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namedSheetViews/namedSheetView1.xml" ContentType="application/vnd.ms-excel.namedsheetview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mc:AlternateContent xmlns:mc="http://schemas.openxmlformats.org/markup-compatibility/2006">
    <mc:Choice Requires="x15">
      <x15ac:absPath xmlns:x15ac="http://schemas.microsoft.com/office/spreadsheetml/2010/11/ac" url="C:\Users\40034760\Downloads\"/>
    </mc:Choice>
  </mc:AlternateContent>
  <xr:revisionPtr revIDLastSave="0" documentId="13_ncr:1_{BEEA5F12-7074-4F92-906B-FFF7DEDDB021}" xr6:coauthVersionLast="47" xr6:coauthVersionMax="47" xr10:uidLastSave="{00000000-0000-0000-0000-000000000000}"/>
  <bookViews>
    <workbookView xWindow="-110" yWindow="-110" windowWidth="19420" windowHeight="10300" tabRatio="596" firstSheet="7" activeTab="8" xr2:uid="{6CB49974-1C74-45D7-B61D-3FA6C99B48CD}"/>
  </bookViews>
  <sheets>
    <sheet name="Temp-PPT" sheetId="51" state="hidden" r:id="rId1"/>
    <sheet name="Temp-Convertors" sheetId="52" state="hidden" r:id="rId2"/>
    <sheet name="Sheet1" sheetId="48" state="hidden" r:id="rId3"/>
    <sheet name="All Domain Summary" sheetId="54" r:id="rId4"/>
    <sheet name="Master_Tracker(2428)" sheetId="47" state="hidden" r:id="rId5"/>
    <sheet name="Sheet7" sheetId="61" state="hidden" r:id="rId6"/>
    <sheet name="Summary-1" sheetId="63" state="hidden" r:id="rId7"/>
    <sheet name="Ramana-Master Tracker 2428" sheetId="59" r:id="rId8"/>
    <sheet name="LLD" sheetId="75" r:id="rId9"/>
    <sheet name="Sheet3" sheetId="70" state="hidden" r:id="rId10"/>
    <sheet name="472 Deailed Sheet" sheetId="64" state="hidden" r:id="rId11"/>
    <sheet name="MOM-Summary" sheetId="67" state="hidden" r:id="rId12"/>
    <sheet name="MOM-Detailed Sheet" sheetId="66" state="hidden" r:id="rId13"/>
    <sheet name="NOC-Summary" sheetId="69" state="hidden" r:id="rId14"/>
    <sheet name="NOC-Detailed sheet" sheetId="68" state="hidden" r:id="rId15"/>
    <sheet name="472-Summary" sheetId="65" state="hidden" r:id="rId16"/>
    <sheet name="GIS and WFM" sheetId="55" state="hidden" r:id="rId17"/>
    <sheet name="65 Points of SOP and Handbook" sheetId="53" state="hidden" r:id="rId18"/>
    <sheet name="MOM-Points" sheetId="45" state="hidden" r:id="rId19"/>
    <sheet name="Sheet2" sheetId="49" state="hidden" r:id="rId20"/>
    <sheet name="472-Points" sheetId="1" state="hidden" r:id="rId21"/>
    <sheet name="Sec Doc" sheetId="42" state="hidden" r:id="rId22"/>
    <sheet name="NOC-Points" sheetId="46" state="hidden" r:id="rId23"/>
    <sheet name="Key deliverables" sheetId="32" state="hidden" r:id="rId24"/>
    <sheet name="LOV" sheetId="40" state="hidden" r:id="rId25"/>
    <sheet name="Design_Doc" sheetId="30" state="hidden" r:id="rId26"/>
    <sheet name="T0-T6" sheetId="16" state="hidden" r:id="rId27"/>
    <sheet name="Data Val" sheetId="15" state="hidden" r:id="rId28"/>
    <sheet name="SUM" sheetId="31" state="hidden" r:id="rId29"/>
    <sheet name="472" sheetId="72" r:id="rId30"/>
    <sheet name="OtherTasks" sheetId="74" r:id="rId31"/>
    <sheet name="Tracker" sheetId="78" r:id="rId32"/>
  </sheets>
  <externalReferences>
    <externalReference r:id="rId33"/>
  </externalReferences>
  <definedNames>
    <definedName name="_xlnm._FilterDatabase" localSheetId="29" hidden="1">'472'!$A$1:$R$1</definedName>
    <definedName name="_xlnm._FilterDatabase" localSheetId="10" hidden="1">'472 Deailed Sheet'!$B$2:$AT$474</definedName>
    <definedName name="_xlnm._FilterDatabase" localSheetId="20" hidden="1">'472-Points'!$A$1:$AL$473</definedName>
    <definedName name="_xlnm._FilterDatabase" localSheetId="25" hidden="1">Design_Doc!$A$2:$F$62</definedName>
    <definedName name="_xlnm._FilterDatabase" localSheetId="23" hidden="1">'Key deliverables'!$A$2:$IE$33</definedName>
    <definedName name="_xlnm._FilterDatabase" localSheetId="8" hidden="1">LLD!$A$1:$F$15</definedName>
    <definedName name="_xlnm._FilterDatabase" localSheetId="4" hidden="1">'Master_Tracker(2428)'!$B$2:$AR$2430</definedName>
    <definedName name="_xlnm._FilterDatabase" localSheetId="12" hidden="1">'MOM-Detailed Sheet'!$B$2:$AT$1280</definedName>
    <definedName name="_xlnm._FilterDatabase" localSheetId="18" hidden="1">'MOM-Points'!$A$1:$O$1279</definedName>
    <definedName name="_xlnm._FilterDatabase" localSheetId="14" hidden="1">'NOC-Detailed sheet'!$B$2:$AT$680</definedName>
    <definedName name="_xlnm._FilterDatabase" localSheetId="22" hidden="1">'NOC-Points'!$A$1:$K$679</definedName>
    <definedName name="_xlnm._FilterDatabase" localSheetId="7" hidden="1">'Ramana-Master Tracker 2428'!$A$2:$AR$2430</definedName>
    <definedName name="_xlnm._FilterDatabase" localSheetId="26" hidden="1">'T0-T6'!$A$3:$M$107</definedName>
    <definedName name="_xlnm._FilterDatabase" localSheetId="0" hidden="1">'Temp-PPT'!$Z$528:$Z$998</definedName>
    <definedName name="yearvalue">#REF!</definedName>
  </definedNames>
  <calcPr calcId="191028"/>
  <pivotCaches>
    <pivotCache cacheId="0" r:id="rId34"/>
    <pivotCache cacheId="1" r:id="rId35"/>
    <pivotCache cacheId="2" r:id="rId36"/>
    <pivotCache cacheId="3" r:id="rId37"/>
    <pivotCache cacheId="4" r:id="rId3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03" i="59" l="1" a="1"/>
  <c r="W203" i="59" s="1"/>
  <c r="R249" i="59"/>
  <c r="Y1" i="47"/>
  <c r="AM2429" i="47"/>
  <c r="AM2428" i="47"/>
  <c r="AM2427" i="47"/>
  <c r="AM2426" i="47"/>
  <c r="AM2425" i="47"/>
  <c r="AM2424" i="47"/>
  <c r="AM2423" i="47"/>
  <c r="AM2422" i="47"/>
  <c r="AM2421" i="47"/>
  <c r="AM2420" i="47"/>
  <c r="AM2419" i="47"/>
  <c r="AM2418" i="47"/>
  <c r="AM2417" i="47"/>
  <c r="AM2416" i="47"/>
  <c r="AM2415" i="47"/>
  <c r="AM2414" i="47"/>
  <c r="AM2413" i="47"/>
  <c r="AM2412" i="47"/>
  <c r="AM2411" i="47"/>
  <c r="AM2410" i="47"/>
  <c r="AM2409" i="47"/>
  <c r="AM2408" i="47"/>
  <c r="AM2407" i="47"/>
  <c r="AM2406" i="47"/>
  <c r="AM2405" i="47"/>
  <c r="AM2404" i="47"/>
  <c r="AM2403" i="47"/>
  <c r="AM2402" i="47"/>
  <c r="AM2401" i="47"/>
  <c r="AM2400" i="47"/>
  <c r="AM2399" i="47"/>
  <c r="AM2398" i="47"/>
  <c r="AM2397" i="47"/>
  <c r="AM2396" i="47"/>
  <c r="AM2395" i="47"/>
  <c r="AM2385" i="47"/>
  <c r="AM2374" i="47"/>
  <c r="AM2363" i="47"/>
  <c r="AM2352" i="47"/>
  <c r="AM2341" i="47"/>
  <c r="AM2333" i="47"/>
  <c r="AM2332" i="47"/>
  <c r="AM2331" i="47"/>
  <c r="AM2330" i="47"/>
  <c r="AM2329" i="47"/>
  <c r="AM2328" i="47"/>
  <c r="AM2327" i="47"/>
  <c r="AM2326" i="47"/>
  <c r="AM2325" i="47"/>
  <c r="AM2324" i="47"/>
  <c r="AM2319" i="47"/>
  <c r="AM2308" i="47"/>
  <c r="AM2307" i="47"/>
  <c r="AM2296" i="47"/>
  <c r="AM2285" i="47"/>
  <c r="AM2274" i="47"/>
  <c r="AM2267" i="47"/>
  <c r="AM2266" i="47"/>
  <c r="AM2263" i="47"/>
  <c r="AM2262" i="47"/>
  <c r="AM2261" i="47"/>
  <c r="AM2252" i="47"/>
  <c r="AM2241" i="47"/>
  <c r="AM2230" i="47"/>
  <c r="AM2219" i="47"/>
  <c r="AM2217" i="47"/>
  <c r="AM2216" i="47"/>
  <c r="AM2215" i="47"/>
  <c r="AM2214" i="47"/>
  <c r="AM2208" i="47"/>
  <c r="AM2197" i="47"/>
  <c r="AM2196" i="47"/>
  <c r="AM2185" i="47"/>
  <c r="AM2174" i="47"/>
  <c r="AM2163" i="47"/>
  <c r="AM2152" i="47"/>
  <c r="AM2141" i="47"/>
  <c r="AM2138" i="47"/>
  <c r="AM2137" i="47"/>
  <c r="AM2136" i="47"/>
  <c r="AM2130" i="47"/>
  <c r="AM2119" i="47"/>
  <c r="AM2113" i="47"/>
  <c r="AM2112" i="47"/>
  <c r="AM2111" i="47"/>
  <c r="AM2110" i="47"/>
  <c r="AM2109" i="47"/>
  <c r="AM2107" i="47"/>
  <c r="AM2106" i="47"/>
  <c r="AM2105" i="47"/>
  <c r="AM2104" i="47"/>
  <c r="AM2103" i="47"/>
  <c r="AM2102" i="47"/>
  <c r="AM2101" i="47"/>
  <c r="AM2100" i="47"/>
  <c r="AM2099" i="47"/>
  <c r="AM2098" i="47"/>
  <c r="AM2096" i="47"/>
  <c r="AM2095" i="47"/>
  <c r="AM2094" i="47"/>
  <c r="AM2093" i="47"/>
  <c r="AM2092" i="47"/>
  <c r="AM2091" i="47"/>
  <c r="AM2090" i="47"/>
  <c r="AM2089" i="47"/>
  <c r="AM2088" i="47"/>
  <c r="AM2087" i="47"/>
  <c r="AM2085" i="47"/>
  <c r="AM2084" i="47"/>
  <c r="AM2083" i="47"/>
  <c r="AM2082" i="47"/>
  <c r="AM2081" i="47"/>
  <c r="AM2080" i="47"/>
  <c r="AM2079" i="47"/>
  <c r="AM2078" i="47"/>
  <c r="AM2077" i="47"/>
  <c r="AM2076" i="47"/>
  <c r="AM2075" i="47"/>
  <c r="AM2073" i="47"/>
  <c r="AM2072" i="47"/>
  <c r="AM2071" i="47"/>
  <c r="AM2070" i="47"/>
  <c r="AM2069" i="47"/>
  <c r="AM2068" i="47"/>
  <c r="AM2067" i="47"/>
  <c r="AM2066" i="47"/>
  <c r="AM2065" i="47"/>
  <c r="AM2064" i="47"/>
  <c r="AM2062" i="47"/>
  <c r="AM2061" i="47"/>
  <c r="AM2060" i="47"/>
  <c r="AM2059" i="47"/>
  <c r="AM2058" i="47"/>
  <c r="AM2057" i="47"/>
  <c r="AM2056" i="47"/>
  <c r="AM2055" i="47"/>
  <c r="AM2054" i="47"/>
  <c r="AM2053" i="47"/>
  <c r="AM2052" i="47"/>
  <c r="AM2051" i="47"/>
  <c r="AM2050" i="47"/>
  <c r="AM2049" i="47"/>
  <c r="AM2048" i="47"/>
  <c r="AM2047" i="47"/>
  <c r="AM2046" i="47"/>
  <c r="AM2045" i="47"/>
  <c r="AM2044" i="47"/>
  <c r="AM2043" i="47"/>
  <c r="AM2042" i="47"/>
  <c r="AM2041" i="47"/>
  <c r="AM2040" i="47"/>
  <c r="AM2039" i="47"/>
  <c r="AM2038" i="47"/>
  <c r="AM2037" i="47"/>
  <c r="AM2030" i="47"/>
  <c r="AM2023" i="47"/>
  <c r="AM2022" i="47"/>
  <c r="AM2021" i="47"/>
  <c r="AM2020" i="47"/>
  <c r="AM2019" i="47"/>
  <c r="AM2018" i="47"/>
  <c r="AM2017" i="47"/>
  <c r="AM2016" i="47"/>
  <c r="AM2015" i="47"/>
  <c r="AM2014" i="47"/>
  <c r="AM2013" i="47"/>
  <c r="AM2012" i="47"/>
  <c r="AM2011" i="47"/>
  <c r="AM2010" i="47"/>
  <c r="AM2009" i="47"/>
  <c r="AM2008" i="47"/>
  <c r="AM2007" i="47"/>
  <c r="AM2006" i="47"/>
  <c r="AM2005" i="47"/>
  <c r="AM2004" i="47"/>
  <c r="AM2003" i="47"/>
  <c r="AM2002" i="47"/>
  <c r="AM2001" i="47"/>
  <c r="AM2000" i="47"/>
  <c r="AM1999" i="47"/>
  <c r="AM1998" i="47"/>
  <c r="AM1997" i="47"/>
  <c r="AM1996" i="47"/>
  <c r="AM1995" i="47"/>
  <c r="AM1994" i="47"/>
  <c r="AM1993" i="47"/>
  <c r="AM1992" i="47"/>
  <c r="AM1991" i="47"/>
  <c r="AM1990" i="47"/>
  <c r="AM1989" i="47"/>
  <c r="AM1988" i="47"/>
  <c r="AM1987" i="47"/>
  <c r="AM1986" i="47"/>
  <c r="AM1985" i="47"/>
  <c r="AM1984" i="47"/>
  <c r="AM1983" i="47"/>
  <c r="AM1982" i="47"/>
  <c r="AM1981" i="47"/>
  <c r="AM1980" i="47"/>
  <c r="AM1979" i="47"/>
  <c r="AM1978" i="47"/>
  <c r="AM1977" i="47"/>
  <c r="AM1976" i="47"/>
  <c r="AM1975" i="47"/>
  <c r="AM1974" i="47"/>
  <c r="AM1973" i="47"/>
  <c r="AM1972" i="47"/>
  <c r="AM1971" i="47"/>
  <c r="AM1970" i="47"/>
  <c r="AM1969" i="47"/>
  <c r="AM1968" i="47"/>
  <c r="AM1967" i="47"/>
  <c r="AM1966" i="47"/>
  <c r="AM1965" i="47"/>
  <c r="AM1964" i="47"/>
  <c r="AM1963" i="47"/>
  <c r="AM1962" i="47"/>
  <c r="AM1961" i="47"/>
  <c r="AM1960" i="47"/>
  <c r="AM1959" i="47"/>
  <c r="AM1958" i="47"/>
  <c r="AM1957" i="47"/>
  <c r="AM1956" i="47"/>
  <c r="AM1955" i="47"/>
  <c r="AM1954" i="47"/>
  <c r="AM1953" i="47"/>
  <c r="AM1952" i="47"/>
  <c r="AM1951" i="47"/>
  <c r="AM1950" i="47"/>
  <c r="AM1949" i="47"/>
  <c r="AM1948" i="47"/>
  <c r="AM1947" i="47"/>
  <c r="AM1946" i="47"/>
  <c r="AM1945" i="47"/>
  <c r="AM1944" i="47"/>
  <c r="AM1943" i="47"/>
  <c r="AM1942" i="47"/>
  <c r="AM1941" i="47"/>
  <c r="AM1940" i="47"/>
  <c r="AM1939" i="47"/>
  <c r="AM1938" i="47"/>
  <c r="AM1937" i="47"/>
  <c r="AM1936" i="47"/>
  <c r="AM1935" i="47"/>
  <c r="AM1934" i="47"/>
  <c r="AM1933" i="47"/>
  <c r="AM1932" i="47"/>
  <c r="AM1931" i="47"/>
  <c r="AM1930" i="47"/>
  <c r="AM1929" i="47"/>
  <c r="AM1928" i="47"/>
  <c r="AM1927" i="47"/>
  <c r="AM1926" i="47"/>
  <c r="AM1925" i="47"/>
  <c r="AM1924" i="47"/>
  <c r="AM1923" i="47"/>
  <c r="AM1922" i="47"/>
  <c r="AM1921" i="47"/>
  <c r="AM1920" i="47"/>
  <c r="AM1919" i="47"/>
  <c r="AM1918" i="47"/>
  <c r="AM1917" i="47"/>
  <c r="AM1916" i="47"/>
  <c r="AM1915" i="47"/>
  <c r="AM1914" i="47"/>
  <c r="AM1913" i="47"/>
  <c r="AM1912" i="47"/>
  <c r="AM1911" i="47"/>
  <c r="AM1910" i="47"/>
  <c r="AM1909" i="47"/>
  <c r="AM1908" i="47"/>
  <c r="AM1907" i="47"/>
  <c r="AM1906" i="47"/>
  <c r="AM1905" i="47"/>
  <c r="AM1904" i="47"/>
  <c r="AM1903" i="47"/>
  <c r="AM1902" i="47"/>
  <c r="AM1901" i="47"/>
  <c r="AM1900" i="47"/>
  <c r="AM1899" i="47"/>
  <c r="AM1898" i="47"/>
  <c r="AM1897" i="47"/>
  <c r="AM1896" i="47"/>
  <c r="AM1895" i="47"/>
  <c r="AM1894" i="47"/>
  <c r="AM1893" i="47"/>
  <c r="AM1892" i="47"/>
  <c r="AM1891" i="47"/>
  <c r="AM1890" i="47"/>
  <c r="AM1889" i="47"/>
  <c r="AM1888" i="47"/>
  <c r="AM1887" i="47"/>
  <c r="AM1886" i="47"/>
  <c r="AM1885" i="47"/>
  <c r="AM1884" i="47"/>
  <c r="AM1883" i="47"/>
  <c r="AM1882" i="47"/>
  <c r="AM1881" i="47"/>
  <c r="AM1880" i="47"/>
  <c r="AM1879" i="47"/>
  <c r="AM1878" i="47"/>
  <c r="AM1877" i="47"/>
  <c r="AM1876" i="47"/>
  <c r="AM1875" i="47"/>
  <c r="AM1874" i="47"/>
  <c r="AM1873" i="47"/>
  <c r="AM1872" i="47"/>
  <c r="AM1871" i="47"/>
  <c r="AM1870" i="47"/>
  <c r="AM1869" i="47"/>
  <c r="AM1868" i="47"/>
  <c r="AM1867" i="47"/>
  <c r="AM1866" i="47"/>
  <c r="AM1865" i="47"/>
  <c r="AM1863" i="47"/>
  <c r="AM1862" i="47"/>
  <c r="AM1861" i="47"/>
  <c r="AM1860" i="47"/>
  <c r="AM1859" i="47"/>
  <c r="AM1858" i="47"/>
  <c r="AM1857" i="47"/>
  <c r="AM1856" i="47"/>
  <c r="AM1855" i="47"/>
  <c r="AM1854" i="47"/>
  <c r="AM1853" i="47"/>
  <c r="AM1851" i="47"/>
  <c r="AM1850" i="47"/>
  <c r="AM1849" i="47"/>
  <c r="AM1848" i="47"/>
  <c r="AM1847" i="47"/>
  <c r="AM1846" i="47"/>
  <c r="AM1845" i="47"/>
  <c r="AM1844" i="47"/>
  <c r="AM1843" i="47"/>
  <c r="AM1842" i="47"/>
  <c r="AM1840" i="47"/>
  <c r="AM1839" i="47"/>
  <c r="AM1838" i="47"/>
  <c r="AM1837" i="47"/>
  <c r="AM1836" i="47"/>
  <c r="AM1835" i="47"/>
  <c r="AM1834" i="47"/>
  <c r="AM1833" i="47"/>
  <c r="AM1832" i="47"/>
  <c r="AM1831" i="47"/>
  <c r="AM1829" i="47"/>
  <c r="AM1828" i="47"/>
  <c r="AM1827" i="47"/>
  <c r="AM1826" i="47"/>
  <c r="AM1825" i="47"/>
  <c r="AM1824" i="47"/>
  <c r="AM1823" i="47"/>
  <c r="AM1822" i="47"/>
  <c r="AM1821" i="47"/>
  <c r="AM1820" i="47"/>
  <c r="AM1819" i="47"/>
  <c r="AM1818" i="47"/>
  <c r="AM1817" i="47"/>
  <c r="AM1816" i="47"/>
  <c r="AM1815" i="47"/>
  <c r="AM1814" i="47"/>
  <c r="AM1813" i="47"/>
  <c r="AM1812" i="47"/>
  <c r="AM1811" i="47"/>
  <c r="AM1810" i="47"/>
  <c r="AM1809" i="47"/>
  <c r="AM1808" i="47"/>
  <c r="AM1807" i="47"/>
  <c r="AM1806" i="47"/>
  <c r="AM1805" i="47"/>
  <c r="AM1804" i="47"/>
  <c r="AM1803" i="47"/>
  <c r="AM1802" i="47"/>
  <c r="AM1801" i="47"/>
  <c r="AM1800" i="47"/>
  <c r="AM1799" i="47"/>
  <c r="AM1798" i="47"/>
  <c r="AM1797" i="47"/>
  <c r="AM1796" i="47"/>
  <c r="AM1795" i="47"/>
  <c r="AM1794" i="47"/>
  <c r="AM1793" i="47"/>
  <c r="AM1792" i="47"/>
  <c r="AM1791" i="47"/>
  <c r="AM1790" i="47"/>
  <c r="AM1789" i="47"/>
  <c r="AM1788" i="47"/>
  <c r="AM1787" i="47"/>
  <c r="AM1786" i="47"/>
  <c r="AM1785" i="47"/>
  <c r="AM1784" i="47"/>
  <c r="AM1783" i="47"/>
  <c r="AM1782" i="47"/>
  <c r="AM1781" i="47"/>
  <c r="AM1780" i="47"/>
  <c r="AM1779" i="47"/>
  <c r="AM1778" i="47"/>
  <c r="AM1777" i="47"/>
  <c r="AM1776" i="47"/>
  <c r="AM1775" i="47"/>
  <c r="AM1774" i="47"/>
  <c r="AM1773" i="47"/>
  <c r="AM1772" i="47"/>
  <c r="AM1771" i="47"/>
  <c r="AM1770" i="47"/>
  <c r="AM1769" i="47"/>
  <c r="AM1768" i="47"/>
  <c r="AM1767" i="47"/>
  <c r="AM1766" i="47"/>
  <c r="AM1765" i="47"/>
  <c r="AM1764" i="47"/>
  <c r="AM1763" i="47"/>
  <c r="AM1762" i="47"/>
  <c r="AM1761" i="47"/>
  <c r="AM1760" i="47"/>
  <c r="AM1759" i="47"/>
  <c r="AM1758" i="47"/>
  <c r="AM1757" i="47"/>
  <c r="AM1756" i="47"/>
  <c r="AM1755" i="47"/>
  <c r="AM1754" i="47"/>
  <c r="AM1753" i="47"/>
  <c r="AM1752" i="47"/>
  <c r="AM1742" i="47"/>
  <c r="AM1737" i="47"/>
  <c r="AM1688" i="47"/>
  <c r="AM1687" i="47"/>
  <c r="AM1650" i="47"/>
  <c r="AM1526" i="47"/>
  <c r="AM1443" i="47"/>
  <c r="AM1439" i="47"/>
  <c r="AM1324" i="47"/>
  <c r="AM1241" i="47"/>
  <c r="AM1226" i="47"/>
  <c r="AM1162" i="47"/>
  <c r="AM1150" i="47"/>
  <c r="AM1148" i="47"/>
  <c r="AM1145" i="47"/>
  <c r="AM1143" i="47"/>
  <c r="AM1138" i="47"/>
  <c r="AM1012" i="47"/>
  <c r="AM1011" i="47"/>
  <c r="AM1010" i="47"/>
  <c r="AM1008" i="47"/>
  <c r="AM1007" i="47"/>
  <c r="AM1006" i="47"/>
  <c r="AM1005" i="47"/>
  <c r="AM1004" i="47"/>
  <c r="AM992" i="47"/>
  <c r="AM989" i="47"/>
  <c r="AM988" i="47"/>
  <c r="AM986" i="47"/>
  <c r="AM985" i="47"/>
  <c r="AM984" i="47"/>
  <c r="AM983" i="47"/>
  <c r="AM982" i="47"/>
  <c r="AM981" i="47"/>
  <c r="AM980" i="47"/>
  <c r="AM979" i="47"/>
  <c r="AM978" i="47"/>
  <c r="AM846" i="47"/>
  <c r="AM842" i="47"/>
  <c r="AM809" i="47"/>
  <c r="AM804" i="47"/>
  <c r="AM798" i="47"/>
  <c r="AM787" i="47"/>
  <c r="AM757" i="47"/>
  <c r="AM738" i="47"/>
  <c r="AM732" i="47"/>
  <c r="AM730" i="47"/>
  <c r="AM695" i="47"/>
  <c r="AM690" i="47"/>
  <c r="AM635" i="47"/>
  <c r="AM629" i="47"/>
  <c r="AM622" i="47"/>
  <c r="AM394" i="47"/>
  <c r="AM393" i="47"/>
  <c r="AM392" i="47"/>
  <c r="AM391" i="47"/>
  <c r="AM390" i="47"/>
  <c r="AM360" i="47"/>
  <c r="AM318" i="47"/>
  <c r="AM297" i="47"/>
  <c r="AM296" i="47"/>
  <c r="AM295" i="47"/>
  <c r="AM294" i="47"/>
  <c r="AM293" i="47"/>
  <c r="AM292" i="47"/>
  <c r="AM291" i="47"/>
  <c r="AM290" i="47"/>
  <c r="AM288" i="47"/>
  <c r="AM287" i="47"/>
  <c r="AM286" i="47"/>
  <c r="AM285" i="47"/>
  <c r="AM284" i="47"/>
  <c r="AM283" i="47"/>
  <c r="AM282" i="47"/>
  <c r="AM281" i="47"/>
  <c r="AM280" i="47"/>
  <c r="AM279" i="47"/>
  <c r="AM278" i="47"/>
  <c r="AM277" i="47"/>
  <c r="AM276" i="47"/>
  <c r="AM275" i="47"/>
  <c r="AM274" i="47"/>
  <c r="AM273" i="47"/>
  <c r="AM272" i="47"/>
  <c r="AM271" i="47"/>
  <c r="AM270" i="47"/>
  <c r="AM269" i="47"/>
  <c r="AM268" i="47"/>
  <c r="AM267" i="47"/>
  <c r="AM266" i="47"/>
  <c r="AM265" i="47"/>
  <c r="AM264" i="47"/>
  <c r="AM263" i="47"/>
  <c r="AM262" i="47"/>
  <c r="AM261" i="47"/>
  <c r="AM260" i="47"/>
  <c r="AM259" i="47"/>
  <c r="AM258" i="47"/>
  <c r="AM257" i="47"/>
  <c r="AM256" i="47"/>
  <c r="AM255" i="47"/>
  <c r="AM254" i="47"/>
  <c r="AM253" i="47"/>
  <c r="AM252" i="47"/>
  <c r="AM251" i="47"/>
  <c r="AM250" i="47"/>
  <c r="AM249" i="47"/>
  <c r="AM248" i="47"/>
  <c r="AM247" i="47"/>
  <c r="AM246" i="47"/>
  <c r="AM245" i="47"/>
  <c r="AM244" i="47"/>
  <c r="AM243" i="47"/>
  <c r="AM242" i="47"/>
  <c r="AM241" i="47"/>
  <c r="AM240" i="47"/>
  <c r="AM239" i="47"/>
  <c r="AM238" i="47"/>
  <c r="AM237" i="47"/>
  <c r="AM236" i="47"/>
  <c r="AM235" i="47"/>
  <c r="AM234" i="47"/>
  <c r="AM233" i="47"/>
  <c r="AM232" i="47"/>
  <c r="AM231" i="47"/>
  <c r="AM230" i="47"/>
  <c r="AM229" i="47"/>
  <c r="AM228" i="47"/>
  <c r="AM227" i="47"/>
  <c r="AM205" i="47"/>
  <c r="AM204" i="47"/>
  <c r="AM203" i="47"/>
  <c r="AM202" i="47"/>
  <c r="AL2429" i="47"/>
  <c r="AL2428" i="47"/>
  <c r="AL2427" i="47"/>
  <c r="AL2426" i="47"/>
  <c r="AL2425" i="47"/>
  <c r="AL2424" i="47"/>
  <c r="AL2423" i="47"/>
  <c r="AL2422" i="47"/>
  <c r="AL2421" i="47"/>
  <c r="AL2420" i="47"/>
  <c r="AL2419" i="47"/>
  <c r="AL2418" i="47"/>
  <c r="AL2417" i="47"/>
  <c r="AL2416" i="47"/>
  <c r="AL2415" i="47"/>
  <c r="AL2414" i="47"/>
  <c r="AL2413" i="47"/>
  <c r="AL2412" i="47"/>
  <c r="AL2411" i="47"/>
  <c r="AL2410" i="47"/>
  <c r="AL2409" i="47"/>
  <c r="AL2408" i="47"/>
  <c r="AL2407" i="47"/>
  <c r="AL2406" i="47"/>
  <c r="AL2405" i="47"/>
  <c r="AL2404" i="47"/>
  <c r="AL2403" i="47"/>
  <c r="AL2402" i="47"/>
  <c r="AL2401" i="47"/>
  <c r="AL2400" i="47"/>
  <c r="AL2399" i="47"/>
  <c r="AL2398" i="47"/>
  <c r="AL2397" i="47"/>
  <c r="AL2396" i="47"/>
  <c r="AL2395" i="47"/>
  <c r="AL2385" i="47"/>
  <c r="AL2374" i="47"/>
  <c r="AL2363" i="47"/>
  <c r="AL2352" i="47"/>
  <c r="AL2341" i="47"/>
  <c r="AL2333" i="47"/>
  <c r="AL2332" i="47"/>
  <c r="AL2331" i="47"/>
  <c r="AL2330" i="47"/>
  <c r="AL2329" i="47"/>
  <c r="AL2325" i="47"/>
  <c r="AL2324" i="47"/>
  <c r="AL2319" i="47"/>
  <c r="AL2308" i="47"/>
  <c r="AL2307" i="47"/>
  <c r="AL2296" i="47"/>
  <c r="AL2285" i="47"/>
  <c r="AL2274" i="47"/>
  <c r="AL2267" i="47"/>
  <c r="AL2266" i="47"/>
  <c r="AL2263" i="47"/>
  <c r="AL2262" i="47"/>
  <c r="AL2261" i="47"/>
  <c r="AL2252" i="47"/>
  <c r="AL2241" i="47"/>
  <c r="AL2230" i="47"/>
  <c r="AL2219" i="47"/>
  <c r="AL2217" i="47"/>
  <c r="AL2216" i="47"/>
  <c r="AL2215" i="47"/>
  <c r="AL2214" i="47"/>
  <c r="AL2208" i="47"/>
  <c r="AL2197" i="47"/>
  <c r="AL2196" i="47"/>
  <c r="AL2185" i="47"/>
  <c r="AL2174" i="47"/>
  <c r="AL2163" i="47"/>
  <c r="AL2152" i="47"/>
  <c r="AL2141" i="47"/>
  <c r="AL2138" i="47"/>
  <c r="AL2137" i="47"/>
  <c r="AL2136" i="47"/>
  <c r="AL2130" i="47"/>
  <c r="AL2119" i="47"/>
  <c r="AL2113" i="47"/>
  <c r="AL2112" i="47"/>
  <c r="AL2111" i="47"/>
  <c r="AL2110" i="47"/>
  <c r="AL2109" i="47"/>
  <c r="AL2107" i="47"/>
  <c r="AL2106" i="47"/>
  <c r="AL2105" i="47"/>
  <c r="AL2104" i="47"/>
  <c r="AL2103" i="47"/>
  <c r="AL2102" i="47"/>
  <c r="AL2101" i="47"/>
  <c r="AL2100" i="47"/>
  <c r="AL2099" i="47"/>
  <c r="AL2098" i="47"/>
  <c r="AL2096" i="47"/>
  <c r="AL2095" i="47"/>
  <c r="AL2094" i="47"/>
  <c r="AL2093" i="47"/>
  <c r="AL2092" i="47"/>
  <c r="AL2091" i="47"/>
  <c r="AL2090" i="47"/>
  <c r="AL2089" i="47"/>
  <c r="AL2088" i="47"/>
  <c r="AL2087" i="47"/>
  <c r="AL2085" i="47"/>
  <c r="AL2084" i="47"/>
  <c r="AL2083" i="47"/>
  <c r="AL2082" i="47"/>
  <c r="AL2081" i="47"/>
  <c r="AL2080" i="47"/>
  <c r="AL2079" i="47"/>
  <c r="AL2078" i="47"/>
  <c r="AL2077" i="47"/>
  <c r="AL2076" i="47"/>
  <c r="AL2075" i="47"/>
  <c r="AL2073" i="47"/>
  <c r="AL2072" i="47"/>
  <c r="AL2071" i="47"/>
  <c r="AL2070" i="47"/>
  <c r="AL2069" i="47"/>
  <c r="AL2068" i="47"/>
  <c r="AL2067" i="47"/>
  <c r="AL2066" i="47"/>
  <c r="AL2065" i="47"/>
  <c r="AL2064" i="47"/>
  <c r="AL2062" i="47"/>
  <c r="AL2061" i="47"/>
  <c r="AL2060" i="47"/>
  <c r="AL2059" i="47"/>
  <c r="AL2058" i="47"/>
  <c r="AL2057" i="47"/>
  <c r="AL2056" i="47"/>
  <c r="AL2055" i="47"/>
  <c r="AL2054" i="47"/>
  <c r="AL2053" i="47"/>
  <c r="AL2052" i="47"/>
  <c r="AL2051" i="47"/>
  <c r="AL2050" i="47"/>
  <c r="AL2049" i="47"/>
  <c r="AL2048" i="47"/>
  <c r="AL2047" i="47"/>
  <c r="AL2046" i="47"/>
  <c r="AL2045" i="47"/>
  <c r="AL2044" i="47"/>
  <c r="AL2043" i="47"/>
  <c r="AL2042" i="47"/>
  <c r="AL2041" i="47"/>
  <c r="AL2040" i="47"/>
  <c r="AL2039" i="47"/>
  <c r="AL2038" i="47"/>
  <c r="AL2037" i="47"/>
  <c r="AL2030" i="47"/>
  <c r="AL2023" i="47"/>
  <c r="AL2022" i="47"/>
  <c r="AL2021" i="47"/>
  <c r="AL2020" i="47"/>
  <c r="AL2019" i="47"/>
  <c r="AL2018" i="47"/>
  <c r="AL2017" i="47"/>
  <c r="AL2016" i="47"/>
  <c r="AL2015" i="47"/>
  <c r="AL2014" i="47"/>
  <c r="AL2013" i="47"/>
  <c r="AL2012" i="47"/>
  <c r="AL2011" i="47"/>
  <c r="AL2010" i="47"/>
  <c r="AL2009" i="47"/>
  <c r="AL2008" i="47"/>
  <c r="AL2007" i="47"/>
  <c r="AL2006" i="47"/>
  <c r="AL2005" i="47"/>
  <c r="AL2004" i="47"/>
  <c r="AL2003" i="47"/>
  <c r="AL2002" i="47"/>
  <c r="AL2001" i="47"/>
  <c r="AL2000" i="47"/>
  <c r="AL1999" i="47"/>
  <c r="AL1998" i="47"/>
  <c r="AL1997" i="47"/>
  <c r="AL1996" i="47"/>
  <c r="AL1995" i="47"/>
  <c r="AL1994" i="47"/>
  <c r="AL1993" i="47"/>
  <c r="AL1992" i="47"/>
  <c r="AL1991" i="47"/>
  <c r="AL1990" i="47"/>
  <c r="AL1989" i="47"/>
  <c r="AL1988" i="47"/>
  <c r="AL1987" i="47"/>
  <c r="AL1986" i="47"/>
  <c r="AL1985" i="47"/>
  <c r="AL1984" i="47"/>
  <c r="AL1983" i="47"/>
  <c r="AL1982" i="47"/>
  <c r="AL1981" i="47"/>
  <c r="AL1980" i="47"/>
  <c r="AL1979" i="47"/>
  <c r="AL1978" i="47"/>
  <c r="AL1977" i="47"/>
  <c r="AL1976" i="47"/>
  <c r="AL1975" i="47"/>
  <c r="AL1974" i="47"/>
  <c r="AL1973" i="47"/>
  <c r="AL1972" i="47"/>
  <c r="AL1971" i="47"/>
  <c r="AL1970" i="47"/>
  <c r="AL1969" i="47"/>
  <c r="AL1968" i="47"/>
  <c r="AL1967" i="47"/>
  <c r="AL1966" i="47"/>
  <c r="AL1965" i="47"/>
  <c r="AL1964" i="47"/>
  <c r="AL1963" i="47"/>
  <c r="AL1962" i="47"/>
  <c r="AL1961" i="47"/>
  <c r="AL1960" i="47"/>
  <c r="AL1959" i="47"/>
  <c r="AL1958" i="47"/>
  <c r="AL1957" i="47"/>
  <c r="AL1956" i="47"/>
  <c r="AL1955" i="47"/>
  <c r="AL1954" i="47"/>
  <c r="AL1953" i="47"/>
  <c r="AL1952" i="47"/>
  <c r="AL1951" i="47"/>
  <c r="AL1950" i="47"/>
  <c r="AL1949" i="47"/>
  <c r="AL1948" i="47"/>
  <c r="AL1947" i="47"/>
  <c r="AL1946" i="47"/>
  <c r="AL1945" i="47"/>
  <c r="AL1944" i="47"/>
  <c r="AL1943" i="47"/>
  <c r="AL1942" i="47"/>
  <c r="AL1941" i="47"/>
  <c r="AL1940" i="47"/>
  <c r="AL1939" i="47"/>
  <c r="AL1938" i="47"/>
  <c r="AL1937" i="47"/>
  <c r="AL1936" i="47"/>
  <c r="AL1935" i="47"/>
  <c r="AL1934" i="47"/>
  <c r="AL1933" i="47"/>
  <c r="AL1932" i="47"/>
  <c r="AL1931" i="47"/>
  <c r="AL1930" i="47"/>
  <c r="AL1929" i="47"/>
  <c r="AL1928" i="47"/>
  <c r="AL1927" i="47"/>
  <c r="AL1926" i="47"/>
  <c r="AL1925" i="47"/>
  <c r="AL1924" i="47"/>
  <c r="AL1923" i="47"/>
  <c r="AL1922" i="47"/>
  <c r="AL1921" i="47"/>
  <c r="AL1920" i="47"/>
  <c r="AL1919" i="47"/>
  <c r="AL1918" i="47"/>
  <c r="AL1917" i="47"/>
  <c r="AL1916" i="47"/>
  <c r="AL1915" i="47"/>
  <c r="AL1914" i="47"/>
  <c r="AL1913" i="47"/>
  <c r="AL1912" i="47"/>
  <c r="AL1911" i="47"/>
  <c r="AL1910" i="47"/>
  <c r="AL1909" i="47"/>
  <c r="AL1908" i="47"/>
  <c r="AL1907" i="47"/>
  <c r="AL1906" i="47"/>
  <c r="AL1905" i="47"/>
  <c r="AL1904" i="47"/>
  <c r="AL1903" i="47"/>
  <c r="AL1902" i="47"/>
  <c r="AL1901" i="47"/>
  <c r="AL1900" i="47"/>
  <c r="AL1899" i="47"/>
  <c r="AL1898" i="47"/>
  <c r="AL1897" i="47"/>
  <c r="AL1896" i="47"/>
  <c r="AL1895" i="47"/>
  <c r="AL1894" i="47"/>
  <c r="AL1893" i="47"/>
  <c r="AL1892" i="47"/>
  <c r="AL1891" i="47"/>
  <c r="AL1890" i="47"/>
  <c r="AL1889" i="47"/>
  <c r="AL1888" i="47"/>
  <c r="AL1887" i="47"/>
  <c r="AL1886" i="47"/>
  <c r="AL1885" i="47"/>
  <c r="AL1884" i="47"/>
  <c r="AL1883" i="47"/>
  <c r="AL1882" i="47"/>
  <c r="AL1881" i="47"/>
  <c r="AL1880" i="47"/>
  <c r="AL1879" i="47"/>
  <c r="AL1878" i="47"/>
  <c r="AL1877" i="47"/>
  <c r="AL1876" i="47"/>
  <c r="AL1875" i="47"/>
  <c r="AL1874" i="47"/>
  <c r="AL1873" i="47"/>
  <c r="AL1872" i="47"/>
  <c r="AL1871" i="47"/>
  <c r="AL1870" i="47"/>
  <c r="AL1869" i="47"/>
  <c r="AL1868" i="47"/>
  <c r="AL1867" i="47"/>
  <c r="AL1866" i="47"/>
  <c r="AL1865" i="47"/>
  <c r="AL1863" i="47"/>
  <c r="AL1862" i="47"/>
  <c r="AL1861" i="47"/>
  <c r="AL1860" i="47"/>
  <c r="AL1859" i="47"/>
  <c r="AL1858" i="47"/>
  <c r="AL1857" i="47"/>
  <c r="AL1856" i="47"/>
  <c r="AL1855" i="47"/>
  <c r="AL1854" i="47"/>
  <c r="AL1853" i="47"/>
  <c r="AL1851" i="47"/>
  <c r="AL1850" i="47"/>
  <c r="AL1849" i="47"/>
  <c r="AL1848" i="47"/>
  <c r="AL1847" i="47"/>
  <c r="AL1846" i="47"/>
  <c r="AL1844" i="47"/>
  <c r="AL1843" i="47"/>
  <c r="AL1840" i="47"/>
  <c r="AL1839" i="47"/>
  <c r="AL1838" i="47"/>
  <c r="AL1837" i="47"/>
  <c r="AL1836" i="47"/>
  <c r="AL1835" i="47"/>
  <c r="AL1834" i="47"/>
  <c r="AL1833" i="47"/>
  <c r="AL1832" i="47"/>
  <c r="AL1831" i="47"/>
  <c r="AL1829" i="47"/>
  <c r="AL1828" i="47"/>
  <c r="AL1827" i="47"/>
  <c r="AL1826" i="47"/>
  <c r="AL1825" i="47"/>
  <c r="AL1824" i="47"/>
  <c r="AL1823" i="47"/>
  <c r="AL1822" i="47"/>
  <c r="AL1821" i="47"/>
  <c r="AL1820" i="47"/>
  <c r="AL1819" i="47"/>
  <c r="AL1818" i="47"/>
  <c r="AL1817" i="47"/>
  <c r="AL1816" i="47"/>
  <c r="AL1815" i="47"/>
  <c r="AL1814" i="47"/>
  <c r="AL1813" i="47"/>
  <c r="AL1812" i="47"/>
  <c r="AL1811" i="47"/>
  <c r="AL1810" i="47"/>
  <c r="AL1809" i="47"/>
  <c r="AL1808" i="47"/>
  <c r="AL1807" i="47"/>
  <c r="AL1806" i="47"/>
  <c r="AL1805" i="47"/>
  <c r="AL1804" i="47"/>
  <c r="AL1803" i="47"/>
  <c r="AL1802" i="47"/>
  <c r="AL1801" i="47"/>
  <c r="AL1800" i="47"/>
  <c r="AL1799" i="47"/>
  <c r="AL1798" i="47"/>
  <c r="AL1797" i="47"/>
  <c r="AL1796" i="47"/>
  <c r="AL1795" i="47"/>
  <c r="AL1794" i="47"/>
  <c r="AL1793" i="47"/>
  <c r="AL1792" i="47"/>
  <c r="AL1791" i="47"/>
  <c r="AL1790" i="47"/>
  <c r="AL1789" i="47"/>
  <c r="AL1788" i="47"/>
  <c r="AL1787" i="47"/>
  <c r="AL1786" i="47"/>
  <c r="AL1785" i="47"/>
  <c r="AL1784" i="47"/>
  <c r="AL1783" i="47"/>
  <c r="AL1782" i="47"/>
  <c r="AL1781" i="47"/>
  <c r="AL1780" i="47"/>
  <c r="AL1779" i="47"/>
  <c r="AL1778" i="47"/>
  <c r="AL1777" i="47"/>
  <c r="AL1776" i="47"/>
  <c r="AL1775" i="47"/>
  <c r="AL1774" i="47"/>
  <c r="AL1773" i="47"/>
  <c r="AL1772" i="47"/>
  <c r="AL1771" i="47"/>
  <c r="AL1770" i="47"/>
  <c r="AL1769" i="47"/>
  <c r="AL1768" i="47"/>
  <c r="AL1767" i="47"/>
  <c r="AL1766" i="47"/>
  <c r="AL1765" i="47"/>
  <c r="AL1764" i="47"/>
  <c r="AL1763" i="47"/>
  <c r="AL1762" i="47"/>
  <c r="AL1761" i="47"/>
  <c r="AL1759" i="47"/>
  <c r="AL1757" i="47"/>
  <c r="AL1756" i="47"/>
  <c r="AL1755" i="47"/>
  <c r="AL1754" i="47"/>
  <c r="AL1753" i="47"/>
  <c r="AL1752" i="47"/>
  <c r="AL1742" i="47"/>
  <c r="AL1737" i="47"/>
  <c r="AL1688" i="47"/>
  <c r="AL1687" i="47"/>
  <c r="AL1650" i="47"/>
  <c r="AL1526" i="47"/>
  <c r="AL1324" i="47"/>
  <c r="AL1241" i="47"/>
  <c r="AL1226" i="47"/>
  <c r="AL1162" i="47"/>
  <c r="AL1148" i="47"/>
  <c r="AL1145" i="47"/>
  <c r="AL1143" i="47"/>
  <c r="AL1012" i="47"/>
  <c r="AL1011" i="47"/>
  <c r="AL1010" i="47"/>
  <c r="AL1008" i="47"/>
  <c r="AL1007" i="47"/>
  <c r="AL1005" i="47"/>
  <c r="AL992" i="47"/>
  <c r="AL989" i="47"/>
  <c r="AL986" i="47"/>
  <c r="AL985" i="47"/>
  <c r="AL984" i="47"/>
  <c r="AL983" i="47"/>
  <c r="AL982" i="47"/>
  <c r="AL981" i="47"/>
  <c r="AL980" i="47"/>
  <c r="AL979" i="47"/>
  <c r="AL978" i="47"/>
  <c r="AL846" i="47"/>
  <c r="AL842" i="47"/>
  <c r="AL809" i="47"/>
  <c r="AL787" i="47"/>
  <c r="AL757" i="47"/>
  <c r="AL738" i="47"/>
  <c r="AL732" i="47"/>
  <c r="AL730" i="47"/>
  <c r="AL695" i="47"/>
  <c r="AL690" i="47"/>
  <c r="AL635" i="47"/>
  <c r="AL629" i="47"/>
  <c r="AL622" i="47"/>
  <c r="AL393" i="47"/>
  <c r="AL392" i="47"/>
  <c r="AL390" i="47"/>
  <c r="AL360" i="47"/>
  <c r="AL297" i="47"/>
  <c r="AL296" i="47"/>
  <c r="AL294" i="47"/>
  <c r="AL293" i="47"/>
  <c r="AL292" i="47"/>
  <c r="AL291" i="47"/>
  <c r="AL290" i="47"/>
  <c r="AL288" i="47"/>
  <c r="AL287" i="47"/>
  <c r="AL286" i="47"/>
  <c r="AL285" i="47"/>
  <c r="AL284" i="47"/>
  <c r="AL283" i="47"/>
  <c r="AL282" i="47"/>
  <c r="AL281" i="47"/>
  <c r="AL280" i="47"/>
  <c r="AL279" i="47"/>
  <c r="AL278" i="47"/>
  <c r="AL277" i="47"/>
  <c r="AL274" i="47"/>
  <c r="AL273" i="47"/>
  <c r="AL270" i="47"/>
  <c r="AL269" i="47"/>
  <c r="AL268" i="47"/>
  <c r="AL267" i="47"/>
  <c r="AL266" i="47"/>
  <c r="AL265" i="47"/>
  <c r="AL264" i="47"/>
  <c r="AL263" i="47"/>
  <c r="AL262" i="47"/>
  <c r="AL261" i="47"/>
  <c r="AL260" i="47"/>
  <c r="AL259" i="47"/>
  <c r="AL258" i="47"/>
  <c r="AL257" i="47"/>
  <c r="AL255" i="47"/>
  <c r="AL253" i="47"/>
  <c r="AL252" i="47"/>
  <c r="AL251" i="47"/>
  <c r="AL250" i="47"/>
  <c r="AL249" i="47"/>
  <c r="AL248" i="47"/>
  <c r="AL244" i="47"/>
  <c r="AL243" i="47"/>
  <c r="AL242" i="47"/>
  <c r="AL241" i="47"/>
  <c r="AL240" i="47"/>
  <c r="AL239" i="47"/>
  <c r="AL238" i="47"/>
  <c r="AL232" i="47"/>
  <c r="AL229" i="47"/>
  <c r="AL227" i="47"/>
  <c r="AL205" i="47"/>
  <c r="AL204" i="47"/>
  <c r="AL203" i="47"/>
  <c r="V3" i="54" l="1"/>
  <c r="R17" i="31" l="1"/>
  <c r="P17" i="31"/>
  <c r="N17" i="31"/>
  <c r="L17" i="31"/>
  <c r="J17" i="31"/>
  <c r="I17" i="31"/>
  <c r="R16" i="31"/>
  <c r="P16" i="31"/>
  <c r="N16" i="31"/>
  <c r="L16" i="31"/>
  <c r="J16" i="31"/>
  <c r="I16" i="31"/>
  <c r="R15" i="31"/>
  <c r="P15" i="31"/>
  <c r="N15" i="31"/>
  <c r="L15" i="31"/>
  <c r="J15" i="31"/>
  <c r="I15" i="31"/>
  <c r="R14" i="31"/>
  <c r="P14" i="31"/>
  <c r="N14" i="31"/>
  <c r="L14" i="31"/>
  <c r="J14" i="31"/>
  <c r="I14" i="31"/>
  <c r="R13" i="31"/>
  <c r="P13" i="31"/>
  <c r="N13" i="31"/>
  <c r="L13" i="31"/>
  <c r="J13" i="31"/>
  <c r="I13" i="31"/>
  <c r="R12" i="31"/>
  <c r="P12" i="31"/>
  <c r="N12" i="31"/>
  <c r="L12" i="31"/>
  <c r="J12" i="31"/>
  <c r="I12" i="31"/>
  <c r="R11" i="31"/>
  <c r="P11" i="31"/>
  <c r="N11" i="31"/>
  <c r="L11" i="31"/>
  <c r="J11" i="31"/>
  <c r="I11" i="31"/>
  <c r="R10" i="31"/>
  <c r="P10" i="31"/>
  <c r="N10" i="31"/>
  <c r="L10" i="31"/>
  <c r="J10" i="31"/>
  <c r="I10" i="31"/>
  <c r="R9" i="31"/>
  <c r="P9" i="31"/>
  <c r="N9" i="31"/>
  <c r="L9" i="31"/>
  <c r="J9" i="31"/>
  <c r="I9" i="31"/>
  <c r="R8" i="31"/>
  <c r="P8" i="31"/>
  <c r="N8" i="31"/>
  <c r="L8" i="31"/>
  <c r="J8" i="31"/>
  <c r="I8" i="31"/>
  <c r="R7" i="31"/>
  <c r="P7" i="31"/>
  <c r="N7" i="31"/>
  <c r="L7" i="31"/>
  <c r="J7" i="31"/>
  <c r="I7" i="31"/>
  <c r="R6" i="31"/>
  <c r="P6" i="31"/>
  <c r="N6" i="31"/>
  <c r="L6" i="31"/>
  <c r="J6" i="31"/>
  <c r="I6" i="31"/>
  <c r="R5" i="31"/>
  <c r="P5" i="31"/>
  <c r="N5" i="31"/>
  <c r="L5" i="31"/>
  <c r="J5" i="31"/>
  <c r="I5" i="31"/>
  <c r="S4" i="31"/>
  <c r="R4" i="31"/>
  <c r="Q4" i="31"/>
  <c r="P4" i="31"/>
  <c r="O4" i="31"/>
  <c r="N4" i="31"/>
  <c r="M4" i="31"/>
  <c r="L4" i="31"/>
  <c r="K4" i="31"/>
  <c r="J4" i="31"/>
  <c r="F125" i="16"/>
  <c r="AF473" i="1"/>
  <c r="AF472" i="1"/>
  <c r="AF471" i="1"/>
  <c r="AF470" i="1"/>
  <c r="AF469" i="1"/>
  <c r="AF468" i="1"/>
  <c r="AF466" i="1"/>
  <c r="AF465" i="1"/>
  <c r="AF464" i="1"/>
  <c r="AF463" i="1"/>
  <c r="AF461" i="1"/>
  <c r="AF460" i="1"/>
  <c r="AF459" i="1"/>
  <c r="AF458" i="1"/>
  <c r="AF457" i="1"/>
  <c r="AF456" i="1"/>
  <c r="AF455" i="1"/>
  <c r="AF454" i="1"/>
  <c r="AF453" i="1"/>
  <c r="AF452" i="1"/>
  <c r="AF451" i="1"/>
  <c r="AF450" i="1"/>
  <c r="AF449" i="1"/>
  <c r="AF448" i="1"/>
  <c r="AF447" i="1"/>
  <c r="AF446" i="1"/>
  <c r="AF445" i="1"/>
  <c r="AF444" i="1"/>
  <c r="AF443" i="1"/>
  <c r="AF442" i="1"/>
  <c r="AF441" i="1"/>
  <c r="AF439" i="1"/>
  <c r="AF438" i="1"/>
  <c r="AF437" i="1"/>
  <c r="AF436" i="1"/>
  <c r="AF435" i="1"/>
  <c r="AF434" i="1"/>
  <c r="AF433" i="1"/>
  <c r="AF432" i="1"/>
  <c r="AF431" i="1"/>
  <c r="AF430" i="1"/>
  <c r="AF429" i="1"/>
  <c r="AF428" i="1"/>
  <c r="AF427" i="1"/>
  <c r="AF426" i="1"/>
  <c r="AF425" i="1"/>
  <c r="AF424" i="1"/>
  <c r="AF423" i="1"/>
  <c r="AF422" i="1"/>
  <c r="AF421" i="1"/>
  <c r="AF418" i="1"/>
  <c r="AF415" i="1"/>
  <c r="AF414" i="1"/>
  <c r="AF413" i="1"/>
  <c r="AF412" i="1"/>
  <c r="AF410" i="1"/>
  <c r="AF409" i="1"/>
  <c r="AF408" i="1"/>
  <c r="AF407" i="1"/>
  <c r="AF406" i="1"/>
  <c r="AF405" i="1"/>
  <c r="AF404" i="1"/>
  <c r="AF402" i="1"/>
  <c r="AF401" i="1"/>
  <c r="AF400" i="1"/>
  <c r="AF399" i="1"/>
  <c r="AF398" i="1"/>
  <c r="AF397" i="1"/>
  <c r="AF393" i="1"/>
  <c r="AF389" i="1"/>
  <c r="AF388" i="1"/>
  <c r="AF387" i="1"/>
  <c r="AF386" i="1"/>
  <c r="AF385" i="1"/>
  <c r="AF384" i="1"/>
  <c r="AF383" i="1"/>
  <c r="AF382" i="1"/>
  <c r="AF380" i="1"/>
  <c r="AF378" i="1"/>
  <c r="AF376" i="1"/>
  <c r="AF375" i="1"/>
  <c r="AF373" i="1"/>
  <c r="AF370" i="1"/>
  <c r="AF364" i="1"/>
  <c r="AF363" i="1"/>
  <c r="AF362" i="1"/>
  <c r="AF361" i="1"/>
  <c r="AF357" i="1"/>
  <c r="AF356" i="1"/>
  <c r="AF355" i="1"/>
  <c r="AF354" i="1"/>
  <c r="AF353" i="1"/>
  <c r="AF352" i="1"/>
  <c r="AF351" i="1"/>
  <c r="AF350" i="1"/>
  <c r="AF348" i="1"/>
  <c r="AF340" i="1"/>
  <c r="AF338" i="1"/>
  <c r="AF331" i="1"/>
  <c r="AF310" i="1"/>
  <c r="AF305" i="1"/>
  <c r="AF302" i="1"/>
  <c r="AF301" i="1"/>
  <c r="AF286" i="1"/>
  <c r="AF277" i="1"/>
  <c r="AF269" i="1"/>
  <c r="AF265" i="1"/>
  <c r="AF262" i="1"/>
  <c r="AF245" i="1"/>
  <c r="AF244" i="1"/>
  <c r="AF243" i="1"/>
  <c r="AF242" i="1"/>
  <c r="AF241" i="1"/>
  <c r="AF240" i="1"/>
  <c r="AF239" i="1"/>
  <c r="AF238" i="1"/>
  <c r="AF237" i="1"/>
  <c r="AF236" i="1"/>
  <c r="AF234" i="1"/>
  <c r="AF233" i="1"/>
  <c r="AF232" i="1"/>
  <c r="AF231" i="1"/>
  <c r="AF230" i="1"/>
  <c r="AF228" i="1"/>
  <c r="AF227" i="1"/>
  <c r="AF226" i="1"/>
  <c r="AF225" i="1"/>
  <c r="AF224" i="1"/>
  <c r="AF223" i="1"/>
  <c r="AF222" i="1"/>
  <c r="AF221" i="1"/>
  <c r="AF220" i="1"/>
  <c r="AF219" i="1"/>
  <c r="AF218" i="1"/>
  <c r="AF217" i="1"/>
  <c r="AF216" i="1"/>
  <c r="AF215" i="1"/>
  <c r="AF211" i="1"/>
  <c r="AF210" i="1"/>
  <c r="AF209" i="1"/>
  <c r="AF208" i="1"/>
  <c r="AF207" i="1"/>
  <c r="AF206" i="1"/>
  <c r="AF205" i="1"/>
  <c r="AF204" i="1"/>
  <c r="AF203" i="1"/>
  <c r="AF200" i="1"/>
  <c r="AF199" i="1"/>
  <c r="AF196" i="1"/>
  <c r="AF195" i="1"/>
  <c r="AF194" i="1"/>
  <c r="AF193" i="1"/>
  <c r="AF192" i="1"/>
  <c r="AF191" i="1"/>
  <c r="AF190" i="1"/>
  <c r="AF189" i="1"/>
  <c r="AF188" i="1"/>
  <c r="AF187" i="1"/>
  <c r="AF186" i="1"/>
  <c r="AF185" i="1"/>
  <c r="AF184" i="1"/>
  <c r="AF183" i="1"/>
  <c r="AF182" i="1"/>
  <c r="AF181" i="1"/>
  <c r="AF180" i="1"/>
  <c r="AF179" i="1"/>
  <c r="AF178" i="1"/>
  <c r="AF177" i="1"/>
  <c r="AF176" i="1"/>
  <c r="AF175" i="1"/>
  <c r="AF174" i="1"/>
  <c r="AF173" i="1"/>
  <c r="AF171" i="1"/>
  <c r="AF159" i="1"/>
  <c r="AF158" i="1"/>
  <c r="AF143" i="1"/>
  <c r="AF142" i="1"/>
  <c r="AF140" i="1"/>
  <c r="AF137" i="1"/>
  <c r="AF132" i="1"/>
  <c r="AF130" i="1"/>
  <c r="AF116" i="1"/>
  <c r="AF115" i="1"/>
  <c r="AF114" i="1"/>
  <c r="AF113" i="1"/>
  <c r="AF112" i="1"/>
  <c r="AF111" i="1"/>
  <c r="AF110" i="1"/>
  <c r="AF109" i="1"/>
  <c r="AF108" i="1"/>
  <c r="AF107" i="1"/>
  <c r="AF106" i="1"/>
  <c r="AF105" i="1"/>
  <c r="AF104" i="1"/>
  <c r="AF103" i="1"/>
  <c r="AF102" i="1"/>
  <c r="AF101" i="1"/>
  <c r="AF100" i="1"/>
  <c r="AF99" i="1"/>
  <c r="AF98" i="1"/>
  <c r="AF97" i="1"/>
  <c r="AF96" i="1"/>
  <c r="AF95" i="1"/>
  <c r="AF94" i="1"/>
  <c r="AF93" i="1"/>
  <c r="AF43"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2" i="1"/>
  <c r="AE1" i="1"/>
  <c r="AD1" i="1"/>
  <c r="AC1" i="1"/>
  <c r="AB1" i="1"/>
  <c r="AA1" i="1"/>
  <c r="Z1" i="1"/>
  <c r="Y1" i="1"/>
  <c r="X1" i="1"/>
  <c r="W1" i="1"/>
  <c r="V1" i="1"/>
  <c r="U1" i="1"/>
  <c r="T1" i="1"/>
  <c r="S1" i="1"/>
  <c r="R1" i="1"/>
  <c r="Q1" i="1"/>
  <c r="P1" i="1"/>
  <c r="O1" i="1"/>
  <c r="N1" i="1"/>
  <c r="AI2430" i="47"/>
  <c r="AJ2430" i="47" s="1"/>
  <c r="AI2429" i="47"/>
  <c r="AJ2429" i="47" s="1"/>
  <c r="AI2428" i="47"/>
  <c r="AJ2428" i="47" s="1"/>
  <c r="AI2427" i="47"/>
  <c r="AJ2427" i="47" s="1"/>
  <c r="AI2426" i="47"/>
  <c r="AJ2426" i="47" s="1"/>
  <c r="AI2425" i="47"/>
  <c r="AJ2425" i="47" s="1"/>
  <c r="AI2424" i="47"/>
  <c r="AJ2424" i="47" s="1"/>
  <c r="AI2423" i="47"/>
  <c r="AJ2423" i="47" s="1"/>
  <c r="AI2422" i="47"/>
  <c r="AJ2422" i="47" s="1"/>
  <c r="AI2421" i="47"/>
  <c r="AJ2421" i="47" s="1"/>
  <c r="AI2420" i="47"/>
  <c r="AJ2420" i="47" s="1"/>
  <c r="AI2419" i="47"/>
  <c r="AJ2419" i="47" s="1"/>
  <c r="AI2418" i="47"/>
  <c r="AJ2418" i="47" s="1"/>
  <c r="AI2417" i="47"/>
  <c r="AJ2417" i="47" s="1"/>
  <c r="AI2416" i="47"/>
  <c r="AJ2416" i="47" s="1"/>
  <c r="AI2415" i="47"/>
  <c r="AJ2415" i="47" s="1"/>
  <c r="AI2414" i="47"/>
  <c r="AJ2414" i="47" s="1"/>
  <c r="AI2413" i="47"/>
  <c r="AJ2413" i="47" s="1"/>
  <c r="AI2412" i="47"/>
  <c r="AJ2412" i="47" s="1"/>
  <c r="AI2411" i="47"/>
  <c r="AJ2411" i="47" s="1"/>
  <c r="AI2410" i="47"/>
  <c r="AJ2410" i="47" s="1"/>
  <c r="AI2409" i="47"/>
  <c r="AJ2409" i="47" s="1"/>
  <c r="AI2408" i="47"/>
  <c r="AJ2408" i="47" s="1"/>
  <c r="AI2407" i="47"/>
  <c r="AJ2407" i="47" s="1"/>
  <c r="AI2406" i="47"/>
  <c r="AJ2406" i="47" s="1"/>
  <c r="AI2405" i="47"/>
  <c r="AJ2405" i="47" s="1"/>
  <c r="AI2404" i="47"/>
  <c r="AJ2404" i="47" s="1"/>
  <c r="AI2403" i="47"/>
  <c r="AJ2403" i="47" s="1"/>
  <c r="AI2402" i="47"/>
  <c r="AJ2402" i="47" s="1"/>
  <c r="AI2401" i="47"/>
  <c r="AJ2401" i="47" s="1"/>
  <c r="AI2400" i="47"/>
  <c r="AJ2400" i="47" s="1"/>
  <c r="AI2399" i="47"/>
  <c r="AJ2399" i="47" s="1"/>
  <c r="AI2398" i="47"/>
  <c r="AJ2398" i="47" s="1"/>
  <c r="AI2397" i="47"/>
  <c r="AJ2397" i="47" s="1"/>
  <c r="AI2396" i="47"/>
  <c r="AJ2396" i="47" s="1"/>
  <c r="AI2395" i="47"/>
  <c r="AJ2395" i="47" s="1"/>
  <c r="AI2394" i="47"/>
  <c r="AJ2394" i="47" s="1"/>
  <c r="AI2393" i="47"/>
  <c r="AJ2393" i="47" s="1"/>
  <c r="AI2392" i="47"/>
  <c r="AJ2392" i="47" s="1"/>
  <c r="AI2391" i="47"/>
  <c r="AJ2391" i="47" s="1"/>
  <c r="AI2390" i="47"/>
  <c r="AJ2390" i="47" s="1"/>
  <c r="AI2389" i="47"/>
  <c r="AJ2389" i="47" s="1"/>
  <c r="AI2388" i="47"/>
  <c r="AJ2388" i="47" s="1"/>
  <c r="AI2387" i="47"/>
  <c r="AJ2387" i="47" s="1"/>
  <c r="AI2386" i="47"/>
  <c r="AJ2386" i="47" s="1"/>
  <c r="AI2385" i="47"/>
  <c r="AJ2385" i="47" s="1"/>
  <c r="AI2384" i="47"/>
  <c r="AJ2384" i="47" s="1"/>
  <c r="AI2383" i="47"/>
  <c r="AJ2383" i="47" s="1"/>
  <c r="AI2382" i="47"/>
  <c r="AJ2382" i="47" s="1"/>
  <c r="AI2381" i="47"/>
  <c r="AJ2381" i="47" s="1"/>
  <c r="AI2380" i="47"/>
  <c r="AJ2380" i="47" s="1"/>
  <c r="AI2379" i="47"/>
  <c r="AJ2379" i="47" s="1"/>
  <c r="AI2378" i="47"/>
  <c r="AJ2378" i="47" s="1"/>
  <c r="AI2377" i="47"/>
  <c r="AJ2377" i="47" s="1"/>
  <c r="AI2376" i="47"/>
  <c r="AJ2376" i="47" s="1"/>
  <c r="AI2375" i="47"/>
  <c r="AJ2375" i="47" s="1"/>
  <c r="AI2374" i="47"/>
  <c r="AJ2374" i="47" s="1"/>
  <c r="AI2373" i="47"/>
  <c r="AJ2373" i="47" s="1"/>
  <c r="AI2372" i="47"/>
  <c r="AJ2372" i="47" s="1"/>
  <c r="AI2371" i="47"/>
  <c r="AJ2371" i="47" s="1"/>
  <c r="AI2370" i="47"/>
  <c r="AJ2370" i="47" s="1"/>
  <c r="AI2369" i="47"/>
  <c r="AJ2369" i="47" s="1"/>
  <c r="AI2368" i="47"/>
  <c r="AJ2368" i="47" s="1"/>
  <c r="AI2367" i="47"/>
  <c r="AJ2367" i="47" s="1"/>
  <c r="AI2366" i="47"/>
  <c r="AJ2366" i="47" s="1"/>
  <c r="AI2365" i="47"/>
  <c r="AJ2365" i="47" s="1"/>
  <c r="AI2364" i="47"/>
  <c r="AJ2364" i="47" s="1"/>
  <c r="AI2363" i="47"/>
  <c r="AJ2363" i="47" s="1"/>
  <c r="AI2362" i="47"/>
  <c r="AJ2362" i="47" s="1"/>
  <c r="AI2361" i="47"/>
  <c r="AJ2361" i="47" s="1"/>
  <c r="AI2360" i="47"/>
  <c r="AJ2360" i="47" s="1"/>
  <c r="AI2359" i="47"/>
  <c r="AJ2359" i="47" s="1"/>
  <c r="AI2358" i="47"/>
  <c r="AJ2358" i="47" s="1"/>
  <c r="AI2357" i="47"/>
  <c r="AJ2357" i="47" s="1"/>
  <c r="AI2356" i="47"/>
  <c r="AJ2356" i="47" s="1"/>
  <c r="AI2355" i="47"/>
  <c r="AJ2355" i="47" s="1"/>
  <c r="AI2354" i="47"/>
  <c r="AJ2354" i="47" s="1"/>
  <c r="AI2353" i="47"/>
  <c r="AJ2353" i="47" s="1"/>
  <c r="AI2352" i="47"/>
  <c r="AJ2352" i="47" s="1"/>
  <c r="AI2351" i="47"/>
  <c r="AJ2351" i="47" s="1"/>
  <c r="AI2350" i="47"/>
  <c r="AJ2350" i="47" s="1"/>
  <c r="AI2349" i="47"/>
  <c r="AJ2349" i="47" s="1"/>
  <c r="AI2348" i="47"/>
  <c r="AJ2348" i="47" s="1"/>
  <c r="AI2347" i="47"/>
  <c r="AJ2347" i="47" s="1"/>
  <c r="AI2346" i="47"/>
  <c r="AJ2346" i="47" s="1"/>
  <c r="AI2345" i="47"/>
  <c r="AJ2345" i="47" s="1"/>
  <c r="AI2344" i="47"/>
  <c r="AJ2344" i="47" s="1"/>
  <c r="AI2343" i="47"/>
  <c r="AJ2343" i="47" s="1"/>
  <c r="AI2342" i="47"/>
  <c r="AJ2342" i="47" s="1"/>
  <c r="AI2341" i="47"/>
  <c r="AJ2341" i="47" s="1"/>
  <c r="AI2340" i="47"/>
  <c r="AJ2340" i="47" s="1"/>
  <c r="AI2339" i="47"/>
  <c r="AJ2339" i="47" s="1"/>
  <c r="AI2338" i="47"/>
  <c r="AJ2338" i="47" s="1"/>
  <c r="AI2337" i="47"/>
  <c r="AJ2337" i="47" s="1"/>
  <c r="AI2336" i="47"/>
  <c r="AJ2336" i="47" s="1"/>
  <c r="AI2335" i="47"/>
  <c r="AJ2335" i="47" s="1"/>
  <c r="AI2334" i="47"/>
  <c r="AJ2334" i="47" s="1"/>
  <c r="AI2333" i="47"/>
  <c r="AJ2333" i="47" s="1"/>
  <c r="AI2332" i="47"/>
  <c r="AJ2332" i="47" s="1"/>
  <c r="AI2331" i="47"/>
  <c r="AJ2331" i="47" s="1"/>
  <c r="AI2330" i="47"/>
  <c r="AJ2330" i="47" s="1"/>
  <c r="AI2329" i="47"/>
  <c r="AJ2329" i="47" s="1"/>
  <c r="AI2328" i="47"/>
  <c r="AJ2328" i="47" s="1"/>
  <c r="AI2327" i="47"/>
  <c r="AJ2327" i="47" s="1"/>
  <c r="AI2326" i="47"/>
  <c r="AJ2326" i="47" s="1"/>
  <c r="AI2325" i="47"/>
  <c r="AJ2325" i="47" s="1"/>
  <c r="AI2324" i="47"/>
  <c r="AJ2324" i="47" s="1"/>
  <c r="AI2323" i="47"/>
  <c r="AJ2323" i="47" s="1"/>
  <c r="AI2322" i="47"/>
  <c r="AJ2322" i="47" s="1"/>
  <c r="AI2321" i="47"/>
  <c r="AJ2321" i="47" s="1"/>
  <c r="AI2320" i="47"/>
  <c r="AJ2320" i="47" s="1"/>
  <c r="AI2319" i="47"/>
  <c r="AJ2319" i="47" s="1"/>
  <c r="AI2318" i="47"/>
  <c r="AJ2318" i="47" s="1"/>
  <c r="AI2317" i="47"/>
  <c r="AJ2317" i="47" s="1"/>
  <c r="AI2316" i="47"/>
  <c r="AJ2316" i="47" s="1"/>
  <c r="AI2315" i="47"/>
  <c r="AJ2315" i="47" s="1"/>
  <c r="AI2314" i="47"/>
  <c r="AJ2314" i="47" s="1"/>
  <c r="AI2313" i="47"/>
  <c r="AJ2313" i="47" s="1"/>
  <c r="AI2312" i="47"/>
  <c r="AJ2312" i="47" s="1"/>
  <c r="AI2311" i="47"/>
  <c r="AJ2311" i="47" s="1"/>
  <c r="AI2310" i="47"/>
  <c r="AJ2310" i="47" s="1"/>
  <c r="AI2309" i="47"/>
  <c r="AJ2309" i="47" s="1"/>
  <c r="AI2308" i="47"/>
  <c r="AJ2308" i="47" s="1"/>
  <c r="AI2307" i="47"/>
  <c r="AJ2307" i="47" s="1"/>
  <c r="AI2306" i="47"/>
  <c r="AJ2306" i="47" s="1"/>
  <c r="AI2305" i="47"/>
  <c r="AJ2305" i="47" s="1"/>
  <c r="AI2304" i="47"/>
  <c r="AJ2304" i="47" s="1"/>
  <c r="AI2303" i="47"/>
  <c r="AJ2303" i="47" s="1"/>
  <c r="AI2302" i="47"/>
  <c r="AJ2302" i="47" s="1"/>
  <c r="AI2301" i="47"/>
  <c r="AJ2301" i="47" s="1"/>
  <c r="AI2300" i="47"/>
  <c r="AJ2300" i="47" s="1"/>
  <c r="AI2299" i="47"/>
  <c r="AJ2299" i="47" s="1"/>
  <c r="AI2298" i="47"/>
  <c r="AJ2298" i="47" s="1"/>
  <c r="AI2297" i="47"/>
  <c r="AJ2297" i="47" s="1"/>
  <c r="AI2296" i="47"/>
  <c r="AJ2296" i="47" s="1"/>
  <c r="AI2295" i="47"/>
  <c r="AJ2295" i="47" s="1"/>
  <c r="AI2294" i="47"/>
  <c r="AJ2294" i="47" s="1"/>
  <c r="AI2293" i="47"/>
  <c r="AJ2293" i="47" s="1"/>
  <c r="AI2292" i="47"/>
  <c r="AJ2292" i="47" s="1"/>
  <c r="AI2291" i="47"/>
  <c r="AJ2291" i="47" s="1"/>
  <c r="AI2290" i="47"/>
  <c r="AJ2290" i="47" s="1"/>
  <c r="AI2289" i="47"/>
  <c r="AJ2289" i="47" s="1"/>
  <c r="AI2288" i="47"/>
  <c r="AJ2288" i="47" s="1"/>
  <c r="AI2287" i="47"/>
  <c r="AJ2287" i="47" s="1"/>
  <c r="AI2286" i="47"/>
  <c r="AJ2286" i="47" s="1"/>
  <c r="AI2285" i="47"/>
  <c r="AJ2285" i="47" s="1"/>
  <c r="AI2284" i="47"/>
  <c r="AJ2284" i="47" s="1"/>
  <c r="AI2283" i="47"/>
  <c r="AJ2283" i="47" s="1"/>
  <c r="AI2282" i="47"/>
  <c r="AJ2282" i="47" s="1"/>
  <c r="AI2281" i="47"/>
  <c r="AJ2281" i="47" s="1"/>
  <c r="AI2280" i="47"/>
  <c r="AJ2280" i="47" s="1"/>
  <c r="AI2279" i="47"/>
  <c r="AJ2279" i="47" s="1"/>
  <c r="AI2278" i="47"/>
  <c r="AJ2278" i="47" s="1"/>
  <c r="AI2277" i="47"/>
  <c r="AJ2277" i="47" s="1"/>
  <c r="AI2276" i="47"/>
  <c r="AJ2276" i="47" s="1"/>
  <c r="AI2275" i="47"/>
  <c r="AJ2275" i="47" s="1"/>
  <c r="AI2274" i="47"/>
  <c r="AJ2274" i="47" s="1"/>
  <c r="AI2273" i="47"/>
  <c r="AJ2273" i="47" s="1"/>
  <c r="AI2272" i="47"/>
  <c r="AJ2272" i="47" s="1"/>
  <c r="AI2271" i="47"/>
  <c r="AJ2271" i="47" s="1"/>
  <c r="AI2270" i="47"/>
  <c r="AJ2270" i="47" s="1"/>
  <c r="AI2269" i="47"/>
  <c r="AJ2269" i="47" s="1"/>
  <c r="AI2268" i="47"/>
  <c r="AJ2268" i="47" s="1"/>
  <c r="AI2267" i="47"/>
  <c r="AJ2267" i="47" s="1"/>
  <c r="AI2266" i="47"/>
  <c r="AJ2266" i="47" s="1"/>
  <c r="AI2265" i="47"/>
  <c r="AJ2265" i="47" s="1"/>
  <c r="AI2264" i="47"/>
  <c r="AJ2264" i="47" s="1"/>
  <c r="AI2263" i="47"/>
  <c r="AJ2263" i="47" s="1"/>
  <c r="AI2262" i="47"/>
  <c r="AJ2262" i="47" s="1"/>
  <c r="AI2261" i="47"/>
  <c r="AJ2261" i="47" s="1"/>
  <c r="AI2260" i="47"/>
  <c r="AJ2260" i="47" s="1"/>
  <c r="AI2259" i="47"/>
  <c r="AJ2259" i="47" s="1"/>
  <c r="AI2258" i="47"/>
  <c r="AJ2258" i="47" s="1"/>
  <c r="AI2257" i="47"/>
  <c r="AJ2257" i="47" s="1"/>
  <c r="AI2256" i="47"/>
  <c r="AJ2256" i="47" s="1"/>
  <c r="AI2255" i="47"/>
  <c r="AJ2255" i="47" s="1"/>
  <c r="AI2254" i="47"/>
  <c r="AJ2254" i="47" s="1"/>
  <c r="AI2253" i="47"/>
  <c r="AJ2253" i="47" s="1"/>
  <c r="AI2252" i="47"/>
  <c r="AJ2252" i="47" s="1"/>
  <c r="AI2251" i="47"/>
  <c r="AJ2251" i="47" s="1"/>
  <c r="AI2250" i="47"/>
  <c r="AJ2250" i="47" s="1"/>
  <c r="AI2249" i="47"/>
  <c r="AJ2249" i="47" s="1"/>
  <c r="AI2248" i="47"/>
  <c r="AJ2248" i="47" s="1"/>
  <c r="AI2247" i="47"/>
  <c r="AJ2247" i="47" s="1"/>
  <c r="AI2246" i="47"/>
  <c r="AJ2246" i="47" s="1"/>
  <c r="AI2245" i="47"/>
  <c r="AJ2245" i="47" s="1"/>
  <c r="AI2244" i="47"/>
  <c r="AJ2244" i="47" s="1"/>
  <c r="AI2243" i="47"/>
  <c r="AJ2243" i="47" s="1"/>
  <c r="AI2242" i="47"/>
  <c r="AJ2242" i="47" s="1"/>
  <c r="AI2241" i="47"/>
  <c r="AJ2241" i="47" s="1"/>
  <c r="AI2240" i="47"/>
  <c r="AJ2240" i="47" s="1"/>
  <c r="AI2239" i="47"/>
  <c r="AJ2239" i="47" s="1"/>
  <c r="AI2238" i="47"/>
  <c r="AJ2238" i="47" s="1"/>
  <c r="AI2237" i="47"/>
  <c r="AJ2237" i="47" s="1"/>
  <c r="AI2236" i="47"/>
  <c r="AJ2236" i="47" s="1"/>
  <c r="AI2235" i="47"/>
  <c r="AJ2235" i="47" s="1"/>
  <c r="AI2234" i="47"/>
  <c r="AJ2234" i="47" s="1"/>
  <c r="AI2233" i="47"/>
  <c r="AJ2233" i="47" s="1"/>
  <c r="AI2232" i="47"/>
  <c r="AJ2232" i="47" s="1"/>
  <c r="AI2231" i="47"/>
  <c r="AJ2231" i="47" s="1"/>
  <c r="AI2230" i="47"/>
  <c r="AJ2230" i="47" s="1"/>
  <c r="AI2229" i="47"/>
  <c r="AJ2229" i="47" s="1"/>
  <c r="AI2228" i="47"/>
  <c r="AJ2228" i="47" s="1"/>
  <c r="AI2227" i="47"/>
  <c r="AJ2227" i="47" s="1"/>
  <c r="AI2226" i="47"/>
  <c r="AJ2226" i="47" s="1"/>
  <c r="AI2225" i="47"/>
  <c r="AJ2225" i="47" s="1"/>
  <c r="AI2224" i="47"/>
  <c r="AJ2224" i="47" s="1"/>
  <c r="AI2223" i="47"/>
  <c r="AJ2223" i="47" s="1"/>
  <c r="AI2222" i="47"/>
  <c r="AJ2222" i="47" s="1"/>
  <c r="AI2221" i="47"/>
  <c r="AJ2221" i="47" s="1"/>
  <c r="AI2220" i="47"/>
  <c r="AJ2220" i="47" s="1"/>
  <c r="AI2219" i="47"/>
  <c r="AJ2219" i="47" s="1"/>
  <c r="AI2218" i="47"/>
  <c r="AJ2218" i="47" s="1"/>
  <c r="AI2217" i="47"/>
  <c r="AJ2217" i="47" s="1"/>
  <c r="AI2216" i="47"/>
  <c r="AJ2216" i="47" s="1"/>
  <c r="AI2215" i="47"/>
  <c r="AJ2215" i="47" s="1"/>
  <c r="AI2214" i="47"/>
  <c r="AJ2214" i="47" s="1"/>
  <c r="AI2213" i="47"/>
  <c r="AJ2213" i="47" s="1"/>
  <c r="AI2212" i="47"/>
  <c r="AJ2212" i="47" s="1"/>
  <c r="AI2211" i="47"/>
  <c r="AJ2211" i="47" s="1"/>
  <c r="AI2210" i="47"/>
  <c r="AJ2210" i="47" s="1"/>
  <c r="AI2209" i="47"/>
  <c r="AJ2209" i="47" s="1"/>
  <c r="AI2208" i="47"/>
  <c r="AJ2208" i="47" s="1"/>
  <c r="AI2207" i="47"/>
  <c r="AJ2207" i="47" s="1"/>
  <c r="AI2206" i="47"/>
  <c r="AJ2206" i="47" s="1"/>
  <c r="AI2205" i="47"/>
  <c r="AJ2205" i="47" s="1"/>
  <c r="AI2204" i="47"/>
  <c r="AJ2204" i="47" s="1"/>
  <c r="AI2203" i="47"/>
  <c r="AJ2203" i="47" s="1"/>
  <c r="AI2202" i="47"/>
  <c r="AJ2202" i="47" s="1"/>
  <c r="AI2201" i="47"/>
  <c r="AJ2201" i="47" s="1"/>
  <c r="AI2200" i="47"/>
  <c r="AJ2200" i="47" s="1"/>
  <c r="AI2199" i="47"/>
  <c r="AJ2199" i="47" s="1"/>
  <c r="AI2198" i="47"/>
  <c r="AJ2198" i="47" s="1"/>
  <c r="AI2197" i="47"/>
  <c r="AJ2197" i="47" s="1"/>
  <c r="AI2196" i="47"/>
  <c r="AJ2196" i="47" s="1"/>
  <c r="AI2195" i="47"/>
  <c r="AJ2195" i="47" s="1"/>
  <c r="AI2194" i="47"/>
  <c r="AJ2194" i="47" s="1"/>
  <c r="AI2193" i="47"/>
  <c r="AJ2193" i="47" s="1"/>
  <c r="AI2192" i="47"/>
  <c r="AJ2192" i="47" s="1"/>
  <c r="AI2191" i="47"/>
  <c r="AJ2191" i="47" s="1"/>
  <c r="AI2190" i="47"/>
  <c r="AJ2190" i="47" s="1"/>
  <c r="AI2189" i="47"/>
  <c r="AJ2189" i="47" s="1"/>
  <c r="AI2188" i="47"/>
  <c r="AJ2188" i="47" s="1"/>
  <c r="AI2187" i="47"/>
  <c r="AJ2187" i="47" s="1"/>
  <c r="AI2186" i="47"/>
  <c r="AJ2186" i="47" s="1"/>
  <c r="AI2185" i="47"/>
  <c r="AJ2185" i="47" s="1"/>
  <c r="AI2184" i="47"/>
  <c r="AJ2184" i="47" s="1"/>
  <c r="AI2183" i="47"/>
  <c r="AJ2183" i="47" s="1"/>
  <c r="AI2182" i="47"/>
  <c r="AJ2182" i="47" s="1"/>
  <c r="AI2181" i="47"/>
  <c r="AJ2181" i="47" s="1"/>
  <c r="AI2180" i="47"/>
  <c r="AJ2180" i="47" s="1"/>
  <c r="AI2179" i="47"/>
  <c r="AJ2179" i="47" s="1"/>
  <c r="AI2178" i="47"/>
  <c r="AJ2178" i="47" s="1"/>
  <c r="AI2177" i="47"/>
  <c r="AJ2177" i="47" s="1"/>
  <c r="AI2176" i="47"/>
  <c r="AJ2176" i="47" s="1"/>
  <c r="AI2175" i="47"/>
  <c r="AJ2175" i="47" s="1"/>
  <c r="AI2174" i="47"/>
  <c r="AJ2174" i="47" s="1"/>
  <c r="AI2173" i="47"/>
  <c r="AJ2173" i="47" s="1"/>
  <c r="AI2172" i="47"/>
  <c r="AJ2172" i="47" s="1"/>
  <c r="AI2171" i="47"/>
  <c r="AJ2171" i="47" s="1"/>
  <c r="AI2170" i="47"/>
  <c r="AJ2170" i="47" s="1"/>
  <c r="AI2169" i="47"/>
  <c r="AJ2169" i="47" s="1"/>
  <c r="AI2168" i="47"/>
  <c r="AJ2168" i="47" s="1"/>
  <c r="AI2167" i="47"/>
  <c r="AJ2167" i="47" s="1"/>
  <c r="AI2166" i="47"/>
  <c r="AJ2166" i="47" s="1"/>
  <c r="AI2165" i="47"/>
  <c r="AJ2165" i="47" s="1"/>
  <c r="AI2164" i="47"/>
  <c r="AJ2164" i="47" s="1"/>
  <c r="AI2163" i="47"/>
  <c r="AJ2163" i="47" s="1"/>
  <c r="AI2162" i="47"/>
  <c r="AJ2162" i="47" s="1"/>
  <c r="AI2161" i="47"/>
  <c r="AJ2161" i="47" s="1"/>
  <c r="AI2160" i="47"/>
  <c r="AJ2160" i="47" s="1"/>
  <c r="AI2159" i="47"/>
  <c r="AJ2159" i="47" s="1"/>
  <c r="AI2158" i="47"/>
  <c r="AJ2158" i="47" s="1"/>
  <c r="AI2157" i="47"/>
  <c r="AJ2157" i="47" s="1"/>
  <c r="AI2156" i="47"/>
  <c r="AJ2156" i="47" s="1"/>
  <c r="AI2155" i="47"/>
  <c r="AJ2155" i="47" s="1"/>
  <c r="AI2154" i="47"/>
  <c r="AJ2154" i="47" s="1"/>
  <c r="AI2153" i="47"/>
  <c r="AJ2153" i="47" s="1"/>
  <c r="AI2152" i="47"/>
  <c r="AJ2152" i="47" s="1"/>
  <c r="AI2151" i="47"/>
  <c r="AJ2151" i="47" s="1"/>
  <c r="AI2150" i="47"/>
  <c r="AJ2150" i="47" s="1"/>
  <c r="AI2149" i="47"/>
  <c r="AJ2149" i="47" s="1"/>
  <c r="AI2148" i="47"/>
  <c r="AJ2148" i="47" s="1"/>
  <c r="AI2147" i="47"/>
  <c r="AJ2147" i="47" s="1"/>
  <c r="AI2146" i="47"/>
  <c r="AJ2146" i="47" s="1"/>
  <c r="AI2145" i="47"/>
  <c r="AJ2145" i="47" s="1"/>
  <c r="AI2144" i="47"/>
  <c r="AJ2144" i="47" s="1"/>
  <c r="AI2143" i="47"/>
  <c r="AJ2143" i="47" s="1"/>
  <c r="AI2142" i="47"/>
  <c r="AJ2142" i="47" s="1"/>
  <c r="AI2141" i="47"/>
  <c r="AJ2141" i="47" s="1"/>
  <c r="AI2140" i="47"/>
  <c r="AJ2140" i="47" s="1"/>
  <c r="AI2139" i="47"/>
  <c r="AJ2139" i="47" s="1"/>
  <c r="AI2138" i="47"/>
  <c r="AJ2138" i="47" s="1"/>
  <c r="AI2137" i="47"/>
  <c r="AJ2137" i="47" s="1"/>
  <c r="AI2136" i="47"/>
  <c r="AJ2136" i="47" s="1"/>
  <c r="AI2135" i="47"/>
  <c r="AJ2135" i="47" s="1"/>
  <c r="AI2134" i="47"/>
  <c r="AJ2134" i="47" s="1"/>
  <c r="AI2133" i="47"/>
  <c r="AJ2133" i="47" s="1"/>
  <c r="AI2132" i="47"/>
  <c r="AJ2132" i="47" s="1"/>
  <c r="AI2131" i="47"/>
  <c r="AJ2131" i="47" s="1"/>
  <c r="AI2130" i="47"/>
  <c r="AJ2130" i="47" s="1"/>
  <c r="AI2129" i="47"/>
  <c r="AJ2129" i="47" s="1"/>
  <c r="AI2128" i="47"/>
  <c r="AJ2128" i="47" s="1"/>
  <c r="AI2127" i="47"/>
  <c r="AJ2127" i="47" s="1"/>
  <c r="AI2126" i="47"/>
  <c r="AJ2126" i="47" s="1"/>
  <c r="AI2125" i="47"/>
  <c r="AJ2125" i="47" s="1"/>
  <c r="AI2124" i="47"/>
  <c r="AJ2124" i="47" s="1"/>
  <c r="AI2123" i="47"/>
  <c r="AJ2123" i="47" s="1"/>
  <c r="AI2122" i="47"/>
  <c r="AJ2122" i="47" s="1"/>
  <c r="AI2121" i="47"/>
  <c r="AJ2121" i="47" s="1"/>
  <c r="AI2120" i="47"/>
  <c r="AJ2120" i="47" s="1"/>
  <c r="AI2119" i="47"/>
  <c r="AJ2119" i="47" s="1"/>
  <c r="AI2118" i="47"/>
  <c r="AJ2118" i="47" s="1"/>
  <c r="AI2117" i="47"/>
  <c r="AJ2117" i="47" s="1"/>
  <c r="AI2116" i="47"/>
  <c r="AJ2116" i="47" s="1"/>
  <c r="AI2115" i="47"/>
  <c r="AJ2115" i="47" s="1"/>
  <c r="AI2114" i="47"/>
  <c r="AJ2114" i="47" s="1"/>
  <c r="AI2113" i="47"/>
  <c r="AJ2113" i="47" s="1"/>
  <c r="AI2112" i="47"/>
  <c r="AJ2112" i="47" s="1"/>
  <c r="AI2111" i="47"/>
  <c r="AJ2111" i="47" s="1"/>
  <c r="AI2110" i="47"/>
  <c r="AJ2110" i="47" s="1"/>
  <c r="AI2109" i="47"/>
  <c r="AJ2109" i="47" s="1"/>
  <c r="AI2108" i="47"/>
  <c r="AJ2108" i="47" s="1"/>
  <c r="AI2107" i="47"/>
  <c r="AJ2107" i="47" s="1"/>
  <c r="AI2106" i="47"/>
  <c r="AJ2106" i="47" s="1"/>
  <c r="AI2105" i="47"/>
  <c r="AJ2105" i="47" s="1"/>
  <c r="AI2104" i="47"/>
  <c r="AJ2104" i="47" s="1"/>
  <c r="AI2103" i="47"/>
  <c r="AJ2103" i="47" s="1"/>
  <c r="AI2102" i="47"/>
  <c r="AJ2102" i="47" s="1"/>
  <c r="AI2101" i="47"/>
  <c r="AJ2101" i="47" s="1"/>
  <c r="AI2100" i="47"/>
  <c r="AJ2100" i="47" s="1"/>
  <c r="AI2099" i="47"/>
  <c r="AJ2099" i="47" s="1"/>
  <c r="AI2098" i="47"/>
  <c r="AJ2098" i="47" s="1"/>
  <c r="AI2097" i="47"/>
  <c r="AJ2097" i="47" s="1"/>
  <c r="AI2096" i="47"/>
  <c r="AJ2096" i="47" s="1"/>
  <c r="AI2095" i="47"/>
  <c r="AJ2095" i="47" s="1"/>
  <c r="AI2094" i="47"/>
  <c r="AJ2094" i="47" s="1"/>
  <c r="AI2093" i="47"/>
  <c r="AJ2093" i="47" s="1"/>
  <c r="AI2092" i="47"/>
  <c r="AJ2092" i="47" s="1"/>
  <c r="AI2091" i="47"/>
  <c r="AJ2091" i="47" s="1"/>
  <c r="AI2090" i="47"/>
  <c r="AJ2090" i="47" s="1"/>
  <c r="AI2089" i="47"/>
  <c r="AJ2089" i="47" s="1"/>
  <c r="AI2088" i="47"/>
  <c r="AJ2088" i="47" s="1"/>
  <c r="AI2087" i="47"/>
  <c r="AJ2087" i="47" s="1"/>
  <c r="AI2086" i="47"/>
  <c r="AJ2086" i="47" s="1"/>
  <c r="AI2085" i="47"/>
  <c r="AJ2085" i="47" s="1"/>
  <c r="AI2084" i="47"/>
  <c r="AJ2084" i="47" s="1"/>
  <c r="AI2083" i="47"/>
  <c r="AJ2083" i="47" s="1"/>
  <c r="AI2082" i="47"/>
  <c r="AJ2082" i="47" s="1"/>
  <c r="AI2081" i="47"/>
  <c r="AJ2081" i="47" s="1"/>
  <c r="AI2080" i="47"/>
  <c r="AJ2080" i="47" s="1"/>
  <c r="AI2079" i="47"/>
  <c r="AJ2079" i="47" s="1"/>
  <c r="AI2078" i="47"/>
  <c r="AJ2078" i="47" s="1"/>
  <c r="AI2077" i="47"/>
  <c r="AJ2077" i="47" s="1"/>
  <c r="AI2076" i="47"/>
  <c r="AJ2076" i="47" s="1"/>
  <c r="AI2075" i="47"/>
  <c r="AJ2075" i="47" s="1"/>
  <c r="AI2074" i="47"/>
  <c r="AJ2074" i="47" s="1"/>
  <c r="AI2073" i="47"/>
  <c r="AJ2073" i="47" s="1"/>
  <c r="AI2072" i="47"/>
  <c r="AJ2072" i="47" s="1"/>
  <c r="AI2071" i="47"/>
  <c r="AJ2071" i="47" s="1"/>
  <c r="AI2070" i="47"/>
  <c r="AJ2070" i="47" s="1"/>
  <c r="AI2069" i="47"/>
  <c r="AJ2069" i="47" s="1"/>
  <c r="AI2068" i="47"/>
  <c r="AJ2068" i="47" s="1"/>
  <c r="AI2067" i="47"/>
  <c r="AJ2067" i="47" s="1"/>
  <c r="AI2066" i="47"/>
  <c r="AJ2066" i="47" s="1"/>
  <c r="AI2065" i="47"/>
  <c r="AJ2065" i="47" s="1"/>
  <c r="AI2064" i="47"/>
  <c r="AJ2064" i="47" s="1"/>
  <c r="AI2063" i="47"/>
  <c r="AJ2063" i="47" s="1"/>
  <c r="AI2062" i="47"/>
  <c r="AJ2062" i="47" s="1"/>
  <c r="AI2061" i="47"/>
  <c r="AJ2061" i="47" s="1"/>
  <c r="AI2060" i="47"/>
  <c r="AJ2060" i="47" s="1"/>
  <c r="AI2059" i="47"/>
  <c r="AJ2059" i="47" s="1"/>
  <c r="AI2058" i="47"/>
  <c r="AJ2058" i="47" s="1"/>
  <c r="AI2057" i="47"/>
  <c r="AJ2057" i="47" s="1"/>
  <c r="AI2056" i="47"/>
  <c r="AJ2056" i="47" s="1"/>
  <c r="AI2055" i="47"/>
  <c r="AJ2055" i="47" s="1"/>
  <c r="AI2054" i="47"/>
  <c r="AJ2054" i="47" s="1"/>
  <c r="AI2053" i="47"/>
  <c r="AJ2053" i="47" s="1"/>
  <c r="AI2052" i="47"/>
  <c r="AJ2052" i="47" s="1"/>
  <c r="AI2051" i="47"/>
  <c r="AJ2051" i="47" s="1"/>
  <c r="AI2050" i="47"/>
  <c r="AJ2050" i="47" s="1"/>
  <c r="AI2049" i="47"/>
  <c r="AJ2049" i="47" s="1"/>
  <c r="AI2048" i="47"/>
  <c r="AJ2048" i="47" s="1"/>
  <c r="AI2047" i="47"/>
  <c r="AJ2047" i="47" s="1"/>
  <c r="AI2046" i="47"/>
  <c r="AJ2046" i="47" s="1"/>
  <c r="AI2045" i="47"/>
  <c r="AJ2045" i="47" s="1"/>
  <c r="AI2044" i="47"/>
  <c r="AJ2044" i="47" s="1"/>
  <c r="AI2043" i="47"/>
  <c r="AJ2043" i="47" s="1"/>
  <c r="AI2042" i="47"/>
  <c r="AJ2042" i="47" s="1"/>
  <c r="AI2041" i="47"/>
  <c r="AJ2041" i="47" s="1"/>
  <c r="AI2040" i="47"/>
  <c r="AJ2040" i="47" s="1"/>
  <c r="AI2039" i="47"/>
  <c r="AJ2039" i="47" s="1"/>
  <c r="AI2038" i="47"/>
  <c r="AJ2038" i="47" s="1"/>
  <c r="AI2037" i="47"/>
  <c r="AJ2037" i="47" s="1"/>
  <c r="AI2036" i="47"/>
  <c r="AJ2036" i="47" s="1"/>
  <c r="AI2035" i="47"/>
  <c r="AJ2035" i="47" s="1"/>
  <c r="AI2034" i="47"/>
  <c r="AJ2034" i="47" s="1"/>
  <c r="AI2033" i="47"/>
  <c r="AJ2033" i="47" s="1"/>
  <c r="AI2032" i="47"/>
  <c r="AJ2032" i="47" s="1"/>
  <c r="AI2031" i="47"/>
  <c r="AJ2031" i="47" s="1"/>
  <c r="AI2030" i="47"/>
  <c r="AJ2030" i="47" s="1"/>
  <c r="AI2029" i="47"/>
  <c r="AJ2029" i="47" s="1"/>
  <c r="AI2028" i="47"/>
  <c r="AJ2028" i="47" s="1"/>
  <c r="AI2027" i="47"/>
  <c r="AJ2027" i="47" s="1"/>
  <c r="AI2026" i="47"/>
  <c r="AJ2026" i="47" s="1"/>
  <c r="AI2025" i="47"/>
  <c r="AJ2025" i="47" s="1"/>
  <c r="AI2024" i="47"/>
  <c r="AJ2024" i="47" s="1"/>
  <c r="AI2023" i="47"/>
  <c r="AJ2023" i="47" s="1"/>
  <c r="AI2022" i="47"/>
  <c r="AJ2022" i="47" s="1"/>
  <c r="AI2021" i="47"/>
  <c r="AJ2021" i="47" s="1"/>
  <c r="AI2020" i="47"/>
  <c r="AJ2020" i="47" s="1"/>
  <c r="AI2019" i="47"/>
  <c r="AJ2019" i="47" s="1"/>
  <c r="AI2018" i="47"/>
  <c r="AJ2018" i="47" s="1"/>
  <c r="AI2017" i="47"/>
  <c r="AJ2017" i="47" s="1"/>
  <c r="AI2016" i="47"/>
  <c r="AJ2016" i="47" s="1"/>
  <c r="AI2015" i="47"/>
  <c r="AJ2015" i="47" s="1"/>
  <c r="AI2014" i="47"/>
  <c r="AJ2014" i="47" s="1"/>
  <c r="AI2013" i="47"/>
  <c r="AJ2013" i="47" s="1"/>
  <c r="AI2012" i="47"/>
  <c r="AJ2012" i="47" s="1"/>
  <c r="AI2011" i="47"/>
  <c r="AJ2011" i="47" s="1"/>
  <c r="AI2010" i="47"/>
  <c r="AJ2010" i="47" s="1"/>
  <c r="AI2009" i="47"/>
  <c r="AJ2009" i="47" s="1"/>
  <c r="AI2008" i="47"/>
  <c r="AJ2008" i="47" s="1"/>
  <c r="AI2007" i="47"/>
  <c r="AJ2007" i="47" s="1"/>
  <c r="AI2006" i="47"/>
  <c r="AJ2006" i="47" s="1"/>
  <c r="AI2005" i="47"/>
  <c r="AJ2005" i="47" s="1"/>
  <c r="AI2004" i="47"/>
  <c r="AJ2004" i="47" s="1"/>
  <c r="AI2003" i="47"/>
  <c r="AJ2003" i="47" s="1"/>
  <c r="AI2002" i="47"/>
  <c r="AJ2002" i="47" s="1"/>
  <c r="AI2001" i="47"/>
  <c r="AJ2001" i="47" s="1"/>
  <c r="AI2000" i="47"/>
  <c r="AJ2000" i="47" s="1"/>
  <c r="AI1999" i="47"/>
  <c r="AJ1999" i="47" s="1"/>
  <c r="AI1998" i="47"/>
  <c r="AJ1998" i="47" s="1"/>
  <c r="AI1997" i="47"/>
  <c r="AJ1997" i="47" s="1"/>
  <c r="AI1996" i="47"/>
  <c r="AJ1996" i="47" s="1"/>
  <c r="AI1995" i="47"/>
  <c r="AJ1995" i="47" s="1"/>
  <c r="AI1994" i="47"/>
  <c r="AJ1994" i="47" s="1"/>
  <c r="AI1993" i="47"/>
  <c r="AJ1993" i="47" s="1"/>
  <c r="AI1992" i="47"/>
  <c r="AJ1992" i="47" s="1"/>
  <c r="AI1991" i="47"/>
  <c r="AJ1991" i="47" s="1"/>
  <c r="AI1990" i="47"/>
  <c r="AJ1990" i="47" s="1"/>
  <c r="AI1989" i="47"/>
  <c r="AJ1989" i="47" s="1"/>
  <c r="AI1988" i="47"/>
  <c r="AJ1988" i="47" s="1"/>
  <c r="AI1987" i="47"/>
  <c r="AJ1987" i="47" s="1"/>
  <c r="AI1986" i="47"/>
  <c r="AJ1986" i="47" s="1"/>
  <c r="AI1985" i="47"/>
  <c r="AJ1985" i="47" s="1"/>
  <c r="AI1984" i="47"/>
  <c r="AJ1984" i="47" s="1"/>
  <c r="AI1983" i="47"/>
  <c r="AJ1983" i="47" s="1"/>
  <c r="AI1982" i="47"/>
  <c r="AJ1982" i="47" s="1"/>
  <c r="AI1981" i="47"/>
  <c r="AJ1981" i="47" s="1"/>
  <c r="AI1980" i="47"/>
  <c r="AJ1980" i="47" s="1"/>
  <c r="AI1979" i="47"/>
  <c r="AJ1979" i="47" s="1"/>
  <c r="AI1978" i="47"/>
  <c r="AJ1978" i="47" s="1"/>
  <c r="AI1977" i="47"/>
  <c r="AJ1977" i="47" s="1"/>
  <c r="AI1976" i="47"/>
  <c r="AJ1976" i="47" s="1"/>
  <c r="AI1975" i="47"/>
  <c r="AJ1975" i="47" s="1"/>
  <c r="AI1974" i="47"/>
  <c r="AJ1974" i="47" s="1"/>
  <c r="AI1973" i="47"/>
  <c r="AJ1973" i="47" s="1"/>
  <c r="AI1972" i="47"/>
  <c r="AJ1972" i="47" s="1"/>
  <c r="AI1971" i="47"/>
  <c r="AJ1971" i="47" s="1"/>
  <c r="AI1970" i="47"/>
  <c r="AJ1970" i="47" s="1"/>
  <c r="AI1969" i="47"/>
  <c r="AJ1969" i="47" s="1"/>
  <c r="AI1968" i="47"/>
  <c r="AJ1968" i="47" s="1"/>
  <c r="AI1967" i="47"/>
  <c r="AJ1967" i="47" s="1"/>
  <c r="AI1966" i="47"/>
  <c r="AJ1966" i="47" s="1"/>
  <c r="AI1965" i="47"/>
  <c r="AJ1965" i="47" s="1"/>
  <c r="AI1964" i="47"/>
  <c r="AJ1964" i="47" s="1"/>
  <c r="AI1963" i="47"/>
  <c r="AJ1963" i="47" s="1"/>
  <c r="AI1962" i="47"/>
  <c r="AJ1962" i="47" s="1"/>
  <c r="AI1961" i="47"/>
  <c r="AJ1961" i="47" s="1"/>
  <c r="AI1960" i="47"/>
  <c r="AJ1960" i="47" s="1"/>
  <c r="AI1959" i="47"/>
  <c r="AJ1959" i="47" s="1"/>
  <c r="AI1958" i="47"/>
  <c r="AJ1958" i="47" s="1"/>
  <c r="AI1957" i="47"/>
  <c r="AJ1957" i="47" s="1"/>
  <c r="AI1956" i="47"/>
  <c r="AJ1956" i="47" s="1"/>
  <c r="AI1955" i="47"/>
  <c r="AJ1955" i="47" s="1"/>
  <c r="AI1954" i="47"/>
  <c r="AJ1954" i="47" s="1"/>
  <c r="AI1953" i="47"/>
  <c r="AJ1953" i="47" s="1"/>
  <c r="AI1952" i="47"/>
  <c r="AJ1952" i="47" s="1"/>
  <c r="AI1951" i="47"/>
  <c r="AJ1951" i="47" s="1"/>
  <c r="AI1950" i="47"/>
  <c r="AJ1950" i="47" s="1"/>
  <c r="AI1949" i="47"/>
  <c r="AJ1949" i="47" s="1"/>
  <c r="AI1948" i="47"/>
  <c r="AJ1948" i="47" s="1"/>
  <c r="AI1947" i="47"/>
  <c r="AJ1947" i="47" s="1"/>
  <c r="AI1946" i="47"/>
  <c r="AJ1946" i="47" s="1"/>
  <c r="AI1945" i="47"/>
  <c r="AJ1945" i="47" s="1"/>
  <c r="AI1944" i="47"/>
  <c r="AJ1944" i="47" s="1"/>
  <c r="AI1943" i="47"/>
  <c r="AJ1943" i="47" s="1"/>
  <c r="AI1942" i="47"/>
  <c r="AJ1942" i="47" s="1"/>
  <c r="AI1941" i="47"/>
  <c r="AJ1941" i="47" s="1"/>
  <c r="AI1940" i="47"/>
  <c r="AJ1940" i="47" s="1"/>
  <c r="AI1939" i="47"/>
  <c r="AJ1939" i="47" s="1"/>
  <c r="AI1938" i="47"/>
  <c r="AJ1938" i="47" s="1"/>
  <c r="AI1937" i="47"/>
  <c r="AJ1937" i="47" s="1"/>
  <c r="AI1936" i="47"/>
  <c r="AJ1936" i="47" s="1"/>
  <c r="AI1935" i="47"/>
  <c r="AJ1935" i="47" s="1"/>
  <c r="AI1934" i="47"/>
  <c r="AJ1934" i="47" s="1"/>
  <c r="AI1933" i="47"/>
  <c r="AJ1933" i="47" s="1"/>
  <c r="AI1932" i="47"/>
  <c r="AJ1932" i="47" s="1"/>
  <c r="AI1931" i="47"/>
  <c r="AJ1931" i="47" s="1"/>
  <c r="AI1930" i="47"/>
  <c r="AJ1930" i="47" s="1"/>
  <c r="AI1929" i="47"/>
  <c r="AJ1929" i="47" s="1"/>
  <c r="AI1928" i="47"/>
  <c r="AJ1928" i="47" s="1"/>
  <c r="AI1927" i="47"/>
  <c r="AJ1927" i="47" s="1"/>
  <c r="AI1926" i="47"/>
  <c r="AJ1926" i="47" s="1"/>
  <c r="AI1925" i="47"/>
  <c r="AJ1925" i="47" s="1"/>
  <c r="AI1924" i="47"/>
  <c r="AJ1924" i="47" s="1"/>
  <c r="AI1923" i="47"/>
  <c r="AJ1923" i="47" s="1"/>
  <c r="AI1922" i="47"/>
  <c r="AJ1922" i="47" s="1"/>
  <c r="AI1921" i="47"/>
  <c r="AJ1921" i="47" s="1"/>
  <c r="AI1920" i="47"/>
  <c r="AJ1920" i="47" s="1"/>
  <c r="AI1919" i="47"/>
  <c r="AJ1919" i="47" s="1"/>
  <c r="AI1918" i="47"/>
  <c r="AJ1918" i="47" s="1"/>
  <c r="AI1917" i="47"/>
  <c r="AJ1917" i="47" s="1"/>
  <c r="AI1916" i="47"/>
  <c r="AJ1916" i="47" s="1"/>
  <c r="AI1915" i="47"/>
  <c r="AJ1915" i="47" s="1"/>
  <c r="AI1914" i="47"/>
  <c r="AJ1914" i="47" s="1"/>
  <c r="AI1913" i="47"/>
  <c r="AJ1913" i="47" s="1"/>
  <c r="AI1912" i="47"/>
  <c r="AJ1912" i="47" s="1"/>
  <c r="AI1911" i="47"/>
  <c r="AJ1911" i="47" s="1"/>
  <c r="AI1910" i="47"/>
  <c r="AJ1910" i="47" s="1"/>
  <c r="AI1909" i="47"/>
  <c r="AJ1909" i="47" s="1"/>
  <c r="AI1908" i="47"/>
  <c r="AJ1908" i="47" s="1"/>
  <c r="AI1907" i="47"/>
  <c r="AJ1907" i="47" s="1"/>
  <c r="AI1906" i="47"/>
  <c r="AJ1906" i="47" s="1"/>
  <c r="AI1905" i="47"/>
  <c r="AJ1905" i="47" s="1"/>
  <c r="AI1904" i="47"/>
  <c r="AJ1904" i="47" s="1"/>
  <c r="AI1903" i="47"/>
  <c r="AJ1903" i="47" s="1"/>
  <c r="AI1902" i="47"/>
  <c r="AJ1902" i="47" s="1"/>
  <c r="AI1901" i="47"/>
  <c r="AJ1901" i="47" s="1"/>
  <c r="AI1900" i="47"/>
  <c r="AJ1900" i="47" s="1"/>
  <c r="AI1899" i="47"/>
  <c r="AJ1899" i="47" s="1"/>
  <c r="AI1898" i="47"/>
  <c r="AJ1898" i="47" s="1"/>
  <c r="AI1897" i="47"/>
  <c r="AJ1897" i="47" s="1"/>
  <c r="AI1896" i="47"/>
  <c r="AJ1896" i="47" s="1"/>
  <c r="AI1895" i="47"/>
  <c r="AJ1895" i="47" s="1"/>
  <c r="AI1894" i="47"/>
  <c r="AJ1894" i="47" s="1"/>
  <c r="AI1893" i="47"/>
  <c r="AJ1893" i="47" s="1"/>
  <c r="AI1892" i="47"/>
  <c r="AJ1892" i="47" s="1"/>
  <c r="AI1891" i="47"/>
  <c r="AJ1891" i="47" s="1"/>
  <c r="AI1890" i="47"/>
  <c r="AJ1890" i="47" s="1"/>
  <c r="AI1889" i="47"/>
  <c r="AJ1889" i="47" s="1"/>
  <c r="AI1888" i="47"/>
  <c r="AJ1888" i="47" s="1"/>
  <c r="AI1887" i="47"/>
  <c r="AJ1887" i="47" s="1"/>
  <c r="AI1886" i="47"/>
  <c r="AJ1886" i="47" s="1"/>
  <c r="AI1885" i="47"/>
  <c r="AJ1885" i="47" s="1"/>
  <c r="AI1884" i="47"/>
  <c r="AJ1884" i="47" s="1"/>
  <c r="AI1883" i="47"/>
  <c r="AJ1883" i="47" s="1"/>
  <c r="AI1882" i="47"/>
  <c r="AJ1882" i="47" s="1"/>
  <c r="AI1881" i="47"/>
  <c r="AJ1881" i="47" s="1"/>
  <c r="AI1880" i="47"/>
  <c r="AJ1880" i="47" s="1"/>
  <c r="AI1879" i="47"/>
  <c r="AJ1879" i="47" s="1"/>
  <c r="AI1878" i="47"/>
  <c r="AJ1878" i="47" s="1"/>
  <c r="AI1877" i="47"/>
  <c r="AJ1877" i="47" s="1"/>
  <c r="AI1876" i="47"/>
  <c r="AJ1876" i="47" s="1"/>
  <c r="AI1875" i="47"/>
  <c r="AJ1875" i="47" s="1"/>
  <c r="AI1874" i="47"/>
  <c r="AJ1874" i="47" s="1"/>
  <c r="AI1873" i="47"/>
  <c r="AJ1873" i="47" s="1"/>
  <c r="AI1872" i="47"/>
  <c r="AJ1872" i="47" s="1"/>
  <c r="AI1871" i="47"/>
  <c r="AJ1871" i="47" s="1"/>
  <c r="AI1870" i="47"/>
  <c r="AJ1870" i="47" s="1"/>
  <c r="AI1869" i="47"/>
  <c r="AJ1869" i="47" s="1"/>
  <c r="AI1868" i="47"/>
  <c r="AJ1868" i="47" s="1"/>
  <c r="AI1867" i="47"/>
  <c r="AJ1867" i="47" s="1"/>
  <c r="AI1866" i="47"/>
  <c r="AJ1866" i="47" s="1"/>
  <c r="AI1865" i="47"/>
  <c r="AJ1865" i="47" s="1"/>
  <c r="AI1864" i="47"/>
  <c r="AJ1864" i="47" s="1"/>
  <c r="AI1863" i="47"/>
  <c r="AJ1863" i="47" s="1"/>
  <c r="AI1862" i="47"/>
  <c r="AJ1862" i="47" s="1"/>
  <c r="AI1861" i="47"/>
  <c r="AJ1861" i="47" s="1"/>
  <c r="AI1860" i="47"/>
  <c r="AJ1860" i="47" s="1"/>
  <c r="AI1859" i="47"/>
  <c r="AJ1859" i="47" s="1"/>
  <c r="AI1858" i="47"/>
  <c r="AJ1858" i="47" s="1"/>
  <c r="AI1857" i="47"/>
  <c r="AJ1857" i="47" s="1"/>
  <c r="AI1856" i="47"/>
  <c r="AJ1856" i="47" s="1"/>
  <c r="AI1855" i="47"/>
  <c r="AJ1855" i="47" s="1"/>
  <c r="AI1854" i="47"/>
  <c r="AJ1854" i="47" s="1"/>
  <c r="AI1853" i="47"/>
  <c r="AJ1853" i="47" s="1"/>
  <c r="AI1852" i="47"/>
  <c r="AJ1852" i="47" s="1"/>
  <c r="AI1851" i="47"/>
  <c r="AJ1851" i="47" s="1"/>
  <c r="AI1850" i="47"/>
  <c r="AJ1850" i="47" s="1"/>
  <c r="AI1849" i="47"/>
  <c r="AJ1849" i="47" s="1"/>
  <c r="AI1848" i="47"/>
  <c r="AJ1848" i="47" s="1"/>
  <c r="AI1847" i="47"/>
  <c r="AJ1847" i="47" s="1"/>
  <c r="AI1846" i="47"/>
  <c r="AJ1846" i="47" s="1"/>
  <c r="AI1845" i="47"/>
  <c r="AJ1845" i="47" s="1"/>
  <c r="AI1844" i="47"/>
  <c r="AJ1844" i="47" s="1"/>
  <c r="AI1843" i="47"/>
  <c r="AJ1843" i="47" s="1"/>
  <c r="AI1842" i="47"/>
  <c r="AJ1842" i="47" s="1"/>
  <c r="AI1841" i="47"/>
  <c r="AJ1841" i="47" s="1"/>
  <c r="AI1840" i="47"/>
  <c r="AJ1840" i="47" s="1"/>
  <c r="AI1839" i="47"/>
  <c r="AJ1839" i="47" s="1"/>
  <c r="AI1838" i="47"/>
  <c r="AJ1838" i="47" s="1"/>
  <c r="AI1837" i="47"/>
  <c r="AJ1837" i="47" s="1"/>
  <c r="AI1836" i="47"/>
  <c r="AJ1836" i="47" s="1"/>
  <c r="AI1835" i="47"/>
  <c r="AJ1835" i="47" s="1"/>
  <c r="AI1834" i="47"/>
  <c r="AJ1834" i="47" s="1"/>
  <c r="AI1833" i="47"/>
  <c r="AJ1833" i="47" s="1"/>
  <c r="AI1832" i="47"/>
  <c r="AJ1832" i="47" s="1"/>
  <c r="AI1831" i="47"/>
  <c r="AJ1831" i="47" s="1"/>
  <c r="AI1830" i="47"/>
  <c r="AJ1830" i="47" s="1"/>
  <c r="AI1829" i="47"/>
  <c r="AJ1829" i="47" s="1"/>
  <c r="AI1828" i="47"/>
  <c r="AJ1828" i="47" s="1"/>
  <c r="AI1827" i="47"/>
  <c r="AJ1827" i="47" s="1"/>
  <c r="AI1826" i="47"/>
  <c r="AJ1826" i="47" s="1"/>
  <c r="AI1825" i="47"/>
  <c r="AJ1825" i="47" s="1"/>
  <c r="AI1824" i="47"/>
  <c r="AJ1824" i="47" s="1"/>
  <c r="AI1823" i="47"/>
  <c r="AJ1823" i="47" s="1"/>
  <c r="AI1822" i="47"/>
  <c r="AJ1822" i="47" s="1"/>
  <c r="AI1821" i="47"/>
  <c r="AJ1821" i="47" s="1"/>
  <c r="AI1820" i="47"/>
  <c r="AJ1820" i="47" s="1"/>
  <c r="AI1819" i="47"/>
  <c r="AJ1819" i="47" s="1"/>
  <c r="AI1818" i="47"/>
  <c r="AJ1818" i="47" s="1"/>
  <c r="AI1817" i="47"/>
  <c r="AJ1817" i="47" s="1"/>
  <c r="AI1816" i="47"/>
  <c r="AJ1816" i="47" s="1"/>
  <c r="AI1815" i="47"/>
  <c r="AJ1815" i="47" s="1"/>
  <c r="AI1814" i="47"/>
  <c r="AJ1814" i="47" s="1"/>
  <c r="AI1813" i="47"/>
  <c r="AJ1813" i="47" s="1"/>
  <c r="AI1812" i="47"/>
  <c r="AJ1812" i="47" s="1"/>
  <c r="AI1811" i="47"/>
  <c r="AJ1811" i="47" s="1"/>
  <c r="AI1810" i="47"/>
  <c r="AJ1810" i="47" s="1"/>
  <c r="AI1809" i="47"/>
  <c r="AJ1809" i="47" s="1"/>
  <c r="AI1808" i="47"/>
  <c r="AJ1808" i="47" s="1"/>
  <c r="AI1807" i="47"/>
  <c r="AJ1807" i="47" s="1"/>
  <c r="AI1806" i="47"/>
  <c r="AJ1806" i="47" s="1"/>
  <c r="AI1805" i="47"/>
  <c r="AJ1805" i="47" s="1"/>
  <c r="AI1804" i="47"/>
  <c r="AJ1804" i="47" s="1"/>
  <c r="AI1803" i="47"/>
  <c r="AJ1803" i="47" s="1"/>
  <c r="AI1802" i="47"/>
  <c r="AJ1802" i="47" s="1"/>
  <c r="AI1801" i="47"/>
  <c r="AJ1801" i="47" s="1"/>
  <c r="AI1800" i="47"/>
  <c r="AJ1800" i="47" s="1"/>
  <c r="AI1799" i="47"/>
  <c r="AJ1799" i="47" s="1"/>
  <c r="AI1798" i="47"/>
  <c r="AJ1798" i="47" s="1"/>
  <c r="AI1797" i="47"/>
  <c r="AJ1797" i="47" s="1"/>
  <c r="AI1796" i="47"/>
  <c r="AJ1796" i="47" s="1"/>
  <c r="AI1795" i="47"/>
  <c r="AJ1795" i="47" s="1"/>
  <c r="AI1794" i="47"/>
  <c r="AJ1794" i="47" s="1"/>
  <c r="AI1793" i="47"/>
  <c r="AJ1793" i="47" s="1"/>
  <c r="AI1792" i="47"/>
  <c r="AJ1792" i="47" s="1"/>
  <c r="AI1791" i="47"/>
  <c r="AJ1791" i="47" s="1"/>
  <c r="AI1790" i="47"/>
  <c r="AJ1790" i="47" s="1"/>
  <c r="AI1789" i="47"/>
  <c r="AJ1789" i="47" s="1"/>
  <c r="AI1788" i="47"/>
  <c r="AJ1788" i="47" s="1"/>
  <c r="AI1787" i="47"/>
  <c r="AJ1787" i="47" s="1"/>
  <c r="AI1786" i="47"/>
  <c r="AJ1786" i="47" s="1"/>
  <c r="AI1785" i="47"/>
  <c r="AJ1785" i="47" s="1"/>
  <c r="AI1784" i="47"/>
  <c r="AJ1784" i="47" s="1"/>
  <c r="AI1783" i="47"/>
  <c r="AJ1783" i="47" s="1"/>
  <c r="AI1782" i="47"/>
  <c r="AJ1782" i="47" s="1"/>
  <c r="AI1781" i="47"/>
  <c r="AJ1781" i="47" s="1"/>
  <c r="AI1780" i="47"/>
  <c r="AJ1780" i="47" s="1"/>
  <c r="AI1779" i="47"/>
  <c r="AJ1779" i="47" s="1"/>
  <c r="AI1778" i="47"/>
  <c r="AJ1778" i="47" s="1"/>
  <c r="AI1777" i="47"/>
  <c r="AJ1777" i="47" s="1"/>
  <c r="AI1776" i="47"/>
  <c r="AJ1776" i="47" s="1"/>
  <c r="AI1775" i="47"/>
  <c r="AJ1775" i="47" s="1"/>
  <c r="AI1774" i="47"/>
  <c r="AJ1774" i="47" s="1"/>
  <c r="AI1773" i="47"/>
  <c r="AJ1773" i="47" s="1"/>
  <c r="AI1772" i="47"/>
  <c r="AJ1772" i="47" s="1"/>
  <c r="AI1771" i="47"/>
  <c r="AJ1771" i="47" s="1"/>
  <c r="AI1770" i="47"/>
  <c r="AJ1770" i="47" s="1"/>
  <c r="AI1769" i="47"/>
  <c r="AJ1769" i="47" s="1"/>
  <c r="AI1768" i="47"/>
  <c r="AJ1768" i="47" s="1"/>
  <c r="AI1767" i="47"/>
  <c r="AJ1767" i="47" s="1"/>
  <c r="AI1766" i="47"/>
  <c r="AJ1766" i="47" s="1"/>
  <c r="AI1765" i="47"/>
  <c r="AJ1765" i="47" s="1"/>
  <c r="AI1764" i="47"/>
  <c r="AJ1764" i="47" s="1"/>
  <c r="AI1763" i="47"/>
  <c r="AJ1763" i="47" s="1"/>
  <c r="AI1762" i="47"/>
  <c r="AJ1762" i="47" s="1"/>
  <c r="AI1761" i="47"/>
  <c r="AJ1761" i="47" s="1"/>
  <c r="AI1760" i="47"/>
  <c r="AJ1760" i="47" s="1"/>
  <c r="AI1759" i="47"/>
  <c r="AJ1759" i="47" s="1"/>
  <c r="AI1758" i="47"/>
  <c r="AJ1758" i="47" s="1"/>
  <c r="AI1757" i="47"/>
  <c r="AJ1757" i="47" s="1"/>
  <c r="AI1756" i="47"/>
  <c r="AJ1756" i="47" s="1"/>
  <c r="AI1755" i="47"/>
  <c r="AJ1755" i="47" s="1"/>
  <c r="AI1754" i="47"/>
  <c r="AJ1754" i="47" s="1"/>
  <c r="AI1753" i="47"/>
  <c r="AJ1753" i="47" s="1"/>
  <c r="AI1752" i="47"/>
  <c r="AJ1752" i="47" s="1"/>
  <c r="AI1751" i="47"/>
  <c r="AJ1751" i="47" s="1"/>
  <c r="AI1750" i="47"/>
  <c r="AJ1750" i="47" s="1"/>
  <c r="AI1749" i="47"/>
  <c r="AJ1749" i="47" s="1"/>
  <c r="AI1748" i="47"/>
  <c r="AJ1748" i="47" s="1"/>
  <c r="AI1747" i="47"/>
  <c r="AJ1747" i="47" s="1"/>
  <c r="AI1746" i="47"/>
  <c r="AJ1746" i="47" s="1"/>
  <c r="AI1745" i="47"/>
  <c r="AJ1745" i="47" s="1"/>
  <c r="AI1744" i="47"/>
  <c r="AJ1744" i="47" s="1"/>
  <c r="AI1743" i="47"/>
  <c r="AJ1743" i="47" s="1"/>
  <c r="AI1742" i="47"/>
  <c r="AJ1742" i="47" s="1"/>
  <c r="AI1741" i="47"/>
  <c r="AJ1741" i="47" s="1"/>
  <c r="AI1740" i="47"/>
  <c r="AJ1740" i="47" s="1"/>
  <c r="AI1739" i="47"/>
  <c r="AJ1739" i="47" s="1"/>
  <c r="AI1738" i="47"/>
  <c r="AJ1738" i="47" s="1"/>
  <c r="AI1737" i="47"/>
  <c r="AJ1737" i="47" s="1"/>
  <c r="AI1736" i="47"/>
  <c r="AJ1736" i="47" s="1"/>
  <c r="AI1735" i="47"/>
  <c r="AJ1735" i="47" s="1"/>
  <c r="AI1734" i="47"/>
  <c r="AJ1734" i="47" s="1"/>
  <c r="AI1733" i="47"/>
  <c r="AJ1733" i="47" s="1"/>
  <c r="AI1732" i="47"/>
  <c r="AJ1732" i="47" s="1"/>
  <c r="AI1731" i="47"/>
  <c r="AJ1731" i="47" s="1"/>
  <c r="AI1730" i="47"/>
  <c r="AJ1730" i="47" s="1"/>
  <c r="AI1729" i="47"/>
  <c r="AJ1729" i="47" s="1"/>
  <c r="AI1728" i="47"/>
  <c r="AJ1728" i="47" s="1"/>
  <c r="AI1727" i="47"/>
  <c r="AJ1727" i="47" s="1"/>
  <c r="AI1726" i="47"/>
  <c r="AJ1726" i="47" s="1"/>
  <c r="AI1725" i="47"/>
  <c r="AJ1725" i="47" s="1"/>
  <c r="AI1724" i="47"/>
  <c r="AJ1724" i="47" s="1"/>
  <c r="AI1723" i="47"/>
  <c r="AJ1723" i="47" s="1"/>
  <c r="AI1722" i="47"/>
  <c r="AJ1722" i="47" s="1"/>
  <c r="AI1721" i="47"/>
  <c r="AJ1721" i="47" s="1"/>
  <c r="AI1720" i="47"/>
  <c r="AJ1720" i="47" s="1"/>
  <c r="AI1719" i="47"/>
  <c r="AJ1719" i="47" s="1"/>
  <c r="AI1718" i="47"/>
  <c r="AJ1718" i="47" s="1"/>
  <c r="AI1717" i="47"/>
  <c r="AJ1717" i="47" s="1"/>
  <c r="AI1716" i="47"/>
  <c r="AJ1716" i="47" s="1"/>
  <c r="AI1715" i="47"/>
  <c r="AJ1715" i="47" s="1"/>
  <c r="AI1714" i="47"/>
  <c r="AJ1714" i="47" s="1"/>
  <c r="AI1713" i="47"/>
  <c r="AJ1713" i="47" s="1"/>
  <c r="AI1712" i="47"/>
  <c r="AJ1712" i="47" s="1"/>
  <c r="AI1711" i="47"/>
  <c r="AJ1711" i="47" s="1"/>
  <c r="AI1710" i="47"/>
  <c r="AJ1710" i="47" s="1"/>
  <c r="AI1709" i="47"/>
  <c r="AJ1709" i="47" s="1"/>
  <c r="AI1708" i="47"/>
  <c r="AJ1708" i="47" s="1"/>
  <c r="AI1707" i="47"/>
  <c r="AJ1707" i="47" s="1"/>
  <c r="AI1706" i="47"/>
  <c r="AJ1706" i="47" s="1"/>
  <c r="AI1705" i="47"/>
  <c r="AJ1705" i="47" s="1"/>
  <c r="AI1704" i="47"/>
  <c r="AJ1704" i="47" s="1"/>
  <c r="AI1703" i="47"/>
  <c r="AJ1703" i="47" s="1"/>
  <c r="AI1702" i="47"/>
  <c r="AJ1702" i="47" s="1"/>
  <c r="AI1701" i="47"/>
  <c r="AJ1701" i="47" s="1"/>
  <c r="AI1700" i="47"/>
  <c r="AJ1700" i="47" s="1"/>
  <c r="AI1699" i="47"/>
  <c r="AJ1699" i="47" s="1"/>
  <c r="AI1698" i="47"/>
  <c r="AJ1698" i="47" s="1"/>
  <c r="AI1697" i="47"/>
  <c r="AJ1697" i="47" s="1"/>
  <c r="AI1696" i="47"/>
  <c r="AJ1696" i="47" s="1"/>
  <c r="AI1695" i="47"/>
  <c r="AJ1695" i="47" s="1"/>
  <c r="AI1694" i="47"/>
  <c r="AJ1694" i="47" s="1"/>
  <c r="AI1693" i="47"/>
  <c r="AJ1693" i="47" s="1"/>
  <c r="AI1692" i="47"/>
  <c r="AJ1692" i="47" s="1"/>
  <c r="AI1691" i="47"/>
  <c r="AJ1691" i="47" s="1"/>
  <c r="AI1690" i="47"/>
  <c r="AJ1690" i="47" s="1"/>
  <c r="AI1689" i="47"/>
  <c r="AJ1689" i="47" s="1"/>
  <c r="AI1688" i="47"/>
  <c r="AJ1688" i="47" s="1"/>
  <c r="AI1687" i="47"/>
  <c r="AJ1687" i="47" s="1"/>
  <c r="AI1686" i="47"/>
  <c r="AJ1686" i="47" s="1"/>
  <c r="AI1685" i="47"/>
  <c r="AJ1685" i="47" s="1"/>
  <c r="AI1684" i="47"/>
  <c r="AJ1684" i="47" s="1"/>
  <c r="AI1683" i="47"/>
  <c r="AJ1683" i="47" s="1"/>
  <c r="AI1682" i="47"/>
  <c r="AJ1682" i="47" s="1"/>
  <c r="AI1681" i="47"/>
  <c r="AJ1681" i="47" s="1"/>
  <c r="AI1680" i="47"/>
  <c r="AJ1680" i="47" s="1"/>
  <c r="AI1679" i="47"/>
  <c r="AJ1679" i="47" s="1"/>
  <c r="AI1678" i="47"/>
  <c r="AJ1678" i="47" s="1"/>
  <c r="AI1677" i="47"/>
  <c r="AJ1677" i="47" s="1"/>
  <c r="AI1676" i="47"/>
  <c r="AJ1676" i="47" s="1"/>
  <c r="AI1675" i="47"/>
  <c r="AJ1675" i="47" s="1"/>
  <c r="AI1674" i="47"/>
  <c r="AJ1674" i="47" s="1"/>
  <c r="AI1673" i="47"/>
  <c r="AJ1673" i="47" s="1"/>
  <c r="AI1672" i="47"/>
  <c r="AJ1672" i="47" s="1"/>
  <c r="AI1671" i="47"/>
  <c r="AJ1671" i="47" s="1"/>
  <c r="AI1670" i="47"/>
  <c r="AJ1670" i="47" s="1"/>
  <c r="AI1669" i="47"/>
  <c r="AJ1669" i="47" s="1"/>
  <c r="AI1668" i="47"/>
  <c r="AJ1668" i="47" s="1"/>
  <c r="AI1667" i="47"/>
  <c r="AJ1667" i="47" s="1"/>
  <c r="AI1666" i="47"/>
  <c r="AJ1666" i="47" s="1"/>
  <c r="AI1665" i="47"/>
  <c r="AJ1665" i="47" s="1"/>
  <c r="AI1664" i="47"/>
  <c r="AJ1664" i="47" s="1"/>
  <c r="AI1663" i="47"/>
  <c r="AJ1663" i="47" s="1"/>
  <c r="AI1662" i="47"/>
  <c r="AJ1662" i="47" s="1"/>
  <c r="AI1661" i="47"/>
  <c r="AJ1661" i="47" s="1"/>
  <c r="AI1660" i="47"/>
  <c r="AJ1660" i="47" s="1"/>
  <c r="AI1659" i="47"/>
  <c r="AJ1659" i="47" s="1"/>
  <c r="AI1658" i="47"/>
  <c r="AJ1658" i="47" s="1"/>
  <c r="AI1657" i="47"/>
  <c r="AJ1657" i="47" s="1"/>
  <c r="AI1656" i="47"/>
  <c r="AJ1656" i="47" s="1"/>
  <c r="AI1655" i="47"/>
  <c r="AJ1655" i="47" s="1"/>
  <c r="AI1654" i="47"/>
  <c r="AJ1654" i="47" s="1"/>
  <c r="AI1653" i="47"/>
  <c r="AJ1653" i="47" s="1"/>
  <c r="AI1652" i="47"/>
  <c r="AJ1652" i="47" s="1"/>
  <c r="AI1651" i="47"/>
  <c r="AJ1651" i="47" s="1"/>
  <c r="AI1650" i="47"/>
  <c r="AJ1650" i="47" s="1"/>
  <c r="AI1649" i="47"/>
  <c r="AJ1649" i="47" s="1"/>
  <c r="AI1648" i="47"/>
  <c r="AJ1648" i="47" s="1"/>
  <c r="AI1647" i="47"/>
  <c r="AJ1647" i="47" s="1"/>
  <c r="AI1646" i="47"/>
  <c r="AJ1646" i="47" s="1"/>
  <c r="AI1645" i="47"/>
  <c r="AJ1645" i="47" s="1"/>
  <c r="AI1644" i="47"/>
  <c r="AJ1644" i="47" s="1"/>
  <c r="AI1643" i="47"/>
  <c r="AJ1643" i="47" s="1"/>
  <c r="AI1642" i="47"/>
  <c r="AJ1642" i="47" s="1"/>
  <c r="AI1641" i="47"/>
  <c r="AJ1641" i="47" s="1"/>
  <c r="AI1640" i="47"/>
  <c r="AJ1640" i="47" s="1"/>
  <c r="AI1639" i="47"/>
  <c r="AJ1639" i="47" s="1"/>
  <c r="AI1638" i="47"/>
  <c r="AJ1638" i="47" s="1"/>
  <c r="AI1637" i="47"/>
  <c r="AJ1637" i="47" s="1"/>
  <c r="AI1636" i="47"/>
  <c r="AJ1636" i="47" s="1"/>
  <c r="AI1635" i="47"/>
  <c r="AJ1635" i="47" s="1"/>
  <c r="AI1634" i="47"/>
  <c r="AJ1634" i="47" s="1"/>
  <c r="AI1633" i="47"/>
  <c r="AJ1633" i="47" s="1"/>
  <c r="AI1632" i="47"/>
  <c r="AJ1632" i="47" s="1"/>
  <c r="AI1631" i="47"/>
  <c r="AJ1631" i="47" s="1"/>
  <c r="AI1630" i="47"/>
  <c r="AJ1630" i="47" s="1"/>
  <c r="AI1629" i="47"/>
  <c r="AJ1629" i="47" s="1"/>
  <c r="AI1628" i="47"/>
  <c r="AJ1628" i="47" s="1"/>
  <c r="AI1627" i="47"/>
  <c r="AJ1627" i="47" s="1"/>
  <c r="AI1626" i="47"/>
  <c r="AJ1626" i="47" s="1"/>
  <c r="AI1625" i="47"/>
  <c r="AJ1625" i="47" s="1"/>
  <c r="AI1624" i="47"/>
  <c r="AJ1624" i="47" s="1"/>
  <c r="AI1623" i="47"/>
  <c r="AJ1623" i="47" s="1"/>
  <c r="AI1622" i="47"/>
  <c r="AJ1622" i="47" s="1"/>
  <c r="AI1621" i="47"/>
  <c r="AJ1621" i="47" s="1"/>
  <c r="AI1620" i="47"/>
  <c r="AJ1620" i="47" s="1"/>
  <c r="AI1619" i="47"/>
  <c r="AJ1619" i="47" s="1"/>
  <c r="AI1618" i="47"/>
  <c r="AJ1618" i="47" s="1"/>
  <c r="AI1617" i="47"/>
  <c r="AJ1617" i="47" s="1"/>
  <c r="AI1616" i="47"/>
  <c r="AJ1616" i="47" s="1"/>
  <c r="AI1615" i="47"/>
  <c r="AJ1615" i="47" s="1"/>
  <c r="AI1614" i="47"/>
  <c r="AJ1614" i="47" s="1"/>
  <c r="AI1613" i="47"/>
  <c r="AJ1613" i="47" s="1"/>
  <c r="AI1612" i="47"/>
  <c r="AJ1612" i="47" s="1"/>
  <c r="AI1611" i="47"/>
  <c r="AJ1611" i="47" s="1"/>
  <c r="AI1610" i="47"/>
  <c r="AJ1610" i="47" s="1"/>
  <c r="AI1609" i="47"/>
  <c r="AJ1609" i="47" s="1"/>
  <c r="AI1608" i="47"/>
  <c r="AJ1608" i="47" s="1"/>
  <c r="AI1607" i="47"/>
  <c r="AJ1607" i="47" s="1"/>
  <c r="AI1606" i="47"/>
  <c r="AJ1606" i="47" s="1"/>
  <c r="AI1605" i="47"/>
  <c r="AJ1605" i="47" s="1"/>
  <c r="AI1604" i="47"/>
  <c r="AJ1604" i="47" s="1"/>
  <c r="AI1603" i="47"/>
  <c r="AJ1603" i="47" s="1"/>
  <c r="AI1602" i="47"/>
  <c r="AJ1602" i="47" s="1"/>
  <c r="AI1601" i="47"/>
  <c r="AJ1601" i="47" s="1"/>
  <c r="AI1600" i="47"/>
  <c r="AJ1600" i="47" s="1"/>
  <c r="AI1599" i="47"/>
  <c r="AJ1599" i="47" s="1"/>
  <c r="AI1598" i="47"/>
  <c r="AJ1598" i="47" s="1"/>
  <c r="AI1597" i="47"/>
  <c r="AJ1597" i="47" s="1"/>
  <c r="AI1596" i="47"/>
  <c r="AJ1596" i="47" s="1"/>
  <c r="AI1595" i="47"/>
  <c r="AJ1595" i="47" s="1"/>
  <c r="AI1594" i="47"/>
  <c r="AJ1594" i="47" s="1"/>
  <c r="AI1593" i="47"/>
  <c r="AJ1593" i="47" s="1"/>
  <c r="AI1592" i="47"/>
  <c r="AJ1592" i="47" s="1"/>
  <c r="AI1591" i="47"/>
  <c r="AJ1591" i="47" s="1"/>
  <c r="AI1590" i="47"/>
  <c r="AJ1590" i="47" s="1"/>
  <c r="AI1589" i="47"/>
  <c r="AJ1589" i="47" s="1"/>
  <c r="AI1588" i="47"/>
  <c r="AJ1588" i="47" s="1"/>
  <c r="AI1587" i="47"/>
  <c r="AJ1587" i="47" s="1"/>
  <c r="AI1586" i="47"/>
  <c r="AJ1586" i="47" s="1"/>
  <c r="AI1585" i="47"/>
  <c r="AJ1585" i="47" s="1"/>
  <c r="AI1584" i="47"/>
  <c r="AJ1584" i="47" s="1"/>
  <c r="AI1583" i="47"/>
  <c r="AJ1583" i="47" s="1"/>
  <c r="AI1582" i="47"/>
  <c r="AJ1582" i="47" s="1"/>
  <c r="AI1581" i="47"/>
  <c r="AJ1581" i="47" s="1"/>
  <c r="AI1580" i="47"/>
  <c r="AJ1580" i="47" s="1"/>
  <c r="AI1579" i="47"/>
  <c r="AJ1579" i="47" s="1"/>
  <c r="AI1578" i="47"/>
  <c r="AJ1578" i="47" s="1"/>
  <c r="AI1577" i="47"/>
  <c r="AJ1577" i="47" s="1"/>
  <c r="AI1576" i="47"/>
  <c r="AJ1576" i="47" s="1"/>
  <c r="AI1575" i="47"/>
  <c r="AJ1575" i="47" s="1"/>
  <c r="AI1574" i="47"/>
  <c r="AJ1574" i="47" s="1"/>
  <c r="AI1573" i="47"/>
  <c r="AJ1573" i="47" s="1"/>
  <c r="AI1572" i="47"/>
  <c r="AJ1572" i="47" s="1"/>
  <c r="AI1571" i="47"/>
  <c r="AJ1571" i="47" s="1"/>
  <c r="AI1570" i="47"/>
  <c r="AJ1570" i="47" s="1"/>
  <c r="AI1569" i="47"/>
  <c r="AJ1569" i="47" s="1"/>
  <c r="AI1568" i="47"/>
  <c r="AJ1568" i="47" s="1"/>
  <c r="AI1567" i="47"/>
  <c r="AJ1567" i="47" s="1"/>
  <c r="AI1566" i="47"/>
  <c r="AJ1566" i="47" s="1"/>
  <c r="AI1565" i="47"/>
  <c r="AJ1565" i="47" s="1"/>
  <c r="AI1564" i="47"/>
  <c r="AJ1564" i="47" s="1"/>
  <c r="AI1563" i="47"/>
  <c r="AJ1563" i="47" s="1"/>
  <c r="AI1562" i="47"/>
  <c r="AJ1562" i="47" s="1"/>
  <c r="AI1561" i="47"/>
  <c r="AJ1561" i="47" s="1"/>
  <c r="AI1560" i="47"/>
  <c r="AJ1560" i="47" s="1"/>
  <c r="AI1559" i="47"/>
  <c r="AJ1559" i="47" s="1"/>
  <c r="AI1558" i="47"/>
  <c r="AJ1558" i="47" s="1"/>
  <c r="AI1557" i="47"/>
  <c r="AJ1557" i="47" s="1"/>
  <c r="AI1556" i="47"/>
  <c r="AJ1556" i="47" s="1"/>
  <c r="AI1555" i="47"/>
  <c r="AJ1555" i="47" s="1"/>
  <c r="AI1554" i="47"/>
  <c r="AJ1554" i="47" s="1"/>
  <c r="AI1553" i="47"/>
  <c r="AJ1553" i="47" s="1"/>
  <c r="AI1552" i="47"/>
  <c r="AJ1552" i="47" s="1"/>
  <c r="AI1551" i="47"/>
  <c r="AJ1551" i="47" s="1"/>
  <c r="AI1550" i="47"/>
  <c r="AJ1550" i="47" s="1"/>
  <c r="AI1549" i="47"/>
  <c r="AJ1549" i="47" s="1"/>
  <c r="AI1548" i="47"/>
  <c r="AJ1548" i="47" s="1"/>
  <c r="AI1547" i="47"/>
  <c r="AJ1547" i="47" s="1"/>
  <c r="AI1546" i="47"/>
  <c r="AJ1546" i="47" s="1"/>
  <c r="AI1545" i="47"/>
  <c r="AJ1545" i="47" s="1"/>
  <c r="AI1544" i="47"/>
  <c r="AJ1544" i="47" s="1"/>
  <c r="AI1543" i="47"/>
  <c r="AJ1543" i="47" s="1"/>
  <c r="AI1542" i="47"/>
  <c r="AJ1542" i="47" s="1"/>
  <c r="AI1541" i="47"/>
  <c r="AJ1541" i="47" s="1"/>
  <c r="AI1540" i="47"/>
  <c r="AJ1540" i="47" s="1"/>
  <c r="AI1539" i="47"/>
  <c r="AJ1539" i="47" s="1"/>
  <c r="AI1538" i="47"/>
  <c r="AJ1538" i="47" s="1"/>
  <c r="AI1537" i="47"/>
  <c r="AJ1537" i="47" s="1"/>
  <c r="AI1536" i="47"/>
  <c r="AJ1536" i="47" s="1"/>
  <c r="AI1535" i="47"/>
  <c r="AJ1535" i="47" s="1"/>
  <c r="AI1534" i="47"/>
  <c r="AJ1534" i="47" s="1"/>
  <c r="AI1533" i="47"/>
  <c r="AJ1533" i="47" s="1"/>
  <c r="AI1532" i="47"/>
  <c r="AJ1532" i="47" s="1"/>
  <c r="AI1531" i="47"/>
  <c r="AJ1531" i="47" s="1"/>
  <c r="AI1530" i="47"/>
  <c r="AJ1530" i="47" s="1"/>
  <c r="AI1529" i="47"/>
  <c r="AJ1529" i="47" s="1"/>
  <c r="AI1528" i="47"/>
  <c r="AJ1528" i="47" s="1"/>
  <c r="AI1527" i="47"/>
  <c r="AJ1527" i="47" s="1"/>
  <c r="AI1526" i="47"/>
  <c r="AJ1526" i="47" s="1"/>
  <c r="AI1525" i="47"/>
  <c r="AJ1525" i="47" s="1"/>
  <c r="AI1524" i="47"/>
  <c r="AJ1524" i="47" s="1"/>
  <c r="AI1523" i="47"/>
  <c r="AJ1523" i="47" s="1"/>
  <c r="AI1522" i="47"/>
  <c r="AJ1522" i="47" s="1"/>
  <c r="AI1521" i="47"/>
  <c r="AJ1521" i="47" s="1"/>
  <c r="AI1520" i="47"/>
  <c r="AJ1520" i="47" s="1"/>
  <c r="AI1519" i="47"/>
  <c r="AJ1519" i="47" s="1"/>
  <c r="AI1518" i="47"/>
  <c r="AJ1518" i="47" s="1"/>
  <c r="AI1517" i="47"/>
  <c r="AJ1517" i="47" s="1"/>
  <c r="AI1516" i="47"/>
  <c r="AJ1516" i="47" s="1"/>
  <c r="AI1515" i="47"/>
  <c r="AJ1515" i="47" s="1"/>
  <c r="AI1514" i="47"/>
  <c r="AJ1514" i="47" s="1"/>
  <c r="AI1513" i="47"/>
  <c r="AJ1513" i="47" s="1"/>
  <c r="AI1512" i="47"/>
  <c r="AJ1512" i="47" s="1"/>
  <c r="AI1511" i="47"/>
  <c r="AJ1511" i="47" s="1"/>
  <c r="AI1510" i="47"/>
  <c r="AJ1510" i="47" s="1"/>
  <c r="AI1509" i="47"/>
  <c r="AJ1509" i="47" s="1"/>
  <c r="AI1508" i="47"/>
  <c r="AJ1508" i="47" s="1"/>
  <c r="AI1507" i="47"/>
  <c r="AJ1507" i="47" s="1"/>
  <c r="AI1506" i="47"/>
  <c r="AJ1506" i="47" s="1"/>
  <c r="AI1505" i="47"/>
  <c r="AJ1505" i="47" s="1"/>
  <c r="AI1504" i="47"/>
  <c r="AJ1504" i="47" s="1"/>
  <c r="AI1503" i="47"/>
  <c r="AJ1503" i="47" s="1"/>
  <c r="AI1502" i="47"/>
  <c r="AJ1502" i="47" s="1"/>
  <c r="AI1501" i="47"/>
  <c r="AJ1501" i="47" s="1"/>
  <c r="AI1500" i="47"/>
  <c r="AJ1500" i="47" s="1"/>
  <c r="AI1499" i="47"/>
  <c r="AJ1499" i="47" s="1"/>
  <c r="AI1498" i="47"/>
  <c r="AJ1498" i="47" s="1"/>
  <c r="AI1497" i="47"/>
  <c r="AJ1497" i="47" s="1"/>
  <c r="AI1496" i="47"/>
  <c r="AJ1496" i="47" s="1"/>
  <c r="AI1495" i="47"/>
  <c r="AJ1495" i="47" s="1"/>
  <c r="AI1494" i="47"/>
  <c r="AJ1494" i="47" s="1"/>
  <c r="AI1493" i="47"/>
  <c r="AJ1493" i="47" s="1"/>
  <c r="AI1492" i="47"/>
  <c r="AJ1492" i="47" s="1"/>
  <c r="AI1491" i="47"/>
  <c r="AJ1491" i="47" s="1"/>
  <c r="AI1490" i="47"/>
  <c r="AJ1490" i="47" s="1"/>
  <c r="AI1489" i="47"/>
  <c r="AJ1489" i="47" s="1"/>
  <c r="AI1488" i="47"/>
  <c r="AJ1488" i="47" s="1"/>
  <c r="AI1487" i="47"/>
  <c r="AJ1487" i="47" s="1"/>
  <c r="AI1486" i="47"/>
  <c r="AJ1486" i="47" s="1"/>
  <c r="AI1485" i="47"/>
  <c r="AJ1485" i="47" s="1"/>
  <c r="AI1484" i="47"/>
  <c r="AJ1484" i="47" s="1"/>
  <c r="AI1483" i="47"/>
  <c r="AJ1483" i="47" s="1"/>
  <c r="AI1482" i="47"/>
  <c r="AJ1482" i="47" s="1"/>
  <c r="AI1481" i="47"/>
  <c r="AJ1481" i="47" s="1"/>
  <c r="AI1480" i="47"/>
  <c r="AJ1480" i="47" s="1"/>
  <c r="AI1479" i="47"/>
  <c r="AJ1479" i="47" s="1"/>
  <c r="AI1478" i="47"/>
  <c r="AJ1478" i="47" s="1"/>
  <c r="AI1477" i="47"/>
  <c r="AJ1477" i="47" s="1"/>
  <c r="AI1476" i="47"/>
  <c r="AJ1476" i="47" s="1"/>
  <c r="AI1475" i="47"/>
  <c r="AJ1475" i="47" s="1"/>
  <c r="AI1474" i="47"/>
  <c r="AJ1474" i="47" s="1"/>
  <c r="AI1473" i="47"/>
  <c r="AJ1473" i="47" s="1"/>
  <c r="AI1472" i="47"/>
  <c r="AJ1472" i="47" s="1"/>
  <c r="AI1471" i="47"/>
  <c r="AJ1471" i="47" s="1"/>
  <c r="AI1470" i="47"/>
  <c r="AJ1470" i="47" s="1"/>
  <c r="AI1469" i="47"/>
  <c r="AJ1469" i="47" s="1"/>
  <c r="AI1468" i="47"/>
  <c r="AJ1468" i="47" s="1"/>
  <c r="AI1467" i="47"/>
  <c r="AJ1467" i="47" s="1"/>
  <c r="AI1466" i="47"/>
  <c r="AJ1466" i="47" s="1"/>
  <c r="AI1465" i="47"/>
  <c r="AJ1465" i="47" s="1"/>
  <c r="AI1464" i="47"/>
  <c r="AJ1464" i="47" s="1"/>
  <c r="AI1463" i="47"/>
  <c r="AJ1463" i="47" s="1"/>
  <c r="AI1462" i="47"/>
  <c r="AJ1462" i="47" s="1"/>
  <c r="AI1461" i="47"/>
  <c r="AJ1461" i="47" s="1"/>
  <c r="AI1460" i="47"/>
  <c r="AJ1460" i="47" s="1"/>
  <c r="AI1459" i="47"/>
  <c r="AJ1459" i="47" s="1"/>
  <c r="AI1458" i="47"/>
  <c r="AJ1458" i="47" s="1"/>
  <c r="AI1457" i="47"/>
  <c r="AJ1457" i="47" s="1"/>
  <c r="AI1456" i="47"/>
  <c r="AJ1456" i="47" s="1"/>
  <c r="AI1455" i="47"/>
  <c r="AJ1455" i="47" s="1"/>
  <c r="AI1454" i="47"/>
  <c r="AJ1454" i="47" s="1"/>
  <c r="AI1453" i="47"/>
  <c r="AJ1453" i="47" s="1"/>
  <c r="AI1452" i="47"/>
  <c r="AJ1452" i="47" s="1"/>
  <c r="AI1451" i="47"/>
  <c r="AJ1451" i="47" s="1"/>
  <c r="AI1450" i="47"/>
  <c r="AJ1450" i="47" s="1"/>
  <c r="AI1449" i="47"/>
  <c r="AJ1449" i="47" s="1"/>
  <c r="AI1448" i="47"/>
  <c r="AJ1448" i="47" s="1"/>
  <c r="AI1447" i="47"/>
  <c r="AJ1447" i="47" s="1"/>
  <c r="AI1446" i="47"/>
  <c r="AJ1446" i="47" s="1"/>
  <c r="AI1445" i="47"/>
  <c r="AJ1445" i="47" s="1"/>
  <c r="AI1444" i="47"/>
  <c r="AJ1444" i="47" s="1"/>
  <c r="AI1443" i="47"/>
  <c r="AJ1443" i="47" s="1"/>
  <c r="AI1442" i="47"/>
  <c r="AJ1442" i="47" s="1"/>
  <c r="AI1441" i="47"/>
  <c r="AJ1441" i="47" s="1"/>
  <c r="AI1440" i="47"/>
  <c r="AJ1440" i="47" s="1"/>
  <c r="AI1439" i="47"/>
  <c r="AJ1439" i="47" s="1"/>
  <c r="AI1438" i="47"/>
  <c r="AJ1438" i="47" s="1"/>
  <c r="AI1437" i="47"/>
  <c r="AJ1437" i="47" s="1"/>
  <c r="AI1436" i="47"/>
  <c r="AJ1436" i="47" s="1"/>
  <c r="AI1435" i="47"/>
  <c r="AJ1435" i="47" s="1"/>
  <c r="AI1434" i="47"/>
  <c r="AJ1434" i="47" s="1"/>
  <c r="AI1433" i="47"/>
  <c r="AJ1433" i="47" s="1"/>
  <c r="AI1432" i="47"/>
  <c r="AJ1432" i="47" s="1"/>
  <c r="AI1431" i="47"/>
  <c r="AJ1431" i="47" s="1"/>
  <c r="AI1430" i="47"/>
  <c r="AJ1430" i="47" s="1"/>
  <c r="AI1429" i="47"/>
  <c r="AJ1429" i="47" s="1"/>
  <c r="AI1428" i="47"/>
  <c r="AJ1428" i="47" s="1"/>
  <c r="AI1427" i="47"/>
  <c r="AJ1427" i="47" s="1"/>
  <c r="AI1426" i="47"/>
  <c r="AJ1426" i="47" s="1"/>
  <c r="AI1425" i="47"/>
  <c r="AJ1425" i="47" s="1"/>
  <c r="AI1424" i="47"/>
  <c r="AJ1424" i="47" s="1"/>
  <c r="AI1423" i="47"/>
  <c r="AJ1423" i="47" s="1"/>
  <c r="AI1422" i="47"/>
  <c r="AJ1422" i="47" s="1"/>
  <c r="AI1421" i="47"/>
  <c r="AJ1421" i="47" s="1"/>
  <c r="AI1420" i="47"/>
  <c r="AJ1420" i="47" s="1"/>
  <c r="AI1419" i="47"/>
  <c r="AJ1419" i="47" s="1"/>
  <c r="AI1418" i="47"/>
  <c r="AJ1418" i="47" s="1"/>
  <c r="AI1417" i="47"/>
  <c r="AJ1417" i="47" s="1"/>
  <c r="AI1416" i="47"/>
  <c r="AJ1416" i="47" s="1"/>
  <c r="AI1415" i="47"/>
  <c r="AJ1415" i="47" s="1"/>
  <c r="AI1414" i="47"/>
  <c r="AJ1414" i="47" s="1"/>
  <c r="AI1413" i="47"/>
  <c r="AJ1413" i="47" s="1"/>
  <c r="AI1412" i="47"/>
  <c r="AJ1412" i="47" s="1"/>
  <c r="AI1411" i="47"/>
  <c r="AJ1411" i="47" s="1"/>
  <c r="AI1410" i="47"/>
  <c r="AJ1410" i="47" s="1"/>
  <c r="AI1409" i="47"/>
  <c r="AJ1409" i="47" s="1"/>
  <c r="AI1408" i="47"/>
  <c r="AJ1408" i="47" s="1"/>
  <c r="AI1407" i="47"/>
  <c r="AJ1407" i="47" s="1"/>
  <c r="AI1406" i="47"/>
  <c r="AJ1406" i="47" s="1"/>
  <c r="AI1405" i="47"/>
  <c r="AJ1405" i="47" s="1"/>
  <c r="AI1404" i="47"/>
  <c r="AJ1404" i="47" s="1"/>
  <c r="AI1403" i="47"/>
  <c r="AJ1403" i="47" s="1"/>
  <c r="AI1402" i="47"/>
  <c r="AJ1402" i="47" s="1"/>
  <c r="AI1401" i="47"/>
  <c r="AJ1401" i="47" s="1"/>
  <c r="AI1400" i="47"/>
  <c r="AJ1400" i="47" s="1"/>
  <c r="AI1399" i="47"/>
  <c r="AJ1399" i="47" s="1"/>
  <c r="AI1398" i="47"/>
  <c r="AJ1398" i="47" s="1"/>
  <c r="AI1397" i="47"/>
  <c r="AJ1397" i="47" s="1"/>
  <c r="AI1396" i="47"/>
  <c r="AJ1396" i="47" s="1"/>
  <c r="AI1395" i="47"/>
  <c r="AJ1395" i="47" s="1"/>
  <c r="AI1394" i="47"/>
  <c r="AJ1394" i="47" s="1"/>
  <c r="AI1393" i="47"/>
  <c r="AJ1393" i="47" s="1"/>
  <c r="AI1392" i="47"/>
  <c r="AJ1392" i="47" s="1"/>
  <c r="AI1391" i="47"/>
  <c r="AJ1391" i="47" s="1"/>
  <c r="AI1390" i="47"/>
  <c r="AJ1390" i="47" s="1"/>
  <c r="AI1389" i="47"/>
  <c r="AJ1389" i="47" s="1"/>
  <c r="AI1388" i="47"/>
  <c r="AJ1388" i="47" s="1"/>
  <c r="AI1387" i="47"/>
  <c r="AJ1387" i="47" s="1"/>
  <c r="AI1386" i="47"/>
  <c r="AJ1386" i="47" s="1"/>
  <c r="AI1385" i="47"/>
  <c r="AJ1385" i="47" s="1"/>
  <c r="AI1384" i="47"/>
  <c r="AJ1384" i="47" s="1"/>
  <c r="AI1383" i="47"/>
  <c r="AJ1383" i="47" s="1"/>
  <c r="AI1382" i="47"/>
  <c r="AJ1382" i="47" s="1"/>
  <c r="AI1381" i="47"/>
  <c r="AJ1381" i="47" s="1"/>
  <c r="AI1380" i="47"/>
  <c r="AJ1380" i="47" s="1"/>
  <c r="AI1379" i="47"/>
  <c r="AJ1379" i="47" s="1"/>
  <c r="AI1378" i="47"/>
  <c r="AJ1378" i="47" s="1"/>
  <c r="AI1377" i="47"/>
  <c r="AJ1377" i="47" s="1"/>
  <c r="AI1376" i="47"/>
  <c r="AJ1376" i="47" s="1"/>
  <c r="AI1375" i="47"/>
  <c r="AJ1375" i="47" s="1"/>
  <c r="AI1374" i="47"/>
  <c r="AJ1374" i="47" s="1"/>
  <c r="AI1373" i="47"/>
  <c r="AJ1373" i="47" s="1"/>
  <c r="AI1372" i="47"/>
  <c r="AJ1372" i="47" s="1"/>
  <c r="AI1371" i="47"/>
  <c r="AJ1371" i="47" s="1"/>
  <c r="AI1370" i="47"/>
  <c r="AJ1370" i="47" s="1"/>
  <c r="AI1369" i="47"/>
  <c r="AJ1369" i="47" s="1"/>
  <c r="AI1368" i="47"/>
  <c r="AJ1368" i="47" s="1"/>
  <c r="AI1367" i="47"/>
  <c r="AJ1367" i="47" s="1"/>
  <c r="AI1366" i="47"/>
  <c r="AJ1366" i="47" s="1"/>
  <c r="AI1365" i="47"/>
  <c r="AJ1365" i="47" s="1"/>
  <c r="AI1364" i="47"/>
  <c r="AJ1364" i="47" s="1"/>
  <c r="AI1363" i="47"/>
  <c r="AJ1363" i="47" s="1"/>
  <c r="AI1362" i="47"/>
  <c r="AJ1362" i="47" s="1"/>
  <c r="AI1361" i="47"/>
  <c r="AJ1361" i="47" s="1"/>
  <c r="AI1360" i="47"/>
  <c r="AJ1360" i="47" s="1"/>
  <c r="AI1359" i="47"/>
  <c r="AJ1359" i="47" s="1"/>
  <c r="AI1358" i="47"/>
  <c r="AJ1358" i="47" s="1"/>
  <c r="AI1357" i="47"/>
  <c r="AJ1357" i="47" s="1"/>
  <c r="AI1356" i="47"/>
  <c r="AJ1356" i="47" s="1"/>
  <c r="AI1355" i="47"/>
  <c r="AJ1355" i="47" s="1"/>
  <c r="AI1354" i="47"/>
  <c r="AJ1354" i="47" s="1"/>
  <c r="AI1353" i="47"/>
  <c r="AJ1353" i="47" s="1"/>
  <c r="AI1352" i="47"/>
  <c r="AJ1352" i="47" s="1"/>
  <c r="AI1351" i="47"/>
  <c r="AJ1351" i="47" s="1"/>
  <c r="AI1350" i="47"/>
  <c r="AJ1350" i="47" s="1"/>
  <c r="AI1349" i="47"/>
  <c r="AJ1349" i="47" s="1"/>
  <c r="AI1348" i="47"/>
  <c r="AJ1348" i="47" s="1"/>
  <c r="AI1347" i="47"/>
  <c r="AJ1347" i="47" s="1"/>
  <c r="AI1346" i="47"/>
  <c r="AJ1346" i="47" s="1"/>
  <c r="AI1345" i="47"/>
  <c r="AJ1345" i="47" s="1"/>
  <c r="AI1344" i="47"/>
  <c r="AJ1344" i="47" s="1"/>
  <c r="AI1343" i="47"/>
  <c r="AJ1343" i="47" s="1"/>
  <c r="AI1342" i="47"/>
  <c r="AJ1342" i="47" s="1"/>
  <c r="AI1341" i="47"/>
  <c r="AJ1341" i="47" s="1"/>
  <c r="AI1340" i="47"/>
  <c r="AJ1340" i="47" s="1"/>
  <c r="AI1339" i="47"/>
  <c r="AJ1339" i="47" s="1"/>
  <c r="AI1338" i="47"/>
  <c r="AJ1338" i="47" s="1"/>
  <c r="AI1337" i="47"/>
  <c r="AJ1337" i="47" s="1"/>
  <c r="AI1336" i="47"/>
  <c r="AJ1336" i="47" s="1"/>
  <c r="AI1335" i="47"/>
  <c r="AJ1335" i="47" s="1"/>
  <c r="AI1334" i="47"/>
  <c r="AJ1334" i="47" s="1"/>
  <c r="AI1333" i="47"/>
  <c r="AJ1333" i="47" s="1"/>
  <c r="AI1332" i="47"/>
  <c r="AJ1332" i="47" s="1"/>
  <c r="AI1331" i="47"/>
  <c r="AJ1331" i="47" s="1"/>
  <c r="AI1330" i="47"/>
  <c r="AJ1330" i="47" s="1"/>
  <c r="AI1329" i="47"/>
  <c r="AJ1329" i="47" s="1"/>
  <c r="AI1328" i="47"/>
  <c r="AJ1328" i="47" s="1"/>
  <c r="AI1327" i="47"/>
  <c r="AJ1327" i="47" s="1"/>
  <c r="AI1326" i="47"/>
  <c r="AJ1326" i="47" s="1"/>
  <c r="AI1325" i="47"/>
  <c r="AJ1325" i="47" s="1"/>
  <c r="AI1324" i="47"/>
  <c r="AJ1324" i="47" s="1"/>
  <c r="AI1323" i="47"/>
  <c r="AJ1323" i="47" s="1"/>
  <c r="AI1322" i="47"/>
  <c r="AJ1322" i="47" s="1"/>
  <c r="AI1321" i="47"/>
  <c r="AJ1321" i="47" s="1"/>
  <c r="AI1320" i="47"/>
  <c r="AJ1320" i="47" s="1"/>
  <c r="AI1319" i="47"/>
  <c r="AJ1319" i="47" s="1"/>
  <c r="AI1318" i="47"/>
  <c r="AJ1318" i="47" s="1"/>
  <c r="AI1317" i="47"/>
  <c r="AJ1317" i="47" s="1"/>
  <c r="AI1316" i="47"/>
  <c r="AJ1316" i="47" s="1"/>
  <c r="AI1315" i="47"/>
  <c r="AJ1315" i="47" s="1"/>
  <c r="AI1314" i="47"/>
  <c r="AJ1314" i="47" s="1"/>
  <c r="AI1313" i="47"/>
  <c r="AJ1313" i="47" s="1"/>
  <c r="AI1312" i="47"/>
  <c r="AJ1312" i="47" s="1"/>
  <c r="AI1311" i="47"/>
  <c r="AJ1311" i="47" s="1"/>
  <c r="AI1310" i="47"/>
  <c r="AJ1310" i="47" s="1"/>
  <c r="AI1309" i="47"/>
  <c r="AJ1309" i="47" s="1"/>
  <c r="AI1308" i="47"/>
  <c r="AJ1308" i="47" s="1"/>
  <c r="AI1307" i="47"/>
  <c r="AJ1307" i="47" s="1"/>
  <c r="AI1306" i="47"/>
  <c r="AJ1306" i="47" s="1"/>
  <c r="AI1305" i="47"/>
  <c r="AJ1305" i="47" s="1"/>
  <c r="AI1304" i="47"/>
  <c r="AJ1304" i="47" s="1"/>
  <c r="AI1303" i="47"/>
  <c r="AJ1303" i="47" s="1"/>
  <c r="AI1302" i="47"/>
  <c r="AJ1302" i="47" s="1"/>
  <c r="AI1301" i="47"/>
  <c r="AJ1301" i="47" s="1"/>
  <c r="AI1300" i="47"/>
  <c r="AJ1300" i="47" s="1"/>
  <c r="AI1299" i="47"/>
  <c r="AJ1299" i="47" s="1"/>
  <c r="AI1298" i="47"/>
  <c r="AJ1298" i="47" s="1"/>
  <c r="AI1297" i="47"/>
  <c r="AJ1297" i="47" s="1"/>
  <c r="AI1296" i="47"/>
  <c r="AJ1296" i="47" s="1"/>
  <c r="AI1295" i="47"/>
  <c r="AJ1295" i="47" s="1"/>
  <c r="AI1294" i="47"/>
  <c r="AJ1294" i="47" s="1"/>
  <c r="AI1293" i="47"/>
  <c r="AJ1293" i="47" s="1"/>
  <c r="AI1292" i="47"/>
  <c r="AJ1292" i="47" s="1"/>
  <c r="AI1291" i="47"/>
  <c r="AJ1291" i="47" s="1"/>
  <c r="AI1290" i="47"/>
  <c r="AJ1290" i="47" s="1"/>
  <c r="AI1289" i="47"/>
  <c r="AJ1289" i="47" s="1"/>
  <c r="AI1288" i="47"/>
  <c r="AJ1288" i="47" s="1"/>
  <c r="AI1287" i="47"/>
  <c r="AJ1287" i="47" s="1"/>
  <c r="AI1286" i="47"/>
  <c r="AJ1286" i="47" s="1"/>
  <c r="AI1285" i="47"/>
  <c r="AJ1285" i="47" s="1"/>
  <c r="AI1284" i="47"/>
  <c r="AJ1284" i="47" s="1"/>
  <c r="AI1283" i="47"/>
  <c r="AJ1283" i="47" s="1"/>
  <c r="AI1282" i="47"/>
  <c r="AJ1282" i="47" s="1"/>
  <c r="AI1281" i="47"/>
  <c r="AJ1281" i="47" s="1"/>
  <c r="AI1280" i="47"/>
  <c r="AJ1280" i="47" s="1"/>
  <c r="AI1279" i="47"/>
  <c r="AJ1279" i="47" s="1"/>
  <c r="AI1278" i="47"/>
  <c r="AJ1278" i="47" s="1"/>
  <c r="AI1277" i="47"/>
  <c r="AJ1277" i="47" s="1"/>
  <c r="AI1276" i="47"/>
  <c r="AJ1276" i="47" s="1"/>
  <c r="AI1275" i="47"/>
  <c r="AJ1275" i="47" s="1"/>
  <c r="AI1274" i="47"/>
  <c r="AJ1274" i="47" s="1"/>
  <c r="AI1273" i="47"/>
  <c r="AJ1273" i="47" s="1"/>
  <c r="AI1272" i="47"/>
  <c r="AJ1272" i="47" s="1"/>
  <c r="AI1271" i="47"/>
  <c r="AJ1271" i="47" s="1"/>
  <c r="AI1270" i="47"/>
  <c r="AJ1270" i="47" s="1"/>
  <c r="AI1269" i="47"/>
  <c r="AJ1269" i="47" s="1"/>
  <c r="AI1268" i="47"/>
  <c r="AJ1268" i="47" s="1"/>
  <c r="AI1267" i="47"/>
  <c r="AJ1267" i="47" s="1"/>
  <c r="AI1266" i="47"/>
  <c r="AJ1266" i="47" s="1"/>
  <c r="AI1265" i="47"/>
  <c r="AJ1265" i="47" s="1"/>
  <c r="AI1264" i="47"/>
  <c r="AJ1264" i="47" s="1"/>
  <c r="AI1263" i="47"/>
  <c r="AJ1263" i="47" s="1"/>
  <c r="AI1262" i="47"/>
  <c r="AJ1262" i="47" s="1"/>
  <c r="AI1261" i="47"/>
  <c r="AJ1261" i="47" s="1"/>
  <c r="AI1260" i="47"/>
  <c r="AJ1260" i="47" s="1"/>
  <c r="AI1259" i="47"/>
  <c r="AJ1259" i="47" s="1"/>
  <c r="AI1258" i="47"/>
  <c r="AJ1258" i="47" s="1"/>
  <c r="AI1257" i="47"/>
  <c r="AJ1257" i="47" s="1"/>
  <c r="AI1256" i="47"/>
  <c r="AJ1256" i="47" s="1"/>
  <c r="AI1255" i="47"/>
  <c r="AJ1255" i="47" s="1"/>
  <c r="AI1254" i="47"/>
  <c r="AJ1254" i="47" s="1"/>
  <c r="AI1253" i="47"/>
  <c r="AJ1253" i="47" s="1"/>
  <c r="AI1252" i="47"/>
  <c r="AJ1252" i="47" s="1"/>
  <c r="AI1251" i="47"/>
  <c r="AJ1251" i="47" s="1"/>
  <c r="AI1250" i="47"/>
  <c r="AJ1250" i="47" s="1"/>
  <c r="AI1249" i="47"/>
  <c r="AJ1249" i="47" s="1"/>
  <c r="AI1248" i="47"/>
  <c r="AJ1248" i="47" s="1"/>
  <c r="AI1247" i="47"/>
  <c r="AJ1247" i="47" s="1"/>
  <c r="AI1246" i="47"/>
  <c r="AJ1246" i="47" s="1"/>
  <c r="AI1245" i="47"/>
  <c r="AJ1245" i="47" s="1"/>
  <c r="AI1244" i="47"/>
  <c r="AJ1244" i="47" s="1"/>
  <c r="AI1243" i="47"/>
  <c r="AJ1243" i="47" s="1"/>
  <c r="AI1242" i="47"/>
  <c r="AJ1242" i="47" s="1"/>
  <c r="AI1241" i="47"/>
  <c r="AJ1241" i="47" s="1"/>
  <c r="AI1240" i="47"/>
  <c r="AJ1240" i="47" s="1"/>
  <c r="AI1239" i="47"/>
  <c r="AJ1239" i="47" s="1"/>
  <c r="AI1238" i="47"/>
  <c r="AJ1238" i="47" s="1"/>
  <c r="AI1237" i="47"/>
  <c r="AJ1237" i="47" s="1"/>
  <c r="AI1236" i="47"/>
  <c r="AJ1236" i="47" s="1"/>
  <c r="AI1235" i="47"/>
  <c r="AJ1235" i="47" s="1"/>
  <c r="AI1234" i="47"/>
  <c r="AJ1234" i="47" s="1"/>
  <c r="AI1233" i="47"/>
  <c r="AJ1233" i="47" s="1"/>
  <c r="AI1232" i="47"/>
  <c r="AJ1232" i="47" s="1"/>
  <c r="AI1231" i="47"/>
  <c r="AJ1231" i="47" s="1"/>
  <c r="AI1230" i="47"/>
  <c r="AJ1230" i="47" s="1"/>
  <c r="AI1229" i="47"/>
  <c r="AJ1229" i="47" s="1"/>
  <c r="AI1228" i="47"/>
  <c r="AJ1228" i="47" s="1"/>
  <c r="AI1227" i="47"/>
  <c r="AJ1227" i="47" s="1"/>
  <c r="AI1226" i="47"/>
  <c r="AJ1226" i="47" s="1"/>
  <c r="AI1225" i="47"/>
  <c r="AJ1225" i="47" s="1"/>
  <c r="AI1224" i="47"/>
  <c r="AJ1224" i="47" s="1"/>
  <c r="AI1223" i="47"/>
  <c r="AJ1223" i="47" s="1"/>
  <c r="AI1222" i="47"/>
  <c r="AJ1222" i="47" s="1"/>
  <c r="AI1221" i="47"/>
  <c r="AJ1221" i="47" s="1"/>
  <c r="AI1220" i="47"/>
  <c r="AJ1220" i="47" s="1"/>
  <c r="AI1219" i="47"/>
  <c r="AJ1219" i="47" s="1"/>
  <c r="AI1218" i="47"/>
  <c r="AJ1218" i="47" s="1"/>
  <c r="AI1217" i="47"/>
  <c r="AJ1217" i="47" s="1"/>
  <c r="AI1216" i="47"/>
  <c r="AJ1216" i="47" s="1"/>
  <c r="AI1215" i="47"/>
  <c r="AJ1215" i="47" s="1"/>
  <c r="AI1214" i="47"/>
  <c r="AJ1214" i="47" s="1"/>
  <c r="AI1213" i="47"/>
  <c r="AJ1213" i="47" s="1"/>
  <c r="AI1212" i="47"/>
  <c r="AJ1212" i="47" s="1"/>
  <c r="AI1211" i="47"/>
  <c r="AJ1211" i="47" s="1"/>
  <c r="AI1210" i="47"/>
  <c r="AJ1210" i="47" s="1"/>
  <c r="AI1209" i="47"/>
  <c r="AJ1209" i="47" s="1"/>
  <c r="AI1208" i="47"/>
  <c r="AJ1208" i="47" s="1"/>
  <c r="AI1207" i="47"/>
  <c r="AJ1207" i="47" s="1"/>
  <c r="AI1206" i="47"/>
  <c r="AJ1206" i="47" s="1"/>
  <c r="AI1205" i="47"/>
  <c r="AJ1205" i="47" s="1"/>
  <c r="AI1204" i="47"/>
  <c r="AJ1204" i="47" s="1"/>
  <c r="AI1203" i="47"/>
  <c r="AJ1203" i="47" s="1"/>
  <c r="AI1202" i="47"/>
  <c r="AJ1202" i="47" s="1"/>
  <c r="AI1201" i="47"/>
  <c r="AJ1201" i="47" s="1"/>
  <c r="AI1200" i="47"/>
  <c r="AJ1200" i="47" s="1"/>
  <c r="AI1199" i="47"/>
  <c r="AJ1199" i="47" s="1"/>
  <c r="AI1198" i="47"/>
  <c r="AJ1198" i="47" s="1"/>
  <c r="AI1197" i="47"/>
  <c r="AJ1197" i="47" s="1"/>
  <c r="AI1196" i="47"/>
  <c r="AJ1196" i="47" s="1"/>
  <c r="AI1195" i="47"/>
  <c r="AJ1195" i="47" s="1"/>
  <c r="AI1194" i="47"/>
  <c r="AJ1194" i="47" s="1"/>
  <c r="AI1193" i="47"/>
  <c r="AJ1193" i="47" s="1"/>
  <c r="AI1192" i="47"/>
  <c r="AJ1192" i="47" s="1"/>
  <c r="AI1191" i="47"/>
  <c r="AJ1191" i="47" s="1"/>
  <c r="AI1190" i="47"/>
  <c r="AJ1190" i="47" s="1"/>
  <c r="AI1189" i="47"/>
  <c r="AJ1189" i="47" s="1"/>
  <c r="AI1188" i="47"/>
  <c r="AJ1188" i="47" s="1"/>
  <c r="AI1187" i="47"/>
  <c r="AJ1187" i="47" s="1"/>
  <c r="AI1186" i="47"/>
  <c r="AJ1186" i="47" s="1"/>
  <c r="AI1185" i="47"/>
  <c r="AJ1185" i="47" s="1"/>
  <c r="AI1184" i="47"/>
  <c r="AJ1184" i="47" s="1"/>
  <c r="AI1183" i="47"/>
  <c r="AJ1183" i="47" s="1"/>
  <c r="AI1182" i="47"/>
  <c r="AJ1182" i="47" s="1"/>
  <c r="AI1181" i="47"/>
  <c r="AJ1181" i="47" s="1"/>
  <c r="AI1180" i="47"/>
  <c r="AJ1180" i="47" s="1"/>
  <c r="AI1179" i="47"/>
  <c r="AJ1179" i="47" s="1"/>
  <c r="AI1178" i="47"/>
  <c r="AJ1178" i="47" s="1"/>
  <c r="AI1177" i="47"/>
  <c r="AJ1177" i="47" s="1"/>
  <c r="AI1176" i="47"/>
  <c r="AJ1176" i="47" s="1"/>
  <c r="AI1175" i="47"/>
  <c r="AJ1175" i="47" s="1"/>
  <c r="AI1174" i="47"/>
  <c r="AJ1174" i="47" s="1"/>
  <c r="AI1173" i="47"/>
  <c r="AJ1173" i="47" s="1"/>
  <c r="AI1172" i="47"/>
  <c r="AJ1172" i="47" s="1"/>
  <c r="AI1171" i="47"/>
  <c r="AJ1171" i="47" s="1"/>
  <c r="AI1170" i="47"/>
  <c r="AJ1170" i="47" s="1"/>
  <c r="AI1169" i="47"/>
  <c r="AJ1169" i="47" s="1"/>
  <c r="AI1168" i="47"/>
  <c r="AJ1168" i="47" s="1"/>
  <c r="AI1167" i="47"/>
  <c r="AJ1167" i="47" s="1"/>
  <c r="AI1166" i="47"/>
  <c r="AJ1166" i="47" s="1"/>
  <c r="AI1165" i="47"/>
  <c r="AJ1165" i="47" s="1"/>
  <c r="AI1164" i="47"/>
  <c r="AJ1164" i="47" s="1"/>
  <c r="AI1163" i="47"/>
  <c r="AJ1163" i="47" s="1"/>
  <c r="AI1162" i="47"/>
  <c r="AJ1162" i="47" s="1"/>
  <c r="AI1161" i="47"/>
  <c r="AJ1161" i="47" s="1"/>
  <c r="AI1160" i="47"/>
  <c r="AJ1160" i="47" s="1"/>
  <c r="AI1159" i="47"/>
  <c r="AJ1159" i="47" s="1"/>
  <c r="AI1158" i="47"/>
  <c r="AJ1158" i="47" s="1"/>
  <c r="AI1157" i="47"/>
  <c r="AJ1157" i="47" s="1"/>
  <c r="AI1156" i="47"/>
  <c r="AJ1156" i="47" s="1"/>
  <c r="AI1155" i="47"/>
  <c r="AJ1155" i="47" s="1"/>
  <c r="AI1154" i="47"/>
  <c r="AJ1154" i="47" s="1"/>
  <c r="AI1153" i="47"/>
  <c r="AJ1153" i="47" s="1"/>
  <c r="AI1152" i="47"/>
  <c r="AJ1152" i="47" s="1"/>
  <c r="AI1151" i="47"/>
  <c r="AJ1151" i="47" s="1"/>
  <c r="AI1150" i="47"/>
  <c r="AJ1150" i="47" s="1"/>
  <c r="AI1149" i="47"/>
  <c r="AJ1149" i="47" s="1"/>
  <c r="AI1148" i="47"/>
  <c r="AJ1148" i="47" s="1"/>
  <c r="AI1147" i="47"/>
  <c r="AJ1147" i="47" s="1"/>
  <c r="AI1146" i="47"/>
  <c r="AJ1146" i="47" s="1"/>
  <c r="AI1145" i="47"/>
  <c r="AJ1145" i="47" s="1"/>
  <c r="AI1144" i="47"/>
  <c r="AJ1144" i="47" s="1"/>
  <c r="AI1143" i="47"/>
  <c r="AJ1143" i="47" s="1"/>
  <c r="AI1142" i="47"/>
  <c r="AJ1142" i="47" s="1"/>
  <c r="AI1141" i="47"/>
  <c r="AJ1141" i="47" s="1"/>
  <c r="AI1140" i="47"/>
  <c r="AJ1140" i="47" s="1"/>
  <c r="AI1139" i="47"/>
  <c r="AJ1139" i="47" s="1"/>
  <c r="AI1138" i="47"/>
  <c r="AJ1138" i="47" s="1"/>
  <c r="AI1137" i="47"/>
  <c r="AJ1137" i="47" s="1"/>
  <c r="AI1136" i="47"/>
  <c r="AJ1136" i="47" s="1"/>
  <c r="AI1135" i="47"/>
  <c r="AJ1135" i="47" s="1"/>
  <c r="AI1134" i="47"/>
  <c r="AJ1134" i="47" s="1"/>
  <c r="AI1133" i="47"/>
  <c r="AJ1133" i="47" s="1"/>
  <c r="AI1132" i="47"/>
  <c r="AJ1132" i="47" s="1"/>
  <c r="AI1131" i="47"/>
  <c r="AJ1131" i="47" s="1"/>
  <c r="AI1130" i="47"/>
  <c r="AJ1130" i="47" s="1"/>
  <c r="AI1129" i="47"/>
  <c r="AJ1129" i="47" s="1"/>
  <c r="AI1128" i="47"/>
  <c r="AJ1128" i="47" s="1"/>
  <c r="AI1127" i="47"/>
  <c r="AJ1127" i="47" s="1"/>
  <c r="AI1126" i="47"/>
  <c r="AJ1126" i="47" s="1"/>
  <c r="AI1125" i="47"/>
  <c r="AJ1125" i="47" s="1"/>
  <c r="AI1124" i="47"/>
  <c r="AJ1124" i="47" s="1"/>
  <c r="AI1123" i="47"/>
  <c r="AJ1123" i="47" s="1"/>
  <c r="AI1122" i="47"/>
  <c r="AJ1122" i="47" s="1"/>
  <c r="AI1121" i="47"/>
  <c r="AJ1121" i="47" s="1"/>
  <c r="AI1120" i="47"/>
  <c r="AJ1120" i="47" s="1"/>
  <c r="AI1119" i="47"/>
  <c r="AJ1119" i="47" s="1"/>
  <c r="AI1118" i="47"/>
  <c r="AJ1118" i="47" s="1"/>
  <c r="AI1117" i="47"/>
  <c r="AJ1117" i="47" s="1"/>
  <c r="AI1116" i="47"/>
  <c r="AJ1116" i="47" s="1"/>
  <c r="AI1115" i="47"/>
  <c r="AJ1115" i="47" s="1"/>
  <c r="AI1114" i="47"/>
  <c r="AJ1114" i="47" s="1"/>
  <c r="AI1113" i="47"/>
  <c r="AJ1113" i="47" s="1"/>
  <c r="AI1112" i="47"/>
  <c r="AJ1112" i="47" s="1"/>
  <c r="AI1111" i="47"/>
  <c r="AJ1111" i="47" s="1"/>
  <c r="AI1110" i="47"/>
  <c r="AJ1110" i="47" s="1"/>
  <c r="AI1109" i="47"/>
  <c r="AJ1109" i="47" s="1"/>
  <c r="AI1108" i="47"/>
  <c r="AJ1108" i="47" s="1"/>
  <c r="AI1107" i="47"/>
  <c r="AJ1107" i="47" s="1"/>
  <c r="AI1106" i="47"/>
  <c r="AJ1106" i="47" s="1"/>
  <c r="AI1105" i="47"/>
  <c r="AJ1105" i="47" s="1"/>
  <c r="AI1104" i="47"/>
  <c r="AJ1104" i="47" s="1"/>
  <c r="AI1103" i="47"/>
  <c r="AJ1103" i="47" s="1"/>
  <c r="AI1102" i="47"/>
  <c r="AJ1102" i="47" s="1"/>
  <c r="AI1101" i="47"/>
  <c r="AJ1101" i="47" s="1"/>
  <c r="AI1100" i="47"/>
  <c r="AJ1100" i="47" s="1"/>
  <c r="AI1099" i="47"/>
  <c r="AJ1099" i="47" s="1"/>
  <c r="AI1098" i="47"/>
  <c r="AJ1098" i="47" s="1"/>
  <c r="AI1097" i="47"/>
  <c r="AJ1097" i="47" s="1"/>
  <c r="AI1096" i="47"/>
  <c r="AJ1096" i="47" s="1"/>
  <c r="AI1095" i="47"/>
  <c r="AJ1095" i="47" s="1"/>
  <c r="AI1094" i="47"/>
  <c r="AJ1094" i="47" s="1"/>
  <c r="AI1093" i="47"/>
  <c r="AJ1093" i="47" s="1"/>
  <c r="AI1092" i="47"/>
  <c r="AJ1092" i="47" s="1"/>
  <c r="AI1091" i="47"/>
  <c r="AJ1091" i="47" s="1"/>
  <c r="AI1090" i="47"/>
  <c r="AJ1090" i="47" s="1"/>
  <c r="AI1089" i="47"/>
  <c r="AJ1089" i="47" s="1"/>
  <c r="AI1088" i="47"/>
  <c r="AJ1088" i="47" s="1"/>
  <c r="AI1087" i="47"/>
  <c r="AJ1087" i="47" s="1"/>
  <c r="AI1086" i="47"/>
  <c r="AJ1086" i="47" s="1"/>
  <c r="AI1085" i="47"/>
  <c r="AJ1085" i="47" s="1"/>
  <c r="AI1084" i="47"/>
  <c r="AJ1084" i="47" s="1"/>
  <c r="AI1083" i="47"/>
  <c r="AJ1083" i="47" s="1"/>
  <c r="AI1082" i="47"/>
  <c r="AJ1082" i="47" s="1"/>
  <c r="AI1081" i="47"/>
  <c r="AJ1081" i="47" s="1"/>
  <c r="AI1080" i="47"/>
  <c r="AJ1080" i="47" s="1"/>
  <c r="AI1079" i="47"/>
  <c r="AJ1079" i="47" s="1"/>
  <c r="AI1078" i="47"/>
  <c r="AJ1078" i="47" s="1"/>
  <c r="AI1077" i="47"/>
  <c r="AJ1077" i="47" s="1"/>
  <c r="AI1076" i="47"/>
  <c r="AJ1076" i="47" s="1"/>
  <c r="AI1075" i="47"/>
  <c r="AJ1075" i="47" s="1"/>
  <c r="AI1074" i="47"/>
  <c r="AJ1074" i="47" s="1"/>
  <c r="AI1073" i="47"/>
  <c r="AJ1073" i="47" s="1"/>
  <c r="AI1072" i="47"/>
  <c r="AJ1072" i="47" s="1"/>
  <c r="AI1071" i="47"/>
  <c r="AJ1071" i="47" s="1"/>
  <c r="AI1070" i="47"/>
  <c r="AJ1070" i="47" s="1"/>
  <c r="AI1069" i="47"/>
  <c r="AJ1069" i="47" s="1"/>
  <c r="AI1068" i="47"/>
  <c r="AJ1068" i="47" s="1"/>
  <c r="AI1067" i="47"/>
  <c r="AJ1067" i="47" s="1"/>
  <c r="AI1066" i="47"/>
  <c r="AJ1066" i="47" s="1"/>
  <c r="AI1065" i="47"/>
  <c r="AJ1065" i="47" s="1"/>
  <c r="AI1064" i="47"/>
  <c r="AJ1064" i="47" s="1"/>
  <c r="AI1063" i="47"/>
  <c r="AJ1063" i="47" s="1"/>
  <c r="AI1062" i="47"/>
  <c r="AJ1062" i="47" s="1"/>
  <c r="AI1061" i="47"/>
  <c r="AJ1061" i="47" s="1"/>
  <c r="AI1060" i="47"/>
  <c r="AJ1060" i="47" s="1"/>
  <c r="AI1059" i="47"/>
  <c r="AJ1059" i="47" s="1"/>
  <c r="AI1058" i="47"/>
  <c r="AJ1058" i="47" s="1"/>
  <c r="AI1057" i="47"/>
  <c r="AJ1057" i="47" s="1"/>
  <c r="AI1056" i="47"/>
  <c r="AJ1056" i="47" s="1"/>
  <c r="AI1055" i="47"/>
  <c r="AJ1055" i="47" s="1"/>
  <c r="AI1054" i="47"/>
  <c r="AJ1054" i="47" s="1"/>
  <c r="AI1053" i="47"/>
  <c r="AJ1053" i="47" s="1"/>
  <c r="AI1052" i="47"/>
  <c r="AJ1052" i="47" s="1"/>
  <c r="AI1051" i="47"/>
  <c r="AJ1051" i="47" s="1"/>
  <c r="AI1050" i="47"/>
  <c r="AJ1050" i="47" s="1"/>
  <c r="AI1049" i="47"/>
  <c r="AJ1049" i="47" s="1"/>
  <c r="AI1048" i="47"/>
  <c r="AJ1048" i="47" s="1"/>
  <c r="AI1047" i="47"/>
  <c r="AJ1047" i="47" s="1"/>
  <c r="AI1046" i="47"/>
  <c r="AJ1046" i="47" s="1"/>
  <c r="AI1045" i="47"/>
  <c r="AJ1045" i="47" s="1"/>
  <c r="AI1044" i="47"/>
  <c r="AJ1044" i="47" s="1"/>
  <c r="AI1043" i="47"/>
  <c r="AJ1043" i="47" s="1"/>
  <c r="AI1042" i="47"/>
  <c r="AJ1042" i="47" s="1"/>
  <c r="AI1041" i="47"/>
  <c r="AJ1041" i="47" s="1"/>
  <c r="AI1040" i="47"/>
  <c r="AJ1040" i="47" s="1"/>
  <c r="AI1039" i="47"/>
  <c r="AJ1039" i="47" s="1"/>
  <c r="AI1038" i="47"/>
  <c r="AJ1038" i="47" s="1"/>
  <c r="AI1037" i="47"/>
  <c r="AJ1037" i="47" s="1"/>
  <c r="AI1036" i="47"/>
  <c r="AJ1036" i="47" s="1"/>
  <c r="AI1035" i="47"/>
  <c r="AJ1035" i="47" s="1"/>
  <c r="AI1034" i="47"/>
  <c r="AJ1034" i="47" s="1"/>
  <c r="AI1033" i="47"/>
  <c r="AJ1033" i="47" s="1"/>
  <c r="AI1032" i="47"/>
  <c r="AJ1032" i="47" s="1"/>
  <c r="AI1031" i="47"/>
  <c r="AJ1031" i="47" s="1"/>
  <c r="AI1030" i="47"/>
  <c r="AJ1030" i="47" s="1"/>
  <c r="AI1029" i="47"/>
  <c r="AJ1029" i="47" s="1"/>
  <c r="AI1028" i="47"/>
  <c r="AJ1028" i="47" s="1"/>
  <c r="AI1027" i="47"/>
  <c r="AJ1027" i="47" s="1"/>
  <c r="AI1026" i="47"/>
  <c r="AJ1026" i="47" s="1"/>
  <c r="AI1025" i="47"/>
  <c r="AJ1025" i="47" s="1"/>
  <c r="AI1024" i="47"/>
  <c r="AJ1024" i="47" s="1"/>
  <c r="AI1023" i="47"/>
  <c r="AJ1023" i="47" s="1"/>
  <c r="AI1022" i="47"/>
  <c r="AJ1022" i="47" s="1"/>
  <c r="AI1021" i="47"/>
  <c r="AJ1021" i="47" s="1"/>
  <c r="AI1020" i="47"/>
  <c r="AJ1020" i="47" s="1"/>
  <c r="AI1019" i="47"/>
  <c r="AJ1019" i="47" s="1"/>
  <c r="AI1018" i="47"/>
  <c r="AJ1018" i="47" s="1"/>
  <c r="AI1017" i="47"/>
  <c r="AJ1017" i="47" s="1"/>
  <c r="AI1016" i="47"/>
  <c r="AJ1016" i="47" s="1"/>
  <c r="AI1015" i="47"/>
  <c r="AJ1015" i="47" s="1"/>
  <c r="AI1014" i="47"/>
  <c r="AJ1014" i="47" s="1"/>
  <c r="AI1013" i="47"/>
  <c r="AJ1013" i="47" s="1"/>
  <c r="AI1012" i="47"/>
  <c r="AJ1012" i="47" s="1"/>
  <c r="AI1011" i="47"/>
  <c r="AJ1011" i="47" s="1"/>
  <c r="AI1010" i="47"/>
  <c r="AJ1010" i="47" s="1"/>
  <c r="AI1009" i="47"/>
  <c r="AJ1009" i="47" s="1"/>
  <c r="AI1008" i="47"/>
  <c r="AJ1008" i="47" s="1"/>
  <c r="AI1007" i="47"/>
  <c r="AJ1007" i="47" s="1"/>
  <c r="AI1006" i="47"/>
  <c r="AJ1006" i="47" s="1"/>
  <c r="AI1005" i="47"/>
  <c r="AJ1005" i="47" s="1"/>
  <c r="AI1004" i="47"/>
  <c r="AJ1004" i="47" s="1"/>
  <c r="AI1003" i="47"/>
  <c r="AJ1003" i="47" s="1"/>
  <c r="AI1002" i="47"/>
  <c r="AJ1002" i="47" s="1"/>
  <c r="AI1001" i="47"/>
  <c r="AJ1001" i="47" s="1"/>
  <c r="AI1000" i="47"/>
  <c r="AJ1000" i="47" s="1"/>
  <c r="AI999" i="47"/>
  <c r="AJ999" i="47" s="1"/>
  <c r="AI998" i="47"/>
  <c r="AJ998" i="47" s="1"/>
  <c r="AI997" i="47"/>
  <c r="AJ997" i="47" s="1"/>
  <c r="AI996" i="47"/>
  <c r="AJ996" i="47" s="1"/>
  <c r="AI995" i="47"/>
  <c r="AJ995" i="47" s="1"/>
  <c r="AI994" i="47"/>
  <c r="AJ994" i="47" s="1"/>
  <c r="AI993" i="47"/>
  <c r="AJ993" i="47" s="1"/>
  <c r="AI992" i="47"/>
  <c r="AJ992" i="47" s="1"/>
  <c r="AI991" i="47"/>
  <c r="AJ991" i="47" s="1"/>
  <c r="AI990" i="47"/>
  <c r="AJ990" i="47" s="1"/>
  <c r="AI989" i="47"/>
  <c r="AJ989" i="47" s="1"/>
  <c r="AI988" i="47"/>
  <c r="AJ988" i="47" s="1"/>
  <c r="AI987" i="47"/>
  <c r="AJ987" i="47" s="1"/>
  <c r="AI986" i="47"/>
  <c r="AJ986" i="47" s="1"/>
  <c r="AI985" i="47"/>
  <c r="AJ985" i="47" s="1"/>
  <c r="AI984" i="47"/>
  <c r="AJ984" i="47" s="1"/>
  <c r="AI983" i="47"/>
  <c r="AJ983" i="47" s="1"/>
  <c r="AI982" i="47"/>
  <c r="AJ982" i="47" s="1"/>
  <c r="AI981" i="47"/>
  <c r="AJ981" i="47" s="1"/>
  <c r="AI980" i="47"/>
  <c r="AJ980" i="47" s="1"/>
  <c r="AI979" i="47"/>
  <c r="AJ979" i="47" s="1"/>
  <c r="AI978" i="47"/>
  <c r="AJ978" i="47" s="1"/>
  <c r="AI977" i="47"/>
  <c r="AJ977" i="47" s="1"/>
  <c r="AI976" i="47"/>
  <c r="AJ976" i="47" s="1"/>
  <c r="AI975" i="47"/>
  <c r="AJ975" i="47" s="1"/>
  <c r="AI974" i="47"/>
  <c r="AJ974" i="47" s="1"/>
  <c r="AI973" i="47"/>
  <c r="AJ973" i="47" s="1"/>
  <c r="AI972" i="47"/>
  <c r="AJ972" i="47" s="1"/>
  <c r="AI971" i="47"/>
  <c r="AJ971" i="47" s="1"/>
  <c r="AI970" i="47"/>
  <c r="AJ970" i="47" s="1"/>
  <c r="AI969" i="47"/>
  <c r="AJ969" i="47" s="1"/>
  <c r="AI968" i="47"/>
  <c r="AJ968" i="47" s="1"/>
  <c r="AI967" i="47"/>
  <c r="AJ967" i="47" s="1"/>
  <c r="AI966" i="47"/>
  <c r="AJ966" i="47" s="1"/>
  <c r="AI965" i="47"/>
  <c r="AJ965" i="47" s="1"/>
  <c r="AI964" i="47"/>
  <c r="AJ964" i="47" s="1"/>
  <c r="AI963" i="47"/>
  <c r="AJ963" i="47" s="1"/>
  <c r="AI962" i="47"/>
  <c r="AJ962" i="47" s="1"/>
  <c r="AI961" i="47"/>
  <c r="AJ961" i="47" s="1"/>
  <c r="AI960" i="47"/>
  <c r="AJ960" i="47" s="1"/>
  <c r="AI959" i="47"/>
  <c r="AJ959" i="47" s="1"/>
  <c r="AI958" i="47"/>
  <c r="AJ958" i="47" s="1"/>
  <c r="AI957" i="47"/>
  <c r="AJ957" i="47" s="1"/>
  <c r="AI956" i="47"/>
  <c r="AJ956" i="47" s="1"/>
  <c r="AI955" i="47"/>
  <c r="AJ955" i="47" s="1"/>
  <c r="AI954" i="47"/>
  <c r="AJ954" i="47" s="1"/>
  <c r="AI953" i="47"/>
  <c r="AJ953" i="47" s="1"/>
  <c r="AI952" i="47"/>
  <c r="AJ952" i="47" s="1"/>
  <c r="AI951" i="47"/>
  <c r="AJ951" i="47" s="1"/>
  <c r="AI950" i="47"/>
  <c r="AJ950" i="47" s="1"/>
  <c r="AI949" i="47"/>
  <c r="AJ949" i="47" s="1"/>
  <c r="AI948" i="47"/>
  <c r="AJ948" i="47" s="1"/>
  <c r="AI947" i="47"/>
  <c r="AJ947" i="47" s="1"/>
  <c r="AI946" i="47"/>
  <c r="AJ946" i="47" s="1"/>
  <c r="AI945" i="47"/>
  <c r="AJ945" i="47" s="1"/>
  <c r="AI944" i="47"/>
  <c r="AJ944" i="47" s="1"/>
  <c r="AI943" i="47"/>
  <c r="AJ943" i="47" s="1"/>
  <c r="AI942" i="47"/>
  <c r="AJ942" i="47" s="1"/>
  <c r="AI941" i="47"/>
  <c r="AJ941" i="47" s="1"/>
  <c r="AI940" i="47"/>
  <c r="AJ940" i="47" s="1"/>
  <c r="AI939" i="47"/>
  <c r="AJ939" i="47" s="1"/>
  <c r="AI938" i="47"/>
  <c r="AJ938" i="47" s="1"/>
  <c r="AI937" i="47"/>
  <c r="AJ937" i="47" s="1"/>
  <c r="AI936" i="47"/>
  <c r="AJ936" i="47" s="1"/>
  <c r="AI935" i="47"/>
  <c r="AJ935" i="47" s="1"/>
  <c r="AI934" i="47"/>
  <c r="AJ934" i="47" s="1"/>
  <c r="AI933" i="47"/>
  <c r="AJ933" i="47" s="1"/>
  <c r="AI932" i="47"/>
  <c r="AJ932" i="47" s="1"/>
  <c r="AI931" i="47"/>
  <c r="AJ931" i="47" s="1"/>
  <c r="AI930" i="47"/>
  <c r="AJ930" i="47" s="1"/>
  <c r="AI929" i="47"/>
  <c r="AJ929" i="47" s="1"/>
  <c r="AI928" i="47"/>
  <c r="AJ928" i="47" s="1"/>
  <c r="AI927" i="47"/>
  <c r="AJ927" i="47" s="1"/>
  <c r="AI926" i="47"/>
  <c r="AJ926" i="47" s="1"/>
  <c r="AI925" i="47"/>
  <c r="AJ925" i="47" s="1"/>
  <c r="AI924" i="47"/>
  <c r="AJ924" i="47" s="1"/>
  <c r="AI923" i="47"/>
  <c r="AJ923" i="47" s="1"/>
  <c r="AI922" i="47"/>
  <c r="AJ922" i="47" s="1"/>
  <c r="AI921" i="47"/>
  <c r="AJ921" i="47" s="1"/>
  <c r="AI920" i="47"/>
  <c r="AJ920" i="47" s="1"/>
  <c r="AI919" i="47"/>
  <c r="AJ919" i="47" s="1"/>
  <c r="AI918" i="47"/>
  <c r="AJ918" i="47" s="1"/>
  <c r="AI917" i="47"/>
  <c r="AJ917" i="47" s="1"/>
  <c r="AI916" i="47"/>
  <c r="AJ916" i="47" s="1"/>
  <c r="AI915" i="47"/>
  <c r="AJ915" i="47" s="1"/>
  <c r="AI914" i="47"/>
  <c r="AJ914" i="47" s="1"/>
  <c r="AI913" i="47"/>
  <c r="AJ913" i="47" s="1"/>
  <c r="AI912" i="47"/>
  <c r="AJ912" i="47" s="1"/>
  <c r="AI911" i="47"/>
  <c r="AJ911" i="47" s="1"/>
  <c r="AI910" i="47"/>
  <c r="AJ910" i="47" s="1"/>
  <c r="AI909" i="47"/>
  <c r="AJ909" i="47" s="1"/>
  <c r="AI908" i="47"/>
  <c r="AJ908" i="47" s="1"/>
  <c r="AI907" i="47"/>
  <c r="AJ907" i="47" s="1"/>
  <c r="AI906" i="47"/>
  <c r="AJ906" i="47" s="1"/>
  <c r="AI905" i="47"/>
  <c r="AJ905" i="47" s="1"/>
  <c r="AI904" i="47"/>
  <c r="AJ904" i="47" s="1"/>
  <c r="AI903" i="47"/>
  <c r="AJ903" i="47" s="1"/>
  <c r="AI902" i="47"/>
  <c r="AJ902" i="47" s="1"/>
  <c r="AI901" i="47"/>
  <c r="AJ901" i="47" s="1"/>
  <c r="AI900" i="47"/>
  <c r="AJ900" i="47" s="1"/>
  <c r="AI899" i="47"/>
  <c r="AJ899" i="47" s="1"/>
  <c r="AI898" i="47"/>
  <c r="AJ898" i="47" s="1"/>
  <c r="AI897" i="47"/>
  <c r="AJ897" i="47" s="1"/>
  <c r="AI896" i="47"/>
  <c r="AJ896" i="47" s="1"/>
  <c r="AI895" i="47"/>
  <c r="AJ895" i="47" s="1"/>
  <c r="AI894" i="47"/>
  <c r="AJ894" i="47" s="1"/>
  <c r="AI893" i="47"/>
  <c r="AJ893" i="47" s="1"/>
  <c r="AI892" i="47"/>
  <c r="AJ892" i="47" s="1"/>
  <c r="AI891" i="47"/>
  <c r="AJ891" i="47" s="1"/>
  <c r="AI890" i="47"/>
  <c r="AJ890" i="47" s="1"/>
  <c r="AI889" i="47"/>
  <c r="AJ889" i="47" s="1"/>
  <c r="AI888" i="47"/>
  <c r="AJ888" i="47" s="1"/>
  <c r="AI887" i="47"/>
  <c r="AJ887" i="47" s="1"/>
  <c r="AI886" i="47"/>
  <c r="AJ886" i="47" s="1"/>
  <c r="AI885" i="47"/>
  <c r="AJ885" i="47" s="1"/>
  <c r="AI884" i="47"/>
  <c r="AJ884" i="47" s="1"/>
  <c r="AI883" i="47"/>
  <c r="AJ883" i="47" s="1"/>
  <c r="AI882" i="47"/>
  <c r="AJ882" i="47" s="1"/>
  <c r="AI881" i="47"/>
  <c r="AJ881" i="47" s="1"/>
  <c r="AI880" i="47"/>
  <c r="AJ880" i="47" s="1"/>
  <c r="AI879" i="47"/>
  <c r="AJ879" i="47" s="1"/>
  <c r="AI878" i="47"/>
  <c r="AJ878" i="47" s="1"/>
  <c r="AI877" i="47"/>
  <c r="AJ877" i="47" s="1"/>
  <c r="AI876" i="47"/>
  <c r="AJ876" i="47" s="1"/>
  <c r="AI875" i="47"/>
  <c r="AJ875" i="47" s="1"/>
  <c r="AI874" i="47"/>
  <c r="AJ874" i="47" s="1"/>
  <c r="AI873" i="47"/>
  <c r="AJ873" i="47" s="1"/>
  <c r="AI872" i="47"/>
  <c r="AJ872" i="47" s="1"/>
  <c r="AI871" i="47"/>
  <c r="AJ871" i="47" s="1"/>
  <c r="AI870" i="47"/>
  <c r="AJ870" i="47" s="1"/>
  <c r="AI869" i="47"/>
  <c r="AJ869" i="47" s="1"/>
  <c r="AI868" i="47"/>
  <c r="AJ868" i="47" s="1"/>
  <c r="AI867" i="47"/>
  <c r="AJ867" i="47" s="1"/>
  <c r="AI866" i="47"/>
  <c r="AJ866" i="47" s="1"/>
  <c r="AI865" i="47"/>
  <c r="AJ865" i="47" s="1"/>
  <c r="AI864" i="47"/>
  <c r="AJ864" i="47" s="1"/>
  <c r="AI863" i="47"/>
  <c r="AJ863" i="47" s="1"/>
  <c r="AI862" i="47"/>
  <c r="AJ862" i="47" s="1"/>
  <c r="AI861" i="47"/>
  <c r="AJ861" i="47" s="1"/>
  <c r="AI860" i="47"/>
  <c r="AJ860" i="47" s="1"/>
  <c r="AI859" i="47"/>
  <c r="AJ859" i="47" s="1"/>
  <c r="AI858" i="47"/>
  <c r="AJ858" i="47" s="1"/>
  <c r="AI857" i="47"/>
  <c r="AJ857" i="47" s="1"/>
  <c r="AI856" i="47"/>
  <c r="AJ856" i="47" s="1"/>
  <c r="AI855" i="47"/>
  <c r="AJ855" i="47" s="1"/>
  <c r="AI854" i="47"/>
  <c r="AJ854" i="47" s="1"/>
  <c r="AI853" i="47"/>
  <c r="AJ853" i="47" s="1"/>
  <c r="AI852" i="47"/>
  <c r="AJ852" i="47" s="1"/>
  <c r="AI851" i="47"/>
  <c r="AJ851" i="47" s="1"/>
  <c r="AI850" i="47"/>
  <c r="AJ850" i="47" s="1"/>
  <c r="AI849" i="47"/>
  <c r="AJ849" i="47" s="1"/>
  <c r="AI848" i="47"/>
  <c r="AJ848" i="47" s="1"/>
  <c r="AI847" i="47"/>
  <c r="AJ847" i="47" s="1"/>
  <c r="AI846" i="47"/>
  <c r="AJ846" i="47" s="1"/>
  <c r="AI845" i="47"/>
  <c r="AJ845" i="47" s="1"/>
  <c r="AI844" i="47"/>
  <c r="AJ844" i="47" s="1"/>
  <c r="AI843" i="47"/>
  <c r="AJ843" i="47" s="1"/>
  <c r="AI842" i="47"/>
  <c r="AJ842" i="47" s="1"/>
  <c r="AI841" i="47"/>
  <c r="AJ841" i="47" s="1"/>
  <c r="AI840" i="47"/>
  <c r="AJ840" i="47" s="1"/>
  <c r="AI839" i="47"/>
  <c r="AJ839" i="47" s="1"/>
  <c r="AI838" i="47"/>
  <c r="AJ838" i="47" s="1"/>
  <c r="AI837" i="47"/>
  <c r="AJ837" i="47" s="1"/>
  <c r="AI836" i="47"/>
  <c r="AJ836" i="47" s="1"/>
  <c r="AI835" i="47"/>
  <c r="AJ835" i="47" s="1"/>
  <c r="AI834" i="47"/>
  <c r="AJ834" i="47" s="1"/>
  <c r="AI833" i="47"/>
  <c r="AJ833" i="47" s="1"/>
  <c r="AI832" i="47"/>
  <c r="AJ832" i="47" s="1"/>
  <c r="AI831" i="47"/>
  <c r="AJ831" i="47" s="1"/>
  <c r="AI830" i="47"/>
  <c r="AJ830" i="47" s="1"/>
  <c r="AI829" i="47"/>
  <c r="AJ829" i="47" s="1"/>
  <c r="AI828" i="47"/>
  <c r="AJ828" i="47" s="1"/>
  <c r="AI827" i="47"/>
  <c r="AJ827" i="47" s="1"/>
  <c r="AI826" i="47"/>
  <c r="AJ826" i="47" s="1"/>
  <c r="AI825" i="47"/>
  <c r="AJ825" i="47" s="1"/>
  <c r="AI824" i="47"/>
  <c r="AJ824" i="47" s="1"/>
  <c r="AI823" i="47"/>
  <c r="AJ823" i="47" s="1"/>
  <c r="AI822" i="47"/>
  <c r="AJ822" i="47" s="1"/>
  <c r="AI821" i="47"/>
  <c r="AJ821" i="47" s="1"/>
  <c r="AI820" i="47"/>
  <c r="AJ820" i="47" s="1"/>
  <c r="AI819" i="47"/>
  <c r="AJ819" i="47" s="1"/>
  <c r="AI818" i="47"/>
  <c r="AJ818" i="47" s="1"/>
  <c r="AI817" i="47"/>
  <c r="AJ817" i="47" s="1"/>
  <c r="AI816" i="47"/>
  <c r="AJ816" i="47" s="1"/>
  <c r="AI815" i="47"/>
  <c r="AJ815" i="47" s="1"/>
  <c r="AI814" i="47"/>
  <c r="AJ814" i="47" s="1"/>
  <c r="AI813" i="47"/>
  <c r="AJ813" i="47" s="1"/>
  <c r="AI812" i="47"/>
  <c r="AJ812" i="47" s="1"/>
  <c r="AI811" i="47"/>
  <c r="AJ811" i="47" s="1"/>
  <c r="AI810" i="47"/>
  <c r="AJ810" i="47" s="1"/>
  <c r="AI809" i="47"/>
  <c r="AJ809" i="47" s="1"/>
  <c r="AI808" i="47"/>
  <c r="AJ808" i="47" s="1"/>
  <c r="AI807" i="47"/>
  <c r="AJ807" i="47" s="1"/>
  <c r="AI806" i="47"/>
  <c r="AJ806" i="47" s="1"/>
  <c r="AI805" i="47"/>
  <c r="AJ805" i="47" s="1"/>
  <c r="AI804" i="47"/>
  <c r="AJ804" i="47" s="1"/>
  <c r="AI803" i="47"/>
  <c r="AJ803" i="47" s="1"/>
  <c r="AI802" i="47"/>
  <c r="AJ802" i="47" s="1"/>
  <c r="AI801" i="47"/>
  <c r="AJ801" i="47" s="1"/>
  <c r="AI800" i="47"/>
  <c r="AJ800" i="47" s="1"/>
  <c r="AI799" i="47"/>
  <c r="AJ799" i="47" s="1"/>
  <c r="AI798" i="47"/>
  <c r="AJ798" i="47" s="1"/>
  <c r="AI797" i="47"/>
  <c r="AJ797" i="47" s="1"/>
  <c r="AI796" i="47"/>
  <c r="AJ796" i="47" s="1"/>
  <c r="AI795" i="47"/>
  <c r="AJ795" i="47" s="1"/>
  <c r="AI794" i="47"/>
  <c r="AJ794" i="47" s="1"/>
  <c r="AI793" i="47"/>
  <c r="AJ793" i="47" s="1"/>
  <c r="AI792" i="47"/>
  <c r="AJ792" i="47" s="1"/>
  <c r="AI791" i="47"/>
  <c r="AJ791" i="47" s="1"/>
  <c r="AI790" i="47"/>
  <c r="AJ790" i="47" s="1"/>
  <c r="AI789" i="47"/>
  <c r="AJ789" i="47" s="1"/>
  <c r="AI788" i="47"/>
  <c r="AJ788" i="47" s="1"/>
  <c r="AI787" i="47"/>
  <c r="AJ787" i="47" s="1"/>
  <c r="AI786" i="47"/>
  <c r="AJ786" i="47" s="1"/>
  <c r="AI785" i="47"/>
  <c r="AJ785" i="47" s="1"/>
  <c r="AI784" i="47"/>
  <c r="AJ784" i="47" s="1"/>
  <c r="AI783" i="47"/>
  <c r="AJ783" i="47" s="1"/>
  <c r="AI782" i="47"/>
  <c r="AJ782" i="47" s="1"/>
  <c r="AI781" i="47"/>
  <c r="AJ781" i="47" s="1"/>
  <c r="AI780" i="47"/>
  <c r="AJ780" i="47" s="1"/>
  <c r="AI779" i="47"/>
  <c r="AJ779" i="47" s="1"/>
  <c r="AI778" i="47"/>
  <c r="AJ778" i="47" s="1"/>
  <c r="AI777" i="47"/>
  <c r="AJ777" i="47" s="1"/>
  <c r="AI776" i="47"/>
  <c r="AJ776" i="47" s="1"/>
  <c r="AI775" i="47"/>
  <c r="AJ775" i="47" s="1"/>
  <c r="AI774" i="47"/>
  <c r="AJ774" i="47" s="1"/>
  <c r="AI773" i="47"/>
  <c r="AJ773" i="47" s="1"/>
  <c r="AI772" i="47"/>
  <c r="AJ772" i="47" s="1"/>
  <c r="AI771" i="47"/>
  <c r="AJ771" i="47" s="1"/>
  <c r="AI770" i="47"/>
  <c r="AJ770" i="47" s="1"/>
  <c r="AI769" i="47"/>
  <c r="AJ769" i="47" s="1"/>
  <c r="AI768" i="47"/>
  <c r="AJ768" i="47" s="1"/>
  <c r="AI767" i="47"/>
  <c r="AJ767" i="47" s="1"/>
  <c r="AI766" i="47"/>
  <c r="AJ766" i="47" s="1"/>
  <c r="AI765" i="47"/>
  <c r="AJ765" i="47" s="1"/>
  <c r="AI764" i="47"/>
  <c r="AJ764" i="47" s="1"/>
  <c r="AI763" i="47"/>
  <c r="AJ763" i="47" s="1"/>
  <c r="AI762" i="47"/>
  <c r="AJ762" i="47" s="1"/>
  <c r="AI761" i="47"/>
  <c r="AJ761" i="47" s="1"/>
  <c r="AI760" i="47"/>
  <c r="AJ760" i="47" s="1"/>
  <c r="AI759" i="47"/>
  <c r="AJ759" i="47" s="1"/>
  <c r="AI758" i="47"/>
  <c r="AJ758" i="47" s="1"/>
  <c r="AI757" i="47"/>
  <c r="AJ757" i="47" s="1"/>
  <c r="AI756" i="47"/>
  <c r="AJ756" i="47" s="1"/>
  <c r="AI755" i="47"/>
  <c r="AJ755" i="47" s="1"/>
  <c r="AI754" i="47"/>
  <c r="AJ754" i="47" s="1"/>
  <c r="AI753" i="47"/>
  <c r="AJ753" i="47" s="1"/>
  <c r="AI752" i="47"/>
  <c r="AJ752" i="47" s="1"/>
  <c r="AI751" i="47"/>
  <c r="AJ751" i="47" s="1"/>
  <c r="AI750" i="47"/>
  <c r="AJ750" i="47" s="1"/>
  <c r="AI749" i="47"/>
  <c r="AJ749" i="47" s="1"/>
  <c r="AI748" i="47"/>
  <c r="AJ748" i="47" s="1"/>
  <c r="AI747" i="47"/>
  <c r="AJ747" i="47" s="1"/>
  <c r="AI746" i="47"/>
  <c r="AJ746" i="47" s="1"/>
  <c r="AI745" i="47"/>
  <c r="AJ745" i="47" s="1"/>
  <c r="AI744" i="47"/>
  <c r="AJ744" i="47" s="1"/>
  <c r="AI743" i="47"/>
  <c r="AJ743" i="47" s="1"/>
  <c r="AI742" i="47"/>
  <c r="AJ742" i="47" s="1"/>
  <c r="AI741" i="47"/>
  <c r="AJ741" i="47" s="1"/>
  <c r="AI740" i="47"/>
  <c r="AJ740" i="47" s="1"/>
  <c r="AI739" i="47"/>
  <c r="AJ739" i="47" s="1"/>
  <c r="AI738" i="47"/>
  <c r="AJ738" i="47" s="1"/>
  <c r="AI737" i="47"/>
  <c r="AJ737" i="47" s="1"/>
  <c r="AI736" i="47"/>
  <c r="AJ736" i="47" s="1"/>
  <c r="AI735" i="47"/>
  <c r="AJ735" i="47" s="1"/>
  <c r="AI734" i="47"/>
  <c r="AJ734" i="47" s="1"/>
  <c r="AI733" i="47"/>
  <c r="AJ733" i="47" s="1"/>
  <c r="AI732" i="47"/>
  <c r="AJ732" i="47" s="1"/>
  <c r="AI731" i="47"/>
  <c r="AJ731" i="47" s="1"/>
  <c r="AI730" i="47"/>
  <c r="AJ730" i="47" s="1"/>
  <c r="AI729" i="47"/>
  <c r="AJ729" i="47" s="1"/>
  <c r="AI728" i="47"/>
  <c r="AJ728" i="47" s="1"/>
  <c r="AI727" i="47"/>
  <c r="AJ727" i="47" s="1"/>
  <c r="AI726" i="47"/>
  <c r="AJ726" i="47" s="1"/>
  <c r="AI725" i="47"/>
  <c r="AJ725" i="47" s="1"/>
  <c r="AI724" i="47"/>
  <c r="AJ724" i="47" s="1"/>
  <c r="AI723" i="47"/>
  <c r="AJ723" i="47" s="1"/>
  <c r="AI722" i="47"/>
  <c r="AJ722" i="47" s="1"/>
  <c r="AI721" i="47"/>
  <c r="AJ721" i="47" s="1"/>
  <c r="AI720" i="47"/>
  <c r="AJ720" i="47" s="1"/>
  <c r="AI719" i="47"/>
  <c r="AJ719" i="47" s="1"/>
  <c r="AI718" i="47"/>
  <c r="AJ718" i="47" s="1"/>
  <c r="AI717" i="47"/>
  <c r="AJ717" i="47" s="1"/>
  <c r="AI716" i="47"/>
  <c r="AJ716" i="47" s="1"/>
  <c r="AI715" i="47"/>
  <c r="AJ715" i="47" s="1"/>
  <c r="AI714" i="47"/>
  <c r="AJ714" i="47" s="1"/>
  <c r="AI713" i="47"/>
  <c r="AJ713" i="47" s="1"/>
  <c r="AI712" i="47"/>
  <c r="AJ712" i="47" s="1"/>
  <c r="AI711" i="47"/>
  <c r="AJ711" i="47" s="1"/>
  <c r="AI710" i="47"/>
  <c r="AJ710" i="47" s="1"/>
  <c r="AI709" i="47"/>
  <c r="AJ709" i="47" s="1"/>
  <c r="AI708" i="47"/>
  <c r="AJ708" i="47" s="1"/>
  <c r="AI707" i="47"/>
  <c r="AJ707" i="47" s="1"/>
  <c r="AI706" i="47"/>
  <c r="AJ706" i="47" s="1"/>
  <c r="AI705" i="47"/>
  <c r="AJ705" i="47" s="1"/>
  <c r="AI704" i="47"/>
  <c r="AJ704" i="47" s="1"/>
  <c r="AI703" i="47"/>
  <c r="AJ703" i="47" s="1"/>
  <c r="AI702" i="47"/>
  <c r="AJ702" i="47" s="1"/>
  <c r="AI701" i="47"/>
  <c r="AJ701" i="47" s="1"/>
  <c r="AI700" i="47"/>
  <c r="AJ700" i="47" s="1"/>
  <c r="AI699" i="47"/>
  <c r="AJ699" i="47" s="1"/>
  <c r="AI698" i="47"/>
  <c r="AJ698" i="47" s="1"/>
  <c r="AI697" i="47"/>
  <c r="AJ697" i="47" s="1"/>
  <c r="AI696" i="47"/>
  <c r="AJ696" i="47" s="1"/>
  <c r="AI695" i="47"/>
  <c r="AJ695" i="47" s="1"/>
  <c r="AI694" i="47"/>
  <c r="AJ694" i="47" s="1"/>
  <c r="AI693" i="47"/>
  <c r="AJ693" i="47" s="1"/>
  <c r="AI692" i="47"/>
  <c r="AJ692" i="47" s="1"/>
  <c r="AI691" i="47"/>
  <c r="AJ691" i="47" s="1"/>
  <c r="AI690" i="47"/>
  <c r="AJ690" i="47" s="1"/>
  <c r="AI689" i="47"/>
  <c r="AJ689" i="47" s="1"/>
  <c r="AI688" i="47"/>
  <c r="AJ688" i="47" s="1"/>
  <c r="AI687" i="47"/>
  <c r="AJ687" i="47" s="1"/>
  <c r="AI686" i="47"/>
  <c r="AJ686" i="47" s="1"/>
  <c r="AI685" i="47"/>
  <c r="AJ685" i="47" s="1"/>
  <c r="AI684" i="47"/>
  <c r="AJ684" i="47" s="1"/>
  <c r="AI683" i="47"/>
  <c r="AJ683" i="47" s="1"/>
  <c r="AI682" i="47"/>
  <c r="AJ682" i="47" s="1"/>
  <c r="AI681" i="47"/>
  <c r="AJ681" i="47" s="1"/>
  <c r="AI680" i="47"/>
  <c r="AJ680" i="47" s="1"/>
  <c r="AI679" i="47"/>
  <c r="AJ679" i="47" s="1"/>
  <c r="AI678" i="47"/>
  <c r="AJ678" i="47" s="1"/>
  <c r="AI677" i="47"/>
  <c r="AJ677" i="47" s="1"/>
  <c r="AI676" i="47"/>
  <c r="AJ676" i="47" s="1"/>
  <c r="AI675" i="47"/>
  <c r="AJ675" i="47" s="1"/>
  <c r="AI674" i="47"/>
  <c r="AJ674" i="47" s="1"/>
  <c r="AI673" i="47"/>
  <c r="AJ673" i="47" s="1"/>
  <c r="AI672" i="47"/>
  <c r="AJ672" i="47" s="1"/>
  <c r="AI671" i="47"/>
  <c r="AJ671" i="47" s="1"/>
  <c r="AI670" i="47"/>
  <c r="AJ670" i="47" s="1"/>
  <c r="AI669" i="47"/>
  <c r="AJ669" i="47" s="1"/>
  <c r="AI668" i="47"/>
  <c r="AJ668" i="47" s="1"/>
  <c r="AI667" i="47"/>
  <c r="AJ667" i="47" s="1"/>
  <c r="AI666" i="47"/>
  <c r="AJ666" i="47" s="1"/>
  <c r="AI665" i="47"/>
  <c r="AJ665" i="47" s="1"/>
  <c r="AI664" i="47"/>
  <c r="AJ664" i="47" s="1"/>
  <c r="AI663" i="47"/>
  <c r="AJ663" i="47" s="1"/>
  <c r="AI662" i="47"/>
  <c r="AJ662" i="47" s="1"/>
  <c r="AI661" i="47"/>
  <c r="AJ661" i="47" s="1"/>
  <c r="AI660" i="47"/>
  <c r="AJ660" i="47" s="1"/>
  <c r="AI659" i="47"/>
  <c r="AJ659" i="47" s="1"/>
  <c r="AI658" i="47"/>
  <c r="AJ658" i="47" s="1"/>
  <c r="AI657" i="47"/>
  <c r="AJ657" i="47" s="1"/>
  <c r="AI656" i="47"/>
  <c r="AJ656" i="47" s="1"/>
  <c r="AI655" i="47"/>
  <c r="AJ655" i="47" s="1"/>
  <c r="AI654" i="47"/>
  <c r="AJ654" i="47" s="1"/>
  <c r="AI653" i="47"/>
  <c r="AJ653" i="47" s="1"/>
  <c r="AI652" i="47"/>
  <c r="AJ652" i="47" s="1"/>
  <c r="AI651" i="47"/>
  <c r="AJ651" i="47" s="1"/>
  <c r="AI650" i="47"/>
  <c r="AJ650" i="47" s="1"/>
  <c r="AI649" i="47"/>
  <c r="AJ649" i="47" s="1"/>
  <c r="AI648" i="47"/>
  <c r="AJ648" i="47" s="1"/>
  <c r="AI647" i="47"/>
  <c r="AJ647" i="47" s="1"/>
  <c r="AI646" i="47"/>
  <c r="AJ646" i="47" s="1"/>
  <c r="AI645" i="47"/>
  <c r="AJ645" i="47" s="1"/>
  <c r="AI644" i="47"/>
  <c r="AJ644" i="47" s="1"/>
  <c r="AI643" i="47"/>
  <c r="AJ643" i="47" s="1"/>
  <c r="AI642" i="47"/>
  <c r="AJ642" i="47" s="1"/>
  <c r="AI641" i="47"/>
  <c r="AJ641" i="47" s="1"/>
  <c r="AI640" i="47"/>
  <c r="AJ640" i="47" s="1"/>
  <c r="AI639" i="47"/>
  <c r="AJ639" i="47" s="1"/>
  <c r="AI638" i="47"/>
  <c r="AJ638" i="47" s="1"/>
  <c r="AI637" i="47"/>
  <c r="AJ637" i="47" s="1"/>
  <c r="AI636" i="47"/>
  <c r="AJ636" i="47" s="1"/>
  <c r="AI635" i="47"/>
  <c r="AJ635" i="47" s="1"/>
  <c r="AI634" i="47"/>
  <c r="AJ634" i="47" s="1"/>
  <c r="AI633" i="47"/>
  <c r="AJ633" i="47" s="1"/>
  <c r="AI632" i="47"/>
  <c r="AJ632" i="47" s="1"/>
  <c r="AI631" i="47"/>
  <c r="AJ631" i="47" s="1"/>
  <c r="AI630" i="47"/>
  <c r="AJ630" i="47" s="1"/>
  <c r="AI629" i="47"/>
  <c r="AJ629" i="47" s="1"/>
  <c r="AI628" i="47"/>
  <c r="AJ628" i="47" s="1"/>
  <c r="AI627" i="47"/>
  <c r="AJ627" i="47" s="1"/>
  <c r="AI626" i="47"/>
  <c r="AJ626" i="47" s="1"/>
  <c r="AI625" i="47"/>
  <c r="AJ625" i="47" s="1"/>
  <c r="AI624" i="47"/>
  <c r="AJ624" i="47" s="1"/>
  <c r="AI623" i="47"/>
  <c r="AJ623" i="47" s="1"/>
  <c r="AI622" i="47"/>
  <c r="AJ622" i="47" s="1"/>
  <c r="AI621" i="47"/>
  <c r="AJ621" i="47" s="1"/>
  <c r="AI620" i="47"/>
  <c r="AJ620" i="47" s="1"/>
  <c r="AI619" i="47"/>
  <c r="AJ619" i="47" s="1"/>
  <c r="AI618" i="47"/>
  <c r="AJ618" i="47" s="1"/>
  <c r="AI617" i="47"/>
  <c r="AJ617" i="47" s="1"/>
  <c r="AI616" i="47"/>
  <c r="AJ616" i="47" s="1"/>
  <c r="AI615" i="47"/>
  <c r="AJ615" i="47" s="1"/>
  <c r="AI614" i="47"/>
  <c r="AJ614" i="47" s="1"/>
  <c r="AI613" i="47"/>
  <c r="AJ613" i="47" s="1"/>
  <c r="AI612" i="47"/>
  <c r="AJ612" i="47" s="1"/>
  <c r="AI611" i="47"/>
  <c r="AJ611" i="47" s="1"/>
  <c r="AI610" i="47"/>
  <c r="AJ610" i="47" s="1"/>
  <c r="AI609" i="47"/>
  <c r="AJ609" i="47" s="1"/>
  <c r="AI608" i="47"/>
  <c r="AJ608" i="47" s="1"/>
  <c r="AI607" i="47"/>
  <c r="AJ607" i="47" s="1"/>
  <c r="AI606" i="47"/>
  <c r="AJ606" i="47" s="1"/>
  <c r="AI605" i="47"/>
  <c r="AJ605" i="47" s="1"/>
  <c r="AI604" i="47"/>
  <c r="AJ604" i="47" s="1"/>
  <c r="AI603" i="47"/>
  <c r="AJ603" i="47" s="1"/>
  <c r="AI602" i="47"/>
  <c r="AJ602" i="47" s="1"/>
  <c r="AI601" i="47"/>
  <c r="AJ601" i="47" s="1"/>
  <c r="AI600" i="47"/>
  <c r="AJ600" i="47" s="1"/>
  <c r="AI599" i="47"/>
  <c r="AJ599" i="47" s="1"/>
  <c r="AI598" i="47"/>
  <c r="AJ598" i="47" s="1"/>
  <c r="AI597" i="47"/>
  <c r="AJ597" i="47" s="1"/>
  <c r="AI596" i="47"/>
  <c r="AJ596" i="47" s="1"/>
  <c r="AI595" i="47"/>
  <c r="AJ595" i="47" s="1"/>
  <c r="AI594" i="47"/>
  <c r="AJ594" i="47" s="1"/>
  <c r="AI593" i="47"/>
  <c r="AJ593" i="47" s="1"/>
  <c r="AI592" i="47"/>
  <c r="AJ592" i="47" s="1"/>
  <c r="AI591" i="47"/>
  <c r="AJ591" i="47" s="1"/>
  <c r="AI590" i="47"/>
  <c r="AJ590" i="47" s="1"/>
  <c r="AI589" i="47"/>
  <c r="AJ589" i="47" s="1"/>
  <c r="AI588" i="47"/>
  <c r="AJ588" i="47" s="1"/>
  <c r="AI587" i="47"/>
  <c r="AJ587" i="47" s="1"/>
  <c r="AI586" i="47"/>
  <c r="AJ586" i="47" s="1"/>
  <c r="AI585" i="47"/>
  <c r="AJ585" i="47" s="1"/>
  <c r="AI584" i="47"/>
  <c r="AJ584" i="47" s="1"/>
  <c r="AI583" i="47"/>
  <c r="AJ583" i="47" s="1"/>
  <c r="AI582" i="47"/>
  <c r="AJ582" i="47" s="1"/>
  <c r="AI581" i="47"/>
  <c r="AJ581" i="47" s="1"/>
  <c r="AI580" i="47"/>
  <c r="AJ580" i="47" s="1"/>
  <c r="AI579" i="47"/>
  <c r="AJ579" i="47" s="1"/>
  <c r="AI578" i="47"/>
  <c r="AJ578" i="47" s="1"/>
  <c r="AI577" i="47"/>
  <c r="AJ577" i="47" s="1"/>
  <c r="AI576" i="47"/>
  <c r="AJ576" i="47" s="1"/>
  <c r="AI575" i="47"/>
  <c r="AJ575" i="47" s="1"/>
  <c r="AI574" i="47"/>
  <c r="AJ574" i="47" s="1"/>
  <c r="AI573" i="47"/>
  <c r="AJ573" i="47" s="1"/>
  <c r="AI572" i="47"/>
  <c r="AJ572" i="47" s="1"/>
  <c r="AI571" i="47"/>
  <c r="AJ571" i="47" s="1"/>
  <c r="AI570" i="47"/>
  <c r="AJ570" i="47" s="1"/>
  <c r="AI569" i="47"/>
  <c r="AJ569" i="47" s="1"/>
  <c r="AI568" i="47"/>
  <c r="AJ568" i="47" s="1"/>
  <c r="AI567" i="47"/>
  <c r="AJ567" i="47" s="1"/>
  <c r="AI566" i="47"/>
  <c r="AJ566" i="47" s="1"/>
  <c r="AI565" i="47"/>
  <c r="AJ565" i="47" s="1"/>
  <c r="AI564" i="47"/>
  <c r="AJ564" i="47" s="1"/>
  <c r="AI563" i="47"/>
  <c r="AJ563" i="47" s="1"/>
  <c r="AI562" i="47"/>
  <c r="AJ562" i="47" s="1"/>
  <c r="AI561" i="47"/>
  <c r="AJ561" i="47" s="1"/>
  <c r="AI560" i="47"/>
  <c r="AJ560" i="47" s="1"/>
  <c r="AI559" i="47"/>
  <c r="AJ559" i="47" s="1"/>
  <c r="AI558" i="47"/>
  <c r="AJ558" i="47" s="1"/>
  <c r="AI557" i="47"/>
  <c r="AJ557" i="47" s="1"/>
  <c r="AI556" i="47"/>
  <c r="AJ556" i="47" s="1"/>
  <c r="AI555" i="47"/>
  <c r="AJ555" i="47" s="1"/>
  <c r="AI554" i="47"/>
  <c r="AJ554" i="47" s="1"/>
  <c r="AI553" i="47"/>
  <c r="AJ553" i="47" s="1"/>
  <c r="AI552" i="47"/>
  <c r="AJ552" i="47" s="1"/>
  <c r="AI551" i="47"/>
  <c r="AJ551" i="47" s="1"/>
  <c r="AI550" i="47"/>
  <c r="AJ550" i="47" s="1"/>
  <c r="AI549" i="47"/>
  <c r="AJ549" i="47" s="1"/>
  <c r="AI548" i="47"/>
  <c r="AJ548" i="47" s="1"/>
  <c r="AI547" i="47"/>
  <c r="AJ547" i="47" s="1"/>
  <c r="AI546" i="47"/>
  <c r="AJ546" i="47" s="1"/>
  <c r="AI545" i="47"/>
  <c r="AJ545" i="47" s="1"/>
  <c r="AI544" i="47"/>
  <c r="AJ544" i="47" s="1"/>
  <c r="AI543" i="47"/>
  <c r="AJ543" i="47" s="1"/>
  <c r="AI542" i="47"/>
  <c r="AJ542" i="47" s="1"/>
  <c r="AI541" i="47"/>
  <c r="AJ541" i="47" s="1"/>
  <c r="AI540" i="47"/>
  <c r="AJ540" i="47" s="1"/>
  <c r="AI539" i="47"/>
  <c r="AJ539" i="47" s="1"/>
  <c r="AI538" i="47"/>
  <c r="AJ538" i="47" s="1"/>
  <c r="AI537" i="47"/>
  <c r="AJ537" i="47" s="1"/>
  <c r="AI536" i="47"/>
  <c r="AJ536" i="47" s="1"/>
  <c r="AI535" i="47"/>
  <c r="AJ535" i="47" s="1"/>
  <c r="AI534" i="47"/>
  <c r="AJ534" i="47" s="1"/>
  <c r="AI533" i="47"/>
  <c r="AJ533" i="47" s="1"/>
  <c r="AI532" i="47"/>
  <c r="AJ532" i="47" s="1"/>
  <c r="AI531" i="47"/>
  <c r="AJ531" i="47" s="1"/>
  <c r="AI530" i="47"/>
  <c r="AJ530" i="47" s="1"/>
  <c r="AI529" i="47"/>
  <c r="AJ529" i="47" s="1"/>
  <c r="AI528" i="47"/>
  <c r="AJ528" i="47" s="1"/>
  <c r="AI527" i="47"/>
  <c r="AJ527" i="47" s="1"/>
  <c r="AI526" i="47"/>
  <c r="AJ526" i="47" s="1"/>
  <c r="AI525" i="47"/>
  <c r="AJ525" i="47" s="1"/>
  <c r="AI524" i="47"/>
  <c r="AJ524" i="47" s="1"/>
  <c r="AI523" i="47"/>
  <c r="AJ523" i="47" s="1"/>
  <c r="AI522" i="47"/>
  <c r="AJ522" i="47" s="1"/>
  <c r="AI521" i="47"/>
  <c r="AJ521" i="47" s="1"/>
  <c r="AI520" i="47"/>
  <c r="AJ520" i="47" s="1"/>
  <c r="AI519" i="47"/>
  <c r="AJ519" i="47" s="1"/>
  <c r="AI518" i="47"/>
  <c r="AJ518" i="47" s="1"/>
  <c r="AI517" i="47"/>
  <c r="AJ517" i="47" s="1"/>
  <c r="AI516" i="47"/>
  <c r="AJ516" i="47" s="1"/>
  <c r="AI515" i="47"/>
  <c r="AJ515" i="47" s="1"/>
  <c r="AI514" i="47"/>
  <c r="AJ514" i="47" s="1"/>
  <c r="AI513" i="47"/>
  <c r="AJ513" i="47" s="1"/>
  <c r="AI512" i="47"/>
  <c r="AJ512" i="47" s="1"/>
  <c r="AI511" i="47"/>
  <c r="AJ511" i="47" s="1"/>
  <c r="AI510" i="47"/>
  <c r="AJ510" i="47" s="1"/>
  <c r="AI509" i="47"/>
  <c r="AJ509" i="47" s="1"/>
  <c r="AI508" i="47"/>
  <c r="AJ508" i="47" s="1"/>
  <c r="AI507" i="47"/>
  <c r="AJ507" i="47" s="1"/>
  <c r="AI506" i="47"/>
  <c r="AJ506" i="47" s="1"/>
  <c r="AI505" i="47"/>
  <c r="AJ505" i="47" s="1"/>
  <c r="AI504" i="47"/>
  <c r="AJ504" i="47" s="1"/>
  <c r="AI503" i="47"/>
  <c r="AJ503" i="47" s="1"/>
  <c r="AI502" i="47"/>
  <c r="AJ502" i="47" s="1"/>
  <c r="AI501" i="47"/>
  <c r="AJ501" i="47" s="1"/>
  <c r="AI500" i="47"/>
  <c r="AJ500" i="47" s="1"/>
  <c r="AI499" i="47"/>
  <c r="AJ499" i="47" s="1"/>
  <c r="AI498" i="47"/>
  <c r="AJ498" i="47" s="1"/>
  <c r="AI497" i="47"/>
  <c r="AJ497" i="47" s="1"/>
  <c r="AI496" i="47"/>
  <c r="AJ496" i="47" s="1"/>
  <c r="AI495" i="47"/>
  <c r="AJ495" i="47" s="1"/>
  <c r="AI494" i="47"/>
  <c r="AJ494" i="47" s="1"/>
  <c r="AI493" i="47"/>
  <c r="AJ493" i="47" s="1"/>
  <c r="AI492" i="47"/>
  <c r="AJ492" i="47" s="1"/>
  <c r="AI491" i="47"/>
  <c r="AJ491" i="47" s="1"/>
  <c r="AI490" i="47"/>
  <c r="AJ490" i="47" s="1"/>
  <c r="AI489" i="47"/>
  <c r="AJ489" i="47" s="1"/>
  <c r="AI488" i="47"/>
  <c r="AJ488" i="47" s="1"/>
  <c r="AI487" i="47"/>
  <c r="AJ487" i="47" s="1"/>
  <c r="AI486" i="47"/>
  <c r="AJ486" i="47" s="1"/>
  <c r="AI485" i="47"/>
  <c r="AJ485" i="47" s="1"/>
  <c r="AI484" i="47"/>
  <c r="AJ484" i="47" s="1"/>
  <c r="AI483" i="47"/>
  <c r="AJ483" i="47" s="1"/>
  <c r="AI482" i="47"/>
  <c r="AJ482" i="47" s="1"/>
  <c r="AI481" i="47"/>
  <c r="AJ481" i="47" s="1"/>
  <c r="AI480" i="47"/>
  <c r="AJ480" i="47" s="1"/>
  <c r="AI479" i="47"/>
  <c r="AJ479" i="47" s="1"/>
  <c r="AI478" i="47"/>
  <c r="AJ478" i="47" s="1"/>
  <c r="AI477" i="47"/>
  <c r="AJ477" i="47" s="1"/>
  <c r="AI476" i="47"/>
  <c r="AJ476" i="47" s="1"/>
  <c r="AI475" i="47"/>
  <c r="AJ475" i="47" s="1"/>
  <c r="AI474" i="47"/>
  <c r="AJ474" i="47" s="1"/>
  <c r="AI473" i="47"/>
  <c r="AJ473" i="47" s="1"/>
  <c r="AI472" i="47"/>
  <c r="AJ472" i="47" s="1"/>
  <c r="AI471" i="47"/>
  <c r="AJ471" i="47" s="1"/>
  <c r="AI470" i="47"/>
  <c r="AJ470" i="47" s="1"/>
  <c r="AI469" i="47"/>
  <c r="AJ469" i="47" s="1"/>
  <c r="AI468" i="47"/>
  <c r="AJ468" i="47" s="1"/>
  <c r="AI467" i="47"/>
  <c r="AJ467" i="47" s="1"/>
  <c r="AI466" i="47"/>
  <c r="AJ466" i="47" s="1"/>
  <c r="AI465" i="47"/>
  <c r="AJ465" i="47" s="1"/>
  <c r="AI464" i="47"/>
  <c r="AJ464" i="47" s="1"/>
  <c r="AI463" i="47"/>
  <c r="AJ463" i="47" s="1"/>
  <c r="AI462" i="47"/>
  <c r="AJ462" i="47" s="1"/>
  <c r="AI461" i="47"/>
  <c r="AJ461" i="47" s="1"/>
  <c r="AI460" i="47"/>
  <c r="AJ460" i="47" s="1"/>
  <c r="AI459" i="47"/>
  <c r="AJ459" i="47" s="1"/>
  <c r="AI458" i="47"/>
  <c r="AJ458" i="47" s="1"/>
  <c r="AI457" i="47"/>
  <c r="AJ457" i="47" s="1"/>
  <c r="AI456" i="47"/>
  <c r="AJ456" i="47" s="1"/>
  <c r="AI455" i="47"/>
  <c r="AJ455" i="47" s="1"/>
  <c r="AI454" i="47"/>
  <c r="AJ454" i="47" s="1"/>
  <c r="AI453" i="47"/>
  <c r="AJ453" i="47" s="1"/>
  <c r="AI452" i="47"/>
  <c r="AJ452" i="47" s="1"/>
  <c r="AI451" i="47"/>
  <c r="AJ451" i="47" s="1"/>
  <c r="AI450" i="47"/>
  <c r="AJ450" i="47" s="1"/>
  <c r="AI449" i="47"/>
  <c r="AJ449" i="47" s="1"/>
  <c r="AI448" i="47"/>
  <c r="AJ448" i="47" s="1"/>
  <c r="AI447" i="47"/>
  <c r="AJ447" i="47" s="1"/>
  <c r="AI446" i="47"/>
  <c r="AJ446" i="47" s="1"/>
  <c r="AI445" i="47"/>
  <c r="AJ445" i="47" s="1"/>
  <c r="AI444" i="47"/>
  <c r="AJ444" i="47" s="1"/>
  <c r="AI443" i="47"/>
  <c r="AJ443" i="47" s="1"/>
  <c r="AI442" i="47"/>
  <c r="AJ442" i="47" s="1"/>
  <c r="AI441" i="47"/>
  <c r="AJ441" i="47" s="1"/>
  <c r="AI440" i="47"/>
  <c r="AJ440" i="47" s="1"/>
  <c r="AI439" i="47"/>
  <c r="AJ439" i="47" s="1"/>
  <c r="AI438" i="47"/>
  <c r="AJ438" i="47" s="1"/>
  <c r="AI437" i="47"/>
  <c r="AJ437" i="47" s="1"/>
  <c r="AI436" i="47"/>
  <c r="AJ436" i="47" s="1"/>
  <c r="AI435" i="47"/>
  <c r="AJ435" i="47" s="1"/>
  <c r="AI434" i="47"/>
  <c r="AJ434" i="47" s="1"/>
  <c r="AI433" i="47"/>
  <c r="AJ433" i="47" s="1"/>
  <c r="AI432" i="47"/>
  <c r="AJ432" i="47" s="1"/>
  <c r="AI431" i="47"/>
  <c r="AJ431" i="47" s="1"/>
  <c r="AI430" i="47"/>
  <c r="AJ430" i="47" s="1"/>
  <c r="AI429" i="47"/>
  <c r="AJ429" i="47" s="1"/>
  <c r="AI428" i="47"/>
  <c r="AJ428" i="47" s="1"/>
  <c r="AI427" i="47"/>
  <c r="AJ427" i="47" s="1"/>
  <c r="AI426" i="47"/>
  <c r="AJ426" i="47" s="1"/>
  <c r="AI425" i="47"/>
  <c r="AJ425" i="47" s="1"/>
  <c r="AI424" i="47"/>
  <c r="AJ424" i="47" s="1"/>
  <c r="AI423" i="47"/>
  <c r="AJ423" i="47" s="1"/>
  <c r="AI422" i="47"/>
  <c r="AJ422" i="47" s="1"/>
  <c r="AI421" i="47"/>
  <c r="AJ421" i="47" s="1"/>
  <c r="AI420" i="47"/>
  <c r="AJ420" i="47" s="1"/>
  <c r="AI419" i="47"/>
  <c r="AJ419" i="47" s="1"/>
  <c r="AI418" i="47"/>
  <c r="AJ418" i="47" s="1"/>
  <c r="AI417" i="47"/>
  <c r="AJ417" i="47" s="1"/>
  <c r="AI416" i="47"/>
  <c r="AJ416" i="47" s="1"/>
  <c r="AI415" i="47"/>
  <c r="AJ415" i="47" s="1"/>
  <c r="AI414" i="47"/>
  <c r="AJ414" i="47" s="1"/>
  <c r="AI413" i="47"/>
  <c r="AJ413" i="47" s="1"/>
  <c r="AI412" i="47"/>
  <c r="AJ412" i="47" s="1"/>
  <c r="AI411" i="47"/>
  <c r="AJ411" i="47" s="1"/>
  <c r="AI410" i="47"/>
  <c r="AJ410" i="47" s="1"/>
  <c r="AI409" i="47"/>
  <c r="AJ409" i="47" s="1"/>
  <c r="AI408" i="47"/>
  <c r="AJ408" i="47" s="1"/>
  <c r="AI407" i="47"/>
  <c r="AJ407" i="47" s="1"/>
  <c r="AI406" i="47"/>
  <c r="AJ406" i="47" s="1"/>
  <c r="AI405" i="47"/>
  <c r="AJ405" i="47" s="1"/>
  <c r="AI404" i="47"/>
  <c r="AJ404" i="47" s="1"/>
  <c r="AI403" i="47"/>
  <c r="AJ403" i="47" s="1"/>
  <c r="AI402" i="47"/>
  <c r="AJ402" i="47" s="1"/>
  <c r="AI401" i="47"/>
  <c r="AJ401" i="47" s="1"/>
  <c r="AI400" i="47"/>
  <c r="AJ400" i="47" s="1"/>
  <c r="AI399" i="47"/>
  <c r="AJ399" i="47" s="1"/>
  <c r="AI398" i="47"/>
  <c r="AJ398" i="47" s="1"/>
  <c r="AI397" i="47"/>
  <c r="AJ397" i="47" s="1"/>
  <c r="AI396" i="47"/>
  <c r="AJ396" i="47" s="1"/>
  <c r="AI395" i="47"/>
  <c r="AJ395" i="47" s="1"/>
  <c r="AI394" i="47"/>
  <c r="AJ394" i="47" s="1"/>
  <c r="AI393" i="47"/>
  <c r="AJ393" i="47" s="1"/>
  <c r="AI392" i="47"/>
  <c r="AJ392" i="47" s="1"/>
  <c r="AI391" i="47"/>
  <c r="AJ391" i="47" s="1"/>
  <c r="AI390" i="47"/>
  <c r="AJ390" i="47" s="1"/>
  <c r="AI389" i="47"/>
  <c r="AJ389" i="47" s="1"/>
  <c r="AI388" i="47"/>
  <c r="AJ388" i="47" s="1"/>
  <c r="AI387" i="47"/>
  <c r="AJ387" i="47" s="1"/>
  <c r="AI386" i="47"/>
  <c r="AJ386" i="47" s="1"/>
  <c r="AI385" i="47"/>
  <c r="AJ385" i="47" s="1"/>
  <c r="AI384" i="47"/>
  <c r="AJ384" i="47" s="1"/>
  <c r="AI383" i="47"/>
  <c r="AJ383" i="47" s="1"/>
  <c r="AI382" i="47"/>
  <c r="AJ382" i="47" s="1"/>
  <c r="AI381" i="47"/>
  <c r="AJ381" i="47" s="1"/>
  <c r="AI380" i="47"/>
  <c r="AJ380" i="47" s="1"/>
  <c r="AI379" i="47"/>
  <c r="AJ379" i="47" s="1"/>
  <c r="AI378" i="47"/>
  <c r="AJ378" i="47" s="1"/>
  <c r="AI377" i="47"/>
  <c r="AJ377" i="47" s="1"/>
  <c r="AI376" i="47"/>
  <c r="AJ376" i="47" s="1"/>
  <c r="AI375" i="47"/>
  <c r="AJ375" i="47" s="1"/>
  <c r="AI374" i="47"/>
  <c r="AJ374" i="47" s="1"/>
  <c r="AI373" i="47"/>
  <c r="AJ373" i="47" s="1"/>
  <c r="AI372" i="47"/>
  <c r="AJ372" i="47" s="1"/>
  <c r="AI371" i="47"/>
  <c r="AJ371" i="47" s="1"/>
  <c r="AI370" i="47"/>
  <c r="AJ370" i="47" s="1"/>
  <c r="AI369" i="47"/>
  <c r="AJ369" i="47" s="1"/>
  <c r="AI368" i="47"/>
  <c r="AJ368" i="47" s="1"/>
  <c r="AI367" i="47"/>
  <c r="AJ367" i="47" s="1"/>
  <c r="AI366" i="47"/>
  <c r="AJ366" i="47" s="1"/>
  <c r="AI365" i="47"/>
  <c r="AJ365" i="47" s="1"/>
  <c r="AI364" i="47"/>
  <c r="AJ364" i="47" s="1"/>
  <c r="AI363" i="47"/>
  <c r="AJ363" i="47" s="1"/>
  <c r="AI362" i="47"/>
  <c r="AJ362" i="47" s="1"/>
  <c r="AI361" i="47"/>
  <c r="AJ361" i="47" s="1"/>
  <c r="AI360" i="47"/>
  <c r="AJ360" i="47" s="1"/>
  <c r="AI359" i="47"/>
  <c r="AJ359" i="47" s="1"/>
  <c r="AI358" i="47"/>
  <c r="AJ358" i="47" s="1"/>
  <c r="AI357" i="47"/>
  <c r="AJ357" i="47" s="1"/>
  <c r="AI356" i="47"/>
  <c r="AJ356" i="47" s="1"/>
  <c r="AI355" i="47"/>
  <c r="AJ355" i="47" s="1"/>
  <c r="AI354" i="47"/>
  <c r="AJ354" i="47" s="1"/>
  <c r="AI353" i="47"/>
  <c r="AJ353" i="47" s="1"/>
  <c r="AI352" i="47"/>
  <c r="AJ352" i="47" s="1"/>
  <c r="AI351" i="47"/>
  <c r="AJ351" i="47" s="1"/>
  <c r="AI350" i="47"/>
  <c r="AJ350" i="47" s="1"/>
  <c r="AI349" i="47"/>
  <c r="AJ349" i="47" s="1"/>
  <c r="AI348" i="47"/>
  <c r="AJ348" i="47" s="1"/>
  <c r="AI347" i="47"/>
  <c r="AJ347" i="47" s="1"/>
  <c r="AI346" i="47"/>
  <c r="AJ346" i="47" s="1"/>
  <c r="AI345" i="47"/>
  <c r="AJ345" i="47" s="1"/>
  <c r="AI344" i="47"/>
  <c r="AJ344" i="47" s="1"/>
  <c r="AI343" i="47"/>
  <c r="AJ343" i="47" s="1"/>
  <c r="AI342" i="47"/>
  <c r="AJ342" i="47" s="1"/>
  <c r="AI341" i="47"/>
  <c r="AJ341" i="47" s="1"/>
  <c r="AI340" i="47"/>
  <c r="AJ340" i="47" s="1"/>
  <c r="AI339" i="47"/>
  <c r="AJ339" i="47" s="1"/>
  <c r="AI338" i="47"/>
  <c r="AJ338" i="47" s="1"/>
  <c r="AI337" i="47"/>
  <c r="AJ337" i="47" s="1"/>
  <c r="AI336" i="47"/>
  <c r="AJ336" i="47" s="1"/>
  <c r="AI335" i="47"/>
  <c r="AJ335" i="47" s="1"/>
  <c r="AI334" i="47"/>
  <c r="AJ334" i="47" s="1"/>
  <c r="AI333" i="47"/>
  <c r="AJ333" i="47" s="1"/>
  <c r="AI332" i="47"/>
  <c r="AJ332" i="47" s="1"/>
  <c r="AI331" i="47"/>
  <c r="AJ331" i="47" s="1"/>
  <c r="AI330" i="47"/>
  <c r="AJ330" i="47" s="1"/>
  <c r="AI329" i="47"/>
  <c r="AJ329" i="47" s="1"/>
  <c r="AI328" i="47"/>
  <c r="AJ328" i="47" s="1"/>
  <c r="AI327" i="47"/>
  <c r="AJ327" i="47" s="1"/>
  <c r="AI326" i="47"/>
  <c r="AJ326" i="47" s="1"/>
  <c r="AI325" i="47"/>
  <c r="AJ325" i="47" s="1"/>
  <c r="AI324" i="47"/>
  <c r="AJ324" i="47" s="1"/>
  <c r="AI323" i="47"/>
  <c r="AJ323" i="47" s="1"/>
  <c r="AI322" i="47"/>
  <c r="AJ322" i="47" s="1"/>
  <c r="AI321" i="47"/>
  <c r="AJ321" i="47" s="1"/>
  <c r="AI320" i="47"/>
  <c r="AJ320" i="47" s="1"/>
  <c r="AI319" i="47"/>
  <c r="AJ319" i="47" s="1"/>
  <c r="AI318" i="47"/>
  <c r="AJ318" i="47" s="1"/>
  <c r="AI317" i="47"/>
  <c r="AJ317" i="47" s="1"/>
  <c r="AI316" i="47"/>
  <c r="AJ316" i="47" s="1"/>
  <c r="AI315" i="47"/>
  <c r="AJ315" i="47" s="1"/>
  <c r="AI314" i="47"/>
  <c r="AJ314" i="47" s="1"/>
  <c r="AI313" i="47"/>
  <c r="AJ313" i="47" s="1"/>
  <c r="AI312" i="47"/>
  <c r="AJ312" i="47" s="1"/>
  <c r="AI311" i="47"/>
  <c r="AJ311" i="47" s="1"/>
  <c r="AI310" i="47"/>
  <c r="AJ310" i="47" s="1"/>
  <c r="AI309" i="47"/>
  <c r="AJ309" i="47" s="1"/>
  <c r="AI308" i="47"/>
  <c r="AJ308" i="47" s="1"/>
  <c r="AI307" i="47"/>
  <c r="AJ307" i="47" s="1"/>
  <c r="AI306" i="47"/>
  <c r="AJ306" i="47" s="1"/>
  <c r="AI305" i="47"/>
  <c r="AJ305" i="47" s="1"/>
  <c r="AI304" i="47"/>
  <c r="AJ304" i="47" s="1"/>
  <c r="AI303" i="47"/>
  <c r="AJ303" i="47" s="1"/>
  <c r="AI302" i="47"/>
  <c r="AJ302" i="47" s="1"/>
  <c r="AI301" i="47"/>
  <c r="AJ301" i="47" s="1"/>
  <c r="AI300" i="47"/>
  <c r="AJ300" i="47" s="1"/>
  <c r="AI299" i="47"/>
  <c r="AJ299" i="47" s="1"/>
  <c r="AI298" i="47"/>
  <c r="AJ298" i="47" s="1"/>
  <c r="AI297" i="47"/>
  <c r="AJ297" i="47" s="1"/>
  <c r="AI296" i="47"/>
  <c r="AJ296" i="47" s="1"/>
  <c r="AI295" i="47"/>
  <c r="AJ295" i="47" s="1"/>
  <c r="AI294" i="47"/>
  <c r="AJ294" i="47" s="1"/>
  <c r="AI293" i="47"/>
  <c r="AJ293" i="47" s="1"/>
  <c r="AI292" i="47"/>
  <c r="AJ292" i="47" s="1"/>
  <c r="AI291" i="47"/>
  <c r="AJ291" i="47" s="1"/>
  <c r="AI290" i="47"/>
  <c r="AJ290" i="47" s="1"/>
  <c r="AI289" i="47"/>
  <c r="AJ289" i="47" s="1"/>
  <c r="AI288" i="47"/>
  <c r="AJ288" i="47" s="1"/>
  <c r="AI287" i="47"/>
  <c r="AJ287" i="47" s="1"/>
  <c r="AI286" i="47"/>
  <c r="AJ286" i="47" s="1"/>
  <c r="AI285" i="47"/>
  <c r="AJ285" i="47" s="1"/>
  <c r="AI284" i="47"/>
  <c r="AJ284" i="47" s="1"/>
  <c r="AI283" i="47"/>
  <c r="AJ283" i="47" s="1"/>
  <c r="AI282" i="47"/>
  <c r="AJ282" i="47" s="1"/>
  <c r="AI281" i="47"/>
  <c r="AJ281" i="47" s="1"/>
  <c r="AI280" i="47"/>
  <c r="AJ280" i="47" s="1"/>
  <c r="AI279" i="47"/>
  <c r="AJ279" i="47" s="1"/>
  <c r="AI278" i="47"/>
  <c r="AJ278" i="47" s="1"/>
  <c r="AI277" i="47"/>
  <c r="AJ277" i="47" s="1"/>
  <c r="AI276" i="47"/>
  <c r="AJ276" i="47" s="1"/>
  <c r="AI275" i="47"/>
  <c r="AJ275" i="47" s="1"/>
  <c r="AI274" i="47"/>
  <c r="AJ274" i="47" s="1"/>
  <c r="AI273" i="47"/>
  <c r="AJ273" i="47" s="1"/>
  <c r="AI272" i="47"/>
  <c r="AJ272" i="47" s="1"/>
  <c r="AI271" i="47"/>
  <c r="AJ271" i="47" s="1"/>
  <c r="AI270" i="47"/>
  <c r="AJ270" i="47" s="1"/>
  <c r="AI269" i="47"/>
  <c r="AJ269" i="47" s="1"/>
  <c r="AI268" i="47"/>
  <c r="AJ268" i="47" s="1"/>
  <c r="AI267" i="47"/>
  <c r="AJ267" i="47" s="1"/>
  <c r="AI266" i="47"/>
  <c r="AJ266" i="47" s="1"/>
  <c r="AI265" i="47"/>
  <c r="AJ265" i="47" s="1"/>
  <c r="AI264" i="47"/>
  <c r="AJ264" i="47" s="1"/>
  <c r="AI263" i="47"/>
  <c r="AJ263" i="47" s="1"/>
  <c r="AI262" i="47"/>
  <c r="AJ262" i="47" s="1"/>
  <c r="AI261" i="47"/>
  <c r="AJ261" i="47" s="1"/>
  <c r="AI260" i="47"/>
  <c r="AJ260" i="47" s="1"/>
  <c r="AI259" i="47"/>
  <c r="AJ259" i="47" s="1"/>
  <c r="AI258" i="47"/>
  <c r="AJ258" i="47" s="1"/>
  <c r="AI257" i="47"/>
  <c r="AJ257" i="47" s="1"/>
  <c r="AI256" i="47"/>
  <c r="AJ256" i="47" s="1"/>
  <c r="AI255" i="47"/>
  <c r="AJ255" i="47" s="1"/>
  <c r="AI254" i="47"/>
  <c r="AJ254" i="47" s="1"/>
  <c r="AI253" i="47"/>
  <c r="AJ253" i="47" s="1"/>
  <c r="AI252" i="47"/>
  <c r="AJ252" i="47" s="1"/>
  <c r="AI251" i="47"/>
  <c r="AJ251" i="47" s="1"/>
  <c r="AI250" i="47"/>
  <c r="AJ250" i="47" s="1"/>
  <c r="AI249" i="47"/>
  <c r="AJ249" i="47" s="1"/>
  <c r="AI248" i="47"/>
  <c r="AJ248" i="47" s="1"/>
  <c r="AI247" i="47"/>
  <c r="AJ247" i="47" s="1"/>
  <c r="AI246" i="47"/>
  <c r="AJ246" i="47" s="1"/>
  <c r="AI245" i="47"/>
  <c r="AJ245" i="47" s="1"/>
  <c r="AI244" i="47"/>
  <c r="AJ244" i="47" s="1"/>
  <c r="AI243" i="47"/>
  <c r="AJ243" i="47" s="1"/>
  <c r="AI242" i="47"/>
  <c r="AJ242" i="47" s="1"/>
  <c r="AI241" i="47"/>
  <c r="AJ241" i="47" s="1"/>
  <c r="AI240" i="47"/>
  <c r="AJ240" i="47" s="1"/>
  <c r="AI239" i="47"/>
  <c r="AJ239" i="47" s="1"/>
  <c r="AI238" i="47"/>
  <c r="AJ238" i="47" s="1"/>
  <c r="AI237" i="47"/>
  <c r="AJ237" i="47" s="1"/>
  <c r="AI236" i="47"/>
  <c r="AJ236" i="47" s="1"/>
  <c r="AI235" i="47"/>
  <c r="AJ235" i="47" s="1"/>
  <c r="AI234" i="47"/>
  <c r="AJ234" i="47" s="1"/>
  <c r="AI233" i="47"/>
  <c r="AJ233" i="47" s="1"/>
  <c r="AI232" i="47"/>
  <c r="AJ232" i="47" s="1"/>
  <c r="AI231" i="47"/>
  <c r="AJ231" i="47" s="1"/>
  <c r="AI230" i="47"/>
  <c r="AJ230" i="47" s="1"/>
  <c r="AI229" i="47"/>
  <c r="AJ229" i="47" s="1"/>
  <c r="AI228" i="47"/>
  <c r="AJ228" i="47" s="1"/>
  <c r="AI227" i="47"/>
  <c r="AJ227" i="47" s="1"/>
  <c r="AI226" i="47"/>
  <c r="AJ226" i="47" s="1"/>
  <c r="AI225" i="47"/>
  <c r="AJ225" i="47" s="1"/>
  <c r="AI224" i="47"/>
  <c r="AJ224" i="47" s="1"/>
  <c r="AI223" i="47"/>
  <c r="AJ223" i="47" s="1"/>
  <c r="AI222" i="47"/>
  <c r="AJ222" i="47" s="1"/>
  <c r="AI221" i="47"/>
  <c r="AJ221" i="47" s="1"/>
  <c r="AI220" i="47"/>
  <c r="AJ220" i="47" s="1"/>
  <c r="AI219" i="47"/>
  <c r="AJ219" i="47" s="1"/>
  <c r="AI218" i="47"/>
  <c r="AJ218" i="47" s="1"/>
  <c r="AI217" i="47"/>
  <c r="AJ217" i="47" s="1"/>
  <c r="AI216" i="47"/>
  <c r="AJ216" i="47" s="1"/>
  <c r="AI215" i="47"/>
  <c r="AJ215" i="47" s="1"/>
  <c r="AI214" i="47"/>
  <c r="AJ214" i="47" s="1"/>
  <c r="AI213" i="47"/>
  <c r="AJ213" i="47" s="1"/>
  <c r="AI212" i="47"/>
  <c r="AJ212" i="47" s="1"/>
  <c r="AI211" i="47"/>
  <c r="AJ211" i="47" s="1"/>
  <c r="AI210" i="47"/>
  <c r="AJ210" i="47" s="1"/>
  <c r="AI209" i="47"/>
  <c r="AJ209" i="47" s="1"/>
  <c r="AI208" i="47"/>
  <c r="AJ208" i="47" s="1"/>
  <c r="AI207" i="47"/>
  <c r="AJ207" i="47" s="1"/>
  <c r="AI206" i="47"/>
  <c r="AJ206" i="47" s="1"/>
  <c r="AI205" i="47"/>
  <c r="AJ205" i="47" s="1"/>
  <c r="AI204" i="47"/>
  <c r="AJ204" i="47" s="1"/>
  <c r="AI203" i="47"/>
  <c r="AJ203" i="47" s="1"/>
  <c r="AI202" i="47"/>
  <c r="AJ202" i="47" s="1"/>
  <c r="AI201" i="47"/>
  <c r="AJ201" i="47" s="1"/>
  <c r="AI200" i="47"/>
  <c r="AJ200" i="47" s="1"/>
  <c r="AI199" i="47"/>
  <c r="AJ199" i="47" s="1"/>
  <c r="AI198" i="47"/>
  <c r="AJ198" i="47" s="1"/>
  <c r="AI197" i="47"/>
  <c r="AJ197" i="47" s="1"/>
  <c r="AI196" i="47"/>
  <c r="AJ196" i="47" s="1"/>
  <c r="AI195" i="47"/>
  <c r="AJ195" i="47" s="1"/>
  <c r="AI194" i="47"/>
  <c r="AJ194" i="47" s="1"/>
  <c r="AI193" i="47"/>
  <c r="AJ193" i="47" s="1"/>
  <c r="AI192" i="47"/>
  <c r="AJ192" i="47" s="1"/>
  <c r="AI191" i="47"/>
  <c r="AJ191" i="47" s="1"/>
  <c r="AI190" i="47"/>
  <c r="AJ190" i="47" s="1"/>
  <c r="AI189" i="47"/>
  <c r="AJ189" i="47" s="1"/>
  <c r="AI188" i="47"/>
  <c r="AJ188" i="47" s="1"/>
  <c r="AI187" i="47"/>
  <c r="AJ187" i="47" s="1"/>
  <c r="AI186" i="47"/>
  <c r="AJ186" i="47" s="1"/>
  <c r="AI185" i="47"/>
  <c r="AJ185" i="47" s="1"/>
  <c r="AI184" i="47"/>
  <c r="AJ184" i="47" s="1"/>
  <c r="AI183" i="47"/>
  <c r="AJ183" i="47" s="1"/>
  <c r="AI182" i="47"/>
  <c r="AJ182" i="47" s="1"/>
  <c r="AI181" i="47"/>
  <c r="AJ181" i="47" s="1"/>
  <c r="AI180" i="47"/>
  <c r="AJ180" i="47" s="1"/>
  <c r="AI179" i="47"/>
  <c r="AJ179" i="47" s="1"/>
  <c r="AI178" i="47"/>
  <c r="AJ178" i="47" s="1"/>
  <c r="AI177" i="47"/>
  <c r="AJ177" i="47" s="1"/>
  <c r="AI176" i="47"/>
  <c r="AJ176" i="47" s="1"/>
  <c r="AI175" i="47"/>
  <c r="AJ175" i="47" s="1"/>
  <c r="AI174" i="47"/>
  <c r="AJ174" i="47" s="1"/>
  <c r="AI173" i="47"/>
  <c r="AJ173" i="47" s="1"/>
  <c r="AI172" i="47"/>
  <c r="AJ172" i="47" s="1"/>
  <c r="AI171" i="47"/>
  <c r="AJ171" i="47" s="1"/>
  <c r="AI170" i="47"/>
  <c r="AJ170" i="47" s="1"/>
  <c r="AI169" i="47"/>
  <c r="AJ169" i="47" s="1"/>
  <c r="AI168" i="47"/>
  <c r="AJ168" i="47" s="1"/>
  <c r="AI167" i="47"/>
  <c r="AJ167" i="47" s="1"/>
  <c r="AI166" i="47"/>
  <c r="AJ166" i="47" s="1"/>
  <c r="AI165" i="47"/>
  <c r="AJ165" i="47" s="1"/>
  <c r="AI164" i="47"/>
  <c r="AJ164" i="47" s="1"/>
  <c r="AI163" i="47"/>
  <c r="AJ163" i="47" s="1"/>
  <c r="AI162" i="47"/>
  <c r="AJ162" i="47" s="1"/>
  <c r="AI161" i="47"/>
  <c r="AJ161" i="47" s="1"/>
  <c r="AI160" i="47"/>
  <c r="AJ160" i="47" s="1"/>
  <c r="AI159" i="47"/>
  <c r="AJ159" i="47" s="1"/>
  <c r="AI158" i="47"/>
  <c r="AJ158" i="47" s="1"/>
  <c r="AI157" i="47"/>
  <c r="AJ157" i="47" s="1"/>
  <c r="AI156" i="47"/>
  <c r="AJ156" i="47" s="1"/>
  <c r="AI155" i="47"/>
  <c r="AJ155" i="47" s="1"/>
  <c r="AI154" i="47"/>
  <c r="AJ154" i="47" s="1"/>
  <c r="AI153" i="47"/>
  <c r="AJ153" i="47" s="1"/>
  <c r="AI152" i="47"/>
  <c r="AJ152" i="47" s="1"/>
  <c r="AI151" i="47"/>
  <c r="AJ151" i="47" s="1"/>
  <c r="AI150" i="47"/>
  <c r="AJ150" i="47" s="1"/>
  <c r="AI149" i="47"/>
  <c r="AJ149" i="47" s="1"/>
  <c r="AI148" i="47"/>
  <c r="AJ148" i="47" s="1"/>
  <c r="AI147" i="47"/>
  <c r="AJ147" i="47" s="1"/>
  <c r="AI146" i="47"/>
  <c r="AJ146" i="47" s="1"/>
  <c r="AI145" i="47"/>
  <c r="AJ145" i="47" s="1"/>
  <c r="AI144" i="47"/>
  <c r="AJ144" i="47" s="1"/>
  <c r="AI143" i="47"/>
  <c r="AJ143" i="47" s="1"/>
  <c r="AI142" i="47"/>
  <c r="AJ142" i="47" s="1"/>
  <c r="AI141" i="47"/>
  <c r="AJ141" i="47" s="1"/>
  <c r="AI140" i="47"/>
  <c r="AJ140" i="47" s="1"/>
  <c r="AI139" i="47"/>
  <c r="AJ139" i="47" s="1"/>
  <c r="AI138" i="47"/>
  <c r="AJ138" i="47" s="1"/>
  <c r="AI137" i="47"/>
  <c r="AJ137" i="47" s="1"/>
  <c r="AI136" i="47"/>
  <c r="AJ136" i="47" s="1"/>
  <c r="AI135" i="47"/>
  <c r="AJ135" i="47" s="1"/>
  <c r="AI134" i="47"/>
  <c r="AJ134" i="47" s="1"/>
  <c r="AI133" i="47"/>
  <c r="AJ133" i="47" s="1"/>
  <c r="AI132" i="47"/>
  <c r="AJ132" i="47" s="1"/>
  <c r="AI131" i="47"/>
  <c r="AJ131" i="47" s="1"/>
  <c r="AI130" i="47"/>
  <c r="AJ130" i="47" s="1"/>
  <c r="AI129" i="47"/>
  <c r="AJ129" i="47" s="1"/>
  <c r="AI128" i="47"/>
  <c r="AJ128" i="47" s="1"/>
  <c r="AI127" i="47"/>
  <c r="AJ127" i="47" s="1"/>
  <c r="AI126" i="47"/>
  <c r="AJ126" i="47" s="1"/>
  <c r="AI125" i="47"/>
  <c r="AJ125" i="47" s="1"/>
  <c r="AI124" i="47"/>
  <c r="AJ124" i="47" s="1"/>
  <c r="AI123" i="47"/>
  <c r="AJ123" i="47" s="1"/>
  <c r="AI122" i="47"/>
  <c r="AJ122" i="47" s="1"/>
  <c r="AI121" i="47"/>
  <c r="AJ121" i="47" s="1"/>
  <c r="AI120" i="47"/>
  <c r="AJ120" i="47" s="1"/>
  <c r="AI119" i="47"/>
  <c r="AJ119" i="47" s="1"/>
  <c r="AI118" i="47"/>
  <c r="AJ118" i="47" s="1"/>
  <c r="AI117" i="47"/>
  <c r="AJ117" i="47" s="1"/>
  <c r="AI116" i="47"/>
  <c r="AJ116" i="47" s="1"/>
  <c r="AI115" i="47"/>
  <c r="AJ115" i="47" s="1"/>
  <c r="AI114" i="47"/>
  <c r="AJ114" i="47" s="1"/>
  <c r="AI113" i="47"/>
  <c r="AJ113" i="47" s="1"/>
  <c r="AI112" i="47"/>
  <c r="AJ112" i="47" s="1"/>
  <c r="AI111" i="47"/>
  <c r="AJ111" i="47" s="1"/>
  <c r="AI110" i="47"/>
  <c r="AJ110" i="47" s="1"/>
  <c r="AI109" i="47"/>
  <c r="AJ109" i="47" s="1"/>
  <c r="AI108" i="47"/>
  <c r="AJ108" i="47" s="1"/>
  <c r="AI107" i="47"/>
  <c r="AJ107" i="47" s="1"/>
  <c r="AI106" i="47"/>
  <c r="AJ106" i="47" s="1"/>
  <c r="AI105" i="47"/>
  <c r="AJ105" i="47" s="1"/>
  <c r="AI104" i="47"/>
  <c r="AJ104" i="47" s="1"/>
  <c r="AI103" i="47"/>
  <c r="AJ103" i="47" s="1"/>
  <c r="AI102" i="47"/>
  <c r="AJ102" i="47" s="1"/>
  <c r="AI101" i="47"/>
  <c r="AJ101" i="47" s="1"/>
  <c r="AI100" i="47"/>
  <c r="AJ100" i="47" s="1"/>
  <c r="AI99" i="47"/>
  <c r="AJ99" i="47" s="1"/>
  <c r="AI98" i="47"/>
  <c r="AJ98" i="47" s="1"/>
  <c r="AI97" i="47"/>
  <c r="AJ97" i="47" s="1"/>
  <c r="AI96" i="47"/>
  <c r="AJ96" i="47" s="1"/>
  <c r="AI95" i="47"/>
  <c r="AJ95" i="47" s="1"/>
  <c r="AI94" i="47"/>
  <c r="AJ94" i="47" s="1"/>
  <c r="AI93" i="47"/>
  <c r="AJ93" i="47" s="1"/>
  <c r="AI92" i="47"/>
  <c r="AJ92" i="47" s="1"/>
  <c r="AI91" i="47"/>
  <c r="AJ91" i="47" s="1"/>
  <c r="AI90" i="47"/>
  <c r="AJ90" i="47" s="1"/>
  <c r="AI89" i="47"/>
  <c r="AJ89" i="47" s="1"/>
  <c r="AI88" i="47"/>
  <c r="AJ88" i="47" s="1"/>
  <c r="AI87" i="47"/>
  <c r="AJ87" i="47" s="1"/>
  <c r="AI86" i="47"/>
  <c r="AJ86" i="47" s="1"/>
  <c r="AI85" i="47"/>
  <c r="AJ85" i="47" s="1"/>
  <c r="AI84" i="47"/>
  <c r="AJ84" i="47" s="1"/>
  <c r="AI83" i="47"/>
  <c r="AJ83" i="47" s="1"/>
  <c r="AI82" i="47"/>
  <c r="AJ82" i="47" s="1"/>
  <c r="AI81" i="47"/>
  <c r="AJ81" i="47" s="1"/>
  <c r="AI80" i="47"/>
  <c r="AJ80" i="47" s="1"/>
  <c r="AI79" i="47"/>
  <c r="AJ79" i="47" s="1"/>
  <c r="AI78" i="47"/>
  <c r="AJ78" i="47" s="1"/>
  <c r="AI77" i="47"/>
  <c r="AJ77" i="47" s="1"/>
  <c r="AI76" i="47"/>
  <c r="AJ76" i="47" s="1"/>
  <c r="AI75" i="47"/>
  <c r="AJ75" i="47" s="1"/>
  <c r="AI74" i="47"/>
  <c r="AJ74" i="47" s="1"/>
  <c r="AI73" i="47"/>
  <c r="AJ73" i="47" s="1"/>
  <c r="AI72" i="47"/>
  <c r="AJ72" i="47" s="1"/>
  <c r="AI71" i="47"/>
  <c r="AJ71" i="47" s="1"/>
  <c r="AI70" i="47"/>
  <c r="AJ70" i="47" s="1"/>
  <c r="AI69" i="47"/>
  <c r="AJ69" i="47" s="1"/>
  <c r="AI68" i="47"/>
  <c r="AJ68" i="47" s="1"/>
  <c r="AI67" i="47"/>
  <c r="AJ67" i="47" s="1"/>
  <c r="AI66" i="47"/>
  <c r="AJ66" i="47" s="1"/>
  <c r="AI65" i="47"/>
  <c r="AJ65" i="47" s="1"/>
  <c r="AI64" i="47"/>
  <c r="AJ64" i="47" s="1"/>
  <c r="AI63" i="47"/>
  <c r="AJ63" i="47" s="1"/>
  <c r="AI62" i="47"/>
  <c r="AJ62" i="47" s="1"/>
  <c r="AI61" i="47"/>
  <c r="AJ61" i="47" s="1"/>
  <c r="AI60" i="47"/>
  <c r="AJ60" i="47" s="1"/>
  <c r="AI59" i="47"/>
  <c r="AJ59" i="47" s="1"/>
  <c r="AI58" i="47"/>
  <c r="AJ58" i="47" s="1"/>
  <c r="AI57" i="47"/>
  <c r="AJ57" i="47" s="1"/>
  <c r="AI56" i="47"/>
  <c r="AJ56" i="47" s="1"/>
  <c r="AI55" i="47"/>
  <c r="AJ55" i="47" s="1"/>
  <c r="AI54" i="47"/>
  <c r="AJ54" i="47" s="1"/>
  <c r="AI53" i="47"/>
  <c r="AJ53" i="47" s="1"/>
  <c r="AI52" i="47"/>
  <c r="AJ52" i="47" s="1"/>
  <c r="AI51" i="47"/>
  <c r="AJ51" i="47" s="1"/>
  <c r="AI50" i="47"/>
  <c r="AJ50" i="47" s="1"/>
  <c r="AI49" i="47"/>
  <c r="AJ49" i="47" s="1"/>
  <c r="AI48" i="47"/>
  <c r="AJ48" i="47" s="1"/>
  <c r="AI47" i="47"/>
  <c r="AJ47" i="47" s="1"/>
  <c r="AI46" i="47"/>
  <c r="AJ46" i="47" s="1"/>
  <c r="AI45" i="47"/>
  <c r="AJ45" i="47" s="1"/>
  <c r="AI44" i="47"/>
  <c r="AJ44" i="47" s="1"/>
  <c r="AI43" i="47"/>
  <c r="AJ43" i="47" s="1"/>
  <c r="AI42" i="47"/>
  <c r="AJ42" i="47" s="1"/>
  <c r="AI41" i="47"/>
  <c r="AJ41" i="47" s="1"/>
  <c r="AI40" i="47"/>
  <c r="AJ40" i="47" s="1"/>
  <c r="AI39" i="47"/>
  <c r="AJ39" i="47" s="1"/>
  <c r="AI38" i="47"/>
  <c r="AJ38" i="47" s="1"/>
  <c r="AI37" i="47"/>
  <c r="AJ37" i="47" s="1"/>
  <c r="AI36" i="47"/>
  <c r="AJ36" i="47" s="1"/>
  <c r="AI35" i="47"/>
  <c r="AJ35" i="47" s="1"/>
  <c r="AI34" i="47"/>
  <c r="AJ34" i="47" s="1"/>
  <c r="AI33" i="47"/>
  <c r="AJ33" i="47" s="1"/>
  <c r="AI32" i="47"/>
  <c r="AJ32" i="47" s="1"/>
  <c r="AI31" i="47"/>
  <c r="AJ31" i="47" s="1"/>
  <c r="AI30" i="47"/>
  <c r="AJ30" i="47" s="1"/>
  <c r="AI29" i="47"/>
  <c r="AJ29" i="47" s="1"/>
  <c r="AI28" i="47"/>
  <c r="AJ28" i="47" s="1"/>
  <c r="AI27" i="47"/>
  <c r="AJ27" i="47" s="1"/>
  <c r="AI26" i="47"/>
  <c r="AJ26" i="47" s="1"/>
  <c r="AI25" i="47"/>
  <c r="AJ25" i="47" s="1"/>
  <c r="AI24" i="47"/>
  <c r="AJ24" i="47" s="1"/>
  <c r="AI23" i="47"/>
  <c r="AJ23" i="47" s="1"/>
  <c r="AI22" i="47"/>
  <c r="AJ22" i="47" s="1"/>
  <c r="AI21" i="47"/>
  <c r="AJ21" i="47" s="1"/>
  <c r="AI20" i="47"/>
  <c r="AJ20" i="47" s="1"/>
  <c r="AI19" i="47"/>
  <c r="AJ19" i="47" s="1"/>
  <c r="AI18" i="47"/>
  <c r="AJ18" i="47" s="1"/>
  <c r="AI17" i="47"/>
  <c r="AJ17" i="47" s="1"/>
  <c r="AI16" i="47"/>
  <c r="AJ16" i="47" s="1"/>
  <c r="AI15" i="47"/>
  <c r="AJ15" i="47" s="1"/>
  <c r="AI14" i="47"/>
  <c r="AJ14" i="47" s="1"/>
  <c r="AI13" i="47"/>
  <c r="AJ13" i="47" s="1"/>
  <c r="AI12" i="47"/>
  <c r="AJ12" i="47" s="1"/>
  <c r="AI11" i="47"/>
  <c r="AJ11" i="47" s="1"/>
  <c r="AI10" i="47"/>
  <c r="AJ10" i="47" s="1"/>
  <c r="AI9" i="47"/>
  <c r="AJ9" i="47" s="1"/>
  <c r="AI8" i="47"/>
  <c r="AJ8" i="47" s="1"/>
  <c r="AI7" i="47"/>
  <c r="AJ7" i="47" s="1"/>
  <c r="AI6" i="47"/>
  <c r="AJ6" i="47" s="1"/>
  <c r="AI5" i="47"/>
  <c r="AJ5" i="47" s="1"/>
  <c r="AI4" i="47"/>
  <c r="AJ4" i="47" s="1"/>
  <c r="AI3" i="47"/>
  <c r="AJ3" i="47" s="1"/>
  <c r="U3" i="54"/>
  <c r="T3" i="54"/>
  <c r="S3" i="54"/>
  <c r="P3" i="54"/>
  <c r="O3" i="54"/>
  <c r="N3" i="54"/>
  <c r="M3" i="54"/>
  <c r="L3" i="54"/>
  <c r="K3" i="54"/>
  <c r="J3" i="54"/>
  <c r="I3" i="54"/>
  <c r="H3" i="54"/>
  <c r="G3" i="54"/>
  <c r="F3" i="54"/>
  <c r="E3" i="54"/>
  <c r="C83" i="52"/>
  <c r="C82" i="52"/>
  <c r="C81" i="52"/>
  <c r="C80" i="52"/>
  <c r="C79" i="52"/>
  <c r="C78" i="52"/>
  <c r="C77" i="52"/>
  <c r="C76" i="52"/>
  <c r="C75" i="52"/>
  <c r="C74" i="52"/>
  <c r="C73" i="52"/>
  <c r="C72" i="52"/>
  <c r="C71" i="52"/>
  <c r="C70" i="52"/>
  <c r="C69" i="52"/>
  <c r="C68" i="52"/>
  <c r="C67" i="52"/>
  <c r="C66" i="52"/>
  <c r="C65" i="52"/>
  <c r="C64" i="52"/>
  <c r="C63" i="52"/>
  <c r="C62" i="52"/>
  <c r="C61" i="52"/>
  <c r="C60" i="52"/>
  <c r="C59" i="52"/>
  <c r="C58" i="52"/>
  <c r="C57" i="52"/>
  <c r="C56" i="52"/>
  <c r="C55" i="52"/>
  <c r="C54" i="52"/>
  <c r="C53" i="52"/>
  <c r="C52" i="52"/>
  <c r="C51" i="52"/>
  <c r="C50" i="52"/>
  <c r="C49" i="52"/>
  <c r="C48" i="52"/>
  <c r="C47" i="52"/>
  <c r="C46" i="52"/>
  <c r="C45" i="52"/>
  <c r="C44" i="52"/>
  <c r="C43" i="52"/>
  <c r="C42" i="52"/>
  <c r="C41" i="52"/>
  <c r="AC871" i="51"/>
  <c r="AB871" i="51"/>
  <c r="AA871" i="51"/>
  <c r="AC870" i="51"/>
  <c r="AB870" i="51"/>
  <c r="AA870" i="51"/>
  <c r="AC751" i="51"/>
  <c r="AB751" i="51"/>
  <c r="AA751" i="51"/>
  <c r="AC730" i="51"/>
  <c r="AB730" i="51"/>
  <c r="AA730" i="51"/>
  <c r="AC687" i="51"/>
  <c r="AB687" i="51"/>
  <c r="AA687" i="51"/>
  <c r="AC633" i="51"/>
  <c r="AB633" i="51"/>
  <c r="AA633" i="51"/>
  <c r="AC592" i="51"/>
  <c r="AB592" i="51"/>
  <c r="AA592" i="51"/>
  <c r="AC568" i="51"/>
  <c r="AB568" i="51"/>
  <c r="AA568" i="51"/>
  <c r="AC555" i="51"/>
  <c r="AB555" i="51"/>
  <c r="AA555" i="51"/>
  <c r="AC533" i="51"/>
  <c r="AB533" i="51"/>
  <c r="AA533" i="51"/>
  <c r="AC529" i="51"/>
  <c r="AB529" i="51"/>
  <c r="AA529" i="51"/>
  <c r="AC528" i="51"/>
  <c r="AB528" i="51"/>
  <c r="AA528" i="51"/>
  <c r="W27" i="51"/>
  <c r="V27" i="51"/>
  <c r="U27" i="51"/>
  <c r="T27" i="51"/>
  <c r="S27" i="51"/>
  <c r="R27" i="51"/>
  <c r="Q27" i="51"/>
  <c r="P27" i="51"/>
  <c r="O27" i="51"/>
  <c r="N27" i="51"/>
  <c r="K27" i="51"/>
  <c r="J27" i="51"/>
  <c r="I27" i="51"/>
  <c r="H27" i="51"/>
  <c r="G27" i="51"/>
  <c r="F27" i="51"/>
  <c r="E27" i="51"/>
  <c r="D27" i="51"/>
  <c r="C27" i="51"/>
  <c r="E19" i="51"/>
  <c r="E16" i="51"/>
  <c r="E15" i="51"/>
  <c r="E14" i="51"/>
  <c r="S9" i="51"/>
  <c r="R9" i="51"/>
  <c r="Q9" i="51"/>
  <c r="K9" i="51"/>
  <c r="H9" i="51"/>
  <c r="D9" i="51"/>
  <c r="E4" i="51"/>
  <c r="H3" i="51"/>
  <c r="E3" i="51"/>
  <c r="W3" i="54" l="1"/>
  <c r="AA999" i="51"/>
  <c r="AB999" i="51"/>
  <c r="AC999" i="5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<sst xmlns="http://schemas.openxmlformats.org/spreadsheetml/2006/main" count="162757" uniqueCount="8101">
  <si>
    <t>Subject</t>
  </si>
  <si>
    <t>Domain</t>
  </si>
  <si>
    <t>MOM</t>
  </si>
  <si>
    <t>NOC</t>
  </si>
  <si>
    <t xml:space="preserve">Total Tasks </t>
  </si>
  <si>
    <t>D</t>
  </si>
  <si>
    <t>New</t>
  </si>
  <si>
    <t>T0-T5</t>
  </si>
  <si>
    <t>Closed</t>
  </si>
  <si>
    <t>Open</t>
  </si>
  <si>
    <t>Old</t>
  </si>
  <si>
    <t>A</t>
  </si>
  <si>
    <t>DC/NOC</t>
  </si>
  <si>
    <t>Network</t>
  </si>
  <si>
    <t>Security</t>
  </si>
  <si>
    <t>Servers</t>
  </si>
  <si>
    <t>Virtulization</t>
  </si>
  <si>
    <t xml:space="preserve">Storage </t>
  </si>
  <si>
    <t>Backup</t>
  </si>
  <si>
    <t>Applications/Tools</t>
  </si>
  <si>
    <t>Process Flows</t>
  </si>
  <si>
    <t>Helpdesk (Contact Center)</t>
  </si>
  <si>
    <t>ISP &amp;TSP</t>
  </si>
  <si>
    <t>Perimeter</t>
  </si>
  <si>
    <t>DWDM</t>
  </si>
  <si>
    <t>IPMPLS</t>
  </si>
  <si>
    <t>GPON</t>
  </si>
  <si>
    <t>Active Infrastructure</t>
  </si>
  <si>
    <t>Infrastructure</t>
  </si>
  <si>
    <t>Passive Infrastructure</t>
  </si>
  <si>
    <t>DR</t>
  </si>
  <si>
    <t>AT</t>
  </si>
  <si>
    <t>BBNL</t>
  </si>
  <si>
    <t>Field Related issues</t>
  </si>
  <si>
    <t>OEM Related Issues</t>
  </si>
  <si>
    <t>Regulatory</t>
  </si>
  <si>
    <t>WhatsApp</t>
  </si>
  <si>
    <t>Test Lab</t>
  </si>
  <si>
    <t>Count of UniqueID</t>
  </si>
  <si>
    <t>CLOSED</t>
  </si>
  <si>
    <t>OPEN</t>
  </si>
  <si>
    <t>(blank)</t>
  </si>
  <si>
    <t>Grand Total</t>
  </si>
  <si>
    <t>Applications</t>
  </si>
  <si>
    <t>Status Switch</t>
  </si>
  <si>
    <t>COMPLETED &amp; APPROVED</t>
  </si>
  <si>
    <t>WIP</t>
  </si>
  <si>
    <t>REOPENED</t>
  </si>
  <si>
    <t xml:space="preserve">CLOSURE REVIEW PENDING </t>
  </si>
  <si>
    <t>DEPENDENCY(Client/Ext)</t>
  </si>
  <si>
    <t>DEPENDENCY(Client/Ext.)</t>
  </si>
  <si>
    <t>Completed</t>
  </si>
  <si>
    <t>NOT FEASIBLE</t>
  </si>
  <si>
    <t xml:space="preserve">COMPLETED </t>
  </si>
  <si>
    <t>BLANK</t>
  </si>
  <si>
    <t>Track-472</t>
  </si>
  <si>
    <t>Overall</t>
  </si>
  <si>
    <t>Security &amp; Regulatory Compliance</t>
  </si>
  <si>
    <t xml:space="preserve">BSS </t>
  </si>
  <si>
    <t>IP/MPLS</t>
  </si>
  <si>
    <t>DC-IT</t>
  </si>
  <si>
    <t>GIS</t>
  </si>
  <si>
    <t>NSO</t>
  </si>
  <si>
    <t>OSS</t>
  </si>
  <si>
    <t>TNOC-Ops</t>
  </si>
  <si>
    <t>BSS</t>
  </si>
  <si>
    <t>Total</t>
  </si>
  <si>
    <t>Cat</t>
  </si>
  <si>
    <t>Values</t>
  </si>
  <si>
    <t>Type</t>
  </si>
  <si>
    <t>CONCAT</t>
  </si>
  <si>
    <t>Tfiber</t>
  </si>
  <si>
    <t>Column1</t>
  </si>
  <si>
    <t>NOC Operationalization</t>
  </si>
  <si>
    <t>WFM</t>
  </si>
  <si>
    <t>PM Tool Issue</t>
  </si>
  <si>
    <t>T&amp;D Environment</t>
  </si>
  <si>
    <t>Helpdesk</t>
  </si>
  <si>
    <t>Field Related</t>
  </si>
  <si>
    <t>OEM Related</t>
  </si>
  <si>
    <t>All Domain</t>
  </si>
  <si>
    <t>IPDR</t>
  </si>
  <si>
    <t>DC Passive Infra</t>
  </si>
  <si>
    <t>OSS and NSO</t>
  </si>
  <si>
    <t>Category</t>
  </si>
  <si>
    <t>Owner(L&amp;T)</t>
  </si>
  <si>
    <t>(All)</t>
  </si>
  <si>
    <t>Count of Owner(L&amp;T)</t>
  </si>
  <si>
    <t>Column Labels</t>
  </si>
  <si>
    <t>Row Labels</t>
  </si>
  <si>
    <t> </t>
  </si>
  <si>
    <t>Dependancy on NSO, part of 472-points, Point No. 103 &amp; 237</t>
  </si>
  <si>
    <t>Dependancy on NSO, part of 472-points, Point No. 104 &amp; 238</t>
  </si>
  <si>
    <t>DUPLICATE POINT (M688)</t>
  </si>
  <si>
    <t>DUPLICATE POINT (M739)</t>
  </si>
  <si>
    <t>NOT_FEASIBLE</t>
  </si>
  <si>
    <t>Owner</t>
  </si>
  <si>
    <t>Total Points</t>
  </si>
  <si>
    <t>Closed Points</t>
  </si>
  <si>
    <t>Artefacts to be updated</t>
  </si>
  <si>
    <t>Dependancy</t>
  </si>
  <si>
    <t>Duplicate</t>
  </si>
  <si>
    <t>Not Feasible</t>
  </si>
  <si>
    <t>HPE</t>
  </si>
  <si>
    <t>Nokia</t>
  </si>
  <si>
    <t>Tejas</t>
  </si>
  <si>
    <t>Tejas &amp; Nokia</t>
  </si>
  <si>
    <t>Nokia &amp; NSO</t>
  </si>
  <si>
    <t>T Fiber</t>
  </si>
  <si>
    <t>T Fiber, TPA,L&amp;T</t>
  </si>
  <si>
    <t>All Packages</t>
  </si>
  <si>
    <t>Project</t>
  </si>
  <si>
    <t>O&amp;M</t>
  </si>
  <si>
    <t>L&amp;T</t>
  </si>
  <si>
    <t>TPA</t>
  </si>
  <si>
    <t>Suresh Kumar</t>
  </si>
  <si>
    <t>Sayed Pasha</t>
  </si>
  <si>
    <t>NOC Operations</t>
  </si>
  <si>
    <t>Ahmad Siddiqui</t>
  </si>
  <si>
    <t>Jayanth</t>
  </si>
  <si>
    <t>Kaushalendra Kumar</t>
  </si>
  <si>
    <t>old BSS</t>
  </si>
  <si>
    <t>Sandeep Deshmukh</t>
  </si>
  <si>
    <t>New BSS</t>
  </si>
  <si>
    <t>DC Active Infra</t>
  </si>
  <si>
    <t>Ravi Kishore</t>
  </si>
  <si>
    <t>DC Network  and IPMPLS</t>
  </si>
  <si>
    <t>R S Rao</t>
  </si>
  <si>
    <t>Project Execution</t>
  </si>
  <si>
    <t>Srinivas Kodali</t>
  </si>
  <si>
    <t>Service Delivery Head</t>
  </si>
  <si>
    <t>Siva Prasad</t>
  </si>
  <si>
    <t>Bajiba Shaik</t>
  </si>
  <si>
    <t>Siva Kumar</t>
  </si>
  <si>
    <t>Srinivas Kommreddy</t>
  </si>
  <si>
    <t>Venkatesh</t>
  </si>
  <si>
    <t>Slno</t>
  </si>
  <si>
    <t>UniqueID</t>
  </si>
  <si>
    <t>Meeting Date</t>
  </si>
  <si>
    <t>Priority</t>
  </si>
  <si>
    <t>Ramana</t>
  </si>
  <si>
    <t>Ramana-Domain</t>
  </si>
  <si>
    <t>Sub-Domain</t>
  </si>
  <si>
    <t>Action Point</t>
  </si>
  <si>
    <t>Impact</t>
  </si>
  <si>
    <t>Baseline Status</t>
  </si>
  <si>
    <t>xx</t>
  </si>
  <si>
    <t>Application</t>
  </si>
  <si>
    <t>Module</t>
  </si>
  <si>
    <t>Remarks</t>
  </si>
  <si>
    <t>Organization</t>
  </si>
  <si>
    <t>Target Date to Complete</t>
  </si>
  <si>
    <t>Revised Status (L&amp;T) As on 18-Sep-2025</t>
  </si>
  <si>
    <t>Approved BY (TF)</t>
  </si>
  <si>
    <t>Approval Date(TF)</t>
  </si>
  <si>
    <t>Link of evidences</t>
  </si>
  <si>
    <t>R</t>
  </si>
  <si>
    <t>S</t>
  </si>
  <si>
    <t>T</t>
  </si>
  <si>
    <t>U</t>
  </si>
  <si>
    <t>V</t>
  </si>
  <si>
    <t>W</t>
  </si>
  <si>
    <t>X</t>
  </si>
  <si>
    <t>Tfiber-Cat</t>
  </si>
  <si>
    <t>Derived Status (L&amp;T)</t>
  </si>
  <si>
    <t>OSS Remarks</t>
  </si>
  <si>
    <t>Ramana Remarks as on 19-Sep-2025</t>
  </si>
  <si>
    <t>T Fiber Appoved Date</t>
  </si>
  <si>
    <t>Artefacts</t>
  </si>
  <si>
    <t>Target Date</t>
  </si>
  <si>
    <t>Qty</t>
  </si>
  <si>
    <t>T1</t>
  </si>
  <si>
    <t>NA</t>
  </si>
  <si>
    <t>Configuration</t>
  </si>
  <si>
    <t>Integration testing of All supported devices is complete and adding all the devices is underway.</t>
  </si>
  <si>
    <t>what ever request has come all are integrated with ISE , any new device request comes same will be added . Also Aleppo PO get relaesed for ADintegration , it will also get integrated with AD.</t>
  </si>
  <si>
    <t>Sarmendra</t>
  </si>
  <si>
    <t>T2</t>
  </si>
  <si>
    <t>Integration with Alepo</t>
  </si>
  <si>
    <t>RADIUS Configuration Testing on Ciena Node &amp; EMS (MCP)</t>
  </si>
  <si>
    <t>Colosed</t>
  </si>
  <si>
    <t>AD-UT-Tfiber</t>
  </si>
  <si>
    <t>\\172.28.9.34\Artefacts_T-Fiber TNOC Tracker\DWDM\Artefact - T106</t>
  </si>
  <si>
    <t>T3</t>
  </si>
  <si>
    <t>Integration</t>
  </si>
  <si>
    <t>Accouting data from Ciena MCP and field nodes to be captured in Alepo AAA</t>
  </si>
  <si>
    <t>Critical</t>
  </si>
  <si>
    <t> MCP upgradation is in pipeline . same will be completed by 25 Sep 2025</t>
  </si>
  <si>
    <t>TACACS+/Radius testing for AAA on ciena node</t>
  </si>
  <si>
    <t xml:space="preserve">20-09-2025: 8.1 MCP software Patch upgradation will be completed by 27-Sep-25, After completetion of upgrdation AAA functionalities will be tested for ciena devices by using radius 
13-09-25:MCP upgradation is in progress, will be able to check the logs by next week
28-08-2025: Activity is in progress, target to complete by 25th Sep'25
Authentication and Authorization tested and found OK for Node and MCP.
19-08-2025: Due to issue in disk partition and file type of storage, activity is not started
10-08-2025: OEM confirmation recieved and activity is planned from 18th August'25.
05-July-2025: DC OSS to DR MCP communication is through now, need to integrate and test before activity
12-July-2025: DC OSS to DR MCP integration testing done. Alarms and Autoticketing functioning as expected. Upgradation activity will be scheduled as per OEM confirmation, Target date - 30-07-25
26-July-2025: Schedule awaited from OEM
30-June-2025: DC OSS to DR MCP connectivity to be extended for PE approval, WIP. Target date - 30-07-25
15-06-25: Targeting to close the upgradation by month end, 30-06-25
30-05-2025: Accounting issue resolved in latest MCP version, verified in 8.2 Ver (Node logs are now capturing in MCP). Upgradation schedule awaited from Teleindia for our MCP from 7.1-P02
5/21/2025: Correlation to identified to find the user logged in at the specific time
28APR'25: As discussed with Sanjay sir, if user id not avaialble pls. try for correlation with IP. Some how Correlation to be done.
In Accounting, Node and MCP logs are successfully reporting in Alepo with below limitation.
Node Logs - Active profile name (ADMIN/RADIUS) is displayed against User ID (Ciena confirmed it is as per design no changes are possible) </t>
  </si>
  <si>
    <t>T4</t>
  </si>
  <si>
    <t>Alepo confirmed that Alepo AAA supports TACACS, Alepo to test Nokia and Ciena nodes integration on TACACS , with supporting artefacts of testing.
1.TACACS Testing with Tejas, Nokia, Ciena 
2. Alepo Testing with Tejas, Nokia and Ciena</t>
  </si>
  <si>
    <t>1.TACACS Testing with Tejas, Nokia, Ciena completed
2. Alepo Testing with Tejas, Nokia and Ciena</t>
  </si>
  <si>
    <t>Artefacts to be Submitted</t>
  </si>
  <si>
    <t>T5</t>
  </si>
  <si>
    <t>Functional AT</t>
  </si>
  <si>
    <t>Had a meeting with Ashwani from Alepo and sent him updated test cases. He is working on data gathering and will send us back by Tuesday.</t>
  </si>
  <si>
    <t>FAT were submitted to customer, Customer observation in being work out. Target to resubmission.- 23.07.25</t>
  </si>
  <si>
    <t>T6</t>
  </si>
  <si>
    <t>Installation</t>
  </si>
  <si>
    <t>Installation of BSS Application</t>
  </si>
  <si>
    <t xml:space="preserve">
29-08-2025: Design and Solution document to be shared with GM NOC and Physical instllation of BSS need to validate according to solution from L&amp;T Side before submitting for  for review with T Fiber
26-06-2025: We have offered Installation AT. TFIBER has asked DC architecture review including license validity</t>
  </si>
  <si>
    <t>Manoj Nibrad</t>
  </si>
  <si>
    <t>T7</t>
  </si>
  <si>
    <t>Initial Integration with Third Party Applications (OSS &amp; NSO)</t>
  </si>
  <si>
    <t>26-06-2025: OSS Integration is done. NSO integration is pending. Awaiting NSO Team.</t>
  </si>
  <si>
    <t>T8</t>
  </si>
  <si>
    <t>OSS interfaces</t>
  </si>
  <si>
    <t>26-06-2025: Feasibility API &amp; Ticket API integration is completed.</t>
  </si>
  <si>
    <t>T9</t>
  </si>
  <si>
    <t>NSO interfaces</t>
  </si>
  <si>
    <t>26-06-2025: Awaiting NSO Team</t>
  </si>
  <si>
    <t>T10</t>
  </si>
  <si>
    <t xml:space="preserve">GeM Portal </t>
  </si>
  <si>
    <t>On-Hold confirmation mail received from NOC Director</t>
  </si>
  <si>
    <t>\\172.28.9.34\share drive\Artefacts_T-Fiber TNOC Tracker\BSS\Artifact_T10</t>
  </si>
  <si>
    <t>T11</t>
  </si>
  <si>
    <t>Development and unit testing</t>
  </si>
  <si>
    <t>Import Sub-Departments, Import Leads, Campaign Management,
Opportunity/Quote/order Management, order booking and Service Order workflow for tested services</t>
  </si>
  <si>
    <t>29-08-2025: All points are completed Import Sub-Departments, Import Leads, Opportunity/Quote/order Management, order booking and Service Order workflow for tested services Demo to be conducted to TFIBER.
 "Campaign Management" is Pending where inputs are required from TFIBER Business team
26-06-2025: Awaiting few inputs from TFIBER</t>
  </si>
  <si>
    <t>T12</t>
  </si>
  <si>
    <t xml:space="preserve">Product/Service Catalogue integration </t>
  </si>
  <si>
    <t>29-08-2025: Feature is available to admin User(Product Team) to configure new product based on requirement. BSS Team will provide  Demo to the TFIBER (business team([Uday]/Solution Team[Sanjay]) for their acceptance.
26-06-2025: Artifacts submitted. Closure review is pending with TFIBER</t>
  </si>
  <si>
    <t>T13</t>
  </si>
  <si>
    <t>Billing, Discounts &amp; Adjustments, Invoice generation, Bill Formatting</t>
  </si>
  <si>
    <t>29-08-2025: Feature is made available in the BSS application, BSS Team will provide demo to TFIBER Team (Business [Uday] &amp; Finance[Bhaskar])
26-06-2025: Artifacts submitted. Closure review is pending with TFIBER</t>
  </si>
  <si>
    <t>T14</t>
  </si>
  <si>
    <t>Feasibility API response from OSS for service provisioning request</t>
  </si>
  <si>
    <t>29-08-2025: Feaibility API is already integrated with BSS and demonstrated in GIBB demo and it is applicable for all products.
26-06-2025: Artifacts submitted. Closure review is pending with TFIBER</t>
  </si>
  <si>
    <t>T15</t>
  </si>
  <si>
    <t>SMS notification, email gateway, Field engineer mobile app readiness</t>
  </si>
  <si>
    <t>29-08-2025: Integration is already completed and applicable for all product same has demonstrated to TFIBER during GIBB demo session.
26-06-2025: Artifacts submitted. Closure review is pending with TFIBER</t>
  </si>
  <si>
    <t>T16</t>
  </si>
  <si>
    <t>Service Assurance and trouble tickets</t>
  </si>
  <si>
    <t>29-08-2025: Integration with Service Manager is done for technical ticket and BSS have functionality to handle the non-technical ticket in BSS itself. BSS team will demonstrate this functionality to TFIBER. Sanjay Sir needs to confirm demo date.
26-06-2025: Artifacts submitted. Closure review is pending with TFIBER</t>
  </si>
  <si>
    <t>T17</t>
  </si>
  <si>
    <t>Customer Self care portal development for T-CELL, T-NET, L0</t>
  </si>
  <si>
    <t>29-08-2025: Webportal is available. BSS team needs to demonstrate to TFIBER team. Sanjay Sir needs to confirm demo date.
26-06-2025: Artifacts submitted. Closure review is pending with TFIBER</t>
  </si>
  <si>
    <t>T18</t>
  </si>
  <si>
    <t>Integration modules Like on board Un-Assist &amp; dependent module to be completed for all products from system to be initiated a workshop and to be closed in next 2 Weeks</t>
  </si>
  <si>
    <t>29-08-2025: Seek input from Business team (Uday) and  deploy post assisted completion.
26-06-2025: Input awaited from TFIBER</t>
  </si>
  <si>
    <t>T19</t>
  </si>
  <si>
    <t>MoM Action</t>
  </si>
  <si>
    <t>T-Cell service definition for workflow implementation in BSS for creating Spoke primary and secondary</t>
  </si>
  <si>
    <t>29-08-2025:Update product concept note similar to GIBB and share with TFIBER for review
26-06-2025: We can deliver this post getting product concept note from TFIBER</t>
  </si>
  <si>
    <t>T20</t>
  </si>
  <si>
    <t>Rules for primary and secondary spoke implementation in BSS-
- GP with shortest distance will be primary
- To display dropdown and concerned user group to select and confirm</t>
  </si>
  <si>
    <t>T21</t>
  </si>
  <si>
    <t>BSS firewall ports required for Security compliance</t>
  </si>
  <si>
    <t>BSS has to forward list of Port as per deiffrent modules of application</t>
  </si>
  <si>
    <t>T22</t>
  </si>
  <si>
    <t>Roadmap for password policy implementation in CSP</t>
  </si>
  <si>
    <t>Ciriteria for Paswword policy hase been Shared wioth BSS team . BSS team has to implement and submit report for verifications.</t>
  </si>
  <si>
    <t>T23</t>
  </si>
  <si>
    <t>DMZ requirements for CSP</t>
  </si>
  <si>
    <t>IP amd URL required by BSS foir NAT through DMZ has been Completed</t>
  </si>
  <si>
    <t>T24</t>
  </si>
  <si>
    <t xml:space="preserve">PoP location confirmation usergroup for connectivity to O&amp;M </t>
  </si>
  <si>
    <t>29-08-2025: Seek input from O&amp;M team (Umesh) 
26-06-2025: Input awaited from TFIBER</t>
  </si>
  <si>
    <t>T25</t>
  </si>
  <si>
    <t>Product concept note configuration in BSS queries to be shared</t>
  </si>
  <si>
    <t>29-08-2025: Queries to be prepared and share with TFIBER for discussion.
17-07-2025: Business Team of TFIBER needs to finalize and confirm all product.
26-06-2025: Need Product concept note from TFIBER</t>
  </si>
  <si>
    <t>T26</t>
  </si>
  <si>
    <t>Location id logic for NSO provisioning</t>
  </si>
  <si>
    <t>29-08-2025: Ciruit ID logic PPT shared by Sivakumar, needs to use and implement in BSS.
26-06-2025: Timeline 30th July is considering NSO support is available in 2-3 days</t>
  </si>
  <si>
    <t>T27</t>
  </si>
  <si>
    <t xml:space="preserve">Tariff plan parameters viz. 5G, 4G finalisation. (BSS should capture QOS parameter &amp; Requirements) </t>
  </si>
  <si>
    <t>29-08-2025: Product Can be configured in BSS product catalogue Demo to be given to TFIBER
26-06-2025: Input awaited from TFIBER</t>
  </si>
  <si>
    <t>T28</t>
  </si>
  <si>
    <t>Internal AT 83% complete. Waiting Cisco to update data sent by Vikram and then we will submit to TPA ( for pending cases, we just need a maintanence window to test as it is impacting activity) This is for ISE</t>
  </si>
  <si>
    <t>FAT documents were submitted to TPA , However it has some common observation which will be discussed with TPA team by Mr Sharma. Subsequently , correction will be made in FAT doc</t>
  </si>
  <si>
    <t>T29</t>
  </si>
  <si>
    <t>CSM is having memory issues. Need to sort it out before we do AT. Working on settling that with Cisco. Memory will be allocated and tested in the first week of July</t>
  </si>
  <si>
    <t>CSM has been replaced by ASDM</t>
  </si>
  <si>
    <t>T30</t>
  </si>
  <si>
    <t>Internal AT 72% complete. Waiting on Cisco to update data sent by Vikram and then we will submit to TPA. ( for pending cases, we just need a maintanence window to test as it is impacting activity)</t>
  </si>
  <si>
    <t>T31</t>
  </si>
  <si>
    <t xml:space="preserve">Internal Audit for all applications </t>
  </si>
  <si>
    <t xml:space="preserve">Application audited partally , howver PT audit couldnot be done due to lack of necessary tools. Same has been requested with LTTS team , but it could not be materialised. </t>
  </si>
  <si>
    <t>T32</t>
  </si>
  <si>
    <t>Internal audit for network elements</t>
  </si>
  <si>
    <t>Network elemants auditted including NOC end points , However PT for same is pending.</t>
  </si>
  <si>
    <t>T33</t>
  </si>
  <si>
    <t>Security policies to evolve related to DOT/CDOT etc</t>
  </si>
  <si>
    <t xml:space="preserve">29-08-2025: Collect data from Sivakumar and read user to access the data by DOT.
26-06-2025: Waiting for inputs for multiple deliverables </t>
  </si>
  <si>
    <t>T34</t>
  </si>
  <si>
    <t>external Audit for all applications (Tfiber will be arranging a partner for third party audit)</t>
  </si>
  <si>
    <t>Awaited TSTG Audit party to engage</t>
  </si>
  <si>
    <t>T35</t>
  </si>
  <si>
    <t>external audit for network elements(Tfiber will be arranging a partner for third party audit)</t>
  </si>
  <si>
    <t>T36</t>
  </si>
  <si>
    <t>Physical user access</t>
  </si>
  <si>
    <t>Has completed , Artefacts will be resubmitted.</t>
  </si>
  <si>
    <t>\\172.28.9.34\Artefacts_T-Fiber TNOC Tracker\NW-Security\T36</t>
  </si>
  <si>
    <t>T37</t>
  </si>
  <si>
    <t>Virtual user access-VPN</t>
  </si>
  <si>
    <t>T38</t>
  </si>
  <si>
    <t>Role based severity access</t>
  </si>
  <si>
    <t>Completed and Review pending. Artfacts submitted</t>
  </si>
  <si>
    <t>T39</t>
  </si>
  <si>
    <t>ISE integration with Cisco elements</t>
  </si>
  <si>
    <t>Artefacts will be submitted.</t>
  </si>
  <si>
    <t>T40</t>
  </si>
  <si>
    <t>Regulatory Compliance with respect DoT policies
1. Security Policy-Complied
2. Security Architecture of Telecom Network-Complied
3. Information Security Risk Assessment and Risk Treatment processes and their implementation plan-WIP, Target: Dec 2024 reviewed with customer.
4. Recruitment processes and employee's record-WIP, Target:12-10-2025
5. Controls for effectiveness of security management-WIP, Target: 28 -02-2025
6. Evidence of monitoring, measurement results and management reviews of security management-WIP, Target: 28-02-2025
7. Security Audit programs and audit results-Complied
8. Inventory management and classification of information assets and their handling Completed
9. Procedure for responding to information and network security incidents-WIP, Target: 28-02-2025 - SIRT reviewed
10. Main S/W updation and changes-WIP, Target: 28-02-2025
11. Supply chain of products (HW/SW). To be taken from manufacturer/supplier-Communicated to Sekhar. WIP, Target: 14-02-2025
12. SW details and documentation obtained from manufacturers/supplier-Communicated to Sekhar WIP, Target: 14-02-2025
13. O&amp;M procedures in the form of manual-O&amp;M manual and OEM wise manuals WIP, Target: 14-02-2025
14. Processes for internal and external communication relevant to the security management-WIP, Target: 07-3-2025</t>
  </si>
  <si>
    <t xml:space="preserve">Confirmation of purchase of ISE. License needed to upgrade for HA </t>
  </si>
  <si>
    <t>T41</t>
  </si>
  <si>
    <t>Servers and Strorage (Deployment and Installations)</t>
  </si>
  <si>
    <t>1. Compute &amp; Storage</t>
  </si>
  <si>
    <t>11-Oct-25:
As per the OEM's/SME's request, storage is allocated as per requirements.
Artifacts are Captured.
OEM Confirmation Emails to be captured as a Reference.</t>
  </si>
  <si>
    <t>\\172.28.9.34\share drive\Artefacts_T-Fiber TNOC Tracker\DC IT-Infra\Artifact for - T41</t>
  </si>
  <si>
    <t>T42</t>
  </si>
  <si>
    <t>2. Virtulization</t>
  </si>
  <si>
    <t>\\172.28.9.34\share drive\Artefacts_T-Fiber TNOC Tracker\DC IT-Infra\Artifact for -T42</t>
  </si>
  <si>
    <t>T43</t>
  </si>
  <si>
    <t>3. Anti-virus</t>
  </si>
  <si>
    <t>\\172.28.9.34\share drive\Artefacts_T-Fiber TNOC Tracker\DC IT-Infra\Artifact for -T43</t>
  </si>
  <si>
    <t>T44</t>
  </si>
  <si>
    <t>4. VM's Deployment Application Installations</t>
  </si>
  <si>
    <t>\\172.28.9.34\share drive\Artefacts_T-Fiber TNOC Tracker\DC IT-Infra\Artifact for -T44</t>
  </si>
  <si>
    <t>T45</t>
  </si>
  <si>
    <t xml:space="preserve">Commvault Backup </t>
  </si>
  <si>
    <t xml:space="preserve">Application Installation </t>
  </si>
  <si>
    <t>\\172.28.9.34\Artefacts_T-Fiber TNOC Tracker\DC IT-Infra\Artifact for - T45</t>
  </si>
  <si>
    <t>T46</t>
  </si>
  <si>
    <t>Application Configuration</t>
  </si>
  <si>
    <t>\\172.28.9.34\Artefacts_T-Fiber TNOC Tracker\DC IT-Infra\Artifact for - T46</t>
  </si>
  <si>
    <t>T47</t>
  </si>
  <si>
    <t>Application Installation AT</t>
  </si>
  <si>
    <t>\\172.28.9.34\Artefacts_T-Fiber TNOC Tracker\DC IT-Infra\Artifact for - T47</t>
  </si>
  <si>
    <t>T48</t>
  </si>
  <si>
    <t>Application Functional AT</t>
  </si>
  <si>
    <t>Working on the Extra Test cases which are received from the TPA &amp; T-Fiber.</t>
  </si>
  <si>
    <t>\\172.28.9.34\Artefacts_T-Fiber TNOC Tracker\DC IT-Infra\Artifact for - T48</t>
  </si>
  <si>
    <t>T49</t>
  </si>
  <si>
    <t>LLD</t>
  </si>
  <si>
    <t>LLD Approved conditionally with few punch points. Updated LLD to be submitted</t>
  </si>
  <si>
    <t>Working on DC IT-Infra Server and storage-MoM Points received from the T-Fiber.</t>
  </si>
  <si>
    <t>\\172.28.9.34\Artefacts_T-Fiber TNOC Tracker\DC IT-Infra\Artifact for - T49</t>
  </si>
  <si>
    <t>T50</t>
  </si>
  <si>
    <t>Radware , A10 Configuration file needed to be shared to RaviKishore</t>
  </si>
  <si>
    <t>Artfacts submitted . point Closure on 10 Jul 25</t>
  </si>
  <si>
    <t>\\172.28.9.34\Artefacts_T-Fiber TNOC Tracker\NW-Security\T50</t>
  </si>
  <si>
    <t>T51</t>
  </si>
  <si>
    <t>Backup retention and Backup activity (such as when incremental backup,full backup are scheduled and time duration required to complete such backup). Application Wise Backup Retention should be as per DOT Guidelines</t>
  </si>
  <si>
    <t>\\172.28.9.34\Artefacts_T-Fiber TNOC Tracker\DC IT-Infra\Artifact for - T51</t>
  </si>
  <si>
    <t>T52</t>
  </si>
  <si>
    <t>Backup solution should have hot , cold and archieve storage inorder to decrease the backup size/capacity in long run.</t>
  </si>
  <si>
    <t>\\172.28.9.34\share drive\Artefacts_T-Fiber TNOC Tracker\DC IT-Infra\Artifact for - T52</t>
  </si>
  <si>
    <t>T53</t>
  </si>
  <si>
    <t>SSD storage migration – EPNM/PI</t>
  </si>
  <si>
    <t>EPNM/PI VMs migration to SSD Storage</t>
  </si>
  <si>
    <t>\\172.28.9.34\share drive\Artefacts_T-Fiber TNOC Tracker\DC IT-Infra\Artifact for - T53</t>
  </si>
  <si>
    <t>T54</t>
  </si>
  <si>
    <t>SSD storage migration – ISE/FMC</t>
  </si>
  <si>
    <t>ISE &amp; FMC VMs migration to SSD Storage</t>
  </si>
  <si>
    <t>\\172.28.9.34\share drive\Artefacts_T-Fiber TNOC Tracker\DC IT-Infra\Artifact for - T54</t>
  </si>
  <si>
    <t>T55</t>
  </si>
  <si>
    <t>VM Placing should be verified &amp; rectified, Same service VM needs to be placed in different Physical Server/host.</t>
  </si>
  <si>
    <t>\\172.28.9.34\share drive\Artefacts_T-Fiber TNOC Tracker\DC IT-Infra\Artifact for - T55</t>
  </si>
  <si>
    <t>T56</t>
  </si>
  <si>
    <t>SOP documents needs to be provided</t>
  </si>
  <si>
    <t>SOP documents submitted to Operations team. Remaining pending documents to be prepared periodically.</t>
  </si>
  <si>
    <t>\\172.28.9.34\share drive\Artefacts_T-Fiber TNOC Tracker\DC IT-Infra\Artifact for - T56</t>
  </si>
  <si>
    <t>T57</t>
  </si>
  <si>
    <t>Approved conditionally with few punch points. Updated LLD to be submitted</t>
  </si>
  <si>
    <t>14-Aug-25 : Discussion was done with TPA and Tfiber and submitted updated LLD document.
18-Jun-25 : Updated DC Network LLD submitted on 18-Jun-25 for TFiber review</t>
  </si>
  <si>
    <t>RS Rao</t>
  </si>
  <si>
    <t>\\172.28.9.34\Artefacts_T-Fiber TNOC Tracker\IPMPLS\DC Network LLD  V1.7 14-Aug-2025.pdf</t>
  </si>
  <si>
    <t>T58</t>
  </si>
  <si>
    <t>Cisco EPNM</t>
  </si>
  <si>
    <t>Cisco EPNM infrastructure AT</t>
  </si>
  <si>
    <t>22-Sep-25: IPMPLS Domain team to submit detailed remarks on raised queries.
08-Jul-2025 - Sandeep will come back by EoD today on extension of Cisco support renewal
01-Jul-25 : Revised FAT documents submission pending  (TPA observations to be included)
OEM(Cisco) suport is required to show the new test cases, Inputs provided to OEM on 14th May &amp; 30th Jun.
OEM onboarding is in progress  &amp; LnT Contracts team coordinating</t>
  </si>
  <si>
    <t>T59</t>
  </si>
  <si>
    <t>Cisco PI</t>
  </si>
  <si>
    <t>Cisco prime infrastructure AT</t>
  </si>
  <si>
    <t>22-Sep-25: IPMPLS Domain team to submit detailed remarks on raised queries.
08-Jul-2025 - Sandeep will come back by EoD today on extension of Cisco support renewal
01-Jul-25 : Revised FAT documents submission pending  (TPA observations to be included)
OEM(Cisco) suport is required to show the new test cases, Inputs provided to OEM on 14th May &amp; 30th Jun.
OEM onboarding is in progress  &amp; LnT Contracts team is coordinating</t>
  </si>
  <si>
    <t>T60</t>
  </si>
  <si>
    <t>NTP</t>
  </si>
  <si>
    <t xml:space="preserve">Installation </t>
  </si>
  <si>
    <t>\\172.28.9.34\Artefacts_T-Fiber TNOC Tracker\IPMPLS\Primary NTP - T60,T61,T62.pdf
\\172.28.9.34\Artefacts_T-Fiber TNOC Tracker\IPMPLS\Secondary NTP - T60,T61,T62.pdf</t>
  </si>
  <si>
    <t xml:space="preserve">\\172.28.9.34\Artefacts_T-Fiber TNOC Tracker\IPMPLS\Primary NTP - T60,T61,T62.pdf
\\172.28.9.34\Artefacts_T-Fiber TNOC Tracker\IPMPLS\Secondary NTP - T60,T61,T62.pdf
</t>
  </si>
  <si>
    <t>T61</t>
  </si>
  <si>
    <t xml:space="preserve">Configuration </t>
  </si>
  <si>
    <t>T62</t>
  </si>
  <si>
    <t>NTP Installation AT</t>
  </si>
  <si>
    <t>T63</t>
  </si>
  <si>
    <t>NTP Functional AT</t>
  </si>
  <si>
    <t>\\172.28.9.34\Artefacts_T-Fiber TNOC Tracker\IPMPLS\NTP FAT &amp; Acceptance - T63.pdf</t>
  </si>
  <si>
    <t>T64</t>
  </si>
  <si>
    <t>DC Network Infra AT</t>
  </si>
  <si>
    <t>T65</t>
  </si>
  <si>
    <t>\\172.28.9.34\share drive\Artefacts_T-Fiber TNOC Tracker\DR\Artifact for - T65</t>
  </si>
  <si>
    <t>T66</t>
  </si>
  <si>
    <t>DC (TNOC-DR)</t>
  </si>
  <si>
    <t>Network Readiness</t>
  </si>
  <si>
    <t>\\172.28.9.34\Artefacts_T-Fiber TNOC Tracker\DR\Artifact for - T66</t>
  </si>
  <si>
    <t>T67</t>
  </si>
  <si>
    <t>Mahbubnagar-DR</t>
  </si>
  <si>
    <t>\\172.28.9.34\share drive\Artefacts_T-Fiber TNOC Tracker\DR\Artifact for -T67</t>
  </si>
  <si>
    <t>T68</t>
  </si>
  <si>
    <t>Design &amp; Documentation</t>
  </si>
  <si>
    <t>LLD: Approved conditionally with few punch points. Updated LLD to be submitted</t>
  </si>
  <si>
    <t>Working on additional points shared by Tfiber.</t>
  </si>
  <si>
    <t>\\172.28.9.34\Artefacts_T-Fiber TNOC Tracker\DR\Artifact for -T68</t>
  </si>
  <si>
    <t>T69</t>
  </si>
  <si>
    <t>HLD: Revised solution to submitted</t>
  </si>
  <si>
    <t>\\172.28.9.34\Artefacts_T-Fiber TNOC Tracker\DR\Artifact for -T69</t>
  </si>
  <si>
    <t>T70</t>
  </si>
  <si>
    <t>DC-DR redunancy Test</t>
  </si>
  <si>
    <t>\\172.28.9.34\share drive\Artefacts_T-Fiber TNOC Tracker\DR\Artifact for - T70</t>
  </si>
  <si>
    <t>T71</t>
  </si>
  <si>
    <t>UTM Features (DR FW)</t>
  </si>
  <si>
    <t>Meeting scheduled with CTRL S to verify the UTM features</t>
  </si>
  <si>
    <t>T72</t>
  </si>
  <si>
    <t>To configure LACP between L3 Switch and Core Router</t>
  </si>
  <si>
    <t>11-Oct-25: CtrlS has to give proposal for procurement for addtional BoQ. IT infra SME need to Re-intiate a mail to get BoQ
22-Sep-25: The existing switch which was placed at DR by CtrlS doesnt have feature on LACP Bundling. CtrlS is planning to relplace the exising switch with LACP supported switch. DC Infra admin need to provide tentative timelines for replacement.
08-Jul-2025 Sandeep will ensure on CTRL-S support and update by EoD
01-Jul-25 : Ticket (SR01301726) raised with CtrlS on 27-Jun, Config &amp; testing to be carried out. This is additional task as per CtrlS and commercials may be involved. LnT Contracts team also talking to CtrlS account team to complete the task.
24-Dec-25 : SR01036770 opened with CtrlS for LACP configuration and it is not O&amp;M activity as per CtrlS ops. team. escalated to LnT Contracts team for supoort.</t>
  </si>
  <si>
    <t>CtrlS</t>
  </si>
  <si>
    <t>Venkat</t>
  </si>
  <si>
    <t>T73</t>
  </si>
  <si>
    <t>To configure LACP between Core Router and Firewall</t>
  </si>
  <si>
    <t>11-Oct-25: CtrlS has to give proposal for procurement for addtional BoQ. IT infra SME need to Re-intiate a mail to get BoQ
22-Sep-25: The existing switch which was placed at DR by CtrlS doesnt have feature on LACP Bundling. CtrlS is planning to relplace the exising switch with LACP supported switch. DC Infra admin need to provide tentative timelines for replacement.
01-Jul-25 : Ticket (SR01301726) raised with CtrlS on 27-Jun, Config &amp; testing to be carried out. This is additional task as per CtrlS and commercials may be involved. LnT Contracts team also talking to CtrlS account team to complete the task.
24-Dec-25 : SR01036770 opened with CtrlS for LACP configuration and it is not O&amp;M activity as per CtrlS ops. team. escalated to LnT Contracts team for supoort.</t>
  </si>
  <si>
    <t>T74</t>
  </si>
  <si>
    <t>To configure LACP between Firewall and L2 Switch</t>
  </si>
  <si>
    <t>T75</t>
  </si>
  <si>
    <t xml:space="preserve">To confirm on backups for DR Virtual machines </t>
  </si>
  <si>
    <t>\\172.28.9.34\share drive\Artefacts_T-Fiber TNOC Tracker\DR\Artifact for - T75</t>
  </si>
  <si>
    <t>T76</t>
  </si>
  <si>
    <t>Backup storage to 25 TB</t>
  </si>
  <si>
    <t>\\172.28.9.34\share drive\Artefacts_T-Fiber TNOC Tracker\DR\Artifact for - T76</t>
  </si>
  <si>
    <t>T77</t>
  </si>
  <si>
    <t>To submit the SOPs for DC-DR switchover, DC-DR failover and failback</t>
  </si>
  <si>
    <t xml:space="preserve">Tejas, Nokia, GIS &amp; Ciena MCP documnets are received. Remaining all Applications domains SOP's to be updated.
</t>
  </si>
  <si>
    <t>\\172.28.9.34\share drive\Artefacts_T-Fiber TNOC Tracker\DR\Artifact for - T77</t>
  </si>
  <si>
    <t>T78</t>
  </si>
  <si>
    <t>to monitor the DR Servers</t>
  </si>
  <si>
    <t>DR servers monitoring through DR vCentre happening. DR is maintained by CtrlS team as per contract. Feasibility to be checked to integrated through OSS OBM.</t>
  </si>
  <si>
    <t>\\172.28.9.34\share drive\Artefacts_T-Fiber TNOC Tracker\DR\Artifact for - T78</t>
  </si>
  <si>
    <t>T79</t>
  </si>
  <si>
    <t>To confirm that DNS switchover between DC and DR locations should be automatic</t>
  </si>
  <si>
    <t>\\172.28.9.34\Artefacts_T-Fiber TNOC Tracker\DR\Artifact for - T79</t>
  </si>
  <si>
    <t>T80</t>
  </si>
  <si>
    <t>Mahubnagar as NTP</t>
  </si>
  <si>
    <t>T81</t>
  </si>
  <si>
    <t>All application to be migrated to implement DR LB configuration</t>
  </si>
  <si>
    <t>11-Oct-25: Approved DR HLD document to be shared with T Fiber for further discussion.
Noikia app is integrated with DR LB . Balance application migration on DR LB is in Pipeline</t>
  </si>
  <si>
    <t>T82</t>
  </si>
  <si>
    <t>To confirm the applications which support Veem Replication for Reconfiguration</t>
  </si>
  <si>
    <t>\\172.28.9.34\share drive\Artefacts_T-Fiber TNOC Tracker\DR\Artifact for - T82</t>
  </si>
  <si>
    <t>T83</t>
  </si>
  <si>
    <t>Network Deployment &amp; integration</t>
  </si>
  <si>
    <t>Zonal Links Integration (12/15)</t>
  </si>
  <si>
    <t>20-Sep-25:  Nirmal, Jainoor, Gudihatnoor &amp; Bhimni RFE pending due to forest permission  
31-July-2025:As per discussion with Ramanaiah sir, need to discuss these points with T Fiber Project team for further action, till that time this point kept on hold
Depend on 04 Facilities RFE in Pkg-C
Asifabad - Warangal  &amp; Karimnagar - Asifabad - Links integrated as per interim plan, actual integration pending
Nizamabad - Asifabad - E2E link integration pending
28th-Apr'25: As per Sandeep Sanmani - Forest permission still pending
6/25/2025: Status is same no visibility on forest permission, Target date would be D+21
05-July-25: No progress on the forest permission</t>
  </si>
  <si>
    <t>Srinivas Jukuri(Project)</t>
  </si>
  <si>
    <t>T84</t>
  </si>
  <si>
    <t>Nodes Live &amp; Operational (67/71)</t>
  </si>
  <si>
    <t>31-July-2025:As per discussion with Ramanaiah sir, need to discuss these points with T Fiber Project team for further action, till that time this point kept on hold
Nirmal, Jainoor, Gudihatnoor &amp; Bhimni RFE pending due to forest permission  
28th-Apr'25: As per Sandeep Sanmani - Forest permission still pending
15-06-25: No progress on the permission, target - D+15
05-July-25: No progress on the forest permission</t>
  </si>
  <si>
    <t>T85</t>
  </si>
  <si>
    <t>Zonal Rings readiness with 1+R protection (5/7)</t>
  </si>
  <si>
    <t>31-July-2025:As per discussion with Ramanaiah sir, need to discuss these points with T Fiber Project team for further action, till that time this point kept on hold
02 rings depend on  04 Facilities RFE readiness in Pkg-C, which is pending due to forest permission 
28th-Apr'25: As per Sandeep Sanmani - Forest permission still pending
6/25/2025: No visibility on forest permission, target date would be D+30
05-July-25: No progress on the forest permission</t>
  </si>
  <si>
    <t>T86</t>
  </si>
  <si>
    <t>Network Deployment &amp; AT Status</t>
  </si>
  <si>
    <t>Nodal AT (67/71)</t>
  </si>
  <si>
    <t>T87</t>
  </si>
  <si>
    <t>Mandal Ring Integration through OADM</t>
  </si>
  <si>
    <t>31-July-2025:As per discussion with Ramanaiah sir, need to discuss these points with T Fiber Project team for further action, till that time this point kept on hold
Mandal services are provisioned (10G) as per integration plan by all packages
6/25/2025: 203 services provisioned out of 270 planned. Remaining can be provisioned as per the requirement</t>
  </si>
  <si>
    <t>T88</t>
  </si>
  <si>
    <t>Zonal Link AT (7/15)</t>
  </si>
  <si>
    <t>31-July-2025:As per discussion with Ramanaiah sir, need to discuss these points with T Fiber Project team for further action, till that time this point kept on hold
04 Link AT's approved by T Fiber and 03 Link AT's pending due to letter from Ciena awaited (No impact due to ILA to OADM upgradation) 
05 Link AT pending due to high losses in the spans, depend on all packages
02 Links integrated as per interim plan, so not considered for Link AT
20May'25: Declaration letter submitted to T Fiber for 03 links AT approval
25-06-2025: Dependancy on field, no progress.
30-June-2025: As discussed in the meeting, need to arrange meeting with all stakeholders</t>
  </si>
  <si>
    <t>20-Sep-25: Mr.Suresh will update the status</t>
  </si>
  <si>
    <t>T89</t>
  </si>
  <si>
    <t xml:space="preserve">HLD (Revised) with OADM Solution </t>
  </si>
  <si>
    <t>\\172.28.9.34\Artefacts_T-Fiber TNOC Tracker\DWDM\Artefact - T89</t>
  </si>
  <si>
    <t>T90</t>
  </si>
  <si>
    <t>LLD (Revised) with OADM Solution (Ciena)</t>
  </si>
  <si>
    <t>\\172.28.9.34\Artefacts_T-Fiber TNOC Tracker\DWDM\Artefact - T90</t>
  </si>
  <si>
    <t>T91</t>
  </si>
  <si>
    <t>Nodal ATP</t>
  </si>
  <si>
    <t>\\172.28.9.34\Artefacts_T-Fiber TNOC Tracker\DWDM\Artefact - T91 &amp; T92</t>
  </si>
  <si>
    <t>T92</t>
  </si>
  <si>
    <t>Link ATP</t>
  </si>
  <si>
    <t>T93</t>
  </si>
  <si>
    <t>Ring ATP</t>
  </si>
  <si>
    <t>\\172.28.9.34\Artefacts_T-Fiber TNOC Tracker\DWDM\Artefact - T93</t>
  </si>
  <si>
    <t>T94</t>
  </si>
  <si>
    <t>DWDM EMS (MCP) Functional ATP</t>
  </si>
  <si>
    <t>20-Sep-25: MCP FAT document submitted to TPA on XX-XX-XXXX. Meeting need to be scheduled on 22-Sep-25 with TPA to get the clarifications  on delay.
13-Sep-25: Response awaited from TPA team
29-August-2025: Spoken with Mr. Bijju, response awaited
26-July-25: FAT document approval pending
08-July-2025: 1. MCP FAT document prepared as per RFP requirements and TPA remarks
2. 100G traffic throughput will be shown during Ring ATP
07-July-2025: 1. SME not aware of MCP FAT Check list, but prepared FAT document and sent to TPA for validation 
05-July-2025: Submitted AT document to T Fiber TPA
30-June-2025: target to submit by 2nd July'25, based on OEM reply
Revised version to be submitted as per T Fiber remarks on 29th Apr'25</t>
  </si>
  <si>
    <t>Biju</t>
  </si>
  <si>
    <t>Pending from TPA</t>
  </si>
  <si>
    <t>T95</t>
  </si>
  <si>
    <t>Integration with OSS</t>
  </si>
  <si>
    <t>DWDM Network Alarms Integration</t>
  </si>
  <si>
    <t>\\172.28.9.34\Artefacts_T-Fiber TNOC Tracker\DWDM\Artefact - T95</t>
  </si>
  <si>
    <t>T96</t>
  </si>
  <si>
    <t>Hardware Inventory Integration in HPE OSS</t>
  </si>
  <si>
    <t>\\172.28.9.34\Artefacts_T-Fiber TNOC Tracker\DWDM\Artefact - T96</t>
  </si>
  <si>
    <t>T97</t>
  </si>
  <si>
    <t>DWDM Network Topology</t>
  </si>
  <si>
    <t>26-July-2025: HPE conveyed that Topology border unable to make bold or hilight
12-July-2025: Update awaited from HPE
07-July-2025: Topology is visible but border is not highlighted. HP checking for the possibility to impose of border map on topology. Required 02 weeks post confirmation
05-July-2025: In discussion with HPE, required 02 weeks post confirmation, 21st July
30-June-2025: As discussed with Suresh P checking with HPE. Tentative date: 16th July.
As discussed in the meeting, call to be arranged along with OSS SME and HP team</t>
  </si>
  <si>
    <t>Anand</t>
  </si>
  <si>
    <t>T98</t>
  </si>
  <si>
    <t>Auto Ticket &amp; RCA for Fiber Cuts</t>
  </si>
  <si>
    <t>\\172.28.9.34\Artefacts_T-Fiber TNOC Tracker\DWDM\Artefact - T98</t>
  </si>
  <si>
    <t>T99</t>
  </si>
  <si>
    <t>Auto Ticket &amp; RCA for Hardware Failures</t>
  </si>
  <si>
    <t>\\172.28.9.34\Artefacts_T-Fiber TNOC Tracker\DWDM\Artefact - T99</t>
  </si>
  <si>
    <t>T100</t>
  </si>
  <si>
    <t>Auto Ticket &amp; RCA for Infra Failures</t>
  </si>
  <si>
    <t>20-Sep-25: Required configuration changes was done by HPE team. DWDM team will validate and confirm  by  23-Sep-25
13-09-25: Few issues observed, corrected by HP. Validation is in progress
10-08-2025: HP team confirmed cause of failure updated, validation is in progress
26-July-2025: Raised the concerns to HP team, cause of failure yet to update by them, Target date awaited9
12-July-2025: Configuration updated in production and RCA TT's for node down are generating. But having issue in cause of failure, same informed to HP team. Target date - 18-07-25
05-July-2025: Cofiguration in production planned on 8th July'25
30-June-25: WIP with HPE, target date 09-07-25
As discussed in the meeting, call to be arranged along with OSS SME and HP team
15-06-2025: WIP with HPE, target date 30-06-2025
21-05-2025: RCA Yet to be started by HPE, date: 30th June 2025
30APR'25: Node down Auto TT is ok but RCA pending</t>
  </si>
  <si>
    <t>\\172.28.9.34\Artefacts_T-Fiber TNOC Tracker\DWDM\Artefact 100</t>
  </si>
  <si>
    <t>T101</t>
  </si>
  <si>
    <t>Network and service performance monitoring KPIs report in HPE OSS</t>
  </si>
  <si>
    <t>\\172.28.9.34\Artefacts_T-Fiber TNOC Tracker\DWDM\Artefact - T101</t>
  </si>
  <si>
    <t>T102</t>
  </si>
  <si>
    <t>Bandwidth Utilization Data in HPE OSS</t>
  </si>
  <si>
    <t>\\172.28.9.34\Artefacts_T-Fiber TNOC Tracker\DWDM\Artefact - T102</t>
  </si>
  <si>
    <t>T103</t>
  </si>
  <si>
    <t>Service Inventory Data Availibilty in HPE OSS</t>
  </si>
  <si>
    <t>Post 24.06.25 review and direction, working for a alternate options for NSO. will come back as earliest with closure plan.</t>
  </si>
  <si>
    <t>T104</t>
  </si>
  <si>
    <t>Planned Event Service Impact analysis report</t>
  </si>
  <si>
    <t>T105</t>
  </si>
  <si>
    <t>Integration with NSO</t>
  </si>
  <si>
    <t>1+1 , 1+0 and 1+R service provisioning testing through NSO</t>
  </si>
  <si>
    <t>T108</t>
  </si>
  <si>
    <t>Data gathering</t>
  </si>
  <si>
    <t xml:space="preserve">Data Gathering for RFS Mandals </t>
  </si>
  <si>
    <t>Conflict</t>
  </si>
  <si>
    <t xml:space="preserve">256 Mandal uploaded and AT Completed for 250 Mandals,Ongoing &amp; Approved </t>
  </si>
  <si>
    <t>Ongoing</t>
  </si>
  <si>
    <t>Approval Email received from NOC Director &amp; TPA</t>
  </si>
  <si>
    <t>\\172.28.9.34\share drive\Artefacts_T-Fiber TNOC Tracker\GIS\T108</t>
  </si>
  <si>
    <t>Ongoing Activity</t>
  </si>
  <si>
    <t>T109</t>
  </si>
  <si>
    <t xml:space="preserve">Data Upload of RFS Mandals </t>
  </si>
  <si>
    <t>\\172.28.9.34\share drive\Artefacts_T-Fiber TNOC Tracker\GIS\T109</t>
  </si>
  <si>
    <t>T110</t>
  </si>
  <si>
    <t>Basic Readiness</t>
  </si>
  <si>
    <t xml:space="preserve">Each Package 5 Mandal (Total-15 Mandal) Upload </t>
  </si>
  <si>
    <t>As a PoC, 15 Mandals data uploaded for testing purpose</t>
  </si>
  <si>
    <t>Completed &amp; Approved</t>
  </si>
  <si>
    <t>\\172.28.9.34\share drive\Artefacts_T-Fiber TNOC Tracker\GIS\T110</t>
  </si>
  <si>
    <t>T111</t>
  </si>
  <si>
    <t>Deployment</t>
  </si>
  <si>
    <t>GIS Hardware &amp; Software deployment at DC</t>
  </si>
  <si>
    <t>HA Re-Testing Planned with TPA &amp; TFIBER on 2nd June 2025</t>
  </si>
  <si>
    <t>\\172.28.9.34\share drive\Artefacts_T-Fiber TNOC Tracker\GIS\T111</t>
  </si>
  <si>
    <t>T112</t>
  </si>
  <si>
    <t>High Availability &amp; Load Balancer Testing</t>
  </si>
  <si>
    <t>Awaiting for approval from TFIBER &amp; TPA</t>
  </si>
  <si>
    <t>Approved By TFIBER NOC AD</t>
  </si>
  <si>
    <t>\\172.28.9.34\share drive\Artefacts_T-Fiber TNOC Tracker\GIS\T112</t>
  </si>
  <si>
    <t>T113</t>
  </si>
  <si>
    <t>PCs &amp; Licences (G-tech, DI, Geo Media)</t>
  </si>
  <si>
    <t>Tool &amp; PCs has been installed in NOC GIS room. for Licesnes dependecy on T FIber. During the meeting, the Managing Director of T-Fiber directed that only the minimum number of additional licenses will be procured, and T-Fiber will handle the procurement</t>
  </si>
  <si>
    <t>\\172.28.9.34\share drive\Artefacts_T-Fiber TNOC Tracker\GIS\T113</t>
  </si>
  <si>
    <t>After Jun-25</t>
  </si>
  <si>
    <t>T114</t>
  </si>
  <si>
    <t>G-Tech</t>
  </si>
  <si>
    <t>\\172.28.9.34\share drive\Artefacts_T-Fiber TNOC Tracker\GIS\T114</t>
  </si>
  <si>
    <t>T115</t>
  </si>
  <si>
    <t>Network Portal</t>
  </si>
  <si>
    <t>Network Portal in Production and provided by the approval NoC team but need to demonstarte for Core team</t>
  </si>
  <si>
    <t>\\172.28.9.34\share drive\Artefacts_T-Fiber TNOC Tracker\GIS\T115</t>
  </si>
  <si>
    <t>T116</t>
  </si>
  <si>
    <t>Mobile App</t>
  </si>
  <si>
    <t>Mobile App in Production and provided by the approval NoC team but need to demonstarte for Core team</t>
  </si>
  <si>
    <t>\\172.28.9.34\share drive\Artefacts_T-Fiber TNOC Tracker\GIS\T116</t>
  </si>
  <si>
    <t>T117</t>
  </si>
  <si>
    <t>DC-DR</t>
  </si>
  <si>
    <t>Requirement Vs Solution</t>
  </si>
  <si>
    <t>Completed &amp; Approved by TNOC-AD</t>
  </si>
  <si>
    <t>\\172.28.9.34\share drive\Artefacts_T-Fiber TNOC Tracker\GIS\T117</t>
  </si>
  <si>
    <t>T118</t>
  </si>
  <si>
    <t>DC-DR Testing</t>
  </si>
  <si>
    <t xml:space="preserve">DC-DR Testing completed &amp; Document has been kept on share drive,Awaiting TFIBER Approval </t>
  </si>
  <si>
    <t>\\172.28.9.34\share drive\Artefacts_T-Fiber TNOC Tracker\GIS\T118</t>
  </si>
  <si>
    <t>T119</t>
  </si>
  <si>
    <t xml:space="preserve">Google Map API configuration </t>
  </si>
  <si>
    <t>\\172.28.9.34\share drive\Artefacts_T-Fiber TNOC Tracker\GIS\T119</t>
  </si>
  <si>
    <t>T120</t>
  </si>
  <si>
    <t>Fixing of telco Boundaries in GIS</t>
  </si>
  <si>
    <t>\\172.28.9.34\share drive\Artefacts_T-Fiber TNOC Tracker\GIS\T120</t>
  </si>
  <si>
    <t>T121</t>
  </si>
  <si>
    <t>Data Model Optimization</t>
  </si>
  <si>
    <t>\\172.28.9.34\share drive\Artefacts_T-Fiber TNOC Tracker\GIS\</t>
  </si>
  <si>
    <t>T122</t>
  </si>
  <si>
    <t>ISP/OSP object modelling in tool as per T-Fibre</t>
  </si>
  <si>
    <t>\\172.28.9.34\share drive\Artefacts_T-Fiber TNOC Tracker\GIS\T122</t>
  </si>
  <si>
    <t>T123</t>
  </si>
  <si>
    <t>Make &amp; Model deployment against all object as per T-Fibre Project</t>
  </si>
  <si>
    <t>\\172.28.9.34\share drive\Artefacts_T-Fiber TNOC Tracker\GIS\T123</t>
  </si>
  <si>
    <t>T124</t>
  </si>
  <si>
    <t>Device (Active/Passive) ( All Type as per T-Fibre Project) &amp; Port Modelling In Tool</t>
  </si>
  <si>
    <t>T125</t>
  </si>
  <si>
    <t>Correction In Fttx Network placement rules (GP To GI)</t>
  </si>
  <si>
    <t>T126</t>
  </si>
  <si>
    <t>Fine tuning or Enable of Cart feature. ( Pan, Zoom, Vertex, Selection method, ruler Etc.)</t>
  </si>
  <si>
    <t>D:\T-Fiber Project\Hexagon GIS\Artefacts Of T-NOC Tracker\T126</t>
  </si>
  <si>
    <t>T127</t>
  </si>
  <si>
    <t>Trace Feature ( Link/Spare/Topology)</t>
  </si>
  <si>
    <t>\\172.28.9.34\share drive\Artefacts_T-Fiber TNOC Tracker\GIS\T127</t>
  </si>
  <si>
    <t>T128</t>
  </si>
  <si>
    <t>Reports (Fibre Utilisation, BOQ, Area selection, ISP/OSP Quantify)</t>
  </si>
  <si>
    <t>\\172.28.9.34\share drive\Artefacts_T-Fiber TNOC Tracker\GIS\T128</t>
  </si>
  <si>
    <t>T129</t>
  </si>
  <si>
    <t xml:space="preserve">Document/Image Upload feature </t>
  </si>
  <si>
    <t>T130</t>
  </si>
  <si>
    <t xml:space="preserve">Port level &amp; Fibre stand lever attribute </t>
  </si>
  <si>
    <t>\\172.28.9.34\share drive\Artefacts_T-Fiber TNOC Tracker\GIS\T130</t>
  </si>
  <si>
    <t>T131</t>
  </si>
  <si>
    <t xml:space="preserve">Topology Highlight feature </t>
  </si>
  <si>
    <t>\\172.28.9.34\share drive\Artefacts_T-Fiber TNOC Tracker\GIS\T131</t>
  </si>
  <si>
    <t>T132</t>
  </si>
  <si>
    <t xml:space="preserve">Data Model G-TECH Alignment </t>
  </si>
  <si>
    <t>\\172.28.9.34\share drive\Artefacts_T-Fiber TNOC Tracker\GIS\T132</t>
  </si>
  <si>
    <t>T133</t>
  </si>
  <si>
    <t xml:space="preserve">DI alignment as per new 35 Layer data model </t>
  </si>
  <si>
    <t>T134</t>
  </si>
  <si>
    <t xml:space="preserve">Active to Passive, Active to active connectivity correction </t>
  </si>
  <si>
    <t>\\172.28.9.34\share drive\Artefacts_T-Fiber TNOC Tracker\GIS\T134</t>
  </si>
  <si>
    <t>T135</t>
  </si>
  <si>
    <t xml:space="preserve">DI processing timing optimisation </t>
  </si>
  <si>
    <t>T136</t>
  </si>
  <si>
    <t xml:space="preserve">Rack to Rack Connectivity </t>
  </si>
  <si>
    <t>\\172.28.9.34\share drive\Artefacts_T-Fiber TNOC Tracker\GIS\T136</t>
  </si>
  <si>
    <t>T137</t>
  </si>
  <si>
    <t>Advance Readiness</t>
  </si>
  <si>
    <t>Graphical Symbology deployment against all object</t>
  </si>
  <si>
    <t>\\172.28.9.34\share drive\Artefacts_T-Fiber TNOC Tracker\GIS\T137</t>
  </si>
  <si>
    <t>T138</t>
  </si>
  <si>
    <t>Fixing Of Labelling (Sequencing &amp; Attributes)</t>
  </si>
  <si>
    <t>\\172.28.9.34\share drive\Artefacts_T-Fiber TNOC Tracker\GIS\T138</t>
  </si>
  <si>
    <t>T139</t>
  </si>
  <si>
    <t xml:space="preserve">Object search options to user </t>
  </si>
  <si>
    <t>\\172.28.9.34\share drive\Artefacts_T-Fiber TNOC Tracker\GIS\T139</t>
  </si>
  <si>
    <t>T140</t>
  </si>
  <si>
    <t xml:space="preserve">G-tech to .shp &amp; Kml conversion </t>
  </si>
  <si>
    <t>\\172.28.9.34\share drive\Artefacts_T-Fiber TNOC Tracker\GIS\T140</t>
  </si>
  <si>
    <t>T141</t>
  </si>
  <si>
    <t xml:space="preserve">Plotting &amp; Print Feature </t>
  </si>
  <si>
    <t>\\172.28.9.34\share drive\Artefacts_T-Fiber TNOC Tracker\GIS\T141</t>
  </si>
  <si>
    <t>T142</t>
  </si>
  <si>
    <t>4 More API from Google Map</t>
  </si>
  <si>
    <t>\\172.28.9.34\share drive\Artefacts_T-Fiber TNOC Tracker\GIS\T142</t>
  </si>
  <si>
    <t>T143</t>
  </si>
  <si>
    <t xml:space="preserve">Fibre Utilisation Reports </t>
  </si>
  <si>
    <t>\\172.28.9.34\share drive\Artefacts_T-Fiber TNOC Tracker\GIS\T143</t>
  </si>
  <si>
    <t>T144</t>
  </si>
  <si>
    <t>Consolidated reports from GIS</t>
  </si>
  <si>
    <t>D:\T-Fiber Project\Hexagon GIS\Artefacts Of T-NOC Tracker\T144</t>
  </si>
  <si>
    <t>T145</t>
  </si>
  <si>
    <t xml:space="preserve">Link trace Reports </t>
  </si>
  <si>
    <t>\\172.28.9.34\share drive\Artefacts_T-Fiber TNOC Tracker\GIS\T145</t>
  </si>
  <si>
    <t>T146</t>
  </si>
  <si>
    <t>Consolidation/Customization of Dashboard feature in G-tech, Network Portal</t>
  </si>
  <si>
    <t>\\172.28.9.34\share drive\Artefacts_T-Fiber TNOC Tracker\GIS\T146</t>
  </si>
  <si>
    <t>T147</t>
  </si>
  <si>
    <t xml:space="preserve">Network data availability in G-Tech &amp; Network portal &amp; Geo media </t>
  </si>
  <si>
    <t>\\172.28.9.34\share drive\Artefacts_T-Fiber TNOC Tracker\GIS\T147</t>
  </si>
  <si>
    <t>T148</t>
  </si>
  <si>
    <t xml:space="preserve">Final Demo to customer </t>
  </si>
  <si>
    <t>\\172.28.9.34\share drive\Artefacts_T-Fiber TNOC Tracker\GIS\T148</t>
  </si>
  <si>
    <t>T149</t>
  </si>
  <si>
    <t>Mobile Applications</t>
  </si>
  <si>
    <t>Network availability in Mobile application with G-MAP</t>
  </si>
  <si>
    <t>\\172.28.9.34\share drive\Artefacts_T-Fiber TNOC Tracker\GIS\T149</t>
  </si>
  <si>
    <t>T150</t>
  </si>
  <si>
    <t xml:space="preserve">Red line, Red Point Feature deployment in Mobile application </t>
  </si>
  <si>
    <t>\\172.28.9.34\share drive\Artefacts_T-Fiber TNOC Tracker\GIS\T150</t>
  </si>
  <si>
    <t>T151</t>
  </si>
  <si>
    <t xml:space="preserve">JOB creation testing in GIS tool from GIS Mobile app </t>
  </si>
  <si>
    <t>\\172.28.9.34\share drive\Artefacts_T-Fiber TNOC Tracker\GIS\T151</t>
  </si>
  <si>
    <t>T152</t>
  </si>
  <si>
    <t>Feasible Points closure of workshop</t>
  </si>
  <si>
    <t>\\172.28.9.34\share drive\Artefacts_T-Fiber TNOC Tracker\GIS\T152</t>
  </si>
  <si>
    <t>T153</t>
  </si>
  <si>
    <t>Resources</t>
  </si>
  <si>
    <t xml:space="preserve">Resources onboarding, Licences arrangement, Workstation plan </t>
  </si>
  <si>
    <t xml:space="preserve">Resource &amp; PCs has been deployed in NOC GIS room. for Licesnes dependecy on T FIber. </t>
  </si>
  <si>
    <t>Resources and workstations have already been deployed in the NOC GIS Room. Decisions regarding additional licenses need to be made by L&amp;T and TFIBER</t>
  </si>
  <si>
    <t>Artefacts not Required</t>
  </si>
  <si>
    <t>T154</t>
  </si>
  <si>
    <t xml:space="preserve">T-NOC Creation in GIS Tool with connectivity </t>
  </si>
  <si>
    <t>\\172.28.9.34\share drive\Artefacts_T-Fiber TNOC Tracker\GIS\T154</t>
  </si>
  <si>
    <t>T155</t>
  </si>
  <si>
    <t xml:space="preserve">SOP Creation </t>
  </si>
  <si>
    <t>\\172.28.9.34\share drive\Artefacts_T-Fiber TNOC Tracker\GIS\T155</t>
  </si>
  <si>
    <t>T156</t>
  </si>
  <si>
    <t>MB kilometers vs UG and arial to path and over all route length to be added in webapplication</t>
  </si>
  <si>
    <t>\\172.28.9.34\share drive\Artefacts_T-Fiber TNOC Tracker\GIS\T156</t>
  </si>
  <si>
    <t>T157</t>
  </si>
  <si>
    <t xml:space="preserve">3 Formats of Lat long (DMS, DMM &amp; Mtr) required in Hexagon tool </t>
  </si>
  <si>
    <t>\\172.28.9.34\share drive\Artefacts_T-Fiber TNOC Tracker\GIS\T157</t>
  </si>
  <si>
    <t>T158</t>
  </si>
  <si>
    <t>GIS LLD submitted to T-Fiber on 02.03.2025, to be discussed with T-Fiber</t>
  </si>
  <si>
    <t>Resubmission done after discussion. Date-19.03.25. queries on LLD with mail dated 25.03.25</t>
  </si>
  <si>
    <t>\\172.28.9.34\share drive\Artefacts_T-Fiber TNOC Tracker\GIS\T158</t>
  </si>
  <si>
    <t>T159</t>
  </si>
  <si>
    <t xml:space="preserve">Physical Device sync-up with OSS System </t>
  </si>
  <si>
    <t xml:space="preserve">Integration with OSS Is WIP </t>
  </si>
  <si>
    <t>\\172.28.9.34\share drive\Artefacts_T-Fiber TNOC Tracker\GIS\T159</t>
  </si>
  <si>
    <t>T160</t>
  </si>
  <si>
    <t xml:space="preserve">Common Span Path </t>
  </si>
  <si>
    <t xml:space="preserve">Dependency On Physical Device Syn-up (Integration) &amp; alarm corelation  </t>
  </si>
  <si>
    <t>T161</t>
  </si>
  <si>
    <t xml:space="preserve">Auto feasibility </t>
  </si>
  <si>
    <t>BSS(knot) has demonstrated the Auto Feasibility feature for single location business cases.
If, Customer is expecting Bulk feasibility capabilities, which is not a feature of GIS, required external tool.</t>
  </si>
  <si>
    <t>Multiple demonstrations were provided to showcase auto-feasibility during the GIBB demo</t>
  </si>
  <si>
    <t>T162</t>
  </si>
  <si>
    <t>Tejas-Design &amp; Documentation</t>
  </si>
  <si>
    <t>Customer Requirement Document</t>
  </si>
  <si>
    <t>Sayyad Pasha</t>
  </si>
  <si>
    <t>\\172.28.9.34\Artefacts_T-Fiber TNOC Tracker\GPON\T162</t>
  </si>
  <si>
    <t>T163</t>
  </si>
  <si>
    <t xml:space="preserve">HLD </t>
  </si>
  <si>
    <t>\\172.28.9.34\Artefacts_T-Fiber TNOC Tracker\GPON\T163
Please refer Section-3 in E2E Network HLD</t>
  </si>
  <si>
    <t>T164</t>
  </si>
  <si>
    <t>Nokkia-Design &amp; Documentation</t>
  </si>
  <si>
    <t>LLD for 152 Mandals</t>
  </si>
  <si>
    <t>\\172.28.9.34\Artefacts_T-Fiber TNOC Tracker\GPON\T164</t>
  </si>
  <si>
    <t>T165</t>
  </si>
  <si>
    <t>Latest EMS Integration with OSS (Hold due to CR)</t>
  </si>
  <si>
    <t>\\172.28.9.34\Artefacts_T-Fiber TNOC Tracker\GPON\T165</t>
  </si>
  <si>
    <t>T166</t>
  </si>
  <si>
    <t xml:space="preserve">* Testing done for new build in T-Fiber test lab .
* Plan event for OLTs new SW upgradation in production environment. </t>
  </si>
  <si>
    <t>Tejas OEM</t>
  </si>
  <si>
    <t>OLT</t>
  </si>
  <si>
    <t>13-Oct-25: GPON SME has to provide the breakup for all Pending OLT upgradation activities, need to send a mail to concern packages with respective pending OLT upgradation.
20-Sep-25: All the reachable OLT to EMS are upgraded successfully. And Not reachbale OLTs need to be upgraded, There is a dependecny on All 3 Packages field teams to make reachability to EMS. GPON SME need to submit detailed report on Scope vs upgraded and Pending devices breakup(Package wise).</t>
  </si>
  <si>
    <t xml:space="preserve"> Srinivas Kodali(PKG_A), Venu&amp; Mahesh(PKG B&amp;C)</t>
  </si>
  <si>
    <t>T167</t>
  </si>
  <si>
    <t>TACACS Feature</t>
  </si>
  <si>
    <t>\\172.28.9.34\Artefacts_T-Fiber TNOC Tracker\GPON\T167</t>
  </si>
  <si>
    <t>\\172.28.9.34\Artefacts_T-Fiber TNOC Tracker\GPON\T372</t>
  </si>
  <si>
    <t>T168</t>
  </si>
  <si>
    <t>Authentication &amp; Authorization with RAIDUS</t>
  </si>
  <si>
    <t>\\172.28.9.34\Artefacts_T-Fiber TNOC Tracker\GPON\T168</t>
  </si>
  <si>
    <t>T169</t>
  </si>
  <si>
    <t>EMS authentication &amp; Authorization with Alepo</t>
  </si>
  <si>
    <t>\\172.28.9.34\Artefacts_T-Fiber TNOC Tracker\GPON\T169</t>
  </si>
  <si>
    <t>T170</t>
  </si>
  <si>
    <t>Accounting Feature with New build &amp; Logs filteration</t>
  </si>
  <si>
    <t>\\172.28.9.34\Artefacts_T-Fiber TNOC Tracker\GPON\T170</t>
  </si>
  <si>
    <t>T171</t>
  </si>
  <si>
    <t>\\172.28.9.34\Artefacts_T-Fiber TNOC Tracker\GPON\T171</t>
  </si>
  <si>
    <t>T172</t>
  </si>
  <si>
    <t>Tejas EMS ATP</t>
  </si>
  <si>
    <t>\\172.28.9.34\Artefacts_T-Fiber TNOC Tracker\GPON\T172</t>
  </si>
  <si>
    <t>T173</t>
  </si>
  <si>
    <t>DC-DR Switchover Activity</t>
  </si>
  <si>
    <t>\\172.28.9.34\Artefacts_T-Fiber TNOC Tracker\GPON\T173</t>
  </si>
  <si>
    <t>T174</t>
  </si>
  <si>
    <t>NBI API availability for BW query
Dependent on new OLT build, which supposed to released on 31- March23.</t>
  </si>
  <si>
    <t>\\172.28.9.34\Artefacts_T-Fiber TNOC Tracker\GPON\T174</t>
  </si>
  <si>
    <t>T175</t>
  </si>
  <si>
    <t xml:space="preserve">CR for Nokia API integration to close BW query and PMS related issues </t>
  </si>
  <si>
    <t>Nokia OEM</t>
  </si>
  <si>
    <t>AMS</t>
  </si>
  <si>
    <t>Having dependency on Service Inventory and NSO</t>
  </si>
  <si>
    <t>T176</t>
  </si>
  <si>
    <t>OLT devices status in OSS is not as per AMS.</t>
  </si>
  <si>
    <t>\\172.28.9.34\Artefacts_T-Fiber TNOC Tracker\GPON\T176</t>
  </si>
  <si>
    <t>T177</t>
  </si>
  <si>
    <t>ONT devices have been recovered and validated as per AMS count.</t>
  </si>
  <si>
    <t>\\172.28.9.34\Artefacts_T-Fiber TNOC Tracker\GPON\T177</t>
  </si>
  <si>
    <t>T178</t>
  </si>
  <si>
    <t>Authentication and authorization have been tested with Nokia devices except CB OLT.</t>
  </si>
  <si>
    <t>\\172.28.9.34\Artefacts_T-Fiber TNOC Tracker\GPON\T178</t>
  </si>
  <si>
    <t>T179</t>
  </si>
  <si>
    <t>Tejas ONT firmware upgradation not happing through Nokia OLT. Joint troubleshooting is required with Tejas and Nokia.</t>
  </si>
  <si>
    <t>\\172.28.9.34\Artefacts_T-Fiber TNOC Tracker\GPON\T179</t>
  </si>
  <si>
    <t>T180</t>
  </si>
  <si>
    <t>Nokia ONT to support NAT, DHCP, both Router and Bridge mode</t>
  </si>
  <si>
    <t>ONT</t>
  </si>
  <si>
    <t>Nokia has provided the SOP, which has been tested and is working as expected. However, Nokia ONTs connected to Tejas OLTs cannot be enabled directly through the Tejas OLT. As discussed with TFiber, we have prepared an SOP for the field team and are currently working on mapping the Nokia ONTs under Tejas OLTs to nearby Nokia OLTs</t>
  </si>
  <si>
    <t>  \\172.28.9.34\Artefacts_T-Fiber TNOC Tracker\GPON\T180</t>
  </si>
  <si>
    <t>T181</t>
  </si>
  <si>
    <t>Accounting logs are forwarded to Alepo server, same was reflecting in Alepo server but it was forwarding towards syslog server.</t>
  </si>
  <si>
    <t>\\172.28.9.34\Artefacts_T-Fiber TNOC Tracker\GPON\T181</t>
  </si>
  <si>
    <t>T182</t>
  </si>
  <si>
    <t>Nokia EMS functional ATP to be closed with customer</t>
  </si>
  <si>
    <t>Working with OEM
20-Sep-25: ATP document submitted to TPA, And TPA Shared 12 observations related to RFP compliance.Same has been given to OEM for closure. Nokia team provided clarifications for 10 points and 2 points are WIP. GPON team has to share clarifications of 10 points to TPA and need to confirm timelines for remaining 2 points on 23-Sep-25.</t>
  </si>
  <si>
    <t>Sivakasi</t>
  </si>
  <si>
    <t>T183</t>
  </si>
  <si>
    <t>DC-DR Switchover activity need to plan.</t>
  </si>
  <si>
    <t>\\172.28.9.34\Artefacts_T-Fiber TNOC Tracker\GPON\T183</t>
  </si>
  <si>
    <t>T184</t>
  </si>
  <si>
    <t>Nokia OLTs reachability is pending for DR Servers.</t>
  </si>
  <si>
    <t>\\172.28.9.34\Artefacts_T-Fiber TNOC Tracker\GPON\T184</t>
  </si>
  <si>
    <t>T185</t>
  </si>
  <si>
    <t>Service Solution</t>
  </si>
  <si>
    <t>HSI (High Speed Internet to Household)</t>
  </si>
  <si>
    <t>\\172.28.9.34\Artefacts_T-Fiber TNOC Tracker\IPMPLS\House Hold HSI Services Design LLD V1.2 - T185.pdf</t>
  </si>
  <si>
    <t>T186</t>
  </si>
  <si>
    <t>IPTV to Household</t>
  </si>
  <si>
    <t>\\172.28.9.34\Artefacts_T-Fiber TNOC Tracker\IPMPLS\House Hold IPTV Services Design LLD V1.2 - T186.pdf</t>
  </si>
  <si>
    <t>T187</t>
  </si>
  <si>
    <t>VOIP to Household</t>
  </si>
  <si>
    <t>\\172.28.9.34\Artefacts_T-Fiber TNOC Tracker\IPMPLS\House Hold VoIP Services Design LLD V1.2 - t187.pdf</t>
  </si>
  <si>
    <t>T188</t>
  </si>
  <si>
    <t>Internet to GI (Govt. Institution)</t>
  </si>
  <si>
    <t>\\172.28.9.34\Artefacts_T-Fiber TNOC Tracker\IPMPLS\T-FIBER T-Net for GI Broadband Service Design LLD V1.1 - T188.pdf</t>
  </si>
  <si>
    <t>T189</t>
  </si>
  <si>
    <t>CCTV Unicast</t>
  </si>
  <si>
    <t>\\172.28.9.34\Artefacts_T-Fiber TNOC Tracker\IPMPLS\Centrailzed CCTV Surveillance Monitoring over T-Fiber Network-Solution Doucment_Initial Draft V1.0 - T189.pdf</t>
  </si>
  <si>
    <t>T190</t>
  </si>
  <si>
    <t>CCTV Multicast</t>
  </si>
  <si>
    <t>\\172.28.9.34\Artefacts_T-Fiber TNOC Tracker\IPMPLS\CCTV Multicast Solution LLD V1.2 - T190.pdf</t>
  </si>
  <si>
    <t>T191</t>
  </si>
  <si>
    <t>Cell Tower L2VPN</t>
  </si>
  <si>
    <t>\\172.28.9.34\Artefacts_T-Fiber TNOC Tracker\IPMPLS\TFIBER T-CELL Service Design &amp; Solution V4.3 T197, T336, T337, T338.pdf</t>
  </si>
  <si>
    <t>T192</t>
  </si>
  <si>
    <t>Dhanush Telemedicine Application</t>
  </si>
  <si>
    <t>\\172.28.9.34\Artefacts_T-Fiber TNOC Tracker\IPMPLS\T-FIBER DHANUSH TELEMEDICINE SOLUTION LLD V1.0 - T192.pdf</t>
  </si>
  <si>
    <t>T193</t>
  </si>
  <si>
    <t>SDC content to Household and GI</t>
  </si>
  <si>
    <t>22-Sep-25: Need to review plan and approve
12-Sep-25 : Peering plan submitted as per discussion on 11-Sep-25
01-Jul-25 : Design document submitted with suggested approaches. Require inputs from TFiber   to conduct PoC and finalize service design.</t>
  </si>
  <si>
    <t>Sanjay</t>
  </si>
  <si>
    <t>T194</t>
  </si>
  <si>
    <t>Service Catalogue</t>
  </si>
  <si>
    <t>Incremental Product/ Services finalization in T-Fiber network</t>
  </si>
  <si>
    <t>01-Jul-25 : Dependecy on Tfiber in PCN (Product Concept Note) finalisation. Tracked in BSS action item T12 (part of 472 tracker)</t>
  </si>
  <si>
    <t>T195</t>
  </si>
  <si>
    <t>Service Provisioning</t>
  </si>
  <si>
    <t>Service Provisioning PoC for SCCM/NSO - L2, L3 VPN</t>
  </si>
  <si>
    <t>Jayant Madavi</t>
  </si>
  <si>
    <t>T196</t>
  </si>
  <si>
    <t>Service Provisioning PoC for SCCM/NSO - QoS (all scenarios)</t>
  </si>
  <si>
    <t>T197</t>
  </si>
  <si>
    <t>Service Provisioning PoC for SCCM/NSO - MVPN (all scenarios)</t>
  </si>
  <si>
    <t>T198</t>
  </si>
  <si>
    <t>Network AT</t>
  </si>
  <si>
    <t>Simulation and testing network for parameters like network convergence etc</t>
  </si>
  <si>
    <t>22-Sep-2025: Need to have discussion on Network AT parameters
8-Jul-2025 - Sandeep will come back by EoD today on extension of Cisco support renewal
01-Jul-25 : OEM(Cisco) suport is required to perform network AT, Inputs provided to OEM. OEM to provide Network AT procedure including all tests and test procedures.
OEM onboarding is in progress  &amp; LnT Contracts team is coordinating</t>
  </si>
  <si>
    <t>TPA, T Fiber, L&amp;T</t>
  </si>
  <si>
    <t>Biju,Sanjay, RS Rao</t>
  </si>
  <si>
    <t>T199</t>
  </si>
  <si>
    <t>HLD</t>
  </si>
  <si>
    <t>\\172.28.9.34\Artefacts_T-Fiber TNOC Tracker\IPMPLS\E2E_Network HLD_Part1_V2.0_ 29.10.2020(Approved) - T199.pdf</t>
  </si>
  <si>
    <t>T200</t>
  </si>
  <si>
    <t>AD-UT, Tfiber (Sanjay ji)</t>
  </si>
  <si>
    <t>\\172.28.9.34\Artefacts_T-Fiber TNOC Tracker\IPMPLS\IP MPLS Network LLD V1.7 14-Aug-2025.pdf</t>
  </si>
  <si>
    <t>T201</t>
  </si>
  <si>
    <t>FMS Fault Management System (Device, Link ticketing etc)</t>
  </si>
  <si>
    <t>22-Sep-25: Auto ticketing verification is depending on OSS, reqiured configguration or changes done in OSS. Now auto ticket is working atrefatcs to be submitted for Node and Link.
08-Jul-25 : Requirement given to OSS for implementation. FMS parameters given
1. Node down (Router, Switch, DC Network Switches, DWDM, OTN, OADM, OLT, UPS) : Field alarm should be received in NNMi. NNMi has to forward the alarm to OBM, NPS and to TeMiP. UCA has to carryout correlation and accordingly pass the root cause to SM to generate TT. once TT is generated it is assigned to respective District Engineer along with mail. After Fault resolution, TT should be resolved in system with alarm clearance and NoC has to close the TT with RFO.
 Link down, Protocol down, RSP/Card/PSU down, High Temperature, Latency, Packet Loss, Jitter. End-to-end implementation and demonstration pending in OSS</t>
  </si>
  <si>
    <t>Suresh Pawar</t>
  </si>
  <si>
    <t>T202</t>
  </si>
  <si>
    <t>PMS Performance Management System (Utilization, Errors etc)</t>
  </si>
  <si>
    <t>25-Sep-25: Implementation completed, Need to validate and cofirm
07-Jul-25 : Requirement given to OSS for implementation. PMS parameters given - CPU, Memory, Backplane and Link utilization, CRC errors, Optical power, QoS parameters  . End-to-end implementation and demonstration pending in OSS</t>
  </si>
  <si>
    <t>T203</t>
  </si>
  <si>
    <t>Dashboard (Network Parameter Dash Boards)</t>
  </si>
  <si>
    <t>25-Sep-25: Implementation completed, Need to validate and cofirm
07-Jul-25 : Requirement given to OSS for implementation. Dash Board required - Top CPU, Memory, Link utilization, Temperature, All Critical alarms   . Demonstration pending in OSS</t>
  </si>
  <si>
    <t>T204</t>
  </si>
  <si>
    <t>Reports (Invetory, Device avability, Link Availability)</t>
  </si>
  <si>
    <t>25-Sep-25: Reports are available in UOC, Artefacts to be submitted for clsore
07-Jul-25 : Requirement given to OSS for implementation. Reports required - Node availability, Link availability, Link utilization, Inventory, CPU utilization, Memory Utilization, Latecy.  Demonstration pending in OSS</t>
  </si>
  <si>
    <t>T205</t>
  </si>
  <si>
    <t>Installation of NSO Applications</t>
  </si>
  <si>
    <t>T206</t>
  </si>
  <si>
    <t xml:space="preserve">Integration with Third Party Applications/Nodes </t>
  </si>
  <si>
    <t>T207</t>
  </si>
  <si>
    <t>T208</t>
  </si>
  <si>
    <t>T209</t>
  </si>
  <si>
    <t>Nodes</t>
  </si>
  <si>
    <t>T210</t>
  </si>
  <si>
    <t>EMS-GPON</t>
  </si>
  <si>
    <t>T211</t>
  </si>
  <si>
    <t>EMS-DWDM</t>
  </si>
  <si>
    <t>T212</t>
  </si>
  <si>
    <t>Service verification and provisioning - IP MPLS</t>
  </si>
  <si>
    <t>T213</t>
  </si>
  <si>
    <t>Service verification and activation - GPON Nokia and Tejas</t>
  </si>
  <si>
    <t>T214</t>
  </si>
  <si>
    <t>SCCM provisioning request for HSI, IPTV, T-Wire,T-VPN,VoIP,CCTV SDD</t>
  </si>
  <si>
    <t>T215</t>
  </si>
  <si>
    <t>NSO module final implementation</t>
  </si>
  <si>
    <t>T216</t>
  </si>
  <si>
    <t>NSO integration with SCCM</t>
  </si>
  <si>
    <t>T217</t>
  </si>
  <si>
    <t>Cisco NSO to test all the cisco elements including SG350 Horizontal switch to deliver service</t>
  </si>
  <si>
    <t>T218</t>
  </si>
  <si>
    <t xml:space="preserve">NSO LLD </t>
  </si>
  <si>
    <t>T219</t>
  </si>
  <si>
    <t>Service catalog with product concept note for all services with target requirement date.</t>
  </si>
  <si>
    <t>T220</t>
  </si>
  <si>
    <t>T-Cell Service definition sign off</t>
  </si>
  <si>
    <t>T221</t>
  </si>
  <si>
    <t xml:space="preserve">MAG/GAC ports reservation feasibility for services booked in BSS with payments made </t>
  </si>
  <si>
    <t>T222</t>
  </si>
  <si>
    <t xml:space="preserve">Tejas NED readiness </t>
  </si>
  <si>
    <t>T223</t>
  </si>
  <si>
    <t xml:space="preserve">IPTV tested needs to be finalised for additional configuration for multicast and tested as per lab availability and final sign off </t>
  </si>
  <si>
    <t>T224</t>
  </si>
  <si>
    <t xml:space="preserve">BSS to provide actual feasibility parameters e.g PE port number(s) from OSS . Right now values are hard-coded . In turn OSS to get these details from GIS. We havent seen an e2e workign scenario on this yet. </t>
  </si>
  <si>
    <t>T225</t>
  </si>
  <si>
    <t xml:space="preserve">VLAN logic : Vlan logic for HSI-SVLAN has beed provided per zone information. But most of deployments are coming with vlan 256 of PIONEER for any service . This needs to be looked at. VLAN ID should be changed to as per plan shared by Aravindhan. </t>
  </si>
  <si>
    <t>T226</t>
  </si>
  <si>
    <t>Alarm &amp; Auto TT</t>
  </si>
  <si>
    <t>1. OT Stack upgrade is under discussion 
2. Resync stabilization is WIP : Action Plan to submitted by 9th Sept 2025</t>
  </si>
  <si>
    <t>T227</t>
  </si>
  <si>
    <t>Other Applications Integrations with OSS</t>
  </si>
  <si>
    <t>Create trouble ticket by BSS CRM</t>
  </si>
  <si>
    <t>\\172.28.9.34\share drive\Artefacts_T-Fiber TNOC Tracker\OSS\T227</t>
  </si>
  <si>
    <t>T228</t>
  </si>
  <si>
    <t>Creation of technical incident by Helpdesk</t>
  </si>
  <si>
    <t>17-05-2025: Under observation. Seek approval from Sivakumar
26-06-2025: closed from OSS end, help desk to start using</t>
  </si>
  <si>
    <t>T229</t>
  </si>
  <si>
    <t>DWDM Integration with OSS</t>
  </si>
  <si>
    <t xml:space="preserve">DWDM Network Alarms integration has been completed in HPE OSS. However, all alarm counts are not in sync with Ciena MCP to HPE vTeMIP. </t>
  </si>
  <si>
    <t>\\172.28.9.34\share drive\Artefacts_T-Fiber TNOC Tracker\OSS\T229</t>
  </si>
  <si>
    <t>T230</t>
  </si>
  <si>
    <t xml:space="preserve">Hardware inventory integration has been completed in HPE OSS. </t>
  </si>
  <si>
    <t>\\172.28.9.34\share drive\Artefacts_T-Fiber TNOC Tracker\OSS\T230</t>
  </si>
  <si>
    <t>T231</t>
  </si>
  <si>
    <t>Ciena DWDM Network Topology has been created in HPE OSS topology MAP along with neighbour NE details. Adding the geographical map in the background of HPE OSS is possible with openstreet map.. 
Not posisble to integarted with GIS map</t>
  </si>
  <si>
    <t>09-09-2025: topology available but bordering not feasible</t>
  </si>
  <si>
    <t>T232</t>
  </si>
  <si>
    <t>Auto Ticket Generation- Fiber Cut</t>
  </si>
  <si>
    <t>15-09-2025:  Demonstrated in the Demo/UAT call</t>
  </si>
  <si>
    <t>\\172.28.9.34\share drive\Artefacts_T-Fiber TNOC Tracker\OSS\T232</t>
  </si>
  <si>
    <t>T233</t>
  </si>
  <si>
    <t>Auto Ticket Generation- Hardwares Failures</t>
  </si>
  <si>
    <t>\\172.28.9.34\share drive\Artefacts_T-Fiber TNOC Tracker\OSS\T233</t>
  </si>
  <si>
    <t>T234</t>
  </si>
  <si>
    <t>Auto Ticket Generation- Infra Failure</t>
  </si>
  <si>
    <t>\\172.28.9.34\share drive\Artefacts_T-Fiber TNOC Tracker\OSS\T234</t>
  </si>
  <si>
    <t>T235</t>
  </si>
  <si>
    <t>\\172.28.9.34\share drive\Artefacts_T-Fiber TNOC Tracker\OSS\T235</t>
  </si>
  <si>
    <t>T236</t>
  </si>
  <si>
    <t xml:space="preserve">Bandwidth utilization data in HPE OSS is available and under validation. </t>
  </si>
  <si>
    <t>\\172.28.9.34\share drive\Artefacts_T-Fiber TNOC Tracker\OSS\T236</t>
  </si>
  <si>
    <t>T237</t>
  </si>
  <si>
    <t>Service inventory data availability in HPE OSS</t>
  </si>
  <si>
    <t>17-05-2025: Dependancy on NSO
26-06-2025: Cisco to be onboarded then it will take ~30 days to complete(timeline is given concidering NSO support available on 1st July)</t>
  </si>
  <si>
    <t>T238</t>
  </si>
  <si>
    <t xml:space="preserve">For planned event service impact analysis data / report </t>
  </si>
  <si>
    <t>T239</t>
  </si>
  <si>
    <t>IPMPLS Integration with OSS</t>
  </si>
  <si>
    <t xml:space="preserve">FMS (Inventory, Alarm, Auto TT) Ref 226 </t>
  </si>
  <si>
    <t>24-05-2025:Working with some operational challenges like frequent NNMi and OBM hung issue, queue increase.</t>
  </si>
  <si>
    <t>T240</t>
  </si>
  <si>
    <t>PMS reports for IPMPLS domain network elements</t>
  </si>
  <si>
    <t>17-05-2025: Data collection rom internal (SME &amp; NOC team) and then OT support is required for NPS to enable all permormance parameters.
24-06-2025: NPS reports available and NOC came back with some observation of wrong data, for which OT has asked evidences which are awaited from NOC</t>
  </si>
  <si>
    <t>T241</t>
  </si>
  <si>
    <t>Dashboards for IPMPLS Domain</t>
  </si>
  <si>
    <t>17-05-2025: OOB dashboards are already available in NNMi, L&amp;T NOC team needs to review and confirm if any descripancy observed.</t>
  </si>
  <si>
    <t>T242</t>
  </si>
  <si>
    <t>Reports</t>
  </si>
  <si>
    <t>24-05-2025: Operational Challenges
26-06-2025: Multiple reports are already available, need clarity if anything is missing from IPMPLS</t>
  </si>
  <si>
    <t>T243</t>
  </si>
  <si>
    <t>GPON-NOKIA Integration with OSS</t>
  </si>
  <si>
    <t>13-Sep-2025:
Having dependency on A&amp;O/NSO and service inventory deployment.
29-Aug-2025:
Having dependency on A&amp;O/NSO and service inventory deployment.
07-July-2025:
L&amp;T Remarks:
As per the Tfiber suggestion, this is feasible and will be considered during A&amp;O OEM solution deployemenet.
05-July-2025 : 
TFiber Comments: 
Available bandwidth has to be calculated before provisioning service to a customer. Available bandwidth can be achieved either from OSS or from Service Inventory systems- which already have the services provisioned data
Internal discussion planned on 07-July-2025
30-June-2025 : 
To arrange a call with Tfiber for the discussion and conclusion
Nokia provided the available upload bandwidth on PON Port but Nokia claiming that devices/AMS does not support to provide the available download bandwidth of a PON Port. This feature is not available with Nokia</t>
  </si>
  <si>
    <t>T244</t>
  </si>
  <si>
    <t>Fetch trouble ticket status for ticket(s) by BSS CRM</t>
  </si>
  <si>
    <t>\\172.28.9.34\share drive\Artefacts_T-Fiber TNOC Tracker\OSS\T244</t>
  </si>
  <si>
    <t>T245</t>
  </si>
  <si>
    <t>Passive Infra Integration with OSS</t>
  </si>
  <si>
    <t>Integration with DG - HPE</t>
  </si>
  <si>
    <t>\\172.28.9.34\share drive\Artefacts_T-Fiber TNOC Tracker\OSS\T245</t>
  </si>
  <si>
    <t>T246</t>
  </si>
  <si>
    <t>Integration with UPS - HPE</t>
  </si>
  <si>
    <t>\\172.28.9.34\share drive\Artefacts_T-Fiber TNOC Tracker\OSS\T246</t>
  </si>
  <si>
    <t>T247</t>
  </si>
  <si>
    <t>Inventory Synch - Physical devices with GIS</t>
  </si>
  <si>
    <t>24-05-2025:WIP with HPE
26-06-2025: To be tested post GIS integration</t>
  </si>
  <si>
    <t>T248</t>
  </si>
  <si>
    <t>Nokia API integration - .  PMS ( Chassi OLT ), Inventory, Device Status (ONT )</t>
  </si>
  <si>
    <t>17-05-2025: HPE team will deliver post application upgradation
23-06-2025: for Device status, HPE said the the Nokia alarm format is wrong; post having calls with Nokia HPE reviewing the NBI documentation.
17-07-2025: Solution deplyed for one package, for other 2 package need to raise PE on 22nd July</t>
  </si>
  <si>
    <t>T249</t>
  </si>
  <si>
    <t>OLT &amp; ONT devices status in OSS is not as per AMS</t>
  </si>
  <si>
    <t>06-06-2025: HPE requested a call with Nokia
11-06-2025: Nokia call happened and inputs were shared with HPE
23-06-2025: Post having calls with Nokia one more time last week they have share NBI  documents with HPE today which they are reviewing.
22-07-2025: count matching, confirmation awaited from NOC</t>
  </si>
  <si>
    <t>T250</t>
  </si>
  <si>
    <t>ONT devices have been recovered and validated as per AMS count</t>
  </si>
  <si>
    <t>15-06-2025: validation pending from NOC</t>
  </si>
  <si>
    <t>T251</t>
  </si>
  <si>
    <t>Fetch SLA violation by BSS billing</t>
  </si>
  <si>
    <t>26-06-2025: table to exposed with BSS, awating sevice ID from BSS and same needs to implemented in Network</t>
  </si>
  <si>
    <t>KNOT</t>
  </si>
  <si>
    <t>T252</t>
  </si>
  <si>
    <t>Circuit performance data to BSS CRM</t>
  </si>
  <si>
    <t>T253</t>
  </si>
  <si>
    <t>Alarm Sync issue with MCP</t>
  </si>
  <si>
    <t>\\172.28.9.34\share drive\Artefacts_T-Fiber TNOC Tracker\OSS\T253</t>
  </si>
  <si>
    <t>T254</t>
  </si>
  <si>
    <t>Co-located OLT topology view</t>
  </si>
  <si>
    <t>17-05-2025: As per previous joint discussion with TFIBER and HPE team, this is not required.(to be discuss and remove/close)
26-06-2025: Completed, need confirmation from NOC</t>
  </si>
  <si>
    <t>T255</t>
  </si>
  <si>
    <t>Send SMS communication to SMS gateway</t>
  </si>
  <si>
    <t>\\172.28.9.34\share drive\Artefacts_T-Fiber TNOC Tracker\OSS\T255</t>
  </si>
  <si>
    <t>T256</t>
  </si>
  <si>
    <t xml:space="preserve">EPNM &amp; PI Inventory </t>
  </si>
  <si>
    <t>09-09-2025: to show only integrated devices, need take up with HPE to change select query to excluse non SNMP device</t>
  </si>
  <si>
    <t>T257</t>
  </si>
  <si>
    <t>Syslog Sync to Syslog Server</t>
  </si>
  <si>
    <t>17-06-2025: Support required from Sys-log team/Sarmendra &amp; Ravikishore</t>
  </si>
  <si>
    <t>T258</t>
  </si>
  <si>
    <t>GIS integration</t>
  </si>
  <si>
    <t>17-05-2025: WIP with HPE team</t>
  </si>
  <si>
    <t>T259</t>
  </si>
  <si>
    <t>E2E</t>
  </si>
  <si>
    <t>TOPOLOGY</t>
  </si>
  <si>
    <t>T260</t>
  </si>
  <si>
    <t>Cross domain RCA corelation</t>
  </si>
  <si>
    <t>T261</t>
  </si>
  <si>
    <t>Infra</t>
  </si>
  <si>
    <t>Data enrichment - Location information PKG A B C, etc</t>
  </si>
  <si>
    <t>17-05-2025: GIS Integration with UTM is WIP(OT dependancy)
24-06-2025: OT has shared the API for attributes required by HPE</t>
  </si>
  <si>
    <t>T262</t>
  </si>
  <si>
    <t>DC - Active infra Alarm and Auto TT</t>
  </si>
  <si>
    <t>DC-Active infra Alarm, RCA and Auto TT</t>
  </si>
  <si>
    <t>17-05-2025: URL unreachable alarms are there but tickets are not getting generated. OT support required.
26-06-2025: Functionality is delivered,under stabilization.</t>
  </si>
  <si>
    <t>T263</t>
  </si>
  <si>
    <t>Documentation - LLD, FAT, HA Testing</t>
  </si>
  <si>
    <t>OSS Documentation - LLD, FAT, HA Testing</t>
  </si>
  <si>
    <t>17-05-2025: OT support is required.
26-06-2025: OT &amp; HPE working on preparing the document concidering the BSOW</t>
  </si>
  <si>
    <t>T264</t>
  </si>
  <si>
    <t>Network Downtime, fault reported to be mapped with BSS to consider during billing process</t>
  </si>
  <si>
    <t>26-06-2025: Post NSO integration</t>
  </si>
  <si>
    <t>T265</t>
  </si>
  <si>
    <t>Feasibility Engine</t>
  </si>
  <si>
    <t>24-05-2025: WIP with HPE, OT dendancy for data.
26-06-2025: OT has provided necessary data to HPE, HPE to complete remaining development</t>
  </si>
  <si>
    <t>T266</t>
  </si>
  <si>
    <t>Commercial engine to be designed along with rules to  Budgetory  calculation for network and customer feasibilies</t>
  </si>
  <si>
    <t>26-06-2025: this needs to be taken care by BSS side</t>
  </si>
  <si>
    <t>T267</t>
  </si>
  <si>
    <t>Port Block (reservation) against Service ID</t>
  </si>
  <si>
    <t>DUPLICATE POINT</t>
  </si>
  <si>
    <t>T268</t>
  </si>
  <si>
    <t>T269</t>
  </si>
  <si>
    <t xml:space="preserve">Change management process (eg. planned /Unplanned ) activities to be demonstrated </t>
  </si>
  <si>
    <t>17-05-2025: OT Team has to work and deliver
26-06-2025: change managemnt is delivered, NOC team has to confirm</t>
  </si>
  <si>
    <t>T270</t>
  </si>
  <si>
    <t xml:space="preserve">Device status in OSS ciena inventory, details received from Ciena </t>
  </si>
  <si>
    <t>\\172.28.9.34\share drive\Artefacts_T-Fiber TNOC Tracker\OSS\T270</t>
  </si>
  <si>
    <t>T271</t>
  </si>
  <si>
    <t>ONT &amp; OLT vendor name should be mapped to OSS Inventory &amp; PMS Inventory.</t>
  </si>
  <si>
    <t>\\172.28.9.34\share drive\Artefacts_T-Fiber TNOC Tracker\OSS\T271</t>
  </si>
  <si>
    <t>T272</t>
  </si>
  <si>
    <t xml:space="preserve">Infra team to maintain the SSL connectivity  </t>
  </si>
  <si>
    <t>17-05-2025: Dependancy on HPE upgrade and OT PS Team support
23-06-2025: New VM was requested by OT and same is provided. OT will to the testing in TND and confirm for production by 27th June 2025</t>
  </si>
  <si>
    <t>T273</t>
  </si>
  <si>
    <t>Deployment and Installations</t>
  </si>
  <si>
    <t>Deployment process - Process of building network &amp; passive device connectivity to T-NOC through SG350, ONT (One port Voice, 2nd - Data, 3rd - Video &amp; 4th port to T-NOC for SNMP traps) . Along with , and also all other Services to be test and provision in SG350</t>
  </si>
  <si>
    <t>09-09-2025: Needs to be closed along with IPMPLS(RS Rao) &amp; GPON(Sayyad)</t>
  </si>
  <si>
    <t>T274</t>
  </si>
  <si>
    <t xml:space="preserve">In OSS Script File, both Nokia Primary and Secondary IPs are mentioned, however OSS is considering only the first mentioned IP even if Secondary IP is master. Due to this alarms are not reflecting in OSS. Infra team has to setup Virtual IP. </t>
  </si>
  <si>
    <t>\\172.28.9.34\share drive\Artefacts_T-Fiber TNOC Tracker\OSS\T274</t>
  </si>
  <si>
    <t>T275</t>
  </si>
  <si>
    <t xml:space="preserve">In OSS management dashboard, Block count should count only Mandal OLTs and not GP OLTs. </t>
  </si>
  <si>
    <t>\\172.28.9.34\share drive\Artefacts_T-Fiber TNOC Tracker\OSS\T275</t>
  </si>
  <si>
    <t>T276</t>
  </si>
  <si>
    <t xml:space="preserve">DG Set integration with OSS is in progress for Package A, details for DG set integration with OSS awaited from Package B and C. </t>
  </si>
  <si>
    <t>26-06-2025: Functionality is delivered, but system is not stable; same issue is escalated to HPE and OT.
22-07-2025: genset alarms are working now, confirmation required from NOC</t>
  </si>
  <si>
    <t>T277</t>
  </si>
  <si>
    <t>UPS and DG Device status, GP Name and LGD code &amp; Block Name and LGD code are not available in the Passive Infra (Non-IT) inventory</t>
  </si>
  <si>
    <t>09-09-2025: Status available in NNMi &amp; PowerBI. All other atributes available in UOC</t>
  </si>
  <si>
    <t>T278</t>
  </si>
  <si>
    <t>Firewall</t>
  </si>
  <si>
    <t>OSS firewall ports required for Security compliance</t>
  </si>
  <si>
    <t>09-09-2025: Security team is already taking care with help of MTR sharma</t>
  </si>
  <si>
    <t>T279</t>
  </si>
  <si>
    <t>Security policies to evolve related to DOT/CDOT etc.. from internal and intigration</t>
  </si>
  <si>
    <t>26-06-2025: Dependacy on Cross domain delivery</t>
  </si>
  <si>
    <t>T280</t>
  </si>
  <si>
    <t>Correlations</t>
  </si>
  <si>
    <t>Cross domain  Corelation and exact reason for any outage in Network till ONT Port with E2E topology</t>
  </si>
  <si>
    <t>T281</t>
  </si>
  <si>
    <t xml:space="preserve">Problem Management report for various recurring outages for the given period like
i) one Unique LGD code &gt;5 times in a Month
ii) Fiber cut SPAN/Link  &gt;2 times in a month
iii) Unique LGD code Down for &gt;2 times with Same RFO
iv) etc. </t>
  </si>
  <si>
    <t>T282</t>
  </si>
  <si>
    <t>For ONT Down cases, Some of the Alarms and cause code given by OEM is not matching with RFO provided by field engg., for example incase of Particular ONT goes down at GP level then exact RFO should be available for NOC to correlate with outages due to UPS power  or other issue?</t>
  </si>
  <si>
    <t>15-09-2025: Demostrated in the Demo/UAT call</t>
  </si>
  <si>
    <t>T283</t>
  </si>
  <si>
    <t>Dashboards</t>
  </si>
  <si>
    <t>Alert Mechanism (event rule) when power supply is through UPS which is running on Battery backup mode then there should be alert in the form of SMS sent to field team so outages can be  avoided or minimized proactively.
threshold can be configured (TBD) )for given range for Battery backup status
i)  &lt;50%- - Minor
ii)  &lt;40%-Major
iii)  &lt;30% -Critical)</t>
  </si>
  <si>
    <t>T284</t>
  </si>
  <si>
    <t>Weekly, Monthly E2E Network Availability Trend for each Packages and over all per District, Zone level.</t>
  </si>
  <si>
    <t>Weekly Availability is not getting calculated hence it is not-feasible</t>
  </si>
  <si>
    <t>T285</t>
  </si>
  <si>
    <t>District wise Performance report for period of infra, fiber, ISP, config issues etc.</t>
  </si>
  <si>
    <t xml:space="preserve">09-09-2025: user can download reports as on his requirement </t>
  </si>
  <si>
    <t>T286</t>
  </si>
  <si>
    <t xml:space="preserve">Individual NOC Engineer and shift Lead Performance Measurement for handling the TT's </t>
  </si>
  <si>
    <t>17-05-2025: Artefacts needs to be collected from Sivakumar and seek approval.
26-06-2025: Waiting for Sivakumar's approval</t>
  </si>
  <si>
    <t>T287</t>
  </si>
  <si>
    <t>Exact SPAN/Link details must be taken from GIS(Including Lat,Long) for Fiber cut/outage scenario to undserstand fix is permanent or temporarary in nature and impact on Multiple Nodes/GP’s .</t>
  </si>
  <si>
    <t>17-05-2025: Common span scenarios solution needs to be finalization pending with L&amp;T and will be finalized based on data coming from GIS integration.
26-06-2025: Dependancy on GIS integration. Expected to be completed by 16th July and then ~30 days needed for Common span</t>
  </si>
  <si>
    <t>T288</t>
  </si>
  <si>
    <t>DC-Infrastructure</t>
  </si>
  <si>
    <t>Report for Backup Status (success/failure) of all VM (source it from Vcenter Report)</t>
  </si>
  <si>
    <t>\\172.28.9.34\Artefacts_T-Fiber TNOC Tracker\OSS\Artifact-T288</t>
  </si>
  <si>
    <t>T289</t>
  </si>
  <si>
    <t>DC Active infra-Health check-up /Utilization and Resource Availability report.—Hardware and Servers. (Source it from Vcenter to OSS tool)</t>
  </si>
  <si>
    <t>26-06-2025: data available in OBM, need confirmation from DC team</t>
  </si>
  <si>
    <t>T290</t>
  </si>
  <si>
    <t>IP MPLS node status report to be automated(Zonal / Mandal/GP) along with Alias Name(Like Actual Mandal /GP names) -Feasibility check required if Alias can be updated &amp; fetched by OSS tool</t>
  </si>
  <si>
    <t>26-06-2025: IPMPLS node status available in NNMi, need confirmation from NOC</t>
  </si>
  <si>
    <t>T291</t>
  </si>
  <si>
    <t xml:space="preserve">IP MPLS Node/Link/Port availability &amp; Utilization </t>
  </si>
  <si>
    <t>17-05-2025: Utilization is already available. Node and Link availability is WIP. OT Support not available to check port availability, it needs to resume.
26-06-2025: all data available now except Link availability, need confirmation from NOC</t>
  </si>
  <si>
    <t>T292</t>
  </si>
  <si>
    <t>Customised dashboard template with available set of fields for different set of users  views</t>
  </si>
  <si>
    <t>17-05-2025: OOB is available, to be reviewed with NOC</t>
  </si>
  <si>
    <t>T293</t>
  </si>
  <si>
    <t>Service VLAN status report from EMS (Nokia and Tejas)</t>
  </si>
  <si>
    <t>24-05-2025: Inhouse solution being built by rishik</t>
  </si>
  <si>
    <t>T294</t>
  </si>
  <si>
    <t xml:space="preserve">OSS MTTR report to include additional columns like RFO, Sub RFO, Resolution etc. </t>
  </si>
  <si>
    <t>\\172.28.9.34\share drive\Artefacts_T-Fiber TNOC Tracker\OSS\T294</t>
  </si>
  <si>
    <t>T295</t>
  </si>
  <si>
    <t xml:space="preserve">Service Management tool has having duplicate tickets for same node which is impacting availability, outage reports. Issue needs to be fixed. </t>
  </si>
  <si>
    <t>12-06-2025: duplicate ticket booking needs to be handle by HPE, HPE working on a script to handle it.
26-06-2025: Script deplyed by HPE, need confirmation from NOC</t>
  </si>
  <si>
    <t>T296</t>
  </si>
  <si>
    <t>Service Management dashboard  should list planned outages and corelate TT if that is on same device or NW component.</t>
  </si>
  <si>
    <t>17-05-2025: OT &amp; NSO support required</t>
  </si>
  <si>
    <t>T297</t>
  </si>
  <si>
    <t>VM's Deployment Application Installations</t>
  </si>
  <si>
    <t>Applications installation completed in the given VM's.
Storage/resource Allocation details captured in the TNOC IT Infra Server &amp; Storage-LLD_v_1.5 &amp; DC Inventory master sheet.
Artifacts are captured.</t>
  </si>
  <si>
    <t>\\172.28.9.34\share drive\Artefacts_T-Fiber TNOC Tracker\DC IT-Infra\Artifact  for - T297</t>
  </si>
  <si>
    <t>T298</t>
  </si>
  <si>
    <t>Tejas-MoM Action</t>
  </si>
  <si>
    <t>Deployment process - Process of building network &amp; passive device connectivity to T-NOC through SG350, ONT (One port Voice, 2nd - Data, 3rd - Video &amp; 4 th port to T-NOC for SNMP traps) . Along with , and also all other Services to be test and provision in SG350</t>
  </si>
  <si>
    <t>\\172.28.9.34\Artefacts_T-Fiber TNOC Tracker\GPON\T298</t>
  </si>
  <si>
    <t>T299</t>
  </si>
  <si>
    <t>Integrating AD so that there is single user ID for all apps and they can integrate better in future if there is a need</t>
  </si>
  <si>
    <t>Integration testing done for all apps that are ready currently except Alepo. Apps like HP OSS, Cisco ISE and other such applications are already integrated. We can switch IDs to AD anytime</t>
  </si>
  <si>
    <t>Once AD integration happen for Aleppo this point also will be closed along with T333.</t>
  </si>
  <si>
    <t>T300</t>
  </si>
  <si>
    <t>Configuration and best practices</t>
  </si>
  <si>
    <t>User IDs created. Need to work with users for testing for NOC desktops</t>
  </si>
  <si>
    <t>Artifacts will be created and submitted on 03 Jul 25</t>
  </si>
  <si>
    <t>\\172.28.9.34\Artefacts_T-Fiber TNOC Tracker\NW-Security\T300</t>
  </si>
  <si>
    <t>T301</t>
  </si>
  <si>
    <t>On A-10 -Configuration done on LB side.  WAF will be configure with License</t>
  </si>
  <si>
    <t>A10 AMC not renewed , Awaiting AMC renewal with WAF features</t>
  </si>
  <si>
    <t>T302</t>
  </si>
  <si>
    <t>Will start next week as KT happened this week for all the new resources</t>
  </si>
  <si>
    <t>KT has been done.</t>
  </si>
  <si>
    <t>T303</t>
  </si>
  <si>
    <t>OSS- Redware LB-There were configuration issues and have been sorted our by having multiple sessions over the past few weeks</t>
  </si>
  <si>
    <t>Artifact created and will be submitted to customer on 03 Jul 25.</t>
  </si>
  <si>
    <t>T304</t>
  </si>
  <si>
    <t>Radware LB - Will start next week as KT happened this week for all the new resources</t>
  </si>
  <si>
    <t>T305</t>
  </si>
  <si>
    <t>We have identified memory needed. Need help with space allocation for VM and also need license for a syslog server. ( we can also use Default Linux daemon) Syslog</t>
  </si>
  <si>
    <t>[17/09/2025] Syslog integration with both Redhat and Windows servers Completed.</t>
  </si>
  <si>
    <t>\\172.28.9.34\Artefacts_T-Fiber TNOC Tracker\OSS\T305</t>
  </si>
  <si>
    <t>T306</t>
  </si>
  <si>
    <t>Documentation</t>
  </si>
  <si>
    <t>Customer has requested a complete Security LLD that states how our security architechture is and how different security products talk to each other</t>
  </si>
  <si>
    <t>Completed and Review pending. New changes will be incorporated as an addendum to design.</t>
  </si>
  <si>
    <t>T307</t>
  </si>
  <si>
    <t xml:space="preserve">User Access Rights </t>
  </si>
  <si>
    <t>Cisco: PKGA-testing in WIP, PKGB&amp;C-will be replicated after PKGA completion
GPON: Segregation is done, implementation is WIP
DWDM: Segregation is done, implementation is WIP
HPE OSS: User to access mapping is done, implementation WIP by hp team
Other Apps: Will have meetings this week and sort it out.</t>
  </si>
  <si>
    <t>T308</t>
  </si>
  <si>
    <t>Developing in-house solution, also exploring with external vendors. 3 vendors declined.</t>
  </si>
  <si>
    <t>27.06.25 , IPDR solution operational , pending document will be submitted by 1st week of Jul'25</t>
  </si>
  <si>
    <t>T309</t>
  </si>
  <si>
    <t>Storage</t>
  </si>
  <si>
    <t>Storage requirement worked out and given to contract team. PO to be issued(Syslog)</t>
  </si>
  <si>
    <t>25-Sep-2025: Artefacts to be uploaded, Need to provide current consumption of storage, incremental log will be added to existing storage after adding 18 TB additional storage .</t>
  </si>
  <si>
    <t>Artefacts Need to upload</t>
  </si>
  <si>
    <t>T310</t>
  </si>
  <si>
    <t>NAT</t>
  </si>
  <si>
    <t>Developed in-house solution, also exploring with external vendors. 3 vendors declined.
In-house solution is ready for demo, tested with the sample data.(</t>
  </si>
  <si>
    <t>25-Sep-2025: Detailed discussion will be taken up later(Sanjay will brief background against this point)</t>
  </si>
  <si>
    <t>T311</t>
  </si>
  <si>
    <t>QoS Reporting</t>
  </si>
  <si>
    <t>QoS Reporting related to all parameters</t>
  </si>
  <si>
    <t xml:space="preserve">Completed and Review pending.FAT documents were submitted to TPA , However it has some common observation which will be discussed with TPA team by Mr Sharma. </t>
  </si>
  <si>
    <t>T312</t>
  </si>
  <si>
    <t>Regulatory compliance</t>
  </si>
  <si>
    <t>SLA Reporting for Cell Tower and GIs</t>
  </si>
  <si>
    <t>\\172.28.9.34\Artefacts_T-Fiber TNOC Tracker\HELPDESK\T312</t>
  </si>
  <si>
    <t>T313</t>
  </si>
  <si>
    <t>Communication made to T-Fiber. Procedure need to be finalized for remote access</t>
  </si>
  <si>
    <t>T314</t>
  </si>
  <si>
    <t>External Audit and VAPT</t>
  </si>
  <si>
    <t>External Audit and VAPT (Tfiber will be arranging a partner for third party audit)</t>
  </si>
  <si>
    <t>T Fiber to conduct the Audit and VAPT</t>
  </si>
  <si>
    <t>T315</t>
  </si>
  <si>
    <t>BMS</t>
  </si>
  <si>
    <t xml:space="preserve">Fire and Safety Drill </t>
  </si>
  <si>
    <t>Certificate and artefacts of last fire &amp; safety drill submitted</t>
  </si>
  <si>
    <t>\\172.28.9.34\Artefacts_T-Fiber TNOC Tracker\NW-Security\T315</t>
  </si>
  <si>
    <t>T316</t>
  </si>
  <si>
    <t xml:space="preserve">User Traceability </t>
  </si>
  <si>
    <t>User access traceability</t>
  </si>
  <si>
    <t>\\172.28.9.34\Artefacts_T-Fiber TNOC Tracker\NW-Security\T316</t>
  </si>
  <si>
    <t>T317</t>
  </si>
  <si>
    <t>Certifications</t>
  </si>
  <si>
    <t>ITIL Product certification</t>
  </si>
  <si>
    <t>\\172.28.9.34\SHARE DRIVE\Artefacts_T-Fiber TNOC Tracker\OSS</t>
  </si>
  <si>
    <t>T318</t>
  </si>
  <si>
    <t>Policy Implementation</t>
  </si>
  <si>
    <t>Network Forensic</t>
  </si>
  <si>
    <t>\\172.28.9.34\Artefacts_T-Fiber TNOC Tracker\NW-Security\T318</t>
  </si>
  <si>
    <t>T319</t>
  </si>
  <si>
    <t>Network Hardening</t>
  </si>
  <si>
    <t>All unauthorised access has been blocked at firwall level. All USB is disables at NOC . All unysed port has been hardened</t>
  </si>
  <si>
    <t>T320</t>
  </si>
  <si>
    <t>Network Penetration Test</t>
  </si>
  <si>
    <t>PT will conducted once Ext audit team arrives</t>
  </si>
  <si>
    <t>T321</t>
  </si>
  <si>
    <t>Firewall policy compare from DC to DR validation check for redundancy</t>
  </si>
  <si>
    <t xml:space="preserve">May be clubed with point T 71
all Policy will be compared with current configuration of firewall and be submitted .
</t>
  </si>
  <si>
    <t>T322</t>
  </si>
  <si>
    <t>Day 0 attacks for any government departments lifecycle (GIBB to be protected from the day of connection)</t>
  </si>
  <si>
    <t>will be closed with implementation of URL filtering facilities at IPS</t>
  </si>
  <si>
    <t>T323</t>
  </si>
  <si>
    <t>User access logs&amp; Commands to be maintained for 2 years</t>
  </si>
  <si>
    <t>Completed and approved</t>
  </si>
  <si>
    <t>\\172.28.9.34\Artefacts_T-Fiber TNOC Tracker\NW-Security\T323</t>
  </si>
  <si>
    <t>T324</t>
  </si>
  <si>
    <t>Syslog to maintain for 2 years</t>
  </si>
  <si>
    <t>\\172.28.9.34\Artefacts_T-Fiber TNOC Tracker\Security\T324</t>
  </si>
  <si>
    <t>T325</t>
  </si>
  <si>
    <t>Organizational Security Policy</t>
  </si>
  <si>
    <t>Security policy has been made , however same need clarification from customer to incorporate deviation from actual points.</t>
  </si>
  <si>
    <t>T326</t>
  </si>
  <si>
    <t>Report</t>
  </si>
  <si>
    <t xml:space="preserve">IPDR static IP report </t>
  </si>
  <si>
    <t>\\172.28.9.34\Artefacts_T-Fiber TNOC Tracker\NW-Security\T326</t>
  </si>
  <si>
    <t>T327</t>
  </si>
  <si>
    <t xml:space="preserve">Syslog NAT report </t>
  </si>
  <si>
    <t>\\172.28.9.34\Artefacts_T-Fiber TNOC Tracker\NW-Security\T327</t>
  </si>
  <si>
    <t>T328</t>
  </si>
  <si>
    <t>AAA</t>
  </si>
  <si>
    <t>ISE-Completed, Alepo-Completed for Nokia GPON, Accounting feature demo to be done for Tejas GPON and Ciena DWDM</t>
  </si>
  <si>
    <t>T329</t>
  </si>
  <si>
    <t xml:space="preserve">Cisco ISE to be integrated with AD for Authentication </t>
  </si>
  <si>
    <t>\\172.28.9.34\Artefacts_T-Fiber TNOC Tracker\NW-Security\T153</t>
  </si>
  <si>
    <t>T330</t>
  </si>
  <si>
    <t>syslog storage requirement for respective OEM devices</t>
  </si>
  <si>
    <t>T331</t>
  </si>
  <si>
    <t xml:space="preserve">Tejas OLT to integrate with Alepo AAA
Tejas EMS to integrate with Alepo AAA </t>
  </si>
  <si>
    <t>Alepo AMC Support required for Evidence submission to customer</t>
  </si>
  <si>
    <t>T332</t>
  </si>
  <si>
    <t>Nokia AMS to integrate with Alepo AAA</t>
  </si>
  <si>
    <t>T333</t>
  </si>
  <si>
    <t xml:space="preserve">Alepo AAA to be integrated with AD </t>
  </si>
  <si>
    <t>SOW, CR and BOQ Shared for approval and consideration.</t>
  </si>
  <si>
    <t>T334</t>
  </si>
  <si>
    <t>Cisco Firewall, ISE, IPS/IDS Functional AT</t>
  </si>
  <si>
    <t xml:space="preserve">Completed and Review pending. </t>
  </si>
  <si>
    <t>T335</t>
  </si>
  <si>
    <t>Security LLD to finalised and submitted to T-Fiber for approval. Customer has requested a complete Security LLD that states how our security architechture is and how different security products talk to each other</t>
  </si>
  <si>
    <t>Duplicate of point 306</t>
  </si>
  <si>
    <t>T336</t>
  </si>
  <si>
    <t>T-Cell Solution Design</t>
  </si>
  <si>
    <t>Egress QoS policy for ASR907</t>
  </si>
  <si>
    <t>\\172.28.9.34\Artefacts_T-Fiber TNOC Tracker\IPMPLS\QOS for TFiber Network  LLD V2.0 - T339, T340, T341, T342.pdf</t>
  </si>
  <si>
    <t>T337</t>
  </si>
  <si>
    <t>Egress QoS policy for ASR920 – QoS policy to be applied on Gigabit interfaces instead of on Port Channel (LAG) which is not suitable for CIR application</t>
  </si>
  <si>
    <t>T338</t>
  </si>
  <si>
    <t>Additional scenarios for generic Cell tower Solution shared with Cisco, Cisco to check and provide the design</t>
  </si>
  <si>
    <t>T339</t>
  </si>
  <si>
    <t xml:space="preserve">MPLS Core network QoS </t>
  </si>
  <si>
    <t>Egress Policy structure and BW as per discussion</t>
  </si>
  <si>
    <t>T340</t>
  </si>
  <si>
    <t>Egress QoS policy for ASR99xx</t>
  </si>
  <si>
    <t>T341</t>
  </si>
  <si>
    <t>T342</t>
  </si>
  <si>
    <t>Egress QoS policy for ASR920</t>
  </si>
  <si>
    <t>T343</t>
  </si>
  <si>
    <t>Design Document require SDC content to GI</t>
  </si>
  <si>
    <t>T344</t>
  </si>
  <si>
    <t>Solution document for GI connectivity (intranet &amp; internet) TVPN</t>
  </si>
  <si>
    <t>22-Sep-25:Artefacts to be uploaded
01-Jul-25 : Design document submitted with suggested approaches. Require inputs from TFiber   to conduct PoC and finalize service design.</t>
  </si>
  <si>
    <t>\\172.28.9.34\Artefacts_T-Fiber TNOC Tracker\IPMPLS\T-FIBER RYTHUVEDIKA VC L3VPN Solution LLD V1.0.docx</t>
  </si>
  <si>
    <t>T345</t>
  </si>
  <si>
    <t>NOC Operation</t>
  </si>
  <si>
    <t xml:space="preserve">OEM Professional services for all products post NOC operationalization </t>
  </si>
  <si>
    <t>AMC and TAC support provided</t>
  </si>
  <si>
    <t>Ahmad</t>
  </si>
  <si>
    <t>T346</t>
  </si>
  <si>
    <t>all EMS Devices for provisioning through BSS</t>
  </si>
  <si>
    <t>BSS will not directly interact with any EMS, it will be via A&amp;O.</t>
  </si>
  <si>
    <t>T347</t>
  </si>
  <si>
    <t xml:space="preserve">Lead to Cash, Order to cash &amp; Request to resolution to operate and demonestrate </t>
  </si>
  <si>
    <t>T348</t>
  </si>
  <si>
    <t>P3</t>
  </si>
  <si>
    <t>Placement of T-Fiber logo and Telangana State emblem in TNOC reception area</t>
  </si>
  <si>
    <t xml:space="preserve">Logo design agreed with customer. Additional places sign boards to be placed as part of CR, give to commercail for quotation.  </t>
  </si>
  <si>
    <t>Logo</t>
  </si>
  <si>
    <t>T349</t>
  </si>
  <si>
    <t>TNOC operational framework with respect to processes (Incident, Problem, Major Event, Change, Version, Security, AAA, Planned Event, SLA Management etc)</t>
  </si>
  <si>
    <t>Customer has to choose what framework they ned to follow for end to end governance i.e COBIT, COSO, SABSA etc.</t>
  </si>
  <si>
    <t>T350</t>
  </si>
  <si>
    <t>Manpower Structure for TNOC Operationalization</t>
  </si>
  <si>
    <t>\\172.28.9.34\Artefacts_T-Fiber TNOC Tracker\HELPDESK\T166</t>
  </si>
  <si>
    <t>Manpower</t>
  </si>
  <si>
    <t>T351</t>
  </si>
  <si>
    <t>Helpdesk Readiness Plan</t>
  </si>
  <si>
    <t>1. Soft training completed on 06&amp;07 Sep
2. All Resources will be from L&amp;T only- Resource available to handle current calls
3. updated process document shared, Pending for discussion
4. SOP Submitted for inbound and outbound calls- Discussion Pending
5. Regulatory reports were available(DOT)
6. Integration with OSS and BSS is Pending
7. Based on trainer suggestion, implemented day to day and weekly assestments
8. Neox call Manager functioanlity validated as standlone
9. All Features required for Call Manager completed including Business Helpdesk
10. LLD and RFP Compliance also ready for review</t>
  </si>
  <si>
    <t>T352</t>
  </si>
  <si>
    <t>Induction Training program – To be developed and feedback mechanism to be considered, for newly on-boarded resources</t>
  </si>
  <si>
    <t>T353</t>
  </si>
  <si>
    <t>Regulatory Compliance_PMR on QoS</t>
  </si>
  <si>
    <t>\\172.28.9.34\Artefacts_T-Fiber TNOC Tracker\HELPDESK\T353</t>
  </si>
  <si>
    <t>T354</t>
  </si>
  <si>
    <t>Resource deployment at TNOC</t>
  </si>
  <si>
    <t>Not related to delivery</t>
  </si>
  <si>
    <t>T355</t>
  </si>
  <si>
    <t>Interlocking and Interdependencies with resources of package B &amp; C operating at TNOC</t>
  </si>
  <si>
    <t>T356</t>
  </si>
  <si>
    <t>OEM Escalation processes for NOC Applications, DBs, IT Infra and Network along with TATs aligned to SLA</t>
  </si>
  <si>
    <t>ad-ut-tfiber</t>
  </si>
  <si>
    <t>\\172.28.9.34\Artefacts_T-Fiber TNOC Tracker\TNOC</t>
  </si>
  <si>
    <t>T357</t>
  </si>
  <si>
    <t>Spare for Business continuity - RS&amp;R for NOC and DR elements and assets</t>
  </si>
  <si>
    <t>List shared with commercial for ordering. WIP</t>
  </si>
  <si>
    <t>Dependent on Commercials</t>
  </si>
  <si>
    <t>Spares for NOC</t>
  </si>
  <si>
    <t>T358</t>
  </si>
  <si>
    <t>Network HOTO and KT from Respective Domain and Packages</t>
  </si>
  <si>
    <t>BSS, NSO and Security SOP training pending. Rest all done</t>
  </si>
  <si>
    <t>T359</t>
  </si>
  <si>
    <t>OSS - stability and Operational issues with respect to inventory, ticketing and utilization modules</t>
  </si>
  <si>
    <t>26-06-2025: Frequent stability issues are because of NNMi, OBM instability and Vendor asking for upgrade</t>
  </si>
  <si>
    <t>T360</t>
  </si>
  <si>
    <t xml:space="preserve">Domain wise training </t>
  </si>
  <si>
    <t xml:space="preserve">BSS, NSO and Security SOP training pending. On the job training happening for OSS. Rest all domains done. </t>
  </si>
  <si>
    <t>Training</t>
  </si>
  <si>
    <t>T361</t>
  </si>
  <si>
    <t>Updated Process document Submission after last Meeting with T Fiber Management</t>
  </si>
  <si>
    <t>\\172.28.9.34\Artefacts_T-Fiber TNOC Tracker\HELPDESK\T361</t>
  </si>
  <si>
    <t>T362</t>
  </si>
  <si>
    <t xml:space="preserve"> Categorisation of incoming calls to be  detailed and IVR to bilingual(Incoming IVR call flow)</t>
  </si>
  <si>
    <t>\\172.28.9.34\Artefacts_T-Fiber TNOC Tracker\HELPDESK\T362</t>
  </si>
  <si>
    <t>T363</t>
  </si>
  <si>
    <t>IVR Recording file required for call landing and Hold time</t>
  </si>
  <si>
    <t>\\172.28.9.34\Artefacts_T-Fiber TNOC Tracker\HELPDESK\T363</t>
  </si>
  <si>
    <t>T364</t>
  </si>
  <si>
    <t>Integration with BSS and OSS</t>
  </si>
  <si>
    <t xml:space="preserve">11-Sep-25: Basic integration completed with BSS and HPSM(Ticketing). IVR has to be freezed to implement same. As per Neox is one time configuration but Since its ongoing changes will happen in IVR, So it would be configurble as per L&amp;T/T Fiber- Which to be discussed.
 360 View also Pending from BSS </t>
  </si>
  <si>
    <t>T365</t>
  </si>
  <si>
    <t>Integration of  SMS, E-Mail</t>
  </si>
  <si>
    <t>E-mail &amp; SMS Integration completed.  SMS testing pending due to no balance in SMS striker portal.
28 Apri-2025: TFIBER to share SMS GW details to integrate with OSS/BSS. Integration must be configurable without any cost impact to TFIBER.</t>
  </si>
  <si>
    <t>Integration of Whatsapp, Chatbot</t>
  </si>
  <si>
    <t>11-Sep-25: Not Part of RFP and Existing product didn’t support, need to upgrade to Omni based Solution.</t>
  </si>
  <si>
    <t>T366</t>
  </si>
  <si>
    <t>Fancy 4 digit number for Helpdesk or Tollfree number Availability</t>
  </si>
  <si>
    <t>\\172.28.9.34\Artefacts_T-Fiber TNOC Tracker\HELPDESK\T366</t>
  </si>
  <si>
    <t>T367</t>
  </si>
  <si>
    <t>Training for Agents and Helpdesk Manager</t>
  </si>
  <si>
    <t>\\172.28.9.34\Artefacts_T-Fiber TNOC Tracker\HELPDESK\T367</t>
  </si>
  <si>
    <t>T368</t>
  </si>
  <si>
    <t>Interface mechanism between T-NOC Helpdesk and District Collector offices for complaints that may be made directly(Walk-in)
to District Collector office, provision for a mini-Helpdesk node at each district, provide a facility/ hotline using which an
authorised person can log a call / complaint on behalf of the District Collector Office, such mechanism to be similar to
the Direct walk-in channel for customer complaints at T-NOC</t>
  </si>
  <si>
    <t>\\172.28.9.34\Artefacts_T-Fiber TNOC Tracker\HELPDESK\T368</t>
  </si>
  <si>
    <t>T369</t>
  </si>
  <si>
    <t>If T-NOC is totally down for some reason like fire, earthquake, lockdown etc….then how Helpdesk will work from DR?</t>
  </si>
  <si>
    <t>Not part of RFP</t>
  </si>
  <si>
    <t>T370</t>
  </si>
  <si>
    <t>If all 10 lines are engaged for a longer time. Can the Helpdesk system call back to that missed call?</t>
  </si>
  <si>
    <t>11-Sep-25: OEM confirmed this feature is not available/feasible
Based on CDR record with Agent and Manager Login, Call back can be done manually with CDR or Agent Call report. It will be displayed in queue to agent. But Missed call to be handled by outbound team. Which required complete Set of call Center. If required Helpdesk Manager will review missed call to take action accordingly.</t>
  </si>
  <si>
    <t>T371</t>
  </si>
  <si>
    <t>All the OLTs reachabled to AMS are upgraded successfully. Having dependecny on PKG-A/B/C field teams to make unreachable OLTs to reachable</t>
  </si>
  <si>
    <t>T372</t>
  </si>
  <si>
    <t>T373</t>
  </si>
  <si>
    <t>HSI (High Speed Internet to Household) implementation</t>
  </si>
  <si>
    <t>T374</t>
  </si>
  <si>
    <t>IPTV to Household implementation</t>
  </si>
  <si>
    <t>T375</t>
  </si>
  <si>
    <t>VOIP to Household implementation</t>
  </si>
  <si>
    <t>T376</t>
  </si>
  <si>
    <t>Internet to GI (Govt. Institution) implementation</t>
  </si>
  <si>
    <t>T377</t>
  </si>
  <si>
    <t>CCTV Unicast implementation</t>
  </si>
  <si>
    <t>T378</t>
  </si>
  <si>
    <t>CCTV Multicast implementation</t>
  </si>
  <si>
    <t>T379</t>
  </si>
  <si>
    <t>Cell Tower L2VPN implementation</t>
  </si>
  <si>
    <t>T380</t>
  </si>
  <si>
    <t>Dhanush Telemedicine Application implementation</t>
  </si>
  <si>
    <t>T381</t>
  </si>
  <si>
    <t>SDC content to Household and GI implementation</t>
  </si>
  <si>
    <t>T382</t>
  </si>
  <si>
    <t>EY need to present landing page for suggestion - Design features of web page</t>
  </si>
  <si>
    <t>Approval Email received from NOC Director</t>
  </si>
  <si>
    <t>\\172.28.9.34\share drive\Artefacts_T-Fiber TNOC Tracker\BSS\Artifact_T382</t>
  </si>
  <si>
    <t>T383</t>
  </si>
  <si>
    <t>T384</t>
  </si>
  <si>
    <t>GCT implementation</t>
  </si>
  <si>
    <t>Confirmed from IP-MPLS team for GCT implementation.</t>
  </si>
  <si>
    <t>T385</t>
  </si>
  <si>
    <t>solution document - GI internet solution</t>
  </si>
  <si>
    <t>T386</t>
  </si>
  <si>
    <t>Testing</t>
  </si>
  <si>
    <t>Network audit and certification by ISO certified agency(Tfiber will be arranging a partner for third party audit)</t>
  </si>
  <si>
    <t>Subject to start of certification process.</t>
  </si>
  <si>
    <t>T387</t>
  </si>
  <si>
    <t>SLA Reporting for products other than Cell Tower and GIs</t>
  </si>
  <si>
    <t>\\172.28.9.34\Artefacts_T-Fiber TNOC Tracker\HELPDESK\T387</t>
  </si>
  <si>
    <t>T388</t>
  </si>
  <si>
    <t>OSS Integration with Helpdesk</t>
  </si>
  <si>
    <t>17-05-2025: Artefacts needs to be collected from Sivakumar and seek approval.
26-06-2025: completed from OSS end</t>
  </si>
  <si>
    <t>T389</t>
  </si>
  <si>
    <t>BBNL Report stabilization</t>
  </si>
  <si>
    <t>\\172.28.9.34\share drive\Artefacts_T-Fiber TNOC Tracker\OSS\T389</t>
  </si>
  <si>
    <t>T390</t>
  </si>
  <si>
    <t>OSS Dashboards</t>
  </si>
  <si>
    <t>OSS Power BI Dashboard</t>
  </si>
  <si>
    <t>09-09-2025: Requested reports are available, if any additional reports needed that can be incorporated</t>
  </si>
  <si>
    <t>T391</t>
  </si>
  <si>
    <t>Auto TT for Genset</t>
  </si>
  <si>
    <t>26-06-2025: Confirmation awaited from NOC</t>
  </si>
  <si>
    <t>T392</t>
  </si>
  <si>
    <t>BBNL Status and Availability API integration</t>
  </si>
  <si>
    <t>\\172.28.9.34\share drive\Artefacts_T-Fiber TNOC Tracker\OSS\T392</t>
  </si>
  <si>
    <t>License</t>
  </si>
  <si>
    <t>Once excel license for VM</t>
  </si>
  <si>
    <t>\\172.28.9.34\Artefacts_T-Fiber TNOC Tracker\TNOC\Artifact for - 394</t>
  </si>
  <si>
    <t>Payments</t>
  </si>
  <si>
    <t>SMS Gateway recharge</t>
  </si>
  <si>
    <t>SMS payment pending from Tfiber</t>
  </si>
  <si>
    <t>Not applicable</t>
  </si>
  <si>
    <t>AMC</t>
  </si>
  <si>
    <t>AMC status including HPE/OT</t>
  </si>
  <si>
    <t>In Place</t>
  </si>
  <si>
    <t>Access cards - 38 QTY</t>
  </si>
  <si>
    <t>Access card procured</t>
  </si>
  <si>
    <t>L&amp;T is asked to submit response against untdertakings for the GPON Tejas issues</t>
  </si>
  <si>
    <t>\\172.28.9.34\Artefacts_T-Fiber TNOC Tracker\GPON\Tejas Undertaking</t>
  </si>
  <si>
    <t>Requested Tejas to enable the TR-069 for T-Fiber deployed elements</t>
  </si>
  <si>
    <t>20-Sep-25: Artefacts submiited and approved
MoM point
Not in RFP and L&amp;T confirmed this is not in scope. However, confirmation awaited from OEM on the shared list of parameters</t>
  </si>
  <si>
    <t> \\172.28.9.34\Artefacts_T-Fiber TNOC Tracker\GPON\399</t>
  </si>
  <si>
    <t>Accounting for Tejas OLT and EMS</t>
  </si>
  <si>
    <t>Accounting: All the parameters are not available in service created and Activated log(Including creation/activation of UNI)</t>
  </si>
  <si>
    <t>Accounting: All the parameters are not available in service deactivated and deleted log(Including deactivation/deletion of UNI)</t>
  </si>
  <si>
    <t>Accounting: Log is not available for OLT reboot</t>
  </si>
  <si>
    <t>Accounting: Log is not available for ONT reboot</t>
  </si>
  <si>
    <t>Accounting: Log is not available for the change of OLT location parameter from EMS</t>
  </si>
  <si>
    <t>Enabling TACACS in Tejas OLT</t>
  </si>
  <si>
    <t>CIR/PIR in OLT/EMS</t>
  </si>
  <si>
    <t>EMS/OLT</t>
  </si>
  <si>
    <t>20-Sep-25: CIR and PIR are different parameters but Tejas OLT considered  only CIR not PIR, After combined recent meeting with OEM agreed to provide an alternate solution for config CIR and PIR seperately. Update awaited from OEM
Tejas to provide the solution and demo for this issue. Update awaited from OEM</t>
  </si>
  <si>
    <t>Deepak</t>
  </si>
  <si>
    <t>Port Description is not available for ONT Eth Ports</t>
  </si>
  <si>
    <t>\\172.28.9.34\Artefacts_T-Fiber TNOC Tracker\GPON\ONT Ports description</t>
  </si>
  <si>
    <t xml:space="preserve">Unable to modify the Service Name </t>
  </si>
  <si>
    <t>\\172.28.9.34\Artefacts_T-Fiber TNOC Tracker\GPON\409</t>
  </si>
  <si>
    <t>Special Characters not allowing in User Creation in EMS</t>
  </si>
  <si>
    <t>\\172.28.9.34\Artefacts_T-Fiber TNOC Tracker\GPON\Special Characters</t>
  </si>
  <si>
    <t>Unable to add 4th UNI in a service with 1Gb bandwidth</t>
  </si>
  <si>
    <t>\\172.28.9.34\Artefacts_T-Fiber TNOC Tracker\GPON\Report of ONT UNI in a Service</t>
  </si>
  <si>
    <t>End Customer MAC Address report from EMS</t>
  </si>
  <si>
    <t>\\172.28.9.34\Artefacts_T-Fiber TNOC Tracker\GPON\Ens users MAC address report</t>
  </si>
  <si>
    <t>If Mixed service deleted from EMS and discovered then service type is changing to HIS</t>
  </si>
  <si>
    <t>\\172.28.9.34\Artefacts_T-Fiber TNOC Tracker\GPON\Discovery of Mixed Service</t>
  </si>
  <si>
    <t xml:space="preserve"> Live PM monitoring per UNI in EMS service Window</t>
  </si>
  <si>
    <t>\\172.28.9.34\Artefacts_T-Fiber TNOC Tracker\GPON\416</t>
  </si>
  <si>
    <t>Required Consolidated Service invenotry report with ONT UNI details from EMS</t>
  </si>
  <si>
    <t>\\172.28.9.34\Artefacts_T-Fiber TNOC Tracker\GPON\Serivce Report</t>
  </si>
  <si>
    <t>Unable to Enable PM from EMS</t>
  </si>
  <si>
    <t>\\172.28.9.34\Artefacts_T-Fiber TNOC Tracker\GPON\414</t>
  </si>
  <si>
    <t>While creating service profile, maximum bandwidth is not taking 1024000 only considering 1000000</t>
  </si>
  <si>
    <t>AD-UT-TFiber</t>
  </si>
  <si>
    <t>\\172.28.9.34\Artefacts_T-Fiber TNOC Tracker\GPON\417</t>
  </si>
  <si>
    <t>Report of Syslog enabled in OLT</t>
  </si>
  <si>
    <t>\\172.28.9.34\Artefacts_T-Fiber TNOC Tracker\GPON\Report of Syslog enabled in Tejas OLTs</t>
  </si>
  <si>
    <t>Report of Radius enable in OLT</t>
  </si>
  <si>
    <t>\\172.28.9.34\Artefacts_T-Fiber TNOC Tracker\GPON\Report of Radius enabled in Tejas OLTs</t>
  </si>
  <si>
    <t>OLT (SNMP-V3) status is not updating in EMS</t>
  </si>
  <si>
    <t>ONT status showing as Unexpected</t>
  </si>
  <si>
    <t>\\172.28.9.34\Artefacts_T-Fiber TNOC Tracker\GPON\ONT Unexpected State</t>
  </si>
  <si>
    <t>Unable to add multiple unis while creating mixed service</t>
  </si>
  <si>
    <t>\\172.28.9.34\Artefacts_T-Fiber TNOC Tracker\GPON\Create Service with Mulitple UNIs</t>
  </si>
  <si>
    <t>ONT ETH Port status monitoring from OSS</t>
  </si>
  <si>
    <t>\\172.28.9.34\Artefacts_T-Fiber TNOC Tracker\GPON\Tejas LAN LOS</t>
  </si>
  <si>
    <t>Unable to create service with same vlans on 2 diferent UNI ports</t>
  </si>
  <si>
    <t>\\172.28.9.34\Artefacts_T-Fiber TNOC Tracker\GPON\Service Report</t>
  </si>
  <si>
    <t>OLT Node not reachable alarm clearance and regeneration</t>
  </si>
  <si>
    <t>\\172.28.9.34\Artefacts_T-Fiber TNOC Tracker\GPON\425</t>
  </si>
  <si>
    <t>Port Description is not available for all ONT UNI Ports</t>
  </si>
  <si>
    <t>In the Manage ONT Page we need have'(District name Location Name) 'In the Location field</t>
  </si>
  <si>
    <t>\\172.28.9.34\Artefacts_T-Fiber TNOC Tracker\GPON\OLT Partition Label in ONT Page</t>
  </si>
  <si>
    <t>Automatically services converting from Active to Conflict - EMS</t>
  </si>
  <si>
    <t>DIAGUSER credentials getting reset after OLT Reboot</t>
  </si>
  <si>
    <t>\\172.28.9.34\Artefacts_T-Fiber TNOC Tracker\GPON\DIAGUSER Credentials are Not Resetting</t>
  </si>
  <si>
    <t xml:space="preserve">while adding uni in EMS, list of downstream profiles are highlighting in the bottom </t>
  </si>
  <si>
    <t>\\172.28.9.34\Artefacts_T-Fiber TNOC Tracker\GPON\430</t>
  </si>
  <si>
    <t>Unable to add uni without translation in a translation service</t>
  </si>
  <si>
    <t>\\172.28.9.34\Artefacts_T-Fiber TNOC Tracker\GPON\Add UNI in Translated Service</t>
  </si>
  <si>
    <t>Nokia ONT ethernet port status is not updating under Tejas OLT</t>
  </si>
  <si>
    <t>End user services working and not working status unable to monitor</t>
  </si>
  <si>
    <t>OLT/ONT</t>
  </si>
  <si>
    <t>13-Sep-2025:
Testing is in progress for the ONT ETH status  for different 3rd party ONTs under Tejas OLT
30-Aug-2025:
Having dependency on both Tejas and Nokia. 
Also to test and verify the behaviour of the ONT ETH status for different 3rd party ONTs under Tejas OLT
18-Aug-2025 :  
Tejas updated as below
As per ITU-T 988 standard, Section 9.5.1 – Physical path termination point Ethernet UNI,  the Operational State attribute indicated whether the ME is capable of performing its function. 
As this is function of ONU, the operational state of the ONU Ethernet UNI is updated to OLT via AVC indications from the ONU.
As per debugging done, the AVC indications are not received from Nokia ONU because of which OLT is not able to update UI about the “Operational State” of the ONU Ethernet port.
08-Aug-2025 : 
This point has been discussed in the call and TFiber asked to provide the solution. Tejas confirmed that they will check and confirm
02-Aug-2025 : 
This issue has been discussed with TFiber. When a LAN cable is connected to or removed from the ONT Ethernet port, the operational status is not updating in the OLT. However, the corresponding alarm is being generated and cleared as expected. This matter will be raised during the Tejas call scheduled for 04-Aug-2025 at 4:00 PM.
22-July-2025 : 
As per Nokia they are having the status update by alarm notification but not with the seperate byte for the status update. Same has been checking with Tejas to get the solution
18-July-2025 : 
A call scheduled with Nokia on 21-July-2025 to discuss on this issue
11-July-2025 :  
Also observed that ONT ethernet status is not updating only when Eth port is bridge mode whereas in Route status is updating. Same has been highlighted to Tejas. 
Working with both Nokia and Tejas for the closure
04-July-2025 : 
Nokia checking internally on the shared logs
03-July-2025 : 
Tejas responded that whenever ONT eth status is updating Nokia ONT is not sending the expected OMCI message. In the OMCI message, 3rd byte represents the status of ONT Eth which is not updating. Same has been checking with Nokia 
30-June-2025 : 
Tejas analysing the shared logs on 23-June-2025 and Tejas has to revert with update
Nokia ONT ethernet port status is not updating when connected under Tejas OLT however alarms are receiveing on ont eth port.
Workaround applied as alarms available for the ONT ETH port status.
Nokia has provided the required logs and Tejas is working on the same</t>
  </si>
  <si>
    <t>Tejas ONT Software Upgrade which are connected under Nokia OLT</t>
  </si>
  <si>
    <t>20-Sep-25: During the ONT software upgradation 11 ONTs got faulty, So GPON Team asked the Tejas team to  provided RCA for the 11 ONTs and hold the upgradation activity temporarely. Tejas team provided the RCA 11 ONt Stating that 11 ONTs got faulty not because of upgradation activity . The reason for faulty is 3 ONTs of component  and 8 ONTs of Memory corrupted due to multiple reboots. 
Note: Based on RCA, Now upgradation activity is being taken up(1312 ONTs upgradation completed out of 9530 as on today)
13-Sep-2025:
Tejas confirmed that they don't have the 9logs to provide but shared the RCA by verifyting the ONTs at the time of repair
30-Aug2025:
Having dependency on Tejas.
Asked Tejas to provide the supporting logs. As per Tejas RCA ONT got faulty due to component faulty and memory corruption but these ONTs are working fine before the upgarde activity and only went faulty while performing the upgrade. Tejas have provide the clarity on this to proceed the upgrade for the remaining ONTs
08-Aug-2025 : 
Tejas provided the below RCA
As per analysis, the ONT software upgrade from NOC is not the cause for ONT going down.
On 3 ONTs a component was entering faulty state, this has been replaced.
Remaining 8 ONTs had a file corruption in memory due to earlier multiple reboot events, this has been resolved by Re-Programming the ONT
02-Aug-2025 : 
Tejas yet to respond on this issue, same will be raised  during the Tejas call scheduled for 04-Aug-2025 at 4:00 PM.
25-July-2025  : 
Tejas working on the delivered ONTs at their repair center. Tejas yet to share the update on this
14-July-2025 : 
ONTs delivered at Tejas repair center on 14-July-2025. Same has been communicated to Tejas team to expedite the process and share the RCA
14-July-2025 : 
ONT still not delivered at Tejas repai center,  seems to be courier issue. Informed to concerned team to check and make it to delivier
07-July-2025 : 
ONTs are intransit to Tejas repair center
To provide the contract of RMA on faulty devices replacement or repair
30-June-2025 : 
Successfully upgraded 600 ONTs in the production environment. All of them came up operational with no issue observed. However, 11 ONTs went unresponsive, and RMA raised for those. 
23-June-2025 : RMA raised with Tejas for the ONTs
ONTs which are running software version lower than 2.3.5.53 are upgrading locally</t>
  </si>
  <si>
    <t>Script to change the pasword of DIAGUSER and tejas users</t>
  </si>
  <si>
    <t>\\172.28.9.34\Artefacts_T-Fiber TNOC Tracker\GPON\434</t>
  </si>
  <si>
    <t xml:space="preserve"> Unable to configure downstream profiles to the ONT UNIs  --  This option is available in production EMS but not available in latest released EMS</t>
  </si>
  <si>
    <t>MAC address of end device is not reflecting in COLT FDB entries whereas MAC address is available in service level FDB entries</t>
  </si>
  <si>
    <t>Whenever the ONT software is being downloaded to the OLT, the OLT management going down</t>
  </si>
  <si>
    <t>\\172.28.9.34\Artefacts_T-Fiber TNOC Tracker\GPON\437</t>
  </si>
  <si>
    <t>The download bandwidth is not controlled for Nokia ONTs connected to the Tejas OLT</t>
  </si>
  <si>
    <t>Unable to add node in EMS with TACACS user</t>
  </si>
  <si>
    <t>API for ONT creation (Bridge/Route), location name update</t>
  </si>
  <si>
    <t>\\172.28.9.34\Artefacts_T-Fiber TNOC Tracker\GPON\API</t>
  </si>
  <si>
    <t>API for GI-BB Service, combo port, mixed service - Bridge Mode with/without translation, including uplink port configuration</t>
  </si>
  <si>
    <t>API for GI-BB Service, combo port, mixed service - Route Mode with/without translation, including uplink port configuration</t>
  </si>
  <si>
    <t>\\172.28.9.34\Artefacts_T-Fiber TNOC Tracker\GPON\442</t>
  </si>
  <si>
    <t>API for TDIA Service, combo port, mixed service - Bridge Mode(Tag, Untag) including uplink port configuration</t>
  </si>
  <si>
    <t>API for TDIA Service, combo port, mixed service - Route Mode, including uplink port configuration</t>
  </si>
  <si>
    <t>API for Household Services, including uplink port configuration</t>
  </si>
  <si>
    <t>AP for IPTV services, including uplink port configuration</t>
  </si>
  <si>
    <t>API for VOIP services, including uplink port configuration</t>
  </si>
  <si>
    <t>API required to provision ONT along with selecting specific UNI port in ONT</t>
  </si>
  <si>
    <t>API required to provision ONT with multiple services along with selecting specific UNI port in ONT</t>
  </si>
  <si>
    <t>API required to provision ONT with same service on all ports</t>
  </si>
  <si>
    <t>API to configure multiple vlans on single ONT UNI Port</t>
  </si>
  <si>
    <t>API for the Q&amp;Q services</t>
  </si>
  <si>
    <t>Configuration, API for extedning services to enterprise customers for cell towers</t>
  </si>
  <si>
    <t>API to configure Rythuvedika, MRO, School Services, CCTV</t>
  </si>
  <si>
    <t>API to verify and enable the PM</t>
  </si>
  <si>
    <t>API to configure Vlan and Profiles in OLT</t>
  </si>
  <si>
    <t>Verification of the services configured by NSO through Playbook(Cisco Tool)</t>
  </si>
  <si>
    <t>\\172.28.9.34\Artefacts_T-Fiber TNOC Tracker\GPON\API to validate the configured Services</t>
  </si>
  <si>
    <t>API to configure ONT UNI Port as tagged vlan</t>
  </si>
  <si>
    <t>API to validate the profiles, vlans available in OLT,ONT</t>
  </si>
  <si>
    <t>API to change the ONT ETH Port to Bridge to Route and Vice versa</t>
  </si>
  <si>
    <t>API to suspend/delete the service from a ONT UNI Port</t>
  </si>
  <si>
    <t>API to suspend/delete the complete service</t>
  </si>
  <si>
    <t>API to modify the service- ONT, UNI Port, bandwidth, vlan, description, unatgged to tag or vice versa.,</t>
  </si>
  <si>
    <t>Having dependency on NSO and BSS</t>
  </si>
  <si>
    <t>API to configure and delete the WAN profiles in WiFi ONT</t>
  </si>
  <si>
    <t>API to make PON Port admin up / down</t>
  </si>
  <si>
    <t>API to create/delete service Profile</t>
  </si>
  <si>
    <t>Required complete API and Template developer document</t>
  </si>
  <si>
    <t>\\172.28.9.34\Artefacts_T-Fiber TNOC Tracker\GPON\API Document</t>
  </si>
  <si>
    <t>ONT Ethernet Port PM Report</t>
  </si>
  <si>
    <t>\\172.28.9.34\Artefacts_T-Fiber TNOC Tracker\GPON\ONT ETH PM Report</t>
  </si>
  <si>
    <t>ONT Wifi/Route Mode PM Report</t>
  </si>
  <si>
    <t>\\172.28.9.34\Artefacts_T-Fiber TNOC Tracker\GPON\ONT WiFi PM Report</t>
  </si>
  <si>
    <t>PM Report for 24hrs of OLT,ONT,ONT Eth Port(Bridge/Route), Wifi</t>
  </si>
  <si>
    <t>\\172.28.9.34\Artefacts_T-Fiber TNOC Tracker\GPON\470</t>
  </si>
  <si>
    <t>\\172.28.9.34\Artefacts_T-Fiber TNOC Tracker\GPON\Nokia LAN LOS</t>
  </si>
  <si>
    <t>Unable to browse Internet when IPV6 configured in wifi ONT</t>
  </si>
  <si>
    <t>\\172.28.9.34\Artefacts_T-Fiber TNOC Tracker\GPON\472</t>
  </si>
  <si>
    <t>M1</t>
  </si>
  <si>
    <t>Submit a fortnightly report (Kanban chart) for monitoring all activities in TNOC, including OSS, BSS, NSO, etc.</t>
  </si>
  <si>
    <t>23-Sep-25: Approved shall be closed</t>
  </si>
  <si>
    <t>Sivaprasad</t>
  </si>
  <si>
    <t>M10</t>
  </si>
  <si>
    <t>Resource Related</t>
  </si>
  <si>
    <t>Evaluation of License Sufficiency and Ramp-Up Plan</t>
  </si>
  <si>
    <t>TFIBER is a critical dependency for closing the GIS licenses</t>
  </si>
  <si>
    <t>M100</t>
  </si>
  <si>
    <t>Handbook &amp; SOPs</t>
  </si>
  <si>
    <t>Call Escalation Recording Process</t>
  </si>
  <si>
    <t>open</t>
  </si>
  <si>
    <t>25-Sep-25: Artefacts to be uploaded</t>
  </si>
  <si>
    <t>\\172.28.9.34\Artefacts_T-Fiber TNOC Tracker\HELPDESK\M100</t>
  </si>
  <si>
    <t>M1000</t>
  </si>
  <si>
    <t>Adopt WFM by packages B &amp; C and procure licenses</t>
  </si>
  <si>
    <t>TFIBER is a critical dependency for closing the WFM license</t>
  </si>
  <si>
    <t>M1001</t>
  </si>
  <si>
    <t>Complete implementation of Mandal rings for NoFN PH-1 to declare District Go-Live</t>
  </si>
  <si>
    <t>MR-06 &amp; MR-25 Open due to ROW issue
Rest all closed.</t>
  </si>
  <si>
    <t>S Kodali</t>
  </si>
  <si>
    <t>Project Team</t>
  </si>
  <si>
    <t>M1002</t>
  </si>
  <si>
    <t>Restore all social welfare and tribal welfare schools to serviceable condition</t>
  </si>
  <si>
    <t>Ongoing process as per priority from clients</t>
  </si>
  <si>
    <t>Ongoing operations, O&amp;M Team</t>
  </si>
  <si>
    <t>M1003</t>
  </si>
  <si>
    <t>Complete all GI connectivity by March '24 and secure GI payments</t>
  </si>
  <si>
    <t xml:space="preserve">Completed for </t>
  </si>
  <si>
    <t>M1004</t>
  </si>
  <si>
    <t>Focus on top 4 priorities for network readiness</t>
  </si>
  <si>
    <t>M1005</t>
  </si>
  <si>
    <t>Make the network ready for service review by State IT&amp;EC Minister</t>
  </si>
  <si>
    <t>M1006</t>
  </si>
  <si>
    <t>Issue with status of Sangareddy district E2E completion</t>
  </si>
  <si>
    <t>9 Mandal E2E completed , 2 WIP , balance 12 Mandal target by Dec'25
2 mandals BER/ ROW permission issue/not feasable</t>
  </si>
  <si>
    <t>M1007</t>
  </si>
  <si>
    <t>Status of GP migrations and POP completion</t>
  </si>
  <si>
    <t xml:space="preserve">3520 GPs Completed as work front released till date. </t>
  </si>
  <si>
    <t>M1008</t>
  </si>
  <si>
    <t>Pending mandals for End-End AT</t>
  </si>
  <si>
    <t xml:space="preserve">42 mandals WIP as per work front availability </t>
  </si>
  <si>
    <t>M1009</t>
  </si>
  <si>
    <t>Regulatory Compliance</t>
  </si>
  <si>
    <t>Non-compliance with IP-MAC binding</t>
  </si>
  <si>
    <t>Port winding is possible , however it will cause difficulty with field units. need brainstormig before deployment of Mac binding</t>
  </si>
  <si>
    <t>M101</t>
  </si>
  <si>
    <t>User Experience</t>
  </si>
  <si>
    <t>Missed Call Feature on WhatsApp</t>
  </si>
  <si>
    <t>11-Sep-25: Existing product will not Support</t>
  </si>
  <si>
    <t>Shiva kumar</t>
  </si>
  <si>
    <t>M1010</t>
  </si>
  <si>
    <t>Issues with application integration</t>
  </si>
  <si>
    <t>M1011</t>
  </si>
  <si>
    <t>Review of submitted policy documents</t>
  </si>
  <si>
    <t>02 Policy has been cleared by TPA . Work on balance policy is in process</t>
  </si>
  <si>
    <t>M1012</t>
  </si>
  <si>
    <t>Status of asset management automation</t>
  </si>
  <si>
    <t>M1013</t>
  </si>
  <si>
    <t>Compliance</t>
  </si>
  <si>
    <t>Matter of security for personnel access</t>
  </si>
  <si>
    <t>Request elaborate the point for discussion. Existing mechanism is regulating personnel access at NOC and sensitive places</t>
  </si>
  <si>
    <t>M1014</t>
  </si>
  <si>
    <t>Incomplete detailing in security report</t>
  </si>
  <si>
    <t>Request elaborate the point for discussion.  or any specific criteria need to added or removed</t>
  </si>
  <si>
    <t>M1015</t>
  </si>
  <si>
    <t>Review of SSL for applications</t>
  </si>
  <si>
    <t>All applications owner has been insisted to use SSL for application as per security measures. And it is being ensured that application moving to Producation environment are SSL complied</t>
  </si>
  <si>
    <t>M1016</t>
  </si>
  <si>
    <t>Access control policy</t>
  </si>
  <si>
    <t xml:space="preserve">ACL policy is defined as per the requested user provided imformation. </t>
  </si>
  <si>
    <t>M1017</t>
  </si>
  <si>
    <t>Concern about remote access management</t>
  </si>
  <si>
    <t>All remote management access is through VPN only .</t>
  </si>
  <si>
    <t>M1018</t>
  </si>
  <si>
    <t>Inquiry on DMZ details</t>
  </si>
  <si>
    <t>DMZ policy has been shared with team inluitive for verification</t>
  </si>
  <si>
    <t>M1019</t>
  </si>
  <si>
    <t>Status of leave and potential impacts</t>
  </si>
  <si>
    <t>Point not clear</t>
  </si>
  <si>
    <t>M102</t>
  </si>
  <si>
    <t>Automated Response for Email Complaints</t>
  </si>
  <si>
    <t>M1020</t>
  </si>
  <si>
    <t>Directive for approval and proper usage of tool services and resources</t>
  </si>
  <si>
    <t>All people has been extended access through RBAC form approved by AD-NoC</t>
  </si>
  <si>
    <t>M1021</t>
  </si>
  <si>
    <t>Requirements for RMC's reporting</t>
  </si>
  <si>
    <t>M1022</t>
  </si>
  <si>
    <t>Proposal for security updates bulletin</t>
  </si>
  <si>
    <t>M1023</t>
  </si>
  <si>
    <t>Implementation of SOC's best practices</t>
  </si>
  <si>
    <t>SOC's best practices are for SOC includes SIEM,XDR and SOAR integrated Mitre ATT&amp;CKS database.</t>
  </si>
  <si>
    <t>M1024</t>
  </si>
  <si>
    <t>Ticketing process and tracking</t>
  </si>
  <si>
    <t>M1025</t>
  </si>
  <si>
    <t>Task creation in billing module</t>
  </si>
  <si>
    <t>M1026</t>
  </si>
  <si>
    <t>Training Module</t>
  </si>
  <si>
    <t>Recruitment and training of billing officers</t>
  </si>
  <si>
    <t>12-Sep-25: its part of Business Helpdesk(T FIber)</t>
  </si>
  <si>
    <t>\\172.28.9.34\Artefacts_T-Fiber TNOC Tracker\HELPDESK\M116,723,1026</t>
  </si>
  <si>
    <t>M1027</t>
  </si>
  <si>
    <t>Contact synchronization in Lead creation and conversion</t>
  </si>
  <si>
    <t>M1028</t>
  </si>
  <si>
    <t>Review of submitted security policy documents</t>
  </si>
  <si>
    <t>Point Duplicated</t>
  </si>
  <si>
    <t>M1029</t>
  </si>
  <si>
    <t>Asset management and data classification</t>
  </si>
  <si>
    <t>It need DLP solution to tag data as per classification</t>
  </si>
  <si>
    <t>M103</t>
  </si>
  <si>
    <t>Helpdesk Manager Availability for 24 Hrs</t>
  </si>
  <si>
    <t>24-Sep-25: Existing Lead available during Business Hours, Remaining duration Shift Lead will Manage</t>
  </si>
  <si>
    <t>M1030</t>
  </si>
  <si>
    <t>Control of user and visitor access</t>
  </si>
  <si>
    <t>Already physical record is being maintained</t>
  </si>
  <si>
    <t>M1031</t>
  </si>
  <si>
    <t>Concerns about security reporting and compliance</t>
  </si>
  <si>
    <t>M1032</t>
  </si>
  <si>
    <t>VPAT implementation and firmware patching</t>
  </si>
  <si>
    <t>VAPT will be conducted by Tfiber .  Remediation for sam will be intiated thereafter</t>
  </si>
  <si>
    <t>M1033</t>
  </si>
  <si>
    <t>Compliance to access management policy</t>
  </si>
  <si>
    <t>Access Management policy is as per RBAC approval.</t>
  </si>
  <si>
    <t>M1034</t>
  </si>
  <si>
    <t>Launch Readiness</t>
  </si>
  <si>
    <t>Assessing the progress achieved after the Governance meeting held on March 5, 2024.</t>
  </si>
  <si>
    <t>CLosed</t>
  </si>
  <si>
    <t>M1035</t>
  </si>
  <si>
    <t>Addressing the delays in the End-to-End demonstration of products due to billing/invoice module issues.</t>
  </si>
  <si>
    <t>M1036</t>
  </si>
  <si>
    <t>Achieving operationalization and readiness of T-NOC.</t>
  </si>
  <si>
    <t>M1037</t>
  </si>
  <si>
    <t>Addressing product gaps and OEM execution delays for the readiness of 5 products.</t>
  </si>
  <si>
    <t>M1038</t>
  </si>
  <si>
    <t>Ensuring readiness of WFM integration, order fulfillment, service provisioning, and NOC critical points closure.</t>
  </si>
  <si>
    <t>M1039</t>
  </si>
  <si>
    <t>Service Delivery</t>
  </si>
  <si>
    <t>Ensuring the service delivery organization is structured for an interim period.</t>
  </si>
  <si>
    <t>M104</t>
  </si>
  <si>
    <t>Incident categorization to be exhaustive, response timelines to be defined and attached based on incident categorization.</t>
  </si>
  <si>
    <t>Artefacts to be submitted</t>
  </si>
  <si>
    <t>24-Sep-25: Updated Document Shared 23-Aug-23</t>
  </si>
  <si>
    <t>\\172.28.9.34\Artefacts_T-Fiber TNOC Tracker\HELPDESK\M104,105,109,111,113,115,122,123,127,128,130,132,162</t>
  </si>
  <si>
    <t>M1040</t>
  </si>
  <si>
    <t>Network Availibilty</t>
  </si>
  <si>
    <t>Achieving network availability reports compliance and readiness.</t>
  </si>
  <si>
    <t>closed under O&amp;M scope</t>
  </si>
  <si>
    <t>O&amp;M Team</t>
  </si>
  <si>
    <t>M1041</t>
  </si>
  <si>
    <t>Resolving OEM-related gaps and achieving automation roadmap targets.</t>
  </si>
  <si>
    <t>M1042</t>
  </si>
  <si>
    <t>Establishing a pre-production environment for testing applications before moving to production.</t>
  </si>
  <si>
    <t>NON-Critical</t>
  </si>
  <si>
    <t xml:space="preserve">[15/09/25] Test Environment is actively used for T&amp;D by Delivery and OEM teams. </t>
  </si>
  <si>
    <t>M1043</t>
  </si>
  <si>
    <t>L&amp;T to address the delays in demonstrating the End-to-End of the Dark Fiber product.</t>
  </si>
  <si>
    <t>M1044</t>
  </si>
  <si>
    <t>NOC Readiness</t>
  </si>
  <si>
    <t>L&amp;T to complete 423 critical points and provide a summary of the status along with action required for balance points.</t>
  </si>
  <si>
    <t>M1045</t>
  </si>
  <si>
    <t>L&amp;T to ensure understanding of the interim T-NOC operationalization plan and work towards readiness.</t>
  </si>
  <si>
    <t>M1046</t>
  </si>
  <si>
    <t>L&amp;T to be prepared for the next dry run demo and update the order management and quote management statuses.</t>
  </si>
  <si>
    <t>M1047</t>
  </si>
  <si>
    <t>L&amp;T to provide updates and clarifications on the payment gateway, ticket functionalities, and NSO readiness.</t>
  </si>
  <si>
    <t>M1048</t>
  </si>
  <si>
    <t>L&amp;T to be prepared for the demonstration of WFM for order fulfillment/service provisioning.</t>
  </si>
  <si>
    <t>M1049</t>
  </si>
  <si>
    <t>L&amp;T to provide details on modules working in pre-production and production environments and seek approvals for transitions.</t>
  </si>
  <si>
    <t>M105</t>
  </si>
  <si>
    <t>Clarity required in the definition of roles and responsibilities of L1 and L2 agents, incident categorization to be handled at L1 level, type of queries, resolution time, escalation matrix to be better defined.</t>
  </si>
  <si>
    <t>M1050</t>
  </si>
  <si>
    <t>The demonstration of the End-to-End of one product by 18th March 2024.</t>
  </si>
  <si>
    <t>M1051</t>
  </si>
  <si>
    <t>T0 phase points to be completed by March 2024.</t>
  </si>
  <si>
    <t>M1052</t>
  </si>
  <si>
    <t>District Completion Target</t>
  </si>
  <si>
    <t>Complete E2E AT Certificate of Rangareddy, Mahbubnagar, Vikarabad &amp; Narayanpet districts by 7th April 2024.</t>
  </si>
  <si>
    <t>M1053</t>
  </si>
  <si>
    <t>Provide a summary of applications in pre-production &amp; production environments by 16th March 2024.</t>
  </si>
  <si>
    <t>[15/09/25] Test Environment is actively used for T&amp;D by Delivery and OEM teams.  NOC submission provided in Tfiber has the T&amp;D application from Oct-Mar2025</t>
  </si>
  <si>
    <t>M1054</t>
  </si>
  <si>
    <t>Provide updates on the pre-production environment, OEM gaps, and integration of systems and applications by 16th March 2024.</t>
  </si>
  <si>
    <t>M1055</t>
  </si>
  <si>
    <t>Ensure all 5 products are ready by April 2024.</t>
  </si>
  <si>
    <t>M1056</t>
  </si>
  <si>
    <t>Achieve 97% Network availability in Gadwal &amp; Wanaparthy from 1st April 2024.</t>
  </si>
  <si>
    <t>Artefacts to be uploaded</t>
  </si>
  <si>
    <t>M1057</t>
  </si>
  <si>
    <t>Achieve 90% Network availability in Mahbubnagar and Rangareddy for April 2024.</t>
  </si>
  <si>
    <t>M1058</t>
  </si>
  <si>
    <t>All critical points for T-NOC operationalization to be completed by 30th March 2024.</t>
  </si>
  <si>
    <t>M1059</t>
  </si>
  <si>
    <t>Interim NOC O&amp;M: L&amp;T to complete pending tasks and seek T-Fiber approval for the start of Interim NOC O&amp;M.</t>
  </si>
  <si>
    <t>NON Critical to be reviewd later</t>
  </si>
  <si>
    <t>22-Sep-25: SOPs, Handbook, T0-T6 and interim NOC Plan submitted to the T fiber on XX-XX-XXXX. T Fiber team has shared 65 queries on SOP and Hanbooks. And these 65 points  have been incorporated  as a different points in this master tracker.(Sub domain as Handbook and SOP).
 Pending tasks(44 SOP, Opertaions Handbook, Full NOC Readiness plan, NOC all KPI) completed  and Interim  NOC plan has been Submitted. Artefacts to be uploaded in NAS
Interim NOC had started in OCt24</t>
  </si>
  <si>
    <t>M106</t>
  </si>
  <si>
    <t xml:space="preserve">Mini Helpdesk </t>
  </si>
  <si>
    <t>Mechanism needed between T-NOC Helpdesk and District Collector offices for complaints that may be made directly to the District Collector office. Provision for a mini-Helpdesk node at each district, with a facility/hotline for an authorized person to log a call/complaint on behalf of the District Collector Office, similar to the direct walk-in channel for customer complaints at T-NOC.</t>
  </si>
  <si>
    <t>24-Sep-25: Artefacts to be uploaded</t>
  </si>
  <si>
    <t>\\172.28.9.34\Artefacts_T-Fiber TNOC Tracker\HELPDESK\M106</t>
  </si>
  <si>
    <t>M1060</t>
  </si>
  <si>
    <t>NOC Go-Live: L&amp;T requested recognition of NOC Go-Live status despite manual provisioning; T-Fiber requires full automation for transition from interim to Full NOC.</t>
  </si>
  <si>
    <t>M1061</t>
  </si>
  <si>
    <t>Functional Gaps in NOC Elements: L&amp;T to meet with OEMs to identify scope gaps and evaluate alternate BSS solutions, presenting recommendations within a week.</t>
  </si>
  <si>
    <t>Closed, Artefacts to be uploaded</t>
  </si>
  <si>
    <t> 23-Sep-25: Approved Artefacts to be Submitted</t>
  </si>
  <si>
    <t>M1062</t>
  </si>
  <si>
    <t>Time Delays: L&amp;T to comply with RFP and submit timelines for Full NOC readiness.</t>
  </si>
  <si>
    <t>M1063</t>
  </si>
  <si>
    <t>WFM Tool Implementation: L&amp;T to operationalize the WFM tool for Package A within one week.</t>
  </si>
  <si>
    <t>M1064</t>
  </si>
  <si>
    <t>MB and LOA Amendment: L&amp;T to complete MB duct reconciliation; T-Fiber to review data submitted by L&amp;T.</t>
  </si>
  <si>
    <t>Will be discussed later</t>
  </si>
  <si>
    <t>23-Sep-25: NON Critical to be reviewd later</t>
  </si>
  <si>
    <t>M1065</t>
  </si>
  <si>
    <t>Chemical Storage in GP PoPs: L&amp;T to create guidelines for panchayat chemical storage handling.</t>
  </si>
  <si>
    <t>M1066</t>
  </si>
  <si>
    <t>PoP Relocation: L&amp;T to re-offer rates for PoP relocation.</t>
  </si>
  <si>
    <t>M1067</t>
  </si>
  <si>
    <t>Centralized Billing for EB: L&amp;T to submit a proposal for centralized billing.</t>
  </si>
  <si>
    <t>M1068</t>
  </si>
  <si>
    <t>L&amp;T Cash Flow Pressures: L&amp;T to submit invoices as per RFP compliance for payment release.</t>
  </si>
  <si>
    <t>M1069</t>
  </si>
  <si>
    <t>GST Payments: T-Fiber to explore options within regulatory norms to resolve GST payment issues.</t>
  </si>
  <si>
    <t>M107</t>
  </si>
  <si>
    <t>Clarification needed on whether general enquiries are treated as incidents.</t>
  </si>
  <si>
    <t>25-Sep-25 Ans: All business queries will created as lead in BSS</t>
  </si>
  <si>
    <t>M1070</t>
  </si>
  <si>
    <t>Interim O&amp;M Payment: L&amp;T to submit supporting documents for payment against Interim O&amp;M.</t>
  </si>
  <si>
    <t>M1071</t>
  </si>
  <si>
    <t>Full NOC Readiness Plan: L&amp;T to submit a comprehensive plan for Full NOC readiness.</t>
  </si>
  <si>
    <t>M1072</t>
  </si>
  <si>
    <t>GI Connectivity: L&amp;T to address slow progress and start NoFN connectivity.</t>
  </si>
  <si>
    <t>M1073</t>
  </si>
  <si>
    <t>AT Completion: L&amp;T to complete AT of 10 districts by July 2024, accounting for monsoon season.</t>
  </si>
  <si>
    <t>M1074</t>
  </si>
  <si>
    <t>RV – GIs: L&amp;T to identify new partners to connect Rhythu Vedikas.</t>
  </si>
  <si>
    <t>M1075</t>
  </si>
  <si>
    <t>SLA Achievement: L&amp;T to improve O&amp;M availability to meet the target of 97%.</t>
  </si>
  <si>
    <t xml:space="preserve"> 22-Sep-25: MSIs Field team is working on it. Multiple dependencies like fiber rerouting, equipment faults, AT WIP for balance nodes, etc. NOC to support in terms of TT, escalations, reports.	</t>
  </si>
  <si>
    <t>\\172.28.9.34\Artefacts_T-Fiber TNOC Tracker\TNOC\M1075</t>
  </si>
  <si>
    <t>M1076</t>
  </si>
  <si>
    <t>The urgency for L&amp;T to demonstrate agreed SOPs are in place for Interim NOC O&amp;M and to submit sample reports.</t>
  </si>
  <si>
    <t>24-Sep-25: 44 agreed SOP doc submitted and signed off.  Artefacts will be uploaded today in NAS</t>
  </si>
  <si>
    <t>\\172.28.9.34\Artefacts_T-Fiber TNOC Tracker\HELPDESK\M1076</t>
  </si>
  <si>
    <t>M1077</t>
  </si>
  <si>
    <t>The need for L&amp;T to address the slow progress in GI connectivity and to start NoFN connectivity.</t>
  </si>
  <si>
    <t>M1078</t>
  </si>
  <si>
    <t>The expectation for L&amp;T to complete AT for multiple districts by July 2024 and to increase resources to meet targets.</t>
  </si>
  <si>
    <t>M1079</t>
  </si>
  <si>
    <t>The requirement for L&amp;T to resolve issues with OEMs and to consider ready-made BSS solutions to mitigate risks.</t>
  </si>
  <si>
    <t>M108</t>
  </si>
  <si>
    <t>M1080</t>
  </si>
  <si>
    <t>Asset Management Policy to be drafted and submitted by L&amp;T before 29th June 2024.</t>
  </si>
  <si>
    <t>M1081</t>
  </si>
  <si>
    <t>Security Audit of ILL (10G) commissioning to be completed urgently and communicated to DOT prior to service launch.</t>
  </si>
  <si>
    <t>No Provisioning for ILL security. ISP audit will be relevant in this regard.</t>
  </si>
  <si>
    <t>M1082</t>
  </si>
  <si>
    <t>L&amp;T to set up a dedicated security team for the project to resolve all pending security actions.</t>
  </si>
  <si>
    <t>M1083</t>
  </si>
  <si>
    <t>L&amp;T to finalize the appointment of a Security SME, with Vikram Khatri being considered for the role.</t>
  </si>
  <si>
    <t>M1084</t>
  </si>
  <si>
    <t>L&amp;T to send pre-read material at least one day before the next meeting.</t>
  </si>
  <si>
    <t>M1085</t>
  </si>
  <si>
    <t>Mr. Rajesh Thangavelu, Security in-charge, was absent from the meeting despite specific requests for his presence.</t>
  </si>
  <si>
    <t>M1086</t>
  </si>
  <si>
    <t>No action items from earlier Minutes of Meetings (MOMs) were presented in the RMC Meeting.</t>
  </si>
  <si>
    <t>M1087</t>
  </si>
  <si>
    <t>No formal intimation regarding the exit of the existing Security SME (Mr. Gandhi) by L&amp;T.</t>
  </si>
  <si>
    <t>M1088</t>
  </si>
  <si>
    <t>Cisco firewall and ISE integration is still pending despite being from the same OEM.</t>
  </si>
  <si>
    <t xml:space="preserve">Firewall is being integrated with ISE. </t>
  </si>
  <si>
    <t>M1089</t>
  </si>
  <si>
    <t>Address the absence of the central Security resource in future meetings.</t>
  </si>
  <si>
    <t>M109</t>
  </si>
  <si>
    <t>Detailed documentation needed on critical, major, minor escalations, and their related thresholds.</t>
  </si>
  <si>
    <t>M1090</t>
  </si>
  <si>
    <t>Provide closure status of all old action points in a single sheet before the next meeting.</t>
  </si>
  <si>
    <t>M1091</t>
  </si>
  <si>
    <t>Complete the scope for Vulnerability Assessment and Penetration Testing as defined and submit the results.</t>
  </si>
  <si>
    <t>M1092</t>
  </si>
  <si>
    <t>Address the issue of the Cisco firewall and ISE not being integrated.</t>
  </si>
  <si>
    <t>M1093</t>
  </si>
  <si>
    <t>All API Documents by HP to be submitted by L&amp;T as soon as possible.</t>
  </si>
  <si>
    <t>M1094</t>
  </si>
  <si>
    <t>BBNL integration solution to be provided by the end of June 2024, with testing beginning from 24th June 2024.</t>
  </si>
  <si>
    <t>M1095</t>
  </si>
  <si>
    <t>Alarm enrichment with custom attributes and other new SOW items are in progress, with some attributes completed and others recently given.</t>
  </si>
  <si>
    <t>M1096</t>
  </si>
  <si>
    <t>L&amp;T to map documents as per RFP requirements and identify gaps for new SOW internally to their OEMs.</t>
  </si>
  <si>
    <t>M1097</t>
  </si>
  <si>
    <t>HPE to provide Admin user privilege to L&amp;T for filtering after a professional agreement is signed.</t>
  </si>
  <si>
    <t>M1098</t>
  </si>
  <si>
    <t>OpenText to share all required documents by 24th June 2024.</t>
  </si>
  <si>
    <t>M1099</t>
  </si>
  <si>
    <t>L&amp;T to demonstrate the correlation engine and event alarm management for all domains.</t>
  </si>
  <si>
    <t>M11</t>
  </si>
  <si>
    <t>Functional AT Plan</t>
  </si>
  <si>
    <t>Use-Cases Testing under NSO</t>
  </si>
  <si>
    <t>M110</t>
  </si>
  <si>
    <t>Feedback Collection Review Mechanism</t>
  </si>
  <si>
    <t>M1100</t>
  </si>
  <si>
    <t>External API details provided by L&amp;T are currently not functioning.(BBNL Integration)</t>
  </si>
  <si>
    <t>M1101</t>
  </si>
  <si>
    <t>API extension for Alarm Enrichment is not functioning, and inventory API is operational.</t>
  </si>
  <si>
    <t>M1102</t>
  </si>
  <si>
    <t>Service impact analysis is not available, and cross-domain RCA is not provided.</t>
  </si>
  <si>
    <t>M1103</t>
  </si>
  <si>
    <t>Alarm forwarding API is not working, and there is a need for service impact and network impact information.</t>
  </si>
  <si>
    <t>M1104</t>
  </si>
  <si>
    <t>There is no topology and zonal view of IPMPLS, and some performance management points are pending validation.</t>
  </si>
  <si>
    <t>M1105</t>
  </si>
  <si>
    <t>L&amp;T to submit all API documents, not just BBNL, and involve T-Fiber for review.</t>
  </si>
  <si>
    <t>M1106</t>
  </si>
  <si>
    <t>L&amp;T to demonstrate functionality and ensure alarm management is in place with the necessary enrichments.</t>
  </si>
  <si>
    <t>M1107</t>
  </si>
  <si>
    <t>OpenText to demonstrate the NNMi KPI dashboard and complete the end-to-end demo for threshold values.</t>
  </si>
  <si>
    <t>M1108</t>
  </si>
  <si>
    <t>L&amp;T to define the scope with NSO for the Service Inventory module and ensure it is part of the deliverables.</t>
  </si>
  <si>
    <t>M1109</t>
  </si>
  <si>
    <t>HPE to revisit all alarm scenarios, involve T-Fiber for review, and bring in industry best practices.</t>
  </si>
  <si>
    <t>M111</t>
  </si>
  <si>
    <t>Documentation required stating that L2 agents shall make outbound calls to customers.</t>
  </si>
  <si>
    <t>M1110</t>
  </si>
  <si>
    <t>HPE to review the RFP, compliance documents, solution documents, and HLD document, and offer the system for AT if everything is in compliance.</t>
  </si>
  <si>
    <t>M1111</t>
  </si>
  <si>
    <t>L&amp;T to provide API library access and complete API documents of OpenText to T-Fiber as soon as possible, with follow-up by Director-NOC, T-Fiber.</t>
  </si>
  <si>
    <t>M1112</t>
  </si>
  <si>
    <t>BBNL integration task completion by 30th June 2024, with day-to-day progress monitoring by Director-NOC, T-Fiber.</t>
  </si>
  <si>
    <t>M1113</t>
  </si>
  <si>
    <t>OpenText to provide a SMAX proposal with a detailed presentation for potential replacement analysis.</t>
  </si>
  <si>
    <t>M1114</t>
  </si>
  <si>
    <t>L&amp;T to arrange a demo for Server Performance Monitoring and submit all KPI details.</t>
  </si>
  <si>
    <t>M1115</t>
  </si>
  <si>
    <t>OpenText to define custom reports for centralized and customizable service level reporting.</t>
  </si>
  <si>
    <t>M1116</t>
  </si>
  <si>
    <t>OpenText to provide a 7-year direct support commitment and an approval system via email &amp; mobile app.</t>
  </si>
  <si>
    <t>M1117</t>
  </si>
  <si>
    <t>OpenText to provide a list of device models supported for SNMP polling.</t>
  </si>
  <si>
    <t>M1118</t>
  </si>
  <si>
    <t>Full API library of vTemIP is unavailable, affecting self-testing of modules.</t>
  </si>
  <si>
    <t>M1119</t>
  </si>
  <si>
    <t>Product support status from OpenText and incident management issues, including ticket grouping and content filtering.</t>
  </si>
  <si>
    <t>M112</t>
  </si>
  <si>
    <t>Inquiry about how the Helpdesk addresses cases where the number of the person calling differs from the number registered in the BSS database.</t>
  </si>
  <si>
    <t>11-Sep-25: BSS Integration</t>
  </si>
  <si>
    <t>M1120</t>
  </si>
  <si>
    <t>Unavailability of a consolidated dashboard and cross-domain topology visibility.</t>
  </si>
  <si>
    <t>M1121</t>
  </si>
  <si>
    <t>Instability of OBR and NNMi causing issues in IT event management.</t>
  </si>
  <si>
    <t>M1122</t>
  </si>
  <si>
    <t>Concerns about the pending Network Automation and the process for implementing upgrades.</t>
  </si>
  <si>
    <t>DUPLICATE POINT (NOC624)</t>
  </si>
  <si>
    <t>M1123</t>
  </si>
  <si>
    <t>OpenText to check and revert with timelines for API library access.</t>
  </si>
  <si>
    <t>M1124</t>
  </si>
  <si>
    <t>OpenText to revisit the issue of limited ticket visibility in the UI and accommodate more data.</t>
  </si>
  <si>
    <t>M1125</t>
  </si>
  <si>
    <t>L&amp;T to establish a product service contract and ensure the operational team is fully engaged.</t>
  </si>
  <si>
    <t>M1126</t>
  </si>
  <si>
    <t>OpenText to provide a solution for Service Level Reporting &amp; availability and to demonstrate WAN-LAN connectivity mapping.</t>
  </si>
  <si>
    <t>M1127</t>
  </si>
  <si>
    <t>L&amp;T to discuss with OpenText about Network Automation for Deployment and configuration check module License.</t>
  </si>
  <si>
    <t>M1128</t>
  </si>
  <si>
    <t>OpenText to deploy a dedicated resource in Hyderabad to close all open points and establish a standard test bed environment.</t>
  </si>
  <si>
    <t>M1129</t>
  </si>
  <si>
    <t>All demonstrations should be conducted in the presence of T-Fiber representatives, and product compliance with ITIL Gold level certification needs to be rechecked.</t>
  </si>
  <si>
    <t>M113</t>
  </si>
  <si>
    <t>Clarification needed on the sphere of activity between NOC Technical administrators and Helpdesk agents.</t>
  </si>
  <si>
    <t>M1130</t>
  </si>
  <si>
    <t>L&amp;T Security Teams &amp; Technical Head to resolve login issues for Pkg B &amp; C teams by the end of the next week.</t>
  </si>
  <si>
    <t>M1131</t>
  </si>
  <si>
    <t>Product</t>
  </si>
  <si>
    <t>L&amp;T OSS SME to provide updates on the PMS issue with the secondary database after consultation with the OEM.</t>
  </si>
  <si>
    <t>M1132</t>
  </si>
  <si>
    <t>L&amp;T to work with the vendor to define a solution for integrating AD with Alepo AAA.</t>
  </si>
  <si>
    <t>M1133</t>
  </si>
  <si>
    <t>GPON SME to discuss with OEM and understand the reporting for categorizing users in EMS &amp; AMS systems.</t>
  </si>
  <si>
    <t>M1134</t>
  </si>
  <si>
    <t>L&amp;T Security team &amp; DC infra team to complete the RBAC list updates with domain-wise user information.</t>
  </si>
  <si>
    <t>M1135</t>
  </si>
  <si>
    <t>AD not integrating with Alepo AAA.</t>
  </si>
  <si>
    <t>M1136</t>
  </si>
  <si>
    <t>Local users not removed in EMS, AMS, etc., and not verified through AD/Alepo AAA.</t>
  </si>
  <si>
    <t>M1137</t>
  </si>
  <si>
    <t>Cisco EPNM has two separate profiles for a single user after login through TACACS, which needs resolution.</t>
  </si>
  <si>
    <t>M1138</t>
  </si>
  <si>
    <t>L&amp;T does not have HPE Admin access and is missing some OT systems in OSS.</t>
  </si>
  <si>
    <t>M1139</t>
  </si>
  <si>
    <t>ISE HA DC to DR not working due to pending ISE software upgrade.</t>
  </si>
  <si>
    <t>M114</t>
  </si>
  <si>
    <t>Training for Helpdesk Users and Managers</t>
  </si>
  <si>
    <t>\\172.28.9.34\Artefacts_T-Fiber TNOC Tracker\HELPDESK\M114,722,134</t>
  </si>
  <si>
    <t>M1140</t>
  </si>
  <si>
    <t>L&amp;T to share user details with Ravi for reconciliation in RBAC worksheets.</t>
  </si>
  <si>
    <t>M1141</t>
  </si>
  <si>
    <t>L&amp;T to ensure all users are domain verified through AD/Alepo AAA and remove local users.</t>
  </si>
  <si>
    <t>M1142</t>
  </si>
  <si>
    <t>L&amp;T to follow a consistent format for user IDs across all domains.</t>
  </si>
  <si>
    <t>M1143</t>
  </si>
  <si>
    <t>L&amp;T OSS SME to initiate communication with OEMs for admin user control access.</t>
  </si>
  <si>
    <t>M1144</t>
  </si>
  <si>
    <t>L&amp;T to prepare a checklist, test user access domain-wise, and create users based on necessary approvals.</t>
  </si>
  <si>
    <t>M1145</t>
  </si>
  <si>
    <t>L&amp;T to rebuild CSM with necessary resources (storage) as a long-term solution.</t>
  </si>
  <si>
    <t>M1146</t>
  </si>
  <si>
    <t>Mark Mr. Sandeep in any escalation emails for pending issues with L&amp;T.</t>
  </si>
  <si>
    <t>Sandeep is marked in mails</t>
  </si>
  <si>
    <t>M1147</t>
  </si>
  <si>
    <t>Cisco confirmed that Airtel uses NSO for IP/MPLS with around 70,000 devices, and Jio uses it for transport management and service provisioning.</t>
  </si>
  <si>
    <t>M1148</t>
  </si>
  <si>
    <t>In T-Fiber, NSO interfaces with EMS for GPON (Nokia &amp; Tejas) and directly with network elements for Cisco IP/MPLS.</t>
  </si>
  <si>
    <t>M1149</t>
  </si>
  <si>
    <t>SVP, T-Fiber requested a comprehensive update on the project's progress, including accomplishments, pending tasks, and future plans.</t>
  </si>
  <si>
    <t>M115</t>
  </si>
  <si>
    <t>Detailed Helpdesk Process Steps</t>
  </si>
  <si>
    <t>M1150</t>
  </si>
  <si>
    <t>Cisco</t>
  </si>
  <si>
    <t>Cisco confirmed that lab licenses are provided free with production licenses and that it is standard practice to set up a pre-production environment.</t>
  </si>
  <si>
    <t>M1151</t>
  </si>
  <si>
    <t>Cisco assured to provide access to the Smartlicenses portal for T-Fiber and to share the full library of APIs for all A&amp;O modules.</t>
  </si>
  <si>
    <t>M1152</t>
  </si>
  <si>
    <t>Technical Support and Operations:</t>
  </si>
  <si>
    <t>M1153</t>
  </si>
  <si>
    <t>Discussions were held about the method of operation for NED and product lifecycle management.</t>
  </si>
  <si>
    <t>M1154</t>
  </si>
  <si>
    <t>Cisco suggested a gradual handover process with a joint account of L&amp;T and Cisco for a smooth transition.</t>
  </si>
  <si>
    <t>M1155</t>
  </si>
  <si>
    <t>Director-P&amp;E, T-Fiber inquired about the system responsible for maintaining the complete inventory within NSO.</t>
  </si>
  <si>
    <t>M1156</t>
  </si>
  <si>
    <t>Cisco mentioned that full orchestration currently requires human intervention, and a service discovery and reconciliation module is needed for full automation.</t>
  </si>
  <si>
    <t>M1157</t>
  </si>
  <si>
    <t>Concerns were raised about customization in the pre-production phase and the need to complete customizations before going live.</t>
  </si>
  <si>
    <t>M1158</t>
  </si>
  <si>
    <t>Cisco emphasized the importance of a change management system for configuration changes and the need for a service audit feature.</t>
  </si>
  <si>
    <t>M1159</t>
  </si>
  <si>
    <t>Cisco to provide all API libraries and hand over NED with knowledge transfers.</t>
  </si>
  <si>
    <t>M116</t>
  </si>
  <si>
    <t>Clarification needed on addressing the subjective nature of "Non-Technical" calls.</t>
  </si>
  <si>
    <t>24-Sep-25: It will be Handled by Proposed T fiber Business Helpdesk</t>
  </si>
  <si>
    <t>M1160</t>
  </si>
  <si>
    <t>Inventory module and bandwidth manager are still open issues.</t>
  </si>
  <si>
    <t>M1161</t>
  </si>
  <si>
    <t>L&amp;T to provide lifecycle processes and how change management and customization are done post-production.</t>
  </si>
  <si>
    <t>M1162</t>
  </si>
  <si>
    <t>Cisco to provide E2E topology feasibility, including bandwidth management using NSO.</t>
  </si>
  <si>
    <t>M1163</t>
  </si>
  <si>
    <t>Director-P&amp;E, T-Fiber asked for the deployment of the system in a pre-production environment for thorough testing.</t>
  </si>
  <si>
    <t>M1164</t>
  </si>
  <si>
    <t>SVP, T-Fiber requested access to all modules within the pre-production environment, along with necessary licenses.</t>
  </si>
  <si>
    <t>M1165</t>
  </si>
  <si>
    <t>Director-P&amp;E, T-Fiber emphasized the importance of the system being modular and raised concerns about functionality without BSS.</t>
  </si>
  <si>
    <t>M1166</t>
  </si>
  <si>
    <t>L&amp;T to inform T-Fiber and provide details once solution support is fully deployed.</t>
  </si>
  <si>
    <t>M1167</t>
  </si>
  <si>
    <t>L&amp;T to focus on solution reports and resolve operational issues related to UTM.</t>
  </si>
  <si>
    <t>M1168</t>
  </si>
  <si>
    <t>HPE to consider features not possible for alternative solutions.</t>
  </si>
  <si>
    <t>M1169</t>
  </si>
  <si>
    <t>L&amp;T to provide automation in the purge-auto termination process without manual intervention.</t>
  </si>
  <si>
    <t>M117</t>
  </si>
  <si>
    <t>Assumptions for Estimated Calls per Day</t>
  </si>
  <si>
    <t>\\172.28.9.34\Artefacts_T-Fiber TNOC Tracker\HELPDESK\M117,126,728</t>
  </si>
  <si>
    <t>M1170</t>
  </si>
  <si>
    <t>L&amp;T to ensure GIS is the master source for passive infra and it should be a permanent solution.</t>
  </si>
  <si>
    <t>M1171</t>
  </si>
  <si>
    <t>L&amp;T to provide all relevant data to facilitate customization requirements for business.</t>
  </si>
  <si>
    <t>M1172</t>
  </si>
  <si>
    <t>L&amp;T assured that technical support would be available for the long term and operational training would continue until the complete delivery of the contract.</t>
  </si>
  <si>
    <t>M1173</t>
  </si>
  <si>
    <t>L&amp;T to demonstrate all points, including completed points, to ensure transparency on solutions implemented.</t>
  </si>
  <si>
    <t>M1174</t>
  </si>
  <si>
    <t>L&amp;T to prioritize tasks to support business along with T-Fiber to maintain efficient and effective operational workflows.</t>
  </si>
  <si>
    <t>M1175</t>
  </si>
  <si>
    <t>L&amp;T and HPE to provide timelines for operational, delivery, and technical support, as well as a plan for out-of-the-box features.</t>
  </si>
  <si>
    <t>M1176</t>
  </si>
  <si>
    <t>L&amp;T to provide updated LLD document and ensure that all Licenses are provided to T-Fiber as they are an asset of T-Fiber.</t>
  </si>
  <si>
    <t>M1177</t>
  </si>
  <si>
    <t>L&amp;T to submit customize reports and ensure that all open HP APIs should be made available to L&amp;T and T-Fiber.</t>
  </si>
  <si>
    <t>M1178</t>
  </si>
  <si>
    <t>L&amp;T to ensure that the pre-production environment is set up and additional infrastructure needs are met.</t>
  </si>
  <si>
    <t>M1179</t>
  </si>
  <si>
    <t>Director-P&amp;E, T-Fiber emphasized the importance of delivering services and suggested scheduling calls to ensure delivery is on track.</t>
  </si>
  <si>
    <t>M118</t>
  </si>
  <si>
    <t>Readiness of Helpdesk to report on compliances and responsiveness and calculate penalties.</t>
  </si>
  <si>
    <t>24-Sep-25:Artefacts to be submitted</t>
  </si>
  <si>
    <t>M1180</t>
  </si>
  <si>
    <t>Director-P&amp;E, T-Fiber requested an out-of-box demo as per the pre-bid agreement.</t>
  </si>
  <si>
    <t>M1181</t>
  </si>
  <si>
    <t>A detailed discussion is required for DR with all stakeholders, including HPE, OT, and CTRL S, for a comprehensive approach.</t>
  </si>
  <si>
    <t>M1182</t>
  </si>
  <si>
    <t>MD, T-Fiber emphasized the necessity of a pre-production setup and directed L&amp;T to submit an infrastructure proposal.</t>
  </si>
  <si>
    <t xml:space="preserve">11-Oct-25: T Fiber requested to submit reference document
Historically the L&amp;T submitted proposal was not approved. Need to work for the final setup </t>
  </si>
  <si>
    <t>M1183</t>
  </si>
  <si>
    <t>MD, T-Fiber asked L&amp;T to work with the OEM for a higher license count for the Work Force Management Tool (WFM) and to explore features of government tools for comparison.</t>
  </si>
  <si>
    <t>M1184</t>
  </si>
  <si>
    <t>All OEM's</t>
  </si>
  <si>
    <t>Concerns were raised about the delay in onboarding OEMs like OpenText, HP, and Cisco.</t>
  </si>
  <si>
    <t>M1185</t>
  </si>
  <si>
    <t>Concerns were raised about the lack of response from Nokia on Hybrid mode solutioning.</t>
  </si>
  <si>
    <t>M1186</t>
  </si>
  <si>
    <t xml:space="preserve"> Principal Consultant to be added in WA groups (only NOC , Service Delivery, Project Delivery , and Technology wise group along with OEMs)</t>
  </si>
  <si>
    <t>M1187</t>
  </si>
  <si>
    <t>OEM wise physical meeting to be called</t>
  </si>
  <si>
    <t>M1188</t>
  </si>
  <si>
    <t>Helpdesk LLD/HLD to be discussed in detailed</t>
  </si>
  <si>
    <t>M1189</t>
  </si>
  <si>
    <t>Only one Issue Tracker to be maintained to track whatever is discussed during current week review</t>
  </si>
  <si>
    <t>M119</t>
  </si>
  <si>
    <t>Live Intrusion of Calls</t>
  </si>
  <si>
    <t xml:space="preserve">24-Sep-25: Artfcats to be uploaded
11-Sep-25: Feature Available, Shall be demonstrated
</t>
  </si>
  <si>
    <t>\\172.28.9.34\Artefacts_T-Fiber TNOC Tracker\HELPDESK\M119,733</t>
  </si>
  <si>
    <t>M1190</t>
  </si>
  <si>
    <t>Share NOC Dec24 roaster</t>
  </si>
  <si>
    <t>Roaster shared</t>
  </si>
  <si>
    <t>Daily oprational task</t>
  </si>
  <si>
    <t>"\\172.28.9.23\TNOC_Roaster Plan</t>
  </si>
  <si>
    <t>M1191</t>
  </si>
  <si>
    <t>OSS to be discussed on 10Dec24 or today</t>
  </si>
  <si>
    <t>M1192</t>
  </si>
  <si>
    <t>Send all presentations to  Principal Consultant</t>
  </si>
  <si>
    <t>M1193</t>
  </si>
  <si>
    <t>Change Mgmt. system to be made up, currently its manual on mails/excel</t>
  </si>
  <si>
    <t>M1194</t>
  </si>
  <si>
    <t>Aravindham have personal challenges, can come on MS Team. Request him to come for 2 day for physical meeting</t>
  </si>
  <si>
    <t>M1195</t>
  </si>
  <si>
    <t>Service provisioning</t>
  </si>
  <si>
    <t xml:space="preserve">IP Schema to discussed </t>
  </si>
  <si>
    <t>M1196</t>
  </si>
  <si>
    <t>Current PRIORITY discussion to be done for : NOC Review, OSS, DC-Infra, Call Centre HLD/LLD, IP MPLS. Balance to be communicated during the sessions</t>
  </si>
  <si>
    <t>M1197</t>
  </si>
  <si>
    <t xml:space="preserve">Different kinds of reports to be discussed : Daily reports/dashboards, Capacity reports for all nodes/links (like ISP Util, Capacities utilization, licenses , availability reports for PCK-A/B/C technology wise,  etc.) </t>
  </si>
  <si>
    <t>Discussed and reports sent to Principal COnsultant</t>
  </si>
  <si>
    <t>Covered in OSS</t>
  </si>
  <si>
    <t>M1198</t>
  </si>
  <si>
    <t xml:space="preserve">CDOT integration with NMS is highest priority. The team should be actively engaged with teams and visit sites. </t>
  </si>
  <si>
    <t>M1199</t>
  </si>
  <si>
    <t>Principal Consultant meeting with NOC L3s</t>
  </si>
  <si>
    <t>Meeting was done</t>
  </si>
  <si>
    <t>M12</t>
  </si>
  <si>
    <t>Test Lab Setup Equipments and Plan</t>
  </si>
  <si>
    <t>M120</t>
  </si>
  <si>
    <t>Duration of Call Measurement</t>
  </si>
  <si>
    <t>\\172.28.9.34\Artefacts_T-Fiber TNOC Tracker\HELPDESK\M120,129</t>
  </si>
  <si>
    <t>M1200</t>
  </si>
  <si>
    <t>NOC 2.0 Mission : 30th April - All systems should be live.
BSS KNOT(phase1) should be ready by 15th March
OSS should be ready by Jan end
NSO should be ready by mid-March</t>
  </si>
  <si>
    <t>M1201</t>
  </si>
  <si>
    <t>L&amp;T should recommend systems that should be procured for better efficiencies. A tendering process may be taken up as suitable by TFIBER.</t>
  </si>
  <si>
    <t>Siva prasad to getback on same</t>
  </si>
  <si>
    <t>M1202</t>
  </si>
  <si>
    <t>Map of technology vis-à-vis OEM vis-à-vis issues</t>
  </si>
  <si>
    <t>M1203</t>
  </si>
  <si>
    <t>Passive Infra-Additional capacity needed in the NOC</t>
  </si>
  <si>
    <t>TFiber team had to share this as per future plan. DC Passive deployed capacity is already as per RFP and AT completed</t>
  </si>
  <si>
    <t xml:space="preserve">No clarity on requirment </t>
  </si>
  <si>
    <t>M1204</t>
  </si>
  <si>
    <t>CCTV to be configured on Principal Consultant office and laptop. L&amp;T to come up with solution</t>
  </si>
  <si>
    <t>Discussed with TFiber later on, not needed</t>
  </si>
  <si>
    <t>M1205</t>
  </si>
  <si>
    <t>Test labs and staging environment, currently project equipment's (routers, GPON, etc.) are being used</t>
  </si>
  <si>
    <t>TO be reviewed</t>
  </si>
  <si>
    <t>M1206</t>
  </si>
  <si>
    <t>HLD and LLD documents to be revised for DC Infra</t>
  </si>
  <si>
    <t>Work in progress</t>
  </si>
  <si>
    <t>M1207</t>
  </si>
  <si>
    <t xml:space="preserve">One call with BSS and NSO SME to be done tomorrow morning </t>
  </si>
  <si>
    <t>M1208</t>
  </si>
  <si>
    <t>Tejas : TR069 feature to be enabled for TFIBER network</t>
  </si>
  <si>
    <t>M1209</t>
  </si>
  <si>
    <t>One resource from Tejas to be placed at TNOC for  sorting out Tejas related issues</t>
  </si>
  <si>
    <t>M121</t>
  </si>
  <si>
    <t>Exceptions in IVR User Response</t>
  </si>
  <si>
    <t>24-Sep-25: Approved and shall be closed</t>
  </si>
  <si>
    <t>\\172.28.9.34\Artefacts_T-Fiber TNOC Tracker\HELPDESK\M121,170,99,726</t>
  </si>
  <si>
    <t>M1210</t>
  </si>
  <si>
    <t>Tejas: Pending API to be given on priority</t>
  </si>
  <si>
    <t> \\172.28.9.34\Artefacts_T-Fiber TNOC Tracker\GPON\API</t>
  </si>
  <si>
    <t>M1211</t>
  </si>
  <si>
    <t>Make one WhatsApp group for Tejas only (LTTS, TFIBER, Tejas)</t>
  </si>
  <si>
    <t>M1212</t>
  </si>
  <si>
    <t xml:space="preserve">Suggested one format for SME tasks tracking Each SME to update that tracker putting all critical/major/minor tasks/issues listed in this. To be updated on daily basis with dates </t>
  </si>
  <si>
    <t>M1213</t>
  </si>
  <si>
    <t xml:space="preserve">27 services NSO licenses details to be shared with Principal Consultant </t>
  </si>
  <si>
    <t>M1214</t>
  </si>
  <si>
    <t>NSO VMs details for T&amp;D to be shared with Principal Consultant along with issue details (what support needed from Cisco)</t>
  </si>
  <si>
    <t>M1215</t>
  </si>
  <si>
    <t>Trial licenses will be given as stop gap arrangement for NSO T&amp;D setup. VM details to be shared with Ravindra (MAC id , etc.) by LTTS</t>
  </si>
  <si>
    <t>M1216</t>
  </si>
  <si>
    <t>License issue for EPNM and ISE to be resolved</t>
  </si>
  <si>
    <t>M1217</t>
  </si>
  <si>
    <t>M1218</t>
  </si>
  <si>
    <t>Agreed SOW for NSO to be shared</t>
  </si>
  <si>
    <t>M1219</t>
  </si>
  <si>
    <t>SOW for Cisco NSO - by when quotation will be closed by Cisco?  Cisco to revert back with quotation timelines, probably tomorrow, also with TAT for implementation</t>
  </si>
  <si>
    <t>M122</t>
  </si>
  <si>
    <t>The unit of measurement is required for all Key Performance Indicator (KPI) parameters.</t>
  </si>
  <si>
    <t>M1220</t>
  </si>
  <si>
    <t>Make one WhatsApp group for NSO only (LTTS, TFIBER, OEM)</t>
  </si>
  <si>
    <t>M1221</t>
  </si>
  <si>
    <t>Dark Fiber as a service</t>
  </si>
  <si>
    <t>M1222</t>
  </si>
  <si>
    <t xml:space="preserve">List down all services which are needed for launch (As per LTTS understanding). During 2PM workshop tomorrow KNOT, Aravindham, Ashish, Ravindra Cisco, TFIBER will be there on call </t>
  </si>
  <si>
    <t>M1223</t>
  </si>
  <si>
    <t>SG350 switch EOS/EOL:
GP all OK.
Mandal/Zonal level have some discrepancy like less ports compared to current version or at least match to RFP</t>
  </si>
  <si>
    <t>M1224</t>
  </si>
  <si>
    <t>Make other WhatsApp group for Cisco other domains (apart from NSO). Make Ravindar Admin to add other Cisco team members.  (LTTS except NSO, TF, Cisco)</t>
  </si>
  <si>
    <t>M1225</t>
  </si>
  <si>
    <t xml:space="preserve">SG350 switch: EOSale/EOL/LDOHWS (Last date of HW support which is Oct2026.  Till LDOHWS that RMA will be given with new CBS model. Post that support will stop. Mail request to be send to Cisco to extend support. </t>
  </si>
  <si>
    <t>M1226</t>
  </si>
  <si>
    <t>EPNM license upgraded, in smart account licenses are not working. Its issue with PKG-A only (PKG-B/C had procured separately 5.x so they don’t have this issue, while LTTS procured 2.x as per Ravindra)</t>
  </si>
  <si>
    <t>M1227</t>
  </si>
  <si>
    <t>Is our network integrated with Aadhar servers, GST? LTTS confirmed it is not integrated</t>
  </si>
  <si>
    <t>M1228</t>
  </si>
  <si>
    <t>Agreement status for all OEM to be shared</t>
  </si>
  <si>
    <t>M1229</t>
  </si>
  <si>
    <t xml:space="preserve">BBNL - API : is top priority. Each day update to be sent to  Principal Consultant </t>
  </si>
  <si>
    <t>M123</t>
  </si>
  <si>
    <t>Sample Methods for KPI Calculations</t>
  </si>
  <si>
    <t>M1230</t>
  </si>
  <si>
    <t>Tomorrow 3 PM. will call Rupa Maan and Akhilesh Gupta Sir for BBNL API</t>
  </si>
  <si>
    <t>M1231</t>
  </si>
  <si>
    <t>Principal Consultant Room Dashboard - Excel sheet sent, to discuss and finetune. Discussed. Need this report through OSS, to be added in HPE/OT scope once they are onboarded - discuss jointly with TFIBER along with OEM</t>
  </si>
  <si>
    <t>M1232</t>
  </si>
  <si>
    <t>All inhouse automation : LLD to be made by SME and handover to Ops &amp; TFIBER team</t>
  </si>
  <si>
    <t>M1233</t>
  </si>
  <si>
    <t>OSS out of Scope: 1. Service Topology 2. Retail Services (5Mn), 3. Services &amp; Service KPI Monitoring.  As per SOR this is not there. This is for Principal Consultant information</t>
  </si>
  <si>
    <t>M1234</t>
  </si>
  <si>
    <t>Share all OSS documents (RFP points, LLD, FRS, etc.)</t>
  </si>
  <si>
    <t>M1235</t>
  </si>
  <si>
    <t>Make P1/P2/P3 list for all pending tasks for all domain
P1: 25%
P2 : 30%
P3 : 45%
And then list of some additional ask if needed like new HW or software required.</t>
  </si>
  <si>
    <t>M1236</t>
  </si>
  <si>
    <t>Manoj: Complete BBNL ask tasks will be completed by 12 Dec24 (only GP and Block Node status API pending).
Sanjay: Uptime gap ~7% to be addressed. For this, HPE support needed. Then only we can go to BBNL for closure.
Alarm re-synchronization issue - need HPE support. Interim solution implemented (1 Hr). Same for Inventory.</t>
  </si>
  <si>
    <t>M1237</t>
  </si>
  <si>
    <t>Bottomline for OSS: Engagement with HPE and OT to start to get all OSS open/pending tasks done</t>
  </si>
  <si>
    <t>M1238</t>
  </si>
  <si>
    <t>Priority engagement with HPE/OT/Cisco/Aleppo needed to meet Apr25 target. Current payment/cash flow issues hindering this right now</t>
  </si>
  <si>
    <t>M1239</t>
  </si>
  <si>
    <t>Pending AT for all  Application and DC systems to be shared by tomorrow</t>
  </si>
  <si>
    <t>M124</t>
  </si>
  <si>
    <t>Inquiry into how Customer Satisfaction (CSAT) is measured and whether there is a mechanism for transactional feedback.</t>
  </si>
  <si>
    <t>M1240</t>
  </si>
  <si>
    <t>Major nodes/links utilization report to be shared (Deployed V/s Utilized) by tomorrow</t>
  </si>
  <si>
    <t>Report shared</t>
  </si>
  <si>
    <t>M1241</t>
  </si>
  <si>
    <t>Did anyone visited DR Ctrl-S location at Mumbai? No, except of earlier L&amp;T Delivery Head
Principal Consultant: Will plan visit to this location in future</t>
  </si>
  <si>
    <t>M1242</t>
  </si>
  <si>
    <t>Send Cluster wise utilization report for DC infra</t>
  </si>
  <si>
    <t>M1243</t>
  </si>
  <si>
    <t>Login in OSS, BSS, ticketing, NSO and to share all links with Principal Consultant</t>
  </si>
  <si>
    <t>Login ID made and link shared</t>
  </si>
  <si>
    <t>M1244</t>
  </si>
  <si>
    <t>Neox</t>
  </si>
  <si>
    <t xml:space="preserve">Neox team to be called for meeting </t>
  </si>
  <si>
    <t>M1245</t>
  </si>
  <si>
    <t>Access to NAS server to be provided to Principal Consultant  to get access to  HLD / LLD / reports.</t>
  </si>
  <si>
    <t>Access given</t>
  </si>
  <si>
    <t>M1246</t>
  </si>
  <si>
    <t>Dashboards samples were shared by the Principal Consultant, a brief discussions carried on how critical data to be presented</t>
  </si>
  <si>
    <t>Report shared as per Principal Consultant review</t>
  </si>
  <si>
    <t>M1247</t>
  </si>
  <si>
    <t>Actual implemented IP MPLS ring details needed.</t>
  </si>
  <si>
    <t>RIng details shared</t>
  </si>
  <si>
    <t>\\172.28.9.34\Artefacts_T-Fiber TNOC Tracker\IPMPLS\Link topology of PKG A B C updated as on 05082025.xlsx</t>
  </si>
  <si>
    <t>M1248</t>
  </si>
  <si>
    <t xml:space="preserve">Share Test Setup proposal which was sent to TFIBER by LTTS. </t>
  </si>
  <si>
    <t>M1249</t>
  </si>
  <si>
    <t>What is total scope of the project V/S implementation. And then total equipment  procured Vs installed Vs Available in field and at DC</t>
  </si>
  <si>
    <t>M125</t>
  </si>
  <si>
    <t>Expression of First Call Resolution (FCR) as a percentage</t>
  </si>
  <si>
    <t>M1250</t>
  </si>
  <si>
    <t>HPSM</t>
  </si>
  <si>
    <t>In Asset Manager deployed inventory status is available.  WH equipment data also available for PKG-B &amp; C.</t>
  </si>
  <si>
    <t>to be discussed later</t>
  </si>
  <si>
    <t>M1251</t>
  </si>
  <si>
    <t>Tomorrow Field Project team discussion  is scheduled (Different Packages , Different Slots, Need OSS and NOC team)</t>
  </si>
  <si>
    <t>Meetin conducted</t>
  </si>
  <si>
    <t>M1252</t>
  </si>
  <si>
    <t xml:space="preserve"> Inventory, down, nodes/links with aging, team deployed in field  to be shown to them</t>
  </si>
  <si>
    <t>Data shown especially DWDM, Mandal, GP and UPS</t>
  </si>
  <si>
    <t>M1253</t>
  </si>
  <si>
    <t>Make a Focused WhatsApp group for BBNL</t>
  </si>
  <si>
    <t>M1254</t>
  </si>
  <si>
    <t>Holistic IP planning for all service type to be done based on discussion in near future</t>
  </si>
  <si>
    <t>\\172.28.9.34\Artefacts_T-Fiber TNOC Tracker\IPMPLS\TFiber IP Plan Details.zip</t>
  </si>
  <si>
    <t>M1255</t>
  </si>
  <si>
    <t>Official mail to IPNIC from TFIBER MD office for additional IPs to be sent</t>
  </si>
  <si>
    <t>TFiber</t>
  </si>
  <si>
    <t>M1256</t>
  </si>
  <si>
    <t>For all equipment's, need confirmation mail/letter from all OEMs for IPv4 and IPv6 dual stack implementation compliance</t>
  </si>
  <si>
    <t>M1257</t>
  </si>
  <si>
    <t>A consistent process of design review to acceptance of artefact is missing. Requested Principal Consultant to agree process to set a design authority</t>
  </si>
  <si>
    <t>M1258</t>
  </si>
  <si>
    <t>Capture Aadhar integration need in our requirement doc / soln/SOW for BSS/NSO.</t>
  </si>
  <si>
    <t>M1259</t>
  </si>
  <si>
    <t>What BSS &amp; NSO does? Can you make flow of processes/data/provisioning/delivery etc. across BSS, NSO, OSS, EMS, Billing, Helpdesk</t>
  </si>
  <si>
    <t>M126</t>
  </si>
  <si>
    <t>Review of Agent Utilization Formula</t>
  </si>
  <si>
    <t>M1260</t>
  </si>
  <si>
    <t xml:space="preserve">What all services are automated and what is not automated list to be provided </t>
  </si>
  <si>
    <t>M1261</t>
  </si>
  <si>
    <t>Business flow discussed like existing telecom operator customer mgmt. case study . BSS Workout sheet made by Principal Consultant  will be sent to you, and will discuss in detailed along with KNOT, TFIBER, TFIBER business/finance team when Aravindhan comes over to HYD at TFIBER office</t>
  </si>
  <si>
    <t>M1262</t>
  </si>
  <si>
    <t>Make Node Availability as per today's format as suggested by Principal Consultant</t>
  </si>
  <si>
    <t>M1263</t>
  </si>
  <si>
    <t>All nodes/applications AMC details to be shared</t>
  </si>
  <si>
    <t>AMC status shared</t>
  </si>
  <si>
    <t>\\172.28.9.23\tnocreports\AMC</t>
  </si>
  <si>
    <t>M1264</t>
  </si>
  <si>
    <t>Network alarms to be reduced, currently  90K alarms</t>
  </si>
  <si>
    <t>Report shared. Field related alarms exists as per field anamolies</t>
  </si>
  <si>
    <t>M1265</t>
  </si>
  <si>
    <t>Go-live plan discussion and action items to be tracked and  closed</t>
  </si>
  <si>
    <t>M1266</t>
  </si>
  <si>
    <t>One-to-one meeting with complete TNOC resources to be completed</t>
  </si>
  <si>
    <t>Scheduled as per Principal Consultant availability</t>
  </si>
  <si>
    <t>M1267</t>
  </si>
  <si>
    <t>All APIs to be taken from Nokia</t>
  </si>
  <si>
    <t>M1268</t>
  </si>
  <si>
    <t>Undertaking from L&amp;T is needed for all In-House software</t>
  </si>
  <si>
    <t>M1269</t>
  </si>
  <si>
    <t>PKG-A WH inventory data to be uploaded in Asset Manager</t>
  </si>
  <si>
    <t>Done</t>
  </si>
  <si>
    <t>M127</t>
  </si>
  <si>
    <t>Customer-Specific SLA Flows</t>
  </si>
  <si>
    <t>M1270</t>
  </si>
  <si>
    <t>Helpdesk IVR: after selecting any number (apart from configured 1/2/3), call is getting disconnected. This need to be corrected</t>
  </si>
  <si>
    <t>\\172.28.9.34\Artefacts_T-Fiber TNOC Tracker\HELPDESK\M1270</t>
  </si>
  <si>
    <t>M1271</t>
  </si>
  <si>
    <t>One slide to be presented showing status of work capturing: a. Status (last week actions), b) Issues, c) Achievements d) Plan for Next week.  Only major points to be mentioned</t>
  </si>
  <si>
    <t>M1272</t>
  </si>
  <si>
    <t>Review slides to capture:
1. Tech/SME/OEM wise update
2. Domain Status - one slide for each domain
3. HLD/LLD/FAT update
4. Detailed HLD/LLD/FAT open points list: 20-30 points
5. Other important points (NOC also like DWDM losses, infra issues at ZOnal/mandal, etc.)
6. 742 Tracker, MoM update</t>
  </si>
  <si>
    <t>M1273</t>
  </si>
  <si>
    <t>Aggressive followups with TPA to be done by L&amp;T SMEs. Post 2-3 followups, then come to Principal Consultant for support alongwith TPA</t>
  </si>
  <si>
    <t>M1274</t>
  </si>
  <si>
    <t>GIS: Make a PPT for operationalisation of GIS Ops &amp; updation. This will be shared to PKG-B &amp; C</t>
  </si>
  <si>
    <t>Gtech</t>
  </si>
  <si>
    <t>M1275</t>
  </si>
  <si>
    <t>Incorporate MoM points in HLD/LLD documents</t>
  </si>
  <si>
    <t>M1276</t>
  </si>
  <si>
    <t>Make proper justification for A&amp;O for Tfiber MD approval. Shpw project plan. Show previous delivered systems like IPDR, BBNL solution which his made solely by L&amp;T inhouse team. Include Support system/mechanism to Tfiber during 7 years and  post L&amp;T exit project</t>
  </si>
  <si>
    <t>M1277</t>
  </si>
  <si>
    <t>GI-BB Demo to be shown to Principal Consultant on 15th April2025</t>
  </si>
  <si>
    <t>M1278</t>
  </si>
  <si>
    <t>Every Thursday 11 AM review meeting to be planned with Principal Consultant on NOC project</t>
  </si>
  <si>
    <t>M128</t>
  </si>
  <si>
    <t>Exhaustive List of General Enquiries</t>
  </si>
  <si>
    <t>M129</t>
  </si>
  <si>
    <t>DoT KPIs Coverage in KPI Section</t>
  </si>
  <si>
    <t>M13</t>
  </si>
  <si>
    <t>Quality test report submission for DWDM &amp; IPMPLS each zonal path.</t>
  </si>
  <si>
    <t>M130</t>
  </si>
  <si>
    <t>FAQs Based on Case Studies</t>
  </si>
  <si>
    <t>M131</t>
  </si>
  <si>
    <t>Request to differentiate between registered users and registered numbers using examples.</t>
  </si>
  <si>
    <t>11-Sep-25: BSS Integration to be completed</t>
  </si>
  <si>
    <t>M132</t>
  </si>
  <si>
    <t>the roles and responsibilities of NOC and Field Personnel be separate according to the RASCI matrix</t>
  </si>
  <si>
    <t>M133</t>
  </si>
  <si>
    <t>Inclusion of Master and Child Service Level Agreement (SLA) monitoring; if any SLA is breached, a proper escalation matrix should be available for speedy escalation and resolution of the issue.</t>
  </si>
  <si>
    <t>M134</t>
  </si>
  <si>
    <t>Training for Call Transferring</t>
  </si>
  <si>
    <t>24-Sep-25: Trianing completed, Artefacts to be uploaded</t>
  </si>
  <si>
    <t>M135</t>
  </si>
  <si>
    <t>Proactive Intimation of Planned Downtime</t>
  </si>
  <si>
    <t>24-Sep-25: Part of Neox integration with BSS/OSS</t>
  </si>
  <si>
    <t>Manoj &amp; Shiva kumar</t>
  </si>
  <si>
    <t>M136</t>
  </si>
  <si>
    <t>Notification Template</t>
  </si>
  <si>
    <t xml:space="preserve">comprehensive list of event notification scenarios and implementation plan.   </t>
  </si>
  <si>
    <t>M137</t>
  </si>
  <si>
    <t>Improvement</t>
  </si>
  <si>
    <t>Complete User Group creation</t>
  </si>
  <si>
    <t>M138</t>
  </si>
  <si>
    <t xml:space="preserve">customizable columns </t>
  </si>
  <si>
    <t>M139</t>
  </si>
  <si>
    <t xml:space="preserve">Summary of Leads  </t>
  </si>
  <si>
    <t>M14</t>
  </si>
  <si>
    <t>Full NOC Readiness</t>
  </si>
  <si>
    <t>Secretary, DoT enquired to show the MTTR through against individual TT in the OSS</t>
  </si>
  <si>
    <t>M140</t>
  </si>
  <si>
    <t>Advance Search options</t>
  </si>
  <si>
    <t>It is available OOB</t>
  </si>
  <si>
    <t>M141</t>
  </si>
  <si>
    <t>Structure &amp; Composition of Service Delivery  group</t>
  </si>
  <si>
    <t>M142</t>
  </si>
  <si>
    <t>Roles &amp; Responsibility of Service Delivery group</t>
  </si>
  <si>
    <t>M143</t>
  </si>
  <si>
    <t xml:space="preserve">Notification with status changes from Opportunity - RFO - RFS – Order   </t>
  </si>
  <si>
    <t>M144</t>
  </si>
  <si>
    <t>Process for Data Integrity of Bulk upload</t>
  </si>
  <si>
    <t>M145</t>
  </si>
  <si>
    <t>Manual Feasibility Plan</t>
  </si>
  <si>
    <t>Plan for manual feasibility in the OSS</t>
  </si>
  <si>
    <t>M146</t>
  </si>
  <si>
    <t>Summary before Feasibility Result</t>
  </si>
  <si>
    <t>M147</t>
  </si>
  <si>
    <t>Order Fulfilment - Exception Scenarios</t>
  </si>
  <si>
    <t>M148</t>
  </si>
  <si>
    <t>Action points</t>
  </si>
  <si>
    <t>Ensure that site editing is restricted</t>
  </si>
  <si>
    <t>M149</t>
  </si>
  <si>
    <t>Data Upload</t>
  </si>
  <si>
    <t>Entire network POI/ PoP status, including 12751 GPs, 1 NOC, all zones, districts &amp; Mandal nodes, is available in the CRM database</t>
  </si>
  <si>
    <t>M15</t>
  </si>
  <si>
    <t>Secretary, DoT advised to show more KPIs, Video wall extension is required</t>
  </si>
  <si>
    <t>M150</t>
  </si>
  <si>
    <t>CSP User Experience</t>
  </si>
  <si>
    <t>Telugu Subtitles in CSP</t>
  </si>
  <si>
    <t>M151</t>
  </si>
  <si>
    <t>Google Location Pickup</t>
  </si>
  <si>
    <t>M152</t>
  </si>
  <si>
    <t>Lat/Long coordinates and LGD codes should be removed from the search bar.</t>
  </si>
  <si>
    <t>M153</t>
  </si>
  <si>
    <t>Check Residential" should be changed with a more appropriate term.</t>
  </si>
  <si>
    <t>M154</t>
  </si>
  <si>
    <t>Introduce a "Thank You" page after a lead is submitted, displaying the lead number. This lead number could be useful for Helpdesk also.</t>
  </si>
  <si>
    <t>M155</t>
  </si>
  <si>
    <t>The term "External" should be replaced with "Internal."</t>
  </si>
  <si>
    <t>M156</t>
  </si>
  <si>
    <t>"Value-Add Partners" Tab</t>
  </si>
  <si>
    <t>M157</t>
  </si>
  <si>
    <t>Landing Page Content</t>
  </si>
  <si>
    <t>M158</t>
  </si>
  <si>
    <t>The term "Last Miles" should be changed to "Partners.</t>
  </si>
  <si>
    <t>M159</t>
  </si>
  <si>
    <t>The "Government/Cell Tower/Enterprise" tab should have a dropdown for various services &amp; information.</t>
  </si>
  <si>
    <t>M16</t>
  </si>
  <si>
    <t>Loading Sample Data and Internal Quality Test Report Submission</t>
  </si>
  <si>
    <t>M160</t>
  </si>
  <si>
    <t>Chatbot Feature</t>
  </si>
  <si>
    <t>M161</t>
  </si>
  <si>
    <t>Leads Summary for B2B Partner</t>
  </si>
  <si>
    <t>M162</t>
  </si>
  <si>
    <t>CRM should be in IST Times</t>
  </si>
  <si>
    <t>M163</t>
  </si>
  <si>
    <t>User Group training for administrator to Add/Modify the user access in CSP and CRM</t>
  </si>
  <si>
    <t>M164</t>
  </si>
  <si>
    <t>Billing Related</t>
  </si>
  <si>
    <t>SSL Certificate implementation</t>
  </si>
  <si>
    <t>M165</t>
  </si>
  <si>
    <t>Corporate Number for WhatsApp</t>
  </si>
  <si>
    <t>M166</t>
  </si>
  <si>
    <t xml:space="preserve">Order Fulfilment Process </t>
  </si>
  <si>
    <t>M167</t>
  </si>
  <si>
    <t>Service Delivery Process</t>
  </si>
  <si>
    <t>M168</t>
  </si>
  <si>
    <t>Service Delivery Team Resource and responsibilities &amp; relationship with other packages</t>
  </si>
  <si>
    <t>M169</t>
  </si>
  <si>
    <t>Clearly define user system mapping with specific process steps with  documentation for clarity</t>
  </si>
  <si>
    <t>M17</t>
  </si>
  <si>
    <t>Basic GIS Tool UAT for TPA</t>
  </si>
  <si>
    <t>The ATP was submitted, discussed with the TPA, and all feedback was incorporated. The revised ATP has also been sent</t>
  </si>
  <si>
    <t>M170</t>
  </si>
  <si>
    <t>Change in IVRS Welcome Message</t>
  </si>
  <si>
    <t>24-Sep-25: Approved and shall be closed
11-Sep-25: Changed and operational Now</t>
  </si>
  <si>
    <t>M171</t>
  </si>
  <si>
    <t>Other package involvement</t>
  </si>
  <si>
    <t>24-Sep-25: Artefacts to be submitted
11-Sep-25: Clarified as its only L&amp;T Manpower</t>
  </si>
  <si>
    <t>M172</t>
  </si>
  <si>
    <t>SOPs Submission</t>
  </si>
  <si>
    <t>Agreed SOPs are submitted and agreed with TFiber</t>
  </si>
  <si>
    <t>\\172.28.9.23\tnocreports\Approved Process and SOP_ T Fiber\SOP</t>
  </si>
  <si>
    <t>M173</t>
  </si>
  <si>
    <t>OEM's Details</t>
  </si>
  <si>
    <t>Submit details on OEM alignment, warranty, AMC, and engagement status for go-live and post-go-live phases, location-wise &amp; application-wise, to Director-Contracts, T-Fiber</t>
  </si>
  <si>
    <t>M174</t>
  </si>
  <si>
    <t>Streamlining of Helpdesk and Ticketing system</t>
  </si>
  <si>
    <t>11-Sep-25: Same has been Submitted</t>
  </si>
  <si>
    <t>M175</t>
  </si>
  <si>
    <t>Dashboards for each element of the Video Wall, specifying manual or automatic clarity</t>
  </si>
  <si>
    <t>Curently Video wall is displaying dashboards as per agreement with TFiber</t>
  </si>
  <si>
    <t>M176</t>
  </si>
  <si>
    <t>T-NOC Resource details and deployment with Roles and Responsibilities</t>
  </si>
  <si>
    <t>TNOC resource is deployed as per RFP. Manpower report is shared on weekly basis.</t>
  </si>
  <si>
    <t>\\172.28.9.23\tnocreports\TNOC Manpower_CVs\NOC Resources Details &amp; Roles</t>
  </si>
  <si>
    <t>M177</t>
  </si>
  <si>
    <t>Patch update</t>
  </si>
  <si>
    <t>Engagements with vendors for Patch Delivery and Testing</t>
  </si>
  <si>
    <t>M178</t>
  </si>
  <si>
    <t>SLA Monitoring and Network Performance Statistics</t>
  </si>
  <si>
    <t>M179</t>
  </si>
  <si>
    <t>O&amp;M Strategy</t>
  </si>
  <si>
    <t>Spares Management</t>
  </si>
  <si>
    <t>M18</t>
  </si>
  <si>
    <t xml:space="preserve">IP MPLS auto trouble tickets </t>
  </si>
  <si>
    <t>09-09-2025: Stabilization needed</t>
  </si>
  <si>
    <t>M180</t>
  </si>
  <si>
    <t>Repair and Replacement process</t>
  </si>
  <si>
    <t>M181</t>
  </si>
  <si>
    <t>Dynamic Feature</t>
  </si>
  <si>
    <t>Overall capability to support the creation of innovative new products and seamless customer experience</t>
  </si>
  <si>
    <t>M182</t>
  </si>
  <si>
    <t xml:space="preserve">NSO provisioning is happening through EMS and asked for the list of provisioning/monitoring features being limited or constrained due to any interoperability issues in a multi-vendor eco-system. </t>
  </si>
  <si>
    <t>M183</t>
  </si>
  <si>
    <t>Role of OSS in Service Provisioning</t>
  </si>
  <si>
    <t>M184</t>
  </si>
  <si>
    <t>Redundancy Plan for NSO and OSS</t>
  </si>
  <si>
    <t>M185</t>
  </si>
  <si>
    <t>Limitations in OSS and NSO Scalability for post go live</t>
  </si>
  <si>
    <t>M186</t>
  </si>
  <si>
    <t>Enhance BSS to allow flexibility in creating, modifying, adding, and deleting product categories</t>
  </si>
  <si>
    <t>M187</t>
  </si>
  <si>
    <t>Train in-house L&amp;T resources in NSO and NEDs for reduced dependency on Cisco.</t>
  </si>
  <si>
    <t>M188</t>
  </si>
  <si>
    <t>Notification Template Flexibility</t>
  </si>
  <si>
    <t>M189</t>
  </si>
  <si>
    <t>CP to be changed to CP-TFGCLT</t>
  </si>
  <si>
    <t>M19</t>
  </si>
  <si>
    <t>Inter-Dependence Matrix and Resource Identification</t>
  </si>
  <si>
    <t>M190</t>
  </si>
  <si>
    <t>Ensure that only the logos of the Government of Telangana and T-Fiber are used in the CSP.</t>
  </si>
  <si>
    <t>M191</t>
  </si>
  <si>
    <t>CAF detailed analysis related to TRAI</t>
  </si>
  <si>
    <t>M192</t>
  </si>
  <si>
    <t>Clearly mention on the Landing Page that services are currently extended only for Rural Telangana; Capture and store leads for requests from Urban Telangana.</t>
  </si>
  <si>
    <t>M193</t>
  </si>
  <si>
    <t>User guides such as "May I help you", Chatbots, Videos</t>
  </si>
  <si>
    <t>M194</t>
  </si>
  <si>
    <t>Definitions of terminologies to be available on mouseover</t>
  </si>
  <si>
    <t>M195</t>
  </si>
  <si>
    <t>a brief note on what is required to be delivered by CtrlS for DR</t>
  </si>
  <si>
    <t>M196</t>
  </si>
  <si>
    <t>Share the test results of DR systems with T-Fiber.</t>
  </si>
  <si>
    <t>M197</t>
  </si>
  <si>
    <t>WFM-SMS Gateway integration</t>
  </si>
  <si>
    <t>M198</t>
  </si>
  <si>
    <t>L&amp;T, to update the Landing Page to cater to all specified segments such as Pin code, Address, Lat-Long, or address pulling from Google API is required</t>
  </si>
  <si>
    <t>M199</t>
  </si>
  <si>
    <t>Replace "Re-confirm" with "View" in the notification template.</t>
  </si>
  <si>
    <t>M2</t>
  </si>
  <si>
    <t>T-Fiber requested the inclusion of Protocol Manager and Regulatory roles in the TNOC organization chart. Also, emphasized clear demarcation and mapping of resources with names, roles, and responsibilities</t>
  </si>
  <si>
    <t>NOC resources details is shared on weekly basis. Roles of NOC is as per RFP.</t>
  </si>
  <si>
    <t>M20</t>
  </si>
  <si>
    <t>Roadmap for Network Service Order Fulfilment and Service Assurance</t>
  </si>
  <si>
    <t>M200</t>
  </si>
  <si>
    <t>Ensure that SMS includes a link to the CSP.</t>
  </si>
  <si>
    <t>M201</t>
  </si>
  <si>
    <t>Perform testing of negative scenarios to identify and address any issues or vulnerabilities</t>
  </si>
  <si>
    <t>M202</t>
  </si>
  <si>
    <t>Validate all mandatory fields and associated asterisks to ensure completeness and accuracy of data entry</t>
  </si>
  <si>
    <t>M203</t>
  </si>
  <si>
    <t>Establish a mechanism to confirm the synchronization between the current account and the payment portal.</t>
  </si>
  <si>
    <t>M204</t>
  </si>
  <si>
    <t>Display Progress in CSP Post-Order</t>
  </si>
  <si>
    <t>M205</t>
  </si>
  <si>
    <t>User-Friendly Product Naming</t>
  </si>
  <si>
    <t>M206</t>
  </si>
  <si>
    <t>Address and resolve issues related to using the backspace key on the webpage, ensuring smooth navigation to the previous page.</t>
  </si>
  <si>
    <t>M207</t>
  </si>
  <si>
    <t xml:space="preserve">Payments and policies : BSS billing module  should have various frameworks of full payment, part payment,  advance payment, based on customer credit worthiness , based on discount policy etc.  </t>
  </si>
  <si>
    <t>M208</t>
  </si>
  <si>
    <t>Time Duration of OTP need to be fixed with timer</t>
  </si>
  <si>
    <t>M209</t>
  </si>
  <si>
    <t>Implement 'Request to Re-send OTP'</t>
  </si>
  <si>
    <t>M21</t>
  </si>
  <si>
    <t>Google Map availability in Geo Media Tool with real time navigation</t>
  </si>
  <si>
    <t>Google Map availability in Geo Media Tool, Hexagon clarified that Google Map feature is not available in Geo Media as it is a client based independent tool which can be installed in client PCs; however, end users can use OSM and/or Bing maps along with Geo media</t>
  </si>
  <si>
    <t>M210</t>
  </si>
  <si>
    <t>Implement a system to generate a revised Proforma Invoice with the latest date if the ordering process is stopped and resumed.</t>
  </si>
  <si>
    <t>M211</t>
  </si>
  <si>
    <t>Configure the CSP portal to display only orders relevant to the specific customer, enhancing user experience and clarity.</t>
  </si>
  <si>
    <t>M212</t>
  </si>
  <si>
    <t>Reservation of Bandwidth at Provisioning</t>
  </si>
  <si>
    <t>M213</t>
  </si>
  <si>
    <t>Customer Care should in bold</t>
  </si>
  <si>
    <t>M214</t>
  </si>
  <si>
    <t>Align Order Confirmation with Payment Receipt</t>
  </si>
  <si>
    <t>M215</t>
  </si>
  <si>
    <t>Improve 'Pick Order' Button and Placeholder</t>
  </si>
  <si>
    <t>M216</t>
  </si>
  <si>
    <t>Implement Alerts for CAF Approval and Payment</t>
  </si>
  <si>
    <t>M217</t>
  </si>
  <si>
    <t>Customer Dashboards with visible website name for branding</t>
  </si>
  <si>
    <t>M218</t>
  </si>
  <si>
    <t>Make Site ID More Relevant for Order Selection</t>
  </si>
  <si>
    <t>M219</t>
  </si>
  <si>
    <t>Display Opportunity ID and Order ID Differently columns</t>
  </si>
  <si>
    <t>M22</t>
  </si>
  <si>
    <t>Fixed Topology Nomenclature</t>
  </si>
  <si>
    <t>M220</t>
  </si>
  <si>
    <t>Address Missing Scroll Bar in Some Pages</t>
  </si>
  <si>
    <t>M221</t>
  </si>
  <si>
    <t>Incorporate a partial payment option for larger or priority accounts, allowing T-Fiber to decide on a case-by-case basis, along with an approval matrix.</t>
  </si>
  <si>
    <t>M222</t>
  </si>
  <si>
    <t>Rectify the issue with the 'Show Password' option to ensure its proper functionality</t>
  </si>
  <si>
    <t>M223</t>
  </si>
  <si>
    <t>Mandate the selection of the payment window (half-yearly or annually) during the ordering process, making it clear to the customer, rather than defaulting to monthly.</t>
  </si>
  <si>
    <t>M224</t>
  </si>
  <si>
    <t>Modify the order submission process to collect secondary phone numbers and email IDs, as required.</t>
  </si>
  <si>
    <t>M225</t>
  </si>
  <si>
    <t>Implement a restriction to prevent order placement without the completion of payment, ensuring a secure and controlled ordering process.</t>
  </si>
  <si>
    <t>M226</t>
  </si>
  <si>
    <t>Standardize colour coding across all UX/UI elements for consistency and a unified visual experience.</t>
  </si>
  <si>
    <t>M227</t>
  </si>
  <si>
    <t>Allow users to refresh and continue after prolonged inactivity, enhancing the user experience and preventing disruptions</t>
  </si>
  <si>
    <t>M228</t>
  </si>
  <si>
    <t>Welcome Message Placement</t>
  </si>
  <si>
    <t>M229</t>
  </si>
  <si>
    <t>Introduce a flashing indicator for orders to attract attention and improve visibility.</t>
  </si>
  <si>
    <t>M23</t>
  </si>
  <si>
    <t>Character size in G-Tech</t>
  </si>
  <si>
    <t>M230</t>
  </si>
  <si>
    <t>Add a visual indication for users to select the service under the Create Order page.</t>
  </si>
  <si>
    <t>M231</t>
  </si>
  <si>
    <t>Investigate and address the issue where no details are displayed upon clicking on "Customer Premises Equipment."</t>
  </si>
  <si>
    <t>M232</t>
  </si>
  <si>
    <t>Rephrase the error message that appears when clicking on the Remove button under Create Order Step 3 for better clarity.</t>
  </si>
  <si>
    <t>M233</t>
  </si>
  <si>
    <t>Display Recurring Charge Frequency in Order Summary</t>
  </si>
  <si>
    <t>M234</t>
  </si>
  <si>
    <t>Display Instructions for CAF Download</t>
  </si>
  <si>
    <t>M235</t>
  </si>
  <si>
    <t>Indicate File Type and Size at Confirmation Stage</t>
  </si>
  <si>
    <t>M236</t>
  </si>
  <si>
    <t>Implement Preview Option for Uploaded Documents</t>
  </si>
  <si>
    <t>M237</t>
  </si>
  <si>
    <t>Emphasize the purpose of the "Edit Proceed" button for user understanding and clarity.</t>
  </si>
  <si>
    <t>M238</t>
  </si>
  <si>
    <t>Resolve Issues with "Edit Proceed" Button</t>
  </si>
  <si>
    <t>M239</t>
  </si>
  <si>
    <t>Digitally Sign Proforma Invoice</t>
  </si>
  <si>
    <t>M24</t>
  </si>
  <si>
    <t xml:space="preserve">Searching for location accuracy in G-Tech with pinpoint accuracy </t>
  </si>
  <si>
    <t>M240</t>
  </si>
  <si>
    <t>Provide clarification on the status of HOTO (Handover to Operations) and Knowledge Transfer.</t>
  </si>
  <si>
    <t>M241</t>
  </si>
  <si>
    <t>Systems functional Acceptance Tests Plan yet</t>
  </si>
  <si>
    <t>FAT documents shared, Tracker &amp; updates are sent on periodic basis</t>
  </si>
  <si>
    <t>M242</t>
  </si>
  <si>
    <t>Launch Road Map</t>
  </si>
  <si>
    <t>12 NOC points, 472 Tracker is being tracked with timelines and updates / reiew happening on regular basis</t>
  </si>
  <si>
    <t>M243</t>
  </si>
  <si>
    <t>Provide details on the completion status of test and development of systems.</t>
  </si>
  <si>
    <t>M244</t>
  </si>
  <si>
    <t>Provide assurance that comprehensive solutions and designs will be within the specified list, considering anything beyond as a change request.</t>
  </si>
  <si>
    <t>M245</t>
  </si>
  <si>
    <t>WFM Application</t>
  </si>
  <si>
    <t>Clarify the distinction between smart app and WFM.</t>
  </si>
  <si>
    <t>M246</t>
  </si>
  <si>
    <t>IP Pool analysis with clearly define the ownership structure of IPs, specifying whether it's co-ownership or complete ownership by the OEM.</t>
  </si>
  <si>
    <t>M247</t>
  </si>
  <si>
    <t>Clarify constraints related to infra upgradation for testing &amp; development.</t>
  </si>
  <si>
    <t>11-Oct-25: Need to list out requirement of T&amp;D for all Domains.
[15/09/25] It was decided to setup T&amp;D using existing infra in DC in the interim</t>
  </si>
  <si>
    <t>M248</t>
  </si>
  <si>
    <t>Consider RFP, technical bid, and solutions for understanding the requirements of a staging system after go-live.</t>
  </si>
  <si>
    <t>M249</t>
  </si>
  <si>
    <t>Provide all OEMs' test cases &amp; certificates for T-Fiber network testing</t>
  </si>
  <si>
    <t>M25</t>
  </si>
  <si>
    <t>Self-address auto-population in G-Tech</t>
  </si>
  <si>
    <t>Duplicate with Point- 80</t>
  </si>
  <si>
    <t>M250</t>
  </si>
  <si>
    <t>Full NOC to be ready by 10th Nov'23</t>
  </si>
  <si>
    <t>M251</t>
  </si>
  <si>
    <t>BSS Expert onboarding</t>
  </si>
  <si>
    <t>M252</t>
  </si>
  <si>
    <t>Share scope and test plans of the External Audit.</t>
  </si>
  <si>
    <t>External audit is done by 3rd party broughtin by TFiber</t>
  </si>
  <si>
    <t>M253</t>
  </si>
  <si>
    <t>Physical Execution</t>
  </si>
  <si>
    <t xml:space="preserve">Physical User access : Button is used for exit and still L&amp;T have to finalise vendor </t>
  </si>
  <si>
    <t>M254</t>
  </si>
  <si>
    <t>QoS reporting- Breakdown between automated and manual aspects</t>
  </si>
  <si>
    <t>M255</t>
  </si>
  <si>
    <t xml:space="preserve">Back Button to be available in the Payment Screen. </t>
  </si>
  <si>
    <t>M256</t>
  </si>
  <si>
    <t>Guidelines to be available to the user in the CAF upload stage, what to upload in CAF upload stage is not clear.</t>
  </si>
  <si>
    <t>M257</t>
  </si>
  <si>
    <t>Add a disclaimer for “Subject to Verification of CAF”, with notification trigger</t>
  </si>
  <si>
    <t>M258</t>
  </si>
  <si>
    <t>Unable to view offline payment transactions uploaded</t>
  </si>
  <si>
    <t>M259</t>
  </si>
  <si>
    <t xml:space="preserve">Mandatory sections of the CAF to be highlighted. </t>
  </si>
  <si>
    <t>M26</t>
  </si>
  <si>
    <t>GPON Fiber Termination plan adherence</t>
  </si>
  <si>
    <t>M260</t>
  </si>
  <si>
    <t xml:space="preserve">Notifications for ticket via SMS and Email not received. </t>
  </si>
  <si>
    <t>M261</t>
  </si>
  <si>
    <t>Received a Pop-up for incorrect entry of OTP despite entering the correct OTP</t>
  </si>
  <si>
    <t>M262</t>
  </si>
  <si>
    <t xml:space="preserve"> Raised single ticket in CSP, however 3 distinct tickets are visible in CSP with same narration of issue, notification or alerts not received for any of these tickets.  </t>
  </si>
  <si>
    <t>M263</t>
  </si>
  <si>
    <t xml:space="preserve">tickets raised are visible at the department level only, is this possible to be made available Departmental user wise?   </t>
  </si>
  <si>
    <t>M264</t>
  </si>
  <si>
    <t xml:space="preserve">Searching by Order ID is case sensitive. </t>
  </si>
  <si>
    <t>M265</t>
  </si>
  <si>
    <t>Receiving the “Pending Feasibility” confirmation message, then receiving result as “Feasible”</t>
  </si>
  <si>
    <t>M266</t>
  </si>
  <si>
    <t>How does BSS handle dismantled GPs if there is no real-time sync between GIS-OSS</t>
  </si>
  <si>
    <t>M267</t>
  </si>
  <si>
    <t>Cygnet product name showing in the top of the tab, to be removed.</t>
  </si>
  <si>
    <t>M268</t>
  </si>
  <si>
    <t>GP names are not aligned to government list</t>
  </si>
  <si>
    <t>M269</t>
  </si>
  <si>
    <t>Plot number to be renamed as Plot / House no</t>
  </si>
  <si>
    <t>M27</t>
  </si>
  <si>
    <t>Approval mechanism for object changes/deletion</t>
  </si>
  <si>
    <t>Duplicate with Point- 81</t>
  </si>
  <si>
    <t>M270</t>
  </si>
  <si>
    <t xml:space="preserve">In case of Manual Provisioning, is there a stage for Validation? </t>
  </si>
  <si>
    <t>M271</t>
  </si>
  <si>
    <t>Unable to enter the OTP, Unable to close the Pop-up window for OTP, require either a “Close” button OR closing the Pop-up should be allowed by clicking outside the Pop-up.</t>
  </si>
  <si>
    <t>M272</t>
  </si>
  <si>
    <t>Unable to go back to Home Screen</t>
  </si>
  <si>
    <t>M273</t>
  </si>
  <si>
    <t xml:space="preserve">In Landing Page, number of GPs is mentioned as 12,751, this number to be validated.  </t>
  </si>
  <si>
    <t>M274</t>
  </si>
  <si>
    <t>Back Button required in Create Order and Order Summary screens</t>
  </si>
  <si>
    <t>M275</t>
  </si>
  <si>
    <t>What is the purpose of displaying segment as G2G in CAF ?</t>
  </si>
  <si>
    <t>M276</t>
  </si>
  <si>
    <t xml:space="preserve">How does a GI customer know the Site ID to be entered.  </t>
  </si>
  <si>
    <t>M277</t>
  </si>
  <si>
    <t xml:space="preserve"> Payment is showing as Net banking for all transactions, including offline transactions. </t>
  </si>
  <si>
    <t>M278</t>
  </si>
  <si>
    <t xml:space="preserve">Unable to see Order Summary just before Payment.  </t>
  </si>
  <si>
    <t>M279</t>
  </si>
  <si>
    <t>Notification of Success / Failure to be available on Order Submission.</t>
  </si>
  <si>
    <t>M28</t>
  </si>
  <si>
    <t>Change Management Log/User Log history</t>
  </si>
  <si>
    <t>Duplicate with Point- 82</t>
  </si>
  <si>
    <t>M280</t>
  </si>
  <si>
    <t xml:space="preserve">In Payment Screen, add a disclaimer that “Payment details are subject to verification for offline payments” to cover for the scenario of wrong / incorrect Payment ID provided by the user.  </t>
  </si>
  <si>
    <t>M281</t>
  </si>
  <si>
    <t xml:space="preserve">Is a location added in CSP visible in the CRM as a lead?  </t>
  </si>
  <si>
    <t>M282</t>
  </si>
  <si>
    <t xml:space="preserve">While adding a new location using the map, searching by name is working (example- Jagtial), however searching by Lat-Long is not working.  </t>
  </si>
  <si>
    <t>M283</t>
  </si>
  <si>
    <t xml:space="preserve">Added a location, but GP name is not getting populated, how is this address added in the CRM, received a pop-up alert for location confirmation, but this location is not added to the list.  </t>
  </si>
  <si>
    <t>M284</t>
  </si>
  <si>
    <t xml:space="preserve">Product Selection screen did not display “Last Mile Connectivity” with no view to scroll right, either restrict the size of the location name or display all columns in a single page.  </t>
  </si>
  <si>
    <t>M285</t>
  </si>
  <si>
    <t xml:space="preserve">Email notifications not being triggered for a few actions where events are not configured </t>
  </si>
  <si>
    <t>M286</t>
  </si>
  <si>
    <t>Received order confirmation, but no notifications received for payment, no notification on save order.</t>
  </si>
  <si>
    <t>M287</t>
  </si>
  <si>
    <t xml:space="preserve">What is the Transaction number? </t>
  </si>
  <si>
    <t>M288</t>
  </si>
  <si>
    <t xml:space="preserve">While adding a new address, selected a gram panchayat, changed Lat-Long, provided address details, successfully added these details, but the address for GP name is not seen, to be shown. </t>
  </si>
  <si>
    <t>M289</t>
  </si>
  <si>
    <t>Interim NOC</t>
  </si>
  <si>
    <t>Provide a list of points that need to be available for the Network Launch targeted for November 30th, 2023. Identify the points that will be included in the roadmap and specify the timelines for their implementation</t>
  </si>
  <si>
    <t>M29</t>
  </si>
  <si>
    <t>Data Validation Rules document</t>
  </si>
  <si>
    <t>M290</t>
  </si>
  <si>
    <t>explain their approach for handling Operations and Maintenance (O&amp;M) to meet the SLAs (Service Level Agreements) and provide process documents for features that are currently unavailable.</t>
  </si>
  <si>
    <t>M291</t>
  </si>
  <si>
    <t>To clarify how they plan to transition the O&amp;M responsibilities and data once the currently unavailable features are made available.</t>
  </si>
  <si>
    <t>M292</t>
  </si>
  <si>
    <t>Evidence from L&amp;T on the timelines for fulfilling the feature gaps</t>
  </si>
  <si>
    <t>M293</t>
  </si>
  <si>
    <t>GeM Integration</t>
  </si>
  <si>
    <t xml:space="preserve">GeM integration with BSS: the point may be deferred for 6 months, with timeline to be added by L&amp;T for next
review, L&amp;T to issue a Note (Note 1) recording this statement.  </t>
  </si>
  <si>
    <t>M294</t>
  </si>
  <si>
    <t>Request a Note (Note 2) from L&amp;T addressing the impact of the unavailability of NBI API availability for BW query Dependent on new OLT build for GI deployment and how NOC operations will be managed in the interim period until the required features are developed and integrated with seamless transition.</t>
  </si>
  <si>
    <t>Duplicate point of 472 - T175</t>
  </si>
  <si>
    <t>M295</t>
  </si>
  <si>
    <t>Point No. 175: CR for Nokia API integration to resolve BW query and PMS-related issues.
1. Note 2 should also cover Point No. 175.
2. Set a target completion date of November 20th '23 for this activity.</t>
  </si>
  <si>
    <t>M296</t>
  </si>
  <si>
    <t>Upgradation</t>
  </si>
  <si>
    <t>Point No. 179: Troubleshooting required with Tejas and Nokia for Tejas ONT firmware upgrade issue.
1. Technical Head from L&amp;T to seek support from L&amp;T-Contracts team and aim for implementation within 15-20 days from the resolution of the issue.
2. L&amp;T to submit the agreed Scope between L&amp;T and NOC OEMs (primarily OSS, BSS, NSO) by October 24th '23.
3.Request a Note (Note 3) outlining the interim/final solution and an undertaking co-signed by Package Owners to be submitted by October 26th '23.
4.Target completion of Point No. 179 by November 20th '23.</t>
  </si>
  <si>
    <t> \\172.28.9.34\Artefacts_T-Fiber TNOC Tracker\GPON\T179</t>
  </si>
  <si>
    <t>M297</t>
  </si>
  <si>
    <t xml:space="preserve">Point No. 180: Nokia ONT to support NAT, DHCP in both Router and Bridge modes.
1. Instruct L&amp;T to identify the number of ONTs in the warehouse and send them to the Nokia Warehouse immediately for upgrade.
2. Coordinate with Package B&amp;C for similar actions.
3.Note 4 on the mitigation and deployment plan for remediation, along with the
timelines, testing to be part of the method of deployment.  </t>
  </si>
  <si>
    <t>Duplicate point of 472 - T180</t>
  </si>
  <si>
    <t>M298</t>
  </si>
  <si>
    <t xml:space="preserve">Point No. 186: IPTV to Household ,Point No. 190: CCTV Multicast ,Point No. 193: SDC content to Household and GI ,Point No. 194: Incremental Product/ Services finalization in T-Fiber network,Point No. 197: Service Provisioning PoC for SCCM/NSO - MVPN (all scenarios) ,Point No. 198: Simulation and testing network for parameters like network convergence etc &amp; Point No. 344: CCTV Solution - solution to start PoC with DC connectivity at Cyberabad location as receiver and Sircilla
NVR as source.
To respond with relevant evidence on
how the scope is contracted between L&amp;T and its NOC OEMs, how L&amp;T will implement the Network AT given
the Launch date of 30th November ’23.  </t>
  </si>
  <si>
    <t>25-Sep-25: Aretfacts to be uploaded for closure
All updated in 472 tracker
186, 190 - Closed
344 - CCTV PoC completed.
193 - Plan re-submitted on 12-Sep-25
198 - Pending, OEM dependancy
197 - NSO point</t>
  </si>
  <si>
    <t xml:space="preserve">T186 - \\172.28.9.34\Artefacts_T-Fiber TNOC Tracker\IPMPLS\House Hold VoIP Services Design LLD V1.2 - t187.pdf
T190 - \\172.28.9.34\Artefacts_T-Fiber TNOC Tracker\IPMPLS\CCTV Multicast Solution LLD V1.2 - T190.pdf
T344 - </t>
  </si>
  <si>
    <t>M299</t>
  </si>
  <si>
    <t>Design features</t>
  </si>
  <si>
    <t>Point No. 221: MAG/GAC ports reservation feasibility for services booked in BSS with payments made.
- BSS-SME, L&amp;T to seek clarity on port reservation as a business requirement and the time period required for reservation.
- Head Telecom Networks, L&amp;T to record the statement that the port reservation is not a blocker for Network Launch.
- Request a Note (Note 5) documenting the statement made by Head Telecom Networks.
- L&amp;T to make a decision on the period of port reservation considering the scope of NOC O&amp;M for 7 years.</t>
  </si>
  <si>
    <t xml:space="preserve"> \\172.28.9.34\Artefacts_T-Fiber TNOC Tracker\IPMPLS\CCTV Multicast Solution LLD V1.2 - T190.pdf</t>
  </si>
  <si>
    <t>M3</t>
  </si>
  <si>
    <t>Present a plan on how digital processes and tools will be used for GI connectivity provisioning, customer acceptance, and O&amp;M functions</t>
  </si>
  <si>
    <t>M30</t>
  </si>
  <si>
    <t>Show duct length, Cable length, chambers, and joint closures in a Mandal</t>
  </si>
  <si>
    <t>M300</t>
  </si>
  <si>
    <t>Development &amp; Unit Testing</t>
  </si>
  <si>
    <t>Point No. 223: IPTV tested needs to be finalised for additional configuration for multicast and tested as per lab availability and final sign off
Technical Head, L&amp;T to get the solution sign-off from T-Fiber for additional IPTV configuration and testing.
- Target implementation date set for November 15th '23.
- Request a Note (Note 6) recording the statement that this point is not a blocker for Network Launch.</t>
  </si>
  <si>
    <t>M301</t>
  </si>
  <si>
    <t>Point No. 251: Fetch SLA violation by BSS billing &amp; Point No. 252 Circuit performance data to BSS CRM 
L&amp;T to provide an outline of the interim solution before the Service Inventory solution from HP is in place.
- Ensure no impact on operations during the interim period.
- L&amp;T proposes interim measures such as manual computation of downtime, manual SLA performance management, etc.
- Request an Undertaking (Note 7) confirming that the interim solution will have no cost impact to T-Fiber.
- Timelines for interim milestones and emphasize the need to plan for the final deliverables and a seamless transition.
- Segment Head, L&amp;T to provide clear confirmation by the 1st week of November '23.</t>
  </si>
  <si>
    <t>M302</t>
  </si>
  <si>
    <t xml:space="preserve">Point No. 264: Network Downtime, fault reported to be mapped with BSS to consider during billing process  &amp;  Point No. 265: Feasibility Engine &amp; Point No. 266: Commercial engine to be designed along with rules to Budgetary calculation for network and customer feasibilities
 L&amp;T to submit the SOW agreed between L&amp;T and HP by EoD 19th October ’23. </t>
  </si>
  <si>
    <t>M303</t>
  </si>
  <si>
    <t>Point No. 267: Port Block against Service ID ( Note 5)</t>
  </si>
  <si>
    <t>Additional Scope (This is not give to HPE/OT)</t>
  </si>
  <si>
    <t>M304</t>
  </si>
  <si>
    <t xml:space="preserve">Point No. 272: Infra team to maintain the SSH connectivity  
• Security-SME, L&amp;T to submit the design document for SSH. </t>
  </si>
  <si>
    <t>M305</t>
  </si>
  <si>
    <t>Point No. 280: Cross domain Corelation and exact reason for any outage in Network till ONT Port with E2E topology is targeted for closure by November 15th '23.</t>
  </si>
  <si>
    <t>M306</t>
  </si>
  <si>
    <t xml:space="preserve">Point No. 282: For ONT Down cases, Some of the Alarms and cause code given by OEM is not matching with RFO provided by field engineer with target date as 25th October ’23.  </t>
  </si>
  <si>
    <t>M307</t>
  </si>
  <si>
    <t>Point No. 283: Alert Mechanism (event rule) when power supply is through UPS which is running on Battery backup mode then there should be alert in the form of SMS sent to field team so outages can be avoided or minimized proactively.  target date is 15th November ’23.</t>
  </si>
  <si>
    <t>09-09-2025: It can be enabled based on customer confirmation</t>
  </si>
  <si>
    <t>M308</t>
  </si>
  <si>
    <t xml:space="preserve">Point No. 290: IP MPLS node status report to be automated (Zonal / Mandal/GP) along with Alias Name (Like Actual Mandal /GP names) -Feasibility check required if Alias can be updated &amp; fetched by OSS tool will be informed  </t>
  </si>
  <si>
    <t>M309</t>
  </si>
  <si>
    <t>Point No. 292: Customised dashboard template with available set of fields for different set of user views by 20th Oct'23</t>
  </si>
  <si>
    <t>M31</t>
  </si>
  <si>
    <t>Correct Actual Measure Length and Loop length in BOQ</t>
  </si>
  <si>
    <t>M310</t>
  </si>
  <si>
    <t>Point No. 294: OSS MTTR report to include additional columns like RFO, Sub RFO, Resolution etc.  By 20th Oct'23</t>
  </si>
  <si>
    <t>M311</t>
  </si>
  <si>
    <t>Point No. 296: Service Management dashboard should list planned outages and corelate TT if that is on same device or NW component by 20th Oct'23</t>
  </si>
  <si>
    <t>M312</t>
  </si>
  <si>
    <t xml:space="preserve">Point No. 308: IPDR - Developing in-house solution, also exploring with external vendors.
to obtain clarity from the
Regulator on the requirements, along with the industry best practices. 
• VP-Program, T-Fiber asked L&amp;T to revert on the next steps by 26th October ’23. </t>
  </si>
  <si>
    <t>M313</t>
  </si>
  <si>
    <t xml:space="preserve">Point No. 312: SLA Reporting for Cell Tower and GIs
• Head Telecom Networks, L&amp;T mentioned that two approaches are under consideration, solution approach to be finalised, target for completion is 30th November ’23.  </t>
  </si>
  <si>
    <t>M314</t>
  </si>
  <si>
    <t xml:space="preserve">SVP, T-Fiber emphasized the importance of L&amp;T establishing its own resources for the HPE related tasks and they should not rely solely on one individual. </t>
  </si>
  <si>
    <t>09-09-2025: Taken support from vigility Team</t>
  </si>
  <si>
    <t>M315</t>
  </si>
  <si>
    <t xml:space="preserve">Point No. 316: User Traceability,targeted for closure by 15th November ’23.
this point to be included in the SOPs for NOC. </t>
  </si>
  <si>
    <t>M316</t>
  </si>
  <si>
    <t>Point No. 318: Policy Implementation – Network Forensics 
the process for tracing all incidents including security incidents is yet to be put in
place, targeted for 15th November ’23.</t>
  </si>
  <si>
    <t>M317</t>
  </si>
  <si>
    <t>Point no. 326: IPDR static IP report
SVP, T-Fiber asked for the Regulatory aspects to be discovered by 26th October ’23.</t>
  </si>
  <si>
    <t>M318</t>
  </si>
  <si>
    <t xml:space="preserve">Point No. 333: Alepo AAA to be integrated with AD
SVP, T-Fiber asked for an SOP to be defined for this.
• SVP, T-Fiber asked for a note (Note 8) recording this statement. </t>
  </si>
  <si>
    <t>This is Security point</t>
  </si>
  <si>
    <t>M319</t>
  </si>
  <si>
    <t xml:space="preserve">Point No. 343: SDC content to GI – Design document required. 
Head Telecom Networks, L&amp;T to update on the next steps by 26th October ’23. </t>
  </si>
  <si>
    <t>M32</t>
  </si>
  <si>
    <t>Detailed validation document</t>
  </si>
  <si>
    <t>M320</t>
  </si>
  <si>
    <t>Demo</t>
  </si>
  <si>
    <t xml:space="preserve">Assistant Director-P&amp;E, T-Fiber asked L&amp;T to submit the Helpdesk Compliance report along with a summary with respect to RFP by 23rd October’23 and the Demonstration on Helpdesk NEOX to be scheduled after the compliance report submission. </t>
  </si>
  <si>
    <t>M321</t>
  </si>
  <si>
    <t>Point No. 16: Development and Unit Testing - Service Assurance and trouble tickets
To be linked with the points in follow-up with HP for completion by March ’24, with clarity on next steps by 1st week of November.</t>
  </si>
  <si>
    <t>M322</t>
  </si>
  <si>
    <t>DNS Switchover</t>
  </si>
  <si>
    <t xml:space="preserve">Point No. 79: to confirm that DNS switchover between DC and DR locations should be automatic
• Chief Delivery Officer, LTTS updated that this in follow-up with Cisco and CtrlS, next update by 26th October ’23.  </t>
  </si>
  <si>
    <t>[15/09/25] Completed</t>
  </si>
  <si>
    <t>M323</t>
  </si>
  <si>
    <t xml:space="preserve">Point No. 103: DWDM-OSS integration - Service Inventory Data Availability in HPE OSS &amp; Point No. 237: DWDM-OSS integration - Service inventory data availability in HPE OSS
• Technical Head, L&amp;T updated that this is targeted for closure by 15th November ’23. </t>
  </si>
  <si>
    <t>Duplicate Already covered in 472-points, Ref Point No. 103 &amp; 237</t>
  </si>
  <si>
    <t>M324</t>
  </si>
  <si>
    <t>Point No. 104 – DWDM-OSS integration: Planned Event Service Impact analysis report &amp; Point No. 238: DWDM-OSS integration: For planned event service impact analysis data / report
SVP, T-Fiber asked for the SOP that shall be put in place by L&amp;T until the Service Inventory solution from HP is in place</t>
  </si>
  <si>
    <t>Duplicate Already covered  in 472-points, Ref Point No. 104&amp; 238</t>
  </si>
  <si>
    <t>M325</t>
  </si>
  <si>
    <t xml:space="preserve"> Point No. 231: Ciena DWDM Network Topology has been created in HPE OSS topology MAP along with neighbour NE details.
SVP, T-Fiber suggested that this requirement may be revisited later.</t>
  </si>
  <si>
    <t>M326</t>
  </si>
  <si>
    <t>Design Features</t>
  </si>
  <si>
    <t>Point No. 259: OSS E2E Topology
it will be completed by 30th December’23</t>
  </si>
  <si>
    <t>This point is already covered under point no. 584. and Point no. 633 under 472 tracker column</t>
  </si>
  <si>
    <t>M327</t>
  </si>
  <si>
    <t xml:space="preserve"> Point No. 275: In OSS management dashboard, Block count should count only Mandal OLTs and not GP OLTs
target date as 30th December ’23. </t>
  </si>
  <si>
    <t>M328</t>
  </si>
  <si>
    <t>Point No. 281: Problem Management report for various recurring outages for the given period
target date as 30th December ’23</t>
  </si>
  <si>
    <t>M329</t>
  </si>
  <si>
    <t xml:space="preserve">Point No. 287: Exact SPAN/Link details must be taken from GIS (Including Lat, Long) for Fiber cut/outage scenario to understand fix is permanent or temporary in nature and impact on Multiple Nodes/GP’s. </t>
  </si>
  <si>
    <t xml:space="preserve">Not Feasible </t>
  </si>
  <si>
    <t>M33</t>
  </si>
  <si>
    <t>Hyperlink real images to GPs and Mandals</t>
  </si>
  <si>
    <t>M330</t>
  </si>
  <si>
    <t xml:space="preserve">Point No. 288: Report for Backup Status (success/failure) of all VM (source it from Vcenter Report)
L&amp;T to conclude discussions with HP to obtain the target date. </t>
  </si>
  <si>
    <t>09-09-2025: managed at vmware(comvault) by DCInfra Team</t>
  </si>
  <si>
    <t>M331</t>
  </si>
  <si>
    <t xml:space="preserve">Point No. 289: DC Active infra-Health check-up /Utilization and Resource Availability report
L&amp;T to conclude discussions with HP to obtain the target date. </t>
  </si>
  <si>
    <t>M332</t>
  </si>
  <si>
    <t xml:space="preserve">Point No. 293: Service VLAN status report from EMS (Nokia and Tejas)
Technical Head, L&amp;T to conclude discussions to obtain the target date. </t>
  </si>
  <si>
    <t xml:space="preserve">It will be available from intranet portal </t>
  </si>
  <si>
    <t>M333</t>
  </si>
  <si>
    <t>UD,SD Peramaters to be captured.</t>
  </si>
  <si>
    <t>M334</t>
  </si>
  <si>
    <t>NSo inventory manager funtionality to check.</t>
  </si>
  <si>
    <t>M335</t>
  </si>
  <si>
    <t>UD perameters for product based to be prepared.</t>
  </si>
  <si>
    <t>M336</t>
  </si>
  <si>
    <t>Ashish to comeback with Design plan for Inventory Manager at NSO</t>
  </si>
  <si>
    <t>M337</t>
  </si>
  <si>
    <t>Arvindam to comeback with product wise UD perameters</t>
  </si>
  <si>
    <t>M338</t>
  </si>
  <si>
    <t>Additional information for VRF, VLAN , Inner vlan etc to capture in Master DB</t>
  </si>
  <si>
    <t>M339</t>
  </si>
  <si>
    <t>As per Cisco LLD All 28 types of L2, L3 models to be mapped aginest products</t>
  </si>
  <si>
    <t>M34</t>
  </si>
  <si>
    <t>100TB storage for LIDAR survey data</t>
  </si>
  <si>
    <t>M340</t>
  </si>
  <si>
    <t>Service Codes</t>
  </si>
  <si>
    <t>GL code to be mapped based on subtype GI under sub type Central &amp; State</t>
  </si>
  <si>
    <t>M341</t>
  </si>
  <si>
    <t>Define the Code for Circuit type , Customer type , customer service type etc in single format</t>
  </si>
  <si>
    <t>M342</t>
  </si>
  <si>
    <t>Define design plan for House hold services in GPON Level</t>
  </si>
  <si>
    <t>M343</t>
  </si>
  <si>
    <t>Define Household plan for provisioning as per the GPON plan design</t>
  </si>
  <si>
    <t>M344</t>
  </si>
  <si>
    <t>OSS Method of distance from GIS  need to comeback with plan</t>
  </si>
  <si>
    <t>M345</t>
  </si>
  <si>
    <t>Aravindam to update on previous meetings updates to be updated in next in continuous meetings</t>
  </si>
  <si>
    <t>M346</t>
  </si>
  <si>
    <t xml:space="preserve">Neox helpdesk Demo : </t>
  </si>
  <si>
    <t>M347</t>
  </si>
  <si>
    <t>Neox Compliance confirmation :</t>
  </si>
  <si>
    <t>M348</t>
  </si>
  <si>
    <t>Action Points</t>
  </si>
  <si>
    <t xml:space="preserve">370 points out of which 24 points which are already covered in 370 : Praveen to share indicating the reference of 24 points by </t>
  </si>
  <si>
    <t>M349</t>
  </si>
  <si>
    <t>196 points closure along with artefacts :</t>
  </si>
  <si>
    <t>M35</t>
  </si>
  <si>
    <t>Hands-on Training on GIS tool</t>
  </si>
  <si>
    <t>M350</t>
  </si>
  <si>
    <t xml:space="preserve">Revised Organization structure : </t>
  </si>
  <si>
    <t>NOC structure and manpower details shared</t>
  </si>
  <si>
    <t>M351</t>
  </si>
  <si>
    <t xml:space="preserve">Second Dry Run (details to be shared later) : week starting </t>
  </si>
  <si>
    <t>M352</t>
  </si>
  <si>
    <t xml:space="preserve">Artefacts storage link : </t>
  </si>
  <si>
    <t>M353</t>
  </si>
  <si>
    <t xml:space="preserve">Security Assessment Review Meeting : week starting </t>
  </si>
  <si>
    <t>M354</t>
  </si>
  <si>
    <t>HP &amp; Cisco OEM teams onboarding from 20th November'23.</t>
  </si>
  <si>
    <t>M355</t>
  </si>
  <si>
    <t>Letter from all OEMs apart from Cisco &amp; HP to be submitted by 22nd November'23</t>
  </si>
  <si>
    <t>M356</t>
  </si>
  <si>
    <t>Letter from  from Cisco &amp; HP to be submitted by 24th  November'23</t>
  </si>
  <si>
    <t>M357</t>
  </si>
  <si>
    <t>Letter of confirmation for closure of issues with Tejas &amp; Nokia on or before 30th November’23</t>
  </si>
  <si>
    <t>M358</t>
  </si>
  <si>
    <t>Meeting</t>
  </si>
  <si>
    <t>Date for All OEMs Meeting</t>
  </si>
  <si>
    <t>M359</t>
  </si>
  <si>
    <t>BSS-SME visit &amp; extended stay for backlog clearance and sharing agenda prior to visit</t>
  </si>
  <si>
    <t>M36</t>
  </si>
  <si>
    <t>Discuss and Develop Dashboard for GIS tool</t>
  </si>
  <si>
    <t>M360</t>
  </si>
  <si>
    <t xml:space="preserve">Revert pending on 8 Notes(Undertaking) </t>
  </si>
  <si>
    <t>M361</t>
  </si>
  <si>
    <t>Dimensioning of Helpdesk calls</t>
  </si>
  <si>
    <t>M362</t>
  </si>
  <si>
    <t>Revert on 26 SOPS &amp; O&amp;M Handbook</t>
  </si>
  <si>
    <t>SOP agreed and signed off. O&amp;M Handbook WIP</t>
  </si>
  <si>
    <t>M363</t>
  </si>
  <si>
    <t>Measurable KPI for individual TNOC team</t>
  </si>
  <si>
    <t>NOC role KRA and KPI submitted to TFiber</t>
  </si>
  <si>
    <t>M364</t>
  </si>
  <si>
    <t>Service delivery &amp; Service assurance Manager</t>
  </si>
  <si>
    <t>Not part of RFP. Service Provisioning is being done by NOC team</t>
  </si>
  <si>
    <t>M365</t>
  </si>
  <si>
    <t>Plan for Manpower augmentation to handle Infra Alarm in TNOC &amp; field to finalize O&amp;M</t>
  </si>
  <si>
    <t>NOC manpower is deputed as per RFP and manpower report is shared with TFiber on weekly basis</t>
  </si>
  <si>
    <t>M366</t>
  </si>
  <si>
    <t>Dry Run</t>
  </si>
  <si>
    <t xml:space="preserve">BSS product system readiness for usage </t>
  </si>
  <si>
    <t>M367</t>
  </si>
  <si>
    <t>Additional resources for fast tracking of project</t>
  </si>
  <si>
    <t>M368</t>
  </si>
  <si>
    <t>L&amp;T to communicate with OEMs and arrange a meeting on behalf of T-Fiber.
1. To seek evidence from L&amp;T on the commitment from respective OEMs of BSS, OSS, NSO, GIS, GPON on closure of gaps identified so far, related to the operationalization of various systems along with firm dates for delivery from respective OEMs for the same.
2. L&amp;T to provide a plan on how the NOC O&amp;M will be handled with SOPs where relevant in the interim period.
3. How L&amp;T transitions the systems from the interim to the final state without any business impact while ensuring data integrity.</t>
  </si>
  <si>
    <t>M369</t>
  </si>
  <si>
    <t>Fast-track track closure of  Regulatory and security requirements along with SLA monitoring for the immediate start of Business related to Cell Tower, GI BB, GI ILL &amp; VPN  service delivery.</t>
  </si>
  <si>
    <t>M37</t>
  </si>
  <si>
    <t xml:space="preserve">New validation Logic to be incorporated in DI tool - if Depth is zero and construction method is HDD/OT, Protection is required </t>
  </si>
  <si>
    <t>M370</t>
  </si>
  <si>
    <t>L&amp;T to prepare and execute the next DRY run effectively.</t>
  </si>
  <si>
    <t>M371</t>
  </si>
  <si>
    <t>L&amp;T to develop a comprehensive presentation on product readiness and NOC operationalization schedule.</t>
  </si>
  <si>
    <t>M372</t>
  </si>
  <si>
    <t>RMC meeting</t>
  </si>
  <si>
    <t>Submit Acceptable Usage Policy document with suggested changes</t>
  </si>
  <si>
    <t>M373</t>
  </si>
  <si>
    <t>Complete the configuration of CA signed SSL certificate</t>
  </si>
  <si>
    <t>M374</t>
  </si>
  <si>
    <t>Concur with T-Fiber for annual external VAPT testing</t>
  </si>
  <si>
    <t>M375</t>
  </si>
  <si>
    <t>Submit Vulnerability Management Policy</t>
  </si>
  <si>
    <t>M376</t>
  </si>
  <si>
    <t>List and share the Security Policy documents and SOPS</t>
  </si>
  <si>
    <t>Docs List is shared</t>
  </si>
  <si>
    <t>M377</t>
  </si>
  <si>
    <t>Upload all RMC MoMs to the shared folder and share access</t>
  </si>
  <si>
    <t>M378</t>
  </si>
  <si>
    <t>Submit Asset Management policy</t>
  </si>
  <si>
    <t>M379</t>
  </si>
  <si>
    <t>Submit onboarding/offboarding policy</t>
  </si>
  <si>
    <t>M38</t>
  </si>
  <si>
    <t>Billing Expert onboarding</t>
  </si>
  <si>
    <t>Billing</t>
  </si>
  <si>
    <t>M380</t>
  </si>
  <si>
    <t>Submit scope of work for External VAPT</t>
  </si>
  <si>
    <t>M381</t>
  </si>
  <si>
    <t>Collect Cryptography encryption model document from all OEMs</t>
  </si>
  <si>
    <t>M382</t>
  </si>
  <si>
    <t>Submit the revised undertaking for Tejas - Alepo and Nokia</t>
  </si>
  <si>
    <t>M383</t>
  </si>
  <si>
    <t>Provide compliance documents for all applications and devices</t>
  </si>
  <si>
    <t>M384</t>
  </si>
  <si>
    <t>Submit document on Privilege management</t>
  </si>
  <si>
    <t>M385</t>
  </si>
  <si>
    <t>Submit password management policy</t>
  </si>
  <si>
    <t>M386</t>
  </si>
  <si>
    <t>Submit artefacts for all banners</t>
  </si>
  <si>
    <t>M387</t>
  </si>
  <si>
    <t>Submit internal/external, Trusted, untrusted zone checklist</t>
  </si>
  <si>
    <t>M388</t>
  </si>
  <si>
    <t>Submit internal network policies details</t>
  </si>
  <si>
    <t>M389</t>
  </si>
  <si>
    <t>Submit SSL implementation report for all APIs</t>
  </si>
  <si>
    <t>M39</t>
  </si>
  <si>
    <t>State of maturity of all Business process flows mentioned in the HLD</t>
  </si>
  <si>
    <t>M390</t>
  </si>
  <si>
    <t>Submit Acceptable Usage Policy</t>
  </si>
  <si>
    <t>M391</t>
  </si>
  <si>
    <t>Submit Security endpoints list of Infra, workstations</t>
  </si>
  <si>
    <t>M392</t>
  </si>
  <si>
    <t>Submit SOP for security policies</t>
  </si>
  <si>
    <t>M393</t>
  </si>
  <si>
    <t>Submit DR reports for all Applications</t>
  </si>
  <si>
    <t>M394</t>
  </si>
  <si>
    <t>Submit attendance list for security awareness trainings</t>
  </si>
  <si>
    <t>M395</t>
  </si>
  <si>
    <t>Finalize backup duration and frequency, and provide utilization report</t>
  </si>
  <si>
    <t>M396</t>
  </si>
  <si>
    <t>Submit a report capturing online and offline storage status</t>
  </si>
  <si>
    <t>M397</t>
  </si>
  <si>
    <t>Finalize Technology Risk Management checklist</t>
  </si>
  <si>
    <t>M398</t>
  </si>
  <si>
    <t>Further audit and VAPT by Allied Boston</t>
  </si>
  <si>
    <t>Audit done by Allied Boston</t>
  </si>
  <si>
    <t>M399</t>
  </si>
  <si>
    <t>Mobile Application</t>
  </si>
  <si>
    <t>Arrange a demonstration of WFM Tool for field operations</t>
  </si>
  <si>
    <t>Duplicate with Point- 235</t>
  </si>
  <si>
    <t>M4</t>
  </si>
  <si>
    <t>BSS-based provisioning for regularizing 3000 GI through NOC BSS, with scalability to 30,000 GIs.</t>
  </si>
  <si>
    <t>M40</t>
  </si>
  <si>
    <t>Download active port connectivity details</t>
  </si>
  <si>
    <t>Link Trace Report Download</t>
  </si>
  <si>
    <t>M400</t>
  </si>
  <si>
    <t>Clarity on GPS tracking availability and battery consumption</t>
  </si>
  <si>
    <t>M401</t>
  </si>
  <si>
    <t>WFM Mobile App Features: L&amp;T to provide clarity on GPS tracking availability, polling frequency, photo upload feature, file size limitations, and supported Android and iOS versions.</t>
  </si>
  <si>
    <t>M402</t>
  </si>
  <si>
    <t>Clarify on photo upload feature and impact on mobile phone memory</t>
  </si>
  <si>
    <t>M403</t>
  </si>
  <si>
    <t>Clarity on offline data storage feature availability</t>
  </si>
  <si>
    <t>11-7-2025:- Offline data, such as images and documents, can be uploaded either from the mobile gallery or directly using the camera. To support the storage of LIDAR survey data and GIS images, an 80 TB NAS storage system has already been deployed at the NOC Data Center</t>
  </si>
  <si>
    <t>M404</t>
  </si>
  <si>
    <t>Clarity on file size limitations during upload</t>
  </si>
  <si>
    <t>M405</t>
  </si>
  <si>
    <t>The urgency for L&amp;T to demonstrate the WFM tool for field operations and to provide detailed information on its features and capabilities.</t>
  </si>
  <si>
    <t>M406</t>
  </si>
  <si>
    <t>Clarify the usage differences between GIS and WFM mobile apps</t>
  </si>
  <si>
    <t>M407</t>
  </si>
  <si>
    <t>Security Assurance: L&amp;T to provide the NDA signed with M/S Lepton, assure API security, and share the contract copy.</t>
  </si>
  <si>
    <t>M408</t>
  </si>
  <si>
    <t>Geo-fencing: L&amp;T to explain how geo-fencing shall work for a fiber route and how it will be assigned for Mandal and GP locations.</t>
  </si>
  <si>
    <t>M409</t>
  </si>
  <si>
    <t>Ticket Allocation: L&amp;T to start manual ticket allocation and freeze the process for node and link ticket allocation.</t>
  </si>
  <si>
    <t>M41</t>
  </si>
  <si>
    <t>Real-time sync of topology details from OSS</t>
  </si>
  <si>
    <t>M410</t>
  </si>
  <si>
    <t>M411</t>
  </si>
  <si>
    <t>Use of document forms from the Operations Handbook by the WFM app</t>
  </si>
  <si>
    <t>M412</t>
  </si>
  <si>
    <t>Summary Dashboards/Management Reports: L&amp;T to provide inputs based on Operations best practices for weekly/monthly management reports from the WFM package.</t>
  </si>
  <si>
    <t>M413</t>
  </si>
  <si>
    <t>WFM Tool Demonstration: L&amp;T to arrange a demonstration of the WFM tool usage for field operations soon.</t>
  </si>
  <si>
    <t>M414</t>
  </si>
  <si>
    <t>Investigate and expedite the issue on slowness of BSS Test Environment</t>
  </si>
  <si>
    <t>M415</t>
  </si>
  <si>
    <t>Explore web-based Analytic tools for performance benchmarking</t>
  </si>
  <si>
    <t>M416</t>
  </si>
  <si>
    <t>Review the status of points with "No Change" status and obtain T-Fiber's consensus before rendering items as "Closed".</t>
  </si>
  <si>
    <t>M417</t>
  </si>
  <si>
    <t>Verify the feature allowing multiple locations per customer</t>
  </si>
  <si>
    <t>M418</t>
  </si>
  <si>
    <t>Cross-reference user experience feedback with related points</t>
  </si>
  <si>
    <t>M419</t>
  </si>
  <si>
    <t>SMS Integration</t>
  </si>
  <si>
    <t>Implement notification of SMS dispatch in the CSP and provision of a link in SMS to the CSP page allowing T-Fiber user to Approve or Reject</t>
  </si>
  <si>
    <t>M42</t>
  </si>
  <si>
    <t xml:space="preserve">automate active connectivity within site with logical link name populated from OSS </t>
  </si>
  <si>
    <t xml:space="preserve">Based on discussions with the OSS and GIS teams, integration is not feasible, and automation of connectivity cannot be implemented, 11th July 2025, a discussion is needed with Siva Sir to explore in-house solution possibilities. </t>
  </si>
  <si>
    <t>M420</t>
  </si>
  <si>
    <t>Product Demo</t>
  </si>
  <si>
    <t>Provide a demo to showcase product catalogue configurability</t>
  </si>
  <si>
    <t>M421</t>
  </si>
  <si>
    <t>Provide a demo of Backend Validation and share a document with the steps for validation</t>
  </si>
  <si>
    <t>M422</t>
  </si>
  <si>
    <t>Address the delay in data load due to system limitation in the production instance</t>
  </si>
  <si>
    <t>M423</t>
  </si>
  <si>
    <t>Define a benchmark for page loading, login, browsing, and payment scenarios</t>
  </si>
  <si>
    <t>M424</t>
  </si>
  <si>
    <t>Review the status of Point no. 52 from Dry Run 1 with a demo</t>
  </si>
  <si>
    <t>M425</t>
  </si>
  <si>
    <t>Ensure uniform colour coding across the website</t>
  </si>
  <si>
    <t>M426</t>
  </si>
  <si>
    <t>Address the change of website heading for customer dashboards prior to moving into production</t>
  </si>
  <si>
    <t>M427</t>
  </si>
  <si>
    <t>Arrange for a demo of current products since significant time has passed since the Dry Run</t>
  </si>
  <si>
    <t>M428</t>
  </si>
  <si>
    <t>Show the flows of Dark Fiber with BSS and WFM</t>
  </si>
  <si>
    <t>M429</t>
  </si>
  <si>
    <t>Hold discussions for T-Cell product integration with respective OEMs</t>
  </si>
  <si>
    <t>M43</t>
  </si>
  <si>
    <t>TPA to validate active-active connectivity</t>
  </si>
  <si>
    <t>M430</t>
  </si>
  <si>
    <t>Complete T-Cell, T-VPN, and GI-ILL</t>
  </si>
  <si>
    <t>M431</t>
  </si>
  <si>
    <t>Address delay in support for enabling newer products</t>
  </si>
  <si>
    <t>M432</t>
  </si>
  <si>
    <t>Complete T-Cell, T-VPN and GI-ILL on priority before impending visit to NOC by Hon’ Minister</t>
  </si>
  <si>
    <t>M433</t>
  </si>
  <si>
    <t>Include headers and check across pages in the CSP</t>
  </si>
  <si>
    <t>M434</t>
  </si>
  <si>
    <t>Start working on the CSP for listed schools</t>
  </si>
  <si>
    <t>M435</t>
  </si>
  <si>
    <t>Clarify scenario where GP location is feasible, whereas the feasibility of end customer location is yet to be ascertained</t>
  </si>
  <si>
    <t>M436</t>
  </si>
  <si>
    <t>Include feasibility logic for S1, and S2 splitters</t>
  </si>
  <si>
    <t>M437</t>
  </si>
  <si>
    <t>Present the logic for Bandwidth feasibility in the backhaul, network capacity planning to be progressively provisioned, and operationalised</t>
  </si>
  <si>
    <t>M438</t>
  </si>
  <si>
    <t>Address immediate need for NSO inventory to be part of the final solution for feasibility</t>
  </si>
  <si>
    <t>M439</t>
  </si>
  <si>
    <t>Ask Segment Head, L&amp;T to discuss with EVP, T-Fiber on the adequacy of NMS works resources</t>
  </si>
  <si>
    <t>M44</t>
  </si>
  <si>
    <t>Add card/module/slot level details</t>
  </si>
  <si>
    <t>Duplicate with Point- 90</t>
  </si>
  <si>
    <t>M440</t>
  </si>
  <si>
    <t>Clarify that Repository Module for Uploading of MSA, CAF form and other documents of a particular customer is in CRM, not in CSP</t>
  </si>
  <si>
    <t>M441</t>
  </si>
  <si>
    <t>Incorporate advanced features in the CSP's WhatsApp Integration</t>
  </si>
  <si>
    <t>M442</t>
  </si>
  <si>
    <t>On-board an internal UI/UX resource and engage them with T-Fiber</t>
  </si>
  <si>
    <t>M443</t>
  </si>
  <si>
    <t>Complete T-VPN and T-DILL</t>
  </si>
  <si>
    <t>M444</t>
  </si>
  <si>
    <t>Complete basic products by</t>
  </si>
  <si>
    <t>M445</t>
  </si>
  <si>
    <t>Complete GI-BB, T-Cell, Dark Fiber</t>
  </si>
  <si>
    <t>M446</t>
  </si>
  <si>
    <t>Remove duplicate TroubleTicket issue</t>
  </si>
  <si>
    <t>M447</t>
  </si>
  <si>
    <t>Finalize scope of external audit in consultation with T-Fiber</t>
  </si>
  <si>
    <t>M448</t>
  </si>
  <si>
    <t>Conduct external audit</t>
  </si>
  <si>
    <t>M449</t>
  </si>
  <si>
    <t>Improve maturity of Helpdesk to handle incoming calls</t>
  </si>
  <si>
    <t>M45</t>
  </si>
  <si>
    <t>Ensure Topology name uniqueness</t>
  </si>
  <si>
    <t>Duplicate with Point- 128</t>
  </si>
  <si>
    <t>M450</t>
  </si>
  <si>
    <t>Freeze the process for node ticket allocation</t>
  </si>
  <si>
    <t>M451</t>
  </si>
  <si>
    <t>Cover all requirements from workshops, RFP, and discussions in the roadmap</t>
  </si>
  <si>
    <t>M452</t>
  </si>
  <si>
    <t>Generate SLA reports automatically from NOC</t>
  </si>
  <si>
    <t>M453</t>
  </si>
  <si>
    <t>Submit a Roadmap covering all requirements raised in all Workshops, the RFP requirements, the 396-point Worksheet maintained by L&amp;T, and all the discussions</t>
  </si>
  <si>
    <t>M454</t>
  </si>
  <si>
    <t>Explore templates from BBNL NOC for invoice settlement</t>
  </si>
  <si>
    <t>M455</t>
  </si>
  <si>
    <t>Ensure cross-domain RCA, SIA, Helpdesk and Network Service Topology are in place</t>
  </si>
  <si>
    <t xml:space="preserve">Inhouse solution </t>
  </si>
  <si>
    <t>M456</t>
  </si>
  <si>
    <t>Deliver NOC before the end of T3</t>
  </si>
  <si>
    <t>M457</t>
  </si>
  <si>
    <t>Implement ticket tracking with OSS Service Manager</t>
  </si>
  <si>
    <t>M458</t>
  </si>
  <si>
    <t>Product category</t>
  </si>
  <si>
    <t>Complete T-DILL &amp; T-VPN</t>
  </si>
  <si>
    <t>M459</t>
  </si>
  <si>
    <t>Discuss network design for T-DILL with AD-P&amp;E, T-Fiber &amp; IPMPLS-SME</t>
  </si>
  <si>
    <t>M46</t>
  </si>
  <si>
    <t>BoQ feature to download passive/active devices separately</t>
  </si>
  <si>
    <t>M460</t>
  </si>
  <si>
    <t>Submit a plan for the completion of the 28 services, along with dependencies</t>
  </si>
  <si>
    <t>M461</t>
  </si>
  <si>
    <t>Conduct a product discussion audit</t>
  </si>
  <si>
    <t>M462</t>
  </si>
  <si>
    <t>Submit evidence on commitment from OEMs for integration of various systems with BSS</t>
  </si>
  <si>
    <t>M463</t>
  </si>
  <si>
    <t>Submit a road map for the completion of the 28 services and all variants</t>
  </si>
  <si>
    <t>M464</t>
  </si>
  <si>
    <t>Initiate daily meetings and share progress updates</t>
  </si>
  <si>
    <t>M465</t>
  </si>
  <si>
    <t>Finalize network design and initiate the implementation of Mandal-to-Mandal and Mandal-to-GP dark fiber process</t>
  </si>
  <si>
    <t>M466</t>
  </si>
  <si>
    <t>Prepare for mock audit regarding bill desk integration and prepare a road map for the dry run of T-DILL &amp; T-VPN</t>
  </si>
  <si>
    <t>M467</t>
  </si>
  <si>
    <t>Finalize details of services of T3 &amp; T4</t>
  </si>
  <si>
    <t>M468</t>
  </si>
  <si>
    <t>Resolve discrepancies in readiness status of Fault Management, Network Performance Management Security Management, Regulatory Compliances, Service Delivery- Feasibility, DR readiness, and Technical Helpdesk</t>
  </si>
  <si>
    <t>M469</t>
  </si>
  <si>
    <t>Achieve readiness of all 'T0' NOC functions</t>
  </si>
  <si>
    <t>M47</t>
  </si>
  <si>
    <t>Bulk Feasibility closure case reports from GIS</t>
  </si>
  <si>
    <r>
      <t xml:space="preserve">To fulfill this requirement, an external feasibility application or tool is needed, as it cannot be achieved within the GIS application, </t>
    </r>
    <r>
      <rPr>
        <b/>
        <sz val="11"/>
        <color rgb="FFFF0000"/>
        <rFont val="Candara"/>
        <family val="2"/>
      </rPr>
      <t xml:space="preserve">11 July 2025:- TFIBER is not agreed, asked to take with L&amp;T upper management  </t>
    </r>
  </si>
  <si>
    <t>M470</t>
  </si>
  <si>
    <t>Submit details of remaining services of T3 &amp; T4</t>
  </si>
  <si>
    <t>M471</t>
  </si>
  <si>
    <t>Start daily meetings and share progress updates</t>
  </si>
  <si>
    <t>M472</t>
  </si>
  <si>
    <t>Ensure all 29 BSNL locations are loaded for lead to order presentation</t>
  </si>
  <si>
    <t>M473</t>
  </si>
  <si>
    <t>Submit confirmation responses along with product notes on all raised points</t>
  </si>
  <si>
    <t>M474</t>
  </si>
  <si>
    <t>Review and finalize the Unique ID code convention for various attributes</t>
  </si>
  <si>
    <t>M475</t>
  </si>
  <si>
    <t>Provide demo on Circuit ID generation process and integrate it in BSS</t>
  </si>
  <si>
    <t>M476</t>
  </si>
  <si>
    <t>Revisit current Circuit ID logic in NSO and define new naming convention</t>
  </si>
  <si>
    <t>M477</t>
  </si>
  <si>
    <t>Ensure GUI interface to initiate the order from NSO directly</t>
  </si>
  <si>
    <t>M478</t>
  </si>
  <si>
    <t>Make A&amp;O independent of BSS for generating Circuit ID</t>
  </si>
  <si>
    <t>M479</t>
  </si>
  <si>
    <t>Circuit ID should distinguish origin system if a new front-end system is introduced</t>
  </si>
  <si>
    <t>M48</t>
  </si>
  <si>
    <t>Route path identification through Google</t>
  </si>
  <si>
    <t>M480</t>
  </si>
  <si>
    <t>Ensure Circuit ID isn't limited to 6/8 digits; it should follow the industry-recommended approach</t>
  </si>
  <si>
    <t>M481</t>
  </si>
  <si>
    <t>Provide option to add new Customer ID during onboarding a new customer</t>
  </si>
  <si>
    <t>M482</t>
  </si>
  <si>
    <t>Proceed with Payment approach Option 3 including one-time and recurring invoice generation</t>
  </si>
  <si>
    <t>M483</t>
  </si>
  <si>
    <t>If purchase order and CAF are already loaded in the CRM and mapped with customer account, the CAF generation and approval process should be skipped</t>
  </si>
  <si>
    <t>M484</t>
  </si>
  <si>
    <t>L&amp;T and NMSworks to conduct a detailed training session on operational activities of the Billing module post invoice generation</t>
  </si>
  <si>
    <t>M485</t>
  </si>
  <si>
    <t>Offer option to perform manual assignment and auto-assignment of Task Tickets</t>
  </si>
  <si>
    <t>M486</t>
  </si>
  <si>
    <t>Demonstrate the complete Buyer and Seller journey</t>
  </si>
  <si>
    <t>M487</t>
  </si>
  <si>
    <t>Ensure workflows/activities carried outside the BSS system are captured and mapped in BSS process flows</t>
  </si>
  <si>
    <t>M488</t>
  </si>
  <si>
    <t>Introduce new column in the invoice template to distinguish billing items as ONE TIME or RECURRING</t>
  </si>
  <si>
    <t>M489</t>
  </si>
  <si>
    <t>Review the solution of automatic QR code generation integration with Clear Tax or any other third party portal</t>
  </si>
  <si>
    <t>M49</t>
  </si>
  <si>
    <t>Network portal search functionality for objects</t>
  </si>
  <si>
    <t>M490</t>
  </si>
  <si>
    <t>Pending changes suggested by the Finance Director should be incorporated into the invoice template</t>
  </si>
  <si>
    <t>M491</t>
  </si>
  <si>
    <t>Onboard Pioneer and start generating bills</t>
  </si>
  <si>
    <t>M492</t>
  </si>
  <si>
    <t>Provide a detailed approach on how BSS is integrated with Bill Desk</t>
  </si>
  <si>
    <t>M493</t>
  </si>
  <si>
    <t>Finalize bill desk integration-related final solution documents covering aspects suggested by Assistant Director-P&amp;E, T-Fiber</t>
  </si>
  <si>
    <t>M494</t>
  </si>
  <si>
    <t>Pending discussions from October’23 regarding bill desk integration should be completed</t>
  </si>
  <si>
    <t>M495</t>
  </si>
  <si>
    <t>Schedule a separate session with OEMs regarding Ticketing process through OSS/BSS referring to the current design template</t>
  </si>
  <si>
    <t>M496</t>
  </si>
  <si>
    <t>Finalize the Unique ID code convention for various attributes</t>
  </si>
  <si>
    <t>M497</t>
  </si>
  <si>
    <t>Integrate Circuit ID generation process in BSS</t>
  </si>
  <si>
    <t>M498</t>
  </si>
  <si>
    <t>Discuss and define a new naming convention for Circuit ID</t>
  </si>
  <si>
    <t>M499</t>
  </si>
  <si>
    <t>Review direct order through GUI interface</t>
  </si>
  <si>
    <t>M5</t>
  </si>
  <si>
    <t xml:space="preserve">variance in L2 &amp; L3, requiring time to understand along with NSO &amp; OSS SMEs </t>
  </si>
  <si>
    <t>M50</t>
  </si>
  <si>
    <t>GIS function for bulk feasibility report</t>
  </si>
  <si>
    <t xml:space="preserve">To fulfill this requirement, an external feasibility application or tool is needed, as it cannot be achieved within the GIS application,11 July 2025:- TFIBER is not agreed, asked to take with L&amp;T upper management   </t>
  </si>
  <si>
    <t>M500</t>
  </si>
  <si>
    <t>Make dependency of A&amp;O for generating Circuit ID independent of BSS</t>
  </si>
  <si>
    <t>M501</t>
  </si>
  <si>
    <t>Circuit ID should distinguish the origin if a new front-end system is introduced</t>
  </si>
  <si>
    <t>M502</t>
  </si>
  <si>
    <t>Include option to introduce new Customer ID when onboarding a new customer</t>
  </si>
  <si>
    <t>M503</t>
  </si>
  <si>
    <t>Transition from Excel-based format to live data for Lit-up and other relevant data</t>
  </si>
  <si>
    <t>M504</t>
  </si>
  <si>
    <t>Capture whether the network is linear or ring based</t>
  </si>
  <si>
    <t>M505</t>
  </si>
  <si>
    <t>Review and finalize the definition of 'Ready for Service'</t>
  </si>
  <si>
    <t>M506</t>
  </si>
  <si>
    <t>Implement user access control for converting from RFO to RFS in BSS</t>
  </si>
  <si>
    <t>M507</t>
  </si>
  <si>
    <t>Use terms from the industry library for representing 'Ready for Service', etc.</t>
  </si>
  <si>
    <t>M508</t>
  </si>
  <si>
    <t>Retry the implementation of the Mandal-to-Mandal and Mandal-to-GP dark fiber process</t>
  </si>
  <si>
    <t>M509</t>
  </si>
  <si>
    <t>Integrate with GIS for live data capturing for feasibility check</t>
  </si>
  <si>
    <t>M51</t>
  </si>
  <si>
    <t xml:space="preserve">building logic / intelligence to populate the relevant information in the BoQ, presently available as a dump. </t>
  </si>
  <si>
    <t>M510</t>
  </si>
  <si>
    <t>Correct and finalize the changes suggested in the Lead page</t>
  </si>
  <si>
    <t>M511</t>
  </si>
  <si>
    <t>Enable communication to customers via Quote Tab in system</t>
  </si>
  <si>
    <t>M512</t>
  </si>
  <si>
    <t>Review Service order Form and related attributes</t>
  </si>
  <si>
    <t>M513</t>
  </si>
  <si>
    <t>Implement immediate Dark Fiber service for Mandal to GP and Mandal to Mandal</t>
  </si>
  <si>
    <t>M514</t>
  </si>
  <si>
    <t>Bring the approach for Bulk Feasibility into use</t>
  </si>
  <si>
    <t>M515</t>
  </si>
  <si>
    <t>Confirm the list of personnel who will be part of BSS operations</t>
  </si>
  <si>
    <t>M516</t>
  </si>
  <si>
    <t>Solve the issue of Document repository not being tagged with the order number</t>
  </si>
  <si>
    <t>M517</t>
  </si>
  <si>
    <t>Present a lead to order and GIS integration way forward for BSNL locations</t>
  </si>
  <si>
    <t>M518</t>
  </si>
  <si>
    <t>Confirm the timeline for GI-BB</t>
  </si>
  <si>
    <t>M519</t>
  </si>
  <si>
    <t>Confirm the timeline for T-Cell</t>
  </si>
  <si>
    <t>M52</t>
  </si>
  <si>
    <t>GIS integration with WFM tool</t>
  </si>
  <si>
    <t>M520</t>
  </si>
  <si>
    <t>Discuss with T-Fiber regarding Route Mode and Bridge Mode for Internet Leased Line product</t>
  </si>
  <si>
    <t>M521</t>
  </si>
  <si>
    <t>Complete basic six products and field O&amp;M</t>
  </si>
  <si>
    <t>M522</t>
  </si>
  <si>
    <t>Complete delivery of 24 variant products</t>
  </si>
  <si>
    <t>M523</t>
  </si>
  <si>
    <t>Submit documentation for each of 6 products with respect to flow, regulatory, connectivity to other elements signed off with T-Fiber</t>
  </si>
  <si>
    <t>M524</t>
  </si>
  <si>
    <t>Provide final timeline for all conditional approvals &amp; workshop tracker and detailed scope document</t>
  </si>
  <si>
    <t>M525</t>
  </si>
  <si>
    <t>Present the readiness of service inventory module</t>
  </si>
  <si>
    <t>M526</t>
  </si>
  <si>
    <t>Share detailed scope document and conditional approvals &amp; workshops tracker</t>
  </si>
  <si>
    <t>M527</t>
  </si>
  <si>
    <t>Obtain T-Fiber's review in the next two days and submit revised Helpdesk SOPs</t>
  </si>
  <si>
    <t>24-Sep-25: Artefcts to be submiited for closure
11-Sep-25: Same has been Submitted</t>
  </si>
  <si>
    <t>M528</t>
  </si>
  <si>
    <t>Discuss and revert all pending points with MD(I/C), T-Fiber, and T-Fiber Operations Team</t>
  </si>
  <si>
    <t>M529</t>
  </si>
  <si>
    <t>Provide road map detailing how the 6 products will move from manual process to automation</t>
  </si>
  <si>
    <t>M53</t>
  </si>
  <si>
    <t>Automation of active connectivity</t>
  </si>
  <si>
    <t>Duplicate with Point- 145</t>
  </si>
  <si>
    <t>M530</t>
  </si>
  <si>
    <t>Share a plan about how 6 products Dark Fiber, GI-BB, T-Cell, T-VPN, T-Dill will move from manual process to automation</t>
  </si>
  <si>
    <t>M531</t>
  </si>
  <si>
    <t>Finalize the readiness of all modules, including ticketing, Helpdesk, full automation, and WFM</t>
  </si>
  <si>
    <t>M532</t>
  </si>
  <si>
    <t>Discuss internally and provide a feasible response about leading the GIS data update process</t>
  </si>
  <si>
    <t>M533</t>
  </si>
  <si>
    <t>Arrange Helpdesk toll-free (1800-XXX-XX) number</t>
  </si>
  <si>
    <t>11-09-2025: Same as T366(472) Closed</t>
  </si>
  <si>
    <t>Yes</t>
  </si>
  <si>
    <t>M534</t>
  </si>
  <si>
    <t>Share finalized notification readiness of SMS, WhatsApp &amp; Email formats for T-Fiber customers</t>
  </si>
  <si>
    <t>M535</t>
  </si>
  <si>
    <t>Arrange a demonstration of Helpdesk and IVR functions flow</t>
  </si>
  <si>
    <t>23-Sep-25: Demo completed shall be closed
11-Sep-25: Complied, Part of Interim NOC KPI</t>
  </si>
  <si>
    <t>M536</t>
  </si>
  <si>
    <t>Ensure L&amp;T meets all regulatory compliance for poducts and provide NOC operationalisation</t>
  </si>
  <si>
    <t>M537</t>
  </si>
  <si>
    <t>Complete the WFM-OSS integration</t>
  </si>
  <si>
    <t>M538</t>
  </si>
  <si>
    <t>Understand use cases of WFM integration with BSS</t>
  </si>
  <si>
    <t>M539</t>
  </si>
  <si>
    <t>Define authorization of PoP RFS criteria for approval</t>
  </si>
  <si>
    <t>Not a WFM Point 11th July 2025:-this point needs to be discussed with Siva Sir to explore the possibility of accommodating the feature in the respective application, as it is not related to WFM</t>
  </si>
  <si>
    <t>Shifted to OSS</t>
  </si>
  <si>
    <t>M54</t>
  </si>
  <si>
    <t>Sync issue error alerts in OSS and GIS</t>
  </si>
  <si>
    <t>M540</t>
  </si>
  <si>
    <t>Complete Fault Management and Trouble Ticketing assignment (OSS to WFM)</t>
  </si>
  <si>
    <t>DWDM Completed</t>
  </si>
  <si>
    <t>M541</t>
  </si>
  <si>
    <t>Distinguish between the use of GIS mobile app and WFM mobile app</t>
  </si>
  <si>
    <t>M542</t>
  </si>
  <si>
    <t>Submit the NDA signed between L&amp;T and M/S Lepton</t>
  </si>
  <si>
    <t>M543</t>
  </si>
  <si>
    <t>Submit sample reports and dashboards of WFM package</t>
  </si>
  <si>
    <t>M544</t>
  </si>
  <si>
    <t>Verify proposed solution for WFM</t>
  </si>
  <si>
    <t>M545</t>
  </si>
  <si>
    <t>Dry run and operationalize three routes for testing WFM with actual data</t>
  </si>
  <si>
    <t>M546</t>
  </si>
  <si>
    <t>Conduct weekly training sessions for patrollers on WFM app</t>
  </si>
  <si>
    <t xml:space="preserve">Completed on 100 Licenced Users, three months weekly training provide to PKG-A, Training given to PKG-B &amp; C also </t>
  </si>
  <si>
    <t>M547</t>
  </si>
  <si>
    <t>Check and confirm the watermarking feature on photos taken by field users</t>
  </si>
  <si>
    <t>M548</t>
  </si>
  <si>
    <t>Implement IP-MAC binding to prevent IP spoofing</t>
  </si>
  <si>
    <t>M549</t>
  </si>
  <si>
    <t>Ensure the standardization of usernames across applications</t>
  </si>
  <si>
    <t>M55</t>
  </si>
  <si>
    <t>Audit</t>
  </si>
  <si>
    <t>Scope submission for external audit</t>
  </si>
  <si>
    <t>Audit done by Allied Boston. And further external audit to be done by TFiber vendor</t>
  </si>
  <si>
    <t>M550</t>
  </si>
  <si>
    <t>Obtain T-Fiber's review and approval for policy documents</t>
  </si>
  <si>
    <t>As process this is being followed. Mails being sent for approvals. This point is adhered</t>
  </si>
  <si>
    <t>M551</t>
  </si>
  <si>
    <t>Work on implementing the guidelines for Dark Fiber from T-Fiber and GIS team</t>
  </si>
  <si>
    <t>M552</t>
  </si>
  <si>
    <t>Get clarity on integration rules and timeline for activating 'Ready for Order' and 'Ready for Service' statuses</t>
  </si>
  <si>
    <t>M553</t>
  </si>
  <si>
    <t>Implement user access control for converting from RFO to RFS</t>
  </si>
  <si>
    <t>M554</t>
  </si>
  <si>
    <t>Populate data fields automatically while feeding site information</t>
  </si>
  <si>
    <t>M555</t>
  </si>
  <si>
    <t>Submit a document explaining reformatted guidelines for service</t>
  </si>
  <si>
    <t>M556</t>
  </si>
  <si>
    <t>Initiate the implementation of Mandal-to-Mandal and Mandal-to-GP dark fiber process</t>
  </si>
  <si>
    <t>M557</t>
  </si>
  <si>
    <t>Feasibility</t>
  </si>
  <si>
    <t>Introduce the approach for Bulk Feasibility</t>
  </si>
  <si>
    <t>M558</t>
  </si>
  <si>
    <t>Capture and demonstrate BSS integration with Bill Desk</t>
  </si>
  <si>
    <t>M559</t>
  </si>
  <si>
    <t>M56</t>
  </si>
  <si>
    <t>External agency Audit with certification</t>
  </si>
  <si>
    <t>M560</t>
  </si>
  <si>
    <t>Finalize GI-BB timeline</t>
  </si>
  <si>
    <t>M561</t>
  </si>
  <si>
    <t>Finalize T-Cell timeline</t>
  </si>
  <si>
    <t>M562</t>
  </si>
  <si>
    <t>Make user access control to convert from RFO to RFS</t>
  </si>
  <si>
    <t>M563</t>
  </si>
  <si>
    <t>Revisit the actual requirements of SSL certifications and implementation policies</t>
  </si>
  <si>
    <t>Duplicate point. Hence clsoing this point</t>
  </si>
  <si>
    <t>M564</t>
  </si>
  <si>
    <t>Submit a document with details on implementing the suggested process changes</t>
  </si>
  <si>
    <t>M565</t>
  </si>
  <si>
    <t>Develop a standard training program followed by quizzes for improving security</t>
  </si>
  <si>
    <t>M566</t>
  </si>
  <si>
    <t>Start a weekly security bulletin</t>
  </si>
  <si>
    <t>M567</t>
  </si>
  <si>
    <t>Study the best practices of the State Security Operations Center and implement them</t>
  </si>
  <si>
    <t>M568</t>
  </si>
  <si>
    <t>Resolve issues with the NSO features</t>
  </si>
  <si>
    <t>M569</t>
  </si>
  <si>
    <t>Fast track the making of the pre-production environment</t>
  </si>
  <si>
    <t>M57</t>
  </si>
  <si>
    <t xml:space="preserve">external auditor to be government empanelled (MeitY / STQC). </t>
  </si>
  <si>
    <t>M570</t>
  </si>
  <si>
    <t>Upload government orders in the BSS</t>
  </si>
  <si>
    <t>M571</t>
  </si>
  <si>
    <t>Re-initiate the daily cadence calls</t>
  </si>
  <si>
    <t>M572</t>
  </si>
  <si>
    <t>Make all products for the government and cellular business segments ready by</t>
  </si>
  <si>
    <t>M573</t>
  </si>
  <si>
    <t>Finish all Dry runs</t>
  </si>
  <si>
    <t>M574</t>
  </si>
  <si>
    <t>Work parallelly on household business products</t>
  </si>
  <si>
    <t>M575</t>
  </si>
  <si>
    <t>Onboard all L&amp;T SMEs and involve OEMs for 15th March'24 target</t>
  </si>
  <si>
    <t>M576</t>
  </si>
  <si>
    <t>Ensure helpdesk is ready by</t>
  </si>
  <si>
    <t>M577</t>
  </si>
  <si>
    <t>Provide daily updates on the progress made in NOC by</t>
  </si>
  <si>
    <t>M578</t>
  </si>
  <si>
    <t>Resolve all issues</t>
  </si>
  <si>
    <t>M579</t>
  </si>
  <si>
    <t>Establish two distinct setup—one for live operations, another for pre-production</t>
  </si>
  <si>
    <t>M58</t>
  </si>
  <si>
    <t>simulation of attacks on the network and hardening of applications in the NOC</t>
  </si>
  <si>
    <t>M580</t>
  </si>
  <si>
    <t>Share all related details for pre-production setup to Director-NOC, T-Fiber</t>
  </si>
  <si>
    <t>M581</t>
  </si>
  <si>
    <t>M582</t>
  </si>
  <si>
    <t>Address challenge in BSS-GIS integration</t>
  </si>
  <si>
    <t>M583</t>
  </si>
  <si>
    <t>Ensure collection of required / optional parameters at each step</t>
  </si>
  <si>
    <t>M584</t>
  </si>
  <si>
    <t>CRM</t>
  </si>
  <si>
    <t>Reconsider requirement for document collection in CAF approval stage</t>
  </si>
  <si>
    <t>M585</t>
  </si>
  <si>
    <t>Introduce 'Manual reference ID' attribute in service order form</t>
  </si>
  <si>
    <t>M586</t>
  </si>
  <si>
    <t>Enable option to close or update work order status manually</t>
  </si>
  <si>
    <t>M587</t>
  </si>
  <si>
    <t>Alter selections or drop-down options in Lead, Opportunity, and Service Order page</t>
  </si>
  <si>
    <t>M588</t>
  </si>
  <si>
    <t>Renaming certain attributes in the Opportunity Screen</t>
  </si>
  <si>
    <t>M589</t>
  </si>
  <si>
    <t>Rename 'Normal Loss' attribute to 'Optical Loss' in service order form</t>
  </si>
  <si>
    <t>M59</t>
  </si>
  <si>
    <t xml:space="preserve">Mobile App supported in Android &amp; IOS </t>
  </si>
  <si>
    <t>M590</t>
  </si>
  <si>
    <t>Add multiple reference documents received from customer in service order</t>
  </si>
  <si>
    <t>M591</t>
  </si>
  <si>
    <t>Display order count bar chart in the Dashboard</t>
  </si>
  <si>
    <t>M592</t>
  </si>
  <si>
    <t>Issues observed in the generated CAF to be resolved</t>
  </si>
  <si>
    <t>M593</t>
  </si>
  <si>
    <t>Automatically populate Site FDMS name post-GIS integration</t>
  </si>
  <si>
    <t>M594</t>
  </si>
  <si>
    <t>Limit 'retry' options in BSS until process failure</t>
  </si>
  <si>
    <t>M595</t>
  </si>
  <si>
    <t>Ensure multiple tasks tied to single work order are visible in WFM</t>
  </si>
  <si>
    <t>M596</t>
  </si>
  <si>
    <t>Make manual acceptance function available in BSS for WFM</t>
  </si>
  <si>
    <t>M597</t>
  </si>
  <si>
    <t>Resolve configuration issues to operationalize Product Catalogue module</t>
  </si>
  <si>
    <t>M598</t>
  </si>
  <si>
    <t>Physical survey and customer signoff to be included in the next step</t>
  </si>
  <si>
    <t>M599</t>
  </si>
  <si>
    <t>Feedback on WFM stages to be given in the next meeting</t>
  </si>
  <si>
    <t>M6</t>
  </si>
  <si>
    <t>Clear accountability and responsibility of SMEs, along with an presented RASCI matrix</t>
  </si>
  <si>
    <t>M60</t>
  </si>
  <si>
    <t>Classification of Procedures and processes from ITIL and eTOM</t>
  </si>
  <si>
    <t>M600</t>
  </si>
  <si>
    <t>Generate customer signoff through WFM and create separate tabs for storing OTDR traces and customer signoff</t>
  </si>
  <si>
    <t>M601</t>
  </si>
  <si>
    <t>Internal Audit</t>
  </si>
  <si>
    <t>Security Audit</t>
  </si>
  <si>
    <t>M602</t>
  </si>
  <si>
    <t>Internal Security</t>
  </si>
  <si>
    <t>Acceptable Usage of information</t>
  </si>
  <si>
    <t>M603</t>
  </si>
  <si>
    <t>Safety</t>
  </si>
  <si>
    <t>ERT and mock drills</t>
  </si>
  <si>
    <t>Mock drills, safety briefing and training is done</t>
  </si>
  <si>
    <t>M604</t>
  </si>
  <si>
    <t>Gate pass for materials</t>
  </si>
  <si>
    <t>Gate pass process in place at TNOC</t>
  </si>
  <si>
    <t>M605</t>
  </si>
  <si>
    <t>VAPT</t>
  </si>
  <si>
    <t>M606</t>
  </si>
  <si>
    <t>Security Incident management</t>
  </si>
  <si>
    <t>M607</t>
  </si>
  <si>
    <t>M608</t>
  </si>
  <si>
    <t>Assest Management</t>
  </si>
  <si>
    <t>M609</t>
  </si>
  <si>
    <t>Crytography</t>
  </si>
  <si>
    <t>M61</t>
  </si>
  <si>
    <t>L&amp;T with ITIL or eTOM certifications</t>
  </si>
  <si>
    <t>M610</t>
  </si>
  <si>
    <t xml:space="preserve">Access control </t>
  </si>
  <si>
    <t>Physical access control in place at TNOC. FOr system Access control, this is duplicate point</t>
  </si>
  <si>
    <t>M611</t>
  </si>
  <si>
    <t>Operational Handbook</t>
  </si>
  <si>
    <t>Incorporate changes into the proposed operational framework as per T-Fiber's review, including adding a Vision and Mission statement, identifying additional relevant processes, updating the organisation structure, and correcting inconsistencies in the documentation of processes.</t>
  </si>
  <si>
    <t>SOPs approved, have flow diagrams</t>
  </si>
  <si>
    <t>M612</t>
  </si>
  <si>
    <t>Detail flow charts of the processes into SOPs.</t>
  </si>
  <si>
    <t>M613</t>
  </si>
  <si>
    <t>Justify the use of the implemented HPSM tool as best suited to ITIL compliant processes.</t>
  </si>
  <si>
    <t>M614</t>
  </si>
  <si>
    <t>Revert on the segregation of current, interim, and final organisation structure along with the timelines in which these should be applicable.</t>
  </si>
  <si>
    <t>M615</t>
  </si>
  <si>
    <t>Hiddencove suggestions</t>
  </si>
  <si>
    <t>Include the processes recommended by the external auditor (Hiddencove) such as Handover deployment to Operation process, Service Request Process, Configuration Management, Asset Management, Critical Event Management, Site Access Management, Handover Deployment to Operations Process (Transition Process).</t>
  </si>
  <si>
    <t>M616</t>
  </si>
  <si>
    <t>Include a Continuous Improvement framework covering the process of identification/initiation of the areas for continuous improvement on a regular basis. Standard frameworks like KAIZEN Or PDCA are suggested.</t>
  </si>
  <si>
    <t>M617</t>
  </si>
  <si>
    <t>Escalation Matrix</t>
  </si>
  <si>
    <t>Include aspects like document processes, RASCI &amp; Escalation Matrix in NOC Operational Framework.</t>
  </si>
  <si>
    <t>M618</t>
  </si>
  <si>
    <t>Highlight the processes that will be implemented and ready by 15th August ’23 and provide a roadmap of which module will be ready by when.</t>
  </si>
  <si>
    <t>M619</t>
  </si>
  <si>
    <t>Define clear roles and responsibilities related to L1, L2 &amp; L3 with an appropriate number of resources which should be according to the fault rates.</t>
  </si>
  <si>
    <t>M62</t>
  </si>
  <si>
    <t>All KPIs details submission</t>
  </si>
  <si>
    <t>NOC KPI report for submitted and signed for Oct24 to Dec24. Jan to March25 KPI submitted but sign-off pending with TFiber</t>
  </si>
  <si>
    <t>\\172.28.9.23\tnocreports\Monthly KPI Reports\FY 24-25\NOV-24\Interim NOC KPI for Signoff_ NOV-24</t>
  </si>
  <si>
    <t>M620</t>
  </si>
  <si>
    <t>Ensure the coverage of GIS operations as part of a single integrated picture of NOC, Field including handovers to/from Field and NOC.</t>
  </si>
  <si>
    <t>M621</t>
  </si>
  <si>
    <t>Evaluate the readiness of the current Helpdesk to start taking calls for GI and validate the sufficiency of the Helpdesk based on the fault rate, waiting time for each agent etc. by 15th July'23</t>
  </si>
  <si>
    <t>M622</t>
  </si>
  <si>
    <t>Submission of the proposed TNOC Operational Framework document on 9th July ’23 for review.</t>
  </si>
  <si>
    <t>223-Sep-25: Artefacts uploded</t>
  </si>
  <si>
    <t>\\172.28.9.34\Artefacts_T-Fiber TNOC Tracker\TNOC\M622</t>
  </si>
  <si>
    <t>M623</t>
  </si>
  <si>
    <t>Next review on Operational Framework by 11th July ’23.</t>
  </si>
  <si>
    <t>M624</t>
  </si>
  <si>
    <t>Develop a process and framework for order fulfillment, ensuring that all applications and tools are ready for production.</t>
  </si>
  <si>
    <t>M625</t>
  </si>
  <si>
    <t>Prepare a more comprehensive plan for product catalog and infrastructure management and maintenance.</t>
  </si>
  <si>
    <t>M626</t>
  </si>
  <si>
    <t>Develop a comprehensive plan for improving network service management and address any issues related to MPLS-related resources.</t>
  </si>
  <si>
    <t>M627</t>
  </si>
  <si>
    <t>Schedule the first dry run for the NOC Operationalization for 24th July '23.</t>
  </si>
  <si>
    <t>M628</t>
  </si>
  <si>
    <t>Develop and present mobile applications that are functional and meet the needs and preferences of users by 15th August '23.</t>
  </si>
  <si>
    <t>M629</t>
  </si>
  <si>
    <t>The Tools Assigned the Operation to be ready and deployed by 9th July '23.</t>
  </si>
  <si>
    <t>M63</t>
  </si>
  <si>
    <t>The difference between problem and issue management.</t>
  </si>
  <si>
    <t>M630</t>
  </si>
  <si>
    <t>HLD &amp; LLD Approval: L&amp;T to expedite closure of pending points with daily discussions, aiming for 6th April '23.</t>
  </si>
  <si>
    <t>M631</t>
  </si>
  <si>
    <t>T-Cell Launch</t>
  </si>
  <si>
    <t>Cell Tower Launch: CRM-based demo by L&amp;T with manual NSO loop and GIS by 27th March '23.</t>
  </si>
  <si>
    <t>M632</t>
  </si>
  <si>
    <t>Dependencies for Cell Tower Launch: L&amp;T to address payment gateway integration, product catalog sign-off, and E2E flows with T-Fiber approval.</t>
  </si>
  <si>
    <t>M633</t>
  </si>
  <si>
    <t>GIS Feasibility for Cell Tower: L&amp;T to present an alternative solution within 2 to 3 days and document risks and mitigation for seamless migration.</t>
  </si>
  <si>
    <t>M634</t>
  </si>
  <si>
    <t>GIS Completion</t>
  </si>
  <si>
    <t>GIS OEM - Hexagon: L&amp;T to ensure GIS readiness within 2 to 4 weeks for service provisioning automation.</t>
  </si>
  <si>
    <t>M635</t>
  </si>
  <si>
    <t>Cisco Firewall Limitation: L&amp;T to demonstrate GI Internet workflow by 5th April '23 and confirm support for full capacity of 30 thousand institutions.</t>
  </si>
  <si>
    <t>M636</t>
  </si>
  <si>
    <t>Digital Process for GI Connectivity: L&amp;T to present a plan for digital process and tools usage by 5th April '23, with the possibility of presenting earlier in Cadence calls.</t>
  </si>
  <si>
    <t>M637</t>
  </si>
  <si>
    <t>BSS Cadence Calls: L&amp;T to initiate and lead the required Cadence calls to meet project timelines.</t>
  </si>
  <si>
    <t>M638</t>
  </si>
  <si>
    <t>Resource Augmentation</t>
  </si>
  <si>
    <t>IPMPLS SME Resignation: L&amp;T to address the resignation and retention of the IPMPLS SME.</t>
  </si>
  <si>
    <t>M639</t>
  </si>
  <si>
    <t>Communication Matrix</t>
  </si>
  <si>
    <t>Project SPOC: Mr. Anthony from L&amp;T to coordinate across all domains to deliver the project.</t>
  </si>
  <si>
    <t>M64</t>
  </si>
  <si>
    <t>Establish a configuration management system to monitor all changes in NOC operations</t>
  </si>
  <si>
    <t>M640</t>
  </si>
  <si>
    <t>T-NOC Operationalisation Plan: L&amp;T to present a phased plan on 27th March '23 for minimal readiness by 5th April, stage 2 by 20th April, and stage 3 by 30th April, with the entire T-NOC operational by 30th April and launch by 15th May '23.</t>
  </si>
  <si>
    <t>M641</t>
  </si>
  <si>
    <t>Resource Deployment for District Delivery: L&amp;T to ramp up resources to meet the delivery target of five and a half districts by 7th April '23.</t>
  </si>
  <si>
    <t>M642</t>
  </si>
  <si>
    <t>Zonal Path connectivity</t>
  </si>
  <si>
    <t>Zonal Path Completion: L&amp;T to complete Medak to Mahbubnagar Zonal path by 31st March and AT by 15th April '23; AT of other completed zonal paths by 31st March '23.</t>
  </si>
  <si>
    <t>M643</t>
  </si>
  <si>
    <t>Evaluate the current readiness status of the GIS tool and address the pending issues.</t>
  </si>
  <si>
    <t>M644</t>
  </si>
  <si>
    <t>Ensure that the product being developed meets all the discussed and agreed-upon requirements and features.</t>
  </si>
  <si>
    <t>M645</t>
  </si>
  <si>
    <t>Complete the BSS Demo according to the feedback points received and demonstrate progress on the same by the first week of May.</t>
  </si>
  <si>
    <t>M646</t>
  </si>
  <si>
    <t>Develop and present a comprehensive proposal for improving the appearance of T-NOC.</t>
  </si>
  <si>
    <t>TNOC passive infra delivered, AT done</t>
  </si>
  <si>
    <t>Need clarity</t>
  </si>
  <si>
    <t>M647</t>
  </si>
  <si>
    <t>Submit revise plan for Complete GIS Tool (Basic) Readiness by 30th April’23, GIS Tool (Advanced) Readiness by 31st May’23, and GIS Tool (Integration) Readiness by 30th June’23.</t>
  </si>
  <si>
    <t>M648</t>
  </si>
  <si>
    <t>Submit responses on concerns of the number of GIS licences for data upload and readiness of current helpdesk to start taking calls for GI.</t>
  </si>
  <si>
    <t>M649</t>
  </si>
  <si>
    <t>Operational Framework</t>
  </si>
  <si>
    <t>Identify and rectify inconsistencies in the document processes presented in the NOC's Operational Framework.</t>
  </si>
  <si>
    <t>M65</t>
  </si>
  <si>
    <t>Create an archival policy for documentation storage, including retrieval systems, access matrix, and policies</t>
  </si>
  <si>
    <t>M650</t>
  </si>
  <si>
    <t>Provide BSS Demo with actual auto-feasibility check by 6th April.</t>
  </si>
  <si>
    <t>M651</t>
  </si>
  <si>
    <t>Present a clear day-wise plan for BSS readiness by 30th September 2023 for full-fledged production with automated GIS.</t>
  </si>
  <si>
    <t>M652</t>
  </si>
  <si>
    <t>Complete the connection of 589 Mandals by 1st week of June, with an expectation of minimum 3 hours and maximum of 5 hours for each Mandal.</t>
  </si>
  <si>
    <t>M653</t>
  </si>
  <si>
    <t>Highlight the processes that will be implemented and ready by 15th August ’23 and provide a roadmap of which module will be ready by when during the meeting on 4th July'23.</t>
  </si>
  <si>
    <t>M654</t>
  </si>
  <si>
    <t>Still update on the perceived firewall limitation issue is pending , asked on 3rd April'24</t>
  </si>
  <si>
    <t>M655</t>
  </si>
  <si>
    <t>Submit internal E2E Project Plan on 31st March’23 as committed for review.</t>
  </si>
  <si>
    <t>M656</t>
  </si>
  <si>
    <t>BSS Demo on 6th April’23 must provide order feasibility.</t>
  </si>
  <si>
    <t>M657</t>
  </si>
  <si>
    <t>Ensure that all references to processes from ITIL and eTOM are clearly explained and utilized in the operational framework.</t>
  </si>
  <si>
    <t>M658</t>
  </si>
  <si>
    <t>Implement a robust RASCI &amp; Escalation Matrix in the NOC Operational Framework.</t>
  </si>
  <si>
    <t>M659</t>
  </si>
  <si>
    <t>Integrate the processes recommended by the external auditor into the process flow of GIS readiness.</t>
  </si>
  <si>
    <t>GIS SOP</t>
  </si>
  <si>
    <t>M66</t>
  </si>
  <si>
    <t>Define categories of problems along with a resolution approach plan</t>
  </si>
  <si>
    <t>M660</t>
  </si>
  <si>
    <t>Perform manual feasibility checking until the GIS tool is ready and data is uploaded into the tool.</t>
  </si>
  <si>
    <t>M661</t>
  </si>
  <si>
    <t>GI Demo</t>
  </si>
  <si>
    <t>Showcase the GI demo by the end of May.</t>
  </si>
  <si>
    <t>M662</t>
  </si>
  <si>
    <t>Improve coordination with GIS, OEMs, and explore the possibility of developing a new GIS OEM to deliver the requirements of T-Fiber.</t>
  </si>
  <si>
    <t>M663</t>
  </si>
  <si>
    <t>Take the performance measurement processes into consideration for measuring the performance of the identified Helpdesk resources.</t>
  </si>
  <si>
    <t>M664</t>
  </si>
  <si>
    <t>Handle more professionally the field activity portion of the CRM flow.</t>
  </si>
  <si>
    <t>M665</t>
  </si>
  <si>
    <t>Arrive at feasible alternatives to handle situations such as NSO provisioning timeouts, submit alternative approaches in such scenarios and revert with exact steps taken to achieve this.</t>
  </si>
  <si>
    <t>M666</t>
  </si>
  <si>
    <t>Daily Meetings</t>
  </si>
  <si>
    <t>Officially commence up the daily stand-up call on 16th June ’23, with the call to be held routinely from this date.</t>
  </si>
  <si>
    <t>M667</t>
  </si>
  <si>
    <t>BSS Demo on 6th April ’23 to provide order feasibility.</t>
  </si>
  <si>
    <t>M668</t>
  </si>
  <si>
    <t>Review of the Operational Framework by 11th July ’23.</t>
  </si>
  <si>
    <t>M669</t>
  </si>
  <si>
    <t>Showcase the demo for T-Cell on 6th April ’23.</t>
  </si>
  <si>
    <t>M67</t>
  </si>
  <si>
    <t>Adopt a continuous improvement framework such as DMAIC and Kaizen for process improvement</t>
  </si>
  <si>
    <t>M670</t>
  </si>
  <si>
    <t>Auto-approval of the Invoice by Finance users.</t>
  </si>
  <si>
    <t>M671</t>
  </si>
  <si>
    <t>Make Helpdesk operational by 15th July ’23.</t>
  </si>
  <si>
    <t>M672</t>
  </si>
  <si>
    <t>BSS Readiness Confirmation: L&amp;T to review and update overall readiness for E2E NOC by EOD 8th September '23, including confirmation on launch deliverables and interim launch processes .</t>
  </si>
  <si>
    <t>M673</t>
  </si>
  <si>
    <t>BSS Demo Observations: L&amp;T to address observations from the BSS Demo on 24th July '23 and action items from the meeting with Director-Finance, T-Fiber .</t>
  </si>
  <si>
    <t>M674</t>
  </si>
  <si>
    <t>WFM Integration: L&amp;T commenced WFM integration and will arrange a demonstration for field operations .</t>
  </si>
  <si>
    <t>M675</t>
  </si>
  <si>
    <t>Static IP and UI/UX Changes: Ready for demonstration by L&amp;T .</t>
  </si>
  <si>
    <t>M676</t>
  </si>
  <si>
    <t>Security and Compliance: L&amp;T to address critical security-related activities for launch and regulatory compliances with specific target dates .</t>
  </si>
  <si>
    <t>M677</t>
  </si>
  <si>
    <t>Payment Gateway Completion: If SSL Certificate is provided by 11th September '23, L&amp;T to complete the payment gateway by 30th September '23 .</t>
  </si>
  <si>
    <t>M678</t>
  </si>
  <si>
    <t>BSS E2E Demo: Chief Delivery Officer, L&amp;T proposed to have the E2E BSS Demo on 4th July '23, with features to be confirmed by 1st July '23 .</t>
  </si>
  <si>
    <t>M679</t>
  </si>
  <si>
    <t>Mobile App &amp; WFM: SVP, T-Fiber requested clarity on the number of mobile apps and urged L&amp;T to freeze the scope in consultation with MSI B and C. Demo with M/S Lepton scheduled for 21st June '23 .</t>
  </si>
  <si>
    <t>M68</t>
  </si>
  <si>
    <t xml:space="preserve"> RASCI &amp; Escalation Matrix in NOC Operational Framework</t>
  </si>
  <si>
    <t>OEM, vendor , Field/NOC escalation matrix available. This is a point in 472 tracker as well and this point is approved by TFiber</t>
  </si>
  <si>
    <t>M680</t>
  </si>
  <si>
    <t>NSO related</t>
  </si>
  <si>
    <t>NSO Competency Plan: L&amp;T to put in place an NSO competency plan .</t>
  </si>
  <si>
    <t>M681</t>
  </si>
  <si>
    <t>Testing Environment</t>
  </si>
  <si>
    <t>Separation of T&amp;D and Production Environments: L&amp;T to provide a plan addressing the requirement for separate environments .</t>
  </si>
  <si>
    <t>[15/09/2025] Clusters are segregated for Production vis-à-vis pre-production</t>
  </si>
  <si>
    <t>M682</t>
  </si>
  <si>
    <t>Onboarding of Billing Specialist: L&amp;T to update on the onboarding process for a long-term Billing Specialist .</t>
  </si>
  <si>
    <t>M683</t>
  </si>
  <si>
    <t>Closure of CRM Billing Process and Invoice Format: L&amp;T to close action items regarding CRM Billing Process and Invoice format .</t>
  </si>
  <si>
    <t>M684</t>
  </si>
  <si>
    <t>BSS Roadmap Progress: L&amp;T to demonstrate completed points for closure and include related test cases .</t>
  </si>
  <si>
    <t>M685</t>
  </si>
  <si>
    <t>Next BSS Demo for Cell Tower: L&amp;T to confirm the date of the next BSS Demo for Cell Tower by 21st August '23 .</t>
  </si>
  <si>
    <t>M686</t>
  </si>
  <si>
    <t>User Groups Demonstration: L&amp;T to showcase the demonstration on user groups along with the demo for Cell Tower .</t>
  </si>
  <si>
    <t>M687</t>
  </si>
  <si>
    <t>Next BSS Demo Schedule: Scheduled for 23rd August '23, to include RFS/RFO status, notification templates, UI/UX validation, and exception scenarios .</t>
  </si>
  <si>
    <t>M688</t>
  </si>
  <si>
    <t>Regulatory Reports Review: L&amp;T to identify available reports in BSS as Ready/WIP by 21st August '23 and review with T-Fiber for approval .</t>
  </si>
  <si>
    <t>M689</t>
  </si>
  <si>
    <t>Finalise and share the scope of work (SOW) for Work Force Management solution implementation with M/S Lepton.</t>
  </si>
  <si>
    <t>M69</t>
  </si>
  <si>
    <t xml:space="preserve">clear definition of roles and responsibilities related to L1, L2 &amp; L3 with number of resources which should be according to the fault rates. </t>
  </si>
  <si>
    <t>NOC manpower report is shared on weekly basis. Manpower is as per RFP count. KRA is also submitted for L1/L2/L3 roles</t>
  </si>
  <si>
    <t>M690</t>
  </si>
  <si>
    <t>Support for translation to Telugu to be checked with M/S Lepton.</t>
  </si>
  <si>
    <t>Duplicate with Point- 177</t>
  </si>
  <si>
    <t>M691</t>
  </si>
  <si>
    <t>Clarity on the term “As-is solution to be deployed” under Order Management is to be provided.</t>
  </si>
  <si>
    <t>M692</t>
  </si>
  <si>
    <t>Support for Barcode scanning as well as QR code scanning to be checked with M/S Lepton.</t>
  </si>
  <si>
    <t>M693</t>
  </si>
  <si>
    <t>Preparation for a dry run of BSS to include WFM.</t>
  </si>
  <si>
    <t>M694</t>
  </si>
  <si>
    <t>Receive clarification on the support for re-assignment of workflow in case a Field Technician is on leave.</t>
  </si>
  <si>
    <t xml:space="preserve">Manager has to reassign TT to different FE </t>
  </si>
  <si>
    <t>M695</t>
  </si>
  <si>
    <t>Verify processes for recording of timelocks of patrol routes.</t>
  </si>
  <si>
    <t>M696</t>
  </si>
  <si>
    <t>Improve the clarity, definition, and availability of existing filters in WFM dashboards.</t>
  </si>
  <si>
    <t>Duplicate with Point- 186</t>
  </si>
  <si>
    <t>M697</t>
  </si>
  <si>
    <t>Video upload support.</t>
  </si>
  <si>
    <t>Duplicate with Point- 187</t>
  </si>
  <si>
    <t>M698</t>
  </si>
  <si>
    <t>Support for Workforce Management productivity statistics mentioned that this shall fall under the customisation scope.</t>
  </si>
  <si>
    <t>Duplicate with Point- 188</t>
  </si>
  <si>
    <t>M699</t>
  </si>
  <si>
    <t>Coordination required with NOC, Operations, and Projects team of 3 MSIs for the WFM Demo of 3 Packages including BSS-SME- L&amp;T.</t>
  </si>
  <si>
    <t>M7</t>
  </si>
  <si>
    <t>Request for submission of Test Reports, outcomes, and documentation on a common server for continuous testing and monitoring. (Shared Folder)</t>
  </si>
  <si>
    <t>24-Sep-25: All Field and Interim NOC KPIs, reports, forms are available in shared folder.Artefacts will be uploaded today in NAS</t>
  </si>
  <si>
    <t>\\172.28.9.23\tnocreports</t>
  </si>
  <si>
    <t>M70</t>
  </si>
  <si>
    <t>Checklist for issue handling and first level troubleshooting</t>
  </si>
  <si>
    <t>Checklist available with Helpdesk</t>
  </si>
  <si>
    <t>M700</t>
  </si>
  <si>
    <t>Asses if NOC Work Force Management is handled by the proposed WFM tool</t>
  </si>
  <si>
    <t>Duplicate with Point- 189</t>
  </si>
  <si>
    <t>M701</t>
  </si>
  <si>
    <t>Samples or actual reports and dashboards based on operational processes to be presented by 28th July’23.</t>
  </si>
  <si>
    <t>Duplicate with Point- 207</t>
  </si>
  <si>
    <t>M702</t>
  </si>
  <si>
    <t>Assessment to ensure that planned Event Manpower assignment is covered by the WFM solution.</t>
  </si>
  <si>
    <t>Duplicate with Point- 190</t>
  </si>
  <si>
    <t>M703</t>
  </si>
  <si>
    <t>Assessment about whether the proposed WFM solution supports field personnel to schedule appointments with end customers.</t>
  </si>
  <si>
    <t>Duplicate with Point- 194</t>
  </si>
  <si>
    <t>M704</t>
  </si>
  <si>
    <t>Ensure the licenses for WFM are perpetual.</t>
  </si>
  <si>
    <t>Duplicate with Point- 196</t>
  </si>
  <si>
    <t>M705</t>
  </si>
  <si>
    <t>Assessment and redistribution of support because of the launch date approaching on 15th August.</t>
  </si>
  <si>
    <t>M706</t>
  </si>
  <si>
    <t>Each MSI needs to commit to the target for Mandal upload in the GIS tool for business readiness.</t>
  </si>
  <si>
    <t>M707</t>
  </si>
  <si>
    <t>Commit target dates for GIS Data Upload for each package.</t>
  </si>
  <si>
    <t>M708</t>
  </si>
  <si>
    <t>Package A needs to provide a day by day Mandal upload action plan to meet the committed target dates.</t>
  </si>
  <si>
    <t>M709</t>
  </si>
  <si>
    <t>Packages B and C are expected to submit a proposal to hasten data upload in consultation with GIS-SME, Pkg-A.</t>
  </si>
  <si>
    <t>M71</t>
  </si>
  <si>
    <t>Latency/Jitter &amp; Backbone packet loss SLAs</t>
  </si>
  <si>
    <t xml:space="preserve">Report  &amp; SLA compliance is shared on monhtly basis </t>
  </si>
  <si>
    <t>Manoj</t>
  </si>
  <si>
    <t>M710</t>
  </si>
  <si>
    <t>MSIs to prioritise a district-wise approach over a scattered approach.</t>
  </si>
  <si>
    <t>M711</t>
  </si>
  <si>
    <t>Mandal Rings</t>
  </si>
  <si>
    <t>The status of Mandal Rings completion i.e. GIS uploading done, splicing pending, attribute updating is pending.</t>
  </si>
  <si>
    <t>completed for 110 Mandals and balance in progress with mandal readiness by acitive &amp; passive</t>
  </si>
  <si>
    <t>M712</t>
  </si>
  <si>
    <t>The current committed dates for GIS Data Upload are not meeting the expectations of T-Fiber.</t>
  </si>
  <si>
    <t>M713</t>
  </si>
  <si>
    <t>Complete Helpdesk integration with OSS and BSS.</t>
  </si>
  <si>
    <t>M714</t>
  </si>
  <si>
    <t>Set up SMS based alerting.</t>
  </si>
  <si>
    <t>M715</t>
  </si>
  <si>
    <t>Handle 150-160 calls per day in Helpdesk.</t>
  </si>
  <si>
    <t>M716</t>
  </si>
  <si>
    <t>Ensure that Helpdesk SLAs from the RFP are met.</t>
  </si>
  <si>
    <t>M717</t>
  </si>
  <si>
    <t>Deploy the Knowledge Management module in HPSM.</t>
  </si>
  <si>
    <t>M718</t>
  </si>
  <si>
    <t>Make the number for reaching Helpdesk toll-free.</t>
  </si>
  <si>
    <t>M719</t>
  </si>
  <si>
    <t>Create and finalize multiple channels of communication to the Helpdesk such as SMS, WhatsApp, and email.</t>
  </si>
  <si>
    <t>M72</t>
  </si>
  <si>
    <t>service management of configuration</t>
  </si>
  <si>
    <t>M720</t>
  </si>
  <si>
    <t>Define incident categorisation.</t>
  </si>
  <si>
    <t>M721</t>
  </si>
  <si>
    <t>Specify features of Helpdesk not presently available for future deployment.</t>
  </si>
  <si>
    <t>M722</t>
  </si>
  <si>
    <t>Training for Helpdesk users and managers for call center response and management.</t>
  </si>
  <si>
    <t>24-Sep:25: Artefacts to sbumitted</t>
  </si>
  <si>
    <t>M723</t>
  </si>
  <si>
    <t>Set up a mechanism for non-technical call handling improvement.</t>
  </si>
  <si>
    <t>25-Sep-25: aretfacts to be sumitted for closure
11-Sep-25: Established Business Helpdesk Setup at T Fiber office</t>
  </si>
  <si>
    <t>M724</t>
  </si>
  <si>
    <t>Get readiness of Helpdesk and Business to accept issues with order login.</t>
  </si>
  <si>
    <t>\\172.28.9.34\Artefacts_T-Fiber TNOC Tracker\HELPDESK\M724</t>
  </si>
  <si>
    <t>M725</t>
  </si>
  <si>
    <t>Determine how to handle calls originating from different packages given the shared Helpdesk agents.</t>
  </si>
  <si>
    <t>24-Sep-25: IVR Flows made ready Accordingly</t>
  </si>
  <si>
    <t>\\172.28.9.34\Artefacts_T-Fiber TNOC Tracker\HELPDESK\M725,735</t>
  </si>
  <si>
    <t>M726</t>
  </si>
  <si>
    <t>Problems with not supporting Telugu language in IVR and Helpdesk.</t>
  </si>
  <si>
    <t>24-Sep-25: Now its in 3 Languages</t>
  </si>
  <si>
    <t>M727</t>
  </si>
  <si>
    <t>Unclear about support for integration with WhatsApp.</t>
  </si>
  <si>
    <t>11-Se-25:This Prouct Not Support</t>
  </si>
  <si>
    <t>M728</t>
  </si>
  <si>
    <t>Confirm if the current load handled by Helpdesk is sufficient.</t>
  </si>
  <si>
    <t>24-Sep-25: Artefcats to be submitted
11-Sep-25: Data Shared</t>
  </si>
  <si>
    <t>M729</t>
  </si>
  <si>
    <t>Concern over non-availability of Helpdesk Manager between 10 PM – 6 AM and how emergencies are handled during this time.</t>
  </si>
  <si>
    <t>M73</t>
  </si>
  <si>
    <t>Support for translation to Telugu</t>
  </si>
  <si>
    <t xml:space="preserve">As per OEM this point is not feasible 11 July 2025:- A follow-up discussion with the OEM is required to assess feasibility.
If it is found to be unfeasible, a call should be arranged with Sanjay Sir along with the OEM team &amp; artefacts needs to submit </t>
  </si>
  <si>
    <t>M730</t>
  </si>
  <si>
    <t>The relationship between people and functions as realised by RASCI matrix needs improvement.</t>
  </si>
  <si>
    <t>M731</t>
  </si>
  <si>
    <t>Differentiate between registered users and registered numbers.</t>
  </si>
  <si>
    <t>M732</t>
  </si>
  <si>
    <t>Resolve confusion over the categorisation of incoming queries.</t>
  </si>
  <si>
    <t>M733</t>
  </si>
  <si>
    <t>Check how the Call management system can support live intrusion of calls for instant feedback.</t>
  </si>
  <si>
    <t>24-Sep-25:Artefacts to be submitted
11-Sep-25: Feature is available, Shall be demonstrated</t>
  </si>
  <si>
    <t>M734</t>
  </si>
  <si>
    <t>Define how readiness of Helpdesk to report on compliances and responsiveness and penalties calculation.</t>
  </si>
  <si>
    <t>M735</t>
  </si>
  <si>
    <t>Determine how the Helpdesk to NOC and Field is going to be integrated with the operational framework when they currently lack synergy.</t>
  </si>
  <si>
    <t>11-Sep-25: IVR Flows are aligned accordingly, Post Approval and Implementation we can meet expectations</t>
  </si>
  <si>
    <t>M736</t>
  </si>
  <si>
    <t>Concern over Toll-free levels availability for the Helpdesk.</t>
  </si>
  <si>
    <t>M737</t>
  </si>
  <si>
    <t>BSS Readiness and Demo: L&amp;T to demonstrate Static IP and UI/UX changes, with WFM integration not part of the demonstration.</t>
  </si>
  <si>
    <t>M738</t>
  </si>
  <si>
    <t>WFM Tool Usage Demonstration: L&amp;T to arrange a demonstration of WFM tool usage for field operations soon.</t>
  </si>
  <si>
    <t>M739</t>
  </si>
  <si>
    <t>Payment Gateway Completion: L&amp;T to complete the payment gateway by 30th September '23 if SSL Certificate is provided by 11th September '23.</t>
  </si>
  <si>
    <t>M74</t>
  </si>
  <si>
    <t>Scope of Order Processing and Service Ticket Management</t>
  </si>
  <si>
    <t>M740</t>
  </si>
  <si>
    <t>Security Related Activities: L&amp;T to address various security and compliance sub-activities with specific target dates.</t>
  </si>
  <si>
    <t>M741</t>
  </si>
  <si>
    <t>BSS Integration with Lepton WFM: L&amp;T to complete the demo of BSS Integration with Lepton WFM by 25th August '23.</t>
  </si>
  <si>
    <t>M742</t>
  </si>
  <si>
    <t xml:space="preserve">NSO </t>
  </si>
  <si>
    <t>NSO Competency Plan: L&amp;T to put in place an NSO competency plan.</t>
  </si>
  <si>
    <t>M743</t>
  </si>
  <si>
    <t>Separation of T&amp;D and Production Environments: L&amp;T to provide a plan addressing the requirement for separate environments.</t>
  </si>
  <si>
    <t>M744</t>
  </si>
  <si>
    <t>Onboarding of Billing Specialist: L&amp;T to update on the onboarding process for a long-term Billing Specialist.</t>
  </si>
  <si>
    <t>M745</t>
  </si>
  <si>
    <t>Closure of CRM Billing Process and Invoice Format: L&amp;T to close action items regarding CRM Billing Process and Invoice format.</t>
  </si>
  <si>
    <t>M746</t>
  </si>
  <si>
    <t>BSS Roadmap Progress: L&amp;T to demonstrate completed points for closure and include related test cases.</t>
  </si>
  <si>
    <t>M747</t>
  </si>
  <si>
    <t>Next BSS Demo for Cell Tower: L&amp;T to confirm the date of the next BSS Demo for Cell Tower by 21st August '23.</t>
  </si>
  <si>
    <t>M748</t>
  </si>
  <si>
    <t>User Groups Demonstration: L&amp;T to showcase the demonstration on user groups along with the demo for Cell Tower.</t>
  </si>
  <si>
    <t>M749</t>
  </si>
  <si>
    <t>Next BSS Demo Schedule: Scheduled for 23rd August '23, to include RFS/RFO status, notification templates, UI/UX validation, and exception scenarios.</t>
  </si>
  <si>
    <t>M75</t>
  </si>
  <si>
    <t>Document references in SOW to be shared</t>
  </si>
  <si>
    <t>M750</t>
  </si>
  <si>
    <t>Regulatory Reports Review: L&amp;T to identify available reports in BSS as Ready/WIP by 21st August '23 and review with T-Fiber for approval.</t>
  </si>
  <si>
    <t>M751</t>
  </si>
  <si>
    <t>Dedication of Time to T-Fiber Project: Chief Delivery Officer, L&amp;T to confirm dedicating 2 days a week to the T-Fiber Project in Hyderabad leading up to the Network Launch.</t>
  </si>
  <si>
    <t>M752</t>
  </si>
  <si>
    <t>Review of alert and notification templates and implementation.</t>
  </si>
  <si>
    <t>M753</t>
  </si>
  <si>
    <t>Lead data presentation for Airtel and GI_BB customers.</t>
  </si>
  <si>
    <t>M754</t>
  </si>
  <si>
    <t>Walkthrough of Ready for Service (RFS) Process.</t>
  </si>
  <si>
    <t>M755</t>
  </si>
  <si>
    <t>Identifying and addressing challenges for user experience in CRM.</t>
  </si>
  <si>
    <t>M756</t>
  </si>
  <si>
    <t>Development of BSS demo of CSP.</t>
  </si>
  <si>
    <t>M757</t>
  </si>
  <si>
    <t>Analysis of the issue impacting BSS demo.</t>
  </si>
  <si>
    <t>M758</t>
  </si>
  <si>
    <t>Fixing issues with OSS - BSS integration.</t>
  </si>
  <si>
    <t>M759</t>
  </si>
  <si>
    <t>Establish a comprehensive list of event notification scenarios and implementation plan.</t>
  </si>
  <si>
    <t>M76</t>
  </si>
  <si>
    <t>WFM tool's own Google Map</t>
  </si>
  <si>
    <t>M760</t>
  </si>
  <si>
    <t>Identify and create more user groups according to the business and workflow requirements.</t>
  </si>
  <si>
    <t>M761</t>
  </si>
  <si>
    <t>Resolve discrepancies with manual updates for RFO and RFS status.</t>
  </si>
  <si>
    <t>M762</t>
  </si>
  <si>
    <t>Respond to the query of WFM integration.</t>
  </si>
  <si>
    <t>M763</t>
  </si>
  <si>
    <t>Improve user experience for better data accuracy.</t>
  </si>
  <si>
    <t>M764</t>
  </si>
  <si>
    <t>Ensure the BSS-Lead, L&amp;T and Head Telecom Practice, L&amp;T to discuss and create more user groups according to the business and workflow requirements.</t>
  </si>
  <si>
    <t>M765</t>
  </si>
  <si>
    <t>Introduce a status/bucket "Renewal" for orders that need further work / rectification.</t>
  </si>
  <si>
    <t>M766</t>
  </si>
  <si>
    <t>Ensure that the entire network POI/ PoP status including 12751 GPs, 1 NOC, all zones, districts &amp; Mandal nodes should be available in CRM database.</t>
  </si>
  <si>
    <t>M767</t>
  </si>
  <si>
    <t>Address observations made in the CSP by L&amp;T and implement changes.</t>
  </si>
  <si>
    <t>M768</t>
  </si>
  <si>
    <t>Propose the next date for T-Cell Demo.</t>
  </si>
  <si>
    <t>M769</t>
  </si>
  <si>
    <t>L&amp;T to review NOC readiness and demonstrate service excellence for launch; separate meeting for 360 View presentation on 31st August '23.</t>
  </si>
  <si>
    <t>M77</t>
  </si>
  <si>
    <t>Support for Re-assignment of workflow in case of leave</t>
  </si>
  <si>
    <t>M770</t>
  </si>
  <si>
    <t>Implement IST in SCCM and confirm BSS readiness for live customers like Airtel by 31st August '23.</t>
  </si>
  <si>
    <t>M771</t>
  </si>
  <si>
    <t>Data cleanup before Airtel onboarding and present GI migration approach from trial to production.</t>
  </si>
  <si>
    <t>M772</t>
  </si>
  <si>
    <t>Security &amp; OSS</t>
  </si>
  <si>
    <t>List pending action items from T-Fiber; SSL certificate and WhatsApp Integration expected closure in 2-3 days.</t>
  </si>
  <si>
    <t>M773</t>
  </si>
  <si>
    <t>Share status updates on BSS action items by 1st September '23.</t>
  </si>
  <si>
    <t>M774</t>
  </si>
  <si>
    <t>Schedule WFM integration with BSS demo for 15th September '23.</t>
  </si>
  <si>
    <t>M775</t>
  </si>
  <si>
    <t>GI Connectivity</t>
  </si>
  <si>
    <t>Rectification and progress of GI Connectivity.</t>
  </si>
  <si>
    <t>Maintainance in progress for  go Live districts</t>
  </si>
  <si>
    <t>M776</t>
  </si>
  <si>
    <t>Completion of Pause-Mechanism and QOS Visibility part of the committed deliverables.</t>
  </si>
  <si>
    <t>M777</t>
  </si>
  <si>
    <t>Reviewing readiness for launch, readiness of O&amp;M Approach, and readiness of NOC from a multiple perspectives.</t>
  </si>
  <si>
    <t>M778</t>
  </si>
  <si>
    <t>Submissio of module wise Functional Acceptance Test Plan.</t>
  </si>
  <si>
    <t>M779</t>
  </si>
  <si>
    <t>Implementation and readiness in order for Interim Launch from NOC to field level.</t>
  </si>
  <si>
    <t>M78</t>
  </si>
  <si>
    <t>Support for pre-defined routes</t>
  </si>
  <si>
    <t>M780</t>
  </si>
  <si>
    <t>Establishing a security system including hardware, IT Infra, and Applications security certifications.</t>
  </si>
  <si>
    <t>M781</t>
  </si>
  <si>
    <t>Submit report capturing the number of test cases and their status.</t>
  </si>
  <si>
    <t>M782</t>
  </si>
  <si>
    <t>Include more sample sites in the 2nd Dry Run  by the end of September' 23.</t>
  </si>
  <si>
    <t>M783</t>
  </si>
  <si>
    <t>Review and finalize the process design related to Service Delivery linked to manpower.</t>
  </si>
  <si>
    <t>M784</t>
  </si>
  <si>
    <t>M785</t>
  </si>
  <si>
    <t>BSS T&amp;D license to be accessible by 30/6/23. It will be moved to a production environment afterward.</t>
  </si>
  <si>
    <t>[15/09/2025] KNOT BSS T&amp;D is setup</t>
  </si>
  <si>
    <t>M786</t>
  </si>
  <si>
    <t>The readiness of E2E NOC will be reviewed and updated by 8th Sep ‘23.</t>
  </si>
  <si>
    <t>M787</t>
  </si>
  <si>
    <t>The status of pending deliverables that were committed for delivery by 15th August ’23 has not been mentioned to have been met by specific dates.</t>
  </si>
  <si>
    <t>M788</t>
  </si>
  <si>
    <t>T-NOC Readiness Confirmation: EVP, T-Fiber requested confirmation on launch deliverables and interim launch processes by EOD 8th September '23.</t>
  </si>
  <si>
    <t>M789</t>
  </si>
  <si>
    <t>Review of Pending Activities: Director-P&amp;E, T-Fiber to review and update the status of 92 pending activities related to the 15th August '23 deliverables.</t>
  </si>
  <si>
    <t>M79</t>
  </si>
  <si>
    <t>Support for recording timeclocks of patrol routes</t>
  </si>
  <si>
    <t>M790</t>
  </si>
  <si>
    <t>Revised LLD for DWDM: Technical Head, L&amp;T submitted the revised LLD for approval.</t>
  </si>
  <si>
    <t>M791</t>
  </si>
  <si>
    <t>Risk Assessment: VP-Program emphasized the need for a Risk register with a responsible SPOC and response plan.</t>
  </si>
  <si>
    <t>M792</t>
  </si>
  <si>
    <t>M793</t>
  </si>
  <si>
    <t>Security Related Activities: Director-P&amp;E, T-Fiber stressed the importance of security activities for launch and regulatory compliances.</t>
  </si>
  <si>
    <t>M794</t>
  </si>
  <si>
    <t>Security and Compliance Sub-Activities: L&amp;T to address various security and compliance sub-activities with specific target dates ranging from 31st August to 15th September '23.</t>
  </si>
  <si>
    <t>M795</t>
  </si>
  <si>
    <t>Alepo AAA and TACACS Integration: Alepo to test integration with Nokia and Ciena nodes on TACACS with supporting artefacts of testing.</t>
  </si>
  <si>
    <t>M796</t>
  </si>
  <si>
    <t>OSS Firewall Ports: L&amp;T to address OSS firewall ports required for security compliance.</t>
  </si>
  <si>
    <t>M797</t>
  </si>
  <si>
    <t>Security LLD: Customer requested a complete Security LLD that outlines the security architecture and interactions between security products.</t>
  </si>
  <si>
    <t>M798</t>
  </si>
  <si>
    <t>External Audit and VAPT: L&amp;T to conduct external audits and vulnerability assessments for applications and network elements.</t>
  </si>
  <si>
    <t>M799</t>
  </si>
  <si>
    <t>L&amp;T is to submit a proposal to T-Fiber on the scope to be showcased in the proposed WFM-BSS demonstration.</t>
  </si>
  <si>
    <t>M8</t>
  </si>
  <si>
    <t>All Test Plans to be submitted to TPA in coordination with Package B&amp;C; reviewed by Assistant Director Technical, T-Fiber.</t>
  </si>
  <si>
    <t>M80</t>
  </si>
  <si>
    <t>Support for Barcode and QR code scanning</t>
  </si>
  <si>
    <t>M800</t>
  </si>
  <si>
    <t>L&amp;T is to identify a product owner for WFM.</t>
  </si>
  <si>
    <t>M801</t>
  </si>
  <si>
    <t>Overcoming technical issues hampering the setup for the 1st Dry Run.</t>
  </si>
  <si>
    <t>M802</t>
  </si>
  <si>
    <t>Reviewing the setup for 1st Dry Run observed by the EVP, T-Fiber.</t>
  </si>
  <si>
    <t>M803</t>
  </si>
  <si>
    <t>Gaining clarity on roles and functionalities of NSO and OSS.</t>
  </si>
  <si>
    <t>M804</t>
  </si>
  <si>
    <t>Overcoming technical issues observed in CSP and CRM.</t>
  </si>
  <si>
    <t>M805</t>
  </si>
  <si>
    <t>Reviewing processes of order booking to be communicated more simply and effectively to the end users.</t>
  </si>
  <si>
    <t>M806</t>
  </si>
  <si>
    <t>L&amp;T to identify provisioning/monitoring features limited because of interoperability issues in a multi-vendor eco-system.</t>
  </si>
  <si>
    <t>M807</t>
  </si>
  <si>
    <t>L&amp;T to articulate how NSO and OSS are complementing each other and their roles in service provisioning.</t>
  </si>
  <si>
    <t>M808</t>
  </si>
  <si>
    <t>L&amp;T to provide the redundancy plan if entire DC were to go down and the backup measures if NSO were to fail.</t>
  </si>
  <si>
    <t>M809</t>
  </si>
  <si>
    <t>L&amp;T to work towards a system that is foolproof, automated, futuristic, and provides seamless service experience for end users.</t>
  </si>
  <si>
    <t>M81</t>
  </si>
  <si>
    <t>Confirmation of SOW addressing Packages B and C</t>
  </si>
  <si>
    <t>M810</t>
  </si>
  <si>
    <t>L&amp;T to propose the date for the 2nd Dry Run inclusive of Internet Leased Line, P2P, and P2MP flavors of service.</t>
  </si>
  <si>
    <t>M811</t>
  </si>
  <si>
    <t>L&amp;T to confirm target date for E2E BSS Demo.</t>
  </si>
  <si>
    <t>M812</t>
  </si>
  <si>
    <t>L&amp;T to consider the creation of a template for tracking observations.</t>
  </si>
  <si>
    <t>M813</t>
  </si>
  <si>
    <t>Provision of training for L&amp;T pool of resources in NSO and development of NEDs.</t>
  </si>
  <si>
    <t>M814</t>
  </si>
  <si>
    <t>L&amp;T to create a timetable displaying the percentage of progress on activities week-wise and fortnight-wise.</t>
  </si>
  <si>
    <t>M815</t>
  </si>
  <si>
    <t>L&amp;T to confirm the features ready for showcase in the E2E Demo by 25th September’23.</t>
  </si>
  <si>
    <t>M816</t>
  </si>
  <si>
    <t>Target the 2nd Dry Run on 30th September ’23 with more ONTs, covering GI BB, Point to point, dedicated ILL &amp; Dark fiber by end of L&amp;T.</t>
  </si>
  <si>
    <t>M817</t>
  </si>
  <si>
    <t>AT Process</t>
  </si>
  <si>
    <t>Defining and aligning with the acceptance criteria for each system in the NOC.</t>
  </si>
  <si>
    <t>M818</t>
  </si>
  <si>
    <t>Inclusion of Helpdesk and other missing items as per the RFP and solution in the Build.</t>
  </si>
  <si>
    <t>24-Sep-25: Approved and shall be closed, Accordingly Helpdesk LLD Aligning</t>
  </si>
  <si>
    <t>M819</t>
  </si>
  <si>
    <t>Implementation of Test and Development environment.</t>
  </si>
  <si>
    <t>M82</t>
  </si>
  <si>
    <t xml:space="preserve">Clear definition and availability of existing filters in WFM dashboards </t>
  </si>
  <si>
    <t>11-7-2025:- The dashboard and report filter options should be showcased during the WFM application demonstration.</t>
  </si>
  <si>
    <t>M820</t>
  </si>
  <si>
    <t>Discussion on the requirements for Test Lab/Staging environment.</t>
  </si>
  <si>
    <t xml:space="preserve">[15/09/2025] Interim T&amp;D is setup, finalised option detailing pending </t>
  </si>
  <si>
    <t>M821</t>
  </si>
  <si>
    <t>CSP Testing</t>
  </si>
  <si>
    <t>Adding a back button on the payment screen.</t>
  </si>
  <si>
    <t>M822</t>
  </si>
  <si>
    <t>Providing guidelines for the CAF upload stage and adding a disclaimer for "Subject to Verification of CAF."</t>
  </si>
  <si>
    <t>M823</t>
  </si>
  <si>
    <t>Ensuring offline payment transactions are viewable and mandatory sections of the CAF are highlighted.</t>
  </si>
  <si>
    <t>M824</t>
  </si>
  <si>
    <t>Addressing issues with ticket creation, notification, and enquiry handling in the CSP.</t>
  </si>
  <si>
    <t>M825</t>
  </si>
  <si>
    <t>Clarifying the bulk upload of leads and the feasibility of integrating such a feature in the CSP.</t>
  </si>
  <si>
    <t>M826</t>
  </si>
  <si>
    <t>Resolving user interface issues such as incorrect OTP entry pop-ups, case sensitivity in order ID searches, and real-time synchronization between GIS-OSS for feasibility checks.</t>
  </si>
  <si>
    <t>M827</t>
  </si>
  <si>
    <t>Removing unnecessary elements from the UI, aligning GP names with government lists, and modifying the sequence of address fields.</t>
  </si>
  <si>
    <t>M828</t>
  </si>
  <si>
    <t>Integrating Google API for auto-populating details based on service location selection.</t>
  </si>
  <si>
    <t>M829</t>
  </si>
  <si>
    <t>Ensuring proper display and functionality of various screens within the CSP, including payment and order summary screens.</t>
  </si>
  <si>
    <t>M83</t>
  </si>
  <si>
    <t>Upload of video</t>
  </si>
  <si>
    <t xml:space="preserve">As per OEM this point is not feasible  11 July 2025:- A follow-up discussion with the OEM is required to assess feasibility.
If it is found to be unfeasible, a call should be arranged with Sanjay Sir along with the OEM team &amp; artefacts needs to submit </t>
  </si>
  <si>
    <t>M830</t>
  </si>
  <si>
    <t>Configuring event-based email notifications for actions within the CSP.</t>
  </si>
  <si>
    <t>M831</t>
  </si>
  <si>
    <t>Clarity from the Regulator on IPDR requirements to be obtained by L&amp;T: Discussion on industry best practices and regulatory aspects to be concluded by 26th October '23.</t>
  </si>
  <si>
    <t>M832</t>
  </si>
  <si>
    <t>M833</t>
  </si>
  <si>
    <t>M834</t>
  </si>
  <si>
    <t>M835</t>
  </si>
  <si>
    <t>M836</t>
  </si>
  <si>
    <t>M837</t>
  </si>
  <si>
    <t>M838</t>
  </si>
  <si>
    <t>M839</t>
  </si>
  <si>
    <t>M84</t>
  </si>
  <si>
    <t>Support for Workforce Management productivity statistics</t>
  </si>
  <si>
    <t>11-7-2025:- Various reports should be demonstrated during the WFM application demo to showcase its capabilities.</t>
  </si>
  <si>
    <t>M840</t>
  </si>
  <si>
    <t>Definbe the Code for Circuit type , Customer type , customer service type etc in single format</t>
  </si>
  <si>
    <t>M841</t>
  </si>
  <si>
    <t>M842</t>
  </si>
  <si>
    <t>M843</t>
  </si>
  <si>
    <t>M844</t>
  </si>
  <si>
    <t>M845</t>
  </si>
  <si>
    <t>Neox Helpdesk Demo: Scheduled for either 23rd or 24th November.</t>
  </si>
  <si>
    <t>M846</t>
  </si>
  <si>
    <t>Neox Compliance Confirmation: Closed on 17th November.</t>
  </si>
  <si>
    <t>11-Sep-25 Same has been Submitted</t>
  </si>
  <si>
    <t>M847</t>
  </si>
  <si>
    <t>Reference for 24 Points: Praveen to share the reference of 24 points by 20th November.</t>
  </si>
  <si>
    <t>M848</t>
  </si>
  <si>
    <t>Closure of Issues with Tejas &amp; Nokia: Letter of confirmation for closure to be submitted on or before 30th November ’23.</t>
  </si>
  <si>
    <t>M849</t>
  </si>
  <si>
    <t>OEM Teams Onboarding: HP &amp; Cisco OEM teams to be onboarded from 20th November '23.</t>
  </si>
  <si>
    <t>M85</t>
  </si>
  <si>
    <t>Check if NOC Workforce Management is handled by the proposed WFM tool</t>
  </si>
  <si>
    <t>The WFM application is designed to manage field force operations, task assignments, and service delivery. Separate licenses &amp; functionally &amp; user role will be required for managing NOC resources. 11 July 2025:- A note needs to be sent to Sanjay Sir outlining the benefits, potential duplication of work, and any associated drawbacks.</t>
  </si>
  <si>
    <t>M850</t>
  </si>
  <si>
    <t>Letters from OEMs: Letters from all OEMs, excluding Cisco &amp; HP, to be submitted by 22nd November '23. Letters from Cisco &amp; HP to be submitted by 24th November '23.</t>
  </si>
  <si>
    <t>M851</t>
  </si>
  <si>
    <t>Regulatory and Security Requirements: L&amp;T to fast-track the closure of regulatory and security requirements, along with SLA monitoring for the immediate start of business services.</t>
  </si>
  <si>
    <t>M852</t>
  </si>
  <si>
    <t>Submit updated Acceptable Usage Policy</t>
  </si>
  <si>
    <t>M853</t>
  </si>
  <si>
    <t>Complete configuration of CA signed SSL certificate for all web-based applications</t>
  </si>
  <si>
    <t>M854</t>
  </si>
  <si>
    <t>Obtain T-Fiber’s approval for annual external VAPT testing</t>
  </si>
  <si>
    <t>M855</t>
  </si>
  <si>
    <t>Submit Vulnerability Management Policy as part of Patch Management Policy</t>
  </si>
  <si>
    <t>M856</t>
  </si>
  <si>
    <t>Submit a list of Security Policy documents and all SOPs, Checklist</t>
  </si>
  <si>
    <t>M857</t>
  </si>
  <si>
    <t>Deliver security policy documents and SOPs for launch</t>
  </si>
  <si>
    <t>M858</t>
  </si>
  <si>
    <t>Upload RMC MoMs to shared folder and grant access to T-Fiber</t>
  </si>
  <si>
    <t>M859</t>
  </si>
  <si>
    <t>Provide comments against each sub-point in Internal Audit Report</t>
  </si>
  <si>
    <t>M86</t>
  </si>
  <si>
    <t>Coverage of Planned Event Manpower assignment by WFM solution</t>
  </si>
  <si>
    <t xml:space="preserve">OT System Dependency </t>
  </si>
  <si>
    <t>M860</t>
  </si>
  <si>
    <t>M861</t>
  </si>
  <si>
    <t>M862</t>
  </si>
  <si>
    <t>Report on the management of physical and environmental security</t>
  </si>
  <si>
    <t>M863</t>
  </si>
  <si>
    <t>Provide review of work scope for External VAPT prior</t>
  </si>
  <si>
    <t>M864</t>
  </si>
  <si>
    <t>Close Vulnerability &amp; patch management after audit document is finalized</t>
  </si>
  <si>
    <t>M865</t>
  </si>
  <si>
    <t>Submit Cryptography encryption model document</t>
  </si>
  <si>
    <t>M866</t>
  </si>
  <si>
    <t>Tejas Related</t>
  </si>
  <si>
    <t>Submit updated undertakings for Tejas - Alepo and Nokia</t>
  </si>
  <si>
    <t>M867</t>
  </si>
  <si>
    <t>Provide compliance with supporting documents for all applications &amp; devices</t>
  </si>
  <si>
    <t>M868</t>
  </si>
  <si>
    <t>M869</t>
  </si>
  <si>
    <t>Submit a password management policy for the entire Network</t>
  </si>
  <si>
    <t>M87</t>
  </si>
  <si>
    <t>Overall fitment of WFM in E2E applications architecture with integration touchpoints highlighted, along with the WFM flows</t>
  </si>
  <si>
    <t>M870</t>
  </si>
  <si>
    <t>Disable all Remote access</t>
  </si>
  <si>
    <t>M871</t>
  </si>
  <si>
    <t>M872</t>
  </si>
  <si>
    <t>Submit checklist of internal/external, Trusted, untrusted zones</t>
  </si>
  <si>
    <t>M873</t>
  </si>
  <si>
    <t>Submit details of the policies for DMZ and internet-facing interfaces</t>
  </si>
  <si>
    <t>M874</t>
  </si>
  <si>
    <t>Re-audit of Section 4.8 with the response captured in 4 sub-points</t>
  </si>
  <si>
    <t>M875</t>
  </si>
  <si>
    <t>Submit list of APIs for all applications with risk information &amp; conduct detailed audit on API security</t>
  </si>
  <si>
    <t>M876</t>
  </si>
  <si>
    <t>Submit Security Endpoints List of Infrastructure, Workstations, etc.</t>
  </si>
  <si>
    <t>Completed . Also Screenshot has been taken during security audit .</t>
  </si>
  <si>
    <t>M877</t>
  </si>
  <si>
    <t>Provide a list of applications generating Syslog, not generating syslog</t>
  </si>
  <si>
    <t>integration of application with syslog is still undergoing will; be submitted soon.</t>
  </si>
  <si>
    <t>M878</t>
  </si>
  <si>
    <t>Submit DR reports for all Applications that have been tested for DC-DR switchover</t>
  </si>
  <si>
    <t>DC-dr failover will be shown during FATS for Application</t>
  </si>
  <si>
    <t>M879</t>
  </si>
  <si>
    <t>Submit attendance list for security awareness trainings, ensure all NOC resources attend</t>
  </si>
  <si>
    <t>Last training conducted on 23 May25, and mail sent</t>
  </si>
  <si>
    <t>M88</t>
  </si>
  <si>
    <t>Clarity required on the scope of WFM under Phase-2 and sharing of Phase-1 &amp; 2 scope with T-Fiber</t>
  </si>
  <si>
    <t xml:space="preserve">BSS Integration was on phase-II however it has integrated in phase-I </t>
  </si>
  <si>
    <t>M880</t>
  </si>
  <si>
    <t>Finalise the duration and frequency of backup, provide storage utilisation report weekly, provide config backup details of all routers/switches/devices, submit weekly report capturing online &amp; offline storage status</t>
  </si>
  <si>
    <t xml:space="preserve">The point is already under discussion and duration of back up has been already mentioned as per ISO 27001 Data retention policy. Custoimer mat tailor it as per their requirement </t>
  </si>
  <si>
    <t>M881</t>
  </si>
  <si>
    <t>M882</t>
  </si>
  <si>
    <t>M883</t>
  </si>
  <si>
    <t>Offline Data Storage: L&amp;T to address the lack of offline data storage feature in the mobile application.</t>
  </si>
  <si>
    <t>M884</t>
  </si>
  <si>
    <t>Workflow Simulation: L&amp;T to simulate a fiber cut and explain the workflow for clearing the fault and updating GIS.</t>
  </si>
  <si>
    <t>M885</t>
  </si>
  <si>
    <t>M886</t>
  </si>
  <si>
    <t>GIS Related</t>
  </si>
  <si>
    <t>M887</t>
  </si>
  <si>
    <t>M888</t>
  </si>
  <si>
    <t>Operations Handbook: L&amp;T to share document forms from the Operations Handbook to be used by the WFM app.</t>
  </si>
  <si>
    <t>M889</t>
  </si>
  <si>
    <t>M89</t>
  </si>
  <si>
    <t>Integration with Material Management systems, ERP systems, and On-Demand dashboards to be covered in Phase-2</t>
  </si>
  <si>
    <t>For GI service delivery, the ONT inventory management feature has been given into the WFM application &amp; integration completed between web &amp; mobile also with BSS . application supports ONT authentication and inventory tracking. Additionally, various dashboards have been provided within the WFM application to enhance monitoring and management capabilities</t>
  </si>
  <si>
    <t>M890</t>
  </si>
  <si>
    <t>M891</t>
  </si>
  <si>
    <t>The necessity for L&amp;T to address the absence of offline data storage in the mobile application and to simulate a fiber cut workflow.</t>
  </si>
  <si>
    <t>Duplicate with Point- 237</t>
  </si>
  <si>
    <t>M892</t>
  </si>
  <si>
    <t>The requirement for L&amp;T to assure security in the WFM package, including API security and geo-fencing capabilities.</t>
  </si>
  <si>
    <t>M893</t>
  </si>
  <si>
    <t>The expectation for L&amp;T to provide comprehensive management reports and dashboards to support process improvements and operational efficiency.</t>
  </si>
  <si>
    <t>M894</t>
  </si>
  <si>
    <t>BSS Test Environment: VP-Program, T-Fiber requested BSS-SME, L&amp;T to investigate and expedite the resolution of the slowness in the BSS Test Environment.</t>
  </si>
  <si>
    <t>M895</t>
  </si>
  <si>
    <t>Performance Benchmarking Tools: BSS-SME, L&amp;T to explore web-based analytic tools for performance benchmarking.</t>
  </si>
  <si>
    <t>M896</t>
  </si>
  <si>
    <t>Status of Action Items: VP-Program, T-Fiber emphasized that action items marked as "Completed" should only be rendered "Closed" upon concurrence from T-Fiber.</t>
  </si>
  <si>
    <t>M897</t>
  </si>
  <si>
    <t>SMS and CSP Integration: BSS-SME, L&amp;T to implement SMS dispatch notification in CSP and include a link to the CSP page for T-Fiber USER to Approve or Reject.</t>
  </si>
  <si>
    <t>M898</t>
  </si>
  <si>
    <t>Product Catalogue Demo: SVP, T-Fiber requested a demo to showcase the configurable product catalogue feature.</t>
  </si>
  <si>
    <t>M899</t>
  </si>
  <si>
    <t>Backend Validation Demo: Director-P&amp;E, T-Fiber asked for a demo of Backend Validation and a document with validation steps.</t>
  </si>
  <si>
    <t>M9</t>
  </si>
  <si>
    <t>Demonstration of Repository Module</t>
  </si>
  <si>
    <t xml:space="preserve">24-Sep-25: Approved and shall be closed, its NAS Created in NOC for all Domains documentaton </t>
  </si>
  <si>
    <t>M90</t>
  </si>
  <si>
    <t>Proposed WFM solution support field personnel to schedule appointments with end customers</t>
  </si>
  <si>
    <t xml:space="preserve">Customer appointment is being handled by BSS and FE appointment by WFM </t>
  </si>
  <si>
    <t>M900</t>
  </si>
  <si>
    <t>Page Load Benchmark: Director-P&amp;E, T-Fiber requested a benchmark for page loading to be defined.</t>
  </si>
  <si>
    <t>M901</t>
  </si>
  <si>
    <t>Payment Gateway Integration: BSS-SME, L&amp;T confirmed integration is completed with a test account.</t>
  </si>
  <si>
    <t>M902</t>
  </si>
  <si>
    <t>BSS E2E Demo: Chief Delivery Officer, L&amp;T proposed to have the E2E BSS Demo on 4th July '23, with features to be confirmed by 1st July '23.</t>
  </si>
  <si>
    <t>M903</t>
  </si>
  <si>
    <t>Mobile App &amp; WFM: SVP, T-Fiber requested clarity on the number of mobile apps and urged L&amp;T to freeze the scope in consultation with MSI B and C. Demo with M/S Lepton scheduled for 21st June '23.</t>
  </si>
  <si>
    <t>Duplicate with Point- 214</t>
  </si>
  <si>
    <t>M904</t>
  </si>
  <si>
    <t xml:space="preserve"> BSS-SME, L&amp;T to ensure Dark Fiber with BSS and WFM flows can be shown by 30th December '23.</t>
  </si>
  <si>
    <t>Pending with BSS Team</t>
  </si>
  <si>
    <t>M905</t>
  </si>
  <si>
    <t>T-Cell, T-VPN, and GI-ILL Completion: SVP, T-Fiber called for these to be completed on priority before the visit by Hon’ Minister.</t>
  </si>
  <si>
    <t>M906</t>
  </si>
  <si>
    <t>Feasibility Logic</t>
  </si>
  <si>
    <t>Feasibility Logic: SVP, T-Fiber asked for the feasibility logic to include S1, S2 splitters and to be demonstrated in the next demo.</t>
  </si>
  <si>
    <t xml:space="preserve">Dependency On OSS Splitter View has been given to OSS team </t>
  </si>
  <si>
    <t>M907</t>
  </si>
  <si>
    <t>Bandwidth Feasibility Logic: Director-P&amp;E, T-Fiber requested the logic for Bandwidth feasibility in the backhaul to be provisioned and operationalised immediately.</t>
  </si>
  <si>
    <t>This point not related to GIS,11th July 2025:- As discussed with Sanjay Sir, this points need to be move to the OSS team.</t>
  </si>
  <si>
    <t>M908</t>
  </si>
  <si>
    <t>NMS Works Resources: SVP, T-Fiber requested a discussion with EVP, T-Fiber on the adequacy of NMS works resources.</t>
  </si>
  <si>
    <t>M909</t>
  </si>
  <si>
    <t>Repository Module for Document Upload: BSS-SME, L&amp;T to ensure the module is available in CRM and discussed with OEM.</t>
  </si>
  <si>
    <t>M91</t>
  </si>
  <si>
    <t>Finalization of Operational Processes linked to WFM workflows</t>
  </si>
  <si>
    <t>M910</t>
  </si>
  <si>
    <t>WhatsApp Integration: BSS-SME, L&amp;T to incorporate advanced features into WhatsApp Integration with CSP.</t>
  </si>
  <si>
    <t>M911</t>
  </si>
  <si>
    <t>UI/UX Resource: BSS-SME, L&amp;T updated that an internal UI/UX resource has been onboarded.</t>
  </si>
  <si>
    <t>M912</t>
  </si>
  <si>
    <t>Discussions on the BSS roadmap, including the status of action items from the dry run and CSP testing exercise.</t>
  </si>
  <si>
    <t>M913</t>
  </si>
  <si>
    <t>The urgency for STL to complete E2E for additional districts by 07th April '23 and the need to resolve issues impacting project progress.</t>
  </si>
  <si>
    <t>M914</t>
  </si>
  <si>
    <t>The necessity for STL to complete T-NOC Operationalization by 6th April 2023 to begin commercialization.</t>
  </si>
  <si>
    <t>M915</t>
  </si>
  <si>
    <t>The requirement for STL to address resource productivity issues and ensure sufficient resources for project completion.</t>
  </si>
  <si>
    <t>M916</t>
  </si>
  <si>
    <t>Payment Related</t>
  </si>
  <si>
    <t>The need for T-Fiber to expedite payment processes and for STL to provide a senior resource to orchestrate project completion efforts.</t>
  </si>
  <si>
    <t>M917</t>
  </si>
  <si>
    <t>The presentation of a comprehensive T-NOC operationalisation plan by STL, with clear phases and readiness stages.</t>
  </si>
  <si>
    <t>M918</t>
  </si>
  <si>
    <t>The completion of zonal paths and the delivery of districts within the committed timelines.</t>
  </si>
  <si>
    <t>M919</t>
  </si>
  <si>
    <t>Achieve T-VPN and T-DILL completion by 31st Jan '24; confirm Dark Fiber P2P link target date later.</t>
  </si>
  <si>
    <t>M92</t>
  </si>
  <si>
    <t>Perpetual licenses for WFM</t>
  </si>
  <si>
    <t>M920</t>
  </si>
  <si>
    <t>Ensure basic products are available by end of April '24; complete all 28 products within 2 months beyond April '24.</t>
  </si>
  <si>
    <t>M921</t>
  </si>
  <si>
    <t>Develop Service Delivery – Provisioning through OSS module; address potential failures and industry best practices.</t>
  </si>
  <si>
    <t>M922</t>
  </si>
  <si>
    <t>Manual KPI for service assurance due to lack of OEM confirmation; address concerns about NSO and OSS use.</t>
  </si>
  <si>
    <t>M923</t>
  </si>
  <si>
    <t>Align L&amp;T and OEM with product vision and delivery cadence; consider product development strategy.</t>
  </si>
  <si>
    <t>M924</t>
  </si>
  <si>
    <t>NSO resource available from 3rd January '24; ensure readiness to operate remotely and train L&amp;T resources.</t>
  </si>
  <si>
    <t>M925</t>
  </si>
  <si>
    <t>Conduct Dry Run for 3 Products (GI-BB, T-CELL, Dark Fiber) on 5th January '24 with BSS &amp; WFM; share date soon.</t>
  </si>
  <si>
    <t>M926</t>
  </si>
  <si>
    <t>Initiate daily meetings with T-Fiber; share progress updates daily.</t>
  </si>
  <si>
    <t>M927</t>
  </si>
  <si>
    <t>O&amp;M Related</t>
  </si>
  <si>
    <t>Start daily uptime report immediately; resolve duplicate TroubleTicket issue within the week.</t>
  </si>
  <si>
    <t>\\172.28.9.34\Artefacts_T-Fiber TNOC Tracker\HELPDESK\M927</t>
  </si>
  <si>
    <t>M928</t>
  </si>
  <si>
    <t>Clarify NOC resource roles and seating; discuss and fix scope for external audit by 3rd Jan '24; conduct External Audit by 31st January '24.</t>
  </si>
  <si>
    <t>Audit done by Allied Boston. And further external audit to be done by TFiber vendor. Scope has been submitted to customer for external Audit. NOC teams role and KRA shared with TFiber</t>
  </si>
  <si>
    <t>M929</t>
  </si>
  <si>
    <t>Address maturity of the Helpdesk; clarify integration aspects and ensure Helpdesk is ready to handle calls.</t>
  </si>
  <si>
    <t>M93</t>
  </si>
  <si>
    <t xml:space="preserve">To check for potential overlapping functions between proposed WFM app and GIS O&amp;M app, and accordingly streamline the Operational process  </t>
  </si>
  <si>
    <t>M930</t>
  </si>
  <si>
    <t>Cover all requirements in the roadmap with completion dates; explore standard templates for SLA reports to settle invoices with BBNL.</t>
  </si>
  <si>
    <t>M931</t>
  </si>
  <si>
    <t>Provide clarity on Alarm Correlation, cross-domain RCA, SIA, Helpdesk design, Network and Service Topology.</t>
  </si>
  <si>
    <t>M932</t>
  </si>
  <si>
    <t>Deliver NOC before the end of T3 as mandated by EVP, T-Fiber.</t>
  </si>
  <si>
    <t>M933</t>
  </si>
  <si>
    <t>BSS readiness</t>
  </si>
  <si>
    <t>M934</t>
  </si>
  <si>
    <t>Unique ID – Naming Convention</t>
  </si>
  <si>
    <t>M935</t>
  </si>
  <si>
    <t>GUI Interface for NSO</t>
  </si>
  <si>
    <t>M936</t>
  </si>
  <si>
    <t>Payment Approach &amp; Integration</t>
  </si>
  <si>
    <t>M937</t>
  </si>
  <si>
    <t>Invoice Template</t>
  </si>
  <si>
    <t>M938</t>
  </si>
  <si>
    <t>Integration of Bill Desk &amp; Other Points</t>
  </si>
  <si>
    <t>M939</t>
  </si>
  <si>
    <t>BSS progress session for Dark Fiber</t>
  </si>
  <si>
    <t>M94</t>
  </si>
  <si>
    <t>Manual overwrite of data</t>
  </si>
  <si>
    <t>11-7-2025:-WFM does not allow any manual data overwrite scenarios</t>
  </si>
  <si>
    <t>M940</t>
  </si>
  <si>
    <t>Integrate live data for location feasibility</t>
  </si>
  <si>
    <t>This point not related to GIS,External Feasibility Tool is required ,11th July 2025:- As discussed with Sanjay Sir, this points need to be move to the OSS team.</t>
  </si>
  <si>
    <t>M941</t>
  </si>
  <si>
    <t>Review and align ‘Ready for Service’ nomenclature</t>
  </si>
  <si>
    <t>This point not related to GIS, 11th July 2025:-this point needs to be discussed with Siva Sir to explore the possibility of accommodating the feature in the respective application, as it is not related to GIS</t>
  </si>
  <si>
    <t>M942</t>
  </si>
  <si>
    <t>Implement auto-population of fields in CRM</t>
  </si>
  <si>
    <t>M943</t>
  </si>
  <si>
    <t>Implement user access control for RFO to RFS conversion</t>
  </si>
  <si>
    <t>M944</t>
  </si>
  <si>
    <t>Integrate BSS with GIS for distance calculation</t>
  </si>
  <si>
    <t>M945</t>
  </si>
  <si>
    <t>Provide updates and roadmap for Lead/Opportunity/Order conversion process</t>
  </si>
  <si>
    <t>M946</t>
  </si>
  <si>
    <t>Implement Mandal to GP and Mandal to Mandal Dark fiber service</t>
  </si>
  <si>
    <t>M947</t>
  </si>
  <si>
    <t>Clarify the list of individuals involved in BSS operations</t>
  </si>
  <si>
    <t>M948</t>
  </si>
  <si>
    <t>Resolve document upload feature with order tagging</t>
  </si>
  <si>
    <t>M949</t>
  </si>
  <si>
    <t>Prepare for soft launch in accordance with management's direction</t>
  </si>
  <si>
    <t>M95</t>
  </si>
  <si>
    <t xml:space="preserve">Verification process for checking whether the field technician has gone to the required location or not.   </t>
  </si>
  <si>
    <t>M950</t>
  </si>
  <si>
    <t>Upload BSNL locations for demonstration and discuss GIS integration and document repository issues</t>
  </si>
  <si>
    <t>M951</t>
  </si>
  <si>
    <t>Confirm timeline for GI-BB and T-Cell</t>
  </si>
  <si>
    <t>M952</t>
  </si>
  <si>
    <t>Discuss Route and Bridge Mode for Internet Leased Line product</t>
  </si>
  <si>
    <t>M953</t>
  </si>
  <si>
    <t>NOC Readiness Review</t>
  </si>
  <si>
    <t>M954</t>
  </si>
  <si>
    <t>Ensure full delivery of NOC including field O&amp;M and basic six products</t>
  </si>
  <si>
    <t>M955</t>
  </si>
  <si>
    <t>Confirm readiness of all NOC modules including ticketing, Helpdesk and WFM</t>
  </si>
  <si>
    <t>M956</t>
  </si>
  <si>
    <t>Deliver service inventory module</t>
  </si>
  <si>
    <t>M957</t>
  </si>
  <si>
    <t>Create a tracker sheet for conditional approvals and workshop points</t>
  </si>
  <si>
    <t>M958</t>
  </si>
  <si>
    <t>Submit detailed plan for module-wise readiness</t>
  </si>
  <si>
    <t>M959</t>
  </si>
  <si>
    <t>Present documentation for automation of 6 products</t>
  </si>
  <si>
    <t>M96</t>
  </si>
  <si>
    <t>Toll Free-Number</t>
  </si>
  <si>
    <t>M960</t>
  </si>
  <si>
    <t>Submit package for NOC readiness, roadmaps, and sheets</t>
  </si>
  <si>
    <t>M961</t>
  </si>
  <si>
    <t>Engage OEMs till end-to-end stabilization of services</t>
  </si>
  <si>
    <t>M962</t>
  </si>
  <si>
    <t>Discuss pending points and close the final scope with T-Fiber</t>
  </si>
  <si>
    <t>M963</t>
  </si>
  <si>
    <t>Share a business continuity plan for 6 manual to automated product transitions</t>
  </si>
  <si>
    <t>M964</t>
  </si>
  <si>
    <t>Present NOC pre-production testing and environment plan</t>
  </si>
  <si>
    <t>M965</t>
  </si>
  <si>
    <t>Confirm list of BSS operation team members</t>
  </si>
  <si>
    <t>M966</t>
  </si>
  <si>
    <t>Update the GIS data and confirm its operation SOP</t>
  </si>
  <si>
    <t>M967</t>
  </si>
  <si>
    <t>Deploy senior resource for managing T-Fiber helpdesk</t>
  </si>
  <si>
    <t>M968</t>
  </si>
  <si>
    <t>Separate helpdesk and call center desk with transition plan</t>
  </si>
  <si>
    <t>Only technical helpdesk in scope which is operational</t>
  </si>
  <si>
    <t>M969</t>
  </si>
  <si>
    <t>Arrange toll-free number and update on notification formats readiness</t>
  </si>
  <si>
    <t>M97</t>
  </si>
  <si>
    <t>Different communication channels such as SMS, WhatsApp, Email</t>
  </si>
  <si>
    <t>11- Sep-25: SMS and E-mail Integrated and Whatsapp existing Product will not support</t>
  </si>
  <si>
    <t>M970</t>
  </si>
  <si>
    <t>Integrate WhatsApp for customer communication through calls with IVR</t>
  </si>
  <si>
    <t>M971</t>
  </si>
  <si>
    <t>Provide updates on NOC progress and ensure commitment dates are met</t>
  </si>
  <si>
    <t>M972</t>
  </si>
  <si>
    <t>Deploy stable standard product for IPDR</t>
  </si>
  <si>
    <t>M973</t>
  </si>
  <si>
    <t>Ensure pre-scheduled meetings occur without SMEs absence</t>
  </si>
  <si>
    <t>M974</t>
  </si>
  <si>
    <t>Prepare NOC for review by the State IT&amp;EC Minister and PS-ITE&amp;C</t>
  </si>
  <si>
    <t>24-Sep-25: Closed, Meeting completed</t>
  </si>
  <si>
    <t>M975</t>
  </si>
  <si>
    <t>Project Review with 3 MSIs</t>
  </si>
  <si>
    <t>M976</t>
  </si>
  <si>
    <t>Resource mobilization and network availability</t>
  </si>
  <si>
    <t>NOC resources available, availability report being shared</t>
  </si>
  <si>
    <t>M977</t>
  </si>
  <si>
    <t>Adoption of WFM by packages B &amp; C</t>
  </si>
  <si>
    <t>M978</t>
  </si>
  <si>
    <t>Implementation of Mandal rings of NoFN PH-1</t>
  </si>
  <si>
    <t>M979</t>
  </si>
  <si>
    <t>Restoration of social welfare and tribal welfare schools to service</t>
  </si>
  <si>
    <t>M98</t>
  </si>
  <si>
    <t>Categorization of Incoming Queries</t>
  </si>
  <si>
    <t>11- Sep-25: Available in Neox Application</t>
  </si>
  <si>
    <t>M980</t>
  </si>
  <si>
    <t>Complete all GI connectivity before March '24</t>
  </si>
  <si>
    <t>M981</t>
  </si>
  <si>
    <t>Focus on top 4 network readiness priorities</t>
  </si>
  <si>
    <t>M982</t>
  </si>
  <si>
    <t>WFM Patrolling App Demo</t>
  </si>
  <si>
    <t>M983</t>
  </si>
  <si>
    <t>Complete WFM-OSS integration</t>
  </si>
  <si>
    <t>M984</t>
  </si>
  <si>
    <t>Submit solution document for PoP RFS</t>
  </si>
  <si>
    <t>M985</t>
  </si>
  <si>
    <t>M986</t>
  </si>
  <si>
    <t>Complete Fault Management and Trouble Ticketing</t>
  </si>
  <si>
    <t>M987</t>
  </si>
  <si>
    <t>Clarify GIS vs WFM mobile app usage</t>
  </si>
  <si>
    <t>M988</t>
  </si>
  <si>
    <t>M989</t>
  </si>
  <si>
    <t>Ensure API security measures</t>
  </si>
  <si>
    <t>Applicationer has been asked to collect from Developers</t>
  </si>
  <si>
    <t>M99</t>
  </si>
  <si>
    <t>Bilingual IVR</t>
  </si>
  <si>
    <t>M990</t>
  </si>
  <si>
    <t>Submit sample dashboards/reports</t>
  </si>
  <si>
    <t>M991</t>
  </si>
  <si>
    <t>Provide Operations Handbook document forms</t>
  </si>
  <si>
    <t>M992</t>
  </si>
  <si>
    <t>Clarify attendance watermarking feature</t>
  </si>
  <si>
    <t>M993</t>
  </si>
  <si>
    <t>Schedule weekly training for patrollers</t>
  </si>
  <si>
    <t>M994</t>
  </si>
  <si>
    <t>Update on previous MoM action items</t>
  </si>
  <si>
    <t>M995</t>
  </si>
  <si>
    <t>Continue defining logic for Dark Fiber and GI-BB products</t>
  </si>
  <si>
    <t>M996</t>
  </si>
  <si>
    <t>M997</t>
  </si>
  <si>
    <t>Improve resource mobilization &amp; achieve 65% network availability</t>
  </si>
  <si>
    <t>M998</t>
  </si>
  <si>
    <t>Engage partners for O&amp;M resources augmentation and ensure active spares availability</t>
  </si>
  <si>
    <t>M999</t>
  </si>
  <si>
    <t>Deploy committed resources and achieve network availability</t>
  </si>
  <si>
    <t>NOC1</t>
  </si>
  <si>
    <t>DC</t>
  </si>
  <si>
    <t>DC Active Infra uptime &amp; SLA Daily</t>
  </si>
  <si>
    <t>Incident Management</t>
  </si>
  <si>
    <t>NOC10</t>
  </si>
  <si>
    <t>DC Passive infra uptime &amp; SLA Weekly</t>
  </si>
  <si>
    <t>NOC100</t>
  </si>
  <si>
    <t>Governenmnet Institutions ( GI ) links delivery. Preparation and publishing of KPI Daily</t>
  </si>
  <si>
    <t>NNMI</t>
  </si>
  <si>
    <t>NPS</t>
  </si>
  <si>
    <t>OPEN-DEPENDENT</t>
  </si>
  <si>
    <t>NOC101</t>
  </si>
  <si>
    <t>Governenmnet Institutions ( GI ) links delivery. Preparation and publishing of KPI Weekly</t>
  </si>
  <si>
    <t>NOC102</t>
  </si>
  <si>
    <t>Governenmnet Institutions ( GI ) links delivery. Preparation and publishing of KPI Monthly</t>
  </si>
  <si>
    <t>NOC103</t>
  </si>
  <si>
    <t>Governenmnet Institutions ( GI ) links delivery. Preparation and publishing of KPI (Selective from and to dates)</t>
  </si>
  <si>
    <t>NOC104</t>
  </si>
  <si>
    <t>Published GP Network uptime (like, total scope, litup count and availability according to the category) Daily</t>
  </si>
  <si>
    <t>COMPLETED</t>
  </si>
  <si>
    <t>NOC105</t>
  </si>
  <si>
    <t>Published GP Network uptime (like, total scope, litup count and availability according to the category) Weekly</t>
  </si>
  <si>
    <r>
      <rPr>
        <b/>
        <sz val="11"/>
        <rFont val="Calibri"/>
        <family val="2"/>
      </rPr>
      <t xml:space="preserve">26-Sep-2025: </t>
    </r>
    <r>
      <rPr>
        <sz val="11"/>
        <rFont val="Calibri"/>
        <family val="2"/>
      </rPr>
      <t xml:space="preserve">
GPON , DWDM, Routers, switches and UPS we can take monthly and Daily reports from UOC.
For UPS, Routers and switches we can take hourly, weekly, monthly on demand and any selective period basis from NNMI.
L&amp;T conveyed that, As per the agreed scope of work between L&amp;T, TFiber, HP and OT this hourly and weekly granuality not given in the scope, also availability based on alarm.
As per the confirmation from Manoj L&amp;T, The existing tool can only give daily and monthly reports only. Apart from that the system doesn't have capabilities to generate other reports.
Vigility need to co-ordinate with OEM and confirm the feasibility.</t>
    </r>
  </si>
  <si>
    <t>NOC106</t>
  </si>
  <si>
    <t>Published GP Network uptime (like, total scope, litup count and availability according to the category) Monthly</t>
  </si>
  <si>
    <t>NOC107</t>
  </si>
  <si>
    <t>Published GP Network uptime (like, total scope, litup count and availability according to the category) (Selective from and to dates)</t>
  </si>
  <si>
    <t>NOC108</t>
  </si>
  <si>
    <t>Publishing Package wise and District wise GP Network uptime and GP TT resolution MTTR dashboard Daily</t>
  </si>
  <si>
    <t>NOC109</t>
  </si>
  <si>
    <t>Publishing Package wise and District wise GP Network uptime and GP TT resolution MTTR dashboard Weekly</t>
  </si>
  <si>
    <t>NOC11</t>
  </si>
  <si>
    <t>DC Passive infra uptime &amp; SLA Monthly</t>
  </si>
  <si>
    <t>NOC110</t>
  </si>
  <si>
    <t>Publishing Package wise and District wise GP Network uptime and GP TT resolution MTTR dashboard Monthly</t>
  </si>
  <si>
    <t>NOC111</t>
  </si>
  <si>
    <t>Publishing Package wise and District wise GP Network uptime and GP TT resolution MTTR dashboard (Selective from and to dates)</t>
  </si>
  <si>
    <t>Availability is available in UOC for Daily and monthly only. 
MTTR Report is available from SM on Daily , Weekly, monthly and customized period. Dashboards made available as per requirements against MTTR</t>
  </si>
  <si>
    <t>NOC112</t>
  </si>
  <si>
    <t>Published Mandal Network uptime (like, total scope, litup count and availability according to the category) Hourly</t>
  </si>
  <si>
    <t>Availability is available in UOC for  Daily and monthly only.</t>
  </si>
  <si>
    <t>NOC113</t>
  </si>
  <si>
    <t>Published Mandal Network uptime (like, total scope, litup count and availability according to the category) Daily</t>
  </si>
  <si>
    <t>NOC114</t>
  </si>
  <si>
    <t>Published Mandal Network uptime (like, total scope, litup count and availability according to the category) Weekly</t>
  </si>
  <si>
    <t>Additional Scope (Total scope value is not possible to display in HPSM)</t>
  </si>
  <si>
    <t>NOC115</t>
  </si>
  <si>
    <t>Published Mandal Network uptime (like, total scope, litup count and availability according to the category) Monthly</t>
  </si>
  <si>
    <t>NOC116</t>
  </si>
  <si>
    <t>Published Mandal Network uptime (like, total scope, litup count and availability according to the category) (Selective from and to dates)</t>
  </si>
  <si>
    <t>NOC117</t>
  </si>
  <si>
    <t>Publishing Package wise and district wise Mandal Network uptime and Mandal TT resolution MTTR dashboard Daily</t>
  </si>
  <si>
    <t>NOC118</t>
  </si>
  <si>
    <t>Publishing Package wise and district wise Mandal Network uptime and Mandal TT resolution MTTR dashboard Weekly</t>
  </si>
  <si>
    <t>NOC119</t>
  </si>
  <si>
    <t>Publishing Package wise and district wise Mandal Network uptime and Mandal TT resolution MTTR dashboard Monthly</t>
  </si>
  <si>
    <t>NOC12</t>
  </si>
  <si>
    <t>DC Passive infra uptime &amp; SLA (Selective from and to dates)</t>
  </si>
  <si>
    <t>NOC120</t>
  </si>
  <si>
    <t>Publishing Package wise and district wise Mandal Network uptime and Mandal TT resolution MTTR dashboard (Selective from and to dates)</t>
  </si>
  <si>
    <t>Uptime and MMTR are two separate reports.</t>
  </si>
  <si>
    <t>NOC121</t>
  </si>
  <si>
    <t>Based on DFR, prepare and publishing domain wise Ticketing dashboard Hourly</t>
  </si>
  <si>
    <t>NOC122</t>
  </si>
  <si>
    <t>Based on DFR, prepare and publishing domain wise Ticketing dashboard Daily</t>
  </si>
  <si>
    <t>NOC123</t>
  </si>
  <si>
    <t>Based on DFR, prepare and publishing domain wise Ticketing dashboard Weekly</t>
  </si>
  <si>
    <t>NOC124</t>
  </si>
  <si>
    <t>Based on DFR, prepare and publishing domain wise Ticketing dashboard Monthly</t>
  </si>
  <si>
    <t>NOC125</t>
  </si>
  <si>
    <t>Based on DFR, prepare and publishing domain wise Ticketing dashboard (Selective from and to dates)</t>
  </si>
  <si>
    <t>NOC126</t>
  </si>
  <si>
    <t>Publishing of total field network devices dashboard Daily</t>
  </si>
  <si>
    <t>UTM</t>
  </si>
  <si>
    <t>NOC127</t>
  </si>
  <si>
    <t>Publishing of total field network devices dashboard Weekly</t>
  </si>
  <si>
    <t>NOC128</t>
  </si>
  <si>
    <t>Publishing of total field network devices dashboard Monthly</t>
  </si>
  <si>
    <t>Device status will be live in the dashboard</t>
  </si>
  <si>
    <t>NOC129</t>
  </si>
  <si>
    <t>Publishing of total field network devices dashboard  (Selective from and to dates)</t>
  </si>
  <si>
    <t>NOC13</t>
  </si>
  <si>
    <t>DC Network link uptime &amp; SLA Daily</t>
  </si>
  <si>
    <t>NOC130</t>
  </si>
  <si>
    <t>Field Passive Infra</t>
  </si>
  <si>
    <t>Preparion and publishing Field Passive Infra Devices Uptime dashboard (Zone,Mandal,GP wise) Daily</t>
  </si>
  <si>
    <t>NOC131</t>
  </si>
  <si>
    <t>Preparion and publishing Field Passive Infra Devices Uptime dashboard (Zone,Mandal,GP wise) Weekly</t>
  </si>
  <si>
    <t>NOC132</t>
  </si>
  <si>
    <t>Preparion and publishing Field Passive Infra Devices Uptime dashboard (Zone,Mandal,GP wise) Monthly</t>
  </si>
  <si>
    <t>NOC133</t>
  </si>
  <si>
    <t>Preparion and publishing Field Passive Infra Devices Uptime dashboard (Zone,Mandal,GP wise)  (Selective from and to dates)</t>
  </si>
  <si>
    <t>NOC134</t>
  </si>
  <si>
    <t>Planned Events</t>
  </si>
  <si>
    <t>Publishing Planned Events dashboard of all the packages(like , PE applied,Success,cancelation etc) Daily</t>
  </si>
  <si>
    <t>NOC135</t>
  </si>
  <si>
    <t>Publishing Planned Events dashboard of all the packages(like , PE applied,Success,cancelation etc) Weekly</t>
  </si>
  <si>
    <t>NOC136</t>
  </si>
  <si>
    <t>Publishing Planned Events dashboard of all the packages(like , PE applied,Success,cancelation etc) Monthly</t>
  </si>
  <si>
    <t>NOC137</t>
  </si>
  <si>
    <t>Publishing Planned Events dashboard of all the packages(like , PE applied,Success,cancelation etc)  (Selective from and to dates)</t>
  </si>
  <si>
    <t>NOC138</t>
  </si>
  <si>
    <t>DC IT Active Infra</t>
  </si>
  <si>
    <t>Preparation and publishing of all DC IT devices availability dashboard Daily</t>
  </si>
  <si>
    <t>NOC139</t>
  </si>
  <si>
    <t>Preparation and publishing of all DC IT devices availability dashboard Weekly</t>
  </si>
  <si>
    <t>NOC14</t>
  </si>
  <si>
    <t>DC Network link uptime &amp; SLA Weekly</t>
  </si>
  <si>
    <t>NOC140</t>
  </si>
  <si>
    <t>Preparation and publishing of all DC IT devices availability dashboard Monthly</t>
  </si>
  <si>
    <t>NOC141</t>
  </si>
  <si>
    <t>Preparation and publishing of all DC IT devices availability dashboard  (Selective from and to dates)</t>
  </si>
  <si>
    <t>NOC142</t>
  </si>
  <si>
    <t>Preparation and publishing of all DC Non IT devices availability dashboard Daily</t>
  </si>
  <si>
    <t>NOC143</t>
  </si>
  <si>
    <t>Preparation and publishing of all DC Non IT devices availability dashboard Weekly</t>
  </si>
  <si>
    <t>NOC144</t>
  </si>
  <si>
    <t>Preparation and publishing of all DC Non IT devices availability dashboard Monthly</t>
  </si>
  <si>
    <t>NOC145</t>
  </si>
  <si>
    <t>Preparation and publishing of all DC Non IT devices availability dashboard  (Selective from and to dates)</t>
  </si>
  <si>
    <t>NOC146</t>
  </si>
  <si>
    <t>Preparation and publishing of all application availability dashboard Daily</t>
  </si>
  <si>
    <t>UOC</t>
  </si>
  <si>
    <t xml:space="preserve">09-09-2025: Sitescope based application URL monitoring </t>
  </si>
  <si>
    <t>NOC147</t>
  </si>
  <si>
    <t>Preparation and publishing of all application availability dashboard Weekly</t>
  </si>
  <si>
    <t>NOC148</t>
  </si>
  <si>
    <t>Preparation and publishing of all application availability dashboard Monthly</t>
  </si>
  <si>
    <t>NOC149</t>
  </si>
  <si>
    <t>Preparation and publishing of all application availability dashboard  (Selective from and to dates)</t>
  </si>
  <si>
    <t xml:space="preserve">09-09-2025: Sitescope based application URL availability monitoring </t>
  </si>
  <si>
    <t>NOC15</t>
  </si>
  <si>
    <t>DC Network link uptime &amp; SLA Monthly</t>
  </si>
  <si>
    <t>NOC150</t>
  </si>
  <si>
    <t>Service assurance &amp; Dashboards</t>
  </si>
  <si>
    <t xml:space="preserve"> HPE Telco Unified OSS Console </t>
  </si>
  <si>
    <t>Power Bi</t>
  </si>
  <si>
    <t>NOC151</t>
  </si>
  <si>
    <t>Network Service Assurance Dashboards</t>
  </si>
  <si>
    <t>NOC152</t>
  </si>
  <si>
    <t>Business Service Assurance Dashboards</t>
  </si>
  <si>
    <t>NOC153</t>
  </si>
  <si>
    <t>Customer Service Dashboards</t>
  </si>
  <si>
    <t>It will be available in BSS</t>
  </si>
  <si>
    <t>NOC154</t>
  </si>
  <si>
    <t>Security Assurance Dashboard</t>
  </si>
  <si>
    <t>NOC155</t>
  </si>
  <si>
    <t xml:space="preserve">Service Inventory </t>
  </si>
  <si>
    <t>NOC156</t>
  </si>
  <si>
    <t>Service Monitoring</t>
  </si>
  <si>
    <t>NOC157</t>
  </si>
  <si>
    <t>OSS Intigration for POC Locations LCO,RMSO &amp; MSO</t>
  </si>
  <si>
    <t>Aditional Scope for OT/HPE</t>
  </si>
  <si>
    <t>NOC158</t>
  </si>
  <si>
    <t>OSS Intigration for Live  LCO , RMSO &amp; MSO</t>
  </si>
  <si>
    <t>NOC159</t>
  </si>
  <si>
    <t>Video customer inventory , Internet customer inventory , Bandwidth allocation inventory count etc.,</t>
  </si>
  <si>
    <t>NOC16</t>
  </si>
  <si>
    <t>DC Network link uptime &amp; SLA  (Selective from and to dates)</t>
  </si>
  <si>
    <t>NOC160</t>
  </si>
  <si>
    <t>Preparation and publishing of all DC passive infra(Internal, OEM) PM dashboard Daily</t>
  </si>
  <si>
    <t>NOC161</t>
  </si>
  <si>
    <t>Preparation and publishing of all DC passive infra(Internal, OEM) PM dashboard Weekly</t>
  </si>
  <si>
    <t>NOC162</t>
  </si>
  <si>
    <t>Preparation and publishing of all DC passive infra(Internal, OEM) PM dashboard Monthly</t>
  </si>
  <si>
    <t>NOC163</t>
  </si>
  <si>
    <t>Preparation and publishing of all DC passive infra(Internal, OEM) PM dashboard  (Selective from and to dates)</t>
  </si>
  <si>
    <t>NOC164</t>
  </si>
  <si>
    <t>Preparation and publishing of all devices, application, software AMC dashboard Daily</t>
  </si>
  <si>
    <t>Asset Manager</t>
  </si>
  <si>
    <t>Report is available in Asset manager</t>
  </si>
  <si>
    <t>NOC165</t>
  </si>
  <si>
    <t>Preparation and publishing of all devices, application, software AMC dashboard Weekly</t>
  </si>
  <si>
    <t>NOC166</t>
  </si>
  <si>
    <t>Preparation and publishing of all devices, application, software AMC dashboard Monthly</t>
  </si>
  <si>
    <t>NOC167</t>
  </si>
  <si>
    <t>Preparation and publishing of all devices, application, software AMC dashboard  (Selective from and to dates)</t>
  </si>
  <si>
    <t>NOC168</t>
  </si>
  <si>
    <t>Publishing of all major events in Tnoc dashboard Daily</t>
  </si>
  <si>
    <t>NOC169</t>
  </si>
  <si>
    <t>Publishing of all major events in Tnoc dashboard Weekly</t>
  </si>
  <si>
    <t>NOC17</t>
  </si>
  <si>
    <t>configure of GI services and tracking and publishing data Daily</t>
  </si>
  <si>
    <t>It will be available in NSO and BSS</t>
  </si>
  <si>
    <t>NOC170</t>
  </si>
  <si>
    <t>Publishing of all major events in Tnoc dashboard Monthly</t>
  </si>
  <si>
    <t>NOC171</t>
  </si>
  <si>
    <t>Publishing of all major events in Tnoc dashboard  (Selective from and to dates)</t>
  </si>
  <si>
    <t>NOC172</t>
  </si>
  <si>
    <t>BBNL Reports</t>
  </si>
  <si>
    <t>Publishing of BBNL dashboard Daily</t>
  </si>
  <si>
    <t>NOC173</t>
  </si>
  <si>
    <t>Publishing of BBNL dashboard Weekly</t>
  </si>
  <si>
    <t>NOC174</t>
  </si>
  <si>
    <t>Publishing of BBNL dashboard Monthly</t>
  </si>
  <si>
    <t>NOC175</t>
  </si>
  <si>
    <t>Publishing of BBNL dashboard  (Selective from and to dates)</t>
  </si>
  <si>
    <t>NOC176</t>
  </si>
  <si>
    <t>Publishing of Field Passive infra total devices dashboard Daily</t>
  </si>
  <si>
    <t>09-09-2025: Inventory Dashboard visible for live data which is refreshing 6 times a day.</t>
  </si>
  <si>
    <t>NOC177</t>
  </si>
  <si>
    <t>Publishing of Field Passive infra total devices dashboard Weekly</t>
  </si>
  <si>
    <t>NOC178</t>
  </si>
  <si>
    <t>Publishing of Field Passive infra total devices dashboard Monthly</t>
  </si>
  <si>
    <t>Live report is available in UOC</t>
  </si>
  <si>
    <t>NOC179</t>
  </si>
  <si>
    <t>Publishing of Field Passive infra total devices dashboard  (Selective from and to dates)</t>
  </si>
  <si>
    <t>NOC18</t>
  </si>
  <si>
    <t>configure of GI services and tracking and publishing data Weekly</t>
  </si>
  <si>
    <t>NOC180</t>
  </si>
  <si>
    <t>Published Zonal Network uptime (like, total scope, litup count and availability according to the category) Daily</t>
  </si>
  <si>
    <t>NOC181</t>
  </si>
  <si>
    <t>Published Zonal Network uptime (like, total scope, litup count and availability according to the category) Weekly</t>
  </si>
  <si>
    <t>NOC182</t>
  </si>
  <si>
    <t>Published Zonal Network uptime (like, total scope, litup count and availability according to the category) Monthly</t>
  </si>
  <si>
    <t>NOC183</t>
  </si>
  <si>
    <t>Published Zonal Network uptime (like, total scope, litup count and availability according to the category) (Selective from and to dates)</t>
  </si>
  <si>
    <t>NOC184</t>
  </si>
  <si>
    <t>Publishing Package wise , district wise and node wise (like DWDM,OADM) Zonal Network uptime and Mandal TT resolution MTTR dashboard Daily</t>
  </si>
  <si>
    <t>NOC185</t>
  </si>
  <si>
    <t>Publishing Package wise , district wise and node wise (like DWDM,OADM) Zonal Network uptime and Mandal TT resolution MTTR dashboard Weekly</t>
  </si>
  <si>
    <t>NOC186</t>
  </si>
  <si>
    <t>Publishing Package wise , district wise and node wise (like DWDM,OADM) Zonal Network uptime and Mandal TT resolution MTTR dashboard Monthly</t>
  </si>
  <si>
    <t>NOC187</t>
  </si>
  <si>
    <t>Publishing Package wise , district wise and node wise (like DWDM,OADM) Zonal Network uptime and Mandal TT resolution MTTR dashboard (Selective from and to dates)</t>
  </si>
  <si>
    <t>NOC188</t>
  </si>
  <si>
    <t>Preparation and publishing of Zonal link summary , uptime and MTTR dashboard Daily</t>
  </si>
  <si>
    <t>11-09-2025: Uptime/Availability  and MTTR is available for daily and monthly</t>
  </si>
  <si>
    <t>NOC189</t>
  </si>
  <si>
    <t>Preparation and publishing of Zonal link summary , uptime and MTTR dashboard Weekly</t>
  </si>
  <si>
    <t>NOC19</t>
  </si>
  <si>
    <t>configure of GI services and tracking and publishing data Monthly</t>
  </si>
  <si>
    <t>NOC190</t>
  </si>
  <si>
    <t>Preparation and publishing of Zonal link summary , uptime and MTTR dashboard Monthly</t>
  </si>
  <si>
    <t>NOC191</t>
  </si>
  <si>
    <t>Preparation and publishing of Zonal link summary , uptime and MTTR dashboard (Selective from and to dates)</t>
  </si>
  <si>
    <t>NOC192</t>
  </si>
  <si>
    <t>Preparing and publishing Zonal Link Fiber MTTR dashboard Daily</t>
  </si>
  <si>
    <t>NOC193</t>
  </si>
  <si>
    <t>Preparing and publishing Zonal Link Fiber MTTR dashboard Weekly</t>
  </si>
  <si>
    <t>NOC194</t>
  </si>
  <si>
    <t>Preparing and publishing Zonal Link Fiber MTTR dashboard Monthly</t>
  </si>
  <si>
    <t>NOC195</t>
  </si>
  <si>
    <t>Preparing and publishing Zonal Link Fiber MTTR dashboard (Selective from and to dates)</t>
  </si>
  <si>
    <t>NOC196</t>
  </si>
  <si>
    <t>Preparation and publishing dashboard for major events happened in network Hourly</t>
  </si>
  <si>
    <t>Option is Availale in UOC (FAS) to check major alarms</t>
  </si>
  <si>
    <t>NOC197</t>
  </si>
  <si>
    <t>Preparation and publishing dashboard for major events happened in network Daily</t>
  </si>
  <si>
    <t>NOC198</t>
  </si>
  <si>
    <t>Preparation and publishing dashboard for major events happened in network Weekly</t>
  </si>
  <si>
    <t>NOC199</t>
  </si>
  <si>
    <t>Preparation and publishing dashboard for major events happened in network Monthly</t>
  </si>
  <si>
    <t>NOC2</t>
  </si>
  <si>
    <t>DC Active Infra uptime &amp; SLA Weekly</t>
  </si>
  <si>
    <t>NOC20</t>
  </si>
  <si>
    <t>configure of GI services and tracking and publishing data (Selective from and to dates)</t>
  </si>
  <si>
    <t>NOC200</t>
  </si>
  <si>
    <t>Preparation and publishing dashboard for major events happened in network  (Selective from and to dates)</t>
  </si>
  <si>
    <t>NOC201</t>
  </si>
  <si>
    <t>Preparation and publishing of all DC DWDM devices availability dashboard Daily</t>
  </si>
  <si>
    <t>NOC202</t>
  </si>
  <si>
    <t>Preparation and publishing of all DC DWDM devices availability dashboard Weekly</t>
  </si>
  <si>
    <t>NOC203</t>
  </si>
  <si>
    <t>Preparation and publishing of all DC DWDM devices availability dashboard Monthly</t>
  </si>
  <si>
    <t>NOC204</t>
  </si>
  <si>
    <t>Preparation and publishing of all DC DWDM devices availability dashboard  (Selective from and to dates)</t>
  </si>
  <si>
    <t>NOC205</t>
  </si>
  <si>
    <t>T-NOC Report : Zonal Links DWDM DFR Status as on 15-May-2025 Action to be taken on Top Most Priority Daily</t>
  </si>
  <si>
    <t>NOC206</t>
  </si>
  <si>
    <t>T-NOC Report : Zonal Links DWDM DFR Status as on 15-May-2025 Action to be taken on Top Most Priority Weekly</t>
  </si>
  <si>
    <t>09-09-2025: Ticket data based on Service Manager</t>
  </si>
  <si>
    <t>NOC207</t>
  </si>
  <si>
    <t>T-NOC Report : Zonal Links DWDM DFR Status as on 15-May-2025 Action to be taken on Top Most Priority Monthly</t>
  </si>
  <si>
    <t>NOC208</t>
  </si>
  <si>
    <t>T-NOC Report : Zonal Links DWDM DFR Status as on 15-May-2025 Action to be taken on Top Most Priority  (Selective from and to dates)</t>
  </si>
  <si>
    <t>NOC209</t>
  </si>
  <si>
    <t>Zonal High Received Span Losses with TT for PKG_A Daily</t>
  </si>
  <si>
    <t>NOC21</t>
  </si>
  <si>
    <t>Service Assurance</t>
  </si>
  <si>
    <t>Monitoring,tracking of field details, Tracking of GI services form and prepare Service assurance dashboard Hourly</t>
  </si>
  <si>
    <t>NOC210</t>
  </si>
  <si>
    <t>Zonal High Received Span Losses with TT for PKG_A Weekly</t>
  </si>
  <si>
    <t>NOC211</t>
  </si>
  <si>
    <t>Zonal High Received Span Losses with TT for PKG_A Monthly</t>
  </si>
  <si>
    <t>NOC212</t>
  </si>
  <si>
    <t>Zonal High Received Span Losses with TT for PKG_A  (Selective from and to dates)</t>
  </si>
  <si>
    <t>NOC213</t>
  </si>
  <si>
    <t>Zonal High Received Span Losses with TT for PKG_B Daily</t>
  </si>
  <si>
    <t>NOC214</t>
  </si>
  <si>
    <t>Zonal High Received Span Losses with TT for PKG_B Weekly</t>
  </si>
  <si>
    <t>NOC215</t>
  </si>
  <si>
    <t>Zonal High Received Span Losses with TT for PKG_B Monthly</t>
  </si>
  <si>
    <t>NOC216</t>
  </si>
  <si>
    <t>Zonal High Received Span Losses with TT for PKG_B  (Selective from and to dates)</t>
  </si>
  <si>
    <t>NOC217</t>
  </si>
  <si>
    <t>Zonal High Received Span Losses with TT for PKG_C Daily</t>
  </si>
  <si>
    <t>NOC218</t>
  </si>
  <si>
    <t>Zonal High Received Span Losses with TT for PKG_C Weekly</t>
  </si>
  <si>
    <t>NOC219</t>
  </si>
  <si>
    <t>Zonal High Received Span Losses with TT for PKG_C Monthly</t>
  </si>
  <si>
    <t>NOC22</t>
  </si>
  <si>
    <t>Monitoring,tracking of field details, Tracking of GI services form and prepare Service assurance dashboard Daily</t>
  </si>
  <si>
    <t>NOC220</t>
  </si>
  <si>
    <t>Zonal High Received Span Losses with TT for PKG_C  (Selective from and to dates)</t>
  </si>
  <si>
    <t>NOC221</t>
  </si>
  <si>
    <t>GPON/IPMPLS</t>
  </si>
  <si>
    <t>Monitoring and published of Dark Fiber and TSWAN KPI Daily</t>
  </si>
  <si>
    <t>NOC222</t>
  </si>
  <si>
    <t>Monitoring and published of Dark Fiber and TSWAN KPI Weekly</t>
  </si>
  <si>
    <t>NOC223</t>
  </si>
  <si>
    <t>Monitoring and published of Dark Fiber and TSWAN KPI Monthly</t>
  </si>
  <si>
    <t>NOC224</t>
  </si>
  <si>
    <t>Monitoring and published of Dark Fiber and TSWAN KPI (Selective from and to dates)</t>
  </si>
  <si>
    <t>NOC225</t>
  </si>
  <si>
    <t>Preparation and publishing of GP to GP and GP to Mandal link summary , uptime and MTTR dashboard Hourly</t>
  </si>
  <si>
    <t>NOC226</t>
  </si>
  <si>
    <t>Preparation and publishing of GP to GP and GP to Mandal link summary , uptime and MTTR dashboard Daily</t>
  </si>
  <si>
    <t>NOC227</t>
  </si>
  <si>
    <t>Preparation and publishing of GP to GP and GP to Mandal link summary , uptime and MTTR dashboard Weekly</t>
  </si>
  <si>
    <t>NOC228</t>
  </si>
  <si>
    <t>Preparation and publishing of GP to GP and GP to Mandal link summary , uptime and MTTR dashboard Monthly</t>
  </si>
  <si>
    <t>NOC229</t>
  </si>
  <si>
    <t>Preparation and publishing of GP to GP and GP to Mandal link summary , uptime and MTTR dashboard (Selective from and to dates)</t>
  </si>
  <si>
    <t>NOC23</t>
  </si>
  <si>
    <t>Monitoring,tracking of field details, Tracking of GI services form and prepare Service assurance dashboard Weekly</t>
  </si>
  <si>
    <t>NOC230</t>
  </si>
  <si>
    <t>Preparation and publishing of Mandal to Mandal and Mandal to Zonal link summary , uptime and MTTR dashboard Daily</t>
  </si>
  <si>
    <t>NOC231</t>
  </si>
  <si>
    <t>Preparation and publishing of Mandal to Mandal and Mandal to Zonal link summary , uptime and MTTR dashboard Weekly</t>
  </si>
  <si>
    <t>NOC232</t>
  </si>
  <si>
    <t>Preparation and publishing of Mandal to Mandal and Mandal to Zonal link summary , uptime and MTTR dashboard Monthly</t>
  </si>
  <si>
    <t>NOC233</t>
  </si>
  <si>
    <t>Preparation and publishing of Mandal to Mandal and Mandal to Zonal link summary , uptime and MTTR dashboard (Selective from and to dates)</t>
  </si>
  <si>
    <t>NOC234</t>
  </si>
  <si>
    <t>High priority link like Tfiber ring monitoring and publishing KPI Hourly</t>
  </si>
  <si>
    <t>Manually group needs to form in the NNMi and from that group it can be monitored. Venkatesh is giving KT to Operation team</t>
  </si>
  <si>
    <t>NOC235</t>
  </si>
  <si>
    <t>High priority link like Tfiber ring monitoring and publishing KPI Daily</t>
  </si>
  <si>
    <t>NOC236</t>
  </si>
  <si>
    <t>High priority link like Tfiber ring monitoring and publishing KPI Weekly</t>
  </si>
  <si>
    <t>NOC237</t>
  </si>
  <si>
    <t>High priority link like Tfiber ring monitoring and publishing KPI Monthly</t>
  </si>
  <si>
    <t>NOC238</t>
  </si>
  <si>
    <t>High priority link like Tfiber ring monitoring and publishing KPI (Selective from and to dates)</t>
  </si>
  <si>
    <t>NOC239</t>
  </si>
  <si>
    <t>Enteprise Services Delivery ( Aitel Towers, Airtel LWEsite, pioneer etc )  Monitoring, preparation KPI like Service Up reports Hourly</t>
  </si>
  <si>
    <t>NOC24</t>
  </si>
  <si>
    <t>Monitoring,tracking of field details, Tracking of GI services form and prepare Service assurance dashboard Monthly</t>
  </si>
  <si>
    <t>NOC240</t>
  </si>
  <si>
    <t>Enteprise Services Delivery ( Aitel Towers, Airtel LWEsite, pioneer etc )  Monitoring, preparation KPI like Service Up reports Daily</t>
  </si>
  <si>
    <t>NOC241</t>
  </si>
  <si>
    <t>Enteprise Services Delivery ( Aitel Towers, Airtel LWEsite, pioneer etc )  Monitoring, preparation KPI like Service Up reports Weekly</t>
  </si>
  <si>
    <t>NOC242</t>
  </si>
  <si>
    <t>Enteprise Services Delivery ( Aitel Towers, Airtel LWEsite, pioneer etc )  Monitoring, preparation KPI like Service Up reports Monthly</t>
  </si>
  <si>
    <t>NOC243</t>
  </si>
  <si>
    <t>Enteprise Services Delivery ( Aitel Towers, Airtel LWEsite, pioneer etc )  Monitoring, preparation KPI like Service Up reports (Selective from and to dates)</t>
  </si>
  <si>
    <t>NOC244</t>
  </si>
  <si>
    <t>Preparation and publishing of Enterprise Customer Service KPIs like availability, packet drops, latency, jitter &amp; bandwidth utilization Daily</t>
  </si>
  <si>
    <t>NOC245</t>
  </si>
  <si>
    <t>Preparation and publishing of Enterprise Customer Service KPIs like availability, packet drops, latency, jitter &amp; bandwidth utilization Weekly</t>
  </si>
  <si>
    <t>NOC246</t>
  </si>
  <si>
    <t>Preparation and publishing of Enterprise Customer Service KPIs like availability, packet drops, latency, jitter &amp; bandwidth utilization Monthly</t>
  </si>
  <si>
    <t>NOC247</t>
  </si>
  <si>
    <t>Preparation and publishing of Enterprise Customer Service KPIs like availability, packet drops, latency, jitter &amp; bandwidth utilization (Selective from and to dates)</t>
  </si>
  <si>
    <t>NOC248</t>
  </si>
  <si>
    <t>Preparation and publishing of all DC MPLS Network devices availability dashboard Daily</t>
  </si>
  <si>
    <t>NOC249</t>
  </si>
  <si>
    <t>Preparation and publishing of all DC MPLS Network devices availability dashboard Weekly</t>
  </si>
  <si>
    <t>NOC25</t>
  </si>
  <si>
    <t>Monitoring,tracking of field details, Tracking of GI services form and prepare Service assurance dashboard(Selective from and to dates)</t>
  </si>
  <si>
    <t>NOC250</t>
  </si>
  <si>
    <t>Preparation and publishing of all DC MPLS Network devices availability dashboard Monthly</t>
  </si>
  <si>
    <t>NOC251</t>
  </si>
  <si>
    <t>Preparation and publishing of all DC MPLS Network devices availability dashboard  (Selective from and to dates)</t>
  </si>
  <si>
    <t>NOC252</t>
  </si>
  <si>
    <t>Prepartion and publishing of Core link availability and utilization dashboard Hourly</t>
  </si>
  <si>
    <t>Link Group can be created in NNMi and monitor for only IPMPLS links</t>
  </si>
  <si>
    <t>NOC253</t>
  </si>
  <si>
    <t>Prepartion and publishing of Core link availability and utilization dashboard Daily</t>
  </si>
  <si>
    <t>NOC254</t>
  </si>
  <si>
    <t>Prepartion and publishing of Core link availability and utilization dashboard Weekly</t>
  </si>
  <si>
    <t>NOC255</t>
  </si>
  <si>
    <t>Prepartion and publishing of Core link availability and utilization dashboard Monthly</t>
  </si>
  <si>
    <t>NOC256</t>
  </si>
  <si>
    <t>Prepartion and publishing of Core link availability and utilization dashboard (Selective from and to dates)</t>
  </si>
  <si>
    <t>NOC257</t>
  </si>
  <si>
    <t>Package A Low RX Optical Power Levels in IPMPLS Network Daily</t>
  </si>
  <si>
    <t>09-09-2025: Need confirmation from OT for "Low RX Optical Power Levels" KPI</t>
  </si>
  <si>
    <t>NOC258</t>
  </si>
  <si>
    <t>Package A Low RX Optical Power Levels in IPMPLS Network Weekly</t>
  </si>
  <si>
    <t>NOC259</t>
  </si>
  <si>
    <t>Package A Low RX Optical Power Levels in IPMPLS Network Monthly</t>
  </si>
  <si>
    <t>NOC26</t>
  </si>
  <si>
    <t>Monitoring,tracking service details, Tracking of GI services uptime Service assurance dashboard Daily</t>
  </si>
  <si>
    <t>NOC260</t>
  </si>
  <si>
    <t>Package A Low RX Optical Power Levels in IPMPLS Network  (Selective from and to dates)</t>
  </si>
  <si>
    <t>NOC261</t>
  </si>
  <si>
    <t>Package B Low RX Optical Power Levels in IPMPLS Network Daily</t>
  </si>
  <si>
    <t>NOC262</t>
  </si>
  <si>
    <t>Package B Low RX Optical Power Levels in IPMPLS Network Weekly</t>
  </si>
  <si>
    <t>NOC263</t>
  </si>
  <si>
    <t>Package B Low RX Optical Power Levels in IPMPLS Network Monthly</t>
  </si>
  <si>
    <t>NOC264</t>
  </si>
  <si>
    <t>Package B Low RX Optical Power Levels in IPMPLS Network  (Selective from and to dates)</t>
  </si>
  <si>
    <t>NOC265</t>
  </si>
  <si>
    <t>Package C Low RX Optical Power Levels in IPMPLS Network Daily</t>
  </si>
  <si>
    <t>NOC266</t>
  </si>
  <si>
    <t>Package C Low RX Optical Power Levels in IPMPLS Network Weekly</t>
  </si>
  <si>
    <t>NOC267</t>
  </si>
  <si>
    <t>Package C Low RX Optical Power Levels in IPMPLS Network Monthly</t>
  </si>
  <si>
    <t>NOC268</t>
  </si>
  <si>
    <t>Package C Low RX Optical Power Levels in IPMPLS Network  (Selective from and to dates)</t>
  </si>
  <si>
    <t>NOC269</t>
  </si>
  <si>
    <t>Mandal Link Down + GP Link Down DFR Daily</t>
  </si>
  <si>
    <t>NOC27</t>
  </si>
  <si>
    <t>Monitoring,tracking service details, Tracking of GI services uptime Service assurance dashboard Weekly</t>
  </si>
  <si>
    <t>NOC270</t>
  </si>
  <si>
    <t>Mandal Link Down + GP Link Down DFR Weekly</t>
  </si>
  <si>
    <t>NOC271</t>
  </si>
  <si>
    <t>Mandal Link Down + GP Link Down DFR Monthly</t>
  </si>
  <si>
    <t>NOC272</t>
  </si>
  <si>
    <t>Mandal Link Down + GP Link Down DFR  (Selective from and to dates)</t>
  </si>
  <si>
    <t>NOC273</t>
  </si>
  <si>
    <t>All Domain RMA Tracker //Daily Daily//Domain And package wise Filtering</t>
  </si>
  <si>
    <t>Direct integration with OEM portal is not in scope, however manual ticket can be created in service manager using 'RMA_TAC' category and monitor the status and progress</t>
  </si>
  <si>
    <t>NOC274</t>
  </si>
  <si>
    <t>All Domain RMA Tracker //Daily Weekly Domain and package Wise Filtering</t>
  </si>
  <si>
    <t>NOC275</t>
  </si>
  <si>
    <t>All Domain RMA Tracker //Daily Monthly Domain and package Wise Filtering</t>
  </si>
  <si>
    <t>NOC276</t>
  </si>
  <si>
    <t>All OEM_TAC Cases Tracker Daily Domain and package Wise Filtering</t>
  </si>
  <si>
    <t>NOC277</t>
  </si>
  <si>
    <t>All OEM_TAC Cases Tracker Weekly Domain and package Wise Filtering</t>
  </si>
  <si>
    <t>NOC278</t>
  </si>
  <si>
    <t>All OEM_TAC Cases Tracker Monthly Domain and package Wise Filtering</t>
  </si>
  <si>
    <t>NOC279</t>
  </si>
  <si>
    <t>All OEM_TAC Cases Tracker  (Selective from and to dates) Domain and package Wise Filtering</t>
  </si>
  <si>
    <t>NOC28</t>
  </si>
  <si>
    <t>Monitoring,tracking service details, Tracking of GI services uptime Service assurance dashboard Monthly</t>
  </si>
  <si>
    <t>NOC280</t>
  </si>
  <si>
    <t>All  Sites Infra OPEN TTs details for HRT(High Temparature) Alarm Daily</t>
  </si>
  <si>
    <t>NOC281</t>
  </si>
  <si>
    <t>All Sites Infra OPEN TTs details for HRT(High Temparature) Alarm Weekly</t>
  </si>
  <si>
    <t>NOC282</t>
  </si>
  <si>
    <t>All  Sites Infra OPEN TTs details for HRT(High Temparature) Alarm Monthly</t>
  </si>
  <si>
    <t>NOC283</t>
  </si>
  <si>
    <t>All Sites Infra OPEN TTs details for HRT(High Tempararure) Alarm  (Selective from and to dates)</t>
  </si>
  <si>
    <t>NOC284</t>
  </si>
  <si>
    <t>Field Passive Infra :: Package Wise District Level Visibility Status Daily</t>
  </si>
  <si>
    <t>09-09-2025: live status will be available</t>
  </si>
  <si>
    <t>NOC285</t>
  </si>
  <si>
    <t>Field Passive Infra :: Package Wise District Level Visibility Status Weekly</t>
  </si>
  <si>
    <t>NOC286</t>
  </si>
  <si>
    <t>Field Passive Infra :: Package Wise District Level Visibility Status Monthly</t>
  </si>
  <si>
    <t>NOC287</t>
  </si>
  <si>
    <t>Field Passive Infra :: Package Wise District Level Visibility Status  (Selective from and to dates)</t>
  </si>
  <si>
    <t>NOC288</t>
  </si>
  <si>
    <t>NNMI :: Integration Status with Reachability Daily</t>
  </si>
  <si>
    <t>NOC289</t>
  </si>
  <si>
    <t>NNMI :: Integration Status with Reachability Weekly</t>
  </si>
  <si>
    <t>NOC29</t>
  </si>
  <si>
    <t>Monitoring,tracking service details, Tracking of GI services uptime Service assurance dashboard (Selective from and to dates)</t>
  </si>
  <si>
    <t>NOC290</t>
  </si>
  <si>
    <t>NNMI :: Integration Status with Reachability Monthly</t>
  </si>
  <si>
    <t>NOC291</t>
  </si>
  <si>
    <t>NNMI :: Integration Status with Reachability  (Selective from and to dates)</t>
  </si>
  <si>
    <t>NOC292</t>
  </si>
  <si>
    <t>PKG -A :: Open TTs for O&amp;M GP for UPS Daily</t>
  </si>
  <si>
    <t>NOC293</t>
  </si>
  <si>
    <t>PKG -A :: Open TTs for O&amp;M GP for UPS Weekly</t>
  </si>
  <si>
    <t>NOC294</t>
  </si>
  <si>
    <t>PKG -A :: Open TTs for O&amp;M GP for UPS Monthly</t>
  </si>
  <si>
    <t>NOC295</t>
  </si>
  <si>
    <t>PKG -A :: Open TTs for O&amp;M GP for UPS  (Selective from and to dates)</t>
  </si>
  <si>
    <t>NOC296</t>
  </si>
  <si>
    <t>PKG -B :: Open TTs for O&amp;M GP for UPS Daily</t>
  </si>
  <si>
    <t>NOC297</t>
  </si>
  <si>
    <t>PKG -B :: Open TTs for O&amp;M GP for UPS Weekly</t>
  </si>
  <si>
    <t>NOC298</t>
  </si>
  <si>
    <t>PKG -B :: Open TTs for O&amp;M GP for UPS Monthly</t>
  </si>
  <si>
    <t>NOC299</t>
  </si>
  <si>
    <t>PKG -B :: Open TTs for O&amp;M GP for UPS  (Selective from and to dates)</t>
  </si>
  <si>
    <t>NOC3</t>
  </si>
  <si>
    <t>DC Active Infra uptime &amp; SLA Monthly</t>
  </si>
  <si>
    <t>NOC30</t>
  </si>
  <si>
    <t>Service Delivery &amp; Service Assurance Dash Board Daily</t>
  </si>
  <si>
    <t>11-09-2025: BSS will display all delivery data as well as service ticket informations in the CRM portal. OSS will maintain only technical information.</t>
  </si>
  <si>
    <t>NOC300</t>
  </si>
  <si>
    <t>PKG -C :: Open TTs for O&amp;M GP for UPS Daily</t>
  </si>
  <si>
    <t>NOC301</t>
  </si>
  <si>
    <t>PKG -C :: Open TTs for O&amp;M GP for UPS Weekly</t>
  </si>
  <si>
    <t>NOC302</t>
  </si>
  <si>
    <t>PKG -C :: Open TTs for O&amp;M GP for UPS Monthly</t>
  </si>
  <si>
    <t>NOC303</t>
  </si>
  <si>
    <t>PKG -C :: Open TTs for O&amp;M GP for UPS  (Selective from and to dates)</t>
  </si>
  <si>
    <t>NOC304</t>
  </si>
  <si>
    <t>SNMP issues _ Report Daily</t>
  </si>
  <si>
    <t>09-09-2025: Live status will be available</t>
  </si>
  <si>
    <t>NOC305</t>
  </si>
  <si>
    <t>SNMP issues _ Report Weekly</t>
  </si>
  <si>
    <t>NOC306</t>
  </si>
  <si>
    <t>SNMP issues _ Report Monthly</t>
  </si>
  <si>
    <t>NOC307</t>
  </si>
  <si>
    <t>SNMP issues _ Report  (Selective from and to dates)</t>
  </si>
  <si>
    <t>NOC308</t>
  </si>
  <si>
    <t>Mandal EB &amp; Zonal DG Running report  Daily</t>
  </si>
  <si>
    <t>NOC309</t>
  </si>
  <si>
    <t>Mandal EB &amp; Zonal DG Running report  Weekly</t>
  </si>
  <si>
    <t>NOC31</t>
  </si>
  <si>
    <t>Service Delivery &amp; Service Assurance Dash Board Weekly</t>
  </si>
  <si>
    <t>NOC310</t>
  </si>
  <si>
    <t>Mandal EB &amp; Zonal DG Running report  Monthly</t>
  </si>
  <si>
    <t>NOC311</t>
  </si>
  <si>
    <t>Mandal EB &amp; Zonal DG Running report   (Selective from and to dates)</t>
  </si>
  <si>
    <t>NOC312</t>
  </si>
  <si>
    <t>DG Running status NNMi Logs Daily</t>
  </si>
  <si>
    <t>NOC313</t>
  </si>
  <si>
    <t>DG Running status NNMi Logs Weekly</t>
  </si>
  <si>
    <t>NOC314</t>
  </si>
  <si>
    <t>DG Running status NNMi Logs Monthly</t>
  </si>
  <si>
    <t>NOC315</t>
  </si>
  <si>
    <t>DG Running status NNMi Logs  (Selective from and to dates)</t>
  </si>
  <si>
    <t>NOC316</t>
  </si>
  <si>
    <t>Customised Dashboard as per Department/Service/Locations, etc.. Daily</t>
  </si>
  <si>
    <t xml:space="preserve">09-09-2025: Only Availability </t>
  </si>
  <si>
    <t>NOC317</t>
  </si>
  <si>
    <t>Customised Dashboard as per Department/Service/Locations, etc..Weekly</t>
  </si>
  <si>
    <t>NOC318</t>
  </si>
  <si>
    <t>Customised Dashboard as per Department/Service/Locations, etc..Monthly</t>
  </si>
  <si>
    <t>NOC319</t>
  </si>
  <si>
    <t>Customised Dashboard as per Department/Service/Locations, etc..Selective Dates</t>
  </si>
  <si>
    <t>NOC32</t>
  </si>
  <si>
    <t>Service Delivery &amp; Service Assurance Dash Board Monthly</t>
  </si>
  <si>
    <t>NOC320</t>
  </si>
  <si>
    <t>T-NOC Report :: GI Sites SD SA Report Daily</t>
  </si>
  <si>
    <t>09-09-2025: SD report to be collected from BSS. Ticketing &amp; utilization report is available in OSS.</t>
  </si>
  <si>
    <t>NOC321</t>
  </si>
  <si>
    <t>T-NOC Report :: GI Sites SD SA Report Weekly</t>
  </si>
  <si>
    <t>NOC322</t>
  </si>
  <si>
    <t>T-NOC Report :: GI Sites SD SA Report Monthly</t>
  </si>
  <si>
    <t>NOC323</t>
  </si>
  <si>
    <t>T-NOC Report :: GI Sites SD SA Report  (Selective from and to dates)</t>
  </si>
  <si>
    <t>NOC324</t>
  </si>
  <si>
    <t>List of GI with bandwidth Utilization Details Daily</t>
  </si>
  <si>
    <t>PMS(UOC)</t>
  </si>
  <si>
    <t>NOC325</t>
  </si>
  <si>
    <t>List of GI with bandwidth Utilization Details Weekly</t>
  </si>
  <si>
    <t>NOC326</t>
  </si>
  <si>
    <t>List of GI with bandwidth Utilization Details Monthly</t>
  </si>
  <si>
    <t>NOC327</t>
  </si>
  <si>
    <t>List of GI with bandwidth Utilization Details  (Selective from and to dates)</t>
  </si>
  <si>
    <t>NOC328</t>
  </si>
  <si>
    <t>T-NOC :: Status Summary of Bandwidth Utilization &amp; Non Utilization of WIFI Routers in GB &amp; ONTs Status Daily</t>
  </si>
  <si>
    <t>NOC329</t>
  </si>
  <si>
    <t>T-NOC :: Status Summary of Bandwidth Utilization &amp; Non Utilization of WIFI Routers in GB &amp; ONTs Status Weekly</t>
  </si>
  <si>
    <t>NOC33</t>
  </si>
  <si>
    <t>Service Delivery &amp; Service Assurance Dash Board  (Selective from and to dates)</t>
  </si>
  <si>
    <t>NOC330</t>
  </si>
  <si>
    <t>T-NOC :: Status Summary of Bandwidth Utilization &amp; Non Utilization of WIFI Routers in GB &amp; ONTs Status Monthly</t>
  </si>
  <si>
    <t>NOC331</t>
  </si>
  <si>
    <t>T-NOC :: Status Summary of Bandwidth Utilization &amp; Non Utilization of WIFI Routers in GB &amp; ONTs Status  (Selective from and to dates)</t>
  </si>
  <si>
    <t>NOC332</t>
  </si>
  <si>
    <t>Request for FTTH Connection Details Sheet for T-Fiber Daily</t>
  </si>
  <si>
    <t>Not Relevent to OSS, It should come from BSS</t>
  </si>
  <si>
    <t>NOC333</t>
  </si>
  <si>
    <t>Request for FTTH Connection Details Sheet for T-Fiber Weekly</t>
  </si>
  <si>
    <t>NOC334</t>
  </si>
  <si>
    <t>Request for FTTH Connection Details Sheet for T-Fiber Monthly</t>
  </si>
  <si>
    <t>NOC335</t>
  </si>
  <si>
    <t>Request for FTTH Connection Details Sheet for T-Fiber  (Selective from and to dates)</t>
  </si>
  <si>
    <t>NOC336</t>
  </si>
  <si>
    <t>Service Delivery &amp; Service Assurance Dash Board (Signed Forms) Daily</t>
  </si>
  <si>
    <t>NOC337</t>
  </si>
  <si>
    <t>Service Delivery &amp; Service Assurance Dash Board (Signed Forms) Weekly</t>
  </si>
  <si>
    <t>NOC338</t>
  </si>
  <si>
    <t>Service Delivery &amp; Service Assurance Dash Board (Signed Forms) Monthly</t>
  </si>
  <si>
    <t>NOC339</t>
  </si>
  <si>
    <t>Service Delivery &amp; Service Assurance Dash Board (Signed Forms)  (Selective from and to dates)</t>
  </si>
  <si>
    <t>NOC34</t>
  </si>
  <si>
    <t>Incident Reporting and Field Assignment(Any failure/incident on any part of the
network infrastructure or its facilities
shall be communicated immediately
to Helpdesk by Network Monitoring
team/ field representative / end user
giving details of the
incident/fault/problem.) Daily</t>
  </si>
  <si>
    <t>09-09-2025: Integration with WFM is in place to give live trigger to FE and SMS/email integration also in place to give notification to configured escallation matrix</t>
  </si>
  <si>
    <t>NOC340</t>
  </si>
  <si>
    <t>PE Mapping with MTTR report  Daily</t>
  </si>
  <si>
    <t>NOC341</t>
  </si>
  <si>
    <t>PE Mapping with MTTR report  Weekly</t>
  </si>
  <si>
    <t>NOC342</t>
  </si>
  <si>
    <t>PE Mapping with MTTR report  Monthly</t>
  </si>
  <si>
    <t>NOC343</t>
  </si>
  <si>
    <t>PE Mapping with MTTR report   (Selective from and to dates)</t>
  </si>
  <si>
    <t>NOC344</t>
  </si>
  <si>
    <t>GI GP Wifi HH Delivery Status Daily</t>
  </si>
  <si>
    <t>NOC345</t>
  </si>
  <si>
    <t>GI GP Wifi HH Delivery Status Weekly</t>
  </si>
  <si>
    <t>NOC346</t>
  </si>
  <si>
    <t>GI GP Wifi HH Delivery Status Monthly</t>
  </si>
  <si>
    <t>NOC347</t>
  </si>
  <si>
    <t>GI GP Wifi HH Delivery Status  (Selective from and to dates)</t>
  </si>
  <si>
    <t>NOC348</t>
  </si>
  <si>
    <t>Service IDs for all GI Locatinos  Daily</t>
  </si>
  <si>
    <t>NOC349</t>
  </si>
  <si>
    <t>Service IDs for all GI Locatinos  Weekly</t>
  </si>
  <si>
    <t>NOC35</t>
  </si>
  <si>
    <t>Incident Reporting and Field Assignment(Any failure/incident on any part of the
network infrastructure or its facilities
shall be communicated immediately
to Helpdesk by Network Monitoring
team/ field representative / end user
giving details of the
incident/fault/problem.) Weekly</t>
  </si>
  <si>
    <t>NOC350</t>
  </si>
  <si>
    <t>Service IDs for all GI Locatinos  Monthly</t>
  </si>
  <si>
    <t>NOC351</t>
  </si>
  <si>
    <t>Service IDs for all GI Locatinos   (Selective from and to dates)</t>
  </si>
  <si>
    <t>NOC352</t>
  </si>
  <si>
    <t>Household Delivery Status Report  Daily</t>
  </si>
  <si>
    <t>NOC353</t>
  </si>
  <si>
    <t>Household Delivery Status Report  Weekly</t>
  </si>
  <si>
    <t>NOC354</t>
  </si>
  <si>
    <t>Household Delivery Status Report  Monthly</t>
  </si>
  <si>
    <t>NOC355</t>
  </si>
  <si>
    <t>Household Delivery Status Report   (Selective from and to dates)</t>
  </si>
  <si>
    <t>NOC356</t>
  </si>
  <si>
    <t>Alarm seviority(Critical/major/Minor)(Domain wise Filter) Daily</t>
  </si>
  <si>
    <t>VTemip</t>
  </si>
  <si>
    <t>NOC357</t>
  </si>
  <si>
    <t>Alarm seviority(Critical/major/Minor)(Domain wise Filter) Weekly</t>
  </si>
  <si>
    <t>NOC358</t>
  </si>
  <si>
    <t>Alarm seviority(Critical/major/Minor)(Domain wise Filter) Monthly</t>
  </si>
  <si>
    <t>NOC359</t>
  </si>
  <si>
    <t>Alarm seviority(Critical/major/Minor)(Domain wise Filter)  (Selective from and to dates)</t>
  </si>
  <si>
    <t>NOC36</t>
  </si>
  <si>
    <t>Incident Reporting and Field Assignment(Any failure/incident on any part of the
network infrastructure or its facilities
shall be communicated immediately
to Helpdesk by Network Monitoring
team/ field representative / end user
giving details of the
incident/fault/problem.) Monthly</t>
  </si>
  <si>
    <t>NOC360</t>
  </si>
  <si>
    <t>Inventory Dashboard and Report(Domain wise Filter) Daily</t>
  </si>
  <si>
    <t>NOC361</t>
  </si>
  <si>
    <t>Inventory Dashboard and Report(Domain wise Filter) Weekly</t>
  </si>
  <si>
    <t>NOC362</t>
  </si>
  <si>
    <t>Inventory Dashboard and Report(Domain wise Filter) Monthly</t>
  </si>
  <si>
    <t>NOC363</t>
  </si>
  <si>
    <t>Inventory Dashboard and Report(Domain wise Filter)  (Selective from and to dates)</t>
  </si>
  <si>
    <t>NOC364</t>
  </si>
  <si>
    <t>Correlation within Domain and cross domain Daily</t>
  </si>
  <si>
    <t>UCA</t>
  </si>
  <si>
    <t>NOC365</t>
  </si>
  <si>
    <t>Correlation within Domain and cross domain Weekly</t>
  </si>
  <si>
    <t>NOC366</t>
  </si>
  <si>
    <t>Correlation within Domain and cross domain Monthly</t>
  </si>
  <si>
    <t>NOC367</t>
  </si>
  <si>
    <t>Correlation within Domain and cross domain  (Selective from and to dates)</t>
  </si>
  <si>
    <t>NOC368</t>
  </si>
  <si>
    <t>Service Monitoring of All DC Elements(DC WAN, Leaf, Spine and Service riding on these Network and Servers) Daily</t>
  </si>
  <si>
    <t>NOC369</t>
  </si>
  <si>
    <t>Service Monitoring of All DC Elements(DC WAN, Leaf, Spine and Service riding on these Network and Servers) Weekly</t>
  </si>
  <si>
    <t>NOC37</t>
  </si>
  <si>
    <t>Incident Reporting and Field Assignment(Any failure/incident on any part of the
network infrastructure or its facilities
shall be communicated immediately
to Helpdesk by Network Monitoring
team/ field representative / end user
giving details of the
incident/fault/problem.)  (Selective from and to dates)</t>
  </si>
  <si>
    <t>NOC370</t>
  </si>
  <si>
    <t>Service Monitoring of All DC Elements(DC WAN, Leaf, Spine and Service riding on these Network and Servers) Monthly</t>
  </si>
  <si>
    <t>NOC371</t>
  </si>
  <si>
    <t>Service Monitoring of All DC Elements(DC WAN, Leaf, Spine and Service riding on these Network and Servers)  (Selective from and to dates)</t>
  </si>
  <si>
    <t>NOC372</t>
  </si>
  <si>
    <t>Interface Utilisation(&gt;80%) Hourly</t>
  </si>
  <si>
    <t>09-09-2025: Threshold limits needs tobe enabled and on that threshold limit the alarms to be generated and that alarm should qualify for ticket generation as per requirement</t>
  </si>
  <si>
    <t>NOC373</t>
  </si>
  <si>
    <t>Interface Utilisation(&gt;80%) Daily</t>
  </si>
  <si>
    <t>NOC374</t>
  </si>
  <si>
    <t>Interface Utilisation(&gt;80%) Weekly</t>
  </si>
  <si>
    <t>NOC375</t>
  </si>
  <si>
    <t>Interface Utilisation(&gt;80%) Monthly</t>
  </si>
  <si>
    <t>NOC376</t>
  </si>
  <si>
    <t>Interface Utilisation(% of Utilisation configurable)</t>
  </si>
  <si>
    <t>NOC377</t>
  </si>
  <si>
    <t>Interface Utilisation(Polling  Duration configurable)</t>
  </si>
  <si>
    <t>NOC378</t>
  </si>
  <si>
    <t>Interface Utilisation(&gt;80%)  (Selective from and to dates)</t>
  </si>
  <si>
    <t>NOC379</t>
  </si>
  <si>
    <t>CPU/RAM(&gt;80%) Daily</t>
  </si>
  <si>
    <t>NOC38</t>
  </si>
  <si>
    <t>Help Desk</t>
  </si>
  <si>
    <t>Help Desk managing and publishing KPI like Total I/O call, answereed call withing time frame etc. Hourly</t>
  </si>
  <si>
    <t>Dial center</t>
  </si>
  <si>
    <t>24-Sep-25: Option available to Choose Dates, daily, Weekly and Monthly But not Direct as Daily, Weekly, Monthly</t>
  </si>
  <si>
    <t>\\172.28.9.34\Artefacts_T-Fiber TNOC Tracker\HELPDESK\NOC38,39,40,41,42</t>
  </si>
  <si>
    <t>NOC380</t>
  </si>
  <si>
    <t>CPU/RAM(&gt;80%) Weekly</t>
  </si>
  <si>
    <t>NOC381</t>
  </si>
  <si>
    <t>CPU/RAM(&gt;80%) Monthly</t>
  </si>
  <si>
    <t>NOC382</t>
  </si>
  <si>
    <t>CPU/RAM(% of Utilisation configurable)</t>
  </si>
  <si>
    <t>NOC383</t>
  </si>
  <si>
    <t>CPU/RAM(Polling  Duration configurable)</t>
  </si>
  <si>
    <t>NOC384</t>
  </si>
  <si>
    <t>CPU/RAM(&gt;80%)  (Selective from and to dates)</t>
  </si>
  <si>
    <t>NOC385</t>
  </si>
  <si>
    <t>Incident/Alarm Notifciation via SMS, E-mail and Call, Whatsapp as per escalation Matrix  (Selective from and to dates)</t>
  </si>
  <si>
    <t>09-09-2025: SMS &amp; EMAIL is integrated. Whatsapp &amp; Call not feasible</t>
  </si>
  <si>
    <t>NOC386</t>
  </si>
  <si>
    <t>Node(POP) wise Availability Daily</t>
  </si>
  <si>
    <t>NOC387</t>
  </si>
  <si>
    <t>Node(POP) wise Availability Weekly</t>
  </si>
  <si>
    <t>NOC388</t>
  </si>
  <si>
    <t>Node(POP) wise Availability Monthly</t>
  </si>
  <si>
    <t>NOC389</t>
  </si>
  <si>
    <t>Node(POP) wise Availability  (Selective from and to dates)</t>
  </si>
  <si>
    <t>NOC39</t>
  </si>
  <si>
    <t>Help Desk managing and publishing KPI like Total I/O call, answereed call withing time frame etc. Daily</t>
  </si>
  <si>
    <t>NOC390</t>
  </si>
  <si>
    <t>Equipment wise Availability Daily</t>
  </si>
  <si>
    <t>NOC391</t>
  </si>
  <si>
    <t>Equipment wise Availability Weekly</t>
  </si>
  <si>
    <t>NOC392</t>
  </si>
  <si>
    <t>Equipment wise Availability Monthly</t>
  </si>
  <si>
    <t>NOC393</t>
  </si>
  <si>
    <t>Equipment wise Availability  (Selective from and to dates)</t>
  </si>
  <si>
    <t>NOC394</t>
  </si>
  <si>
    <t>Link wise Uptime Daily</t>
  </si>
  <si>
    <t>NOC395</t>
  </si>
  <si>
    <t>Link wise Uptime Weekly</t>
  </si>
  <si>
    <t>NOC396</t>
  </si>
  <si>
    <t>Link wise Uptime Monthly</t>
  </si>
  <si>
    <t>NOC397</t>
  </si>
  <si>
    <t>Link wise Uptime  (Selective from and to dates)</t>
  </si>
  <si>
    <t>NOC398</t>
  </si>
  <si>
    <t>Link wise MTTR Daily</t>
  </si>
  <si>
    <t>NOC399</t>
  </si>
  <si>
    <t>Link wise MTTR Weekly</t>
  </si>
  <si>
    <t>NOC4</t>
  </si>
  <si>
    <t>DC Active Infra uptime &amp; SLA Custom(Selective from and to dates)</t>
  </si>
  <si>
    <t>NOC40</t>
  </si>
  <si>
    <t>Help Desk managing and publishing KPI like Total I/O call, answereed call withing time frame etc. Weekly</t>
  </si>
  <si>
    <t>NOC400</t>
  </si>
  <si>
    <t>Link wise MTTR Monthly</t>
  </si>
  <si>
    <t>NOC401</t>
  </si>
  <si>
    <t>Link wise MTTR  (Selective from and to dates)</t>
  </si>
  <si>
    <t>NOC402</t>
  </si>
  <si>
    <t>DC and Field IPMPLS</t>
  </si>
  <si>
    <t>IPSLA  Daily(Packet Drops, Latency, Jitter, ect..)</t>
  </si>
  <si>
    <t>NOC403</t>
  </si>
  <si>
    <t>IPSLA  Weekly(Packet drops, latency, jitter, etc..)</t>
  </si>
  <si>
    <t>NOC404</t>
  </si>
  <si>
    <t>IPSLA  Monthly (Packet drops, latency, jitter, etc..)</t>
  </si>
  <si>
    <t>NOC405</t>
  </si>
  <si>
    <t>IPSLA   (Selective from and to dates)(Packet drops, latency, jitter, etc..)</t>
  </si>
  <si>
    <t>NOC406</t>
  </si>
  <si>
    <t>IPSLA   (Packet drops to be configurable and existing  &gt;1% to be reported in Dashboard</t>
  </si>
  <si>
    <t>NOC407</t>
  </si>
  <si>
    <t>IPSLA   (Latency to be configurable and existing  &gt;10ms to be reported in Dashboard</t>
  </si>
  <si>
    <t>NOC408</t>
  </si>
  <si>
    <t>IPSLA   (Jitter to be configurable and existing  &gt;30ms to be reported in Dashboard</t>
  </si>
  <si>
    <t>NOC409</t>
  </si>
  <si>
    <t>Traffic Utilisation covering All QoS Partameters Daily</t>
  </si>
  <si>
    <t>09-09-2025: Need to discuss with OT</t>
  </si>
  <si>
    <t>NOC41</t>
  </si>
  <si>
    <t>Help Desk managing and publishing KPI like Total I/O call, answereed call withing time frame etc. Monthly</t>
  </si>
  <si>
    <t>NOC410</t>
  </si>
  <si>
    <t>Traffic Utilisation covering All QoS Partameters Weekly</t>
  </si>
  <si>
    <t>NOC411</t>
  </si>
  <si>
    <t>Traffic Utilisation covering All QoS Partameters Monthly</t>
  </si>
  <si>
    <t>NOC412</t>
  </si>
  <si>
    <t>Traffic Utilisation covering All QoS Partameters  (Selective from and to dates)</t>
  </si>
  <si>
    <t>NOC413</t>
  </si>
  <si>
    <t>Block and GP Status  Daily</t>
  </si>
  <si>
    <t>NOC414</t>
  </si>
  <si>
    <t>Block and GP Status  Weekly</t>
  </si>
  <si>
    <t>NOC415</t>
  </si>
  <si>
    <t>Block and GP Status  Monthly</t>
  </si>
  <si>
    <t>NOC416</t>
  </si>
  <si>
    <t>Block and GP Status   (Selective from and to dates)</t>
  </si>
  <si>
    <t>NOC417</t>
  </si>
  <si>
    <t>Block and GP Availability Daily</t>
  </si>
  <si>
    <t>NOC418</t>
  </si>
  <si>
    <t>Block and GP Availability Weekly</t>
  </si>
  <si>
    <t>NOC419</t>
  </si>
  <si>
    <t>Block and GP Availability Monthly</t>
  </si>
  <si>
    <t>NOC42</t>
  </si>
  <si>
    <t>Help Desk managing and publishing KPI like Total I/O call, answereed call withing time frame etc.  (Selective from and to dates)</t>
  </si>
  <si>
    <t>NOC420</t>
  </si>
  <si>
    <t>Block and GP Availability  (Selective from and to dates)</t>
  </si>
  <si>
    <t>NOC421</t>
  </si>
  <si>
    <t>FTTH Connections and their utilisation(Including Household) Daily</t>
  </si>
  <si>
    <t>NOC422</t>
  </si>
  <si>
    <t>FTTH Connections and their utilisation(Including Household) Weekly</t>
  </si>
  <si>
    <t>NOC423</t>
  </si>
  <si>
    <t>FTTH Connections and their utilisation(Including Household) Monthly</t>
  </si>
  <si>
    <t>NOC424</t>
  </si>
  <si>
    <t>FTTH Connections and their utilisation(Including Household)  (Selective from and to dates)</t>
  </si>
  <si>
    <t>NOC425</t>
  </si>
  <si>
    <t>Customer connections Daily</t>
  </si>
  <si>
    <t>NOC426</t>
  </si>
  <si>
    <t>Customer connections Weekly</t>
  </si>
  <si>
    <t>NOC427</t>
  </si>
  <si>
    <t>Customer connections Monthly</t>
  </si>
  <si>
    <t>NOC428</t>
  </si>
  <si>
    <t>Customer connections  (Selective from and to dates)</t>
  </si>
  <si>
    <t>NOC429</t>
  </si>
  <si>
    <t>Billing Daily</t>
  </si>
  <si>
    <t>NOC43</t>
  </si>
  <si>
    <t>Raised Proactive and reactive TT for all service deliverable sites and troubleshoot, escalation to field, follow up with field and resolve the issue Hourly</t>
  </si>
  <si>
    <t>NOC430</t>
  </si>
  <si>
    <t>Billing Weekly</t>
  </si>
  <si>
    <t>NOC431</t>
  </si>
  <si>
    <t>Billing Monthly</t>
  </si>
  <si>
    <t>NOC432</t>
  </si>
  <si>
    <t>Billing  (Selective from and to dates)</t>
  </si>
  <si>
    <t>NOC433</t>
  </si>
  <si>
    <t>Waiver Daily</t>
  </si>
  <si>
    <t>NOC434</t>
  </si>
  <si>
    <t>Waiver Weekly</t>
  </si>
  <si>
    <t>NOC435</t>
  </si>
  <si>
    <t>Waiver Monthly</t>
  </si>
  <si>
    <t>NOC436</t>
  </si>
  <si>
    <t>Waiver  (Selective from and to dates)</t>
  </si>
  <si>
    <t>NOC437</t>
  </si>
  <si>
    <t>Customer data logs(Session with MAC) Daily</t>
  </si>
  <si>
    <t>NOC438</t>
  </si>
  <si>
    <t>Customer data logs(Session with MAC) Weekly</t>
  </si>
  <si>
    <t>NOC439</t>
  </si>
  <si>
    <t>Customer data logs(Session with MAC) Monthly</t>
  </si>
  <si>
    <t>NOC44</t>
  </si>
  <si>
    <t>Raised Proactive and reactive TT for all service deliverable sites and troubleshoot, escalation to field, follow up with field and resolve the issue Daily</t>
  </si>
  <si>
    <t>NOC440</t>
  </si>
  <si>
    <t>Customer data logs(Session with MAC)  (Selective from and to dates)</t>
  </si>
  <si>
    <t>NOC441</t>
  </si>
  <si>
    <t>Service Delivery TAT Dashboard and Reporting Daily</t>
  </si>
  <si>
    <t>NOC442</t>
  </si>
  <si>
    <t>Service Delivery TAT Dashboard and Reporting Weekly</t>
  </si>
  <si>
    <t>NOC443</t>
  </si>
  <si>
    <t>Service Delivery TAT Dashboard and Reporting Monthly</t>
  </si>
  <si>
    <t>NOC444</t>
  </si>
  <si>
    <t>Service Delivery TAT Dashboard and Reporting  (Selective from and to dates)</t>
  </si>
  <si>
    <t>NOC445</t>
  </si>
  <si>
    <t xml:space="preserve">VLAN  </t>
  </si>
  <si>
    <t>Service Inventory</t>
  </si>
  <si>
    <t>NOC446</t>
  </si>
  <si>
    <t>ONT Downlink Port(Service segregation 4- UPS, 1-4 for Services)</t>
  </si>
  <si>
    <t>NOC447</t>
  </si>
  <si>
    <t>Service ID Mapping for UPS and Customer services</t>
  </si>
  <si>
    <t>NOC448</t>
  </si>
  <si>
    <t>Service Provision using NSO Daily</t>
  </si>
  <si>
    <t>SCCM</t>
  </si>
  <si>
    <t>NOC449</t>
  </si>
  <si>
    <t>Service template configuration</t>
  </si>
  <si>
    <t>NOC45</t>
  </si>
  <si>
    <t>Raised Proactive and reactive TT for all service deliverable sites and troubleshoot, escalation to field, follow up with field and resolve the issue Weekly</t>
  </si>
  <si>
    <t>NOC450</t>
  </si>
  <si>
    <t>ILL(G2G)  Daily</t>
  </si>
  <si>
    <t>NOC451</t>
  </si>
  <si>
    <t>ILL(G2G) with QoS Daily</t>
  </si>
  <si>
    <t>NOC452</t>
  </si>
  <si>
    <t>ILL(G2G) with QoS Weekly</t>
  </si>
  <si>
    <t>09-09-2025: If IPMPLS Node interface for customer link then possible</t>
  </si>
  <si>
    <t>NOC453</t>
  </si>
  <si>
    <t>ILL(G2G) with QoS Monthly</t>
  </si>
  <si>
    <t>NOC454</t>
  </si>
  <si>
    <t>ILL(G2G) with QoS  (Selective from and to dates)</t>
  </si>
  <si>
    <t>NOC455</t>
  </si>
  <si>
    <t>GI BB(G2G) Direct Bandwidth  Daily</t>
  </si>
  <si>
    <t>NOC456</t>
  </si>
  <si>
    <t>GI BB(G2G) Direct Bandwidth  Weekly</t>
  </si>
  <si>
    <t>NOC457</t>
  </si>
  <si>
    <t>GI BB(G2G) Direct Bandwidth  Monthly</t>
  </si>
  <si>
    <t>NOC458</t>
  </si>
  <si>
    <t>GI BB(G2G) Direct Bandwidth   (Selective from and to dates)</t>
  </si>
  <si>
    <t>NOC459</t>
  </si>
  <si>
    <t>GI BB(G2G) Bandidth with QoS filtered Daily</t>
  </si>
  <si>
    <t>NOC46</t>
  </si>
  <si>
    <t>Raised Proactive and reactive TT for all service deliverable sites and troubleshoot, escalation to field, follow up with field and resolve the issue Monthly</t>
  </si>
  <si>
    <t>NOC460</t>
  </si>
  <si>
    <t>GI BB(G2G) Bandidth with QoS filtered Weekly</t>
  </si>
  <si>
    <t>NOC461</t>
  </si>
  <si>
    <t>GI BB(G2G) Bandidth with QoS filtered Monthly</t>
  </si>
  <si>
    <t>NOC462</t>
  </si>
  <si>
    <t>GI BB(G2G) Bandidth with QoS filtered  (Selective from and to dates)</t>
  </si>
  <si>
    <t>NOC463</t>
  </si>
  <si>
    <t>Dark Fiber Daily</t>
  </si>
  <si>
    <t>NOC464</t>
  </si>
  <si>
    <t>Dark Fiber Weekly</t>
  </si>
  <si>
    <t>NOC465</t>
  </si>
  <si>
    <t>Dark Fiber Monthly</t>
  </si>
  <si>
    <t>NOC466</t>
  </si>
  <si>
    <t>Dark Fiber  (Selective from and to dates)</t>
  </si>
  <si>
    <t>NOC467</t>
  </si>
  <si>
    <t>Household(G2C) Daily</t>
  </si>
  <si>
    <t>NOC468</t>
  </si>
  <si>
    <t>Household(G2C) Weekly</t>
  </si>
  <si>
    <t>NOC469</t>
  </si>
  <si>
    <t>Household(G2C) Monthly</t>
  </si>
  <si>
    <t>NOC47</t>
  </si>
  <si>
    <t>Raised Proactive and reactive TT for all service deliverable sites and troubleshoot, escalation to field, follow up with field and resolve the issue (Selective from and to dates)</t>
  </si>
  <si>
    <t>NOC470</t>
  </si>
  <si>
    <t>Household(G2C)  (Selective from and to dates)</t>
  </si>
  <si>
    <t>NOC471</t>
  </si>
  <si>
    <t>VPN(B2B) Daily</t>
  </si>
  <si>
    <t>NOC472</t>
  </si>
  <si>
    <t>VPN(B2B) Weekly</t>
  </si>
  <si>
    <t>NOC473</t>
  </si>
  <si>
    <t>VPN(B2B) Monthly</t>
  </si>
  <si>
    <t>NOC474</t>
  </si>
  <si>
    <t>VPN(B2B)  (Selective from and to dates)</t>
  </si>
  <si>
    <t>NOC475</t>
  </si>
  <si>
    <t>VPN(B2B)with filtered QoS Daily</t>
  </si>
  <si>
    <t>NOC476</t>
  </si>
  <si>
    <t>VPN(B2B)with filtered QoS Weekly</t>
  </si>
  <si>
    <t>NOC477</t>
  </si>
  <si>
    <t>VPN(B2B)with filtered QoS Monthly</t>
  </si>
  <si>
    <t>NOC478</t>
  </si>
  <si>
    <t>VPN(B2B)with filtered QoS  (Selective from and to dates)</t>
  </si>
  <si>
    <t>NOC479</t>
  </si>
  <si>
    <t>Enterprise(B2B) Daily</t>
  </si>
  <si>
    <t>NOC48</t>
  </si>
  <si>
    <t>Summary Status of complete 424 Mandal OLTs ( Blocks ) of PKG-ABC Daily</t>
  </si>
  <si>
    <t>NOC480</t>
  </si>
  <si>
    <t>Enterprise(B2B) Weekly</t>
  </si>
  <si>
    <t>NOC481</t>
  </si>
  <si>
    <t>Enterprise(B2B) Monthly</t>
  </si>
  <si>
    <t>NOC482</t>
  </si>
  <si>
    <t>Enterprise(B2B)  (Selective from and to dates)</t>
  </si>
  <si>
    <t>NOC483</t>
  </si>
  <si>
    <t>Enterprise(B2B) with filtered QoS Daily</t>
  </si>
  <si>
    <t>NOC484</t>
  </si>
  <si>
    <t>Enterprise(B2B) with filtered QoS Weekly</t>
  </si>
  <si>
    <t>NOC485</t>
  </si>
  <si>
    <t>Enterprise(B2B) with filtered QoS Monthly</t>
  </si>
  <si>
    <t>NOC486</t>
  </si>
  <si>
    <t>Enterprise(B2B) with filtered QoS  (Selective from and to dates)</t>
  </si>
  <si>
    <t>NOC487</t>
  </si>
  <si>
    <t>Partner(B2B2C) Daily</t>
  </si>
  <si>
    <t>NOC488</t>
  </si>
  <si>
    <t>Partner(B2B2C) Weekly</t>
  </si>
  <si>
    <t>NOC489</t>
  </si>
  <si>
    <t>Partner(B2B2C) Monthly</t>
  </si>
  <si>
    <t>NOC49</t>
  </si>
  <si>
    <t>Summary Status of complete 424 Mandal OLTs ( Blocks ) of PKG-ABC Weekly</t>
  </si>
  <si>
    <t>NOC490</t>
  </si>
  <si>
    <t>Partner(B2B2C)  (Selective from and to dates)</t>
  </si>
  <si>
    <t>NOC491</t>
  </si>
  <si>
    <t>Partner(B2B2C) with Filtered QoS Daily</t>
  </si>
  <si>
    <t>NOC492</t>
  </si>
  <si>
    <t>Partner(B2B2C) with Filtered QoS Weekly</t>
  </si>
  <si>
    <t>NOC493</t>
  </si>
  <si>
    <t>Partner(B2B2C) with Filtered QoS Monthly</t>
  </si>
  <si>
    <t>NOC494</t>
  </si>
  <si>
    <t>Partner(B2B2C) with Filtered QoS  (Selective from and to dates)</t>
  </si>
  <si>
    <t>NOC495</t>
  </si>
  <si>
    <t>T-cell (P2MP) Daily</t>
  </si>
  <si>
    <t>NOC496</t>
  </si>
  <si>
    <t>T-cell (P2MP) Weekly</t>
  </si>
  <si>
    <t>NOC497</t>
  </si>
  <si>
    <t>T-cell (P2MP) Monthly</t>
  </si>
  <si>
    <t>NOC498</t>
  </si>
  <si>
    <t>T-cell (P2MP)  (Selective from and to dates)</t>
  </si>
  <si>
    <t>NOC499</t>
  </si>
  <si>
    <t>T-cell P2MP  with Filtered QoS Daily</t>
  </si>
  <si>
    <t>NOC5</t>
  </si>
  <si>
    <t>DC Applications uptime &amp; SLA Daily</t>
  </si>
  <si>
    <t>NOC50</t>
  </si>
  <si>
    <t>Summary Status of complete 424 Mandal OLTs ( Blocks ) of PKG-ABC Monthly</t>
  </si>
  <si>
    <t>NOC500</t>
  </si>
  <si>
    <t>T-cell P2MP  with Filtered QoS Weekly</t>
  </si>
  <si>
    <t>NOC501</t>
  </si>
  <si>
    <t>T-cell P2MP  with Filtered QoS Monthly</t>
  </si>
  <si>
    <t>NOC502</t>
  </si>
  <si>
    <t>T-cell P2MP  with Filtered QoS  (Selective from and to dates)</t>
  </si>
  <si>
    <t>NOC503</t>
  </si>
  <si>
    <t>T-cell (P2P) Daily</t>
  </si>
  <si>
    <t>NOC504</t>
  </si>
  <si>
    <t>T-cell (P2P) Weekly</t>
  </si>
  <si>
    <t>NOC505</t>
  </si>
  <si>
    <t>T-cell (P2P) Monthly</t>
  </si>
  <si>
    <t>NOC506</t>
  </si>
  <si>
    <t>T-cell (P2P)  (Selective from and to dates)</t>
  </si>
  <si>
    <t>NOC507</t>
  </si>
  <si>
    <t>T-cell P2P  with Filtered QoS Daily</t>
  </si>
  <si>
    <t>NOC508</t>
  </si>
  <si>
    <t>T-cell P2P  with Filtered QoS Weekly</t>
  </si>
  <si>
    <t>NOC509</t>
  </si>
  <si>
    <t>T-cell P2P  with Filtered QoS Monthly</t>
  </si>
  <si>
    <t>NOC51</t>
  </si>
  <si>
    <t>Summary Status of complete 424 Mandal OLTs ( Blocks ) of PKG-ABC  (Selective from and to dates)</t>
  </si>
  <si>
    <t>NOC510</t>
  </si>
  <si>
    <t>T-cell P2P  with Filtered QoS  (Selective from and to dates)</t>
  </si>
  <si>
    <t>NOC511</t>
  </si>
  <si>
    <t>Bandwidth Feasibility for New Provisioning, Exising configured bandwidth to be made available at OSS Daily</t>
  </si>
  <si>
    <t>Service Inventory, SCCM</t>
  </si>
  <si>
    <t>14-09-2025: We can get this report from BSS by downloading services provisioned for the perticular week</t>
  </si>
  <si>
    <t>NOC512</t>
  </si>
  <si>
    <t>Bandwidth Feasibility for New Provisioning, Exising configured bandwidth to be made available at OSS Weekly</t>
  </si>
  <si>
    <t>NOC513</t>
  </si>
  <si>
    <t>Bandwidth Feasibility for New Provisioning, Exising configured bandwidth to be made available at OSS Monthly</t>
  </si>
  <si>
    <t>14-09-2025: We can get this report from BSS by downloading services provisioned for the perticular month</t>
  </si>
  <si>
    <t>NOC514</t>
  </si>
  <si>
    <t>Bandwidth Feasibility for New Provisioning, Exising configured bandwidth to be made available at OSS  (Selective from and to dates)</t>
  </si>
  <si>
    <t>14-09-2025: We can get this report from BSS by downloading services provisioned for the selected period</t>
  </si>
  <si>
    <t>NOC515</t>
  </si>
  <si>
    <t>Capacity augmentationn based on Feasible/NON- Feasible status count and required bandwidth Daily</t>
  </si>
  <si>
    <t xml:space="preserve">OSS </t>
  </si>
  <si>
    <t>Service Inventory, UTM</t>
  </si>
  <si>
    <t>09-09-2025: Desired output will be shown through BSS  but actual data is fetching from the OSS (UTM +GIS).</t>
  </si>
  <si>
    <t>NOC516</t>
  </si>
  <si>
    <t>Capacity augmentationn based on Feasible/NON- Feasible status count and required bandwidth Weekly</t>
  </si>
  <si>
    <t>NOC517</t>
  </si>
  <si>
    <t>Capacity augmentationn based on Feasible/NON- Feasible status count and required bandwidth Monthly</t>
  </si>
  <si>
    <t>NOC518</t>
  </si>
  <si>
    <t>Capacity augmentationn based on Feasible/NON- Feasible status count and required bandwidth  (Selective from and to dates)</t>
  </si>
  <si>
    <t>NOC519</t>
  </si>
  <si>
    <t>User level view for Number of tasks assigned/resolved/closed Daily</t>
  </si>
  <si>
    <t xml:space="preserve">Corrective </t>
  </si>
  <si>
    <t xml:space="preserve">Development Completed &amp; Reports are available </t>
  </si>
  <si>
    <t>NOC52</t>
  </si>
  <si>
    <t>Summary of Lit-up GPs Status_8894 as on 14-05-2025_4PM(Revised) Daily</t>
  </si>
  <si>
    <t>NOC520</t>
  </si>
  <si>
    <t>User level view for Number of tasks assigned/resolved/closed Weekly</t>
  </si>
  <si>
    <t>NOC521</t>
  </si>
  <si>
    <t>User level view for Number of tasks assigned/resolved/closed Monthly</t>
  </si>
  <si>
    <t>NOC522</t>
  </si>
  <si>
    <t>User level view for Number of tasks assigned/resolved/closed  (Selective from and to dates)</t>
  </si>
  <si>
    <t xml:space="preserve">Smart track </t>
  </si>
  <si>
    <t>NOC523</t>
  </si>
  <si>
    <t>Management Dashboard Patroller Daily</t>
  </si>
  <si>
    <t>The development is complete and can be demonstrated through three methods: reports, dashboards, and single-click interaction on the map</t>
  </si>
  <si>
    <t>NOC524</t>
  </si>
  <si>
    <t>Management Dashboard Patroller Weekly</t>
  </si>
  <si>
    <t>NOC525</t>
  </si>
  <si>
    <t>Management Dashboard Patroller Monthly</t>
  </si>
  <si>
    <t>NOC526</t>
  </si>
  <si>
    <t>Management Dashboard Patroller  (Selective from and to dates)</t>
  </si>
  <si>
    <t>NOC527</t>
  </si>
  <si>
    <t>Management Dashboard FRT Daily</t>
  </si>
  <si>
    <t>NOC528</t>
  </si>
  <si>
    <t>Management Dashboard FRT Weekly</t>
  </si>
  <si>
    <t>NOC529</t>
  </si>
  <si>
    <t>Management Dashboard FRT Monthly</t>
  </si>
  <si>
    <t>NOC53</t>
  </si>
  <si>
    <t>Summary of Lit-up GPs Status_8894 as on 14-05-2025_4PM(Revised) Weekly</t>
  </si>
  <si>
    <t>NOC530</t>
  </si>
  <si>
    <t>Management Dashboard FRT  (Selective from and to dates)</t>
  </si>
  <si>
    <t>NOC531</t>
  </si>
  <si>
    <t>Management Dashboard Engineers Daily</t>
  </si>
  <si>
    <t>NOC532</t>
  </si>
  <si>
    <t>Management Dashboard Engineers Weekly</t>
  </si>
  <si>
    <t>NOC533</t>
  </si>
  <si>
    <t>Management Dashboard Engineers Monthly</t>
  </si>
  <si>
    <t>NOC534</t>
  </si>
  <si>
    <t>Management Dashboard Engineers  (Selective from and to dates)</t>
  </si>
  <si>
    <t>NOC535</t>
  </si>
  <si>
    <t>Integration to be Aligned with Approved IVR flow(All Customers) Daily</t>
  </si>
  <si>
    <t>IVR Flows Submitted for Approval</t>
  </si>
  <si>
    <t>NOC536</t>
  </si>
  <si>
    <t>Integration to be Aligned with Approved IVR flow(All Customers) Weekly</t>
  </si>
  <si>
    <t>NOC537</t>
  </si>
  <si>
    <t>Integration to be Aligned with Approved IVR flow(All Customers) Monthly</t>
  </si>
  <si>
    <t>NOC538</t>
  </si>
  <si>
    <t>Integration to be Aligned with Approved IVR flow(All Customers)  (Selective from and to dates)</t>
  </si>
  <si>
    <t>NOC539</t>
  </si>
  <si>
    <t>Integration to be Aligned with Approved IVR flow(All Enterprise) Daily</t>
  </si>
  <si>
    <t>NOC54</t>
  </si>
  <si>
    <t>Summary of Lit-up GPs Status_8894 as on 14-05-2025_4PM(Revised) Monthly</t>
  </si>
  <si>
    <t>NOC540</t>
  </si>
  <si>
    <t>Integration to be Aligned with Approved IVR flow(All Enterprise) Weekly</t>
  </si>
  <si>
    <t>NOC541</t>
  </si>
  <si>
    <t>Integration to be Aligned with Approved IVR flow(All Enterprise) Monthly</t>
  </si>
  <si>
    <t>NOC542</t>
  </si>
  <si>
    <t>Integration to be Aligned with Approved IVR flow(All Enterprise)  (Selective from and to dates)</t>
  </si>
  <si>
    <t>NOC543</t>
  </si>
  <si>
    <t>Integration to be Aligned with Approved IVR flow(All Partners) Daily</t>
  </si>
  <si>
    <t>NOC544</t>
  </si>
  <si>
    <t>Integration to be Aligned with Approved IVR flow(All Partners) Weekly</t>
  </si>
  <si>
    <t>NOC545</t>
  </si>
  <si>
    <t>Integration to be Aligned with Approved IVR flow(All Partners) Monthly</t>
  </si>
  <si>
    <t>NOC546</t>
  </si>
  <si>
    <t>Integration to be Aligned with Approved IVR flow(All Partners)  (Selective from and to dates)</t>
  </si>
  <si>
    <t>NOC547</t>
  </si>
  <si>
    <t>Integration to be Aligned with Approved IVR flow(MSI) Daily</t>
  </si>
  <si>
    <t>NOC548</t>
  </si>
  <si>
    <t>Integration to be Aligned with Approved IVR flow(MSI) Weekly</t>
  </si>
  <si>
    <t>NOC549</t>
  </si>
  <si>
    <t>Integration to be Aligned with Approved IVR flow(MSI) Monthly</t>
  </si>
  <si>
    <t>NOC55</t>
  </si>
  <si>
    <t>Summary of Lit-up GPs Status_8894 as on 14-05-2025_4PM(Revised)  (Selective from and to dates)</t>
  </si>
  <si>
    <t>NOC550</t>
  </si>
  <si>
    <t>Integration to be Aligned with Approved IVR flow(MSI)  (Selective from and to dates)</t>
  </si>
  <si>
    <t>NOC551</t>
  </si>
  <si>
    <t>Integration to be Aligned with Approved IVR flow(NOC) Daily</t>
  </si>
  <si>
    <t>NOC552</t>
  </si>
  <si>
    <t>Integration to be Aligned with Approved IVR flow(NOC) Weekly</t>
  </si>
  <si>
    <t>NOC553</t>
  </si>
  <si>
    <t>Integration to be Aligned with Approved IVR flow(NOC) Monthly</t>
  </si>
  <si>
    <t>NOC554</t>
  </si>
  <si>
    <t>Integration to be Aligned with Approved IVR flow(NOC)  (Selective from and to dates)</t>
  </si>
  <si>
    <t>NOC555</t>
  </si>
  <si>
    <t>VLAN Planning</t>
  </si>
  <si>
    <t>SCCM/Playbook</t>
  </si>
  <si>
    <t>NOC556</t>
  </si>
  <si>
    <t>IPV4 and IPV6  Planning</t>
  </si>
  <si>
    <t>NOC557</t>
  </si>
  <si>
    <t>Migration of Existing customers provision via BSS-NSO</t>
  </si>
  <si>
    <t>BSS, NSO</t>
  </si>
  <si>
    <t>CRM, SCCM</t>
  </si>
  <si>
    <t>NOC558</t>
  </si>
  <si>
    <t>TT should not be generated for planned event window and Affected CI</t>
  </si>
  <si>
    <t>Change Management</t>
  </si>
  <si>
    <t>NOC559</t>
  </si>
  <si>
    <t>Planned event to be rejected/Postponed incase another side Ring is open</t>
  </si>
  <si>
    <t>NOC56</t>
  </si>
  <si>
    <t>T-NOC Report :: Summary of O&amp;M Cluster OLTs status Daily</t>
  </si>
  <si>
    <t>NOC560</t>
  </si>
  <si>
    <t>Field Remarks like ETR, RFO updation pending against Open Task</t>
  </si>
  <si>
    <t>NOC561</t>
  </si>
  <si>
    <t>Field team working without events and as a part of corrective actions at Passive</t>
  </si>
  <si>
    <t xml:space="preserve">11-7-2025:- SM &amp; WFM Intigration is WIP </t>
  </si>
  <si>
    <t>NOC562</t>
  </si>
  <si>
    <t>OSS&amp;WFM</t>
  </si>
  <si>
    <t>Auto Escalation Matrix</t>
  </si>
  <si>
    <t>09-09-2025: its configurable item and can be modified on demand</t>
  </si>
  <si>
    <t>NOC563</t>
  </si>
  <si>
    <t>Configutable paramters for SLA</t>
  </si>
  <si>
    <t>NOC564</t>
  </si>
  <si>
    <t>Duplicate point of 472 - 399</t>
  </si>
  <si>
    <t>NOC565</t>
  </si>
  <si>
    <t>Duplicate point of 472 - 407</t>
  </si>
  <si>
    <t>NOC566</t>
  </si>
  <si>
    <t>EMS</t>
  </si>
  <si>
    <t> \\172.28.9.34\Artefacts_T-Fiber TNOC Tracker\GPON\409</t>
  </si>
  <si>
    <t>NOC567</t>
  </si>
  <si>
    <t>Live PM monitoring per UNI in EMS service Window</t>
  </si>
  <si>
    <t> \\172.28.9.34\Artefacts_T-Fiber TNOC Tracker\GPON\416</t>
  </si>
  <si>
    <t>NOC568</t>
  </si>
  <si>
    <t> \\172.28.9.34\Artefacts_T-Fiber TNOC Tracker\GPON\414</t>
  </si>
  <si>
    <t>NOC569</t>
  </si>
  <si>
    <t> \\172.28.9.34\Artefacts_T-Fiber TNOC Tracker\GPON\417</t>
  </si>
  <si>
    <t>NOC57</t>
  </si>
  <si>
    <t>T-NOC Report :: Summary of O&amp;M Cluster OLTs status Weekly</t>
  </si>
  <si>
    <t>NOC570</t>
  </si>
  <si>
    <t> \\172.28.9.34\Artefacts_T-Fiber TNOC Tracker\GPON\425</t>
  </si>
  <si>
    <t>NOC571</t>
  </si>
  <si>
    <t> \\172.28.9.34\Artefacts_T-Fiber TNOC Tracker\GPON\430</t>
  </si>
  <si>
    <t>NOC572</t>
  </si>
  <si>
    <t>Nokia ONT ethernet port status is not updating</t>
  </si>
  <si>
    <t>Duplicate point of 472 - 432</t>
  </si>
  <si>
    <t>NOC573</t>
  </si>
  <si>
    <t>Duplicate point of 472 - 433</t>
  </si>
  <si>
    <t>NOC574</t>
  </si>
  <si>
    <t> \\172.28.9.34\Artefacts_T-Fiber TNOC Tracker\GPON\442</t>
  </si>
  <si>
    <t>NOC575</t>
  </si>
  <si>
    <t>API for TDIA Service, combo port, mixed service - Route Mode with/without translation, including uplink port configuration</t>
  </si>
  <si>
    <t>NOC576</t>
  </si>
  <si>
    <t>API to restirct/block the PON port to a specific customer</t>
  </si>
  <si>
    <t>OEM confirmed API will be made availble in next release of EMS on March-2026</t>
  </si>
  <si>
    <t>Deepak and Sivakasi</t>
  </si>
  <si>
    <t>NOC577</t>
  </si>
  <si>
    <t>Duplicate point of 472 - 463</t>
  </si>
  <si>
    <t>NOC578</t>
  </si>
  <si>
    <t>PIR not working in route mode</t>
  </si>
  <si>
    <t>NOC579</t>
  </si>
  <si>
    <t>Nokia ONT/3rd party ONT under Tejas OLT Remote access for WAN port</t>
  </si>
  <si>
    <t>OEM confirmed this feature is not available
20-Sep-25: T Fiber team asked to arrange meeting with Tejas, Nokia OEM</t>
  </si>
  <si>
    <t>NOC58</t>
  </si>
  <si>
    <t>T-NOC Report :: Summary of O&amp;M Cluster OLTs status Monthly</t>
  </si>
  <si>
    <t>NOC580</t>
  </si>
  <si>
    <t> \\172.28.9.34\Artefacts_T-Fiber TNOC Tracker\GPON\472</t>
  </si>
  <si>
    <t>NOC581</t>
  </si>
  <si>
    <t>Hybrid Mode of the G-240G-E ONT</t>
  </si>
  <si>
    <t>NOC582</t>
  </si>
  <si>
    <t>Nokia ONT under Nokia OLT Remote access for WAN port</t>
  </si>
  <si>
    <t>NOC583</t>
  </si>
  <si>
    <t>Tejas ONT/3rd party ONT under Nokia OLT Remote access for WAN port</t>
  </si>
  <si>
    <t>NOC584</t>
  </si>
  <si>
    <t>Nokia ONT under Tejas OLT Remote access for WAN port</t>
  </si>
  <si>
    <t>NOC585</t>
  </si>
  <si>
    <t>ONT cosumed count is showing wrong in license page</t>
  </si>
  <si>
    <t xml:space="preserve">To resolve this issue, AMS to be upgraded and plan of action is awaited from OEM
20-Sep-25: Licensing conumption quantity not showing in Nokia AMS for discovered ONTs.Nokia OEM informed to address this issue Nokia AMS software need to be upgraded. As requested by Nokia team required  pre-requsuits shared with Nokia  OEM.yet to receive upgradation plan from Nokia Team.
</t>
  </si>
  <si>
    <t>NOC586</t>
  </si>
  <si>
    <t>API and Template for ILL Service - Bridge Mode, including uplink port configuration</t>
  </si>
  <si>
    <t>OEM confirmed API/Template is not available for uplink port configuration</t>
  </si>
  <si>
    <t>Sivakasi &amp; Jayath</t>
  </si>
  <si>
    <t>NOC587</t>
  </si>
  <si>
    <t>API and Template for ILL Service - Route Mode, including uplink port configuration</t>
  </si>
  <si>
    <t>NOC588</t>
  </si>
  <si>
    <t>API and Template for Household Services, including uplink port configuration</t>
  </si>
  <si>
    <t>NOC589</t>
  </si>
  <si>
    <t>API and Template for IPTV services, including uplink port configuration</t>
  </si>
  <si>
    <t>NOC59</t>
  </si>
  <si>
    <t>T-NOC Report :: Summary of O&amp;M Cluster OLTs status  (Selective from and to dates)</t>
  </si>
  <si>
    <t>NOC590</t>
  </si>
  <si>
    <t>API, Template and configuration for VOIP services, including uplink port configuration</t>
  </si>
  <si>
    <t>NOC591</t>
  </si>
  <si>
    <t>API and Template for GI-BB Service - Bridge Mode, including uplink port configuration</t>
  </si>
  <si>
    <t>NOC592</t>
  </si>
  <si>
    <t>API and Template for GI-BB Service - Route Mode, including uplink port configuration</t>
  </si>
  <si>
    <t>NOC593</t>
  </si>
  <si>
    <t>API to fetch the configured services in AMS, including uplink port configuration</t>
  </si>
  <si>
    <t>NOC594</t>
  </si>
  <si>
    <t>Configuration, API and Template for applying QOS for the different types of services</t>
  </si>
  <si>
    <t>API has to share by OEM</t>
  </si>
  <si>
    <t>NOC595</t>
  </si>
  <si>
    <t>API and Template required to provision ONT along with selecting specific UNI port in ONT</t>
  </si>
  <si>
    <t>NOC596</t>
  </si>
  <si>
    <t>API and Template required to provision ONT with multiple services along with selecting specific UNI port in ONT</t>
  </si>
  <si>
    <t>NOC597</t>
  </si>
  <si>
    <t>API and Template required to provision ONT with same service on all ports</t>
  </si>
  <si>
    <t>NOC598</t>
  </si>
  <si>
    <t>API and Template to configure multiple vlans on single ONT UNI Port</t>
  </si>
  <si>
    <t>NOC599</t>
  </si>
  <si>
    <t>Configuration, API and Template for extedning services to enterprise customers</t>
  </si>
  <si>
    <t>NOC6</t>
  </si>
  <si>
    <t>DC Applications uptime &amp; SLA Weekly</t>
  </si>
  <si>
    <t>NOC60</t>
  </si>
  <si>
    <t>Router UP - OLT Down cases Daily</t>
  </si>
  <si>
    <t>NOC600</t>
  </si>
  <si>
    <t>API and Template to verify and enable the PM</t>
  </si>
  <si>
    <t>NOC601</t>
  </si>
  <si>
    <t>API and Template to configure Vlan and Profiles in OLT</t>
  </si>
  <si>
    <t>NOC602</t>
  </si>
  <si>
    <t>OEM shared the document of APC template creation but required document for the API attributes</t>
  </si>
  <si>
    <t>NOC603</t>
  </si>
  <si>
    <t>API and Template to validate the profiles, vlans available in OLT,ONT</t>
  </si>
  <si>
    <t>NOC604</t>
  </si>
  <si>
    <t>API and Template to restirct/block the PON port to a specific customer</t>
  </si>
  <si>
    <t>NOC605</t>
  </si>
  <si>
    <t>API and Template to modify the service- ONT, UNI Port, bandwidth, vlan, description, unatgged to tag or vice versa.,</t>
  </si>
  <si>
    <t>NOC606</t>
  </si>
  <si>
    <t>API and Template to configure,modify,suspend,delete the WAN profiles in WiFi ONT</t>
  </si>
  <si>
    <t>OEM confirmed API/Template is not available</t>
  </si>
  <si>
    <t>NOC607</t>
  </si>
  <si>
    <t>Verification of the service provisioning templates which are prepared for the different types of services</t>
  </si>
  <si>
    <t>NOC608</t>
  </si>
  <si>
    <t>NOC609</t>
  </si>
  <si>
    <t>Mapping bandiwdth profiles per vlan in a ONT UNI</t>
  </si>
  <si>
    <t>20-Sep-25: As per Nokia OEM, Mapping BW profiles per service BW on ONT Interface.Meeting to be arranged with Nokia OEM</t>
  </si>
  <si>
    <t>Update awaited from OEM</t>
  </si>
  <si>
    <t>NOC61</t>
  </si>
  <si>
    <t>Router UP - OLT Down cases Weekly</t>
  </si>
  <si>
    <t>NOC610</t>
  </si>
  <si>
    <t>NOKIA ONT is not supporting for bandwidth Rate Limit configuration On ONT LAN Ethernet port (UNI) when connected under Tejas OLT</t>
  </si>
  <si>
    <t xml:space="preserve">20-Sep-25:Guidelines have to  share with  all 3 packages to deploy balance scope as Tejas OLT- Tejas ONT and Nokia OLT-Nokia ONT </t>
  </si>
  <si>
    <t>OEM confirmed Rate Limit is not supported by Nokia ONTs</t>
  </si>
  <si>
    <t>NOC611</t>
  </si>
  <si>
    <t> \\172.28.9.34\Artefacts_T-Fiber TNOC Tracker\GPON\470</t>
  </si>
  <si>
    <t>NOC612</t>
  </si>
  <si>
    <t>DUPLICATE POINT (NOC572)</t>
  </si>
  <si>
    <t>NOC613</t>
  </si>
  <si>
    <t>Unable to provide available download bandwidth of PON Port for Nokia devices (Nokia BW Query)</t>
  </si>
  <si>
    <t>NOC614</t>
  </si>
  <si>
    <t>EOL and EOS Through inventory Dashboard-Weekly</t>
  </si>
  <si>
    <t>NOC615</t>
  </si>
  <si>
    <t>EOL and EOS Through inventory Dashboard-Monthly</t>
  </si>
  <si>
    <t>NOC616</t>
  </si>
  <si>
    <t>Infra Server Url Services Intigration</t>
  </si>
  <si>
    <t>Site scope</t>
  </si>
  <si>
    <t>NOC617</t>
  </si>
  <si>
    <t xml:space="preserve">Infra Server Url Services Monitoring </t>
  </si>
  <si>
    <t>NOC618</t>
  </si>
  <si>
    <t>Infra Server Url Services Reporting</t>
  </si>
  <si>
    <t>NOC619</t>
  </si>
  <si>
    <t>real-time information</t>
  </si>
  <si>
    <t>09-09-2025: Ticket, status, Inventory, Alarms, etc are available in real time</t>
  </si>
  <si>
    <t>NOC62</t>
  </si>
  <si>
    <t>Router UP - OLT Down cases Monthly</t>
  </si>
  <si>
    <t>NOC620</t>
  </si>
  <si>
    <t>Health of the Performance for Traffic</t>
  </si>
  <si>
    <t>NNM iSPI</t>
  </si>
  <si>
    <t>NOC621</t>
  </si>
  <si>
    <t>Analyze Flow Packets</t>
  </si>
  <si>
    <t>NOC622</t>
  </si>
  <si>
    <t>Performance for Traffic Maps</t>
  </si>
  <si>
    <t>NOC623</t>
  </si>
  <si>
    <t>NSO Intigration for POC Locations LCO,RMSO &amp; MSO</t>
  </si>
  <si>
    <t>NOC624</t>
  </si>
  <si>
    <t>NOC625</t>
  </si>
  <si>
    <t>NSO Intigration for Live Locations LCO,RMSO &amp; MSO</t>
  </si>
  <si>
    <t>NOC626</t>
  </si>
  <si>
    <t>NOC627</t>
  </si>
  <si>
    <t>TFiber BSS to be integrated with Partners SMS &amp; BSS (LCO, RMSO &amp; MSO etc..) for POC Locations</t>
  </si>
  <si>
    <t>NOC628</t>
  </si>
  <si>
    <t>After completion of POC Same solution shall be implemented for All Household of Telangana (TFiber BSS to be integrated with all other Partners SMS &amp; BSS for Live (LCO , RMSO &amp; MSO etc..))</t>
  </si>
  <si>
    <t>NOC629</t>
  </si>
  <si>
    <t>New Customer order HouseHolds</t>
  </si>
  <si>
    <t>NOC63</t>
  </si>
  <si>
    <t>Router UP - OLT Down cases  (Selective from and to dates)</t>
  </si>
  <si>
    <t>NOC630</t>
  </si>
  <si>
    <t>Existing customer alignment for order</t>
  </si>
  <si>
    <t>DUPLICATE POINT (NOC630)</t>
  </si>
  <si>
    <t>NOC631</t>
  </si>
  <si>
    <t>Customer service ID allocation</t>
  </si>
  <si>
    <t>DUPLICATE POINT (NOC631)</t>
  </si>
  <si>
    <t>NOC632</t>
  </si>
  <si>
    <t>Activation &amp; Deactivation update to BSS</t>
  </si>
  <si>
    <t>DUPLICATE POINT (NOC632)</t>
  </si>
  <si>
    <t>NOC633</t>
  </si>
  <si>
    <t>New customer package &amp; billing</t>
  </si>
  <si>
    <t>DUPLICATE POINT (NOC633)</t>
  </si>
  <si>
    <t>NOC634</t>
  </si>
  <si>
    <t>Existing customer renewal &amp; package modification update</t>
  </si>
  <si>
    <t>DUPLICATE POINT (NOC634)</t>
  </si>
  <si>
    <t>NOC635</t>
  </si>
  <si>
    <t>Customer address change intigration</t>
  </si>
  <si>
    <t>DUPLICATE POINT (NOC635)</t>
  </si>
  <si>
    <t>NOC636</t>
  </si>
  <si>
    <t>Customer Discount update to BSS</t>
  </si>
  <si>
    <t>DUPLICATE POINT (NOC636)</t>
  </si>
  <si>
    <t>NOC637</t>
  </si>
  <si>
    <t>Partner Dashboard Number of customers through TFiber</t>
  </si>
  <si>
    <t>NOC638</t>
  </si>
  <si>
    <t>Partner Dashboard Uptime SLA customers through TFiber</t>
  </si>
  <si>
    <t>NOC639</t>
  </si>
  <si>
    <t>Partner Dashboard Access</t>
  </si>
  <si>
    <t>NOC64</t>
  </si>
  <si>
    <t>ONTs down more than 8 hrs. list Daily</t>
  </si>
  <si>
    <t>09-09-2025: Aging Report available, Stabilization Required</t>
  </si>
  <si>
    <t>NOC640</t>
  </si>
  <si>
    <t>TFiber BSS to be Implemented for all GI of Telangana</t>
  </si>
  <si>
    <t>NOC641</t>
  </si>
  <si>
    <t>After completion of POC Same solution shall be implemented for All Government Institutions of Telangana (TFiber BSS to be Utilized for go Live )</t>
  </si>
  <si>
    <t>NOC642</t>
  </si>
  <si>
    <t>New Customer order GI</t>
  </si>
  <si>
    <t>NOC643</t>
  </si>
  <si>
    <t>NOC644</t>
  </si>
  <si>
    <t>NOC645</t>
  </si>
  <si>
    <t>NOC646</t>
  </si>
  <si>
    <t>NOC647</t>
  </si>
  <si>
    <t>NOC648</t>
  </si>
  <si>
    <t>NOC649</t>
  </si>
  <si>
    <t>NOC65</t>
  </si>
  <si>
    <t>ONTs down more than 8 hrs. list Weekly</t>
  </si>
  <si>
    <t>NOC650</t>
  </si>
  <si>
    <t>Customer Dashboard Number of customers through TFiber</t>
  </si>
  <si>
    <t>DUPLICATE POINT (NOC650)</t>
  </si>
  <si>
    <t>NOC651</t>
  </si>
  <si>
    <t>Customer Dashboard Uptime SLA customers through TFiber</t>
  </si>
  <si>
    <t>DUPLICATE POINT (NOC651)</t>
  </si>
  <si>
    <t>NOC652</t>
  </si>
  <si>
    <t>Customer Dashboard Access</t>
  </si>
  <si>
    <t>DUPLICATE POINT (NOC652)</t>
  </si>
  <si>
    <t>NOC653</t>
  </si>
  <si>
    <t>TFiber BSS to be Implemented for all Enterprice P2p &amp; P2MP services in Telangana</t>
  </si>
  <si>
    <t>NOC654</t>
  </si>
  <si>
    <t>After completion of POC Same solution shall be implemented for All Enterprice P2p &amp; P2MP services in Telangana (TFiber BSS to be Utilized for go Live )</t>
  </si>
  <si>
    <t>NOC655</t>
  </si>
  <si>
    <t>New Customer order Enterprice</t>
  </si>
  <si>
    <t>NOC656</t>
  </si>
  <si>
    <t>NOC657</t>
  </si>
  <si>
    <t>NOC658</t>
  </si>
  <si>
    <t>NOC659</t>
  </si>
  <si>
    <t>NOC66</t>
  </si>
  <si>
    <t>ONTs down more than 8 hrs. list Monthly</t>
  </si>
  <si>
    <t>NOC660</t>
  </si>
  <si>
    <t>NOC661</t>
  </si>
  <si>
    <t>NOC662</t>
  </si>
  <si>
    <t>NOC663</t>
  </si>
  <si>
    <t>NOC664</t>
  </si>
  <si>
    <t>NOC665</t>
  </si>
  <si>
    <t>NOC666</t>
  </si>
  <si>
    <t>Service Solutions</t>
  </si>
  <si>
    <t>GI-BB</t>
  </si>
  <si>
    <t>NOC667</t>
  </si>
  <si>
    <t>T-CELL</t>
  </si>
  <si>
    <t>NOC668</t>
  </si>
  <si>
    <t>HH Triple Play (Internet, IPTV, VoIP)</t>
  </si>
  <si>
    <t>NOC669</t>
  </si>
  <si>
    <t>NOC67</t>
  </si>
  <si>
    <t>ONTs down more than 8 hrs. list  (Selective from and to dates)</t>
  </si>
  <si>
    <t>NOC670</t>
  </si>
  <si>
    <t>NOC671</t>
  </si>
  <si>
    <t>T-DIA (ILL)</t>
  </si>
  <si>
    <t>NOC672</t>
  </si>
  <si>
    <t>L2VPN</t>
  </si>
  <si>
    <t>NOC673</t>
  </si>
  <si>
    <t>L3VPN</t>
  </si>
  <si>
    <t>NOC674</t>
  </si>
  <si>
    <t>TVPN - Rythu Vedika</t>
  </si>
  <si>
    <t>NOC675</t>
  </si>
  <si>
    <t>TVPN - DHQ to SHQ Connectivity</t>
  </si>
  <si>
    <t>NOC676</t>
  </si>
  <si>
    <t>TVPN - MRO Office Connectivity</t>
  </si>
  <si>
    <t>NOC677</t>
  </si>
  <si>
    <t>SDC/TSWAN integration</t>
  </si>
  <si>
    <t>NOC678</t>
  </si>
  <si>
    <t>TSP NNI</t>
  </si>
  <si>
    <t>NOC68</t>
  </si>
  <si>
    <t>Mandal OLT down more than 6 hrs. list Daily</t>
  </si>
  <si>
    <t>NOC69</t>
  </si>
  <si>
    <t>Mandal OLT down more than 6 hrs. list Weekly</t>
  </si>
  <si>
    <t>NOC7</t>
  </si>
  <si>
    <t>DC Applications uptime &amp; SLA Monthly</t>
  </si>
  <si>
    <t>NOC70</t>
  </si>
  <si>
    <t>Mandal OLT down more than 6 hrs. list Monthly</t>
  </si>
  <si>
    <t>NOC71</t>
  </si>
  <si>
    <t>Mandal OLT down more than 6 hrs. list  (Selective from and to dates)</t>
  </si>
  <si>
    <t>NOC72</t>
  </si>
  <si>
    <t>HH_PM Utilization Dump _PKGA_PKGC Daily</t>
  </si>
  <si>
    <t>NOC73</t>
  </si>
  <si>
    <t>HH_PM Utilization Dump _PKGA_PKGC Weekly</t>
  </si>
  <si>
    <t>NOC74</t>
  </si>
  <si>
    <t>HH_PM Utilization Dump _PKGA_PKGC Monthly</t>
  </si>
  <si>
    <t>NOC75</t>
  </si>
  <si>
    <t>HH_PM Utilization Dump _PKGA_PKGC  (Selective from and to dates)</t>
  </si>
  <si>
    <t>NOC76</t>
  </si>
  <si>
    <t>Summary of Lit-up GPs Status_8895 Daily</t>
  </si>
  <si>
    <t>NOC77</t>
  </si>
  <si>
    <t>Summary of Lit-up GPs Status_8895 Weekly</t>
  </si>
  <si>
    <t>NOC78</t>
  </si>
  <si>
    <t>Summary of Lit-up GPs Status_8895 Monthly</t>
  </si>
  <si>
    <t>NOC79</t>
  </si>
  <si>
    <t>Summary of Lit-up GPs Status_8895  (Selective from and to dates)</t>
  </si>
  <si>
    <t>NOC8</t>
  </si>
  <si>
    <t>DC Applications uptime &amp; SLA (Selective from and to dates)</t>
  </si>
  <si>
    <t>NOC80</t>
  </si>
  <si>
    <t>GPON OLT TT trend dashboard Daily</t>
  </si>
  <si>
    <t>NOC81</t>
  </si>
  <si>
    <t>GPON OLT TT trend dashboard Weekly</t>
  </si>
  <si>
    <t>NOC82</t>
  </si>
  <si>
    <t>GPON OLT TT trend dashboard Monthly</t>
  </si>
  <si>
    <t>NOC83</t>
  </si>
  <si>
    <t>GPON OLT TT trend dashboard  (Selective from and to dates)</t>
  </si>
  <si>
    <t>NOC84</t>
  </si>
  <si>
    <t>GPON ONT TT trend dashboard Daily</t>
  </si>
  <si>
    <t>NOC85</t>
  </si>
  <si>
    <t>GPON ONT TT trend dashboard Weekly</t>
  </si>
  <si>
    <t>NOC86</t>
  </si>
  <si>
    <t>GPON ONT TT trend dashboard Monthly</t>
  </si>
  <si>
    <t>NOC87</t>
  </si>
  <si>
    <t>GPON ONT TT trend dashboard  (Selective from and to dates)</t>
  </si>
  <si>
    <t>NOC88</t>
  </si>
  <si>
    <t>POP uptime_ GP Mandal and Zonal Daily</t>
  </si>
  <si>
    <t>NOC89</t>
  </si>
  <si>
    <t>POP uptime_ GP Mandal and Zonal Weekly</t>
  </si>
  <si>
    <t>NOC9</t>
  </si>
  <si>
    <t>DC Passive infra uptime &amp; SLA Daily</t>
  </si>
  <si>
    <t>NOC90</t>
  </si>
  <si>
    <t>POP uptime_ GP Mandal and Zonal Monthly</t>
  </si>
  <si>
    <t>NOC91</t>
  </si>
  <si>
    <t>POP uptime_ GP Mandal and Zonal  (Selective from and to dates)</t>
  </si>
  <si>
    <t>NOC92</t>
  </si>
  <si>
    <t>Weekly BW utilization Supporting data Daily</t>
  </si>
  <si>
    <t>NOC93</t>
  </si>
  <si>
    <t>Weekly BW utilization Supporting data Weekly</t>
  </si>
  <si>
    <t>NOC94</t>
  </si>
  <si>
    <t>Weekly BW utilization Supporting data Monthly</t>
  </si>
  <si>
    <t>NOC95</t>
  </si>
  <si>
    <t>Weekly BW utilization Supporting data  (Selective from and to dates)</t>
  </si>
  <si>
    <t>NOC96</t>
  </si>
  <si>
    <t>T-NOC Report :: Migrated &amp; Duplicated GPs still available both Tejas  EMS &amp;  Nokia AMS Daily</t>
  </si>
  <si>
    <t>09-09-2025: It has to handle manuaaly by downloading report</t>
  </si>
  <si>
    <t>NOC97</t>
  </si>
  <si>
    <t>T-NOC Report :: Migrated &amp; Duplicated GPs still available both Tejas  EMS &amp;  Nokia AMS Weekly</t>
  </si>
  <si>
    <t>NOC98</t>
  </si>
  <si>
    <t>T-NOC Report :: Migrated &amp; Duplicated GPs still available both Tejas  EMS &amp;  Nokia AMS Monthly</t>
  </si>
  <si>
    <t>NOC99</t>
  </si>
  <si>
    <t>T-NOC Report :: Migrated &amp; Duplicated GPs still available both Tejas  EMS &amp;  Nokia AMS  (Selective from and to dates)</t>
  </si>
  <si>
    <t>T2A</t>
  </si>
  <si>
    <t xml:space="preserve">Ciena to comply the password policy for MCP and field nodes, though Alepo AAA. </t>
  </si>
  <si>
    <t>Password managment policy for ciena need to be finalised and to be approved by authority prior implentations</t>
  </si>
  <si>
    <t>`</t>
  </si>
  <si>
    <t>Sum of Qty</t>
  </si>
  <si>
    <t>Completed but Verification undrer Process</t>
  </si>
  <si>
    <t>Closed after June</t>
  </si>
  <si>
    <t>Closed before june-2025</t>
  </si>
  <si>
    <t>LTTS REMARKS</t>
  </si>
  <si>
    <t>NSO SD</t>
  </si>
  <si>
    <t>NSO ED</t>
  </si>
  <si>
    <t>Created By</t>
  </si>
  <si>
    <t>NSO Status</t>
  </si>
  <si>
    <t>OSS DetailedRemarks</t>
  </si>
  <si>
    <t>T/F</t>
  </si>
  <si>
    <t>NSO Comments</t>
  </si>
  <si>
    <t>Review Status</t>
  </si>
  <si>
    <t>Tentative Completion Date</t>
  </si>
  <si>
    <t>Artifacts</t>
  </si>
  <si>
    <t>Ramana-Remarks</t>
  </si>
  <si>
    <t>Updated on 01-Dec-2025</t>
  </si>
  <si>
    <t>Remarks(1399)</t>
  </si>
  <si>
    <t>Organization structure</t>
  </si>
  <si>
    <t>\\172.28.9.34\Artefacts_T-Fiber TNOC Tracker\NW-Security\T1_01-Nov-25.pdf</t>
  </si>
  <si>
    <t>Closed after 07-Nov-25</t>
  </si>
  <si>
    <t>Received sample doc from Manoj</t>
  </si>
  <si>
    <t xml:space="preserve">28-Nov-25: The Alepo team is integrating AD Once done these points will be closed.
MCP upgradation is in pipeline . same will be completed by 25 Sep 2025
</t>
  </si>
  <si>
    <t>Is this IPv4 and IPv6</t>
  </si>
  <si>
    <t>28-Nov-25: The Alepo team is integrating AD Once done these points will be closed.
20-09-2025: 8.1 MCP software Patch upgradation will be completed by 27-Sep-25, After completetion of upgrdation AAA functi</t>
  </si>
  <si>
    <t>ona</t>
  </si>
  <si>
    <t>litie</t>
  </si>
  <si>
    <t>s wi</t>
  </si>
  <si>
    <t>ll be tes</t>
  </si>
  <si>
    <t>for ciena d</t>
  </si>
  <si>
    <t>evi</t>
  </si>
  <si>
    <t>ces</t>
  </si>
  <si>
    <t>by</t>
  </si>
  <si>
    <t>using radius 
13-09-25:MCP upgradation is in progress, will be able to check the logs by next week
28-08-2025: Activity is in progress, target to complete by 25th Sep'25
Authentication and Authorization tested and found OK for Node and MCP.
19-08-2025: Due to issue in disk partition and file type of storage, activity is not started
10-08-2025: OEM confirmation recieved and activity is planned from 18th August'25.
05-July-2025: DC OSS to DR MCP communication is through now, need to integrate and test before activity
12-July-2025: DC OSS to DR MCP integration testing done. Alarms and Autoticketing functioning as expected. Upgradation activity will be scheduled as per OEM confirmation, Target date - 30-07-25
26-July-2025: Schedule awaited from OEM
30-June-2025: DC OSS to DR MCP connectivity to be extended for PE approval, WIP. Target date - 30-07-25
15-06-25: Targeting to close the upgradation by month end, 30-06-25
30-05-2025: Accounting issue resolved in latest MCP version, verified in 8.2 Ver (Node logs are now capturing in MCP). Upgradation schedule awaited from Teleindia for our MCP from 7.1-P02
5/21/2025: Correlation to identified to find the user logged in at the specific time
28APR'25: As discussed with Sanjay sir, if user id not avaialble pls. try for correlation with IP. Some how Correlation to be done.
In Accounting, Node and MCP logs are successfully reporting in Alepo with below limitation.
Node Logs - Active profile name (ADMIN/RADIUS) is displayed against User ID (Ciena confirmed it is as per design no changes are possible)</t>
  </si>
  <si>
    <t>what are these services</t>
  </si>
  <si>
    <t>28-Nov-25: The Alepo team is integrating AD Once done these points will be closed.
1.TACACS Testing with Tejas, Nokia, Ciena completed
2. Alepo Testing with Tejas, Nokia and Ciena</t>
  </si>
  <si>
    <t>We have development VM's but not testing kindly clarity</t>
  </si>
  <si>
    <t>\\172.28.9.34\Artefacts_T-Fiber TNOC Tracker\NW-Security\T5_29-Oct-25.pdf</t>
  </si>
  <si>
    <t>Closed After 14-Oct</t>
  </si>
  <si>
    <t xml:space="preserve">
29-08-2025: Design and Solution document to be shared with GM NOC and Physical instllation of BSS need to validate according to solution from L&amp;T Side before submitting for  for review with T Fiber
26-06-</t>
  </si>
  <si>
    <t>5: We</t>
  </si>
  <si>
    <t>hav</t>
  </si>
  <si>
    <t>e offered</t>
  </si>
  <si>
    <t>stallation A</t>
  </si>
  <si>
    <t>T.</t>
  </si>
  <si>
    <t>TFI</t>
  </si>
  <si>
    <t>BER</t>
  </si>
  <si>
    <t>has asked DC architecture review including license validity</t>
  </si>
  <si>
    <t>Ask Ritik</t>
  </si>
  <si>
    <t xml:space="preserve">29-08-2025: All points are completed Import Sub-Departments, Import Leads, Opportunity/Quote/order Management, order booking and Service Order workflow for tested services Demo to be conducted to TFIBER.
</t>
  </si>
  <si>
    <t>"Ca</t>
  </si>
  <si>
    <t>mpaig</t>
  </si>
  <si>
    <t>n Ma</t>
  </si>
  <si>
    <t>nagement"</t>
  </si>
  <si>
    <t>Pending whe</t>
  </si>
  <si>
    <t>re</t>
  </si>
  <si>
    <t>inp</t>
  </si>
  <si>
    <t>uts</t>
  </si>
  <si>
    <t>are required from TFIBER Business team
26-06-2025: Awaiting few inputs from TFIBER</t>
  </si>
  <si>
    <t>29-08-2025: Feature is available to admin User(Product Team) to configure new product based on requirement. BSS Team will provide  Demo to the TFIBER (business team([Uday]/Solution Team[Sanjay]) for their</t>
  </si>
  <si>
    <t>acc</t>
  </si>
  <si>
    <t>eptan</t>
  </si>
  <si>
    <t xml:space="preserve">ce.
</t>
  </si>
  <si>
    <t>26-06-202</t>
  </si>
  <si>
    <t>Artifacts su</t>
  </si>
  <si>
    <t>bmi</t>
  </si>
  <si>
    <t>tte</t>
  </si>
  <si>
    <t>d. C</t>
  </si>
  <si>
    <t>losure review is pending with TFIBER</t>
  </si>
  <si>
    <t>Jayant Sir</t>
  </si>
  <si>
    <t>29-08-2025: Feature is made available in the BSS application, BSS Team will provide demo to TFIBER Team (Business [Uday] &amp; Finance[Bhaskar])
26-06-2025: Artifacts submitted. Closure review is pending with</t>
  </si>
  <si>
    <t>29-08-2025: Integration with Service Manager is done for technical ticket and BSS have functionality to handle the non-technical ticket in BSS itself. BSS team will demonstrate this functionality to TFIBER</t>
  </si>
  <si>
    <t>. S</t>
  </si>
  <si>
    <t>anjay</t>
  </si>
  <si>
    <t>Sir</t>
  </si>
  <si>
    <t>needs to</t>
  </si>
  <si>
    <t>nfirm demo d</t>
  </si>
  <si>
    <t>ate</t>
  </si>
  <si>
    <t>.
2</t>
  </si>
  <si>
    <t>-2025: Artifacts submitted. Closure review is pending with TFIBER</t>
  </si>
  <si>
    <t>\\172.28.9.34\Artefacts_T-Fiber TNOC Tracker\NW-Security\T21_31-Oct-25.pdf</t>
  </si>
  <si>
    <t>Ciriteria for Paswword policy hase been Shared wioth BSS team . BSS team has to implement and submit report for verifications.
30-Oct-25: Ciriteria for Paswword policy hase been Shared wioth BSS team . BSS</t>
  </si>
  <si>
    <t>te</t>
  </si>
  <si>
    <t>am ha</t>
  </si>
  <si>
    <t>s to</t>
  </si>
  <si>
    <t>implemen</t>
  </si>
  <si>
    <t>nd submit re</t>
  </si>
  <si>
    <t>por</t>
  </si>
  <si>
    <t>t f</t>
  </si>
  <si>
    <t>or v</t>
  </si>
  <si>
    <t>erifications. Point to be moved to BSS</t>
  </si>
  <si>
    <t>\\172.28.9.34\Artefacts_T-Fiber TNOC Tracker\NW-Security\T23_31-Oct-25.pdf</t>
  </si>
  <si>
    <t>28-Nov-25: Document preparation in progress once done points will be closed.
FAT documents were submitted to TPA , However it has some common observation which will be discussed with TPA team by Mr Sharma.</t>
  </si>
  <si>
    <t>Su</t>
  </si>
  <si>
    <t>bsequ</t>
  </si>
  <si>
    <t>entl</t>
  </si>
  <si>
    <t>y , corre</t>
  </si>
  <si>
    <t>on will be m</t>
  </si>
  <si>
    <t>ade</t>
  </si>
  <si>
    <t>in</t>
  </si>
  <si>
    <t>FAT</t>
  </si>
  <si>
    <t>doc</t>
  </si>
  <si>
    <t>\\172.28.9.34\Artefacts_T-Fiber TNOC Tracker\NW-Security\M1145_29-Oct-25.pdf</t>
  </si>
  <si>
    <t>28-Nov-25: VAPT is going on, once VAPT is done points will be closed.
Application audited partally , howver PT audit couldnot be done due to lack of necessary tools. Same has been requested with LTTS team</t>
  </si>
  <si>
    <t>, b</t>
  </si>
  <si>
    <t>ut it</t>
  </si>
  <si>
    <t>cou</t>
  </si>
  <si>
    <t>ld not be</t>
  </si>
  <si>
    <t>terialised.</t>
  </si>
  <si>
    <t>28-Nov-25: VAPT is going on, once VAPT is done points will be closed.
Network elemants auditted including NOC end points , However PT for same is pending.</t>
  </si>
  <si>
    <t>29-08-2025: Collect data from Sivakumar and read user to access the data by DOT.
26-06-2025: Waiting for inputs for multiple deliverables</t>
  </si>
  <si>
    <t>28-Nov-25: VAPT is going on, once VAPT is done points will be closed.
Awaited TSTG Audit party to engage.</t>
  </si>
  <si>
    <t>Completed &amp;Approved</t>
  </si>
  <si>
    <t>Closed after 14-Dec-25</t>
  </si>
  <si>
    <t>28-Nov-25: VAPT is going on, once VAPT is done points will be closed.
Awaited TSTG Audit party to engage</t>
  </si>
  <si>
    <t>\\172.28.9.34\Artefacts_T-Fiber TNOC Tracker\NW-Security\T36_28-Oct-25.pdf</t>
  </si>
  <si>
    <t>Jyothi</t>
  </si>
  <si>
    <t>\\172.28.9.34\Artefacts_T-Fiber TNOC Tracker\NW-Security\T37_28-Oct-25.pdf</t>
  </si>
  <si>
    <t>28-Nov-25: Work in Progress.
Completed and Review pending. Artfacts submitted</t>
  </si>
  <si>
    <t>28-Nov-25: Work in Progress.
Artefacts will be submitted.</t>
  </si>
  <si>
    <t>28-Nov-25: Document preparation in progress once done points will be closed.
Confirmation of purchase of ISE. License needed to upgrade for HA</t>
  </si>
  <si>
    <t>kartheek</t>
  </si>
  <si>
    <t>22-Sep-25: IPMPLS Domain team to submit detailed remarks on raised queries.
08-Jul-2025 - Sandeep will come back by EoD today on extension of Cisco support renewal
01-Jul-25 : Revised FAT documents submiss</t>
  </si>
  <si>
    <t>ion</t>
  </si>
  <si>
    <t>pend</t>
  </si>
  <si>
    <t>ing</t>
  </si>
  <si>
    <t>(TPA obs</t>
  </si>
  <si>
    <t>ations to be</t>
  </si>
  <si>
    <t>clu</t>
  </si>
  <si>
    <t>ded)</t>
  </si>
  <si>
    <t xml:space="preserve">
OEM(Cisco) suport is required to show the new test cases, Inputs provided to OEM on 14th May &amp; 30th Jun.
OEM onboarding is in progress  &amp; LnT Contracts team coordinating</t>
  </si>
  <si>
    <t>erv</t>
  </si>
  <si>
    <t xml:space="preserve">
OEM(Cisco) suport is required to show the new test cases, Inputs provided to OEM on 14th May &amp; 30th Jun.
OEM onboarding is in progress  &amp; LnT Contracts team is coordinating</t>
  </si>
  <si>
    <t>Meeting scheduled with CTRL S to verify the UTM features
30-Oct-25: Duplicate to Point T71. DR does not have a public-facing application, and DR and DC firewalls are different</t>
  </si>
  <si>
    <t>\\172.28.9.34\Artefacts_T-Fiber TNOC Tracker\NW-Security\T71_31-Oct-25.pdf</t>
  </si>
  <si>
    <t>11-Oct-25: CtrlS has to give proposal for procurement for addtional BoQ. IT infra SME need to Re-intiate a mail to get BoQ
22-Sep-25: The existing switch which was placed at DR by CtrlS doesnt have feature</t>
  </si>
  <si>
    <t>on</t>
  </si>
  <si>
    <t>LACP</t>
  </si>
  <si>
    <t>Bun</t>
  </si>
  <si>
    <t>dling. Ct</t>
  </si>
  <si>
    <t>is planning</t>
  </si>
  <si>
    <t>to</t>
  </si>
  <si>
    <t>lpla</t>
  </si>
  <si>
    <t>ce the exising switch with LACP supported switch. DC Infra admin need to provide tentative timelines for replacement.
08-Jul-2025 Sandeep will ensure on CTRL-S support and update by EoD
01-Jul-25 : Ticket (SR01301726) raised with CtrlS on 27-Jun, Config &amp; testing to be carried out. This is additional task as per CtrlS and commercials may be involved. LnT Contracts team also talking to CtrlS account team to complete the task.
24-Dec-25 : SR01036770 opened with CtrlS for LACP configuration and it is not O&amp;M activity as per CtrlS ops. team. escalated to LnT Contracts team for supoort.</t>
  </si>
  <si>
    <t>rlS</t>
  </si>
  <si>
    <t>ce the exising switch with LACP supported switch. DC Infra admin need to provide tentative timelines for replacement.
01-Jul-25 : Ticket (SR01301726) raised with CtrlS on 27-Jun, Config &amp; testing to be carried out. This is additional task as per CtrlS and commercials may be involved. LnT Contracts team also talking to CtrlS account team to complete the task.
24-Dec-25 : SR01036770 opened with CtrlS for LACP configuration and it is not O&amp;M activity as per CtrlS ops. team. escalated to LnT Contracts team for supoort.</t>
  </si>
  <si>
    <t>20-Sep-25:  Nirmal, Jainoor, Gudihatnoor &amp; Bhimni RFE pending due to forest permission  
31-July-2025:As per discussion with Ramanaiah sir, need to discuss these points with T Fiber Project team for furthe</t>
  </si>
  <si>
    <t>r a</t>
  </si>
  <si>
    <t>ction</t>
  </si>
  <si>
    <t>, ti</t>
  </si>
  <si>
    <t>ll that t</t>
  </si>
  <si>
    <t>this point</t>
  </si>
  <si>
    <t>kep</t>
  </si>
  <si>
    <t>t o</t>
  </si>
  <si>
    <t>n ho</t>
  </si>
  <si>
    <t>ld
Depend on 04 Facilities RFE in Pkg-C
Asifabad - Warangal  &amp; Karimnagar - Asifabad - Links integrated as per interim plan, actual integration pending
Nizamabad - Asifabad - E2E link integration pending
28th-Apr'25: As per Sandeep Sanmani - Forest permission still pending
6/25/2025: Status is same no visibility on forest permission, Target date would be D+21
05-July-25: No progress on the forest permission</t>
  </si>
  <si>
    <t>ime</t>
  </si>
  <si>
    <t>31-July-2025:As per discussion with Ramanaiah sir, need to discuss these points with T Fiber Project team for further action, till that time this point kept on hold
Nirmal, Jainoor, Gudihatnoor &amp; Bhimni RF</t>
  </si>
  <si>
    <t>E p</t>
  </si>
  <si>
    <t>endin</t>
  </si>
  <si>
    <t>g du</t>
  </si>
  <si>
    <t>e to fore</t>
  </si>
  <si>
    <t>permission</t>
  </si>
  <si>
    <t xml:space="preserve">
28</t>
  </si>
  <si>
    <t>th-</t>
  </si>
  <si>
    <t>Apr'</t>
  </si>
  <si>
    <t>25: As per Sandeep Sanmani - Forest permission still pending
15-06-25: No progress on the permission, target - D+15
05-July-25: No progress on the forest permission</t>
  </si>
  <si>
    <t>st</t>
  </si>
  <si>
    <t>31-July-2025:As per discussion with Ramanaiah sir, need to discuss these points with T Fiber Project team for further action, till that time this point kept on hold
02 rings depend on  04 Facilities RFE re</t>
  </si>
  <si>
    <t>adi</t>
  </si>
  <si>
    <t>ness</t>
  </si>
  <si>
    <t>in P</t>
  </si>
  <si>
    <t>kg-C, whi</t>
  </si>
  <si>
    <t>is pending d</t>
  </si>
  <si>
    <t>ue</t>
  </si>
  <si>
    <t>fore</t>
  </si>
  <si>
    <t>st permission 
28th-Apr'25: As per Sandeep Sanmani - Forest permission still pending
6/25/2025: No visibility on forest permission, target date would be D+30
05-July-25: No progress on the forest permission</t>
  </si>
  <si>
    <t>ch</t>
  </si>
  <si>
    <t>31-July-2025:As per discussion with Ramanaiah sir, need to discuss these points with T Fiber Project team for further action, till that time this point kept on hold
Mandal services are provisioned (10G) as</t>
  </si>
  <si>
    <t>pe</t>
  </si>
  <si>
    <t>r int</t>
  </si>
  <si>
    <t>egra</t>
  </si>
  <si>
    <t>tion plan</t>
  </si>
  <si>
    <t>all package</t>
  </si>
  <si>
    <t>s
6</t>
  </si>
  <si>
    <t>/25</t>
  </si>
  <si>
    <t>/202</t>
  </si>
  <si>
    <t>5: 203 services provisioned out of 270 planned. Remaining can be provisioned as per the requirement</t>
  </si>
  <si>
    <t>31-July-2025:As per discussion with Ramanaiah sir, need to discuss these points with T Fiber Project team for further action, till that time this point kept on hold
04 Link AT's approved by T Fiber and 03</t>
  </si>
  <si>
    <t>Lin</t>
  </si>
  <si>
    <t>k AT'</t>
  </si>
  <si>
    <t>s pe</t>
  </si>
  <si>
    <t>nding due</t>
  </si>
  <si>
    <t>letter from</t>
  </si>
  <si>
    <t>Ci</t>
  </si>
  <si>
    <t>ena</t>
  </si>
  <si>
    <t>awa</t>
  </si>
  <si>
    <t>ited (No impact due to ILA to OADM upgradation) 
05 Link AT pending due to high losses in the spans, depend on all packages
02 Links integrated as per interim plan, so not considered for Link AT
20May'25: Declaration letter submitted to T Fiber for 03 links AT approval
25-06-2025: Dependancy on field, no progress.
30-June-2025: As discussed in the meeting, need to arrange meeting with all stakeholders</t>
  </si>
  <si>
    <t>20-Sep-25: MCP FAT document submitted to TPA on XX-XX-XXXX. Meeting need to be scheduled on 22-Sep-25 with TPA to get the clarifications  on delay.
13-Sep-25: Response awaited from TPA team
29-August-2025:</t>
  </si>
  <si>
    <t>Sp</t>
  </si>
  <si>
    <t>oken</t>
  </si>
  <si>
    <t>with</t>
  </si>
  <si>
    <t>Mr. Bijj</t>
  </si>
  <si>
    <t>response awa</t>
  </si>
  <si>
    <t>ite</t>
  </si>
  <si>
    <t>d
2</t>
  </si>
  <si>
    <t>6-Ju</t>
  </si>
  <si>
    <t>ly-25: FAT document approval pending
08-July-2025: 1. MCP FAT document prepared as per RFP requirements and TPA remarks
2. 100G traffic throughput will be shown during Ring ATP
07-July-2025: 1. SME not aware of MCP FAT Check list, but prepared FAT document and sent to TPA for validation 
05-July-2025: Submitted AT document to T Fiber TPA
30-June-2025: target to submit by 2nd July'25, based on OEM reply
Revised version to be submitted as per T Fiber remarks on 29th Apr'25</t>
  </si>
  <si>
    <t>u,</t>
  </si>
  <si>
    <t>11-Nov-25: 
26-July-2025: HPE conveyed that Topology border unable to make bold or hilight
12-July-2025: Update awaited from HPE
07-July-2025: Topology is visible but border is not highlighted. HP checking</t>
  </si>
  <si>
    <t>fo</t>
  </si>
  <si>
    <t>r the</t>
  </si>
  <si>
    <t>pos</t>
  </si>
  <si>
    <t>sibility</t>
  </si>
  <si>
    <t>impose of bo</t>
  </si>
  <si>
    <t>rde</t>
  </si>
  <si>
    <t>r m</t>
  </si>
  <si>
    <t>ap o</t>
  </si>
  <si>
    <t>n topology. Required 02 weeks post confirmation
05-July-2025: In discussion with HPE, required 02 weeks post confirmation, 21st July
30-June-2025: As discussed with Suresh P checking with HPE. Tentative date: 16th July.
As discussed in the meeting, call to be arranged along with OSS SME and HP team</t>
  </si>
  <si>
    <t>20-Sep-25: Required configuration changes was done by HPE team. DWDM team will validate and confirm  by  23-Sep-25
13-09-25: Few issues observed, corrected by HP. Validation is in progress
10-08-2025: HP t</t>
  </si>
  <si>
    <t>eam</t>
  </si>
  <si>
    <t>conf</t>
  </si>
  <si>
    <t>irme</t>
  </si>
  <si>
    <t>d cause o</t>
  </si>
  <si>
    <t>ailure updat</t>
  </si>
  <si>
    <t>ed,</t>
  </si>
  <si>
    <t>va</t>
  </si>
  <si>
    <t>lida</t>
  </si>
  <si>
    <t>tion is in progress
26-July-2025: Raised the concerns to HP team, cause of failure yet to update by them, Target date awaited9
12-July-2025: Configuration updated in production and RCA TT's for node down are generating. But having issue in cause of failure, same informed to HP team. Target date - 18-07-25
05-July-2025: Cofiguration in production planned on 8th July'25
30-June-25: WIP with HPE, target date 09-07-25
As discussed in the meeting, call to be arranged along with OSS SME and HP team
15-06-2025: WIP with HPE, target date 30-06-2025
21-05-2025: RCA Yet to be started by HPE, date: 30th June 2025
30APR'25: Node down Auto TT is ok but RCA pending</t>
  </si>
  <si>
    <t>f f</t>
  </si>
  <si>
    <t>11-Nov-25: As per OSS SME Mr. manoj this task would be completed by 13-Nov-25 in TND based on test result shall move to production.
Post 24.06.25 review and direction, working for a alternate options for N</t>
  </si>
  <si>
    <t>SO.</t>
  </si>
  <si>
    <t>will</t>
  </si>
  <si>
    <t>com</t>
  </si>
  <si>
    <t>e back as</t>
  </si>
  <si>
    <t>rliest with</t>
  </si>
  <si>
    <t>clo</t>
  </si>
  <si>
    <t>sur</t>
  </si>
  <si>
    <t>e pl</t>
  </si>
  <si>
    <t>an.</t>
  </si>
  <si>
    <t>ea</t>
  </si>
  <si>
    <t>11-Nov-25: Once Service inventory(Unique ID: T103) is ready, same can be used for impact Analysis
Post 24.06.25 review and direction, working for a alternate options for NSO. will come back as earliest wit</t>
  </si>
  <si>
    <t>h c</t>
  </si>
  <si>
    <t>losur</t>
  </si>
  <si>
    <t>15-Nov-25: 256 Mandal uploaded and AT Completed for 250 Mandals,Ongoing &amp; Approved</t>
  </si>
  <si>
    <t>Tool &amp; PCs has been installed in NOC GIS room. for Licesnes dependecy on T FIber. During the meeting, the Managing Director of T-Fiber directed that only the minimum number of additional licenses will be p</t>
  </si>
  <si>
    <t>roc</t>
  </si>
  <si>
    <t>ured,</t>
  </si>
  <si>
    <t>and</t>
  </si>
  <si>
    <t>T-Fiber</t>
  </si>
  <si>
    <t>l handle the</t>
  </si>
  <si>
    <t>pr</t>
  </si>
  <si>
    <t>ocu</t>
  </si>
  <si>
    <t>reme</t>
  </si>
  <si>
    <t>nt</t>
  </si>
  <si>
    <t>wil</t>
  </si>
  <si>
    <t>DC-DR Testing completed &amp; Document has been kept on share drive,Awaiting TFIBER Approval</t>
  </si>
  <si>
    <t>Resource &amp; PCs has been deployed in NOC GIS room. for Licesnes dependecy on T FIber.</t>
  </si>
  <si>
    <t>15-Nov-25: Resubmission done after discussion. Date-19.03.25. queries on LLD with mail dated 25.03.25</t>
  </si>
  <si>
    <t>15-Nov-25:Integration with OSS Is WIP</t>
  </si>
  <si>
    <t>15-Nov-25: Integration with OSS Is WIP</t>
  </si>
  <si>
    <t>15-Nov-25: BSS(knot) has demonstrated the Auto Feasibility feature for single location business cases.
If, Customer is expecting Bulk feasibility capabilities, which is not a feature of GIS, required exter</t>
  </si>
  <si>
    <t>nal</t>
  </si>
  <si>
    <t>tool</t>
  </si>
  <si>
    <t>.</t>
  </si>
  <si>
    <t>15-Nov-25: Below is the breakup of pending OLT status
PKG-A : 430/462
PKG-B : 228/322
PKG-C : 94/165
13-Oct-25: GPON SME has to provide the breakup for all Pending OLT upgradation activities, need to send</t>
  </si>
  <si>
    <t>a m</t>
  </si>
  <si>
    <t>ail t</t>
  </si>
  <si>
    <t>o co</t>
  </si>
  <si>
    <t>ncern pac</t>
  </si>
  <si>
    <t>es with resp</t>
  </si>
  <si>
    <t>ect</t>
  </si>
  <si>
    <t>ive</t>
  </si>
  <si>
    <t>pen</t>
  </si>
  <si>
    <t>ding OLT upgradation.
20-Sep-25: All the reachable OLT to EMS are upgraded successfully. And Not reachbale OLTs need to be upgraded, There is a dependecny on All 3 Packages field teams to make reachability to EMS. GPON SME need to submit detailed report on Scope vs upgraded and Pending devices breakup(Package wise).</t>
  </si>
  <si>
    <t>kag</t>
  </si>
  <si>
    <t>15-Nov-25: Having dependency on Service Inventory and NSO</t>
  </si>
  <si>
    <t>Nokia has provided the SOP, which has been tested and is working as expected. However, Nokia ONTs connected to Tejas OLTs cannot be enabled directly through the Tejas OLT. As discussed with TFiber, we have</t>
  </si>
  <si>
    <t>epare</t>
  </si>
  <si>
    <t>d an</t>
  </si>
  <si>
    <t>SOP for</t>
  </si>
  <si>
    <t>field team</t>
  </si>
  <si>
    <t>ar</t>
  </si>
  <si>
    <t>e cu</t>
  </si>
  <si>
    <t>rrently working on mapping the Nokia ONTs under Tejas OLTs to nearby Nokia OLTs</t>
  </si>
  <si>
    <t>the</t>
  </si>
  <si>
    <t>15-Nov-25: Working with OEM
20-Sep-25: ATP document submitted to TPA, And TPA Shared 12 observations related to RFP compliance.Same has been given to OEM for closure. Nokia team provided clarifications for</t>
  </si>
  <si>
    <t>poin</t>
  </si>
  <si>
    <t>ts a</t>
  </si>
  <si>
    <t>nd 2 poin</t>
  </si>
  <si>
    <t>are WIP. GPO</t>
  </si>
  <si>
    <t>N t</t>
  </si>
  <si>
    <t>has</t>
  </si>
  <si>
    <t>to share clarifications of 10 points to TPA and need to confirm timelines for remaining 2 points on 23-Sep-25.</t>
  </si>
  <si>
    <t>ts</t>
  </si>
  <si>
    <t>22-Sep-25: Need to review plan and approve
12-Sep-25 : Peering plan submitted as per discussion on 11-Sep-25
01-Jul-25 : Design document submitted with suggested approaches. Require inputs from TFiber   to</t>
  </si>
  <si>
    <t>co</t>
  </si>
  <si>
    <t>nduct</t>
  </si>
  <si>
    <t>PoC</t>
  </si>
  <si>
    <t>and fina</t>
  </si>
  <si>
    <t>e service de</t>
  </si>
  <si>
    <t>sig</t>
  </si>
  <si>
    <t>n.</t>
  </si>
  <si>
    <t>liz</t>
  </si>
  <si>
    <t>\\172.28.9.34\Artefacts_T-Fiber TNOC Tracker\IPMPLS\T-Fiber &amp; SDC Peering Plan V1.1 - T193 T343.pdf</t>
  </si>
  <si>
    <t>22-Sep-2025: Need to have discussion on Network AT parameters
8-Jul-2025 - Sandeep will come back by EoD today on extension of Cisco support renewal
01-Jul-25 : OEM(Cisco) suport is required to perform net</t>
  </si>
  <si>
    <t>wor</t>
  </si>
  <si>
    <t>k AT,</t>
  </si>
  <si>
    <t>Inp</t>
  </si>
  <si>
    <t>uts provi</t>
  </si>
  <si>
    <t>to OEM. OEM</t>
  </si>
  <si>
    <t>ovid</t>
  </si>
  <si>
    <t>e Network AT procedure including all tests and test procedures.
OEM onboarding is in progress  &amp; LnT Contracts team is coordinating</t>
  </si>
  <si>
    <t>ded</t>
  </si>
  <si>
    <t>22-Sep-25: Auto ticketing verification is depending on OSS, reqiured configguration or changes done in OSS. Now auto ticket is working atrefatcs to be submitted for Node and Link.
08-Jul-25 : Requirement g</t>
  </si>
  <si>
    <t>n to</t>
  </si>
  <si>
    <t>for imple</t>
  </si>
  <si>
    <t>tation. FMS</t>
  </si>
  <si>
    <t>par</t>
  </si>
  <si>
    <t>ame</t>
  </si>
  <si>
    <t>ters</t>
  </si>
  <si>
    <t>given
1. Node down (Router, Switch, DC Network Switches, DWDM, OTN, OADM, OLT, UPS) : Field alarm should be received in NNMi. NNMi has to forward the alarm to OBM, NPS and to TeMiP. UCA has to carryout correlation and accordingly pass the root cause to SM to generate TT. once TT is generated it is assigned to respective District Engineer along with mail. After Fault resolution, TT should be resolved in system with alarm clearance and NoC has to close the TT with RFO.
 Link down, Protocol down, RSP/Card/PSU down, High Temperature, Latency, Packet Loss, Jitter. End-to-end implementation and demonstration pending in OSS</t>
  </si>
  <si>
    <t>Closed/Approved</t>
  </si>
  <si>
    <t>men</t>
  </si>
  <si>
    <t>25-Sep-25: Implementation completed, Need to validate and cofirm
07-Jul-25 : Requirement given to OSS for implementation. PMS parameters given - CPU, Memory, Backplane and Link utilization, CRC errors, Opt</t>
  </si>
  <si>
    <t>ica</t>
  </si>
  <si>
    <t>l pow</t>
  </si>
  <si>
    <t>er,</t>
  </si>
  <si>
    <t>QoS param</t>
  </si>
  <si>
    <t>rs  . End-to</t>
  </si>
  <si>
    <t>d i</t>
  </si>
  <si>
    <t>mple</t>
  </si>
  <si>
    <t>mentation and demonstration pending in OSS</t>
  </si>
  <si>
    <t>Completed With Artifacts</t>
  </si>
  <si>
    <t>ete</t>
  </si>
  <si>
    <t>25-Sep-25: Implementation completed, Need to validate and cofirm
07-Jul-25 : Requirement given to OSS for implementation. Dash Board required - Top CPU, Memory, Link utilization, Temperature, All Critical</t>
  </si>
  <si>
    <t>ala</t>
  </si>
  <si>
    <t>rms</t>
  </si>
  <si>
    <t>. D</t>
  </si>
  <si>
    <t>emonstrat</t>
  </si>
  <si>
    <t>pending in</t>
  </si>
  <si>
    <t>25-Sep-25: Reports are available in UOC, Artefacts to be submitted for clsore
07-Jul-25 : Requirement given to OSS for implementation. Reports required - Node availability, Link availability, Link utilizat</t>
  </si>
  <si>
    <t>, Inv</t>
  </si>
  <si>
    <t>ento</t>
  </si>
  <si>
    <t>ry, CPU u</t>
  </si>
  <si>
    <t>ization, Mem</t>
  </si>
  <si>
    <t>ory</t>
  </si>
  <si>
    <t>Ut</t>
  </si>
  <si>
    <t>iliz</t>
  </si>
  <si>
    <t>ation, Latecy.  Demonstration pending in OSS</t>
  </si>
  <si>
    <t>til</t>
  </si>
  <si>
    <t>\\172.28.9.34\Artefacts_T-Fiber TNOC Tracker\OSS\52 Artefcats_18112025</t>
  </si>
  <si>
    <t>Closed after 14-Nov-25</t>
  </si>
  <si>
    <t xml:space="preserve">29-12-2025:- production installation is completed . E2E demo was provided. </t>
  </si>
  <si>
    <t>Installation is done. Upgradation in pending version for completion</t>
  </si>
  <si>
    <t>is NSO version screenshot fine or
 any other req doc similar to BSS appliction
(26/2/2026: updated document images in order)</t>
  </si>
  <si>
    <t>17/2/2026</t>
  </si>
  <si>
    <t>25/02/2026</t>
  </si>
  <si>
    <t>Jyothi &amp; Mahesh</t>
  </si>
  <si>
    <t>Not Completed</t>
  </si>
  <si>
    <t>20/04/2026</t>
  </si>
  <si>
    <t>29-12-2025:- Completed available.E2E demo for GiBB completed.BSS/OSS completed.</t>
  </si>
  <si>
    <t>master depends on 5 below points</t>
  </si>
  <si>
    <t>need clarity Other than NSO remaning are 3rd party
 -Tejas nokia-need to provide by BSS Team</t>
  </si>
  <si>
    <t>29-12-2025:- Service information is being fetched by OSS.  . URL:/sccm/sccm_api/web/api/v1/commited_service_orders (hpeadmin).
E2E demo for GiBB completed</t>
  </si>
  <si>
    <t>OSS Screenshot yet to receive (23/02/2026)</t>
  </si>
  <si>
    <t>26/02/2026</t>
  </si>
  <si>
    <t>Jyothi &amp; Aditya</t>
  </si>
  <si>
    <t>12-12-2025:- Integration framework is working fine. E2E demo for GiBB completed</t>
  </si>
  <si>
    <t>17/02/2026</t>
  </si>
  <si>
    <t>29-12-2025 :All the nodes are working fine.</t>
  </si>
  <si>
    <t>OLT/Router/NE's</t>
  </si>
  <si>
    <t>Need Clarification
InProgress jyothi (23/02/2026)
26/02/2026(need clarity)</t>
  </si>
  <si>
    <r>
      <rPr>
        <sz val="11"/>
        <color rgb="FF000000"/>
        <rFont val="Calibri"/>
      </rPr>
      <t xml:space="preserve">Able to connect cisco router 
screenshot of working router and switches
(Screenshot of Neds, Nokia working OLTs,Tejas not required )
(API logs- In SCCM -screenshot of cisco devices &amp; OLT
 (which are commited state(green)))
</t>
    </r>
    <r>
      <rPr>
        <b/>
        <sz val="11"/>
        <color rgb="FF000000"/>
        <rFont val="Calibri"/>
      </rPr>
      <t>04/03/2026 : Unitl Tejas fixed we can't close this</t>
    </r>
  </si>
  <si>
    <t>Depends On NSO Upgradation</t>
  </si>
  <si>
    <t>13-12-2025: Tejas&amp; Nokia NEDs were working fine.  Sept-25 Tejas NED stopped working</t>
  </si>
  <si>
    <t>BSS Screenshot yet to receive(23/02/2026)</t>
  </si>
  <si>
    <t>BSS Screenshot &amp; Depends On NSO Upgradation</t>
  </si>
  <si>
    <t>Integration demonstrated in the past.</t>
  </si>
  <si>
    <t>Need Clarification
(26/02/2026:New 2 Screenshot added)</t>
  </si>
  <si>
    <t>19/2/2026</t>
  </si>
  <si>
    <t>23/2/2026</t>
  </si>
  <si>
    <t>Review not done</t>
  </si>
  <si>
    <t>02-dec-2025: E2E demo of gibb shown. First part of GIBB service is MPLS, which is working as expected.</t>
  </si>
  <si>
    <t>direct 1+1 protection</t>
  </si>
  <si>
    <t>BSS Team didn’t test GIBB  router</t>
  </si>
  <si>
    <t>12/3/2026 (Completed)</t>
  </si>
  <si>
    <t xml:space="preserve">Service verification and activation - GPON Nokia and Tejas
</t>
  </si>
  <si>
    <t>05-12-2025: Integration with Nokia EMS, GIBB service demonstrated.29-12-2025:- Tejas NED not working</t>
  </si>
  <si>
    <t>E2E test UAT GIBB logs</t>
  </si>
  <si>
    <t>Pending
 (23/02/2026) InProgress with Jyothi
DONE:(26/02/2026 same as T210)</t>
  </si>
  <si>
    <t>19/02/2026</t>
  </si>
  <si>
    <t>(API logs- In SCCM -screenshot of cisco devices &amp; OLT
 (which are commited state(green)))
04/03/2026 : Unitl Tejas fixed we can't close this</t>
  </si>
  <si>
    <t>19-12-2025:- Plan,scope and schedule for remaining services finalized.</t>
  </si>
  <si>
    <t>artifact from sccm.</t>
  </si>
  <si>
    <t>Pending</t>
  </si>
  <si>
    <t>Development still in progress.</t>
  </si>
  <si>
    <t xml:space="preserve">Link with NSO upgradation. </t>
  </si>
  <si>
    <t>24/2/2026</t>
  </si>
  <si>
    <t>service catelog picture,NSO upgrade pending</t>
  </si>
  <si>
    <t>29-dec-2025 : Integration is working fine. E2E service was demonstrated.</t>
  </si>
  <si>
    <t>backend screenshot</t>
  </si>
  <si>
    <t>SCCM Service name or order id (same service will be there in NSO UI)
04/03/2026 : Need backend logic of SCCM Application NSO</t>
  </si>
  <si>
    <t>6/3/2026(Completed)</t>
  </si>
  <si>
    <t>19-dec-2025: this Device is included in plan, Network team to share  template and design document.
19-12-2025:- Plan,scope and schedule for remaining services finalized.</t>
  </si>
  <si>
    <t>Pending
(26/02/2026 Not Developed -Switch)</t>
  </si>
  <si>
    <t>similiar to cisco 920, 907 , 9k, (SG350 under  progress (cisco suport))</t>
  </si>
  <si>
    <t>12-12-2025 : Need to implement review comments</t>
  </si>
  <si>
    <t>In-Progress</t>
  </si>
  <si>
    <t>LLD Document
04/03/2026 : Need clarity some points</t>
  </si>
  <si>
    <t xml:space="preserve">
19-12-2025:- Plan for remaining services identified.. GIBB and TDIA-ILL is except with Tejas is completed.</t>
  </si>
  <si>
    <t>screenshot of SCCM Scatalog</t>
  </si>
  <si>
    <t>26-02-2026-removed 2 images only catelog
 image required.</t>
  </si>
  <si>
    <t>service catelog picture
04/03/2026 : Unitl Tejas fixed we can't close this</t>
  </si>
  <si>
    <t>29-dec-2025: Need to check with Network team</t>
  </si>
  <si>
    <t>p2p/p2mp</t>
  </si>
  <si>
    <t>Pending(TCELL is airtel)
(26/02/2026:created)</t>
  </si>
  <si>
    <t>04/03/2026 : The point is also closed</t>
  </si>
  <si>
    <t>10/3/2026 (Completed)</t>
  </si>
  <si>
    <t>Check with BSS/OSS.</t>
  </si>
  <si>
    <t>16/3/2026-BSS screenshot venkatesh+SCCM Screenshot
can be closed after discussion with Customer Reservation of ports is not feasible - the solution and viability not agreed</t>
  </si>
  <si>
    <t xml:space="preserve">Tejas NED readiness 
</t>
  </si>
  <si>
    <t>29-12-2025: Tejas NED stopped working. Since the NSO version is not supported. Upgrade is required.</t>
  </si>
  <si>
    <t>19-12-2025:- NOT a NSO action.</t>
  </si>
  <si>
    <t>check with BSS/OSS</t>
  </si>
  <si>
    <t>16/3/2026-BSS screenshot venkatesh+ OSS screenshot(Harshini)</t>
  </si>
  <si>
    <t>19-12-2025:- For each service vlan plan is documented in the solution document which is analysed by NSO and implemented. Completed for GIBB &amp; TDIA</t>
  </si>
  <si>
    <t>implmented by NSO for GIBB</t>
  </si>
  <si>
    <t>Need Clarification</t>
  </si>
  <si>
    <t>Completed with artifacts</t>
  </si>
  <si>
    <t>17-05-2025: Data collection rom internal (SME &amp; NOC team) and then OT support is required for NPS to enable all permormance parameters.
24-06-2025: NPS reports available and NOC came back with some observa</t>
  </si>
  <si>
    <t>tio</t>
  </si>
  <si>
    <t>n of</t>
  </si>
  <si>
    <t>wron</t>
  </si>
  <si>
    <t>g data, f</t>
  </si>
  <si>
    <t>which OT has</t>
  </si>
  <si>
    <t>as</t>
  </si>
  <si>
    <t>ked</t>
  </si>
  <si>
    <t>dences which are awaited from NOC</t>
  </si>
  <si>
    <t>or</t>
  </si>
  <si>
    <t>13-Sep-2025:
Having dependency on A&amp;O/NSO and service inventory deployment.
29-Aug-2025:
Having dependency on A&amp;O/NSO and service inventory deployment.
07-July-2025:
L&amp;T Remarks:
As per the Tfiber suggesti</t>
  </si>
  <si>
    <t>on,</t>
  </si>
  <si>
    <t>this</t>
  </si>
  <si>
    <t>is</t>
  </si>
  <si>
    <t>feasible</t>
  </si>
  <si>
    <t>will be con</t>
  </si>
  <si>
    <t>sid</t>
  </si>
  <si>
    <t>ere</t>
  </si>
  <si>
    <t>d du</t>
  </si>
  <si>
    <t>ring A&amp;O OEM solution deployemenet.
05-July-2025 : 
TFiber Comments: 
Available bandwidth has to be calculated before provisioning service to a customer. Available bandwidth can be achieved either from OSS or from Service Inventory systems- which already have the services provisioned data
Internal discussion planned on 07-July-2025
30-June-2025 : 
To arrange a call with Tfiber for the discussion and conclusion
Nokia provided the available upload bandwidth on PON Port but Nokia claiming that devices/AMS does not support to provide the available download bandwidth of a PON Port. This feature is not available with Nokia</t>
  </si>
  <si>
    <t>17-05-2025: HPE team will deliver post application upgradation
23-06-2025: for Device status, HPE said the the Nokia alarm format is wrong; post having calls with Nokia HPE reviewing the NBI documentation.</t>
  </si>
  <si>
    <t xml:space="preserve">
17</t>
  </si>
  <si>
    <t>025:</t>
  </si>
  <si>
    <t>Solution</t>
  </si>
  <si>
    <t>plyed for on</t>
  </si>
  <si>
    <t>e p</t>
  </si>
  <si>
    <t>ack</t>
  </si>
  <si>
    <t>age,</t>
  </si>
  <si>
    <t>for other 2 package need to raise PE on 22nd July</t>
  </si>
  <si>
    <t>de</t>
  </si>
  <si>
    <t>06-06-2025: HPE requested a call with Nokia
11-06-2025: Nokia call happened and inputs were shared with HPE
23-06-2025: Post having calls with Nokia one more time last week they have share NBI  documents w</t>
  </si>
  <si>
    <t>ith</t>
  </si>
  <si>
    <t>toda</t>
  </si>
  <si>
    <t>y which t</t>
  </si>
  <si>
    <t>are reviewi</t>
  </si>
  <si>
    <t>ng.</t>
  </si>
  <si>
    <t xml:space="preserve">
22</t>
  </si>
  <si>
    <t>-07-</t>
  </si>
  <si>
    <t>2025: count matching, confirmation awaited from NOC</t>
  </si>
  <si>
    <t>hey</t>
  </si>
  <si>
    <t>Not Relevant To OSS</t>
  </si>
  <si>
    <t>18-Nov-25: To be discussed further- BSS Dependancy
24-05-2025: WIP with HPE, OT dendancy for data.
26-06-2025: OT has provided necessary data to HPE, HPE to complete remaining development</t>
  </si>
  <si>
    <t>API</t>
  </si>
  <si>
    <t>Reopened</t>
  </si>
  <si>
    <t xml:space="preserve"> SSL configuartion completed in Service Manager</t>
  </si>
  <si>
    <t>Security SME can share artefacts</t>
  </si>
  <si>
    <t>18-Nov-25: Latest Records shoule be shown as a test results</t>
  </si>
  <si>
    <t>pending</t>
  </si>
  <si>
    <t>Not-Feasible</t>
  </si>
  <si>
    <t>09-09-2025: user can download reports as on his requirement</t>
  </si>
  <si>
    <t>09-09-2025: user can download reports as on his requirement - TT report</t>
  </si>
  <si>
    <t>closure</t>
  </si>
  <si>
    <t>16-Oct-25: We don’t have Fiber monitoring system hence we can not achieve it
17-05-2025: Common span scenarios solution needs to be finalization pending with L&amp;T and will be finalized based on data coming</t>
  </si>
  <si>
    <t>fro</t>
  </si>
  <si>
    <t>m GIS</t>
  </si>
  <si>
    <t>int</t>
  </si>
  <si>
    <t>egration.</t>
  </si>
  <si>
    <t>-06-2025: De</t>
  </si>
  <si>
    <t>dan</t>
  </si>
  <si>
    <t>cy o</t>
  </si>
  <si>
    <t>n GIS integration. Expected to be completed by 16th July and then ~30 days needed for Common span</t>
  </si>
  <si>
    <t>We don’t have Fiber monitoring system hence we can not achieve it</t>
  </si>
  <si>
    <t xml:space="preserve">
26</t>
  </si>
  <si>
    <t>17-05-2025: Utilization is already available. Node and Link availability is WIP. OT Support not available to check port availability, it needs to resume.
26-06-2025: all data available now except Link avai</t>
  </si>
  <si>
    <t>lab</t>
  </si>
  <si>
    <t>ility</t>
  </si>
  <si>
    <t>, ne</t>
  </si>
  <si>
    <t>ed confir</t>
  </si>
  <si>
    <t>ion from NOC</t>
  </si>
  <si>
    <t>mat</t>
  </si>
  <si>
    <t>28-Nov-25: The Alepo team is integrating AD Once done these points will be closed.
Once AD integration happen for Aleppo this point also will be closed along with T333.</t>
  </si>
  <si>
    <t>28-Nov-25: Gathering artifacts from other teams.
A10 AMC not renewed , Awaiting AMC renewal with WAF features</t>
  </si>
  <si>
    <t>28-Nov-25: Document preparation in progress once done points will be closed.
KT has been done.</t>
  </si>
  <si>
    <t>\\172.28.9.34\Artefacts_T-Fiber TNOC Tracker\NW-Security\T303_28-Oct-25.pdf</t>
  </si>
  <si>
    <t>28-Nov-25: Document preparation in progress once done points will be closed.
Completed and Review pending. New changes will be incorporated as an addendum to design.</t>
  </si>
  <si>
    <t>\\172.28.9.34\Artefacts_T-Fiber TNOC Tracker\NW-Security\M1133.pdf</t>
  </si>
  <si>
    <t>Completed and Review pending.FAT documents were submitted to TPA , However it has some common observation which will be discussed with TPA team by Mr Sharma.</t>
  </si>
  <si>
    <t>28-Nov-25: Gathering artifacts from other teams</t>
  </si>
  <si>
    <t>28-Nov-25: VAPT is going on, once VAPT is done points will be closed.
T Fiber to conduct the Audit and VAPT</t>
  </si>
  <si>
    <t xml:space="preserve">28-Nov-25: VAPT is going on, once VAPT is done points will be closed.
PT will conducted once Ext audit team arrives
</t>
  </si>
  <si>
    <t>May be clubed with point T 71
all Policy will be compared with current configuration of firewall and be submitted .
30-Oct-25: Duplicate to Point T71. DR does not have a public-facing application, and DR a</t>
  </si>
  <si>
    <t>nd</t>
  </si>
  <si>
    <t>DC fi</t>
  </si>
  <si>
    <t>rewa</t>
  </si>
  <si>
    <t>lls are d</t>
  </si>
  <si>
    <t xml:space="preserve">erent 
</t>
  </si>
  <si>
    <t>iff</t>
  </si>
  <si>
    <t>28-Nov-25: Gathering artifacts from other teams.
will be closed with implementation of URL filtering facilities at IPS</t>
  </si>
  <si>
    <t>28-Nov-25: Document preparation in progress once done points will be closed.
Security policy has been made , however same need clarification from customer to incorporate deviation from actual points.</t>
  </si>
  <si>
    <t>Confirmation of purchase of ISE. License needed to upgrade for HA</t>
  </si>
  <si>
    <t>\\172.28.9.34\Artefacts_T-Fiber TNOC Tracker\NW-Security\M1139_29-Oct-25.pdf</t>
  </si>
  <si>
    <t>28-Nov-25: The Alepo team is integrating AD Once done these points will be closed.
SOW, CR and BOQ Shared for approval and consideration.</t>
  </si>
  <si>
    <t>28-Nov-25: Document preparation in progress once done points will be closed.
Completed and Review pending.</t>
  </si>
  <si>
    <t>28-Nov-25: Document preparation in progress once done points will be closed.
Duplicate of point 306</t>
  </si>
  <si>
    <t>Logo design agreed with customer. Additional places sign boards to be placed as part of CR, give to commercail for quotation.</t>
  </si>
  <si>
    <t>Customer has to choose what framework they ned to follow for end to end governance i.e COBIT, COSO, SABSA etc.
Security SOP is in progress. will be aligned only after policy is approved</t>
  </si>
  <si>
    <t>\\172.28.9.34\Artefacts_T-Fiber TNOC Tracker\NW-Security\T349_31-Oct-25.pdf</t>
  </si>
  <si>
    <t>01-Dec-25: its documentation
1. Soft training completed on 06&amp;07 Sep-24
2. All Resources will be from L&amp;T only- Resource available to handle current calls
3. updated process document shared, Pending for di</t>
  </si>
  <si>
    <t>scu</t>
  </si>
  <si>
    <t>ssion</t>
  </si>
  <si>
    <t xml:space="preserve">
4.</t>
  </si>
  <si>
    <t>SOP Submi</t>
  </si>
  <si>
    <t>d for inboun</t>
  </si>
  <si>
    <t>d a</t>
  </si>
  <si>
    <t>outb</t>
  </si>
  <si>
    <t>ound calls- Discussion Pending
5. Regulatory reports were available(DOT)
6. Integration with OSS and BSS is Pending
7. Based on trainer suggestion, implemented day to day and weekly assestments
8. Neox call Manager functioanlity validated as standlone
9. All Features required for Call Manager completed including Business Helpdesk
10. LLD and RFP Compliance also ready for review</t>
  </si>
  <si>
    <t>BSS, NSO and Security SOP training pending. On the job training happening for OSS. Rest all domains done.</t>
  </si>
  <si>
    <t>01-Dec-25:Depends on IVR flow approval
11-Sep-25: Basic integration completed with BSS and HPSM(Ticketing). IVR has to be freezed to implement same. As per Neox is one time configuration but Since its ongo</t>
  </si>
  <si>
    <t>chan</t>
  </si>
  <si>
    <t>ges</t>
  </si>
  <si>
    <t>will happ</t>
  </si>
  <si>
    <t>in IVR, So i</t>
  </si>
  <si>
    <t>t w</t>
  </si>
  <si>
    <t>oul</t>
  </si>
  <si>
    <t>d be</t>
  </si>
  <si>
    <t>configurble as per L&amp;T/T Fiber- Which to be discussed.
 360 View also Pending from BSS</t>
  </si>
  <si>
    <t>en</t>
  </si>
  <si>
    <t>29-Nov-25:E-mail &amp; SMS Integration completed.  SMS testing pending due to no balance in SMS striker portal.
28 Apri-2025: TFIBER to share SMS GW details to integrate with OSS/BSS. Integration must be confi</t>
  </si>
  <si>
    <t>gur</t>
  </si>
  <si>
    <t>able</t>
  </si>
  <si>
    <t>out any c</t>
  </si>
  <si>
    <t>impact to T</t>
  </si>
  <si>
    <t>FIB</t>
  </si>
  <si>
    <t>ER.</t>
  </si>
  <si>
    <t>ost</t>
  </si>
  <si>
    <t>01-Dec-25:Not feasible
11-Sep-25: Not Part of RFP and Existing product didn’t support, need to upgrade to Omni based Solution.</t>
  </si>
  <si>
    <t>01-Dec-25: Helpdesk plan ready, but expecting was complete BCP Solution</t>
  </si>
  <si>
    <t>11-Sep-25: OEM confirmed this feature is not available/feasible
Based on CDR record with Agent and Manager Login, Call back can be done manually with CDR or Agent Call report. It will be displayed in queue</t>
  </si>
  <si>
    <t>agen</t>
  </si>
  <si>
    <t>t. B</t>
  </si>
  <si>
    <t>ut Missed</t>
  </si>
  <si>
    <t>ll to be han</t>
  </si>
  <si>
    <t>dle</t>
  </si>
  <si>
    <t>d b</t>
  </si>
  <si>
    <t>y ou</t>
  </si>
  <si>
    <t>tbound team. Which required complete Set of call Center. If required Helpdesk Manager will review missed call to take action accordingly.</t>
  </si>
  <si>
    <t>ca</t>
  </si>
  <si>
    <t>15-Nov-25: Below is the breakup of pending OLT status
PKG-A : 875/883
PKG-B : 622/653
PKG-C : 419/420
All the OLTs reachabled to AMS are upgraded successfully. Having dependecny on PKG-A/B/C field teams to</t>
  </si>
  <si>
    <t>ma</t>
  </si>
  <si>
    <t>ke un</t>
  </si>
  <si>
    <t>reac</t>
  </si>
  <si>
    <t>hable OLT</t>
  </si>
  <si>
    <t>o reachable</t>
  </si>
  <si>
    <t>s t</t>
  </si>
  <si>
    <t>16/03/2026 : Service is not yet implemented waiting for exact technical requirement</t>
  </si>
  <si>
    <t>e</t>
  </si>
  <si>
    <t>19-12-2025:- Except Tejas all completed. In the call dated 19-dec-2025 sg350 and other new scenarios identified.</t>
  </si>
  <si>
    <t>29-dec-2025: Not clear with comment</t>
  </si>
  <si>
    <t>L3VPN; check with RS</t>
  </si>
  <si>
    <t>take input from RS</t>
  </si>
  <si>
    <t>\\172.28.9.34\Artefacts_T-Fiber TNOC Tracker\NW-Security\T384_31-Oct-25.pdf</t>
  </si>
  <si>
    <t>19-12-2025:- Network Team solution document</t>
  </si>
  <si>
    <t>28-Nov-25: VAPT is going on, once VAPT is done points will be closed.
Subject to start of certification process.</t>
  </si>
  <si>
    <t>18-Nov-25: Power BI not there, Same to be shown in new Application
09-09-2025: Requested reports are available, if any additional reports needed that can be incorporated</t>
  </si>
  <si>
    <t>T395</t>
  </si>
  <si>
    <t>T400</t>
  </si>
  <si>
    <t>20-Sep-25: CIR and PIR are different parameters but Tejas OLT considered  only CIR not PIR, After combined recent meeting with OEM agreed to provide an alternate solution for config CIR and PIR seperately.</t>
  </si>
  <si>
    <t>Up</t>
  </si>
  <si>
    <t>date</t>
  </si>
  <si>
    <t>awai</t>
  </si>
  <si>
    <t>ted from</t>
  </si>
  <si>
    <t xml:space="preserve">
Tejas to pr</t>
  </si>
  <si>
    <t>ovi</t>
  </si>
  <si>
    <t>solution and demo for this issue. Update awaited from OEM</t>
  </si>
  <si>
    <t>OEM</t>
  </si>
  <si>
    <t>15-Nov-25: A call will be scheduled with Tejas and Nokia, along with Tfiber for the conclusion of this issue
13-Sep-2025:
Testing is in progress for the ONT ETH status  for different 3rd party ONTs under T</t>
  </si>
  <si>
    <t>eja</t>
  </si>
  <si>
    <t>s OLT</t>
  </si>
  <si>
    <t xml:space="preserve">
30-</t>
  </si>
  <si>
    <t>Aug-2025:</t>
  </si>
  <si>
    <t>ving depende</t>
  </si>
  <si>
    <t>ncy</t>
  </si>
  <si>
    <t>bot</t>
  </si>
  <si>
    <t>h Tejas and Nokia. 
Also to test and verify the behaviour of the ONT ETH status for different 3rd party ONTs under Tejas OLT
18-Aug-2025 :  
Tejas updated as below
As per ITU-T 988 standard, Section 9.5.1 – Physical path termination point Ethernet UNI,  the Operational State attribute indicated whether the ME is capable of performing its function. 
As this is function of ONU, the operational state of the ONU Ethernet UNI is updated to OLT via AVC indications from the ONU.
As per debugging done, the AVC indications are not received from Nokia ONU because of which OLT is not able to update UI about the “Operational State” of the ONU Ethernet port.
08-Aug-2025 : 
This point has been discussed in the call and TFiber asked to provide the solution. Tejas confirmed that they will check and confirm
02-Aug-2025 : 
This issue has been discussed with TFiber. When a LAN cable is connected to or removed from the ONT Ethernet port, the operational status is not updating in the OLT. However, the corresponding alarm is being generated and cleared as expected. This matter will be raised during the Tejas call scheduled for 04-Aug-2025 at 4:00 PM.
22-July-2025 : 
As per Nokia they are having the status update by alarm notification but not with the seperate byte for the status update. Same has been checking with Tejas to get the solution
18-July-2025 : 
A call scheduled with Nokia on 21-July-2025 to discuss on this issue
11-July-2025 :  
Also observed that ONT ethernet status is not updating only when Eth port is bridge mode whereas in Route status is updating. Same has been highlighted to Tejas. 
Working with both Nokia and Tejas for the closure
04-July-2025 : 
Nokia checking internally on the shared logs
03-July-2025 : 
Tejas responded that whenever ONT eth status is updating Nokia ONT is not sending the expected OMCI message. In the OMCI message, 3rd byte represents the status of ONT Eth which is not updating. Same has been checking with Nokia 
30-June-2025 : 
Tejas analysing the shared logs on 23-June-2025 and Tejas has to revert with update
Nokia ONT ethernet port status is not updating when connected under Tejas OLT however alarms are receiveing on ont eth port.
Workaround applied as alarms available for the ONT ETH port status.
Nokia has provided the required logs and Tejas is working on the same</t>
  </si>
  <si>
    <t xml:space="preserve">
Ha</t>
  </si>
  <si>
    <t>15-Nov-25: ONT upgrade is in progress
20-Sep-25: During the ONT software upgradation 11 ONTs got faulty, So GPON Team asked the Tejas team to  provided RCA for the 11 ONTs and hold the upgradation activity</t>
  </si>
  <si>
    <t>mpora</t>
  </si>
  <si>
    <t>rely</t>
  </si>
  <si>
    <t>. Tejas t</t>
  </si>
  <si>
    <t>provided th</t>
  </si>
  <si>
    <t>e R</t>
  </si>
  <si>
    <t>CA</t>
  </si>
  <si>
    <t>11 O</t>
  </si>
  <si>
    <t>Nt Stating that 11 ONTs got faulty not because of upgradation activity . The reason for faulty is 3 ONTs of component  and 8 ONTs of Memory corrupted due to multiple reboots. 
Note: Based on RCA, Now upgradation activity is being taken up(1312 ONTs upgradation completed out of 9530 as on today)
13-Sep-2025:
Tejas confirmed that they don't have the 9logs to provide but shared the RCA by verifyting the ONTs at the time of repair
30-Aug2025:
Having dependency on Tejas.
Asked Tejas to provide the supporting logs. As per Tejas RCA ONT got faulty due to component faulty and memory corruption but these ONTs are working fine before the upgarde activity and only went faulty while performing the upgrade. Tejas have provide the clarity on this to proceed the upgrade for the remaining ONTs
08-Aug-2025 : 
Tejas provided the below RCA
As per analysis, the ONT software upgrade from NOC is not the cause for ONT going down.
On 3 ONTs a component was entering faulty state, this has been replaced.
Remaining 8 ONTs had a file corruption in memory due to earlier multiple reboot events, this has been resolved by Re-Programming the ONT
02-Aug-2025 : 
Tejas yet to respond on this issue, same will be raised  during the Tejas call scheduled for 04-Aug-2025 at 4:00 PM.
25-July-2025  : 
Tejas working on the delivered ONTs at their repair center. Tejas yet to share the update on this
14-July-2025 : 
ONTs delivered at Tejas repair center on 14-July-2025. Same has been communicated to Tejas team to expedite the process and share the RCA
14-July-2025 : 
ONT still not delivered at Tejas repai center,  seems to be courier issue. Informed to concerned team to check and make it to delivier
07-July-2025 : 
ONTs are intransit to Tejas repair center
To provide the contract of RMA on faulty devices replacement or repair
30-June-2025 : 
Successfully upgraded 600 ONTs in the production environment. All of them came up operational with no issue observed. However, 11 ONTs went unresponsive, and RMA raised for those. 
23-June-2025 : RMA raised with Tejas for the ONTs
ONTs which are running software version lower than 2.3.5.53 are upgrading locally</t>
  </si>
  <si>
    <t>15-Nov-25: Having dependency on NSO and BSS</t>
  </si>
  <si>
    <t>15-Nov-25: TFIBER is a critical dependency for closing the GIS licenses</t>
  </si>
  <si>
    <t>15-Npv-25: TFIBER is a critical dependency for closing the WFM license</t>
  </si>
  <si>
    <t>Completed for</t>
  </si>
  <si>
    <t>3520 GPs Completed as work front released till date.</t>
  </si>
  <si>
    <t>42 mandals WIP as per work front availability</t>
  </si>
  <si>
    <t>\\172.28.9.34\Artefacts_T-Fiber TNOC Tracker\NW-Security\M1009_31-Oct-25.pdf</t>
  </si>
  <si>
    <t>01-Dec-25: Not feasible
11-Sep-25: Existing product will not Support</t>
  </si>
  <si>
    <t>16-Oct-25: Integration of apps are tracking in individual app implementation tracker</t>
  </si>
  <si>
    <t>28-Nov-25: Document preparation in progress once done points will be closed.
02 Policy has been cleared by TPA . Work on balance policy is in process</t>
  </si>
  <si>
    <t>16-Oct-25: Offline inventory will be loaded manually in Asset Manager , Online inventory will be discovered in OSS and updated in Asset manager. Compliance Asset Report will be generated from Asset Manager</t>
  </si>
  <si>
    <t xml:space="preserve">16-Oct-25: Offline inventory will be loaded manually in Asset Manager , Online inventory will be discovered in OSS and updated in Asset manager. Compliance Asset Report will be generated from Asset Manager </t>
  </si>
  <si>
    <t xml:space="preserve">28-Nov-25: VAPT is going on, once VAPT is done points will be closed.
Request elaborate the point for discussion. or any specific criteria need to added or removed
</t>
  </si>
  <si>
    <t>28-Nov-25: Gathering artifacts from other teams.
All applications owner has been insisted to use SSL for application as per security measures. And it is being ensured that application moving to Producatio</t>
  </si>
  <si>
    <t>n e</t>
  </si>
  <si>
    <t>nviro</t>
  </si>
  <si>
    <t>nmen</t>
  </si>
  <si>
    <t>t are SSL</t>
  </si>
  <si>
    <t>mplied</t>
  </si>
  <si>
    <t>ACL policy is defined as per the requested user provided imformation.</t>
  </si>
  <si>
    <t>\\172.28.9.34\Artefacts_T-Fiber TNOC Tracker\NW-Security\M873_29-Oct-25.pdf</t>
  </si>
  <si>
    <t>28-Nov-25: Gathering artifacts from other teams.
Point not clear</t>
  </si>
  <si>
    <t xml:space="preserve">01-Dec-25: Complaint Response is part of Ticketing Module inetgration activity
</t>
  </si>
  <si>
    <t>\\172.28.9.34\Artefacts_T-Fiber TNOC Tracker\NW-Security\M1020_31-Oct-25.pdf</t>
  </si>
  <si>
    <t>28-Nov-25: To discuss with mr Sanjay to get clarifications on the points</t>
  </si>
  <si>
    <t>28-Nov-25: Document preparation in progress once done points will be closed.
SOC's best practices are for SOC includes SIEM,XDR and SOAR integrated Mitre ATT&amp;CKS database.</t>
  </si>
  <si>
    <t>28-Nov-25: Document preparation in progress once done points will be closed.
Point Duplicated</t>
  </si>
  <si>
    <t>28-Nov-25: Document preparation in progress once done points will be closed.
It need DLP solution to tag data as per classification</t>
  </si>
  <si>
    <t>28-Nov-25: VAPT is going on, once VAPT is done points will be closed.
VAPT will be conducted by Tfiber . Remediation for sam will be intiated thereafter</t>
  </si>
  <si>
    <t>16-Oct-25: Covered in the existing NOC go-live plan</t>
  </si>
  <si>
    <t>16-Oct-25 : Covered in BSS implementation plan</t>
  </si>
  <si>
    <t>oct-2025: Team Identified.</t>
  </si>
  <si>
    <t>Rajeev/Senthil</t>
  </si>
  <si>
    <t>Not Started</t>
  </si>
  <si>
    <t xml:space="preserve">
Need clarity on whether the organization structure is only for NSO or for the entire service delivery team.</t>
  </si>
  <si>
    <t>16-Oct-25: Covered in individual app tracker</t>
  </si>
  <si>
    <t>[15/09/25] Test Environment is actively used for T&amp;D by Delivery and OEM teams.</t>
  </si>
  <si>
    <t>16-Oct-25: Covered in BSS implementation plan</t>
  </si>
  <si>
    <t>16-Oct-25: Interim NOC started from 15th Oc'24
22-Sep-25: SOPs, Handbook, T0-T6 and interim NOC Plan submitted to the T fiber on XX-XX-XXXX. T Fiber team has shared 65 queries on SOP and Hanbooks. And thes</t>
  </si>
  <si>
    <t>e 6</t>
  </si>
  <si>
    <t>5 poi</t>
  </si>
  <si>
    <t>nts</t>
  </si>
  <si>
    <t>have bee</t>
  </si>
  <si>
    <t>ncorporated</t>
  </si>
  <si>
    <t>a</t>
  </si>
  <si>
    <t>diff</t>
  </si>
  <si>
    <t>erent points in this master tracker.(Sub domain as Handbook and SOP).
 Pending tasks(44 SOP, Opertaions Handbook, Full NOC Readiness plan, NOC all KPI) completed  and Interim  NOC plan has been Submitted. Artefacts to be uploaded in NAS
Interim NOC had started in OCt24</t>
  </si>
  <si>
    <t>16-Oct-25: Interim NOC started from 15th Oc'24</t>
  </si>
  <si>
    <t>n i</t>
  </si>
  <si>
    <t>16-Oct-25: Covered in NSO implementation plan</t>
  </si>
  <si>
    <t>16-Oct-25: Covered in WFM operationalization</t>
  </si>
  <si>
    <t>16-Oct-25: Field item</t>
  </si>
  <si>
    <t>16-Oct-25: Non critical will be taken up later</t>
  </si>
  <si>
    <t>16-Oct-25: Action on T-Fiber</t>
  </si>
  <si>
    <t>23-Sep-25: NON Critical to be reviewed later</t>
  </si>
  <si>
    <t>16-Oct-25:Covered in M1012</t>
  </si>
  <si>
    <t>No Provisioning for ILL security. ISP audit will be relevant in this regard.
01-Nov-25: DDOS as a service is provided by Railtel. The Agreement document is with Tfiber</t>
  </si>
  <si>
    <t>16-Oct-25: Consultant are deputed to close open points</t>
  </si>
  <si>
    <t>16-Oct-25: Discussed and formalized.</t>
  </si>
  <si>
    <t>28-Nov-25: Work in Progress.
Firewall is being integrated with ISE.</t>
  </si>
  <si>
    <t>16-Oct-25: Ensured and will be taken care</t>
  </si>
  <si>
    <t>28-Nov-25: VAPT is going on, once VAPT is done points will be closed</t>
  </si>
  <si>
    <t>28-Nov-25: There are duplicate points; once the main point is closed, these duplicate points can be closed.</t>
  </si>
  <si>
    <t>16-Oct-25: Covered in OSS Operationalization</t>
  </si>
  <si>
    <t>29-dec-2025: Need discussion/BSS logic</t>
  </si>
  <si>
    <t>BSS
13/03/2026 : Attach proof of client mail subject (Location ID and Circuit ID)
&amp;
BSS and NSO Circuit Id Service Order Screenshot</t>
  </si>
  <si>
    <t>16/03/2026</t>
  </si>
  <si>
    <t>01-Dec-25:Not feasible, Request can sent from Neox but reponse capturing in sysytem is not available</t>
  </si>
  <si>
    <t>16-Oct-25: Covered in Service Inventory Solution</t>
  </si>
  <si>
    <t>16-Oct-25: Covered in OSS implementation tracker</t>
  </si>
  <si>
    <t>16-Oct-25: Proposed service inventory solution, under review</t>
  </si>
  <si>
    <t>16-Oct-25: Covered in OSS ATP</t>
  </si>
  <si>
    <t>16-Oct-25: will check with OT and arrange, however OT upgrade plan was shared</t>
  </si>
  <si>
    <t>16-Oct-25: Covered in NNMi demo</t>
  </si>
  <si>
    <t>16-Oct-25: to be discussed on the requirements</t>
  </si>
  <si>
    <t>11-Sep-25: Through BSS Integration and IVR flows aligned accordingly</t>
  </si>
  <si>
    <t>16-Oct-25: OT stack upgrade plan shared</t>
  </si>
  <si>
    <t>16-Oct-25: OT stack upgrade plan shared
DUPLICATE POINT (NOC624)</t>
  </si>
  <si>
    <t>28-Nov-25: The Alepo team is integrating AD Once done these points will be closed</t>
  </si>
  <si>
    <t>28-Nov-25: Work in Progress</t>
  </si>
  <si>
    <t>Artefcats not required</t>
  </si>
  <si>
    <t>18-Nov-25: All user credentails to be shared(Servers, DB, Applications)</t>
  </si>
  <si>
    <t>No Artifact Required</t>
  </si>
  <si>
    <t>\\172.28.9.34\Artefacts_T-Fiber TNOC Tracker\NW-Security\T307_31-Oct-25.pdf\\172.28.9.34\Artefacts_T-Fiber TNOC Tracker\NW-Security\M1142_31-Oct-25.pdf</t>
  </si>
  <si>
    <t xml:space="preserve">28-Nov-25: To discuss with mr Sanjay to get clarifications on the points
Sandeep is marked in mails
</t>
  </si>
  <si>
    <t>16-Oct-25: it's info, no action</t>
  </si>
  <si>
    <t>16-Oct-25: it's info, ongoing</t>
  </si>
  <si>
    <t>16-Oct-25: Following with Cisco</t>
  </si>
  <si>
    <t>16-Oct-25: Will take Cisco TAC support wherever required</t>
  </si>
  <si>
    <t>16-Oct-25: scope of NSO, covered in NSO implementation tracker</t>
  </si>
  <si>
    <t>16-Oct-25: Reconciliation will be inhouse solution along with service discovery &amp; inventory</t>
  </si>
  <si>
    <t>16-Oct-25: Directions for any Prod deployment and same followed</t>
  </si>
  <si>
    <t>16-Oct-25, Network &amp; Cross Domain topology covered in OSS, service topology not in scope</t>
  </si>
  <si>
    <t>16-Oct-25: TnD access provide to T-Fiber</t>
  </si>
  <si>
    <t>16-Oct-25: LnT will take Cisco support wherever required</t>
  </si>
  <si>
    <t>16-Oct-25: Covered in OSS operationalization</t>
  </si>
  <si>
    <t>16-Oct-25: Support will be taken if any part of RFP scope.</t>
  </si>
  <si>
    <t>16-Oct-25: LnT take care of scripting &amp; automation if feasible</t>
  </si>
  <si>
    <t>16-Oct-25: Covered in all domain implementation trackers</t>
  </si>
  <si>
    <t>16-Oct-25: it's info, general guidelines</t>
  </si>
  <si>
    <t>16-Oct-25: It's covered in Pending SOW</t>
  </si>
  <si>
    <t>16-Oct-25: Covered in NOC go-live plan</t>
  </si>
  <si>
    <t>16-Oct-25: Covered in DR plan</t>
  </si>
  <si>
    <t>11-Oct-25: T Fiber requested to submit reference document
Historically the L&amp;T submitted proposal was not approved. Need to work for the final setup</t>
  </si>
  <si>
    <t>16-Oct-25: HPE and OT onboarded, Cisco TAC support available</t>
  </si>
  <si>
    <t>16-Oct-25: all issues trackers covered in implementation tracker</t>
  </si>
  <si>
    <t>29-dec-2025: Need discussion</t>
  </si>
  <si>
    <t>Need clarity on whether this refers to IPv4, IPv6, or both.</t>
  </si>
  <si>
    <t>16-Oct-25: General guidelines</t>
  </si>
  <si>
    <t>27 services NSO licenses details to be shared with Principal Consultant</t>
  </si>
  <si>
    <t>29-dec-2025: Need discussion. Infra team owner</t>
  </si>
  <si>
    <t>On-Hold</t>
  </si>
  <si>
    <t>Need to check with Ravibhushan</t>
  </si>
  <si>
    <r>
      <rPr>
        <sz val="11"/>
        <color rgb="FF000000"/>
        <rFont val="Calibri"/>
      </rPr>
      <t xml:space="preserve">Infra Team – Ravi
</t>
    </r>
    <r>
      <rPr>
        <b/>
        <sz val="11"/>
        <color rgb="FF000000"/>
        <rFont val="Calibri"/>
      </rPr>
      <t>- 16/03/2026</t>
    </r>
    <r>
      <rPr>
        <sz val="11"/>
        <color rgb="FF000000"/>
        <rFont val="Calibri"/>
      </rPr>
      <t xml:space="preserve">:Will share VM data (only testing VMs).
</t>
    </r>
    <r>
      <rPr>
        <b/>
        <sz val="11"/>
        <color rgb="FF000000"/>
        <rFont val="Calibri"/>
      </rPr>
      <t>- 18/03/2026</t>
    </r>
    <r>
      <rPr>
        <sz val="11"/>
        <color rgb="FF000000"/>
        <rFont val="Calibri"/>
      </rPr>
      <t>: Received VM information.(MAIL:FW: NSO Update : Internal discussion)</t>
    </r>
  </si>
  <si>
    <t> 29-12-2025:- Rajeev/L&amp;T working on it</t>
  </si>
  <si>
    <t>Rajeev</t>
  </si>
  <si>
    <t>16-Oct-25: Following with Cisco &amp; Ingram</t>
  </si>
  <si>
    <t>Need Clarity</t>
  </si>
  <si>
    <t>29-dec-2025: Need discussion,NSO owner ?</t>
  </si>
  <si>
    <r>
      <rPr>
        <sz val="11"/>
        <color rgb="FF000000"/>
        <rFont val="Calibri"/>
      </rPr>
      <t xml:space="preserve">
</t>
    </r>
    <r>
      <rPr>
        <b/>
        <sz val="11"/>
        <color rgb="FF000000"/>
        <rFont val="Calibri"/>
      </rPr>
      <t>- 12/03/2026</t>
    </r>
    <r>
      <rPr>
        <sz val="11"/>
        <color rgb="FF000000"/>
        <rFont val="Calibri"/>
      </rPr>
      <t>:Ritik Shared Dark Fiber file.
-</t>
    </r>
    <r>
      <rPr>
        <b/>
        <sz val="11"/>
        <color rgb="FF000000"/>
        <rFont val="Calibri"/>
      </rPr>
      <t xml:space="preserve"> 16/03/2026</t>
    </r>
    <r>
      <rPr>
        <sz val="11"/>
        <color rgb="FF000000"/>
        <rFont val="Calibri"/>
      </rPr>
      <t>: In NSO, work is in progress.</t>
    </r>
  </si>
  <si>
    <t>Need Clarity
(SCCM Services list)</t>
  </si>
  <si>
    <t>17/03/2026 (Cross Check)</t>
  </si>
  <si>
    <t>16-Oct-25: SG350 replacement letter submitted, working on for other switches</t>
  </si>
  <si>
    <t>16-Oct-25: Dashboard created and shown</t>
  </si>
  <si>
    <t>16-Oct-25: LLDs are submitted for inhouse solution</t>
  </si>
  <si>
    <t>16-Oct-25: Non scope items informed to T-Fiber</t>
  </si>
  <si>
    <t>16-Oct-25: Covered in all Domains ATP plans</t>
  </si>
  <si>
    <t>16-Oct-25: Visit will be arranged</t>
  </si>
  <si>
    <t>16-Oct-25: Teams meeting arranged</t>
  </si>
  <si>
    <t>16-Oct-25: WH updated for all Packages</t>
  </si>
  <si>
    <t>16-Oct-25: OEM confirmation arranged</t>
  </si>
  <si>
    <t>16-Oct-25: Covered system integrations</t>
  </si>
  <si>
    <t>16-Oct-25: Covered in BSS/NSO</t>
  </si>
  <si>
    <t>16-Oct-25: Covered in respective HLD/LLD</t>
  </si>
  <si>
    <t>29-dec-2025: Need discussion.E2E demo provide</t>
  </si>
  <si>
    <t>Need Clarity
(Demo done can we attach committed order screenshot)</t>
  </si>
  <si>
    <t>01-Dec-25:Duplicate-M112
11-Sep-25: BSS Integration to be completed</t>
  </si>
  <si>
    <t>01-Dec-25: Currently its manual activity, once integration with BSS, OSS completed this can be achieved
24-Sep-25: Part of Neox integration with BSS/OSS</t>
  </si>
  <si>
    <t>need to check</t>
  </si>
  <si>
    <t>All power BI dashboards, SM MTTR Dashboards</t>
  </si>
  <si>
    <t>15-Nov-25: The ATP was submitted, discussed with the TPA, and all feedback was incorporated. The revised ATP has also been sent</t>
  </si>
  <si>
    <t>11-Sep-25: Same has been Submitted, its ongoing activity</t>
  </si>
  <si>
    <t>16-Oct-25:Covered in OSS implementation tracker</t>
  </si>
  <si>
    <t>16-Oct-25: Covered in Asset Management</t>
  </si>
  <si>
    <t>Tejas NED is currently not working.</t>
  </si>
  <si>
    <t>NSO Upgradation</t>
  </si>
  <si>
    <t>16-Oct-25: T-Fiber asked to implement only NSO</t>
  </si>
  <si>
    <t>16-Oct-25: Scalability issues shared</t>
  </si>
  <si>
    <t>15-Nov-25: Real MOM Point :- Google Map availability in Geo Media Tool, Hexagon clarified that Google Map feature is not available in Geo Media as it is a client based independent tool which can be install</t>
  </si>
  <si>
    <t>ed</t>
  </si>
  <si>
    <t>in cl</t>
  </si>
  <si>
    <t>ient</t>
  </si>
  <si>
    <t>PCs; how</t>
  </si>
  <si>
    <t>r, end users</t>
  </si>
  <si>
    <t>n u</t>
  </si>
  <si>
    <t>se O</t>
  </si>
  <si>
    <t>SM and/or Bing maps along with Geo media
Remarks :- Google Map availability in Geo Media Tool, Hexagon clarified that Google Map feature is not available in Geo Media as it is a client based independent tool which can be installed in client PCs; however, end users can use OSM and/or Bing maps along with Geo media</t>
  </si>
  <si>
    <t>eve</t>
  </si>
  <si>
    <t>16-Oct-25: Covered in ATP Plans
FAT documents shared, Tracker &amp; updates are sent on periodic basis</t>
  </si>
  <si>
    <t>16-Oct-25: Covered in ATP Plans</t>
  </si>
  <si>
    <t>16-Oct-25: Covered in NOC go-live plan
12 NOC points, 472 Tracker is being tracked with timelines and updates / reiew happening on regular basis</t>
  </si>
  <si>
    <t>29-dec-2025: Need discussion.already covered</t>
  </si>
  <si>
    <t>15-Npv-25: Duplicate with Point- 80</t>
  </si>
  <si>
    <t xml:space="preserve">28-Nov-25: VAPT is going on, once VAPT is done points will be closed.
External audit is done by 3rd party broughtin by Tfiber
</t>
  </si>
  <si>
    <t>\\172.28.9.34\Artefacts_T-Fiber TNOC Tracker\NW-Security\M253_31-Oct-25.pdf</t>
  </si>
  <si>
    <t> 30-Oct-25 Send mail to siva kumar ,QoS reporting- Breakdown between automated and manual aspects, As per Sanjay Sir please move Point M254 out of the Security domain.</t>
  </si>
  <si>
    <t>15-Nov-25: Duplicate with Point- 81</t>
  </si>
  <si>
    <t>15-Nov-25: Duplicate with Point- 82</t>
  </si>
  <si>
    <t>29-dec-2025: Need discussion.already covered. Infra team  to guide</t>
  </si>
  <si>
    <r>
      <rPr>
        <sz val="11"/>
        <color rgb="FF000000"/>
        <rFont val="Calibri"/>
      </rPr>
      <t xml:space="preserve">
BSS
(Ports feasibility check with BSS team for any proof)
</t>
    </r>
    <r>
      <rPr>
        <b/>
        <sz val="11"/>
        <color rgb="FF000000"/>
        <rFont val="Calibri"/>
      </rPr>
      <t>16/03/2026 :</t>
    </r>
    <r>
      <rPr>
        <sz val="11"/>
        <color rgb="FF000000"/>
        <rFont val="Calibri"/>
      </rPr>
      <t xml:space="preserve"> Based on screenshot jyothi will provide details related to network side
</t>
    </r>
    <r>
      <rPr>
        <b/>
        <sz val="11"/>
        <color rgb="FF000000"/>
        <rFont val="Calibri"/>
      </rPr>
      <t xml:space="preserve">17/03/2026 </t>
    </r>
    <r>
      <rPr>
        <sz val="11"/>
        <color rgb="FF000000"/>
        <rFont val="Calibri"/>
      </rPr>
      <t>: can be closed after discussion with Customer,Reservation of ports is not feasible - the solution and viability not agreed 
confirmed by BSS team</t>
    </r>
  </si>
  <si>
    <t>16-Oct-25: Covered in BSS HLD</t>
  </si>
  <si>
    <t>No Service started yet</t>
  </si>
  <si>
    <t>Additional Scope</t>
  </si>
  <si>
    <t>28-Nov-25: The Alepo team is integrating AD Once done these points will be closed.
This is Security point</t>
  </si>
  <si>
    <t>01-Dec-25: Artefcats to be submitted
11-Sep-25: Compliance report has been Submitted</t>
  </si>
  <si>
    <t>It will be available from intranet portal</t>
  </si>
  <si>
    <t>NSO inventory manager funtionality to check.</t>
  </si>
  <si>
    <t>29-dec-2025: Need discussion. Which inventory. Internal to NSO/CISCO</t>
  </si>
  <si>
    <t>01-Dec-25: Duplicate, Same as M320
11-Sep-25: Compliance report has been Submitted</t>
  </si>
  <si>
    <t>\\172.28.9.34\Artefacts_T-Fiber TNOC Tracker\NW-Security\M372_29-Oct-25.pdf</t>
  </si>
  <si>
    <t>28-Nov-25: Document preparation in progress once done points will be closed.
Docs List is shared</t>
  </si>
  <si>
    <t>28-Nov-25: Document preparation in progress once done points will be closed.</t>
  </si>
  <si>
    <t xml:space="preserve">28-Nov-25: VAPT is going on, once VAPT is done points will be closed.
Audit done by Allied Boston
</t>
  </si>
  <si>
    <t>15-Nov-25:Multiple demonstrations of the WFM application have been conducted for Package A, along with three months of training provided to the field team. Additionally, for Packages B and C, demonstration</t>
  </si>
  <si>
    <t>s w</t>
  </si>
  <si>
    <t>ere c</t>
  </si>
  <si>
    <t>ondu</t>
  </si>
  <si>
    <t>cted thre</t>
  </si>
  <si>
    <t>imes each</t>
  </si>
  <si>
    <t>e t</t>
  </si>
  <si>
    <t>15-Nov-25: Link Trace Report Download</t>
  </si>
  <si>
    <t>15-Nov-25: Real MOM Point :- WFM Mobile App Features: L&amp;T to provide clarity on GPS tracking availability, polling frequency, photo upload feature, file size limitations, and supported Android and iOS vers</t>
  </si>
  <si>
    <t>s.
Re</t>
  </si>
  <si>
    <t>mark</t>
  </si>
  <si>
    <t>s :-  Dur</t>
  </si>
  <si>
    <t>the demo, i</t>
  </si>
  <si>
    <t>clar</t>
  </si>
  <si>
    <t>ified that person tracking is based on GPS available in the mobile application. Battery consumption depends on the device’s battery condition. Testing confirmed minimal variance even when the application runs throughout the day.</t>
  </si>
  <si>
    <t>s.
R</t>
  </si>
  <si>
    <t>emar</t>
  </si>
  <si>
    <t>ks:-  It</t>
  </si>
  <si>
    <t>explained t</t>
  </si>
  <si>
    <t>hat</t>
  </si>
  <si>
    <t>th</t>
  </si>
  <si>
    <t>e im</t>
  </si>
  <si>
    <t>age upload functionality is integrated into the application, allowing users to upload images directly from the app or from their gallery. All images are stored on application servers.</t>
  </si>
  <si>
    <t>was</t>
  </si>
  <si>
    <t>s:-  The</t>
  </si>
  <si>
    <t>o also clari</t>
  </si>
  <si>
    <t>fie</t>
  </si>
  <si>
    <t>d t</t>
  </si>
  <si>
    <t>if a user is offline, they can capture photographs and upload them later when online. The gallery uploads feature supports this functionality. 11-7-2025:- Offline data, such as images and documents, can be uploaded either from the mobile gallery or directly using the camera. To support the storage of LIDAR survey data and GIS images, an 80 TB NAS storage system has already been deployed at the NOC Data Center</t>
  </si>
  <si>
    <t>dem</t>
  </si>
  <si>
    <t>s :- Duri</t>
  </si>
  <si>
    <t>demo it has</t>
  </si>
  <si>
    <t>mun</t>
  </si>
  <si>
    <t>icat</t>
  </si>
  <si>
    <t>ed the application compresses images captured by the camera before sending them to the server, regardless of their original size.</t>
  </si>
  <si>
    <t>ng</t>
  </si>
  <si>
    <t>15-Nov-25: The document outlining the differences between the GIS and WFM mobile applications has been prepared and demonstrated in the TFIBER Core Room. There are no pending actions for this item</t>
  </si>
  <si>
    <t>15-Nov-25: The WFM SOP has been created, demonstrated, submitted, and approved, along with the Interim O&amp;M activities completed in April 2024</t>
  </si>
  <si>
    <t>15-Nov-25: Based on discussions with the OSS and GIS teams, integration is not feasible, and automation of connectivity cannot be implemented, 11th July 2025, a discussion is needed with Siva Sir to explor</t>
  </si>
  <si>
    <t>e i</t>
  </si>
  <si>
    <t>n-hou</t>
  </si>
  <si>
    <t>se s</t>
  </si>
  <si>
    <t>olution p</t>
  </si>
  <si>
    <t>ibilities.</t>
  </si>
  <si>
    <t>oss</t>
  </si>
  <si>
    <t>15-Nov-25: Duplicate with Point- 90</t>
  </si>
  <si>
    <t>confirmation reuired from NOC Team</t>
  </si>
  <si>
    <t>15-Nov-25:Duplicate with Point- 128</t>
  </si>
  <si>
    <t>Inhouse solution</t>
  </si>
  <si>
    <t>19-12-2025:- Plan for services identified.</t>
  </si>
  <si>
    <t>19-12-2025:- Plan for services identified.same as above</t>
  </si>
  <si>
    <t>Initiate weekly meetings and share progress updates</t>
  </si>
  <si>
    <t>To fulfill this requirement, an external feasibility application or tool is needed, as it cannot be achieved within the GIS application, 11 July 2025:- TFIBER is not agreed, asked to take with L&amp;T upper ma</t>
  </si>
  <si>
    <t>nag</t>
  </si>
  <si>
    <t>ement</t>
  </si>
  <si>
    <t>16-Oct-25: Covered in BSS Operationalization</t>
  </si>
  <si>
    <t> 29-12-2025:- Circuit ID is given by BSS as input</t>
  </si>
  <si>
    <t xml:space="preserve">Circuit ID should distinguish origin system if a new front-end system is introduced
</t>
  </si>
  <si>
    <t>15-Nov-25:To fulfill this requirement, an external feasibility application or tool is needed, as it cannot be achieved within the GIS application,11 July 2025:- TFIBER is not agreed, asked to take with L&amp;T</t>
  </si>
  <si>
    <t>up</t>
  </si>
  <si>
    <t>per m</t>
  </si>
  <si>
    <t>anag</t>
  </si>
  <si>
    <t>15-Nov-25:Duplicate with Point- 145</t>
  </si>
  <si>
    <t>01-Dec-25: Aretfacts to be submitted</t>
  </si>
  <si>
    <t>Need clarity on this point</t>
  </si>
  <si>
    <t>15-Nov-25:DWDM Completed</t>
  </si>
  <si>
    <t>15-Nov-25:Completed on 100 Licenced Users, three months weekly training provide to PKG-A, Training given to PKG-B &amp; C also</t>
  </si>
  <si>
    <t>28-Nov-25: VAPT is going on, once VAPT is done points will be closed.
Audit done by Allied Boston. And further external audit to be done by TFiber vendor</t>
  </si>
  <si>
    <t>28-Nov-25: Document preparation in progress once done, points will be closed.
As process this is being followed. Mails being sent for approvals. This point is adhered</t>
  </si>
  <si>
    <t>15-Nov-25:To fulfill this requirement, an external feasibility application or tool is needed, as it cannot be achieved within the GIS application, 
11 July 2025:- TFIBER is not agreed, asked to take with L</t>
  </si>
  <si>
    <t>&amp;T</t>
  </si>
  <si>
    <t>upper</t>
  </si>
  <si>
    <t>man</t>
  </si>
  <si>
    <t>agement</t>
  </si>
  <si>
    <t>discussion</t>
  </si>
  <si>
    <t>&amp; m</t>
  </si>
  <si>
    <t>ail</t>
  </si>
  <si>
    <t>ini</t>
  </si>
  <si>
    <t>tiated by me for internal top management, there is commercial involved to meet this feature.</t>
  </si>
  <si>
    <t>28-Nov-25: VAPT is going on, once VAPT is done points will be closed.
Audit done by Allied Boston. And further external audit to be done by TFiber vendor</t>
  </si>
  <si>
    <t>28-Nov-25: There are duplicate points; once the main point is closed, these duplicate points can be closed.
Duplicate point. Hence clsoing this point</t>
  </si>
  <si>
    <t>29-dec-2025: Need discussion.rajeev</t>
  </si>
  <si>
    <t>29-dec-2025: Need discussion.NOT NSO</t>
  </si>
  <si>
    <r>
      <rPr>
        <sz val="11"/>
        <color rgb="FF000000"/>
        <rFont val="Calibri"/>
      </rPr>
      <t xml:space="preserve">Need Clarity
BSS (need to align NSO for data migration)
</t>
    </r>
    <r>
      <rPr>
        <b/>
        <sz val="11"/>
        <color rgb="FF000000"/>
        <rFont val="Calibri"/>
      </rPr>
      <t>- 13/03/2026</t>
    </r>
    <r>
      <rPr>
        <sz val="11"/>
        <color rgb="FF000000"/>
        <rFont val="Calibri"/>
      </rPr>
      <t xml:space="preserve"> : Refer mail sent by sandeep sir(End customer Data uploading)</t>
    </r>
  </si>
  <si>
    <t>15-Nov-25:This item has been completed. The WFM mobile application supports both Android and iOS versions for the Smart Operation and Smart Inventory modules, and users are actively utilizing them</t>
  </si>
  <si>
    <t>16-Oct-25: Will share the team certifications</t>
  </si>
  <si>
    <t>28-Nov-25: Physical access control in place at TNOC. FOr system Access control, this is duplicate point</t>
  </si>
  <si>
    <t>16-Oct-25: External VAPT audit in progress</t>
  </si>
  <si>
    <t>16-Oct-25: Covered in 22 BSS processes &amp; submitted</t>
  </si>
  <si>
    <t>16-Oct-25: Will discuss and take it up</t>
  </si>
  <si>
    <t>16-Oct-25: Covered in change management SOP</t>
  </si>
  <si>
    <t>15-Nov-25:TFIBER is a critical dependency for closing the GIS licenses</t>
  </si>
  <si>
    <t>16-Oct-25: Processes covered in SOP</t>
  </si>
  <si>
    <t>15-Nov-25:GIS SOP</t>
  </si>
  <si>
    <t>29-dec-2025: resolved</t>
  </si>
  <si>
    <t>29-dec-2025: Need discussion. More team members needed</t>
  </si>
  <si>
    <t>15-Nov-25:Duplicate with Point- 177</t>
  </si>
  <si>
    <t>15-Nov-25:Manager has to reassign TT to different FE</t>
  </si>
  <si>
    <t>15-Nov-25:Duplicate with Point- 186</t>
  </si>
  <si>
    <t>15-Nov-25:Duplicate with Point- 187</t>
  </si>
  <si>
    <t>15-Nov-25:Duplicate with Point- 188</t>
  </si>
  <si>
    <t>15-Nov-25:Duplicate with Point- 189</t>
  </si>
  <si>
    <t>15-Nov-25:Duplicate with Point- 207</t>
  </si>
  <si>
    <t>15-Nov-25:Duplicate with Point- 190</t>
  </si>
  <si>
    <t>15-Nov-25:Duplicate with Point- 194</t>
  </si>
  <si>
    <t>15-Nov-25:Duplicate with Point- 196</t>
  </si>
  <si>
    <t>Report  &amp; SLA compliance is shared on monhtly basis</t>
  </si>
  <si>
    <t>01-Dec-25: Not feasible
11-Se-25:This Prouct Not Support</t>
  </si>
  <si>
    <t>15-Nocv-25:As per OEM this point is not feasible
 11 July 2025:- A follow-up discussion with the OEM is required to assess feasibility.
If it is found to be unfeasible, a call should be arranged with Sanja</t>
  </si>
  <si>
    <t>y S</t>
  </si>
  <si>
    <t>ir al</t>
  </si>
  <si>
    <t>ong</t>
  </si>
  <si>
    <t>with the</t>
  </si>
  <si>
    <t>team &amp; arte</t>
  </si>
  <si>
    <t>fac</t>
  </si>
  <si>
    <t>need</t>
  </si>
  <si>
    <t>s to submit</t>
  </si>
  <si>
    <t>01-Dec-25: Duplucate, Same as M112
11-Sep-25: BSS Integration to be completed</t>
  </si>
  <si>
    <t xml:space="preserve">01-Dec-25: Duplucate, Same as M118
</t>
  </si>
  <si>
    <t>15-Nov-25:Duplicate with Point- 235</t>
  </si>
  <si>
    <t>16-Oct-25: Covered in OSS-BSS integration</t>
  </si>
  <si>
    <t>16-Oct-25:Covered in BSS Operationalization</t>
  </si>
  <si>
    <t>16-Oct-25: What's Up integrated with BSS</t>
  </si>
  <si>
    <t xml:space="preserve">28-Nov-25: VAPT is going on, once VAPT is done points will be closed.
Audit done by Allied Boston. And further external audit to be done by TFiber vendor
</t>
  </si>
  <si>
    <t>16-Oct-25 Covered in GPON implementation plan</t>
  </si>
  <si>
    <t>16-Oct-25: Covered in DC-DR Plan</t>
  </si>
  <si>
    <t>16-Oct-25: LnT team has provided training on NSO</t>
  </si>
  <si>
    <t>16-Oct-25: TnD environment has been build from the limited resources from the Prod</t>
  </si>
  <si>
    <t>11-Jul-2025:- The dashboard and report filter options should be showcased during the WFM application demonstration.</t>
  </si>
  <si>
    <t>[15/09/2025] Interim T&amp;D is setup, finalised option detailing pending</t>
  </si>
  <si>
    <t>15-Nov-25:As per OEM this point is not feasible  
11 July 2025:- A follow-up discussion with the OEM is required to assess feasibility.
If it is found to be unfeasible, a call should be arranged with Sanja</t>
  </si>
  <si>
    <t>  29-12-2025:- Already present</t>
  </si>
  <si>
    <t>.duplicate</t>
  </si>
  <si>
    <t>Duplicate Point</t>
  </si>
  <si>
    <r>
      <rPr>
        <b/>
        <sz val="11"/>
        <color rgb="FF000000"/>
        <rFont val="Calibri"/>
      </rPr>
      <t>Duplicate artifact</t>
    </r>
    <r>
      <rPr>
        <sz val="11"/>
        <color rgb="FF000000"/>
        <rFont val="Calibri"/>
      </rPr>
      <t xml:space="preserve"> — refer to M334.</t>
    </r>
  </si>
  <si>
    <t xml:space="preserve">            13/03/2026</t>
  </si>
  <si>
    <t>29-dec-2025: Need discussion.Network design team</t>
  </si>
  <si>
    <t>29-dec-2025: Need discussion.NSO requirement ?</t>
  </si>
  <si>
    <t>11-Jul-2025:- Various reports should be demonstrated during the WFM application demo to showcase its capabilities.</t>
  </si>
  <si>
    <t>OSS Comments (16/03/2026):
Not available.</t>
  </si>
  <si>
    <t>29-dec-2025: Need discussion.infra team</t>
  </si>
  <si>
    <t xml:space="preserve">Need Clarity
</t>
  </si>
  <si>
    <r>
      <rPr>
        <sz val="11"/>
        <color rgb="FF000000"/>
        <rFont val="Calibri"/>
      </rPr>
      <t xml:space="preserve">
</t>
    </r>
    <r>
      <rPr>
        <b/>
        <sz val="11"/>
        <color rgb="FF000000"/>
        <rFont val="Calibri"/>
      </rPr>
      <t>- 11/03/2026</t>
    </r>
    <r>
      <rPr>
        <sz val="11"/>
        <color rgb="FF000000"/>
        <rFont val="Calibri"/>
      </rPr>
      <t xml:space="preserve">: Received sample document from Manoj.
</t>
    </r>
    <r>
      <rPr>
        <b/>
        <sz val="11"/>
        <color rgb="FF000000"/>
        <rFont val="Calibri"/>
      </rPr>
      <t>- 12/03/2026</t>
    </r>
    <r>
      <rPr>
        <sz val="11"/>
        <color rgb="FF000000"/>
        <rFont val="Calibri"/>
      </rPr>
      <t xml:space="preserve">: Requested cross‑check with Sandeep sir.
</t>
    </r>
    <r>
      <rPr>
        <b/>
        <sz val="11"/>
        <color rgb="FF000000"/>
        <rFont val="Calibri"/>
      </rPr>
      <t>- 13/03/2026</t>
    </r>
    <r>
      <rPr>
        <sz val="11"/>
        <color rgb="FF000000"/>
        <rFont val="Calibri"/>
      </rPr>
      <t xml:space="preserve">: Inputs provided by Sandeep sir.
</t>
    </r>
    <r>
      <rPr>
        <b/>
        <sz val="11"/>
        <color rgb="FF000000"/>
        <rFont val="Calibri"/>
      </rPr>
      <t>- Mail Subject</t>
    </r>
    <r>
      <rPr>
        <sz val="11"/>
        <color rgb="FF000000"/>
        <rFont val="Calibri"/>
      </rPr>
      <t xml:space="preserve">: WFM ATP Document Submission
</t>
    </r>
    <r>
      <rPr>
        <b/>
        <sz val="11"/>
        <color rgb="FF000000"/>
        <rFont val="Calibri"/>
      </rPr>
      <t>- Action</t>
    </r>
    <r>
      <rPr>
        <sz val="11"/>
        <color rgb="FF000000"/>
        <rFont val="Calibri"/>
      </rPr>
      <t xml:space="preserve">: Sayyad to send approved GPON FAT document.
</t>
    </r>
    <r>
      <rPr>
        <b/>
        <sz val="11"/>
        <color rgb="FF000000"/>
        <rFont val="Calibri"/>
      </rPr>
      <t>- 16/03/2026</t>
    </r>
    <r>
      <rPr>
        <sz val="11"/>
        <color rgb="FF000000"/>
        <rFont val="Calibri"/>
      </rPr>
      <t xml:space="preserve">: Received GPON FAT document from Sayyad.
</t>
    </r>
  </si>
  <si>
    <t>01-Dec-25: Duplucate, Same as M320
11-Sep-25 Same has been Submitted</t>
  </si>
  <si>
    <t xml:space="preserve">01-Dec-25: Duplucate, Same as M320
</t>
  </si>
  <si>
    <t>15-Nov-25:The WFM application is designed to manage field force operations, task assignments, and service delivery. Separate licenses &amp; functionally &amp; user role will be required for managing NOC resources.</t>
  </si>
  <si>
    <t xml:space="preserve">
1</t>
  </si>
  <si>
    <t>y 20</t>
  </si>
  <si>
    <t>25:- A no</t>
  </si>
  <si>
    <t>needs to be</t>
  </si>
  <si>
    <t>sen</t>
  </si>
  <si>
    <t>t t</t>
  </si>
  <si>
    <t>o Sa</t>
  </si>
  <si>
    <t>njay Sir outlining the benefits, potential duplication of work, and any associated drawbacks.</t>
  </si>
  <si>
    <t>28-Nov-25: To discuss with mr Sanjay to get clarifications on the points.
Duplicate point. Hence clsoing this point</t>
  </si>
  <si>
    <t>16-Oct-25: Submitted for review</t>
  </si>
  <si>
    <t>15-Nov-25:OT System Dependency</t>
  </si>
  <si>
    <t>\\172.28.9.34\Artefacts_T-Fiber TNOC Tracker\NW-Security\M862_04-Nov-25.pdf</t>
  </si>
  <si>
    <t>28-Nov-25: To discuss with mr Sanjay to get clarifications on the points.
Completed . Also Screenshot has been taken during security audit .</t>
  </si>
  <si>
    <t>28-Nov-25: To discuss with mr Sanjay to get clarifications on the points.
integration of application with syslog is still undergoing will; be submitted soon.</t>
  </si>
  <si>
    <t>28-Nov-25: There are duplicate points; once the main point is closed, these duplicate points can be closed.
DC-dr failover will be shown during FATS for Application</t>
  </si>
  <si>
    <t>28-Nov-25: To discuss with mr Sanjay to get clarifications on the points.
Last training conducted on 23 May25, and mail sent</t>
  </si>
  <si>
    <t>15-Nov-25:BSS Integration was on phase-II however it has integrated in phase-I</t>
  </si>
  <si>
    <t>28-Nov-25: Document preparation in progress once done points will be closed.
The point is already under discussion and duration of back up has been already mentioned as per ISO 27001 Data retention policy</t>
  </si>
  <si>
    <t>. C</t>
  </si>
  <si>
    <t>ustoi</t>
  </si>
  <si>
    <t>mer</t>
  </si>
  <si>
    <t>mat tailo</t>
  </si>
  <si>
    <t>t as per the</t>
  </si>
  <si>
    <t>ir</t>
  </si>
  <si>
    <t>req</t>
  </si>
  <si>
    <t>uire</t>
  </si>
  <si>
    <t>ment</t>
  </si>
  <si>
    <t>r i</t>
  </si>
  <si>
    <t>11-Jul-2025:- Offline data, such as images and documents, can be uploaded either from the mobile gallery or directly using the camera. To support the storage of LIDAR survey data and GIS images, an 80 TB N</t>
  </si>
  <si>
    <t>AS</t>
  </si>
  <si>
    <t>stora</t>
  </si>
  <si>
    <t>ge s</t>
  </si>
  <si>
    <t>ystem has</t>
  </si>
  <si>
    <t>ready been d</t>
  </si>
  <si>
    <t>epl</t>
  </si>
  <si>
    <t>oye</t>
  </si>
  <si>
    <t>d at</t>
  </si>
  <si>
    <t>the NOC Data Center</t>
  </si>
  <si>
    <t>al</t>
  </si>
  <si>
    <t>15-Nov-25:For GI service delivery, the ONT inventory management feature has been given into the WFM application &amp; integration completed between web &amp; mobile also with BSS . application supports ONT authent</t>
  </si>
  <si>
    <t>tion</t>
  </si>
  <si>
    <t>inventory</t>
  </si>
  <si>
    <t>acking. Addi</t>
  </si>
  <si>
    <t>ly,</t>
  </si>
  <si>
    <t>various dashboards have been provided within the WFM application to enhance monitoring and management capabilities</t>
  </si>
  <si>
    <t>tr</t>
  </si>
  <si>
    <t>15-Nov-25:Duplicate with Point- 237</t>
  </si>
  <si>
    <t>24-Sep-25: Approved and shall be closed, its NAS Created in NOC for all Domains documentaton</t>
  </si>
  <si>
    <t>15-Nov-25:Customer appointment is being handled by BSS and FE appointment by WFM</t>
  </si>
  <si>
    <t>15-Nov-25:Duplicate with Point- 214</t>
  </si>
  <si>
    <t>15-Nov-25:Dark fiber integration has been completed with the OLD BSS-WFM system, and a demonstration has been provided. The new BSS system now needs to be prepared to support this integration, Dependency O</t>
  </si>
  <si>
    <t>n N</t>
  </si>
  <si>
    <t>ew BS</t>
  </si>
  <si>
    <t>16-Oct-25: Covered in NSO implementation Plan</t>
  </si>
  <si>
    <t>15-Nov-25:Dependency On OSS Splitter View has been given to OSS team</t>
  </si>
  <si>
    <t>15-Nov-25:TFIBER is a critical dependency for closing the WFM license</t>
  </si>
  <si>
    <t>16-Oct-25: Manual KPIs are submitted as part of interim NOC</t>
  </si>
  <si>
    <t>28-Nov-25: Document preparation in progress once done points will be closed.
Audit done by Allied Boston. And further external audit to be done by TFiber vendor. Scope has been submitted to customer for e</t>
  </si>
  <si>
    <t>xte</t>
  </si>
  <si>
    <t>rnal</t>
  </si>
  <si>
    <t>Audi</t>
  </si>
  <si>
    <t>t. NOC te</t>
  </si>
  <si>
    <t>role and KR</t>
  </si>
  <si>
    <t>A s</t>
  </si>
  <si>
    <t>har</t>
  </si>
  <si>
    <t>ed w</t>
  </si>
  <si>
    <t>ith Tfiber</t>
  </si>
  <si>
    <t>ams</t>
  </si>
  <si>
    <t>16-Oct-25: Covered in OSS implementation plan</t>
  </si>
  <si>
    <t>  29-12-2025:- Captured by SCCM</t>
  </si>
  <si>
    <t>13/03/2026</t>
  </si>
  <si>
    <t>11-Jul-2025:-WFM does not allow any manual data overwrite scenarios</t>
  </si>
  <si>
    <t>This point not related to GIS, 11th July 2025:-this point needs to be discussed with Siva Sir to explore the possibility of accommodating the feature in the respective application, as it is not related to</t>
  </si>
  <si>
    <t>16-Oct-25: Service inventory solution deployed under review</t>
  </si>
  <si>
    <t>16-Oct-25: Covered in all Domain trackers</t>
  </si>
  <si>
    <t>15-Nov-25:The GIS SOP has been created, demonstrated, submitted, and approved, along with the Interim O&amp;M activities completed in April 2024, GIS is already operational.</t>
  </si>
  <si>
    <t>16-Oct-25: 1 senior resource from LnT handling Helpdesk Manager</t>
  </si>
  <si>
    <t>01-Dec-25: Only technical helpdesk in scope which is operational, also Business helpdesk was ready with setup 2 resources at T fiber office</t>
  </si>
  <si>
    <t>01-Dec-25: Not feasible</t>
  </si>
  <si>
    <t>16-Oct-25: Covered in WFM Operationalization</t>
  </si>
  <si>
    <t>15-Noc-25:Multiple demonstrations of the WFM application have been conducted for Package A, along with three months of training provided to the field team. Additionally, for Packages B and C, demonstration</t>
  </si>
  <si>
    <t>15-Nov-25:MPLS &amp; DWDM TT integration completed, GPON TT is pending as there is dependency on OT team for this integration</t>
  </si>
  <si>
    <t>15-Nov-25:The document outlining the differences between the GIS and WFM mobile applications has been prepared and demonstrated in the TFIBER Core Room. There are no pending actions for this item</t>
  </si>
  <si>
    <t xml:space="preserve">28-Nov-25: To discuss with mr Sanjay to get clarifications on the points
Applicationer has been asked to collect from Developers
</t>
  </si>
  <si>
    <t>Open-Dependent</t>
  </si>
  <si>
    <t>live data</t>
  </si>
  <si>
    <t>26-Sep-2025: 
GPON , DWDM, Routers, switches and UPS we can take monthly and Daily reports from UOC.
For UPS, Routers and switches we can take hourly, weekly, monthly on demand and any selective period ba</t>
  </si>
  <si>
    <t>sis</t>
  </si>
  <si>
    <t>from</t>
  </si>
  <si>
    <t>NNM</t>
  </si>
  <si>
    <t>I.
L&amp;T c</t>
  </si>
  <si>
    <t>eyed that, A</t>
  </si>
  <si>
    <t>s p</t>
  </si>
  <si>
    <t>er</t>
  </si>
  <si>
    <t>agreed scope of work between L&amp;T, TFiber, HP and OT this hourly and weekly granuality not given in the scope, also availability based on alarm.
As per the confirmation from Manoj L&amp;T, The existing tool can only give daily and monthly reports only. Apart from that the system doesn't have capabilities to generate other reports.
Vigility need to co-ordinate with OEM and confirm the feasibility.</t>
  </si>
  <si>
    <t>26-Sep-2025: 
GPON , DWDM, Routers, switches and UPS we can take monthly and Daily reports from UOC.
For UPS, Routers and switches we can take hourly, weekly, monthly on demand and any selective period basis from NNMI.
L&amp;T conveyed that, As per the agreed scope of work between L&amp;T, TFiber, HP and OT this hourly and weekly granuality not given in the scope, also availability based on alarm.
As per the confirmation from Manoj L&amp;T, The existing tool can only give daily and monthly reports only. Apart from that the system doesn't have capabilities to generate other reports.
Vigility need to co-ordinate with OEM and confirm the feasibility.</t>
  </si>
  <si>
    <t>onv</t>
  </si>
  <si>
    <t>Power BI DB - Device status will be live in the dashboard</t>
  </si>
  <si>
    <t>available-weekly in NPS not in UOC</t>
  </si>
  <si>
    <t xml:space="preserve">there is no dashboard </t>
  </si>
  <si>
    <t>09-09-2025: Sitescope based application URL monitoring</t>
  </si>
  <si>
    <t>sitescope</t>
  </si>
  <si>
    <t>09-09-2025: Sitescope based application URL availability monitoring</t>
  </si>
  <si>
    <t>dashboard is not there</t>
  </si>
  <si>
    <t>MTTR Reports for all domain including customer tickets</t>
  </si>
  <si>
    <t>ONLY live dashboard is available in Power BI</t>
  </si>
  <si>
    <t>11-Oct-25: BBNL do not ask weekly hence it is not delivered</t>
  </si>
  <si>
    <t>Deferred</t>
  </si>
  <si>
    <t>11-Oct-25: BBNL do not ask Selective from and to dates hence it is not delivered</t>
  </si>
  <si>
    <t>18-Nov-25: Dashboard Not Available, Report is available</t>
  </si>
  <si>
    <t>We dont have weekly report</t>
  </si>
  <si>
    <t xml:space="preserve">availability, packet drops &amp; bandwidth utilization is there </t>
  </si>
  <si>
    <t>available- hourly &amp; weekly in NPS</t>
  </si>
  <si>
    <t>avaiable in NNMI , assign to someone from oSSteam</t>
  </si>
  <si>
    <t>we have only live data</t>
  </si>
  <si>
    <t>09-09-2025: Only Availability</t>
  </si>
  <si>
    <t>ont bw</t>
  </si>
  <si>
    <t>16-Oct-25: Report can not be generated for this but we can realize it's implementation by seeing reduction in TT count</t>
  </si>
  <si>
    <t>Report can not be generated for this but we can realize it's implementation by seeing reduction in TT count</t>
  </si>
  <si>
    <t>09-09-2025: Threshold limits needs tobe enabled and on that threshold limit the alarms to be generated and that alarm should qualify for ticket generation as per requirement-need to check with govind</t>
  </si>
  <si>
    <t>09-09-2025: SMS &amp; EMAIL is integrated. Whatsapp &amp; Call not feasible-earlier it was present as there was no credit it was stopped</t>
  </si>
  <si>
    <t>for DWDN no monthly report inUOC</t>
  </si>
  <si>
    <t>Only Packet drops data is available , Latency and Jitter is not available.</t>
  </si>
  <si>
    <t>To be checked</t>
  </si>
  <si>
    <t>18-Nov-25:Proactive TT to be raised based on Service inventory which we are Deploying and Recent Service Status API to BSS</t>
  </si>
  <si>
    <t>  29-12-2025:- Can be done via SCCM</t>
  </si>
  <si>
    <t>18-Nov-25: Proactive TT to be raised based on Service inventory which we are Deploying and Recent Service Status API to BSS</t>
  </si>
  <si>
    <t>18-Nov-25: Repeated count in a Day should be captured</t>
  </si>
  <si>
    <t>16-Oct-25: Live data -bothUOC and POWErbi</t>
  </si>
  <si>
    <t>Live data -bothUOC and POWErbi</t>
  </si>
  <si>
    <t>18-Nov-25: Repeated count should be captured</t>
  </si>
  <si>
    <t>only Live data</t>
  </si>
  <si>
    <t>Live data</t>
  </si>
  <si>
    <t>15-Nov-25:Development Completed &amp; Reports are available</t>
  </si>
  <si>
    <t>15-Nov-25:The development is complete and can be demonstrated through three methods: reports, dashboards, and single-click interaction on the map</t>
  </si>
  <si>
    <t>01-Dec-25: IVR Flows Submitted for Approval, Post Approval inetgration will be aligned accordingly</t>
  </si>
  <si>
    <t>29-dec-2025: Need discussion.Network Team</t>
  </si>
  <si>
    <t>consider SS from mail</t>
  </si>
  <si>
    <t>11-Jul-2025:- SM &amp; WFM Intigration is WIP</t>
  </si>
  <si>
    <t>15-Nov-25: OEM confirmed API will be made availble in next release of EMS on March-2026</t>
  </si>
  <si>
    <t>15-Nov-25: A call will be scheduled with Tejas and Nokia, along with Tfiber for the conclusion of this issue
OEM confirmed this feature is not available
OEM confirmed this feature is not available
20-Sep-2</t>
  </si>
  <si>
    <t>T Fib</t>
  </si>
  <si>
    <t>er t</t>
  </si>
  <si>
    <t>eam asked</t>
  </si>
  <si>
    <t>arrange mee</t>
  </si>
  <si>
    <t>tin</t>
  </si>
  <si>
    <t>g w</t>
  </si>
  <si>
    <t>Tejas, Nokia OEM</t>
  </si>
  <si>
    <t>15-Nov-25:A call will be scheduled with Tejas and Nokia, along with Tfiber for the conclusion of this issue
OEM confirmed this feature is not available
20-Sep-25: T Fiber team asked to arrange meeting with</t>
  </si>
  <si>
    <t>Te</t>
  </si>
  <si>
    <t>jas,</t>
  </si>
  <si>
    <t>Noki</t>
  </si>
  <si>
    <t>a OEM</t>
  </si>
  <si>
    <t>15-Nov-25 : OEM has shared the plan of action for AMS upgrade. Post discussion, will take the necessary approvals for the implementation
To resolve this issue, AMS to be upgraded and plan of action is awai</t>
  </si>
  <si>
    <t>ted</t>
  </si>
  <si>
    <t xml:space="preserve">
To resol</t>
  </si>
  <si>
    <t>this issue,</t>
  </si>
  <si>
    <t>be</t>
  </si>
  <si>
    <t xml:space="preserve">upgraded and plan of action is awaited from OEM
20-Sep-25: Licensing conumption quantity not showing in Nokia AMS for discovered ONTs.Nokia OEM informed to address this issue Nokia AMS software need to be upgraded. As requested by Nokia team required  pre-requsuits shared with Nokia  OEM.yet to receive upgradation plan from Nokia Team.
</t>
  </si>
  <si>
    <t>ve</t>
  </si>
  <si>
    <t>15-Nov-25:A call will be scheduled with Tejas and Nokia, along with Tfiber for the conclusion of this issue
OEM confirmed API/Template is not available for uplink port configuration</t>
  </si>
  <si>
    <t>15-Nov-25:A call will be scheduled with Tejas and Nokia, along with Tfiber for the conclusion of this issue
OEM confirmed API/Template is not available for uplink port configuration
OEM confirmed API/Templ</t>
  </si>
  <si>
    <t>is n</t>
  </si>
  <si>
    <t>ot a</t>
  </si>
  <si>
    <t>vailable</t>
  </si>
  <si>
    <t>uplink port</t>
  </si>
  <si>
    <t>nfi</t>
  </si>
  <si>
    <t>gura</t>
  </si>
  <si>
    <t>for</t>
  </si>
  <si>
    <t>15-Nov-25:A call will be scheduled with Tejas and Nokia, along with Tfiber for the conclusion of this issue
OEM confirmed API/Template is not available for uplink port configuration</t>
  </si>
  <si>
    <t>\\172.28.9.34\Artefacts_T-Fiber TNOC Tracker\GPON\NOC595</t>
  </si>
  <si>
    <t>15-11-2025: This has been raised with Nokia, had a call for breifing the requirement. Update awaited from Nokia
API has to share by OEM</t>
  </si>
  <si>
    <t>To be updated by Manoj</t>
  </si>
  <si>
    <t>15-Nov-25:A call will be scheduled with Tejas and Nokia, along with Tfiber for the conclusion of this issue
OEM confirmed API/Template is not available
API has to share by OEM</t>
  </si>
  <si>
    <t>\\172.28.9.34\Artefacts_T-Fiber TNOC Tracker\GPON\NOC602</t>
  </si>
  <si>
    <t>\\172.28.9.34\Artefacts_T-Fiber TNOC Tracker\GPON\NOC605 </t>
  </si>
  <si>
    <t>15-Nov-25:A call will be scheduled with Tejas and Nokia, along with Tfiber for the conclusion of this issue
OEM confirmed API/Template is not available</t>
  </si>
  <si>
    <t>15-Nov-25: API has to share by OEM</t>
  </si>
  <si>
    <t>15-Nov-25: Update awaited from OEM</t>
  </si>
  <si>
    <t>15-Nov-25:A call will be scheduled with Tejas and Nokia, along with Tfiber for the conclusion of this issue
OEM confirmed Rate Limit is not supported by Nokia ONTs</t>
  </si>
  <si>
    <t>we dont have dashboard only report is available</t>
  </si>
  <si>
    <t> 29-12-2025: Completed and Tested</t>
  </si>
  <si>
    <t>availablity</t>
  </si>
  <si>
    <t>Live data is there .......and dublicate is not there and it is inventory do not have weekly daily monthly and selective dates</t>
  </si>
  <si>
    <t>28-Nov-25: To discuss with mr Sanjay to get clarifications on the points.
Password managment policy for ciena need to be finalised and to be approved by authority prior implentations</t>
  </si>
  <si>
    <t>LLD Action Points</t>
  </si>
  <si>
    <t>NSO Comments(10/03/2026)</t>
  </si>
  <si>
    <t>Review TNOC (09/03/2026) Comments</t>
  </si>
  <si>
    <t>Status</t>
  </si>
  <si>
    <t>1. TCell P2p (P2Mp covered TCELL p2p product to be included).</t>
  </si>
  <si>
    <t>Configuration can be added if available</t>
  </si>
  <si>
    <t>Use test lab for configuration on 2 routers (MAG,GAC)</t>
  </si>
  <si>
    <t>Mahesh &amp; Jyothi</t>
  </si>
  <si>
    <t>2. GI ILL (configuration concept available but not covered as product Automation list).</t>
  </si>
  <si>
    <t>Inprogress</t>
  </si>
  <si>
    <t xml:space="preserve"> Sayyad:Alternate solution work is in progress suggested by Tfiber(In 3 days will complete this)</t>
  </si>
  <si>
    <t>Hold From Sayyad</t>
  </si>
  <si>
    <t>4. ONT Bridge Mode (DHCP to check).</t>
  </si>
  <si>
    <t xml:space="preserve">Sayyad:when ONT in bridge mode DHCP will not be released by ONT, </t>
  </si>
  <si>
    <t>5. DWDM/OTN product not covered (Low level to Include).</t>
  </si>
  <si>
    <t>Refer document sent by ritik</t>
  </si>
  <si>
    <t>CIENA testing not possible only information can be provided because we dont have ciena on test lab for OADM and OTN</t>
  </si>
  <si>
    <t>6. Re-Try and provision mechanism parameter to check , number of retries.</t>
  </si>
  <si>
    <t>How many times can we re-provision</t>
  </si>
  <si>
    <t xml:space="preserve">NSO Team </t>
  </si>
  <si>
    <t>Hold NSO</t>
  </si>
  <si>
    <t>7. RFS to be discussed ( Node reachability vs TFiber OWN Connectivity).</t>
  </si>
  <si>
    <t>8. Zone also can be included for service delivery.</t>
  </si>
  <si>
    <t>As of now No Service Delivery in Zone</t>
  </si>
  <si>
    <t>9. Additionally Second configuration of PON port not working to be resolved while already existing customer is in use, We cant go live without this option. This was working when Cisco has done the Demo now its not working.</t>
  </si>
  <si>
    <t>Jayant sir</t>
  </si>
  <si>
    <t>10. ONT LAN Ports unshut while configuration done based on number of services &amp; requirement.</t>
  </si>
  <si>
    <t>Refer document sent by Sayyad</t>
  </si>
  <si>
    <t>Sayyad:It is a part of existing service provision api's</t>
  </si>
  <si>
    <t>11. NSO Vlan asignment models.</t>
  </si>
  <si>
    <t>Ok</t>
  </si>
  <si>
    <t>12. IP Pool asignment models.</t>
  </si>
  <si>
    <t>Check GI-BB &amp; TDIA</t>
  </si>
  <si>
    <t>GI-BB &amp; TDIA</t>
  </si>
  <si>
    <t>13. IPv6 provisioning for GI delivery to include.</t>
  </si>
  <si>
    <t>Provide service delivery IP not the network.Once IPV6 is tested come and discuss with govind sir</t>
  </si>
  <si>
    <t>14. Traffic priority for Qos in GPON not covered.</t>
  </si>
  <si>
    <t>QoS Profile OLT OR ONT DONE</t>
  </si>
  <si>
    <t>NOTE: Configuration for all Points : Either NSO or Network</t>
  </si>
  <si>
    <t>In Entire documentation there is no configuration.</t>
  </si>
  <si>
    <t>Total Open Points</t>
  </si>
  <si>
    <t>Closure Review Pending</t>
  </si>
  <si>
    <t>Updated on 13-Oct-2025</t>
  </si>
  <si>
    <t>472Security &amp; Regulatory Compliance</t>
  </si>
  <si>
    <t>472DWDM</t>
  </si>
  <si>
    <t xml:space="preserve">472BSS </t>
  </si>
  <si>
    <t>472IP/MPLS</t>
  </si>
  <si>
    <t>472DC-IT</t>
  </si>
  <si>
    <t>472DR</t>
  </si>
  <si>
    <t>472GIS</t>
  </si>
  <si>
    <t>472GPON</t>
  </si>
  <si>
    <t>472NSO</t>
  </si>
  <si>
    <t>472OSS</t>
  </si>
  <si>
    <t>Not Relevant to OSS</t>
  </si>
  <si>
    <t>DUPLICATE</t>
  </si>
  <si>
    <t>NOT-FEASIBLE</t>
  </si>
  <si>
    <t>472BMS</t>
  </si>
  <si>
    <t>472TNOC-Ops</t>
  </si>
  <si>
    <t>472BSS</t>
  </si>
  <si>
    <t>MOMNOC Operationalization</t>
  </si>
  <si>
    <t>MOMGIS</t>
  </si>
  <si>
    <t>MOMHelpdesk</t>
  </si>
  <si>
    <t>MOMWFM</t>
  </si>
  <si>
    <t>MOMField Related</t>
  </si>
  <si>
    <t>MOMSecurity &amp; Regulatory Compliance</t>
  </si>
  <si>
    <t>MOMOEM Related</t>
  </si>
  <si>
    <t>MOMBSS</t>
  </si>
  <si>
    <t>MOMNSO</t>
  </si>
  <si>
    <t>MOMT&amp;D Environment</t>
  </si>
  <si>
    <t>MOMOSS</t>
  </si>
  <si>
    <t>MOMDC-IT</t>
  </si>
  <si>
    <t>MOMIP/MPLS</t>
  </si>
  <si>
    <t>MOMDR</t>
  </si>
  <si>
    <t>MOMGPON</t>
  </si>
  <si>
    <t>MOMNew BSS</t>
  </si>
  <si>
    <t>Additional scope</t>
  </si>
  <si>
    <t>MOMDWDM</t>
  </si>
  <si>
    <t>MOMPM Tool Issue</t>
  </si>
  <si>
    <t>MOMAll Domain</t>
  </si>
  <si>
    <t>MOMIPDR</t>
  </si>
  <si>
    <t>NOCOSS</t>
  </si>
  <si>
    <t>NOCGPON</t>
  </si>
  <si>
    <t>NOCAll Domain</t>
  </si>
  <si>
    <t>NOCDC Passive Infra</t>
  </si>
  <si>
    <t>NOCNew BSS</t>
  </si>
  <si>
    <t>NOCBSS</t>
  </si>
  <si>
    <t>Not Required to BBNL</t>
  </si>
  <si>
    <t>NOCDWDM</t>
  </si>
  <si>
    <t>NOCIP/MPLS</t>
  </si>
  <si>
    <t>NOCHelpdesk</t>
  </si>
  <si>
    <t>NOCIPDR</t>
  </si>
  <si>
    <t>NOCNSO</t>
  </si>
  <si>
    <t>NOCOSS and NSO</t>
  </si>
  <si>
    <t>NOCWFM</t>
  </si>
  <si>
    <t>09-09-2025: Aging Report available, Stabilization Required -real time data</t>
  </si>
  <si>
    <t>Sl. No.</t>
  </si>
  <si>
    <t xml:space="preserve">Domain </t>
  </si>
  <si>
    <t xml:space="preserve">MOM/ Reference </t>
  </si>
  <si>
    <t xml:space="preserve">Area Of Points </t>
  </si>
  <si>
    <t>Severity by TFIBER</t>
  </si>
  <si>
    <t>Date</t>
  </si>
  <si>
    <t>Action Items</t>
  </si>
  <si>
    <t xml:space="preserve">Status </t>
  </si>
  <si>
    <t xml:space="preserve">Dependency </t>
  </si>
  <si>
    <t>Planned Completion Date</t>
  </si>
  <si>
    <t xml:space="preserve">Date Not Available </t>
  </si>
  <si>
    <t xml:space="preserve">All The Package Owners </t>
  </si>
  <si>
    <t>N/A</t>
  </si>
  <si>
    <t>L&amp;T:- Kaushal</t>
  </si>
  <si>
    <t xml:space="preserve">Completed  </t>
  </si>
  <si>
    <t xml:space="preserve">L&amp;T Kaushal &amp; T-FIBER  </t>
  </si>
  <si>
    <t>DC-DR Requirement Vs Solution</t>
  </si>
  <si>
    <t xml:space="preserve">OEM (Hexagon) Alignment Required </t>
  </si>
  <si>
    <t xml:space="preserve">Severity Not Available </t>
  </si>
  <si>
    <t xml:space="preserve">Duplicate Points </t>
  </si>
  <si>
    <t>No One</t>
  </si>
  <si>
    <t>This is a general statement; the instigation scenario has already been addressed elsewhere (Duplicate with  Points 52 &amp; 53)</t>
  </si>
  <si>
    <t>The point has been addressed under Common Span Integration. Span and Link are confirmed to be in order. However, providing latitude and longitude for the cut location is not feasible due to the absence of the RFMS solution, Duplicate with Point 53</t>
  </si>
  <si>
    <t>This point has been covered under physical device sync-up point, Duplicate with Point 52</t>
  </si>
  <si>
    <t>Ciena DWDM Network Topology has been created in HPE OSS topology MAP along with neighbour NE details. Adding the geographical map in the background of HPE OSS is possible with openstreet map..  
Not posisble to integarted with GIS map</t>
  </si>
  <si>
    <t xml:space="preserve">OSS Team </t>
  </si>
  <si>
    <r>
      <t xml:space="preserve">Three types of data sharing options have been provided to OSS: Shapefile (.shp), KML format, WMS services, The HP team needs to assess the feasibility of integrating these options. No action pending from GIS </t>
    </r>
    <r>
      <rPr>
        <b/>
        <sz val="11"/>
        <color rgb="FFFF0000"/>
        <rFont val="Candara"/>
        <family val="2"/>
      </rPr>
      <t>25 July 2025:- HP team has confirmed that their product does not support this functionality</t>
    </r>
    <r>
      <rPr>
        <sz val="11"/>
        <color theme="1"/>
        <rFont val="Candara"/>
        <family val="2"/>
      </rPr>
      <t>,</t>
    </r>
    <r>
      <rPr>
        <b/>
        <sz val="11"/>
        <color rgb="FFFF0000"/>
        <rFont val="Candara"/>
        <family val="2"/>
      </rPr>
      <t>According to the HP team, the new version is expected to be released in 2026</t>
    </r>
  </si>
  <si>
    <t>Project Plan (L&amp;T)</t>
  </si>
  <si>
    <t>GIS Integration and Common Span Data details</t>
  </si>
  <si>
    <t>The point has been addressed under Common Span Integration, Duplicate with Point 53</t>
  </si>
  <si>
    <t>UTM integration with GIS</t>
  </si>
  <si>
    <t>The point has been addressed under Common Span Integration. Span and Link are confirmed to be in order. However, providing latitude and longitude for the cut location is not feasible due to the absence of the RFMS solution Duplicate with Point 56</t>
  </si>
  <si>
    <t>GIS Operations Resources</t>
  </si>
  <si>
    <t>GIS operational resources have been deployed and are functioning from the NOC GIS Room</t>
  </si>
  <si>
    <t>GI planning through GIS Bulk feasibility using new BSS with OSS API for GIS  (P2)</t>
  </si>
  <si>
    <t xml:space="preserve">Patrial Completed </t>
  </si>
  <si>
    <t xml:space="preserve">L&amp;T Management &amp; TFIBER </t>
  </si>
  <si>
    <t>GI planning using GeoMedia has been demonstrated, and the relevant documentation has been submitted.Auto feasibility of single location has been demonstrated with new BSS system , However, bulk feasibility requires an external application as this is not functionality of GIS system</t>
  </si>
  <si>
    <t>NOC Team</t>
  </si>
  <si>
    <t xml:space="preserve">Feedback and Observations 
(from T-Fiber) 
</t>
  </si>
  <si>
    <t>Self-address to be auto-populated in G-Tech, eg - Refer OLA, Uber Apps.</t>
  </si>
  <si>
    <r>
      <t xml:space="preserve">The GTECH application does not support this functionality.
However, this feature is available in the mobile application, where the user's current location is automatically displayed on the map., </t>
    </r>
    <r>
      <rPr>
        <sz val="11"/>
        <color rgb="FFFF0000"/>
        <rFont val="Candara"/>
        <family val="2"/>
      </rPr>
      <t>11 July 2025:- A follow-up discussion with the OEM is required to assess feasibility.
If it is found to be unfeasible, a call should be arranged with Sanjay Sir along with the OEM team &amp; artefacts needs to submit</t>
    </r>
    <r>
      <rPr>
        <sz val="11"/>
        <color theme="1"/>
        <rFont val="Candara"/>
        <family val="2"/>
      </rPr>
      <t xml:space="preserve"> </t>
    </r>
  </si>
  <si>
    <t>Approval mechanism to be made available for any object changes/deletion.</t>
  </si>
  <si>
    <t xml:space="preserve">Approval Mechanism has been incorporated in SOP, any operational changes will not be incorporated based upon direct information received from field, it will be through mail approval from Mandal/District &amp; Zonal in charge, drastic change will be done after approval of O&amp;M head. </t>
  </si>
  <si>
    <t>Change Management Log /User Log history to be developed and made available in Hexagon Tool.</t>
  </si>
  <si>
    <t xml:space="preserve">User log History feature has been deployed in production.  </t>
  </si>
  <si>
    <t>Data Validation Rules document to be submitted to T-Fiber.</t>
  </si>
  <si>
    <t xml:space="preserve">Data Validation Document (DI) logic &amp; user manual has been shared to all MSI, TPA along with T-FIBER representatives. </t>
  </si>
  <si>
    <t>Actual Measure Length and Loop length to be corrected in BOQ.</t>
  </si>
  <si>
    <t>Tool Features</t>
  </si>
  <si>
    <t xml:space="preserve">Document/Image Hyperlink feature </t>
  </si>
  <si>
    <t xml:space="preserve">Demo has been provided to TFIBER Core Team </t>
  </si>
  <si>
    <t xml:space="preserve">Validation documents </t>
  </si>
  <si>
    <t xml:space="preserve">Feedback and Observations 
(from TPA) </t>
  </si>
  <si>
    <t xml:space="preserve">Feedback and Observations
(from TCIL) 
</t>
  </si>
  <si>
    <t xml:space="preserve">As Time and Efforts are being expended for formation of splicing, in case there are further changes to validation rules, responsibility to be assigned for any further changes to be done to the data already uploaded in the GIS tool. </t>
  </si>
  <si>
    <t xml:space="preserve">Splicing automated 60% </t>
  </si>
  <si>
    <t xml:space="preserve">Tool Features </t>
  </si>
  <si>
    <t xml:space="preserve">BoQ Feature for active elements and infra </t>
  </si>
  <si>
    <t>Feedback and Observations 
(from T-Fiber)</t>
  </si>
  <si>
    <t>Director, P&amp;E, T-Fiber asked for feature to add card level, module level, slot level detail , L&amp;T responded that addition of card / module / slot is not supported, feature is available to add port level detail.</t>
  </si>
  <si>
    <t xml:space="preserve">Both OSS and GIS should throw error if any sync issues related to data. </t>
  </si>
  <si>
    <t xml:space="preserve">Solution is WIP full &amp; delta sync reports will be available in this solution. </t>
  </si>
  <si>
    <t xml:space="preserve">Demonstration of 
GIS Modules 
(Network Portal, 
IGD Dashboards &amp; 
GIS Mobile 
Application) </t>
  </si>
  <si>
    <t xml:space="preserve">Since the Network Portal allows attribute editing, TFIBER expressed concerns about the data security &amp; safely  of 
granting edit rights to field users. The GIS SME and Hexagon team responded that they would provide a separate URL 
with view-only rights for field users. This point was closed by creating a separate URL (http://172.28.30.15/Nwportal2) 
for users with view-only access only for field users.  </t>
  </si>
  <si>
    <t>TFIBER inquired about the possibility of exporting the entire Mandal data through the NW Portal. Hexagon and L&amp;T 
explained that this is not possible through the NW Portal, but the option is available in GTECH</t>
  </si>
  <si>
    <t xml:space="preserve">TFIBER inquired about the authentication of Redline and Red points raised by the field team and whether there is an 
approval process within the application. The GIS/WFM SME and Hexagon team explained that this option is not 
available in the application. However, the approval process can be followed offline through email communication from 
the GIS user to the respective district/Mandal Manager. TFIBER requested that the names of the GIS operation leads 
from each package, who will follow this practice and take responsibility for correct input in GIS, be provided. </t>
  </si>
  <si>
    <t>Application deployment in DR</t>
  </si>
  <si>
    <t>Data set for assessment</t>
  </si>
  <si>
    <t>Mission Bhagiratha water routes small data set for assessment</t>
  </si>
  <si>
    <t>MB section duct data is being captured during the data mandal wise uploads in G/Tech. 
And the duct not laid sections will be mapped at the time of reconciliation of mission Bhagiratha ducts as per the provided guidelines.</t>
  </si>
  <si>
    <t>GIS(Integration)</t>
  </si>
  <si>
    <t>Approach Finalisation between cross domain (OSS,BSS) OEMs</t>
  </si>
  <si>
    <t>Integration Deployment as per Project Requirements</t>
  </si>
  <si>
    <t>Integration Testing</t>
  </si>
  <si>
    <t>Network data Migration in GIS</t>
  </si>
  <si>
    <t>Fixing of Validation Errors</t>
  </si>
  <si>
    <t xml:space="preserve">GIS Related </t>
  </si>
  <si>
    <t>Bulk splicing for T-Joints &amp; straight,FDMS termination, Active to passive possibilitys</t>
  </si>
  <si>
    <t xml:space="preserve">All possible Automation has been completed </t>
  </si>
  <si>
    <t>OSM Scale visibility needs to correct</t>
  </si>
  <si>
    <t xml:space="preserve">OSM Removed &amp; Google Map integrated </t>
  </si>
  <si>
    <t>Geopolitical boundaries should differentiate by different colours</t>
  </si>
  <si>
    <t>All data model objects should be present in default legend</t>
  </si>
  <si>
    <t>All data model objects should be present in default Create new feature functionalities</t>
  </si>
  <si>
    <t>Creation of GIS to HP NMS integration web service</t>
  </si>
  <si>
    <t>11-07-2025:- Required To send email to Sanjay sir (Differed Point)</t>
  </si>
  <si>
    <t xml:space="preserve">1. Error validation count should be shown in black instead of red color after resolving/fixing the issues ( Hexagon Needs to check feasibility)  </t>
  </si>
  <si>
    <t xml:space="preserve">2. If Geo political boundaries changed, there is a possibility to change in GIS also ( asked by T-FIBER) :-   L&amp;T/HEAXGON:- Yes It possible as Geopolitical layer still present/ Manual changes also allowed.  </t>
  </si>
  <si>
    <t xml:space="preserve">3. Background Google map ( Image tilers and detail of images was showing) :- L&amp;T:- Needs to check with Google, ( It is permanent or temporary showing )  </t>
  </si>
  <si>
    <t xml:space="preserve">As discussed with Google it will auto adjust on the Zoom in zoom out </t>
  </si>
  <si>
    <t xml:space="preserve">5. OFC Cable overlapping with buildings ,need to incorporated as P2 Error L&amp;T :- L&amp;T:-  Logic incorporated and deployed in production  </t>
  </si>
  <si>
    <t xml:space="preserve">6. Symbology finalization required from MSIs :- L&amp;T:-  As it was not part of basic tool readiness, however development is underway.  </t>
  </si>
  <si>
    <t xml:space="preserve">7. Log required of not uploaded object. L&amp;T :- Logic incorporated and deployed in production, log will be present in Mandal data folder, additional logic incorporated if loop length is less that 0 DI will throw error, In GHANPUR MANDAL Loop length was 0 for one loop  </t>
  </si>
  <si>
    <t xml:space="preserve">8. New Logic required in G-TECH, per path type 48F Cable L&amp;T:- Logic incorporated and deployed in production, below are logic   If Path type not contains any “+” , cable should be 48 size or more If Path type contains one “+” symbol , cable should be 96 size or more If Path type contains two “+” symbol , cable should be 144 size or more If Path type contains three to five “+” symbol , cable should be 288 size. </t>
  </si>
  <si>
    <t xml:space="preserve">9. Missing splicing on joints by DI Log required L&amp;T:- Logic incorporated and deployed in production </t>
  </si>
  <si>
    <t xml:space="preserve">10. Common centralized storage required in NOC to create data (LIDAR Survey &amp; GIS Documents/Images)  repository, minimum 200 TB capacity required, L&amp;T :- Will discuss internally and update </t>
  </si>
  <si>
    <t xml:space="preserve">11. BOQ Pole count repetition, Cable length will be total length only (as Existing Logic), all line feature in length in Mtr &amp; Point feature counts ( It has fixed and deployed in production) </t>
  </si>
  <si>
    <t xml:space="preserve">Advance Readiness </t>
  </si>
  <si>
    <t xml:space="preserve">Map Ruler feature in Mtr. Cm &amp; Km </t>
  </si>
  <si>
    <t xml:space="preserve">Required Custom commands on tool ribbon instead of Landy process </t>
  </si>
  <si>
    <t xml:space="preserve">By look Chainage type &amp; Depth profile on Map </t>
  </si>
  <si>
    <t>FIBER SIZE VS Common path ex 96F= GPR1+MAR2</t>
  </si>
  <si>
    <t xml:space="preserve">It can be analysed from BOQ report </t>
  </si>
  <si>
    <t>LGD Code search option</t>
  </si>
  <si>
    <t>ZOOMING VS Text visibility</t>
  </si>
  <si>
    <t xml:space="preserve">During Review </t>
  </si>
  <si>
    <t>Exporting data to other formats in Web application (kmz, shp)</t>
  </si>
  <si>
    <r>
      <t xml:space="preserve">This feature is not feasible within the web application. However, it is already available in GTECH and has been demonstrated, </t>
    </r>
    <r>
      <rPr>
        <sz val="11"/>
        <color rgb="FFFF0000"/>
        <rFont val="Candara"/>
        <family val="2"/>
      </rPr>
      <t xml:space="preserve">11 July 2025:- A follow-up discussion with the OEM is required to assess feasibility.
If it is found to be unfeasible, a call should be arranged with Sanjay Sir along with the OEM team &amp; artefacts needs to submit </t>
    </r>
  </si>
  <si>
    <t xml:space="preserve">Pending </t>
  </si>
  <si>
    <t>_</t>
  </si>
  <si>
    <t>TFIBER &amp; TPA</t>
  </si>
  <si>
    <r>
      <t xml:space="preserve">Based on discussions with the OSS and GIS teams, integration is not feasible, and automation of connectivity cannot be implemented, </t>
    </r>
    <r>
      <rPr>
        <sz val="11"/>
        <color rgb="FFFF0000"/>
        <rFont val="Candara"/>
        <family val="2"/>
      </rPr>
      <t xml:space="preserve">11th July 2025, a discussion is needed with Siva Sir to explore in-house solution possibilities. </t>
    </r>
  </si>
  <si>
    <r>
      <t>To fulfill this requirement, an external feasibility application or tool is needed, as it cannot be achieved within the GIS application,</t>
    </r>
    <r>
      <rPr>
        <b/>
        <sz val="11"/>
        <color rgb="FFFF0000"/>
        <rFont val="Candara"/>
        <family val="2"/>
      </rPr>
      <t xml:space="preserve">11 July 2025:- TFIBER is not agreed, asked to take with L&amp;T upper management   </t>
    </r>
  </si>
  <si>
    <t xml:space="preserve">BSS Team </t>
  </si>
  <si>
    <t>Dark fiber integration has been completed with the OLD BSS-WFM system, and a demonstration has been provided. The new BSS system now needs to be prepared to support this integration, Dependency On New BSS</t>
  </si>
  <si>
    <r>
      <t>This point not related to GIS,</t>
    </r>
    <r>
      <rPr>
        <sz val="11"/>
        <color rgb="FFFF0000"/>
        <rFont val="Candara"/>
        <family val="2"/>
      </rPr>
      <t>11th July 2025:- As discussed with Sanjay Sir, this points need to be move to the OSS team.</t>
    </r>
  </si>
  <si>
    <r>
      <t>This point not related to GIS,External Feasibility Tool is required ,</t>
    </r>
    <r>
      <rPr>
        <sz val="11"/>
        <color rgb="FFFF0000"/>
        <rFont val="Candara"/>
        <family val="2"/>
      </rPr>
      <t>11th July 2025:- As discussed with Sanjay Sir, this points need to be move to the OSS team.</t>
    </r>
  </si>
  <si>
    <r>
      <t xml:space="preserve">This point not related to GIS, </t>
    </r>
    <r>
      <rPr>
        <sz val="11"/>
        <color rgb="FFFF0000"/>
        <rFont val="Candara"/>
        <family val="2"/>
      </rPr>
      <t>11th July 2025:-this point needs to be discussed with Siva Sir to explore the possibility of accommodating the feature in the respective application, as it is not related to GIS</t>
    </r>
  </si>
  <si>
    <r>
      <t>As per OEM this point is not feasible</t>
    </r>
    <r>
      <rPr>
        <sz val="11"/>
        <color rgb="FFFF0000"/>
        <rFont val="Candara"/>
        <family val="2"/>
      </rPr>
      <t xml:space="preserve"> 11 July 2025:- A follow-up discussion with the OEM is required to assess feasibility.
If it is found to be unfeasible, a call should be arranged with Sanjay Sir along with the OEM team &amp; artefacts needs to submit </t>
    </r>
  </si>
  <si>
    <r>
      <t xml:space="preserve">As per OEM this point is not feasible </t>
    </r>
    <r>
      <rPr>
        <sz val="11"/>
        <color rgb="FFFF0000"/>
        <rFont val="Candara"/>
        <family val="2"/>
      </rPr>
      <t xml:space="preserve"> 11 July 2025:- A follow-up discussion with the OEM is required to assess feasibility.
If it is found to be unfeasible, a call should be arranged with Sanjay Sir along with the OEM team &amp; artefacts needs to submit </t>
    </r>
  </si>
  <si>
    <r>
      <t xml:space="preserve">The WFM application is designed to manage field force operations, task assignments, and service delivery. Separate licenses &amp; functionally &amp; user role will be required for managing NOC resources. </t>
    </r>
    <r>
      <rPr>
        <sz val="11"/>
        <color rgb="FFFF0000"/>
        <rFont val="Candara"/>
        <family val="2"/>
      </rPr>
      <t>11 July 2025:- A note needs to be sent to Sanjay Sir outlining the benefits, potential duplication of work, and any associated drawbacks.</t>
    </r>
  </si>
  <si>
    <t xml:space="preserve">OEM Aliment Required (Lepton &amp; OT) / Field Team </t>
  </si>
  <si>
    <t>OEM (Lepton) Alignment Required</t>
  </si>
  <si>
    <r>
      <t xml:space="preserve">Not a WFM Point </t>
    </r>
    <r>
      <rPr>
        <sz val="11"/>
        <color rgb="FFFF0000"/>
        <rFont val="Candara"/>
        <family val="2"/>
      </rPr>
      <t>11th July 2025:-this point needs to be discussed with Siva Sir to explore the possibility of accommodating the feature in the respective application, as it is not related to WFM</t>
    </r>
  </si>
  <si>
    <t>WFM Related</t>
  </si>
  <si>
    <t>T-FIBER &amp; PKG- B &amp; C</t>
  </si>
  <si>
    <t>22-Sep-25: 44 agreed SOP doc submitted and signed off.  Artefacts will be uploaded today in NAS</t>
  </si>
  <si>
    <t>11-Sep-25: Updated Document Shared 23-Aug-23</t>
  </si>
  <si>
    <t>11-Sep-25 Ans: No</t>
  </si>
  <si>
    <t>11-Sep-25: Updated Document Shared</t>
  </si>
  <si>
    <t>11-Sep-25: It will be Handled by Proposed T fiber Business Helpdesk</t>
  </si>
  <si>
    <t>11-Sep-25: Data Shared</t>
  </si>
  <si>
    <t>11-Sep-25: Feature Available, Shall be demonstrated</t>
  </si>
  <si>
    <t>11--Sep-25: FAQ made available</t>
  </si>
  <si>
    <t>Domain wise NOC L3 role exists at NOC</t>
  </si>
  <si>
    <t>Revised Status (L&amp;T)</t>
  </si>
  <si>
    <t>Manoj: Complete BBNL ask tasks will be completed by 12 Dec24 (only GP and Block Node status API pending).
Sanjay: Uptime gap ~7% to be addressed. For this, HPE support needed. Then only we can go to BBNL for closure.
Alarm re-synchronization issue - need HPE support. Interim solution implemented (1 Hr). Same for Inventory.</t>
  </si>
  <si>
    <t xml:space="preserve">GeM integration with BSS: the point may be deferred for 6 months, with timeline to be added by L&amp;T for next 
review, L&amp;T to issue a Note (Note 1) recording this statement.  </t>
  </si>
  <si>
    <t>Point No. 16: Development and Unit Testing - Service Assurance and trouble tickets 
To be linked with the points in follow-up with HP for completion by March ’24, with clarity on next steps by 1st week of November.</t>
  </si>
  <si>
    <t xml:space="preserve">Point No. 79: to confirm that DNS switchover between DC and DR locations should be automatic 
• Chief Delivery Officer, LTTS updated that this in follow-up with Cisco and CtrlS, next update by 26th October ’23.  </t>
  </si>
  <si>
    <t>Point No. 104 – DWDM-OSS integration: Planned Event Service Impact analysis report &amp; Point No. 238: DWDM-OSS integration: For planned event service impact analysis data / report 
SVP, T-Fiber asked for the SOP that shall be put in place by L&amp;T until the Service Inventory solution from HP is in place</t>
  </si>
  <si>
    <t>75 TB Storage is allotted, 25 TB is Provisioned for each PKG.</t>
  </si>
  <si>
    <t>Feasibility closure case reports from GIS</t>
  </si>
  <si>
    <t>GIS Integration: BSS-SME, L&amp;T to ensure Dark Fiber with BSS and WFM flows can be shown by 30th December '23.</t>
  </si>
  <si>
    <t>Updated in 472 Tracker point-T175</t>
  </si>
  <si>
    <t>Updated in 472 Tracker point-T179</t>
  </si>
  <si>
    <t xml:space="preserve">Point No. 180: Nokia ONT to support NAT, DHCP in both Router and Bridge modes.
1. Instruct L&amp;T to identify the number of ONTs in the warehouse and send them to the Nokia Warehouse immediately for upgrade.
2. Coordinate with Package B&amp;C for similar actions.
3.Note 4 on the mitigation and deployment plan for remediation, along with the 
timelines, testing to be part of the method of deployment.  </t>
  </si>
  <si>
    <t>Updated in 472 Tracker point-T180</t>
  </si>
  <si>
    <t xml:space="preserve">Point No. 333: Alepo AAA to be integrated with AD
SVP, T-Fiber asked for an SOP to be defined for this. 
• SVP, T-Fiber asked for a note (Note 8) recording this statement. </t>
  </si>
  <si>
    <t>11-Sep-25: Existing Lead available during Business Hours, Remaining duration Shift Lead will Manage</t>
  </si>
  <si>
    <t>11-Sep-25: Duplicate as Above</t>
  </si>
  <si>
    <t>11-Sep-25: Trianing completed</t>
  </si>
  <si>
    <t>11-Sep-25: Changed and operational Now</t>
  </si>
  <si>
    <t>11-Sep-25: Clarified as its only L&amp;T Manpower</t>
  </si>
  <si>
    <t>11-Sep-25: Complied, Part of Interim NOC KPI</t>
  </si>
  <si>
    <t>11-Sep-25: Established Business Helpdesk Setup at T Fiber office</t>
  </si>
  <si>
    <t>11-Sep-25: IVR Flows made ready Accordingly</t>
  </si>
  <si>
    <t>11-Se-25: Now its in 3 Languages</t>
  </si>
  <si>
    <t>11-Sep-25: Feature is available, Shall be demonstrated</t>
  </si>
  <si>
    <t>11-Sep-25: its part of Business Helpdesk(T FIber)</t>
  </si>
  <si>
    <t xml:space="preserve">Point No. 186: IPTV to Household ,Point No. 190: CCTV Multicast ,Point No. 193: SDC content to Household and GI ,Point No. 194: Incremental Product/ Services finalization in T-Fiber network,Point No. 197: Service Provisioning PoC for SCCM/NSO - MVPN (all scenarios) ,Point No. 198: Simulation and testing network for parameters like network convergence etc &amp; Point No. 344: CCTV Solution - solution to start PoC with DC connectivity at Cyberabad location as receiver and Sircilla 
NVR as source. 
To respond with relevant evidence on 
how the scope is contracted between L&amp;T and its NOC OEMs, how L&amp;T will implement the Network AT given 
the Launch date of 30th November ’23.  </t>
  </si>
  <si>
    <t>All updated in 472 tracker
186, 190 - Closed
344 - CCTV PoC completed.
193 - Plan re-submitted on 12-Sep-25
198 - Pending, OEM dependancy
197 - NSO point</t>
  </si>
  <si>
    <t>RS Rao
Jayant M</t>
  </si>
  <si>
    <t>186, 190 - AD-UT(TFiber)</t>
  </si>
  <si>
    <t>Clarify on the frequency of field location polling</t>
  </si>
  <si>
    <t>Request for NDA between L&amp;T and M/S Lepton and details on API security</t>
  </si>
  <si>
    <t>Explain how Geo-fencing will work for fiber route allocations</t>
  </si>
  <si>
    <t>Request to start manual ticket allocation process</t>
  </si>
  <si>
    <t>Request to freeze the process for node and link ticket allocation</t>
  </si>
  <si>
    <t>Request for Summary Dashboards/Management Reports for task management and progress tracking</t>
  </si>
  <si>
    <t>NOC KPIs, reports, forms are available in shared folder</t>
  </si>
  <si>
    <t>Demonstration of Depository Module</t>
  </si>
  <si>
    <t>NOC KPI report for submitted and signed for Oct24 to Dec24. Jan to March25 KPI submitted but sign oending with TFiber</t>
  </si>
  <si>
    <t xml:space="preserve">Planned event process in place. Planned changes discussed with Tfiber NOC team, post approval CR is raised for approval </t>
  </si>
  <si>
    <t>Have agreement with OEMs for R&amp;R and SLA defined</t>
  </si>
  <si>
    <t>NOC Go-Live plan is shared</t>
  </si>
  <si>
    <t>SOPs are agreed with TFiber. Interim NOC KPIs were met for Oct24 to Dec24 which is signed by TFiber also</t>
  </si>
  <si>
    <t>472 point tracker is being tracked, approvals is being taken for done cases, and updates are sent/discussed with TFiber</t>
  </si>
  <si>
    <t>Mail approvals recieved for approved cases from TFiber</t>
  </si>
  <si>
    <t>472 points arte-facts links are being shared while taking approvals</t>
  </si>
  <si>
    <t>OEM are onboarded</t>
  </si>
  <si>
    <t>12 NOC point covers timelines for NOC readiness</t>
  </si>
  <si>
    <t>Points are covered in 472 points tracker, 12 NOC points, and in HLD/LLD/FAT documents</t>
  </si>
  <si>
    <t>In place</t>
  </si>
  <si>
    <t>Pre production setup is in place at NOC</t>
  </si>
  <si>
    <t>Revise LLD for DWDM.</t>
  </si>
  <si>
    <t>Explore WFM integration with BSS</t>
  </si>
  <si>
    <t>Provide NDA with M/S Lepton</t>
  </si>
  <si>
    <t>Operationalize ready features of WFM tool</t>
  </si>
  <si>
    <t xml:space="preserve">NOC 2.0 Mission : 30th April - All systems should be live. 
BSS KNOT(phase1) should be ready by 15th March
OSS should be ready by Jan end
NSO should be ready by mid-March
</t>
  </si>
  <si>
    <t xml:space="preserve">L&amp;T should recommend systems that should be procured for better efficiencies. A tendering process may be taken up as suitable by TFIBER. 
</t>
  </si>
  <si>
    <t xml:space="preserve">Map of technology vis-à-vis OEM vis-à-vis issues
</t>
  </si>
  <si>
    <t xml:space="preserve">Passive Infra-Additional capacity needed in the NOC
</t>
  </si>
  <si>
    <t xml:space="preserve">CCTV to be configured on Principal Consultant office and laptop. L&amp;T to come up with solution
</t>
  </si>
  <si>
    <t xml:space="preserve">Test labs and staging environment, currently project equipment's (routers, GPON, etc.) are being used
</t>
  </si>
  <si>
    <t xml:space="preserve">HLD and LLD documents to be revised for DC Infra
</t>
  </si>
  <si>
    <t xml:space="preserve">Tejas: Pending API to be given on priority
</t>
  </si>
  <si>
    <t xml:space="preserve">Make P1/P2/P3 list for all pending tasks for all domain
P1: 25%
P2 : 30%
P3 : 45%
And then list of some additional ask if needed like new HW or software required.
</t>
  </si>
  <si>
    <t xml:space="preserve">Access to NAS server to be provided to Principal Consultant  to get access to  HLD / LLD / reports.
</t>
  </si>
  <si>
    <t xml:space="preserve">Dashboards samples were shared by the Principal Consultant, a brief discussions carried on how critical data to be presented
</t>
  </si>
  <si>
    <t xml:space="preserve">Actual implemented IP MPLS ring details needed. 
</t>
  </si>
  <si>
    <t xml:space="preserve">NSO provisioning is happening through EMS and asked for the list of provisioning/monitoring features being limited or constrained due to any interoperability issues in a multi-vendor eco-system.  
</t>
  </si>
  <si>
    <t>Point No. 223: IPTV tested needs to be finalised for additional configuration for multicast and tested as per lab availability and final sign off 
Technical Head, L&amp;T to get the solution sign-off from T-Fiber for additional IPTV configuration and testing.
- Target implementation date set for November 15th '23.
- Request a Note (Note 6) recording the statement that this point is not a blocker for Network Launch.</t>
  </si>
  <si>
    <t xml:space="preserve">Point No. 343: SDC content to GI – Design document required.  
Head Telecom Networks, L&amp;T to update on the next steps by 26th October ’23. </t>
  </si>
  <si>
    <t>External API details provided by L&amp;T are currently not functioning.</t>
  </si>
  <si>
    <t xml:space="preserve">Priority engagement with HPE/OT/Cisco/Aleppo needed to meet Apr25 target. Current payment/cash flow issues hindering this right now
</t>
  </si>
  <si>
    <t>Point No. 251: Fetch SLA violation by BSS billing &amp; Point No. 252 Circuit performance data to BSS CRM  
L&amp;T to provide an outline of the interim solution before the Service Inventory solution from HP is in place.
- Ensure no impact on operations during the interim period.
- L&amp;T proposes interim measures such as manual computation of downtime, manual SLA performance management, etc.
- Request an Undertaking (Note 7) confirming that the interim solution will have no cost impact to T-Fiber.
- Timelines for interim milestones and emphasize the need to plan for the final deliverables and a seamless transition.
- Segment Head, L&amp;T to provide clear confirmation by the 1st week of November '23.</t>
  </si>
  <si>
    <t xml:space="preserve">Point No. 264: Network Downtime, fault reported to be mapped with BSS to consider during billing process  &amp;  Point No. 265: Feasibility Engine &amp; Point No. 266: Commercial engine to be designed along with rules to Budgetary calculation for network and customer feasibilities 
 L&amp;T to submit the SOW agreed between L&amp;T and HP by EoD 19th October ’23. </t>
  </si>
  <si>
    <t xml:space="preserve">Point No. 272: Infra team to maintain the SSH connectivity   
• Security-SME, L&amp;T to submit the design document for SSH. </t>
  </si>
  <si>
    <t xml:space="preserve">Point No. 293: Service VLAN status report from EMS (Nokia and Tejas) 
Technical Head, L&amp;T to conclude discussions to obtain the target date. </t>
  </si>
  <si>
    <t>Pre-Production</t>
  </si>
  <si>
    <t xml:space="preserve">Point No. 308: IPDR - Developing in-house solution, also exploring with external vendors.
to obtain clarity from the 
Regulator on the requirements, along with the industry best practices.  
• VP-Program, T-Fiber asked L&amp;T to revert on the next steps by 26th October ’23. </t>
  </si>
  <si>
    <t xml:space="preserve">Point No. 312: SLA Reporting for Cell Tower and GIs 
• Head Telecom Networks, L&amp;T mentioned that two approaches are under consideration, solution approach to be finalised, target for completion is 30th November ’23.  </t>
  </si>
  <si>
    <t>Point No. 318: Policy Implementation – Network Forensics  
the process for tracing all incidents including security incidents is yet to be put in 
place, targeted for 15th November ’23.</t>
  </si>
  <si>
    <t>Count of Unique ID</t>
  </si>
  <si>
    <t>S.No</t>
  </si>
  <si>
    <t>Unique ID</t>
  </si>
  <si>
    <t>Sub Domain</t>
  </si>
  <si>
    <t>Description of the Activity</t>
  </si>
  <si>
    <t xml:space="preserve">SME </t>
  </si>
  <si>
    <t>Owner of the Task</t>
  </si>
  <si>
    <t>Dependency ON</t>
  </si>
  <si>
    <t>Management Status</t>
  </si>
  <si>
    <t>Remarks- 
(Progress /MoM RFP Ask/MoM not in RFP/MoM points with interpretation of RFP)</t>
  </si>
  <si>
    <t>Target Date to close the task</t>
  </si>
  <si>
    <t>Action Plan</t>
  </si>
  <si>
    <t>TargetWeek</t>
  </si>
  <si>
    <t>Artefacts against completion</t>
  </si>
  <si>
    <t>pp</t>
  </si>
  <si>
    <t>Approved By</t>
  </si>
  <si>
    <t>Approved Date</t>
  </si>
  <si>
    <t>TFIBER</t>
  </si>
  <si>
    <t>05May: Sanjay Ji asked for New Logo incorporation in submitted Options and resubmission to be done. Gaurav taking up with Sekhar for this. 
12May:  Sekhar trying to onboard Tfiber contract who did work at TFiber office, within 1 week Sekhar will try to onboard vender. And then another 3 week for deployment at TNOC
24May: Sekhar shared vendor details to Gaurav. Work in progress.
18Jun: Logo design submitted by Vendor/Gaurav. 
25Jun: Revised Logo design recieved and submitted to TFiber for choosing design options. Post design selection by Tfiber, will process for PO/execution
28Jun: TFiber to confirm on way forward. Will check internally on this and confirm back. 
10Aug25: Designed for reception wall finalised. Also quotation sought by customer for main gate, DC gate, reception table, Electric Room, DG Bay for taking it forward</t>
  </si>
  <si>
    <t>1. Post design approval, vendor will be aligned for execution</t>
  </si>
  <si>
    <t>Mr Sanjay Kaligotla</t>
  </si>
  <si>
    <t>Sekhar</t>
  </si>
  <si>
    <t>05May: Discussed with Sanjay &amp; RK Ji. For DC nodes, minumum 2% spares to be placed at NOC irrespective of HA configs at DC nodes. Next Busines Day spare clauses not acceptable. 
Sekhar/Ravi  to Order cards/SFPs and patch cords, tools, etc as per list shared
12May: Sekhar update: Sekhar have submitted LOI/contracts copies with TFiber Contract team. This arrangement is as per those contracts.
27May: TFiber asking for 2% spare availabiltiy at TNOC. Sekhar to revert on this.. repeated followups down
25Jun25: Consumables &amp; Spare ordering WIP (list provided to Sekhar in May25)
03Jul25: Clarity shall come in next 2-3 days.
21Aug25: In progress</t>
  </si>
  <si>
    <t>A&amp;O Solution</t>
  </si>
  <si>
    <t>Alternate OEM Solution</t>
  </si>
  <si>
    <t xml:space="preserve"> </t>
  </si>
  <si>
    <t>Kaushal</t>
  </si>
  <si>
    <t>PKG A, B &amp; C</t>
  </si>
  <si>
    <t>21May: 255 mandals data uplaoded as per fiel AT progress. Balance to be done as per field AT status , no visibility for completion date from field</t>
  </si>
  <si>
    <r>
      <t xml:space="preserve">Tool &amp; PCs has been installed in NOC GIS room. for Licesnes dependecy on T FIber. During the meeting, the Managing Director of T-Fiber directed that only the minimum number of additional licenses will be procured, and T-Fiber will handle the procurement
</t>
    </r>
    <r>
      <rPr>
        <b/>
        <sz val="9"/>
        <color theme="1"/>
        <rFont val="Candara"/>
        <family val="2"/>
      </rPr>
      <t xml:space="preserve"> (Kaushal):</t>
    </r>
    <r>
      <rPr>
        <sz val="9"/>
        <color theme="1"/>
        <rFont val="Candara"/>
        <family val="2"/>
      </rPr>
      <t xml:space="preserve"> Held discussions with Sanjay Sir and TPA at the NOC on 27 June 2025. A formal email requesting approval was also sent on same day waiting for approval ,I followed up four times, but have not received any update yet</t>
    </r>
  </si>
  <si>
    <t xml:space="preserve">T FIber to support for closure. </t>
  </si>
  <si>
    <t>OSS+BSS</t>
  </si>
  <si>
    <r>
      <t xml:space="preserve">BSS(knot) has demonstrated the Auto Feasibility feature for single location business cases.
If, Customer is expecting Bulk feasibility capabilities, which is not a feature of GIS, required external tool., </t>
    </r>
    <r>
      <rPr>
        <b/>
        <sz val="10"/>
        <color theme="5" tint="-0.499984740745262"/>
        <rFont val="Candara"/>
        <family val="2"/>
      </rPr>
      <t xml:space="preserve">11 Aug. 25:- </t>
    </r>
    <r>
      <rPr>
        <sz val="10"/>
        <color theme="5" tint="-0.499984740745262"/>
        <rFont val="Candara"/>
        <family val="2"/>
      </rPr>
      <t xml:space="preserve"> Need To Provide Demo To Customer (Dhanjay Sir &amp; Sanjay Sir), Required to align BSS &amp; OSS team. </t>
    </r>
  </si>
  <si>
    <t>T FIber to procure tool for bulk feasibility, if needed.</t>
  </si>
  <si>
    <r>
      <t xml:space="preserve">Resource &amp; PCs has been deployed in NOC GIS room. for Licesnes dependecy on T FIber. </t>
    </r>
    <r>
      <rPr>
        <b/>
        <sz val="9"/>
        <color theme="5" tint="-0.499984740745262"/>
        <rFont val="Candara"/>
        <family val="2"/>
      </rPr>
      <t xml:space="preserve">11 Aug 2025 :- TFIBER (Sanjay Sir) has asked for GIS O&amp;M head for handling the Daily application &amp; Data Management of GIS on(26 June 2025) , Shiva Prasad Sir (L&amp;T) Commented that Kaushalendra Will be the Head of GIS for operations also.  </t>
    </r>
  </si>
  <si>
    <t xml:space="preserve">T FIber to support fpr closure. </t>
  </si>
  <si>
    <t>DB view has been created by the GIS.Valdiation is pending in OSS. OSS to provide port and device view.</t>
  </si>
  <si>
    <t>DIsucssion with OSS-OEM/SME.</t>
  </si>
  <si>
    <t>This point is dependent on the synchronization of the physical device</t>
  </si>
  <si>
    <t>After physical device sync up.</t>
  </si>
  <si>
    <r>
      <t xml:space="preserve">Resubmission done after discussion. Date-19.03.25. queries on LLD with mail dated 25.03.25
</t>
    </r>
    <r>
      <rPr>
        <b/>
        <sz val="10"/>
        <color theme="1"/>
        <rFont val="Candara"/>
        <family val="2"/>
      </rPr>
      <t>(Kaushal):</t>
    </r>
    <r>
      <rPr>
        <sz val="10"/>
        <color theme="1"/>
        <rFont val="Candara"/>
        <family val="2"/>
      </rPr>
      <t xml:space="preserve"> Held discussions with Sanjay Sir and TPA at the NOC on 27 June 2025. A formal email requesting approval was also sent on same day waiting for approval , I followed up four times, but have not received any update yet, </t>
    </r>
    <r>
      <rPr>
        <sz val="10"/>
        <color theme="5" tint="-0.499984740745262"/>
        <rFont val="Candara"/>
        <family val="2"/>
      </rPr>
      <t>11 Aug 2025:- Pending With Dhanjay Sir</t>
    </r>
  </si>
  <si>
    <t>T FIBER to approve.</t>
  </si>
  <si>
    <r>
      <rPr>
        <sz val="10"/>
        <color rgb="FF000000"/>
        <rFont val="Candara"/>
        <family val="2"/>
      </rPr>
      <t xml:space="preserve">29-08-2025: All points are completed Import Sub-Departments, Import Leads, Opportunity/Quote/order Management, order booking and Service Order workflow for tested services Demo to be conducted to TFIBER.
</t>
    </r>
    <r>
      <rPr>
        <sz val="10"/>
        <color rgb="FFFF0000"/>
        <rFont val="Candara"/>
        <family val="2"/>
      </rPr>
      <t xml:space="preserve"> "Campaign Management" is Pending where inputs are required from TFIBER Business team
</t>
    </r>
    <r>
      <rPr>
        <sz val="10"/>
        <color rgb="FF000000"/>
        <rFont val="Candara"/>
        <family val="2"/>
      </rPr>
      <t>26-06-2025: Awaiting few inputs from TFIBER</t>
    </r>
  </si>
  <si>
    <t>26-06-2025: Deuplicate of S.No#246_Unique ID#T9</t>
  </si>
  <si>
    <t>Cordinating with TFIBER for acceptance.</t>
  </si>
  <si>
    <t>Rules for primary and secondary spoke implementation in BSS-
- GP with shortest distance will be primary 
- To display dropdown and concerned user group to select and confirm</t>
  </si>
  <si>
    <t>17-05-2025: BSS should give option to upload excel and check feasibility from given API.</t>
  </si>
  <si>
    <t>17-05-2025:Inhouse landing page already delivered and operation. TFIBER needs to give closure confirmation.
26-06-2025: Artifacts submitted. Closure review is pending with TFIBER</t>
  </si>
  <si>
    <t>26-06-2025 : Variaous dashboards are already given to TFIBER but due to instability in NNMi/OBM/UTM data acuracy is not achieved.</t>
  </si>
  <si>
    <t>26-06-2025: As per discussion with TFIBER this point is not possible. Awaiting written confirmation from TFIBER
16-07-2025: It is on Hold</t>
  </si>
  <si>
    <t>On Hold</t>
  </si>
  <si>
    <t>Tech</t>
  </si>
  <si>
    <t>Commvault Backup Application is installed as per the Application Requirements. Application Installation completed and shown all the test cases in installation AT, ATP was approved. Artifacts are captured.</t>
  </si>
  <si>
    <t>Application configuration is completed as per the design and shown all the test cases in Installation AT, ATP was approved.
Artifacts are Captured.</t>
  </si>
  <si>
    <t>Doc</t>
  </si>
  <si>
    <t>Application Installation completed and shown all the test cases in Installation AT, ATP was approved.</t>
  </si>
  <si>
    <t xml:space="preserve">Need to Prepare Test cases along with Procedure and resubmit FAT documnet  </t>
  </si>
  <si>
    <t>23/09/2025</t>
  </si>
  <si>
    <t xml:space="preserve">All application servers (VM level) backups are configured as per the backup standards.
VM's Incremental Backup's on Daily base.
VM's Full Backup on Weekly base.
At present retention period is maintained for one week.
Restoration time will depend upon the Size of the Backup data, storage type and Network throughput.
Artifacts are Captured.
</t>
  </si>
  <si>
    <t>Primary storage is stored in the 3PAR and Backup Storage is stored in MSA.
Online (3PAR-Hot) storage and Offline Storage (Backup-Cold)) details are captured.</t>
  </si>
  <si>
    <t xml:space="preserve">1. All applications &amp; DB installations are completed at DR.
2. Network communication is through for all the Applications &amp; DB.
3. DR application servers to Field devices communication was established. </t>
  </si>
  <si>
    <t>1. Network &amp; link termination was completed.
2. DR application servers to Field devices communication was established through Mahbubnagar link.</t>
  </si>
  <si>
    <t>DC-DR Link Redundancy Test Completed; Test report is captured.</t>
  </si>
  <si>
    <t>VM's placing verified, Same service (Application) VM's placed in different physical Hosts.</t>
  </si>
  <si>
    <t xml:space="preserve">Operations related SOP documents is continuous process, will update on daly base. </t>
  </si>
  <si>
    <t>DR Servers VM Backup is getting through Commvault Backup system.</t>
  </si>
  <si>
    <t>Total 25 TB provisioned for the Backup System, Artifacts captured.</t>
  </si>
  <si>
    <t xml:space="preserve">DR VM's  to be integrated with DC OSS OBM, OBM agent to be installed in all DR VM's. </t>
  </si>
  <si>
    <t>All Applications Veeam Replication/Reconfiguration details are captured in DR LLD (As per OEM recommendations)
Artifacts are Captured.</t>
  </si>
  <si>
    <t>As per the OEM's/SME's request, storage is allocated as per requirements.
Artifacts are Captured.
OEM Confirmation Emails to be captured as a Reference.</t>
  </si>
  <si>
    <t>Client is Expecting older emails which are recieved from the OEM for resource provisioning, not able to cllect the old email's. SO, will be collecting emails from the OEM/SME's freshly.</t>
  </si>
  <si>
    <t>VM's are created and handed over to application teams for Application installations.
DC Inventory master sheet.
Artifacts are Captured.</t>
  </si>
  <si>
    <t>Antivirus is installed in all the VM'S and workstations.
Antivirus installation status captured in DC Inventory master sheet.</t>
  </si>
  <si>
    <t>VM's are created and handed over to application teams for Application installations.
Artifacts are captured.</t>
  </si>
  <si>
    <t>As per the OEM's/SME's request, storage is allocated as per requirements.
OEM Confirmation Emails to be captured as a Reference.
Artifacts are Captured.</t>
  </si>
  <si>
    <t xml:space="preserve">EPNM/PI VMs are migrated from SAS to SSD storage and validated by SMEs and confirmed IOPS are as per recommendations. </t>
  </si>
  <si>
    <t xml:space="preserve">ISE &amp; FMC VM's migrated to SSD storage. </t>
  </si>
  <si>
    <t>updated LLD to be submitted</t>
  </si>
  <si>
    <t>Review and Approval pending form TPA/T Fiber.</t>
  </si>
  <si>
    <t>TPA/Cisco</t>
  </si>
  <si>
    <t>08-Jul-2025 - Sandeep will come back by EoD today on extension of Cisco support renewal
01-Jul-25 : Revised FAT documents submission pending  (TPA observations to be included)
OEM(Cisco) suport is required to show the new test cases, Inputs provided to OEM on 14th May &amp; 30th Jun.
OEM onboarding is in progress  &amp; LnT Contracts team is coordinating</t>
  </si>
  <si>
    <t>Working with Cisco onboarding.</t>
  </si>
  <si>
    <t>Revised HLD to be submitted</t>
  </si>
  <si>
    <t>19/09/2025</t>
  </si>
  <si>
    <t>Total 30 TB is allotted for Sys logs. It will be maintained for 02 yrs. 6 Months Online and 1.5 Years Offline.</t>
  </si>
  <si>
    <t>currently only 18 month Syslog data  shown to customer . However as data progressively reach  for 02 years will be submitted to customer .  ( In case customer agree with 18 month old data artefacts . Point will closed immediately)</t>
  </si>
  <si>
    <t>Sent email to all SME's to share the Failover and Failback documents.</t>
  </si>
  <si>
    <t>Having Primary Domain Controller and Additional Domain Controller at DC, another additional Domain Controller at DR location.  Always, all three Domain Controllers are in Sync each other.</t>
  </si>
  <si>
    <t>Refer T188</t>
  </si>
  <si>
    <t>01-Jul-25 : NTP demonstration and testing completed. Functional AT document submitted to TPA for approval.Target closure - 04/07</t>
  </si>
  <si>
    <t xml:space="preserve">Submission of FAT observation for approval by 2nd July. </t>
  </si>
  <si>
    <t>12-Sep-25 : Peering plan submitted as per discussion on 11-Sep-25
01-Jul-25 : Design document submitted with suggested approaches. Require inputs from TFiber   to conduct PoC and finalize service design.</t>
  </si>
  <si>
    <t>Dependency on Tfiber for further steps</t>
  </si>
  <si>
    <t>21-Aug-25 : Updated IPMPLS Network LLD submitted on 02-Jun-25 and approved on 21-Aug-25 after discussions</t>
  </si>
  <si>
    <t>08-Jul-2025 - Sandeep will come back by EoD today on extension of Cisco support renewal
01-Jul-25 : Revised FAT documents submission pending  (TPA observations to be included)
OEM(Cisco) suport is required to show the new test cases, Inputs provided to OEM on 14th May &amp; 30th Jun.
OEM onboarding is in progress  &amp; LnT Contracts team coordinating</t>
  </si>
  <si>
    <t>08-Jul-2025 Sandeep will ensure on CTRL-S support and update by EoD
01-Jul-25 : Ticket (SR01301726) raised with CtrlS on 27-Jun, Config &amp; testing to be carried out. This is additional task as per CtrlS and commercials may be involved. LnT Contracts team also talking to CtrlS account team to complete the task.
24-Dec-25 : SR01036770 opened with CtrlS for LACP configuration and it is not O&amp;M activity as per CtrlS ops. team. escalated to LnT Contracts team for supoort.</t>
  </si>
  <si>
    <t>Ownership - Sandeep</t>
  </si>
  <si>
    <t>01-Jul-25 : Ticket (SR01301726) raised with CtrlS on 27-Jun, Config &amp; testing to be carried out. This is additional task as per CtrlS and commercials may be involved. LnT Contracts team also talking to CtrlS account team to complete the task.
24-Dec-25 : SR01036770 opened with CtrlS for LACP configuration and it is not O&amp;M activity as per CtrlS ops. team. escalated to LnT Contracts team for supoort.</t>
  </si>
  <si>
    <t>Working with CtrlS</t>
  </si>
  <si>
    <t>08-Jul-2025 - Sandeep will come back by EoD today on extension of Cisco support renewal
01-Jul-25 : OEM(Cisco) suport is required to perform network AT, Inputs provided to OEM. OEM to provide Network AT procedure including all tests and test procedures.
OEM onboarding is in progress  &amp; LnT Contracts team is coordinating</t>
  </si>
  <si>
    <t>08-Jul-25 : Requirement given to OSS for implementation. FMS parameters given
1. Node down (Router, Switch, DC Network Switches, DWDM, OTN, OADM, OLT, UPS) : Field alarm should be received in NNMi. NNMi has to forward the alarm to OBM, NPS and to TeMiP. UCA has to carryout correlation and accordingly pass the root cause to SM to generate TT. once TT is generated it is assigned to respective District Engineer along with mail. After Fault resolution, TT should be resolved in system with alarm clearance and NoC has to close the TT with RFO.
 Link down, Protocol down, RSP/Card/PSU down, High Temperature, Latency, Packet Loss, Jitter. End-to-end implementation and demonstration pending in OSS</t>
  </si>
  <si>
    <t>Working with OSS SME/OEM.</t>
  </si>
  <si>
    <t>07-Jul-25 : Requirement given to OSS for implementation. PMS parameters given - CPU, Memory, Backplane and Link utilization, CRC errors, Optical power, QoS parameters  . End-to-end implementation and demonstration pending in OSS</t>
  </si>
  <si>
    <t>07-Jul-25 : Requirement given to OSS for implementation. Dash Board required - Top CPU, Memory, Link utilization, Temperature, All Critical alarms   . Demonstration pending in OSS</t>
  </si>
  <si>
    <t>07-Jul-25 : Requirement given to OSS for implementation. Reports required - Node availability, Link availability, Link utilization, Inventory, CPU utilization, Memory Utilization, Latecy.  Demonstration pending in OSS</t>
  </si>
  <si>
    <t>T Fiber to revert with all Product concept note required for the T Fiber network.</t>
  </si>
  <si>
    <t>01-Jul-25 : Design document submitted with suggested approaches. Require inputs from TFiber   to conduct PoC and finalize service design.</t>
  </si>
  <si>
    <t>Alepo</t>
  </si>
  <si>
    <t xml:space="preserve">
Aleppo TAC support Resumed and MCP upgradation  awaited</t>
  </si>
  <si>
    <t>Artefacts will be collected .</t>
  </si>
  <si>
    <t>Sarmendra and RaKishore</t>
  </si>
  <si>
    <t xml:space="preserve">Artifacts created for LB configuration and only Nokia is installed
All appilcation to be migrated at DR LB Action by Ravi </t>
  </si>
  <si>
    <t>Dependent on readiness of all application. and eployed over LB DR.</t>
  </si>
  <si>
    <t xml:space="preserve">Artifacts were submitted with Customer. Additonal point raised to group all user as per privilege. </t>
  </si>
  <si>
    <t xml:space="preserve">Will be cordinated with OSS and artfact will be submitted to Customer. </t>
  </si>
  <si>
    <t>Artifacts were submitted with Customer. Additonal point raised to test OSS with both Radware LB and prove the HA.</t>
  </si>
  <si>
    <t>Syslog is activated for both Redhat and Windows servers, Artifacts are captured.</t>
  </si>
  <si>
    <t>Syslog integration with both Redhat and Windows servers Completed.</t>
  </si>
  <si>
    <t>Artifact created and will be submitted to customer on 03 Jul 25. Artfact submitted closure on 10 Jul 25</t>
  </si>
  <si>
    <t>its a recurring task.</t>
  </si>
  <si>
    <t>Artifact created and submitted with TFIBER and Sanjay Sir has appoved on 12th Sept 2025.</t>
  </si>
  <si>
    <t>AUP submitted to customer, HLD submitted to customer</t>
  </si>
  <si>
    <t>Security SOP is in progress. will be aligned only after policy is approved</t>
  </si>
  <si>
    <t>Remarks on policy is being worked out as per inputs of Tfiber .</t>
  </si>
  <si>
    <t>all Policy will be compared with current configuration of firewall and be submitted .</t>
  </si>
  <si>
    <t>Complete policy verification can be done when all application migrated to LB</t>
  </si>
  <si>
    <t>Generation of artefacts and clsoure disucssion with T Fiber.</t>
  </si>
  <si>
    <t>Manual Blocking of URL were not successful till date , CISCO is checking for the same . All session log shared.
URL filterimg success is the key for Day O security extension to new GIBB connectiom</t>
  </si>
  <si>
    <t xml:space="preserve">T Fiber to suggest for way forward. </t>
  </si>
  <si>
    <t>Point closed</t>
  </si>
  <si>
    <t xml:space="preserve">Tejas OLT to integrate with Alepo AAA 
Tejas EMS to integrate with Alepo AAA </t>
  </si>
  <si>
    <t>Developed in-house solution, also exploring with external vendors. 3 vendors declined.
In-house solution is ready for demo, tested with the sample data.</t>
  </si>
  <si>
    <t>artefacts need to be generated and submitted.</t>
  </si>
  <si>
    <t>Dependency On License</t>
  </si>
  <si>
    <t>License need for Evidence submission to customer
[26/05] Discussed with AD, approval awaited</t>
  </si>
  <si>
    <t>Point Closed . However License needeto comply with it in future.</t>
  </si>
  <si>
    <t>[26/05] Discussed and awaited approval</t>
  </si>
  <si>
    <t xml:space="preserve">Point Closed. </t>
  </si>
  <si>
    <t>Alepo support to be activate for aretfactes and further clousre.</t>
  </si>
  <si>
    <t>Alepo confirmed that Alepo AAA supports TACACS, Alepo to test Nokia and Ciena nodes integration on TACACS , with supporting artefacts of testing</t>
  </si>
  <si>
    <t>Discussion with BSS team has completed . Rwquirement ofr password policy has been shared with Manoj and Vendor.</t>
  </si>
  <si>
    <t>OEM Vendor certification awaited to submit</t>
  </si>
  <si>
    <t>all application owner to get a bug free certificate from respective OEM for onward submission to customer.
 Burp suit is require to carry out Application audit.</t>
  </si>
  <si>
    <t xml:space="preserve">Internal audit in progress. Workstation , VMs, and server are already done. </t>
  </si>
  <si>
    <t>1.Other Network element will be subsequently audited. 
2.Nmap and Nessus Scan tool needed to complete and submit Scan report to customer</t>
  </si>
  <si>
    <t>Artefact were submitted to Customer. Some new points added to close the same points</t>
  </si>
  <si>
    <t xml:space="preserve">Artefact were discussed with customer, asked to further refine the artefacts </t>
  </si>
  <si>
    <t>Evidences preparation completed, submission pending. After disucssion will be submitted by 16.07.25</t>
  </si>
  <si>
    <t>To disucss with T Fiber for closure.</t>
  </si>
  <si>
    <t>Storage requirement worked out and given to contract team. PO to be issued</t>
  </si>
  <si>
    <t>[26/05] Reviewed and approval awaited</t>
  </si>
  <si>
    <t>Point Closed</t>
  </si>
  <si>
    <t>Packages B&amp;C</t>
  </si>
  <si>
    <t xml:space="preserve">Done for the data shared of element. As an when data will be given , integration will be done. </t>
  </si>
  <si>
    <t>Working with all packages.</t>
  </si>
  <si>
    <t>CSM has reached EOS. It is currently non functional and no TAC support exist.</t>
  </si>
  <si>
    <t>Configuration Completed. WAF License needed and AMC .</t>
  </si>
  <si>
    <t>Getting the AMC of A10 get activated for further action.</t>
  </si>
  <si>
    <t>Test case were submitted to customer. Asked to include more test case.</t>
  </si>
  <si>
    <t>Submittted to TFIBER, T Fiber  has some chnages and resubmission plan by 23th july'25</t>
  </si>
  <si>
    <t>Reworking on LLD.</t>
  </si>
  <si>
    <t>T Fiber to support for closure with timeline.</t>
  </si>
  <si>
    <t>ISE perpetual license to be uograded and converted from perpetual license to subscription based.</t>
  </si>
  <si>
    <t>Licenses to be re activated to excecute the AT.</t>
  </si>
  <si>
    <t>working with internal team and Cisco.</t>
  </si>
  <si>
    <t>artefacts need to be generated and submitted</t>
  </si>
  <si>
    <t xml:space="preserve">Required IPS URL and anti malware. </t>
  </si>
  <si>
    <t>External Audit outcome based actions</t>
  </si>
  <si>
    <t xml:space="preserve">Security policy were submitted to customer . Howeever customer has specific requirement , which is other than International standard. Customer member need to be associated with security team to tailor as per customer requirements.
</t>
  </si>
  <si>
    <t>T Fiber support for closure timeline.</t>
  </si>
  <si>
    <t>Ongoing nature, submission pending</t>
  </si>
  <si>
    <t>QoS is Maintained. Any specific observation if any will be corrected .</t>
  </si>
  <si>
    <t>Points Closed</t>
  </si>
  <si>
    <t>26-06-2025: Call schedulled with KNOT, Security team and Infra Team to discuss and close.</t>
  </si>
  <si>
    <t>Internal discussions to plan completion 16 July 23</t>
  </si>
  <si>
    <t>Regulatory Compliance with respect DoT policies
1. Security Policy-Complied
2. Security Architecture of Telecom Network-Complied
3. Information Security Risk Assessment and Risk Treatment processes and their implementation plan-WIP, Target: Dec 2024 reviewed with customer. 
4. Recruitment processes and employee's record-WIP, Target:12-10-2025
5. Controls for effectiveness of security management-WIP, Target: 28 -02-2025 
6. Evidence of monitoring, measurement results and management reviews of security management-WIP, Target: 28-02-2025
7. Security Audit programs and audit results-Complied
8. Inventory management and classification of information assets and their handling Completed
9. Procedure for responding to information and network security incidents-WIP, Target: 28-02-2025 - SIRT reviewed
10. Main S/W updation and changes-WIP, Target: 28-02-2025 
11. Supply chain of products (HW/SW). To be taken from manufacturer/supplier-Communicated to Sekhar. WIP, Target: 14-02-2025
12. SW details and documentation obtained from manufacturers/supplier-Communicated to Sekhar WIP, Target: 14-02-2025
13. O&amp;M procedures in the form of manual-O&amp;M manual and OEM wise manuals WIP, Target: 14-02-2025
14. Processes for internal and external communication relevant to the security management-WIP, Target: 07-3-2025</t>
  </si>
  <si>
    <r>
      <rPr>
        <sz val="10"/>
        <color rgb="FF000000"/>
        <rFont val="Candara"/>
        <family val="2"/>
      </rPr>
      <t>1.Policy submitted awaiting Tfiber approval
2. HLD  submitted awaiting Tfiber approval
3.Policy submitted awaiting Tfiber approval
4. BG and mobile devices management Policy submitted awaiting Tfiber approval
5. Ongoing, Policy submitted awaiting Tfiber approval.                                                                                  ( Customer remarks are being updated)                                                            6</t>
    </r>
    <r>
      <rPr>
        <sz val="10"/>
        <color rgb="FFFF0000"/>
        <rFont val="Candara"/>
        <family val="2"/>
      </rPr>
      <t>. 02 Policy has been approved by TPA .                                                               7.Back up policy work is in progress</t>
    </r>
  </si>
  <si>
    <t>Points Duplicated as the Policy Points cover all.</t>
  </si>
  <si>
    <t>Evidences preparation is in progress</t>
  </si>
  <si>
    <t>Artefacts will be submitted to customer</t>
  </si>
  <si>
    <t>Sarmendra/Manoj Nibrad</t>
  </si>
  <si>
    <t>BSSport has been enabled as required by BSS. Rest all port has been hardened. Howver BSS work is still going on . Same will be completed post completion of BSS.</t>
  </si>
  <si>
    <t>Cordinating with BSS and Security teamOne app</t>
  </si>
  <si>
    <t>GPON-Tejas</t>
  </si>
  <si>
    <t>Sayyad</t>
  </si>
  <si>
    <t>GPON-Nokia</t>
  </si>
  <si>
    <t>Service Inventory and NSO</t>
  </si>
  <si>
    <t>Tejas ONT under Nokia OLT are able to upgrade</t>
  </si>
  <si>
    <t>13-09-2025 : Nokia has provided the SOP, which has been tested and is working as expected. However, Nokia ONTs connected to Tejas OLTs cannot be enabled directly through the Tejas OLT. As discussed with TFiber, we have prepared an SOP for the field team and are currently working on mapping the Nokia ONTs under Tejas OLTs to nearby Nokia OLTs
30-Aug-2025:
To prepare the mapping for the list of Nokia ONTs under Tejas OLT to nearby OLT.
Also to prepare the SOP for the field team on what are the actions to be performed
08-Aug-2025 :
Services have been successfully delivered at two locations using Hybrid Mode along with port forwarding
02-Aug-2025 : 
Discussed with TFiber as below
1. Nokia ONTs which are under Nokia OLT will be upgraded
2. ONTs which are under Tejas OLT, will be upgraded upon request and to inform the field teams to connect the Nokia ONTs which are under Tejas OLT to nearby Nokia OLT and inform to NOC for the upgrade. Post upgrad ONT will be connected back to as it is.
22-July-2025  : 
Discussed with Nokia to provide the solution for the ONTs which are connected under Tejas OLT. They are checking for the solution of carrying a Nokia OLT to the cluster location and connect the Nokia ONTs from Tejas to Nokia OLT and complete the upgrade of the ONT
18-July-2025 : 
A call scheduled with Nokia on 21-July-2025 to discuss on this issue for the resolution
13-July-2025 : 
Nokia working internally to check and confirm the below 2 possibilities
1. As per shared MOP, there are 2 files which need to be pushed to ONT. Instead of 2 files provide a single file to enable the Hybrid mode
2. To upgrade the ONTs directly by logging into ONT 
04-July-2025 : 
Nokia confirmed that they will check internally and confirm
02-July-2025 : 
Tejas confirmed Hybrid mode conversion is not possible from Tejas OLT as Nokia provided 2 files and both has to be download to ONT at same time, which is not possible from Tejas OLT
Checking with Nokia to provide alternate solution
25-June-2025 : 
Nokia shared the SOP and same has been successfully tested in Lab. Working with Tejas on upgrating the Nokia ONTs under Tejas OLT</t>
  </si>
  <si>
    <t>13-Sep-2025:
Tejas shared the branch tree supported by Tejas ONTs. However confirmation on support of shared list is not provided 
28-Aug-2025 : 
Having Dependency on Tejas 
Tejas checking internally, update awaited from the Tejas
02-Aug-2025 :  
Tejas yet to share the confirmation  on the support of the parameters which was shared by TFiber
25-July-2025 : 
Tejas yet to share the confirmation  on the support of the parameters which was shared by TFiber
19-July-2025 : 
Tejas working internally on the shared parameters, after that Tejas will confirm upon the support of those parameters 
14-July-2025 : 
TFiber shared a list of parameters which will be available in ACS. Shared with Tejas, to provide the confirmation of support availability in the ONTs
05-July-2025 : 
As discussed with TFiber, asked the Tejas to confirm on the list of parameters which fall under TR098 data model. Update awaited from Tejas
02-July-2025 : 
Tejas confirmed that ONTs are compatible with TR098 data model
30-June-2025 : 
To escalate OEM by looping Tfiber in mail
MoM point
Not in RFP and L&amp;T confirmed this is not in scope
In the TNOC meeting, Tejas agree to provide the support and post checking Tejas confirmed TR069 feature is compatible in TFiber delpoyed ONTs. 
However, TFiber asked to provide the more details like what are the parameters can be monitored, configurable parameters etc. Update is awaited from Tejas</t>
  </si>
  <si>
    <t>13-Sep-2025:
Update awaited from the Tejas
25-Aug-2025 : 
Having dependency on Tejas 
Tejas is working internally with their team for the solution
08-Aug-2025: 
In the call Tejas confirmed that they will test for a solution and confirm 
02-Aug-2025 : 
Call is scheduled with TFiber on 04-Aug-2025 @4PM
25-July-2025 : 
Discussed with the TFiber on the prepared policy document and made changes in the document as suggested. However, call to be scheduled with Tejas
11-July-2025 : 
Call with Tejas scheduled for 11th July 2025 was cancelled due to a conflict with BSS GI-BB demo call. A new call will be scheduled by the availability of both the parties
07-July-2025:
L&amp;T Comments:
Call will be scheduled with Tejas, L&amp;T and TFiber.
Parallelly will prepare the policy document as suggested by TFiber and submit for the review
05-July-2025 : 
TFiber Comments: 
1. To arrange a joint call between TFiber, L&amp;T and Tejas
2. To prepare a policy document which defines the below
      a) For ILL , only CIR will be configured on Bridge Mode
      b) For broadband services, bandwidth is not assigned to individual users; instead, it will be on shared basis
Internal discussion planned on 07-July-2025
30-June-2025 : 
To arrange a call with Tfiber for the discussion and conclusion
Issue raised with Tejas. OLT TT: 555768, EMS TT: 555700
Tejas confirmed in download profile, CIR and PIR is made available for Bridge Mode but for Route mode, only CIR is available, and PIR is not feasible.
However Rate limiting(PIR in Bridge Mode) is not working for Nokia ONT when connected under Tejas OLT</t>
  </si>
  <si>
    <t>Tejas confirmed modifying the service name is available in EMS however service name should be unique 
02-July-2025 : Deferred due to not essential</t>
  </si>
  <si>
    <t xml:space="preserve">Issue raised with Tejas. TT: 520074
Tejas stating that it is not recommended to enable PM in all the ONTs in the Network. Recommended to enable the PM on a specific ONT only for specific time
30-June-2025 : To arrange a call with Tfiber for the discussion and conclusion
05-July-2025 : 
TFiber Comments:
PM will be enabled only on GI connected locations Optional : PM can be enabled on HH ONTs for a specific time on a specific ONT.
This will be applied for both Tejas and Nokia, recommended by OEM that not to enable the PM on all the ONTs
Internal discussion planned on 07-July-2025
07-July-2025:
L&amp;T Remarks:
As suggested by TFiber, PM will be enabled only on GIs and other ONTs will be in disable mode
10-July-2025:
Artifact showcased and submitted
</t>
  </si>
  <si>
    <t xml:space="preserve">Issue raised with Tejas. TT: 639643
Tejas stating that it is not recommended to enable PM in all the ONTs in the Network. Recommended to enable the PM on a specific ONT only for specific time
30-June-2025 : To arrange a call with Tfiber for the discussion and conclusion
05-July-2025 : 
TFiber Comments:
PM will be enabled only on GI connected locations Optional : PM can be enabled on HH ONTs for a specific time on a specific ONT.
This will be applied for both Tejas and Nokia, recommended by OEM that not to enable the PM on all the ONTs
Internal discussion planned on 07-July-2025
07-July-2025:
L&amp;T Remarks:
As suggested by TFiber, PM will be enabled only on GIs and other ONTs will be in disable mode
10-July-2025:
Artifact showcased and submitted
</t>
  </si>
  <si>
    <t xml:space="preserve">Issue raised with Tejas. TT: 648868
Timelines awaited from Tejas
30-June-2025 : Tejas yet to respond with target date
06-July-2025 : Tejas has to respond
25-July-2025 : 
Able to create and map the download profile with more than 1024000 value, however in upload profile only 1000000 is only allowed due to GPON upload maximum profile is only 1.24 Gbps
</t>
  </si>
  <si>
    <t>Tejas confirmed this feature is not available in their products.
30-June-2025 : To arrange a call with Tfiber for the discussion and conclusion
05-July-2025 : For the availability report submitted to BBNL, all tickets from 1 April 2024 onward have been considered. Devices that were down prior to this date were tracked separately in a CSV file.
To eliminate the dependency on this CSV file, it was necessary to clear and regenerate the corresponding device alarms. However, the CSV file has been removed, and the relevant data has been updated in the OSS database. All logs have been collected and are already available in the OSS database. The availability report is now being generated directly from the OSS database, with no further dependency on the CSV file or the need to clear/regenerate device alarms in the system</t>
  </si>
  <si>
    <t>Timelines awaited from Tejas for the fix
30-06-2025 : Tejas yet to respond with target date
05-July-2025: This task has been deferred as it is not essential and does not involve any complications
Communicated to OEM for the resolution in upcoming versions of EMS</t>
  </si>
  <si>
    <t>Defferred</t>
  </si>
  <si>
    <t>Nokia &amp; Tejas</t>
  </si>
  <si>
    <t>13-Sep-2025:
Tejas confirmed that they don't have the 9logs to provide but shared the RCA by verifyting the ONTs at the time of repair
30-Aug2025:
Having dependency on Tejas.
Asked Tejas to provide the supporting logs. As per Tejas RCA ONT got faulty due to component faulty and memory corruption but these ONTs are working fine before the upgarde activity and only went faulty while performing the upgrade. Tejas have provide the clarity on this to proceed the upgrade for the remaining ONTs
08-Aug-2025 : 
Tejas provided the below RCA
As per analysis, the ONT software upgrade from NOC is not the cause for ONT going down.
On 3 ONTs a component was entering faulty state, this has been replaced.
Remaining 8 ONTs had a file corruption in memory due to earlier multiple reboot events, this has been resolved by Re-Programming the ONT
02-Aug-2025 : 
Tejas yet to respond on this issue, same will be raised  during the Tejas call scheduled for 04-Aug-2025 at 4:00 PM.
25-July-2025  : 
Tejas working on the delivered ONTs at their repair center. Tejas yet to share the update on this
14-July-2025 : 
ONTs delivered at Tejas repair center on 14-July-2025. Same has been communicated to Tejas team to expedite the process and share the RCA
14-July-2025 : 
ONT still not delivered at Tejas repai center,  seems to be courier issue. Informed to concerned team to check and make it to delivier
07-July-2025 : 
ONTs are intransit to Tejas repair center
To provide the contract of RMA on faulty devices replacement or repair
30-June-2025 : 
Successfully upgraded 600 ONTs in the production environment. All of them came up operational with no issue observed. However, 11 ONTs went unresponsive, and RMA raised for those. 
23-June-2025 : RMA raised with Tejas for the ONTs
ONTs which are running software version lower than 2.3.5.53 are upgrading locally</t>
  </si>
  <si>
    <t xml:space="preserve">Issue raised with Tejas. TT: 710520
This issue is observed only in Pizzabox OLT and also observed there is no impact on traffic. Update awaited from Tejas for fix
OLT is coming reachable within a minute without any manual intervention
30-June-2025 : Tejas yet to respond with target date
03-July-2025 : Tejas is checking internally to provide the resolution
16-July-2025 : 
Tejas Comments:
The s/w download to OLT from server is a one-time activity. Further upon, the ONTs upgrade can be done without disruption
25-July-2025 : The ONT software is downloaded to the OLT only once. During this process, OLT management is going down for about a minute, but there is no impact on traffic. The OLT becomes reachable automatically without any manual intervention. </t>
  </si>
  <si>
    <t>Tejas released the EMS software and testing is in progress
05-July-2025 : Testing of EMS version EMS_Release_8_1_0_a58_21_7 has been completed. However, Tejas has confirmed that the next version of EMS will be released by 14 July 2025 and has recommended upgrading to the upcoming release
19-July-2025 : This is resolved in latest release of Tejas EMS version EMS_Release_8_1_0_a58_21_8. Same will review with TFiber for the closure
25-July-2025 : This is resolved in EMS version EMS_Release_8_1_0_a58_21_8. But there is a change in the ONT PM report attributes, same has been communicated to OSS along with the sample. OSS will make the necessary changes and test in T&amp;D. 
28-July-2025 : OSS confirmed there is no impact in OSS PM report due to file attribute change
02-Aug-2025 : DC production PKG-A Tejas EMS upgraded successfully and observed there is no impact on OSS with respect to alarms, inventory, bandwidth utilisation of OLT/ONT.
This point has been discussed with TFiber, Tfiber suggested the changes in the artifact to add the screenshots of services working through DHCP
05-Aug-2025 : Added the required screenshots as suggested by T-Fiber in the artifacts</t>
  </si>
  <si>
    <t>13-Sep-2025:
Having dependency on BSS and NSO
29-Aug-2025:
Having dependency on BSS and NSO
01-Aug-2025 : 
Having dependency on BSS and NSO
22-July-2025 : 
Having dependency on BSS and NSO
07-July-2025:
L&amp;T Remarks:
As every operation of the services are intiated from BSS, modified logs will be available in BSS system
05-July-2025:
TFiber Comments:
Whenever a service modification request arises, the corresponding log should be maintained in the BSS, Provisioning System, or Service Inventory. However, at the network layer, the change may be implemented by deleting and recreating the service. Discussion will be held internally on 07-July-2025
Internal discussion planned on 07-July-2025
30-June-2025 : 
To arrange a call with Tfiber for the discussion and conclusion
Tejas confirmed ONT location/description can be modified but there are no modify APIs available for others
Recommended is delete and recreate the service</t>
  </si>
  <si>
    <t>Nokia support required to enable the PM report for 24hrs
Better solution available in OSS using 15mins PM files
30-06-2025 : Nokia yet to respond with target date
04-July-2025 : As per Nokia, this has to implement and test on non-production setup,  follow up call with Nokia planned on 07-July-2025
13-July-2025 : Planning to implement this first in DR and post testing it will be implemented in DC. Nokia asked for the logs which were shared to them
18-July-2025 : A call scheduled with Nokia on 21-July-2025 to discuss on this issue
25-July-2025 : Since it is already capturing in OSS from EMS 15mins files so OSS will provide the 24hrs data by consolidating. This action item is deferred</t>
  </si>
  <si>
    <t>Nokia support required to troubleshoot this issue
17-05-2025 : Nokia TAC commenting this is not not tested earlier and asking to check with Nokia solution team. 
26-06-2025: Nokia team took the access of the setup, captured the required logs and they will provide update after checking with internal team
Nokia will respond by 30-06-2025
04-July-2025 :  Nokia collected the relevent logs. They are checking internally and will confirm by 09-July-2025
11-July-2025 : The Nokia product team joined the call to troubleshoot the issue, but it remains unresolved. They mentioned that they will investigate internally and get back to us by 14th July 2025.
14-July-2025 : Call scheduled with R&amp;D team today at 2pm
18-July-2025 : R&amp;D team joined the call and worked on this issue. They will revert by 21-July-2025
25 -July-2025 : Tested successfully IPV6 service through Nokia Wi-Fi ONT and working fine</t>
  </si>
  <si>
    <t>Working with Nokia team for the solution</t>
  </si>
  <si>
    <t xml:space="preserve">WIP </t>
  </si>
  <si>
    <t>OEM Working with R&amp;D Team</t>
  </si>
  <si>
    <t>OEM confirmed this feature is not available/feasible
Based on CDR record with Agent and Manager Login, Call back can be done manually with CDR or Agent Call report. It will be displayed in queue to agent. But Missed call to be handled by outbound team. Which required complete Set of call Center. If required Helpdesk Manager will review missed call to take action accordingly.</t>
  </si>
  <si>
    <t xml:space="preserve">28Jun25: Discussed with TFiber with details available in Escalation Matrix excel sheet. Asked to share Dates for support validity from system screenshots.
02Jul25: Screenshots taken for HPE servers, Cisco. Rest WIP. For many Support Date not available on system. List is being made. Will discuss on 05Jul with TFiber for further approvals.
08Jul25: Screenshots from support portal, system, mail and LOI collated in a PDF file and uploaded in NAS server. Mail sent to TFiber for approval </t>
  </si>
  <si>
    <t xml:space="preserve">1. Basis monthly O&amp;M scope coming from TFiber for mandals/GP, NOC is doing monitoring and measuring KPIs
2. Network: NOC SME and L2 managing DWDM, IP MPLS, GPON, DC Active Infra, DC Security, DC WAN/L&amp;S, DC Passive elements 
3. DC Applications: On the job trainings for OSS, BSS, Automation happening. GIS NOC team working full fledged. Cisco NSO deplopyment pending which is delaying closure of this point. </t>
  </si>
  <si>
    <t>Dependent on IVR Flow Approval from T Fiber</t>
  </si>
  <si>
    <t xml:space="preserve">Basic integration completed with BSS and HPSM(Ticketing). IVR has to be freezed to implement same. As per Neox is one time configuration but Since its ongoing changes will happen in IVR, So it would be configurble as per L&amp;T/T Fiber- Which to be discussed.
 360 View also Pending from BSS </t>
  </si>
  <si>
    <t>Differed due to action to be taken from T fiber Management.. communication letter already submitted to T fiber that a official letter from T fiber to be given to DOT for same</t>
  </si>
  <si>
    <t>Points closed</t>
  </si>
  <si>
    <t>Test completed in Baddenpally GP(Sircilla Dist) and as well call forwarding to T Fiber office, Same solution shall be extended to District Collectarate office</t>
  </si>
  <si>
    <t>SMEs / Ahmad</t>
  </si>
  <si>
    <t>1. GPON :Inhouse and OEM completed
2. Skilled Resources available for DWDM, IP-MPLS, DC Infra, DC Passive &amp; OSS. 
3. On the job training for OSS, BSS happening (Jakky, Bindu Madhav, etc working with Engineering team)
4. In house trainings being conducted by SME/L3 to NOC team members
5. NSO &amp; Security Policy/SOP training to be done post NSO deloyment and approvals of security SOPs/HLD/LLD . Till that time, this point will remain open</t>
  </si>
  <si>
    <t>1. Security Policy approval
2. NSO - decision</t>
  </si>
  <si>
    <t>Interim inhouse solution made available</t>
  </si>
  <si>
    <t>25-08-25: HPE Replied that Working on it 
23-08-25:Ticketing is not created properly for all incidnets related to DWDM and informed to HPE</t>
  </si>
  <si>
    <t>13-Sep-25: Response awaited from TPA team
29-August-2025: Spoken with Mr. Bijju, response awaited
26-July-25: FAT document approval pending
08-July-2025: 1. MCP FAT document prepared as per RFP requirements and TPA remarks
2. 100G traffic throughput will be shown during Ring ATP
07-July-2025: 1. SME not aware of MCP FAT Check list, but prepared FAT document and sent to TPA for validation 
05-July-2025: Submitted AT document to T Fiber TPA
30-June-2025: target to submit by 2nd July'25, based on OEM reply
Revised version to be submitted as per T Fiber remarks on 29th Apr'25</t>
  </si>
  <si>
    <t>26-July-2025: Superimposing border map on existing map denied by HP as their R&amp;D team confirmed it is not possible. Further POA awaited from OSS team
12-July-2025: Update awaited from HPE
07-July-2025: Topology is visible but border is not highlighted. HP checking for the possibility to impose of border map on topology. Required 02 weeks post confirmation
05-July-2025: In discussion with HPE, required 02 weeks post confirmation, 21st July
30-June-2025: As discussed with Suresh P checking with HPE. Tentative date: 16th July.
As discussed in the meeting, call to be arranged along with OSS SME and HP team</t>
  </si>
  <si>
    <t>working with OSS OEM /SME.</t>
  </si>
  <si>
    <t>Hardware failure Auto TT history not available/not generating in OSS Console
21-05-2025: WIP with HPE, 10th June 2025
15-06-2025: WIP with HPE, target date 21-06-25
30-June-2025: WIP with HPE, target date 09-07-25
As discussed in the meeting, call to be arranged along with OSS SME and HP team
05-July-25: In progress with HPE, revised target date would be 14th July
12-July-25: RCA TT's raising for all type of hardware now, observed details are missing in SM. Same raised to HP. Target date -  18-07-25
19_July-25: Issue resolved and RCA TT's are raised with the required details for all hardware type
26-July-25: Got confirmation from client for the point closure</t>
  </si>
  <si>
    <t>13-09-25: Few issues observed, corrected by HP. Validation is in progress
10-08-2025: HP team confirmed cause of failure updated, validation is in progress
26-July-2025: Raised the concerns to HP team, cause of failure yet to update by them, Target date awaited9
12-July-2025: Configuration updated in production and RCA TT's for node down are generating. But having issue in cause of failure, same informed to HP team. Target date - 18-07-25
05-July-2025: Cofiguration in production planned on 8th July'25
30-June-25: WIP with HPE, target date 09-07-25
As discussed in the meeting, call to be arranged along with OSS SME and HP team
15-06-2025: WIP with HPE, target date 30-06-2025
21-05-2025: RCA Yet to be started by HPE, date: 30th June 2025
30APR'25: Node down Auto TT is ok but RCA pending</t>
  </si>
  <si>
    <t>NSO/Alternate OEM Solution</t>
  </si>
  <si>
    <t xml:space="preserve">13-09-25:MCP upgradation is in progress, will be able to check the logs by next week
28-08-2025: Activity is in progress, target to complete by 25th Sep'25
Authentication and Authorization tested and found OK for Node and MCP.
19-08-2025: Due to issue in disk partition and file type of storage, activity is not started
10-08-2025: OEM confirmation recieved and activity is planned from 18th August'25.
05-July-2025: DC OSS to DR MCP communication is through now, need to integrate and test before activity
12-July-2025: DC OSS to DR MCP integration testing done. Alarms and Autoticketing functioning as expected. Upgradation activity will be scheduled as per OEM confirmation, Target date - 30-07-25
26-July-2025: Schedule awaited from OEM
30-June-2025: DC OSS to DR MCP connectivity to be extended for PE approval, WIP. Target date - 30-07-25
15-06-25: Targeting to close the upgradation by month end, 30-06-25
30-05-2025: Accounting issue resolved in latest MCP version, verified in 8.2 Ver (Node logs are now capturing in MCP). Upgradation schedule awaited from Teleindia for our MCP from 7.1-P02
5/21/2025: Correlation to identified to find the user logged in at the specific time
28APR'25: As discussed with Sanjay sir, if user id not avaialble pls. try for correlation with IP. Some how Correlation to be done.
In Accounting, Node and MCP logs are successfully reporting in Alepo with below limitation.
Node Logs - Active profile name (ADMIN/RADIUS) is displayed against User ID (Ciena confirmed it is as per design no changes are possible) </t>
  </si>
  <si>
    <t>MCP upgradation activity in progress</t>
  </si>
  <si>
    <t>Field - Pkg C</t>
  </si>
  <si>
    <t>Field -  Pkg A,B</t>
  </si>
  <si>
    <t>31-July-2025:As per discussion with Ramanaiah sir, need to discuss these points with T Fiber Project team for further action, till that time this point kept on hold
Depend on 04 Facilities RFE in Pkg-C
Asifabad - Warangal  &amp; Karimnagar - Asifabad - Links integrated as per interim plan, actual integration pending
Nizamabad - Asifabad - E2E link integration pending
28th-Apr'25: As per Sandeep Sanmani - Forest permission still pending
6/25/2025: Status is same no visibility on forest permission, Target date would be D+21
05-July-25: No progress on the forest permission</t>
  </si>
  <si>
    <t>Field - Pkg A, B, C</t>
  </si>
  <si>
    <t xml:space="preserve">HPE &amp; Ciena </t>
  </si>
  <si>
    <t>12-06-2025: HPE required some inputs from Ciena and also exploring workaround for inventory missmatch 
24-06-2025: HPE said its unhandlled scenario and need a CR; Pursuing to do without CR if not agreed the commercial team help required
18-07-2025: HPE Deployed and under observation from NOC</t>
  </si>
  <si>
    <t>Discussion palnned with NOC/IPMPLS team.</t>
  </si>
  <si>
    <t>L&amp;T NOC</t>
  </si>
  <si>
    <t>On track with HPE , will be delivered as per the plan.</t>
  </si>
  <si>
    <t>In discussion with HPE.</t>
  </si>
  <si>
    <t>In Discussion with HPE &amp; Nokia</t>
  </si>
  <si>
    <t>Followup with NOC Team</t>
  </si>
  <si>
    <t>20-06-2025: Inventory available, few parameter highlighted by NOC which are wrong.
24-06-2025: All EPNM and Pi inventory available as per API response, however some data is coming wrong on console(EMS IP) which HPE is working to fix.
26-06-2025: HPE highlighted issue in source data, Rajnish/IPMPLS team has to fix it.
22-07-2025: Inventory issues corrected, verification pending from NOC</t>
  </si>
  <si>
    <t>Weekly call on going with GIS &amp; HPE to complete the GIS integration</t>
  </si>
  <si>
    <t xml:space="preserve">12-06-2025: confirmation pending from NOC
20-06-2025: Some vendors are wrong, for which sayyad provided new logic to calculate the vendor name
24-06-2025: HPE required CR to implement it.
25-06-2025: Vendor name mapping for Pioneer, Dasan, Altice, etc should be mapped as per.
</t>
  </si>
  <si>
    <t>Sayyad kept it in observation for a few days</t>
  </si>
  <si>
    <t>09-09-2025: Security team is already taking care with help of MTR sharma
26-06-2025: Samrendra to provide inputs forOSS Firewall compliance</t>
  </si>
  <si>
    <t>security team to raise in flags with firewall ports of OSS</t>
  </si>
  <si>
    <t>26-06-2025: HPE bulding the availabilility in UOC based on the data provided from SM.</t>
  </si>
  <si>
    <t>In Track with HPE along with regular call</t>
  </si>
  <si>
    <t>17-06-2025: OOB Dashboards are already available in UOC Console, NOC team needs to start utilizing and confirm if any descripency found.</t>
  </si>
  <si>
    <t>NOC team to use it and provide the confirmation</t>
  </si>
  <si>
    <t>OT</t>
  </si>
  <si>
    <t>Followup with NOC Team &amp; get confirmation</t>
  </si>
  <si>
    <t>Stabilization work is going on with OT and HPE vendors</t>
  </si>
  <si>
    <t>17-05-2025: Possible in UOC, which will be available post GIS integration.</t>
  </si>
  <si>
    <t>Verification to be done post GIS integration</t>
  </si>
  <si>
    <t>To be completed the verification by 9th July</t>
  </si>
  <si>
    <t xml:space="preserve">12-06-2025:Screenshot from SMS GW as well required
</t>
  </si>
  <si>
    <t>17-05-2025: NOC team needs to start utilizing auto ticketing 
26-06-2025: Functionality is delivered, but system is not stable; same issue is escalated to HPE and OT.</t>
  </si>
  <si>
    <t>10-June-2025: This point will be closed when IPMPLS ticketing work as expected.</t>
  </si>
  <si>
    <t>26-06-2025: Cisco to be onboarded then it will take ~30 days to complete(timeline is given concidering NSO support available on 1st July)</t>
  </si>
  <si>
    <t>Discussion to be done with IPMPLS/RS Rao</t>
  </si>
  <si>
    <t>Followup with NOC and get confirmation</t>
  </si>
  <si>
    <t>Call schedulled with OT and HPE for troubleshooting issue on 27th June</t>
  </si>
  <si>
    <t>To be completed post BSOW, Aug 2025</t>
  </si>
  <si>
    <t>17-05-2025:Combined LLD for old scope and Balance scope to be prepare. HPE Support is available, OT should be resumed.
26-06-2025: OT &amp; HPE working on preparing the document concidering the BSOW</t>
  </si>
  <si>
    <t>HPE &amp; L&amp;T</t>
  </si>
  <si>
    <t>to be verified post cross domain functionality delivered</t>
  </si>
  <si>
    <t>Confirmation required from Sivakumar</t>
  </si>
  <si>
    <t>On track with HPE and will be completed by Mid July</t>
  </si>
  <si>
    <t xml:space="preserve">Problem Management report for various recurring outages for the given period like
i) one Unique LGD code &gt;5 times in a Month 
ii) Fiber cut SPAN/Link  &gt;2 times in a month
iii) Unique LGD code Down for &gt;2 times with Same RFO
iv) etc. </t>
  </si>
  <si>
    <t>17-05-2025: OT Team has to work and deliver
26-06-2025: Problem management, relation data required from Sivakumar</t>
  </si>
  <si>
    <t>Sivakumar to share the relationship data</t>
  </si>
  <si>
    <t>to be started post GIS integration</t>
  </si>
  <si>
    <t>DCITACTIVEINFRA</t>
  </si>
  <si>
    <t>Backups are happening for all OSS Application VM's and Database. Artifacts are captured.</t>
  </si>
  <si>
    <t>Need to take confirmation from DC-IT</t>
  </si>
  <si>
    <t>17-05-2025: Under observation. Seek approval from Sivakumar</t>
  </si>
  <si>
    <t>To be tested post GIS Integration</t>
  </si>
  <si>
    <t>Will be discussed and closed post discussion with Samrendra &amp; Ravi</t>
  </si>
  <si>
    <t>to be done post cross domain delivery is completed.</t>
  </si>
  <si>
    <t>17-05-2025: Not feasible, Take mail confirmation from HPE team.</t>
  </si>
  <si>
    <t>confirmation will be taken from NOC</t>
  </si>
  <si>
    <t>OT &amp; NSO</t>
  </si>
  <si>
    <t>To provide details to KNOT</t>
  </si>
  <si>
    <t>26-06-2025: duplicate and aready completed, need confirmation from customer</t>
  </si>
  <si>
    <t>Alert Mechanism (event rule) when power supply is through UPS which is running on Battery backup mode then there should be alert in the form of SMS sent to field team so outages can be  avoided or minimized proactively.
threshold can be configured (TBD) )for given range for Battery backup status 
i)  &lt;50%- - Minor
ii)  &lt;40%-Major
iii)  &lt;30% -Critical)</t>
  </si>
  <si>
    <t xml:space="preserve">26-06-2025: need to finalize with OT </t>
  </si>
  <si>
    <t>Will be discussed with OT for changes based on Threshold</t>
  </si>
  <si>
    <t>17-05-2025: Suresh will discuss with GIS &amp; DWDM SME and then with HPE to fullfil the ask.
26-06-2025: The HPE says its not in scope to change the background so need to discuss it with management</t>
  </si>
  <si>
    <t>Management discussion is needed</t>
  </si>
  <si>
    <t>17-05-2025: HPE Team is working on the issue
26-06-2025: Cause code are correct now on tickets, to be confirmed by NOC</t>
  </si>
  <si>
    <t>Confirmation to be taken from NOC for this</t>
  </si>
  <si>
    <t>T Chinnaiah Sekhar</t>
  </si>
  <si>
    <t xml:space="preserve">AMC and TAC support exists. 
Expired AMC is being renewed f0r support, regular AMC status is being shared with stakeholders. </t>
  </si>
  <si>
    <t>27Jun: Alternate solution working on Desktop, no need for VM. Discussed with TFiber, agreed for closure. 
08Jul: Mail approval came from TFiber</t>
  </si>
  <si>
    <t>Mail approval received</t>
  </si>
  <si>
    <t>On TFiber for SMS reimbursements</t>
  </si>
  <si>
    <t xml:space="preserve">05May: AMC tracker is being shared on weekly basis. Expired AMCs to be renewed.
28Jun25: Discussed with TFiber with details available in AMC tracker. Was asked to share Dates for support validity from system screenshots.
02Jul25: Screenshots taken for HPE servers, Cisco. Rest WIP. For many Support Date not available on system. List is being made. Will discuss on 05Jul with TFiber for further approvals.
08Jul25: Screenshots from support portal, system, mail and LOI collated in a PDF file and uploaded in NAS server. Mail sent to TFiber for approval </t>
  </si>
  <si>
    <t xml:space="preserve">05May: Sekhar to confirm date for delivery
12May: Sekhar gave 17May date for access cards delivery
25Jun: Card delivered were of different model. One sample card tested and confirmed OK. Expected to recieve cards by 01Jul25.
03Jul: OEM couriered cards today, expected delivery by 05Jul25. Activation of cards either on 05 Jul or 07 Jul25 depending on card delivery time.
08Jul25: Card recieved today. Activation of cards done. Mail sent to Tfiber for approval. </t>
  </si>
  <si>
    <t>Field team(PKG_A) and PKG-B&amp;C</t>
  </si>
  <si>
    <t>13-Sep-2025:
Below is the status of the OLT upgrade
PKG-A : 872/881
PKG-B : 641/675
PKG-C : 419/420
29-Aug-2025: 
Having dependency on PKG-B&amp;C(Mr.Mahesh) and PKG-A field team (Mr. Srinivas Kodali)
Below is the status of the OLT upgrade
PKG-A : 872/881
PKG-B : 634/675
PKG-C : 419/420
02-Aug-2025 : 
Received reasons for OLT not reachable cases pertaining to PKG-A. Out of 9 pending, 3 Gps are dismantled, 5 GPs having fiber issues and in 1 GP OLT is shifted to other district. 
22-July-2025 : 
For the pending cases escalated to project team to make OLTs reachable for the completion of upgrade
18-July-2025 : 
PKG-B&amp;C team provided the plan of action on the pending OLT however there are OLT which are down &gt;30days, for those they are working on.
14-July-2025 : 
Escalated to respective teams to vmake OLTs reachable for the completion of upgrade. Also looped the T-Fiber team in the mail
04-July-2025 : 
To escalate the respective teams where having the dependecy.
All the reacahble OLTs are upgraded. Below are the count
PKG-A : 878/886
PKG-B : 639/678
PKG-C : 417/420
Having dependency on field team and PKG-B&amp;C</t>
  </si>
  <si>
    <t>Following up with field Team and PKG-B&amp;C</t>
  </si>
  <si>
    <t>Field team and PKG-B&amp;C</t>
  </si>
  <si>
    <t>13-Sep-2025:
Below are the OLT upgrade status
PKG-A : 430/464
PKG-B : 192/300
PKG-C : 93/165
29-Aug-2025: 
Having dependency on PKG-B&amp;C(Mr.Mahesh) and PKG-A field team (Mr. Srinivas Kodali)
Below are the OLT upgrade status
PKG-A : 425/461
PKG-B : 198/300
PKG-C : 94/165
02-Aug-2025 : 
All reachable OLTs are upgraded except POC OLTs
22-July-2025 : 
For the pending cases escalated to project team but they are claiming that OLTs are faulty at the site and few sites are replaced with Nokia OLT but due to fiber cut OLTs are not reachable to NOC to make the necessary changes in EMS
18-July-2025 : 
PKG-B&amp;C team provided the plan of action on the pending OLT however there are OLT which are down &gt;30days, for those they are working on.
14-July-2025 : 
Escalated to respective teams to vmake OLTs reachable for the completion of upgrade. Also looped the T-Fiber team in the mail
04-July-2025 : 
To escalate the respective teams where having the dependecy.
Below are the count of upgraded OLT version as
Chassis OLT : REL_10_0_13_a56_66_1_22
Pizzabox OLT : REL_10_0_13_a56_66_1_11
PKG-A : 453/458
PKG-B : 273/297
PKG-C : 164/166
Having dependency on field team and PKG-B&amp;C
Below are the count of upgraded OLT version (AAA enabled)
Chassis OLT : REL_10_0_13_a56_187
Pizzabox OLT : REL_10_0_13_a56_96_19_1_68
PKG-A : 415/458
PKG-B : 192/297
PKG-C : 93/166</t>
  </si>
  <si>
    <t>13-Sep-2025: Working with OEM for the support on ATP
29-Aug-2025 : Working with OEM
02-Aug-2025 : Having dependency on OEM
25-July-2025 : Working with OEM for the support on ATP
11-July-2025 : Following up with the OEM to extend the support for the Test cases
05-July-2025 : Working with OEM
Revised version to be submitted as per T Fiber remarks.</t>
  </si>
  <si>
    <t>Working with OEM</t>
  </si>
  <si>
    <t>Sub domain</t>
  </si>
  <si>
    <t>Remarks- @07.05.25(Progress /MoM RFP Ask/MoM not in RFP/MoM points with interpertation of RFP)</t>
  </si>
  <si>
    <t>Remark</t>
  </si>
  <si>
    <t>[26/05] Discussed with AD, approval awaited</t>
  </si>
  <si>
    <t>[25/05] Reviewed with AD and awaiting approval over email</t>
  </si>
  <si>
    <t>[25/05] Reviewed and email awaited</t>
  </si>
  <si>
    <t>\\172.28.9.34\Artefacts_T-Fiber TNOC Tracker\NW-Security\T329</t>
  </si>
  <si>
    <t>Sl.No</t>
  </si>
  <si>
    <t>Domain-1</t>
  </si>
  <si>
    <t>TNOC Dashboards</t>
  </si>
  <si>
    <t>Remarks(L&amp;T)</t>
  </si>
  <si>
    <t>Status(L&amp;T)</t>
  </si>
  <si>
    <t>Incident Reporting and Field Assignment(Any failure/incident on any part of the 
network infrastructure or its facilities 
shall be communicated immediately 
to Helpdesk by Network Monitoring 
team/ field representative / end user 
giving details of the 
incident/fault/problem.) Daily</t>
  </si>
  <si>
    <t>Incident Reporting and Field Assignment(Any failure/incident on any part of the 
network infrastructure or its facilities 
shall be communicated immediately 
to Helpdesk by Network Monitoring 
team/ field representative / end user 
giving details of the 
incident/fault/problem.) Weekly</t>
  </si>
  <si>
    <t>Incident Reporting and Field Assignment(Any failure/incident on any part of the 
network infrastructure or its facilities 
shall be communicated immediately 
to Helpdesk by Network Monitoring 
team/ field representative / end user 
giving details of the 
incident/fault/problem.) Monthly</t>
  </si>
  <si>
    <t>Incident Reporting and Field Assignment(Any failure/incident on any part of the 
network infrastructure or its facilities 
shall be communicated immediately 
to Helpdesk by Network Monitoring 
team/ field representative / end user 
giving details of the 
incident/fault/problem.)  (Selective from and to dates)</t>
  </si>
  <si>
    <t>Sivakumar S</t>
  </si>
  <si>
    <t>11-Sep-25: Option available to Choose Dates, daily, Weekly and Monthly But not Direct as Daily, Weekly, Monthly</t>
  </si>
  <si>
    <t>MoM point
Not in RFP and L&amp;T confirmed this is not in scope
Update awaited from Tejas on confirmation of the shared parameters</t>
  </si>
  <si>
    <t>Dependency on OEM</t>
  </si>
  <si>
    <t>As per the joint discussion with TFIber and Tejas, Tejas confirmed that they will provide a solution post testing internally. Update awaited from OEM</t>
  </si>
  <si>
    <t>Duplicate of point-565</t>
  </si>
  <si>
    <t>OEM confirmed this feature is not available</t>
  </si>
  <si>
    <t>For the resolution of this issue, required AMS upgrade. Nokia team will share the plan of action, post that will take necessary approvals from TFiber</t>
  </si>
  <si>
    <t>OEM confirmed API is not availble for uplink configuration</t>
  </si>
  <si>
    <t>OEM shared the document for the deployed API and templates</t>
  </si>
  <si>
    <t>OEM confirmed API is not availble</t>
  </si>
  <si>
    <t>API is available for the modification of bandwidth</t>
  </si>
  <si>
    <t>Update awaited from the OEM</t>
  </si>
  <si>
    <t>NOKIA ONT is not supporting Rate Limit On Ethernet UNI when connected under Tejas OLT</t>
  </si>
  <si>
    <t>Nokia confirmed that Rate Limiting is not supported in Nokia ONTs</t>
  </si>
  <si>
    <t>Duplicate of point-572</t>
  </si>
  <si>
    <t xml:space="preserve">Having dependency on Service Inventory and NSO </t>
  </si>
  <si>
    <t>B 1.	Key Deliverables</t>
  </si>
  <si>
    <t>S.No.</t>
  </si>
  <si>
    <t xml:space="preserve">Key Deliverables </t>
  </si>
  <si>
    <t>Completion Timeline</t>
  </si>
  <si>
    <t>Engineering Solutions</t>
  </si>
  <si>
    <t>Requirement, Solution and LLD for OSS, GIS, A&amp;O Solution, BSS etc</t>
  </si>
  <si>
    <t>OSS, GIS,A&amp;O Solution balance work design is WIP for the balance scope SOWs. A new BSS systems is being setup, the solution, requirements and integration points are getting redefined(dates will be revisited upon workshops)</t>
  </si>
  <si>
    <t>NOC disaster management and bcp plan</t>
  </si>
  <si>
    <t>Original DR/BCP plan's review points incorporated, a followed-on review to be setup by LTTS</t>
  </si>
  <si>
    <t>OSS - Service Assurance Module (SLA, SIA etc) performance modules along with specific metrices, NMS functionality, Topologies, cross domain SIAs</t>
  </si>
  <si>
    <t>Incorporated into OSS - Balance Scope of Work</t>
  </si>
  <si>
    <t>Basic operational BSS – CRM, CSP, Billing and PCM not ready, integration with ERP system and WFM</t>
  </si>
  <si>
    <t>The functional scope is being worked upon for the chosen vendor OEM. The acceptance of scope by Tfiber will be used to determine roadmap</t>
  </si>
  <si>
    <t>Fully operational BSS</t>
  </si>
  <si>
    <t>A&amp;O Solution Resource/Asset module, Service Inventory module for all the domains - DWDM GPON and MPLS architecture to be discussed</t>
  </si>
  <si>
    <t>Workshop conducted for compliances and architecture points between Tfiber, OEM(Cisco) and LTTS. The open points to be discussed in subsequent tripartite meetings</t>
  </si>
  <si>
    <t>GIS SOP and dashboards, mobile application</t>
  </si>
  <si>
    <t>GIS SOP is submitted. Mobile application will be rolledout per the Interim-NOC roadmap submitted</t>
  </si>
  <si>
    <t>Adherence to completion of all pending workshops, conditional approval points</t>
  </si>
  <si>
    <t>OT, HP, A&amp;O Solution workshops completed.  New SOWs are being worked upon based on balance scope for Tfiber program</t>
  </si>
  <si>
    <t>Critical resources - A&amp;O Solution BSS OSS Help desk etc for maintenance and new feature additions after NOC readiness</t>
  </si>
  <si>
    <t>For identified  features, the BSS roadmap will be worked out and would be submitted with Helpdesk and other integrations.</t>
  </si>
  <si>
    <t>Helpdesk – Integrated with OSS and BSS and other related systems</t>
  </si>
  <si>
    <t>Standalone Helpdesk system is rolled out. A new BSS systems is getting evaluated, the integration with technical helpdesk will be carried out. Standard BSS API will be exposed for LCO systems to integrate</t>
  </si>
  <si>
    <t>Service Delivery Modules, Teams and their Roles</t>
  </si>
  <si>
    <t xml:space="preserve"> Ongoing support continues for Service Provisioning</t>
  </si>
  <si>
    <t>DR Solution and Mock Drills</t>
  </si>
  <si>
    <t>Timelines captured in sheet Roadmap-Interim NOC</t>
  </si>
  <si>
    <t>DR Solution will be submitted on 19-09-2025</t>
  </si>
  <si>
    <t>WFM-Demo, Delivery and Assurance module</t>
  </si>
  <si>
    <t>Timelines captured in sheet TNOC and Interim NOC Applications Readiness. Needs exec decision on WFM modules and services compensated to align with roadmap presented</t>
  </si>
  <si>
    <t>GI Plan in GIS</t>
  </si>
  <si>
    <t>Dashboard Finalization – standard and specific / customized requirements</t>
  </si>
  <si>
    <t>Automation module, Roadmap, Teams and Deliverables</t>
  </si>
  <si>
    <t>Timelines captured in sheet TNOC Application Readiness  and in sheet Interim NOC O&amp;M.</t>
  </si>
  <si>
    <t>Pre-production environment for all the applications and IT infrastructure, resources, process-approach</t>
  </si>
  <si>
    <t xml:space="preserve">1. The newly build cluster is carved out of existing infra envisaged for full rollout
2. OEMs has provided required pre-prod licenses 
3.Remaining application deployment will be carried out in phased manner.WFM is deployed on pre-prod
</t>
  </si>
  <si>
    <t>Resources &amp; Contracts</t>
  </si>
  <si>
    <t>OEM and L&amp;T for NOC unavailability and regular basis, SME unavailability</t>
  </si>
  <si>
    <r>
      <t xml:space="preserve">SMEs are available, OEM </t>
    </r>
    <r>
      <rPr>
        <sz val="11"/>
        <rFont val="Aptos Narrow"/>
        <family val="2"/>
        <scheme val="minor"/>
      </rPr>
      <t xml:space="preserve">resources not available on-site. L&amp;T will front end all discussions. 
</t>
    </r>
  </si>
  <si>
    <t>Issues between HPE and Microfocus</t>
  </si>
  <si>
    <t xml:space="preserve">Multiple tripartite meetings carried out between OEMS, Tfiber and L&amp;T. L&amp;T Will submit the balance scope and agreements of OEMs with T-Fiber. </t>
  </si>
  <si>
    <t>All OEM meeting</t>
  </si>
  <si>
    <t>Adhoc and need based meetings are arranged</t>
  </si>
  <si>
    <t>ATPs</t>
  </si>
  <si>
    <t>AT Plans</t>
  </si>
  <si>
    <t xml:space="preserve">Captured application wise in an internal worksheet  </t>
  </si>
  <si>
    <t>Dry Runs and Roadmap</t>
  </si>
  <si>
    <t>Dry runs will be aligned with new BSS onboarding and rollout  plans</t>
  </si>
  <si>
    <t>Handover approach after 7 years</t>
  </si>
  <si>
    <t>LTTS is working upon an approach for KT, shadow and handover into identified Tfiber vendor/teams</t>
  </si>
  <si>
    <t>Security &amp; Regulatory</t>
  </si>
  <si>
    <t>Security design and Regulatory compliance and systems along with design documents (AAA, VAPT etc)</t>
  </si>
  <si>
    <t xml:space="preserve">Revised security documents to be submitted as per TNOC Design and Documentation for Secuirity </t>
  </si>
  <si>
    <t>Integration with NKN, SOC, GeM, and SDC applications</t>
  </si>
  <si>
    <t>Discussion to be done with T-Fiber for mentioned integrations and to be aligned with new BSS onboarding and roadmap</t>
  </si>
  <si>
    <t>Undertakings</t>
  </si>
  <si>
    <t>Submission of back to back agreement with their OEM for NOC readiness and Gap with respect to RFP</t>
  </si>
  <si>
    <t>All OEM agreements have been submitted, HPE and Microfocus (Opentext) agreement has to be submitted.</t>
  </si>
  <si>
    <t>Tejas and Nokia compliance / undertaking</t>
  </si>
  <si>
    <t>13-09-2025 : Nokia has provided the SOP, which has been tested and is working as expected. However, Nokia ONTs connected to Tejas OLTs cannot be enabled directly through the Tejas OLT. As discussed with TFiber, we have prepared an SOP for the field team and are currently working on mapping the Nokia ONTs under Tejas OLTs to nearby Nokia OLTs
06-03-2025 : Tejas Undertaking Completed on 28-02-2025 and letter submitted to TFiber on 06-03-2025</t>
  </si>
  <si>
    <t>Undertaking mentioning Interim Plan, Roadmap, and Transition plan including letter from OEMs</t>
  </si>
  <si>
    <t>Undertaking mentioning Interim Plan, Roadmap, and Transition plan including letter from OEMs
In Progress-emails are submitted, however OEMs are reluctant for sharing on a letter</t>
  </si>
  <si>
    <t>Tejas undertaking (AAA)</t>
  </si>
  <si>
    <t>28-02-2025 : Tejas Undertaking Completed on 28-02-2025</t>
  </si>
  <si>
    <t>Nokia undertaking (DHCP)</t>
  </si>
  <si>
    <t>13-09-2025 : Nokia has provided the SOP, which has been tested and is working as expected. However, Nokia ONTs connected to Tejas OLTs cannot be enabled directly through the Tejas OLT. As discussed with TFiber, we have prepared an SOP for the field team and are currently working on mapping the Nokia ONTs under Tejas OLTs to nearby Nokia OLTs</t>
  </si>
  <si>
    <t>NDA</t>
  </si>
  <si>
    <t>NDAs from OEMs</t>
  </si>
  <si>
    <t xml:space="preserve"> NDA submitted, any new OEMs onboarded will be shared on the top</t>
  </si>
  <si>
    <t>LIST</t>
  </si>
  <si>
    <t>LIST 2</t>
  </si>
  <si>
    <t>YES</t>
  </si>
  <si>
    <t>NO</t>
  </si>
  <si>
    <t>Owner(L&amp;T) List</t>
  </si>
  <si>
    <t>LOV</t>
  </si>
  <si>
    <t xml:space="preserve">B 2.	TNOC Design &amp; Documentation </t>
  </si>
  <si>
    <t>Topic</t>
  </si>
  <si>
    <t>Deliverable/Activity Description</t>
  </si>
  <si>
    <t>Design and Documentation</t>
  </si>
  <si>
    <t>Requirement Document</t>
  </si>
  <si>
    <t>Solution Document</t>
  </si>
  <si>
    <t>Functional ATPs</t>
  </si>
  <si>
    <t>OT Support required</t>
  </si>
  <si>
    <t>Completed (part of LLD)</t>
  </si>
  <si>
    <t xml:space="preserve">Submission &amp; Resubmission also done with feedback incorporation </t>
  </si>
  <si>
    <t>Completed (3.3.2025)</t>
  </si>
  <si>
    <t>Completed(25.02.2025)</t>
  </si>
  <si>
    <t>Solution Document-(HLD)</t>
  </si>
  <si>
    <t>Completed (part of LLD)18.02.2025</t>
  </si>
  <si>
    <t>Completed.20.02.25</t>
  </si>
  <si>
    <t>DC IT Infra</t>
  </si>
  <si>
    <t>DC Network</t>
  </si>
  <si>
    <t>Solution+LLD</t>
  </si>
  <si>
    <t>Updated document submitted for approval</t>
  </si>
  <si>
    <t>Need OEM support for FAT procedures asked by TPA &amp; Customer</t>
  </si>
  <si>
    <t>MCP FAT document approval pending from T Fiber</t>
  </si>
  <si>
    <t>13-09-2025 : EMS/AMS Functional ATP document to be submitted</t>
  </si>
  <si>
    <t>LLD appoved on 21st Aug'25</t>
  </si>
  <si>
    <t>Field AT process for IPMPLS lead by implementation team</t>
  </si>
  <si>
    <t>Disaster Management &amp; BCP</t>
  </si>
  <si>
    <t xml:space="preserve">GIS </t>
  </si>
  <si>
    <t>SOP Document</t>
  </si>
  <si>
    <t>Completed (17.1.2024)</t>
  </si>
  <si>
    <t>Reviewed by TFIBER and currently being utilized by the team</t>
  </si>
  <si>
    <t>OEM &amp; L&amp;T
SMEs are available, OEM resources not available on-site. L&amp;T will front end all discussions. 
 OEMs are reengaged based on Tfiber   guidance on making the dedicated members available at onsite in TFiber.</t>
  </si>
  <si>
    <t>HPE/OT</t>
  </si>
  <si>
    <t>L&amp;T will submit the balance scope and agreements of OEMs with T-Fiber.  OT engaged wef 1st Sep 2024, HPE and Csco A&amp;O Solution are reengaged, target 2nd week Nov 2024</t>
  </si>
  <si>
    <t>All OEMs -As and when required, can be planned with relevant OEMs</t>
  </si>
  <si>
    <t>Need Basis</t>
  </si>
  <si>
    <t>N/W &amp; Applications</t>
  </si>
  <si>
    <t>Captured application wise in an internal worksheet for 2 batches</t>
  </si>
  <si>
    <t>Separate dry run roadmap will be shared with T-Fiber along with BSS revised roadmap</t>
  </si>
  <si>
    <t>Compliance &amp; Systems</t>
  </si>
  <si>
    <t>Security design and regulatory compliance and systems along with design documents (AAA, VAPT etc)</t>
  </si>
  <si>
    <t>Integrations</t>
  </si>
  <si>
    <t>Integration with NKN, SOC, GeM and SDC applications. Will be covered in the BSS delivery roadmap</t>
  </si>
  <si>
    <t>All OEMs</t>
  </si>
  <si>
    <t>Tejas/Nokia</t>
  </si>
  <si>
    <t xml:space="preserve">Tejas Undertaking Completed on 28-02-2025 and letter submitted to TFiber on 06-03-2025
Nokia provided the SOP to enable the Hybrid Mode in the Nokia ONT(G-240G-E) and same has been tested successfully. However, working with Nokia for the SOP of Nokia ONTs connected under Tejas OLT </t>
  </si>
  <si>
    <t>13-09-2025 : Nokia has provided the SOP, which has been tested and is working as expected. However, Nokia ONTs connected to Tejas OLTs cannot be enabled directly through the Tejas OLT. As discussed with TFiber, we have prepared an SOP for the field team and are currently working on mapping the Nokia ONTs under Tejas OLTs to nearby Nokia OLTs
28-02-2025 : Tejas Undertaking Completed on 28-02-2025</t>
  </si>
  <si>
    <t>Tejas Undertaking Completed on 28-02-2025
and letter submitted to TFiber on 06-03-2025</t>
  </si>
  <si>
    <t xml:space="preserve">Nokia provided the SOP to enable the Hybrid Mode in the Nokia ONT(G-240G-E) and same has been tested successfully. However, working with Nokia for the SOP of Nokia ONTs connected under Tejas OLT </t>
  </si>
  <si>
    <t xml:space="preserve"> B 3.	TNOC Applications Readiness Roadmap</t>
  </si>
  <si>
    <t>NOC Applications</t>
  </si>
  <si>
    <t>Sub-modules</t>
  </si>
  <si>
    <t>Functionality</t>
  </si>
  <si>
    <t>1-Apr-25 To 30-Apr-25</t>
  </si>
  <si>
    <t>1-May-25 To 31-May-25</t>
  </si>
  <si>
    <t>1-Jun-24 To 30-Jun-24</t>
  </si>
  <si>
    <t>1-Jul-25 To 31-Jul-25</t>
  </si>
  <si>
    <t>1-Aug-25 To 31-Aug-25</t>
  </si>
  <si>
    <t>1-Sep-25 To 30-Sep-25</t>
  </si>
  <si>
    <t>Multiple Modules</t>
  </si>
  <si>
    <r>
      <t xml:space="preserve">G2G, GI Order </t>
    </r>
    <r>
      <rPr>
        <b/>
        <sz val="12"/>
        <color rgb="FFFFFFFF"/>
        <rFont val="Aptos"/>
        <family val="2"/>
      </rPr>
      <t>Handling</t>
    </r>
  </si>
  <si>
    <t>Planned</t>
  </si>
  <si>
    <t>Optimisation and Stabilisation. AT Completion</t>
  </si>
  <si>
    <t>Migration all existing</t>
  </si>
  <si>
    <t>Reports &amp; Dashboards</t>
  </si>
  <si>
    <t>LMO Partner Onboarding*</t>
  </si>
  <si>
    <t>B2B2C Implementation* (with technical Helpdesk)</t>
  </si>
  <si>
    <t>Revenue Sharing &amp; Reports*</t>
  </si>
  <si>
    <t>Regulatory Report</t>
  </si>
  <si>
    <t>Other Services (SME/Corporate/Trans)</t>
  </si>
  <si>
    <t>Planned 1</t>
  </si>
  <si>
    <t>Planned 2</t>
  </si>
  <si>
    <t>Planned 3</t>
  </si>
  <si>
    <t>User CoA&amp;O Solutionle</t>
  </si>
  <si>
    <t>System stabilization, # Bug Fixing if any</t>
  </si>
  <si>
    <t>GPON Availability Report</t>
  </si>
  <si>
    <t>Fault Segregation Report</t>
  </si>
  <si>
    <t>Management dashboard</t>
  </si>
  <si>
    <t>Web GUI</t>
  </si>
  <si>
    <t>Fault Ageing report</t>
  </si>
  <si>
    <t>PMS Reports</t>
  </si>
  <si>
    <t>Alarms reporting for GPON (Tejas, Nokia)</t>
  </si>
  <si>
    <t>User Profile and Roles</t>
  </si>
  <si>
    <t>Alarms reporting for DWDM</t>
  </si>
  <si>
    <t>Alarms reporting for IPMLS</t>
  </si>
  <si>
    <t>Alarms reporting for Passive Infra</t>
  </si>
  <si>
    <t>Alarms reporting for Active IT Infra</t>
  </si>
  <si>
    <t>Report delivery</t>
  </si>
  <si>
    <t xml:space="preserve">Alarm corelation within Domain </t>
  </si>
  <si>
    <t>Cross domain logic deployment &amp; Delivery and testing</t>
  </si>
  <si>
    <t xml:space="preserve">Cross Domain Alarm Corelation </t>
  </si>
  <si>
    <t>Cross domain logic planning and deployment (part1)</t>
  </si>
  <si>
    <t>Cross domain logic deployment (part2)</t>
  </si>
  <si>
    <t>Testing &amp; fixing issue if any</t>
  </si>
  <si>
    <t xml:space="preserve">delivery of Cross Domain Alarm Corelation </t>
  </si>
  <si>
    <t>RCA GPON</t>
  </si>
  <si>
    <t xml:space="preserve">Alarms Co-relation &amp; Cross domain to be deploy </t>
  </si>
  <si>
    <t>RCA DWDM</t>
  </si>
  <si>
    <t>RCA IPMPLS</t>
  </si>
  <si>
    <t>Network Impact Analysis</t>
  </si>
  <si>
    <t>Finalize the work flow and deployement (part1)</t>
  </si>
  <si>
    <t>deployement (part2)</t>
  </si>
  <si>
    <t>Delivery &amp; Fixing issue if any</t>
  </si>
  <si>
    <t>Service Impact Analysis</t>
  </si>
  <si>
    <t>Service Inventory available in HPSM/SM</t>
  </si>
  <si>
    <t>Ticket enablement for services, and impact analysis</t>
  </si>
  <si>
    <t>Network Data Load from EMS</t>
  </si>
  <si>
    <t>physical device syn-up Implementation</t>
  </si>
  <si>
    <t>E2E Cross domain Topology</t>
  </si>
  <si>
    <t>Network Data Load from GIS into TeMIP</t>
  </si>
  <si>
    <t xml:space="preserve">Additional Few parameter to be pass in Existing API </t>
  </si>
  <si>
    <t>Final testing and issue fixing if any</t>
  </si>
  <si>
    <t>UCA &amp; uCMDB</t>
  </si>
  <si>
    <t>TeMIP</t>
  </si>
  <si>
    <t>Fault Management for GPON</t>
  </si>
  <si>
    <t>System stabilization</t>
  </si>
  <si>
    <t>Testing and issue fixing if any</t>
  </si>
  <si>
    <t xml:space="preserve">event corelation and enrichment </t>
  </si>
  <si>
    <t>Fault Management for DWDM</t>
  </si>
  <si>
    <t>Fault Management for IPMPLS</t>
  </si>
  <si>
    <t>Performance management for GPON</t>
  </si>
  <si>
    <t>Performance management for DWDM</t>
  </si>
  <si>
    <t>Performance management for IPMPLS: Latency, Jitter, Packet Loss</t>
  </si>
  <si>
    <t>NetFlow enabling and testing</t>
  </si>
  <si>
    <t># Bug Fixing and Additional customization if required</t>
  </si>
  <si>
    <t>Asset Management</t>
  </si>
  <si>
    <t>issue fixing if any</t>
  </si>
  <si>
    <t>UCMDB/UD</t>
  </si>
  <si>
    <t xml:space="preserve">Discovery/Inventory </t>
  </si>
  <si>
    <t>OMi</t>
  </si>
  <si>
    <t>Server Availability and performance management-Active IT Infra</t>
  </si>
  <si>
    <t>DC Fault/ Performance Monitoring.
Monitoring Parameters / KPIs Details
Event Management</t>
  </si>
  <si>
    <t>Dashboard</t>
  </si>
  <si>
    <t>Monitoring Dashboard &amp;
Performance Graphs</t>
  </si>
  <si>
    <t>OBR</t>
  </si>
  <si>
    <t>OBR Report - Service and Operations Bridge (OMI) &amp; System Management (DC Components)</t>
  </si>
  <si>
    <t>Executive Summary Reports
Performance Reports
Operational Reports</t>
  </si>
  <si>
    <t>Network Automation</t>
  </si>
  <si>
    <t>Automation</t>
  </si>
  <si>
    <t xml:space="preserve">NA Deployment Diagram,
Onboarding Process &amp;
Policy Deployment.Alert’s on NNMi </t>
  </si>
  <si>
    <t> issue fixing if any</t>
  </si>
  <si>
    <t>Reports
-Compliance Audit Report
- Non-Compliance report</t>
  </si>
  <si>
    <t>Sitescope</t>
  </si>
  <si>
    <t>Application Alarm collection</t>
  </si>
  <si>
    <t>NNMi</t>
  </si>
  <si>
    <t xml:space="preserve">Fault Management for IPMPLS </t>
  </si>
  <si>
    <t>Performance management for IPMPLS</t>
  </si>
  <si>
    <t>NetFlow enabling and testing.
Montoring all reports</t>
  </si>
  <si>
    <t>Fault Management for Passive Infra</t>
  </si>
  <si>
    <t>Auto TT DWDM</t>
  </si>
  <si>
    <t>System stabilization, # Bug Fixing</t>
  </si>
  <si>
    <t>  issue fixing if any</t>
  </si>
  <si>
    <t>Auto TT GPON</t>
  </si>
  <si>
    <t>Auto TT Infra Passive</t>
  </si>
  <si>
    <t>Auto TT DC-Active</t>
  </si>
  <si>
    <t>Auto TT MPLS</t>
  </si>
  <si>
    <t>Service Management</t>
  </si>
  <si>
    <t>Service SLA to be made available</t>
  </si>
  <si>
    <t xml:space="preserve">Manual TT Assignment in WFM </t>
  </si>
  <si>
    <t>WFM Integration</t>
  </si>
  <si>
    <t>WFM Integration Completion &amp; Testing</t>
  </si>
  <si>
    <t xml:space="preserve">Auto TT Assignment in WFM </t>
  </si>
  <si>
    <t>Integration framework completion with OSS/BSS</t>
  </si>
  <si>
    <t>Completed for OSS</t>
  </si>
  <si>
    <t>Stabilisation for the OSS Integration</t>
  </si>
  <si>
    <t>Align  for BSS ( pending Interlock with BSS roadmap)</t>
  </si>
  <si>
    <t>Align  for BSS ( with Interlock with BSS roadmap TBA )</t>
  </si>
  <si>
    <t>Integration framework completion with DWDM EMS</t>
  </si>
  <si>
    <t>Completed for implemented services</t>
  </si>
  <si>
    <t>Integration framework completion with GPON EMS</t>
  </si>
  <si>
    <t>Integration framework completion with IPMPLS</t>
  </si>
  <si>
    <t>Playbook</t>
  </si>
  <si>
    <t>Verification-GPON (Tejas, Nokia), DWDM, IPMPLS</t>
  </si>
  <si>
    <t>Verification-DWDM</t>
  </si>
  <si>
    <t>Verification-IPMPLS</t>
  </si>
  <si>
    <t>A&amp;O Solution-NED</t>
  </si>
  <si>
    <t>Provisioning &amp; Activation-GPON (Tejas, Nokia)</t>
  </si>
  <si>
    <t>Framework Completed</t>
  </si>
  <si>
    <t>NEDs to be configured for new Service Types</t>
  </si>
  <si>
    <t>Provisioning &amp; Activation-DWDM</t>
  </si>
  <si>
    <t>Provisioning &amp; Activation-IPMPLS</t>
  </si>
  <si>
    <t>API-OSS/BSS</t>
  </si>
  <si>
    <t>Completed for GIBB, T-Cell SPOKE</t>
  </si>
  <si>
    <t>SCCM UI</t>
  </si>
  <si>
    <t xml:space="preserve"> Per service UI</t>
  </si>
  <si>
    <t>Order tracking completed</t>
  </si>
  <si>
    <t>Semi-Auto (For 2 using SCCM UI) in absence of BSS(GI-BB, T-Cell, Dark Fiber, T VPN, T-Dia)</t>
  </si>
  <si>
    <t xml:space="preserve">BSS-A&amp;O Solution Integration, SCCM-UI additional 2 Services
</t>
  </si>
  <si>
    <t xml:space="preserve">New BSS-A&amp;O Solution integration for  a service + SCCM UI for remaining services </t>
  </si>
  <si>
    <t xml:space="preserve">New BSS-A&amp;O Solution integration for additional services </t>
  </si>
  <si>
    <t xml:space="preserve">New BSS-A&amp;O Solution integration for additional 1 service </t>
  </si>
  <si>
    <t>Feasibility-Services</t>
  </si>
  <si>
    <t>Service Feasibility using A&amp;O Solution (TBA per new architectural guidance)</t>
  </si>
  <si>
    <t>TBA - To be aligned with BSS delivery plans</t>
  </si>
  <si>
    <t>Gtech readiness with data model, ISP/OSP object modelling</t>
  </si>
  <si>
    <t xml:space="preserve">G-tech (GIS System) is ready &amp; Operational, along with Data model finalisation &amp; ISP,OSP object modelling and deployment. </t>
  </si>
  <si>
    <t>Reports-Fiber Utilization</t>
  </si>
  <si>
    <t>Fiber Utilisation Report is deployed &amp; Operational .</t>
  </si>
  <si>
    <t>Overall NW summary</t>
  </si>
  <si>
    <t>Overall NW summary Report is deployed &amp; Operational.</t>
  </si>
  <si>
    <t>Active BOQ</t>
  </si>
  <si>
    <t>Active BOQ Report is deployed &amp; Operational</t>
  </si>
  <si>
    <t>Passive BOQ</t>
  </si>
  <si>
    <t>Passive BOQ Report is deployed &amp; Operational</t>
  </si>
  <si>
    <t>User Log History</t>
  </si>
  <si>
    <t>User Log History Report is deployed &amp; Operational.</t>
  </si>
  <si>
    <t>Link trace, spare fiber</t>
  </si>
  <si>
    <t>Link trace, spare fiber Report is deployed &amp; Operational.</t>
  </si>
  <si>
    <t>Data conversion-.kml &amp; .shp file from Gtech</t>
  </si>
  <si>
    <t>Data conversion-.kml &amp; .shp file from Gtech is deployed &amp; Operational.</t>
  </si>
  <si>
    <t xml:space="preserve">Completion of Data uploading into GIS System </t>
  </si>
  <si>
    <t>Targeted to reach 70%</t>
  </si>
  <si>
    <t xml:space="preserve">Targeted to reach 80% </t>
  </si>
  <si>
    <t xml:space="preserve">Targeted to reach 85% </t>
  </si>
  <si>
    <t xml:space="preserve">Targeted to reach 90% </t>
  </si>
  <si>
    <t xml:space="preserve">Targeted to reach 95% </t>
  </si>
  <si>
    <t xml:space="preserve">Targeted to reach 100% </t>
  </si>
  <si>
    <t>DI</t>
  </si>
  <si>
    <t>Data Integrator</t>
  </si>
  <si>
    <t>Data Integrator tool is ready &amp; Operational.</t>
  </si>
  <si>
    <t>Dashboards, replication of network from Gtech</t>
  </si>
  <si>
    <t xml:space="preserve">Dashboard Function Completed &amp; Deployed - Completed "It is Operational by NOC users ".
Targeted To make operational for all Concerns </t>
  </si>
  <si>
    <t>Manual Feasibility tools &amp; feature</t>
  </si>
  <si>
    <t>Tools For Manual feasibility has been deployed in Network portal System is operational</t>
  </si>
  <si>
    <t>Network availability with G-MAP</t>
  </si>
  <si>
    <t>Function Is ready &amp; Deployed and operational</t>
  </si>
  <si>
    <t>Red line, Red Point Feature deployment</t>
  </si>
  <si>
    <t>JOB creation testing in GIS tool from GIS Mobile app</t>
  </si>
  <si>
    <t>Function Is ready &amp; Deployed  and operational</t>
  </si>
  <si>
    <t xml:space="preserve">Targeted To make operational for all Concerns </t>
  </si>
  <si>
    <t>Complete integration with OSS (active device sync up)</t>
  </si>
  <si>
    <t>DB-DB Integrations completed &amp; Device level attributes are available in view of OSS to GIS, Only Mac &amp; IPV6 is missing for Switch &amp; Router.</t>
  </si>
  <si>
    <t xml:space="preserve">Target to make available missing level information view for Devices level Attribute. </t>
  </si>
  <si>
    <t>Port Level Attribute syncing GIS-OSS,OSS-GIS Sync Report, Testing of function &amp; data mismatch Error Fixing</t>
  </si>
  <si>
    <t>Complete integration with OSS (Common Span)</t>
  </si>
  <si>
    <t>Approach Finalisation done, Alaram scenario finalised, corelation rule discussed with OSS.</t>
  </si>
  <si>
    <t xml:space="preserve">Input (OSS) &amp; Output (GIS) event/Data finalisation,API creation for OSS System. </t>
  </si>
  <si>
    <t xml:space="preserve">API Integration between both the system </t>
  </si>
  <si>
    <t xml:space="preserve">Ticket/RCA testing &amp; Bug fixing Completion </t>
  </si>
  <si>
    <t>Complete integration with OSS (Auto Feasibility)</t>
  </si>
  <si>
    <t xml:space="preserve">Integration completed between OSS &amp; GIS, Auto feasibility feature to be tested by New BSS system. </t>
  </si>
  <si>
    <t xml:space="preserve">Optimisation and Stabilisation. </t>
  </si>
  <si>
    <t>  AT Completion</t>
  </si>
  <si>
    <t>Complete integration with WFM</t>
  </si>
  <si>
    <t>GIS &amp; WFM integration GIS CM TT process also implemented with Redline &amp; Redpoint Features.</t>
  </si>
  <si>
    <t xml:space="preserve">Order Management </t>
  </si>
  <si>
    <t xml:space="preserve">GPON Service Fulfilment/Activation </t>
  </si>
  <si>
    <t>WFM all the functions are working, closure API integration pending from BSS ( Dependency On BSS)</t>
  </si>
  <si>
    <t xml:space="preserve">Dark Fiber delivery </t>
  </si>
  <si>
    <t>Dark fibre order management solution deployed in WFM.</t>
  </si>
  <si>
    <t xml:space="preserve">Fault Management </t>
  </si>
  <si>
    <t xml:space="preserve">Route Patrolling </t>
  </si>
  <si>
    <t>Function/Aplication is ready &amp; Deployed, access and training provided to some of person from TFIBER &amp; PKG Owners and operational</t>
  </si>
  <si>
    <t xml:space="preserve">Auto assignment of TT from HPSM (Corrective &amp; Preventive) </t>
  </si>
  <si>
    <t xml:space="preserve">TT Format finalisation done for WFM  Completed.
Detailed discussions with stakeholders to agree requirements
Documenting use cases, integration points, and data flows,Data mapping, API specifications, and security measures.   
 Establishing milestones and timelines
</t>
  </si>
  <si>
    <t>Developing interfaces/APIs for HPSM and WFM integration cases  
Implementing the request/response format Developing scripts for data transfer and processingUnit testing of individual components.   
Integration testing to ensure data flows correctly between HPSM and WFM.  
User acceptance testing (UAT) with the operation team to validate the solution (Dependency On OT Onboarding )</t>
  </si>
  <si>
    <t xml:space="preserve">Work Force Management </t>
  </si>
  <si>
    <t xml:space="preserve">Roster Management </t>
  </si>
  <si>
    <t>This feature is available needs to align with TFIBER project and operational</t>
  </si>
  <si>
    <t xml:space="preserve">Attendance &amp; Leave Management </t>
  </si>
  <si>
    <t>All the required correction completion in smart inventory for order fulfilment, User level Hierarchy deployment as per TFIBER project is operational</t>
  </si>
  <si>
    <t xml:space="preserve">Reports &amp; Dashboards </t>
  </si>
  <si>
    <t xml:space="preserve">Operational requirement customised dashboards &amp; reports </t>
  </si>
  <si>
    <t xml:space="preserve">11 types, Out of the box reports are available, discussion completed on proposed reports. 5 additional Reports has been deployed .
All Report of Patrolling module will be completed </t>
  </si>
  <si>
    <t xml:space="preserve">Service delivery related Report development &amp; customisation of existing reports </t>
  </si>
  <si>
    <t xml:space="preserve">Service delivery related Report development &amp; customisation of existing reports (Completion) </t>
  </si>
  <si>
    <t xml:space="preserve">Service assurance report development will start after integration completion </t>
  </si>
  <si>
    <t xml:space="preserve">Completion of all the reports &amp; dashboards </t>
  </si>
  <si>
    <t>EPNM</t>
  </si>
  <si>
    <t>FCAPS</t>
  </si>
  <si>
    <t>Operational</t>
  </si>
  <si>
    <t>SmartLicenses issues and wider Cisco Support</t>
  </si>
  <si>
    <t>PI</t>
  </si>
  <si>
    <t>Network Timing Servers</t>
  </si>
  <si>
    <t>MCP</t>
  </si>
  <si>
    <t>FMC</t>
  </si>
  <si>
    <t>Fire wall manager</t>
  </si>
  <si>
    <t>ISE</t>
  </si>
  <si>
    <t>Integration with AD</t>
  </si>
  <si>
    <t>Commvault</t>
  </si>
  <si>
    <t>Syslog</t>
  </si>
  <si>
    <t>Systems syslog</t>
  </si>
  <si>
    <t>Active Directory</t>
  </si>
  <si>
    <t>All applications readiness</t>
  </si>
  <si>
    <t>Design, Installation</t>
  </si>
  <si>
    <t>Failover Tests</t>
  </si>
  <si>
    <t>Each Application wise</t>
  </si>
  <si>
    <t>Tejas, Nokia, GIS, DWDM, IPDR Applictions Testing Completed. Testing is pending for EPNM, PI, AAA, ISE, OSS, BSS, NSO.</t>
  </si>
  <si>
    <t>DR Drill</t>
  </si>
  <si>
    <t>Planned Part1</t>
  </si>
  <si>
    <t>Planned Part2</t>
  </si>
  <si>
    <t>To be planned</t>
  </si>
  <si>
    <t>SME's to be initiated</t>
  </si>
  <si>
    <t>T0-T6</t>
  </si>
  <si>
    <t>Alepo/AAA</t>
  </si>
  <si>
    <t>DC IT- Infra</t>
  </si>
  <si>
    <t>Completed but approval awaited</t>
  </si>
  <si>
    <t>Dependency</t>
  </si>
  <si>
    <t>TNOC</t>
  </si>
  <si>
    <t>Service Design</t>
  </si>
  <si>
    <t>DC-Network Infra</t>
  </si>
  <si>
    <t>Weekly Progress tracker</t>
  </si>
  <si>
    <t>W1-Plan</t>
  </si>
  <si>
    <t>W1-Achived</t>
  </si>
  <si>
    <t>W2</t>
  </si>
  <si>
    <t>W2-Achived</t>
  </si>
  <si>
    <t>W3</t>
  </si>
  <si>
    <t>W3-Achived</t>
  </si>
  <si>
    <t>W4</t>
  </si>
  <si>
    <t>W4-Achived</t>
  </si>
  <si>
    <t>W5</t>
  </si>
  <si>
    <t>W5-Achived</t>
  </si>
  <si>
    <t>SME-Ownership</t>
  </si>
  <si>
    <t>WIP Points</t>
  </si>
  <si>
    <t>Jayant Madhavi</t>
  </si>
  <si>
    <t>Ravikishor</t>
  </si>
  <si>
    <t>Suresh T</t>
  </si>
  <si>
    <t>Sayed</t>
  </si>
  <si>
    <t>RS rao</t>
  </si>
  <si>
    <t>Suresh K</t>
  </si>
  <si>
    <t>Samrendra</t>
  </si>
  <si>
    <t>Count of Functionality</t>
  </si>
  <si>
    <t>CRD</t>
  </si>
  <si>
    <t>HLD/SD</t>
  </si>
  <si>
    <t>Testing &amp; Commisioning</t>
  </si>
  <si>
    <t>Submission status</t>
  </si>
  <si>
    <t>Approval Status</t>
  </si>
  <si>
    <t>Go Live</t>
  </si>
  <si>
    <t>Support required.</t>
  </si>
  <si>
    <t>Final Remarks(27-Dec-25)</t>
  </si>
  <si>
    <t xml:space="preserve">28-Nov-25: The Alepo team is integrating AD Once done these points will be closed.
20-09-2025: 8.1 MCP software Patch upgradation will be completed by 27-Sep-25, After completetion of upgrdation AAA functionalities will be tested for ciena devices by using radius 
13-09-25:MCP upgradation is in progress, will be able to check the logs by next week
28-08-2025: Activity is in progress, target to complete by 25th Sep'25
Authentication and Authorization tested and found OK for Node and MCP.
19-08-2025: Due to issue in disk partition and file type of storage, activity is not started
10-08-2025: OEM confirmation recieved and activity is planned from 18th August'25.
05-July-2025: DC OSS to DR MCP communication is through now, need to integrate and test before activity
12-July-2025: DC OSS to DR MCP integration testing done. Alarms and Autoticketing functioning as expected. Upgradation activity will be scheduled as per OEM confirmation, Target date - 30-07-25
26-July-2025: Schedule awaited from OEM
30-June-2025: DC OSS to DR MCP connectivity to be extended for PE approval, WIP. Target date - 30-07-25
15-06-25: Targeting to close the upgradation by month end, 30-06-25
30-05-2025: Accounting issue resolved in latest MCP version, verified in 8.2 Ver (Node logs are now capturing in MCP). Upgradation schedule awaited from Teleindia for our MCP from 7.1-P02
5/21/2025: Correlation to identified to find the user logged in at the specific time
28APR'25: As discussed with Sanjay sir, if user id not avaialble pls. try for correlation with IP. Some how Correlation to be done.
In Accounting, Node and MCP logs are successfully reporting in Alepo with below limitation.
Node Logs - Active profile name (ADMIN/RADIUS) is displayed against User ID (Ciena confirmed it is as per design no changes are possible) </t>
  </si>
  <si>
    <t>Ciriteria for Paswword policy hase been Shared wioth BSS team . BSS team has to implement and submit report for verifications.
30-Oct-25: Ciriteria for Paswword policy hase been Shared wioth BSS team . BSS team has to implement and submit report for verifications. Point to be moved to BSS</t>
  </si>
  <si>
    <t>28-Nov-25: Document preparation in progress once done points will be closed.
FAT documents were submitted to TPA , However it has some common observation which will be discussed with TPA team by Mr Sharma. Subsequently , correction will be made in FAT doc</t>
  </si>
  <si>
    <t>28-Nov-25: VAPT is going on, once VAPT is done points will be closed.
Application audited partally , howver PT audit couldnot be done due to lack of necessary tools. Same has been requested with LTTS team , but it could not be materialised.</t>
  </si>
  <si>
    <t xml:space="preserve">28-Nov-25: VAPT is going on, once VAPT is done points will be closed.
Network elemants auditted including NOC end points , However PT for same is pending. </t>
  </si>
  <si>
    <t xml:space="preserve">Meeting scheduled with CTRL S to verify the UTM features
30-Oct-25: Duplicate to Point T71. DR does not have a public-facing application, and DR and DC firewalls are different </t>
  </si>
  <si>
    <t>11-Nov-25: 
26-July-2025: HPE conveyed that Topology border unable to make bold or hilight
12-July-2025: Update awaited from HPE
07-July-2025: Topology is visible but border is not highlighted. HP checking for the possibility to impose of border map on topology. Required 02 weeks post confirmation
05-July-2025: In discussion with HPE, required 02 weeks post confirmation, 21st July
30-June-2025: As discussed with Suresh P checking with HPE. Tentative date: 16th July.
As discussed in the meeting, call to be arranged along with OSS SME and HP team</t>
  </si>
  <si>
    <t>11-Nov-25: As per OSS SME Mr. manoj this task would be completed by 13-Nov-25 in TND based on test result shall move to production.
Post 24.06.25 review and direction, working for a alternate options for NSO. will come back as earliest with closure plan.</t>
  </si>
  <si>
    <t>11-Nov-25: Once Service inventory(Unique ID: T103) is ready, same can be used for impact Analysis
Post 24.06.25 review and direction, working for a alternate options for NSO. will come back as earliest with closure plan.</t>
  </si>
  <si>
    <t xml:space="preserve">15-Nov-25: 256 Mandal uploaded and AT Completed for 250 Mandals,Ongoing &amp; Approved </t>
  </si>
  <si>
    <t xml:space="preserve">15-Nov-25:Integration with OSS Is WIP </t>
  </si>
  <si>
    <t xml:space="preserve">15-Nov-25: Integration with OSS Is WIP </t>
  </si>
  <si>
    <t>15-Nov-25: BSS(knot) has demonstrated the Auto Feasibility feature for single location business cases.
If, Customer is expecting Bulk feasibility capabilities, which is not a feature of GIS, required external tool.</t>
  </si>
  <si>
    <t>15-Nov-25: Below is the breakup of pending OLT status
PKG-A : 430/462
PKG-B : 228/322
PKG-C : 94/165
13-Oct-25: GPON SME has to provide the breakup for all Pending OLT upgradation activities, need to send a mail to concern packages with respective pending OLT upgradation.
20-Sep-25: All the reachable OLT to EMS are upgraded successfully. And Not reachbale OLTs need to be upgraded, There is a dependecny on All 3 Packages field teams to make reachability to EMS. GPON SME need to submit detailed report on Scope vs upgraded and Pending devices breakup(Package wise).</t>
  </si>
  <si>
    <t>15-Nov-25: Working with OEM
20-Sep-25: ATP document submitted to TPA, And TPA Shared 12 observations related to RFP compliance.Same has been given to OEM for closure. Nokia team provided clarifications for 10 points and 2 points are WIP. GPON team has to share clarifications of 10 points to TPA and need to confirm timelines for remaining 2 points on 23-Sep-25.</t>
  </si>
  <si>
    <t>16-Oct-25: We don’t have Fiber monitoring system hence we can not achieve it
17-05-2025: Common span scenarios solution needs to be finalization pending with L&amp;T and will be finalized based on data coming from GIS integration.
26-06-2025: Dependancy on GIS integration. Expected to be completed by 16th July and then ~30 days needed for Common span</t>
  </si>
  <si>
    <t xml:space="preserve">May be clubed with point T 71
all Policy will be compared with current configuration of firewall and be submitted .
30-Oct-25: Duplicate to Point T71. DR does not have a public-facing application, and DR and DC firewalls are different 
</t>
  </si>
  <si>
    <t>Not interlinked to Go live</t>
  </si>
  <si>
    <t>01-Dec-25: its documentation
1. Soft training completed on 06&amp;07 Sep-24
2. All Resources will be from L&amp;T only- Resource available to handle current calls
3. updated process document shared, Pending for discussion
4. SOP Submitted for inbound and outbound calls- Discussion Pending
5. Regulatory reports were available(DOT)
6. Integration with OSS and BSS is Pending
7. Based on trainer suggestion, implemented day to day and weekly assestments
8. Neox call Manager functioanlity validated as standlone
9. All Features required for Call Manager completed including Business Helpdesk
10. LLD and RFP Compliance also ready for review</t>
  </si>
  <si>
    <t xml:space="preserve">01-Dec-25:Depends on IVR flow approval
11-Sep-25: Basic integration completed with BSS and HPSM(Ticketing). IVR has to be freezed to implement same. As per Neox is one time configuration but Since its ongoing changes will happen in IVR, So it would be configurble as per L&amp;T/T Fiber- Which to be discussed.
 360 View also Pending from BSS </t>
  </si>
  <si>
    <t>29-Nov-25:E-mail &amp; SMS Integration completed.  SMS testing pending due to no balance in SMS striker portal.
28 Apri-2025: TFIBER to share SMS GW details to integrate with OSS/BSS. Integration must be configurable without any cost impact to TFIBER.</t>
  </si>
  <si>
    <t>15-Nov-25: Below is the breakup of pending OLT status
PKG-A : 875/883
PKG-B : 622/653
PKG-C : 419/420
All the OLTs reachabled to AMS are upgraded successfully. Having dependecny on PKG-A/B/C field teams to make unreachable OLTs to reachable</t>
  </si>
  <si>
    <t>15-Nov-25: A call will be scheduled with Tejas and Nokia, along with Tfiber for the conclusion of this issue
13-Sep-2025:
Testing is in progress for the ONT ETH status  for different 3rd party ONTs under Tejas OLT
30-Aug-2025:
Having dependency on both Tejas and Nokia. 
Also to test and verify the behaviour of the ONT ETH status for different 3rd party ONTs under Tejas OLT
18-Aug-2025 :  
Tejas updated as below
As per ITU-T 988 standard, Section 9.5.1 – Physical path termination point Ethernet UNI,  the Operational State attribute indicated whether the ME is capable of performing its function. 
As this is function of ONU, the operational state of the ONU Ethernet UNI is updated to OLT via AVC indications from the ONU.
As per debugging done, the AVC indications are not received from Nokia ONU because of which OLT is not able to update UI about the “Operational State” of the ONU Ethernet port.
08-Aug-2025 : 
This point has been discussed in the call and TFiber asked to provide the solution. Tejas confirmed that they will check and confirm
02-Aug-2025 : 
This issue has been discussed with TFiber. When a LAN cable is connected to or removed from the ONT Ethernet port, the operational status is not updating in the OLT. However, the corresponding alarm is being generated and cleared as expected. This matter will be raised during the Tejas call scheduled for 04-Aug-2025 at 4:00 PM.
22-July-2025 : 
As per Nokia they are having the status update by alarm notification but not with the seperate byte for the status update. Same has been checking with Tejas to get the solution
18-July-2025 : 
A call scheduled with Nokia on 21-July-2025 to discuss on this issue
11-July-2025 :  
Also observed that ONT ethernet status is not updating only when Eth port is bridge mode whereas in Route status is updating. Same has been highlighted to Tejas. 
Working with both Nokia and Tejas for the closure
04-July-2025 : 
Nokia checking internally on the shared logs
03-July-2025 : 
Tejas responded that whenever ONT eth status is updating Nokia ONT is not sending the expected OMCI message. In the OMCI message, 3rd byte represents the status of ONT Eth which is not updating. Same has been checking with Nokia 
30-June-2025 : 
Tejas analysing the shared logs on 23-June-2025 and Tejas has to revert with update
Nokia ONT ethernet port status is not updating when connected under Tejas OLT however alarms are receiveing on ont eth port.
Workaround applied as alarms available for the ONT ETH port status.
Nokia has provided the required logs and Tejas is working on the same</t>
  </si>
  <si>
    <t>15-Nov-25: ONT upgrade is in progress
20-Sep-25: During the ONT software upgradation 11 ONTs got faulty, So GPON Team asked the Tejas team to  provided RCA for the 11 ONTs and hold the upgradation activity temporarely. Tejas team provided the RCA 11 ONt Stating that 11 ONTs got faulty not because of upgradation activity . The reason for faulty is 3 ONTs of component  and 8 ONTs of Memory corrupted due to multiple reboots. 
Note: Based on RCA, Now upgradation activity is being taken up(1312 ONTs upgradation completed out of 9530 as on today)
13-Sep-2025:
Tejas confirmed that they don't have the 9logs to provide but shared the RCA by verifyting the ONTs at the time of repair
30-Aug2025:
Having dependency on Tejas.
Asked Tejas to provide the supporting logs. As per Tejas RCA ONT got faulty due to component faulty and memory corruption but these ONTs are working fine before the upgarde activity and only went faulty while performing the upgrade. Tejas have provide the clarity on this to proceed the upgrade for the remaining ONTs
08-Aug-2025 : 
Tejas provided the below RCA
As per analysis, the ONT software upgrade from NOC is not the cause for ONT going down.
On 3 ONTs a component was entering faulty state, this has been replaced.
Remaining 8 ONTs had a file corruption in memory due to earlier multiple reboot events, this has been resolved by Re-Programming the ONT
02-Aug-2025 : 
Tejas yet to respond on this issue, same will be raised  during the Tejas call scheduled for 04-Aug-2025 at 4:00 PM.
25-July-2025  : 
Tejas working on the delivered ONTs at their repair center. Tejas yet to share the update on this
14-July-2025 : 
ONTs delivered at Tejas repair center on 14-July-2025. Same has been communicated to Tejas team to expedite the process and share the RCA
14-July-2025 : 
ONT still not delivered at Tejas repai center,  seems to be courier issue. Informed to concerned team to check and make it to delivier
07-July-2025 : 
ONTs are intransit to Tejas repair center
To provide the contract of RMA on faulty devices replacement or repair
30-June-2025 : 
Successfully upgraded 600 ONTs in the production environment. All of them came up operational with no issue observed. However, 11 ONTs went unresponsive, and RMA raised for those. 
23-June-2025 : RMA raised with Tejas for the ONTs
ONTs which are running software version lower than 2.3.5.53 are upgrading locally</t>
  </si>
  <si>
    <t>Meetings</t>
  </si>
  <si>
    <t>Purpose</t>
  </si>
  <si>
    <t>Visited Date</t>
  </si>
  <si>
    <t>Location</t>
  </si>
  <si>
    <t>Comments</t>
  </si>
  <si>
    <t>NSO Artifacts Review</t>
  </si>
  <si>
    <t>27/02/2026</t>
  </si>
  <si>
    <t>Ravibhushan/Rajiv</t>
  </si>
  <si>
    <t>LLD Document(Mail there is Note 
any discussion happened 
on this points with sanjay)
Asked about HLD Document(Reached Sandeep, 
There is no Specific HLD document for NSO, 
His Comment(There is nothing called 
NSO HLD, we have application HLD.
 The SDD and LLD) 
He provided HLD LLD SDD documents )</t>
  </si>
  <si>
    <t>Madhapur</t>
  </si>
  <si>
    <t>1.Reviewed and asked to provide end to end flow for each point with images and configuration . 
2.check with TNOC team on these points. 
3.provide by status by MonDay evening, 
4.provide 1 point end to end flow on tuesday, 
4.complete all points by friday.</t>
  </si>
  <si>
    <t xml:space="preserve">Sandeep </t>
  </si>
  <si>
    <t>BSS Dependency Artifacts(Need Help)</t>
  </si>
  <si>
    <t>Done-Got screenshots.</t>
  </si>
  <si>
    <t>TNOC Visit</t>
  </si>
  <si>
    <t>Test Lab Demo and LLD discussion with govind</t>
  </si>
  <si>
    <t>Python Scripts,PowerBI,Topology,PHP</t>
  </si>
  <si>
    <t>17/03/2026</t>
  </si>
  <si>
    <t>Activity / Task</t>
  </si>
  <si>
    <t>Project Module</t>
  </si>
  <si>
    <t>Dependencies</t>
  </si>
  <si>
    <t>Next Steps</t>
  </si>
  <si>
    <t>KT Done</t>
  </si>
  <si>
    <t>Docs/Links</t>
  </si>
  <si>
    <t>This task depends on the completion of 208, 209, 210, 211, and 212.</t>
  </si>
  <si>
    <t>27/02/2026:Need clarification on the CSV file – confirm if it is an API response converted into CSV and whether this CSV is used for database insertion. Action: Check with Jakky Venkatesh.
18/03/2026:Artifact Approved.</t>
  </si>
  <si>
    <t xml:space="preserve">Review Comments dated on </t>
  </si>
  <si>
    <t>27/02/2026:Need to check the status of NSO Installation if its done action point is closed or Need to check the status of NSO Upgradation status(Provide the timeline for upgradation)</t>
  </si>
  <si>
    <t>27/02/2026:Teja's NED are not working so we can't close this</t>
  </si>
  <si>
    <t>27/02/2026:Backend Integration logic is also required(DB or any)</t>
  </si>
  <si>
    <t>27/02/2026: Teja's NED are not working so we can't close this</t>
  </si>
  <si>
    <t>27/02/2026: Point is already closed kindly check with the Network Team.</t>
  </si>
  <si>
    <t>Review Done</t>
  </si>
  <si>
    <t>Review Pending</t>
  </si>
  <si>
    <t>Not Approved</t>
  </si>
  <si>
    <t>Approved</t>
  </si>
  <si>
    <t>Final Approval  Status</t>
  </si>
  <si>
    <t>Added Below Attachments
- SCCM Application Login and SCCM VM Source Code
- NSO Application Login and NSO VM Connectivity
- NSO VM Source Code
- Attached File: VM/Server Specification and Storage Utilization Report</t>
  </si>
  <si>
    <t xml:space="preserve"> - 20/01/2026: OSS screenshot of the service to be attached (to be provided by Jakky Venkatesh)
- 26/01/2026: Screenshots received
- 04/03/2026: Follow‑up with Jakky
- 06/03/2026: Mail sent to Jakky
- 16/03/2026: Jakky to loop in vendor
 -Jakky Venkatesh needs to check the CSV part with the OEM and will provide an update after confirmation.</t>
  </si>
  <si>
    <t xml:space="preserve">API's
- Login Sequence: Step 1, Step 2, Step 3 (sequence diagram)
20/02/2026 : BSS screenshot of that service to be attached
04/03/2026 : Need to check with BSS Vendors(KNOT solutions)
06/03/2026 : Vendor did not agree to share proof
10/03/2026 : If proof not shared, send mail to Sandeep for approval
10/3/2026 2:30 PM : Mail sent to sandeep
11/3/2026: Screenshots received from Venkatesh Kanna
18/03/2026:After review, the following details are missing and need to be obtained from BSS: OLT IP, Router IP, and Hostname details.
</t>
  </si>
  <si>
    <t>04/03/2026
- First check SCCM
- Second check GIBB
- Third check with RS team</t>
  </si>
  <si>
    <t>18/03/2026:OLT IP, Router IP, and Hostname details Needed 
Gi-BB to Close add Bridge mode Screenshots</t>
  </si>
  <si>
    <t>27/02/2026: MPLS configuration identified as wrong. Need to check with the Network Team.
18/03/2026: Remove Nokia attachments and add Router screenshots.
Gill is correct screenshot(previously attached) but configuration wrong</t>
  </si>
  <si>
    <t xml:space="preserve">
17/03/2026  –  (Sanjay Ji Review): NSO Attach MPLS‑related artifact.
18/03/2026:()EMS- Completed with screenshots 1,2,3</t>
  </si>
  <si>
    <t>Jayanth Madhavi</t>
  </si>
  <si>
    <t>Sandeep</t>
  </si>
  <si>
    <t>Sayyed</t>
  </si>
  <si>
    <t>Ravibhushan/Siva</t>
  </si>
  <si>
    <t>Sanddep</t>
  </si>
  <si>
    <t>RS sir</t>
  </si>
  <si>
    <t>Sayyed/RS sir</t>
  </si>
  <si>
    <t xml:space="preserve">18/03/2026: ASK UMA </t>
  </si>
  <si>
    <r>
      <t xml:space="preserve">
04/03/2026 : Unitl Tejas fixed we can't close this
10/03/2026 : If proof not shared send mail to sandeep for approval
10/03/2026 : If proof not shared send mail to sandeeo for approval
10/3/2026 2:30 PM : Mail sent to sandeep
</t>
    </r>
    <r>
      <rPr>
        <b/>
        <sz val="11"/>
        <color rgb="FFFF0000"/>
        <rFont val="Calibri"/>
        <family val="2"/>
      </rPr>
      <t xml:space="preserve"> </t>
    </r>
  </si>
  <si>
    <t>NSO Team 
8/5/2026 : read nso document</t>
  </si>
  <si>
    <t>NSO
8/5/2026 : read nso document
Initially Tfiber has given the matrics for RFS however it will be taken care in the feasibility.</t>
  </si>
  <si>
    <t>As of now No
at present no service has been provided from zonal(ZCR) however POC can be performed and demonstrated.</t>
  </si>
  <si>
    <t>already  done each olt port has 64 connectivities, with splitter given access to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</si>
</sst>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14009]d\ mmmm\ yyyy;@"/>
    <numFmt numFmtId="166" formatCode="[$-F800]dddd\,\ mmmm\ dd\,\ yyyy"/>
    <numFmt numFmtId="167" formatCode="dd/mmm/yyyy"/>
  </numFmts>
  <fonts count="67" x14ac:knownFonts="1">
    <font>
      <sz val="11"/>
      <color theme="1"/>
      <name val="Aptos Narrow"/>
      <family val="2"/>
      <scheme val="minor"/>
    </font>
    <font>
      <u/>
      <sz val="11"/>
      <color theme="10"/>
      <name val="Aptos Narrow"/>
      <family val="2"/>
      <scheme val="minor"/>
    </font>
    <font>
      <sz val="10"/>
      <color rgb="FF000000"/>
      <name val="Candara"/>
      <family val="2"/>
    </font>
    <font>
      <sz val="10"/>
      <color rgb="FFFF0000"/>
      <name val="Candara"/>
      <family val="2"/>
    </font>
    <font>
      <sz val="10"/>
      <name val="Candara"/>
      <family val="2"/>
    </font>
    <font>
      <sz val="10"/>
      <color theme="1"/>
      <name val="Candara"/>
      <family val="2"/>
    </font>
    <font>
      <u/>
      <sz val="10"/>
      <color theme="10"/>
      <name val="Candara"/>
      <family val="2"/>
    </font>
    <font>
      <b/>
      <sz val="11"/>
      <color theme="1"/>
      <name val="Aptos Narrow"/>
      <family val="2"/>
      <scheme val="minor"/>
    </font>
    <font>
      <sz val="11"/>
      <color rgb="FF000000"/>
      <name val="Calibri"/>
      <family val="2"/>
    </font>
    <font>
      <b/>
      <sz val="22"/>
      <color theme="0"/>
      <name val="Aptos Narrow"/>
      <family val="2"/>
      <scheme val="minor"/>
    </font>
    <font>
      <b/>
      <sz val="12"/>
      <color rgb="FFFFFFFF"/>
      <name val="Aptos"/>
      <family val="2"/>
    </font>
    <font>
      <sz val="10"/>
      <color rgb="FF000000"/>
      <name val="Calibri"/>
      <family val="2"/>
    </font>
    <font>
      <b/>
      <sz val="12"/>
      <color theme="1"/>
      <name val="Aptos Narrow"/>
      <family val="2"/>
      <scheme val="minor"/>
    </font>
    <font>
      <b/>
      <sz val="10"/>
      <color theme="1"/>
      <name val="Candara"/>
      <family val="2"/>
    </font>
    <font>
      <b/>
      <sz val="14"/>
      <color theme="2"/>
      <name val="Aptos Narrow"/>
      <family val="2"/>
      <scheme val="minor"/>
    </font>
    <font>
      <sz val="11"/>
      <color theme="1"/>
      <name val="Calibri"/>
      <family val="2"/>
    </font>
    <font>
      <sz val="8"/>
      <name val="Aptos Narrow"/>
      <family val="2"/>
      <scheme val="minor"/>
    </font>
    <font>
      <b/>
      <sz val="11"/>
      <color theme="2"/>
      <name val="Aptos Narrow"/>
      <family val="2"/>
      <scheme val="minor"/>
    </font>
    <font>
      <sz val="11"/>
      <color theme="2"/>
      <name val="Aptos Narrow"/>
      <family val="2"/>
      <scheme val="minor"/>
    </font>
    <font>
      <sz val="11"/>
      <name val="Aptos Narrow"/>
      <family val="2"/>
      <scheme val="minor"/>
    </font>
    <font>
      <sz val="10"/>
      <color theme="1"/>
      <name val="Candara"/>
      <family val="2"/>
    </font>
    <font>
      <b/>
      <sz val="10"/>
      <color rgb="FF000000"/>
      <name val="Candara"/>
      <family val="2"/>
    </font>
    <font>
      <b/>
      <u/>
      <sz val="10"/>
      <color rgb="FFC00000"/>
      <name val="Candara"/>
      <family val="2"/>
    </font>
    <font>
      <sz val="10"/>
      <color theme="5" tint="-0.249977111117893"/>
      <name val="Candara"/>
      <family val="2"/>
    </font>
    <font>
      <b/>
      <sz val="9"/>
      <color theme="1"/>
      <name val="Candara"/>
      <family val="2"/>
    </font>
    <font>
      <strike/>
      <sz val="11"/>
      <color theme="1"/>
      <name val="Aptos Narrow"/>
      <family val="2"/>
      <scheme val="minor"/>
    </font>
    <font>
      <sz val="11"/>
      <color rgb="FF000000"/>
      <name val="Aptos"/>
      <family val="2"/>
    </font>
    <font>
      <b/>
      <sz val="9"/>
      <color rgb="FF000000"/>
      <name val="Candara"/>
      <family val="2"/>
    </font>
    <font>
      <sz val="9"/>
      <color theme="1"/>
      <name val="Candara"/>
      <family val="2"/>
    </font>
    <font>
      <sz val="11"/>
      <color rgb="FFC00000"/>
      <name val="Calibri"/>
      <family val="2"/>
    </font>
    <font>
      <strike/>
      <sz val="10"/>
      <color rgb="FF000000"/>
      <name val="Candara"/>
      <family val="2"/>
    </font>
    <font>
      <b/>
      <sz val="10"/>
      <color theme="5" tint="-0.499984740745262"/>
      <name val="Candara"/>
      <family val="2"/>
    </font>
    <font>
      <sz val="10"/>
      <color theme="5" tint="-0.499984740745262"/>
      <name val="Candara"/>
      <family val="2"/>
    </font>
    <font>
      <b/>
      <sz val="9"/>
      <color theme="5" tint="-0.499984740745262"/>
      <name val="Candara"/>
      <family val="2"/>
    </font>
    <font>
      <b/>
      <sz val="11"/>
      <color theme="0"/>
      <name val="Candara"/>
      <family val="2"/>
    </font>
    <font>
      <sz val="11"/>
      <color theme="1"/>
      <name val="Candara"/>
      <family val="2"/>
    </font>
    <font>
      <sz val="11"/>
      <color rgb="FF000000"/>
      <name val="Candara"/>
      <family val="2"/>
    </font>
    <font>
      <sz val="11"/>
      <name val="Candara"/>
      <family val="2"/>
    </font>
    <font>
      <b/>
      <sz val="11"/>
      <name val="Candara"/>
      <family val="2"/>
    </font>
    <font>
      <sz val="11"/>
      <color rgb="FF242424"/>
      <name val="Aptos Narrow"/>
      <family val="2"/>
    </font>
    <font>
      <b/>
      <sz val="11"/>
      <color rgb="FFFFFFFF"/>
      <name val="Candara"/>
      <family val="2"/>
    </font>
    <font>
      <sz val="11"/>
      <color theme="1"/>
      <name val="Aptos Narrow"/>
      <family val="2"/>
      <scheme val="minor"/>
    </font>
    <font>
      <sz val="12"/>
      <color theme="1"/>
      <name val="Aptos Narrow"/>
      <family val="2"/>
      <scheme val="minor"/>
    </font>
    <font>
      <sz val="11"/>
      <color theme="1"/>
      <name val="Wingdings 2"/>
      <family val="1"/>
      <charset val="2"/>
    </font>
    <font>
      <b/>
      <sz val="11"/>
      <color theme="1"/>
      <name val="Wingdings 2"/>
      <family val="1"/>
      <charset val="2"/>
    </font>
    <font>
      <b/>
      <sz val="11"/>
      <color rgb="FF000000"/>
      <name val="Candara"/>
      <family val="2"/>
    </font>
    <font>
      <sz val="11"/>
      <name val="Calibri"/>
      <family val="2"/>
    </font>
    <font>
      <b/>
      <sz val="11"/>
      <name val="Calibri"/>
      <family val="2"/>
    </font>
    <font>
      <u/>
      <sz val="11"/>
      <name val="Calibri"/>
      <family val="2"/>
    </font>
    <font>
      <b/>
      <sz val="11"/>
      <color rgb="FFFF0000"/>
      <name val="Candara"/>
      <family val="2"/>
    </font>
    <font>
      <sz val="11"/>
      <color rgb="FF000000"/>
      <name val="Aptos Narrow"/>
      <family val="2"/>
      <scheme val="minor"/>
    </font>
    <font>
      <sz val="11"/>
      <color rgb="FF242424"/>
      <name val="Aptos Narrow"/>
      <family val="2"/>
      <scheme val="minor"/>
    </font>
    <font>
      <sz val="11"/>
      <color rgb="FFFF0000"/>
      <name val="Candara"/>
      <family val="2"/>
    </font>
    <font>
      <b/>
      <sz val="11"/>
      <color theme="1"/>
      <name val="Calibri"/>
      <family val="2"/>
    </font>
    <font>
      <sz val="11"/>
      <color rgb="FF242424"/>
      <name val="Calibri"/>
      <family val="2"/>
    </font>
    <font>
      <u/>
      <sz val="11"/>
      <color theme="10"/>
      <name val="Calibri"/>
      <family val="2"/>
    </font>
    <font>
      <sz val="11"/>
      <color rgb="FFFF0000"/>
      <name val="Calibri"/>
      <family val="2"/>
    </font>
    <font>
      <sz val="11"/>
      <name val="Calibri"/>
    </font>
    <font>
      <sz val="11"/>
      <color rgb="FFFF0000"/>
      <name val="Calibri"/>
    </font>
    <font>
      <sz val="11"/>
      <color rgb="FF000000"/>
      <name val="Calibri"/>
    </font>
    <font>
      <sz val="10"/>
      <color rgb="FF242424"/>
      <name val="Verdana"/>
      <family val="2"/>
      <charset val="1"/>
    </font>
    <font>
      <b/>
      <sz val="11"/>
      <color rgb="FF000000"/>
      <name val="Aptos Narrow"/>
      <scheme val="minor"/>
    </font>
    <font>
      <sz val="11"/>
      <color rgb="FF000000"/>
      <name val="Aptos Narrow"/>
      <charset val="1"/>
    </font>
    <font>
      <sz val="11"/>
      <color rgb="FF000000"/>
      <name val="Calibri"/>
      <charset val="1"/>
    </font>
    <font>
      <sz val="10"/>
      <color theme="1"/>
      <name val="Verdana"/>
      <family val="2"/>
      <charset val="1"/>
    </font>
    <font>
      <b/>
      <sz val="11"/>
      <color rgb="FF000000"/>
      <name val="Calibri"/>
    </font>
    <font>
      <b/>
      <sz val="11"/>
      <color rgb="FFFF0000"/>
      <name val="Calibri"/>
      <family val="2"/>
    </font>
  </fonts>
  <fills count="41">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FFFF"/>
        <bgColor rgb="FF000000"/>
      </patternFill>
    </fill>
    <fill>
      <patternFill patternType="solid">
        <fgColor rgb="FFFFFF00"/>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rgb="FF7030A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C1F0C8"/>
        <bgColor rgb="FF000000"/>
      </patternFill>
    </fill>
    <fill>
      <patternFill patternType="solid">
        <fgColor rgb="FFFFC000"/>
        <bgColor rgb="FF000000"/>
      </patternFill>
    </fill>
    <fill>
      <patternFill patternType="solid">
        <fgColor rgb="FFFF0000"/>
        <bgColor indexed="64"/>
      </patternFill>
    </fill>
    <fill>
      <patternFill patternType="solid">
        <fgColor theme="3" tint="0.749992370372631"/>
        <bgColor indexed="64"/>
      </patternFill>
    </fill>
    <fill>
      <patternFill patternType="solid">
        <fgColor theme="2"/>
        <bgColor indexed="64"/>
      </patternFill>
    </fill>
    <fill>
      <patternFill patternType="solid">
        <fgColor theme="4"/>
        <bgColor theme="4"/>
      </patternFill>
    </fill>
    <fill>
      <patternFill patternType="solid">
        <fgColor theme="3" tint="0.499984740745262"/>
        <bgColor theme="4"/>
      </patternFill>
    </fill>
    <fill>
      <patternFill patternType="solid">
        <fgColor rgb="FF156082"/>
        <bgColor rgb="FF156082"/>
      </patternFill>
    </fill>
    <fill>
      <patternFill patternType="solid">
        <fgColor rgb="FF4D93D9"/>
        <bgColor rgb="FF156082"/>
      </patternFill>
    </fill>
    <fill>
      <patternFill patternType="solid">
        <fgColor rgb="FF92D050"/>
        <bgColor indexed="64"/>
      </patternFill>
    </fill>
    <fill>
      <patternFill patternType="solid">
        <fgColor theme="5"/>
        <bgColor indexed="64"/>
      </patternFill>
    </fill>
    <fill>
      <patternFill patternType="solid">
        <fgColor theme="4" tint="0.59999389629810485"/>
        <bgColor indexed="64"/>
      </patternFill>
    </fill>
    <fill>
      <patternFill patternType="solid">
        <fgColor rgb="FF92D050"/>
        <bgColor rgb="FF156082"/>
      </patternFill>
    </fill>
    <fill>
      <patternFill patternType="solid">
        <fgColor rgb="FFFFB66D"/>
        <bgColor indexed="64"/>
      </patternFill>
    </fill>
    <fill>
      <patternFill patternType="solid">
        <fgColor rgb="FFFFB66D"/>
        <bgColor rgb="FF156082"/>
      </patternFill>
    </fill>
    <fill>
      <patternFill patternType="solid">
        <fgColor rgb="FFFFFFFF"/>
        <bgColor indexed="64"/>
      </patternFill>
    </fill>
    <fill>
      <patternFill patternType="solid">
        <fgColor theme="4" tint="-0.249977111117893"/>
        <bgColor indexed="64"/>
      </patternFill>
    </fill>
    <fill>
      <patternFill patternType="solid">
        <fgColor rgb="FFFFFF00"/>
        <bgColor rgb="FF156082"/>
      </patternFill>
    </fill>
    <fill>
      <patternFill patternType="solid">
        <fgColor theme="9" tint="0.59999389629810485"/>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9" tint="0.39997558519241921"/>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medium">
        <color indexed="64"/>
      </right>
      <top/>
      <bottom style="medium">
        <color indexed="64"/>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s>
  <cellStyleXfs count="3">
    <xf numFmtId="0" fontId="0" fillId="0" borderId="0"/>
    <xf numFmtId="0" fontId="1" fillId="0" borderId="0" applyNumberFormat="0" applyFill="0" applyBorder="0" applyAlignment="0" applyProtection="0"/>
    <xf numFmtId="0" fontId="42" fillId="0" borderId="0"/>
  </cellStyleXfs>
  <cellXfs count="659">
    <xf numFmtId="0" fontId="0" fillId="0" borderId="0" xfId="0"/>
    <xf numFmtId="0" fontId="5" fillId="0" borderId="1" xfId="0" applyFont="1" applyBorder="1" applyAlignment="1">
      <alignment horizontal="center" vertical="center"/>
    </xf>
    <xf numFmtId="0" fontId="5" fillId="0" borderId="0" xfId="0" applyFont="1" applyAlignment="1">
      <alignment horizontal="center" vertical="center"/>
    </xf>
    <xf numFmtId="0" fontId="2" fillId="0" borderId="1" xfId="0" applyFont="1" applyBorder="1" applyAlignment="1">
      <alignment horizontal="center" vertical="center" readingOrder="1"/>
    </xf>
    <xf numFmtId="0" fontId="4" fillId="0" borderId="1" xfId="0" applyFont="1" applyBorder="1" applyAlignment="1">
      <alignment horizontal="center" vertical="center" readingOrder="1"/>
    </xf>
    <xf numFmtId="0" fontId="5" fillId="3" borderId="0" xfId="0" applyFont="1" applyFill="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0" xfId="0" applyFont="1" applyFill="1" applyAlignment="1">
      <alignment horizontal="center" vertical="center"/>
    </xf>
    <xf numFmtId="0" fontId="0" fillId="0" borderId="0" xfId="0" applyAlignment="1">
      <alignment wrapText="1"/>
    </xf>
    <xf numFmtId="0" fontId="7" fillId="10" borderId="2" xfId="0" applyFont="1" applyFill="1" applyBorder="1" applyAlignment="1">
      <alignment horizontal="center" vertical="center" wrapText="1"/>
    </xf>
    <xf numFmtId="17" fontId="7" fillId="10" borderId="2" xfId="0" quotePrefix="1" applyNumberFormat="1" applyFont="1" applyFill="1" applyBorder="1" applyAlignment="1">
      <alignment horizontal="center" vertical="center" wrapText="1"/>
    </xf>
    <xf numFmtId="0" fontId="0" fillId="0" borderId="2" xfId="0" applyBorder="1"/>
    <xf numFmtId="0" fontId="0" fillId="0" borderId="2" xfId="0" applyBorder="1" applyAlignment="1">
      <alignment vertical="center" wrapText="1"/>
    </xf>
    <xf numFmtId="0" fontId="0" fillId="0" borderId="2" xfId="0" applyBorder="1" applyAlignment="1">
      <alignment horizontal="left" vertical="top" wrapText="1"/>
    </xf>
    <xf numFmtId="0" fontId="8" fillId="0" borderId="2" xfId="0" applyFont="1" applyBorder="1" applyAlignment="1">
      <alignment horizontal="left" vertical="center" wrapText="1" readingOrder="1"/>
    </xf>
    <xf numFmtId="0" fontId="8" fillId="0" borderId="6" xfId="0" applyFont="1" applyBorder="1" applyAlignment="1">
      <alignment wrapText="1"/>
    </xf>
    <xf numFmtId="0" fontId="8" fillId="4" borderId="7" xfId="0" applyFont="1" applyFill="1" applyBorder="1" applyAlignment="1">
      <alignment wrapText="1"/>
    </xf>
    <xf numFmtId="0" fontId="8" fillId="0" borderId="8" xfId="0" applyFont="1" applyBorder="1" applyAlignment="1">
      <alignment wrapText="1"/>
    </xf>
    <xf numFmtId="0" fontId="8" fillId="0" borderId="2" xfId="0" applyFont="1" applyBorder="1" applyAlignment="1">
      <alignment wrapText="1"/>
    </xf>
    <xf numFmtId="0" fontId="0" fillId="0" borderId="2" xfId="0" applyBorder="1" applyAlignment="1">
      <alignment wrapText="1"/>
    </xf>
    <xf numFmtId="0" fontId="0" fillId="3" borderId="2" xfId="0" applyFill="1" applyBorder="1" applyAlignment="1">
      <alignment wrapText="1"/>
    </xf>
    <xf numFmtId="0" fontId="0" fillId="3" borderId="2" xfId="0" quotePrefix="1" applyFill="1" applyBorder="1" applyAlignment="1">
      <alignment wrapText="1"/>
    </xf>
    <xf numFmtId="0" fontId="0" fillId="0" borderId="2" xfId="0" quotePrefix="1" applyBorder="1" applyAlignment="1">
      <alignment wrapText="1"/>
    </xf>
    <xf numFmtId="0" fontId="8" fillId="0" borderId="6" xfId="0" applyFont="1" applyBorder="1" applyAlignment="1">
      <alignment horizontal="center" wrapText="1"/>
    </xf>
    <xf numFmtId="0" fontId="11" fillId="0" borderId="6" xfId="0" applyFont="1" applyBorder="1" applyAlignment="1">
      <alignment wrapText="1"/>
    </xf>
    <xf numFmtId="0" fontId="8" fillId="0" borderId="6" xfId="0" applyFont="1" applyBorder="1" applyAlignment="1">
      <alignment horizontal="left" wrapText="1"/>
    </xf>
    <xf numFmtId="0" fontId="7" fillId="0" borderId="4" xfId="0" applyFont="1" applyBorder="1" applyAlignment="1">
      <alignment horizontal="left" vertical="center" wrapText="1"/>
    </xf>
    <xf numFmtId="0" fontId="12" fillId="0" borderId="2" xfId="0" applyFont="1" applyBorder="1" applyAlignment="1">
      <alignment horizontal="left" vertical="center"/>
    </xf>
    <xf numFmtId="0" fontId="12" fillId="0" borderId="2" xfId="0" applyFont="1" applyBorder="1" applyAlignment="1">
      <alignment horizontal="left" vertical="center" wrapText="1"/>
    </xf>
    <xf numFmtId="0" fontId="12" fillId="0" borderId="2" xfId="0" applyFont="1" applyBorder="1" applyAlignment="1">
      <alignment horizontal="left"/>
    </xf>
    <xf numFmtId="0" fontId="4" fillId="5" borderId="1" xfId="0" applyFont="1" applyFill="1" applyBorder="1" applyAlignment="1">
      <alignment horizontal="center" vertical="center" readingOrder="1"/>
    </xf>
    <xf numFmtId="0" fontId="7" fillId="0" borderId="2" xfId="0" applyFont="1" applyBorder="1" applyAlignment="1">
      <alignment horizontal="left" vertical="center" wrapText="1"/>
    </xf>
    <xf numFmtId="0" fontId="7" fillId="10" borderId="2" xfId="0" applyFont="1" applyFill="1" applyBorder="1" applyAlignment="1">
      <alignment horizontal="left"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2" xfId="0" applyBorder="1" applyAlignment="1">
      <alignment horizontal="left" wrapText="1"/>
    </xf>
    <xf numFmtId="0" fontId="0" fillId="0" borderId="2" xfId="0" applyBorder="1" applyAlignment="1">
      <alignment horizontal="left"/>
    </xf>
    <xf numFmtId="0" fontId="7" fillId="0" borderId="4" xfId="0" applyFont="1" applyBorder="1" applyAlignment="1">
      <alignment vertical="center" wrapText="1"/>
    </xf>
    <xf numFmtId="0" fontId="8" fillId="0" borderId="6" xfId="0" applyFont="1" applyBorder="1" applyAlignment="1">
      <alignment horizontal="left" vertical="center" wrapText="1" readingOrder="1"/>
    </xf>
    <xf numFmtId="0" fontId="0" fillId="0" borderId="6" xfId="0" applyBorder="1" applyAlignment="1">
      <alignment horizontal="left" wrapText="1"/>
    </xf>
    <xf numFmtId="0" fontId="0" fillId="0" borderId="6" xfId="0" applyBorder="1" applyAlignment="1">
      <alignment horizontal="left" vertical="center" wrapText="1"/>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0" fontId="0" fillId="0" borderId="2" xfId="0" applyBorder="1" applyAlignment="1">
      <alignment horizontal="center"/>
    </xf>
    <xf numFmtId="0" fontId="0" fillId="0" borderId="2" xfId="0" applyBorder="1" applyAlignment="1">
      <alignment horizontal="center" vertical="center"/>
    </xf>
    <xf numFmtId="0" fontId="0" fillId="0" borderId="2" xfId="0" applyBorder="1" applyAlignment="1">
      <alignment horizontal="center" wrapText="1"/>
    </xf>
    <xf numFmtId="164" fontId="0" fillId="0" borderId="2" xfId="0" applyNumberFormat="1" applyBorder="1" applyAlignment="1">
      <alignment horizontal="center" wrapText="1"/>
    </xf>
    <xf numFmtId="164" fontId="0" fillId="0" borderId="2" xfId="0" applyNumberFormat="1" applyBorder="1" applyAlignment="1">
      <alignment horizontal="center"/>
    </xf>
    <xf numFmtId="0" fontId="15" fillId="0" borderId="2" xfId="0" applyFont="1" applyBorder="1" applyAlignment="1">
      <alignment horizontal="center" vertical="center" wrapText="1"/>
    </xf>
    <xf numFmtId="0" fontId="15" fillId="0" borderId="2" xfId="0" applyFont="1" applyBorder="1" applyAlignment="1">
      <alignment horizontal="left" vertical="center" wrapText="1"/>
    </xf>
    <xf numFmtId="0" fontId="15" fillId="0" borderId="2" xfId="0" applyFont="1" applyBorder="1" applyAlignment="1">
      <alignment horizontal="left" vertical="top" wrapText="1"/>
    </xf>
    <xf numFmtId="0" fontId="0" fillId="0" borderId="9" xfId="0" applyBorder="1"/>
    <xf numFmtId="0" fontId="5" fillId="0" borderId="2" xfId="0" applyFont="1" applyBorder="1" applyAlignment="1">
      <alignment horizontal="center" vertical="center"/>
    </xf>
    <xf numFmtId="14" fontId="0" fillId="11" borderId="2" xfId="0" applyNumberFormat="1" applyFill="1" applyBorder="1" applyAlignment="1">
      <alignment vertical="center"/>
    </xf>
    <xf numFmtId="0" fontId="7" fillId="0" borderId="2" xfId="0" applyFont="1" applyBorder="1" applyAlignment="1">
      <alignment vertical="center" wrapText="1"/>
    </xf>
    <xf numFmtId="0" fontId="7" fillId="10" borderId="2" xfId="0" applyFont="1" applyFill="1" applyBorder="1"/>
    <xf numFmtId="0" fontId="0" fillId="7" borderId="2" xfId="0" applyFill="1" applyBorder="1"/>
    <xf numFmtId="0" fontId="7" fillId="14" borderId="2" xfId="0" applyFont="1" applyFill="1" applyBorder="1" applyAlignment="1">
      <alignment horizontal="center"/>
    </xf>
    <xf numFmtId="0" fontId="0" fillId="0" borderId="0" xfId="0" applyAlignment="1">
      <alignment horizontal="center"/>
    </xf>
    <xf numFmtId="0" fontId="18" fillId="13" borderId="2" xfId="0" applyFont="1" applyFill="1" applyBorder="1" applyAlignment="1">
      <alignment horizontal="center"/>
    </xf>
    <xf numFmtId="0" fontId="17" fillId="13" borderId="2" xfId="0" applyFont="1" applyFill="1" applyBorder="1" applyAlignment="1">
      <alignment horizontal="center" vertical="center"/>
    </xf>
    <xf numFmtId="0" fontId="0" fillId="5" borderId="0" xfId="0" applyFill="1" applyAlignment="1">
      <alignment horizontal="center"/>
    </xf>
    <xf numFmtId="0" fontId="0" fillId="10" borderId="2" xfId="0" applyFill="1" applyBorder="1"/>
    <xf numFmtId="14" fontId="0" fillId="10" borderId="2" xfId="0" applyNumberFormat="1" applyFill="1" applyBorder="1"/>
    <xf numFmtId="0" fontId="0" fillId="10" borderId="2" xfId="0" applyFill="1" applyBorder="1" applyAlignment="1">
      <alignment wrapText="1"/>
    </xf>
    <xf numFmtId="0" fontId="0" fillId="11" borderId="2" xfId="0" applyFill="1" applyBorder="1" applyAlignment="1">
      <alignment wrapText="1"/>
    </xf>
    <xf numFmtId="0" fontId="0" fillId="11" borderId="2" xfId="0" applyFill="1" applyBorder="1"/>
    <xf numFmtId="0" fontId="0" fillId="15" borderId="2" xfId="0" applyFill="1" applyBorder="1" applyAlignment="1">
      <alignment wrapText="1"/>
    </xf>
    <xf numFmtId="0" fontId="0" fillId="15" borderId="2" xfId="0" applyFill="1" applyBorder="1"/>
    <xf numFmtId="0" fontId="0" fillId="6" borderId="2" xfId="0" applyFill="1" applyBorder="1" applyAlignment="1">
      <alignment wrapText="1"/>
    </xf>
    <xf numFmtId="0" fontId="0" fillId="6" borderId="2" xfId="0" applyFill="1" applyBorder="1"/>
    <xf numFmtId="0" fontId="0" fillId="5" borderId="2" xfId="0" applyFill="1" applyBorder="1" applyAlignment="1">
      <alignment wrapText="1"/>
    </xf>
    <xf numFmtId="0" fontId="0" fillId="5" borderId="2" xfId="0" applyFill="1" applyBorder="1"/>
    <xf numFmtId="0" fontId="0" fillId="11" borderId="2" xfId="0" applyFill="1" applyBorder="1" applyAlignment="1">
      <alignment horizontal="center"/>
    </xf>
    <xf numFmtId="0" fontId="0" fillId="15" borderId="2" xfId="0" applyFill="1" applyBorder="1" applyAlignment="1">
      <alignment horizontal="center"/>
    </xf>
    <xf numFmtId="0" fontId="0" fillId="6" borderId="2" xfId="0" applyFill="1" applyBorder="1" applyAlignment="1">
      <alignment horizontal="center"/>
    </xf>
    <xf numFmtId="0" fontId="0" fillId="0" borderId="0" xfId="0" applyAlignment="1">
      <alignment horizontal="left"/>
    </xf>
    <xf numFmtId="0" fontId="7" fillId="5" borderId="2" xfId="0" applyFont="1" applyFill="1" applyBorder="1"/>
    <xf numFmtId="0" fontId="7" fillId="0" borderId="2" xfId="0" applyFont="1" applyBorder="1" applyAlignment="1">
      <alignment horizontal="left" vertical="top" wrapText="1"/>
    </xf>
    <xf numFmtId="0" fontId="8" fillId="0" borderId="6" xfId="0" applyFont="1" applyBorder="1" applyAlignment="1">
      <alignment vertical="top" wrapText="1"/>
    </xf>
    <xf numFmtId="0" fontId="7" fillId="12" borderId="9" xfId="0" applyFont="1" applyFill="1" applyBorder="1"/>
    <xf numFmtId="0" fontId="0" fillId="5" borderId="10" xfId="0" applyFill="1" applyBorder="1" applyAlignment="1">
      <alignment vertical="center" textRotation="90"/>
    </xf>
    <xf numFmtId="0" fontId="0" fillId="5" borderId="10" xfId="0" applyFill="1" applyBorder="1" applyAlignment="1">
      <alignment vertical="center" textRotation="90" wrapText="1"/>
    </xf>
    <xf numFmtId="0" fontId="0" fillId="0" borderId="3" xfId="0" applyBorder="1"/>
    <xf numFmtId="0" fontId="0" fillId="0" borderId="2" xfId="0" pivotButton="1" applyBorder="1" applyAlignment="1">
      <alignment horizontal="center" vertical="center"/>
    </xf>
    <xf numFmtId="0" fontId="0" fillId="6" borderId="2" xfId="0" applyFill="1" applyBorder="1" applyAlignment="1">
      <alignment horizontal="center" vertical="center"/>
    </xf>
    <xf numFmtId="0" fontId="7" fillId="6" borderId="2" xfId="0" applyFont="1" applyFill="1" applyBorder="1" applyAlignment="1">
      <alignment horizontal="center"/>
    </xf>
    <xf numFmtId="0" fontId="7" fillId="12" borderId="2" xfId="0" applyFont="1" applyFill="1" applyBorder="1" applyAlignment="1">
      <alignment vertical="center"/>
    </xf>
    <xf numFmtId="0" fontId="5" fillId="0" borderId="2" xfId="0" applyFont="1" applyBorder="1" applyAlignment="1">
      <alignment horizontal="left" vertical="center"/>
    </xf>
    <xf numFmtId="0" fontId="5" fillId="0" borderId="2" xfId="0" applyFont="1" applyBorder="1" applyAlignment="1">
      <alignment vertical="center" wrapText="1"/>
    </xf>
    <xf numFmtId="0" fontId="5" fillId="5" borderId="0" xfId="0" applyFont="1" applyFill="1" applyAlignment="1">
      <alignment horizontal="center" vertical="center"/>
    </xf>
    <xf numFmtId="0" fontId="20" fillId="0" borderId="0" xfId="0" applyFont="1" applyAlignment="1">
      <alignment horizontal="center" vertical="center"/>
    </xf>
    <xf numFmtId="0" fontId="0" fillId="0" borderId="6" xfId="0" applyBorder="1" applyAlignment="1">
      <alignment horizontal="center"/>
    </xf>
    <xf numFmtId="0" fontId="0" fillId="0" borderId="6" xfId="0" applyBorder="1" applyAlignment="1">
      <alignment horizontal="center" vertical="center"/>
    </xf>
    <xf numFmtId="164" fontId="0" fillId="0" borderId="6" xfId="0" applyNumberFormat="1" applyBorder="1" applyAlignment="1">
      <alignment horizontal="center" wrapText="1"/>
    </xf>
    <xf numFmtId="15" fontId="0" fillId="0" borderId="6" xfId="0" applyNumberFormat="1" applyBorder="1" applyAlignment="1">
      <alignment horizontal="center" wrapText="1"/>
    </xf>
    <xf numFmtId="0" fontId="25" fillId="0" borderId="2" xfId="0" applyFont="1" applyBorder="1" applyAlignment="1">
      <alignment horizontal="center"/>
    </xf>
    <xf numFmtId="0" fontId="25" fillId="0" borderId="2" xfId="0" applyFont="1" applyBorder="1" applyAlignment="1">
      <alignment horizontal="center" vertical="center"/>
    </xf>
    <xf numFmtId="0" fontId="25" fillId="0" borderId="2" xfId="0" applyFont="1" applyBorder="1" applyAlignment="1">
      <alignment horizontal="center" wrapText="1"/>
    </xf>
    <xf numFmtId="164" fontId="25" fillId="0" borderId="2" xfId="0" applyNumberFormat="1" applyFont="1" applyBorder="1" applyAlignment="1">
      <alignment horizontal="center" wrapText="1"/>
    </xf>
    <xf numFmtId="0" fontId="25" fillId="0" borderId="2" xfId="0" applyFont="1" applyBorder="1"/>
    <xf numFmtId="0" fontId="0" fillId="5" borderId="6" xfId="0" applyFill="1" applyBorder="1" applyAlignment="1">
      <alignment horizontal="left" vertical="center" wrapText="1"/>
    </xf>
    <xf numFmtId="0" fontId="11" fillId="5" borderId="6" xfId="0" applyFont="1" applyFill="1" applyBorder="1" applyAlignment="1">
      <alignment wrapText="1"/>
    </xf>
    <xf numFmtId="0" fontId="5" fillId="0" borderId="0" xfId="0" applyFont="1" applyAlignment="1">
      <alignment horizontal="left"/>
    </xf>
    <xf numFmtId="165" fontId="5" fillId="0" borderId="0" xfId="0" applyNumberFormat="1" applyFont="1" applyAlignment="1">
      <alignment horizontal="left"/>
    </xf>
    <xf numFmtId="0" fontId="5" fillId="0" borderId="0" xfId="0" applyFont="1" applyAlignment="1">
      <alignment horizontal="center" vertical="center" wrapText="1"/>
    </xf>
    <xf numFmtId="0" fontId="20" fillId="0" borderId="0" xfId="0" applyFont="1" applyAlignment="1">
      <alignment horizontal="center" vertical="center" wrapText="1"/>
    </xf>
    <xf numFmtId="0" fontId="5" fillId="0" borderId="2" xfId="0" applyFont="1" applyBorder="1" applyAlignment="1" applyProtection="1">
      <alignment horizontal="center" vertical="center"/>
      <protection locked="0"/>
    </xf>
    <xf numFmtId="0" fontId="5" fillId="0" borderId="2" xfId="0" applyFont="1" applyBorder="1" applyAlignment="1" applyProtection="1">
      <alignment horizontal="left" vertical="center" wrapText="1"/>
      <protection locked="0"/>
    </xf>
    <xf numFmtId="0" fontId="4" fillId="0" borderId="2" xfId="0" applyFont="1" applyBorder="1" applyAlignment="1" applyProtection="1">
      <alignment vertical="center" wrapText="1"/>
      <protection locked="0"/>
    </xf>
    <xf numFmtId="0" fontId="5" fillId="6" borderId="2" xfId="0" applyFont="1" applyFill="1" applyBorder="1" applyAlignment="1" applyProtection="1">
      <alignment horizontal="center" vertical="center"/>
      <protection locked="0"/>
    </xf>
    <xf numFmtId="0" fontId="5" fillId="5" borderId="2" xfId="0" applyFont="1" applyFill="1" applyBorder="1" applyAlignment="1" applyProtection="1">
      <alignment horizontal="left" vertical="center" wrapText="1"/>
      <protection locked="0"/>
    </xf>
    <xf numFmtId="0" fontId="5" fillId="3" borderId="2" xfId="0" applyFont="1" applyFill="1" applyBorder="1" applyAlignment="1" applyProtection="1">
      <alignment horizontal="center" vertical="center"/>
      <protection locked="0"/>
    </xf>
    <xf numFmtId="0" fontId="2" fillId="0" borderId="2" xfId="0" applyFont="1" applyBorder="1" applyAlignment="1" applyProtection="1">
      <alignment horizontal="left" vertical="center" wrapText="1" readingOrder="1"/>
      <protection locked="0"/>
    </xf>
    <xf numFmtId="0" fontId="2" fillId="5" borderId="2" xfId="0" applyFont="1" applyFill="1" applyBorder="1" applyAlignment="1" applyProtection="1">
      <alignment horizontal="left" vertical="center" wrapText="1"/>
      <protection locked="0"/>
    </xf>
    <xf numFmtId="0" fontId="13" fillId="11" borderId="2" xfId="0" applyFont="1" applyFill="1" applyBorder="1" applyAlignment="1">
      <alignment horizontal="center" vertical="center" readingOrder="1"/>
    </xf>
    <xf numFmtId="0" fontId="5" fillId="0" borderId="2" xfId="0" applyFont="1" applyBorder="1" applyAlignment="1">
      <alignment vertical="center"/>
    </xf>
    <xf numFmtId="0" fontId="5" fillId="0" borderId="2" xfId="0" applyFont="1" applyBorder="1" applyAlignment="1">
      <alignment horizontal="left" vertical="center" wrapText="1"/>
    </xf>
    <xf numFmtId="0" fontId="4" fillId="0" borderId="2" xfId="0" applyFont="1" applyBorder="1" applyAlignment="1">
      <alignment vertical="center"/>
    </xf>
    <xf numFmtId="0" fontId="2" fillId="0" borderId="2" xfId="0" applyFont="1" applyBorder="1" applyAlignment="1">
      <alignment horizontal="left" vertical="center" readingOrder="1"/>
    </xf>
    <xf numFmtId="0" fontId="4" fillId="0" borderId="2" xfId="0" applyFont="1" applyBorder="1" applyAlignment="1">
      <alignment vertical="center" readingOrder="1"/>
    </xf>
    <xf numFmtId="0" fontId="2" fillId="0" borderId="2" xfId="0" applyFont="1" applyBorder="1"/>
    <xf numFmtId="0" fontId="4" fillId="0" borderId="2" xfId="0" applyFont="1" applyBorder="1" applyAlignment="1">
      <alignment horizontal="left" vertical="center" readingOrder="1"/>
    </xf>
    <xf numFmtId="0" fontId="4" fillId="0" borderId="2" xfId="0" applyFont="1" applyBorder="1" applyAlignment="1">
      <alignment horizontal="left" vertical="center"/>
    </xf>
    <xf numFmtId="0" fontId="5" fillId="5" borderId="2" xfId="0" applyFont="1" applyFill="1" applyBorder="1" applyAlignment="1">
      <alignment horizontal="left" vertical="center"/>
    </xf>
    <xf numFmtId="0" fontId="5" fillId="3" borderId="2" xfId="0" applyFont="1" applyFill="1" applyBorder="1" applyAlignment="1">
      <alignment horizontal="left" vertical="center"/>
    </xf>
    <xf numFmtId="0" fontId="5" fillId="6" borderId="2" xfId="0" applyFont="1" applyFill="1" applyBorder="1" applyAlignment="1">
      <alignment horizontal="center" vertical="center"/>
    </xf>
    <xf numFmtId="0" fontId="2" fillId="6" borderId="2" xfId="0" applyFont="1" applyFill="1" applyBorder="1" applyAlignment="1">
      <alignment horizontal="left" vertical="center" readingOrder="1"/>
    </xf>
    <xf numFmtId="0" fontId="2" fillId="6" borderId="2" xfId="0" applyFont="1" applyFill="1" applyBorder="1" applyAlignment="1">
      <alignment vertical="center" readingOrder="1"/>
    </xf>
    <xf numFmtId="0" fontId="5" fillId="2" borderId="2" xfId="0" applyFont="1" applyFill="1" applyBorder="1" applyAlignment="1">
      <alignment horizontal="left" vertical="center"/>
    </xf>
    <xf numFmtId="0" fontId="5" fillId="8" borderId="2" xfId="0" applyFont="1" applyFill="1" applyBorder="1" applyAlignment="1">
      <alignment horizontal="left" vertical="center"/>
    </xf>
    <xf numFmtId="0" fontId="2" fillId="0" borderId="2" xfId="0" applyFont="1" applyBorder="1" applyAlignment="1">
      <alignment vertical="center" readingOrder="1"/>
    </xf>
    <xf numFmtId="0" fontId="2" fillId="0" borderId="2" xfId="0" applyFont="1" applyBorder="1" applyAlignment="1">
      <alignment horizontal="left" vertical="center"/>
    </xf>
    <xf numFmtId="0" fontId="5" fillId="5" borderId="2" xfId="0" applyFont="1" applyFill="1" applyBorder="1" applyAlignment="1">
      <alignment horizontal="left" vertical="center" wrapText="1"/>
    </xf>
    <xf numFmtId="0" fontId="4" fillId="5" borderId="2" xfId="0" applyFont="1" applyFill="1" applyBorder="1" applyAlignment="1">
      <alignment horizontal="left" vertical="center"/>
    </xf>
    <xf numFmtId="0" fontId="5" fillId="0" borderId="2" xfId="0" quotePrefix="1" applyFont="1" applyBorder="1" applyAlignment="1">
      <alignment horizontal="left" vertical="center"/>
    </xf>
    <xf numFmtId="0" fontId="2" fillId="5" borderId="2" xfId="0" applyFont="1" applyFill="1" applyBorder="1" applyAlignment="1">
      <alignment horizontal="left" vertical="center" readingOrder="1"/>
    </xf>
    <xf numFmtId="0" fontId="4" fillId="5" borderId="2" xfId="0" applyFont="1" applyFill="1" applyBorder="1" applyAlignment="1">
      <alignment horizontal="left" vertical="center" readingOrder="1"/>
    </xf>
    <xf numFmtId="0" fontId="5" fillId="3" borderId="2" xfId="0" applyFont="1" applyFill="1" applyBorder="1" applyAlignment="1">
      <alignment horizontal="center" vertical="center"/>
    </xf>
    <xf numFmtId="0" fontId="4" fillId="3" borderId="2" xfId="0" applyFont="1" applyFill="1" applyBorder="1" applyAlignment="1">
      <alignment horizontal="left" vertical="center" readingOrder="1"/>
    </xf>
    <xf numFmtId="0" fontId="3" fillId="0" borderId="2" xfId="0" applyFont="1" applyBorder="1" applyAlignment="1">
      <alignment horizontal="left" vertical="center"/>
    </xf>
    <xf numFmtId="0" fontId="13" fillId="11" borderId="2" xfId="0" applyFont="1" applyFill="1" applyBorder="1" applyAlignment="1" applyProtection="1">
      <alignment horizontal="center" vertical="center" wrapText="1" readingOrder="1"/>
      <protection locked="0"/>
    </xf>
    <xf numFmtId="14" fontId="5" fillId="11" borderId="2" xfId="0" applyNumberFormat="1" applyFont="1" applyFill="1" applyBorder="1" applyAlignment="1" applyProtection="1">
      <alignment horizontal="center" vertical="center"/>
      <protection locked="0"/>
    </xf>
    <xf numFmtId="0" fontId="5" fillId="16" borderId="2" xfId="0" applyFont="1" applyFill="1" applyBorder="1" applyAlignment="1" applyProtection="1">
      <alignment horizontal="left"/>
      <protection locked="0"/>
    </xf>
    <xf numFmtId="165" fontId="5" fillId="16" borderId="2" xfId="0" applyNumberFormat="1" applyFont="1" applyFill="1" applyBorder="1" applyAlignment="1" applyProtection="1">
      <alignment horizontal="left"/>
      <protection locked="0"/>
    </xf>
    <xf numFmtId="0" fontId="5" fillId="0" borderId="2" xfId="0" applyFont="1" applyBorder="1" applyAlignment="1" applyProtection="1">
      <alignment vertical="center" wrapText="1"/>
      <protection locked="0"/>
    </xf>
    <xf numFmtId="0" fontId="5" fillId="0" borderId="2" xfId="0" applyFont="1" applyBorder="1" applyAlignment="1" applyProtection="1">
      <alignment horizontal="left"/>
      <protection locked="0"/>
    </xf>
    <xf numFmtId="165" fontId="5" fillId="0" borderId="2" xfId="0" applyNumberFormat="1" applyFont="1" applyBorder="1" applyAlignment="1" applyProtection="1">
      <alignment horizontal="left"/>
      <protection locked="0"/>
    </xf>
    <xf numFmtId="0" fontId="3" fillId="0" borderId="2" xfId="0" applyFont="1" applyBorder="1" applyAlignment="1" applyProtection="1">
      <alignment horizontal="left" vertical="center" wrapText="1"/>
      <protection locked="0"/>
    </xf>
    <xf numFmtId="0" fontId="4" fillId="0" borderId="2" xfId="0" applyFont="1" applyBorder="1" applyAlignment="1" applyProtection="1">
      <alignment horizontal="left" vertical="center" wrapText="1"/>
      <protection locked="0"/>
    </xf>
    <xf numFmtId="0" fontId="4" fillId="0" borderId="2" xfId="0" applyFont="1" applyBorder="1" applyAlignment="1" applyProtection="1">
      <alignment vertical="center" wrapText="1" readingOrder="1"/>
      <protection locked="0"/>
    </xf>
    <xf numFmtId="0" fontId="2" fillId="0" borderId="2" xfId="0" applyFont="1" applyBorder="1" applyAlignment="1" applyProtection="1">
      <alignment vertical="center" wrapText="1"/>
      <protection locked="0"/>
    </xf>
    <xf numFmtId="0" fontId="2" fillId="0" borderId="2" xfId="0" applyFont="1" applyBorder="1" applyAlignment="1" applyProtection="1">
      <alignment horizontal="left" vertical="center" wrapText="1"/>
      <protection locked="0"/>
    </xf>
    <xf numFmtId="0" fontId="23" fillId="0" borderId="2" xfId="0" applyFont="1" applyBorder="1" applyAlignment="1" applyProtection="1">
      <alignment horizontal="left" vertical="center" wrapText="1"/>
      <protection locked="0"/>
    </xf>
    <xf numFmtId="0" fontId="4" fillId="0" borderId="2" xfId="0" applyFont="1" applyBorder="1" applyAlignment="1" applyProtection="1">
      <alignment horizontal="left" vertical="center" wrapText="1" readingOrder="1"/>
      <protection locked="0"/>
    </xf>
    <xf numFmtId="0" fontId="1" fillId="0" borderId="2" xfId="1" applyBorder="1" applyAlignment="1" applyProtection="1">
      <alignment horizontal="left" vertical="center" wrapText="1" readingOrder="1"/>
      <protection locked="0"/>
    </xf>
    <xf numFmtId="0" fontId="22" fillId="0" borderId="2" xfId="0" applyFont="1" applyBorder="1" applyAlignment="1" applyProtection="1">
      <alignment horizontal="left" vertical="center" wrapText="1"/>
      <protection locked="0"/>
    </xf>
    <xf numFmtId="0" fontId="2" fillId="6" borderId="2" xfId="0" applyFont="1" applyFill="1" applyBorder="1" applyAlignment="1" applyProtection="1">
      <alignment vertical="center" wrapText="1" readingOrder="1"/>
      <protection locked="0"/>
    </xf>
    <xf numFmtId="0" fontId="2" fillId="0" borderId="2" xfId="0" applyFont="1" applyBorder="1" applyAlignment="1" applyProtection="1">
      <alignment vertical="center" wrapText="1" readingOrder="1"/>
      <protection locked="0"/>
    </xf>
    <xf numFmtId="0" fontId="5" fillId="5" borderId="2" xfId="0" applyFont="1" applyFill="1" applyBorder="1" applyAlignment="1" applyProtection="1">
      <alignment vertical="center" wrapText="1"/>
      <protection locked="0"/>
    </xf>
    <xf numFmtId="0" fontId="1" fillId="0" borderId="2" xfId="1" applyBorder="1" applyAlignment="1" applyProtection="1">
      <alignment horizontal="left" vertical="center" wrapText="1"/>
      <protection locked="0"/>
    </xf>
    <xf numFmtId="14" fontId="4" fillId="0" borderId="2" xfId="0" applyNumberFormat="1" applyFont="1" applyBorder="1" applyAlignment="1" applyProtection="1">
      <alignment horizontal="left" vertical="center" wrapText="1" readingOrder="1"/>
      <protection locked="0"/>
    </xf>
    <xf numFmtId="14" fontId="2" fillId="0" borderId="2" xfId="0" applyNumberFormat="1" applyFont="1" applyBorder="1" applyAlignment="1" applyProtection="1">
      <alignment horizontal="left" vertical="center" wrapText="1"/>
      <protection locked="0"/>
    </xf>
    <xf numFmtId="0" fontId="3" fillId="3" borderId="2" xfId="0" applyFont="1" applyFill="1" applyBorder="1" applyAlignment="1" applyProtection="1">
      <alignment horizontal="left" vertical="center" wrapText="1"/>
      <protection locked="0"/>
    </xf>
    <xf numFmtId="15" fontId="0" fillId="0" borderId="2" xfId="0" applyNumberFormat="1" applyBorder="1" applyAlignment="1" applyProtection="1">
      <alignment horizontal="left" vertical="center"/>
      <protection locked="0"/>
    </xf>
    <xf numFmtId="0" fontId="7" fillId="0" borderId="0" xfId="0" applyFont="1"/>
    <xf numFmtId="0" fontId="26" fillId="0" borderId="0" xfId="0" applyFont="1" applyAlignment="1">
      <alignment horizontal="left" vertical="center" wrapText="1" indent="1"/>
    </xf>
    <xf numFmtId="0" fontId="5" fillId="0" borderId="0" xfId="0" applyFont="1" applyAlignment="1">
      <alignment horizontal="left" vertical="center"/>
    </xf>
    <xf numFmtId="0" fontId="21" fillId="17" borderId="4" xfId="0" applyFont="1" applyFill="1" applyBorder="1" applyAlignment="1">
      <alignment readingOrder="1"/>
    </xf>
    <xf numFmtId="0" fontId="21" fillId="17" borderId="12" xfId="0" applyFont="1" applyFill="1" applyBorder="1" applyAlignment="1">
      <alignment readingOrder="1"/>
    </xf>
    <xf numFmtId="0" fontId="27" fillId="17" borderId="12" xfId="0" applyFont="1" applyFill="1" applyBorder="1" applyAlignment="1">
      <alignment wrapText="1" readingOrder="1"/>
    </xf>
    <xf numFmtId="0" fontId="21" fillId="17" borderId="12" xfId="0" applyFont="1" applyFill="1" applyBorder="1" applyAlignment="1">
      <alignment wrapText="1" readingOrder="1"/>
    </xf>
    <xf numFmtId="0" fontId="2" fillId="18" borderId="12" xfId="0" applyFont="1" applyFill="1" applyBorder="1" applyAlignment="1">
      <alignment wrapText="1" readingOrder="1"/>
    </xf>
    <xf numFmtId="0" fontId="2" fillId="18" borderId="12" xfId="0" applyFont="1" applyFill="1" applyBorder="1"/>
    <xf numFmtId="0" fontId="2" fillId="0" borderId="4" xfId="0" applyFont="1" applyBorder="1"/>
    <xf numFmtId="0" fontId="2" fillId="0" borderId="12" xfId="0" applyFont="1" applyBorder="1"/>
    <xf numFmtId="0" fontId="2" fillId="0" borderId="12" xfId="0" applyFont="1" applyBorder="1" applyAlignment="1">
      <alignment readingOrder="1"/>
    </xf>
    <xf numFmtId="0" fontId="2" fillId="0" borderId="12" xfId="0" applyFont="1" applyBorder="1" applyAlignment="1">
      <alignment wrapText="1"/>
    </xf>
    <xf numFmtId="0" fontId="1" fillId="0" borderId="12" xfId="1" applyFill="1" applyBorder="1" applyAlignment="1">
      <alignment wrapText="1"/>
    </xf>
    <xf numFmtId="0" fontId="2" fillId="0" borderId="0" xfId="0" applyFont="1"/>
    <xf numFmtId="0" fontId="2" fillId="0" borderId="7" xfId="0" applyFont="1" applyBorder="1"/>
    <xf numFmtId="0" fontId="2" fillId="0" borderId="7" xfId="0" applyFont="1" applyBorder="1" applyAlignment="1">
      <alignment readingOrder="1"/>
    </xf>
    <xf numFmtId="0" fontId="2" fillId="0" borderId="7" xfId="0" applyFont="1" applyBorder="1" applyAlignment="1">
      <alignment wrapText="1"/>
    </xf>
    <xf numFmtId="0" fontId="1" fillId="0" borderId="13" xfId="1" applyFill="1" applyBorder="1" applyAlignment="1">
      <alignment wrapText="1"/>
    </xf>
    <xf numFmtId="0" fontId="2" fillId="0" borderId="6" xfId="0" applyFont="1" applyBorder="1"/>
    <xf numFmtId="0" fontId="2" fillId="0" borderId="8" xfId="0" applyFont="1" applyBorder="1"/>
    <xf numFmtId="0" fontId="2" fillId="0" borderId="8" xfId="0" applyFont="1" applyBorder="1" applyAlignment="1">
      <alignment readingOrder="1"/>
    </xf>
    <xf numFmtId="0" fontId="2" fillId="0" borderId="8" xfId="0" applyFont="1" applyBorder="1" applyAlignment="1">
      <alignment wrapText="1" readingOrder="1"/>
    </xf>
    <xf numFmtId="0" fontId="1" fillId="0" borderId="3" xfId="1" applyFill="1" applyBorder="1" applyAlignment="1">
      <alignment wrapText="1"/>
    </xf>
    <xf numFmtId="0" fontId="2" fillId="0" borderId="8" xfId="0" applyFont="1" applyBorder="1" applyAlignment="1">
      <alignment wrapText="1"/>
    </xf>
    <xf numFmtId="0" fontId="5" fillId="0" borderId="2" xfId="0" applyFont="1" applyBorder="1" applyAlignment="1" applyProtection="1">
      <alignment horizontal="center" vertical="center" wrapText="1"/>
      <protection locked="0"/>
    </xf>
    <xf numFmtId="0" fontId="4" fillId="3" borderId="2" xfId="0" applyFont="1" applyFill="1" applyBorder="1" applyAlignment="1" applyProtection="1">
      <alignment horizontal="left" vertical="center" wrapText="1"/>
      <protection locked="0"/>
    </xf>
    <xf numFmtId="0" fontId="2" fillId="3" borderId="2" xfId="0" applyFont="1" applyFill="1" applyBorder="1" applyAlignment="1" applyProtection="1">
      <alignment horizontal="left" vertical="center" wrapText="1"/>
      <protection locked="0"/>
    </xf>
    <xf numFmtId="0" fontId="4" fillId="3" borderId="2" xfId="0" applyFont="1" applyFill="1" applyBorder="1" applyAlignment="1" applyProtection="1">
      <alignment horizontal="left" vertical="center" wrapText="1" readingOrder="1"/>
      <protection locked="0"/>
    </xf>
    <xf numFmtId="0" fontId="5" fillId="0" borderId="2" xfId="0" applyFont="1" applyBorder="1" applyAlignment="1" applyProtection="1">
      <alignment horizontal="left" vertical="center"/>
      <protection locked="0"/>
    </xf>
    <xf numFmtId="0" fontId="5" fillId="3" borderId="2" xfId="0" applyFont="1" applyFill="1" applyBorder="1" applyAlignment="1">
      <alignment vertical="center"/>
    </xf>
    <xf numFmtId="0" fontId="5" fillId="3" borderId="2" xfId="0" applyFont="1" applyFill="1" applyBorder="1" applyAlignment="1" applyProtection="1">
      <alignment vertical="center" wrapText="1"/>
      <protection locked="0"/>
    </xf>
    <xf numFmtId="0" fontId="5" fillId="3" borderId="2" xfId="0" applyFont="1" applyFill="1" applyBorder="1" applyAlignment="1" applyProtection="1">
      <alignment horizontal="left" vertical="center"/>
      <protection locked="0"/>
    </xf>
    <xf numFmtId="0" fontId="5" fillId="3" borderId="2" xfId="0" applyFont="1" applyFill="1" applyBorder="1" applyAlignment="1" applyProtection="1">
      <alignment horizontal="left" vertical="center" wrapText="1"/>
      <protection locked="0"/>
    </xf>
    <xf numFmtId="0" fontId="5" fillId="3" borderId="2" xfId="0" applyFont="1" applyFill="1" applyBorder="1" applyAlignment="1" applyProtection="1">
      <alignment horizontal="left"/>
      <protection locked="0"/>
    </xf>
    <xf numFmtId="165" fontId="5" fillId="3" borderId="2" xfId="0" applyNumberFormat="1" applyFont="1" applyFill="1" applyBorder="1" applyAlignment="1" applyProtection="1">
      <alignment horizontal="left"/>
      <protection locked="0"/>
    </xf>
    <xf numFmtId="9" fontId="5" fillId="0" borderId="2" xfId="0" applyNumberFormat="1" applyFont="1" applyBorder="1" applyAlignment="1">
      <alignment horizontal="left" vertical="center" wrapText="1"/>
    </xf>
    <xf numFmtId="0" fontId="5" fillId="3" borderId="2" xfId="0" applyFont="1" applyFill="1" applyBorder="1" applyAlignment="1">
      <alignment horizontal="left" vertical="center" wrapText="1"/>
    </xf>
    <xf numFmtId="0" fontId="5" fillId="6" borderId="2" xfId="0" applyFont="1" applyFill="1" applyBorder="1" applyAlignment="1" applyProtection="1">
      <alignment horizontal="left" vertical="center" wrapText="1"/>
      <protection locked="0"/>
    </xf>
    <xf numFmtId="0" fontId="2" fillId="0" borderId="2" xfId="0" applyFont="1" applyBorder="1" applyAlignment="1">
      <alignment vertical="center" wrapText="1"/>
    </xf>
    <xf numFmtId="0" fontId="29" fillId="0" borderId="2" xfId="0" applyFont="1" applyBorder="1"/>
    <xf numFmtId="14" fontId="5" fillId="0" borderId="2" xfId="0" applyNumberFormat="1" applyFont="1" applyBorder="1" applyAlignment="1">
      <alignment horizontal="center" vertical="center"/>
    </xf>
    <xf numFmtId="14" fontId="5" fillId="0" borderId="2" xfId="0" applyNumberFormat="1" applyFont="1" applyBorder="1" applyAlignment="1" applyProtection="1">
      <alignment horizontal="center" vertical="center"/>
      <protection locked="0"/>
    </xf>
    <xf numFmtId="0" fontId="2" fillId="3" borderId="2" xfId="0" applyFont="1" applyFill="1" applyBorder="1" applyAlignment="1">
      <alignment horizontal="left" vertical="center" readingOrder="1"/>
    </xf>
    <xf numFmtId="0" fontId="4" fillId="3" borderId="2" xfId="0" applyFont="1" applyFill="1" applyBorder="1" applyAlignment="1">
      <alignment vertical="center" readingOrder="1"/>
    </xf>
    <xf numFmtId="0" fontId="4" fillId="3" borderId="2" xfId="0" applyFont="1" applyFill="1" applyBorder="1" applyAlignment="1" applyProtection="1">
      <alignment vertical="center" wrapText="1" readingOrder="1"/>
      <protection locked="0"/>
    </xf>
    <xf numFmtId="0" fontId="4" fillId="3" borderId="2" xfId="0" applyFont="1" applyFill="1" applyBorder="1" applyAlignment="1">
      <alignment vertical="center"/>
    </xf>
    <xf numFmtId="0" fontId="4" fillId="3" borderId="2" xfId="0" applyFont="1" applyFill="1" applyBorder="1" applyAlignment="1" applyProtection="1">
      <alignment vertical="center" wrapText="1"/>
      <protection locked="0"/>
    </xf>
    <xf numFmtId="0" fontId="1" fillId="0" borderId="2" xfId="1" applyBorder="1" applyProtection="1">
      <protection locked="0"/>
    </xf>
    <xf numFmtId="0" fontId="1" fillId="0" borderId="2" xfId="1" applyBorder="1" applyAlignment="1" applyProtection="1">
      <alignment horizontal="center" vertical="center" wrapText="1"/>
      <protection locked="0"/>
    </xf>
    <xf numFmtId="0" fontId="1" fillId="0" borderId="2" xfId="1" applyBorder="1"/>
    <xf numFmtId="0" fontId="5" fillId="5" borderId="2" xfId="0" applyFont="1" applyFill="1" applyBorder="1" applyAlignment="1">
      <alignment horizontal="center" vertical="center"/>
    </xf>
    <xf numFmtId="0" fontId="2" fillId="0" borderId="2" xfId="0" applyFont="1" applyBorder="1" applyAlignment="1" applyProtection="1">
      <alignment horizontal="center" vertical="center" wrapText="1"/>
      <protection locked="0"/>
    </xf>
    <xf numFmtId="0" fontId="6" fillId="0" borderId="2" xfId="1" applyFont="1" applyFill="1" applyBorder="1" applyAlignment="1" applyProtection="1">
      <alignment horizontal="center" vertical="center" wrapText="1"/>
      <protection locked="0"/>
    </xf>
    <xf numFmtId="0" fontId="1" fillId="0" borderId="2" xfId="1" applyBorder="1" applyAlignment="1">
      <alignment horizontal="left" vertical="center"/>
    </xf>
    <xf numFmtId="0" fontId="1" fillId="0" borderId="2" xfId="1" applyFill="1" applyBorder="1" applyAlignment="1" applyProtection="1">
      <protection locked="0"/>
    </xf>
    <xf numFmtId="0" fontId="4" fillId="0" borderId="2" xfId="0" applyFont="1" applyBorder="1" applyAlignment="1" applyProtection="1">
      <alignment horizontal="center" vertical="center" wrapText="1" readingOrder="1"/>
      <protection locked="0"/>
    </xf>
    <xf numFmtId="0" fontId="5" fillId="20" borderId="2" xfId="0" applyFont="1" applyFill="1" applyBorder="1" applyAlignment="1">
      <alignment horizontal="left" vertical="center"/>
    </xf>
    <xf numFmtId="0" fontId="4" fillId="0" borderId="2" xfId="0" applyFont="1" applyBorder="1" applyAlignment="1">
      <alignment horizontal="left" vertical="center" wrapText="1" readingOrder="1"/>
    </xf>
    <xf numFmtId="0" fontId="2" fillId="0" borderId="2" xfId="0" applyFont="1" applyBorder="1" applyAlignment="1">
      <alignment horizontal="left" vertical="center" wrapText="1"/>
    </xf>
    <xf numFmtId="0" fontId="5" fillId="8" borderId="2" xfId="0" applyFont="1" applyFill="1" applyBorder="1" applyAlignment="1">
      <alignment horizontal="left" vertical="center" wrapText="1"/>
    </xf>
    <xf numFmtId="15" fontId="2" fillId="0" borderId="2" xfId="0" applyNumberFormat="1" applyFont="1" applyBorder="1" applyAlignment="1" applyProtection="1">
      <alignment vertical="center" wrapText="1"/>
      <protection locked="0"/>
    </xf>
    <xf numFmtId="0" fontId="28" fillId="0" borderId="2" xfId="0" applyFont="1" applyBorder="1" applyAlignment="1" applyProtection="1">
      <alignment horizontal="left" vertical="center" wrapText="1"/>
      <protection locked="0"/>
    </xf>
    <xf numFmtId="15" fontId="5" fillId="0" borderId="2" xfId="0" applyNumberFormat="1" applyFont="1" applyBorder="1" applyAlignment="1" applyProtection="1">
      <alignment horizontal="left" vertical="center" wrapText="1"/>
      <protection locked="0"/>
    </xf>
    <xf numFmtId="0" fontId="13" fillId="11" borderId="2" xfId="0" applyFont="1" applyFill="1" applyBorder="1" applyAlignment="1">
      <alignment horizontal="center" vertical="center" wrapText="1" readingOrder="1"/>
    </xf>
    <xf numFmtId="0" fontId="24" fillId="11" borderId="2" xfId="0" applyFont="1" applyFill="1" applyBorder="1" applyAlignment="1" applyProtection="1">
      <alignment horizontal="center" vertical="center" wrapText="1" readingOrder="1"/>
      <protection locked="0"/>
    </xf>
    <xf numFmtId="15" fontId="2" fillId="0" borderId="2" xfId="0" applyNumberFormat="1" applyFont="1" applyBorder="1" applyAlignment="1" applyProtection="1">
      <alignment horizontal="center" vertical="center" wrapText="1" readingOrder="1"/>
      <protection locked="0"/>
    </xf>
    <xf numFmtId="0" fontId="5" fillId="3" borderId="2" xfId="0" applyFont="1" applyFill="1" applyBorder="1" applyAlignment="1" applyProtection="1">
      <alignment horizontal="center" vertical="center" wrapText="1"/>
      <protection locked="0"/>
    </xf>
    <xf numFmtId="0" fontId="5" fillId="6" borderId="2" xfId="0" applyFont="1" applyFill="1" applyBorder="1" applyAlignment="1">
      <alignment horizontal="left" vertical="center"/>
    </xf>
    <xf numFmtId="0" fontId="6" fillId="0" borderId="2" xfId="1" applyFont="1" applyBorder="1" applyAlignment="1" applyProtection="1">
      <alignment horizontal="center" vertical="center" wrapText="1"/>
      <protection locked="0"/>
    </xf>
    <xf numFmtId="0" fontId="1" fillId="0" borderId="2" xfId="1" applyFill="1" applyBorder="1" applyAlignment="1" applyProtection="1">
      <alignment horizontal="center" vertical="center" wrapText="1"/>
      <protection locked="0"/>
    </xf>
    <xf numFmtId="0" fontId="6" fillId="3" borderId="2" xfId="1" applyFont="1" applyFill="1" applyBorder="1" applyAlignment="1" applyProtection="1">
      <alignment horizontal="center" vertical="center" wrapText="1"/>
      <protection locked="0"/>
    </xf>
    <xf numFmtId="0" fontId="2" fillId="3" borderId="2" xfId="0" applyFont="1" applyFill="1" applyBorder="1" applyAlignment="1" applyProtection="1">
      <alignment horizontal="left" vertical="center" wrapText="1" readingOrder="1"/>
      <protection locked="0"/>
    </xf>
    <xf numFmtId="0" fontId="0" fillId="3" borderId="2" xfId="0" applyFill="1" applyBorder="1"/>
    <xf numFmtId="0" fontId="4" fillId="0" borderId="2" xfId="0" applyFont="1" applyBorder="1" applyAlignment="1">
      <alignment vertical="center" wrapText="1"/>
    </xf>
    <xf numFmtId="0" fontId="1" fillId="4" borderId="2" xfId="1" applyFill="1" applyBorder="1" applyProtection="1">
      <protection locked="0"/>
    </xf>
    <xf numFmtId="0" fontId="2" fillId="4" borderId="2" xfId="0" applyFont="1" applyFill="1" applyBorder="1" applyAlignment="1" applyProtection="1">
      <alignment wrapText="1"/>
      <protection locked="0"/>
    </xf>
    <xf numFmtId="15" fontId="2" fillId="0" borderId="2" xfId="0" applyNumberFormat="1" applyFont="1" applyBorder="1" applyAlignment="1" applyProtection="1">
      <alignment horizontal="left" vertical="center" wrapText="1"/>
      <protection locked="0"/>
    </xf>
    <xf numFmtId="0" fontId="2" fillId="0" borderId="2" xfId="0" applyFont="1" applyBorder="1" applyAlignment="1">
      <alignment horizontal="left" vertical="center" wrapText="1" readingOrder="1"/>
    </xf>
    <xf numFmtId="15" fontId="5" fillId="0" borderId="2" xfId="0" applyNumberFormat="1" applyFont="1" applyBorder="1" applyAlignment="1" applyProtection="1">
      <alignment horizontal="center" vertical="center" wrapText="1"/>
      <protection locked="0"/>
    </xf>
    <xf numFmtId="15" fontId="30" fillId="0" borderId="2" xfId="0" applyNumberFormat="1" applyFont="1" applyBorder="1" applyAlignment="1" applyProtection="1">
      <alignment horizontal="left" vertical="center" wrapText="1"/>
      <protection locked="0"/>
    </xf>
    <xf numFmtId="0" fontId="5" fillId="0" borderId="2" xfId="0" applyFont="1" applyBorder="1" applyAlignment="1">
      <alignment horizontal="left"/>
    </xf>
    <xf numFmtId="15" fontId="0" fillId="0" borderId="2" xfId="0" applyNumberFormat="1" applyBorder="1" applyAlignment="1">
      <alignment horizontal="left" vertical="center"/>
    </xf>
    <xf numFmtId="15" fontId="2" fillId="0" borderId="2" xfId="0" applyNumberFormat="1" applyFont="1" applyBorder="1" applyAlignment="1" applyProtection="1">
      <alignment vertical="center" wrapText="1" readingOrder="1"/>
      <protection locked="0"/>
    </xf>
    <xf numFmtId="0" fontId="2" fillId="0" borderId="2" xfId="0" applyFont="1" applyBorder="1" applyAlignment="1" applyProtection="1">
      <alignment wrapText="1"/>
      <protection locked="0"/>
    </xf>
    <xf numFmtId="0" fontId="5" fillId="19" borderId="2" xfId="0" applyFont="1" applyFill="1" applyBorder="1" applyAlignment="1" applyProtection="1">
      <alignment horizontal="left" vertical="center" wrapText="1"/>
      <protection locked="0"/>
    </xf>
    <xf numFmtId="14" fontId="5" fillId="0" borderId="2" xfId="0" applyNumberFormat="1" applyFont="1" applyBorder="1" applyAlignment="1" applyProtection="1">
      <alignment horizontal="left" vertical="center" wrapText="1"/>
      <protection locked="0"/>
    </xf>
    <xf numFmtId="0" fontId="3" fillId="3" borderId="2" xfId="0" applyFont="1" applyFill="1" applyBorder="1" applyAlignment="1">
      <alignment horizontal="left" vertical="center"/>
    </xf>
    <xf numFmtId="0" fontId="4" fillId="0" borderId="2" xfId="0" applyFont="1" applyBorder="1" applyAlignment="1">
      <alignment vertical="center" wrapText="1" readingOrder="1"/>
    </xf>
    <xf numFmtId="0" fontId="0" fillId="0" borderId="0" xfId="0" pivotButton="1"/>
    <xf numFmtId="165" fontId="5" fillId="0" borderId="2" xfId="0" applyNumberFormat="1" applyFont="1" applyBorder="1" applyAlignment="1" applyProtection="1">
      <alignment horizontal="center" vertical="center"/>
      <protection locked="0"/>
    </xf>
    <xf numFmtId="0" fontId="1" fillId="3" borderId="2" xfId="1" applyFill="1" applyBorder="1" applyAlignment="1" applyProtection="1">
      <alignment horizontal="center" vertical="center" wrapText="1"/>
      <protection locked="0"/>
    </xf>
    <xf numFmtId="0" fontId="2" fillId="0" borderId="2" xfId="0" applyFont="1" applyBorder="1" applyAlignment="1">
      <alignment vertical="center"/>
    </xf>
    <xf numFmtId="0" fontId="0" fillId="0" borderId="4" xfId="0" applyBorder="1"/>
    <xf numFmtId="15" fontId="5" fillId="0" borderId="2" xfId="0" applyNumberFormat="1" applyFont="1" applyBorder="1" applyAlignment="1">
      <alignment vertical="center" wrapText="1"/>
    </xf>
    <xf numFmtId="0" fontId="1" fillId="0" borderId="2" xfId="1" applyBorder="1" applyAlignment="1">
      <alignment horizontal="left" vertical="center" wrapText="1"/>
    </xf>
    <xf numFmtId="0" fontId="5" fillId="21" borderId="2" xfId="0" applyFont="1" applyFill="1" applyBorder="1" applyAlignment="1">
      <alignment horizontal="left" vertical="center"/>
    </xf>
    <xf numFmtId="0" fontId="4" fillId="0" borderId="2" xfId="0" applyFont="1" applyBorder="1" applyAlignment="1">
      <alignment horizontal="center" vertical="center" readingOrder="1"/>
    </xf>
    <xf numFmtId="0" fontId="34" fillId="22" borderId="14" xfId="0" applyFont="1" applyFill="1" applyBorder="1" applyAlignment="1">
      <alignment horizontal="left"/>
    </xf>
    <xf numFmtId="0" fontId="34" fillId="22" borderId="15" xfId="0" applyFont="1" applyFill="1" applyBorder="1" applyAlignment="1">
      <alignment horizontal="left"/>
    </xf>
    <xf numFmtId="0" fontId="34" fillId="22" borderId="15" xfId="0" applyFont="1" applyFill="1" applyBorder="1" applyAlignment="1">
      <alignment horizontal="left" wrapText="1"/>
    </xf>
    <xf numFmtId="0" fontId="35" fillId="0" borderId="16" xfId="0" applyFont="1" applyBorder="1" applyAlignment="1">
      <alignment horizontal="left"/>
    </xf>
    <xf numFmtId="14" fontId="35" fillId="0" borderId="2" xfId="0" applyNumberFormat="1" applyFont="1" applyBorder="1" applyAlignment="1">
      <alignment horizontal="left"/>
    </xf>
    <xf numFmtId="0" fontId="35" fillId="0" borderId="2" xfId="0" applyFont="1" applyBorder="1" applyAlignment="1">
      <alignment horizontal="left"/>
    </xf>
    <xf numFmtId="0" fontId="35" fillId="0" borderId="2" xfId="0" applyFont="1" applyBorder="1" applyAlignment="1">
      <alignment horizontal="left" wrapText="1"/>
    </xf>
    <xf numFmtId="15" fontId="35" fillId="0" borderId="2" xfId="0" applyNumberFormat="1" applyFont="1" applyBorder="1" applyAlignment="1">
      <alignment horizontal="left" vertical="center"/>
    </xf>
    <xf numFmtId="0" fontId="35" fillId="0" borderId="2" xfId="0" applyFont="1" applyBorder="1" applyAlignment="1">
      <alignment horizontal="left" vertical="center" wrapText="1"/>
    </xf>
    <xf numFmtId="0" fontId="35" fillId="0" borderId="2" xfId="0" applyFont="1" applyBorder="1" applyAlignment="1">
      <alignment horizontal="left" vertical="center"/>
    </xf>
    <xf numFmtId="0" fontId="36" fillId="0" borderId="2" xfId="0" applyFont="1" applyBorder="1" applyAlignment="1">
      <alignment horizontal="left"/>
    </xf>
    <xf numFmtId="0" fontId="36" fillId="0" borderId="2" xfId="0" applyFont="1" applyBorder="1" applyAlignment="1">
      <alignment horizontal="left" wrapText="1"/>
    </xf>
    <xf numFmtId="0" fontId="37" fillId="0" borderId="2" xfId="0" applyFont="1" applyBorder="1" applyAlignment="1">
      <alignment horizontal="left" vertical="center" wrapText="1"/>
    </xf>
    <xf numFmtId="0" fontId="37" fillId="0" borderId="2" xfId="0" applyFont="1" applyBorder="1" applyAlignment="1">
      <alignment horizontal="left" vertical="center"/>
    </xf>
    <xf numFmtId="0" fontId="36" fillId="0" borderId="2" xfId="0" applyFont="1" applyBorder="1" applyAlignment="1">
      <alignment horizontal="left" vertical="center" wrapText="1"/>
    </xf>
    <xf numFmtId="0" fontId="36" fillId="0" borderId="2" xfId="0" applyFont="1" applyBorder="1" applyAlignment="1">
      <alignment horizontal="left" vertical="center"/>
    </xf>
    <xf numFmtId="0" fontId="35" fillId="0" borderId="17" xfId="0" applyFont="1" applyBorder="1" applyAlignment="1">
      <alignment horizontal="left"/>
    </xf>
    <xf numFmtId="14" fontId="35" fillId="0" borderId="18" xfId="0" applyNumberFormat="1" applyFont="1" applyBorder="1" applyAlignment="1">
      <alignment horizontal="left"/>
    </xf>
    <xf numFmtId="0" fontId="35" fillId="0" borderId="18" xfId="0" applyFont="1" applyBorder="1" applyAlignment="1">
      <alignment horizontal="left"/>
    </xf>
    <xf numFmtId="0" fontId="35" fillId="0" borderId="18" xfId="0" applyFont="1" applyBorder="1" applyAlignment="1">
      <alignment horizontal="left" wrapText="1"/>
    </xf>
    <xf numFmtId="0" fontId="35" fillId="0" borderId="6" xfId="0" applyFont="1" applyBorder="1" applyAlignment="1">
      <alignment horizontal="center" wrapText="1"/>
    </xf>
    <xf numFmtId="0" fontId="35" fillId="0" borderId="7" xfId="0" applyFont="1" applyBorder="1" applyAlignment="1">
      <alignment horizontal="left"/>
    </xf>
    <xf numFmtId="0" fontId="35" fillId="0" borderId="9" xfId="0" applyFont="1" applyBorder="1" applyAlignment="1">
      <alignment horizontal="left"/>
    </xf>
    <xf numFmtId="0" fontId="35" fillId="0" borderId="20" xfId="0" applyFont="1" applyBorder="1" applyAlignment="1">
      <alignment horizontal="left"/>
    </xf>
    <xf numFmtId="0" fontId="34" fillId="22" borderId="2" xfId="0" applyFont="1" applyFill="1" applyBorder="1" applyAlignment="1">
      <alignment horizontal="center" vertical="center" wrapText="1"/>
    </xf>
    <xf numFmtId="0" fontId="34" fillId="22" borderId="2" xfId="0" applyFont="1" applyFill="1" applyBorder="1" applyAlignment="1">
      <alignment horizontal="left" vertical="center" wrapText="1"/>
    </xf>
    <xf numFmtId="0" fontId="35" fillId="0" borderId="2" xfId="0" applyFont="1" applyBorder="1" applyAlignment="1">
      <alignment horizontal="center" vertical="center"/>
    </xf>
    <xf numFmtId="0" fontId="38" fillId="0" borderId="2" xfId="0" applyFont="1" applyBorder="1" applyAlignment="1">
      <alignment horizontal="center" vertical="center"/>
    </xf>
    <xf numFmtId="0" fontId="34" fillId="0" borderId="2" xfId="0" applyFont="1" applyBorder="1" applyAlignment="1">
      <alignment horizontal="center" vertical="center"/>
    </xf>
    <xf numFmtId="0" fontId="35" fillId="0" borderId="2" xfId="0" applyFont="1" applyBorder="1" applyAlignment="1">
      <alignment horizontal="center"/>
    </xf>
    <xf numFmtId="0" fontId="0" fillId="0" borderId="0" xfId="0" applyAlignment="1">
      <alignment horizontal="left" wrapText="1"/>
    </xf>
    <xf numFmtId="0" fontId="34" fillId="23" borderId="2" xfId="0" applyFont="1" applyFill="1" applyBorder="1" applyAlignment="1">
      <alignment horizontal="left" vertical="center" wrapText="1"/>
    </xf>
    <xf numFmtId="0" fontId="34" fillId="23" borderId="2" xfId="0" applyFont="1" applyFill="1" applyBorder="1" applyAlignment="1">
      <alignment horizontal="center" vertical="center" wrapText="1"/>
    </xf>
    <xf numFmtId="0" fontId="34" fillId="23" borderId="19" xfId="0" applyFont="1" applyFill="1" applyBorder="1" applyAlignment="1">
      <alignment horizontal="left"/>
    </xf>
    <xf numFmtId="0" fontId="34" fillId="23" borderId="15" xfId="0" applyFont="1" applyFill="1" applyBorder="1" applyAlignment="1">
      <alignment horizontal="left" wrapText="1"/>
    </xf>
    <xf numFmtId="0" fontId="34" fillId="23" borderId="21" xfId="0" applyFont="1" applyFill="1" applyBorder="1" applyAlignment="1">
      <alignment horizontal="left" wrapText="1"/>
    </xf>
    <xf numFmtId="0" fontId="34" fillId="23" borderId="5" xfId="0" applyFont="1" applyFill="1" applyBorder="1" applyAlignment="1">
      <alignment horizontal="left" wrapText="1"/>
    </xf>
    <xf numFmtId="15" fontId="0" fillId="0" borderId="2" xfId="0" applyNumberFormat="1" applyBorder="1"/>
    <xf numFmtId="0" fontId="39" fillId="0" borderId="0" xfId="0" applyFont="1"/>
    <xf numFmtId="0" fontId="8" fillId="0" borderId="0" xfId="0" applyFont="1" applyAlignment="1">
      <alignment wrapText="1"/>
    </xf>
    <xf numFmtId="17" fontId="7" fillId="10" borderId="1" xfId="0" quotePrefix="1" applyNumberFormat="1" applyFont="1" applyFill="1" applyBorder="1" applyAlignment="1">
      <alignment horizontal="center" vertical="center" wrapText="1"/>
    </xf>
    <xf numFmtId="0" fontId="0" fillId="0" borderId="1" xfId="0" applyBorder="1" applyAlignment="1">
      <alignment wrapText="1"/>
    </xf>
    <xf numFmtId="0" fontId="0" fillId="0" borderId="2" xfId="0" applyBorder="1" applyAlignment="1">
      <alignment vertical="top" wrapText="1"/>
    </xf>
    <xf numFmtId="0" fontId="7" fillId="0" borderId="2" xfId="0" applyFont="1" applyBorder="1" applyAlignment="1">
      <alignment vertical="top" wrapText="1"/>
    </xf>
    <xf numFmtId="0" fontId="0" fillId="0" borderId="6" xfId="0" applyBorder="1" applyAlignment="1">
      <alignment horizontal="left" vertical="top" wrapText="1"/>
    </xf>
    <xf numFmtId="0" fontId="0" fillId="0" borderId="0" xfId="0" applyAlignment="1">
      <alignment vertical="top" wrapText="1"/>
    </xf>
    <xf numFmtId="0" fontId="0" fillId="0" borderId="1" xfId="0" applyBorder="1" applyAlignment="1">
      <alignment vertical="top" wrapText="1"/>
    </xf>
    <xf numFmtId="0" fontId="7" fillId="0" borderId="2" xfId="0" applyFont="1" applyBorder="1" applyAlignment="1">
      <alignment horizontal="left" wrapText="1"/>
    </xf>
    <xf numFmtId="0" fontId="0" fillId="0" borderId="0" xfId="0" applyAlignment="1">
      <alignment horizontal="left" vertical="center"/>
    </xf>
    <xf numFmtId="0" fontId="17" fillId="13" borderId="2" xfId="0" applyFont="1" applyFill="1" applyBorder="1" applyAlignment="1">
      <alignment horizontal="left" vertical="center"/>
    </xf>
    <xf numFmtId="164" fontId="0" fillId="0" borderId="2" xfId="0" applyNumberFormat="1" applyBorder="1" applyAlignment="1">
      <alignment horizontal="left" vertical="center"/>
    </xf>
    <xf numFmtId="0" fontId="35" fillId="0" borderId="9" xfId="0" applyFont="1" applyBorder="1" applyAlignment="1">
      <alignment horizontal="left" wrapText="1"/>
    </xf>
    <xf numFmtId="0" fontId="40" fillId="24" borderId="2" xfId="0" applyFont="1" applyFill="1" applyBorder="1"/>
    <xf numFmtId="0" fontId="40" fillId="25" borderId="7" xfId="0" applyFont="1" applyFill="1" applyBorder="1"/>
    <xf numFmtId="0" fontId="36" fillId="0" borderId="8" xfId="0" applyFont="1" applyBorder="1"/>
    <xf numFmtId="0" fontId="36" fillId="0" borderId="2" xfId="0" applyFont="1" applyBorder="1"/>
    <xf numFmtId="0" fontId="41" fillId="0" borderId="0" xfId="0" applyFont="1"/>
    <xf numFmtId="0" fontId="41" fillId="0" borderId="2" xfId="2" applyFont="1" applyBorder="1" applyAlignment="1">
      <alignment horizontal="center"/>
    </xf>
    <xf numFmtId="0" fontId="41" fillId="0" borderId="16" xfId="2" applyFont="1" applyBorder="1"/>
    <xf numFmtId="0" fontId="41" fillId="0" borderId="2" xfId="2" applyFont="1" applyBorder="1"/>
    <xf numFmtId="0" fontId="41" fillId="26" borderId="2" xfId="2" applyFont="1" applyFill="1" applyBorder="1" applyAlignment="1">
      <alignment horizontal="center"/>
    </xf>
    <xf numFmtId="0" fontId="41" fillId="27" borderId="21" xfId="2" applyFont="1" applyFill="1" applyBorder="1" applyAlignment="1">
      <alignment horizontal="center" vertical="center"/>
    </xf>
    <xf numFmtId="0" fontId="41" fillId="27" borderId="6" xfId="2" applyFont="1" applyFill="1" applyBorder="1" applyAlignment="1">
      <alignment horizontal="center" vertical="center"/>
    </xf>
    <xf numFmtId="0" fontId="41" fillId="27" borderId="2" xfId="2" applyFont="1" applyFill="1" applyBorder="1" applyAlignment="1">
      <alignment horizontal="center"/>
    </xf>
    <xf numFmtId="0" fontId="41" fillId="27" borderId="15" xfId="2" applyFont="1" applyFill="1" applyBorder="1" applyAlignment="1">
      <alignment horizontal="center"/>
    </xf>
    <xf numFmtId="0" fontId="41" fillId="27" borderId="2" xfId="2" applyFont="1" applyFill="1" applyBorder="1"/>
    <xf numFmtId="0" fontId="41" fillId="0" borderId="2" xfId="0" applyFont="1" applyBorder="1"/>
    <xf numFmtId="0" fontId="43" fillId="16" borderId="0" xfId="0" applyFont="1" applyFill="1"/>
    <xf numFmtId="0" fontId="15" fillId="16" borderId="0" xfId="0" applyFont="1" applyFill="1"/>
    <xf numFmtId="0" fontId="44" fillId="16" borderId="0" xfId="0" applyFont="1" applyFill="1"/>
    <xf numFmtId="0" fontId="0" fillId="16" borderId="0" xfId="0" applyFill="1"/>
    <xf numFmtId="0" fontId="21" fillId="0" borderId="2" xfId="0" applyFont="1" applyBorder="1"/>
    <xf numFmtId="0" fontId="7" fillId="0" borderId="2" xfId="0" applyFont="1" applyBorder="1"/>
    <xf numFmtId="0" fontId="45" fillId="0" borderId="2" xfId="0" applyFont="1" applyBorder="1"/>
    <xf numFmtId="0" fontId="41" fillId="16" borderId="0" xfId="0" applyFont="1" applyFill="1"/>
    <xf numFmtId="0" fontId="40" fillId="25" borderId="2" xfId="0" applyFont="1" applyFill="1" applyBorder="1"/>
    <xf numFmtId="0" fontId="40" fillId="24" borderId="2" xfId="0" applyFont="1" applyFill="1" applyBorder="1" applyAlignment="1">
      <alignment wrapText="1"/>
    </xf>
    <xf numFmtId="0" fontId="40" fillId="25" borderId="2" xfId="0" applyFont="1" applyFill="1" applyBorder="1" applyAlignment="1">
      <alignment wrapText="1"/>
    </xf>
    <xf numFmtId="0" fontId="36" fillId="5" borderId="2" xfId="0" applyFont="1" applyFill="1" applyBorder="1"/>
    <xf numFmtId="0" fontId="0" fillId="0" borderId="0" xfId="0" applyAlignment="1">
      <alignment horizontal="left" indent="1"/>
    </xf>
    <xf numFmtId="0" fontId="0" fillId="28" borderId="2" xfId="0" applyFill="1" applyBorder="1"/>
    <xf numFmtId="0" fontId="0" fillId="28" borderId="0" xfId="0" applyFill="1"/>
    <xf numFmtId="0" fontId="0" fillId="27" borderId="2" xfId="2" applyFont="1" applyFill="1" applyBorder="1" applyAlignment="1">
      <alignment horizontal="center"/>
    </xf>
    <xf numFmtId="0" fontId="41" fillId="3" borderId="2" xfId="2" applyFont="1" applyFill="1" applyBorder="1" applyAlignment="1">
      <alignment horizontal="center"/>
    </xf>
    <xf numFmtId="0" fontId="41" fillId="26" borderId="2" xfId="0" applyFont="1" applyFill="1" applyBorder="1"/>
    <xf numFmtId="0" fontId="0" fillId="26" borderId="2" xfId="2" applyFont="1" applyFill="1" applyBorder="1" applyAlignment="1">
      <alignment horizontal="center"/>
    </xf>
    <xf numFmtId="0" fontId="40" fillId="24" borderId="2" xfId="0" applyFont="1" applyFill="1" applyBorder="1" applyAlignment="1">
      <alignment horizontal="center"/>
    </xf>
    <xf numFmtId="0" fontId="40" fillId="29" borderId="2" xfId="0" applyFont="1" applyFill="1" applyBorder="1" applyAlignment="1">
      <alignment wrapText="1"/>
    </xf>
    <xf numFmtId="15" fontId="36" fillId="0" borderId="2" xfId="0" applyNumberFormat="1" applyFont="1" applyBorder="1" applyAlignment="1">
      <alignment horizontal="center"/>
    </xf>
    <xf numFmtId="0" fontId="0" fillId="0" borderId="5" xfId="0" applyBorder="1"/>
    <xf numFmtId="0" fontId="15" fillId="30" borderId="2" xfId="0" applyFont="1" applyFill="1" applyBorder="1" applyAlignment="1">
      <alignment horizontal="center"/>
    </xf>
    <xf numFmtId="0" fontId="15" fillId="0" borderId="2" xfId="0" applyFont="1" applyBorder="1" applyAlignment="1">
      <alignment horizontal="center"/>
    </xf>
    <xf numFmtId="0" fontId="8" fillId="4" borderId="2" xfId="0" applyFont="1" applyFill="1" applyBorder="1" applyAlignment="1">
      <alignment horizontal="center"/>
    </xf>
    <xf numFmtId="0" fontId="47" fillId="31" borderId="2" xfId="0" applyFont="1" applyFill="1" applyBorder="1" applyAlignment="1">
      <alignment horizontal="center"/>
    </xf>
    <xf numFmtId="0" fontId="47" fillId="31" borderId="2" xfId="0" applyFont="1" applyFill="1" applyBorder="1" applyAlignment="1">
      <alignment horizontal="center" wrapText="1"/>
    </xf>
    <xf numFmtId="0" fontId="46" fillId="30" borderId="2" xfId="0" applyFont="1" applyFill="1" applyBorder="1" applyAlignment="1">
      <alignment horizontal="center"/>
    </xf>
    <xf numFmtId="0" fontId="46" fillId="30" borderId="2" xfId="0" applyFont="1" applyFill="1" applyBorder="1" applyAlignment="1">
      <alignment horizontal="center" wrapText="1"/>
    </xf>
    <xf numFmtId="0" fontId="46" fillId="0" borderId="2" xfId="0" applyFont="1" applyBorder="1" applyAlignment="1">
      <alignment horizontal="center" wrapText="1"/>
    </xf>
    <xf numFmtId="0" fontId="46" fillId="0" borderId="2" xfId="0" applyFont="1" applyBorder="1" applyAlignment="1">
      <alignment horizontal="center"/>
    </xf>
    <xf numFmtId="0" fontId="46" fillId="0" borderId="2" xfId="0" applyFont="1" applyBorder="1" applyAlignment="1">
      <alignment horizontal="center" readingOrder="1"/>
    </xf>
    <xf numFmtId="0" fontId="46" fillId="0" borderId="2" xfId="0" applyFont="1" applyBorder="1" applyAlignment="1">
      <alignment horizontal="center" wrapText="1" readingOrder="1"/>
    </xf>
    <xf numFmtId="0" fontId="46" fillId="0" borderId="2" xfId="0" applyFont="1" applyBorder="1" applyAlignment="1">
      <alignment horizontal="center" vertical="center" wrapText="1"/>
    </xf>
    <xf numFmtId="167" fontId="46" fillId="0" borderId="2" xfId="0" applyNumberFormat="1" applyFont="1" applyBorder="1" applyAlignment="1">
      <alignment horizontal="center"/>
    </xf>
    <xf numFmtId="0" fontId="48" fillId="0" borderId="2" xfId="1" applyFont="1" applyFill="1" applyBorder="1" applyAlignment="1">
      <alignment horizontal="center"/>
    </xf>
    <xf numFmtId="15" fontId="46" fillId="0" borderId="2" xfId="0" applyNumberFormat="1" applyFont="1" applyBorder="1" applyAlignment="1">
      <alignment horizontal="center"/>
    </xf>
    <xf numFmtId="0" fontId="46" fillId="0" borderId="2" xfId="0" applyFont="1" applyBorder="1" applyAlignment="1" applyProtection="1">
      <alignment horizontal="center" vertical="center" wrapText="1"/>
      <protection locked="0"/>
    </xf>
    <xf numFmtId="0" fontId="48" fillId="0" borderId="2" xfId="0" applyFont="1" applyBorder="1" applyAlignment="1">
      <alignment horizontal="center"/>
    </xf>
    <xf numFmtId="0" fontId="46" fillId="0" borderId="2" xfId="0" applyFont="1" applyBorder="1" applyAlignment="1" applyProtection="1">
      <alignment horizontal="center" vertical="center" wrapText="1" readingOrder="1"/>
      <protection locked="0"/>
    </xf>
    <xf numFmtId="0" fontId="48" fillId="0" borderId="2" xfId="1" applyFont="1" applyFill="1" applyBorder="1" applyAlignment="1">
      <alignment horizontal="center" wrapText="1" readingOrder="1"/>
    </xf>
    <xf numFmtId="0" fontId="48" fillId="0" borderId="2" xfId="1" applyFont="1" applyFill="1" applyBorder="1" applyAlignment="1">
      <alignment horizontal="center" readingOrder="1"/>
    </xf>
    <xf numFmtId="14" fontId="46" fillId="0" borderId="2" xfId="0" applyNumberFormat="1" applyFont="1" applyBorder="1" applyAlignment="1" applyProtection="1">
      <alignment horizontal="center" vertical="center" wrapText="1"/>
      <protection locked="0"/>
    </xf>
    <xf numFmtId="0" fontId="46" fillId="0" borderId="2" xfId="0" applyFont="1" applyBorder="1" applyAlignment="1" applyProtection="1">
      <alignment horizontal="center" vertical="center"/>
      <protection locked="0"/>
    </xf>
    <xf numFmtId="0" fontId="48" fillId="0" borderId="2" xfId="1" applyFont="1" applyFill="1" applyBorder="1" applyAlignment="1" applyProtection="1">
      <alignment horizontal="center" wrapText="1"/>
      <protection locked="0"/>
    </xf>
    <xf numFmtId="0" fontId="46" fillId="0" borderId="2" xfId="0" applyFont="1" applyBorder="1" applyAlignment="1">
      <alignment horizontal="center" vertical="center"/>
    </xf>
    <xf numFmtId="0" fontId="48" fillId="0" borderId="2" xfId="1" applyFont="1" applyFill="1" applyBorder="1" applyAlignment="1">
      <alignment horizontal="center" vertical="center"/>
    </xf>
    <xf numFmtId="0" fontId="48" fillId="0" borderId="2" xfId="0" applyFont="1" applyBorder="1" applyAlignment="1">
      <alignment horizontal="center" wrapText="1"/>
    </xf>
    <xf numFmtId="166" fontId="46" fillId="0" borderId="2" xfId="0" applyNumberFormat="1" applyFont="1" applyBorder="1" applyAlignment="1">
      <alignment horizontal="center"/>
    </xf>
    <xf numFmtId="0" fontId="46" fillId="30" borderId="5" xfId="0" applyFont="1" applyFill="1" applyBorder="1" applyAlignment="1">
      <alignment horizontal="center"/>
    </xf>
    <xf numFmtId="0" fontId="35" fillId="0" borderId="2" xfId="0" applyFont="1" applyBorder="1" applyAlignment="1">
      <alignment horizontal="center" vertical="center" wrapText="1"/>
    </xf>
    <xf numFmtId="0" fontId="35" fillId="32" borderId="2" xfId="0" applyFont="1" applyFill="1" applyBorder="1" applyAlignment="1">
      <alignment horizontal="center" vertical="center" wrapText="1"/>
    </xf>
    <xf numFmtId="0" fontId="50" fillId="0" borderId="2" xfId="0" applyFont="1" applyBorder="1"/>
    <xf numFmtId="0" fontId="50" fillId="0" borderId="4" xfId="0" applyFont="1" applyBorder="1" applyAlignment="1">
      <alignment wrapText="1"/>
    </xf>
    <xf numFmtId="0" fontId="50" fillId="0" borderId="5" xfId="0" applyFont="1" applyBorder="1" applyAlignment="1">
      <alignment wrapText="1"/>
    </xf>
    <xf numFmtId="0" fontId="50" fillId="0" borderId="6" xfId="0" applyFont="1" applyBorder="1" applyAlignment="1">
      <alignment wrapText="1"/>
    </xf>
    <xf numFmtId="0" fontId="36" fillId="0" borderId="24" xfId="0" applyFont="1" applyBorder="1" applyAlignment="1">
      <alignment vertical="center" wrapText="1"/>
    </xf>
    <xf numFmtId="0" fontId="51" fillId="0" borderId="2" xfId="0" applyFont="1" applyBorder="1"/>
    <xf numFmtId="15" fontId="0" fillId="0" borderId="0" xfId="0" applyNumberFormat="1"/>
    <xf numFmtId="0" fontId="34" fillId="33" borderId="4" xfId="0" applyFont="1" applyFill="1" applyBorder="1" applyAlignment="1">
      <alignment horizontal="center" vertical="center" wrapText="1"/>
    </xf>
    <xf numFmtId="0" fontId="35" fillId="0" borderId="0" xfId="0" applyFont="1" applyAlignment="1">
      <alignment horizontal="center" vertical="center"/>
    </xf>
    <xf numFmtId="15" fontId="37" fillId="0" borderId="2" xfId="0" applyNumberFormat="1" applyFont="1" applyBorder="1" applyAlignment="1">
      <alignment horizontal="center" vertical="center"/>
    </xf>
    <xf numFmtId="15" fontId="35" fillId="0" borderId="2" xfId="0" applyNumberFormat="1" applyFont="1" applyBorder="1" applyAlignment="1">
      <alignment horizontal="center" vertical="center" wrapText="1"/>
    </xf>
    <xf numFmtId="0" fontId="35" fillId="5" borderId="2" xfId="0" applyFont="1" applyFill="1" applyBorder="1" applyAlignment="1">
      <alignment horizontal="center" vertical="center" wrapText="1"/>
    </xf>
    <xf numFmtId="0" fontId="35" fillId="5" borderId="2" xfId="0" applyFont="1" applyFill="1" applyBorder="1" applyAlignment="1">
      <alignment horizontal="center" vertical="center"/>
    </xf>
    <xf numFmtId="15" fontId="37" fillId="5" borderId="2" xfId="0" applyNumberFormat="1" applyFont="1" applyFill="1" applyBorder="1" applyAlignment="1">
      <alignment horizontal="center" vertical="center"/>
    </xf>
    <xf numFmtId="0" fontId="35" fillId="5" borderId="2" xfId="0" applyFont="1" applyFill="1" applyBorder="1" applyAlignment="1">
      <alignment horizontal="left" vertical="center" wrapText="1"/>
    </xf>
    <xf numFmtId="0" fontId="36" fillId="5" borderId="2" xfId="0" applyFont="1" applyFill="1" applyBorder="1" applyAlignment="1">
      <alignment horizontal="center" vertical="center"/>
    </xf>
    <xf numFmtId="0" fontId="36" fillId="5" borderId="2" xfId="0" applyFont="1" applyFill="1" applyBorder="1" applyAlignment="1">
      <alignment horizontal="left" vertical="center" wrapText="1"/>
    </xf>
    <xf numFmtId="0" fontId="36" fillId="0" borderId="2" xfId="0" applyFont="1" applyBorder="1" applyAlignment="1">
      <alignment horizontal="center" vertical="center"/>
    </xf>
    <xf numFmtId="14" fontId="35" fillId="0" borderId="2" xfId="0" applyNumberFormat="1" applyFont="1" applyBorder="1" applyAlignment="1">
      <alignment horizontal="center" vertical="center"/>
    </xf>
    <xf numFmtId="15" fontId="52" fillId="0" borderId="2" xfId="0" applyNumberFormat="1" applyFont="1" applyBorder="1" applyAlignment="1">
      <alignment horizontal="center" vertical="center" wrapText="1"/>
    </xf>
    <xf numFmtId="15" fontId="35" fillId="0" borderId="2" xfId="0" applyNumberFormat="1" applyFont="1" applyBorder="1" applyAlignment="1">
      <alignment horizontal="center" vertical="center"/>
    </xf>
    <xf numFmtId="0" fontId="37" fillId="0" borderId="2" xfId="0" applyFont="1" applyBorder="1" applyAlignment="1">
      <alignment horizontal="center" vertical="center"/>
    </xf>
    <xf numFmtId="0" fontId="35" fillId="32" borderId="2" xfId="0" applyFont="1" applyFill="1" applyBorder="1" applyAlignment="1">
      <alignment horizontal="center"/>
    </xf>
    <xf numFmtId="0" fontId="35" fillId="32" borderId="2" xfId="0" applyFont="1" applyFill="1" applyBorder="1" applyAlignment="1">
      <alignment horizontal="center" vertical="center"/>
    </xf>
    <xf numFmtId="15" fontId="37" fillId="32" borderId="2" xfId="0" applyNumberFormat="1" applyFont="1" applyFill="1" applyBorder="1" applyAlignment="1">
      <alignment horizontal="center" vertical="center"/>
    </xf>
    <xf numFmtId="0" fontId="35" fillId="32" borderId="2" xfId="0" applyFont="1" applyFill="1" applyBorder="1" applyAlignment="1">
      <alignment horizontal="left" wrapText="1"/>
    </xf>
    <xf numFmtId="14" fontId="35" fillId="0" borderId="2" xfId="0" applyNumberFormat="1" applyFont="1" applyBorder="1" applyAlignment="1">
      <alignment horizontal="center"/>
    </xf>
    <xf numFmtId="14" fontId="35" fillId="32" borderId="2" xfId="0" applyNumberFormat="1" applyFont="1" applyFill="1" applyBorder="1" applyAlignment="1">
      <alignment horizontal="center"/>
    </xf>
    <xf numFmtId="0" fontId="35" fillId="5" borderId="2" xfId="0" applyFont="1" applyFill="1" applyBorder="1" applyAlignment="1">
      <alignment horizontal="center"/>
    </xf>
    <xf numFmtId="0" fontId="35" fillId="5" borderId="2" xfId="0" applyFont="1" applyFill="1" applyBorder="1" applyAlignment="1">
      <alignment horizontal="left" wrapText="1"/>
    </xf>
    <xf numFmtId="0" fontId="52" fillId="32" borderId="2" xfId="0" applyFont="1" applyFill="1" applyBorder="1" applyAlignment="1">
      <alignment horizontal="center" vertical="center" wrapText="1"/>
    </xf>
    <xf numFmtId="0" fontId="35" fillId="16" borderId="2" xfId="0" applyFont="1" applyFill="1" applyBorder="1" applyAlignment="1">
      <alignment horizontal="center"/>
    </xf>
    <xf numFmtId="0" fontId="35" fillId="16" borderId="2" xfId="0" applyFont="1" applyFill="1" applyBorder="1" applyAlignment="1">
      <alignment horizontal="center" vertical="center"/>
    </xf>
    <xf numFmtId="15" fontId="37" fillId="16" borderId="2" xfId="0" applyNumberFormat="1" applyFont="1" applyFill="1" applyBorder="1" applyAlignment="1">
      <alignment horizontal="center" vertical="center"/>
    </xf>
    <xf numFmtId="0" fontId="35" fillId="16" borderId="2" xfId="0" applyFont="1" applyFill="1" applyBorder="1" applyAlignment="1">
      <alignment horizontal="left" wrapText="1"/>
    </xf>
    <xf numFmtId="0" fontId="35" fillId="16" borderId="2" xfId="0" applyFont="1" applyFill="1" applyBorder="1" applyAlignment="1">
      <alignment horizontal="center" vertical="center" wrapText="1"/>
    </xf>
    <xf numFmtId="15" fontId="35" fillId="16" borderId="2" xfId="0" applyNumberFormat="1" applyFont="1" applyFill="1" applyBorder="1" applyAlignment="1">
      <alignment horizontal="center" vertical="center" wrapText="1"/>
    </xf>
    <xf numFmtId="0" fontId="35" fillId="0" borderId="0" xfId="0" applyFont="1" applyAlignment="1">
      <alignment horizontal="center" vertical="center" wrapText="1"/>
    </xf>
    <xf numFmtId="0" fontId="35" fillId="0" borderId="10" xfId="0" applyFont="1" applyBorder="1" applyAlignment="1">
      <alignment horizontal="center"/>
    </xf>
    <xf numFmtId="0" fontId="47" fillId="34" borderId="2" xfId="0" applyFont="1" applyFill="1" applyBorder="1" applyAlignment="1">
      <alignment horizontal="center" wrapText="1"/>
    </xf>
    <xf numFmtId="0" fontId="46" fillId="5" borderId="2" xfId="0" applyFont="1" applyFill="1" applyBorder="1" applyAlignment="1">
      <alignment horizontal="center" readingOrder="1"/>
    </xf>
    <xf numFmtId="0" fontId="46" fillId="5" borderId="2" xfId="0" applyFont="1" applyFill="1" applyBorder="1" applyAlignment="1">
      <alignment horizontal="center"/>
    </xf>
    <xf numFmtId="0" fontId="47" fillId="31" borderId="2" xfId="0" applyFont="1" applyFill="1" applyBorder="1" applyAlignment="1">
      <alignment horizontal="center" wrapText="1"/>
      <extLst>
        <ext xmlns:xfpb="http://schemas.microsoft.com/office/spreadsheetml/2022/featurepropertybag" uri="{C7286773-470A-42A8-94C5-96B5CB345126}">
          <xfpb:xfComplement i="0"/>
        </ext>
      </extLst>
    </xf>
    <xf numFmtId="0" fontId="0" fillId="0" borderId="0" xfId="0" pivotButton="1" applyAlignment="1">
      <alignment horizontal="center"/>
    </xf>
    <xf numFmtId="0" fontId="47" fillId="31" borderId="2" xfId="0" applyFont="1" applyFill="1" applyBorder="1" applyAlignment="1">
      <alignment horizontal="center" vertical="center"/>
    </xf>
    <xf numFmtId="0" fontId="47" fillId="31" borderId="2" xfId="0" applyFont="1" applyFill="1" applyBorder="1" applyAlignment="1">
      <alignment horizontal="center" vertical="center" wrapText="1"/>
    </xf>
    <xf numFmtId="0" fontId="47" fillId="34" borderId="2" xfId="0" applyFont="1" applyFill="1" applyBorder="1" applyAlignment="1">
      <alignment horizontal="center" vertical="center" wrapText="1"/>
    </xf>
    <xf numFmtId="0" fontId="46" fillId="30" borderId="2" xfId="0" applyFont="1" applyFill="1" applyBorder="1" applyAlignment="1">
      <alignment horizontal="center" vertical="center"/>
    </xf>
    <xf numFmtId="0" fontId="47" fillId="31" borderId="2"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46" fillId="30" borderId="2" xfId="0" applyFont="1" applyFill="1" applyBorder="1" applyAlignment="1">
      <alignment horizontal="center" vertical="center" wrapText="1"/>
    </xf>
    <xf numFmtId="0" fontId="46" fillId="30" borderId="5" xfId="0" applyFont="1" applyFill="1" applyBorder="1" applyAlignment="1">
      <alignment horizontal="center" vertical="center"/>
    </xf>
    <xf numFmtId="0" fontId="0" fillId="0" borderId="0" xfId="0" applyAlignment="1">
      <alignment vertical="center"/>
    </xf>
    <xf numFmtId="0" fontId="0" fillId="26" borderId="0" xfId="0" applyFill="1" applyAlignment="1">
      <alignment vertical="center"/>
    </xf>
    <xf numFmtId="0" fontId="0" fillId="0" borderId="2" xfId="0" pivotButton="1" applyBorder="1"/>
    <xf numFmtId="0" fontId="46" fillId="5" borderId="2" xfId="0" applyFont="1" applyFill="1" applyBorder="1" applyAlignment="1">
      <alignment horizontal="center" wrapText="1"/>
    </xf>
    <xf numFmtId="0" fontId="46" fillId="5" borderId="2" xfId="0" applyFont="1" applyFill="1" applyBorder="1" applyAlignment="1" applyProtection="1">
      <alignment horizontal="center" vertical="center" wrapText="1"/>
      <protection locked="0"/>
    </xf>
    <xf numFmtId="167" fontId="46" fillId="5" borderId="2" xfId="0" applyNumberFormat="1" applyFont="1" applyFill="1" applyBorder="1" applyAlignment="1">
      <alignment horizontal="center"/>
    </xf>
    <xf numFmtId="0" fontId="48" fillId="5" borderId="2" xfId="1" applyFont="1" applyFill="1" applyBorder="1" applyAlignment="1">
      <alignment horizontal="center"/>
    </xf>
    <xf numFmtId="0" fontId="15" fillId="26" borderId="0" xfId="0" applyFont="1" applyFill="1" applyAlignment="1">
      <alignment vertical="center"/>
    </xf>
    <xf numFmtId="15" fontId="15" fillId="0" borderId="0" xfId="0" applyNumberFormat="1" applyFont="1" applyAlignment="1">
      <alignment vertical="center"/>
    </xf>
    <xf numFmtId="0" fontId="15" fillId="0" borderId="0" xfId="0" applyFont="1" applyAlignment="1">
      <alignment vertical="center"/>
    </xf>
    <xf numFmtId="0" fontId="15" fillId="0" borderId="0" xfId="0" applyFont="1"/>
    <xf numFmtId="0" fontId="11" fillId="0" borderId="2" xfId="0" applyFont="1" applyBorder="1" applyAlignment="1">
      <alignment horizontal="left" vertical="center"/>
    </xf>
    <xf numFmtId="0" fontId="11" fillId="0" borderId="2" xfId="0" applyFont="1" applyBorder="1" applyAlignment="1">
      <alignment horizontal="left" vertical="center" wrapText="1"/>
    </xf>
    <xf numFmtId="0" fontId="8" fillId="0" borderId="2" xfId="0" applyFont="1" applyBorder="1"/>
    <xf numFmtId="0" fontId="15" fillId="0" borderId="2" xfId="0" applyFont="1" applyBorder="1" applyAlignment="1">
      <alignment horizontal="left" wrapText="1"/>
    </xf>
    <xf numFmtId="0" fontId="8" fillId="0" borderId="4" xfId="0" applyFont="1" applyBorder="1" applyAlignment="1">
      <alignment wrapText="1"/>
    </xf>
    <xf numFmtId="0" fontId="8" fillId="0" borderId="5" xfId="0" applyFont="1" applyBorder="1" applyAlignment="1">
      <alignment wrapText="1"/>
    </xf>
    <xf numFmtId="0" fontId="54" fillId="0" borderId="2" xfId="0" applyFont="1" applyBorder="1"/>
    <xf numFmtId="0" fontId="55" fillId="0" borderId="0" xfId="1" applyFont="1"/>
    <xf numFmtId="0" fontId="55" fillId="0" borderId="2" xfId="1" applyFont="1" applyBorder="1" applyAlignment="1">
      <alignment horizontal="center"/>
    </xf>
    <xf numFmtId="0" fontId="15" fillId="0" borderId="0" xfId="0" applyFont="1" applyAlignment="1">
      <alignment horizontal="center"/>
    </xf>
    <xf numFmtId="0" fontId="15" fillId="0" borderId="0" xfId="0" applyFont="1" applyAlignment="1">
      <alignment wrapText="1"/>
    </xf>
    <xf numFmtId="0" fontId="53" fillId="31" borderId="2" xfId="0" applyFont="1" applyFill="1" applyBorder="1" applyAlignment="1">
      <alignment horizontal="center" vertical="center"/>
    </xf>
    <xf numFmtId="0" fontId="53" fillId="31" borderId="2" xfId="0" applyFont="1" applyFill="1" applyBorder="1" applyAlignment="1">
      <alignment horizontal="center" vertical="center" wrapText="1"/>
    </xf>
    <xf numFmtId="15" fontId="53" fillId="31" borderId="2" xfId="0" applyNumberFormat="1" applyFont="1" applyFill="1" applyBorder="1" applyAlignment="1">
      <alignment horizontal="center" vertical="center"/>
    </xf>
    <xf numFmtId="0" fontId="15" fillId="30" borderId="2" xfId="0" applyFont="1" applyFill="1" applyBorder="1" applyAlignment="1">
      <alignment horizontal="center" vertical="center"/>
    </xf>
    <xf numFmtId="0" fontId="15" fillId="30" borderId="2" xfId="0" applyFont="1" applyFill="1" applyBorder="1" applyAlignment="1">
      <alignment horizontal="center" vertical="center" wrapText="1"/>
    </xf>
    <xf numFmtId="15" fontId="15" fillId="30" borderId="2" xfId="0" applyNumberFormat="1" applyFont="1" applyFill="1" applyBorder="1" applyAlignment="1">
      <alignment horizontal="center" vertical="center"/>
    </xf>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0" fillId="0" borderId="0" xfId="0" applyAlignment="1">
      <alignment horizontal="center" vertical="center"/>
    </xf>
    <xf numFmtId="15" fontId="46" fillId="0" borderId="2" xfId="0" applyNumberFormat="1" applyFont="1" applyBorder="1" applyAlignment="1">
      <alignment horizontal="center" vertical="center"/>
    </xf>
    <xf numFmtId="0" fontId="15" fillId="0" borderId="2" xfId="0" applyFont="1" applyBorder="1" applyAlignment="1">
      <alignment horizontal="center" vertical="center"/>
    </xf>
    <xf numFmtId="0" fontId="46" fillId="16" borderId="2" xfId="0" applyFont="1" applyFill="1" applyBorder="1" applyAlignment="1">
      <alignment horizontal="center" vertical="center" wrapText="1"/>
    </xf>
    <xf numFmtId="0" fontId="46" fillId="0" borderId="2" xfId="0" applyFont="1" applyBorder="1" applyAlignment="1">
      <alignment horizontal="center" vertical="center" readingOrder="1"/>
    </xf>
    <xf numFmtId="0" fontId="46" fillId="0" borderId="2" xfId="0" applyFont="1" applyBorder="1" applyAlignment="1">
      <alignment horizontal="center" vertical="center" wrapText="1" readingOrder="1"/>
    </xf>
    <xf numFmtId="0" fontId="46" fillId="5" borderId="2" xfId="0" applyFont="1" applyFill="1" applyBorder="1" applyAlignment="1">
      <alignment horizontal="center" vertical="center" wrapText="1"/>
    </xf>
    <xf numFmtId="0" fontId="46" fillId="5" borderId="2" xfId="0" applyFont="1" applyFill="1" applyBorder="1" applyAlignment="1">
      <alignment horizontal="center" vertical="center"/>
    </xf>
    <xf numFmtId="167" fontId="46" fillId="0" borderId="2" xfId="0" applyNumberFormat="1" applyFont="1" applyBorder="1" applyAlignment="1">
      <alignment horizontal="center" vertical="center"/>
    </xf>
    <xf numFmtId="0" fontId="48" fillId="0" borderId="2" xfId="1" applyFont="1" applyFill="1" applyBorder="1" applyAlignment="1">
      <alignment horizontal="center" vertical="center" wrapText="1" readingOrder="1"/>
    </xf>
    <xf numFmtId="0" fontId="48" fillId="0" borderId="2" xfId="1" applyFont="1" applyFill="1" applyBorder="1" applyAlignment="1" applyProtection="1">
      <alignment horizontal="center" vertical="center" wrapText="1"/>
      <protection locked="0"/>
    </xf>
    <xf numFmtId="0" fontId="46" fillId="5" borderId="2" xfId="0" applyFont="1" applyFill="1" applyBorder="1" applyAlignment="1">
      <alignment horizontal="center" vertical="center" readingOrder="1"/>
    </xf>
    <xf numFmtId="0" fontId="48" fillId="0" borderId="2" xfId="0" applyFont="1" applyBorder="1" applyAlignment="1">
      <alignment horizontal="center" vertical="center" wrapText="1"/>
    </xf>
    <xf numFmtId="20" fontId="46" fillId="0" borderId="2" xfId="0" applyNumberFormat="1" applyFont="1" applyBorder="1" applyAlignment="1">
      <alignment horizontal="center"/>
    </xf>
    <xf numFmtId="16" fontId="46" fillId="0" borderId="2" xfId="0" applyNumberFormat="1" applyFont="1" applyBorder="1" applyAlignment="1">
      <alignment horizontal="center"/>
    </xf>
    <xf numFmtId="49" fontId="15" fillId="0" borderId="0" xfId="0" applyNumberFormat="1" applyFont="1" applyAlignment="1">
      <alignment horizontal="left" vertical="top" wrapText="1"/>
    </xf>
    <xf numFmtId="49" fontId="47" fillId="31" borderId="2" xfId="0" applyNumberFormat="1" applyFont="1" applyFill="1" applyBorder="1" applyAlignment="1">
      <alignment horizontal="left" vertical="top" wrapText="1"/>
    </xf>
    <xf numFmtId="0" fontId="46" fillId="0" borderId="2" xfId="0" applyFont="1" applyBorder="1" applyAlignment="1">
      <alignment horizontal="left" vertical="top" wrapText="1"/>
    </xf>
    <xf numFmtId="0" fontId="46" fillId="16" borderId="2" xfId="0" applyFont="1" applyFill="1" applyBorder="1" applyAlignment="1">
      <alignment horizontal="left" vertical="top" wrapText="1"/>
    </xf>
    <xf numFmtId="0" fontId="46" fillId="0" borderId="2" xfId="0" applyFont="1" applyBorder="1" applyAlignment="1" applyProtection="1">
      <alignment horizontal="left" vertical="top" wrapText="1"/>
      <protection locked="0"/>
    </xf>
    <xf numFmtId="0" fontId="46" fillId="0" borderId="2" xfId="0" applyFont="1" applyBorder="1" applyAlignment="1" applyProtection="1">
      <alignment horizontal="left" vertical="top" wrapText="1" readingOrder="1"/>
      <protection locked="0"/>
    </xf>
    <xf numFmtId="0" fontId="46" fillId="5" borderId="2" xfId="0" applyFont="1" applyFill="1" applyBorder="1" applyAlignment="1">
      <alignment horizontal="left" vertical="top" wrapText="1"/>
    </xf>
    <xf numFmtId="49" fontId="46" fillId="0" borderId="2" xfId="0" applyNumberFormat="1" applyFont="1" applyBorder="1" applyAlignment="1">
      <alignment horizontal="left" vertical="top" wrapText="1"/>
    </xf>
    <xf numFmtId="49" fontId="46" fillId="5" borderId="2" xfId="0" applyNumberFormat="1" applyFont="1" applyFill="1" applyBorder="1" applyAlignment="1">
      <alignment horizontal="left" vertical="top" wrapText="1"/>
    </xf>
    <xf numFmtId="14" fontId="46" fillId="0" borderId="2" xfId="0" applyNumberFormat="1" applyFont="1" applyBorder="1" applyAlignment="1" applyProtection="1">
      <alignment horizontal="left" vertical="top" wrapText="1"/>
      <protection locked="0"/>
    </xf>
    <xf numFmtId="0" fontId="46" fillId="0" borderId="1" xfId="0" applyFont="1" applyBorder="1" applyAlignment="1">
      <alignment horizontal="left" vertical="top" wrapText="1"/>
    </xf>
    <xf numFmtId="0" fontId="46" fillId="0" borderId="2" xfId="0" applyFont="1" applyBorder="1" applyAlignment="1">
      <alignment horizontal="left" vertical="top"/>
    </xf>
    <xf numFmtId="0" fontId="8" fillId="0" borderId="24" xfId="0" applyFont="1" applyBorder="1" applyAlignment="1">
      <alignment horizontal="left" vertical="top" wrapText="1"/>
    </xf>
    <xf numFmtId="49" fontId="56" fillId="0" borderId="2" xfId="0" applyNumberFormat="1" applyFont="1" applyBorder="1" applyAlignment="1">
      <alignment horizontal="left" vertical="top" wrapText="1"/>
    </xf>
    <xf numFmtId="0" fontId="15" fillId="32" borderId="2" xfId="0" applyFont="1" applyFill="1" applyBorder="1" applyAlignment="1">
      <alignment horizontal="left" vertical="top" wrapText="1"/>
    </xf>
    <xf numFmtId="0" fontId="15" fillId="0" borderId="2" xfId="0" applyFont="1" applyBorder="1" applyAlignment="1">
      <alignment horizontal="left" vertical="top"/>
    </xf>
    <xf numFmtId="0" fontId="56" fillId="0" borderId="2" xfId="0" applyFont="1" applyBorder="1" applyAlignment="1">
      <alignment horizontal="center" wrapText="1"/>
    </xf>
    <xf numFmtId="0" fontId="15" fillId="35" borderId="0" xfId="0" applyFont="1" applyFill="1"/>
    <xf numFmtId="0" fontId="46" fillId="35" borderId="2" xfId="0" applyFont="1" applyFill="1" applyBorder="1" applyAlignment="1">
      <alignment horizontal="center"/>
    </xf>
    <xf numFmtId="0" fontId="46" fillId="35" borderId="2" xfId="0" applyFont="1" applyFill="1" applyBorder="1" applyAlignment="1">
      <alignment horizontal="center" wrapText="1"/>
    </xf>
    <xf numFmtId="14" fontId="46" fillId="35" borderId="2" xfId="0" applyNumberFormat="1" applyFont="1" applyFill="1" applyBorder="1" applyAlignment="1">
      <alignment horizontal="center"/>
    </xf>
    <xf numFmtId="0" fontId="56" fillId="35" borderId="2" xfId="0" applyFont="1" applyFill="1" applyBorder="1" applyAlignment="1">
      <alignment horizontal="center" wrapText="1"/>
    </xf>
    <xf numFmtId="0" fontId="2" fillId="4" borderId="8" xfId="0" applyFont="1" applyFill="1" applyBorder="1"/>
    <xf numFmtId="0" fontId="36" fillId="0" borderId="10" xfId="0" applyFont="1" applyBorder="1"/>
    <xf numFmtId="0" fontId="2" fillId="0" borderId="10" xfId="0" applyFont="1" applyBorder="1"/>
    <xf numFmtId="0" fontId="36" fillId="0" borderId="2" xfId="0" applyFont="1" applyBorder="1" applyAlignment="1">
      <alignment wrapText="1"/>
    </xf>
    <xf numFmtId="0" fontId="2" fillId="0" borderId="1" xfId="0" applyFont="1" applyBorder="1" applyAlignment="1">
      <alignment vertical="center"/>
    </xf>
    <xf numFmtId="0" fontId="37" fillId="0" borderId="2" xfId="0" applyFont="1" applyBorder="1"/>
    <xf numFmtId="0" fontId="37" fillId="0" borderId="2" xfId="0" applyFont="1" applyBorder="1" applyAlignment="1">
      <alignment readingOrder="1"/>
    </xf>
    <xf numFmtId="0" fontId="47" fillId="30" borderId="2" xfId="0" applyFont="1" applyFill="1" applyBorder="1" applyAlignment="1">
      <alignment horizontal="center" vertical="center" wrapText="1"/>
    </xf>
    <xf numFmtId="0" fontId="15" fillId="5" borderId="0" xfId="0" applyFont="1" applyFill="1"/>
    <xf numFmtId="0" fontId="46" fillId="3" borderId="2" xfId="0" applyFont="1" applyFill="1" applyBorder="1" applyAlignment="1">
      <alignment horizontal="center" wrapText="1"/>
    </xf>
    <xf numFmtId="0" fontId="15" fillId="36" borderId="0" xfId="0" applyFont="1" applyFill="1"/>
    <xf numFmtId="0" fontId="46" fillId="36" borderId="2" xfId="0" applyFont="1" applyFill="1" applyBorder="1" applyAlignment="1">
      <alignment horizontal="center" wrapText="1"/>
    </xf>
    <xf numFmtId="0" fontId="56" fillId="5" borderId="2" xfId="0" applyFont="1" applyFill="1" applyBorder="1" applyAlignment="1">
      <alignment horizontal="center" wrapText="1"/>
    </xf>
    <xf numFmtId="0" fontId="15" fillId="3" borderId="0" xfId="0" applyFont="1" applyFill="1"/>
    <xf numFmtId="0" fontId="46" fillId="3" borderId="2" xfId="0" applyFont="1" applyFill="1" applyBorder="1" applyAlignment="1">
      <alignment horizontal="center"/>
    </xf>
    <xf numFmtId="167" fontId="46" fillId="3" borderId="2" xfId="0" applyNumberFormat="1" applyFont="1" applyFill="1" applyBorder="1" applyAlignment="1">
      <alignment horizontal="center"/>
    </xf>
    <xf numFmtId="0" fontId="15" fillId="37" borderId="0" xfId="0" applyFont="1" applyFill="1"/>
    <xf numFmtId="0" fontId="46" fillId="37" borderId="2" xfId="0" applyFont="1" applyFill="1" applyBorder="1" applyAlignment="1">
      <alignment horizontal="center"/>
    </xf>
    <xf numFmtId="0" fontId="46" fillId="37" borderId="2" xfId="0" applyFont="1" applyFill="1" applyBorder="1" applyAlignment="1">
      <alignment horizontal="center" wrapText="1"/>
    </xf>
    <xf numFmtId="14" fontId="46" fillId="37" borderId="2" xfId="0" applyNumberFormat="1" applyFont="1" applyFill="1" applyBorder="1" applyAlignment="1">
      <alignment horizontal="center"/>
    </xf>
    <xf numFmtId="167" fontId="46" fillId="37" borderId="2" xfId="0" applyNumberFormat="1" applyFont="1" applyFill="1" applyBorder="1" applyAlignment="1">
      <alignment horizontal="center"/>
    </xf>
    <xf numFmtId="0" fontId="56" fillId="37" borderId="2" xfId="0" applyFont="1" applyFill="1" applyBorder="1" applyAlignment="1">
      <alignment horizontal="center" wrapText="1"/>
    </xf>
    <xf numFmtId="49" fontId="46" fillId="3" borderId="2" xfId="0" applyNumberFormat="1" applyFont="1" applyFill="1" applyBorder="1" applyAlignment="1">
      <alignment horizontal="left" vertical="top" wrapText="1"/>
    </xf>
    <xf numFmtId="15" fontId="47" fillId="31" borderId="2" xfId="0" applyNumberFormat="1" applyFont="1" applyFill="1" applyBorder="1" applyAlignment="1">
      <alignment horizontal="center" vertical="center" wrapText="1"/>
    </xf>
    <xf numFmtId="0" fontId="57" fillId="35" borderId="2" xfId="0" applyFont="1" applyFill="1" applyBorder="1" applyAlignment="1">
      <alignment horizontal="center" wrapText="1"/>
    </xf>
    <xf numFmtId="0" fontId="56" fillId="3" borderId="2" xfId="0" applyFont="1" applyFill="1" applyBorder="1" applyAlignment="1">
      <alignment horizontal="center" wrapText="1"/>
    </xf>
    <xf numFmtId="0" fontId="46" fillId="37" borderId="7" xfId="0" applyFont="1" applyFill="1" applyBorder="1" applyAlignment="1">
      <alignment horizontal="center"/>
    </xf>
    <xf numFmtId="0" fontId="47" fillId="31" borderId="1" xfId="0" applyFont="1" applyFill="1" applyBorder="1" applyAlignment="1">
      <alignment horizontal="center" vertical="center" wrapText="1"/>
    </xf>
    <xf numFmtId="0" fontId="47" fillId="31" borderId="9" xfId="0" applyFont="1" applyFill="1" applyBorder="1" applyAlignment="1">
      <alignment horizontal="center" vertical="center" wrapText="1"/>
    </xf>
    <xf numFmtId="0" fontId="46" fillId="30" borderId="7" xfId="0" applyFont="1" applyFill="1" applyBorder="1" applyAlignment="1">
      <alignment horizontal="center" vertical="center"/>
    </xf>
    <xf numFmtId="0" fontId="46" fillId="0" borderId="7" xfId="0" applyFont="1" applyBorder="1" applyAlignment="1">
      <alignment horizontal="center"/>
    </xf>
    <xf numFmtId="0" fontId="46" fillId="5" borderId="7" xfId="0" applyFont="1" applyFill="1" applyBorder="1" applyAlignment="1">
      <alignment horizontal="center"/>
    </xf>
    <xf numFmtId="0" fontId="46" fillId="0" borderId="4" xfId="0" applyFont="1" applyBorder="1" applyAlignment="1">
      <alignment horizontal="center"/>
    </xf>
    <xf numFmtId="0" fontId="46" fillId="0" borderId="6" xfId="0" applyFont="1" applyBorder="1" applyAlignment="1">
      <alignment horizontal="center"/>
    </xf>
    <xf numFmtId="0" fontId="46" fillId="35" borderId="7" xfId="0" applyFont="1" applyFill="1" applyBorder="1" applyAlignment="1">
      <alignment horizontal="center"/>
    </xf>
    <xf numFmtId="0" fontId="46" fillId="3" borderId="7" xfId="0" applyFont="1" applyFill="1" applyBorder="1" applyAlignment="1">
      <alignment horizontal="center"/>
    </xf>
    <xf numFmtId="0" fontId="46" fillId="0" borderId="4" xfId="0" applyFont="1" applyBorder="1" applyAlignment="1">
      <alignment horizontal="center" readingOrder="1"/>
    </xf>
    <xf numFmtId="0" fontId="46" fillId="0" borderId="6" xfId="0" applyFont="1" applyBorder="1" applyAlignment="1">
      <alignment horizontal="center" wrapText="1"/>
    </xf>
    <xf numFmtId="0" fontId="46" fillId="5" borderId="9" xfId="0" applyFont="1" applyFill="1" applyBorder="1" applyAlignment="1">
      <alignment horizontal="center" wrapText="1"/>
    </xf>
    <xf numFmtId="0" fontId="46" fillId="36" borderId="7" xfId="0" applyFont="1" applyFill="1" applyBorder="1" applyAlignment="1">
      <alignment horizontal="center"/>
    </xf>
    <xf numFmtId="0" fontId="15" fillId="3" borderId="1" xfId="0" applyFont="1" applyFill="1" applyBorder="1"/>
    <xf numFmtId="0" fontId="15" fillId="0" borderId="1" xfId="0" applyFont="1" applyBorder="1"/>
    <xf numFmtId="0" fontId="46" fillId="3" borderId="9" xfId="0" applyFont="1" applyFill="1" applyBorder="1" applyAlignment="1">
      <alignment horizontal="center" wrapText="1"/>
    </xf>
    <xf numFmtId="0" fontId="15" fillId="0" borderId="1" xfId="0" applyFont="1" applyBorder="1" applyAlignment="1">
      <alignment horizontal="center" vertical="center" wrapText="1"/>
    </xf>
    <xf numFmtId="0" fontId="7" fillId="0" borderId="0" xfId="0" applyFont="1" applyAlignment="1">
      <alignment horizontal="center"/>
    </xf>
    <xf numFmtId="0" fontId="61" fillId="0" borderId="0" xfId="0" applyFont="1" applyAlignment="1">
      <alignment horizontal="center"/>
    </xf>
    <xf numFmtId="0" fontId="46" fillId="0" borderId="9" xfId="0" applyFont="1" applyBorder="1" applyAlignment="1">
      <alignment horizontal="center" wrapText="1"/>
    </xf>
    <xf numFmtId="0" fontId="46" fillId="0" borderId="6" xfId="0" applyFont="1" applyBorder="1" applyAlignment="1">
      <alignment horizontal="center" vertical="center" wrapText="1"/>
    </xf>
    <xf numFmtId="0" fontId="46" fillId="3" borderId="27" xfId="0" applyFont="1" applyFill="1" applyBorder="1" applyAlignment="1">
      <alignment horizontal="center" wrapText="1"/>
    </xf>
    <xf numFmtId="0" fontId="46" fillId="5" borderId="1" xfId="0" applyFont="1" applyFill="1" applyBorder="1" applyAlignment="1">
      <alignment horizontal="center" wrapText="1"/>
    </xf>
    <xf numFmtId="0" fontId="46" fillId="0" borderId="27" xfId="0" applyFont="1" applyBorder="1" applyAlignment="1">
      <alignment horizontal="center" wrapText="1"/>
    </xf>
    <xf numFmtId="0" fontId="46" fillId="3" borderId="26" xfId="0" applyFont="1" applyFill="1" applyBorder="1" applyAlignment="1">
      <alignment horizontal="center" wrapText="1"/>
    </xf>
    <xf numFmtId="0" fontId="60" fillId="38" borderId="0" xfId="0" applyFont="1" applyFill="1" applyAlignment="1">
      <alignment wrapText="1"/>
    </xf>
    <xf numFmtId="0" fontId="0" fillId="38" borderId="0" xfId="0" applyFill="1"/>
    <xf numFmtId="0" fontId="0" fillId="30" borderId="0" xfId="0" applyFill="1"/>
    <xf numFmtId="14" fontId="0" fillId="30" borderId="0" xfId="0" applyNumberFormat="1" applyFill="1"/>
    <xf numFmtId="14" fontId="0" fillId="0" borderId="0" xfId="0" applyNumberFormat="1"/>
    <xf numFmtId="0" fontId="15" fillId="0" borderId="28" xfId="0" applyFont="1" applyBorder="1" applyAlignment="1">
      <alignment wrapText="1"/>
    </xf>
    <xf numFmtId="0" fontId="47" fillId="31" borderId="28" xfId="0" applyFont="1" applyFill="1" applyBorder="1" applyAlignment="1">
      <alignment horizontal="center" vertical="center" wrapText="1"/>
    </xf>
    <xf numFmtId="0" fontId="46" fillId="5" borderId="28" xfId="0" applyFont="1" applyFill="1" applyBorder="1" applyAlignment="1">
      <alignment horizontal="center" wrapText="1"/>
    </xf>
    <xf numFmtId="0" fontId="58" fillId="35" borderId="2" xfId="0" applyFont="1" applyFill="1" applyBorder="1" applyAlignment="1">
      <alignment horizontal="center" wrapText="1"/>
    </xf>
    <xf numFmtId="0" fontId="46" fillId="5" borderId="30" xfId="0" applyFont="1" applyFill="1" applyBorder="1" applyAlignment="1">
      <alignment horizontal="center" vertical="center" wrapText="1"/>
    </xf>
    <xf numFmtId="0" fontId="46" fillId="0" borderId="27" xfId="0" applyFont="1" applyBorder="1" applyAlignment="1">
      <alignment horizontal="center" vertical="center" wrapText="1"/>
    </xf>
    <xf numFmtId="0" fontId="46" fillId="3" borderId="26" xfId="0" applyFont="1" applyFill="1" applyBorder="1" applyAlignment="1">
      <alignment horizontal="center" vertical="center" wrapText="1"/>
    </xf>
    <xf numFmtId="0" fontId="0" fillId="38" borderId="0" xfId="0" applyFill="1" applyAlignment="1">
      <alignment wrapText="1"/>
    </xf>
    <xf numFmtId="0" fontId="7" fillId="0" borderId="0" xfId="0" applyFont="1" applyAlignment="1">
      <alignment wrapText="1"/>
    </xf>
    <xf numFmtId="0" fontId="62" fillId="38" borderId="0" xfId="0" applyFont="1" applyFill="1"/>
    <xf numFmtId="14" fontId="46" fillId="0" borderId="2" xfId="0" applyNumberFormat="1" applyFont="1" applyBorder="1" applyAlignment="1">
      <alignment horizontal="center"/>
    </xf>
    <xf numFmtId="0" fontId="60" fillId="39" borderId="0" xfId="0" applyFont="1" applyFill="1" applyAlignment="1">
      <alignment wrapText="1"/>
    </xf>
    <xf numFmtId="0" fontId="0" fillId="39" borderId="0" xfId="0" applyFill="1" applyAlignment="1">
      <alignment wrapText="1"/>
    </xf>
    <xf numFmtId="0" fontId="0" fillId="39" borderId="0" xfId="0" applyFill="1"/>
    <xf numFmtId="0" fontId="15" fillId="0" borderId="31" xfId="0" applyFont="1" applyBorder="1" applyAlignment="1">
      <alignment wrapText="1"/>
    </xf>
    <xf numFmtId="0" fontId="15" fillId="0" borderId="26" xfId="0" applyFont="1" applyBorder="1" applyAlignment="1">
      <alignment horizontal="center" vertical="center" wrapText="1"/>
    </xf>
    <xf numFmtId="0" fontId="15" fillId="0" borderId="0" xfId="0" applyFont="1" applyAlignment="1">
      <alignment horizontal="center" wrapText="1"/>
    </xf>
    <xf numFmtId="0" fontId="15" fillId="0" borderId="0" xfId="0" applyFont="1" applyAlignment="1">
      <alignment horizontal="center" vertical="center" wrapText="1"/>
    </xf>
    <xf numFmtId="0" fontId="64" fillId="0" borderId="0" xfId="0" applyFont="1" applyAlignment="1">
      <alignment wrapText="1"/>
    </xf>
    <xf numFmtId="0" fontId="7" fillId="0" borderId="0" xfId="0" applyFont="1" applyAlignment="1">
      <alignment horizontal="left"/>
    </xf>
    <xf numFmtId="14" fontId="0" fillId="0" borderId="0" xfId="0" applyNumberFormat="1" applyAlignment="1">
      <alignment horizontal="right"/>
    </xf>
    <xf numFmtId="0" fontId="46" fillId="38" borderId="2" xfId="0" applyFont="1" applyFill="1" applyBorder="1" applyAlignment="1">
      <alignment horizontal="center"/>
    </xf>
    <xf numFmtId="0" fontId="46" fillId="38" borderId="2" xfId="0" applyFont="1" applyFill="1" applyBorder="1" applyAlignment="1">
      <alignment horizontal="center" wrapText="1"/>
    </xf>
    <xf numFmtId="49" fontId="46" fillId="38" borderId="2" xfId="0" applyNumberFormat="1" applyFont="1" applyFill="1" applyBorder="1" applyAlignment="1">
      <alignment horizontal="left" vertical="top" wrapText="1"/>
    </xf>
    <xf numFmtId="0" fontId="57" fillId="38" borderId="2" xfId="0" applyFont="1" applyFill="1" applyBorder="1" applyAlignment="1">
      <alignment horizontal="center" wrapText="1"/>
    </xf>
    <xf numFmtId="0" fontId="15" fillId="38" borderId="0" xfId="0" applyFont="1" applyFill="1"/>
    <xf numFmtId="49" fontId="56" fillId="38" borderId="2" xfId="0" applyNumberFormat="1" applyFont="1" applyFill="1" applyBorder="1" applyAlignment="1">
      <alignment horizontal="left" vertical="top" wrapText="1"/>
    </xf>
    <xf numFmtId="14" fontId="46" fillId="38" borderId="2" xfId="0" applyNumberFormat="1" applyFont="1" applyFill="1" applyBorder="1" applyAlignment="1">
      <alignment horizontal="center"/>
    </xf>
    <xf numFmtId="0" fontId="63" fillId="38" borderId="0" xfId="0" applyFont="1" applyFill="1"/>
    <xf numFmtId="0" fontId="59" fillId="0" borderId="0" xfId="0" applyFont="1" applyAlignment="1">
      <alignment horizontal="center" vertical="center" wrapText="1"/>
    </xf>
    <xf numFmtId="0" fontId="59" fillId="0" borderId="2" xfId="0" applyFont="1" applyBorder="1" applyAlignment="1">
      <alignment horizontal="center" wrapText="1"/>
    </xf>
    <xf numFmtId="0" fontId="46" fillId="38" borderId="28" xfId="0" applyFont="1" applyFill="1" applyBorder="1" applyAlignment="1">
      <alignment horizontal="center" wrapText="1"/>
    </xf>
    <xf numFmtId="0" fontId="46" fillId="39" borderId="2" xfId="0" applyFont="1" applyFill="1" applyBorder="1" applyAlignment="1">
      <alignment horizontal="center"/>
    </xf>
    <xf numFmtId="0" fontId="46" fillId="39" borderId="2" xfId="0" applyFont="1" applyFill="1" applyBorder="1" applyAlignment="1">
      <alignment horizontal="center" wrapText="1"/>
    </xf>
    <xf numFmtId="49" fontId="46" fillId="39" borderId="2" xfId="0" applyNumberFormat="1" applyFont="1" applyFill="1" applyBorder="1" applyAlignment="1">
      <alignment horizontal="left" vertical="top" wrapText="1"/>
    </xf>
    <xf numFmtId="0" fontId="46" fillId="39" borderId="28" xfId="0" applyFont="1" applyFill="1" applyBorder="1" applyAlignment="1">
      <alignment horizontal="center" wrapText="1"/>
    </xf>
    <xf numFmtId="0" fontId="15" fillId="39" borderId="0" xfId="0" applyFont="1" applyFill="1"/>
    <xf numFmtId="0" fontId="46" fillId="39" borderId="9" xfId="0" applyFont="1" applyFill="1" applyBorder="1" applyAlignment="1">
      <alignment horizontal="center" wrapText="1"/>
    </xf>
    <xf numFmtId="0" fontId="0" fillId="39" borderId="28" xfId="0" applyFill="1" applyBorder="1" applyAlignment="1">
      <alignment vertical="center" wrapText="1"/>
    </xf>
    <xf numFmtId="0" fontId="0" fillId="39" borderId="1" xfId="0" applyFill="1" applyBorder="1" applyAlignment="1">
      <alignment horizontal="center" vertical="center" wrapText="1"/>
    </xf>
    <xf numFmtId="0" fontId="46" fillId="10" borderId="2" xfId="0" applyFont="1" applyFill="1" applyBorder="1" applyAlignment="1">
      <alignment horizontal="center"/>
    </xf>
    <xf numFmtId="0" fontId="46" fillId="10" borderId="2" xfId="0" applyFont="1" applyFill="1" applyBorder="1" applyAlignment="1">
      <alignment horizontal="center" wrapText="1"/>
    </xf>
    <xf numFmtId="49" fontId="46" fillId="10" borderId="2" xfId="0" applyNumberFormat="1" applyFont="1" applyFill="1" applyBorder="1" applyAlignment="1">
      <alignment horizontal="left" vertical="top" wrapText="1"/>
    </xf>
    <xf numFmtId="0" fontId="46" fillId="10" borderId="9" xfId="0" applyFont="1" applyFill="1" applyBorder="1" applyAlignment="1">
      <alignment horizontal="left" wrapText="1"/>
    </xf>
    <xf numFmtId="0" fontId="46" fillId="10" borderId="28" xfId="0" applyFont="1" applyFill="1" applyBorder="1" applyAlignment="1">
      <alignment horizontal="center" wrapText="1"/>
    </xf>
    <xf numFmtId="0" fontId="46" fillId="10" borderId="28" xfId="0" applyFont="1" applyFill="1" applyBorder="1" applyAlignment="1">
      <alignment horizontal="center" vertical="center" wrapText="1"/>
    </xf>
    <xf numFmtId="0" fontId="46" fillId="10" borderId="1" xfId="0" applyFont="1" applyFill="1" applyBorder="1" applyAlignment="1">
      <alignment horizontal="center" vertical="center" wrapText="1"/>
    </xf>
    <xf numFmtId="0" fontId="15" fillId="10" borderId="0" xfId="0" applyFont="1" applyFill="1"/>
    <xf numFmtId="0" fontId="15" fillId="10" borderId="2" xfId="0" applyFont="1" applyFill="1" applyBorder="1" applyAlignment="1">
      <alignment horizontal="center" wrapText="1"/>
    </xf>
    <xf numFmtId="0" fontId="59" fillId="10" borderId="9" xfId="0" applyFont="1" applyFill="1" applyBorder="1" applyAlignment="1">
      <alignment horizontal="center" wrapText="1"/>
    </xf>
    <xf numFmtId="0" fontId="46" fillId="10" borderId="1" xfId="0" applyFont="1" applyFill="1" applyBorder="1" applyAlignment="1">
      <alignment horizontal="center" wrapText="1"/>
    </xf>
    <xf numFmtId="14" fontId="46" fillId="10" borderId="25" xfId="0" applyNumberFormat="1" applyFont="1" applyFill="1" applyBorder="1" applyAlignment="1">
      <alignment horizontal="center" vertical="center" wrapText="1"/>
    </xf>
    <xf numFmtId="0" fontId="46" fillId="10" borderId="9" xfId="0" applyFont="1" applyFill="1" applyBorder="1" applyAlignment="1">
      <alignment horizontal="center" wrapText="1"/>
    </xf>
    <xf numFmtId="14" fontId="46" fillId="10" borderId="29" xfId="0" applyNumberFormat="1" applyFont="1" applyFill="1" applyBorder="1" applyAlignment="1">
      <alignment horizontal="center" vertical="center" wrapText="1"/>
    </xf>
    <xf numFmtId="0" fontId="46" fillId="5" borderId="1" xfId="0" applyFont="1" applyFill="1" applyBorder="1" applyAlignment="1">
      <alignment horizontal="center" vertical="center" wrapText="1"/>
    </xf>
    <xf numFmtId="0" fontId="0" fillId="5" borderId="28" xfId="0" applyFill="1" applyBorder="1" applyAlignment="1">
      <alignment vertical="center" wrapText="1"/>
    </xf>
    <xf numFmtId="0" fontId="46" fillId="38" borderId="9" xfId="0" applyFont="1" applyFill="1" applyBorder="1" applyAlignment="1">
      <alignment horizontal="center" wrapText="1"/>
    </xf>
    <xf numFmtId="0" fontId="0" fillId="38" borderId="28" xfId="0" applyFill="1" applyBorder="1" applyAlignment="1">
      <alignment vertical="center" wrapText="1"/>
    </xf>
    <xf numFmtId="14" fontId="0" fillId="38" borderId="1" xfId="0" applyNumberFormat="1" applyFill="1" applyBorder="1" applyAlignment="1">
      <alignment horizontal="center" vertical="center" wrapText="1"/>
    </xf>
    <xf numFmtId="0" fontId="46" fillId="40" borderId="2" xfId="0" applyFont="1" applyFill="1" applyBorder="1" applyAlignment="1">
      <alignment horizontal="center"/>
    </xf>
    <xf numFmtId="0" fontId="46" fillId="40" borderId="2" xfId="0" applyFont="1" applyFill="1" applyBorder="1" applyAlignment="1">
      <alignment horizontal="center" wrapText="1"/>
    </xf>
    <xf numFmtId="49" fontId="46" fillId="40" borderId="2" xfId="0" applyNumberFormat="1" applyFont="1" applyFill="1" applyBorder="1" applyAlignment="1">
      <alignment horizontal="left" vertical="top" wrapText="1"/>
    </xf>
    <xf numFmtId="0" fontId="46" fillId="40" borderId="9" xfId="0" applyFont="1" applyFill="1" applyBorder="1" applyAlignment="1">
      <alignment horizontal="left" wrapText="1"/>
    </xf>
    <xf numFmtId="0" fontId="46" fillId="40" borderId="28" xfId="0" applyFont="1" applyFill="1" applyBorder="1" applyAlignment="1">
      <alignment horizontal="center" wrapText="1"/>
    </xf>
    <xf numFmtId="0" fontId="59" fillId="40" borderId="28" xfId="0" applyFont="1" applyFill="1" applyBorder="1" applyAlignment="1">
      <alignment wrapText="1"/>
    </xf>
    <xf numFmtId="14" fontId="59" fillId="40" borderId="1" xfId="0" applyNumberFormat="1" applyFont="1" applyFill="1" applyBorder="1" applyAlignment="1">
      <alignment horizontal="center" vertical="center" wrapText="1"/>
    </xf>
    <xf numFmtId="0" fontId="15" fillId="40" borderId="0" xfId="0" applyFont="1" applyFill="1"/>
    <xf numFmtId="0" fontId="0" fillId="5" borderId="1" xfId="0" applyFill="1" applyBorder="1" applyAlignment="1">
      <alignment horizontal="center" vertical="center" wrapText="1"/>
    </xf>
    <xf numFmtId="14" fontId="46" fillId="38" borderId="1" xfId="0" applyNumberFormat="1" applyFont="1" applyFill="1" applyBorder="1" applyAlignment="1">
      <alignment horizontal="center" vertical="center" wrapText="1"/>
    </xf>
    <xf numFmtId="0" fontId="0" fillId="10" borderId="28" xfId="0" applyFill="1" applyBorder="1" applyAlignment="1">
      <alignment vertical="center" wrapText="1"/>
    </xf>
    <xf numFmtId="0" fontId="0" fillId="10" borderId="1" xfId="0" applyFill="1" applyBorder="1" applyAlignment="1">
      <alignment horizontal="center" vertical="center" wrapText="1"/>
    </xf>
    <xf numFmtId="14" fontId="0" fillId="5" borderId="1" xfId="0" applyNumberFormat="1" applyFill="1" applyBorder="1" applyAlignment="1">
      <alignment horizontal="center" vertical="center"/>
    </xf>
    <xf numFmtId="0" fontId="15" fillId="14" borderId="0" xfId="0" applyFont="1" applyFill="1"/>
    <xf numFmtId="0" fontId="46" fillId="14" borderId="2" xfId="0" applyFont="1" applyFill="1" applyBorder="1" applyAlignment="1">
      <alignment horizontal="center"/>
    </xf>
    <xf numFmtId="0" fontId="41" fillId="26" borderId="21" xfId="2" applyFont="1" applyFill="1" applyBorder="1" applyAlignment="1">
      <alignment horizontal="center" vertical="center"/>
    </xf>
    <xf numFmtId="0" fontId="41" fillId="26" borderId="6" xfId="2" applyFont="1" applyFill="1" applyBorder="1" applyAlignment="1">
      <alignment horizontal="center" vertical="center"/>
    </xf>
    <xf numFmtId="0" fontId="41" fillId="27" borderId="21" xfId="2" applyFont="1" applyFill="1" applyBorder="1" applyAlignment="1">
      <alignment horizontal="center" vertical="center"/>
    </xf>
    <xf numFmtId="0" fontId="41" fillId="27" borderId="6" xfId="2" applyFont="1" applyFill="1" applyBorder="1" applyAlignment="1">
      <alignment horizontal="center" vertical="center"/>
    </xf>
    <xf numFmtId="0" fontId="0" fillId="26" borderId="21" xfId="2" applyFont="1" applyFill="1" applyBorder="1" applyAlignment="1">
      <alignment horizontal="center" vertical="center"/>
    </xf>
    <xf numFmtId="0" fontId="0" fillId="26" borderId="6" xfId="2" applyFont="1" applyFill="1" applyBorder="1" applyAlignment="1">
      <alignment horizontal="center" vertical="center"/>
    </xf>
    <xf numFmtId="0" fontId="41" fillId="27" borderId="22" xfId="2" applyFont="1" applyFill="1" applyBorder="1" applyAlignment="1">
      <alignment horizontal="center" vertical="center"/>
    </xf>
    <xf numFmtId="0" fontId="41" fillId="27" borderId="23" xfId="2" applyFont="1" applyFill="1" applyBorder="1" applyAlignment="1">
      <alignment horizontal="center" vertical="center"/>
    </xf>
    <xf numFmtId="0" fontId="15" fillId="30" borderId="4" xfId="0" applyFont="1" applyFill="1" applyBorder="1" applyAlignment="1">
      <alignment horizontal="center"/>
    </xf>
    <xf numFmtId="0" fontId="15" fillId="30" borderId="6" xfId="0" applyFont="1" applyFill="1" applyBorder="1" applyAlignment="1">
      <alignment horizontal="center"/>
    </xf>
    <xf numFmtId="0" fontId="15" fillId="30" borderId="2" xfId="0" applyFont="1" applyFill="1" applyBorder="1" applyAlignment="1">
      <alignment horizontal="center"/>
    </xf>
    <xf numFmtId="0" fontId="15" fillId="30" borderId="2" xfId="0" applyFont="1" applyFill="1" applyBorder="1" applyAlignment="1">
      <alignment horizontal="center" wrapText="1"/>
    </xf>
    <xf numFmtId="0" fontId="15" fillId="30" borderId="9" xfId="0" applyFont="1" applyFill="1" applyBorder="1" applyAlignment="1">
      <alignment horizontal="center"/>
    </xf>
    <xf numFmtId="0" fontId="15" fillId="30" borderId="13" xfId="0" applyFont="1" applyFill="1" applyBorder="1" applyAlignment="1">
      <alignment horizontal="center"/>
    </xf>
    <xf numFmtId="0" fontId="15" fillId="30" borderId="7" xfId="0" applyFont="1" applyFill="1" applyBorder="1" applyAlignment="1">
      <alignment horizontal="center"/>
    </xf>
    <xf numFmtId="0" fontId="17" fillId="13" borderId="3" xfId="0" applyFont="1" applyFill="1" applyBorder="1" applyAlignment="1">
      <alignment horizontal="center"/>
    </xf>
    <xf numFmtId="0" fontId="14" fillId="13" borderId="11" xfId="0" applyFont="1" applyFill="1" applyBorder="1" applyAlignment="1">
      <alignment horizontal="center" vertical="center" wrapText="1"/>
    </xf>
    <xf numFmtId="0" fontId="9" fillId="9" borderId="0" xfId="0" applyFont="1" applyFill="1" applyAlignment="1">
      <alignment horizontal="center" vertical="center" wrapText="1"/>
    </xf>
    <xf numFmtId="0" fontId="9" fillId="9" borderId="3" xfId="0" applyFont="1" applyFill="1" applyBorder="1" applyAlignment="1">
      <alignment horizontal="center" vertical="center" wrapText="1"/>
    </xf>
    <xf numFmtId="0" fontId="7" fillId="14" borderId="2" xfId="0" applyFont="1" applyFill="1" applyBorder="1" applyAlignment="1">
      <alignment horizontal="center"/>
    </xf>
    <xf numFmtId="0" fontId="0" fillId="10" borderId="2" xfId="0" applyFill="1" applyBorder="1" applyAlignment="1">
      <alignment horizontal="center"/>
    </xf>
    <xf numFmtId="0" fontId="0" fillId="5" borderId="9" xfId="0" applyFill="1" applyBorder="1" applyAlignment="1">
      <alignment horizontal="center"/>
    </xf>
    <xf numFmtId="0" fontId="0" fillId="5" borderId="7" xfId="0" applyFill="1" applyBorder="1" applyAlignment="1">
      <alignment horizontal="center"/>
    </xf>
    <xf numFmtId="0" fontId="60" fillId="0" borderId="0" xfId="0" applyFont="1" applyFill="1" applyAlignment="1">
      <alignment wrapText="1"/>
    </xf>
    <xf numFmtId="0" fontId="0" fillId="0" borderId="0" xfId="0" applyFill="1"/>
    <xf numFmtId="0" fontId="0" fillId="0" borderId="0" xfId="0" applyFill="1" applyAlignment="1">
      <alignment wrapText="1"/>
    </xf>
  </cellXfs>
  <cellStyles count="3">
    <cellStyle name="Hyperlink" xfId="1" builtinId="8"/>
    <cellStyle name="Normal" xfId="0" builtinId="0"/>
    <cellStyle name="Normal 4" xfId="2" xr:uid="{ACD0BDC5-08CB-4E45-A2C5-0A119AF390AF}"/>
  </cellStyles>
  <dxfs count="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FFB66D"/>
      <color rgb="FF80DD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pivotCacheDefinition" Target="pivotCache/pivotCacheDefinition1.xml"/><Relationship Id="rId42" Type="http://schemas.openxmlformats.org/officeDocument/2006/relationships/sheetMetadata" Target="metadata.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4.xml"/><Relationship Id="rId40" Type="http://schemas.openxmlformats.org/officeDocument/2006/relationships/styles" Target="styles.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2.xml"/><Relationship Id="rId43" Type="http://schemas.microsoft.com/office/2022/11/relationships/FeaturePropertyBag" Target="featurePropertyBag/featurePropertyBag.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pivotCacheDefinition" Target="pivotCache/pivotCacheDefinition5.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lnttsgroup-my.sharepoint.com/personal/sivakumar_s2_ltts_com/Documents/OSS%20Implementation%20Tracker_13102025.xlsx" TargetMode="External"/><Relationship Id="rId1" Type="http://schemas.openxmlformats.org/officeDocument/2006/relationships/externalLinkPath" Target="https://lnttsgroup-my.sharepoint.com/personal/sivakumar_s2_ltts_com/Documents/OSS%20Implementation%20Tracker_131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8JO345IG_kOyrfI_09H_arXs1TSRcRRJihEsl4m0KtRoZYrIt9gmTbeB7cPrXsl4" itemId="01LJCQHAN4L2PHB3DFSBEJHUUWHOUHNEYK">
      <xxl21:absoluteUrl r:id="rId2"/>
    </xxl21:alternateUrls>
    <sheetNames>
      <sheetName val="Overall Completion"/>
      <sheetName val="Project tasks"/>
      <sheetName val="Detail1"/>
      <sheetName val="Detail2"/>
      <sheetName val="Summary"/>
      <sheetName val="RFP"/>
      <sheetName val="Tracebility Matrix_OSS"/>
      <sheetName val="MOM_Points"/>
      <sheetName val="Summary_New"/>
      <sheetName val="AllOSS"/>
      <sheetName val="Sheet1"/>
    </sheetNames>
    <sheetDataSet>
      <sheetData sheetId="0"/>
      <sheetData sheetId="1"/>
      <sheetData sheetId="2"/>
      <sheetData sheetId="3"/>
      <sheetData sheetId="4"/>
      <sheetData sheetId="5"/>
      <sheetData sheetId="6"/>
      <sheetData sheetId="7"/>
      <sheetData sheetId="8"/>
      <sheetData sheetId="9">
        <row r="1">
          <cell r="B1" t="str">
            <v>UNIQUE</v>
          </cell>
          <cell r="C1" t="str">
            <v>Product</v>
          </cell>
          <cell r="D1" t="str">
            <v>Points</v>
          </cell>
          <cell r="E1" t="str">
            <v>Owner(L&amp;T)</v>
          </cell>
          <cell r="F1" t="str">
            <v>Action Items</v>
          </cell>
          <cell r="G1" t="str">
            <v>Status as on 11-Oct-2025</v>
          </cell>
          <cell r="H1" t="str">
            <v>Module</v>
          </cell>
          <cell r="I1" t="str">
            <v>Dependancy</v>
          </cell>
          <cell r="J1" t="str">
            <v>Task to be done</v>
          </cell>
          <cell r="K1" t="str">
            <v>Remarks</v>
          </cell>
        </row>
        <row r="2">
          <cell r="B2" t="str">
            <v>M303</v>
          </cell>
          <cell r="C2" t="str">
            <v>OSS</v>
          </cell>
          <cell r="D2" t="str">
            <v>MOM</v>
          </cell>
          <cell r="E2" t="str">
            <v>Suresh Pawar</v>
          </cell>
          <cell r="F2" t="str">
            <v>Point No. 267: Port Block against Service ID ( Note 5)</v>
          </cell>
          <cell r="G2" t="str">
            <v>Additional scope</v>
          </cell>
          <cell r="H2" t="str">
            <v>Service Inventory</v>
          </cell>
          <cell r="I2" t="str">
            <v>A&amp;O</v>
          </cell>
          <cell r="J2"/>
          <cell r="K2"/>
        </row>
        <row r="3">
          <cell r="B3" t="str">
            <v>NOC104</v>
          </cell>
          <cell r="C3" t="str">
            <v>GPON</v>
          </cell>
          <cell r="D3" t="str">
            <v>NOC Team</v>
          </cell>
          <cell r="E3" t="str">
            <v>Suresh Pawar</v>
          </cell>
          <cell r="F3" t="str">
            <v>Published GP Network uptime (like, total scope, litup count and availability according to the category) Daily</v>
          </cell>
          <cell r="G3" t="str">
            <v>CLOSED</v>
          </cell>
          <cell r="H3" t="str">
            <v>UOC</v>
          </cell>
          <cell r="I3"/>
          <cell r="J3"/>
          <cell r="K3"/>
        </row>
        <row r="4">
          <cell r="B4" t="str">
            <v>NOC106</v>
          </cell>
          <cell r="C4" t="str">
            <v>GPON</v>
          </cell>
          <cell r="D4" t="str">
            <v>NOC Team</v>
          </cell>
          <cell r="E4" t="str">
            <v>Suresh Pawar</v>
          </cell>
          <cell r="F4" t="str">
            <v>Published GP Network uptime (like, total scope, litup count and availability according to the category) Monthly</v>
          </cell>
          <cell r="G4" t="str">
            <v>CLOSED</v>
          </cell>
          <cell r="H4" t="str">
            <v>UOC</v>
          </cell>
          <cell r="I4"/>
          <cell r="J4"/>
          <cell r="K4"/>
        </row>
        <row r="5">
          <cell r="B5" t="str">
            <v>NOC180</v>
          </cell>
          <cell r="C5" t="str">
            <v>DWDM</v>
          </cell>
          <cell r="D5" t="str">
            <v>NOC Team</v>
          </cell>
          <cell r="E5" t="str">
            <v>Suresh Pawar</v>
          </cell>
          <cell r="F5" t="str">
            <v>Published Zonal Network uptime (like, total scope, litup count and availability according to the category) Daily</v>
          </cell>
          <cell r="G5" t="str">
            <v>CLOSED</v>
          </cell>
          <cell r="H5"/>
          <cell r="I5"/>
          <cell r="J5"/>
          <cell r="K5"/>
        </row>
        <row r="6">
          <cell r="B6" t="str">
            <v>NOC183</v>
          </cell>
          <cell r="C6" t="str">
            <v>DWDM</v>
          </cell>
          <cell r="D6" t="str">
            <v>NOC Team</v>
          </cell>
          <cell r="E6" t="str">
            <v>Suresh Pawar</v>
          </cell>
          <cell r="F6" t="str">
            <v>Published Zonal Network uptime (like, total scope, litup count and availability according to the category) (Selective from and to dates)</v>
          </cell>
          <cell r="G6" t="str">
            <v>CLOSED</v>
          </cell>
          <cell r="H6" t="str">
            <v>UOC</v>
          </cell>
          <cell r="I6"/>
          <cell r="J6"/>
          <cell r="K6"/>
        </row>
        <row r="7">
          <cell r="B7" t="str">
            <v>NOC616</v>
          </cell>
          <cell r="C7" t="str">
            <v>All Domain</v>
          </cell>
          <cell r="D7" t="str">
            <v>NOC Team</v>
          </cell>
          <cell r="E7" t="str">
            <v>Suresh Pawar</v>
          </cell>
          <cell r="F7" t="str">
            <v>Infra Server Url Services Intigration</v>
          </cell>
          <cell r="G7" t="str">
            <v>CLOSED</v>
          </cell>
          <cell r="H7" t="str">
            <v>OBM</v>
          </cell>
          <cell r="I7"/>
          <cell r="J7"/>
          <cell r="K7"/>
        </row>
        <row r="8">
          <cell r="B8" t="str">
            <v>NOC617</v>
          </cell>
          <cell r="C8" t="str">
            <v>All Domain</v>
          </cell>
          <cell r="D8" t="str">
            <v>NOC Team</v>
          </cell>
          <cell r="E8" t="str">
            <v>Suresh Pawar</v>
          </cell>
          <cell r="F8" t="str">
            <v xml:space="preserve">Infra Server Url Services Monitoring </v>
          </cell>
          <cell r="G8" t="str">
            <v>CLOSED</v>
          </cell>
          <cell r="H8" t="str">
            <v>OBM</v>
          </cell>
          <cell r="I8"/>
          <cell r="J8"/>
          <cell r="K8"/>
        </row>
        <row r="9">
          <cell r="B9" t="str">
            <v>NOC618</v>
          </cell>
          <cell r="C9" t="str">
            <v>All Domain</v>
          </cell>
          <cell r="D9" t="str">
            <v>NOC Team</v>
          </cell>
          <cell r="E9" t="str">
            <v>Suresh Pawar</v>
          </cell>
          <cell r="F9" t="str">
            <v>Infra Server Url Services Reporting</v>
          </cell>
          <cell r="G9" t="str">
            <v>CLOSED</v>
          </cell>
          <cell r="H9" t="str">
            <v>OBM</v>
          </cell>
          <cell r="I9"/>
          <cell r="J9"/>
          <cell r="K9"/>
        </row>
        <row r="10">
          <cell r="B10" t="str">
            <v>M14</v>
          </cell>
          <cell r="C10" t="str">
            <v>OSS</v>
          </cell>
          <cell r="D10" t="str">
            <v>MOM</v>
          </cell>
          <cell r="E10" t="str">
            <v>Suresh Pawar</v>
          </cell>
          <cell r="F10" t="str">
            <v>Secretary, DoT enquired to show the MTTR through against individual TT in the OSS</v>
          </cell>
          <cell r="G10" t="str">
            <v>CLOSED</v>
          </cell>
          <cell r="H10"/>
          <cell r="I10"/>
          <cell r="J10"/>
          <cell r="K10"/>
        </row>
        <row r="11">
          <cell r="B11" t="str">
            <v>M145</v>
          </cell>
          <cell r="C11" t="str">
            <v>OSS</v>
          </cell>
          <cell r="D11" t="str">
            <v>MOM</v>
          </cell>
          <cell r="E11" t="str">
            <v>Suresh Pawar</v>
          </cell>
          <cell r="F11" t="str">
            <v>Plan for manual feasibility in the OSS</v>
          </cell>
          <cell r="G11" t="str">
            <v>CLOSED</v>
          </cell>
          <cell r="H11"/>
          <cell r="I11"/>
          <cell r="J11"/>
          <cell r="K11"/>
        </row>
        <row r="12">
          <cell r="B12" t="str">
            <v>M310</v>
          </cell>
          <cell r="C12" t="str">
            <v>OSS</v>
          </cell>
          <cell r="D12" t="str">
            <v>MOM</v>
          </cell>
          <cell r="E12" t="str">
            <v>Suresh Pawar</v>
          </cell>
          <cell r="F12" t="str">
            <v>Point No. 294: OSS MTTR report to include additional columns like RFO, Sub RFO, Resolution etc.  By 20th Oct'23</v>
          </cell>
          <cell r="G12" t="str">
            <v>CLOSED</v>
          </cell>
          <cell r="H12" t="str">
            <v>Service Manager</v>
          </cell>
          <cell r="I12"/>
          <cell r="J12"/>
          <cell r="K12"/>
        </row>
        <row r="13">
          <cell r="B13" t="str">
            <v>M325</v>
          </cell>
          <cell r="C13" t="str">
            <v>OSS</v>
          </cell>
          <cell r="D13" t="str">
            <v>MOM</v>
          </cell>
          <cell r="E13" t="str">
            <v>Suresh Pawar</v>
          </cell>
          <cell r="F13" t="str">
            <v xml:space="preserve"> Point No. 231: Ciena DWDM Network Topology has been created in HPE OSS topology MAP along with neighbour NE details.
SVP, T-Fiber suggested that this requirement may be revisited later.</v>
          </cell>
          <cell r="G13" t="str">
            <v>CLOSED</v>
          </cell>
          <cell r="H13" t="str">
            <v>UOC</v>
          </cell>
          <cell r="I13"/>
          <cell r="J13"/>
          <cell r="K13"/>
        </row>
        <row r="14">
          <cell r="B14" t="str">
            <v>M327</v>
          </cell>
          <cell r="C14" t="str">
            <v>OSS</v>
          </cell>
          <cell r="D14" t="str">
            <v>MOM</v>
          </cell>
          <cell r="E14" t="str">
            <v>Suresh Pawar</v>
          </cell>
          <cell r="F14" t="str">
            <v xml:space="preserve"> Point No. 275: In OSS management dashboard, Block count should count only Mandal OLTs and not GP OLTs
target date as 30th December ’23. </v>
          </cell>
          <cell r="G14" t="str">
            <v>CLOSED</v>
          </cell>
          <cell r="H14" t="str">
            <v>UOC</v>
          </cell>
          <cell r="I14"/>
          <cell r="J14"/>
          <cell r="K14"/>
        </row>
        <row r="15">
          <cell r="B15" t="str">
            <v>M446</v>
          </cell>
          <cell r="C15" t="str">
            <v>OSS</v>
          </cell>
          <cell r="D15" t="str">
            <v>MOM</v>
          </cell>
          <cell r="E15" t="str">
            <v>Suresh Pawar</v>
          </cell>
          <cell r="F15" t="str">
            <v>Remove duplicate TroubleTicket issue</v>
          </cell>
          <cell r="G15" t="str">
            <v>CLOSED</v>
          </cell>
          <cell r="H15" t="str">
            <v>Service Manager</v>
          </cell>
          <cell r="I15"/>
          <cell r="J15"/>
          <cell r="K15"/>
        </row>
        <row r="16">
          <cell r="B16" t="str">
            <v>M457</v>
          </cell>
          <cell r="C16" t="str">
            <v>OSS</v>
          </cell>
          <cell r="D16" t="str">
            <v>MOM</v>
          </cell>
          <cell r="E16" t="str">
            <v>Suresh Pawar</v>
          </cell>
          <cell r="F16" t="str">
            <v>Implement ticket tracking with OSS Service Manager</v>
          </cell>
          <cell r="G16" t="str">
            <v>CLOSED</v>
          </cell>
          <cell r="H16" t="str">
            <v>Service Manager</v>
          </cell>
          <cell r="I16"/>
          <cell r="J16"/>
          <cell r="K16"/>
        </row>
        <row r="17">
          <cell r="B17" t="str">
            <v>M717</v>
          </cell>
          <cell r="C17" t="str">
            <v>OSS</v>
          </cell>
          <cell r="D17" t="str">
            <v>MOM</v>
          </cell>
          <cell r="E17" t="str">
            <v>Suresh Pawar</v>
          </cell>
          <cell r="F17" t="str">
            <v>Deploy the Knowledge Management module in HPSM.</v>
          </cell>
          <cell r="G17" t="str">
            <v>CLOSED</v>
          </cell>
          <cell r="H17" t="str">
            <v>Knowledge Management/SM</v>
          </cell>
          <cell r="I17"/>
          <cell r="J17"/>
          <cell r="K17"/>
        </row>
        <row r="18">
          <cell r="B18" t="str">
            <v>M720</v>
          </cell>
          <cell r="C18" t="str">
            <v>OSS</v>
          </cell>
          <cell r="D18" t="str">
            <v>MOM</v>
          </cell>
          <cell r="E18" t="str">
            <v>Suresh Pawar</v>
          </cell>
          <cell r="F18" t="str">
            <v>Define incident categorisation.</v>
          </cell>
          <cell r="G18" t="str">
            <v>CLOSED</v>
          </cell>
          <cell r="H18" t="str">
            <v>Service Manager</v>
          </cell>
          <cell r="I18"/>
          <cell r="J18"/>
          <cell r="K18"/>
        </row>
        <row r="19">
          <cell r="B19" t="str">
            <v>-</v>
          </cell>
          <cell r="C19" t="str">
            <v>OSS</v>
          </cell>
          <cell r="D19" t="str">
            <v>T0-T5</v>
          </cell>
          <cell r="E19" t="str">
            <v>Suresh Pawar</v>
          </cell>
          <cell r="F19" t="str">
            <v xml:space="preserve">Planned Event Management </v>
          </cell>
          <cell r="G19" t="str">
            <v>COMPLETED</v>
          </cell>
          <cell r="H19" t="str">
            <v>Service Manager</v>
          </cell>
          <cell r="I19"/>
          <cell r="J19"/>
          <cell r="K19"/>
        </row>
        <row r="20">
          <cell r="B20" t="str">
            <v>-</v>
          </cell>
          <cell r="C20" t="str">
            <v>OSS</v>
          </cell>
          <cell r="D20" t="str">
            <v>T0-T5</v>
          </cell>
          <cell r="E20" t="str">
            <v>Suresh Pawar</v>
          </cell>
          <cell r="F20" t="str">
            <v>GIS Operations Resources</v>
          </cell>
          <cell r="G20" t="str">
            <v>Not Relevant to OSS</v>
          </cell>
          <cell r="H20"/>
          <cell r="I20"/>
          <cell r="J20"/>
          <cell r="K20"/>
        </row>
        <row r="21">
          <cell r="B21" t="str">
            <v>-</v>
          </cell>
          <cell r="C21" t="str">
            <v>OSS</v>
          </cell>
          <cell r="D21" t="str">
            <v>T0-T5</v>
          </cell>
          <cell r="E21" t="str">
            <v>Suresh Pawar</v>
          </cell>
          <cell r="F21" t="str">
            <v>PKG A-2
PKG B-2
PKG C-2
Total - 6</v>
          </cell>
          <cell r="G21" t="str">
            <v>Not Relevant to OSS</v>
          </cell>
          <cell r="H21"/>
          <cell r="I21"/>
          <cell r="J21"/>
          <cell r="K21"/>
        </row>
        <row r="22">
          <cell r="B22" t="str">
            <v>-</v>
          </cell>
          <cell r="C22" t="str">
            <v>OSS</v>
          </cell>
          <cell r="D22" t="str">
            <v>T0-T5</v>
          </cell>
          <cell r="E22" t="str">
            <v>Suresh Pawar</v>
          </cell>
          <cell r="F22" t="str">
            <v>Integrated with BSS/OSS</v>
          </cell>
          <cell r="G22" t="str">
            <v>COMPLETED</v>
          </cell>
          <cell r="H22"/>
          <cell r="I22"/>
          <cell r="J22"/>
          <cell r="K22" t="str">
            <v>Feasibility and Ticket API integration completed</v>
          </cell>
        </row>
        <row r="23">
          <cell r="B23" t="str">
            <v>-</v>
          </cell>
          <cell r="C23" t="str">
            <v>OSS</v>
          </cell>
          <cell r="D23" t="str">
            <v>T0-T5</v>
          </cell>
          <cell r="E23" t="str">
            <v>Suresh Pawar</v>
          </cell>
          <cell r="F23" t="str">
            <v>Service Delivery Resources L1-02</v>
          </cell>
          <cell r="G23" t="str">
            <v>Not Relevant to OSS</v>
          </cell>
          <cell r="H23"/>
          <cell r="I23"/>
          <cell r="J23"/>
          <cell r="K23"/>
        </row>
        <row r="24">
          <cell r="B24" t="str">
            <v>-</v>
          </cell>
          <cell r="C24" t="str">
            <v>OSS</v>
          </cell>
          <cell r="D24" t="str">
            <v>T0-T5</v>
          </cell>
          <cell r="E24" t="str">
            <v>Suresh Pawar</v>
          </cell>
          <cell r="F24" t="str">
            <v>O&amp;M Resource-OSS Application L1-02, L2-01</v>
          </cell>
          <cell r="G24" t="str">
            <v>COMPLETED</v>
          </cell>
          <cell r="H24"/>
          <cell r="I24"/>
          <cell r="J24"/>
          <cell r="K24"/>
        </row>
        <row r="25">
          <cell r="B25" t="str">
            <v>-</v>
          </cell>
          <cell r="C25" t="str">
            <v>OSS</v>
          </cell>
          <cell r="D25" t="str">
            <v>T0-T5</v>
          </cell>
          <cell r="E25" t="str">
            <v>Suresh Pawar</v>
          </cell>
          <cell r="F25" t="str">
            <v>O&amp;M Resource-WFM Application L1-01, L2-01</v>
          </cell>
          <cell r="G25" t="str">
            <v>Not Relevant to OSS</v>
          </cell>
          <cell r="H25"/>
          <cell r="I25"/>
          <cell r="J25"/>
          <cell r="K25"/>
        </row>
        <row r="26">
          <cell r="B26" t="str">
            <v>T294</v>
          </cell>
          <cell r="C26" t="str">
            <v>OSS</v>
          </cell>
          <cell r="D26">
            <v>472</v>
          </cell>
          <cell r="E26" t="str">
            <v>Suresh Pawar</v>
          </cell>
          <cell r="F26" t="str">
            <v xml:space="preserve">OSS MTTR report to include additional columns like RFO, Sub RFO, Resolution etc. </v>
          </cell>
          <cell r="G26" t="str">
            <v>CLOSED</v>
          </cell>
          <cell r="H26" t="str">
            <v>Service Manager</v>
          </cell>
          <cell r="I26"/>
          <cell r="J26"/>
          <cell r="K26"/>
        </row>
        <row r="27">
          <cell r="B27" t="str">
            <v>T389</v>
          </cell>
          <cell r="C27" t="str">
            <v>OSS</v>
          </cell>
          <cell r="D27">
            <v>472</v>
          </cell>
          <cell r="E27" t="str">
            <v>Suresh Pawar</v>
          </cell>
          <cell r="F27" t="str">
            <v>BBNL Report stabilization</v>
          </cell>
          <cell r="G27" t="str">
            <v>CLOSED</v>
          </cell>
          <cell r="H27" t="str">
            <v>BBNL API</v>
          </cell>
          <cell r="I27"/>
          <cell r="J27"/>
          <cell r="K27"/>
        </row>
        <row r="28">
          <cell r="B28" t="str">
            <v>T274</v>
          </cell>
          <cell r="C28" t="str">
            <v>OSS</v>
          </cell>
          <cell r="D28">
            <v>472</v>
          </cell>
          <cell r="E28" t="str">
            <v>Suresh Pawar</v>
          </cell>
          <cell r="F28" t="str">
            <v xml:space="preserve">In OSS Script File, both Nokia Primary and Secondary IPs are mentioned, however OSS is considering only the first mentioned IP even if Secondary IP is master. Due to this alarms are not reflecting in OSS. Infra team has to setup Virtual IP. </v>
          </cell>
          <cell r="G28" t="str">
            <v>CLOSED</v>
          </cell>
          <cell r="H28"/>
          <cell r="I28"/>
          <cell r="J28"/>
          <cell r="K28"/>
        </row>
        <row r="29">
          <cell r="B29" t="str">
            <v>T229</v>
          </cell>
          <cell r="C29" t="str">
            <v>OSS</v>
          </cell>
          <cell r="D29">
            <v>472</v>
          </cell>
          <cell r="E29" t="str">
            <v>Suresh Pawar</v>
          </cell>
          <cell r="F29" t="str">
            <v xml:space="preserve">DWDM Network Alarms integration has been completed in HPE OSS. However, all alarm counts are not in sync with Ciena MCP to HPE vTeMIP. </v>
          </cell>
          <cell r="G29" t="str">
            <v>CLOSED</v>
          </cell>
          <cell r="H29" t="str">
            <v>UOC</v>
          </cell>
          <cell r="I29"/>
          <cell r="J29"/>
          <cell r="K29"/>
        </row>
        <row r="30">
          <cell r="B30" t="str">
            <v>T230</v>
          </cell>
          <cell r="C30" t="str">
            <v>OSS</v>
          </cell>
          <cell r="D30">
            <v>472</v>
          </cell>
          <cell r="E30" t="str">
            <v>Suresh Pawar</v>
          </cell>
          <cell r="F30" t="str">
            <v xml:space="preserve">Hardware inventory integration has been completed in HPE OSS. </v>
          </cell>
          <cell r="G30" t="str">
            <v>CLOSED</v>
          </cell>
          <cell r="H30" t="str">
            <v>UTM</v>
          </cell>
          <cell r="I30"/>
          <cell r="J30"/>
          <cell r="K30"/>
        </row>
        <row r="31">
          <cell r="B31" t="str">
            <v>T232</v>
          </cell>
          <cell r="C31" t="str">
            <v>OSS</v>
          </cell>
          <cell r="D31">
            <v>472</v>
          </cell>
          <cell r="E31" t="str">
            <v>Suresh Pawar</v>
          </cell>
          <cell r="F31" t="str">
            <v>Auto Ticket Generation- Fiber Cut</v>
          </cell>
          <cell r="G31" t="str">
            <v>CLOSED</v>
          </cell>
          <cell r="H31" t="str">
            <v>UCA</v>
          </cell>
          <cell r="I31"/>
          <cell r="J31"/>
          <cell r="K31" t="str">
            <v>15-09-2025:  Demonstrated in the Demo/UAT call</v>
          </cell>
        </row>
        <row r="32">
          <cell r="B32" t="str">
            <v>T233</v>
          </cell>
          <cell r="C32" t="str">
            <v>OSS</v>
          </cell>
          <cell r="D32">
            <v>472</v>
          </cell>
          <cell r="E32" t="str">
            <v>Suresh Pawar</v>
          </cell>
          <cell r="F32" t="str">
            <v>Auto Ticket Generation- Hardwares Failures</v>
          </cell>
          <cell r="G32" t="str">
            <v>CLOSED</v>
          </cell>
          <cell r="H32" t="str">
            <v>UCA</v>
          </cell>
          <cell r="I32"/>
          <cell r="J32"/>
          <cell r="K32"/>
        </row>
        <row r="33">
          <cell r="B33" t="str">
            <v>T234</v>
          </cell>
          <cell r="C33" t="str">
            <v>OSS</v>
          </cell>
          <cell r="D33">
            <v>472</v>
          </cell>
          <cell r="E33" t="str">
            <v>Suresh Pawar</v>
          </cell>
          <cell r="F33" t="str">
            <v>Auto Ticket Generation- Infra Failure</v>
          </cell>
          <cell r="G33" t="str">
            <v>CLOSED</v>
          </cell>
          <cell r="H33" t="str">
            <v>UCA</v>
          </cell>
          <cell r="I33"/>
          <cell r="J33"/>
          <cell r="K33"/>
        </row>
        <row r="34">
          <cell r="B34" t="str">
            <v>T235</v>
          </cell>
          <cell r="C34" t="str">
            <v>OSS</v>
          </cell>
          <cell r="D34">
            <v>472</v>
          </cell>
          <cell r="E34" t="str">
            <v>Suresh Pawar</v>
          </cell>
          <cell r="F34" t="str">
            <v>Network and service performance monitoring KPIs report in HPE OSS</v>
          </cell>
          <cell r="G34" t="str">
            <v>CLOSED</v>
          </cell>
          <cell r="H34" t="str">
            <v>UOC</v>
          </cell>
          <cell r="I34"/>
          <cell r="J34"/>
          <cell r="K34"/>
        </row>
        <row r="35">
          <cell r="B35" t="str">
            <v>T236</v>
          </cell>
          <cell r="C35" t="str">
            <v>OSS</v>
          </cell>
          <cell r="D35">
            <v>472</v>
          </cell>
          <cell r="E35" t="str">
            <v>Suresh Pawar</v>
          </cell>
          <cell r="F35" t="str">
            <v xml:space="preserve">Bandwidth utilization data in HPE OSS is available and under validation. </v>
          </cell>
          <cell r="G35" t="str">
            <v>CLOSED</v>
          </cell>
          <cell r="H35" t="str">
            <v>PMS</v>
          </cell>
          <cell r="I35"/>
          <cell r="J35"/>
          <cell r="K35"/>
        </row>
        <row r="36">
          <cell r="B36" t="str">
            <v>T253</v>
          </cell>
          <cell r="C36" t="str">
            <v>OSS</v>
          </cell>
          <cell r="D36">
            <v>472</v>
          </cell>
          <cell r="E36" t="str">
            <v>Suresh Pawar</v>
          </cell>
          <cell r="F36" t="str">
            <v>Alarm Sync issue with MCP</v>
          </cell>
          <cell r="G36" t="str">
            <v>CLOSED</v>
          </cell>
          <cell r="H36" t="str">
            <v>Temip</v>
          </cell>
          <cell r="I36"/>
          <cell r="J36"/>
          <cell r="K36"/>
        </row>
        <row r="37">
          <cell r="B37" t="str">
            <v>T271</v>
          </cell>
          <cell r="C37" t="str">
            <v>OSS</v>
          </cell>
          <cell r="D37">
            <v>472</v>
          </cell>
          <cell r="E37" t="str">
            <v>Suresh Pawar</v>
          </cell>
          <cell r="F37" t="str">
            <v>ONT &amp; OLT vendor name should be mapped to OSS Inventory &amp; PMS Inventory.</v>
          </cell>
          <cell r="G37" t="str">
            <v>CLOSED</v>
          </cell>
          <cell r="H37" t="str">
            <v>PMS</v>
          </cell>
          <cell r="I37"/>
          <cell r="J37"/>
          <cell r="K37"/>
        </row>
        <row r="38">
          <cell r="B38" t="str">
            <v>T270</v>
          </cell>
          <cell r="C38" t="str">
            <v>OSS</v>
          </cell>
          <cell r="D38">
            <v>472</v>
          </cell>
          <cell r="E38" t="str">
            <v>Suresh Pawar</v>
          </cell>
          <cell r="F38" t="str">
            <v xml:space="preserve">Device status in OSS ciena inventory, details received from Ciena </v>
          </cell>
          <cell r="G38" t="str">
            <v>CLOSED</v>
          </cell>
          <cell r="H38" t="str">
            <v>UOC</v>
          </cell>
          <cell r="I38"/>
          <cell r="J38"/>
          <cell r="K38"/>
        </row>
        <row r="39">
          <cell r="B39" t="str">
            <v>T275</v>
          </cell>
          <cell r="C39" t="str">
            <v>OSS</v>
          </cell>
          <cell r="D39">
            <v>472</v>
          </cell>
          <cell r="E39" t="str">
            <v>Suresh Pawar</v>
          </cell>
          <cell r="F39" t="str">
            <v xml:space="preserve">In OSS management dashboard, Block count should count only Mandal OLTs and not GP OLTs. </v>
          </cell>
          <cell r="G39" t="str">
            <v>CLOSED</v>
          </cell>
          <cell r="H39" t="str">
            <v>UOC</v>
          </cell>
          <cell r="I39"/>
          <cell r="J39"/>
          <cell r="K39"/>
        </row>
        <row r="40">
          <cell r="B40" t="str">
            <v>T227</v>
          </cell>
          <cell r="C40" t="str">
            <v>OSS</v>
          </cell>
          <cell r="D40">
            <v>472</v>
          </cell>
          <cell r="E40" t="str">
            <v>Suresh Pawar</v>
          </cell>
          <cell r="F40" t="str">
            <v>Create trouble ticket by BSS CRM</v>
          </cell>
          <cell r="G40" t="str">
            <v>CLOSED</v>
          </cell>
          <cell r="H40"/>
          <cell r="I40"/>
          <cell r="J40"/>
          <cell r="K40"/>
        </row>
        <row r="41">
          <cell r="B41" t="str">
            <v>T244</v>
          </cell>
          <cell r="C41" t="str">
            <v>OSS</v>
          </cell>
          <cell r="D41">
            <v>472</v>
          </cell>
          <cell r="E41" t="str">
            <v>Suresh Pawar</v>
          </cell>
          <cell r="F41" t="str">
            <v>Fetch trouble ticket status for ticket(s) by BSS CRM</v>
          </cell>
          <cell r="G41" t="str">
            <v>CLOSED</v>
          </cell>
          <cell r="H41"/>
          <cell r="I41"/>
          <cell r="J41"/>
          <cell r="K41"/>
        </row>
        <row r="42">
          <cell r="B42" t="str">
            <v>T255</v>
          </cell>
          <cell r="C42" t="str">
            <v>OSS</v>
          </cell>
          <cell r="D42">
            <v>472</v>
          </cell>
          <cell r="E42" t="str">
            <v>Suresh Pawar</v>
          </cell>
          <cell r="F42" t="str">
            <v>Send SMS communication to SMS gateway</v>
          </cell>
          <cell r="G42" t="str">
            <v>CLOSED</v>
          </cell>
          <cell r="H42" t="str">
            <v>Service Manager</v>
          </cell>
          <cell r="I42"/>
          <cell r="J42"/>
          <cell r="K42"/>
        </row>
        <row r="43">
          <cell r="B43" t="str">
            <v>T245</v>
          </cell>
          <cell r="C43" t="str">
            <v>OSS</v>
          </cell>
          <cell r="D43">
            <v>472</v>
          </cell>
          <cell r="E43" t="str">
            <v>Suresh Pawar</v>
          </cell>
          <cell r="F43" t="str">
            <v>Integration with DG - HPE</v>
          </cell>
          <cell r="G43" t="str">
            <v>CLOSED</v>
          </cell>
          <cell r="H43" t="str">
            <v>NNMI</v>
          </cell>
          <cell r="I43"/>
          <cell r="J43"/>
          <cell r="K43"/>
        </row>
        <row r="44">
          <cell r="B44" t="str">
            <v>T246</v>
          </cell>
          <cell r="C44" t="str">
            <v>OSS</v>
          </cell>
          <cell r="D44">
            <v>472</v>
          </cell>
          <cell r="E44" t="str">
            <v>Suresh Pawar</v>
          </cell>
          <cell r="F44" t="str">
            <v>Integration with UPS - HPE</v>
          </cell>
          <cell r="G44" t="str">
            <v>CLOSED</v>
          </cell>
          <cell r="H44" t="str">
            <v>NNMI</v>
          </cell>
          <cell r="I44"/>
          <cell r="J44"/>
          <cell r="K44"/>
        </row>
        <row r="45">
          <cell r="B45" t="str">
            <v>T392</v>
          </cell>
          <cell r="C45" t="str">
            <v>OSS</v>
          </cell>
          <cell r="D45">
            <v>472</v>
          </cell>
          <cell r="E45" t="str">
            <v>Suresh Pawar</v>
          </cell>
          <cell r="F45" t="str">
            <v>BBNL Status and Availability API integration</v>
          </cell>
          <cell r="G45" t="str">
            <v>CLOSED</v>
          </cell>
          <cell r="H45" t="str">
            <v>BBNL API</v>
          </cell>
          <cell r="I45"/>
          <cell r="J45"/>
          <cell r="K45"/>
        </row>
        <row r="46">
          <cell r="B46" t="str">
            <v>T317</v>
          </cell>
          <cell r="C46" t="str">
            <v>OSS</v>
          </cell>
          <cell r="D46">
            <v>472</v>
          </cell>
          <cell r="E46" t="str">
            <v>Suresh Pawar</v>
          </cell>
          <cell r="F46" t="str">
            <v>ITIL Product certification</v>
          </cell>
          <cell r="G46" t="str">
            <v>CLOSED</v>
          </cell>
          <cell r="H46" t="str">
            <v>Service Manager</v>
          </cell>
          <cell r="I46"/>
          <cell r="J46"/>
          <cell r="K46"/>
        </row>
        <row r="47">
          <cell r="B47" t="str">
            <v>T201</v>
          </cell>
          <cell r="C47" t="str">
            <v>IP/MPLS</v>
          </cell>
          <cell r="D47">
            <v>472</v>
          </cell>
          <cell r="E47" t="str">
            <v>Suresh Pawar</v>
          </cell>
          <cell r="F47" t="str">
            <v>FMS Fault Management System (Device, Link ticketing etc)</v>
          </cell>
          <cell r="G47" t="str">
            <v>CLOSED</v>
          </cell>
          <cell r="H47"/>
          <cell r="I47"/>
          <cell r="J47"/>
          <cell r="K47"/>
        </row>
        <row r="48">
          <cell r="B48" t="str">
            <v>NOC244</v>
          </cell>
          <cell r="C48" t="str">
            <v>IP/MPLS</v>
          </cell>
          <cell r="D48" t="str">
            <v>NOC Team</v>
          </cell>
          <cell r="E48" t="str">
            <v>Suresh Pawar</v>
          </cell>
          <cell r="F48" t="str">
            <v>Preparation and publishing of Enterprise Customer Service KPIs like availability, packet drops, latency, jitter &amp; bandwidth utilization Daily</v>
          </cell>
          <cell r="G48" t="str">
            <v>COMPLETED</v>
          </cell>
          <cell r="H48" t="str">
            <v>NPS</v>
          </cell>
          <cell r="I48"/>
          <cell r="J48"/>
          <cell r="K48"/>
        </row>
        <row r="49">
          <cell r="B49" t="str">
            <v>NOC245</v>
          </cell>
          <cell r="C49" t="str">
            <v>IP/MPLS</v>
          </cell>
          <cell r="D49" t="str">
            <v>NOC Team</v>
          </cell>
          <cell r="E49" t="str">
            <v>Suresh Pawar</v>
          </cell>
          <cell r="F49" t="str">
            <v>Preparation and publishing of Enterprise Customer Service KPIs like availability, packet drops, latency, jitter &amp; bandwidth utilization Weekly</v>
          </cell>
          <cell r="G49" t="str">
            <v>COMPLETED</v>
          </cell>
          <cell r="H49" t="str">
            <v>NPS</v>
          </cell>
          <cell r="I49"/>
          <cell r="J49"/>
          <cell r="K49"/>
        </row>
        <row r="50">
          <cell r="B50" t="str">
            <v>NOC246</v>
          </cell>
          <cell r="C50" t="str">
            <v>IP/MPLS</v>
          </cell>
          <cell r="D50" t="str">
            <v>NOC Team</v>
          </cell>
          <cell r="E50" t="str">
            <v>Suresh Pawar</v>
          </cell>
          <cell r="F50" t="str">
            <v>Preparation and publishing of Enterprise Customer Service KPIs like availability, packet drops, latency, jitter &amp; bandwidth utilization Monthly</v>
          </cell>
          <cell r="G50" t="str">
            <v>COMPLETED</v>
          </cell>
          <cell r="H50" t="str">
            <v>NPS</v>
          </cell>
          <cell r="I50"/>
          <cell r="J50"/>
          <cell r="K50"/>
        </row>
        <row r="51">
          <cell r="B51" t="str">
            <v>NOC247</v>
          </cell>
          <cell r="C51" t="str">
            <v>IP/MPLS</v>
          </cell>
          <cell r="D51" t="str">
            <v>NOC Team</v>
          </cell>
          <cell r="E51" t="str">
            <v>Suresh Pawar</v>
          </cell>
          <cell r="F51" t="str">
            <v>Preparation and publishing of Enterprise Customer Service KPIs like availability, packet drops, latency, jitter &amp; bandwidth utilization (Selective from and to dates)</v>
          </cell>
          <cell r="G51" t="str">
            <v>COMPLETED</v>
          </cell>
          <cell r="H51" t="str">
            <v>NPS</v>
          </cell>
          <cell r="I51"/>
          <cell r="J51"/>
          <cell r="K51"/>
        </row>
        <row r="52">
          <cell r="B52" t="str">
            <v>NOC234</v>
          </cell>
          <cell r="C52" t="str">
            <v>IP/MPLS</v>
          </cell>
          <cell r="D52" t="str">
            <v>NOC Team</v>
          </cell>
          <cell r="E52" t="str">
            <v>Suresh Pawar</v>
          </cell>
          <cell r="F52" t="str">
            <v>High priority link like Tfiber ring monitoring and publishing KPI Hourly</v>
          </cell>
          <cell r="G52" t="str">
            <v>COMPLETED</v>
          </cell>
          <cell r="H52" t="str">
            <v>NNMI</v>
          </cell>
          <cell r="I52"/>
          <cell r="J52"/>
          <cell r="K52" t="str">
            <v>Manually group needs to form in the NNMi and from that group it can be monitored. Venkatesh is giving KT to Operation team</v>
          </cell>
        </row>
        <row r="53">
          <cell r="B53" t="str">
            <v>NOC235</v>
          </cell>
          <cell r="C53" t="str">
            <v>IP/MPLS</v>
          </cell>
          <cell r="D53" t="str">
            <v>NOC Team</v>
          </cell>
          <cell r="E53" t="str">
            <v>Suresh Pawar</v>
          </cell>
          <cell r="F53" t="str">
            <v>High priority link like Tfiber ring monitoring and publishing KPI Daily</v>
          </cell>
          <cell r="G53" t="str">
            <v>COMPLETED</v>
          </cell>
          <cell r="H53" t="str">
            <v>NNMI</v>
          </cell>
          <cell r="I53"/>
          <cell r="J53"/>
          <cell r="K53"/>
        </row>
        <row r="54">
          <cell r="B54" t="str">
            <v>NOC236</v>
          </cell>
          <cell r="C54" t="str">
            <v>IP/MPLS</v>
          </cell>
          <cell r="D54" t="str">
            <v>NOC Team</v>
          </cell>
          <cell r="E54" t="str">
            <v>Suresh Pawar</v>
          </cell>
          <cell r="F54" t="str">
            <v>High priority link like Tfiber ring monitoring and publishing KPI Weekly</v>
          </cell>
          <cell r="G54" t="str">
            <v>COMPLETED</v>
          </cell>
          <cell r="H54" t="str">
            <v>NNMI</v>
          </cell>
          <cell r="I54"/>
          <cell r="J54"/>
          <cell r="K54" t="str">
            <v>Manually group needs to form in the NNMi and from that group it can be monitored. Venkatesh is giving KT to Operation team</v>
          </cell>
        </row>
        <row r="55">
          <cell r="B55" t="str">
            <v>NOC237</v>
          </cell>
          <cell r="C55" t="str">
            <v>IP/MPLS</v>
          </cell>
          <cell r="D55" t="str">
            <v>NOC Team</v>
          </cell>
          <cell r="E55" t="str">
            <v>Suresh Pawar</v>
          </cell>
          <cell r="F55" t="str">
            <v>High priority link like Tfiber ring monitoring and publishing KPI Monthly</v>
          </cell>
          <cell r="G55" t="str">
            <v>COMPLETED</v>
          </cell>
          <cell r="H55" t="str">
            <v>NNMI</v>
          </cell>
          <cell r="I55"/>
          <cell r="J55"/>
          <cell r="K55"/>
        </row>
        <row r="56">
          <cell r="B56" t="str">
            <v>NOC238</v>
          </cell>
          <cell r="C56" t="str">
            <v>IP/MPLS</v>
          </cell>
          <cell r="D56" t="str">
            <v>NOC Team</v>
          </cell>
          <cell r="E56" t="str">
            <v>Suresh Pawar</v>
          </cell>
          <cell r="F56" t="str">
            <v>High priority link like Tfiber ring monitoring and publishing KPI (Selective from and to dates)</v>
          </cell>
          <cell r="G56" t="str">
            <v>COMPLETED</v>
          </cell>
          <cell r="H56" t="str">
            <v>NNMI</v>
          </cell>
          <cell r="I56"/>
          <cell r="J56"/>
          <cell r="K56"/>
        </row>
        <row r="57">
          <cell r="B57" t="str">
            <v>NOC43</v>
          </cell>
          <cell r="C57" t="str">
            <v>Service Assurance</v>
          </cell>
          <cell r="D57" t="str">
            <v>NOC Team</v>
          </cell>
          <cell r="E57" t="str">
            <v>Suresh Pawar</v>
          </cell>
          <cell r="F57" t="str">
            <v>Raised Proactive and reactive TT for all service deliverable sites and troubleshoot, escalation to field, follow up with field and resolve the issue Hourly</v>
          </cell>
          <cell r="G57" t="str">
            <v>COMPLETED</v>
          </cell>
          <cell r="H57" t="str">
            <v>Service Manager</v>
          </cell>
          <cell r="I57"/>
          <cell r="J57"/>
          <cell r="K57"/>
        </row>
        <row r="58">
          <cell r="B58" t="str">
            <v>NOC44</v>
          </cell>
          <cell r="C58" t="str">
            <v>Service Assurance</v>
          </cell>
          <cell r="D58" t="str">
            <v>NOC Team</v>
          </cell>
          <cell r="E58" t="str">
            <v>Suresh Pawar</v>
          </cell>
          <cell r="F58" t="str">
            <v>Raised Proactive and reactive TT for all service deliverable sites and troubleshoot, escalation to field, follow up with field and resolve the issue Daily</v>
          </cell>
          <cell r="G58" t="str">
            <v>COMPLETED</v>
          </cell>
          <cell r="H58" t="str">
            <v>Service Manager</v>
          </cell>
          <cell r="I58"/>
          <cell r="J58"/>
          <cell r="K58"/>
        </row>
        <row r="59">
          <cell r="B59" t="str">
            <v>NOC45</v>
          </cell>
          <cell r="C59" t="str">
            <v>Service Assurance</v>
          </cell>
          <cell r="D59" t="str">
            <v>NOC Team</v>
          </cell>
          <cell r="E59" t="str">
            <v>Suresh Pawar</v>
          </cell>
          <cell r="F59" t="str">
            <v>Raised Proactive and reactive TT for all service deliverable sites and troubleshoot, escalation to field, follow up with field and resolve the issue Weekly</v>
          </cell>
          <cell r="G59" t="str">
            <v>COMPLETED</v>
          </cell>
          <cell r="H59" t="str">
            <v>Service Manager</v>
          </cell>
          <cell r="I59"/>
          <cell r="J59"/>
          <cell r="K59"/>
        </row>
        <row r="60">
          <cell r="B60" t="str">
            <v>NOC46</v>
          </cell>
          <cell r="C60" t="str">
            <v>Service Assurance</v>
          </cell>
          <cell r="D60" t="str">
            <v>NOC Team</v>
          </cell>
          <cell r="E60" t="str">
            <v>Suresh Pawar</v>
          </cell>
          <cell r="F60" t="str">
            <v>Raised Proactive and reactive TT for all service deliverable sites and troubleshoot, escalation to field, follow up with field and resolve the issue Monthly</v>
          </cell>
          <cell r="G60" t="str">
            <v>COMPLETED</v>
          </cell>
          <cell r="H60" t="str">
            <v>Service Manager</v>
          </cell>
          <cell r="I60"/>
          <cell r="J60"/>
          <cell r="K60"/>
        </row>
        <row r="61">
          <cell r="B61" t="str">
            <v>NOC47</v>
          </cell>
          <cell r="C61" t="str">
            <v>Service Assurance</v>
          </cell>
          <cell r="D61" t="str">
            <v>NOC Team</v>
          </cell>
          <cell r="E61" t="str">
            <v>Suresh Pawar</v>
          </cell>
          <cell r="F61" t="str">
            <v>Raised Proactive and reactive TT for all service deliverable sites and troubleshoot, escalation to field, follow up with field and resolve the issue (Selective from and to dates)</v>
          </cell>
          <cell r="G61" t="str">
            <v>COMPLETED</v>
          </cell>
          <cell r="H61" t="str">
            <v>Service Manager</v>
          </cell>
          <cell r="I61"/>
          <cell r="J61"/>
          <cell r="K61"/>
        </row>
        <row r="62">
          <cell r="B62" t="str">
            <v>NOC107</v>
          </cell>
          <cell r="C62" t="str">
            <v>GPON</v>
          </cell>
          <cell r="D62" t="str">
            <v>NOC Team</v>
          </cell>
          <cell r="E62" t="str">
            <v>Suresh Pawar</v>
          </cell>
          <cell r="F62" t="str">
            <v>Published GP Network uptime (like, total scope, litup count and availability according to the category) (Selective from and to dates)</v>
          </cell>
          <cell r="G62" t="str">
            <v>COMPLETED</v>
          </cell>
          <cell r="H62" t="str">
            <v>UOC</v>
          </cell>
          <cell r="I62"/>
          <cell r="J62"/>
          <cell r="K62"/>
        </row>
        <row r="63">
          <cell r="B63" t="str">
            <v>NOC108</v>
          </cell>
          <cell r="C63" t="str">
            <v>GPON</v>
          </cell>
          <cell r="D63" t="str">
            <v>NOC Team</v>
          </cell>
          <cell r="E63" t="str">
            <v>Suresh Pawar</v>
          </cell>
          <cell r="F63" t="str">
            <v>Publishing Package wise and District wise GP Network uptime and GP TT resolution MTTR dashboard Daily</v>
          </cell>
          <cell r="G63" t="str">
            <v>COMPLETED</v>
          </cell>
          <cell r="H63" t="str">
            <v>Service Manager(API)</v>
          </cell>
          <cell r="I63"/>
          <cell r="J63"/>
          <cell r="K63"/>
        </row>
        <row r="64">
          <cell r="B64" t="str">
            <v>NOC109</v>
          </cell>
          <cell r="C64" t="str">
            <v>GPON</v>
          </cell>
          <cell r="D64" t="str">
            <v>NOC Team</v>
          </cell>
          <cell r="E64" t="str">
            <v>Suresh Pawar</v>
          </cell>
          <cell r="F64" t="str">
            <v>Publishing Package wise and District wise GP Network uptime and GP TT resolution MTTR dashboard Weekly</v>
          </cell>
          <cell r="G64" t="str">
            <v>COMPLETED</v>
          </cell>
          <cell r="H64" t="str">
            <v>Service Manager(API)</v>
          </cell>
          <cell r="I64"/>
          <cell r="J64"/>
          <cell r="K64"/>
        </row>
        <row r="65">
          <cell r="B65" t="str">
            <v>NOC110</v>
          </cell>
          <cell r="C65" t="str">
            <v>GPON</v>
          </cell>
          <cell r="D65" t="str">
            <v>NOC Team</v>
          </cell>
          <cell r="E65" t="str">
            <v>Suresh Pawar</v>
          </cell>
          <cell r="F65" t="str">
            <v>Publishing Package wise and District wise GP Network uptime and GP TT resolution MTTR dashboard Monthly</v>
          </cell>
          <cell r="G65" t="str">
            <v>COMPLETED</v>
          </cell>
          <cell r="H65" t="str">
            <v>Service Manager(API)</v>
          </cell>
          <cell r="I65"/>
          <cell r="J65"/>
          <cell r="K65"/>
        </row>
        <row r="66">
          <cell r="B66" t="str">
            <v>NOC226</v>
          </cell>
          <cell r="C66" t="str">
            <v>IP/MPLS</v>
          </cell>
          <cell r="D66" t="str">
            <v>NOC Team</v>
          </cell>
          <cell r="E66" t="str">
            <v>Suresh Pawar</v>
          </cell>
          <cell r="F66" t="str">
            <v>Preparation and publishing of GP to GP and GP to Mandal link summary , uptime and MTTR dashboard Daily</v>
          </cell>
          <cell r="G66" t="str">
            <v>COMPLETED</v>
          </cell>
          <cell r="H66" t="str">
            <v>Service Manager(API)</v>
          </cell>
          <cell r="I66"/>
          <cell r="J66"/>
          <cell r="K66" t="str">
            <v>11-09-2025: Uptime/Availability  and MTTR is available for daily and monthly</v>
          </cell>
        </row>
        <row r="67">
          <cell r="B67" t="str">
            <v>NOC227</v>
          </cell>
          <cell r="C67" t="str">
            <v>IP/MPLS</v>
          </cell>
          <cell r="D67" t="str">
            <v>NOC Team</v>
          </cell>
          <cell r="E67" t="str">
            <v>Suresh Pawar</v>
          </cell>
          <cell r="F67" t="str">
            <v>Preparation and publishing of GP to GP and GP to Mandal link summary , uptime and MTTR dashboard Weekly</v>
          </cell>
          <cell r="G67" t="str">
            <v>COMPLETED</v>
          </cell>
          <cell r="H67" t="str">
            <v>Service Manager(API)</v>
          </cell>
          <cell r="I67"/>
          <cell r="J67"/>
          <cell r="K67"/>
        </row>
        <row r="68">
          <cell r="B68" t="str">
            <v>NOC113</v>
          </cell>
          <cell r="C68" t="str">
            <v>GPON</v>
          </cell>
          <cell r="D68" t="str">
            <v>NOC Team</v>
          </cell>
          <cell r="E68" t="str">
            <v>Suresh Pawar</v>
          </cell>
          <cell r="F68" t="str">
            <v>Published Mandal Network uptime (like, total scope, litup count and availability according to the category) Daily</v>
          </cell>
          <cell r="G68" t="str">
            <v>COMPLETED</v>
          </cell>
          <cell r="H68" t="str">
            <v>UOC</v>
          </cell>
          <cell r="I68"/>
          <cell r="J68"/>
          <cell r="K68"/>
        </row>
        <row r="69">
          <cell r="B69" t="str">
            <v>NOC115</v>
          </cell>
          <cell r="C69" t="str">
            <v>GPON</v>
          </cell>
          <cell r="D69" t="str">
            <v>NOC Team</v>
          </cell>
          <cell r="E69" t="str">
            <v>Suresh Pawar</v>
          </cell>
          <cell r="F69" t="str">
            <v>Published Mandal Network uptime (like, total scope, litup count and availability according to the category) Monthly</v>
          </cell>
          <cell r="G69" t="str">
            <v>COMPLETED</v>
          </cell>
          <cell r="H69" t="str">
            <v>UOC</v>
          </cell>
          <cell r="I69"/>
          <cell r="J69"/>
          <cell r="K69"/>
        </row>
        <row r="70">
          <cell r="B70" t="str">
            <v>NOC116</v>
          </cell>
          <cell r="C70" t="str">
            <v>GPON</v>
          </cell>
          <cell r="D70" t="str">
            <v>NOC Team</v>
          </cell>
          <cell r="E70" t="str">
            <v>Suresh Pawar</v>
          </cell>
          <cell r="F70" t="str">
            <v>Published Mandal Network uptime (like, total scope, litup count and availability according to the category) (Selective from and to dates)</v>
          </cell>
          <cell r="G70" t="str">
            <v>COMPLETED</v>
          </cell>
          <cell r="H70" t="str">
            <v>UOC</v>
          </cell>
          <cell r="I70"/>
          <cell r="J70"/>
          <cell r="K70"/>
        </row>
        <row r="71">
          <cell r="B71" t="str">
            <v>NOC117</v>
          </cell>
          <cell r="C71" t="str">
            <v>GPON</v>
          </cell>
          <cell r="D71" t="str">
            <v>NOC Team</v>
          </cell>
          <cell r="E71" t="str">
            <v>Suresh Pawar</v>
          </cell>
          <cell r="F71" t="str">
            <v>Publishing Package wise and district wise Mandal Network uptime and Mandal TT resolution MTTR dashboard Daily</v>
          </cell>
          <cell r="G71" t="str">
            <v>COMPLETED</v>
          </cell>
          <cell r="H71" t="str">
            <v>Service Manager(API)</v>
          </cell>
          <cell r="I71"/>
          <cell r="J71"/>
          <cell r="K71"/>
        </row>
        <row r="72">
          <cell r="B72" t="str">
            <v>NOC118</v>
          </cell>
          <cell r="C72" t="str">
            <v>GPON</v>
          </cell>
          <cell r="D72" t="str">
            <v>NOC Team</v>
          </cell>
          <cell r="E72" t="str">
            <v>Suresh Pawar</v>
          </cell>
          <cell r="F72" t="str">
            <v>Publishing Package wise and district wise Mandal Network uptime and Mandal TT resolution MTTR dashboard Weekly</v>
          </cell>
          <cell r="G72" t="str">
            <v>COMPLETED</v>
          </cell>
          <cell r="H72" t="str">
            <v>Service Manager(API)</v>
          </cell>
          <cell r="I72"/>
          <cell r="J72"/>
          <cell r="K72"/>
        </row>
        <row r="73">
          <cell r="B73" t="str">
            <v>NOC119</v>
          </cell>
          <cell r="C73" t="str">
            <v>GPON</v>
          </cell>
          <cell r="D73" t="str">
            <v>NOC Team</v>
          </cell>
          <cell r="E73" t="str">
            <v>Suresh Pawar</v>
          </cell>
          <cell r="F73" t="str">
            <v>Publishing Package wise and district wise Mandal Network uptime and Mandal TT resolution MTTR dashboard Monthly</v>
          </cell>
          <cell r="G73" t="str">
            <v>COMPLETED</v>
          </cell>
          <cell r="H73" t="str">
            <v>Service Manager(API)</v>
          </cell>
          <cell r="I73"/>
          <cell r="J73"/>
          <cell r="K73"/>
        </row>
        <row r="74">
          <cell r="B74" t="str">
            <v>NOC230</v>
          </cell>
          <cell r="C74" t="str">
            <v>IP/MPLS</v>
          </cell>
          <cell r="D74" t="str">
            <v>NOC Team</v>
          </cell>
          <cell r="E74" t="str">
            <v>Suresh Pawar</v>
          </cell>
          <cell r="F74" t="str">
            <v>Preparation and publishing of Mandal to Mandal and Mandal to Zonal link summary , uptime and MTTR dashboard Daily</v>
          </cell>
          <cell r="G74" t="str">
            <v>COMPLETED</v>
          </cell>
          <cell r="H74" t="str">
            <v>Service Manager(API)</v>
          </cell>
          <cell r="I74"/>
          <cell r="J74"/>
          <cell r="K74" t="str">
            <v>11-09-2025: Uptime/Availability  and MTTR is available for daily and monthly</v>
          </cell>
        </row>
        <row r="75">
          <cell r="B75" t="str">
            <v>NOC182</v>
          </cell>
          <cell r="C75" t="str">
            <v>DWDM</v>
          </cell>
          <cell r="D75" t="str">
            <v>NOC Team</v>
          </cell>
          <cell r="E75" t="str">
            <v>Suresh Pawar</v>
          </cell>
          <cell r="F75" t="str">
            <v>Published Zonal Network uptime (like, total scope, litup count and availability according to the category) Monthly</v>
          </cell>
          <cell r="G75" t="str">
            <v>COMPLETED</v>
          </cell>
          <cell r="H75" t="str">
            <v>UOC</v>
          </cell>
          <cell r="I75"/>
          <cell r="J75"/>
          <cell r="K75"/>
        </row>
        <row r="76">
          <cell r="B76" t="str">
            <v>NOC184</v>
          </cell>
          <cell r="C76" t="str">
            <v>DWDM</v>
          </cell>
          <cell r="D76" t="str">
            <v>NOC Team</v>
          </cell>
          <cell r="E76" t="str">
            <v>Suresh Pawar</v>
          </cell>
          <cell r="F76" t="str">
            <v>Publishing Package wise , district wise and node wise (like DWDM,OADM) Zonal Network uptime and Mandal TT resolution MTTR dashboard Daily</v>
          </cell>
          <cell r="G76" t="str">
            <v>COMPLETED</v>
          </cell>
          <cell r="H76" t="str">
            <v>Service Manager(SM)</v>
          </cell>
          <cell r="I76"/>
          <cell r="J76"/>
          <cell r="K76"/>
        </row>
        <row r="77">
          <cell r="B77" t="str">
            <v>NOC185</v>
          </cell>
          <cell r="C77" t="str">
            <v>DWDM</v>
          </cell>
          <cell r="D77" t="str">
            <v>NOC Team</v>
          </cell>
          <cell r="E77" t="str">
            <v>Suresh Pawar</v>
          </cell>
          <cell r="F77" t="str">
            <v>Publishing Package wise , district wise and node wise (like DWDM,OADM) Zonal Network uptime and Mandal TT resolution MTTR dashboard Weekly</v>
          </cell>
          <cell r="G77" t="str">
            <v>COMPLETED</v>
          </cell>
          <cell r="H77" t="str">
            <v>Service Manager(SM)</v>
          </cell>
          <cell r="I77"/>
          <cell r="J77"/>
          <cell r="K77"/>
        </row>
        <row r="78">
          <cell r="B78" t="str">
            <v>NOC186</v>
          </cell>
          <cell r="C78" t="str">
            <v>DWDM</v>
          </cell>
          <cell r="D78" t="str">
            <v>NOC Team</v>
          </cell>
          <cell r="E78" t="str">
            <v>Suresh Pawar</v>
          </cell>
          <cell r="F78" t="str">
            <v>Publishing Package wise , district wise and node wise (like DWDM,OADM) Zonal Network uptime and Mandal TT resolution MTTR dashboard Monthly</v>
          </cell>
          <cell r="G78" t="str">
            <v>COMPLETED</v>
          </cell>
          <cell r="H78" t="str">
            <v>Service Manager(SM)</v>
          </cell>
          <cell r="I78"/>
          <cell r="J78"/>
          <cell r="K78"/>
        </row>
        <row r="79">
          <cell r="B79" t="str">
            <v>NOC188</v>
          </cell>
          <cell r="C79" t="str">
            <v>DWDM</v>
          </cell>
          <cell r="D79" t="str">
            <v>NOC Team</v>
          </cell>
          <cell r="E79" t="str">
            <v>Suresh Pawar</v>
          </cell>
          <cell r="F79" t="str">
            <v>Preparation and publishing of Zonal link summary , uptime and MTTR dashboard Daily</v>
          </cell>
          <cell r="G79" t="str">
            <v>COMPLETED</v>
          </cell>
          <cell r="H79" t="str">
            <v>Service Manager(SM)</v>
          </cell>
          <cell r="I79"/>
          <cell r="J79"/>
          <cell r="K79" t="str">
            <v>11-09-2025: Uptime/Availability  and MTTR is available for daily and monthly</v>
          </cell>
        </row>
        <row r="80">
          <cell r="B80" t="str">
            <v>NOC196</v>
          </cell>
          <cell r="C80" t="str">
            <v>DWDM</v>
          </cell>
          <cell r="D80" t="str">
            <v>NOC Team</v>
          </cell>
          <cell r="E80" t="str">
            <v>Suresh Pawar</v>
          </cell>
          <cell r="F80" t="str">
            <v>Preparation and publishing dashboard for major events happened in network Hourly</v>
          </cell>
          <cell r="G80" t="str">
            <v>COMPLETED</v>
          </cell>
          <cell r="H80" t="str">
            <v>UOC</v>
          </cell>
          <cell r="I80"/>
          <cell r="J80"/>
          <cell r="K80" t="str">
            <v>Option is Availale in UOC (FAS) to check major alarms</v>
          </cell>
        </row>
        <row r="81">
          <cell r="B81" t="str">
            <v>NOC197</v>
          </cell>
          <cell r="C81" t="str">
            <v>DWDM</v>
          </cell>
          <cell r="D81" t="str">
            <v>NOC Team</v>
          </cell>
          <cell r="E81" t="str">
            <v>Suresh Pawar</v>
          </cell>
          <cell r="F81" t="str">
            <v>Preparation and publishing dashboard for major events happened in network Daily</v>
          </cell>
          <cell r="G81" t="str">
            <v>COMPLETED</v>
          </cell>
          <cell r="H81" t="str">
            <v>UOC</v>
          </cell>
          <cell r="I81"/>
          <cell r="J81"/>
          <cell r="K81"/>
        </row>
        <row r="82">
          <cell r="B82" t="str">
            <v>NOC198</v>
          </cell>
          <cell r="C82" t="str">
            <v>DWDM</v>
          </cell>
          <cell r="D82" t="str">
            <v>NOC Team</v>
          </cell>
          <cell r="E82" t="str">
            <v>Suresh Pawar</v>
          </cell>
          <cell r="F82" t="str">
            <v>Preparation and publishing dashboard for major events happened in network Weekly</v>
          </cell>
          <cell r="G82" t="str">
            <v>COMPLETED</v>
          </cell>
          <cell r="H82" t="str">
            <v>Service Manager(SM)</v>
          </cell>
          <cell r="I82"/>
          <cell r="J82"/>
          <cell r="K82"/>
        </row>
        <row r="83">
          <cell r="B83" t="str">
            <v>NOC199</v>
          </cell>
          <cell r="C83" t="str">
            <v>DWDM</v>
          </cell>
          <cell r="D83" t="str">
            <v>NOC Team</v>
          </cell>
          <cell r="E83" t="str">
            <v>Suresh Pawar</v>
          </cell>
          <cell r="F83" t="str">
            <v>Preparation and publishing dashboard for major events happened in network Monthly</v>
          </cell>
          <cell r="G83" t="str">
            <v>COMPLETED</v>
          </cell>
          <cell r="H83" t="str">
            <v>UOC</v>
          </cell>
          <cell r="I83"/>
          <cell r="J83"/>
          <cell r="K83"/>
        </row>
        <row r="84">
          <cell r="B84" t="str">
            <v>NOC200</v>
          </cell>
          <cell r="C84" t="str">
            <v>DWDM</v>
          </cell>
          <cell r="D84" t="str">
            <v>NOC Team</v>
          </cell>
          <cell r="E84" t="str">
            <v>Suresh Pawar</v>
          </cell>
          <cell r="F84" t="str">
            <v>Preparation and publishing dashboard for major events happened in network  (Selective from and to dates)</v>
          </cell>
          <cell r="G84" t="str">
            <v>COMPLETED</v>
          </cell>
          <cell r="H84" t="str">
            <v>UOC</v>
          </cell>
          <cell r="I84"/>
          <cell r="J84"/>
          <cell r="K84"/>
        </row>
        <row r="85">
          <cell r="B85" t="str">
            <v>NOC252</v>
          </cell>
          <cell r="C85" t="str">
            <v>IP/MPLS</v>
          </cell>
          <cell r="D85" t="str">
            <v>NOC Team</v>
          </cell>
          <cell r="E85" t="str">
            <v>Suresh Pawar</v>
          </cell>
          <cell r="F85" t="str">
            <v>Prepartion and publishing of Core link availability and utilization dashboard Hourly</v>
          </cell>
          <cell r="G85" t="str">
            <v>COMPLETED</v>
          </cell>
          <cell r="H85" t="str">
            <v>NPS</v>
          </cell>
          <cell r="I85"/>
          <cell r="J85"/>
          <cell r="K85" t="str">
            <v>Link Group can be created in NNMi and monitor for only IPMPLS links</v>
          </cell>
        </row>
        <row r="86">
          <cell r="B86" t="str">
            <v>NOC253</v>
          </cell>
          <cell r="C86" t="str">
            <v>IP/MPLS</v>
          </cell>
          <cell r="D86" t="str">
            <v>NOC Team</v>
          </cell>
          <cell r="E86" t="str">
            <v>Suresh Pawar</v>
          </cell>
          <cell r="F86" t="str">
            <v>Prepartion and publishing of Core link availability and utilization dashboard Daily</v>
          </cell>
          <cell r="G86" t="str">
            <v>COMPLETED</v>
          </cell>
          <cell r="H86" t="str">
            <v>UOC</v>
          </cell>
          <cell r="I86"/>
          <cell r="J86"/>
          <cell r="K86"/>
        </row>
        <row r="87">
          <cell r="B87" t="str">
            <v>NOC254</v>
          </cell>
          <cell r="C87" t="str">
            <v>IP/MPLS</v>
          </cell>
          <cell r="D87" t="str">
            <v>NOC Team</v>
          </cell>
          <cell r="E87" t="str">
            <v>Suresh Pawar</v>
          </cell>
          <cell r="F87" t="str">
            <v>Prepartion and publishing of Core link availability and utilization dashboard Weekly</v>
          </cell>
          <cell r="G87" t="str">
            <v>COMPLETED</v>
          </cell>
          <cell r="H87" t="str">
            <v>NNMi/NPS</v>
          </cell>
          <cell r="I87"/>
          <cell r="J87"/>
          <cell r="K87"/>
        </row>
        <row r="88">
          <cell r="B88" t="str">
            <v>NOC255</v>
          </cell>
          <cell r="C88" t="str">
            <v>IP/MPLS</v>
          </cell>
          <cell r="D88" t="str">
            <v>NOC Team</v>
          </cell>
          <cell r="E88" t="str">
            <v>Suresh Pawar</v>
          </cell>
          <cell r="F88" t="str">
            <v>Prepartion and publishing of Core link availability and utilization dashboard Monthly</v>
          </cell>
          <cell r="G88" t="str">
            <v>COMPLETED</v>
          </cell>
          <cell r="H88" t="str">
            <v>UOC</v>
          </cell>
          <cell r="I88"/>
          <cell r="J88"/>
          <cell r="K88"/>
        </row>
        <row r="89">
          <cell r="B89" t="str">
            <v>NOC256</v>
          </cell>
          <cell r="C89" t="str">
            <v>IP/MPLS</v>
          </cell>
          <cell r="D89" t="str">
            <v>NOC Team</v>
          </cell>
          <cell r="E89" t="str">
            <v>Suresh Pawar</v>
          </cell>
          <cell r="F89" t="str">
            <v>Prepartion and publishing of Core link availability and utilization dashboard (Selective from and to dates)</v>
          </cell>
          <cell r="G89" t="str">
            <v>COMPLETED</v>
          </cell>
          <cell r="H89" t="str">
            <v>NPS</v>
          </cell>
          <cell r="I89"/>
          <cell r="J89"/>
          <cell r="K89" t="str">
            <v>Link Group can be created in NNMi and monitor for only IPMPLS links</v>
          </cell>
        </row>
        <row r="90">
          <cell r="B90" t="str">
            <v>NOC121</v>
          </cell>
          <cell r="C90" t="str">
            <v>All Domain</v>
          </cell>
          <cell r="D90" t="str">
            <v>NOC Team</v>
          </cell>
          <cell r="E90" t="str">
            <v>Suresh Pawar</v>
          </cell>
          <cell r="F90" t="str">
            <v>Based on DFR, prepare and publishing domain wise Ticketing dashboard Hourly</v>
          </cell>
          <cell r="G90" t="str">
            <v>COMPLETED</v>
          </cell>
          <cell r="H90" t="str">
            <v>Service Manager(SM)</v>
          </cell>
          <cell r="I90"/>
          <cell r="J90"/>
          <cell r="K90"/>
        </row>
        <row r="91">
          <cell r="B91" t="str">
            <v>NOC122</v>
          </cell>
          <cell r="C91" t="str">
            <v>All Domain</v>
          </cell>
          <cell r="D91" t="str">
            <v>NOC Team</v>
          </cell>
          <cell r="E91" t="str">
            <v>Suresh Pawar</v>
          </cell>
          <cell r="F91" t="str">
            <v>Based on DFR, prepare and publishing domain wise Ticketing dashboard Daily</v>
          </cell>
          <cell r="G91" t="str">
            <v>COMPLETED</v>
          </cell>
          <cell r="H91" t="str">
            <v>Service Manager(SM)</v>
          </cell>
          <cell r="I91"/>
          <cell r="J91"/>
          <cell r="K91"/>
        </row>
        <row r="92">
          <cell r="B92" t="str">
            <v>NOC123</v>
          </cell>
          <cell r="C92" t="str">
            <v>All Domain</v>
          </cell>
          <cell r="D92" t="str">
            <v>NOC Team</v>
          </cell>
          <cell r="E92" t="str">
            <v>Suresh Pawar</v>
          </cell>
          <cell r="F92" t="str">
            <v>Based on DFR, prepare and publishing domain wise Ticketing dashboard Weekly</v>
          </cell>
          <cell r="G92" t="str">
            <v>COMPLETED</v>
          </cell>
          <cell r="H92" t="str">
            <v>Service Manager(SM)</v>
          </cell>
          <cell r="I92"/>
          <cell r="J92"/>
          <cell r="K92"/>
        </row>
        <row r="93">
          <cell r="B93" t="str">
            <v>NOC124</v>
          </cell>
          <cell r="C93" t="str">
            <v>All Domain</v>
          </cell>
          <cell r="D93" t="str">
            <v>NOC Team</v>
          </cell>
          <cell r="E93" t="str">
            <v>Suresh Pawar</v>
          </cell>
          <cell r="F93" t="str">
            <v>Based on DFR, prepare and publishing domain wise Ticketing dashboard Monthly</v>
          </cell>
          <cell r="G93" t="str">
            <v>COMPLETED</v>
          </cell>
          <cell r="H93" t="str">
            <v>Service Manager(SM)</v>
          </cell>
          <cell r="I93"/>
          <cell r="J93"/>
          <cell r="K93"/>
        </row>
        <row r="94">
          <cell r="B94" t="str">
            <v>NOC125</v>
          </cell>
          <cell r="C94" t="str">
            <v>All Domain</v>
          </cell>
          <cell r="D94" t="str">
            <v>NOC Team</v>
          </cell>
          <cell r="E94" t="str">
            <v>Suresh Pawar</v>
          </cell>
          <cell r="F94" t="str">
            <v>Based on DFR, prepare and publishing domain wise Ticketing dashboard (Selective from and to dates)</v>
          </cell>
          <cell r="G94" t="str">
            <v>COMPLETED</v>
          </cell>
          <cell r="H94" t="str">
            <v>Service Manager(SM)</v>
          </cell>
          <cell r="I94"/>
          <cell r="J94"/>
          <cell r="K94"/>
        </row>
        <row r="95">
          <cell r="B95" t="str">
            <v>NOC80</v>
          </cell>
          <cell r="C95" t="str">
            <v>GPON</v>
          </cell>
          <cell r="D95" t="str">
            <v>NOC Team</v>
          </cell>
          <cell r="E95" t="str">
            <v>Suresh Pawar</v>
          </cell>
          <cell r="F95" t="str">
            <v>GPON OLT TT trend dashboard Daily</v>
          </cell>
          <cell r="G95" t="str">
            <v>COMPLETED</v>
          </cell>
          <cell r="H95" t="str">
            <v>Service Manager(SM)</v>
          </cell>
          <cell r="I95"/>
          <cell r="J95"/>
          <cell r="K95"/>
        </row>
        <row r="96">
          <cell r="B96" t="str">
            <v>NOC81</v>
          </cell>
          <cell r="C96" t="str">
            <v>GPON</v>
          </cell>
          <cell r="D96" t="str">
            <v>NOC Team</v>
          </cell>
          <cell r="E96" t="str">
            <v>Suresh Pawar</v>
          </cell>
          <cell r="F96" t="str">
            <v>GPON OLT TT trend dashboard Weekly</v>
          </cell>
          <cell r="G96" t="str">
            <v>COMPLETED</v>
          </cell>
          <cell r="H96" t="str">
            <v>Service Manager(SM)</v>
          </cell>
          <cell r="I96"/>
          <cell r="J96"/>
          <cell r="K96"/>
        </row>
        <row r="97">
          <cell r="B97" t="str">
            <v>NOC82</v>
          </cell>
          <cell r="C97" t="str">
            <v>GPON</v>
          </cell>
          <cell r="D97" t="str">
            <v>NOC Team</v>
          </cell>
          <cell r="E97" t="str">
            <v>Suresh Pawar</v>
          </cell>
          <cell r="F97" t="str">
            <v>GPON OLT TT trend dashboard Monthly</v>
          </cell>
          <cell r="G97" t="str">
            <v>COMPLETED</v>
          </cell>
          <cell r="H97" t="str">
            <v>Service Manager(SM)</v>
          </cell>
          <cell r="I97"/>
          <cell r="J97"/>
          <cell r="K97"/>
        </row>
        <row r="98">
          <cell r="B98" t="str">
            <v>NOC83</v>
          </cell>
          <cell r="C98" t="str">
            <v>GPON</v>
          </cell>
          <cell r="D98" t="str">
            <v>NOC Team</v>
          </cell>
          <cell r="E98" t="str">
            <v>Suresh Pawar</v>
          </cell>
          <cell r="F98" t="str">
            <v>GPON OLT TT trend dashboard  (Selective from and to dates)</v>
          </cell>
          <cell r="G98" t="str">
            <v>COMPLETED</v>
          </cell>
          <cell r="H98" t="str">
            <v>Service Manager(SM)</v>
          </cell>
          <cell r="I98"/>
          <cell r="J98"/>
          <cell r="K98"/>
        </row>
        <row r="99">
          <cell r="B99" t="str">
            <v>NOC84</v>
          </cell>
          <cell r="C99" t="str">
            <v>GPON</v>
          </cell>
          <cell r="D99" t="str">
            <v>NOC Team</v>
          </cell>
          <cell r="E99" t="str">
            <v>Suresh Pawar</v>
          </cell>
          <cell r="F99" t="str">
            <v>GPON ONT TT trend dashboard Daily</v>
          </cell>
          <cell r="G99" t="str">
            <v>COMPLETED</v>
          </cell>
          <cell r="H99" t="str">
            <v>Service Manager(SM)</v>
          </cell>
          <cell r="I99"/>
          <cell r="J99"/>
          <cell r="K99"/>
        </row>
        <row r="100">
          <cell r="B100" t="str">
            <v>NOC85</v>
          </cell>
          <cell r="C100" t="str">
            <v>GPON</v>
          </cell>
          <cell r="D100" t="str">
            <v>NOC Team</v>
          </cell>
          <cell r="E100" t="str">
            <v>Suresh Pawar</v>
          </cell>
          <cell r="F100" t="str">
            <v>GPON ONT TT trend dashboard Weekly</v>
          </cell>
          <cell r="G100" t="str">
            <v>COMPLETED</v>
          </cell>
          <cell r="H100" t="str">
            <v>Service Manager(SM)</v>
          </cell>
          <cell r="I100"/>
          <cell r="J100"/>
          <cell r="K100"/>
        </row>
        <row r="101">
          <cell r="B101" t="str">
            <v>NOC86</v>
          </cell>
          <cell r="C101" t="str">
            <v>GPON</v>
          </cell>
          <cell r="D101" t="str">
            <v>NOC Team</v>
          </cell>
          <cell r="E101" t="str">
            <v>Suresh Pawar</v>
          </cell>
          <cell r="F101" t="str">
            <v>GPON ONT TT trend dashboard Monthly</v>
          </cell>
          <cell r="G101" t="str">
            <v>COMPLETED</v>
          </cell>
          <cell r="H101" t="str">
            <v>Service Manager(SM)</v>
          </cell>
          <cell r="I101"/>
          <cell r="J101"/>
          <cell r="K101"/>
        </row>
        <row r="102">
          <cell r="B102" t="str">
            <v>NOC87</v>
          </cell>
          <cell r="C102" t="str">
            <v>GPON</v>
          </cell>
          <cell r="D102" t="str">
            <v>NOC Team</v>
          </cell>
          <cell r="E102" t="str">
            <v>Suresh Pawar</v>
          </cell>
          <cell r="F102" t="str">
            <v>GPON ONT TT trend dashboard  (Selective from and to dates)</v>
          </cell>
          <cell r="G102" t="str">
            <v>COMPLETED</v>
          </cell>
          <cell r="H102" t="str">
            <v>Service Manager(SM)</v>
          </cell>
          <cell r="I102"/>
          <cell r="J102"/>
          <cell r="K102"/>
        </row>
        <row r="103">
          <cell r="B103" t="str">
            <v>NOC130</v>
          </cell>
          <cell r="C103" t="str">
            <v>Field Passive Infra</v>
          </cell>
          <cell r="D103" t="str">
            <v>NOC Team</v>
          </cell>
          <cell r="E103" t="str">
            <v>Suresh Pawar</v>
          </cell>
          <cell r="F103" t="str">
            <v>Preparion and publishing Field Passive Infra Devices Uptime dashboard (Zone,Mandal,GP wise) Daily</v>
          </cell>
          <cell r="G103" t="str">
            <v>COMPLETED</v>
          </cell>
          <cell r="H103" t="str">
            <v>UOC</v>
          </cell>
          <cell r="I103"/>
          <cell r="J103"/>
          <cell r="K103"/>
        </row>
        <row r="104">
          <cell r="B104" t="str">
            <v>NOC132</v>
          </cell>
          <cell r="C104" t="str">
            <v>Field Passive Infra</v>
          </cell>
          <cell r="D104" t="str">
            <v>NOC Team</v>
          </cell>
          <cell r="E104" t="str">
            <v>Suresh Pawar</v>
          </cell>
          <cell r="F104" t="str">
            <v>Preparion and publishing Field Passive Infra Devices Uptime dashboard (Zone,Mandal,GP wise) Monthly</v>
          </cell>
          <cell r="G104" t="str">
            <v>COMPLETED</v>
          </cell>
          <cell r="H104" t="str">
            <v>UOC</v>
          </cell>
          <cell r="I104"/>
          <cell r="J104"/>
          <cell r="K104"/>
        </row>
        <row r="105">
          <cell r="B105" t="str">
            <v>NOC133</v>
          </cell>
          <cell r="C105" t="str">
            <v>Field Passive Infra</v>
          </cell>
          <cell r="D105" t="str">
            <v>NOC Team</v>
          </cell>
          <cell r="E105" t="str">
            <v>Suresh Pawar</v>
          </cell>
          <cell r="F105" t="str">
            <v>Preparion and publishing Field Passive Infra Devices Uptime dashboard (Zone,Mandal,GP wise)  (Selective from and to dates)</v>
          </cell>
          <cell r="G105" t="str">
            <v>COMPLETED</v>
          </cell>
          <cell r="H105" t="str">
            <v>UOC</v>
          </cell>
          <cell r="I105"/>
          <cell r="J105"/>
          <cell r="K105" t="str">
            <v>available-weekly in NPS not in UOC</v>
          </cell>
        </row>
        <row r="106">
          <cell r="B106" t="str">
            <v>NOC134</v>
          </cell>
          <cell r="C106" t="str">
            <v>Planned Events</v>
          </cell>
          <cell r="D106" t="str">
            <v>NOC Team</v>
          </cell>
          <cell r="E106" t="str">
            <v>Suresh Pawar</v>
          </cell>
          <cell r="F106" t="str">
            <v>Publishing Planned Events dashboard of all the packages(like , PE applied,Success,cancelation etc) Daily</v>
          </cell>
          <cell r="G106" t="str">
            <v>COMPLETED</v>
          </cell>
          <cell r="H106" t="str">
            <v>Change Management</v>
          </cell>
          <cell r="I106"/>
          <cell r="J106"/>
          <cell r="K106" t="str">
            <v xml:space="preserve">there is no dashboard </v>
          </cell>
        </row>
        <row r="107">
          <cell r="B107" t="str">
            <v>NOC135</v>
          </cell>
          <cell r="C107" t="str">
            <v>Planned Events</v>
          </cell>
          <cell r="D107" t="str">
            <v>NOC Team</v>
          </cell>
          <cell r="E107" t="str">
            <v>Suresh Pawar</v>
          </cell>
          <cell r="F107" t="str">
            <v>Publishing Planned Events dashboard of all the packages(like , PE applied,Success,cancelation etc) Weekly</v>
          </cell>
          <cell r="G107" t="str">
            <v>COMPLETED</v>
          </cell>
          <cell r="H107" t="str">
            <v>Change Management</v>
          </cell>
          <cell r="I107"/>
          <cell r="J107"/>
          <cell r="K107"/>
        </row>
        <row r="108">
          <cell r="B108" t="str">
            <v>NOC136</v>
          </cell>
          <cell r="C108" t="str">
            <v>Planned Events</v>
          </cell>
          <cell r="D108" t="str">
            <v>NOC Team</v>
          </cell>
          <cell r="E108" t="str">
            <v>Suresh Pawar</v>
          </cell>
          <cell r="F108" t="str">
            <v>Publishing Planned Events dashboard of all the packages(like , PE applied,Success,cancelation etc) Monthly</v>
          </cell>
          <cell r="G108" t="str">
            <v>COMPLETED</v>
          </cell>
          <cell r="H108" t="str">
            <v>Change Management</v>
          </cell>
          <cell r="I108"/>
          <cell r="J108"/>
          <cell r="K108"/>
        </row>
        <row r="109">
          <cell r="B109" t="str">
            <v>NOC137</v>
          </cell>
          <cell r="C109" t="str">
            <v>Planned Events</v>
          </cell>
          <cell r="D109" t="str">
            <v>NOC Team</v>
          </cell>
          <cell r="E109" t="str">
            <v>Suresh Pawar</v>
          </cell>
          <cell r="F109" t="str">
            <v>Publishing Planned Events dashboard of all the packages(like , PE applied,Success,cancelation etc)  (Selective from and to dates)</v>
          </cell>
          <cell r="G109" t="str">
            <v>COMPLETED</v>
          </cell>
          <cell r="H109" t="str">
            <v>Change Management</v>
          </cell>
          <cell r="I109"/>
          <cell r="J109"/>
          <cell r="K109"/>
        </row>
        <row r="110">
          <cell r="B110" t="str">
            <v>NOC248</v>
          </cell>
          <cell r="C110" t="str">
            <v>IP/MPLS</v>
          </cell>
          <cell r="D110" t="str">
            <v>NOC Team</v>
          </cell>
          <cell r="E110" t="str">
            <v>Suresh Pawar</v>
          </cell>
          <cell r="F110" t="str">
            <v>Preparation and publishing of all DC MPLS Network devices availability dashboard Daily</v>
          </cell>
          <cell r="G110" t="str">
            <v>COMPLETED</v>
          </cell>
          <cell r="H110" t="str">
            <v>UOC</v>
          </cell>
          <cell r="I110"/>
          <cell r="J110"/>
          <cell r="K110"/>
        </row>
        <row r="111">
          <cell r="B111" t="str">
            <v>NOC249</v>
          </cell>
          <cell r="C111" t="str">
            <v>IP/MPLS</v>
          </cell>
          <cell r="D111" t="str">
            <v>NOC Team</v>
          </cell>
          <cell r="E111" t="str">
            <v>Suresh Pawar</v>
          </cell>
          <cell r="F111" t="str">
            <v>Preparation and publishing of all DC MPLS Network devices availability dashboard Weekly</v>
          </cell>
          <cell r="G111" t="str">
            <v>COMPLETED</v>
          </cell>
          <cell r="H111" t="str">
            <v>UOC</v>
          </cell>
          <cell r="I111"/>
          <cell r="J111"/>
          <cell r="K111" t="str">
            <v>available- hourly &amp; weekly in NPS</v>
          </cell>
        </row>
        <row r="112">
          <cell r="B112" t="str">
            <v>NOC250</v>
          </cell>
          <cell r="C112" t="str">
            <v>IP/MPLS</v>
          </cell>
          <cell r="D112" t="str">
            <v>NOC Team</v>
          </cell>
          <cell r="E112" t="str">
            <v>Suresh Pawar</v>
          </cell>
          <cell r="F112" t="str">
            <v>Preparation and publishing of all DC MPLS Network devices availability dashboard Monthly</v>
          </cell>
          <cell r="G112" t="str">
            <v>COMPLETED</v>
          </cell>
          <cell r="H112" t="str">
            <v>UOC</v>
          </cell>
          <cell r="I112"/>
          <cell r="J112"/>
          <cell r="K112"/>
        </row>
        <row r="113">
          <cell r="B113" t="str">
            <v>NOC251</v>
          </cell>
          <cell r="C113" t="str">
            <v>IP/MPLS</v>
          </cell>
          <cell r="D113" t="str">
            <v>NOC Team</v>
          </cell>
          <cell r="E113" t="str">
            <v>Suresh Pawar</v>
          </cell>
          <cell r="F113" t="str">
            <v>Preparation and publishing of all DC MPLS Network devices availability dashboard  (Selective from and to dates)</v>
          </cell>
          <cell r="G113" t="str">
            <v>COMPLETED</v>
          </cell>
          <cell r="H113" t="str">
            <v>UOC</v>
          </cell>
          <cell r="I113"/>
          <cell r="J113"/>
          <cell r="K113"/>
        </row>
        <row r="114">
          <cell r="B114" t="str">
            <v>NOC201</v>
          </cell>
          <cell r="C114" t="str">
            <v>DWDM</v>
          </cell>
          <cell r="D114" t="str">
            <v>NOC Team</v>
          </cell>
          <cell r="E114" t="str">
            <v>Suresh Pawar</v>
          </cell>
          <cell r="F114" t="str">
            <v>Preparation and publishing of all DC DWDM devices availability dashboard Daily</v>
          </cell>
          <cell r="G114" t="str">
            <v>COMPLETED</v>
          </cell>
          <cell r="H114" t="str">
            <v>UOC</v>
          </cell>
          <cell r="I114"/>
          <cell r="J114"/>
          <cell r="K114"/>
        </row>
        <row r="115">
          <cell r="B115" t="str">
            <v>NOC203</v>
          </cell>
          <cell r="C115" t="str">
            <v>DWDM</v>
          </cell>
          <cell r="D115" t="str">
            <v>NOC Team</v>
          </cell>
          <cell r="E115" t="str">
            <v>Suresh Pawar</v>
          </cell>
          <cell r="F115" t="str">
            <v>Preparation and publishing of all DC DWDM devices availability dashboard Monthly</v>
          </cell>
          <cell r="G115" t="str">
            <v>COMPLETED</v>
          </cell>
          <cell r="H115" t="str">
            <v>UOC</v>
          </cell>
          <cell r="I115"/>
          <cell r="J115"/>
          <cell r="K115"/>
        </row>
        <row r="116">
          <cell r="B116" t="str">
            <v>NOC204</v>
          </cell>
          <cell r="C116" t="str">
            <v>DWDM</v>
          </cell>
          <cell r="D116" t="str">
            <v>NOC Team</v>
          </cell>
          <cell r="E116" t="str">
            <v>Suresh Pawar</v>
          </cell>
          <cell r="F116" t="str">
            <v>Preparation and publishing of all DC DWDM devices availability dashboard  (Selective from and to dates)</v>
          </cell>
          <cell r="G116" t="str">
            <v>COMPLETED</v>
          </cell>
          <cell r="H116" t="str">
            <v>UOC</v>
          </cell>
          <cell r="I116"/>
          <cell r="J116"/>
          <cell r="K116"/>
        </row>
        <row r="117">
          <cell r="B117" t="str">
            <v>NOC146</v>
          </cell>
          <cell r="C117" t="str">
            <v>OSS/Application</v>
          </cell>
          <cell r="D117" t="str">
            <v>NOC Team</v>
          </cell>
          <cell r="E117" t="str">
            <v>Suresh Pawar</v>
          </cell>
          <cell r="F117" t="str">
            <v>Preparation and publishing of all application availability dashboard Daily</v>
          </cell>
          <cell r="G117" t="str">
            <v>COMPLETED</v>
          </cell>
          <cell r="H117" t="str">
            <v>Sitescope</v>
          </cell>
          <cell r="I117"/>
          <cell r="J117"/>
          <cell r="K117" t="str">
            <v xml:space="preserve">09-09-2025: Sitescope based application URL monitoring </v>
          </cell>
        </row>
        <row r="118">
          <cell r="B118" t="str">
            <v>NOC147</v>
          </cell>
          <cell r="C118" t="str">
            <v>OSS/Application</v>
          </cell>
          <cell r="D118" t="str">
            <v>NOC Team</v>
          </cell>
          <cell r="E118" t="str">
            <v>Suresh Pawar</v>
          </cell>
          <cell r="F118" t="str">
            <v>Preparation and publishing of all application availability dashboard Weekly</v>
          </cell>
          <cell r="G118" t="str">
            <v>COMPLETED</v>
          </cell>
          <cell r="H118" t="str">
            <v>OBM</v>
          </cell>
          <cell r="I118"/>
          <cell r="J118"/>
          <cell r="K118" t="str">
            <v>sitescope</v>
          </cell>
        </row>
        <row r="119">
          <cell r="B119" t="str">
            <v>NOC148</v>
          </cell>
          <cell r="C119" t="str">
            <v>OSS/Application</v>
          </cell>
          <cell r="D119" t="str">
            <v>NOC Team</v>
          </cell>
          <cell r="E119" t="str">
            <v>Suresh Pawar</v>
          </cell>
          <cell r="F119" t="str">
            <v>Preparation and publishing of all application availability dashboard Monthly</v>
          </cell>
          <cell r="G119" t="str">
            <v>COMPLETED</v>
          </cell>
          <cell r="H119" t="str">
            <v>Sitescope</v>
          </cell>
          <cell r="I119"/>
          <cell r="J119"/>
          <cell r="K119" t="str">
            <v xml:space="preserve">09-09-2025: Sitescope based application URL monitoring </v>
          </cell>
        </row>
        <row r="120">
          <cell r="B120" t="str">
            <v>NOC149</v>
          </cell>
          <cell r="C120" t="str">
            <v>OSS/Application</v>
          </cell>
          <cell r="D120" t="str">
            <v>NOC Team</v>
          </cell>
          <cell r="E120" t="str">
            <v>Suresh Pawar</v>
          </cell>
          <cell r="F120" t="str">
            <v>Preparation and publishing of all application availability dashboard  (Selective from and to dates)</v>
          </cell>
          <cell r="G120" t="str">
            <v>COMPLETED</v>
          </cell>
          <cell r="H120" t="str">
            <v>Sitescope</v>
          </cell>
          <cell r="I120"/>
          <cell r="J120"/>
          <cell r="K120" t="str">
            <v xml:space="preserve">09-09-2025: Sitescope based application URL availability monitoring </v>
          </cell>
        </row>
        <row r="121">
          <cell r="B121" t="str">
            <v>NOC172</v>
          </cell>
          <cell r="C121" t="str">
            <v>BBNL Reports</v>
          </cell>
          <cell r="D121" t="str">
            <v>NOC Team</v>
          </cell>
          <cell r="E121" t="str">
            <v>Suresh Pawar</v>
          </cell>
          <cell r="F121" t="str">
            <v>Publishing of BBNL dashboard Daily</v>
          </cell>
          <cell r="G121" t="str">
            <v>COMPLETED</v>
          </cell>
          <cell r="H121" t="str">
            <v>Power BI</v>
          </cell>
          <cell r="I121"/>
          <cell r="J121"/>
          <cell r="K121"/>
        </row>
        <row r="122">
          <cell r="B122" t="str">
            <v>NOC174</v>
          </cell>
          <cell r="C122" t="str">
            <v>BBNL Reports</v>
          </cell>
          <cell r="D122" t="str">
            <v>NOC Team</v>
          </cell>
          <cell r="E122" t="str">
            <v>Suresh Pawar</v>
          </cell>
          <cell r="F122" t="str">
            <v>Publishing of BBNL dashboard Monthly</v>
          </cell>
          <cell r="G122" t="str">
            <v>COMPLETED</v>
          </cell>
          <cell r="H122" t="str">
            <v>Power BI</v>
          </cell>
          <cell r="I122"/>
          <cell r="J122"/>
          <cell r="K122"/>
        </row>
        <row r="123">
          <cell r="B123" t="str">
            <v>NOC176</v>
          </cell>
          <cell r="C123" t="str">
            <v>Field Passive Infra</v>
          </cell>
          <cell r="D123" t="str">
            <v>NOC Team</v>
          </cell>
          <cell r="E123" t="str">
            <v>Suresh Pawar</v>
          </cell>
          <cell r="F123" t="str">
            <v>Publishing of Field Passive infra total devices dashboard Daily</v>
          </cell>
          <cell r="G123" t="str">
            <v>COMPLETED</v>
          </cell>
          <cell r="H123" t="str">
            <v>UOC</v>
          </cell>
          <cell r="I123"/>
          <cell r="J123"/>
          <cell r="K123" t="str">
            <v>09-09-2025: Inventory Dashboard visible for live data which is refreshing 6 times a day.</v>
          </cell>
        </row>
        <row r="124">
          <cell r="B124" t="str">
            <v>NOC178</v>
          </cell>
          <cell r="C124" t="str">
            <v>Field Passive Infra</v>
          </cell>
          <cell r="D124" t="str">
            <v>NOC Team</v>
          </cell>
          <cell r="E124" t="str">
            <v>Suresh Pawar</v>
          </cell>
          <cell r="F124" t="str">
            <v>Publishing of Field Passive infra total devices dashboard Monthly</v>
          </cell>
          <cell r="G124" t="str">
            <v>COMPLETED</v>
          </cell>
          <cell r="H124" t="str">
            <v>UOC</v>
          </cell>
          <cell r="I124"/>
          <cell r="J124"/>
          <cell r="K124" t="str">
            <v>Live report is available in UOC</v>
          </cell>
        </row>
        <row r="125">
          <cell r="B125" t="str">
            <v>NOC179</v>
          </cell>
          <cell r="C125" t="str">
            <v>Field Passive Infra</v>
          </cell>
          <cell r="D125" t="str">
            <v>NOC Team</v>
          </cell>
          <cell r="E125" t="str">
            <v>Suresh Pawar</v>
          </cell>
          <cell r="F125" t="str">
            <v>Publishing of Field Passive infra total devices dashboard  (Selective from and to dates)</v>
          </cell>
          <cell r="G125" t="str">
            <v>COMPLETED</v>
          </cell>
          <cell r="H125" t="str">
            <v>UOC</v>
          </cell>
          <cell r="I125"/>
          <cell r="J125"/>
          <cell r="K125" t="str">
            <v>Live report is available in UOC</v>
          </cell>
        </row>
        <row r="126">
          <cell r="B126" t="str">
            <v>NOC126</v>
          </cell>
          <cell r="C126" t="str">
            <v>All Domain</v>
          </cell>
          <cell r="D126" t="str">
            <v>NOC Team</v>
          </cell>
          <cell r="E126" t="str">
            <v>Suresh Pawar</v>
          </cell>
          <cell r="F126" t="str">
            <v>Publishing of total field network devices dashboard Daily</v>
          </cell>
          <cell r="G126" t="str">
            <v>COMPLETED</v>
          </cell>
          <cell r="H126" t="str">
            <v>UOC</v>
          </cell>
          <cell r="I126"/>
          <cell r="J126"/>
          <cell r="K126" t="str">
            <v>Power BI DB - Device status will be live in the dashboard</v>
          </cell>
        </row>
        <row r="127">
          <cell r="B127" t="str">
            <v>NOC128</v>
          </cell>
          <cell r="C127" t="str">
            <v>All Domain</v>
          </cell>
          <cell r="D127" t="str">
            <v>NOC Team</v>
          </cell>
          <cell r="E127" t="str">
            <v>Suresh Pawar</v>
          </cell>
          <cell r="F127" t="str">
            <v>Publishing of total field network devices dashboard Monthly</v>
          </cell>
          <cell r="G127" t="str">
            <v>COMPLETED</v>
          </cell>
          <cell r="H127" t="str">
            <v>UOC</v>
          </cell>
          <cell r="I127"/>
          <cell r="J127"/>
          <cell r="K127" t="str">
            <v>Device status will be live in the dashboard</v>
          </cell>
        </row>
        <row r="128">
          <cell r="B128" t="str">
            <v>NOC205</v>
          </cell>
          <cell r="C128" t="str">
            <v>DWDM</v>
          </cell>
          <cell r="D128" t="str">
            <v>NOC Team</v>
          </cell>
          <cell r="E128" t="str">
            <v>Suresh Pawar</v>
          </cell>
          <cell r="F128" t="str">
            <v>T-NOC Report : Zonal Links DWDM DFR Status as on 15-May-2025 Action to be taken on Top Most Priority Daily</v>
          </cell>
          <cell r="G128" t="str">
            <v>COMPLETED</v>
          </cell>
          <cell r="H128" t="str">
            <v>Service Manager(SM)</v>
          </cell>
          <cell r="I128"/>
          <cell r="J128"/>
          <cell r="K128"/>
        </row>
        <row r="129">
          <cell r="B129" t="str">
            <v>NOC206</v>
          </cell>
          <cell r="C129" t="str">
            <v>DWDM</v>
          </cell>
          <cell r="D129" t="str">
            <v>NOC Team</v>
          </cell>
          <cell r="E129" t="str">
            <v>Suresh Pawar</v>
          </cell>
          <cell r="F129" t="str">
            <v>T-NOC Report : Zonal Links DWDM DFR Status as on 15-May-2025 Action to be taken on Top Most Priority Weekly</v>
          </cell>
          <cell r="G129" t="str">
            <v>COMPLETED</v>
          </cell>
          <cell r="H129" t="str">
            <v>Service Manager(SM)</v>
          </cell>
          <cell r="I129"/>
          <cell r="J129"/>
          <cell r="K129" t="str">
            <v>09-09-2025: Ticket data based on Service Manager</v>
          </cell>
        </row>
        <row r="130">
          <cell r="B130" t="str">
            <v>NOC207</v>
          </cell>
          <cell r="C130" t="str">
            <v>DWDM</v>
          </cell>
          <cell r="D130" t="str">
            <v>NOC Team</v>
          </cell>
          <cell r="E130" t="str">
            <v>Suresh Pawar</v>
          </cell>
          <cell r="F130" t="str">
            <v>T-NOC Report : Zonal Links DWDM DFR Status as on 15-May-2025 Action to be taken on Top Most Priority Monthly</v>
          </cell>
          <cell r="G130" t="str">
            <v>COMPLETED</v>
          </cell>
          <cell r="H130" t="str">
            <v>Service Manager(SM)</v>
          </cell>
          <cell r="I130"/>
          <cell r="J130"/>
          <cell r="K130"/>
        </row>
        <row r="131">
          <cell r="B131" t="str">
            <v>NOC208</v>
          </cell>
          <cell r="C131" t="str">
            <v>DWDM</v>
          </cell>
          <cell r="D131" t="str">
            <v>NOC Team</v>
          </cell>
          <cell r="E131" t="str">
            <v>Suresh Pawar</v>
          </cell>
          <cell r="F131" t="str">
            <v>T-NOC Report : Zonal Links DWDM DFR Status as on 15-May-2025 Action to be taken on Top Most Priority  (Selective from and to dates)</v>
          </cell>
          <cell r="G131" t="str">
            <v>COMPLETED</v>
          </cell>
          <cell r="H131" t="str">
            <v>Service Manager(SM)</v>
          </cell>
          <cell r="I131"/>
          <cell r="J131"/>
          <cell r="K131"/>
        </row>
        <row r="132">
          <cell r="B132" t="str">
            <v>NOC269</v>
          </cell>
          <cell r="C132" t="str">
            <v>IP/MPLS</v>
          </cell>
          <cell r="D132" t="str">
            <v>NOC Team</v>
          </cell>
          <cell r="E132" t="str">
            <v>Suresh Pawar</v>
          </cell>
          <cell r="F132" t="str">
            <v>Mandal Link Down + GP Link Down DFR Daily</v>
          </cell>
          <cell r="G132" t="str">
            <v>COMPLETED</v>
          </cell>
          <cell r="H132" t="str">
            <v>Service Manager(SM)</v>
          </cell>
          <cell r="I132"/>
          <cell r="J132"/>
          <cell r="K132" t="str">
            <v>09-09-2025: Need confirmation from OT for "Low RX Optical Power Levels" KPI</v>
          </cell>
        </row>
        <row r="133">
          <cell r="B133" t="str">
            <v>NOC270</v>
          </cell>
          <cell r="C133" t="str">
            <v>IP/MPLS</v>
          </cell>
          <cell r="D133" t="str">
            <v>NOC Team</v>
          </cell>
          <cell r="E133" t="str">
            <v>Suresh Pawar</v>
          </cell>
          <cell r="F133" t="str">
            <v>Mandal Link Down + GP Link Down DFR Weekly</v>
          </cell>
          <cell r="G133" t="str">
            <v>COMPLETED</v>
          </cell>
          <cell r="H133" t="str">
            <v>Service Manager(SM)</v>
          </cell>
          <cell r="I133"/>
          <cell r="J133"/>
          <cell r="K133"/>
        </row>
        <row r="134">
          <cell r="B134" t="str">
            <v>NOC271</v>
          </cell>
          <cell r="C134" t="str">
            <v>IP/MPLS</v>
          </cell>
          <cell r="D134" t="str">
            <v>NOC Team</v>
          </cell>
          <cell r="E134" t="str">
            <v>Suresh Pawar</v>
          </cell>
          <cell r="F134" t="str">
            <v>Mandal Link Down + GP Link Down DFR Monthly</v>
          </cell>
          <cell r="G134" t="str">
            <v>COMPLETED</v>
          </cell>
          <cell r="H134" t="str">
            <v>Service Manager(SM)</v>
          </cell>
          <cell r="I134"/>
          <cell r="J134"/>
          <cell r="K134"/>
        </row>
        <row r="135">
          <cell r="B135" t="str">
            <v>NOC272</v>
          </cell>
          <cell r="C135" t="str">
            <v>IP/MPLS</v>
          </cell>
          <cell r="D135" t="str">
            <v>NOC Team</v>
          </cell>
          <cell r="E135" t="str">
            <v>Suresh Pawar</v>
          </cell>
          <cell r="F135" t="str">
            <v>Mandal Link Down + GP Link Down DFR  (Selective from and to dates)</v>
          </cell>
          <cell r="G135" t="str">
            <v>COMPLETED</v>
          </cell>
          <cell r="H135" t="str">
            <v>Service Manager(SM)</v>
          </cell>
          <cell r="I135"/>
          <cell r="J135"/>
          <cell r="K135"/>
        </row>
        <row r="136">
          <cell r="B136" t="str">
            <v>NOC48</v>
          </cell>
          <cell r="C136" t="str">
            <v>GPON</v>
          </cell>
          <cell r="D136" t="str">
            <v>NOC Team</v>
          </cell>
          <cell r="E136" t="str">
            <v>Suresh Pawar</v>
          </cell>
          <cell r="F136" t="str">
            <v>Summary Status of complete 424 Mandal OLTs ( Blocks ) of PKG-ABC Daily</v>
          </cell>
          <cell r="G136" t="str">
            <v>COMPLETED</v>
          </cell>
          <cell r="H136" t="str">
            <v>UOC</v>
          </cell>
          <cell r="I136"/>
          <cell r="J136"/>
          <cell r="K136"/>
        </row>
        <row r="137">
          <cell r="B137" t="str">
            <v>NOC50</v>
          </cell>
          <cell r="C137" t="str">
            <v>GPON</v>
          </cell>
          <cell r="D137" t="str">
            <v>NOC Team</v>
          </cell>
          <cell r="E137" t="str">
            <v>Suresh Pawar</v>
          </cell>
          <cell r="F137" t="str">
            <v>Summary Status of complete 424 Mandal OLTs ( Blocks ) of PKG-ABC Monthly</v>
          </cell>
          <cell r="G137" t="str">
            <v>COMPLETED</v>
          </cell>
          <cell r="H137" t="str">
            <v>UOC</v>
          </cell>
          <cell r="I137"/>
          <cell r="J137"/>
          <cell r="K137" t="str">
            <v>only Live data</v>
          </cell>
        </row>
        <row r="138">
          <cell r="B138" t="str">
            <v>NOC51</v>
          </cell>
          <cell r="C138" t="str">
            <v>GPON</v>
          </cell>
          <cell r="D138" t="str">
            <v>NOC Team</v>
          </cell>
          <cell r="E138" t="str">
            <v>Suresh Pawar</v>
          </cell>
          <cell r="F138" t="str">
            <v>Summary Status of complete 424 Mandal OLTs ( Blocks ) of PKG-ABC  (Selective from and to dates)</v>
          </cell>
          <cell r="G138" t="str">
            <v>COMPLETED</v>
          </cell>
          <cell r="H138" t="str">
            <v>UOC</v>
          </cell>
          <cell r="I138"/>
          <cell r="J138"/>
          <cell r="K138" t="str">
            <v>Live data</v>
          </cell>
        </row>
        <row r="139">
          <cell r="B139" t="str">
            <v>NOC52</v>
          </cell>
          <cell r="C139" t="str">
            <v>GPON</v>
          </cell>
          <cell r="D139" t="str">
            <v>NOC Team</v>
          </cell>
          <cell r="E139" t="str">
            <v>Suresh Pawar</v>
          </cell>
          <cell r="F139" t="str">
            <v>Summary of Lit-up GPs Status_8894 as on 14-05-2025_4PM(Revised) Daily</v>
          </cell>
          <cell r="G139" t="str">
            <v>COMPLETED</v>
          </cell>
          <cell r="H139" t="str">
            <v>BBNL Status API</v>
          </cell>
          <cell r="I139"/>
          <cell r="J139"/>
          <cell r="K139"/>
        </row>
        <row r="140">
          <cell r="B140" t="str">
            <v>NOC56</v>
          </cell>
          <cell r="C140" t="str">
            <v>GPON</v>
          </cell>
          <cell r="D140" t="str">
            <v>NOC Team</v>
          </cell>
          <cell r="E140" t="str">
            <v>Suresh Pawar</v>
          </cell>
          <cell r="F140" t="str">
            <v>T-NOC Report :: Summary of O&amp;M Cluster OLTs status Daily</v>
          </cell>
          <cell r="G140" t="str">
            <v>COMPLETED</v>
          </cell>
          <cell r="H140" t="str">
            <v>BBNL Status API</v>
          </cell>
          <cell r="I140"/>
          <cell r="J140"/>
          <cell r="K140"/>
        </row>
        <row r="141">
          <cell r="B141" t="str">
            <v>NOC60</v>
          </cell>
          <cell r="C141" t="str">
            <v>GPON</v>
          </cell>
          <cell r="D141" t="str">
            <v>NOC Team</v>
          </cell>
          <cell r="E141" t="str">
            <v>Suresh Pawar</v>
          </cell>
          <cell r="F141" t="str">
            <v>Router UP - OLT Down cases Daily</v>
          </cell>
          <cell r="G141" t="str">
            <v>COMPLETED</v>
          </cell>
          <cell r="H141" t="str">
            <v>UOC</v>
          </cell>
          <cell r="I141"/>
          <cell r="J141"/>
          <cell r="K141" t="str">
            <v>To be updated by Manoj</v>
          </cell>
        </row>
        <row r="142">
          <cell r="B142" t="str">
            <v>NOC61</v>
          </cell>
          <cell r="C142" t="str">
            <v>GPON</v>
          </cell>
          <cell r="D142" t="str">
            <v>NOC Team</v>
          </cell>
          <cell r="E142" t="str">
            <v>Suresh Pawar</v>
          </cell>
          <cell r="F142" t="str">
            <v>Router UP - OLT Down cases Weekly</v>
          </cell>
          <cell r="G142" t="str">
            <v>COMPLETED</v>
          </cell>
          <cell r="H142" t="str">
            <v>UOC</v>
          </cell>
          <cell r="I142"/>
          <cell r="J142"/>
          <cell r="K142" t="str">
            <v>To be updated by Manoj</v>
          </cell>
        </row>
        <row r="143">
          <cell r="B143" t="str">
            <v>NOC62</v>
          </cell>
          <cell r="C143" t="str">
            <v>GPON</v>
          </cell>
          <cell r="D143" t="str">
            <v>NOC Team</v>
          </cell>
          <cell r="E143" t="str">
            <v>Suresh Pawar</v>
          </cell>
          <cell r="F143" t="str">
            <v>Router UP - OLT Down cases Monthly</v>
          </cell>
          <cell r="G143" t="str">
            <v>COMPLETED</v>
          </cell>
          <cell r="H143" t="str">
            <v>UOC</v>
          </cell>
          <cell r="I143"/>
          <cell r="J143"/>
          <cell r="K143" t="str">
            <v>To be updated by Manoj</v>
          </cell>
        </row>
        <row r="144">
          <cell r="B144" t="str">
            <v>NOC63</v>
          </cell>
          <cell r="C144" t="str">
            <v>GPON</v>
          </cell>
          <cell r="D144" t="str">
            <v>NOC Team</v>
          </cell>
          <cell r="E144" t="str">
            <v>Suresh Pawar</v>
          </cell>
          <cell r="F144" t="str">
            <v>Router UP - OLT Down cases  (Selective from and to dates)</v>
          </cell>
          <cell r="G144" t="str">
            <v>COMPLETED</v>
          </cell>
          <cell r="H144" t="str">
            <v>UOC</v>
          </cell>
          <cell r="I144"/>
          <cell r="J144"/>
          <cell r="K144" t="str">
            <v>To be updated by Manoj</v>
          </cell>
        </row>
        <row r="145">
          <cell r="B145" t="str">
            <v>NOC64</v>
          </cell>
          <cell r="C145" t="str">
            <v>GPON</v>
          </cell>
          <cell r="D145" t="str">
            <v>NOC Team</v>
          </cell>
          <cell r="E145" t="str">
            <v>Suresh Pawar</v>
          </cell>
          <cell r="F145" t="str">
            <v>ONTs down more than 8 hrs. list Daily</v>
          </cell>
          <cell r="G145" t="str">
            <v>COMPLETED</v>
          </cell>
          <cell r="H145" t="str">
            <v>UOC</v>
          </cell>
          <cell r="I145"/>
          <cell r="J145"/>
          <cell r="K145" t="str">
            <v>09-09-2025: Aging Report available, Stabilization Required</v>
          </cell>
        </row>
        <row r="146">
          <cell r="B146" t="str">
            <v>NOC65</v>
          </cell>
          <cell r="C146" t="str">
            <v>GPON</v>
          </cell>
          <cell r="D146" t="str">
            <v>NOC Team</v>
          </cell>
          <cell r="E146" t="str">
            <v>Suresh Pawar</v>
          </cell>
          <cell r="F146" t="str">
            <v>ONTs down more than 8 hrs. list Weekly</v>
          </cell>
          <cell r="G146" t="str">
            <v>COMPLETED</v>
          </cell>
          <cell r="H146" t="str">
            <v>UOC</v>
          </cell>
          <cell r="I146"/>
          <cell r="J146"/>
          <cell r="K146" t="str">
            <v>09-09-2025: Aging Report available, Stabilization Required</v>
          </cell>
        </row>
        <row r="147">
          <cell r="B147" t="str">
            <v>NOC66</v>
          </cell>
          <cell r="C147" t="str">
            <v>GPON</v>
          </cell>
          <cell r="D147" t="str">
            <v>NOC Team</v>
          </cell>
          <cell r="E147" t="str">
            <v>Suresh Pawar</v>
          </cell>
          <cell r="F147" t="str">
            <v>ONTs down more than 8 hrs. list Monthly</v>
          </cell>
          <cell r="G147" t="str">
            <v>COMPLETED</v>
          </cell>
          <cell r="H147" t="str">
            <v>UOC</v>
          </cell>
          <cell r="I147"/>
          <cell r="J147"/>
          <cell r="K147"/>
        </row>
        <row r="148">
          <cell r="B148" t="str">
            <v>NOC67</v>
          </cell>
          <cell r="C148" t="str">
            <v>GPON</v>
          </cell>
          <cell r="D148" t="str">
            <v>NOC Team</v>
          </cell>
          <cell r="E148" t="str">
            <v>Suresh Pawar</v>
          </cell>
          <cell r="F148" t="str">
            <v>ONTs down more than 8 hrs. list  (Selective from and to dates)</v>
          </cell>
          <cell r="G148" t="str">
            <v>COMPLETED</v>
          </cell>
          <cell r="H148" t="str">
            <v>UOC</v>
          </cell>
          <cell r="I148"/>
          <cell r="J148"/>
          <cell r="K148"/>
        </row>
        <row r="149">
          <cell r="B149" t="str">
            <v>NOC68</v>
          </cell>
          <cell r="C149" t="str">
            <v>GPON</v>
          </cell>
          <cell r="D149" t="str">
            <v>NOC Team</v>
          </cell>
          <cell r="E149" t="str">
            <v>Suresh Pawar</v>
          </cell>
          <cell r="F149" t="str">
            <v>Mandal OLT down more than 6 hrs. list Daily</v>
          </cell>
          <cell r="G149" t="str">
            <v>COMPLETED</v>
          </cell>
          <cell r="H149" t="str">
            <v>UOC</v>
          </cell>
          <cell r="I149"/>
          <cell r="J149"/>
          <cell r="K149" t="str">
            <v>09-09-2025: Aging Report available, Stabilization Required -real time data</v>
          </cell>
        </row>
        <row r="150">
          <cell r="B150" t="str">
            <v>NOC69</v>
          </cell>
          <cell r="C150" t="str">
            <v>GPON</v>
          </cell>
          <cell r="D150" t="str">
            <v>NOC Team</v>
          </cell>
          <cell r="E150" t="str">
            <v>Suresh Pawar</v>
          </cell>
          <cell r="F150" t="str">
            <v>Mandal OLT down more than 6 hrs. list Weekly</v>
          </cell>
          <cell r="G150" t="str">
            <v>COMPLETED</v>
          </cell>
          <cell r="H150" t="str">
            <v>UOC</v>
          </cell>
          <cell r="I150"/>
          <cell r="J150"/>
          <cell r="K150" t="str">
            <v>09-09-2025: Aging Report available, Stabilization Required</v>
          </cell>
        </row>
        <row r="151">
          <cell r="B151" t="str">
            <v>NOC70</v>
          </cell>
          <cell r="C151" t="str">
            <v>GPON</v>
          </cell>
          <cell r="D151" t="str">
            <v>NOC Team</v>
          </cell>
          <cell r="E151" t="str">
            <v>Suresh Pawar</v>
          </cell>
          <cell r="F151" t="str">
            <v>Mandal OLT down more than 6 hrs. list Monthly</v>
          </cell>
          <cell r="G151" t="str">
            <v>COMPLETED</v>
          </cell>
          <cell r="H151" t="str">
            <v>UOC</v>
          </cell>
          <cell r="I151"/>
          <cell r="J151"/>
          <cell r="K151"/>
        </row>
        <row r="152">
          <cell r="B152" t="str">
            <v>NOC71</v>
          </cell>
          <cell r="C152" t="str">
            <v>GPON</v>
          </cell>
          <cell r="D152" t="str">
            <v>NOC Team</v>
          </cell>
          <cell r="E152" t="str">
            <v>Suresh Pawar</v>
          </cell>
          <cell r="F152" t="str">
            <v>Mandal OLT down more than 6 hrs. list  (Selective from and to dates)</v>
          </cell>
          <cell r="G152" t="str">
            <v>COMPLETED</v>
          </cell>
          <cell r="H152" t="str">
            <v>UOC</v>
          </cell>
          <cell r="I152"/>
          <cell r="J152"/>
          <cell r="K152"/>
        </row>
        <row r="153">
          <cell r="B153" t="str">
            <v>NOC72</v>
          </cell>
          <cell r="C153" t="str">
            <v>GPON</v>
          </cell>
          <cell r="D153" t="str">
            <v>NOC Team</v>
          </cell>
          <cell r="E153" t="str">
            <v>Suresh Pawar</v>
          </cell>
          <cell r="F153" t="str">
            <v>HH_PM Utilization Dump _PKGA_PKGC Daily</v>
          </cell>
          <cell r="G153" t="str">
            <v>COMPLETED</v>
          </cell>
          <cell r="H153" t="str">
            <v>PMS</v>
          </cell>
          <cell r="I153"/>
          <cell r="J153"/>
          <cell r="K153"/>
        </row>
        <row r="154">
          <cell r="B154" t="str">
            <v>NOC74</v>
          </cell>
          <cell r="C154" t="str">
            <v>GPON</v>
          </cell>
          <cell r="D154" t="str">
            <v>NOC Team</v>
          </cell>
          <cell r="E154" t="str">
            <v>Suresh Pawar</v>
          </cell>
          <cell r="F154" t="str">
            <v>HH_PM Utilization Dump _PKGA_PKGC Monthly</v>
          </cell>
          <cell r="G154" t="str">
            <v>COMPLETED</v>
          </cell>
          <cell r="H154" t="str">
            <v>PMS</v>
          </cell>
          <cell r="I154"/>
          <cell r="J154"/>
          <cell r="K154"/>
        </row>
        <row r="155">
          <cell r="B155" t="str">
            <v>NOC273</v>
          </cell>
          <cell r="C155" t="str">
            <v>All Domain</v>
          </cell>
          <cell r="D155" t="str">
            <v>NOC Team</v>
          </cell>
          <cell r="E155" t="str">
            <v>Suresh Pawar</v>
          </cell>
          <cell r="F155" t="str">
            <v>All Domain RMA Tracker //Daily Daily//Domain And package wise Filtering</v>
          </cell>
          <cell r="G155" t="str">
            <v>COMPLETED</v>
          </cell>
          <cell r="H155" t="str">
            <v>NOC</v>
          </cell>
          <cell r="I155"/>
          <cell r="J155"/>
          <cell r="K155" t="str">
            <v>Direct integration with OEM portal is not in scope, however manual ticket can be created in service manager using 'RMA_TAC' category and monitor the status and progress</v>
          </cell>
        </row>
        <row r="156">
          <cell r="B156" t="str">
            <v>NOC274</v>
          </cell>
          <cell r="C156" t="str">
            <v>All Domain</v>
          </cell>
          <cell r="D156" t="str">
            <v>NOC Team</v>
          </cell>
          <cell r="E156" t="str">
            <v>Suresh Pawar</v>
          </cell>
          <cell r="F156" t="str">
            <v>All Domain RMA Tracker //Daily Weekly Domain and package Wise Filtering</v>
          </cell>
          <cell r="G156" t="str">
            <v>COMPLETED</v>
          </cell>
          <cell r="H156" t="str">
            <v>NOC</v>
          </cell>
          <cell r="I156"/>
          <cell r="J156"/>
          <cell r="K156" t="str">
            <v>Direct integration with OEM portal is not in scope, however manual ticket can be created in service manager using 'RMA_TAC' category and monitor the status and progress</v>
          </cell>
        </row>
        <row r="157">
          <cell r="B157" t="str">
            <v>NOC275</v>
          </cell>
          <cell r="C157" t="str">
            <v>All Domain</v>
          </cell>
          <cell r="D157" t="str">
            <v>NOC Team</v>
          </cell>
          <cell r="E157" t="str">
            <v>Suresh Pawar</v>
          </cell>
          <cell r="F157" t="str">
            <v>All Domain RMA Tracker //Daily Monthly Domain and package Wise Filtering</v>
          </cell>
          <cell r="G157" t="str">
            <v>COMPLETED</v>
          </cell>
          <cell r="H157" t="str">
            <v>NOC</v>
          </cell>
          <cell r="I157"/>
          <cell r="J157"/>
          <cell r="K157" t="str">
            <v>Direct integration with OEM portal is not in scope, however manual ticket can be created in service manager using 'RMA_TAC' category and monitor the status and progress</v>
          </cell>
        </row>
        <row r="158">
          <cell r="B158" t="str">
            <v>NOC276</v>
          </cell>
          <cell r="C158" t="str">
            <v>All Domain</v>
          </cell>
          <cell r="D158" t="str">
            <v>NOC Team</v>
          </cell>
          <cell r="E158" t="str">
            <v>Suresh Pawar</v>
          </cell>
          <cell r="F158" t="str">
            <v>All OEM_TAC Cases Tracker Daily Domain and package Wise Filtering</v>
          </cell>
          <cell r="G158" t="str">
            <v>COMPLETED</v>
          </cell>
          <cell r="H158" t="str">
            <v>NOC</v>
          </cell>
          <cell r="I158"/>
          <cell r="J158"/>
          <cell r="K158" t="str">
            <v>Direct integration with OEM portal is not in scope, however manual ticket can be created in service manager using 'RMA_TAC' category and monitor the status and progress</v>
          </cell>
        </row>
        <row r="159">
          <cell r="B159" t="str">
            <v>NOC277</v>
          </cell>
          <cell r="C159" t="str">
            <v>All Domain</v>
          </cell>
          <cell r="D159" t="str">
            <v>NOC Team</v>
          </cell>
          <cell r="E159" t="str">
            <v>Suresh Pawar</v>
          </cell>
          <cell r="F159" t="str">
            <v>All OEM_TAC Cases Tracker Weekly Domain and package Wise Filtering</v>
          </cell>
          <cell r="G159" t="str">
            <v>COMPLETED</v>
          </cell>
          <cell r="H159" t="str">
            <v>NOC</v>
          </cell>
          <cell r="I159"/>
          <cell r="J159"/>
          <cell r="K159" t="str">
            <v>Direct integration with OEM portal is not in scope, however manual ticket can be created in service manager using 'RMA_TAC' category and monitor the status and progress</v>
          </cell>
        </row>
        <row r="160">
          <cell r="B160" t="str">
            <v>NOC278</v>
          </cell>
          <cell r="C160" t="str">
            <v>All Domain</v>
          </cell>
          <cell r="D160" t="str">
            <v>NOC Team</v>
          </cell>
          <cell r="E160" t="str">
            <v>Suresh Pawar</v>
          </cell>
          <cell r="F160" t="str">
            <v>All OEM_TAC Cases Tracker Monthly Domain and package Wise Filtering</v>
          </cell>
          <cell r="G160" t="str">
            <v>COMPLETED</v>
          </cell>
          <cell r="H160" t="str">
            <v>NOC</v>
          </cell>
          <cell r="I160"/>
          <cell r="J160"/>
          <cell r="K160" t="str">
            <v>Direct integration with OEM portal is not in scope, however manual ticket can be created in service manager using 'RMA_TAC' category and monitor the status and progress</v>
          </cell>
        </row>
        <row r="161">
          <cell r="B161" t="str">
            <v>NOC279</v>
          </cell>
          <cell r="C161" t="str">
            <v>All Domain</v>
          </cell>
          <cell r="D161" t="str">
            <v>NOC Team</v>
          </cell>
          <cell r="E161" t="str">
            <v>Suresh Pawar</v>
          </cell>
          <cell r="F161" t="str">
            <v>All OEM_TAC Cases Tracker  (Selective from and to dates) Domain and package Wise Filtering</v>
          </cell>
          <cell r="G161" t="str">
            <v>COMPLETED</v>
          </cell>
          <cell r="H161" t="str">
            <v>NOC</v>
          </cell>
          <cell r="I161"/>
          <cell r="J161"/>
          <cell r="K161" t="str">
            <v>Direct integration with OEM portal is not in scope, however manual ticket can be created in service manager using 'RMA_TAC' category and monitor the status and progress</v>
          </cell>
        </row>
        <row r="162">
          <cell r="B162" t="str">
            <v>NOC284</v>
          </cell>
          <cell r="C162" t="str">
            <v>Field Passive Infra</v>
          </cell>
          <cell r="D162" t="str">
            <v>NOC Team</v>
          </cell>
          <cell r="E162" t="str">
            <v>Suresh Pawar</v>
          </cell>
          <cell r="F162" t="str">
            <v>Field Passive Infra :: Package Wise District Level Visibility Status Daily</v>
          </cell>
          <cell r="G162" t="str">
            <v>COMPLETED</v>
          </cell>
          <cell r="H162" t="str">
            <v>NNMi</v>
          </cell>
          <cell r="I162"/>
          <cell r="J162"/>
          <cell r="K162" t="str">
            <v>09-09-2025: live status will be available</v>
          </cell>
        </row>
        <row r="163">
          <cell r="B163" t="str">
            <v>NOC280</v>
          </cell>
          <cell r="C163" t="str">
            <v>All Domain</v>
          </cell>
          <cell r="D163" t="str">
            <v>NOC Team</v>
          </cell>
          <cell r="E163" t="str">
            <v>Suresh Pawar</v>
          </cell>
          <cell r="F163" t="str">
            <v>All  Sites Infra OPEN TTs details for HRT(High Temparature) Alarm Daily</v>
          </cell>
          <cell r="G163" t="str">
            <v>COMPLETED</v>
          </cell>
          <cell r="H163" t="str">
            <v>Service Manager(SM)</v>
          </cell>
          <cell r="I163"/>
          <cell r="J163"/>
          <cell r="K163" t="str">
            <v>need to check</v>
          </cell>
        </row>
        <row r="164">
          <cell r="B164" t="str">
            <v>NOC281</v>
          </cell>
          <cell r="C164" t="str">
            <v>All Domain</v>
          </cell>
          <cell r="D164" t="str">
            <v>NOC Team</v>
          </cell>
          <cell r="E164" t="str">
            <v>Suresh Pawar</v>
          </cell>
          <cell r="F164" t="str">
            <v>All Sites Infra OPEN TTs details for HRT(High Temparature) Alarm Weekly</v>
          </cell>
          <cell r="G164" t="str">
            <v>COMPLETED</v>
          </cell>
          <cell r="H164" t="str">
            <v>Service Manager(SM)</v>
          </cell>
          <cell r="I164"/>
          <cell r="J164"/>
          <cell r="K164" t="str">
            <v>need to check</v>
          </cell>
        </row>
        <row r="165">
          <cell r="B165" t="str">
            <v>NOC282</v>
          </cell>
          <cell r="C165" t="str">
            <v>All Domain</v>
          </cell>
          <cell r="D165" t="str">
            <v>NOC Team</v>
          </cell>
          <cell r="E165" t="str">
            <v>Suresh Pawar</v>
          </cell>
          <cell r="F165" t="str">
            <v>All  Sites Infra OPEN TTs details for HRT(High Temparature) Alarm Monthly</v>
          </cell>
          <cell r="G165" t="str">
            <v>COMPLETED</v>
          </cell>
          <cell r="H165" t="str">
            <v>Service Manager(SM)</v>
          </cell>
          <cell r="I165"/>
          <cell r="J165"/>
          <cell r="K165" t="str">
            <v>need to check</v>
          </cell>
        </row>
        <row r="166">
          <cell r="B166" t="str">
            <v>NOC283</v>
          </cell>
          <cell r="C166" t="str">
            <v>All Domain</v>
          </cell>
          <cell r="D166" t="str">
            <v>NOC Team</v>
          </cell>
          <cell r="E166" t="str">
            <v>Suresh Pawar</v>
          </cell>
          <cell r="F166" t="str">
            <v>All Sites Infra OPEN TTs details for HRT(High Tempararure) Alarm  (Selective from and to dates)</v>
          </cell>
          <cell r="G166" t="str">
            <v>COMPLETED</v>
          </cell>
          <cell r="H166" t="str">
            <v>Service Manager(SM)</v>
          </cell>
          <cell r="I166"/>
          <cell r="J166"/>
          <cell r="K166" t="str">
            <v>need to check</v>
          </cell>
        </row>
        <row r="167">
          <cell r="B167" t="str">
            <v>NOC288</v>
          </cell>
          <cell r="C167" t="str">
            <v>Field Passive Infra</v>
          </cell>
          <cell r="D167" t="str">
            <v>NOC Team</v>
          </cell>
          <cell r="E167" t="str">
            <v>Suresh Pawar</v>
          </cell>
          <cell r="F167" t="str">
            <v>NNMI :: Integration Status with Reachability Daily</v>
          </cell>
          <cell r="G167" t="str">
            <v>COMPLETED</v>
          </cell>
          <cell r="H167" t="str">
            <v>NNMI</v>
          </cell>
          <cell r="I167"/>
          <cell r="J167"/>
          <cell r="K167"/>
        </row>
        <row r="168">
          <cell r="B168" t="str">
            <v>NOC289</v>
          </cell>
          <cell r="C168" t="str">
            <v>Field Passive Infra</v>
          </cell>
          <cell r="D168" t="str">
            <v>NOC Team</v>
          </cell>
          <cell r="E168" t="str">
            <v>Suresh Pawar</v>
          </cell>
          <cell r="F168" t="str">
            <v>NNMI :: Integration Status with Reachability Weekly</v>
          </cell>
          <cell r="G168" t="str">
            <v>COMPLETED</v>
          </cell>
          <cell r="H168" t="str">
            <v>NNMI</v>
          </cell>
          <cell r="I168"/>
          <cell r="J168"/>
          <cell r="K168"/>
        </row>
        <row r="169">
          <cell r="B169" t="str">
            <v>NOC290</v>
          </cell>
          <cell r="C169" t="str">
            <v>Field Passive Infra</v>
          </cell>
          <cell r="D169" t="str">
            <v>NOC Team</v>
          </cell>
          <cell r="E169" t="str">
            <v>Suresh Pawar</v>
          </cell>
          <cell r="F169" t="str">
            <v>NNMI :: Integration Status with Reachability Monthly</v>
          </cell>
          <cell r="G169" t="str">
            <v>COMPLETED</v>
          </cell>
          <cell r="H169" t="str">
            <v>NNMI</v>
          </cell>
          <cell r="I169"/>
          <cell r="J169"/>
          <cell r="K169"/>
        </row>
        <row r="170">
          <cell r="B170" t="str">
            <v>NOC291</v>
          </cell>
          <cell r="C170" t="str">
            <v>Field Passive Infra</v>
          </cell>
          <cell r="D170" t="str">
            <v>NOC Team</v>
          </cell>
          <cell r="E170" t="str">
            <v>Suresh Pawar</v>
          </cell>
          <cell r="F170" t="str">
            <v>NNMI :: Integration Status with Reachability  (Selective from and to dates)</v>
          </cell>
          <cell r="G170" t="str">
            <v>COMPLETED</v>
          </cell>
          <cell r="H170" t="str">
            <v>NNMI</v>
          </cell>
          <cell r="I170"/>
          <cell r="J170"/>
          <cell r="K170"/>
        </row>
        <row r="171">
          <cell r="B171" t="str">
            <v>NOC292</v>
          </cell>
          <cell r="C171" t="str">
            <v>Field Passive Infra</v>
          </cell>
          <cell r="D171" t="str">
            <v>NOC Team</v>
          </cell>
          <cell r="E171" t="str">
            <v>Suresh Pawar</v>
          </cell>
          <cell r="F171" t="str">
            <v>PKG -A :: Open TTs for O&amp;M GP for UPS Daily</v>
          </cell>
          <cell r="G171" t="str">
            <v>COMPLETED</v>
          </cell>
          <cell r="H171" t="str">
            <v>Service Manager(SM)</v>
          </cell>
          <cell r="I171"/>
          <cell r="J171"/>
          <cell r="K171"/>
        </row>
        <row r="172">
          <cell r="B172" t="str">
            <v>NOC293</v>
          </cell>
          <cell r="C172" t="str">
            <v>Field Passive Infra</v>
          </cell>
          <cell r="D172" t="str">
            <v>NOC Team</v>
          </cell>
          <cell r="E172" t="str">
            <v>Suresh Pawar</v>
          </cell>
          <cell r="F172" t="str">
            <v>PKG -A :: Open TTs for O&amp;M GP for UPS Weekly</v>
          </cell>
          <cell r="G172" t="str">
            <v>COMPLETED</v>
          </cell>
          <cell r="H172" t="str">
            <v>Service Manager(SM)</v>
          </cell>
          <cell r="I172"/>
          <cell r="J172"/>
          <cell r="K172"/>
        </row>
        <row r="173">
          <cell r="B173" t="str">
            <v>NOC294</v>
          </cell>
          <cell r="C173" t="str">
            <v>Field Passive Infra</v>
          </cell>
          <cell r="D173" t="str">
            <v>NOC Team</v>
          </cell>
          <cell r="E173" t="str">
            <v>Suresh Pawar</v>
          </cell>
          <cell r="F173" t="str">
            <v>PKG -A :: Open TTs for O&amp;M GP for UPS Monthly</v>
          </cell>
          <cell r="G173" t="str">
            <v>COMPLETED</v>
          </cell>
          <cell r="H173" t="str">
            <v>Service Manager(SM)</v>
          </cell>
          <cell r="I173"/>
          <cell r="J173"/>
          <cell r="K173"/>
        </row>
        <row r="174">
          <cell r="B174" t="str">
            <v>NOC295</v>
          </cell>
          <cell r="C174" t="str">
            <v>Field Passive Infra</v>
          </cell>
          <cell r="D174" t="str">
            <v>NOC Team</v>
          </cell>
          <cell r="E174" t="str">
            <v>Suresh Pawar</v>
          </cell>
          <cell r="F174" t="str">
            <v>PKG -A :: Open TTs for O&amp;M GP for UPS  (Selective from and to dates)</v>
          </cell>
          <cell r="G174" t="str">
            <v>COMPLETED</v>
          </cell>
          <cell r="H174" t="str">
            <v>Service Manager(SM)</v>
          </cell>
          <cell r="I174"/>
          <cell r="J174"/>
          <cell r="K174"/>
        </row>
        <row r="175">
          <cell r="B175" t="str">
            <v>NOC296</v>
          </cell>
          <cell r="C175" t="str">
            <v>Field Passive Infra</v>
          </cell>
          <cell r="D175" t="str">
            <v>NOC Team</v>
          </cell>
          <cell r="E175" t="str">
            <v>Suresh Pawar</v>
          </cell>
          <cell r="F175" t="str">
            <v>PKG -B :: Open TTs for O&amp;M GP for UPS Daily</v>
          </cell>
          <cell r="G175" t="str">
            <v>COMPLETED</v>
          </cell>
          <cell r="H175" t="str">
            <v>Service Manager(SM)</v>
          </cell>
          <cell r="I175"/>
          <cell r="J175"/>
          <cell r="K175"/>
        </row>
        <row r="176">
          <cell r="B176" t="str">
            <v>NOC297</v>
          </cell>
          <cell r="C176" t="str">
            <v>Field Passive Infra</v>
          </cell>
          <cell r="D176" t="str">
            <v>NOC Team</v>
          </cell>
          <cell r="E176" t="str">
            <v>Suresh Pawar</v>
          </cell>
          <cell r="F176" t="str">
            <v>PKG -B :: Open TTs for O&amp;M GP for UPS Weekly</v>
          </cell>
          <cell r="G176" t="str">
            <v>COMPLETED</v>
          </cell>
          <cell r="H176" t="str">
            <v>Service Manager(SM)</v>
          </cell>
          <cell r="I176"/>
          <cell r="J176"/>
          <cell r="K176"/>
        </row>
        <row r="177">
          <cell r="B177" t="str">
            <v>NOC298</v>
          </cell>
          <cell r="C177" t="str">
            <v>Field Passive Infra</v>
          </cell>
          <cell r="D177" t="str">
            <v>NOC Team</v>
          </cell>
          <cell r="E177" t="str">
            <v>Suresh Pawar</v>
          </cell>
          <cell r="F177" t="str">
            <v>PKG -B :: Open TTs for O&amp;M GP for UPS Monthly</v>
          </cell>
          <cell r="G177" t="str">
            <v>COMPLETED</v>
          </cell>
          <cell r="H177" t="str">
            <v>Service Manager(SM)</v>
          </cell>
          <cell r="I177"/>
          <cell r="J177"/>
          <cell r="K177"/>
        </row>
        <row r="178">
          <cell r="B178" t="str">
            <v>NOC299</v>
          </cell>
          <cell r="C178" t="str">
            <v>Field Passive Infra</v>
          </cell>
          <cell r="D178" t="str">
            <v>NOC Team</v>
          </cell>
          <cell r="E178" t="str">
            <v>Suresh Pawar</v>
          </cell>
          <cell r="F178" t="str">
            <v>PKG -B :: Open TTs for O&amp;M GP for UPS  (Selective from and to dates)</v>
          </cell>
          <cell r="G178" t="str">
            <v>COMPLETED</v>
          </cell>
          <cell r="H178" t="str">
            <v>Service Manager(SM)</v>
          </cell>
          <cell r="I178"/>
          <cell r="J178"/>
          <cell r="K178"/>
        </row>
        <row r="179">
          <cell r="B179" t="str">
            <v>NOC300</v>
          </cell>
          <cell r="C179" t="str">
            <v>Field Passive Infra</v>
          </cell>
          <cell r="D179" t="str">
            <v>NOC Team</v>
          </cell>
          <cell r="E179" t="str">
            <v>Suresh Pawar</v>
          </cell>
          <cell r="F179" t="str">
            <v>PKG -C :: Open TTs for O&amp;M GP for UPS Daily</v>
          </cell>
          <cell r="G179" t="str">
            <v>COMPLETED</v>
          </cell>
          <cell r="H179" t="str">
            <v>Service Manager(SM)</v>
          </cell>
          <cell r="I179"/>
          <cell r="J179"/>
          <cell r="K179"/>
        </row>
        <row r="180">
          <cell r="B180" t="str">
            <v>NOC301</v>
          </cell>
          <cell r="C180" t="str">
            <v>Field Passive Infra</v>
          </cell>
          <cell r="D180" t="str">
            <v>NOC Team</v>
          </cell>
          <cell r="E180" t="str">
            <v>Suresh Pawar</v>
          </cell>
          <cell r="F180" t="str">
            <v>PKG -C :: Open TTs for O&amp;M GP for UPS Weekly</v>
          </cell>
          <cell r="G180" t="str">
            <v>COMPLETED</v>
          </cell>
          <cell r="H180" t="str">
            <v>Service Manager(SM)</v>
          </cell>
          <cell r="I180"/>
          <cell r="J180"/>
          <cell r="K180"/>
        </row>
        <row r="181">
          <cell r="B181" t="str">
            <v>NOC302</v>
          </cell>
          <cell r="C181" t="str">
            <v>Field Passive Infra</v>
          </cell>
          <cell r="D181" t="str">
            <v>NOC Team</v>
          </cell>
          <cell r="E181" t="str">
            <v>Suresh Pawar</v>
          </cell>
          <cell r="F181" t="str">
            <v>PKG -C :: Open TTs for O&amp;M GP for UPS Monthly</v>
          </cell>
          <cell r="G181" t="str">
            <v>COMPLETED</v>
          </cell>
          <cell r="H181" t="str">
            <v>Service Manager(SM)</v>
          </cell>
          <cell r="I181"/>
          <cell r="J181"/>
          <cell r="K181"/>
        </row>
        <row r="182">
          <cell r="B182" t="str">
            <v>NOC303</v>
          </cell>
          <cell r="C182" t="str">
            <v>Field Passive Infra</v>
          </cell>
          <cell r="D182" t="str">
            <v>NOC Team</v>
          </cell>
          <cell r="E182" t="str">
            <v>Suresh Pawar</v>
          </cell>
          <cell r="F182" t="str">
            <v>PKG -C :: Open TTs for O&amp;M GP for UPS  (Selective from and to dates)</v>
          </cell>
          <cell r="G182" t="str">
            <v>COMPLETED</v>
          </cell>
          <cell r="H182" t="str">
            <v>Service Manager(SM)</v>
          </cell>
          <cell r="I182"/>
          <cell r="J182"/>
          <cell r="K182"/>
        </row>
        <row r="183">
          <cell r="B183" t="str">
            <v>NOC304</v>
          </cell>
          <cell r="C183" t="str">
            <v>Field Passive Infra</v>
          </cell>
          <cell r="D183" t="str">
            <v>NOC Team</v>
          </cell>
          <cell r="E183" t="str">
            <v>Suresh Pawar</v>
          </cell>
          <cell r="F183" t="str">
            <v>SNMP issues _ Report Daily</v>
          </cell>
          <cell r="G183" t="str">
            <v>COMPLETED</v>
          </cell>
          <cell r="H183" t="str">
            <v>NNMI</v>
          </cell>
          <cell r="I183"/>
          <cell r="J183"/>
          <cell r="K183" t="str">
            <v>09-09-2025: Live status will be available</v>
          </cell>
        </row>
        <row r="184">
          <cell r="B184" t="str">
            <v>NOC305</v>
          </cell>
          <cell r="C184" t="str">
            <v>Field Passive Infra</v>
          </cell>
          <cell r="D184" t="str">
            <v>NOC Team</v>
          </cell>
          <cell r="E184" t="str">
            <v>Suresh Pawar</v>
          </cell>
          <cell r="F184" t="str">
            <v>SNMP issues _ Report Weekly</v>
          </cell>
          <cell r="G184" t="str">
            <v>COMPLETED</v>
          </cell>
          <cell r="H184" t="str">
            <v>UOC</v>
          </cell>
          <cell r="I184"/>
          <cell r="J184"/>
          <cell r="K184"/>
        </row>
        <row r="185">
          <cell r="B185" t="str">
            <v>NOC306</v>
          </cell>
          <cell r="C185" t="str">
            <v>Field Passive Infra</v>
          </cell>
          <cell r="D185" t="str">
            <v>NOC Team</v>
          </cell>
          <cell r="E185" t="str">
            <v>Suresh Pawar</v>
          </cell>
          <cell r="F185" t="str">
            <v>SNMP issues _ Report Monthly</v>
          </cell>
          <cell r="G185" t="str">
            <v>COMPLETED</v>
          </cell>
          <cell r="H185" t="str">
            <v>UOC</v>
          </cell>
          <cell r="I185"/>
          <cell r="J185"/>
          <cell r="K185"/>
        </row>
        <row r="186">
          <cell r="B186" t="str">
            <v>NOC307</v>
          </cell>
          <cell r="C186" t="str">
            <v>Field Passive Infra</v>
          </cell>
          <cell r="D186" t="str">
            <v>NOC Team</v>
          </cell>
          <cell r="E186" t="str">
            <v>Suresh Pawar</v>
          </cell>
          <cell r="F186" t="str">
            <v>SNMP issues _ Report  (Selective from and to dates)</v>
          </cell>
          <cell r="G186" t="str">
            <v>COMPLETED</v>
          </cell>
          <cell r="H186" t="str">
            <v>UOC</v>
          </cell>
          <cell r="I186"/>
          <cell r="J186"/>
          <cell r="K186"/>
        </row>
        <row r="187">
          <cell r="B187" t="str">
            <v>NOC312</v>
          </cell>
          <cell r="C187" t="str">
            <v>Field Passive Infra</v>
          </cell>
          <cell r="D187" t="str">
            <v>NOC Team</v>
          </cell>
          <cell r="E187" t="str">
            <v>Suresh Pawar</v>
          </cell>
          <cell r="F187" t="str">
            <v>DG Running status NNMi Logs Daily</v>
          </cell>
          <cell r="G187" t="str">
            <v>COMPLETED</v>
          </cell>
          <cell r="H187" t="str">
            <v>NNMI</v>
          </cell>
          <cell r="I187"/>
          <cell r="J187"/>
          <cell r="K187"/>
        </row>
        <row r="188">
          <cell r="B188" t="str">
            <v>NOC313</v>
          </cell>
          <cell r="C188" t="str">
            <v>Field Passive Infra</v>
          </cell>
          <cell r="D188" t="str">
            <v>NOC Team</v>
          </cell>
          <cell r="E188" t="str">
            <v>Suresh Pawar</v>
          </cell>
          <cell r="F188" t="str">
            <v>DG Running status NNMi Logs Weekly</v>
          </cell>
          <cell r="G188" t="str">
            <v>COMPLETED</v>
          </cell>
          <cell r="H188" t="str">
            <v>NNMI</v>
          </cell>
          <cell r="I188"/>
          <cell r="J188"/>
          <cell r="K188"/>
        </row>
        <row r="189">
          <cell r="B189" t="str">
            <v>NOC314</v>
          </cell>
          <cell r="C189" t="str">
            <v>Field Passive Infra</v>
          </cell>
          <cell r="D189" t="str">
            <v>NOC Team</v>
          </cell>
          <cell r="E189" t="str">
            <v>Suresh Pawar</v>
          </cell>
          <cell r="F189" t="str">
            <v>DG Running status NNMi Logs Monthly</v>
          </cell>
          <cell r="G189" t="str">
            <v>COMPLETED</v>
          </cell>
          <cell r="H189" t="str">
            <v>NNMI</v>
          </cell>
          <cell r="I189"/>
          <cell r="J189"/>
          <cell r="K189"/>
        </row>
        <row r="190">
          <cell r="B190" t="str">
            <v>NOC315</v>
          </cell>
          <cell r="C190" t="str">
            <v>Field Passive Infra</v>
          </cell>
          <cell r="D190" t="str">
            <v>NOC Team</v>
          </cell>
          <cell r="E190" t="str">
            <v>Suresh Pawar</v>
          </cell>
          <cell r="F190" t="str">
            <v>DG Running status NNMi Logs  (Selective from and to dates)</v>
          </cell>
          <cell r="G190" t="str">
            <v>COMPLETED</v>
          </cell>
          <cell r="H190" t="str">
            <v>NNMI</v>
          </cell>
          <cell r="I190"/>
          <cell r="J190"/>
          <cell r="K190"/>
        </row>
        <row r="191">
          <cell r="B191" t="str">
            <v>NOC30</v>
          </cell>
          <cell r="C191" t="str">
            <v>Help Desk</v>
          </cell>
          <cell r="D191" t="str">
            <v>NOC Team</v>
          </cell>
          <cell r="E191" t="str">
            <v>Suresh Pawar</v>
          </cell>
          <cell r="F191" t="str">
            <v>Service Delivery &amp; Service Assurance Dash Board Daily</v>
          </cell>
          <cell r="G191" t="str">
            <v>COMPLETED</v>
          </cell>
          <cell r="H191" t="str">
            <v>Service Inventory</v>
          </cell>
          <cell r="I191" t="str">
            <v>A&amp;O</v>
          </cell>
          <cell r="J191"/>
          <cell r="K191" t="str">
            <v>11-09-2025: BSS will display all delivery data as well as service ticket informations in the CRM portal. OSS will maintain only technical information.</v>
          </cell>
        </row>
        <row r="192">
          <cell r="B192" t="str">
            <v>NOC31</v>
          </cell>
          <cell r="C192" t="str">
            <v>Help Desk</v>
          </cell>
          <cell r="D192" t="str">
            <v>NOC Team</v>
          </cell>
          <cell r="E192" t="str">
            <v>Suresh Pawar</v>
          </cell>
          <cell r="F192" t="str">
            <v>Service Delivery &amp; Service Assurance Dash Board Weekly</v>
          </cell>
          <cell r="G192" t="str">
            <v>COMPLETED</v>
          </cell>
          <cell r="H192" t="str">
            <v>Service Inventory</v>
          </cell>
          <cell r="I192" t="str">
            <v>A&amp;O</v>
          </cell>
          <cell r="J192"/>
          <cell r="K192" t="str">
            <v>11-09-2025: BSS will display all delivery data as well as service ticket informations in the CRM portal. OSS will maintain only technical information.</v>
          </cell>
        </row>
        <row r="193">
          <cell r="B193" t="str">
            <v>NOC32</v>
          </cell>
          <cell r="C193" t="str">
            <v>Help Desk</v>
          </cell>
          <cell r="D193" t="str">
            <v>NOC Team</v>
          </cell>
          <cell r="E193" t="str">
            <v>Suresh Pawar</v>
          </cell>
          <cell r="F193" t="str">
            <v>Service Delivery &amp; Service Assurance Dash Board Monthly</v>
          </cell>
          <cell r="G193" t="str">
            <v>COMPLETED</v>
          </cell>
          <cell r="H193" t="str">
            <v>Service Inventory</v>
          </cell>
          <cell r="I193" t="str">
            <v>A&amp;O</v>
          </cell>
          <cell r="J193"/>
          <cell r="K193" t="str">
            <v>11-09-2025: BSS will display all delivery data as well as service ticket informations in the CRM portal. OSS will maintain only technical information.</v>
          </cell>
        </row>
        <row r="194">
          <cell r="B194" t="str">
            <v>NOC33</v>
          </cell>
          <cell r="C194" t="str">
            <v>Help Desk</v>
          </cell>
          <cell r="D194" t="str">
            <v>NOC Team</v>
          </cell>
          <cell r="E194" t="str">
            <v>Suresh Pawar</v>
          </cell>
          <cell r="F194" t="str">
            <v>Service Delivery &amp; Service Assurance Dash Board  (Selective from and to dates)</v>
          </cell>
          <cell r="G194" t="str">
            <v>COMPLETED</v>
          </cell>
          <cell r="H194" t="str">
            <v>Service Inventory</v>
          </cell>
          <cell r="I194" t="str">
            <v>A&amp;O</v>
          </cell>
          <cell r="J194"/>
          <cell r="K194" t="str">
            <v>11-09-2025: BSS will display all delivery data as well as service ticket informations in the CRM portal. OSS will maintain only technical information.</v>
          </cell>
        </row>
        <row r="195">
          <cell r="B195" t="str">
            <v>NOC316</v>
          </cell>
          <cell r="C195" t="str">
            <v>Service Monitoring</v>
          </cell>
          <cell r="D195" t="str">
            <v>NOC Team</v>
          </cell>
          <cell r="E195" t="str">
            <v>Suresh Pawar</v>
          </cell>
          <cell r="F195" t="str">
            <v>Customised Dashboard as per Department/Service/Locations, etc.. Daily</v>
          </cell>
          <cell r="G195" t="str">
            <v>COMPLETED</v>
          </cell>
          <cell r="H195" t="str">
            <v>Power Bi</v>
          </cell>
          <cell r="I195"/>
          <cell r="J195"/>
          <cell r="K195" t="str">
            <v xml:space="preserve">09-09-2025: Only Availability </v>
          </cell>
        </row>
        <row r="196">
          <cell r="B196" t="str">
            <v>NOC320</v>
          </cell>
          <cell r="C196" t="str">
            <v>Service Monitoring</v>
          </cell>
          <cell r="D196" t="str">
            <v>NOC Team</v>
          </cell>
          <cell r="E196" t="str">
            <v>Suresh Pawar</v>
          </cell>
          <cell r="F196" t="str">
            <v>T-NOC Report :: GI Sites SD SA Report Daily</v>
          </cell>
          <cell r="G196" t="str">
            <v>COMPLETED</v>
          </cell>
          <cell r="H196" t="str">
            <v>UOC/Service Manager</v>
          </cell>
          <cell r="I196"/>
          <cell r="J196"/>
          <cell r="K196" t="str">
            <v>09-09-2025: SD report to be collected from BSS. Ticketing &amp; utilization report is available in OSS.</v>
          </cell>
        </row>
        <row r="197">
          <cell r="B197" t="str">
            <v>NOC322</v>
          </cell>
          <cell r="C197" t="str">
            <v>Service Monitoring</v>
          </cell>
          <cell r="D197" t="str">
            <v>NOC Team</v>
          </cell>
          <cell r="E197" t="str">
            <v>Suresh Pawar</v>
          </cell>
          <cell r="F197" t="str">
            <v>T-NOC Report :: GI Sites SD SA Report Monthly</v>
          </cell>
          <cell r="G197" t="str">
            <v>COMPLETED</v>
          </cell>
          <cell r="H197" t="str">
            <v>UOC/Service Manager</v>
          </cell>
          <cell r="I197"/>
          <cell r="J197"/>
          <cell r="K197" t="str">
            <v>09-09-2025: SD report to be collected from BSS. Ticketing &amp; utilization report is available in OSS.</v>
          </cell>
        </row>
        <row r="198">
          <cell r="B198" t="str">
            <v>NOC323</v>
          </cell>
          <cell r="C198" t="str">
            <v>Service Monitoring</v>
          </cell>
          <cell r="D198" t="str">
            <v>NOC Team</v>
          </cell>
          <cell r="E198" t="str">
            <v>Suresh Pawar</v>
          </cell>
          <cell r="F198" t="str">
            <v>T-NOC Report :: GI Sites SD SA Report  (Selective from and to dates)</v>
          </cell>
          <cell r="G198" t="str">
            <v>COMPLETED</v>
          </cell>
          <cell r="H198" t="str">
            <v>UOC/Service Manager</v>
          </cell>
          <cell r="I198"/>
          <cell r="J198"/>
          <cell r="K198" t="str">
            <v>09-09-2025: SD report to be collected from BSS. Ticketing &amp; utilization report is available in OSS.</v>
          </cell>
        </row>
        <row r="199">
          <cell r="B199" t="str">
            <v>NOC324</v>
          </cell>
          <cell r="C199" t="str">
            <v>Service Monitoring</v>
          </cell>
          <cell r="D199" t="str">
            <v>NOC Team</v>
          </cell>
          <cell r="E199" t="str">
            <v>Suresh Pawar</v>
          </cell>
          <cell r="F199" t="str">
            <v>List of GI with bandwidth Utilization Details Daily</v>
          </cell>
          <cell r="G199" t="str">
            <v>COMPLETED</v>
          </cell>
          <cell r="H199" t="str">
            <v>UOC</v>
          </cell>
          <cell r="I199"/>
          <cell r="J199"/>
          <cell r="K199"/>
        </row>
        <row r="200">
          <cell r="B200" t="str">
            <v>NOC326</v>
          </cell>
          <cell r="C200" t="str">
            <v>Service Monitoring</v>
          </cell>
          <cell r="D200" t="str">
            <v>NOC Team</v>
          </cell>
          <cell r="E200" t="str">
            <v>Suresh Pawar</v>
          </cell>
          <cell r="F200" t="str">
            <v>List of GI with bandwidth Utilization Details Monthly</v>
          </cell>
          <cell r="G200" t="str">
            <v>COMPLETED</v>
          </cell>
          <cell r="H200" t="str">
            <v>UOC</v>
          </cell>
          <cell r="I200"/>
          <cell r="J200"/>
          <cell r="K200"/>
        </row>
        <row r="201">
          <cell r="B201" t="str">
            <v>NOC328</v>
          </cell>
          <cell r="C201" t="str">
            <v>Service Monitoring</v>
          </cell>
          <cell r="D201" t="str">
            <v>NOC Team</v>
          </cell>
          <cell r="E201" t="str">
            <v>Suresh Pawar</v>
          </cell>
          <cell r="F201" t="str">
            <v>T-NOC :: Status Summary of Bandwidth Utilization &amp; Non Utilization of WIFI Routers in GB &amp; ONTs Status Daily</v>
          </cell>
          <cell r="G201" t="str">
            <v>COMPLETED</v>
          </cell>
          <cell r="H201" t="str">
            <v>UOC</v>
          </cell>
          <cell r="I201"/>
          <cell r="J201"/>
          <cell r="K201" t="str">
            <v>ont bw</v>
          </cell>
        </row>
        <row r="202">
          <cell r="B202" t="str">
            <v>NOC330</v>
          </cell>
          <cell r="C202" t="str">
            <v>Service Monitoring</v>
          </cell>
          <cell r="D202" t="str">
            <v>NOC Team</v>
          </cell>
          <cell r="E202" t="str">
            <v>Suresh Pawar</v>
          </cell>
          <cell r="F202" t="str">
            <v>T-NOC :: Status Summary of Bandwidth Utilization &amp; Non Utilization of WIFI Routers in GB &amp; ONTs Status Monthly</v>
          </cell>
          <cell r="G202" t="str">
            <v>COMPLETED</v>
          </cell>
          <cell r="H202" t="str">
            <v>UOC</v>
          </cell>
          <cell r="I202"/>
          <cell r="J202"/>
          <cell r="K202"/>
        </row>
        <row r="203">
          <cell r="B203" t="str">
            <v>NOC88</v>
          </cell>
          <cell r="C203" t="str">
            <v>GPON</v>
          </cell>
          <cell r="D203" t="str">
            <v>NOC Team</v>
          </cell>
          <cell r="E203" t="str">
            <v>Suresh Pawar</v>
          </cell>
          <cell r="F203" t="str">
            <v>POP uptime_ GP Mandal and Zonal Daily</v>
          </cell>
          <cell r="G203" t="str">
            <v>COMPLETED</v>
          </cell>
          <cell r="H203" t="str">
            <v>UOC</v>
          </cell>
          <cell r="I203"/>
          <cell r="J203"/>
          <cell r="K203" t="str">
            <v>availablity</v>
          </cell>
        </row>
        <row r="204">
          <cell r="B204" t="str">
            <v>NOC90</v>
          </cell>
          <cell r="C204" t="str">
            <v>GPON</v>
          </cell>
          <cell r="D204" t="str">
            <v>NOC Team</v>
          </cell>
          <cell r="E204" t="str">
            <v>Suresh Pawar</v>
          </cell>
          <cell r="F204" t="str">
            <v>POP uptime_ GP Mandal and Zonal Monthly</v>
          </cell>
          <cell r="G204" t="str">
            <v>COMPLETED</v>
          </cell>
          <cell r="H204" t="str">
            <v>UOC</v>
          </cell>
          <cell r="I204"/>
          <cell r="J204"/>
          <cell r="K204"/>
        </row>
        <row r="205">
          <cell r="B205" t="str">
            <v>NOC92</v>
          </cell>
          <cell r="C205" t="str">
            <v>GPON</v>
          </cell>
          <cell r="D205" t="str">
            <v>NOC Team</v>
          </cell>
          <cell r="E205" t="str">
            <v>Suresh Pawar</v>
          </cell>
          <cell r="F205" t="str">
            <v>Weekly BW utilization Supporting data Daily</v>
          </cell>
          <cell r="G205" t="str">
            <v>COMPLETED</v>
          </cell>
          <cell r="H205" t="str">
            <v>UOC</v>
          </cell>
          <cell r="I205"/>
          <cell r="J205"/>
          <cell r="K205"/>
        </row>
        <row r="206">
          <cell r="B206" t="str">
            <v>NOC94</v>
          </cell>
          <cell r="C206" t="str">
            <v>GPON</v>
          </cell>
          <cell r="D206" t="str">
            <v>NOC Team</v>
          </cell>
          <cell r="E206" t="str">
            <v>Suresh Pawar</v>
          </cell>
          <cell r="F206" t="str">
            <v>Weekly BW utilization Supporting data Monthly</v>
          </cell>
          <cell r="G206" t="str">
            <v>COMPLETED</v>
          </cell>
          <cell r="H206" t="str">
            <v>UOC</v>
          </cell>
          <cell r="I206"/>
          <cell r="J206"/>
          <cell r="K206"/>
        </row>
        <row r="207">
          <cell r="B207" t="str">
            <v>NOC343</v>
          </cell>
          <cell r="C207" t="str">
            <v>All Domain</v>
          </cell>
          <cell r="D207" t="str">
            <v>NOC Team</v>
          </cell>
          <cell r="E207" t="str">
            <v>Suresh Pawar</v>
          </cell>
          <cell r="F207" t="str">
            <v>PE Mapping with MTTR report   (Selective from and to dates)</v>
          </cell>
          <cell r="G207" t="str">
            <v>COMPLETED</v>
          </cell>
          <cell r="H207" t="str">
            <v>Change Management</v>
          </cell>
          <cell r="I207"/>
          <cell r="J207"/>
          <cell r="K207"/>
        </row>
        <row r="208">
          <cell r="B208" t="str">
            <v>NOC96</v>
          </cell>
          <cell r="C208" t="str">
            <v>GPON</v>
          </cell>
          <cell r="D208" t="str">
            <v>NOC Team</v>
          </cell>
          <cell r="E208" t="str">
            <v>Suresh Pawar</v>
          </cell>
          <cell r="F208" t="str">
            <v>T-NOC Report :: Migrated &amp; Duplicated GPs still available both Tejas  EMS &amp;  Nokia AMS Daily</v>
          </cell>
          <cell r="G208" t="str">
            <v>COMPLETED</v>
          </cell>
          <cell r="H208" t="str">
            <v>UOC</v>
          </cell>
          <cell r="I208"/>
          <cell r="J208"/>
          <cell r="K208" t="str">
            <v>09-09-2025: It has to handle manuaaly by downloading report</v>
          </cell>
        </row>
        <row r="209">
          <cell r="B209" t="str">
            <v>NOC97</v>
          </cell>
          <cell r="C209" t="str">
            <v>GPON</v>
          </cell>
          <cell r="D209" t="str">
            <v>NOC Team</v>
          </cell>
          <cell r="E209" t="str">
            <v>Suresh Pawar</v>
          </cell>
          <cell r="F209" t="str">
            <v>T-NOC Report :: Migrated &amp; Duplicated GPs still available both Tejas  EMS &amp;  Nokia AMS Weekly</v>
          </cell>
          <cell r="G209" t="str">
            <v>COMPLETED</v>
          </cell>
          <cell r="H209" t="str">
            <v>UOC</v>
          </cell>
          <cell r="I209"/>
          <cell r="J209"/>
          <cell r="K209"/>
        </row>
        <row r="210">
          <cell r="B210" t="str">
            <v>NOC98</v>
          </cell>
          <cell r="C210" t="str">
            <v>GPON</v>
          </cell>
          <cell r="D210" t="str">
            <v>NOC Team</v>
          </cell>
          <cell r="E210" t="str">
            <v>Suresh Pawar</v>
          </cell>
          <cell r="F210" t="str">
            <v>T-NOC Report :: Migrated &amp; Duplicated GPs still available both Tejas  EMS &amp;  Nokia AMS Monthly</v>
          </cell>
          <cell r="G210" t="str">
            <v>COMPLETED</v>
          </cell>
          <cell r="H210" t="str">
            <v>UOC</v>
          </cell>
          <cell r="I210"/>
          <cell r="J210"/>
          <cell r="K210" t="str">
            <v>09-09-2025: It has to handle manuaaly by downloading report</v>
          </cell>
        </row>
        <row r="211">
          <cell r="B211" t="str">
            <v>NOC99</v>
          </cell>
          <cell r="C211" t="str">
            <v>GPON</v>
          </cell>
          <cell r="D211" t="str">
            <v>NOC Team</v>
          </cell>
          <cell r="E211" t="str">
            <v>Suresh Pawar</v>
          </cell>
          <cell r="F211" t="str">
            <v>T-NOC Report :: Migrated &amp; Duplicated GPs still available both Tejas  EMS &amp;  Nokia AMS  (Selective from and to dates)</v>
          </cell>
          <cell r="G211" t="str">
            <v>COMPLETED</v>
          </cell>
          <cell r="H211" t="str">
            <v>UOC</v>
          </cell>
          <cell r="I211"/>
          <cell r="J211"/>
          <cell r="K211" t="str">
            <v>09-09-2025: It has to handle manuaaly by downloading report</v>
          </cell>
        </row>
        <row r="212">
          <cell r="B212" t="str">
            <v>NOC356</v>
          </cell>
          <cell r="C212" t="str">
            <v>All Domain</v>
          </cell>
          <cell r="D212" t="str">
            <v>NOC Team</v>
          </cell>
          <cell r="E212" t="str">
            <v>Suresh Pawar</v>
          </cell>
          <cell r="F212" t="str">
            <v>Alarm seviority(Critical/major/Minor)(Domain wise Filter) Daily</v>
          </cell>
          <cell r="G212" t="str">
            <v>COMPLETED</v>
          </cell>
          <cell r="H212" t="str">
            <v>UOC</v>
          </cell>
          <cell r="I212"/>
          <cell r="J212"/>
          <cell r="K212"/>
        </row>
        <row r="213">
          <cell r="B213" t="str">
            <v>NOC357</v>
          </cell>
          <cell r="C213" t="str">
            <v>All Domain</v>
          </cell>
          <cell r="D213" t="str">
            <v>NOC Team</v>
          </cell>
          <cell r="E213" t="str">
            <v>Suresh Pawar</v>
          </cell>
          <cell r="F213" t="str">
            <v>Alarm seviority(Critical/major/Minor)(Domain wise Filter) Weekly</v>
          </cell>
          <cell r="G213" t="str">
            <v>COMPLETED</v>
          </cell>
          <cell r="H213" t="str">
            <v>UOC</v>
          </cell>
          <cell r="I213"/>
          <cell r="J213"/>
          <cell r="K213"/>
        </row>
        <row r="214">
          <cell r="B214" t="str">
            <v>NOC358</v>
          </cell>
          <cell r="C214" t="str">
            <v>All Domain</v>
          </cell>
          <cell r="D214" t="str">
            <v>NOC Team</v>
          </cell>
          <cell r="E214" t="str">
            <v>Suresh Pawar</v>
          </cell>
          <cell r="F214" t="str">
            <v>Alarm seviority(Critical/major/Minor)(Domain wise Filter) Monthly</v>
          </cell>
          <cell r="G214" t="str">
            <v>COMPLETED</v>
          </cell>
          <cell r="H214" t="str">
            <v>UOC</v>
          </cell>
          <cell r="I214"/>
          <cell r="J214"/>
          <cell r="K214"/>
        </row>
        <row r="215">
          <cell r="B215" t="str">
            <v>NOC359</v>
          </cell>
          <cell r="C215" t="str">
            <v>All Domain</v>
          </cell>
          <cell r="D215" t="str">
            <v>NOC Team</v>
          </cell>
          <cell r="E215" t="str">
            <v>Suresh Pawar</v>
          </cell>
          <cell r="F215" t="str">
            <v>Alarm seviority(Critical/major/Minor)(Domain wise Filter)  (Selective from and to dates)</v>
          </cell>
          <cell r="G215" t="str">
            <v>COMPLETED</v>
          </cell>
          <cell r="H215" t="str">
            <v>UOC</v>
          </cell>
          <cell r="I215"/>
          <cell r="J215"/>
          <cell r="K215"/>
        </row>
        <row r="216">
          <cell r="B216" t="str">
            <v>NOC360</v>
          </cell>
          <cell r="C216" t="str">
            <v>All Domain</v>
          </cell>
          <cell r="D216" t="str">
            <v>NOC Team</v>
          </cell>
          <cell r="E216" t="str">
            <v>Suresh Pawar</v>
          </cell>
          <cell r="F216" t="str">
            <v>Inventory Dashboard and Report(Domain wise Filter) Daily</v>
          </cell>
          <cell r="G216" t="str">
            <v>COMPLETED</v>
          </cell>
          <cell r="H216" t="str">
            <v>UOC</v>
          </cell>
          <cell r="I216"/>
          <cell r="J216"/>
          <cell r="K216"/>
        </row>
        <row r="217">
          <cell r="B217" t="str">
            <v>NOC372</v>
          </cell>
          <cell r="C217" t="str">
            <v>All Domain(Till Router to OLT Connectivity)</v>
          </cell>
          <cell r="D217" t="str">
            <v>NOC Team</v>
          </cell>
          <cell r="E217" t="str">
            <v>Suresh Pawar</v>
          </cell>
          <cell r="F217" t="str">
            <v>Interface Utilisation(&gt;80%) Hourly</v>
          </cell>
          <cell r="G217" t="str">
            <v>COMPLETED</v>
          </cell>
          <cell r="H217" t="str">
            <v>Service Manager(SM)</v>
          </cell>
          <cell r="I217"/>
          <cell r="J217"/>
          <cell r="K217" t="str">
            <v>09-09-2025: Threshold limits needs tobe enabled and on that threshold limit the alarms to be generated and that alarm should qualify for ticket generation as per requirement-need to check with govind</v>
          </cell>
        </row>
        <row r="218">
          <cell r="B218" t="str">
            <v>NOC373</v>
          </cell>
          <cell r="C218" t="str">
            <v>All Domain(Till Router to OLT Connectivity)</v>
          </cell>
          <cell r="D218" t="str">
            <v>NOC Team</v>
          </cell>
          <cell r="E218" t="str">
            <v>Suresh Pawar</v>
          </cell>
          <cell r="F218" t="str">
            <v>Interface Utilisation(&gt;80%) Daily</v>
          </cell>
          <cell r="G218" t="str">
            <v>COMPLETED</v>
          </cell>
          <cell r="H218" t="str">
            <v>Service Manager(SM)</v>
          </cell>
          <cell r="I218"/>
          <cell r="J218"/>
          <cell r="K218" t="str">
            <v>09-09-2025: Threshold limits needs tobe enabled and on that threshold limit the alarms to be generated and that alarm should qualify for ticket generation as per requirement</v>
          </cell>
        </row>
        <row r="219">
          <cell r="B219" t="str">
            <v>NOC374</v>
          </cell>
          <cell r="C219" t="str">
            <v>All Domain(Till Router to OLT Connectivity)</v>
          </cell>
          <cell r="D219" t="str">
            <v>NOC Team</v>
          </cell>
          <cell r="E219" t="str">
            <v>Suresh Pawar</v>
          </cell>
          <cell r="F219" t="str">
            <v>Interface Utilisation(&gt;80%) Weekly</v>
          </cell>
          <cell r="G219" t="str">
            <v>COMPLETED</v>
          </cell>
          <cell r="H219" t="str">
            <v>Service Manager(SM)</v>
          </cell>
          <cell r="I219"/>
          <cell r="J219"/>
          <cell r="K219" t="str">
            <v>09-09-2025: Threshold limits needs tobe enabled and on that threshold limit the alarms to be generated and that alarm should qualify for ticket generation as per requirement</v>
          </cell>
        </row>
        <row r="220">
          <cell r="B220" t="str">
            <v>NOC375</v>
          </cell>
          <cell r="C220" t="str">
            <v>All Domain(Till Router to OLT Connectivity)</v>
          </cell>
          <cell r="D220" t="str">
            <v>NOC Team</v>
          </cell>
          <cell r="E220" t="str">
            <v>Suresh Pawar</v>
          </cell>
          <cell r="F220" t="str">
            <v>Interface Utilisation(&gt;80%) Monthly</v>
          </cell>
          <cell r="G220" t="str">
            <v>COMPLETED</v>
          </cell>
          <cell r="H220" t="str">
            <v>Service Manager(SM)</v>
          </cell>
          <cell r="I220"/>
          <cell r="J220"/>
          <cell r="K220" t="str">
            <v>09-09-2025: Threshold limits needs tobe enabled and on that threshold limit the alarms to be generated and that alarm should qualify for ticket generation as per requirement</v>
          </cell>
        </row>
        <row r="221">
          <cell r="B221" t="str">
            <v>NOC376</v>
          </cell>
          <cell r="C221" t="str">
            <v>All Domain(Till Router to OLT Connectivity)</v>
          </cell>
          <cell r="D221" t="str">
            <v>NOC Team</v>
          </cell>
          <cell r="E221" t="str">
            <v>Suresh Pawar</v>
          </cell>
          <cell r="F221" t="str">
            <v>Interface Utilisation(% of Utilisation configurable)</v>
          </cell>
          <cell r="G221" t="str">
            <v>COMPLETED</v>
          </cell>
          <cell r="H221" t="str">
            <v>Service Manager(SM)</v>
          </cell>
          <cell r="I221"/>
          <cell r="J221"/>
          <cell r="K221" t="str">
            <v>09-09-2025: Threshold limits needs tobe enabled and on that threshold limit the alarms to be generated and that alarm should qualify for ticket generation as per requirement</v>
          </cell>
        </row>
        <row r="222">
          <cell r="B222" t="str">
            <v>NOC377</v>
          </cell>
          <cell r="C222" t="str">
            <v>All Domain(Till Router to OLT Connectivity)</v>
          </cell>
          <cell r="D222" t="str">
            <v>NOC Team</v>
          </cell>
          <cell r="E222" t="str">
            <v>Suresh Pawar</v>
          </cell>
          <cell r="F222" t="str">
            <v>Interface Utilisation(Polling  Duration configurable)</v>
          </cell>
          <cell r="G222" t="str">
            <v>COMPLETED</v>
          </cell>
          <cell r="H222" t="str">
            <v>Service Manager(SM)</v>
          </cell>
          <cell r="I222"/>
          <cell r="J222"/>
          <cell r="K222" t="str">
            <v>09-09-2025: Threshold limits needs tobe enabled and on that threshold limit the alarms to be generated and that alarm should qualify for ticket generation as per requirement</v>
          </cell>
        </row>
        <row r="223">
          <cell r="B223" t="str">
            <v>NOC378</v>
          </cell>
          <cell r="C223" t="str">
            <v>All Domain(Till Router to OLT Connectivity)</v>
          </cell>
          <cell r="D223" t="str">
            <v>NOC Team</v>
          </cell>
          <cell r="E223" t="str">
            <v>Suresh Pawar</v>
          </cell>
          <cell r="F223" t="str">
            <v>Interface Utilisation(&gt;80%)  (Selective from and to dates)</v>
          </cell>
          <cell r="G223" t="str">
            <v>COMPLETED</v>
          </cell>
          <cell r="H223" t="str">
            <v>Service Manager(SM)</v>
          </cell>
          <cell r="I223"/>
          <cell r="J223"/>
          <cell r="K223" t="str">
            <v>09-09-2025: Threshold limits needs tobe enabled and on that threshold limit the alarms to be generated and that alarm should qualify for ticket generation as per requirement</v>
          </cell>
        </row>
        <row r="224">
          <cell r="B224" t="str">
            <v>NOC379</v>
          </cell>
          <cell r="C224" t="str">
            <v>All Domain(Till Router to OLT Connectivity)</v>
          </cell>
          <cell r="D224" t="str">
            <v>NOC Team</v>
          </cell>
          <cell r="E224" t="str">
            <v>Suresh Pawar</v>
          </cell>
          <cell r="F224" t="str">
            <v>CPU/RAM(&gt;80%) Daily</v>
          </cell>
          <cell r="G224" t="str">
            <v>COMPLETED</v>
          </cell>
          <cell r="H224" t="str">
            <v>Service Manager(SM)</v>
          </cell>
          <cell r="I224"/>
          <cell r="J224"/>
          <cell r="K224" t="str">
            <v>09-09-2025: Threshold limits needs tobe enabled and on that threshold limit the alarms to be generated and that alarm should qualify for ticket generation as per requirement</v>
          </cell>
        </row>
        <row r="225">
          <cell r="B225" t="str">
            <v>NOC380</v>
          </cell>
          <cell r="C225" t="str">
            <v>All Domain(Till Router to OLT Connectivity)</v>
          </cell>
          <cell r="D225" t="str">
            <v>NOC Team</v>
          </cell>
          <cell r="E225" t="str">
            <v>Suresh Pawar</v>
          </cell>
          <cell r="F225" t="str">
            <v>CPU/RAM(&gt;80%) Weekly</v>
          </cell>
          <cell r="G225" t="str">
            <v>COMPLETED</v>
          </cell>
          <cell r="H225" t="str">
            <v>Service Manager(SM)</v>
          </cell>
          <cell r="I225"/>
          <cell r="J225"/>
          <cell r="K225" t="str">
            <v>09-09-2025: Threshold limits needs tobe enabled and on that threshold limit the alarms to be generated and that alarm should qualify for ticket generation as per requirement</v>
          </cell>
        </row>
        <row r="226">
          <cell r="B226" t="str">
            <v>NOC381</v>
          </cell>
          <cell r="C226" t="str">
            <v>All Domain(Till Router to OLT Connectivity)</v>
          </cell>
          <cell r="D226" t="str">
            <v>NOC Team</v>
          </cell>
          <cell r="E226" t="str">
            <v>Suresh Pawar</v>
          </cell>
          <cell r="F226" t="str">
            <v>CPU/RAM(&gt;80%) Monthly</v>
          </cell>
          <cell r="G226" t="str">
            <v>COMPLETED</v>
          </cell>
          <cell r="H226" t="str">
            <v>Service Manager(SM)</v>
          </cell>
          <cell r="I226"/>
          <cell r="J226"/>
          <cell r="K226" t="str">
            <v>09-09-2025: Threshold limits needs tobe enabled and on that threshold limit the alarms to be generated and that alarm should qualify for ticket generation as per requirement</v>
          </cell>
        </row>
        <row r="227">
          <cell r="B227" t="str">
            <v>NOC382</v>
          </cell>
          <cell r="C227" t="str">
            <v>All Domain(Till Router to OLT Connectivity)</v>
          </cell>
          <cell r="D227" t="str">
            <v>NOC Team</v>
          </cell>
          <cell r="E227" t="str">
            <v>Suresh Pawar</v>
          </cell>
          <cell r="F227" t="str">
            <v>CPU/RAM(% of Utilisation configurable)</v>
          </cell>
          <cell r="G227" t="str">
            <v>COMPLETED</v>
          </cell>
          <cell r="H227" t="str">
            <v>Service Manager(SM)</v>
          </cell>
          <cell r="I227"/>
          <cell r="J227"/>
          <cell r="K227" t="str">
            <v>09-09-2025: Threshold limits needs tobe enabled and on that threshold limit the alarms to be generated and that alarm should qualify for ticket generation as per requirement</v>
          </cell>
        </row>
        <row r="228">
          <cell r="B228" t="str">
            <v>NOC383</v>
          </cell>
          <cell r="C228" t="str">
            <v>All Domain(Till Router to OLT Connectivity)</v>
          </cell>
          <cell r="D228" t="str">
            <v>NOC Team</v>
          </cell>
          <cell r="E228" t="str">
            <v>Suresh Pawar</v>
          </cell>
          <cell r="F228" t="str">
            <v>CPU/RAM(Polling  Duration configurable)</v>
          </cell>
          <cell r="G228" t="str">
            <v>COMPLETED</v>
          </cell>
          <cell r="H228" t="str">
            <v>Service Manager(SM)</v>
          </cell>
          <cell r="I228"/>
          <cell r="J228"/>
          <cell r="K228" t="str">
            <v>09-09-2025: Threshold limits needs tobe enabled and on that threshold limit the alarms to be generated and that alarm should qualify for ticket generation as per requirement</v>
          </cell>
        </row>
        <row r="229">
          <cell r="B229" t="str">
            <v>NOC384</v>
          </cell>
          <cell r="C229" t="str">
            <v>All Domain(Till Router to OLT Connectivity)</v>
          </cell>
          <cell r="D229" t="str">
            <v>NOC Team</v>
          </cell>
          <cell r="E229" t="str">
            <v>Suresh Pawar</v>
          </cell>
          <cell r="F229" t="str">
            <v>CPU/RAM(&gt;80%)  (Selective from and to dates)</v>
          </cell>
          <cell r="G229" t="str">
            <v>COMPLETED</v>
          </cell>
          <cell r="H229" t="str">
            <v>Service Manager(SM)</v>
          </cell>
          <cell r="I229"/>
          <cell r="J229"/>
          <cell r="K229" t="str">
            <v>09-09-2025: Threshold limits needs tobe enabled and on that threshold limit the alarms to be generated and that alarm should qualify for ticket generation as per requirement</v>
          </cell>
        </row>
        <row r="230">
          <cell r="B230" t="str">
            <v>NOC385</v>
          </cell>
          <cell r="C230" t="str">
            <v>All Domain</v>
          </cell>
          <cell r="D230" t="str">
            <v>NOC Team</v>
          </cell>
          <cell r="E230" t="str">
            <v>Suresh Pawar</v>
          </cell>
          <cell r="F230" t="str">
            <v>Incident/Alarm Notifciation via SMS, E-mail and Call, Whatsapp as per escalation Matrix  (Selective from and to dates)</v>
          </cell>
          <cell r="G230" t="str">
            <v>COMPLETED</v>
          </cell>
          <cell r="H230" t="str">
            <v>Service Manager(SM)</v>
          </cell>
          <cell r="I230"/>
          <cell r="J230"/>
          <cell r="K230" t="str">
            <v>09-09-2025: SMS &amp; EMAIL is integrated. Whatsapp &amp; Call not feasible-earlier it was present as there was no credit it was stopped</v>
          </cell>
        </row>
        <row r="231">
          <cell r="B231" t="str">
            <v>NOC386</v>
          </cell>
          <cell r="C231" t="str">
            <v>All Domain</v>
          </cell>
          <cell r="D231" t="str">
            <v>NOC Team</v>
          </cell>
          <cell r="E231" t="str">
            <v>Suresh Pawar</v>
          </cell>
          <cell r="F231" t="str">
            <v>Node(POP) wise Availability Daily</v>
          </cell>
          <cell r="G231" t="str">
            <v>COMPLETED</v>
          </cell>
          <cell r="H231" t="str">
            <v>UOC</v>
          </cell>
          <cell r="I231"/>
          <cell r="J231"/>
          <cell r="K231"/>
        </row>
        <row r="232">
          <cell r="B232" t="str">
            <v>NOC388</v>
          </cell>
          <cell r="C232" t="str">
            <v>All Domain</v>
          </cell>
          <cell r="D232" t="str">
            <v>NOC Team</v>
          </cell>
          <cell r="E232" t="str">
            <v>Suresh Pawar</v>
          </cell>
          <cell r="F232" t="str">
            <v>Node(POP) wise Availability Monthly</v>
          </cell>
          <cell r="G232" t="str">
            <v>COMPLETED</v>
          </cell>
          <cell r="H232" t="str">
            <v>UOC</v>
          </cell>
          <cell r="I232"/>
          <cell r="J232"/>
          <cell r="K232"/>
        </row>
        <row r="233">
          <cell r="B233" t="str">
            <v>NOC390</v>
          </cell>
          <cell r="C233" t="str">
            <v>All Domain</v>
          </cell>
          <cell r="D233" t="str">
            <v>NOC Team</v>
          </cell>
          <cell r="E233" t="str">
            <v>Suresh Pawar</v>
          </cell>
          <cell r="F233" t="str">
            <v>Equipment wise Availability Daily</v>
          </cell>
          <cell r="G233" t="str">
            <v>COMPLETED</v>
          </cell>
          <cell r="H233" t="str">
            <v>UOC</v>
          </cell>
          <cell r="I233"/>
          <cell r="J233"/>
          <cell r="K233"/>
        </row>
        <row r="234">
          <cell r="B234" t="str">
            <v>NOC392</v>
          </cell>
          <cell r="C234" t="str">
            <v>All Domain</v>
          </cell>
          <cell r="D234" t="str">
            <v>NOC Team</v>
          </cell>
          <cell r="E234" t="str">
            <v>Suresh Pawar</v>
          </cell>
          <cell r="F234" t="str">
            <v>Equipment wise Availability Monthly</v>
          </cell>
          <cell r="G234" t="str">
            <v>COMPLETED</v>
          </cell>
          <cell r="H234" t="str">
            <v>UOC</v>
          </cell>
          <cell r="I234"/>
          <cell r="J234"/>
          <cell r="K234" t="str">
            <v>for DWDN no monthly report inUOC</v>
          </cell>
        </row>
        <row r="235">
          <cell r="B235" t="str">
            <v>NOC394</v>
          </cell>
          <cell r="C235" t="str">
            <v>All Domain</v>
          </cell>
          <cell r="D235" t="str">
            <v>NOC Team</v>
          </cell>
          <cell r="E235" t="str">
            <v>Suresh Pawar</v>
          </cell>
          <cell r="F235" t="str">
            <v>Link wise Uptime Daily</v>
          </cell>
          <cell r="G235" t="str">
            <v>COMPLETED</v>
          </cell>
          <cell r="H235" t="str">
            <v>UOC</v>
          </cell>
          <cell r="I235"/>
          <cell r="J235"/>
          <cell r="K235"/>
        </row>
        <row r="236">
          <cell r="B236" t="str">
            <v>NOC396</v>
          </cell>
          <cell r="C236" t="str">
            <v>All Domain</v>
          </cell>
          <cell r="D236" t="str">
            <v>NOC Team</v>
          </cell>
          <cell r="E236" t="str">
            <v>Suresh Pawar</v>
          </cell>
          <cell r="F236" t="str">
            <v>Link wise Uptime Monthly</v>
          </cell>
          <cell r="G236" t="str">
            <v>COMPLETED</v>
          </cell>
          <cell r="H236" t="str">
            <v>UOC</v>
          </cell>
          <cell r="I236"/>
          <cell r="J236"/>
          <cell r="K236"/>
        </row>
        <row r="237">
          <cell r="B237" t="str">
            <v>NOC402</v>
          </cell>
          <cell r="C237" t="str">
            <v>DC and Field IPMPLS</v>
          </cell>
          <cell r="D237" t="str">
            <v>NOC Team</v>
          </cell>
          <cell r="E237" t="str">
            <v>Suresh Pawar</v>
          </cell>
          <cell r="F237" t="str">
            <v>IPSLA  Daily(Packet Drops, Latency, Jitter, ect..)</v>
          </cell>
          <cell r="G237" t="str">
            <v>COMPLETED</v>
          </cell>
          <cell r="H237" t="str">
            <v>NNMI</v>
          </cell>
          <cell r="I237"/>
          <cell r="J237"/>
          <cell r="K237"/>
        </row>
        <row r="238">
          <cell r="B238" t="str">
            <v>NOC403</v>
          </cell>
          <cell r="C238" t="str">
            <v>DC and Field IPMPLS</v>
          </cell>
          <cell r="D238" t="str">
            <v>NOC Team</v>
          </cell>
          <cell r="E238" t="str">
            <v>Suresh Pawar</v>
          </cell>
          <cell r="F238" t="str">
            <v>IPSLA  Weekly(Packet drops, latency, jitter, etc..)</v>
          </cell>
          <cell r="G238" t="str">
            <v>COMPLETED</v>
          </cell>
          <cell r="H238" t="str">
            <v>NNMI</v>
          </cell>
          <cell r="I238"/>
          <cell r="J238"/>
          <cell r="K238"/>
        </row>
        <row r="239">
          <cell r="B239" t="str">
            <v>NOC404</v>
          </cell>
          <cell r="C239" t="str">
            <v>DC and Field IPMPLS</v>
          </cell>
          <cell r="D239" t="str">
            <v>NOC Team</v>
          </cell>
          <cell r="E239" t="str">
            <v>Suresh Pawar</v>
          </cell>
          <cell r="F239" t="str">
            <v>IPSLA  Monthly (Packet drops, latency, jitter, etc..)</v>
          </cell>
          <cell r="G239" t="str">
            <v>COMPLETED</v>
          </cell>
          <cell r="H239" t="str">
            <v>NNMI</v>
          </cell>
          <cell r="I239"/>
          <cell r="J239"/>
          <cell r="K239"/>
        </row>
        <row r="240">
          <cell r="B240" t="str">
            <v>NOC405</v>
          </cell>
          <cell r="C240" t="str">
            <v>DC and Field IPMPLS</v>
          </cell>
          <cell r="D240" t="str">
            <v>NOC Team</v>
          </cell>
          <cell r="E240" t="str">
            <v>Suresh Pawar</v>
          </cell>
          <cell r="F240" t="str">
            <v>IPSLA   (Selective from and to dates)(Packet drops, latency, jitter, etc..)</v>
          </cell>
          <cell r="G240" t="str">
            <v>COMPLETED</v>
          </cell>
          <cell r="H240" t="str">
            <v>NNMI</v>
          </cell>
          <cell r="I240"/>
          <cell r="J240"/>
          <cell r="K240"/>
        </row>
        <row r="241">
          <cell r="B241" t="str">
            <v>NOC406</v>
          </cell>
          <cell r="C241" t="str">
            <v>DC and Field IPMPLS</v>
          </cell>
          <cell r="D241" t="str">
            <v>NOC Team</v>
          </cell>
          <cell r="E241" t="str">
            <v>Suresh Pawar</v>
          </cell>
          <cell r="F241" t="str">
            <v>IPSLA   (Packet drops to be configurable and existing  &gt;1% to be reported in Dashboard</v>
          </cell>
          <cell r="G241" t="str">
            <v>COMPLETED</v>
          </cell>
          <cell r="H241" t="str">
            <v>NNMI</v>
          </cell>
          <cell r="I241"/>
          <cell r="J241"/>
          <cell r="K241" t="str">
            <v>To be checked</v>
          </cell>
        </row>
        <row r="242">
          <cell r="B242" t="str">
            <v>NOC407</v>
          </cell>
          <cell r="C242" t="str">
            <v>DC and Field IPMPLS</v>
          </cell>
          <cell r="D242" t="str">
            <v>NOC Team</v>
          </cell>
          <cell r="E242" t="str">
            <v>Suresh Pawar</v>
          </cell>
          <cell r="F242" t="str">
            <v>IPSLA   (Latency to be configurable and existing  &gt;10ms to be reported in Dashboard</v>
          </cell>
          <cell r="G242" t="str">
            <v>COMPLETED</v>
          </cell>
          <cell r="H242" t="str">
            <v>NNMI</v>
          </cell>
          <cell r="I242"/>
          <cell r="J242"/>
          <cell r="K242" t="str">
            <v>To be checked</v>
          </cell>
        </row>
        <row r="243">
          <cell r="B243" t="str">
            <v>NOC408</v>
          </cell>
          <cell r="C243" t="str">
            <v>DC and Field IPMPLS</v>
          </cell>
          <cell r="D243" t="str">
            <v>NOC Team</v>
          </cell>
          <cell r="E243" t="str">
            <v>Suresh Pawar</v>
          </cell>
          <cell r="F243" t="str">
            <v>IPSLA   (Jitter to be configurable and existing  &gt;30ms to be reported in Dashboard</v>
          </cell>
          <cell r="G243" t="str">
            <v>COMPLETED</v>
          </cell>
          <cell r="H243" t="str">
            <v>NNMI</v>
          </cell>
          <cell r="I243"/>
          <cell r="J243"/>
          <cell r="K243" t="str">
            <v>To be checked</v>
          </cell>
        </row>
        <row r="244">
          <cell r="B244" t="str">
            <v>NOC413</v>
          </cell>
          <cell r="C244" t="str">
            <v>BBNL Reports</v>
          </cell>
          <cell r="D244" t="str">
            <v>NOC Team</v>
          </cell>
          <cell r="E244" t="str">
            <v>Suresh Pawar</v>
          </cell>
          <cell r="F244" t="str">
            <v>Block and GP Status  Daily</v>
          </cell>
          <cell r="G244" t="str">
            <v>COMPLETED</v>
          </cell>
          <cell r="H244" t="str">
            <v>UOC</v>
          </cell>
          <cell r="I244"/>
          <cell r="J244"/>
          <cell r="K244"/>
        </row>
        <row r="245">
          <cell r="B245" t="str">
            <v>NOC415</v>
          </cell>
          <cell r="C245" t="str">
            <v>BBNL Reports</v>
          </cell>
          <cell r="D245" t="str">
            <v>NOC Team</v>
          </cell>
          <cell r="E245" t="str">
            <v>Suresh Pawar</v>
          </cell>
          <cell r="F245" t="str">
            <v>Block and GP Status  Monthly</v>
          </cell>
          <cell r="G245" t="str">
            <v>COMPLETED</v>
          </cell>
          <cell r="H245" t="str">
            <v>UOC</v>
          </cell>
          <cell r="I245"/>
          <cell r="J245"/>
          <cell r="K245"/>
        </row>
        <row r="246">
          <cell r="B246" t="str">
            <v>NOC417</v>
          </cell>
          <cell r="C246" t="str">
            <v>BBNL Reports</v>
          </cell>
          <cell r="D246" t="str">
            <v>NOC Team</v>
          </cell>
          <cell r="E246" t="str">
            <v>Suresh Pawar</v>
          </cell>
          <cell r="F246" t="str">
            <v>Block and GP Availability Daily</v>
          </cell>
          <cell r="G246" t="str">
            <v>COMPLETED</v>
          </cell>
          <cell r="H246" t="str">
            <v>UOC</v>
          </cell>
          <cell r="I246"/>
          <cell r="J246"/>
          <cell r="K246"/>
        </row>
        <row r="247">
          <cell r="B247" t="str">
            <v>NOC419</v>
          </cell>
          <cell r="C247" t="str">
            <v>BBNL Reports</v>
          </cell>
          <cell r="D247" t="str">
            <v>NOC Team</v>
          </cell>
          <cell r="E247" t="str">
            <v>Suresh Pawar</v>
          </cell>
          <cell r="F247" t="str">
            <v>Block and GP Availability Monthly</v>
          </cell>
          <cell r="G247" t="str">
            <v>COMPLETED</v>
          </cell>
          <cell r="H247" t="str">
            <v>UOC</v>
          </cell>
          <cell r="I247"/>
          <cell r="J247"/>
          <cell r="K247"/>
        </row>
        <row r="248">
          <cell r="B248" t="str">
            <v>NOC515</v>
          </cell>
          <cell r="C248" t="str">
            <v>Service Provisioning</v>
          </cell>
          <cell r="D248" t="str">
            <v>NOC Team</v>
          </cell>
          <cell r="E248" t="str">
            <v>Suresh Pawar</v>
          </cell>
          <cell r="F248" t="str">
            <v>Capacity augmentationn based on Feasible/NON- Feasible status count and required bandwidth Daily</v>
          </cell>
          <cell r="G248" t="str">
            <v>COMPLETED</v>
          </cell>
          <cell r="H248" t="str">
            <v>OSS</v>
          </cell>
          <cell r="I248"/>
          <cell r="J248"/>
          <cell r="K248" t="str">
            <v>09-09-2025: Desired output will be shown through BSS  but actual data is fetching from the OSS (UTM +GIS).</v>
          </cell>
        </row>
        <row r="249">
          <cell r="B249" t="str">
            <v>NOC517</v>
          </cell>
          <cell r="C249" t="str">
            <v>Service Provisioning</v>
          </cell>
          <cell r="D249" t="str">
            <v>NOC Team</v>
          </cell>
          <cell r="E249" t="str">
            <v>Suresh Pawar</v>
          </cell>
          <cell r="F249" t="str">
            <v>Capacity augmentationn based on Feasible/NON- Feasible status count and required bandwidth Monthly</v>
          </cell>
          <cell r="G249" t="str">
            <v>COMPLETED</v>
          </cell>
          <cell r="H249" t="str">
            <v>OSS</v>
          </cell>
          <cell r="I249"/>
          <cell r="J249"/>
          <cell r="K249" t="str">
            <v>09-09-2025: Desired output will be shown through BSS  but actual data is fetching from the OSS (UTM +GIS).</v>
          </cell>
        </row>
        <row r="250">
          <cell r="B250" t="str">
            <v>NOC518</v>
          </cell>
          <cell r="C250" t="str">
            <v>Service Provisioning</v>
          </cell>
          <cell r="D250" t="str">
            <v>NOC Team</v>
          </cell>
          <cell r="E250" t="str">
            <v>Suresh Pawar</v>
          </cell>
          <cell r="F250" t="str">
            <v>Capacity augmentationn based on Feasible/NON- Feasible status count and required bandwidth  (Selective from and to dates)</v>
          </cell>
          <cell r="G250" t="str">
            <v>COMPLETED</v>
          </cell>
          <cell r="H250" t="str">
            <v>OSS</v>
          </cell>
          <cell r="I250"/>
          <cell r="J250"/>
          <cell r="K250" t="str">
            <v>09-09-2025: Desired output will be shown through BSS  but actual data is fetching from the OSS (UTM +GIS).</v>
          </cell>
        </row>
        <row r="251">
          <cell r="B251" t="str">
            <v>NOC35</v>
          </cell>
          <cell r="C251" t="str">
            <v>Help Desk</v>
          </cell>
          <cell r="D251" t="str">
            <v>NOC Team</v>
          </cell>
          <cell r="E251" t="str">
            <v>Suresh Pawar</v>
          </cell>
          <cell r="F251" t="str">
            <v>Incident Reporting and Field Assignment(Any failure/incident on any part of the 
network infrastructure or its facilities 
shall be communicated immediately 
to Helpdesk by Network Monitoring 
team/ field representative / end user 
giving details of the 
incident/fault/problem.) Weekly</v>
          </cell>
          <cell r="G251" t="str">
            <v>COMPLETED</v>
          </cell>
          <cell r="H251" t="str">
            <v>Service Manager(SM)</v>
          </cell>
          <cell r="I251"/>
          <cell r="J251"/>
          <cell r="K251"/>
        </row>
        <row r="252">
          <cell r="B252" t="str">
            <v>NOC559</v>
          </cell>
          <cell r="C252" t="str">
            <v>All Domain</v>
          </cell>
          <cell r="D252" t="str">
            <v>NOC Team</v>
          </cell>
          <cell r="E252" t="str">
            <v>Suresh Pawar</v>
          </cell>
          <cell r="F252" t="str">
            <v>Planned event to be rejected/Postponed incase another side Ring is open</v>
          </cell>
          <cell r="G252" t="str">
            <v>COMPLETED</v>
          </cell>
          <cell r="H252" t="str">
            <v>Change Management</v>
          </cell>
          <cell r="I252"/>
          <cell r="J252"/>
          <cell r="K252" t="str">
            <v>consider SS from mail</v>
          </cell>
        </row>
        <row r="253">
          <cell r="B253" t="str">
            <v>NOC562</v>
          </cell>
          <cell r="C253" t="str">
            <v>WFM</v>
          </cell>
          <cell r="D253" t="str">
            <v>NOC Team</v>
          </cell>
          <cell r="E253" t="str">
            <v>Suresh Pawar</v>
          </cell>
          <cell r="F253" t="str">
            <v>Auto Escalation Matrix</v>
          </cell>
          <cell r="G253" t="str">
            <v>COMPLETED</v>
          </cell>
          <cell r="H253" t="str">
            <v>Service Manager(SM)</v>
          </cell>
          <cell r="I253"/>
          <cell r="J253"/>
          <cell r="K253" t="str">
            <v>09-09-2025: its configurable item and can be modified on demand</v>
          </cell>
        </row>
        <row r="254">
          <cell r="B254" t="str">
            <v>NOC563</v>
          </cell>
          <cell r="C254" t="str">
            <v>All Domain</v>
          </cell>
          <cell r="D254" t="str">
            <v>NOC Team</v>
          </cell>
          <cell r="E254" t="str">
            <v>Suresh Pawar</v>
          </cell>
          <cell r="F254" t="str">
            <v>Configutable paramters for SLA</v>
          </cell>
          <cell r="G254" t="str">
            <v>COMPLETED</v>
          </cell>
          <cell r="H254" t="str">
            <v>Service Manager(SM)</v>
          </cell>
          <cell r="I254"/>
          <cell r="J254"/>
          <cell r="K254"/>
        </row>
        <row r="255">
          <cell r="B255" t="str">
            <v>NOC614</v>
          </cell>
          <cell r="C255" t="str">
            <v>All Domain</v>
          </cell>
          <cell r="D255" t="str">
            <v>NOC Team</v>
          </cell>
          <cell r="E255" t="str">
            <v>Suresh Pawar</v>
          </cell>
          <cell r="F255" t="str">
            <v>EOL and EOS Through inventory Dashboard-Weekly</v>
          </cell>
          <cell r="G255" t="str">
            <v>COMPLETED</v>
          </cell>
          <cell r="H255" t="str">
            <v>Asset Manager</v>
          </cell>
          <cell r="I255"/>
          <cell r="J255"/>
          <cell r="K255" t="str">
            <v>we dont have dashboard only report is available</v>
          </cell>
        </row>
        <row r="256">
          <cell r="B256" t="str">
            <v>NOC615</v>
          </cell>
          <cell r="C256" t="str">
            <v>All Domain</v>
          </cell>
          <cell r="D256" t="str">
            <v>NOC Team</v>
          </cell>
          <cell r="E256" t="str">
            <v>Suresh Pawar</v>
          </cell>
          <cell r="F256" t="str">
            <v>EOL and EOS Through inventory Dashboard-Monthly</v>
          </cell>
          <cell r="G256" t="str">
            <v>COMPLETED</v>
          </cell>
          <cell r="H256" t="str">
            <v>Asset Manager</v>
          </cell>
          <cell r="I256"/>
          <cell r="J256"/>
          <cell r="K256" t="str">
            <v>we dont have dashboard only report is available</v>
          </cell>
        </row>
        <row r="257">
          <cell r="B257" t="str">
            <v>NOC619</v>
          </cell>
          <cell r="C257" t="str">
            <v>All Domain</v>
          </cell>
          <cell r="D257" t="str">
            <v>NOC Team</v>
          </cell>
          <cell r="E257" t="str">
            <v>Suresh Pawar</v>
          </cell>
          <cell r="F257" t="str">
            <v>real-time information</v>
          </cell>
          <cell r="G257" t="str">
            <v>COMPLETED</v>
          </cell>
          <cell r="H257" t="str">
            <v>NOC</v>
          </cell>
          <cell r="I257"/>
          <cell r="J257"/>
          <cell r="K257" t="str">
            <v>09-09-2025: Ticket, status, Inventory, Alarms, etc are available in real time</v>
          </cell>
        </row>
        <row r="258">
          <cell r="B258" t="str">
            <v>NOC620</v>
          </cell>
          <cell r="C258" t="str">
            <v>All Domain</v>
          </cell>
          <cell r="D258" t="str">
            <v>NOC Team</v>
          </cell>
          <cell r="E258" t="str">
            <v>Suresh Pawar</v>
          </cell>
          <cell r="F258" t="str">
            <v>Health of the Performance for Traffic</v>
          </cell>
          <cell r="G258" t="str">
            <v>COMPLETED</v>
          </cell>
          <cell r="H258" t="str">
            <v>NOC</v>
          </cell>
          <cell r="I258"/>
          <cell r="J258"/>
          <cell r="K258"/>
        </row>
        <row r="259">
          <cell r="B259" t="str">
            <v>NOC621</v>
          </cell>
          <cell r="C259" t="str">
            <v>All Domain</v>
          </cell>
          <cell r="D259" t="str">
            <v>NOC Team</v>
          </cell>
          <cell r="E259" t="str">
            <v>Suresh Pawar</v>
          </cell>
          <cell r="F259" t="str">
            <v>Analyze Flow Packets</v>
          </cell>
          <cell r="G259" t="str">
            <v>COMPLETED</v>
          </cell>
          <cell r="H259" t="str">
            <v>NOC</v>
          </cell>
          <cell r="I259"/>
          <cell r="J259"/>
          <cell r="K259"/>
        </row>
        <row r="260">
          <cell r="B260" t="str">
            <v>NOC622</v>
          </cell>
          <cell r="C260" t="str">
            <v>All Domain</v>
          </cell>
          <cell r="D260" t="str">
            <v>NOC Team</v>
          </cell>
          <cell r="E260" t="str">
            <v>Suresh Pawar</v>
          </cell>
          <cell r="F260" t="str">
            <v>Performance for Traffic Maps</v>
          </cell>
          <cell r="G260" t="str">
            <v>COMPLETED</v>
          </cell>
          <cell r="H260" t="str">
            <v>NOC</v>
          </cell>
          <cell r="I260"/>
          <cell r="J260"/>
          <cell r="K260"/>
        </row>
        <row r="261">
          <cell r="B261" t="str">
            <v>M18</v>
          </cell>
          <cell r="C261" t="str">
            <v>OSS</v>
          </cell>
          <cell r="D261" t="str">
            <v>MOM</v>
          </cell>
          <cell r="E261" t="str">
            <v>Suresh Pawar</v>
          </cell>
          <cell r="F261" t="str">
            <v xml:space="preserve">IP MPLS auto trouble tickets </v>
          </cell>
          <cell r="G261" t="str">
            <v>COMPLETED</v>
          </cell>
          <cell r="H261" t="str">
            <v>Service Manager</v>
          </cell>
          <cell r="I261"/>
          <cell r="J261"/>
          <cell r="K261" t="str">
            <v>09-09-2025: Stabilization needed</v>
          </cell>
        </row>
        <row r="262">
          <cell r="B262" t="str">
            <v>M304</v>
          </cell>
          <cell r="C262" t="str">
            <v>OSS</v>
          </cell>
          <cell r="D262" t="str">
            <v>MOM</v>
          </cell>
          <cell r="E262" t="str">
            <v>Suresh Pawar</v>
          </cell>
          <cell r="F262" t="str">
            <v xml:space="preserve">Point No. 272: Infra team to maintain the SSH connectivity   
• Security-SME, L&amp;T to submit the design document for SSH. </v>
          </cell>
          <cell r="G262" t="str">
            <v>COMPLETED</v>
          </cell>
          <cell r="H262" t="str">
            <v>Security</v>
          </cell>
          <cell r="I262"/>
          <cell r="J262"/>
          <cell r="K262"/>
        </row>
        <row r="263">
          <cell r="B263" t="str">
            <v>M305</v>
          </cell>
          <cell r="C263" t="str">
            <v>OSS</v>
          </cell>
          <cell r="D263" t="str">
            <v>MOM</v>
          </cell>
          <cell r="E263" t="str">
            <v>Suresh Pawar</v>
          </cell>
          <cell r="F263" t="str">
            <v>Point No. 280: Cross domain Corelation and exact reason for any outage in Network till ONT Port with E2E topology is targeted for closure by November 15th '23.</v>
          </cell>
          <cell r="G263" t="str">
            <v>COMPLETED</v>
          </cell>
          <cell r="H263" t="str">
            <v>UCA</v>
          </cell>
          <cell r="I263"/>
          <cell r="J263"/>
          <cell r="K263" t="str">
            <v>Pending</v>
          </cell>
        </row>
        <row r="264">
          <cell r="B264" t="str">
            <v>M306</v>
          </cell>
          <cell r="C264" t="str">
            <v>OSS</v>
          </cell>
          <cell r="D264" t="str">
            <v>MOM</v>
          </cell>
          <cell r="E264" t="str">
            <v>Suresh Pawar</v>
          </cell>
          <cell r="F264" t="str">
            <v xml:space="preserve">Point No. 282: For ONT Down cases, Some of the Alarms and cause code given by OEM is not matching with RFO provided by field engineer with target date as 25th October ’23.  </v>
          </cell>
          <cell r="G264" t="str">
            <v>COMPLETED</v>
          </cell>
          <cell r="H264" t="str">
            <v>UCA</v>
          </cell>
          <cell r="I264"/>
          <cell r="J264"/>
          <cell r="K264" t="str">
            <v>15-09-2025: Demostrated in the Demo/UAT call</v>
          </cell>
        </row>
        <row r="265">
          <cell r="B265" t="str">
            <v>M307</v>
          </cell>
          <cell r="C265" t="str">
            <v>OSS</v>
          </cell>
          <cell r="D265" t="str">
            <v>MOM</v>
          </cell>
          <cell r="E265" t="str">
            <v>Suresh Pawar</v>
          </cell>
          <cell r="F265" t="str">
            <v>Point No. 283: Alert Mechanism (event rule) when power supply is through UPS which is running on Battery backup mode then there should be alert in the form of SMS sent to field team so outages can be avoided or minimized proactively.
threshold can be configured (TBD) )for given range for Battery backup status 
i)  &lt;50%- - Minor
ii)  &lt;40%-Major
iii)  &lt;30% -Critical)</v>
          </cell>
          <cell r="G265" t="str">
            <v>COMPLETED</v>
          </cell>
          <cell r="H265" t="str">
            <v>NNMI</v>
          </cell>
          <cell r="I265"/>
          <cell r="J265"/>
          <cell r="K265" t="str">
            <v>Pending</v>
          </cell>
        </row>
        <row r="266">
          <cell r="B266" t="str">
            <v>M308</v>
          </cell>
          <cell r="C266" t="str">
            <v>OSS</v>
          </cell>
          <cell r="D266" t="str">
            <v>MOM</v>
          </cell>
          <cell r="E266" t="str">
            <v>Suresh Pawar</v>
          </cell>
          <cell r="F266" t="str">
            <v xml:space="preserve">Point No. 290: IP MPLS node status report to be automated (Zonal / Mandal/GP) along with Alias Name (Like Actual Mandal /GP names) -Feasibility check required if Alias can be updated &amp; fetched by OSS tool will be informed  </v>
          </cell>
          <cell r="G266" t="str">
            <v>COMPLETED</v>
          </cell>
          <cell r="H266" t="str">
            <v>UOC</v>
          </cell>
          <cell r="I266"/>
          <cell r="J266"/>
          <cell r="K266"/>
        </row>
        <row r="267">
          <cell r="B267" t="str">
            <v>M309</v>
          </cell>
          <cell r="C267" t="str">
            <v>OSS</v>
          </cell>
          <cell r="D267" t="str">
            <v>MOM</v>
          </cell>
          <cell r="E267" t="str">
            <v>Suresh Pawar</v>
          </cell>
          <cell r="F267" t="str">
            <v>Point No. 292: Customised dashboard template with available set of fields for different set of user views by 20th Oct'23</v>
          </cell>
          <cell r="G267" t="str">
            <v>COMPLETED</v>
          </cell>
          <cell r="H267" t="str">
            <v>UOC</v>
          </cell>
          <cell r="I267"/>
          <cell r="J267"/>
          <cell r="K267"/>
        </row>
        <row r="268">
          <cell r="B268" t="str">
            <v>M314</v>
          </cell>
          <cell r="C268" t="str">
            <v>OSS</v>
          </cell>
          <cell r="D268" t="str">
            <v>MOM</v>
          </cell>
          <cell r="E268" t="str">
            <v>Suresh Pawar</v>
          </cell>
          <cell r="F268" t="str">
            <v xml:space="preserve">SVP, T-Fiber emphasized the importance of L&amp;T establishing its own resources for the HPE related tasks and they should not rely solely on one individual. </v>
          </cell>
          <cell r="G268" t="str">
            <v>COMPLETED</v>
          </cell>
          <cell r="H268" t="str">
            <v>NOC</v>
          </cell>
          <cell r="I268"/>
          <cell r="J268"/>
          <cell r="K268" t="str">
            <v>09-09-2025: Taken support from vigility Team</v>
          </cell>
        </row>
        <row r="269">
          <cell r="B269" t="str">
            <v>M328</v>
          </cell>
          <cell r="C269" t="str">
            <v>OSS</v>
          </cell>
          <cell r="D269" t="str">
            <v>MOM</v>
          </cell>
          <cell r="E269" t="str">
            <v>Suresh Pawar</v>
          </cell>
          <cell r="F269" t="str">
            <v>Point No. 281: Problem Management report for various recurring outages for the given period
target date as 30th December ’23</v>
          </cell>
          <cell r="G269" t="str">
            <v>COMPLETED</v>
          </cell>
          <cell r="H269" t="str">
            <v>Problem Management</v>
          </cell>
          <cell r="I269"/>
          <cell r="J269"/>
          <cell r="K269"/>
        </row>
        <row r="270">
          <cell r="B270" t="str">
            <v>M331</v>
          </cell>
          <cell r="C270" t="str">
            <v>OSS</v>
          </cell>
          <cell r="D270" t="str">
            <v>MOM</v>
          </cell>
          <cell r="E270" t="str">
            <v>Suresh Pawar</v>
          </cell>
          <cell r="F270" t="str">
            <v xml:space="preserve">Point No. 289: DC Active infra-Health check-up /Utilization and Resource Availability report
L&amp;T to conclude discussions with HP to obtain the target date. </v>
          </cell>
          <cell r="G270" t="str">
            <v>COMPLETED</v>
          </cell>
          <cell r="H270" t="str">
            <v>OBM</v>
          </cell>
          <cell r="I270"/>
          <cell r="J270"/>
          <cell r="K270"/>
        </row>
        <row r="271">
          <cell r="B271" t="str">
            <v>M450</v>
          </cell>
          <cell r="C271" t="str">
            <v>OSS</v>
          </cell>
          <cell r="D271" t="str">
            <v>MOM</v>
          </cell>
          <cell r="E271" t="str">
            <v>Suresh Pawar</v>
          </cell>
          <cell r="F271" t="str">
            <v>Freeze the process for node ticket allocation</v>
          </cell>
          <cell r="G271" t="str">
            <v>COMPLETED</v>
          </cell>
          <cell r="H271" t="str">
            <v>Service Manager</v>
          </cell>
          <cell r="I271"/>
          <cell r="J271"/>
          <cell r="K271"/>
        </row>
        <row r="272">
          <cell r="B272" t="str">
            <v>M455</v>
          </cell>
          <cell r="C272" t="str">
            <v>OSS</v>
          </cell>
          <cell r="D272" t="str">
            <v>MOM</v>
          </cell>
          <cell r="E272" t="str">
            <v>Suresh Pawar</v>
          </cell>
          <cell r="F272" t="str">
            <v>Ensure cross-domain RCA, SIA, Helpdesk and Network Service Topology are in place</v>
          </cell>
          <cell r="G272" t="str">
            <v>COMPLETED</v>
          </cell>
          <cell r="H272" t="str">
            <v>UOC</v>
          </cell>
          <cell r="I272"/>
          <cell r="J272"/>
          <cell r="K272" t="str">
            <v>Pending</v>
          </cell>
        </row>
        <row r="273">
          <cell r="B273" t="str">
            <v>-</v>
          </cell>
          <cell r="C273" t="str">
            <v>OSS</v>
          </cell>
          <cell r="D273" t="str">
            <v>T0-T5</v>
          </cell>
          <cell r="E273" t="str">
            <v>Suresh Pawar</v>
          </cell>
          <cell r="F273" t="str">
            <v>Auto TT through OSS (Network)</v>
          </cell>
          <cell r="G273" t="str">
            <v>COMPLETED</v>
          </cell>
          <cell r="H273" t="str">
            <v>Service Manager</v>
          </cell>
          <cell r="I273"/>
          <cell r="J273"/>
          <cell r="K273"/>
        </row>
        <row r="274">
          <cell r="B274" t="str">
            <v>-</v>
          </cell>
          <cell r="C274" t="str">
            <v>OSS</v>
          </cell>
          <cell r="D274" t="str">
            <v>T0-T5</v>
          </cell>
          <cell r="E274" t="str">
            <v>Suresh Pawar</v>
          </cell>
          <cell r="F274" t="str">
            <v>NW Performance Management</v>
          </cell>
          <cell r="G274" t="str">
            <v>COMPLETED</v>
          </cell>
          <cell r="H274" t="str">
            <v>UOC</v>
          </cell>
          <cell r="I274"/>
          <cell r="J274"/>
          <cell r="K274"/>
        </row>
        <row r="275">
          <cell r="B275" t="str">
            <v>-</v>
          </cell>
          <cell r="C275" t="str">
            <v>OSS</v>
          </cell>
          <cell r="D275" t="str">
            <v>T0-T5</v>
          </cell>
          <cell r="E275" t="str">
            <v>Suresh Pawar</v>
          </cell>
          <cell r="F275" t="str">
            <v>Preventive and Spares Management Process (For Contract management EOL/EOS/AMC)</v>
          </cell>
          <cell r="G275" t="str">
            <v>COMPLETED</v>
          </cell>
          <cell r="H275" t="str">
            <v>Asset Manager</v>
          </cell>
          <cell r="I275"/>
          <cell r="J275"/>
          <cell r="K275" t="str">
            <v xml:space="preserve">11-09-2025: User needs to upload data manually in asset manager to maintain EOL/EOS. </v>
          </cell>
        </row>
        <row r="276">
          <cell r="B276" t="str">
            <v>-</v>
          </cell>
          <cell r="C276" t="str">
            <v>OSS</v>
          </cell>
          <cell r="D276" t="str">
            <v>T0-T5</v>
          </cell>
          <cell r="E276" t="str">
            <v>Suresh Pawar</v>
          </cell>
          <cell r="F276" t="str">
            <v>Service Assurance</v>
          </cell>
          <cell r="G276" t="str">
            <v>COMPLETED</v>
          </cell>
          <cell r="H276" t="str">
            <v>Service Manager</v>
          </cell>
          <cell r="I276"/>
          <cell r="J276"/>
          <cell r="K276"/>
        </row>
        <row r="277">
          <cell r="B277" t="str">
            <v>T226</v>
          </cell>
          <cell r="C277" t="str">
            <v>OSS</v>
          </cell>
          <cell r="D277">
            <v>472</v>
          </cell>
          <cell r="E277" t="str">
            <v>Suresh Pawar</v>
          </cell>
          <cell r="F277" t="str">
            <v>Alarm &amp; Auto TT</v>
          </cell>
          <cell r="G277" t="str">
            <v>COMPLETED</v>
          </cell>
          <cell r="H277" t="str">
            <v>NNMi, OBM &amp; TeMIP</v>
          </cell>
          <cell r="I277" t="str">
            <v>Application stability issue(NNMi, OBM, OBM Resync,Nokia Resync &amp; Tejas Resync)</v>
          </cell>
          <cell r="J277" t="str">
            <v>OT Stack upgrade and Resync (HPE)</v>
          </cell>
          <cell r="K277" t="str">
            <v>1. OT Stack upgrade is under discussion 
2. Resync stabilization is WIP : Action Plan to submitted by 9th Sept 2025</v>
          </cell>
        </row>
        <row r="278">
          <cell r="B278" t="str">
            <v>T239</v>
          </cell>
          <cell r="C278" t="str">
            <v>OSS</v>
          </cell>
          <cell r="D278">
            <v>472</v>
          </cell>
          <cell r="E278" t="str">
            <v>Suresh Pawar</v>
          </cell>
          <cell r="F278" t="str">
            <v xml:space="preserve">FMS (Inventory, Alarm, Auto TT) Ref 226 </v>
          </cell>
          <cell r="G278" t="str">
            <v>COMPLETED</v>
          </cell>
          <cell r="H278" t="str">
            <v>UOC</v>
          </cell>
          <cell r="I278"/>
          <cell r="J278"/>
          <cell r="K278"/>
        </row>
        <row r="279">
          <cell r="B279" t="str">
            <v>T242</v>
          </cell>
          <cell r="C279" t="str">
            <v>OSS</v>
          </cell>
          <cell r="D279">
            <v>472</v>
          </cell>
          <cell r="E279" t="str">
            <v>Suresh Pawar</v>
          </cell>
          <cell r="F279" t="str">
            <v>Reports (IPMPLS Integration with OSS)</v>
          </cell>
          <cell r="G279" t="str">
            <v>COMPLETED</v>
          </cell>
          <cell r="H279" t="str">
            <v>NNMi</v>
          </cell>
          <cell r="I279"/>
          <cell r="J279"/>
          <cell r="K279"/>
        </row>
        <row r="280">
          <cell r="B280" t="str">
            <v>T254</v>
          </cell>
          <cell r="C280" t="str">
            <v>OSS</v>
          </cell>
          <cell r="D280">
            <v>472</v>
          </cell>
          <cell r="E280" t="str">
            <v>Suresh Pawar</v>
          </cell>
          <cell r="F280" t="str">
            <v>Co-located OLT topology view</v>
          </cell>
          <cell r="G280" t="str">
            <v>COMPLETED</v>
          </cell>
          <cell r="H280" t="str">
            <v>UOC</v>
          </cell>
          <cell r="I280"/>
          <cell r="J280"/>
          <cell r="K280"/>
        </row>
        <row r="281">
          <cell r="B281" t="str">
            <v>T262</v>
          </cell>
          <cell r="C281" t="str">
            <v>OSS</v>
          </cell>
          <cell r="D281">
            <v>472</v>
          </cell>
          <cell r="E281" t="str">
            <v>Suresh Pawar</v>
          </cell>
          <cell r="F281" t="str">
            <v>DC-Active infra Alarm, RCA and Auto TT</v>
          </cell>
          <cell r="G281" t="str">
            <v>COMPLETED</v>
          </cell>
          <cell r="H281" t="str">
            <v>UOC</v>
          </cell>
          <cell r="I281" t="str">
            <v>Stabilization needed</v>
          </cell>
          <cell r="J281"/>
          <cell r="K281"/>
        </row>
        <row r="282">
          <cell r="B282" t="str">
            <v>T272</v>
          </cell>
          <cell r="C282" t="str">
            <v>OSS</v>
          </cell>
          <cell r="D282">
            <v>472</v>
          </cell>
          <cell r="E282" t="str">
            <v>Suresh Pawar</v>
          </cell>
          <cell r="F282" t="str">
            <v xml:space="preserve">Infra team to maintain the SSL connectivity  </v>
          </cell>
          <cell r="G282" t="str">
            <v>COMPLETED</v>
          </cell>
          <cell r="H282" t="str">
            <v>Service Manager</v>
          </cell>
          <cell r="I282"/>
          <cell r="J282"/>
          <cell r="K282" t="str">
            <v xml:space="preserve"> SSL configuartion completed in Service Manager</v>
          </cell>
        </row>
        <row r="283">
          <cell r="B283" t="str">
            <v>T388</v>
          </cell>
          <cell r="C283" t="str">
            <v>OSS</v>
          </cell>
          <cell r="D283">
            <v>472</v>
          </cell>
          <cell r="E283" t="str">
            <v>Suresh Pawar</v>
          </cell>
          <cell r="F283" t="str">
            <v>OSS Integration with Helpdesk</v>
          </cell>
          <cell r="G283" t="str">
            <v>COMPLETED</v>
          </cell>
          <cell r="H283" t="str">
            <v>Neox</v>
          </cell>
          <cell r="I283"/>
          <cell r="J283"/>
          <cell r="K283"/>
        </row>
        <row r="284">
          <cell r="B284" t="str">
            <v>T265</v>
          </cell>
          <cell r="C284" t="str">
            <v>OSS</v>
          </cell>
          <cell r="D284">
            <v>472</v>
          </cell>
          <cell r="E284" t="str">
            <v>Suresh Pawar</v>
          </cell>
          <cell r="F284" t="str">
            <v>Feasibility Engine</v>
          </cell>
          <cell r="G284" t="str">
            <v>COMPLETED</v>
          </cell>
          <cell r="H284" t="str">
            <v>UTM + GIS</v>
          </cell>
          <cell r="I284" t="str">
            <v>A&amp;O</v>
          </cell>
          <cell r="J284"/>
          <cell r="K284" t="str">
            <v>API</v>
          </cell>
        </row>
        <row r="285">
          <cell r="B285" t="str">
            <v>T269</v>
          </cell>
          <cell r="C285" t="str">
            <v>OSS</v>
          </cell>
          <cell r="D285">
            <v>472</v>
          </cell>
          <cell r="E285" t="str">
            <v>Suresh Pawar</v>
          </cell>
          <cell r="F285" t="str">
            <v xml:space="preserve">Change management process (eg. planned /Unplanned ) activities to be demonstrated </v>
          </cell>
          <cell r="G285" t="str">
            <v>COMPLETED</v>
          </cell>
          <cell r="H285" t="str">
            <v>Change Management</v>
          </cell>
          <cell r="I285"/>
          <cell r="J285"/>
          <cell r="K285"/>
        </row>
        <row r="286">
          <cell r="B286" t="str">
            <v>T289</v>
          </cell>
          <cell r="C286" t="str">
            <v>OSS</v>
          </cell>
          <cell r="D286">
            <v>472</v>
          </cell>
          <cell r="E286" t="str">
            <v>Suresh Pawar</v>
          </cell>
          <cell r="F286" t="str">
            <v>DC Active infra-Health check-up /Utilization and Resource Availability report.—Hardware and Servers. (Source it from Vcenter to OSS tool)</v>
          </cell>
          <cell r="G286" t="str">
            <v>COMPLETED</v>
          </cell>
          <cell r="H286" t="str">
            <v>OBM</v>
          </cell>
          <cell r="I286"/>
          <cell r="J286"/>
          <cell r="K286"/>
        </row>
        <row r="287">
          <cell r="B287" t="str">
            <v>T290</v>
          </cell>
          <cell r="C287" t="str">
            <v>OSS</v>
          </cell>
          <cell r="D287">
            <v>472</v>
          </cell>
          <cell r="E287" t="str">
            <v>Suresh Pawar</v>
          </cell>
          <cell r="F287" t="str">
            <v>IP MPLS node status report to be automated(Zonal / Mandal/GP) along with Alias Name(Like Actual Mandal /GP names) -Feasibility check required if Alias can be updated &amp; fetched by OSS tool</v>
          </cell>
          <cell r="G287" t="str">
            <v>COMPLETED</v>
          </cell>
          <cell r="H287" t="str">
            <v>UOC</v>
          </cell>
          <cell r="I287"/>
          <cell r="J287"/>
          <cell r="K287" t="str">
            <v>pending</v>
          </cell>
        </row>
        <row r="288">
          <cell r="B288" t="str">
            <v>T228</v>
          </cell>
          <cell r="C288" t="str">
            <v>OSS</v>
          </cell>
          <cell r="D288">
            <v>472</v>
          </cell>
          <cell r="E288" t="str">
            <v>Suresh Pawar</v>
          </cell>
          <cell r="F288" t="str">
            <v>Creation of technical incident by Helpdesk</v>
          </cell>
          <cell r="G288" t="str">
            <v>COMPLETED</v>
          </cell>
          <cell r="H288" t="str">
            <v>Neox</v>
          </cell>
          <cell r="I288"/>
          <cell r="J288"/>
          <cell r="K288"/>
        </row>
        <row r="289">
          <cell r="B289" t="str">
            <v>T390</v>
          </cell>
          <cell r="C289" t="str">
            <v>OSS</v>
          </cell>
          <cell r="D289">
            <v>472</v>
          </cell>
          <cell r="E289" t="str">
            <v>Suresh Pawar</v>
          </cell>
          <cell r="F289" t="str">
            <v>OSS Power BI Dashboard</v>
          </cell>
          <cell r="G289" t="str">
            <v>COMPLETED</v>
          </cell>
          <cell r="H289" t="str">
            <v>Power BI</v>
          </cell>
          <cell r="I289"/>
          <cell r="J289"/>
          <cell r="K289" t="str">
            <v>09-09-2025: Requested reports are available, if any additional reports needed that can be incorporated</v>
          </cell>
        </row>
        <row r="290">
          <cell r="B290" t="str">
            <v>T238</v>
          </cell>
          <cell r="C290" t="str">
            <v>OSS</v>
          </cell>
          <cell r="D290">
            <v>472</v>
          </cell>
          <cell r="E290" t="str">
            <v>Suresh Pawar</v>
          </cell>
          <cell r="F290" t="str">
            <v xml:space="preserve">For planned event service impact analysis data / report </v>
          </cell>
          <cell r="G290" t="str">
            <v>COMPLETED</v>
          </cell>
          <cell r="H290" t="str">
            <v>Change Management</v>
          </cell>
          <cell r="I290"/>
          <cell r="J290"/>
          <cell r="K290"/>
        </row>
        <row r="291">
          <cell r="B291" t="str">
            <v>T286</v>
          </cell>
          <cell r="C291" t="str">
            <v>OSS</v>
          </cell>
          <cell r="D291">
            <v>472</v>
          </cell>
          <cell r="E291" t="str">
            <v>Suresh Pawar</v>
          </cell>
          <cell r="F291" t="str">
            <v xml:space="preserve">Individual NOC Engineer and shift Lead Performance Measurement for handling the TT's </v>
          </cell>
          <cell r="G291" t="str">
            <v>COMPLETED</v>
          </cell>
          <cell r="H291" t="str">
            <v>Service Manager</v>
          </cell>
          <cell r="I291"/>
          <cell r="J291"/>
          <cell r="K291" t="str">
            <v>closure</v>
          </cell>
        </row>
        <row r="292">
          <cell r="B292" t="str">
            <v>T292</v>
          </cell>
          <cell r="C292" t="str">
            <v>OSS</v>
          </cell>
          <cell r="D292">
            <v>472</v>
          </cell>
          <cell r="E292" t="str">
            <v>Suresh Pawar</v>
          </cell>
          <cell r="F292" t="str">
            <v>Customised dashboard template with available set of fields for different set of users  views</v>
          </cell>
          <cell r="G292" t="str">
            <v>COMPLETED</v>
          </cell>
          <cell r="H292" t="str">
            <v>UOC</v>
          </cell>
          <cell r="I292"/>
          <cell r="J292" t="str">
            <v>done</v>
          </cell>
          <cell r="K292"/>
        </row>
        <row r="293">
          <cell r="B293" t="str">
            <v>T391</v>
          </cell>
          <cell r="C293" t="str">
            <v>OSS</v>
          </cell>
          <cell r="D293">
            <v>472</v>
          </cell>
          <cell r="E293" t="str">
            <v>Suresh Pawar</v>
          </cell>
          <cell r="F293" t="str">
            <v>Auto TT for Genset</v>
          </cell>
          <cell r="G293" t="str">
            <v>COMPLETED</v>
          </cell>
          <cell r="H293" t="str">
            <v>NNMI</v>
          </cell>
          <cell r="I293"/>
          <cell r="J293"/>
          <cell r="K293"/>
        </row>
        <row r="294">
          <cell r="B294" t="str">
            <v>T283</v>
          </cell>
          <cell r="C294" t="str">
            <v>OSS</v>
          </cell>
          <cell r="D294">
            <v>472</v>
          </cell>
          <cell r="E294" t="str">
            <v>Suresh Pawar</v>
          </cell>
          <cell r="F294" t="str">
            <v>Alert Mechanism (event rule) when power supply is through UPS which is running on Battery backup mode then there should be alert in the form of SMS sent to field team so outages can be  avoided or minimized proactively.
threshold can be configured (TBD) )for given range for Battery backup status 
i)  &lt;50%- - Minor
ii)  &lt;40%-Major
iii)  &lt;30% -Critical)</v>
          </cell>
          <cell r="G294" t="str">
            <v>COMPLETED</v>
          </cell>
          <cell r="H294" t="str">
            <v>NNMI</v>
          </cell>
          <cell r="I294"/>
          <cell r="J294"/>
          <cell r="K294" t="str">
            <v>pending</v>
          </cell>
        </row>
        <row r="295">
          <cell r="B295" t="str">
            <v>T231</v>
          </cell>
          <cell r="C295" t="str">
            <v>OSS</v>
          </cell>
          <cell r="D295">
            <v>472</v>
          </cell>
          <cell r="E295" t="str">
            <v>Suresh Pawar</v>
          </cell>
          <cell r="F295" t="str">
            <v>Ciena DWDM Network Topology has been created in HPE OSS topology MAP along with neighbour NE details. Adding the geographical map in the background of HPE OSS is possible with openstreet map.
Not posisble to integarted with GIS map</v>
          </cell>
          <cell r="G295" t="str">
            <v>COMPLETED</v>
          </cell>
          <cell r="H295" t="str">
            <v>UOC</v>
          </cell>
          <cell r="I295"/>
          <cell r="J295"/>
          <cell r="K295" t="str">
            <v>09-09-2025: topology available but bordering not feasible</v>
          </cell>
        </row>
        <row r="296">
          <cell r="B296" t="str">
            <v>T282</v>
          </cell>
          <cell r="C296" t="str">
            <v>OSS</v>
          </cell>
          <cell r="D296">
            <v>472</v>
          </cell>
          <cell r="E296" t="str">
            <v>Suresh Pawar</v>
          </cell>
          <cell r="F296" t="str">
            <v>For ONT Down cases, Some of the Alarms and cause code given by OEM is not matching with RFO provided by field engg., for example incase of Particular ONT goes down at GP level then exact RFO should be available for NOC to correlate with outages due to UPS power  or other issue?</v>
          </cell>
          <cell r="G296" t="str">
            <v>COMPLETED</v>
          </cell>
          <cell r="H296" t="str">
            <v>UCA</v>
          </cell>
          <cell r="I296"/>
          <cell r="J296"/>
          <cell r="K296" t="str">
            <v>15-09-2025: Demostrated in the Demo/UAT call</v>
          </cell>
        </row>
        <row r="297">
          <cell r="B297" t="str">
            <v>T277</v>
          </cell>
          <cell r="C297" t="str">
            <v>OSS</v>
          </cell>
          <cell r="D297">
            <v>472</v>
          </cell>
          <cell r="E297" t="str">
            <v>Suresh Pawar</v>
          </cell>
          <cell r="F297" t="str">
            <v>UPS and DG Device status, GP Name and LGD code &amp; Block Name and LGD code are not available in the Passive Infra (Non-IT) inventory</v>
          </cell>
          <cell r="G297" t="str">
            <v>COMPLETED</v>
          </cell>
          <cell r="H297" t="str">
            <v>UOC/NNMi</v>
          </cell>
          <cell r="I297"/>
          <cell r="J297"/>
          <cell r="K297" t="str">
            <v>09-09-2025: Status available in NNMi &amp; PowerBI. All other atributes available in UOC</v>
          </cell>
        </row>
        <row r="298">
          <cell r="B298" t="str">
            <v>T295</v>
          </cell>
          <cell r="C298" t="str">
            <v>OSS</v>
          </cell>
          <cell r="D298">
            <v>472</v>
          </cell>
          <cell r="E298" t="str">
            <v>Suresh Pawar</v>
          </cell>
          <cell r="F298" t="str">
            <v xml:space="preserve">Service Management tool has having duplicate tickets for same node which is impacting availability, outage reports. Issue needs to be fixed. </v>
          </cell>
          <cell r="G298" t="str">
            <v>COMPLETED</v>
          </cell>
          <cell r="H298" t="str">
            <v>Service Manager</v>
          </cell>
          <cell r="I298"/>
          <cell r="J298"/>
          <cell r="K298"/>
        </row>
        <row r="299">
          <cell r="B299" t="str">
            <v>T240</v>
          </cell>
          <cell r="C299" t="str">
            <v>OSS</v>
          </cell>
          <cell r="D299">
            <v>472</v>
          </cell>
          <cell r="E299" t="str">
            <v>Suresh Pawar</v>
          </cell>
          <cell r="F299" t="str">
            <v>PMS reports for IPMPLS domain network elements</v>
          </cell>
          <cell r="G299" t="str">
            <v>COMPLETED</v>
          </cell>
          <cell r="H299" t="str">
            <v>NPS</v>
          </cell>
          <cell r="I299"/>
          <cell r="J299"/>
          <cell r="K299"/>
        </row>
        <row r="300">
          <cell r="B300" t="str">
            <v>T241</v>
          </cell>
          <cell r="C300" t="str">
            <v>OSS</v>
          </cell>
          <cell r="D300">
            <v>472</v>
          </cell>
          <cell r="E300" t="str">
            <v>Suresh Pawar</v>
          </cell>
          <cell r="F300" t="str">
            <v>Dashboards for IPMPLS Domain</v>
          </cell>
          <cell r="G300" t="str">
            <v>COMPLETED</v>
          </cell>
          <cell r="H300" t="str">
            <v>NNMI</v>
          </cell>
          <cell r="I300"/>
          <cell r="J300"/>
          <cell r="K300"/>
        </row>
        <row r="301">
          <cell r="B301" t="str">
            <v>T243</v>
          </cell>
          <cell r="C301" t="str">
            <v>OSS</v>
          </cell>
          <cell r="D301">
            <v>472</v>
          </cell>
          <cell r="E301" t="str">
            <v>Suresh Pawar</v>
          </cell>
          <cell r="F301" t="str">
            <v xml:space="preserve">CR for Nokia API integration to close BW query and PMS related issues </v>
          </cell>
          <cell r="G301" t="str">
            <v>COMPLETED</v>
          </cell>
          <cell r="H301" t="str">
            <v>NOC</v>
          </cell>
          <cell r="I301"/>
          <cell r="J301"/>
          <cell r="K301"/>
        </row>
        <row r="302">
          <cell r="B302" t="str">
            <v>T248</v>
          </cell>
          <cell r="C302" t="str">
            <v>OSS</v>
          </cell>
          <cell r="D302">
            <v>472</v>
          </cell>
          <cell r="E302" t="str">
            <v>Suresh Pawar</v>
          </cell>
          <cell r="F302" t="str">
            <v>Nokia API integration - .  PMS ( Chassi OLT ), Inventory, Device Status (ONT )</v>
          </cell>
          <cell r="G302" t="str">
            <v>COMPLETED</v>
          </cell>
          <cell r="H302" t="str">
            <v>NOC</v>
          </cell>
          <cell r="I302"/>
          <cell r="J302"/>
          <cell r="K302"/>
        </row>
        <row r="303">
          <cell r="B303" t="str">
            <v>T249</v>
          </cell>
          <cell r="C303" t="str">
            <v>OSS</v>
          </cell>
          <cell r="D303">
            <v>472</v>
          </cell>
          <cell r="E303" t="str">
            <v>Suresh Pawar</v>
          </cell>
          <cell r="F303" t="str">
            <v>OLT &amp; ONT devices status in OSS is not as per AMS</v>
          </cell>
          <cell r="G303" t="str">
            <v>COMPLETED</v>
          </cell>
          <cell r="H303" t="str">
            <v>UOC</v>
          </cell>
          <cell r="I303"/>
          <cell r="J303"/>
          <cell r="K303"/>
        </row>
        <row r="304">
          <cell r="B304" t="str">
            <v>T250</v>
          </cell>
          <cell r="C304" t="str">
            <v>OSS</v>
          </cell>
          <cell r="D304">
            <v>472</v>
          </cell>
          <cell r="E304" t="str">
            <v>Suresh Pawar</v>
          </cell>
          <cell r="F304" t="str">
            <v>ONT devices have been recovered and validated as per AMS count</v>
          </cell>
          <cell r="G304" t="str">
            <v>COMPLETED</v>
          </cell>
          <cell r="H304" t="str">
            <v>UOC</v>
          </cell>
          <cell r="I304"/>
          <cell r="J304"/>
          <cell r="K304"/>
        </row>
        <row r="305">
          <cell r="B305" t="str">
            <v>T256</v>
          </cell>
          <cell r="C305" t="str">
            <v>OSS</v>
          </cell>
          <cell r="D305">
            <v>472</v>
          </cell>
          <cell r="E305" t="str">
            <v>Suresh Pawar</v>
          </cell>
          <cell r="F305" t="str">
            <v xml:space="preserve">EPNM &amp; PI Inventory </v>
          </cell>
          <cell r="G305" t="str">
            <v>COMPLETED</v>
          </cell>
          <cell r="H305" t="str">
            <v>NNMI</v>
          </cell>
          <cell r="I305"/>
          <cell r="J305"/>
          <cell r="K305" t="str">
            <v>09-09-2025: to show only integrated devices, need take up with HPE to change select query to excluse non SNMP device</v>
          </cell>
        </row>
        <row r="306">
          <cell r="B306" t="str">
            <v>T261</v>
          </cell>
          <cell r="C306" t="str">
            <v>OSS</v>
          </cell>
          <cell r="D306">
            <v>472</v>
          </cell>
          <cell r="E306" t="str">
            <v>Suresh Pawar</v>
          </cell>
          <cell r="F306" t="str">
            <v>Data enrichment - Location information PKG A B C, etc</v>
          </cell>
          <cell r="G306" t="str">
            <v>COMPLETED</v>
          </cell>
          <cell r="H306" t="str">
            <v>UTM</v>
          </cell>
          <cell r="I306"/>
          <cell r="J306"/>
          <cell r="K306"/>
        </row>
        <row r="307">
          <cell r="B307" t="str">
            <v>T278</v>
          </cell>
          <cell r="C307" t="str">
            <v>OSS</v>
          </cell>
          <cell r="D307">
            <v>472</v>
          </cell>
          <cell r="E307" t="str">
            <v>Suresh Pawar</v>
          </cell>
          <cell r="F307" t="str">
            <v>OSS firewall ports required for Security compliance</v>
          </cell>
          <cell r="G307" t="str">
            <v>COMPLETED</v>
          </cell>
          <cell r="H307" t="str">
            <v>Security SME</v>
          </cell>
          <cell r="I307"/>
          <cell r="J307"/>
          <cell r="K307" t="str">
            <v>09-09-2025: Security team is already taking care with help of MTR sharma</v>
          </cell>
        </row>
        <row r="308">
          <cell r="B308" t="str">
            <v>T285</v>
          </cell>
          <cell r="C308" t="str">
            <v>OSS</v>
          </cell>
          <cell r="D308">
            <v>472</v>
          </cell>
          <cell r="E308" t="str">
            <v>Suresh Pawar</v>
          </cell>
          <cell r="F308" t="str">
            <v>District wise Performance report for period of infra, fiber, ISP, config issues etc.</v>
          </cell>
          <cell r="G308" t="str">
            <v>COMPLETED</v>
          </cell>
          <cell r="H308" t="str">
            <v>OSS</v>
          </cell>
          <cell r="I308"/>
          <cell r="J308"/>
          <cell r="K308" t="str">
            <v>09-09-2025: user can download reports as on his requirement - TT report</v>
          </cell>
        </row>
        <row r="309">
          <cell r="B309" t="str">
            <v>T291</v>
          </cell>
          <cell r="C309" t="str">
            <v>OSS</v>
          </cell>
          <cell r="D309">
            <v>472</v>
          </cell>
          <cell r="E309" t="str">
            <v>Suresh Pawar</v>
          </cell>
          <cell r="F309" t="str">
            <v xml:space="preserve">IP MPLS Node/Link/Port availability &amp; Utilization </v>
          </cell>
          <cell r="G309" t="str">
            <v>COMPLETED</v>
          </cell>
          <cell r="H309" t="str">
            <v>NPS/UOC</v>
          </cell>
          <cell r="I309"/>
          <cell r="J309"/>
          <cell r="K309"/>
        </row>
        <row r="310">
          <cell r="B310" t="str">
            <v>T202</v>
          </cell>
          <cell r="C310" t="str">
            <v>IP/MPLS</v>
          </cell>
          <cell r="D310">
            <v>472</v>
          </cell>
          <cell r="E310" t="str">
            <v>Suresh Pawar</v>
          </cell>
          <cell r="F310" t="str">
            <v>PMS Performance Management System (Utilization, Errors etc)</v>
          </cell>
          <cell r="G310" t="str">
            <v>COMPLETED</v>
          </cell>
          <cell r="H310"/>
          <cell r="I310"/>
          <cell r="J310"/>
          <cell r="K310"/>
        </row>
        <row r="311">
          <cell r="B311" t="str">
            <v>T204</v>
          </cell>
          <cell r="C311" t="str">
            <v>IP/MPLS</v>
          </cell>
          <cell r="D311">
            <v>472</v>
          </cell>
          <cell r="E311" t="str">
            <v>Suresh Pawar</v>
          </cell>
          <cell r="F311" t="str">
            <v>Reports (Invetory, Device avability, Link Availability)</v>
          </cell>
          <cell r="G311" t="str">
            <v>COMPLETED</v>
          </cell>
          <cell r="H311"/>
          <cell r="I311"/>
          <cell r="J311"/>
          <cell r="K311"/>
        </row>
        <row r="312">
          <cell r="B312" t="str">
            <v>T276</v>
          </cell>
          <cell r="C312" t="str">
            <v>OSS</v>
          </cell>
          <cell r="D312">
            <v>472</v>
          </cell>
          <cell r="E312" t="str">
            <v>Suresh Pawar</v>
          </cell>
          <cell r="F312" t="str">
            <v xml:space="preserve">DG Set integration with OSS is in progress for Package A, details for DG set integration with OSS awaited from Package B and C. </v>
          </cell>
          <cell r="G312" t="str">
            <v>COMPLETED</v>
          </cell>
          <cell r="H312"/>
          <cell r="I312"/>
          <cell r="J312"/>
          <cell r="K312"/>
        </row>
        <row r="313">
          <cell r="B313" t="str">
            <v>M1198</v>
          </cell>
          <cell r="C313" t="str">
            <v>OSS</v>
          </cell>
          <cell r="D313" t="str">
            <v>MOM</v>
          </cell>
          <cell r="E313" t="str">
            <v>Suresh Pawar</v>
          </cell>
          <cell r="F313" t="str">
            <v xml:space="preserve">CDOT integration with NMS is highest priority. The team should be actively engaged with teams and visit sites. </v>
          </cell>
          <cell r="G313" t="str">
            <v>COMPLETED</v>
          </cell>
          <cell r="H313"/>
          <cell r="I313"/>
          <cell r="J313"/>
          <cell r="K313"/>
        </row>
        <row r="314">
          <cell r="B314" t="str">
            <v>M1229</v>
          </cell>
          <cell r="C314" t="str">
            <v>OSS</v>
          </cell>
          <cell r="D314" t="str">
            <v>MOM</v>
          </cell>
          <cell r="E314" t="str">
            <v>Suresh Pawar</v>
          </cell>
          <cell r="F314" t="str">
            <v xml:space="preserve">BBNL - API : is top priority. Each day update to be sent to  Principal Consultant </v>
          </cell>
          <cell r="G314" t="str">
            <v>COMPLETED</v>
          </cell>
          <cell r="H314"/>
          <cell r="I314"/>
          <cell r="J314"/>
          <cell r="K314"/>
        </row>
        <row r="315">
          <cell r="B315" t="str">
            <v>M1230</v>
          </cell>
          <cell r="C315" t="str">
            <v>OSS</v>
          </cell>
          <cell r="D315" t="str">
            <v>MOM</v>
          </cell>
          <cell r="E315" t="str">
            <v>Suresh Pawar</v>
          </cell>
          <cell r="F315" t="str">
            <v>Tomorrow 3 PM. will call Rupa Maan and Akhilesh Gupta Sir for BBNL API</v>
          </cell>
          <cell r="G315" t="str">
            <v>COMPLETED</v>
          </cell>
          <cell r="H315"/>
          <cell r="I315"/>
          <cell r="J315"/>
          <cell r="K315"/>
        </row>
        <row r="316">
          <cell r="B316" t="str">
            <v>M1236</v>
          </cell>
          <cell r="C316" t="str">
            <v>OSS</v>
          </cell>
          <cell r="D316" t="str">
            <v>MOM</v>
          </cell>
          <cell r="E316" t="str">
            <v>Suresh Pawar</v>
          </cell>
          <cell r="F316" t="str">
            <v>Manoj: Complete BBNL ask tasks will be completed by 12 Dec24 (only GP and Block Node status API pending).
Sanjay: Uptime gap ~7% to be addressed. For this, HPE support needed. Then only we can go to BBNL for closure.
Alarm re-synchronization issue - need HPE support. Interim solution implemented (1 Hr). Same for Inventory.</v>
          </cell>
          <cell r="G316" t="str">
            <v>COMPLETED</v>
          </cell>
          <cell r="H316"/>
          <cell r="I316"/>
          <cell r="J316"/>
          <cell r="K316"/>
        </row>
        <row r="317">
          <cell r="B317" t="str">
            <v>M1253</v>
          </cell>
          <cell r="C317" t="str">
            <v>OSS</v>
          </cell>
          <cell r="D317" t="str">
            <v>MOM</v>
          </cell>
          <cell r="E317" t="str">
            <v>Suresh Pawar</v>
          </cell>
          <cell r="F317" t="str">
            <v>Make a Focused WhatsApp group for BBNL</v>
          </cell>
          <cell r="G317" t="str">
            <v>COMPLETED</v>
          </cell>
          <cell r="H317"/>
          <cell r="I317"/>
          <cell r="J317"/>
          <cell r="K317"/>
        </row>
        <row r="318">
          <cell r="B318" t="str">
            <v>M613</v>
          </cell>
          <cell r="C318" t="str">
            <v>OSS</v>
          </cell>
          <cell r="D318" t="str">
            <v>MOM</v>
          </cell>
          <cell r="E318" t="str">
            <v>Suresh Pawar</v>
          </cell>
          <cell r="F318" t="str">
            <v>Justify the use of the implemented HPSM tool as best suited to ITIL compliant processes.</v>
          </cell>
          <cell r="G318" t="str">
            <v>COMPLETED</v>
          </cell>
          <cell r="H318"/>
          <cell r="I318"/>
          <cell r="J318"/>
          <cell r="K318"/>
        </row>
        <row r="319">
          <cell r="B319" t="str">
            <v>M986</v>
          </cell>
          <cell r="C319" t="str">
            <v>OSS</v>
          </cell>
          <cell r="D319" t="str">
            <v>MOM</v>
          </cell>
          <cell r="E319" t="str">
            <v>Suresh Pawar</v>
          </cell>
          <cell r="F319" t="str">
            <v>Complete Fault Management and Trouble Ticketing</v>
          </cell>
          <cell r="G319" t="str">
            <v>COMPLETED</v>
          </cell>
          <cell r="H319"/>
          <cell r="I319"/>
          <cell r="J319"/>
          <cell r="K319"/>
        </row>
        <row r="320">
          <cell r="B320" t="str">
            <v>M990</v>
          </cell>
          <cell r="C320" t="str">
            <v>OSS</v>
          </cell>
          <cell r="D320" t="str">
            <v>MOM</v>
          </cell>
          <cell r="E320" t="str">
            <v>Suresh Pawar</v>
          </cell>
          <cell r="F320" t="str">
            <v>Submit sample dashboards/reports</v>
          </cell>
          <cell r="G320" t="str">
            <v>COMPLETED</v>
          </cell>
          <cell r="H320"/>
          <cell r="I320"/>
          <cell r="J320"/>
          <cell r="K320"/>
        </row>
        <row r="321">
          <cell r="B321" t="str">
            <v>M1193</v>
          </cell>
          <cell r="C321" t="str">
            <v>OSS</v>
          </cell>
          <cell r="D321" t="str">
            <v>MOM</v>
          </cell>
          <cell r="E321" t="str">
            <v>Suresh Pawar</v>
          </cell>
          <cell r="F321" t="str">
            <v>Change Mgmt. system to be made up, currently its manual on mails/excel</v>
          </cell>
          <cell r="G321" t="str">
            <v>COMPLETED</v>
          </cell>
          <cell r="H321"/>
          <cell r="I321"/>
          <cell r="J321"/>
          <cell r="K321"/>
        </row>
        <row r="322">
          <cell r="B322" t="str">
            <v>M15</v>
          </cell>
          <cell r="C322" t="str">
            <v>OSS</v>
          </cell>
          <cell r="D322" t="str">
            <v>MOM</v>
          </cell>
          <cell r="E322" t="str">
            <v>Suresh Pawar</v>
          </cell>
          <cell r="F322" t="str">
            <v>Secretary, DoT advised to show more KPIs, Video wall extension is required</v>
          </cell>
          <cell r="G322" t="str">
            <v>COMPLETED</v>
          </cell>
          <cell r="H322"/>
          <cell r="I322"/>
          <cell r="J322"/>
          <cell r="K322" t="str">
            <v>All power BI dashboards, SM MTTR Dashboards</v>
          </cell>
        </row>
        <row r="323">
          <cell r="B323" t="str">
            <v>M452</v>
          </cell>
          <cell r="C323" t="str">
            <v>OSS</v>
          </cell>
          <cell r="D323" t="str">
            <v>MOM</v>
          </cell>
          <cell r="E323" t="str">
            <v>Suresh Pawar</v>
          </cell>
          <cell r="F323" t="str">
            <v>Generate SLA reports automatically from NOC</v>
          </cell>
          <cell r="G323" t="str">
            <v>COMPLETED</v>
          </cell>
          <cell r="H323"/>
          <cell r="I323"/>
          <cell r="J323"/>
          <cell r="K323"/>
        </row>
        <row r="324">
          <cell r="B324" t="str">
            <v>M1131</v>
          </cell>
          <cell r="C324" t="str">
            <v>OSS</v>
          </cell>
          <cell r="D324" t="str">
            <v>MOM</v>
          </cell>
          <cell r="E324" t="str">
            <v>Suresh Pawar</v>
          </cell>
          <cell r="F324" t="str">
            <v>L&amp;T OSS SME to provide updates on the PMS issue with the secondary database after consultation with the OEM.</v>
          </cell>
          <cell r="G324" t="str">
            <v>COMPLETED</v>
          </cell>
          <cell r="H324"/>
          <cell r="I324"/>
          <cell r="J324"/>
          <cell r="K324"/>
        </row>
        <row r="325">
          <cell r="B325" t="str">
            <v>M1138</v>
          </cell>
          <cell r="C325" t="str">
            <v>Security &amp; Regulatory Compliance</v>
          </cell>
          <cell r="D325" t="str">
            <v>MOM</v>
          </cell>
          <cell r="E325" t="str">
            <v>Suresh Pawar</v>
          </cell>
          <cell r="F325" t="str">
            <v>L&amp;T does not have HPE Admin access and is missing some OT systems in OSS.</v>
          </cell>
          <cell r="G325" t="str">
            <v>COMPLETED</v>
          </cell>
          <cell r="H325"/>
          <cell r="I325"/>
          <cell r="J325"/>
          <cell r="K325"/>
        </row>
        <row r="326">
          <cell r="B326" t="str">
            <v>M1143</v>
          </cell>
          <cell r="C326" t="str">
            <v>Security &amp; Regulatory Compliance</v>
          </cell>
          <cell r="D326" t="str">
            <v>MOM</v>
          </cell>
          <cell r="E326" t="str">
            <v>Suresh Pawar</v>
          </cell>
          <cell r="F326" t="str">
            <v>L&amp;T OSS SME to initiate communication with OEMs for admin user control access.</v>
          </cell>
          <cell r="G326" t="str">
            <v>COMPLETED</v>
          </cell>
          <cell r="H326"/>
          <cell r="I326"/>
          <cell r="J326"/>
          <cell r="K326"/>
        </row>
        <row r="327">
          <cell r="B327" t="str">
            <v>M796</v>
          </cell>
          <cell r="C327" t="str">
            <v>Security &amp; Regulatory Compliance</v>
          </cell>
          <cell r="D327" t="str">
            <v>MOM</v>
          </cell>
          <cell r="E327" t="str">
            <v>Suresh Pawar</v>
          </cell>
          <cell r="F327" t="str">
            <v>OSS Firewall Ports: L&amp;T to address OSS firewall ports required for security compliance. (Duplicate of T278)</v>
          </cell>
          <cell r="G327" t="str">
            <v>COMPLETED</v>
          </cell>
          <cell r="H327" t="str">
            <v>Security SME</v>
          </cell>
          <cell r="I327"/>
          <cell r="J327"/>
          <cell r="K327"/>
        </row>
        <row r="328">
          <cell r="B328" t="str">
            <v>NOC151</v>
          </cell>
          <cell r="C328" t="str">
            <v>OSS</v>
          </cell>
          <cell r="D328" t="str">
            <v>NOC</v>
          </cell>
          <cell r="E328" t="str">
            <v>Suresh Pawar</v>
          </cell>
          <cell r="F328" t="str">
            <v>Network Service Assurance Dashboards</v>
          </cell>
          <cell r="G328" t="str">
            <v>COMPLETED</v>
          </cell>
          <cell r="H328"/>
          <cell r="I328"/>
          <cell r="J328"/>
          <cell r="K328" t="str">
            <v>dashboard is not there</v>
          </cell>
        </row>
        <row r="329">
          <cell r="B329" t="str">
            <v>NOC164</v>
          </cell>
          <cell r="C329" t="str">
            <v>OSS</v>
          </cell>
          <cell r="D329" t="str">
            <v>NOC</v>
          </cell>
          <cell r="E329" t="str">
            <v>Suresh Pawar</v>
          </cell>
          <cell r="F329" t="str">
            <v>done</v>
          </cell>
          <cell r="G329" t="str">
            <v>COMPLETED</v>
          </cell>
          <cell r="H329"/>
          <cell r="I329"/>
          <cell r="J329"/>
          <cell r="K329"/>
        </row>
        <row r="330">
          <cell r="B330" t="str">
            <v>NOC10</v>
          </cell>
          <cell r="C330" t="str">
            <v>OSS</v>
          </cell>
          <cell r="D330" t="str">
            <v>NOC</v>
          </cell>
          <cell r="E330" t="str">
            <v>Suresh Pawar</v>
          </cell>
          <cell r="F330" t="str">
            <v>DC Passive infra uptime &amp; SLA Weekly</v>
          </cell>
          <cell r="G330" t="str">
            <v>COMPLETED</v>
          </cell>
          <cell r="H330"/>
          <cell r="I330"/>
          <cell r="J330"/>
          <cell r="K330"/>
        </row>
        <row r="331">
          <cell r="B331" t="str">
            <v>NOC11</v>
          </cell>
          <cell r="C331" t="str">
            <v>OSS</v>
          </cell>
          <cell r="D331" t="str">
            <v>NOC</v>
          </cell>
          <cell r="E331" t="str">
            <v>Suresh Pawar</v>
          </cell>
          <cell r="F331" t="str">
            <v>DC Passive infra uptime &amp; SLA Monthly</v>
          </cell>
          <cell r="G331" t="str">
            <v>COMPLETED</v>
          </cell>
          <cell r="H331"/>
          <cell r="I331"/>
          <cell r="J331"/>
          <cell r="K331"/>
        </row>
        <row r="332">
          <cell r="B332" t="str">
            <v>NOC12</v>
          </cell>
          <cell r="C332" t="str">
            <v>OSS</v>
          </cell>
          <cell r="D332" t="str">
            <v>NOC</v>
          </cell>
          <cell r="E332" t="str">
            <v>Suresh Pawar</v>
          </cell>
          <cell r="F332" t="str">
            <v>DC Passive infra uptime &amp; SLA (Selective from and to dates)</v>
          </cell>
          <cell r="G332" t="str">
            <v>COMPLETED</v>
          </cell>
          <cell r="H332"/>
          <cell r="I332"/>
          <cell r="J332"/>
          <cell r="K332"/>
        </row>
        <row r="333">
          <cell r="B333" t="str">
            <v>NOC165</v>
          </cell>
          <cell r="C333" t="str">
            <v>OSS</v>
          </cell>
          <cell r="D333" t="str">
            <v>NOC</v>
          </cell>
          <cell r="E333" t="str">
            <v>Suresh Pawar</v>
          </cell>
          <cell r="F333" t="str">
            <v>Preparation and publishing of all devices, application, software AMC dashboard Weekly</v>
          </cell>
          <cell r="G333" t="str">
            <v>COMPLETED</v>
          </cell>
          <cell r="H333" t="str">
            <v>Asset Manager</v>
          </cell>
          <cell r="I333"/>
          <cell r="J333"/>
          <cell r="K333"/>
        </row>
        <row r="334">
          <cell r="B334" t="str">
            <v>NOC166</v>
          </cell>
          <cell r="C334" t="str">
            <v>OSS</v>
          </cell>
          <cell r="D334" t="str">
            <v>NOC</v>
          </cell>
          <cell r="E334" t="str">
            <v>Suresh Pawar</v>
          </cell>
          <cell r="F334" t="str">
            <v>Preparation and publishing of all devices, application, software AMC dashboard Monthly</v>
          </cell>
          <cell r="G334" t="str">
            <v>COMPLETED</v>
          </cell>
          <cell r="H334" t="str">
            <v>Asset Manager</v>
          </cell>
          <cell r="I334"/>
          <cell r="J334"/>
          <cell r="K334"/>
        </row>
        <row r="335">
          <cell r="B335" t="str">
            <v>NOC167</v>
          </cell>
          <cell r="C335" t="str">
            <v>OSS</v>
          </cell>
          <cell r="D335" t="str">
            <v>NOC</v>
          </cell>
          <cell r="E335" t="str">
            <v>Suresh Pawar</v>
          </cell>
          <cell r="F335" t="str">
            <v>Preparation and publishing of all devices, application, software AMC dashboard  (Selective from and to dates)</v>
          </cell>
          <cell r="G335" t="str">
            <v>COMPLETED</v>
          </cell>
          <cell r="H335" t="str">
            <v>Asset Manager</v>
          </cell>
          <cell r="I335"/>
          <cell r="J335"/>
          <cell r="K335"/>
        </row>
        <row r="336">
          <cell r="B336" t="str">
            <v>NOC168</v>
          </cell>
          <cell r="C336" t="str">
            <v>OSS</v>
          </cell>
          <cell r="D336" t="str">
            <v>NOC</v>
          </cell>
          <cell r="E336" t="str">
            <v>Suresh Pawar</v>
          </cell>
          <cell r="F336" t="str">
            <v>Publishing of all major events in Tnoc dashboard Daily</v>
          </cell>
          <cell r="G336" t="str">
            <v>COMPLETED</v>
          </cell>
          <cell r="H336" t="str">
            <v>UOC</v>
          </cell>
          <cell r="I336"/>
          <cell r="J336"/>
          <cell r="K336"/>
        </row>
        <row r="337">
          <cell r="B337" t="str">
            <v>NOC169</v>
          </cell>
          <cell r="C337" t="str">
            <v>OSS</v>
          </cell>
          <cell r="D337" t="str">
            <v>NOC</v>
          </cell>
          <cell r="E337" t="str">
            <v>Suresh Pawar</v>
          </cell>
          <cell r="F337" t="str">
            <v>Publishing of all major events in Tnoc dashboard Weekly</v>
          </cell>
          <cell r="G337" t="str">
            <v>COMPLETED</v>
          </cell>
          <cell r="H337" t="str">
            <v>UOC</v>
          </cell>
          <cell r="I337"/>
          <cell r="J337"/>
          <cell r="K337"/>
        </row>
        <row r="338">
          <cell r="B338" t="str">
            <v>NOC170</v>
          </cell>
          <cell r="C338" t="str">
            <v>OSS</v>
          </cell>
          <cell r="D338" t="str">
            <v>NOC</v>
          </cell>
          <cell r="E338" t="str">
            <v>Suresh Pawar</v>
          </cell>
          <cell r="F338" t="str">
            <v>Publishing of all major events in Tnoc dashboard Monthly</v>
          </cell>
          <cell r="G338" t="str">
            <v>COMPLETED</v>
          </cell>
          <cell r="H338" t="str">
            <v>UOC</v>
          </cell>
          <cell r="I338"/>
          <cell r="J338"/>
          <cell r="K338"/>
        </row>
        <row r="339">
          <cell r="B339" t="str">
            <v>NOC171</v>
          </cell>
          <cell r="C339" t="str">
            <v>OSS</v>
          </cell>
          <cell r="D339" t="str">
            <v>NOC</v>
          </cell>
          <cell r="E339" t="str">
            <v>Suresh Pawar</v>
          </cell>
          <cell r="F339" t="str">
            <v>Publishing of all major events in Tnoc dashboard  (Selective from and to dates)</v>
          </cell>
          <cell r="G339" t="str">
            <v>COMPLETED</v>
          </cell>
          <cell r="H339" t="str">
            <v>UOC</v>
          </cell>
          <cell r="I339"/>
          <cell r="J339"/>
          <cell r="K339"/>
        </row>
        <row r="340">
          <cell r="B340" t="str">
            <v>NOC9</v>
          </cell>
          <cell r="C340" t="str">
            <v>OSS</v>
          </cell>
          <cell r="D340" t="str">
            <v>NOC</v>
          </cell>
          <cell r="E340" t="str">
            <v>Suresh Pawar</v>
          </cell>
          <cell r="F340" t="str">
            <v>DC Passive infra uptime &amp; SLA Daily</v>
          </cell>
          <cell r="G340" t="str">
            <v>COMPLETED</v>
          </cell>
          <cell r="H340"/>
          <cell r="I340"/>
          <cell r="J340"/>
          <cell r="K340"/>
        </row>
        <row r="341">
          <cell r="B341" t="str">
            <v>NOC154</v>
          </cell>
          <cell r="C341" t="str">
            <v>OSS</v>
          </cell>
          <cell r="D341" t="str">
            <v>NOC</v>
          </cell>
          <cell r="E341" t="str">
            <v>Suresh Pawar</v>
          </cell>
          <cell r="F341" t="str">
            <v>Service Assurance Dashboard</v>
          </cell>
          <cell r="G341" t="str">
            <v>COMPLETED</v>
          </cell>
          <cell r="H341"/>
          <cell r="I341"/>
          <cell r="J341"/>
          <cell r="K341" t="str">
            <v>MTTR Reports for all domain including customer tickets</v>
          </cell>
        </row>
        <row r="342">
          <cell r="B342" t="str">
            <v>NOC76</v>
          </cell>
          <cell r="C342" t="str">
            <v>GPON</v>
          </cell>
          <cell r="D342" t="str">
            <v>NOC Team</v>
          </cell>
          <cell r="E342" t="str">
            <v>Suresh Pawar</v>
          </cell>
          <cell r="F342" t="str">
            <v>Summary of Lit-up GPs Status_8895 Daily (Duplicate of NOC52)</v>
          </cell>
          <cell r="G342" t="str">
            <v>DUPLICATE</v>
          </cell>
          <cell r="H342" t="str">
            <v>UOC</v>
          </cell>
          <cell r="I342"/>
          <cell r="J342"/>
          <cell r="K342"/>
        </row>
        <row r="343">
          <cell r="B343" t="str">
            <v>NOC77</v>
          </cell>
          <cell r="C343" t="str">
            <v>GPON</v>
          </cell>
          <cell r="D343" t="str">
            <v>NOC Team</v>
          </cell>
          <cell r="E343" t="str">
            <v>Suresh Pawar</v>
          </cell>
          <cell r="F343" t="str">
            <v>Summary of Lit-up GPs Status_8895 Weekly (Duplicate of NOC53)</v>
          </cell>
          <cell r="G343" t="str">
            <v>DUPLICATE</v>
          </cell>
          <cell r="H343" t="str">
            <v>UOC</v>
          </cell>
          <cell r="I343"/>
          <cell r="J343"/>
          <cell r="K343"/>
        </row>
        <row r="344">
          <cell r="B344" t="str">
            <v>NOC78</v>
          </cell>
          <cell r="C344" t="str">
            <v>GPON</v>
          </cell>
          <cell r="D344" t="str">
            <v>NOC Team</v>
          </cell>
          <cell r="E344" t="str">
            <v>Suresh Pawar</v>
          </cell>
          <cell r="F344" t="str">
            <v>Summary of Lit-up GPs Status_8895 Monthly (Duplicate of NOC54)</v>
          </cell>
          <cell r="G344" t="str">
            <v>DUPLICATE</v>
          </cell>
          <cell r="H344" t="str">
            <v>UOC</v>
          </cell>
          <cell r="I344"/>
          <cell r="J344"/>
          <cell r="K344"/>
        </row>
        <row r="345">
          <cell r="B345" t="str">
            <v>NOC79</v>
          </cell>
          <cell r="C345" t="str">
            <v>GPON</v>
          </cell>
          <cell r="D345" t="str">
            <v>NOC Team</v>
          </cell>
          <cell r="E345" t="str">
            <v>Suresh Pawar</v>
          </cell>
          <cell r="F345" t="str">
            <v>Summary of Lit-up GPs Status_8895  (Selective from and to dates) (Duplicate of NOC55)</v>
          </cell>
          <cell r="G345" t="str">
            <v>DUPLICATE</v>
          </cell>
          <cell r="H345" t="str">
            <v>UOC</v>
          </cell>
          <cell r="I345"/>
          <cell r="J345"/>
          <cell r="K345"/>
        </row>
        <row r="346">
          <cell r="B346" t="str">
            <v>M326</v>
          </cell>
          <cell r="C346" t="str">
            <v>OSS</v>
          </cell>
          <cell r="D346" t="str">
            <v>MOM</v>
          </cell>
          <cell r="E346" t="str">
            <v>Suresh Pawar</v>
          </cell>
          <cell r="F346" t="str">
            <v>Point No. 259: OSS E2E Topology
it will be completed by 30th September’25 (Duplicate of T259)</v>
          </cell>
          <cell r="G346" t="str">
            <v>DUPLICATE</v>
          </cell>
          <cell r="H346" t="str">
            <v>UOC</v>
          </cell>
          <cell r="I346"/>
          <cell r="J346"/>
          <cell r="K346" t="str">
            <v>This point is already covered under point no. 584. and Point no. 633 under 472 tracker column</v>
          </cell>
        </row>
        <row r="347">
          <cell r="B347" t="str">
            <v>T268</v>
          </cell>
          <cell r="C347" t="str">
            <v>OSS</v>
          </cell>
          <cell r="D347">
            <v>472</v>
          </cell>
          <cell r="E347" t="str">
            <v>Suresh Pawar</v>
          </cell>
          <cell r="F347" t="str">
            <v>LLD (Duplicate of T263)</v>
          </cell>
          <cell r="G347" t="str">
            <v>DUPLICATE</v>
          </cell>
          <cell r="H347" t="str">
            <v>OSS</v>
          </cell>
          <cell r="I347"/>
          <cell r="J347"/>
          <cell r="K347"/>
        </row>
        <row r="348">
          <cell r="B348" t="str">
            <v>T280</v>
          </cell>
          <cell r="C348" t="str">
            <v>OSS</v>
          </cell>
          <cell r="D348">
            <v>472</v>
          </cell>
          <cell r="E348" t="str">
            <v>Suresh Pawar</v>
          </cell>
          <cell r="F348" t="str">
            <v>Cross domain  Corelation and exact reason for any outage in Network till ONT Port with E2E topology (Duplicate of M305)</v>
          </cell>
          <cell r="G348" t="str">
            <v>DUPLICATE</v>
          </cell>
          <cell r="H348" t="str">
            <v>UCA</v>
          </cell>
          <cell r="I348"/>
          <cell r="J348"/>
          <cell r="K348"/>
        </row>
        <row r="349">
          <cell r="B349" t="str">
            <v>T267</v>
          </cell>
          <cell r="C349" t="str">
            <v>OSS</v>
          </cell>
          <cell r="D349">
            <v>472</v>
          </cell>
          <cell r="E349" t="str">
            <v>Suresh Pawar</v>
          </cell>
          <cell r="F349" t="str">
            <v>Port Block (reservation) against Service ID (Duplicate of M326)</v>
          </cell>
          <cell r="G349" t="str">
            <v>DUPLICATE</v>
          </cell>
          <cell r="H349" t="str">
            <v>Service inventory</v>
          </cell>
          <cell r="I349" t="str">
            <v>A&amp;O</v>
          </cell>
          <cell r="J349"/>
          <cell r="K349"/>
        </row>
        <row r="350">
          <cell r="B350" t="str">
            <v>NOC332</v>
          </cell>
          <cell r="C350" t="str">
            <v>Service Monitoring</v>
          </cell>
          <cell r="D350" t="str">
            <v>NOC Team</v>
          </cell>
          <cell r="E350" t="str">
            <v>Suresh Pawar</v>
          </cell>
          <cell r="F350" t="str">
            <v>Request for FTTH Connection Details Sheet for T-Fiber Daily</v>
          </cell>
          <cell r="G350" t="str">
            <v>Not Relevant to OSS</v>
          </cell>
          <cell r="H350" t="str">
            <v>BSS</v>
          </cell>
          <cell r="I350"/>
          <cell r="J350"/>
          <cell r="K350"/>
        </row>
        <row r="351">
          <cell r="B351" t="str">
            <v>NOC333</v>
          </cell>
          <cell r="C351" t="str">
            <v>Service Monitoring</v>
          </cell>
          <cell r="D351" t="str">
            <v>NOC Team</v>
          </cell>
          <cell r="E351" t="str">
            <v>Suresh Pawar</v>
          </cell>
          <cell r="F351" t="str">
            <v>Request for FTTH Connection Details Sheet for T-Fiber Weekly</v>
          </cell>
          <cell r="G351" t="str">
            <v>Not Relevant to OSS</v>
          </cell>
          <cell r="H351" t="str">
            <v>BSS</v>
          </cell>
          <cell r="I351"/>
          <cell r="J351"/>
          <cell r="K351"/>
        </row>
        <row r="352">
          <cell r="B352" t="str">
            <v>NOC334</v>
          </cell>
          <cell r="C352" t="str">
            <v>Service Monitoring</v>
          </cell>
          <cell r="D352" t="str">
            <v>NOC Team</v>
          </cell>
          <cell r="E352" t="str">
            <v>Suresh Pawar</v>
          </cell>
          <cell r="F352" t="str">
            <v>Request for FTTH Connection Details Sheet for T-Fiber Monthly</v>
          </cell>
          <cell r="G352" t="str">
            <v>Not Relevant to OSS</v>
          </cell>
          <cell r="H352" t="str">
            <v>BSS</v>
          </cell>
          <cell r="I352"/>
          <cell r="J352"/>
          <cell r="K352"/>
        </row>
        <row r="353">
          <cell r="B353" t="str">
            <v>NOC335</v>
          </cell>
          <cell r="C353" t="str">
            <v>Service Monitoring</v>
          </cell>
          <cell r="D353" t="str">
            <v>NOC Team</v>
          </cell>
          <cell r="E353" t="str">
            <v>Suresh Pawar</v>
          </cell>
          <cell r="F353" t="str">
            <v>Request for FTTH Connection Details Sheet for T-Fiber  (Selective from and to dates)</v>
          </cell>
          <cell r="G353" t="str">
            <v>Not Relevant to OSS</v>
          </cell>
          <cell r="H353" t="str">
            <v>BSS</v>
          </cell>
          <cell r="I353"/>
          <cell r="J353"/>
          <cell r="K353"/>
        </row>
        <row r="354">
          <cell r="B354" t="str">
            <v>NOC336</v>
          </cell>
          <cell r="C354" t="str">
            <v>Service Monitoring</v>
          </cell>
          <cell r="D354" t="str">
            <v>NOC Team</v>
          </cell>
          <cell r="E354" t="str">
            <v>Suresh Pawar</v>
          </cell>
          <cell r="F354" t="str">
            <v>Service Delivery &amp; Service Assurance Dash Board (Signed Forms) Daily</v>
          </cell>
          <cell r="G354" t="str">
            <v>Not Relevant to OSS</v>
          </cell>
          <cell r="H354" t="str">
            <v>BSS</v>
          </cell>
          <cell r="I354"/>
          <cell r="J354"/>
          <cell r="K354"/>
        </row>
        <row r="355">
          <cell r="B355" t="str">
            <v>NOC337</v>
          </cell>
          <cell r="C355" t="str">
            <v>Service Monitoring</v>
          </cell>
          <cell r="D355" t="str">
            <v>NOC Team</v>
          </cell>
          <cell r="E355" t="str">
            <v>Suresh Pawar</v>
          </cell>
          <cell r="F355" t="str">
            <v>Service Delivery &amp; Service Assurance Dash Board (Signed Forms) Weekly</v>
          </cell>
          <cell r="G355" t="str">
            <v>Not Relevant to OSS</v>
          </cell>
          <cell r="H355" t="str">
            <v>BSS</v>
          </cell>
          <cell r="I355"/>
          <cell r="J355"/>
          <cell r="K355"/>
        </row>
        <row r="356">
          <cell r="B356" t="str">
            <v>NOC338</v>
          </cell>
          <cell r="C356" t="str">
            <v>Service Monitoring</v>
          </cell>
          <cell r="D356" t="str">
            <v>NOC Team</v>
          </cell>
          <cell r="E356" t="str">
            <v>Suresh Pawar</v>
          </cell>
          <cell r="F356" t="str">
            <v>Service Delivery &amp; Service Assurance Dash Board (Signed Forms) Monthly</v>
          </cell>
          <cell r="G356" t="str">
            <v>Not Relevant to OSS</v>
          </cell>
          <cell r="H356" t="str">
            <v>BSS</v>
          </cell>
          <cell r="I356"/>
          <cell r="J356"/>
          <cell r="K356"/>
        </row>
        <row r="357">
          <cell r="B357" t="str">
            <v>NOC339</v>
          </cell>
          <cell r="C357" t="str">
            <v>Service Monitoring</v>
          </cell>
          <cell r="D357" t="str">
            <v>NOC Team</v>
          </cell>
          <cell r="E357" t="str">
            <v>Suresh Pawar</v>
          </cell>
          <cell r="F357" t="str">
            <v>Service Delivery &amp; Service Assurance Dash Board (Signed Forms)  (Selective from and to dates)</v>
          </cell>
          <cell r="G357" t="str">
            <v>Not Relevant to OSS</v>
          </cell>
          <cell r="H357" t="str">
            <v>BSS</v>
          </cell>
          <cell r="I357"/>
          <cell r="J357"/>
          <cell r="K357"/>
        </row>
        <row r="358">
          <cell r="B358" t="str">
            <v>NOC421</v>
          </cell>
          <cell r="C358" t="str">
            <v>BBNL Reports</v>
          </cell>
          <cell r="D358" t="str">
            <v>NOC Team</v>
          </cell>
          <cell r="E358" t="str">
            <v>Suresh Pawar</v>
          </cell>
          <cell r="F358" t="str">
            <v>FTTH Connections and their utilisation(Including Household) Daily</v>
          </cell>
          <cell r="G358" t="str">
            <v>Not Relevant to OSS</v>
          </cell>
          <cell r="H358" t="str">
            <v>BSS</v>
          </cell>
          <cell r="I358"/>
          <cell r="J358"/>
          <cell r="K358"/>
        </row>
        <row r="359">
          <cell r="B359" t="str">
            <v>NOC422</v>
          </cell>
          <cell r="C359" t="str">
            <v>BBNL Reports</v>
          </cell>
          <cell r="D359" t="str">
            <v>NOC Team</v>
          </cell>
          <cell r="E359" t="str">
            <v>Suresh Pawar</v>
          </cell>
          <cell r="F359" t="str">
            <v>FTTH Connections and their utilisation(Including Household) Weekly</v>
          </cell>
          <cell r="G359" t="str">
            <v>Not Relevant to OSS</v>
          </cell>
          <cell r="H359" t="str">
            <v>BSS</v>
          </cell>
          <cell r="I359"/>
          <cell r="J359"/>
          <cell r="K359"/>
        </row>
        <row r="360">
          <cell r="B360" t="str">
            <v>NOC423</v>
          </cell>
          <cell r="C360" t="str">
            <v>BBNL Reports</v>
          </cell>
          <cell r="D360" t="str">
            <v>NOC Team</v>
          </cell>
          <cell r="E360" t="str">
            <v>Suresh Pawar</v>
          </cell>
          <cell r="F360" t="str">
            <v>FTTH Connections and their utilisation(Including Household) Monthly</v>
          </cell>
          <cell r="G360" t="str">
            <v>Not Relevant to OSS</v>
          </cell>
          <cell r="H360" t="str">
            <v>BSS</v>
          </cell>
          <cell r="I360"/>
          <cell r="J360"/>
          <cell r="K360"/>
        </row>
        <row r="361">
          <cell r="B361" t="str">
            <v>NOC424</v>
          </cell>
          <cell r="C361" t="str">
            <v>BBNL Reports</v>
          </cell>
          <cell r="D361" t="str">
            <v>NOC Team</v>
          </cell>
          <cell r="E361" t="str">
            <v>Suresh Pawar</v>
          </cell>
          <cell r="F361" t="str">
            <v>FTTH Connections and their utilisation(Including Household)  (Selective from and to dates)</v>
          </cell>
          <cell r="G361" t="str">
            <v>Not Relevant to OSS</v>
          </cell>
          <cell r="H361" t="str">
            <v>BSS</v>
          </cell>
          <cell r="I361"/>
          <cell r="J361"/>
          <cell r="K361"/>
        </row>
        <row r="362">
          <cell r="B362" t="str">
            <v>NOC157</v>
          </cell>
          <cell r="C362" t="str">
            <v>OSS</v>
          </cell>
          <cell r="D362" t="str">
            <v>NOC Team</v>
          </cell>
          <cell r="E362" t="str">
            <v>Suresh Pawar</v>
          </cell>
          <cell r="F362" t="str">
            <v>OSS Integration for POC Locations LCO,RMSO &amp; MSO</v>
          </cell>
          <cell r="G362" t="str">
            <v>Not Relevant to OSS</v>
          </cell>
          <cell r="H362" t="str">
            <v>BSS</v>
          </cell>
          <cell r="I362"/>
          <cell r="J362"/>
          <cell r="K362"/>
        </row>
        <row r="363">
          <cell r="B363" t="str">
            <v>NOC158</v>
          </cell>
          <cell r="C363" t="str">
            <v>OSS</v>
          </cell>
          <cell r="D363" t="str">
            <v>NOC Team</v>
          </cell>
          <cell r="E363" t="str">
            <v>Suresh Pawar</v>
          </cell>
          <cell r="F363" t="str">
            <v>OSS Integration for Live  LCO , RMSO &amp; MSO</v>
          </cell>
          <cell r="G363" t="str">
            <v>Not Relevant to OSS</v>
          </cell>
          <cell r="H363" t="str">
            <v>BSS</v>
          </cell>
          <cell r="I363"/>
          <cell r="J363"/>
          <cell r="K363"/>
        </row>
        <row r="364">
          <cell r="B364" t="str">
            <v>M301</v>
          </cell>
          <cell r="C364" t="str">
            <v>OSS</v>
          </cell>
          <cell r="D364" t="str">
            <v>MOM</v>
          </cell>
          <cell r="E364" t="str">
            <v>Suresh Pawar</v>
          </cell>
          <cell r="F364" t="str">
            <v>Point No. 251: Fetch SLA violation by BSS billing &amp; Point No. 252 Circuit performance data to BSS CRM  
L&amp;T to provide an outline of the interim solution before the Service Inventory solution from HP is in place.
- Ensure no impact on operations during the interim period.
- L&amp;T proposes interim measures such as manual computation of downtime, manual SLA performance management, etc.
- Request an Undertaking (Note 7) confirming that the interim solution will have no cost impact to T-Fiber.
- Timelines for interim milestones and emphasize the need to plan for the final deliverables and a seamless transition.
- Segment Head, L&amp;T to provide clear confirmation by the 1st week of November '23.</v>
          </cell>
          <cell r="G364" t="str">
            <v>Not Relevant to OSS</v>
          </cell>
          <cell r="H364" t="str">
            <v>BSS</v>
          </cell>
          <cell r="I364"/>
          <cell r="J364"/>
          <cell r="K364"/>
        </row>
        <row r="365">
          <cell r="B365" t="str">
            <v>M302</v>
          </cell>
          <cell r="C365" t="str">
            <v>OSS</v>
          </cell>
          <cell r="D365" t="str">
            <v>MOM</v>
          </cell>
          <cell r="E365" t="str">
            <v>Suresh Pawar</v>
          </cell>
          <cell r="F365" t="str">
            <v xml:space="preserve">Point No. 264: Network Downtime, fault reported to be mapped with BSS to consider during billing process  &amp;  Point No. 265: Feasibility Engine &amp; Point No. 266: Commercial engine to be designed along with rules to Budgetary calculation for network and customer feasibilities 
 L&amp;T to submit the SOW agreed between L&amp;T and HP by EoD 19th October ’23. </v>
          </cell>
          <cell r="G365" t="str">
            <v>Not Relevant to OSS</v>
          </cell>
          <cell r="H365" t="str">
            <v>BSS</v>
          </cell>
          <cell r="I365"/>
          <cell r="J365"/>
          <cell r="K365"/>
        </row>
        <row r="366">
          <cell r="B366" t="str">
            <v>-</v>
          </cell>
          <cell r="C366" t="str">
            <v>OSS</v>
          </cell>
          <cell r="D366" t="str">
            <v>T0-T5</v>
          </cell>
          <cell r="E366" t="str">
            <v>Suresh Pawar</v>
          </cell>
          <cell r="F366" t="str">
            <v xml:space="preserve">Helpdesk </v>
          </cell>
          <cell r="G366" t="str">
            <v>Not Relevant to OSS</v>
          </cell>
          <cell r="H366" t="str">
            <v>Neox</v>
          </cell>
          <cell r="I366"/>
          <cell r="J366"/>
          <cell r="K366"/>
        </row>
        <row r="367">
          <cell r="B367" t="str">
            <v>-</v>
          </cell>
          <cell r="C367" t="str">
            <v>OSS</v>
          </cell>
          <cell r="D367" t="str">
            <v>T0-T5</v>
          </cell>
          <cell r="E367" t="str">
            <v>Suresh Pawar</v>
          </cell>
          <cell r="F367" t="str">
            <v>GI planning through GIS Bulk feasibility using new BSS with OSS API for GIS  (P2)</v>
          </cell>
          <cell r="G367" t="str">
            <v>Not Relevant to OSS</v>
          </cell>
          <cell r="H367" t="str">
            <v>GIS</v>
          </cell>
          <cell r="I367"/>
          <cell r="J367"/>
          <cell r="K367"/>
        </row>
        <row r="368">
          <cell r="B368" t="str">
            <v>T264</v>
          </cell>
          <cell r="C368" t="str">
            <v>OSS</v>
          </cell>
          <cell r="D368">
            <v>472</v>
          </cell>
          <cell r="E368" t="str">
            <v>Suresh Pawar</v>
          </cell>
          <cell r="F368" t="str">
            <v>Network Downtime, fault reported to be mapped with BSS to consider during billing process</v>
          </cell>
          <cell r="G368" t="str">
            <v>Not Relevant to OSS</v>
          </cell>
          <cell r="H368" t="str">
            <v>BSS</v>
          </cell>
          <cell r="I368"/>
          <cell r="J368"/>
          <cell r="K368"/>
        </row>
        <row r="369">
          <cell r="B369" t="str">
            <v>T266</v>
          </cell>
          <cell r="C369" t="str">
            <v>OSS</v>
          </cell>
          <cell r="D369">
            <v>472</v>
          </cell>
          <cell r="E369" t="str">
            <v>Suresh Pawar</v>
          </cell>
          <cell r="F369" t="str">
            <v>Commercial engine to be designed along with rules to  Budgetory  calculation for network and customer feasibilies</v>
          </cell>
          <cell r="G369" t="str">
            <v>Not Relevant to OSS</v>
          </cell>
          <cell r="H369" t="str">
            <v>BSS</v>
          </cell>
          <cell r="I369"/>
          <cell r="J369"/>
          <cell r="K369"/>
        </row>
        <row r="370">
          <cell r="B370" t="str">
            <v>T251</v>
          </cell>
          <cell r="C370" t="str">
            <v>OSS</v>
          </cell>
          <cell r="D370">
            <v>472</v>
          </cell>
          <cell r="E370" t="str">
            <v>Suresh Pawar</v>
          </cell>
          <cell r="F370" t="str">
            <v>Fetch SLA violation by BSS billing</v>
          </cell>
          <cell r="G370" t="str">
            <v>Not Relevant to OSS</v>
          </cell>
          <cell r="H370" t="str">
            <v>BSS</v>
          </cell>
          <cell r="I370"/>
          <cell r="J370"/>
          <cell r="K370"/>
        </row>
        <row r="371">
          <cell r="B371" t="str">
            <v>T252</v>
          </cell>
          <cell r="C371" t="str">
            <v>OSS</v>
          </cell>
          <cell r="D371">
            <v>472</v>
          </cell>
          <cell r="E371" t="str">
            <v>Suresh Pawar</v>
          </cell>
          <cell r="F371" t="str">
            <v>Circuit performance data to BSS CRM</v>
          </cell>
          <cell r="G371" t="str">
            <v>Not Relevant to OSS</v>
          </cell>
          <cell r="H371" t="str">
            <v>BSS</v>
          </cell>
          <cell r="I371"/>
          <cell r="J371"/>
          <cell r="K371"/>
        </row>
        <row r="372">
          <cell r="B372" t="str">
            <v>NOC173</v>
          </cell>
          <cell r="C372" t="str">
            <v>BBNL Reports</v>
          </cell>
          <cell r="D372" t="str">
            <v>NOC Team</v>
          </cell>
          <cell r="E372" t="str">
            <v>Suresh Pawar</v>
          </cell>
          <cell r="F372" t="str">
            <v>Publishing of BBNL dashboard Weekly</v>
          </cell>
          <cell r="G372" t="str">
            <v>Not Required to BBNL</v>
          </cell>
          <cell r="H372" t="str">
            <v>Power BI</v>
          </cell>
          <cell r="I372"/>
          <cell r="J372"/>
          <cell r="K372" t="str">
            <v>11-Oct-25: BBNL do not ask weekly hence it is not delivered</v>
          </cell>
        </row>
        <row r="373">
          <cell r="B373" t="str">
            <v>NOC175</v>
          </cell>
          <cell r="C373" t="str">
            <v>BBNL Reports</v>
          </cell>
          <cell r="D373" t="str">
            <v>NOC Team</v>
          </cell>
          <cell r="E373" t="str">
            <v>Suresh Pawar</v>
          </cell>
          <cell r="F373" t="str">
            <v>Publishing of BBNL dashboard  (Selective from and to dates)</v>
          </cell>
          <cell r="G373" t="str">
            <v>Not Required to BBNL</v>
          </cell>
          <cell r="H373" t="str">
            <v>Power BI</v>
          </cell>
          <cell r="I373"/>
          <cell r="J373"/>
          <cell r="K373" t="str">
            <v>11-Oct-25: BBNL do not ask Selective from and to dates hence it is not delivered</v>
          </cell>
        </row>
        <row r="374">
          <cell r="B374" t="str">
            <v>NOC414</v>
          </cell>
          <cell r="C374" t="str">
            <v>BBNL Reports</v>
          </cell>
          <cell r="D374" t="str">
            <v>NOC Team</v>
          </cell>
          <cell r="E374" t="str">
            <v>Suresh Pawar</v>
          </cell>
          <cell r="F374" t="str">
            <v>Block and GP Status  Weekly</v>
          </cell>
          <cell r="G374" t="str">
            <v>Not Required to BBNL</v>
          </cell>
          <cell r="H374" t="str">
            <v>UOC</v>
          </cell>
          <cell r="I374"/>
          <cell r="J374"/>
          <cell r="K374" t="str">
            <v>11-Oct-25: BBNL do not ask weekly hence it is not delivered</v>
          </cell>
        </row>
        <row r="375">
          <cell r="B375" t="str">
            <v>NOC416</v>
          </cell>
          <cell r="C375" t="str">
            <v>BBNL Reports</v>
          </cell>
          <cell r="D375" t="str">
            <v>NOC Team</v>
          </cell>
          <cell r="E375" t="str">
            <v>Suresh Pawar</v>
          </cell>
          <cell r="F375" t="str">
            <v>Block and GP Status   (Selective from and to dates)</v>
          </cell>
          <cell r="G375" t="str">
            <v>Not Required to BBNL</v>
          </cell>
          <cell r="H375" t="str">
            <v>UOC</v>
          </cell>
          <cell r="I375"/>
          <cell r="J375"/>
          <cell r="K375" t="str">
            <v>11-Oct-25: BBNL do not ask Selective from and to dates hence it is not delivered</v>
          </cell>
        </row>
        <row r="376">
          <cell r="B376" t="str">
            <v>NOC418</v>
          </cell>
          <cell r="C376" t="str">
            <v>BBNL Reports</v>
          </cell>
          <cell r="D376" t="str">
            <v>NOC Team</v>
          </cell>
          <cell r="E376" t="str">
            <v>Suresh Pawar</v>
          </cell>
          <cell r="F376" t="str">
            <v>Block and GP Availability Weekly</v>
          </cell>
          <cell r="G376" t="str">
            <v>Not Required to BBNL</v>
          </cell>
          <cell r="H376" t="str">
            <v>UOC</v>
          </cell>
          <cell r="I376"/>
          <cell r="J376"/>
          <cell r="K376" t="str">
            <v>11-Oct-25: BBNL do not ask weekly hence it is not delivered</v>
          </cell>
        </row>
        <row r="377">
          <cell r="B377" t="str">
            <v>NOC420</v>
          </cell>
          <cell r="C377" t="str">
            <v>BBNL Reports</v>
          </cell>
          <cell r="D377" t="str">
            <v>NOC Team</v>
          </cell>
          <cell r="E377" t="str">
            <v>Suresh Pawar</v>
          </cell>
          <cell r="F377" t="str">
            <v>Block and GP Availability  (Selective from and to dates)</v>
          </cell>
          <cell r="G377" t="str">
            <v>Not Required to BBNL</v>
          </cell>
          <cell r="H377" t="str">
            <v>UOC</v>
          </cell>
          <cell r="I377"/>
          <cell r="J377"/>
          <cell r="K377" t="str">
            <v>11-Oct-25: BBNL do not ask Selective from and to dates hence it is not delivered</v>
          </cell>
        </row>
        <row r="378">
          <cell r="B378" t="str">
            <v>NOC105</v>
          </cell>
          <cell r="C378" t="str">
            <v>GPON</v>
          </cell>
          <cell r="D378" t="str">
            <v>NOC Team</v>
          </cell>
          <cell r="E378" t="str">
            <v>Suresh Pawar</v>
          </cell>
          <cell r="F378" t="str">
            <v>Published GP Network uptime (like, total scope, litup count and availability according to the category) Weekly</v>
          </cell>
          <cell r="G378" t="str">
            <v>NOT-FEASIBLE</v>
          </cell>
          <cell r="H378" t="str">
            <v>UOC</v>
          </cell>
          <cell r="I378"/>
          <cell r="J378"/>
          <cell r="K378" t="str">
            <v>26-Sep-2025: 
GPON , DWDM, Routers, switches and UPS we can take monthly and Daily reports from UOC.
For UPS, Routers and switches we can take hourly, weekly, monthly on demand and any selective period basis from NNMI.
L&amp;T conveyed that, As per the agreed scope of work between L&amp;T, TFiber, HP and OT this hourly and weekly granuality not given in the scope, also availability based on alarm.
As per the confirmation from Manoj L&amp;T, The existing tool can only give daily and monthly reports only. Apart from that the system doesn't have capabilities to generate other reports.
Vigility need to co-ordinate with OEM and confirm the feasibility.</v>
          </cell>
        </row>
        <row r="379">
          <cell r="B379" t="str">
            <v>NOC112</v>
          </cell>
          <cell r="C379" t="str">
            <v>GPON</v>
          </cell>
          <cell r="D379" t="str">
            <v>NOC Team</v>
          </cell>
          <cell r="E379" t="str">
            <v>Suresh Pawar</v>
          </cell>
          <cell r="F379" t="str">
            <v>Published Mandal Network uptime (like, total scope, litup count and availability according to the category) Hourly</v>
          </cell>
          <cell r="G379" t="str">
            <v>NOT-FEASIBLE</v>
          </cell>
          <cell r="H379" t="str">
            <v>UOC</v>
          </cell>
          <cell r="I379"/>
          <cell r="J379"/>
          <cell r="K379" t="str">
            <v>Availability is available in UOC for  Daily and monthly only.</v>
          </cell>
        </row>
        <row r="380">
          <cell r="B380" t="str">
            <v>NOC114</v>
          </cell>
          <cell r="C380" t="str">
            <v>GPON</v>
          </cell>
          <cell r="D380" t="str">
            <v>NOC Team</v>
          </cell>
          <cell r="E380" t="str">
            <v>Suresh Pawar</v>
          </cell>
          <cell r="F380" t="str">
            <v>Published Mandal Network uptime (like, total scope, litup count and availability according to the category) Weekly</v>
          </cell>
          <cell r="G380" t="str">
            <v>NOT-FEASIBLE</v>
          </cell>
          <cell r="H380" t="str">
            <v>UOC</v>
          </cell>
          <cell r="I380"/>
          <cell r="J380"/>
          <cell r="K380"/>
        </row>
        <row r="381">
          <cell r="B381" t="str">
            <v>NOC131</v>
          </cell>
          <cell r="C381" t="str">
            <v>Field Passive Infra</v>
          </cell>
          <cell r="D381" t="str">
            <v>NOC Team</v>
          </cell>
          <cell r="E381" t="str">
            <v>Suresh Pawar</v>
          </cell>
          <cell r="F381" t="str">
            <v>Preparion and publishing Field Passive Infra Devices Uptime dashboard (Zone,Mandal,GP wise) Weekly</v>
          </cell>
          <cell r="G381" t="str">
            <v>NOT-FEASIBLE</v>
          </cell>
          <cell r="H381" t="str">
            <v>UOC</v>
          </cell>
          <cell r="I381"/>
          <cell r="J381"/>
          <cell r="K381"/>
        </row>
        <row r="382">
          <cell r="B382" t="str">
            <v>NOC202</v>
          </cell>
          <cell r="C382" t="str">
            <v>DWDM</v>
          </cell>
          <cell r="D382" t="str">
            <v>NOC Team</v>
          </cell>
          <cell r="E382" t="str">
            <v>Suresh Pawar</v>
          </cell>
          <cell r="F382" t="str">
            <v>Preparation and publishing of all DC DWDM devices availability dashboard Weekly</v>
          </cell>
          <cell r="G382" t="str">
            <v>NOT-FEASIBLE</v>
          </cell>
          <cell r="H382" t="str">
            <v>UOC</v>
          </cell>
          <cell r="I382"/>
          <cell r="J382"/>
          <cell r="K382"/>
        </row>
        <row r="383">
          <cell r="B383" t="str">
            <v>NOC177</v>
          </cell>
          <cell r="C383" t="str">
            <v>Field Passive Infra</v>
          </cell>
          <cell r="D383" t="str">
            <v>NOC Team</v>
          </cell>
          <cell r="E383" t="str">
            <v>Suresh Pawar</v>
          </cell>
          <cell r="F383" t="str">
            <v>Publishing of Field Passive infra total devices dashboard Weekly</v>
          </cell>
          <cell r="G383" t="str">
            <v>NOT-FEASIBLE</v>
          </cell>
          <cell r="H383" t="str">
            <v>UOC</v>
          </cell>
          <cell r="I383"/>
          <cell r="J383"/>
          <cell r="K383"/>
        </row>
        <row r="384">
          <cell r="B384" t="str">
            <v>NOC127</v>
          </cell>
          <cell r="C384" t="str">
            <v>All Domain</v>
          </cell>
          <cell r="D384" t="str">
            <v>NOC Team</v>
          </cell>
          <cell r="E384" t="str">
            <v>Suresh Pawar</v>
          </cell>
          <cell r="F384" t="str">
            <v>Publishing of total field network devices dashboard Weekly</v>
          </cell>
          <cell r="G384" t="str">
            <v>NOT-FEASIBLE</v>
          </cell>
          <cell r="H384" t="str">
            <v>UOC</v>
          </cell>
          <cell r="I384"/>
          <cell r="J384"/>
          <cell r="K384"/>
        </row>
        <row r="385">
          <cell r="B385" t="str">
            <v>NOC129</v>
          </cell>
          <cell r="C385" t="str">
            <v>All Domain</v>
          </cell>
          <cell r="D385" t="str">
            <v>NOC Team</v>
          </cell>
          <cell r="E385" t="str">
            <v>Suresh Pawar</v>
          </cell>
          <cell r="F385" t="str">
            <v>Publishing of total field network devices dashboard  (Selective from and to dates)</v>
          </cell>
          <cell r="G385" t="str">
            <v>NOT-FEASIBLE</v>
          </cell>
          <cell r="H385" t="str">
            <v>UOC</v>
          </cell>
          <cell r="I385"/>
          <cell r="J385"/>
          <cell r="K385"/>
        </row>
        <row r="386">
          <cell r="B386" t="str">
            <v>NOC49</v>
          </cell>
          <cell r="C386" t="str">
            <v>GPON</v>
          </cell>
          <cell r="D386" t="str">
            <v>NOC Team</v>
          </cell>
          <cell r="E386" t="str">
            <v>Suresh Pawar</v>
          </cell>
          <cell r="F386" t="str">
            <v>Summary Status of complete 424 Mandal OLTs ( Blocks ) of PKG-ABC Weekly</v>
          </cell>
          <cell r="G386" t="str">
            <v>NOT-FEASIBLE</v>
          </cell>
          <cell r="H386" t="str">
            <v>UOC</v>
          </cell>
          <cell r="I386"/>
          <cell r="J386"/>
          <cell r="K386" t="str">
            <v>Live data -bothUOC and POWErbi</v>
          </cell>
        </row>
        <row r="387">
          <cell r="B387" t="str">
            <v>NOC53</v>
          </cell>
          <cell r="C387" t="str">
            <v>GPON</v>
          </cell>
          <cell r="D387" t="str">
            <v>NOC Team</v>
          </cell>
          <cell r="E387" t="str">
            <v>Suresh Pawar</v>
          </cell>
          <cell r="F387" t="str">
            <v>Summary of Lit-up GPs Status_8894 as on 14-05-2025_4PM(Revised) Weekly</v>
          </cell>
          <cell r="G387" t="str">
            <v>NOT-FEASIBLE</v>
          </cell>
          <cell r="H387" t="str">
            <v>UOC</v>
          </cell>
          <cell r="I387"/>
          <cell r="J387"/>
          <cell r="K387"/>
        </row>
        <row r="388">
          <cell r="B388" t="str">
            <v>NOC54</v>
          </cell>
          <cell r="C388" t="str">
            <v>GPON</v>
          </cell>
          <cell r="D388" t="str">
            <v>NOC Team</v>
          </cell>
          <cell r="E388" t="str">
            <v>Suresh Pawar</v>
          </cell>
          <cell r="F388" t="str">
            <v>Summary of Lit-up GPs Status_8894 as on 14-05-2025_4PM(Revised) Monthly</v>
          </cell>
          <cell r="G388" t="str">
            <v>NOT-FEASIBLE</v>
          </cell>
          <cell r="H388" t="str">
            <v>UOC</v>
          </cell>
          <cell r="I388"/>
          <cell r="J388"/>
          <cell r="K388"/>
        </row>
        <row r="389">
          <cell r="B389" t="str">
            <v>NOC55</v>
          </cell>
          <cell r="C389" t="str">
            <v>GPON</v>
          </cell>
          <cell r="D389" t="str">
            <v>NOC Team</v>
          </cell>
          <cell r="E389" t="str">
            <v>Suresh Pawar</v>
          </cell>
          <cell r="F389" t="str">
            <v>Summary of Lit-up GPs Status_8894 as on 14-05-2025_4PM(Revised)  (Selective from and to dates)</v>
          </cell>
          <cell r="G389" t="str">
            <v>NOT-FEASIBLE</v>
          </cell>
          <cell r="H389" t="str">
            <v>UOC</v>
          </cell>
          <cell r="I389"/>
          <cell r="J389"/>
          <cell r="K389"/>
        </row>
        <row r="390">
          <cell r="B390" t="str">
            <v>NOC57</v>
          </cell>
          <cell r="C390" t="str">
            <v>GPON</v>
          </cell>
          <cell r="D390" t="str">
            <v>NOC Team</v>
          </cell>
          <cell r="E390" t="str">
            <v>Suresh Pawar</v>
          </cell>
          <cell r="F390" t="str">
            <v>T-NOC Report :: Summary of O&amp;M Cluster OLTs status Weekly</v>
          </cell>
          <cell r="G390" t="str">
            <v>NOT-FEASIBLE</v>
          </cell>
          <cell r="H390" t="str">
            <v>UOC</v>
          </cell>
          <cell r="I390"/>
          <cell r="J390"/>
          <cell r="K390"/>
        </row>
        <row r="391">
          <cell r="B391" t="str">
            <v>NOC58</v>
          </cell>
          <cell r="C391" t="str">
            <v>GPON</v>
          </cell>
          <cell r="D391" t="str">
            <v>NOC Team</v>
          </cell>
          <cell r="E391" t="str">
            <v>Suresh Pawar</v>
          </cell>
          <cell r="F391" t="str">
            <v>T-NOC Report :: Summary of O&amp;M Cluster OLTs status Monthly</v>
          </cell>
          <cell r="G391" t="str">
            <v>NOT-FEASIBLE</v>
          </cell>
          <cell r="H391" t="str">
            <v>UOC</v>
          </cell>
          <cell r="I391"/>
          <cell r="J391"/>
          <cell r="K391"/>
        </row>
        <row r="392">
          <cell r="B392" t="str">
            <v>NOC59</v>
          </cell>
          <cell r="C392" t="str">
            <v>GPON</v>
          </cell>
          <cell r="D392" t="str">
            <v>NOC Team</v>
          </cell>
          <cell r="E392" t="str">
            <v>Suresh Pawar</v>
          </cell>
          <cell r="F392" t="str">
            <v>T-NOC Report :: Summary of O&amp;M Cluster OLTs status  (Selective from and to dates)</v>
          </cell>
          <cell r="G392" t="str">
            <v>NOT-FEASIBLE</v>
          </cell>
          <cell r="H392" t="str">
            <v>UOC</v>
          </cell>
          <cell r="I392"/>
          <cell r="J392"/>
          <cell r="K392"/>
        </row>
        <row r="393">
          <cell r="B393" t="str">
            <v>NOC73</v>
          </cell>
          <cell r="C393" t="str">
            <v>GPON</v>
          </cell>
          <cell r="D393" t="str">
            <v>NOC Team</v>
          </cell>
          <cell r="E393" t="str">
            <v>Suresh Pawar</v>
          </cell>
          <cell r="F393" t="str">
            <v>HH_PM Utilization Dump _PKGA_PKGC Weekly</v>
          </cell>
          <cell r="G393" t="str">
            <v>NOT-FEASIBLE</v>
          </cell>
          <cell r="H393" t="str">
            <v>PMS</v>
          </cell>
          <cell r="I393"/>
          <cell r="J393"/>
          <cell r="K393"/>
        </row>
        <row r="394">
          <cell r="B394" t="str">
            <v>NOC75</v>
          </cell>
          <cell r="C394" t="str">
            <v>GPON</v>
          </cell>
          <cell r="D394" t="str">
            <v>NOC Team</v>
          </cell>
          <cell r="E394" t="str">
            <v>Suresh Pawar</v>
          </cell>
          <cell r="F394" t="str">
            <v>HH_PM Utilization Dump _PKGA_PKGC  (Selective from and to dates)</v>
          </cell>
          <cell r="G394" t="str">
            <v>NOT-FEASIBLE</v>
          </cell>
          <cell r="H394" t="str">
            <v>PMS</v>
          </cell>
          <cell r="I394"/>
          <cell r="J394"/>
          <cell r="K394"/>
        </row>
        <row r="395">
          <cell r="B395" t="str">
            <v>NOC285</v>
          </cell>
          <cell r="C395" t="str">
            <v>Field Passive Infra</v>
          </cell>
          <cell r="D395" t="str">
            <v>NOC Team</v>
          </cell>
          <cell r="E395" t="str">
            <v>Suresh Pawar</v>
          </cell>
          <cell r="F395" t="str">
            <v>Field Passive Infra :: Package Wise District Level Visibility Status Weekly</v>
          </cell>
          <cell r="G395" t="str">
            <v>NOT-FEASIBLE</v>
          </cell>
          <cell r="H395" t="str">
            <v>UOC</v>
          </cell>
          <cell r="I395"/>
          <cell r="J395"/>
          <cell r="K395"/>
        </row>
        <row r="396">
          <cell r="B396" t="str">
            <v>NOC286</v>
          </cell>
          <cell r="C396" t="str">
            <v>Field Passive Infra</v>
          </cell>
          <cell r="D396" t="str">
            <v>NOC Team</v>
          </cell>
          <cell r="E396" t="str">
            <v>Suresh Pawar</v>
          </cell>
          <cell r="F396" t="str">
            <v>Field Passive Infra :: Package Wise District Level Visibility Status Monthly</v>
          </cell>
          <cell r="G396" t="str">
            <v>NOT-FEASIBLE</v>
          </cell>
          <cell r="H396" t="str">
            <v>UOC</v>
          </cell>
          <cell r="I396"/>
          <cell r="J396"/>
          <cell r="K396"/>
        </row>
        <row r="397">
          <cell r="B397" t="str">
            <v>NOC287</v>
          </cell>
          <cell r="C397" t="str">
            <v>Field Passive Infra</v>
          </cell>
          <cell r="D397" t="str">
            <v>NOC Team</v>
          </cell>
          <cell r="E397" t="str">
            <v>Suresh Pawar</v>
          </cell>
          <cell r="F397" t="str">
            <v>Field Passive Infra :: Package Wise District Level Visibility Status  (Selective from and to dates)</v>
          </cell>
          <cell r="G397" t="str">
            <v>NOT-FEASIBLE</v>
          </cell>
          <cell r="H397" t="str">
            <v>UOC</v>
          </cell>
          <cell r="I397"/>
          <cell r="J397"/>
          <cell r="K397" t="str">
            <v>avaiable in NNMI , assign to someone from oSSteam</v>
          </cell>
        </row>
        <row r="398">
          <cell r="B398" t="str">
            <v>NOC308</v>
          </cell>
          <cell r="C398" t="str">
            <v>Field Passive Infra</v>
          </cell>
          <cell r="D398" t="str">
            <v>NOC Team</v>
          </cell>
          <cell r="E398" t="str">
            <v>Suresh Pawar</v>
          </cell>
          <cell r="F398" t="str">
            <v>Mandal EB &amp; Zonal DG Running report  Daily</v>
          </cell>
          <cell r="G398" t="str">
            <v>NOT-FEASIBLE</v>
          </cell>
          <cell r="H398" t="str">
            <v>NNMI</v>
          </cell>
          <cell r="I398"/>
          <cell r="J398"/>
          <cell r="K398"/>
        </row>
        <row r="399">
          <cell r="B399" t="str">
            <v>NOC309</v>
          </cell>
          <cell r="C399" t="str">
            <v>Field Passive Infra</v>
          </cell>
          <cell r="D399" t="str">
            <v>NOC Team</v>
          </cell>
          <cell r="E399" t="str">
            <v>Suresh Pawar</v>
          </cell>
          <cell r="F399" t="str">
            <v>Mandal EB &amp; Zonal DG Running report  Weekly</v>
          </cell>
          <cell r="G399" t="str">
            <v>NOT-FEASIBLE</v>
          </cell>
          <cell r="H399" t="str">
            <v>NNMI</v>
          </cell>
          <cell r="I399"/>
          <cell r="J399"/>
          <cell r="K399"/>
        </row>
        <row r="400">
          <cell r="B400" t="str">
            <v>NOC310</v>
          </cell>
          <cell r="C400" t="str">
            <v>Field Passive Infra</v>
          </cell>
          <cell r="D400" t="str">
            <v>NOC Team</v>
          </cell>
          <cell r="E400" t="str">
            <v>Suresh Pawar</v>
          </cell>
          <cell r="F400" t="str">
            <v>Mandal EB &amp; Zonal DG Running report  Monthly</v>
          </cell>
          <cell r="G400" t="str">
            <v>NOT-FEASIBLE</v>
          </cell>
          <cell r="H400" t="str">
            <v>NNMI</v>
          </cell>
          <cell r="I400"/>
          <cell r="J400"/>
          <cell r="K400"/>
        </row>
        <row r="401">
          <cell r="B401" t="str">
            <v>NOC317</v>
          </cell>
          <cell r="C401" t="str">
            <v>Service Monitoring</v>
          </cell>
          <cell r="D401" t="str">
            <v>NOC Team</v>
          </cell>
          <cell r="E401" t="str">
            <v>Suresh Pawar</v>
          </cell>
          <cell r="F401" t="str">
            <v>Customised Dashboard as per Department/Service/Locations, etc..Weekly</v>
          </cell>
          <cell r="G401" t="str">
            <v>NOT-FEASIBLE</v>
          </cell>
          <cell r="H401" t="str">
            <v>Power Bi</v>
          </cell>
          <cell r="I401"/>
          <cell r="J401"/>
          <cell r="K401"/>
        </row>
        <row r="402">
          <cell r="B402" t="str">
            <v>NOC318</v>
          </cell>
          <cell r="C402" t="str">
            <v>Service Monitoring</v>
          </cell>
          <cell r="D402" t="str">
            <v>NOC Team</v>
          </cell>
          <cell r="E402" t="str">
            <v>Suresh Pawar</v>
          </cell>
          <cell r="F402" t="str">
            <v>Customised Dashboard as per Department/Service/Locations, etc..Monthly</v>
          </cell>
          <cell r="G402" t="str">
            <v>NOT-FEASIBLE</v>
          </cell>
          <cell r="H402" t="str">
            <v>Power Bi</v>
          </cell>
          <cell r="I402"/>
          <cell r="J402"/>
          <cell r="K402"/>
        </row>
        <row r="403">
          <cell r="B403" t="str">
            <v>NOC319</v>
          </cell>
          <cell r="C403" t="str">
            <v>Service Monitoring</v>
          </cell>
          <cell r="D403" t="str">
            <v>NOC Team</v>
          </cell>
          <cell r="E403" t="str">
            <v>Suresh Pawar</v>
          </cell>
          <cell r="F403" t="str">
            <v>Customised Dashboard as per Department/Service/Locations, etc..Selective Dates</v>
          </cell>
          <cell r="G403" t="str">
            <v>NOT-FEASIBLE</v>
          </cell>
          <cell r="H403" t="str">
            <v>Power Bi</v>
          </cell>
          <cell r="I403"/>
          <cell r="J403"/>
          <cell r="K403"/>
        </row>
        <row r="404">
          <cell r="B404" t="str">
            <v>NOC321</v>
          </cell>
          <cell r="C404" t="str">
            <v>Service Monitoring</v>
          </cell>
          <cell r="D404" t="str">
            <v>NOC Team</v>
          </cell>
          <cell r="E404" t="str">
            <v>Suresh Pawar</v>
          </cell>
          <cell r="F404" t="str">
            <v>T-NOC Report :: GI Sites SD SA Report Weekly</v>
          </cell>
          <cell r="G404" t="str">
            <v>NOT-FEASIBLE</v>
          </cell>
          <cell r="H404" t="str">
            <v>UOC</v>
          </cell>
          <cell r="I404"/>
          <cell r="J404"/>
          <cell r="K404"/>
        </row>
        <row r="405">
          <cell r="B405" t="str">
            <v>NOC325</v>
          </cell>
          <cell r="C405" t="str">
            <v>Service Monitoring</v>
          </cell>
          <cell r="D405" t="str">
            <v>NOC Team</v>
          </cell>
          <cell r="E405" t="str">
            <v>Suresh Pawar</v>
          </cell>
          <cell r="F405" t="str">
            <v>List of GI with bandwidth Utilization Details Weekly</v>
          </cell>
          <cell r="G405" t="str">
            <v>NOT-FEASIBLE</v>
          </cell>
          <cell r="H405" t="str">
            <v>UOC</v>
          </cell>
          <cell r="I405"/>
          <cell r="J405"/>
          <cell r="K405"/>
        </row>
        <row r="406">
          <cell r="B406" t="str">
            <v>NOC327</v>
          </cell>
          <cell r="C406" t="str">
            <v>Service Monitoring</v>
          </cell>
          <cell r="D406" t="str">
            <v>NOC Team</v>
          </cell>
          <cell r="E406" t="str">
            <v>Suresh Pawar</v>
          </cell>
          <cell r="F406" t="str">
            <v>List of GI with bandwidth Utilization Details  (Selective from and to dates)</v>
          </cell>
          <cell r="G406" t="str">
            <v>NOT-FEASIBLE</v>
          </cell>
          <cell r="H406" t="str">
            <v>UOC</v>
          </cell>
          <cell r="I406"/>
          <cell r="J406"/>
          <cell r="K406"/>
        </row>
        <row r="407">
          <cell r="B407" t="str">
            <v>NOC329</v>
          </cell>
          <cell r="C407" t="str">
            <v>Service Monitoring</v>
          </cell>
          <cell r="D407" t="str">
            <v>NOC Team</v>
          </cell>
          <cell r="E407" t="str">
            <v>Suresh Pawar</v>
          </cell>
          <cell r="F407" t="str">
            <v>T-NOC :: Status Summary of Bandwidth Utilization &amp; Non Utilization of WIFI Routers in GB &amp; ONTs Status Weekly</v>
          </cell>
          <cell r="G407" t="str">
            <v>NOT-FEASIBLE</v>
          </cell>
          <cell r="H407" t="str">
            <v>UOC</v>
          </cell>
          <cell r="I407"/>
          <cell r="J407"/>
          <cell r="K407"/>
        </row>
        <row r="408">
          <cell r="B408" t="str">
            <v>NOC331</v>
          </cell>
          <cell r="C408" t="str">
            <v>Service Monitoring</v>
          </cell>
          <cell r="D408" t="str">
            <v>NOC Team</v>
          </cell>
          <cell r="E408" t="str">
            <v>Suresh Pawar</v>
          </cell>
          <cell r="F408" t="str">
            <v>T-NOC :: Status Summary of Bandwidth Utilization &amp; Non Utilization of WIFI Routers in GB &amp; ONTs Status  (Selective from and to dates)</v>
          </cell>
          <cell r="G408" t="str">
            <v>NOT-FEASIBLE</v>
          </cell>
          <cell r="H408" t="str">
            <v>UOC</v>
          </cell>
          <cell r="I408"/>
          <cell r="J408"/>
          <cell r="K408"/>
        </row>
        <row r="409">
          <cell r="B409" t="str">
            <v>NOC89</v>
          </cell>
          <cell r="C409" t="str">
            <v>GPON</v>
          </cell>
          <cell r="D409" t="str">
            <v>NOC Team</v>
          </cell>
          <cell r="E409" t="str">
            <v>Suresh Pawar</v>
          </cell>
          <cell r="F409" t="str">
            <v>POP uptime_ GP Mandal and Zonal Weekly</v>
          </cell>
          <cell r="G409" t="str">
            <v>NOT-FEASIBLE</v>
          </cell>
          <cell r="H409" t="str">
            <v>UOC</v>
          </cell>
          <cell r="I409"/>
          <cell r="J409"/>
          <cell r="K409"/>
        </row>
        <row r="410">
          <cell r="B410" t="str">
            <v>NOC91</v>
          </cell>
          <cell r="C410" t="str">
            <v>GPON</v>
          </cell>
          <cell r="D410" t="str">
            <v>NOC Team</v>
          </cell>
          <cell r="E410" t="str">
            <v>Suresh Pawar</v>
          </cell>
          <cell r="F410" t="str">
            <v>POP uptime_ GP Mandal and Zonal  (Selective from and to dates)</v>
          </cell>
          <cell r="G410" t="str">
            <v>NOT-FEASIBLE</v>
          </cell>
          <cell r="H410" t="str">
            <v>UOC</v>
          </cell>
          <cell r="I410"/>
          <cell r="J410"/>
          <cell r="K410"/>
        </row>
        <row r="411">
          <cell r="B411" t="str">
            <v>NOC93</v>
          </cell>
          <cell r="C411" t="str">
            <v>GPON</v>
          </cell>
          <cell r="D411" t="str">
            <v>NOC Team</v>
          </cell>
          <cell r="E411" t="str">
            <v>Suresh Pawar</v>
          </cell>
          <cell r="F411" t="str">
            <v>Weekly BW utilization Supporting data Weekly</v>
          </cell>
          <cell r="G411" t="str">
            <v>NOT-FEASIBLE</v>
          </cell>
          <cell r="H411" t="str">
            <v>UOC</v>
          </cell>
          <cell r="I411"/>
          <cell r="J411"/>
          <cell r="K411"/>
        </row>
        <row r="412">
          <cell r="B412" t="str">
            <v>NOC95</v>
          </cell>
          <cell r="C412" t="str">
            <v>GPON</v>
          </cell>
          <cell r="D412" t="str">
            <v>NOC Team</v>
          </cell>
          <cell r="E412" t="str">
            <v>Suresh Pawar</v>
          </cell>
          <cell r="F412" t="str">
            <v>Weekly BW utilization Supporting data  (Selective from and to dates)</v>
          </cell>
          <cell r="G412" t="str">
            <v>NOT-FEASIBLE</v>
          </cell>
          <cell r="H412" t="str">
            <v>UOC</v>
          </cell>
          <cell r="I412"/>
          <cell r="J412"/>
          <cell r="K412"/>
        </row>
        <row r="413">
          <cell r="B413" t="str">
            <v>NOC361</v>
          </cell>
          <cell r="C413" t="str">
            <v>All Domain</v>
          </cell>
          <cell r="D413" t="str">
            <v>NOC Team</v>
          </cell>
          <cell r="E413" t="str">
            <v>Suresh Pawar</v>
          </cell>
          <cell r="F413" t="str">
            <v>Inventory Dashboard and Report(Domain wise Filter) Weekly</v>
          </cell>
          <cell r="G413" t="str">
            <v>NOT-FEASIBLE</v>
          </cell>
          <cell r="H413" t="str">
            <v>UOC</v>
          </cell>
          <cell r="I413"/>
          <cell r="J413"/>
          <cell r="K413"/>
        </row>
        <row r="414">
          <cell r="B414" t="str">
            <v>NOC362</v>
          </cell>
          <cell r="C414" t="str">
            <v>All Domain</v>
          </cell>
          <cell r="D414" t="str">
            <v>NOC Team</v>
          </cell>
          <cell r="E414" t="str">
            <v>Suresh Pawar</v>
          </cell>
          <cell r="F414" t="str">
            <v>Inventory Dashboard and Report(Domain wise Filter) Monthly</v>
          </cell>
          <cell r="G414" t="str">
            <v>NOT-FEASIBLE</v>
          </cell>
          <cell r="H414" t="str">
            <v>UOC</v>
          </cell>
          <cell r="I414"/>
          <cell r="J414"/>
          <cell r="K414"/>
        </row>
        <row r="415">
          <cell r="B415" t="str">
            <v>NOC363</v>
          </cell>
          <cell r="C415" t="str">
            <v>All Domain</v>
          </cell>
          <cell r="D415" t="str">
            <v>NOC Team</v>
          </cell>
          <cell r="E415" t="str">
            <v>Suresh Pawar</v>
          </cell>
          <cell r="F415" t="str">
            <v>Inventory Dashboard and Report(Domain wise Filter)  (Selective from and to dates)</v>
          </cell>
          <cell r="G415" t="str">
            <v>NOT-FEASIBLE</v>
          </cell>
          <cell r="H415" t="str">
            <v>UOC</v>
          </cell>
          <cell r="I415"/>
          <cell r="J415"/>
          <cell r="K415"/>
        </row>
        <row r="416">
          <cell r="B416" t="str">
            <v>NOC387</v>
          </cell>
          <cell r="C416" t="str">
            <v>All Domain</v>
          </cell>
          <cell r="D416" t="str">
            <v>NOC Team</v>
          </cell>
          <cell r="E416" t="str">
            <v>Suresh Pawar</v>
          </cell>
          <cell r="F416" t="str">
            <v>Node(POP) wise Availability Weekly</v>
          </cell>
          <cell r="G416" t="str">
            <v>NOT-FEASIBLE</v>
          </cell>
          <cell r="H416" t="str">
            <v>UOC</v>
          </cell>
          <cell r="I416"/>
          <cell r="J416"/>
          <cell r="K416"/>
        </row>
        <row r="417">
          <cell r="B417" t="str">
            <v>NOC389</v>
          </cell>
          <cell r="C417" t="str">
            <v>All Domain</v>
          </cell>
          <cell r="D417" t="str">
            <v>NOC Team</v>
          </cell>
          <cell r="E417" t="str">
            <v>Suresh Pawar</v>
          </cell>
          <cell r="F417" t="str">
            <v>Node(POP) wise Availability  (Selective from and to dates)</v>
          </cell>
          <cell r="G417" t="str">
            <v>NOT-FEASIBLE</v>
          </cell>
          <cell r="H417" t="str">
            <v>UOC</v>
          </cell>
          <cell r="I417"/>
          <cell r="J417"/>
          <cell r="K417"/>
        </row>
        <row r="418">
          <cell r="B418" t="str">
            <v>NOC391</v>
          </cell>
          <cell r="C418" t="str">
            <v>All Domain</v>
          </cell>
          <cell r="D418" t="str">
            <v>NOC Team</v>
          </cell>
          <cell r="E418" t="str">
            <v>Suresh Pawar</v>
          </cell>
          <cell r="F418" t="str">
            <v>Equipment wise Availability Weekly</v>
          </cell>
          <cell r="G418" t="str">
            <v>NOT-FEASIBLE</v>
          </cell>
          <cell r="H418" t="str">
            <v>UOC</v>
          </cell>
          <cell r="I418"/>
          <cell r="J418"/>
          <cell r="K418"/>
        </row>
        <row r="419">
          <cell r="B419" t="str">
            <v>NOC393</v>
          </cell>
          <cell r="C419" t="str">
            <v>All Domain</v>
          </cell>
          <cell r="D419" t="str">
            <v>NOC Team</v>
          </cell>
          <cell r="E419" t="str">
            <v>Suresh Pawar</v>
          </cell>
          <cell r="F419" t="str">
            <v>Equipment wise Availability  (Selective from and to dates)</v>
          </cell>
          <cell r="G419" t="str">
            <v>NOT-FEASIBLE</v>
          </cell>
          <cell r="H419" t="str">
            <v>UOC</v>
          </cell>
          <cell r="I419"/>
          <cell r="J419"/>
          <cell r="K419"/>
        </row>
        <row r="420">
          <cell r="B420" t="str">
            <v>NOC395</v>
          </cell>
          <cell r="C420" t="str">
            <v>All Domain</v>
          </cell>
          <cell r="D420" t="str">
            <v>NOC Team</v>
          </cell>
          <cell r="E420" t="str">
            <v>Suresh Pawar</v>
          </cell>
          <cell r="F420" t="str">
            <v>Link wise Uptime Weekly</v>
          </cell>
          <cell r="G420" t="str">
            <v>NOT-FEASIBLE</v>
          </cell>
          <cell r="H420" t="str">
            <v>UOC</v>
          </cell>
          <cell r="I420"/>
          <cell r="J420"/>
          <cell r="K420"/>
        </row>
        <row r="421">
          <cell r="B421" t="str">
            <v>NOC397</v>
          </cell>
          <cell r="C421" t="str">
            <v>All Domain</v>
          </cell>
          <cell r="D421" t="str">
            <v>NOC Team</v>
          </cell>
          <cell r="E421" t="str">
            <v>Suresh Pawar</v>
          </cell>
          <cell r="F421" t="str">
            <v>Link wise Uptime  (Selective from and to dates)</v>
          </cell>
          <cell r="G421" t="str">
            <v>NOT-FEASIBLE</v>
          </cell>
          <cell r="H421" t="str">
            <v>UOC</v>
          </cell>
          <cell r="I421"/>
          <cell r="J421"/>
          <cell r="K421"/>
        </row>
        <row r="422">
          <cell r="B422" t="str">
            <v>NOC401</v>
          </cell>
          <cell r="C422" t="str">
            <v>All Domain</v>
          </cell>
          <cell r="D422" t="str">
            <v>NOC Team</v>
          </cell>
          <cell r="E422" t="str">
            <v>Suresh Pawar</v>
          </cell>
          <cell r="F422" t="str">
            <v>Link wise MTTR  (Selective from and to dates)</v>
          </cell>
          <cell r="G422" t="str">
            <v>COMPLETED</v>
          </cell>
          <cell r="H422" t="str">
            <v>Service Manager(SM)</v>
          </cell>
          <cell r="I422"/>
          <cell r="J422"/>
          <cell r="K422"/>
        </row>
        <row r="423">
          <cell r="B423" t="str">
            <v>NOC446</v>
          </cell>
          <cell r="C423" t="str">
            <v>Service Monitoring</v>
          </cell>
          <cell r="D423" t="str">
            <v>NOC Team</v>
          </cell>
          <cell r="E423" t="str">
            <v>Suresh Pawar</v>
          </cell>
          <cell r="F423" t="str">
            <v>ONT Downlink Port(Service segregation 4- UPS, 1-4 for Services)</v>
          </cell>
          <cell r="G423" t="str">
            <v>NOT-FEASIBLE</v>
          </cell>
          <cell r="H423" t="str">
            <v>UOC</v>
          </cell>
          <cell r="I423"/>
          <cell r="J423"/>
          <cell r="K423"/>
        </row>
        <row r="424">
          <cell r="B424" t="str">
            <v>NOC516</v>
          </cell>
          <cell r="C424" t="str">
            <v>Service Provisioning</v>
          </cell>
          <cell r="D424" t="str">
            <v>NOC Team</v>
          </cell>
          <cell r="E424" t="str">
            <v>Suresh Pawar</v>
          </cell>
          <cell r="F424" t="str">
            <v>Capacity augmentationn based on Feasible/NON- Feasible status count and required bandwidth Weekly</v>
          </cell>
          <cell r="G424" t="str">
            <v>NOT-FEASIBLE</v>
          </cell>
          <cell r="H424" t="str">
            <v>OSS</v>
          </cell>
          <cell r="I424"/>
          <cell r="J424"/>
          <cell r="K424"/>
        </row>
        <row r="425">
          <cell r="B425" t="str">
            <v>NOC34</v>
          </cell>
          <cell r="C425" t="str">
            <v>Help Desk</v>
          </cell>
          <cell r="D425" t="str">
            <v>NOC Team</v>
          </cell>
          <cell r="E425" t="str">
            <v>Suresh Pawar</v>
          </cell>
          <cell r="F425" t="str">
            <v>Incident Reporting and Field Assignment(Any failure/incident on any part of the 
network infrastructure or its facilities 
shall be communicated immediately 
to Helpdesk by Network Monitoring 
team/ field representative / end user 
giving details of the 
incident/fault/problem.) Daily</v>
          </cell>
          <cell r="G425" t="str">
            <v>NOT-FEASIBLE</v>
          </cell>
          <cell r="H425" t="str">
            <v>Service Manager(SM)</v>
          </cell>
          <cell r="I425"/>
          <cell r="J425"/>
          <cell r="K425" t="str">
            <v>09-09-2025: Integration with WFM is in place to give live trigger to FE and SMS/email integration also in place to give notification to configured escallation matrix</v>
          </cell>
        </row>
        <row r="426">
          <cell r="B426" t="str">
            <v>NOC36</v>
          </cell>
          <cell r="C426" t="str">
            <v>Help Desk</v>
          </cell>
          <cell r="D426" t="str">
            <v>NOC Team</v>
          </cell>
          <cell r="E426" t="str">
            <v>Suresh Pawar</v>
          </cell>
          <cell r="F426" t="str">
            <v>Incident Reporting and Field Assignment(Any failure/incident on any part of the 
network infrastructure or its facilities 
shall be communicated immediately 
to Helpdesk by Network Monitoring 
team/ field representative / end user 
giving details of the 
incident/fault/problem.) Monthly</v>
          </cell>
          <cell r="G426" t="str">
            <v>NOT-FEASIBLE</v>
          </cell>
          <cell r="H426" t="str">
            <v>Service Manager(SM)</v>
          </cell>
          <cell r="I426"/>
          <cell r="J426"/>
          <cell r="K426" t="str">
            <v>09-09-2025: Integration with WFM is in place to give live trigger to FE and SMS/email integration also in place to give notification to configured escallation matrix</v>
          </cell>
        </row>
        <row r="427">
          <cell r="B427" t="str">
            <v>NOC37</v>
          </cell>
          <cell r="C427" t="str">
            <v>Help Desk</v>
          </cell>
          <cell r="D427" t="str">
            <v>NOC Team</v>
          </cell>
          <cell r="E427" t="str">
            <v>Suresh Pawar</v>
          </cell>
          <cell r="F427" t="str">
            <v>Incident Reporting and Field Assignment(Any failure/incident on any part of the 
network infrastructure or its facilities 
shall be communicated immediately 
to Helpdesk by Network Monitoring 
team/ field representative / end user 
giving details of the 
incident/fault/problem.)  (Selective from and to dates)</v>
          </cell>
          <cell r="G427" t="str">
            <v>NOT-FEASIBLE</v>
          </cell>
          <cell r="H427" t="str">
            <v>Service Manager(SM)</v>
          </cell>
          <cell r="I427"/>
          <cell r="J427"/>
          <cell r="K427" t="str">
            <v>09-09-2025: Integration with WFM is in place to give live trigger to FE and SMS/email integration also in place to give notification to configured escallation matrix</v>
          </cell>
        </row>
        <row r="428">
          <cell r="B428" t="str">
            <v>M330</v>
          </cell>
          <cell r="C428" t="str">
            <v>OSS</v>
          </cell>
          <cell r="D428" t="str">
            <v>MOM</v>
          </cell>
          <cell r="E428" t="str">
            <v>Suresh Pawar</v>
          </cell>
          <cell r="F428" t="str">
            <v xml:space="preserve">Point No. 288: Report for Backup Status (success/failure) of all VM (source it from Vcenter Report)
L&amp;T to conclude discussions with HP to obtain the target date. </v>
          </cell>
          <cell r="G428" t="str">
            <v>NOT-FEASIBLE</v>
          </cell>
          <cell r="H428" t="str">
            <v>OBM</v>
          </cell>
          <cell r="I428"/>
          <cell r="J428"/>
          <cell r="K428" t="str">
            <v>09-09-2025: managed at vmware(comvault) by DCInfra Team</v>
          </cell>
        </row>
        <row r="429">
          <cell r="B429" t="str">
            <v>T284</v>
          </cell>
          <cell r="C429" t="str">
            <v>OSS</v>
          </cell>
          <cell r="D429">
            <v>472</v>
          </cell>
          <cell r="E429" t="str">
            <v>Suresh Pawar</v>
          </cell>
          <cell r="F429" t="str">
            <v>Weekly, Monthly E2E Network Availability Trend for each Packages and over all per District, Zone level.</v>
          </cell>
          <cell r="G429" t="str">
            <v>NOT-FEASIBLE</v>
          </cell>
          <cell r="H429" t="str">
            <v>UOC</v>
          </cell>
          <cell r="I429"/>
          <cell r="J429"/>
          <cell r="K429"/>
        </row>
        <row r="430">
          <cell r="B430" t="str">
            <v>NOC111</v>
          </cell>
          <cell r="C430" t="str">
            <v>GPON</v>
          </cell>
          <cell r="D430" t="str">
            <v>NOC Team</v>
          </cell>
          <cell r="E430" t="str">
            <v>Suresh Pawar</v>
          </cell>
          <cell r="F430" t="str">
            <v>Publishing Package wise and District wise GP Network uptime and GP TT resolution MTTR dashboard (Selective from and to dates)</v>
          </cell>
          <cell r="G430" t="str">
            <v>WIP</v>
          </cell>
          <cell r="H430" t="str">
            <v>UOC &amp; Service Manager(API)</v>
          </cell>
          <cell r="I430"/>
          <cell r="J430"/>
          <cell r="K430" t="str">
            <v>Availability is available in UOC for Daily and monthly only. 
MTTR Report is available from SM on Daily , Weekly, monthly and customized period. Dashboards made available as per requirements against MTTR</v>
          </cell>
        </row>
        <row r="431">
          <cell r="B431" t="str">
            <v>NOC225</v>
          </cell>
          <cell r="C431" t="str">
            <v>IP/MPLS</v>
          </cell>
          <cell r="D431" t="str">
            <v>NOC Team</v>
          </cell>
          <cell r="E431" t="str">
            <v>Suresh Pawar</v>
          </cell>
          <cell r="F431" t="str">
            <v>Preparation and publishing of GP to GP and GP to Mandal link summary , uptime and MTTR dashboard Hourly</v>
          </cell>
          <cell r="G431" t="str">
            <v>WIP</v>
          </cell>
          <cell r="H431" t="str">
            <v>Service Manager(API)</v>
          </cell>
          <cell r="I431"/>
          <cell r="J431"/>
          <cell r="K431" t="str">
            <v>11-09-2025: Uptime/Availability  and MTTR is available for daily and monthly</v>
          </cell>
        </row>
        <row r="432">
          <cell r="B432" t="str">
            <v>NOC228</v>
          </cell>
          <cell r="C432" t="str">
            <v>IP/MPLS</v>
          </cell>
          <cell r="D432" t="str">
            <v>NOC Team</v>
          </cell>
          <cell r="E432" t="str">
            <v>Suresh Pawar</v>
          </cell>
          <cell r="F432" t="str">
            <v>Preparation and publishing of GP to GP and GP to Mandal link summary , uptime and MTTR dashboard Monthly</v>
          </cell>
          <cell r="G432" t="str">
            <v>WIP</v>
          </cell>
          <cell r="H432" t="str">
            <v>Service Manager(API)</v>
          </cell>
          <cell r="I432"/>
          <cell r="J432"/>
          <cell r="K432" t="str">
            <v>11-09-2025: Uptime/Availability  and MTTR is available for daily and monthly</v>
          </cell>
        </row>
        <row r="433">
          <cell r="B433" t="str">
            <v>NOC229</v>
          </cell>
          <cell r="C433" t="str">
            <v>IP/MPLS</v>
          </cell>
          <cell r="D433" t="str">
            <v>NOC Team</v>
          </cell>
          <cell r="E433" t="str">
            <v>Suresh Pawar</v>
          </cell>
          <cell r="F433" t="str">
            <v>Preparation and publishing of GP to GP and GP to Mandal link summary , uptime and MTTR dashboard (Selective from and to dates)</v>
          </cell>
          <cell r="G433" t="str">
            <v>WIP</v>
          </cell>
          <cell r="H433" t="str">
            <v>Service Manager(API)</v>
          </cell>
          <cell r="I433"/>
          <cell r="J433"/>
          <cell r="K433" t="str">
            <v>11-09-2025: Uptime/Availability  and MTTR is available for daily and monthly</v>
          </cell>
        </row>
        <row r="434">
          <cell r="B434" t="str">
            <v>NOC120</v>
          </cell>
          <cell r="C434" t="str">
            <v>GPON</v>
          </cell>
          <cell r="D434" t="str">
            <v>NOC Team</v>
          </cell>
          <cell r="E434" t="str">
            <v>Suresh Pawar</v>
          </cell>
          <cell r="F434" t="str">
            <v>Publishing Package wise and district wise Mandal Network uptime and Mandal TT resolution MTTR dashboard (Selective from and to dates)</v>
          </cell>
          <cell r="G434" t="str">
            <v>WIP</v>
          </cell>
          <cell r="H434" t="str">
            <v>Service Manager(API)</v>
          </cell>
          <cell r="I434"/>
          <cell r="J434"/>
          <cell r="K434"/>
        </row>
        <row r="435">
          <cell r="B435" t="str">
            <v>NOC231</v>
          </cell>
          <cell r="C435" t="str">
            <v>IP/MPLS</v>
          </cell>
          <cell r="D435" t="str">
            <v>NOC Team</v>
          </cell>
          <cell r="E435" t="str">
            <v>Suresh Pawar</v>
          </cell>
          <cell r="F435" t="str">
            <v>Preparation and publishing of Mandal to Mandal and Mandal to Zonal link summary , uptime and MTTR dashboard Weekly</v>
          </cell>
          <cell r="G435" t="str">
            <v>WIP</v>
          </cell>
          <cell r="H435" t="str">
            <v>Service Manager(API)</v>
          </cell>
          <cell r="I435"/>
          <cell r="J435"/>
          <cell r="K435" t="str">
            <v>11-09-2025: Uptime/Availability  and MTTR is available for daily and monthly</v>
          </cell>
        </row>
        <row r="436">
          <cell r="B436" t="str">
            <v>NOC232</v>
          </cell>
          <cell r="C436" t="str">
            <v>IP/MPLS</v>
          </cell>
          <cell r="D436" t="str">
            <v>NOC Team</v>
          </cell>
          <cell r="E436" t="str">
            <v>Suresh Pawar</v>
          </cell>
          <cell r="F436" t="str">
            <v>Preparation and publishing of Mandal to Mandal and Mandal to Zonal link summary , uptime and MTTR dashboard Monthly</v>
          </cell>
          <cell r="G436" t="str">
            <v>WIP</v>
          </cell>
          <cell r="H436" t="str">
            <v>Service Manager(API)</v>
          </cell>
          <cell r="I436"/>
          <cell r="J436"/>
          <cell r="K436" t="str">
            <v>11-09-2025: Uptime/Availability  and MTTR is available for daily and monthly</v>
          </cell>
        </row>
        <row r="437">
          <cell r="B437" t="str">
            <v>NOC233</v>
          </cell>
          <cell r="C437" t="str">
            <v>IP/MPLS</v>
          </cell>
          <cell r="D437" t="str">
            <v>NOC Team</v>
          </cell>
          <cell r="E437" t="str">
            <v>Suresh Pawar</v>
          </cell>
          <cell r="F437" t="str">
            <v>Preparation and publishing of Mandal to Mandal and Mandal to Zonal link summary , uptime and MTTR dashboard (Selective from and to dates)</v>
          </cell>
          <cell r="G437" t="str">
            <v>WIP</v>
          </cell>
          <cell r="H437" t="str">
            <v>Service Manager(API)</v>
          </cell>
          <cell r="I437"/>
          <cell r="J437"/>
          <cell r="K437" t="str">
            <v>11-09-2025: Uptime/Availability  and MTTR is available for daily and monthly</v>
          </cell>
        </row>
        <row r="438">
          <cell r="B438" t="str">
            <v>NOC181</v>
          </cell>
          <cell r="C438" t="str">
            <v>DWDM</v>
          </cell>
          <cell r="D438" t="str">
            <v>NOC Team</v>
          </cell>
          <cell r="E438" t="str">
            <v>Suresh Pawar</v>
          </cell>
          <cell r="F438" t="str">
            <v>Published Zonal Network uptime (like, total scope, litup count and availability according to the category) Weekly</v>
          </cell>
          <cell r="G438" t="str">
            <v>OPEN</v>
          </cell>
          <cell r="H438" t="str">
            <v>UOC</v>
          </cell>
          <cell r="I438"/>
          <cell r="J438"/>
          <cell r="K438"/>
        </row>
        <row r="439">
          <cell r="B439" t="str">
            <v>NOC187</v>
          </cell>
          <cell r="C439" t="str">
            <v>DWDM</v>
          </cell>
          <cell r="D439" t="str">
            <v>NOC Team</v>
          </cell>
          <cell r="E439" t="str">
            <v>Suresh Pawar</v>
          </cell>
          <cell r="F439" t="str">
            <v>Publishing Package wise , district wise and node wise (like DWDM,OADM) Zonal Network uptime and Mandal TT resolution MTTR dashboard (Selective from and to dates)</v>
          </cell>
          <cell r="G439" t="str">
            <v>WIP</v>
          </cell>
          <cell r="H439" t="str">
            <v>UOC</v>
          </cell>
          <cell r="I439"/>
          <cell r="J439"/>
          <cell r="K439"/>
        </row>
        <row r="440">
          <cell r="B440" t="str">
            <v>NOC189</v>
          </cell>
          <cell r="C440" t="str">
            <v>DWDM</v>
          </cell>
          <cell r="D440" t="str">
            <v>NOC Team</v>
          </cell>
          <cell r="E440" t="str">
            <v>Suresh Pawar</v>
          </cell>
          <cell r="F440" t="str">
            <v>Preparation and publishing of Zonal link summary , uptime and MTTR dashboard Weekly</v>
          </cell>
          <cell r="G440" t="str">
            <v>WIP</v>
          </cell>
          <cell r="H440" t="str">
            <v>Service Manager(SM)</v>
          </cell>
          <cell r="I440"/>
          <cell r="J440"/>
          <cell r="K440" t="str">
            <v>11-09-2025: Uptime/Availability  and MTTR is available for daily and monthly</v>
          </cell>
        </row>
        <row r="441">
          <cell r="B441" t="str">
            <v>NOC190</v>
          </cell>
          <cell r="C441" t="str">
            <v>DWDM</v>
          </cell>
          <cell r="D441" t="str">
            <v>NOC Team</v>
          </cell>
          <cell r="E441" t="str">
            <v>Suresh Pawar</v>
          </cell>
          <cell r="F441" t="str">
            <v>Preparation and publishing of Zonal link summary , uptime and MTTR dashboard Monthly</v>
          </cell>
          <cell r="G441" t="str">
            <v>WIP</v>
          </cell>
          <cell r="H441" t="str">
            <v>Service Manager(SM)</v>
          </cell>
          <cell r="I441"/>
          <cell r="J441"/>
          <cell r="K441" t="str">
            <v>11-09-2025: Uptime/Availability  and MTTR is available for daily and monthly</v>
          </cell>
        </row>
        <row r="442">
          <cell r="B442" t="str">
            <v>NOC191</v>
          </cell>
          <cell r="C442" t="str">
            <v>DWDM</v>
          </cell>
          <cell r="D442" t="str">
            <v>NOC Team</v>
          </cell>
          <cell r="E442" t="str">
            <v>Suresh Pawar</v>
          </cell>
          <cell r="F442" t="str">
            <v>Preparation and publishing of Zonal link summary , uptime and MTTR dashboard (Selective from and to dates)</v>
          </cell>
          <cell r="G442" t="str">
            <v>WIP</v>
          </cell>
          <cell r="H442" t="str">
            <v>Service Manager(SM)</v>
          </cell>
          <cell r="I442"/>
          <cell r="J442"/>
          <cell r="K442"/>
        </row>
        <row r="443">
          <cell r="B443" t="str">
            <v>NOC192</v>
          </cell>
          <cell r="C443" t="str">
            <v>DWDM</v>
          </cell>
          <cell r="D443" t="str">
            <v>NOC Team</v>
          </cell>
          <cell r="E443" t="str">
            <v>Suresh Pawar</v>
          </cell>
          <cell r="F443" t="str">
            <v>Preparing and publishing Zonal Link Fiber MTTR dashboard Daily</v>
          </cell>
          <cell r="G443" t="str">
            <v>WIP</v>
          </cell>
          <cell r="H443" t="str">
            <v>Service Manager(SM)</v>
          </cell>
          <cell r="I443"/>
          <cell r="J443"/>
          <cell r="K443"/>
        </row>
        <row r="444">
          <cell r="B444" t="str">
            <v>NOC193</v>
          </cell>
          <cell r="C444" t="str">
            <v>DWDM</v>
          </cell>
          <cell r="D444" t="str">
            <v>NOC Team</v>
          </cell>
          <cell r="E444" t="str">
            <v>Suresh Pawar</v>
          </cell>
          <cell r="F444" t="str">
            <v>Preparing and publishing Zonal Link Fiber MTTR dashboard Weekly</v>
          </cell>
          <cell r="G444" t="str">
            <v>WIP</v>
          </cell>
          <cell r="H444" t="str">
            <v>Service Manager(SM)</v>
          </cell>
          <cell r="I444"/>
          <cell r="J444"/>
          <cell r="K444"/>
        </row>
        <row r="445">
          <cell r="B445" t="str">
            <v>NOC194</v>
          </cell>
          <cell r="C445" t="str">
            <v>DWDM</v>
          </cell>
          <cell r="D445" t="str">
            <v>NOC Team</v>
          </cell>
          <cell r="E445" t="str">
            <v>Suresh Pawar</v>
          </cell>
          <cell r="F445" t="str">
            <v>Preparing and publishing Zonal Link Fiber MTTR dashboard Monthly</v>
          </cell>
          <cell r="G445" t="str">
            <v>WIP</v>
          </cell>
          <cell r="H445" t="str">
            <v>Service Manager(SM)</v>
          </cell>
          <cell r="I445"/>
          <cell r="J445"/>
          <cell r="K445"/>
        </row>
        <row r="446">
          <cell r="B446" t="str">
            <v>NOC195</v>
          </cell>
          <cell r="C446" t="str">
            <v>DWDM</v>
          </cell>
          <cell r="D446" t="str">
            <v>NOC Team</v>
          </cell>
          <cell r="E446" t="str">
            <v>Suresh Pawar</v>
          </cell>
          <cell r="F446" t="str">
            <v>Preparing and publishing Zonal Link Fiber MTTR dashboard (Selective from and to dates)</v>
          </cell>
          <cell r="G446" t="str">
            <v>WIP</v>
          </cell>
          <cell r="H446" t="str">
            <v>Service Manager(SM)</v>
          </cell>
          <cell r="I446"/>
          <cell r="J446"/>
          <cell r="K446"/>
        </row>
        <row r="447">
          <cell r="B447" t="str">
            <v>NOC209</v>
          </cell>
          <cell r="C447" t="str">
            <v>DWDM</v>
          </cell>
          <cell r="D447" t="str">
            <v>NOC Team</v>
          </cell>
          <cell r="E447" t="str">
            <v>Suresh Pawar</v>
          </cell>
          <cell r="F447" t="str">
            <v>Zonal High Received Span Losses with TT for PKG_A Daily</v>
          </cell>
          <cell r="G447" t="str">
            <v>COMPLETED</v>
          </cell>
          <cell r="H447" t="str">
            <v>Service Manager(SM)</v>
          </cell>
          <cell r="I447"/>
          <cell r="J447"/>
          <cell r="K447"/>
        </row>
        <row r="448">
          <cell r="B448" t="str">
            <v>NOC210</v>
          </cell>
          <cell r="C448" t="str">
            <v>DWDM</v>
          </cell>
          <cell r="D448" t="str">
            <v>NOC Team</v>
          </cell>
          <cell r="E448" t="str">
            <v>Suresh Pawar</v>
          </cell>
          <cell r="F448" t="str">
            <v>Zonal High Received Span Losses with TT for PKG_A Weekly</v>
          </cell>
          <cell r="G448" t="str">
            <v>COMPLETED</v>
          </cell>
          <cell r="H448" t="str">
            <v>Service Manager(SM)</v>
          </cell>
          <cell r="I448"/>
          <cell r="J448"/>
          <cell r="K448"/>
        </row>
        <row r="449">
          <cell r="B449" t="str">
            <v>NOC211</v>
          </cell>
          <cell r="C449" t="str">
            <v>DWDM</v>
          </cell>
          <cell r="D449" t="str">
            <v>NOC Team</v>
          </cell>
          <cell r="E449" t="str">
            <v>Suresh Pawar</v>
          </cell>
          <cell r="F449" t="str">
            <v>Zonal High Received Span Losses with TT for PKG_A Monthly</v>
          </cell>
          <cell r="G449" t="str">
            <v>COMPLETED</v>
          </cell>
          <cell r="H449" t="str">
            <v>Service Manager(SM)</v>
          </cell>
          <cell r="I449"/>
          <cell r="J449"/>
          <cell r="K449"/>
        </row>
        <row r="450">
          <cell r="B450" t="str">
            <v>NOC212</v>
          </cell>
          <cell r="C450" t="str">
            <v>DWDM</v>
          </cell>
          <cell r="D450" t="str">
            <v>NOC Team</v>
          </cell>
          <cell r="E450" t="str">
            <v>Suresh Pawar</v>
          </cell>
          <cell r="F450" t="str">
            <v>Zonal High Received Span Losses with TT for PKG_A  (Selective from and to dates)</v>
          </cell>
          <cell r="G450" t="str">
            <v>COMPLETED</v>
          </cell>
          <cell r="H450" t="str">
            <v>Service Manager(SM)</v>
          </cell>
          <cell r="I450"/>
          <cell r="J450"/>
          <cell r="K450"/>
        </row>
        <row r="451">
          <cell r="B451" t="str">
            <v>NOC213</v>
          </cell>
          <cell r="C451" t="str">
            <v>DWDM</v>
          </cell>
          <cell r="D451" t="str">
            <v>NOC Team</v>
          </cell>
          <cell r="E451" t="str">
            <v>Suresh Pawar</v>
          </cell>
          <cell r="F451" t="str">
            <v>Zonal High Received Span Losses with TT for PKG_B Daily</v>
          </cell>
          <cell r="G451" t="str">
            <v>COMPLETED</v>
          </cell>
          <cell r="H451" t="str">
            <v>Service Manager(SM)</v>
          </cell>
          <cell r="I451"/>
          <cell r="J451"/>
          <cell r="K451"/>
        </row>
        <row r="452">
          <cell r="B452" t="str">
            <v>NOC214</v>
          </cell>
          <cell r="C452" t="str">
            <v>DWDM</v>
          </cell>
          <cell r="D452" t="str">
            <v>NOC Team</v>
          </cell>
          <cell r="E452" t="str">
            <v>Suresh Pawar</v>
          </cell>
          <cell r="F452" t="str">
            <v>Zonal High Received Span Losses with TT for PKG_B Weekly</v>
          </cell>
          <cell r="G452" t="str">
            <v>COMPLETED</v>
          </cell>
          <cell r="H452" t="str">
            <v>Service Manager(SM)</v>
          </cell>
          <cell r="I452"/>
          <cell r="J452"/>
          <cell r="K452"/>
        </row>
        <row r="453">
          <cell r="B453" t="str">
            <v>NOC215</v>
          </cell>
          <cell r="C453" t="str">
            <v>DWDM</v>
          </cell>
          <cell r="D453" t="str">
            <v>NOC Team</v>
          </cell>
          <cell r="E453" t="str">
            <v>Suresh Pawar</v>
          </cell>
          <cell r="F453" t="str">
            <v>Zonal High Received Span Losses with TT for PKG_B Monthly</v>
          </cell>
          <cell r="G453" t="str">
            <v>COMPLETED</v>
          </cell>
          <cell r="H453" t="str">
            <v>Service Manager(SM)</v>
          </cell>
          <cell r="I453"/>
          <cell r="J453"/>
          <cell r="K453"/>
        </row>
        <row r="454">
          <cell r="B454" t="str">
            <v>NOC216</v>
          </cell>
          <cell r="C454" t="str">
            <v>DWDM</v>
          </cell>
          <cell r="D454" t="str">
            <v>NOC Team</v>
          </cell>
          <cell r="E454" t="str">
            <v>Suresh Pawar</v>
          </cell>
          <cell r="F454" t="str">
            <v>Zonal High Received Span Losses with TT for PKG_B  (Selective from and to dates)</v>
          </cell>
          <cell r="G454" t="str">
            <v>COMPLETED</v>
          </cell>
          <cell r="H454" t="str">
            <v>Service Manager(SM)</v>
          </cell>
          <cell r="I454"/>
          <cell r="J454"/>
          <cell r="K454"/>
        </row>
        <row r="455">
          <cell r="B455" t="str">
            <v>NOC217</v>
          </cell>
          <cell r="C455" t="str">
            <v>DWDM</v>
          </cell>
          <cell r="D455" t="str">
            <v>NOC Team</v>
          </cell>
          <cell r="E455" t="str">
            <v>Suresh Pawar</v>
          </cell>
          <cell r="F455" t="str">
            <v>Zonal High Received Span Losses with TT for PKG_C Daily</v>
          </cell>
          <cell r="G455" t="str">
            <v>COMPLETED</v>
          </cell>
          <cell r="H455" t="str">
            <v>Service Manager(SM)</v>
          </cell>
          <cell r="I455"/>
          <cell r="J455"/>
          <cell r="K455"/>
        </row>
        <row r="456">
          <cell r="B456" t="str">
            <v>NOC218</v>
          </cell>
          <cell r="C456" t="str">
            <v>DWDM</v>
          </cell>
          <cell r="D456" t="str">
            <v>NOC Team</v>
          </cell>
          <cell r="E456" t="str">
            <v>Suresh Pawar</v>
          </cell>
          <cell r="F456" t="str">
            <v>Zonal High Received Span Losses with TT for PKG_C Weekly</v>
          </cell>
          <cell r="G456" t="str">
            <v>COMPLETED</v>
          </cell>
          <cell r="H456" t="str">
            <v>Service Manager(SM)</v>
          </cell>
          <cell r="I456"/>
          <cell r="J456"/>
          <cell r="K456"/>
        </row>
        <row r="457">
          <cell r="B457" t="str">
            <v>NOC219</v>
          </cell>
          <cell r="C457" t="str">
            <v>DWDM</v>
          </cell>
          <cell r="D457" t="str">
            <v>NOC Team</v>
          </cell>
          <cell r="E457" t="str">
            <v>Suresh Pawar</v>
          </cell>
          <cell r="F457" t="str">
            <v>Zonal High Received Span Losses with TT for PKG_C Monthly</v>
          </cell>
          <cell r="G457" t="str">
            <v>COMPLETED</v>
          </cell>
          <cell r="H457" t="str">
            <v>Service Manager(SM)</v>
          </cell>
          <cell r="I457"/>
          <cell r="J457"/>
          <cell r="K457"/>
        </row>
        <row r="458">
          <cell r="B458" t="str">
            <v>NOC220</v>
          </cell>
          <cell r="C458" t="str">
            <v>DWDM</v>
          </cell>
          <cell r="D458" t="str">
            <v>NOC Team</v>
          </cell>
          <cell r="E458" t="str">
            <v>Suresh Pawar</v>
          </cell>
          <cell r="F458" t="str">
            <v>Zonal High Received Span Losses with TT for PKG_C  (Selective from and to dates)</v>
          </cell>
          <cell r="G458" t="str">
            <v>COMPLETED</v>
          </cell>
          <cell r="H458" t="str">
            <v>Service Manager(SM)</v>
          </cell>
          <cell r="I458"/>
          <cell r="J458"/>
          <cell r="K458"/>
        </row>
        <row r="459">
          <cell r="B459" t="str">
            <v>NOC257</v>
          </cell>
          <cell r="C459" t="str">
            <v>IP/MPLS</v>
          </cell>
          <cell r="D459" t="str">
            <v>NOC Team</v>
          </cell>
          <cell r="E459" t="str">
            <v>Suresh Pawar</v>
          </cell>
          <cell r="F459" t="str">
            <v>Package A Low RX Optical Power Levels in IPMPLS Network Daily</v>
          </cell>
          <cell r="G459" t="str">
            <v>OPEN</v>
          </cell>
          <cell r="H459" t="str">
            <v>NNMI</v>
          </cell>
          <cell r="I459"/>
          <cell r="J459"/>
          <cell r="K459" t="str">
            <v>09-09-2025: Need confirmation from OT for "Low RX Optical Power Levels" KPI</v>
          </cell>
        </row>
        <row r="460">
          <cell r="B460" t="str">
            <v>NOC258</v>
          </cell>
          <cell r="C460" t="str">
            <v>IP/MPLS</v>
          </cell>
          <cell r="D460" t="str">
            <v>NOC Team</v>
          </cell>
          <cell r="E460" t="str">
            <v>Suresh Pawar</v>
          </cell>
          <cell r="F460" t="str">
            <v>Package A Low RX Optical Power Levels in IPMPLS Network Weekly</v>
          </cell>
          <cell r="G460" t="str">
            <v>OPEN</v>
          </cell>
          <cell r="H460" t="str">
            <v>NNMI</v>
          </cell>
          <cell r="I460"/>
          <cell r="J460"/>
          <cell r="K460"/>
        </row>
        <row r="461">
          <cell r="B461" t="str">
            <v>NOC259</v>
          </cell>
          <cell r="C461" t="str">
            <v>IP/MPLS</v>
          </cell>
          <cell r="D461" t="str">
            <v>NOC Team</v>
          </cell>
          <cell r="E461" t="str">
            <v>Suresh Pawar</v>
          </cell>
          <cell r="F461" t="str">
            <v>Package A Low RX Optical Power Levels in IPMPLS Network Monthly</v>
          </cell>
          <cell r="G461" t="str">
            <v>OPEN</v>
          </cell>
          <cell r="H461" t="str">
            <v>NNMI</v>
          </cell>
          <cell r="I461"/>
          <cell r="J461"/>
          <cell r="K461" t="str">
            <v>09-09-2025: Need confirmation from OT for "Low RX Optical Power Levels" KPI</v>
          </cell>
        </row>
        <row r="462">
          <cell r="B462" t="str">
            <v>NOC260</v>
          </cell>
          <cell r="C462" t="str">
            <v>IP/MPLS</v>
          </cell>
          <cell r="D462" t="str">
            <v>NOC Team</v>
          </cell>
          <cell r="E462" t="str">
            <v>Suresh Pawar</v>
          </cell>
          <cell r="F462" t="str">
            <v>Package A Low RX Optical Power Levels in IPMPLS Network  (Selective from and to dates)</v>
          </cell>
          <cell r="G462" t="str">
            <v>OPEN</v>
          </cell>
          <cell r="H462" t="str">
            <v>NNMI</v>
          </cell>
          <cell r="I462"/>
          <cell r="J462"/>
          <cell r="K462" t="str">
            <v>09-09-2025: Need confirmation from OT for "Low RX Optical Power Levels" KPI</v>
          </cell>
        </row>
        <row r="463">
          <cell r="B463" t="str">
            <v>NOC261</v>
          </cell>
          <cell r="C463" t="str">
            <v>IP/MPLS</v>
          </cell>
          <cell r="D463" t="str">
            <v>NOC Team</v>
          </cell>
          <cell r="E463" t="str">
            <v>Suresh Pawar</v>
          </cell>
          <cell r="F463" t="str">
            <v>Package B Low RX Optical Power Levels in IPMPLS Network Daily</v>
          </cell>
          <cell r="G463" t="str">
            <v>OPEN</v>
          </cell>
          <cell r="H463" t="str">
            <v>NNMI</v>
          </cell>
          <cell r="I463"/>
          <cell r="J463"/>
          <cell r="K463" t="str">
            <v>09-09-2025: Need confirmation from OT for "Low RX Optical Power Levels" KPI</v>
          </cell>
        </row>
        <row r="464">
          <cell r="B464" t="str">
            <v>NOC262</v>
          </cell>
          <cell r="C464" t="str">
            <v>IP/MPLS</v>
          </cell>
          <cell r="D464" t="str">
            <v>NOC Team</v>
          </cell>
          <cell r="E464" t="str">
            <v>Suresh Pawar</v>
          </cell>
          <cell r="F464" t="str">
            <v>Package B Low RX Optical Power Levels in IPMPLS Network Weekly</v>
          </cell>
          <cell r="G464" t="str">
            <v>OPEN</v>
          </cell>
          <cell r="H464" t="str">
            <v>NNMI</v>
          </cell>
          <cell r="I464"/>
          <cell r="J464"/>
          <cell r="K464"/>
        </row>
        <row r="465">
          <cell r="B465" t="str">
            <v>NOC263</v>
          </cell>
          <cell r="C465" t="str">
            <v>IP/MPLS</v>
          </cell>
          <cell r="D465" t="str">
            <v>NOC Team</v>
          </cell>
          <cell r="E465" t="str">
            <v>Suresh Pawar</v>
          </cell>
          <cell r="F465" t="str">
            <v>Package B Low RX Optical Power Levels in IPMPLS Network Monthly</v>
          </cell>
          <cell r="G465" t="str">
            <v>OPEN</v>
          </cell>
          <cell r="H465" t="str">
            <v>NNMI</v>
          </cell>
          <cell r="I465"/>
          <cell r="J465"/>
          <cell r="K465" t="str">
            <v>09-09-2025: Need confirmation from OT for "Low RX Optical Power Levels" KPI</v>
          </cell>
        </row>
        <row r="466">
          <cell r="B466" t="str">
            <v>NOC264</v>
          </cell>
          <cell r="C466" t="str">
            <v>IP/MPLS</v>
          </cell>
          <cell r="D466" t="str">
            <v>NOC Team</v>
          </cell>
          <cell r="E466" t="str">
            <v>Suresh Pawar</v>
          </cell>
          <cell r="F466" t="str">
            <v>Package B Low RX Optical Power Levels in IPMPLS Network  (Selective from and to dates)</v>
          </cell>
          <cell r="G466" t="str">
            <v>OPEN</v>
          </cell>
          <cell r="H466" t="str">
            <v>NNMI</v>
          </cell>
          <cell r="I466"/>
          <cell r="J466"/>
          <cell r="K466" t="str">
            <v>09-09-2025: Need confirmation from OT for "Low RX Optical Power Levels" KPI</v>
          </cell>
        </row>
        <row r="467">
          <cell r="B467" t="str">
            <v>NOC265</v>
          </cell>
          <cell r="C467" t="str">
            <v>IP/MPLS</v>
          </cell>
          <cell r="D467" t="str">
            <v>NOC Team</v>
          </cell>
          <cell r="E467" t="str">
            <v>Suresh Pawar</v>
          </cell>
          <cell r="F467" t="str">
            <v>Package C Low RX Optical Power Levels in IPMPLS Network Daily</v>
          </cell>
          <cell r="G467" t="str">
            <v>OPEN</v>
          </cell>
          <cell r="H467" t="str">
            <v>NNMI</v>
          </cell>
          <cell r="I467"/>
          <cell r="J467"/>
          <cell r="K467" t="str">
            <v>09-09-2025: Need confirmation from OT for "Low RX Optical Power Levels" KPI</v>
          </cell>
        </row>
        <row r="468">
          <cell r="B468" t="str">
            <v>NOC266</v>
          </cell>
          <cell r="C468" t="str">
            <v>IP/MPLS</v>
          </cell>
          <cell r="D468" t="str">
            <v>NOC Team</v>
          </cell>
          <cell r="E468" t="str">
            <v>Suresh Pawar</v>
          </cell>
          <cell r="F468" t="str">
            <v>Package C Low RX Optical Power Levels in IPMPLS Network Weekly</v>
          </cell>
          <cell r="G468" t="str">
            <v>OPEN</v>
          </cell>
          <cell r="H468" t="str">
            <v>NNMI</v>
          </cell>
          <cell r="I468"/>
          <cell r="J468"/>
          <cell r="K468"/>
        </row>
        <row r="469">
          <cell r="B469" t="str">
            <v>NOC267</v>
          </cell>
          <cell r="C469" t="str">
            <v>IP/MPLS</v>
          </cell>
          <cell r="D469" t="str">
            <v>NOC Team</v>
          </cell>
          <cell r="E469" t="str">
            <v>Suresh Pawar</v>
          </cell>
          <cell r="F469" t="str">
            <v>Package C Low RX Optical Power Levels in IPMPLS Network Monthly</v>
          </cell>
          <cell r="G469" t="str">
            <v>OPEN</v>
          </cell>
          <cell r="H469" t="str">
            <v>NNMI</v>
          </cell>
          <cell r="I469"/>
          <cell r="J469"/>
          <cell r="K469" t="str">
            <v>09-09-2025: Need confirmation from OT for "Low RX Optical Power Levels" KPI</v>
          </cell>
        </row>
        <row r="470">
          <cell r="B470" t="str">
            <v>NOC268</v>
          </cell>
          <cell r="C470" t="str">
            <v>IP/MPLS</v>
          </cell>
          <cell r="D470" t="str">
            <v>NOC Team</v>
          </cell>
          <cell r="E470" t="str">
            <v>Suresh Pawar</v>
          </cell>
          <cell r="F470" t="str">
            <v>Package C Low RX Optical Power Levels in IPMPLS Network  (Selective from and to dates)</v>
          </cell>
          <cell r="G470" t="str">
            <v>OPEN</v>
          </cell>
          <cell r="H470" t="str">
            <v>NNMI</v>
          </cell>
          <cell r="I470"/>
          <cell r="J470"/>
          <cell r="K470" t="str">
            <v>09-09-2025: Need confirmation from OT for "Low RX Optical Power Levels" KPI</v>
          </cell>
        </row>
        <row r="471">
          <cell r="B471" t="str">
            <v>NOC311</v>
          </cell>
          <cell r="C471" t="str">
            <v>Field Passive Infra</v>
          </cell>
          <cell r="D471" t="str">
            <v>NOC Team</v>
          </cell>
          <cell r="E471" t="str">
            <v>Suresh Pawar</v>
          </cell>
          <cell r="F471" t="str">
            <v>Mandal EB &amp; Zonal DG Running report   (Selective from and to dates)</v>
          </cell>
          <cell r="G471" t="str">
            <v>OPEN</v>
          </cell>
          <cell r="H471" t="str">
            <v>NNMI</v>
          </cell>
          <cell r="I471"/>
          <cell r="J471"/>
          <cell r="K471"/>
        </row>
        <row r="472">
          <cell r="B472" t="str">
            <v>NOC340</v>
          </cell>
          <cell r="C472" t="str">
            <v>All Domain</v>
          </cell>
          <cell r="D472" t="str">
            <v>NOC Team</v>
          </cell>
          <cell r="E472" t="str">
            <v>Suresh Pawar</v>
          </cell>
          <cell r="F472" t="str">
            <v>PE Mapping with MTTR report  Daily</v>
          </cell>
          <cell r="G472" t="str">
            <v>WIP</v>
          </cell>
          <cell r="H472" t="str">
            <v>Change Management</v>
          </cell>
          <cell r="I472"/>
          <cell r="J472"/>
          <cell r="K472"/>
        </row>
        <row r="473">
          <cell r="B473" t="str">
            <v>NOC341</v>
          </cell>
          <cell r="C473" t="str">
            <v>All Domain</v>
          </cell>
          <cell r="D473" t="str">
            <v>NOC Team</v>
          </cell>
          <cell r="E473" t="str">
            <v>Suresh Pawar</v>
          </cell>
          <cell r="F473" t="str">
            <v>PE Mapping with MTTR report  Weekly</v>
          </cell>
          <cell r="G473" t="str">
            <v>WIP</v>
          </cell>
          <cell r="H473" t="str">
            <v>Change Management</v>
          </cell>
          <cell r="I473"/>
          <cell r="J473"/>
          <cell r="K473"/>
        </row>
        <row r="474">
          <cell r="B474" t="str">
            <v>NOC342</v>
          </cell>
          <cell r="C474" t="str">
            <v>All Domain</v>
          </cell>
          <cell r="D474" t="str">
            <v>NOC Team</v>
          </cell>
          <cell r="E474" t="str">
            <v>Suresh Pawar</v>
          </cell>
          <cell r="F474" t="str">
            <v>PE Mapping with MTTR report  Monthly</v>
          </cell>
          <cell r="G474" t="str">
            <v>WIP</v>
          </cell>
          <cell r="H474" t="str">
            <v>Change Management</v>
          </cell>
          <cell r="I474"/>
          <cell r="J474"/>
          <cell r="K474"/>
        </row>
        <row r="475">
          <cell r="B475" t="str">
            <v>NOC364</v>
          </cell>
          <cell r="C475" t="str">
            <v>All Domain</v>
          </cell>
          <cell r="D475" t="str">
            <v>NOC Team</v>
          </cell>
          <cell r="E475" t="str">
            <v>Suresh Pawar</v>
          </cell>
          <cell r="F475" t="str">
            <v>Correlation within Domain and cross domain Daily (It can be checked based on the ticket trend)</v>
          </cell>
          <cell r="G475" t="str">
            <v>OPEN</v>
          </cell>
          <cell r="H475" t="str">
            <v>UCA</v>
          </cell>
          <cell r="I475"/>
          <cell r="J475"/>
          <cell r="K475"/>
        </row>
        <row r="476">
          <cell r="B476" t="str">
            <v>NOC365</v>
          </cell>
          <cell r="C476" t="str">
            <v>All Domain</v>
          </cell>
          <cell r="D476" t="str">
            <v>NOC Team</v>
          </cell>
          <cell r="E476" t="str">
            <v>Suresh Pawar</v>
          </cell>
          <cell r="F476" t="str">
            <v>Correlation within Domain and cross domain Weekly</v>
          </cell>
          <cell r="G476" t="str">
            <v>OPEN</v>
          </cell>
          <cell r="H476" t="str">
            <v>UCA</v>
          </cell>
          <cell r="I476"/>
          <cell r="J476"/>
          <cell r="K476"/>
        </row>
        <row r="477">
          <cell r="B477" t="str">
            <v>NOC366</v>
          </cell>
          <cell r="C477" t="str">
            <v>All Domain</v>
          </cell>
          <cell r="D477" t="str">
            <v>NOC Team</v>
          </cell>
          <cell r="E477" t="str">
            <v>Suresh Pawar</v>
          </cell>
          <cell r="F477" t="str">
            <v>Correlation within Domain and cross domain Monthly(It can be checked based on the ticket trend)</v>
          </cell>
          <cell r="G477" t="str">
            <v>OPEN</v>
          </cell>
          <cell r="H477" t="str">
            <v>UCA</v>
          </cell>
          <cell r="I477"/>
          <cell r="J477"/>
          <cell r="K477"/>
        </row>
        <row r="478">
          <cell r="B478" t="str">
            <v>NOC367</v>
          </cell>
          <cell r="C478" t="str">
            <v>All Domain</v>
          </cell>
          <cell r="D478" t="str">
            <v>NOC Team</v>
          </cell>
          <cell r="E478" t="str">
            <v>Suresh Pawar</v>
          </cell>
          <cell r="F478" t="str">
            <v>Correlation within Domain and cross domain  (Selective from and to dates)(It can be checked based on the ticket trend)</v>
          </cell>
          <cell r="G478" t="str">
            <v>OPEN</v>
          </cell>
          <cell r="H478" t="str">
            <v>UCA</v>
          </cell>
          <cell r="I478"/>
          <cell r="J478"/>
          <cell r="K478"/>
        </row>
        <row r="479">
          <cell r="B479" t="str">
            <v>NOC398</v>
          </cell>
          <cell r="C479" t="str">
            <v>All Domain</v>
          </cell>
          <cell r="D479" t="str">
            <v>NOC Team</v>
          </cell>
          <cell r="E479" t="str">
            <v>Suresh Pawar</v>
          </cell>
          <cell r="F479" t="str">
            <v>Link wise MTTR Daily</v>
          </cell>
          <cell r="G479" t="str">
            <v>WIP</v>
          </cell>
          <cell r="H479" t="str">
            <v>Service Manager(SM)</v>
          </cell>
          <cell r="I479"/>
          <cell r="J479"/>
          <cell r="K479"/>
        </row>
        <row r="480">
          <cell r="B480" t="str">
            <v>NOC399</v>
          </cell>
          <cell r="C480" t="str">
            <v>All Domain</v>
          </cell>
          <cell r="D480" t="str">
            <v>NOC Team</v>
          </cell>
          <cell r="E480" t="str">
            <v>Suresh Pawar</v>
          </cell>
          <cell r="F480" t="str">
            <v>Link wise MTTR Weekly</v>
          </cell>
          <cell r="G480" t="str">
            <v>WIP</v>
          </cell>
          <cell r="H480" t="str">
            <v>Service Manager(SM)</v>
          </cell>
          <cell r="I480"/>
          <cell r="J480"/>
          <cell r="K480"/>
        </row>
        <row r="481">
          <cell r="B481" t="str">
            <v>NOC400</v>
          </cell>
          <cell r="C481" t="str">
            <v>All Domain</v>
          </cell>
          <cell r="D481" t="str">
            <v>NOC Team</v>
          </cell>
          <cell r="E481" t="str">
            <v>Suresh Pawar</v>
          </cell>
          <cell r="F481" t="str">
            <v>Link wise MTTR Monthly</v>
          </cell>
          <cell r="G481" t="str">
            <v>WIP</v>
          </cell>
          <cell r="H481" t="str">
            <v>Service Manager(SM)</v>
          </cell>
          <cell r="I481"/>
          <cell r="J481"/>
          <cell r="K481"/>
        </row>
        <row r="482">
          <cell r="B482" t="str">
            <v>NOC409</v>
          </cell>
          <cell r="C482" t="str">
            <v>DC and Field IPMPLS</v>
          </cell>
          <cell r="D482" t="str">
            <v>NOC Team</v>
          </cell>
          <cell r="E482" t="str">
            <v>Suresh Pawar</v>
          </cell>
          <cell r="F482" t="str">
            <v>Traffic Utilisation covering All QoS Partameters Daily</v>
          </cell>
          <cell r="G482" t="str">
            <v>OPEN</v>
          </cell>
          <cell r="H482" t="str">
            <v>NNMI</v>
          </cell>
          <cell r="I482"/>
          <cell r="J482"/>
          <cell r="K482" t="str">
            <v>09-09-2025: Need to discuss with OT</v>
          </cell>
        </row>
        <row r="483">
          <cell r="B483" t="str">
            <v>NOC410</v>
          </cell>
          <cell r="C483" t="str">
            <v>DC and Field IPMPLS</v>
          </cell>
          <cell r="D483" t="str">
            <v>NOC Team</v>
          </cell>
          <cell r="E483" t="str">
            <v>Suresh Pawar</v>
          </cell>
          <cell r="F483" t="str">
            <v>Traffic Utilisation covering All QoS Partameters Weekly</v>
          </cell>
          <cell r="G483" t="str">
            <v>OPEN</v>
          </cell>
          <cell r="H483" t="str">
            <v>NNMI</v>
          </cell>
          <cell r="I483"/>
          <cell r="J483"/>
          <cell r="K483" t="str">
            <v>09-09-2025: Need to discuss with OT</v>
          </cell>
        </row>
        <row r="484">
          <cell r="B484" t="str">
            <v>NOC411</v>
          </cell>
          <cell r="C484" t="str">
            <v>DC and Field IPMPLS</v>
          </cell>
          <cell r="D484" t="str">
            <v>NOC Team</v>
          </cell>
          <cell r="E484" t="str">
            <v>Suresh Pawar</v>
          </cell>
          <cell r="F484" t="str">
            <v>Traffic Utilisation covering All QoS Partameters Monthly</v>
          </cell>
          <cell r="G484" t="str">
            <v>OPEN</v>
          </cell>
          <cell r="H484" t="str">
            <v>NNMI</v>
          </cell>
          <cell r="I484"/>
          <cell r="J484"/>
          <cell r="K484" t="str">
            <v>09-09-2025: Need to discuss with OT</v>
          </cell>
        </row>
        <row r="485">
          <cell r="B485" t="str">
            <v>NOC412</v>
          </cell>
          <cell r="C485" t="str">
            <v>DC and Field IPMPLS</v>
          </cell>
          <cell r="D485" t="str">
            <v>NOC Team</v>
          </cell>
          <cell r="E485" t="str">
            <v>Suresh Pawar</v>
          </cell>
          <cell r="F485" t="str">
            <v>Traffic Utilisation covering All QoS Partameters  (Selective from and to dates)</v>
          </cell>
          <cell r="G485" t="str">
            <v>OPEN</v>
          </cell>
          <cell r="H485" t="str">
            <v>NNMI</v>
          </cell>
          <cell r="I485"/>
          <cell r="J485"/>
          <cell r="K485" t="str">
            <v>09-09-2025: Need to discuss with OT</v>
          </cell>
        </row>
        <row r="486">
          <cell r="B486" t="str">
            <v>NOC558</v>
          </cell>
          <cell r="C486" t="str">
            <v>All Domain</v>
          </cell>
          <cell r="D486" t="str">
            <v>NOC Team</v>
          </cell>
          <cell r="E486" t="str">
            <v>Suresh Pawar</v>
          </cell>
          <cell r="F486" t="str">
            <v>TT should not be generated for planned event window and Affected CI</v>
          </cell>
          <cell r="G486" t="str">
            <v>OPEN</v>
          </cell>
          <cell r="H486" t="str">
            <v>Change Management</v>
          </cell>
          <cell r="I486"/>
          <cell r="J486"/>
          <cell r="K486"/>
        </row>
        <row r="487">
          <cell r="B487" t="str">
            <v>NOC159</v>
          </cell>
          <cell r="C487" t="str">
            <v>OSS</v>
          </cell>
          <cell r="D487" t="str">
            <v>NOC Team</v>
          </cell>
          <cell r="E487" t="str">
            <v>Suresh Pawar</v>
          </cell>
          <cell r="F487" t="str">
            <v>Video customer inventory , Internet customer inventory , Bandwidth allocation inventory count etc.,</v>
          </cell>
          <cell r="G487" t="str">
            <v>OPEN</v>
          </cell>
          <cell r="H487" t="str">
            <v>Service Inventory</v>
          </cell>
          <cell r="I487" t="str">
            <v>A&amp;O</v>
          </cell>
          <cell r="J487"/>
          <cell r="K487"/>
        </row>
        <row r="488">
          <cell r="B488" t="str">
            <v>M183</v>
          </cell>
          <cell r="C488" t="str">
            <v>OSS</v>
          </cell>
          <cell r="D488" t="str">
            <v>MOM</v>
          </cell>
          <cell r="E488" t="str">
            <v>Suresh Pawar</v>
          </cell>
          <cell r="F488" t="str">
            <v>Role of OSS in Service Provisioning</v>
          </cell>
          <cell r="G488" t="str">
            <v>OPEN</v>
          </cell>
          <cell r="H488" t="str">
            <v>Service Inventory</v>
          </cell>
          <cell r="I488" t="str">
            <v>A&amp;O</v>
          </cell>
          <cell r="J488"/>
          <cell r="K488"/>
        </row>
        <row r="489">
          <cell r="B489" t="str">
            <v>M311</v>
          </cell>
          <cell r="C489" t="str">
            <v>OSS</v>
          </cell>
          <cell r="D489" t="str">
            <v>MOM</v>
          </cell>
          <cell r="E489" t="str">
            <v>Suresh Pawar</v>
          </cell>
          <cell r="F489" t="str">
            <v>Point No. 296: Service Management dashboard should list planned outages and corelate TT if that is on same device or NW component by 20th Oct'23</v>
          </cell>
          <cell r="G489" t="str">
            <v>OPEN</v>
          </cell>
          <cell r="H489" t="str">
            <v>UOC</v>
          </cell>
          <cell r="I489"/>
          <cell r="J489"/>
          <cell r="K489"/>
        </row>
        <row r="490">
          <cell r="B490" t="str">
            <v>M329</v>
          </cell>
          <cell r="C490" t="str">
            <v>OSS</v>
          </cell>
          <cell r="D490" t="str">
            <v>MOM</v>
          </cell>
          <cell r="E490" t="str">
            <v>Suresh Pawar</v>
          </cell>
          <cell r="F490" t="str">
            <v xml:space="preserve">Point No. 287: Exact SPAN/Link details must be taken from GIS (Including Lat, Long) for Fiber cut/outage scenario to understand fix is permanent or temporary in nature and impact on Multiple Nodes/GP’s. </v>
          </cell>
          <cell r="G490" t="str">
            <v>OPEN</v>
          </cell>
          <cell r="H490" t="str">
            <v>Service Manager</v>
          </cell>
          <cell r="I490"/>
          <cell r="J490"/>
          <cell r="K490"/>
        </row>
        <row r="491">
          <cell r="B491" t="str">
            <v>M332</v>
          </cell>
          <cell r="C491" t="str">
            <v>OSS</v>
          </cell>
          <cell r="D491" t="str">
            <v>MOM</v>
          </cell>
          <cell r="E491" t="str">
            <v>Suresh Pawar</v>
          </cell>
          <cell r="F491" t="str">
            <v xml:space="preserve">Point No. 293: Service VLAN status report from EMS (Nokia and Tejas)  (Duplicate of T293)
Technical Head, L&amp;T to conclude discussions to obtain the target date. </v>
          </cell>
          <cell r="G491" t="str">
            <v>COMPLETED</v>
          </cell>
          <cell r="H491" t="str">
            <v>Service Inventory</v>
          </cell>
          <cell r="I491" t="str">
            <v>A&amp;O</v>
          </cell>
          <cell r="J491"/>
          <cell r="K491"/>
        </row>
        <row r="492">
          <cell r="B492" t="str">
            <v>M468</v>
          </cell>
          <cell r="C492" t="str">
            <v>OSS</v>
          </cell>
          <cell r="D492" t="str">
            <v>MOM</v>
          </cell>
          <cell r="E492" t="str">
            <v>Suresh Pawar</v>
          </cell>
          <cell r="F492" t="str">
            <v>Resolve discrepancies in readiness status of Fault Management, Network Performance Management Security Management, Regulatory Compliances, Service Delivery- Feasibility, DR readiness, and Technical Helpdesk</v>
          </cell>
          <cell r="G492" t="str">
            <v>OPEN</v>
          </cell>
          <cell r="H492" t="str">
            <v>UOC</v>
          </cell>
          <cell r="I492"/>
          <cell r="J492"/>
          <cell r="K492"/>
        </row>
        <row r="493">
          <cell r="B493" t="str">
            <v>-</v>
          </cell>
          <cell r="C493" t="str">
            <v>OSS</v>
          </cell>
          <cell r="D493" t="str">
            <v>T0-T5</v>
          </cell>
          <cell r="E493" t="str">
            <v>Suresh Pawar</v>
          </cell>
          <cell r="F493" t="str">
            <v>Compliant (Based on further work with OEMs)</v>
          </cell>
          <cell r="G493" t="str">
            <v>OPEN</v>
          </cell>
          <cell r="H493" t="str">
            <v>NA-OO</v>
          </cell>
          <cell r="I493"/>
          <cell r="J493"/>
          <cell r="K493"/>
        </row>
        <row r="494">
          <cell r="B494" t="str">
            <v>T237</v>
          </cell>
          <cell r="C494" t="str">
            <v>OSS</v>
          </cell>
          <cell r="D494">
            <v>472</v>
          </cell>
          <cell r="E494" t="str">
            <v>Suresh Pawar</v>
          </cell>
          <cell r="F494" t="str">
            <v>Service inventory data availability in HPE OSS</v>
          </cell>
          <cell r="G494" t="str">
            <v>OPEN</v>
          </cell>
          <cell r="H494" t="str">
            <v>Service Manager(stagging)</v>
          </cell>
          <cell r="I494" t="str">
            <v>A&amp;O/NSO</v>
          </cell>
          <cell r="J494" t="str">
            <v>A&amp;O Application needed for service Inventory</v>
          </cell>
          <cell r="K494"/>
        </row>
        <row r="495">
          <cell r="B495" t="str">
            <v>T258</v>
          </cell>
          <cell r="C495" t="str">
            <v>OSS</v>
          </cell>
          <cell r="D495">
            <v>472</v>
          </cell>
          <cell r="E495" t="str">
            <v>Suresh Pawar</v>
          </cell>
          <cell r="F495" t="str">
            <v>GIS integration</v>
          </cell>
          <cell r="G495" t="str">
            <v>OPEN</v>
          </cell>
          <cell r="H495" t="str">
            <v>UTM</v>
          </cell>
          <cell r="I495"/>
          <cell r="J495"/>
          <cell r="K495"/>
        </row>
        <row r="496">
          <cell r="B496" t="str">
            <v>T259</v>
          </cell>
          <cell r="C496" t="str">
            <v>OSS</v>
          </cell>
          <cell r="D496">
            <v>472</v>
          </cell>
          <cell r="E496" t="str">
            <v>Suresh Pawar</v>
          </cell>
          <cell r="F496" t="str">
            <v>TOPOLOGY</v>
          </cell>
          <cell r="G496" t="str">
            <v>OPEN</v>
          </cell>
          <cell r="H496" t="str">
            <v>UOC</v>
          </cell>
          <cell r="I496"/>
          <cell r="J496"/>
          <cell r="K496"/>
        </row>
        <row r="497">
          <cell r="B497" t="str">
            <v>T260</v>
          </cell>
          <cell r="C497" t="str">
            <v>OSS</v>
          </cell>
          <cell r="D497">
            <v>472</v>
          </cell>
          <cell r="E497" t="str">
            <v>Suresh Pawar</v>
          </cell>
          <cell r="F497" t="str">
            <v>Cross domain RCA corelation</v>
          </cell>
          <cell r="G497" t="str">
            <v>OPEN</v>
          </cell>
          <cell r="H497" t="str">
            <v>UCA</v>
          </cell>
          <cell r="I497"/>
          <cell r="J497"/>
          <cell r="K497"/>
        </row>
        <row r="498">
          <cell r="B498" t="str">
            <v>T263</v>
          </cell>
          <cell r="C498" t="str">
            <v>OSS</v>
          </cell>
          <cell r="D498">
            <v>472</v>
          </cell>
          <cell r="E498" t="str">
            <v>Suresh Pawar</v>
          </cell>
          <cell r="F498" t="str">
            <v>OSS Documentation - LLD, FAT, HA Testing</v>
          </cell>
          <cell r="G498" t="str">
            <v>OPEN</v>
          </cell>
          <cell r="H498" t="str">
            <v>OSS</v>
          </cell>
          <cell r="I498"/>
          <cell r="J498"/>
          <cell r="K498"/>
        </row>
        <row r="499">
          <cell r="B499" t="str">
            <v>T281</v>
          </cell>
          <cell r="C499" t="str">
            <v>OSS</v>
          </cell>
          <cell r="D499">
            <v>472</v>
          </cell>
          <cell r="E499" t="str">
            <v>Suresh Pawar</v>
          </cell>
          <cell r="F499" t="str">
            <v xml:space="preserve">Problem Management report for various recurring outages for the given period like
i) one Unique LGD code &gt;5 times in a Month 
ii) Fiber cut SPAN/Link  &gt;2 times in a month
iii) Unique LGD code Down for &gt;2 times with Same RFO
iv) etc. </v>
          </cell>
          <cell r="G499" t="str">
            <v>OPEN</v>
          </cell>
          <cell r="H499" t="str">
            <v>Problem Management</v>
          </cell>
          <cell r="I499"/>
          <cell r="J499"/>
          <cell r="K499"/>
        </row>
        <row r="500">
          <cell r="B500" t="str">
            <v>T287</v>
          </cell>
          <cell r="C500" t="str">
            <v>OSS</v>
          </cell>
          <cell r="D500">
            <v>472</v>
          </cell>
          <cell r="E500" t="str">
            <v>Suresh Pawar</v>
          </cell>
          <cell r="F500" t="str">
            <v>Exact SPAN/Link details must be taken from GIS(Including Lat,Long) for Fiber cut/outage scenario to undserstand fix is permanent or temporarary in nature and impact on Multiple Nodes/GP’s .</v>
          </cell>
          <cell r="G500" t="str">
            <v>OPEN</v>
          </cell>
          <cell r="H500" t="str">
            <v>Service Manager</v>
          </cell>
          <cell r="I500"/>
          <cell r="J500"/>
          <cell r="K500"/>
        </row>
        <row r="501">
          <cell r="B501" t="str">
            <v>T247</v>
          </cell>
          <cell r="C501" t="str">
            <v>OSS</v>
          </cell>
          <cell r="D501">
            <v>472</v>
          </cell>
          <cell r="E501" t="str">
            <v>Suresh Pawar</v>
          </cell>
          <cell r="F501" t="str">
            <v>Inventory Synch - Physical devices with GIS</v>
          </cell>
          <cell r="G501" t="str">
            <v>OPEN</v>
          </cell>
          <cell r="H501" t="str">
            <v>UTM</v>
          </cell>
          <cell r="I501"/>
          <cell r="J501"/>
          <cell r="K501"/>
        </row>
        <row r="502">
          <cell r="B502" t="str">
            <v>T257</v>
          </cell>
          <cell r="C502" t="str">
            <v>OSS</v>
          </cell>
          <cell r="D502">
            <v>472</v>
          </cell>
          <cell r="E502" t="str">
            <v>Suresh Pawar</v>
          </cell>
          <cell r="F502" t="str">
            <v>Syslog Sync to Syslog Server</v>
          </cell>
          <cell r="G502" t="str">
            <v>OPEN</v>
          </cell>
          <cell r="H502" t="str">
            <v>OBM</v>
          </cell>
          <cell r="I502"/>
          <cell r="J502"/>
          <cell r="K502"/>
        </row>
        <row r="503">
          <cell r="B503" t="str">
            <v>T279</v>
          </cell>
          <cell r="C503" t="str">
            <v>OSS</v>
          </cell>
          <cell r="D503">
            <v>472</v>
          </cell>
          <cell r="E503" t="str">
            <v>Suresh Pawar</v>
          </cell>
          <cell r="F503" t="str">
            <v>Security policies to evolve related to DOT/CDOT etc.. from internal and intigration</v>
          </cell>
          <cell r="G503" t="str">
            <v>OPEN</v>
          </cell>
          <cell r="H503" t="str">
            <v>Security</v>
          </cell>
          <cell r="I503"/>
          <cell r="J503"/>
          <cell r="K503"/>
        </row>
        <row r="504">
          <cell r="B504" t="str">
            <v>T293</v>
          </cell>
          <cell r="C504" t="str">
            <v>OSS</v>
          </cell>
          <cell r="D504">
            <v>472</v>
          </cell>
          <cell r="E504" t="str">
            <v>Suresh Pawar</v>
          </cell>
          <cell r="F504" t="str">
            <v>Service VLAN status report from EMS (Nokia and Tejas)</v>
          </cell>
          <cell r="G504" t="str">
            <v>COMPLETED</v>
          </cell>
          <cell r="H504" t="str">
            <v>Service inventory</v>
          </cell>
          <cell r="I504" t="str">
            <v>A&amp;O</v>
          </cell>
          <cell r="J504"/>
          <cell r="K504"/>
        </row>
        <row r="505">
          <cell r="B505" t="str">
            <v>T296</v>
          </cell>
          <cell r="C505" t="str">
            <v>OSS</v>
          </cell>
          <cell r="D505">
            <v>472</v>
          </cell>
          <cell r="E505" t="str">
            <v>Suresh Pawar</v>
          </cell>
          <cell r="F505" t="str">
            <v>Service Management dashboard  should list planned outages and corelate TT if that is on same device or NW component.</v>
          </cell>
          <cell r="G505" t="str">
            <v>OPEN</v>
          </cell>
          <cell r="H505" t="str">
            <v>Service Manager</v>
          </cell>
          <cell r="I505"/>
          <cell r="J505"/>
          <cell r="K505"/>
        </row>
        <row r="506">
          <cell r="B506" t="str">
            <v>T273</v>
          </cell>
          <cell r="C506" t="str">
            <v>OSS</v>
          </cell>
          <cell r="D506">
            <v>472</v>
          </cell>
          <cell r="E506" t="str">
            <v>Suresh Pawar</v>
          </cell>
          <cell r="F506" t="str">
            <v>Deployment process - Process of building network &amp; passive device connectivity to T-NOC through SG350, ONT (One port Voice, 2nd - Data, 3rd - Video &amp; 4th port to T-NOC for SNMP traps) . Along with , and also all other Services to be test and provision in SG350</v>
          </cell>
          <cell r="G506" t="str">
            <v>OPEN</v>
          </cell>
          <cell r="H506" t="str">
            <v>NOC</v>
          </cell>
          <cell r="I506"/>
          <cell r="J506"/>
          <cell r="K506" t="str">
            <v>09-09-2025: Needs to be closed along with IPMPLS(RS Rao) &amp; GPON(Sayyad)</v>
          </cell>
        </row>
        <row r="507">
          <cell r="B507" t="str">
            <v>T203</v>
          </cell>
          <cell r="C507" t="str">
            <v>IP/MPLS</v>
          </cell>
          <cell r="D507">
            <v>472</v>
          </cell>
          <cell r="E507" t="str">
            <v>Suresh Pawar</v>
          </cell>
          <cell r="F507" t="str">
            <v>Dashboard (Network Parameter Dash Boards)</v>
          </cell>
          <cell r="G507" t="str">
            <v>OPEN</v>
          </cell>
          <cell r="H507"/>
          <cell r="I507"/>
          <cell r="J507"/>
          <cell r="K507"/>
        </row>
        <row r="508">
          <cell r="B508" t="str">
            <v>T359</v>
          </cell>
          <cell r="C508" t="str">
            <v>OSS</v>
          </cell>
          <cell r="D508">
            <v>472</v>
          </cell>
          <cell r="E508" t="str">
            <v>Suresh Pawar</v>
          </cell>
          <cell r="F508" t="str">
            <v>OSS - stability and Operational issues with respect to inventory, ticketing and utilization modules</v>
          </cell>
          <cell r="G508" t="str">
            <v>OPEN</v>
          </cell>
          <cell r="H508"/>
          <cell r="I508"/>
          <cell r="J508"/>
          <cell r="K508"/>
        </row>
        <row r="509">
          <cell r="B509" t="str">
            <v>M13</v>
          </cell>
          <cell r="C509" t="str">
            <v>OSS</v>
          </cell>
          <cell r="D509" t="str">
            <v>MOM</v>
          </cell>
          <cell r="E509" t="str">
            <v>Suresh Pawar</v>
          </cell>
          <cell r="F509" t="str">
            <v>Quality test report submission for DWDM &amp; IPMPLS each zonal path.</v>
          </cell>
          <cell r="G509" t="str">
            <v>OPEN</v>
          </cell>
          <cell r="H509"/>
          <cell r="I509"/>
          <cell r="J509"/>
          <cell r="K509"/>
        </row>
        <row r="510">
          <cell r="B510" t="str">
            <v>M525</v>
          </cell>
          <cell r="C510" t="str">
            <v>OSS</v>
          </cell>
          <cell r="D510" t="str">
            <v>MOM</v>
          </cell>
          <cell r="E510" t="str">
            <v>Suresh Pawar</v>
          </cell>
          <cell r="F510" t="str">
            <v>Present the readiness of service inventory module</v>
          </cell>
          <cell r="G510" t="str">
            <v>OPEN</v>
          </cell>
          <cell r="H510"/>
          <cell r="I510"/>
          <cell r="J510"/>
          <cell r="K510"/>
        </row>
        <row r="511">
          <cell r="B511" t="str">
            <v>NOC1</v>
          </cell>
          <cell r="C511" t="str">
            <v>OSS</v>
          </cell>
          <cell r="D511" t="str">
            <v>NOC</v>
          </cell>
          <cell r="E511" t="str">
            <v>Suresh Pawar</v>
          </cell>
          <cell r="F511" t="str">
            <v>DC Active Infra uptime &amp; SLA Daily</v>
          </cell>
          <cell r="G511" t="str">
            <v>OPEN</v>
          </cell>
          <cell r="H511"/>
          <cell r="I511"/>
          <cell r="J511"/>
          <cell r="K511"/>
        </row>
        <row r="512">
          <cell r="B512" t="str">
            <v>NOC13</v>
          </cell>
          <cell r="C512" t="str">
            <v>OSS</v>
          </cell>
          <cell r="D512" t="str">
            <v>NOC</v>
          </cell>
          <cell r="E512" t="str">
            <v>Suresh Pawar</v>
          </cell>
          <cell r="F512" t="str">
            <v>DC Network link uptime &amp; SLA Daily</v>
          </cell>
          <cell r="G512" t="str">
            <v>OPEN</v>
          </cell>
          <cell r="H512"/>
          <cell r="I512"/>
          <cell r="J512"/>
          <cell r="K512"/>
        </row>
        <row r="513">
          <cell r="B513" t="str">
            <v>NOC138</v>
          </cell>
          <cell r="C513" t="str">
            <v>OSS</v>
          </cell>
          <cell r="D513" t="str">
            <v>NOC</v>
          </cell>
          <cell r="E513" t="str">
            <v>Suresh Pawar</v>
          </cell>
          <cell r="F513" t="str">
            <v>Preparation and publishing of all DC IT devices availability dashboard Daily</v>
          </cell>
          <cell r="G513" t="str">
            <v>OPEN</v>
          </cell>
          <cell r="H513"/>
          <cell r="I513"/>
          <cell r="J513"/>
          <cell r="K513"/>
        </row>
        <row r="514">
          <cell r="B514" t="str">
            <v>NOC139</v>
          </cell>
          <cell r="C514" t="str">
            <v>OSS</v>
          </cell>
          <cell r="D514" t="str">
            <v>NOC</v>
          </cell>
          <cell r="E514" t="str">
            <v>Suresh Pawar</v>
          </cell>
          <cell r="F514" t="str">
            <v>Preparation and publishing of all DC IT devices availability dashboard Weekly</v>
          </cell>
          <cell r="G514" t="str">
            <v>OPEN</v>
          </cell>
          <cell r="H514"/>
          <cell r="I514"/>
          <cell r="J514"/>
          <cell r="K514"/>
        </row>
        <row r="515">
          <cell r="B515" t="str">
            <v>NOC14</v>
          </cell>
          <cell r="C515" t="str">
            <v>OSS</v>
          </cell>
          <cell r="D515" t="str">
            <v>NOC</v>
          </cell>
          <cell r="E515" t="str">
            <v>Suresh Pawar</v>
          </cell>
          <cell r="F515" t="str">
            <v>DC Network link uptime &amp; SLA Weekly</v>
          </cell>
          <cell r="G515" t="str">
            <v>OPEN</v>
          </cell>
          <cell r="H515"/>
          <cell r="I515"/>
          <cell r="J515"/>
          <cell r="K515"/>
        </row>
        <row r="516">
          <cell r="B516" t="str">
            <v>NOC140</v>
          </cell>
          <cell r="C516" t="str">
            <v>OSS</v>
          </cell>
          <cell r="D516" t="str">
            <v>NOC</v>
          </cell>
          <cell r="E516" t="str">
            <v>Suresh Pawar</v>
          </cell>
          <cell r="F516" t="str">
            <v>Preparation and publishing of all DC IT devices availability dashboard Monthly</v>
          </cell>
          <cell r="G516" t="str">
            <v>OPEN</v>
          </cell>
          <cell r="H516"/>
          <cell r="I516"/>
          <cell r="J516"/>
          <cell r="K516"/>
        </row>
        <row r="517">
          <cell r="B517" t="str">
            <v>NOC141</v>
          </cell>
          <cell r="C517" t="str">
            <v>OSS</v>
          </cell>
          <cell r="D517" t="str">
            <v>NOC</v>
          </cell>
          <cell r="E517" t="str">
            <v>Suresh Pawar</v>
          </cell>
          <cell r="F517" t="str">
            <v>Preparation and publishing of all DC IT devices availability dashboard  (Selective from and to dates)</v>
          </cell>
          <cell r="G517" t="str">
            <v>OPEN</v>
          </cell>
          <cell r="H517"/>
          <cell r="I517"/>
          <cell r="J517"/>
          <cell r="K517"/>
        </row>
        <row r="518">
          <cell r="B518" t="str">
            <v>NOC142</v>
          </cell>
          <cell r="C518" t="str">
            <v>DC Passive Infra</v>
          </cell>
          <cell r="D518" t="str">
            <v>NOC</v>
          </cell>
          <cell r="E518" t="str">
            <v>Suresh Pawar</v>
          </cell>
          <cell r="F518" t="str">
            <v>Preparation and publishing of all DC Non IT devices availability dashboard Daily</v>
          </cell>
          <cell r="G518" t="str">
            <v>OPEN</v>
          </cell>
          <cell r="H518"/>
          <cell r="I518"/>
          <cell r="J518"/>
          <cell r="K518"/>
        </row>
        <row r="519">
          <cell r="B519" t="str">
            <v>NOC143</v>
          </cell>
          <cell r="C519" t="str">
            <v>DC Passive Infra</v>
          </cell>
          <cell r="D519" t="str">
            <v>NOC</v>
          </cell>
          <cell r="E519" t="str">
            <v>Suresh Pawar</v>
          </cell>
          <cell r="F519" t="str">
            <v>Preparation and publishing of all DC Non IT devices availability dashboard Weekly</v>
          </cell>
          <cell r="G519" t="str">
            <v>OPEN</v>
          </cell>
          <cell r="H519"/>
          <cell r="I519"/>
          <cell r="J519"/>
          <cell r="K519"/>
        </row>
        <row r="520">
          <cell r="B520" t="str">
            <v>NOC144</v>
          </cell>
          <cell r="C520" t="str">
            <v>DC Passive Infra</v>
          </cell>
          <cell r="D520" t="str">
            <v>NOC</v>
          </cell>
          <cell r="E520" t="str">
            <v>Suresh Pawar</v>
          </cell>
          <cell r="F520" t="str">
            <v>Preparation and publishing of all DC Non IT devices availability dashboard Monthly</v>
          </cell>
          <cell r="G520" t="str">
            <v>OPEN</v>
          </cell>
          <cell r="H520"/>
          <cell r="I520"/>
          <cell r="J520"/>
          <cell r="K520"/>
        </row>
        <row r="521">
          <cell r="B521" t="str">
            <v>NOC145</v>
          </cell>
          <cell r="C521" t="str">
            <v>DC Passive Infra</v>
          </cell>
          <cell r="D521" t="str">
            <v>NOC</v>
          </cell>
          <cell r="E521" t="str">
            <v>Suresh Pawar</v>
          </cell>
          <cell r="F521" t="str">
            <v>Preparation and publishing of all DC Non IT devices availability dashboard  (Selective from and to dates)</v>
          </cell>
          <cell r="G521" t="str">
            <v>OPEN</v>
          </cell>
          <cell r="H521"/>
          <cell r="I521"/>
          <cell r="J521"/>
          <cell r="K521"/>
        </row>
        <row r="522">
          <cell r="B522" t="str">
            <v>NOC15</v>
          </cell>
          <cell r="C522" t="str">
            <v>OSS</v>
          </cell>
          <cell r="D522" t="str">
            <v>NOC</v>
          </cell>
          <cell r="E522" t="str">
            <v>Suresh Pawar</v>
          </cell>
          <cell r="F522" t="str">
            <v>DC Network link uptime &amp; SLA Monthly</v>
          </cell>
          <cell r="G522" t="str">
            <v>OPEN</v>
          </cell>
          <cell r="H522"/>
          <cell r="I522"/>
          <cell r="J522"/>
          <cell r="K522"/>
        </row>
        <row r="523">
          <cell r="B523" t="str">
            <v>NOC156</v>
          </cell>
          <cell r="C523" t="str">
            <v>OSS</v>
          </cell>
          <cell r="D523" t="str">
            <v>NOC</v>
          </cell>
          <cell r="E523" t="str">
            <v>Suresh Pawar</v>
          </cell>
          <cell r="F523" t="str">
            <v>Service Monitoring</v>
          </cell>
          <cell r="G523" t="str">
            <v>OPEN</v>
          </cell>
          <cell r="H523"/>
          <cell r="I523"/>
          <cell r="J523"/>
          <cell r="K523"/>
        </row>
        <row r="524">
          <cell r="B524" t="str">
            <v>NOC16</v>
          </cell>
          <cell r="C524" t="str">
            <v>OSS</v>
          </cell>
          <cell r="D524" t="str">
            <v>NOC</v>
          </cell>
          <cell r="E524" t="str">
            <v>Suresh Pawar</v>
          </cell>
          <cell r="F524" t="str">
            <v>DC Network link uptime &amp; SLA  (Selective from and to dates)</v>
          </cell>
          <cell r="G524" t="str">
            <v>OPEN</v>
          </cell>
          <cell r="H524"/>
          <cell r="I524"/>
          <cell r="J524"/>
          <cell r="K524"/>
        </row>
        <row r="525">
          <cell r="B525" t="str">
            <v>NOC160</v>
          </cell>
          <cell r="C525" t="str">
            <v>DC Passive Infra</v>
          </cell>
          <cell r="D525" t="str">
            <v>NOC</v>
          </cell>
          <cell r="E525" t="str">
            <v>Suresh Pawar</v>
          </cell>
          <cell r="F525" t="str">
            <v>Preparation and publishing of all DC passive infra(Internal, OEM) PM dashboard Daily</v>
          </cell>
          <cell r="G525" t="str">
            <v>OPEN</v>
          </cell>
          <cell r="H525"/>
          <cell r="I525"/>
          <cell r="J525"/>
          <cell r="K525"/>
        </row>
        <row r="526">
          <cell r="B526" t="str">
            <v>NOC161</v>
          </cell>
          <cell r="C526" t="str">
            <v>DC Passive Infra</v>
          </cell>
          <cell r="D526" t="str">
            <v>NOC</v>
          </cell>
          <cell r="E526" t="str">
            <v>Suresh Pawar</v>
          </cell>
          <cell r="F526" t="str">
            <v>Preparation and publishing of all DC passive infra(Internal, OEM) PM dashboard Weekly</v>
          </cell>
          <cell r="G526" t="str">
            <v>OPEN</v>
          </cell>
          <cell r="H526"/>
          <cell r="I526"/>
          <cell r="J526"/>
          <cell r="K526"/>
        </row>
        <row r="527">
          <cell r="B527" t="str">
            <v>NOC162</v>
          </cell>
          <cell r="C527" t="str">
            <v>DC Passive Infra</v>
          </cell>
          <cell r="D527" t="str">
            <v>NOC</v>
          </cell>
          <cell r="E527" t="str">
            <v>Suresh Pawar</v>
          </cell>
          <cell r="F527" t="str">
            <v>Preparation and publishing of all DC passive infra(Internal, OEM) PM dashboard Monthly</v>
          </cell>
          <cell r="G527" t="str">
            <v>OPEN</v>
          </cell>
          <cell r="H527"/>
          <cell r="I527"/>
          <cell r="J527"/>
          <cell r="K527"/>
        </row>
        <row r="528">
          <cell r="B528" t="str">
            <v>NOC163</v>
          </cell>
          <cell r="C528" t="str">
            <v>DC Passive Infra</v>
          </cell>
          <cell r="D528" t="str">
            <v>NOC</v>
          </cell>
          <cell r="E528" t="str">
            <v>Suresh Pawar</v>
          </cell>
          <cell r="F528" t="str">
            <v>Preparation and publishing of all DC passive infra(Internal, OEM) PM dashboard  (Selective from and to dates)</v>
          </cell>
          <cell r="G528" t="str">
            <v>OPEN</v>
          </cell>
          <cell r="H528"/>
          <cell r="I528"/>
          <cell r="J528"/>
          <cell r="K528"/>
        </row>
        <row r="529">
          <cell r="B529" t="str">
            <v>NOC2</v>
          </cell>
          <cell r="C529" t="str">
            <v>OSS</v>
          </cell>
          <cell r="D529" t="str">
            <v>NOC</v>
          </cell>
          <cell r="E529" t="str">
            <v>Suresh Pawar</v>
          </cell>
          <cell r="F529" t="str">
            <v>DC Active Infra uptime &amp; SLA Weekly</v>
          </cell>
          <cell r="G529" t="str">
            <v>OPEN</v>
          </cell>
          <cell r="H529"/>
          <cell r="I529"/>
          <cell r="J529"/>
          <cell r="K529"/>
        </row>
        <row r="530">
          <cell r="B530" t="str">
            <v>NOC3</v>
          </cell>
          <cell r="C530" t="str">
            <v>OSS</v>
          </cell>
          <cell r="D530" t="str">
            <v>NOC</v>
          </cell>
          <cell r="E530" t="str">
            <v>Suresh Pawar</v>
          </cell>
          <cell r="F530" t="str">
            <v>DC Active Infra uptime &amp; SLA Monthly</v>
          </cell>
          <cell r="G530" t="str">
            <v>OPEN</v>
          </cell>
          <cell r="H530"/>
          <cell r="I530"/>
          <cell r="J530"/>
          <cell r="K530"/>
        </row>
        <row r="531">
          <cell r="B531" t="str">
            <v>NOC368</v>
          </cell>
          <cell r="C531" t="str">
            <v>OSS</v>
          </cell>
          <cell r="D531" t="str">
            <v>NOC</v>
          </cell>
          <cell r="E531" t="str">
            <v>Suresh Pawar</v>
          </cell>
          <cell r="F531" t="str">
            <v>Service Monitoring of All DC Elements(DC WAN, Leaf, Spine and Service riding on these Network and Servers) Daily</v>
          </cell>
          <cell r="G531" t="str">
            <v>OPEN</v>
          </cell>
          <cell r="H531"/>
          <cell r="I531"/>
          <cell r="J531"/>
          <cell r="K531"/>
        </row>
        <row r="532">
          <cell r="B532" t="str">
            <v>NOC369</v>
          </cell>
          <cell r="C532" t="str">
            <v>OSS</v>
          </cell>
          <cell r="D532" t="str">
            <v>NOC</v>
          </cell>
          <cell r="E532" t="str">
            <v>Suresh Pawar</v>
          </cell>
          <cell r="F532" t="str">
            <v>Service Monitoring of All DC Elements(DC WAN, Leaf, Spine and Service riding on these Network and Servers) Weekly</v>
          </cell>
          <cell r="G532" t="str">
            <v>OPEN</v>
          </cell>
          <cell r="H532"/>
          <cell r="I532"/>
          <cell r="J532"/>
          <cell r="K532"/>
        </row>
        <row r="533">
          <cell r="B533" t="str">
            <v>NOC370</v>
          </cell>
          <cell r="C533" t="str">
            <v>OSS</v>
          </cell>
          <cell r="D533" t="str">
            <v>NOC</v>
          </cell>
          <cell r="E533" t="str">
            <v>Suresh Pawar</v>
          </cell>
          <cell r="F533" t="str">
            <v>Service Monitoring of All DC Elements(DC WAN, Leaf, Spine and Service riding on these Network and Servers) Monthly</v>
          </cell>
          <cell r="G533" t="str">
            <v>OPEN</v>
          </cell>
          <cell r="H533"/>
          <cell r="I533"/>
          <cell r="J533"/>
          <cell r="K533"/>
        </row>
        <row r="534">
          <cell r="B534" t="str">
            <v>NOC371</v>
          </cell>
          <cell r="C534" t="str">
            <v>OSS</v>
          </cell>
          <cell r="D534" t="str">
            <v>NOC</v>
          </cell>
          <cell r="E534" t="str">
            <v>Suresh Pawar</v>
          </cell>
          <cell r="F534" t="str">
            <v>Service Monitoring of All DC Elements(DC WAN, Leaf, Spine and Service riding on these Network and Servers)  (Selective from and to dates)</v>
          </cell>
          <cell r="G534" t="str">
            <v>OPEN</v>
          </cell>
          <cell r="H534"/>
          <cell r="I534"/>
          <cell r="J534"/>
          <cell r="K534"/>
        </row>
        <row r="535">
          <cell r="B535" t="str">
            <v>NOC4</v>
          </cell>
          <cell r="C535" t="str">
            <v>OSS</v>
          </cell>
          <cell r="D535" t="str">
            <v>NOC</v>
          </cell>
          <cell r="E535" t="str">
            <v>Suresh Pawar</v>
          </cell>
          <cell r="F535" t="str">
            <v>DC Active Infra uptime &amp; SLA Custom(Selective from and to dates)</v>
          </cell>
          <cell r="G535" t="str">
            <v>OPEN</v>
          </cell>
          <cell r="H535"/>
          <cell r="I535"/>
          <cell r="J535"/>
          <cell r="K535"/>
        </row>
        <row r="536">
          <cell r="B536" t="str">
            <v>NOC5</v>
          </cell>
          <cell r="C536" t="str">
            <v>OSS</v>
          </cell>
          <cell r="D536" t="str">
            <v>NOC</v>
          </cell>
          <cell r="E536" t="str">
            <v>Suresh Pawar</v>
          </cell>
          <cell r="F536" t="str">
            <v>DC Applications uptime &amp; SLA Daily</v>
          </cell>
          <cell r="G536" t="str">
            <v>OPEN</v>
          </cell>
          <cell r="H536"/>
          <cell r="I536"/>
          <cell r="J536"/>
          <cell r="K536"/>
        </row>
        <row r="537">
          <cell r="B537" t="str">
            <v>NOC6</v>
          </cell>
          <cell r="C537" t="str">
            <v>OSS</v>
          </cell>
          <cell r="D537" t="str">
            <v>NOC</v>
          </cell>
          <cell r="E537" t="str">
            <v>Suresh Pawar</v>
          </cell>
          <cell r="F537" t="str">
            <v>DC Applications uptime &amp; SLA Weekly</v>
          </cell>
          <cell r="G537" t="str">
            <v>OPEN</v>
          </cell>
          <cell r="H537"/>
          <cell r="I537"/>
          <cell r="J537"/>
          <cell r="K537"/>
        </row>
        <row r="538">
          <cell r="B538" t="str">
            <v>NOC7</v>
          </cell>
          <cell r="C538" t="str">
            <v>OSS</v>
          </cell>
          <cell r="D538" t="str">
            <v>NOC</v>
          </cell>
          <cell r="E538" t="str">
            <v>Suresh Pawar</v>
          </cell>
          <cell r="F538" t="str">
            <v>DC Applications uptime &amp; SLA Monthly</v>
          </cell>
          <cell r="G538" t="str">
            <v>OPEN</v>
          </cell>
          <cell r="H538"/>
          <cell r="I538"/>
          <cell r="J538"/>
          <cell r="K538"/>
        </row>
        <row r="539">
          <cell r="B539" t="str">
            <v>NOC8</v>
          </cell>
          <cell r="C539" t="str">
            <v>OSS</v>
          </cell>
          <cell r="D539" t="str">
            <v>NOC</v>
          </cell>
          <cell r="E539" t="str">
            <v>Suresh Pawar</v>
          </cell>
          <cell r="F539" t="str">
            <v>DC Applications uptime &amp; SLA (Selective from and to dates)</v>
          </cell>
          <cell r="G539" t="str">
            <v>OPEN</v>
          </cell>
          <cell r="H539"/>
          <cell r="I539"/>
          <cell r="J539"/>
          <cell r="K539"/>
        </row>
        <row r="540">
          <cell r="B540" t="str">
            <v>NOC150</v>
          </cell>
          <cell r="C540" t="str">
            <v>OSS</v>
          </cell>
          <cell r="D540" t="str">
            <v>NOC</v>
          </cell>
          <cell r="E540" t="str">
            <v>Suresh Pawar</v>
          </cell>
          <cell r="F540" t="str">
            <v>Service assurance &amp; Dashboards</v>
          </cell>
          <cell r="G540" t="str">
            <v>OPEN</v>
          </cell>
          <cell r="H540"/>
          <cell r="I540"/>
          <cell r="J540"/>
          <cell r="K540"/>
        </row>
        <row r="541">
          <cell r="B541" t="str">
            <v>NOC152</v>
          </cell>
          <cell r="C541" t="str">
            <v>OSS</v>
          </cell>
          <cell r="D541" t="str">
            <v>NOC</v>
          </cell>
          <cell r="E541" t="str">
            <v>Suresh Pawar</v>
          </cell>
          <cell r="F541" t="str">
            <v>Business Service Assurance Dashboards</v>
          </cell>
          <cell r="G541" t="str">
            <v>OPEN</v>
          </cell>
          <cell r="H541"/>
          <cell r="I541"/>
          <cell r="J541"/>
          <cell r="K541"/>
        </row>
        <row r="542">
          <cell r="B542" t="str">
            <v>NOC153</v>
          </cell>
          <cell r="C542" t="str">
            <v>OSS</v>
          </cell>
          <cell r="D542" t="str">
            <v>NOC</v>
          </cell>
          <cell r="E542" t="str">
            <v>Suresh Pawar</v>
          </cell>
          <cell r="F542" t="str">
            <v>Customer Service Dashboards</v>
          </cell>
          <cell r="G542" t="str">
            <v>OPEN</v>
          </cell>
          <cell r="H542"/>
          <cell r="I542"/>
          <cell r="J542"/>
          <cell r="K542"/>
        </row>
        <row r="543">
          <cell r="B543" t="str">
            <v>NOC155</v>
          </cell>
          <cell r="C543" t="str">
            <v>OSS</v>
          </cell>
          <cell r="D543" t="str">
            <v>NOC</v>
          </cell>
          <cell r="E543" t="str">
            <v>Suresh Pawar</v>
          </cell>
          <cell r="F543" t="str">
            <v xml:space="preserve">Service Inventory </v>
          </cell>
          <cell r="G543" t="str">
            <v>OPEN</v>
          </cell>
          <cell r="H543"/>
          <cell r="I543"/>
          <cell r="J543"/>
          <cell r="K543"/>
        </row>
        <row r="544">
          <cell r="B544" t="str">
            <v>NOC239</v>
          </cell>
          <cell r="C544" t="str">
            <v>IP/MPLS</v>
          </cell>
          <cell r="D544" t="str">
            <v>NOC Team</v>
          </cell>
          <cell r="E544" t="str">
            <v>Suresh Pawar</v>
          </cell>
          <cell r="F544" t="str">
            <v>Enteprise Services Delivery ( Aitel Towers, Airtel LWEsite, pioneer etc )  Monitoring, preparation KPI like Service Up reports Hourly</v>
          </cell>
          <cell r="G544" t="str">
            <v>OPEN-DEPENDENT</v>
          </cell>
          <cell r="H544" t="str">
            <v>Service Inventory</v>
          </cell>
          <cell r="I544" t="str">
            <v>A&amp;O</v>
          </cell>
          <cell r="J544"/>
          <cell r="K544"/>
        </row>
        <row r="545">
          <cell r="B545" t="str">
            <v>NOC240</v>
          </cell>
          <cell r="C545" t="str">
            <v>IP/MPLS</v>
          </cell>
          <cell r="D545" t="str">
            <v>NOC Team</v>
          </cell>
          <cell r="E545" t="str">
            <v>Suresh Pawar</v>
          </cell>
          <cell r="F545" t="str">
            <v>Enteprise Services Delivery ( Aitel Towers, Airtel LWEsite, pioneer etc )  Monitoring, preparation KPI like Service Up reports Daily</v>
          </cell>
          <cell r="G545" t="str">
            <v>OPEN-DEPENDENT</v>
          </cell>
          <cell r="H545" t="str">
            <v>Service Inventory</v>
          </cell>
          <cell r="I545" t="str">
            <v>A&amp;O</v>
          </cell>
          <cell r="J545"/>
          <cell r="K545"/>
        </row>
        <row r="546">
          <cell r="B546" t="str">
            <v>NOC241</v>
          </cell>
          <cell r="C546" t="str">
            <v>IP/MPLS</v>
          </cell>
          <cell r="D546" t="str">
            <v>NOC Team</v>
          </cell>
          <cell r="E546" t="str">
            <v>Suresh Pawar</v>
          </cell>
          <cell r="F546" t="str">
            <v>Enteprise Services Delivery ( Aitel Towers, Airtel LWEsite, pioneer etc )  Monitoring, preparation KPI like Service Up reports Weekly</v>
          </cell>
          <cell r="G546" t="str">
            <v>OPEN-DEPENDENT</v>
          </cell>
          <cell r="H546" t="str">
            <v>Service Inventory</v>
          </cell>
          <cell r="I546" t="str">
            <v>A&amp;O</v>
          </cell>
          <cell r="J546"/>
          <cell r="K546"/>
        </row>
        <row r="547">
          <cell r="B547" t="str">
            <v>NOC242</v>
          </cell>
          <cell r="C547" t="str">
            <v>IP/MPLS</v>
          </cell>
          <cell r="D547" t="str">
            <v>NOC Team</v>
          </cell>
          <cell r="E547" t="str">
            <v>Suresh Pawar</v>
          </cell>
          <cell r="F547" t="str">
            <v>Enteprise Services Delivery ( Aitel Towers, Airtel LWEsite, pioneer etc )  Monitoring, preparation KPI like Service Up reports Monthly</v>
          </cell>
          <cell r="G547" t="str">
            <v>OPEN-DEPENDENT</v>
          </cell>
          <cell r="H547" t="str">
            <v>Service Inventory</v>
          </cell>
          <cell r="I547" t="str">
            <v>A&amp;O</v>
          </cell>
          <cell r="J547"/>
          <cell r="K547"/>
        </row>
        <row r="548">
          <cell r="B548" t="str">
            <v>NOC243</v>
          </cell>
          <cell r="C548" t="str">
            <v>IP/MPLS</v>
          </cell>
          <cell r="D548" t="str">
            <v>NOC Team</v>
          </cell>
          <cell r="E548" t="str">
            <v>Suresh Pawar</v>
          </cell>
          <cell r="F548" t="str">
            <v>Enteprise Services Delivery ( Aitel Towers, Airtel LWEsite, pioneer etc )  Monitoring, preparation KPI like Service Up reports (Selective from and to dates)</v>
          </cell>
          <cell r="G548" t="str">
            <v>OPEN-DEPENDENT</v>
          </cell>
          <cell r="H548" t="str">
            <v>Service Inventory</v>
          </cell>
          <cell r="I548" t="str">
            <v>A&amp;O</v>
          </cell>
          <cell r="J548"/>
          <cell r="K548"/>
        </row>
        <row r="549">
          <cell r="B549" t="str">
            <v>NOC100</v>
          </cell>
          <cell r="C549" t="str">
            <v>GPON</v>
          </cell>
          <cell r="D549" t="str">
            <v>NOC Team</v>
          </cell>
          <cell r="E549" t="str">
            <v>Suresh Pawar</v>
          </cell>
          <cell r="F549" t="str">
            <v>Governenmnet Institutions ( GI ) links delivery. Preparation and publishing of KPI Daily</v>
          </cell>
          <cell r="G549" t="str">
            <v>OPEN-DEPENDENT</v>
          </cell>
          <cell r="H549" t="str">
            <v>Service Inventory</v>
          </cell>
          <cell r="I549" t="str">
            <v>A&amp;O &amp; BSS</v>
          </cell>
          <cell r="J549"/>
          <cell r="K549"/>
        </row>
        <row r="550">
          <cell r="B550" t="str">
            <v>NOC101</v>
          </cell>
          <cell r="C550" t="str">
            <v>GPON</v>
          </cell>
          <cell r="D550" t="str">
            <v>NOC Team</v>
          </cell>
          <cell r="E550" t="str">
            <v>Suresh Pawar</v>
          </cell>
          <cell r="F550" t="str">
            <v>Governenmnet Institutions ( GI ) links delivery. Preparation and publishing of KPI Weekly</v>
          </cell>
          <cell r="G550" t="str">
            <v>OPEN-DEPENDENT</v>
          </cell>
          <cell r="H550" t="str">
            <v>Service Inventory</v>
          </cell>
          <cell r="I550" t="str">
            <v>A&amp;O &amp; BSS</v>
          </cell>
          <cell r="J550"/>
          <cell r="K550"/>
        </row>
        <row r="551">
          <cell r="B551" t="str">
            <v>NOC102</v>
          </cell>
          <cell r="C551" t="str">
            <v>GPON</v>
          </cell>
          <cell r="D551" t="str">
            <v>NOC Team</v>
          </cell>
          <cell r="E551" t="str">
            <v>Suresh Pawar</v>
          </cell>
          <cell r="F551" t="str">
            <v>Governenmnet Institutions ( GI ) links delivery. Preparation and publishing of KPI Monthly</v>
          </cell>
          <cell r="G551" t="str">
            <v>OPEN-DEPENDENT</v>
          </cell>
          <cell r="H551" t="str">
            <v>Service Inventory</v>
          </cell>
          <cell r="I551" t="str">
            <v>A&amp;O &amp; BSS</v>
          </cell>
          <cell r="J551"/>
          <cell r="K551"/>
        </row>
        <row r="552">
          <cell r="B552" t="str">
            <v>NOC103</v>
          </cell>
          <cell r="C552" t="str">
            <v>GPON</v>
          </cell>
          <cell r="D552" t="str">
            <v>NOC Team</v>
          </cell>
          <cell r="E552" t="str">
            <v>Suresh Pawar</v>
          </cell>
          <cell r="F552" t="str">
            <v>Governenmnet Institutions ( GI ) links delivery. Preparation and publishing of KPI (Selective from and to dates)</v>
          </cell>
          <cell r="G552" t="str">
            <v>OPEN-DEPENDENT</v>
          </cell>
          <cell r="H552" t="str">
            <v>Service Inventory</v>
          </cell>
          <cell r="I552" t="str">
            <v>A&amp;O &amp; BSS</v>
          </cell>
          <cell r="J552"/>
          <cell r="K552"/>
        </row>
        <row r="553">
          <cell r="B553" t="str">
            <v>NOC221</v>
          </cell>
          <cell r="C553" t="str">
            <v>GPON/IPMPLS</v>
          </cell>
          <cell r="D553" t="str">
            <v>NOC Team</v>
          </cell>
          <cell r="E553" t="str">
            <v>Suresh Pawar</v>
          </cell>
          <cell r="F553" t="str">
            <v>Monitoring and published of Dark Fiber and TSWAN KPI Daily</v>
          </cell>
          <cell r="G553" t="str">
            <v>OPEN-DEPENDENT</v>
          </cell>
          <cell r="H553" t="str">
            <v>Service inventory</v>
          </cell>
          <cell r="I553" t="str">
            <v>A&amp;O &amp; BSS</v>
          </cell>
          <cell r="J553"/>
          <cell r="K553"/>
        </row>
        <row r="554">
          <cell r="B554" t="str">
            <v>NOC222</v>
          </cell>
          <cell r="C554" t="str">
            <v>GPON/IPMPLS</v>
          </cell>
          <cell r="D554" t="str">
            <v>NOC Team</v>
          </cell>
          <cell r="E554" t="str">
            <v>Suresh Pawar</v>
          </cell>
          <cell r="F554" t="str">
            <v>Monitoring and published of Dark Fiber and TSWAN KPI Weekly</v>
          </cell>
          <cell r="G554" t="str">
            <v>OPEN-DEPENDENT</v>
          </cell>
          <cell r="H554" t="str">
            <v>Service inventory</v>
          </cell>
          <cell r="I554" t="str">
            <v>A&amp;O &amp; BSS</v>
          </cell>
          <cell r="J554"/>
          <cell r="K554"/>
        </row>
        <row r="555">
          <cell r="B555" t="str">
            <v>NOC223</v>
          </cell>
          <cell r="C555" t="str">
            <v>GPON/IPMPLS</v>
          </cell>
          <cell r="D555" t="str">
            <v>NOC Team</v>
          </cell>
          <cell r="E555" t="str">
            <v>Suresh Pawar</v>
          </cell>
          <cell r="F555" t="str">
            <v>Monitoring and published of Dark Fiber and TSWAN KPI Monthly</v>
          </cell>
          <cell r="G555" t="str">
            <v>OPEN-DEPENDENT</v>
          </cell>
          <cell r="H555" t="str">
            <v>Service inventory</v>
          </cell>
          <cell r="I555" t="str">
            <v>A&amp;O &amp; BSS</v>
          </cell>
          <cell r="J555"/>
          <cell r="K555"/>
        </row>
        <row r="556">
          <cell r="B556" t="str">
            <v>NOC224</v>
          </cell>
          <cell r="C556" t="str">
            <v>GPON/IPMPLS</v>
          </cell>
          <cell r="D556" t="str">
            <v>NOC Team</v>
          </cell>
          <cell r="E556" t="str">
            <v>Suresh Pawar</v>
          </cell>
          <cell r="F556" t="str">
            <v>Monitoring and published of Dark Fiber and TSWAN KPI (Selective from and to dates)</v>
          </cell>
          <cell r="G556" t="str">
            <v>OPEN-DEPENDENT</v>
          </cell>
          <cell r="H556" t="str">
            <v>Service inventory</v>
          </cell>
          <cell r="I556" t="str">
            <v>A&amp;O &amp; BSS</v>
          </cell>
          <cell r="J556"/>
          <cell r="K556"/>
        </row>
        <row r="557">
          <cell r="B557" t="str">
            <v>NOC21</v>
          </cell>
          <cell r="C557" t="str">
            <v>Service Assurance</v>
          </cell>
          <cell r="D557" t="str">
            <v>NOC Team</v>
          </cell>
          <cell r="E557" t="str">
            <v>Suresh Pawar</v>
          </cell>
          <cell r="F557" t="str">
            <v>Monitoring,tracking of field details, Tracking of GI services form and prepare Service assurance dashboard Hourly</v>
          </cell>
          <cell r="G557" t="str">
            <v>OPEN-DEPENDENT</v>
          </cell>
          <cell r="H557" t="str">
            <v>Service Inventory</v>
          </cell>
          <cell r="I557" t="str">
            <v>A&amp;O &amp; BSS</v>
          </cell>
          <cell r="J557"/>
          <cell r="K557"/>
        </row>
        <row r="558">
          <cell r="B558" t="str">
            <v>NOC22</v>
          </cell>
          <cell r="C558" t="str">
            <v>Service Assurance</v>
          </cell>
          <cell r="D558" t="str">
            <v>NOC Team</v>
          </cell>
          <cell r="E558" t="str">
            <v>Suresh Pawar</v>
          </cell>
          <cell r="F558" t="str">
            <v>Monitoring,tracking of field details, Tracking of GI services form and prepare Service assurance dashboard Daily</v>
          </cell>
          <cell r="G558" t="str">
            <v>OPEN-DEPENDENT</v>
          </cell>
          <cell r="H558" t="str">
            <v>Service Inventory</v>
          </cell>
          <cell r="I558" t="str">
            <v>A&amp;O &amp; BSS</v>
          </cell>
          <cell r="J558"/>
          <cell r="K558"/>
        </row>
        <row r="559">
          <cell r="B559" t="str">
            <v>NOC23</v>
          </cell>
          <cell r="C559" t="str">
            <v>Service Assurance</v>
          </cell>
          <cell r="D559" t="str">
            <v>NOC Team</v>
          </cell>
          <cell r="E559" t="str">
            <v>Suresh Pawar</v>
          </cell>
          <cell r="F559" t="str">
            <v>Monitoring,tracking of field details, Tracking of GI services form and prepare Service assurance dashboard Weekly</v>
          </cell>
          <cell r="G559" t="str">
            <v>OPEN-DEPENDENT</v>
          </cell>
          <cell r="H559" t="str">
            <v>Service Inventory</v>
          </cell>
          <cell r="I559" t="str">
            <v>A&amp;O &amp; BSS</v>
          </cell>
          <cell r="J559"/>
          <cell r="K559"/>
        </row>
        <row r="560">
          <cell r="B560" t="str">
            <v>NOC24</v>
          </cell>
          <cell r="C560" t="str">
            <v>Service Assurance</v>
          </cell>
          <cell r="D560" t="str">
            <v>NOC Team</v>
          </cell>
          <cell r="E560" t="str">
            <v>Suresh Pawar</v>
          </cell>
          <cell r="F560" t="str">
            <v>Monitoring,tracking of field details, Tracking of GI services form and prepare Service assurance dashboard Monthly</v>
          </cell>
          <cell r="G560" t="str">
            <v>OPEN-DEPENDENT</v>
          </cell>
          <cell r="H560" t="str">
            <v>Service Inventory</v>
          </cell>
          <cell r="I560" t="str">
            <v>A&amp;O &amp; BSS</v>
          </cell>
          <cell r="J560"/>
          <cell r="K560"/>
        </row>
        <row r="561">
          <cell r="B561" t="str">
            <v>NOC25</v>
          </cell>
          <cell r="C561" t="str">
            <v>Service Assurance</v>
          </cell>
          <cell r="D561" t="str">
            <v>NOC Team</v>
          </cell>
          <cell r="E561" t="str">
            <v>Suresh Pawar</v>
          </cell>
          <cell r="F561" t="str">
            <v>Monitoring,tracking of field details, Tracking of GI services form and prepare Service assurance dashboard(Selective from and to dates)</v>
          </cell>
          <cell r="G561" t="str">
            <v>OPEN-DEPENDENT</v>
          </cell>
          <cell r="H561" t="str">
            <v>Service Inventory</v>
          </cell>
          <cell r="I561" t="str">
            <v>A&amp;O &amp; BSS</v>
          </cell>
          <cell r="J561"/>
          <cell r="K561"/>
        </row>
        <row r="562">
          <cell r="B562" t="str">
            <v>NOC26</v>
          </cell>
          <cell r="C562" t="str">
            <v>Service Monitoring</v>
          </cell>
          <cell r="D562" t="str">
            <v>NOC Team</v>
          </cell>
          <cell r="E562" t="str">
            <v>Suresh Pawar</v>
          </cell>
          <cell r="F562" t="str">
            <v>Monitoring,tracking service details, Tracking of GI services uptime Service assurance dashboard Daily</v>
          </cell>
          <cell r="G562" t="str">
            <v>OPEN-DEPENDENT</v>
          </cell>
          <cell r="H562" t="str">
            <v>Service Inventory</v>
          </cell>
          <cell r="I562" t="str">
            <v>A&amp;O &amp; BSS</v>
          </cell>
          <cell r="J562"/>
          <cell r="K562"/>
        </row>
        <row r="563">
          <cell r="B563" t="str">
            <v>NOC27</v>
          </cell>
          <cell r="C563" t="str">
            <v>Service Monitoring</v>
          </cell>
          <cell r="D563" t="str">
            <v>NOC Team</v>
          </cell>
          <cell r="E563" t="str">
            <v>Suresh Pawar</v>
          </cell>
          <cell r="F563" t="str">
            <v>Monitoring,tracking service details, Tracking of GI services uptime Service assurance dashboard Weekly</v>
          </cell>
          <cell r="G563" t="str">
            <v>OPEN-DEPENDENT</v>
          </cell>
          <cell r="H563" t="str">
            <v>Service Inventory</v>
          </cell>
          <cell r="I563" t="str">
            <v>A&amp;O &amp; BSS</v>
          </cell>
          <cell r="J563"/>
          <cell r="K563"/>
        </row>
        <row r="564">
          <cell r="B564" t="str">
            <v>NOC28</v>
          </cell>
          <cell r="C564" t="str">
            <v>Service Monitoring</v>
          </cell>
          <cell r="D564" t="str">
            <v>NOC Team</v>
          </cell>
          <cell r="E564" t="str">
            <v>Suresh Pawar</v>
          </cell>
          <cell r="F564" t="str">
            <v>Monitoring,tracking service details, Tracking of GI services uptime Service assurance dashboard Monthly</v>
          </cell>
          <cell r="G564" t="str">
            <v>OPEN-DEPENDENT</v>
          </cell>
          <cell r="H564" t="str">
            <v>Service Inventory</v>
          </cell>
          <cell r="I564" t="str">
            <v>A&amp;O &amp; BSS</v>
          </cell>
          <cell r="J564"/>
          <cell r="K564"/>
        </row>
        <row r="565">
          <cell r="B565" t="str">
            <v>NOC29</v>
          </cell>
          <cell r="C565" t="str">
            <v>Service Monitoring</v>
          </cell>
          <cell r="D565" t="str">
            <v>NOC Team</v>
          </cell>
          <cell r="E565" t="str">
            <v>Suresh Pawar</v>
          </cell>
          <cell r="F565" t="str">
            <v>Monitoring,tracking service details, Tracking of GI services uptime Service assurance dashboard (Selective from and to dates)</v>
          </cell>
          <cell r="G565" t="str">
            <v>OPEN-DEPENDENT</v>
          </cell>
          <cell r="H565" t="str">
            <v>Service Inventory</v>
          </cell>
          <cell r="I565" t="str">
            <v>A&amp;O &amp; BSS</v>
          </cell>
          <cell r="J565"/>
          <cell r="K565"/>
        </row>
        <row r="566">
          <cell r="B566" t="str">
            <v>NOC445</v>
          </cell>
          <cell r="C566" t="str">
            <v>Service Monitoring</v>
          </cell>
          <cell r="D566" t="str">
            <v>NOC Team</v>
          </cell>
          <cell r="E566" t="str">
            <v>Suresh Pawar</v>
          </cell>
          <cell r="F566" t="str">
            <v xml:space="preserve">VLAN  </v>
          </cell>
          <cell r="G566" t="str">
            <v>COMPLETED</v>
          </cell>
          <cell r="H566" t="str">
            <v>Service Inventory</v>
          </cell>
          <cell r="I566" t="str">
            <v>A&amp;O</v>
          </cell>
          <cell r="J566"/>
          <cell r="K566"/>
        </row>
        <row r="567">
          <cell r="B567" t="str">
            <v>NOC447</v>
          </cell>
          <cell r="C567" t="str">
            <v>Service Monitoring</v>
          </cell>
          <cell r="D567" t="str">
            <v>NOC Team</v>
          </cell>
          <cell r="E567" t="str">
            <v>Suresh Pawar</v>
          </cell>
          <cell r="F567" t="str">
            <v>Service ID Mapping for UPS and Customer services</v>
          </cell>
          <cell r="G567" t="str">
            <v>OPEN-DEPENDENT</v>
          </cell>
          <cell r="H567" t="str">
            <v>Service Inventory</v>
          </cell>
          <cell r="I567" t="str">
            <v>A&amp;O</v>
          </cell>
          <cell r="J567"/>
          <cell r="K567"/>
        </row>
        <row r="568">
          <cell r="E568"/>
          <cell r="F568"/>
        </row>
        <row r="570">
          <cell r="I570" t="str">
            <v>\</v>
          </cell>
        </row>
        <row r="571">
          <cell r="F571"/>
        </row>
        <row r="573">
          <cell r="F573"/>
        </row>
      </sheetData>
      <sheetData sheetId="10"/>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3262B6F-2232-415F-8A92-464C2C4D66DC}"/>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naiah Butty" refreshedDate="45943.857027430553" createdVersion="8" refreshedVersion="8" minRefreshableVersion="3" recordCount="2428" xr:uid="{D202F0D8-A384-B14F-9E18-CFB63FD003AB}">
  <cacheSource type="worksheet">
    <worksheetSource ref="A2:AO2430" sheet="Ramana-Master Tracker 2428"/>
  </cacheSource>
  <cacheFields count="44">
    <cacheField name="Slno" numFmtId="0">
      <sharedItems containsSemiMixedTypes="0" containsString="0" containsNumber="1" containsInteger="1" minValue="1" maxValue="2428"/>
    </cacheField>
    <cacheField name="UniqueID" numFmtId="0">
      <sharedItems containsMixedTypes="1" containsNumber="1" containsInteger="1" minValue="394" maxValue="472"/>
    </cacheField>
    <cacheField name="Category" numFmtId="0">
      <sharedItems containsMixedTypes="1" containsNumber="1" containsInteger="1" minValue="472" maxValue="472" count="3">
        <n v="472"/>
        <s v="MOM"/>
        <s v="NOC"/>
      </sharedItems>
    </cacheField>
    <cacheField name="Meeting Date" numFmtId="0">
      <sharedItems containsDate="1" containsMixedTypes="1" minDate="2023-02-06T00:00:00" maxDate="2025-04-04T00:00:00"/>
    </cacheField>
    <cacheField name="Priority" numFmtId="0">
      <sharedItems containsBlank="1"/>
    </cacheField>
    <cacheField name="Ramana" numFmtId="0">
      <sharedItems containsBlank="1"/>
    </cacheField>
    <cacheField name="Ramana-Domain" numFmtId="0">
      <sharedItems containsBlank="1"/>
    </cacheField>
    <cacheField name="Domain" numFmtId="0">
      <sharedItems/>
    </cacheField>
    <cacheField name="Sub-Domain" numFmtId="0">
      <sharedItems containsBlank="1"/>
    </cacheField>
    <cacheField name="Action Point" numFmtId="0">
      <sharedItems longText="1"/>
    </cacheField>
    <cacheField name="Impact" numFmtId="0">
      <sharedItems containsBlank="1"/>
    </cacheField>
    <cacheField name="Priority2" numFmtId="0">
      <sharedItems/>
    </cacheField>
    <cacheField name="Baseline Status" numFmtId="0">
      <sharedItems/>
    </cacheField>
    <cacheField name="xx" numFmtId="0">
      <sharedItems containsBlank="1"/>
    </cacheField>
    <cacheField name="Application" numFmtId="0">
      <sharedItems containsMixedTypes="1" containsNumber="1" containsInteger="1" minValue="1" maxValue="1"/>
    </cacheField>
    <cacheField name="Module" numFmtId="0">
      <sharedItems/>
    </cacheField>
    <cacheField name="Remarks" numFmtId="0">
      <sharedItems containsBlank="1"/>
    </cacheField>
    <cacheField name="Remarks2" numFmtId="0">
      <sharedItems containsBlank="1" longText="1"/>
    </cacheField>
    <cacheField name="Organization" numFmtId="0">
      <sharedItems containsBlank="1"/>
    </cacheField>
    <cacheField name="Owner" numFmtId="0">
      <sharedItems containsBlank="1"/>
    </cacheField>
    <cacheField name="Owner(L&amp;T)" numFmtId="0">
      <sharedItems/>
    </cacheField>
    <cacheField name="Target Date to Complete" numFmtId="0">
      <sharedItems containsDate="1" containsBlank="1" containsMixedTypes="1" minDate="2025-09-20T00:00:00" maxDate="2025-10-08T00:00:00"/>
    </cacheField>
    <cacheField name="Open" numFmtId="0">
      <sharedItems containsBlank="1"/>
    </cacheField>
    <cacheField name="Revised Status (L&amp;T) As on 18-Sep-2025" numFmtId="0">
      <sharedItems/>
    </cacheField>
    <cacheField name="Approved BY (TF)" numFmtId="0">
      <sharedItems containsBlank="1"/>
    </cacheField>
    <cacheField name="Approval Date(TF)" numFmtId="167">
      <sharedItems containsDate="1" containsMixedTypes="1" minDate="2025-04-30T00:00:00" maxDate="2025-09-20T00:00:00"/>
    </cacheField>
    <cacheField name="Link of evidences" numFmtId="0">
      <sharedItems containsBlank="1"/>
    </cacheField>
    <cacheField name="R" numFmtId="0">
      <sharedItems containsNonDate="0" containsString="0" containsBlank="1"/>
    </cacheField>
    <cacheField name="S" numFmtId="0">
      <sharedItems containsNonDate="0" containsString="0" containsBlank="1"/>
    </cacheField>
    <cacheField name="T" numFmtId="0">
      <sharedItems containsNonDate="0" containsString="0" containsBlank="1"/>
    </cacheField>
    <cacheField name="U" numFmtId="0">
      <sharedItems containsNonDate="0" containsString="0" containsBlank="1"/>
    </cacheField>
    <cacheField name="V" numFmtId="0">
      <sharedItems containsNonDate="0" containsString="0" containsBlank="1"/>
    </cacheField>
    <cacheField name="W" numFmtId="0">
      <sharedItems containsNonDate="0" containsString="0" containsBlank="1"/>
    </cacheField>
    <cacheField name="X" numFmtId="0">
      <sharedItems/>
    </cacheField>
    <cacheField name="Tfiber-Cat" numFmtId="0">
      <sharedItems/>
    </cacheField>
    <cacheField name="Derived Status (L&amp;T)" numFmtId="0">
      <sharedItems/>
    </cacheField>
    <cacheField name="OSS" numFmtId="0">
      <sharedItems containsBlank="1"/>
    </cacheField>
    <cacheField name="OSS Remarks" numFmtId="0">
      <sharedItems containsBlank="1" containsMixedTypes="1" containsNumber="1" containsInteger="1" minValue="0" maxValue="0" longText="1"/>
    </cacheField>
    <cacheField name="Ramana Remarks as on 19-Sep-2025" numFmtId="0">
      <sharedItems containsBlank="1"/>
    </cacheField>
    <cacheField name="T Fiber Appoved Date" numFmtId="0">
      <sharedItems containsDate="1" containsBlank="1" containsMixedTypes="1" minDate="2025-04-30T00:00:00" maxDate="2025-09-25T00:00:00"/>
    </cacheField>
    <cacheField name="Artefacts" numFmtId="0">
      <sharedItems containsBlank="1"/>
    </cacheField>
    <cacheField name="Target Date" numFmtId="0">
      <sharedItems containsDate="1" containsBlank="1" containsMixedTypes="1" minDate="2025-10-20T00:00:00" maxDate="2025-11-06T00:00:00"/>
    </cacheField>
    <cacheField name="Qty" numFmtId="0">
      <sharedItems containsSemiMixedTypes="0" containsString="0" containsNumber="1" containsInteger="1" minValue="1" maxValue="1"/>
    </cacheField>
    <cacheField name="Ramana-Remarks" numFmtId="0">
      <sharedItems count="3">
        <s v="Open"/>
        <s v="Completed &amp; Approved"/>
        <s v="Completed but Verification undrer Proces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naiah Butty" refreshedDate="45943.857245717591" createdVersion="8" refreshedVersion="8" minRefreshableVersion="3" recordCount="2428" xr:uid="{D777DFD7-6226-274C-A62C-53723A0AC684}">
  <cacheSource type="worksheet">
    <worksheetSource ref="A2:AP2430" sheet="Ramana-Master Tracker 2428"/>
  </cacheSource>
  <cacheFields count="45">
    <cacheField name="Slno" numFmtId="0">
      <sharedItems containsSemiMixedTypes="0" containsString="0" containsNumber="1" containsInteger="1" minValue="1" maxValue="2428"/>
    </cacheField>
    <cacheField name="UniqueID" numFmtId="0">
      <sharedItems containsMixedTypes="1" containsNumber="1" containsInteger="1" minValue="394" maxValue="472"/>
    </cacheField>
    <cacheField name="Category" numFmtId="0">
      <sharedItems containsMixedTypes="1" containsNumber="1" containsInteger="1" minValue="472" maxValue="472" count="3">
        <n v="472"/>
        <s v="MOM"/>
        <s v="NOC"/>
      </sharedItems>
    </cacheField>
    <cacheField name="Meeting Date" numFmtId="0">
      <sharedItems containsDate="1" containsMixedTypes="1" minDate="2023-02-06T00:00:00" maxDate="2025-04-04T00:00:00"/>
    </cacheField>
    <cacheField name="Priority" numFmtId="0">
      <sharedItems containsBlank="1"/>
    </cacheField>
    <cacheField name="Ramana" numFmtId="0">
      <sharedItems containsBlank="1"/>
    </cacheField>
    <cacheField name="Ramana-Domain" numFmtId="0">
      <sharedItems containsBlank="1"/>
    </cacheField>
    <cacheField name="Domain" numFmtId="0">
      <sharedItems/>
    </cacheField>
    <cacheField name="Sub-Domain" numFmtId="0">
      <sharedItems containsBlank="1"/>
    </cacheField>
    <cacheField name="Action Point" numFmtId="0">
      <sharedItems longText="1"/>
    </cacheField>
    <cacheField name="Impact" numFmtId="0">
      <sharedItems containsBlank="1"/>
    </cacheField>
    <cacheField name="Priority2" numFmtId="0">
      <sharedItems/>
    </cacheField>
    <cacheField name="Baseline Status" numFmtId="0">
      <sharedItems/>
    </cacheField>
    <cacheField name="xx" numFmtId="0">
      <sharedItems containsBlank="1"/>
    </cacheField>
    <cacheField name="Application" numFmtId="0">
      <sharedItems containsMixedTypes="1" containsNumber="1" containsInteger="1" minValue="1" maxValue="1"/>
    </cacheField>
    <cacheField name="Module" numFmtId="0">
      <sharedItems/>
    </cacheField>
    <cacheField name="Remarks" numFmtId="0">
      <sharedItems containsBlank="1"/>
    </cacheField>
    <cacheField name="Remarks2" numFmtId="0">
      <sharedItems containsBlank="1" longText="1"/>
    </cacheField>
    <cacheField name="Organization" numFmtId="0">
      <sharedItems containsBlank="1"/>
    </cacheField>
    <cacheField name="Owner" numFmtId="0">
      <sharedItems containsBlank="1"/>
    </cacheField>
    <cacheField name="Owner(L&amp;T)" numFmtId="0">
      <sharedItems/>
    </cacheField>
    <cacheField name="Target Date to Complete" numFmtId="0">
      <sharedItems containsDate="1" containsBlank="1" containsMixedTypes="1" minDate="2025-09-20T00:00:00" maxDate="2025-10-08T00:00:00"/>
    </cacheField>
    <cacheField name="Open" numFmtId="0">
      <sharedItems containsBlank="1"/>
    </cacheField>
    <cacheField name="Revised Status (L&amp;T) As on 18-Sep-2025" numFmtId="0">
      <sharedItems/>
    </cacheField>
    <cacheField name="Approved BY (TF)" numFmtId="0">
      <sharedItems containsBlank="1"/>
    </cacheField>
    <cacheField name="Approval Date(TF)" numFmtId="167">
      <sharedItems containsDate="1" containsMixedTypes="1" minDate="2025-04-30T00:00:00" maxDate="2025-09-20T00:00:00"/>
    </cacheField>
    <cacheField name="Link of evidences" numFmtId="0">
      <sharedItems containsBlank="1"/>
    </cacheField>
    <cacheField name="R" numFmtId="0">
      <sharedItems containsNonDate="0" containsString="0" containsBlank="1"/>
    </cacheField>
    <cacheField name="S" numFmtId="0">
      <sharedItems containsNonDate="0" containsString="0" containsBlank="1"/>
    </cacheField>
    <cacheField name="T" numFmtId="0">
      <sharedItems containsNonDate="0" containsString="0" containsBlank="1"/>
    </cacheField>
    <cacheField name="U" numFmtId="0">
      <sharedItems containsNonDate="0" containsString="0" containsBlank="1"/>
    </cacheField>
    <cacheField name="V" numFmtId="0">
      <sharedItems containsNonDate="0" containsString="0" containsBlank="1"/>
    </cacheField>
    <cacheField name="W" numFmtId="0">
      <sharedItems containsNonDate="0" containsString="0" containsBlank="1"/>
    </cacheField>
    <cacheField name="X" numFmtId="0">
      <sharedItems/>
    </cacheField>
    <cacheField name="Tfiber-Cat" numFmtId="0">
      <sharedItems/>
    </cacheField>
    <cacheField name="Derived Status (L&amp;T)" numFmtId="0">
      <sharedItems/>
    </cacheField>
    <cacheField name="OSS" numFmtId="0">
      <sharedItems containsBlank="1"/>
    </cacheField>
    <cacheField name="OSS Remarks" numFmtId="0">
      <sharedItems containsBlank="1" containsMixedTypes="1" containsNumber="1" containsInteger="1" minValue="0" maxValue="0" longText="1"/>
    </cacheField>
    <cacheField name="Ramana Remarks as on 19-Sep-2025" numFmtId="0">
      <sharedItems containsBlank="1"/>
    </cacheField>
    <cacheField name="T Fiber Appoved Date" numFmtId="0">
      <sharedItems containsDate="1" containsBlank="1" containsMixedTypes="1" minDate="2025-04-30T00:00:00" maxDate="2025-09-25T00:00:00"/>
    </cacheField>
    <cacheField name="Artefacts" numFmtId="0">
      <sharedItems containsBlank="1"/>
    </cacheField>
    <cacheField name="Target Date" numFmtId="0">
      <sharedItems containsDate="1" containsBlank="1" containsMixedTypes="1" minDate="2025-10-20T00:00:00" maxDate="2025-11-06T00:00:00"/>
    </cacheField>
    <cacheField name="Qty" numFmtId="0">
      <sharedItems containsSemiMixedTypes="0" containsString="0" containsNumber="1" containsInteger="1" minValue="1" maxValue="1"/>
    </cacheField>
    <cacheField name="Ramana-Remarks" numFmtId="0">
      <sharedItems/>
    </cacheField>
    <cacheField name="Updated on 13-Oct-2025" numFmtId="0">
      <sharedItems count="4">
        <s v="Open"/>
        <s v="Closed before june-2025"/>
        <s v="Completed but Verification undrer Process"/>
        <s v="Closed after June"/>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naiah Butty" refreshedDate="45943.859183796296" createdVersion="8" refreshedVersion="8" minRefreshableVersion="3" recordCount="472" xr:uid="{3B37C5C8-ACEB-3145-B4EF-856B03E7138D}">
  <cacheSource type="worksheet">
    <worksheetSource ref="B2:AT474" sheet="472 Deailed Sheet"/>
  </cacheSource>
  <cacheFields count="45">
    <cacheField name="Slno" numFmtId="0">
      <sharedItems containsSemiMixedTypes="0" containsString="0" containsNumber="1" containsInteger="1" minValue="1" maxValue="2428"/>
    </cacheField>
    <cacheField name="UniqueID" numFmtId="0">
      <sharedItems containsMixedTypes="1" containsNumber="1" containsInteger="1" minValue="394" maxValue="472"/>
    </cacheField>
    <cacheField name="Category" numFmtId="0">
      <sharedItems containsSemiMixedTypes="0" containsString="0" containsNumber="1" containsInteger="1" minValue="472" maxValue="472"/>
    </cacheField>
    <cacheField name="Meeting Date" numFmtId="0">
      <sharedItems/>
    </cacheField>
    <cacheField name="Priority" numFmtId="0">
      <sharedItems containsBlank="1"/>
    </cacheField>
    <cacheField name="Ramana" numFmtId="0">
      <sharedItems containsBlank="1"/>
    </cacheField>
    <cacheField name="Ramana-Domain" numFmtId="0">
      <sharedItems containsBlank="1"/>
    </cacheField>
    <cacheField name="Domain" numFmtId="0">
      <sharedItems/>
    </cacheField>
    <cacheField name="Sub-Domain" numFmtId="0">
      <sharedItems/>
    </cacheField>
    <cacheField name="Action Point" numFmtId="0">
      <sharedItems longText="1"/>
    </cacheField>
    <cacheField name="Impact" numFmtId="0">
      <sharedItems containsBlank="1"/>
    </cacheField>
    <cacheField name="Priority2" numFmtId="0">
      <sharedItems/>
    </cacheField>
    <cacheField name="Baseline Status" numFmtId="0">
      <sharedItems/>
    </cacheField>
    <cacheField name="xx" numFmtId="0">
      <sharedItems containsBlank="1"/>
    </cacheField>
    <cacheField name="Application" numFmtId="0">
      <sharedItems containsMixedTypes="1" containsNumber="1" containsInteger="1" minValue="1" maxValue="1"/>
    </cacheField>
    <cacheField name="Module" numFmtId="0">
      <sharedItems/>
    </cacheField>
    <cacheField name="Remarks" numFmtId="0">
      <sharedItems containsBlank="1"/>
    </cacheField>
    <cacheField name="Remarks2" numFmtId="0">
      <sharedItems containsBlank="1" longText="1"/>
    </cacheField>
    <cacheField name="Organization" numFmtId="0">
      <sharedItems containsBlank="1"/>
    </cacheField>
    <cacheField name="Owner" numFmtId="0">
      <sharedItems containsBlank="1"/>
    </cacheField>
    <cacheField name="Owner(L&amp;T)" numFmtId="0">
      <sharedItems count="11">
        <s v="Sarmendra"/>
        <s v="Suresh Kumar"/>
        <s v="Manoj Nibrad"/>
        <s v="Ravi Kishore"/>
        <s v="RS Rao"/>
        <s v="Kaushalendra Kumar"/>
        <s v="Sayyad Pasha"/>
        <s v="Jayant Madavi"/>
        <s v="Suresh Pawar"/>
        <s v="Siva Kumar"/>
        <s v="Ahmad"/>
      </sharedItems>
    </cacheField>
    <cacheField name="Target Date to Complete" numFmtId="0">
      <sharedItems containsBlank="1"/>
    </cacheField>
    <cacheField name="Open" numFmtId="0">
      <sharedItems containsBlank="1"/>
    </cacheField>
    <cacheField name="Revised Status (L&amp;T) As on 18-Sep-2025" numFmtId="0">
      <sharedItems/>
    </cacheField>
    <cacheField name="Approved BY (TF)" numFmtId="0">
      <sharedItems/>
    </cacheField>
    <cacheField name="Approval Date(TF)" numFmtId="167">
      <sharedItems containsDate="1" containsMixedTypes="1" minDate="2025-04-30T00:00:00" maxDate="2025-09-20T00:00:00"/>
    </cacheField>
    <cacheField name="Link of evidences" numFmtId="0">
      <sharedItems/>
    </cacheField>
    <cacheField name="R" numFmtId="0">
      <sharedItems containsNonDate="0" containsString="0" containsBlank="1"/>
    </cacheField>
    <cacheField name="S" numFmtId="0">
      <sharedItems containsNonDate="0" containsString="0" containsBlank="1"/>
    </cacheField>
    <cacheField name="T" numFmtId="0">
      <sharedItems containsNonDate="0" containsString="0" containsBlank="1"/>
    </cacheField>
    <cacheField name="U" numFmtId="0">
      <sharedItems containsNonDate="0" containsString="0" containsBlank="1"/>
    </cacheField>
    <cacheField name="V" numFmtId="0">
      <sharedItems containsNonDate="0" containsString="0" containsBlank="1"/>
    </cacheField>
    <cacheField name="W" numFmtId="0">
      <sharedItems containsNonDate="0" containsString="0" containsBlank="1"/>
    </cacheField>
    <cacheField name="X" numFmtId="0">
      <sharedItems/>
    </cacheField>
    <cacheField name="Tfiber-Cat" numFmtId="0">
      <sharedItems/>
    </cacheField>
    <cacheField name="Derived Status (L&amp;T)" numFmtId="0">
      <sharedItems/>
    </cacheField>
    <cacheField name="OSS" numFmtId="0">
      <sharedItems containsBlank="1"/>
    </cacheField>
    <cacheField name="OSS Remarks" numFmtId="0">
      <sharedItems containsBlank="1" containsMixedTypes="1" containsNumber="1" containsInteger="1" minValue="0" maxValue="0"/>
    </cacheField>
    <cacheField name="Ramana Remarks as on 19-Sep-2025" numFmtId="0">
      <sharedItems containsBlank="1"/>
    </cacheField>
    <cacheField name="T Fiber Appoved Date" numFmtId="0">
      <sharedItems containsDate="1" containsBlank="1" containsMixedTypes="1" minDate="2025-04-30T00:00:00" maxDate="2025-09-24T00:00:00"/>
    </cacheField>
    <cacheField name="Artefacts" numFmtId="0">
      <sharedItems containsBlank="1"/>
    </cacheField>
    <cacheField name="Target Date" numFmtId="0">
      <sharedItems containsDate="1" containsBlank="1" containsMixedTypes="1" minDate="2025-10-20T00:00:00" maxDate="2025-11-06T00:00:00"/>
    </cacheField>
    <cacheField name="Qty" numFmtId="0">
      <sharedItems containsSemiMixedTypes="0" containsString="0" containsNumber="1" containsInteger="1" minValue="1" maxValue="1"/>
    </cacheField>
    <cacheField name="Ramana-Remarks" numFmtId="0">
      <sharedItems/>
    </cacheField>
    <cacheField name="Updated on 13-Oct-2025" numFmtId="0">
      <sharedItems count="4">
        <s v="Open"/>
        <s v="Closed before june-2025"/>
        <s v="Completed but Verification undrer Process"/>
        <s v="Closed after June"/>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naiah Butty" refreshedDate="45943.861129629629" createdVersion="8" refreshedVersion="8" minRefreshableVersion="3" recordCount="1278" xr:uid="{4FDBE2C2-0F39-CD40-9087-377460BB114A}">
  <cacheSource type="worksheet">
    <worksheetSource ref="B2:AT1280" sheet="MOM-Detailed Sheet"/>
  </cacheSource>
  <cacheFields count="45">
    <cacheField name="Slno" numFmtId="0">
      <sharedItems containsSemiMixedTypes="0" containsString="0" containsNumber="1" containsInteger="1" minValue="472" maxValue="1749"/>
    </cacheField>
    <cacheField name="UniqueID" numFmtId="0">
      <sharedItems/>
    </cacheField>
    <cacheField name="Category" numFmtId="0">
      <sharedItems/>
    </cacheField>
    <cacheField name="Meeting Date" numFmtId="15">
      <sharedItems containsSemiMixedTypes="0" containsNonDate="0" containsDate="1" containsString="0" minDate="2023-02-06T00:00:00" maxDate="2025-04-04T00:00:00"/>
    </cacheField>
    <cacheField name="Priority" numFmtId="15">
      <sharedItems containsBlank="1"/>
    </cacheField>
    <cacheField name="Ramana" numFmtId="0">
      <sharedItems containsBlank="1"/>
    </cacheField>
    <cacheField name="Ramana-Domain" numFmtId="0">
      <sharedItems containsBlank="1"/>
    </cacheField>
    <cacheField name="Domain" numFmtId="0">
      <sharedItems/>
    </cacheField>
    <cacheField name="Sub-Domain" numFmtId="0">
      <sharedItems containsBlank="1"/>
    </cacheField>
    <cacheField name="Action Point" numFmtId="0">
      <sharedItems longText="1"/>
    </cacheField>
    <cacheField name="Impact" numFmtId="0">
      <sharedItems containsNonDate="0" containsString="0" containsBlank="1"/>
    </cacheField>
    <cacheField name="Priority2" numFmtId="0">
      <sharedItems/>
    </cacheField>
    <cacheField name="Baseline Status" numFmtId="0">
      <sharedItems/>
    </cacheField>
    <cacheField name="xx" numFmtId="0">
      <sharedItems containsBlank="1"/>
    </cacheField>
    <cacheField name="Application" numFmtId="0">
      <sharedItems/>
    </cacheField>
    <cacheField name="Module" numFmtId="0">
      <sharedItems/>
    </cacheField>
    <cacheField name="Remarks" numFmtId="0">
      <sharedItems containsBlank="1"/>
    </cacheField>
    <cacheField name="Remarks2" numFmtId="0">
      <sharedItems containsBlank="1" longText="1"/>
    </cacheField>
    <cacheField name="Organization" numFmtId="0">
      <sharedItems containsBlank="1"/>
    </cacheField>
    <cacheField name="Owner" numFmtId="0">
      <sharedItems containsBlank="1"/>
    </cacheField>
    <cacheField name="Owner(L&amp;T)" numFmtId="0">
      <sharedItems count="15">
        <s v="Sivaprasad"/>
        <s v="Kaushalendra Kumar"/>
        <s v="Siva Kumar"/>
        <s v="S Kodali"/>
        <s v="Sarmendra"/>
        <s v="Manoj Nibrad"/>
        <s v="Jayant Madavi"/>
        <s v="Ravi Kishore"/>
        <s v="Ahmad"/>
        <s v="Suresh Pawar"/>
        <s v="Sayyad Pasha"/>
        <s v="RS Rao"/>
        <s v="TFiber"/>
        <s v="Suresh Kumar"/>
        <s v="Srinivas Kommreddy"/>
      </sharedItems>
    </cacheField>
    <cacheField name="Target Date to Complete" numFmtId="0">
      <sharedItems containsNonDate="0" containsDate="1" containsString="0" containsBlank="1" minDate="2025-09-20T00:00:00" maxDate="2025-10-08T00:00:00"/>
    </cacheField>
    <cacheField name="Open" numFmtId="0">
      <sharedItems containsBlank="1"/>
    </cacheField>
    <cacheField name="Revised Status (L&amp;T) As on 18-Sep-2025" numFmtId="0">
      <sharedItems/>
    </cacheField>
    <cacheField name="Approved BY (TF)" numFmtId="0">
      <sharedItems/>
    </cacheField>
    <cacheField name="Approval Date(TF)" numFmtId="167">
      <sharedItems containsDate="1" containsMixedTypes="1" minDate="2025-04-30T00:00:00" maxDate="2025-09-13T00:00:00"/>
    </cacheField>
    <cacheField name="Link of evidences" numFmtId="0">
      <sharedItems containsBlank="1"/>
    </cacheField>
    <cacheField name="R" numFmtId="0">
      <sharedItems containsNonDate="0" containsString="0" containsBlank="1"/>
    </cacheField>
    <cacheField name="S" numFmtId="0">
      <sharedItems containsNonDate="0" containsString="0" containsBlank="1"/>
    </cacheField>
    <cacheField name="T" numFmtId="0">
      <sharedItems containsNonDate="0" containsString="0" containsBlank="1"/>
    </cacheField>
    <cacheField name="U" numFmtId="0">
      <sharedItems containsNonDate="0" containsString="0" containsBlank="1"/>
    </cacheField>
    <cacheField name="V" numFmtId="0">
      <sharedItems containsNonDate="0" containsString="0" containsBlank="1"/>
    </cacheField>
    <cacheField name="W" numFmtId="0">
      <sharedItems containsNonDate="0" containsString="0" containsBlank="1"/>
    </cacheField>
    <cacheField name="X" numFmtId="0">
      <sharedItems/>
    </cacheField>
    <cacheField name="Tfiber-Cat" numFmtId="0">
      <sharedItems/>
    </cacheField>
    <cacheField name="Derived Status (L&amp;T)" numFmtId="0">
      <sharedItems/>
    </cacheField>
    <cacheField name="OSS" numFmtId="0">
      <sharedItems containsBlank="1"/>
    </cacheField>
    <cacheField name="OSS Remarks" numFmtId="0">
      <sharedItems containsBlank="1" containsMixedTypes="1" containsNumber="1" containsInteger="1" minValue="0" maxValue="0"/>
    </cacheField>
    <cacheField name="Ramana Remarks as on 19-Sep-2025" numFmtId="0">
      <sharedItems containsBlank="1"/>
    </cacheField>
    <cacheField name="T Fiber Appoved Date" numFmtId="0">
      <sharedItems containsDate="1" containsBlank="1" containsMixedTypes="1" minDate="2025-04-30T00:00:00" maxDate="2025-09-25T00:00:00"/>
    </cacheField>
    <cacheField name="Artefacts" numFmtId="0">
      <sharedItems containsBlank="1"/>
    </cacheField>
    <cacheField name="Target Date" numFmtId="0">
      <sharedItems containsNonDate="0" containsString="0" containsBlank="1"/>
    </cacheField>
    <cacheField name="Qty" numFmtId="0">
      <sharedItems containsSemiMixedTypes="0" containsString="0" containsNumber="1" containsInteger="1" minValue="1" maxValue="1"/>
    </cacheField>
    <cacheField name="Ramana-Remarks" numFmtId="0">
      <sharedItems/>
    </cacheField>
    <cacheField name="Updated on 13-Oct-2025" numFmtId="0">
      <sharedItems count="4">
        <s v="Closed after June"/>
        <s v="Open"/>
        <s v="Completed but Verification undrer Process"/>
        <s v="Closed before june-2025"/>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naiah Butty" refreshedDate="45943.862654745368" createdVersion="8" refreshedVersion="8" minRefreshableVersion="3" recordCount="678" xr:uid="{422FFC5D-E6BE-AA47-BE33-1FFAF9590A6E}">
  <cacheSource type="worksheet">
    <worksheetSource ref="B2:AT680" sheet="NOC-Detailed sheet"/>
  </cacheSource>
  <cacheFields count="45">
    <cacheField name="Slno" numFmtId="0">
      <sharedItems containsSemiMixedTypes="0" containsString="0" containsNumber="1" containsInteger="1" minValue="1750" maxValue="2427"/>
    </cacheField>
    <cacheField name="UniqueID" numFmtId="0">
      <sharedItems/>
    </cacheField>
    <cacheField name="Category" numFmtId="0">
      <sharedItems/>
    </cacheField>
    <cacheField name="Meeting Date" numFmtId="0">
      <sharedItems/>
    </cacheField>
    <cacheField name="Priority" numFmtId="0">
      <sharedItems containsNonDate="0" containsString="0" containsBlank="1"/>
    </cacheField>
    <cacheField name="Ramana" numFmtId="0">
      <sharedItems containsBlank="1"/>
    </cacheField>
    <cacheField name="Ramana-Domain" numFmtId="0">
      <sharedItems containsBlank="1"/>
    </cacheField>
    <cacheField name="Domain" numFmtId="0">
      <sharedItems/>
    </cacheField>
    <cacheField name="Sub-Domain" numFmtId="0">
      <sharedItems/>
    </cacheField>
    <cacheField name="Action Point" numFmtId="0">
      <sharedItems longText="1"/>
    </cacheField>
    <cacheField name="Impact" numFmtId="0">
      <sharedItems containsBlank="1"/>
    </cacheField>
    <cacheField name="Priority2" numFmtId="0">
      <sharedItems/>
    </cacheField>
    <cacheField name="Baseline Status" numFmtId="0">
      <sharedItems/>
    </cacheField>
    <cacheField name="xx" numFmtId="0">
      <sharedItems containsNonDate="0" containsString="0" containsBlank="1"/>
    </cacheField>
    <cacheField name="Application" numFmtId="0">
      <sharedItems/>
    </cacheField>
    <cacheField name="Module" numFmtId="0">
      <sharedItems/>
    </cacheField>
    <cacheField name="Remarks" numFmtId="0">
      <sharedItems containsBlank="1"/>
    </cacheField>
    <cacheField name="Remarks2" numFmtId="0">
      <sharedItems containsBlank="1" longText="1"/>
    </cacheField>
    <cacheField name="Organization" numFmtId="0">
      <sharedItems containsBlank="1"/>
    </cacheField>
    <cacheField name="Owner" numFmtId="0">
      <sharedItems containsBlank="1"/>
    </cacheField>
    <cacheField name="Owner(L&amp;T)" numFmtId="0">
      <sharedItems count="6">
        <s v="Suresh Pawar"/>
        <s v="Manoj Nibrad"/>
        <s v="Siva Kumar"/>
        <s v="Jayant Madavi"/>
        <s v="Kaushalendra Kumar"/>
        <s v="Sayyad Pasha"/>
      </sharedItems>
    </cacheField>
    <cacheField name="Target Date to Complete" numFmtId="0">
      <sharedItems containsNonDate="0" containsString="0" containsBlank="1"/>
    </cacheField>
    <cacheField name="Open" numFmtId="0">
      <sharedItems containsBlank="1"/>
    </cacheField>
    <cacheField name="Revised Status (L&amp;T) As on 18-Sep-2025" numFmtId="0">
      <sharedItems/>
    </cacheField>
    <cacheField name="Approved BY (TF)" numFmtId="0">
      <sharedItems containsBlank="1"/>
    </cacheField>
    <cacheField name="Approval Date(TF)" numFmtId="167">
      <sharedItems containsDate="1" containsMixedTypes="1" minDate="2025-04-30T00:00:00" maxDate="2025-08-07T00:00:00"/>
    </cacheField>
    <cacheField name="Link of evidences" numFmtId="0">
      <sharedItems/>
    </cacheField>
    <cacheField name="R" numFmtId="0">
      <sharedItems containsNonDate="0" containsString="0" containsBlank="1"/>
    </cacheField>
    <cacheField name="S" numFmtId="0">
      <sharedItems containsNonDate="0" containsString="0" containsBlank="1"/>
    </cacheField>
    <cacheField name="T" numFmtId="0">
      <sharedItems containsNonDate="0" containsString="0" containsBlank="1"/>
    </cacheField>
    <cacheField name="U" numFmtId="0">
      <sharedItems containsNonDate="0" containsString="0" containsBlank="1"/>
    </cacheField>
    <cacheField name="V" numFmtId="0">
      <sharedItems containsNonDate="0" containsString="0" containsBlank="1"/>
    </cacheField>
    <cacheField name="W" numFmtId="0">
      <sharedItems containsNonDate="0" containsString="0" containsBlank="1"/>
    </cacheField>
    <cacheField name="X" numFmtId="0">
      <sharedItems/>
    </cacheField>
    <cacheField name="Tfiber-Cat" numFmtId="0">
      <sharedItems/>
    </cacheField>
    <cacheField name="Derived Status (L&amp;T)" numFmtId="0">
      <sharedItems/>
    </cacheField>
    <cacheField name="OSS" numFmtId="0">
      <sharedItems containsBlank="1"/>
    </cacheField>
    <cacheField name="OSS Remarks" numFmtId="0">
      <sharedItems containsBlank="1" containsMixedTypes="1" containsNumber="1" containsInteger="1" minValue="0" maxValue="0" longText="1"/>
    </cacheField>
    <cacheField name="Ramana Remarks as on 19-Sep-2025" numFmtId="0">
      <sharedItems containsBlank="1"/>
    </cacheField>
    <cacheField name="T Fiber Appoved Date" numFmtId="0">
      <sharedItems containsNonDate="0" containsDate="1" containsString="0" containsBlank="1" minDate="2025-04-30T00:00:00" maxDate="2025-09-25T00:00:00"/>
    </cacheField>
    <cacheField name="Artefacts" numFmtId="0">
      <sharedItems containsBlank="1"/>
    </cacheField>
    <cacheField name="Target Date" numFmtId="0">
      <sharedItems containsNonDate="0" containsString="0" containsBlank="1"/>
    </cacheField>
    <cacheField name="Qty" numFmtId="0">
      <sharedItems containsSemiMixedTypes="0" containsString="0" containsNumber="1" containsInteger="1" minValue="1" maxValue="1"/>
    </cacheField>
    <cacheField name="Ramana-Remarks" numFmtId="0">
      <sharedItems/>
    </cacheField>
    <cacheField name="Updated on 13-Oct-2025" numFmtId="0">
      <sharedItems count="3">
        <s v="Open"/>
        <s v="Completed but Verification undrer Process"/>
        <s v="Closed after Ju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28">
  <r>
    <n v="1"/>
    <s v="T1"/>
    <x v="0"/>
    <s v="NA"/>
    <m/>
    <m/>
    <m/>
    <s v="Security &amp; Regulatory Compliance"/>
    <s v="Configuration"/>
    <s v="Integration testing of All supported devices is complete and adding all the devices is underway."/>
    <m/>
    <s v=" "/>
    <s v="Open"/>
    <m/>
    <s v=" "/>
    <s v=" "/>
    <m/>
    <s v="what ever request has come all are integrated with ISE , any new device request comes same will be added . Also Aleppo PO get relaesed for ADintegration , it will also get integrated with AD."/>
    <m/>
    <m/>
    <s v="Sarmendra"/>
    <m/>
    <s v="Open"/>
    <s v="DEPENDENCY(Client/Ext.)"/>
    <s v=" "/>
    <s v=" "/>
    <s v=" "/>
    <m/>
    <m/>
    <m/>
    <m/>
    <m/>
    <m/>
    <s v="472Security &amp; Regulatory Compliance"/>
    <s v="Security"/>
    <s v="OPEN"/>
    <m/>
    <m/>
    <m/>
    <m/>
    <m/>
    <m/>
    <n v="1"/>
    <x v="0"/>
  </r>
  <r>
    <n v="2"/>
    <s v="T2"/>
    <x v="0"/>
    <s v="NA"/>
    <m/>
    <m/>
    <m/>
    <s v="DWDM"/>
    <s v="Integration with Alepo"/>
    <s v="RADIUS Configuration Testing on Ciena Node &amp; EMS (MCP)"/>
    <m/>
    <s v=" "/>
    <s v="Colosed"/>
    <m/>
    <s v=" "/>
    <s v=" "/>
    <m/>
    <m/>
    <m/>
    <m/>
    <s v="Suresh Kumar"/>
    <m/>
    <m/>
    <s v="COMPLETED &amp; APPROVED"/>
    <s v="AD-UT-Tfiber"/>
    <d v="2025-05-06T00:00:00"/>
    <s v="\\172.28.9.34\Artefacts_T-Fiber TNOC Tracker\DWDM\Artefact - T106"/>
    <m/>
    <m/>
    <m/>
    <m/>
    <m/>
    <m/>
    <s v="472DWDM"/>
    <s v="DWDM"/>
    <s v="CLOSED"/>
    <m/>
    <m/>
    <m/>
    <d v="2025-05-06T00:00:00"/>
    <s v="\\172.28.9.34\Artefacts_T-Fiber TNOC Tracker\DWDM\Artefact - T106"/>
    <m/>
    <n v="1"/>
    <x v="1"/>
  </r>
  <r>
    <n v="3"/>
    <s v="T3"/>
    <x v="0"/>
    <s v="NA"/>
    <m/>
    <m/>
    <m/>
    <s v="Security &amp; Regulatory Compliance"/>
    <s v="Integration"/>
    <s v="Accouting data from Ciena MCP and field nodes to be captured in Alepo AAA"/>
    <m/>
    <s v="Critical"/>
    <s v="Open"/>
    <m/>
    <s v=" "/>
    <s v=" "/>
    <m/>
    <s v=" MCP upgradation is in pipeline . same will be completed by 25 Sep 2025"/>
    <m/>
    <m/>
    <s v="Sarmendra"/>
    <m/>
    <s v="Open"/>
    <s v="WIP"/>
    <s v=" "/>
    <s v=" "/>
    <s v=" "/>
    <m/>
    <m/>
    <m/>
    <m/>
    <m/>
    <m/>
    <s v="472Security &amp; Regulatory Compliance"/>
    <s v="Security"/>
    <s v="OPEN"/>
    <m/>
    <m/>
    <m/>
    <m/>
    <m/>
    <m/>
    <n v="1"/>
    <x v="0"/>
  </r>
  <r>
    <n v="4"/>
    <s v="T3"/>
    <x v="0"/>
    <s v="NA"/>
    <m/>
    <m/>
    <m/>
    <s v="DWDM"/>
    <s v="Integration with Alepo"/>
    <s v="TACACS+/Radius testing for AAA on ciena node"/>
    <m/>
    <s v=" "/>
    <s v="Open"/>
    <m/>
    <s v=" "/>
    <s v=" "/>
    <m/>
    <s v="20-09-2025: 8.1 MCP software Patch upgradation will be completed by 27-Sep-25, After completetion of upgrdation AAA functionalities will be tested for ciena devices by using radius _x000a_13-09-25:MCP upgradation is in progress, will be able to check the logs by next week_x000a_28-08-2025: Activity is in progress, target to complete by 25th Sep'25_x000a_Authentication and Authorization tested and found OK for Node and MCP._x000a_19-08-2025: Due to issue in disk partition and file type of storage, activity is not started_x000a_10-08-2025: OEM confirmation recieved and activity is planned from 18th August'25._x000a_05-July-2025: DC OSS to DR MCP communication is through now, need to integrate and test before activity_x000a_12-July-2025: DC OSS to DR MCP integration testing done. Alarms and Autoticketing functioning as expected. Upgradation activity will be scheduled as per OEM confirmation, Target date - 30-07-25_x000a_26-July-2025: Schedule awaited from OEM_x000a_30-June-2025: DC OSS to DR MCP connectivity to be extended for PE approval, WIP. Target date - 30-07-25_x000a_15-06-25: Targeting to close the upgradation by month end, 30-06-25_x000a_30-05-2025: Accounting issue resolved in latest MCP version, verified in 8.2 Ver (Node logs are now capturing in MCP). Upgradation schedule awaited from Teleindia for our MCP from 7.1-P02_x000a_5/21/2025: Correlation to identified to find the user logged in at the specific time_x000a_28APR'25: As discussed with Sanjay sir, if user id not avaialble pls. try for correlation with IP. Some how Correlation to be done._x000a_In Accounting, Node and MCP logs are successfully reporting in Alepo with below limitation._x000a_Node Logs - Active profile name (ADMIN/RADIUS) is displayed against User ID (Ciena confirmed it is as per design no changes are possible) "/>
    <s v="L&amp;T"/>
    <m/>
    <s v="Suresh Kumar"/>
    <m/>
    <s v="Open"/>
    <s v="WIP"/>
    <s v=" "/>
    <s v=" "/>
    <s v=" "/>
    <m/>
    <m/>
    <m/>
    <m/>
    <m/>
    <m/>
    <s v="472DWDM"/>
    <s v="DWDM"/>
    <s v="OPEN"/>
    <m/>
    <m/>
    <m/>
    <m/>
    <m/>
    <m/>
    <n v="1"/>
    <x v="0"/>
  </r>
  <r>
    <n v="5"/>
    <s v="T4"/>
    <x v="0"/>
    <s v="NA"/>
    <m/>
    <m/>
    <m/>
    <s v="Security &amp; Regulatory Compliance"/>
    <s v="Security"/>
    <s v="Alepo confirmed that Alepo AAA supports TACACS, Alepo to test Nokia and Ciena nodes integration on TACACS , with supporting artefacts of testing._x000a_1.TACACS Testing with Tejas, Nokia, Ciena _x000a_2. Alepo Testing with Tejas, Nokia and Ciena"/>
    <m/>
    <s v=" "/>
    <s v="Open"/>
    <m/>
    <s v=" "/>
    <s v=" "/>
    <m/>
    <s v="1.TACACS Testing with Tejas, Nokia, Ciena completed_x000a_2. Alepo Testing with Tejas, Nokia and Ciena"/>
    <m/>
    <m/>
    <s v="Sarmendra"/>
    <m/>
    <m/>
    <s v="CLOSURE REVIEW PENDING "/>
    <s v=" "/>
    <s v=" "/>
    <s v=" "/>
    <m/>
    <m/>
    <m/>
    <m/>
    <m/>
    <m/>
    <s v="472Security &amp; Regulatory Compliance"/>
    <s v="Security"/>
    <s v="OPEN"/>
    <m/>
    <m/>
    <m/>
    <m/>
    <s v="Artefacts to be Submitted"/>
    <m/>
    <n v="1"/>
    <x v="2"/>
  </r>
  <r>
    <n v="6"/>
    <s v="T5"/>
    <x v="0"/>
    <s v="NA"/>
    <m/>
    <m/>
    <m/>
    <s v="Security &amp; Regulatory Compliance"/>
    <s v="Functional AT"/>
    <s v="Had a meeting with Ashwani from Alepo and sent him updated test cases. He is working on data gathering and will send us back by Tuesday."/>
    <m/>
    <s v=" "/>
    <s v="Open"/>
    <m/>
    <s v=" "/>
    <s v=" "/>
    <m/>
    <s v="FAT were submitted to customer, Customer observation in being work out. Target to resubmission.- 23.07.25"/>
    <m/>
    <m/>
    <s v="Sarmendra"/>
    <m/>
    <m/>
    <s v="CLOSURE REVIEW PENDING "/>
    <s v=" "/>
    <s v=" "/>
    <s v=" "/>
    <m/>
    <m/>
    <m/>
    <m/>
    <m/>
    <m/>
    <s v="472Security &amp; Regulatory Compliance"/>
    <s v="Security"/>
    <s v="OPEN"/>
    <m/>
    <m/>
    <m/>
    <m/>
    <s v="Artefacts to be Submitted"/>
    <m/>
    <n v="1"/>
    <x v="2"/>
  </r>
  <r>
    <n v="7"/>
    <s v="T6"/>
    <x v="0"/>
    <s v="NA"/>
    <m/>
    <m/>
    <m/>
    <s v="BSS "/>
    <s v="Installation"/>
    <s v="Installation of BSS Application"/>
    <m/>
    <s v=" "/>
    <s v="Open"/>
    <m/>
    <s v=" "/>
    <s v=" "/>
    <m/>
    <s v="_x000a_29-08-2025: Design and Solution document to be shared with GM NOC and Physical instllation of BSS need to validate according to solution from L&amp;T Side before submitting for  for review with T Fiber_x000a_26-06-2025: We have offered Installation AT. TFIBER has asked DC architecture review including license validity"/>
    <m/>
    <m/>
    <s v="Manoj Nibrad"/>
    <m/>
    <s v="Open"/>
    <s v="Open"/>
    <s v=" "/>
    <s v=" "/>
    <s v=" "/>
    <m/>
    <m/>
    <m/>
    <m/>
    <m/>
    <m/>
    <s v="472BSS "/>
    <s v="Applications/Tools"/>
    <s v="OPEN"/>
    <m/>
    <m/>
    <m/>
    <m/>
    <m/>
    <m/>
    <n v="1"/>
    <x v="0"/>
  </r>
  <r>
    <n v="8"/>
    <s v="T7"/>
    <x v="0"/>
    <s v="NA"/>
    <m/>
    <m/>
    <m/>
    <s v="BSS "/>
    <s v="Integration"/>
    <s v="Initial Integration with Third Party Applications (OSS &amp; NSO)"/>
    <m/>
    <s v=" "/>
    <s v="Open"/>
    <m/>
    <s v=" "/>
    <s v=" "/>
    <m/>
    <s v="26-06-2025: OSS Integration is done. NSO integration is pending. Awaiting NSO Team."/>
    <m/>
    <m/>
    <s v="Manoj Nibrad"/>
    <m/>
    <s v="Open"/>
    <s v="Open"/>
    <s v=" "/>
    <s v=" "/>
    <s v=" "/>
    <m/>
    <m/>
    <m/>
    <m/>
    <m/>
    <m/>
    <s v="472BSS "/>
    <s v="Applications/Tools"/>
    <s v="OPEN"/>
    <m/>
    <m/>
    <m/>
    <m/>
    <m/>
    <m/>
    <n v="1"/>
    <x v="0"/>
  </r>
  <r>
    <n v="9"/>
    <s v="T8"/>
    <x v="0"/>
    <s v="NA"/>
    <m/>
    <m/>
    <m/>
    <s v="BSS "/>
    <s v="Integration"/>
    <s v="OSS interfaces"/>
    <m/>
    <s v=" "/>
    <s v="Open"/>
    <m/>
    <s v=" "/>
    <s v=" "/>
    <m/>
    <s v="26-06-2025: Feasibility API &amp; Ticket API integration is completed."/>
    <m/>
    <m/>
    <s v="Manoj Nibrad"/>
    <m/>
    <s v="Open"/>
    <s v="Open"/>
    <s v=" "/>
    <s v=" "/>
    <s v=" "/>
    <m/>
    <m/>
    <m/>
    <m/>
    <m/>
    <m/>
    <s v="472BSS "/>
    <s v="Applications/Tools"/>
    <s v="OPEN"/>
    <m/>
    <m/>
    <m/>
    <m/>
    <m/>
    <m/>
    <n v="1"/>
    <x v="0"/>
  </r>
  <r>
    <n v="10"/>
    <s v="T9"/>
    <x v="0"/>
    <s v="NA"/>
    <m/>
    <m/>
    <m/>
    <s v="BSS "/>
    <s v="Integration"/>
    <s v="NSO interfaces"/>
    <m/>
    <s v=" "/>
    <s v="Open"/>
    <m/>
    <s v=" "/>
    <s v=" "/>
    <m/>
    <s v="26-06-2025: Awaiting NSO Team"/>
    <m/>
    <m/>
    <s v="Manoj Nibrad"/>
    <m/>
    <s v="Open"/>
    <s v="Open"/>
    <s v=" "/>
    <s v=" "/>
    <s v=" "/>
    <m/>
    <m/>
    <m/>
    <m/>
    <m/>
    <m/>
    <s v="472BSS "/>
    <s v="Applications/Tools"/>
    <s v="OPEN"/>
    <m/>
    <m/>
    <m/>
    <m/>
    <m/>
    <m/>
    <n v="1"/>
    <x v="0"/>
  </r>
  <r>
    <n v="11"/>
    <s v="T10"/>
    <x v="0"/>
    <s v="NA"/>
    <m/>
    <m/>
    <m/>
    <s v="BSS "/>
    <s v="Integration"/>
    <s v="GeM Portal "/>
    <m/>
    <s v=" "/>
    <s v="Open"/>
    <m/>
    <s v=" "/>
    <s v=" "/>
    <m/>
    <m/>
    <m/>
    <m/>
    <s v="Manoj Nibrad"/>
    <m/>
    <s v="Open"/>
    <s v="Open"/>
    <s v="On-Hold confirmation mail received from NOC Director"/>
    <d v="2025-07-16T00:00:00"/>
    <s v="\\172.28.9.34\share drive\Artefacts_T-Fiber TNOC Tracker\BSS\Artifact_T10"/>
    <m/>
    <m/>
    <m/>
    <m/>
    <m/>
    <m/>
    <s v="472BSS "/>
    <s v="Applications/Tools"/>
    <s v="CLOSED"/>
    <m/>
    <m/>
    <m/>
    <d v="2025-07-16T00:00:00"/>
    <s v="\\172.28.9.34\share drive\Artefacts_T-Fiber TNOC Tracker\BSS\Artifact_T10"/>
    <m/>
    <n v="1"/>
    <x v="0"/>
  </r>
  <r>
    <n v="12"/>
    <s v="T11"/>
    <x v="0"/>
    <s v="NA"/>
    <m/>
    <m/>
    <m/>
    <s v="BSS "/>
    <s v="Development and unit testing"/>
    <s v="Import Sub-Departments, Import Leads, Campaign Management,_x000a_Opportunity/Quote/order Management, order booking and Service Order workflow for tested services"/>
    <m/>
    <s v=" "/>
    <s v="Open"/>
    <m/>
    <s v=" "/>
    <s v=" "/>
    <m/>
    <s v="29-08-2025: All points are completed Import Sub-Departments, Import Leads, Opportunity/Quote/order Management, order booking and Service Order workflow for tested services Demo to be conducted to TFIBER._x000a_ &quot;Campaign Management&quot; is Pending where inputs are required from TFIBER Business team_x000a_26-06-2025: Awaiting few inputs from TFIBER"/>
    <m/>
    <m/>
    <s v="Manoj Nibrad"/>
    <m/>
    <s v="Open"/>
    <s v="Open"/>
    <s v=" "/>
    <s v=" "/>
    <s v=" "/>
    <m/>
    <m/>
    <m/>
    <m/>
    <m/>
    <m/>
    <s v="472BSS "/>
    <s v="Applications/Tools"/>
    <s v="OPEN"/>
    <m/>
    <m/>
    <m/>
    <m/>
    <m/>
    <m/>
    <n v="1"/>
    <x v="0"/>
  </r>
  <r>
    <n v="13"/>
    <s v="T12"/>
    <x v="0"/>
    <s v="NA"/>
    <m/>
    <m/>
    <m/>
    <s v="BSS "/>
    <s v="Development and unit testing"/>
    <s v="Product/Service Catalogue integration "/>
    <m/>
    <s v=" "/>
    <s v="Open"/>
    <m/>
    <s v=" "/>
    <s v=" "/>
    <m/>
    <s v="29-08-2025: Feature is available to admin User(Product Team) to configure new product based on requirement. BSS Team will provide  Demo to the TFIBER (business team([Uday]/Solution Team[Sanjay]) for their acceptance._x000a_26-06-2025: Artifacts submitted. Closure review is pending with TFIBER"/>
    <m/>
    <m/>
    <s v="Manoj Nibrad"/>
    <m/>
    <s v="Open"/>
    <s v="Open"/>
    <s v=" "/>
    <s v=" "/>
    <s v=" "/>
    <m/>
    <m/>
    <m/>
    <m/>
    <m/>
    <m/>
    <s v="472BSS "/>
    <s v="Applications/Tools"/>
    <s v="OPEN"/>
    <m/>
    <m/>
    <m/>
    <m/>
    <m/>
    <m/>
    <n v="1"/>
    <x v="0"/>
  </r>
  <r>
    <n v="14"/>
    <s v="T13"/>
    <x v="0"/>
    <s v="NA"/>
    <m/>
    <m/>
    <m/>
    <s v="BSS "/>
    <s v="Development and unit testing"/>
    <s v="Billing, Discounts &amp; Adjustments, Invoice generation, Bill Formatting"/>
    <m/>
    <s v=" "/>
    <s v="Open"/>
    <m/>
    <s v=" "/>
    <s v=" "/>
    <m/>
    <s v="29-08-2025: Feature is made available in the BSS application, BSS Team will provide demo to TFIBER Team (Business [Uday] &amp; Finance[Bhaskar])_x000a_26-06-2025: Artifacts submitted. Closure review is pending with TFIBER"/>
    <m/>
    <m/>
    <s v="Manoj Nibrad"/>
    <m/>
    <s v="Open"/>
    <s v="Open"/>
    <s v=" "/>
    <s v=" "/>
    <s v=" "/>
    <m/>
    <m/>
    <m/>
    <m/>
    <m/>
    <m/>
    <s v="472BSS "/>
    <s v="Applications/Tools"/>
    <s v="OPEN"/>
    <m/>
    <m/>
    <m/>
    <m/>
    <m/>
    <m/>
    <n v="1"/>
    <x v="0"/>
  </r>
  <r>
    <n v="15"/>
    <s v="T14"/>
    <x v="0"/>
    <s v="NA"/>
    <m/>
    <m/>
    <m/>
    <s v="BSS "/>
    <s v="Development and unit testing"/>
    <s v="Feasibility API response from OSS for service provisioning request"/>
    <m/>
    <s v=" "/>
    <s v="Open"/>
    <m/>
    <s v=" "/>
    <s v=" "/>
    <m/>
    <s v="29-08-2025: Feaibility API is already integrated with BSS and demonstrated in GIBB demo and it is applicable for all products._x000a_26-06-2025: Artifacts submitted. Closure review is pending with TFIBER"/>
    <m/>
    <m/>
    <s v="Manoj Nibrad"/>
    <m/>
    <s v="Open"/>
    <s v="Open"/>
    <s v=" "/>
    <s v=" "/>
    <s v=" "/>
    <m/>
    <m/>
    <m/>
    <m/>
    <m/>
    <m/>
    <s v="472BSS "/>
    <s v="Applications/Tools"/>
    <s v="OPEN"/>
    <m/>
    <m/>
    <m/>
    <m/>
    <m/>
    <m/>
    <n v="1"/>
    <x v="0"/>
  </r>
  <r>
    <n v="16"/>
    <s v="T15"/>
    <x v="0"/>
    <s v="NA"/>
    <m/>
    <m/>
    <m/>
    <s v="BSS "/>
    <s v="Development and unit testing"/>
    <s v="SMS notification, email gateway, Field engineer mobile app readiness"/>
    <m/>
    <s v=" "/>
    <s v="Open"/>
    <m/>
    <s v=" "/>
    <s v=" "/>
    <m/>
    <s v="29-08-2025: Integration is already completed and applicable for all product same has demonstrated to TFIBER during GIBB demo session._x000a_26-06-2025: Artifacts submitted. Closure review is pending with TFIBER"/>
    <m/>
    <m/>
    <s v="Manoj Nibrad"/>
    <m/>
    <s v="Open"/>
    <s v="Open"/>
    <s v=" "/>
    <s v=" "/>
    <s v=" "/>
    <m/>
    <m/>
    <m/>
    <m/>
    <m/>
    <m/>
    <s v="472BSS "/>
    <s v="Applications/Tools"/>
    <s v="OPEN"/>
    <m/>
    <m/>
    <m/>
    <m/>
    <m/>
    <m/>
    <n v="1"/>
    <x v="0"/>
  </r>
  <r>
    <n v="17"/>
    <s v="T16"/>
    <x v="0"/>
    <s v="NA"/>
    <m/>
    <m/>
    <m/>
    <s v="BSS "/>
    <s v="Development and unit testing"/>
    <s v="Service Assurance and trouble tickets"/>
    <m/>
    <s v=" "/>
    <s v="Open"/>
    <m/>
    <s v=" "/>
    <s v=" "/>
    <m/>
    <s v="29-08-2025: Integration with Service Manager is done for technical ticket and BSS have functionality to handle the non-technical ticket in BSS itself. BSS team will demonstrate this functionality to TFIBER. Sanjay Sir needs to confirm demo date._x000a_26-06-2025: Artifacts submitted. Closure review is pending with TFIBER"/>
    <m/>
    <m/>
    <s v="Manoj Nibrad"/>
    <m/>
    <s v="Open"/>
    <s v="Open"/>
    <s v=" "/>
    <s v=" "/>
    <s v=" "/>
    <m/>
    <m/>
    <m/>
    <m/>
    <m/>
    <m/>
    <s v="472BSS "/>
    <s v="Applications/Tools"/>
    <s v="OPEN"/>
    <m/>
    <m/>
    <m/>
    <m/>
    <m/>
    <m/>
    <n v="1"/>
    <x v="0"/>
  </r>
  <r>
    <n v="18"/>
    <s v="T17"/>
    <x v="0"/>
    <s v="NA"/>
    <m/>
    <m/>
    <m/>
    <s v="BSS "/>
    <s v="Development and unit testing"/>
    <s v="Customer Self care portal development for T-CELL, T-NET, L0"/>
    <m/>
    <s v=" "/>
    <s v="Open"/>
    <m/>
    <s v=" "/>
    <s v=" "/>
    <m/>
    <s v="29-08-2025: Webportal is available. BSS team needs to demonstrate to TFIBER team. Sanjay Sir needs to confirm demo date._x000a_26-06-2025: Artifacts submitted. Closure review is pending with TFIBER"/>
    <m/>
    <m/>
    <s v="Manoj Nibrad"/>
    <m/>
    <s v="Open"/>
    <s v="Open"/>
    <s v=" "/>
    <s v=" "/>
    <s v=" "/>
    <m/>
    <m/>
    <m/>
    <m/>
    <m/>
    <m/>
    <s v="472BSS "/>
    <s v="Applications/Tools"/>
    <s v="OPEN"/>
    <m/>
    <m/>
    <m/>
    <m/>
    <m/>
    <m/>
    <n v="1"/>
    <x v="0"/>
  </r>
  <r>
    <n v="19"/>
    <s v="T18"/>
    <x v="0"/>
    <s v="NA"/>
    <m/>
    <m/>
    <m/>
    <s v="BSS "/>
    <s v="Integration"/>
    <s v="Integration modules Like on board Un-Assist &amp; dependent module to be completed for all products from system to be initiated a workshop and to be closed in next 2 Weeks"/>
    <m/>
    <s v=" "/>
    <s v="Open"/>
    <m/>
    <s v=" "/>
    <s v=" "/>
    <m/>
    <s v="29-08-2025: Seek input from Business team (Uday) and  deploy post assisted completion._x000a_26-06-2025: Input awaited from TFIBER"/>
    <m/>
    <m/>
    <s v="Manoj Nibrad"/>
    <m/>
    <s v="Open"/>
    <s v="Open"/>
    <s v=" "/>
    <s v=" "/>
    <s v=" "/>
    <m/>
    <m/>
    <m/>
    <m/>
    <m/>
    <m/>
    <s v="472BSS "/>
    <s v="Applications/Tools"/>
    <s v="OPEN"/>
    <m/>
    <m/>
    <m/>
    <m/>
    <m/>
    <m/>
    <n v="1"/>
    <x v="0"/>
  </r>
  <r>
    <n v="20"/>
    <s v="T19"/>
    <x v="0"/>
    <s v="NA"/>
    <m/>
    <m/>
    <m/>
    <s v="BSS "/>
    <s v="MoM Action"/>
    <s v="T-Cell service definition for workflow implementation in BSS for creating Spoke primary and secondary"/>
    <m/>
    <s v=" "/>
    <s v="Open"/>
    <m/>
    <s v=" "/>
    <s v=" "/>
    <m/>
    <s v="29-08-2025:Update product concept note similar to GIBB and share with TFIBER for review_x000a_26-06-2025: We can deliver this post getting product concept note from TFIBER"/>
    <m/>
    <m/>
    <s v="Manoj Nibrad"/>
    <m/>
    <s v="Open"/>
    <s v="Open"/>
    <s v=" "/>
    <s v=" "/>
    <s v=" "/>
    <m/>
    <m/>
    <m/>
    <m/>
    <m/>
    <m/>
    <s v="472BSS "/>
    <s v="Applications/Tools"/>
    <s v="OPEN"/>
    <m/>
    <m/>
    <m/>
    <m/>
    <m/>
    <m/>
    <n v="1"/>
    <x v="0"/>
  </r>
  <r>
    <n v="21"/>
    <s v="T20"/>
    <x v="0"/>
    <s v="NA"/>
    <m/>
    <m/>
    <m/>
    <s v="BSS "/>
    <s v="Development and unit testing"/>
    <s v="Rules for primary and secondary spoke implementation in BSS-_x000a_- GP with shortest distance will be primary_x000a_- To display dropdown and concerned user group to select and confirm"/>
    <m/>
    <s v=" "/>
    <s v="Open"/>
    <m/>
    <s v=" "/>
    <s v=" "/>
    <m/>
    <e v="#N/A"/>
    <m/>
    <m/>
    <s v="Manoj Nibrad"/>
    <m/>
    <s v="Open"/>
    <s v="Open"/>
    <s v=" "/>
    <s v=" "/>
    <s v=" "/>
    <m/>
    <m/>
    <m/>
    <m/>
    <m/>
    <m/>
    <s v="472BSS "/>
    <s v="Applications/Tools"/>
    <s v="OPEN"/>
    <m/>
    <m/>
    <m/>
    <m/>
    <e v="#N/A"/>
    <m/>
    <n v="1"/>
    <x v="0"/>
  </r>
  <r>
    <n v="22"/>
    <s v="T21"/>
    <x v="0"/>
    <s v="NA"/>
    <m/>
    <m/>
    <m/>
    <s v="BSS "/>
    <s v="MoM Action"/>
    <s v="BSS firewall ports required for Security compliance"/>
    <m/>
    <s v=" "/>
    <s v="Open"/>
    <m/>
    <s v=" "/>
    <s v=" "/>
    <m/>
    <s v="BSS has to forward list of Port as per deiffrent modules of application"/>
    <m/>
    <m/>
    <s v="Sarmendra"/>
    <m/>
    <s v="Open"/>
    <s v="WIP"/>
    <s v=" "/>
    <s v=" "/>
    <s v=" "/>
    <m/>
    <m/>
    <m/>
    <m/>
    <m/>
    <m/>
    <s v="472BSS "/>
    <s v="Applications/Tools"/>
    <s v="OPEN"/>
    <m/>
    <m/>
    <m/>
    <m/>
    <m/>
    <m/>
    <n v="1"/>
    <x v="0"/>
  </r>
  <r>
    <n v="23"/>
    <s v="T22"/>
    <x v="0"/>
    <s v="NA"/>
    <m/>
    <m/>
    <m/>
    <s v="BSS "/>
    <s v="Security"/>
    <s v="Roadmap for password policy implementation in CSP"/>
    <m/>
    <s v=" "/>
    <s v="Open"/>
    <m/>
    <s v=" "/>
    <s v=" "/>
    <m/>
    <s v="Ciriteria for Paswword policy hase been Shared wioth BSS team . BSS team has to implement and submit report for verifications."/>
    <m/>
    <m/>
    <s v="Sarmendra"/>
    <m/>
    <s v="Open"/>
    <s v="WIP"/>
    <s v=" "/>
    <s v=" "/>
    <s v=" "/>
    <m/>
    <m/>
    <m/>
    <m/>
    <m/>
    <m/>
    <s v="472BSS "/>
    <s v="Applications/Tools"/>
    <s v="OPEN"/>
    <m/>
    <m/>
    <m/>
    <m/>
    <m/>
    <m/>
    <n v="1"/>
    <x v="0"/>
  </r>
  <r>
    <n v="24"/>
    <s v="T23"/>
    <x v="0"/>
    <s v="NA"/>
    <m/>
    <m/>
    <m/>
    <s v="BSS "/>
    <s v="Security"/>
    <s v="DMZ requirements for CSP"/>
    <m/>
    <s v=" "/>
    <s v="Open"/>
    <m/>
    <s v=" "/>
    <s v=" "/>
    <m/>
    <s v="IP amd URL required by BSS foir NAT through DMZ has been Completed"/>
    <m/>
    <m/>
    <s v="Sarmendra"/>
    <m/>
    <s v="Open"/>
    <s v="WIP"/>
    <s v=" "/>
    <s v=" "/>
    <s v=" "/>
    <m/>
    <m/>
    <m/>
    <m/>
    <m/>
    <m/>
    <s v="472BSS "/>
    <s v="Applications/Tools"/>
    <s v="OPEN"/>
    <m/>
    <m/>
    <m/>
    <m/>
    <m/>
    <m/>
    <n v="1"/>
    <x v="0"/>
  </r>
  <r>
    <n v="25"/>
    <s v="T24"/>
    <x v="0"/>
    <s v="NA"/>
    <m/>
    <m/>
    <m/>
    <s v="BSS "/>
    <s v="MoM Action"/>
    <s v="PoP location confirmation usergroup for connectivity to O&amp;M "/>
    <m/>
    <s v=" "/>
    <s v="Open"/>
    <m/>
    <s v=" "/>
    <s v=" "/>
    <m/>
    <s v="29-08-2025: Seek input from O&amp;M team (Umesh) _x000a_26-06-2025: Input awaited from TFIBER"/>
    <m/>
    <m/>
    <s v="Manoj Nibrad"/>
    <m/>
    <s v="Open"/>
    <s v="Open"/>
    <s v=" "/>
    <s v=" "/>
    <s v=" "/>
    <m/>
    <m/>
    <m/>
    <m/>
    <m/>
    <m/>
    <s v="472BSS "/>
    <s v="Applications/Tools"/>
    <s v="OPEN"/>
    <m/>
    <m/>
    <m/>
    <m/>
    <m/>
    <m/>
    <n v="1"/>
    <x v="0"/>
  </r>
  <r>
    <n v="26"/>
    <s v="T25"/>
    <x v="0"/>
    <s v="NA"/>
    <m/>
    <m/>
    <m/>
    <s v="BSS "/>
    <s v="MoM Action"/>
    <s v="Product concept note configuration in BSS queries to be shared"/>
    <m/>
    <s v=" "/>
    <s v="Open"/>
    <m/>
    <s v=" "/>
    <s v=" "/>
    <m/>
    <s v="29-08-2025: Queries to be prepared and share with TFIBER for discussion._x000a_17-07-2025: Business Team of TFIBER needs to finalize and confirm all product._x000a_26-06-2025: Need Product concept note from TFIBER"/>
    <m/>
    <m/>
    <s v="Manoj Nibrad"/>
    <m/>
    <s v="Open"/>
    <s v="Open"/>
    <s v=" "/>
    <s v=" "/>
    <s v=" "/>
    <m/>
    <m/>
    <m/>
    <m/>
    <m/>
    <m/>
    <s v="472BSS "/>
    <s v="Applications/Tools"/>
    <s v="OPEN"/>
    <m/>
    <m/>
    <m/>
    <m/>
    <m/>
    <m/>
    <n v="1"/>
    <x v="0"/>
  </r>
  <r>
    <n v="27"/>
    <s v="T26"/>
    <x v="0"/>
    <s v="NA"/>
    <m/>
    <m/>
    <m/>
    <s v="BSS "/>
    <s v="MoM Action"/>
    <s v="Location id logic for NSO provisioning"/>
    <m/>
    <s v=" "/>
    <s v="Open"/>
    <m/>
    <s v=" "/>
    <s v=" "/>
    <m/>
    <s v="29-08-2025: Ciruit ID logic PPT shared by Sivakumar, needs to use and implement in BSS._x000a_26-06-2025: Timeline 30th July is considering NSO support is available in 2-3 days"/>
    <m/>
    <m/>
    <s v="Manoj Nibrad"/>
    <m/>
    <s v="Open"/>
    <s v="Open"/>
    <s v=" "/>
    <s v=" "/>
    <s v=" "/>
    <m/>
    <m/>
    <m/>
    <m/>
    <m/>
    <m/>
    <s v="472BSS "/>
    <s v="Applications/Tools"/>
    <s v="OPEN"/>
    <m/>
    <m/>
    <m/>
    <m/>
    <m/>
    <m/>
    <n v="1"/>
    <x v="0"/>
  </r>
  <r>
    <n v="28"/>
    <s v="T27"/>
    <x v="0"/>
    <s v="NA"/>
    <m/>
    <m/>
    <m/>
    <s v="BSS "/>
    <s v="Integration"/>
    <s v="Tariff plan parameters viz. 5G, 4G finalisation. (BSS should capture QOS parameter &amp; Requirements) "/>
    <m/>
    <s v=" "/>
    <s v="Open"/>
    <m/>
    <s v=" "/>
    <s v=" "/>
    <m/>
    <s v="29-08-2025: Product Can be configured in BSS product catalogue Demo to be given to TFIBER_x000a_26-06-2025: Input awaited from TFIBER"/>
    <m/>
    <m/>
    <s v="Manoj Nibrad"/>
    <m/>
    <s v="Open"/>
    <s v="Open"/>
    <s v=" "/>
    <s v=" "/>
    <s v=" "/>
    <m/>
    <m/>
    <m/>
    <m/>
    <m/>
    <m/>
    <s v="472BSS "/>
    <s v="Applications/Tools"/>
    <s v="OPEN"/>
    <m/>
    <m/>
    <m/>
    <m/>
    <m/>
    <m/>
    <n v="1"/>
    <x v="0"/>
  </r>
  <r>
    <n v="29"/>
    <s v="T28"/>
    <x v="0"/>
    <s v="NA"/>
    <m/>
    <m/>
    <m/>
    <s v="IP/MPLS"/>
    <s v="Functional AT"/>
    <s v="Internal AT 83% complete. Waiting Cisco to update data sent by Vikram and then we will submit to TPA ( for pending cases, we just need a maintanence window to test as it is impacting activity) This is for ISE"/>
    <m/>
    <s v=" "/>
    <s v="Open"/>
    <m/>
    <s v=" "/>
    <s v=" "/>
    <m/>
    <s v="FAT documents were submitted to TPA , However it has some common observation which will be discussed with TPA team by Mr Sharma. Subsequently , correction will be made in FAT doc"/>
    <m/>
    <m/>
    <s v="Sarmendra"/>
    <m/>
    <s v="Open"/>
    <s v="WIP"/>
    <s v=" "/>
    <s v=" "/>
    <s v=" "/>
    <m/>
    <m/>
    <m/>
    <m/>
    <m/>
    <m/>
    <s v="472IP/MPLS"/>
    <s v="IPMPLS"/>
    <s v="OPEN"/>
    <m/>
    <m/>
    <m/>
    <m/>
    <m/>
    <m/>
    <n v="1"/>
    <x v="0"/>
  </r>
  <r>
    <n v="30"/>
    <s v="T29"/>
    <x v="0"/>
    <s v="NA"/>
    <m/>
    <m/>
    <m/>
    <s v="IP/MPLS"/>
    <s v="Functional AT"/>
    <s v="CSM is having memory issues. Need to sort it out before we do AT. Working on settling that with Cisco. Memory will be allocated and tested in the first week of July"/>
    <m/>
    <s v=" "/>
    <s v="Open"/>
    <m/>
    <s v=" "/>
    <s v=" "/>
    <m/>
    <s v="CSM has been replaced by ASDM"/>
    <m/>
    <m/>
    <s v="Sarmendra"/>
    <m/>
    <s v="Open"/>
    <s v="WIP"/>
    <s v=" "/>
    <s v=" "/>
    <s v=" "/>
    <m/>
    <m/>
    <m/>
    <m/>
    <m/>
    <m/>
    <s v="472IP/MPLS"/>
    <s v="IPMPLS"/>
    <s v="OPEN"/>
    <m/>
    <m/>
    <m/>
    <m/>
    <m/>
    <m/>
    <n v="1"/>
    <x v="0"/>
  </r>
  <r>
    <n v="31"/>
    <s v="T30"/>
    <x v="0"/>
    <s v="NA"/>
    <m/>
    <m/>
    <m/>
    <s v="IP/MPLS"/>
    <s v="Functional AT"/>
    <s v="Internal AT 72% complete. Waiting on Cisco to update data sent by Vikram and then we will submit to TPA. ( for pending cases, we just need a maintanence window to test as it is impacting activity)"/>
    <m/>
    <s v=" "/>
    <s v="Open"/>
    <m/>
    <s v=" "/>
    <s v=" "/>
    <m/>
    <s v="FAT documents were submitted to TPA , However it has some common observation which will be discussed with TPA team by Mr Sharma. Subsequently , correction will be made in FAT doc"/>
    <m/>
    <m/>
    <s v="Sarmendra"/>
    <m/>
    <s v="Open"/>
    <s v="WIP"/>
    <s v=" "/>
    <s v=" "/>
    <s v=" "/>
    <m/>
    <m/>
    <m/>
    <m/>
    <m/>
    <m/>
    <s v="472IP/MPLS"/>
    <s v="IPMPLS"/>
    <s v="OPEN"/>
    <m/>
    <m/>
    <m/>
    <m/>
    <m/>
    <m/>
    <n v="1"/>
    <x v="0"/>
  </r>
  <r>
    <n v="32"/>
    <s v="T31"/>
    <x v="0"/>
    <s v="NA"/>
    <m/>
    <m/>
    <m/>
    <s v="Security &amp; Regulatory Compliance"/>
    <s v="Security"/>
    <s v="Internal Audit for all applications "/>
    <m/>
    <s v=" "/>
    <s v="Open"/>
    <m/>
    <s v=" "/>
    <s v=" "/>
    <m/>
    <s v="Application audited partally , howver PT audit couldnot be done due to lack of necessary tools. Same has been requested with LTTS team , but it could not be materialised. "/>
    <m/>
    <m/>
    <s v="Sarmendra"/>
    <m/>
    <s v="Open"/>
    <s v="WIP"/>
    <s v=" "/>
    <s v=" "/>
    <s v=" "/>
    <m/>
    <m/>
    <m/>
    <m/>
    <m/>
    <m/>
    <s v="472Security &amp; Regulatory Compliance"/>
    <s v="Security"/>
    <s v="OPEN"/>
    <m/>
    <m/>
    <m/>
    <m/>
    <m/>
    <m/>
    <n v="1"/>
    <x v="0"/>
  </r>
  <r>
    <n v="33"/>
    <s v="T32"/>
    <x v="0"/>
    <s v="NA"/>
    <m/>
    <m/>
    <m/>
    <s v="Security &amp; Regulatory Compliance"/>
    <s v="Security"/>
    <s v="Internal audit for network elements"/>
    <m/>
    <s v=" "/>
    <s v="Open"/>
    <m/>
    <s v=" "/>
    <s v=" "/>
    <m/>
    <s v="Network elemants auditted including NOC end points , However PT for same is pending."/>
    <m/>
    <m/>
    <s v="Sarmendra"/>
    <m/>
    <s v="Open"/>
    <s v="WIP"/>
    <s v=" "/>
    <s v=" "/>
    <s v=" "/>
    <m/>
    <m/>
    <m/>
    <m/>
    <m/>
    <m/>
    <s v="472Security &amp; Regulatory Compliance"/>
    <s v="Security"/>
    <s v="OPEN"/>
    <m/>
    <m/>
    <m/>
    <m/>
    <m/>
    <m/>
    <n v="1"/>
    <x v="0"/>
  </r>
  <r>
    <n v="34"/>
    <s v="T33"/>
    <x v="0"/>
    <s v="NA"/>
    <m/>
    <m/>
    <m/>
    <s v="BSS "/>
    <s v="Security"/>
    <s v="Security policies to evolve related to DOT/CDOT etc"/>
    <m/>
    <s v=" "/>
    <s v="Open"/>
    <m/>
    <s v=" "/>
    <s v=" "/>
    <m/>
    <s v="29-08-2025: Collect data from Sivakumar and read user to access the data by DOT._x000a_26-06-2025: Waiting for inputs for multiple deliverables "/>
    <m/>
    <m/>
    <s v="Manoj Nibrad"/>
    <m/>
    <s v="Open"/>
    <s v="Open"/>
    <s v=" "/>
    <s v=" "/>
    <s v=" "/>
    <m/>
    <m/>
    <m/>
    <m/>
    <m/>
    <m/>
    <s v="472BSS "/>
    <s v="Applications/Tools"/>
    <s v="OPEN"/>
    <m/>
    <m/>
    <m/>
    <m/>
    <m/>
    <m/>
    <n v="1"/>
    <x v="0"/>
  </r>
  <r>
    <n v="35"/>
    <s v="T34"/>
    <x v="0"/>
    <s v="NA"/>
    <m/>
    <m/>
    <m/>
    <s v="IP/MPLS"/>
    <s v="Security"/>
    <s v="external Audit for all applications (Tfiber will be arranging a partner for third party audit)"/>
    <m/>
    <s v=" "/>
    <s v="Open"/>
    <m/>
    <s v=" "/>
    <s v=" "/>
    <m/>
    <s v="Awaited TSTG Audit party to engage"/>
    <m/>
    <m/>
    <s v="Sarmendra"/>
    <m/>
    <s v="Open"/>
    <s v="DEPENDENCY(Client/Ext.)"/>
    <s v=" "/>
    <s v=" "/>
    <s v=" "/>
    <m/>
    <m/>
    <m/>
    <m/>
    <m/>
    <m/>
    <s v="472IP/MPLS"/>
    <s v="IPMPLS"/>
    <s v="OPEN"/>
    <m/>
    <m/>
    <m/>
    <m/>
    <m/>
    <m/>
    <n v="1"/>
    <x v="0"/>
  </r>
  <r>
    <n v="36"/>
    <s v="T35"/>
    <x v="0"/>
    <s v="NA"/>
    <m/>
    <m/>
    <m/>
    <s v="IP/MPLS"/>
    <s v="Security"/>
    <s v="external audit for network elements(Tfiber will be arranging a partner for third party audit)"/>
    <m/>
    <s v=" "/>
    <s v="Open"/>
    <m/>
    <s v=" "/>
    <s v=" "/>
    <m/>
    <s v="Awaited TSTG Audit party to engage"/>
    <m/>
    <m/>
    <s v="Sarmendra"/>
    <m/>
    <s v="Open"/>
    <s v="DEPENDENCY(Client/Ext.)"/>
    <s v=" "/>
    <s v=" "/>
    <s v=" "/>
    <m/>
    <m/>
    <m/>
    <m/>
    <m/>
    <m/>
    <s v="472IP/MPLS"/>
    <s v="IPMPLS"/>
    <s v="OPEN"/>
    <m/>
    <m/>
    <m/>
    <m/>
    <m/>
    <m/>
    <n v="1"/>
    <x v="0"/>
  </r>
  <r>
    <n v="37"/>
    <s v="T36"/>
    <x v="0"/>
    <s v="NA"/>
    <m/>
    <m/>
    <m/>
    <s v="Security &amp; Regulatory Compliance"/>
    <s v="Security"/>
    <s v="Physical user access"/>
    <m/>
    <s v=" "/>
    <s v="Open"/>
    <m/>
    <s v=" "/>
    <s v=" "/>
    <m/>
    <s v="Has completed , Artefacts will be resubmitted."/>
    <m/>
    <m/>
    <s v="Sarmendra"/>
    <m/>
    <s v="Open"/>
    <s v="REOPENED"/>
    <s v=" "/>
    <s v=" "/>
    <s v="\\172.28.9.34\Artefacts_T-Fiber TNOC Tracker\NW-Security\T36"/>
    <m/>
    <m/>
    <m/>
    <m/>
    <m/>
    <m/>
    <s v="472Security &amp; Regulatory Compliance"/>
    <s v="Security"/>
    <s v="OPEN"/>
    <m/>
    <m/>
    <m/>
    <m/>
    <s v="\\172.28.9.34\Artefacts_T-Fiber TNOC Tracker\NW-Security\T36"/>
    <m/>
    <n v="1"/>
    <x v="0"/>
  </r>
  <r>
    <n v="38"/>
    <s v="T37"/>
    <x v="0"/>
    <s v="NA"/>
    <m/>
    <m/>
    <m/>
    <s v="Security &amp; Regulatory Compliance"/>
    <s v="Security"/>
    <s v="Virtual user access-VPN"/>
    <m/>
    <s v=" "/>
    <s v="Open"/>
    <m/>
    <s v=" "/>
    <s v=" "/>
    <m/>
    <s v="Has completed , Artefacts will be resubmitted."/>
    <m/>
    <m/>
    <s v="Sarmendra"/>
    <m/>
    <s v="Open"/>
    <s v="REOPENED"/>
    <s v=" "/>
    <s v=" "/>
    <s v=" "/>
    <m/>
    <m/>
    <m/>
    <m/>
    <m/>
    <m/>
    <s v="472Security &amp; Regulatory Compliance"/>
    <s v="Security"/>
    <s v="OPEN"/>
    <m/>
    <m/>
    <m/>
    <m/>
    <m/>
    <m/>
    <n v="1"/>
    <x v="0"/>
  </r>
  <r>
    <n v="39"/>
    <s v="T38"/>
    <x v="0"/>
    <s v="NA"/>
    <m/>
    <m/>
    <m/>
    <s v="Security &amp; Regulatory Compliance"/>
    <s v="Security"/>
    <s v="Role based severity access"/>
    <m/>
    <s v=" "/>
    <s v="Open"/>
    <m/>
    <s v=" "/>
    <s v=" "/>
    <m/>
    <s v="Completed and Review pending. Artfacts submitted"/>
    <m/>
    <m/>
    <s v="Sarmendra"/>
    <m/>
    <s v="Open"/>
    <s v="WIP"/>
    <s v=" "/>
    <s v=" "/>
    <s v=" "/>
    <m/>
    <m/>
    <m/>
    <m/>
    <m/>
    <m/>
    <s v="472Security &amp; Regulatory Compliance"/>
    <s v="Security"/>
    <s v="OPEN"/>
    <m/>
    <m/>
    <m/>
    <m/>
    <m/>
    <m/>
    <n v="1"/>
    <x v="0"/>
  </r>
  <r>
    <n v="40"/>
    <s v="T39"/>
    <x v="0"/>
    <s v="NA"/>
    <m/>
    <m/>
    <m/>
    <s v="Security &amp; Regulatory Compliance"/>
    <s v="Security"/>
    <s v="ISE integration with Cisco elements"/>
    <m/>
    <s v=" "/>
    <s v="Open"/>
    <m/>
    <s v=" "/>
    <s v=" "/>
    <m/>
    <s v="Artefacts will be submitted."/>
    <m/>
    <m/>
    <s v="Sarmendra"/>
    <m/>
    <m/>
    <s v="CLOSURE REVIEW PENDING "/>
    <s v=" "/>
    <s v=" "/>
    <s v=" "/>
    <m/>
    <m/>
    <m/>
    <m/>
    <m/>
    <m/>
    <s v="472Security &amp; Regulatory Compliance"/>
    <s v="Security"/>
    <s v="OPEN"/>
    <m/>
    <m/>
    <m/>
    <m/>
    <s v="Artefacts to be Submitted"/>
    <m/>
    <n v="1"/>
    <x v="2"/>
  </r>
  <r>
    <n v="41"/>
    <s v="T40"/>
    <x v="0"/>
    <s v="NA"/>
    <m/>
    <m/>
    <m/>
    <s v="Security &amp; Regulatory Compliance"/>
    <s v="Regulatory"/>
    <s v="Regulatory Compliance with respect DoT policies_x000a_1. Security Policy-Complied_x000a_2. Security Architecture of Telecom Network-Complied_x000a_3. Information Security Risk Assessment and Risk Treatment processes and their implementation plan-WIP, Target: Dec 2024 reviewed with customer._x000a_4. Recruitment processes and employee's record-WIP, Target:12-10-2025_x000a_5. Controls for effectiveness of security management-WIP, Target: 28 -02-2025_x000a_6. Evidence of monitoring, measurement results and management reviews of security management-WIP, Target: 28-02-2025_x000a_7. Security Audit programs and audit results-Complied_x000a_8. Inventory management and classification of information assets and their handling Completed_x000a_9. Procedure for responding to information and network security incidents-WIP, Target: 28-02-2025 - SIRT reviewed_x000a_10. Main S/W updation and changes-WIP, Target: 28-02-2025_x000a_11. Supply chain of products (HW/SW). To be taken from manufacturer/supplier-Communicated to Sekhar. WIP, Target: 14-02-2025_x000a_12. SW details and documentation obtained from manufacturers/supplier-Communicated to Sekhar WIP, Target: 14-02-2025_x000a_13. O&amp;M procedures in the form of manual-O&amp;M manual and OEM wise manuals WIP, Target: 14-02-2025_x000a_14. Processes for internal and external communication relevant to the security management-WIP, Target: 07-3-2025"/>
    <m/>
    <s v=" "/>
    <s v="Open"/>
    <m/>
    <s v=" "/>
    <s v=" "/>
    <m/>
    <s v="Confirmation of purchase of ISE. License needed to upgrade for HA "/>
    <m/>
    <m/>
    <s v="Sarmendra"/>
    <m/>
    <s v="Open"/>
    <s v="DEPENDENCY(Client/Ext.)"/>
    <s v=" "/>
    <s v=" "/>
    <s v=" "/>
    <m/>
    <m/>
    <m/>
    <m/>
    <m/>
    <m/>
    <s v="472Security &amp; Regulatory Compliance"/>
    <s v="Security"/>
    <s v="OPEN"/>
    <m/>
    <m/>
    <m/>
    <m/>
    <e v="#VALUE!"/>
    <m/>
    <n v="1"/>
    <x v="0"/>
  </r>
  <r>
    <n v="42"/>
    <s v="T41"/>
    <x v="0"/>
    <s v="NA"/>
    <m/>
    <m/>
    <m/>
    <s v="DC-IT"/>
    <s v="Servers and Strorage (Deployment and Installations)"/>
    <s v="1. Compute &amp; Storage"/>
    <m/>
    <s v=" "/>
    <s v="Open"/>
    <m/>
    <s v=" "/>
    <s v=" "/>
    <m/>
    <s v="11-Oct-25:_x000a_As per the OEM's/SME's request, storage is allocated as per requirements._x000a_Artifacts are Captured._x000a_OEM Confirmation Emails to be captured as a Reference."/>
    <m/>
    <m/>
    <s v="Ravi Kishore"/>
    <m/>
    <s v="Open"/>
    <s v="REOPENED"/>
    <s v=" "/>
    <s v=" "/>
    <s v="\\172.28.9.34\share drive\Artefacts_T-Fiber TNOC Tracker\DC IT-Infra\Artifact for - T41"/>
    <m/>
    <m/>
    <m/>
    <m/>
    <m/>
    <m/>
    <s v="472DC-IT"/>
    <s v="Network"/>
    <s v="OPEN"/>
    <m/>
    <m/>
    <m/>
    <m/>
    <m/>
    <m/>
    <n v="1"/>
    <x v="0"/>
  </r>
  <r>
    <n v="43"/>
    <s v="T42"/>
    <x v="0"/>
    <s v="NA"/>
    <m/>
    <m/>
    <m/>
    <s v="DC-IT"/>
    <s v="Servers and Strorage (Deployment and Installations)"/>
    <s v="2. Virtulization"/>
    <m/>
    <s v=" "/>
    <s v="Colosed"/>
    <m/>
    <s v=" "/>
    <s v=" "/>
    <m/>
    <m/>
    <m/>
    <m/>
    <s v="Ravi Kishore"/>
    <m/>
    <m/>
    <s v="COMPLETED &amp; APPROVED"/>
    <s v="AD-UT-Tfiber"/>
    <d v="2025-05-14T00:00:00"/>
    <s v="\\172.28.9.34\share drive\Artefacts_T-Fiber TNOC Tracker\DC IT-Infra\Artifact for -T42"/>
    <m/>
    <m/>
    <m/>
    <m/>
    <m/>
    <m/>
    <s v="472DC-IT"/>
    <s v="Network"/>
    <s v="CLOSED"/>
    <m/>
    <m/>
    <m/>
    <d v="2025-05-14T00:00:00"/>
    <s v="\\172.28.9.34\share drive\Artefacts_T-Fiber TNOC Tracker\DC IT-Infra\Artifact for -T42"/>
    <m/>
    <n v="1"/>
    <x v="1"/>
  </r>
  <r>
    <n v="44"/>
    <s v="T43"/>
    <x v="0"/>
    <s v="NA"/>
    <m/>
    <m/>
    <m/>
    <s v="DC-IT"/>
    <s v="Servers and Strorage (Deployment and Installations)"/>
    <s v="3. Anti-virus"/>
    <m/>
    <s v=" "/>
    <s v="Colosed"/>
    <m/>
    <s v=" "/>
    <s v=" "/>
    <m/>
    <m/>
    <m/>
    <m/>
    <s v="Ravi Kishore"/>
    <m/>
    <m/>
    <s v="COMPLETED &amp; APPROVED"/>
    <s v="AD-UT-Tfiber"/>
    <d v="2025-05-14T00:00:00"/>
    <s v="\\172.28.9.34\share drive\Artefacts_T-Fiber TNOC Tracker\DC IT-Infra\Artifact for -T43"/>
    <m/>
    <m/>
    <m/>
    <m/>
    <m/>
    <m/>
    <s v="472DC-IT"/>
    <s v="Network"/>
    <s v="CLOSED"/>
    <m/>
    <m/>
    <m/>
    <d v="2025-05-14T00:00:00"/>
    <s v="\\172.28.9.34\share drive\Artefacts_T-Fiber TNOC Tracker\DC IT-Infra\Artifact for -T43"/>
    <m/>
    <n v="1"/>
    <x v="1"/>
  </r>
  <r>
    <n v="45"/>
    <s v="T44"/>
    <x v="0"/>
    <s v="NA"/>
    <m/>
    <m/>
    <m/>
    <s v="DC-IT"/>
    <s v="Servers and Strorage (Deployment and Installations)"/>
    <s v="4. VM's Deployment Application Installations"/>
    <m/>
    <s v=" "/>
    <s v="Colosed"/>
    <m/>
    <s v=" "/>
    <s v=" "/>
    <m/>
    <m/>
    <m/>
    <m/>
    <s v="Ravi Kishore"/>
    <m/>
    <m/>
    <s v="COMPLETED &amp; APPROVED"/>
    <s v="AD-UT-Tfiber"/>
    <d v="2025-05-14T00:00:00"/>
    <s v="\\172.28.9.34\share drive\Artefacts_T-Fiber TNOC Tracker\DC IT-Infra\Artifact for -T44"/>
    <m/>
    <m/>
    <m/>
    <m/>
    <m/>
    <m/>
    <s v="472DC-IT"/>
    <s v="Network"/>
    <s v="CLOSED"/>
    <m/>
    <m/>
    <m/>
    <d v="2025-05-14T00:00:00"/>
    <s v="\\172.28.9.34\share drive\Artefacts_T-Fiber TNOC Tracker\DC IT-Infra\Artifact for -T44"/>
    <m/>
    <n v="1"/>
    <x v="1"/>
  </r>
  <r>
    <n v="46"/>
    <s v="T45"/>
    <x v="0"/>
    <s v="NA"/>
    <m/>
    <m/>
    <m/>
    <s v="DC-IT"/>
    <s v="Commvault Backup "/>
    <s v="Application Installation "/>
    <m/>
    <s v=" "/>
    <s v="Colosed"/>
    <m/>
    <s v=" "/>
    <s v=" "/>
    <m/>
    <m/>
    <m/>
    <m/>
    <s v="Ravi Kishore"/>
    <m/>
    <m/>
    <s v="COMPLETED &amp; APPROVED"/>
    <s v="AD-UT-Tfiber"/>
    <d v="2025-05-14T00:00:00"/>
    <s v="\\172.28.9.34\Artefacts_T-Fiber TNOC Tracker\DC IT-Infra\Artifact for - T45"/>
    <m/>
    <m/>
    <m/>
    <m/>
    <m/>
    <m/>
    <s v="472DC-IT"/>
    <s v="Network"/>
    <s v="CLOSED"/>
    <m/>
    <m/>
    <m/>
    <d v="2025-05-14T00:00:00"/>
    <s v="\\172.28.9.34\Artefacts_T-Fiber TNOC Tracker\DC IT-Infra\Artifact for - T45"/>
    <m/>
    <n v="1"/>
    <x v="1"/>
  </r>
  <r>
    <n v="47"/>
    <s v="T46"/>
    <x v="0"/>
    <s v="NA"/>
    <m/>
    <m/>
    <m/>
    <s v="DC-IT"/>
    <s v="Commvault Backup "/>
    <s v="Application Configuration"/>
    <m/>
    <s v=" "/>
    <s v="Colosed"/>
    <m/>
    <s v=" "/>
    <s v=" "/>
    <m/>
    <m/>
    <m/>
    <m/>
    <s v="Ravi Kishore"/>
    <m/>
    <m/>
    <s v="COMPLETED &amp; APPROVED"/>
    <s v="AD-UT-Tfiber"/>
    <d v="2025-05-14T00:00:00"/>
    <s v="\\172.28.9.34\Artefacts_T-Fiber TNOC Tracker\DC IT-Infra\Artifact for - T46"/>
    <m/>
    <m/>
    <m/>
    <m/>
    <m/>
    <m/>
    <s v="472DC-IT"/>
    <s v="Network"/>
    <s v="CLOSED"/>
    <m/>
    <m/>
    <m/>
    <d v="2025-05-14T00:00:00"/>
    <s v="\\172.28.9.34\Artefacts_T-Fiber TNOC Tracker\DC IT-Infra\Artifact for - T46"/>
    <m/>
    <n v="1"/>
    <x v="1"/>
  </r>
  <r>
    <n v="48"/>
    <s v="T47"/>
    <x v="0"/>
    <s v="NA"/>
    <m/>
    <m/>
    <m/>
    <s v="DC-IT"/>
    <s v="Commvault Backup "/>
    <s v="Application Installation AT"/>
    <m/>
    <s v=" "/>
    <s v="Colosed"/>
    <m/>
    <s v=" "/>
    <s v=" "/>
    <m/>
    <m/>
    <m/>
    <m/>
    <s v="Ravi Kishore"/>
    <m/>
    <m/>
    <s v="COMPLETED &amp; APPROVED"/>
    <s v="AD-UT-Tfiber"/>
    <d v="2025-05-14T00:00:00"/>
    <s v="\\172.28.9.34\Artefacts_T-Fiber TNOC Tracker\DC IT-Infra\Artifact for - T47"/>
    <m/>
    <m/>
    <m/>
    <m/>
    <m/>
    <m/>
    <s v="472DC-IT"/>
    <s v="Network"/>
    <s v="CLOSED"/>
    <m/>
    <m/>
    <m/>
    <d v="2025-05-14T00:00:00"/>
    <s v="\\172.28.9.34\Artefacts_T-Fiber TNOC Tracker\DC IT-Infra\Artifact for - T47"/>
    <m/>
    <n v="1"/>
    <x v="1"/>
  </r>
  <r>
    <n v="49"/>
    <s v="T48"/>
    <x v="0"/>
    <s v="NA"/>
    <m/>
    <m/>
    <m/>
    <s v="DC-IT"/>
    <s v="Commvault Backup "/>
    <s v="Application Functional AT"/>
    <m/>
    <s v=" "/>
    <s v="Open"/>
    <m/>
    <s v=" "/>
    <s v=" "/>
    <m/>
    <s v="Working on the Extra Test cases which are received from the TPA &amp; T-Fiber."/>
    <m/>
    <m/>
    <s v="Ravi Kishore"/>
    <m/>
    <s v="Open"/>
    <s v="WIP"/>
    <s v=" "/>
    <s v=" "/>
    <s v="\\172.28.9.34\Artefacts_T-Fiber TNOC Tracker\DC IT-Infra\Artifact for - T48"/>
    <m/>
    <m/>
    <m/>
    <m/>
    <m/>
    <m/>
    <s v="472DC-IT"/>
    <s v="Network"/>
    <s v="OPEN"/>
    <m/>
    <m/>
    <m/>
    <m/>
    <m/>
    <m/>
    <n v="1"/>
    <x v="0"/>
  </r>
  <r>
    <n v="50"/>
    <s v="T49"/>
    <x v="0"/>
    <s v="NA"/>
    <m/>
    <m/>
    <m/>
    <s v="DC-IT"/>
    <s v="LLD"/>
    <s v="LLD Approved conditionally with few punch points. Updated LLD to be submitted"/>
    <m/>
    <s v=" "/>
    <s v="Open"/>
    <m/>
    <s v=" "/>
    <s v=" "/>
    <m/>
    <s v="Working on DC IT-Infra Server and storage-MoM Points received from the T-Fiber."/>
    <m/>
    <m/>
    <s v="Ravi Kishore"/>
    <m/>
    <s v="Open"/>
    <s v="WIP"/>
    <s v=" "/>
    <s v=" "/>
    <s v="\\172.28.9.34\Artefacts_T-Fiber TNOC Tracker\DC IT-Infra\Artifact for - T49"/>
    <m/>
    <m/>
    <m/>
    <m/>
    <m/>
    <m/>
    <s v="472DC-IT"/>
    <s v="Network"/>
    <s v="OPEN"/>
    <m/>
    <m/>
    <m/>
    <m/>
    <m/>
    <m/>
    <n v="1"/>
    <x v="0"/>
  </r>
  <r>
    <n v="51"/>
    <s v="T50"/>
    <x v="0"/>
    <s v="NA"/>
    <m/>
    <m/>
    <m/>
    <s v="DC-IT"/>
    <s v="MoM Action"/>
    <s v="Radware , A10 Configuration file needed to be shared to RaviKishore"/>
    <m/>
    <s v=" "/>
    <s v="Open"/>
    <m/>
    <s v=" "/>
    <s v=" "/>
    <m/>
    <s v="Artfacts submitted . point Closure on 10 Jul 25"/>
    <m/>
    <m/>
    <s v="Sarmendra"/>
    <m/>
    <m/>
    <s v="COMPLETED &amp; APPROVED"/>
    <s v=" "/>
    <s v=" "/>
    <s v="\\172.28.9.34\Artefacts_T-Fiber TNOC Tracker\NW-Security\T50"/>
    <m/>
    <m/>
    <m/>
    <m/>
    <m/>
    <m/>
    <s v="472DC-IT"/>
    <s v="Network"/>
    <s v="CLOSED"/>
    <m/>
    <m/>
    <m/>
    <m/>
    <s v="\\172.28.9.34\Artefacts_T-Fiber TNOC Tracker\NW-Security\T50"/>
    <m/>
    <n v="1"/>
    <x v="1"/>
  </r>
  <r>
    <n v="52"/>
    <s v="T51"/>
    <x v="0"/>
    <s v="NA"/>
    <m/>
    <m/>
    <m/>
    <s v="DC-IT"/>
    <s v="Commvault Backup "/>
    <s v="Backup retention and Backup activity (such as when incremental backup,full backup are scheduled and time duration required to complete such backup). Application Wise Backup Retention should be as per DOT Guidelines"/>
    <m/>
    <s v=" "/>
    <s v="Colosed"/>
    <m/>
    <s v=" "/>
    <s v=" "/>
    <m/>
    <m/>
    <m/>
    <m/>
    <s v="Ravi Kishore"/>
    <m/>
    <m/>
    <s v="COMPLETED &amp; APPROVED"/>
    <s v="AD-UT-Tfiber"/>
    <d v="2025-05-14T00:00:00"/>
    <s v="\\172.28.9.34\Artefacts_T-Fiber TNOC Tracker\DC IT-Infra\Artifact for - T51"/>
    <m/>
    <m/>
    <m/>
    <m/>
    <m/>
    <m/>
    <s v="472DC-IT"/>
    <s v="Network"/>
    <s v="CLOSED"/>
    <m/>
    <m/>
    <m/>
    <d v="2025-05-14T00:00:00"/>
    <s v="\\172.28.9.34\Artefacts_T-Fiber TNOC Tracker\DC IT-Infra\Artifact for - T51"/>
    <m/>
    <n v="1"/>
    <x v="1"/>
  </r>
  <r>
    <n v="53"/>
    <s v="T52"/>
    <x v="0"/>
    <s v="NA"/>
    <m/>
    <m/>
    <m/>
    <s v="DC-IT"/>
    <s v="Commvault Backup "/>
    <s v="Backup solution should have hot , cold and archieve storage inorder to decrease the backup size/capacity in long run."/>
    <m/>
    <s v=" "/>
    <s v="Colosed"/>
    <m/>
    <s v=" "/>
    <s v=" "/>
    <m/>
    <m/>
    <m/>
    <m/>
    <s v="Ravi Kishore"/>
    <m/>
    <m/>
    <s v="COMPLETED &amp; APPROVED"/>
    <s v="AD-UT-Tfiber"/>
    <d v="2025-05-14T00:00:00"/>
    <s v="\\172.28.9.34\share drive\Artefacts_T-Fiber TNOC Tracker\DC IT-Infra\Artifact for - T52"/>
    <m/>
    <m/>
    <m/>
    <m/>
    <m/>
    <m/>
    <s v="472DC-IT"/>
    <s v="Network"/>
    <s v="CLOSED"/>
    <m/>
    <m/>
    <m/>
    <d v="2025-05-14T00:00:00"/>
    <s v="\\172.28.9.34\share drive\Artefacts_T-Fiber TNOC Tracker\DC IT-Infra\Artifact for - T52"/>
    <m/>
    <n v="1"/>
    <x v="1"/>
  </r>
  <r>
    <n v="54"/>
    <s v="T53"/>
    <x v="0"/>
    <s v="NA"/>
    <m/>
    <m/>
    <m/>
    <s v="DC-IT"/>
    <s v="SSD storage migration – EPNM/PI"/>
    <s v="EPNM/PI VMs migration to SSD Storage"/>
    <m/>
    <s v=" "/>
    <s v="Colosed"/>
    <m/>
    <s v=" "/>
    <s v=" "/>
    <m/>
    <m/>
    <m/>
    <m/>
    <s v="Ravi Kishore"/>
    <m/>
    <m/>
    <s v="COMPLETED &amp; APPROVED"/>
    <s v="AD-UT-Tfiber"/>
    <d v="2025-05-14T00:00:00"/>
    <s v="\\172.28.9.34\share drive\Artefacts_T-Fiber TNOC Tracker\DC IT-Infra\Artifact for - T53"/>
    <m/>
    <m/>
    <m/>
    <m/>
    <m/>
    <m/>
    <s v="472DC-IT"/>
    <s v="Network"/>
    <s v="CLOSED"/>
    <m/>
    <m/>
    <m/>
    <d v="2025-05-14T00:00:00"/>
    <s v="\\172.28.9.34\share drive\Artefacts_T-Fiber TNOC Tracker\DC IT-Infra\Artifact for - T53"/>
    <m/>
    <n v="1"/>
    <x v="1"/>
  </r>
  <r>
    <n v="55"/>
    <s v="T54"/>
    <x v="0"/>
    <s v="NA"/>
    <m/>
    <m/>
    <m/>
    <s v="DC-IT"/>
    <s v="SSD storage migration – ISE/FMC"/>
    <s v="ISE &amp; FMC VMs migration to SSD Storage"/>
    <m/>
    <s v=" "/>
    <s v="Colosed"/>
    <m/>
    <s v=" "/>
    <s v=" "/>
    <m/>
    <m/>
    <m/>
    <m/>
    <s v="Ravi Kishore"/>
    <m/>
    <m/>
    <s v="COMPLETED &amp; APPROVED"/>
    <s v="AD-UT-Tfiber"/>
    <d v="2025-05-14T00:00:00"/>
    <s v="\\172.28.9.34\share drive\Artefacts_T-Fiber TNOC Tracker\DC IT-Infra\Artifact for - T54"/>
    <m/>
    <m/>
    <m/>
    <m/>
    <m/>
    <m/>
    <s v="472DC-IT"/>
    <s v="Network"/>
    <s v="CLOSED"/>
    <m/>
    <m/>
    <m/>
    <d v="2025-05-14T00:00:00"/>
    <s v="\\172.28.9.34\share drive\Artefacts_T-Fiber TNOC Tracker\DC IT-Infra\Artifact for - T54"/>
    <m/>
    <n v="1"/>
    <x v="1"/>
  </r>
  <r>
    <n v="56"/>
    <s v="T55"/>
    <x v="0"/>
    <s v="NA"/>
    <m/>
    <m/>
    <m/>
    <s v="DC-IT"/>
    <s v="MoM Action"/>
    <s v="VM Placing should be verified &amp; rectified, Same service VM needs to be placed in different Physical Server/host."/>
    <m/>
    <s v=" "/>
    <s v="Colosed"/>
    <m/>
    <s v=" "/>
    <s v=" "/>
    <m/>
    <m/>
    <m/>
    <m/>
    <s v="Ravi Kishore"/>
    <m/>
    <m/>
    <s v="COMPLETED &amp; APPROVED"/>
    <s v="AD-UT-Tfiber"/>
    <d v="2025-05-14T00:00:00"/>
    <s v="\\172.28.9.34\share drive\Artefacts_T-Fiber TNOC Tracker\DC IT-Infra\Artifact for - T55"/>
    <m/>
    <m/>
    <m/>
    <m/>
    <m/>
    <m/>
    <s v="472DC-IT"/>
    <s v="Network"/>
    <s v="CLOSED"/>
    <m/>
    <m/>
    <m/>
    <d v="2025-05-14T00:00:00"/>
    <s v="\\172.28.9.34\share drive\Artefacts_T-Fiber TNOC Tracker\DC IT-Infra\Artifact for - T55"/>
    <m/>
    <n v="1"/>
    <x v="1"/>
  </r>
  <r>
    <n v="57"/>
    <s v="T56"/>
    <x v="0"/>
    <s v="NA"/>
    <m/>
    <m/>
    <m/>
    <s v="DC-IT"/>
    <s v="MoM Action"/>
    <s v="SOP documents needs to be provided"/>
    <m/>
    <s v=" "/>
    <s v="Open"/>
    <m/>
    <s v=" "/>
    <s v=" "/>
    <m/>
    <s v="SOP documents submitted to Operations team. Remaining pending documents to be prepared periodically."/>
    <m/>
    <m/>
    <s v="Ravi Kishore"/>
    <m/>
    <s v="Open"/>
    <s v="REOPENED"/>
    <s v=" "/>
    <s v=" "/>
    <s v="\\172.28.9.34\share drive\Artefacts_T-Fiber TNOC Tracker\DC IT-Infra\Artifact for - T56"/>
    <m/>
    <m/>
    <m/>
    <m/>
    <m/>
    <m/>
    <s v="472DC-IT"/>
    <s v="Network"/>
    <s v="OPEN"/>
    <m/>
    <m/>
    <m/>
    <m/>
    <m/>
    <m/>
    <n v="1"/>
    <x v="0"/>
  </r>
  <r>
    <n v="58"/>
    <s v="T57"/>
    <x v="0"/>
    <s v="NA"/>
    <m/>
    <m/>
    <m/>
    <s v="DC-IT"/>
    <s v="LLD"/>
    <s v="Approved conditionally with few punch points. Updated LLD to be submitted"/>
    <m/>
    <s v=" "/>
    <s v="Open"/>
    <m/>
    <s v=" "/>
    <s v=" "/>
    <m/>
    <s v="14-Aug-25 : Discussion was done with TPA and Tfiber and submitted updated LLD document._x000a_18-Jun-25 : Updated DC Network LLD submitted on 18-Jun-25 for TFiber review"/>
    <s v="L&amp;T"/>
    <m/>
    <s v="RS Rao"/>
    <m/>
    <m/>
    <s v="COMPLETED &amp; APPROVED"/>
    <s v=" "/>
    <s v=" "/>
    <s v=" "/>
    <m/>
    <m/>
    <m/>
    <m/>
    <m/>
    <m/>
    <s v="472DC-IT"/>
    <s v="Network"/>
    <s v="CLOSED"/>
    <m/>
    <m/>
    <m/>
    <d v="2025-08-14T00:00:00"/>
    <s v="\\172.28.9.34\Artefacts_T-Fiber TNOC Tracker\IPMPLS\DC Network LLD  V1.7 14-Aug-2025.pdf"/>
    <m/>
    <n v="1"/>
    <x v="1"/>
  </r>
  <r>
    <n v="59"/>
    <s v="T58"/>
    <x v="0"/>
    <s v="NA"/>
    <m/>
    <m/>
    <m/>
    <s v="DC-IT"/>
    <s v="Cisco EPNM"/>
    <s v="Cisco EPNM infrastructure AT"/>
    <m/>
    <s v=" "/>
    <s v="Open"/>
    <m/>
    <s v=" "/>
    <s v=" "/>
    <m/>
    <s v="22-Sep-25: IPMPLS Domain team to submit detailed remarks on raised queries._x000a_08-Jul-2025 - Sandeep will come back by EoD today on extension of Cisco support renewal_x000a_01-Jul-25 : Revised FAT documents submission pending  (TPA observations to be included)_x000a_OEM(Cisco) suport is required to show the new test cases, Inputs provided to OEM on 14th May &amp; 30th Jun._x000a_OEM onboarding is in progress  &amp; LnT Contracts team coordinating"/>
    <s v="L&amp;T"/>
    <s v="RS Rao"/>
    <s v="RS Rao"/>
    <m/>
    <s v="Open"/>
    <s v="Open"/>
    <s v=" "/>
    <s v=" "/>
    <s v=" "/>
    <m/>
    <m/>
    <m/>
    <m/>
    <m/>
    <m/>
    <s v="472DC-IT"/>
    <s v="Network"/>
    <s v="OPEN"/>
    <m/>
    <m/>
    <m/>
    <m/>
    <m/>
    <m/>
    <n v="1"/>
    <x v="0"/>
  </r>
  <r>
    <n v="60"/>
    <s v="T59"/>
    <x v="0"/>
    <s v="NA"/>
    <m/>
    <m/>
    <m/>
    <s v="DC-IT"/>
    <s v="Cisco PI"/>
    <s v="Cisco prime infrastructure AT"/>
    <m/>
    <s v=" "/>
    <s v="Open"/>
    <m/>
    <s v=" "/>
    <s v=" "/>
    <m/>
    <s v="22-Sep-25: IPMPLS Domain team to submit detailed remarks on raised queries._x000a_08-Jul-2025 - Sandeep will come back by EoD today on extension of Cisco support renewal_x000a_01-Jul-25 : Revised FAT documents submission pending  (TPA observations to be included)_x000a_OEM(Cisco) suport is required to show the new test cases, Inputs provided to OEM on 14th May &amp; 30th Jun._x000a_OEM onboarding is in progress  &amp; LnT Contracts team is coordinating"/>
    <s v="L&amp;T"/>
    <s v="RS Rao"/>
    <s v="RS Rao"/>
    <m/>
    <s v="Open"/>
    <s v="Open"/>
    <s v=" "/>
    <s v=" "/>
    <s v=" "/>
    <m/>
    <m/>
    <m/>
    <m/>
    <m/>
    <m/>
    <s v="472DC-IT"/>
    <s v="Network"/>
    <s v="OPEN"/>
    <m/>
    <m/>
    <m/>
    <m/>
    <m/>
    <m/>
    <n v="1"/>
    <x v="0"/>
  </r>
  <r>
    <n v="61"/>
    <s v="T60"/>
    <x v="0"/>
    <s v="NA"/>
    <m/>
    <m/>
    <m/>
    <s v="DC-IT"/>
    <s v="NTP"/>
    <s v="Installation "/>
    <m/>
    <s v=" "/>
    <s v="Colosed"/>
    <m/>
    <s v=" "/>
    <s v=" "/>
    <m/>
    <m/>
    <m/>
    <m/>
    <s v="RS Rao"/>
    <m/>
    <m/>
    <s v="COMPLETED &amp; APPROVED"/>
    <s v="AD-UT-Tfiber"/>
    <d v="2025-05-05T00:00:00"/>
    <s v="\\172.28.9.34\Artefacts_T-Fiber TNOC Tracker\IPMPLS\Primary NTP - T60,T61,T62.pdf_x000a_\\172.28.9.34\Artefacts_T-Fiber TNOC Tracker\IPMPLS\Secondary NTP - T60,T61,T62.pdf"/>
    <m/>
    <m/>
    <m/>
    <m/>
    <m/>
    <m/>
    <s v="472DC-IT"/>
    <s v="Network"/>
    <s v="CLOSED"/>
    <m/>
    <m/>
    <m/>
    <d v="2025-05-05T00:00:00"/>
    <s v="\\172.28.9.34\Artefacts_T-Fiber TNOC Tracker\IPMPLS\Primary NTP - T60,T61,T62.pdf_x000a_\\172.28.9.34\Artefacts_T-Fiber TNOC Tracker\IPMPLS\Secondary NTP - T60,T61,T62.pdf_x000a_"/>
    <m/>
    <n v="1"/>
    <x v="1"/>
  </r>
  <r>
    <n v="62"/>
    <s v="T61"/>
    <x v="0"/>
    <s v="NA"/>
    <m/>
    <m/>
    <m/>
    <s v="DC-IT"/>
    <s v="NTP"/>
    <s v="Configuration "/>
    <m/>
    <s v=" "/>
    <s v="Colosed"/>
    <m/>
    <s v=" "/>
    <s v=" "/>
    <m/>
    <m/>
    <m/>
    <m/>
    <s v="RS Rao"/>
    <m/>
    <m/>
    <s v="COMPLETED &amp; APPROVED"/>
    <s v="AD-UT-Tfiber"/>
    <d v="2025-05-05T00:00:00"/>
    <s v="\\172.28.9.34\Artefacts_T-Fiber TNOC Tracker\IPMPLS\Primary NTP - T60,T61,T62.pdf_x000a_\\172.28.9.34\Artefacts_T-Fiber TNOC Tracker\IPMPLS\Secondary NTP - T60,T61,T62.pdf"/>
    <m/>
    <m/>
    <m/>
    <m/>
    <m/>
    <m/>
    <s v="472DC-IT"/>
    <s v="Network"/>
    <s v="CLOSED"/>
    <m/>
    <m/>
    <m/>
    <d v="2025-05-05T00:00:00"/>
    <s v="\\172.28.9.34\Artefacts_T-Fiber TNOC Tracker\IPMPLS\Primary NTP - T60,T61,T62.pdf_x000a_\\172.28.9.34\Artefacts_T-Fiber TNOC Tracker\IPMPLS\Secondary NTP - T60,T61,T62.pdf_x000a_"/>
    <m/>
    <n v="1"/>
    <x v="1"/>
  </r>
  <r>
    <n v="63"/>
    <s v="T62"/>
    <x v="0"/>
    <s v="NA"/>
    <m/>
    <m/>
    <m/>
    <s v="DC-IT"/>
    <s v="NTP"/>
    <s v="NTP Installation AT"/>
    <m/>
    <s v=" "/>
    <s v="Colosed"/>
    <m/>
    <s v=" "/>
    <s v=" "/>
    <m/>
    <m/>
    <m/>
    <m/>
    <s v="RS Rao"/>
    <m/>
    <m/>
    <s v="COMPLETED &amp; APPROVED"/>
    <s v="AD-UT-Tfiber"/>
    <d v="2025-05-05T00:00:00"/>
    <s v="\\172.28.9.34\Artefacts_T-Fiber TNOC Tracker\IPMPLS\Primary NTP - T60,T61,T62.pdf_x000a_\\172.28.9.34\Artefacts_T-Fiber TNOC Tracker\IPMPLS\Secondary NTP - T60,T61,T62.pdf"/>
    <m/>
    <m/>
    <m/>
    <m/>
    <m/>
    <m/>
    <s v="472DC-IT"/>
    <s v="Network"/>
    <s v="CLOSED"/>
    <m/>
    <m/>
    <m/>
    <d v="2025-05-05T00:00:00"/>
    <s v="\\172.28.9.34\Artefacts_T-Fiber TNOC Tracker\IPMPLS\Primary NTP - T60,T61,T62.pdf_x000a_\\172.28.9.34\Artefacts_T-Fiber TNOC Tracker\IPMPLS\Secondary NTP - T60,T61,T62.pdf_x000a_"/>
    <m/>
    <n v="1"/>
    <x v="1"/>
  </r>
  <r>
    <n v="64"/>
    <s v="T63"/>
    <x v="0"/>
    <s v="NA"/>
    <m/>
    <m/>
    <m/>
    <s v="DC-IT"/>
    <s v="NTP"/>
    <s v="NTP Functional AT"/>
    <m/>
    <s v=" "/>
    <s v="Open"/>
    <m/>
    <s v=" "/>
    <s v=" "/>
    <m/>
    <m/>
    <m/>
    <m/>
    <s v="RS Rao"/>
    <m/>
    <m/>
    <s v="COMPLETED &amp; APPROVED"/>
    <s v="AD-UT-Tfiber"/>
    <d v="2025-07-03T00:00:00"/>
    <s v="\\172.28.9.34\Artefacts_T-Fiber TNOC Tracker\IPMPLS\NTP FAT &amp; Acceptance - T63.pdf"/>
    <m/>
    <m/>
    <m/>
    <m/>
    <m/>
    <m/>
    <s v="472DC-IT"/>
    <s v="Network"/>
    <s v="CLOSED"/>
    <m/>
    <m/>
    <m/>
    <d v="2025-07-03T00:00:00"/>
    <s v="\\172.28.9.34\Artefacts_T-Fiber TNOC Tracker\IPMPLS\NTP FAT &amp; Acceptance - T63.pdf"/>
    <m/>
    <n v="1"/>
    <x v="1"/>
  </r>
  <r>
    <n v="65"/>
    <s v="T64"/>
    <x v="0"/>
    <s v="NA"/>
    <m/>
    <m/>
    <m/>
    <s v="DC-IT"/>
    <s v="Functional AT"/>
    <s v="DC Network Infra AT"/>
    <m/>
    <s v=" "/>
    <s v="Open"/>
    <m/>
    <s v=" "/>
    <s v=" "/>
    <m/>
    <s v="22-Sep-25: IPMPLS Domain team to submit detailed remarks on raised queries._x000a_08-Jul-2025 - Sandeep will come back by EoD today on extension of Cisco support renewal_x000a_01-Jul-25 : Revised FAT documents submission pending  (TPA observations to be included)_x000a_OEM(Cisco) suport is required to show the new test cases, Inputs provided to OEM on 14th May &amp; 30th Jun._x000a_OEM onboarding is in progress  &amp; LnT Contracts team is coordinating"/>
    <s v="L&amp;T"/>
    <s v="RS Rao"/>
    <s v="RS Rao"/>
    <m/>
    <s v="Open"/>
    <s v="Open"/>
    <s v=" "/>
    <s v=" "/>
    <s v=" "/>
    <m/>
    <m/>
    <m/>
    <m/>
    <m/>
    <m/>
    <s v="472DC-IT"/>
    <s v="Network"/>
    <s v="OPEN"/>
    <m/>
    <m/>
    <m/>
    <m/>
    <m/>
    <m/>
    <n v="1"/>
    <x v="0"/>
  </r>
  <r>
    <n v="66"/>
    <s v="T65"/>
    <x v="0"/>
    <s v="NA"/>
    <m/>
    <m/>
    <m/>
    <s v="DR"/>
    <s v="Servers and Strorage (Deployment and Installations)"/>
    <s v="Virtulization"/>
    <m/>
    <s v=" "/>
    <s v="Colosed"/>
    <m/>
    <s v=" "/>
    <s v=" "/>
    <m/>
    <m/>
    <m/>
    <m/>
    <s v="Ravi Kishore"/>
    <m/>
    <m/>
    <s v="COMPLETED &amp; APPROVED"/>
    <s v="AD-UT-Tfiber"/>
    <d v="2025-05-14T00:00:00"/>
    <s v="\\172.28.9.34\share drive\Artefacts_T-Fiber TNOC Tracker\DR\Artifact for - T65"/>
    <m/>
    <m/>
    <m/>
    <m/>
    <m/>
    <m/>
    <s v="472DR"/>
    <s v="DR"/>
    <s v="CLOSED"/>
    <m/>
    <m/>
    <m/>
    <d v="2025-05-14T00:00:00"/>
    <s v="\\172.28.9.34\share drive\Artefacts_T-Fiber TNOC Tracker\DR\Artifact for - T65"/>
    <m/>
    <n v="1"/>
    <x v="1"/>
  </r>
  <r>
    <n v="67"/>
    <s v="T66"/>
    <x v="0"/>
    <s v="NA"/>
    <m/>
    <m/>
    <m/>
    <s v="DR"/>
    <s v="DC (TNOC-DR)"/>
    <s v="Network Readiness"/>
    <m/>
    <s v=" "/>
    <s v="Colosed"/>
    <m/>
    <s v=" "/>
    <s v=" "/>
    <m/>
    <m/>
    <m/>
    <m/>
    <s v="Ravi Kishore"/>
    <m/>
    <m/>
    <s v="COMPLETED &amp; APPROVED"/>
    <s v="AD-UT-Tfiber"/>
    <d v="2025-05-14T00:00:00"/>
    <s v="\\172.28.9.34\Artefacts_T-Fiber TNOC Tracker\DR\Artifact for - T66"/>
    <m/>
    <m/>
    <m/>
    <m/>
    <m/>
    <m/>
    <s v="472DR"/>
    <s v="DR"/>
    <s v="CLOSED"/>
    <m/>
    <m/>
    <m/>
    <d v="2025-05-14T00:00:00"/>
    <s v="\\172.28.9.34\Artefacts_T-Fiber TNOC Tracker\DR\Artifact for - T66"/>
    <m/>
    <n v="1"/>
    <x v="1"/>
  </r>
  <r>
    <n v="68"/>
    <s v="T67"/>
    <x v="0"/>
    <s v="NA"/>
    <m/>
    <m/>
    <m/>
    <s v="DR"/>
    <s v="Mahbubnagar-DR"/>
    <s v="Network Readiness"/>
    <m/>
    <s v=" "/>
    <s v="Colosed"/>
    <m/>
    <s v=" "/>
    <s v=" "/>
    <m/>
    <m/>
    <m/>
    <m/>
    <s v="Ravi Kishore"/>
    <m/>
    <m/>
    <s v="COMPLETED &amp; APPROVED"/>
    <s v="AD-UT-Tfiber"/>
    <d v="2025-05-14T00:00:00"/>
    <s v="\\172.28.9.34\share drive\Artefacts_T-Fiber TNOC Tracker\DR\Artifact for -T67"/>
    <m/>
    <m/>
    <m/>
    <m/>
    <m/>
    <m/>
    <s v="472DR"/>
    <s v="DR"/>
    <s v="CLOSED"/>
    <m/>
    <m/>
    <m/>
    <d v="2025-05-14T00:00:00"/>
    <s v="\\172.28.9.34\Artefacts_T-Fiber TNOC Tracker\DR\Artifact for - T66"/>
    <m/>
    <n v="1"/>
    <x v="1"/>
  </r>
  <r>
    <n v="69"/>
    <s v="T68"/>
    <x v="0"/>
    <s v="NA"/>
    <m/>
    <m/>
    <m/>
    <s v="DR"/>
    <s v="Design &amp; Documentation"/>
    <s v="LLD: Approved conditionally with few punch points. Updated LLD to be submitted"/>
    <m/>
    <s v=" "/>
    <s v="Open"/>
    <m/>
    <s v=" "/>
    <s v=" "/>
    <m/>
    <s v="Working on additional points shared by Tfiber."/>
    <m/>
    <m/>
    <s v="Ravi Kishore"/>
    <m/>
    <s v="Open"/>
    <s v="WIP"/>
    <s v=" "/>
    <s v=" "/>
    <s v="\\172.28.9.34\Artefacts_T-Fiber TNOC Tracker\DR\Artifact for -T68"/>
    <m/>
    <m/>
    <m/>
    <m/>
    <m/>
    <m/>
    <s v="472DR"/>
    <s v="DR"/>
    <s v="OPEN"/>
    <m/>
    <m/>
    <m/>
    <m/>
    <m/>
    <m/>
    <n v="1"/>
    <x v="0"/>
  </r>
  <r>
    <n v="70"/>
    <s v="T69"/>
    <x v="0"/>
    <s v="NA"/>
    <m/>
    <m/>
    <m/>
    <s v="DR"/>
    <s v="Design &amp; Documentation"/>
    <s v="HLD: Revised solution to submitted"/>
    <m/>
    <s v=" "/>
    <s v="Open"/>
    <m/>
    <s v=" "/>
    <s v=" "/>
    <m/>
    <s v="Working on additional points shared by Tfiber."/>
    <m/>
    <m/>
    <s v="Ravi Kishore"/>
    <m/>
    <s v="Open"/>
    <s v="WIP"/>
    <s v=" "/>
    <s v=" "/>
    <s v="\\172.28.9.34\Artefacts_T-Fiber TNOC Tracker\DR\Artifact for -T69"/>
    <m/>
    <m/>
    <m/>
    <m/>
    <m/>
    <m/>
    <s v="472DR"/>
    <s v="DR"/>
    <s v="OPEN"/>
    <m/>
    <m/>
    <m/>
    <m/>
    <m/>
    <m/>
    <n v="1"/>
    <x v="0"/>
  </r>
  <r>
    <n v="71"/>
    <s v="T70"/>
    <x v="0"/>
    <s v="NA"/>
    <m/>
    <m/>
    <m/>
    <s v="DR"/>
    <s v="Design &amp; Documentation"/>
    <s v="DC-DR redunancy Test"/>
    <m/>
    <s v=" "/>
    <s v="Colosed"/>
    <m/>
    <s v=" "/>
    <s v=" "/>
    <m/>
    <m/>
    <m/>
    <m/>
    <s v="Ravi Kishore"/>
    <m/>
    <m/>
    <s v="COMPLETED &amp; APPROVED"/>
    <s v="AD-UT-Tfiber"/>
    <d v="2025-05-14T00:00:00"/>
    <s v="\\172.28.9.34\share drive\Artefacts_T-Fiber TNOC Tracker\DR\Artifact for - T70"/>
    <m/>
    <m/>
    <m/>
    <m/>
    <m/>
    <m/>
    <s v="472DR"/>
    <s v="DR"/>
    <s v="CLOSED"/>
    <m/>
    <m/>
    <m/>
    <d v="2025-05-14T00:00:00"/>
    <s v="\\172.28.9.34\share drive\Artefacts_T-Fiber TNOC Tracker\DR\Artifact for - T70"/>
    <m/>
    <n v="1"/>
    <x v="1"/>
  </r>
  <r>
    <n v="72"/>
    <s v="T71"/>
    <x v="0"/>
    <s v="NA"/>
    <m/>
    <m/>
    <m/>
    <s v="DR"/>
    <s v="MoM Action"/>
    <s v="UTM Features (DR FW)"/>
    <m/>
    <s v=" "/>
    <s v="Open"/>
    <m/>
    <s v=" "/>
    <s v=" "/>
    <m/>
    <s v="Meeting scheduled with CTRL S to verify the UTM features"/>
    <m/>
    <m/>
    <s v="Sarmendra"/>
    <m/>
    <s v="Open"/>
    <s v="WIP"/>
    <s v=" "/>
    <s v=" "/>
    <s v=" "/>
    <m/>
    <m/>
    <m/>
    <m/>
    <m/>
    <m/>
    <s v="472DR"/>
    <s v="DR"/>
    <s v="OPEN"/>
    <m/>
    <m/>
    <m/>
    <m/>
    <m/>
    <m/>
    <n v="1"/>
    <x v="0"/>
  </r>
  <r>
    <n v="73"/>
    <s v="T72"/>
    <x v="0"/>
    <s v="NA"/>
    <m/>
    <m/>
    <m/>
    <s v="DR"/>
    <s v="MoM Action"/>
    <s v="To configure LACP between L3 Switch and Core Router"/>
    <m/>
    <s v=" "/>
    <s v="Open"/>
    <m/>
    <s v=" "/>
    <s v=" "/>
    <m/>
    <s v="11-Oct-25: CtrlS has to give proposal for procurement for addtional BoQ. IT infra SME need to Re-intiate a mail to get BoQ_x000a_22-Sep-25: The existing switch which was placed at DR by CtrlS doesnt have feature on LACP Bundling. CtrlS is planning to relplace the exising switch with LACP supported switch. DC Infra admin need to provide tentative timelines for replacement._x000a_08-Jul-2025 Sandeep will ensure on CTRL-S support and update by EoD_x000a_01-Jul-25 : Ticket (SR01301726) raised with CtrlS on 27-Jun, Config &amp; testing to be carried out. This is additional task as per CtrlS and commercials may be involved. LnT Contracts team also talking to CtrlS account team to complete the task._x000a_24-Dec-25 : SR01036770 opened with CtrlS for LACP configuration and it is not O&amp;M activity as per CtrlS ops. team. escalated to LnT Contracts team for supoort."/>
    <s v="CtrlS"/>
    <s v="Venkat"/>
    <s v="Ravi Kishore"/>
    <m/>
    <s v="Open"/>
    <s v="WIP"/>
    <s v=" "/>
    <s v=" "/>
    <s v=" "/>
    <m/>
    <m/>
    <m/>
    <m/>
    <m/>
    <m/>
    <s v="472DR"/>
    <s v="DR"/>
    <s v="OPEN"/>
    <m/>
    <m/>
    <m/>
    <m/>
    <m/>
    <m/>
    <n v="1"/>
    <x v="0"/>
  </r>
  <r>
    <n v="74"/>
    <s v="T73"/>
    <x v="0"/>
    <s v="NA"/>
    <m/>
    <m/>
    <m/>
    <s v="DR"/>
    <s v="MoM Action"/>
    <s v="To configure LACP between Core Router and Firewall"/>
    <m/>
    <s v=" "/>
    <s v="Open"/>
    <m/>
    <s v=" "/>
    <s v=" "/>
    <m/>
    <s v="11-Oct-25: CtrlS has to give proposal for procurement for addtional BoQ. IT infra SME need to Re-intiate a mail to get BoQ_x000a_22-Sep-25: The existing switch which was placed at DR by CtrlS doesnt have feature on LACP Bundling. CtrlS is planning to relplace the exising switch with LACP supported switch. DC Infra admin need to provide tentative timelines for replacement._x000a_01-Jul-25 : Ticket (SR01301726) raised with CtrlS on 27-Jun, Config &amp; testing to be carried out. This is additional task as per CtrlS and commercials may be involved. LnT Contracts team also talking to CtrlS account team to complete the task._x000a_24-Dec-25 : SR01036770 opened with CtrlS for LACP configuration and it is not O&amp;M activity as per CtrlS ops. team. escalated to LnT Contracts team for supoort."/>
    <s v="CtrlS"/>
    <s v="Venkat"/>
    <s v="Ravi Kishore"/>
    <m/>
    <s v="Open"/>
    <s v="WIP"/>
    <s v=" "/>
    <s v=" "/>
    <s v=" "/>
    <m/>
    <m/>
    <m/>
    <m/>
    <m/>
    <m/>
    <s v="472DR"/>
    <s v="DR"/>
    <s v="OPEN"/>
    <m/>
    <m/>
    <m/>
    <m/>
    <m/>
    <m/>
    <n v="1"/>
    <x v="0"/>
  </r>
  <r>
    <n v="75"/>
    <s v="T74"/>
    <x v="0"/>
    <s v="NA"/>
    <m/>
    <m/>
    <m/>
    <s v="DR"/>
    <s v="MoM Action"/>
    <s v="To configure LACP between Firewall and L2 Switch"/>
    <m/>
    <s v=" "/>
    <s v="Open"/>
    <m/>
    <s v=" "/>
    <s v=" "/>
    <m/>
    <s v="11-Oct-25: CtrlS has to give proposal for procurement for addtional BoQ. IT infra SME need to Re-intiate a mail to get BoQ_x000a_22-Sep-25: The existing switch which was placed at DR by CtrlS doesnt have feature on LACP Bundling. CtrlS is planning to relplace the exising switch with LACP supported switch. DC Infra admin need to provide tentative timelines for replacement._x000a_01-Jul-25 : Ticket (SR01301726) raised with CtrlS on 27-Jun, Config &amp; testing to be carried out. This is additional task as per CtrlS and commercials may be involved. LnT Contracts team also talking to CtrlS account team to complete the task._x000a_24-Dec-25 : SR01036770 opened with CtrlS for LACP configuration and it is not O&amp;M activity as per CtrlS ops. team. escalated to LnT Contracts team for supoort."/>
    <s v="CtrlS"/>
    <s v="Venkat"/>
    <s v="Ravi Kishore"/>
    <m/>
    <s v="Open"/>
    <s v="WIP"/>
    <s v=" "/>
    <s v=" "/>
    <s v=" "/>
    <m/>
    <m/>
    <m/>
    <m/>
    <m/>
    <m/>
    <s v="472DR"/>
    <s v="DR"/>
    <s v="OPEN"/>
    <m/>
    <m/>
    <m/>
    <m/>
    <m/>
    <m/>
    <n v="1"/>
    <x v="0"/>
  </r>
  <r>
    <n v="76"/>
    <s v="T75"/>
    <x v="0"/>
    <s v="NA"/>
    <m/>
    <m/>
    <m/>
    <s v="DR"/>
    <s v="MoM Action"/>
    <s v="To confirm on backups for DR Virtual machines "/>
    <m/>
    <s v=" "/>
    <s v="Colosed"/>
    <m/>
    <s v=" "/>
    <s v=" "/>
    <m/>
    <m/>
    <m/>
    <m/>
    <s v="Ravi Kishore"/>
    <m/>
    <m/>
    <s v="COMPLETED &amp; APPROVED"/>
    <s v="AD-UT-Tfiber"/>
    <d v="2025-05-14T00:00:00"/>
    <s v="\\172.28.9.34\share drive\Artefacts_T-Fiber TNOC Tracker\DR\Artifact for - T75"/>
    <m/>
    <m/>
    <m/>
    <m/>
    <m/>
    <m/>
    <s v="472DR"/>
    <s v="DR"/>
    <s v="CLOSED"/>
    <m/>
    <m/>
    <m/>
    <d v="2025-05-14T00:00:00"/>
    <s v="\\172.28.9.34\share drive\Artefacts_T-Fiber TNOC Tracker\DR\Artifact for - T75"/>
    <m/>
    <n v="1"/>
    <x v="1"/>
  </r>
  <r>
    <n v="77"/>
    <s v="T76"/>
    <x v="0"/>
    <s v="NA"/>
    <m/>
    <m/>
    <m/>
    <s v="DR"/>
    <s v="MoM Action"/>
    <s v="Backup storage to 25 TB"/>
    <m/>
    <s v=" "/>
    <s v="Colosed"/>
    <m/>
    <s v=" "/>
    <s v=" "/>
    <m/>
    <m/>
    <m/>
    <m/>
    <s v="Ravi Kishore"/>
    <m/>
    <m/>
    <s v="COMPLETED &amp; APPROVED"/>
    <s v="AD-UT-Tfiber"/>
    <d v="2025-05-14T00:00:00"/>
    <s v="\\172.28.9.34\share drive\Artefacts_T-Fiber TNOC Tracker\DR\Artifact for - T76"/>
    <m/>
    <m/>
    <m/>
    <m/>
    <m/>
    <m/>
    <s v="472DR"/>
    <s v="DR"/>
    <s v="CLOSED"/>
    <m/>
    <m/>
    <m/>
    <d v="2025-05-14T00:00:00"/>
    <s v="\\172.28.9.34\share drive\Artefacts_T-Fiber TNOC Tracker\DR\Artifact for - T76"/>
    <m/>
    <n v="1"/>
    <x v="1"/>
  </r>
  <r>
    <n v="78"/>
    <s v="T77"/>
    <x v="0"/>
    <s v="NA"/>
    <m/>
    <m/>
    <m/>
    <s v="DR"/>
    <s v="MoM Action"/>
    <s v="To submit the SOPs for DC-DR switchover, DC-DR failover and failback"/>
    <m/>
    <s v=" "/>
    <s v="Open"/>
    <m/>
    <s v=" "/>
    <s v=" "/>
    <m/>
    <s v="Tejas, Nokia, GIS &amp; Ciena MCP documnets are received. Remaining all Applications domains SOP's to be updated._x000a_"/>
    <m/>
    <m/>
    <s v="Ravi Kishore"/>
    <m/>
    <s v="Open"/>
    <s v="REOPENED"/>
    <s v=" "/>
    <s v=" "/>
    <s v="\\172.28.9.34\share drive\Artefacts_T-Fiber TNOC Tracker\DR\Artifact for - T77"/>
    <m/>
    <m/>
    <m/>
    <m/>
    <m/>
    <m/>
    <s v="472DR"/>
    <s v="DR"/>
    <s v="OPEN"/>
    <m/>
    <m/>
    <m/>
    <m/>
    <m/>
    <m/>
    <n v="1"/>
    <x v="0"/>
  </r>
  <r>
    <n v="79"/>
    <s v="T78"/>
    <x v="0"/>
    <s v="NA"/>
    <m/>
    <m/>
    <m/>
    <s v="DR"/>
    <s v="MoM Action"/>
    <s v="to monitor the DR Servers"/>
    <m/>
    <s v=" "/>
    <s v="Open"/>
    <m/>
    <s v=" "/>
    <s v=" "/>
    <m/>
    <s v="DR servers monitoring through DR vCentre happening. DR is maintained by CtrlS team as per contract. Feasibility to be checked to integrated through OSS OBM."/>
    <m/>
    <m/>
    <s v="Ravi Kishore"/>
    <m/>
    <s v="Open"/>
    <s v="WIP"/>
    <s v=" "/>
    <s v=" "/>
    <s v="\\172.28.9.34\share drive\Artefacts_T-Fiber TNOC Tracker\DR\Artifact for - T78"/>
    <m/>
    <m/>
    <m/>
    <m/>
    <m/>
    <m/>
    <s v="472DR"/>
    <s v="DR"/>
    <s v="OPEN"/>
    <m/>
    <m/>
    <m/>
    <m/>
    <m/>
    <m/>
    <n v="1"/>
    <x v="0"/>
  </r>
  <r>
    <n v="80"/>
    <s v="T79"/>
    <x v="0"/>
    <s v="NA"/>
    <m/>
    <m/>
    <m/>
    <s v="DR"/>
    <s v="MoM Action"/>
    <s v="To confirm that DNS switchover between DC and DR locations should be automatic"/>
    <m/>
    <s v=" "/>
    <s v="Colosed"/>
    <m/>
    <s v=" "/>
    <s v=" "/>
    <m/>
    <m/>
    <m/>
    <m/>
    <s v="Ravi Kishore"/>
    <m/>
    <m/>
    <s v="COMPLETED &amp; APPROVED"/>
    <s v="AD-UT-Tfiber"/>
    <d v="2025-05-14T00:00:00"/>
    <s v="\\172.28.9.34\Artefacts_T-Fiber TNOC Tracker\DR\Artifact for - T79"/>
    <m/>
    <m/>
    <m/>
    <m/>
    <m/>
    <m/>
    <s v="472DR"/>
    <s v="DR"/>
    <s v="CLOSED"/>
    <m/>
    <m/>
    <m/>
    <d v="2025-05-14T00:00:00"/>
    <s v="\\172.28.9.34\Artefacts_T-Fiber TNOC Tracker\DR\Artifact for - T79"/>
    <m/>
    <n v="1"/>
    <x v="1"/>
  </r>
  <r>
    <n v="81"/>
    <s v="T80"/>
    <x v="0"/>
    <s v="NA"/>
    <m/>
    <m/>
    <m/>
    <s v="DR"/>
    <s v="MoM Action"/>
    <s v="Mahubnagar as NTP"/>
    <m/>
    <s v=" "/>
    <s v="Colosed"/>
    <m/>
    <s v=" "/>
    <s v=" "/>
    <m/>
    <m/>
    <m/>
    <m/>
    <s v="RS Rao"/>
    <m/>
    <m/>
    <s v="COMPLETED &amp; APPROVED"/>
    <s v="AD-UT-Tfiber"/>
    <d v="2025-05-05T00:00:00"/>
    <s v="\\172.28.9.34\Artefacts_T-Fiber TNOC Tracker\IPMPLS\Primary NTP - T60,T61,T62.pdf_x000a_\\172.28.9.34\Artefacts_T-Fiber TNOC Tracker\IPMPLS\Secondary NTP - T60,T61,T62.pdf"/>
    <m/>
    <m/>
    <m/>
    <m/>
    <m/>
    <m/>
    <s v="472DR"/>
    <s v="DR"/>
    <s v="CLOSED"/>
    <m/>
    <m/>
    <m/>
    <d v="2025-05-05T00:00:00"/>
    <s v="\\172.28.9.34\Artefacts_T-Fiber TNOC Tracker\IPMPLS\Primary NTP - T60,T61,T62.pdf_x000a_\\172.28.9.34\Artefacts_T-Fiber TNOC Tracker\IPMPLS\Secondary NTP - T60,T61,T62.pdf_x000a_"/>
    <m/>
    <n v="1"/>
    <x v="1"/>
  </r>
  <r>
    <n v="82"/>
    <s v="T81"/>
    <x v="0"/>
    <s v="NA"/>
    <m/>
    <m/>
    <m/>
    <s v="DR"/>
    <s v="Configuration"/>
    <s v="All application to be migrated to implement DR LB configuration"/>
    <m/>
    <s v=" "/>
    <s v="Open"/>
    <m/>
    <s v=" "/>
    <s v=" "/>
    <m/>
    <s v="11-Oct-25: Approved DR HLD document to be shared with T Fiber for further discussion._x000a_Noikia app is integrated with DR LB . Balance application migration on DR LB is in Pipeline"/>
    <m/>
    <m/>
    <s v="Ravi Kishore"/>
    <m/>
    <s v="Open"/>
    <s v="WIP"/>
    <s v=" "/>
    <s v=" "/>
    <s v=" "/>
    <m/>
    <m/>
    <m/>
    <m/>
    <m/>
    <m/>
    <s v="472DR"/>
    <s v="DR"/>
    <s v="OPEN"/>
    <m/>
    <m/>
    <m/>
    <m/>
    <m/>
    <m/>
    <n v="1"/>
    <x v="0"/>
  </r>
  <r>
    <n v="83"/>
    <s v="T82"/>
    <x v="0"/>
    <s v="NA"/>
    <m/>
    <m/>
    <m/>
    <s v="DR"/>
    <s v="MoM Action"/>
    <s v="To confirm the applications which support Veem Replication for Reconfiguration"/>
    <m/>
    <s v=" "/>
    <s v="Colosed"/>
    <m/>
    <s v=" "/>
    <s v=" "/>
    <m/>
    <m/>
    <m/>
    <m/>
    <s v="Ravi Kishore"/>
    <m/>
    <m/>
    <s v="COMPLETED &amp; APPROVED"/>
    <s v="AD-UT-Tfiber"/>
    <d v="2025-05-14T00:00:00"/>
    <s v="\\172.28.9.34\share drive\Artefacts_T-Fiber TNOC Tracker\DR\Artifact for - T82"/>
    <m/>
    <m/>
    <m/>
    <m/>
    <m/>
    <m/>
    <s v="472DR"/>
    <s v="DR"/>
    <s v="CLOSED"/>
    <m/>
    <m/>
    <m/>
    <d v="2025-05-14T00:00:00"/>
    <s v="\\172.28.9.34\share drive\Artefacts_T-Fiber TNOC Tracker\DR\Artifact for - T82"/>
    <m/>
    <n v="1"/>
    <x v="1"/>
  </r>
  <r>
    <n v="84"/>
    <s v="T83"/>
    <x v="0"/>
    <s v="NA"/>
    <m/>
    <m/>
    <m/>
    <s v="DWDM"/>
    <s v="Network Deployment &amp; integration"/>
    <s v="Zonal Links Integration (12/15)"/>
    <m/>
    <s v=" "/>
    <s v="Open"/>
    <m/>
    <s v=" "/>
    <s v=" "/>
    <m/>
    <s v="20-Sep-25:  Nirmal, Jainoor, Gudihatnoor &amp; Bhimni RFE pending due to forest permission  _x000a_31-July-2025:As per discussion with Ramanaiah sir, need to discuss these points with T Fiber Project team for further action, till that time this point kept on hold_x000a_Depend on 04 Facilities RFE in Pkg-C_x000a_Asifabad - Warangal  &amp; Karimnagar - Asifabad - Links integrated as per interim plan, actual integration pending_x000a_Nizamabad - Asifabad - E2E link integration pending_x000a_28th-Apr'25: As per Sandeep Sanmani - Forest permission still pending_x000a_6/25/2025: Status is same no visibility on forest permission, Target date would be D+21_x000a_05-July-25: No progress on the forest permission"/>
    <s v="T Fiber"/>
    <s v="Srinivas Jukuri(Project)"/>
    <s v="Suresh Kumar"/>
    <m/>
    <s v="Open"/>
    <s v="DEPENDENCY(Client/Ext.)"/>
    <s v=" "/>
    <s v=" "/>
    <s v=" "/>
    <m/>
    <m/>
    <m/>
    <m/>
    <m/>
    <m/>
    <s v="472DWDM"/>
    <s v="DWDM"/>
    <s v="OPEN"/>
    <m/>
    <m/>
    <m/>
    <m/>
    <m/>
    <m/>
    <n v="1"/>
    <x v="0"/>
  </r>
  <r>
    <n v="85"/>
    <s v="T84"/>
    <x v="0"/>
    <s v="NA"/>
    <m/>
    <m/>
    <m/>
    <s v="DWDM"/>
    <s v="Network Deployment &amp; integration"/>
    <s v="Nodes Live &amp; Operational (67/71)"/>
    <m/>
    <s v=" "/>
    <s v="Open"/>
    <m/>
    <s v=" "/>
    <s v=" "/>
    <m/>
    <s v="31-July-2025:As per discussion with Ramanaiah sir, need to discuss these points with T Fiber Project team for further action, till that time this point kept on hold_x000a_Nirmal, Jainoor, Gudihatnoor &amp; Bhimni RFE pending due to forest permission  _x000a_28th-Apr'25: As per Sandeep Sanmani - Forest permission still pending_x000a_15-06-25: No progress on the permission, target - D+15_x000a_05-July-25: No progress on the forest permission"/>
    <s v="T Fiber"/>
    <s v="Srinivas Jukuri(Project)"/>
    <s v="Suresh Kumar"/>
    <m/>
    <s v="Open"/>
    <s v="DEPENDENCY(Client/Ext.)"/>
    <s v=" "/>
    <s v=" "/>
    <s v=" "/>
    <m/>
    <m/>
    <m/>
    <m/>
    <m/>
    <m/>
    <s v="472DWDM"/>
    <s v="DWDM"/>
    <s v="OPEN"/>
    <m/>
    <m/>
    <m/>
    <m/>
    <m/>
    <m/>
    <n v="1"/>
    <x v="0"/>
  </r>
  <r>
    <n v="86"/>
    <s v="T85"/>
    <x v="0"/>
    <s v="NA"/>
    <m/>
    <m/>
    <m/>
    <s v="DWDM"/>
    <s v="Network Deployment &amp; integration"/>
    <s v="Zonal Rings readiness with 1+R protection (5/7)"/>
    <m/>
    <s v=" "/>
    <s v="Open"/>
    <m/>
    <s v=" "/>
    <s v=" "/>
    <m/>
    <s v="31-July-2025:As per discussion with Ramanaiah sir, need to discuss these points with T Fiber Project team for further action, till that time this point kept on hold_x000a_02 rings depend on  04 Facilities RFE readiness in Pkg-C, which is pending due to forest permission _x000a_28th-Apr'25: As per Sandeep Sanmani - Forest permission still pending_x000a_6/25/2025: No visibility on forest permission, target date would be D+30_x000a_05-July-25: No progress on the forest permission"/>
    <s v="T Fiber"/>
    <s v="Srinivas Jukuri(Project)"/>
    <s v="Suresh Kumar"/>
    <m/>
    <s v="Open"/>
    <s v="DEPENDENCY(Client/Ext.)"/>
    <s v=" "/>
    <s v=" "/>
    <s v=" "/>
    <m/>
    <m/>
    <m/>
    <m/>
    <m/>
    <m/>
    <s v="472DWDM"/>
    <s v="DWDM"/>
    <s v="OPEN"/>
    <m/>
    <m/>
    <m/>
    <m/>
    <m/>
    <m/>
    <n v="1"/>
    <x v="0"/>
  </r>
  <r>
    <n v="87"/>
    <s v="T86"/>
    <x v="0"/>
    <s v="NA"/>
    <m/>
    <m/>
    <m/>
    <s v="DWDM"/>
    <s v="Network Deployment &amp; AT Status"/>
    <s v="Nodal AT (67/71)"/>
    <m/>
    <s v=" "/>
    <s v="Open"/>
    <m/>
    <s v=" "/>
    <s v=" "/>
    <m/>
    <s v="31-July-2025:As per discussion with Ramanaiah sir, need to discuss these points with T Fiber Project team for further action, till that time this point kept on hold_x000a_Nirmal, Jainoor, Gudihatnoor &amp; Bhimni RFE pending due to forest permission  _x000a_28th-Apr'25: As per Sandeep Sanmani - Forest permission still pending_x000a_15-06-25: No progress on the permission, target - D+15_x000a_05-July-25: No progress on the forest permission"/>
    <s v="T Fiber"/>
    <s v="Srinivas Jukuri(Project)"/>
    <s v="Suresh Kumar"/>
    <m/>
    <s v="Open"/>
    <s v="DEPENDENCY(Client/Ext.)"/>
    <s v=" "/>
    <s v=" "/>
    <s v=" "/>
    <m/>
    <m/>
    <m/>
    <m/>
    <m/>
    <m/>
    <s v="472DWDM"/>
    <s v="DWDM"/>
    <s v="OPEN"/>
    <m/>
    <m/>
    <m/>
    <m/>
    <m/>
    <m/>
    <n v="1"/>
    <x v="0"/>
  </r>
  <r>
    <n v="88"/>
    <s v="T87"/>
    <x v="0"/>
    <s v="NA"/>
    <m/>
    <m/>
    <m/>
    <s v="DWDM"/>
    <s v="Network Deployment &amp; integration"/>
    <s v="Mandal Ring Integration through OADM"/>
    <m/>
    <s v=" "/>
    <s v="Open"/>
    <m/>
    <s v=" "/>
    <s v=" "/>
    <m/>
    <s v="31-July-2025:As per discussion with Ramanaiah sir, need to discuss these points with T Fiber Project team for further action, till that time this point kept on hold_x000a_Mandal services are provisioned (10G) as per integration plan by all packages_x000a_6/25/2025: 203 services provisioned out of 270 planned. Remaining can be provisioned as per the requirement"/>
    <s v="T Fiber"/>
    <s v="Srinivas Jukuri(Project)"/>
    <s v="Suresh Kumar"/>
    <m/>
    <s v="Open"/>
    <s v="DEPENDENCY(Client/Ext.)"/>
    <s v=" "/>
    <s v=" "/>
    <s v=" "/>
    <m/>
    <m/>
    <m/>
    <m/>
    <m/>
    <m/>
    <s v="472DWDM"/>
    <s v="DWDM"/>
    <s v="OPEN"/>
    <m/>
    <m/>
    <m/>
    <m/>
    <m/>
    <m/>
    <n v="1"/>
    <x v="0"/>
  </r>
  <r>
    <n v="89"/>
    <s v="T88"/>
    <x v="0"/>
    <s v="NA"/>
    <m/>
    <m/>
    <m/>
    <s v="DWDM"/>
    <s v="Network Deployment &amp; AT Status"/>
    <s v="Zonal Link AT (7/15)"/>
    <m/>
    <s v=" "/>
    <s v="Open"/>
    <m/>
    <s v=" "/>
    <s v=" "/>
    <m/>
    <s v="31-July-2025:As per discussion with Ramanaiah sir, need to discuss these points with T Fiber Project team for further action, till that time this point kept on hold_x000a_04 Link AT's approved by T Fiber and 03 Link AT's pending due to letter from Ciena awaited (No impact due to ILA to OADM upgradation) _x000a_05 Link AT pending due to high losses in the spans, depend on all packages_x000a_02 Links integrated as per interim plan, so not considered for Link AT_x000a_20May'25: Declaration letter submitted to T Fiber for 03 links AT approval_x000a_25-06-2025: Dependancy on field, no progress._x000a_30-June-2025: As discussed in the meeting, need to arrange meeting with all stakeholders"/>
    <s v="All Packages"/>
    <m/>
    <s v="Suresh Kumar"/>
    <m/>
    <s v="Open"/>
    <s v="DEPENDENCY(Client/Ext.)"/>
    <s v=" "/>
    <s v=" "/>
    <s v=" "/>
    <m/>
    <m/>
    <m/>
    <m/>
    <m/>
    <m/>
    <s v="472DWDM"/>
    <s v="DWDM"/>
    <s v="OPEN"/>
    <m/>
    <m/>
    <s v="20-Sep-25: Mr.Suresh will update the status"/>
    <m/>
    <m/>
    <m/>
    <n v="1"/>
    <x v="0"/>
  </r>
  <r>
    <n v="90"/>
    <s v="T89"/>
    <x v="0"/>
    <s v="NA"/>
    <m/>
    <m/>
    <m/>
    <s v="DWDM"/>
    <s v="Design &amp; Documentation"/>
    <s v="HLD (Revised) with OADM Solution "/>
    <m/>
    <s v=" "/>
    <s v="Colosed"/>
    <m/>
    <s v=" "/>
    <s v=" "/>
    <m/>
    <m/>
    <m/>
    <m/>
    <s v="Suresh Kumar"/>
    <m/>
    <m/>
    <s v="COMPLETED &amp; APPROVED"/>
    <s v="AD-UT-Tfiber"/>
    <d v="2025-05-06T00:00:00"/>
    <s v="\\172.28.9.34\Artefacts_T-Fiber TNOC Tracker\DWDM\Artefact - T89"/>
    <m/>
    <m/>
    <m/>
    <m/>
    <m/>
    <m/>
    <s v="472DWDM"/>
    <s v="DWDM"/>
    <s v="CLOSED"/>
    <m/>
    <m/>
    <m/>
    <d v="2025-05-06T00:00:00"/>
    <s v="\\172.28.9.34\Artefacts_T-Fiber TNOC Tracker\DWDM\Artefact - T89"/>
    <m/>
    <n v="1"/>
    <x v="1"/>
  </r>
  <r>
    <n v="91"/>
    <s v="T90"/>
    <x v="0"/>
    <s v="NA"/>
    <m/>
    <m/>
    <m/>
    <s v="DWDM"/>
    <s v="Design &amp; Documentation"/>
    <s v="LLD (Revised) with OADM Solution (Ciena)"/>
    <m/>
    <s v=" "/>
    <s v="Colosed"/>
    <m/>
    <s v=" "/>
    <s v=" "/>
    <m/>
    <m/>
    <m/>
    <m/>
    <s v="Suresh Kumar"/>
    <m/>
    <m/>
    <s v="COMPLETED &amp; APPROVED"/>
    <s v="AD-UT-Tfiber"/>
    <d v="2025-05-06T00:00:00"/>
    <s v="\\172.28.9.34\Artefacts_T-Fiber TNOC Tracker\DWDM\Artefact - T90"/>
    <m/>
    <m/>
    <m/>
    <m/>
    <m/>
    <m/>
    <s v="472DWDM"/>
    <s v="DWDM"/>
    <s v="CLOSED"/>
    <m/>
    <m/>
    <m/>
    <d v="2025-05-06T00:00:00"/>
    <s v="\\172.28.9.34\Artefacts_T-Fiber TNOC Tracker\DWDM\Artefact - T90"/>
    <m/>
    <n v="1"/>
    <x v="1"/>
  </r>
  <r>
    <n v="92"/>
    <s v="T91"/>
    <x v="0"/>
    <s v="NA"/>
    <m/>
    <m/>
    <m/>
    <s v="DWDM"/>
    <s v="Design &amp; Documentation"/>
    <s v="Nodal ATP"/>
    <m/>
    <s v=" "/>
    <s v="Colosed"/>
    <m/>
    <s v=" "/>
    <s v=" "/>
    <m/>
    <m/>
    <m/>
    <m/>
    <s v="Suresh Kumar"/>
    <m/>
    <m/>
    <s v="COMPLETED &amp; APPROVED"/>
    <s v="AD-UT-Tfiber"/>
    <d v="2025-05-06T00:00:00"/>
    <s v="\\172.28.9.34\Artefacts_T-Fiber TNOC Tracker\DWDM\Artefact - T91 &amp; T92"/>
    <m/>
    <m/>
    <m/>
    <m/>
    <m/>
    <m/>
    <s v="472DWDM"/>
    <s v="DWDM"/>
    <s v="CLOSED"/>
    <m/>
    <m/>
    <m/>
    <d v="2025-05-06T00:00:00"/>
    <s v="\\172.28.9.34\Artefacts_T-Fiber TNOC Tracker\DWDM\Artefact - T91 &amp; T92"/>
    <m/>
    <n v="1"/>
    <x v="1"/>
  </r>
  <r>
    <n v="93"/>
    <s v="T92"/>
    <x v="0"/>
    <s v="NA"/>
    <m/>
    <m/>
    <m/>
    <s v="DWDM"/>
    <s v="Design &amp; Documentation"/>
    <s v="Link ATP"/>
    <m/>
    <s v=" "/>
    <s v="Colosed"/>
    <m/>
    <s v=" "/>
    <s v=" "/>
    <m/>
    <m/>
    <m/>
    <m/>
    <s v="Suresh Kumar"/>
    <m/>
    <m/>
    <s v="COMPLETED &amp; APPROVED"/>
    <s v="AD-UT-Tfiber"/>
    <d v="2025-05-06T00:00:00"/>
    <s v="\\172.28.9.34\Artefacts_T-Fiber TNOC Tracker\DWDM\Artefact - T91 &amp; T92"/>
    <m/>
    <m/>
    <m/>
    <m/>
    <m/>
    <m/>
    <s v="472DWDM"/>
    <s v="DWDM"/>
    <s v="CLOSED"/>
    <m/>
    <m/>
    <m/>
    <d v="2025-05-06T00:00:00"/>
    <s v="\\172.28.9.34\Artefacts_T-Fiber TNOC Tracker\DWDM\Artefact - T91 &amp; T92"/>
    <m/>
    <n v="1"/>
    <x v="1"/>
  </r>
  <r>
    <n v="94"/>
    <s v="T93"/>
    <x v="0"/>
    <s v="NA"/>
    <m/>
    <m/>
    <m/>
    <s v="DWDM"/>
    <s v="Design &amp; Documentation"/>
    <s v="Ring ATP"/>
    <m/>
    <s v=" "/>
    <s v="Colosed"/>
    <m/>
    <s v=" "/>
    <s v=" "/>
    <m/>
    <m/>
    <m/>
    <m/>
    <s v="Suresh Kumar"/>
    <m/>
    <m/>
    <s v="COMPLETED &amp; APPROVED"/>
    <s v="AD-UT-Tfiber"/>
    <d v="2025-05-06T00:00:00"/>
    <s v="\\172.28.9.34\Artefacts_T-Fiber TNOC Tracker\DWDM\Artefact - T93"/>
    <m/>
    <m/>
    <m/>
    <m/>
    <m/>
    <m/>
    <s v="472DWDM"/>
    <s v="DWDM"/>
    <s v="CLOSED"/>
    <m/>
    <m/>
    <m/>
    <d v="2025-05-06T00:00:00"/>
    <s v="\\172.28.9.34\Artefacts_T-Fiber TNOC Tracker\DWDM\Artefact - T93"/>
    <m/>
    <n v="1"/>
    <x v="1"/>
  </r>
  <r>
    <n v="95"/>
    <s v="T94"/>
    <x v="0"/>
    <s v="NA"/>
    <m/>
    <m/>
    <m/>
    <s v="DWDM"/>
    <s v="Design &amp; Documentation"/>
    <s v="DWDM EMS (MCP) Functional ATP"/>
    <m/>
    <s v=" "/>
    <s v="Open"/>
    <m/>
    <s v=" "/>
    <s v=" "/>
    <m/>
    <s v="20-Sep-25: MCP FAT document submitted to TPA on XX-XX-XXXX. Meeting need to be scheduled on 22-Sep-25 with TPA to get the clarifications  on delay._x000a_13-Sep-25: Response awaited from TPA team_x000a_29-August-2025: Spoken with Mr. Bijju, response awaited_x000a_26-July-25: FAT document approval pending_x000a_08-July-2025: 1. MCP FAT document prepared as per RFP requirements and TPA remarks_x000a_2. 100G traffic throughput will be shown during Ring ATP_x000a_07-July-2025: 1. SME not aware of MCP FAT Check list, but prepared FAT document and sent to TPA for validation _x000a_05-July-2025: Submitted AT document to T Fiber TPA_x000a_30-June-2025: target to submit by 2nd July'25, based on OEM reply_x000a_Revised version to be submitted as per T Fiber remarks on 29th Apr'25"/>
    <s v="TPA"/>
    <s v="Biju"/>
    <s v="Suresh Kumar"/>
    <m/>
    <s v="Open"/>
    <s v="WIP"/>
    <s v=" "/>
    <s v=" "/>
    <s v=" "/>
    <m/>
    <m/>
    <m/>
    <m/>
    <m/>
    <m/>
    <s v="472DWDM"/>
    <s v="DWDM"/>
    <s v="OPEN"/>
    <m/>
    <m/>
    <s v="Pending from TPA"/>
    <m/>
    <m/>
    <m/>
    <n v="1"/>
    <x v="0"/>
  </r>
  <r>
    <n v="96"/>
    <s v="T95"/>
    <x v="0"/>
    <s v="NA"/>
    <m/>
    <m/>
    <m/>
    <s v="DWDM"/>
    <s v="Integration with OSS"/>
    <s v="DWDM Network Alarms Integration"/>
    <m/>
    <s v=" "/>
    <s v="Colosed"/>
    <m/>
    <s v=" "/>
    <s v=" "/>
    <m/>
    <m/>
    <m/>
    <m/>
    <s v="Suresh Kumar"/>
    <m/>
    <m/>
    <s v="COMPLETED &amp; APPROVED"/>
    <s v="AD-UT-Tfiber"/>
    <d v="2025-05-06T00:00:00"/>
    <s v="\\172.28.9.34\Artefacts_T-Fiber TNOC Tracker\DWDM\Artefact - T95"/>
    <m/>
    <m/>
    <m/>
    <m/>
    <m/>
    <m/>
    <s v="472DWDM"/>
    <s v="DWDM"/>
    <s v="CLOSED"/>
    <m/>
    <m/>
    <m/>
    <d v="2025-05-06T00:00:00"/>
    <s v="\\172.28.9.34\Artefacts_T-Fiber TNOC Tracker\DWDM\Artefact - T95"/>
    <m/>
    <n v="1"/>
    <x v="1"/>
  </r>
  <r>
    <n v="97"/>
    <s v="T96"/>
    <x v="0"/>
    <s v="NA"/>
    <m/>
    <m/>
    <m/>
    <s v="DWDM"/>
    <s v="Integration with OSS"/>
    <s v="Hardware Inventory Integration in HPE OSS"/>
    <m/>
    <s v=" "/>
    <s v="Colosed"/>
    <m/>
    <s v=" "/>
    <s v=" "/>
    <m/>
    <m/>
    <m/>
    <m/>
    <s v="Suresh Kumar"/>
    <m/>
    <m/>
    <s v="COMPLETED &amp; APPROVED"/>
    <s v="AD-UT-Tfiber"/>
    <d v="2025-05-06T00:00:00"/>
    <s v="\\172.28.9.34\Artefacts_T-Fiber TNOC Tracker\DWDM\Artefact - T96"/>
    <m/>
    <m/>
    <m/>
    <m/>
    <m/>
    <m/>
    <s v="472DWDM"/>
    <s v="DWDM"/>
    <s v="CLOSED"/>
    <m/>
    <m/>
    <m/>
    <d v="2025-05-06T00:00:00"/>
    <s v="\\172.28.9.34\Artefacts_T-Fiber TNOC Tracker\DWDM\Artefact - T96"/>
    <m/>
    <n v="1"/>
    <x v="1"/>
  </r>
  <r>
    <n v="98"/>
    <s v="T97"/>
    <x v="0"/>
    <s v="NA"/>
    <m/>
    <m/>
    <m/>
    <s v="DWDM"/>
    <s v="Integration with OSS"/>
    <s v="DWDM Network Topology"/>
    <m/>
    <s v=" "/>
    <s v="Open"/>
    <m/>
    <s v=" "/>
    <s v=" "/>
    <m/>
    <s v="26-July-2025: HPE conveyed that Topology border unable to make bold or hilight_x000a_12-July-2025: Update awaited from HPE_x000a_07-July-2025: Topology is visible but border is not highlighted. HP checking for the possibility to impose of border map on topology. Required 02 weeks post confirmation_x000a_05-July-2025: In discussion with HPE, required 02 weeks post confirmation, 21st July_x000a_30-June-2025: As discussed with Suresh P checking with HPE. Tentative date: 16th July._x000a_As discussed in the meeting, call to be arranged along with OSS SME and HP team"/>
    <s v="HPE"/>
    <s v="Anand"/>
    <s v="Suresh Kumar"/>
    <m/>
    <s v="Open"/>
    <s v="DEPENDENCY(Client/Ext.)"/>
    <s v=" "/>
    <s v=" "/>
    <s v=" "/>
    <m/>
    <m/>
    <m/>
    <m/>
    <m/>
    <m/>
    <s v="472DWDM"/>
    <s v="DWDM"/>
    <s v="OPEN"/>
    <m/>
    <m/>
    <m/>
    <m/>
    <m/>
    <m/>
    <n v="1"/>
    <x v="0"/>
  </r>
  <r>
    <n v="99"/>
    <s v="T98"/>
    <x v="0"/>
    <s v="NA"/>
    <m/>
    <m/>
    <m/>
    <s v="DWDM"/>
    <s v="Integration with OSS"/>
    <s v="Auto Ticket &amp; RCA for Fiber Cuts"/>
    <m/>
    <s v=" "/>
    <s v="Colosed"/>
    <m/>
    <s v=" "/>
    <s v=" "/>
    <m/>
    <m/>
    <m/>
    <m/>
    <s v="Suresh Kumar"/>
    <m/>
    <m/>
    <s v="COMPLETED &amp; APPROVED"/>
    <s v="AD-UT-Tfiber"/>
    <d v="2025-05-06T00:00:00"/>
    <s v="\\172.28.9.34\Artefacts_T-Fiber TNOC Tracker\DWDM\Artefact - T98"/>
    <m/>
    <m/>
    <m/>
    <m/>
    <m/>
    <m/>
    <s v="472DWDM"/>
    <s v="DWDM"/>
    <s v="CLOSED"/>
    <m/>
    <m/>
    <m/>
    <d v="2025-05-06T00:00:00"/>
    <s v="\\172.28.9.34\Artefacts_T-Fiber TNOC Tracker\DWDM\Artefact - T98"/>
    <m/>
    <n v="1"/>
    <x v="1"/>
  </r>
  <r>
    <n v="100"/>
    <s v="T99"/>
    <x v="0"/>
    <s v="NA"/>
    <m/>
    <m/>
    <m/>
    <s v="DWDM"/>
    <s v="Integration with OSS"/>
    <s v="Auto Ticket &amp; RCA for Hardware Failures"/>
    <m/>
    <s v=" "/>
    <s v="Open"/>
    <m/>
    <s v=" "/>
    <s v=" "/>
    <m/>
    <m/>
    <m/>
    <m/>
    <s v="Suresh Kumar"/>
    <m/>
    <m/>
    <s v="COMPLETED &amp; APPROVED"/>
    <s v=" "/>
    <s v=" "/>
    <s v=" "/>
    <m/>
    <m/>
    <m/>
    <m/>
    <m/>
    <m/>
    <s v="472DWDM"/>
    <s v="DWDM"/>
    <s v="OPEN"/>
    <m/>
    <m/>
    <m/>
    <s v=" "/>
    <s v="\\172.28.9.34\Artefacts_T-Fiber TNOC Tracker\DWDM\Artefact - T99"/>
    <m/>
    <n v="1"/>
    <x v="1"/>
  </r>
  <r>
    <n v="101"/>
    <s v="T100"/>
    <x v="0"/>
    <s v="NA"/>
    <m/>
    <m/>
    <m/>
    <s v="DWDM"/>
    <s v="Integration with OSS"/>
    <s v="Auto Ticket &amp; RCA for Infra Failures"/>
    <m/>
    <s v=" "/>
    <s v="Open"/>
    <m/>
    <s v=" "/>
    <s v=" "/>
    <m/>
    <s v="20-Sep-25: Required configuration changes was done by HPE team. DWDM team will validate and confirm  by  23-Sep-25_x000a_13-09-25: Few issues observed, corrected by HP. Validation is in progress_x000a_10-08-2025: HP team confirmed cause of failure updated, validation is in progress_x000a_26-July-2025: Raised the concerns to HP team, cause of failure yet to update by them, Target date awaited9_x000a_12-July-2025: Configuration updated in production and RCA TT's for node down are generating. But having issue in cause of failure, same informed to HP team. Target date - 18-07-25_x000a_05-July-2025: Cofiguration in production planned on 8th July'25_x000a_30-June-25: WIP with HPE, target date 09-07-25_x000a_As discussed in the meeting, call to be arranged along with OSS SME and HP team_x000a_15-06-2025: WIP with HPE, target date 30-06-2025_x000a_21-05-2025: RCA Yet to be started by HPE, date: 30th June 2025_x000a_30APR'25: Node down Auto TT is ok but RCA pending"/>
    <s v="L&amp;T"/>
    <m/>
    <s v="Suresh Kumar"/>
    <m/>
    <m/>
    <s v="COMPLETED &amp; APPROVED"/>
    <s v=" "/>
    <s v=" "/>
    <s v=" "/>
    <m/>
    <m/>
    <m/>
    <m/>
    <m/>
    <m/>
    <s v="472DWDM"/>
    <s v="DWDM"/>
    <s v="CLOSED"/>
    <m/>
    <m/>
    <m/>
    <d v="2025-09-23T00:00:00"/>
    <s v="\\172.28.9.34\Artefacts_T-Fiber TNOC Tracker\DWDM\Artefact 100"/>
    <m/>
    <n v="1"/>
    <x v="1"/>
  </r>
  <r>
    <n v="102"/>
    <s v="T101"/>
    <x v="0"/>
    <s v="NA"/>
    <m/>
    <m/>
    <m/>
    <s v="DWDM"/>
    <s v="Integration with OSS"/>
    <s v="Network and service performance monitoring KPIs report in HPE OSS"/>
    <m/>
    <s v=" "/>
    <s v="Colosed"/>
    <m/>
    <s v=" "/>
    <s v=" "/>
    <m/>
    <m/>
    <m/>
    <m/>
    <s v="Suresh Kumar"/>
    <m/>
    <m/>
    <s v="COMPLETED &amp; APPROVED"/>
    <s v="AD-UT-Tfiber"/>
    <d v="2025-05-06T00:00:00"/>
    <s v="\\172.28.9.34\Artefacts_T-Fiber TNOC Tracker\DWDM\Artefact - T101"/>
    <m/>
    <m/>
    <m/>
    <m/>
    <m/>
    <m/>
    <s v="472DWDM"/>
    <s v="DWDM"/>
    <s v="CLOSED"/>
    <m/>
    <m/>
    <m/>
    <d v="2025-05-06T00:00:00"/>
    <s v="\\172.28.9.34\Artefacts_T-Fiber TNOC Tracker\DWDM\Artefact - T101"/>
    <m/>
    <n v="1"/>
    <x v="1"/>
  </r>
  <r>
    <n v="103"/>
    <s v="T102"/>
    <x v="0"/>
    <s v="NA"/>
    <m/>
    <m/>
    <m/>
    <s v="DWDM"/>
    <s v="Integration with OSS"/>
    <s v="Bandwidth Utilization Data in HPE OSS"/>
    <m/>
    <s v=" "/>
    <s v="Colosed"/>
    <m/>
    <s v=" "/>
    <s v=" "/>
    <m/>
    <m/>
    <m/>
    <m/>
    <s v="Suresh Kumar"/>
    <m/>
    <m/>
    <s v="COMPLETED &amp; APPROVED"/>
    <s v="AD-UT-Tfiber"/>
    <d v="2025-05-06T00:00:00"/>
    <s v="\\172.28.9.34\Artefacts_T-Fiber TNOC Tracker\DWDM\Artefact - T102"/>
    <m/>
    <m/>
    <m/>
    <m/>
    <m/>
    <m/>
    <s v="472DWDM"/>
    <s v="DWDM"/>
    <s v="CLOSED"/>
    <m/>
    <m/>
    <m/>
    <d v="2025-05-06T00:00:00"/>
    <s v="\\172.28.9.34\Artefacts_T-Fiber TNOC Tracker\DWDM\Artefact - T102"/>
    <m/>
    <n v="1"/>
    <x v="1"/>
  </r>
  <r>
    <n v="104"/>
    <s v="T103"/>
    <x v="0"/>
    <s v="NA"/>
    <m/>
    <m/>
    <m/>
    <s v="DWDM"/>
    <s v="Integration with OSS"/>
    <s v="Service Inventory Data Availibilty in HPE OSS"/>
    <m/>
    <s v=" "/>
    <s v="Open"/>
    <m/>
    <s v=" "/>
    <s v=" "/>
    <m/>
    <s v="Post 24.06.25 review and direction, working for a alternate options for NSO. will come back as earliest with closure plan."/>
    <s v="NSO"/>
    <s v="Jayanth"/>
    <s v="Suresh Kumar"/>
    <m/>
    <s v="Open"/>
    <s v="DEPENDENCY(Client/Ext.)"/>
    <s v=" "/>
    <s v=" "/>
    <s v=" "/>
    <m/>
    <m/>
    <m/>
    <m/>
    <m/>
    <m/>
    <s v="472DWDM"/>
    <s v="DWDM"/>
    <s v="OPEN"/>
    <m/>
    <m/>
    <m/>
    <m/>
    <m/>
    <m/>
    <n v="1"/>
    <x v="0"/>
  </r>
  <r>
    <n v="105"/>
    <s v="T104"/>
    <x v="0"/>
    <s v="NA"/>
    <m/>
    <m/>
    <m/>
    <s v="DWDM"/>
    <s v="Integration with OSS"/>
    <s v="Planned Event Service Impact analysis report"/>
    <m/>
    <s v=" "/>
    <s v="Open"/>
    <m/>
    <s v=" "/>
    <s v=" "/>
    <m/>
    <s v="Post 24.06.25 review and direction, working for a alternate options for NSO. will come back as earliest with closure plan."/>
    <s v="NSO"/>
    <s v="Jayanth"/>
    <s v="Suresh Kumar"/>
    <m/>
    <s v="Open"/>
    <s v="DEPENDENCY(Client/Ext.)"/>
    <s v=" "/>
    <s v=" "/>
    <s v=" "/>
    <m/>
    <m/>
    <m/>
    <m/>
    <m/>
    <m/>
    <s v="472DWDM"/>
    <s v="DWDM"/>
    <s v="OPEN"/>
    <m/>
    <m/>
    <m/>
    <m/>
    <m/>
    <m/>
    <n v="1"/>
    <x v="0"/>
  </r>
  <r>
    <n v="106"/>
    <s v="T105"/>
    <x v="0"/>
    <s v="NA"/>
    <m/>
    <m/>
    <m/>
    <s v="DWDM"/>
    <s v="Integration with NSO"/>
    <s v="1+1 , 1+0 and 1+R service provisioning testing through NSO"/>
    <m/>
    <s v=" "/>
    <s v="Open"/>
    <m/>
    <s v=" "/>
    <s v=" "/>
    <m/>
    <s v="Post 24.06.25 review and direction, working for a alternate options for NSO. will come back as earliest with closure plan."/>
    <s v="NSO"/>
    <s v="Jayanth"/>
    <s v="Suresh Kumar"/>
    <m/>
    <s v="Open"/>
    <s v="DEPENDENCY(Client/Ext.)"/>
    <s v=" "/>
    <s v=" "/>
    <s v=" "/>
    <m/>
    <m/>
    <m/>
    <m/>
    <m/>
    <m/>
    <s v="472DWDM"/>
    <s v="DWDM"/>
    <s v="OPEN"/>
    <m/>
    <m/>
    <m/>
    <m/>
    <m/>
    <m/>
    <n v="1"/>
    <x v="0"/>
  </r>
  <r>
    <n v="107"/>
    <s v="T108"/>
    <x v="0"/>
    <s v="NA"/>
    <m/>
    <m/>
    <m/>
    <s v="GIS"/>
    <s v="Data gathering"/>
    <s v="Data Gathering for RFS Mandals "/>
    <m/>
    <s v=" "/>
    <s v="Open"/>
    <s v="Conflict"/>
    <s v=" "/>
    <s v=" "/>
    <m/>
    <s v="256 Mandal uploaded and AT Completed for 250 Mandals,Ongoing &amp; Approved "/>
    <m/>
    <m/>
    <s v="Kaushalendra Kumar"/>
    <m/>
    <s v="Open"/>
    <s v="Ongoing"/>
    <s v="Approval Email received from NOC Director &amp; TPA"/>
    <d v="2025-06-02T00:00:00"/>
    <s v="\\172.28.9.34\share drive\Artefacts_T-Fiber TNOC Tracker\GIS\T108"/>
    <m/>
    <m/>
    <m/>
    <m/>
    <m/>
    <m/>
    <s v="472GIS"/>
    <s v="Applications/Tools"/>
    <e v="#N/A"/>
    <m/>
    <m/>
    <m/>
    <d v="2025-06-02T00:00:00"/>
    <s v="\\172.28.9.34\share drive\Artefacts_T-Fiber TNOC Tracker\GIS\T108"/>
    <s v="Ongoing Activity"/>
    <n v="1"/>
    <x v="0"/>
  </r>
  <r>
    <n v="108"/>
    <s v="T109"/>
    <x v="0"/>
    <s v="NA"/>
    <m/>
    <m/>
    <m/>
    <s v="GIS"/>
    <s v="Data gathering"/>
    <s v="Data Upload of RFS Mandals "/>
    <m/>
    <s v=" "/>
    <s v="Open"/>
    <s v="Conflict"/>
    <s v=" "/>
    <s v=" "/>
    <m/>
    <s v="256 Mandal uploaded and AT Completed for 250 Mandals,Ongoing &amp; Approved "/>
    <m/>
    <m/>
    <s v="Kaushalendra Kumar"/>
    <m/>
    <s v="Open"/>
    <s v="Ongoing"/>
    <s v="Approval Email received from NOC Director &amp; TPA"/>
    <d v="2025-06-02T00:00:00"/>
    <s v="\\172.28.9.34\share drive\Artefacts_T-Fiber TNOC Tracker\GIS\T109"/>
    <m/>
    <m/>
    <m/>
    <m/>
    <m/>
    <m/>
    <s v="472GIS"/>
    <s v="Applications/Tools"/>
    <e v="#N/A"/>
    <m/>
    <m/>
    <m/>
    <d v="2025-06-02T00:00:00"/>
    <s v="\\172.28.9.34\share drive\Artefacts_T-Fiber TNOC Tracker\GIS\T109"/>
    <s v="Ongoing Activity"/>
    <n v="1"/>
    <x v="0"/>
  </r>
  <r>
    <n v="109"/>
    <s v="T110"/>
    <x v="0"/>
    <s v="NA"/>
    <m/>
    <m/>
    <m/>
    <s v="GIS"/>
    <s v="Basic Readiness"/>
    <s v="Each Package 5 Mandal (Total-15 Mandal) Upload "/>
    <m/>
    <s v=" "/>
    <s v="Colosed"/>
    <m/>
    <n v="1"/>
    <s v=" "/>
    <m/>
    <s v="As a PoC, 15 Mandals data uploaded for testing purpose"/>
    <m/>
    <m/>
    <s v="Kaushalendra Kumar"/>
    <m/>
    <m/>
    <s v="COMPLETED &amp; APPROVED"/>
    <s v="Approval Email received from NOC Director &amp; TPA"/>
    <d v="2025-06-02T00:00:00"/>
    <s v="\\172.28.9.34\share drive\Artefacts_T-Fiber TNOC Tracker\GIS\T110"/>
    <m/>
    <m/>
    <m/>
    <m/>
    <m/>
    <m/>
    <s v="472GIS"/>
    <s v="Applications/Tools"/>
    <s v="CLOSED"/>
    <m/>
    <m/>
    <m/>
    <d v="2025-06-02T00:00:00"/>
    <s v="\\172.28.9.34\share drive\Artefacts_T-Fiber TNOC Tracker\GIS\T110"/>
    <m/>
    <n v="1"/>
    <x v="1"/>
  </r>
  <r>
    <n v="110"/>
    <s v="T111"/>
    <x v="0"/>
    <s v="NA"/>
    <m/>
    <m/>
    <m/>
    <s v="GIS"/>
    <s v="Deployment"/>
    <s v="GIS Hardware &amp; Software deployment at DC"/>
    <m/>
    <s v=" "/>
    <s v="Colosed"/>
    <m/>
    <n v="1"/>
    <s v=" "/>
    <m/>
    <s v="HA Re-Testing Planned with TPA &amp; TFIBER on 2nd June 2025"/>
    <m/>
    <m/>
    <s v="Kaushalendra Kumar"/>
    <m/>
    <m/>
    <s v="COMPLETED &amp; APPROVED"/>
    <s v="Approval Email received from NOC Director &amp; TPA"/>
    <d v="2025-06-02T00:00:00"/>
    <s v="\\172.28.9.34\share drive\Artefacts_T-Fiber TNOC Tracker\GIS\T111"/>
    <m/>
    <m/>
    <m/>
    <m/>
    <m/>
    <m/>
    <s v="472GIS"/>
    <s v="Applications/Tools"/>
    <s v="CLOSED"/>
    <m/>
    <m/>
    <m/>
    <d v="2025-06-02T00:00:00"/>
    <s v="\\172.28.9.34\share drive\Artefacts_T-Fiber TNOC Tracker\GIS\T111"/>
    <m/>
    <n v="1"/>
    <x v="1"/>
  </r>
  <r>
    <n v="111"/>
    <s v="T112"/>
    <x v="0"/>
    <s v="NA"/>
    <m/>
    <m/>
    <m/>
    <s v="GIS"/>
    <s v="Deployment"/>
    <s v="High Availability &amp; Load Balancer Testing"/>
    <m/>
    <s v=" "/>
    <s v="Open"/>
    <m/>
    <s v=" "/>
    <s v=" "/>
    <m/>
    <s v="Awaiting for approval from TFIBER &amp; TPA"/>
    <m/>
    <m/>
    <s v="Kaushalendra Kumar"/>
    <m/>
    <m/>
    <s v="COMPLETED &amp; APPROVED"/>
    <s v="Approved By TFIBER NOC AD"/>
    <d v="2025-07-07T00:00:00"/>
    <s v="\\172.28.9.34\share drive\Artefacts_T-Fiber TNOC Tracker\GIS\T112"/>
    <m/>
    <m/>
    <m/>
    <m/>
    <m/>
    <m/>
    <s v="472GIS"/>
    <s v="Applications/Tools"/>
    <s v="CLOSED"/>
    <m/>
    <m/>
    <m/>
    <d v="2025-07-07T00:00:00"/>
    <s v="\\172.28.9.34\share drive\Artefacts_T-Fiber TNOC Tracker\GIS\T112"/>
    <m/>
    <n v="1"/>
    <x v="1"/>
  </r>
  <r>
    <n v="112"/>
    <s v="T113"/>
    <x v="0"/>
    <s v="NA"/>
    <m/>
    <m/>
    <m/>
    <s v="GIS"/>
    <s v="Deployment"/>
    <s v="PCs &amp; Licences (G-tech, DI, Geo Media)"/>
    <m/>
    <s v=" "/>
    <s v="Open"/>
    <m/>
    <s v=" "/>
    <s v=" "/>
    <m/>
    <s v="Tool &amp; PCs has been installed in NOC GIS room. for Licesnes dependecy on T FIber. During the meeting, the Managing Director of T-Fiber directed that only the minimum number of additional licenses will be procured, and T-Fiber will handle the procurement"/>
    <m/>
    <m/>
    <s v="Kaushalendra Kumar"/>
    <m/>
    <m/>
    <s v="COMPLETED &amp; APPROVED"/>
    <s v=" "/>
    <s v=" "/>
    <s v="\\172.28.9.34\share drive\Artefacts_T-Fiber TNOC Tracker\GIS\T113"/>
    <m/>
    <m/>
    <m/>
    <m/>
    <m/>
    <m/>
    <s v="472GIS"/>
    <s v="Applications/Tools"/>
    <s v="CLOSED"/>
    <m/>
    <m/>
    <m/>
    <s v="After Jun-25"/>
    <s v="\\172.28.9.34\share drive\Artefacts_T-Fiber TNOC Tracker\GIS\T113"/>
    <m/>
    <n v="1"/>
    <x v="1"/>
  </r>
  <r>
    <n v="113"/>
    <s v="T114"/>
    <x v="0"/>
    <s v="NA"/>
    <m/>
    <m/>
    <m/>
    <s v="GIS"/>
    <s v="Deployment"/>
    <s v="G-Tech"/>
    <m/>
    <s v=" "/>
    <s v="Colosed"/>
    <m/>
    <n v="1"/>
    <s v=" "/>
    <m/>
    <m/>
    <m/>
    <m/>
    <s v="Kaushalendra Kumar"/>
    <m/>
    <m/>
    <s v="COMPLETED &amp; APPROVED"/>
    <s v="Approval Email received from NOC Director &amp; TPA"/>
    <d v="2025-06-02T00:00:00"/>
    <s v="\\172.28.9.34\share drive\Artefacts_T-Fiber TNOC Tracker\GIS\T114"/>
    <m/>
    <m/>
    <m/>
    <m/>
    <m/>
    <m/>
    <s v="472GIS"/>
    <s v="Applications/Tools"/>
    <s v="CLOSED"/>
    <m/>
    <m/>
    <m/>
    <d v="2025-06-02T00:00:00"/>
    <s v="\\172.28.9.34\share drive\Artefacts_T-Fiber TNOC Tracker\GIS\T114"/>
    <m/>
    <n v="1"/>
    <x v="1"/>
  </r>
  <r>
    <n v="114"/>
    <s v="T115"/>
    <x v="0"/>
    <s v="NA"/>
    <m/>
    <m/>
    <m/>
    <s v="GIS"/>
    <s v="Deployment"/>
    <s v="Network Portal"/>
    <m/>
    <s v=" "/>
    <s v="Colosed"/>
    <m/>
    <n v="1"/>
    <s v=" "/>
    <m/>
    <s v="Network Portal in Production and provided by the approval NoC team but need to demonstarte for Core team"/>
    <m/>
    <m/>
    <s v="Kaushalendra Kumar"/>
    <m/>
    <m/>
    <s v="COMPLETED &amp; APPROVED"/>
    <s v="Approval Email received from NOC Director &amp; TPA"/>
    <d v="2025-06-02T00:00:00"/>
    <s v="\\172.28.9.34\share drive\Artefacts_T-Fiber TNOC Tracker\GIS\T115"/>
    <m/>
    <m/>
    <m/>
    <m/>
    <m/>
    <m/>
    <s v="472GIS"/>
    <s v="Applications/Tools"/>
    <s v="CLOSED"/>
    <m/>
    <m/>
    <m/>
    <d v="2025-06-02T00:00:00"/>
    <s v="\\172.28.9.34\share drive\Artefacts_T-Fiber TNOC Tracker\GIS\T115"/>
    <m/>
    <n v="1"/>
    <x v="1"/>
  </r>
  <r>
    <n v="115"/>
    <s v="T116"/>
    <x v="0"/>
    <s v="NA"/>
    <m/>
    <m/>
    <m/>
    <s v="GIS"/>
    <s v="Deployment"/>
    <s v="Mobile App"/>
    <m/>
    <s v=" "/>
    <s v="Colosed"/>
    <m/>
    <n v="1"/>
    <s v=" "/>
    <m/>
    <s v="Mobile App in Production and provided by the approval NoC team but need to demonstarte for Core team"/>
    <m/>
    <m/>
    <s v="Kaushalendra Kumar"/>
    <m/>
    <m/>
    <s v="COMPLETED &amp; APPROVED"/>
    <s v="Approval Email received from NOC Director &amp; TPA"/>
    <d v="2025-06-02T00:00:00"/>
    <s v="\\172.28.9.34\share drive\Artefacts_T-Fiber TNOC Tracker\GIS\T116"/>
    <m/>
    <m/>
    <m/>
    <m/>
    <m/>
    <m/>
    <s v="472GIS"/>
    <s v="Applications/Tools"/>
    <s v="CLOSED"/>
    <m/>
    <m/>
    <m/>
    <d v="2025-06-02T00:00:00"/>
    <s v="\\172.28.9.34\share drive\Artefacts_T-Fiber TNOC Tracker\GIS\T116"/>
    <m/>
    <n v="1"/>
    <x v="1"/>
  </r>
  <r>
    <n v="116"/>
    <s v="T117"/>
    <x v="0"/>
    <s v="NA"/>
    <m/>
    <m/>
    <m/>
    <s v="GIS"/>
    <s v="DC-DR"/>
    <s v="Requirement Vs Solution"/>
    <m/>
    <s v=" "/>
    <s v="Open"/>
    <m/>
    <s v=" "/>
    <s v=" "/>
    <m/>
    <e v="#N/A"/>
    <m/>
    <m/>
    <s v="Kaushalendra Kumar"/>
    <m/>
    <m/>
    <s v="COMPLETED &amp; APPROVED"/>
    <s v="Completed &amp; Approved by TNOC-AD"/>
    <d v="2025-07-09T00:00:00"/>
    <s v="\\172.28.9.34\share drive\Artefacts_T-Fiber TNOC Tracker\GIS\T117"/>
    <m/>
    <m/>
    <m/>
    <m/>
    <m/>
    <m/>
    <s v="472GIS"/>
    <s v="Applications/Tools"/>
    <s v="CLOSED"/>
    <m/>
    <m/>
    <m/>
    <d v="2025-07-09T00:00:00"/>
    <s v="\\172.28.9.34\share drive\Artefacts_T-Fiber TNOC Tracker\GIS\T117"/>
    <m/>
    <n v="1"/>
    <x v="1"/>
  </r>
  <r>
    <n v="117"/>
    <s v="T118"/>
    <x v="0"/>
    <s v="NA"/>
    <m/>
    <m/>
    <m/>
    <s v="GIS"/>
    <s v="DC-DR"/>
    <s v="DC-DR Testing"/>
    <m/>
    <s v=" "/>
    <s v="Open"/>
    <m/>
    <s v=" "/>
    <s v=" "/>
    <m/>
    <s v="DC-DR Testing completed &amp; Document has been kept on share drive,Awaiting TFIBER Approval "/>
    <m/>
    <m/>
    <s v="Kaushalendra Kumar"/>
    <m/>
    <m/>
    <s v="COMPLETED &amp; APPROVED"/>
    <s v="Completed &amp; Approved by TNOC-AD"/>
    <d v="2025-07-09T00:00:00"/>
    <s v="\\172.28.9.34\share drive\Artefacts_T-Fiber TNOC Tracker\GIS\T118"/>
    <m/>
    <m/>
    <m/>
    <m/>
    <m/>
    <m/>
    <s v="472GIS"/>
    <s v="Applications/Tools"/>
    <s v="CLOSED"/>
    <m/>
    <m/>
    <m/>
    <d v="2025-07-09T00:00:00"/>
    <s v="\\172.28.9.34\share drive\Artefacts_T-Fiber TNOC Tracker\GIS\T118"/>
    <m/>
    <n v="1"/>
    <x v="1"/>
  </r>
  <r>
    <n v="118"/>
    <s v="T119"/>
    <x v="0"/>
    <s v="NA"/>
    <m/>
    <m/>
    <m/>
    <s v="GIS"/>
    <s v="Basic Readiness"/>
    <s v="Google Map API configuration "/>
    <m/>
    <s v=" "/>
    <s v="Colosed"/>
    <m/>
    <n v="1"/>
    <s v=" "/>
    <m/>
    <m/>
    <m/>
    <m/>
    <s v="Kaushalendra Kumar"/>
    <m/>
    <m/>
    <s v="COMPLETED &amp; APPROVED"/>
    <s v="Approval Email received from NOC Director &amp; TPA"/>
    <d v="2025-06-02T00:00:00"/>
    <s v="\\172.28.9.34\share drive\Artefacts_T-Fiber TNOC Tracker\GIS\T119"/>
    <m/>
    <m/>
    <m/>
    <m/>
    <m/>
    <m/>
    <s v="472GIS"/>
    <s v="Applications/Tools"/>
    <s v="CLOSED"/>
    <m/>
    <m/>
    <m/>
    <d v="2025-06-02T00:00:00"/>
    <s v="\\172.28.9.34\share drive\Artefacts_T-Fiber TNOC Tracker\GIS\T119"/>
    <m/>
    <n v="1"/>
    <x v="1"/>
  </r>
  <r>
    <n v="119"/>
    <s v="T120"/>
    <x v="0"/>
    <s v="NA"/>
    <m/>
    <m/>
    <m/>
    <s v="GIS"/>
    <s v="Basic Readiness"/>
    <s v="Fixing of telco Boundaries in GIS"/>
    <m/>
    <s v=" "/>
    <s v="Colosed"/>
    <m/>
    <n v="1"/>
    <s v=" "/>
    <m/>
    <m/>
    <m/>
    <m/>
    <s v="Kaushalendra Kumar"/>
    <m/>
    <m/>
    <s v="COMPLETED &amp; APPROVED"/>
    <s v="Approval Email received from NOC Director &amp; TPA"/>
    <d v="2025-06-02T00:00:00"/>
    <s v="\\172.28.9.34\share drive\Artefacts_T-Fiber TNOC Tracker\GIS\T120"/>
    <m/>
    <m/>
    <m/>
    <m/>
    <m/>
    <m/>
    <s v="472GIS"/>
    <s v="Applications/Tools"/>
    <s v="CLOSED"/>
    <m/>
    <m/>
    <m/>
    <d v="2025-06-02T00:00:00"/>
    <s v="\\172.28.9.34\share drive\Artefacts_T-Fiber TNOC Tracker\GIS\T120"/>
    <m/>
    <n v="1"/>
    <x v="1"/>
  </r>
  <r>
    <n v="120"/>
    <s v="T121"/>
    <x v="0"/>
    <s v="NA"/>
    <m/>
    <m/>
    <m/>
    <s v="GIS"/>
    <s v="Basic Readiness"/>
    <s v="Data Model Optimization"/>
    <m/>
    <s v=" "/>
    <s v="Colosed"/>
    <m/>
    <n v="1"/>
    <s v=" "/>
    <m/>
    <m/>
    <m/>
    <m/>
    <s v="Kaushalendra Kumar"/>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x v="1"/>
  </r>
  <r>
    <n v="121"/>
    <s v="T122"/>
    <x v="0"/>
    <s v="NA"/>
    <m/>
    <m/>
    <m/>
    <s v="GIS"/>
    <s v="Basic Readiness"/>
    <s v="ISP/OSP object modelling in tool as per T-Fibre"/>
    <m/>
    <s v=" "/>
    <s v="Colosed"/>
    <m/>
    <n v="1"/>
    <s v=" "/>
    <m/>
    <m/>
    <m/>
    <m/>
    <s v="Kaushalendra Kumar"/>
    <m/>
    <m/>
    <s v="COMPLETED &amp; APPROVED"/>
    <s v="Approval Email received from NOC Director &amp; TPA"/>
    <d v="2025-06-02T00:00:00"/>
    <s v="\\172.28.9.34\share drive\Artefacts_T-Fiber TNOC Tracker\GIS\T122"/>
    <m/>
    <m/>
    <m/>
    <m/>
    <m/>
    <m/>
    <s v="472GIS"/>
    <s v="Applications/Tools"/>
    <s v="CLOSED"/>
    <m/>
    <m/>
    <m/>
    <d v="2025-06-02T00:00:00"/>
    <s v="\\172.28.9.34\share drive\Artefacts_T-Fiber TNOC Tracker\GIS\T122"/>
    <m/>
    <n v="1"/>
    <x v="1"/>
  </r>
  <r>
    <n v="122"/>
    <s v="T123"/>
    <x v="0"/>
    <s v="NA"/>
    <m/>
    <m/>
    <m/>
    <s v="GIS"/>
    <s v="Basic Readiness"/>
    <s v="Make &amp; Model deployment against all object as per T-Fibre Project"/>
    <m/>
    <s v=" "/>
    <s v="Colosed"/>
    <m/>
    <n v="1"/>
    <s v=" "/>
    <m/>
    <m/>
    <m/>
    <m/>
    <s v="Kaushalendra Kumar"/>
    <m/>
    <m/>
    <s v="COMPLETED &amp; APPROVED"/>
    <s v="Approval Email received from NOC Director &amp; TPA"/>
    <d v="2025-06-02T00:00:00"/>
    <s v="\\172.28.9.34\share drive\Artefacts_T-Fiber TNOC Tracker\GIS\T123"/>
    <m/>
    <m/>
    <m/>
    <m/>
    <m/>
    <m/>
    <s v="472GIS"/>
    <s v="Applications/Tools"/>
    <s v="CLOSED"/>
    <m/>
    <m/>
    <m/>
    <d v="2025-06-02T00:00:00"/>
    <s v="\\172.28.9.34\share drive\Artefacts_T-Fiber TNOC Tracker\GIS\T123"/>
    <m/>
    <n v="1"/>
    <x v="1"/>
  </r>
  <r>
    <n v="123"/>
    <s v="T124"/>
    <x v="0"/>
    <s v="NA"/>
    <m/>
    <m/>
    <m/>
    <s v="GIS"/>
    <s v="Basic Readiness"/>
    <s v="Device (Active/Passive) ( All Type as per T-Fibre Project) &amp; Port Modelling In Tool"/>
    <m/>
    <s v=" "/>
    <s v="Colosed"/>
    <m/>
    <n v="1"/>
    <s v=" "/>
    <m/>
    <m/>
    <m/>
    <m/>
    <s v="Kaushalendra Kumar"/>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x v="1"/>
  </r>
  <r>
    <n v="124"/>
    <s v="T125"/>
    <x v="0"/>
    <s v="NA"/>
    <m/>
    <m/>
    <m/>
    <s v="GIS"/>
    <s v="Basic Readiness"/>
    <s v="Correction In Fttx Network placement rules (GP To GI)"/>
    <m/>
    <s v=" "/>
    <s v="Colosed"/>
    <m/>
    <n v="1"/>
    <s v=" "/>
    <m/>
    <m/>
    <m/>
    <m/>
    <s v="Kaushalendra Kumar"/>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x v="1"/>
  </r>
  <r>
    <n v="125"/>
    <s v="T126"/>
    <x v="0"/>
    <s v="NA"/>
    <m/>
    <m/>
    <m/>
    <s v="GIS"/>
    <s v="Basic Readiness"/>
    <s v="Fine tuning or Enable of Cart feature. ( Pan, Zoom, Vertex, Selection method, ruler Etc.)"/>
    <m/>
    <s v=" "/>
    <s v="Colosed"/>
    <m/>
    <n v="1"/>
    <s v=" "/>
    <m/>
    <m/>
    <m/>
    <m/>
    <s v="Kaushalendra Kumar"/>
    <m/>
    <m/>
    <s v="COMPLETED &amp; APPROVED"/>
    <s v="Approval Email received from NOC Director &amp; TPA"/>
    <d v="2025-06-02T00:00:00"/>
    <s v="D:\T-Fiber Project\Hexagon GIS\Artefacts Of T-NOC Tracker\T126"/>
    <m/>
    <m/>
    <m/>
    <m/>
    <m/>
    <m/>
    <s v="472GIS"/>
    <s v="Applications/Tools"/>
    <s v="CLOSED"/>
    <m/>
    <m/>
    <m/>
    <d v="2025-06-02T00:00:00"/>
    <s v="D:\T-Fiber Project\Hexagon GIS\Artefacts Of T-NOC Tracker\T126"/>
    <m/>
    <n v="1"/>
    <x v="1"/>
  </r>
  <r>
    <n v="126"/>
    <s v="T127"/>
    <x v="0"/>
    <s v="NA"/>
    <m/>
    <m/>
    <m/>
    <s v="GIS"/>
    <s v="Basic Readiness"/>
    <s v="Trace Feature ( Link/Spare/Topology)"/>
    <m/>
    <s v=" "/>
    <s v="Colosed"/>
    <m/>
    <n v="1"/>
    <s v=" "/>
    <m/>
    <m/>
    <m/>
    <m/>
    <s v="Kaushalendra Kumar"/>
    <m/>
    <m/>
    <s v="COMPLETED &amp; APPROVED"/>
    <s v="Approval Email received from NOC Director &amp; TPA"/>
    <d v="2025-06-02T00:00:00"/>
    <s v="\\172.28.9.34\share drive\Artefacts_T-Fiber TNOC Tracker\GIS\T127"/>
    <m/>
    <m/>
    <m/>
    <m/>
    <m/>
    <m/>
    <s v="472GIS"/>
    <s v="Applications/Tools"/>
    <s v="CLOSED"/>
    <m/>
    <m/>
    <m/>
    <d v="2025-06-02T00:00:00"/>
    <s v="\\172.28.9.34\share drive\Artefacts_T-Fiber TNOC Tracker\GIS\T127"/>
    <m/>
    <n v="1"/>
    <x v="1"/>
  </r>
  <r>
    <n v="127"/>
    <s v="T128"/>
    <x v="0"/>
    <s v="NA"/>
    <m/>
    <m/>
    <m/>
    <s v="GIS"/>
    <s v="Basic Readiness"/>
    <s v="Reports (Fibre Utilisation, BOQ, Area selection, ISP/OSP Quantify)"/>
    <m/>
    <s v=" "/>
    <s v="Colosed"/>
    <m/>
    <n v="1"/>
    <s v=" "/>
    <m/>
    <m/>
    <m/>
    <m/>
    <s v="Kaushalendra Kumar"/>
    <m/>
    <m/>
    <s v="COMPLETED &amp; APPROVED"/>
    <s v="Approval Email received from NOC Director &amp; TPA"/>
    <d v="2025-06-02T00:00:00"/>
    <s v="\\172.28.9.34\share drive\Artefacts_T-Fiber TNOC Tracker\GIS\T128"/>
    <m/>
    <m/>
    <m/>
    <m/>
    <m/>
    <m/>
    <s v="472GIS"/>
    <s v="Applications/Tools"/>
    <s v="CLOSED"/>
    <m/>
    <m/>
    <m/>
    <d v="2025-06-02T00:00:00"/>
    <s v="\\172.28.9.34\share drive\Artefacts_T-Fiber TNOC Tracker\GIS\T128"/>
    <m/>
    <n v="1"/>
    <x v="1"/>
  </r>
  <r>
    <n v="128"/>
    <s v="T129"/>
    <x v="0"/>
    <s v="NA"/>
    <m/>
    <m/>
    <m/>
    <s v="GIS"/>
    <s v="Basic Readiness"/>
    <s v="Document/Image Upload feature "/>
    <m/>
    <s v=" "/>
    <s v="Colosed"/>
    <m/>
    <n v="1"/>
    <s v=" "/>
    <m/>
    <m/>
    <m/>
    <m/>
    <s v="Kaushalendra Kumar"/>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x v="1"/>
  </r>
  <r>
    <n v="129"/>
    <s v="T130"/>
    <x v="0"/>
    <s v="NA"/>
    <m/>
    <m/>
    <m/>
    <s v="GIS"/>
    <s v="Basic Readiness"/>
    <s v="Port level &amp; Fibre stand lever attribute "/>
    <m/>
    <s v=" "/>
    <s v="Colosed"/>
    <m/>
    <n v="1"/>
    <s v=" "/>
    <m/>
    <m/>
    <m/>
    <m/>
    <s v="Kaushalendra Kumar"/>
    <m/>
    <m/>
    <s v="COMPLETED &amp; APPROVED"/>
    <s v="Approval Email received from NOC Director &amp; TPA"/>
    <d v="2025-06-02T00:00:00"/>
    <s v="\\172.28.9.34\share drive\Artefacts_T-Fiber TNOC Tracker\GIS\T130"/>
    <m/>
    <m/>
    <m/>
    <m/>
    <m/>
    <m/>
    <s v="472GIS"/>
    <s v="Applications/Tools"/>
    <s v="CLOSED"/>
    <m/>
    <m/>
    <m/>
    <d v="2025-06-02T00:00:00"/>
    <s v="\\172.28.9.34\share drive\Artefacts_T-Fiber TNOC Tracker\GIS\T130"/>
    <m/>
    <n v="1"/>
    <x v="1"/>
  </r>
  <r>
    <n v="130"/>
    <s v="T131"/>
    <x v="0"/>
    <s v="NA"/>
    <m/>
    <m/>
    <m/>
    <s v="GIS"/>
    <s v="Basic Readiness"/>
    <s v="Topology Highlight feature "/>
    <m/>
    <s v=" "/>
    <s v="Colosed"/>
    <m/>
    <n v="1"/>
    <s v=" "/>
    <m/>
    <m/>
    <m/>
    <m/>
    <s v="Kaushalendra Kumar"/>
    <m/>
    <m/>
    <s v="COMPLETED &amp; APPROVED"/>
    <s v="Approval Email received from NOC Director &amp; TPA"/>
    <d v="2025-06-02T00:00:00"/>
    <s v="\\172.28.9.34\share drive\Artefacts_T-Fiber TNOC Tracker\GIS\T131"/>
    <m/>
    <m/>
    <m/>
    <m/>
    <m/>
    <m/>
    <s v="472GIS"/>
    <s v="Applications/Tools"/>
    <s v="CLOSED"/>
    <m/>
    <m/>
    <m/>
    <d v="2025-06-02T00:00:00"/>
    <s v="\\172.28.9.34\share drive\Artefacts_T-Fiber TNOC Tracker\GIS\T131"/>
    <m/>
    <n v="1"/>
    <x v="1"/>
  </r>
  <r>
    <n v="131"/>
    <s v="T132"/>
    <x v="0"/>
    <s v="NA"/>
    <m/>
    <m/>
    <m/>
    <s v="GIS"/>
    <s v="Basic Readiness"/>
    <s v="Data Model G-TECH Alignment "/>
    <m/>
    <s v=" "/>
    <s v="Colosed"/>
    <m/>
    <n v="1"/>
    <s v=" "/>
    <m/>
    <m/>
    <m/>
    <m/>
    <s v="Kaushalendra Kumar"/>
    <m/>
    <m/>
    <s v="COMPLETED &amp; APPROVED"/>
    <s v="Approval Email received from NOC Director &amp; TPA"/>
    <d v="2025-06-02T00:00:00"/>
    <s v="\\172.28.9.34\share drive\Artefacts_T-Fiber TNOC Tracker\GIS\T132"/>
    <m/>
    <m/>
    <m/>
    <m/>
    <m/>
    <m/>
    <s v="472GIS"/>
    <s v="Applications/Tools"/>
    <s v="CLOSED"/>
    <m/>
    <m/>
    <m/>
    <d v="2025-06-02T00:00:00"/>
    <s v="\\172.28.9.34\share drive\Artefacts_T-Fiber TNOC Tracker\GIS\T132"/>
    <m/>
    <n v="1"/>
    <x v="1"/>
  </r>
  <r>
    <n v="132"/>
    <s v="T133"/>
    <x v="0"/>
    <s v="NA"/>
    <m/>
    <m/>
    <m/>
    <s v="GIS"/>
    <s v="Basic Readiness"/>
    <s v="DI alignment as per new 35 Layer data model "/>
    <m/>
    <s v=" "/>
    <s v="Colosed"/>
    <m/>
    <n v="1"/>
    <s v=" "/>
    <m/>
    <m/>
    <m/>
    <m/>
    <s v="Kaushalendra Kumar"/>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x v="1"/>
  </r>
  <r>
    <n v="133"/>
    <s v="T134"/>
    <x v="0"/>
    <s v="NA"/>
    <m/>
    <m/>
    <m/>
    <s v="GIS"/>
    <s v="Basic Readiness"/>
    <s v="Active to Passive, Active to active connectivity correction "/>
    <m/>
    <s v=" "/>
    <s v="Colosed"/>
    <m/>
    <n v="1"/>
    <s v=" "/>
    <m/>
    <m/>
    <m/>
    <m/>
    <s v="Kaushalendra Kumar"/>
    <m/>
    <m/>
    <s v="COMPLETED &amp; APPROVED"/>
    <s v="Approval Email received from NOC Director &amp; TPA"/>
    <d v="2025-06-02T00:00:00"/>
    <s v="\\172.28.9.34\share drive\Artefacts_T-Fiber TNOC Tracker\GIS\T134"/>
    <m/>
    <m/>
    <m/>
    <m/>
    <m/>
    <m/>
    <s v="472GIS"/>
    <s v="Applications/Tools"/>
    <s v="CLOSED"/>
    <m/>
    <m/>
    <m/>
    <d v="2025-06-02T00:00:00"/>
    <s v="\\172.28.9.34\share drive\Artefacts_T-Fiber TNOC Tracker\GIS\T134"/>
    <m/>
    <n v="1"/>
    <x v="1"/>
  </r>
  <r>
    <n v="134"/>
    <s v="T135"/>
    <x v="0"/>
    <s v="NA"/>
    <m/>
    <m/>
    <m/>
    <s v="GIS"/>
    <s v="Basic Readiness"/>
    <s v="DI processing timing optimisation "/>
    <m/>
    <s v=" "/>
    <s v="Colosed"/>
    <m/>
    <n v="1"/>
    <s v=" "/>
    <m/>
    <m/>
    <m/>
    <m/>
    <s v="Kaushalendra Kumar"/>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x v="1"/>
  </r>
  <r>
    <n v="135"/>
    <s v="T136"/>
    <x v="0"/>
    <s v="NA"/>
    <m/>
    <m/>
    <m/>
    <s v="GIS"/>
    <s v="Basic Readiness"/>
    <s v="Rack to Rack Connectivity "/>
    <m/>
    <s v=" "/>
    <s v="Colosed"/>
    <m/>
    <n v="1"/>
    <s v=" "/>
    <m/>
    <m/>
    <m/>
    <m/>
    <s v="Kaushalendra Kumar"/>
    <m/>
    <m/>
    <s v="COMPLETED &amp; APPROVED"/>
    <s v="Approval Email received from NOC Director &amp; TPA"/>
    <d v="2025-06-02T00:00:00"/>
    <s v="\\172.28.9.34\share drive\Artefacts_T-Fiber TNOC Tracker\GIS\T136"/>
    <m/>
    <m/>
    <m/>
    <m/>
    <m/>
    <m/>
    <s v="472GIS"/>
    <s v="Applications/Tools"/>
    <s v="CLOSED"/>
    <m/>
    <m/>
    <m/>
    <d v="2025-06-02T00:00:00"/>
    <s v="\\172.28.9.34\share drive\Artefacts_T-Fiber TNOC Tracker\GIS\T136"/>
    <m/>
    <n v="1"/>
    <x v="1"/>
  </r>
  <r>
    <n v="136"/>
    <s v="T137"/>
    <x v="0"/>
    <s v="NA"/>
    <m/>
    <m/>
    <m/>
    <s v="GIS"/>
    <s v="Advance Readiness"/>
    <s v="Graphical Symbology deployment against all object"/>
    <m/>
    <s v=" "/>
    <s v="Colosed"/>
    <m/>
    <n v="1"/>
    <s v=" "/>
    <m/>
    <m/>
    <m/>
    <m/>
    <s v="Kaushalendra Kumar"/>
    <m/>
    <m/>
    <s v="COMPLETED &amp; APPROVED"/>
    <s v="Approval Email received from NOC Director &amp; TPA"/>
    <d v="2025-06-02T00:00:00"/>
    <s v="\\172.28.9.34\share drive\Artefacts_T-Fiber TNOC Tracker\GIS\T137"/>
    <m/>
    <m/>
    <m/>
    <m/>
    <m/>
    <m/>
    <s v="472GIS"/>
    <s v="Applications/Tools"/>
    <s v="CLOSED"/>
    <m/>
    <m/>
    <m/>
    <d v="2025-06-02T00:00:00"/>
    <s v="\\172.28.9.34\share drive\Artefacts_T-Fiber TNOC Tracker\GIS\T137"/>
    <m/>
    <n v="1"/>
    <x v="1"/>
  </r>
  <r>
    <n v="137"/>
    <s v="T138"/>
    <x v="0"/>
    <s v="NA"/>
    <m/>
    <m/>
    <m/>
    <s v="GIS"/>
    <s v="Advance Readiness"/>
    <s v="Fixing Of Labelling (Sequencing &amp; Attributes)"/>
    <m/>
    <s v=" "/>
    <s v="Colosed"/>
    <m/>
    <n v="1"/>
    <s v=" "/>
    <m/>
    <m/>
    <m/>
    <m/>
    <s v="Kaushalendra Kumar"/>
    <m/>
    <m/>
    <s v="COMPLETED &amp; APPROVED"/>
    <s v="Approval Email received from NOC Director &amp; TPA"/>
    <d v="2025-06-02T00:00:00"/>
    <s v="\\172.28.9.34\share drive\Artefacts_T-Fiber TNOC Tracker\GIS\T138"/>
    <m/>
    <m/>
    <m/>
    <m/>
    <m/>
    <m/>
    <s v="472GIS"/>
    <s v="Applications/Tools"/>
    <s v="CLOSED"/>
    <m/>
    <m/>
    <m/>
    <d v="2025-06-02T00:00:00"/>
    <s v="\\172.28.9.34\share drive\Artefacts_T-Fiber TNOC Tracker\GIS\T138"/>
    <m/>
    <n v="1"/>
    <x v="1"/>
  </r>
  <r>
    <n v="138"/>
    <s v="T139"/>
    <x v="0"/>
    <s v="NA"/>
    <m/>
    <m/>
    <m/>
    <s v="GIS"/>
    <s v="Advance Readiness"/>
    <s v="Object search options to user "/>
    <m/>
    <s v=" "/>
    <s v="Colosed"/>
    <m/>
    <n v="1"/>
    <s v=" "/>
    <m/>
    <m/>
    <m/>
    <m/>
    <s v="Kaushalendra Kumar"/>
    <m/>
    <m/>
    <s v="COMPLETED &amp; APPROVED"/>
    <s v="Approval Email received from NOC Director &amp; TPA"/>
    <d v="2025-06-02T00:00:00"/>
    <s v="\\172.28.9.34\share drive\Artefacts_T-Fiber TNOC Tracker\GIS\T139"/>
    <m/>
    <m/>
    <m/>
    <m/>
    <m/>
    <m/>
    <s v="472GIS"/>
    <s v="Applications/Tools"/>
    <s v="CLOSED"/>
    <m/>
    <m/>
    <m/>
    <d v="2025-06-02T00:00:00"/>
    <s v="\\172.28.9.34\share drive\Artefacts_T-Fiber TNOC Tracker\GIS\T139"/>
    <m/>
    <n v="1"/>
    <x v="1"/>
  </r>
  <r>
    <n v="139"/>
    <s v="T140"/>
    <x v="0"/>
    <s v="NA"/>
    <m/>
    <m/>
    <m/>
    <s v="GIS"/>
    <s v="Advance Readiness"/>
    <s v="G-tech to .shp &amp; Kml conversion "/>
    <m/>
    <s v=" "/>
    <s v="Colosed"/>
    <m/>
    <n v="1"/>
    <s v=" "/>
    <m/>
    <m/>
    <m/>
    <m/>
    <s v="Kaushalendra Kumar"/>
    <m/>
    <m/>
    <s v="COMPLETED &amp; APPROVED"/>
    <s v="Approval Email received from NOC Director &amp; TPA"/>
    <d v="2025-06-02T00:00:00"/>
    <s v="\\172.28.9.34\share drive\Artefacts_T-Fiber TNOC Tracker\GIS\T140"/>
    <m/>
    <m/>
    <m/>
    <m/>
    <m/>
    <m/>
    <s v="472GIS"/>
    <s v="Applications/Tools"/>
    <s v="CLOSED"/>
    <m/>
    <m/>
    <m/>
    <d v="2025-06-02T00:00:00"/>
    <s v="\\172.28.9.34\share drive\Artefacts_T-Fiber TNOC Tracker\GIS\T140"/>
    <m/>
    <n v="1"/>
    <x v="1"/>
  </r>
  <r>
    <n v="140"/>
    <s v="T141"/>
    <x v="0"/>
    <s v="NA"/>
    <m/>
    <m/>
    <m/>
    <s v="GIS"/>
    <s v="Advance Readiness"/>
    <s v="Plotting &amp; Print Feature "/>
    <m/>
    <s v=" "/>
    <s v="Colosed"/>
    <m/>
    <n v="1"/>
    <s v=" "/>
    <m/>
    <m/>
    <m/>
    <m/>
    <s v="Kaushalendra Kumar"/>
    <m/>
    <m/>
    <s v="COMPLETED &amp; APPROVED"/>
    <s v="Approval Email received from NOC Director &amp; TPA"/>
    <d v="2025-06-02T00:00:00"/>
    <s v="\\172.28.9.34\share drive\Artefacts_T-Fiber TNOC Tracker\GIS\T141"/>
    <m/>
    <m/>
    <m/>
    <m/>
    <m/>
    <m/>
    <s v="472GIS"/>
    <s v="Applications/Tools"/>
    <s v="CLOSED"/>
    <m/>
    <m/>
    <m/>
    <d v="2025-06-02T00:00:00"/>
    <s v="\\172.28.9.34\share drive\Artefacts_T-Fiber TNOC Tracker\GIS\T141"/>
    <m/>
    <n v="1"/>
    <x v="1"/>
  </r>
  <r>
    <n v="141"/>
    <s v="T142"/>
    <x v="0"/>
    <s v="NA"/>
    <m/>
    <m/>
    <m/>
    <s v="GIS"/>
    <s v="Advance Readiness"/>
    <s v="4 More API from Google Map"/>
    <m/>
    <s v=" "/>
    <s v="Colosed"/>
    <m/>
    <n v="1"/>
    <s v=" "/>
    <m/>
    <m/>
    <m/>
    <m/>
    <s v="Kaushalendra Kumar"/>
    <m/>
    <m/>
    <s v="COMPLETED &amp; APPROVED"/>
    <s v="Approval Email received from NOC Director &amp; TPA"/>
    <d v="2025-06-02T00:00:00"/>
    <s v="\\172.28.9.34\share drive\Artefacts_T-Fiber TNOC Tracker\GIS\T142"/>
    <m/>
    <m/>
    <m/>
    <m/>
    <m/>
    <m/>
    <s v="472GIS"/>
    <s v="Applications/Tools"/>
    <s v="CLOSED"/>
    <m/>
    <m/>
    <m/>
    <d v="2025-06-02T00:00:00"/>
    <s v="\\172.28.9.34\share drive\Artefacts_T-Fiber TNOC Tracker\GIS\T142"/>
    <m/>
    <n v="1"/>
    <x v="1"/>
  </r>
  <r>
    <n v="142"/>
    <s v="T143"/>
    <x v="0"/>
    <s v="NA"/>
    <m/>
    <m/>
    <m/>
    <s v="GIS"/>
    <s v="Advance Readiness"/>
    <s v="Fibre Utilisation Reports "/>
    <m/>
    <s v=" "/>
    <s v="Colosed"/>
    <m/>
    <n v="1"/>
    <s v=" "/>
    <m/>
    <m/>
    <m/>
    <m/>
    <s v="Kaushalendra Kumar"/>
    <m/>
    <m/>
    <s v="COMPLETED &amp; APPROVED"/>
    <s v="Approval Email received from NOC Director &amp; TPA"/>
    <d v="2025-06-02T00:00:00"/>
    <s v="\\172.28.9.34\share drive\Artefacts_T-Fiber TNOC Tracker\GIS\T143"/>
    <m/>
    <m/>
    <m/>
    <m/>
    <m/>
    <m/>
    <s v="472GIS"/>
    <s v="Applications/Tools"/>
    <s v="CLOSED"/>
    <m/>
    <m/>
    <m/>
    <d v="2025-06-02T00:00:00"/>
    <s v="\\172.28.9.34\share drive\Artefacts_T-Fiber TNOC Tracker\GIS\T143"/>
    <m/>
    <n v="1"/>
    <x v="1"/>
  </r>
  <r>
    <n v="143"/>
    <s v="T144"/>
    <x v="0"/>
    <s v="NA"/>
    <m/>
    <m/>
    <m/>
    <s v="GIS"/>
    <s v="Advance Readiness"/>
    <s v="Consolidated reports from GIS"/>
    <m/>
    <s v=" "/>
    <s v="Colosed"/>
    <m/>
    <n v="1"/>
    <s v=" "/>
    <m/>
    <m/>
    <m/>
    <m/>
    <s v="Kaushalendra Kumar"/>
    <m/>
    <m/>
    <s v="COMPLETED &amp; APPROVED"/>
    <s v="Approval Email received from NOC Director &amp; TPA"/>
    <d v="2025-06-02T00:00:00"/>
    <s v="D:\T-Fiber Project\Hexagon GIS\Artefacts Of T-NOC Tracker\T144"/>
    <m/>
    <m/>
    <m/>
    <m/>
    <m/>
    <m/>
    <s v="472GIS"/>
    <s v="Applications/Tools"/>
    <s v="CLOSED"/>
    <m/>
    <m/>
    <m/>
    <d v="2025-06-02T00:00:00"/>
    <s v="D:\T-Fiber Project\Hexagon GIS\Artefacts Of T-NOC Tracker\T144"/>
    <m/>
    <n v="1"/>
    <x v="1"/>
  </r>
  <r>
    <n v="144"/>
    <s v="T145"/>
    <x v="0"/>
    <s v="NA"/>
    <m/>
    <m/>
    <m/>
    <s v="GIS"/>
    <s v="Advance Readiness"/>
    <s v="Link trace Reports "/>
    <m/>
    <s v=" "/>
    <s v="Colosed"/>
    <m/>
    <n v="1"/>
    <s v=" "/>
    <m/>
    <m/>
    <m/>
    <m/>
    <s v="Kaushalendra Kumar"/>
    <m/>
    <m/>
    <s v="COMPLETED &amp; APPROVED"/>
    <s v="Approval Email received from NOC Director &amp; TPA"/>
    <d v="2025-06-02T00:00:00"/>
    <s v="\\172.28.9.34\share drive\Artefacts_T-Fiber TNOC Tracker\GIS\T145"/>
    <m/>
    <m/>
    <m/>
    <m/>
    <m/>
    <m/>
    <s v="472GIS"/>
    <s v="Applications/Tools"/>
    <s v="CLOSED"/>
    <m/>
    <m/>
    <m/>
    <d v="2025-06-02T00:00:00"/>
    <s v="\\172.28.9.34\share drive\Artefacts_T-Fiber TNOC Tracker\GIS\T145"/>
    <m/>
    <n v="1"/>
    <x v="1"/>
  </r>
  <r>
    <n v="145"/>
    <s v="T146"/>
    <x v="0"/>
    <s v="NA"/>
    <m/>
    <m/>
    <m/>
    <s v="GIS"/>
    <s v="Advance Readiness"/>
    <s v="Consolidation/Customization of Dashboard feature in G-tech, Network Portal"/>
    <m/>
    <s v=" "/>
    <s v="Colosed"/>
    <m/>
    <n v="1"/>
    <s v=" "/>
    <m/>
    <m/>
    <m/>
    <m/>
    <s v="Kaushalendra Kumar"/>
    <m/>
    <m/>
    <s v="COMPLETED &amp; APPROVED"/>
    <s v="Approval Email received from NOC Director &amp; TPA"/>
    <d v="2025-06-02T00:00:00"/>
    <s v="\\172.28.9.34\share drive\Artefacts_T-Fiber TNOC Tracker\GIS\T146"/>
    <m/>
    <m/>
    <m/>
    <m/>
    <m/>
    <m/>
    <s v="472GIS"/>
    <s v="Applications/Tools"/>
    <s v="CLOSED"/>
    <m/>
    <m/>
    <m/>
    <d v="2025-06-02T00:00:00"/>
    <s v="\\172.28.9.34\share drive\Artefacts_T-Fiber TNOC Tracker\GIS\T146"/>
    <m/>
    <n v="1"/>
    <x v="1"/>
  </r>
  <r>
    <n v="146"/>
    <s v="T147"/>
    <x v="0"/>
    <s v="NA"/>
    <m/>
    <m/>
    <m/>
    <s v="GIS"/>
    <s v="Advance Readiness"/>
    <s v="Network data availability in G-Tech &amp; Network portal &amp; Geo media "/>
    <m/>
    <s v=" "/>
    <s v="Colosed"/>
    <m/>
    <n v="1"/>
    <s v=" "/>
    <m/>
    <m/>
    <m/>
    <m/>
    <s v="Kaushalendra Kumar"/>
    <m/>
    <m/>
    <s v="COMPLETED &amp; APPROVED"/>
    <s v="Approval Email received from NOC Director &amp; TPA"/>
    <d v="2025-06-02T00:00:00"/>
    <s v="\\172.28.9.34\share drive\Artefacts_T-Fiber TNOC Tracker\GIS\T147"/>
    <m/>
    <m/>
    <m/>
    <m/>
    <m/>
    <m/>
    <s v="472GIS"/>
    <s v="Applications/Tools"/>
    <s v="CLOSED"/>
    <m/>
    <m/>
    <m/>
    <d v="2025-06-02T00:00:00"/>
    <s v="\\172.28.9.34\share drive\Artefacts_T-Fiber TNOC Tracker\GIS\T147"/>
    <m/>
    <n v="1"/>
    <x v="1"/>
  </r>
  <r>
    <n v="147"/>
    <s v="T148"/>
    <x v="0"/>
    <s v="NA"/>
    <m/>
    <m/>
    <m/>
    <s v="GIS"/>
    <s v="Advance Readiness"/>
    <s v="Final Demo to customer "/>
    <m/>
    <s v=" "/>
    <s v="Colosed"/>
    <m/>
    <n v="1"/>
    <s v=" "/>
    <m/>
    <m/>
    <m/>
    <m/>
    <s v="Kaushalendra Kumar"/>
    <m/>
    <m/>
    <s v="COMPLETED &amp; APPROVED"/>
    <s v="Approval Email received from NOC Director &amp; TPA"/>
    <d v="2025-06-02T00:00:00"/>
    <s v="\\172.28.9.34\share drive\Artefacts_T-Fiber TNOC Tracker\GIS\T148"/>
    <m/>
    <m/>
    <m/>
    <m/>
    <m/>
    <m/>
    <s v="472GIS"/>
    <s v="Applications/Tools"/>
    <s v="CLOSED"/>
    <m/>
    <m/>
    <m/>
    <d v="2025-06-02T00:00:00"/>
    <s v="\\172.28.9.34\share drive\Artefacts_T-Fiber TNOC Tracker\GIS\T148"/>
    <m/>
    <n v="1"/>
    <x v="1"/>
  </r>
  <r>
    <n v="148"/>
    <s v="T149"/>
    <x v="0"/>
    <s v="NA"/>
    <m/>
    <m/>
    <m/>
    <s v="GIS"/>
    <s v="Mobile Applications"/>
    <s v="Network availability in Mobile application with G-MAP"/>
    <m/>
    <s v=" "/>
    <s v="Colosed"/>
    <m/>
    <n v="1"/>
    <s v=" "/>
    <m/>
    <m/>
    <m/>
    <m/>
    <s v="Kaushalendra Kumar"/>
    <m/>
    <m/>
    <s v="COMPLETED &amp; APPROVED"/>
    <s v="Approval Email received from NOC Director &amp; TPA"/>
    <d v="2025-06-02T00:00:00"/>
    <s v="\\172.28.9.34\share drive\Artefacts_T-Fiber TNOC Tracker\GIS\T149"/>
    <m/>
    <m/>
    <m/>
    <m/>
    <m/>
    <m/>
    <s v="472GIS"/>
    <s v="Applications/Tools"/>
    <s v="CLOSED"/>
    <m/>
    <m/>
    <m/>
    <d v="2025-06-02T00:00:00"/>
    <s v="\\172.28.9.34\share drive\Artefacts_T-Fiber TNOC Tracker\GIS\T149"/>
    <m/>
    <n v="1"/>
    <x v="1"/>
  </r>
  <r>
    <n v="149"/>
    <s v="T150"/>
    <x v="0"/>
    <s v="NA"/>
    <m/>
    <m/>
    <m/>
    <s v="GIS"/>
    <s v="Mobile Applications"/>
    <s v="Red line, Red Point Feature deployment in Mobile application "/>
    <m/>
    <s v=" "/>
    <s v="Colosed"/>
    <m/>
    <n v="1"/>
    <s v=" "/>
    <m/>
    <m/>
    <m/>
    <m/>
    <s v="Kaushalendra Kumar"/>
    <m/>
    <m/>
    <s v="COMPLETED &amp; APPROVED"/>
    <s v="Approval Email received from NOC Director &amp; TPA"/>
    <d v="2025-06-02T00:00:00"/>
    <s v="\\172.28.9.34\share drive\Artefacts_T-Fiber TNOC Tracker\GIS\T150"/>
    <m/>
    <m/>
    <m/>
    <m/>
    <m/>
    <m/>
    <s v="472GIS"/>
    <s v="Applications/Tools"/>
    <s v="CLOSED"/>
    <m/>
    <m/>
    <m/>
    <d v="2025-06-02T00:00:00"/>
    <s v="\\172.28.9.34\share drive\Artefacts_T-Fiber TNOC Tracker\GIS\T150"/>
    <m/>
    <n v="1"/>
    <x v="1"/>
  </r>
  <r>
    <n v="150"/>
    <s v="T151"/>
    <x v="0"/>
    <s v="NA"/>
    <m/>
    <m/>
    <m/>
    <s v="GIS"/>
    <s v="Mobile Applications"/>
    <s v="JOB creation testing in GIS tool from GIS Mobile app "/>
    <m/>
    <s v=" "/>
    <s v="Colosed"/>
    <m/>
    <n v="1"/>
    <s v=" "/>
    <m/>
    <m/>
    <m/>
    <m/>
    <s v="Kaushalendra Kumar"/>
    <m/>
    <m/>
    <s v="COMPLETED &amp; APPROVED"/>
    <s v="Approval Email received from NOC Director &amp; TPA"/>
    <d v="2025-06-02T00:00:00"/>
    <s v="\\172.28.9.34\share drive\Artefacts_T-Fiber TNOC Tracker\GIS\T151"/>
    <m/>
    <m/>
    <m/>
    <m/>
    <m/>
    <m/>
    <s v="472GIS"/>
    <s v="Applications/Tools"/>
    <s v="CLOSED"/>
    <m/>
    <m/>
    <m/>
    <d v="2025-06-02T00:00:00"/>
    <s v="\\172.28.9.34\share drive\Artefacts_T-Fiber TNOC Tracker\GIS\T151"/>
    <m/>
    <n v="1"/>
    <x v="1"/>
  </r>
  <r>
    <n v="151"/>
    <s v="T152"/>
    <x v="0"/>
    <s v="NA"/>
    <m/>
    <m/>
    <m/>
    <s v="GIS"/>
    <s v="Design &amp; Documentation"/>
    <s v="Feasible Points closure of workshop"/>
    <m/>
    <s v=" "/>
    <s v="Colosed"/>
    <m/>
    <n v="1"/>
    <s v=" "/>
    <m/>
    <m/>
    <m/>
    <m/>
    <s v="Kaushalendra Kumar"/>
    <m/>
    <m/>
    <s v="COMPLETED &amp; APPROVED"/>
    <s v="Approval Email received from NOC Director &amp; TPA"/>
    <d v="2025-06-02T00:00:00"/>
    <s v="\\172.28.9.34\share drive\Artefacts_T-Fiber TNOC Tracker\GIS\T152"/>
    <m/>
    <m/>
    <m/>
    <m/>
    <m/>
    <m/>
    <s v="472GIS"/>
    <s v="Applications/Tools"/>
    <s v="CLOSED"/>
    <m/>
    <m/>
    <m/>
    <d v="2025-06-02T00:00:00"/>
    <s v="\\172.28.9.34\share drive\Artefacts_T-Fiber TNOC Tracker\GIS\T152"/>
    <m/>
    <n v="1"/>
    <x v="1"/>
  </r>
  <r>
    <n v="152"/>
    <s v="T153"/>
    <x v="0"/>
    <s v="NA"/>
    <m/>
    <m/>
    <m/>
    <s v="GIS"/>
    <s v="Resources"/>
    <s v="Resources onboarding, Licences arrangement, Workstation plan "/>
    <m/>
    <s v=" "/>
    <s v="Open"/>
    <m/>
    <s v=" "/>
    <s v=" "/>
    <m/>
    <s v="Resource &amp; PCs has been deployed in NOC GIS room. for Licesnes dependecy on T FIber. "/>
    <m/>
    <m/>
    <s v="Kaushalendra Kumar"/>
    <m/>
    <m/>
    <s v="COMPLETED &amp; APPROVED"/>
    <s v=" "/>
    <s v=" "/>
    <s v="Resources and workstations have already been deployed in the NOC GIS Room. Decisions regarding additional licenses need to be made by L&amp;T and TFIBER"/>
    <m/>
    <m/>
    <m/>
    <m/>
    <m/>
    <m/>
    <s v="472GIS"/>
    <s v="Applications/Tools"/>
    <s v="CLOSED"/>
    <m/>
    <m/>
    <m/>
    <s v="After Jun-25"/>
    <s v="Artefacts not Required"/>
    <m/>
    <n v="1"/>
    <x v="1"/>
  </r>
  <r>
    <n v="153"/>
    <s v="T154"/>
    <x v="0"/>
    <s v="NA"/>
    <m/>
    <m/>
    <m/>
    <s v="GIS"/>
    <s v="Data gathering"/>
    <s v="T-NOC Creation in GIS Tool with connectivity "/>
    <m/>
    <s v=" "/>
    <s v="Colosed"/>
    <m/>
    <n v="1"/>
    <s v=" "/>
    <m/>
    <m/>
    <m/>
    <m/>
    <s v="Kaushalendra Kumar"/>
    <m/>
    <m/>
    <s v="COMPLETED &amp; APPROVED"/>
    <s v="Approval Email received from NOC Director &amp; TPA"/>
    <d v="2025-06-02T00:00:00"/>
    <s v="\\172.28.9.34\share drive\Artefacts_T-Fiber TNOC Tracker\GIS\T154"/>
    <m/>
    <m/>
    <m/>
    <m/>
    <m/>
    <m/>
    <s v="472GIS"/>
    <s v="Applications/Tools"/>
    <s v="CLOSED"/>
    <m/>
    <m/>
    <m/>
    <d v="2025-06-02T00:00:00"/>
    <s v="\\172.28.9.34\share drive\Artefacts_T-Fiber TNOC Tracker\GIS\T154"/>
    <m/>
    <n v="1"/>
    <x v="1"/>
  </r>
  <r>
    <n v="154"/>
    <s v="T155"/>
    <x v="0"/>
    <s v="NA"/>
    <m/>
    <m/>
    <m/>
    <s v="GIS"/>
    <s v="Design &amp; Documentation"/>
    <s v="SOP Creation "/>
    <m/>
    <s v=" "/>
    <s v="Colosed"/>
    <m/>
    <n v="1"/>
    <s v=" "/>
    <m/>
    <m/>
    <m/>
    <m/>
    <s v="Kaushalendra Kumar"/>
    <m/>
    <m/>
    <s v="COMPLETED &amp; APPROVED"/>
    <s v="Approval Email received from NOC Director &amp; TPA"/>
    <d v="2025-06-02T00:00:00"/>
    <s v="\\172.28.9.34\share drive\Artefacts_T-Fiber TNOC Tracker\GIS\T155"/>
    <m/>
    <m/>
    <m/>
    <m/>
    <m/>
    <m/>
    <s v="472GIS"/>
    <s v="Applications/Tools"/>
    <s v="CLOSED"/>
    <m/>
    <m/>
    <m/>
    <d v="2025-06-02T00:00:00"/>
    <s v="\\172.28.9.34\share drive\Artefacts_T-Fiber TNOC Tracker\GIS\T155"/>
    <m/>
    <n v="1"/>
    <x v="1"/>
  </r>
  <r>
    <n v="155"/>
    <s v="T156"/>
    <x v="0"/>
    <s v="NA"/>
    <m/>
    <m/>
    <m/>
    <s v="GIS"/>
    <s v="MoM Action"/>
    <s v="MB kilometers vs UG and arial to path and over all route length to be added in webapplication"/>
    <m/>
    <s v=" "/>
    <s v="Colosed"/>
    <m/>
    <n v="1"/>
    <s v=" "/>
    <m/>
    <m/>
    <m/>
    <m/>
    <s v="Kaushalendra Kumar"/>
    <m/>
    <m/>
    <s v="COMPLETED &amp; APPROVED"/>
    <s v="Approval Email received from NOC Director &amp; TPA"/>
    <d v="2025-06-02T00:00:00"/>
    <s v="\\172.28.9.34\share drive\Artefacts_T-Fiber TNOC Tracker\GIS\T156"/>
    <m/>
    <m/>
    <m/>
    <m/>
    <m/>
    <m/>
    <s v="472GIS"/>
    <s v="Applications/Tools"/>
    <s v="CLOSED"/>
    <m/>
    <m/>
    <m/>
    <d v="2025-06-02T00:00:00"/>
    <s v="\\172.28.9.34\share drive\Artefacts_T-Fiber TNOC Tracker\GIS\T156"/>
    <m/>
    <n v="1"/>
    <x v="1"/>
  </r>
  <r>
    <n v="156"/>
    <s v="T157"/>
    <x v="0"/>
    <s v="NA"/>
    <m/>
    <m/>
    <m/>
    <s v="GIS"/>
    <s v="MoM Action"/>
    <s v="3 Formats of Lat long (DMS, DMM &amp; Mtr) required in Hexagon tool "/>
    <m/>
    <s v=" "/>
    <s v="Colosed"/>
    <m/>
    <n v="1"/>
    <s v=" "/>
    <m/>
    <m/>
    <m/>
    <m/>
    <s v="Kaushalendra Kumar"/>
    <m/>
    <m/>
    <s v="COMPLETED &amp; APPROVED"/>
    <s v="Approval Email received from NOC Director &amp; TPA"/>
    <d v="2025-06-02T00:00:00"/>
    <s v="\\172.28.9.34\share drive\Artefacts_T-Fiber TNOC Tracker\GIS\T157"/>
    <m/>
    <m/>
    <m/>
    <m/>
    <m/>
    <m/>
    <s v="472GIS"/>
    <s v="Applications/Tools"/>
    <s v="CLOSED"/>
    <m/>
    <m/>
    <m/>
    <d v="2025-06-02T00:00:00"/>
    <s v="\\172.28.9.34\share drive\Artefacts_T-Fiber TNOC Tracker\GIS\T157"/>
    <m/>
    <n v="1"/>
    <x v="1"/>
  </r>
  <r>
    <n v="157"/>
    <s v="T158"/>
    <x v="0"/>
    <s v="NA"/>
    <m/>
    <m/>
    <m/>
    <s v="GIS"/>
    <s v="MoM Action"/>
    <s v="GIS LLD submitted to T-Fiber on 02.03.2025, to be discussed with T-Fiber"/>
    <m/>
    <s v=" "/>
    <s v="Open"/>
    <m/>
    <s v=" "/>
    <s v=" "/>
    <m/>
    <s v="Resubmission done after discussion. Date-19.03.25. queries on LLD with mail dated 25.03.25"/>
    <m/>
    <m/>
    <s v="Kaushalendra Kumar"/>
    <m/>
    <m/>
    <s v="COMPLETED &amp; APPROVED"/>
    <s v=" "/>
    <s v=" "/>
    <s v="\\172.28.9.34\share drive\Artefacts_T-Fiber TNOC Tracker\GIS\T158"/>
    <m/>
    <m/>
    <m/>
    <m/>
    <m/>
    <m/>
    <s v="472GIS"/>
    <s v="Applications/Tools"/>
    <s v="CLOSED"/>
    <m/>
    <m/>
    <m/>
    <s v="After Jun-25"/>
    <s v="\\172.28.9.34\share drive\Artefacts_T-Fiber TNOC Tracker\GIS\T158"/>
    <m/>
    <n v="1"/>
    <x v="1"/>
  </r>
  <r>
    <n v="158"/>
    <s v="T159"/>
    <x v="0"/>
    <s v="NA"/>
    <m/>
    <m/>
    <m/>
    <s v="GIS"/>
    <s v="Integration"/>
    <s v="Physical Device sync-up with OSS System "/>
    <m/>
    <s v=" "/>
    <s v="Open"/>
    <m/>
    <s v=" "/>
    <s v=" "/>
    <m/>
    <s v="Integration with OSS Is WIP "/>
    <m/>
    <m/>
    <s v="Kaushalendra Kumar"/>
    <m/>
    <s v="Open"/>
    <s v="WIP"/>
    <s v=" "/>
    <s v=" "/>
    <s v="\\172.28.9.34\share drive\Artefacts_T-Fiber TNOC Tracker\GIS\T159"/>
    <m/>
    <m/>
    <m/>
    <m/>
    <m/>
    <m/>
    <s v="472GIS"/>
    <s v="Applications/Tools"/>
    <s v="OPEN"/>
    <m/>
    <m/>
    <m/>
    <m/>
    <s v="\\172.28.9.34\share drive\Artefacts_T-Fiber TNOC Tracker\GIS\T159"/>
    <d v="2025-10-20T00:00:00"/>
    <n v="1"/>
    <x v="0"/>
  </r>
  <r>
    <n v="159"/>
    <s v="T160"/>
    <x v="0"/>
    <s v="NA"/>
    <m/>
    <m/>
    <m/>
    <s v="GIS"/>
    <s v="Integration"/>
    <s v="Common Span Path "/>
    <m/>
    <s v=" "/>
    <s v="Open"/>
    <m/>
    <s v=" "/>
    <s v=" "/>
    <m/>
    <s v="Integration with OSS Is WIP "/>
    <m/>
    <m/>
    <s v="Kaushalendra Kumar"/>
    <m/>
    <s v="Open"/>
    <s v="WIP"/>
    <s v=" "/>
    <s v=" "/>
    <s v="Dependency On Physical Device Syn-up (Integration) &amp; alarm corelation  "/>
    <m/>
    <m/>
    <m/>
    <m/>
    <m/>
    <m/>
    <s v="472GIS"/>
    <s v="Applications/Tools"/>
    <s v="OPEN"/>
    <m/>
    <m/>
    <m/>
    <m/>
    <s v="Dependency On Physical Device Syn-up (Integration) &amp; alarm corelation  "/>
    <d v="2025-11-05T00:00:00"/>
    <n v="1"/>
    <x v="0"/>
  </r>
  <r>
    <n v="160"/>
    <s v="T161"/>
    <x v="0"/>
    <s v="NA"/>
    <m/>
    <m/>
    <m/>
    <s v="GIS"/>
    <s v="Integration"/>
    <s v="Auto feasibility "/>
    <m/>
    <s v=" "/>
    <s v="Open"/>
    <m/>
    <s v=" "/>
    <s v=" "/>
    <m/>
    <s v="BSS(knot) has demonstrated the Auto Feasibility feature for single location business cases._x000a_If, Customer is expecting Bulk feasibility capabilities, which is not a feature of GIS, required external tool."/>
    <m/>
    <m/>
    <s v="Kaushalendra Kumar"/>
    <m/>
    <m/>
    <s v="CLOSURE REVIEW PENDING "/>
    <s v=" "/>
    <s v=" "/>
    <s v="Multiple demonstrations were provided to showcase auto-feasibility during the GIBB demo"/>
    <m/>
    <m/>
    <m/>
    <m/>
    <m/>
    <m/>
    <s v="472GIS"/>
    <s v="Applications/Tools"/>
    <s v="OPEN"/>
    <m/>
    <m/>
    <m/>
    <m/>
    <s v="Multiple demonstrations were provided to showcase auto-feasibility during the GIBB demo"/>
    <m/>
    <n v="1"/>
    <x v="2"/>
  </r>
  <r>
    <n v="161"/>
    <s v="T162"/>
    <x v="0"/>
    <s v="NA"/>
    <m/>
    <m/>
    <m/>
    <s v="GPON"/>
    <s v="Tejas-Design &amp; Documentation"/>
    <s v="Customer Requirement Document"/>
    <m/>
    <s v=" "/>
    <s v="Colosed"/>
    <m/>
    <s v=" "/>
    <s v=" "/>
    <m/>
    <m/>
    <m/>
    <m/>
    <s v="Sayyad Pasha"/>
    <m/>
    <m/>
    <s v="COMPLETED &amp; APPROVED"/>
    <s v="AD-UT-Tfiber"/>
    <d v="2025-04-30T00:00:00"/>
    <s v="\\172.28.9.34\Artefacts_T-Fiber TNOC Tracker\GPON\T162"/>
    <m/>
    <m/>
    <m/>
    <m/>
    <m/>
    <m/>
    <s v="472GPON"/>
    <s v="GPON"/>
    <s v="CLOSED"/>
    <m/>
    <m/>
    <m/>
    <d v="2025-04-30T00:00:00"/>
    <s v="\\172.28.9.34\Artefacts_T-Fiber TNOC Tracker\GPON\T162"/>
    <m/>
    <n v="1"/>
    <x v="1"/>
  </r>
  <r>
    <n v="162"/>
    <s v="T163"/>
    <x v="0"/>
    <s v="NA"/>
    <m/>
    <m/>
    <m/>
    <s v="GPON"/>
    <s v="Tejas-Design &amp; Documentation"/>
    <s v="HLD "/>
    <m/>
    <s v=" "/>
    <s v="Colosed"/>
    <m/>
    <s v=" "/>
    <s v=" "/>
    <m/>
    <m/>
    <m/>
    <m/>
    <s v="Sayyad Pasha"/>
    <m/>
    <m/>
    <s v="COMPLETED &amp; APPROVED"/>
    <s v="AD-UT-Tfiber"/>
    <d v="2025-04-30T00:00:00"/>
    <s v="\\172.28.9.34\Artefacts_T-Fiber TNOC Tracker\GPON\T163_x000a_Please refer Section-3 in E2E Network HLD"/>
    <m/>
    <m/>
    <m/>
    <m/>
    <m/>
    <m/>
    <s v="472GPON"/>
    <s v="GPON"/>
    <s v="CLOSED"/>
    <m/>
    <m/>
    <m/>
    <d v="2025-04-30T00:00:00"/>
    <s v="\\172.28.9.34\Artefacts_T-Fiber TNOC Tracker\GPON\T163_x000a_Please refer Section-3 in E2E Network HLD"/>
    <m/>
    <n v="1"/>
    <x v="1"/>
  </r>
  <r>
    <n v="163"/>
    <s v="T164"/>
    <x v="0"/>
    <s v="NA"/>
    <m/>
    <m/>
    <m/>
    <s v="GPON"/>
    <s v="Nokkia-Design &amp; Documentation"/>
    <s v="LLD for 152 Mandals"/>
    <m/>
    <s v=" "/>
    <s v="Colosed"/>
    <m/>
    <s v=" "/>
    <s v=" "/>
    <m/>
    <m/>
    <m/>
    <m/>
    <s v="Sayyad Pasha"/>
    <m/>
    <m/>
    <s v="COMPLETED &amp; APPROVED"/>
    <s v="AD-UT-Tfiber"/>
    <d v="2025-04-30T00:00:00"/>
    <s v="\\172.28.9.34\Artefacts_T-Fiber TNOC Tracker\GPON\T164"/>
    <m/>
    <m/>
    <m/>
    <m/>
    <m/>
    <m/>
    <s v="472GPON"/>
    <s v="GPON"/>
    <s v="CLOSED"/>
    <m/>
    <m/>
    <m/>
    <d v="2025-04-30T00:00:00"/>
    <s v="\\172.28.9.34\Artefacts_T-Fiber TNOC Tracker\GPON\T164"/>
    <m/>
    <n v="1"/>
    <x v="1"/>
  </r>
  <r>
    <n v="164"/>
    <s v="T165"/>
    <x v="0"/>
    <s v="NA"/>
    <m/>
    <m/>
    <m/>
    <s v="GPON"/>
    <s v="Tejas"/>
    <s v="Latest EMS Integration with OSS (Hold due to CR)"/>
    <m/>
    <s v=" "/>
    <s v="Colosed"/>
    <m/>
    <s v=" "/>
    <s v=" "/>
    <m/>
    <m/>
    <m/>
    <m/>
    <s v="Sayyad Pasha"/>
    <m/>
    <m/>
    <s v="COMPLETED &amp; APPROVED"/>
    <s v="AD-UT-Tfiber"/>
    <d v="2025-04-30T00:00:00"/>
    <s v="\\172.28.9.34\Artefacts_T-Fiber TNOC Tracker\GPON\T165"/>
    <m/>
    <m/>
    <m/>
    <m/>
    <m/>
    <m/>
    <s v="472GPON"/>
    <s v="GPON"/>
    <s v="CLOSED"/>
    <m/>
    <m/>
    <m/>
    <d v="2025-04-30T00:00:00"/>
    <s v="\\172.28.9.34\Artefacts_T-Fiber TNOC Tracker\GPON\T165"/>
    <m/>
    <n v="1"/>
    <x v="1"/>
  </r>
  <r>
    <n v="165"/>
    <s v="T166"/>
    <x v="0"/>
    <s v="NA"/>
    <m/>
    <m/>
    <m/>
    <s v="GPON"/>
    <s v="Tejas"/>
    <s v="* Testing done for new build in T-Fiber test lab ._x000a_* Plan event for OLTs new SW upgradation in production environment. "/>
    <m/>
    <s v=" "/>
    <s v="Open"/>
    <m/>
    <s v="Tejas OEM"/>
    <s v="OLT"/>
    <m/>
    <s v="13-Oct-25: GPON SME has to provide the breakup for all Pending OLT upgradation activities, need to send a mail to concern packages with respective pending OLT upgradation._x000a_20-Sep-25: All the reachable OLT to EMS are upgraded successfully. And Not reachbale OLTs need to be upgraded, There is a dependecny on All 3 Packages field teams to make reachability to EMS. GPON SME need to submit detailed report on Scope vs upgraded and Pending devices breakup(Package wise)."/>
    <s v="All Packages"/>
    <s v=" Srinivas Kodali(PKG_A), Venu&amp; Mahesh(PKG B&amp;C)"/>
    <s v="Sayyad Pasha"/>
    <m/>
    <s v="Open"/>
    <s v="DEPENDENCY(Client/Ext.)"/>
    <s v=" "/>
    <s v=" "/>
    <s v=" "/>
    <m/>
    <m/>
    <m/>
    <m/>
    <m/>
    <m/>
    <s v="472GPON"/>
    <s v="GPON"/>
    <s v="OPEN"/>
    <m/>
    <m/>
    <m/>
    <m/>
    <m/>
    <m/>
    <n v="1"/>
    <x v="0"/>
  </r>
  <r>
    <n v="166"/>
    <s v="T167"/>
    <x v="0"/>
    <s v="NA"/>
    <m/>
    <m/>
    <m/>
    <s v="GPON"/>
    <s v="Tejas"/>
    <s v="TACACS Feature"/>
    <m/>
    <s v=" "/>
    <s v="Colosed"/>
    <m/>
    <s v=" "/>
    <s v=" "/>
    <m/>
    <m/>
    <m/>
    <m/>
    <s v="Sayyad Pasha"/>
    <m/>
    <m/>
    <s v="COMPLETED &amp; APPROVED"/>
    <s v="AD-UT-Tfiber"/>
    <d v="2025-04-30T00:00:00"/>
    <s v="\\172.28.9.34\Artefacts_T-Fiber TNOC Tracker\GPON\T167"/>
    <m/>
    <m/>
    <m/>
    <m/>
    <m/>
    <m/>
    <s v="472GPON"/>
    <s v="GPON"/>
    <s v="CLOSED"/>
    <m/>
    <m/>
    <m/>
    <d v="2025-04-30T00:00:00"/>
    <s v="\\172.28.9.34\Artefacts_T-Fiber TNOC Tracker\GPON\T372"/>
    <m/>
    <n v="1"/>
    <x v="1"/>
  </r>
  <r>
    <n v="167"/>
    <s v="T168"/>
    <x v="0"/>
    <s v="NA"/>
    <m/>
    <m/>
    <m/>
    <s v="GPON"/>
    <s v="Tejas"/>
    <s v="Authentication &amp; Authorization with RAIDUS"/>
    <m/>
    <s v=" "/>
    <s v="Colosed"/>
    <m/>
    <s v=" "/>
    <s v=" "/>
    <m/>
    <m/>
    <m/>
    <m/>
    <s v="Sayyad Pasha"/>
    <m/>
    <m/>
    <s v="COMPLETED &amp; APPROVED"/>
    <s v="AD-UT-Tfiber"/>
    <d v="2025-04-30T00:00:00"/>
    <s v="\\172.28.9.34\Artefacts_T-Fiber TNOC Tracker\GPON\T168"/>
    <m/>
    <m/>
    <m/>
    <m/>
    <m/>
    <m/>
    <s v="472GPON"/>
    <s v="GPON"/>
    <s v="CLOSED"/>
    <m/>
    <m/>
    <m/>
    <d v="2025-04-30T00:00:00"/>
    <s v="\\172.28.9.34\Artefacts_T-Fiber TNOC Tracker\GPON\T168"/>
    <m/>
    <n v="1"/>
    <x v="1"/>
  </r>
  <r>
    <n v="168"/>
    <s v="T169"/>
    <x v="0"/>
    <s v="NA"/>
    <m/>
    <m/>
    <m/>
    <s v="GPON"/>
    <s v="Tejas"/>
    <s v="EMS authentication &amp; Authorization with Alepo"/>
    <m/>
    <s v=" "/>
    <s v="Colosed"/>
    <m/>
    <s v=" "/>
    <s v=" "/>
    <m/>
    <m/>
    <m/>
    <m/>
    <s v="Sayyad Pasha"/>
    <m/>
    <m/>
    <s v="COMPLETED &amp; APPROVED"/>
    <s v="AD-UT-Tfiber"/>
    <d v="2025-04-30T00:00:00"/>
    <s v="\\172.28.9.34\Artefacts_T-Fiber TNOC Tracker\GPON\T169"/>
    <m/>
    <m/>
    <m/>
    <m/>
    <m/>
    <m/>
    <s v="472GPON"/>
    <s v="GPON"/>
    <s v="CLOSED"/>
    <m/>
    <m/>
    <m/>
    <d v="2025-04-30T00:00:00"/>
    <s v="\\172.28.9.34\Artefacts_T-Fiber TNOC Tracker\GPON\T169"/>
    <m/>
    <n v="1"/>
    <x v="1"/>
  </r>
  <r>
    <n v="169"/>
    <s v="T170"/>
    <x v="0"/>
    <s v="NA"/>
    <m/>
    <m/>
    <m/>
    <s v="GPON"/>
    <s v="Nokia"/>
    <s v="Accounting Feature with New build &amp; Logs filteration"/>
    <m/>
    <s v=" "/>
    <s v="Colosed"/>
    <m/>
    <s v=" "/>
    <s v=" "/>
    <m/>
    <m/>
    <m/>
    <m/>
    <s v="Sayyad Pasha"/>
    <m/>
    <m/>
    <s v="COMPLETED &amp; APPROVED"/>
    <s v="AD-UT-Tfiber"/>
    <d v="2025-04-30T00:00:00"/>
    <s v="\\172.28.9.34\Artefacts_T-Fiber TNOC Tracker\GPON\T170"/>
    <m/>
    <m/>
    <m/>
    <m/>
    <m/>
    <m/>
    <s v="472GPON"/>
    <s v="GPON"/>
    <s v="CLOSED"/>
    <m/>
    <m/>
    <m/>
    <d v="2025-04-30T00:00:00"/>
    <s v="\\172.28.9.34\Artefacts_T-Fiber TNOC Tracker\GPON\T170"/>
    <m/>
    <n v="1"/>
    <x v="1"/>
  </r>
  <r>
    <n v="170"/>
    <s v="T171"/>
    <x v="0"/>
    <s v="NA"/>
    <m/>
    <m/>
    <m/>
    <s v="GPON"/>
    <s v="Tejas"/>
    <s v="Accounting Feature with New build &amp; Logs filteration"/>
    <m/>
    <s v=" "/>
    <s v="Colosed"/>
    <m/>
    <s v=" "/>
    <s v=" "/>
    <m/>
    <m/>
    <m/>
    <m/>
    <s v="Sayyad Pasha"/>
    <m/>
    <m/>
    <s v="COMPLETED &amp; APPROVED"/>
    <s v="AD-UT-Tfiber"/>
    <d v="2025-04-30T00:00:00"/>
    <s v="\\172.28.9.34\Artefacts_T-Fiber TNOC Tracker\GPON\T171"/>
    <m/>
    <m/>
    <m/>
    <m/>
    <m/>
    <m/>
    <s v="472GPON"/>
    <s v="GPON"/>
    <s v="CLOSED"/>
    <m/>
    <m/>
    <m/>
    <d v="2025-04-30T00:00:00"/>
    <s v="\\172.28.9.34\Artefacts_T-Fiber TNOC Tracker\GPON\T170"/>
    <m/>
    <n v="1"/>
    <x v="1"/>
  </r>
  <r>
    <n v="171"/>
    <s v="T172"/>
    <x v="0"/>
    <s v="NA"/>
    <m/>
    <m/>
    <m/>
    <s v="GPON"/>
    <s v="Tejas"/>
    <s v="Tejas EMS ATP"/>
    <m/>
    <s v=" "/>
    <s v="Colosed"/>
    <m/>
    <s v=" "/>
    <s v=" "/>
    <m/>
    <m/>
    <m/>
    <m/>
    <s v="Sayyad Pasha"/>
    <m/>
    <m/>
    <s v="COMPLETED &amp; APPROVED"/>
    <s v="AD-UT-Tfiber"/>
    <d v="2025-04-30T00:00:00"/>
    <s v="\\172.28.9.34\Artefacts_T-Fiber TNOC Tracker\GPON\T172"/>
    <m/>
    <m/>
    <m/>
    <m/>
    <m/>
    <m/>
    <s v="472GPON"/>
    <s v="GPON"/>
    <s v="CLOSED"/>
    <m/>
    <m/>
    <m/>
    <d v="2025-04-30T00:00:00"/>
    <s v="\\172.28.9.34\Artefacts_T-Fiber TNOC Tracker\GPON\T172"/>
    <m/>
    <n v="1"/>
    <x v="1"/>
  </r>
  <r>
    <n v="172"/>
    <s v="T173"/>
    <x v="0"/>
    <s v="NA"/>
    <m/>
    <m/>
    <m/>
    <s v="GPON"/>
    <s v="Tejas"/>
    <s v="DC-DR Switchover Activity"/>
    <m/>
    <s v=" "/>
    <s v="Colosed"/>
    <m/>
    <s v=" "/>
    <s v=" "/>
    <m/>
    <m/>
    <m/>
    <m/>
    <s v="Sayyad Pasha"/>
    <m/>
    <m/>
    <s v="COMPLETED &amp; APPROVED"/>
    <s v="AD-UT-Tfiber"/>
    <d v="2025-04-30T00:00:00"/>
    <s v="\\172.28.9.34\Artefacts_T-Fiber TNOC Tracker\GPON\T173"/>
    <m/>
    <m/>
    <m/>
    <m/>
    <m/>
    <m/>
    <s v="472GPON"/>
    <s v="GPON"/>
    <s v="CLOSED"/>
    <m/>
    <m/>
    <m/>
    <d v="2025-04-30T00:00:00"/>
    <s v="\\172.28.9.34\Artefacts_T-Fiber TNOC Tracker\GPON\T173"/>
    <m/>
    <n v="1"/>
    <x v="1"/>
  </r>
  <r>
    <n v="173"/>
    <s v="T174"/>
    <x v="0"/>
    <s v="NA"/>
    <m/>
    <m/>
    <m/>
    <s v="GPON"/>
    <s v="Tejas"/>
    <s v="NBI API availability for BW query_x000a_Dependent on new OLT build, which supposed to released on 31- March23."/>
    <m/>
    <s v=" "/>
    <s v="Colosed"/>
    <m/>
    <s v=" "/>
    <s v=" "/>
    <m/>
    <m/>
    <m/>
    <m/>
    <s v="Sayyad Pasha"/>
    <m/>
    <m/>
    <s v="COMPLETED &amp; APPROVED"/>
    <s v="AD-UT-Tfiber"/>
    <d v="2025-04-30T00:00:00"/>
    <s v="\\172.28.9.34\Artefacts_T-Fiber TNOC Tracker\GPON\T174"/>
    <m/>
    <m/>
    <m/>
    <m/>
    <m/>
    <m/>
    <s v="472GPON"/>
    <s v="GPON"/>
    <s v="CLOSED"/>
    <m/>
    <m/>
    <m/>
    <d v="2025-04-30T00:00:00"/>
    <s v="\\172.28.9.34\Artefacts_T-Fiber TNOC Tracker\GPON\T174"/>
    <m/>
    <n v="1"/>
    <x v="1"/>
  </r>
  <r>
    <n v="174"/>
    <s v="T175"/>
    <x v="0"/>
    <s v="NA"/>
    <m/>
    <m/>
    <m/>
    <s v="GPON"/>
    <s v="Nokia"/>
    <s v="CR for Nokia API integration to close BW query and PMS related issues "/>
    <m/>
    <s v=" "/>
    <s v="Open"/>
    <m/>
    <s v="Nokia OEM"/>
    <s v="AMS"/>
    <m/>
    <s v="Having dependency on Service Inventory and NSO"/>
    <s v="NSO"/>
    <s v="Jayanth"/>
    <s v="Sayyad Pasha"/>
    <m/>
    <s v="Open"/>
    <s v="DEPENDENCY(Client/Ext.)"/>
    <s v=" "/>
    <s v=" "/>
    <s v=" "/>
    <m/>
    <m/>
    <m/>
    <m/>
    <m/>
    <m/>
    <s v="472GPON"/>
    <s v="GPON"/>
    <s v="OPEN"/>
    <m/>
    <m/>
    <m/>
    <m/>
    <m/>
    <m/>
    <n v="1"/>
    <x v="0"/>
  </r>
  <r>
    <n v="175"/>
    <s v="T176"/>
    <x v="0"/>
    <s v="NA"/>
    <m/>
    <m/>
    <m/>
    <s v="GPON"/>
    <s v="Nokia"/>
    <s v="OLT devices status in OSS is not as per AMS."/>
    <m/>
    <s v=" "/>
    <s v="Colosed"/>
    <m/>
    <s v=" "/>
    <s v=" "/>
    <m/>
    <m/>
    <m/>
    <m/>
    <s v="Sayyad Pasha"/>
    <m/>
    <m/>
    <s v="COMPLETED &amp; APPROVED"/>
    <s v="AD-UT-Tfiber"/>
    <d v="2025-04-30T00:00:00"/>
    <s v="\\172.28.9.34\Artefacts_T-Fiber TNOC Tracker\GPON\T176"/>
    <m/>
    <m/>
    <m/>
    <m/>
    <m/>
    <m/>
    <s v="472GPON"/>
    <s v="GPON"/>
    <s v="CLOSED"/>
    <m/>
    <m/>
    <m/>
    <d v="2025-04-30T00:00:00"/>
    <s v="\\172.28.9.34\Artefacts_T-Fiber TNOC Tracker\GPON\T176"/>
    <m/>
    <n v="1"/>
    <x v="1"/>
  </r>
  <r>
    <n v="176"/>
    <s v="T177"/>
    <x v="0"/>
    <s v="NA"/>
    <m/>
    <m/>
    <m/>
    <s v="GPON"/>
    <s v="Nokia"/>
    <s v="ONT devices have been recovered and validated as per AMS count."/>
    <m/>
    <s v=" "/>
    <s v="Colosed"/>
    <m/>
    <s v=" "/>
    <s v=" "/>
    <m/>
    <m/>
    <m/>
    <m/>
    <s v="Sayyad Pasha"/>
    <m/>
    <m/>
    <s v="COMPLETED &amp; APPROVED"/>
    <s v="AD-UT-Tfiber"/>
    <d v="2025-04-30T00:00:00"/>
    <s v="\\172.28.9.34\Artefacts_T-Fiber TNOC Tracker\GPON\T177"/>
    <m/>
    <m/>
    <m/>
    <m/>
    <m/>
    <m/>
    <s v="472GPON"/>
    <s v="GPON"/>
    <s v="CLOSED"/>
    <m/>
    <m/>
    <m/>
    <d v="2025-04-30T00:00:00"/>
    <s v="\\172.28.9.34\Artefacts_T-Fiber TNOC Tracker\GPON\T177"/>
    <m/>
    <n v="1"/>
    <x v="1"/>
  </r>
  <r>
    <n v="177"/>
    <s v="T178"/>
    <x v="0"/>
    <s v="NA"/>
    <m/>
    <m/>
    <m/>
    <s v="GPON"/>
    <s v="Nokia"/>
    <s v="Authentication and authorization have been tested with Nokia devices except CB OLT."/>
    <m/>
    <s v=" "/>
    <s v="Colosed"/>
    <m/>
    <s v=" "/>
    <s v=" "/>
    <m/>
    <m/>
    <m/>
    <m/>
    <s v="Sayyad Pasha"/>
    <m/>
    <m/>
    <s v="COMPLETED &amp; APPROVED"/>
    <s v="AD-UT-Tfiber"/>
    <d v="2025-04-30T00:00:00"/>
    <s v="\\172.28.9.34\Artefacts_T-Fiber TNOC Tracker\GPON\T178"/>
    <m/>
    <m/>
    <m/>
    <m/>
    <m/>
    <m/>
    <s v="472GPON"/>
    <s v="GPON"/>
    <s v="CLOSED"/>
    <m/>
    <m/>
    <m/>
    <d v="2025-04-30T00:00:00"/>
    <s v="\\172.28.9.34\Artefacts_T-Fiber TNOC Tracker\GPON\T178"/>
    <m/>
    <n v="1"/>
    <x v="1"/>
  </r>
  <r>
    <n v="178"/>
    <s v="T179"/>
    <x v="0"/>
    <s v="NA"/>
    <m/>
    <m/>
    <m/>
    <s v="GPON"/>
    <s v="Nokia"/>
    <s v="Tejas ONT firmware upgradation not happing through Nokia OLT. Joint troubleshooting is required with Tejas and Nokia."/>
    <m/>
    <s v=" "/>
    <s v="Colosed"/>
    <m/>
    <s v=" "/>
    <s v=" "/>
    <m/>
    <m/>
    <m/>
    <m/>
    <s v="Sayyad Pasha"/>
    <m/>
    <m/>
    <s v="COMPLETED &amp; APPROVED"/>
    <s v="AD-UT-Tfiber"/>
    <d v="2025-04-30T00:00:00"/>
    <s v="\\172.28.9.34\Artefacts_T-Fiber TNOC Tracker\GPON\T179"/>
    <m/>
    <m/>
    <m/>
    <m/>
    <m/>
    <m/>
    <s v="472GPON"/>
    <s v="GPON"/>
    <s v="CLOSED"/>
    <m/>
    <m/>
    <m/>
    <d v="2025-04-30T00:00:00"/>
    <s v="\\172.28.9.34\Artefacts_T-Fiber TNOC Tracker\GPON\T179"/>
    <m/>
    <n v="1"/>
    <x v="1"/>
  </r>
  <r>
    <n v="179"/>
    <s v="T180"/>
    <x v="0"/>
    <s v="NA"/>
    <m/>
    <m/>
    <m/>
    <s v="GPON"/>
    <s v="Nokia"/>
    <s v="Nokia ONT to support NAT, DHCP, both Router and Bridge mode"/>
    <m/>
    <s v=" "/>
    <s v="Open"/>
    <m/>
    <s v="Nokia OEM"/>
    <s v="ONT"/>
    <m/>
    <s v="Nokia has provided the SOP, which has been tested and is working as expected. However, Nokia ONTs connected to Tejas OLTs cannot be enabled directly through the Tejas OLT. As discussed with TFiber, we have prepared an SOP for the field team and are currently working on mapping the Nokia ONTs under Tejas OLTs to nearby Nokia OLTs"/>
    <m/>
    <m/>
    <s v="Sayyad Pasha"/>
    <m/>
    <m/>
    <s v="COMPLETED &amp; APPROVED"/>
    <s v=" "/>
    <s v=" "/>
    <s v=" "/>
    <m/>
    <m/>
    <m/>
    <m/>
    <m/>
    <m/>
    <s v="472GPON"/>
    <s v="GPON"/>
    <s v="CLOSED"/>
    <m/>
    <m/>
    <m/>
    <d v="2025-09-20T00:00:00"/>
    <s v="  \\172.28.9.34\Artefacts_T-Fiber TNOC Tracker\GPON\T180"/>
    <m/>
    <n v="1"/>
    <x v="1"/>
  </r>
  <r>
    <n v="180"/>
    <s v="T181"/>
    <x v="0"/>
    <s v="NA"/>
    <m/>
    <m/>
    <m/>
    <s v="GPON"/>
    <s v="Nokia"/>
    <s v="Accounting logs are forwarded to Alepo server, same was reflecting in Alepo server but it was forwarding towards syslog server."/>
    <m/>
    <s v=" "/>
    <s v="Colosed"/>
    <m/>
    <s v=" "/>
    <s v=" "/>
    <m/>
    <m/>
    <m/>
    <m/>
    <s v="Sayyad Pasha"/>
    <m/>
    <m/>
    <s v="COMPLETED &amp; APPROVED"/>
    <s v="AD-UT-Tfiber"/>
    <d v="2025-04-30T00:00:00"/>
    <s v="\\172.28.9.34\Artefacts_T-Fiber TNOC Tracker\GPON\T181"/>
    <m/>
    <m/>
    <m/>
    <m/>
    <m/>
    <m/>
    <s v="472GPON"/>
    <s v="GPON"/>
    <s v="CLOSED"/>
    <m/>
    <m/>
    <m/>
    <d v="2025-04-30T00:00:00"/>
    <s v="\\172.28.9.34\Artefacts_T-Fiber TNOC Tracker\GPON\T181"/>
    <m/>
    <n v="1"/>
    <x v="1"/>
  </r>
  <r>
    <n v="181"/>
    <s v="T182"/>
    <x v="0"/>
    <s v="NA"/>
    <m/>
    <m/>
    <m/>
    <s v="GPON"/>
    <s v="Nokia"/>
    <s v="Nokia EMS functional ATP to be closed with customer"/>
    <m/>
    <s v=" "/>
    <s v="Open"/>
    <m/>
    <s v="Nokia OEM"/>
    <s v="AMS"/>
    <m/>
    <s v="Working with OEM_x000a_20-Sep-25: ATP document submitted to TPA, And TPA Shared 12 observations related to RFP compliance.Same has been given to OEM for closure. Nokia team provided clarifications for 10 points and 2 points are WIP. GPON team has to share clarifications of 10 points to TPA and need to confirm timelines for remaining 2 points on 23-Sep-25."/>
    <s v="Nokia"/>
    <s v="Sivakasi"/>
    <s v="Sayyad Pasha"/>
    <m/>
    <s v="Open"/>
    <s v="DEPENDENCY(Client/Ext.)"/>
    <s v=" "/>
    <s v=" "/>
    <s v=" "/>
    <m/>
    <m/>
    <m/>
    <m/>
    <m/>
    <m/>
    <s v="472GPON"/>
    <s v="GPON"/>
    <s v="OPEN"/>
    <m/>
    <m/>
    <m/>
    <m/>
    <m/>
    <m/>
    <n v="1"/>
    <x v="0"/>
  </r>
  <r>
    <n v="182"/>
    <s v="T183"/>
    <x v="0"/>
    <s v="NA"/>
    <m/>
    <m/>
    <m/>
    <s v="GPON"/>
    <s v="Nokia"/>
    <s v="DC-DR Switchover activity need to plan."/>
    <m/>
    <s v=" "/>
    <s v="Colosed"/>
    <m/>
    <s v=" "/>
    <s v=" "/>
    <m/>
    <m/>
    <m/>
    <m/>
    <s v="Sayyad Pasha"/>
    <m/>
    <m/>
    <s v="COMPLETED &amp; APPROVED"/>
    <s v="AD-UT-Tfiber"/>
    <d v="2025-04-30T00:00:00"/>
    <s v="\\172.28.9.34\Artefacts_T-Fiber TNOC Tracker\GPON\T183"/>
    <m/>
    <m/>
    <m/>
    <m/>
    <m/>
    <m/>
    <s v="472GPON"/>
    <s v="GPON"/>
    <s v="CLOSED"/>
    <m/>
    <m/>
    <m/>
    <d v="2025-04-30T00:00:00"/>
    <s v="\\172.28.9.34\Artefacts_T-Fiber TNOC Tracker\GPON\T183"/>
    <m/>
    <n v="1"/>
    <x v="1"/>
  </r>
  <r>
    <n v="183"/>
    <s v="T184"/>
    <x v="0"/>
    <s v="NA"/>
    <m/>
    <m/>
    <m/>
    <s v="GPON"/>
    <s v="Nokia"/>
    <s v="Nokia OLTs reachability is pending for DR Servers."/>
    <m/>
    <s v=" "/>
    <s v="Colosed"/>
    <m/>
    <s v=" "/>
    <s v=" "/>
    <m/>
    <m/>
    <m/>
    <m/>
    <s v="Sayyad Pasha"/>
    <m/>
    <m/>
    <s v="COMPLETED &amp; APPROVED"/>
    <s v="AD-UT-Tfiber"/>
    <d v="2025-04-30T00:00:00"/>
    <s v="\\172.28.9.34\Artefacts_T-Fiber TNOC Tracker\GPON\T184"/>
    <m/>
    <m/>
    <m/>
    <m/>
    <m/>
    <m/>
    <s v="472GPON"/>
    <s v="GPON"/>
    <s v="CLOSED"/>
    <m/>
    <m/>
    <m/>
    <d v="2025-04-30T00:00:00"/>
    <s v="\\172.28.9.34\Artefacts_T-Fiber TNOC Tracker\GPON\T184"/>
    <m/>
    <n v="1"/>
    <x v="1"/>
  </r>
  <r>
    <n v="184"/>
    <s v="T185"/>
    <x v="0"/>
    <s v="NA"/>
    <m/>
    <m/>
    <m/>
    <s v="IP/MPLS"/>
    <s v="Service Solution"/>
    <s v="HSI (High Speed Internet to Household)"/>
    <m/>
    <s v=" "/>
    <s v="Colosed"/>
    <m/>
    <s v=" "/>
    <s v=" "/>
    <m/>
    <m/>
    <m/>
    <m/>
    <s v="RS Rao"/>
    <m/>
    <m/>
    <s v="COMPLETED &amp; APPROVED"/>
    <s v="AD-UT-Tfiber"/>
    <d v="2025-05-05T00:00:00"/>
    <s v="\\172.28.9.34\Artefacts_T-Fiber TNOC Tracker\IPMPLS\House Hold HSI Services Design LLD V1.2 - T185.pdf"/>
    <m/>
    <m/>
    <m/>
    <m/>
    <m/>
    <m/>
    <s v="472IP/MPLS"/>
    <s v="IPMPLS"/>
    <s v="CLOSED"/>
    <m/>
    <m/>
    <m/>
    <d v="2025-05-05T00:00:00"/>
    <s v="\\172.28.9.34\Artefacts_T-Fiber TNOC Tracker\IPMPLS\House Hold HSI Services Design LLD V1.2 - T185.pdf"/>
    <m/>
    <n v="1"/>
    <x v="1"/>
  </r>
  <r>
    <n v="185"/>
    <s v="T186"/>
    <x v="0"/>
    <s v="NA"/>
    <m/>
    <m/>
    <m/>
    <s v="IP/MPLS"/>
    <s v="Service Solution"/>
    <s v="IPTV to Household"/>
    <m/>
    <s v=" "/>
    <s v="Colosed"/>
    <m/>
    <s v=" "/>
    <s v=" "/>
    <m/>
    <m/>
    <m/>
    <m/>
    <s v="RS Rao"/>
    <m/>
    <m/>
    <s v="COMPLETED &amp; APPROVED"/>
    <s v="AD-UT-Tfiber"/>
    <d v="2025-05-05T00:00:00"/>
    <s v="\\172.28.9.34\Artefacts_T-Fiber TNOC Tracker\IPMPLS\House Hold IPTV Services Design LLD V1.2 - T186.pdf"/>
    <m/>
    <m/>
    <m/>
    <m/>
    <m/>
    <m/>
    <s v="472IP/MPLS"/>
    <s v="IPMPLS"/>
    <s v="CLOSED"/>
    <m/>
    <m/>
    <m/>
    <d v="2025-05-05T00:00:00"/>
    <s v="\\172.28.9.34\Artefacts_T-Fiber TNOC Tracker\IPMPLS\House Hold IPTV Services Design LLD V1.2 - T186.pdf"/>
    <m/>
    <n v="1"/>
    <x v="1"/>
  </r>
  <r>
    <n v="186"/>
    <s v="T187"/>
    <x v="0"/>
    <s v="NA"/>
    <m/>
    <m/>
    <m/>
    <s v="IP/MPLS"/>
    <s v="Service Solution"/>
    <s v="VOIP to Household"/>
    <m/>
    <s v=" "/>
    <s v="Colosed"/>
    <m/>
    <s v=" "/>
    <s v=" "/>
    <m/>
    <m/>
    <m/>
    <m/>
    <s v="RS Rao"/>
    <m/>
    <m/>
    <s v="COMPLETED &amp; APPROVED"/>
    <s v="AD-UT-Tfiber"/>
    <d v="2025-05-05T00:00:00"/>
    <s v="\\172.28.9.34\Artefacts_T-Fiber TNOC Tracker\IPMPLS\House Hold VoIP Services Design LLD V1.2 - t187.pdf"/>
    <m/>
    <m/>
    <m/>
    <m/>
    <m/>
    <m/>
    <s v="472IP/MPLS"/>
    <s v="IPMPLS"/>
    <s v="CLOSED"/>
    <m/>
    <m/>
    <m/>
    <d v="2025-05-05T00:00:00"/>
    <s v="\\172.28.9.34\Artefacts_T-Fiber TNOC Tracker\IPMPLS\House Hold VoIP Services Design LLD V1.2 - t187.pdf"/>
    <m/>
    <n v="1"/>
    <x v="1"/>
  </r>
  <r>
    <n v="187"/>
    <s v="T188"/>
    <x v="0"/>
    <s v="NA"/>
    <m/>
    <m/>
    <m/>
    <s v="IP/MPLS"/>
    <s v="Service Solution"/>
    <s v="Internet to GI (Govt. Institution)"/>
    <m/>
    <s v=" "/>
    <s v="Colosed"/>
    <m/>
    <s v=" "/>
    <s v=" "/>
    <m/>
    <m/>
    <m/>
    <m/>
    <s v="RS Rao"/>
    <m/>
    <m/>
    <s v="COMPLETED &amp; APPROVED"/>
    <s v="AD-UT-Tfiber"/>
    <d v="2025-05-05T00:00:00"/>
    <s v="\\172.28.9.34\Artefacts_T-Fiber TNOC Tracker\IPMPLS\T-FIBER T-Net for GI Broadband Service Design LLD V1.1 - T188.pdf"/>
    <m/>
    <m/>
    <m/>
    <m/>
    <m/>
    <m/>
    <s v="472IP/MPLS"/>
    <s v="IPMPLS"/>
    <s v="CLOSED"/>
    <m/>
    <m/>
    <m/>
    <d v="2025-05-05T00:00:00"/>
    <s v="\\172.28.9.34\Artefacts_T-Fiber TNOC Tracker\IPMPLS\T-FIBER T-Net for GI Broadband Service Design LLD V1.1 - T188.pdf"/>
    <m/>
    <n v="1"/>
    <x v="1"/>
  </r>
  <r>
    <n v="188"/>
    <s v="T189"/>
    <x v="0"/>
    <s v="NA"/>
    <m/>
    <m/>
    <m/>
    <s v="IP/MPLS"/>
    <s v="Service Solution"/>
    <s v="CCTV Unicast"/>
    <m/>
    <s v=" "/>
    <s v="Colosed"/>
    <m/>
    <s v=" "/>
    <s v=" "/>
    <m/>
    <m/>
    <m/>
    <m/>
    <s v="RS Rao"/>
    <m/>
    <m/>
    <s v="COMPLETED &amp; APPROVED"/>
    <s v="AD-UT-Tfiber"/>
    <d v="2025-05-05T00:00:00"/>
    <s v="\\172.28.9.34\Artefacts_T-Fiber TNOC Tracker\IPMPLS\Centrailzed CCTV Surveillance Monitoring over T-Fiber Network-Solution Doucment_Initial Draft V1.0 - T189.pdf"/>
    <m/>
    <m/>
    <m/>
    <m/>
    <m/>
    <m/>
    <s v="472IP/MPLS"/>
    <s v="IPMPLS"/>
    <s v="CLOSED"/>
    <m/>
    <m/>
    <m/>
    <d v="2025-05-05T00:00:00"/>
    <s v="\\172.28.9.34\Artefacts_T-Fiber TNOC Tracker\IPMPLS\Centrailzed CCTV Surveillance Monitoring over T-Fiber Network-Solution Doucment_Initial Draft V1.0 - T189.pdf"/>
    <m/>
    <n v="1"/>
    <x v="1"/>
  </r>
  <r>
    <n v="189"/>
    <s v="T190"/>
    <x v="0"/>
    <s v="NA"/>
    <m/>
    <m/>
    <m/>
    <s v="IP/MPLS"/>
    <s v="Service Solution"/>
    <s v="CCTV Multicast"/>
    <m/>
    <s v=" "/>
    <s v="Colosed"/>
    <m/>
    <s v=" "/>
    <s v=" "/>
    <m/>
    <m/>
    <m/>
    <m/>
    <s v="RS Rao"/>
    <m/>
    <m/>
    <s v="COMPLETED &amp; APPROVED"/>
    <s v="AD-UT-Tfiber"/>
    <d v="2025-05-05T00:00:00"/>
    <s v="\\172.28.9.34\Artefacts_T-Fiber TNOC Tracker\IPMPLS\CCTV Multicast Solution LLD V1.2 - T190.pdf"/>
    <m/>
    <m/>
    <m/>
    <m/>
    <m/>
    <m/>
    <s v="472IP/MPLS"/>
    <s v="IPMPLS"/>
    <s v="CLOSED"/>
    <m/>
    <m/>
    <m/>
    <d v="2025-05-05T00:00:00"/>
    <s v="\\172.28.9.34\Artefacts_T-Fiber TNOC Tracker\IPMPLS\CCTV Multicast Solution LLD V1.2 - T190.pdf"/>
    <m/>
    <n v="1"/>
    <x v="1"/>
  </r>
  <r>
    <n v="190"/>
    <s v="T191"/>
    <x v="0"/>
    <s v="NA"/>
    <m/>
    <m/>
    <m/>
    <s v="IP/MPLS"/>
    <s v="Service Solution"/>
    <s v="Cell Tower L2VPN"/>
    <m/>
    <s v=" "/>
    <s v="Colosed"/>
    <m/>
    <s v=" "/>
    <s v=" "/>
    <m/>
    <m/>
    <m/>
    <m/>
    <s v="RS Rao"/>
    <m/>
    <m/>
    <s v="COMPLETED &amp; APPROVED"/>
    <s v="AD-UT-Tfiber"/>
    <d v="2025-05-05T00:00:00"/>
    <s v="\\172.28.9.34\Artefacts_T-Fiber TNOC Tracker\IPMPLS\TFIBER T-CELL Service Design &amp; Solution V4.3 T197, T336, T337, T338.pdf"/>
    <m/>
    <m/>
    <m/>
    <m/>
    <m/>
    <m/>
    <s v="472IP/MPLS"/>
    <s v="IPMPLS"/>
    <s v="CLOSED"/>
    <m/>
    <m/>
    <m/>
    <d v="2025-05-05T00:00:00"/>
    <s v="\\172.28.9.34\Artefacts_T-Fiber TNOC Tracker\IPMPLS\TFIBER T-CELL Service Design &amp; Solution V4.3 T197, T336, T337, T338.pdf"/>
    <m/>
    <n v="1"/>
    <x v="1"/>
  </r>
  <r>
    <n v="191"/>
    <s v="T192"/>
    <x v="0"/>
    <s v="NA"/>
    <m/>
    <m/>
    <m/>
    <s v="IP/MPLS"/>
    <s v="Service Solution"/>
    <s v="Dhanush Telemedicine Application"/>
    <m/>
    <s v=" "/>
    <s v="Colosed"/>
    <m/>
    <s v=" "/>
    <s v=" "/>
    <m/>
    <m/>
    <m/>
    <m/>
    <s v="RS Rao"/>
    <m/>
    <m/>
    <s v="COMPLETED &amp; APPROVED"/>
    <s v="AD-UT-Tfiber"/>
    <d v="2025-05-05T00:00:00"/>
    <s v="\\172.28.9.34\Artefacts_T-Fiber TNOC Tracker\IPMPLS\T-FIBER DHANUSH TELEMEDICINE SOLUTION LLD V1.0 - T192.pdf"/>
    <m/>
    <m/>
    <m/>
    <m/>
    <m/>
    <m/>
    <s v="472IP/MPLS"/>
    <s v="IPMPLS"/>
    <s v="CLOSED"/>
    <m/>
    <m/>
    <m/>
    <d v="2025-05-05T00:00:00"/>
    <s v="\\172.28.9.34\Artefacts_T-Fiber TNOC Tracker\IPMPLS\T-FIBER DHANUSH TELEMEDICINE SOLUTION LLD V1.0 - T192.pdf"/>
    <m/>
    <n v="1"/>
    <x v="1"/>
  </r>
  <r>
    <n v="192"/>
    <s v="T193"/>
    <x v="0"/>
    <s v="NA"/>
    <m/>
    <m/>
    <m/>
    <s v="IP/MPLS"/>
    <s v="Service Solution"/>
    <s v="SDC content to Household and GI"/>
    <m/>
    <s v=" "/>
    <s v="Open"/>
    <m/>
    <s v=" "/>
    <s v=" "/>
    <m/>
    <s v="22-Sep-25: Need to review plan and approve_x000a_12-Sep-25 : Peering plan submitted as per discussion on 11-Sep-25_x000a_01-Jul-25 : Design document submitted with suggested approaches. Require inputs from TFiber   to conduct PoC and finalize service design."/>
    <s v="T Fiber"/>
    <s v="Sanjay"/>
    <s v="RS Rao"/>
    <m/>
    <s v="Open"/>
    <s v="DEPENDENCY(Client/Ext.)"/>
    <s v=" "/>
    <s v=" "/>
    <s v=" "/>
    <m/>
    <m/>
    <m/>
    <m/>
    <m/>
    <m/>
    <s v="472IP/MPLS"/>
    <s v="IPMPLS"/>
    <s v="OPEN"/>
    <m/>
    <m/>
    <m/>
    <m/>
    <m/>
    <m/>
    <n v="1"/>
    <x v="0"/>
  </r>
  <r>
    <n v="193"/>
    <s v="T194"/>
    <x v="0"/>
    <s v="NA"/>
    <m/>
    <m/>
    <m/>
    <s v="BSS "/>
    <s v="Service Catalogue"/>
    <s v="Incremental Product/ Services finalization in T-Fiber network"/>
    <m/>
    <s v=" "/>
    <s v="Open"/>
    <m/>
    <s v=" "/>
    <s v=" "/>
    <m/>
    <s v="01-Jul-25 : Dependecy on Tfiber in PCN (Product Concept Note) finalisation. Tracked in BSS action item T12 (part of 472 tracker)"/>
    <m/>
    <m/>
    <s v="Manoj Nibrad"/>
    <m/>
    <s v="Open"/>
    <s v="Open"/>
    <s v=" "/>
    <s v=" "/>
    <s v=" "/>
    <m/>
    <m/>
    <m/>
    <m/>
    <m/>
    <m/>
    <s v="472BSS "/>
    <s v="Applications/Tools"/>
    <s v="OPEN"/>
    <m/>
    <m/>
    <m/>
    <m/>
    <m/>
    <m/>
    <n v="1"/>
    <x v="0"/>
  </r>
  <r>
    <n v="194"/>
    <s v="T195"/>
    <x v="0"/>
    <s v="NA"/>
    <m/>
    <m/>
    <m/>
    <s v="IP/MPLS"/>
    <s v="Service Provisioning"/>
    <s v="Service Provisioning PoC for SCCM/NSO - L2, L3 VPN"/>
    <m/>
    <s v=" "/>
    <s v="Open"/>
    <m/>
    <s v=" "/>
    <s v=" "/>
    <m/>
    <s v="Post 24.06.25 review and direction, working for a alternate options for NSO. will come back as earliest with closure plan."/>
    <m/>
    <m/>
    <s v="Jayant Madavi"/>
    <m/>
    <s v="Open"/>
    <s v="DEPENDENCY(Client/Ext.)"/>
    <s v=" "/>
    <s v=" "/>
    <s v=" "/>
    <m/>
    <m/>
    <m/>
    <m/>
    <m/>
    <m/>
    <s v="472IP/MPLS"/>
    <s v="IPMPLS"/>
    <s v="OPEN"/>
    <m/>
    <m/>
    <m/>
    <m/>
    <m/>
    <m/>
    <n v="1"/>
    <x v="0"/>
  </r>
  <r>
    <n v="195"/>
    <s v="T196"/>
    <x v="0"/>
    <s v="NA"/>
    <m/>
    <m/>
    <m/>
    <s v="IP/MPLS"/>
    <s v="Service Provisioning"/>
    <s v="Service Provisioning PoC for SCCM/NSO - QoS (all scenarios)"/>
    <m/>
    <s v=" "/>
    <s v="Open"/>
    <m/>
    <s v=" "/>
    <s v=" "/>
    <m/>
    <s v="Post 24.06.25 review and direction, working for a alternate options for NSO. will come back as earliest with closure plan."/>
    <m/>
    <m/>
    <s v="Jayant Madavi"/>
    <m/>
    <s v="Open"/>
    <s v="DEPENDENCY(Client/Ext.)"/>
    <s v=" "/>
    <s v=" "/>
    <s v=" "/>
    <m/>
    <m/>
    <m/>
    <m/>
    <m/>
    <m/>
    <s v="472IP/MPLS"/>
    <s v="IPMPLS"/>
    <s v="OPEN"/>
    <m/>
    <m/>
    <m/>
    <m/>
    <m/>
    <m/>
    <n v="1"/>
    <x v="0"/>
  </r>
  <r>
    <n v="196"/>
    <s v="T197"/>
    <x v="0"/>
    <s v="NA"/>
    <m/>
    <m/>
    <m/>
    <s v="IP/MPLS"/>
    <s v="Service Provisioning"/>
    <s v="Service Provisioning PoC for SCCM/NSO - MVPN (all scenarios)"/>
    <m/>
    <s v=" "/>
    <s v="Open"/>
    <m/>
    <s v=" "/>
    <s v=" "/>
    <m/>
    <s v="Post 24.06.25 review and direction, working for a alternate options for NSO. will come back as earliest with closure plan."/>
    <m/>
    <m/>
    <s v="Jayant Madavi"/>
    <m/>
    <s v="Open"/>
    <s v="DEPENDENCY(Client/Ext.)"/>
    <s v=" "/>
    <s v=" "/>
    <s v=" "/>
    <m/>
    <m/>
    <m/>
    <m/>
    <m/>
    <m/>
    <s v="472IP/MPLS"/>
    <s v="IPMPLS"/>
    <s v="OPEN"/>
    <m/>
    <m/>
    <m/>
    <m/>
    <m/>
    <m/>
    <n v="1"/>
    <x v="0"/>
  </r>
  <r>
    <n v="197"/>
    <s v="T198"/>
    <x v="0"/>
    <s v="NA"/>
    <m/>
    <m/>
    <m/>
    <s v="IP/MPLS"/>
    <s v="Network AT"/>
    <s v="Simulation and testing network for parameters like network convergence etc"/>
    <m/>
    <s v=" "/>
    <s v="Open"/>
    <m/>
    <s v=" "/>
    <s v=" "/>
    <m/>
    <s v="22-Sep-2025: Need to have discussion on Network AT parameters_x000a_8-Jul-2025 - Sandeep will come back by EoD today on extension of Cisco support renewal_x000a_01-Jul-25 : OEM(Cisco) suport is required to perform network AT, Inputs provided to OEM. OEM to provide Network AT procedure including all tests and test procedures._x000a_OEM onboarding is in progress  &amp; LnT Contracts team is coordinating"/>
    <s v="TPA, T Fiber, L&amp;T"/>
    <s v="Biju,Sanjay, RS Rao"/>
    <s v="RS Rao"/>
    <m/>
    <s v="Open"/>
    <s v="DEPENDENCY(Client/Ext.)"/>
    <s v=" "/>
    <s v=" "/>
    <s v=" "/>
    <m/>
    <m/>
    <m/>
    <m/>
    <m/>
    <m/>
    <s v="472IP/MPLS"/>
    <s v="IPMPLS"/>
    <s v="OPEN"/>
    <m/>
    <m/>
    <m/>
    <m/>
    <m/>
    <m/>
    <n v="1"/>
    <x v="0"/>
  </r>
  <r>
    <n v="198"/>
    <s v="T199"/>
    <x v="0"/>
    <s v="NA"/>
    <m/>
    <m/>
    <m/>
    <s v="IP/MPLS"/>
    <s v="Design &amp; Documentation"/>
    <s v="HLD"/>
    <m/>
    <s v=" "/>
    <s v="Colosed"/>
    <m/>
    <s v=" "/>
    <s v=" "/>
    <m/>
    <m/>
    <m/>
    <m/>
    <s v="RS Rao"/>
    <m/>
    <m/>
    <s v="COMPLETED &amp; APPROVED"/>
    <s v="AD-UT-Tfiber"/>
    <d v="2025-05-05T00:00:00"/>
    <s v="\\172.28.9.34\Artefacts_T-Fiber TNOC Tracker\IPMPLS\E2E_Network HLD_Part1_V2.0_ 29.10.2020(Approved) - T199.pdf"/>
    <m/>
    <m/>
    <m/>
    <m/>
    <m/>
    <m/>
    <s v="472IP/MPLS"/>
    <s v="IPMPLS"/>
    <s v="CLOSED"/>
    <m/>
    <m/>
    <m/>
    <d v="2025-05-05T00:00:00"/>
    <s v="\\172.28.9.34\Artefacts_T-Fiber TNOC Tracker\IPMPLS\E2E_Network HLD_Part1_V2.0_ 29.10.2020(Approved) - T199.pdf"/>
    <m/>
    <n v="1"/>
    <x v="1"/>
  </r>
  <r>
    <n v="199"/>
    <s v="T200"/>
    <x v="0"/>
    <s v="NA"/>
    <m/>
    <m/>
    <m/>
    <s v="IP/MPLS"/>
    <s v="Design &amp; Documentation"/>
    <s v="Approved conditionally with few punch points. Updated LLD to be submitted"/>
    <m/>
    <s v=" "/>
    <s v="Open"/>
    <m/>
    <s v=" "/>
    <s v=" "/>
    <m/>
    <m/>
    <s v="Duplicate"/>
    <m/>
    <s v="RS Rao"/>
    <m/>
    <m/>
    <s v="COMPLETED &amp; APPROVED"/>
    <s v="AD-UT, Tfiber (Sanjay ji)"/>
    <d v="2025-08-21T00:00:00"/>
    <s v="\\172.28.9.34\Artefacts_T-Fiber TNOC Tracker\IPMPLS\IP MPLS Network LLD V1.7 14-Aug-2025.pdf"/>
    <m/>
    <m/>
    <m/>
    <m/>
    <m/>
    <m/>
    <s v="472IP/MPLS"/>
    <s v="IPMPLS"/>
    <s v="CLOSED"/>
    <m/>
    <m/>
    <s v="Duplicate"/>
    <d v="2025-08-21T00:00:00"/>
    <s v="\\172.28.9.34\Artefacts_T-Fiber TNOC Tracker\IPMPLS\IP MPLS Network LLD V1.7 14-Aug-2025.pdf"/>
    <m/>
    <n v="1"/>
    <x v="1"/>
  </r>
  <r>
    <n v="200"/>
    <s v="T201"/>
    <x v="0"/>
    <s v="NA"/>
    <m/>
    <m/>
    <m/>
    <s v="IP/MPLS"/>
    <s v="OSS"/>
    <s v="FMS Fault Management System (Device, Link ticketing etc)"/>
    <m/>
    <s v=" "/>
    <s v="Open"/>
    <m/>
    <s v=" "/>
    <s v=" "/>
    <m/>
    <s v="22-Sep-25: Auto ticketing verification is depending on OSS, reqiured configguration or changes done in OSS. Now auto ticket is working atrefatcs to be submitted for Node and Link._x000a_08-Jul-25 : Requirement given to OSS for implementation. FMS parameters given_x000a_1. Node down (Router, Switch, DC Network Switches, DWDM, OTN, OADM, OLT, UPS) : Field alarm should be received in NNMi. NNMi has to forward the alarm to OBM, NPS and to TeMiP. UCA has to carryout correlation and accordingly pass the root cause to SM to generate TT. once TT is generated it is assigned to respective District Engineer along with mail. After Fault resolution, TT should be resolved in system with alarm clearance and NoC has to close the TT with RFO._x000a_ Link down, Protocol down, RSP/Card/PSU down, High Temperature, Latency, Packet Loss, Jitter. End-to-end implementation and demonstration pending in OSS"/>
    <s v="L&amp;T"/>
    <s v="Suresh Pawar"/>
    <s v="Suresh Pawar"/>
    <m/>
    <m/>
    <s v="CLOSURE REVIEW PENDING "/>
    <s v=" "/>
    <s v=" "/>
    <s v=" "/>
    <m/>
    <m/>
    <m/>
    <m/>
    <m/>
    <m/>
    <s v="472IP/MPLS"/>
    <s v="IPMPLS"/>
    <s v="OPEN"/>
    <s v="CLOSURE REVIEW PENDING "/>
    <n v="0"/>
    <m/>
    <m/>
    <m/>
    <m/>
    <n v="1"/>
    <x v="2"/>
  </r>
  <r>
    <n v="201"/>
    <s v="T202"/>
    <x v="0"/>
    <s v="NA"/>
    <m/>
    <m/>
    <m/>
    <s v="IP/MPLS"/>
    <s v="OSS"/>
    <s v="PMS Performance Management System (Utilization, Errors etc)"/>
    <m/>
    <s v=" "/>
    <s v="Open"/>
    <m/>
    <s v=" "/>
    <s v=" "/>
    <m/>
    <s v="25-Sep-25: Implementation completed, Need to validate and cofirm_x000a_07-Jul-25 : Requirement given to OSS for implementation. PMS parameters given - CPU, Memory, Backplane and Link utilization, CRC errors, Optical power, QoS parameters  . End-to-end implementation and demonstration pending in OSS"/>
    <s v="L&amp;T"/>
    <s v="Suresh Pawar"/>
    <s v="Suresh Pawar"/>
    <m/>
    <m/>
    <s v="CLOSURE REVIEW PENDING "/>
    <s v=" "/>
    <s v=" "/>
    <s v=" "/>
    <m/>
    <m/>
    <m/>
    <m/>
    <m/>
    <m/>
    <s v="472IP/MPLS"/>
    <s v="IPMPLS"/>
    <s v="OPEN"/>
    <s v="COMPLETED"/>
    <n v="0"/>
    <m/>
    <m/>
    <m/>
    <m/>
    <n v="1"/>
    <x v="2"/>
  </r>
  <r>
    <n v="202"/>
    <s v="T203"/>
    <x v="0"/>
    <s v="NA"/>
    <m/>
    <m/>
    <m/>
    <s v="IP/MPLS"/>
    <s v="OSS"/>
    <s v="Dashboard (Network Parameter Dash Boards)"/>
    <m/>
    <s v=" "/>
    <s v="Open"/>
    <m/>
    <s v=" "/>
    <s v=" "/>
    <m/>
    <s v="25-Sep-25: Implementation completed, Need to validate and cofirm_x000a_07-Jul-25 : Requirement given to OSS for implementation. Dash Board required - Top CPU, Memory, Link utilization, Temperature, All Critical alarms   . Demonstration pending in OSS"/>
    <s v="L&amp;T"/>
    <s v="Suresh Pawar"/>
    <s v="Suresh Pawar"/>
    <m/>
    <s v="Open"/>
    <s v="WIP"/>
    <s v=" "/>
    <s v=" "/>
    <s v=" "/>
    <m/>
    <m/>
    <m/>
    <m/>
    <m/>
    <m/>
    <s v="472IP/MPLS"/>
    <s v="IPMPLS"/>
    <s v="OPEN"/>
    <s v="OPEN"/>
    <n v="0"/>
    <m/>
    <m/>
    <m/>
    <m/>
    <n v="1"/>
    <x v="0"/>
  </r>
  <r>
    <n v="203"/>
    <s v="T204"/>
    <x v="0"/>
    <s v="NA"/>
    <m/>
    <m/>
    <m/>
    <s v="IP/MPLS"/>
    <s v="OSS"/>
    <s v="Reports (Invetory, Device avability, Link Availability)"/>
    <m/>
    <s v=" "/>
    <s v="Open"/>
    <m/>
    <s v=" "/>
    <s v=" "/>
    <m/>
    <s v="25-Sep-25: Reports are available in UOC, Artefacts to be submitted for clsore_x000a_07-Jul-25 : Requirement given to OSS for implementation. Reports required - Node availability, Link availability, Link utilization, Inventory, CPU utilization, Memory Utilization, Latecy.  Demonstration pending in OSS"/>
    <s v="L&amp;T"/>
    <s v="Suresh Pawar"/>
    <s v="Suresh Pawar"/>
    <m/>
    <m/>
    <s v="CLOSURE REVIEW PENDING "/>
    <s v=" "/>
    <s v=" "/>
    <s v=" "/>
    <m/>
    <m/>
    <m/>
    <m/>
    <m/>
    <m/>
    <s v="472IP/MPLS"/>
    <s v="IPMPLS"/>
    <s v="OPEN"/>
    <s v="COMPLETED"/>
    <n v="0"/>
    <m/>
    <m/>
    <m/>
    <m/>
    <n v="1"/>
    <x v="2"/>
  </r>
  <r>
    <n v="204"/>
    <s v="T205"/>
    <x v="0"/>
    <s v="NA"/>
    <m/>
    <m/>
    <m/>
    <s v="NSO"/>
    <s v="Installation"/>
    <s v="Installation of NSO Applications"/>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05"/>
    <s v="T206"/>
    <x v="0"/>
    <s v="NA"/>
    <m/>
    <m/>
    <m/>
    <s v="NSO"/>
    <s v="Integration"/>
    <s v="Integration with Third Party Applications/Nodes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06"/>
    <s v="T207"/>
    <x v="0"/>
    <s v="NA"/>
    <m/>
    <m/>
    <m/>
    <s v="NSO"/>
    <s v="Integration"/>
    <s v="OSS"/>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07"/>
    <s v="T208"/>
    <x v="0"/>
    <s v="NA"/>
    <m/>
    <m/>
    <m/>
    <s v="NSO"/>
    <s v="Integration"/>
    <s v="BSS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08"/>
    <s v="T209"/>
    <x v="0"/>
    <s v="NA"/>
    <m/>
    <m/>
    <m/>
    <s v="NSO"/>
    <s v="Integration"/>
    <s v="Nodes"/>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09"/>
    <s v="T210"/>
    <x v="0"/>
    <s v="NA"/>
    <m/>
    <m/>
    <m/>
    <s v="NSO"/>
    <s v="Integration"/>
    <s v="EMS-GP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10"/>
    <s v="T211"/>
    <x v="0"/>
    <s v="NA"/>
    <m/>
    <m/>
    <m/>
    <s v="NSO"/>
    <s v="Integration"/>
    <s v="EMS-DWDM"/>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11"/>
    <s v="T212"/>
    <x v="0"/>
    <s v="NA"/>
    <m/>
    <m/>
    <m/>
    <s v="NSO"/>
    <s v="Development and unit testing"/>
    <s v="Service verification and provisioning - IP MPLS"/>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12"/>
    <s v="T213"/>
    <x v="0"/>
    <s v="NA"/>
    <m/>
    <m/>
    <m/>
    <s v="NSO"/>
    <s v="Development and unit testing"/>
    <s v="Service verification and activation - GPON Nokia and Tejas"/>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13"/>
    <s v="T214"/>
    <x v="0"/>
    <s v="NA"/>
    <m/>
    <m/>
    <m/>
    <s v="NSO"/>
    <s v="Development and unit testing"/>
    <s v="SCCM provisioning request for HSI, IPTV, T-Wire,T-VPN,VoIP,CCTV SDD"/>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14"/>
    <s v="T215"/>
    <x v="0"/>
    <s v="NA"/>
    <m/>
    <m/>
    <m/>
    <s v="NSO"/>
    <s v="Development and unit testing"/>
    <s v="NSO module final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15"/>
    <s v="T216"/>
    <x v="0"/>
    <s v="NA"/>
    <m/>
    <m/>
    <m/>
    <s v="NSO"/>
    <s v="Integration"/>
    <s v="NSO integration with SCCM"/>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16"/>
    <s v="T217"/>
    <x v="0"/>
    <s v="NA"/>
    <m/>
    <m/>
    <m/>
    <s v="NSO"/>
    <s v="MoM Action"/>
    <s v="Cisco NSO to test all the cisco elements including SG350 Horizontal switch to deliver service"/>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17"/>
    <s v="T218"/>
    <x v="0"/>
    <s v="NA"/>
    <m/>
    <m/>
    <m/>
    <s v="NSO"/>
    <s v="MoM Action"/>
    <s v="NSO LLD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18"/>
    <s v="T219"/>
    <x v="0"/>
    <s v="NA"/>
    <m/>
    <m/>
    <m/>
    <s v="NSO"/>
    <s v="MoM Action"/>
    <s v="Service catalog with product concept note for all services with target requirement date."/>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19"/>
    <s v="T220"/>
    <x v="0"/>
    <s v="NA"/>
    <m/>
    <m/>
    <m/>
    <s v="NSO"/>
    <s v="MoM Action"/>
    <s v="T-Cell Service definition sign off"/>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20"/>
    <s v="T221"/>
    <x v="0"/>
    <s v="NA"/>
    <m/>
    <m/>
    <m/>
    <s v="NSO"/>
    <s v="MoM Action"/>
    <s v="MAG/GAC ports reservation feasibility for services booked in BSS with payments made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21"/>
    <s v="T222"/>
    <x v="0"/>
    <s v="NA"/>
    <m/>
    <m/>
    <m/>
    <s v="NSO"/>
    <s v="MoM Action"/>
    <s v="Tejas NED readiness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22"/>
    <s v="T223"/>
    <x v="0"/>
    <s v="NA"/>
    <m/>
    <m/>
    <m/>
    <s v="NSO"/>
    <s v="MoM Action"/>
    <s v="IPTV tested needs to be finalised for additional configuration for multicast and tested as per lab availability and final sign off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23"/>
    <s v="T224"/>
    <x v="0"/>
    <s v="NA"/>
    <m/>
    <m/>
    <m/>
    <s v="NSO"/>
    <s v="MoM Action"/>
    <s v="BSS to provide actual feasibility parameters e.g PE port number(s) from OSS . Right now values are hard-coded . In turn OSS to get these details from GIS. We havent seen an e2e workign scenario on this yet.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24"/>
    <s v="T225"/>
    <x v="0"/>
    <s v="NA"/>
    <m/>
    <m/>
    <m/>
    <s v="NSO"/>
    <s v="MoM Action"/>
    <s v="VLAN logic : Vlan logic for HSI-SVLAN has beed provided per zone information. But most of deployments are coming with vlan 256 of PIONEER for any service . This needs to be looked at. VLAN ID should be changed to as per plan shared by Aravindhan.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225"/>
    <s v="T226"/>
    <x v="0"/>
    <s v="NA"/>
    <m/>
    <s v="OSS"/>
    <s v="OSS"/>
    <s v="OSS"/>
    <s v="IPMPLS"/>
    <s v="Alarm &amp; Auto TT"/>
    <m/>
    <s v=" "/>
    <s v="Open"/>
    <m/>
    <s v=" "/>
    <s v=" "/>
    <m/>
    <s v="1. OT Stack upgrade is under discussion _x000a_2. Resync stabilization is WIP : Action Plan to submitted by 9th Sept 2025"/>
    <m/>
    <m/>
    <s v="Suresh Pawar"/>
    <m/>
    <m/>
    <s v="CLOSURE REVIEW PENDING "/>
    <s v=" "/>
    <s v=" "/>
    <s v=" "/>
    <m/>
    <m/>
    <m/>
    <m/>
    <m/>
    <m/>
    <s v="472OSS"/>
    <s v="Applications/Tools"/>
    <s v="OPEN"/>
    <s v="COMPLETED"/>
    <s v="1. OT Stack upgrade is under discussion _x000a_2. Resync stabilization is WIP : Action Plan to submitted by 9th Sept 2025"/>
    <m/>
    <m/>
    <m/>
    <m/>
    <n v="1"/>
    <x v="2"/>
  </r>
  <r>
    <n v="226"/>
    <s v="T227"/>
    <x v="0"/>
    <s v="NA"/>
    <m/>
    <s v="OSS"/>
    <s v="OSS"/>
    <s v="OSS"/>
    <s v="Other Applications Integrations with OSS"/>
    <s v="Create trouble ticket by BSS CRM"/>
    <m/>
    <s v=" "/>
    <s v="Colosed"/>
    <m/>
    <s v=" "/>
    <s v=" "/>
    <m/>
    <m/>
    <m/>
    <m/>
    <s v="Suresh Pawar"/>
    <m/>
    <m/>
    <s v="COMPLETED &amp; APPROVED"/>
    <s v="AD-UT-Tfiber"/>
    <d v="2025-05-26T00:00:00"/>
    <s v="\\172.28.9.34\share drive\Artefacts_T-Fiber TNOC Tracker\OSS\T227"/>
    <m/>
    <m/>
    <m/>
    <m/>
    <m/>
    <m/>
    <s v="472OSS"/>
    <s v="Applications/Tools"/>
    <s v="CLOSED"/>
    <s v="COMPLETED &amp; APPROVED"/>
    <n v="0"/>
    <m/>
    <d v="2025-05-26T00:00:00"/>
    <s v="\\172.28.9.34\share drive\Artefacts_T-Fiber TNOC Tracker\OSS\T227"/>
    <m/>
    <n v="1"/>
    <x v="1"/>
  </r>
  <r>
    <n v="227"/>
    <s v="T228"/>
    <x v="0"/>
    <s v="NA"/>
    <m/>
    <s v="OSS"/>
    <s v="OSS"/>
    <s v="OSS"/>
    <s v="Other Applications Integrations with OSS"/>
    <s v="Creation of technical incident by Helpdesk"/>
    <m/>
    <s v=" "/>
    <s v="Open"/>
    <m/>
    <s v=" "/>
    <s v=" "/>
    <m/>
    <s v="17-05-2025: Under observation. Seek approval from Sivakumar_x000a_26-06-2025: closed from OSS end, help desk to start using"/>
    <m/>
    <m/>
    <s v="Suresh Pawar"/>
    <m/>
    <m/>
    <s v="CLOSURE REVIEW PENDING "/>
    <s v=" "/>
    <s v=" "/>
    <s v=" "/>
    <m/>
    <m/>
    <m/>
    <m/>
    <m/>
    <m/>
    <s v="472OSS"/>
    <s v="Applications/Tools"/>
    <s v="OPEN"/>
    <s v="COMPLETED"/>
    <n v="0"/>
    <m/>
    <m/>
    <m/>
    <m/>
    <n v="1"/>
    <x v="2"/>
  </r>
  <r>
    <n v="228"/>
    <s v="T229"/>
    <x v="0"/>
    <s v="NA"/>
    <m/>
    <s v="OSS"/>
    <s v="OSS"/>
    <s v="OSS"/>
    <s v="DWDM Integration with OSS"/>
    <s v="DWDM Network Alarms integration has been completed in HPE OSS. However, all alarm counts are not in sync with Ciena MCP to HPE vTeMIP. "/>
    <m/>
    <s v=" "/>
    <s v="Colosed"/>
    <m/>
    <s v=" "/>
    <s v=" "/>
    <m/>
    <m/>
    <m/>
    <m/>
    <s v="Suresh Pawar"/>
    <m/>
    <m/>
    <s v="COMPLETED &amp; APPROVED"/>
    <s v="AD-UT-Tfiber"/>
    <d v="2025-05-29T00:00:00"/>
    <s v="\\172.28.9.34\share drive\Artefacts_T-Fiber TNOC Tracker\OSS\T229"/>
    <m/>
    <m/>
    <m/>
    <m/>
    <m/>
    <m/>
    <s v="472OSS"/>
    <s v="Applications/Tools"/>
    <s v="CLOSED"/>
    <s v="COMPLETED &amp; APPROVED"/>
    <n v="0"/>
    <m/>
    <d v="2025-05-29T00:00:00"/>
    <s v="\\172.28.9.34\share drive\Artefacts_T-Fiber TNOC Tracker\OSS\T229"/>
    <m/>
    <n v="1"/>
    <x v="1"/>
  </r>
  <r>
    <n v="229"/>
    <s v="T230"/>
    <x v="0"/>
    <s v="NA"/>
    <m/>
    <s v="OSS"/>
    <s v="OSS"/>
    <s v="OSS"/>
    <s v="DWDM Integration with OSS"/>
    <s v="Hardware inventory integration has been completed in HPE OSS. "/>
    <m/>
    <s v=" "/>
    <s v="Colosed"/>
    <m/>
    <s v=" "/>
    <s v=" "/>
    <m/>
    <m/>
    <m/>
    <m/>
    <s v="Suresh Pawar"/>
    <m/>
    <m/>
    <s v="COMPLETED &amp; APPROVED"/>
    <s v="AD-UT-Tfiber"/>
    <d v="2025-05-26T00:00:00"/>
    <s v="\\172.28.9.34\share drive\Artefacts_T-Fiber TNOC Tracker\OSS\T230"/>
    <m/>
    <m/>
    <m/>
    <m/>
    <m/>
    <m/>
    <s v="472OSS"/>
    <s v="Applications/Tools"/>
    <s v="CLOSED"/>
    <s v="COMPLETED &amp; APPROVED"/>
    <n v="0"/>
    <m/>
    <d v="2025-05-26T00:00:00"/>
    <s v="\\172.28.9.34\share drive\Artefacts_T-Fiber TNOC Tracker\OSS\T230"/>
    <m/>
    <n v="1"/>
    <x v="1"/>
  </r>
  <r>
    <n v="230"/>
    <s v="T231"/>
    <x v="0"/>
    <s v="NA"/>
    <m/>
    <s v="OSS"/>
    <s v="OSS"/>
    <s v="OSS"/>
    <s v="DWDM Integration with OSS"/>
    <s v="Ciena DWDM Network Topology has been created in HPE OSS topology MAP along with neighbour NE details. Adding the geographical map in the background of HPE OSS is possible with openstreet map.. _x000a_Not posisble to integarted with GIS map"/>
    <m/>
    <s v=" "/>
    <s v="Open"/>
    <m/>
    <s v=" "/>
    <s v=" "/>
    <m/>
    <s v="09-09-2025: topology available but bordering not feasible"/>
    <m/>
    <m/>
    <s v="Suresh Pawar"/>
    <m/>
    <m/>
    <s v="CLOSURE REVIEW PENDING "/>
    <s v=" "/>
    <s v=" "/>
    <s v=" "/>
    <m/>
    <m/>
    <m/>
    <m/>
    <m/>
    <m/>
    <s v="472OSS"/>
    <s v="Applications/Tools"/>
    <s v="OPEN"/>
    <s v="COMPLETED"/>
    <s v="09-09-2025: topology available but bordering not feasible"/>
    <m/>
    <m/>
    <e v="#N/A"/>
    <m/>
    <n v="1"/>
    <x v="2"/>
  </r>
  <r>
    <n v="231"/>
    <s v="T232"/>
    <x v="0"/>
    <s v="NA"/>
    <m/>
    <s v="OSS"/>
    <s v="OSS"/>
    <s v="OSS"/>
    <s v="DWDM Integration with OSS"/>
    <s v="Auto Ticket Generation- Fiber Cut"/>
    <m/>
    <s v=" "/>
    <s v="Colosed"/>
    <m/>
    <s v=" "/>
    <s v=" "/>
    <m/>
    <s v="15-09-2025:  Demonstrated in the Demo/UAT call"/>
    <m/>
    <m/>
    <s v="Suresh Pawar"/>
    <m/>
    <m/>
    <s v="COMPLETED &amp; APPROVED"/>
    <s v="AD-UT-Tfiber"/>
    <d v="2025-05-26T00:00:00"/>
    <s v="\\172.28.9.34\share drive\Artefacts_T-Fiber TNOC Tracker\OSS\T232"/>
    <m/>
    <m/>
    <m/>
    <m/>
    <m/>
    <m/>
    <s v="472OSS"/>
    <s v="Applications/Tools"/>
    <s v="CLOSED"/>
    <s v="COMPLETED &amp; APPROVED"/>
    <s v="15-09-2025:  Demonstrated in the Demo/UAT call"/>
    <m/>
    <d v="2025-05-26T00:00:00"/>
    <s v="\\172.28.9.34\share drive\Artefacts_T-Fiber TNOC Tracker\OSS\T232"/>
    <m/>
    <n v="1"/>
    <x v="1"/>
  </r>
  <r>
    <n v="232"/>
    <s v="T233"/>
    <x v="0"/>
    <s v="NA"/>
    <m/>
    <s v="OSS"/>
    <s v="OSS"/>
    <s v="OSS"/>
    <s v="DWDM Integration with OSS"/>
    <s v="Auto Ticket Generation- Hardwares Failures"/>
    <m/>
    <s v=" "/>
    <s v="Open"/>
    <m/>
    <s v=" "/>
    <s v=" "/>
    <m/>
    <m/>
    <m/>
    <m/>
    <s v="Suresh Pawar"/>
    <m/>
    <m/>
    <s v="COMPLETED &amp; APPROVED"/>
    <s v=" "/>
    <s v=" "/>
    <s v="\\172.28.9.34\share drive\Artefacts_T-Fiber TNOC Tracker\OSS\T233"/>
    <m/>
    <m/>
    <m/>
    <m/>
    <m/>
    <m/>
    <s v="472OSS"/>
    <s v="Applications/Tools"/>
    <s v="CLOSED"/>
    <s v="COMPLETED &amp; APPROVED"/>
    <n v="0"/>
    <m/>
    <s v=" "/>
    <s v="\\172.28.9.34\share drive\Artefacts_T-Fiber TNOC Tracker\OSS\T233"/>
    <m/>
    <n v="1"/>
    <x v="1"/>
  </r>
  <r>
    <n v="233"/>
    <s v="T234"/>
    <x v="0"/>
    <s v="NA"/>
    <m/>
    <s v="OSS"/>
    <s v="OSS"/>
    <s v="OSS"/>
    <s v="DWDM Integration with OSS"/>
    <s v="Auto Ticket Generation- Infra Failure"/>
    <m/>
    <s v=" "/>
    <s v="Colosed"/>
    <m/>
    <s v=" "/>
    <s v=" "/>
    <m/>
    <m/>
    <m/>
    <m/>
    <s v="Suresh Pawar"/>
    <m/>
    <m/>
    <s v="COMPLETED &amp; APPROVED"/>
    <s v="AD-UT-Tfiber"/>
    <d v="2025-05-26T00:00:00"/>
    <s v="\\172.28.9.34\share drive\Artefacts_T-Fiber TNOC Tracker\OSS\T234"/>
    <m/>
    <m/>
    <m/>
    <m/>
    <m/>
    <m/>
    <s v="472OSS"/>
    <s v="Applications/Tools"/>
    <s v="CLOSED"/>
    <s v="COMPLETED &amp; APPROVED"/>
    <n v="0"/>
    <m/>
    <d v="2025-05-26T00:00:00"/>
    <s v="\\172.28.9.34\share drive\Artefacts_T-Fiber TNOC Tracker\OSS\T234"/>
    <m/>
    <n v="1"/>
    <x v="1"/>
  </r>
  <r>
    <n v="234"/>
    <s v="T235"/>
    <x v="0"/>
    <s v="NA"/>
    <m/>
    <s v="OSS"/>
    <s v="OSS"/>
    <s v="OSS"/>
    <s v="DWDM Integration with OSS"/>
    <s v="Network and service performance monitoring KPIs report in HPE OSS"/>
    <m/>
    <s v=" "/>
    <s v="Colosed"/>
    <m/>
    <s v=" "/>
    <s v=" "/>
    <m/>
    <m/>
    <m/>
    <m/>
    <s v="Suresh Pawar"/>
    <m/>
    <m/>
    <s v="COMPLETED &amp; APPROVED"/>
    <s v="AD-UT-Tfiber"/>
    <d v="2025-05-26T00:00:00"/>
    <s v="\\172.28.9.34\share drive\Artefacts_T-Fiber TNOC Tracker\OSS\T235"/>
    <m/>
    <m/>
    <m/>
    <m/>
    <m/>
    <m/>
    <s v="472OSS"/>
    <s v="Applications/Tools"/>
    <s v="CLOSED"/>
    <s v="COMPLETED &amp; APPROVED"/>
    <n v="0"/>
    <m/>
    <d v="2025-05-26T00:00:00"/>
    <s v="\\172.28.9.34\Artefacts_T-Fiber TNOC Tracker\DWDM\Artefact - T101"/>
    <m/>
    <n v="1"/>
    <x v="1"/>
  </r>
  <r>
    <n v="235"/>
    <s v="T236"/>
    <x v="0"/>
    <s v="NA"/>
    <m/>
    <s v="OSS"/>
    <s v="OSS"/>
    <s v="OSS"/>
    <s v="DWDM Integration with OSS"/>
    <s v="Bandwidth utilization data in HPE OSS is available and under validation. "/>
    <m/>
    <s v=" "/>
    <s v="Colosed"/>
    <m/>
    <s v=" "/>
    <s v=" "/>
    <m/>
    <m/>
    <m/>
    <m/>
    <s v="Suresh Pawar"/>
    <m/>
    <m/>
    <s v="COMPLETED &amp; APPROVED"/>
    <s v="AD-UT-Tfiber"/>
    <d v="2025-05-26T00:00:00"/>
    <s v="\\172.28.9.34\share drive\Artefacts_T-Fiber TNOC Tracker\OSS\T236"/>
    <m/>
    <m/>
    <m/>
    <m/>
    <m/>
    <m/>
    <s v="472OSS"/>
    <s v="Applications/Tools"/>
    <s v="CLOSED"/>
    <s v="COMPLETED &amp; APPROVED"/>
    <n v="0"/>
    <m/>
    <d v="2025-05-26T00:00:00"/>
    <s v="\\172.28.9.34\share drive\Artefacts_T-Fiber TNOC Tracker\OSS\T236"/>
    <m/>
    <n v="1"/>
    <x v="1"/>
  </r>
  <r>
    <n v="236"/>
    <s v="T237"/>
    <x v="0"/>
    <s v="NA"/>
    <m/>
    <s v="OSS"/>
    <s v="OSS"/>
    <s v="OSS"/>
    <s v="DWDM Integration with OSS"/>
    <s v="Service inventory data availability in HPE OSS"/>
    <m/>
    <s v=" "/>
    <s v="Open"/>
    <m/>
    <s v=" "/>
    <s v=" "/>
    <m/>
    <s v="17-05-2025: Dependancy on NSO_x000a_26-06-2025: Cisco to be onboarded then it will take ~30 days to complete(timeline is given concidering NSO support available on 1st July)"/>
    <m/>
    <m/>
    <s v="Suresh Pawar"/>
    <m/>
    <s v="Open"/>
    <s v="WIP"/>
    <s v=" "/>
    <s v=" "/>
    <s v=" "/>
    <m/>
    <m/>
    <m/>
    <m/>
    <m/>
    <m/>
    <s v="472OSS"/>
    <s v="Applications/Tools"/>
    <s v="OPEN"/>
    <s v="OPEN"/>
    <n v="0"/>
    <m/>
    <m/>
    <m/>
    <m/>
    <n v="1"/>
    <x v="0"/>
  </r>
  <r>
    <n v="237"/>
    <s v="T238"/>
    <x v="0"/>
    <s v="NA"/>
    <m/>
    <s v="OSS"/>
    <s v="OSS"/>
    <s v="OSS"/>
    <s v="DWDM Integration with OSS"/>
    <s v="For planned event service impact analysis data / report "/>
    <m/>
    <s v=" "/>
    <s v="Open"/>
    <m/>
    <s v=" "/>
    <s v=" "/>
    <m/>
    <s v="17-05-2025: Dependancy on NSO_x000a_26-06-2025: Cisco to be onboarded then it will take ~30 days to complete(timeline is given concidering NSO support available on 1st July)"/>
    <m/>
    <m/>
    <s v="Suresh Pawar"/>
    <m/>
    <m/>
    <s v="CLOSURE REVIEW PENDING "/>
    <s v=" "/>
    <s v=" "/>
    <s v=" "/>
    <m/>
    <m/>
    <m/>
    <m/>
    <m/>
    <m/>
    <s v="472OSS"/>
    <s v="Applications/Tools"/>
    <s v="OPEN"/>
    <s v="COMPLETED"/>
    <n v="0"/>
    <m/>
    <m/>
    <m/>
    <m/>
    <n v="1"/>
    <x v="2"/>
  </r>
  <r>
    <n v="238"/>
    <s v="T239"/>
    <x v="0"/>
    <s v="NA"/>
    <m/>
    <s v="OSS"/>
    <s v="OSS"/>
    <s v="OSS"/>
    <s v="IPMPLS Integration with OSS"/>
    <s v="FMS (Inventory, Alarm, Auto TT) Ref 226 "/>
    <m/>
    <s v=" "/>
    <s v="Open"/>
    <m/>
    <s v=" "/>
    <s v=" "/>
    <m/>
    <s v="24-05-2025:Working with some operational challenges like frequent NNMi and OBM hung issue, queue increase."/>
    <m/>
    <m/>
    <s v="Suresh Pawar"/>
    <m/>
    <m/>
    <s v="CLOSURE REVIEW PENDING "/>
    <s v=" "/>
    <s v=" "/>
    <s v=" "/>
    <m/>
    <m/>
    <m/>
    <m/>
    <m/>
    <m/>
    <s v="472OSS"/>
    <s v="Applications/Tools"/>
    <s v="OPEN"/>
    <s v="COMPLETED"/>
    <n v="0"/>
    <m/>
    <m/>
    <m/>
    <m/>
    <n v="1"/>
    <x v="2"/>
  </r>
  <r>
    <n v="239"/>
    <s v="T240"/>
    <x v="0"/>
    <s v="NA"/>
    <m/>
    <s v="OSS"/>
    <s v="OSS"/>
    <s v="OSS"/>
    <s v="IPMPLS Integration with OSS"/>
    <s v="PMS reports for IPMPLS domain network elements"/>
    <m/>
    <s v=" "/>
    <s v="Open"/>
    <m/>
    <s v=" "/>
    <s v=" "/>
    <m/>
    <s v="17-05-2025: Data collection rom internal (SME &amp; NOC team) and then OT support is required for NPS to enable all permormance parameters._x000a_24-06-2025: NPS reports available and NOC came back with some observation of wrong data, for which OT has asked evidences which are awaited from NOC"/>
    <m/>
    <m/>
    <s v="Suresh Pawar"/>
    <m/>
    <m/>
    <s v="CLOSURE REVIEW PENDING "/>
    <s v=" "/>
    <s v=" "/>
    <s v=" "/>
    <m/>
    <m/>
    <m/>
    <m/>
    <m/>
    <m/>
    <s v="472OSS"/>
    <s v="Applications/Tools"/>
    <s v="OPEN"/>
    <s v="COMPLETED"/>
    <n v="0"/>
    <m/>
    <m/>
    <m/>
    <m/>
    <n v="1"/>
    <x v="2"/>
  </r>
  <r>
    <n v="240"/>
    <s v="T241"/>
    <x v="0"/>
    <s v="NA"/>
    <m/>
    <s v="OSS"/>
    <s v="OSS"/>
    <s v="OSS"/>
    <s v="IPMPLS Integration with OSS"/>
    <s v="Dashboards for IPMPLS Domain"/>
    <m/>
    <s v=" "/>
    <s v="Open"/>
    <m/>
    <s v=" "/>
    <s v=" "/>
    <m/>
    <s v="17-05-2025: OOB dashboards are already available in NNMi, L&amp;T NOC team needs to review and confirm if any descripancy observed."/>
    <m/>
    <m/>
    <s v="Suresh Pawar"/>
    <m/>
    <m/>
    <s v="CLOSURE REVIEW PENDING "/>
    <s v=" "/>
    <s v=" "/>
    <s v=" "/>
    <m/>
    <m/>
    <m/>
    <m/>
    <m/>
    <m/>
    <s v="472OSS"/>
    <s v="Applications/Tools"/>
    <s v="OPEN"/>
    <s v="COMPLETED"/>
    <n v="0"/>
    <m/>
    <m/>
    <m/>
    <m/>
    <n v="1"/>
    <x v="2"/>
  </r>
  <r>
    <n v="241"/>
    <s v="T242"/>
    <x v="0"/>
    <s v="NA"/>
    <m/>
    <s v="OSS"/>
    <s v="OSS"/>
    <s v="OSS"/>
    <s v="IPMPLS Integration with OSS"/>
    <s v="Reports"/>
    <m/>
    <s v=" "/>
    <s v="Open"/>
    <m/>
    <s v=" "/>
    <s v=" "/>
    <m/>
    <s v="24-05-2025: Operational Challenges_x000a_26-06-2025: Multiple reports are already available, need clarity if anything is missing from IPMPLS"/>
    <m/>
    <m/>
    <s v="Suresh Pawar"/>
    <m/>
    <m/>
    <s v="CLOSURE REVIEW PENDING "/>
    <s v=" "/>
    <s v=" "/>
    <s v=" "/>
    <m/>
    <m/>
    <m/>
    <m/>
    <m/>
    <m/>
    <s v="472OSS"/>
    <s v="Applications/Tools"/>
    <s v="OPEN"/>
    <s v="COMPLETED"/>
    <n v="0"/>
    <m/>
    <m/>
    <m/>
    <m/>
    <n v="1"/>
    <x v="2"/>
  </r>
  <r>
    <n v="242"/>
    <s v="T243"/>
    <x v="0"/>
    <s v="NA"/>
    <m/>
    <s v="OSS"/>
    <s v="OSS"/>
    <s v="OSS"/>
    <s v="GPON-NOKIA Integration with OSS"/>
    <s v="CR for Nokia API integration to close BW query and PMS related issues "/>
    <m/>
    <s v=" "/>
    <s v="Open"/>
    <m/>
    <s v=" "/>
    <s v=" "/>
    <m/>
    <s v="13-Sep-2025:_x000a_Having dependency on A&amp;O/NSO and service inventory deployment._x000a_29-Aug-2025:_x000a_Having dependency on A&amp;O/NSO and service inventory deployment._x000a_07-July-2025:_x000a_L&amp;T Remarks:_x000a_As per the Tfiber suggestion, this is feasible and will be considered during A&amp;O OEM solution deployemenet._x000a_05-July-2025 : _x000a_TFiber Comments: _x000a_Available bandwidth has to be calculated before provisioning service to a customer. Available bandwidth can be achieved either from OSS or from Service Inventory systems- which already have the services provisioned data_x000a_Internal discussion planned on 07-July-2025_x000a_30-June-2025 : _x000a_To arrange a call with Tfiber for the discussion and conclusion_x000a__x000a_Nokia provided the available upload bandwidth on PON Port but Nokia claiming that devices/AMS does not support to provide the available download bandwidth of a PON Port. This feature is not available with Nokia"/>
    <m/>
    <m/>
    <s v="Suresh Pawar"/>
    <m/>
    <m/>
    <s v="CLOSURE REVIEW PENDING "/>
    <s v=" "/>
    <s v=" "/>
    <s v=" "/>
    <m/>
    <m/>
    <m/>
    <m/>
    <m/>
    <m/>
    <s v="472OSS"/>
    <s v="Applications/Tools"/>
    <s v="OPEN"/>
    <s v="COMPLETED"/>
    <n v="0"/>
    <m/>
    <m/>
    <m/>
    <m/>
    <n v="1"/>
    <x v="2"/>
  </r>
  <r>
    <n v="243"/>
    <s v="T244"/>
    <x v="0"/>
    <s v="NA"/>
    <m/>
    <s v="OSS"/>
    <s v="OSS"/>
    <s v="OSS"/>
    <s v="Other Applications Integrations with OSS"/>
    <s v="Fetch trouble ticket status for ticket(s) by BSS CRM"/>
    <m/>
    <s v=" "/>
    <s v="Colosed"/>
    <m/>
    <s v=" "/>
    <s v=" "/>
    <m/>
    <m/>
    <m/>
    <m/>
    <s v="Suresh Pawar"/>
    <m/>
    <m/>
    <s v="COMPLETED &amp; APPROVED"/>
    <s v="AD-UT-Tfiber"/>
    <d v="2025-05-26T00:00:00"/>
    <s v="\\172.28.9.34\share drive\Artefacts_T-Fiber TNOC Tracker\OSS\T244"/>
    <m/>
    <m/>
    <m/>
    <m/>
    <m/>
    <m/>
    <s v="472OSS"/>
    <s v="Applications/Tools"/>
    <s v="CLOSED"/>
    <s v="COMPLETED &amp; APPROVED"/>
    <n v="0"/>
    <m/>
    <d v="2025-05-26T00:00:00"/>
    <s v="\\172.28.9.34\share drive\Artefacts_T-Fiber TNOC Tracker\OSS\T244"/>
    <m/>
    <n v="1"/>
    <x v="1"/>
  </r>
  <r>
    <n v="244"/>
    <s v="T245"/>
    <x v="0"/>
    <s v="NA"/>
    <m/>
    <s v="OSS"/>
    <s v="OSS"/>
    <s v="OSS"/>
    <s v="Passive Infra Integration with OSS"/>
    <s v="Integration with DG - HPE"/>
    <m/>
    <s v=" "/>
    <s v="Colosed"/>
    <m/>
    <s v=" "/>
    <s v=" "/>
    <m/>
    <m/>
    <m/>
    <m/>
    <s v="Suresh Pawar"/>
    <m/>
    <m/>
    <s v="COMPLETED &amp; APPROVED"/>
    <s v="AD-UT-Tfiber"/>
    <d v="2025-05-26T00:00:00"/>
    <s v="\\172.28.9.34\share drive\Artefacts_T-Fiber TNOC Tracker\OSS\T245"/>
    <m/>
    <m/>
    <m/>
    <m/>
    <m/>
    <m/>
    <s v="472OSS"/>
    <s v="Applications/Tools"/>
    <s v="CLOSED"/>
    <s v="COMPLETED &amp; APPROVED"/>
    <n v="0"/>
    <m/>
    <d v="2025-05-26T00:00:00"/>
    <s v="\\172.28.9.34\share drive\Artefacts_T-Fiber TNOC Tracker\OSS\T245"/>
    <m/>
    <n v="1"/>
    <x v="1"/>
  </r>
  <r>
    <n v="245"/>
    <s v="T246"/>
    <x v="0"/>
    <s v="NA"/>
    <m/>
    <s v="OSS"/>
    <s v="OSS"/>
    <s v="OSS"/>
    <s v="Passive Infra Integration with OSS"/>
    <s v="Integration with UPS - HPE"/>
    <m/>
    <s v=" "/>
    <s v="Colosed"/>
    <m/>
    <s v=" "/>
    <s v=" "/>
    <m/>
    <m/>
    <m/>
    <m/>
    <s v="Suresh Pawar"/>
    <m/>
    <m/>
    <s v="COMPLETED &amp; APPROVED"/>
    <s v="AD-UT-Tfiber"/>
    <d v="2025-05-26T00:00:00"/>
    <s v="\\172.28.9.34\share drive\Artefacts_T-Fiber TNOC Tracker\OSS\T246"/>
    <m/>
    <m/>
    <m/>
    <m/>
    <m/>
    <m/>
    <s v="472OSS"/>
    <s v="Applications/Tools"/>
    <s v="CLOSED"/>
    <s v="COMPLETED &amp; APPROVED"/>
    <n v="0"/>
    <m/>
    <d v="2025-05-26T00:00:00"/>
    <s v="\\172.28.9.34\share drive\Artefacts_T-Fiber TNOC Tracker\OSS\T246"/>
    <m/>
    <n v="1"/>
    <x v="1"/>
  </r>
  <r>
    <n v="246"/>
    <s v="T247"/>
    <x v="0"/>
    <s v="NA"/>
    <m/>
    <s v="OSS"/>
    <s v="OSS"/>
    <s v="OSS"/>
    <s v="Other Applications Integrations with OSS"/>
    <s v="Inventory Synch - Physical devices with GIS"/>
    <m/>
    <s v=" "/>
    <s v="Open"/>
    <m/>
    <s v=" "/>
    <s v=" "/>
    <m/>
    <s v="24-05-2025:WIP with HPE_x000a_26-06-2025: To be tested post GIS integration"/>
    <m/>
    <m/>
    <s v="Suresh Pawar"/>
    <m/>
    <s v="Open"/>
    <s v="WIP"/>
    <s v=" "/>
    <s v=" "/>
    <s v=" "/>
    <m/>
    <m/>
    <m/>
    <m/>
    <m/>
    <m/>
    <s v="472OSS"/>
    <s v="Applications/Tools"/>
    <s v="OPEN"/>
    <s v="OPEN"/>
    <n v="0"/>
    <m/>
    <m/>
    <m/>
    <m/>
    <n v="1"/>
    <x v="0"/>
  </r>
  <r>
    <n v="247"/>
    <s v="T248"/>
    <x v="0"/>
    <s v="NA"/>
    <m/>
    <s v="OSS"/>
    <s v="OSS"/>
    <s v="OSS"/>
    <s v="GPON"/>
    <s v="Nokia API integration - .  PMS ( Chassi OLT ), Inventory, Device Status (ONT )"/>
    <m/>
    <s v=" "/>
    <s v="Open"/>
    <m/>
    <s v=" "/>
    <s v=" "/>
    <m/>
    <s v="17-05-2025: HPE team will deliver post application upgradation_x000a_23-06-2025: for Device status, HPE said the the Nokia alarm format is wrong; post having calls with Nokia HPE reviewing the NBI documentation._x000a_17-07-2025: Solution deplyed for one package, for other 2 package need to raise PE on 22nd July"/>
    <m/>
    <m/>
    <s v="Suresh Pawar"/>
    <m/>
    <m/>
    <s v="CLOSURE REVIEW PENDING "/>
    <s v=" "/>
    <s v=" "/>
    <s v=" "/>
    <m/>
    <m/>
    <m/>
    <m/>
    <m/>
    <m/>
    <s v="472OSS"/>
    <s v="Applications/Tools"/>
    <s v="OPEN"/>
    <s v="COMPLETED"/>
    <n v="0"/>
    <m/>
    <m/>
    <m/>
    <m/>
    <n v="1"/>
    <x v="2"/>
  </r>
  <r>
    <n v="248"/>
    <s v="T249"/>
    <x v="0"/>
    <s v="NA"/>
    <m/>
    <s v="OSS"/>
    <s v="OSS"/>
    <s v="OSS"/>
    <s v="GPON-NOKIA Integration with OSS"/>
    <s v="OLT &amp; ONT devices status in OSS is not as per AMS"/>
    <m/>
    <s v=" "/>
    <s v="Open"/>
    <m/>
    <s v=" "/>
    <s v=" "/>
    <m/>
    <s v="06-06-2025: HPE requested a call with Nokia_x000a_11-06-2025: Nokia call happened and inputs were shared with HPE_x000a_23-06-2025: Post having calls with Nokia one more time last week they have share NBI  documents with HPE today which they are reviewing._x000a_22-07-2025: count matching, confirmation awaited from NOC"/>
    <m/>
    <m/>
    <s v="Suresh Pawar"/>
    <m/>
    <m/>
    <s v="CLOSURE REVIEW PENDING "/>
    <s v=" "/>
    <s v=" "/>
    <s v=" "/>
    <m/>
    <m/>
    <m/>
    <m/>
    <m/>
    <m/>
    <s v="472OSS"/>
    <s v="Applications/Tools"/>
    <s v="OPEN"/>
    <s v="COMPLETED"/>
    <n v="0"/>
    <m/>
    <m/>
    <m/>
    <m/>
    <n v="1"/>
    <x v="2"/>
  </r>
  <r>
    <n v="249"/>
    <s v="T250"/>
    <x v="0"/>
    <s v="NA"/>
    <m/>
    <s v="OSS"/>
    <s v="OSS"/>
    <s v="OSS"/>
    <s v="GPON-NOKIA Integration with OSS"/>
    <s v="ONT devices have been recovered and validated as per AMS count"/>
    <m/>
    <s v=" "/>
    <s v="Open"/>
    <m/>
    <s v=" "/>
    <s v=" "/>
    <m/>
    <s v="15-06-2025: validation pending from NOC"/>
    <m/>
    <m/>
    <s v="Suresh Pawar"/>
    <m/>
    <m/>
    <s v="CLOSURE REVIEW PENDING "/>
    <s v=" "/>
    <s v=" "/>
    <s v=" "/>
    <m/>
    <m/>
    <m/>
    <m/>
    <m/>
    <m/>
    <s v="472OSS"/>
    <s v="Applications/Tools"/>
    <s v="OPEN"/>
    <s v="COMPLETED"/>
    <n v="0"/>
    <m/>
    <m/>
    <m/>
    <m/>
    <n v="1"/>
    <x v="2"/>
  </r>
  <r>
    <n v="250"/>
    <s v="T251"/>
    <x v="0"/>
    <s v="NA"/>
    <m/>
    <s v="OSS"/>
    <s v="OSS"/>
    <s v="OSS"/>
    <s v="Other Applications Integrations with OSS"/>
    <s v="Fetch SLA violation by BSS billing"/>
    <m/>
    <s v=" "/>
    <s v="Open"/>
    <m/>
    <s v=" "/>
    <s v=" "/>
    <m/>
    <s v="26-06-2025: table to exposed with BSS, awating sevice ID from BSS and same needs to implemented in Network"/>
    <s v="KNOT"/>
    <m/>
    <s v="Suresh Pawar"/>
    <m/>
    <s v="Open"/>
    <s v="DEPENDENCY(Client/Ext.)"/>
    <s v=" "/>
    <s v=" "/>
    <s v=" "/>
    <m/>
    <m/>
    <m/>
    <m/>
    <m/>
    <m/>
    <s v="472OSS"/>
    <s v="Applications/Tools"/>
    <s v="OPEN"/>
    <s v="Not Relevant to OSS"/>
    <n v="0"/>
    <m/>
    <m/>
    <m/>
    <m/>
    <n v="1"/>
    <x v="0"/>
  </r>
  <r>
    <n v="251"/>
    <s v="T252"/>
    <x v="0"/>
    <s v="NA"/>
    <m/>
    <s v="OSS"/>
    <s v="OSS"/>
    <s v="OSS"/>
    <s v="Other Applications Integrations with OSS"/>
    <s v="Circuit performance data to BSS CRM"/>
    <m/>
    <s v=" "/>
    <s v="Open"/>
    <m/>
    <s v=" "/>
    <s v=" "/>
    <m/>
    <s v="26-06-2025: table to exposed with BSS, awating sevice ID from BSS and same needs to implemented in Network"/>
    <m/>
    <m/>
    <s v="Suresh Pawar"/>
    <m/>
    <s v="Open"/>
    <s v="WIP"/>
    <s v=" "/>
    <s v=" "/>
    <s v=" "/>
    <m/>
    <m/>
    <m/>
    <m/>
    <m/>
    <m/>
    <s v="472OSS"/>
    <s v="Applications/Tools"/>
    <s v="OPEN"/>
    <s v="Not Relevant to OSS"/>
    <n v="0"/>
    <m/>
    <m/>
    <m/>
    <m/>
    <n v="1"/>
    <x v="0"/>
  </r>
  <r>
    <n v="252"/>
    <s v="T253"/>
    <x v="0"/>
    <s v="NA"/>
    <m/>
    <s v="OSS"/>
    <s v="OSS"/>
    <s v="OSS"/>
    <s v="DWDM"/>
    <s v="Alarm Sync issue with MCP"/>
    <m/>
    <s v=" "/>
    <s v="Colosed"/>
    <m/>
    <s v=" "/>
    <s v=" "/>
    <m/>
    <m/>
    <m/>
    <m/>
    <s v="Suresh Pawar"/>
    <m/>
    <m/>
    <s v="COMPLETED &amp; APPROVED"/>
    <s v="AD-UT-Tfiber"/>
    <d v="2025-05-29T00:00:00"/>
    <s v="\\172.28.9.34\share drive\Artefacts_T-Fiber TNOC Tracker\OSS\T253"/>
    <m/>
    <m/>
    <m/>
    <m/>
    <m/>
    <m/>
    <s v="472OSS"/>
    <s v="Applications/Tools"/>
    <s v="CLOSED"/>
    <s v="COMPLETED &amp; APPROVED"/>
    <n v="0"/>
    <m/>
    <d v="2025-05-29T00:00:00"/>
    <s v="\\172.28.9.34\share drive\Artefacts_T-Fiber TNOC Tracker\OSS\T253"/>
    <m/>
    <n v="1"/>
    <x v="1"/>
  </r>
  <r>
    <n v="253"/>
    <s v="T254"/>
    <x v="0"/>
    <s v="NA"/>
    <m/>
    <s v="OSS"/>
    <s v="OSS"/>
    <s v="OSS"/>
    <s v="GPON"/>
    <s v="Co-located OLT topology view"/>
    <m/>
    <s v=" "/>
    <s v="Open"/>
    <m/>
    <s v=" "/>
    <s v=" "/>
    <m/>
    <s v="17-05-2025: As per previous joint discussion with TFIBER and HPE team, this is not required.(to be discuss and remove/close)_x000a_26-06-2025: Completed, need confirmation from NOC"/>
    <m/>
    <m/>
    <s v="Suresh Pawar"/>
    <m/>
    <m/>
    <s v="CLOSURE REVIEW PENDING "/>
    <s v=" "/>
    <s v=" "/>
    <s v=" "/>
    <m/>
    <m/>
    <m/>
    <m/>
    <m/>
    <m/>
    <s v="472OSS"/>
    <s v="Applications/Tools"/>
    <s v="OPEN"/>
    <s v="COMPLETED"/>
    <n v="0"/>
    <m/>
    <m/>
    <m/>
    <m/>
    <n v="1"/>
    <x v="2"/>
  </r>
  <r>
    <n v="254"/>
    <s v="T255"/>
    <x v="0"/>
    <s v="NA"/>
    <m/>
    <s v="OSS"/>
    <s v="OSS"/>
    <s v="OSS"/>
    <s v="Other Applications Integrations with OSS"/>
    <s v="Send SMS communication to SMS gateway"/>
    <m/>
    <s v=" "/>
    <s v="Open"/>
    <m/>
    <s v=" "/>
    <s v=" "/>
    <m/>
    <m/>
    <m/>
    <m/>
    <s v="Suresh Pawar"/>
    <m/>
    <m/>
    <s v="COMPLETED &amp; APPROVED"/>
    <s v=" "/>
    <s v=" "/>
    <s v="\\172.28.9.34\share drive\Artefacts_T-Fiber TNOC Tracker\OSS\T255"/>
    <m/>
    <m/>
    <m/>
    <m/>
    <m/>
    <m/>
    <s v="472OSS"/>
    <s v="Applications/Tools"/>
    <s v="CLOSED"/>
    <s v="COMPLETED &amp; APPROVED"/>
    <n v="0"/>
    <m/>
    <s v=" "/>
    <s v="\\172.28.9.34\share drive\Artefacts_T-Fiber TNOC Tracker\OSS\T255"/>
    <m/>
    <n v="1"/>
    <x v="1"/>
  </r>
  <r>
    <n v="255"/>
    <s v="T256"/>
    <x v="0"/>
    <s v="NA"/>
    <m/>
    <s v="OSS"/>
    <s v="OSS"/>
    <s v="OSS"/>
    <s v="IPMPLS"/>
    <s v="EPNM &amp; PI Inventory "/>
    <m/>
    <s v=" "/>
    <s v="Open"/>
    <m/>
    <s v=" "/>
    <s v=" "/>
    <m/>
    <s v="09-09-2025: to show only integrated devices, need take up with HPE to change select query to excluse non SNMP device"/>
    <m/>
    <m/>
    <s v="Suresh Pawar"/>
    <m/>
    <m/>
    <s v="CLOSURE REVIEW PENDING "/>
    <s v=" "/>
    <s v=" "/>
    <s v=" "/>
    <m/>
    <m/>
    <m/>
    <m/>
    <m/>
    <m/>
    <s v="472OSS"/>
    <s v="Applications/Tools"/>
    <s v="OPEN"/>
    <s v="COMPLETED"/>
    <s v="09-09-2025: to show only integrated devices, need take up with HPE to change select query to excluse non SNMP device"/>
    <m/>
    <m/>
    <m/>
    <m/>
    <n v="1"/>
    <x v="2"/>
  </r>
  <r>
    <n v="256"/>
    <s v="T257"/>
    <x v="0"/>
    <s v="NA"/>
    <m/>
    <s v="OSS"/>
    <s v="OSS"/>
    <s v="OSS"/>
    <s v="Other Applications Integrations with OSS"/>
    <s v="Syslog Sync to Syslog Server"/>
    <m/>
    <s v=" "/>
    <s v="Open"/>
    <m/>
    <s v=" "/>
    <s v=" "/>
    <m/>
    <s v="17-06-2025: Support required from Sys-log team/Sarmendra &amp; Ravikishore"/>
    <m/>
    <m/>
    <s v="Suresh Pawar"/>
    <m/>
    <s v="Open"/>
    <s v="WIP"/>
    <s v=" "/>
    <s v=" "/>
    <s v=" "/>
    <m/>
    <m/>
    <m/>
    <m/>
    <m/>
    <m/>
    <s v="472OSS"/>
    <s v="Applications/Tools"/>
    <s v="OPEN"/>
    <s v="OPEN"/>
    <n v="0"/>
    <m/>
    <m/>
    <m/>
    <m/>
    <n v="1"/>
    <x v="0"/>
  </r>
  <r>
    <n v="257"/>
    <s v="T258"/>
    <x v="0"/>
    <s v="NA"/>
    <m/>
    <s v="OSS"/>
    <s v="OSS"/>
    <s v="OSS"/>
    <s v="GIS"/>
    <s v="GIS integration"/>
    <m/>
    <s v=" "/>
    <s v="Open"/>
    <m/>
    <s v=" "/>
    <s v=" "/>
    <m/>
    <s v="17-05-2025: WIP with HPE team"/>
    <m/>
    <m/>
    <s v="Suresh Pawar"/>
    <m/>
    <s v="Open"/>
    <s v="WIP"/>
    <s v=" "/>
    <s v=" "/>
    <s v=" "/>
    <m/>
    <m/>
    <m/>
    <m/>
    <m/>
    <m/>
    <s v="472OSS"/>
    <s v="Applications/Tools"/>
    <s v="OPEN"/>
    <s v="OPEN"/>
    <n v="0"/>
    <m/>
    <m/>
    <m/>
    <m/>
    <n v="1"/>
    <x v="0"/>
  </r>
  <r>
    <n v="258"/>
    <s v="T259"/>
    <x v="0"/>
    <s v="NA"/>
    <m/>
    <s v="OSS"/>
    <s v="OSS"/>
    <s v="OSS"/>
    <s v="E2E"/>
    <s v="TOPOLOGY"/>
    <m/>
    <s v=" "/>
    <s v="Open"/>
    <m/>
    <s v=" "/>
    <s v=" "/>
    <m/>
    <s v="17-05-2025: WIP with HPE team"/>
    <m/>
    <m/>
    <s v="Suresh Pawar"/>
    <m/>
    <s v="Open"/>
    <s v="WIP"/>
    <s v=" "/>
    <s v=" "/>
    <s v=" "/>
    <m/>
    <m/>
    <m/>
    <m/>
    <m/>
    <m/>
    <s v="472OSS"/>
    <s v="Applications/Tools"/>
    <s v="OPEN"/>
    <s v="OPEN"/>
    <n v="0"/>
    <m/>
    <m/>
    <m/>
    <m/>
    <n v="1"/>
    <x v="0"/>
  </r>
  <r>
    <n v="259"/>
    <s v="T260"/>
    <x v="0"/>
    <s v="NA"/>
    <m/>
    <s v="OSS"/>
    <s v="OSS"/>
    <s v="OSS"/>
    <s v="E2E"/>
    <s v="Cross domain RCA corelation"/>
    <m/>
    <s v=" "/>
    <s v="Open"/>
    <m/>
    <s v=" "/>
    <s v=" "/>
    <m/>
    <s v="17-05-2025: WIP with HPE team"/>
    <m/>
    <m/>
    <s v="Suresh Pawar"/>
    <m/>
    <s v="Open"/>
    <s v="WIP"/>
    <s v=" "/>
    <s v=" "/>
    <s v=" "/>
    <m/>
    <m/>
    <m/>
    <m/>
    <m/>
    <m/>
    <s v="472OSS"/>
    <s v="Applications/Tools"/>
    <s v="OPEN"/>
    <s v="OPEN"/>
    <n v="0"/>
    <m/>
    <m/>
    <m/>
    <m/>
    <n v="1"/>
    <x v="0"/>
  </r>
  <r>
    <n v="260"/>
    <s v="T261"/>
    <x v="0"/>
    <s v="NA"/>
    <m/>
    <s v="OSS"/>
    <s v="OSS"/>
    <s v="OSS"/>
    <s v="Infra"/>
    <s v="Data enrichment - Location information PKG A B C, etc"/>
    <m/>
    <s v=" "/>
    <s v="Open"/>
    <m/>
    <s v=" "/>
    <s v=" "/>
    <m/>
    <s v="17-05-2025: GIS Integration with UTM is WIP(OT dependancy)_x000a_24-06-2025: OT has shared the API for attributes required by HPE"/>
    <m/>
    <m/>
    <s v="Suresh Pawar"/>
    <m/>
    <m/>
    <s v="CLOSURE REVIEW PENDING "/>
    <s v=" "/>
    <s v=" "/>
    <s v=" "/>
    <m/>
    <m/>
    <m/>
    <m/>
    <m/>
    <m/>
    <s v="472OSS"/>
    <s v="Applications/Tools"/>
    <s v="OPEN"/>
    <s v="COMPLETED"/>
    <n v="0"/>
    <m/>
    <m/>
    <m/>
    <m/>
    <n v="1"/>
    <x v="2"/>
  </r>
  <r>
    <n v="261"/>
    <s v="T262"/>
    <x v="0"/>
    <s v="NA"/>
    <m/>
    <s v="OSS"/>
    <s v="OSS"/>
    <s v="OSS"/>
    <s v="DC - Active infra Alarm and Auto TT"/>
    <s v="DC-Active infra Alarm, RCA and Auto TT"/>
    <m/>
    <s v=" "/>
    <s v="Open"/>
    <m/>
    <s v=" "/>
    <s v=" "/>
    <m/>
    <s v="17-05-2025: URL unreachable alarms are there but tickets are not getting generated. OT support required._x000a_26-06-2025: Functionality is delivered,under stabilization."/>
    <m/>
    <m/>
    <s v="Suresh Pawar"/>
    <m/>
    <m/>
    <s v="CLOSURE REVIEW PENDING "/>
    <s v=" "/>
    <s v=" "/>
    <s v=" "/>
    <m/>
    <m/>
    <m/>
    <m/>
    <m/>
    <m/>
    <s v="472OSS"/>
    <s v="Applications/Tools"/>
    <s v="OPEN"/>
    <s v="COMPLETED"/>
    <n v="0"/>
    <m/>
    <m/>
    <m/>
    <m/>
    <n v="1"/>
    <x v="2"/>
  </r>
  <r>
    <n v="262"/>
    <s v="T263"/>
    <x v="0"/>
    <s v="NA"/>
    <m/>
    <s v="OSS"/>
    <s v="OSS"/>
    <s v="OSS"/>
    <s v="Documentation - LLD, FAT, HA Testing"/>
    <s v="OSS Documentation - LLD, FAT, HA Testing"/>
    <m/>
    <s v=" "/>
    <s v="Open"/>
    <m/>
    <s v=" "/>
    <s v=" "/>
    <m/>
    <s v="17-05-2025: OT support is required._x000a_26-06-2025: OT &amp; HPE working on preparing the document concidering the BSOW"/>
    <m/>
    <m/>
    <s v="Suresh Pawar"/>
    <m/>
    <s v="Open"/>
    <s v="WIP"/>
    <s v=" "/>
    <s v=" "/>
    <s v=" "/>
    <m/>
    <m/>
    <m/>
    <m/>
    <m/>
    <m/>
    <s v="472OSS"/>
    <s v="Applications/Tools"/>
    <s v="OPEN"/>
    <s v="OPEN"/>
    <n v="0"/>
    <m/>
    <m/>
    <m/>
    <m/>
    <n v="1"/>
    <x v="0"/>
  </r>
  <r>
    <n v="263"/>
    <s v="T264"/>
    <x v="0"/>
    <s v="NA"/>
    <m/>
    <s v="OSS"/>
    <s v="OSS"/>
    <s v="OSS"/>
    <s v="MoM Action"/>
    <s v="Network Downtime, fault reported to be mapped with BSS to consider during billing process"/>
    <m/>
    <s v=" "/>
    <s v="Open"/>
    <m/>
    <s v=" "/>
    <s v=" "/>
    <m/>
    <s v="26-06-2025: Post NSO integration"/>
    <m/>
    <m/>
    <s v="Suresh Pawar"/>
    <m/>
    <s v="Open"/>
    <s v="WIP"/>
    <s v=" "/>
    <s v=" "/>
    <s v=" "/>
    <m/>
    <m/>
    <m/>
    <m/>
    <m/>
    <m/>
    <s v="472OSS"/>
    <s v="Applications/Tools"/>
    <s v="OPEN"/>
    <s v="Not Relevant to OSS"/>
    <n v="0"/>
    <m/>
    <m/>
    <m/>
    <m/>
    <n v="1"/>
    <x v="0"/>
  </r>
  <r>
    <n v="264"/>
    <s v="T265"/>
    <x v="0"/>
    <s v="NA"/>
    <m/>
    <s v="OSS"/>
    <s v="OSS"/>
    <s v="OSS"/>
    <s v="MoM Action"/>
    <s v="Feasibility Engine"/>
    <m/>
    <s v=" "/>
    <s v="Open"/>
    <m/>
    <s v=" "/>
    <s v=" "/>
    <m/>
    <s v="24-05-2025: WIP with HPE, OT dendancy for data._x000a_26-06-2025: OT has provided necessary data to HPE, HPE to complete remaining development"/>
    <m/>
    <m/>
    <s v="Suresh Pawar"/>
    <m/>
    <m/>
    <s v="CLOSURE REVIEW PENDING "/>
    <s v=" "/>
    <s v=" "/>
    <s v=" "/>
    <m/>
    <m/>
    <m/>
    <m/>
    <m/>
    <m/>
    <s v="472OSS"/>
    <s v="Applications/Tools"/>
    <s v="OPEN"/>
    <s v="COMPLETED"/>
    <s v="API"/>
    <m/>
    <m/>
    <m/>
    <m/>
    <n v="1"/>
    <x v="2"/>
  </r>
  <r>
    <n v="265"/>
    <s v="T266"/>
    <x v="0"/>
    <s v="NA"/>
    <m/>
    <s v="OSS"/>
    <s v="OSS"/>
    <s v="OSS"/>
    <s v="MoM Action"/>
    <s v="Commercial engine to be designed along with rules to  Budgetory  calculation for network and customer feasibilies"/>
    <m/>
    <s v=" "/>
    <s v="Open"/>
    <m/>
    <s v=" "/>
    <s v=" "/>
    <m/>
    <s v="26-06-2025: this needs to be taken care by BSS side"/>
    <m/>
    <m/>
    <s v="Suresh Pawar"/>
    <m/>
    <s v="Open"/>
    <s v="DEPENDENCY(Client/Ext.)"/>
    <s v=" "/>
    <s v=" "/>
    <s v=" "/>
    <m/>
    <m/>
    <m/>
    <m/>
    <m/>
    <m/>
    <s v="472OSS"/>
    <s v="Applications/Tools"/>
    <s v="OPEN"/>
    <s v="Not Relevant to OSS"/>
    <n v="0"/>
    <m/>
    <m/>
    <m/>
    <m/>
    <n v="1"/>
    <x v="0"/>
  </r>
  <r>
    <n v="266"/>
    <s v="T267"/>
    <x v="0"/>
    <s v="NA"/>
    <m/>
    <s v="OSS"/>
    <s v="OSS"/>
    <s v="OSS"/>
    <s v="MoM Action"/>
    <s v="Port Block (reservation) against Service ID"/>
    <m/>
    <s v=" "/>
    <s v="Open"/>
    <m/>
    <s v=" "/>
    <s v=" "/>
    <m/>
    <s v="DUPLICATE POINT"/>
    <m/>
    <m/>
    <s v="Suresh Pawar"/>
    <m/>
    <s v="Open"/>
    <s v="Duplicate"/>
    <s v=" "/>
    <s v=" "/>
    <s v=" "/>
    <m/>
    <m/>
    <m/>
    <m/>
    <m/>
    <m/>
    <s v="472OSS"/>
    <s v="Applications/Tools"/>
    <s v="OPEN"/>
    <s v="DUPLICATE"/>
    <n v="0"/>
    <m/>
    <m/>
    <m/>
    <m/>
    <n v="1"/>
    <x v="0"/>
  </r>
  <r>
    <n v="267"/>
    <s v="T268"/>
    <x v="0"/>
    <s v="NA"/>
    <m/>
    <s v="OSS"/>
    <s v="OSS"/>
    <s v="OSS"/>
    <s v="Design &amp; Documentation"/>
    <s v="LLD"/>
    <m/>
    <s v=" "/>
    <s v="Open"/>
    <m/>
    <s v=" "/>
    <s v=" "/>
    <m/>
    <s v="DUPLICATE POINT"/>
    <m/>
    <m/>
    <s v="Suresh Pawar"/>
    <m/>
    <s v="Open"/>
    <s v="Duplicate"/>
    <s v=" "/>
    <s v=" "/>
    <s v=" "/>
    <m/>
    <m/>
    <m/>
    <m/>
    <m/>
    <m/>
    <s v="472OSS"/>
    <s v="Applications/Tools"/>
    <s v="OPEN"/>
    <s v="DUPLICATE"/>
    <n v="0"/>
    <m/>
    <m/>
    <m/>
    <m/>
    <n v="1"/>
    <x v="0"/>
  </r>
  <r>
    <n v="268"/>
    <s v="T269"/>
    <x v="0"/>
    <s v="NA"/>
    <m/>
    <s v="OSS"/>
    <s v="OSS"/>
    <s v="OSS"/>
    <s v="MoM Action"/>
    <s v="Change management process (eg. planned /Unplanned ) activities to be demonstrated "/>
    <m/>
    <s v=" "/>
    <s v="Open"/>
    <m/>
    <s v=" "/>
    <s v=" "/>
    <m/>
    <s v="17-05-2025: OT Team has to work and deliver_x000a_26-06-2025: change managemnt is delivered, NOC team has to confirm"/>
    <m/>
    <m/>
    <s v="Suresh Pawar"/>
    <m/>
    <m/>
    <s v="CLOSURE REVIEW PENDING "/>
    <s v=" "/>
    <s v=" "/>
    <s v=" "/>
    <m/>
    <m/>
    <m/>
    <m/>
    <m/>
    <m/>
    <s v="472OSS"/>
    <s v="Applications/Tools"/>
    <s v="OPEN"/>
    <s v="COMPLETED"/>
    <n v="0"/>
    <m/>
    <m/>
    <m/>
    <m/>
    <n v="1"/>
    <x v="2"/>
  </r>
  <r>
    <n v="269"/>
    <s v="T270"/>
    <x v="0"/>
    <s v="NA"/>
    <m/>
    <s v="OSS"/>
    <s v="OSS"/>
    <s v="OSS"/>
    <s v="MoM Action"/>
    <s v="Device status in OSS ciena inventory, details received from Ciena "/>
    <m/>
    <s v=" "/>
    <s v="Colosed"/>
    <m/>
    <s v=" "/>
    <s v=" "/>
    <m/>
    <m/>
    <m/>
    <m/>
    <s v="Suresh Pawar"/>
    <m/>
    <m/>
    <s v="COMPLETED &amp; APPROVED"/>
    <s v="AD-UT-Tfiber"/>
    <d v="2025-05-26T00:00:00"/>
    <s v="\\172.28.9.34\share drive\Artefacts_T-Fiber TNOC Tracker\OSS\T270"/>
    <m/>
    <m/>
    <m/>
    <m/>
    <m/>
    <m/>
    <s v="472OSS"/>
    <s v="Applications/Tools"/>
    <s v="CLOSED"/>
    <s v="COMPLETED &amp; APPROVED"/>
    <n v="0"/>
    <m/>
    <d v="2025-05-26T00:00:00"/>
    <s v="\\172.28.9.34\share drive\Artefacts_T-Fiber TNOC Tracker\OSS\T270"/>
    <m/>
    <n v="1"/>
    <x v="1"/>
  </r>
  <r>
    <n v="270"/>
    <s v="T271"/>
    <x v="0"/>
    <s v="NA"/>
    <m/>
    <s v="OSS"/>
    <s v="OSS"/>
    <s v="OSS"/>
    <s v="GPON"/>
    <s v="ONT &amp; OLT vendor name should be mapped to OSS Inventory &amp; PMS Inventory."/>
    <m/>
    <s v=" "/>
    <s v="Open"/>
    <m/>
    <s v=" "/>
    <s v=" "/>
    <m/>
    <m/>
    <m/>
    <m/>
    <s v="Suresh Pawar"/>
    <m/>
    <m/>
    <s v="COMPLETED &amp; APPROVED"/>
    <s v=" "/>
    <s v=" "/>
    <s v="\\172.28.9.34\share drive\Artefacts_T-Fiber TNOC Tracker\OSS\T271"/>
    <m/>
    <m/>
    <m/>
    <m/>
    <m/>
    <m/>
    <s v="472OSS"/>
    <s v="Applications/Tools"/>
    <s v="CLOSED"/>
    <s v="COMPLETED &amp; APPROVED"/>
    <n v="0"/>
    <m/>
    <s v=" "/>
    <s v="\\172.28.9.34\share drive\Artefacts_T-Fiber TNOC Tracker\OSS\T271"/>
    <m/>
    <n v="1"/>
    <x v="1"/>
  </r>
  <r>
    <n v="271"/>
    <s v="T272"/>
    <x v="0"/>
    <s v="NA"/>
    <m/>
    <s v="OSS"/>
    <s v="OSS"/>
    <s v="OSS"/>
    <s v="Design &amp; Documentation"/>
    <s v="Infra team to maintain the SSL connectivity  "/>
    <m/>
    <s v=" "/>
    <s v="Open"/>
    <m/>
    <s v=" "/>
    <s v=" "/>
    <m/>
    <s v="17-05-2025: Dependancy on HPE upgrade and OT PS Team support_x000a_23-06-2025: New VM was requested by OT and same is provided. OT will to the testing in TND and confirm for production by 27th June 2025"/>
    <m/>
    <m/>
    <s v="Suresh Pawar"/>
    <m/>
    <m/>
    <s v="CLOSURE REVIEW PENDING "/>
    <s v=" "/>
    <s v=" "/>
    <s v=" "/>
    <m/>
    <m/>
    <m/>
    <m/>
    <m/>
    <m/>
    <s v="472OSS"/>
    <s v="Applications/Tools"/>
    <s v="OPEN"/>
    <s v="COMPLETED"/>
    <s v=" SSL configuartion completed in Service Manager"/>
    <m/>
    <m/>
    <m/>
    <m/>
    <n v="1"/>
    <x v="2"/>
  </r>
  <r>
    <n v="272"/>
    <s v="T273"/>
    <x v="0"/>
    <s v="NA"/>
    <m/>
    <s v="OSS"/>
    <s v="OSS"/>
    <s v="OSS"/>
    <s v="Deployment and Installations"/>
    <s v="Deployment process - Process of building network &amp; passive device connectivity to T-NOC through SG350, ONT (One port Voice, 2nd - Data, 3rd - Video &amp; 4th port to T-NOC for SNMP traps) . Along with , and also all other Services to be test and provision in SG350"/>
    <m/>
    <s v=" "/>
    <s v="Open"/>
    <m/>
    <s v=" "/>
    <s v=" "/>
    <m/>
    <s v="09-09-2025: Needs to be closed along with IPMPLS(RS Rao) &amp; GPON(Sayyad)"/>
    <m/>
    <m/>
    <s v="Suresh Pawar"/>
    <m/>
    <s v="Open"/>
    <s v="Open"/>
    <s v=" "/>
    <s v=" "/>
    <s v=" "/>
    <m/>
    <m/>
    <m/>
    <m/>
    <m/>
    <m/>
    <s v="472OSS"/>
    <s v="Applications/Tools"/>
    <s v="OPEN"/>
    <s v="OPEN"/>
    <s v="09-09-2025: Needs to be closed along with IPMPLS(RS Rao) &amp; GPON(Sayyad)"/>
    <m/>
    <m/>
    <m/>
    <m/>
    <n v="1"/>
    <x v="0"/>
  </r>
  <r>
    <n v="273"/>
    <s v="T274"/>
    <x v="0"/>
    <s v="NA"/>
    <m/>
    <s v="OSS"/>
    <s v="OSS"/>
    <s v="OSS"/>
    <s v="Development and unit testing"/>
    <s v="In OSS Script File, both Nokia Primary and Secondary IPs are mentioned, however OSS is considering only the first mentioned IP even if Secondary IP is master. Due to this alarms are not reflecting in OSS. Infra team has to setup Virtual IP. "/>
    <m/>
    <s v=" "/>
    <s v="Colosed"/>
    <m/>
    <s v=" "/>
    <s v=" "/>
    <m/>
    <m/>
    <m/>
    <m/>
    <s v="Suresh Pawar"/>
    <m/>
    <m/>
    <s v="COMPLETED &amp; APPROVED"/>
    <s v="AD-UT-Tfiber"/>
    <d v="2025-05-26T00:00:00"/>
    <s v="\\172.28.9.34\share drive\Artefacts_T-Fiber TNOC Tracker\OSS\T274"/>
    <m/>
    <m/>
    <m/>
    <m/>
    <m/>
    <m/>
    <s v="472OSS"/>
    <s v="Applications/Tools"/>
    <s v="CLOSED"/>
    <s v="COMPLETED &amp; APPROVED"/>
    <n v="0"/>
    <m/>
    <d v="2025-05-26T00:00:00"/>
    <s v="\\172.28.9.34\share drive\Artefacts_T-Fiber TNOC Tracker\OSS\T274"/>
    <m/>
    <n v="1"/>
    <x v="1"/>
  </r>
  <r>
    <n v="274"/>
    <s v="T275"/>
    <x v="0"/>
    <s v="NA"/>
    <m/>
    <s v="OSS"/>
    <s v="OSS"/>
    <s v="OSS"/>
    <s v="MoM Action"/>
    <s v="In OSS management dashboard, Block count should count only Mandal OLTs and not GP OLTs. "/>
    <m/>
    <s v=" "/>
    <s v="Open"/>
    <m/>
    <s v=" "/>
    <s v=" "/>
    <m/>
    <m/>
    <m/>
    <m/>
    <s v="Suresh Pawar"/>
    <m/>
    <m/>
    <s v="COMPLETED &amp; APPROVED"/>
    <s v=" "/>
    <s v=" "/>
    <s v="\\172.28.9.34\share drive\Artefacts_T-Fiber TNOC Tracker\OSS\T275"/>
    <m/>
    <m/>
    <m/>
    <m/>
    <m/>
    <m/>
    <s v="472OSS"/>
    <s v="Applications/Tools"/>
    <s v="CLOSED"/>
    <s v="COMPLETED &amp; APPROVED"/>
    <n v="0"/>
    <m/>
    <s v=" "/>
    <s v="\\172.28.9.34\share drive\Artefacts_T-Fiber TNOC Tracker\OSS\T275"/>
    <m/>
    <n v="1"/>
    <x v="1"/>
  </r>
  <r>
    <n v="275"/>
    <s v="T276"/>
    <x v="0"/>
    <s v="NA"/>
    <m/>
    <s v="OSS"/>
    <s v="OSS"/>
    <s v="OSS"/>
    <s v="MoM Action"/>
    <s v="DG Set integration with OSS is in progress for Package A, details for DG set integration with OSS awaited from Package B and C. "/>
    <m/>
    <s v=" "/>
    <s v="Open"/>
    <m/>
    <s v=" "/>
    <s v=" "/>
    <m/>
    <s v="26-06-2025: Functionality is delivered, but system is not stable; same issue is escalated to HPE and OT._x000a_22-07-2025: genset alarms are working now, confirmation required from NOC"/>
    <m/>
    <m/>
    <s v="Suresh Pawar"/>
    <m/>
    <m/>
    <s v="CLOSURE REVIEW PENDING "/>
    <s v=" "/>
    <s v=" "/>
    <s v=" "/>
    <m/>
    <m/>
    <m/>
    <m/>
    <m/>
    <m/>
    <s v="472OSS"/>
    <s v="Applications/Tools"/>
    <s v="OPEN"/>
    <s v="COMPLETED"/>
    <n v="0"/>
    <m/>
    <m/>
    <m/>
    <m/>
    <n v="1"/>
    <x v="2"/>
  </r>
  <r>
    <n v="276"/>
    <s v="T277"/>
    <x v="0"/>
    <s v="NA"/>
    <m/>
    <s v="OSS"/>
    <s v="OSS"/>
    <s v="OSS"/>
    <s v="MoM Action"/>
    <s v="UPS and DG Device status, GP Name and LGD code &amp; Block Name and LGD code are not available in the Passive Infra (Non-IT) inventory"/>
    <m/>
    <s v=" "/>
    <s v="Open"/>
    <m/>
    <s v=" "/>
    <s v=" "/>
    <m/>
    <s v="09-09-2025: Status available in NNMi &amp; PowerBI. All other atributes available in UOC"/>
    <m/>
    <m/>
    <s v="Suresh Pawar"/>
    <m/>
    <m/>
    <s v="CLOSURE REVIEW PENDING "/>
    <s v=" "/>
    <s v=" "/>
    <s v=" "/>
    <m/>
    <m/>
    <m/>
    <m/>
    <m/>
    <m/>
    <s v="472OSS"/>
    <s v="Applications/Tools"/>
    <s v="OPEN"/>
    <s v="COMPLETED"/>
    <s v="09-09-2025: Status available in NNMi &amp; PowerBI. All other atributes available in UOC"/>
    <m/>
    <m/>
    <m/>
    <m/>
    <n v="1"/>
    <x v="2"/>
  </r>
  <r>
    <n v="277"/>
    <s v="T278"/>
    <x v="0"/>
    <s v="NA"/>
    <m/>
    <s v="OSS"/>
    <s v="OSS"/>
    <s v="OSS"/>
    <s v="Firewall"/>
    <s v="OSS firewall ports required for Security compliance"/>
    <m/>
    <s v=" "/>
    <s v="Open"/>
    <m/>
    <s v=" "/>
    <s v=" "/>
    <m/>
    <s v="09-09-2025: Security team is already taking care with help of MTR sharma"/>
    <m/>
    <m/>
    <s v="Suresh Pawar"/>
    <m/>
    <m/>
    <s v="CLOSURE REVIEW PENDING "/>
    <s v=" "/>
    <s v=" "/>
    <s v=" "/>
    <m/>
    <m/>
    <m/>
    <m/>
    <m/>
    <m/>
    <s v="472OSS"/>
    <s v="Applications/Tools"/>
    <s v="OPEN"/>
    <s v="COMPLETED"/>
    <s v="09-09-2025: Security team is already taking care with help of MTR sharma"/>
    <m/>
    <m/>
    <m/>
    <m/>
    <n v="1"/>
    <x v="2"/>
  </r>
  <r>
    <n v="278"/>
    <s v="T279"/>
    <x v="0"/>
    <s v="NA"/>
    <m/>
    <s v="OSS"/>
    <s v="OSS"/>
    <s v="OSS"/>
    <s v="Security"/>
    <s v="Security policies to evolve related to DOT/CDOT etc.. from internal and intigration"/>
    <m/>
    <s v=" "/>
    <s v="Open"/>
    <m/>
    <s v=" "/>
    <s v=" "/>
    <m/>
    <s v="26-06-2025: Dependacy on Cross domain delivery"/>
    <m/>
    <m/>
    <s v="Suresh Pawar"/>
    <m/>
    <s v="Open"/>
    <s v="WIP"/>
    <s v=" "/>
    <s v=" "/>
    <s v=" "/>
    <m/>
    <m/>
    <m/>
    <m/>
    <m/>
    <m/>
    <s v="472OSS"/>
    <s v="Applications/Tools"/>
    <s v="OPEN"/>
    <s v="OPEN"/>
    <n v="0"/>
    <m/>
    <m/>
    <m/>
    <m/>
    <n v="1"/>
    <x v="0"/>
  </r>
  <r>
    <n v="279"/>
    <s v="T280"/>
    <x v="0"/>
    <s v="NA"/>
    <m/>
    <s v="OSS"/>
    <s v="OSS"/>
    <s v="OSS"/>
    <s v="Correlations"/>
    <s v="Cross domain  Corelation and exact reason for any outage in Network till ONT Port with E2E topology"/>
    <m/>
    <s v=" "/>
    <s v="Open"/>
    <m/>
    <s v=" "/>
    <s v=" "/>
    <m/>
    <s v="17-05-2025: WIP with HPE team"/>
    <m/>
    <m/>
    <s v="Suresh Pawar"/>
    <m/>
    <s v="Open"/>
    <s v="Duplicate"/>
    <s v=" "/>
    <s v=" "/>
    <s v=" "/>
    <m/>
    <m/>
    <m/>
    <m/>
    <m/>
    <m/>
    <s v="472OSS"/>
    <s v="Applications/Tools"/>
    <s v="OPEN"/>
    <s v="DUPLICATE"/>
    <n v="0"/>
    <m/>
    <m/>
    <m/>
    <m/>
    <n v="1"/>
    <x v="0"/>
  </r>
  <r>
    <n v="280"/>
    <s v="T281"/>
    <x v="0"/>
    <s v="NA"/>
    <m/>
    <s v="OSS"/>
    <s v="OSS"/>
    <s v="OSS"/>
    <s v="MoM Action"/>
    <s v="Problem Management report for various recurring outages for the given period like_x000a_i) one Unique LGD code &gt;5 times in a Month_x000a_ii) Fiber cut SPAN/Link  &gt;2 times in a month_x000a_iii) Unique LGD code Down for &gt;2 times with Same RFO_x000a_iv) etc. "/>
    <m/>
    <s v=" "/>
    <s v="Open"/>
    <m/>
    <s v=" "/>
    <s v=" "/>
    <m/>
    <m/>
    <m/>
    <m/>
    <s v="Suresh Pawar"/>
    <m/>
    <s v="Open"/>
    <s v="WIP"/>
    <s v=" "/>
    <s v=" "/>
    <s v=" "/>
    <m/>
    <m/>
    <m/>
    <m/>
    <m/>
    <m/>
    <s v="472OSS"/>
    <s v="Applications/Tools"/>
    <s v="OPEN"/>
    <s v="OPEN"/>
    <n v="0"/>
    <m/>
    <m/>
    <e v="#N/A"/>
    <m/>
    <n v="1"/>
    <x v="0"/>
  </r>
  <r>
    <n v="281"/>
    <s v="T282"/>
    <x v="0"/>
    <s v="NA"/>
    <m/>
    <s v="OSS"/>
    <s v="OSS"/>
    <s v="OSS"/>
    <s v="MoM Action"/>
    <s v="For ONT Down cases, Some of the Alarms and cause code given by OEM is not matching with RFO provided by field engg., for example incase of Particular ONT goes down at GP level then exact RFO should be available for NOC to correlate with outages due to UPS power  or other issue?"/>
    <m/>
    <s v=" "/>
    <s v="Open"/>
    <m/>
    <s v=" "/>
    <s v=" "/>
    <m/>
    <s v="15-09-2025: Demostrated in the Demo/UAT call"/>
    <m/>
    <m/>
    <s v="Suresh Pawar"/>
    <m/>
    <m/>
    <s v="CLOSURE REVIEW PENDING "/>
    <s v=" "/>
    <s v=" "/>
    <s v=" "/>
    <m/>
    <m/>
    <m/>
    <m/>
    <m/>
    <m/>
    <s v="472OSS"/>
    <s v="Applications/Tools"/>
    <s v="OPEN"/>
    <s v="COMPLETED"/>
    <s v="15-09-2025: Demostrated in the Demo/UAT call"/>
    <m/>
    <m/>
    <e v="#VALUE!"/>
    <m/>
    <n v="1"/>
    <x v="2"/>
  </r>
  <r>
    <n v="282"/>
    <s v="T283"/>
    <x v="0"/>
    <s v="NA"/>
    <m/>
    <s v="OSS"/>
    <s v="OSS"/>
    <s v="OSS"/>
    <s v="Dashboards"/>
    <s v="Alert Mechanism (event rule) when power supply is through UPS which is running on Battery backup mode then there should be alert in the form of SMS sent to field team so outages can be  avoided or minimized proactively._x000a_threshold can be configured (TBD) )for given range for Battery backup status_x000a_i)  &lt;50%- - Minor_x000a_ii)  &lt;40%-Major_x000a_iii)  &lt;30% -Critical)"/>
    <m/>
    <s v=" "/>
    <s v="Open"/>
    <m/>
    <s v=" "/>
    <s v=" "/>
    <m/>
    <m/>
    <m/>
    <m/>
    <s v="Suresh Pawar"/>
    <m/>
    <m/>
    <s v="CLOSURE REVIEW PENDING "/>
    <s v=" "/>
    <s v=" "/>
    <s v=" "/>
    <m/>
    <m/>
    <m/>
    <m/>
    <m/>
    <m/>
    <s v="472OSS"/>
    <s v="Applications/Tools"/>
    <s v="OPEN"/>
    <s v="COMPLETED"/>
    <s v="pending"/>
    <m/>
    <m/>
    <e v="#VALUE!"/>
    <m/>
    <n v="1"/>
    <x v="2"/>
  </r>
  <r>
    <n v="283"/>
    <s v="T284"/>
    <x v="0"/>
    <s v="NA"/>
    <m/>
    <s v="OSS"/>
    <s v="OSS"/>
    <s v="OSS"/>
    <s v="Dashboards"/>
    <s v="Weekly, Monthly E2E Network Availability Trend for each Packages and over all per District, Zone level."/>
    <m/>
    <s v=" "/>
    <s v="Open"/>
    <m/>
    <s v=" "/>
    <s v=" "/>
    <m/>
    <s v="Weekly Availability is not getting calculated hence it is not-feasible"/>
    <m/>
    <m/>
    <s v="Suresh Pawar"/>
    <m/>
    <s v="Open"/>
    <s v="WIP"/>
    <s v=" "/>
    <s v=" "/>
    <s v=" "/>
    <m/>
    <m/>
    <m/>
    <m/>
    <m/>
    <m/>
    <s v="472OSS"/>
    <s v="Applications/Tools"/>
    <s v="OPEN"/>
    <s v="NOT-FEASIBLE"/>
    <n v="0"/>
    <m/>
    <m/>
    <m/>
    <m/>
    <n v="1"/>
    <x v="0"/>
  </r>
  <r>
    <n v="284"/>
    <s v="T285"/>
    <x v="0"/>
    <s v="NA"/>
    <m/>
    <s v="OSS"/>
    <s v="OSS"/>
    <s v="OSS"/>
    <s v="Dashboards"/>
    <s v="District wise Performance report for period of infra, fiber, ISP, config issues etc."/>
    <m/>
    <s v=" "/>
    <s v="Open"/>
    <m/>
    <s v=" "/>
    <s v=" "/>
    <m/>
    <s v="09-09-2025: user can download reports as on his requirement "/>
    <m/>
    <m/>
    <s v="Suresh Pawar"/>
    <m/>
    <m/>
    <s v="CLOSURE REVIEW PENDING "/>
    <s v=" "/>
    <s v=" "/>
    <s v=" "/>
    <m/>
    <m/>
    <m/>
    <m/>
    <m/>
    <m/>
    <s v="472OSS"/>
    <s v="Applications/Tools"/>
    <s v="OPEN"/>
    <s v="COMPLETED"/>
    <s v="09-09-2025: user can download reports as on his requirement - TT report"/>
    <m/>
    <m/>
    <m/>
    <m/>
    <n v="1"/>
    <x v="2"/>
  </r>
  <r>
    <n v="285"/>
    <s v="T286"/>
    <x v="0"/>
    <s v="NA"/>
    <m/>
    <s v="OSS"/>
    <s v="OSS"/>
    <s v="OSS"/>
    <s v="Dashboards"/>
    <s v="Individual NOC Engineer and shift Lead Performance Measurement for handling the TT's "/>
    <m/>
    <s v=" "/>
    <s v="Open"/>
    <m/>
    <s v=" "/>
    <s v=" "/>
    <m/>
    <s v="17-05-2025: Artefacts needs to be collected from Sivakumar and seek approval._x000a_26-06-2025: Waiting for Sivakumar's approval"/>
    <m/>
    <m/>
    <s v="Suresh Pawar"/>
    <m/>
    <m/>
    <s v="CLOSURE REVIEW PENDING "/>
    <s v=" "/>
    <s v=" "/>
    <s v=" "/>
    <m/>
    <m/>
    <m/>
    <m/>
    <m/>
    <m/>
    <s v="472OSS"/>
    <s v="Applications/Tools"/>
    <s v="OPEN"/>
    <s v="COMPLETED"/>
    <s v="closure"/>
    <m/>
    <m/>
    <m/>
    <m/>
    <n v="1"/>
    <x v="2"/>
  </r>
  <r>
    <n v="286"/>
    <s v="T287"/>
    <x v="0"/>
    <s v="NA"/>
    <m/>
    <s v="OSS"/>
    <s v="OSS"/>
    <s v="OSS"/>
    <s v="MoM Action"/>
    <s v="Exact SPAN/Link details must be taken from GIS(Including Lat,Long) for Fiber cut/outage scenario to undserstand fix is permanent or temporarary in nature and impact on Multiple Nodes/GP’s ."/>
    <m/>
    <s v=" "/>
    <s v="Open"/>
    <m/>
    <s v=" "/>
    <s v=" "/>
    <m/>
    <s v="17-05-2025: Common span scenarios solution needs to be finalization pending with L&amp;T and will be finalized based on data coming from GIS integration._x000a_26-06-2025: Dependancy on GIS integration. Expected to be completed by 16th July and then ~30 days needed for Common span"/>
    <m/>
    <m/>
    <s v="Suresh Pawar"/>
    <m/>
    <s v="Open"/>
    <s v="WIP"/>
    <s v=" "/>
    <s v=" "/>
    <s v=" "/>
    <m/>
    <m/>
    <m/>
    <m/>
    <m/>
    <m/>
    <s v="472OSS"/>
    <s v="Applications/Tools"/>
    <s v="OPEN"/>
    <s v="OPEN"/>
    <n v="0"/>
    <m/>
    <m/>
    <m/>
    <m/>
    <n v="1"/>
    <x v="0"/>
  </r>
  <r>
    <n v="287"/>
    <s v="T288"/>
    <x v="0"/>
    <s v="NA"/>
    <m/>
    <m/>
    <s v="DC-Infrastructure"/>
    <s v="OSS"/>
    <s v="MoM Action"/>
    <s v="Report for Backup Status (success/failure) of all VM (source it from Vcenter Report)"/>
    <m/>
    <s v=" "/>
    <s v="Open"/>
    <m/>
    <s v=" "/>
    <s v=" "/>
    <m/>
    <m/>
    <m/>
    <m/>
    <s v="Ravi Kishore"/>
    <m/>
    <m/>
    <s v="COMPLETED &amp; APPROVED"/>
    <s v="AD-UT-Tfiber"/>
    <d v="2025-07-05T00:00:00"/>
    <s v="\\172.28.9.34\Artefacts_T-Fiber TNOC Tracker\OSS\Artifact-T288"/>
    <m/>
    <m/>
    <m/>
    <m/>
    <m/>
    <m/>
    <s v="472OSS"/>
    <s v="Applications/Tools"/>
    <s v="CLOSED"/>
    <m/>
    <m/>
    <m/>
    <d v="2025-07-05T00:00:00"/>
    <s v="\\172.28.9.34\Artefacts_T-Fiber TNOC Tracker\OSS\Artifact-T288"/>
    <m/>
    <n v="1"/>
    <x v="1"/>
  </r>
  <r>
    <n v="288"/>
    <s v="T289"/>
    <x v="0"/>
    <s v="NA"/>
    <m/>
    <s v="OSS"/>
    <s v="OSS"/>
    <s v="OSS"/>
    <s v="MoM Action"/>
    <s v="DC Active infra-Health check-up /Utilization and Resource Availability report.—Hardware and Servers. (Source it from Vcenter to OSS tool)"/>
    <m/>
    <s v=" "/>
    <s v="Open"/>
    <m/>
    <s v=" "/>
    <s v=" "/>
    <m/>
    <s v="26-06-2025: data available in OBM, need confirmation from DC team"/>
    <m/>
    <m/>
    <s v="Suresh Pawar"/>
    <m/>
    <m/>
    <s v="CLOSURE REVIEW PENDING "/>
    <s v=" "/>
    <s v=" "/>
    <s v=" "/>
    <m/>
    <m/>
    <m/>
    <m/>
    <m/>
    <m/>
    <s v="472OSS"/>
    <s v="Applications/Tools"/>
    <s v="OPEN"/>
    <s v="COMPLETED"/>
    <n v="0"/>
    <m/>
    <m/>
    <m/>
    <m/>
    <n v="1"/>
    <x v="2"/>
  </r>
  <r>
    <n v="289"/>
    <s v="T290"/>
    <x v="0"/>
    <s v="NA"/>
    <m/>
    <s v="OSS"/>
    <s v="OSS"/>
    <s v="OSS"/>
    <s v="MoM Action"/>
    <s v="IP MPLS node status report to be automated(Zonal / Mandal/GP) along with Alias Name(Like Actual Mandal /GP names) -Feasibility check required if Alias can be updated &amp; fetched by OSS tool"/>
    <m/>
    <s v=" "/>
    <s v="Open"/>
    <m/>
    <s v=" "/>
    <s v=" "/>
    <m/>
    <s v="26-06-2025: IPMPLS node status available in NNMi, need confirmation from NOC"/>
    <m/>
    <m/>
    <s v="Suresh Pawar"/>
    <m/>
    <m/>
    <s v="CLOSURE REVIEW PENDING "/>
    <s v=" "/>
    <s v=" "/>
    <s v=" "/>
    <m/>
    <m/>
    <m/>
    <m/>
    <m/>
    <m/>
    <s v="472OSS"/>
    <s v="Applications/Tools"/>
    <s v="OPEN"/>
    <s v="COMPLETED"/>
    <s v="pending"/>
    <m/>
    <m/>
    <m/>
    <m/>
    <n v="1"/>
    <x v="2"/>
  </r>
  <r>
    <n v="290"/>
    <s v="T291"/>
    <x v="0"/>
    <s v="NA"/>
    <m/>
    <s v="OSS"/>
    <s v="OSS"/>
    <s v="OSS"/>
    <s v="Dashboards"/>
    <s v="IP MPLS Node/Link/Port availability &amp; Utilization "/>
    <m/>
    <s v=" "/>
    <s v="Open"/>
    <m/>
    <s v=" "/>
    <s v=" "/>
    <m/>
    <s v="17-05-2025: Utilization is already available. Node and Link availability is WIP. OT Support not available to check port availability, it needs to resume._x000a_26-06-2025: all data available now except Link availability, need confirmation from NOC"/>
    <m/>
    <m/>
    <s v="Suresh Pawar"/>
    <m/>
    <m/>
    <s v="CLOSURE REVIEW PENDING "/>
    <s v=" "/>
    <s v=" "/>
    <s v=" "/>
    <m/>
    <m/>
    <m/>
    <m/>
    <m/>
    <m/>
    <s v="472OSS"/>
    <s v="Applications/Tools"/>
    <s v="OPEN"/>
    <s v="COMPLETED"/>
    <n v="0"/>
    <m/>
    <m/>
    <m/>
    <m/>
    <n v="1"/>
    <x v="2"/>
  </r>
  <r>
    <n v="291"/>
    <s v="T292"/>
    <x v="0"/>
    <s v="NA"/>
    <m/>
    <s v="OSS"/>
    <s v="OSS"/>
    <s v="OSS"/>
    <s v="MoM Action"/>
    <s v="Customised dashboard template with available set of fields for different set of users  views"/>
    <m/>
    <s v=" "/>
    <s v="Open"/>
    <m/>
    <s v=" "/>
    <s v=" "/>
    <m/>
    <s v="17-05-2025: OOB is available, to be reviewed with NOC"/>
    <m/>
    <m/>
    <s v="Suresh Pawar"/>
    <m/>
    <m/>
    <s v="CLOSURE REVIEW PENDING "/>
    <s v=" "/>
    <s v=" "/>
    <s v=" "/>
    <m/>
    <m/>
    <m/>
    <m/>
    <m/>
    <m/>
    <s v="472OSS"/>
    <s v="Applications/Tools"/>
    <s v="OPEN"/>
    <s v="COMPLETED"/>
    <n v="0"/>
    <m/>
    <m/>
    <m/>
    <m/>
    <n v="1"/>
    <x v="2"/>
  </r>
  <r>
    <n v="292"/>
    <s v="T293"/>
    <x v="0"/>
    <s v="NA"/>
    <m/>
    <s v="OSS"/>
    <s v="OSS"/>
    <s v="OSS"/>
    <s v="Dashboards"/>
    <s v="Service VLAN status report from EMS (Nokia and Tejas)"/>
    <m/>
    <s v=" "/>
    <s v="Open"/>
    <m/>
    <s v=" "/>
    <s v=" "/>
    <m/>
    <s v="24-05-2025: Inhouse solution being built by rishik"/>
    <m/>
    <m/>
    <s v="Suresh Pawar"/>
    <m/>
    <m/>
    <s v="CLOSURE REVIEW PENDING "/>
    <s v=" "/>
    <s v=" "/>
    <s v=" "/>
    <m/>
    <m/>
    <m/>
    <m/>
    <m/>
    <m/>
    <s v="472OSS"/>
    <s v="Applications/Tools"/>
    <s v="OPEN"/>
    <s v="COMPLETED"/>
    <n v="0"/>
    <m/>
    <m/>
    <m/>
    <m/>
    <n v="1"/>
    <x v="2"/>
  </r>
  <r>
    <n v="293"/>
    <s v="T294"/>
    <x v="0"/>
    <s v="NA"/>
    <m/>
    <s v="OSS"/>
    <s v="OSS"/>
    <s v="OSS"/>
    <s v="MoM Action"/>
    <s v="OSS MTTR report to include additional columns like RFO, Sub RFO, Resolution etc. "/>
    <m/>
    <s v=" "/>
    <s v="Open"/>
    <m/>
    <s v=" "/>
    <s v=" "/>
    <m/>
    <m/>
    <m/>
    <m/>
    <s v="Suresh Pawar"/>
    <m/>
    <m/>
    <s v="COMPLETED &amp; APPROVED"/>
    <s v=" "/>
    <s v=" "/>
    <s v="\\172.28.9.34\share drive\Artefacts_T-Fiber TNOC Tracker\OSS\T294"/>
    <m/>
    <m/>
    <m/>
    <m/>
    <m/>
    <m/>
    <s v="472OSS"/>
    <s v="Applications/Tools"/>
    <s v="CLOSED"/>
    <s v="COMPLETED &amp; APPROVED"/>
    <n v="0"/>
    <m/>
    <s v=" "/>
    <s v="\\172.28.9.34\share drive\Artefacts_T-Fiber TNOC Tracker\OSS\T294"/>
    <m/>
    <n v="1"/>
    <x v="1"/>
  </r>
  <r>
    <n v="294"/>
    <s v="T295"/>
    <x v="0"/>
    <s v="NA"/>
    <m/>
    <s v="OSS"/>
    <s v="OSS"/>
    <s v="OSS"/>
    <s v="MoM Action"/>
    <s v="Service Management tool has having duplicate tickets for same node which is impacting availability, outage reports. Issue needs to be fixed. "/>
    <m/>
    <s v=" "/>
    <s v="Open"/>
    <m/>
    <s v=" "/>
    <s v=" "/>
    <m/>
    <s v="12-06-2025: duplicate ticket booking needs to be handle by HPE, HPE working on a script to handle it._x000a_26-06-2025: Script deplyed by HPE, need confirmation from NOC"/>
    <m/>
    <m/>
    <s v="Suresh Pawar"/>
    <m/>
    <m/>
    <s v="CLOSURE REVIEW PENDING "/>
    <s v=" "/>
    <s v=" "/>
    <s v=" "/>
    <m/>
    <m/>
    <m/>
    <m/>
    <m/>
    <m/>
    <s v="472OSS"/>
    <s v="Applications/Tools"/>
    <s v="OPEN"/>
    <s v="COMPLETED"/>
    <n v="0"/>
    <m/>
    <m/>
    <m/>
    <m/>
    <n v="1"/>
    <x v="2"/>
  </r>
  <r>
    <n v="295"/>
    <s v="T296"/>
    <x v="0"/>
    <s v="NA"/>
    <m/>
    <s v="OSS"/>
    <s v="OSS"/>
    <s v="OSS"/>
    <s v="MoM Action"/>
    <s v="Service Management dashboard  should list planned outages and corelate TT if that is on same device or NW component."/>
    <m/>
    <s v=" "/>
    <s v="Open"/>
    <m/>
    <s v=" "/>
    <s v=" "/>
    <m/>
    <s v="17-05-2025: OT &amp; NSO support required"/>
    <m/>
    <m/>
    <s v="Suresh Pawar"/>
    <m/>
    <s v="Open"/>
    <s v="WIP"/>
    <s v=" "/>
    <s v=" "/>
    <s v=" "/>
    <m/>
    <m/>
    <m/>
    <m/>
    <m/>
    <m/>
    <s v="472OSS"/>
    <s v="Applications/Tools"/>
    <s v="OPEN"/>
    <s v="OPEN"/>
    <n v="0"/>
    <m/>
    <m/>
    <m/>
    <m/>
    <n v="1"/>
    <x v="0"/>
  </r>
  <r>
    <n v="296"/>
    <s v="T297"/>
    <x v="0"/>
    <s v="NA"/>
    <m/>
    <m/>
    <m/>
    <s v="DC-IT"/>
    <s v="Servers and Strorage (Deployment and Installations)"/>
    <s v="VM's Deployment Application Installations"/>
    <m/>
    <s v=" "/>
    <s v="Open"/>
    <m/>
    <s v=" "/>
    <s v=" "/>
    <m/>
    <s v="Applications installation completed in the given VM's._x000a_Storage/resource Allocation details captured in the TNOC IT Infra Server &amp; Storage-LLD_v_1.5 &amp; DC Inventory master sheet._x000a_Artifacts are captured."/>
    <m/>
    <m/>
    <s v="Ravi Kishore"/>
    <m/>
    <m/>
    <s v="COMPLETED &amp; APPROVED"/>
    <s v=" "/>
    <s v=" "/>
    <s v="\\172.28.9.34\share drive\Artefacts_T-Fiber TNOC Tracker\DC IT-Infra\Artifact  for - T297"/>
    <m/>
    <m/>
    <m/>
    <m/>
    <m/>
    <m/>
    <s v="472DC-IT"/>
    <s v="Network"/>
    <s v="CLOSED"/>
    <m/>
    <m/>
    <m/>
    <s v=" "/>
    <s v="\\172.28.9.34\share drive\Artefacts_T-Fiber TNOC Tracker\DC IT-Infra\Artifact  for - T297"/>
    <m/>
    <n v="1"/>
    <x v="1"/>
  </r>
  <r>
    <n v="297"/>
    <s v="T298"/>
    <x v="0"/>
    <s v="NA"/>
    <m/>
    <m/>
    <m/>
    <s v="GPON"/>
    <s v="Tejas-MoM Action"/>
    <s v="Deployment process - Process of building network &amp; passive device connectivity to T-NOC through SG350, ONT (One port Voice, 2nd - Data, 3rd - Video &amp; 4 th port to T-NOC for SNMP traps) . Along with , and also all other Services to be test and provision in SG350"/>
    <m/>
    <s v=" "/>
    <s v="Colosed"/>
    <m/>
    <s v=" "/>
    <s v=" "/>
    <m/>
    <m/>
    <m/>
    <m/>
    <s v="Sayyad Pasha"/>
    <m/>
    <m/>
    <s v="COMPLETED &amp; APPROVED"/>
    <s v="AD-UT-Tfiber"/>
    <d v="2025-04-30T00:00:00"/>
    <s v="\\172.28.9.34\Artefacts_T-Fiber TNOC Tracker\GPON\T298"/>
    <m/>
    <m/>
    <m/>
    <m/>
    <m/>
    <m/>
    <s v="472GPON"/>
    <s v="GPON"/>
    <s v="CLOSED"/>
    <m/>
    <m/>
    <m/>
    <d v="2025-04-30T00:00:00"/>
    <s v="\\172.28.9.34\Artefacts_T-Fiber TNOC Tracker\GPON\T298"/>
    <m/>
    <n v="1"/>
    <x v="1"/>
  </r>
  <r>
    <n v="298"/>
    <s v="T299"/>
    <x v="0"/>
    <s v="NA"/>
    <m/>
    <s v="OSS"/>
    <s v="Security"/>
    <s v="OSS"/>
    <s v="Integrating AD so that there is single user ID for all apps and they can integrate better in future if there is a need"/>
    <s v="Integration testing done for all apps that are ready currently except Alepo. Apps like HP OSS, Cisco ISE and other such applications are already integrated. We can switch IDs to AD anytime"/>
    <m/>
    <s v=" "/>
    <s v="Open"/>
    <m/>
    <s v=" "/>
    <s v=" "/>
    <m/>
    <s v="Once AD integration happen for Aleppo this point also will be closed along with T333."/>
    <m/>
    <m/>
    <s v="Sarmendra"/>
    <m/>
    <s v="Open"/>
    <s v="WIP"/>
    <s v=" "/>
    <s v=" "/>
    <s v=" "/>
    <m/>
    <m/>
    <m/>
    <m/>
    <m/>
    <m/>
    <s v="472OSS"/>
    <s v="Applications/Tools"/>
    <s v="OPEN"/>
    <m/>
    <m/>
    <m/>
    <m/>
    <m/>
    <m/>
    <n v="1"/>
    <x v="0"/>
  </r>
  <r>
    <n v="299"/>
    <s v="T300"/>
    <x v="0"/>
    <s v="NA"/>
    <m/>
    <s v="OSS"/>
    <s v="Security"/>
    <s v="OSS"/>
    <s v="Configuration and best practices"/>
    <s v="User IDs created. Need to work with users for testing for NOC desktops"/>
    <m/>
    <s v=" "/>
    <s v="Open"/>
    <m/>
    <s v=" "/>
    <s v=" "/>
    <m/>
    <s v="Artifacts will be created and submitted on 03 Jul 25"/>
    <m/>
    <m/>
    <s v="Sarmendra"/>
    <m/>
    <m/>
    <s v="COMPLETED &amp; APPROVED"/>
    <s v=" "/>
    <s v=" "/>
    <s v="\\172.28.9.34\Artefacts_T-Fiber TNOC Tracker\NW-Security\T300"/>
    <m/>
    <m/>
    <m/>
    <m/>
    <m/>
    <m/>
    <s v="472OSS"/>
    <s v="Applications/Tools"/>
    <s v="CLOSED"/>
    <m/>
    <m/>
    <m/>
    <m/>
    <s v="\\172.28.9.34\Artefacts_T-Fiber TNOC Tracker\NW-Security\T300"/>
    <m/>
    <n v="1"/>
    <x v="1"/>
  </r>
  <r>
    <n v="300"/>
    <s v="T301"/>
    <x v="0"/>
    <s v="NA"/>
    <m/>
    <m/>
    <m/>
    <s v="Security &amp; Regulatory Compliance"/>
    <s v="Configuration"/>
    <s v="On A-10 -Configuration done on LB side.  WAF will be configure with License"/>
    <m/>
    <s v=" "/>
    <s v="Open"/>
    <m/>
    <s v=" "/>
    <s v=" "/>
    <m/>
    <s v="A10 AMC not renewed , Awaiting AMC renewal with WAF features"/>
    <m/>
    <m/>
    <s v="Sarmendra"/>
    <m/>
    <s v="Open"/>
    <s v="WIP"/>
    <s v=" "/>
    <s v=" "/>
    <s v=" "/>
    <m/>
    <m/>
    <m/>
    <m/>
    <m/>
    <m/>
    <s v="472Security &amp; Regulatory Compliance"/>
    <s v="Security"/>
    <s v="OPEN"/>
    <m/>
    <m/>
    <m/>
    <m/>
    <m/>
    <m/>
    <n v="1"/>
    <x v="0"/>
  </r>
  <r>
    <n v="301"/>
    <s v="T302"/>
    <x v="0"/>
    <s v="NA"/>
    <m/>
    <m/>
    <m/>
    <s v="Security &amp; Regulatory Compliance"/>
    <s v="Functional AT"/>
    <s v="Will start next week as KT happened this week for all the new resources"/>
    <m/>
    <s v=" "/>
    <s v="Open"/>
    <m/>
    <s v=" "/>
    <s v=" "/>
    <m/>
    <s v="KT has been done."/>
    <m/>
    <m/>
    <s v="Sarmendra"/>
    <m/>
    <m/>
    <s v="CLOSURE REVIEW PENDING "/>
    <s v=" "/>
    <s v=" "/>
    <s v=" "/>
    <m/>
    <m/>
    <m/>
    <m/>
    <m/>
    <m/>
    <s v="472Security &amp; Regulatory Compliance"/>
    <s v="Security"/>
    <s v="OPEN"/>
    <m/>
    <m/>
    <m/>
    <m/>
    <s v="Artefacts to be Submitted"/>
    <m/>
    <n v="1"/>
    <x v="2"/>
  </r>
  <r>
    <n v="302"/>
    <s v="T303"/>
    <x v="0"/>
    <s v="NA"/>
    <m/>
    <s v="OSS"/>
    <s v="Security"/>
    <s v="OSS"/>
    <s v="Configuration"/>
    <s v="OSS- Redware LB-There were configuration issues and have been sorted our by having multiple sessions over the past few weeks"/>
    <m/>
    <s v=" "/>
    <s v="Open"/>
    <m/>
    <s v=" "/>
    <s v=" "/>
    <m/>
    <s v="Artifact created and will be submitted to customer on 03 Jul 25."/>
    <m/>
    <m/>
    <s v="Sarmendra"/>
    <m/>
    <m/>
    <s v="CLOSURE REVIEW PENDING "/>
    <s v=" "/>
    <s v=" "/>
    <s v=" "/>
    <m/>
    <m/>
    <m/>
    <m/>
    <m/>
    <m/>
    <s v="472OSS"/>
    <s v="Applications/Tools"/>
    <s v="OPEN"/>
    <m/>
    <m/>
    <m/>
    <m/>
    <s v="Artefacts to be Submitted"/>
    <m/>
    <n v="1"/>
    <x v="2"/>
  </r>
  <r>
    <n v="303"/>
    <s v="T304"/>
    <x v="0"/>
    <s v="NA"/>
    <m/>
    <m/>
    <m/>
    <s v="Security &amp; Regulatory Compliance"/>
    <s v="Functional AT"/>
    <s v="Radware LB - Will start next week as KT happened this week for all the new resources"/>
    <m/>
    <s v=" "/>
    <s v="Open"/>
    <m/>
    <s v=" "/>
    <s v=" "/>
    <m/>
    <s v="KT has been done."/>
    <m/>
    <m/>
    <s v="Sarmendra"/>
    <m/>
    <s v="Open"/>
    <s v="WIP"/>
    <s v=" "/>
    <s v=" "/>
    <s v=" "/>
    <m/>
    <m/>
    <m/>
    <m/>
    <m/>
    <m/>
    <s v="472Security &amp; Regulatory Compliance"/>
    <s v="Security"/>
    <s v="OPEN"/>
    <m/>
    <m/>
    <m/>
    <m/>
    <m/>
    <m/>
    <n v="1"/>
    <x v="0"/>
  </r>
  <r>
    <n v="304"/>
    <s v="T305"/>
    <x v="0"/>
    <s v="NA"/>
    <m/>
    <s v="OSS"/>
    <s v="DC-Infrastructure"/>
    <s v="OSS"/>
    <s v="Configuration"/>
    <s v="We have identified memory needed. Need help with space allocation for VM and also need license for a syslog server. ( we can also use Default Linux daemon) Syslog"/>
    <m/>
    <s v=" "/>
    <s v="Open"/>
    <m/>
    <s v=" "/>
    <s v=" "/>
    <m/>
    <s v="[17/09/2025] Syslog integration with both Redhat and Windows servers Completed."/>
    <m/>
    <m/>
    <s v="Ravi Kishore"/>
    <m/>
    <m/>
    <s v="COMPLETED &amp; APPROVED"/>
    <s v="AD-UT-Tfiber"/>
    <d v="2025-09-19T00:00:00"/>
    <s v="\\172.28.9.34\Artefacts_T-Fiber TNOC Tracker\OSS\T305"/>
    <m/>
    <m/>
    <m/>
    <m/>
    <m/>
    <m/>
    <s v="472OSS"/>
    <s v="Applications/Tools"/>
    <s v="CLOSED"/>
    <m/>
    <m/>
    <m/>
    <d v="2025-09-19T00:00:00"/>
    <s v="\\172.28.9.34\Artefacts_T-Fiber TNOC Tracker\OSS\T305"/>
    <m/>
    <n v="1"/>
    <x v="1"/>
  </r>
  <r>
    <n v="305"/>
    <s v="T306"/>
    <x v="0"/>
    <s v="NA"/>
    <m/>
    <m/>
    <m/>
    <s v="Security &amp; Regulatory Compliance"/>
    <s v="Documentation"/>
    <s v="Customer has requested a complete Security LLD that states how our security architechture is and how different security products talk to each other"/>
    <m/>
    <s v=" "/>
    <s v="Open"/>
    <m/>
    <s v=" "/>
    <s v=" "/>
    <m/>
    <s v="Completed and Review pending. New changes will be incorporated as an addendum to design."/>
    <m/>
    <m/>
    <s v="Sarmendra"/>
    <m/>
    <s v="Open"/>
    <s v="WIP"/>
    <s v=" "/>
    <s v=" "/>
    <s v=" "/>
    <m/>
    <m/>
    <m/>
    <m/>
    <m/>
    <m/>
    <s v="472Security &amp; Regulatory Compliance"/>
    <s v="Security"/>
    <s v="OPEN"/>
    <m/>
    <m/>
    <m/>
    <m/>
    <m/>
    <m/>
    <n v="1"/>
    <x v="0"/>
  </r>
  <r>
    <n v="306"/>
    <s v="T307"/>
    <x v="0"/>
    <s v="NA"/>
    <m/>
    <m/>
    <m/>
    <s v="Security &amp; Regulatory Compliance"/>
    <s v="User Access Rights "/>
    <s v="Cisco: PKGA-testing in WIP, PKGB&amp;C-will be replicated after PKGA completion_x000a_GPON: Segregation is done, implementation is WIP_x000a_DWDM: Segregation is done, implementation is WIP_x000a_HPE OSS: User to access mapping is done, implementation WIP by hp team_x000a_Other Apps: Will have meetings this week and sort it out."/>
    <m/>
    <s v=" "/>
    <s v="Open"/>
    <m/>
    <s v=" "/>
    <s v=" "/>
    <m/>
    <e v="#VALUE!"/>
    <m/>
    <m/>
    <s v="Sarmendra"/>
    <m/>
    <s v="Open"/>
    <s v="WIP"/>
    <s v=" "/>
    <s v=" "/>
    <s v=" "/>
    <m/>
    <m/>
    <m/>
    <m/>
    <m/>
    <m/>
    <s v="472Security &amp; Regulatory Compliance"/>
    <s v="Security"/>
    <s v="OPEN"/>
    <m/>
    <m/>
    <m/>
    <m/>
    <e v="#VALUE!"/>
    <m/>
    <n v="1"/>
    <x v="0"/>
  </r>
  <r>
    <n v="307"/>
    <s v="T308"/>
    <x v="0"/>
    <s v="NA"/>
    <m/>
    <m/>
    <m/>
    <s v="Security &amp; Regulatory Compliance"/>
    <s v="IPDR"/>
    <s v="Developing in-house solution, also exploring with external vendors. 3 vendors declined."/>
    <m/>
    <s v=" "/>
    <s v="Open"/>
    <m/>
    <s v=" "/>
    <s v=" "/>
    <m/>
    <s v="27.06.25 , IPDR solution operational , pending document will be submitted by 1st week of Jul'25"/>
    <m/>
    <m/>
    <s v="Jayant Madavi"/>
    <m/>
    <s v="Open"/>
    <s v="WIP"/>
    <s v=" "/>
    <s v=" "/>
    <s v=" "/>
    <m/>
    <m/>
    <m/>
    <m/>
    <m/>
    <m/>
    <s v="472Security &amp; Regulatory Compliance"/>
    <s v="Security"/>
    <s v="OPEN"/>
    <m/>
    <m/>
    <m/>
    <m/>
    <m/>
    <m/>
    <n v="1"/>
    <x v="0"/>
  </r>
  <r>
    <n v="308"/>
    <s v="T309"/>
    <x v="0"/>
    <s v="NA"/>
    <m/>
    <m/>
    <m/>
    <s v="Security &amp; Regulatory Compliance"/>
    <s v="Storage"/>
    <s v="Storage requirement worked out and given to contract team. PO to be issued(Syslog)"/>
    <m/>
    <s v=" "/>
    <s v="Open"/>
    <m/>
    <s v=" "/>
    <s v=" "/>
    <m/>
    <s v="25-Sep-2025: Artefacts to be uploaded, Need to provide current consumption of storage, incremental log will be added to existing storage after adding 18 TB additional storage ."/>
    <s v="L&amp;T"/>
    <s v="Ravi Kishore"/>
    <s v="Sarmendra"/>
    <m/>
    <m/>
    <s v="COMPLETED &amp; APPROVED"/>
    <s v=" "/>
    <s v=" "/>
    <s v=" "/>
    <m/>
    <m/>
    <m/>
    <m/>
    <m/>
    <m/>
    <s v="472Security &amp; Regulatory Compliance"/>
    <s v="Security"/>
    <s v="CLOSED"/>
    <m/>
    <m/>
    <m/>
    <s v=" "/>
    <s v="Artefacts Need to upload"/>
    <m/>
    <n v="1"/>
    <x v="1"/>
  </r>
  <r>
    <n v="309"/>
    <s v="T310"/>
    <x v="0"/>
    <s v="NA"/>
    <m/>
    <m/>
    <m/>
    <s v="Security &amp; Regulatory Compliance"/>
    <s v="NAT"/>
    <s v="Developed in-house solution, also exploring with external vendors. 3 vendors declined._x000a_In-house solution is ready for demo, tested with the sample data.("/>
    <m/>
    <s v=" "/>
    <s v="Open"/>
    <m/>
    <s v=" "/>
    <s v=" "/>
    <m/>
    <s v="25-Sep-2025: Detailed discussion will be taken up later(Sanjay will brief background against this point)"/>
    <m/>
    <m/>
    <s v="Sarmendra"/>
    <m/>
    <m/>
    <s v="COMPLETED &amp; APPROVED"/>
    <s v=" "/>
    <s v=" "/>
    <s v=" "/>
    <m/>
    <m/>
    <m/>
    <m/>
    <m/>
    <m/>
    <s v="472Security &amp; Regulatory Compliance"/>
    <s v="Security"/>
    <s v="CLOSED"/>
    <m/>
    <m/>
    <m/>
    <s v=" "/>
    <s v="Artefacts Need to upload"/>
    <m/>
    <n v="1"/>
    <x v="1"/>
  </r>
  <r>
    <n v="310"/>
    <s v="T311"/>
    <x v="0"/>
    <s v="NA"/>
    <m/>
    <m/>
    <m/>
    <s v="Security &amp; Regulatory Compliance"/>
    <s v="QoS Reporting"/>
    <s v="QoS Reporting related to all parameters"/>
    <m/>
    <s v=" "/>
    <s v="Open"/>
    <m/>
    <s v=" "/>
    <s v=" "/>
    <m/>
    <s v="Completed and Review pending.FAT documents were submitted to TPA , However it has some common observation which will be discussed with TPA team by Mr Sharma. "/>
    <m/>
    <m/>
    <s v="Sarmendra"/>
    <m/>
    <s v="Open"/>
    <s v="WIP"/>
    <s v=" "/>
    <s v=" "/>
    <s v=" "/>
    <m/>
    <m/>
    <m/>
    <m/>
    <m/>
    <m/>
    <s v="472Security &amp; Regulatory Compliance"/>
    <s v="Security"/>
    <s v="OPEN"/>
    <m/>
    <m/>
    <m/>
    <m/>
    <m/>
    <m/>
    <n v="1"/>
    <x v="0"/>
  </r>
  <r>
    <n v="311"/>
    <s v="T312"/>
    <x v="0"/>
    <s v="NA"/>
    <m/>
    <m/>
    <m/>
    <s v="Security &amp; Regulatory Compliance"/>
    <s v="Regulatory compliance"/>
    <s v="SLA Reporting for Cell Tower and GIs"/>
    <m/>
    <s v=" "/>
    <s v="Colosed"/>
    <m/>
    <s v=" "/>
    <s v=" "/>
    <m/>
    <m/>
    <m/>
    <m/>
    <s v="Siva Kumar"/>
    <m/>
    <m/>
    <s v="COMPLETED &amp; APPROVED"/>
    <s v="AD-UT-Tfiber"/>
    <d v="2025-05-13T00:00:00"/>
    <s v="\\172.28.9.34\Artefacts_T-Fiber TNOC Tracker\HELPDESK\T312"/>
    <m/>
    <m/>
    <m/>
    <m/>
    <m/>
    <m/>
    <s v="472Security &amp; Regulatory Compliance"/>
    <s v="Security"/>
    <s v="CLOSED"/>
    <m/>
    <m/>
    <m/>
    <d v="2025-05-13T00:00:00"/>
    <s v="\\172.28.9.34\Artefacts_T-Fiber TNOC Tracker\HELPDESK\T312"/>
    <m/>
    <n v="1"/>
    <x v="1"/>
  </r>
  <r>
    <n v="312"/>
    <s v="T313"/>
    <x v="0"/>
    <s v="NA"/>
    <m/>
    <m/>
    <m/>
    <s v="Security &amp; Regulatory Compliance"/>
    <s v="Regulatory compliance"/>
    <s v="Communication made to T-Fiber. Procedure need to be finalized for remote access"/>
    <m/>
    <s v=" "/>
    <s v="Open"/>
    <m/>
    <s v=" "/>
    <s v=" "/>
    <m/>
    <m/>
    <m/>
    <m/>
    <s v="Sarmendra"/>
    <m/>
    <s v="Open"/>
    <s v="DEPENDENCY(Client/Ext.)"/>
    <s v=" "/>
    <s v=" "/>
    <s v=" "/>
    <m/>
    <m/>
    <m/>
    <m/>
    <m/>
    <m/>
    <s v="472Security &amp; Regulatory Compliance"/>
    <s v="Security"/>
    <s v="OPEN"/>
    <m/>
    <m/>
    <m/>
    <m/>
    <m/>
    <m/>
    <n v="1"/>
    <x v="0"/>
  </r>
  <r>
    <n v="313"/>
    <s v="T314"/>
    <x v="0"/>
    <s v="NA"/>
    <m/>
    <m/>
    <m/>
    <s v="Security &amp; Regulatory Compliance"/>
    <s v="External Audit and VAPT"/>
    <s v="External Audit and VAPT (Tfiber will be arranging a partner for third party audit)"/>
    <m/>
    <s v=" "/>
    <s v="Open"/>
    <m/>
    <s v=" "/>
    <s v=" "/>
    <m/>
    <s v="T Fiber to conduct the Audit and VAPT"/>
    <m/>
    <m/>
    <s v="Sarmendra"/>
    <m/>
    <s v="Open"/>
    <s v="DEPENDENCY(Client/Ext.)"/>
    <s v=" "/>
    <s v=" "/>
    <s v=" "/>
    <m/>
    <m/>
    <m/>
    <m/>
    <m/>
    <m/>
    <s v="472Security &amp; Regulatory Compliance"/>
    <s v="Security"/>
    <s v="OPEN"/>
    <m/>
    <m/>
    <m/>
    <m/>
    <m/>
    <m/>
    <n v="1"/>
    <x v="0"/>
  </r>
  <r>
    <n v="314"/>
    <s v="T315"/>
    <x v="0"/>
    <s v="NA"/>
    <m/>
    <m/>
    <s v="BMS"/>
    <s v="BMS"/>
    <s v="Fire and Safety Drill "/>
    <s v="Certificate and artefacts of last fire &amp; safety drill submitted"/>
    <m/>
    <s v=" "/>
    <s v="Open"/>
    <m/>
    <s v=" "/>
    <s v=" "/>
    <m/>
    <m/>
    <m/>
    <m/>
    <s v="Sarmendra"/>
    <m/>
    <m/>
    <s v="COMPLETED &amp; APPROVED"/>
    <s v=" "/>
    <s v=" "/>
    <s v="\\172.28.9.34\Artefacts_T-Fiber TNOC Tracker\NW-Security\T315"/>
    <m/>
    <m/>
    <m/>
    <m/>
    <m/>
    <m/>
    <s v="472BMS"/>
    <e v="#N/A"/>
    <s v="CLOSED"/>
    <m/>
    <m/>
    <m/>
    <s v=" "/>
    <s v="\\172.28.9.34\Artefacts_T-Fiber TNOC Tracker\NW-Security\T315"/>
    <m/>
    <n v="1"/>
    <x v="1"/>
  </r>
  <r>
    <n v="315"/>
    <s v="T316"/>
    <x v="0"/>
    <s v="NA"/>
    <m/>
    <m/>
    <m/>
    <s v="Security &amp; Regulatory Compliance"/>
    <s v="User Traceability "/>
    <s v="User access traceability"/>
    <m/>
    <s v=" "/>
    <s v="Open"/>
    <m/>
    <s v=" "/>
    <s v=" "/>
    <m/>
    <m/>
    <m/>
    <m/>
    <s v="Sarmendra"/>
    <m/>
    <m/>
    <s v="COMPLETED &amp; APPROVED"/>
    <s v="AD-UT-Tfiber"/>
    <d v="2025-05-19T00:00:00"/>
    <s v="\\172.28.9.34\Artefacts_T-Fiber TNOC Tracker\NW-Security\T316"/>
    <m/>
    <m/>
    <m/>
    <m/>
    <m/>
    <m/>
    <s v="472Security &amp; Regulatory Compliance"/>
    <s v="Security"/>
    <s v="CLOSED"/>
    <m/>
    <m/>
    <m/>
    <d v="2025-05-19T00:00:00"/>
    <s v="\\172.28.9.34\Artefacts_T-Fiber TNOC Tracker\NW-Security\T316"/>
    <m/>
    <n v="1"/>
    <x v="1"/>
  </r>
  <r>
    <n v="316"/>
    <s v="T317"/>
    <x v="0"/>
    <s v="NA"/>
    <m/>
    <s v="OSS"/>
    <s v="OSS"/>
    <s v="OSS"/>
    <s v="Certifications"/>
    <s v="ITIL Product certification"/>
    <m/>
    <s v=" "/>
    <s v="Open"/>
    <m/>
    <s v=" "/>
    <s v=" "/>
    <m/>
    <m/>
    <m/>
    <m/>
    <s v="Suresh Pawar"/>
    <m/>
    <m/>
    <s v="COMPLETED &amp; APPROVED"/>
    <s v="AD-UT-Tfiber"/>
    <d v="2025-09-12T00:00:00"/>
    <s v="\\172.28.9.34\SHARE DRIVE\Artefacts_T-Fiber TNOC Tracker\OSS"/>
    <m/>
    <m/>
    <m/>
    <m/>
    <m/>
    <m/>
    <s v="472OSS"/>
    <s v="Applications/Tools"/>
    <s v="CLOSED"/>
    <s v="COMPLETED &amp; APPROVED"/>
    <n v="0"/>
    <m/>
    <d v="2025-09-12T00:00:00"/>
    <s v="\\172.28.9.34\SHARE DRIVE\Artefacts_T-Fiber TNOC Tracker\OSS"/>
    <m/>
    <n v="1"/>
    <x v="1"/>
  </r>
  <r>
    <n v="317"/>
    <s v="T318"/>
    <x v="0"/>
    <s v="NA"/>
    <m/>
    <m/>
    <m/>
    <s v="Security &amp; Regulatory Compliance"/>
    <s v="Policy Implementation"/>
    <s v="Network Forensic"/>
    <m/>
    <s v=" "/>
    <s v="Colosed"/>
    <m/>
    <s v=" "/>
    <s v=" "/>
    <m/>
    <m/>
    <m/>
    <m/>
    <s v="Sarmendra"/>
    <m/>
    <m/>
    <s v="COMPLETED &amp; APPROVED"/>
    <s v="AD-UT-Tfiber"/>
    <d v="2025-05-19T00:00:00"/>
    <s v="\\172.28.9.34\Artefacts_T-Fiber TNOC Tracker\NW-Security\T318"/>
    <m/>
    <m/>
    <m/>
    <m/>
    <m/>
    <m/>
    <s v="472Security &amp; Regulatory Compliance"/>
    <s v="Security"/>
    <s v="CLOSED"/>
    <m/>
    <m/>
    <m/>
    <d v="2025-05-19T00:00:00"/>
    <s v="\\172.28.9.34\Artefacts_T-Fiber TNOC Tracker\NW-Security\T318"/>
    <m/>
    <n v="1"/>
    <x v="1"/>
  </r>
  <r>
    <n v="318"/>
    <s v="T319"/>
    <x v="0"/>
    <s v="NA"/>
    <m/>
    <m/>
    <m/>
    <s v="Security &amp; Regulatory Compliance"/>
    <s v="Policy Implementation"/>
    <s v="Network Hardening"/>
    <m/>
    <s v=" "/>
    <s v="Open"/>
    <m/>
    <s v=" "/>
    <s v=" "/>
    <m/>
    <s v="All unauthorised access has been blocked at firwall level. All USB is disables at NOC . All unysed port has been hardened"/>
    <m/>
    <m/>
    <s v="Sarmendra"/>
    <m/>
    <s v="Open"/>
    <s v="WIP"/>
    <s v=" "/>
    <s v=" "/>
    <s v=" "/>
    <m/>
    <m/>
    <m/>
    <m/>
    <m/>
    <m/>
    <s v="472Security &amp; Regulatory Compliance"/>
    <s v="Security"/>
    <s v="OPEN"/>
    <m/>
    <m/>
    <m/>
    <m/>
    <m/>
    <m/>
    <n v="1"/>
    <x v="0"/>
  </r>
  <r>
    <n v="319"/>
    <s v="T320"/>
    <x v="0"/>
    <s v="NA"/>
    <m/>
    <m/>
    <m/>
    <s v="Security &amp; Regulatory Compliance"/>
    <s v="Policy Implementation"/>
    <s v="Network Penetration Test"/>
    <m/>
    <s v=" "/>
    <s v="Open"/>
    <m/>
    <s v=" "/>
    <s v=" "/>
    <m/>
    <s v="PT will conducted once Ext audit team arrives"/>
    <m/>
    <m/>
    <s v="Sarmendra"/>
    <m/>
    <s v="Open"/>
    <s v="DEPENDENCY(Client/Ext.)"/>
    <s v=" "/>
    <s v=" "/>
    <s v=" "/>
    <m/>
    <m/>
    <m/>
    <m/>
    <m/>
    <m/>
    <s v="472Security &amp; Regulatory Compliance"/>
    <s v="Security"/>
    <s v="OPEN"/>
    <m/>
    <m/>
    <m/>
    <m/>
    <m/>
    <m/>
    <n v="1"/>
    <x v="0"/>
  </r>
  <r>
    <n v="320"/>
    <s v="T321"/>
    <x v="0"/>
    <s v="NA"/>
    <m/>
    <m/>
    <m/>
    <s v="Security &amp; Regulatory Compliance"/>
    <s v="MoM Action"/>
    <s v="Firewall policy compare from DC to DR validation check for redundancy"/>
    <m/>
    <s v=" "/>
    <s v="Open"/>
    <m/>
    <s v=" "/>
    <s v=" "/>
    <m/>
    <s v="May be clubed with point T 71_x000a_all Policy will be compared with current configuration of firewall and be submitted ._x000a_"/>
    <m/>
    <m/>
    <s v="Sarmendra"/>
    <m/>
    <s v="Open"/>
    <s v="REOPENED"/>
    <s v=" "/>
    <s v=" "/>
    <s v=" "/>
    <m/>
    <m/>
    <m/>
    <m/>
    <m/>
    <m/>
    <s v="472Security &amp; Regulatory Compliance"/>
    <s v="Security"/>
    <s v="OPEN"/>
    <m/>
    <m/>
    <m/>
    <m/>
    <m/>
    <m/>
    <n v="1"/>
    <x v="0"/>
  </r>
  <r>
    <n v="321"/>
    <s v="T322"/>
    <x v="0"/>
    <s v="NA"/>
    <m/>
    <m/>
    <m/>
    <s v="Security &amp; Regulatory Compliance"/>
    <s v="MoM Action"/>
    <s v="Day 0 attacks for any government departments lifecycle (GIBB to be protected from the day of connection)"/>
    <m/>
    <s v=" "/>
    <s v="Open"/>
    <m/>
    <s v=" "/>
    <s v=" "/>
    <m/>
    <s v="will be closed with implementation of URL filtering facilities at IPS"/>
    <m/>
    <m/>
    <s v="Sarmendra"/>
    <m/>
    <s v="Open"/>
    <s v="DEPENDENCY(Client/Ext.)"/>
    <s v=" "/>
    <s v=" "/>
    <s v=" "/>
    <m/>
    <m/>
    <m/>
    <m/>
    <m/>
    <m/>
    <s v="472Security &amp; Regulatory Compliance"/>
    <s v="Security"/>
    <s v="OPEN"/>
    <m/>
    <m/>
    <m/>
    <m/>
    <m/>
    <m/>
    <n v="1"/>
    <x v="0"/>
  </r>
  <r>
    <n v="322"/>
    <s v="T323"/>
    <x v="0"/>
    <s v="NA"/>
    <m/>
    <m/>
    <m/>
    <s v="Security &amp; Regulatory Compliance"/>
    <s v="Storage"/>
    <s v="User access logs&amp; Commands to be maintained for 2 years"/>
    <m/>
    <s v=" "/>
    <s v="Open"/>
    <m/>
    <s v=" "/>
    <s v=" "/>
    <m/>
    <s v="Completed and approved"/>
    <m/>
    <m/>
    <s v="Sarmendra"/>
    <m/>
    <m/>
    <s v="COMPLETED &amp; APPROVED"/>
    <s v="AD-UT-Tfiber"/>
    <d v="2025-05-19T00:00:00"/>
    <s v="\\172.28.9.34\Artefacts_T-Fiber TNOC Tracker\NW-Security\T323"/>
    <m/>
    <m/>
    <m/>
    <m/>
    <m/>
    <m/>
    <s v="472Security &amp; Regulatory Compliance"/>
    <s v="Security"/>
    <s v="CLOSED"/>
    <m/>
    <m/>
    <m/>
    <d v="2025-05-19T00:00:00"/>
    <s v="\\172.28.9.34\Artefacts_T-Fiber TNOC Tracker\NW-Security\T323"/>
    <m/>
    <n v="1"/>
    <x v="1"/>
  </r>
  <r>
    <n v="323"/>
    <s v="T324"/>
    <x v="0"/>
    <s v="NA"/>
    <m/>
    <m/>
    <m/>
    <s v="Security &amp; Regulatory Compliance"/>
    <s v="Deployment and Installations"/>
    <s v="Syslog to maintain for 2 years"/>
    <m/>
    <s v=" "/>
    <s v="Colosed"/>
    <m/>
    <s v=" "/>
    <s v=" "/>
    <m/>
    <m/>
    <m/>
    <m/>
    <s v="Ravi Kishore"/>
    <m/>
    <m/>
    <s v="COMPLETED &amp; APPROVED"/>
    <s v="AD-UT-Tfiber"/>
    <d v="2025-05-14T00:00:00"/>
    <s v="\\172.28.9.34\Artefacts_T-Fiber TNOC Tracker\Security\T324"/>
    <m/>
    <m/>
    <m/>
    <m/>
    <m/>
    <m/>
    <s v="472Security &amp; Regulatory Compliance"/>
    <s v="Security"/>
    <s v="CLOSED"/>
    <m/>
    <m/>
    <m/>
    <d v="2025-05-14T00:00:00"/>
    <s v="\\172.28.9.34\Artefacts_T-Fiber TNOC Tracker\Security\T324"/>
    <m/>
    <n v="1"/>
    <x v="1"/>
  </r>
  <r>
    <n v="324"/>
    <s v="T325"/>
    <x v="0"/>
    <s v="NA"/>
    <m/>
    <m/>
    <m/>
    <s v="Security &amp; Regulatory Compliance"/>
    <s v="Policy Implementation"/>
    <s v="Organizational Security Policy"/>
    <m/>
    <s v=" "/>
    <s v="Open"/>
    <m/>
    <s v=" "/>
    <s v=" "/>
    <m/>
    <s v="Security policy has been made , however same need clarification from customer to incorporate deviation from actual points."/>
    <m/>
    <m/>
    <s v="Sarmendra"/>
    <m/>
    <s v="Open"/>
    <s v="DEPENDENCY(Client/Ext.)"/>
    <s v=" "/>
    <s v=" "/>
    <s v=" "/>
    <m/>
    <m/>
    <m/>
    <m/>
    <m/>
    <m/>
    <s v="472Security &amp; Regulatory Compliance"/>
    <s v="Security"/>
    <s v="OPEN"/>
    <m/>
    <m/>
    <m/>
    <m/>
    <m/>
    <m/>
    <n v="1"/>
    <x v="0"/>
  </r>
  <r>
    <n v="325"/>
    <s v="T326"/>
    <x v="0"/>
    <s v="NA"/>
    <m/>
    <m/>
    <m/>
    <s v="Security &amp; Regulatory Compliance"/>
    <s v="Report"/>
    <s v="IPDR static IP report "/>
    <m/>
    <s v=" "/>
    <s v="Open"/>
    <m/>
    <s v=" "/>
    <s v=" "/>
    <m/>
    <m/>
    <m/>
    <m/>
    <s v="Sarmendra"/>
    <m/>
    <m/>
    <s v="COMPLETED &amp; APPROVED"/>
    <s v="AD-UT-Tfiber"/>
    <d v="2025-05-19T00:00:00"/>
    <s v="\\172.28.9.34\Artefacts_T-Fiber TNOC Tracker\NW-Security\T326"/>
    <m/>
    <m/>
    <m/>
    <m/>
    <m/>
    <m/>
    <s v="472Security &amp; Regulatory Compliance"/>
    <s v="Security"/>
    <s v="CLOSED"/>
    <m/>
    <m/>
    <m/>
    <d v="2025-05-19T00:00:00"/>
    <s v="\\172.28.9.34\Artefacts_T-Fiber TNOC Tracker\NW-Security\T326"/>
    <m/>
    <n v="1"/>
    <x v="1"/>
  </r>
  <r>
    <n v="326"/>
    <s v="T327"/>
    <x v="0"/>
    <s v="NA"/>
    <m/>
    <m/>
    <m/>
    <s v="Security &amp; Regulatory Compliance"/>
    <s v="Report"/>
    <s v="Syslog NAT report "/>
    <m/>
    <s v=" "/>
    <s v="Open"/>
    <m/>
    <s v=" "/>
    <s v=" "/>
    <m/>
    <m/>
    <m/>
    <m/>
    <s v="Sarmendra"/>
    <m/>
    <m/>
    <s v="COMPLETED &amp; APPROVED"/>
    <s v="AD-UT-Tfiber"/>
    <d v="2025-05-19T00:00:00"/>
    <s v="\\172.28.9.34\Artefacts_T-Fiber TNOC Tracker\NW-Security\T327"/>
    <m/>
    <m/>
    <m/>
    <m/>
    <m/>
    <m/>
    <s v="472Security &amp; Regulatory Compliance"/>
    <s v="Security"/>
    <s v="CLOSED"/>
    <m/>
    <m/>
    <m/>
    <d v="2025-05-19T00:00:00"/>
    <s v="\\172.28.9.34\Artefacts_T-Fiber TNOC Tracker\NW-Security\T327"/>
    <m/>
    <n v="1"/>
    <x v="1"/>
  </r>
  <r>
    <n v="327"/>
    <s v="T328"/>
    <x v="0"/>
    <s v="NA"/>
    <m/>
    <m/>
    <m/>
    <s v="Security &amp; Regulatory Compliance"/>
    <s v="AAA"/>
    <s v="ISE-Completed, Alepo-Completed for Nokia GPON, Accounting feature demo to be done for Tejas GPON and Ciena DWDM"/>
    <m/>
    <s v=" "/>
    <s v="Open"/>
    <m/>
    <s v=" "/>
    <s v=" "/>
    <m/>
    <s v="Confirmation of purchase of ISE. License needed to upgrade for HA "/>
    <m/>
    <m/>
    <s v="Sarmendra"/>
    <m/>
    <m/>
    <s v="CLOSURE REVIEW PENDING "/>
    <s v=" "/>
    <s v=" "/>
    <s v=" "/>
    <m/>
    <m/>
    <m/>
    <m/>
    <m/>
    <m/>
    <s v="472Security &amp; Regulatory Compliance"/>
    <s v="Security"/>
    <s v="OPEN"/>
    <m/>
    <m/>
    <m/>
    <m/>
    <s v="Artefacts to be Submitted"/>
    <m/>
    <n v="1"/>
    <x v="2"/>
  </r>
  <r>
    <n v="328"/>
    <s v="T329"/>
    <x v="0"/>
    <s v="NA"/>
    <m/>
    <m/>
    <m/>
    <s v="Security &amp; Regulatory Compliance"/>
    <s v="MoM Action"/>
    <s v="Cisco ISE to be integrated with AD for Authentication "/>
    <m/>
    <s v=" "/>
    <s v="Colosed"/>
    <m/>
    <s v=" "/>
    <s v=" "/>
    <m/>
    <m/>
    <m/>
    <m/>
    <s v="Sarmendra"/>
    <m/>
    <m/>
    <s v="COMPLETED &amp; APPROVED"/>
    <s v="AD-UT-Tfiber"/>
    <d v="2025-05-19T00:00:00"/>
    <s v="\\172.28.9.34\Artefacts_T-Fiber TNOC Tracker\NW-Security\T153"/>
    <m/>
    <m/>
    <m/>
    <m/>
    <m/>
    <m/>
    <s v="472Security &amp; Regulatory Compliance"/>
    <s v="Security"/>
    <s v="CLOSED"/>
    <m/>
    <m/>
    <m/>
    <d v="2025-05-19T00:00:00"/>
    <s v="\\172.28.9.34\Artefacts_T-Fiber TNOC Tracker\NW-Security\T153"/>
    <m/>
    <n v="1"/>
    <x v="1"/>
  </r>
  <r>
    <n v="329"/>
    <s v="T330"/>
    <x v="0"/>
    <s v="NA"/>
    <m/>
    <m/>
    <m/>
    <s v="Security &amp; Regulatory Compliance"/>
    <s v="MoM Action"/>
    <s v="syslog storage requirement for respective OEM devices"/>
    <m/>
    <s v=" "/>
    <s v="Colosed"/>
    <m/>
    <s v=" "/>
    <s v=" "/>
    <m/>
    <m/>
    <m/>
    <m/>
    <s v="Sarmendra"/>
    <m/>
    <m/>
    <s v="COMPLETED &amp; APPROVED"/>
    <s v=" "/>
    <s v=" "/>
    <s v=" "/>
    <m/>
    <m/>
    <m/>
    <m/>
    <m/>
    <m/>
    <s v="472Security &amp; Regulatory Compliance"/>
    <s v="Security"/>
    <s v="CLOSED"/>
    <m/>
    <m/>
    <m/>
    <s v=" "/>
    <s v="Artefacts Need to upload"/>
    <m/>
    <n v="1"/>
    <x v="1"/>
  </r>
  <r>
    <n v="330"/>
    <s v="T331"/>
    <x v="0"/>
    <s v="NA"/>
    <m/>
    <m/>
    <m/>
    <s v="Security &amp; Regulatory Compliance"/>
    <s v="MoM Action"/>
    <s v="Tejas OLT to integrate with Alepo AAA_x000a_Tejas EMS to integrate with Alepo AAA "/>
    <m/>
    <s v=" "/>
    <s v="Open"/>
    <m/>
    <s v=" "/>
    <s v=" "/>
    <m/>
    <s v="Alepo AMC Support required for Evidence submission to customer"/>
    <m/>
    <m/>
    <s v="Sarmendra"/>
    <m/>
    <s v="Open"/>
    <s v="DEPENDENCY(Client/Ext.)"/>
    <s v=" "/>
    <s v=" "/>
    <s v=" "/>
    <m/>
    <m/>
    <m/>
    <m/>
    <m/>
    <m/>
    <s v="472Security &amp; Regulatory Compliance"/>
    <s v="Security"/>
    <s v="OPEN"/>
    <m/>
    <m/>
    <m/>
    <m/>
    <e v="#N/A"/>
    <m/>
    <n v="1"/>
    <x v="0"/>
  </r>
  <r>
    <n v="331"/>
    <s v="T332"/>
    <x v="0"/>
    <s v="NA"/>
    <m/>
    <m/>
    <m/>
    <s v="Security &amp; Regulatory Compliance"/>
    <s v="MoM Action"/>
    <s v="Nokia AMS to integrate with Alepo AAA"/>
    <m/>
    <s v=" "/>
    <s v="Open"/>
    <m/>
    <s v=" "/>
    <s v=" "/>
    <m/>
    <m/>
    <m/>
    <m/>
    <s v="Sarmendra"/>
    <m/>
    <m/>
    <s v="COMPLETED &amp; APPROVED"/>
    <s v=" "/>
    <s v=" "/>
    <s v=" "/>
    <m/>
    <m/>
    <m/>
    <m/>
    <m/>
    <m/>
    <s v="472Security &amp; Regulatory Compliance"/>
    <s v="Security"/>
    <s v="CLOSED"/>
    <m/>
    <m/>
    <m/>
    <s v=" "/>
    <s v="Artefacts Need to upload"/>
    <m/>
    <n v="1"/>
    <x v="1"/>
  </r>
  <r>
    <n v="332"/>
    <s v="T333"/>
    <x v="0"/>
    <s v="NA"/>
    <m/>
    <m/>
    <m/>
    <s v="Security &amp; Regulatory Compliance"/>
    <s v="MoM Action"/>
    <s v="Alepo AAA to be integrated with AD "/>
    <m/>
    <s v=" "/>
    <s v="Open"/>
    <m/>
    <s v=" "/>
    <s v=" "/>
    <m/>
    <s v="SOW, CR and BOQ Shared for approval and consideration."/>
    <m/>
    <m/>
    <s v="Sarmendra"/>
    <m/>
    <s v="Open"/>
    <s v="DEPENDENCY(Client/Ext.)"/>
    <s v=" "/>
    <s v=" "/>
    <s v=" "/>
    <m/>
    <m/>
    <m/>
    <m/>
    <m/>
    <m/>
    <s v="472Security &amp; Regulatory Compliance"/>
    <s v="Security"/>
    <s v="OPEN"/>
    <m/>
    <m/>
    <m/>
    <m/>
    <m/>
    <m/>
    <n v="1"/>
    <x v="0"/>
  </r>
  <r>
    <n v="333"/>
    <s v="T334"/>
    <x v="0"/>
    <s v="NA"/>
    <m/>
    <m/>
    <m/>
    <s v="Security &amp; Regulatory Compliance"/>
    <s v="Functional AT"/>
    <s v="Cisco Firewall, ISE, IPS/IDS Functional AT"/>
    <m/>
    <s v=" "/>
    <s v="Open"/>
    <m/>
    <s v=" "/>
    <s v=" "/>
    <m/>
    <s v="Completed and Review pending. "/>
    <m/>
    <m/>
    <s v="Sarmendra"/>
    <m/>
    <s v="Open"/>
    <s v="WIP"/>
    <s v=" "/>
    <s v=" "/>
    <s v=" "/>
    <m/>
    <m/>
    <m/>
    <m/>
    <m/>
    <m/>
    <s v="472Security &amp; Regulatory Compliance"/>
    <s v="Security"/>
    <s v="OPEN"/>
    <m/>
    <m/>
    <m/>
    <m/>
    <m/>
    <m/>
    <n v="1"/>
    <x v="0"/>
  </r>
  <r>
    <n v="334"/>
    <s v="T335"/>
    <x v="0"/>
    <s v="NA"/>
    <m/>
    <m/>
    <m/>
    <s v="Security &amp; Regulatory Compliance"/>
    <s v="Design &amp; Documentation"/>
    <s v="Security LLD to finalised and submitted to T-Fiber for approval. Customer has requested a complete Security LLD that states how our security architechture is and how different security products talk to each other"/>
    <m/>
    <s v=" "/>
    <s v="Open"/>
    <m/>
    <s v=" "/>
    <s v=" "/>
    <m/>
    <s v="Duplicate of point 306"/>
    <m/>
    <m/>
    <s v="Sarmendra"/>
    <m/>
    <s v="Open"/>
    <s v="WIP"/>
    <s v=" "/>
    <s v=" "/>
    <s v=" "/>
    <m/>
    <m/>
    <m/>
    <m/>
    <m/>
    <m/>
    <s v="472Security &amp; Regulatory Compliance"/>
    <s v="Security"/>
    <s v="OPEN"/>
    <m/>
    <m/>
    <m/>
    <m/>
    <m/>
    <m/>
    <n v="1"/>
    <x v="0"/>
  </r>
  <r>
    <n v="335"/>
    <s v="T336"/>
    <x v="0"/>
    <s v="NA"/>
    <m/>
    <m/>
    <m/>
    <s v="IP/MPLS"/>
    <s v="T-Cell Solution Design"/>
    <s v="Egress QoS policy for ASR907"/>
    <m/>
    <s v=" "/>
    <s v="Colosed"/>
    <m/>
    <s v=" "/>
    <s v=" "/>
    <m/>
    <m/>
    <m/>
    <m/>
    <s v="RS Rao"/>
    <m/>
    <m/>
    <s v="COMPLETED &amp; APPROVED"/>
    <s v="AD-UT-Tfiber"/>
    <d v="2025-05-05T00:00:00"/>
    <s v="\\172.28.9.34\Artefacts_T-Fiber TNOC Tracker\IPMPLS\TFIBER T-CELL Service Design &amp; Solution V4.3 T197, T336, T337, T338.pdf"/>
    <m/>
    <m/>
    <m/>
    <m/>
    <m/>
    <m/>
    <s v="472IP/MPLS"/>
    <s v="IPMPLS"/>
    <s v="CLOSED"/>
    <m/>
    <m/>
    <m/>
    <d v="2025-05-05T00:00:00"/>
    <s v="\\172.28.9.34\Artefacts_T-Fiber TNOC Tracker\IPMPLS\QOS for TFiber Network  LLD V2.0 - T339, T340, T341, T342.pdf"/>
    <m/>
    <n v="1"/>
    <x v="1"/>
  </r>
  <r>
    <n v="336"/>
    <s v="T337"/>
    <x v="0"/>
    <s v="NA"/>
    <m/>
    <m/>
    <m/>
    <s v="IP/MPLS"/>
    <s v="T-Cell Solution Design"/>
    <s v="Egress QoS policy for ASR920 – QoS policy to be applied on Gigabit interfaces instead of on Port Channel (LAG) which is not suitable for CIR application"/>
    <m/>
    <s v=" "/>
    <s v="Colosed"/>
    <m/>
    <s v=" "/>
    <s v=" "/>
    <m/>
    <m/>
    <m/>
    <m/>
    <s v="RS Rao"/>
    <m/>
    <m/>
    <s v="COMPLETED &amp; APPROVED"/>
    <s v="AD-UT-Tfiber"/>
    <d v="2025-05-05T00:00:00"/>
    <s v="\\172.28.9.34\Artefacts_T-Fiber TNOC Tracker\IPMPLS\TFIBER T-CELL Service Design &amp; Solution V4.3 T197, T336, T337, T338.pdf"/>
    <m/>
    <m/>
    <m/>
    <m/>
    <m/>
    <m/>
    <s v="472IP/MPLS"/>
    <s v="IPMPLS"/>
    <s v="CLOSED"/>
    <m/>
    <m/>
    <m/>
    <d v="2025-05-05T00:00:00"/>
    <s v="\\172.28.9.34\Artefacts_T-Fiber TNOC Tracker\IPMPLS\TFIBER T-CELL Service Design &amp; Solution V4.3 T197, T336, T337, T338.pdf"/>
    <m/>
    <n v="1"/>
    <x v="1"/>
  </r>
  <r>
    <n v="337"/>
    <s v="T338"/>
    <x v="0"/>
    <s v="NA"/>
    <m/>
    <m/>
    <m/>
    <s v="IP/MPLS"/>
    <s v="T-Cell Solution Design"/>
    <s v="Additional scenarios for generic Cell tower Solution shared with Cisco, Cisco to check and provide the design"/>
    <m/>
    <s v=" "/>
    <s v="Colosed"/>
    <m/>
    <s v=" "/>
    <s v=" "/>
    <m/>
    <m/>
    <m/>
    <m/>
    <s v="RS Rao"/>
    <m/>
    <m/>
    <s v="COMPLETED &amp; APPROVED"/>
    <s v="AD-UT-Tfiber"/>
    <d v="2025-05-05T00:00:00"/>
    <s v="\\172.28.9.34\Artefacts_T-Fiber TNOC Tracker\IPMPLS\TFIBER T-CELL Service Design &amp; Solution V4.3 T197, T336, T337, T338.pdf"/>
    <m/>
    <m/>
    <m/>
    <m/>
    <m/>
    <m/>
    <s v="472IP/MPLS"/>
    <s v="IPMPLS"/>
    <s v="CLOSED"/>
    <m/>
    <m/>
    <m/>
    <d v="2025-05-05T00:00:00"/>
    <s v="\\172.28.9.34\Artefacts_T-Fiber TNOC Tracker\IPMPLS\TFIBER T-CELL Service Design &amp; Solution V4.3 T197, T336, T337, T338.pdf"/>
    <m/>
    <n v="1"/>
    <x v="1"/>
  </r>
  <r>
    <n v="338"/>
    <s v="T339"/>
    <x v="0"/>
    <s v="NA"/>
    <m/>
    <m/>
    <m/>
    <s v="IP/MPLS"/>
    <s v="MPLS Core network QoS "/>
    <s v="Egress Policy structure and BW as per discussion"/>
    <m/>
    <s v=" "/>
    <s v="Colosed"/>
    <m/>
    <s v=" "/>
    <s v=" "/>
    <m/>
    <m/>
    <m/>
    <m/>
    <s v="RS Rao"/>
    <m/>
    <m/>
    <s v="COMPLETED &amp; APPROVED"/>
    <s v="AD-UT-Tfiber"/>
    <d v="2025-05-05T00:00:00"/>
    <s v="\\172.28.9.34\Artefacts_T-Fiber TNOC Tracker\IPMPLS\QOS for TFiber Network  LLD V2.0 - T339, T340, T341, T342.pdf"/>
    <m/>
    <m/>
    <m/>
    <m/>
    <m/>
    <m/>
    <s v="472IP/MPLS"/>
    <s v="IPMPLS"/>
    <s v="CLOSED"/>
    <m/>
    <m/>
    <m/>
    <d v="2025-05-05T00:00:00"/>
    <s v="\\172.28.9.34\Artefacts_T-Fiber TNOC Tracker\IPMPLS\QOS for TFiber Network  LLD V2.0 - T339, T340, T341, T342.pdf"/>
    <m/>
    <n v="1"/>
    <x v="1"/>
  </r>
  <r>
    <n v="339"/>
    <s v="T340"/>
    <x v="0"/>
    <s v="NA"/>
    <m/>
    <m/>
    <m/>
    <s v="IP/MPLS"/>
    <s v="MPLS Core network QoS "/>
    <s v="Egress QoS policy for ASR99xx"/>
    <m/>
    <s v=" "/>
    <s v="Colosed"/>
    <m/>
    <s v=" "/>
    <s v=" "/>
    <m/>
    <m/>
    <m/>
    <m/>
    <s v="RS Rao"/>
    <m/>
    <m/>
    <s v="COMPLETED &amp; APPROVED"/>
    <s v="AD-UT-Tfiber"/>
    <d v="2025-05-05T00:00:00"/>
    <s v="\\172.28.9.34\Artefacts_T-Fiber TNOC Tracker\IPMPLS\QOS for TFiber Network  LLD V2.0 - T339, T340, T341, T342.pdf"/>
    <m/>
    <m/>
    <m/>
    <m/>
    <m/>
    <m/>
    <s v="472IP/MPLS"/>
    <s v="IPMPLS"/>
    <s v="CLOSED"/>
    <m/>
    <m/>
    <m/>
    <d v="2025-05-05T00:00:00"/>
    <s v="\\172.28.9.34\Artefacts_T-Fiber TNOC Tracker\IPMPLS\QOS for TFiber Network  LLD V2.0 - T339, T340, T341, T342.pdf"/>
    <m/>
    <n v="1"/>
    <x v="1"/>
  </r>
  <r>
    <n v="340"/>
    <s v="T341"/>
    <x v="0"/>
    <s v="NA"/>
    <m/>
    <m/>
    <m/>
    <s v="IP/MPLS"/>
    <s v="MPLS Core network QoS "/>
    <s v="Egress QoS policy for ASR907"/>
    <m/>
    <s v=" "/>
    <s v="Colosed"/>
    <m/>
    <s v=" "/>
    <s v=" "/>
    <m/>
    <m/>
    <m/>
    <m/>
    <s v="RS Rao"/>
    <m/>
    <m/>
    <s v="COMPLETED &amp; APPROVED"/>
    <s v="AD-UT-Tfiber"/>
    <d v="2025-05-05T00:00:00"/>
    <s v="\\172.28.9.34\Artefacts_T-Fiber TNOC Tracker\IPMPLS\QOS for TFiber Network  LLD V2.0 - T339, T340, T341, T342.pdf"/>
    <m/>
    <m/>
    <m/>
    <m/>
    <m/>
    <m/>
    <s v="472IP/MPLS"/>
    <s v="IPMPLS"/>
    <s v="CLOSED"/>
    <m/>
    <m/>
    <m/>
    <d v="2025-05-05T00:00:00"/>
    <s v="\\172.28.9.34\Artefacts_T-Fiber TNOC Tracker\IPMPLS\QOS for TFiber Network  LLD V2.0 - T339, T340, T341, T342.pdf"/>
    <m/>
    <n v="1"/>
    <x v="1"/>
  </r>
  <r>
    <n v="341"/>
    <s v="T342"/>
    <x v="0"/>
    <s v="NA"/>
    <m/>
    <m/>
    <m/>
    <s v="IP/MPLS"/>
    <s v="MPLS Core network QoS "/>
    <s v="Egress QoS policy for ASR920"/>
    <m/>
    <s v=" "/>
    <s v="Colosed"/>
    <m/>
    <s v=" "/>
    <s v=" "/>
    <m/>
    <m/>
    <m/>
    <m/>
    <s v="RS Rao"/>
    <m/>
    <m/>
    <s v="COMPLETED &amp; APPROVED"/>
    <s v="AD-UT-Tfiber"/>
    <d v="2025-05-05T00:00:00"/>
    <s v="\\172.28.9.34\Artefacts_T-Fiber TNOC Tracker\IPMPLS\QOS for TFiber Network  LLD V2.0 - T339, T340, T341, T342.pdf"/>
    <m/>
    <m/>
    <m/>
    <m/>
    <m/>
    <m/>
    <s v="472IP/MPLS"/>
    <s v="IPMPLS"/>
    <s v="CLOSED"/>
    <m/>
    <m/>
    <m/>
    <d v="2025-05-05T00:00:00"/>
    <s v="\\172.28.9.34\Artefacts_T-Fiber TNOC Tracker\IPMPLS\QOS for TFiber Network  LLD V2.0 - T339, T340, T341, T342.pdf"/>
    <m/>
    <n v="1"/>
    <x v="1"/>
  </r>
  <r>
    <n v="342"/>
    <s v="T343"/>
    <x v="0"/>
    <s v="NA"/>
    <m/>
    <m/>
    <m/>
    <s v="IP/MPLS"/>
    <s v="Service Solution"/>
    <s v="Design Document require SDC content to GI"/>
    <m/>
    <s v=" "/>
    <s v="Open"/>
    <m/>
    <s v=" "/>
    <s v=" "/>
    <m/>
    <s v="22-Sep-25: Need to review plan and approve_x000a_12-Sep-25 : Peering plan submitted as per discussion on 11-Sep-25_x000a_01-Jul-25 : Design document submitted with suggested approaches. Require inputs from TFiber   to conduct PoC and finalize service design."/>
    <s v="T Fiber"/>
    <s v="Sanjay"/>
    <s v="RS Rao"/>
    <m/>
    <s v="Open"/>
    <s v="DEPENDENCY(Client/Ext.)"/>
    <s v=" "/>
    <s v=" "/>
    <s v=" "/>
    <m/>
    <m/>
    <m/>
    <m/>
    <m/>
    <m/>
    <s v="472IP/MPLS"/>
    <s v="IPMPLS"/>
    <s v="OPEN"/>
    <m/>
    <m/>
    <m/>
    <m/>
    <m/>
    <m/>
    <n v="1"/>
    <x v="0"/>
  </r>
  <r>
    <n v="343"/>
    <s v="T344"/>
    <x v="0"/>
    <s v="NA"/>
    <m/>
    <m/>
    <m/>
    <s v="IP/MPLS"/>
    <s v="Service Solution"/>
    <s v="Solution document for GI connectivity (intranet &amp; internet) TVPN"/>
    <m/>
    <s v=" "/>
    <s v="Open"/>
    <m/>
    <s v=" "/>
    <s v=" "/>
    <m/>
    <s v="22-Sep-25:Artefacts to be uploaded_x000a_01-Jul-25 : Design document submitted with suggested approaches. Require inputs from TFiber   to conduct PoC and finalize service design."/>
    <s v="L&amp;T"/>
    <s v="RS Rao"/>
    <s v="RS Rao"/>
    <m/>
    <m/>
    <s v="COMPLETED &amp; APPROVED"/>
    <s v=" "/>
    <s v=" "/>
    <s v=" "/>
    <m/>
    <m/>
    <m/>
    <m/>
    <m/>
    <m/>
    <s v="472IP/MPLS"/>
    <s v="IPMPLS"/>
    <s v="CLOSED"/>
    <m/>
    <m/>
    <m/>
    <d v="2025-09-23T00:00:00"/>
    <s v="\\172.28.9.34\Artefacts_T-Fiber TNOC Tracker\IPMPLS\T-FIBER RYTHUVEDIKA VC L3VPN Solution LLD V1.0.docx"/>
    <m/>
    <n v="1"/>
    <x v="1"/>
  </r>
  <r>
    <n v="344"/>
    <s v="T345"/>
    <x v="0"/>
    <s v="NA"/>
    <m/>
    <m/>
    <m/>
    <s v="TNOC-Ops"/>
    <s v="NOC Operation"/>
    <s v="OEM Professional services for all products post NOC operationalization "/>
    <m/>
    <s v=" "/>
    <s v="Open"/>
    <m/>
    <s v=" "/>
    <s v=" "/>
    <m/>
    <s v="AMC and TAC support provided"/>
    <m/>
    <m/>
    <s v="Ahmad"/>
    <m/>
    <s v="Open"/>
    <s v="Open"/>
    <s v=" "/>
    <s v=" "/>
    <s v=" "/>
    <m/>
    <m/>
    <m/>
    <m/>
    <m/>
    <m/>
    <s v="472TNOC-Ops"/>
    <s v="Network"/>
    <s v="OPEN"/>
    <m/>
    <m/>
    <m/>
    <m/>
    <m/>
    <m/>
    <n v="1"/>
    <x v="0"/>
  </r>
  <r>
    <n v="345"/>
    <s v="T346"/>
    <x v="0"/>
    <s v="NA"/>
    <m/>
    <m/>
    <m/>
    <s v="BSS"/>
    <s v="TNOC-Ops"/>
    <s v="all EMS Devices for provisioning through BSS"/>
    <m/>
    <s v=" "/>
    <s v="Open"/>
    <m/>
    <s v=" "/>
    <s v=" "/>
    <m/>
    <s v="BSS will not directly interact with any EMS, it will be via A&amp;O."/>
    <m/>
    <m/>
    <s v="Manoj Nibrad"/>
    <m/>
    <s v="Open"/>
    <s v="Open"/>
    <s v=" "/>
    <s v=" "/>
    <s v=" "/>
    <m/>
    <m/>
    <m/>
    <m/>
    <m/>
    <m/>
    <s v="472BSS"/>
    <s v="Applications/Tools"/>
    <s v="OPEN"/>
    <m/>
    <m/>
    <m/>
    <m/>
    <m/>
    <m/>
    <n v="1"/>
    <x v="0"/>
  </r>
  <r>
    <n v="346"/>
    <s v="T347"/>
    <x v="0"/>
    <s v="NA"/>
    <m/>
    <m/>
    <m/>
    <s v="BSS "/>
    <s v="Functional AT"/>
    <s v="Lead to Cash, Order to cash &amp; Request to resolution to operate and demonestrate "/>
    <m/>
    <s v=" "/>
    <s v="Open"/>
    <m/>
    <s v=" "/>
    <s v=" "/>
    <m/>
    <m/>
    <m/>
    <m/>
    <s v="Manoj Nibrad"/>
    <m/>
    <s v="Open"/>
    <s v="Open"/>
    <s v=" "/>
    <s v=" "/>
    <s v=" "/>
    <m/>
    <m/>
    <m/>
    <m/>
    <m/>
    <m/>
    <s v="472BSS "/>
    <s v="Applications/Tools"/>
    <s v="OPEN"/>
    <m/>
    <m/>
    <m/>
    <m/>
    <m/>
    <m/>
    <n v="1"/>
    <x v="0"/>
  </r>
  <r>
    <n v="347"/>
    <s v="T348"/>
    <x v="0"/>
    <s v="NA"/>
    <s v="P3"/>
    <m/>
    <m/>
    <s v="TNOC-Ops"/>
    <s v="NOC Operation"/>
    <s v="Placement of T-Fiber logo and Telangana State emblem in TNOC reception area"/>
    <m/>
    <s v=" "/>
    <s v="Open"/>
    <m/>
    <s v=" "/>
    <s v=" "/>
    <m/>
    <s v="Logo design agreed with customer. Additional places sign boards to be placed as part of CR, give to commercail for quotation.  "/>
    <s v="T Fiber"/>
    <m/>
    <s v="Ahmad"/>
    <m/>
    <s v="Open"/>
    <s v="Open"/>
    <s v=" "/>
    <s v=" "/>
    <s v=" "/>
    <m/>
    <m/>
    <m/>
    <m/>
    <m/>
    <m/>
    <s v="472TNOC-Ops"/>
    <s v="Network"/>
    <s v="OPEN"/>
    <m/>
    <m/>
    <s v="Logo"/>
    <m/>
    <m/>
    <m/>
    <n v="1"/>
    <x v="0"/>
  </r>
  <r>
    <n v="348"/>
    <s v="T349"/>
    <x v="0"/>
    <s v="NA"/>
    <m/>
    <m/>
    <m/>
    <s v="Security &amp; Regulatory Compliance"/>
    <s v="Design &amp; Documentation"/>
    <s v="TNOC operational framework with respect to processes (Incident, Problem, Major Event, Change, Version, Security, AAA, Planned Event, SLA Management etc)"/>
    <m/>
    <s v=" "/>
    <s v="Open"/>
    <m/>
    <s v=" "/>
    <s v=" "/>
    <m/>
    <s v="Customer has to choose what framework they ned to follow for end to end governance i.e COBIT, COSO, SABSA etc."/>
    <m/>
    <m/>
    <s v="Sarmendra"/>
    <m/>
    <s v="Open"/>
    <s v="WIP"/>
    <s v=" "/>
    <s v=" "/>
    <s v=" "/>
    <m/>
    <m/>
    <m/>
    <m/>
    <m/>
    <m/>
    <s v="472Security &amp; Regulatory Compliance"/>
    <s v="Security"/>
    <s v="OPEN"/>
    <m/>
    <m/>
    <m/>
    <m/>
    <m/>
    <m/>
    <n v="1"/>
    <x v="0"/>
  </r>
  <r>
    <n v="349"/>
    <s v="T350"/>
    <x v="0"/>
    <s v="NA"/>
    <s v="P3"/>
    <m/>
    <m/>
    <s v="TNOC-Ops"/>
    <s v="NOC Operation"/>
    <s v="Manpower Structure for TNOC Operationalization"/>
    <m/>
    <s v=" "/>
    <s v="Colosed"/>
    <m/>
    <s v=" "/>
    <s v=" "/>
    <m/>
    <m/>
    <m/>
    <m/>
    <s v="Ahmad"/>
    <m/>
    <m/>
    <s v="COMPLETED &amp; APPROVED"/>
    <s v="AD-UT-Tfiber"/>
    <d v="2025-05-13T00:00:00"/>
    <s v="\\172.28.9.34\Artefacts_T-Fiber TNOC Tracker\HELPDESK\T166"/>
    <m/>
    <m/>
    <m/>
    <m/>
    <m/>
    <m/>
    <s v="472TNOC-Ops"/>
    <s v="Network"/>
    <s v="CLOSED"/>
    <m/>
    <m/>
    <s v="Manpower"/>
    <d v="2025-05-13T00:00:00"/>
    <s v="\\172.28.9.34\Artefacts_T-Fiber TNOC Tracker\HELPDESK\T166"/>
    <m/>
    <n v="1"/>
    <x v="1"/>
  </r>
  <r>
    <n v="350"/>
    <s v="T351"/>
    <x v="0"/>
    <s v="NA"/>
    <m/>
    <m/>
    <m/>
    <s v="TNOC-Ops"/>
    <s v="Design &amp; Documentation"/>
    <s v="Helpdesk Readiness Plan"/>
    <m/>
    <s v=" "/>
    <s v="Open"/>
    <m/>
    <s v=" "/>
    <s v=" "/>
    <m/>
    <s v="1. Soft training completed on 06&amp;07 Sep_x000a_2. All Resources will be from L&amp;T only- Resource available to handle current calls_x000a_3. updated process document shared, Pending for discussion_x000a_4. SOP Submitted for inbound and outbound calls- Discussion Pending_x000a_5. Regulatory reports were available(DOT)_x000a_6. Integration with OSS and BSS is Pending_x000a_7. Based on trainer suggestion, implemented day to day and weekly assestments_x000a_8. Neox call Manager functioanlity validated as standlone_x000a_9. All Features required for Call Manager completed including Business Helpdesk_x000a_10. LLD and RFP Compliance also ready for review"/>
    <m/>
    <m/>
    <s v="Siva Kumar"/>
    <m/>
    <s v="Open"/>
    <s v="WIP"/>
    <s v=" "/>
    <s v=" "/>
    <s v=" "/>
    <m/>
    <m/>
    <m/>
    <m/>
    <m/>
    <m/>
    <s v="472TNOC-Ops"/>
    <s v="Network"/>
    <s v="OPEN"/>
    <m/>
    <m/>
    <m/>
    <m/>
    <m/>
    <m/>
    <n v="1"/>
    <x v="0"/>
  </r>
  <r>
    <n v="351"/>
    <s v="T352"/>
    <x v="0"/>
    <s v="NA"/>
    <m/>
    <m/>
    <m/>
    <s v="TNOC-Ops"/>
    <s v="MoM Action"/>
    <s v="Induction Training program – To be developed and feedback mechanism to be considered, for newly on-boarded resources"/>
    <m/>
    <s v=" "/>
    <s v="Colosed"/>
    <m/>
    <s v=" "/>
    <s v=" "/>
    <m/>
    <m/>
    <m/>
    <m/>
    <s v="Siva Kumar"/>
    <m/>
    <m/>
    <s v="COMPLETED &amp; APPROVED"/>
    <s v="AD-UT-Tfiber"/>
    <d v="2025-05-13T00:00:00"/>
    <s v="\\172.28.9.34\Artefacts_T-Fiber TNOC Tracker\HELPDESK\T166"/>
    <m/>
    <m/>
    <m/>
    <m/>
    <m/>
    <m/>
    <s v="472TNOC-Ops"/>
    <s v="Network"/>
    <s v="CLOSED"/>
    <m/>
    <m/>
    <m/>
    <d v="2025-05-13T00:00:00"/>
    <s v="\\172.28.9.34\Artefacts_T-Fiber TNOC Tracker\HELPDESK\T166"/>
    <m/>
    <n v="1"/>
    <x v="1"/>
  </r>
  <r>
    <n v="352"/>
    <s v="T353"/>
    <x v="0"/>
    <s v="NA"/>
    <m/>
    <m/>
    <m/>
    <s v="TNOC-Ops"/>
    <s v="Helpdesk"/>
    <s v="Regulatory Compliance_PMR on QoS"/>
    <m/>
    <s v=" "/>
    <s v="Colosed"/>
    <m/>
    <s v=" "/>
    <s v=" "/>
    <m/>
    <m/>
    <m/>
    <m/>
    <s v="Siva Kumar"/>
    <m/>
    <m/>
    <s v="COMPLETED &amp; APPROVED"/>
    <s v="AD-UT-Tfiber"/>
    <d v="2025-05-13T00:00:00"/>
    <s v="\\172.28.9.34\Artefacts_T-Fiber TNOC Tracker\HELPDESK\T353"/>
    <m/>
    <m/>
    <m/>
    <m/>
    <m/>
    <m/>
    <s v="472TNOC-Ops"/>
    <s v="Network"/>
    <s v="CLOSED"/>
    <m/>
    <m/>
    <m/>
    <d v="2025-05-13T00:00:00"/>
    <s v="\\172.28.9.34\Artefacts_T-Fiber TNOC Tracker\HELPDESK\T353"/>
    <m/>
    <n v="1"/>
    <x v="1"/>
  </r>
  <r>
    <n v="353"/>
    <s v="T354"/>
    <x v="0"/>
    <s v="NA"/>
    <s v="P3"/>
    <m/>
    <m/>
    <s v="TNOC-Ops"/>
    <s v="NOC Operation"/>
    <s v="Resource deployment at TNOC"/>
    <m/>
    <s v=" "/>
    <s v="Colosed"/>
    <m/>
    <s v=" "/>
    <s v=" "/>
    <m/>
    <m/>
    <m/>
    <m/>
    <s v="Ahmad"/>
    <m/>
    <m/>
    <s v="COMPLETED &amp; APPROVED"/>
    <s v="AD-UT-Tfiber"/>
    <d v="2025-05-13T00:00:00"/>
    <s v="\\172.28.9.34\Artefacts_T-Fiber TNOC Tracker\HELPDESK\T166"/>
    <m/>
    <m/>
    <m/>
    <m/>
    <m/>
    <m/>
    <s v="472TNOC-Ops"/>
    <s v="Network"/>
    <s v="CLOSED"/>
    <m/>
    <m/>
    <s v="Not related to delivery"/>
    <d v="2025-05-13T00:00:00"/>
    <s v="\\172.28.9.34\Artefacts_T-Fiber TNOC Tracker\HELPDESK\T166"/>
    <m/>
    <n v="1"/>
    <x v="1"/>
  </r>
  <r>
    <n v="354"/>
    <s v="T355"/>
    <x v="0"/>
    <s v="NA"/>
    <s v="P3"/>
    <m/>
    <m/>
    <s v="TNOC-Ops"/>
    <s v="NOC Operation"/>
    <s v="Interlocking and Interdependencies with resources of package B &amp; C operating at TNOC"/>
    <m/>
    <s v=" "/>
    <s v="Open"/>
    <m/>
    <s v=" "/>
    <s v=" "/>
    <m/>
    <m/>
    <m/>
    <m/>
    <s v="Ahmad"/>
    <m/>
    <m/>
    <s v="COMPLETED &amp; APPROVED"/>
    <s v="AD-UT-Tfiber"/>
    <d v="2025-05-26T00:00:00"/>
    <s v="\\172.28.9.34\Artefacts_T-Fiber TNOC Tracker\HELPDESK\T166"/>
    <m/>
    <m/>
    <m/>
    <m/>
    <m/>
    <m/>
    <s v="472TNOC-Ops"/>
    <s v="Network"/>
    <s v="CLOSED"/>
    <m/>
    <m/>
    <s v="Not related to delivery"/>
    <d v="2025-05-26T00:00:00"/>
    <s v="\\172.28.9.34\Artefacts_T-Fiber TNOC Tracker\HELPDESK\T166"/>
    <m/>
    <n v="1"/>
    <x v="1"/>
  </r>
  <r>
    <n v="355"/>
    <s v="T356"/>
    <x v="0"/>
    <s v="NA"/>
    <m/>
    <m/>
    <m/>
    <s v="TNOC-Ops"/>
    <s v="NOC Operation"/>
    <s v="OEM Escalation processes for NOC Applications, DBs, IT Infra and Network along with TATs aligned to SLA"/>
    <m/>
    <s v=" "/>
    <s v="Open"/>
    <m/>
    <s v=" "/>
    <s v=" "/>
    <m/>
    <m/>
    <m/>
    <m/>
    <s v="Siva Kumar"/>
    <m/>
    <m/>
    <s v="COMPLETED &amp; APPROVED"/>
    <s v="AD-UT-Tfiber"/>
    <d v="2025-07-08T00:00:00"/>
    <s v="\\172.28.9.34\Artefacts_T-Fiber TNOC Tracker\TNOC"/>
    <m/>
    <m/>
    <m/>
    <m/>
    <m/>
    <m/>
    <s v="472TNOC-Ops"/>
    <s v="Network"/>
    <s v="CLOSED"/>
    <m/>
    <m/>
    <m/>
    <d v="2025-07-08T00:00:00"/>
    <s v="\\172.28.9.34\Artefacts_T-Fiber TNOC Tracker\TNOC"/>
    <m/>
    <n v="1"/>
    <x v="1"/>
  </r>
  <r>
    <n v="356"/>
    <s v="T357"/>
    <x v="0"/>
    <s v="NA"/>
    <s v="P3"/>
    <m/>
    <m/>
    <s v="TNOC-Ops"/>
    <s v="NOC Operation"/>
    <s v="Spare for Business continuity - RS&amp;R for NOC and DR elements and assets"/>
    <m/>
    <s v=" "/>
    <s v="Open"/>
    <m/>
    <s v=" "/>
    <s v=" "/>
    <m/>
    <s v="List shared with commercial for ordering. WIP"/>
    <m/>
    <m/>
    <s v="Ahmad"/>
    <s v="Dependent on Commercials"/>
    <s v="Open"/>
    <s v="WIP"/>
    <s v=" "/>
    <s v=" "/>
    <s v=" "/>
    <m/>
    <m/>
    <m/>
    <m/>
    <m/>
    <m/>
    <s v="472TNOC-Ops"/>
    <s v="Network"/>
    <s v="OPEN"/>
    <m/>
    <m/>
    <s v="Spares for NOC"/>
    <m/>
    <m/>
    <m/>
    <n v="1"/>
    <x v="0"/>
  </r>
  <r>
    <n v="357"/>
    <s v="T358"/>
    <x v="0"/>
    <s v="NA"/>
    <m/>
    <m/>
    <m/>
    <s v="TNOC-Ops"/>
    <s v="Functional AT"/>
    <s v="Network HOTO and KT from Respective Domain and Packages"/>
    <m/>
    <s v=" "/>
    <s v="Open"/>
    <m/>
    <s v=" "/>
    <s v=" "/>
    <s v="WIP"/>
    <s v="BSS, NSO and Security SOP training pending. Rest all done"/>
    <m/>
    <m/>
    <s v="Siva Kumar"/>
    <m/>
    <s v="Open"/>
    <s v="WIP"/>
    <s v=" "/>
    <s v=" "/>
    <s v=" "/>
    <m/>
    <m/>
    <m/>
    <m/>
    <m/>
    <m/>
    <s v="472TNOC-Ops"/>
    <s v="Network"/>
    <s v="OPEN"/>
    <m/>
    <m/>
    <m/>
    <m/>
    <m/>
    <m/>
    <n v="1"/>
    <x v="0"/>
  </r>
  <r>
    <n v="358"/>
    <s v="T359"/>
    <x v="0"/>
    <s v="NA"/>
    <m/>
    <s v="OSS"/>
    <s v="OSS"/>
    <s v="OSS"/>
    <s v="NOC Operation"/>
    <s v="OSS - stability and Operational issues with respect to inventory, ticketing and utilization modules"/>
    <m/>
    <s v=" "/>
    <s v="Open"/>
    <m/>
    <s v=" "/>
    <s v=" "/>
    <m/>
    <s v="26-06-2025: Frequent stability issues are because of NNMi, OBM instability and Vendor asking for upgrade"/>
    <m/>
    <m/>
    <s v="Suresh Pawar"/>
    <m/>
    <s v="Open"/>
    <s v="WIP"/>
    <s v=" "/>
    <s v=" "/>
    <s v=" "/>
    <m/>
    <m/>
    <m/>
    <m/>
    <m/>
    <m/>
    <s v="472OSS"/>
    <s v="Applications/Tools"/>
    <s v="OPEN"/>
    <s v="OPEN"/>
    <n v="0"/>
    <m/>
    <m/>
    <m/>
    <m/>
    <n v="1"/>
    <x v="0"/>
  </r>
  <r>
    <n v="359"/>
    <s v="T360"/>
    <x v="0"/>
    <s v="NA"/>
    <s v="P3"/>
    <m/>
    <m/>
    <s v="TNOC-Ops"/>
    <s v="NOC Operation"/>
    <s v="Domain wise training "/>
    <m/>
    <s v=" "/>
    <s v="Open"/>
    <m/>
    <s v=" "/>
    <s v=" "/>
    <m/>
    <s v="BSS, NSO and Security SOP training pending. On the job training happening for OSS. Rest all domains done. "/>
    <m/>
    <m/>
    <s v="Ahmad"/>
    <m/>
    <s v="Open"/>
    <s v="Open"/>
    <s v=" "/>
    <s v=" "/>
    <s v=" "/>
    <m/>
    <m/>
    <m/>
    <m/>
    <m/>
    <m/>
    <s v="472TNOC-Ops"/>
    <s v="Network"/>
    <s v="OPEN"/>
    <m/>
    <m/>
    <s v="Training"/>
    <m/>
    <m/>
    <m/>
    <n v="1"/>
    <x v="0"/>
  </r>
  <r>
    <n v="360"/>
    <s v="T361"/>
    <x v="0"/>
    <s v="NA"/>
    <m/>
    <m/>
    <m/>
    <s v="TNOC-Ops"/>
    <s v="Helpdesk"/>
    <s v="Updated Process document Submission after last Meeting with T Fiber Management"/>
    <m/>
    <s v=" "/>
    <s v="Colosed"/>
    <m/>
    <s v=" "/>
    <s v=" "/>
    <m/>
    <m/>
    <m/>
    <m/>
    <s v="Siva Kumar"/>
    <m/>
    <m/>
    <s v="COMPLETED &amp; APPROVED"/>
    <s v="AD-UT-Tfiber"/>
    <d v="2025-05-13T00:00:00"/>
    <s v="\\172.28.9.34\Artefacts_T-Fiber TNOC Tracker\HELPDESK\T361"/>
    <m/>
    <m/>
    <m/>
    <m/>
    <m/>
    <m/>
    <s v="472TNOC-Ops"/>
    <s v="Network"/>
    <s v="CLOSED"/>
    <m/>
    <m/>
    <m/>
    <d v="2025-05-13T00:00:00"/>
    <s v="\\172.28.9.34\Artefacts_T-Fiber TNOC Tracker\HELPDESK\T361"/>
    <m/>
    <n v="1"/>
    <x v="1"/>
  </r>
  <r>
    <n v="361"/>
    <s v="T362"/>
    <x v="0"/>
    <s v="NA"/>
    <m/>
    <m/>
    <m/>
    <s v="TNOC-Ops"/>
    <s v="Helpdesk"/>
    <s v=" Categorisation of incoming calls to be  detailed and IVR to bilingual(Incoming IVR call flow)"/>
    <m/>
    <s v=" "/>
    <s v="Colosed"/>
    <m/>
    <s v=" "/>
    <s v=" "/>
    <m/>
    <m/>
    <m/>
    <m/>
    <s v="Siva Kumar"/>
    <m/>
    <m/>
    <s v="COMPLETED &amp; APPROVED"/>
    <s v="AD-UT-Tfiber"/>
    <d v="2025-05-13T00:00:00"/>
    <s v="\\172.28.9.34\Artefacts_T-Fiber TNOC Tracker\HELPDESK\T362"/>
    <m/>
    <m/>
    <m/>
    <m/>
    <m/>
    <m/>
    <s v="472TNOC-Ops"/>
    <s v="Network"/>
    <s v="CLOSED"/>
    <m/>
    <m/>
    <m/>
    <d v="2025-05-13T00:00:00"/>
    <s v="\\172.28.9.34\Artefacts_T-Fiber TNOC Tracker\HELPDESK\T362"/>
    <m/>
    <n v="1"/>
    <x v="1"/>
  </r>
  <r>
    <n v="362"/>
    <s v="T363"/>
    <x v="0"/>
    <s v="NA"/>
    <m/>
    <m/>
    <m/>
    <s v="TNOC-Ops"/>
    <s v="Helpdesk"/>
    <s v="IVR Recording file required for call landing and Hold time"/>
    <m/>
    <s v=" "/>
    <s v="Colosed"/>
    <m/>
    <s v=" "/>
    <s v=" "/>
    <m/>
    <m/>
    <m/>
    <m/>
    <s v="Siva Kumar"/>
    <m/>
    <m/>
    <s v="COMPLETED &amp; APPROVED"/>
    <s v="AD-UT-Tfiber"/>
    <d v="2025-05-13T00:00:00"/>
    <s v="\\172.28.9.34\Artefacts_T-Fiber TNOC Tracker\HELPDESK\T363"/>
    <m/>
    <m/>
    <m/>
    <m/>
    <m/>
    <m/>
    <s v="472TNOC-Ops"/>
    <s v="Network"/>
    <s v="CLOSED"/>
    <m/>
    <m/>
    <m/>
    <d v="2025-05-13T00:00:00"/>
    <s v="\\172.28.9.34\Artefacts_T-Fiber TNOC Tracker\HELPDESK\T363"/>
    <m/>
    <n v="1"/>
    <x v="1"/>
  </r>
  <r>
    <n v="363"/>
    <s v="T364"/>
    <x v="0"/>
    <s v="NA"/>
    <m/>
    <m/>
    <m/>
    <s v="TNOC-Ops"/>
    <s v="Helpdesk"/>
    <s v="Integration with BSS and OSS"/>
    <m/>
    <s v=" "/>
    <s v="Open"/>
    <m/>
    <s v=" "/>
    <s v=" "/>
    <s v="WIP"/>
    <s v="11-Sep-25: Basic integration completed with BSS and HPSM(Ticketing). IVR has to be freezed to implement same. As per Neox is one time configuration but Since its ongoing changes will happen in IVR, So it would be configurble as per L&amp;T/T Fiber- Which to be discussed._x000a_ 360 View also Pending from BSS "/>
    <m/>
    <m/>
    <s v="Siva Kumar"/>
    <m/>
    <s v="Open"/>
    <s v="WIP"/>
    <s v=" "/>
    <s v=" "/>
    <s v=" "/>
    <m/>
    <m/>
    <m/>
    <m/>
    <m/>
    <m/>
    <s v="472TNOC-Ops"/>
    <s v="Network"/>
    <s v="OPEN"/>
    <m/>
    <m/>
    <m/>
    <m/>
    <m/>
    <m/>
    <n v="1"/>
    <x v="0"/>
  </r>
  <r>
    <n v="364"/>
    <s v="T365"/>
    <x v="0"/>
    <s v="NA"/>
    <m/>
    <m/>
    <m/>
    <s v="TNOC-Ops"/>
    <s v="Helpdesk"/>
    <s v="Integration of  SMS, E-Mail"/>
    <m/>
    <s v=" "/>
    <s v="Open"/>
    <m/>
    <s v=" "/>
    <s v=" "/>
    <s v="WIP"/>
    <s v="E-mail &amp; SMS Integration completed.  SMS testing pending due to no balance in SMS striker portal._x000a_28 Apri-2025: TFIBER to share SMS GW details to integrate with OSS/BSS. Integration must be configurable without any cost impact to TFIBER."/>
    <m/>
    <m/>
    <s v="Siva Kumar"/>
    <m/>
    <s v="Open"/>
    <s v="WIP"/>
    <s v=" "/>
    <s v=" "/>
    <s v=" "/>
    <m/>
    <m/>
    <m/>
    <m/>
    <m/>
    <m/>
    <s v="472TNOC-Ops"/>
    <s v="Network"/>
    <s v="OPEN"/>
    <m/>
    <m/>
    <m/>
    <m/>
    <m/>
    <m/>
    <n v="1"/>
    <x v="0"/>
  </r>
  <r>
    <n v="365"/>
    <s v="T365"/>
    <x v="0"/>
    <s v="NA"/>
    <m/>
    <m/>
    <m/>
    <s v="TNOC-Ops"/>
    <s v="Helpdesk"/>
    <s v="Integration of Whatsapp, Chatbot"/>
    <m/>
    <s v=" "/>
    <s v="Open"/>
    <m/>
    <s v=" "/>
    <s v=" "/>
    <s v="WIP"/>
    <s v="11-Sep-25: Not Part of RFP and Existing product didn’t support, need to upgrade to Omni based Solution."/>
    <m/>
    <m/>
    <s v="Siva Kumar"/>
    <m/>
    <s v="Open"/>
    <s v="WIP"/>
    <s v=" "/>
    <s v=" "/>
    <s v=" "/>
    <m/>
    <m/>
    <m/>
    <m/>
    <m/>
    <m/>
    <s v="472TNOC-Ops"/>
    <s v="Network"/>
    <s v="OPEN"/>
    <m/>
    <m/>
    <m/>
    <m/>
    <m/>
    <m/>
    <n v="1"/>
    <x v="0"/>
  </r>
  <r>
    <n v="366"/>
    <s v="T366"/>
    <x v="0"/>
    <s v="NA"/>
    <m/>
    <m/>
    <m/>
    <s v="TNOC-Ops"/>
    <s v="Helpdesk"/>
    <s v="Fancy 4 digit number for Helpdesk or Tollfree number Availability"/>
    <m/>
    <s v=" "/>
    <s v="Open"/>
    <m/>
    <s v=" "/>
    <s v=" "/>
    <m/>
    <m/>
    <m/>
    <m/>
    <s v="Siva Kumar"/>
    <m/>
    <m/>
    <s v="COMPLETED &amp; APPROVED"/>
    <s v="AD-UT-Tfiber"/>
    <d v="2025-07-19T00:00:00"/>
    <s v="\\172.28.9.34\Artefacts_T-Fiber TNOC Tracker\HELPDESK\T366"/>
    <m/>
    <m/>
    <m/>
    <m/>
    <m/>
    <m/>
    <s v="472TNOC-Ops"/>
    <s v="Network"/>
    <s v="CLOSED"/>
    <m/>
    <m/>
    <m/>
    <d v="2025-07-19T00:00:00"/>
    <s v="\\172.28.9.34\Artefacts_T-Fiber TNOC Tracker\HELPDESK\T366"/>
    <m/>
    <n v="1"/>
    <x v="1"/>
  </r>
  <r>
    <n v="367"/>
    <s v="T367"/>
    <x v="0"/>
    <s v="NA"/>
    <m/>
    <m/>
    <m/>
    <s v="TNOC-Ops"/>
    <s v="Helpdesk"/>
    <s v="Training for Agents and Helpdesk Manager"/>
    <m/>
    <s v=" "/>
    <s v="Colosed"/>
    <m/>
    <s v=" "/>
    <s v=" "/>
    <m/>
    <m/>
    <m/>
    <m/>
    <s v="Siva Kumar"/>
    <m/>
    <m/>
    <s v="COMPLETED &amp; APPROVED"/>
    <s v="AD-UT-Tfiber"/>
    <d v="2025-05-13T00:00:00"/>
    <s v="\\172.28.9.34\Artefacts_T-Fiber TNOC Tracker\HELPDESK\T367"/>
    <m/>
    <m/>
    <m/>
    <m/>
    <m/>
    <m/>
    <s v="472TNOC-Ops"/>
    <s v="Network"/>
    <s v="CLOSED"/>
    <m/>
    <m/>
    <m/>
    <d v="2025-05-13T00:00:00"/>
    <s v="\\172.28.9.34\Artefacts_T-Fiber TNOC Tracker\HELPDESK\T367"/>
    <m/>
    <n v="1"/>
    <x v="1"/>
  </r>
  <r>
    <n v="368"/>
    <s v="T368"/>
    <x v="0"/>
    <s v="NA"/>
    <m/>
    <m/>
    <m/>
    <s v="TNOC-Ops"/>
    <s v="Helpdesk"/>
    <s v="Interface mechanism between T-NOC Helpdesk and District Collector offices for complaints that may be made directly(Walk-in)_x000a_to District Collector office, provision for a mini-Helpdesk node at each district, provide a facility/ hotline using which an_x000a_authorised person can log a call / complaint on behalf of the District Collector Office, such mechanism to be similar to_x000a_the Direct walk-in channel for customer complaints at T-NOC"/>
    <m/>
    <s v=" "/>
    <s v="Open"/>
    <m/>
    <s v=" "/>
    <s v=" "/>
    <m/>
    <m/>
    <m/>
    <m/>
    <s v="Siva Kumar"/>
    <m/>
    <m/>
    <s v="COMPLETED &amp; APPROVED"/>
    <s v="AD-UT-Tfiber"/>
    <d v="2025-07-19T00:00:00"/>
    <s v="\\172.28.9.34\Artefacts_T-Fiber TNOC Tracker\HELPDESK\T368"/>
    <m/>
    <m/>
    <m/>
    <m/>
    <m/>
    <m/>
    <s v="472TNOC-Ops"/>
    <s v="Network"/>
    <s v="CLOSED"/>
    <m/>
    <m/>
    <m/>
    <d v="2025-07-19T00:00:00"/>
    <s v="\\172.28.9.34\Artefacts_T-Fiber TNOC Tracker\HELPDESK\T368"/>
    <m/>
    <n v="1"/>
    <x v="1"/>
  </r>
  <r>
    <n v="369"/>
    <s v="T369"/>
    <x v="0"/>
    <s v="NA"/>
    <m/>
    <m/>
    <m/>
    <s v="TNOC-Ops"/>
    <s v="Helpdesk"/>
    <s v="If T-NOC is totally down for some reason like fire, earthquake, lockdown etc….then how Helpdesk will work from DR?"/>
    <m/>
    <s v=" "/>
    <s v="Open"/>
    <m/>
    <s v=" "/>
    <s v=" "/>
    <s v="WIP"/>
    <m/>
    <m/>
    <m/>
    <s v="Siva Kumar"/>
    <m/>
    <s v="Open"/>
    <s v="WIP"/>
    <s v="Not part of RFP"/>
    <s v=" "/>
    <s v=" "/>
    <m/>
    <m/>
    <m/>
    <m/>
    <m/>
    <m/>
    <s v="472TNOC-Ops"/>
    <s v="Network"/>
    <s v="OPEN"/>
    <m/>
    <m/>
    <m/>
    <m/>
    <m/>
    <m/>
    <n v="1"/>
    <x v="0"/>
  </r>
  <r>
    <n v="370"/>
    <s v="T370"/>
    <x v="0"/>
    <s v="NA"/>
    <m/>
    <m/>
    <m/>
    <s v="TNOC-Ops"/>
    <s v="Helpdesk"/>
    <s v="If all 10 lines are engaged for a longer time. Can the Helpdesk system call back to that missed call?"/>
    <m/>
    <s v=" "/>
    <s v="Open"/>
    <m/>
    <s v=" "/>
    <s v=" "/>
    <s v="WIP"/>
    <s v="11-Sep-25: OEM confirmed this feature is not available/feasible_x000a_Based on CDR record with Agent and Manager Login, Call back can be done manually with CDR or Agent Call report. It will be displayed in queue to agent. But Missed call to be handled by outbound team. Which required complete Set of call Center. If required Helpdesk Manager will review missed call to take action accordingly."/>
    <m/>
    <m/>
    <s v="Siva Kumar"/>
    <m/>
    <s v="Open"/>
    <s v="WIP"/>
    <s v=" "/>
    <s v=" "/>
    <s v=" "/>
    <m/>
    <m/>
    <m/>
    <m/>
    <m/>
    <m/>
    <s v="472TNOC-Ops"/>
    <s v="Network"/>
    <s v="OPEN"/>
    <m/>
    <m/>
    <m/>
    <m/>
    <m/>
    <m/>
    <n v="1"/>
    <x v="0"/>
  </r>
  <r>
    <n v="371"/>
    <s v="T371"/>
    <x v="0"/>
    <s v="NA"/>
    <m/>
    <m/>
    <m/>
    <s v="GPON"/>
    <s v="Nokia"/>
    <s v="* Testing done for new build in T-Fiber test lab ._x000a_* Plan event for OLTs new SW upgradation in production environment. "/>
    <m/>
    <s v=" "/>
    <s v="Open"/>
    <m/>
    <s v="Nokia OEM"/>
    <s v="OLT"/>
    <m/>
    <s v="All the OLTs reachabled to AMS are upgraded successfully. Having dependecny on PKG-A/B/C field teams to make unreachable OLTs to reachable"/>
    <s v="All Packages"/>
    <s v=" Srinivas Kodali(PKG_A), Venu&amp; Mahesh(PKG B&amp;C)"/>
    <s v="Sayyad Pasha"/>
    <m/>
    <s v="Open"/>
    <s v="DEPENDENCY(Client/Ext.)"/>
    <s v=" "/>
    <s v=" "/>
    <s v=" "/>
    <m/>
    <m/>
    <m/>
    <m/>
    <m/>
    <m/>
    <s v="472GPON"/>
    <s v="GPON"/>
    <s v="OPEN"/>
    <m/>
    <m/>
    <m/>
    <m/>
    <m/>
    <m/>
    <n v="1"/>
    <x v="0"/>
  </r>
  <r>
    <n v="372"/>
    <s v="T372"/>
    <x v="0"/>
    <s v="NA"/>
    <m/>
    <m/>
    <m/>
    <s v="GPON"/>
    <s v="Nokia"/>
    <s v="TACACS Feature"/>
    <m/>
    <s v=" "/>
    <s v="Colosed"/>
    <m/>
    <s v=" "/>
    <s v=" "/>
    <m/>
    <m/>
    <m/>
    <m/>
    <s v="Sayyad Pasha"/>
    <m/>
    <m/>
    <s v="COMPLETED &amp; APPROVED"/>
    <s v="AD-UT-Tfiber"/>
    <d v="2025-04-30T00:00:00"/>
    <s v="\\172.28.9.34\Artefacts_T-Fiber TNOC Tracker\GPON\T372"/>
    <m/>
    <m/>
    <m/>
    <m/>
    <m/>
    <m/>
    <s v="472GPON"/>
    <s v="GPON"/>
    <s v="CLOSED"/>
    <m/>
    <m/>
    <m/>
    <d v="2025-04-30T00:00:00"/>
    <s v="\\172.28.9.34\Artefacts_T-Fiber TNOC Tracker\GPON\T372"/>
    <m/>
    <n v="1"/>
    <x v="1"/>
  </r>
  <r>
    <n v="373"/>
    <s v="T373"/>
    <x v="0"/>
    <s v="NA"/>
    <m/>
    <m/>
    <m/>
    <s v="NSO"/>
    <s v="Deployment and Installations"/>
    <s v="HSI (High Speed Internet to Household)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374"/>
    <s v="T374"/>
    <x v="0"/>
    <s v="NA"/>
    <m/>
    <m/>
    <m/>
    <s v="NSO"/>
    <s v="Deployment and Installations"/>
    <s v="IPTV to Household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375"/>
    <s v="T375"/>
    <x v="0"/>
    <s v="NA"/>
    <m/>
    <m/>
    <m/>
    <s v="NSO"/>
    <s v="Deployment and Installations"/>
    <s v="VOIP to Household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376"/>
    <s v="T376"/>
    <x v="0"/>
    <s v="NA"/>
    <m/>
    <m/>
    <m/>
    <s v="NSO"/>
    <s v="Deployment and Installations"/>
    <s v="Internet to GI (Govt. Institution)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377"/>
    <s v="T377"/>
    <x v="0"/>
    <s v="NA"/>
    <m/>
    <m/>
    <m/>
    <s v="NSO"/>
    <s v="Deployment and Installations"/>
    <s v="CCTV Unicast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378"/>
    <s v="T378"/>
    <x v="0"/>
    <s v="NA"/>
    <m/>
    <m/>
    <m/>
    <s v="NSO"/>
    <s v="Deployment and Installations"/>
    <s v="CCTV Multicast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379"/>
    <s v="T379"/>
    <x v="0"/>
    <s v="NA"/>
    <m/>
    <m/>
    <m/>
    <s v="NSO"/>
    <s v="Deployment and Installations"/>
    <s v="Cell Tower L2VPN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380"/>
    <s v="T380"/>
    <x v="0"/>
    <s v="NA"/>
    <m/>
    <m/>
    <m/>
    <s v="NSO"/>
    <s v="Deployment and Installations"/>
    <s v="Dhanush Telemedicine Application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381"/>
    <s v="T381"/>
    <x v="0"/>
    <s v="NA"/>
    <m/>
    <m/>
    <m/>
    <s v="NSO"/>
    <s v="Deployment and Installations"/>
    <s v="SDC content to Household and GI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x v="0"/>
  </r>
  <r>
    <n v="382"/>
    <s v="T382"/>
    <x v="0"/>
    <s v="NA"/>
    <m/>
    <m/>
    <m/>
    <s v="BSS "/>
    <s v="Development and unit testing"/>
    <s v="EY need to present landing page for suggestion - Design features of web page"/>
    <m/>
    <s v=" "/>
    <s v="Open"/>
    <m/>
    <s v=" "/>
    <s v=" "/>
    <m/>
    <m/>
    <m/>
    <m/>
    <s v="Manoj Nibrad"/>
    <m/>
    <s v="Open"/>
    <s v="Open"/>
    <s v="Approval Email received from NOC Director"/>
    <d v="2025-07-16T00:00:00"/>
    <s v="\\172.28.9.34\share drive\Artefacts_T-Fiber TNOC Tracker\BSS\Artifact_T382"/>
    <m/>
    <m/>
    <m/>
    <m/>
    <m/>
    <m/>
    <s v="472BSS "/>
    <s v="Applications/Tools"/>
    <s v="CLOSED"/>
    <m/>
    <m/>
    <m/>
    <d v="2025-07-16T00:00:00"/>
    <s v="\\172.28.9.34\share drive\Artefacts_T-Fiber TNOC Tracker\BSS\Artifact_T382"/>
    <m/>
    <n v="1"/>
    <x v="0"/>
  </r>
  <r>
    <n v="383"/>
    <s v="T383"/>
    <x v="0"/>
    <s v="NA"/>
    <m/>
    <m/>
    <m/>
    <s v="DC-IT"/>
    <s v="Functional AT"/>
    <s v="Cisco prime infrastructure AT"/>
    <m/>
    <s v=" "/>
    <s v="Open"/>
    <m/>
    <s v=" "/>
    <s v=" "/>
    <m/>
    <s v="22-Sep-25: IPMPLS Domain team to submit detailed remarks on raised queries._x000a_08-Jul-2025 - Sandeep will come back by EoD today on extension of Cisco support renewal_x000a_01-Jul-25 : Revised FAT documents submission pending  (TPA observations to be included)_x000a_OEM(Cisco) suport is required to show the new test cases, Inputs provided to OEM on 14th May &amp; 30th Jun._x000a_OEM onboarding is in progress  &amp; LnT Contracts team is coordinating"/>
    <s v="L&amp;T"/>
    <s v="RS Rao"/>
    <s v="RS Rao"/>
    <m/>
    <s v="Open"/>
    <s v="Open"/>
    <s v=" "/>
    <s v=" "/>
    <s v=" "/>
    <m/>
    <m/>
    <m/>
    <m/>
    <m/>
    <m/>
    <s v="472DC-IT"/>
    <s v="Network"/>
    <s v="OPEN"/>
    <m/>
    <m/>
    <m/>
    <m/>
    <m/>
    <m/>
    <n v="1"/>
    <x v="0"/>
  </r>
  <r>
    <n v="384"/>
    <s v="T384"/>
    <x v="0"/>
    <s v="NA"/>
    <m/>
    <m/>
    <m/>
    <s v="IP/MPLS"/>
    <s v="Security"/>
    <s v="GCT implementation"/>
    <m/>
    <s v=" "/>
    <s v="Open"/>
    <m/>
    <s v=" "/>
    <s v=" "/>
    <m/>
    <s v="Confirmed from IP-MPLS team for GCT implementation."/>
    <m/>
    <m/>
    <s v="Sarmendra"/>
    <m/>
    <s v="Open"/>
    <s v="WIP"/>
    <s v=" "/>
    <s v=" "/>
    <s v=" "/>
    <m/>
    <m/>
    <m/>
    <m/>
    <m/>
    <m/>
    <s v="472IP/MPLS"/>
    <s v="IPMPLS"/>
    <s v="OPEN"/>
    <m/>
    <m/>
    <m/>
    <m/>
    <m/>
    <m/>
    <n v="1"/>
    <x v="0"/>
  </r>
  <r>
    <n v="385"/>
    <s v="T385"/>
    <x v="0"/>
    <s v="NA"/>
    <m/>
    <m/>
    <m/>
    <s v="NSO"/>
    <s v="Design &amp; Documentation"/>
    <s v="solution document - GI internet solution"/>
    <m/>
    <s v=" "/>
    <s v="Open"/>
    <m/>
    <s v=" "/>
    <s v=" "/>
    <m/>
    <m/>
    <m/>
    <m/>
    <s v="RS Rao"/>
    <m/>
    <m/>
    <s v="COMPLETED &amp; APPROVED"/>
    <s v="AD-UT-Tfiber"/>
    <d v="2025-05-05T00:00:00"/>
    <s v="\\172.28.9.34\Artefacts_T-Fiber TNOC Tracker\IPMPLS\T-FIBER T-Net for GI Broadband Service Design LLD V1.1 - T188.pdf"/>
    <m/>
    <m/>
    <m/>
    <m/>
    <m/>
    <m/>
    <s v="472NSO"/>
    <s v="Applications/Tools"/>
    <s v="CLOSED"/>
    <m/>
    <m/>
    <m/>
    <d v="2025-05-05T00:00:00"/>
    <s v="\\172.28.9.34\Artefacts_T-Fiber TNOC Tracker\IPMPLS\T-FIBER T-Net for GI Broadband Service Design LLD V1.1 - T188.pdf"/>
    <m/>
    <n v="1"/>
    <x v="1"/>
  </r>
  <r>
    <n v="386"/>
    <s v="T386"/>
    <x v="0"/>
    <s v="NA"/>
    <m/>
    <m/>
    <m/>
    <s v="Security &amp; Regulatory Compliance"/>
    <s v="Testing"/>
    <s v="Network audit and certification by ISO certified agency(Tfiber will be arranging a partner for third party audit)"/>
    <m/>
    <s v=" "/>
    <s v="Open"/>
    <m/>
    <s v=" "/>
    <s v=" "/>
    <m/>
    <s v="Subject to start of certification process."/>
    <m/>
    <m/>
    <s v="Sarmendra"/>
    <m/>
    <s v="Open"/>
    <s v="DEPENDENCY(Client/Ext.)"/>
    <s v=" "/>
    <s v=" "/>
    <s v=" "/>
    <m/>
    <m/>
    <m/>
    <m/>
    <m/>
    <m/>
    <s v="472Security &amp; Regulatory Compliance"/>
    <s v="Security"/>
    <s v="OPEN"/>
    <m/>
    <m/>
    <m/>
    <m/>
    <m/>
    <m/>
    <n v="1"/>
    <x v="0"/>
  </r>
  <r>
    <n v="387"/>
    <s v="T387"/>
    <x v="0"/>
    <s v="NA"/>
    <m/>
    <m/>
    <m/>
    <s v="Security &amp; Regulatory Compliance"/>
    <s v="Regulatory compliance"/>
    <s v="SLA Reporting for products other than Cell Tower and GIs"/>
    <m/>
    <s v=" "/>
    <s v="Colosed"/>
    <m/>
    <s v=" "/>
    <s v=" "/>
    <m/>
    <m/>
    <m/>
    <m/>
    <s v="Siva Kumar"/>
    <m/>
    <m/>
    <s v="COMPLETED &amp; APPROVED"/>
    <s v="AD-UT-Tfiber"/>
    <d v="2025-05-13T00:00:00"/>
    <s v="\\172.28.9.34\Artefacts_T-Fiber TNOC Tracker\HELPDESK\T387"/>
    <m/>
    <m/>
    <m/>
    <m/>
    <m/>
    <m/>
    <s v="472Security &amp; Regulatory Compliance"/>
    <s v="Security"/>
    <s v="CLOSED"/>
    <m/>
    <m/>
    <m/>
    <d v="2025-05-13T00:00:00"/>
    <s v="\\172.28.9.34\Artefacts_T-Fiber TNOC Tracker\HELPDESK\T387"/>
    <m/>
    <n v="1"/>
    <x v="1"/>
  </r>
  <r>
    <n v="388"/>
    <s v="T388"/>
    <x v="0"/>
    <s v="NA"/>
    <m/>
    <s v="OSS"/>
    <s v="OSS"/>
    <s v="OSS"/>
    <s v="Helpdesk"/>
    <s v="OSS Integration with Helpdesk"/>
    <m/>
    <s v=" "/>
    <s v="Open"/>
    <m/>
    <s v=" "/>
    <s v=" "/>
    <m/>
    <s v="17-05-2025: Artefacts needs to be collected from Sivakumar and seek approval._x000a_26-06-2025: completed from OSS end"/>
    <m/>
    <m/>
    <s v="Suresh Pawar"/>
    <m/>
    <m/>
    <s v="CLOSURE REVIEW PENDING "/>
    <s v=" "/>
    <s v=" "/>
    <s v=" "/>
    <m/>
    <m/>
    <m/>
    <m/>
    <m/>
    <m/>
    <s v="472OSS"/>
    <s v="Applications/Tools"/>
    <s v="OPEN"/>
    <s v="COMPLETED"/>
    <n v="0"/>
    <m/>
    <m/>
    <m/>
    <m/>
    <n v="1"/>
    <x v="2"/>
  </r>
  <r>
    <n v="389"/>
    <s v="T389"/>
    <x v="0"/>
    <s v="NA"/>
    <m/>
    <s v="OSS"/>
    <s v="OSS"/>
    <s v="OSS"/>
    <s v="OSS"/>
    <s v="BBNL Report stabilization"/>
    <m/>
    <s v=" "/>
    <s v="Open"/>
    <m/>
    <s v=" "/>
    <s v=" "/>
    <m/>
    <m/>
    <m/>
    <m/>
    <s v="Suresh Pawar"/>
    <m/>
    <m/>
    <s v="COMPLETED &amp; APPROVED"/>
    <s v=" "/>
    <s v=" "/>
    <s v="\\172.28.9.34\share drive\Artefacts_T-Fiber TNOC Tracker\OSS\T389"/>
    <m/>
    <m/>
    <m/>
    <m/>
    <m/>
    <m/>
    <s v="472OSS"/>
    <s v="Applications/Tools"/>
    <s v="CLOSED"/>
    <s v="COMPLETED &amp; APPROVED"/>
    <n v="0"/>
    <m/>
    <s v=" "/>
    <s v="\\172.28.9.34\share drive\Artefacts_T-Fiber TNOC Tracker\OSS\T389"/>
    <m/>
    <n v="1"/>
    <x v="1"/>
  </r>
  <r>
    <n v="390"/>
    <s v="T390"/>
    <x v="0"/>
    <s v="NA"/>
    <m/>
    <s v="OSS"/>
    <s v="OSS"/>
    <s v="OSS"/>
    <s v="OSS Dashboards"/>
    <s v="OSS Power BI Dashboard"/>
    <m/>
    <s v=" "/>
    <s v="Open"/>
    <m/>
    <s v=" "/>
    <s v=" "/>
    <m/>
    <s v="09-09-2025: Requested reports are available, if any additional reports needed that can be incorporated"/>
    <m/>
    <m/>
    <s v="Suresh Pawar"/>
    <m/>
    <m/>
    <s v="CLOSURE REVIEW PENDING "/>
    <s v=" "/>
    <s v=" "/>
    <s v=" "/>
    <m/>
    <m/>
    <m/>
    <m/>
    <m/>
    <m/>
    <s v="472OSS"/>
    <s v="Applications/Tools"/>
    <s v="OPEN"/>
    <s v="COMPLETED"/>
    <s v="09-09-2025: Requested reports are available, if any additional reports needed that can be incorporated"/>
    <m/>
    <m/>
    <m/>
    <m/>
    <n v="1"/>
    <x v="2"/>
  </r>
  <r>
    <n v="391"/>
    <s v="T391"/>
    <x v="0"/>
    <s v="NA"/>
    <m/>
    <s v="OSS"/>
    <s v="OSS"/>
    <s v="OSS"/>
    <s v="OSS"/>
    <s v="Auto TT for Genset"/>
    <m/>
    <s v=" "/>
    <s v="Open"/>
    <m/>
    <s v=" "/>
    <s v=" "/>
    <m/>
    <s v="26-06-2025: Confirmation awaited from NOC"/>
    <m/>
    <m/>
    <s v="Suresh Pawar"/>
    <m/>
    <m/>
    <s v="CLOSURE REVIEW PENDING "/>
    <s v=" "/>
    <s v=" "/>
    <s v=" "/>
    <m/>
    <m/>
    <m/>
    <m/>
    <m/>
    <m/>
    <s v="472OSS"/>
    <s v="Applications/Tools"/>
    <s v="OPEN"/>
    <s v="COMPLETED"/>
    <n v="0"/>
    <m/>
    <m/>
    <m/>
    <m/>
    <n v="1"/>
    <x v="2"/>
  </r>
  <r>
    <n v="392"/>
    <s v="T392"/>
    <x v="0"/>
    <s v="NA"/>
    <m/>
    <s v="OSS"/>
    <s v="OSS"/>
    <s v="OSS"/>
    <s v="OSS"/>
    <s v="BBNL Status and Availability API integration"/>
    <m/>
    <s v=" "/>
    <s v="Open"/>
    <m/>
    <s v=" "/>
    <s v=" "/>
    <m/>
    <m/>
    <m/>
    <m/>
    <s v="Suresh Pawar"/>
    <m/>
    <m/>
    <s v="COMPLETED &amp; APPROVED"/>
    <s v=" "/>
    <s v=" "/>
    <s v="\\172.28.9.34\share drive\Artefacts_T-Fiber TNOC Tracker\OSS\T392"/>
    <m/>
    <m/>
    <m/>
    <m/>
    <m/>
    <m/>
    <s v="472OSS"/>
    <s v="Applications/Tools"/>
    <s v="CLOSED"/>
    <s v="COMPLETED &amp; APPROVED"/>
    <n v="0"/>
    <m/>
    <s v=" "/>
    <s v="\\172.28.9.34\share drive\Artefacts_T-Fiber TNOC Tracker\OSS\T392"/>
    <m/>
    <n v="1"/>
    <x v="1"/>
  </r>
  <r>
    <n v="393"/>
    <n v="394"/>
    <x v="0"/>
    <s v="NA"/>
    <m/>
    <m/>
    <m/>
    <s v="DC-IT"/>
    <s v="License"/>
    <s v="Once excel license for VM"/>
    <m/>
    <s v=" "/>
    <s v="Open"/>
    <m/>
    <s v=" "/>
    <s v=" "/>
    <m/>
    <m/>
    <m/>
    <m/>
    <s v="Ravi Kishore"/>
    <m/>
    <m/>
    <s v="COMPLETED &amp; APPROVED"/>
    <s v="AD-UT-Tfiber"/>
    <d v="2025-07-08T00:00:00"/>
    <s v="\\172.28.9.34\Artefacts_T-Fiber TNOC Tracker\TNOC\Artifact for - 394"/>
    <m/>
    <m/>
    <m/>
    <m/>
    <m/>
    <m/>
    <s v="472DC-IT"/>
    <s v="Network"/>
    <s v="CLOSED"/>
    <m/>
    <m/>
    <m/>
    <d v="2025-07-08T00:00:00"/>
    <s v="\\172.28.9.34\Artefacts_T-Fiber TNOC Tracker\TNOC\Artifact for - 394"/>
    <m/>
    <n v="1"/>
    <x v="1"/>
  </r>
  <r>
    <n v="394"/>
    <n v="395"/>
    <x v="0"/>
    <s v="NA"/>
    <m/>
    <m/>
    <m/>
    <s v="TNOC-Ops"/>
    <s v="Payments"/>
    <s v="SMS Gateway recharge"/>
    <m/>
    <s v=" "/>
    <s v="Open"/>
    <m/>
    <s v=" "/>
    <s v=" "/>
    <m/>
    <s v="SMS payment pending from Tfiber"/>
    <m/>
    <m/>
    <s v="Ahmad"/>
    <m/>
    <m/>
    <s v="COMPLETED &amp; APPROVED"/>
    <s v="AD-UT-Tfiber"/>
    <d v="2025-07-08T00:00:00"/>
    <s v="Not applicable"/>
    <m/>
    <m/>
    <m/>
    <m/>
    <m/>
    <m/>
    <s v="472TNOC-Ops"/>
    <s v="Network"/>
    <s v="CLOSED"/>
    <m/>
    <m/>
    <m/>
    <d v="2025-07-08T00:00:00"/>
    <s v="Artefacts not Required"/>
    <m/>
    <n v="1"/>
    <x v="1"/>
  </r>
  <r>
    <n v="395"/>
    <n v="396"/>
    <x v="0"/>
    <s v="NA"/>
    <m/>
    <m/>
    <m/>
    <s v="TNOC-Ops"/>
    <s v="AMC"/>
    <s v="AMC status including HPE/OT"/>
    <m/>
    <s v=" "/>
    <s v="Open"/>
    <m/>
    <s v=" "/>
    <s v=" "/>
    <m/>
    <s v="In Place"/>
    <m/>
    <m/>
    <s v="Ahmad"/>
    <m/>
    <m/>
    <s v="COMPLETED &amp; APPROVED"/>
    <s v="AD-UT-Tfiber"/>
    <d v="2025-07-08T00:00:00"/>
    <s v="\\172.28.9.34\Artefacts_T-Fiber TNOC Tracker\TNOC"/>
    <m/>
    <m/>
    <m/>
    <m/>
    <m/>
    <m/>
    <s v="472TNOC-Ops"/>
    <s v="Network"/>
    <s v="CLOSED"/>
    <m/>
    <m/>
    <m/>
    <d v="2025-07-08T00:00:00"/>
    <s v="\\172.28.9.34\Artefacts_T-Fiber TNOC Tracker\TNOC"/>
    <m/>
    <n v="1"/>
    <x v="1"/>
  </r>
  <r>
    <n v="396"/>
    <n v="397"/>
    <x v="0"/>
    <s v="NA"/>
    <m/>
    <m/>
    <m/>
    <s v="TNOC-Ops"/>
    <s v="Security"/>
    <s v="Access cards - 38 QTY"/>
    <m/>
    <s v=" "/>
    <s v="Open"/>
    <m/>
    <s v=" "/>
    <s v=" "/>
    <m/>
    <s v="Access card procured"/>
    <m/>
    <m/>
    <s v="Ahmad"/>
    <m/>
    <m/>
    <s v="COMPLETED &amp; APPROVED"/>
    <s v="AD-UT-Tfiber"/>
    <d v="2025-07-08T00:00:00"/>
    <s v="\\172.28.9.34\Artefacts_T-Fiber TNOC Tracker\TNOC"/>
    <m/>
    <m/>
    <m/>
    <m/>
    <m/>
    <m/>
    <s v="472TNOC-Ops"/>
    <s v="Network"/>
    <s v="CLOSED"/>
    <m/>
    <m/>
    <m/>
    <d v="2025-07-08T00:00:00"/>
    <s v="\\172.28.9.34\Artefacts_T-Fiber TNOC Tracker\TNOC"/>
    <m/>
    <n v="1"/>
    <x v="1"/>
  </r>
  <r>
    <n v="397"/>
    <n v="398"/>
    <x v="0"/>
    <s v="NA"/>
    <m/>
    <m/>
    <m/>
    <s v="GPON"/>
    <s v="Tejas"/>
    <s v="L&amp;T is asked to submit response against untdertakings for the GPON Tejas issues"/>
    <m/>
    <s v=" "/>
    <s v="Colosed"/>
    <m/>
    <s v=" "/>
    <s v=" "/>
    <m/>
    <m/>
    <m/>
    <m/>
    <s v="Sayyad Pasha"/>
    <m/>
    <m/>
    <s v="COMPLETED &amp; APPROVED"/>
    <s v="AD-UT-Tfiber"/>
    <d v="2025-04-30T00:00:00"/>
    <s v="\\172.28.9.34\Artefacts_T-Fiber TNOC Tracker\GPON\Tejas Undertaking"/>
    <m/>
    <m/>
    <m/>
    <m/>
    <m/>
    <m/>
    <s v="472GPON"/>
    <s v="GPON"/>
    <s v="CLOSED"/>
    <m/>
    <m/>
    <m/>
    <d v="2025-04-30T00:00:00"/>
    <s v="\\172.28.9.34\Artefacts_T-Fiber TNOC Tracker\GPON\Tejas Undertaking"/>
    <m/>
    <n v="1"/>
    <x v="1"/>
  </r>
  <r>
    <n v="398"/>
    <n v="399"/>
    <x v="0"/>
    <s v="NA"/>
    <m/>
    <m/>
    <m/>
    <s v="GPON"/>
    <s v="Tejas"/>
    <s v="Requested Tejas to enable the TR-069 for T-Fiber deployed elements"/>
    <m/>
    <s v=" "/>
    <s v="Open"/>
    <m/>
    <s v="Tejas OEM"/>
    <s v="ONT"/>
    <m/>
    <s v="20-Sep-25: Artefacts submiited and approved_x000a_MoM point_x000a_Not in RFP and L&amp;T confirmed this is not in scope. However, confirmation awaited from OEM on the shared list of parameters"/>
    <m/>
    <m/>
    <s v="Sayyad Pasha"/>
    <m/>
    <m/>
    <s v="COMPLETED &amp; APPROVED"/>
    <s v=" "/>
    <s v=" "/>
    <s v=" "/>
    <m/>
    <m/>
    <m/>
    <m/>
    <m/>
    <m/>
    <s v="472GPON"/>
    <s v="GPON"/>
    <s v="CLOSED"/>
    <m/>
    <m/>
    <m/>
    <d v="2025-09-20T00:00:00"/>
    <s v=" \\172.28.9.34\Artefacts_T-Fiber TNOC Tracker\GPON\399"/>
    <m/>
    <n v="1"/>
    <x v="1"/>
  </r>
  <r>
    <n v="399"/>
    <n v="400"/>
    <x v="0"/>
    <s v="NA"/>
    <m/>
    <m/>
    <m/>
    <s v="GPON"/>
    <s v="Tejas"/>
    <s v="Accounting for Tejas OLT and EMS"/>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x v="1"/>
  </r>
  <r>
    <n v="400"/>
    <n v="401"/>
    <x v="0"/>
    <s v="NA"/>
    <m/>
    <m/>
    <m/>
    <s v="GPON"/>
    <s v="Tejas"/>
    <s v="Accounting: All the parameters are not available in service created and Activated log(Including creation/activation of UNI)"/>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x v="1"/>
  </r>
  <r>
    <n v="401"/>
    <n v="402"/>
    <x v="0"/>
    <s v="NA"/>
    <m/>
    <m/>
    <m/>
    <s v="GPON"/>
    <s v="Tejas"/>
    <s v="Accounting: All the parameters are not available in service deactivated and deleted log(Including deactivation/deletion of UNI)"/>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x v="1"/>
  </r>
  <r>
    <n v="402"/>
    <n v="403"/>
    <x v="0"/>
    <s v="NA"/>
    <m/>
    <m/>
    <m/>
    <s v="GPON"/>
    <s v="Tejas"/>
    <s v="Accounting: Log is not available for OLT reboot"/>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x v="1"/>
  </r>
  <r>
    <n v="403"/>
    <n v="404"/>
    <x v="0"/>
    <s v="NA"/>
    <m/>
    <m/>
    <m/>
    <s v="GPON"/>
    <s v="Tejas"/>
    <s v="Accounting: Log is not available for ONT reboot"/>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x v="1"/>
  </r>
  <r>
    <n v="404"/>
    <n v="405"/>
    <x v="0"/>
    <s v="NA"/>
    <m/>
    <m/>
    <m/>
    <s v="GPON"/>
    <s v="Tejas"/>
    <s v="Accounting: Log is not available for the change of OLT location parameter from EMS"/>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x v="1"/>
  </r>
  <r>
    <n v="405"/>
    <n v="406"/>
    <x v="0"/>
    <s v="NA"/>
    <m/>
    <m/>
    <m/>
    <s v="GPON"/>
    <s v="Tejas"/>
    <s v="Enabling TACACS in Tejas OLT"/>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x v="1"/>
  </r>
  <r>
    <n v="406"/>
    <n v="407"/>
    <x v="0"/>
    <s v="NA"/>
    <m/>
    <m/>
    <m/>
    <s v="GPON"/>
    <s v="Tejas"/>
    <s v="CIR/PIR in OLT/EMS"/>
    <m/>
    <s v=" "/>
    <s v="Open"/>
    <m/>
    <s v="Tejas OEM"/>
    <s v="EMS/OLT"/>
    <m/>
    <s v="20-Sep-25: CIR and PIR are different parameters but Tejas OLT considered  only CIR not PIR, After combined recent meeting with OEM agreed to provide an alternate solution for config CIR and PIR seperately. Update awaited from OEM_x000a_Tejas to provide the solution and demo for this issue. Update awaited from OEM"/>
    <s v="Tejas"/>
    <s v="Deepak"/>
    <s v="Sayyad Pasha"/>
    <m/>
    <s v="Open"/>
    <s v="DEPENDENCY(Client/Ext.)"/>
    <s v=" "/>
    <s v=" "/>
    <s v=" "/>
    <m/>
    <m/>
    <m/>
    <m/>
    <m/>
    <m/>
    <s v="472GPON"/>
    <s v="GPON"/>
    <s v="OPEN"/>
    <m/>
    <m/>
    <m/>
    <m/>
    <m/>
    <m/>
    <n v="1"/>
    <x v="0"/>
  </r>
  <r>
    <n v="407"/>
    <n v="408"/>
    <x v="0"/>
    <s v="NA"/>
    <m/>
    <m/>
    <m/>
    <s v="GPON"/>
    <s v="Tejas"/>
    <s v="Port Description is not available for ONT Eth Ports"/>
    <m/>
    <s v=" "/>
    <s v="Colosed"/>
    <m/>
    <s v=" "/>
    <s v=" "/>
    <m/>
    <m/>
    <m/>
    <m/>
    <s v="Sayyad Pasha"/>
    <m/>
    <m/>
    <s v="COMPLETED &amp; APPROVED"/>
    <s v="AD-UT-Tfiber"/>
    <d v="2025-04-30T00:00:00"/>
    <s v="\\172.28.9.34\Artefacts_T-Fiber TNOC Tracker\GPON\ONT Ports description"/>
    <m/>
    <m/>
    <m/>
    <m/>
    <m/>
    <m/>
    <s v="472GPON"/>
    <s v="GPON"/>
    <s v="CLOSED"/>
    <m/>
    <m/>
    <m/>
    <d v="2025-04-30T00:00:00"/>
    <s v="\\172.28.9.34\Artefacts_T-Fiber TNOC Tracker\GPON\ONT Ports description"/>
    <m/>
    <n v="1"/>
    <x v="1"/>
  </r>
  <r>
    <n v="408"/>
    <n v="409"/>
    <x v="0"/>
    <s v="NA"/>
    <m/>
    <m/>
    <m/>
    <s v="GPON"/>
    <s v="Tejas"/>
    <s v="Unable to modify the Service Name "/>
    <m/>
    <s v=" "/>
    <s v="Open"/>
    <m/>
    <s v=" "/>
    <s v=" "/>
    <m/>
    <m/>
    <m/>
    <m/>
    <s v="Sayyad Pasha"/>
    <m/>
    <m/>
    <s v="COMPLETED &amp; APPROVED"/>
    <s v="AD-UT-Tfiber"/>
    <d v="2025-07-03T00:00:00"/>
    <s v="\\172.28.9.34\Artefacts_T-Fiber TNOC Tracker\GPON\409"/>
    <m/>
    <m/>
    <m/>
    <m/>
    <m/>
    <m/>
    <s v="472GPON"/>
    <s v="GPON"/>
    <s v="CLOSED"/>
    <m/>
    <m/>
    <m/>
    <d v="2025-07-03T00:00:00"/>
    <s v="\\172.28.9.34\Artefacts_T-Fiber TNOC Tracker\GPON\409"/>
    <m/>
    <n v="1"/>
    <x v="1"/>
  </r>
  <r>
    <n v="409"/>
    <n v="410"/>
    <x v="0"/>
    <s v="NA"/>
    <m/>
    <m/>
    <m/>
    <s v="GPON"/>
    <s v="Tejas"/>
    <s v="Special Characters not allowing in User Creation in EMS"/>
    <m/>
    <s v=" "/>
    <s v="Colosed"/>
    <m/>
    <s v=" "/>
    <s v=" "/>
    <m/>
    <m/>
    <m/>
    <m/>
    <s v="Sayyad Pasha"/>
    <m/>
    <m/>
    <s v="COMPLETED &amp; APPROVED"/>
    <s v="AD-UT-Tfiber"/>
    <d v="2025-04-30T00:00:00"/>
    <s v="\\172.28.9.34\Artefacts_T-Fiber TNOC Tracker\GPON\Special Characters"/>
    <m/>
    <m/>
    <m/>
    <m/>
    <m/>
    <m/>
    <s v="472GPON"/>
    <s v="GPON"/>
    <s v="CLOSED"/>
    <m/>
    <m/>
    <m/>
    <d v="2025-04-30T00:00:00"/>
    <s v="\\172.28.9.34\Artefacts_T-Fiber TNOC Tracker\GPON\Special Characters"/>
    <m/>
    <n v="1"/>
    <x v="1"/>
  </r>
  <r>
    <n v="410"/>
    <n v="411"/>
    <x v="0"/>
    <s v="NA"/>
    <m/>
    <m/>
    <m/>
    <s v="GPON"/>
    <s v="Tejas"/>
    <s v="Unable to add 4th UNI in a service with 1Gb bandwidth"/>
    <m/>
    <s v=" "/>
    <s v="Colosed"/>
    <m/>
    <s v=" "/>
    <s v=" "/>
    <m/>
    <m/>
    <m/>
    <m/>
    <s v="Sayyad Pasha"/>
    <m/>
    <m/>
    <s v="COMPLETED &amp; APPROVED"/>
    <s v="AD-UT-Tfiber"/>
    <d v="2025-04-30T00:00:00"/>
    <s v="\\172.28.9.34\Artefacts_T-Fiber TNOC Tracker\GPON\Report of ONT UNI in a Service"/>
    <m/>
    <m/>
    <m/>
    <m/>
    <m/>
    <m/>
    <s v="472GPON"/>
    <s v="GPON"/>
    <s v="CLOSED"/>
    <m/>
    <m/>
    <m/>
    <d v="2025-04-30T00:00:00"/>
    <s v="\\172.28.9.34\Artefacts_T-Fiber TNOC Tracker\GPON\Report of ONT UNI in a Service"/>
    <m/>
    <n v="1"/>
    <x v="1"/>
  </r>
  <r>
    <n v="411"/>
    <n v="412"/>
    <x v="0"/>
    <s v="NA"/>
    <m/>
    <m/>
    <m/>
    <s v="GPON"/>
    <s v="Tejas"/>
    <s v="End Customer MAC Address report from EMS"/>
    <m/>
    <s v=" "/>
    <s v="Colosed"/>
    <m/>
    <s v=" "/>
    <s v=" "/>
    <m/>
    <m/>
    <m/>
    <m/>
    <s v="Sayyad Pasha"/>
    <m/>
    <m/>
    <s v="COMPLETED &amp; APPROVED"/>
    <s v="AD-UT-Tfiber"/>
    <d v="2025-04-30T00:00:00"/>
    <s v="\\172.28.9.34\Artefacts_T-Fiber TNOC Tracker\GPON\Ens users MAC address report"/>
    <m/>
    <m/>
    <m/>
    <m/>
    <m/>
    <m/>
    <s v="472GPON"/>
    <s v="GPON"/>
    <s v="CLOSED"/>
    <m/>
    <m/>
    <m/>
    <d v="2025-04-30T00:00:00"/>
    <s v="\\172.28.9.34\Artefacts_T-Fiber TNOC Tracker\GPON\Ens users MAC address report"/>
    <m/>
    <n v="1"/>
    <x v="1"/>
  </r>
  <r>
    <n v="412"/>
    <n v="413"/>
    <x v="0"/>
    <s v="NA"/>
    <m/>
    <m/>
    <m/>
    <s v="GPON"/>
    <s v="Tejas"/>
    <s v="If Mixed service deleted from EMS and discovered then service type is changing to HIS"/>
    <m/>
    <s v=" "/>
    <s v="Colosed"/>
    <m/>
    <s v=" "/>
    <s v=" "/>
    <m/>
    <m/>
    <m/>
    <m/>
    <s v="Sayyad Pasha"/>
    <m/>
    <m/>
    <s v="COMPLETED &amp; APPROVED"/>
    <s v="AD-UT-Tfiber"/>
    <d v="2025-04-30T00:00:00"/>
    <s v="\\172.28.9.34\Artefacts_T-Fiber TNOC Tracker\GPON\Discovery of Mixed Service"/>
    <m/>
    <m/>
    <m/>
    <m/>
    <m/>
    <m/>
    <s v="472GPON"/>
    <s v="GPON"/>
    <s v="CLOSED"/>
    <m/>
    <m/>
    <m/>
    <d v="2025-04-30T00:00:00"/>
    <s v="\\172.28.9.34\Artefacts_T-Fiber TNOC Tracker\GPON\Discovery of Mixed Service"/>
    <m/>
    <n v="1"/>
    <x v="1"/>
  </r>
  <r>
    <n v="413"/>
    <n v="414"/>
    <x v="0"/>
    <s v="NA"/>
    <m/>
    <m/>
    <m/>
    <s v="GPON"/>
    <s v="Tejas"/>
    <s v=" Live PM monitoring per UNI in EMS service Window"/>
    <m/>
    <s v=" "/>
    <s v="Open"/>
    <m/>
    <s v=" "/>
    <s v=" "/>
    <m/>
    <m/>
    <m/>
    <m/>
    <s v="Sayyad Pasha"/>
    <m/>
    <m/>
    <s v="COMPLETED &amp; APPROVED"/>
    <s v="AD-UT-Tfiber"/>
    <d v="2025-07-10T00:00:00"/>
    <s v="\\172.28.9.34\Artefacts_T-Fiber TNOC Tracker\GPON\416"/>
    <m/>
    <m/>
    <m/>
    <m/>
    <m/>
    <m/>
    <s v="472GPON"/>
    <s v="GPON"/>
    <s v="CLOSED"/>
    <m/>
    <m/>
    <m/>
    <d v="2025-07-10T00:00:00"/>
    <s v="\\172.28.9.34\Artefacts_T-Fiber TNOC Tracker\GPON\416"/>
    <m/>
    <n v="1"/>
    <x v="1"/>
  </r>
  <r>
    <n v="414"/>
    <n v="415"/>
    <x v="0"/>
    <s v="NA"/>
    <m/>
    <m/>
    <m/>
    <s v="GPON"/>
    <s v="Tejas"/>
    <s v="Required Consolidated Service invenotry report with ONT UNI details from EMS"/>
    <m/>
    <s v=" "/>
    <s v="Colosed"/>
    <m/>
    <s v=" "/>
    <s v=" "/>
    <m/>
    <m/>
    <m/>
    <m/>
    <s v="Sayyad Pasha"/>
    <m/>
    <m/>
    <s v="COMPLETED &amp; APPROVED"/>
    <s v="AD-UT-Tfiber"/>
    <d v="2025-04-30T00:00:00"/>
    <s v="\\172.28.9.34\Artefacts_T-Fiber TNOC Tracker\GPON\Serivce Report"/>
    <m/>
    <m/>
    <m/>
    <m/>
    <m/>
    <m/>
    <s v="472GPON"/>
    <s v="GPON"/>
    <s v="CLOSED"/>
    <m/>
    <m/>
    <m/>
    <d v="2025-04-30T00:00:00"/>
    <s v="\\172.28.9.34\Artefacts_T-Fiber TNOC Tracker\GPON\Serivce Report"/>
    <m/>
    <n v="1"/>
    <x v="1"/>
  </r>
  <r>
    <n v="415"/>
    <n v="416"/>
    <x v="0"/>
    <s v="NA"/>
    <m/>
    <m/>
    <m/>
    <s v="GPON"/>
    <s v="Tejas"/>
    <s v="Unable to Enable PM from EMS"/>
    <m/>
    <s v=" "/>
    <s v="Open"/>
    <m/>
    <s v=" "/>
    <s v=" "/>
    <m/>
    <m/>
    <m/>
    <m/>
    <s v="Sayyad Pasha"/>
    <m/>
    <m/>
    <s v="COMPLETED &amp; APPROVED"/>
    <s v="AD-UT-Tfiber"/>
    <d v="2025-07-07T00:00:00"/>
    <s v="\\172.28.9.34\Artefacts_T-Fiber TNOC Tracker\GPON\414"/>
    <m/>
    <m/>
    <m/>
    <m/>
    <m/>
    <m/>
    <s v="472GPON"/>
    <s v="GPON"/>
    <s v="CLOSED"/>
    <m/>
    <m/>
    <m/>
    <d v="2025-07-07T00:00:00"/>
    <s v="\\172.28.9.34\Artefacts_T-Fiber TNOC Tracker\GPON\414"/>
    <m/>
    <n v="1"/>
    <x v="1"/>
  </r>
  <r>
    <n v="416"/>
    <n v="417"/>
    <x v="0"/>
    <s v="NA"/>
    <m/>
    <m/>
    <m/>
    <s v="GPON"/>
    <s v="Tejas"/>
    <s v="While creating service profile, maximum bandwidth is not taking 1024000 only considering 1000000"/>
    <m/>
    <s v=" "/>
    <s v="Open"/>
    <m/>
    <s v=" "/>
    <s v=" "/>
    <m/>
    <m/>
    <m/>
    <m/>
    <s v="Sayyad Pasha"/>
    <m/>
    <m/>
    <s v="COMPLETED &amp; APPROVED"/>
    <s v="AD-UT-Tfiber"/>
    <d v="2025-07-31T00:00:00"/>
    <s v="\\172.28.9.34\Artefacts_T-Fiber TNOC Tracker\GPON\417"/>
    <m/>
    <m/>
    <m/>
    <m/>
    <m/>
    <m/>
    <s v="472GPON"/>
    <s v="GPON"/>
    <s v="CLOSED"/>
    <m/>
    <m/>
    <m/>
    <d v="2025-07-31T00:00:00"/>
    <s v="\\172.28.9.34\Artefacts_T-Fiber TNOC Tracker\GPON\417"/>
    <m/>
    <n v="1"/>
    <x v="1"/>
  </r>
  <r>
    <n v="417"/>
    <n v="418"/>
    <x v="0"/>
    <s v="NA"/>
    <m/>
    <m/>
    <m/>
    <s v="GPON"/>
    <s v="Tejas"/>
    <s v="Report of Syslog enabled in OLT"/>
    <m/>
    <s v=" "/>
    <s v="Colosed"/>
    <m/>
    <s v=" "/>
    <s v=" "/>
    <m/>
    <m/>
    <m/>
    <m/>
    <s v="Sayyad Pasha"/>
    <m/>
    <m/>
    <s v="COMPLETED &amp; APPROVED"/>
    <s v="AD-UT-Tfiber"/>
    <d v="2025-04-30T00:00:00"/>
    <s v="\\172.28.9.34\Artefacts_T-Fiber TNOC Tracker\GPON\Report of Syslog enabled in Tejas OLTs"/>
    <m/>
    <m/>
    <m/>
    <m/>
    <m/>
    <m/>
    <s v="472GPON"/>
    <s v="GPON"/>
    <s v="CLOSED"/>
    <m/>
    <m/>
    <m/>
    <d v="2025-04-30T00:00:00"/>
    <s v="\\172.28.9.34\Artefacts_T-Fiber TNOC Tracker\GPON\Report of Syslog enabled in Tejas OLTs"/>
    <m/>
    <n v="1"/>
    <x v="1"/>
  </r>
  <r>
    <n v="418"/>
    <n v="419"/>
    <x v="0"/>
    <s v="NA"/>
    <m/>
    <m/>
    <m/>
    <s v="GPON"/>
    <s v="Tejas"/>
    <s v="Report of Radius enable in OLT"/>
    <m/>
    <s v=" "/>
    <s v="Colosed"/>
    <m/>
    <s v=" "/>
    <s v=" "/>
    <m/>
    <m/>
    <m/>
    <m/>
    <s v="Sayyad Pasha"/>
    <m/>
    <m/>
    <s v="COMPLETED &amp; APPROVED"/>
    <s v="AD-UT-Tfiber"/>
    <d v="2025-04-30T00:00:00"/>
    <s v="\\172.28.9.34\Artefacts_T-Fiber TNOC Tracker\GPON\Report of Radius enabled in Tejas OLTs"/>
    <m/>
    <m/>
    <m/>
    <m/>
    <m/>
    <m/>
    <s v="472GPON"/>
    <s v="GPON"/>
    <s v="CLOSED"/>
    <m/>
    <m/>
    <m/>
    <d v="2025-04-30T00:00:00"/>
    <s v="\\172.28.9.34\Artefacts_T-Fiber TNOC Tracker\GPON\Report of Radius enabled in Tejas OLTs"/>
    <m/>
    <n v="1"/>
    <x v="1"/>
  </r>
  <r>
    <n v="419"/>
    <n v="420"/>
    <x v="0"/>
    <s v="NA"/>
    <m/>
    <m/>
    <m/>
    <s v="GPON"/>
    <s v="Tejas"/>
    <s v="OLT (SNMP-V3) status is not updating in EMS"/>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x v="1"/>
  </r>
  <r>
    <n v="420"/>
    <n v="421"/>
    <x v="0"/>
    <s v="NA"/>
    <m/>
    <m/>
    <m/>
    <s v="GPON"/>
    <s v="Tejas"/>
    <s v="ONT status showing as Unexpected"/>
    <m/>
    <s v=" "/>
    <s v="Colosed"/>
    <m/>
    <s v=" "/>
    <s v=" "/>
    <m/>
    <m/>
    <m/>
    <m/>
    <s v="Sayyad Pasha"/>
    <m/>
    <m/>
    <s v="COMPLETED &amp; APPROVED"/>
    <s v="AD-UT-Tfiber"/>
    <d v="2025-04-30T00:00:00"/>
    <s v="\\172.28.9.34\Artefacts_T-Fiber TNOC Tracker\GPON\ONT Unexpected State"/>
    <m/>
    <m/>
    <m/>
    <m/>
    <m/>
    <m/>
    <s v="472GPON"/>
    <s v="GPON"/>
    <s v="CLOSED"/>
    <m/>
    <m/>
    <m/>
    <d v="2025-04-30T00:00:00"/>
    <s v="\\172.28.9.34\Artefacts_T-Fiber TNOC Tracker\GPON\ONT Unexpected State"/>
    <m/>
    <n v="1"/>
    <x v="1"/>
  </r>
  <r>
    <n v="421"/>
    <n v="422"/>
    <x v="0"/>
    <s v="NA"/>
    <m/>
    <m/>
    <m/>
    <s v="GPON"/>
    <s v="Tejas"/>
    <s v="Unable to add multiple unis while creating mixed service"/>
    <m/>
    <s v=" "/>
    <s v="Colosed"/>
    <m/>
    <s v=" "/>
    <s v=" "/>
    <m/>
    <m/>
    <m/>
    <m/>
    <s v="Sayyad Pasha"/>
    <m/>
    <m/>
    <s v="COMPLETED &amp; APPROVED"/>
    <s v="AD-UT-Tfiber"/>
    <d v="2025-04-30T00:00:00"/>
    <s v="\\172.28.9.34\Artefacts_T-Fiber TNOC Tracker\GPON\Create Service with Mulitple UNIs"/>
    <m/>
    <m/>
    <m/>
    <m/>
    <m/>
    <m/>
    <s v="472GPON"/>
    <s v="GPON"/>
    <s v="CLOSED"/>
    <m/>
    <m/>
    <m/>
    <d v="2025-04-30T00:00:00"/>
    <s v="\\172.28.9.34\Artefacts_T-Fiber TNOC Tracker\GPON\Create Service with Mulitple UNIs"/>
    <m/>
    <n v="1"/>
    <x v="1"/>
  </r>
  <r>
    <n v="422"/>
    <n v="423"/>
    <x v="0"/>
    <s v="NA"/>
    <m/>
    <m/>
    <m/>
    <s v="GPON"/>
    <s v="Tejas"/>
    <s v="ONT ETH Port status monitoring from OSS"/>
    <m/>
    <s v=" "/>
    <s v="Colosed"/>
    <m/>
    <s v=" "/>
    <s v=" "/>
    <m/>
    <m/>
    <m/>
    <m/>
    <s v="Sayyad Pasha"/>
    <m/>
    <m/>
    <s v="COMPLETED &amp; APPROVED"/>
    <s v="AD-UT-Tfiber"/>
    <d v="2025-04-30T00:00:00"/>
    <s v="\\172.28.9.34\Artefacts_T-Fiber TNOC Tracker\GPON\Tejas LAN LOS"/>
    <m/>
    <m/>
    <m/>
    <m/>
    <m/>
    <m/>
    <s v="472GPON"/>
    <s v="GPON"/>
    <s v="CLOSED"/>
    <m/>
    <m/>
    <m/>
    <d v="2025-04-30T00:00:00"/>
    <s v="\\172.28.9.34\Artefacts_T-Fiber TNOC Tracker\GPON\Tejas LAN LOS"/>
    <m/>
    <n v="1"/>
    <x v="1"/>
  </r>
  <r>
    <n v="423"/>
    <n v="424"/>
    <x v="0"/>
    <s v="NA"/>
    <m/>
    <m/>
    <m/>
    <s v="GPON"/>
    <s v="Tejas"/>
    <s v="Unable to create service with same vlans on 2 diferent UNI ports"/>
    <m/>
    <s v=" "/>
    <s v="Colosed"/>
    <m/>
    <s v=" "/>
    <s v=" "/>
    <m/>
    <m/>
    <m/>
    <m/>
    <s v="Sayyad Pasha"/>
    <m/>
    <m/>
    <s v="COMPLETED &amp; APPROVED"/>
    <s v="AD-UT-Tfiber"/>
    <d v="2025-04-30T00:00:00"/>
    <s v="\\172.28.9.34\Artefacts_T-Fiber TNOC Tracker\GPON\Service Report"/>
    <m/>
    <m/>
    <m/>
    <m/>
    <m/>
    <m/>
    <s v="472GPON"/>
    <s v="GPON"/>
    <s v="CLOSED"/>
    <m/>
    <m/>
    <m/>
    <d v="2025-04-30T00:00:00"/>
    <s v="\\172.28.9.34\Artefacts_T-Fiber TNOC Tracker\GPON\Service Report"/>
    <m/>
    <n v="1"/>
    <x v="1"/>
  </r>
  <r>
    <n v="424"/>
    <n v="425"/>
    <x v="0"/>
    <s v="NA"/>
    <m/>
    <m/>
    <m/>
    <s v="GPON"/>
    <s v="Tejas"/>
    <s v="OLT Node not reachable alarm clearance and regeneration"/>
    <m/>
    <s v=" "/>
    <s v="Open"/>
    <m/>
    <s v=" "/>
    <s v=" "/>
    <m/>
    <m/>
    <m/>
    <m/>
    <s v="Sayyad Pasha"/>
    <m/>
    <m/>
    <s v="COMPLETED &amp; APPROVED"/>
    <s v="AD-UT-Tfiber"/>
    <d v="2025-07-05T00:00:00"/>
    <s v="\\172.28.9.34\Artefacts_T-Fiber TNOC Tracker\GPON\425"/>
    <m/>
    <m/>
    <m/>
    <m/>
    <m/>
    <m/>
    <s v="472GPON"/>
    <s v="GPON"/>
    <s v="CLOSED"/>
    <m/>
    <m/>
    <m/>
    <d v="2025-07-05T00:00:00"/>
    <s v="\\172.28.9.34\Artefacts_T-Fiber TNOC Tracker\GPON\425"/>
    <m/>
    <n v="1"/>
    <x v="1"/>
  </r>
  <r>
    <n v="425"/>
    <n v="426"/>
    <x v="0"/>
    <s v="NA"/>
    <m/>
    <m/>
    <m/>
    <s v="GPON"/>
    <s v="Tejas"/>
    <s v="Port Description is not available for all ONT UNI Ports"/>
    <m/>
    <s v=" "/>
    <s v="Colosed"/>
    <m/>
    <s v=" "/>
    <s v=" "/>
    <m/>
    <m/>
    <m/>
    <m/>
    <s v="Sayyad Pasha"/>
    <m/>
    <m/>
    <s v="COMPLETED &amp; APPROVED"/>
    <s v="AD-UT-Tfiber"/>
    <d v="2025-04-30T00:00:00"/>
    <s v="\\172.28.9.34\Artefacts_T-Fiber TNOC Tracker\GPON\ONT Ports description"/>
    <m/>
    <m/>
    <m/>
    <m/>
    <m/>
    <m/>
    <s v="472GPON"/>
    <s v="GPON"/>
    <s v="CLOSED"/>
    <m/>
    <m/>
    <m/>
    <d v="2025-04-30T00:00:00"/>
    <s v="\\172.28.9.34\Artefacts_T-Fiber TNOC Tracker\GPON\ONT Ports description"/>
    <m/>
    <n v="1"/>
    <x v="1"/>
  </r>
  <r>
    <n v="426"/>
    <n v="427"/>
    <x v="0"/>
    <s v="NA"/>
    <m/>
    <m/>
    <m/>
    <s v="GPON"/>
    <s v="Tejas"/>
    <s v="In the Manage ONT Page we need have'(District name Location Name) 'In the Location field"/>
    <m/>
    <s v=" "/>
    <s v="Colosed"/>
    <m/>
    <s v=" "/>
    <s v=" "/>
    <m/>
    <m/>
    <m/>
    <m/>
    <s v="Sayyad Pasha"/>
    <m/>
    <m/>
    <s v="COMPLETED &amp; APPROVED"/>
    <s v="AD-UT-Tfiber"/>
    <d v="2025-04-30T00:00:00"/>
    <s v="\\172.28.9.34\Artefacts_T-Fiber TNOC Tracker\GPON\OLT Partition Label in ONT Page"/>
    <m/>
    <m/>
    <m/>
    <m/>
    <m/>
    <m/>
    <s v="472GPON"/>
    <s v="GPON"/>
    <s v="CLOSED"/>
    <m/>
    <m/>
    <m/>
    <d v="2025-04-30T00:00:00"/>
    <s v="\\172.28.9.34\Artefacts_T-Fiber TNOC Tracker\GPON\OLT Partition Label in ONT Page"/>
    <m/>
    <n v="1"/>
    <x v="1"/>
  </r>
  <r>
    <n v="427"/>
    <n v="428"/>
    <x v="0"/>
    <s v="NA"/>
    <m/>
    <m/>
    <m/>
    <s v="GPON"/>
    <s v="Tejas"/>
    <s v="Automatically services converting from Active to Conflict - EMS"/>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x v="1"/>
  </r>
  <r>
    <n v="428"/>
    <n v="429"/>
    <x v="0"/>
    <s v="NA"/>
    <m/>
    <m/>
    <m/>
    <s v="GPON"/>
    <s v="Tejas"/>
    <s v="DIAGUSER credentials getting reset after OLT Reboot"/>
    <m/>
    <s v=" "/>
    <s v="Colosed"/>
    <m/>
    <s v=" "/>
    <s v=" "/>
    <m/>
    <m/>
    <m/>
    <m/>
    <s v="Sayyad Pasha"/>
    <m/>
    <m/>
    <s v="COMPLETED &amp; APPROVED"/>
    <s v="AD-UT-Tfiber"/>
    <d v="2025-04-30T00:00:00"/>
    <s v="\\172.28.9.34\Artefacts_T-Fiber TNOC Tracker\GPON\DIAGUSER Credentials are Not Resetting"/>
    <m/>
    <m/>
    <m/>
    <m/>
    <m/>
    <m/>
    <s v="472GPON"/>
    <s v="GPON"/>
    <s v="CLOSED"/>
    <m/>
    <m/>
    <m/>
    <d v="2025-04-30T00:00:00"/>
    <s v="\\172.28.9.34\Artefacts_T-Fiber TNOC Tracker\GPON\DIAGUSER Credentials are Not Resetting"/>
    <m/>
    <n v="1"/>
    <x v="1"/>
  </r>
  <r>
    <n v="429"/>
    <n v="430"/>
    <x v="0"/>
    <s v="NA"/>
    <m/>
    <m/>
    <m/>
    <s v="GPON"/>
    <s v="Tejas"/>
    <s v="while adding uni in EMS, list of downstream profiles are highlighting in the bottom "/>
    <m/>
    <s v=" "/>
    <s v="Open"/>
    <m/>
    <s v=" "/>
    <s v=" "/>
    <m/>
    <m/>
    <m/>
    <m/>
    <s v="Sayyad Pasha"/>
    <m/>
    <m/>
    <s v="COMPLETED &amp; APPROVED"/>
    <s v="AD-UT-Tfiber"/>
    <d v="2025-07-05T00:00:00"/>
    <s v="\\172.28.9.34\Artefacts_T-Fiber TNOC Tracker\GPON\430"/>
    <m/>
    <m/>
    <m/>
    <m/>
    <m/>
    <m/>
    <s v="472GPON"/>
    <s v="GPON"/>
    <s v="CLOSED"/>
    <m/>
    <m/>
    <m/>
    <d v="2025-07-05T00:00:00"/>
    <s v="\\172.28.9.34\Artefacts_T-Fiber TNOC Tracker\GPON\430"/>
    <m/>
    <n v="1"/>
    <x v="1"/>
  </r>
  <r>
    <n v="430"/>
    <n v="431"/>
    <x v="0"/>
    <s v="NA"/>
    <m/>
    <m/>
    <m/>
    <s v="GPON"/>
    <s v="Tejas"/>
    <s v="Unable to add uni without translation in a translation service"/>
    <m/>
    <s v=" "/>
    <s v="Colosed"/>
    <m/>
    <s v=" "/>
    <s v=" "/>
    <m/>
    <m/>
    <m/>
    <m/>
    <s v="Sayyad Pasha"/>
    <m/>
    <m/>
    <s v="COMPLETED &amp; APPROVED"/>
    <s v="AD-UT-Tfiber"/>
    <d v="2025-04-30T00:00:00"/>
    <s v="\\172.28.9.34\Artefacts_T-Fiber TNOC Tracker\GPON\Add UNI in Translated Service"/>
    <m/>
    <m/>
    <m/>
    <m/>
    <m/>
    <m/>
    <s v="472GPON"/>
    <s v="GPON"/>
    <s v="CLOSED"/>
    <m/>
    <m/>
    <m/>
    <d v="2025-04-30T00:00:00"/>
    <s v="\\172.28.9.34\Artefacts_T-Fiber TNOC Tracker\GPON\Add UNI in Translated Service"/>
    <m/>
    <n v="1"/>
    <x v="1"/>
  </r>
  <r>
    <n v="431"/>
    <n v="432"/>
    <x v="0"/>
    <s v="NA"/>
    <m/>
    <m/>
    <m/>
    <s v="GPON"/>
    <s v="Tejas"/>
    <s v="Nokia ONT ethernet port status is not updating under Tejas OLT"/>
    <s v="End user services working and not working status unable to monitor"/>
    <s v=" "/>
    <s v="Open"/>
    <m/>
    <s v="Tejas OEM"/>
    <s v="OLT/ONT"/>
    <m/>
    <s v="13-Sep-2025:_x000a_Testing is in progress for the ONT ETH status  for different 3rd party ONTs under Tejas OLT_x000a_30-Aug-2025:_x000a_Having dependency on both Tejas and Nokia. _x000a_Also to test and verify the behaviour of the ONT ETH status for different 3rd party ONTs under Tejas OLT_x000a_18-Aug-2025 :  _x000a_Tejas updated as below_x000a_As per ITU-T 988 standard, Section 9.5.1 – Physical path termination point Ethernet UNI,  the Operational State attribute indicated whether the ME is capable of performing its function. _x000a_As this is function of ONU, the operational state of the ONU Ethernet UNI is updated to OLT via AVC indications from the ONU._x000a_As per debugging done, the AVC indications are not received from Nokia ONU because of which OLT is not able to update UI about the “Operational State” of the ONU Ethernet port._x000a_08-Aug-2025 : _x000a_This point has been discussed in the call and TFiber asked to provide the solution. Tejas confirmed that they will check and confirm_x000a_02-Aug-2025 : _x000a_This issue has been discussed with TFiber. When a LAN cable is connected to or removed from the ONT Ethernet port, the operational status is not updating in the OLT. However, the corresponding alarm is being generated and cleared as expected. This matter will be raised during the Tejas call scheduled for 04-Aug-2025 at 4:00 PM._x000a_22-July-2025 : _x000a_As per Nokia they are having the status update by alarm notification but not with the seperate byte for the status update. Same has been checking with Tejas to get the solution_x000a_18-July-2025 : _x000a_A call scheduled with Nokia on 21-July-2025 to discuss on this issue_x000a_11-July-2025 :  _x000a_Also observed that ONT ethernet status is not updating only when Eth port is bridge mode whereas in Route status is updating. Same has been highlighted to Tejas. _x000a_Working with both Nokia and Tejas for the closure_x000a_04-July-2025 : _x000a_Nokia checking internally on the shared logs_x000a_03-July-2025 : _x000a_Tejas responded that whenever ONT eth status is updating Nokia ONT is not sending the expected OMCI message. In the OMCI message, 3rd byte represents the status of ONT Eth which is not updating. Same has been checking with Nokia _x000a_30-June-2025 : _x000a_Tejas analysing the shared logs on 23-June-2025 and Tejas has to revert with update_x000a__x000a_Nokia ONT ethernet port status is not updating when connected under Tejas OLT however alarms are receiveing on ont eth port._x000a_Workaround applied as alarms available for the ONT ETH port status._x000a_Nokia has provided the required logs and Tejas is working on the same"/>
    <s v="Tejas"/>
    <s v="Deepak"/>
    <s v="Sayyad Pasha"/>
    <m/>
    <s v="Open"/>
    <s v="DEPENDENCY(Client/Ext.)"/>
    <s v=" "/>
    <s v=" "/>
    <s v=" "/>
    <m/>
    <m/>
    <m/>
    <m/>
    <m/>
    <m/>
    <s v="472GPON"/>
    <s v="GPON"/>
    <s v="OPEN"/>
    <m/>
    <m/>
    <m/>
    <m/>
    <m/>
    <m/>
    <n v="1"/>
    <x v="0"/>
  </r>
  <r>
    <n v="432"/>
    <n v="433"/>
    <x v="0"/>
    <s v="NA"/>
    <m/>
    <m/>
    <m/>
    <s v="GPON"/>
    <s v="Tejas"/>
    <s v="Tejas ONT Software Upgrade which are connected under Nokia OLT"/>
    <m/>
    <s v=" "/>
    <s v="Open"/>
    <m/>
    <s v="Tejas OEM"/>
    <s v="ONT"/>
    <m/>
    <s v="20-Sep-25: During the ONT software upgradation 11 ONTs got faulty, So GPON Team asked the Tejas team to  provided RCA for the 11 ONTs and hold the upgradation activity temporarely. Tejas team provided the RCA 11 ONt Stating that 11 ONTs got faulty not because of upgradation activity . The reason for faulty is 3 ONTs of component  and 8 ONTs of Memory corrupted due to multiple reboots. _x000a_Note: Based on RCA, Now upgradation activity is being taken up(1312 ONTs upgradation completed out of 9530 as on today)_x000a_13-Sep-2025:_x000a_Tejas confirmed that they don't have the 9logs to provide but shared the RCA by verifyting the ONTs at the time of repair_x000a_30-Aug2025:_x000a_Having dependency on Tejas._x000a_Asked Tejas to provide the supporting logs. As per Tejas RCA ONT got faulty due to component faulty and memory corruption but these ONTs are working fine before the upgarde activity and only went faulty while performing the upgrade. Tejas have provide the clarity on this to proceed the upgrade for the remaining ONTs_x000a_08-Aug-2025 : _x000a_Tejas provided the below RCA_x000a_As per analysis, the ONT software upgrade from NOC is not the cause for ONT going down._x000a_On 3 ONTs a component was entering faulty state, this has been replaced._x000a_Remaining 8 ONTs had a file corruption in memory due to earlier multiple reboot events, this has been resolved by Re-Programming the ONT_x000a_02-Aug-2025 : _x000a_Tejas yet to respond on this issue, same will be raised  during the Tejas call scheduled for 04-Aug-2025 at 4:00 PM._x000a_25-July-2025  : _x000a_Tejas working on the delivered ONTs at their repair center. Tejas yet to share the update on this_x000a_14-July-2025 : _x000a_ONTs delivered at Tejas repair center on 14-July-2025. Same has been communicated to Tejas team to expedite the process and share the RCA_x000a_14-July-2025 : _x000a_ONT still not delivered at Tejas repai center,  seems to be courier issue. Informed to concerned team to check and make it to delivier_x000a_07-July-2025 : _x000a_ONTs are intransit to Tejas repair center_x000a_To provide the contract of RMA on faulty devices replacement or repair_x000a_30-June-2025 : _x000a_Successfully upgraded 600 ONTs in the production environment. All of them came up operational with no issue observed. However, 11 ONTs went unresponsive, and RMA raised for those. _x000a_23-June-2025 : RMA raised with Tejas for the ONTs_x000a_ONTs which are running software version lower than 2.3.5.53 are upgrading locally"/>
    <s v="L&amp;T"/>
    <m/>
    <s v="Sayyad Pasha"/>
    <m/>
    <s v="Open"/>
    <s v="WIP"/>
    <s v=" "/>
    <s v=" "/>
    <s v=" "/>
    <m/>
    <m/>
    <m/>
    <m/>
    <m/>
    <m/>
    <s v="472GPON"/>
    <s v="GPON"/>
    <s v="OPEN"/>
    <m/>
    <m/>
    <m/>
    <m/>
    <m/>
    <m/>
    <n v="1"/>
    <x v="0"/>
  </r>
  <r>
    <n v="433"/>
    <n v="434"/>
    <x v="0"/>
    <s v="NA"/>
    <m/>
    <m/>
    <m/>
    <s v="GPON"/>
    <s v="Tejas"/>
    <s v="Script to change the pasword of DIAGUSER and tejas users"/>
    <m/>
    <s v=" "/>
    <s v="Colosed"/>
    <m/>
    <s v=" "/>
    <s v=" "/>
    <m/>
    <m/>
    <m/>
    <m/>
    <s v="Sayyad Pasha"/>
    <m/>
    <m/>
    <s v="COMPLETED &amp; APPROVED"/>
    <s v="AD-UT-Tfiber"/>
    <d v="2025-04-30T00:00:00"/>
    <s v="\\172.28.9.34\Artefacts_T-Fiber TNOC Tracker\GPON\434"/>
    <m/>
    <m/>
    <m/>
    <m/>
    <m/>
    <m/>
    <s v="472GPON"/>
    <s v="GPON"/>
    <s v="CLOSED"/>
    <m/>
    <m/>
    <m/>
    <d v="2025-04-30T00:00:00"/>
    <s v="\\172.28.9.34\Artefacts_T-Fiber TNOC Tracker\GPON\434"/>
    <m/>
    <n v="1"/>
    <x v="1"/>
  </r>
  <r>
    <n v="434"/>
    <n v="435"/>
    <x v="0"/>
    <s v="NA"/>
    <m/>
    <m/>
    <m/>
    <s v="GPON"/>
    <s v="Tejas"/>
    <s v=" Unable to configure downstream profiles to the ONT UNIs  --  This option is available in production EMS but not available in latest released EMS"/>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x v="1"/>
  </r>
  <r>
    <n v="435"/>
    <n v="436"/>
    <x v="0"/>
    <s v="NA"/>
    <m/>
    <m/>
    <m/>
    <s v="GPON"/>
    <s v="Tejas"/>
    <s v="MAC address of end device is not reflecting in COLT FDB entries whereas MAC address is available in service level FDB entries"/>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x v="1"/>
  </r>
  <r>
    <n v="436"/>
    <n v="437"/>
    <x v="0"/>
    <s v="NA"/>
    <m/>
    <m/>
    <m/>
    <s v="GPON"/>
    <s v="Tejas"/>
    <s v="Whenever the ONT software is being downloaded to the OLT, the OLT management going down"/>
    <m/>
    <s v=" "/>
    <s v="Open"/>
    <m/>
    <s v=" "/>
    <s v=" "/>
    <m/>
    <m/>
    <m/>
    <m/>
    <s v="Sayyad Pasha"/>
    <m/>
    <m/>
    <s v="COMPLETED &amp; APPROVED"/>
    <s v="AD-UT-Tfiber"/>
    <d v="2025-07-31T00:00:00"/>
    <s v="\\172.28.9.34\Artefacts_T-Fiber TNOC Tracker\GPON\437"/>
    <m/>
    <m/>
    <m/>
    <m/>
    <m/>
    <m/>
    <s v="472GPON"/>
    <s v="GPON"/>
    <s v="CLOSED"/>
    <m/>
    <m/>
    <m/>
    <d v="2025-07-31T00:00:00"/>
    <s v="\\172.28.9.34\Artefacts_T-Fiber TNOC Tracker\GPON\437"/>
    <m/>
    <n v="1"/>
    <x v="1"/>
  </r>
  <r>
    <n v="437"/>
    <n v="438"/>
    <x v="0"/>
    <s v="NA"/>
    <m/>
    <m/>
    <m/>
    <s v="GPON"/>
    <s v="Tejas"/>
    <s v="The download bandwidth is not controlled for Nokia ONTs connected to the Tejas OLT"/>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x v="1"/>
  </r>
  <r>
    <n v="438"/>
    <n v="439"/>
    <x v="0"/>
    <s v="NA"/>
    <m/>
    <m/>
    <m/>
    <s v="GPON"/>
    <s v="Tejas"/>
    <s v="Unable to add node in EMS with TACACS user"/>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x v="1"/>
  </r>
  <r>
    <n v="439"/>
    <n v="440"/>
    <x v="0"/>
    <s v="NA"/>
    <m/>
    <m/>
    <m/>
    <s v="GPON"/>
    <s v="Tejas"/>
    <s v="API for ONT creation (Bridge/Route), location name update"/>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40"/>
    <n v="441"/>
    <x v="0"/>
    <s v="NA"/>
    <m/>
    <m/>
    <m/>
    <s v="GPON"/>
    <s v="Tejas"/>
    <s v="API for GI-BB Service, combo port, mixed service - Bridge Mode with/without translation, including uplink port configuratio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41"/>
    <n v="442"/>
    <x v="0"/>
    <s v="NA"/>
    <m/>
    <m/>
    <m/>
    <s v="GPON"/>
    <s v="Tejas"/>
    <s v="API for GI-BB Service, combo port, mixed service - Route Mode with/without translation, including uplink port configuration"/>
    <m/>
    <s v=" "/>
    <s v="Open"/>
    <m/>
    <s v=" "/>
    <s v=" "/>
    <m/>
    <m/>
    <m/>
    <m/>
    <s v="Sayyad Pasha"/>
    <m/>
    <m/>
    <s v="COMPLETED &amp; APPROVED"/>
    <s v="AD-UT-Tfiber"/>
    <d v="2025-08-06T00:00:00"/>
    <s v="\\172.28.9.34\Artefacts_T-Fiber TNOC Tracker\GPON\442"/>
    <m/>
    <m/>
    <m/>
    <m/>
    <m/>
    <m/>
    <s v="472GPON"/>
    <s v="GPON"/>
    <s v="CLOSED"/>
    <m/>
    <m/>
    <m/>
    <d v="2025-08-06T00:00:00"/>
    <s v="\\172.28.9.34\Artefacts_T-Fiber TNOC Tracker\GPON\442"/>
    <m/>
    <n v="1"/>
    <x v="1"/>
  </r>
  <r>
    <n v="442"/>
    <n v="443"/>
    <x v="0"/>
    <s v="NA"/>
    <m/>
    <m/>
    <m/>
    <s v="GPON"/>
    <s v="Tejas"/>
    <s v="API for TDIA Service, combo port, mixed service - Bridge Mode(Tag, Untag) including uplink port configuratio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43"/>
    <n v="444"/>
    <x v="0"/>
    <s v="NA"/>
    <m/>
    <m/>
    <m/>
    <s v="GPON"/>
    <s v="Tejas"/>
    <s v="API for TDIA Service, combo port, mixed service - Route Mode, including uplink port configuratio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44"/>
    <n v="445"/>
    <x v="0"/>
    <s v="NA"/>
    <m/>
    <m/>
    <m/>
    <s v="GPON"/>
    <s v="Tejas"/>
    <s v="API for Household Services, including uplink port configuratio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45"/>
    <n v="446"/>
    <x v="0"/>
    <s v="NA"/>
    <m/>
    <m/>
    <m/>
    <s v="GPON"/>
    <s v="Tejas"/>
    <s v="AP for IPTV services, including uplink port configuratio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46"/>
    <n v="447"/>
    <x v="0"/>
    <s v="NA"/>
    <m/>
    <m/>
    <m/>
    <s v="GPON"/>
    <s v="Tejas"/>
    <s v="API for VOIP services, including uplink port configuratio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47"/>
    <n v="448"/>
    <x v="0"/>
    <s v="NA"/>
    <m/>
    <m/>
    <m/>
    <s v="GPON"/>
    <s v="Tejas"/>
    <s v="API required to provision ONT along with selecting specific UNI port in ONT"/>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48"/>
    <n v="449"/>
    <x v="0"/>
    <s v="NA"/>
    <m/>
    <m/>
    <m/>
    <s v="GPON"/>
    <s v="Tejas"/>
    <s v="API required to provision ONT with multiple services along with selecting specific UNI port in ONT"/>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49"/>
    <n v="450"/>
    <x v="0"/>
    <s v="NA"/>
    <m/>
    <m/>
    <m/>
    <s v="GPON"/>
    <s v="Tejas"/>
    <s v="API required to provision ONT with same service on all ports"/>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50"/>
    <n v="451"/>
    <x v="0"/>
    <s v="NA"/>
    <m/>
    <m/>
    <m/>
    <s v="GPON"/>
    <s v="Tejas"/>
    <s v="API to configure multiple vlans on single ONT UNI Port"/>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51"/>
    <n v="452"/>
    <x v="0"/>
    <s v="NA"/>
    <m/>
    <m/>
    <m/>
    <s v="GPON"/>
    <s v="Tejas"/>
    <s v="API for the Q&amp;Q services"/>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52"/>
    <n v="453"/>
    <x v="0"/>
    <s v="NA"/>
    <m/>
    <m/>
    <m/>
    <s v="GPON"/>
    <s v="Tejas"/>
    <s v="Configuration, API for extedning services to enterprise customers for cell towers"/>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53"/>
    <n v="454"/>
    <x v="0"/>
    <s v="NA"/>
    <m/>
    <m/>
    <m/>
    <s v="GPON"/>
    <s v="Tejas"/>
    <s v="API to configure Rythuvedika, MRO, School Services, CCTV"/>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54"/>
    <n v="455"/>
    <x v="0"/>
    <s v="NA"/>
    <m/>
    <m/>
    <m/>
    <s v="GPON"/>
    <s v="Tejas"/>
    <s v="API to verify and enable the PM"/>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55"/>
    <n v="456"/>
    <x v="0"/>
    <s v="NA"/>
    <m/>
    <m/>
    <m/>
    <s v="GPON"/>
    <s v="Tejas"/>
    <s v="API to configure Vlan and Profiles in OLT"/>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56"/>
    <n v="457"/>
    <x v="0"/>
    <s v="NA"/>
    <m/>
    <m/>
    <m/>
    <s v="GPON"/>
    <s v="Tejas"/>
    <s v="Verification of the services configured by NSO through Playbook(Cisco Tool)"/>
    <m/>
    <s v=" "/>
    <s v="Colosed"/>
    <m/>
    <s v=" "/>
    <s v=" "/>
    <m/>
    <m/>
    <m/>
    <m/>
    <s v="Sayyad Pasha"/>
    <m/>
    <m/>
    <s v="COMPLETED &amp; APPROVED"/>
    <s v="AD-UT-Tfiber"/>
    <d v="2025-04-30T00:00:00"/>
    <s v="\\172.28.9.34\Artefacts_T-Fiber TNOC Tracker\GPON\API to validate the configured Services"/>
    <m/>
    <m/>
    <m/>
    <m/>
    <m/>
    <m/>
    <s v="472GPON"/>
    <s v="GPON"/>
    <s v="CLOSED"/>
    <m/>
    <m/>
    <m/>
    <d v="2025-04-30T00:00:00"/>
    <s v="\\172.28.9.34\Artefacts_T-Fiber TNOC Tracker\GPON\API to validate the configured Services"/>
    <m/>
    <n v="1"/>
    <x v="1"/>
  </r>
  <r>
    <n v="457"/>
    <n v="458"/>
    <x v="0"/>
    <s v="NA"/>
    <m/>
    <m/>
    <m/>
    <s v="GPON"/>
    <s v="Tejas"/>
    <s v="API to configure ONT UNI Port as tagged vla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58"/>
    <n v="459"/>
    <x v="0"/>
    <s v="NA"/>
    <m/>
    <m/>
    <m/>
    <s v="GPON"/>
    <s v="Tejas"/>
    <s v="API to validate the profiles, vlans available in OLT,ONT"/>
    <m/>
    <s v=" "/>
    <s v="Colosed"/>
    <m/>
    <s v=" "/>
    <s v=" "/>
    <m/>
    <m/>
    <m/>
    <m/>
    <s v="Sayyad Pasha"/>
    <m/>
    <m/>
    <s v="COMPLETED &amp; APPROVED"/>
    <s v="AD-UT-Tfiber"/>
    <d v="2025-04-30T00:00:00"/>
    <s v="\\172.28.9.34\Artefacts_T-Fiber TNOC Tracker\GPON\API to validate the configured Services"/>
    <m/>
    <m/>
    <m/>
    <m/>
    <m/>
    <m/>
    <s v="472GPON"/>
    <s v="GPON"/>
    <s v="CLOSED"/>
    <m/>
    <m/>
    <m/>
    <d v="2025-04-30T00:00:00"/>
    <s v="\\172.28.9.34\Artefacts_T-Fiber TNOC Tracker\GPON\API to validate the configured Services"/>
    <m/>
    <n v="1"/>
    <x v="1"/>
  </r>
  <r>
    <n v="459"/>
    <n v="460"/>
    <x v="0"/>
    <s v="NA"/>
    <m/>
    <m/>
    <m/>
    <s v="GPON"/>
    <s v="Tejas"/>
    <s v="API to change the ONT ETH Port to Bridge to Route and Vice versa"/>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60"/>
    <n v="461"/>
    <x v="0"/>
    <s v="NA"/>
    <m/>
    <m/>
    <m/>
    <s v="GPON"/>
    <s v="Tejas"/>
    <s v="API to suspend/delete the service from a ONT UNI Port"/>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61"/>
    <n v="462"/>
    <x v="0"/>
    <s v="NA"/>
    <m/>
    <m/>
    <m/>
    <s v="GPON"/>
    <s v="Tejas"/>
    <s v="API to suspend/delete the complete service"/>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62"/>
    <n v="463"/>
    <x v="0"/>
    <s v="NA"/>
    <m/>
    <m/>
    <m/>
    <s v="GPON"/>
    <s v="Tejas"/>
    <s v="API to modify the service- ONT, UNI Port, bandwidth, vlan, description, unatgged to tag or vice versa.,"/>
    <m/>
    <s v=" "/>
    <s v="Open"/>
    <m/>
    <s v="Tejas OEM"/>
    <s v="EMS/OLT"/>
    <m/>
    <s v="Having dependency on NSO and BSS"/>
    <s v="NSO"/>
    <s v="Jayanth"/>
    <s v="Sayyad Pasha"/>
    <m/>
    <s v="Open"/>
    <s v="DEPENDENCY(Client/Ext.)"/>
    <s v=" "/>
    <s v=" "/>
    <s v=" "/>
    <m/>
    <m/>
    <m/>
    <m/>
    <m/>
    <m/>
    <s v="472GPON"/>
    <s v="GPON"/>
    <s v="OPEN"/>
    <m/>
    <m/>
    <m/>
    <m/>
    <m/>
    <m/>
    <n v="1"/>
    <x v="0"/>
  </r>
  <r>
    <n v="463"/>
    <n v="464"/>
    <x v="0"/>
    <s v="NA"/>
    <m/>
    <m/>
    <m/>
    <s v="GPON"/>
    <s v="Tejas"/>
    <s v="API to configure and delete the WAN profiles in WiFi ONT"/>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64"/>
    <n v="465"/>
    <x v="0"/>
    <s v="NA"/>
    <m/>
    <m/>
    <m/>
    <s v="GPON"/>
    <s v="Tejas"/>
    <s v="API to make PON Port admin up / dow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65"/>
    <n v="466"/>
    <x v="0"/>
    <s v="NA"/>
    <m/>
    <m/>
    <m/>
    <s v="GPON"/>
    <s v="Tejas"/>
    <s v="API to create/delete service Profile"/>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x v="1"/>
  </r>
  <r>
    <n v="466"/>
    <n v="467"/>
    <x v="0"/>
    <s v="NA"/>
    <m/>
    <m/>
    <m/>
    <s v="GPON"/>
    <s v="Tejas"/>
    <s v="Required complete API and Template developer document"/>
    <m/>
    <s v=" "/>
    <s v="Colosed"/>
    <m/>
    <s v=" "/>
    <s v=" "/>
    <m/>
    <m/>
    <m/>
    <m/>
    <s v="Sayyad Pasha"/>
    <m/>
    <m/>
    <s v="COMPLETED &amp; APPROVED"/>
    <s v="AD-UT-Tfiber"/>
    <d v="2025-04-30T00:00:00"/>
    <s v="\\172.28.9.34\Artefacts_T-Fiber TNOC Tracker\GPON\API Document"/>
    <m/>
    <m/>
    <m/>
    <m/>
    <m/>
    <m/>
    <s v="472GPON"/>
    <s v="GPON"/>
    <s v="CLOSED"/>
    <m/>
    <m/>
    <m/>
    <d v="2025-04-30T00:00:00"/>
    <s v="\\172.28.9.34\Artefacts_T-Fiber TNOC Tracker\GPON\API Document"/>
    <m/>
    <n v="1"/>
    <x v="1"/>
  </r>
  <r>
    <n v="467"/>
    <n v="468"/>
    <x v="0"/>
    <s v="NA"/>
    <m/>
    <m/>
    <m/>
    <s v="GPON"/>
    <s v="Nokia"/>
    <s v="ONT Ethernet Port PM Report"/>
    <m/>
    <s v=" "/>
    <s v="Colosed"/>
    <m/>
    <s v=" "/>
    <s v=" "/>
    <m/>
    <m/>
    <m/>
    <m/>
    <s v="Sayyad Pasha"/>
    <m/>
    <m/>
    <s v="COMPLETED &amp; APPROVED"/>
    <s v="AD-UT-Tfiber"/>
    <d v="2025-04-30T00:00:00"/>
    <s v="\\172.28.9.34\Artefacts_T-Fiber TNOC Tracker\GPON\ONT ETH PM Report"/>
    <m/>
    <m/>
    <m/>
    <m/>
    <m/>
    <m/>
    <s v="472GPON"/>
    <s v="GPON"/>
    <s v="CLOSED"/>
    <m/>
    <m/>
    <m/>
    <d v="2025-04-30T00:00:00"/>
    <s v="\\172.28.9.34\Artefacts_T-Fiber TNOC Tracker\GPON\ONT ETH PM Report"/>
    <m/>
    <n v="1"/>
    <x v="1"/>
  </r>
  <r>
    <n v="468"/>
    <n v="469"/>
    <x v="0"/>
    <s v="NA"/>
    <m/>
    <m/>
    <m/>
    <s v="GPON"/>
    <s v="Nokia"/>
    <s v="ONT Wifi/Route Mode PM Report"/>
    <m/>
    <s v=" "/>
    <s v="Colosed"/>
    <m/>
    <s v=" "/>
    <s v=" "/>
    <m/>
    <m/>
    <m/>
    <m/>
    <s v="Sayyad Pasha"/>
    <m/>
    <m/>
    <s v="COMPLETED &amp; APPROVED"/>
    <s v="AD-UT-Tfiber"/>
    <d v="2025-04-30T00:00:00"/>
    <s v="\\172.28.9.34\Artefacts_T-Fiber TNOC Tracker\GPON\ONT WiFi PM Report"/>
    <m/>
    <m/>
    <m/>
    <m/>
    <m/>
    <m/>
    <s v="472GPON"/>
    <s v="GPON"/>
    <s v="CLOSED"/>
    <m/>
    <m/>
    <m/>
    <d v="2025-04-30T00:00:00"/>
    <s v="\\172.28.9.34\Artefacts_T-Fiber TNOC Tracker\GPON\ONT WiFi PM Report"/>
    <m/>
    <n v="1"/>
    <x v="1"/>
  </r>
  <r>
    <n v="469"/>
    <n v="470"/>
    <x v="0"/>
    <s v="NA"/>
    <m/>
    <m/>
    <m/>
    <s v="GPON"/>
    <s v="Nokia"/>
    <s v="PM Report for 24hrs of OLT,ONT,ONT Eth Port(Bridge/Route), Wifi"/>
    <m/>
    <s v=" "/>
    <s v="Open"/>
    <m/>
    <s v=" "/>
    <s v=" "/>
    <m/>
    <m/>
    <m/>
    <m/>
    <s v="Sayyad Pasha"/>
    <m/>
    <m/>
    <s v="COMPLETED &amp; APPROVED"/>
    <s v="AD-UT-Tfiber"/>
    <d v="2025-07-31T00:00:00"/>
    <s v="\\172.28.9.34\Artefacts_T-Fiber TNOC Tracker\GPON\470"/>
    <m/>
    <m/>
    <m/>
    <m/>
    <m/>
    <m/>
    <s v="472GPON"/>
    <s v="GPON"/>
    <s v="CLOSED"/>
    <m/>
    <m/>
    <m/>
    <d v="2025-07-31T00:00:00"/>
    <s v="\\172.28.9.34\Artefacts_T-Fiber TNOC Tracker\GPON\470"/>
    <m/>
    <n v="1"/>
    <x v="1"/>
  </r>
  <r>
    <n v="470"/>
    <n v="471"/>
    <x v="0"/>
    <s v="NA"/>
    <m/>
    <m/>
    <m/>
    <s v="GPON"/>
    <s v="Nokia"/>
    <s v="ONT ETH Port status monitoring from OSS"/>
    <m/>
    <s v=" "/>
    <s v="Colosed"/>
    <m/>
    <s v=" "/>
    <s v=" "/>
    <m/>
    <m/>
    <m/>
    <m/>
    <s v="Sayyad Pasha"/>
    <m/>
    <m/>
    <s v="COMPLETED &amp; APPROVED"/>
    <s v="AD-UT-Tfiber"/>
    <d v="2025-04-30T00:00:00"/>
    <s v="\\172.28.9.34\Artefacts_T-Fiber TNOC Tracker\GPON\Nokia LAN LOS"/>
    <m/>
    <m/>
    <m/>
    <m/>
    <m/>
    <m/>
    <s v="472GPON"/>
    <s v="GPON"/>
    <s v="CLOSED"/>
    <m/>
    <m/>
    <m/>
    <d v="2025-04-30T00:00:00"/>
    <s v="\\172.28.9.34\Artefacts_T-Fiber TNOC Tracker\GPON\Tejas LAN LOS"/>
    <m/>
    <n v="1"/>
    <x v="1"/>
  </r>
  <r>
    <n v="471"/>
    <n v="472"/>
    <x v="0"/>
    <s v="NA"/>
    <m/>
    <m/>
    <m/>
    <s v="GPON"/>
    <s v="Nokia"/>
    <s v="Unable to browse Internet when IPV6 configured in wifi ONT"/>
    <m/>
    <s v=" "/>
    <s v="Open"/>
    <m/>
    <s v=" "/>
    <s v=" "/>
    <m/>
    <m/>
    <m/>
    <m/>
    <s v="Sayyad Pasha"/>
    <m/>
    <m/>
    <s v="COMPLETED &amp; APPROVED"/>
    <s v="AD-UT-Tfiber"/>
    <d v="2025-07-31T00:00:00"/>
    <s v="\\172.28.9.34\Artefacts_T-Fiber TNOC Tracker\GPON\472"/>
    <m/>
    <m/>
    <m/>
    <m/>
    <m/>
    <m/>
    <s v="472GPON"/>
    <s v="GPON"/>
    <s v="CLOSED"/>
    <m/>
    <m/>
    <m/>
    <d v="2025-07-31T00:00:00"/>
    <s v="\\172.28.9.34\Artefacts_T-Fiber TNOC Tracker\GPON\472"/>
    <m/>
    <n v="1"/>
    <x v="1"/>
  </r>
  <r>
    <n v="472"/>
    <s v="M1"/>
    <x v="1"/>
    <d v="2023-02-06T00:00:00"/>
    <m/>
    <m/>
    <m/>
    <s v="NOC Operationalization"/>
    <s v="Dashboards"/>
    <s v="Submit a fortnightly report (Kanban chart) for monitoring all activities in TNOC, including OSS, BSS, NSO, etc."/>
    <m/>
    <s v="Critical"/>
    <s v="Open"/>
    <m/>
    <s v="OSS Dashboards"/>
    <s v=" "/>
    <s v="Closed"/>
    <s v="23-Sep-25: Approved shall be closed"/>
    <m/>
    <m/>
    <s v="Sivaprasad"/>
    <m/>
    <m/>
    <s v="COMPLETED &amp; APPROVED"/>
    <s v=" "/>
    <s v=" "/>
    <s v=" "/>
    <m/>
    <m/>
    <m/>
    <m/>
    <m/>
    <m/>
    <s v="MOMNOC Operationalization"/>
    <s v="Network"/>
    <s v="CLOSED"/>
    <m/>
    <m/>
    <m/>
    <d v="2025-09-23T00:00:00"/>
    <s v="Artefacts not Required"/>
    <m/>
    <n v="1"/>
    <x v="1"/>
  </r>
  <r>
    <n v="473"/>
    <s v="M10"/>
    <x v="1"/>
    <d v="2023-04-03T00:00:00"/>
    <m/>
    <m/>
    <m/>
    <s v="GIS"/>
    <s v="Resource Related"/>
    <s v="Evaluation of License Sufficiency and Ramp-Up Plan"/>
    <m/>
    <s v="Critical"/>
    <s v="Open"/>
    <m/>
    <s v="OSS Dashboards"/>
    <s v=" "/>
    <m/>
    <s v="TFIBER is a critical dependency for closing the GIS licenses"/>
    <m/>
    <m/>
    <s v="Kaushalendra Kumar"/>
    <m/>
    <s v="Open"/>
    <s v="Open"/>
    <s v=" "/>
    <s v=" "/>
    <s v=" "/>
    <m/>
    <m/>
    <m/>
    <m/>
    <m/>
    <m/>
    <s v="MOMGIS"/>
    <s v="Applications/Tools"/>
    <s v="OPEN"/>
    <m/>
    <m/>
    <m/>
    <m/>
    <e v="#N/A"/>
    <m/>
    <n v="1"/>
    <x v="0"/>
  </r>
  <r>
    <n v="474"/>
    <s v="M100"/>
    <x v="1"/>
    <d v="2023-08-01T00:00:00"/>
    <m/>
    <m/>
    <m/>
    <s v="Helpdesk"/>
    <s v="Handbook &amp; SOPs"/>
    <s v="Call Escalation Recording Process"/>
    <m/>
    <s v="Critical"/>
    <s v="Open"/>
    <m/>
    <s v=" "/>
    <s v=" "/>
    <s v="Closed"/>
    <s v="25-Sep-25: Artefacts to be uploaded"/>
    <m/>
    <m/>
    <s v="Siva Kumar"/>
    <m/>
    <m/>
    <s v="COMPLETED &amp; APPROVED"/>
    <s v=" "/>
    <s v=" "/>
    <s v=" "/>
    <m/>
    <m/>
    <m/>
    <m/>
    <m/>
    <m/>
    <s v="MOMHelpdesk"/>
    <s v="Helpdesk (Contact Center)"/>
    <s v="CLOSED"/>
    <m/>
    <m/>
    <m/>
    <d v="2025-09-24T00:00:00"/>
    <s v="\\172.28.9.34\Artefacts_T-Fiber TNOC Tracker\HELPDESK\M100"/>
    <m/>
    <n v="1"/>
    <x v="1"/>
  </r>
  <r>
    <n v="475"/>
    <s v="M1000"/>
    <x v="1"/>
    <d v="2024-01-25T00:00:00"/>
    <m/>
    <m/>
    <m/>
    <s v="WFM"/>
    <s v=" "/>
    <s v="Adopt WFM by packages B &amp; C and procure licenses"/>
    <m/>
    <s v="Critical"/>
    <s v="Open"/>
    <m/>
    <s v=" "/>
    <s v=" "/>
    <m/>
    <s v="TFIBER is a critical dependency for closing the WFM license"/>
    <m/>
    <m/>
    <s v="Kaushalendra Kumar"/>
    <m/>
    <s v="Open"/>
    <s v="Open"/>
    <s v=" "/>
    <s v=" "/>
    <s v=" "/>
    <m/>
    <m/>
    <m/>
    <m/>
    <m/>
    <m/>
    <s v="MOMWFM"/>
    <s v="Applications/Tools"/>
    <s v="OPEN"/>
    <m/>
    <m/>
    <m/>
    <m/>
    <e v="#N/A"/>
    <m/>
    <n v="1"/>
    <x v="0"/>
  </r>
  <r>
    <n v="476"/>
    <s v="M1001"/>
    <x v="1"/>
    <d v="2024-01-25T00:00:00"/>
    <m/>
    <m/>
    <m/>
    <s v="Field Related"/>
    <s v=" "/>
    <s v="Complete implementation of Mandal rings for NoFN PH-1 to declare District Go-Live"/>
    <m/>
    <s v="Critical"/>
    <s v="Open"/>
    <m/>
    <s v=" "/>
    <s v=" "/>
    <m/>
    <s v="MR-06 &amp; MR-25 Open due to ROW issue_x000a_Rest all closed."/>
    <m/>
    <m/>
    <s v="S Kodali"/>
    <m/>
    <s v="Open"/>
    <s v="Open"/>
    <s v=" "/>
    <s v=" "/>
    <s v=" "/>
    <m/>
    <m/>
    <m/>
    <m/>
    <m/>
    <m/>
    <s v="MOMField Related"/>
    <s v="Field Related issues"/>
    <s v="OPEN"/>
    <m/>
    <m/>
    <s v="Project Team"/>
    <m/>
    <e v="#N/A"/>
    <m/>
    <n v="1"/>
    <x v="0"/>
  </r>
  <r>
    <n v="477"/>
    <s v="M1002"/>
    <x v="1"/>
    <d v="2024-01-25T00:00:00"/>
    <m/>
    <m/>
    <m/>
    <s v="Field Related"/>
    <s v=" "/>
    <s v="Restore all social welfare and tribal welfare schools to serviceable condition"/>
    <m/>
    <s v="Critical"/>
    <s v="Open"/>
    <m/>
    <s v=" "/>
    <s v=" "/>
    <m/>
    <s v="Ongoing process as per priority from clients"/>
    <m/>
    <m/>
    <s v="S Kodali"/>
    <m/>
    <s v="Open"/>
    <s v="Open"/>
    <s v=" "/>
    <s v=" "/>
    <s v=" "/>
    <m/>
    <m/>
    <m/>
    <m/>
    <m/>
    <m/>
    <s v="MOMField Related"/>
    <s v="Field Related issues"/>
    <s v="OPEN"/>
    <m/>
    <m/>
    <s v="Ongoing operations, O&amp;M Team"/>
    <m/>
    <e v="#N/A"/>
    <m/>
    <n v="1"/>
    <x v="0"/>
  </r>
  <r>
    <n v="478"/>
    <s v="M1003"/>
    <x v="1"/>
    <d v="2024-01-25T00:00:00"/>
    <m/>
    <m/>
    <m/>
    <s v="Field Related"/>
    <s v=" "/>
    <s v="Complete all GI connectivity by March '24 and secure GI payments"/>
    <m/>
    <s v="Critical"/>
    <s v="Open"/>
    <m/>
    <s v=" "/>
    <s v=" "/>
    <m/>
    <s v="Completed for "/>
    <m/>
    <m/>
    <s v="S Kodali"/>
    <m/>
    <s v="Open"/>
    <s v="Open"/>
    <s v=" "/>
    <s v=" "/>
    <s v=" "/>
    <m/>
    <m/>
    <m/>
    <m/>
    <m/>
    <m/>
    <s v="MOMField Related"/>
    <s v="Field Related issues"/>
    <s v="OPEN"/>
    <m/>
    <m/>
    <s v="Project Team"/>
    <m/>
    <e v="#N/A"/>
    <m/>
    <n v="1"/>
    <x v="0"/>
  </r>
  <r>
    <n v="479"/>
    <s v="M1004"/>
    <x v="1"/>
    <d v="2024-01-25T00:00:00"/>
    <m/>
    <m/>
    <m/>
    <s v="Field Related"/>
    <s v=" "/>
    <s v="Focus on top 4 priorities for network readiness"/>
    <m/>
    <s v="Critical"/>
    <s v="Open"/>
    <m/>
    <s v=" "/>
    <s v=" "/>
    <m/>
    <m/>
    <m/>
    <m/>
    <s v="S Kodali"/>
    <m/>
    <s v="Open"/>
    <s v="Open"/>
    <s v=" "/>
    <s v=" "/>
    <s v=" "/>
    <m/>
    <m/>
    <m/>
    <m/>
    <m/>
    <m/>
    <s v="MOMField Related"/>
    <s v="Field Related issues"/>
    <s v="OPEN"/>
    <m/>
    <m/>
    <s v="Project Team"/>
    <m/>
    <e v="#N/A"/>
    <m/>
    <n v="1"/>
    <x v="0"/>
  </r>
  <r>
    <n v="480"/>
    <s v="M1005"/>
    <x v="1"/>
    <d v="2024-01-25T00:00:00"/>
    <m/>
    <m/>
    <m/>
    <s v="Field Related"/>
    <s v=" "/>
    <s v="Make the network ready for service review by State IT&amp;EC Minister"/>
    <m/>
    <s v="Critical"/>
    <s v="Open"/>
    <m/>
    <s v=" "/>
    <s v=" "/>
    <m/>
    <m/>
    <m/>
    <m/>
    <s v="S Kodali"/>
    <m/>
    <s v="Open"/>
    <s v="Open"/>
    <s v=" "/>
    <s v=" "/>
    <s v=" "/>
    <m/>
    <m/>
    <m/>
    <m/>
    <m/>
    <m/>
    <s v="MOMField Related"/>
    <s v="Field Related issues"/>
    <s v="OPEN"/>
    <m/>
    <m/>
    <s v="Project Team"/>
    <m/>
    <e v="#N/A"/>
    <m/>
    <n v="1"/>
    <x v="0"/>
  </r>
  <r>
    <n v="481"/>
    <s v="M1006"/>
    <x v="1"/>
    <d v="2024-02-13T00:00:00"/>
    <m/>
    <m/>
    <m/>
    <s v="Field Related"/>
    <s v=" "/>
    <s v="Issue with status of Sangareddy district E2E completion"/>
    <m/>
    <s v="Critical"/>
    <s v="Open"/>
    <m/>
    <s v=" "/>
    <s v=" "/>
    <m/>
    <s v="9 Mandal E2E completed , 2 WIP , balance 12 Mandal target by Dec'25_x000a_2 mandals BER/ ROW permission issue/not feasable"/>
    <m/>
    <m/>
    <s v="S Kodali"/>
    <m/>
    <s v="Open"/>
    <s v="Open"/>
    <s v=" "/>
    <s v=" "/>
    <s v=" "/>
    <m/>
    <m/>
    <m/>
    <m/>
    <m/>
    <m/>
    <s v="MOMField Related"/>
    <s v="Field Related issues"/>
    <s v="OPEN"/>
    <m/>
    <m/>
    <s v="Project Team"/>
    <m/>
    <e v="#N/A"/>
    <m/>
    <n v="1"/>
    <x v="0"/>
  </r>
  <r>
    <n v="482"/>
    <s v="M1007"/>
    <x v="1"/>
    <d v="2024-02-13T00:00:00"/>
    <m/>
    <m/>
    <m/>
    <s v="Field Related"/>
    <s v=" "/>
    <s v="Status of GP migrations and POP completion"/>
    <m/>
    <s v="Critical"/>
    <s v="Open"/>
    <m/>
    <s v=" "/>
    <s v=" "/>
    <m/>
    <s v="3520 GPs Completed as work front released till date. "/>
    <m/>
    <m/>
    <s v="S Kodali"/>
    <m/>
    <s v="Open"/>
    <s v="Open"/>
    <s v=" "/>
    <s v=" "/>
    <s v=" "/>
    <m/>
    <m/>
    <m/>
    <m/>
    <m/>
    <m/>
    <s v="MOMField Related"/>
    <s v="Field Related issues"/>
    <s v="OPEN"/>
    <m/>
    <m/>
    <s v="Project Team"/>
    <m/>
    <e v="#N/A"/>
    <m/>
    <n v="1"/>
    <x v="0"/>
  </r>
  <r>
    <n v="483"/>
    <s v="M1008"/>
    <x v="1"/>
    <d v="2024-02-13T00:00:00"/>
    <m/>
    <m/>
    <m/>
    <s v="Field Related"/>
    <s v=" "/>
    <s v="Pending mandals for End-End AT"/>
    <m/>
    <s v="Critical"/>
    <s v="Open"/>
    <m/>
    <s v=" "/>
    <s v=" "/>
    <m/>
    <s v="42 mandals WIP as per work front availability "/>
    <m/>
    <m/>
    <s v="S Kodali"/>
    <m/>
    <s v="Open"/>
    <s v="Open"/>
    <s v=" "/>
    <s v=" "/>
    <s v=" "/>
    <m/>
    <m/>
    <m/>
    <m/>
    <m/>
    <m/>
    <s v="MOMField Related"/>
    <s v="Field Related issues"/>
    <s v="OPEN"/>
    <m/>
    <m/>
    <s v="Project Team"/>
    <m/>
    <e v="#N/A"/>
    <m/>
    <n v="1"/>
    <x v="0"/>
  </r>
  <r>
    <n v="484"/>
    <s v="M1009"/>
    <x v="1"/>
    <d v="2024-02-13T00:00:00"/>
    <m/>
    <m/>
    <m/>
    <s v="Security &amp; Regulatory Compliance"/>
    <s v="Regulatory Compliance"/>
    <s v="Non-compliance with IP-MAC binding"/>
    <m/>
    <s v="Critical"/>
    <s v="Open"/>
    <m/>
    <s v=" "/>
    <s v=" "/>
    <m/>
    <s v="Port winding is possible , however it will cause difficulty with field units. need brainstormig before deployment of Mac binding"/>
    <m/>
    <m/>
    <s v="Sarmendra"/>
    <m/>
    <s v="Open"/>
    <s v="Open"/>
    <s v=" "/>
    <s v=" "/>
    <s v=" "/>
    <m/>
    <m/>
    <m/>
    <m/>
    <m/>
    <m/>
    <s v="MOMSecurity &amp; Regulatory Compliance"/>
    <s v="Security"/>
    <s v="OPEN"/>
    <m/>
    <m/>
    <m/>
    <m/>
    <e v="#N/A"/>
    <m/>
    <n v="1"/>
    <x v="0"/>
  </r>
  <r>
    <n v="485"/>
    <s v="M101"/>
    <x v="1"/>
    <d v="2023-08-01T00:00:00"/>
    <m/>
    <m/>
    <m/>
    <s v="Helpdesk"/>
    <s v="User Experience"/>
    <s v="Missed Call Feature on WhatsApp"/>
    <m/>
    <s v="Critical"/>
    <s v="Open"/>
    <m/>
    <s v=" "/>
    <s v=" "/>
    <s v="WIP"/>
    <s v="11-Sep-25: Existing product will not Support"/>
    <s v="L&amp;T"/>
    <s v="Shiva kumar"/>
    <s v="Siva Kumar"/>
    <m/>
    <s v="Open"/>
    <s v="WIP"/>
    <s v=" "/>
    <s v=" "/>
    <s v=" "/>
    <m/>
    <m/>
    <m/>
    <m/>
    <m/>
    <m/>
    <s v="MOMHelpdesk"/>
    <s v="Helpdesk (Contact Center)"/>
    <s v="OPEN"/>
    <m/>
    <m/>
    <m/>
    <m/>
    <m/>
    <m/>
    <n v="1"/>
    <x v="0"/>
  </r>
  <r>
    <n v="486"/>
    <s v="M1010"/>
    <x v="1"/>
    <d v="2024-02-13T00:00:00"/>
    <m/>
    <m/>
    <m/>
    <s v="OEM Related"/>
    <s v=" "/>
    <s v="Issues with application integration"/>
    <m/>
    <s v="Critical"/>
    <s v="Open"/>
    <m/>
    <s v=" "/>
    <s v=" "/>
    <s v="WIP"/>
    <s v=" "/>
    <s v="L&amp;T"/>
    <s v="Sivaprasad"/>
    <s v="Sivaprasad"/>
    <m/>
    <s v="Open"/>
    <s v="WIP"/>
    <s v=" "/>
    <s v=" "/>
    <s v=" "/>
    <m/>
    <m/>
    <m/>
    <m/>
    <m/>
    <m/>
    <s v="MOMOEM Related"/>
    <s v="OEM Related Issues"/>
    <s v="OPEN"/>
    <m/>
    <m/>
    <m/>
    <m/>
    <m/>
    <m/>
    <n v="1"/>
    <x v="0"/>
  </r>
  <r>
    <n v="487"/>
    <s v="M1011"/>
    <x v="1"/>
    <d v="2024-02-13T00:00:00"/>
    <m/>
    <m/>
    <m/>
    <s v="Security &amp; Regulatory Compliance"/>
    <s v="Regulatory Compliance"/>
    <s v="Review of submitted policy documents"/>
    <m/>
    <s v="Critical"/>
    <s v="Open"/>
    <m/>
    <s v=" "/>
    <s v=" "/>
    <m/>
    <s v="02 Policy has been cleared by TPA . Work on balance policy is in process"/>
    <m/>
    <m/>
    <s v="Sarmendra"/>
    <m/>
    <s v="Open"/>
    <s v="Open"/>
    <s v=" "/>
    <s v=" "/>
    <s v=" "/>
    <m/>
    <m/>
    <m/>
    <m/>
    <m/>
    <m/>
    <s v="MOMSecurity &amp; Regulatory Compliance"/>
    <s v="Security"/>
    <s v="OPEN"/>
    <m/>
    <m/>
    <m/>
    <m/>
    <e v="#N/A"/>
    <m/>
    <n v="1"/>
    <x v="0"/>
  </r>
  <r>
    <n v="488"/>
    <s v="M1012"/>
    <x v="1"/>
    <d v="2024-02-13T00:00:00"/>
    <m/>
    <m/>
    <m/>
    <s v="NOC Operationalization"/>
    <s v=" "/>
    <s v="Status of asset management automation"/>
    <m/>
    <s v="Critical"/>
    <s v="Open"/>
    <m/>
    <s v=" "/>
    <s v=" "/>
    <s v="WIP"/>
    <s v=" "/>
    <s v="L&amp;T"/>
    <s v="Sivaprasad"/>
    <s v="Sivaprasad"/>
    <m/>
    <s v="Open"/>
    <s v="WIP"/>
    <s v=" "/>
    <s v=" "/>
    <s v=" "/>
    <m/>
    <m/>
    <m/>
    <m/>
    <m/>
    <m/>
    <s v="MOMNOC Operationalization"/>
    <s v="Network"/>
    <s v="OPEN"/>
    <m/>
    <m/>
    <m/>
    <m/>
    <m/>
    <m/>
    <n v="1"/>
    <x v="0"/>
  </r>
  <r>
    <n v="489"/>
    <s v="M1013"/>
    <x v="1"/>
    <d v="2024-02-13T00:00:00"/>
    <m/>
    <m/>
    <m/>
    <s v="Security &amp; Regulatory Compliance"/>
    <s v="Compliance"/>
    <s v="Matter of security for personnel access"/>
    <m/>
    <s v="Critical"/>
    <s v="Open"/>
    <m/>
    <s v=" "/>
    <s v=" "/>
    <m/>
    <s v="Request elaborate the point for discussion. Existing mechanism is regulating personnel access at NOC and sensitive places"/>
    <m/>
    <m/>
    <s v="Sarmendra"/>
    <m/>
    <s v="Open"/>
    <s v="Open"/>
    <s v=" "/>
    <s v=" "/>
    <s v=" "/>
    <m/>
    <m/>
    <m/>
    <m/>
    <m/>
    <m/>
    <s v="MOMSecurity &amp; Regulatory Compliance"/>
    <s v="Security"/>
    <s v="OPEN"/>
    <m/>
    <m/>
    <m/>
    <m/>
    <e v="#N/A"/>
    <m/>
    <n v="1"/>
    <x v="0"/>
  </r>
  <r>
    <n v="490"/>
    <s v="M1014"/>
    <x v="1"/>
    <d v="2024-02-13T00:00:00"/>
    <m/>
    <m/>
    <m/>
    <s v="Security &amp; Regulatory Compliance"/>
    <s v="Compliance"/>
    <s v="Incomplete detailing in security report"/>
    <m/>
    <s v="Critical"/>
    <s v="Open"/>
    <m/>
    <s v=" "/>
    <s v=" "/>
    <m/>
    <s v="Request elaborate the point for discussion.  or any specific criteria need to added or removed"/>
    <m/>
    <m/>
    <s v="Sarmendra"/>
    <m/>
    <s v="Open"/>
    <s v="Open"/>
    <s v=" "/>
    <s v=" "/>
    <s v=" "/>
    <m/>
    <m/>
    <m/>
    <m/>
    <m/>
    <m/>
    <s v="MOMSecurity &amp; Regulatory Compliance"/>
    <s v="Security"/>
    <s v="OPEN"/>
    <m/>
    <m/>
    <m/>
    <m/>
    <e v="#N/A"/>
    <m/>
    <n v="1"/>
    <x v="0"/>
  </r>
  <r>
    <n v="491"/>
    <s v="M1015"/>
    <x v="1"/>
    <d v="2024-02-13T00:00:00"/>
    <m/>
    <m/>
    <m/>
    <s v="Security &amp; Regulatory Compliance"/>
    <s v="Regulatory Compliance"/>
    <s v="Review of SSL for applications"/>
    <m/>
    <s v="Critical"/>
    <s v="Open"/>
    <m/>
    <s v=" "/>
    <s v=" "/>
    <m/>
    <s v="All applications owner has been insisted to use SSL for application as per security measures. And it is being ensured that application moving to Producation environment are SSL complied"/>
    <m/>
    <m/>
    <s v="Sarmendra"/>
    <m/>
    <s v="Open"/>
    <s v="Open"/>
    <s v=" "/>
    <s v=" "/>
    <s v=" "/>
    <m/>
    <m/>
    <m/>
    <m/>
    <m/>
    <m/>
    <s v="MOMSecurity &amp; Regulatory Compliance"/>
    <s v="Security"/>
    <s v="OPEN"/>
    <m/>
    <m/>
    <m/>
    <m/>
    <e v="#N/A"/>
    <m/>
    <n v="1"/>
    <x v="0"/>
  </r>
  <r>
    <n v="492"/>
    <s v="M1016"/>
    <x v="1"/>
    <d v="2024-02-13T00:00:00"/>
    <m/>
    <m/>
    <m/>
    <s v="Security &amp; Regulatory Compliance"/>
    <s v="Regulatory Compliance"/>
    <s v="Access control policy"/>
    <m/>
    <s v="Critical"/>
    <s v="Open"/>
    <m/>
    <s v=" "/>
    <s v=" "/>
    <m/>
    <s v="ACL policy is defined as per the requested user provided imformation. "/>
    <m/>
    <m/>
    <s v="Sarmendra"/>
    <m/>
    <s v="Open"/>
    <s v="Open"/>
    <s v=" "/>
    <s v=" "/>
    <s v=" "/>
    <m/>
    <m/>
    <m/>
    <m/>
    <m/>
    <m/>
    <s v="MOMSecurity &amp; Regulatory Compliance"/>
    <s v="Security"/>
    <s v="OPEN"/>
    <m/>
    <m/>
    <m/>
    <m/>
    <e v="#N/A"/>
    <m/>
    <n v="1"/>
    <x v="0"/>
  </r>
  <r>
    <n v="493"/>
    <s v="M1017"/>
    <x v="1"/>
    <d v="2024-02-13T00:00:00"/>
    <m/>
    <m/>
    <m/>
    <s v="Security &amp; Regulatory Compliance"/>
    <s v="Regulatory Compliance"/>
    <s v="Concern about remote access management"/>
    <m/>
    <s v="Critical"/>
    <s v="Open"/>
    <m/>
    <s v=" "/>
    <s v=" "/>
    <m/>
    <s v="All remote management access is through VPN only ."/>
    <m/>
    <m/>
    <s v="Sarmendra"/>
    <m/>
    <s v="Open"/>
    <s v="Open"/>
    <s v=" "/>
    <s v=" "/>
    <s v=" "/>
    <m/>
    <m/>
    <m/>
    <m/>
    <m/>
    <m/>
    <s v="MOMSecurity &amp; Regulatory Compliance"/>
    <s v="Security"/>
    <s v="OPEN"/>
    <m/>
    <m/>
    <m/>
    <m/>
    <e v="#N/A"/>
    <m/>
    <n v="1"/>
    <x v="0"/>
  </r>
  <r>
    <n v="494"/>
    <s v="M1018"/>
    <x v="1"/>
    <d v="2024-02-13T00:00:00"/>
    <m/>
    <m/>
    <m/>
    <s v="Security &amp; Regulatory Compliance"/>
    <s v="Compliance"/>
    <s v="Inquiry on DMZ details"/>
    <m/>
    <s v="Critical"/>
    <s v="Open"/>
    <m/>
    <s v=" "/>
    <s v=" "/>
    <m/>
    <s v="DMZ policy has been shared with team inluitive for verification"/>
    <m/>
    <m/>
    <s v="Sarmendra"/>
    <m/>
    <s v="Open"/>
    <s v="Open"/>
    <s v=" "/>
    <s v=" "/>
    <s v=" "/>
    <m/>
    <m/>
    <m/>
    <m/>
    <m/>
    <m/>
    <s v="MOMSecurity &amp; Regulatory Compliance"/>
    <s v="Security"/>
    <s v="OPEN"/>
    <m/>
    <m/>
    <m/>
    <m/>
    <e v="#N/A"/>
    <m/>
    <n v="1"/>
    <x v="0"/>
  </r>
  <r>
    <n v="495"/>
    <s v="M1019"/>
    <x v="1"/>
    <d v="2024-02-13T00:00:00"/>
    <m/>
    <m/>
    <m/>
    <s v="Security &amp; Regulatory Compliance"/>
    <s v="Compliance"/>
    <s v="Status of leave and potential impacts"/>
    <m/>
    <s v="Critical"/>
    <s v="Open"/>
    <m/>
    <s v=" "/>
    <s v=" "/>
    <m/>
    <s v="Point not clear"/>
    <m/>
    <m/>
    <s v="Sarmendra"/>
    <m/>
    <s v="Open"/>
    <s v="Open"/>
    <s v=" "/>
    <s v=" "/>
    <s v=" "/>
    <m/>
    <m/>
    <m/>
    <m/>
    <m/>
    <m/>
    <s v="MOMSecurity &amp; Regulatory Compliance"/>
    <s v="Security"/>
    <s v="OPEN"/>
    <m/>
    <m/>
    <m/>
    <m/>
    <e v="#N/A"/>
    <m/>
    <n v="1"/>
    <x v="0"/>
  </r>
  <r>
    <n v="496"/>
    <s v="M102"/>
    <x v="1"/>
    <d v="2023-08-01T00:00:00"/>
    <m/>
    <m/>
    <m/>
    <s v="Helpdesk"/>
    <s v="User Experience"/>
    <s v="Automated Response for Email Complaints"/>
    <m/>
    <s v="Critical"/>
    <s v="Open"/>
    <m/>
    <s v=" "/>
    <s v=" "/>
    <s v="WIP"/>
    <s v=" "/>
    <m/>
    <m/>
    <s v="Siva Kumar"/>
    <m/>
    <s v="Open"/>
    <s v="WIP"/>
    <s v=" "/>
    <s v=" "/>
    <s v=" "/>
    <m/>
    <m/>
    <m/>
    <m/>
    <m/>
    <m/>
    <s v="MOMHelpdesk"/>
    <s v="Helpdesk (Contact Center)"/>
    <s v="OPEN"/>
    <m/>
    <m/>
    <m/>
    <m/>
    <m/>
    <m/>
    <n v="1"/>
    <x v="0"/>
  </r>
  <r>
    <n v="497"/>
    <s v="M1020"/>
    <x v="1"/>
    <d v="2024-02-13T00:00:00"/>
    <m/>
    <m/>
    <m/>
    <s v="Security &amp; Regulatory Compliance"/>
    <s v="Compliance"/>
    <s v="Directive for approval and proper usage of tool services and resources"/>
    <m/>
    <s v="Critical"/>
    <s v="Open"/>
    <m/>
    <s v=" "/>
    <s v=" "/>
    <m/>
    <s v="All people has been extended access through RBAC form approved by AD-NoC"/>
    <m/>
    <m/>
    <s v="Sarmendra"/>
    <m/>
    <s v="Open"/>
    <s v="Open"/>
    <s v=" "/>
    <s v=" "/>
    <s v=" "/>
    <m/>
    <m/>
    <m/>
    <m/>
    <m/>
    <m/>
    <s v="MOMSecurity &amp; Regulatory Compliance"/>
    <s v="Security"/>
    <s v="OPEN"/>
    <m/>
    <m/>
    <m/>
    <m/>
    <e v="#N/A"/>
    <m/>
    <n v="1"/>
    <x v="0"/>
  </r>
  <r>
    <n v="498"/>
    <s v="M1021"/>
    <x v="1"/>
    <d v="2024-02-13T00:00:00"/>
    <m/>
    <m/>
    <m/>
    <s v="Security &amp; Regulatory Compliance"/>
    <s v="Regulatory Compliance"/>
    <s v="Requirements for RMC's reporting"/>
    <m/>
    <s v="Critical"/>
    <s v="Open"/>
    <m/>
    <s v=" "/>
    <s v=" "/>
    <m/>
    <s v=" "/>
    <m/>
    <m/>
    <s v="Sarmendra"/>
    <m/>
    <s v="Open"/>
    <s v="Open"/>
    <s v=" "/>
    <s v=" "/>
    <s v=" "/>
    <m/>
    <m/>
    <m/>
    <m/>
    <m/>
    <m/>
    <s v="MOMSecurity &amp; Regulatory Compliance"/>
    <s v="Security"/>
    <s v="OPEN"/>
    <m/>
    <m/>
    <m/>
    <m/>
    <e v="#N/A"/>
    <m/>
    <n v="1"/>
    <x v="0"/>
  </r>
  <r>
    <n v="499"/>
    <s v="M1022"/>
    <x v="1"/>
    <d v="2024-02-13T00:00:00"/>
    <m/>
    <m/>
    <m/>
    <s v="Security &amp; Regulatory Compliance"/>
    <s v="Regulatory Compliance"/>
    <s v="Proposal for security updates bulletin"/>
    <m/>
    <s v="Critical"/>
    <s v="Open"/>
    <m/>
    <s v=" "/>
    <s v=" "/>
    <m/>
    <s v=" "/>
    <m/>
    <m/>
    <s v="Sarmendra"/>
    <m/>
    <s v="Open"/>
    <s v="Open"/>
    <s v=" "/>
    <s v=" "/>
    <s v=" "/>
    <m/>
    <m/>
    <m/>
    <m/>
    <m/>
    <m/>
    <s v="MOMSecurity &amp; Regulatory Compliance"/>
    <s v="Security"/>
    <s v="OPEN"/>
    <m/>
    <m/>
    <m/>
    <m/>
    <e v="#N/A"/>
    <m/>
    <n v="1"/>
    <x v="0"/>
  </r>
  <r>
    <n v="500"/>
    <s v="M1023"/>
    <x v="1"/>
    <d v="2024-02-13T00:00:00"/>
    <m/>
    <m/>
    <m/>
    <s v="Security &amp; Regulatory Compliance"/>
    <s v="Regulatory Compliance"/>
    <s v="Implementation of SOC's best practices"/>
    <m/>
    <s v="Critical"/>
    <s v="Open"/>
    <m/>
    <s v=" "/>
    <s v=" "/>
    <m/>
    <s v="SOC's best practices are for SOC includes SIEM,XDR and SOAR integrated Mitre ATT&amp;CKS database."/>
    <m/>
    <m/>
    <s v="Sarmendra"/>
    <m/>
    <s v="Open"/>
    <s v="Open"/>
    <s v=" "/>
    <s v=" "/>
    <s v=" "/>
    <m/>
    <m/>
    <m/>
    <m/>
    <m/>
    <m/>
    <s v="MOMSecurity &amp; Regulatory Compliance"/>
    <s v="Security"/>
    <s v="OPEN"/>
    <m/>
    <m/>
    <m/>
    <m/>
    <e v="#N/A"/>
    <m/>
    <n v="1"/>
    <x v="0"/>
  </r>
  <r>
    <n v="501"/>
    <s v="M1024"/>
    <x v="1"/>
    <d v="2024-02-16T00:00:00"/>
    <m/>
    <m/>
    <m/>
    <s v="BSS"/>
    <s v=" "/>
    <s v="Ticketing process and tracking"/>
    <m/>
    <s v="Critical"/>
    <s v="Open"/>
    <m/>
    <s v=" "/>
    <s v=" "/>
    <m/>
    <s v=" "/>
    <m/>
    <m/>
    <s v="Manoj Nibrad"/>
    <m/>
    <s v="Open"/>
    <s v="Open"/>
    <s v=" "/>
    <s v=" "/>
    <s v=" "/>
    <m/>
    <m/>
    <m/>
    <m/>
    <m/>
    <m/>
    <s v="MOMBSS"/>
    <s v="Applications/Tools"/>
    <s v="OPEN"/>
    <m/>
    <m/>
    <m/>
    <m/>
    <e v="#N/A"/>
    <m/>
    <n v="1"/>
    <x v="0"/>
  </r>
  <r>
    <n v="502"/>
    <s v="M1025"/>
    <x v="1"/>
    <d v="2024-02-16T00:00:00"/>
    <m/>
    <m/>
    <m/>
    <s v="BSS"/>
    <s v=" "/>
    <s v="Task creation in billing module"/>
    <m/>
    <s v="Critical"/>
    <s v="Open"/>
    <m/>
    <s v=" "/>
    <s v=" "/>
    <m/>
    <s v=" "/>
    <m/>
    <m/>
    <s v="Manoj Nibrad"/>
    <m/>
    <s v="Open"/>
    <s v="Open"/>
    <s v=" "/>
    <s v=" "/>
    <s v=" "/>
    <m/>
    <m/>
    <m/>
    <m/>
    <m/>
    <m/>
    <s v="MOMBSS"/>
    <s v="Applications/Tools"/>
    <s v="OPEN"/>
    <m/>
    <m/>
    <m/>
    <m/>
    <e v="#N/A"/>
    <m/>
    <n v="1"/>
    <x v="0"/>
  </r>
  <r>
    <n v="503"/>
    <s v="M1026"/>
    <x v="1"/>
    <d v="2024-02-16T00:00:00"/>
    <m/>
    <m/>
    <m/>
    <s v="Helpdesk"/>
    <s v="Training Module"/>
    <s v="Recruitment and training of billing officers"/>
    <m/>
    <s v="Critical"/>
    <s v="Open"/>
    <m/>
    <s v=" "/>
    <s v=" "/>
    <s v="Closed"/>
    <s v="12-Sep-25: its part of Business Helpdesk(T FIber)"/>
    <m/>
    <m/>
    <s v="Siva Kumar"/>
    <m/>
    <m/>
    <s v="COMPLETED &amp; APPROVED"/>
    <s v=" "/>
    <s v=" "/>
    <s v=" "/>
    <m/>
    <m/>
    <m/>
    <m/>
    <m/>
    <m/>
    <s v="MOMHelpdesk"/>
    <s v="Helpdesk (Contact Center)"/>
    <s v="CLOSED"/>
    <m/>
    <m/>
    <m/>
    <d v="2025-09-24T00:00:00"/>
    <s v="\\172.28.9.34\Artefacts_T-Fiber TNOC Tracker\HELPDESK\M116,723,1026"/>
    <m/>
    <n v="1"/>
    <x v="1"/>
  </r>
  <r>
    <n v="504"/>
    <s v="M1027"/>
    <x v="1"/>
    <d v="2024-02-16T00:00:00"/>
    <m/>
    <m/>
    <m/>
    <s v="BSS"/>
    <s v=" "/>
    <s v="Contact synchronization in Lead creation and conversion"/>
    <m/>
    <s v="Critical"/>
    <s v="Open"/>
    <m/>
    <s v=" "/>
    <s v=" "/>
    <m/>
    <s v=" "/>
    <m/>
    <m/>
    <s v="Manoj Nibrad"/>
    <m/>
    <s v="Open"/>
    <s v="Open"/>
    <s v=" "/>
    <s v=" "/>
    <s v=" "/>
    <m/>
    <m/>
    <m/>
    <m/>
    <m/>
    <m/>
    <s v="MOMBSS"/>
    <s v="Applications/Tools"/>
    <s v="OPEN"/>
    <m/>
    <m/>
    <m/>
    <m/>
    <e v="#N/A"/>
    <m/>
    <n v="1"/>
    <x v="0"/>
  </r>
  <r>
    <n v="505"/>
    <s v="M1028"/>
    <x v="1"/>
    <d v="2024-02-16T00:00:00"/>
    <m/>
    <m/>
    <m/>
    <s v="Security &amp; Regulatory Compliance"/>
    <s v="Regulatory Compliance"/>
    <s v="Review of submitted security policy documents"/>
    <m/>
    <s v="Critical"/>
    <s v="Open"/>
    <m/>
    <s v=" "/>
    <s v=" "/>
    <m/>
    <s v="Point Duplicated"/>
    <m/>
    <m/>
    <s v="Sarmendra"/>
    <m/>
    <s v="Open"/>
    <s v="Open"/>
    <s v=" "/>
    <s v=" "/>
    <s v=" "/>
    <m/>
    <m/>
    <m/>
    <m/>
    <m/>
    <m/>
    <s v="MOMSecurity &amp; Regulatory Compliance"/>
    <s v="Security"/>
    <s v="OPEN"/>
    <m/>
    <m/>
    <m/>
    <m/>
    <e v="#N/A"/>
    <m/>
    <n v="1"/>
    <x v="0"/>
  </r>
  <r>
    <n v="506"/>
    <s v="M1029"/>
    <x v="1"/>
    <d v="2024-02-16T00:00:00"/>
    <m/>
    <m/>
    <m/>
    <s v="Security &amp; Regulatory Compliance"/>
    <s v="Compliance"/>
    <s v="Asset management and data classification"/>
    <m/>
    <s v="Critical"/>
    <s v="Open"/>
    <m/>
    <s v=" "/>
    <s v=" "/>
    <m/>
    <s v="It need DLP solution to tag data as per classification"/>
    <m/>
    <m/>
    <s v="Sarmendra"/>
    <m/>
    <s v="Open"/>
    <s v="Open"/>
    <s v=" "/>
    <s v=" "/>
    <s v=" "/>
    <m/>
    <m/>
    <m/>
    <m/>
    <m/>
    <m/>
    <s v="MOMSecurity &amp; Regulatory Compliance"/>
    <s v="Security"/>
    <s v="OPEN"/>
    <m/>
    <m/>
    <m/>
    <m/>
    <e v="#N/A"/>
    <m/>
    <n v="1"/>
    <x v="0"/>
  </r>
  <r>
    <n v="507"/>
    <s v="M103"/>
    <x v="1"/>
    <d v="2023-08-01T00:00:00"/>
    <m/>
    <m/>
    <m/>
    <s v="Helpdesk"/>
    <s v="Resource Related"/>
    <s v="Helpdesk Manager Availability for 24 Hrs"/>
    <m/>
    <s v="Critical"/>
    <s v="Open"/>
    <m/>
    <s v=" "/>
    <s v=" "/>
    <s v="Closed"/>
    <s v="24-Sep-25: Existing Lead available during Business Hours, Remaining duration Shift Lead will Manage"/>
    <m/>
    <m/>
    <s v="Siva Kumar"/>
    <m/>
    <m/>
    <s v="COMPLETED &amp; APPROVED"/>
    <s v=" "/>
    <s v=" "/>
    <s v=" "/>
    <m/>
    <m/>
    <m/>
    <m/>
    <m/>
    <m/>
    <s v="MOMHelpdesk"/>
    <s v="Helpdesk (Contact Center)"/>
    <s v="CLOSED"/>
    <m/>
    <m/>
    <m/>
    <d v="2025-09-24T00:00:00"/>
    <s v="Artefacts not Required"/>
    <m/>
    <n v="1"/>
    <x v="1"/>
  </r>
  <r>
    <n v="508"/>
    <s v="M1030"/>
    <x v="1"/>
    <d v="2024-02-16T00:00:00"/>
    <m/>
    <m/>
    <m/>
    <s v="Security &amp; Regulatory Compliance"/>
    <s v="Regulatory Compliance"/>
    <s v="Control of user and visitor access"/>
    <m/>
    <s v="Critical"/>
    <s v="Open"/>
    <m/>
    <s v=" "/>
    <s v=" "/>
    <m/>
    <s v="Already physical record is being maintained"/>
    <m/>
    <m/>
    <s v="Sarmendra"/>
    <m/>
    <s v="Open"/>
    <s v="Open"/>
    <s v=" "/>
    <s v=" "/>
    <s v=" "/>
    <m/>
    <m/>
    <m/>
    <m/>
    <m/>
    <m/>
    <s v="MOMSecurity &amp; Regulatory Compliance"/>
    <s v="Security"/>
    <s v="OPEN"/>
    <m/>
    <m/>
    <m/>
    <m/>
    <e v="#N/A"/>
    <m/>
    <n v="1"/>
    <x v="0"/>
  </r>
  <r>
    <n v="509"/>
    <s v="M1031"/>
    <x v="1"/>
    <d v="2024-02-16T00:00:00"/>
    <m/>
    <m/>
    <m/>
    <s v="Security &amp; Regulatory Compliance"/>
    <s v="Regulatory Compliance"/>
    <s v="Concerns about security reporting and compliance"/>
    <m/>
    <s v="Critical"/>
    <s v="Open"/>
    <m/>
    <s v=" "/>
    <s v=" "/>
    <m/>
    <s v=" "/>
    <m/>
    <m/>
    <s v="Sarmendra"/>
    <m/>
    <s v="Open"/>
    <s v="Open"/>
    <s v=" "/>
    <s v=" "/>
    <s v=" "/>
    <m/>
    <m/>
    <m/>
    <m/>
    <m/>
    <m/>
    <s v="MOMSecurity &amp; Regulatory Compliance"/>
    <s v="Security"/>
    <s v="OPEN"/>
    <m/>
    <m/>
    <m/>
    <m/>
    <e v="#N/A"/>
    <m/>
    <n v="1"/>
    <x v="0"/>
  </r>
  <r>
    <n v="510"/>
    <s v="M1032"/>
    <x v="1"/>
    <d v="2024-02-16T00:00:00"/>
    <m/>
    <m/>
    <m/>
    <s v="Security &amp; Regulatory Compliance"/>
    <s v="Regulatory Compliance"/>
    <s v="VPAT implementation and firmware patching"/>
    <m/>
    <s v="Critical"/>
    <s v="Open"/>
    <m/>
    <s v=" "/>
    <s v=" "/>
    <m/>
    <s v="VAPT will be conducted by Tfiber .  Remediation for sam will be intiated thereafter"/>
    <m/>
    <m/>
    <s v="Sarmendra"/>
    <m/>
    <s v="Open"/>
    <s v="Open"/>
    <s v=" "/>
    <s v=" "/>
    <s v=" "/>
    <m/>
    <m/>
    <m/>
    <m/>
    <m/>
    <m/>
    <s v="MOMSecurity &amp; Regulatory Compliance"/>
    <s v="Security"/>
    <s v="OPEN"/>
    <m/>
    <m/>
    <m/>
    <m/>
    <e v="#N/A"/>
    <m/>
    <n v="1"/>
    <x v="0"/>
  </r>
  <r>
    <n v="511"/>
    <s v="M1033"/>
    <x v="1"/>
    <d v="2024-02-16T00:00:00"/>
    <m/>
    <m/>
    <m/>
    <s v="Security &amp; Regulatory Compliance"/>
    <s v="Regulatory Compliance"/>
    <s v="Compliance to access management policy"/>
    <m/>
    <s v="Critical"/>
    <s v="Open"/>
    <m/>
    <s v=" "/>
    <s v=" "/>
    <m/>
    <s v="Access Management policy is as per RBAC approval."/>
    <m/>
    <m/>
    <s v="Sarmendra"/>
    <m/>
    <s v="Open"/>
    <s v="Open"/>
    <s v=" "/>
    <s v=" "/>
    <s v=" "/>
    <m/>
    <m/>
    <m/>
    <m/>
    <m/>
    <m/>
    <s v="MOMSecurity &amp; Regulatory Compliance"/>
    <s v="Security"/>
    <s v="OPEN"/>
    <m/>
    <m/>
    <m/>
    <m/>
    <e v="#N/A"/>
    <m/>
    <n v="1"/>
    <x v="0"/>
  </r>
  <r>
    <n v="512"/>
    <s v="M1034"/>
    <x v="1"/>
    <d v="2024-03-14T00:00:00"/>
    <m/>
    <m/>
    <m/>
    <s v="NOC Operationalization"/>
    <s v="Launch Readiness"/>
    <s v="Assessing the progress achieved after the Governance meeting held on March 5, 2024."/>
    <m/>
    <s v="Critical"/>
    <s v="Open"/>
    <m/>
    <s v=" "/>
    <s v=" "/>
    <s v="Closed"/>
    <s v="23-Sep-25: Approved shall be closed"/>
    <m/>
    <m/>
    <s v="Sivaprasad"/>
    <m/>
    <m/>
    <s v="COMPLETED &amp; APPROVED"/>
    <s v=" "/>
    <s v=" "/>
    <s v=" "/>
    <m/>
    <m/>
    <m/>
    <m/>
    <m/>
    <m/>
    <s v="MOMNOC Operationalization"/>
    <s v="Network"/>
    <s v="CLOSED"/>
    <m/>
    <m/>
    <m/>
    <d v="2025-09-23T00:00:00"/>
    <s v="Artefacts not Required"/>
    <m/>
    <n v="1"/>
    <x v="1"/>
  </r>
  <r>
    <n v="513"/>
    <s v="M1035"/>
    <x v="1"/>
    <d v="2024-03-14T00:00:00"/>
    <m/>
    <m/>
    <m/>
    <s v="BSS"/>
    <s v=" "/>
    <s v="Addressing the delays in the End-to-End demonstration of products due to billing/invoice module issues."/>
    <m/>
    <s v="Critical"/>
    <s v="Open"/>
    <m/>
    <s v=" "/>
    <s v=" "/>
    <m/>
    <s v=" "/>
    <m/>
    <m/>
    <s v="Manoj Nibrad"/>
    <m/>
    <s v="Open"/>
    <s v="Open"/>
    <s v=" "/>
    <s v=" "/>
    <s v=" "/>
    <m/>
    <m/>
    <m/>
    <m/>
    <m/>
    <m/>
    <s v="MOMBSS"/>
    <s v="Applications/Tools"/>
    <s v="OPEN"/>
    <m/>
    <m/>
    <m/>
    <m/>
    <e v="#N/A"/>
    <m/>
    <n v="1"/>
    <x v="0"/>
  </r>
  <r>
    <n v="514"/>
    <s v="M1036"/>
    <x v="1"/>
    <d v="2024-03-14T00:00:00"/>
    <m/>
    <m/>
    <m/>
    <s v="NOC Operationalization"/>
    <s v="Launch Readiness"/>
    <s v="Achieving operationalization and readiness of T-NOC."/>
    <m/>
    <s v="Critical"/>
    <s v="Open"/>
    <m/>
    <s v=" "/>
    <s v=" "/>
    <s v="WIP"/>
    <s v=" "/>
    <s v="L&amp;T"/>
    <s v="Sivaprasad"/>
    <s v="Sivaprasad"/>
    <m/>
    <s v="Open"/>
    <s v="WIP"/>
    <s v=" "/>
    <s v=" "/>
    <s v=" "/>
    <m/>
    <m/>
    <m/>
    <m/>
    <m/>
    <m/>
    <s v="MOMNOC Operationalization"/>
    <s v="Network"/>
    <s v="OPEN"/>
    <m/>
    <m/>
    <m/>
    <m/>
    <m/>
    <m/>
    <n v="1"/>
    <x v="0"/>
  </r>
  <r>
    <n v="515"/>
    <s v="M1037"/>
    <x v="1"/>
    <d v="2024-03-14T00:00:00"/>
    <m/>
    <m/>
    <m/>
    <s v="NOC Operationalization"/>
    <s v="Launch Readiness"/>
    <s v="Addressing product gaps and OEM execution delays for the readiness of 5 products."/>
    <m/>
    <s v="Critical"/>
    <s v="Open"/>
    <m/>
    <s v=" "/>
    <s v=" "/>
    <s v="WIP"/>
    <s v=" "/>
    <s v="L&amp;T"/>
    <s v="Sivaprasad"/>
    <s v="Sivaprasad"/>
    <m/>
    <s v="Open"/>
    <s v="WIP"/>
    <s v=" "/>
    <s v=" "/>
    <s v=" "/>
    <m/>
    <m/>
    <m/>
    <m/>
    <m/>
    <m/>
    <s v="MOMNOC Operationalization"/>
    <s v="Network"/>
    <s v="OPEN"/>
    <m/>
    <m/>
    <m/>
    <m/>
    <m/>
    <m/>
    <n v="1"/>
    <x v="0"/>
  </r>
  <r>
    <n v="516"/>
    <s v="M1038"/>
    <x v="1"/>
    <d v="2024-03-14T00:00:00"/>
    <m/>
    <m/>
    <m/>
    <s v="WFM"/>
    <s v=" "/>
    <s v="Ensuring readiness of WFM integration, order fulfillment, service provisioning, and NOC critical points closure."/>
    <m/>
    <s v="Critical"/>
    <s v="Open"/>
    <m/>
    <s v=" "/>
    <s v=" "/>
    <m/>
    <m/>
    <m/>
    <m/>
    <s v="Kaushalendra Kumar"/>
    <m/>
    <m/>
    <s v="CLOSURE REVIEW PENDING "/>
    <s v=" "/>
    <s v=" "/>
    <s v=" "/>
    <m/>
    <m/>
    <m/>
    <m/>
    <m/>
    <m/>
    <s v="MOMWFM"/>
    <s v="Applications/Tools"/>
    <s v="OPEN"/>
    <m/>
    <m/>
    <m/>
    <m/>
    <m/>
    <m/>
    <n v="1"/>
    <x v="2"/>
  </r>
  <r>
    <n v="517"/>
    <s v="M1039"/>
    <x v="1"/>
    <d v="2024-03-14T00:00:00"/>
    <m/>
    <m/>
    <m/>
    <s v="NSO"/>
    <s v="Service Delivery"/>
    <s v="Ensuring the service delivery organization is structured for an interim period."/>
    <m/>
    <s v="Critical"/>
    <s v="Open"/>
    <m/>
    <s v=" "/>
    <s v=" "/>
    <m/>
    <s v=" "/>
    <m/>
    <m/>
    <s v="Jayant Madavi"/>
    <m/>
    <s v="Open"/>
    <s v="Open"/>
    <s v=" "/>
    <s v=" "/>
    <s v=" "/>
    <m/>
    <m/>
    <m/>
    <m/>
    <m/>
    <m/>
    <s v="MOMNSO"/>
    <s v="Applications/Tools"/>
    <s v="OPEN"/>
    <m/>
    <m/>
    <m/>
    <m/>
    <e v="#N/A"/>
    <m/>
    <n v="1"/>
    <x v="0"/>
  </r>
  <r>
    <n v="518"/>
    <s v="M104"/>
    <x v="1"/>
    <d v="2023-08-01T00:00:00"/>
    <m/>
    <m/>
    <m/>
    <s v="Helpdesk"/>
    <s v="Handbook &amp; SOPs"/>
    <s v="Incident categorization to be exhaustive, response timelines to be defined and attached based on incident categorization."/>
    <m/>
    <s v="Critical"/>
    <s v="Open"/>
    <m/>
    <s v=" "/>
    <s v=" "/>
    <s v="Artefacts to be submitt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x v="1"/>
  </r>
  <r>
    <n v="519"/>
    <s v="M1040"/>
    <x v="1"/>
    <d v="2024-03-14T00:00:00"/>
    <m/>
    <m/>
    <m/>
    <s v="Field Related"/>
    <s v="Network Availibilty"/>
    <s v="Achieving network availability reports compliance and readiness."/>
    <m/>
    <s v="Critical"/>
    <s v="Open"/>
    <m/>
    <s v=" "/>
    <s v=" "/>
    <m/>
    <s v="closed under O&amp;M scope"/>
    <m/>
    <m/>
    <s v="S Kodali"/>
    <m/>
    <s v="Open"/>
    <s v="Open"/>
    <s v=" "/>
    <s v=" "/>
    <s v=" "/>
    <m/>
    <m/>
    <m/>
    <m/>
    <m/>
    <m/>
    <s v="MOMField Related"/>
    <s v="Field Related issues"/>
    <s v="OPEN"/>
    <m/>
    <m/>
    <s v="O&amp;M Team"/>
    <m/>
    <e v="#N/A"/>
    <m/>
    <n v="1"/>
    <x v="0"/>
  </r>
  <r>
    <n v="520"/>
    <s v="M1041"/>
    <x v="1"/>
    <d v="2024-03-14T00:00:00"/>
    <m/>
    <m/>
    <m/>
    <s v="OEM Related"/>
    <s v="Network Availibilty"/>
    <s v="Resolving OEM-related gaps and achieving automation roadmap targets."/>
    <m/>
    <s v="Critical"/>
    <s v="Open"/>
    <m/>
    <s v=" "/>
    <s v=" "/>
    <s v="WIP"/>
    <s v=" "/>
    <s v="L&amp;T"/>
    <s v="Sivaprasad"/>
    <s v="Sivaprasad"/>
    <m/>
    <s v="Open"/>
    <s v="WIP"/>
    <s v=" "/>
    <s v=" "/>
    <s v=" "/>
    <m/>
    <m/>
    <m/>
    <m/>
    <m/>
    <m/>
    <s v="MOMOEM Related"/>
    <s v="OEM Related Issues"/>
    <s v="OPEN"/>
    <m/>
    <m/>
    <m/>
    <m/>
    <m/>
    <m/>
    <n v="1"/>
    <x v="0"/>
  </r>
  <r>
    <n v="521"/>
    <s v="M1042"/>
    <x v="1"/>
    <d v="2024-03-14T00:00:00"/>
    <m/>
    <m/>
    <m/>
    <s v="T&amp;D Environment"/>
    <s v="Network Availibilty"/>
    <s v="Establishing a pre-production environment for testing applications before moving to production."/>
    <m/>
    <s v="NON-Critical"/>
    <s v="Open"/>
    <m/>
    <s v=" "/>
    <s v=" "/>
    <m/>
    <s v="[15/09/25] Test Environment is actively used for T&amp;D by Delivery and OEM teams. "/>
    <m/>
    <m/>
    <s v="Ravi Kishore"/>
    <m/>
    <m/>
    <s v="CLOSURE REVIEW PENDING "/>
    <s v=" "/>
    <s v=" "/>
    <s v=" "/>
    <m/>
    <m/>
    <m/>
    <m/>
    <m/>
    <m/>
    <s v="MOMT&amp;D Environment"/>
    <s v="Applications"/>
    <s v="OPEN"/>
    <m/>
    <m/>
    <m/>
    <m/>
    <e v="#N/A"/>
    <m/>
    <n v="1"/>
    <x v="2"/>
  </r>
  <r>
    <n v="522"/>
    <s v="M1043"/>
    <x v="1"/>
    <d v="2024-03-14T00:00:00"/>
    <m/>
    <m/>
    <m/>
    <s v="NOC Operationalization"/>
    <s v="Launch Readiness"/>
    <s v="L&amp;T to address the delays in demonstrating the End-to-End of the Dark Fiber product."/>
    <m/>
    <s v="Critical"/>
    <s v="Open"/>
    <m/>
    <s v=" "/>
    <s v=" "/>
    <s v="WIP"/>
    <s v=" "/>
    <s v="L&amp;T"/>
    <s v="Sivaprasad"/>
    <s v="Sivaprasad"/>
    <m/>
    <s v="Open"/>
    <s v="WIP"/>
    <s v=" "/>
    <s v=" "/>
    <s v=" "/>
    <m/>
    <m/>
    <m/>
    <m/>
    <m/>
    <m/>
    <s v="MOMNOC Operationalization"/>
    <s v="Network"/>
    <s v="OPEN"/>
    <m/>
    <m/>
    <m/>
    <m/>
    <m/>
    <m/>
    <n v="1"/>
    <x v="0"/>
  </r>
  <r>
    <n v="523"/>
    <s v="M1044"/>
    <x v="1"/>
    <d v="2024-03-14T00:00:00"/>
    <m/>
    <m/>
    <m/>
    <s v="NOC Operationalization"/>
    <s v="NOC Readiness"/>
    <s v="L&amp;T to complete 423 critical points and provide a summary of the status along with action required for balance points."/>
    <m/>
    <s v="Critical"/>
    <s v="Open"/>
    <m/>
    <s v=" "/>
    <s v=" "/>
    <s v="WIP"/>
    <s v=" "/>
    <s v="L&amp;T"/>
    <s v="Sivaprasad"/>
    <s v="Sivaprasad"/>
    <m/>
    <m/>
    <s v="COMPLETED &amp; APPROVED"/>
    <s v=" "/>
    <s v=" "/>
    <s v=" "/>
    <m/>
    <m/>
    <m/>
    <m/>
    <m/>
    <m/>
    <s v="MOMNOC Operationalization"/>
    <s v="Network"/>
    <s v="CLOSED"/>
    <m/>
    <m/>
    <m/>
    <d v="2025-09-23T00:00:00"/>
    <s v="Artefacts not Required"/>
    <m/>
    <n v="1"/>
    <x v="1"/>
  </r>
  <r>
    <n v="524"/>
    <s v="M1045"/>
    <x v="1"/>
    <d v="2024-03-14T00:00:00"/>
    <m/>
    <m/>
    <m/>
    <s v="NOC Operationalization"/>
    <s v="NOC Readiness"/>
    <s v="L&amp;T to ensure understanding of the interim T-NOC operationalization plan and work towards readiness."/>
    <m/>
    <s v="Critical"/>
    <s v="Open"/>
    <m/>
    <s v=" "/>
    <s v=" "/>
    <s v="WIP"/>
    <s v=" "/>
    <s v="L&amp;T"/>
    <s v="Sivaprasad"/>
    <s v="Sivaprasad"/>
    <m/>
    <s v="Open"/>
    <s v="WIP"/>
    <s v=" "/>
    <s v=" "/>
    <s v=" "/>
    <m/>
    <m/>
    <m/>
    <m/>
    <m/>
    <m/>
    <s v="MOMNOC Operationalization"/>
    <s v="Network"/>
    <s v="OPEN"/>
    <m/>
    <m/>
    <m/>
    <m/>
    <m/>
    <m/>
    <n v="1"/>
    <x v="0"/>
  </r>
  <r>
    <n v="525"/>
    <s v="M1046"/>
    <x v="1"/>
    <d v="2024-03-14T00:00:00"/>
    <m/>
    <m/>
    <m/>
    <s v="BSS"/>
    <s v=" "/>
    <s v="L&amp;T to be prepared for the next dry run demo and update the order management and quote management statuses."/>
    <m/>
    <s v="Critical"/>
    <s v="Open"/>
    <m/>
    <s v=" "/>
    <s v=" "/>
    <m/>
    <s v=" "/>
    <m/>
    <m/>
    <s v="Manoj Nibrad"/>
    <m/>
    <s v="Open"/>
    <s v="Open"/>
    <s v=" "/>
    <s v=" "/>
    <s v=" "/>
    <m/>
    <m/>
    <m/>
    <m/>
    <m/>
    <m/>
    <s v="MOMBSS"/>
    <s v="Applications/Tools"/>
    <s v="OPEN"/>
    <m/>
    <m/>
    <m/>
    <m/>
    <e v="#N/A"/>
    <m/>
    <n v="1"/>
    <x v="0"/>
  </r>
  <r>
    <n v="526"/>
    <s v="M1047"/>
    <x v="1"/>
    <d v="2024-03-14T00:00:00"/>
    <m/>
    <m/>
    <m/>
    <s v="NOC Operationalization"/>
    <s v="NOC Readiness"/>
    <s v="L&amp;T to provide updates and clarifications on the payment gateway, ticket functionalities, and NSO readiness."/>
    <m/>
    <s v="Critical"/>
    <s v="Open"/>
    <m/>
    <s v=" "/>
    <s v=" "/>
    <s v="WIP"/>
    <s v=" "/>
    <s v="L&amp;T"/>
    <s v="Sivaprasad"/>
    <s v="Sivaprasad"/>
    <m/>
    <s v="Open"/>
    <s v="WIP"/>
    <s v=" "/>
    <s v=" "/>
    <s v=" "/>
    <m/>
    <m/>
    <m/>
    <m/>
    <m/>
    <m/>
    <s v="MOMNOC Operationalization"/>
    <s v="Network"/>
    <s v="OPEN"/>
    <m/>
    <m/>
    <m/>
    <m/>
    <m/>
    <m/>
    <n v="1"/>
    <x v="0"/>
  </r>
  <r>
    <n v="527"/>
    <s v="M1048"/>
    <x v="1"/>
    <d v="2024-03-14T00:00:00"/>
    <m/>
    <m/>
    <m/>
    <s v="WFM"/>
    <s v=" "/>
    <s v="L&amp;T to be prepared for the demonstration of WFM for order fulfillment/service provisioning."/>
    <m/>
    <s v="Critical"/>
    <s v="Open"/>
    <m/>
    <s v=" "/>
    <s v=" "/>
    <m/>
    <m/>
    <m/>
    <m/>
    <s v="Kaushalendra Kumar"/>
    <m/>
    <m/>
    <s v="CLOSURE REVIEW PENDING "/>
    <s v=" "/>
    <s v=" "/>
    <s v=" "/>
    <m/>
    <m/>
    <m/>
    <m/>
    <m/>
    <m/>
    <s v="MOMWFM"/>
    <s v="Applications/Tools"/>
    <s v="OPEN"/>
    <m/>
    <m/>
    <m/>
    <m/>
    <m/>
    <m/>
    <n v="1"/>
    <x v="2"/>
  </r>
  <r>
    <n v="528"/>
    <s v="M1049"/>
    <x v="1"/>
    <d v="2024-03-14T00:00:00"/>
    <m/>
    <m/>
    <m/>
    <s v="T&amp;D Environment"/>
    <s v=" "/>
    <s v="L&amp;T to provide details on modules working in pre-production and production environments and seek approvals for transitions."/>
    <m/>
    <s v="NON-Critical"/>
    <s v="Open"/>
    <m/>
    <s v=" "/>
    <s v=" "/>
    <m/>
    <s v="[15/09/25] Test Environment is actively used for T&amp;D by Delivery and OEM teams. "/>
    <m/>
    <m/>
    <s v="Ravi Kishore"/>
    <m/>
    <m/>
    <s v="CLOSURE REVIEW PENDING "/>
    <s v=" "/>
    <s v=" "/>
    <s v=" "/>
    <m/>
    <m/>
    <m/>
    <m/>
    <m/>
    <m/>
    <s v="MOMT&amp;D Environment"/>
    <s v="Applications"/>
    <s v="OPEN"/>
    <m/>
    <m/>
    <m/>
    <m/>
    <e v="#N/A"/>
    <m/>
    <n v="1"/>
    <x v="2"/>
  </r>
  <r>
    <n v="529"/>
    <s v="M105"/>
    <x v="1"/>
    <d v="2023-08-01T00:00:00"/>
    <m/>
    <m/>
    <m/>
    <s v="Helpdesk"/>
    <s v="Handbook &amp; SOPs"/>
    <s v="Clarity required in the definition of roles and responsibilities of L1 and L2 agents, incident categorization to be handled at L1 level, type of queries, resolution time, escalation matrix to be better defined."/>
    <m/>
    <s v="Critical"/>
    <s v="Open"/>
    <m/>
    <s v=" "/>
    <s v=" "/>
    <s v="Artefacts to be submitt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x v="1"/>
  </r>
  <r>
    <n v="530"/>
    <s v="M1050"/>
    <x v="1"/>
    <d v="2024-03-14T00:00:00"/>
    <m/>
    <m/>
    <m/>
    <s v="NOC Operationalization"/>
    <s v="Launch Readiness"/>
    <s v="The demonstration of the End-to-End of one product by 18th March 2024."/>
    <m/>
    <s v="Critical"/>
    <s v="Open"/>
    <m/>
    <s v=" "/>
    <s v=" "/>
    <s v="WIP"/>
    <s v=" "/>
    <s v="L&amp;T"/>
    <s v="Sivaprasad"/>
    <s v="Sivaprasad"/>
    <m/>
    <s v="Open"/>
    <s v="WIP"/>
    <s v=" "/>
    <s v=" "/>
    <s v=" "/>
    <m/>
    <m/>
    <m/>
    <m/>
    <m/>
    <m/>
    <s v="MOMNOC Operationalization"/>
    <s v="Network"/>
    <s v="OPEN"/>
    <m/>
    <m/>
    <m/>
    <m/>
    <m/>
    <m/>
    <n v="1"/>
    <x v="0"/>
  </r>
  <r>
    <n v="531"/>
    <s v="M1051"/>
    <x v="1"/>
    <d v="2024-03-14T00:00:00"/>
    <m/>
    <m/>
    <m/>
    <s v="NOC Operationalization"/>
    <s v="Launch Readiness"/>
    <s v="T0 phase points to be completed by March 2024."/>
    <m/>
    <s v="Critical"/>
    <s v="Open"/>
    <m/>
    <s v=" "/>
    <s v=" "/>
    <s v="Closed"/>
    <s v="23-Sep-25: Approved shall be closed"/>
    <m/>
    <m/>
    <s v="Sivaprasad"/>
    <m/>
    <m/>
    <s v="COMPLETED &amp; APPROVED"/>
    <s v=" "/>
    <s v=" "/>
    <s v=" "/>
    <m/>
    <m/>
    <m/>
    <m/>
    <m/>
    <m/>
    <s v="MOMNOC Operationalization"/>
    <s v="Network"/>
    <s v="CLOSED"/>
    <m/>
    <m/>
    <m/>
    <d v="2025-09-23T00:00:00"/>
    <s v="Artefacts not Required"/>
    <m/>
    <n v="1"/>
    <x v="1"/>
  </r>
  <r>
    <n v="532"/>
    <s v="M1052"/>
    <x v="1"/>
    <d v="2024-03-14T00:00:00"/>
    <m/>
    <m/>
    <m/>
    <s v="Field Related"/>
    <s v="District Completion Target"/>
    <s v="Complete E2E AT Certificate of Rangareddy, Mahbubnagar, Vikarabad &amp; Narayanpet districts by 7th April 2024."/>
    <m/>
    <s v="NON-Critical"/>
    <s v="Open"/>
    <m/>
    <s v=" "/>
    <s v=" "/>
    <m/>
    <m/>
    <m/>
    <m/>
    <s v="S Kodali"/>
    <m/>
    <s v="Open"/>
    <s v="Open"/>
    <s v=" "/>
    <s v=" "/>
    <s v=" "/>
    <m/>
    <m/>
    <m/>
    <m/>
    <m/>
    <m/>
    <s v="MOMField Related"/>
    <s v="Field Related issues"/>
    <s v="OPEN"/>
    <m/>
    <m/>
    <s v="Project Team"/>
    <m/>
    <e v="#N/A"/>
    <m/>
    <n v="1"/>
    <x v="0"/>
  </r>
  <r>
    <n v="533"/>
    <s v="M1053"/>
    <x v="1"/>
    <d v="2024-03-14T00:00:00"/>
    <m/>
    <m/>
    <m/>
    <s v="T&amp;D Environment"/>
    <s v=" "/>
    <s v="Provide a summary of applications in pre-production &amp; production environments by 16th March 2024."/>
    <m/>
    <s v="NON-Critical"/>
    <s v="Open"/>
    <m/>
    <s v=" "/>
    <s v=" "/>
    <m/>
    <s v="[15/09/25] Test Environment is actively used for T&amp;D by Delivery and OEM teams.  NOC submission provided in Tfiber has the T&amp;D application from Oct-Mar2025"/>
    <m/>
    <m/>
    <s v="Ravi Kishore"/>
    <m/>
    <m/>
    <s v="CLOSURE REVIEW PENDING "/>
    <s v=" "/>
    <s v=" "/>
    <s v=" "/>
    <m/>
    <m/>
    <m/>
    <m/>
    <m/>
    <m/>
    <s v="MOMT&amp;D Environment"/>
    <s v="Applications"/>
    <s v="OPEN"/>
    <m/>
    <m/>
    <m/>
    <m/>
    <e v="#N/A"/>
    <m/>
    <n v="1"/>
    <x v="2"/>
  </r>
  <r>
    <n v="534"/>
    <s v="M1054"/>
    <x v="1"/>
    <d v="2024-03-14T00:00:00"/>
    <m/>
    <m/>
    <m/>
    <s v="OEM Related"/>
    <s v=" "/>
    <s v="Provide updates on the pre-production environment, OEM gaps, and integration of systems and applications by 16th March 2024."/>
    <m/>
    <s v="Critical"/>
    <s v="Open"/>
    <m/>
    <s v=" "/>
    <s v=" "/>
    <s v="Closed"/>
    <s v="23-Sep-25: Approved shall be closed"/>
    <m/>
    <m/>
    <s v="Sivaprasad"/>
    <m/>
    <m/>
    <s v="COMPLETED &amp; APPROVED"/>
    <s v=" "/>
    <s v=" "/>
    <s v=" "/>
    <m/>
    <m/>
    <m/>
    <m/>
    <m/>
    <m/>
    <s v="MOMOEM Related"/>
    <s v="OEM Related Issues"/>
    <s v="CLOSED"/>
    <m/>
    <m/>
    <m/>
    <d v="2025-09-23T00:00:00"/>
    <s v="Artefacts not Required"/>
    <m/>
    <n v="1"/>
    <x v="1"/>
  </r>
  <r>
    <n v="535"/>
    <s v="M1055"/>
    <x v="1"/>
    <d v="2024-03-14T00:00:00"/>
    <m/>
    <m/>
    <m/>
    <s v="NOC Operationalization"/>
    <s v="Launch Readiness"/>
    <s v="Ensure all 5 products are ready by April 2024."/>
    <m/>
    <s v="Critical"/>
    <s v="Open"/>
    <m/>
    <s v=" "/>
    <s v=" "/>
    <s v="WIP"/>
    <s v=" "/>
    <s v="L&amp;T"/>
    <s v="Sivaprasad"/>
    <s v="Sivaprasad"/>
    <m/>
    <s v="Open"/>
    <s v="WIP"/>
    <s v=" "/>
    <s v=" "/>
    <s v=" "/>
    <m/>
    <m/>
    <m/>
    <m/>
    <m/>
    <m/>
    <s v="MOMNOC Operationalization"/>
    <s v="Network"/>
    <s v="OPEN"/>
    <m/>
    <m/>
    <m/>
    <m/>
    <m/>
    <m/>
    <n v="1"/>
    <x v="0"/>
  </r>
  <r>
    <n v="536"/>
    <s v="M1056"/>
    <x v="1"/>
    <d v="2024-03-14T00:00:00"/>
    <m/>
    <m/>
    <m/>
    <s v="Field Related"/>
    <s v="Network Availibilty"/>
    <s v="Achieve 97% Network availability in Gadwal &amp; Wanaparthy from 1st April 2024."/>
    <m/>
    <s v="NON-Critical"/>
    <s v="Open"/>
    <m/>
    <s v=" "/>
    <s v=" "/>
    <m/>
    <s v="closed under O&amp;M scope"/>
    <m/>
    <m/>
    <s v="S Kodali"/>
    <m/>
    <s v="Open"/>
    <s v="Open"/>
    <s v=" "/>
    <s v=" "/>
    <s v=" "/>
    <m/>
    <m/>
    <m/>
    <m/>
    <m/>
    <m/>
    <s v="MOMField Related"/>
    <s v="Field Related issues"/>
    <s v="OPEN"/>
    <m/>
    <m/>
    <s v="O&amp;M Team"/>
    <m/>
    <s v="Artefacts to be uploaded"/>
    <m/>
    <n v="1"/>
    <x v="0"/>
  </r>
  <r>
    <n v="537"/>
    <s v="M1057"/>
    <x v="1"/>
    <d v="2024-03-14T00:00:00"/>
    <m/>
    <m/>
    <m/>
    <s v="Field Related"/>
    <s v="Network Availibilty"/>
    <s v="Achieve 90% Network availability in Mahbubnagar and Rangareddy for April 2024."/>
    <m/>
    <s v="NON-Critical"/>
    <s v="Open"/>
    <m/>
    <s v=" "/>
    <s v=" "/>
    <m/>
    <s v="closed under O&amp;M scope"/>
    <m/>
    <m/>
    <s v="S Kodali"/>
    <m/>
    <s v="Open"/>
    <s v="Open"/>
    <s v=" "/>
    <s v=" "/>
    <s v=" "/>
    <m/>
    <m/>
    <m/>
    <m/>
    <m/>
    <m/>
    <s v="MOMField Related"/>
    <s v="Field Related issues"/>
    <s v="OPEN"/>
    <m/>
    <m/>
    <s v="O&amp;M Team"/>
    <m/>
    <s v="Artefacts to be uploaded"/>
    <m/>
    <n v="1"/>
    <x v="0"/>
  </r>
  <r>
    <n v="538"/>
    <s v="M1058"/>
    <x v="1"/>
    <d v="2024-03-14T00:00:00"/>
    <m/>
    <m/>
    <m/>
    <s v="NOC Operationalization"/>
    <s v="Network Availibilty"/>
    <s v="All critical points for T-NOC operationalization to be completed by 30th March 2024."/>
    <m/>
    <s v="Critical"/>
    <s v="Open"/>
    <m/>
    <s v=" "/>
    <s v=" "/>
    <s v="WIP"/>
    <s v=" "/>
    <s v="L&amp;T"/>
    <s v="Sivaprasad"/>
    <s v="Sivaprasad"/>
    <m/>
    <s v="Open"/>
    <s v="WIP"/>
    <s v=" "/>
    <s v=" "/>
    <s v=" "/>
    <m/>
    <m/>
    <m/>
    <m/>
    <m/>
    <m/>
    <s v="MOMNOC Operationalization"/>
    <s v="Network"/>
    <s v="OPEN"/>
    <m/>
    <m/>
    <m/>
    <m/>
    <m/>
    <m/>
    <n v="1"/>
    <x v="0"/>
  </r>
  <r>
    <n v="539"/>
    <s v="M1059"/>
    <x v="1"/>
    <d v="2024-06-11T00:00:00"/>
    <m/>
    <m/>
    <m/>
    <s v="NOC Operationalization"/>
    <s v=" "/>
    <s v="Interim NOC O&amp;M: L&amp;T to complete pending tasks and seek T-Fiber approval for the start of Interim NOC O&amp;M."/>
    <m/>
    <s v="Critical"/>
    <s v="Open"/>
    <m/>
    <s v=" "/>
    <s v=" "/>
    <s v="NON Critical to be reviewd later"/>
    <s v="22-Sep-25: SOPs, Handbook, T0-T6 and interim NOC Plan submitted to the T fiber on XX-XX-XXXX. T Fiber team has shared 65 queries on SOP and Hanbooks. And these 65 points  have been incorporated  as a different points in this master tracker.(Sub domain as Handbook and SOP)._x000a_ Pending tasks(44 SOP, Opertaions Handbook, Full NOC Readiness plan, NOC all KPI) completed  and Interim  NOC plan has been Submitted. Artefacts to be uploaded in NAS_x000a_Interim NOC had started in OCt24"/>
    <s v="L&amp;T"/>
    <s v="Sivaprasad"/>
    <s v="Sivaprasad"/>
    <m/>
    <s v="Open"/>
    <s v="Open"/>
    <s v=" "/>
    <s v=" "/>
    <s v=" "/>
    <m/>
    <m/>
    <m/>
    <m/>
    <m/>
    <m/>
    <s v="MOMNOC Operationalization"/>
    <s v="Network"/>
    <s v="OPEN"/>
    <m/>
    <m/>
    <m/>
    <m/>
    <m/>
    <m/>
    <n v="1"/>
    <x v="0"/>
  </r>
  <r>
    <n v="540"/>
    <s v="M106"/>
    <x v="1"/>
    <d v="2023-08-01T00:00:00"/>
    <m/>
    <m/>
    <m/>
    <s v="Helpdesk"/>
    <s v="Mini Helpdesk "/>
    <s v="Mechanism needed between T-NOC Helpdesk and District Collector offices for complaints that may be made directly to the District Collector office. Provision for a mini-Helpdesk node at each district, with a facility/hotline for an authorized person to log a call/complaint on behalf of the District Collector Office, similar to the direct walk-in channel for customer complaints at T-NOC."/>
    <m/>
    <s v="NON-Critical"/>
    <s v="Open"/>
    <m/>
    <s v=" "/>
    <s v=" "/>
    <s v="Closed"/>
    <s v="24-Sep-25: Artefacts to be uploaded"/>
    <m/>
    <m/>
    <s v="Siva Kumar"/>
    <m/>
    <m/>
    <s v="COMPLETED &amp; APPROVED"/>
    <s v=" "/>
    <s v=" "/>
    <s v=" "/>
    <m/>
    <m/>
    <m/>
    <m/>
    <m/>
    <m/>
    <s v="MOMHelpdesk"/>
    <s v="Helpdesk (Contact Center)"/>
    <s v="CLOSED"/>
    <m/>
    <m/>
    <m/>
    <d v="2025-09-24T00:00:00"/>
    <s v="\\172.28.9.34\Artefacts_T-Fiber TNOC Tracker\HELPDESK\M106"/>
    <m/>
    <n v="1"/>
    <x v="1"/>
  </r>
  <r>
    <n v="541"/>
    <s v="M1060"/>
    <x v="1"/>
    <d v="2024-06-11T00:00:00"/>
    <m/>
    <m/>
    <m/>
    <s v="NOC Operationalization"/>
    <s v=" "/>
    <s v="NOC Go-Live: L&amp;T requested recognition of NOC Go-Live status despite manual provisioning; T-Fiber requires full automation for transition from interim to Full NOC."/>
    <m/>
    <s v="Critical"/>
    <s v="Open"/>
    <m/>
    <s v=" "/>
    <s v=" "/>
    <s v="WIP"/>
    <s v=" "/>
    <s v="L&amp;T"/>
    <s v="Sivaprasad"/>
    <s v="Sivaprasad"/>
    <m/>
    <s v="Open"/>
    <s v="WIP"/>
    <s v=" "/>
    <s v=" "/>
    <s v=" "/>
    <m/>
    <m/>
    <m/>
    <m/>
    <m/>
    <m/>
    <s v="MOMNOC Operationalization"/>
    <s v="Network"/>
    <s v="OPEN"/>
    <m/>
    <m/>
    <m/>
    <m/>
    <m/>
    <m/>
    <n v="1"/>
    <x v="0"/>
  </r>
  <r>
    <n v="542"/>
    <s v="M1061"/>
    <x v="1"/>
    <d v="2024-06-11T00:00:00"/>
    <m/>
    <m/>
    <m/>
    <s v="NOC Operationalization"/>
    <s v=" "/>
    <s v="Functional Gaps in NOC Elements: L&amp;T to meet with OEMs to identify scope gaps and evaluate alternate BSS solutions, presenting recommendations within a week."/>
    <m/>
    <s v="Critical"/>
    <s v="Open"/>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x v="1"/>
  </r>
  <r>
    <n v="543"/>
    <s v="M1062"/>
    <x v="1"/>
    <d v="2024-06-11T00:00:00"/>
    <m/>
    <m/>
    <m/>
    <s v="NOC Operationalization"/>
    <s v=" "/>
    <s v="Time Delays: L&amp;T to comply with RFP and submit timelines for Full NOC readiness."/>
    <m/>
    <s v="Critical"/>
    <s v="Open"/>
    <m/>
    <s v=" "/>
    <s v=" "/>
    <s v="WIP"/>
    <s v=" "/>
    <s v="L&amp;T"/>
    <s v="Sivaprasad"/>
    <s v="Sivaprasad"/>
    <m/>
    <s v="Open"/>
    <s v="WIP"/>
    <s v=" "/>
    <s v=" "/>
    <s v=" "/>
    <m/>
    <m/>
    <m/>
    <m/>
    <m/>
    <m/>
    <s v="MOMNOC Operationalization"/>
    <s v="Network"/>
    <s v="OPEN"/>
    <m/>
    <m/>
    <m/>
    <m/>
    <m/>
    <m/>
    <n v="1"/>
    <x v="0"/>
  </r>
  <r>
    <n v="544"/>
    <s v="M1063"/>
    <x v="1"/>
    <d v="2024-06-11T00:00:00"/>
    <m/>
    <m/>
    <m/>
    <s v="NOC Operationalization"/>
    <s v=" "/>
    <s v="WFM Tool Implementation: L&amp;T to operationalize the WFM tool for Package A within one week."/>
    <m/>
    <s v="Critical"/>
    <s v="Open"/>
    <m/>
    <s v=" "/>
    <s v=" "/>
    <s v="WIP"/>
    <s v=" "/>
    <s v="L&amp;T"/>
    <s v="Sivaprasad"/>
    <s v="Sivaprasad"/>
    <m/>
    <s v="Open"/>
    <s v="WIP"/>
    <s v=" "/>
    <s v=" "/>
    <s v=" "/>
    <m/>
    <m/>
    <m/>
    <m/>
    <m/>
    <m/>
    <s v="MOMNOC Operationalization"/>
    <s v="Network"/>
    <s v="OPEN"/>
    <m/>
    <m/>
    <m/>
    <m/>
    <m/>
    <m/>
    <n v="1"/>
    <x v="0"/>
  </r>
  <r>
    <n v="545"/>
    <s v="M1064"/>
    <x v="1"/>
    <d v="2024-06-11T00:00:00"/>
    <m/>
    <m/>
    <m/>
    <s v="NOC Operationalization"/>
    <s v=" "/>
    <s v="MB and LOA Amendment: L&amp;T to complete MB duct reconciliation; T-Fiber to review data submitted by L&amp;T."/>
    <m/>
    <s v="Critical"/>
    <s v="Open"/>
    <m/>
    <s v=" "/>
    <s v=" "/>
    <s v="Will be discussed later"/>
    <s v="23-Sep-25: NON Critical to be reviewd later"/>
    <s v="L&amp;T"/>
    <s v="Sivaprasad"/>
    <s v="Sivaprasad"/>
    <m/>
    <s v="Open"/>
    <s v="Open"/>
    <s v=" "/>
    <s v=" "/>
    <s v=" "/>
    <m/>
    <m/>
    <m/>
    <m/>
    <m/>
    <m/>
    <s v="MOMNOC Operationalization"/>
    <s v="Network"/>
    <s v="OPEN"/>
    <m/>
    <m/>
    <m/>
    <m/>
    <m/>
    <m/>
    <n v="1"/>
    <x v="0"/>
  </r>
  <r>
    <n v="546"/>
    <s v="M1065"/>
    <x v="1"/>
    <d v="2024-06-11T00:00:00"/>
    <m/>
    <m/>
    <m/>
    <s v="NOC Operationalization"/>
    <s v=" "/>
    <s v="Chemical Storage in GP PoPs: L&amp;T to create guidelines for panchayat chemical storage handling."/>
    <m/>
    <s v="Critical"/>
    <s v="Open"/>
    <m/>
    <s v=" "/>
    <s v=" "/>
    <s v="Will be discussed later"/>
    <s v="23-Sep-25: NON Critical to be reviewd later"/>
    <s v="L&amp;T"/>
    <s v="Sivaprasad"/>
    <s v="Sivaprasad"/>
    <m/>
    <s v="Open"/>
    <s v="Open"/>
    <s v=" "/>
    <s v=" "/>
    <s v=" "/>
    <m/>
    <m/>
    <m/>
    <m/>
    <m/>
    <m/>
    <s v="MOMNOC Operationalization"/>
    <s v="Network"/>
    <s v="OPEN"/>
    <m/>
    <m/>
    <m/>
    <m/>
    <m/>
    <m/>
    <n v="1"/>
    <x v="0"/>
  </r>
  <r>
    <n v="547"/>
    <s v="M1066"/>
    <x v="1"/>
    <d v="2024-06-11T00:00:00"/>
    <m/>
    <m/>
    <m/>
    <s v="NOC Operationalization"/>
    <s v=" "/>
    <s v="PoP Relocation: L&amp;T to re-offer rates for PoP relocation."/>
    <m/>
    <s v="Critical"/>
    <s v="Open"/>
    <m/>
    <s v=" "/>
    <s v=" "/>
    <s v="Will be discussed later"/>
    <s v="23-Sep-25: NON Critical to be reviewd later"/>
    <s v="L&amp;T"/>
    <s v="Sivaprasad"/>
    <s v="Sivaprasad"/>
    <m/>
    <s v="Open"/>
    <s v="Open"/>
    <s v=" "/>
    <s v=" "/>
    <s v=" "/>
    <m/>
    <m/>
    <m/>
    <m/>
    <m/>
    <m/>
    <s v="MOMNOC Operationalization"/>
    <s v="Network"/>
    <s v="OPEN"/>
    <m/>
    <m/>
    <m/>
    <m/>
    <m/>
    <m/>
    <n v="1"/>
    <x v="0"/>
  </r>
  <r>
    <n v="548"/>
    <s v="M1067"/>
    <x v="1"/>
    <d v="2024-06-11T00:00:00"/>
    <m/>
    <m/>
    <m/>
    <s v="NOC Operationalization"/>
    <s v=" "/>
    <s v="Centralized Billing for EB: L&amp;T to submit a proposal for centralized billing."/>
    <m/>
    <s v="Critical"/>
    <s v="Open"/>
    <m/>
    <s v=" "/>
    <s v=" "/>
    <s v="Will be discussed later"/>
    <s v="23-Sep-25: NON Critical to be reviewd later"/>
    <s v="L&amp;T"/>
    <s v="Sivaprasad"/>
    <s v="Sivaprasad"/>
    <m/>
    <s v="Open"/>
    <s v="Open"/>
    <s v=" "/>
    <s v=" "/>
    <s v=" "/>
    <m/>
    <m/>
    <m/>
    <m/>
    <m/>
    <m/>
    <s v="MOMNOC Operationalization"/>
    <s v="Network"/>
    <s v="OPEN"/>
    <m/>
    <m/>
    <m/>
    <m/>
    <m/>
    <m/>
    <n v="1"/>
    <x v="0"/>
  </r>
  <r>
    <n v="549"/>
    <s v="M1068"/>
    <x v="1"/>
    <d v="2024-06-11T00:00:00"/>
    <m/>
    <m/>
    <m/>
    <s v="NOC Operationalization"/>
    <s v=" "/>
    <s v="L&amp;T Cash Flow Pressures: L&amp;T to submit invoices as per RFP compliance for payment release."/>
    <m/>
    <s v="Critical"/>
    <s v="Open"/>
    <m/>
    <s v=" "/>
    <s v=" "/>
    <s v="Will be discussed later"/>
    <s v="23-Sep-25: NON Critical to be reviewd later"/>
    <s v="L&amp;T"/>
    <s v="Sivaprasad"/>
    <s v="Sivaprasad"/>
    <m/>
    <s v="Open"/>
    <s v="Open"/>
    <s v=" "/>
    <s v=" "/>
    <s v=" "/>
    <m/>
    <m/>
    <m/>
    <m/>
    <m/>
    <m/>
    <s v="MOMNOC Operationalization"/>
    <s v="Network"/>
    <s v="OPEN"/>
    <m/>
    <m/>
    <m/>
    <m/>
    <m/>
    <m/>
    <n v="1"/>
    <x v="0"/>
  </r>
  <r>
    <n v="550"/>
    <s v="M1069"/>
    <x v="1"/>
    <d v="2024-06-11T00:00:00"/>
    <m/>
    <m/>
    <m/>
    <s v="NOC Operationalization"/>
    <s v=" "/>
    <s v="GST Payments: T-Fiber to explore options within regulatory norms to resolve GST payment issues."/>
    <m/>
    <s v="Critical"/>
    <s v="Open"/>
    <m/>
    <s v=" "/>
    <s v=" "/>
    <s v="WIP"/>
    <s v=" "/>
    <s v="L&amp;T"/>
    <s v="Sivaprasad"/>
    <s v="Sivaprasad"/>
    <m/>
    <s v="Open"/>
    <s v="WIP"/>
    <s v=" "/>
    <s v=" "/>
    <s v=" "/>
    <m/>
    <m/>
    <m/>
    <m/>
    <m/>
    <m/>
    <s v="MOMNOC Operationalization"/>
    <s v="Network"/>
    <s v="OPEN"/>
    <m/>
    <m/>
    <m/>
    <m/>
    <m/>
    <m/>
    <n v="1"/>
    <x v="0"/>
  </r>
  <r>
    <n v="551"/>
    <s v="M107"/>
    <x v="1"/>
    <d v="2023-08-01T00:00:00"/>
    <m/>
    <m/>
    <m/>
    <s v="Helpdesk"/>
    <s v="Handbook &amp; SOPs"/>
    <s v="Clarification needed on whether general enquiries are treated as incidents."/>
    <m/>
    <s v="NON-Critical"/>
    <s v="Open"/>
    <m/>
    <s v=" "/>
    <s v=" "/>
    <s v="Artefacts to be submitted"/>
    <s v="25-Sep-25 Ans: All business queries will created as lead in BSS"/>
    <m/>
    <m/>
    <s v="Siva Kumar"/>
    <m/>
    <m/>
    <s v="COMPLETED &amp; APPROVED"/>
    <s v=" "/>
    <s v=" "/>
    <s v=" "/>
    <m/>
    <m/>
    <m/>
    <m/>
    <m/>
    <m/>
    <s v="MOMHelpdesk"/>
    <s v="Helpdesk (Contact Center)"/>
    <s v="CLOSED"/>
    <m/>
    <m/>
    <m/>
    <d v="2025-09-24T00:00:00"/>
    <s v="Artefacts not Required"/>
    <m/>
    <n v="1"/>
    <x v="1"/>
  </r>
  <r>
    <n v="552"/>
    <s v="M1070"/>
    <x v="1"/>
    <d v="2024-06-11T00:00:00"/>
    <m/>
    <m/>
    <m/>
    <s v="NOC Operationalization"/>
    <s v=" "/>
    <s v="Interim O&amp;M Payment: L&amp;T to submit supporting documents for payment against Interim O&amp;M."/>
    <m/>
    <s v="Critical"/>
    <s v="Open"/>
    <m/>
    <s v=" "/>
    <s v=" "/>
    <s v="Closed"/>
    <s v="23-Sep-25: Approved shall be closed"/>
    <m/>
    <m/>
    <s v="Sivaprasad"/>
    <m/>
    <m/>
    <s v="COMPLETED &amp; APPROVED"/>
    <s v=" "/>
    <s v=" "/>
    <s v=" "/>
    <m/>
    <m/>
    <m/>
    <m/>
    <m/>
    <m/>
    <s v="MOMNOC Operationalization"/>
    <s v="Network"/>
    <s v="CLOSED"/>
    <m/>
    <m/>
    <m/>
    <d v="2025-09-23T00:00:00"/>
    <s v="Artefacts not Required"/>
    <m/>
    <n v="1"/>
    <x v="1"/>
  </r>
  <r>
    <n v="553"/>
    <s v="M1071"/>
    <x v="1"/>
    <d v="2024-06-11T00:00:00"/>
    <m/>
    <m/>
    <m/>
    <s v="NOC Operationalization"/>
    <s v=" "/>
    <s v="Full NOC Readiness Plan: L&amp;T to submit a comprehensive plan for Full NOC readiness."/>
    <m/>
    <s v="Critical"/>
    <s v="Open"/>
    <m/>
    <s v=" "/>
    <s v=" "/>
    <s v="Closed"/>
    <s v="23-Sep-25: Approved shall be closed"/>
    <m/>
    <m/>
    <s v="Sivaprasad"/>
    <m/>
    <m/>
    <s v="COMPLETED &amp; APPROVED"/>
    <s v=" "/>
    <s v=" "/>
    <s v=" "/>
    <m/>
    <m/>
    <m/>
    <m/>
    <m/>
    <m/>
    <s v="MOMNOC Operationalization"/>
    <s v="Network"/>
    <s v="CLOSED"/>
    <m/>
    <m/>
    <m/>
    <d v="2025-09-23T00:00:00"/>
    <s v="Artefacts not Required"/>
    <m/>
    <n v="1"/>
    <x v="1"/>
  </r>
  <r>
    <n v="554"/>
    <s v="M1072"/>
    <x v="1"/>
    <d v="2024-06-11T00:00:00"/>
    <m/>
    <m/>
    <m/>
    <s v="NOC Operationalization"/>
    <s v=" "/>
    <s v="GI Connectivity: L&amp;T to address slow progress and start NoFN connectivity."/>
    <m/>
    <s v="Critical"/>
    <s v="Open"/>
    <m/>
    <s v=" "/>
    <s v=" "/>
    <s v="Will be discussed later"/>
    <s v="23-Sep-25: NON Critical to be reviewd later"/>
    <s v="L&amp;T"/>
    <s v="Sivaprasad"/>
    <s v="Sivaprasad"/>
    <m/>
    <s v="Open"/>
    <s v="Open"/>
    <s v=" "/>
    <s v=" "/>
    <s v=" "/>
    <m/>
    <m/>
    <m/>
    <m/>
    <m/>
    <m/>
    <s v="MOMNOC Operationalization"/>
    <s v="Network"/>
    <s v="OPEN"/>
    <m/>
    <m/>
    <m/>
    <m/>
    <m/>
    <m/>
    <n v="1"/>
    <x v="0"/>
  </r>
  <r>
    <n v="555"/>
    <s v="M1073"/>
    <x v="1"/>
    <d v="2024-06-11T00:00:00"/>
    <m/>
    <m/>
    <m/>
    <s v="Field Related"/>
    <s v=" "/>
    <s v="AT Completion: L&amp;T to complete AT of 10 districts by July 2024, accounting for monsoon season."/>
    <m/>
    <s v="Critical"/>
    <s v="Open"/>
    <m/>
    <s v=" "/>
    <s v=" "/>
    <m/>
    <m/>
    <m/>
    <m/>
    <s v="S Kodali"/>
    <m/>
    <s v="Open"/>
    <s v="Open"/>
    <s v=" "/>
    <s v=" "/>
    <s v=" "/>
    <m/>
    <m/>
    <m/>
    <m/>
    <m/>
    <m/>
    <s v="MOMField Related"/>
    <s v="Field Related issues"/>
    <s v="OPEN"/>
    <m/>
    <m/>
    <s v="Project Team"/>
    <m/>
    <e v="#N/A"/>
    <m/>
    <n v="1"/>
    <x v="0"/>
  </r>
  <r>
    <n v="556"/>
    <s v="M1074"/>
    <x v="1"/>
    <d v="2024-06-11T00:00:00"/>
    <m/>
    <m/>
    <m/>
    <s v="Field Related"/>
    <s v=" "/>
    <s v="RV – GIs: L&amp;T to identify new partners to connect Rhythu Vedikas."/>
    <m/>
    <s v="Critical"/>
    <s v="Open"/>
    <m/>
    <s v=" "/>
    <s v=" "/>
    <m/>
    <m/>
    <m/>
    <m/>
    <s v="S Kodali"/>
    <m/>
    <s v="Open"/>
    <s v="Open"/>
    <s v=" "/>
    <s v=" "/>
    <s v=" "/>
    <m/>
    <m/>
    <m/>
    <m/>
    <m/>
    <m/>
    <s v="MOMField Related"/>
    <s v="Field Related issues"/>
    <s v="OPEN"/>
    <m/>
    <m/>
    <s v="Project Team"/>
    <m/>
    <e v="#N/A"/>
    <m/>
    <n v="1"/>
    <x v="0"/>
  </r>
  <r>
    <n v="557"/>
    <s v="M1075"/>
    <x v="1"/>
    <d v="2024-06-11T00:00:00"/>
    <m/>
    <m/>
    <m/>
    <s v="NOC Operationalization"/>
    <s v=" "/>
    <s v="SLA Achievement: L&amp;T to improve O&amp;M availability to meet the target of 97%."/>
    <m/>
    <s v="Critical"/>
    <s v="Open"/>
    <m/>
    <s v=" "/>
    <s v=" "/>
    <m/>
    <s v=" 22-Sep-25: MSIs Field team is working on it. Multiple dependencies like fiber rerouting, equipment faults, AT WIP for balance nodes, etc. NOC to support in terms of TT, escalations, reports._x0009_"/>
    <m/>
    <m/>
    <s v="Ahmad"/>
    <m/>
    <m/>
    <s v="COMPLETED &amp; APPROVED"/>
    <s v=" "/>
    <s v=" "/>
    <s v=" "/>
    <m/>
    <m/>
    <m/>
    <m/>
    <m/>
    <m/>
    <s v="MOMNOC Operationalization"/>
    <s v="Network"/>
    <s v="CLOSED"/>
    <m/>
    <m/>
    <m/>
    <d v="2025-09-22T00:00:00"/>
    <s v="\\172.28.9.34\Artefacts_T-Fiber TNOC Tracker\TNOC\M1075"/>
    <m/>
    <n v="1"/>
    <x v="1"/>
  </r>
  <r>
    <n v="558"/>
    <s v="M1076"/>
    <x v="1"/>
    <d v="2024-06-11T00:00:00"/>
    <m/>
    <m/>
    <m/>
    <s v="NOC Operationalization"/>
    <s v=" "/>
    <s v="The urgency for L&amp;T to demonstrate agreed SOPs are in place for Interim NOC O&amp;M and to submit sample reports."/>
    <m/>
    <s v="Critical"/>
    <s v="Open"/>
    <m/>
    <s v=" "/>
    <s v=" "/>
    <s v="Artefacts to be submitted"/>
    <s v="24-Sep-25: 44 agreed SOP doc submitted and signed off.  Artefacts will be uploaded today in NAS"/>
    <m/>
    <m/>
    <s v="Siva Kumar"/>
    <m/>
    <m/>
    <s v="COMPLETED &amp; APPROVED"/>
    <s v=" "/>
    <s v=" "/>
    <s v=" "/>
    <m/>
    <m/>
    <m/>
    <m/>
    <m/>
    <m/>
    <s v="MOMNOC Operationalization"/>
    <s v="Network"/>
    <s v="CLOSED"/>
    <m/>
    <m/>
    <m/>
    <d v="2025-09-24T00:00:00"/>
    <s v="\\172.28.9.34\Artefacts_T-Fiber TNOC Tracker\HELPDESK\M1076"/>
    <m/>
    <n v="1"/>
    <x v="1"/>
  </r>
  <r>
    <n v="559"/>
    <s v="M1077"/>
    <x v="1"/>
    <d v="2024-06-11T00:00:00"/>
    <m/>
    <m/>
    <m/>
    <s v="NOC Operationalization"/>
    <s v=" "/>
    <s v="The need for L&amp;T to address the slow progress in GI connectivity and to start NoFN connectivity."/>
    <m/>
    <s v="Critical"/>
    <s v="Open"/>
    <m/>
    <s v=" "/>
    <s v=" "/>
    <s v="Will be discussed later"/>
    <s v="23-Sep-25: NON Critical to be reviewd later"/>
    <s v="L&amp;T"/>
    <s v="Sivaprasad"/>
    <s v="Sivaprasad"/>
    <m/>
    <s v="Open"/>
    <s v="Open"/>
    <s v=" "/>
    <s v=" "/>
    <s v=" "/>
    <m/>
    <m/>
    <m/>
    <m/>
    <m/>
    <m/>
    <s v="MOMNOC Operationalization"/>
    <s v="Network"/>
    <s v="OPEN"/>
    <m/>
    <m/>
    <m/>
    <m/>
    <m/>
    <m/>
    <n v="1"/>
    <x v="0"/>
  </r>
  <r>
    <n v="560"/>
    <s v="M1078"/>
    <x v="1"/>
    <d v="2024-06-11T00:00:00"/>
    <m/>
    <m/>
    <m/>
    <s v="Field Related"/>
    <s v=" "/>
    <s v="The expectation for L&amp;T to complete AT for multiple districts by July 2024 and to increase resources to meet targets."/>
    <m/>
    <s v="Critical"/>
    <s v="Open"/>
    <m/>
    <s v=" "/>
    <s v=" "/>
    <m/>
    <m/>
    <m/>
    <m/>
    <s v="S Kodali"/>
    <m/>
    <s v="Open"/>
    <s v="Open"/>
    <s v=" "/>
    <s v=" "/>
    <s v=" "/>
    <m/>
    <m/>
    <m/>
    <m/>
    <m/>
    <m/>
    <s v="MOMField Related"/>
    <s v="Field Related issues"/>
    <s v="OPEN"/>
    <m/>
    <m/>
    <s v="Project Team"/>
    <m/>
    <e v="#N/A"/>
    <m/>
    <n v="1"/>
    <x v="0"/>
  </r>
  <r>
    <n v="561"/>
    <s v="M1079"/>
    <x v="1"/>
    <d v="2024-06-11T00:00:00"/>
    <m/>
    <m/>
    <m/>
    <s v="NOC Operationalization"/>
    <s v=" "/>
    <s v="The requirement for L&amp;T to resolve issues with OEMs and to consider ready-made BSS solutions to mitigate risks."/>
    <m/>
    <s v="Critical"/>
    <s v="Open"/>
    <m/>
    <s v=" "/>
    <s v=" "/>
    <s v="Closed"/>
    <s v="23-Sep-25: Approved shall be closed"/>
    <m/>
    <m/>
    <s v="Sivaprasad"/>
    <m/>
    <m/>
    <s v="COMPLETED &amp; APPROVED"/>
    <s v=" "/>
    <s v=" "/>
    <s v=" "/>
    <m/>
    <m/>
    <m/>
    <m/>
    <m/>
    <m/>
    <s v="MOMNOC Operationalization"/>
    <s v="Network"/>
    <s v="CLOSED"/>
    <m/>
    <m/>
    <m/>
    <d v="2025-09-23T00:00:00"/>
    <s v="Artefacts not Required"/>
    <m/>
    <n v="1"/>
    <x v="1"/>
  </r>
  <r>
    <n v="562"/>
    <s v="M108"/>
    <x v="1"/>
    <d v="2023-08-01T00:00:00"/>
    <m/>
    <m/>
    <m/>
    <s v="Helpdesk"/>
    <s v="Handbook &amp; SOPs"/>
    <s v="Clarification needed on whether general enquiries are treated as incidents."/>
    <m/>
    <s v="NON-Critical"/>
    <s v="Open"/>
    <m/>
    <s v=" "/>
    <s v=" "/>
    <s v="Artefacts to be submitted"/>
    <s v="25-Sep-25 Ans: All business queries will created as lead in BSS"/>
    <m/>
    <m/>
    <s v="Siva Kumar"/>
    <m/>
    <m/>
    <s v="COMPLETED &amp; APPROVED"/>
    <s v=" "/>
    <s v=" "/>
    <s v=" "/>
    <m/>
    <m/>
    <m/>
    <m/>
    <m/>
    <m/>
    <s v="MOMHelpdesk"/>
    <s v="Helpdesk (Contact Center)"/>
    <s v="CLOSED"/>
    <m/>
    <m/>
    <m/>
    <d v="2025-09-24T00:00:00"/>
    <s v="Artefacts not Required"/>
    <m/>
    <n v="1"/>
    <x v="1"/>
  </r>
  <r>
    <n v="563"/>
    <s v="M1080"/>
    <x v="1"/>
    <d v="2024-06-11T00:00:00"/>
    <m/>
    <m/>
    <m/>
    <s v="NOC Operationalization"/>
    <s v=" "/>
    <s v="Asset Management Policy to be drafted and submitted by L&amp;T before 29th June 2024."/>
    <m/>
    <s v="Critical"/>
    <s v="Open"/>
    <m/>
    <s v=" "/>
    <s v=" "/>
    <s v="WIP"/>
    <s v=" "/>
    <s v="L&amp;T"/>
    <s v="Sivaprasad"/>
    <s v="Sivaprasad"/>
    <m/>
    <s v="Open"/>
    <s v="WIP"/>
    <s v=" "/>
    <s v=" "/>
    <s v=" "/>
    <m/>
    <m/>
    <m/>
    <m/>
    <m/>
    <m/>
    <s v="MOMNOC Operationalization"/>
    <s v="Network"/>
    <s v="OPEN"/>
    <m/>
    <m/>
    <m/>
    <m/>
    <m/>
    <m/>
    <n v="1"/>
    <x v="0"/>
  </r>
  <r>
    <n v="564"/>
    <s v="M1081"/>
    <x v="1"/>
    <d v="2024-06-11T00:00:00"/>
    <m/>
    <m/>
    <m/>
    <s v="Security &amp; Regulatory Compliance"/>
    <s v="NOC Operationalization"/>
    <s v="Security Audit of ILL (10G) commissioning to be completed urgently and communicated to DOT prior to service launch."/>
    <m/>
    <s v="Critical"/>
    <s v="Open"/>
    <m/>
    <s v=" "/>
    <s v=" "/>
    <m/>
    <s v="No Provisioning for ILL security. ISP audit will be relevant in this regard."/>
    <m/>
    <m/>
    <s v="Sarmendra"/>
    <m/>
    <s v="Open"/>
    <s v="Open"/>
    <s v=" "/>
    <s v=" "/>
    <s v=" "/>
    <m/>
    <m/>
    <m/>
    <m/>
    <m/>
    <m/>
    <s v="MOMSecurity &amp; Regulatory Compliance"/>
    <s v="Security"/>
    <s v="OPEN"/>
    <m/>
    <m/>
    <m/>
    <m/>
    <e v="#N/A"/>
    <m/>
    <n v="1"/>
    <x v="0"/>
  </r>
  <r>
    <n v="565"/>
    <s v="M1082"/>
    <x v="1"/>
    <d v="2024-06-11T00:00:00"/>
    <m/>
    <m/>
    <m/>
    <s v="NOC Operationalization"/>
    <s v=" "/>
    <s v="L&amp;T to set up a dedicated security team for the project to resolve all pending security actions."/>
    <m/>
    <s v="Critical"/>
    <s v="Open"/>
    <m/>
    <s v=" "/>
    <s v=" "/>
    <s v="NON Critical to be reviewd later"/>
    <s v="23-Sep-25: NON Critical to be reviewd later"/>
    <s v="L&amp;T"/>
    <s v="Sivaprasad"/>
    <s v="Sivaprasad"/>
    <m/>
    <s v="Open"/>
    <s v="Open"/>
    <s v=" "/>
    <s v=" "/>
    <s v=" "/>
    <m/>
    <m/>
    <m/>
    <m/>
    <m/>
    <m/>
    <s v="MOMNOC Operationalization"/>
    <s v="Network"/>
    <s v="OPEN"/>
    <m/>
    <m/>
    <m/>
    <m/>
    <m/>
    <m/>
    <n v="1"/>
    <x v="0"/>
  </r>
  <r>
    <n v="566"/>
    <s v="M1083"/>
    <x v="1"/>
    <d v="2024-06-11T00:00:00"/>
    <m/>
    <m/>
    <m/>
    <s v="NOC Operationalization"/>
    <s v=" "/>
    <s v="L&amp;T to finalize the appointment of a Security SME, with Vikram Khatri being considered for the role."/>
    <m/>
    <s v="Critical"/>
    <s v="Open"/>
    <m/>
    <s v=" "/>
    <s v=" "/>
    <s v="NON Critical to be reviewd later"/>
    <s v="23-Sep-25: NON Critical to be reviewd later"/>
    <s v="L&amp;T"/>
    <s v="Sivaprasad"/>
    <s v="Sivaprasad"/>
    <m/>
    <s v="Open"/>
    <s v="Open"/>
    <s v=" "/>
    <s v=" "/>
    <s v=" "/>
    <m/>
    <m/>
    <m/>
    <m/>
    <m/>
    <m/>
    <s v="MOMNOC Operationalization"/>
    <s v="Network"/>
    <s v="OPEN"/>
    <m/>
    <m/>
    <m/>
    <m/>
    <m/>
    <m/>
    <n v="1"/>
    <x v="0"/>
  </r>
  <r>
    <n v="567"/>
    <s v="M1084"/>
    <x v="1"/>
    <d v="2024-06-11T00:00:00"/>
    <m/>
    <m/>
    <m/>
    <s v="NOC Operationalization"/>
    <s v=" "/>
    <s v="L&amp;T to send pre-read material at least one day before the next meeting."/>
    <m/>
    <s v="Critical"/>
    <s v="Open"/>
    <m/>
    <s v=" "/>
    <s v=" "/>
    <s v="Closed"/>
    <s v="23-Sep-25: Approved shall be closed"/>
    <m/>
    <m/>
    <s v="Sivaprasad"/>
    <m/>
    <m/>
    <s v="COMPLETED &amp; APPROVED"/>
    <s v=" "/>
    <s v=" "/>
    <s v=" "/>
    <m/>
    <m/>
    <m/>
    <m/>
    <m/>
    <m/>
    <s v="MOMNOC Operationalization"/>
    <s v="Network"/>
    <s v="CLOSED"/>
    <m/>
    <m/>
    <m/>
    <d v="2025-09-23T00:00:00"/>
    <s v="Artefacts not Required"/>
    <m/>
    <n v="1"/>
    <x v="1"/>
  </r>
  <r>
    <n v="568"/>
    <s v="M1085"/>
    <x v="1"/>
    <d v="2024-06-11T00:00:00"/>
    <m/>
    <m/>
    <m/>
    <s v="NOC Operationalization"/>
    <s v=" "/>
    <s v="Mr. Rajesh Thangavelu, Security in-charge, was absent from the meeting despite specific requests for his presence."/>
    <m/>
    <s v="Critical"/>
    <s v="Open"/>
    <m/>
    <s v=" "/>
    <s v=" "/>
    <s v="Closed"/>
    <s v="23-Sep-25: Approved shall be closed"/>
    <m/>
    <m/>
    <s v="Sivaprasad"/>
    <m/>
    <m/>
    <s v="COMPLETED &amp; APPROVED"/>
    <s v=" "/>
    <s v=" "/>
    <s v=" "/>
    <m/>
    <m/>
    <m/>
    <m/>
    <m/>
    <m/>
    <s v="MOMNOC Operationalization"/>
    <s v="Network"/>
    <s v="CLOSED"/>
    <m/>
    <m/>
    <m/>
    <d v="2025-09-23T00:00:00"/>
    <s v="Artefacts not Required"/>
    <m/>
    <n v="1"/>
    <x v="1"/>
  </r>
  <r>
    <n v="569"/>
    <s v="M1086"/>
    <x v="1"/>
    <d v="2024-06-11T00:00:00"/>
    <m/>
    <m/>
    <m/>
    <s v="NOC Operationalization"/>
    <s v=" "/>
    <s v="No action items from earlier Minutes of Meetings (MOMs) were presented in the RMC Meeting."/>
    <m/>
    <s v="Critical"/>
    <s v="Open"/>
    <m/>
    <s v=" "/>
    <s v=" "/>
    <s v="Closed"/>
    <s v="23-Sep-25: Approved shall be closed"/>
    <m/>
    <m/>
    <s v="Sivaprasad"/>
    <m/>
    <m/>
    <s v="COMPLETED &amp; APPROVED"/>
    <s v=" "/>
    <s v=" "/>
    <s v=" "/>
    <m/>
    <m/>
    <m/>
    <m/>
    <m/>
    <m/>
    <s v="MOMNOC Operationalization"/>
    <s v="Network"/>
    <s v="CLOSED"/>
    <m/>
    <m/>
    <m/>
    <d v="2025-09-23T00:00:00"/>
    <s v="Artefacts not Required"/>
    <m/>
    <n v="1"/>
    <x v="1"/>
  </r>
  <r>
    <n v="570"/>
    <s v="M1087"/>
    <x v="1"/>
    <d v="2024-06-11T00:00:00"/>
    <m/>
    <m/>
    <m/>
    <s v="NOC Operationalization"/>
    <s v=" "/>
    <s v="No formal intimation regarding the exit of the existing Security SME (Mr. Gandhi) by L&amp;T."/>
    <m/>
    <s v="Critical"/>
    <s v="Open"/>
    <m/>
    <s v=" "/>
    <s v=" "/>
    <s v="NON Critical to be reviewd later"/>
    <s v="23-Sep-25: NON Critical to be reviewd later"/>
    <s v="L&amp;T"/>
    <s v="Sivaprasad"/>
    <s v="Sivaprasad"/>
    <m/>
    <s v="Open"/>
    <s v="Open"/>
    <s v=" "/>
    <s v=" "/>
    <s v=" "/>
    <m/>
    <m/>
    <m/>
    <m/>
    <m/>
    <m/>
    <s v="MOMNOC Operationalization"/>
    <s v="Network"/>
    <s v="OPEN"/>
    <m/>
    <m/>
    <m/>
    <m/>
    <m/>
    <m/>
    <n v="1"/>
    <x v="0"/>
  </r>
  <r>
    <n v="571"/>
    <s v="M1088"/>
    <x v="1"/>
    <d v="2024-06-11T00:00:00"/>
    <m/>
    <m/>
    <m/>
    <s v="Security &amp; Regulatory Compliance"/>
    <s v="NOC Operationalization"/>
    <s v="Cisco firewall and ISE integration is still pending despite being from the same OEM."/>
    <m/>
    <s v="Critical"/>
    <s v="Open"/>
    <m/>
    <s v=" "/>
    <s v=" "/>
    <m/>
    <s v="Firewall is being integrated with ISE. "/>
    <m/>
    <m/>
    <s v="Sarmendra"/>
    <m/>
    <s v="Open"/>
    <s v="Open"/>
    <s v=" "/>
    <s v=" "/>
    <s v=" "/>
    <m/>
    <m/>
    <m/>
    <m/>
    <m/>
    <m/>
    <s v="MOMSecurity &amp; Regulatory Compliance"/>
    <s v="Security"/>
    <s v="OPEN"/>
    <m/>
    <m/>
    <m/>
    <m/>
    <e v="#N/A"/>
    <m/>
    <n v="1"/>
    <x v="0"/>
  </r>
  <r>
    <n v="572"/>
    <s v="M1089"/>
    <x v="1"/>
    <d v="2024-06-11T00:00:00"/>
    <m/>
    <m/>
    <m/>
    <s v="NOC Operationalization"/>
    <s v=" "/>
    <s v="Address the absence of the central Security resource in future meetings."/>
    <m/>
    <s v="Critical"/>
    <s v="Open"/>
    <m/>
    <s v=" "/>
    <s v=" "/>
    <s v="NON Critical to be reviewd later"/>
    <s v="23-Sep-25: NON Critical to be reviewd later"/>
    <s v="L&amp;T"/>
    <s v="Sivaprasad"/>
    <s v="Sivaprasad"/>
    <m/>
    <s v="Open"/>
    <s v="Open"/>
    <s v=" "/>
    <s v=" "/>
    <s v=" "/>
    <m/>
    <m/>
    <m/>
    <m/>
    <m/>
    <m/>
    <s v="MOMNOC Operationalization"/>
    <s v="Network"/>
    <s v="OPEN"/>
    <m/>
    <m/>
    <m/>
    <m/>
    <m/>
    <m/>
    <n v="1"/>
    <x v="0"/>
  </r>
  <r>
    <n v="573"/>
    <s v="M109"/>
    <x v="1"/>
    <d v="2023-08-01T00:00:00"/>
    <m/>
    <m/>
    <m/>
    <s v="Helpdesk"/>
    <s v="Handbook &amp; SOPs"/>
    <s v="Detailed documentation needed on critical, major, minor escalations, and their related thresholds."/>
    <m/>
    <s v="NON-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x v="1"/>
  </r>
  <r>
    <n v="574"/>
    <s v="M1090"/>
    <x v="1"/>
    <d v="2024-06-11T00:00:00"/>
    <m/>
    <m/>
    <m/>
    <s v="NOC Operationalization"/>
    <s v=" "/>
    <s v="Provide closure status of all old action points in a single sheet before the next meeting."/>
    <m/>
    <s v="Critical"/>
    <s v="Open"/>
    <m/>
    <s v=" "/>
    <s v=" "/>
    <s v="Closed"/>
    <s v="23-Sep-25: Approved shall be closed"/>
    <m/>
    <m/>
    <s v="Sivaprasad"/>
    <m/>
    <m/>
    <s v="COMPLETED &amp; APPROVED"/>
    <s v=" "/>
    <s v=" "/>
    <s v=" "/>
    <m/>
    <m/>
    <m/>
    <m/>
    <m/>
    <m/>
    <s v="MOMNOC Operationalization"/>
    <s v="Network"/>
    <s v="CLOSED"/>
    <m/>
    <m/>
    <m/>
    <d v="2025-09-23T00:00:00"/>
    <s v="Artefacts not Required"/>
    <m/>
    <n v="1"/>
    <x v="1"/>
  </r>
  <r>
    <n v="575"/>
    <s v="M1091"/>
    <x v="1"/>
    <d v="2024-06-11T00:00:00"/>
    <m/>
    <m/>
    <m/>
    <s v="Security &amp; Regulatory Compliance"/>
    <s v="NOC Operationalization"/>
    <s v="Complete the scope for Vulnerability Assessment and Penetration Testing as defined and submit the results."/>
    <m/>
    <s v="Critical"/>
    <s v="Open"/>
    <m/>
    <s v=" "/>
    <s v=" "/>
    <m/>
    <s v=" "/>
    <m/>
    <m/>
    <s v="Sarmendra"/>
    <m/>
    <s v="Open"/>
    <s v="Open"/>
    <s v=" "/>
    <s v=" "/>
    <s v=" "/>
    <m/>
    <m/>
    <m/>
    <m/>
    <m/>
    <m/>
    <s v="MOMSecurity &amp; Regulatory Compliance"/>
    <s v="Security"/>
    <s v="OPEN"/>
    <m/>
    <m/>
    <m/>
    <m/>
    <e v="#N/A"/>
    <m/>
    <n v="1"/>
    <x v="0"/>
  </r>
  <r>
    <n v="576"/>
    <s v="M1092"/>
    <x v="1"/>
    <d v="2024-06-11T00:00:00"/>
    <m/>
    <m/>
    <m/>
    <s v="Security &amp; Regulatory Compliance"/>
    <s v="NOC Operationalization"/>
    <s v="Address the issue of the Cisco firewall and ISE not being integrated."/>
    <m/>
    <s v="Critical"/>
    <s v="Open"/>
    <m/>
    <s v=" "/>
    <s v=" "/>
    <m/>
    <s v=" "/>
    <m/>
    <m/>
    <s v="Sarmendra"/>
    <m/>
    <s v="Open"/>
    <s v="Open"/>
    <s v=" "/>
    <s v=" "/>
    <s v=" "/>
    <m/>
    <m/>
    <m/>
    <m/>
    <m/>
    <m/>
    <s v="MOMSecurity &amp; Regulatory Compliance"/>
    <s v="Security"/>
    <s v="OPEN"/>
    <m/>
    <m/>
    <m/>
    <m/>
    <e v="#N/A"/>
    <m/>
    <n v="1"/>
    <x v="0"/>
  </r>
  <r>
    <n v="577"/>
    <s v="M1093"/>
    <x v="1"/>
    <d v="2024-06-14T00:00:00"/>
    <m/>
    <m/>
    <m/>
    <s v="OEM Related"/>
    <s v=" "/>
    <s v="All API Documents by HP to be submitted by L&amp;T as soon as possible."/>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578"/>
    <s v="M1094"/>
    <x v="1"/>
    <d v="2024-06-14T00:00:00"/>
    <m/>
    <m/>
    <m/>
    <s v="OEM Related"/>
    <s v=" "/>
    <s v="BBNL integration solution to be provided by the end of June 2024, with testing beginning from 24th June 2024."/>
    <m/>
    <s v="Critical"/>
    <s v="Open"/>
    <m/>
    <s v=" "/>
    <s v=" "/>
    <s v="Closed"/>
    <s v="23-Sep-25: Approved shall be closed"/>
    <m/>
    <m/>
    <s v="Sivaprasad"/>
    <m/>
    <m/>
    <s v="COMPLETED &amp; APPROVED"/>
    <s v=" "/>
    <s v=" "/>
    <s v=" "/>
    <m/>
    <m/>
    <m/>
    <m/>
    <m/>
    <m/>
    <s v="MOMOEM Related"/>
    <s v="OEM Related Issues"/>
    <s v="CLOSED"/>
    <m/>
    <m/>
    <m/>
    <d v="2025-09-23T00:00:00"/>
    <s v="Artefacts not Required"/>
    <m/>
    <n v="1"/>
    <x v="1"/>
  </r>
  <r>
    <n v="579"/>
    <s v="M1095"/>
    <x v="1"/>
    <d v="2024-06-14T00:00:00"/>
    <m/>
    <m/>
    <m/>
    <s v="OEM Related"/>
    <s v=" "/>
    <s v="Alarm enrichment with custom attributes and other new SOW items are in progress, with some attributes completed and others recently given."/>
    <m/>
    <s v="Critical"/>
    <s v="Open"/>
    <m/>
    <s v=" "/>
    <s v=" "/>
    <s v="Closed"/>
    <s v="23-Sep-25: Approved shall be closed"/>
    <m/>
    <m/>
    <s v="Sivaprasad"/>
    <m/>
    <m/>
    <s v="COMPLETED &amp; APPROVED"/>
    <s v=" "/>
    <s v=" "/>
    <s v=" "/>
    <m/>
    <m/>
    <m/>
    <m/>
    <m/>
    <m/>
    <s v="MOMOEM Related"/>
    <s v="OEM Related Issues"/>
    <s v="CLOSED"/>
    <m/>
    <m/>
    <m/>
    <d v="2025-09-23T00:00:00"/>
    <s v="Artefacts not Required"/>
    <m/>
    <n v="1"/>
    <x v="1"/>
  </r>
  <r>
    <n v="580"/>
    <s v="M1096"/>
    <x v="1"/>
    <d v="2024-06-14T00:00:00"/>
    <m/>
    <m/>
    <m/>
    <s v="OEM Related"/>
    <s v=" "/>
    <s v="L&amp;T to map documents as per RFP requirements and identify gaps for new SOW internally to their OEMs."/>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581"/>
    <s v="M1097"/>
    <x v="1"/>
    <d v="2024-06-14T00:00:00"/>
    <m/>
    <m/>
    <m/>
    <s v="OEM Related"/>
    <s v=" "/>
    <s v="HPE to provide Admin user privilege to L&amp;T for filtering after a professional agreement is signed."/>
    <m/>
    <s v="Critical"/>
    <s v="Open"/>
    <m/>
    <s v=" "/>
    <s v=" "/>
    <s v="Closed"/>
    <s v="23-Sep-25: Approved shall be closed"/>
    <m/>
    <m/>
    <s v="Sivaprasad"/>
    <m/>
    <m/>
    <s v="COMPLETED &amp; APPROVED"/>
    <s v=" "/>
    <s v=" "/>
    <s v=" "/>
    <m/>
    <m/>
    <m/>
    <m/>
    <m/>
    <m/>
    <s v="MOMOEM Related"/>
    <s v="OEM Related Issues"/>
    <s v="CLOSED"/>
    <m/>
    <m/>
    <m/>
    <d v="2025-09-23T00:00:00"/>
    <s v="Artefacts not Required"/>
    <m/>
    <n v="1"/>
    <x v="1"/>
  </r>
  <r>
    <n v="582"/>
    <s v="M1098"/>
    <x v="1"/>
    <d v="2024-06-14T00:00:00"/>
    <m/>
    <m/>
    <m/>
    <s v="OEM Related"/>
    <s v=" "/>
    <s v="OpenText to share all required documents by 24th June 2024."/>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583"/>
    <s v="M1099"/>
    <x v="1"/>
    <d v="2024-06-14T00:00:00"/>
    <m/>
    <m/>
    <m/>
    <s v="OEM Related"/>
    <s v=" "/>
    <s v="L&amp;T to demonstrate the correlation engine and event alarm management for all domains."/>
    <m/>
    <s v="Critical"/>
    <s v="Open"/>
    <m/>
    <s v=" "/>
    <s v=" "/>
    <s v="WIP"/>
    <s v=" "/>
    <s v="L&amp;T"/>
    <s v="Sivaprasad"/>
    <s v="Sivaprasad"/>
    <m/>
    <s v="Open"/>
    <s v="WIP"/>
    <s v=" "/>
    <s v=" "/>
    <s v=" "/>
    <m/>
    <m/>
    <m/>
    <m/>
    <m/>
    <m/>
    <s v="MOMOEM Related"/>
    <s v="OEM Related Issues"/>
    <s v="OPEN"/>
    <m/>
    <m/>
    <m/>
    <m/>
    <m/>
    <m/>
    <n v="1"/>
    <x v="0"/>
  </r>
  <r>
    <n v="584"/>
    <s v="M11"/>
    <x v="1"/>
    <d v="2023-04-03T00:00:00"/>
    <m/>
    <m/>
    <m/>
    <s v="NSO"/>
    <s v="Functional AT Plan"/>
    <s v="Use-Cases Testing under NSO"/>
    <m/>
    <s v="Critical"/>
    <s v="Open"/>
    <m/>
    <s v="OSS Dashboards"/>
    <s v=" "/>
    <m/>
    <s v=" "/>
    <m/>
    <m/>
    <s v="Jayant Madavi"/>
    <m/>
    <s v="Open"/>
    <s v="Open"/>
    <s v=" "/>
    <s v=" "/>
    <s v=" "/>
    <m/>
    <m/>
    <m/>
    <m/>
    <m/>
    <m/>
    <s v="MOMNSO"/>
    <s v="Applications/Tools"/>
    <s v="OPEN"/>
    <m/>
    <m/>
    <m/>
    <m/>
    <e v="#N/A"/>
    <m/>
    <n v="1"/>
    <x v="0"/>
  </r>
  <r>
    <n v="585"/>
    <s v="M110"/>
    <x v="1"/>
    <d v="2023-08-01T00:00:00"/>
    <m/>
    <m/>
    <m/>
    <s v="Helpdesk"/>
    <s v="Handbook &amp; SOPs"/>
    <s v="Feedback Collection Review Mechanism"/>
    <m/>
    <s v="NON-Critical"/>
    <s v="Open"/>
    <m/>
    <s v=" "/>
    <s v=" "/>
    <s v="WIP"/>
    <s v=" "/>
    <m/>
    <m/>
    <s v="Siva Kumar"/>
    <m/>
    <s v="Open"/>
    <s v="WIP"/>
    <s v=" "/>
    <s v=" "/>
    <s v=" "/>
    <m/>
    <m/>
    <m/>
    <m/>
    <m/>
    <m/>
    <s v="MOMHelpdesk"/>
    <s v="Helpdesk (Contact Center)"/>
    <s v="OPEN"/>
    <m/>
    <m/>
    <m/>
    <m/>
    <m/>
    <m/>
    <n v="1"/>
    <x v="0"/>
  </r>
  <r>
    <n v="586"/>
    <s v="M1100"/>
    <x v="1"/>
    <d v="2024-06-14T00:00:00"/>
    <m/>
    <m/>
    <m/>
    <s v="OEM Related"/>
    <s v=" "/>
    <s v="External API details provided by L&amp;T are currently not functioning.(BBNL Integration)"/>
    <m/>
    <s v="Critical"/>
    <s v="Open"/>
    <m/>
    <s v=" "/>
    <s v=" "/>
    <s v="Closed"/>
    <s v="23-Sep-25: Approved shall be closed"/>
    <m/>
    <m/>
    <s v="Sivaprasad"/>
    <m/>
    <m/>
    <s v="COMPLETED &amp; APPROVED"/>
    <s v=" "/>
    <s v=" "/>
    <s v=" "/>
    <m/>
    <m/>
    <m/>
    <m/>
    <m/>
    <m/>
    <s v="MOMOEM Related"/>
    <s v="OEM Related Issues"/>
    <s v="CLOSED"/>
    <m/>
    <m/>
    <m/>
    <d v="2025-09-23T00:00:00"/>
    <s v="Artefacts not Required"/>
    <m/>
    <n v="1"/>
    <x v="1"/>
  </r>
  <r>
    <n v="587"/>
    <s v="M1101"/>
    <x v="1"/>
    <d v="2024-06-14T00:00:00"/>
    <m/>
    <m/>
    <m/>
    <s v="OEM Related"/>
    <s v=" "/>
    <s v="API extension for Alarm Enrichment is not functioning, and inventory API is operational."/>
    <m/>
    <s v="Critical"/>
    <s v="Open"/>
    <m/>
    <s v=" "/>
    <s v=" "/>
    <s v="Closed"/>
    <s v="23-Sep-25: Approved shall be closed"/>
    <m/>
    <m/>
    <s v="Sivaprasad"/>
    <m/>
    <m/>
    <s v="COMPLETED &amp; APPROVED"/>
    <s v=" "/>
    <s v=" "/>
    <s v=" "/>
    <m/>
    <m/>
    <m/>
    <m/>
    <m/>
    <m/>
    <s v="MOMOEM Related"/>
    <s v="OEM Related Issues"/>
    <s v="CLOSED"/>
    <m/>
    <m/>
    <m/>
    <d v="2025-09-23T00:00:00"/>
    <s v="Artefacts not Required"/>
    <m/>
    <n v="1"/>
    <x v="1"/>
  </r>
  <r>
    <n v="588"/>
    <s v="M1102"/>
    <x v="1"/>
    <d v="2024-06-14T00:00:00"/>
    <m/>
    <m/>
    <m/>
    <s v="OEM Related"/>
    <s v=" "/>
    <s v="Service impact analysis is not available, and cross-domain RCA is not provided."/>
    <m/>
    <s v="Critical"/>
    <s v="Open"/>
    <m/>
    <s v=" "/>
    <s v=" "/>
    <s v="WIP"/>
    <s v=" "/>
    <s v="L&amp;T"/>
    <s v="Sivaprasad"/>
    <s v="Sivaprasad"/>
    <m/>
    <s v="Open"/>
    <s v="WIP"/>
    <s v=" "/>
    <s v=" "/>
    <s v=" "/>
    <m/>
    <m/>
    <m/>
    <m/>
    <m/>
    <m/>
    <s v="MOMOEM Related"/>
    <s v="OEM Related Issues"/>
    <s v="OPEN"/>
    <m/>
    <m/>
    <m/>
    <m/>
    <m/>
    <m/>
    <n v="1"/>
    <x v="0"/>
  </r>
  <r>
    <n v="589"/>
    <s v="M1103"/>
    <x v="1"/>
    <d v="2024-06-14T00:00:00"/>
    <m/>
    <m/>
    <m/>
    <s v="OEM Related"/>
    <s v=" "/>
    <s v="Alarm forwarding API is not working, and there is a need for service impact and network impact information."/>
    <m/>
    <s v="Critical"/>
    <s v="Open"/>
    <m/>
    <s v=" "/>
    <s v=" "/>
    <s v="WIP"/>
    <s v=" "/>
    <s v="L&amp;T"/>
    <s v="Sivaprasad"/>
    <s v="Sivaprasad"/>
    <m/>
    <s v="Open"/>
    <s v="WIP"/>
    <s v=" "/>
    <s v=" "/>
    <s v=" "/>
    <m/>
    <m/>
    <m/>
    <m/>
    <m/>
    <m/>
    <s v="MOMOEM Related"/>
    <s v="OEM Related Issues"/>
    <s v="OPEN"/>
    <m/>
    <m/>
    <m/>
    <m/>
    <m/>
    <m/>
    <n v="1"/>
    <x v="0"/>
  </r>
  <r>
    <n v="590"/>
    <s v="M1104"/>
    <x v="1"/>
    <d v="2024-06-14T00:00:00"/>
    <m/>
    <m/>
    <m/>
    <s v="OEM Related"/>
    <s v=" "/>
    <s v="There is no topology and zonal view of IPMPLS, and some performance management points are pending validation."/>
    <m/>
    <s v="Critical"/>
    <s v="Open"/>
    <m/>
    <s v=" "/>
    <s v=" "/>
    <s v="WIP"/>
    <s v=" "/>
    <s v="L&amp;T"/>
    <s v="Sivaprasad"/>
    <s v="Sivaprasad"/>
    <m/>
    <s v="Open"/>
    <s v="WIP"/>
    <s v=" "/>
    <s v=" "/>
    <s v=" "/>
    <m/>
    <m/>
    <m/>
    <m/>
    <m/>
    <m/>
    <s v="MOMOEM Related"/>
    <s v="OEM Related Issues"/>
    <s v="OPEN"/>
    <m/>
    <m/>
    <m/>
    <m/>
    <m/>
    <m/>
    <n v="1"/>
    <x v="0"/>
  </r>
  <r>
    <n v="591"/>
    <s v="M1105"/>
    <x v="1"/>
    <d v="2024-06-14T00:00:00"/>
    <m/>
    <m/>
    <m/>
    <s v="OEM Related"/>
    <s v=" "/>
    <s v="L&amp;T to submit all API documents, not just BBNL, and involve T-Fiber for review."/>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592"/>
    <s v="M1106"/>
    <x v="1"/>
    <d v="2024-06-14T00:00:00"/>
    <m/>
    <m/>
    <m/>
    <s v="OEM Related"/>
    <s v=" "/>
    <s v="L&amp;T to demonstrate functionality and ensure alarm management is in place with the necessary enrichments."/>
    <m/>
    <s v="Critical"/>
    <s v="Open"/>
    <m/>
    <s v=" "/>
    <s v=" "/>
    <s v="Closed"/>
    <s v="23-Sep-25: Approved shall be closed"/>
    <m/>
    <m/>
    <s v="Sivaprasad"/>
    <m/>
    <m/>
    <s v="COMPLETED &amp; APPROVED"/>
    <s v=" "/>
    <s v=" "/>
    <s v=" "/>
    <m/>
    <m/>
    <m/>
    <m/>
    <m/>
    <m/>
    <s v="MOMOEM Related"/>
    <s v="OEM Related Issues"/>
    <s v="CLOSED"/>
    <m/>
    <m/>
    <m/>
    <d v="2025-09-23T00:00:00"/>
    <s v="Artefacts not Required"/>
    <m/>
    <n v="1"/>
    <x v="1"/>
  </r>
  <r>
    <n v="593"/>
    <s v="M1107"/>
    <x v="1"/>
    <d v="2024-06-14T00:00:00"/>
    <m/>
    <m/>
    <m/>
    <s v="OEM Related"/>
    <s v=" "/>
    <s v="OpenText to demonstrate the NNMi KPI dashboard and complete the end-to-end demo for threshold values."/>
    <m/>
    <s v="Critical"/>
    <s v="Open"/>
    <m/>
    <s v=" "/>
    <s v=" "/>
    <s v="WIP"/>
    <s v=" "/>
    <s v="L&amp;T"/>
    <s v="Sivaprasad"/>
    <s v="Sivaprasad"/>
    <m/>
    <s v="Open"/>
    <s v="WIP"/>
    <s v=" "/>
    <s v=" "/>
    <s v=" "/>
    <m/>
    <m/>
    <m/>
    <m/>
    <m/>
    <m/>
    <s v="MOMOEM Related"/>
    <s v="OEM Related Issues"/>
    <s v="OPEN"/>
    <m/>
    <m/>
    <m/>
    <m/>
    <m/>
    <m/>
    <n v="1"/>
    <x v="0"/>
  </r>
  <r>
    <n v="594"/>
    <s v="M1108"/>
    <x v="1"/>
    <d v="2024-06-14T00:00:00"/>
    <m/>
    <m/>
    <m/>
    <s v="OEM Related"/>
    <s v=" "/>
    <s v="L&amp;T to define the scope with NSO for the Service Inventory module and ensure it is part of the deliverables."/>
    <m/>
    <s v="Critical"/>
    <s v="Open"/>
    <m/>
    <s v=" "/>
    <s v=" "/>
    <s v="WIP"/>
    <s v=" "/>
    <s v="L&amp;T"/>
    <s v="Sivaprasad"/>
    <s v="Sivaprasad"/>
    <m/>
    <s v="Open"/>
    <s v="WIP"/>
    <s v=" "/>
    <s v=" "/>
    <s v=" "/>
    <m/>
    <m/>
    <m/>
    <m/>
    <m/>
    <m/>
    <s v="MOMOEM Related"/>
    <s v="OEM Related Issues"/>
    <s v="OPEN"/>
    <m/>
    <m/>
    <m/>
    <m/>
    <m/>
    <m/>
    <n v="1"/>
    <x v="0"/>
  </r>
  <r>
    <n v="595"/>
    <s v="M1109"/>
    <x v="1"/>
    <d v="2024-06-14T00:00:00"/>
    <m/>
    <m/>
    <m/>
    <s v="OEM Related"/>
    <s v=" "/>
    <s v="HPE to revisit all alarm scenarios, involve T-Fiber for review, and bring in industry best practices."/>
    <m/>
    <s v="Critical"/>
    <s v="Open"/>
    <m/>
    <s v=" "/>
    <s v=" "/>
    <s v="Closed"/>
    <s v="23-Sep-25: Approved shall be closed"/>
    <m/>
    <m/>
    <s v="Sivaprasad"/>
    <m/>
    <m/>
    <s v="COMPLETED &amp; APPROVED"/>
    <s v=" "/>
    <s v=" "/>
    <s v=" "/>
    <m/>
    <m/>
    <m/>
    <m/>
    <m/>
    <m/>
    <s v="MOMOEM Related"/>
    <s v="OEM Related Issues"/>
    <s v="CLOSED"/>
    <m/>
    <m/>
    <m/>
    <d v="2025-09-23T00:00:00"/>
    <s v="Artefacts not Required"/>
    <m/>
    <n v="1"/>
    <x v="1"/>
  </r>
  <r>
    <n v="596"/>
    <s v="M111"/>
    <x v="1"/>
    <d v="2023-08-01T00:00:00"/>
    <m/>
    <m/>
    <m/>
    <s v="Helpdesk"/>
    <s v="Handbook &amp; SOPs"/>
    <s v="Documentation required stating that L2 agents shall make outbound calls to customers."/>
    <m/>
    <s v="NON-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x v="1"/>
  </r>
  <r>
    <n v="597"/>
    <s v="M1110"/>
    <x v="1"/>
    <d v="2024-06-14T00:00:00"/>
    <m/>
    <m/>
    <m/>
    <s v="OEM Related"/>
    <s v=" "/>
    <s v="HPE to review the RFP, compliance documents, solution documents, and HLD document, and offer the system for AT if everything is in compliance."/>
    <m/>
    <s v="Critical"/>
    <s v="Open"/>
    <m/>
    <s v=" "/>
    <s v=" "/>
    <s v="WIP"/>
    <s v=" "/>
    <s v="L&amp;T"/>
    <s v="Sivaprasad"/>
    <s v="Sivaprasad"/>
    <m/>
    <s v="Open"/>
    <s v="WIP"/>
    <s v=" "/>
    <s v=" "/>
    <s v=" "/>
    <m/>
    <m/>
    <m/>
    <m/>
    <m/>
    <m/>
    <s v="MOMOEM Related"/>
    <s v="OEM Related Issues"/>
    <s v="OPEN"/>
    <m/>
    <m/>
    <m/>
    <m/>
    <m/>
    <m/>
    <n v="1"/>
    <x v="0"/>
  </r>
  <r>
    <n v="598"/>
    <s v="M1111"/>
    <x v="1"/>
    <d v="2024-06-14T00:00:00"/>
    <m/>
    <m/>
    <m/>
    <s v="OEM Related"/>
    <s v=" "/>
    <s v="L&amp;T to provide API library access and complete API documents of OpenText to T-Fiber as soon as possible, with follow-up by Director-NOC, T-Fiber."/>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599"/>
    <s v="M1112"/>
    <x v="1"/>
    <d v="2024-06-14T00:00:00"/>
    <m/>
    <m/>
    <m/>
    <s v="OEM Related"/>
    <s v=" "/>
    <s v="BBNL integration task completion by 30th June 2024, with day-to-day progress monitoring by Director-NOC, T-Fiber."/>
    <m/>
    <s v="Critical"/>
    <s v="Open"/>
    <m/>
    <s v=" "/>
    <s v=" "/>
    <s v="Closed"/>
    <s v="23-Sep-25: Approved shall be closed"/>
    <m/>
    <m/>
    <s v="Sivaprasad"/>
    <m/>
    <m/>
    <s v="COMPLETED &amp; APPROVED"/>
    <s v=" "/>
    <s v=" "/>
    <s v=" "/>
    <m/>
    <m/>
    <m/>
    <m/>
    <m/>
    <m/>
    <s v="MOMOEM Related"/>
    <s v="OEM Related Issues"/>
    <s v="CLOSED"/>
    <m/>
    <m/>
    <m/>
    <d v="2025-09-23T00:00:00"/>
    <s v="Artefacts not Required"/>
    <m/>
    <n v="1"/>
    <x v="1"/>
  </r>
  <r>
    <n v="600"/>
    <s v="M1113"/>
    <x v="1"/>
    <d v="2024-06-14T00:00:00"/>
    <m/>
    <m/>
    <m/>
    <s v="OEM Related"/>
    <s v=" "/>
    <s v="OpenText to provide a SMAX proposal with a detailed presentation for potential replacement analysis."/>
    <m/>
    <s v="Critical"/>
    <s v="Open"/>
    <m/>
    <s v=" "/>
    <s v=" "/>
    <s v="WIP"/>
    <s v=" "/>
    <s v="L&amp;T"/>
    <s v="Sivaprasad"/>
    <s v="Sivaprasad"/>
    <m/>
    <s v="Open"/>
    <s v="WIP"/>
    <s v=" "/>
    <s v=" "/>
    <s v=" "/>
    <m/>
    <m/>
    <m/>
    <m/>
    <m/>
    <m/>
    <s v="MOMOEM Related"/>
    <s v="OEM Related Issues"/>
    <s v="OPEN"/>
    <m/>
    <m/>
    <m/>
    <m/>
    <m/>
    <m/>
    <n v="1"/>
    <x v="0"/>
  </r>
  <r>
    <n v="601"/>
    <s v="M1114"/>
    <x v="1"/>
    <d v="2024-06-14T00:00:00"/>
    <m/>
    <m/>
    <m/>
    <s v="OEM Related"/>
    <s v=" "/>
    <s v="L&amp;T to arrange a demo for Server Performance Monitoring and submit all KPI details."/>
    <m/>
    <s v="Critical"/>
    <s v="Open"/>
    <m/>
    <s v=" "/>
    <s v=" "/>
    <s v="WIP"/>
    <s v=" "/>
    <s v="L&amp;T"/>
    <s v="Sivaprasad"/>
    <s v="Sivaprasad"/>
    <m/>
    <s v="Open"/>
    <s v="WIP"/>
    <s v=" "/>
    <s v=" "/>
    <s v=" "/>
    <m/>
    <m/>
    <m/>
    <m/>
    <m/>
    <m/>
    <s v="MOMOEM Related"/>
    <s v="OEM Related Issues"/>
    <s v="OPEN"/>
    <m/>
    <m/>
    <m/>
    <m/>
    <m/>
    <m/>
    <n v="1"/>
    <x v="0"/>
  </r>
  <r>
    <n v="602"/>
    <s v="M1115"/>
    <x v="1"/>
    <d v="2024-06-14T00:00:00"/>
    <m/>
    <m/>
    <m/>
    <s v="OEM Related"/>
    <s v=" "/>
    <s v="OpenText to define custom reports for centralized and customizable service level reporting."/>
    <m/>
    <s v="Critical"/>
    <s v="Open"/>
    <m/>
    <s v=" "/>
    <s v=" "/>
    <s v="WIP"/>
    <s v=" "/>
    <s v="L&amp;T"/>
    <s v="Sivaprasad"/>
    <s v="Sivaprasad"/>
    <m/>
    <s v="Open"/>
    <s v="WIP"/>
    <s v=" "/>
    <s v=" "/>
    <s v=" "/>
    <m/>
    <m/>
    <m/>
    <m/>
    <m/>
    <m/>
    <s v="MOMOEM Related"/>
    <s v="OEM Related Issues"/>
    <s v="OPEN"/>
    <m/>
    <m/>
    <m/>
    <m/>
    <m/>
    <m/>
    <n v="1"/>
    <x v="0"/>
  </r>
  <r>
    <n v="603"/>
    <s v="M1116"/>
    <x v="1"/>
    <d v="2024-06-14T00:00:00"/>
    <m/>
    <m/>
    <m/>
    <s v="OEM Related"/>
    <s v=" "/>
    <s v="OpenText to provide a 7-year direct support commitment and an approval system via email &amp; mobile app."/>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604"/>
    <s v="M1117"/>
    <x v="1"/>
    <d v="2024-06-14T00:00:00"/>
    <m/>
    <m/>
    <m/>
    <s v="OEM Related"/>
    <s v=" "/>
    <s v="OpenText to provide a list of device models supported for SNMP polling."/>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605"/>
    <s v="M1118"/>
    <x v="1"/>
    <d v="2024-06-14T00:00:00"/>
    <m/>
    <m/>
    <m/>
    <s v="OEM Related"/>
    <s v=" "/>
    <s v="Full API library of vTemIP is unavailable, affecting self-testing of modules."/>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606"/>
    <s v="M1119"/>
    <x v="1"/>
    <d v="2024-06-14T00:00:00"/>
    <m/>
    <m/>
    <m/>
    <s v="OEM Related"/>
    <s v=" "/>
    <s v="Product support status from OpenText and incident management issues, including ticket grouping and content filtering."/>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607"/>
    <s v="M112"/>
    <x v="1"/>
    <d v="2023-08-01T00:00:00"/>
    <m/>
    <m/>
    <m/>
    <s v="Helpdesk"/>
    <s v="Handbook &amp; SOPs"/>
    <s v="Inquiry about how the Helpdesk addresses cases where the number of the person calling differs from the number registered in the BSS database."/>
    <m/>
    <s v="NON-Critical"/>
    <s v="Open"/>
    <m/>
    <s v=" "/>
    <s v=" "/>
    <s v="WIP"/>
    <s v="11-Sep-25: BSS Integration"/>
    <m/>
    <m/>
    <s v="Siva Kumar"/>
    <m/>
    <s v="Open"/>
    <s v="WIP"/>
    <s v=" "/>
    <s v=" "/>
    <s v=" "/>
    <m/>
    <m/>
    <m/>
    <m/>
    <m/>
    <m/>
    <s v="MOMHelpdesk"/>
    <s v="Helpdesk (Contact Center)"/>
    <s v="OPEN"/>
    <m/>
    <m/>
    <m/>
    <m/>
    <m/>
    <m/>
    <n v="1"/>
    <x v="0"/>
  </r>
  <r>
    <n v="608"/>
    <s v="M1120"/>
    <x v="1"/>
    <d v="2024-06-14T00:00:00"/>
    <m/>
    <m/>
    <m/>
    <s v="OEM Related"/>
    <s v=" "/>
    <s v="Unavailability of a consolidated dashboard and cross-domain topology visibility."/>
    <m/>
    <s v="Critical"/>
    <s v="Open"/>
    <m/>
    <s v=" "/>
    <s v=" "/>
    <s v="WIP"/>
    <s v=" "/>
    <s v="L&amp;T"/>
    <s v="Sivaprasad"/>
    <s v="Sivaprasad"/>
    <m/>
    <s v="Open"/>
    <s v="WIP"/>
    <s v=" "/>
    <s v=" "/>
    <s v=" "/>
    <m/>
    <m/>
    <m/>
    <m/>
    <m/>
    <m/>
    <s v="MOMOEM Related"/>
    <s v="OEM Related Issues"/>
    <s v="OPEN"/>
    <m/>
    <m/>
    <m/>
    <m/>
    <m/>
    <m/>
    <n v="1"/>
    <x v="0"/>
  </r>
  <r>
    <n v="609"/>
    <s v="M1121"/>
    <x v="1"/>
    <d v="2024-06-14T00:00:00"/>
    <m/>
    <m/>
    <m/>
    <s v="OEM Related"/>
    <s v=" "/>
    <s v="Instability of OBR and NNMi causing issues in IT event management."/>
    <m/>
    <s v="Critical"/>
    <s v="Open"/>
    <m/>
    <s v=" "/>
    <s v=" "/>
    <s v="WIP"/>
    <s v=" "/>
    <s v="L&amp;T"/>
    <s v="Sivaprasad"/>
    <s v="Sivaprasad"/>
    <m/>
    <s v="Open"/>
    <s v="WIP"/>
    <s v=" "/>
    <s v=" "/>
    <s v=" "/>
    <m/>
    <m/>
    <m/>
    <m/>
    <m/>
    <m/>
    <s v="MOMOEM Related"/>
    <s v="OEM Related Issues"/>
    <s v="OPEN"/>
    <m/>
    <m/>
    <m/>
    <m/>
    <m/>
    <m/>
    <n v="1"/>
    <x v="0"/>
  </r>
  <r>
    <n v="610"/>
    <s v="M1122"/>
    <x v="1"/>
    <d v="2024-06-14T00:00:00"/>
    <m/>
    <m/>
    <m/>
    <s v="OEM Related"/>
    <s v=" "/>
    <s v="Concerns about the pending Network Automation and the process for implementing upgrades."/>
    <m/>
    <s v="Critical"/>
    <s v="Open"/>
    <m/>
    <s v=" "/>
    <s v=" "/>
    <s v="WIP"/>
    <s v="DUPLICATE POINT (NOC624)"/>
    <s v="L&amp;T"/>
    <s v="Sivaprasad"/>
    <s v="Sivaprasad"/>
    <m/>
    <s v="Open"/>
    <s v="WIP"/>
    <s v=" "/>
    <s v=" "/>
    <s v=" "/>
    <m/>
    <m/>
    <m/>
    <m/>
    <m/>
    <m/>
    <s v="MOMOEM Related"/>
    <s v="OEM Related Issues"/>
    <s v="OPEN"/>
    <m/>
    <m/>
    <m/>
    <m/>
    <m/>
    <m/>
    <n v="1"/>
    <x v="0"/>
  </r>
  <r>
    <n v="611"/>
    <s v="M1123"/>
    <x v="1"/>
    <d v="2024-06-14T00:00:00"/>
    <m/>
    <m/>
    <m/>
    <s v="OEM Related"/>
    <s v=" "/>
    <s v="OpenText to check and revert with timelines for API library access."/>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612"/>
    <s v="M1124"/>
    <x v="1"/>
    <d v="2024-06-14T00:00:00"/>
    <m/>
    <m/>
    <m/>
    <s v="OEM Related"/>
    <s v=" "/>
    <s v="OpenText to revisit the issue of limited ticket visibility in the UI and accommodate more data."/>
    <m/>
    <s v="Critical"/>
    <s v="Open"/>
    <m/>
    <s v=" "/>
    <s v=" "/>
    <s v="Closed"/>
    <s v="23-Sep-25: Approved shall be closed"/>
    <m/>
    <m/>
    <s v="Sivaprasad"/>
    <m/>
    <m/>
    <s v="COMPLETED &amp; APPROVED"/>
    <s v=" "/>
    <s v=" "/>
    <s v=" "/>
    <m/>
    <m/>
    <m/>
    <m/>
    <m/>
    <m/>
    <s v="MOMOEM Related"/>
    <s v="OEM Related Issues"/>
    <s v="CLOSED"/>
    <m/>
    <m/>
    <m/>
    <d v="2025-09-23T00:00:00"/>
    <s v="Artefacts not Required"/>
    <m/>
    <n v="1"/>
    <x v="1"/>
  </r>
  <r>
    <n v="613"/>
    <s v="M1125"/>
    <x v="1"/>
    <d v="2024-06-14T00:00:00"/>
    <m/>
    <m/>
    <m/>
    <s v="OEM Related"/>
    <s v=" "/>
    <s v="L&amp;T to establish a product service contract and ensure the operational team is fully engaged."/>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614"/>
    <s v="M1126"/>
    <x v="1"/>
    <d v="2024-06-14T00:00:00"/>
    <m/>
    <m/>
    <m/>
    <s v="OEM Related"/>
    <s v=" "/>
    <s v="OpenText to provide a solution for Service Level Reporting &amp; availability and to demonstrate WAN-LAN connectivity mapping."/>
    <m/>
    <s v="Critical"/>
    <s v="Open"/>
    <m/>
    <s v=" "/>
    <s v=" "/>
    <s v="WIP"/>
    <s v=" "/>
    <s v="L&amp;T"/>
    <s v="Sivaprasad"/>
    <s v="Sivaprasad"/>
    <m/>
    <s v="Open"/>
    <s v="WIP"/>
    <s v=" "/>
    <s v=" "/>
    <s v=" "/>
    <m/>
    <m/>
    <m/>
    <m/>
    <m/>
    <m/>
    <s v="MOMOEM Related"/>
    <s v="OEM Related Issues"/>
    <s v="OPEN"/>
    <m/>
    <m/>
    <m/>
    <m/>
    <m/>
    <m/>
    <n v="1"/>
    <x v="0"/>
  </r>
  <r>
    <n v="615"/>
    <s v="M1127"/>
    <x v="1"/>
    <d v="2024-06-14T00:00:00"/>
    <m/>
    <m/>
    <m/>
    <s v="OEM Related"/>
    <s v=" "/>
    <s v="L&amp;T to discuss with OpenText about Network Automation for Deployment and configuration check module License."/>
    <m/>
    <s v="Critical"/>
    <s v="Open"/>
    <m/>
    <s v=" "/>
    <s v=" "/>
    <s v="WIP"/>
    <s v=" "/>
    <s v="L&amp;T"/>
    <s v="Sivaprasad"/>
    <s v="Sivaprasad"/>
    <m/>
    <s v="Open"/>
    <s v="WIP"/>
    <s v=" "/>
    <s v=" "/>
    <s v=" "/>
    <m/>
    <m/>
    <m/>
    <m/>
    <m/>
    <m/>
    <s v="MOMOEM Related"/>
    <s v="OEM Related Issues"/>
    <s v="OPEN"/>
    <m/>
    <m/>
    <m/>
    <m/>
    <m/>
    <m/>
    <n v="1"/>
    <x v="0"/>
  </r>
  <r>
    <n v="616"/>
    <s v="M1128"/>
    <x v="1"/>
    <d v="2024-06-14T00:00:00"/>
    <m/>
    <m/>
    <m/>
    <s v="OEM Related"/>
    <s v=" "/>
    <s v="OpenText to deploy a dedicated resource in Hyderabad to close all open points and establish a standard test bed environment."/>
    <m/>
    <s v="Critical"/>
    <s v="Open"/>
    <m/>
    <s v=" "/>
    <s v=" "/>
    <s v="Closed"/>
    <s v="23-Sep-25: Approved shall be closed"/>
    <m/>
    <m/>
    <s v="Sivaprasad"/>
    <m/>
    <m/>
    <s v="COMPLETED &amp; APPROVED"/>
    <s v=" "/>
    <s v=" "/>
    <s v=" "/>
    <m/>
    <m/>
    <m/>
    <m/>
    <m/>
    <m/>
    <s v="MOMOEM Related"/>
    <s v="OEM Related Issues"/>
    <s v="CLOSED"/>
    <m/>
    <m/>
    <m/>
    <d v="2025-09-23T00:00:00"/>
    <s v="Artefacts not Required"/>
    <m/>
    <n v="1"/>
    <x v="1"/>
  </r>
  <r>
    <n v="617"/>
    <s v="M1129"/>
    <x v="1"/>
    <d v="2024-06-14T00:00:00"/>
    <m/>
    <m/>
    <m/>
    <s v="OEM Related"/>
    <s v=" "/>
    <s v="All demonstrations should be conducted in the presence of T-Fiber representatives, and product compliance with ITIL Gold level certification needs to be rechecked."/>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618"/>
    <s v="M113"/>
    <x v="1"/>
    <d v="2023-08-01T00:00:00"/>
    <m/>
    <m/>
    <m/>
    <s v="Helpdesk"/>
    <s v="Handbook &amp; SOPs"/>
    <s v="Clarification needed on the sphere of activity between NOC Technical administrators and Helpdesk agents."/>
    <m/>
    <s v="NON-Critical"/>
    <s v="Open"/>
    <m/>
    <s v=" "/>
    <s v=" "/>
    <s v="Artefacts to be submitt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x v="1"/>
  </r>
  <r>
    <n v="619"/>
    <s v="M1130"/>
    <x v="1"/>
    <d v="2024-06-28T00:00:00"/>
    <m/>
    <m/>
    <m/>
    <s v="Security &amp; Regulatory Compliance"/>
    <s v="Compliance"/>
    <s v="L&amp;T Security Teams &amp; Technical Head to resolve login issues for Pkg B &amp; C teams by the end of the next week."/>
    <m/>
    <s v="Critical"/>
    <s v="Open"/>
    <m/>
    <s v=" "/>
    <s v=" "/>
    <m/>
    <s v=" "/>
    <m/>
    <m/>
    <s v="Sarmendra"/>
    <m/>
    <s v="Open"/>
    <s v="Open"/>
    <s v=" "/>
    <s v=" "/>
    <s v=" "/>
    <m/>
    <m/>
    <m/>
    <m/>
    <m/>
    <m/>
    <s v="MOMSecurity &amp; Regulatory Compliance"/>
    <s v="Security"/>
    <s v="OPEN"/>
    <m/>
    <m/>
    <m/>
    <m/>
    <e v="#N/A"/>
    <m/>
    <n v="1"/>
    <x v="0"/>
  </r>
  <r>
    <n v="620"/>
    <s v="M1131"/>
    <x v="1"/>
    <d v="2024-06-28T00:00:00"/>
    <m/>
    <m/>
    <m/>
    <s v="OSS"/>
    <s v="Product"/>
    <s v="L&amp;T OSS SME to provide updates on the PMS issue with the secondary database after consultation with the OEM."/>
    <m/>
    <s v="Critical"/>
    <s v="Open"/>
    <m/>
    <s v=" "/>
    <s v=" "/>
    <m/>
    <m/>
    <m/>
    <m/>
    <s v="Suresh Pawar"/>
    <m/>
    <m/>
    <s v="CLOSURE REVIEW PENDING "/>
    <s v=" "/>
    <s v=" "/>
    <s v=" "/>
    <m/>
    <m/>
    <m/>
    <m/>
    <m/>
    <m/>
    <s v="MOMOSS"/>
    <s v="Applications/Tools"/>
    <s v="OPEN"/>
    <s v="COMPLETED"/>
    <n v="0"/>
    <m/>
    <m/>
    <e v="#N/A"/>
    <m/>
    <n v="1"/>
    <x v="2"/>
  </r>
  <r>
    <n v="621"/>
    <s v="M1132"/>
    <x v="1"/>
    <d v="2024-06-28T00:00:00"/>
    <m/>
    <m/>
    <m/>
    <s v="Security &amp; Regulatory Compliance"/>
    <s v="Compliance"/>
    <s v="L&amp;T to work with the vendor to define a solution for integrating AD with Alepo AAA."/>
    <m/>
    <s v="Critical"/>
    <s v="Open"/>
    <m/>
    <s v=" "/>
    <s v=" "/>
    <m/>
    <s v=" "/>
    <m/>
    <m/>
    <s v="Sarmendra"/>
    <m/>
    <s v="Open"/>
    <s v="Open"/>
    <s v=" "/>
    <s v=" "/>
    <s v=" "/>
    <m/>
    <m/>
    <m/>
    <m/>
    <m/>
    <m/>
    <s v="MOMSecurity &amp; Regulatory Compliance"/>
    <s v="Security"/>
    <s v="OPEN"/>
    <m/>
    <m/>
    <m/>
    <m/>
    <e v="#N/A"/>
    <m/>
    <n v="1"/>
    <x v="0"/>
  </r>
  <r>
    <n v="622"/>
    <s v="M1133"/>
    <x v="1"/>
    <d v="2024-06-28T00:00:00"/>
    <m/>
    <m/>
    <m/>
    <s v="Security &amp; Regulatory Compliance"/>
    <s v="Compliance"/>
    <s v="GPON SME to discuss with OEM and understand the reporting for categorizing users in EMS &amp; AMS systems."/>
    <m/>
    <s v="Critical"/>
    <s v="Open"/>
    <m/>
    <s v=" "/>
    <s v=" "/>
    <m/>
    <s v=" "/>
    <m/>
    <m/>
    <s v="Sarmendra"/>
    <m/>
    <s v="Open"/>
    <s v="Open"/>
    <s v=" "/>
    <s v=" "/>
    <s v=" "/>
    <m/>
    <m/>
    <m/>
    <m/>
    <m/>
    <m/>
    <s v="MOMSecurity &amp; Regulatory Compliance"/>
    <s v="Security"/>
    <s v="OPEN"/>
    <m/>
    <m/>
    <m/>
    <m/>
    <e v="#N/A"/>
    <m/>
    <n v="1"/>
    <x v="0"/>
  </r>
  <r>
    <n v="623"/>
    <s v="M1134"/>
    <x v="1"/>
    <d v="2024-06-28T00:00:00"/>
    <m/>
    <m/>
    <m/>
    <s v="Security &amp; Regulatory Compliance"/>
    <s v="Compliance"/>
    <s v="L&amp;T Security team &amp; DC infra team to complete the RBAC list updates with domain-wise user information."/>
    <m/>
    <s v="Critical"/>
    <s v="Closed"/>
    <m/>
    <s v=" "/>
    <s v=" "/>
    <m/>
    <s v=" "/>
    <m/>
    <m/>
    <s v="Sarmendra"/>
    <m/>
    <m/>
    <s v="CLOSURE REVIEW PENDING "/>
    <s v=" "/>
    <s v=" "/>
    <s v=" "/>
    <m/>
    <m/>
    <m/>
    <m/>
    <m/>
    <m/>
    <s v="MOMSecurity &amp; Regulatory Compliance"/>
    <s v="Security"/>
    <s v="OPEN"/>
    <m/>
    <m/>
    <m/>
    <m/>
    <s v="Artefacts to be Submitted"/>
    <m/>
    <n v="1"/>
    <x v="2"/>
  </r>
  <r>
    <n v="624"/>
    <s v="M1135"/>
    <x v="1"/>
    <d v="2024-06-28T00:00:00"/>
    <m/>
    <m/>
    <m/>
    <s v="Security &amp; Regulatory Compliance"/>
    <s v="Compliance"/>
    <s v="AD not integrating with Alepo AAA."/>
    <m/>
    <s v="Critical"/>
    <s v="Open"/>
    <m/>
    <s v=" "/>
    <s v=" "/>
    <m/>
    <s v=" "/>
    <m/>
    <m/>
    <s v="Sarmendra"/>
    <m/>
    <s v="Open"/>
    <s v="Open"/>
    <s v=" "/>
    <s v=" "/>
    <s v=" "/>
    <m/>
    <m/>
    <m/>
    <m/>
    <m/>
    <m/>
    <s v="MOMSecurity &amp; Regulatory Compliance"/>
    <s v="Security"/>
    <s v="OPEN"/>
    <m/>
    <m/>
    <m/>
    <m/>
    <e v="#N/A"/>
    <m/>
    <n v="1"/>
    <x v="0"/>
  </r>
  <r>
    <n v="625"/>
    <s v="M1136"/>
    <x v="1"/>
    <d v="2024-06-28T00:00:00"/>
    <m/>
    <m/>
    <m/>
    <s v="Security &amp; Regulatory Compliance"/>
    <s v="Compliance"/>
    <s v="Local users not removed in EMS, AMS, etc., and not verified through AD/Alepo AAA."/>
    <m/>
    <s v="Critical"/>
    <s v="Open"/>
    <m/>
    <s v=" "/>
    <s v=" "/>
    <m/>
    <s v=" "/>
    <m/>
    <m/>
    <s v="Sarmendra"/>
    <m/>
    <s v="Open"/>
    <s v="Open"/>
    <s v=" "/>
    <s v=" "/>
    <s v=" "/>
    <m/>
    <m/>
    <m/>
    <m/>
    <m/>
    <m/>
    <s v="MOMSecurity &amp; Regulatory Compliance"/>
    <s v="Security"/>
    <s v="OPEN"/>
    <m/>
    <m/>
    <m/>
    <m/>
    <e v="#N/A"/>
    <m/>
    <n v="1"/>
    <x v="0"/>
  </r>
  <r>
    <n v="626"/>
    <s v="M1137"/>
    <x v="1"/>
    <d v="2024-06-28T00:00:00"/>
    <m/>
    <m/>
    <m/>
    <s v="Security &amp; Regulatory Compliance"/>
    <s v="Compliance"/>
    <s v="Cisco EPNM has two separate profiles for a single user after login through TACACS, which needs resolution."/>
    <m/>
    <s v="Critical"/>
    <s v="Open"/>
    <m/>
    <s v=" "/>
    <s v=" "/>
    <m/>
    <s v=" "/>
    <m/>
    <m/>
    <s v="Sarmendra"/>
    <m/>
    <s v="Open"/>
    <s v="Open"/>
    <s v=" "/>
    <s v=" "/>
    <s v=" "/>
    <m/>
    <m/>
    <m/>
    <m/>
    <m/>
    <m/>
    <s v="MOMSecurity &amp; Regulatory Compliance"/>
    <s v="Security"/>
    <s v="OPEN"/>
    <m/>
    <m/>
    <m/>
    <m/>
    <e v="#N/A"/>
    <m/>
    <n v="1"/>
    <x v="0"/>
  </r>
  <r>
    <n v="627"/>
    <s v="M1138"/>
    <x v="1"/>
    <d v="2024-06-28T00:00:00"/>
    <m/>
    <m/>
    <m/>
    <s v="Security &amp; Regulatory Compliance"/>
    <s v="Compliance"/>
    <s v="L&amp;T does not have HPE Admin access and is missing some OT systems in OSS."/>
    <m/>
    <s v="Critical"/>
    <s v="Open"/>
    <m/>
    <s v=" "/>
    <s v=" "/>
    <m/>
    <m/>
    <m/>
    <m/>
    <s v="Suresh Pawar"/>
    <m/>
    <m/>
    <s v="CLOSURE REVIEW PENDING "/>
    <s v=" "/>
    <s v=" "/>
    <s v=" "/>
    <m/>
    <m/>
    <m/>
    <m/>
    <m/>
    <m/>
    <s v="MOMSecurity &amp; Regulatory Compliance"/>
    <s v="Security"/>
    <s v="OPEN"/>
    <s v="COMPLETED"/>
    <n v="0"/>
    <m/>
    <m/>
    <e v="#N/A"/>
    <m/>
    <n v="1"/>
    <x v="2"/>
  </r>
  <r>
    <n v="628"/>
    <s v="M1139"/>
    <x v="1"/>
    <d v="2024-06-28T00:00:00"/>
    <m/>
    <m/>
    <m/>
    <s v="Security &amp; Regulatory Compliance"/>
    <s v="Compliance"/>
    <s v="ISE HA DC to DR not working due to pending ISE software upgrade."/>
    <m/>
    <s v="Critical"/>
    <s v="Open"/>
    <m/>
    <s v=" "/>
    <s v=" "/>
    <m/>
    <s v=" "/>
    <m/>
    <m/>
    <s v="Sarmendra"/>
    <m/>
    <s v="Open"/>
    <s v="Open"/>
    <s v=" "/>
    <s v=" "/>
    <s v=" "/>
    <m/>
    <m/>
    <m/>
    <m/>
    <m/>
    <m/>
    <s v="MOMSecurity &amp; Regulatory Compliance"/>
    <s v="Security"/>
    <s v="OPEN"/>
    <m/>
    <m/>
    <m/>
    <m/>
    <e v="#N/A"/>
    <m/>
    <n v="1"/>
    <x v="0"/>
  </r>
  <r>
    <n v="629"/>
    <s v="M114"/>
    <x v="1"/>
    <d v="2023-08-01T00:00:00"/>
    <m/>
    <m/>
    <m/>
    <s v="Helpdesk"/>
    <s v="Training"/>
    <s v="Training for Helpdesk Users and Managers"/>
    <m/>
    <s v="Critical"/>
    <s v="Open"/>
    <m/>
    <s v=" "/>
    <s v=" "/>
    <s v="Closed"/>
    <s v="24-Sep-25: Artefacts to be uploaded"/>
    <m/>
    <m/>
    <s v="Siva Kumar"/>
    <m/>
    <m/>
    <s v="COMPLETED &amp; APPROVED"/>
    <s v=" "/>
    <s v=" "/>
    <s v=" "/>
    <m/>
    <m/>
    <m/>
    <m/>
    <m/>
    <m/>
    <s v="MOMHelpdesk"/>
    <s v="Helpdesk (Contact Center)"/>
    <s v="CLOSED"/>
    <m/>
    <m/>
    <m/>
    <d v="2025-09-24T00:00:00"/>
    <s v="\\172.28.9.34\Artefacts_T-Fiber TNOC Tracker\HELPDESK\M114,722,134"/>
    <m/>
    <n v="1"/>
    <x v="1"/>
  </r>
  <r>
    <n v="630"/>
    <s v="M1140"/>
    <x v="1"/>
    <d v="2024-06-28T00:00:00"/>
    <m/>
    <m/>
    <m/>
    <s v="Security &amp; Regulatory Compliance"/>
    <s v="Compliance"/>
    <s v="L&amp;T to share user details with Ravi for reconciliation in RBAC worksheets."/>
    <m/>
    <s v="Critical"/>
    <s v="Open"/>
    <m/>
    <s v=" "/>
    <s v=" "/>
    <m/>
    <s v=" "/>
    <m/>
    <m/>
    <s v="Sarmendra"/>
    <m/>
    <s v="Open"/>
    <s v="Open"/>
    <s v=" "/>
    <s v=" "/>
    <s v=" "/>
    <m/>
    <m/>
    <m/>
    <m/>
    <m/>
    <m/>
    <s v="MOMSecurity &amp; Regulatory Compliance"/>
    <s v="Security"/>
    <s v="OPEN"/>
    <m/>
    <m/>
    <m/>
    <m/>
    <e v="#N/A"/>
    <m/>
    <n v="1"/>
    <x v="0"/>
  </r>
  <r>
    <n v="631"/>
    <s v="M1141"/>
    <x v="1"/>
    <d v="2024-06-28T00:00:00"/>
    <m/>
    <m/>
    <m/>
    <s v="Security &amp; Regulatory Compliance"/>
    <s v="Compliance"/>
    <s v="L&amp;T to ensure all users are domain verified through AD/Alepo AAA and remove local users."/>
    <m/>
    <s v="Critical"/>
    <s v="Open"/>
    <m/>
    <s v=" "/>
    <s v=" "/>
    <m/>
    <s v=" "/>
    <m/>
    <m/>
    <s v="Sarmendra"/>
    <m/>
    <s v="Open"/>
    <s v="Open"/>
    <s v=" "/>
    <s v=" "/>
    <s v=" "/>
    <m/>
    <m/>
    <m/>
    <m/>
    <m/>
    <m/>
    <s v="MOMSecurity &amp; Regulatory Compliance"/>
    <s v="Security"/>
    <s v="OPEN"/>
    <m/>
    <m/>
    <m/>
    <m/>
    <e v="#N/A"/>
    <m/>
    <n v="1"/>
    <x v="0"/>
  </r>
  <r>
    <n v="632"/>
    <s v="M1142"/>
    <x v="1"/>
    <d v="2024-06-28T00:00:00"/>
    <m/>
    <m/>
    <m/>
    <s v="Security &amp; Regulatory Compliance"/>
    <s v="Compliance"/>
    <s v="L&amp;T to follow a consistent format for user IDs across all domains."/>
    <m/>
    <s v="Critical"/>
    <s v="Open"/>
    <m/>
    <s v=" "/>
    <s v=" "/>
    <m/>
    <s v=" "/>
    <m/>
    <m/>
    <s v="Sarmendra"/>
    <m/>
    <s v="Open"/>
    <s v="Open"/>
    <s v=" "/>
    <s v=" "/>
    <s v=" "/>
    <m/>
    <m/>
    <m/>
    <m/>
    <m/>
    <m/>
    <s v="MOMSecurity &amp; Regulatory Compliance"/>
    <s v="Security"/>
    <s v="OPEN"/>
    <m/>
    <m/>
    <m/>
    <m/>
    <e v="#N/A"/>
    <m/>
    <n v="1"/>
    <x v="0"/>
  </r>
  <r>
    <n v="633"/>
    <s v="M1143"/>
    <x v="1"/>
    <d v="2024-06-28T00:00:00"/>
    <m/>
    <m/>
    <m/>
    <s v="Security &amp; Regulatory Compliance"/>
    <s v="Compliance"/>
    <s v="L&amp;T OSS SME to initiate communication with OEMs for admin user control access."/>
    <m/>
    <s v="Critical"/>
    <s v="Open"/>
    <m/>
    <s v=" "/>
    <s v=" "/>
    <m/>
    <m/>
    <m/>
    <m/>
    <s v="Suresh Pawar"/>
    <m/>
    <m/>
    <s v="CLOSURE REVIEW PENDING "/>
    <s v=" "/>
    <s v=" "/>
    <s v=" "/>
    <m/>
    <m/>
    <m/>
    <m/>
    <m/>
    <m/>
    <s v="MOMSecurity &amp; Regulatory Compliance"/>
    <s v="Security"/>
    <s v="OPEN"/>
    <s v="COMPLETED"/>
    <n v="0"/>
    <m/>
    <m/>
    <e v="#N/A"/>
    <m/>
    <n v="1"/>
    <x v="2"/>
  </r>
  <r>
    <n v="634"/>
    <s v="M1144"/>
    <x v="1"/>
    <d v="2024-06-28T00:00:00"/>
    <m/>
    <m/>
    <m/>
    <s v="Security &amp; Regulatory Compliance"/>
    <s v="Compliance"/>
    <s v="L&amp;T to prepare a checklist, test user access domain-wise, and create users based on necessary approvals."/>
    <m/>
    <s v="Critical"/>
    <s v="Open"/>
    <m/>
    <s v=" "/>
    <s v=" "/>
    <m/>
    <s v=" "/>
    <m/>
    <m/>
    <s v="Sarmendra"/>
    <m/>
    <s v="Open"/>
    <s v="Open"/>
    <s v=" "/>
    <s v=" "/>
    <s v=" "/>
    <m/>
    <m/>
    <m/>
    <m/>
    <m/>
    <m/>
    <s v="MOMSecurity &amp; Regulatory Compliance"/>
    <s v="Security"/>
    <s v="OPEN"/>
    <m/>
    <m/>
    <m/>
    <m/>
    <e v="#N/A"/>
    <m/>
    <n v="1"/>
    <x v="0"/>
  </r>
  <r>
    <n v="635"/>
    <s v="M1145"/>
    <x v="1"/>
    <d v="2024-06-28T00:00:00"/>
    <m/>
    <m/>
    <m/>
    <s v="Security &amp; Regulatory Compliance"/>
    <s v="Compliance"/>
    <s v="L&amp;T to rebuild CSM with necessary resources (storage) as a long-term solution."/>
    <m/>
    <s v="Critical"/>
    <s v="Open"/>
    <m/>
    <s v=" "/>
    <s v=" "/>
    <m/>
    <s v=" "/>
    <m/>
    <m/>
    <s v="Sarmendra"/>
    <m/>
    <s v="Open"/>
    <s v="Open"/>
    <s v=" "/>
    <s v=" "/>
    <s v=" "/>
    <m/>
    <m/>
    <m/>
    <m/>
    <m/>
    <m/>
    <s v="MOMSecurity &amp; Regulatory Compliance"/>
    <s v="Security"/>
    <s v="OPEN"/>
    <m/>
    <m/>
    <m/>
    <m/>
    <e v="#N/A"/>
    <m/>
    <n v="1"/>
    <x v="0"/>
  </r>
  <r>
    <n v="636"/>
    <s v="M1146"/>
    <x v="1"/>
    <d v="2024-06-28T00:00:00"/>
    <m/>
    <m/>
    <m/>
    <s v="Security &amp; Regulatory Compliance"/>
    <s v="Compliance"/>
    <s v="Mark Mr. Sandeep in any escalation emails for pending issues with L&amp;T."/>
    <m/>
    <s v="Critical"/>
    <s v="Open"/>
    <m/>
    <s v=" "/>
    <s v=" "/>
    <m/>
    <s v="Sandeep is marked in mails"/>
    <m/>
    <m/>
    <s v="Sarmendra"/>
    <m/>
    <m/>
    <s v="CLOSURE REVIEW PENDING "/>
    <s v=" "/>
    <s v=" "/>
    <s v=" "/>
    <m/>
    <m/>
    <m/>
    <m/>
    <m/>
    <m/>
    <s v="MOMSecurity &amp; Regulatory Compliance"/>
    <s v="Security"/>
    <s v="OPEN"/>
    <m/>
    <m/>
    <m/>
    <m/>
    <s v="Artefacts to be Submitted"/>
    <m/>
    <n v="1"/>
    <x v="2"/>
  </r>
  <r>
    <n v="637"/>
    <s v="M1147"/>
    <x v="1"/>
    <d v="2024-07-12T00:00:00"/>
    <m/>
    <m/>
    <m/>
    <s v="OEM Related"/>
    <s v=" "/>
    <s v="Cisco confirmed that Airtel uses NSO for IP/MPLS with around 70,000 devices, and Jio uses it for transport management and service provisioning."/>
    <m/>
    <s v="Critical"/>
    <s v="Open"/>
    <m/>
    <s v=" "/>
    <s v=" "/>
    <s v="WIP"/>
    <s v=" "/>
    <s v="L&amp;T"/>
    <s v="Sivaprasad"/>
    <s v="Sivaprasad"/>
    <m/>
    <s v="Open"/>
    <s v="WIP"/>
    <s v=" "/>
    <s v=" "/>
    <s v=" "/>
    <m/>
    <m/>
    <m/>
    <m/>
    <m/>
    <m/>
    <s v="MOMOEM Related"/>
    <s v="OEM Related Issues"/>
    <s v="OPEN"/>
    <m/>
    <m/>
    <m/>
    <m/>
    <m/>
    <m/>
    <n v="1"/>
    <x v="0"/>
  </r>
  <r>
    <n v="638"/>
    <s v="M1148"/>
    <x v="1"/>
    <d v="2024-07-12T00:00:00"/>
    <m/>
    <m/>
    <m/>
    <s v="OEM Related"/>
    <s v=" "/>
    <s v="In T-Fiber, NSO interfaces with EMS for GPON (Nokia &amp; Tejas) and directly with network elements for Cisco IP/MPLS."/>
    <m/>
    <s v="Critical"/>
    <s v="Open"/>
    <m/>
    <s v=" "/>
    <s v=" "/>
    <s v="WIP"/>
    <s v=" "/>
    <s v="L&amp;T"/>
    <s v="Sivaprasad"/>
    <s v="Sivaprasad"/>
    <m/>
    <s v="Open"/>
    <s v="WIP"/>
    <s v=" "/>
    <s v=" "/>
    <s v=" "/>
    <m/>
    <m/>
    <m/>
    <m/>
    <m/>
    <m/>
    <s v="MOMOEM Related"/>
    <s v="OEM Related Issues"/>
    <s v="OPEN"/>
    <m/>
    <m/>
    <m/>
    <m/>
    <m/>
    <m/>
    <n v="1"/>
    <x v="0"/>
  </r>
  <r>
    <n v="639"/>
    <s v="M1149"/>
    <x v="1"/>
    <d v="2024-07-12T00:00:00"/>
    <m/>
    <m/>
    <m/>
    <s v="OEM Related"/>
    <s v=" "/>
    <s v="SVP, T-Fiber requested a comprehensive update on the project's progress, including accomplishments, pending tasks, and future plans."/>
    <m/>
    <s v="Critical"/>
    <s v="Open"/>
    <m/>
    <s v=" "/>
    <s v=" "/>
    <s v="WIP"/>
    <s v=" "/>
    <s v="L&amp;T"/>
    <s v="Sivaprasad"/>
    <s v="Sivaprasad"/>
    <m/>
    <s v="Open"/>
    <s v="WIP"/>
    <s v=" "/>
    <s v=" "/>
    <s v=" "/>
    <m/>
    <m/>
    <m/>
    <m/>
    <m/>
    <m/>
    <s v="MOMOEM Related"/>
    <s v="OEM Related Issues"/>
    <s v="OPEN"/>
    <m/>
    <m/>
    <m/>
    <m/>
    <m/>
    <m/>
    <n v="1"/>
    <x v="0"/>
  </r>
  <r>
    <n v="640"/>
    <s v="M115"/>
    <x v="1"/>
    <d v="2023-08-01T00:00:00"/>
    <m/>
    <m/>
    <m/>
    <s v="Helpdesk"/>
    <s v="Handbook &amp; SOPs"/>
    <s v="Detailed Helpdesk Process Steps"/>
    <m/>
    <s v="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x v="1"/>
  </r>
  <r>
    <n v="641"/>
    <s v="M1150"/>
    <x v="1"/>
    <d v="2024-07-12T00:00:00"/>
    <m/>
    <m/>
    <m/>
    <s v="OEM Related"/>
    <s v="Cisco"/>
    <s v="Cisco confirmed that lab licenses are provided free with production licenses and that it is standard practice to set up a pre-production environment."/>
    <m/>
    <s v="Critical"/>
    <s v="Open"/>
    <m/>
    <s v=" "/>
    <s v=" "/>
    <s v="WIP"/>
    <s v=" "/>
    <s v="L&amp;T"/>
    <s v="Sivaprasad"/>
    <s v="Sivaprasad"/>
    <m/>
    <s v="Open"/>
    <s v="WIP"/>
    <s v=" "/>
    <s v=" "/>
    <s v=" "/>
    <m/>
    <m/>
    <m/>
    <m/>
    <m/>
    <m/>
    <s v="MOMOEM Related"/>
    <s v="OEM Related Issues"/>
    <s v="OPEN"/>
    <m/>
    <m/>
    <m/>
    <m/>
    <m/>
    <m/>
    <n v="1"/>
    <x v="0"/>
  </r>
  <r>
    <n v="642"/>
    <s v="M1151"/>
    <x v="1"/>
    <d v="2024-07-12T00:00:00"/>
    <m/>
    <m/>
    <m/>
    <s v="OEM Related"/>
    <s v="Cisco"/>
    <s v="Cisco assured to provide access to the Smartlicenses portal for T-Fiber and to share the full library of APIs for all A&amp;O modules."/>
    <m/>
    <s v="Critical"/>
    <s v="Open"/>
    <m/>
    <s v=" "/>
    <s v=" "/>
    <s v="WIP"/>
    <s v=" "/>
    <s v="L&amp;T"/>
    <s v="Sivaprasad"/>
    <s v="Sivaprasad"/>
    <m/>
    <s v="Open"/>
    <s v="WIP"/>
    <s v=" "/>
    <s v=" "/>
    <s v=" "/>
    <m/>
    <m/>
    <m/>
    <m/>
    <m/>
    <m/>
    <s v="MOMOEM Related"/>
    <s v="OEM Related Issues"/>
    <s v="OPEN"/>
    <m/>
    <m/>
    <m/>
    <m/>
    <m/>
    <m/>
    <n v="1"/>
    <x v="0"/>
  </r>
  <r>
    <n v="643"/>
    <s v="M1152"/>
    <x v="1"/>
    <d v="2024-07-12T00:00:00"/>
    <m/>
    <m/>
    <m/>
    <s v="OEM Related"/>
    <s v=" "/>
    <s v="Technical Support and Operations:"/>
    <m/>
    <s v="Critical"/>
    <s v="Open"/>
    <m/>
    <s v=" "/>
    <s v=" "/>
    <s v="Closed"/>
    <s v="23-Sep-25: Approved shall be closed"/>
    <m/>
    <m/>
    <s v="Sivaprasad"/>
    <m/>
    <m/>
    <s v="COMPLETED &amp; APPROVED"/>
    <s v=" "/>
    <s v=" "/>
    <s v=" "/>
    <m/>
    <m/>
    <m/>
    <m/>
    <m/>
    <m/>
    <s v="MOMOEM Related"/>
    <s v="OEM Related Issues"/>
    <s v="CLOSED"/>
    <m/>
    <m/>
    <m/>
    <d v="2025-09-23T00:00:00"/>
    <s v="Artefacts not Required"/>
    <m/>
    <n v="1"/>
    <x v="1"/>
  </r>
  <r>
    <n v="644"/>
    <s v="M1153"/>
    <x v="1"/>
    <d v="2024-07-12T00:00:00"/>
    <m/>
    <m/>
    <m/>
    <s v="OEM Related"/>
    <s v=" "/>
    <s v="Discussions were held about the method of operation for NED and product lifecycle management."/>
    <m/>
    <s v="Critical"/>
    <s v="Open"/>
    <m/>
    <s v=" "/>
    <s v=" "/>
    <s v="Closed"/>
    <s v="23-Sep-25: Approved shall be closed"/>
    <m/>
    <m/>
    <s v="Sivaprasad"/>
    <m/>
    <m/>
    <s v="COMPLETED &amp; APPROVED"/>
    <s v=" "/>
    <s v=" "/>
    <s v=" "/>
    <m/>
    <m/>
    <m/>
    <m/>
    <m/>
    <m/>
    <s v="MOMOEM Related"/>
    <s v="OEM Related Issues"/>
    <s v="CLOSED"/>
    <m/>
    <m/>
    <m/>
    <d v="2025-09-23T00:00:00"/>
    <s v="Artefacts not Required"/>
    <m/>
    <n v="1"/>
    <x v="1"/>
  </r>
  <r>
    <n v="645"/>
    <s v="M1154"/>
    <x v="1"/>
    <d v="2024-07-12T00:00:00"/>
    <m/>
    <m/>
    <m/>
    <s v="OEM Related"/>
    <s v="Cisco"/>
    <s v="Cisco suggested a gradual handover process with a joint account of L&amp;T and Cisco for a smooth transition."/>
    <m/>
    <s v="Critical"/>
    <s v="Open"/>
    <m/>
    <s v=" "/>
    <s v=" "/>
    <s v="WIP"/>
    <s v=" "/>
    <s v="L&amp;T"/>
    <s v="Sivaprasad"/>
    <s v="Sivaprasad"/>
    <m/>
    <s v="Open"/>
    <s v="WIP"/>
    <s v=" "/>
    <s v=" "/>
    <s v=" "/>
    <m/>
    <m/>
    <m/>
    <m/>
    <m/>
    <m/>
    <s v="MOMOEM Related"/>
    <s v="OEM Related Issues"/>
    <s v="OPEN"/>
    <m/>
    <m/>
    <m/>
    <m/>
    <m/>
    <m/>
    <n v="1"/>
    <x v="0"/>
  </r>
  <r>
    <n v="646"/>
    <s v="M1155"/>
    <x v="1"/>
    <d v="2024-07-12T00:00:00"/>
    <m/>
    <m/>
    <m/>
    <s v="OEM Related"/>
    <s v="NSO"/>
    <s v="Director-P&amp;E, T-Fiber inquired about the system responsible for maintaining the complete inventory within NSO."/>
    <m/>
    <s v="Critical"/>
    <s v="Open"/>
    <m/>
    <s v=" "/>
    <s v=" "/>
    <s v="WIP"/>
    <s v=" "/>
    <s v="L&amp;T"/>
    <s v="Sivaprasad"/>
    <s v="Sivaprasad"/>
    <m/>
    <s v="Open"/>
    <s v="WIP"/>
    <s v=" "/>
    <s v=" "/>
    <s v=" "/>
    <m/>
    <m/>
    <m/>
    <m/>
    <m/>
    <m/>
    <s v="MOMOEM Related"/>
    <s v="OEM Related Issues"/>
    <s v="OPEN"/>
    <m/>
    <m/>
    <m/>
    <m/>
    <m/>
    <m/>
    <n v="1"/>
    <x v="0"/>
  </r>
  <r>
    <n v="647"/>
    <s v="M1156"/>
    <x v="1"/>
    <d v="2024-07-12T00:00:00"/>
    <m/>
    <m/>
    <m/>
    <s v="OEM Related"/>
    <s v="Cisco"/>
    <s v="Cisco mentioned that full orchestration currently requires human intervention, and a service discovery and reconciliation module is needed for full automation."/>
    <m/>
    <s v="Critical"/>
    <s v="Open"/>
    <m/>
    <s v=" "/>
    <s v=" "/>
    <s v="WIP"/>
    <s v=" "/>
    <s v="L&amp;T"/>
    <s v="Sivaprasad"/>
    <s v="Sivaprasad"/>
    <m/>
    <s v="Open"/>
    <s v="WIP"/>
    <s v=" "/>
    <s v=" "/>
    <s v=" "/>
    <m/>
    <m/>
    <m/>
    <m/>
    <m/>
    <m/>
    <s v="MOMOEM Related"/>
    <s v="OEM Related Issues"/>
    <s v="OPEN"/>
    <m/>
    <m/>
    <m/>
    <m/>
    <m/>
    <m/>
    <n v="1"/>
    <x v="0"/>
  </r>
  <r>
    <n v="648"/>
    <s v="M1157"/>
    <x v="1"/>
    <d v="2024-07-12T00:00:00"/>
    <m/>
    <m/>
    <m/>
    <s v="OEM Related"/>
    <s v=" "/>
    <s v="Concerns were raised about customization in the pre-production phase and the need to complete customizations before going live."/>
    <m/>
    <s v="Critical"/>
    <s v="Open"/>
    <m/>
    <s v=" "/>
    <s v=" "/>
    <s v="WIP"/>
    <s v=" "/>
    <s v="L&amp;T"/>
    <s v="Sivaprasad"/>
    <s v="Sivaprasad"/>
    <m/>
    <s v="Open"/>
    <s v="WIP"/>
    <s v=" "/>
    <s v=" "/>
    <s v=" "/>
    <m/>
    <m/>
    <m/>
    <m/>
    <m/>
    <m/>
    <s v="MOMOEM Related"/>
    <s v="OEM Related Issues"/>
    <s v="OPEN"/>
    <m/>
    <m/>
    <m/>
    <m/>
    <m/>
    <m/>
    <n v="1"/>
    <x v="0"/>
  </r>
  <r>
    <n v="649"/>
    <s v="M1158"/>
    <x v="1"/>
    <d v="2024-07-12T00:00:00"/>
    <m/>
    <m/>
    <m/>
    <s v="OEM Related"/>
    <s v="Cisco"/>
    <s v="Cisco emphasized the importance of a change management system for configuration changes and the need for a service audit feature."/>
    <m/>
    <s v="Critical"/>
    <s v="Open"/>
    <m/>
    <s v=" "/>
    <s v=" "/>
    <s v="WIP"/>
    <s v=" "/>
    <s v="L&amp;T"/>
    <s v="Sivaprasad"/>
    <s v="Sivaprasad"/>
    <m/>
    <s v="Open"/>
    <s v="WIP"/>
    <s v=" "/>
    <s v=" "/>
    <s v=" "/>
    <m/>
    <m/>
    <m/>
    <m/>
    <m/>
    <m/>
    <s v="MOMOEM Related"/>
    <s v="OEM Related Issues"/>
    <s v="OPEN"/>
    <m/>
    <m/>
    <m/>
    <m/>
    <m/>
    <m/>
    <n v="1"/>
    <x v="0"/>
  </r>
  <r>
    <n v="650"/>
    <s v="M1159"/>
    <x v="1"/>
    <d v="2024-07-12T00:00:00"/>
    <m/>
    <m/>
    <m/>
    <s v="OEM Related"/>
    <s v="Cisco"/>
    <s v="Cisco to provide all API libraries and hand over NED with knowledge transfers."/>
    <m/>
    <s v="Critical"/>
    <s v="Open"/>
    <m/>
    <s v=" "/>
    <s v=" "/>
    <s v="WIP"/>
    <s v=" "/>
    <s v="L&amp;T"/>
    <s v="Sivaprasad"/>
    <s v="Sivaprasad"/>
    <m/>
    <s v="Open"/>
    <s v="WIP"/>
    <s v=" "/>
    <s v=" "/>
    <s v=" "/>
    <m/>
    <m/>
    <m/>
    <m/>
    <m/>
    <m/>
    <s v="MOMOEM Related"/>
    <s v="OEM Related Issues"/>
    <s v="OPEN"/>
    <m/>
    <m/>
    <m/>
    <m/>
    <m/>
    <m/>
    <n v="1"/>
    <x v="0"/>
  </r>
  <r>
    <n v="651"/>
    <s v="M116"/>
    <x v="1"/>
    <d v="2023-08-01T00:00:00"/>
    <m/>
    <m/>
    <m/>
    <s v="Helpdesk"/>
    <s v="Handbook &amp; SOPs"/>
    <s v="Clarification needed on addressing the subjective nature of &quot;Non-Technical&quot; calls."/>
    <m/>
    <s v="Critical"/>
    <s v="Open"/>
    <m/>
    <s v=" "/>
    <s v=" "/>
    <s v="Closed"/>
    <s v="24-Sep-25: It will be Handled by Proposed T fiber Business Helpdesk"/>
    <m/>
    <m/>
    <s v="Siva Kumar"/>
    <m/>
    <m/>
    <s v="COMPLETED &amp; APPROVED"/>
    <s v=" "/>
    <s v=" "/>
    <s v=" "/>
    <m/>
    <m/>
    <m/>
    <m/>
    <m/>
    <m/>
    <s v="MOMHelpdesk"/>
    <s v="Helpdesk (Contact Center)"/>
    <s v="CLOSED"/>
    <m/>
    <m/>
    <m/>
    <d v="2025-09-24T00:00:00"/>
    <s v="\\172.28.9.34\Artefacts_T-Fiber TNOC Tracker\HELPDESK\M116,723,1026"/>
    <m/>
    <n v="1"/>
    <x v="1"/>
  </r>
  <r>
    <n v="652"/>
    <s v="M1160"/>
    <x v="1"/>
    <d v="2024-07-12T00:00:00"/>
    <m/>
    <m/>
    <m/>
    <s v="OEM Related"/>
    <s v="OSS"/>
    <s v="Inventory module and bandwidth manager are still open issues."/>
    <m/>
    <s v="Critical"/>
    <s v="Open"/>
    <m/>
    <s v=" "/>
    <s v=" "/>
    <s v="WIP"/>
    <s v=" "/>
    <s v="L&amp;T"/>
    <s v="Sivaprasad"/>
    <s v="Sivaprasad"/>
    <m/>
    <s v="Open"/>
    <s v="WIP"/>
    <s v=" "/>
    <s v=" "/>
    <s v=" "/>
    <m/>
    <m/>
    <m/>
    <m/>
    <m/>
    <m/>
    <s v="MOMOEM Related"/>
    <s v="OEM Related Issues"/>
    <s v="OPEN"/>
    <m/>
    <m/>
    <m/>
    <m/>
    <m/>
    <m/>
    <n v="1"/>
    <x v="0"/>
  </r>
  <r>
    <n v="653"/>
    <s v="M1161"/>
    <x v="1"/>
    <d v="2024-07-12T00:00:00"/>
    <m/>
    <m/>
    <m/>
    <s v="OEM Related"/>
    <s v="OSS"/>
    <s v="L&amp;T to provide lifecycle processes and how change management and customization are done post-production."/>
    <m/>
    <s v="Critical"/>
    <s v="Open"/>
    <m/>
    <s v=" "/>
    <s v=" "/>
    <s v="WIP"/>
    <s v=" "/>
    <s v="L&amp;T"/>
    <s v="Sivaprasad"/>
    <s v="Sivaprasad"/>
    <m/>
    <s v="Open"/>
    <s v="WIP"/>
    <s v=" "/>
    <s v=" "/>
    <s v=" "/>
    <m/>
    <m/>
    <m/>
    <m/>
    <m/>
    <m/>
    <s v="MOMOEM Related"/>
    <s v="OEM Related Issues"/>
    <s v="OPEN"/>
    <m/>
    <m/>
    <m/>
    <m/>
    <m/>
    <m/>
    <n v="1"/>
    <x v="0"/>
  </r>
  <r>
    <n v="654"/>
    <s v="M1162"/>
    <x v="1"/>
    <d v="2024-07-12T00:00:00"/>
    <m/>
    <m/>
    <m/>
    <s v="OEM Related"/>
    <s v="NSO"/>
    <s v="Cisco to provide E2E topology feasibility, including bandwidth management using NSO."/>
    <m/>
    <s v="Critical"/>
    <s v="Open"/>
    <m/>
    <s v=" "/>
    <s v=" "/>
    <s v="WIP"/>
    <s v=" "/>
    <s v="L&amp;T"/>
    <s v="Sivaprasad"/>
    <s v="Sivaprasad"/>
    <m/>
    <s v="Open"/>
    <s v="WIP"/>
    <s v=" "/>
    <s v=" "/>
    <s v=" "/>
    <m/>
    <m/>
    <m/>
    <m/>
    <m/>
    <m/>
    <s v="MOMOEM Related"/>
    <s v="OEM Related Issues"/>
    <s v="OPEN"/>
    <m/>
    <m/>
    <m/>
    <m/>
    <m/>
    <m/>
    <n v="1"/>
    <x v="0"/>
  </r>
  <r>
    <n v="655"/>
    <s v="M1163"/>
    <x v="1"/>
    <d v="2024-07-12T00:00:00"/>
    <m/>
    <m/>
    <m/>
    <s v="OEM Related"/>
    <s v=" "/>
    <s v="Director-P&amp;E, T-Fiber asked for the deployment of the system in a pre-production environment for thorough testing."/>
    <m/>
    <s v="Critical"/>
    <s v="Open"/>
    <m/>
    <s v=" "/>
    <s v=" "/>
    <s v="WIP"/>
    <s v=" "/>
    <s v="L&amp;T"/>
    <s v="Sivaprasad"/>
    <s v="Sivaprasad"/>
    <m/>
    <s v="Open"/>
    <s v="WIP"/>
    <s v=" "/>
    <s v=" "/>
    <s v=" "/>
    <m/>
    <m/>
    <m/>
    <m/>
    <m/>
    <m/>
    <s v="MOMOEM Related"/>
    <s v="OEM Related Issues"/>
    <s v="OPEN"/>
    <m/>
    <m/>
    <m/>
    <m/>
    <m/>
    <m/>
    <n v="1"/>
    <x v="0"/>
  </r>
  <r>
    <n v="656"/>
    <s v="M1164"/>
    <x v="1"/>
    <d v="2024-07-12T00:00:00"/>
    <m/>
    <m/>
    <m/>
    <s v="OEM Related"/>
    <s v=" "/>
    <s v="SVP, T-Fiber requested access to all modules within the pre-production environment, along with necessary licenses."/>
    <m/>
    <s v="Critical"/>
    <s v="Open"/>
    <m/>
    <s v=" "/>
    <s v=" "/>
    <s v="WIP"/>
    <s v=" "/>
    <s v="L&amp;T"/>
    <s v="Sivaprasad"/>
    <s v="Sivaprasad"/>
    <m/>
    <s v="Open"/>
    <s v="WIP"/>
    <s v=" "/>
    <s v=" "/>
    <s v=" "/>
    <m/>
    <m/>
    <m/>
    <m/>
    <m/>
    <m/>
    <s v="MOMOEM Related"/>
    <s v="OEM Related Issues"/>
    <s v="OPEN"/>
    <m/>
    <m/>
    <m/>
    <m/>
    <m/>
    <m/>
    <n v="1"/>
    <x v="0"/>
  </r>
  <r>
    <n v="657"/>
    <s v="M1165"/>
    <x v="1"/>
    <d v="2024-07-12T00:00:00"/>
    <m/>
    <m/>
    <m/>
    <s v="OEM Related"/>
    <s v=" "/>
    <s v="Director-P&amp;E, T-Fiber emphasized the importance of the system being modular and raised concerns about functionality without BSS."/>
    <m/>
    <s v="Critical"/>
    <s v="Open"/>
    <m/>
    <s v=" "/>
    <s v=" "/>
    <s v="Closed"/>
    <s v="23-Sep-25: Approved shall be closed"/>
    <m/>
    <m/>
    <s v="Sivaprasad"/>
    <m/>
    <m/>
    <s v="COMPLETED &amp; APPROVED"/>
    <s v=" "/>
    <s v=" "/>
    <s v=" "/>
    <m/>
    <m/>
    <m/>
    <m/>
    <m/>
    <m/>
    <s v="MOMOEM Related"/>
    <s v="OEM Related Issues"/>
    <s v="CLOSED"/>
    <m/>
    <m/>
    <m/>
    <d v="2025-09-23T00:00:00"/>
    <s v="Artefacts not Required"/>
    <m/>
    <n v="1"/>
    <x v="1"/>
  </r>
  <r>
    <n v="658"/>
    <s v="M1166"/>
    <x v="1"/>
    <d v="2024-07-15T00:00:00"/>
    <m/>
    <m/>
    <m/>
    <s v="OEM Related"/>
    <s v=" "/>
    <s v="L&amp;T to inform T-Fiber and provide details once solution support is fully deployed."/>
    <m/>
    <s v="Critical"/>
    <s v="Open"/>
    <m/>
    <s v=" "/>
    <s v=" "/>
    <s v="WIP"/>
    <s v=" "/>
    <s v="L&amp;T"/>
    <s v="Sivaprasad"/>
    <s v="Sivaprasad"/>
    <m/>
    <s v="Open"/>
    <s v="WIP"/>
    <s v=" "/>
    <s v=" "/>
    <s v=" "/>
    <m/>
    <m/>
    <m/>
    <m/>
    <m/>
    <m/>
    <s v="MOMOEM Related"/>
    <s v="OEM Related Issues"/>
    <s v="OPEN"/>
    <m/>
    <m/>
    <m/>
    <m/>
    <m/>
    <m/>
    <n v="1"/>
    <x v="0"/>
  </r>
  <r>
    <n v="659"/>
    <s v="M1167"/>
    <x v="1"/>
    <d v="2024-07-15T00:00:00"/>
    <m/>
    <m/>
    <m/>
    <s v="OEM Related"/>
    <s v=" "/>
    <s v="L&amp;T to focus on solution reports and resolve operational issues related to UTM."/>
    <m/>
    <s v="Critical"/>
    <s v="Open"/>
    <m/>
    <s v=" "/>
    <s v=" "/>
    <s v="WIP"/>
    <s v=" "/>
    <s v="L&amp;T"/>
    <s v="Sivaprasad"/>
    <s v="Sivaprasad"/>
    <m/>
    <s v="Open"/>
    <s v="WIP"/>
    <s v=" "/>
    <s v=" "/>
    <s v=" "/>
    <m/>
    <m/>
    <m/>
    <m/>
    <m/>
    <m/>
    <s v="MOMOEM Related"/>
    <s v="OEM Related Issues"/>
    <s v="OPEN"/>
    <m/>
    <m/>
    <m/>
    <m/>
    <m/>
    <m/>
    <n v="1"/>
    <x v="0"/>
  </r>
  <r>
    <n v="660"/>
    <s v="M1168"/>
    <x v="1"/>
    <d v="2024-07-15T00:00:00"/>
    <m/>
    <m/>
    <m/>
    <s v="OEM Related"/>
    <s v=" "/>
    <s v="HPE to consider features not possible for alternative solutions."/>
    <m/>
    <s v="Critical"/>
    <s v="Open"/>
    <m/>
    <s v=" "/>
    <s v=" "/>
    <s v="WIP"/>
    <s v=" "/>
    <s v="L&amp;T"/>
    <s v="Sivaprasad"/>
    <s v="Sivaprasad"/>
    <m/>
    <s v="Open"/>
    <s v="WIP"/>
    <s v=" "/>
    <s v=" "/>
    <s v=" "/>
    <m/>
    <m/>
    <m/>
    <m/>
    <m/>
    <m/>
    <s v="MOMOEM Related"/>
    <s v="OEM Related Issues"/>
    <s v="OPEN"/>
    <m/>
    <m/>
    <m/>
    <m/>
    <m/>
    <m/>
    <n v="1"/>
    <x v="0"/>
  </r>
  <r>
    <n v="661"/>
    <s v="M1169"/>
    <x v="1"/>
    <d v="2024-07-15T00:00:00"/>
    <m/>
    <m/>
    <m/>
    <s v="OEM Related"/>
    <s v=" "/>
    <s v="L&amp;T to provide automation in the purge-auto termination process without manual intervention."/>
    <m/>
    <s v="Critical"/>
    <s v="Open"/>
    <m/>
    <s v=" "/>
    <s v=" "/>
    <s v="WIP"/>
    <s v=" "/>
    <s v="L&amp;T"/>
    <s v="Sivaprasad"/>
    <s v="Sivaprasad"/>
    <m/>
    <s v="Open"/>
    <s v="WIP"/>
    <s v=" "/>
    <s v=" "/>
    <s v=" "/>
    <m/>
    <m/>
    <m/>
    <m/>
    <m/>
    <m/>
    <s v="MOMOEM Related"/>
    <s v="OEM Related Issues"/>
    <s v="OPEN"/>
    <m/>
    <m/>
    <m/>
    <m/>
    <m/>
    <m/>
    <n v="1"/>
    <x v="0"/>
  </r>
  <r>
    <n v="662"/>
    <s v="M117"/>
    <x v="1"/>
    <d v="2023-08-01T00:00:00"/>
    <m/>
    <m/>
    <m/>
    <s v="Helpdesk"/>
    <s v="Handbook &amp; SOPs"/>
    <s v="Assumptions for Estimated Calls per Day"/>
    <m/>
    <s v="Critical"/>
    <s v="Open"/>
    <m/>
    <s v=" "/>
    <s v=" "/>
    <s v="Closed"/>
    <s v="24-Sep-25: Artefacts to be uploaded"/>
    <m/>
    <m/>
    <s v="Siva Kumar"/>
    <m/>
    <m/>
    <s v="COMPLETED &amp; APPROVED"/>
    <s v=" "/>
    <s v=" "/>
    <s v=" "/>
    <m/>
    <m/>
    <m/>
    <m/>
    <m/>
    <m/>
    <s v="MOMHelpdesk"/>
    <s v="Helpdesk (Contact Center)"/>
    <s v="CLOSED"/>
    <m/>
    <m/>
    <m/>
    <d v="2025-09-24T00:00:00"/>
    <s v="\\172.28.9.34\Artefacts_T-Fiber TNOC Tracker\HELPDESK\M117,126,728"/>
    <m/>
    <n v="1"/>
    <x v="1"/>
  </r>
  <r>
    <n v="663"/>
    <s v="M1170"/>
    <x v="1"/>
    <d v="2024-07-15T00:00:00"/>
    <m/>
    <m/>
    <m/>
    <s v="OEM Related"/>
    <s v=" "/>
    <s v="L&amp;T to ensure GIS is the master source for passive infra and it should be a permanent solution."/>
    <m/>
    <s v="Critical"/>
    <s v="Open"/>
    <m/>
    <s v=" "/>
    <s v=" "/>
    <s v="Closed"/>
    <s v="23-Sep-25: Approved shall be closed"/>
    <m/>
    <m/>
    <s v="Sivaprasad"/>
    <m/>
    <m/>
    <s v="COMPLETED &amp; APPROVED"/>
    <s v=" "/>
    <s v=" "/>
    <s v=" "/>
    <m/>
    <m/>
    <m/>
    <m/>
    <m/>
    <m/>
    <s v="MOMOEM Related"/>
    <s v="OEM Related Issues"/>
    <s v="CLOSED"/>
    <m/>
    <m/>
    <m/>
    <d v="2025-09-23T00:00:00"/>
    <s v="Artefacts not Required"/>
    <m/>
    <n v="1"/>
    <x v="1"/>
  </r>
  <r>
    <n v="664"/>
    <s v="M1171"/>
    <x v="1"/>
    <d v="2024-07-15T00:00:00"/>
    <m/>
    <m/>
    <m/>
    <s v="OEM Related"/>
    <s v=" "/>
    <s v="L&amp;T to provide all relevant data to facilitate customization requirements for business."/>
    <m/>
    <s v="Critical"/>
    <s v="Open"/>
    <m/>
    <s v=" "/>
    <s v=" "/>
    <s v="Closed"/>
    <s v="23-Sep-25: Approved shall be closed"/>
    <m/>
    <m/>
    <s v="Sivaprasad"/>
    <m/>
    <m/>
    <s v="COMPLETED &amp; APPROVED"/>
    <s v=" "/>
    <s v=" "/>
    <s v=" "/>
    <m/>
    <m/>
    <m/>
    <m/>
    <m/>
    <m/>
    <s v="MOMOEM Related"/>
    <s v="OEM Related Issues"/>
    <s v="CLOSED"/>
    <m/>
    <m/>
    <m/>
    <d v="2025-09-23T00:00:00"/>
    <s v="Artefacts not Required"/>
    <m/>
    <n v="1"/>
    <x v="1"/>
  </r>
  <r>
    <n v="665"/>
    <s v="M1172"/>
    <x v="1"/>
    <d v="2024-07-15T00:00:00"/>
    <m/>
    <m/>
    <m/>
    <s v="OEM Related"/>
    <s v=" "/>
    <s v="L&amp;T assured that technical support would be available for the long term and operational training would continue until the complete delivery of the contract."/>
    <m/>
    <s v="Critical"/>
    <s v="Open"/>
    <m/>
    <s v=" "/>
    <s v=" "/>
    <s v="Closed"/>
    <s v="23-Sep-25: Approved shall be closed"/>
    <m/>
    <m/>
    <s v="Sivaprasad"/>
    <m/>
    <m/>
    <s v="COMPLETED &amp; APPROVED"/>
    <s v=" "/>
    <s v=" "/>
    <s v=" "/>
    <m/>
    <m/>
    <m/>
    <m/>
    <m/>
    <m/>
    <s v="MOMOEM Related"/>
    <s v="OEM Related Issues"/>
    <s v="CLOSED"/>
    <m/>
    <m/>
    <m/>
    <d v="2025-09-23T00:00:00"/>
    <s v="Artefacts not Required"/>
    <m/>
    <n v="1"/>
    <x v="1"/>
  </r>
  <r>
    <n v="666"/>
    <s v="M1173"/>
    <x v="1"/>
    <d v="2024-07-15T00:00:00"/>
    <m/>
    <m/>
    <m/>
    <s v="OEM Related"/>
    <s v=" "/>
    <s v="L&amp;T to demonstrate all points, including completed points, to ensure transparency on solutions implemented."/>
    <m/>
    <s v="Critical"/>
    <s v="Open"/>
    <m/>
    <s v=" "/>
    <s v=" "/>
    <s v="WIP"/>
    <s v=" "/>
    <s v="L&amp;T"/>
    <s v="Sivaprasad"/>
    <s v="Sivaprasad"/>
    <m/>
    <s v="Open"/>
    <s v="WIP"/>
    <s v=" "/>
    <s v=" "/>
    <s v=" "/>
    <m/>
    <m/>
    <m/>
    <m/>
    <m/>
    <m/>
    <s v="MOMOEM Related"/>
    <s v="OEM Related Issues"/>
    <s v="OPEN"/>
    <m/>
    <m/>
    <m/>
    <m/>
    <m/>
    <m/>
    <n v="1"/>
    <x v="0"/>
  </r>
  <r>
    <n v="667"/>
    <s v="M1174"/>
    <x v="1"/>
    <d v="2024-07-15T00:00:00"/>
    <m/>
    <m/>
    <m/>
    <s v="OEM Related"/>
    <s v=" "/>
    <s v="L&amp;T to prioritize tasks to support business along with T-Fiber to maintain efficient and effective operational workflows."/>
    <m/>
    <s v="Critical"/>
    <s v="Open"/>
    <m/>
    <s v=" "/>
    <s v=" "/>
    <s v="WIP"/>
    <s v=" "/>
    <s v="L&amp;T"/>
    <s v="Sivaprasad"/>
    <s v="Sivaprasad"/>
    <m/>
    <s v="Open"/>
    <s v="WIP"/>
    <s v=" "/>
    <s v=" "/>
    <s v=" "/>
    <m/>
    <m/>
    <m/>
    <m/>
    <m/>
    <m/>
    <s v="MOMOEM Related"/>
    <s v="OEM Related Issues"/>
    <s v="OPEN"/>
    <m/>
    <m/>
    <m/>
    <m/>
    <m/>
    <m/>
    <n v="1"/>
    <x v="0"/>
  </r>
  <r>
    <n v="668"/>
    <s v="M1175"/>
    <x v="1"/>
    <d v="2024-07-15T00:00:00"/>
    <m/>
    <m/>
    <m/>
    <s v="OEM Related"/>
    <s v=" "/>
    <s v="L&amp;T and HPE to provide timelines for operational, delivery, and technical support, as well as a plan for out-of-the-box features."/>
    <m/>
    <s v="Critical"/>
    <s v="Open"/>
    <m/>
    <s v=" "/>
    <s v=" "/>
    <s v="WIP"/>
    <s v=" "/>
    <s v="L&amp;T"/>
    <s v="Sivaprasad"/>
    <s v="Sivaprasad"/>
    <m/>
    <s v="Open"/>
    <s v="WIP"/>
    <s v=" "/>
    <s v=" "/>
    <s v=" "/>
    <m/>
    <m/>
    <m/>
    <m/>
    <m/>
    <m/>
    <s v="MOMOEM Related"/>
    <s v="OEM Related Issues"/>
    <s v="OPEN"/>
    <m/>
    <m/>
    <m/>
    <m/>
    <m/>
    <m/>
    <n v="1"/>
    <x v="0"/>
  </r>
  <r>
    <n v="669"/>
    <s v="M1176"/>
    <x v="1"/>
    <d v="2024-07-15T00:00:00"/>
    <m/>
    <m/>
    <m/>
    <s v="OEM Related"/>
    <s v=" "/>
    <s v="L&amp;T to provide updated LLD document and ensure that all Licenses are provided to T-Fiber as they are an asset of T-Fiber."/>
    <m/>
    <s v="Critical"/>
    <s v="Open"/>
    <m/>
    <s v=" "/>
    <s v=" "/>
    <s v="WIP"/>
    <s v=" "/>
    <s v="L&amp;T"/>
    <s v="Sivaprasad"/>
    <s v="Sivaprasad"/>
    <m/>
    <s v="Open"/>
    <s v="WIP"/>
    <s v=" "/>
    <s v=" "/>
    <s v=" "/>
    <m/>
    <m/>
    <m/>
    <m/>
    <m/>
    <m/>
    <s v="MOMOEM Related"/>
    <s v="OEM Related Issues"/>
    <s v="OPEN"/>
    <m/>
    <m/>
    <m/>
    <m/>
    <m/>
    <m/>
    <n v="1"/>
    <x v="0"/>
  </r>
  <r>
    <n v="670"/>
    <s v="M1177"/>
    <x v="1"/>
    <d v="2024-07-15T00:00:00"/>
    <m/>
    <m/>
    <m/>
    <s v="OEM Related"/>
    <s v=" "/>
    <s v="L&amp;T to submit customize reports and ensure that all open HP APIs should be made available to L&amp;T and T-Fiber."/>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671"/>
    <s v="M1178"/>
    <x v="1"/>
    <d v="2024-07-15T00:00:00"/>
    <m/>
    <m/>
    <m/>
    <s v="OEM Related"/>
    <s v=" "/>
    <s v="L&amp;T to ensure that the pre-production environment is set up and additional infrastructure needs are met."/>
    <m/>
    <s v="Critical"/>
    <s v="Open"/>
    <m/>
    <s v=" "/>
    <s v=" "/>
    <s v="Closed"/>
    <s v="23-Sep-25: Approved shall be closed"/>
    <m/>
    <m/>
    <s v="Sivaprasad"/>
    <m/>
    <m/>
    <s v="COMPLETED &amp; APPROVED"/>
    <s v=" "/>
    <s v=" "/>
    <s v=" "/>
    <m/>
    <m/>
    <m/>
    <m/>
    <m/>
    <m/>
    <s v="MOMOEM Related"/>
    <s v="OEM Related Issues"/>
    <s v="CLOSED"/>
    <m/>
    <m/>
    <m/>
    <d v="2025-09-23T00:00:00"/>
    <s v="Artefacts not Required"/>
    <m/>
    <n v="1"/>
    <x v="1"/>
  </r>
  <r>
    <n v="672"/>
    <s v="M1179"/>
    <x v="1"/>
    <d v="2024-07-15T00:00:00"/>
    <m/>
    <m/>
    <m/>
    <s v="OEM Related"/>
    <s v=" "/>
    <s v="Director-P&amp;E, T-Fiber emphasized the importance of delivering services and suggested scheduling calls to ensure delivery is on track."/>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673"/>
    <s v="M118"/>
    <x v="1"/>
    <d v="2023-08-01T00:00:00"/>
    <m/>
    <m/>
    <m/>
    <s v="Helpdesk"/>
    <s v="Handbook &amp; SOPs"/>
    <s v="Readiness of Helpdesk to report on compliances and responsiveness and calculate penalties."/>
    <m/>
    <s v="Critical"/>
    <s v="Open"/>
    <m/>
    <s v=" "/>
    <s v=" "/>
    <s v="Artefacts to be submitted"/>
    <s v="24-Sep-25:Artefacts to be submitted"/>
    <m/>
    <m/>
    <s v="Siva Kumar"/>
    <m/>
    <s v="Open"/>
    <s v="Open"/>
    <s v=" "/>
    <s v=" "/>
    <s v=" "/>
    <m/>
    <m/>
    <m/>
    <m/>
    <m/>
    <m/>
    <s v="MOMHelpdesk"/>
    <s v="Helpdesk (Contact Center)"/>
    <s v="OPEN"/>
    <m/>
    <m/>
    <m/>
    <d v="2025-09-24T00:00:00"/>
    <m/>
    <m/>
    <n v="1"/>
    <x v="0"/>
  </r>
  <r>
    <n v="674"/>
    <s v="M1180"/>
    <x v="1"/>
    <d v="2024-07-15T00:00:00"/>
    <m/>
    <m/>
    <m/>
    <s v="OEM Related"/>
    <s v=" "/>
    <s v="Director-P&amp;E, T-Fiber requested an out-of-box demo as per the pre-bid agreement."/>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675"/>
    <s v="M1181"/>
    <x v="1"/>
    <d v="2024-07-15T00:00:00"/>
    <m/>
    <m/>
    <m/>
    <s v="OEM Related"/>
    <s v=" "/>
    <s v="A detailed discussion is required for DR with all stakeholders, including HPE, OT, and CTRL S, for a comprehensive approach."/>
    <m/>
    <s v="Critical"/>
    <s v="Open"/>
    <m/>
    <s v=" "/>
    <s v=" "/>
    <s v="WIP"/>
    <s v=" "/>
    <s v="L&amp;T"/>
    <s v="Sivaprasad"/>
    <s v="Sivaprasad"/>
    <m/>
    <s v="Open"/>
    <s v="WIP"/>
    <s v=" "/>
    <s v=" "/>
    <s v=" "/>
    <m/>
    <m/>
    <m/>
    <m/>
    <m/>
    <m/>
    <s v="MOMOEM Related"/>
    <s v="OEM Related Issues"/>
    <s v="OPEN"/>
    <m/>
    <m/>
    <m/>
    <m/>
    <m/>
    <m/>
    <n v="1"/>
    <x v="0"/>
  </r>
  <r>
    <n v="676"/>
    <s v="M1182"/>
    <x v="1"/>
    <d v="2024-07-22T00:00:00"/>
    <m/>
    <m/>
    <m/>
    <s v="T&amp;D Environment"/>
    <s v=" "/>
    <s v="MD, T-Fiber emphasized the necessity of a pre-production setup and directed L&amp;T to submit an infrastructure proposal."/>
    <m/>
    <s v="NON-Critical"/>
    <s v="Open"/>
    <m/>
    <s v=" "/>
    <s v=" "/>
    <m/>
    <s v="11-Oct-25: T Fiber requested to submit reference document_x000a_Historically the L&amp;T submitted proposal was not approved. Need to work for the final setup "/>
    <m/>
    <m/>
    <s v="Ravi Kishore"/>
    <m/>
    <s v="Open"/>
    <s v="Open"/>
    <s v=" "/>
    <s v=" "/>
    <s v=" "/>
    <m/>
    <m/>
    <m/>
    <m/>
    <m/>
    <m/>
    <s v="MOMT&amp;D Environment"/>
    <s v="Applications"/>
    <s v="OPEN"/>
    <m/>
    <m/>
    <m/>
    <m/>
    <m/>
    <m/>
    <n v="1"/>
    <x v="0"/>
  </r>
  <r>
    <n v="677"/>
    <s v="M1183"/>
    <x v="1"/>
    <d v="2024-07-22T00:00:00"/>
    <m/>
    <m/>
    <m/>
    <s v="OEM Related"/>
    <s v=" "/>
    <s v="MD, T-Fiber asked L&amp;T to work with the OEM for a higher license count for the Work Force Management Tool (WFM) and to explore features of government tools for comparison."/>
    <m/>
    <s v="Critical"/>
    <s v="Open"/>
    <m/>
    <s v=" "/>
    <s v=" "/>
    <s v="WIP"/>
    <s v=" "/>
    <s v="L&amp;T"/>
    <s v="Sivaprasad"/>
    <s v="Sivaprasad"/>
    <m/>
    <s v="Open"/>
    <s v="WIP"/>
    <s v=" "/>
    <s v=" "/>
    <s v=" "/>
    <m/>
    <m/>
    <m/>
    <m/>
    <m/>
    <m/>
    <s v="MOMOEM Related"/>
    <s v="OEM Related Issues"/>
    <s v="OPEN"/>
    <m/>
    <m/>
    <m/>
    <m/>
    <m/>
    <m/>
    <n v="1"/>
    <x v="0"/>
  </r>
  <r>
    <n v="678"/>
    <s v="M1184"/>
    <x v="1"/>
    <d v="2024-07-22T00:00:00"/>
    <m/>
    <m/>
    <m/>
    <s v="OEM Related"/>
    <s v="All OEM's"/>
    <s v="Concerns were raised about the delay in onboarding OEMs like OpenText, HP, and Cisco."/>
    <m/>
    <s v="Critical"/>
    <s v="Open"/>
    <m/>
    <s v=" "/>
    <s v=" "/>
    <s v="WIP"/>
    <s v=" "/>
    <s v="L&amp;T"/>
    <s v="Sivaprasad"/>
    <s v="Sivaprasad"/>
    <m/>
    <s v="Open"/>
    <s v="WIP"/>
    <s v=" "/>
    <s v=" "/>
    <s v=" "/>
    <m/>
    <m/>
    <m/>
    <m/>
    <m/>
    <m/>
    <s v="MOMOEM Related"/>
    <s v="OEM Related Issues"/>
    <s v="OPEN"/>
    <m/>
    <m/>
    <m/>
    <m/>
    <m/>
    <m/>
    <n v="1"/>
    <x v="0"/>
  </r>
  <r>
    <n v="679"/>
    <s v="M1185"/>
    <x v="1"/>
    <d v="2024-07-22T00:00:00"/>
    <m/>
    <m/>
    <m/>
    <s v="OEM Related"/>
    <s v=" "/>
    <s v="Concerns were raised about the lack of response from Nokia on Hybrid mode solutioning."/>
    <m/>
    <s v="Critical"/>
    <s v="Open"/>
    <m/>
    <s v=" "/>
    <s v=" "/>
    <s v="Closed"/>
    <s v="23-Sep-25: Approved shall be closed"/>
    <m/>
    <m/>
    <s v="Sivaprasad"/>
    <m/>
    <m/>
    <s v="COMPLETED &amp; APPROVED"/>
    <s v=" "/>
    <s v=" "/>
    <s v=" "/>
    <m/>
    <m/>
    <m/>
    <m/>
    <m/>
    <m/>
    <s v="MOMOEM Related"/>
    <s v="OEM Related Issues"/>
    <s v="CLOSED"/>
    <m/>
    <m/>
    <m/>
    <d v="2025-09-23T00:00:00"/>
    <s v="Artefacts not Required"/>
    <m/>
    <n v="1"/>
    <x v="1"/>
  </r>
  <r>
    <n v="680"/>
    <s v="M1186"/>
    <x v="1"/>
    <d v="2024-12-09T00:00:00"/>
    <m/>
    <m/>
    <m/>
    <s v="NOC Operationalization"/>
    <s v=" "/>
    <s v=" Principal Consultant to be added in WA groups (only NOC , Service Delivery, Project Delivery , and Technology wise group along with OEMs)"/>
    <m/>
    <s v="Critical"/>
    <s v="Closed"/>
    <m/>
    <s v=" "/>
    <s v=" "/>
    <s v="Closed"/>
    <s v="23-Sep-25: Approved shall be closed"/>
    <m/>
    <m/>
    <s v="Sivaprasad"/>
    <m/>
    <m/>
    <s v="COMPLETED &amp; APPROVED"/>
    <s v=" "/>
    <s v=" "/>
    <s v=" "/>
    <m/>
    <m/>
    <m/>
    <m/>
    <m/>
    <m/>
    <s v="MOMNOC Operationalization"/>
    <s v="Network"/>
    <s v="CLOSED"/>
    <m/>
    <m/>
    <m/>
    <d v="2025-09-23T00:00:00"/>
    <s v="Artefacts not Required"/>
    <m/>
    <n v="1"/>
    <x v="1"/>
  </r>
  <r>
    <n v="681"/>
    <s v="M1187"/>
    <x v="1"/>
    <d v="2024-12-09T00:00:00"/>
    <m/>
    <m/>
    <m/>
    <s v="OEM Related"/>
    <s v=" "/>
    <s v="OEM wise physical meeting to be called"/>
    <m/>
    <s v="Critical"/>
    <s v="Closed"/>
    <m/>
    <s v=" "/>
    <s v=" "/>
    <s v="Closed"/>
    <s v="23-Sep-25: Approved shall be closed"/>
    <m/>
    <m/>
    <s v="Sivaprasad"/>
    <m/>
    <m/>
    <s v="COMPLETED &amp; APPROVED"/>
    <s v=" "/>
    <s v=" "/>
    <s v=" "/>
    <m/>
    <m/>
    <m/>
    <m/>
    <m/>
    <m/>
    <s v="MOMOEM Related"/>
    <s v="OEM Related Issues"/>
    <s v="CLOSED"/>
    <m/>
    <m/>
    <m/>
    <d v="2025-09-23T00:00:00"/>
    <s v="Artefacts not Required"/>
    <m/>
    <n v="1"/>
    <x v="1"/>
  </r>
  <r>
    <n v="682"/>
    <s v="M1188"/>
    <x v="1"/>
    <d v="2024-12-09T00:00:00"/>
    <m/>
    <m/>
    <m/>
    <s v="Helpdesk"/>
    <s v=" "/>
    <s v="Helpdesk LLD/HLD to be discussed in detailed"/>
    <m/>
    <s v="Critical"/>
    <s v="Open"/>
    <m/>
    <s v=" "/>
    <s v=" "/>
    <s v="WIP"/>
    <s v=" "/>
    <m/>
    <m/>
    <s v="Siva Kumar"/>
    <m/>
    <s v="Open"/>
    <s v="WIP"/>
    <s v=" "/>
    <s v=" "/>
    <s v=" "/>
    <m/>
    <m/>
    <m/>
    <m/>
    <m/>
    <m/>
    <s v="MOMHelpdesk"/>
    <s v="Helpdesk (Contact Center)"/>
    <s v="OPEN"/>
    <m/>
    <m/>
    <m/>
    <m/>
    <m/>
    <m/>
    <n v="1"/>
    <x v="0"/>
  </r>
  <r>
    <n v="683"/>
    <s v="M1189"/>
    <x v="1"/>
    <d v="2024-12-09T00:00:00"/>
    <m/>
    <m/>
    <m/>
    <s v="NOC Operationalization"/>
    <s v=" "/>
    <s v="Only one Issue Tracker to be maintained to track whatever is discussed during current week review"/>
    <m/>
    <s v="Critical"/>
    <s v="Closed"/>
    <m/>
    <s v=" "/>
    <s v=" "/>
    <s v="NON Critical to be reviewd later"/>
    <s v="23-Sep-25: NON Critical to be reviewd later"/>
    <s v="L&amp;T"/>
    <s v="Sivaprasad"/>
    <s v="Sivaprasad"/>
    <m/>
    <s v="Open"/>
    <s v="Open"/>
    <s v=" "/>
    <s v=" "/>
    <s v=" "/>
    <m/>
    <m/>
    <m/>
    <m/>
    <m/>
    <m/>
    <s v="MOMNOC Operationalization"/>
    <s v="Network"/>
    <s v="OPEN"/>
    <m/>
    <m/>
    <m/>
    <m/>
    <m/>
    <m/>
    <n v="1"/>
    <x v="0"/>
  </r>
  <r>
    <n v="684"/>
    <s v="M119"/>
    <x v="1"/>
    <d v="2023-08-01T00:00:00"/>
    <m/>
    <m/>
    <m/>
    <s v="Helpdesk"/>
    <s v="Handbook &amp; SOPs"/>
    <s v="Live Intrusion of Calls"/>
    <m/>
    <s v="Critical"/>
    <s v="Open"/>
    <m/>
    <s v=" "/>
    <s v=" "/>
    <s v="Closed"/>
    <s v="24-Sep-25: Artfcats to be uploaded_x000a_11-Sep-25: Feature Available, Shall be demonstrated_x000a_"/>
    <m/>
    <m/>
    <s v="Siva Kumar"/>
    <m/>
    <m/>
    <s v="COMPLETED &amp; APPROVED"/>
    <s v=" "/>
    <s v=" "/>
    <s v=" "/>
    <m/>
    <m/>
    <m/>
    <m/>
    <m/>
    <m/>
    <s v="MOMHelpdesk"/>
    <s v="Helpdesk (Contact Center)"/>
    <s v="CLOSED"/>
    <m/>
    <m/>
    <m/>
    <d v="2025-09-24T00:00:00"/>
    <s v="\\172.28.9.34\Artefacts_T-Fiber TNOC Tracker\HELPDESK\M119,733"/>
    <m/>
    <n v="1"/>
    <x v="1"/>
  </r>
  <r>
    <n v="685"/>
    <s v="M1190"/>
    <x v="1"/>
    <d v="2024-12-09T00:00:00"/>
    <s v="P3"/>
    <m/>
    <m/>
    <s v="NOC Operationalization"/>
    <s v=" "/>
    <s v="Share NOC Dec24 roaster"/>
    <m/>
    <s v="Critical"/>
    <s v="Closed"/>
    <m/>
    <s v=" "/>
    <s v=" "/>
    <m/>
    <s v="Roaster shared"/>
    <m/>
    <m/>
    <s v="Ahmad"/>
    <m/>
    <m/>
    <s v="COMPLETED &amp; APPROVED"/>
    <s v=" "/>
    <s v=" "/>
    <s v=" "/>
    <m/>
    <m/>
    <m/>
    <m/>
    <m/>
    <m/>
    <s v="MOMNOC Operationalization"/>
    <s v="Network"/>
    <s v="CLOSED"/>
    <m/>
    <m/>
    <s v="Daily oprational task"/>
    <d v="2025-09-24T00:00:00"/>
    <s v="&quot;\\172.28.9.23\TNOC_Roaster Plan"/>
    <m/>
    <n v="1"/>
    <x v="1"/>
  </r>
  <r>
    <n v="686"/>
    <s v="M1191"/>
    <x v="1"/>
    <d v="2024-12-09T00:00:00"/>
    <m/>
    <m/>
    <m/>
    <s v="NOC Operationalization"/>
    <s v=" "/>
    <s v="OSS to be discussed on 10Dec24 or today"/>
    <m/>
    <s v="Critical"/>
    <s v="Closed"/>
    <m/>
    <s v=" "/>
    <s v=" "/>
    <s v="Closed"/>
    <s v="23-Sep-25: Approved shall be closed"/>
    <m/>
    <m/>
    <s v="Sivaprasad"/>
    <m/>
    <m/>
    <s v="COMPLETED &amp; APPROVED"/>
    <s v=" "/>
    <s v=" "/>
    <s v=" "/>
    <m/>
    <m/>
    <m/>
    <m/>
    <m/>
    <m/>
    <s v="MOMNOC Operationalization"/>
    <s v="Network"/>
    <s v="CLOSED"/>
    <m/>
    <m/>
    <m/>
    <d v="2025-09-23T00:00:00"/>
    <s v="Artefacts not Required"/>
    <m/>
    <n v="1"/>
    <x v="1"/>
  </r>
  <r>
    <n v="687"/>
    <s v="M1192"/>
    <x v="1"/>
    <d v="2024-12-09T00:00:00"/>
    <m/>
    <m/>
    <m/>
    <s v="NOC Operationalization"/>
    <s v=" "/>
    <s v="Send all presentations to  Principal Consultant"/>
    <m/>
    <s v="Critical"/>
    <s v="Closed"/>
    <m/>
    <s v=" "/>
    <s v=" "/>
    <s v="Closed"/>
    <s v="23-Sep-25: Approved shall be closed"/>
    <m/>
    <m/>
    <s v="Sivaprasad"/>
    <m/>
    <m/>
    <s v="COMPLETED &amp; APPROVED"/>
    <s v=" "/>
    <s v=" "/>
    <s v=" "/>
    <m/>
    <m/>
    <m/>
    <m/>
    <m/>
    <m/>
    <s v="MOMNOC Operationalization"/>
    <s v="Network"/>
    <s v="CLOSED"/>
    <m/>
    <m/>
    <m/>
    <d v="2025-09-23T00:00:00"/>
    <s v="Artefacts not Required"/>
    <m/>
    <n v="1"/>
    <x v="1"/>
  </r>
  <r>
    <n v="688"/>
    <s v="M1193"/>
    <x v="1"/>
    <d v="2024-12-09T00:00:00"/>
    <m/>
    <s v="OSS"/>
    <s v="OSS"/>
    <s v="OSS"/>
    <s v="NOC Operationalization"/>
    <s v="Change Mgmt. system to be made up, currently its manual on mails/excel"/>
    <m/>
    <s v="Critical"/>
    <s v="Open"/>
    <m/>
    <s v=" "/>
    <s v=" "/>
    <m/>
    <m/>
    <m/>
    <m/>
    <s v="Suresh Pawar"/>
    <m/>
    <m/>
    <s v="CLOSURE REVIEW PENDING "/>
    <s v=" "/>
    <s v=" "/>
    <s v=" "/>
    <m/>
    <m/>
    <m/>
    <m/>
    <m/>
    <m/>
    <s v="MOMOSS"/>
    <s v="Applications/Tools"/>
    <s v="OPEN"/>
    <s v="COMPLETED"/>
    <n v="0"/>
    <m/>
    <m/>
    <e v="#N/A"/>
    <m/>
    <n v="1"/>
    <x v="2"/>
  </r>
  <r>
    <n v="689"/>
    <s v="M1194"/>
    <x v="1"/>
    <d v="2024-12-09T00:00:00"/>
    <m/>
    <m/>
    <m/>
    <s v="BSS"/>
    <s v=" "/>
    <s v="Aravindham have personal challenges, can come on MS Team. Request him to come for 2 day for physical meeting"/>
    <m/>
    <s v="Critical"/>
    <s v="Closed"/>
    <m/>
    <s v=" "/>
    <s v=" "/>
    <m/>
    <s v=" "/>
    <m/>
    <m/>
    <s v="Manoj Nibrad"/>
    <m/>
    <s v="Open"/>
    <s v="Open"/>
    <s v=" "/>
    <s v=" "/>
    <s v=" "/>
    <m/>
    <m/>
    <m/>
    <m/>
    <m/>
    <m/>
    <s v="MOMBSS"/>
    <s v="Applications/Tools"/>
    <s v="OPEN"/>
    <m/>
    <m/>
    <m/>
    <m/>
    <m/>
    <m/>
    <n v="1"/>
    <x v="0"/>
  </r>
  <r>
    <n v="690"/>
    <s v="M1195"/>
    <x v="1"/>
    <d v="2024-12-09T00:00:00"/>
    <m/>
    <m/>
    <m/>
    <s v="NSO"/>
    <s v="Service provisioning"/>
    <s v="IP Schema to discussed "/>
    <m/>
    <s v="Critical"/>
    <s v="Closed"/>
    <m/>
    <s v=" "/>
    <s v=" "/>
    <m/>
    <s v=" "/>
    <m/>
    <m/>
    <s v="Jayant Madavi"/>
    <m/>
    <m/>
    <s v="CLOSURE REVIEW PENDING "/>
    <s v=" "/>
    <s v=" "/>
    <s v=" "/>
    <m/>
    <m/>
    <m/>
    <m/>
    <m/>
    <m/>
    <s v="MOMNSO"/>
    <s v="Applications/Tools"/>
    <s v="OPEN"/>
    <m/>
    <m/>
    <m/>
    <m/>
    <s v="Artefacts to be uploaded"/>
    <m/>
    <n v="1"/>
    <x v="2"/>
  </r>
  <r>
    <n v="691"/>
    <s v="M1196"/>
    <x v="1"/>
    <d v="2024-12-09T00:00:00"/>
    <m/>
    <m/>
    <m/>
    <s v="NOC Operationalization"/>
    <s v=" "/>
    <s v="Current PRIORITY discussion to be done for : NOC Review, OSS, DC-Infra, Call Centre HLD/LLD, IP MPLS. Balance to be communicated during the sessions"/>
    <m/>
    <s v="NON-Critical"/>
    <s v="Closed"/>
    <m/>
    <s v=" "/>
    <s v=" "/>
    <s v="Closed"/>
    <s v="23-Sep-25: Approved shall be closed"/>
    <m/>
    <m/>
    <s v="Sivaprasad"/>
    <m/>
    <m/>
    <s v="COMPLETED &amp; APPROVED"/>
    <s v=" "/>
    <s v=" "/>
    <s v=" "/>
    <m/>
    <m/>
    <m/>
    <m/>
    <m/>
    <m/>
    <s v="MOMNOC Operationalization"/>
    <s v="Network"/>
    <s v="CLOSED"/>
    <m/>
    <m/>
    <m/>
    <d v="2025-09-23T00:00:00"/>
    <s v="Artefacts not Required"/>
    <m/>
    <n v="1"/>
    <x v="1"/>
  </r>
  <r>
    <n v="692"/>
    <s v="M1197"/>
    <x v="1"/>
    <d v="2024-12-09T00:00:00"/>
    <s v="P3"/>
    <m/>
    <m/>
    <s v="NOC Operationalization"/>
    <s v=" "/>
    <s v="Different kinds of reports to be discussed : Daily reports/dashboards, Capacity reports for all nodes/links (like ISP Util, Capacities utilization, licenses , availability reports for PCK-A/B/C technology wise,  etc.) "/>
    <m/>
    <s v="Critical"/>
    <s v="Closed"/>
    <m/>
    <s v=" "/>
    <s v=" "/>
    <m/>
    <s v="Discussed and reports sent to Principal COnsultant"/>
    <m/>
    <m/>
    <s v="Ahmad"/>
    <m/>
    <m/>
    <s v="COMPLETED &amp; APPROVED"/>
    <s v=" "/>
    <s v=" "/>
    <s v=" "/>
    <m/>
    <m/>
    <m/>
    <m/>
    <m/>
    <m/>
    <s v="MOMNOC Operationalization"/>
    <s v="Network"/>
    <s v="CLOSED"/>
    <m/>
    <m/>
    <s v="Covered in OSS"/>
    <d v="2025-09-19T00:00:00"/>
    <s v="Artefacts not Required"/>
    <m/>
    <n v="1"/>
    <x v="1"/>
  </r>
  <r>
    <n v="693"/>
    <s v="M1198"/>
    <x v="1"/>
    <d v="2024-12-09T00:00:00"/>
    <m/>
    <s v="OSS"/>
    <s v="OSS"/>
    <s v="OSS"/>
    <s v="BBNL"/>
    <s v="CDOT integration with NMS is highest priority. The team should be actively engaged with teams and visit sites. "/>
    <m/>
    <s v="Critical"/>
    <s v="Closed"/>
    <m/>
    <s v=" "/>
    <s v=" "/>
    <m/>
    <m/>
    <m/>
    <m/>
    <s v="Suresh Pawar"/>
    <m/>
    <m/>
    <s v="CLOSURE REVIEW PENDING "/>
    <s v=" "/>
    <s v=" "/>
    <s v=" "/>
    <m/>
    <m/>
    <m/>
    <m/>
    <m/>
    <m/>
    <s v="MOMOSS"/>
    <s v="Applications/Tools"/>
    <s v="OPEN"/>
    <s v="COMPLETED"/>
    <n v="0"/>
    <m/>
    <m/>
    <m/>
    <m/>
    <n v="1"/>
    <x v="2"/>
  </r>
  <r>
    <n v="694"/>
    <s v="M1199"/>
    <x v="1"/>
    <d v="2024-12-09T00:00:00"/>
    <s v="P3"/>
    <m/>
    <m/>
    <s v="NOC Operationalization"/>
    <s v=" "/>
    <s v="Principal Consultant meeting with NOC L3s"/>
    <m/>
    <s v="Critical"/>
    <s v="Closed"/>
    <m/>
    <s v=" "/>
    <s v=" "/>
    <m/>
    <s v="Meeting was done"/>
    <m/>
    <m/>
    <s v="Ahmad"/>
    <m/>
    <m/>
    <s v="COMPLETED &amp; APPROVED"/>
    <s v=" "/>
    <s v=" "/>
    <s v=" "/>
    <m/>
    <m/>
    <m/>
    <m/>
    <m/>
    <m/>
    <s v="MOMNOC Operationalization"/>
    <s v="Network"/>
    <s v="CLOSED"/>
    <m/>
    <m/>
    <s v="Not related to delivery"/>
    <d v="2025-09-19T00:00:00"/>
    <s v="Artefacts not Required"/>
    <m/>
    <n v="1"/>
    <x v="1"/>
  </r>
  <r>
    <n v="695"/>
    <s v="M12"/>
    <x v="1"/>
    <d v="2023-04-03T00:00:00"/>
    <m/>
    <m/>
    <m/>
    <s v="T&amp;D Environment"/>
    <s v="T&amp;D Environment"/>
    <s v="Test Lab Setup Equipments and Plan"/>
    <m/>
    <s v="NON-Critical"/>
    <s v="Open"/>
    <m/>
    <s v=" "/>
    <s v=" "/>
    <m/>
    <s v="11-Oct-25: T Fiber requested to submit reference document_x000a_Historically the L&amp;T submitted proposal was not approved. Need to work for the final setup "/>
    <m/>
    <m/>
    <s v="Ravi Kishore"/>
    <m/>
    <s v="Open"/>
    <s v="Open"/>
    <s v=" "/>
    <s v=" "/>
    <s v=" "/>
    <m/>
    <m/>
    <m/>
    <m/>
    <m/>
    <m/>
    <s v="MOMT&amp;D Environment"/>
    <s v="Applications"/>
    <s v="OPEN"/>
    <m/>
    <m/>
    <m/>
    <m/>
    <m/>
    <m/>
    <n v="1"/>
    <x v="0"/>
  </r>
  <r>
    <n v="696"/>
    <s v="M120"/>
    <x v="1"/>
    <d v="2023-08-01T00:00:00"/>
    <m/>
    <m/>
    <m/>
    <s v="Helpdesk"/>
    <s v="Handbook &amp; SOPs"/>
    <s v="Duration of Call Measurement"/>
    <m/>
    <s v="Critical"/>
    <s v="Open"/>
    <m/>
    <s v=" "/>
    <s v=" "/>
    <s v="Closed"/>
    <s v="24-Sep-25: Artfcats to be uploaded_x000a_11-Sep-25: Feature Available, Shall be demonstrated_x000a_"/>
    <m/>
    <m/>
    <s v="Siva Kumar"/>
    <m/>
    <m/>
    <s v="COMPLETED &amp; APPROVED"/>
    <s v=" "/>
    <s v=" "/>
    <s v=" "/>
    <m/>
    <m/>
    <m/>
    <m/>
    <m/>
    <m/>
    <s v="MOMHelpdesk"/>
    <s v="Helpdesk (Contact Center)"/>
    <s v="CLOSED"/>
    <m/>
    <m/>
    <m/>
    <d v="2025-09-24T00:00:00"/>
    <s v="\\172.28.9.34\Artefacts_T-Fiber TNOC Tracker\HELPDESK\M120,129"/>
    <m/>
    <n v="1"/>
    <x v="1"/>
  </r>
  <r>
    <n v="697"/>
    <s v="M1200"/>
    <x v="1"/>
    <d v="2024-12-09T00:00:00"/>
    <m/>
    <m/>
    <m/>
    <s v="NOC Operationalization"/>
    <s v=" "/>
    <s v="NOC 2.0 Mission : 30th April - All systems should be live._x000a_BSS KNOT(phase1) should be ready by 15th March_x000a_OSS should be ready by Jan end_x000a_NSO should be ready by mid-March"/>
    <m/>
    <s v="Critical"/>
    <s v="Open"/>
    <m/>
    <s v=" "/>
    <s v=" "/>
    <s v="WIP"/>
    <s v=" "/>
    <s v="L&amp;T"/>
    <s v="Sivaprasad"/>
    <s v="Sivaprasad"/>
    <m/>
    <s v="Open"/>
    <s v="WIP"/>
    <s v=" "/>
    <s v=" "/>
    <s v=" "/>
    <m/>
    <m/>
    <m/>
    <m/>
    <m/>
    <m/>
    <s v="MOMNOC Operationalization"/>
    <s v="Network"/>
    <s v="OPEN"/>
    <m/>
    <m/>
    <m/>
    <m/>
    <m/>
    <m/>
    <n v="1"/>
    <x v="0"/>
  </r>
  <r>
    <n v="698"/>
    <s v="M1201"/>
    <x v="1"/>
    <d v="2024-12-09T00:00:00"/>
    <m/>
    <m/>
    <m/>
    <s v="NOC Operationalization"/>
    <s v=" "/>
    <s v="L&amp;T should recommend systems that should be procured for better efficiencies. A tendering process may be taken up as suitable by TFIBER."/>
    <m/>
    <s v="Critical"/>
    <s v="Closed"/>
    <m/>
    <s v=" "/>
    <s v=" "/>
    <s v="Siva prasad to getback on same"/>
    <s v="23-Sep-25: NON Critical to be reviewd later"/>
    <s v="L&amp;T"/>
    <s v="Sivaprasad"/>
    <s v="Sivaprasad"/>
    <m/>
    <s v="Open"/>
    <s v="Open"/>
    <s v=" "/>
    <s v=" "/>
    <s v=" "/>
    <m/>
    <m/>
    <m/>
    <m/>
    <m/>
    <m/>
    <s v="MOMNOC Operationalization"/>
    <s v="Network"/>
    <s v="OPEN"/>
    <m/>
    <m/>
    <m/>
    <m/>
    <m/>
    <m/>
    <n v="1"/>
    <x v="0"/>
  </r>
  <r>
    <n v="699"/>
    <s v="M1202"/>
    <x v="1"/>
    <d v="2024-12-09T00:00:00"/>
    <m/>
    <m/>
    <m/>
    <s v="NOC Operationalization"/>
    <s v=" "/>
    <s v="Map of technology vis-à-vis OEM vis-à-vis issues"/>
    <m/>
    <s v="Critical"/>
    <s v="Closed"/>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x v="1"/>
  </r>
  <r>
    <n v="700"/>
    <s v="M1203"/>
    <x v="1"/>
    <d v="2024-12-09T00:00:00"/>
    <s v="P3"/>
    <m/>
    <m/>
    <s v="NOC Operationalization"/>
    <s v=" "/>
    <s v="Passive Infra-Additional capacity needed in the NOC"/>
    <m/>
    <s v="Critical"/>
    <s v="Closed"/>
    <m/>
    <s v=" "/>
    <s v=" "/>
    <m/>
    <s v="TFiber team had to share this as per future plan. DC Passive deployed capacity is already as per RFP and AT completed"/>
    <m/>
    <m/>
    <s v="Ahmad"/>
    <m/>
    <m/>
    <s v="COMPLETED &amp; APPROVED"/>
    <s v=" "/>
    <s v=" "/>
    <s v=" "/>
    <m/>
    <m/>
    <m/>
    <m/>
    <m/>
    <m/>
    <s v="MOMNOC Operationalization"/>
    <s v="Network"/>
    <s v="CLOSED"/>
    <m/>
    <m/>
    <s v="No clarity on requirment "/>
    <d v="2025-09-19T00:00:00"/>
    <s v="Artefacts not Required"/>
    <m/>
    <n v="1"/>
    <x v="1"/>
  </r>
  <r>
    <n v="701"/>
    <s v="M1204"/>
    <x v="1"/>
    <d v="2024-12-09T00:00:00"/>
    <s v="P3"/>
    <m/>
    <m/>
    <s v="NOC Operationalization"/>
    <s v=" "/>
    <s v="CCTV to be configured on Principal Consultant office and laptop. L&amp;T to come up with solution"/>
    <m/>
    <s v="Critical"/>
    <s v="Closed"/>
    <m/>
    <s v=" "/>
    <s v=" "/>
    <m/>
    <s v="Discussed with TFiber later on, not needed"/>
    <m/>
    <m/>
    <s v="Ahmad"/>
    <m/>
    <m/>
    <s v="COMPLETED &amp; APPROVED"/>
    <s v=" "/>
    <s v=" "/>
    <s v=" "/>
    <m/>
    <m/>
    <m/>
    <m/>
    <m/>
    <m/>
    <s v="MOMNOC Operationalization"/>
    <s v="Network"/>
    <s v="CLOSED"/>
    <m/>
    <m/>
    <s v="Not related to delivery"/>
    <d v="2025-09-19T00:00:00"/>
    <s v="Artefacts not Required"/>
    <m/>
    <n v="1"/>
    <x v="1"/>
  </r>
  <r>
    <n v="702"/>
    <s v="M1205"/>
    <x v="1"/>
    <d v="2024-12-09T00:00:00"/>
    <m/>
    <m/>
    <m/>
    <s v="NOC Operationalization"/>
    <s v=" "/>
    <s v="Test labs and staging environment, currently project equipment's (routers, GPON, etc.) are being used"/>
    <m/>
    <s v="Critical"/>
    <s v="Closed"/>
    <m/>
    <s v=" "/>
    <s v=" "/>
    <s v="TO be reviewed"/>
    <s v="23-Sep-25: NON Critical to be reviewd later"/>
    <s v="L&amp;T"/>
    <s v="Sivaprasad"/>
    <s v="Sivaprasad"/>
    <m/>
    <s v="Open"/>
    <s v="Open"/>
    <s v=" "/>
    <s v=" "/>
    <s v=" "/>
    <m/>
    <m/>
    <m/>
    <m/>
    <m/>
    <m/>
    <s v="MOMNOC Operationalization"/>
    <s v="Network"/>
    <s v="OPEN"/>
    <m/>
    <m/>
    <m/>
    <m/>
    <m/>
    <m/>
    <n v="1"/>
    <x v="0"/>
  </r>
  <r>
    <n v="703"/>
    <s v="M1206"/>
    <x v="1"/>
    <d v="2024-12-09T00:00:00"/>
    <m/>
    <m/>
    <m/>
    <s v="DC-IT"/>
    <s v="NOC Operationalization"/>
    <s v="HLD and LLD documents to be revised for DC Infra"/>
    <m/>
    <s v="NON-Critical"/>
    <s v="Open"/>
    <m/>
    <s v=" "/>
    <s v=" "/>
    <m/>
    <s v="Work in progress"/>
    <m/>
    <m/>
    <s v="Ravi Kishore"/>
    <m/>
    <s v="Open"/>
    <s v="Open"/>
    <s v=" "/>
    <s v=" "/>
    <s v=" "/>
    <m/>
    <m/>
    <m/>
    <m/>
    <m/>
    <m/>
    <s v="MOMDC-IT"/>
    <s v="Network"/>
    <s v="OPEN"/>
    <m/>
    <m/>
    <m/>
    <m/>
    <m/>
    <m/>
    <n v="1"/>
    <x v="0"/>
  </r>
  <r>
    <n v="704"/>
    <s v="M1207"/>
    <x v="1"/>
    <d v="2024-12-10T00:00:00"/>
    <m/>
    <m/>
    <m/>
    <s v="BSS"/>
    <s v=" "/>
    <s v="One call with BSS and NSO SME to be done tomorrow morning "/>
    <m/>
    <s v="Critical"/>
    <s v="Closed"/>
    <m/>
    <s v=" "/>
    <s v=" "/>
    <m/>
    <s v=" "/>
    <m/>
    <m/>
    <s v="Manoj Nibrad"/>
    <m/>
    <s v="Open"/>
    <s v="Open"/>
    <s v=" "/>
    <s v=" "/>
    <s v=" "/>
    <m/>
    <m/>
    <m/>
    <m/>
    <m/>
    <m/>
    <s v="MOMBSS"/>
    <s v="Applications/Tools"/>
    <s v="OPEN"/>
    <m/>
    <m/>
    <m/>
    <m/>
    <m/>
    <m/>
    <n v="1"/>
    <x v="0"/>
  </r>
  <r>
    <n v="705"/>
    <s v="M1208"/>
    <x v="1"/>
    <d v="2024-12-10T00:00:00"/>
    <m/>
    <m/>
    <m/>
    <s v="OEM Related"/>
    <s v=" "/>
    <s v="Tejas : TR069 feature to be enabled for TFIBER network"/>
    <m/>
    <s v="NON-Critical"/>
    <s v="Open"/>
    <m/>
    <s v=" "/>
    <s v=" "/>
    <s v="Closed"/>
    <s v="23-Sep-25: Approved shall be closed"/>
    <m/>
    <m/>
    <s v="Sivaprasad"/>
    <m/>
    <m/>
    <s v="COMPLETED &amp; APPROVED"/>
    <s v=" "/>
    <s v=" "/>
    <s v=" "/>
    <m/>
    <m/>
    <m/>
    <m/>
    <m/>
    <m/>
    <s v="MOMOEM Related"/>
    <s v="OEM Related Issues"/>
    <s v="CLOSED"/>
    <m/>
    <m/>
    <m/>
    <d v="2025-09-23T00:00:00"/>
    <s v="Artefacts not Required"/>
    <m/>
    <n v="1"/>
    <x v="1"/>
  </r>
  <r>
    <n v="706"/>
    <s v="M1209"/>
    <x v="1"/>
    <d v="2024-12-10T00:00:00"/>
    <m/>
    <m/>
    <m/>
    <s v="OEM Related"/>
    <s v=" "/>
    <s v="One resource from Tejas to be placed at TNOC for  sorting out Tejas related issues"/>
    <m/>
    <s v="Critical"/>
    <s v="Closed"/>
    <m/>
    <s v=" "/>
    <s v=" "/>
    <s v="Closed"/>
    <s v="23-Sep-25: Approved shall be closed"/>
    <m/>
    <m/>
    <s v="Sivaprasad"/>
    <m/>
    <m/>
    <s v="COMPLETED &amp; APPROVED"/>
    <s v=" "/>
    <s v=" "/>
    <s v=" "/>
    <m/>
    <m/>
    <m/>
    <m/>
    <m/>
    <m/>
    <s v="MOMOEM Related"/>
    <s v="OEM Related Issues"/>
    <s v="CLOSED"/>
    <m/>
    <m/>
    <m/>
    <d v="2025-09-23T00:00:00"/>
    <s v="Artefacts not Required"/>
    <m/>
    <n v="1"/>
    <x v="1"/>
  </r>
  <r>
    <n v="707"/>
    <s v="M121"/>
    <x v="1"/>
    <d v="2023-08-01T00:00:00"/>
    <m/>
    <m/>
    <m/>
    <s v="Helpdesk"/>
    <s v="Handbook &amp; SOPs"/>
    <s v="Exceptions in IVR User Response"/>
    <m/>
    <s v="Critical"/>
    <s v="Open"/>
    <m/>
    <s v=" "/>
    <s v=" "/>
    <s v="Closed"/>
    <s v="24-Sep-25: Approved and shall be closed"/>
    <m/>
    <m/>
    <s v="Siva Kumar"/>
    <m/>
    <m/>
    <s v="COMPLETED &amp; APPROVED"/>
    <s v=" "/>
    <s v=" "/>
    <s v=" "/>
    <m/>
    <m/>
    <m/>
    <m/>
    <m/>
    <m/>
    <s v="MOMHelpdesk"/>
    <s v="Helpdesk (Contact Center)"/>
    <s v="CLOSED"/>
    <m/>
    <m/>
    <m/>
    <d v="2025-09-24T00:00:00"/>
    <s v="\\172.28.9.34\Artefacts_T-Fiber TNOC Tracker\HELPDESK\M121,170,99,726"/>
    <m/>
    <n v="1"/>
    <x v="1"/>
  </r>
  <r>
    <n v="708"/>
    <s v="M1210"/>
    <x v="1"/>
    <d v="2024-12-10T00:00:00"/>
    <m/>
    <m/>
    <m/>
    <s v="NOC Operationalization"/>
    <s v=" "/>
    <s v="Tejas: Pending API to be given on priority"/>
    <m/>
    <s v="Critical"/>
    <s v="Closed"/>
    <m/>
    <s v=" "/>
    <s v=" "/>
    <m/>
    <s v=" "/>
    <m/>
    <m/>
    <s v="Sayyad Pasha"/>
    <m/>
    <m/>
    <s v="COMPLETED &amp; APPROVED"/>
    <s v="AD-UT-Tfiber"/>
    <d v="2025-04-30T00:00:00"/>
    <s v=" \\172.28.9.34\Artefacts_T-Fiber TNOC Tracker\GPON\API"/>
    <m/>
    <m/>
    <m/>
    <m/>
    <m/>
    <m/>
    <s v="MOMNOC Operationalization"/>
    <s v="Network"/>
    <s v="CLOSED"/>
    <m/>
    <m/>
    <m/>
    <d v="2025-04-30T00:00:00"/>
    <s v=" \\172.28.9.34\Artefacts_T-Fiber TNOC Tracker\GPON\API"/>
    <m/>
    <n v="1"/>
    <x v="1"/>
  </r>
  <r>
    <n v="709"/>
    <s v="M1211"/>
    <x v="1"/>
    <d v="2024-12-10T00:00:00"/>
    <m/>
    <m/>
    <m/>
    <s v="NOC Operationalization"/>
    <s v=" "/>
    <s v="Make one WhatsApp group for Tejas only (LTTS, TFIBER, Tejas)"/>
    <m/>
    <s v="Critical"/>
    <s v="Closed"/>
    <m/>
    <s v=" "/>
    <s v=" "/>
    <s v="Closed"/>
    <s v="23-Sep-25: Approved shall be closed"/>
    <m/>
    <m/>
    <s v="Sivaprasad"/>
    <m/>
    <m/>
    <s v="COMPLETED &amp; APPROVED"/>
    <s v=" "/>
    <s v=" "/>
    <s v=" "/>
    <m/>
    <m/>
    <m/>
    <m/>
    <m/>
    <m/>
    <s v="MOMNOC Operationalization"/>
    <s v="Network"/>
    <s v="CLOSED"/>
    <m/>
    <m/>
    <m/>
    <d v="2025-09-23T00:00:00"/>
    <s v="Artefacts not Required"/>
    <m/>
    <n v="1"/>
    <x v="1"/>
  </r>
  <r>
    <n v="710"/>
    <s v="M1212"/>
    <x v="1"/>
    <d v="2024-12-10T00:00:00"/>
    <m/>
    <m/>
    <m/>
    <s v="NOC Operationalization"/>
    <s v=" "/>
    <s v="Suggested one format for SME tasks tracking Each SME to update that tracker putting all critical/major/minor tasks/issues listed in this. To be updated on daily basis with dates "/>
    <m/>
    <s v="Critical"/>
    <s v="Closed"/>
    <m/>
    <s v=" "/>
    <s v=" "/>
    <s v="Closed"/>
    <s v="23-Sep-25: Approved shall be closed"/>
    <m/>
    <m/>
    <s v="Sivaprasad"/>
    <m/>
    <m/>
    <s v="COMPLETED &amp; APPROVED"/>
    <s v=" "/>
    <s v=" "/>
    <s v=" "/>
    <m/>
    <m/>
    <m/>
    <m/>
    <m/>
    <m/>
    <s v="MOMNOC Operationalization"/>
    <s v="Network"/>
    <s v="CLOSED"/>
    <m/>
    <m/>
    <m/>
    <d v="2025-09-23T00:00:00"/>
    <s v="Artefacts not Required"/>
    <m/>
    <n v="1"/>
    <x v="1"/>
  </r>
  <r>
    <n v="711"/>
    <s v="M1213"/>
    <x v="1"/>
    <d v="2024-12-10T00:00:00"/>
    <m/>
    <m/>
    <m/>
    <s v="NSO"/>
    <s v="Service provisioning"/>
    <s v="27 services NSO licenses details to be shared with Principal Consultant "/>
    <m/>
    <s v="Critical"/>
    <s v="Closed"/>
    <m/>
    <s v=" "/>
    <s v=" "/>
    <m/>
    <s v=" "/>
    <m/>
    <m/>
    <s v="Jayant Madavi"/>
    <m/>
    <m/>
    <s v="CLOSURE REVIEW PENDING "/>
    <s v=" "/>
    <s v=" "/>
    <s v=" "/>
    <m/>
    <m/>
    <m/>
    <m/>
    <m/>
    <m/>
    <s v="MOMNSO"/>
    <s v="Applications/Tools"/>
    <s v="OPEN"/>
    <m/>
    <m/>
    <m/>
    <m/>
    <s v="Artefacts to be uploaded"/>
    <m/>
    <n v="1"/>
    <x v="2"/>
  </r>
  <r>
    <n v="712"/>
    <s v="M1214"/>
    <x v="1"/>
    <d v="2024-12-10T00:00:00"/>
    <m/>
    <m/>
    <m/>
    <s v="NSO"/>
    <s v="Service provisioning"/>
    <s v="NSO VMs details for T&amp;D to be shared with Principal Consultant along with issue details (what support needed from Cisco)"/>
    <m/>
    <s v="Critical"/>
    <s v="Closed"/>
    <m/>
    <s v=" "/>
    <s v=" "/>
    <m/>
    <s v=" "/>
    <m/>
    <m/>
    <s v="Jayant Madavi"/>
    <m/>
    <m/>
    <s v="CLOSURE REVIEW PENDING "/>
    <s v=" "/>
    <s v=" "/>
    <s v=" "/>
    <m/>
    <m/>
    <m/>
    <m/>
    <m/>
    <m/>
    <s v="MOMNSO"/>
    <s v="Applications/Tools"/>
    <s v="OPEN"/>
    <m/>
    <m/>
    <m/>
    <m/>
    <s v="Artefacts to be uploaded"/>
    <m/>
    <n v="1"/>
    <x v="2"/>
  </r>
  <r>
    <n v="713"/>
    <s v="M1215"/>
    <x v="1"/>
    <d v="2024-12-10T00:00:00"/>
    <m/>
    <m/>
    <m/>
    <s v="NSO"/>
    <s v="Service provisioning"/>
    <s v="Trial licenses will be given as stop gap arrangement for NSO T&amp;D setup. VM details to be shared with Ravindra (MAC id , etc.) by LTTS"/>
    <m/>
    <s v="Critical"/>
    <s v="Closed"/>
    <m/>
    <s v=" "/>
    <s v=" "/>
    <m/>
    <s v=" "/>
    <m/>
    <m/>
    <s v="Jayant Madavi"/>
    <m/>
    <m/>
    <s v="CLOSURE REVIEW PENDING "/>
    <s v=" "/>
    <s v=" "/>
    <s v=" "/>
    <m/>
    <m/>
    <m/>
    <m/>
    <m/>
    <m/>
    <s v="MOMNSO"/>
    <s v="Applications/Tools"/>
    <s v="OPEN"/>
    <m/>
    <m/>
    <m/>
    <m/>
    <s v="Artefacts to be uploaded"/>
    <m/>
    <n v="1"/>
    <x v="2"/>
  </r>
  <r>
    <n v="714"/>
    <s v="M1216"/>
    <x v="1"/>
    <d v="2024-12-10T00:00:00"/>
    <m/>
    <m/>
    <m/>
    <s v="OEM Related"/>
    <s v="Cisco EPNM"/>
    <s v="License issue for EPNM and ISE to be resolved"/>
    <m/>
    <s v="Critical"/>
    <s v="Open"/>
    <m/>
    <s v=" "/>
    <s v=" "/>
    <s v="WIP"/>
    <s v=" "/>
    <s v="L&amp;T"/>
    <s v="Sivaprasad"/>
    <s v="Sivaprasad"/>
    <m/>
    <s v="Open"/>
    <s v="WIP"/>
    <s v=" "/>
    <s v=" "/>
    <s v=" "/>
    <m/>
    <m/>
    <m/>
    <m/>
    <m/>
    <m/>
    <s v="MOMOEM Related"/>
    <s v="OEM Related Issues"/>
    <s v="OPEN"/>
    <m/>
    <m/>
    <m/>
    <m/>
    <m/>
    <m/>
    <n v="1"/>
    <x v="0"/>
  </r>
  <r>
    <n v="715"/>
    <s v="M1217"/>
    <x v="1"/>
    <d v="2024-12-10T00:00:00"/>
    <m/>
    <m/>
    <m/>
    <s v="NOC Operationalization"/>
    <s v=" "/>
    <s v="One resource from Tejas to be placed at TNOC for  sorting out Tejas related issues"/>
    <m/>
    <s v="Critical"/>
    <s v="Closed"/>
    <m/>
    <s v=" "/>
    <s v=" "/>
    <s v="Closed"/>
    <s v="23-Sep-25: Approved shall be closed"/>
    <m/>
    <m/>
    <s v="Sivaprasad"/>
    <m/>
    <m/>
    <s v="COMPLETED &amp; APPROVED"/>
    <s v=" "/>
    <s v=" "/>
    <s v=" "/>
    <m/>
    <m/>
    <m/>
    <m/>
    <m/>
    <m/>
    <s v="MOMNOC Operationalization"/>
    <s v="Network"/>
    <s v="CLOSED"/>
    <m/>
    <m/>
    <m/>
    <d v="2025-09-23T00:00:00"/>
    <s v="Artefacts not Required"/>
    <m/>
    <n v="1"/>
    <x v="1"/>
  </r>
  <r>
    <n v="716"/>
    <s v="M1218"/>
    <x v="1"/>
    <d v="2024-12-10T00:00:00"/>
    <m/>
    <m/>
    <m/>
    <s v="NSO"/>
    <s v="Service provisioning"/>
    <s v="Agreed SOW for NSO to be shared"/>
    <m/>
    <s v="Critical"/>
    <s v="Closed"/>
    <m/>
    <s v=" "/>
    <s v=" "/>
    <m/>
    <s v=" "/>
    <m/>
    <m/>
    <s v="Jayant Madavi"/>
    <m/>
    <m/>
    <s v="CLOSURE REVIEW PENDING "/>
    <s v=" "/>
    <s v=" "/>
    <s v=" "/>
    <m/>
    <m/>
    <m/>
    <m/>
    <m/>
    <m/>
    <s v="MOMNSO"/>
    <s v="Applications/Tools"/>
    <s v="OPEN"/>
    <m/>
    <m/>
    <m/>
    <m/>
    <s v="Artefacts to be uploaded"/>
    <m/>
    <n v="1"/>
    <x v="2"/>
  </r>
  <r>
    <n v="717"/>
    <s v="M1219"/>
    <x v="1"/>
    <d v="2024-12-10T00:00:00"/>
    <m/>
    <m/>
    <m/>
    <s v="NSO"/>
    <s v="Service provisioning"/>
    <s v="SOW for Cisco NSO - by when quotation will be closed by Cisco?  Cisco to revert back with quotation timelines, probably tomorrow, also with TAT for implementation"/>
    <m/>
    <s v="Critical"/>
    <s v="Open"/>
    <m/>
    <s v=" "/>
    <s v=" "/>
    <m/>
    <s v=" "/>
    <m/>
    <m/>
    <s v="Jayant Madavi"/>
    <m/>
    <s v="Open"/>
    <s v="Open"/>
    <s v=" "/>
    <s v=" "/>
    <s v=" "/>
    <m/>
    <m/>
    <m/>
    <m/>
    <m/>
    <m/>
    <s v="MOMNSO"/>
    <s v="Applications/Tools"/>
    <s v="OPEN"/>
    <m/>
    <m/>
    <m/>
    <m/>
    <e v="#N/A"/>
    <m/>
    <n v="1"/>
    <x v="0"/>
  </r>
  <r>
    <n v="718"/>
    <s v="M122"/>
    <x v="1"/>
    <d v="2023-08-01T00:00:00"/>
    <m/>
    <m/>
    <m/>
    <s v="Helpdesk"/>
    <s v="Handbook &amp; SOPs"/>
    <s v="The unit of measurement is required for all Key Performance Indicator (KPI) parameters."/>
    <m/>
    <s v="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x v="1"/>
  </r>
  <r>
    <n v="719"/>
    <s v="M1220"/>
    <x v="1"/>
    <d v="2024-12-10T00:00:00"/>
    <m/>
    <m/>
    <m/>
    <s v="NOC Operationalization"/>
    <s v=" "/>
    <s v="Make one WhatsApp group for NSO only (LTTS, TFIBER, OEM)"/>
    <m/>
    <s v="Critical"/>
    <s v="Closed"/>
    <m/>
    <s v=" "/>
    <s v=" "/>
    <s v="Closed"/>
    <s v="23-Sep-25: Approved shall be closed"/>
    <m/>
    <m/>
    <s v="Sivaprasad"/>
    <m/>
    <m/>
    <s v="COMPLETED &amp; APPROVED"/>
    <s v=" "/>
    <s v=" "/>
    <s v=" "/>
    <m/>
    <m/>
    <m/>
    <m/>
    <m/>
    <m/>
    <s v="MOMNOC Operationalization"/>
    <s v="Network"/>
    <s v="CLOSED"/>
    <m/>
    <m/>
    <m/>
    <d v="2025-09-23T00:00:00"/>
    <s v="Artefacts not Required"/>
    <m/>
    <n v="1"/>
    <x v="1"/>
  </r>
  <r>
    <n v="720"/>
    <s v="M1221"/>
    <x v="1"/>
    <d v="2024-12-10T00:00:00"/>
    <m/>
    <m/>
    <m/>
    <s v="NSO"/>
    <s v="Service provisioning"/>
    <s v="Dark Fiber as a service"/>
    <m/>
    <s v="Critical"/>
    <s v="Closed"/>
    <m/>
    <s v=" "/>
    <s v=" "/>
    <m/>
    <s v=" "/>
    <m/>
    <m/>
    <s v="Jayant Madavi"/>
    <m/>
    <m/>
    <s v="CLOSURE REVIEW PENDING "/>
    <s v=" "/>
    <s v=" "/>
    <s v=" "/>
    <m/>
    <m/>
    <m/>
    <m/>
    <m/>
    <m/>
    <s v="MOMNSO"/>
    <s v="Applications/Tools"/>
    <s v="OPEN"/>
    <m/>
    <m/>
    <m/>
    <m/>
    <s v="Artefacts to be uploaded"/>
    <m/>
    <n v="1"/>
    <x v="2"/>
  </r>
  <r>
    <n v="721"/>
    <s v="M1222"/>
    <x v="1"/>
    <d v="2024-12-10T00:00:00"/>
    <m/>
    <m/>
    <m/>
    <s v="NSO"/>
    <s v="Service provisioning"/>
    <s v="List down all services which are needed for launch (As per LTTS understanding). During 2PM workshop tomorrow KNOT, Aravindham, Ashish, Ravindra Cisco, TFIBER will be there on call "/>
    <m/>
    <s v="Critical"/>
    <s v="Closed"/>
    <m/>
    <s v=" "/>
    <s v=" "/>
    <m/>
    <s v=" "/>
    <m/>
    <m/>
    <s v="Jayant Madavi"/>
    <m/>
    <m/>
    <s v="CLOSURE REVIEW PENDING "/>
    <s v=" "/>
    <s v=" "/>
    <s v=" "/>
    <m/>
    <m/>
    <m/>
    <m/>
    <m/>
    <m/>
    <s v="MOMNSO"/>
    <s v="Applications/Tools"/>
    <s v="OPEN"/>
    <m/>
    <m/>
    <m/>
    <m/>
    <s v="Artefacts to be uploaded"/>
    <m/>
    <n v="1"/>
    <x v="2"/>
  </r>
  <r>
    <n v="722"/>
    <s v="M1223"/>
    <x v="1"/>
    <d v="2024-12-10T00:00:00"/>
    <m/>
    <m/>
    <m/>
    <s v="OEM Related"/>
    <s v=" "/>
    <s v="SG350 switch EOS/EOL:_x000a_GP all OK._x000a_Mandal/Zonal level have some discrepancy like less ports compared to current version or at least match to RFP"/>
    <m/>
    <s v="NON-Critical"/>
    <s v="Open"/>
    <m/>
    <s v=" "/>
    <s v=" "/>
    <s v="WIP"/>
    <s v=" "/>
    <s v="L&amp;T"/>
    <s v="Sivaprasad"/>
    <s v="Sivaprasad"/>
    <m/>
    <s v="Open"/>
    <s v="WIP"/>
    <s v=" "/>
    <s v=" "/>
    <s v=" "/>
    <m/>
    <m/>
    <m/>
    <m/>
    <m/>
    <m/>
    <s v="MOMOEM Related"/>
    <s v="OEM Related Issues"/>
    <s v="OPEN"/>
    <m/>
    <m/>
    <m/>
    <m/>
    <m/>
    <m/>
    <n v="1"/>
    <x v="0"/>
  </r>
  <r>
    <n v="723"/>
    <s v="M1224"/>
    <x v="1"/>
    <d v="2024-12-10T00:00:00"/>
    <m/>
    <m/>
    <m/>
    <s v="NOC Operationalization"/>
    <s v=" "/>
    <s v="Make other WhatsApp group for Cisco other domains (apart from NSO). Make Ravindar Admin to add other Cisco team members.  (LTTS except NSO, TF, Cisco)"/>
    <m/>
    <s v="Critical"/>
    <s v="Closed"/>
    <m/>
    <s v=" "/>
    <s v=" "/>
    <s v="Closed"/>
    <s v="23-Sep-25: Approved shall be closed"/>
    <m/>
    <m/>
    <s v="Sivaprasad"/>
    <m/>
    <m/>
    <s v="COMPLETED &amp; APPROVED"/>
    <s v=" "/>
    <s v=" "/>
    <s v=" "/>
    <m/>
    <m/>
    <m/>
    <m/>
    <m/>
    <m/>
    <s v="MOMNOC Operationalization"/>
    <s v="Network"/>
    <s v="CLOSED"/>
    <m/>
    <m/>
    <m/>
    <d v="2025-09-23T00:00:00"/>
    <s v="Artefacts not Required"/>
    <m/>
    <n v="1"/>
    <x v="1"/>
  </r>
  <r>
    <n v="724"/>
    <s v="M1225"/>
    <x v="1"/>
    <d v="2024-12-10T00:00:00"/>
    <m/>
    <m/>
    <m/>
    <s v="OEM Related"/>
    <s v="Cisco"/>
    <s v="SG350 switch: EOSale/EOL/LDOHWS (Last date of HW support which is Oct2026.  Till LDOHWS that RMA will be given with new CBS model. Post that support will stop. Mail request to be send to Cisco to extend support. "/>
    <m/>
    <s v="NON-Critical"/>
    <s v="Open"/>
    <m/>
    <s v=" "/>
    <s v=" "/>
    <s v="WIP"/>
    <s v=" "/>
    <s v="L&amp;T"/>
    <s v="Sivaprasad"/>
    <s v="Sivaprasad"/>
    <m/>
    <s v="Open"/>
    <s v="WIP"/>
    <s v=" "/>
    <s v=" "/>
    <s v=" "/>
    <m/>
    <m/>
    <m/>
    <m/>
    <m/>
    <m/>
    <s v="MOMOEM Related"/>
    <s v="OEM Related Issues"/>
    <s v="OPEN"/>
    <m/>
    <m/>
    <m/>
    <m/>
    <m/>
    <m/>
    <n v="1"/>
    <x v="0"/>
  </r>
  <r>
    <n v="725"/>
    <s v="M1226"/>
    <x v="1"/>
    <d v="2024-12-10T00:00:00"/>
    <m/>
    <m/>
    <m/>
    <s v="OEM Related"/>
    <s v=" "/>
    <s v="EPNM license upgraded, in smart account licenses are not working. Its issue with PKG-A only (PKG-B/C had procured separately 5.x so they don’t have this issue, while LTTS procured 2.x as per Ravindra)"/>
    <m/>
    <s v="Critical"/>
    <s v="Open"/>
    <m/>
    <s v=" "/>
    <s v=" "/>
    <s v="WIP"/>
    <s v=" "/>
    <s v="L&amp;T"/>
    <s v="Sivaprasad"/>
    <s v="Sivaprasad"/>
    <m/>
    <s v="Open"/>
    <s v="WIP"/>
    <s v=" "/>
    <s v=" "/>
    <s v=" "/>
    <m/>
    <m/>
    <m/>
    <m/>
    <m/>
    <m/>
    <s v="MOMOEM Related"/>
    <s v="OEM Related Issues"/>
    <s v="OPEN"/>
    <m/>
    <m/>
    <m/>
    <m/>
    <m/>
    <m/>
    <n v="1"/>
    <x v="0"/>
  </r>
  <r>
    <n v="726"/>
    <s v="M1227"/>
    <x v="1"/>
    <d v="2024-12-10T00:00:00"/>
    <m/>
    <m/>
    <m/>
    <s v="BSS"/>
    <s v=" "/>
    <s v="Is our network integrated with Aadhar servers, GST? LTTS confirmed it is not integrated"/>
    <m/>
    <s v="Critical"/>
    <s v="Open"/>
    <m/>
    <s v=" "/>
    <s v=" "/>
    <m/>
    <s v=" "/>
    <m/>
    <m/>
    <s v="Manoj Nibrad"/>
    <m/>
    <s v="Open"/>
    <s v="Open"/>
    <s v=" "/>
    <s v=" "/>
    <s v=" "/>
    <m/>
    <m/>
    <m/>
    <m/>
    <m/>
    <m/>
    <s v="MOMBSS"/>
    <s v="Applications/Tools"/>
    <s v="OPEN"/>
    <m/>
    <m/>
    <m/>
    <m/>
    <e v="#N/A"/>
    <m/>
    <n v="1"/>
    <x v="0"/>
  </r>
  <r>
    <n v="727"/>
    <s v="M1228"/>
    <x v="1"/>
    <d v="2024-12-10T00:00:00"/>
    <m/>
    <m/>
    <m/>
    <s v="NOC Operationalization"/>
    <s v=" "/>
    <s v="Agreement status for all OEM to be shared"/>
    <m/>
    <s v="Critical"/>
    <s v="Closed"/>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x v="1"/>
  </r>
  <r>
    <n v="728"/>
    <s v="M1229"/>
    <x v="1"/>
    <d v="2024-12-10T00:00:00"/>
    <m/>
    <s v="OSS"/>
    <s v="OSS"/>
    <s v="OSS"/>
    <s v="BBNL"/>
    <s v="BBNL - API : is top priority. Each day update to be sent to  Principal Consultant "/>
    <m/>
    <s v="Critical"/>
    <s v="Closed"/>
    <m/>
    <s v=" "/>
    <s v=" "/>
    <m/>
    <m/>
    <m/>
    <m/>
    <s v="Suresh Pawar"/>
    <m/>
    <m/>
    <s v="CLOSURE REVIEW PENDING "/>
    <s v=" "/>
    <s v=" "/>
    <s v=" "/>
    <m/>
    <m/>
    <m/>
    <m/>
    <m/>
    <m/>
    <s v="MOMOSS"/>
    <s v="Applications/Tools"/>
    <s v="OPEN"/>
    <s v="COMPLETED"/>
    <n v="0"/>
    <m/>
    <m/>
    <m/>
    <m/>
    <n v="1"/>
    <x v="2"/>
  </r>
  <r>
    <n v="729"/>
    <s v="M123"/>
    <x v="1"/>
    <d v="2023-08-01T00:00:00"/>
    <m/>
    <m/>
    <m/>
    <s v="Helpdesk"/>
    <s v="Handbook &amp; SOPs"/>
    <s v="Sample Methods for KPI Calculations"/>
    <m/>
    <s v="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x v="1"/>
  </r>
  <r>
    <n v="730"/>
    <s v="M1230"/>
    <x v="1"/>
    <d v="2024-12-10T00:00:00"/>
    <m/>
    <s v="OSS"/>
    <s v="OSS"/>
    <s v="OSS"/>
    <s v="BBNL"/>
    <s v="Tomorrow 3 PM. will call Rupa Maan and Akhilesh Gupta Sir for BBNL API"/>
    <m/>
    <s v="Critical"/>
    <s v="Closed"/>
    <m/>
    <s v=" "/>
    <s v=" "/>
    <m/>
    <m/>
    <m/>
    <m/>
    <s v="Suresh Pawar"/>
    <m/>
    <m/>
    <s v="CLOSURE REVIEW PENDING "/>
    <s v=" "/>
    <s v=" "/>
    <s v=" "/>
    <m/>
    <m/>
    <m/>
    <m/>
    <m/>
    <m/>
    <s v="MOMOSS"/>
    <s v="Applications/Tools"/>
    <s v="OPEN"/>
    <s v="COMPLETED"/>
    <n v="0"/>
    <m/>
    <m/>
    <m/>
    <m/>
    <n v="1"/>
    <x v="2"/>
  </r>
  <r>
    <n v="731"/>
    <s v="M1231"/>
    <x v="1"/>
    <d v="2024-12-10T00:00:00"/>
    <m/>
    <m/>
    <m/>
    <s v="OEM Related"/>
    <s v=" "/>
    <s v="Principal Consultant Room Dashboard - Excel sheet sent, to discuss and finetune. Discussed. Need this report through OSS, to be added in HPE/OT scope once they are onboarded - discuss jointly with TFIBER along with OEM"/>
    <m/>
    <s v="Critical"/>
    <s v="Open"/>
    <m/>
    <s v=" "/>
    <s v=" "/>
    <s v="WIP"/>
    <s v=" "/>
    <s v="L&amp;T"/>
    <s v="Sivaprasad"/>
    <s v="Sivaprasad"/>
    <m/>
    <s v="Open"/>
    <s v="WIP"/>
    <s v=" "/>
    <s v=" "/>
    <s v=" "/>
    <m/>
    <m/>
    <m/>
    <m/>
    <m/>
    <m/>
    <s v="MOMOEM Related"/>
    <s v="OEM Related Issues"/>
    <s v="OPEN"/>
    <m/>
    <m/>
    <m/>
    <m/>
    <m/>
    <m/>
    <n v="1"/>
    <x v="0"/>
  </r>
  <r>
    <n v="732"/>
    <s v="M1232"/>
    <x v="1"/>
    <d v="2024-12-10T00:00:00"/>
    <m/>
    <m/>
    <m/>
    <s v="NOC Operationalization"/>
    <s v=" "/>
    <s v="All inhouse automation : LLD to be made by SME and handover to Ops &amp; TFIBER team"/>
    <m/>
    <s v="NON-Critical"/>
    <s v="Open"/>
    <m/>
    <s v=" "/>
    <s v=" "/>
    <s v="WIP"/>
    <s v=" "/>
    <s v="L&amp;T"/>
    <s v="Sivaprasad"/>
    <s v="Sivaprasad"/>
    <m/>
    <s v="Open"/>
    <s v="WIP"/>
    <s v=" "/>
    <s v=" "/>
    <s v=" "/>
    <m/>
    <m/>
    <m/>
    <m/>
    <m/>
    <m/>
    <s v="MOMNOC Operationalization"/>
    <s v="Network"/>
    <s v="OPEN"/>
    <m/>
    <m/>
    <m/>
    <m/>
    <m/>
    <m/>
    <n v="1"/>
    <x v="0"/>
  </r>
  <r>
    <n v="733"/>
    <s v="M1233"/>
    <x v="1"/>
    <d v="2024-12-10T00:00:00"/>
    <m/>
    <m/>
    <m/>
    <s v="OEM Related"/>
    <s v=" "/>
    <s v="OSS out of Scope: 1. Service Topology 2. Retail Services (5Mn), 3. Services &amp; Service KPI Monitoring.  As per SOR this is not there. This is for Principal Consultant information"/>
    <m/>
    <s v="Critical"/>
    <s v="Closed"/>
    <m/>
    <s v=" "/>
    <s v=" "/>
    <s v="WIP"/>
    <s v=" "/>
    <s v="L&amp;T"/>
    <s v="Sivaprasad"/>
    <s v="Sivaprasad"/>
    <m/>
    <s v="Open"/>
    <s v="WIP"/>
    <s v=" "/>
    <s v=" "/>
    <s v=" "/>
    <m/>
    <m/>
    <m/>
    <m/>
    <m/>
    <m/>
    <s v="MOMOEM Related"/>
    <s v="OEM Related Issues"/>
    <s v="OPEN"/>
    <m/>
    <m/>
    <m/>
    <m/>
    <m/>
    <m/>
    <n v="1"/>
    <x v="0"/>
  </r>
  <r>
    <n v="734"/>
    <s v="M1234"/>
    <x v="1"/>
    <d v="2024-12-10T00:00:00"/>
    <m/>
    <m/>
    <m/>
    <s v="OEM Related"/>
    <s v=" "/>
    <s v="Share all OSS documents (RFP points, LLD, FRS, etc.)"/>
    <m/>
    <s v="Critical"/>
    <s v="Closed"/>
    <m/>
    <s v=" "/>
    <s v=" "/>
    <s v="Closed"/>
    <s v="23-Sep-25: Approved shall be closed"/>
    <m/>
    <m/>
    <s v="Sivaprasad"/>
    <m/>
    <m/>
    <s v="COMPLETED &amp; APPROVED"/>
    <s v=" "/>
    <s v=" "/>
    <s v=" "/>
    <m/>
    <m/>
    <m/>
    <m/>
    <m/>
    <m/>
    <s v="MOMOEM Related"/>
    <s v="OEM Related Issues"/>
    <s v="CLOSED"/>
    <m/>
    <m/>
    <m/>
    <d v="2025-09-23T00:00:00"/>
    <s v="Artefacts not Required"/>
    <m/>
    <n v="1"/>
    <x v="1"/>
  </r>
  <r>
    <n v="735"/>
    <s v="M1235"/>
    <x v="1"/>
    <d v="2024-12-10T00:00:00"/>
    <m/>
    <m/>
    <m/>
    <s v="NOC Operationalization"/>
    <s v=" "/>
    <s v="Make P1/P2/P3 list for all pending tasks for all domain_x000a_P1: 25%_x000a_P2 : 30%_x000a_P3 : 45%_x000a__x000a_And then list of some additional ask if needed like new HW or software required."/>
    <m/>
    <s v="Critical"/>
    <s v="Closed"/>
    <m/>
    <s v=" "/>
    <s v=" "/>
    <s v="Closed"/>
    <s v="23-Sep-25: Approved shall be closed"/>
    <m/>
    <m/>
    <s v="Sivaprasad"/>
    <m/>
    <m/>
    <s v="COMPLETED &amp; APPROVED"/>
    <s v=" "/>
    <s v=" "/>
    <s v=" "/>
    <m/>
    <m/>
    <m/>
    <m/>
    <m/>
    <m/>
    <s v="MOMNOC Operationalization"/>
    <s v="Network"/>
    <s v="CLOSED"/>
    <m/>
    <m/>
    <m/>
    <d v="2025-09-23T00:00:00"/>
    <s v="Artefacts not Required"/>
    <m/>
    <n v="1"/>
    <x v="1"/>
  </r>
  <r>
    <n v="736"/>
    <s v="M1236"/>
    <x v="1"/>
    <d v="2024-12-10T00:00:00"/>
    <m/>
    <s v="OSS"/>
    <s v="OSS"/>
    <s v="OSS"/>
    <s v="BBNL"/>
    <s v="Manoj: Complete BBNL ask tasks will be completed by 12 Dec24 (only GP and Block Node status API pending)._x000a_Sanjay: Uptime gap ~7% to be addressed. For this, HPE support needed. Then only we can go to BBNL for closure._x000a_Alarm re-synchronization issue - need HPE support. Interim solution implemented (1 Hr). Same for Inventory."/>
    <m/>
    <s v="Critical"/>
    <s v="Open"/>
    <m/>
    <s v=" "/>
    <s v=" "/>
    <m/>
    <m/>
    <m/>
    <m/>
    <s v="Suresh Pawar"/>
    <m/>
    <m/>
    <s v="CLOSURE REVIEW PENDING "/>
    <s v=" "/>
    <s v=" "/>
    <s v=" "/>
    <m/>
    <m/>
    <m/>
    <m/>
    <m/>
    <m/>
    <s v="MOMOSS"/>
    <s v="Applications/Tools"/>
    <s v="OPEN"/>
    <s v="COMPLETED"/>
    <n v="0"/>
    <m/>
    <m/>
    <m/>
    <m/>
    <n v="1"/>
    <x v="2"/>
  </r>
  <r>
    <n v="737"/>
    <s v="M1237"/>
    <x v="1"/>
    <d v="2024-12-10T00:00:00"/>
    <m/>
    <m/>
    <m/>
    <s v="OEM Related"/>
    <s v=" "/>
    <s v="Bottomline for OSS: Engagement with HPE and OT to start to get all OSS open/pending tasks done"/>
    <m/>
    <s v="Critical"/>
    <s v="Open"/>
    <m/>
    <s v=" "/>
    <s v=" "/>
    <s v="Closed"/>
    <s v="23-Sep-25: Approved shall be closed"/>
    <m/>
    <m/>
    <s v="Sivaprasad"/>
    <m/>
    <m/>
    <s v="COMPLETED &amp; APPROVED"/>
    <s v=" "/>
    <s v=" "/>
    <s v=" "/>
    <m/>
    <m/>
    <m/>
    <m/>
    <m/>
    <m/>
    <s v="MOMOEM Related"/>
    <s v="OEM Related Issues"/>
    <s v="CLOSED"/>
    <m/>
    <m/>
    <m/>
    <d v="2025-09-23T00:00:00"/>
    <s v="Artefacts not Required"/>
    <m/>
    <n v="1"/>
    <x v="1"/>
  </r>
  <r>
    <n v="738"/>
    <s v="M1238"/>
    <x v="1"/>
    <d v="2024-12-10T00:00:00"/>
    <m/>
    <m/>
    <m/>
    <s v="OEM Related"/>
    <s v="All OEM's"/>
    <s v="Priority engagement with HPE/OT/Cisco/Aleppo needed to meet Apr25 target. Current payment/cash flow issues hindering this right now"/>
    <m/>
    <s v="Critical"/>
    <s v="Open"/>
    <m/>
    <s v=" "/>
    <s v=" "/>
    <s v="WIP"/>
    <s v=" "/>
    <s v="L&amp;T"/>
    <s v="Sivaprasad"/>
    <s v="Sivaprasad"/>
    <m/>
    <s v="Open"/>
    <s v="WIP"/>
    <s v=" "/>
    <s v=" "/>
    <s v=" "/>
    <m/>
    <m/>
    <m/>
    <m/>
    <m/>
    <m/>
    <s v="MOMOEM Related"/>
    <s v="OEM Related Issues"/>
    <s v="OPEN"/>
    <m/>
    <m/>
    <m/>
    <m/>
    <m/>
    <m/>
    <n v="1"/>
    <x v="0"/>
  </r>
  <r>
    <n v="739"/>
    <s v="M1239"/>
    <x v="1"/>
    <d v="2024-12-10T00:00:00"/>
    <m/>
    <m/>
    <m/>
    <s v="NOC Operationalization"/>
    <s v=" "/>
    <s v="Pending AT for all  Application and DC systems to be shared by tomorrow"/>
    <m/>
    <s v="Critical"/>
    <s v="Open"/>
    <m/>
    <s v=" "/>
    <s v=" "/>
    <s v="WIP"/>
    <s v=" "/>
    <s v="L&amp;T"/>
    <s v="Sivaprasad"/>
    <s v="Sivaprasad"/>
    <m/>
    <s v="Open"/>
    <s v="WIP"/>
    <s v=" "/>
    <s v=" "/>
    <s v=" "/>
    <m/>
    <m/>
    <m/>
    <m/>
    <m/>
    <m/>
    <s v="MOMNOC Operationalization"/>
    <s v="Network"/>
    <s v="OPEN"/>
    <m/>
    <m/>
    <m/>
    <m/>
    <m/>
    <m/>
    <n v="1"/>
    <x v="0"/>
  </r>
  <r>
    <n v="740"/>
    <s v="M124"/>
    <x v="1"/>
    <d v="2023-08-01T00:00:00"/>
    <m/>
    <m/>
    <m/>
    <s v="Helpdesk"/>
    <s v="Handbook &amp; SOPs"/>
    <s v="Inquiry into how Customer Satisfaction (CSAT) is measured and whether there is a mechanism for transactional feedback."/>
    <m/>
    <s v="Critical"/>
    <s v="Open"/>
    <m/>
    <s v=" "/>
    <s v=" "/>
    <s v="WIP"/>
    <s v=" "/>
    <m/>
    <m/>
    <s v="Siva Kumar"/>
    <m/>
    <s v="Open"/>
    <s v="WIP"/>
    <s v=" "/>
    <s v=" "/>
    <s v=" "/>
    <m/>
    <m/>
    <m/>
    <m/>
    <m/>
    <m/>
    <s v="MOMHelpdesk"/>
    <s v="Helpdesk (Contact Center)"/>
    <s v="OPEN"/>
    <m/>
    <m/>
    <m/>
    <m/>
    <m/>
    <m/>
    <n v="1"/>
    <x v="0"/>
  </r>
  <r>
    <n v="741"/>
    <s v="M1240"/>
    <x v="1"/>
    <d v="2024-12-10T00:00:00"/>
    <s v="P3"/>
    <m/>
    <m/>
    <s v="NOC Operationalization"/>
    <s v=" "/>
    <s v="Major nodes/links utilization report to be shared (Deployed V/s Utilized) by tomorrow"/>
    <m/>
    <s v="Critical"/>
    <s v="Closed"/>
    <m/>
    <s v=" "/>
    <s v=" "/>
    <m/>
    <s v="Report shared"/>
    <m/>
    <m/>
    <s v="Ahmad"/>
    <m/>
    <m/>
    <s v="COMPLETED &amp; APPROVED"/>
    <s v=" "/>
    <s v=" "/>
    <s v=" "/>
    <m/>
    <m/>
    <m/>
    <m/>
    <m/>
    <m/>
    <s v="MOMNOC Operationalization"/>
    <s v="Network"/>
    <s v="CLOSED"/>
    <m/>
    <m/>
    <s v="Covered in OSS"/>
    <d v="2025-09-19T00:00:00"/>
    <s v="Artefacts not Required"/>
    <m/>
    <n v="1"/>
    <x v="1"/>
  </r>
  <r>
    <n v="742"/>
    <s v="M1241"/>
    <x v="1"/>
    <d v="2024-12-10T00:00:00"/>
    <m/>
    <m/>
    <m/>
    <s v="NOC Operationalization"/>
    <s v=" "/>
    <s v="Did anyone visited DR Ctrl-S location at Mumbai? No, except of earlier L&amp;T Delivery Head_x000a__x000a_Principal Consultant: Will plan visit to this location in future"/>
    <m/>
    <s v="Critical"/>
    <s v="Open"/>
    <m/>
    <s v=" "/>
    <s v=" "/>
    <s v="Will be discussed later"/>
    <s v="23-Sep-25: NON Critical to be reviewd later"/>
    <s v="L&amp;T"/>
    <s v="Sivaprasad"/>
    <s v="Sivaprasad"/>
    <m/>
    <s v="Open"/>
    <s v="Open"/>
    <s v=" "/>
    <s v=" "/>
    <s v=" "/>
    <m/>
    <m/>
    <m/>
    <m/>
    <m/>
    <m/>
    <s v="MOMNOC Operationalization"/>
    <s v="Network"/>
    <s v="OPEN"/>
    <m/>
    <m/>
    <m/>
    <m/>
    <m/>
    <m/>
    <n v="1"/>
    <x v="0"/>
  </r>
  <r>
    <n v="743"/>
    <s v="M1242"/>
    <x v="1"/>
    <d v="2024-12-10T00:00:00"/>
    <s v="P3"/>
    <m/>
    <m/>
    <s v="NOC Operationalization"/>
    <s v=" "/>
    <s v="Send Cluster wise utilization report for DC infra"/>
    <m/>
    <s v="Critical"/>
    <s v="Closed"/>
    <m/>
    <s v=" "/>
    <s v=" "/>
    <m/>
    <s v="Report shared"/>
    <m/>
    <m/>
    <s v="Ahmad"/>
    <m/>
    <m/>
    <s v="COMPLETED &amp; APPROVED"/>
    <s v=" "/>
    <s v=" "/>
    <s v=" "/>
    <m/>
    <m/>
    <m/>
    <m/>
    <m/>
    <m/>
    <s v="MOMNOC Operationalization"/>
    <s v="Network"/>
    <s v="CLOSED"/>
    <m/>
    <m/>
    <s v="Daily oprational task"/>
    <d v="2025-09-19T00:00:00"/>
    <s v="Artefacts not Required"/>
    <m/>
    <n v="1"/>
    <x v="1"/>
  </r>
  <r>
    <n v="744"/>
    <s v="M1243"/>
    <x v="1"/>
    <d v="2024-12-10T00:00:00"/>
    <s v="P3"/>
    <m/>
    <m/>
    <s v="NOC Operationalization"/>
    <s v=" "/>
    <s v="Login in OSS, BSS, ticketing, NSO and to share all links with Principal Consultant"/>
    <m/>
    <s v="Critical"/>
    <s v="Closed"/>
    <m/>
    <s v=" "/>
    <s v=" "/>
    <m/>
    <s v="Login ID made and link shared"/>
    <m/>
    <m/>
    <s v="Ahmad"/>
    <m/>
    <m/>
    <s v="COMPLETED &amp; APPROVED"/>
    <s v=" "/>
    <s v=" "/>
    <s v=" "/>
    <m/>
    <m/>
    <m/>
    <m/>
    <m/>
    <m/>
    <s v="MOMNOC Operationalization"/>
    <s v="Network"/>
    <s v="CLOSED"/>
    <m/>
    <m/>
    <s v="Not related to delivery"/>
    <d v="2025-09-19T00:00:00"/>
    <s v="Artefacts not Required"/>
    <m/>
    <n v="1"/>
    <x v="1"/>
  </r>
  <r>
    <n v="745"/>
    <s v="M1244"/>
    <x v="1"/>
    <d v="2024-12-10T00:00:00"/>
    <m/>
    <m/>
    <m/>
    <s v="OEM Related"/>
    <s v="Neox"/>
    <s v="Neox team to be called for meeting "/>
    <m/>
    <s v="Critical"/>
    <s v="Open"/>
    <m/>
    <s v=" "/>
    <s v=" "/>
    <s v="WIP"/>
    <s v=" "/>
    <s v="L&amp;T"/>
    <s v="Sivaprasad"/>
    <s v="Sivaprasad"/>
    <m/>
    <s v="Open"/>
    <s v="WIP"/>
    <s v=" "/>
    <s v=" "/>
    <s v=" "/>
    <m/>
    <m/>
    <m/>
    <m/>
    <m/>
    <m/>
    <s v="MOMOEM Related"/>
    <s v="OEM Related Issues"/>
    <s v="OPEN"/>
    <m/>
    <m/>
    <m/>
    <m/>
    <m/>
    <m/>
    <n v="1"/>
    <x v="0"/>
  </r>
  <r>
    <n v="746"/>
    <s v="M1245"/>
    <x v="1"/>
    <d v="2024-12-10T00:00:00"/>
    <s v="P3"/>
    <m/>
    <m/>
    <s v="NOC Operationalization"/>
    <s v=" "/>
    <s v="Access to NAS server to be provided to Principal Consultant  to get access to  HLD / LLD / reports."/>
    <m/>
    <s v="NON-Critical"/>
    <s v="Closed"/>
    <m/>
    <s v=" "/>
    <s v=" "/>
    <m/>
    <s v="Access given"/>
    <m/>
    <m/>
    <s v="Ahmad"/>
    <m/>
    <m/>
    <s v="COMPLETED &amp; APPROVED"/>
    <s v=" "/>
    <s v=" "/>
    <s v=" "/>
    <m/>
    <m/>
    <m/>
    <m/>
    <m/>
    <m/>
    <s v="MOMNOC Operationalization"/>
    <s v="Network"/>
    <s v="CLOSED"/>
    <m/>
    <m/>
    <s v="Not related to delivery"/>
    <d v="2025-09-19T00:00:00"/>
    <s v="Artefacts not Required"/>
    <m/>
    <n v="1"/>
    <x v="1"/>
  </r>
  <r>
    <n v="747"/>
    <s v="M1246"/>
    <x v="1"/>
    <d v="2024-12-10T00:00:00"/>
    <s v="P3"/>
    <m/>
    <m/>
    <s v="NOC Operationalization"/>
    <s v=" "/>
    <s v="Dashboards samples were shared by the Principal Consultant, a brief discussions carried on how critical data to be presented"/>
    <m/>
    <s v="Critical"/>
    <s v="Closed"/>
    <m/>
    <s v=" "/>
    <s v=" "/>
    <m/>
    <s v="Report shared as per Principal Consultant review"/>
    <m/>
    <m/>
    <s v="Ahmad"/>
    <m/>
    <m/>
    <s v="COMPLETED &amp; APPROVED"/>
    <s v=" "/>
    <s v=" "/>
    <s v=" "/>
    <m/>
    <m/>
    <m/>
    <m/>
    <m/>
    <m/>
    <s v="MOMNOC Operationalization"/>
    <s v="Network"/>
    <s v="CLOSED"/>
    <m/>
    <m/>
    <s v="Covered in OSS"/>
    <d v="2025-09-19T00:00:00"/>
    <s v="Artefacts not Required"/>
    <m/>
    <n v="1"/>
    <x v="1"/>
  </r>
  <r>
    <n v="748"/>
    <s v="M1247"/>
    <x v="1"/>
    <d v="2024-12-11T00:00:00"/>
    <m/>
    <m/>
    <m/>
    <s v="IP/MPLS"/>
    <s v="NOC Operationalization"/>
    <s v="Actual implemented IP MPLS ring details needed."/>
    <m/>
    <s v="Critical"/>
    <s v="Closed"/>
    <m/>
    <s v=" "/>
    <s v=" "/>
    <m/>
    <s v="RIng details shared"/>
    <s v="L&amp;T"/>
    <m/>
    <s v="RS Rao"/>
    <m/>
    <m/>
    <s v="COMPLETED &amp; APPROVED"/>
    <s v=" "/>
    <s v=" "/>
    <s v=" "/>
    <m/>
    <m/>
    <m/>
    <m/>
    <m/>
    <m/>
    <s v="MOMIP/MPLS"/>
    <s v="IPMPLS"/>
    <s v="CLOSED"/>
    <m/>
    <m/>
    <m/>
    <s v="After Jun-25"/>
    <s v="\\172.28.9.34\Artefacts_T-Fiber TNOC Tracker\IPMPLS\Link topology of PKG A B C updated as on 05082025.xlsx"/>
    <m/>
    <n v="1"/>
    <x v="1"/>
  </r>
  <r>
    <n v="749"/>
    <s v="M1248"/>
    <x v="1"/>
    <d v="2024-12-11T00:00:00"/>
    <m/>
    <m/>
    <m/>
    <s v="NOC Operationalization"/>
    <s v=" "/>
    <s v="Share Test Setup proposal which was sent to TFIBER by LTTS. "/>
    <m/>
    <s v="Critical"/>
    <s v="Open"/>
    <m/>
    <s v=" "/>
    <s v=" "/>
    <s v="Closed"/>
    <s v="23-Sep-25: Approved shall be closed"/>
    <m/>
    <m/>
    <s v="Sivaprasad"/>
    <m/>
    <m/>
    <s v="COMPLETED &amp; APPROVED"/>
    <s v=" "/>
    <s v=" "/>
    <s v=" "/>
    <m/>
    <m/>
    <m/>
    <m/>
    <m/>
    <m/>
    <s v="MOMNOC Operationalization"/>
    <s v="Network"/>
    <s v="CLOSED"/>
    <m/>
    <m/>
    <m/>
    <d v="2025-09-23T00:00:00"/>
    <s v="Artefacts not Required"/>
    <m/>
    <n v="1"/>
    <x v="1"/>
  </r>
  <r>
    <n v="750"/>
    <s v="M1249"/>
    <x v="1"/>
    <d v="2024-12-11T00:00:00"/>
    <s v="P3"/>
    <m/>
    <m/>
    <s v="NOC Operationalization"/>
    <s v=" "/>
    <s v="What is total scope of the project V/S implementation. And then total equipment  procured Vs installed Vs Available in field and at DC"/>
    <m/>
    <s v="Critical"/>
    <s v="Closed"/>
    <m/>
    <s v=" "/>
    <s v=" "/>
    <m/>
    <s v="Report shared"/>
    <m/>
    <m/>
    <s v="Ahmad"/>
    <m/>
    <m/>
    <s v="COMPLETED &amp; APPROVED"/>
    <s v=" "/>
    <s v=" "/>
    <s v=" "/>
    <m/>
    <m/>
    <m/>
    <m/>
    <m/>
    <m/>
    <s v="MOMNOC Operationalization"/>
    <s v="Network"/>
    <s v="CLOSED"/>
    <m/>
    <m/>
    <s v="Covered in OSS"/>
    <d v="2025-09-19T00:00:00"/>
    <s v="Artefacts not Required"/>
    <m/>
    <n v="1"/>
    <x v="1"/>
  </r>
  <r>
    <n v="751"/>
    <s v="M125"/>
    <x v="1"/>
    <d v="2023-08-01T00:00:00"/>
    <m/>
    <m/>
    <m/>
    <s v="Helpdesk"/>
    <s v="Handbook &amp; SOPs"/>
    <s v="Expression of First Call Resolution (FCR) as a percentage"/>
    <m/>
    <s v="Critical"/>
    <s v="Open"/>
    <m/>
    <s v=" "/>
    <s v=" "/>
    <s v="WIP"/>
    <s v=" "/>
    <m/>
    <m/>
    <s v="Siva Kumar"/>
    <m/>
    <s v="Open"/>
    <s v="WIP"/>
    <s v=" "/>
    <s v=" "/>
    <s v=" "/>
    <m/>
    <m/>
    <m/>
    <m/>
    <m/>
    <m/>
    <s v="MOMHelpdesk"/>
    <s v="Helpdesk (Contact Center)"/>
    <s v="OPEN"/>
    <m/>
    <m/>
    <m/>
    <m/>
    <m/>
    <m/>
    <n v="1"/>
    <x v="0"/>
  </r>
  <r>
    <n v="752"/>
    <s v="M1250"/>
    <x v="1"/>
    <d v="2024-12-11T00:00:00"/>
    <m/>
    <m/>
    <m/>
    <s v="OEM Related"/>
    <s v="HPSM"/>
    <s v="In Asset Manager deployed inventory status is available.  WH equipment data also available for PKG-B &amp; C."/>
    <m/>
    <s v="Critical"/>
    <s v="Closed"/>
    <m/>
    <s v=" "/>
    <s v=" "/>
    <s v="to be discussed later"/>
    <s v="23-Sep-25: NON Critical to be reviewd later"/>
    <s v="L&amp;T"/>
    <s v="Sivaprasad"/>
    <s v="Sivaprasad"/>
    <m/>
    <s v="Open"/>
    <s v="Open"/>
    <s v=" "/>
    <s v=" "/>
    <s v=" "/>
    <m/>
    <m/>
    <m/>
    <m/>
    <m/>
    <m/>
    <s v="MOMOEM Related"/>
    <s v="OEM Related Issues"/>
    <s v="OPEN"/>
    <m/>
    <m/>
    <m/>
    <m/>
    <m/>
    <m/>
    <n v="1"/>
    <x v="0"/>
  </r>
  <r>
    <n v="753"/>
    <s v="M1251"/>
    <x v="1"/>
    <d v="2024-12-11T00:00:00"/>
    <s v="P3"/>
    <m/>
    <m/>
    <s v="NOC Operationalization"/>
    <s v=" "/>
    <s v="Tomorrow Field Project team discussion  is scheduled (Different Packages , Different Slots, Need OSS and NOC team)"/>
    <m/>
    <s v="Critical"/>
    <s v="Closed"/>
    <m/>
    <s v=" "/>
    <s v=" "/>
    <m/>
    <s v="Meetin conducted"/>
    <m/>
    <m/>
    <s v="Ahmad"/>
    <m/>
    <m/>
    <s v="COMPLETED &amp; APPROVED"/>
    <s v=" "/>
    <s v=" "/>
    <s v=" "/>
    <m/>
    <m/>
    <m/>
    <m/>
    <m/>
    <m/>
    <s v="MOMNOC Operationalization"/>
    <s v="Network"/>
    <s v="CLOSED"/>
    <m/>
    <m/>
    <s v="Not related to delivery"/>
    <d v="2025-09-19T00:00:00"/>
    <s v="Artefacts not Required"/>
    <m/>
    <n v="1"/>
    <x v="1"/>
  </r>
  <r>
    <n v="754"/>
    <s v="M1252"/>
    <x v="1"/>
    <d v="2024-12-11T00:00:00"/>
    <s v="P3"/>
    <m/>
    <m/>
    <s v="NOC Operationalization"/>
    <s v=" "/>
    <s v=" Inventory, down, nodes/links with aging, team deployed in field  to be shown to them"/>
    <m/>
    <s v="Critical"/>
    <s v="Closed"/>
    <m/>
    <s v=" "/>
    <s v=" "/>
    <m/>
    <s v="Data shown especially DWDM, Mandal, GP and UPS"/>
    <m/>
    <m/>
    <s v="Ahmad"/>
    <m/>
    <m/>
    <s v="COMPLETED &amp; APPROVED"/>
    <s v=" "/>
    <s v=" "/>
    <s v=" "/>
    <m/>
    <m/>
    <m/>
    <m/>
    <m/>
    <m/>
    <s v="MOMNOC Operationalization"/>
    <s v="Network"/>
    <s v="CLOSED"/>
    <m/>
    <m/>
    <s v="Covered in OSS"/>
    <d v="2025-09-19T00:00:00"/>
    <s v="Artefacts not Required"/>
    <m/>
    <n v="1"/>
    <x v="1"/>
  </r>
  <r>
    <n v="755"/>
    <s v="M1253"/>
    <x v="1"/>
    <d v="2024-12-11T00:00:00"/>
    <m/>
    <s v="OSS"/>
    <s v="OSS"/>
    <s v="OSS"/>
    <s v="BBNL"/>
    <s v="Make a Focused WhatsApp group for BBNL"/>
    <m/>
    <s v="Critical"/>
    <s v="Closed"/>
    <m/>
    <s v=" "/>
    <s v=" "/>
    <m/>
    <m/>
    <m/>
    <m/>
    <s v="Suresh Pawar"/>
    <m/>
    <m/>
    <s v="CLOSURE REVIEW PENDING "/>
    <s v=" "/>
    <s v=" "/>
    <s v=" "/>
    <m/>
    <m/>
    <m/>
    <m/>
    <m/>
    <m/>
    <s v="MOMOSS"/>
    <s v="Applications/Tools"/>
    <s v="OPEN"/>
    <s v="COMPLETED"/>
    <n v="0"/>
    <m/>
    <m/>
    <m/>
    <m/>
    <n v="1"/>
    <x v="2"/>
  </r>
  <r>
    <n v="756"/>
    <s v="M1254"/>
    <x v="1"/>
    <d v="2024-12-11T00:00:00"/>
    <m/>
    <m/>
    <m/>
    <s v="IP/MPLS"/>
    <s v="NOC Operationalization"/>
    <s v="Holistic IP planning for all service type to be done based on discussion in near future"/>
    <m/>
    <s v="Critical"/>
    <s v="Closed"/>
    <m/>
    <s v=" "/>
    <s v=" "/>
    <m/>
    <s v=" "/>
    <s v="L&amp;T"/>
    <m/>
    <s v="RS Rao"/>
    <m/>
    <m/>
    <s v="COMPLETED &amp; APPROVED"/>
    <s v=" "/>
    <s v=" "/>
    <s v=" "/>
    <m/>
    <m/>
    <m/>
    <m/>
    <m/>
    <m/>
    <s v="MOMIP/MPLS"/>
    <s v="IPMPLS"/>
    <s v="CLOSED"/>
    <m/>
    <m/>
    <m/>
    <s v="After Jun-25"/>
    <s v="\\172.28.9.34\Artefacts_T-Fiber TNOC Tracker\IPMPLS\TFiber IP Plan Details.zip"/>
    <m/>
    <n v="1"/>
    <x v="1"/>
  </r>
  <r>
    <n v="757"/>
    <s v="M1255"/>
    <x v="1"/>
    <d v="2024-12-11T00:00:00"/>
    <m/>
    <m/>
    <m/>
    <s v="NOC Operationalization"/>
    <s v=" "/>
    <s v="Official mail to IPNIC from TFIBER MD office for additional IPs to be sent"/>
    <m/>
    <s v="Critical"/>
    <s v="Open"/>
    <m/>
    <s v=" "/>
    <s v=" "/>
    <m/>
    <s v=" "/>
    <m/>
    <m/>
    <s v="TFiber"/>
    <m/>
    <m/>
    <s v="CLOSURE REVIEW PENDING "/>
    <s v=" "/>
    <s v=" "/>
    <s v=" "/>
    <m/>
    <m/>
    <m/>
    <m/>
    <m/>
    <m/>
    <s v="MOMNOC Operationalization"/>
    <s v="Network"/>
    <s v="OPEN"/>
    <m/>
    <m/>
    <m/>
    <m/>
    <s v="Artefacts to be uploaded"/>
    <m/>
    <n v="1"/>
    <x v="2"/>
  </r>
  <r>
    <n v="758"/>
    <s v="M1256"/>
    <x v="1"/>
    <d v="2024-12-11T00:00:00"/>
    <m/>
    <m/>
    <m/>
    <s v="NOC Operationalization"/>
    <s v=" "/>
    <s v="For all equipment's, need confirmation mail/letter from all OEMs for IPv4 and IPv6 dual stack implementation compliance"/>
    <m/>
    <s v="Critical"/>
    <s v="Open"/>
    <m/>
    <s v=" "/>
    <s v=" "/>
    <s v="WIP"/>
    <s v=" "/>
    <s v="L&amp;T"/>
    <s v="Sivaprasad"/>
    <s v="Sivaprasad"/>
    <m/>
    <s v="Open"/>
    <s v="WIP"/>
    <s v=" "/>
    <s v=" "/>
    <s v=" "/>
    <m/>
    <m/>
    <m/>
    <m/>
    <m/>
    <m/>
    <s v="MOMNOC Operationalization"/>
    <s v="Network"/>
    <s v="OPEN"/>
    <m/>
    <m/>
    <m/>
    <m/>
    <m/>
    <m/>
    <n v="1"/>
    <x v="0"/>
  </r>
  <r>
    <n v="759"/>
    <s v="M1257"/>
    <x v="1"/>
    <d v="2024-12-11T00:00:00"/>
    <m/>
    <m/>
    <m/>
    <s v="NOC Operationalization"/>
    <s v=" "/>
    <s v="A consistent process of design review to acceptance of artefact is missing. Requested Principal Consultant to agree process to set a design authority"/>
    <m/>
    <s v="Critical"/>
    <s v="Closed"/>
    <m/>
    <s v=" "/>
    <s v=" "/>
    <m/>
    <s v=" "/>
    <m/>
    <m/>
    <s v="TFiber"/>
    <m/>
    <m/>
    <s v="CLOSURE REVIEW PENDING "/>
    <s v=" "/>
    <s v=" "/>
    <s v=" "/>
    <m/>
    <m/>
    <m/>
    <m/>
    <m/>
    <m/>
    <s v="MOMNOC Operationalization"/>
    <s v="Network"/>
    <s v="OPEN"/>
    <m/>
    <m/>
    <m/>
    <m/>
    <s v="Artefacts to be uploaded"/>
    <m/>
    <n v="1"/>
    <x v="2"/>
  </r>
  <r>
    <n v="760"/>
    <s v="M1258"/>
    <x v="1"/>
    <d v="2024-12-11T00:00:00"/>
    <m/>
    <m/>
    <m/>
    <s v="BSS"/>
    <s v=" "/>
    <s v="Capture Aadhar integration need in our requirement doc / soln/SOW for BSS/NSO."/>
    <m/>
    <s v="Critical"/>
    <s v="Open"/>
    <m/>
    <s v=" "/>
    <s v=" "/>
    <m/>
    <s v=" "/>
    <m/>
    <m/>
    <s v="Manoj Nibrad"/>
    <m/>
    <s v="Open"/>
    <s v="Open"/>
    <s v=" "/>
    <s v=" "/>
    <s v=" "/>
    <m/>
    <m/>
    <m/>
    <m/>
    <m/>
    <m/>
    <s v="MOMBSS"/>
    <s v="Applications/Tools"/>
    <s v="OPEN"/>
    <m/>
    <m/>
    <m/>
    <m/>
    <e v="#N/A"/>
    <m/>
    <n v="1"/>
    <x v="0"/>
  </r>
  <r>
    <n v="761"/>
    <s v="M1259"/>
    <x v="1"/>
    <d v="2024-12-11T00:00:00"/>
    <m/>
    <m/>
    <m/>
    <s v="NOC Operationalization"/>
    <s v=" "/>
    <s v="What BSS &amp; NSO does? Can you make flow of processes/data/provisioning/delivery etc. across BSS, NSO, OSS, EMS, Billing, Helpdesk"/>
    <m/>
    <s v="Critical"/>
    <s v="Closed"/>
    <m/>
    <s v=" "/>
    <s v=" "/>
    <s v="WIP"/>
    <s v=" "/>
    <s v="L&amp;T"/>
    <s v="Sivaprasad"/>
    <s v="Sivaprasad"/>
    <m/>
    <s v="Open"/>
    <s v="WIP"/>
    <s v=" "/>
    <s v=" "/>
    <s v=" "/>
    <m/>
    <m/>
    <m/>
    <m/>
    <m/>
    <m/>
    <s v="MOMNOC Operationalization"/>
    <s v="Network"/>
    <s v="OPEN"/>
    <m/>
    <m/>
    <m/>
    <m/>
    <m/>
    <m/>
    <n v="1"/>
    <x v="0"/>
  </r>
  <r>
    <n v="762"/>
    <s v="M126"/>
    <x v="1"/>
    <d v="2023-08-01T00:00:00"/>
    <m/>
    <m/>
    <m/>
    <s v="Helpdesk"/>
    <s v="Handbook &amp; SOPs"/>
    <s v="Review of Agent Utilization Formula"/>
    <m/>
    <s v="Critical"/>
    <s v="Open"/>
    <m/>
    <s v=" "/>
    <s v=" "/>
    <s v="Closed"/>
    <s v="25-Sep-25: Artefacts to be uploaded"/>
    <m/>
    <m/>
    <s v="Siva Kumar"/>
    <m/>
    <m/>
    <s v="COMPLETED &amp; APPROVED"/>
    <s v=" "/>
    <s v=" "/>
    <s v=" "/>
    <m/>
    <m/>
    <m/>
    <m/>
    <m/>
    <m/>
    <s v="MOMHelpdesk"/>
    <s v="Helpdesk (Contact Center)"/>
    <s v="CLOSED"/>
    <m/>
    <m/>
    <m/>
    <d v="2025-09-24T00:00:00"/>
    <s v="\\172.28.9.34\Artefacts_T-Fiber TNOC Tracker\HELPDESK\M117,126,728"/>
    <m/>
    <n v="1"/>
    <x v="1"/>
  </r>
  <r>
    <n v="763"/>
    <s v="M1260"/>
    <x v="1"/>
    <d v="2024-12-11T00:00:00"/>
    <m/>
    <m/>
    <m/>
    <s v="NOC Operationalization"/>
    <s v=" "/>
    <s v="What all services are automated and what is not automated list to be provided "/>
    <m/>
    <s v="Critical"/>
    <s v="Closed"/>
    <m/>
    <s v=" "/>
    <s v=" "/>
    <s v="WIP"/>
    <s v=" "/>
    <s v="L&amp;T"/>
    <s v="Sivaprasad"/>
    <s v="Sivaprasad"/>
    <m/>
    <s v="Open"/>
    <s v="WIP"/>
    <s v=" "/>
    <s v=" "/>
    <s v=" "/>
    <m/>
    <m/>
    <m/>
    <m/>
    <m/>
    <m/>
    <s v="MOMNOC Operationalization"/>
    <s v="Network"/>
    <s v="OPEN"/>
    <m/>
    <m/>
    <m/>
    <m/>
    <m/>
    <m/>
    <n v="1"/>
    <x v="0"/>
  </r>
  <r>
    <n v="764"/>
    <s v="M1261"/>
    <x v="1"/>
    <d v="2024-12-11T00:00:00"/>
    <m/>
    <m/>
    <m/>
    <s v="BSS"/>
    <s v=" "/>
    <s v="Business flow discussed like existing telecom operator customer mgmt. case study . BSS Workout sheet made by Principal Consultant  will be sent to you, and will discuss in detailed along with KNOT, TFIBER, TFIBER business/finance team when Aravindhan comes over to HYD at TFIBER office"/>
    <m/>
    <s v="Critical"/>
    <s v="Open"/>
    <m/>
    <s v=" "/>
    <s v=" "/>
    <m/>
    <s v=" "/>
    <m/>
    <m/>
    <s v="Manoj Nibrad"/>
    <m/>
    <s v="Open"/>
    <s v="Open"/>
    <s v=" "/>
    <s v=" "/>
    <s v=" "/>
    <m/>
    <m/>
    <m/>
    <m/>
    <m/>
    <m/>
    <s v="MOMBSS"/>
    <s v="Applications/Tools"/>
    <s v="OPEN"/>
    <m/>
    <m/>
    <m/>
    <m/>
    <m/>
    <m/>
    <n v="1"/>
    <x v="0"/>
  </r>
  <r>
    <n v="765"/>
    <s v="M1262"/>
    <x v="1"/>
    <d v="2024-12-13T00:00:00"/>
    <s v="P3"/>
    <m/>
    <m/>
    <s v="NOC Operationalization"/>
    <s v=" "/>
    <s v="Make Node Availability as per today's format as suggested by Principal Consultant"/>
    <m/>
    <s v="Critical"/>
    <s v="Closed"/>
    <m/>
    <s v=" "/>
    <s v=" "/>
    <m/>
    <s v="Report shared as per Principal Consultant review"/>
    <m/>
    <m/>
    <s v="Ahmad"/>
    <m/>
    <m/>
    <s v="COMPLETED &amp; APPROVED"/>
    <s v=" "/>
    <s v=" "/>
    <s v=" "/>
    <m/>
    <m/>
    <m/>
    <m/>
    <m/>
    <m/>
    <s v="MOMNOC Operationalization"/>
    <s v="Network"/>
    <s v="CLOSED"/>
    <m/>
    <m/>
    <s v="Covered in OSS"/>
    <d v="2025-09-19T00:00:00"/>
    <s v="Artefacts not Required"/>
    <m/>
    <n v="1"/>
    <x v="1"/>
  </r>
  <r>
    <n v="766"/>
    <s v="M1263"/>
    <x v="1"/>
    <d v="2024-12-13T00:00:00"/>
    <s v="P3"/>
    <m/>
    <m/>
    <s v="NOC Operationalization"/>
    <s v=" "/>
    <s v="All nodes/applications AMC details to be shared"/>
    <m/>
    <s v="Critical"/>
    <s v="Closed"/>
    <m/>
    <s v=" "/>
    <s v=" "/>
    <m/>
    <s v="AMC status shared"/>
    <m/>
    <m/>
    <s v="Ahmad"/>
    <m/>
    <m/>
    <s v="COMPLETED &amp; APPROVED"/>
    <s v=" "/>
    <s v=" "/>
    <s v=" "/>
    <m/>
    <m/>
    <m/>
    <m/>
    <m/>
    <m/>
    <s v="MOMNOC Operationalization"/>
    <s v="Network"/>
    <s v="CLOSED"/>
    <m/>
    <m/>
    <s v="Infrastructure"/>
    <d v="2025-09-24T00:00:00"/>
    <s v="\\172.28.9.23\tnocreports\AMC"/>
    <m/>
    <n v="1"/>
    <x v="1"/>
  </r>
  <r>
    <n v="767"/>
    <s v="M1264"/>
    <x v="1"/>
    <d v="2024-12-31T00:00:00"/>
    <s v="P3"/>
    <m/>
    <m/>
    <s v="NOC Operationalization"/>
    <s v=" "/>
    <s v="Network alarms to be reduced, currently  90K alarms"/>
    <m/>
    <s v="Critical"/>
    <s v="Closed"/>
    <m/>
    <s v=" "/>
    <s v=" "/>
    <m/>
    <s v="Report shared. Field related alarms exists as per field anamolies"/>
    <m/>
    <m/>
    <s v="Ahmad"/>
    <m/>
    <m/>
    <s v="COMPLETED &amp; APPROVED"/>
    <s v=" "/>
    <s v=" "/>
    <s v=" "/>
    <m/>
    <m/>
    <m/>
    <m/>
    <m/>
    <m/>
    <s v="MOMNOC Operationalization"/>
    <s v="Network"/>
    <s v="CLOSED"/>
    <m/>
    <m/>
    <s v="Covered in OSS"/>
    <d v="2025-09-19T00:00:00"/>
    <s v="Artefacts not Required"/>
    <m/>
    <n v="1"/>
    <x v="1"/>
  </r>
  <r>
    <n v="768"/>
    <s v="M1265"/>
    <x v="1"/>
    <d v="2025-02-14T00:00:00"/>
    <m/>
    <m/>
    <m/>
    <s v="NOC Operationalization"/>
    <s v=" "/>
    <s v="Go-live plan discussion and action items to be tracked and  closed"/>
    <m/>
    <s v="Critical"/>
    <s v="Closed"/>
    <m/>
    <s v=" "/>
    <s v=" "/>
    <s v="WIP"/>
    <s v=" "/>
    <s v="L&amp;T"/>
    <s v="Sivaprasad"/>
    <s v="Sivaprasad"/>
    <m/>
    <s v="Open"/>
    <s v="WIP"/>
    <s v=" "/>
    <s v=" "/>
    <s v=" "/>
    <m/>
    <m/>
    <m/>
    <m/>
    <m/>
    <m/>
    <s v="MOMNOC Operationalization"/>
    <s v="Network"/>
    <s v="OPEN"/>
    <m/>
    <m/>
    <m/>
    <m/>
    <m/>
    <m/>
    <n v="1"/>
    <x v="0"/>
  </r>
  <r>
    <n v="769"/>
    <s v="M1266"/>
    <x v="1"/>
    <d v="2025-02-14T00:00:00"/>
    <s v="P3"/>
    <m/>
    <m/>
    <s v="NOC Operationalization"/>
    <s v=" "/>
    <s v="One-to-one meeting with complete TNOC resources to be completed"/>
    <m/>
    <s v="Critical"/>
    <s v="Open"/>
    <m/>
    <s v=" "/>
    <s v=" "/>
    <m/>
    <s v="Scheduled as per Principal Consultant availability"/>
    <m/>
    <m/>
    <s v="Ahmad"/>
    <m/>
    <m/>
    <s v="COMPLETED &amp; APPROVED"/>
    <s v=" "/>
    <s v=" "/>
    <s v=" "/>
    <m/>
    <m/>
    <m/>
    <m/>
    <m/>
    <m/>
    <s v="MOMNOC Operationalization"/>
    <s v="Network"/>
    <s v="CLOSED"/>
    <m/>
    <m/>
    <s v="Not related to delivery"/>
    <d v="2025-09-19T00:00:00"/>
    <s v="Artefacts not Required"/>
    <m/>
    <n v="1"/>
    <x v="1"/>
  </r>
  <r>
    <n v="770"/>
    <s v="M1267"/>
    <x v="1"/>
    <d v="2025-02-14T00:00:00"/>
    <m/>
    <m/>
    <m/>
    <s v="OEM Related"/>
    <s v="Nokia"/>
    <s v="All APIs to be taken from Nokia"/>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x v="1"/>
  </r>
  <r>
    <n v="771"/>
    <s v="M1268"/>
    <x v="1"/>
    <d v="2025-02-14T00:00:00"/>
    <m/>
    <m/>
    <m/>
    <s v="NOC Operationalization"/>
    <s v=" "/>
    <s v="Undertaking from L&amp;T is needed for all In-House software"/>
    <m/>
    <s v="Critical"/>
    <s v="Open"/>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x v="1"/>
  </r>
  <r>
    <n v="772"/>
    <s v="M1269"/>
    <x v="1"/>
    <d v="2025-02-14T00:00:00"/>
    <s v="P3"/>
    <m/>
    <m/>
    <s v="NOC Operationalization"/>
    <s v=" "/>
    <s v="PKG-A WH inventory data to be uploaded in Asset Manager"/>
    <m/>
    <s v="Critical"/>
    <s v="Open"/>
    <m/>
    <s v=" "/>
    <s v=" "/>
    <m/>
    <s v="Done"/>
    <m/>
    <m/>
    <s v="Ahmad"/>
    <m/>
    <m/>
    <s v="COMPLETED &amp; APPROVED"/>
    <s v=" "/>
    <s v=" "/>
    <s v=" "/>
    <m/>
    <m/>
    <m/>
    <m/>
    <m/>
    <m/>
    <s v="MOMNOC Operationalization"/>
    <s v="Network"/>
    <s v="CLOSED"/>
    <m/>
    <m/>
    <s v="Covered in OSS"/>
    <d v="2025-09-19T00:00:00"/>
    <s v="Artefacts not Required"/>
    <m/>
    <n v="1"/>
    <x v="1"/>
  </r>
  <r>
    <n v="773"/>
    <s v="M127"/>
    <x v="1"/>
    <d v="2023-08-01T00:00:00"/>
    <m/>
    <m/>
    <m/>
    <s v="Helpdesk"/>
    <s v="Handbook &amp; SOPs"/>
    <s v="Customer-Specific SLA Flows"/>
    <m/>
    <s v="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x v="1"/>
  </r>
  <r>
    <n v="774"/>
    <s v="M1270"/>
    <x v="1"/>
    <d v="2025-02-14T00:00:00"/>
    <m/>
    <m/>
    <m/>
    <s v="Helpdesk"/>
    <s v="Handbook &amp; SOPs"/>
    <s v="Helpdesk IVR: after selecting any number (apart from configured 1/2/3), call is getting disconnected. This need to be corrected"/>
    <m/>
    <s v="Critical"/>
    <s v="Open"/>
    <m/>
    <s v=" "/>
    <s v=" "/>
    <s v="Closed"/>
    <s v="24-Sep-25: Artefacts to be uploaded"/>
    <m/>
    <m/>
    <s v="Siva Kumar"/>
    <m/>
    <m/>
    <s v="COMPLETED &amp; APPROVED"/>
    <s v=" "/>
    <s v=" "/>
    <s v=" "/>
    <m/>
    <m/>
    <m/>
    <m/>
    <m/>
    <m/>
    <s v="MOMHelpdesk"/>
    <s v="Helpdesk (Contact Center)"/>
    <s v="CLOSED"/>
    <m/>
    <m/>
    <m/>
    <d v="2025-09-24T00:00:00"/>
    <s v="\\172.28.9.34\Artefacts_T-Fiber TNOC Tracker\HELPDESK\M1270"/>
    <m/>
    <n v="1"/>
    <x v="1"/>
  </r>
  <r>
    <n v="775"/>
    <s v="M1271"/>
    <x v="1"/>
    <d v="2025-04-03T00:00:00"/>
    <m/>
    <m/>
    <m/>
    <s v="NOC Operationalization"/>
    <s v=" "/>
    <s v="One slide to be presented showing status of work capturing: a. Status (last week actions), b) Issues, c) Achievements d) Plan for Next week.  Only major points to be mentioned"/>
    <m/>
    <s v="Critical"/>
    <s v="Closed"/>
    <m/>
    <s v=" "/>
    <s v=" "/>
    <s v="Closed"/>
    <s v="23-Sep-25: Approved shall be closed"/>
    <m/>
    <m/>
    <s v="Sivaprasad"/>
    <m/>
    <m/>
    <s v="COMPLETED &amp; APPROVED"/>
    <s v=" "/>
    <s v=" "/>
    <s v=" "/>
    <m/>
    <m/>
    <m/>
    <m/>
    <m/>
    <m/>
    <s v="MOMNOC Operationalization"/>
    <s v="Network"/>
    <s v="CLOSED"/>
    <m/>
    <m/>
    <m/>
    <d v="2025-09-23T00:00:00"/>
    <s v="Artefacts not Required"/>
    <m/>
    <n v="1"/>
    <x v="1"/>
  </r>
  <r>
    <n v="776"/>
    <s v="M1272"/>
    <x v="1"/>
    <d v="2025-04-03T00:00:00"/>
    <m/>
    <m/>
    <m/>
    <s v="NOC Operationalization"/>
    <s v=" "/>
    <s v="Review slides to capture:_x000a_1. Tech/SME/OEM wise update_x000a_2. Domain Status - one slide for each domain_x000a_3. HLD/LLD/FAT update_x000a_4. Detailed HLD/LLD/FAT open points list: 20-30 points_x000a_5. Other important points (NOC also like DWDM losses, infra issues at ZOnal/mandal, etc.)_x000a_6. 742 Tracker, MoM update"/>
    <m/>
    <s v="NON-Critical"/>
    <s v="Closed"/>
    <m/>
    <s v=" "/>
    <s v=" "/>
    <s v="Closed"/>
    <s v="23-Sep-25: Approved shall be closed"/>
    <m/>
    <m/>
    <s v="Sivaprasad"/>
    <m/>
    <m/>
    <s v="COMPLETED &amp; APPROVED"/>
    <s v=" "/>
    <s v=" "/>
    <s v=" "/>
    <m/>
    <m/>
    <m/>
    <m/>
    <m/>
    <m/>
    <s v="MOMNOC Operationalization"/>
    <s v="Network"/>
    <s v="CLOSED"/>
    <m/>
    <m/>
    <m/>
    <d v="2025-09-23T00:00:00"/>
    <s v="Artefacts not Required"/>
    <m/>
    <n v="1"/>
    <x v="1"/>
  </r>
  <r>
    <n v="777"/>
    <s v="M1273"/>
    <x v="1"/>
    <d v="2025-04-03T00:00:00"/>
    <m/>
    <m/>
    <m/>
    <s v="NOC Operationalization"/>
    <s v=" "/>
    <s v="Aggressive followups with TPA to be done by L&amp;T SMEs. Post 2-3 followups, then come to Principal Consultant for support alongwith TPA"/>
    <m/>
    <s v="Critical"/>
    <s v="Open"/>
    <m/>
    <s v=" "/>
    <s v=" "/>
    <s v="Closed"/>
    <s v="23-Sep-25: Approved shall be closed"/>
    <m/>
    <m/>
    <s v="Sivaprasad"/>
    <m/>
    <m/>
    <s v="COMPLETED &amp; APPROVED"/>
    <s v=" "/>
    <s v=" "/>
    <s v=" "/>
    <m/>
    <m/>
    <m/>
    <m/>
    <m/>
    <m/>
    <s v="MOMNOC Operationalization"/>
    <s v="Network"/>
    <s v="CLOSED"/>
    <m/>
    <m/>
    <m/>
    <d v="2025-09-23T00:00:00"/>
    <s v="Artefacts not Required"/>
    <m/>
    <n v="1"/>
    <x v="1"/>
  </r>
  <r>
    <n v="778"/>
    <s v="M1274"/>
    <x v="1"/>
    <d v="2025-04-03T00:00:00"/>
    <m/>
    <m/>
    <m/>
    <s v="GIS"/>
    <s v="User Experience"/>
    <s v="GIS: Make a PPT for operationalisation of GIS Ops &amp; updation. This will be shared to PKG-B &amp; C"/>
    <m/>
    <s v="Critical"/>
    <s v="Open"/>
    <s v="Conflict"/>
    <s v="Gtech"/>
    <s v=" "/>
    <m/>
    <m/>
    <m/>
    <m/>
    <s v="Kaushalendra Kumar"/>
    <m/>
    <m/>
    <s v="CLOSURE REVIEW PENDING "/>
    <s v=" "/>
    <s v=" "/>
    <s v=" "/>
    <m/>
    <m/>
    <m/>
    <m/>
    <m/>
    <m/>
    <s v="MOMGIS"/>
    <s v="Applications/Tools"/>
    <s v="OPEN"/>
    <m/>
    <m/>
    <m/>
    <m/>
    <m/>
    <m/>
    <n v="1"/>
    <x v="2"/>
  </r>
  <r>
    <n v="779"/>
    <s v="M1275"/>
    <x v="1"/>
    <d v="2025-04-03T00:00:00"/>
    <m/>
    <m/>
    <m/>
    <s v="NOC Operationalization"/>
    <s v=" "/>
    <s v="Incorporate MoM points in HLD/LLD documents"/>
    <m/>
    <s v="NON-Critical"/>
    <s v="Closed"/>
    <m/>
    <s v=" "/>
    <s v=" "/>
    <s v="WIP"/>
    <s v=" "/>
    <s v="L&amp;T"/>
    <s v="Sivaprasad"/>
    <s v="Sivaprasad"/>
    <m/>
    <s v="Open"/>
    <s v="WIP"/>
    <s v=" "/>
    <s v=" "/>
    <s v=" "/>
    <m/>
    <m/>
    <m/>
    <m/>
    <m/>
    <m/>
    <s v="MOMNOC Operationalization"/>
    <s v="Network"/>
    <s v="OPEN"/>
    <m/>
    <m/>
    <m/>
    <m/>
    <m/>
    <m/>
    <n v="1"/>
    <x v="0"/>
  </r>
  <r>
    <n v="780"/>
    <s v="M1276"/>
    <x v="1"/>
    <d v="2025-04-03T00:00:00"/>
    <m/>
    <m/>
    <m/>
    <s v="NOC Operationalization"/>
    <s v=" "/>
    <s v="Make proper justification for A&amp;O for Tfiber MD approval. Shpw project plan. Show previous delivered systems like IPDR, BBNL solution which his made solely by L&amp;T inhouse team. Include Support system/mechanism to Tfiber during 7 years and  post L&amp;T exit project"/>
    <m/>
    <s v="Critical"/>
    <s v="Closed"/>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x v="1"/>
  </r>
  <r>
    <n v="781"/>
    <s v="M1277"/>
    <x v="1"/>
    <d v="2025-04-03T00:00:00"/>
    <m/>
    <m/>
    <m/>
    <s v="NSO"/>
    <s v="Service provisioning"/>
    <s v="GI-BB Demo to be shown to Principal Consultant on 15th April2025"/>
    <m/>
    <s v="Critical"/>
    <s v="Closed"/>
    <m/>
    <s v=" "/>
    <s v=" "/>
    <m/>
    <s v=" "/>
    <m/>
    <m/>
    <s v="Jayant Madavi"/>
    <m/>
    <m/>
    <s v="CLOSURE REVIEW PENDING "/>
    <s v=" "/>
    <s v=" "/>
    <s v=" "/>
    <m/>
    <m/>
    <m/>
    <m/>
    <m/>
    <m/>
    <s v="MOMNSO"/>
    <s v="Applications/Tools"/>
    <s v="OPEN"/>
    <m/>
    <m/>
    <m/>
    <m/>
    <s v="Artefacts to be uploaded"/>
    <m/>
    <n v="1"/>
    <x v="2"/>
  </r>
  <r>
    <n v="782"/>
    <s v="M1278"/>
    <x v="1"/>
    <d v="2025-04-03T00:00:00"/>
    <m/>
    <m/>
    <m/>
    <s v="NOC Operationalization"/>
    <s v=" "/>
    <s v="Every Thursday 11 AM review meeting to be planned with Principal Consultant on NOC project"/>
    <m/>
    <s v="Critical"/>
    <s v="Closed"/>
    <m/>
    <s v=" "/>
    <s v=" "/>
    <s v="Closed"/>
    <s v="23-Sep-25: Approved shall be closed"/>
    <m/>
    <m/>
    <s v="Sivaprasad"/>
    <m/>
    <m/>
    <s v="COMPLETED &amp; APPROVED"/>
    <s v=" "/>
    <s v=" "/>
    <s v=" "/>
    <m/>
    <m/>
    <m/>
    <m/>
    <m/>
    <m/>
    <s v="MOMNOC Operationalization"/>
    <s v="Network"/>
    <s v="CLOSED"/>
    <m/>
    <m/>
    <m/>
    <d v="2025-09-23T00:00:00"/>
    <s v="Artefacts not Required"/>
    <m/>
    <n v="1"/>
    <x v="1"/>
  </r>
  <r>
    <n v="783"/>
    <s v="M128"/>
    <x v="1"/>
    <d v="2023-08-01T00:00:00"/>
    <m/>
    <m/>
    <m/>
    <s v="Helpdesk"/>
    <s v="Handbook &amp; SOPs"/>
    <s v="Exhaustive List of General Enquiries"/>
    <m/>
    <s v="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x v="1"/>
  </r>
  <r>
    <n v="784"/>
    <s v="M129"/>
    <x v="1"/>
    <d v="2023-08-01T00:00:00"/>
    <m/>
    <m/>
    <m/>
    <s v="Helpdesk"/>
    <s v="Handbook &amp; SOPs"/>
    <s v="DoT KPIs Coverage in KPI Section"/>
    <m/>
    <s v="Critical"/>
    <s v="Open"/>
    <m/>
    <s v=" "/>
    <s v=" "/>
    <s v="Closed"/>
    <s v="24-Sep-25: Artfcats to be uploaded_x000a_11-Sep-25: Feature Available, Shall be demonstrated_x000a_"/>
    <m/>
    <m/>
    <s v="Siva Kumar"/>
    <m/>
    <m/>
    <s v="COMPLETED &amp; APPROVED"/>
    <s v=" "/>
    <s v=" "/>
    <s v=" "/>
    <m/>
    <m/>
    <m/>
    <m/>
    <m/>
    <m/>
    <s v="MOMHelpdesk"/>
    <s v="Helpdesk (Contact Center)"/>
    <s v="CLOSED"/>
    <m/>
    <m/>
    <m/>
    <d v="2025-09-24T00:00:00"/>
    <s v="\\172.28.9.34\Artefacts_T-Fiber TNOC Tracker\HELPDESK\M120,129"/>
    <m/>
    <n v="1"/>
    <x v="1"/>
  </r>
  <r>
    <n v="785"/>
    <s v="M13"/>
    <x v="1"/>
    <d v="2023-04-03T00:00:00"/>
    <m/>
    <s v="OSS"/>
    <s v="OSS"/>
    <s v="OSS"/>
    <s v="Functional AT Plan"/>
    <s v="Quality test report submission for DWDM &amp; IPMPLS each zonal path."/>
    <m/>
    <s v="Critical"/>
    <s v="Open"/>
    <m/>
    <s v="OSS Dashboards"/>
    <s v=" "/>
    <m/>
    <m/>
    <m/>
    <m/>
    <s v="Suresh Pawar"/>
    <m/>
    <s v="Open"/>
    <s v="Open"/>
    <s v=" "/>
    <s v=" "/>
    <s v=" "/>
    <m/>
    <m/>
    <m/>
    <m/>
    <m/>
    <m/>
    <s v="MOMOSS"/>
    <s v="Applications/Tools"/>
    <s v="OPEN"/>
    <s v="OPEN"/>
    <n v="0"/>
    <m/>
    <m/>
    <e v="#N/A"/>
    <m/>
    <n v="1"/>
    <x v="0"/>
  </r>
  <r>
    <n v="786"/>
    <s v="M130"/>
    <x v="1"/>
    <d v="2023-08-01T00:00:00"/>
    <m/>
    <m/>
    <m/>
    <s v="Helpdesk"/>
    <s v="Handbook &amp; SOPs"/>
    <s v="FAQs Based on Case Studies"/>
    <m/>
    <s v="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x v="1"/>
  </r>
  <r>
    <n v="787"/>
    <s v="M131"/>
    <x v="1"/>
    <d v="2023-08-01T00:00:00"/>
    <m/>
    <m/>
    <m/>
    <s v="Helpdesk"/>
    <s v="Handbook &amp; SOPs"/>
    <s v="Request to differentiate between registered users and registered numbers using examples."/>
    <m/>
    <s v="Critical"/>
    <s v="Open"/>
    <m/>
    <s v=" "/>
    <s v=" "/>
    <s v="WIP"/>
    <s v="11-Sep-25: BSS Integration to be completed"/>
    <m/>
    <m/>
    <s v="Siva Kumar"/>
    <m/>
    <s v="Open"/>
    <s v="WIP"/>
    <s v=" "/>
    <s v=" "/>
    <s v=" "/>
    <m/>
    <m/>
    <m/>
    <m/>
    <m/>
    <m/>
    <s v="MOMHelpdesk"/>
    <s v="Helpdesk (Contact Center)"/>
    <s v="OPEN"/>
    <m/>
    <m/>
    <m/>
    <m/>
    <m/>
    <m/>
    <n v="1"/>
    <x v="0"/>
  </r>
  <r>
    <n v="788"/>
    <s v="M132"/>
    <x v="1"/>
    <d v="2023-08-01T00:00:00"/>
    <m/>
    <m/>
    <m/>
    <s v="Helpdesk"/>
    <s v="Handbook &amp; SOPs"/>
    <s v="the roles and responsibilities of NOC and Field Personnel be separate according to the RASCI matrix"/>
    <m/>
    <s v="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x v="1"/>
  </r>
  <r>
    <n v="789"/>
    <s v="M133"/>
    <x v="1"/>
    <d v="2023-08-01T00:00:00"/>
    <m/>
    <m/>
    <m/>
    <s v="Helpdesk"/>
    <s v="Handbook &amp; SOPs"/>
    <s v="Inclusion of Master and Child Service Level Agreement (SLA) monitoring; if any SLA is breached, a proper escalation matrix should be available for speedy escalation and resolution of the issue."/>
    <m/>
    <s v="Critical"/>
    <s v="Open"/>
    <m/>
    <s v=" "/>
    <s v=" "/>
    <s v="WIP"/>
    <m/>
    <m/>
    <m/>
    <s v="Siva Kumar"/>
    <m/>
    <s v="Open"/>
    <s v="WIP"/>
    <s v=" "/>
    <s v=" "/>
    <s v=" "/>
    <m/>
    <m/>
    <m/>
    <m/>
    <m/>
    <m/>
    <s v="MOMHelpdesk"/>
    <s v="Helpdesk (Contact Center)"/>
    <s v="OPEN"/>
    <m/>
    <m/>
    <m/>
    <m/>
    <m/>
    <m/>
    <n v="1"/>
    <x v="0"/>
  </r>
  <r>
    <n v="790"/>
    <s v="M134"/>
    <x v="1"/>
    <d v="2023-08-01T00:00:00"/>
    <m/>
    <m/>
    <m/>
    <s v="Helpdesk"/>
    <s v="Training"/>
    <s v="Training for Call Transferring"/>
    <m/>
    <s v="Critical"/>
    <s v="Open"/>
    <m/>
    <s v=" "/>
    <s v=" "/>
    <s v="Closed"/>
    <s v="24-Sep-25: Trianing completed, Artefacts to be uploaded"/>
    <m/>
    <m/>
    <s v="Siva Kumar"/>
    <m/>
    <m/>
    <s v="COMPLETED &amp; APPROVED"/>
    <s v=" "/>
    <s v=" "/>
    <s v=" "/>
    <m/>
    <m/>
    <m/>
    <m/>
    <m/>
    <m/>
    <s v="MOMHelpdesk"/>
    <s v="Helpdesk (Contact Center)"/>
    <s v="CLOSED"/>
    <m/>
    <m/>
    <m/>
    <d v="2025-09-24T00:00:00"/>
    <s v="\\172.28.9.34\Artefacts_T-Fiber TNOC Tracker\HELPDESK\M114,722,134"/>
    <m/>
    <n v="1"/>
    <x v="1"/>
  </r>
  <r>
    <n v="791"/>
    <s v="M135"/>
    <x v="1"/>
    <d v="2023-08-01T00:00:00"/>
    <m/>
    <m/>
    <m/>
    <s v="Helpdesk"/>
    <s v="User Experience"/>
    <s v="Proactive Intimation of Planned Downtime"/>
    <m/>
    <s v="Critical"/>
    <s v="Open"/>
    <m/>
    <s v=" "/>
    <s v=" "/>
    <s v="WIP"/>
    <s v="24-Sep-25: Part of Neox integration with BSS/OSS"/>
    <s v="L&amp;T"/>
    <s v="Manoj &amp; Shiva kumar"/>
    <s v="Siva Kumar"/>
    <m/>
    <s v="Open"/>
    <s v="WIP"/>
    <s v=" "/>
    <s v=" "/>
    <s v=" "/>
    <m/>
    <m/>
    <m/>
    <m/>
    <m/>
    <m/>
    <s v="MOMHelpdesk"/>
    <s v="Helpdesk (Contact Center)"/>
    <s v="OPEN"/>
    <m/>
    <m/>
    <m/>
    <m/>
    <m/>
    <m/>
    <n v="1"/>
    <x v="0"/>
  </r>
  <r>
    <n v="792"/>
    <s v="M136"/>
    <x v="1"/>
    <d v="2023-08-23T00:00:00"/>
    <m/>
    <m/>
    <m/>
    <s v="BSS"/>
    <s v="Notification Template"/>
    <s v="comprehensive list of event notification scenarios and implementation plan.   "/>
    <m/>
    <s v="Critical"/>
    <s v="Open"/>
    <m/>
    <s v=" "/>
    <s v=" "/>
    <m/>
    <s v=" "/>
    <m/>
    <m/>
    <s v="Manoj Nibrad"/>
    <m/>
    <s v="Open"/>
    <s v="Open"/>
    <s v=" "/>
    <s v=" "/>
    <s v=" "/>
    <m/>
    <m/>
    <m/>
    <m/>
    <m/>
    <m/>
    <s v="MOMBSS"/>
    <s v="Applications/Tools"/>
    <s v="OPEN"/>
    <m/>
    <m/>
    <m/>
    <m/>
    <e v="#N/A"/>
    <m/>
    <n v="1"/>
    <x v="0"/>
  </r>
  <r>
    <n v="793"/>
    <s v="M137"/>
    <x v="1"/>
    <d v="2023-08-23T00:00:00"/>
    <m/>
    <m/>
    <m/>
    <s v="BSS"/>
    <s v="Improvement"/>
    <s v="Complete User Group creation"/>
    <m/>
    <s v="Critical"/>
    <s v="Closed"/>
    <m/>
    <s v=" "/>
    <s v=" "/>
    <m/>
    <s v=" "/>
    <m/>
    <m/>
    <s v="Manoj Nibrad"/>
    <m/>
    <s v="Open"/>
    <s v="Open"/>
    <s v=" "/>
    <s v=" "/>
    <s v=" "/>
    <m/>
    <m/>
    <m/>
    <m/>
    <m/>
    <m/>
    <s v="MOMBSS"/>
    <s v="Applications/Tools"/>
    <s v="OPEN"/>
    <m/>
    <m/>
    <m/>
    <m/>
    <m/>
    <m/>
    <n v="1"/>
    <x v="0"/>
  </r>
  <r>
    <n v="794"/>
    <s v="M138"/>
    <x v="1"/>
    <d v="2023-08-23T00:00:00"/>
    <m/>
    <m/>
    <m/>
    <s v="BSS"/>
    <s v="Improvement"/>
    <s v="customizable columns "/>
    <m/>
    <s v="Critical"/>
    <s v="Closed"/>
    <m/>
    <s v=" "/>
    <s v=" "/>
    <m/>
    <s v=" "/>
    <m/>
    <m/>
    <s v="Manoj Nibrad"/>
    <m/>
    <s v="Open"/>
    <s v="Open"/>
    <s v=" "/>
    <s v=" "/>
    <s v=" "/>
    <m/>
    <m/>
    <m/>
    <m/>
    <m/>
    <m/>
    <s v="MOMBSS"/>
    <s v="Applications/Tools"/>
    <s v="OPEN"/>
    <m/>
    <m/>
    <m/>
    <m/>
    <m/>
    <m/>
    <n v="1"/>
    <x v="0"/>
  </r>
  <r>
    <n v="795"/>
    <s v="M139"/>
    <x v="1"/>
    <d v="2023-08-23T00:00:00"/>
    <m/>
    <m/>
    <m/>
    <s v="BSS"/>
    <s v="Dashboards"/>
    <s v="Summary of Leads  "/>
    <m/>
    <s v="NON-Critical"/>
    <s v="Closed"/>
    <m/>
    <s v=" "/>
    <s v=" "/>
    <m/>
    <s v=" "/>
    <m/>
    <m/>
    <s v="Manoj Nibrad"/>
    <m/>
    <s v="Open"/>
    <s v="Open"/>
    <s v=" "/>
    <s v=" "/>
    <s v=" "/>
    <m/>
    <m/>
    <m/>
    <m/>
    <m/>
    <m/>
    <s v="MOMBSS"/>
    <s v="Applications/Tools"/>
    <s v="OPEN"/>
    <m/>
    <m/>
    <m/>
    <m/>
    <m/>
    <m/>
    <n v="1"/>
    <x v="0"/>
  </r>
  <r>
    <n v="796"/>
    <s v="M14"/>
    <x v="1"/>
    <d v="2023-04-16T00:00:00"/>
    <m/>
    <s v="OSS"/>
    <s v="OSS"/>
    <s v="OSS"/>
    <s v="Full NOC Readiness"/>
    <s v="Secretary, DoT enquired to show the MTTR through against individual TT in the OSS"/>
    <m/>
    <s v="Critical"/>
    <s v="Open"/>
    <m/>
    <s v="OSS Dashboards"/>
    <s v=" "/>
    <m/>
    <m/>
    <m/>
    <m/>
    <s v="Suresh Pawar"/>
    <m/>
    <m/>
    <s v="CLOSURE REVIEW PENDING "/>
    <s v=" "/>
    <s v=" "/>
    <s v=" "/>
    <m/>
    <m/>
    <m/>
    <m/>
    <m/>
    <m/>
    <s v="MOMOSS"/>
    <s v="Applications/Tools"/>
    <s v="OPEN"/>
    <s v="CLOSURE REVIEW PENDING "/>
    <n v="0"/>
    <m/>
    <m/>
    <m/>
    <m/>
    <n v="1"/>
    <x v="2"/>
  </r>
  <r>
    <n v="797"/>
    <s v="M140"/>
    <x v="1"/>
    <d v="2023-08-23T00:00:00"/>
    <m/>
    <m/>
    <m/>
    <s v="BSS"/>
    <s v="Improvement"/>
    <s v="Advance Search options"/>
    <m/>
    <s v="NON-Critical"/>
    <s v="Open"/>
    <m/>
    <s v=" "/>
    <s v=" "/>
    <m/>
    <s v="It is available OOB"/>
    <m/>
    <m/>
    <s v="Manoj Nibrad"/>
    <m/>
    <s v="Open"/>
    <s v="Open"/>
    <s v=" "/>
    <s v=" "/>
    <s v=" "/>
    <m/>
    <m/>
    <m/>
    <m/>
    <m/>
    <m/>
    <s v="MOMBSS"/>
    <s v="Applications/Tools"/>
    <s v="OPEN"/>
    <m/>
    <m/>
    <m/>
    <m/>
    <m/>
    <m/>
    <n v="1"/>
    <x v="0"/>
  </r>
  <r>
    <n v="798"/>
    <s v="M141"/>
    <x v="1"/>
    <d v="2023-08-23T00:00:00"/>
    <m/>
    <m/>
    <m/>
    <s v="BSS"/>
    <s v="Resource Related"/>
    <s v="Structure &amp; Composition of Service Delivery  group"/>
    <m/>
    <s v="NON-Critical"/>
    <s v="Open"/>
    <m/>
    <s v=" "/>
    <s v=" "/>
    <m/>
    <s v=" "/>
    <m/>
    <m/>
    <s v="Manoj Nibrad"/>
    <m/>
    <s v="Open"/>
    <s v="Open"/>
    <s v=" "/>
    <s v=" "/>
    <s v=" "/>
    <m/>
    <m/>
    <m/>
    <m/>
    <m/>
    <m/>
    <s v="MOMBSS"/>
    <s v="Applications/Tools"/>
    <s v="OPEN"/>
    <m/>
    <m/>
    <m/>
    <m/>
    <e v="#N/A"/>
    <m/>
    <n v="1"/>
    <x v="0"/>
  </r>
  <r>
    <n v="799"/>
    <s v="M142"/>
    <x v="1"/>
    <d v="2023-08-23T00:00:00"/>
    <m/>
    <m/>
    <m/>
    <s v="BSS"/>
    <s v="Resource Related"/>
    <s v="Roles &amp; Responsibility of Service Delivery group"/>
    <m/>
    <s v="NON-Critical"/>
    <s v="Open"/>
    <m/>
    <s v=" "/>
    <s v=" "/>
    <m/>
    <s v=" "/>
    <m/>
    <m/>
    <s v="Manoj Nibrad"/>
    <m/>
    <s v="Open"/>
    <s v="Open"/>
    <s v=" "/>
    <s v=" "/>
    <s v=" "/>
    <m/>
    <m/>
    <m/>
    <m/>
    <m/>
    <m/>
    <s v="MOMBSS"/>
    <s v="Applications/Tools"/>
    <s v="OPEN"/>
    <m/>
    <m/>
    <m/>
    <m/>
    <e v="#N/A"/>
    <m/>
    <n v="1"/>
    <x v="0"/>
  </r>
  <r>
    <n v="800"/>
    <s v="M143"/>
    <x v="1"/>
    <d v="2023-08-23T00:00:00"/>
    <m/>
    <m/>
    <m/>
    <s v="BSS"/>
    <s v="User Experience"/>
    <s v="Notification with status changes from Opportunity - RFO - RFS – Order   "/>
    <m/>
    <s v="Critical"/>
    <s v="Open"/>
    <m/>
    <s v=" "/>
    <s v=" "/>
    <m/>
    <s v=" "/>
    <m/>
    <m/>
    <s v="Manoj Nibrad"/>
    <m/>
    <s v="Open"/>
    <s v="Open"/>
    <s v=" "/>
    <s v=" "/>
    <s v=" "/>
    <m/>
    <m/>
    <m/>
    <m/>
    <m/>
    <m/>
    <s v="MOMBSS"/>
    <s v="Applications/Tools"/>
    <s v="OPEN"/>
    <m/>
    <m/>
    <m/>
    <m/>
    <e v="#N/A"/>
    <m/>
    <n v="1"/>
    <x v="0"/>
  </r>
  <r>
    <n v="801"/>
    <s v="M144"/>
    <x v="1"/>
    <d v="2023-08-23T00:00:00"/>
    <m/>
    <m/>
    <m/>
    <s v="BSS"/>
    <s v="Handbook &amp; SOPs"/>
    <s v="Process for Data Integrity of Bulk upload"/>
    <m/>
    <s v="NON-Critical"/>
    <s v="Open"/>
    <m/>
    <s v=" "/>
    <s v=" "/>
    <m/>
    <s v=" "/>
    <m/>
    <m/>
    <s v="Manoj Nibrad"/>
    <m/>
    <s v="Open"/>
    <s v="Open"/>
    <s v=" "/>
    <s v=" "/>
    <s v=" "/>
    <m/>
    <m/>
    <m/>
    <m/>
    <m/>
    <m/>
    <s v="MOMBSS"/>
    <s v="Applications/Tools"/>
    <s v="OPEN"/>
    <m/>
    <m/>
    <m/>
    <m/>
    <e v="#N/A"/>
    <m/>
    <n v="1"/>
    <x v="0"/>
  </r>
  <r>
    <n v="802"/>
    <s v="M145"/>
    <x v="1"/>
    <d v="2023-08-23T00:00:00"/>
    <m/>
    <s v="OSS"/>
    <s v="OSS"/>
    <s v="OSS"/>
    <s v="Manual Feasibility Plan"/>
    <s v="Plan for manual feasibility in the OSS"/>
    <m/>
    <s v="NON-Critical"/>
    <s v="Open"/>
    <m/>
    <s v=" "/>
    <s v=" "/>
    <m/>
    <m/>
    <m/>
    <m/>
    <s v="Suresh Pawar"/>
    <m/>
    <m/>
    <s v="CLOSURE REVIEW PENDING "/>
    <s v=" "/>
    <s v=" "/>
    <s v=" "/>
    <m/>
    <m/>
    <m/>
    <m/>
    <m/>
    <m/>
    <s v="MOMOSS"/>
    <s v="Applications/Tools"/>
    <s v="OPEN"/>
    <s v="CLOSURE REVIEW PENDING "/>
    <n v="0"/>
    <m/>
    <m/>
    <m/>
    <m/>
    <n v="1"/>
    <x v="2"/>
  </r>
  <r>
    <n v="803"/>
    <s v="M146"/>
    <x v="1"/>
    <d v="2023-08-23T00:00:00"/>
    <m/>
    <m/>
    <m/>
    <s v="BSS"/>
    <s v="Dashboards"/>
    <s v="Summary before Feasibility Result"/>
    <m/>
    <s v="NON-Critical"/>
    <s v="Open"/>
    <m/>
    <s v=" "/>
    <s v=" "/>
    <m/>
    <s v=" "/>
    <m/>
    <m/>
    <s v="Manoj Nibrad"/>
    <m/>
    <s v="Open"/>
    <s v="Open"/>
    <s v=" "/>
    <s v=" "/>
    <s v=" "/>
    <m/>
    <m/>
    <m/>
    <m/>
    <m/>
    <m/>
    <s v="MOMBSS"/>
    <s v="Applications/Tools"/>
    <s v="OPEN"/>
    <m/>
    <m/>
    <m/>
    <m/>
    <e v="#N/A"/>
    <m/>
    <n v="1"/>
    <x v="0"/>
  </r>
  <r>
    <n v="804"/>
    <s v="M147"/>
    <x v="1"/>
    <d v="2023-08-23T00:00:00"/>
    <m/>
    <m/>
    <m/>
    <s v="BSS"/>
    <s v="Manual Feasibility Plan"/>
    <s v="Order Fulfilment - Exception Scenarios"/>
    <m/>
    <s v="NON-Critical"/>
    <s v="Open"/>
    <m/>
    <s v=" "/>
    <s v=" "/>
    <m/>
    <s v=" "/>
    <m/>
    <m/>
    <s v="Manoj Nibrad"/>
    <m/>
    <s v="Open"/>
    <s v="Open"/>
    <s v=" "/>
    <s v=" "/>
    <s v=" "/>
    <m/>
    <m/>
    <m/>
    <m/>
    <m/>
    <m/>
    <s v="MOMBSS"/>
    <s v="Applications/Tools"/>
    <s v="OPEN"/>
    <m/>
    <m/>
    <m/>
    <m/>
    <e v="#N/A"/>
    <m/>
    <n v="1"/>
    <x v="0"/>
  </r>
  <r>
    <n v="805"/>
    <s v="M148"/>
    <x v="1"/>
    <d v="2023-08-23T00:00:00"/>
    <m/>
    <m/>
    <m/>
    <s v="BSS"/>
    <s v="Action points"/>
    <s v="Ensure that site editing is restricted"/>
    <m/>
    <s v="Critical"/>
    <s v="Open"/>
    <m/>
    <s v=" "/>
    <s v=" "/>
    <m/>
    <s v=" "/>
    <m/>
    <m/>
    <s v="Manoj Nibrad"/>
    <m/>
    <s v="Open"/>
    <s v="Open"/>
    <s v=" "/>
    <s v=" "/>
    <s v=" "/>
    <m/>
    <m/>
    <m/>
    <m/>
    <m/>
    <m/>
    <s v="MOMBSS"/>
    <s v="Applications/Tools"/>
    <s v="OPEN"/>
    <m/>
    <m/>
    <m/>
    <m/>
    <e v="#N/A"/>
    <m/>
    <n v="1"/>
    <x v="0"/>
  </r>
  <r>
    <n v="806"/>
    <s v="M149"/>
    <x v="1"/>
    <d v="2023-08-23T00:00:00"/>
    <m/>
    <m/>
    <m/>
    <s v="BSS"/>
    <s v="Data Upload"/>
    <s v="Entire network POI/ PoP status, including 12751 GPs, 1 NOC, all zones, districts &amp; Mandal nodes, is available in the CRM database"/>
    <m/>
    <s v="Critical"/>
    <s v="Open"/>
    <m/>
    <s v=" "/>
    <s v=" "/>
    <m/>
    <s v=" "/>
    <m/>
    <m/>
    <s v="Manoj Nibrad"/>
    <m/>
    <s v="Open"/>
    <s v="Open"/>
    <s v=" "/>
    <s v=" "/>
    <s v=" "/>
    <m/>
    <m/>
    <m/>
    <m/>
    <m/>
    <m/>
    <s v="MOMBSS"/>
    <s v="Applications/Tools"/>
    <s v="OPEN"/>
    <m/>
    <m/>
    <m/>
    <m/>
    <e v="#N/A"/>
    <m/>
    <n v="1"/>
    <x v="0"/>
  </r>
  <r>
    <n v="807"/>
    <s v="M15"/>
    <x v="1"/>
    <d v="2023-04-16T00:00:00"/>
    <m/>
    <s v="OSS"/>
    <s v="OSS"/>
    <s v="OSS"/>
    <s v="Full NOC Readiness"/>
    <s v="Secretary, DoT advised to show more KPIs, Video wall extension is required"/>
    <m/>
    <s v="Critical"/>
    <s v="Open"/>
    <m/>
    <s v="OSS Dashboards"/>
    <s v=" "/>
    <m/>
    <m/>
    <m/>
    <m/>
    <s v="Suresh Pawar"/>
    <m/>
    <m/>
    <s v="CLOSURE REVIEW PENDING "/>
    <s v=" "/>
    <s v=" "/>
    <s v=" "/>
    <m/>
    <m/>
    <m/>
    <m/>
    <m/>
    <m/>
    <s v="MOMOSS"/>
    <s v="Applications/Tools"/>
    <s v="OPEN"/>
    <s v="COMPLETED"/>
    <s v="All power BI dashboards, SM MTTR Dashboards"/>
    <m/>
    <m/>
    <e v="#N/A"/>
    <m/>
    <n v="1"/>
    <x v="2"/>
  </r>
  <r>
    <n v="808"/>
    <s v="M150"/>
    <x v="1"/>
    <d v="2023-08-23T00:00:00"/>
    <m/>
    <m/>
    <m/>
    <s v="BSS"/>
    <s v="CSP User Experience"/>
    <s v="Telugu Subtitles in CSP"/>
    <m/>
    <s v="Critical"/>
    <s v="Open"/>
    <m/>
    <s v=" "/>
    <s v=" "/>
    <m/>
    <s v=" "/>
    <m/>
    <m/>
    <s v="Manoj Nibrad"/>
    <m/>
    <s v="Open"/>
    <s v="Open"/>
    <s v=" "/>
    <s v=" "/>
    <s v=" "/>
    <m/>
    <m/>
    <m/>
    <m/>
    <m/>
    <m/>
    <s v="MOMBSS"/>
    <s v="Applications/Tools"/>
    <s v="OPEN"/>
    <m/>
    <m/>
    <m/>
    <m/>
    <e v="#N/A"/>
    <m/>
    <n v="1"/>
    <x v="0"/>
  </r>
  <r>
    <n v="809"/>
    <s v="M151"/>
    <x v="1"/>
    <d v="2023-08-23T00:00:00"/>
    <m/>
    <m/>
    <m/>
    <s v="BSS"/>
    <s v="CSP User Experience"/>
    <s v="Google Location Pickup"/>
    <m/>
    <s v="Critical"/>
    <s v="Open"/>
    <m/>
    <s v=" "/>
    <s v=" "/>
    <m/>
    <s v=" "/>
    <m/>
    <m/>
    <s v="Manoj Nibrad"/>
    <m/>
    <s v="Open"/>
    <s v="Open"/>
    <s v=" "/>
    <s v=" "/>
    <s v=" "/>
    <m/>
    <m/>
    <m/>
    <m/>
    <m/>
    <m/>
    <s v="MOMBSS"/>
    <s v="Applications/Tools"/>
    <s v="OPEN"/>
    <m/>
    <m/>
    <m/>
    <m/>
    <e v="#N/A"/>
    <m/>
    <n v="1"/>
    <x v="0"/>
  </r>
  <r>
    <n v="810"/>
    <s v="M152"/>
    <x v="1"/>
    <d v="2023-08-23T00:00:00"/>
    <m/>
    <m/>
    <m/>
    <s v="BSS"/>
    <s v="CSP User Experience"/>
    <s v="Lat/Long coordinates and LGD codes should be removed from the search bar."/>
    <m/>
    <s v="Critical"/>
    <s v="Closed"/>
    <m/>
    <s v=" "/>
    <s v=" "/>
    <m/>
    <s v=" "/>
    <m/>
    <m/>
    <s v="Manoj Nibrad"/>
    <m/>
    <s v="Open"/>
    <s v="Open"/>
    <s v=" "/>
    <s v=" "/>
    <s v=" "/>
    <m/>
    <m/>
    <m/>
    <m/>
    <m/>
    <m/>
    <s v="MOMBSS"/>
    <s v="Applications/Tools"/>
    <s v="OPEN"/>
    <m/>
    <m/>
    <m/>
    <m/>
    <m/>
    <m/>
    <n v="1"/>
    <x v="0"/>
  </r>
  <r>
    <n v="811"/>
    <s v="M153"/>
    <x v="1"/>
    <d v="2023-08-23T00:00:00"/>
    <m/>
    <m/>
    <m/>
    <s v="BSS"/>
    <s v="CSP User Experience"/>
    <s v="Check Residential&quot; should be changed with a more appropriate term."/>
    <m/>
    <s v="NON-Critical"/>
    <s v="Open"/>
    <m/>
    <s v=" "/>
    <s v=" "/>
    <m/>
    <s v=" "/>
    <m/>
    <m/>
    <s v="Manoj Nibrad"/>
    <m/>
    <s v="Open"/>
    <s v="Open"/>
    <s v=" "/>
    <s v=" "/>
    <s v=" "/>
    <m/>
    <m/>
    <m/>
    <m/>
    <m/>
    <m/>
    <s v="MOMBSS"/>
    <s v="Applications/Tools"/>
    <s v="OPEN"/>
    <m/>
    <m/>
    <m/>
    <m/>
    <e v="#N/A"/>
    <m/>
    <n v="1"/>
    <x v="0"/>
  </r>
  <r>
    <n v="812"/>
    <s v="M154"/>
    <x v="1"/>
    <d v="2023-08-23T00:00:00"/>
    <m/>
    <m/>
    <m/>
    <s v="BSS"/>
    <s v="CSP User Experience"/>
    <s v="Introduce a &quot;Thank You&quot; page after a lead is submitted, displaying the lead number. This lead number could be useful for Helpdesk also."/>
    <m/>
    <s v="NON-Critical"/>
    <s v="Open"/>
    <m/>
    <s v=" "/>
    <s v=" "/>
    <m/>
    <s v=" "/>
    <m/>
    <m/>
    <s v="Manoj Nibrad"/>
    <m/>
    <s v="Open"/>
    <s v="Open"/>
    <s v=" "/>
    <s v=" "/>
    <s v=" "/>
    <m/>
    <m/>
    <m/>
    <m/>
    <m/>
    <m/>
    <s v="MOMBSS"/>
    <s v="Applications/Tools"/>
    <s v="OPEN"/>
    <m/>
    <m/>
    <m/>
    <m/>
    <e v="#N/A"/>
    <m/>
    <n v="1"/>
    <x v="0"/>
  </r>
  <r>
    <n v="813"/>
    <s v="M155"/>
    <x v="1"/>
    <d v="2023-08-23T00:00:00"/>
    <m/>
    <m/>
    <m/>
    <s v="BSS"/>
    <s v="CSP User Experience"/>
    <s v="The term &quot;External&quot; should be replaced with &quot;Internal.&quot;"/>
    <m/>
    <s v="NON-Critical"/>
    <s v="Open"/>
    <m/>
    <s v=" "/>
    <s v=" "/>
    <m/>
    <s v=" "/>
    <m/>
    <m/>
    <s v="Manoj Nibrad"/>
    <m/>
    <s v="Open"/>
    <s v="Open"/>
    <s v=" "/>
    <s v=" "/>
    <s v=" "/>
    <m/>
    <m/>
    <m/>
    <m/>
    <m/>
    <m/>
    <s v="MOMBSS"/>
    <s v="Applications/Tools"/>
    <s v="OPEN"/>
    <m/>
    <m/>
    <m/>
    <m/>
    <e v="#N/A"/>
    <m/>
    <n v="1"/>
    <x v="0"/>
  </r>
  <r>
    <n v="814"/>
    <s v="M156"/>
    <x v="1"/>
    <d v="2023-08-23T00:00:00"/>
    <m/>
    <m/>
    <m/>
    <s v="BSS"/>
    <s v="CSP User Experience"/>
    <s v="&quot;Value-Add Partners&quot; Tab"/>
    <m/>
    <s v="NON-Critical"/>
    <s v="Open"/>
    <m/>
    <s v=" "/>
    <s v=" "/>
    <m/>
    <s v=" "/>
    <m/>
    <m/>
    <s v="Manoj Nibrad"/>
    <m/>
    <s v="Open"/>
    <s v="Open"/>
    <s v=" "/>
    <s v=" "/>
    <s v=" "/>
    <m/>
    <m/>
    <m/>
    <m/>
    <m/>
    <m/>
    <s v="MOMBSS"/>
    <s v="Applications/Tools"/>
    <s v="OPEN"/>
    <m/>
    <m/>
    <m/>
    <m/>
    <e v="#N/A"/>
    <m/>
    <n v="1"/>
    <x v="0"/>
  </r>
  <r>
    <n v="815"/>
    <s v="M157"/>
    <x v="1"/>
    <d v="2023-08-23T00:00:00"/>
    <m/>
    <m/>
    <m/>
    <s v="BSS"/>
    <s v="CSP User Experience"/>
    <s v="Landing Page Content"/>
    <m/>
    <s v="Critical"/>
    <s v="Open"/>
    <m/>
    <s v=" "/>
    <s v=" "/>
    <m/>
    <s v=" "/>
    <m/>
    <m/>
    <s v="Manoj Nibrad"/>
    <m/>
    <s v="Open"/>
    <s v="Open"/>
    <s v=" "/>
    <s v=" "/>
    <s v=" "/>
    <m/>
    <m/>
    <m/>
    <m/>
    <m/>
    <m/>
    <s v="MOMBSS"/>
    <s v="Applications/Tools"/>
    <s v="OPEN"/>
    <m/>
    <m/>
    <m/>
    <m/>
    <e v="#N/A"/>
    <m/>
    <n v="1"/>
    <x v="0"/>
  </r>
  <r>
    <n v="816"/>
    <s v="M158"/>
    <x v="1"/>
    <d v="2023-08-23T00:00:00"/>
    <m/>
    <m/>
    <m/>
    <s v="BSS"/>
    <s v="CSP User Experience"/>
    <s v="The term &quot;Last Miles&quot; should be changed to &quot;Partners."/>
    <m/>
    <s v="Critical"/>
    <s v="Open"/>
    <m/>
    <s v=" "/>
    <s v=" "/>
    <m/>
    <s v=" "/>
    <m/>
    <m/>
    <s v="Manoj Nibrad"/>
    <m/>
    <s v="Open"/>
    <s v="Open"/>
    <s v=" "/>
    <s v=" "/>
    <s v=" "/>
    <m/>
    <m/>
    <m/>
    <m/>
    <m/>
    <m/>
    <s v="MOMBSS"/>
    <s v="Applications/Tools"/>
    <s v="OPEN"/>
    <m/>
    <m/>
    <m/>
    <m/>
    <e v="#N/A"/>
    <m/>
    <n v="1"/>
    <x v="0"/>
  </r>
  <r>
    <n v="817"/>
    <s v="M159"/>
    <x v="1"/>
    <d v="2023-08-23T00:00:00"/>
    <m/>
    <m/>
    <m/>
    <s v="BSS"/>
    <s v="CSP User Experience"/>
    <s v="The &quot;Government/Cell Tower/Enterprise&quot; tab should have a dropdown for various services &amp; information."/>
    <m/>
    <s v="Critical"/>
    <s v="Open"/>
    <m/>
    <s v=" "/>
    <s v=" "/>
    <m/>
    <s v=" "/>
    <m/>
    <m/>
    <s v="Manoj Nibrad"/>
    <m/>
    <s v="Open"/>
    <s v="Open"/>
    <s v=" "/>
    <s v=" "/>
    <s v=" "/>
    <m/>
    <m/>
    <m/>
    <m/>
    <m/>
    <m/>
    <s v="MOMBSS"/>
    <s v="Applications/Tools"/>
    <s v="OPEN"/>
    <m/>
    <m/>
    <m/>
    <m/>
    <e v="#N/A"/>
    <m/>
    <n v="1"/>
    <x v="0"/>
  </r>
  <r>
    <n v="818"/>
    <s v="M16"/>
    <x v="1"/>
    <d v="2023-04-19T00:00:00"/>
    <m/>
    <m/>
    <m/>
    <s v="GIS"/>
    <s v="Functional AT Plan"/>
    <s v="Loading Sample Data and Internal Quality Test Report Submission"/>
    <m/>
    <s v="NON-Critical"/>
    <s v="Open"/>
    <m/>
    <s v="OSS Dashboards"/>
    <s v=" "/>
    <m/>
    <m/>
    <m/>
    <m/>
    <s v="Kaushalendra Kumar"/>
    <m/>
    <m/>
    <s v="CLOSURE REVIEW PENDING "/>
    <s v=" "/>
    <s v=" "/>
    <s v=" "/>
    <m/>
    <m/>
    <m/>
    <m/>
    <m/>
    <m/>
    <s v="MOMGIS"/>
    <s v="Applications/Tools"/>
    <s v="OPEN"/>
    <m/>
    <m/>
    <m/>
    <m/>
    <m/>
    <m/>
    <n v="1"/>
    <x v="2"/>
  </r>
  <r>
    <n v="819"/>
    <s v="M160"/>
    <x v="1"/>
    <d v="2023-08-23T00:00:00"/>
    <m/>
    <m/>
    <m/>
    <s v="BSS"/>
    <s v="CSP User Experience"/>
    <s v="Chatbot Feature"/>
    <m/>
    <s v="NON-Critical"/>
    <s v="Open"/>
    <m/>
    <s v=" "/>
    <s v=" "/>
    <m/>
    <s v=" "/>
    <m/>
    <m/>
    <s v="Manoj Nibrad"/>
    <m/>
    <s v="Open"/>
    <s v="Open"/>
    <s v=" "/>
    <s v=" "/>
    <s v=" "/>
    <m/>
    <m/>
    <m/>
    <m/>
    <m/>
    <m/>
    <s v="MOMBSS"/>
    <s v="Applications/Tools"/>
    <s v="OPEN"/>
    <m/>
    <m/>
    <m/>
    <m/>
    <e v="#N/A"/>
    <m/>
    <n v="1"/>
    <x v="0"/>
  </r>
  <r>
    <n v="820"/>
    <s v="M161"/>
    <x v="1"/>
    <d v="2023-08-23T00:00:00"/>
    <m/>
    <m/>
    <m/>
    <s v="BSS"/>
    <s v="CSP User Experience"/>
    <s v="Leads Summary for B2B Partner"/>
    <m/>
    <s v="Critical"/>
    <s v="Open"/>
    <m/>
    <s v=" "/>
    <s v=" "/>
    <m/>
    <s v=" "/>
    <m/>
    <m/>
    <s v="Manoj Nibrad"/>
    <m/>
    <s v="Open"/>
    <s v="Open"/>
    <s v=" "/>
    <s v=" "/>
    <s v=" "/>
    <m/>
    <m/>
    <m/>
    <m/>
    <m/>
    <m/>
    <s v="MOMBSS"/>
    <s v="Applications/Tools"/>
    <s v="OPEN"/>
    <m/>
    <m/>
    <m/>
    <m/>
    <e v="#N/A"/>
    <m/>
    <n v="1"/>
    <x v="0"/>
  </r>
  <r>
    <n v="821"/>
    <s v="M162"/>
    <x v="1"/>
    <d v="2023-08-31T00:00:00"/>
    <m/>
    <m/>
    <m/>
    <s v="BSS"/>
    <s v="User Experience"/>
    <s v="CRM should be in IST Times"/>
    <m/>
    <s v="Critical"/>
    <s v="Open"/>
    <m/>
    <s v=" "/>
    <s v=" "/>
    <m/>
    <s v=" "/>
    <m/>
    <m/>
    <s v="Manoj Nibrad"/>
    <m/>
    <s v="Open"/>
    <s v="Open"/>
    <s v=" "/>
    <s v=" "/>
    <s v=" "/>
    <m/>
    <m/>
    <m/>
    <m/>
    <m/>
    <m/>
    <s v="MOMBSS"/>
    <s v="Applications/Tools"/>
    <s v="OPEN"/>
    <m/>
    <m/>
    <m/>
    <m/>
    <e v="#N/A"/>
    <m/>
    <n v="1"/>
    <x v="0"/>
  </r>
  <r>
    <n v="822"/>
    <s v="M163"/>
    <x v="1"/>
    <d v="2023-08-31T00:00:00"/>
    <m/>
    <m/>
    <m/>
    <s v="BSS"/>
    <s v="User Experience"/>
    <s v="User Group training for administrator to Add/Modify the user access in CSP and CRM"/>
    <m/>
    <s v="Critical"/>
    <s v="Open"/>
    <m/>
    <s v=" "/>
    <s v=" "/>
    <m/>
    <s v=" "/>
    <m/>
    <m/>
    <s v="Manoj Nibrad"/>
    <m/>
    <s v="Open"/>
    <s v="Open"/>
    <s v=" "/>
    <s v=" "/>
    <s v=" "/>
    <m/>
    <m/>
    <m/>
    <m/>
    <m/>
    <m/>
    <s v="MOMBSS"/>
    <s v="Applications/Tools"/>
    <s v="OPEN"/>
    <m/>
    <m/>
    <m/>
    <m/>
    <e v="#N/A"/>
    <m/>
    <n v="1"/>
    <x v="0"/>
  </r>
  <r>
    <n v="823"/>
    <s v="M164"/>
    <x v="1"/>
    <d v="2023-08-31T00:00:00"/>
    <m/>
    <m/>
    <m/>
    <s v="BSS"/>
    <s v="Billing Related"/>
    <s v="SSL Certificate implementation"/>
    <m/>
    <s v="Critical"/>
    <s v="Open"/>
    <m/>
    <s v=" "/>
    <s v=" "/>
    <m/>
    <s v=" "/>
    <m/>
    <m/>
    <s v="Manoj Nibrad"/>
    <m/>
    <s v="Open"/>
    <s v="Open"/>
    <s v=" "/>
    <s v=" "/>
    <s v=" "/>
    <m/>
    <m/>
    <m/>
    <m/>
    <m/>
    <m/>
    <s v="MOMBSS"/>
    <s v="Applications/Tools"/>
    <s v="OPEN"/>
    <m/>
    <m/>
    <m/>
    <m/>
    <e v="#N/A"/>
    <m/>
    <n v="1"/>
    <x v="0"/>
  </r>
  <r>
    <n v="824"/>
    <s v="M165"/>
    <x v="1"/>
    <d v="2023-08-31T00:00:00"/>
    <m/>
    <m/>
    <m/>
    <s v="BSS"/>
    <s v="User Experience"/>
    <s v="Corporate Number for WhatsApp"/>
    <m/>
    <s v="Critical"/>
    <s v="Open"/>
    <m/>
    <s v=" "/>
    <s v=" "/>
    <m/>
    <s v=" "/>
    <m/>
    <m/>
    <s v="Manoj Nibrad"/>
    <m/>
    <s v="Open"/>
    <s v="Open"/>
    <s v=" "/>
    <s v=" "/>
    <s v=" "/>
    <m/>
    <m/>
    <m/>
    <m/>
    <m/>
    <m/>
    <s v="MOMBSS"/>
    <s v="Applications/Tools"/>
    <s v="OPEN"/>
    <m/>
    <m/>
    <m/>
    <m/>
    <e v="#N/A"/>
    <m/>
    <n v="1"/>
    <x v="0"/>
  </r>
  <r>
    <n v="825"/>
    <s v="M166"/>
    <x v="1"/>
    <d v="2023-09-08T00:00:00"/>
    <m/>
    <m/>
    <m/>
    <s v="BSS"/>
    <s v="Handbook &amp; SOPs"/>
    <s v="Order Fulfilment Process "/>
    <m/>
    <s v="Critical"/>
    <s v="Open"/>
    <m/>
    <s v=" "/>
    <s v=" "/>
    <m/>
    <s v=" "/>
    <m/>
    <m/>
    <s v="Manoj Nibrad"/>
    <m/>
    <s v="Open"/>
    <s v="Open"/>
    <s v=" "/>
    <s v=" "/>
    <s v=" "/>
    <m/>
    <m/>
    <m/>
    <m/>
    <m/>
    <m/>
    <s v="MOMBSS"/>
    <s v="Applications/Tools"/>
    <s v="OPEN"/>
    <m/>
    <m/>
    <m/>
    <m/>
    <e v="#N/A"/>
    <m/>
    <n v="1"/>
    <x v="0"/>
  </r>
  <r>
    <n v="826"/>
    <s v="M167"/>
    <x v="1"/>
    <d v="2023-09-08T00:00:00"/>
    <m/>
    <m/>
    <m/>
    <s v="BSS"/>
    <s v="Handbook &amp; SOPs"/>
    <s v="Service Delivery Process"/>
    <m/>
    <s v="Critical"/>
    <s v="Open"/>
    <m/>
    <s v=" "/>
    <s v=" "/>
    <m/>
    <s v=" "/>
    <m/>
    <m/>
    <s v="Manoj Nibrad"/>
    <m/>
    <s v="Open"/>
    <s v="Open"/>
    <s v=" "/>
    <s v=" "/>
    <s v=" "/>
    <m/>
    <m/>
    <m/>
    <m/>
    <m/>
    <m/>
    <s v="MOMBSS"/>
    <s v="Applications/Tools"/>
    <s v="OPEN"/>
    <m/>
    <m/>
    <m/>
    <m/>
    <e v="#N/A"/>
    <m/>
    <n v="1"/>
    <x v="0"/>
  </r>
  <r>
    <n v="827"/>
    <s v="M168"/>
    <x v="1"/>
    <d v="2023-09-08T00:00:00"/>
    <m/>
    <m/>
    <m/>
    <s v="BSS"/>
    <s v="Handbook &amp; SOPs"/>
    <s v="Service Delivery Team Resource and responsibilities &amp; relationship with other packages"/>
    <m/>
    <s v="Critical"/>
    <s v="Open"/>
    <m/>
    <s v=" "/>
    <s v=" "/>
    <m/>
    <s v=" "/>
    <m/>
    <m/>
    <s v="Manoj Nibrad"/>
    <m/>
    <s v="Open"/>
    <s v="Open"/>
    <s v=" "/>
    <s v=" "/>
    <s v=" "/>
    <m/>
    <m/>
    <m/>
    <m/>
    <m/>
    <m/>
    <s v="MOMBSS"/>
    <s v="Applications/Tools"/>
    <s v="OPEN"/>
    <m/>
    <m/>
    <m/>
    <m/>
    <e v="#N/A"/>
    <m/>
    <n v="1"/>
    <x v="0"/>
  </r>
  <r>
    <n v="828"/>
    <s v="M169"/>
    <x v="1"/>
    <d v="2023-09-08T00:00:00"/>
    <m/>
    <m/>
    <m/>
    <s v="BSS"/>
    <s v="Handbook &amp; SOPs"/>
    <s v="Clearly define user system mapping with specific process steps with  documentation for clarity"/>
    <m/>
    <s v="Critical"/>
    <s v="Open"/>
    <m/>
    <s v=" "/>
    <s v=" "/>
    <m/>
    <s v=" "/>
    <m/>
    <m/>
    <s v="Manoj Nibrad"/>
    <m/>
    <s v="Open"/>
    <s v="Open"/>
    <s v=" "/>
    <s v=" "/>
    <s v=" "/>
    <m/>
    <m/>
    <m/>
    <m/>
    <m/>
    <m/>
    <s v="MOMBSS"/>
    <s v="Applications/Tools"/>
    <s v="OPEN"/>
    <m/>
    <m/>
    <m/>
    <m/>
    <e v="#N/A"/>
    <m/>
    <n v="1"/>
    <x v="0"/>
  </r>
  <r>
    <n v="829"/>
    <s v="M17"/>
    <x v="1"/>
    <d v="2023-05-18T00:00:00"/>
    <m/>
    <m/>
    <m/>
    <s v="GIS"/>
    <s v="Functional AT Plan"/>
    <s v="Basic GIS Tool UAT for TPA"/>
    <m/>
    <s v="Critical"/>
    <s v="Open"/>
    <m/>
    <s v="OSS Dashboards"/>
    <s v=" "/>
    <m/>
    <s v="The ATP was submitted, discussed with the TPA, and all feedback was incorporated. The revised ATP has also been sent"/>
    <m/>
    <m/>
    <s v="Kaushalendra Kumar"/>
    <m/>
    <s v="Open"/>
    <s v="Open"/>
    <s v=" "/>
    <s v=" "/>
    <s v=" "/>
    <m/>
    <m/>
    <m/>
    <m/>
    <m/>
    <m/>
    <s v="MOMGIS"/>
    <s v="Applications/Tools"/>
    <s v="OPEN"/>
    <m/>
    <m/>
    <m/>
    <m/>
    <e v="#N/A"/>
    <m/>
    <n v="1"/>
    <x v="0"/>
  </r>
  <r>
    <n v="830"/>
    <s v="M170"/>
    <x v="1"/>
    <d v="2023-09-08T00:00:00"/>
    <m/>
    <m/>
    <m/>
    <s v="Helpdesk"/>
    <s v="User Experience"/>
    <s v="Change in IVRS Welcome Message"/>
    <m/>
    <s v="Critical"/>
    <s v="Open"/>
    <m/>
    <s v=" "/>
    <s v=" "/>
    <s v="Closed"/>
    <s v="24-Sep-25: Approved and shall be closed_x000a_11-Sep-25: Changed and operational Now"/>
    <m/>
    <m/>
    <s v="Siva Kumar"/>
    <m/>
    <m/>
    <s v="COMPLETED &amp; APPROVED"/>
    <s v=" "/>
    <s v=" "/>
    <s v=" "/>
    <m/>
    <m/>
    <m/>
    <m/>
    <m/>
    <m/>
    <s v="MOMHelpdesk"/>
    <s v="Helpdesk (Contact Center)"/>
    <s v="CLOSED"/>
    <m/>
    <m/>
    <m/>
    <d v="2025-09-24T00:00:00"/>
    <s v="\\172.28.9.34\Artefacts_T-Fiber TNOC Tracker\HELPDESK\M121,170,99,726"/>
    <m/>
    <n v="1"/>
    <x v="1"/>
  </r>
  <r>
    <n v="831"/>
    <s v="M171"/>
    <x v="1"/>
    <d v="2023-09-08T00:00:00"/>
    <m/>
    <m/>
    <m/>
    <s v="Helpdesk"/>
    <s v="Resource Related"/>
    <s v="Other package involvement"/>
    <m/>
    <s v="Critical"/>
    <s v="Open"/>
    <m/>
    <s v=" "/>
    <s v=" "/>
    <s v="Closed"/>
    <s v="24-Sep-25: Artefacts to be submitted_x000a_11-Sep-25: Clarified as its only L&amp;T Manpower"/>
    <m/>
    <m/>
    <s v="Siva Kumar"/>
    <m/>
    <m/>
    <s v="COMPLETED &amp; APPROVED"/>
    <s v=" "/>
    <s v=" "/>
    <s v=" "/>
    <m/>
    <m/>
    <m/>
    <m/>
    <m/>
    <m/>
    <s v="MOMHelpdesk"/>
    <s v="Helpdesk (Contact Center)"/>
    <s v="CLOSED"/>
    <m/>
    <m/>
    <m/>
    <d v="2025-09-24T00:00:00"/>
    <s v="Artefacts Need to upload"/>
    <m/>
    <n v="1"/>
    <x v="1"/>
  </r>
  <r>
    <n v="832"/>
    <s v="M172"/>
    <x v="1"/>
    <d v="2023-09-12T00:00:00"/>
    <s v="P3"/>
    <m/>
    <m/>
    <s v="NOC Operationalization"/>
    <s v="Handbook &amp; SOPs"/>
    <s v="SOPs Submission"/>
    <m/>
    <s v="Critical"/>
    <s v="Closed"/>
    <m/>
    <s v=" "/>
    <s v=" "/>
    <m/>
    <s v="Agreed SOPs are submitted and agreed with TFiber"/>
    <m/>
    <m/>
    <s v="Ahmad"/>
    <d v="2025-09-20T00:00:00"/>
    <m/>
    <s v="COMPLETED &amp; APPROVED"/>
    <s v=" "/>
    <s v=" "/>
    <s v=" "/>
    <m/>
    <m/>
    <m/>
    <m/>
    <m/>
    <m/>
    <s v="MOMNOC Operationalization"/>
    <s v="Network"/>
    <s v="CLOSED"/>
    <m/>
    <m/>
    <s v="Documentation"/>
    <d v="2025-09-24T00:00:00"/>
    <s v="\\172.28.9.23\tnocreports\Approved Process and SOP_ T Fiber\SOP"/>
    <m/>
    <n v="1"/>
    <x v="1"/>
  </r>
  <r>
    <n v="833"/>
    <s v="M173"/>
    <x v="1"/>
    <d v="2023-09-12T00:00:00"/>
    <m/>
    <m/>
    <m/>
    <s v="NOC Operationalization"/>
    <s v="OEM's Details"/>
    <s v="Submit details on OEM alignment, warranty, AMC, and engagement status for go-live and post-go-live phases, location-wise &amp; application-wise, to Director-Contracts, T-Fiber"/>
    <m/>
    <s v="Critical"/>
    <s v="Open"/>
    <m/>
    <s v=" "/>
    <s v=" "/>
    <m/>
    <s v=" "/>
    <m/>
    <m/>
    <s v="Ahmad"/>
    <m/>
    <s v="Open"/>
    <s v="Open"/>
    <s v=" "/>
    <s v=" "/>
    <s v=" "/>
    <m/>
    <m/>
    <m/>
    <m/>
    <m/>
    <m/>
    <s v="MOMNOC Operationalization"/>
    <s v="Network"/>
    <s v="OPEN"/>
    <m/>
    <m/>
    <m/>
    <m/>
    <e v="#N/A"/>
    <m/>
    <n v="1"/>
    <x v="0"/>
  </r>
  <r>
    <n v="834"/>
    <s v="M174"/>
    <x v="1"/>
    <d v="2023-09-12T00:00:00"/>
    <m/>
    <m/>
    <m/>
    <s v="Helpdesk"/>
    <s v="Improvement"/>
    <s v="Streamlining of Helpdesk and Ticketing system"/>
    <m/>
    <s v="Critical"/>
    <s v="Open"/>
    <m/>
    <s v=" "/>
    <s v=" "/>
    <s v="WIP"/>
    <s v="11-Sep-25: Same has been Submitted"/>
    <m/>
    <m/>
    <s v="Siva Kumar"/>
    <m/>
    <s v="Open"/>
    <s v="WIP"/>
    <s v=" "/>
    <s v=" "/>
    <s v=" "/>
    <m/>
    <m/>
    <m/>
    <m/>
    <m/>
    <m/>
    <s v="MOMHelpdesk"/>
    <s v="Helpdesk (Contact Center)"/>
    <s v="OPEN"/>
    <m/>
    <m/>
    <m/>
    <m/>
    <m/>
    <m/>
    <n v="1"/>
    <x v="0"/>
  </r>
  <r>
    <n v="835"/>
    <s v="M175"/>
    <x v="1"/>
    <d v="2023-09-12T00:00:00"/>
    <s v="P3"/>
    <m/>
    <m/>
    <s v="NOC Operationalization"/>
    <s v="Dashboards"/>
    <s v="Dashboards for each element of the Video Wall, specifying manual or automatic clarity"/>
    <m/>
    <s v="Critical"/>
    <s v="Completed"/>
    <m/>
    <s v=" "/>
    <s v=" "/>
    <m/>
    <s v="Curently Video wall is displaying dashboards as per agreement with TFiber"/>
    <m/>
    <m/>
    <s v="Ahmad"/>
    <m/>
    <m/>
    <s v="COMPLETED &amp; APPROVED"/>
    <s v=" "/>
    <s v=" "/>
    <s v=" "/>
    <m/>
    <m/>
    <m/>
    <m/>
    <m/>
    <m/>
    <s v="MOMNOC Operationalization"/>
    <s v="Network"/>
    <s v="CLOSED"/>
    <m/>
    <m/>
    <s v="Covered in OSS"/>
    <d v="2025-09-19T00:00:00"/>
    <s v="Artefacts not Required"/>
    <m/>
    <n v="1"/>
    <x v="1"/>
  </r>
  <r>
    <n v="836"/>
    <s v="M176"/>
    <x v="1"/>
    <d v="2023-09-12T00:00:00"/>
    <s v="P3"/>
    <m/>
    <m/>
    <s v="NOC Operationalization"/>
    <s v="Resource Related"/>
    <s v="T-NOC Resource details and deployment with Roles and Responsibilities"/>
    <m/>
    <s v="Critical"/>
    <s v="Completed"/>
    <m/>
    <s v=" "/>
    <s v=" "/>
    <m/>
    <s v="TNOC resource is deployed as per RFP. Manpower report is shared on weekly basis."/>
    <m/>
    <m/>
    <s v="Ahmad"/>
    <m/>
    <m/>
    <s v="COMPLETED &amp; APPROVED"/>
    <s v=" "/>
    <s v=" "/>
    <s v=" "/>
    <m/>
    <m/>
    <m/>
    <m/>
    <m/>
    <m/>
    <s v="MOMNOC Operationalization"/>
    <s v="Network"/>
    <s v="CLOSED"/>
    <m/>
    <m/>
    <s v="Not related to delivery"/>
    <d v="2025-09-24T00:00:00"/>
    <s v="\\172.28.9.23\tnocreports\TNOC Manpower_CVs\NOC Resources Details &amp; Roles"/>
    <m/>
    <n v="1"/>
    <x v="1"/>
  </r>
  <r>
    <n v="837"/>
    <s v="M177"/>
    <x v="1"/>
    <d v="2023-09-12T00:00:00"/>
    <m/>
    <m/>
    <m/>
    <s v="Security &amp; Regulatory Compliance"/>
    <s v="Patch update"/>
    <s v="Engagements with vendors for Patch Delivery and Testing"/>
    <m/>
    <s v="Critical"/>
    <s v="Open"/>
    <m/>
    <s v=" "/>
    <s v=" "/>
    <m/>
    <s v=" "/>
    <m/>
    <m/>
    <s v="Sarmendra"/>
    <m/>
    <s v="Open"/>
    <s v="Open"/>
    <s v=" "/>
    <s v=" "/>
    <s v=" "/>
    <m/>
    <m/>
    <m/>
    <m/>
    <m/>
    <m/>
    <s v="MOMSecurity &amp; Regulatory Compliance"/>
    <s v="Security"/>
    <s v="OPEN"/>
    <m/>
    <m/>
    <m/>
    <m/>
    <e v="#N/A"/>
    <m/>
    <n v="1"/>
    <x v="0"/>
  </r>
  <r>
    <n v="838"/>
    <s v="M178"/>
    <x v="1"/>
    <d v="2023-09-12T00:00:00"/>
    <m/>
    <m/>
    <m/>
    <s v="NOC Operationalization"/>
    <s v="Dashboards"/>
    <s v="SLA Monitoring and Network Performance Statistics"/>
    <m/>
    <s v="Critical"/>
    <s v="Open"/>
    <m/>
    <s v=" "/>
    <s v=" "/>
    <s v="WIP"/>
    <s v=" "/>
    <s v="L&amp;T"/>
    <s v="Sivaprasad"/>
    <s v="Sivaprasad"/>
    <m/>
    <s v="Open"/>
    <s v="WIP"/>
    <s v=" "/>
    <s v=" "/>
    <s v=" "/>
    <m/>
    <m/>
    <m/>
    <m/>
    <m/>
    <m/>
    <s v="MOMNOC Operationalization"/>
    <s v="Network"/>
    <s v="OPEN"/>
    <m/>
    <m/>
    <m/>
    <m/>
    <m/>
    <m/>
    <n v="1"/>
    <x v="0"/>
  </r>
  <r>
    <n v="839"/>
    <s v="M179"/>
    <x v="1"/>
    <d v="2023-09-12T00:00:00"/>
    <m/>
    <m/>
    <m/>
    <s v="NOC Operationalization"/>
    <s v="O&amp;M Strategy"/>
    <s v="Spares Management"/>
    <m/>
    <s v="Critical"/>
    <s v="Open"/>
    <m/>
    <s v=" "/>
    <s v=" "/>
    <s v="WIP"/>
    <m/>
    <s v="L&amp;T"/>
    <s v="Sivaprasad"/>
    <s v="Sivaprasad"/>
    <m/>
    <s v="Open"/>
    <s v="WIP"/>
    <s v=" "/>
    <s v=" "/>
    <s v=" "/>
    <m/>
    <m/>
    <m/>
    <m/>
    <m/>
    <m/>
    <s v="MOMNOC Operationalization"/>
    <s v="Network"/>
    <s v="OPEN"/>
    <m/>
    <m/>
    <m/>
    <m/>
    <m/>
    <m/>
    <n v="1"/>
    <x v="0"/>
  </r>
  <r>
    <n v="840"/>
    <s v="M18"/>
    <x v="1"/>
    <d v="2023-05-18T00:00:00"/>
    <m/>
    <s v="OSS"/>
    <s v="OSS"/>
    <s v="OSS"/>
    <s v="Integration"/>
    <s v="IP MPLS auto trouble tickets "/>
    <m/>
    <s v="Critical"/>
    <s v="Open"/>
    <m/>
    <s v="OSS Dashboards"/>
    <s v=" "/>
    <m/>
    <s v="09-09-2025: Stabilization needed"/>
    <m/>
    <m/>
    <s v="Suresh Pawar"/>
    <m/>
    <m/>
    <s v="CLOSURE REVIEW PENDING "/>
    <s v=" "/>
    <s v=" "/>
    <s v=" "/>
    <m/>
    <m/>
    <m/>
    <m/>
    <m/>
    <m/>
    <s v="MOMOSS"/>
    <s v="Applications/Tools"/>
    <s v="OPEN"/>
    <s v="COMPLETED"/>
    <s v="09-09-2025: Stabilization needed"/>
    <m/>
    <m/>
    <m/>
    <m/>
    <n v="1"/>
    <x v="2"/>
  </r>
  <r>
    <n v="841"/>
    <s v="M180"/>
    <x v="1"/>
    <d v="2023-09-12T00:00:00"/>
    <m/>
    <m/>
    <m/>
    <s v="NOC Operationalization"/>
    <s v="O&amp;M Strategy"/>
    <s v="Repair and Replacement process"/>
    <m/>
    <s v="Critical"/>
    <s v="Completed"/>
    <m/>
    <s v=" "/>
    <s v=" "/>
    <s v="Closed"/>
    <s v="23-Sep-25: Approved shall be closed"/>
    <m/>
    <m/>
    <s v="Sivaprasad"/>
    <m/>
    <m/>
    <s v="COMPLETED &amp; APPROVED"/>
    <s v=" "/>
    <s v=" "/>
    <s v=" "/>
    <m/>
    <m/>
    <m/>
    <m/>
    <m/>
    <m/>
    <s v="MOMNOC Operationalization"/>
    <s v="Network"/>
    <s v="CLOSED"/>
    <m/>
    <m/>
    <m/>
    <d v="2025-09-23T00:00:00"/>
    <s v="Artefacts not Required"/>
    <m/>
    <n v="1"/>
    <x v="1"/>
  </r>
  <r>
    <n v="842"/>
    <s v="M181"/>
    <x v="1"/>
    <d v="2023-09-12T00:00:00"/>
    <m/>
    <m/>
    <m/>
    <s v="BSS"/>
    <s v="Dynamic Feature"/>
    <s v="Overall capability to support the creation of innovative new products and seamless customer experience"/>
    <m/>
    <s v="NON-Critical"/>
    <s v="Open"/>
    <m/>
    <s v=" "/>
    <s v=" "/>
    <m/>
    <s v=" "/>
    <m/>
    <m/>
    <s v="Manoj Nibrad"/>
    <m/>
    <s v="Open"/>
    <s v="Open"/>
    <s v=" "/>
    <s v=" "/>
    <s v=" "/>
    <m/>
    <m/>
    <m/>
    <m/>
    <m/>
    <m/>
    <s v="MOMBSS"/>
    <s v="Applications/Tools"/>
    <s v="OPEN"/>
    <m/>
    <m/>
    <m/>
    <m/>
    <e v="#N/A"/>
    <m/>
    <n v="1"/>
    <x v="0"/>
  </r>
  <r>
    <n v="843"/>
    <s v="M182"/>
    <x v="1"/>
    <d v="2023-09-22T00:00:00"/>
    <m/>
    <m/>
    <m/>
    <s v="NSO"/>
    <s v="Service provisioning"/>
    <s v="NSO provisioning is happening through EMS and asked for the list of provisioning/monitoring features being limited or constrained due to any interoperability issues in a multi-vendor eco-system. "/>
    <m/>
    <s v="Critical"/>
    <s v="Open"/>
    <m/>
    <s v=" "/>
    <s v=" "/>
    <m/>
    <s v=" "/>
    <m/>
    <m/>
    <s v="Jayant Madavi"/>
    <m/>
    <s v="Open"/>
    <s v="Open"/>
    <s v=" "/>
    <s v=" "/>
    <s v=" "/>
    <m/>
    <m/>
    <m/>
    <m/>
    <m/>
    <m/>
    <s v="MOMNSO"/>
    <s v="Applications/Tools"/>
    <s v="OPEN"/>
    <m/>
    <m/>
    <m/>
    <m/>
    <e v="#N/A"/>
    <m/>
    <n v="1"/>
    <x v="0"/>
  </r>
  <r>
    <n v="844"/>
    <s v="M183"/>
    <x v="1"/>
    <d v="2023-09-22T00:00:00"/>
    <m/>
    <s v="OSS"/>
    <s v="OSS"/>
    <s v="OSS"/>
    <s v="Service provisioning"/>
    <s v="Role of OSS in Service Provisioning"/>
    <m/>
    <s v="Critical"/>
    <s v="Open"/>
    <m/>
    <s v=" "/>
    <s v=" "/>
    <m/>
    <m/>
    <m/>
    <m/>
    <s v="Suresh Pawar"/>
    <m/>
    <s v="Open"/>
    <s v="WIP"/>
    <s v=" "/>
    <s v=" "/>
    <s v=" "/>
    <m/>
    <m/>
    <m/>
    <m/>
    <m/>
    <m/>
    <s v="MOMOSS"/>
    <s v="Applications/Tools"/>
    <s v="OPEN"/>
    <s v="OPEN"/>
    <n v="0"/>
    <m/>
    <m/>
    <e v="#N/A"/>
    <m/>
    <n v="1"/>
    <x v="0"/>
  </r>
  <r>
    <n v="845"/>
    <s v="M184"/>
    <x v="1"/>
    <d v="2023-09-22T00:00:00"/>
    <m/>
    <m/>
    <m/>
    <s v="NOC Operationalization"/>
    <s v="O&amp;M Strategy"/>
    <s v="Redundancy Plan for NSO and OSS"/>
    <m/>
    <s v="Critical"/>
    <s v="Open"/>
    <m/>
    <s v=" "/>
    <s v=" "/>
    <s v="WIP"/>
    <s v=" "/>
    <s v="L&amp;T"/>
    <s v="Sivaprasad"/>
    <s v="Sivaprasad"/>
    <m/>
    <s v="Open"/>
    <s v="WIP"/>
    <s v=" "/>
    <s v=" "/>
    <s v=" "/>
    <m/>
    <m/>
    <m/>
    <m/>
    <m/>
    <m/>
    <s v="MOMNOC Operationalization"/>
    <s v="Network"/>
    <s v="OPEN"/>
    <m/>
    <m/>
    <m/>
    <m/>
    <m/>
    <m/>
    <n v="1"/>
    <x v="0"/>
  </r>
  <r>
    <n v="846"/>
    <s v="M185"/>
    <x v="1"/>
    <d v="2023-09-22T00:00:00"/>
    <m/>
    <m/>
    <m/>
    <s v="NOC Operationalization"/>
    <s v="O&amp;M Strategy"/>
    <s v="Limitations in OSS and NSO Scalability for post go live"/>
    <m/>
    <s v="Critical"/>
    <s v="Open"/>
    <m/>
    <s v=" "/>
    <s v=" "/>
    <s v="WIP"/>
    <s v=" "/>
    <s v="L&amp;T"/>
    <s v="Sivaprasad"/>
    <s v="Sivaprasad"/>
    <m/>
    <s v="Open"/>
    <s v="WIP"/>
    <s v=" "/>
    <s v=" "/>
    <s v=" "/>
    <m/>
    <m/>
    <m/>
    <m/>
    <m/>
    <m/>
    <s v="MOMNOC Operationalization"/>
    <s v="Network"/>
    <s v="OPEN"/>
    <m/>
    <m/>
    <m/>
    <m/>
    <m/>
    <m/>
    <n v="1"/>
    <x v="0"/>
  </r>
  <r>
    <n v="847"/>
    <s v="M186"/>
    <x v="1"/>
    <d v="2023-09-22T00:00:00"/>
    <m/>
    <m/>
    <m/>
    <s v="BSS"/>
    <s v="Dynamic Feature"/>
    <s v="Enhance BSS to allow flexibility in creating, modifying, adding, and deleting product categories"/>
    <m/>
    <s v="NON-Critical"/>
    <s v="Open"/>
    <m/>
    <s v=" "/>
    <s v=" "/>
    <m/>
    <s v=" "/>
    <m/>
    <m/>
    <s v="Manoj Nibrad"/>
    <m/>
    <s v="Open"/>
    <s v="Open"/>
    <s v=" "/>
    <s v=" "/>
    <s v=" "/>
    <m/>
    <m/>
    <m/>
    <m/>
    <m/>
    <m/>
    <s v="MOMBSS"/>
    <s v="Applications/Tools"/>
    <s v="OPEN"/>
    <m/>
    <m/>
    <m/>
    <m/>
    <e v="#N/A"/>
    <m/>
    <n v="1"/>
    <x v="0"/>
  </r>
  <r>
    <n v="848"/>
    <s v="M187"/>
    <x v="1"/>
    <d v="2023-09-22T00:00:00"/>
    <m/>
    <m/>
    <m/>
    <s v="NSO"/>
    <s v="Handbook &amp; SOPs"/>
    <s v="Train in-house L&amp;T resources in NSO and NEDs for reduced dependency on Cisco."/>
    <m/>
    <s v="Critical"/>
    <s v="Open"/>
    <m/>
    <s v=" "/>
    <s v=" "/>
    <m/>
    <s v=" "/>
    <m/>
    <m/>
    <s v="Jayant Madavi"/>
    <m/>
    <s v="Open"/>
    <s v="Open"/>
    <s v=" "/>
    <s v=" "/>
    <s v=" "/>
    <m/>
    <m/>
    <m/>
    <m/>
    <m/>
    <m/>
    <s v="MOMNSO"/>
    <s v="Applications/Tools"/>
    <s v="OPEN"/>
    <m/>
    <m/>
    <m/>
    <m/>
    <e v="#N/A"/>
    <m/>
    <n v="1"/>
    <x v="0"/>
  </r>
  <r>
    <n v="849"/>
    <s v="M188"/>
    <x v="1"/>
    <d v="2023-09-22T00:00:00"/>
    <m/>
    <m/>
    <m/>
    <s v="BSS"/>
    <s v="Notification Template"/>
    <s v="Notification Template Flexibility"/>
    <m/>
    <s v="NON-Critical"/>
    <s v="Open"/>
    <m/>
    <s v=" "/>
    <s v=" "/>
    <m/>
    <s v=" "/>
    <m/>
    <m/>
    <s v="Manoj Nibrad"/>
    <m/>
    <s v="Open"/>
    <s v="Open"/>
    <s v=" "/>
    <s v=" "/>
    <s v=" "/>
    <m/>
    <m/>
    <m/>
    <m/>
    <m/>
    <m/>
    <s v="MOMBSS"/>
    <s v="Applications/Tools"/>
    <s v="OPEN"/>
    <m/>
    <m/>
    <m/>
    <m/>
    <e v="#N/A"/>
    <m/>
    <n v="1"/>
    <x v="0"/>
  </r>
  <r>
    <n v="850"/>
    <s v="M189"/>
    <x v="1"/>
    <d v="2023-09-22T00:00:00"/>
    <m/>
    <m/>
    <m/>
    <s v="BSS"/>
    <s v="Notification Template"/>
    <s v="CP to be changed to CP-TFGCLT"/>
    <m/>
    <s v="NON-Critical"/>
    <s v="Open"/>
    <m/>
    <s v=" "/>
    <s v=" "/>
    <m/>
    <s v=" "/>
    <m/>
    <m/>
    <s v="Manoj Nibrad"/>
    <m/>
    <s v="Open"/>
    <s v="Open"/>
    <s v=" "/>
    <s v=" "/>
    <s v=" "/>
    <m/>
    <m/>
    <m/>
    <m/>
    <m/>
    <m/>
    <s v="MOMBSS"/>
    <s v="Applications/Tools"/>
    <s v="OPEN"/>
    <m/>
    <m/>
    <m/>
    <m/>
    <e v="#N/A"/>
    <m/>
    <n v="1"/>
    <x v="0"/>
  </r>
  <r>
    <n v="851"/>
    <s v="M19"/>
    <x v="1"/>
    <d v="2023-05-18T00:00:00"/>
    <m/>
    <m/>
    <m/>
    <s v="BSS"/>
    <s v="Resource Related"/>
    <s v="Inter-Dependence Matrix and Resource Identification"/>
    <m/>
    <s v="Critical"/>
    <s v="Open"/>
    <m/>
    <s v="OSS Dashboards"/>
    <s v=" "/>
    <m/>
    <s v=" "/>
    <m/>
    <m/>
    <s v="Manoj Nibrad"/>
    <m/>
    <s v="Open"/>
    <s v="Open"/>
    <s v=" "/>
    <s v=" "/>
    <s v=" "/>
    <m/>
    <m/>
    <m/>
    <m/>
    <m/>
    <m/>
    <s v="MOMBSS"/>
    <s v="Applications/Tools"/>
    <s v="OPEN"/>
    <m/>
    <m/>
    <m/>
    <m/>
    <e v="#N/A"/>
    <m/>
    <n v="1"/>
    <x v="0"/>
  </r>
  <r>
    <n v="852"/>
    <s v="M190"/>
    <x v="1"/>
    <d v="2023-09-22T00:00:00"/>
    <m/>
    <m/>
    <m/>
    <s v="BSS"/>
    <s v="CSP User Experience"/>
    <s v="Ensure that only the logos of the Government of Telangana and T-Fiber are used in the CSP."/>
    <m/>
    <s v="Critical"/>
    <s v="Open"/>
    <m/>
    <s v=" "/>
    <s v=" "/>
    <m/>
    <s v=" "/>
    <m/>
    <m/>
    <s v="Manoj Nibrad"/>
    <m/>
    <s v="Open"/>
    <s v="Open"/>
    <s v=" "/>
    <s v=" "/>
    <s v=" "/>
    <m/>
    <m/>
    <m/>
    <m/>
    <m/>
    <m/>
    <s v="MOMBSS"/>
    <s v="Applications/Tools"/>
    <s v="OPEN"/>
    <m/>
    <m/>
    <m/>
    <m/>
    <e v="#N/A"/>
    <m/>
    <n v="1"/>
    <x v="0"/>
  </r>
  <r>
    <n v="853"/>
    <s v="M191"/>
    <x v="1"/>
    <d v="2023-09-22T00:00:00"/>
    <m/>
    <m/>
    <m/>
    <s v="BSS"/>
    <s v="Billing Related"/>
    <s v="CAF detailed analysis related to TRAI"/>
    <m/>
    <s v="Critical"/>
    <s v="Open"/>
    <m/>
    <s v=" "/>
    <s v=" "/>
    <m/>
    <s v=" "/>
    <m/>
    <m/>
    <s v="Manoj Nibrad"/>
    <m/>
    <s v="Open"/>
    <s v="Open"/>
    <s v=" "/>
    <s v=" "/>
    <s v=" "/>
    <m/>
    <m/>
    <m/>
    <m/>
    <m/>
    <m/>
    <s v="MOMBSS"/>
    <s v="Applications/Tools"/>
    <s v="OPEN"/>
    <m/>
    <m/>
    <m/>
    <m/>
    <e v="#N/A"/>
    <m/>
    <n v="1"/>
    <x v="0"/>
  </r>
  <r>
    <n v="854"/>
    <s v="M192"/>
    <x v="1"/>
    <d v="2023-09-22T00:00:00"/>
    <m/>
    <m/>
    <m/>
    <s v="BSS"/>
    <s v="CSP User Experience"/>
    <s v="Clearly mention on the Landing Page that services are currently extended only for Rural Telangana; Capture and store leads for requests from Urban Telangana."/>
    <m/>
    <s v="Critical"/>
    <s v="Open"/>
    <m/>
    <s v=" "/>
    <s v=" "/>
    <m/>
    <s v=" "/>
    <m/>
    <m/>
    <s v="Manoj Nibrad"/>
    <m/>
    <s v="Open"/>
    <s v="Open"/>
    <s v=" "/>
    <s v=" "/>
    <s v=" "/>
    <m/>
    <m/>
    <m/>
    <m/>
    <m/>
    <m/>
    <s v="MOMBSS"/>
    <s v="Applications/Tools"/>
    <s v="OPEN"/>
    <m/>
    <m/>
    <m/>
    <m/>
    <e v="#N/A"/>
    <m/>
    <n v="1"/>
    <x v="0"/>
  </r>
  <r>
    <n v="855"/>
    <s v="M193"/>
    <x v="1"/>
    <d v="2023-09-22T00:00:00"/>
    <m/>
    <m/>
    <m/>
    <s v="BSS"/>
    <s v="CSP User Experience"/>
    <s v="User guides such as &quot;May I help you&quot;, Chatbots, Videos"/>
    <m/>
    <s v="NON-Critical"/>
    <s v="Open"/>
    <m/>
    <s v=" "/>
    <s v=" "/>
    <m/>
    <s v=" "/>
    <m/>
    <m/>
    <s v="Manoj Nibrad"/>
    <m/>
    <s v="Open"/>
    <s v="Open"/>
    <s v=" "/>
    <s v=" "/>
    <s v=" "/>
    <m/>
    <m/>
    <m/>
    <m/>
    <m/>
    <m/>
    <s v="MOMBSS"/>
    <s v="Applications/Tools"/>
    <s v="OPEN"/>
    <m/>
    <m/>
    <m/>
    <m/>
    <e v="#N/A"/>
    <m/>
    <n v="1"/>
    <x v="0"/>
  </r>
  <r>
    <n v="856"/>
    <s v="M194"/>
    <x v="1"/>
    <d v="2023-09-22T00:00:00"/>
    <m/>
    <m/>
    <m/>
    <s v="BSS"/>
    <s v="CSP User Experience"/>
    <s v="Definitions of terminologies to be available on mouseover"/>
    <m/>
    <s v="NON-Critical"/>
    <s v="Open"/>
    <m/>
    <s v=" "/>
    <s v=" "/>
    <m/>
    <s v=" "/>
    <m/>
    <m/>
    <s v="Manoj Nibrad"/>
    <m/>
    <s v="Open"/>
    <s v="Open"/>
    <s v=" "/>
    <s v=" "/>
    <s v=" "/>
    <m/>
    <m/>
    <m/>
    <m/>
    <m/>
    <m/>
    <s v="MOMBSS"/>
    <s v="Applications/Tools"/>
    <s v="OPEN"/>
    <m/>
    <m/>
    <m/>
    <m/>
    <e v="#N/A"/>
    <m/>
    <n v="1"/>
    <x v="0"/>
  </r>
  <r>
    <n v="857"/>
    <s v="M195"/>
    <x v="1"/>
    <d v="2023-09-22T00:00:00"/>
    <m/>
    <m/>
    <m/>
    <s v="DR"/>
    <s v="O&amp;M Strategy"/>
    <s v="a brief note on what is required to be delivered by CtrlS for DR"/>
    <m/>
    <s v="NON-Critical"/>
    <s v="Open"/>
    <m/>
    <s v=" "/>
    <s v=" "/>
    <m/>
    <s v="Work in progress"/>
    <m/>
    <m/>
    <s v="Ravi Kishore"/>
    <m/>
    <s v="Open"/>
    <s v="Open"/>
    <s v=" "/>
    <s v=" "/>
    <s v=" "/>
    <m/>
    <m/>
    <m/>
    <m/>
    <m/>
    <m/>
    <s v="MOMDR"/>
    <s v="DR"/>
    <s v="OPEN"/>
    <m/>
    <m/>
    <m/>
    <m/>
    <m/>
    <m/>
    <n v="1"/>
    <x v="0"/>
  </r>
  <r>
    <n v="858"/>
    <s v="M196"/>
    <x v="1"/>
    <d v="2023-09-22T00:00:00"/>
    <m/>
    <m/>
    <m/>
    <s v="DR"/>
    <s v="Functional AT Plan"/>
    <s v="Share the test results of DR systems with T-Fiber."/>
    <m/>
    <s v="NON-Critical"/>
    <s v="Open"/>
    <m/>
    <s v=" "/>
    <s v=" "/>
    <m/>
    <s v="Work in progress"/>
    <m/>
    <m/>
    <s v="Ravi Kishore"/>
    <m/>
    <s v="Open"/>
    <s v="Open"/>
    <s v=" "/>
    <s v=" "/>
    <s v=" "/>
    <m/>
    <m/>
    <m/>
    <m/>
    <m/>
    <m/>
    <s v="MOMDR"/>
    <s v="DR"/>
    <s v="OPEN"/>
    <m/>
    <m/>
    <m/>
    <m/>
    <m/>
    <m/>
    <n v="1"/>
    <x v="0"/>
  </r>
  <r>
    <n v="859"/>
    <s v="M197"/>
    <x v="1"/>
    <d v="2023-09-22T00:00:00"/>
    <m/>
    <m/>
    <m/>
    <s v="BSS"/>
    <s v="Integration"/>
    <s v="WFM-SMS Gateway integration"/>
    <m/>
    <s v="Critical"/>
    <s v="Open"/>
    <m/>
    <s v=" "/>
    <s v=" "/>
    <m/>
    <s v=" "/>
    <m/>
    <m/>
    <s v="Manoj Nibrad"/>
    <m/>
    <s v="Open"/>
    <s v="Open"/>
    <s v=" "/>
    <s v=" "/>
    <s v=" "/>
    <m/>
    <m/>
    <m/>
    <m/>
    <m/>
    <m/>
    <s v="MOMBSS"/>
    <s v="Applications/Tools"/>
    <s v="OPEN"/>
    <m/>
    <m/>
    <m/>
    <m/>
    <e v="#N/A"/>
    <m/>
    <n v="1"/>
    <x v="0"/>
  </r>
  <r>
    <n v="860"/>
    <s v="M198"/>
    <x v="1"/>
    <d v="2023-09-22T00:00:00"/>
    <m/>
    <m/>
    <m/>
    <s v="BSS"/>
    <s v="CSP User Experience"/>
    <s v="L&amp;T, to update the Landing Page to cater to all specified segments such as Pin code, Address, Lat-Long, or address pulling from Google API is required"/>
    <m/>
    <s v="Critical"/>
    <s v="Open"/>
    <m/>
    <s v=" "/>
    <s v=" "/>
    <m/>
    <s v=" "/>
    <m/>
    <m/>
    <s v="Manoj Nibrad"/>
    <m/>
    <s v="Open"/>
    <s v="Open"/>
    <s v=" "/>
    <s v=" "/>
    <s v=" "/>
    <m/>
    <m/>
    <m/>
    <m/>
    <m/>
    <m/>
    <s v="MOMBSS"/>
    <s v="Applications/Tools"/>
    <s v="OPEN"/>
    <m/>
    <m/>
    <m/>
    <m/>
    <e v="#N/A"/>
    <m/>
    <n v="1"/>
    <x v="0"/>
  </r>
  <r>
    <n v="861"/>
    <s v="M199"/>
    <x v="1"/>
    <d v="2023-09-22T00:00:00"/>
    <m/>
    <m/>
    <m/>
    <s v="BSS"/>
    <s v="Notification Template"/>
    <s v="Replace &quot;Re-confirm&quot; with &quot;View&quot; in the notification template."/>
    <m/>
    <s v="Critical"/>
    <s v="Open"/>
    <m/>
    <s v=" "/>
    <s v=" "/>
    <m/>
    <s v=" "/>
    <m/>
    <m/>
    <s v="Manoj Nibrad"/>
    <m/>
    <s v="Open"/>
    <s v="Open"/>
    <s v=" "/>
    <s v=" "/>
    <s v=" "/>
    <m/>
    <m/>
    <m/>
    <m/>
    <m/>
    <m/>
    <s v="MOMBSS"/>
    <s v="Applications/Tools"/>
    <s v="OPEN"/>
    <m/>
    <m/>
    <m/>
    <m/>
    <e v="#N/A"/>
    <m/>
    <n v="1"/>
    <x v="0"/>
  </r>
  <r>
    <n v="862"/>
    <s v="M2"/>
    <x v="1"/>
    <d v="2023-02-06T00:00:00"/>
    <s v="P3"/>
    <m/>
    <m/>
    <s v="NOC Operationalization"/>
    <s v="Handbook &amp; SOPs"/>
    <s v="T-Fiber requested the inclusion of Protocol Manager and Regulatory roles in the TNOC organization chart. Also, emphasized clear demarcation and mapping of resources with names, roles, and responsibilities"/>
    <m/>
    <s v="Critical"/>
    <s v="Completed"/>
    <m/>
    <s v="OSS Dashboards"/>
    <s v=" "/>
    <m/>
    <s v="NOC resources details is shared on weekly basis. Roles of NOC is as per RFP."/>
    <m/>
    <m/>
    <s v="Ahmad"/>
    <m/>
    <m/>
    <s v="COMPLETED &amp; APPROVED"/>
    <s v=" "/>
    <s v=" "/>
    <s v=" "/>
    <m/>
    <m/>
    <m/>
    <m/>
    <m/>
    <m/>
    <s v="MOMNOC Operationalization"/>
    <s v="Network"/>
    <s v="CLOSED"/>
    <m/>
    <m/>
    <s v="Not related to delivery"/>
    <d v="2025-09-19T00:00:00"/>
    <s v="Artefacts not Required"/>
    <m/>
    <n v="1"/>
    <x v="1"/>
  </r>
  <r>
    <n v="863"/>
    <s v="M20"/>
    <x v="1"/>
    <d v="2023-05-18T00:00:00"/>
    <m/>
    <m/>
    <m/>
    <s v="BSS"/>
    <s v="Full NOC Readiness"/>
    <s v="Roadmap for Network Service Order Fulfilment and Service Assurance"/>
    <m/>
    <s v="Critical"/>
    <s v="Open"/>
    <m/>
    <s v="OSS Dashboards"/>
    <s v=" "/>
    <m/>
    <s v=" "/>
    <m/>
    <m/>
    <s v="Manoj Nibrad"/>
    <m/>
    <s v="Open"/>
    <s v="Open"/>
    <s v=" "/>
    <s v=" "/>
    <s v=" "/>
    <m/>
    <m/>
    <m/>
    <m/>
    <m/>
    <m/>
    <s v="MOMBSS"/>
    <s v="Applications/Tools"/>
    <s v="OPEN"/>
    <m/>
    <m/>
    <m/>
    <m/>
    <e v="#N/A"/>
    <m/>
    <n v="1"/>
    <x v="0"/>
  </r>
  <r>
    <n v="864"/>
    <s v="M200"/>
    <x v="1"/>
    <d v="2023-09-22T00:00:00"/>
    <m/>
    <m/>
    <m/>
    <s v="BSS"/>
    <s v="Notification Template"/>
    <s v="Ensure that SMS includes a link to the CSP."/>
    <m/>
    <s v="Critical"/>
    <s v="Open"/>
    <m/>
    <s v=" "/>
    <s v=" "/>
    <m/>
    <s v=" "/>
    <m/>
    <m/>
    <s v="Manoj Nibrad"/>
    <m/>
    <s v="Open"/>
    <s v="Open"/>
    <s v=" "/>
    <s v=" "/>
    <s v=" "/>
    <m/>
    <m/>
    <m/>
    <m/>
    <m/>
    <m/>
    <s v="MOMBSS"/>
    <s v="Applications/Tools"/>
    <s v="OPEN"/>
    <m/>
    <m/>
    <m/>
    <m/>
    <e v="#N/A"/>
    <m/>
    <n v="1"/>
    <x v="0"/>
  </r>
  <r>
    <n v="865"/>
    <s v="M201"/>
    <x v="1"/>
    <d v="2023-09-22T00:00:00"/>
    <m/>
    <m/>
    <m/>
    <s v="BSS"/>
    <s v="Functional AT Plan"/>
    <s v="Perform testing of negative scenarios to identify and address any issues or vulnerabilities"/>
    <m/>
    <s v="Critical"/>
    <s v="Open"/>
    <m/>
    <s v=" "/>
    <s v=" "/>
    <m/>
    <s v=" "/>
    <m/>
    <m/>
    <s v="Manoj Nibrad"/>
    <m/>
    <s v="Open"/>
    <s v="Open"/>
    <s v=" "/>
    <s v=" "/>
    <s v=" "/>
    <m/>
    <m/>
    <m/>
    <m/>
    <m/>
    <m/>
    <s v="MOMBSS"/>
    <s v="Applications/Tools"/>
    <s v="OPEN"/>
    <m/>
    <m/>
    <m/>
    <m/>
    <e v="#N/A"/>
    <m/>
    <n v="1"/>
    <x v="0"/>
  </r>
  <r>
    <n v="866"/>
    <s v="M202"/>
    <x v="1"/>
    <d v="2023-09-22T00:00:00"/>
    <m/>
    <m/>
    <m/>
    <s v="BSS"/>
    <s v="CSP User Experience"/>
    <s v="Validate all mandatory fields and associated asterisks to ensure completeness and accuracy of data entry"/>
    <m/>
    <s v="Critical"/>
    <s v="Open"/>
    <m/>
    <s v=" "/>
    <s v=" "/>
    <m/>
    <s v=" "/>
    <m/>
    <m/>
    <s v="Manoj Nibrad"/>
    <m/>
    <s v="Open"/>
    <s v="Open"/>
    <s v=" "/>
    <s v=" "/>
    <s v=" "/>
    <m/>
    <m/>
    <m/>
    <m/>
    <m/>
    <m/>
    <s v="MOMBSS"/>
    <s v="Applications/Tools"/>
    <s v="OPEN"/>
    <m/>
    <m/>
    <m/>
    <m/>
    <e v="#N/A"/>
    <m/>
    <n v="1"/>
    <x v="0"/>
  </r>
  <r>
    <n v="867"/>
    <s v="M203"/>
    <x v="1"/>
    <d v="2023-09-22T00:00:00"/>
    <m/>
    <m/>
    <m/>
    <s v="BSS"/>
    <s v="Billing Related"/>
    <s v="Establish a mechanism to confirm the synchronization between the current account and the payment portal."/>
    <m/>
    <s v="Critical"/>
    <s v="Open"/>
    <m/>
    <s v=" "/>
    <s v=" "/>
    <m/>
    <s v=" "/>
    <m/>
    <m/>
    <s v="Manoj Nibrad"/>
    <m/>
    <s v="Open"/>
    <s v="Open"/>
    <s v=" "/>
    <s v=" "/>
    <s v=" "/>
    <m/>
    <m/>
    <m/>
    <m/>
    <m/>
    <m/>
    <s v="MOMBSS"/>
    <s v="Applications/Tools"/>
    <s v="OPEN"/>
    <m/>
    <m/>
    <m/>
    <m/>
    <e v="#N/A"/>
    <m/>
    <n v="1"/>
    <x v="0"/>
  </r>
  <r>
    <n v="868"/>
    <s v="M204"/>
    <x v="1"/>
    <d v="2023-09-22T00:00:00"/>
    <m/>
    <m/>
    <m/>
    <s v="BSS"/>
    <s v="CSP User Experience"/>
    <s v="Display Progress in CSP Post-Order"/>
    <m/>
    <s v="NON-Critical"/>
    <s v="Open"/>
    <m/>
    <s v=" "/>
    <s v=" "/>
    <m/>
    <s v=" "/>
    <m/>
    <m/>
    <s v="Manoj Nibrad"/>
    <m/>
    <s v="Open"/>
    <s v="Open"/>
    <s v=" "/>
    <s v=" "/>
    <s v=" "/>
    <m/>
    <m/>
    <m/>
    <m/>
    <m/>
    <m/>
    <s v="MOMBSS"/>
    <s v="Applications/Tools"/>
    <s v="OPEN"/>
    <m/>
    <m/>
    <m/>
    <m/>
    <e v="#N/A"/>
    <m/>
    <n v="1"/>
    <x v="0"/>
  </r>
  <r>
    <n v="869"/>
    <s v="M205"/>
    <x v="1"/>
    <d v="2023-09-22T00:00:00"/>
    <m/>
    <m/>
    <m/>
    <s v="BSS"/>
    <s v="CSP User Experience"/>
    <s v="User-Friendly Product Naming"/>
    <m/>
    <s v="NON-Critical"/>
    <s v="Open"/>
    <m/>
    <s v=" "/>
    <s v=" "/>
    <m/>
    <s v=" "/>
    <m/>
    <m/>
    <s v="Manoj Nibrad"/>
    <m/>
    <s v="Open"/>
    <s v="Open"/>
    <s v=" "/>
    <s v=" "/>
    <s v=" "/>
    <m/>
    <m/>
    <m/>
    <m/>
    <m/>
    <m/>
    <s v="MOMBSS"/>
    <s v="Applications/Tools"/>
    <s v="OPEN"/>
    <m/>
    <m/>
    <m/>
    <m/>
    <e v="#N/A"/>
    <m/>
    <n v="1"/>
    <x v="0"/>
  </r>
  <r>
    <n v="870"/>
    <s v="M206"/>
    <x v="1"/>
    <d v="2023-09-22T00:00:00"/>
    <m/>
    <m/>
    <m/>
    <s v="BSS"/>
    <s v="Action points"/>
    <s v="Address and resolve issues related to using the backspace key on the webpage, ensuring smooth navigation to the previous page."/>
    <m/>
    <s v="NON-Critical"/>
    <s v="Open"/>
    <m/>
    <s v=" "/>
    <s v=" "/>
    <m/>
    <s v=" "/>
    <m/>
    <m/>
    <s v="Manoj Nibrad"/>
    <m/>
    <s v="Open"/>
    <s v="Open"/>
    <s v=" "/>
    <s v=" "/>
    <s v=" "/>
    <m/>
    <m/>
    <m/>
    <m/>
    <m/>
    <m/>
    <s v="MOMBSS"/>
    <s v="Applications/Tools"/>
    <s v="OPEN"/>
    <m/>
    <m/>
    <m/>
    <m/>
    <e v="#N/A"/>
    <m/>
    <n v="1"/>
    <x v="0"/>
  </r>
  <r>
    <n v="871"/>
    <s v="M207"/>
    <x v="1"/>
    <d v="2023-09-22T00:00:00"/>
    <m/>
    <m/>
    <m/>
    <s v="BSS"/>
    <s v="Billing Related"/>
    <s v="Payments and policies : BSS billing module  should have various frameworks of full payment, part payment,  advance payment, based on customer credit worthiness , based on discount policy etc.  "/>
    <m/>
    <s v="Critical"/>
    <s v="Open"/>
    <m/>
    <s v=" "/>
    <s v=" "/>
    <m/>
    <s v=" "/>
    <m/>
    <m/>
    <s v="Manoj Nibrad"/>
    <m/>
    <s v="Open"/>
    <s v="Open"/>
    <s v=" "/>
    <s v=" "/>
    <s v=" "/>
    <m/>
    <m/>
    <m/>
    <m/>
    <m/>
    <m/>
    <s v="MOMBSS"/>
    <s v="Applications/Tools"/>
    <s v="OPEN"/>
    <m/>
    <m/>
    <m/>
    <m/>
    <e v="#N/A"/>
    <m/>
    <n v="1"/>
    <x v="0"/>
  </r>
  <r>
    <n v="872"/>
    <s v="M208"/>
    <x v="1"/>
    <d v="2023-09-22T00:00:00"/>
    <m/>
    <m/>
    <m/>
    <s v="BSS"/>
    <s v="CSP User Experience"/>
    <s v="Time Duration of OTP need to be fixed with timer"/>
    <m/>
    <s v="Critical"/>
    <s v="Open"/>
    <m/>
    <s v=" "/>
    <s v=" "/>
    <m/>
    <s v=" "/>
    <m/>
    <m/>
    <s v="Manoj Nibrad"/>
    <m/>
    <s v="Open"/>
    <s v="Open"/>
    <s v=" "/>
    <s v=" "/>
    <s v=" "/>
    <m/>
    <m/>
    <m/>
    <m/>
    <m/>
    <m/>
    <s v="MOMBSS"/>
    <s v="Applications/Tools"/>
    <s v="OPEN"/>
    <m/>
    <m/>
    <m/>
    <m/>
    <e v="#N/A"/>
    <m/>
    <n v="1"/>
    <x v="0"/>
  </r>
  <r>
    <n v="873"/>
    <s v="M209"/>
    <x v="1"/>
    <d v="2023-09-22T00:00:00"/>
    <m/>
    <m/>
    <m/>
    <s v="BSS"/>
    <s v="CSP User Experience"/>
    <s v="Implement 'Request to Re-send OTP'"/>
    <m/>
    <s v="Critical"/>
    <s v="Open"/>
    <m/>
    <s v=" "/>
    <s v=" "/>
    <m/>
    <s v=" "/>
    <m/>
    <m/>
    <s v="Manoj Nibrad"/>
    <m/>
    <s v="Open"/>
    <s v="Open"/>
    <s v=" "/>
    <s v=" "/>
    <s v=" "/>
    <m/>
    <m/>
    <m/>
    <m/>
    <m/>
    <m/>
    <s v="MOMBSS"/>
    <s v="Applications/Tools"/>
    <s v="OPEN"/>
    <m/>
    <m/>
    <m/>
    <m/>
    <e v="#N/A"/>
    <m/>
    <n v="1"/>
    <x v="0"/>
  </r>
  <r>
    <n v="874"/>
    <s v="M21"/>
    <x v="1"/>
    <d v="2023-06-01T00:00:00"/>
    <m/>
    <m/>
    <m/>
    <s v="GIS"/>
    <s v="User Experience"/>
    <s v="Google Map availability in Geo Media Tool with real time navigation"/>
    <m/>
    <s v="Critical"/>
    <s v="Open"/>
    <m/>
    <s v="OSS Dashboards"/>
    <s v=" "/>
    <m/>
    <s v="Google Map availability in Geo Media Tool, Hexagon clarified that Google Map feature is not available in Geo Media as it is a client based independent tool which can be installed in client PCs; however, end users can use OSM and/or Bing maps along with Geo media"/>
    <m/>
    <m/>
    <s v="Kaushalendra Kumar"/>
    <m/>
    <m/>
    <s v="CLOSURE REVIEW PENDING "/>
    <s v=" "/>
    <s v=" "/>
    <s v=" "/>
    <m/>
    <m/>
    <m/>
    <m/>
    <m/>
    <m/>
    <s v="MOMGIS"/>
    <s v="Applications/Tools"/>
    <s v="OPEN"/>
    <m/>
    <m/>
    <m/>
    <m/>
    <m/>
    <m/>
    <n v="1"/>
    <x v="2"/>
  </r>
  <r>
    <n v="875"/>
    <s v="M210"/>
    <x v="1"/>
    <d v="2023-09-22T00:00:00"/>
    <m/>
    <m/>
    <m/>
    <s v="BSS"/>
    <s v="Billing Related"/>
    <s v="Implement a system to generate a revised Proforma Invoice with the latest date if the ordering process is stopped and resumed."/>
    <m/>
    <s v="Critical"/>
    <s v="Open"/>
    <m/>
    <s v=" "/>
    <s v=" "/>
    <m/>
    <s v=" "/>
    <m/>
    <m/>
    <s v="Manoj Nibrad"/>
    <m/>
    <s v="Open"/>
    <s v="Open"/>
    <s v=" "/>
    <s v=" "/>
    <s v=" "/>
    <m/>
    <m/>
    <m/>
    <m/>
    <m/>
    <m/>
    <s v="MOMBSS"/>
    <s v="Applications/Tools"/>
    <s v="OPEN"/>
    <m/>
    <m/>
    <m/>
    <m/>
    <e v="#N/A"/>
    <m/>
    <n v="1"/>
    <x v="0"/>
  </r>
  <r>
    <n v="876"/>
    <s v="M211"/>
    <x v="1"/>
    <d v="2023-09-22T00:00:00"/>
    <m/>
    <m/>
    <m/>
    <s v="BSS"/>
    <s v="CSP User Experience"/>
    <s v="Configure the CSP portal to display only orders relevant to the specific customer, enhancing user experience and clarity."/>
    <m/>
    <s v="Critical"/>
    <s v="Open"/>
    <m/>
    <s v=" "/>
    <s v=" "/>
    <m/>
    <s v=" "/>
    <m/>
    <m/>
    <s v="Manoj Nibrad"/>
    <m/>
    <s v="Open"/>
    <s v="Open"/>
    <s v=" "/>
    <s v=" "/>
    <s v=" "/>
    <m/>
    <m/>
    <m/>
    <m/>
    <m/>
    <m/>
    <s v="MOMBSS"/>
    <s v="Applications/Tools"/>
    <s v="OPEN"/>
    <m/>
    <m/>
    <m/>
    <m/>
    <e v="#N/A"/>
    <m/>
    <n v="1"/>
    <x v="0"/>
  </r>
  <r>
    <n v="877"/>
    <s v="M212"/>
    <x v="1"/>
    <d v="2023-09-22T00:00:00"/>
    <m/>
    <m/>
    <m/>
    <s v="BSS"/>
    <s v="Service provisioning"/>
    <s v="Reservation of Bandwidth at Provisioning"/>
    <m/>
    <s v="Critical"/>
    <s v="Open"/>
    <m/>
    <s v=" "/>
    <s v=" "/>
    <m/>
    <s v=" "/>
    <m/>
    <m/>
    <s v="Manoj Nibrad"/>
    <m/>
    <s v="Open"/>
    <s v="Open"/>
    <s v=" "/>
    <s v=" "/>
    <s v=" "/>
    <m/>
    <m/>
    <m/>
    <m/>
    <m/>
    <m/>
    <s v="MOMBSS"/>
    <s v="Applications/Tools"/>
    <s v="OPEN"/>
    <m/>
    <m/>
    <m/>
    <m/>
    <e v="#N/A"/>
    <m/>
    <n v="1"/>
    <x v="0"/>
  </r>
  <r>
    <n v="878"/>
    <s v="M213"/>
    <x v="1"/>
    <d v="2023-09-22T00:00:00"/>
    <m/>
    <m/>
    <m/>
    <s v="BSS"/>
    <s v="CSP User Experience"/>
    <s v="Customer Care should in bold"/>
    <m/>
    <s v="NON-Critical"/>
    <s v="Open"/>
    <m/>
    <s v=" "/>
    <s v=" "/>
    <m/>
    <s v=" "/>
    <m/>
    <m/>
    <s v="Manoj Nibrad"/>
    <m/>
    <s v="Open"/>
    <s v="Open"/>
    <s v=" "/>
    <s v=" "/>
    <s v=" "/>
    <m/>
    <m/>
    <m/>
    <m/>
    <m/>
    <m/>
    <s v="MOMBSS"/>
    <s v="Applications/Tools"/>
    <s v="OPEN"/>
    <m/>
    <m/>
    <m/>
    <m/>
    <e v="#N/A"/>
    <m/>
    <n v="1"/>
    <x v="0"/>
  </r>
  <r>
    <n v="879"/>
    <s v="M214"/>
    <x v="1"/>
    <d v="2023-09-22T00:00:00"/>
    <m/>
    <m/>
    <m/>
    <s v="BSS"/>
    <s v="Billing Related"/>
    <s v="Align Order Confirmation with Payment Receipt"/>
    <m/>
    <s v="Critical"/>
    <s v="Open"/>
    <m/>
    <s v=" "/>
    <s v=" "/>
    <m/>
    <s v=" "/>
    <m/>
    <m/>
    <s v="Manoj Nibrad"/>
    <m/>
    <s v="Open"/>
    <s v="Open"/>
    <s v=" "/>
    <s v=" "/>
    <s v=" "/>
    <m/>
    <m/>
    <m/>
    <m/>
    <m/>
    <m/>
    <s v="MOMBSS"/>
    <s v="Applications/Tools"/>
    <s v="OPEN"/>
    <m/>
    <m/>
    <m/>
    <m/>
    <e v="#N/A"/>
    <m/>
    <n v="1"/>
    <x v="0"/>
  </r>
  <r>
    <n v="880"/>
    <s v="M215"/>
    <x v="1"/>
    <d v="2023-09-22T00:00:00"/>
    <m/>
    <m/>
    <m/>
    <s v="BSS"/>
    <s v="Improvement"/>
    <s v="Improve 'Pick Order' Button and Placeholder"/>
    <m/>
    <s v="Critical"/>
    <s v="Open"/>
    <m/>
    <s v=" "/>
    <s v=" "/>
    <m/>
    <s v=" "/>
    <m/>
    <m/>
    <s v="Manoj Nibrad"/>
    <m/>
    <s v="Open"/>
    <s v="Open"/>
    <s v=" "/>
    <s v=" "/>
    <s v=" "/>
    <m/>
    <m/>
    <m/>
    <m/>
    <m/>
    <m/>
    <s v="MOMBSS"/>
    <s v="Applications/Tools"/>
    <s v="OPEN"/>
    <m/>
    <m/>
    <m/>
    <m/>
    <e v="#N/A"/>
    <m/>
    <n v="1"/>
    <x v="0"/>
  </r>
  <r>
    <n v="881"/>
    <s v="M216"/>
    <x v="1"/>
    <d v="2023-09-22T00:00:00"/>
    <m/>
    <m/>
    <m/>
    <s v="BSS"/>
    <s v="Billing Related"/>
    <s v="Implement Alerts for CAF Approval and Payment"/>
    <m/>
    <s v="Critical"/>
    <s v="Open"/>
    <m/>
    <s v=" "/>
    <s v=" "/>
    <m/>
    <s v=" "/>
    <m/>
    <m/>
    <s v="Manoj Nibrad"/>
    <m/>
    <s v="Open"/>
    <s v="Open"/>
    <s v=" "/>
    <s v=" "/>
    <s v=" "/>
    <m/>
    <m/>
    <m/>
    <m/>
    <m/>
    <m/>
    <s v="MOMBSS"/>
    <s v="Applications/Tools"/>
    <s v="OPEN"/>
    <m/>
    <m/>
    <m/>
    <m/>
    <e v="#N/A"/>
    <m/>
    <n v="1"/>
    <x v="0"/>
  </r>
  <r>
    <n v="882"/>
    <s v="M217"/>
    <x v="1"/>
    <d v="2023-09-22T00:00:00"/>
    <m/>
    <m/>
    <m/>
    <s v="BSS"/>
    <s v="Improvement"/>
    <s v="Customer Dashboards with visible website name for branding"/>
    <m/>
    <s v="Critical"/>
    <s v="Open"/>
    <m/>
    <s v=" "/>
    <s v=" "/>
    <m/>
    <s v=" "/>
    <m/>
    <m/>
    <s v="Manoj Nibrad"/>
    <m/>
    <s v="Open"/>
    <s v="Open"/>
    <s v=" "/>
    <s v=" "/>
    <s v=" "/>
    <m/>
    <m/>
    <m/>
    <m/>
    <m/>
    <m/>
    <s v="MOMBSS"/>
    <s v="Applications/Tools"/>
    <s v="OPEN"/>
    <m/>
    <m/>
    <m/>
    <m/>
    <e v="#N/A"/>
    <m/>
    <n v="1"/>
    <x v="0"/>
  </r>
  <r>
    <n v="883"/>
    <s v="M218"/>
    <x v="1"/>
    <d v="2023-09-22T00:00:00"/>
    <m/>
    <m/>
    <m/>
    <s v="BSS"/>
    <s v="User Experience"/>
    <s v="Make Site ID More Relevant for Order Selection"/>
    <m/>
    <s v="Critical"/>
    <s v="Open"/>
    <m/>
    <s v=" "/>
    <s v=" "/>
    <m/>
    <s v=" "/>
    <m/>
    <m/>
    <s v="Manoj Nibrad"/>
    <m/>
    <s v="Open"/>
    <s v="Open"/>
    <s v=" "/>
    <s v=" "/>
    <s v=" "/>
    <m/>
    <m/>
    <m/>
    <m/>
    <m/>
    <m/>
    <s v="MOMBSS"/>
    <s v="Applications/Tools"/>
    <s v="OPEN"/>
    <m/>
    <m/>
    <m/>
    <m/>
    <e v="#N/A"/>
    <m/>
    <n v="1"/>
    <x v="0"/>
  </r>
  <r>
    <n v="884"/>
    <s v="M219"/>
    <x v="1"/>
    <d v="2023-09-22T00:00:00"/>
    <m/>
    <m/>
    <m/>
    <s v="BSS"/>
    <s v="Improvement"/>
    <s v="Display Opportunity ID and Order ID Differently columns"/>
    <m/>
    <s v="Critical"/>
    <s v="Open"/>
    <m/>
    <s v=" "/>
    <s v=" "/>
    <m/>
    <s v=" "/>
    <m/>
    <m/>
    <s v="Manoj Nibrad"/>
    <m/>
    <s v="Open"/>
    <s v="Open"/>
    <s v=" "/>
    <s v=" "/>
    <s v=" "/>
    <m/>
    <m/>
    <m/>
    <m/>
    <m/>
    <m/>
    <s v="MOMBSS"/>
    <s v="Applications/Tools"/>
    <s v="OPEN"/>
    <m/>
    <m/>
    <m/>
    <m/>
    <e v="#N/A"/>
    <m/>
    <n v="1"/>
    <x v="0"/>
  </r>
  <r>
    <n v="885"/>
    <s v="M22"/>
    <x v="1"/>
    <d v="2023-06-01T00:00:00"/>
    <m/>
    <m/>
    <m/>
    <s v="GIS"/>
    <s v="User Experience"/>
    <s v="Fixed Topology Nomenclature"/>
    <m/>
    <s v="Critical"/>
    <s v="Open"/>
    <m/>
    <s v="OSS Dashboards"/>
    <s v=" "/>
    <m/>
    <m/>
    <m/>
    <m/>
    <s v="Kaushalendra Kumar"/>
    <m/>
    <m/>
    <s v="CLOSURE REVIEW PENDING "/>
    <s v=" "/>
    <s v=" "/>
    <s v=" "/>
    <m/>
    <m/>
    <m/>
    <m/>
    <m/>
    <m/>
    <s v="MOMGIS"/>
    <s v="Applications/Tools"/>
    <s v="OPEN"/>
    <m/>
    <m/>
    <m/>
    <m/>
    <m/>
    <m/>
    <n v="1"/>
    <x v="2"/>
  </r>
  <r>
    <n v="886"/>
    <s v="M220"/>
    <x v="1"/>
    <d v="2023-09-22T00:00:00"/>
    <m/>
    <m/>
    <m/>
    <s v="BSS"/>
    <s v="Action points"/>
    <s v="Address Missing Scroll Bar in Some Pages"/>
    <m/>
    <s v="Critical"/>
    <s v="Open"/>
    <m/>
    <s v=" "/>
    <s v=" "/>
    <m/>
    <s v=" "/>
    <m/>
    <m/>
    <s v="Manoj Nibrad"/>
    <m/>
    <s v="Open"/>
    <s v="Open"/>
    <s v=" "/>
    <s v=" "/>
    <s v=" "/>
    <m/>
    <m/>
    <m/>
    <m/>
    <m/>
    <m/>
    <s v="MOMBSS"/>
    <s v="Applications/Tools"/>
    <s v="OPEN"/>
    <m/>
    <m/>
    <m/>
    <m/>
    <e v="#N/A"/>
    <m/>
    <n v="1"/>
    <x v="0"/>
  </r>
  <r>
    <n v="887"/>
    <s v="M221"/>
    <x v="1"/>
    <d v="2023-09-22T00:00:00"/>
    <m/>
    <m/>
    <m/>
    <s v="BSS"/>
    <s v="Billing Related"/>
    <s v="Incorporate a partial payment option for larger or priority accounts, allowing T-Fiber to decide on a case-by-case basis, along with an approval matrix."/>
    <m/>
    <s v="Critical"/>
    <s v="Open"/>
    <m/>
    <s v=" "/>
    <s v=" "/>
    <m/>
    <s v=" "/>
    <m/>
    <m/>
    <s v="Manoj Nibrad"/>
    <m/>
    <s v="Open"/>
    <s v="Open"/>
    <s v=" "/>
    <s v=" "/>
    <s v=" "/>
    <m/>
    <m/>
    <m/>
    <m/>
    <m/>
    <m/>
    <s v="MOMBSS"/>
    <s v="Applications/Tools"/>
    <s v="OPEN"/>
    <m/>
    <m/>
    <m/>
    <m/>
    <e v="#N/A"/>
    <m/>
    <n v="1"/>
    <x v="0"/>
  </r>
  <r>
    <n v="888"/>
    <s v="M222"/>
    <x v="1"/>
    <d v="2023-09-22T00:00:00"/>
    <m/>
    <m/>
    <m/>
    <s v="BSS"/>
    <s v="Action points"/>
    <s v="Rectify the issue with the 'Show Password' option to ensure its proper functionality"/>
    <m/>
    <s v="Critical"/>
    <s v="Open"/>
    <m/>
    <s v=" "/>
    <s v=" "/>
    <m/>
    <s v=" "/>
    <m/>
    <m/>
    <s v="Manoj Nibrad"/>
    <m/>
    <s v="Open"/>
    <s v="Open"/>
    <s v=" "/>
    <s v=" "/>
    <s v=" "/>
    <m/>
    <m/>
    <m/>
    <m/>
    <m/>
    <m/>
    <s v="MOMBSS"/>
    <s v="Applications/Tools"/>
    <s v="OPEN"/>
    <m/>
    <m/>
    <m/>
    <m/>
    <e v="#N/A"/>
    <m/>
    <n v="1"/>
    <x v="0"/>
  </r>
  <r>
    <n v="889"/>
    <s v="M223"/>
    <x v="1"/>
    <d v="2023-09-22T00:00:00"/>
    <m/>
    <m/>
    <m/>
    <s v="BSS"/>
    <s v="Billing Related"/>
    <s v="Mandate the selection of the payment window (half-yearly or annually) during the ordering process, making it clear to the customer, rather than defaulting to monthly."/>
    <m/>
    <s v="Critical"/>
    <s v="Open"/>
    <m/>
    <s v=" "/>
    <s v=" "/>
    <m/>
    <s v=" "/>
    <m/>
    <m/>
    <s v="Manoj Nibrad"/>
    <m/>
    <s v="Open"/>
    <s v="Open"/>
    <s v=" "/>
    <s v=" "/>
    <s v=" "/>
    <m/>
    <m/>
    <m/>
    <m/>
    <m/>
    <m/>
    <s v="MOMBSS"/>
    <s v="Applications/Tools"/>
    <s v="OPEN"/>
    <m/>
    <m/>
    <m/>
    <m/>
    <e v="#N/A"/>
    <m/>
    <n v="1"/>
    <x v="0"/>
  </r>
  <r>
    <n v="890"/>
    <s v="M224"/>
    <x v="1"/>
    <d v="2023-09-22T00:00:00"/>
    <m/>
    <m/>
    <m/>
    <s v="BSS"/>
    <s v="Improvement"/>
    <s v="Modify the order submission process to collect secondary phone numbers and email IDs, as required."/>
    <m/>
    <s v="Critical"/>
    <s v="Open"/>
    <m/>
    <s v=" "/>
    <s v=" "/>
    <m/>
    <s v=" "/>
    <m/>
    <m/>
    <s v="Manoj Nibrad"/>
    <m/>
    <s v="Open"/>
    <s v="Open"/>
    <s v=" "/>
    <s v=" "/>
    <s v=" "/>
    <m/>
    <m/>
    <m/>
    <m/>
    <m/>
    <m/>
    <s v="MOMBSS"/>
    <s v="Applications/Tools"/>
    <s v="OPEN"/>
    <m/>
    <m/>
    <m/>
    <m/>
    <e v="#N/A"/>
    <m/>
    <n v="1"/>
    <x v="0"/>
  </r>
  <r>
    <n v="891"/>
    <s v="M225"/>
    <x v="1"/>
    <d v="2023-09-22T00:00:00"/>
    <m/>
    <m/>
    <m/>
    <s v="BSS"/>
    <s v="Billing Related"/>
    <s v="Implement a restriction to prevent order placement without the completion of payment, ensuring a secure and controlled ordering process."/>
    <m/>
    <s v="Critical"/>
    <s v="Open"/>
    <m/>
    <s v=" "/>
    <s v=" "/>
    <m/>
    <s v=" "/>
    <m/>
    <m/>
    <s v="Manoj Nibrad"/>
    <m/>
    <s v="Open"/>
    <s v="Open"/>
    <s v=" "/>
    <s v=" "/>
    <s v=" "/>
    <m/>
    <m/>
    <m/>
    <m/>
    <m/>
    <m/>
    <s v="MOMBSS"/>
    <s v="Applications/Tools"/>
    <s v="OPEN"/>
    <m/>
    <m/>
    <m/>
    <m/>
    <e v="#N/A"/>
    <m/>
    <n v="1"/>
    <x v="0"/>
  </r>
  <r>
    <n v="892"/>
    <s v="M226"/>
    <x v="1"/>
    <d v="2023-09-22T00:00:00"/>
    <m/>
    <m/>
    <m/>
    <s v="BSS"/>
    <s v="Improvement"/>
    <s v="Standardize colour coding across all UX/UI elements for consistency and a unified visual experience."/>
    <m/>
    <s v="Critical"/>
    <s v="Open"/>
    <m/>
    <s v=" "/>
    <s v=" "/>
    <m/>
    <s v=" "/>
    <m/>
    <m/>
    <s v="Manoj Nibrad"/>
    <m/>
    <s v="Open"/>
    <s v="Open"/>
    <s v=" "/>
    <s v=" "/>
    <s v=" "/>
    <m/>
    <m/>
    <m/>
    <m/>
    <m/>
    <m/>
    <s v="MOMBSS"/>
    <s v="Applications/Tools"/>
    <s v="OPEN"/>
    <m/>
    <m/>
    <m/>
    <m/>
    <e v="#N/A"/>
    <m/>
    <n v="1"/>
    <x v="0"/>
  </r>
  <r>
    <n v="893"/>
    <s v="M227"/>
    <x v="1"/>
    <d v="2023-09-22T00:00:00"/>
    <m/>
    <m/>
    <m/>
    <s v="BSS"/>
    <s v="Improvement"/>
    <s v="Allow users to refresh and continue after prolonged inactivity, enhancing the user experience and preventing disruptions"/>
    <m/>
    <s v="Critical"/>
    <s v="Open"/>
    <m/>
    <s v=" "/>
    <s v=" "/>
    <m/>
    <s v=" "/>
    <m/>
    <m/>
    <s v="Manoj Nibrad"/>
    <m/>
    <s v="Open"/>
    <s v="Open"/>
    <s v=" "/>
    <s v=" "/>
    <s v=" "/>
    <m/>
    <m/>
    <m/>
    <m/>
    <m/>
    <m/>
    <s v="MOMBSS"/>
    <s v="Applications/Tools"/>
    <s v="OPEN"/>
    <m/>
    <m/>
    <m/>
    <m/>
    <e v="#N/A"/>
    <m/>
    <n v="1"/>
    <x v="0"/>
  </r>
  <r>
    <n v="894"/>
    <s v="M228"/>
    <x v="1"/>
    <d v="2023-09-22T00:00:00"/>
    <m/>
    <m/>
    <m/>
    <s v="BSS"/>
    <s v="Improvement"/>
    <s v="Welcome Message Placement"/>
    <m/>
    <s v="Critical"/>
    <s v="Open"/>
    <m/>
    <s v=" "/>
    <s v=" "/>
    <m/>
    <s v=" "/>
    <m/>
    <m/>
    <s v="Manoj Nibrad"/>
    <m/>
    <s v="Open"/>
    <s v="Open"/>
    <s v=" "/>
    <s v=" "/>
    <s v=" "/>
    <m/>
    <m/>
    <m/>
    <m/>
    <m/>
    <m/>
    <s v="MOMBSS"/>
    <s v="Applications/Tools"/>
    <s v="OPEN"/>
    <m/>
    <m/>
    <m/>
    <m/>
    <e v="#N/A"/>
    <m/>
    <n v="1"/>
    <x v="0"/>
  </r>
  <r>
    <n v="895"/>
    <s v="M229"/>
    <x v="1"/>
    <d v="2023-09-22T00:00:00"/>
    <m/>
    <m/>
    <m/>
    <s v="BSS"/>
    <s v="Improvement"/>
    <s v="Introduce a flashing indicator for orders to attract attention and improve visibility."/>
    <m/>
    <s v="Critical"/>
    <s v="Open"/>
    <m/>
    <s v=" "/>
    <s v=" "/>
    <m/>
    <s v=" "/>
    <m/>
    <m/>
    <s v="Manoj Nibrad"/>
    <m/>
    <s v="Open"/>
    <s v="Open"/>
    <s v=" "/>
    <s v=" "/>
    <s v=" "/>
    <m/>
    <m/>
    <m/>
    <m/>
    <m/>
    <m/>
    <s v="MOMBSS"/>
    <s v="Applications/Tools"/>
    <s v="OPEN"/>
    <m/>
    <m/>
    <m/>
    <m/>
    <e v="#N/A"/>
    <m/>
    <n v="1"/>
    <x v="0"/>
  </r>
  <r>
    <n v="896"/>
    <s v="M23"/>
    <x v="1"/>
    <d v="2023-06-01T00:00:00"/>
    <m/>
    <m/>
    <m/>
    <s v="GIS"/>
    <s v="User Experience"/>
    <s v="Character size in G-Tech"/>
    <m/>
    <s v="Critical"/>
    <s v="Open"/>
    <m/>
    <s v="OSS Dashboards"/>
    <s v=" "/>
    <m/>
    <m/>
    <m/>
    <m/>
    <s v="Kaushalendra Kumar"/>
    <m/>
    <m/>
    <s v="CLOSURE REVIEW PENDING "/>
    <s v=" "/>
    <s v=" "/>
    <s v=" "/>
    <m/>
    <m/>
    <m/>
    <m/>
    <m/>
    <m/>
    <s v="MOMGIS"/>
    <s v="Applications/Tools"/>
    <s v="OPEN"/>
    <m/>
    <m/>
    <m/>
    <m/>
    <m/>
    <m/>
    <n v="1"/>
    <x v="2"/>
  </r>
  <r>
    <n v="897"/>
    <s v="M230"/>
    <x v="1"/>
    <d v="2023-09-22T00:00:00"/>
    <m/>
    <m/>
    <m/>
    <s v="BSS"/>
    <s v="User Experience"/>
    <s v="Add a visual indication for users to select the service under the Create Order page."/>
    <m/>
    <s v="Critical"/>
    <s v="Open"/>
    <m/>
    <s v=" "/>
    <s v=" "/>
    <m/>
    <s v=" "/>
    <m/>
    <m/>
    <s v="Manoj Nibrad"/>
    <m/>
    <s v="Open"/>
    <s v="Open"/>
    <s v=" "/>
    <s v=" "/>
    <s v=" "/>
    <m/>
    <m/>
    <m/>
    <m/>
    <m/>
    <m/>
    <s v="MOMBSS"/>
    <s v="Applications/Tools"/>
    <s v="OPEN"/>
    <m/>
    <m/>
    <m/>
    <m/>
    <e v="#N/A"/>
    <m/>
    <n v="1"/>
    <x v="0"/>
  </r>
  <r>
    <n v="898"/>
    <s v="M231"/>
    <x v="1"/>
    <d v="2023-09-22T00:00:00"/>
    <m/>
    <m/>
    <m/>
    <s v="BSS"/>
    <s v="Action points"/>
    <s v="Investigate and address the issue where no details are displayed upon clicking on &quot;Customer Premises Equipment.&quot;"/>
    <m/>
    <s v="Critical"/>
    <s v="Open"/>
    <m/>
    <s v=" "/>
    <s v=" "/>
    <m/>
    <s v=" "/>
    <m/>
    <m/>
    <s v="Manoj Nibrad"/>
    <m/>
    <s v="Open"/>
    <s v="Open"/>
    <s v=" "/>
    <s v=" "/>
    <s v=" "/>
    <m/>
    <m/>
    <m/>
    <m/>
    <m/>
    <m/>
    <s v="MOMBSS"/>
    <s v="Applications/Tools"/>
    <s v="OPEN"/>
    <m/>
    <m/>
    <m/>
    <m/>
    <e v="#N/A"/>
    <m/>
    <n v="1"/>
    <x v="0"/>
  </r>
  <r>
    <n v="899"/>
    <s v="M232"/>
    <x v="1"/>
    <d v="2023-09-22T00:00:00"/>
    <m/>
    <m/>
    <m/>
    <s v="BSS"/>
    <s v="Improvement"/>
    <s v="Rephrase the error message that appears when clicking on the Remove button under Create Order Step 3 for better clarity."/>
    <m/>
    <s v="Critical"/>
    <s v="Open"/>
    <m/>
    <s v=" "/>
    <s v=" "/>
    <m/>
    <s v=" "/>
    <m/>
    <m/>
    <s v="Manoj Nibrad"/>
    <m/>
    <s v="Open"/>
    <s v="Open"/>
    <s v=" "/>
    <s v=" "/>
    <s v=" "/>
    <m/>
    <m/>
    <m/>
    <m/>
    <m/>
    <m/>
    <s v="MOMBSS"/>
    <s v="Applications/Tools"/>
    <s v="OPEN"/>
    <m/>
    <m/>
    <m/>
    <m/>
    <e v="#N/A"/>
    <m/>
    <n v="1"/>
    <x v="0"/>
  </r>
  <r>
    <n v="900"/>
    <s v="M233"/>
    <x v="1"/>
    <d v="2023-09-22T00:00:00"/>
    <m/>
    <m/>
    <m/>
    <s v="BSS"/>
    <s v="Improvement"/>
    <s v="Display Recurring Charge Frequency in Order Summary"/>
    <m/>
    <s v="Critical"/>
    <s v="Open"/>
    <m/>
    <s v=" "/>
    <s v=" "/>
    <m/>
    <s v=" "/>
    <m/>
    <m/>
    <s v="Manoj Nibrad"/>
    <m/>
    <s v="Open"/>
    <s v="Open"/>
    <s v=" "/>
    <s v=" "/>
    <s v=" "/>
    <m/>
    <m/>
    <m/>
    <m/>
    <m/>
    <m/>
    <s v="MOMBSS"/>
    <s v="Applications/Tools"/>
    <s v="OPEN"/>
    <m/>
    <m/>
    <m/>
    <m/>
    <e v="#N/A"/>
    <m/>
    <n v="1"/>
    <x v="0"/>
  </r>
  <r>
    <n v="901"/>
    <s v="M234"/>
    <x v="1"/>
    <d v="2023-09-22T00:00:00"/>
    <m/>
    <m/>
    <m/>
    <s v="BSS"/>
    <s v="User Experience"/>
    <s v="Display Instructions for CAF Download"/>
    <m/>
    <s v="Critical"/>
    <s v="Open"/>
    <m/>
    <s v=" "/>
    <s v=" "/>
    <m/>
    <s v=" "/>
    <m/>
    <m/>
    <s v="Manoj Nibrad"/>
    <m/>
    <s v="Open"/>
    <s v="Open"/>
    <s v=" "/>
    <s v=" "/>
    <s v=" "/>
    <m/>
    <m/>
    <m/>
    <m/>
    <m/>
    <m/>
    <s v="MOMBSS"/>
    <s v="Applications/Tools"/>
    <s v="OPEN"/>
    <m/>
    <m/>
    <m/>
    <m/>
    <e v="#N/A"/>
    <m/>
    <n v="1"/>
    <x v="0"/>
  </r>
  <r>
    <n v="902"/>
    <s v="M235"/>
    <x v="1"/>
    <d v="2023-09-22T00:00:00"/>
    <m/>
    <m/>
    <m/>
    <s v="BSS"/>
    <s v="User Experience"/>
    <s v="Indicate File Type and Size at Confirmation Stage"/>
    <m/>
    <s v="Critical"/>
    <s v="Open"/>
    <m/>
    <s v=" "/>
    <s v=" "/>
    <m/>
    <s v=" "/>
    <m/>
    <m/>
    <s v="Manoj Nibrad"/>
    <m/>
    <s v="Open"/>
    <s v="Open"/>
    <s v=" "/>
    <s v=" "/>
    <s v=" "/>
    <m/>
    <m/>
    <m/>
    <m/>
    <m/>
    <m/>
    <s v="MOMBSS"/>
    <s v="Applications/Tools"/>
    <s v="OPEN"/>
    <m/>
    <m/>
    <m/>
    <m/>
    <e v="#N/A"/>
    <m/>
    <n v="1"/>
    <x v="0"/>
  </r>
  <r>
    <n v="903"/>
    <s v="M236"/>
    <x v="1"/>
    <d v="2023-09-22T00:00:00"/>
    <m/>
    <m/>
    <m/>
    <s v="BSS"/>
    <s v="User Experience"/>
    <s v="Implement Preview Option for Uploaded Documents"/>
    <m/>
    <s v="Critical"/>
    <s v="Open"/>
    <m/>
    <s v=" "/>
    <s v=" "/>
    <m/>
    <s v=" "/>
    <m/>
    <m/>
    <s v="Manoj Nibrad"/>
    <m/>
    <s v="Open"/>
    <s v="Open"/>
    <s v=" "/>
    <s v=" "/>
    <s v=" "/>
    <m/>
    <m/>
    <m/>
    <m/>
    <m/>
    <m/>
    <s v="MOMBSS"/>
    <s v="Applications/Tools"/>
    <s v="OPEN"/>
    <m/>
    <m/>
    <m/>
    <m/>
    <e v="#N/A"/>
    <m/>
    <n v="1"/>
    <x v="0"/>
  </r>
  <r>
    <n v="904"/>
    <s v="M237"/>
    <x v="1"/>
    <d v="2023-09-22T00:00:00"/>
    <m/>
    <m/>
    <m/>
    <s v="BSS"/>
    <s v="Improvement"/>
    <s v="Emphasize the purpose of the &quot;Edit Proceed&quot; button for user understanding and clarity."/>
    <m/>
    <s v="Critical"/>
    <s v="Open"/>
    <m/>
    <s v=" "/>
    <s v=" "/>
    <m/>
    <s v=" "/>
    <m/>
    <m/>
    <s v="Manoj Nibrad"/>
    <m/>
    <s v="Open"/>
    <s v="Open"/>
    <s v=" "/>
    <s v=" "/>
    <s v=" "/>
    <m/>
    <m/>
    <m/>
    <m/>
    <m/>
    <m/>
    <s v="MOMBSS"/>
    <s v="Applications/Tools"/>
    <s v="OPEN"/>
    <m/>
    <m/>
    <m/>
    <m/>
    <e v="#N/A"/>
    <m/>
    <n v="1"/>
    <x v="0"/>
  </r>
  <r>
    <n v="905"/>
    <s v="M238"/>
    <x v="1"/>
    <d v="2023-09-22T00:00:00"/>
    <m/>
    <m/>
    <m/>
    <s v="BSS"/>
    <s v="Action points"/>
    <s v="Resolve Issues with &quot;Edit Proceed&quot; Button"/>
    <m/>
    <s v="Critical"/>
    <s v="Open"/>
    <m/>
    <s v=" "/>
    <s v=" "/>
    <m/>
    <s v=" "/>
    <m/>
    <m/>
    <s v="Manoj Nibrad"/>
    <m/>
    <s v="Open"/>
    <s v="Open"/>
    <s v=" "/>
    <s v=" "/>
    <s v=" "/>
    <m/>
    <m/>
    <m/>
    <m/>
    <m/>
    <m/>
    <s v="MOMBSS"/>
    <s v="Applications/Tools"/>
    <s v="OPEN"/>
    <m/>
    <m/>
    <m/>
    <m/>
    <e v="#N/A"/>
    <m/>
    <n v="1"/>
    <x v="0"/>
  </r>
  <r>
    <n v="906"/>
    <s v="M239"/>
    <x v="1"/>
    <d v="2023-09-22T00:00:00"/>
    <m/>
    <m/>
    <m/>
    <s v="BSS"/>
    <s v="Improvement"/>
    <s v="Digitally Sign Proforma Invoice"/>
    <m/>
    <s v="Critical"/>
    <s v="Open"/>
    <m/>
    <s v=" "/>
    <s v=" "/>
    <m/>
    <s v=" "/>
    <m/>
    <m/>
    <s v="Manoj Nibrad"/>
    <m/>
    <s v="Open"/>
    <s v="Open"/>
    <s v=" "/>
    <s v=" "/>
    <s v=" "/>
    <m/>
    <m/>
    <m/>
    <m/>
    <m/>
    <m/>
    <s v="MOMBSS"/>
    <s v="Applications/Tools"/>
    <s v="OPEN"/>
    <m/>
    <m/>
    <m/>
    <m/>
    <e v="#N/A"/>
    <m/>
    <n v="1"/>
    <x v="0"/>
  </r>
  <r>
    <n v="907"/>
    <s v="M24"/>
    <x v="1"/>
    <d v="2023-06-01T00:00:00"/>
    <m/>
    <m/>
    <m/>
    <s v="GIS"/>
    <s v="User Experience"/>
    <s v="Searching for location accuracy in G-Tech with pinpoint accuracy "/>
    <m/>
    <s v="Critical"/>
    <s v="Open"/>
    <m/>
    <s v="OSS Dashboards"/>
    <s v=" "/>
    <m/>
    <m/>
    <m/>
    <m/>
    <s v="Kaushalendra Kumar"/>
    <m/>
    <m/>
    <s v="CLOSURE REVIEW PENDING "/>
    <s v=" "/>
    <s v=" "/>
    <s v=" "/>
    <m/>
    <m/>
    <m/>
    <m/>
    <m/>
    <m/>
    <s v="MOMGIS"/>
    <s v="Applications/Tools"/>
    <s v="OPEN"/>
    <m/>
    <m/>
    <m/>
    <m/>
    <m/>
    <m/>
    <n v="1"/>
    <x v="2"/>
  </r>
  <r>
    <n v="908"/>
    <s v="M240"/>
    <x v="1"/>
    <d v="2023-09-26T00:00:00"/>
    <m/>
    <m/>
    <m/>
    <s v="NOC Operationalization"/>
    <s v="Handbook &amp; SOPs"/>
    <s v="Provide clarification on the status of HOTO (Handover to Operations) and Knowledge Transfer."/>
    <m/>
    <s v="Critical"/>
    <s v="Open"/>
    <m/>
    <s v=" "/>
    <s v=" "/>
    <s v="Closed"/>
    <s v="23-Sep-25: Approved shall be closed"/>
    <m/>
    <m/>
    <s v="Sivaprasad"/>
    <m/>
    <m/>
    <s v="COMPLETED &amp; APPROVED"/>
    <s v=" "/>
    <s v=" "/>
    <s v=" "/>
    <m/>
    <m/>
    <m/>
    <m/>
    <m/>
    <m/>
    <s v="MOMNOC Operationalization"/>
    <s v="Network"/>
    <s v="CLOSED"/>
    <m/>
    <m/>
    <m/>
    <d v="2025-09-23T00:00:00"/>
    <s v="Artefacts not Required"/>
    <m/>
    <n v="1"/>
    <x v="1"/>
  </r>
  <r>
    <n v="909"/>
    <s v="M241"/>
    <x v="1"/>
    <d v="2023-09-26T00:00:00"/>
    <m/>
    <m/>
    <m/>
    <s v="NOC Operationalization"/>
    <s v="Functional AT Plan"/>
    <s v="Systems functional Acceptance Tests Plan yet"/>
    <m/>
    <s v="Critical"/>
    <s v="Completed"/>
    <m/>
    <s v=" "/>
    <s v=" "/>
    <s v="WIP"/>
    <s v="FAT documents shared, Tracker &amp; updates are sent on periodic basis"/>
    <s v="L&amp;T"/>
    <s v="Sivaprasad"/>
    <s v="Sivaprasad"/>
    <m/>
    <s v="Open"/>
    <s v="WIP"/>
    <s v=" "/>
    <s v=" "/>
    <s v=" "/>
    <m/>
    <m/>
    <m/>
    <m/>
    <m/>
    <m/>
    <s v="MOMNOC Operationalization"/>
    <s v="Network"/>
    <s v="OPEN"/>
    <m/>
    <m/>
    <m/>
    <m/>
    <m/>
    <m/>
    <n v="1"/>
    <x v="0"/>
  </r>
  <r>
    <n v="910"/>
    <s v="M242"/>
    <x v="1"/>
    <d v="2023-09-26T00:00:00"/>
    <m/>
    <m/>
    <m/>
    <s v="NOC Operationalization"/>
    <s v="Full NOC Readiness"/>
    <s v="Launch Road Map"/>
    <m/>
    <s v="Critical"/>
    <s v="Completed"/>
    <m/>
    <s v=" "/>
    <s v=" "/>
    <s v="WIP"/>
    <s v="12 NOC points, 472 Tracker is being tracked with timelines and updates / reiew happening on regular basis"/>
    <s v="L&amp;T"/>
    <s v="Sivaprasad"/>
    <s v="Sivaprasad"/>
    <m/>
    <s v="Open"/>
    <s v="WIP"/>
    <s v=" "/>
    <s v=" "/>
    <s v=" "/>
    <m/>
    <m/>
    <m/>
    <m/>
    <m/>
    <m/>
    <s v="MOMNOC Operationalization"/>
    <s v="Network"/>
    <s v="OPEN"/>
    <m/>
    <m/>
    <m/>
    <m/>
    <m/>
    <m/>
    <n v="1"/>
    <x v="0"/>
  </r>
  <r>
    <n v="911"/>
    <s v="M243"/>
    <x v="1"/>
    <d v="2023-09-26T00:00:00"/>
    <m/>
    <m/>
    <m/>
    <s v="T&amp;D Environment"/>
    <s v="T&amp;D Environment"/>
    <s v="Provide details on the completion status of test and development of systems."/>
    <m/>
    <s v="NON-Critical"/>
    <s v="Open"/>
    <m/>
    <s v=" "/>
    <s v=" "/>
    <m/>
    <s v="[15/09/25] Test Environment is actively used for T&amp;D by Delivery and OEM teams.  NOC submission provided in Tfiber has the T&amp;D application from Oct-Mar2025"/>
    <m/>
    <m/>
    <s v="Ravi Kishore"/>
    <m/>
    <m/>
    <s v="CLOSURE REVIEW PENDING "/>
    <s v=" "/>
    <s v=" "/>
    <s v=" "/>
    <m/>
    <m/>
    <m/>
    <m/>
    <m/>
    <m/>
    <s v="MOMT&amp;D Environment"/>
    <s v="Applications"/>
    <s v="OPEN"/>
    <m/>
    <m/>
    <m/>
    <m/>
    <e v="#N/A"/>
    <m/>
    <n v="1"/>
    <x v="2"/>
  </r>
  <r>
    <n v="912"/>
    <s v="M244"/>
    <x v="1"/>
    <d v="2023-09-26T00:00:00"/>
    <m/>
    <m/>
    <m/>
    <s v="NOC Operationalization"/>
    <s v="Full NOC Readiness"/>
    <s v="Provide assurance that comprehensive solutions and designs will be within the specified list, considering anything beyond as a change request."/>
    <m/>
    <s v="Critical"/>
    <s v="Open"/>
    <m/>
    <s v=" "/>
    <s v=" "/>
    <s v="Will be discussed later"/>
    <s v="23-Sep-25: NON Critical to be reviewd later"/>
    <s v="L&amp;T"/>
    <s v="Sivaprasad"/>
    <s v="Sivaprasad"/>
    <m/>
    <s v="Open"/>
    <s v="Open"/>
    <s v=" "/>
    <s v=" "/>
    <s v=" "/>
    <m/>
    <m/>
    <m/>
    <m/>
    <m/>
    <m/>
    <s v="MOMNOC Operationalization"/>
    <s v="Network"/>
    <s v="OPEN"/>
    <m/>
    <m/>
    <m/>
    <m/>
    <m/>
    <m/>
    <n v="1"/>
    <x v="0"/>
  </r>
  <r>
    <n v="913"/>
    <s v="M245"/>
    <x v="1"/>
    <d v="2023-09-26T00:00:00"/>
    <m/>
    <m/>
    <m/>
    <s v="WFM"/>
    <s v="WFM Application"/>
    <s v="Clarify the distinction between smart app and WFM."/>
    <m/>
    <s v="Critical"/>
    <s v="Open"/>
    <m/>
    <s v=" "/>
    <s v=" "/>
    <m/>
    <m/>
    <m/>
    <m/>
    <s v="Kaushalendra Kumar"/>
    <m/>
    <m/>
    <s v="CLOSURE REVIEW PENDING "/>
    <s v=" "/>
    <s v=" "/>
    <s v=" "/>
    <m/>
    <m/>
    <m/>
    <m/>
    <m/>
    <m/>
    <s v="MOMWFM"/>
    <s v="Applications/Tools"/>
    <s v="OPEN"/>
    <m/>
    <m/>
    <m/>
    <m/>
    <m/>
    <m/>
    <n v="1"/>
    <x v="2"/>
  </r>
  <r>
    <n v="914"/>
    <s v="M246"/>
    <x v="1"/>
    <d v="2023-09-26T00:00:00"/>
    <m/>
    <m/>
    <m/>
    <s v="NSO"/>
    <s v="Service provisioning"/>
    <s v="IP Pool analysis with clearly define the ownership structure of IPs, specifying whether it's co-ownership or complete ownership by the OEM."/>
    <m/>
    <s v="NON-Critical"/>
    <s v="Open"/>
    <m/>
    <s v=" "/>
    <s v=" "/>
    <m/>
    <s v=" "/>
    <m/>
    <m/>
    <s v="Jayant Madavi"/>
    <m/>
    <s v="Open"/>
    <s v="Open"/>
    <s v=" "/>
    <s v=" "/>
    <s v=" "/>
    <m/>
    <m/>
    <m/>
    <m/>
    <m/>
    <m/>
    <s v="MOMNSO"/>
    <s v="Applications/Tools"/>
    <s v="OPEN"/>
    <m/>
    <m/>
    <m/>
    <m/>
    <e v="#N/A"/>
    <m/>
    <n v="1"/>
    <x v="0"/>
  </r>
  <r>
    <n v="915"/>
    <s v="M247"/>
    <x v="1"/>
    <d v="2023-09-26T00:00:00"/>
    <m/>
    <m/>
    <m/>
    <s v="T&amp;D Environment"/>
    <s v="T&amp;D Environment"/>
    <s v="Clarify constraints related to infra upgradation for testing &amp; development."/>
    <m/>
    <s v="NON-Critical"/>
    <s v="Open"/>
    <m/>
    <s v=" "/>
    <s v=" "/>
    <m/>
    <s v="11-Oct-25: Need to list out requirement of T&amp;D for all Domains._x000a_[15/09/25] It was decided to setup T&amp;D using existing infra in DC in the interim"/>
    <m/>
    <m/>
    <s v="Ravi Kishore"/>
    <m/>
    <s v="Open"/>
    <s v="WIP"/>
    <s v=" "/>
    <s v=" "/>
    <s v=" "/>
    <m/>
    <m/>
    <m/>
    <m/>
    <m/>
    <m/>
    <s v="MOMT&amp;D Environment"/>
    <s v="Applications"/>
    <s v="OPEN"/>
    <m/>
    <m/>
    <m/>
    <s v=" "/>
    <m/>
    <m/>
    <n v="1"/>
    <x v="0"/>
  </r>
  <r>
    <n v="916"/>
    <s v="M248"/>
    <x v="1"/>
    <d v="2023-09-26T00:00:00"/>
    <m/>
    <m/>
    <m/>
    <s v="NOC Operationalization"/>
    <s v="Full NOC Readiness"/>
    <s v="Consider RFP, technical bid, and solutions for understanding the requirements of a staging system after go-live."/>
    <m/>
    <s v="Critical"/>
    <s v="Open"/>
    <m/>
    <s v=" "/>
    <s v=" "/>
    <s v="WIP"/>
    <s v=" "/>
    <s v="L&amp;T"/>
    <s v="Sivaprasad"/>
    <s v="Sivaprasad"/>
    <m/>
    <s v="Open"/>
    <s v="WIP"/>
    <s v=" "/>
    <s v=" "/>
    <s v=" "/>
    <m/>
    <m/>
    <m/>
    <m/>
    <m/>
    <m/>
    <s v="MOMNOC Operationalization"/>
    <s v="Network"/>
    <s v="OPEN"/>
    <m/>
    <m/>
    <m/>
    <m/>
    <m/>
    <m/>
    <n v="1"/>
    <x v="0"/>
  </r>
  <r>
    <n v="917"/>
    <s v="M249"/>
    <x v="1"/>
    <d v="2023-09-26T00:00:00"/>
    <m/>
    <m/>
    <m/>
    <s v="NOC Operationalization"/>
    <s v="OEM's Details"/>
    <s v="Provide all OEMs' test cases &amp; certificates for T-Fiber network testing"/>
    <m/>
    <s v="Critical"/>
    <s v="Open"/>
    <m/>
    <s v=" "/>
    <s v=" "/>
    <s v="WIP"/>
    <s v=" "/>
    <s v="L&amp;T"/>
    <s v="Sivaprasad"/>
    <s v="Sivaprasad"/>
    <m/>
    <s v="Open"/>
    <s v="WIP"/>
    <s v=" "/>
    <s v=" "/>
    <s v=" "/>
    <m/>
    <m/>
    <m/>
    <m/>
    <m/>
    <m/>
    <s v="MOMNOC Operationalization"/>
    <s v="Network"/>
    <s v="OPEN"/>
    <m/>
    <m/>
    <m/>
    <m/>
    <m/>
    <m/>
    <n v="1"/>
    <x v="0"/>
  </r>
  <r>
    <n v="918"/>
    <s v="M25"/>
    <x v="1"/>
    <d v="2023-06-01T00:00:00"/>
    <m/>
    <m/>
    <m/>
    <s v="GIS"/>
    <s v="User Experience"/>
    <s v="Self-address auto-population in G-Tech"/>
    <m/>
    <s v="Critical"/>
    <s v="Open"/>
    <m/>
    <s v="OSS Dashboards"/>
    <s v=" "/>
    <m/>
    <s v="Duplicate with Point- 80"/>
    <m/>
    <m/>
    <s v="Kaushalendra Kumar"/>
    <m/>
    <s v="Open"/>
    <s v="Duplicate"/>
    <s v=" "/>
    <s v=" "/>
    <s v=" "/>
    <m/>
    <m/>
    <m/>
    <m/>
    <m/>
    <m/>
    <s v="MOMGIS"/>
    <s v="Applications/Tools"/>
    <e v="#N/A"/>
    <m/>
    <m/>
    <m/>
    <m/>
    <e v="#N/A"/>
    <m/>
    <n v="1"/>
    <x v="0"/>
  </r>
  <r>
    <n v="919"/>
    <s v="M250"/>
    <x v="1"/>
    <d v="2023-10-11T00:00:00"/>
    <m/>
    <m/>
    <m/>
    <s v="NOC Operationalization"/>
    <s v="Full NOC Readiness"/>
    <s v="Full NOC to be ready by 10th Nov'23"/>
    <m/>
    <s v="Critical"/>
    <s v="Open"/>
    <m/>
    <s v=" "/>
    <s v=" "/>
    <s v="Closed"/>
    <s v="23-Sep-25: Approved shall be closed"/>
    <m/>
    <m/>
    <s v="Sivaprasad"/>
    <m/>
    <m/>
    <s v="COMPLETED &amp; APPROVED"/>
    <s v=" "/>
    <s v=" "/>
    <s v=" "/>
    <m/>
    <m/>
    <m/>
    <m/>
    <m/>
    <m/>
    <s v="MOMNOC Operationalization"/>
    <s v="Network"/>
    <s v="CLOSED"/>
    <m/>
    <m/>
    <m/>
    <d v="2025-09-23T00:00:00"/>
    <s v="Artefacts not Required"/>
    <m/>
    <n v="1"/>
    <x v="1"/>
  </r>
  <r>
    <n v="920"/>
    <s v="M251"/>
    <x v="1"/>
    <d v="2023-10-11T00:00:00"/>
    <m/>
    <m/>
    <m/>
    <s v="BSS"/>
    <s v="Resource Related"/>
    <s v="BSS Expert onboarding"/>
    <m/>
    <s v="Critical"/>
    <s v="Open"/>
    <m/>
    <s v=" "/>
    <s v=" "/>
    <m/>
    <s v=" "/>
    <m/>
    <m/>
    <s v="Manoj Nibrad"/>
    <m/>
    <s v="Open"/>
    <s v="Open"/>
    <s v=" "/>
    <s v=" "/>
    <s v=" "/>
    <m/>
    <m/>
    <m/>
    <m/>
    <m/>
    <m/>
    <s v="MOMBSS"/>
    <s v="Applications/Tools"/>
    <s v="OPEN"/>
    <m/>
    <m/>
    <m/>
    <m/>
    <e v="#N/A"/>
    <m/>
    <n v="1"/>
    <x v="0"/>
  </r>
  <r>
    <n v="921"/>
    <s v="M252"/>
    <x v="1"/>
    <d v="2023-10-11T00:00:00"/>
    <m/>
    <m/>
    <m/>
    <s v="Security &amp; Regulatory Compliance"/>
    <s v="Functional AT Plan"/>
    <s v="Share scope and test plans of the External Audit."/>
    <m/>
    <s v="Critical"/>
    <s v="Open"/>
    <m/>
    <s v=" "/>
    <s v=" "/>
    <m/>
    <s v="External audit is done by 3rd party broughtin by TFiber"/>
    <m/>
    <m/>
    <s v="Sarmendra"/>
    <m/>
    <m/>
    <s v="CLOSURE REVIEW PENDING "/>
    <s v=" "/>
    <s v=" "/>
    <s v=" "/>
    <m/>
    <m/>
    <m/>
    <m/>
    <m/>
    <m/>
    <s v="MOMSecurity &amp; Regulatory Compliance"/>
    <s v="Security"/>
    <s v="OPEN"/>
    <m/>
    <m/>
    <m/>
    <m/>
    <s v="Artefacts to be Submitted"/>
    <m/>
    <n v="1"/>
    <x v="2"/>
  </r>
  <r>
    <n v="922"/>
    <s v="M253"/>
    <x v="1"/>
    <d v="2023-10-11T00:00:00"/>
    <m/>
    <m/>
    <m/>
    <s v="Security &amp; Regulatory Compliance"/>
    <s v="Physical Execution"/>
    <s v="Physical User access : Button is used for exit and still L&amp;T have to finalise vendor "/>
    <m/>
    <s v="Critical"/>
    <s v="Open"/>
    <m/>
    <s v=" "/>
    <s v=" "/>
    <m/>
    <s v=" "/>
    <m/>
    <m/>
    <s v="Sarmendra"/>
    <m/>
    <s v="Open"/>
    <s v="Open"/>
    <s v=" "/>
    <s v=" "/>
    <s v=" "/>
    <m/>
    <m/>
    <m/>
    <m/>
    <m/>
    <m/>
    <s v="MOMSecurity &amp; Regulatory Compliance"/>
    <s v="Security"/>
    <s v="OPEN"/>
    <m/>
    <m/>
    <m/>
    <m/>
    <e v="#N/A"/>
    <m/>
    <n v="1"/>
    <x v="0"/>
  </r>
  <r>
    <n v="923"/>
    <s v="M254"/>
    <x v="1"/>
    <d v="2023-10-11T00:00:00"/>
    <m/>
    <m/>
    <m/>
    <s v="Security &amp; Regulatory Compliance"/>
    <s v="Dashboards"/>
    <s v="QoS reporting- Breakdown between automated and manual aspects"/>
    <m/>
    <s v="Critical"/>
    <s v="Open"/>
    <m/>
    <s v=" "/>
    <s v=" "/>
    <m/>
    <s v=" "/>
    <m/>
    <m/>
    <s v="Sarmendra"/>
    <m/>
    <s v="Open"/>
    <s v="Open"/>
    <s v=" "/>
    <s v=" "/>
    <s v=" "/>
    <m/>
    <m/>
    <m/>
    <m/>
    <m/>
    <m/>
    <s v="MOMSecurity &amp; Regulatory Compliance"/>
    <s v="Security"/>
    <s v="OPEN"/>
    <m/>
    <m/>
    <m/>
    <m/>
    <e v="#N/A"/>
    <m/>
    <n v="1"/>
    <x v="0"/>
  </r>
  <r>
    <n v="924"/>
    <s v="M255"/>
    <x v="1"/>
    <d v="2023-10-18T00:00:00"/>
    <m/>
    <m/>
    <m/>
    <s v="BSS"/>
    <s v="CSP User Experience"/>
    <s v="Back Button to be available in the Payment Screen. "/>
    <m/>
    <s v="Critical"/>
    <s v="Open"/>
    <m/>
    <s v=" "/>
    <s v=" "/>
    <m/>
    <s v=" "/>
    <m/>
    <m/>
    <s v="Manoj Nibrad"/>
    <m/>
    <s v="Open"/>
    <s v="Open"/>
    <s v=" "/>
    <s v=" "/>
    <s v=" "/>
    <m/>
    <m/>
    <m/>
    <m/>
    <m/>
    <m/>
    <s v="MOMBSS"/>
    <s v="Applications/Tools"/>
    <s v="OPEN"/>
    <m/>
    <m/>
    <m/>
    <m/>
    <e v="#N/A"/>
    <m/>
    <n v="1"/>
    <x v="0"/>
  </r>
  <r>
    <n v="925"/>
    <s v="M256"/>
    <x v="1"/>
    <d v="2023-10-18T00:00:00"/>
    <m/>
    <m/>
    <m/>
    <s v="BSS"/>
    <s v="CSP User Experience"/>
    <s v="Guidelines to be available to the user in the CAF upload stage, what to upload in CAF upload stage is not clear."/>
    <m/>
    <s v="Critical"/>
    <s v="Open"/>
    <m/>
    <s v=" "/>
    <s v=" "/>
    <m/>
    <s v=" "/>
    <m/>
    <m/>
    <s v="Manoj Nibrad"/>
    <m/>
    <s v="Open"/>
    <s v="Open"/>
    <s v=" "/>
    <s v=" "/>
    <s v=" "/>
    <m/>
    <m/>
    <m/>
    <m/>
    <m/>
    <m/>
    <s v="MOMBSS"/>
    <s v="Applications/Tools"/>
    <s v="OPEN"/>
    <m/>
    <m/>
    <m/>
    <m/>
    <e v="#N/A"/>
    <m/>
    <n v="1"/>
    <x v="0"/>
  </r>
  <r>
    <n v="926"/>
    <s v="M257"/>
    <x v="1"/>
    <d v="2023-10-18T00:00:00"/>
    <m/>
    <m/>
    <m/>
    <s v="BSS"/>
    <s v="CSP User Experience"/>
    <s v="Add a disclaimer for “Subject to Verification of CAF”, with notification trigger"/>
    <m/>
    <s v="Critical"/>
    <s v="Open"/>
    <m/>
    <s v=" "/>
    <s v=" "/>
    <m/>
    <s v=" "/>
    <m/>
    <m/>
    <s v="Manoj Nibrad"/>
    <m/>
    <s v="Open"/>
    <s v="Open"/>
    <s v=" "/>
    <s v=" "/>
    <s v=" "/>
    <m/>
    <m/>
    <m/>
    <m/>
    <m/>
    <m/>
    <s v="MOMBSS"/>
    <s v="Applications/Tools"/>
    <s v="OPEN"/>
    <m/>
    <m/>
    <m/>
    <m/>
    <e v="#N/A"/>
    <m/>
    <n v="1"/>
    <x v="0"/>
  </r>
  <r>
    <n v="927"/>
    <s v="M258"/>
    <x v="1"/>
    <d v="2023-10-18T00:00:00"/>
    <m/>
    <m/>
    <m/>
    <s v="BSS"/>
    <s v="CSP User Experience"/>
    <s v="Unable to view offline payment transactions uploaded"/>
    <m/>
    <s v="Critical"/>
    <s v="Open"/>
    <m/>
    <s v=" "/>
    <s v=" "/>
    <m/>
    <s v=" "/>
    <m/>
    <m/>
    <s v="Manoj Nibrad"/>
    <m/>
    <s v="Open"/>
    <s v="Open"/>
    <s v=" "/>
    <s v=" "/>
    <s v=" "/>
    <m/>
    <m/>
    <m/>
    <m/>
    <m/>
    <m/>
    <s v="MOMBSS"/>
    <s v="Applications/Tools"/>
    <s v="OPEN"/>
    <m/>
    <m/>
    <m/>
    <m/>
    <e v="#N/A"/>
    <m/>
    <n v="1"/>
    <x v="0"/>
  </r>
  <r>
    <n v="928"/>
    <s v="M259"/>
    <x v="1"/>
    <d v="2023-10-18T00:00:00"/>
    <m/>
    <m/>
    <m/>
    <s v="BSS"/>
    <s v="CSP User Experience"/>
    <s v="Mandatory sections of the CAF to be highlighted. "/>
    <m/>
    <s v="Critical"/>
    <s v="Open"/>
    <m/>
    <s v=" "/>
    <s v=" "/>
    <m/>
    <s v=" "/>
    <m/>
    <m/>
    <s v="Manoj Nibrad"/>
    <m/>
    <s v="Open"/>
    <s v="Open"/>
    <s v=" "/>
    <s v=" "/>
    <s v=" "/>
    <m/>
    <m/>
    <m/>
    <m/>
    <m/>
    <m/>
    <s v="MOMBSS"/>
    <s v="Applications/Tools"/>
    <s v="OPEN"/>
    <m/>
    <m/>
    <m/>
    <m/>
    <e v="#N/A"/>
    <m/>
    <n v="1"/>
    <x v="0"/>
  </r>
  <r>
    <n v="929"/>
    <s v="M26"/>
    <x v="1"/>
    <d v="2023-06-01T00:00:00"/>
    <m/>
    <m/>
    <m/>
    <s v="GIS"/>
    <s v="User Experience"/>
    <s v="GPON Fiber Termination plan adherence"/>
    <m/>
    <s v="Critical"/>
    <s v="Open"/>
    <m/>
    <s v="Gtech"/>
    <s v=" "/>
    <m/>
    <m/>
    <m/>
    <m/>
    <s v="Kaushalendra Kumar"/>
    <m/>
    <m/>
    <s v="CLOSURE REVIEW PENDING "/>
    <s v=" "/>
    <s v=" "/>
    <s v=" "/>
    <m/>
    <m/>
    <m/>
    <m/>
    <m/>
    <m/>
    <s v="MOMGIS"/>
    <s v="Applications/Tools"/>
    <s v="OPEN"/>
    <m/>
    <m/>
    <m/>
    <m/>
    <m/>
    <m/>
    <n v="1"/>
    <x v="2"/>
  </r>
  <r>
    <n v="930"/>
    <s v="M260"/>
    <x v="1"/>
    <d v="2023-10-18T00:00:00"/>
    <m/>
    <m/>
    <m/>
    <s v="BSS"/>
    <s v="CSP User Experience"/>
    <s v="Notifications for ticket via SMS and Email not received. "/>
    <m/>
    <s v="Critical"/>
    <s v="Open"/>
    <m/>
    <s v=" "/>
    <s v=" "/>
    <m/>
    <s v=" "/>
    <m/>
    <m/>
    <s v="Manoj Nibrad"/>
    <m/>
    <s v="Open"/>
    <s v="Open"/>
    <s v=" "/>
    <s v=" "/>
    <s v=" "/>
    <m/>
    <m/>
    <m/>
    <m/>
    <m/>
    <m/>
    <s v="MOMBSS"/>
    <s v="Applications/Tools"/>
    <s v="OPEN"/>
    <m/>
    <m/>
    <m/>
    <m/>
    <e v="#N/A"/>
    <m/>
    <n v="1"/>
    <x v="0"/>
  </r>
  <r>
    <n v="931"/>
    <s v="M261"/>
    <x v="1"/>
    <d v="2023-10-18T00:00:00"/>
    <m/>
    <m/>
    <m/>
    <s v="BSS"/>
    <s v="CSP User Experience"/>
    <s v="Received a Pop-up for incorrect entry of OTP despite entering the correct OTP"/>
    <m/>
    <s v="Critical"/>
    <s v="Open"/>
    <m/>
    <s v=" "/>
    <s v=" "/>
    <m/>
    <s v=" "/>
    <m/>
    <m/>
    <s v="Manoj Nibrad"/>
    <m/>
    <s v="Open"/>
    <s v="Open"/>
    <s v=" "/>
    <s v=" "/>
    <s v=" "/>
    <m/>
    <m/>
    <m/>
    <m/>
    <m/>
    <m/>
    <s v="MOMBSS"/>
    <s v="Applications/Tools"/>
    <s v="OPEN"/>
    <m/>
    <m/>
    <m/>
    <m/>
    <e v="#N/A"/>
    <m/>
    <n v="1"/>
    <x v="0"/>
  </r>
  <r>
    <n v="932"/>
    <s v="M262"/>
    <x v="1"/>
    <d v="2023-10-18T00:00:00"/>
    <m/>
    <m/>
    <m/>
    <s v="BSS"/>
    <s v="CSP User Experience"/>
    <s v=" Raised single ticket in CSP, however 3 distinct tickets are visible in CSP with same narration of issue, notification or alerts not received for any of these tickets.  "/>
    <m/>
    <s v="Critical"/>
    <s v="Open"/>
    <m/>
    <s v=" "/>
    <s v=" "/>
    <m/>
    <s v=" "/>
    <m/>
    <m/>
    <s v="Manoj Nibrad"/>
    <m/>
    <s v="Open"/>
    <s v="Open"/>
    <s v=" "/>
    <s v=" "/>
    <s v=" "/>
    <m/>
    <m/>
    <m/>
    <m/>
    <m/>
    <m/>
    <s v="MOMBSS"/>
    <s v="Applications/Tools"/>
    <s v="OPEN"/>
    <m/>
    <m/>
    <m/>
    <m/>
    <e v="#N/A"/>
    <m/>
    <n v="1"/>
    <x v="0"/>
  </r>
  <r>
    <n v="933"/>
    <s v="M263"/>
    <x v="1"/>
    <d v="2023-10-18T00:00:00"/>
    <m/>
    <m/>
    <m/>
    <s v="BSS"/>
    <s v="CSP User Experience"/>
    <s v="tickets raised are visible at the department level only, is this possible to be made available Departmental user wise?   "/>
    <m/>
    <s v="Critical"/>
    <s v="Open"/>
    <m/>
    <s v=" "/>
    <s v=" "/>
    <m/>
    <s v=" "/>
    <m/>
    <m/>
    <s v="Manoj Nibrad"/>
    <m/>
    <s v="Open"/>
    <s v="Open"/>
    <s v=" "/>
    <s v=" "/>
    <s v=" "/>
    <m/>
    <m/>
    <m/>
    <m/>
    <m/>
    <m/>
    <s v="MOMBSS"/>
    <s v="Applications/Tools"/>
    <s v="OPEN"/>
    <m/>
    <m/>
    <m/>
    <m/>
    <e v="#N/A"/>
    <m/>
    <n v="1"/>
    <x v="0"/>
  </r>
  <r>
    <n v="934"/>
    <s v="M264"/>
    <x v="1"/>
    <d v="2023-10-18T00:00:00"/>
    <m/>
    <m/>
    <m/>
    <s v="BSS"/>
    <s v="CSP User Experience"/>
    <s v="Searching by Order ID is case sensitive. "/>
    <m/>
    <s v="Critical"/>
    <s v="Open"/>
    <m/>
    <s v=" "/>
    <s v=" "/>
    <m/>
    <s v=" "/>
    <m/>
    <m/>
    <s v="Manoj Nibrad"/>
    <m/>
    <s v="Open"/>
    <s v="Open"/>
    <s v=" "/>
    <s v=" "/>
    <s v=" "/>
    <m/>
    <m/>
    <m/>
    <m/>
    <m/>
    <m/>
    <s v="MOMBSS"/>
    <s v="Applications/Tools"/>
    <s v="OPEN"/>
    <m/>
    <m/>
    <m/>
    <m/>
    <e v="#N/A"/>
    <m/>
    <n v="1"/>
    <x v="0"/>
  </r>
  <r>
    <n v="935"/>
    <s v="M265"/>
    <x v="1"/>
    <d v="2023-10-18T00:00:00"/>
    <m/>
    <m/>
    <m/>
    <s v="BSS"/>
    <s v="CSP User Experience"/>
    <s v="Receiving the “Pending Feasibility” confirmation message, then receiving result as “Feasible”"/>
    <m/>
    <s v="Critical"/>
    <s v="Open"/>
    <m/>
    <s v=" "/>
    <s v=" "/>
    <m/>
    <s v=" "/>
    <m/>
    <m/>
    <s v="Manoj Nibrad"/>
    <m/>
    <s v="Open"/>
    <s v="Open"/>
    <s v=" "/>
    <s v=" "/>
    <s v=" "/>
    <m/>
    <m/>
    <m/>
    <m/>
    <m/>
    <m/>
    <s v="MOMBSS"/>
    <s v="Applications/Tools"/>
    <s v="OPEN"/>
    <m/>
    <m/>
    <m/>
    <m/>
    <e v="#N/A"/>
    <m/>
    <n v="1"/>
    <x v="0"/>
  </r>
  <r>
    <n v="936"/>
    <s v="M266"/>
    <x v="1"/>
    <d v="2023-10-18T00:00:00"/>
    <m/>
    <m/>
    <m/>
    <s v="BSS"/>
    <s v="CSP User Experience"/>
    <s v="How does BSS handle dismantled GPs if there is no real-time sync between GIS-OSS"/>
    <m/>
    <s v="Critical"/>
    <s v="Open"/>
    <m/>
    <s v=" "/>
    <s v=" "/>
    <m/>
    <s v=" "/>
    <m/>
    <m/>
    <s v="Manoj Nibrad"/>
    <m/>
    <s v="Open"/>
    <s v="Open"/>
    <s v=" "/>
    <s v=" "/>
    <s v=" "/>
    <m/>
    <m/>
    <m/>
    <m/>
    <m/>
    <m/>
    <s v="MOMBSS"/>
    <s v="Applications/Tools"/>
    <s v="OPEN"/>
    <m/>
    <m/>
    <m/>
    <m/>
    <e v="#N/A"/>
    <m/>
    <n v="1"/>
    <x v="0"/>
  </r>
  <r>
    <n v="937"/>
    <s v="M267"/>
    <x v="1"/>
    <d v="2023-10-18T00:00:00"/>
    <m/>
    <m/>
    <m/>
    <s v="BSS"/>
    <s v="CSP User Experience"/>
    <s v="Cygnet product name showing in the top of the tab, to be removed."/>
    <m/>
    <s v="NON-Critical"/>
    <s v="Open"/>
    <m/>
    <s v=" "/>
    <s v=" "/>
    <m/>
    <s v=" "/>
    <m/>
    <m/>
    <s v="Manoj Nibrad"/>
    <m/>
    <s v="Open"/>
    <s v="Open"/>
    <s v=" "/>
    <s v=" "/>
    <s v=" "/>
    <m/>
    <m/>
    <m/>
    <m/>
    <m/>
    <m/>
    <s v="MOMBSS"/>
    <s v="Applications/Tools"/>
    <s v="OPEN"/>
    <m/>
    <m/>
    <m/>
    <m/>
    <e v="#N/A"/>
    <m/>
    <n v="1"/>
    <x v="0"/>
  </r>
  <r>
    <n v="938"/>
    <s v="M268"/>
    <x v="1"/>
    <d v="2023-10-18T00:00:00"/>
    <m/>
    <m/>
    <m/>
    <s v="BSS"/>
    <s v="CSP User Experience"/>
    <s v="GP names are not aligned to government list"/>
    <m/>
    <s v="Critical"/>
    <s v="Open"/>
    <m/>
    <s v=" "/>
    <s v=" "/>
    <m/>
    <s v=" "/>
    <m/>
    <m/>
    <s v="Manoj Nibrad"/>
    <m/>
    <s v="Open"/>
    <s v="Open"/>
    <s v=" "/>
    <s v=" "/>
    <s v=" "/>
    <m/>
    <m/>
    <m/>
    <m/>
    <m/>
    <m/>
    <s v="MOMBSS"/>
    <s v="Applications/Tools"/>
    <s v="OPEN"/>
    <m/>
    <m/>
    <m/>
    <m/>
    <e v="#N/A"/>
    <m/>
    <n v="1"/>
    <x v="0"/>
  </r>
  <r>
    <n v="939"/>
    <s v="M269"/>
    <x v="1"/>
    <d v="2023-10-18T00:00:00"/>
    <m/>
    <m/>
    <m/>
    <s v="BSS"/>
    <s v="CSP User Experience"/>
    <s v="Plot number to be renamed as Plot / House no"/>
    <m/>
    <s v="Critical"/>
    <s v="Open"/>
    <m/>
    <s v=" "/>
    <s v=" "/>
    <m/>
    <s v=" "/>
    <m/>
    <m/>
    <s v="Manoj Nibrad"/>
    <m/>
    <s v="Open"/>
    <s v="Open"/>
    <s v=" "/>
    <s v=" "/>
    <s v=" "/>
    <m/>
    <m/>
    <m/>
    <m/>
    <m/>
    <m/>
    <s v="MOMBSS"/>
    <s v="Applications/Tools"/>
    <s v="OPEN"/>
    <m/>
    <m/>
    <m/>
    <m/>
    <e v="#N/A"/>
    <m/>
    <n v="1"/>
    <x v="0"/>
  </r>
  <r>
    <n v="940"/>
    <s v="M27"/>
    <x v="1"/>
    <d v="2023-06-07T00:00:00"/>
    <m/>
    <m/>
    <m/>
    <s v="GIS"/>
    <s v="Handbook &amp; SOPs"/>
    <s v="Approval mechanism for object changes/deletion"/>
    <m/>
    <s v="Critical"/>
    <s v="Open"/>
    <m/>
    <s v="Gtech"/>
    <s v=" "/>
    <m/>
    <s v="Duplicate with Point- 81"/>
    <m/>
    <m/>
    <s v="Kaushalendra Kumar"/>
    <m/>
    <s v="Open"/>
    <s v="Duplicate"/>
    <s v=" "/>
    <s v=" "/>
    <s v=" "/>
    <m/>
    <m/>
    <m/>
    <m/>
    <m/>
    <m/>
    <s v="MOMGIS"/>
    <s v="Applications/Tools"/>
    <e v="#N/A"/>
    <m/>
    <m/>
    <m/>
    <m/>
    <e v="#N/A"/>
    <m/>
    <n v="1"/>
    <x v="0"/>
  </r>
  <r>
    <n v="941"/>
    <s v="M270"/>
    <x v="1"/>
    <d v="2023-10-18T00:00:00"/>
    <m/>
    <m/>
    <m/>
    <s v="BSS"/>
    <s v="CSP User Experience"/>
    <s v="In case of Manual Provisioning, is there a stage for Validation? "/>
    <m/>
    <s v="Critical"/>
    <s v="Open"/>
    <m/>
    <s v=" "/>
    <s v=" "/>
    <m/>
    <s v=" "/>
    <m/>
    <m/>
    <s v="Manoj Nibrad"/>
    <m/>
    <s v="Open"/>
    <s v="Open"/>
    <s v=" "/>
    <s v=" "/>
    <s v=" "/>
    <m/>
    <m/>
    <m/>
    <m/>
    <m/>
    <m/>
    <s v="MOMBSS"/>
    <s v="Applications/Tools"/>
    <s v="OPEN"/>
    <m/>
    <m/>
    <m/>
    <m/>
    <e v="#N/A"/>
    <m/>
    <n v="1"/>
    <x v="0"/>
  </r>
  <r>
    <n v="942"/>
    <s v="M271"/>
    <x v="1"/>
    <d v="2023-10-18T00:00:00"/>
    <m/>
    <m/>
    <m/>
    <s v="BSS"/>
    <s v="CSP User Experience"/>
    <s v="Unable to enter the OTP, Unable to close the Pop-up window for OTP, require either a “Close” button OR closing the Pop-up should be allowed by clicking outside the Pop-up."/>
    <m/>
    <s v="Critical"/>
    <s v="Open"/>
    <m/>
    <s v=" "/>
    <s v=" "/>
    <m/>
    <s v=" "/>
    <m/>
    <m/>
    <s v="Manoj Nibrad"/>
    <m/>
    <s v="Open"/>
    <s v="Open"/>
    <s v=" "/>
    <s v=" "/>
    <s v=" "/>
    <m/>
    <m/>
    <m/>
    <m/>
    <m/>
    <m/>
    <s v="MOMBSS"/>
    <s v="Applications/Tools"/>
    <s v="OPEN"/>
    <m/>
    <m/>
    <m/>
    <m/>
    <e v="#N/A"/>
    <m/>
    <n v="1"/>
    <x v="0"/>
  </r>
  <r>
    <n v="943"/>
    <s v="M272"/>
    <x v="1"/>
    <d v="2023-10-18T00:00:00"/>
    <m/>
    <m/>
    <m/>
    <s v="BSS"/>
    <s v="CSP User Experience"/>
    <s v="Unable to go back to Home Screen"/>
    <m/>
    <s v="Critical"/>
    <s v="Open"/>
    <m/>
    <s v=" "/>
    <s v=" "/>
    <m/>
    <s v=" "/>
    <m/>
    <m/>
    <s v="Manoj Nibrad"/>
    <m/>
    <s v="Open"/>
    <s v="Open"/>
    <s v=" "/>
    <s v=" "/>
    <s v=" "/>
    <m/>
    <m/>
    <m/>
    <m/>
    <m/>
    <m/>
    <s v="MOMBSS"/>
    <s v="Applications/Tools"/>
    <s v="OPEN"/>
    <m/>
    <m/>
    <m/>
    <m/>
    <e v="#N/A"/>
    <m/>
    <n v="1"/>
    <x v="0"/>
  </r>
  <r>
    <n v="944"/>
    <s v="M273"/>
    <x v="1"/>
    <d v="2023-10-18T00:00:00"/>
    <m/>
    <m/>
    <m/>
    <s v="BSS"/>
    <s v="CSP User Experience"/>
    <s v="In Landing Page, number of GPs is mentioned as 12,751, this number to be validated.  "/>
    <m/>
    <s v="Critical"/>
    <s v="Open"/>
    <m/>
    <s v=" "/>
    <s v=" "/>
    <m/>
    <s v=" "/>
    <m/>
    <m/>
    <s v="Manoj Nibrad"/>
    <m/>
    <s v="Open"/>
    <s v="Open"/>
    <s v=" "/>
    <s v=" "/>
    <s v=" "/>
    <m/>
    <m/>
    <m/>
    <m/>
    <m/>
    <m/>
    <s v="MOMBSS"/>
    <s v="Applications/Tools"/>
    <s v="OPEN"/>
    <m/>
    <m/>
    <m/>
    <m/>
    <e v="#N/A"/>
    <m/>
    <n v="1"/>
    <x v="0"/>
  </r>
  <r>
    <n v="945"/>
    <s v="M274"/>
    <x v="1"/>
    <d v="2023-10-18T00:00:00"/>
    <m/>
    <m/>
    <m/>
    <s v="BSS"/>
    <s v="CSP User Experience"/>
    <s v="Back Button required in Create Order and Order Summary screens"/>
    <m/>
    <s v="Critical"/>
    <s v="Open"/>
    <m/>
    <s v=" "/>
    <s v=" "/>
    <m/>
    <s v=" "/>
    <m/>
    <m/>
    <s v="Manoj Nibrad"/>
    <m/>
    <s v="Open"/>
    <s v="Open"/>
    <s v=" "/>
    <s v=" "/>
    <s v=" "/>
    <m/>
    <m/>
    <m/>
    <m/>
    <m/>
    <m/>
    <s v="MOMBSS"/>
    <s v="Applications/Tools"/>
    <s v="OPEN"/>
    <m/>
    <m/>
    <m/>
    <m/>
    <e v="#N/A"/>
    <m/>
    <n v="1"/>
    <x v="0"/>
  </r>
  <r>
    <n v="946"/>
    <s v="M275"/>
    <x v="1"/>
    <d v="2023-10-18T00:00:00"/>
    <m/>
    <m/>
    <m/>
    <s v="BSS"/>
    <s v="CSP User Experience"/>
    <s v="What is the purpose of displaying segment as G2G in CAF ?"/>
    <m/>
    <s v="Critical"/>
    <s v="Open"/>
    <m/>
    <s v=" "/>
    <s v=" "/>
    <m/>
    <s v=" "/>
    <m/>
    <m/>
    <s v="Manoj Nibrad"/>
    <m/>
    <s v="Open"/>
    <s v="Open"/>
    <s v=" "/>
    <s v=" "/>
    <s v=" "/>
    <m/>
    <m/>
    <m/>
    <m/>
    <m/>
    <m/>
    <s v="MOMBSS"/>
    <s v="Applications/Tools"/>
    <s v="OPEN"/>
    <m/>
    <m/>
    <m/>
    <m/>
    <e v="#N/A"/>
    <m/>
    <n v="1"/>
    <x v="0"/>
  </r>
  <r>
    <n v="947"/>
    <s v="M276"/>
    <x v="1"/>
    <d v="2023-10-18T00:00:00"/>
    <m/>
    <m/>
    <m/>
    <s v="BSS"/>
    <s v="CSP User Experience"/>
    <s v="How does a GI customer know the Site ID to be entered.  "/>
    <m/>
    <s v="Critical"/>
    <s v="Open"/>
    <m/>
    <s v=" "/>
    <s v=" "/>
    <m/>
    <s v=" "/>
    <m/>
    <m/>
    <s v="Manoj Nibrad"/>
    <m/>
    <s v="Open"/>
    <s v="Open"/>
    <s v=" "/>
    <s v=" "/>
    <s v=" "/>
    <m/>
    <m/>
    <m/>
    <m/>
    <m/>
    <m/>
    <s v="MOMBSS"/>
    <s v="Applications/Tools"/>
    <s v="OPEN"/>
    <m/>
    <m/>
    <m/>
    <m/>
    <e v="#N/A"/>
    <m/>
    <n v="1"/>
    <x v="0"/>
  </r>
  <r>
    <n v="948"/>
    <s v="M277"/>
    <x v="1"/>
    <d v="2023-10-18T00:00:00"/>
    <m/>
    <m/>
    <m/>
    <s v="BSS"/>
    <s v="CSP User Experience"/>
    <s v=" Payment is showing as Net banking for all transactions, including offline transactions. "/>
    <m/>
    <s v="Critical"/>
    <s v="Open"/>
    <m/>
    <s v=" "/>
    <s v=" "/>
    <m/>
    <s v=" "/>
    <m/>
    <m/>
    <s v="Manoj Nibrad"/>
    <m/>
    <s v="Open"/>
    <s v="Open"/>
    <s v=" "/>
    <s v=" "/>
    <s v=" "/>
    <m/>
    <m/>
    <m/>
    <m/>
    <m/>
    <m/>
    <s v="MOMBSS"/>
    <s v="Applications/Tools"/>
    <s v="OPEN"/>
    <m/>
    <m/>
    <m/>
    <m/>
    <e v="#N/A"/>
    <m/>
    <n v="1"/>
    <x v="0"/>
  </r>
  <r>
    <n v="949"/>
    <s v="M278"/>
    <x v="1"/>
    <d v="2023-10-18T00:00:00"/>
    <m/>
    <m/>
    <m/>
    <s v="BSS"/>
    <s v="CSP User Experience"/>
    <s v="Unable to see Order Summary just before Payment.  "/>
    <m/>
    <s v="Critical"/>
    <s v="Open"/>
    <m/>
    <s v=" "/>
    <s v=" "/>
    <m/>
    <s v=" "/>
    <m/>
    <m/>
    <s v="Manoj Nibrad"/>
    <m/>
    <s v="Open"/>
    <s v="Open"/>
    <s v=" "/>
    <s v=" "/>
    <s v=" "/>
    <m/>
    <m/>
    <m/>
    <m/>
    <m/>
    <m/>
    <s v="MOMBSS"/>
    <s v="Applications/Tools"/>
    <s v="OPEN"/>
    <m/>
    <m/>
    <m/>
    <m/>
    <e v="#N/A"/>
    <m/>
    <n v="1"/>
    <x v="0"/>
  </r>
  <r>
    <n v="950"/>
    <s v="M279"/>
    <x v="1"/>
    <d v="2023-10-18T00:00:00"/>
    <m/>
    <m/>
    <m/>
    <s v="BSS"/>
    <s v="CSP User Experience"/>
    <s v="Notification of Success / Failure to be available on Order Submission."/>
    <m/>
    <s v="NON-Critical"/>
    <s v="Open"/>
    <m/>
    <s v=" "/>
    <s v=" "/>
    <m/>
    <s v=" "/>
    <m/>
    <m/>
    <s v="Manoj Nibrad"/>
    <m/>
    <s v="Open"/>
    <s v="Open"/>
    <s v=" "/>
    <s v=" "/>
    <s v=" "/>
    <m/>
    <m/>
    <m/>
    <m/>
    <m/>
    <m/>
    <s v="MOMBSS"/>
    <s v="Applications/Tools"/>
    <s v="OPEN"/>
    <m/>
    <m/>
    <m/>
    <m/>
    <e v="#N/A"/>
    <m/>
    <n v="1"/>
    <x v="0"/>
  </r>
  <r>
    <n v="951"/>
    <s v="M28"/>
    <x v="1"/>
    <d v="2023-06-07T00:00:00"/>
    <m/>
    <m/>
    <m/>
    <s v="GIS"/>
    <s v="Handbook &amp; SOPs"/>
    <s v="Change Management Log/User Log history"/>
    <m/>
    <s v="Critical"/>
    <s v="Open"/>
    <m/>
    <s v="Gtech"/>
    <s v=" "/>
    <m/>
    <s v="Duplicate with Point- 82"/>
    <m/>
    <m/>
    <s v="Kaushalendra Kumar"/>
    <m/>
    <s v="Open"/>
    <s v="Duplicate"/>
    <s v=" "/>
    <s v=" "/>
    <s v=" "/>
    <m/>
    <m/>
    <m/>
    <m/>
    <m/>
    <m/>
    <s v="MOMGIS"/>
    <s v="Applications/Tools"/>
    <e v="#N/A"/>
    <m/>
    <m/>
    <m/>
    <m/>
    <e v="#N/A"/>
    <m/>
    <n v="1"/>
    <x v="0"/>
  </r>
  <r>
    <n v="952"/>
    <s v="M280"/>
    <x v="1"/>
    <d v="2023-10-18T00:00:00"/>
    <m/>
    <m/>
    <m/>
    <s v="BSS"/>
    <s v="CSP User Experience"/>
    <s v="In Payment Screen, add a disclaimer that “Payment details are subject to verification for offline payments” to cover for the scenario of wrong / incorrect Payment ID provided by the user.  "/>
    <m/>
    <s v="Critical"/>
    <s v="Open"/>
    <m/>
    <s v=" "/>
    <s v=" "/>
    <m/>
    <s v=" "/>
    <m/>
    <m/>
    <s v="Manoj Nibrad"/>
    <m/>
    <s v="Open"/>
    <s v="Open"/>
    <s v=" "/>
    <s v=" "/>
    <s v=" "/>
    <m/>
    <m/>
    <m/>
    <m/>
    <m/>
    <m/>
    <s v="MOMBSS"/>
    <s v="Applications/Tools"/>
    <s v="OPEN"/>
    <m/>
    <m/>
    <m/>
    <m/>
    <e v="#N/A"/>
    <m/>
    <n v="1"/>
    <x v="0"/>
  </r>
  <r>
    <n v="953"/>
    <s v="M281"/>
    <x v="1"/>
    <d v="2023-10-18T00:00:00"/>
    <m/>
    <m/>
    <m/>
    <s v="BSS"/>
    <s v="CSP User Experience"/>
    <s v="Is a location added in CSP visible in the CRM as a lead?  "/>
    <m/>
    <s v="Critical"/>
    <s v="Open"/>
    <m/>
    <s v=" "/>
    <s v=" "/>
    <m/>
    <s v=" "/>
    <m/>
    <m/>
    <s v="Manoj Nibrad"/>
    <m/>
    <s v="Open"/>
    <s v="Open"/>
    <s v=" "/>
    <s v=" "/>
    <s v=" "/>
    <m/>
    <m/>
    <m/>
    <m/>
    <m/>
    <m/>
    <s v="MOMBSS"/>
    <s v="Applications/Tools"/>
    <s v="OPEN"/>
    <m/>
    <m/>
    <m/>
    <m/>
    <e v="#N/A"/>
    <m/>
    <n v="1"/>
    <x v="0"/>
  </r>
  <r>
    <n v="954"/>
    <s v="M282"/>
    <x v="1"/>
    <d v="2023-10-18T00:00:00"/>
    <m/>
    <m/>
    <m/>
    <s v="BSS"/>
    <s v="CSP User Experience"/>
    <s v="While adding a new location using the map, searching by name is working (example- Jagtial), however searching by Lat-Long is not working.  "/>
    <m/>
    <s v="Critical"/>
    <s v="Open"/>
    <m/>
    <s v=" "/>
    <s v=" "/>
    <m/>
    <s v=" "/>
    <m/>
    <m/>
    <s v="Manoj Nibrad"/>
    <m/>
    <s v="Open"/>
    <s v="Open"/>
    <s v=" "/>
    <s v=" "/>
    <s v=" "/>
    <m/>
    <m/>
    <m/>
    <m/>
    <m/>
    <m/>
    <s v="MOMBSS"/>
    <s v="Applications/Tools"/>
    <s v="OPEN"/>
    <m/>
    <m/>
    <m/>
    <m/>
    <e v="#N/A"/>
    <m/>
    <n v="1"/>
    <x v="0"/>
  </r>
  <r>
    <n v="955"/>
    <s v="M283"/>
    <x v="1"/>
    <d v="2023-10-18T00:00:00"/>
    <m/>
    <m/>
    <m/>
    <s v="BSS"/>
    <s v="CSP User Experience"/>
    <s v="Added a location, but GP name is not getting populated, how is this address added in the CRM, received a pop-up alert for location confirmation, but this location is not added to the list.  "/>
    <m/>
    <s v="Critical"/>
    <s v="Open"/>
    <m/>
    <s v=" "/>
    <s v=" "/>
    <m/>
    <s v=" "/>
    <m/>
    <m/>
    <s v="Manoj Nibrad"/>
    <m/>
    <s v="Open"/>
    <s v="Open"/>
    <s v=" "/>
    <s v=" "/>
    <s v=" "/>
    <m/>
    <m/>
    <m/>
    <m/>
    <m/>
    <m/>
    <s v="MOMBSS"/>
    <s v="Applications/Tools"/>
    <s v="OPEN"/>
    <m/>
    <m/>
    <m/>
    <m/>
    <e v="#N/A"/>
    <m/>
    <n v="1"/>
    <x v="0"/>
  </r>
  <r>
    <n v="956"/>
    <s v="M284"/>
    <x v="1"/>
    <d v="2023-10-18T00:00:00"/>
    <m/>
    <m/>
    <m/>
    <s v="BSS"/>
    <s v="CSP User Experience"/>
    <s v="Product Selection screen did not display “Last Mile Connectivity” with no view to scroll right, either restrict the size of the location name or display all columns in a single page.  "/>
    <m/>
    <s v="Critical"/>
    <s v="Open"/>
    <m/>
    <s v=" "/>
    <s v=" "/>
    <m/>
    <s v=" "/>
    <m/>
    <m/>
    <s v="Manoj Nibrad"/>
    <m/>
    <s v="Open"/>
    <s v="Open"/>
    <s v=" "/>
    <s v=" "/>
    <s v=" "/>
    <m/>
    <m/>
    <m/>
    <m/>
    <m/>
    <m/>
    <s v="MOMBSS"/>
    <s v="Applications/Tools"/>
    <s v="OPEN"/>
    <m/>
    <m/>
    <m/>
    <m/>
    <e v="#N/A"/>
    <m/>
    <n v="1"/>
    <x v="0"/>
  </r>
  <r>
    <n v="957"/>
    <s v="M285"/>
    <x v="1"/>
    <d v="2023-10-18T00:00:00"/>
    <m/>
    <m/>
    <m/>
    <s v="BSS"/>
    <s v="CSP User Experience"/>
    <s v="Email notifications not being triggered for a few actions where events are not configured "/>
    <m/>
    <s v="Critical"/>
    <s v="Open"/>
    <m/>
    <s v=" "/>
    <s v=" "/>
    <m/>
    <s v=" "/>
    <m/>
    <m/>
    <s v="Manoj Nibrad"/>
    <m/>
    <s v="Open"/>
    <s v="Open"/>
    <s v=" "/>
    <s v=" "/>
    <s v=" "/>
    <m/>
    <m/>
    <m/>
    <m/>
    <m/>
    <m/>
    <s v="MOMBSS"/>
    <s v="Applications/Tools"/>
    <s v="OPEN"/>
    <m/>
    <m/>
    <m/>
    <m/>
    <e v="#N/A"/>
    <m/>
    <n v="1"/>
    <x v="0"/>
  </r>
  <r>
    <n v="958"/>
    <s v="M286"/>
    <x v="1"/>
    <d v="2023-10-18T00:00:00"/>
    <m/>
    <m/>
    <m/>
    <s v="BSS"/>
    <s v="CSP User Experience"/>
    <s v="Received order confirmation, but no notifications received for payment, no notification on save order."/>
    <m/>
    <s v="Critical"/>
    <s v="Open"/>
    <m/>
    <s v=" "/>
    <s v=" "/>
    <m/>
    <s v=" "/>
    <m/>
    <m/>
    <s v="Manoj Nibrad"/>
    <m/>
    <s v="Open"/>
    <s v="Open"/>
    <s v=" "/>
    <s v=" "/>
    <s v=" "/>
    <m/>
    <m/>
    <m/>
    <m/>
    <m/>
    <m/>
    <s v="MOMBSS"/>
    <s v="Applications/Tools"/>
    <s v="OPEN"/>
    <m/>
    <m/>
    <m/>
    <m/>
    <e v="#N/A"/>
    <m/>
    <n v="1"/>
    <x v="0"/>
  </r>
  <r>
    <n v="959"/>
    <s v="M287"/>
    <x v="1"/>
    <d v="2023-10-18T00:00:00"/>
    <m/>
    <m/>
    <m/>
    <s v="BSS"/>
    <s v="CSP User Experience"/>
    <s v="What is the Transaction number? "/>
    <m/>
    <s v="NON-Critical"/>
    <s v="Open"/>
    <m/>
    <s v=" "/>
    <s v=" "/>
    <m/>
    <s v=" "/>
    <m/>
    <m/>
    <s v="Manoj Nibrad"/>
    <m/>
    <s v="Open"/>
    <s v="Open"/>
    <s v=" "/>
    <s v=" "/>
    <s v=" "/>
    <m/>
    <m/>
    <m/>
    <m/>
    <m/>
    <m/>
    <s v="MOMBSS"/>
    <s v="Applications/Tools"/>
    <s v="OPEN"/>
    <m/>
    <m/>
    <m/>
    <m/>
    <e v="#N/A"/>
    <m/>
    <n v="1"/>
    <x v="0"/>
  </r>
  <r>
    <n v="960"/>
    <s v="M288"/>
    <x v="1"/>
    <d v="2023-10-18T00:00:00"/>
    <m/>
    <m/>
    <m/>
    <s v="BSS"/>
    <s v="CSP User Experience"/>
    <s v="While adding a new address, selected a gram panchayat, changed Lat-Long, provided address details, successfully added these details, but the address for GP name is not seen, to be shown. "/>
    <m/>
    <s v="NON-Critical"/>
    <s v="Open"/>
    <m/>
    <s v=" "/>
    <s v=" "/>
    <m/>
    <s v=" "/>
    <m/>
    <m/>
    <s v="Manoj Nibrad"/>
    <m/>
    <s v="Open"/>
    <s v="Open"/>
    <s v=" "/>
    <s v=" "/>
    <s v=" "/>
    <m/>
    <m/>
    <m/>
    <m/>
    <m/>
    <m/>
    <s v="MOMBSS"/>
    <s v="Applications/Tools"/>
    <s v="OPEN"/>
    <m/>
    <m/>
    <m/>
    <m/>
    <e v="#N/A"/>
    <m/>
    <n v="1"/>
    <x v="0"/>
  </r>
  <r>
    <n v="961"/>
    <s v="M289"/>
    <x v="1"/>
    <d v="2023-10-19T00:00:00"/>
    <m/>
    <m/>
    <m/>
    <s v="NOC Operationalization"/>
    <s v="Interim NOC"/>
    <s v="Provide a list of points that need to be available for the Network Launch targeted for November 30th, 2023. Identify the points that will be included in the roadmap and specify the timelines for their implementation"/>
    <m/>
    <s v="Critical"/>
    <s v="Completed"/>
    <m/>
    <s v=" "/>
    <s v=" "/>
    <s v="Closed"/>
    <s v="23-Sep-25: Approved shall be closed"/>
    <m/>
    <m/>
    <s v="Sivaprasad"/>
    <m/>
    <m/>
    <s v="COMPLETED &amp; APPROVED"/>
    <s v=" "/>
    <s v=" "/>
    <s v=" "/>
    <m/>
    <m/>
    <m/>
    <m/>
    <m/>
    <m/>
    <s v="MOMNOC Operationalization"/>
    <s v="Network"/>
    <s v="CLOSED"/>
    <m/>
    <m/>
    <m/>
    <d v="2025-09-23T00:00:00"/>
    <s v="Artefacts not Required"/>
    <m/>
    <n v="1"/>
    <x v="1"/>
  </r>
  <r>
    <n v="962"/>
    <s v="M29"/>
    <x v="1"/>
    <d v="2023-06-07T00:00:00"/>
    <m/>
    <m/>
    <m/>
    <s v="GIS"/>
    <s v="Handbook &amp; SOPs"/>
    <s v="Data Validation Rules document"/>
    <m/>
    <s v="Critical"/>
    <s v="Open"/>
    <m/>
    <s v="Gtech"/>
    <s v=" "/>
    <m/>
    <m/>
    <m/>
    <m/>
    <s v="Kaushalendra Kumar"/>
    <m/>
    <m/>
    <s v="CLOSURE REVIEW PENDING "/>
    <s v=" "/>
    <s v=" "/>
    <s v=" "/>
    <m/>
    <m/>
    <m/>
    <m/>
    <m/>
    <m/>
    <s v="MOMGIS"/>
    <s v="Applications/Tools"/>
    <s v="OPEN"/>
    <m/>
    <m/>
    <m/>
    <m/>
    <m/>
    <m/>
    <n v="1"/>
    <x v="2"/>
  </r>
  <r>
    <n v="963"/>
    <s v="M290"/>
    <x v="1"/>
    <d v="2023-10-19T00:00:00"/>
    <m/>
    <m/>
    <m/>
    <s v="NOC Operationalization"/>
    <s v="Interim NOC"/>
    <s v="explain their approach for handling Operations and Maintenance (O&amp;M) to meet the SLAs (Service Level Agreements) and provide process documents for features that are currently unavailable."/>
    <m/>
    <s v="Critical"/>
    <s v="Open"/>
    <m/>
    <s v=" "/>
    <s v=" "/>
    <s v="Closed"/>
    <s v="23-Sep-25: Approved shall be closed"/>
    <m/>
    <m/>
    <s v="Sivaprasad"/>
    <m/>
    <m/>
    <s v="COMPLETED &amp; APPROVED"/>
    <s v=" "/>
    <s v=" "/>
    <s v=" "/>
    <m/>
    <m/>
    <m/>
    <m/>
    <m/>
    <m/>
    <s v="MOMNOC Operationalization"/>
    <s v="Network"/>
    <s v="CLOSED"/>
    <m/>
    <m/>
    <m/>
    <d v="2025-09-23T00:00:00"/>
    <s v="Artefacts not Required"/>
    <m/>
    <n v="1"/>
    <x v="1"/>
  </r>
  <r>
    <n v="964"/>
    <s v="M291"/>
    <x v="1"/>
    <d v="2023-10-19T00:00:00"/>
    <m/>
    <m/>
    <m/>
    <s v="NOC Operationalization"/>
    <s v="Interim NOC"/>
    <s v="To clarify how they plan to transition the O&amp;M responsibilities and data once the currently unavailable features are made available."/>
    <m/>
    <s v="Critical"/>
    <s v="Open"/>
    <m/>
    <s v=" "/>
    <s v=" "/>
    <s v="Closed"/>
    <s v="23-Sep-25: Approved shall be closed"/>
    <m/>
    <m/>
    <s v="Sivaprasad"/>
    <m/>
    <m/>
    <s v="COMPLETED &amp; APPROVED"/>
    <s v=" "/>
    <s v=" "/>
    <s v=" "/>
    <m/>
    <m/>
    <m/>
    <m/>
    <m/>
    <m/>
    <s v="MOMNOC Operationalization"/>
    <s v="Network"/>
    <s v="CLOSED"/>
    <m/>
    <m/>
    <m/>
    <d v="2025-09-23T00:00:00"/>
    <s v="Artefacts not Required"/>
    <m/>
    <n v="1"/>
    <x v="1"/>
  </r>
  <r>
    <n v="965"/>
    <s v="M292"/>
    <x v="1"/>
    <d v="2023-10-19T00:00:00"/>
    <m/>
    <m/>
    <m/>
    <s v="NOC Operationalization"/>
    <s v="Interim NOC"/>
    <s v="Evidence from L&amp;T on the timelines for fulfilling the feature gaps"/>
    <m/>
    <s v="Critical"/>
    <s v="Open"/>
    <m/>
    <s v=" "/>
    <s v=" "/>
    <s v="Closed"/>
    <s v="23-Sep-25: Approved shall be closed"/>
    <m/>
    <m/>
    <s v="Sivaprasad"/>
    <m/>
    <m/>
    <s v="COMPLETED &amp; APPROVED"/>
    <s v=" "/>
    <s v=" "/>
    <s v=" "/>
    <m/>
    <m/>
    <m/>
    <m/>
    <m/>
    <m/>
    <s v="MOMNOC Operationalization"/>
    <s v="Network"/>
    <s v="CLOSED"/>
    <m/>
    <m/>
    <m/>
    <d v="2025-09-23T00:00:00"/>
    <s v="Artefacts not Required"/>
    <m/>
    <n v="1"/>
    <x v="1"/>
  </r>
  <r>
    <n v="966"/>
    <s v="M293"/>
    <x v="1"/>
    <d v="2023-10-19T00:00:00"/>
    <m/>
    <m/>
    <m/>
    <s v="BSS"/>
    <s v="GeM Integration"/>
    <s v="GeM integration with BSS: the point may be deferred for 6 months, with timeline to be added by L&amp;T for next_x000a_review, L&amp;T to issue a Note (Note 1) recording this statement.  "/>
    <m/>
    <s v="NON-Critical"/>
    <s v="Open"/>
    <m/>
    <s v=" "/>
    <s v=" "/>
    <m/>
    <s v=" "/>
    <m/>
    <m/>
    <s v="Manoj Nibrad"/>
    <m/>
    <s v="Open"/>
    <s v="Open"/>
    <s v=" "/>
    <s v=" "/>
    <s v=" "/>
    <m/>
    <m/>
    <m/>
    <m/>
    <m/>
    <m/>
    <s v="MOMBSS"/>
    <s v="Applications/Tools"/>
    <s v="OPEN"/>
    <m/>
    <m/>
    <m/>
    <m/>
    <e v="#N/A"/>
    <m/>
    <n v="1"/>
    <x v="0"/>
  </r>
  <r>
    <n v="967"/>
    <s v="M294"/>
    <x v="1"/>
    <d v="2023-10-19T00:00:00"/>
    <m/>
    <m/>
    <m/>
    <s v="GPON"/>
    <s v="Interim NOC"/>
    <s v="Request a Note (Note 2) from L&amp;T addressing the impact of the unavailability of NBI API availability for BW query Dependent on new OLT build for GI deployment and how NOC operations will be managed in the interim period until the required features are developed and integrated with seamless transition."/>
    <m/>
    <s v="Critical"/>
    <s v="Open"/>
    <m/>
    <s v="Nokia OEM"/>
    <s v="AMS"/>
    <m/>
    <s v="Duplicate point of 472 - T175"/>
    <s v="Duplicate"/>
    <m/>
    <s v="Sayyad Pasha"/>
    <m/>
    <s v="Open"/>
    <s v="DEPENDENCY(Client/Ext.)"/>
    <s v=" "/>
    <s v=" "/>
    <s v=" "/>
    <m/>
    <m/>
    <m/>
    <m/>
    <m/>
    <m/>
    <s v="MOMGPON"/>
    <s v="GPON"/>
    <s v="OPEN"/>
    <m/>
    <m/>
    <s v="Duplicate"/>
    <m/>
    <e v="#VALUE!"/>
    <m/>
    <n v="1"/>
    <x v="0"/>
  </r>
  <r>
    <n v="968"/>
    <s v="M295"/>
    <x v="1"/>
    <d v="2023-10-19T00:00:00"/>
    <m/>
    <m/>
    <m/>
    <s v="GPON"/>
    <s v="Integration"/>
    <s v="Point No. 175: CR for Nokia API integration to resolve BW query and PMS-related issues._x000a_1. Note 2 should also cover Point No. 175._x000a_2. Set a target completion date of November 20th '23 for this activity."/>
    <m/>
    <s v="Critical"/>
    <s v="Open"/>
    <m/>
    <s v="Nokia OEM"/>
    <s v="AMS"/>
    <m/>
    <s v="Duplicate point of 472 - T175"/>
    <s v="Duplicate"/>
    <m/>
    <s v="Sayyad Pasha"/>
    <m/>
    <s v="Open"/>
    <s v="DEPENDENCY(Client/Ext.)"/>
    <s v=" "/>
    <s v=" "/>
    <s v=" "/>
    <m/>
    <m/>
    <m/>
    <m/>
    <m/>
    <m/>
    <s v="MOMGPON"/>
    <s v="GPON"/>
    <s v="OPEN"/>
    <m/>
    <m/>
    <s v="Duplicate"/>
    <m/>
    <e v="#N/A"/>
    <m/>
    <n v="1"/>
    <x v="0"/>
  </r>
  <r>
    <n v="969"/>
    <s v="M296"/>
    <x v="1"/>
    <d v="2023-10-19T00:00:00"/>
    <m/>
    <m/>
    <m/>
    <s v="GPON"/>
    <s v="Upgradation"/>
    <s v="Point No. 179: Troubleshooting required with Tejas and Nokia for Tejas ONT firmware upgrade issue._x000a_1. Technical Head from L&amp;T to seek support from L&amp;T-Contracts team and aim for implementation within 15-20 days from the resolution of the issue._x000a_2. L&amp;T to submit the agreed Scope between L&amp;T and NOC OEMs (primarily OSS, BSS, NSO) by October 24th '23._x000a_3.Request a Note (Note 3) outlining the interim/final solution and an undertaking co-signed by Package Owners to be submitted by October 26th '23._x000a_4.Target completion of Point No. 179 by November 20th '23."/>
    <m/>
    <s v="Critical"/>
    <s v="Open"/>
    <m/>
    <s v=" "/>
    <s v=" "/>
    <m/>
    <m/>
    <m/>
    <m/>
    <s v="Sayyad Pasha"/>
    <m/>
    <m/>
    <s v="COMPLETED &amp; APPROVED"/>
    <s v="AD-UT-Tfiber"/>
    <d v="2025-04-30T00:00:00"/>
    <s v=" \\172.28.9.34\Artefacts_T-Fiber TNOC Tracker\GPON\T179"/>
    <m/>
    <m/>
    <m/>
    <m/>
    <m/>
    <m/>
    <s v="MOMGPON"/>
    <s v="GPON"/>
    <s v="CLOSED"/>
    <m/>
    <m/>
    <m/>
    <d v="2025-04-30T00:00:00"/>
    <s v=" \\172.28.9.34\Artefacts_T-Fiber TNOC Tracker\GPON\T179"/>
    <m/>
    <n v="1"/>
    <x v="1"/>
  </r>
  <r>
    <n v="970"/>
    <s v="M297"/>
    <x v="1"/>
    <d v="2023-10-19T00:00:00"/>
    <m/>
    <m/>
    <m/>
    <s v="GPON"/>
    <s v="Upgradation"/>
    <s v="Point No. 180: Nokia ONT to support NAT, DHCP in both Router and Bridge modes._x000a_1. Instruct L&amp;T to identify the number of ONTs in the warehouse and send them to the Nokia Warehouse immediately for upgrade._x000a_2. Coordinate with Package B&amp;C for similar actions._x000a_3.Note 4 on the mitigation and deployment plan for remediation, along with the_x000a_timelines, testing to be part of the method of deployment.  "/>
    <m/>
    <s v="Critical"/>
    <s v="Open"/>
    <m/>
    <s v="Nokia OEM"/>
    <s v="ONT"/>
    <m/>
    <s v="Duplicate point of 472 - T180"/>
    <s v="Duplicate"/>
    <m/>
    <s v="Sayyad Pasha"/>
    <m/>
    <s v="Open"/>
    <s v="Duplicate"/>
    <s v=" "/>
    <s v=" "/>
    <s v=" "/>
    <m/>
    <m/>
    <m/>
    <m/>
    <m/>
    <m/>
    <s v="MOMGPON"/>
    <s v="GPON"/>
    <s v="CLOSED"/>
    <m/>
    <m/>
    <s v="Duplicate"/>
    <m/>
    <s v="Artefacts not Required"/>
    <m/>
    <n v="1"/>
    <x v="0"/>
  </r>
  <r>
    <n v="971"/>
    <s v="M298"/>
    <x v="1"/>
    <d v="2023-10-19T00:00:00"/>
    <m/>
    <m/>
    <m/>
    <s v="IP/MPLS"/>
    <s v="Service Solution"/>
    <s v="Point No. 186: IPTV to Household ,Point No. 190: CCTV Multicast ,Point No. 193: SDC content to Household and GI ,Point No. 194: Incremental Product/ Services finalization in T-Fiber network,Point No. 197: Service Provisioning PoC for SCCM/NSO - MVPN (all scenarios) ,Point No. 198: Simulation and testing network for parameters like network convergence etc &amp; Point No. 344: CCTV Solution - solution to start PoC with DC connectivity at Cyberabad location as receiver and Sircilla_x000a_NVR as source._x000a__x000a_To respond with relevant evidence on_x000a_how the scope is contracted between L&amp;T and its NOC OEMs, how L&amp;T will implement the Network AT given_x000a_the Launch date of 30th November ’23.  "/>
    <m/>
    <s v="Critical"/>
    <s v="Open"/>
    <m/>
    <s v=" "/>
    <s v=" "/>
    <m/>
    <s v="25-Sep-25: Aretfacts to be uploaded for closure_x000a_All updated in 472 tracker_x000a_186, 190 - Closed_x000a_344 - CCTV PoC completed._x000a_193 - Plan re-submitted on 12-Sep-25_x000a_198 - Pending, OEM dependancy_x000a_197 - NSO point"/>
    <s v="L&amp;T"/>
    <s v="RS Rao"/>
    <s v="RS Rao"/>
    <m/>
    <m/>
    <s v="COMPLETED &amp; APPROVED"/>
    <s v="AD-UT-Tfiber"/>
    <d v="2025-05-05T00:00:00"/>
    <s v="T186 - \\172.28.9.34\Artefacts_T-Fiber TNOC Tracker\IPMPLS\House Hold VoIP Services Design LLD V1.2 - t187.pdf_x000a_T190 - \\172.28.9.34\Artefacts_T-Fiber TNOC Tracker\IPMPLS\CCTV Multicast Solution LLD V1.2 - T190.pdf_x000a_T344 - "/>
    <m/>
    <m/>
    <m/>
    <m/>
    <m/>
    <m/>
    <s v="MOMIP/MPLS"/>
    <s v="IPMPLS"/>
    <s v="CLOSED"/>
    <m/>
    <m/>
    <m/>
    <d v="2025-05-05T00:00:00"/>
    <s v="\\172.28.9.34\Artefacts_T-Fiber TNOC Tracker\IPMPLS\House Hold VoIP Services Design LLD V1.2 - t187.pdf"/>
    <m/>
    <n v="1"/>
    <x v="1"/>
  </r>
  <r>
    <n v="972"/>
    <s v="M299"/>
    <x v="1"/>
    <d v="2023-10-19T00:00:00"/>
    <m/>
    <m/>
    <m/>
    <s v="NSO"/>
    <s v="Design features"/>
    <s v="Point No. 221: MAG/GAC ports reservation feasibility for services booked in BSS with payments made._x000a_- BSS-SME, L&amp;T to seek clarity on port reservation as a business requirement and the time period required for reservation._x000a_- Head Telecom Networks, L&amp;T to record the statement that the port reservation is not a blocker for Network Launch._x000a_- Request a Note (Note 5) documenting the statement made by Head Telecom Networks._x000a_- L&amp;T to make a decision on the period of port reservation considering the scope of NOC O&amp;M for 7 years."/>
    <m/>
    <s v="Critical"/>
    <s v="Open"/>
    <m/>
    <s v=" "/>
    <s v=" "/>
    <m/>
    <s v=" "/>
    <m/>
    <m/>
    <s v="Jayant Madavi"/>
    <m/>
    <s v="Open"/>
    <s v="Open"/>
    <s v=" "/>
    <s v=" "/>
    <s v=" "/>
    <m/>
    <m/>
    <m/>
    <m/>
    <m/>
    <m/>
    <s v="MOMNSO"/>
    <s v="Applications/Tools"/>
    <s v="OPEN"/>
    <m/>
    <m/>
    <m/>
    <m/>
    <s v=" \\172.28.9.34\Artefacts_T-Fiber TNOC Tracker\IPMPLS\CCTV Multicast Solution LLD V1.2 - T190.pdf"/>
    <m/>
    <n v="1"/>
    <x v="0"/>
  </r>
  <r>
    <n v="973"/>
    <s v="M3"/>
    <x v="1"/>
    <d v="2023-03-27T00:00:00"/>
    <m/>
    <m/>
    <m/>
    <s v="NOC Operationalization"/>
    <s v="Full NOC Readiness"/>
    <s v="Present a plan on how digital processes and tools will be used for GI connectivity provisioning, customer acceptance, and O&amp;M functions"/>
    <m/>
    <s v="Critical"/>
    <s v="Open"/>
    <m/>
    <s v="OSS Dashboards"/>
    <s v=" "/>
    <s v="WIP"/>
    <s v=" "/>
    <s v="L&amp;T"/>
    <s v="Sivaprasad"/>
    <s v="Sivaprasad"/>
    <m/>
    <s v="Open"/>
    <s v="WIP"/>
    <s v=" "/>
    <s v=" "/>
    <s v=" "/>
    <m/>
    <m/>
    <m/>
    <m/>
    <m/>
    <m/>
    <s v="MOMNOC Operationalization"/>
    <s v="Network"/>
    <s v="OPEN"/>
    <m/>
    <m/>
    <m/>
    <m/>
    <s v=" \\172.28.9.34\Artefacts_T-Fiber TNOC Tracker\IPMPLS\CCTV Multicast Solution LLD V1.2 - T190.pdf"/>
    <m/>
    <n v="1"/>
    <x v="0"/>
  </r>
  <r>
    <n v="974"/>
    <s v="M30"/>
    <x v="1"/>
    <d v="2023-06-07T00:00:00"/>
    <m/>
    <m/>
    <m/>
    <s v="GIS"/>
    <s v="User Experience"/>
    <s v="Show duct length, Cable length, chambers, and joint closures in a Mandal"/>
    <m/>
    <s v="NON-Critical"/>
    <s v="Open"/>
    <m/>
    <s v="Gtech"/>
    <s v=" "/>
    <m/>
    <m/>
    <m/>
    <m/>
    <s v="Kaushalendra Kumar"/>
    <m/>
    <m/>
    <s v="CLOSURE REVIEW PENDING "/>
    <s v=" "/>
    <s v=" "/>
    <s v=" "/>
    <m/>
    <m/>
    <m/>
    <m/>
    <m/>
    <m/>
    <s v="MOMGIS"/>
    <s v="Applications/Tools"/>
    <s v="OPEN"/>
    <m/>
    <m/>
    <m/>
    <m/>
    <m/>
    <m/>
    <n v="1"/>
    <x v="2"/>
  </r>
  <r>
    <n v="975"/>
    <s v="M300"/>
    <x v="1"/>
    <d v="2023-10-19T00:00:00"/>
    <m/>
    <m/>
    <m/>
    <s v="NSO"/>
    <s v="Development &amp; Unit Testing"/>
    <s v="Point No. 223: IPTV tested needs to be finalised for additional configuration for multicast and tested as per lab availability and final sign off_x000a_Technical Head, L&amp;T to get the solution sign-off from T-Fiber for additional IPTV configuration and testing._x000a_- Target implementation date set for November 15th '23._x000a_- Request a Note (Note 6) recording the statement that this point is not a blocker for Network Launch."/>
    <m/>
    <s v="Critical"/>
    <s v="Open"/>
    <m/>
    <s v=" "/>
    <s v=" "/>
    <m/>
    <s v=" "/>
    <m/>
    <m/>
    <s v="Jayant Madavi"/>
    <m/>
    <s v="Open"/>
    <s v="Open"/>
    <s v=" "/>
    <s v=" "/>
    <s v=" "/>
    <m/>
    <m/>
    <m/>
    <m/>
    <m/>
    <m/>
    <s v="MOMNSO"/>
    <s v="Applications/Tools"/>
    <s v="OPEN"/>
    <m/>
    <m/>
    <m/>
    <m/>
    <e v="#VALUE!"/>
    <m/>
    <n v="1"/>
    <x v="0"/>
  </r>
  <r>
    <n v="976"/>
    <s v="M301"/>
    <x v="1"/>
    <d v="2023-10-19T00:00:00"/>
    <m/>
    <s v="OSS"/>
    <s v="OSS"/>
    <s v="New BSS"/>
    <s v="Integration"/>
    <s v="Point No. 251: Fetch SLA violation by BSS billing &amp; Point No. 252 Circuit performance data to BSS CRM _x000a_L&amp;T to provide an outline of the interim solution before the Service Inventory solution from HP is in place._x000a_- Ensure no impact on operations during the interim period._x000a_- L&amp;T proposes interim measures such as manual computation of downtime, manual SLA performance management, etc._x000a_- Request an Undertaking (Note 7) confirming that the interim solution will have no cost impact to T-Fiber._x000a_- Timelines for interim milestones and emphasize the need to plan for the final deliverables and a seamless transition._x000a_- Segment Head, L&amp;T to provide clear confirmation by the 1st week of November '23."/>
    <m/>
    <s v="Critical"/>
    <s v="Open"/>
    <m/>
    <s v=" "/>
    <s v=" "/>
    <m/>
    <m/>
    <m/>
    <m/>
    <s v="Suresh Pawar"/>
    <m/>
    <s v="Open"/>
    <s v="WIP"/>
    <s v=" "/>
    <s v=" "/>
    <s v=" "/>
    <m/>
    <m/>
    <m/>
    <m/>
    <m/>
    <m/>
    <s v="MOMNew BSS"/>
    <e v="#N/A"/>
    <s v="OPEN"/>
    <s v="Not Relevant to OSS"/>
    <n v="0"/>
    <m/>
    <m/>
    <e v="#VALUE!"/>
    <m/>
    <n v="1"/>
    <x v="0"/>
  </r>
  <r>
    <n v="977"/>
    <s v="M302"/>
    <x v="1"/>
    <d v="2023-10-19T00:00:00"/>
    <m/>
    <s v="OSS"/>
    <s v="OSS"/>
    <s v="New BSS"/>
    <s v="Integration"/>
    <s v="Point No. 264: Network Downtime, fault reported to be mapped with BSS to consider during billing process  &amp;  Point No. 265: Feasibility Engine &amp; Point No. 266: Commercial engine to be designed along with rules to Budgetary calculation for network and customer feasibilities_x000a_ L&amp;T to submit the SOW agreed between L&amp;T and HP by EoD 19th October ’23. "/>
    <m/>
    <s v="Critical"/>
    <s v="Open"/>
    <m/>
    <s v=" "/>
    <s v=" "/>
    <m/>
    <m/>
    <m/>
    <m/>
    <s v="Suresh Pawar"/>
    <m/>
    <s v="Open"/>
    <s v="WIP"/>
    <s v=" "/>
    <s v=" "/>
    <s v=" "/>
    <m/>
    <m/>
    <m/>
    <m/>
    <m/>
    <m/>
    <s v="MOMNew BSS"/>
    <e v="#N/A"/>
    <s v="OPEN"/>
    <s v="Not Relevant to OSS"/>
    <n v="0"/>
    <m/>
    <m/>
    <e v="#VALUE!"/>
    <m/>
    <n v="1"/>
    <x v="0"/>
  </r>
  <r>
    <n v="978"/>
    <s v="M303"/>
    <x v="1"/>
    <d v="2023-10-19T00:00:00"/>
    <m/>
    <s v="OSS"/>
    <s v="OSS"/>
    <s v="OSS"/>
    <s v="Development &amp; Unit Testing"/>
    <s v="Point No. 267: Port Block against Service ID ( Note 5)"/>
    <m/>
    <s v="Critical"/>
    <s v="Open"/>
    <m/>
    <s v=" "/>
    <s v=" "/>
    <m/>
    <s v="Additional Scope (This is not give to HPE/OT)"/>
    <m/>
    <m/>
    <s v="Suresh Pawar"/>
    <m/>
    <s v="Open"/>
    <s v="Open"/>
    <s v=" "/>
    <s v=" "/>
    <s v=" "/>
    <m/>
    <m/>
    <m/>
    <m/>
    <m/>
    <m/>
    <s v="MOMOSS"/>
    <s v="Applications/Tools"/>
    <s v="OPEN"/>
    <s v="Additional scope"/>
    <n v="0"/>
    <m/>
    <m/>
    <m/>
    <m/>
    <n v="1"/>
    <x v="0"/>
  </r>
  <r>
    <n v="979"/>
    <s v="M304"/>
    <x v="1"/>
    <d v="2023-10-19T00:00:00"/>
    <m/>
    <s v="OSS"/>
    <s v="OSS"/>
    <s v="OSS"/>
    <s v="Design &amp; Documentation"/>
    <s v="Point No. 272: Infra team to maintain the SSH connectivity  _x000a_• Security-SME, L&amp;T to submit the design document for SSH. "/>
    <m/>
    <s v="Critical"/>
    <s v="Open"/>
    <m/>
    <s v=" "/>
    <s v=" "/>
    <m/>
    <m/>
    <m/>
    <m/>
    <s v="Suresh Pawar"/>
    <m/>
    <m/>
    <s v="CLOSURE REVIEW PENDING "/>
    <s v=" "/>
    <s v=" "/>
    <s v=" "/>
    <m/>
    <m/>
    <m/>
    <m/>
    <m/>
    <m/>
    <s v="MOMOSS"/>
    <s v="Applications/Tools"/>
    <s v="OPEN"/>
    <s v="COMPLETED"/>
    <n v="0"/>
    <m/>
    <m/>
    <m/>
    <m/>
    <n v="1"/>
    <x v="2"/>
  </r>
  <r>
    <n v="980"/>
    <s v="M305"/>
    <x v="1"/>
    <d v="2023-10-19T00:00:00"/>
    <m/>
    <s v="OSS"/>
    <s v="OSS"/>
    <s v="OSS"/>
    <s v="Dashboards"/>
    <s v="Point No. 280: Cross domain Corelation and exact reason for any outage in Network till ONT Port with E2E topology is targeted for closure by November 15th '23."/>
    <m/>
    <s v="Critical"/>
    <s v="Open"/>
    <m/>
    <s v=" "/>
    <s v=" "/>
    <m/>
    <m/>
    <m/>
    <m/>
    <s v="Suresh Pawar"/>
    <m/>
    <m/>
    <s v="CLOSURE REVIEW PENDING "/>
    <s v=" "/>
    <s v=" "/>
    <s v=" "/>
    <m/>
    <m/>
    <m/>
    <m/>
    <m/>
    <m/>
    <s v="MOMOSS"/>
    <s v="Applications/Tools"/>
    <s v="OPEN"/>
    <s v="COMPLETED"/>
    <s v="pending"/>
    <m/>
    <m/>
    <e v="#N/A"/>
    <m/>
    <n v="1"/>
    <x v="2"/>
  </r>
  <r>
    <n v="981"/>
    <s v="M306"/>
    <x v="1"/>
    <d v="2023-10-19T00:00:00"/>
    <m/>
    <s v="OSS"/>
    <s v="OSS"/>
    <s v="OSS"/>
    <s v="Dashboards"/>
    <s v="Point No. 282: For ONT Down cases, Some of the Alarms and cause code given by OEM is not matching with RFO provided by field engineer with target date as 25th October ’23.  "/>
    <m/>
    <s v="Critical"/>
    <s v="Open"/>
    <m/>
    <s v=" "/>
    <s v=" "/>
    <m/>
    <s v="15-09-2025: Demostrated in the Demo/UAT call"/>
    <m/>
    <m/>
    <s v="Suresh Pawar"/>
    <m/>
    <m/>
    <s v="CLOSURE REVIEW PENDING "/>
    <s v=" "/>
    <s v=" "/>
    <s v=" "/>
    <m/>
    <m/>
    <m/>
    <m/>
    <m/>
    <m/>
    <s v="MOMOSS"/>
    <s v="Applications/Tools"/>
    <s v="OPEN"/>
    <s v="COMPLETED"/>
    <s v="15-09-2025: Demostrated in the Demo/UAT call"/>
    <m/>
    <m/>
    <m/>
    <m/>
    <n v="1"/>
    <x v="2"/>
  </r>
  <r>
    <n v="982"/>
    <s v="M307"/>
    <x v="1"/>
    <d v="2023-10-19T00:00:00"/>
    <m/>
    <s v="OSS"/>
    <s v="OSS"/>
    <s v="OSS"/>
    <s v="Dashboards"/>
    <s v="Point No. 283: Alert Mechanism (event rule) when power supply is through UPS which is running on Battery backup mode then there should be alert in the form of SMS sent to field team so outages can be avoided or minimized proactively.  target date is 15th November ’23."/>
    <m/>
    <s v="Critical"/>
    <s v="Open"/>
    <m/>
    <s v=" "/>
    <s v=" "/>
    <m/>
    <s v="09-09-2025: It can be enabled based on customer confirmation"/>
    <m/>
    <m/>
    <s v="Suresh Pawar"/>
    <m/>
    <m/>
    <s v="CLOSURE REVIEW PENDING "/>
    <s v=" "/>
    <s v=" "/>
    <s v=" "/>
    <m/>
    <m/>
    <m/>
    <m/>
    <m/>
    <m/>
    <s v="MOMOSS"/>
    <s v="Applications/Tools"/>
    <s v="OPEN"/>
    <s v="COMPLETED"/>
    <s v="pending"/>
    <m/>
    <m/>
    <m/>
    <m/>
    <n v="1"/>
    <x v="2"/>
  </r>
  <r>
    <n v="983"/>
    <s v="M308"/>
    <x v="1"/>
    <d v="2023-10-19T00:00:00"/>
    <m/>
    <s v="OSS"/>
    <s v="OSS"/>
    <s v="OSS"/>
    <s v="Dashboards"/>
    <s v="Point No. 290: IP MPLS node status report to be automated (Zonal / Mandal/GP) along with Alias Name (Like Actual Mandal /GP names) -Feasibility check required if Alias can be updated &amp; fetched by OSS tool will be informed  "/>
    <m/>
    <s v="Critical"/>
    <s v="Open"/>
    <m/>
    <s v=" "/>
    <s v=" "/>
    <m/>
    <m/>
    <m/>
    <m/>
    <s v="Suresh Pawar"/>
    <m/>
    <m/>
    <s v="CLOSURE REVIEW PENDING "/>
    <s v=" "/>
    <s v=" "/>
    <s v=" "/>
    <m/>
    <m/>
    <m/>
    <m/>
    <m/>
    <m/>
    <s v="MOMOSS"/>
    <s v="Applications/Tools"/>
    <s v="OPEN"/>
    <s v="COMPLETED"/>
    <n v="0"/>
    <m/>
    <m/>
    <m/>
    <m/>
    <n v="1"/>
    <x v="2"/>
  </r>
  <r>
    <n v="984"/>
    <s v="M309"/>
    <x v="1"/>
    <d v="2023-10-19T00:00:00"/>
    <m/>
    <s v="OSS"/>
    <s v="OSS"/>
    <s v="OSS"/>
    <s v="Dashboards"/>
    <s v="Point No. 292: Customised dashboard template with available set of fields for different set of user views by 20th Oct'23"/>
    <m/>
    <s v="Critical"/>
    <s v="Open"/>
    <m/>
    <s v=" "/>
    <s v=" "/>
    <m/>
    <m/>
    <m/>
    <m/>
    <s v="Suresh Pawar"/>
    <m/>
    <m/>
    <s v="CLOSURE REVIEW PENDING "/>
    <s v=" "/>
    <s v=" "/>
    <s v=" "/>
    <m/>
    <m/>
    <m/>
    <m/>
    <m/>
    <m/>
    <s v="MOMOSS"/>
    <s v="Applications/Tools"/>
    <s v="OPEN"/>
    <s v="COMPLETED"/>
    <n v="0"/>
    <m/>
    <m/>
    <m/>
    <m/>
    <n v="1"/>
    <x v="2"/>
  </r>
  <r>
    <n v="985"/>
    <s v="M31"/>
    <x v="1"/>
    <d v="2023-06-07T00:00:00"/>
    <m/>
    <m/>
    <m/>
    <s v="GIS"/>
    <s v="User Experience"/>
    <s v="Correct Actual Measure Length and Loop length in BOQ"/>
    <m/>
    <s v="NON-Critical"/>
    <s v="Open"/>
    <m/>
    <s v="Gtech"/>
    <s v=" "/>
    <m/>
    <m/>
    <m/>
    <m/>
    <s v="Kaushalendra Kumar"/>
    <m/>
    <m/>
    <s v="CLOSURE REVIEW PENDING "/>
    <s v=" "/>
    <s v=" "/>
    <s v=" "/>
    <m/>
    <m/>
    <m/>
    <m/>
    <m/>
    <m/>
    <s v="MOMGIS"/>
    <s v="Applications/Tools"/>
    <s v="OPEN"/>
    <m/>
    <m/>
    <m/>
    <m/>
    <m/>
    <m/>
    <n v="1"/>
    <x v="2"/>
  </r>
  <r>
    <n v="986"/>
    <s v="M310"/>
    <x v="1"/>
    <d v="2023-10-19T00:00:00"/>
    <m/>
    <s v="OSS"/>
    <s v="OSS"/>
    <s v="OSS"/>
    <s v="Dashboards"/>
    <s v="Point No. 294: OSS MTTR report to include additional columns like RFO, Sub RFO, Resolution etc.  By 20th Oct'23"/>
    <m/>
    <s v="Critical"/>
    <s v="Open"/>
    <m/>
    <s v=" "/>
    <s v=" "/>
    <m/>
    <m/>
    <m/>
    <m/>
    <s v="Suresh Pawar"/>
    <m/>
    <m/>
    <s v="CLOSURE REVIEW PENDING "/>
    <s v=" "/>
    <s v=" "/>
    <s v=" "/>
    <m/>
    <m/>
    <m/>
    <m/>
    <m/>
    <m/>
    <s v="MOMOSS"/>
    <s v="Applications/Tools"/>
    <s v="OPEN"/>
    <s v="CLOSURE REVIEW PENDING "/>
    <n v="0"/>
    <m/>
    <m/>
    <m/>
    <m/>
    <n v="1"/>
    <x v="2"/>
  </r>
  <r>
    <n v="987"/>
    <s v="M311"/>
    <x v="1"/>
    <d v="2023-10-19T00:00:00"/>
    <m/>
    <s v="OSS"/>
    <s v="OSS"/>
    <s v="OSS"/>
    <s v="Dashboards"/>
    <s v="Point No. 296: Service Management dashboard should list planned outages and corelate TT if that is on same device or NW component by 20th Oct'23"/>
    <m/>
    <s v="Critical"/>
    <s v="Open"/>
    <m/>
    <s v=" "/>
    <s v=" "/>
    <m/>
    <m/>
    <m/>
    <m/>
    <s v="Suresh Pawar"/>
    <m/>
    <s v="Open"/>
    <s v="WIP"/>
    <s v=" "/>
    <s v=" "/>
    <s v=" "/>
    <m/>
    <m/>
    <m/>
    <m/>
    <m/>
    <m/>
    <s v="MOMOSS"/>
    <s v="Applications/Tools"/>
    <s v="OPEN"/>
    <s v="OPEN"/>
    <n v="0"/>
    <m/>
    <m/>
    <e v="#N/A"/>
    <m/>
    <n v="1"/>
    <x v="0"/>
  </r>
  <r>
    <n v="988"/>
    <s v="M312"/>
    <x v="1"/>
    <d v="2023-10-19T00:00:00"/>
    <m/>
    <m/>
    <m/>
    <s v="Security &amp; Regulatory Compliance"/>
    <s v="Regulatory Compliance"/>
    <s v="Point No. 308: IPDR - Developing in-house solution, also exploring with external vendors._x000a_to obtain clarity from the_x000a_Regulator on the requirements, along with the industry best practices. _x000a_• VP-Program, T-Fiber asked L&amp;T to revert on the next steps by 26th October ’23. "/>
    <m/>
    <s v="Critical"/>
    <s v="Open"/>
    <m/>
    <s v=" "/>
    <s v=" "/>
    <m/>
    <s v=" "/>
    <m/>
    <m/>
    <s v="Sarmendra"/>
    <m/>
    <s v="Open"/>
    <s v="Open"/>
    <s v=" "/>
    <s v=" "/>
    <s v=" "/>
    <m/>
    <m/>
    <m/>
    <m/>
    <m/>
    <m/>
    <s v="MOMSecurity &amp; Regulatory Compliance"/>
    <s v="Security"/>
    <s v="OPEN"/>
    <m/>
    <m/>
    <m/>
    <m/>
    <e v="#VALUE!"/>
    <m/>
    <n v="1"/>
    <x v="0"/>
  </r>
  <r>
    <n v="989"/>
    <s v="M313"/>
    <x v="1"/>
    <d v="2023-10-19T00:00:00"/>
    <m/>
    <m/>
    <m/>
    <s v="Security &amp; Regulatory Compliance"/>
    <s v="Regulatory Compliance"/>
    <s v="Point No. 312: SLA Reporting for Cell Tower and GIs_x000a_• Head Telecom Networks, L&amp;T mentioned that two approaches are under consideration, solution approach to be finalised, target for completion is 30th November ’23.  "/>
    <m/>
    <s v="Critical"/>
    <s v="Open"/>
    <m/>
    <s v=" "/>
    <s v=" "/>
    <m/>
    <s v=" "/>
    <m/>
    <m/>
    <s v="Sarmendra"/>
    <m/>
    <s v="Open"/>
    <s v="Open"/>
    <s v=" "/>
    <s v=" "/>
    <s v=" "/>
    <m/>
    <m/>
    <m/>
    <m/>
    <m/>
    <m/>
    <s v="MOMSecurity &amp; Regulatory Compliance"/>
    <s v="Security"/>
    <s v="OPEN"/>
    <m/>
    <m/>
    <m/>
    <m/>
    <e v="#N/A"/>
    <m/>
    <n v="1"/>
    <x v="0"/>
  </r>
  <r>
    <n v="990"/>
    <s v="M314"/>
    <x v="1"/>
    <d v="2023-10-19T00:00:00"/>
    <m/>
    <s v="OSS"/>
    <s v="OSS"/>
    <s v="OSS"/>
    <s v="Resource Related"/>
    <s v="SVP, T-Fiber emphasized the importance of L&amp;T establishing its own resources for the HPE related tasks and they should not rely solely on one individual. "/>
    <m/>
    <s v="Critical"/>
    <s v="Open"/>
    <m/>
    <s v=" "/>
    <s v=" "/>
    <m/>
    <s v="09-09-2025: Taken support from vigility Team"/>
    <m/>
    <m/>
    <s v="Suresh Pawar"/>
    <m/>
    <m/>
    <s v="CLOSURE REVIEW PENDING "/>
    <s v=" "/>
    <s v=" "/>
    <s v=" "/>
    <m/>
    <m/>
    <m/>
    <m/>
    <m/>
    <m/>
    <s v="MOMOSS"/>
    <s v="Applications/Tools"/>
    <s v="OPEN"/>
    <s v="COMPLETED"/>
    <s v="09-09-2025: Taken support from vigility Team"/>
    <m/>
    <m/>
    <m/>
    <m/>
    <n v="1"/>
    <x v="2"/>
  </r>
  <r>
    <n v="991"/>
    <s v="M315"/>
    <x v="1"/>
    <d v="2023-10-19T00:00:00"/>
    <m/>
    <m/>
    <m/>
    <s v="Security &amp; Regulatory Compliance"/>
    <s v="User Traceability "/>
    <s v="Point No. 316: User Traceability,targeted for closure by 15th November ’23._x000a_this point to be included in the SOPs for NOC. "/>
    <m/>
    <s v="Critical"/>
    <s v="Open"/>
    <m/>
    <s v=" "/>
    <s v=" "/>
    <m/>
    <s v=" "/>
    <m/>
    <m/>
    <s v="Sarmendra"/>
    <m/>
    <s v="Open"/>
    <s v="Open"/>
    <s v=" "/>
    <s v=" "/>
    <s v=" "/>
    <m/>
    <m/>
    <m/>
    <m/>
    <m/>
    <m/>
    <s v="MOMSecurity &amp; Regulatory Compliance"/>
    <s v="Security"/>
    <s v="OPEN"/>
    <m/>
    <m/>
    <m/>
    <m/>
    <e v="#N/A"/>
    <m/>
    <n v="1"/>
    <x v="0"/>
  </r>
  <r>
    <n v="992"/>
    <s v="M316"/>
    <x v="1"/>
    <d v="2023-10-19T00:00:00"/>
    <m/>
    <m/>
    <m/>
    <s v="Security &amp; Regulatory Compliance"/>
    <s v="Policy Implementation"/>
    <s v="Point No. 318: Policy Implementation – Network Forensics _x000a_the process for tracing all incidents including security incidents is yet to be put in_x000a_place, targeted for 15th November ’23."/>
    <m/>
    <s v="Critical"/>
    <s v="Open"/>
    <m/>
    <s v=" "/>
    <s v=" "/>
    <m/>
    <s v=" "/>
    <m/>
    <m/>
    <s v="Sarmendra"/>
    <m/>
    <s v="Open"/>
    <s v="Open"/>
    <s v=" "/>
    <s v=" "/>
    <s v=" "/>
    <m/>
    <m/>
    <m/>
    <m/>
    <m/>
    <m/>
    <s v="MOMSecurity &amp; Regulatory Compliance"/>
    <s v="Security"/>
    <s v="OPEN"/>
    <m/>
    <m/>
    <m/>
    <m/>
    <e v="#N/A"/>
    <m/>
    <n v="1"/>
    <x v="0"/>
  </r>
  <r>
    <n v="993"/>
    <s v="M317"/>
    <x v="1"/>
    <d v="2023-10-19T00:00:00"/>
    <m/>
    <m/>
    <m/>
    <s v="Security &amp; Regulatory Compliance"/>
    <s v="Report"/>
    <s v="Point no. 326: IPDR static IP report_x000a_SVP, T-Fiber asked for the Regulatory aspects to be discovered by 26th October ’23."/>
    <m/>
    <s v="Critical"/>
    <s v="Open"/>
    <m/>
    <s v=" "/>
    <s v=" "/>
    <m/>
    <s v=" "/>
    <m/>
    <m/>
    <s v="Sarmendra"/>
    <m/>
    <s v="Open"/>
    <s v="Open"/>
    <s v=" "/>
    <s v=" "/>
    <s v=" "/>
    <m/>
    <m/>
    <m/>
    <m/>
    <m/>
    <m/>
    <s v="MOMSecurity &amp; Regulatory Compliance"/>
    <s v="Security"/>
    <s v="OPEN"/>
    <m/>
    <m/>
    <m/>
    <m/>
    <e v="#N/A"/>
    <m/>
    <n v="1"/>
    <x v="0"/>
  </r>
  <r>
    <n v="994"/>
    <s v="M318"/>
    <x v="1"/>
    <d v="2023-10-19T00:00:00"/>
    <m/>
    <m/>
    <m/>
    <s v="Security &amp; Regulatory Compliance"/>
    <s v="Design features"/>
    <s v="Point No. 333: Alepo AAA to be integrated with AD_x000a_SVP, T-Fiber asked for an SOP to be defined for this._x000a_• SVP, T-Fiber asked for a note (Note 8) recording this statement. "/>
    <m/>
    <s v="Critical"/>
    <s v="Open"/>
    <m/>
    <s v=" "/>
    <s v=" "/>
    <m/>
    <s v="This is Security point"/>
    <m/>
    <m/>
    <s v="Sarmendra"/>
    <m/>
    <s v="Open"/>
    <s v="Open"/>
    <s v=" "/>
    <s v=" "/>
    <s v=" "/>
    <m/>
    <m/>
    <m/>
    <m/>
    <m/>
    <m/>
    <s v="MOMSecurity &amp; Regulatory Compliance"/>
    <s v="Security"/>
    <s v="OPEN"/>
    <m/>
    <m/>
    <m/>
    <m/>
    <e v="#N/A"/>
    <m/>
    <n v="1"/>
    <x v="0"/>
  </r>
  <r>
    <n v="995"/>
    <s v="M319"/>
    <x v="1"/>
    <d v="2023-10-19T00:00:00"/>
    <m/>
    <m/>
    <m/>
    <s v="NSO"/>
    <s v="Design &amp; Documentation"/>
    <s v="Point No. 343: SDC content to GI – Design document required. _x000a_Head Telecom Networks, L&amp;T to update on the next steps by 26th October ’23. "/>
    <m/>
    <s v="NON-Critical"/>
    <s v="Open"/>
    <m/>
    <s v=" "/>
    <s v=" "/>
    <m/>
    <s v=" "/>
    <m/>
    <m/>
    <s v="Jayant Madavi"/>
    <m/>
    <s v="Open"/>
    <s v="Open"/>
    <s v=" "/>
    <s v=" "/>
    <s v=" "/>
    <m/>
    <m/>
    <m/>
    <m/>
    <m/>
    <m/>
    <s v="MOMNSO"/>
    <s v="Applications/Tools"/>
    <s v="OPEN"/>
    <m/>
    <m/>
    <m/>
    <m/>
    <e v="#N/A"/>
    <m/>
    <n v="1"/>
    <x v="0"/>
  </r>
  <r>
    <n v="996"/>
    <s v="M32"/>
    <x v="1"/>
    <d v="2023-06-07T00:00:00"/>
    <m/>
    <m/>
    <m/>
    <s v="GIS"/>
    <s v="Handbook &amp; SOPs"/>
    <s v="Detailed validation document"/>
    <m/>
    <s v="NON-Critical"/>
    <s v="Open"/>
    <m/>
    <s v="Gtech"/>
    <s v=" "/>
    <m/>
    <m/>
    <m/>
    <m/>
    <s v="Kaushalendra Kumar"/>
    <m/>
    <m/>
    <s v="CLOSURE REVIEW PENDING "/>
    <s v=" "/>
    <s v=" "/>
    <s v=" "/>
    <m/>
    <m/>
    <m/>
    <m/>
    <m/>
    <m/>
    <s v="MOMGIS"/>
    <s v="Applications/Tools"/>
    <s v="OPEN"/>
    <m/>
    <m/>
    <m/>
    <m/>
    <m/>
    <m/>
    <n v="1"/>
    <x v="2"/>
  </r>
  <r>
    <n v="997"/>
    <s v="M320"/>
    <x v="1"/>
    <d v="2023-10-19T00:00:00"/>
    <m/>
    <m/>
    <m/>
    <s v="Helpdesk"/>
    <s v="Demo"/>
    <s v="Assistant Director-P&amp;E, T-Fiber asked L&amp;T to submit the Helpdesk Compliance report along with a summary with respect to RFP by 23rd October’23 and the Demonstration on Helpdesk NEOX to be scheduled after the compliance report submission. "/>
    <m/>
    <s v="Critical"/>
    <s v="Open"/>
    <m/>
    <s v=" "/>
    <s v=" "/>
    <s v="WIP"/>
    <s v="11-Sep-25: Same has been Submitted"/>
    <s v="L&amp;T"/>
    <s v="Shiva kumar"/>
    <s v="Siva Kumar"/>
    <m/>
    <s v="Open"/>
    <s v="WIP"/>
    <s v=" "/>
    <s v=" "/>
    <s v=" "/>
    <m/>
    <m/>
    <m/>
    <m/>
    <m/>
    <m/>
    <s v="MOMHelpdesk"/>
    <s v="Helpdesk (Contact Center)"/>
    <s v="OPEN"/>
    <m/>
    <m/>
    <m/>
    <m/>
    <m/>
    <m/>
    <n v="1"/>
    <x v="0"/>
  </r>
  <r>
    <n v="998"/>
    <s v="M321"/>
    <x v="1"/>
    <d v="2023-10-19T00:00:00"/>
    <m/>
    <m/>
    <m/>
    <s v="BSS"/>
    <s v="Development &amp; Unit Testing"/>
    <s v="Point No. 16: Development and Unit Testing - Service Assurance and trouble tickets_x000a_To be linked with the points in follow-up with HP for completion by March ’24, with clarity on next steps by 1st week of November."/>
    <m/>
    <s v="Critical"/>
    <s v="Open"/>
    <m/>
    <s v=" "/>
    <s v=" "/>
    <m/>
    <s v=" "/>
    <m/>
    <m/>
    <s v="Manoj Nibrad"/>
    <m/>
    <s v="Open"/>
    <s v="Open"/>
    <s v=" "/>
    <s v=" "/>
    <s v=" "/>
    <m/>
    <m/>
    <m/>
    <m/>
    <m/>
    <m/>
    <s v="MOMBSS"/>
    <s v="Applications/Tools"/>
    <s v="OPEN"/>
    <m/>
    <m/>
    <m/>
    <m/>
    <e v="#N/A"/>
    <m/>
    <n v="1"/>
    <x v="0"/>
  </r>
  <r>
    <n v="999"/>
    <s v="M322"/>
    <x v="1"/>
    <d v="2023-10-19T00:00:00"/>
    <m/>
    <m/>
    <m/>
    <s v="DR"/>
    <s v="DNS Switchover"/>
    <s v="Point No. 79: to confirm that DNS switchover between DC and DR locations should be automatic_x000a_• Chief Delivery Officer, LTTS updated that this in follow-up with Cisco and CtrlS, next update by 26th October ’23.  "/>
    <m/>
    <s v="NON-Critical"/>
    <s v="Closed"/>
    <m/>
    <s v=" "/>
    <s v=" "/>
    <m/>
    <s v="[15/09/25] Completed"/>
    <m/>
    <m/>
    <s v="Ravi Kishore"/>
    <m/>
    <m/>
    <s v="COMPLETED &amp; APPROVED"/>
    <s v="AD-UT-Tfiber"/>
    <s v=" "/>
    <s v="\\172.28.9.34\Artefacts_T-Fiber TNOC Tracker\DR\Artifact for - T79"/>
    <m/>
    <m/>
    <m/>
    <m/>
    <m/>
    <m/>
    <s v="MOMDR"/>
    <s v="DR"/>
    <s v="CLOSED"/>
    <m/>
    <m/>
    <m/>
    <s v=" "/>
    <s v="\\172.28.9.34\Artefacts_T-Fiber TNOC Tracker\DR\Artifact for - T79"/>
    <m/>
    <n v="1"/>
    <x v="1"/>
  </r>
  <r>
    <n v="1000"/>
    <s v="M323"/>
    <x v="1"/>
    <d v="2023-10-19T00:00:00"/>
    <m/>
    <m/>
    <m/>
    <s v="DWDM"/>
    <s v="Integration with OSS"/>
    <s v="Point No. 103: DWDM-OSS integration - Service Inventory Data Availability in HPE OSS &amp; Point No. 237: DWDM-OSS integration - Service inventory data availability in HPE OSS_x000a_• Technical Head, L&amp;T updated that this is targeted for closure by 15th November ’23. "/>
    <m/>
    <s v="Critical"/>
    <s v="Open"/>
    <m/>
    <s v=" "/>
    <s v=" "/>
    <m/>
    <s v="Duplicate Already covered in 472-points, Ref Point No. 103 &amp; 237"/>
    <m/>
    <m/>
    <s v="Suresh Kumar"/>
    <m/>
    <s v="Open"/>
    <s v="Duplicate"/>
    <s v=" "/>
    <s v=" "/>
    <s v=" "/>
    <m/>
    <m/>
    <m/>
    <m/>
    <m/>
    <m/>
    <s v="MOMDWDM"/>
    <s v="DWDM"/>
    <e v="#N/A"/>
    <m/>
    <m/>
    <s v="Duplicate"/>
    <m/>
    <m/>
    <m/>
    <n v="1"/>
    <x v="0"/>
  </r>
  <r>
    <n v="1001"/>
    <s v="M324"/>
    <x v="1"/>
    <d v="2023-10-19T00:00:00"/>
    <m/>
    <m/>
    <m/>
    <s v="DWDM"/>
    <s v="Integration with OSS"/>
    <s v="Point No. 104 – DWDM-OSS integration: Planned Event Service Impact analysis report &amp; Point No. 238: DWDM-OSS integration: For planned event service impact analysis data / report_x000a_SVP, T-Fiber asked for the SOP that shall be put in place by L&amp;T until the Service Inventory solution from HP is in place"/>
    <m/>
    <s v="Critical"/>
    <s v="Open"/>
    <m/>
    <s v=" "/>
    <s v=" "/>
    <m/>
    <s v="Duplicate Already covered  in 472-points, Ref Point No. 104&amp; 238"/>
    <m/>
    <m/>
    <s v="Suresh Kumar"/>
    <m/>
    <s v="Open"/>
    <s v="Duplicate"/>
    <s v=" "/>
    <s v=" "/>
    <s v=" "/>
    <m/>
    <m/>
    <m/>
    <m/>
    <m/>
    <m/>
    <s v="MOMDWDM"/>
    <s v="DWDM"/>
    <e v="#N/A"/>
    <m/>
    <m/>
    <s v="Duplicate"/>
    <m/>
    <m/>
    <m/>
    <n v="1"/>
    <x v="0"/>
  </r>
  <r>
    <n v="1002"/>
    <s v="M325"/>
    <x v="1"/>
    <d v="2023-10-19T00:00:00"/>
    <m/>
    <s v="OSS"/>
    <s v="OSS"/>
    <s v="OSS"/>
    <s v="Integration"/>
    <s v=" Point No. 231: Ciena DWDM Network Topology has been created in HPE OSS topology MAP along with neighbour NE details._x000a_SVP, T-Fiber suggested that this requirement may be revisited later."/>
    <m/>
    <s v="Critical"/>
    <s v="Open"/>
    <m/>
    <s v=" "/>
    <s v=" "/>
    <m/>
    <m/>
    <m/>
    <m/>
    <s v="Suresh Pawar"/>
    <m/>
    <m/>
    <s v="CLOSURE REVIEW PENDING "/>
    <s v=" "/>
    <s v=" "/>
    <s v=" "/>
    <m/>
    <m/>
    <m/>
    <m/>
    <m/>
    <m/>
    <s v="MOMOSS"/>
    <s v="Applications/Tools"/>
    <s v="OPEN"/>
    <s v="CLOSURE REVIEW PENDING "/>
    <n v="0"/>
    <m/>
    <m/>
    <m/>
    <m/>
    <n v="1"/>
    <x v="2"/>
  </r>
  <r>
    <n v="1003"/>
    <s v="M326"/>
    <x v="1"/>
    <d v="2023-10-19T00:00:00"/>
    <m/>
    <s v="OSS"/>
    <s v="OSS"/>
    <s v="OSS"/>
    <s v="Design Features"/>
    <s v="Point No. 259: OSS E2E Topology_x000a_it will be completed by 30th December’23"/>
    <m/>
    <s v="Critical"/>
    <s v="Open"/>
    <m/>
    <s v=" "/>
    <s v=" "/>
    <m/>
    <s v="This point is already covered under point no. 584. and Point no. 633 under 472 tracker column"/>
    <m/>
    <m/>
    <s v="Suresh Pawar"/>
    <m/>
    <s v="Open"/>
    <s v="Duplicate"/>
    <s v=" "/>
    <s v=" "/>
    <s v=" "/>
    <m/>
    <m/>
    <m/>
    <m/>
    <m/>
    <m/>
    <s v="MOMOSS"/>
    <s v="Applications/Tools"/>
    <s v="OPEN"/>
    <s v="DUPLICATE"/>
    <s v="This point is already covered under point no. 584. and Point no. 633 under 472 tracker column"/>
    <m/>
    <m/>
    <e v="#N/A"/>
    <m/>
    <n v="1"/>
    <x v="0"/>
  </r>
  <r>
    <n v="1004"/>
    <s v="M327"/>
    <x v="1"/>
    <d v="2023-10-19T00:00:00"/>
    <m/>
    <s v="OSS"/>
    <s v="OSS"/>
    <s v="OSS"/>
    <s v="Dashboards"/>
    <s v=" Point No. 275: In OSS management dashboard, Block count should count only Mandal OLTs and not GP OLTs_x000a_target date as 30th December ’23. "/>
    <m/>
    <s v="Critical"/>
    <s v="Open"/>
    <m/>
    <s v=" "/>
    <s v=" "/>
    <m/>
    <m/>
    <m/>
    <m/>
    <s v="Suresh Pawar"/>
    <m/>
    <m/>
    <s v="CLOSURE REVIEW PENDING "/>
    <s v=" "/>
    <s v=" "/>
    <s v=" "/>
    <m/>
    <m/>
    <m/>
    <m/>
    <m/>
    <m/>
    <s v="MOMOSS"/>
    <s v="Applications/Tools"/>
    <s v="OPEN"/>
    <s v="CLOSURE REVIEW PENDING "/>
    <n v="0"/>
    <m/>
    <m/>
    <m/>
    <m/>
    <n v="1"/>
    <x v="2"/>
  </r>
  <r>
    <n v="1005"/>
    <s v="M328"/>
    <x v="1"/>
    <d v="2023-10-19T00:00:00"/>
    <m/>
    <s v="OSS"/>
    <s v="OSS"/>
    <s v="OSS"/>
    <s v="Design Features"/>
    <s v="Point No. 281: Problem Management report for various recurring outages for the given period_x000a_target date as 30th December ’23"/>
    <m/>
    <s v="Critical"/>
    <s v="Open"/>
    <m/>
    <s v=" "/>
    <s v=" "/>
    <m/>
    <m/>
    <m/>
    <m/>
    <s v="Suresh Pawar"/>
    <m/>
    <m/>
    <s v="CLOSURE REVIEW PENDING "/>
    <s v=" "/>
    <s v=" "/>
    <s v=" "/>
    <m/>
    <m/>
    <m/>
    <m/>
    <m/>
    <m/>
    <s v="MOMOSS"/>
    <s v="Applications/Tools"/>
    <s v="OPEN"/>
    <s v="COMPLETED"/>
    <n v="0"/>
    <m/>
    <m/>
    <m/>
    <m/>
    <n v="1"/>
    <x v="2"/>
  </r>
  <r>
    <n v="1006"/>
    <s v="M329"/>
    <x v="1"/>
    <d v="2023-10-19T00:00:00"/>
    <m/>
    <s v="OSS"/>
    <s v="OSS"/>
    <s v="OSS"/>
    <s v="Design Features"/>
    <s v="Point No. 287: Exact SPAN/Link details must be taken from GIS (Including Lat, Long) for Fiber cut/outage scenario to understand fix is permanent or temporary in nature and impact on Multiple Nodes/GP’s. "/>
    <m/>
    <s v="Critical"/>
    <s v="Open"/>
    <m/>
    <s v=" "/>
    <s v=" "/>
    <m/>
    <m/>
    <m/>
    <m/>
    <s v="Suresh Pawar"/>
    <m/>
    <s v="Open"/>
    <s v="Not Feasible "/>
    <s v=" "/>
    <s v=" "/>
    <s v=" "/>
    <m/>
    <m/>
    <m/>
    <m/>
    <m/>
    <m/>
    <s v="MOMOSS"/>
    <s v="Applications/Tools"/>
    <e v="#N/A"/>
    <s v="OPEN"/>
    <n v="0"/>
    <m/>
    <m/>
    <e v="#N/A"/>
    <m/>
    <n v="1"/>
    <x v="0"/>
  </r>
  <r>
    <n v="1007"/>
    <s v="M33"/>
    <x v="1"/>
    <d v="2023-06-07T00:00:00"/>
    <m/>
    <m/>
    <m/>
    <s v="GIS"/>
    <s v="User Experience"/>
    <s v="Hyperlink real images to GPs and Mandals"/>
    <m/>
    <s v="Critical"/>
    <s v="Open"/>
    <m/>
    <s v="Gtech"/>
    <s v=" "/>
    <m/>
    <m/>
    <m/>
    <m/>
    <s v="Kaushalendra Kumar"/>
    <m/>
    <m/>
    <s v="CLOSURE REVIEW PENDING "/>
    <s v=" "/>
    <s v=" "/>
    <s v=" "/>
    <m/>
    <m/>
    <m/>
    <m/>
    <m/>
    <m/>
    <s v="MOMGIS"/>
    <s v="Applications/Tools"/>
    <s v="OPEN"/>
    <m/>
    <m/>
    <m/>
    <m/>
    <m/>
    <m/>
    <n v="1"/>
    <x v="2"/>
  </r>
  <r>
    <n v="1008"/>
    <s v="M330"/>
    <x v="1"/>
    <d v="2023-10-19T00:00:00"/>
    <m/>
    <s v="OSS"/>
    <s v="OSS"/>
    <s v="OSS"/>
    <s v="Dashboards"/>
    <s v="Point No. 288: Report for Backup Status (success/failure) of all VM (source it from Vcenter Report)_x000a_L&amp;T to conclude discussions with HP to obtain the target date. "/>
    <m/>
    <s v="Critical"/>
    <s v="Open"/>
    <m/>
    <s v=" "/>
    <s v=" "/>
    <m/>
    <s v="09-09-2025: managed at vmware(comvault) by DCInfra Team"/>
    <m/>
    <m/>
    <s v="Suresh Pawar"/>
    <m/>
    <s v="Open"/>
    <s v="Not Feasible "/>
    <s v=" "/>
    <s v=" "/>
    <s v=" "/>
    <m/>
    <m/>
    <m/>
    <m/>
    <m/>
    <m/>
    <s v="MOMOSS"/>
    <s v="Applications/Tools"/>
    <e v="#N/A"/>
    <s v="NOT-FEASIBLE"/>
    <s v="09-09-2025: managed at vmware(comvault) by DCInfra Team"/>
    <m/>
    <m/>
    <e v="#N/A"/>
    <m/>
    <n v="1"/>
    <x v="0"/>
  </r>
  <r>
    <n v="1009"/>
    <s v="M331"/>
    <x v="1"/>
    <d v="2023-10-19T00:00:00"/>
    <m/>
    <s v="OSS"/>
    <s v="OSS"/>
    <s v="OSS"/>
    <s v="Dashboards"/>
    <s v="Point No. 289: DC Active infra-Health check-up /Utilization and Resource Availability report_x000a_L&amp;T to conclude discussions with HP to obtain the target date. "/>
    <m/>
    <s v="Critical"/>
    <s v="Open"/>
    <m/>
    <s v=" "/>
    <s v=" "/>
    <m/>
    <m/>
    <m/>
    <m/>
    <s v="Suresh Pawar"/>
    <m/>
    <m/>
    <s v="CLOSURE REVIEW PENDING "/>
    <s v=" "/>
    <s v=" "/>
    <s v=" "/>
    <m/>
    <m/>
    <m/>
    <m/>
    <m/>
    <m/>
    <s v="MOMOSS"/>
    <s v="Applications/Tools"/>
    <s v="OPEN"/>
    <s v="COMPLETED"/>
    <n v="0"/>
    <m/>
    <m/>
    <m/>
    <m/>
    <n v="1"/>
    <x v="2"/>
  </r>
  <r>
    <n v="1010"/>
    <s v="M332"/>
    <x v="1"/>
    <d v="2023-10-19T00:00:00"/>
    <m/>
    <s v="OSS"/>
    <s v="OSS"/>
    <s v="OSS"/>
    <s v="Dashboards"/>
    <s v="Point No. 293: Service VLAN status report from EMS (Nokia and Tejas)_x000a_Technical Head, L&amp;T to conclude discussions to obtain the target date. "/>
    <m/>
    <s v="Critical"/>
    <s v="Open"/>
    <m/>
    <s v=" "/>
    <s v=" "/>
    <m/>
    <s v="It will be available from intranet portal "/>
    <m/>
    <m/>
    <s v="Suresh Pawar"/>
    <m/>
    <m/>
    <s v="CLOSURE REVIEW PENDING "/>
    <s v=" "/>
    <s v=" "/>
    <s v=" "/>
    <m/>
    <m/>
    <m/>
    <m/>
    <m/>
    <m/>
    <s v="MOMOSS"/>
    <s v="Applications/Tools"/>
    <s v="OPEN"/>
    <s v="COMPLETED"/>
    <n v="0"/>
    <m/>
    <m/>
    <e v="#N/A"/>
    <m/>
    <n v="1"/>
    <x v="2"/>
  </r>
  <r>
    <n v="1011"/>
    <s v="M333"/>
    <x v="1"/>
    <d v="2023-11-03T00:00:00"/>
    <m/>
    <m/>
    <m/>
    <s v="BSS"/>
    <s v="Service provisioning"/>
    <s v="UD,SD Peramaters to be captured."/>
    <m/>
    <s v="Critical"/>
    <s v="Open"/>
    <m/>
    <s v=" "/>
    <s v=" "/>
    <m/>
    <s v=" "/>
    <m/>
    <m/>
    <s v="Manoj Nibrad"/>
    <m/>
    <s v="Open"/>
    <s v="Open"/>
    <s v=" "/>
    <s v=" "/>
    <s v=" "/>
    <m/>
    <m/>
    <m/>
    <m/>
    <m/>
    <m/>
    <s v="MOMBSS"/>
    <s v="Applications/Tools"/>
    <s v="OPEN"/>
    <m/>
    <m/>
    <m/>
    <m/>
    <e v="#N/A"/>
    <m/>
    <n v="1"/>
    <x v="0"/>
  </r>
  <r>
    <n v="1012"/>
    <s v="M334"/>
    <x v="1"/>
    <d v="2023-11-03T00:00:00"/>
    <m/>
    <m/>
    <m/>
    <s v="NSO"/>
    <s v="Service provisioning"/>
    <s v="NSo inventory manager funtionality to check."/>
    <m/>
    <s v="Critical"/>
    <s v="Open"/>
    <m/>
    <s v=" "/>
    <s v=" "/>
    <m/>
    <s v=" "/>
    <m/>
    <m/>
    <s v="Jayant Madavi"/>
    <m/>
    <s v="Open"/>
    <s v="Open"/>
    <s v=" "/>
    <s v=" "/>
    <s v=" "/>
    <m/>
    <m/>
    <m/>
    <m/>
    <m/>
    <m/>
    <s v="MOMNSO"/>
    <s v="Applications/Tools"/>
    <s v="OPEN"/>
    <m/>
    <m/>
    <m/>
    <m/>
    <e v="#N/A"/>
    <m/>
    <n v="1"/>
    <x v="0"/>
  </r>
  <r>
    <n v="1013"/>
    <s v="M335"/>
    <x v="1"/>
    <d v="2023-11-03T00:00:00"/>
    <m/>
    <m/>
    <m/>
    <s v="BSS"/>
    <s v="Service provisioning"/>
    <s v="UD perameters for product based to be prepared."/>
    <m/>
    <s v="Critical"/>
    <s v="Open"/>
    <m/>
    <s v=" "/>
    <s v=" "/>
    <m/>
    <s v=" "/>
    <m/>
    <m/>
    <s v="Manoj Nibrad"/>
    <m/>
    <s v="Open"/>
    <s v="Open"/>
    <s v=" "/>
    <s v=" "/>
    <s v=" "/>
    <m/>
    <m/>
    <m/>
    <m/>
    <m/>
    <m/>
    <s v="MOMBSS"/>
    <s v="Applications/Tools"/>
    <s v="OPEN"/>
    <m/>
    <m/>
    <m/>
    <m/>
    <e v="#N/A"/>
    <m/>
    <n v="1"/>
    <x v="0"/>
  </r>
  <r>
    <n v="1014"/>
    <s v="M336"/>
    <x v="1"/>
    <d v="2023-11-03T00:00:00"/>
    <m/>
    <m/>
    <m/>
    <s v="BSS"/>
    <s v="Service provisioning"/>
    <s v="Ashish to comeback with Design plan for Inventory Manager at NSO"/>
    <m/>
    <s v="Critical"/>
    <s v="Open"/>
    <m/>
    <s v=" "/>
    <s v=" "/>
    <m/>
    <s v=" "/>
    <m/>
    <m/>
    <s v="Manoj Nibrad"/>
    <m/>
    <s v="Open"/>
    <s v="Open"/>
    <s v=" "/>
    <s v=" "/>
    <s v=" "/>
    <m/>
    <m/>
    <m/>
    <m/>
    <m/>
    <m/>
    <s v="MOMBSS"/>
    <s v="Applications/Tools"/>
    <s v="OPEN"/>
    <m/>
    <m/>
    <m/>
    <m/>
    <e v="#N/A"/>
    <m/>
    <n v="1"/>
    <x v="0"/>
  </r>
  <r>
    <n v="1015"/>
    <s v="M337"/>
    <x v="1"/>
    <d v="2023-11-03T00:00:00"/>
    <m/>
    <m/>
    <m/>
    <s v="BSS"/>
    <s v="Service provisioning"/>
    <s v="Arvindam to comeback with product wise UD perameters"/>
    <m/>
    <s v="Critical"/>
    <s v="Open"/>
    <m/>
    <s v=" "/>
    <s v=" "/>
    <m/>
    <s v=" "/>
    <m/>
    <m/>
    <s v="Manoj Nibrad"/>
    <m/>
    <s v="Open"/>
    <s v="Open"/>
    <s v=" "/>
    <s v=" "/>
    <s v=" "/>
    <m/>
    <m/>
    <m/>
    <m/>
    <m/>
    <m/>
    <s v="MOMBSS"/>
    <s v="Applications/Tools"/>
    <s v="OPEN"/>
    <m/>
    <m/>
    <m/>
    <m/>
    <e v="#N/A"/>
    <m/>
    <n v="1"/>
    <x v="0"/>
  </r>
  <r>
    <n v="1016"/>
    <s v="M338"/>
    <x v="1"/>
    <d v="2023-11-03T00:00:00"/>
    <m/>
    <m/>
    <m/>
    <s v="BSS"/>
    <s v="Service provisioning"/>
    <s v="Additional information for VRF, VLAN , Inner vlan etc to capture in Master DB"/>
    <m/>
    <s v="Critical"/>
    <s v="Open"/>
    <m/>
    <s v=" "/>
    <s v=" "/>
    <m/>
    <s v=" "/>
    <m/>
    <m/>
    <s v="Manoj Nibrad"/>
    <m/>
    <s v="Open"/>
    <s v="Open"/>
    <s v=" "/>
    <s v=" "/>
    <s v=" "/>
    <m/>
    <m/>
    <m/>
    <m/>
    <m/>
    <m/>
    <s v="MOMBSS"/>
    <s v="Applications/Tools"/>
    <s v="OPEN"/>
    <m/>
    <m/>
    <m/>
    <m/>
    <e v="#N/A"/>
    <m/>
    <n v="1"/>
    <x v="0"/>
  </r>
  <r>
    <n v="1017"/>
    <s v="M339"/>
    <x v="1"/>
    <d v="2023-11-03T00:00:00"/>
    <m/>
    <m/>
    <m/>
    <s v="BSS"/>
    <s v="Service provisioning"/>
    <s v="As per Cisco LLD All 28 types of L2, L3 models to be mapped aginest products"/>
    <m/>
    <s v="Critical"/>
    <s v="Open"/>
    <m/>
    <s v=" "/>
    <s v=" "/>
    <m/>
    <s v=" "/>
    <m/>
    <m/>
    <s v="Manoj Nibrad"/>
    <m/>
    <s v="Open"/>
    <s v="Open"/>
    <s v=" "/>
    <s v=" "/>
    <s v=" "/>
    <m/>
    <m/>
    <m/>
    <m/>
    <m/>
    <m/>
    <s v="MOMBSS"/>
    <s v="Applications/Tools"/>
    <s v="OPEN"/>
    <m/>
    <m/>
    <m/>
    <m/>
    <e v="#N/A"/>
    <m/>
    <n v="1"/>
    <x v="0"/>
  </r>
  <r>
    <n v="1018"/>
    <s v="M34"/>
    <x v="1"/>
    <d v="2023-06-07T00:00:00"/>
    <m/>
    <m/>
    <m/>
    <s v="GIS"/>
    <s v="Installation"/>
    <s v="100TB storage for LIDAR survey data"/>
    <m/>
    <s v="Critical"/>
    <s v="Open"/>
    <s v="Conflict"/>
    <s v="Gtech"/>
    <s v=" "/>
    <m/>
    <m/>
    <m/>
    <m/>
    <s v="Kaushalendra Kumar"/>
    <m/>
    <m/>
    <s v="CLOSURE REVIEW PENDING "/>
    <s v=" "/>
    <s v=" "/>
    <s v=" "/>
    <m/>
    <m/>
    <m/>
    <m/>
    <m/>
    <m/>
    <s v="MOMGIS"/>
    <s v="Applications/Tools"/>
    <s v="OPEN"/>
    <m/>
    <m/>
    <m/>
    <m/>
    <m/>
    <m/>
    <n v="1"/>
    <x v="2"/>
  </r>
  <r>
    <n v="1019"/>
    <s v="M340"/>
    <x v="1"/>
    <d v="2023-11-03T00:00:00"/>
    <m/>
    <m/>
    <m/>
    <s v="BSS"/>
    <s v="Service Codes"/>
    <s v="GL code to be mapped based on subtype GI under sub type Central &amp; State"/>
    <m/>
    <s v="Critical"/>
    <s v="Open"/>
    <m/>
    <s v=" "/>
    <s v=" "/>
    <m/>
    <s v=" "/>
    <m/>
    <m/>
    <s v="Manoj Nibrad"/>
    <m/>
    <s v="Open"/>
    <s v="Open"/>
    <s v=" "/>
    <s v=" "/>
    <s v=" "/>
    <m/>
    <m/>
    <m/>
    <m/>
    <m/>
    <m/>
    <s v="MOMBSS"/>
    <s v="Applications/Tools"/>
    <s v="OPEN"/>
    <m/>
    <m/>
    <m/>
    <m/>
    <e v="#N/A"/>
    <m/>
    <n v="1"/>
    <x v="0"/>
  </r>
  <r>
    <n v="1020"/>
    <s v="M341"/>
    <x v="1"/>
    <d v="2023-11-03T00:00:00"/>
    <m/>
    <m/>
    <m/>
    <s v="BSS"/>
    <s v="Service Codes"/>
    <s v="Define the Code for Circuit type , Customer type , customer service type etc in single format"/>
    <m/>
    <s v="Critical"/>
    <s v="Open"/>
    <m/>
    <s v=" "/>
    <s v=" "/>
    <m/>
    <s v=" "/>
    <m/>
    <m/>
    <s v="Manoj Nibrad"/>
    <m/>
    <s v="Open"/>
    <s v="Open"/>
    <s v=" "/>
    <s v=" "/>
    <s v=" "/>
    <m/>
    <m/>
    <m/>
    <m/>
    <m/>
    <m/>
    <s v="MOMBSS"/>
    <s v="Applications/Tools"/>
    <s v="OPEN"/>
    <m/>
    <m/>
    <m/>
    <m/>
    <e v="#N/A"/>
    <m/>
    <n v="1"/>
    <x v="0"/>
  </r>
  <r>
    <n v="1021"/>
    <s v="M342"/>
    <x v="1"/>
    <d v="2023-11-03T00:00:00"/>
    <m/>
    <m/>
    <m/>
    <s v="BSS"/>
    <s v="Service Codes"/>
    <s v="Define design plan for House hold services in GPON Level"/>
    <m/>
    <s v="Critical"/>
    <s v="Open"/>
    <m/>
    <s v=" "/>
    <s v=" "/>
    <m/>
    <s v=" "/>
    <m/>
    <m/>
    <s v="Manoj Nibrad"/>
    <m/>
    <s v="Open"/>
    <s v="Open"/>
    <s v=" "/>
    <s v=" "/>
    <s v=" "/>
    <m/>
    <m/>
    <m/>
    <m/>
    <m/>
    <m/>
    <s v="MOMBSS"/>
    <s v="Applications/Tools"/>
    <s v="OPEN"/>
    <m/>
    <m/>
    <m/>
    <m/>
    <e v="#N/A"/>
    <m/>
    <n v="1"/>
    <x v="0"/>
  </r>
  <r>
    <n v="1022"/>
    <s v="M343"/>
    <x v="1"/>
    <d v="2023-11-03T00:00:00"/>
    <m/>
    <m/>
    <m/>
    <s v="BSS"/>
    <s v="Service Codes"/>
    <s v="Define Household plan for provisioning as per the GPON plan design"/>
    <m/>
    <s v="Critical"/>
    <s v="Open"/>
    <m/>
    <s v=" "/>
    <s v=" "/>
    <m/>
    <s v=" "/>
    <m/>
    <m/>
    <s v="Manoj Nibrad"/>
    <m/>
    <s v="Open"/>
    <s v="Open"/>
    <s v=" "/>
    <s v=" "/>
    <s v=" "/>
    <m/>
    <m/>
    <m/>
    <m/>
    <m/>
    <m/>
    <s v="MOMBSS"/>
    <s v="Applications/Tools"/>
    <s v="OPEN"/>
    <m/>
    <m/>
    <m/>
    <m/>
    <e v="#N/A"/>
    <m/>
    <n v="1"/>
    <x v="0"/>
  </r>
  <r>
    <n v="1023"/>
    <s v="M344"/>
    <x v="1"/>
    <d v="2023-11-03T00:00:00"/>
    <m/>
    <m/>
    <m/>
    <s v="BSS"/>
    <s v="Service Codes"/>
    <s v="OSS Method of distance from GIS  need to comeback with plan"/>
    <m/>
    <s v="Critical"/>
    <s v="Open"/>
    <m/>
    <s v=" "/>
    <s v=" "/>
    <m/>
    <s v=" "/>
    <m/>
    <m/>
    <s v="Manoj Nibrad"/>
    <m/>
    <s v="Open"/>
    <s v="Open"/>
    <s v=" "/>
    <s v=" "/>
    <s v=" "/>
    <m/>
    <m/>
    <m/>
    <m/>
    <m/>
    <m/>
    <s v="MOMBSS"/>
    <s v="Applications/Tools"/>
    <s v="OPEN"/>
    <m/>
    <m/>
    <m/>
    <m/>
    <e v="#N/A"/>
    <m/>
    <n v="1"/>
    <x v="0"/>
  </r>
  <r>
    <n v="1024"/>
    <s v="M345"/>
    <x v="1"/>
    <d v="2023-11-03T00:00:00"/>
    <m/>
    <m/>
    <m/>
    <s v="BSS"/>
    <s v="Service Codes"/>
    <s v="Aravindam to update on previous meetings updates to be updated in next in continuous meetings"/>
    <m/>
    <s v="Critical"/>
    <s v="Open"/>
    <m/>
    <s v=" "/>
    <s v=" "/>
    <m/>
    <s v=" "/>
    <m/>
    <m/>
    <s v="Manoj Nibrad"/>
    <m/>
    <s v="Open"/>
    <s v="Open"/>
    <s v=" "/>
    <s v=" "/>
    <s v=" "/>
    <m/>
    <m/>
    <m/>
    <m/>
    <m/>
    <m/>
    <s v="MOMBSS"/>
    <s v="Applications/Tools"/>
    <s v="OPEN"/>
    <m/>
    <m/>
    <m/>
    <m/>
    <e v="#N/A"/>
    <m/>
    <n v="1"/>
    <x v="0"/>
  </r>
  <r>
    <n v="1025"/>
    <s v="M346"/>
    <x v="1"/>
    <d v="2023-11-17T00:00:00"/>
    <m/>
    <m/>
    <m/>
    <s v="Helpdesk"/>
    <s v="Demo"/>
    <s v="Neox helpdesk Demo : "/>
    <m/>
    <s v="Critical"/>
    <s v="Open"/>
    <m/>
    <s v=" "/>
    <s v=" "/>
    <s v="WIP"/>
    <s v=" "/>
    <m/>
    <m/>
    <s v="Siva Kumar"/>
    <m/>
    <s v="Open"/>
    <s v="WIP"/>
    <s v=" "/>
    <s v=" "/>
    <s v=" "/>
    <m/>
    <m/>
    <m/>
    <m/>
    <m/>
    <m/>
    <s v="MOMHelpdesk"/>
    <s v="Helpdesk (Contact Center)"/>
    <s v="OPEN"/>
    <m/>
    <m/>
    <m/>
    <m/>
    <m/>
    <m/>
    <n v="1"/>
    <x v="0"/>
  </r>
  <r>
    <n v="1026"/>
    <s v="M347"/>
    <x v="1"/>
    <d v="2023-11-17T00:00:00"/>
    <m/>
    <m/>
    <m/>
    <s v="Helpdesk"/>
    <s v="Compliance"/>
    <s v="Neox Compliance confirmation :"/>
    <m/>
    <s v="Critical"/>
    <s v="Open"/>
    <m/>
    <s v=" "/>
    <s v=" "/>
    <s v="WIP"/>
    <s v="11-Sep-25: Same has been Submitted"/>
    <s v="L&amp;T"/>
    <s v="Shiva kumar"/>
    <s v="Siva Kumar"/>
    <m/>
    <s v="Open"/>
    <s v="WIP"/>
    <s v=" "/>
    <s v=" "/>
    <s v=" "/>
    <m/>
    <m/>
    <m/>
    <m/>
    <m/>
    <m/>
    <s v="MOMHelpdesk"/>
    <s v="Helpdesk (Contact Center)"/>
    <s v="OPEN"/>
    <m/>
    <m/>
    <m/>
    <m/>
    <m/>
    <m/>
    <n v="1"/>
    <x v="0"/>
  </r>
  <r>
    <n v="1027"/>
    <s v="M348"/>
    <x v="1"/>
    <d v="2023-11-17T00:00:00"/>
    <m/>
    <m/>
    <m/>
    <s v="NOC Operationalization"/>
    <s v="Action Points"/>
    <s v="370 points out of which 24 points which are already covered in 370 : Praveen to share indicating the reference of 24 points by "/>
    <m/>
    <s v="Critical"/>
    <s v="Closed"/>
    <m/>
    <s v=" "/>
    <s v=" "/>
    <s v="Closed"/>
    <s v="23-Sep-25: Approved shall be closed"/>
    <m/>
    <m/>
    <s v="Sivaprasad"/>
    <m/>
    <m/>
    <s v="COMPLETED &amp; APPROVED"/>
    <s v=" "/>
    <s v=" "/>
    <s v=" "/>
    <m/>
    <m/>
    <m/>
    <m/>
    <m/>
    <m/>
    <s v="MOMNOC Operationalization"/>
    <s v="Network"/>
    <s v="CLOSED"/>
    <m/>
    <m/>
    <m/>
    <d v="2025-09-23T00:00:00"/>
    <s v="Artefacts not Required"/>
    <m/>
    <n v="1"/>
    <x v="1"/>
  </r>
  <r>
    <n v="1028"/>
    <s v="M349"/>
    <x v="1"/>
    <d v="2023-11-17T00:00:00"/>
    <m/>
    <m/>
    <m/>
    <s v="NOC Operationalization"/>
    <s v="Action Points"/>
    <s v="196 points closure along with artefacts :"/>
    <m/>
    <s v="Critical"/>
    <s v="Closed"/>
    <m/>
    <s v=" "/>
    <s v=" "/>
    <s v="Closed"/>
    <s v="23-Sep-25: Approved shall be closed"/>
    <m/>
    <m/>
    <s v="Sivaprasad"/>
    <m/>
    <m/>
    <s v="COMPLETED &amp; APPROVED"/>
    <s v=" "/>
    <s v=" "/>
    <s v=" "/>
    <m/>
    <m/>
    <m/>
    <m/>
    <m/>
    <m/>
    <s v="MOMNOC Operationalization"/>
    <s v="Network"/>
    <s v="CLOSED"/>
    <m/>
    <m/>
    <m/>
    <d v="2025-09-23T00:00:00"/>
    <s v="Artefacts not Required"/>
    <m/>
    <n v="1"/>
    <x v="1"/>
  </r>
  <r>
    <n v="1029"/>
    <s v="M35"/>
    <x v="1"/>
    <d v="2023-06-07T00:00:00"/>
    <m/>
    <m/>
    <m/>
    <s v="GIS"/>
    <s v="Training"/>
    <s v="Hands-on Training on GIS tool"/>
    <m/>
    <s v="NON-Critical"/>
    <s v="Open"/>
    <m/>
    <s v="Gtech"/>
    <s v=" "/>
    <m/>
    <m/>
    <m/>
    <m/>
    <s v="Kaushalendra Kumar"/>
    <m/>
    <m/>
    <s v="CLOSURE REVIEW PENDING "/>
    <s v=" "/>
    <s v=" "/>
    <s v=" "/>
    <m/>
    <m/>
    <m/>
    <m/>
    <m/>
    <m/>
    <s v="MOMGIS"/>
    <s v="Applications/Tools"/>
    <s v="OPEN"/>
    <m/>
    <m/>
    <m/>
    <m/>
    <m/>
    <m/>
    <n v="1"/>
    <x v="2"/>
  </r>
  <r>
    <n v="1030"/>
    <s v="M350"/>
    <x v="1"/>
    <d v="2023-11-17T00:00:00"/>
    <s v="P3"/>
    <m/>
    <m/>
    <s v="NOC Operationalization"/>
    <s v="Documentation"/>
    <s v="Revised Organization structure : "/>
    <m/>
    <s v="Critical"/>
    <s v="Completed"/>
    <m/>
    <s v=" "/>
    <s v=" "/>
    <m/>
    <s v="NOC structure and manpower details shared"/>
    <m/>
    <m/>
    <s v="Ahmad"/>
    <m/>
    <m/>
    <s v="COMPLETED &amp; APPROVED"/>
    <s v=" "/>
    <s v=" "/>
    <s v=" "/>
    <m/>
    <m/>
    <m/>
    <m/>
    <m/>
    <m/>
    <s v="MOMNOC Operationalization"/>
    <s v="Network"/>
    <s v="CLOSED"/>
    <m/>
    <m/>
    <s v="Not related to delivery"/>
    <d v="2025-09-19T00:00:00"/>
    <s v="Artefacts not Required"/>
    <m/>
    <n v="1"/>
    <x v="1"/>
  </r>
  <r>
    <n v="1031"/>
    <s v="M351"/>
    <x v="1"/>
    <d v="2023-11-17T00:00:00"/>
    <m/>
    <m/>
    <m/>
    <s v="BSS"/>
    <s v="Demo"/>
    <s v="Second Dry Run (details to be shared later) : week starting "/>
    <m/>
    <s v="Critical"/>
    <s v="Open"/>
    <m/>
    <s v=" "/>
    <s v=" "/>
    <m/>
    <s v=" "/>
    <m/>
    <m/>
    <s v="Manoj Nibrad"/>
    <m/>
    <s v="Open"/>
    <s v="Open"/>
    <s v=" "/>
    <s v=" "/>
    <s v=" "/>
    <m/>
    <m/>
    <m/>
    <m/>
    <m/>
    <m/>
    <s v="MOMBSS"/>
    <s v="Applications/Tools"/>
    <s v="OPEN"/>
    <m/>
    <m/>
    <m/>
    <m/>
    <e v="#N/A"/>
    <m/>
    <n v="1"/>
    <x v="0"/>
  </r>
  <r>
    <n v="1032"/>
    <s v="M352"/>
    <x v="1"/>
    <d v="2023-11-17T00:00:00"/>
    <m/>
    <m/>
    <m/>
    <s v="NOC Operationalization"/>
    <s v="Documentation"/>
    <s v="Artefacts storage link : "/>
    <m/>
    <s v="Critical"/>
    <s v="Completed"/>
    <m/>
    <s v=" "/>
    <s v=" "/>
    <s v="Closed"/>
    <s v="23-Sep-25: Approved shall be closed"/>
    <m/>
    <m/>
    <s v="Sivaprasad"/>
    <m/>
    <m/>
    <s v="COMPLETED &amp; APPROVED"/>
    <s v=" "/>
    <s v=" "/>
    <s v=" "/>
    <m/>
    <m/>
    <m/>
    <m/>
    <m/>
    <m/>
    <s v="MOMNOC Operationalization"/>
    <s v="Network"/>
    <s v="CLOSED"/>
    <m/>
    <m/>
    <m/>
    <d v="2025-09-23T00:00:00"/>
    <s v="Artefacts not Required"/>
    <m/>
    <n v="1"/>
    <x v="1"/>
  </r>
  <r>
    <n v="1033"/>
    <s v="M353"/>
    <x v="1"/>
    <d v="2023-11-17T00:00:00"/>
    <m/>
    <m/>
    <m/>
    <s v="Security &amp; Regulatory Compliance"/>
    <s v="Regulatory Compliance"/>
    <s v="Security Assessment Review Meeting : week starting "/>
    <m/>
    <s v="Critical"/>
    <s v="Open"/>
    <m/>
    <s v=" "/>
    <s v=" "/>
    <m/>
    <s v=" "/>
    <m/>
    <m/>
    <s v="Sarmendra"/>
    <m/>
    <s v="Open"/>
    <s v="Open"/>
    <s v=" "/>
    <s v=" "/>
    <s v=" "/>
    <m/>
    <m/>
    <m/>
    <m/>
    <m/>
    <m/>
    <s v="MOMSecurity &amp; Regulatory Compliance"/>
    <s v="Security"/>
    <s v="OPEN"/>
    <m/>
    <m/>
    <m/>
    <m/>
    <e v="#N/A"/>
    <m/>
    <n v="1"/>
    <x v="0"/>
  </r>
  <r>
    <n v="1034"/>
    <s v="M354"/>
    <x v="1"/>
    <d v="2023-11-17T00:00:00"/>
    <m/>
    <m/>
    <m/>
    <s v="NOC Operationalization"/>
    <s v="Resource Related"/>
    <s v="HP &amp; Cisco OEM teams onboarding from 20th November'23."/>
    <m/>
    <s v="Critical"/>
    <s v="Closed"/>
    <m/>
    <s v=" "/>
    <s v=" "/>
    <s v="Closed"/>
    <s v="23-Sep-25: Approved shall be closed"/>
    <m/>
    <m/>
    <s v="Sivaprasad"/>
    <m/>
    <m/>
    <s v="COMPLETED &amp; APPROVED"/>
    <s v=" "/>
    <s v=" "/>
    <s v=" "/>
    <m/>
    <m/>
    <m/>
    <m/>
    <m/>
    <m/>
    <s v="MOMNOC Operationalization"/>
    <s v="Network"/>
    <s v="CLOSED"/>
    <m/>
    <m/>
    <m/>
    <d v="2025-09-23T00:00:00"/>
    <s v="Artefacts not Required"/>
    <m/>
    <n v="1"/>
    <x v="1"/>
  </r>
  <r>
    <n v="1035"/>
    <s v="M355"/>
    <x v="1"/>
    <d v="2023-11-17T00:00:00"/>
    <m/>
    <m/>
    <m/>
    <s v="NOC Operationalization"/>
    <s v="Documentation"/>
    <s v="Letter from all OEMs apart from Cisco &amp; HP to be submitted by 22nd November'23"/>
    <m/>
    <s v="Critical"/>
    <s v="Open"/>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x v="1"/>
  </r>
  <r>
    <n v="1036"/>
    <s v="M356"/>
    <x v="1"/>
    <d v="2023-11-17T00:00:00"/>
    <m/>
    <m/>
    <m/>
    <s v="NOC Operationalization"/>
    <s v="Documentation"/>
    <s v="Letter from  from Cisco &amp; HP to be submitted by 24th  November'23"/>
    <m/>
    <s v="Critical"/>
    <s v="Open"/>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x v="1"/>
  </r>
  <r>
    <n v="1037"/>
    <s v="M357"/>
    <x v="1"/>
    <d v="2023-11-17T00:00:00"/>
    <m/>
    <m/>
    <m/>
    <s v="NOC Operationalization"/>
    <s v="Documentation"/>
    <s v="Letter of confirmation for closure of issues with Tejas &amp; Nokia on or before 30th November’23"/>
    <m/>
    <s v="Critical"/>
    <s v="Open"/>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x v="1"/>
  </r>
  <r>
    <n v="1038"/>
    <s v="M358"/>
    <x v="1"/>
    <d v="2023-11-17T00:00:00"/>
    <m/>
    <m/>
    <m/>
    <s v="NOC Operationalization"/>
    <s v="Meeting"/>
    <s v="Date for All OEMs Meeting"/>
    <m/>
    <s v="Critical"/>
    <s v="Open"/>
    <m/>
    <s v=" "/>
    <s v=" "/>
    <s v="Closed"/>
    <s v="23-Sep-25: Approved shall be closed"/>
    <m/>
    <m/>
    <s v="Sivaprasad"/>
    <m/>
    <m/>
    <s v="COMPLETED &amp; APPROVED"/>
    <s v=" "/>
    <s v=" "/>
    <s v=" "/>
    <m/>
    <m/>
    <m/>
    <m/>
    <m/>
    <m/>
    <s v="MOMNOC Operationalization"/>
    <s v="Network"/>
    <s v="CLOSED"/>
    <m/>
    <m/>
    <m/>
    <d v="2025-09-23T00:00:00"/>
    <s v="Artefacts not Required"/>
    <m/>
    <n v="1"/>
    <x v="1"/>
  </r>
  <r>
    <n v="1039"/>
    <s v="M359"/>
    <x v="1"/>
    <d v="2023-11-17T00:00:00"/>
    <m/>
    <m/>
    <m/>
    <s v="BSS"/>
    <s v="Resource Related"/>
    <s v="BSS-SME visit &amp; extended stay for backlog clearance and sharing agenda prior to visit"/>
    <m/>
    <s v="Critical"/>
    <s v="Open"/>
    <m/>
    <s v=" "/>
    <s v=" "/>
    <m/>
    <s v=" "/>
    <m/>
    <m/>
    <s v="Manoj Nibrad"/>
    <m/>
    <s v="Open"/>
    <s v="Open"/>
    <s v=" "/>
    <s v=" "/>
    <s v=" "/>
    <m/>
    <m/>
    <m/>
    <m/>
    <m/>
    <m/>
    <s v="MOMBSS"/>
    <s v="Applications/Tools"/>
    <s v="OPEN"/>
    <m/>
    <m/>
    <m/>
    <m/>
    <e v="#N/A"/>
    <m/>
    <n v="1"/>
    <x v="0"/>
  </r>
  <r>
    <n v="1040"/>
    <s v="M36"/>
    <x v="1"/>
    <d v="2023-06-07T00:00:00"/>
    <m/>
    <m/>
    <m/>
    <s v="GIS"/>
    <s v="Dashboards"/>
    <s v="Discuss and Develop Dashboard for GIS tool"/>
    <m/>
    <s v="NON-Critical"/>
    <s v="Open"/>
    <m/>
    <s v="Gtech"/>
    <s v=" "/>
    <m/>
    <m/>
    <m/>
    <m/>
    <s v="Kaushalendra Kumar"/>
    <m/>
    <m/>
    <s v="CLOSURE REVIEW PENDING "/>
    <s v=" "/>
    <s v=" "/>
    <s v=" "/>
    <m/>
    <m/>
    <m/>
    <m/>
    <m/>
    <m/>
    <s v="MOMGIS"/>
    <s v="Applications/Tools"/>
    <s v="OPEN"/>
    <m/>
    <m/>
    <m/>
    <m/>
    <m/>
    <m/>
    <n v="1"/>
    <x v="2"/>
  </r>
  <r>
    <n v="1041"/>
    <s v="M360"/>
    <x v="1"/>
    <d v="2023-11-17T00:00:00"/>
    <m/>
    <m/>
    <m/>
    <s v="NOC Operationalization"/>
    <s v="Documentation"/>
    <s v="Revert pending on 8 Notes(Undertaking) "/>
    <m/>
    <s v="Critical"/>
    <s v="Open"/>
    <m/>
    <s v=" "/>
    <s v=" "/>
    <s v="Closed"/>
    <s v="23-Sep-25: Approved shall be closed"/>
    <m/>
    <m/>
    <s v="Sivaprasad"/>
    <m/>
    <m/>
    <s v="COMPLETED &amp; APPROVED"/>
    <s v=" "/>
    <s v=" "/>
    <s v=" "/>
    <m/>
    <m/>
    <m/>
    <m/>
    <m/>
    <m/>
    <s v="MOMNOC Operationalization"/>
    <s v="Network"/>
    <s v="CLOSED"/>
    <m/>
    <m/>
    <m/>
    <d v="2025-09-23T00:00:00"/>
    <s v="Artefacts not Required"/>
    <m/>
    <n v="1"/>
    <x v="1"/>
  </r>
  <r>
    <n v="1042"/>
    <s v="M361"/>
    <x v="1"/>
    <d v="2023-11-17T00:00:00"/>
    <m/>
    <m/>
    <m/>
    <s v="Helpdesk"/>
    <s v="Resource Related"/>
    <s v="Dimensioning of Helpdesk calls"/>
    <m/>
    <s v="Critical"/>
    <s v="Open"/>
    <m/>
    <s v=" "/>
    <s v=" "/>
    <s v="Closed"/>
    <s v="24-Sep-25: Approved and shall be closed_x000a_11-Sep-25: Changed and operational Now"/>
    <m/>
    <m/>
    <s v="Siva Kumar"/>
    <m/>
    <m/>
    <s v="COMPLETED &amp; APPROVED"/>
    <s v=" "/>
    <s v=" "/>
    <s v=" "/>
    <m/>
    <m/>
    <m/>
    <m/>
    <m/>
    <m/>
    <s v="MOMHelpdesk"/>
    <s v="Helpdesk (Contact Center)"/>
    <s v="CLOSED"/>
    <m/>
    <m/>
    <m/>
    <d v="2025-09-24T00:00:00"/>
    <s v="\\172.28.9.34\Artefacts_T-Fiber TNOC Tracker\HELPDESK\M117,126,728"/>
    <m/>
    <n v="1"/>
    <x v="1"/>
  </r>
  <r>
    <n v="1043"/>
    <s v="M362"/>
    <x v="1"/>
    <d v="2023-11-17T00:00:00"/>
    <s v="P3"/>
    <m/>
    <m/>
    <s v="NOC Operationalization"/>
    <s v="Documentation"/>
    <s v="Revert on 26 SOPS &amp; O&amp;M Handbook"/>
    <m/>
    <s v="Critical"/>
    <s v="Open"/>
    <m/>
    <s v=" "/>
    <s v=" "/>
    <m/>
    <s v="SOP agreed and signed off. O&amp;M Handbook WIP"/>
    <m/>
    <m/>
    <s v="Ahmad"/>
    <d v="2025-10-07T00:00:00"/>
    <s v="Open"/>
    <s v="Open"/>
    <s v=" "/>
    <s v=" "/>
    <s v=" "/>
    <m/>
    <m/>
    <m/>
    <m/>
    <m/>
    <m/>
    <s v="MOMNOC Operationalization"/>
    <s v="Network"/>
    <s v="OPEN"/>
    <m/>
    <m/>
    <s v="Documentation"/>
    <m/>
    <e v="#N/A"/>
    <m/>
    <n v="1"/>
    <x v="0"/>
  </r>
  <r>
    <n v="1044"/>
    <s v="M363"/>
    <x v="1"/>
    <d v="2023-11-17T00:00:00"/>
    <s v="P3"/>
    <m/>
    <m/>
    <s v="NOC Operationalization"/>
    <s v="Documentation"/>
    <s v="Measurable KPI for individual TNOC team"/>
    <m/>
    <s v="Critical"/>
    <s v="Completed"/>
    <m/>
    <s v=" "/>
    <s v=" "/>
    <m/>
    <s v="NOC role KRA and KPI submitted to TFiber"/>
    <m/>
    <m/>
    <s v="Ahmad"/>
    <m/>
    <m/>
    <s v="COMPLETED &amp; APPROVED"/>
    <s v=" "/>
    <s v=" "/>
    <s v=" "/>
    <m/>
    <m/>
    <m/>
    <m/>
    <m/>
    <m/>
    <s v="MOMNOC Operationalization"/>
    <s v="Network"/>
    <s v="CLOSED"/>
    <m/>
    <m/>
    <s v="Not related to delivery"/>
    <d v="2025-09-24T00:00:00"/>
    <s v="\\172.28.9.23\tnocreports\TNOC Manpower_CVs\NOC Resources Details &amp; Roles"/>
    <m/>
    <n v="1"/>
    <x v="1"/>
  </r>
  <r>
    <n v="1045"/>
    <s v="M364"/>
    <x v="1"/>
    <d v="2023-11-17T00:00:00"/>
    <s v="P3"/>
    <m/>
    <m/>
    <s v="NOC Operationalization"/>
    <s v="Resource Related"/>
    <s v="Service delivery &amp; Service assurance Manager"/>
    <m/>
    <s v="Critical"/>
    <s v="Completed"/>
    <m/>
    <s v=" "/>
    <s v=" "/>
    <m/>
    <s v="Not part of RFP. Service Provisioning is being done by NOC team"/>
    <m/>
    <m/>
    <s v="Ahmad"/>
    <m/>
    <m/>
    <s v="COMPLETED &amp; APPROVED"/>
    <s v=" "/>
    <s v=" "/>
    <s v=" "/>
    <m/>
    <m/>
    <m/>
    <m/>
    <m/>
    <m/>
    <s v="MOMNOC Operationalization"/>
    <s v="Network"/>
    <s v="CLOSED"/>
    <m/>
    <m/>
    <s v="Not related to delivery"/>
    <d v="2025-09-19T00:00:00"/>
    <s v="Artefacts not Required"/>
    <m/>
    <n v="1"/>
    <x v="1"/>
  </r>
  <r>
    <n v="1046"/>
    <s v="M365"/>
    <x v="1"/>
    <d v="2023-11-17T00:00:00"/>
    <s v="P3"/>
    <m/>
    <m/>
    <s v="NOC Operationalization"/>
    <s v="Resource Related"/>
    <s v="Plan for Manpower augmentation to handle Infra Alarm in TNOC &amp; field to finalize O&amp;M"/>
    <m/>
    <s v="Critical"/>
    <s v="Completed"/>
    <m/>
    <s v=" "/>
    <s v=" "/>
    <m/>
    <s v="NOC manpower is deputed as per RFP and manpower report is shared with TFiber on weekly basis"/>
    <m/>
    <m/>
    <s v="Ahmad"/>
    <m/>
    <m/>
    <s v="COMPLETED &amp; APPROVED"/>
    <s v=" "/>
    <s v=" "/>
    <s v=" "/>
    <m/>
    <m/>
    <m/>
    <m/>
    <m/>
    <m/>
    <s v="MOMNOC Operationalization"/>
    <s v="Network"/>
    <s v="CLOSED"/>
    <m/>
    <m/>
    <s v="Not related to delivery"/>
    <d v="2025-09-19T00:00:00"/>
    <s v="Artefacts not Required"/>
    <m/>
    <n v="1"/>
    <x v="1"/>
  </r>
  <r>
    <n v="1047"/>
    <s v="M366"/>
    <x v="1"/>
    <d v="2023-11-17T00:00:00"/>
    <m/>
    <m/>
    <m/>
    <s v="BSS"/>
    <s v="Dry Run"/>
    <s v="BSS product system readiness for usage "/>
    <m/>
    <s v="Critical"/>
    <s v="Open"/>
    <m/>
    <s v=" "/>
    <s v=" "/>
    <m/>
    <s v=" "/>
    <m/>
    <m/>
    <s v="Manoj Nibrad"/>
    <m/>
    <s v="Open"/>
    <s v="Open"/>
    <s v=" "/>
    <s v=" "/>
    <s v=" "/>
    <m/>
    <m/>
    <m/>
    <m/>
    <m/>
    <m/>
    <s v="MOMBSS"/>
    <s v="Applications/Tools"/>
    <s v="OPEN"/>
    <m/>
    <m/>
    <m/>
    <m/>
    <e v="#N/A"/>
    <m/>
    <n v="1"/>
    <x v="0"/>
  </r>
  <r>
    <n v="1048"/>
    <s v="M367"/>
    <x v="1"/>
    <d v="2023-11-17T00:00:00"/>
    <m/>
    <m/>
    <m/>
    <s v="NOC Operationalization"/>
    <s v="Resource Related"/>
    <s v="Additional resources for fast tracking of project"/>
    <m/>
    <s v="Critical"/>
    <s v="Open"/>
    <m/>
    <s v=" "/>
    <s v=" "/>
    <s v="Closed"/>
    <s v="23-Sep-25: Approved shall be closed"/>
    <m/>
    <m/>
    <s v="Sivaprasad"/>
    <m/>
    <m/>
    <s v="COMPLETED &amp; APPROVED"/>
    <s v=" "/>
    <s v=" "/>
    <s v=" "/>
    <m/>
    <m/>
    <m/>
    <m/>
    <m/>
    <m/>
    <s v="MOMNOC Operationalization"/>
    <s v="Network"/>
    <s v="CLOSED"/>
    <m/>
    <m/>
    <m/>
    <d v="2025-09-23T00:00:00"/>
    <s v="Artefacts not Required"/>
    <m/>
    <n v="1"/>
    <x v="1"/>
  </r>
  <r>
    <n v="1049"/>
    <s v="M368"/>
    <x v="1"/>
    <d v="2023-11-28T00:00:00"/>
    <m/>
    <m/>
    <m/>
    <s v="NOC Operationalization"/>
    <s v="Meeting"/>
    <s v="L&amp;T to communicate with OEMs and arrange a meeting on behalf of T-Fiber._x000a_1. To seek evidence from L&amp;T on the commitment from respective OEMs of BSS, OSS, NSO, GIS, GPON on closure of gaps identified so far, related to the operationalization of various systems along with firm dates for delivery from respective OEMs for the same._x000a_2. L&amp;T to provide a plan on how the NOC O&amp;M will be handled with SOPs where relevant in the interim period._x000a_3. How L&amp;T transitions the systems from the interim to the final state without any business impact while ensuring data integrity."/>
    <m/>
    <s v="Critical"/>
    <s v="Open"/>
    <m/>
    <s v=" "/>
    <s v=" "/>
    <s v="Closed"/>
    <s v="23-Sep-25: Approved shall be closed"/>
    <m/>
    <m/>
    <s v="Sivaprasad"/>
    <m/>
    <m/>
    <s v="COMPLETED &amp; APPROVED"/>
    <s v=" "/>
    <s v=" "/>
    <s v=" "/>
    <m/>
    <m/>
    <m/>
    <m/>
    <m/>
    <m/>
    <s v="MOMNOC Operationalization"/>
    <s v="Network"/>
    <s v="CLOSED"/>
    <m/>
    <m/>
    <m/>
    <d v="2025-09-23T00:00:00"/>
    <s v="Artefacts not Required"/>
    <m/>
    <n v="1"/>
    <x v="1"/>
  </r>
  <r>
    <n v="1050"/>
    <s v="M369"/>
    <x v="1"/>
    <d v="2023-11-28T00:00:00"/>
    <m/>
    <m/>
    <m/>
    <s v="Security &amp; Regulatory Compliance"/>
    <s v="Regulatory Compliance"/>
    <s v="Fast-track track closure of  Regulatory and security requirements along with SLA monitoring for the immediate start of Business related to Cell Tower, GI BB, GI ILL &amp; VPN  service delivery."/>
    <m/>
    <s v="Critical"/>
    <s v="Open"/>
    <m/>
    <s v=" "/>
    <s v=" "/>
    <m/>
    <s v=" "/>
    <m/>
    <m/>
    <s v="Sarmendra"/>
    <m/>
    <s v="Open"/>
    <s v="Open"/>
    <s v=" "/>
    <s v=" "/>
    <s v=" "/>
    <m/>
    <m/>
    <m/>
    <m/>
    <m/>
    <m/>
    <s v="MOMSecurity &amp; Regulatory Compliance"/>
    <s v="Security"/>
    <s v="OPEN"/>
    <m/>
    <m/>
    <m/>
    <m/>
    <e v="#N/A"/>
    <m/>
    <n v="1"/>
    <x v="0"/>
  </r>
  <r>
    <n v="1051"/>
    <s v="M37"/>
    <x v="1"/>
    <d v="2023-06-07T00:00:00"/>
    <m/>
    <m/>
    <m/>
    <s v="GIS"/>
    <s v="User Experience"/>
    <s v="New validation Logic to be incorporated in DI tool - if Depth is zero and construction method is HDD/OT, Protection is required "/>
    <m/>
    <s v="NON-Critical"/>
    <s v="Open"/>
    <m/>
    <s v="Gtech"/>
    <s v=" "/>
    <m/>
    <m/>
    <m/>
    <m/>
    <s v="Kaushalendra Kumar"/>
    <m/>
    <m/>
    <s v="CLOSURE REVIEW PENDING "/>
    <s v=" "/>
    <s v=" "/>
    <s v=" "/>
    <m/>
    <m/>
    <m/>
    <m/>
    <m/>
    <m/>
    <s v="MOMGIS"/>
    <s v="Applications/Tools"/>
    <s v="OPEN"/>
    <m/>
    <m/>
    <m/>
    <m/>
    <m/>
    <m/>
    <n v="1"/>
    <x v="2"/>
  </r>
  <r>
    <n v="1052"/>
    <s v="M370"/>
    <x v="1"/>
    <d v="2023-11-28T00:00:00"/>
    <m/>
    <m/>
    <m/>
    <s v="NOC Operationalization"/>
    <s v="Demo"/>
    <s v="L&amp;T to prepare and execute the next DRY run effectively."/>
    <m/>
    <s v="Critical"/>
    <s v="Open"/>
    <m/>
    <s v=" "/>
    <s v=" "/>
    <s v="Closed"/>
    <s v="23-Sep-25: Approved shall be closed"/>
    <m/>
    <m/>
    <s v="Sivaprasad"/>
    <m/>
    <m/>
    <s v="COMPLETED &amp; APPROVED"/>
    <s v=" "/>
    <s v=" "/>
    <s v=" "/>
    <m/>
    <m/>
    <m/>
    <m/>
    <m/>
    <m/>
    <s v="MOMNOC Operationalization"/>
    <s v="Network"/>
    <s v="CLOSED"/>
    <m/>
    <m/>
    <m/>
    <d v="2025-09-23T00:00:00"/>
    <s v="Artefacts not Required"/>
    <m/>
    <n v="1"/>
    <x v="1"/>
  </r>
  <r>
    <n v="1053"/>
    <s v="M371"/>
    <x v="1"/>
    <d v="2023-11-28T00:00:00"/>
    <m/>
    <m/>
    <m/>
    <s v="NOC Operationalization"/>
    <s v="Documentation"/>
    <s v="L&amp;T to develop a comprehensive presentation on product readiness and NOC operationalization schedule."/>
    <m/>
    <s v="Critical"/>
    <s v="Completed"/>
    <m/>
    <s v=" "/>
    <s v=" "/>
    <s v="Closed"/>
    <s v="23-Sep-25: Approved shall be closed"/>
    <m/>
    <m/>
    <s v="Sivaprasad"/>
    <m/>
    <m/>
    <s v="COMPLETED &amp; APPROVED"/>
    <s v=" "/>
    <s v=" "/>
    <s v=" "/>
    <m/>
    <m/>
    <m/>
    <m/>
    <m/>
    <m/>
    <s v="MOMNOC Operationalization"/>
    <s v="Network"/>
    <s v="CLOSED"/>
    <m/>
    <m/>
    <m/>
    <d v="2025-09-23T00:00:00"/>
    <s v="Artefacts not Required"/>
    <m/>
    <n v="1"/>
    <x v="1"/>
  </r>
  <r>
    <n v="1054"/>
    <s v="M372"/>
    <x v="1"/>
    <d v="2023-12-12T00:00:00"/>
    <m/>
    <m/>
    <m/>
    <s v="Security &amp; Regulatory Compliance"/>
    <s v="RMC meeting"/>
    <s v="Submit Acceptable Usage Policy document with suggested changes"/>
    <m/>
    <s v="Critical"/>
    <s v="Open"/>
    <m/>
    <s v=" "/>
    <s v=" "/>
    <m/>
    <s v=" "/>
    <m/>
    <m/>
    <s v="Sarmendra"/>
    <m/>
    <s v="Open"/>
    <s v="Open"/>
    <s v=" "/>
    <s v=" "/>
    <s v=" "/>
    <m/>
    <m/>
    <m/>
    <m/>
    <m/>
    <m/>
    <s v="MOMSecurity &amp; Regulatory Compliance"/>
    <s v="Security"/>
    <s v="OPEN"/>
    <m/>
    <m/>
    <m/>
    <m/>
    <e v="#N/A"/>
    <m/>
    <n v="1"/>
    <x v="0"/>
  </r>
  <r>
    <n v="1055"/>
    <s v="M373"/>
    <x v="1"/>
    <d v="2023-12-12T00:00:00"/>
    <m/>
    <m/>
    <m/>
    <s v="Security &amp; Regulatory Compliance"/>
    <s v="RMC meeting"/>
    <s v="Complete the configuration of CA signed SSL certificate"/>
    <m/>
    <s v="Critical"/>
    <s v="Open"/>
    <m/>
    <s v=" "/>
    <s v=" "/>
    <m/>
    <s v=" "/>
    <m/>
    <m/>
    <s v="Sarmendra"/>
    <m/>
    <s v="Open"/>
    <s v="Open"/>
    <s v=" "/>
    <s v=" "/>
    <s v=" "/>
    <m/>
    <m/>
    <m/>
    <m/>
    <m/>
    <m/>
    <s v="MOMSecurity &amp; Regulatory Compliance"/>
    <s v="Security"/>
    <s v="OPEN"/>
    <m/>
    <m/>
    <m/>
    <m/>
    <e v="#N/A"/>
    <m/>
    <n v="1"/>
    <x v="0"/>
  </r>
  <r>
    <n v="1056"/>
    <s v="M374"/>
    <x v="1"/>
    <d v="2023-12-12T00:00:00"/>
    <m/>
    <m/>
    <m/>
    <s v="Security &amp; Regulatory Compliance"/>
    <s v="RMC meeting"/>
    <s v="Concur with T-Fiber for annual external VAPT testing"/>
    <m/>
    <s v="Critical"/>
    <s v="Open"/>
    <m/>
    <s v=" "/>
    <s v=" "/>
    <m/>
    <s v=" "/>
    <m/>
    <m/>
    <s v="Sarmendra"/>
    <m/>
    <s v="Open"/>
    <s v="Open"/>
    <s v=" "/>
    <s v=" "/>
    <s v=" "/>
    <m/>
    <m/>
    <m/>
    <m/>
    <m/>
    <m/>
    <s v="MOMSecurity &amp; Regulatory Compliance"/>
    <s v="Security"/>
    <s v="OPEN"/>
    <m/>
    <m/>
    <m/>
    <m/>
    <e v="#N/A"/>
    <m/>
    <n v="1"/>
    <x v="0"/>
  </r>
  <r>
    <n v="1057"/>
    <s v="M375"/>
    <x v="1"/>
    <d v="2023-12-12T00:00:00"/>
    <m/>
    <m/>
    <m/>
    <s v="Security &amp; Regulatory Compliance"/>
    <s v="RMC meeting"/>
    <s v="Submit Vulnerability Management Policy"/>
    <m/>
    <s v="Critical"/>
    <s v="Open"/>
    <m/>
    <s v=" "/>
    <s v=" "/>
    <m/>
    <s v=" "/>
    <m/>
    <m/>
    <s v="Sarmendra"/>
    <m/>
    <s v="Open"/>
    <s v="Open"/>
    <s v=" "/>
    <s v=" "/>
    <s v=" "/>
    <m/>
    <m/>
    <m/>
    <m/>
    <m/>
    <m/>
    <s v="MOMSecurity &amp; Regulatory Compliance"/>
    <s v="Security"/>
    <s v="OPEN"/>
    <m/>
    <m/>
    <m/>
    <m/>
    <e v="#N/A"/>
    <m/>
    <n v="1"/>
    <x v="0"/>
  </r>
  <r>
    <n v="1058"/>
    <s v="M376"/>
    <x v="1"/>
    <d v="2023-12-12T00:00:00"/>
    <m/>
    <m/>
    <m/>
    <s v="Security &amp; Regulatory Compliance"/>
    <s v="RMC meeting"/>
    <s v="List and share the Security Policy documents and SOPS"/>
    <m/>
    <s v="Critical"/>
    <s v="Open"/>
    <m/>
    <s v=" "/>
    <s v=" "/>
    <m/>
    <s v="Docs List is shared"/>
    <m/>
    <m/>
    <s v="Sarmendra"/>
    <m/>
    <s v="Open"/>
    <s v="Open"/>
    <s v=" "/>
    <s v=" "/>
    <s v=" "/>
    <m/>
    <m/>
    <m/>
    <m/>
    <m/>
    <m/>
    <s v="MOMSecurity &amp; Regulatory Compliance"/>
    <s v="Security"/>
    <s v="OPEN"/>
    <m/>
    <m/>
    <m/>
    <m/>
    <e v="#N/A"/>
    <m/>
    <n v="1"/>
    <x v="0"/>
  </r>
  <r>
    <n v="1059"/>
    <s v="M377"/>
    <x v="1"/>
    <d v="2023-12-12T00:00:00"/>
    <m/>
    <m/>
    <m/>
    <s v="Security &amp; Regulatory Compliance"/>
    <s v="RMC meeting"/>
    <s v="Upload all RMC MoMs to the shared folder and share access"/>
    <m/>
    <s v="Critical"/>
    <s v="Open"/>
    <m/>
    <s v=" "/>
    <s v=" "/>
    <m/>
    <s v=" "/>
    <m/>
    <m/>
    <s v="Sarmendra"/>
    <m/>
    <s v="Open"/>
    <s v="Open"/>
    <s v=" "/>
    <s v=" "/>
    <s v=" "/>
    <m/>
    <m/>
    <m/>
    <m/>
    <m/>
    <m/>
    <s v="MOMSecurity &amp; Regulatory Compliance"/>
    <s v="Security"/>
    <s v="OPEN"/>
    <m/>
    <m/>
    <m/>
    <m/>
    <e v="#N/A"/>
    <m/>
    <n v="1"/>
    <x v="0"/>
  </r>
  <r>
    <n v="1060"/>
    <s v="M378"/>
    <x v="1"/>
    <d v="2023-12-12T00:00:00"/>
    <m/>
    <m/>
    <m/>
    <s v="Security &amp; Regulatory Compliance"/>
    <s v="RMC meeting"/>
    <s v="Submit Asset Management policy"/>
    <m/>
    <s v="Critical"/>
    <s v="Open"/>
    <m/>
    <s v=" "/>
    <s v=" "/>
    <m/>
    <s v=" "/>
    <m/>
    <m/>
    <s v="Sarmendra"/>
    <m/>
    <s v="Open"/>
    <s v="Open"/>
    <s v=" "/>
    <s v=" "/>
    <s v=" "/>
    <m/>
    <m/>
    <m/>
    <m/>
    <m/>
    <m/>
    <s v="MOMSecurity &amp; Regulatory Compliance"/>
    <s v="Security"/>
    <s v="OPEN"/>
    <m/>
    <m/>
    <m/>
    <m/>
    <e v="#N/A"/>
    <m/>
    <n v="1"/>
    <x v="0"/>
  </r>
  <r>
    <n v="1061"/>
    <s v="M379"/>
    <x v="1"/>
    <d v="2023-12-12T00:00:00"/>
    <m/>
    <m/>
    <m/>
    <s v="Security &amp; Regulatory Compliance"/>
    <s v="RMC meeting"/>
    <s v="Submit onboarding/offboarding policy"/>
    <m/>
    <s v="Critical"/>
    <s v="Open"/>
    <m/>
    <s v=" "/>
    <s v=" "/>
    <m/>
    <s v=" "/>
    <m/>
    <m/>
    <s v="Sarmendra"/>
    <m/>
    <s v="Open"/>
    <s v="Open"/>
    <s v=" "/>
    <s v=" "/>
    <s v=" "/>
    <m/>
    <m/>
    <m/>
    <m/>
    <m/>
    <m/>
    <s v="MOMSecurity &amp; Regulatory Compliance"/>
    <s v="Security"/>
    <s v="OPEN"/>
    <m/>
    <m/>
    <m/>
    <m/>
    <e v="#N/A"/>
    <m/>
    <n v="1"/>
    <x v="0"/>
  </r>
  <r>
    <n v="1062"/>
    <s v="M38"/>
    <x v="1"/>
    <d v="2023-06-15T00:00:00"/>
    <m/>
    <m/>
    <m/>
    <s v="BSS"/>
    <s v="Resource Related"/>
    <s v="Billing Expert onboarding"/>
    <m/>
    <s v="Critical"/>
    <s v="Open"/>
    <m/>
    <s v="Billing"/>
    <s v=" "/>
    <m/>
    <s v=" "/>
    <m/>
    <m/>
    <s v="Manoj Nibrad"/>
    <m/>
    <s v="Open"/>
    <s v="Open"/>
    <s v=" "/>
    <s v=" "/>
    <s v=" "/>
    <m/>
    <m/>
    <m/>
    <m/>
    <m/>
    <m/>
    <s v="MOMBSS"/>
    <s v="Applications/Tools"/>
    <s v="OPEN"/>
    <m/>
    <m/>
    <m/>
    <m/>
    <e v="#N/A"/>
    <m/>
    <n v="1"/>
    <x v="0"/>
  </r>
  <r>
    <n v="1063"/>
    <s v="M380"/>
    <x v="1"/>
    <d v="2023-12-12T00:00:00"/>
    <m/>
    <m/>
    <m/>
    <s v="Security &amp; Regulatory Compliance"/>
    <s v="RMC meeting"/>
    <s v="Submit scope of work for External VAPT"/>
    <m/>
    <s v="Critical"/>
    <s v="Open"/>
    <m/>
    <s v=" "/>
    <s v=" "/>
    <m/>
    <s v=" "/>
    <m/>
    <m/>
    <s v="Sarmendra"/>
    <m/>
    <s v="Open"/>
    <s v="Open"/>
    <s v=" "/>
    <s v=" "/>
    <s v=" "/>
    <m/>
    <m/>
    <m/>
    <m/>
    <m/>
    <m/>
    <s v="MOMSecurity &amp; Regulatory Compliance"/>
    <s v="Security"/>
    <s v="OPEN"/>
    <m/>
    <m/>
    <m/>
    <m/>
    <e v="#N/A"/>
    <m/>
    <n v="1"/>
    <x v="0"/>
  </r>
  <r>
    <n v="1064"/>
    <s v="M381"/>
    <x v="1"/>
    <d v="2023-12-12T00:00:00"/>
    <m/>
    <m/>
    <m/>
    <s v="Security &amp; Regulatory Compliance"/>
    <s v="RMC meeting"/>
    <s v="Collect Cryptography encryption model document from all OEMs"/>
    <m/>
    <s v="Critical"/>
    <s v="Open"/>
    <m/>
    <s v=" "/>
    <s v=" "/>
    <m/>
    <s v=" "/>
    <m/>
    <m/>
    <s v="Sarmendra"/>
    <m/>
    <s v="Open"/>
    <s v="Open"/>
    <s v=" "/>
    <s v=" "/>
    <s v=" "/>
    <m/>
    <m/>
    <m/>
    <m/>
    <m/>
    <m/>
    <s v="MOMSecurity &amp; Regulatory Compliance"/>
    <s v="Security"/>
    <s v="OPEN"/>
    <m/>
    <m/>
    <m/>
    <m/>
    <e v="#N/A"/>
    <m/>
    <n v="1"/>
    <x v="0"/>
  </r>
  <r>
    <n v="1065"/>
    <s v="M382"/>
    <x v="1"/>
    <d v="2023-12-12T00:00:00"/>
    <m/>
    <m/>
    <m/>
    <s v="Security &amp; Regulatory Compliance"/>
    <s v="RMC meeting"/>
    <s v="Submit the revised undertaking for Tejas - Alepo and Nokia"/>
    <m/>
    <s v="Critical"/>
    <s v="Open"/>
    <m/>
    <s v=" "/>
    <s v=" "/>
    <m/>
    <s v=" "/>
    <m/>
    <m/>
    <s v="Sarmendra"/>
    <m/>
    <s v="Open"/>
    <s v="Open"/>
    <s v=" "/>
    <s v=" "/>
    <s v=" "/>
    <m/>
    <m/>
    <m/>
    <m/>
    <m/>
    <m/>
    <s v="MOMSecurity &amp; Regulatory Compliance"/>
    <s v="Security"/>
    <s v="OPEN"/>
    <m/>
    <m/>
    <m/>
    <m/>
    <e v="#N/A"/>
    <m/>
    <n v="1"/>
    <x v="0"/>
  </r>
  <r>
    <n v="1066"/>
    <s v="M383"/>
    <x v="1"/>
    <d v="2023-12-12T00:00:00"/>
    <m/>
    <m/>
    <m/>
    <s v="Security &amp; Regulatory Compliance"/>
    <s v="RMC meeting"/>
    <s v="Provide compliance documents for all applications and devices"/>
    <m/>
    <s v="Critical"/>
    <s v="Open"/>
    <m/>
    <s v=" "/>
    <s v=" "/>
    <m/>
    <s v=" "/>
    <m/>
    <m/>
    <s v="Sarmendra"/>
    <m/>
    <s v="Open"/>
    <s v="Open"/>
    <s v=" "/>
    <s v=" "/>
    <s v=" "/>
    <m/>
    <m/>
    <m/>
    <m/>
    <m/>
    <m/>
    <s v="MOMSecurity &amp; Regulatory Compliance"/>
    <s v="Security"/>
    <s v="OPEN"/>
    <m/>
    <m/>
    <m/>
    <m/>
    <e v="#N/A"/>
    <m/>
    <n v="1"/>
    <x v="0"/>
  </r>
  <r>
    <n v="1067"/>
    <s v="M384"/>
    <x v="1"/>
    <d v="2023-12-12T00:00:00"/>
    <m/>
    <m/>
    <m/>
    <s v="Security &amp; Regulatory Compliance"/>
    <s v="RMC meeting"/>
    <s v="Submit document on Privilege management"/>
    <m/>
    <s v="Critical"/>
    <s v="Open"/>
    <m/>
    <s v=" "/>
    <s v=" "/>
    <m/>
    <s v=" "/>
    <m/>
    <m/>
    <s v="Sarmendra"/>
    <m/>
    <s v="Open"/>
    <s v="Open"/>
    <s v=" "/>
    <s v=" "/>
    <s v=" "/>
    <m/>
    <m/>
    <m/>
    <m/>
    <m/>
    <m/>
    <s v="MOMSecurity &amp; Regulatory Compliance"/>
    <s v="Security"/>
    <s v="OPEN"/>
    <m/>
    <m/>
    <m/>
    <m/>
    <e v="#N/A"/>
    <m/>
    <n v="1"/>
    <x v="0"/>
  </r>
  <r>
    <n v="1068"/>
    <s v="M385"/>
    <x v="1"/>
    <d v="2023-12-12T00:00:00"/>
    <m/>
    <m/>
    <m/>
    <s v="Security &amp; Regulatory Compliance"/>
    <s v="RMC meeting"/>
    <s v="Submit password management policy"/>
    <m/>
    <s v="Critical"/>
    <s v="Open"/>
    <m/>
    <s v=" "/>
    <s v=" "/>
    <m/>
    <s v=" "/>
    <m/>
    <m/>
    <s v="Sarmendra"/>
    <m/>
    <s v="Open"/>
    <s v="Open"/>
    <s v=" "/>
    <s v=" "/>
    <s v=" "/>
    <m/>
    <m/>
    <m/>
    <m/>
    <m/>
    <m/>
    <s v="MOMSecurity &amp; Regulatory Compliance"/>
    <s v="Security"/>
    <s v="OPEN"/>
    <m/>
    <m/>
    <m/>
    <m/>
    <e v="#N/A"/>
    <m/>
    <n v="1"/>
    <x v="0"/>
  </r>
  <r>
    <n v="1069"/>
    <s v="M386"/>
    <x v="1"/>
    <d v="2023-12-12T00:00:00"/>
    <m/>
    <m/>
    <m/>
    <s v="Security &amp; Regulatory Compliance"/>
    <s v="RMC meeting"/>
    <s v="Submit artefacts for all banners"/>
    <m/>
    <s v="Critical"/>
    <s v="Open"/>
    <m/>
    <s v=" "/>
    <s v=" "/>
    <m/>
    <s v=" "/>
    <m/>
    <m/>
    <s v="Sarmendra"/>
    <m/>
    <s v="Open"/>
    <s v="Open"/>
    <s v=" "/>
    <s v=" "/>
    <s v=" "/>
    <m/>
    <m/>
    <m/>
    <m/>
    <m/>
    <m/>
    <s v="MOMSecurity &amp; Regulatory Compliance"/>
    <s v="Security"/>
    <s v="OPEN"/>
    <m/>
    <m/>
    <m/>
    <m/>
    <e v="#N/A"/>
    <m/>
    <n v="1"/>
    <x v="0"/>
  </r>
  <r>
    <n v="1070"/>
    <s v="M387"/>
    <x v="1"/>
    <d v="2023-12-12T00:00:00"/>
    <m/>
    <m/>
    <m/>
    <s v="Security &amp; Regulatory Compliance"/>
    <s v="RMC meeting"/>
    <s v="Submit internal/external, Trusted, untrusted zone checklist"/>
    <m/>
    <s v="Critical"/>
    <s v="Open"/>
    <m/>
    <s v=" "/>
    <s v=" "/>
    <m/>
    <s v=" "/>
    <m/>
    <m/>
    <s v="Sarmendra"/>
    <m/>
    <s v="Open"/>
    <s v="Open"/>
    <s v=" "/>
    <s v=" "/>
    <s v=" "/>
    <m/>
    <m/>
    <m/>
    <m/>
    <m/>
    <m/>
    <s v="MOMSecurity &amp; Regulatory Compliance"/>
    <s v="Security"/>
    <s v="OPEN"/>
    <m/>
    <m/>
    <m/>
    <m/>
    <e v="#N/A"/>
    <m/>
    <n v="1"/>
    <x v="0"/>
  </r>
  <r>
    <n v="1071"/>
    <s v="M388"/>
    <x v="1"/>
    <d v="2023-12-12T00:00:00"/>
    <m/>
    <m/>
    <m/>
    <s v="Security &amp; Regulatory Compliance"/>
    <s v="RMC meeting"/>
    <s v="Submit internal network policies details"/>
    <m/>
    <s v="Critical"/>
    <s v="Open"/>
    <m/>
    <s v=" "/>
    <s v=" "/>
    <m/>
    <s v=" "/>
    <m/>
    <m/>
    <s v="Sarmendra"/>
    <m/>
    <s v="Open"/>
    <s v="Open"/>
    <s v=" "/>
    <s v=" "/>
    <s v=" "/>
    <m/>
    <m/>
    <m/>
    <m/>
    <m/>
    <m/>
    <s v="MOMSecurity &amp; Regulatory Compliance"/>
    <s v="Security"/>
    <s v="OPEN"/>
    <m/>
    <m/>
    <m/>
    <m/>
    <e v="#N/A"/>
    <m/>
    <n v="1"/>
    <x v="0"/>
  </r>
  <r>
    <n v="1072"/>
    <s v="M389"/>
    <x v="1"/>
    <d v="2023-12-12T00:00:00"/>
    <m/>
    <m/>
    <m/>
    <s v="Security &amp; Regulatory Compliance"/>
    <s v="RMC meeting"/>
    <s v="Submit SSL implementation report for all APIs"/>
    <m/>
    <s v="Critical"/>
    <s v="Open"/>
    <m/>
    <s v=" "/>
    <s v=" "/>
    <m/>
    <s v=" "/>
    <m/>
    <m/>
    <s v="Sarmendra"/>
    <m/>
    <s v="Open"/>
    <s v="Open"/>
    <s v=" "/>
    <s v=" "/>
    <s v=" "/>
    <m/>
    <m/>
    <m/>
    <m/>
    <m/>
    <m/>
    <s v="MOMSecurity &amp; Regulatory Compliance"/>
    <s v="Security"/>
    <s v="OPEN"/>
    <m/>
    <m/>
    <m/>
    <m/>
    <e v="#N/A"/>
    <m/>
    <n v="1"/>
    <x v="0"/>
  </r>
  <r>
    <n v="1073"/>
    <s v="M39"/>
    <x v="1"/>
    <d v="2023-06-15T00:00:00"/>
    <m/>
    <m/>
    <m/>
    <s v="BSS"/>
    <s v="Handbook &amp; SOPs"/>
    <s v="State of maturity of all Business process flows mentioned in the HLD"/>
    <m/>
    <s v="Critical"/>
    <s v="Open"/>
    <m/>
    <s v=" "/>
    <s v=" "/>
    <m/>
    <s v=" "/>
    <m/>
    <m/>
    <s v="Manoj Nibrad"/>
    <m/>
    <s v="Open"/>
    <s v="Open"/>
    <s v=" "/>
    <s v=" "/>
    <s v=" "/>
    <m/>
    <m/>
    <m/>
    <m/>
    <m/>
    <m/>
    <s v="MOMBSS"/>
    <s v="Applications/Tools"/>
    <s v="OPEN"/>
    <m/>
    <m/>
    <m/>
    <m/>
    <e v="#N/A"/>
    <m/>
    <n v="1"/>
    <x v="0"/>
  </r>
  <r>
    <n v="1074"/>
    <s v="M390"/>
    <x v="1"/>
    <d v="2023-12-12T00:00:00"/>
    <m/>
    <m/>
    <m/>
    <s v="Security &amp; Regulatory Compliance"/>
    <s v="RMC meeting"/>
    <s v="Submit Acceptable Usage Policy"/>
    <m/>
    <s v="Critical"/>
    <s v="Open"/>
    <m/>
    <s v=" "/>
    <s v=" "/>
    <m/>
    <s v=" "/>
    <m/>
    <m/>
    <s v="Sarmendra"/>
    <m/>
    <s v="Open"/>
    <s v="Open"/>
    <s v=" "/>
    <s v=" "/>
    <s v=" "/>
    <m/>
    <m/>
    <m/>
    <m/>
    <m/>
    <m/>
    <s v="MOMSecurity &amp; Regulatory Compliance"/>
    <s v="Security"/>
    <s v="OPEN"/>
    <m/>
    <m/>
    <m/>
    <m/>
    <e v="#N/A"/>
    <m/>
    <n v="1"/>
    <x v="0"/>
  </r>
  <r>
    <n v="1075"/>
    <s v="M391"/>
    <x v="1"/>
    <d v="2023-12-12T00:00:00"/>
    <m/>
    <m/>
    <m/>
    <s v="Security &amp; Regulatory Compliance"/>
    <s v="RMC meeting"/>
    <s v="Submit Security endpoints list of Infra, workstations"/>
    <m/>
    <s v="Critical"/>
    <s v="Open"/>
    <m/>
    <s v=" "/>
    <s v=" "/>
    <m/>
    <s v=" "/>
    <m/>
    <m/>
    <s v="Sarmendra"/>
    <m/>
    <s v="Open"/>
    <s v="Open"/>
    <s v=" "/>
    <s v=" "/>
    <s v=" "/>
    <m/>
    <m/>
    <m/>
    <m/>
    <m/>
    <m/>
    <s v="MOMSecurity &amp; Regulatory Compliance"/>
    <s v="Security"/>
    <s v="OPEN"/>
    <m/>
    <m/>
    <m/>
    <m/>
    <e v="#N/A"/>
    <m/>
    <n v="1"/>
    <x v="0"/>
  </r>
  <r>
    <n v="1076"/>
    <s v="M392"/>
    <x v="1"/>
    <d v="2023-12-12T00:00:00"/>
    <m/>
    <m/>
    <m/>
    <s v="Security &amp; Regulatory Compliance"/>
    <s v="RMC meeting"/>
    <s v="Submit SOP for security policies"/>
    <m/>
    <s v="Critical"/>
    <s v="Open"/>
    <m/>
    <s v=" "/>
    <s v=" "/>
    <m/>
    <s v=" "/>
    <m/>
    <m/>
    <s v="Sarmendra"/>
    <m/>
    <s v="Open"/>
    <s v="Open"/>
    <s v=" "/>
    <s v=" "/>
    <s v=" "/>
    <m/>
    <m/>
    <m/>
    <m/>
    <m/>
    <m/>
    <s v="MOMSecurity &amp; Regulatory Compliance"/>
    <s v="Security"/>
    <s v="OPEN"/>
    <m/>
    <m/>
    <m/>
    <m/>
    <e v="#N/A"/>
    <m/>
    <n v="1"/>
    <x v="0"/>
  </r>
  <r>
    <n v="1077"/>
    <s v="M393"/>
    <x v="1"/>
    <d v="2023-12-12T00:00:00"/>
    <m/>
    <m/>
    <m/>
    <s v="Security &amp; Regulatory Compliance"/>
    <s v="RMC meeting"/>
    <s v="Submit DR reports for all Applications"/>
    <m/>
    <s v="Critical"/>
    <s v="Open"/>
    <m/>
    <s v=" "/>
    <s v=" "/>
    <m/>
    <s v=" "/>
    <m/>
    <m/>
    <s v="Sarmendra"/>
    <m/>
    <s v="Open"/>
    <s v="Open"/>
    <s v=" "/>
    <s v=" "/>
    <s v=" "/>
    <m/>
    <m/>
    <m/>
    <m/>
    <m/>
    <m/>
    <s v="MOMSecurity &amp; Regulatory Compliance"/>
    <s v="Security"/>
    <s v="OPEN"/>
    <m/>
    <m/>
    <m/>
    <m/>
    <e v="#N/A"/>
    <m/>
    <n v="1"/>
    <x v="0"/>
  </r>
  <r>
    <n v="1078"/>
    <s v="M394"/>
    <x v="1"/>
    <d v="2023-12-12T00:00:00"/>
    <m/>
    <m/>
    <m/>
    <s v="Security &amp; Regulatory Compliance"/>
    <s v="RMC meeting"/>
    <s v="Submit attendance list for security awareness trainings"/>
    <m/>
    <s v="Critical"/>
    <s v="Open"/>
    <m/>
    <s v=" "/>
    <s v=" "/>
    <m/>
    <s v=" "/>
    <m/>
    <m/>
    <s v="Sarmendra"/>
    <m/>
    <s v="Open"/>
    <s v="Open"/>
    <s v=" "/>
    <s v=" "/>
    <s v=" "/>
    <m/>
    <m/>
    <m/>
    <m/>
    <m/>
    <m/>
    <s v="MOMSecurity &amp; Regulatory Compliance"/>
    <s v="Security"/>
    <s v="OPEN"/>
    <m/>
    <m/>
    <m/>
    <m/>
    <e v="#N/A"/>
    <m/>
    <n v="1"/>
    <x v="0"/>
  </r>
  <r>
    <n v="1079"/>
    <s v="M395"/>
    <x v="1"/>
    <d v="2023-12-12T00:00:00"/>
    <m/>
    <m/>
    <m/>
    <s v="Security &amp; Regulatory Compliance"/>
    <s v="RMC meeting"/>
    <s v="Finalize backup duration and frequency, and provide utilization report"/>
    <m/>
    <s v="Critical"/>
    <s v="Open"/>
    <m/>
    <s v=" "/>
    <s v=" "/>
    <m/>
    <s v=" "/>
    <m/>
    <m/>
    <s v="Sarmendra"/>
    <m/>
    <s v="Open"/>
    <s v="Open"/>
    <s v=" "/>
    <s v=" "/>
    <s v=" "/>
    <m/>
    <m/>
    <m/>
    <m/>
    <m/>
    <m/>
    <s v="MOMSecurity &amp; Regulatory Compliance"/>
    <s v="Security"/>
    <s v="OPEN"/>
    <m/>
    <m/>
    <m/>
    <m/>
    <e v="#N/A"/>
    <m/>
    <n v="1"/>
    <x v="0"/>
  </r>
  <r>
    <n v="1080"/>
    <s v="M396"/>
    <x v="1"/>
    <d v="2023-12-12T00:00:00"/>
    <m/>
    <m/>
    <m/>
    <s v="Security &amp; Regulatory Compliance"/>
    <s v="RMC meeting"/>
    <s v="Submit a report capturing online and offline storage status"/>
    <m/>
    <s v="Critical"/>
    <s v="Open"/>
    <m/>
    <s v=" "/>
    <s v=" "/>
    <m/>
    <s v=" "/>
    <m/>
    <m/>
    <s v="Sarmendra"/>
    <m/>
    <s v="Open"/>
    <s v="Open"/>
    <s v=" "/>
    <s v=" "/>
    <s v=" "/>
    <m/>
    <m/>
    <m/>
    <m/>
    <m/>
    <m/>
    <s v="MOMSecurity &amp; Regulatory Compliance"/>
    <s v="Security"/>
    <s v="OPEN"/>
    <m/>
    <m/>
    <m/>
    <m/>
    <e v="#N/A"/>
    <m/>
    <n v="1"/>
    <x v="0"/>
  </r>
  <r>
    <n v="1081"/>
    <s v="M397"/>
    <x v="1"/>
    <d v="2023-12-12T00:00:00"/>
    <m/>
    <m/>
    <m/>
    <s v="Security &amp; Regulatory Compliance"/>
    <s v="RMC meeting"/>
    <s v="Finalize Technology Risk Management checklist"/>
    <m/>
    <s v="Critical"/>
    <s v="Open"/>
    <m/>
    <s v=" "/>
    <s v=" "/>
    <m/>
    <s v=" "/>
    <m/>
    <m/>
    <s v="Sarmendra"/>
    <m/>
    <s v="Open"/>
    <s v="Open"/>
    <s v=" "/>
    <s v=" "/>
    <s v=" "/>
    <m/>
    <m/>
    <m/>
    <m/>
    <m/>
    <m/>
    <s v="MOMSecurity &amp; Regulatory Compliance"/>
    <s v="Security"/>
    <s v="OPEN"/>
    <m/>
    <m/>
    <m/>
    <m/>
    <e v="#N/A"/>
    <m/>
    <n v="1"/>
    <x v="0"/>
  </r>
  <r>
    <n v="1082"/>
    <s v="M398"/>
    <x v="1"/>
    <d v="2023-12-12T00:00:00"/>
    <m/>
    <m/>
    <m/>
    <s v="Security &amp; Regulatory Compliance"/>
    <s v="RMC meeting"/>
    <s v="Further audit and VAPT by Allied Boston"/>
    <m/>
    <s v="Critical"/>
    <s v="Open"/>
    <m/>
    <s v=" "/>
    <s v=" "/>
    <m/>
    <s v="Audit done by Allied Boston"/>
    <m/>
    <m/>
    <s v="Sarmendra"/>
    <m/>
    <m/>
    <s v="CLOSURE REVIEW PENDING "/>
    <s v=" "/>
    <s v=" "/>
    <s v=" "/>
    <m/>
    <m/>
    <m/>
    <m/>
    <m/>
    <m/>
    <s v="MOMSecurity &amp; Regulatory Compliance"/>
    <s v="Security"/>
    <s v="OPEN"/>
    <m/>
    <m/>
    <m/>
    <m/>
    <s v="Artefacts to be Submitted"/>
    <m/>
    <n v="1"/>
    <x v="2"/>
  </r>
  <r>
    <n v="1083"/>
    <s v="M399"/>
    <x v="1"/>
    <d v="2023-12-15T00:00:00"/>
    <m/>
    <m/>
    <m/>
    <s v="WFM"/>
    <s v="Mobile Application"/>
    <s v="Arrange a demonstration of WFM Tool for field operations"/>
    <m/>
    <s v="Critical"/>
    <s v="Open"/>
    <m/>
    <s v=" "/>
    <s v=" "/>
    <m/>
    <s v="Duplicate with Point- 235"/>
    <m/>
    <m/>
    <s v="Kaushalendra Kumar"/>
    <m/>
    <s v="Open"/>
    <s v="Duplicate"/>
    <s v=" "/>
    <s v=" "/>
    <s v=" "/>
    <m/>
    <m/>
    <m/>
    <m/>
    <m/>
    <m/>
    <s v="MOMWFM"/>
    <s v="Applications/Tools"/>
    <e v="#N/A"/>
    <m/>
    <m/>
    <m/>
    <m/>
    <e v="#N/A"/>
    <m/>
    <n v="1"/>
    <x v="0"/>
  </r>
  <r>
    <n v="1084"/>
    <s v="M4"/>
    <x v="1"/>
    <d v="2023-03-27T00:00:00"/>
    <m/>
    <m/>
    <m/>
    <s v="BSS"/>
    <s v="Service provisioning"/>
    <s v="BSS-based provisioning for regularizing 3000 GI through NOC BSS, with scalability to 30,000 GIs."/>
    <m/>
    <s v="Critical"/>
    <s v="Open"/>
    <m/>
    <s v="OSS Dashboards"/>
    <s v=" "/>
    <m/>
    <s v=" "/>
    <m/>
    <m/>
    <s v="Manoj Nibrad"/>
    <m/>
    <s v="Open"/>
    <s v="Open"/>
    <s v=" "/>
    <s v=" "/>
    <s v=" "/>
    <m/>
    <m/>
    <m/>
    <m/>
    <m/>
    <m/>
    <s v="MOMBSS"/>
    <s v="Applications/Tools"/>
    <s v="OPEN"/>
    <m/>
    <m/>
    <m/>
    <m/>
    <e v="#N/A"/>
    <m/>
    <n v="1"/>
    <x v="0"/>
  </r>
  <r>
    <n v="1085"/>
    <s v="M40"/>
    <x v="1"/>
    <d v="2023-06-19T00:00:00"/>
    <m/>
    <m/>
    <m/>
    <s v="GIS"/>
    <s v="User Experience"/>
    <s v="Download active port connectivity details"/>
    <m/>
    <s v="Critical"/>
    <s v="Open"/>
    <s v="Conflict"/>
    <s v="Gtech"/>
    <s v=" "/>
    <m/>
    <s v="Link Trace Report Download"/>
    <m/>
    <m/>
    <s v="Kaushalendra Kumar"/>
    <m/>
    <m/>
    <s v="CLOSURE REVIEW PENDING "/>
    <s v=" "/>
    <s v=" "/>
    <s v=" "/>
    <m/>
    <m/>
    <m/>
    <m/>
    <m/>
    <m/>
    <s v="MOMGIS"/>
    <s v="Applications/Tools"/>
    <s v="OPEN"/>
    <m/>
    <m/>
    <m/>
    <m/>
    <m/>
    <m/>
    <n v="1"/>
    <x v="2"/>
  </r>
  <r>
    <n v="1086"/>
    <s v="M400"/>
    <x v="1"/>
    <d v="2023-12-15T00:00:00"/>
    <m/>
    <m/>
    <m/>
    <s v="WFM"/>
    <s v="Mobile Application"/>
    <s v="Clarity on GPS tracking availability and battery consumption"/>
    <m/>
    <s v="Critical"/>
    <s v="Open"/>
    <m/>
    <s v=" "/>
    <s v=" "/>
    <m/>
    <m/>
    <m/>
    <m/>
    <s v="Kaushalendra Kumar"/>
    <m/>
    <m/>
    <s v="CLOSURE REVIEW PENDING "/>
    <s v=" "/>
    <s v=" "/>
    <s v=" "/>
    <m/>
    <m/>
    <m/>
    <m/>
    <m/>
    <m/>
    <s v="MOMWFM"/>
    <s v="Applications/Tools"/>
    <s v="OPEN"/>
    <m/>
    <m/>
    <m/>
    <m/>
    <m/>
    <m/>
    <n v="1"/>
    <x v="2"/>
  </r>
  <r>
    <n v="1087"/>
    <s v="M401"/>
    <x v="1"/>
    <d v="2023-12-15T00:00:00"/>
    <m/>
    <m/>
    <m/>
    <s v="WFM"/>
    <s v="Mobile Application"/>
    <s v="WFM Mobile App Features: L&amp;T to provide clarity on GPS tracking availability, polling frequency, photo upload feature, file size limitations, and supported Android and iOS versions."/>
    <m/>
    <s v="Critical"/>
    <s v="Open"/>
    <m/>
    <s v=" "/>
    <s v=" "/>
    <m/>
    <m/>
    <m/>
    <m/>
    <s v="Kaushalendra Kumar"/>
    <m/>
    <m/>
    <s v="CLOSURE REVIEW PENDING "/>
    <s v=" "/>
    <s v=" "/>
    <s v=" "/>
    <m/>
    <m/>
    <m/>
    <m/>
    <m/>
    <m/>
    <s v="MOMWFM"/>
    <s v="Applications/Tools"/>
    <s v="OPEN"/>
    <m/>
    <m/>
    <m/>
    <m/>
    <m/>
    <m/>
    <n v="1"/>
    <x v="2"/>
  </r>
  <r>
    <n v="1088"/>
    <s v="M402"/>
    <x v="1"/>
    <d v="2023-12-15T00:00:00"/>
    <m/>
    <m/>
    <m/>
    <s v="WFM"/>
    <s v="Mobile Application"/>
    <s v="Clarify on photo upload feature and impact on mobile phone memory"/>
    <m/>
    <s v="NON-Critical"/>
    <s v="Open"/>
    <m/>
    <s v=" "/>
    <s v=" "/>
    <m/>
    <m/>
    <m/>
    <m/>
    <s v="Kaushalendra Kumar"/>
    <m/>
    <m/>
    <s v="CLOSURE REVIEW PENDING "/>
    <s v=" "/>
    <s v=" "/>
    <s v=" "/>
    <m/>
    <m/>
    <m/>
    <m/>
    <m/>
    <m/>
    <s v="MOMWFM"/>
    <s v="Applications/Tools"/>
    <s v="OPEN"/>
    <m/>
    <m/>
    <m/>
    <m/>
    <m/>
    <m/>
    <n v="1"/>
    <x v="2"/>
  </r>
  <r>
    <n v="1089"/>
    <s v="M403"/>
    <x v="1"/>
    <d v="2023-12-15T00:00:00"/>
    <m/>
    <m/>
    <m/>
    <s v="WFM"/>
    <s v="Mobile Application"/>
    <s v="Clarity on offline data storage feature availability"/>
    <m/>
    <s v="NON-Critical"/>
    <s v="Open"/>
    <m/>
    <s v=" "/>
    <s v=" "/>
    <m/>
    <s v="11-7-2025:- Offline data, such as images and documents, can be uploaded either from the mobile gallery or directly using the camera. To support the storage of LIDAR survey data and GIS images, an 80 TB NAS storage system has already been deployed at the NOC Data Center"/>
    <m/>
    <m/>
    <s v="Kaushalendra Kumar"/>
    <m/>
    <m/>
    <s v="CLOSURE REVIEW PENDING "/>
    <s v=" "/>
    <s v=" "/>
    <s v=" "/>
    <m/>
    <m/>
    <m/>
    <m/>
    <m/>
    <m/>
    <s v="MOMWFM"/>
    <s v="Applications/Tools"/>
    <s v="OPEN"/>
    <m/>
    <m/>
    <m/>
    <m/>
    <m/>
    <m/>
    <n v="1"/>
    <x v="2"/>
  </r>
  <r>
    <n v="1090"/>
    <s v="M404"/>
    <x v="1"/>
    <d v="2023-12-15T00:00:00"/>
    <m/>
    <m/>
    <m/>
    <s v="WFM"/>
    <s v="Mobile Application"/>
    <s v="Clarity on file size limitations during upload"/>
    <m/>
    <s v="NON-Critical"/>
    <s v="Open"/>
    <m/>
    <s v=" "/>
    <s v=" "/>
    <m/>
    <m/>
    <m/>
    <m/>
    <s v="Kaushalendra Kumar"/>
    <m/>
    <s v="Open"/>
    <s v="Open"/>
    <s v=" "/>
    <s v=" "/>
    <s v=" "/>
    <m/>
    <m/>
    <m/>
    <m/>
    <m/>
    <m/>
    <s v="MOMWFM"/>
    <s v="Applications/Tools"/>
    <s v="OPEN"/>
    <m/>
    <m/>
    <m/>
    <m/>
    <e v="#N/A"/>
    <m/>
    <n v="1"/>
    <x v="0"/>
  </r>
  <r>
    <n v="1091"/>
    <s v="M405"/>
    <x v="1"/>
    <d v="2023-12-15T00:00:00"/>
    <m/>
    <m/>
    <m/>
    <s v="WFM"/>
    <s v="Mobile Application"/>
    <s v="The urgency for L&amp;T to demonstrate the WFM tool for field operations and to provide detailed information on its features and capabilities."/>
    <m/>
    <s v="NON-Critical"/>
    <s v="Open"/>
    <m/>
    <s v=" "/>
    <s v=" "/>
    <m/>
    <m/>
    <m/>
    <m/>
    <s v="Kaushalendra Kumar"/>
    <m/>
    <m/>
    <s v="CLOSURE REVIEW PENDING "/>
    <s v=" "/>
    <s v=" "/>
    <s v=" "/>
    <m/>
    <m/>
    <m/>
    <m/>
    <m/>
    <m/>
    <s v="MOMWFM"/>
    <s v="Applications/Tools"/>
    <s v="OPEN"/>
    <m/>
    <m/>
    <m/>
    <m/>
    <m/>
    <m/>
    <n v="1"/>
    <x v="2"/>
  </r>
  <r>
    <n v="1092"/>
    <s v="M406"/>
    <x v="1"/>
    <d v="2023-12-15T00:00:00"/>
    <m/>
    <m/>
    <m/>
    <s v="WFM"/>
    <s v="Mobile Application"/>
    <s v="Clarify the usage differences between GIS and WFM mobile apps"/>
    <m/>
    <s v="NON-Critical"/>
    <s v="Open"/>
    <m/>
    <s v=" "/>
    <s v=" "/>
    <m/>
    <m/>
    <m/>
    <m/>
    <s v="Kaushalendra Kumar"/>
    <m/>
    <s v="Open"/>
    <s v="Open"/>
    <s v=" "/>
    <s v=" "/>
    <s v=" "/>
    <m/>
    <m/>
    <m/>
    <m/>
    <m/>
    <m/>
    <s v="MOMWFM"/>
    <s v="Applications/Tools"/>
    <s v="OPEN"/>
    <m/>
    <m/>
    <m/>
    <m/>
    <e v="#N/A"/>
    <m/>
    <n v="1"/>
    <x v="0"/>
  </r>
  <r>
    <n v="1093"/>
    <s v="M407"/>
    <x v="1"/>
    <d v="2023-12-15T00:00:00"/>
    <m/>
    <m/>
    <m/>
    <s v="WFM"/>
    <s v="Mobile Application"/>
    <s v="Security Assurance: L&amp;T to provide the NDA signed with M/S Lepton, assure API security, and share the contract copy."/>
    <m/>
    <s v="NON-Critical"/>
    <s v="Open"/>
    <m/>
    <s v=" "/>
    <s v=" "/>
    <m/>
    <m/>
    <m/>
    <m/>
    <s v="Kaushalendra Kumar"/>
    <m/>
    <m/>
    <s v="CLOSURE REVIEW PENDING "/>
    <s v=" "/>
    <s v=" "/>
    <s v=" "/>
    <m/>
    <m/>
    <m/>
    <m/>
    <m/>
    <m/>
    <s v="MOMWFM"/>
    <s v="Applications/Tools"/>
    <s v="OPEN"/>
    <m/>
    <m/>
    <m/>
    <m/>
    <m/>
    <m/>
    <n v="1"/>
    <x v="2"/>
  </r>
  <r>
    <n v="1094"/>
    <s v="M408"/>
    <x v="1"/>
    <d v="2023-12-15T00:00:00"/>
    <m/>
    <m/>
    <m/>
    <s v="WFM"/>
    <s v="Mobile Application"/>
    <s v="Geo-fencing: L&amp;T to explain how geo-fencing shall work for a fiber route and how it will be assigned for Mandal and GP locations."/>
    <m/>
    <s v="Critical"/>
    <s v="Open"/>
    <m/>
    <s v=" "/>
    <s v=" "/>
    <m/>
    <m/>
    <m/>
    <m/>
    <s v="Kaushalendra Kumar"/>
    <m/>
    <m/>
    <s v="CLOSURE REVIEW PENDING "/>
    <s v=" "/>
    <s v=" "/>
    <s v=" "/>
    <m/>
    <m/>
    <m/>
    <m/>
    <m/>
    <m/>
    <s v="MOMWFM"/>
    <s v="Applications/Tools"/>
    <s v="OPEN"/>
    <m/>
    <m/>
    <m/>
    <m/>
    <m/>
    <m/>
    <n v="1"/>
    <x v="2"/>
  </r>
  <r>
    <n v="1095"/>
    <s v="M409"/>
    <x v="1"/>
    <d v="2023-12-15T00:00:00"/>
    <m/>
    <m/>
    <m/>
    <s v="WFM"/>
    <s v="Mobile Application"/>
    <s v="Ticket Allocation: L&amp;T to start manual ticket allocation and freeze the process for node and link ticket allocation."/>
    <m/>
    <s v="Critical"/>
    <s v="Open"/>
    <m/>
    <s v=" "/>
    <s v=" "/>
    <m/>
    <m/>
    <m/>
    <m/>
    <s v="Kaushalendra Kumar"/>
    <m/>
    <m/>
    <s v="CLOSURE REVIEW PENDING "/>
    <s v=" "/>
    <s v=" "/>
    <s v=" "/>
    <m/>
    <m/>
    <m/>
    <m/>
    <m/>
    <m/>
    <s v="MOMWFM"/>
    <s v="Applications/Tools"/>
    <s v="OPEN"/>
    <m/>
    <m/>
    <m/>
    <m/>
    <m/>
    <m/>
    <n v="1"/>
    <x v="2"/>
  </r>
  <r>
    <n v="1096"/>
    <s v="M41"/>
    <x v="1"/>
    <d v="2023-06-19T00:00:00"/>
    <m/>
    <m/>
    <m/>
    <s v="GIS"/>
    <s v="User Experience"/>
    <s v="Real-time sync of topology details from OSS"/>
    <m/>
    <s v="Critical"/>
    <s v="Open"/>
    <m/>
    <s v="Gtech"/>
    <s v=" "/>
    <m/>
    <m/>
    <m/>
    <m/>
    <s v="Kaushalendra Kumar"/>
    <m/>
    <s v="Open"/>
    <s v="WIP"/>
    <s v=" "/>
    <s v=" "/>
    <s v=" "/>
    <m/>
    <m/>
    <m/>
    <m/>
    <m/>
    <m/>
    <s v="MOMGIS"/>
    <s v="Applications/Tools"/>
    <s v="OPEN"/>
    <m/>
    <m/>
    <m/>
    <m/>
    <e v="#N/A"/>
    <m/>
    <n v="1"/>
    <x v="0"/>
  </r>
  <r>
    <n v="1097"/>
    <s v="M410"/>
    <x v="1"/>
    <d v="2023-12-15T00:00:00"/>
    <m/>
    <m/>
    <m/>
    <s v="WFM"/>
    <s v="Mobile Application"/>
    <s v="Ticket Allocation: L&amp;T to start manual ticket allocation and freeze the process for node and link ticket allocation."/>
    <m/>
    <s v="NON-Critical"/>
    <s v="Open"/>
    <m/>
    <s v=" "/>
    <s v=" "/>
    <m/>
    <m/>
    <m/>
    <m/>
    <s v="Kaushalendra Kumar"/>
    <m/>
    <m/>
    <s v="CLOSURE REVIEW PENDING "/>
    <s v=" "/>
    <s v=" "/>
    <s v=" "/>
    <m/>
    <m/>
    <m/>
    <m/>
    <m/>
    <m/>
    <s v="MOMWFM"/>
    <s v="Applications/Tools"/>
    <s v="OPEN"/>
    <m/>
    <m/>
    <m/>
    <m/>
    <m/>
    <m/>
    <n v="1"/>
    <x v="2"/>
  </r>
  <r>
    <n v="1098"/>
    <s v="M411"/>
    <x v="1"/>
    <d v="2023-12-15T00:00:00"/>
    <m/>
    <m/>
    <m/>
    <s v="WFM"/>
    <s v="Mobile Application"/>
    <s v="Use of document forms from the Operations Handbook by the WFM app"/>
    <m/>
    <s v="Critical"/>
    <s v="Open"/>
    <m/>
    <s v=" "/>
    <s v=" "/>
    <m/>
    <m/>
    <m/>
    <m/>
    <s v="Kaushalendra Kumar"/>
    <m/>
    <s v="Open"/>
    <s v="Open"/>
    <s v=" "/>
    <s v=" "/>
    <s v=" "/>
    <m/>
    <m/>
    <m/>
    <m/>
    <m/>
    <m/>
    <s v="MOMWFM"/>
    <s v="Applications/Tools"/>
    <s v="OPEN"/>
    <m/>
    <m/>
    <m/>
    <m/>
    <e v="#N/A"/>
    <m/>
    <n v="1"/>
    <x v="0"/>
  </r>
  <r>
    <n v="1099"/>
    <s v="M412"/>
    <x v="1"/>
    <d v="2023-12-15T00:00:00"/>
    <m/>
    <m/>
    <m/>
    <s v="WFM"/>
    <s v="Mobile Application"/>
    <s v="Summary Dashboards/Management Reports: L&amp;T to provide inputs based on Operations best practices for weekly/monthly management reports from the WFM package."/>
    <m/>
    <s v="Critical"/>
    <s v="Open"/>
    <m/>
    <s v=" "/>
    <s v=" "/>
    <m/>
    <m/>
    <m/>
    <m/>
    <s v="Kaushalendra Kumar"/>
    <m/>
    <m/>
    <s v="CLOSURE REVIEW PENDING "/>
    <s v=" "/>
    <s v=" "/>
    <s v=" "/>
    <m/>
    <m/>
    <m/>
    <m/>
    <m/>
    <m/>
    <s v="MOMWFM"/>
    <s v="Applications/Tools"/>
    <s v="OPEN"/>
    <m/>
    <m/>
    <m/>
    <m/>
    <m/>
    <m/>
    <n v="1"/>
    <x v="2"/>
  </r>
  <r>
    <n v="1100"/>
    <s v="M413"/>
    <x v="1"/>
    <d v="2023-12-19T00:00:00"/>
    <m/>
    <m/>
    <m/>
    <s v="WFM"/>
    <s v="Mobile Application"/>
    <s v="WFM Tool Demonstration: L&amp;T to arrange a demonstration of the WFM tool usage for field operations soon."/>
    <m/>
    <s v="Critical"/>
    <s v="Open"/>
    <m/>
    <s v=" "/>
    <s v=" "/>
    <m/>
    <m/>
    <m/>
    <m/>
    <s v="Kaushalendra Kumar"/>
    <m/>
    <m/>
    <s v="CLOSURE REVIEW PENDING "/>
    <s v=" "/>
    <s v=" "/>
    <s v=" "/>
    <m/>
    <m/>
    <m/>
    <m/>
    <m/>
    <m/>
    <s v="MOMWFM"/>
    <s v="Applications/Tools"/>
    <s v="OPEN"/>
    <m/>
    <m/>
    <m/>
    <m/>
    <m/>
    <m/>
    <n v="1"/>
    <x v="2"/>
  </r>
  <r>
    <n v="1101"/>
    <s v="M414"/>
    <x v="1"/>
    <d v="2023-12-19T00:00:00"/>
    <m/>
    <m/>
    <m/>
    <s v="BSS"/>
    <s v="Improvement"/>
    <s v="Investigate and expedite the issue on slowness of BSS Test Environment"/>
    <m/>
    <s v="Critical"/>
    <s v="Open"/>
    <m/>
    <s v=" "/>
    <s v=" "/>
    <m/>
    <s v=" "/>
    <m/>
    <m/>
    <s v="Manoj Nibrad"/>
    <m/>
    <s v="Open"/>
    <s v="Open"/>
    <s v=" "/>
    <s v=" "/>
    <s v=" "/>
    <m/>
    <m/>
    <m/>
    <m/>
    <m/>
    <m/>
    <s v="MOMBSS"/>
    <s v="Applications/Tools"/>
    <s v="OPEN"/>
    <m/>
    <m/>
    <m/>
    <m/>
    <e v="#N/A"/>
    <m/>
    <n v="1"/>
    <x v="0"/>
  </r>
  <r>
    <n v="1102"/>
    <s v="M415"/>
    <x v="1"/>
    <d v="2023-12-19T00:00:00"/>
    <m/>
    <m/>
    <m/>
    <s v="BSS"/>
    <s v="Dashboards"/>
    <s v="Explore web-based Analytic tools for performance benchmarking"/>
    <m/>
    <s v="Critical"/>
    <s v="Open"/>
    <m/>
    <s v=" "/>
    <s v=" "/>
    <m/>
    <s v=" "/>
    <m/>
    <m/>
    <s v="Manoj Nibrad"/>
    <m/>
    <s v="Open"/>
    <s v="Open"/>
    <s v=" "/>
    <s v=" "/>
    <s v=" "/>
    <m/>
    <m/>
    <m/>
    <m/>
    <m/>
    <m/>
    <s v="MOMBSS"/>
    <s v="Applications/Tools"/>
    <s v="OPEN"/>
    <m/>
    <m/>
    <m/>
    <m/>
    <e v="#N/A"/>
    <m/>
    <n v="1"/>
    <x v="0"/>
  </r>
  <r>
    <n v="1103"/>
    <s v="M416"/>
    <x v="1"/>
    <d v="2023-12-19T00:00:00"/>
    <m/>
    <m/>
    <m/>
    <s v="BSS"/>
    <s v="Compliance"/>
    <s v="Review the status of points with &quot;No Change&quot; status and obtain T-Fiber's consensus before rendering items as &quot;Closed&quot;."/>
    <m/>
    <s v="Critical"/>
    <s v="Open"/>
    <m/>
    <s v=" "/>
    <s v=" "/>
    <m/>
    <s v=" "/>
    <m/>
    <m/>
    <s v="Manoj Nibrad"/>
    <m/>
    <s v="Open"/>
    <s v="Open"/>
    <s v=" "/>
    <s v=" "/>
    <s v=" "/>
    <m/>
    <m/>
    <m/>
    <m/>
    <m/>
    <m/>
    <s v="MOMBSS"/>
    <s v="Applications/Tools"/>
    <s v="OPEN"/>
    <m/>
    <m/>
    <m/>
    <m/>
    <e v="#N/A"/>
    <m/>
    <n v="1"/>
    <x v="0"/>
  </r>
  <r>
    <n v="1104"/>
    <s v="M417"/>
    <x v="1"/>
    <d v="2023-12-19T00:00:00"/>
    <m/>
    <m/>
    <m/>
    <s v="BSS"/>
    <s v="Improvement"/>
    <s v="Verify the feature allowing multiple locations per customer"/>
    <m/>
    <s v="Critical"/>
    <s v="Open"/>
    <m/>
    <s v=" "/>
    <s v=" "/>
    <m/>
    <s v=" "/>
    <m/>
    <m/>
    <s v="Manoj Nibrad"/>
    <m/>
    <s v="Open"/>
    <s v="Open"/>
    <s v=" "/>
    <s v=" "/>
    <s v=" "/>
    <m/>
    <m/>
    <m/>
    <m/>
    <m/>
    <m/>
    <s v="MOMBSS"/>
    <s v="Applications/Tools"/>
    <s v="OPEN"/>
    <m/>
    <m/>
    <m/>
    <m/>
    <e v="#N/A"/>
    <m/>
    <n v="1"/>
    <x v="0"/>
  </r>
  <r>
    <n v="1105"/>
    <s v="M418"/>
    <x v="1"/>
    <d v="2023-12-19T00:00:00"/>
    <m/>
    <m/>
    <m/>
    <s v="BSS"/>
    <s v="Improvement"/>
    <s v="Cross-reference user experience feedback with related points"/>
    <m/>
    <s v="Critical"/>
    <s v="Open"/>
    <m/>
    <s v=" "/>
    <s v=" "/>
    <m/>
    <s v=" "/>
    <m/>
    <m/>
    <s v="Manoj Nibrad"/>
    <m/>
    <s v="Open"/>
    <s v="Open"/>
    <s v=" "/>
    <s v=" "/>
    <s v=" "/>
    <m/>
    <m/>
    <m/>
    <m/>
    <m/>
    <m/>
    <s v="MOMBSS"/>
    <s v="Applications/Tools"/>
    <s v="OPEN"/>
    <m/>
    <m/>
    <m/>
    <m/>
    <e v="#N/A"/>
    <m/>
    <n v="1"/>
    <x v="0"/>
  </r>
  <r>
    <n v="1106"/>
    <s v="M419"/>
    <x v="1"/>
    <d v="2023-12-19T00:00:00"/>
    <m/>
    <m/>
    <m/>
    <s v="BSS"/>
    <s v="SMS Integration"/>
    <s v="Implement notification of SMS dispatch in the CSP and provision of a link in SMS to the CSP page allowing T-Fiber user to Approve or Reject"/>
    <m/>
    <s v="Critical"/>
    <s v="Open"/>
    <m/>
    <s v=" "/>
    <s v=" "/>
    <m/>
    <s v=" "/>
    <m/>
    <m/>
    <s v="Manoj Nibrad"/>
    <m/>
    <s v="Open"/>
    <s v="Open"/>
    <s v=" "/>
    <s v=" "/>
    <s v=" "/>
    <m/>
    <m/>
    <m/>
    <m/>
    <m/>
    <m/>
    <s v="MOMBSS"/>
    <s v="Applications/Tools"/>
    <s v="OPEN"/>
    <m/>
    <m/>
    <m/>
    <m/>
    <e v="#N/A"/>
    <m/>
    <n v="1"/>
    <x v="0"/>
  </r>
  <r>
    <n v="1107"/>
    <s v="M42"/>
    <x v="1"/>
    <d v="2023-06-19T00:00:00"/>
    <m/>
    <m/>
    <m/>
    <s v="GIS"/>
    <s v="User Experience"/>
    <s v="automate active connectivity within site with logical link name populated from OSS "/>
    <m/>
    <s v="Critical"/>
    <s v="Open"/>
    <m/>
    <s v="Gtech"/>
    <s v=" "/>
    <m/>
    <s v="Based on discussions with the OSS and GIS teams, integration is not feasible, and automation of connectivity cannot be implemented, 11th July 2025, a discussion is needed with Siva Sir to explore in-house solution possibilities. "/>
    <m/>
    <m/>
    <s v="Kaushalendra Kumar"/>
    <m/>
    <s v="Open"/>
    <s v="Not Feasible "/>
    <s v=" "/>
    <s v=" "/>
    <s v=" "/>
    <m/>
    <m/>
    <m/>
    <m/>
    <m/>
    <m/>
    <s v="MOMGIS"/>
    <s v="Applications/Tools"/>
    <e v="#N/A"/>
    <m/>
    <m/>
    <m/>
    <m/>
    <e v="#N/A"/>
    <m/>
    <n v="1"/>
    <x v="0"/>
  </r>
  <r>
    <n v="1108"/>
    <s v="M420"/>
    <x v="1"/>
    <d v="2023-12-19T00:00:00"/>
    <m/>
    <m/>
    <m/>
    <s v="BSS"/>
    <s v="Product Demo"/>
    <s v="Provide a demo to showcase product catalogue configurability"/>
    <m/>
    <s v="Critical"/>
    <s v="Open"/>
    <m/>
    <s v=" "/>
    <s v=" "/>
    <m/>
    <s v=" "/>
    <m/>
    <m/>
    <s v="Manoj Nibrad"/>
    <m/>
    <s v="Open"/>
    <s v="Open"/>
    <s v=" "/>
    <s v=" "/>
    <s v=" "/>
    <m/>
    <m/>
    <m/>
    <m/>
    <m/>
    <m/>
    <s v="MOMBSS"/>
    <s v="Applications/Tools"/>
    <s v="OPEN"/>
    <m/>
    <m/>
    <m/>
    <m/>
    <e v="#N/A"/>
    <m/>
    <n v="1"/>
    <x v="0"/>
  </r>
  <r>
    <n v="1109"/>
    <s v="M421"/>
    <x v="1"/>
    <d v="2023-12-19T00:00:00"/>
    <m/>
    <m/>
    <m/>
    <s v="BSS"/>
    <s v="Product Demo"/>
    <s v="Provide a demo of Backend Validation and share a document with the steps for validation"/>
    <m/>
    <s v="Critical"/>
    <s v="Open"/>
    <m/>
    <s v=" "/>
    <s v=" "/>
    <m/>
    <s v=" "/>
    <m/>
    <m/>
    <s v="Manoj Nibrad"/>
    <m/>
    <s v="Open"/>
    <s v="Open"/>
    <s v=" "/>
    <s v=" "/>
    <s v=" "/>
    <m/>
    <m/>
    <m/>
    <m/>
    <m/>
    <m/>
    <s v="MOMBSS"/>
    <s v="Applications/Tools"/>
    <s v="OPEN"/>
    <m/>
    <m/>
    <m/>
    <m/>
    <e v="#N/A"/>
    <m/>
    <n v="1"/>
    <x v="0"/>
  </r>
  <r>
    <n v="1110"/>
    <s v="M422"/>
    <x v="1"/>
    <d v="2023-12-19T00:00:00"/>
    <m/>
    <m/>
    <m/>
    <s v="BSS"/>
    <s v="Product Demo"/>
    <s v="Address the delay in data load due to system limitation in the production instance"/>
    <m/>
    <s v="Critical"/>
    <s v="Open"/>
    <m/>
    <s v=" "/>
    <s v=" "/>
    <m/>
    <s v=" "/>
    <m/>
    <m/>
    <s v="Manoj Nibrad"/>
    <m/>
    <s v="Open"/>
    <s v="Open"/>
    <s v=" "/>
    <s v=" "/>
    <s v=" "/>
    <m/>
    <m/>
    <m/>
    <m/>
    <m/>
    <m/>
    <s v="MOMBSS"/>
    <s v="Applications/Tools"/>
    <s v="OPEN"/>
    <m/>
    <m/>
    <m/>
    <m/>
    <e v="#N/A"/>
    <m/>
    <n v="1"/>
    <x v="0"/>
  </r>
  <r>
    <n v="1111"/>
    <s v="M423"/>
    <x v="1"/>
    <d v="2023-12-19T00:00:00"/>
    <m/>
    <m/>
    <m/>
    <s v="BSS"/>
    <s v="Product Demo"/>
    <s v="Define a benchmark for page loading, login, browsing, and payment scenarios"/>
    <m/>
    <s v="Critical"/>
    <s v="Open"/>
    <m/>
    <s v=" "/>
    <s v=" "/>
    <m/>
    <s v=" "/>
    <m/>
    <m/>
    <s v="Manoj Nibrad"/>
    <m/>
    <s v="Open"/>
    <s v="Open"/>
    <s v=" "/>
    <s v=" "/>
    <s v=" "/>
    <m/>
    <m/>
    <m/>
    <m/>
    <m/>
    <m/>
    <s v="MOMBSS"/>
    <s v="Applications/Tools"/>
    <s v="OPEN"/>
    <m/>
    <m/>
    <m/>
    <m/>
    <e v="#N/A"/>
    <m/>
    <n v="1"/>
    <x v="0"/>
  </r>
  <r>
    <n v="1112"/>
    <s v="M424"/>
    <x v="1"/>
    <d v="2023-12-19T00:00:00"/>
    <m/>
    <m/>
    <m/>
    <s v="BSS"/>
    <s v="Product Demo"/>
    <s v="Review the status of Point no. 52 from Dry Run 1 with a demo"/>
    <m/>
    <s v="Critical"/>
    <s v="Open"/>
    <m/>
    <s v=" "/>
    <s v=" "/>
    <m/>
    <s v=" "/>
    <m/>
    <m/>
    <s v="Manoj Nibrad"/>
    <m/>
    <s v="Open"/>
    <s v="Open"/>
    <s v=" "/>
    <s v=" "/>
    <s v=" "/>
    <m/>
    <m/>
    <m/>
    <m/>
    <m/>
    <m/>
    <s v="MOMBSS"/>
    <s v="Applications/Tools"/>
    <s v="OPEN"/>
    <m/>
    <m/>
    <m/>
    <m/>
    <e v="#N/A"/>
    <m/>
    <n v="1"/>
    <x v="0"/>
  </r>
  <r>
    <n v="1113"/>
    <s v="M425"/>
    <x v="1"/>
    <d v="2023-12-19T00:00:00"/>
    <m/>
    <m/>
    <m/>
    <s v="BSS"/>
    <s v="Product Demo"/>
    <s v="Ensure uniform colour coding across the website"/>
    <m/>
    <s v="Critical"/>
    <s v="Open"/>
    <m/>
    <s v=" "/>
    <s v=" "/>
    <m/>
    <s v=" "/>
    <m/>
    <m/>
    <s v="Manoj Nibrad"/>
    <m/>
    <s v="Open"/>
    <s v="Open"/>
    <s v=" "/>
    <s v=" "/>
    <s v=" "/>
    <m/>
    <m/>
    <m/>
    <m/>
    <m/>
    <m/>
    <s v="MOMBSS"/>
    <s v="Applications/Tools"/>
    <s v="OPEN"/>
    <m/>
    <m/>
    <m/>
    <m/>
    <e v="#N/A"/>
    <m/>
    <n v="1"/>
    <x v="0"/>
  </r>
  <r>
    <n v="1114"/>
    <s v="M426"/>
    <x v="1"/>
    <d v="2023-12-19T00:00:00"/>
    <m/>
    <m/>
    <m/>
    <s v="BSS"/>
    <s v="Product Demo"/>
    <s v="Address the change of website heading for customer dashboards prior to moving into production"/>
    <m/>
    <s v="Critical"/>
    <s v="Open"/>
    <m/>
    <s v=" "/>
    <s v=" "/>
    <m/>
    <s v=" "/>
    <m/>
    <m/>
    <s v="Manoj Nibrad"/>
    <m/>
    <s v="Open"/>
    <s v="Open"/>
    <s v=" "/>
    <s v=" "/>
    <s v=" "/>
    <m/>
    <m/>
    <m/>
    <m/>
    <m/>
    <m/>
    <s v="MOMBSS"/>
    <s v="Applications/Tools"/>
    <s v="OPEN"/>
    <m/>
    <m/>
    <m/>
    <m/>
    <e v="#N/A"/>
    <m/>
    <n v="1"/>
    <x v="0"/>
  </r>
  <r>
    <n v="1115"/>
    <s v="M427"/>
    <x v="1"/>
    <d v="2023-12-19T00:00:00"/>
    <m/>
    <m/>
    <m/>
    <s v="BSS"/>
    <s v="Product Demo"/>
    <s v="Arrange for a demo of current products since significant time has passed since the Dry Run"/>
    <m/>
    <s v="Critical"/>
    <s v="Open"/>
    <m/>
    <s v=" "/>
    <s v=" "/>
    <m/>
    <s v=" "/>
    <m/>
    <m/>
    <s v="Manoj Nibrad"/>
    <m/>
    <s v="Open"/>
    <s v="Open"/>
    <s v=" "/>
    <s v=" "/>
    <s v=" "/>
    <m/>
    <m/>
    <m/>
    <m/>
    <m/>
    <m/>
    <s v="MOMBSS"/>
    <s v="Applications/Tools"/>
    <s v="OPEN"/>
    <m/>
    <m/>
    <m/>
    <m/>
    <e v="#N/A"/>
    <m/>
    <n v="1"/>
    <x v="0"/>
  </r>
  <r>
    <n v="1116"/>
    <s v="M428"/>
    <x v="1"/>
    <d v="2023-12-19T00:00:00"/>
    <m/>
    <m/>
    <m/>
    <s v="BSS"/>
    <s v="Product Demo"/>
    <s v="Show the flows of Dark Fiber with BSS and WFM"/>
    <m/>
    <s v="Critical"/>
    <s v="Open"/>
    <m/>
    <s v=" "/>
    <s v=" "/>
    <m/>
    <s v=" "/>
    <m/>
    <m/>
    <s v="Manoj Nibrad"/>
    <m/>
    <s v="Open"/>
    <s v="Open"/>
    <s v=" "/>
    <s v=" "/>
    <s v=" "/>
    <m/>
    <m/>
    <m/>
    <m/>
    <m/>
    <m/>
    <s v="MOMBSS"/>
    <s v="Applications/Tools"/>
    <s v="OPEN"/>
    <m/>
    <m/>
    <m/>
    <m/>
    <e v="#N/A"/>
    <m/>
    <n v="1"/>
    <x v="0"/>
  </r>
  <r>
    <n v="1117"/>
    <s v="M429"/>
    <x v="1"/>
    <d v="2023-12-19T00:00:00"/>
    <m/>
    <m/>
    <m/>
    <s v="BSS"/>
    <s v="Product Demo"/>
    <s v="Hold discussions for T-Cell product integration with respective OEMs"/>
    <m/>
    <s v="Critical"/>
    <s v="Open"/>
    <m/>
    <s v=" "/>
    <s v=" "/>
    <m/>
    <s v=" "/>
    <m/>
    <m/>
    <s v="Manoj Nibrad"/>
    <m/>
    <s v="Open"/>
    <s v="Open"/>
    <s v=" "/>
    <s v=" "/>
    <s v=" "/>
    <m/>
    <m/>
    <m/>
    <m/>
    <m/>
    <m/>
    <s v="MOMBSS"/>
    <s v="Applications/Tools"/>
    <s v="OPEN"/>
    <m/>
    <m/>
    <m/>
    <m/>
    <e v="#N/A"/>
    <m/>
    <n v="1"/>
    <x v="0"/>
  </r>
  <r>
    <n v="1118"/>
    <s v="M43"/>
    <x v="1"/>
    <d v="2023-06-19T00:00:00"/>
    <m/>
    <m/>
    <m/>
    <s v="GIS"/>
    <s v="Functional AT Plan"/>
    <s v="TPA to validate active-active connectivity"/>
    <m/>
    <s v="Critical"/>
    <s v="Open"/>
    <s v="Conflict"/>
    <s v="Gtech"/>
    <s v=" "/>
    <m/>
    <m/>
    <m/>
    <m/>
    <s v="Kaushalendra Kumar"/>
    <m/>
    <m/>
    <s v="CLOSURE REVIEW PENDING "/>
    <s v=" "/>
    <s v=" "/>
    <s v=" "/>
    <m/>
    <m/>
    <m/>
    <m/>
    <m/>
    <m/>
    <s v="MOMGIS"/>
    <s v="Applications/Tools"/>
    <s v="OPEN"/>
    <m/>
    <m/>
    <m/>
    <m/>
    <m/>
    <m/>
    <n v="1"/>
    <x v="2"/>
  </r>
  <r>
    <n v="1119"/>
    <s v="M430"/>
    <x v="1"/>
    <d v="2023-12-19T00:00:00"/>
    <m/>
    <m/>
    <m/>
    <s v="BSS"/>
    <s v="Product Demo"/>
    <s v="Complete T-Cell, T-VPN, and GI-ILL"/>
    <m/>
    <s v="Critical"/>
    <s v="Open"/>
    <m/>
    <s v=" "/>
    <s v=" "/>
    <m/>
    <s v=" "/>
    <m/>
    <m/>
    <s v="Manoj Nibrad"/>
    <m/>
    <s v="Open"/>
    <s v="Open"/>
    <s v=" "/>
    <s v=" "/>
    <s v=" "/>
    <m/>
    <m/>
    <m/>
    <m/>
    <m/>
    <m/>
    <s v="MOMBSS"/>
    <s v="Applications/Tools"/>
    <s v="OPEN"/>
    <m/>
    <m/>
    <m/>
    <m/>
    <e v="#N/A"/>
    <m/>
    <n v="1"/>
    <x v="0"/>
  </r>
  <r>
    <n v="1120"/>
    <s v="M431"/>
    <x v="1"/>
    <d v="2023-12-19T00:00:00"/>
    <m/>
    <m/>
    <m/>
    <s v="BSS"/>
    <s v="Product Demo"/>
    <s v="Address delay in support for enabling newer products"/>
    <m/>
    <s v="Critical"/>
    <s v="Open"/>
    <m/>
    <s v=" "/>
    <s v=" "/>
    <m/>
    <s v=" "/>
    <m/>
    <m/>
    <s v="Manoj Nibrad"/>
    <m/>
    <s v="Open"/>
    <s v="Open"/>
    <s v=" "/>
    <s v=" "/>
    <s v=" "/>
    <m/>
    <m/>
    <m/>
    <m/>
    <m/>
    <m/>
    <s v="MOMBSS"/>
    <s v="Applications/Tools"/>
    <s v="OPEN"/>
    <m/>
    <m/>
    <m/>
    <m/>
    <e v="#N/A"/>
    <m/>
    <n v="1"/>
    <x v="0"/>
  </r>
  <r>
    <n v="1121"/>
    <s v="M432"/>
    <x v="1"/>
    <d v="2023-12-19T00:00:00"/>
    <m/>
    <m/>
    <m/>
    <s v="BSS"/>
    <s v="Product Demo"/>
    <s v="Complete T-Cell, T-VPN and GI-ILL on priority before impending visit to NOC by Hon’ Minister"/>
    <m/>
    <s v="Critical"/>
    <s v="Open"/>
    <m/>
    <s v=" "/>
    <s v=" "/>
    <m/>
    <s v=" "/>
    <m/>
    <m/>
    <s v="Manoj Nibrad"/>
    <m/>
    <s v="Open"/>
    <s v="Open"/>
    <s v=" "/>
    <s v=" "/>
    <s v=" "/>
    <m/>
    <m/>
    <m/>
    <m/>
    <m/>
    <m/>
    <s v="MOMBSS"/>
    <s v="Applications/Tools"/>
    <s v="OPEN"/>
    <m/>
    <m/>
    <m/>
    <m/>
    <e v="#N/A"/>
    <m/>
    <n v="1"/>
    <x v="0"/>
  </r>
  <r>
    <n v="1122"/>
    <s v="M433"/>
    <x v="1"/>
    <d v="2023-12-19T00:00:00"/>
    <m/>
    <m/>
    <m/>
    <s v="BSS"/>
    <s v="Product Demo"/>
    <s v="Include headers and check across pages in the CSP"/>
    <m/>
    <s v="Critical"/>
    <s v="Open"/>
    <m/>
    <s v=" "/>
    <s v=" "/>
    <m/>
    <s v=" "/>
    <m/>
    <m/>
    <s v="Manoj Nibrad"/>
    <m/>
    <s v="Open"/>
    <s v="Open"/>
    <s v=" "/>
    <s v=" "/>
    <s v=" "/>
    <m/>
    <m/>
    <m/>
    <m/>
    <m/>
    <m/>
    <s v="MOMBSS"/>
    <s v="Applications/Tools"/>
    <s v="OPEN"/>
    <m/>
    <m/>
    <m/>
    <m/>
    <e v="#N/A"/>
    <m/>
    <n v="1"/>
    <x v="0"/>
  </r>
  <r>
    <n v="1123"/>
    <s v="M434"/>
    <x v="1"/>
    <d v="2023-12-19T00:00:00"/>
    <m/>
    <m/>
    <m/>
    <s v="BSS"/>
    <s v="Product Demo"/>
    <s v="Start working on the CSP for listed schools"/>
    <m/>
    <s v="Critical"/>
    <s v="Open"/>
    <m/>
    <s v=" "/>
    <s v=" "/>
    <m/>
    <s v=" "/>
    <m/>
    <m/>
    <s v="Manoj Nibrad"/>
    <m/>
    <s v="Open"/>
    <s v="Open"/>
    <s v=" "/>
    <s v=" "/>
    <s v=" "/>
    <m/>
    <m/>
    <m/>
    <m/>
    <m/>
    <m/>
    <s v="MOMBSS"/>
    <s v="Applications/Tools"/>
    <s v="OPEN"/>
    <m/>
    <m/>
    <m/>
    <m/>
    <e v="#N/A"/>
    <m/>
    <n v="1"/>
    <x v="0"/>
  </r>
  <r>
    <n v="1124"/>
    <s v="M435"/>
    <x v="1"/>
    <d v="2023-12-19T00:00:00"/>
    <m/>
    <m/>
    <m/>
    <s v="BSS"/>
    <s v="Product Demo"/>
    <s v="Clarify scenario where GP location is feasible, whereas the feasibility of end customer location is yet to be ascertained"/>
    <m/>
    <s v="Critical"/>
    <s v="Open"/>
    <m/>
    <s v=" "/>
    <s v=" "/>
    <m/>
    <s v=" "/>
    <m/>
    <m/>
    <s v="Manoj Nibrad"/>
    <m/>
    <s v="Open"/>
    <s v="Open"/>
    <s v=" "/>
    <s v=" "/>
    <s v=" "/>
    <m/>
    <m/>
    <m/>
    <m/>
    <m/>
    <m/>
    <s v="MOMBSS"/>
    <s v="Applications/Tools"/>
    <s v="OPEN"/>
    <m/>
    <m/>
    <m/>
    <m/>
    <e v="#N/A"/>
    <m/>
    <n v="1"/>
    <x v="0"/>
  </r>
  <r>
    <n v="1125"/>
    <s v="M436"/>
    <x v="1"/>
    <d v="2023-12-19T00:00:00"/>
    <m/>
    <m/>
    <m/>
    <s v="BSS"/>
    <s v="Product Demo"/>
    <s v="Include feasibility logic for S1, and S2 splitters"/>
    <m/>
    <s v="Critical"/>
    <s v="Open"/>
    <m/>
    <s v=" "/>
    <s v=" "/>
    <m/>
    <s v=" "/>
    <m/>
    <m/>
    <s v="Manoj Nibrad"/>
    <m/>
    <s v="Open"/>
    <s v="Open"/>
    <s v=" "/>
    <s v=" "/>
    <s v=" "/>
    <m/>
    <m/>
    <m/>
    <m/>
    <m/>
    <m/>
    <s v="MOMBSS"/>
    <s v="Applications/Tools"/>
    <s v="OPEN"/>
    <m/>
    <m/>
    <m/>
    <m/>
    <e v="#N/A"/>
    <m/>
    <n v="1"/>
    <x v="0"/>
  </r>
  <r>
    <n v="1126"/>
    <s v="M437"/>
    <x v="1"/>
    <d v="2023-12-19T00:00:00"/>
    <m/>
    <m/>
    <m/>
    <s v="BSS"/>
    <s v="Product Demo"/>
    <s v="Present the logic for Bandwidth feasibility in the backhaul, network capacity planning to be progressively provisioned, and operationalised"/>
    <m/>
    <s v="Critical"/>
    <s v="Open"/>
    <m/>
    <s v=" "/>
    <s v=" "/>
    <m/>
    <s v=" "/>
    <m/>
    <m/>
    <s v="Manoj Nibrad"/>
    <m/>
    <s v="Open"/>
    <s v="Open"/>
    <s v=" "/>
    <s v=" "/>
    <s v=" "/>
    <m/>
    <m/>
    <m/>
    <m/>
    <m/>
    <m/>
    <s v="MOMBSS"/>
    <s v="Applications/Tools"/>
    <s v="OPEN"/>
    <m/>
    <m/>
    <m/>
    <m/>
    <e v="#N/A"/>
    <m/>
    <n v="1"/>
    <x v="0"/>
  </r>
  <r>
    <n v="1127"/>
    <s v="M438"/>
    <x v="1"/>
    <d v="2023-12-19T00:00:00"/>
    <m/>
    <m/>
    <m/>
    <s v="BSS"/>
    <s v="Improvement"/>
    <s v="Address immediate need for NSO inventory to be part of the final solution for feasibility"/>
    <m/>
    <s v="Critical"/>
    <s v="Open"/>
    <m/>
    <s v=" "/>
    <s v=" "/>
    <m/>
    <s v=" "/>
    <m/>
    <m/>
    <s v="Manoj Nibrad"/>
    <m/>
    <s v="Open"/>
    <s v="Open"/>
    <s v=" "/>
    <s v=" "/>
    <s v=" "/>
    <m/>
    <m/>
    <m/>
    <m/>
    <m/>
    <m/>
    <s v="MOMBSS"/>
    <s v="Applications/Tools"/>
    <s v="OPEN"/>
    <m/>
    <m/>
    <m/>
    <m/>
    <e v="#N/A"/>
    <m/>
    <n v="1"/>
    <x v="0"/>
  </r>
  <r>
    <n v="1128"/>
    <s v="M439"/>
    <x v="1"/>
    <d v="2023-12-19T00:00:00"/>
    <m/>
    <m/>
    <m/>
    <s v="BSS"/>
    <s v="Resource Related"/>
    <s v="Ask Segment Head, L&amp;T to discuss with EVP, T-Fiber on the adequacy of NMS works resources"/>
    <m/>
    <s v="Critical"/>
    <s v="Open"/>
    <m/>
    <s v=" "/>
    <s v=" "/>
    <m/>
    <s v=" "/>
    <m/>
    <m/>
    <s v="Manoj Nibrad"/>
    <m/>
    <s v="Open"/>
    <s v="Open"/>
    <s v=" "/>
    <s v=" "/>
    <s v=" "/>
    <m/>
    <m/>
    <m/>
    <m/>
    <m/>
    <m/>
    <s v="MOMBSS"/>
    <s v="Applications/Tools"/>
    <s v="OPEN"/>
    <m/>
    <m/>
    <m/>
    <m/>
    <m/>
    <m/>
    <n v="1"/>
    <x v="0"/>
  </r>
  <r>
    <n v="1129"/>
    <s v="M44"/>
    <x v="1"/>
    <d v="2023-06-19T00:00:00"/>
    <m/>
    <m/>
    <m/>
    <s v="GIS"/>
    <s v="User Experience"/>
    <s v="Add card/module/slot level details"/>
    <m/>
    <s v="Critical"/>
    <s v="Open"/>
    <m/>
    <s v="Gtech"/>
    <s v=" "/>
    <m/>
    <s v="Duplicate with Point- 90"/>
    <m/>
    <m/>
    <s v="Kaushalendra Kumar"/>
    <m/>
    <s v="Open"/>
    <s v="Duplicate"/>
    <s v=" "/>
    <s v=" "/>
    <s v=" "/>
    <m/>
    <m/>
    <m/>
    <m/>
    <m/>
    <m/>
    <s v="MOMGIS"/>
    <s v="Applications/Tools"/>
    <e v="#N/A"/>
    <m/>
    <m/>
    <m/>
    <m/>
    <e v="#N/A"/>
    <m/>
    <n v="1"/>
    <x v="0"/>
  </r>
  <r>
    <n v="1130"/>
    <s v="M440"/>
    <x v="1"/>
    <d v="2023-12-19T00:00:00"/>
    <m/>
    <m/>
    <m/>
    <s v="BSS"/>
    <s v="Improvement"/>
    <s v="Clarify that Repository Module for Uploading of MSA, CAF form and other documents of a particular customer is in CRM, not in CSP"/>
    <m/>
    <s v="NON-Critical"/>
    <s v="Open"/>
    <m/>
    <s v=" "/>
    <s v=" "/>
    <m/>
    <s v=" "/>
    <m/>
    <m/>
    <s v="Manoj Nibrad"/>
    <m/>
    <s v="Open"/>
    <s v="Open"/>
    <s v=" "/>
    <s v=" "/>
    <s v=" "/>
    <m/>
    <m/>
    <m/>
    <m/>
    <m/>
    <m/>
    <s v="MOMBSS"/>
    <s v="Applications/Tools"/>
    <s v="OPEN"/>
    <m/>
    <m/>
    <m/>
    <m/>
    <e v="#N/A"/>
    <m/>
    <n v="1"/>
    <x v="0"/>
  </r>
  <r>
    <n v="1131"/>
    <s v="M441"/>
    <x v="1"/>
    <d v="2023-12-19T00:00:00"/>
    <m/>
    <m/>
    <m/>
    <s v="BSS"/>
    <s v="Integration"/>
    <s v="Incorporate advanced features in the CSP's WhatsApp Integration"/>
    <m/>
    <s v="NON-Critical"/>
    <s v="Open"/>
    <m/>
    <s v=" "/>
    <s v=" "/>
    <m/>
    <s v=" "/>
    <m/>
    <m/>
    <s v="Manoj Nibrad"/>
    <m/>
    <s v="Open"/>
    <s v="Open"/>
    <s v=" "/>
    <s v=" "/>
    <s v=" "/>
    <m/>
    <m/>
    <m/>
    <m/>
    <m/>
    <m/>
    <s v="MOMBSS"/>
    <s v="Applications/Tools"/>
    <s v="OPEN"/>
    <m/>
    <m/>
    <m/>
    <m/>
    <e v="#N/A"/>
    <m/>
    <n v="1"/>
    <x v="0"/>
  </r>
  <r>
    <n v="1132"/>
    <s v="M442"/>
    <x v="1"/>
    <d v="2023-12-19T00:00:00"/>
    <m/>
    <m/>
    <m/>
    <s v="BSS"/>
    <s v="User Experience"/>
    <s v="On-board an internal UI/UX resource and engage them with T-Fiber"/>
    <m/>
    <s v="Critical"/>
    <s v="Open"/>
    <m/>
    <s v=" "/>
    <s v=" "/>
    <m/>
    <s v=" "/>
    <m/>
    <m/>
    <s v="Manoj Nibrad"/>
    <m/>
    <s v="Open"/>
    <s v="Open"/>
    <s v=" "/>
    <s v=" "/>
    <s v=" "/>
    <m/>
    <m/>
    <m/>
    <m/>
    <m/>
    <m/>
    <s v="MOMBSS"/>
    <s v="Applications/Tools"/>
    <s v="OPEN"/>
    <m/>
    <m/>
    <m/>
    <m/>
    <e v="#N/A"/>
    <m/>
    <n v="1"/>
    <x v="0"/>
  </r>
  <r>
    <n v="1133"/>
    <s v="M443"/>
    <x v="1"/>
    <d v="2023-12-28T00:00:00"/>
    <m/>
    <m/>
    <m/>
    <s v="BSS"/>
    <s v="Product Demo"/>
    <s v="Complete T-VPN and T-DILL"/>
    <m/>
    <s v="Critical"/>
    <s v="Open"/>
    <m/>
    <s v=" "/>
    <s v=" "/>
    <m/>
    <s v=" "/>
    <m/>
    <m/>
    <s v="Manoj Nibrad"/>
    <m/>
    <s v="Open"/>
    <s v="Open"/>
    <s v=" "/>
    <s v=" "/>
    <s v=" "/>
    <m/>
    <m/>
    <m/>
    <m/>
    <m/>
    <m/>
    <s v="MOMBSS"/>
    <s v="Applications/Tools"/>
    <s v="OPEN"/>
    <m/>
    <m/>
    <m/>
    <m/>
    <e v="#N/A"/>
    <m/>
    <n v="1"/>
    <x v="0"/>
  </r>
  <r>
    <n v="1134"/>
    <s v="M444"/>
    <x v="1"/>
    <d v="2023-12-28T00:00:00"/>
    <m/>
    <m/>
    <m/>
    <s v="BSS"/>
    <s v="Product Demo"/>
    <s v="Complete basic products by"/>
    <m/>
    <s v="Critical"/>
    <s v="Open"/>
    <m/>
    <s v=" "/>
    <s v=" "/>
    <m/>
    <s v=" "/>
    <m/>
    <m/>
    <s v="Manoj Nibrad"/>
    <m/>
    <s v="Open"/>
    <s v="Open"/>
    <s v=" "/>
    <s v=" "/>
    <s v=" "/>
    <m/>
    <m/>
    <m/>
    <m/>
    <m/>
    <m/>
    <s v="MOMBSS"/>
    <s v="Applications/Tools"/>
    <s v="OPEN"/>
    <m/>
    <m/>
    <m/>
    <m/>
    <e v="#N/A"/>
    <m/>
    <n v="1"/>
    <x v="0"/>
  </r>
  <r>
    <n v="1135"/>
    <s v="M445"/>
    <x v="1"/>
    <d v="2023-12-28T00:00:00"/>
    <m/>
    <m/>
    <m/>
    <s v="BSS"/>
    <s v="Product Demo"/>
    <s v="Complete GI-BB, T-Cell, Dark Fiber"/>
    <m/>
    <s v="Critical"/>
    <s v="Open"/>
    <m/>
    <s v=" "/>
    <s v=" "/>
    <m/>
    <s v=" "/>
    <m/>
    <m/>
    <s v="Manoj Nibrad"/>
    <m/>
    <s v="Open"/>
    <s v="Open"/>
    <s v=" "/>
    <s v=" "/>
    <s v=" "/>
    <m/>
    <m/>
    <m/>
    <m/>
    <m/>
    <m/>
    <s v="MOMBSS"/>
    <s v="Applications/Tools"/>
    <s v="OPEN"/>
    <m/>
    <m/>
    <m/>
    <m/>
    <e v="#N/A"/>
    <m/>
    <n v="1"/>
    <x v="0"/>
  </r>
  <r>
    <n v="1136"/>
    <s v="M446"/>
    <x v="1"/>
    <d v="2023-12-28T00:00:00"/>
    <m/>
    <s v="OSS"/>
    <s v="OSS"/>
    <s v="OSS"/>
    <s v="HPSM"/>
    <s v="Remove duplicate TroubleTicket issue"/>
    <m/>
    <s v="Critical"/>
    <s v="Open"/>
    <m/>
    <s v=" "/>
    <s v=" "/>
    <m/>
    <m/>
    <m/>
    <m/>
    <s v="Suresh Pawar"/>
    <m/>
    <m/>
    <s v="CLOSURE REVIEW PENDING "/>
    <s v=" "/>
    <s v=" "/>
    <s v=" "/>
    <m/>
    <m/>
    <m/>
    <m/>
    <m/>
    <m/>
    <s v="MOMOSS"/>
    <s v="Applications/Tools"/>
    <s v="OPEN"/>
    <s v="CLOSURE REVIEW PENDING "/>
    <n v="0"/>
    <m/>
    <m/>
    <m/>
    <m/>
    <n v="1"/>
    <x v="2"/>
  </r>
  <r>
    <n v="1137"/>
    <s v="M447"/>
    <x v="1"/>
    <d v="2023-12-28T00:00:00"/>
    <m/>
    <m/>
    <m/>
    <s v="Security &amp; Regulatory Compliance"/>
    <s v="Regulatory Compliance"/>
    <s v="Finalize scope of external audit in consultation with T-Fiber"/>
    <m/>
    <s v="Critical"/>
    <s v="Open"/>
    <m/>
    <s v=" "/>
    <s v=" "/>
    <m/>
    <s v="Audit done by Allied Boston"/>
    <m/>
    <m/>
    <s v="Sarmendra"/>
    <m/>
    <s v="Open"/>
    <s v="Open"/>
    <s v=" "/>
    <s v=" "/>
    <s v=" "/>
    <m/>
    <m/>
    <m/>
    <m/>
    <m/>
    <m/>
    <s v="MOMSecurity &amp; Regulatory Compliance"/>
    <s v="Security"/>
    <s v="OPEN"/>
    <m/>
    <m/>
    <m/>
    <m/>
    <e v="#N/A"/>
    <m/>
    <n v="1"/>
    <x v="0"/>
  </r>
  <r>
    <n v="1138"/>
    <s v="M448"/>
    <x v="1"/>
    <d v="2023-12-28T00:00:00"/>
    <m/>
    <m/>
    <m/>
    <s v="Security &amp; Regulatory Compliance"/>
    <s v="Regulatory Compliance"/>
    <s v="Conduct external audit"/>
    <m/>
    <s v="Critical"/>
    <s v="Open"/>
    <m/>
    <s v=" "/>
    <s v=" "/>
    <m/>
    <s v="Audit done by Allied Boston"/>
    <m/>
    <m/>
    <s v="Sarmendra"/>
    <m/>
    <s v="Open"/>
    <s v="Open"/>
    <s v=" "/>
    <s v=" "/>
    <s v=" "/>
    <m/>
    <m/>
    <m/>
    <m/>
    <m/>
    <m/>
    <s v="MOMSecurity &amp; Regulatory Compliance"/>
    <s v="Security"/>
    <s v="OPEN"/>
    <m/>
    <m/>
    <m/>
    <m/>
    <e v="#N/A"/>
    <m/>
    <n v="1"/>
    <x v="0"/>
  </r>
  <r>
    <n v="1139"/>
    <s v="M449"/>
    <x v="1"/>
    <d v="2023-12-28T00:00:00"/>
    <m/>
    <m/>
    <m/>
    <s v="Helpdesk"/>
    <s v="Training"/>
    <s v="Improve maturity of Helpdesk to handle incoming calls"/>
    <m/>
    <s v="Critical"/>
    <s v="Open"/>
    <m/>
    <s v=" "/>
    <s v=" "/>
    <s v="Closed"/>
    <s v="24-Sep-25: Approved and shall be closed"/>
    <m/>
    <m/>
    <s v="Siva Kumar"/>
    <m/>
    <m/>
    <s v="COMPLETED &amp; APPROVED"/>
    <s v=" "/>
    <s v=" "/>
    <s v=" "/>
    <m/>
    <m/>
    <m/>
    <m/>
    <m/>
    <m/>
    <s v="MOMHelpdesk"/>
    <s v="Helpdesk (Contact Center)"/>
    <s v="CLOSED"/>
    <m/>
    <m/>
    <m/>
    <d v="2025-09-24T00:00:00"/>
    <s v="\\172.28.9.34\Artefacts_T-Fiber TNOC Tracker\HELPDESK\M114,722,134"/>
    <m/>
    <n v="1"/>
    <x v="1"/>
  </r>
  <r>
    <n v="1140"/>
    <s v="M45"/>
    <x v="1"/>
    <d v="2023-06-19T00:00:00"/>
    <m/>
    <m/>
    <m/>
    <s v="GIS"/>
    <s v="User Experience"/>
    <s v="Ensure Topology name uniqueness"/>
    <m/>
    <s v="Critical"/>
    <s v="Open"/>
    <s v="Conflict"/>
    <s v="Gtech"/>
    <s v=" "/>
    <m/>
    <s v="Duplicate with Point- 128"/>
    <m/>
    <m/>
    <s v="Kaushalendra Kumar"/>
    <m/>
    <s v="Open"/>
    <s v="Duplicate"/>
    <s v=" "/>
    <s v=" "/>
    <s v=" "/>
    <m/>
    <m/>
    <m/>
    <m/>
    <m/>
    <m/>
    <s v="MOMGIS"/>
    <s v="Applications/Tools"/>
    <e v="#N/A"/>
    <m/>
    <m/>
    <m/>
    <m/>
    <e v="#N/A"/>
    <m/>
    <n v="1"/>
    <x v="0"/>
  </r>
  <r>
    <n v="1141"/>
    <s v="M450"/>
    <x v="1"/>
    <d v="2023-12-28T00:00:00"/>
    <m/>
    <s v="OSS"/>
    <s v="OSS"/>
    <s v="OSS"/>
    <s v="HPSM"/>
    <s v="Freeze the process for node ticket allocation"/>
    <m/>
    <s v="Critical"/>
    <s v="Open"/>
    <m/>
    <s v=" "/>
    <s v=" "/>
    <m/>
    <m/>
    <m/>
    <m/>
    <s v="Suresh Pawar"/>
    <m/>
    <m/>
    <s v="CLOSURE REVIEW PENDING "/>
    <s v=" "/>
    <s v=" "/>
    <s v=" "/>
    <m/>
    <m/>
    <m/>
    <m/>
    <m/>
    <m/>
    <s v="MOMOSS"/>
    <s v="Applications/Tools"/>
    <s v="OPEN"/>
    <s v="COMPLETED"/>
    <n v="0"/>
    <m/>
    <m/>
    <m/>
    <m/>
    <n v="1"/>
    <x v="2"/>
  </r>
  <r>
    <n v="1142"/>
    <s v="M451"/>
    <x v="1"/>
    <d v="2023-12-28T00:00:00"/>
    <m/>
    <m/>
    <m/>
    <s v="NOC Operationalization"/>
    <s v="Action Points"/>
    <s v="Cover all requirements from workshops, RFP, and discussions in the roadmap"/>
    <m/>
    <s v="Critical"/>
    <s v="Open"/>
    <m/>
    <s v=" "/>
    <s v=" "/>
    <s v="Closed"/>
    <s v="23-Sep-25: Approved shall be closed"/>
    <m/>
    <m/>
    <s v="Sivaprasad"/>
    <m/>
    <m/>
    <s v="COMPLETED &amp; APPROVED"/>
    <s v=" "/>
    <s v=" "/>
    <s v=" "/>
    <m/>
    <m/>
    <m/>
    <m/>
    <m/>
    <m/>
    <s v="MOMNOC Operationalization"/>
    <s v="Network"/>
    <s v="CLOSED"/>
    <m/>
    <m/>
    <m/>
    <d v="2025-09-23T00:00:00"/>
    <s v="Artefacts not Required"/>
    <m/>
    <n v="1"/>
    <x v="1"/>
  </r>
  <r>
    <n v="1143"/>
    <s v="M452"/>
    <x v="1"/>
    <d v="2023-12-28T00:00:00"/>
    <m/>
    <s v="OSS"/>
    <s v="OSS"/>
    <s v="OSS"/>
    <s v="Action Points"/>
    <s v="Generate SLA reports automatically from NOC"/>
    <m/>
    <s v="Critical"/>
    <s v="Open"/>
    <m/>
    <s v=" "/>
    <s v=" "/>
    <m/>
    <m/>
    <m/>
    <m/>
    <s v="Suresh Pawar"/>
    <m/>
    <m/>
    <s v="CLOSURE REVIEW PENDING "/>
    <s v=" "/>
    <s v=" "/>
    <s v=" "/>
    <m/>
    <m/>
    <m/>
    <m/>
    <m/>
    <m/>
    <s v="MOMOSS"/>
    <s v="Applications/Tools"/>
    <s v="OPEN"/>
    <s v="COMPLETED"/>
    <n v="0"/>
    <m/>
    <m/>
    <e v="#N/A"/>
    <m/>
    <n v="1"/>
    <x v="2"/>
  </r>
  <r>
    <n v="1144"/>
    <s v="M453"/>
    <x v="1"/>
    <d v="2023-12-28T00:00:00"/>
    <m/>
    <m/>
    <m/>
    <s v="NOC Operationalization"/>
    <s v="Action Points"/>
    <s v="Submit a Roadmap covering all requirements raised in all Workshops, the RFP requirements, the 396-point Worksheet maintained by L&amp;T, and all the discussions"/>
    <m/>
    <s v="Critical"/>
    <s v="Open"/>
    <m/>
    <s v=" "/>
    <s v=" "/>
    <s v="Closed"/>
    <s v="23-Sep-25: Approved shall be closed"/>
    <m/>
    <m/>
    <s v="Sivaprasad"/>
    <m/>
    <m/>
    <s v="COMPLETED &amp; APPROVED"/>
    <s v=" "/>
    <s v=" "/>
    <s v=" "/>
    <m/>
    <m/>
    <m/>
    <m/>
    <m/>
    <m/>
    <s v="MOMNOC Operationalization"/>
    <s v="Network"/>
    <s v="CLOSED"/>
    <m/>
    <m/>
    <m/>
    <d v="2025-09-23T00:00:00"/>
    <s v="Artefacts not Required"/>
    <m/>
    <n v="1"/>
    <x v="1"/>
  </r>
  <r>
    <n v="1145"/>
    <s v="M454"/>
    <x v="1"/>
    <d v="2023-12-28T00:00:00"/>
    <m/>
    <m/>
    <m/>
    <s v="NOC Operationalization"/>
    <s v="Action Points"/>
    <s v="Explore templates from BBNL NOC for invoice settlement"/>
    <m/>
    <s v="Critical"/>
    <s v="Open"/>
    <m/>
    <s v=" "/>
    <s v=" "/>
    <s v="Will be discussed later"/>
    <s v="23-Sep-25: NON Critical to be reviewd later"/>
    <s v="L&amp;T"/>
    <s v="Sivaprasad"/>
    <s v="Sivaprasad"/>
    <m/>
    <s v="Open"/>
    <s v="Open"/>
    <s v=" "/>
    <s v=" "/>
    <s v=" "/>
    <m/>
    <m/>
    <m/>
    <m/>
    <m/>
    <m/>
    <s v="MOMNOC Operationalization"/>
    <s v="Network"/>
    <s v="OPEN"/>
    <m/>
    <m/>
    <m/>
    <m/>
    <m/>
    <m/>
    <n v="1"/>
    <x v="0"/>
  </r>
  <r>
    <n v="1146"/>
    <s v="M455"/>
    <x v="1"/>
    <d v="2023-12-28T00:00:00"/>
    <m/>
    <s v="OSS"/>
    <s v="OSS"/>
    <s v="OSS"/>
    <s v="HPSM"/>
    <s v="Ensure cross-domain RCA, SIA, Helpdesk and Network Service Topology are in place"/>
    <m/>
    <s v="Critical"/>
    <s v="Open"/>
    <m/>
    <s v=" "/>
    <s v=" "/>
    <m/>
    <s v="Inhouse solution "/>
    <m/>
    <m/>
    <s v="Suresh Pawar"/>
    <m/>
    <m/>
    <s v="CLOSURE REVIEW PENDING "/>
    <s v=" "/>
    <s v=" "/>
    <s v=" "/>
    <m/>
    <m/>
    <m/>
    <m/>
    <m/>
    <m/>
    <s v="MOMOSS"/>
    <s v="Applications/Tools"/>
    <s v="OPEN"/>
    <s v="COMPLETED"/>
    <s v="pending"/>
    <m/>
    <m/>
    <e v="#N/A"/>
    <m/>
    <n v="1"/>
    <x v="2"/>
  </r>
  <r>
    <n v="1147"/>
    <s v="M456"/>
    <x v="1"/>
    <d v="2023-12-28T00:00:00"/>
    <m/>
    <m/>
    <m/>
    <s v="NOC Operationalization"/>
    <s v="Action Points"/>
    <s v="Deliver NOC before the end of T3"/>
    <m/>
    <s v="Critical"/>
    <s v="Open"/>
    <m/>
    <s v=" "/>
    <s v=" "/>
    <s v="WIP"/>
    <s v=" "/>
    <s v="L&amp;T"/>
    <s v="Sivaprasad"/>
    <s v="Sivaprasad"/>
    <m/>
    <s v="Open"/>
    <s v="WIP"/>
    <s v=" "/>
    <s v=" "/>
    <s v=" "/>
    <m/>
    <m/>
    <m/>
    <m/>
    <m/>
    <m/>
    <s v="MOMNOC Operationalization"/>
    <s v="Network"/>
    <s v="OPEN"/>
    <m/>
    <m/>
    <m/>
    <m/>
    <m/>
    <m/>
    <n v="1"/>
    <x v="0"/>
  </r>
  <r>
    <n v="1148"/>
    <s v="M457"/>
    <x v="1"/>
    <d v="2024-01-04T00:00:00"/>
    <m/>
    <s v="OSS"/>
    <s v="OSS"/>
    <s v="OSS"/>
    <s v="HPSM"/>
    <s v="Implement ticket tracking with OSS Service Manager"/>
    <m/>
    <s v="Critical"/>
    <s v="Open"/>
    <m/>
    <s v=" "/>
    <s v=" "/>
    <m/>
    <m/>
    <m/>
    <m/>
    <s v="Suresh Pawar"/>
    <m/>
    <m/>
    <s v="CLOSURE REVIEW PENDING "/>
    <s v=" "/>
    <s v=" "/>
    <s v=" "/>
    <m/>
    <m/>
    <m/>
    <m/>
    <m/>
    <m/>
    <s v="MOMOSS"/>
    <s v="Applications/Tools"/>
    <s v="OPEN"/>
    <s v="CLOSURE REVIEW PENDING "/>
    <n v="0"/>
    <m/>
    <m/>
    <m/>
    <m/>
    <n v="1"/>
    <x v="2"/>
  </r>
  <r>
    <n v="1149"/>
    <s v="M458"/>
    <x v="1"/>
    <d v="2024-01-04T00:00:00"/>
    <m/>
    <m/>
    <m/>
    <s v="BSS"/>
    <s v="Product category"/>
    <s v="Complete T-DILL &amp; T-VPN"/>
    <m/>
    <s v="Critical"/>
    <s v="Open"/>
    <m/>
    <s v=" "/>
    <s v=" "/>
    <m/>
    <s v=" "/>
    <m/>
    <m/>
    <s v="Manoj Nibrad"/>
    <m/>
    <s v="Open"/>
    <s v="Open"/>
    <s v=" "/>
    <s v=" "/>
    <s v=" "/>
    <m/>
    <m/>
    <m/>
    <m/>
    <m/>
    <m/>
    <s v="MOMBSS"/>
    <s v="Applications/Tools"/>
    <s v="OPEN"/>
    <m/>
    <m/>
    <m/>
    <m/>
    <e v="#N/A"/>
    <m/>
    <n v="1"/>
    <x v="0"/>
  </r>
  <r>
    <n v="1150"/>
    <s v="M459"/>
    <x v="1"/>
    <d v="2024-01-04T00:00:00"/>
    <m/>
    <m/>
    <m/>
    <s v="BSS"/>
    <s v="Product category"/>
    <s v="Discuss network design for T-DILL with AD-P&amp;E, T-Fiber &amp; IPMPLS-SME"/>
    <m/>
    <s v="Critical"/>
    <s v="Open"/>
    <m/>
    <s v=" "/>
    <s v=" "/>
    <m/>
    <s v=" "/>
    <m/>
    <m/>
    <s v="Manoj Nibrad"/>
    <m/>
    <s v="Open"/>
    <s v="Open"/>
    <s v=" "/>
    <s v=" "/>
    <s v=" "/>
    <m/>
    <m/>
    <m/>
    <m/>
    <m/>
    <m/>
    <s v="MOMBSS"/>
    <s v="Applications/Tools"/>
    <s v="OPEN"/>
    <m/>
    <m/>
    <m/>
    <m/>
    <e v="#N/A"/>
    <m/>
    <n v="1"/>
    <x v="0"/>
  </r>
  <r>
    <n v="1151"/>
    <s v="M46"/>
    <x v="1"/>
    <d v="2023-06-19T00:00:00"/>
    <m/>
    <m/>
    <m/>
    <s v="GIS"/>
    <s v="User Experience"/>
    <s v="BoQ feature to download passive/active devices separately"/>
    <m/>
    <s v="Critical"/>
    <s v="Open"/>
    <s v="Conflict"/>
    <s v="Gtech"/>
    <s v=" "/>
    <m/>
    <m/>
    <m/>
    <m/>
    <s v="Kaushalendra Kumar"/>
    <m/>
    <m/>
    <s v="CLOSURE REVIEW PENDING "/>
    <s v=" "/>
    <s v=" "/>
    <s v=" "/>
    <m/>
    <m/>
    <m/>
    <m/>
    <m/>
    <m/>
    <s v="MOMGIS"/>
    <s v="Applications/Tools"/>
    <s v="OPEN"/>
    <m/>
    <m/>
    <m/>
    <m/>
    <m/>
    <m/>
    <n v="1"/>
    <x v="2"/>
  </r>
  <r>
    <n v="1152"/>
    <s v="M460"/>
    <x v="1"/>
    <d v="2024-01-04T00:00:00"/>
    <m/>
    <m/>
    <m/>
    <s v="NSO"/>
    <s v="Service Solution"/>
    <s v="Submit a plan for the completion of the 28 services, along with dependencies"/>
    <m/>
    <s v="Critical"/>
    <s v="Open"/>
    <m/>
    <s v=" "/>
    <s v=" "/>
    <m/>
    <s v=" "/>
    <m/>
    <m/>
    <s v="Jayant Madavi"/>
    <m/>
    <s v="Open"/>
    <s v="Open"/>
    <s v=" "/>
    <s v=" "/>
    <s v=" "/>
    <m/>
    <m/>
    <m/>
    <m/>
    <m/>
    <m/>
    <s v="MOMNSO"/>
    <s v="Applications/Tools"/>
    <s v="OPEN"/>
    <m/>
    <m/>
    <m/>
    <m/>
    <e v="#N/A"/>
    <m/>
    <n v="1"/>
    <x v="0"/>
  </r>
  <r>
    <n v="1153"/>
    <s v="M461"/>
    <x v="1"/>
    <d v="2024-01-04T00:00:00"/>
    <m/>
    <m/>
    <m/>
    <s v="BSS"/>
    <s v="Product category"/>
    <s v="Conduct a product discussion audit"/>
    <m/>
    <s v="Critical"/>
    <s v="Open"/>
    <m/>
    <s v=" "/>
    <s v=" "/>
    <m/>
    <s v=" "/>
    <m/>
    <m/>
    <s v="Manoj Nibrad"/>
    <m/>
    <s v="Open"/>
    <s v="Open"/>
    <s v=" "/>
    <s v=" "/>
    <s v=" "/>
    <m/>
    <m/>
    <m/>
    <m/>
    <m/>
    <m/>
    <s v="MOMBSS"/>
    <s v="Applications/Tools"/>
    <s v="OPEN"/>
    <m/>
    <m/>
    <m/>
    <m/>
    <e v="#N/A"/>
    <m/>
    <n v="1"/>
    <x v="0"/>
  </r>
  <r>
    <n v="1154"/>
    <s v="M462"/>
    <x v="1"/>
    <d v="2024-01-04T00:00:00"/>
    <m/>
    <m/>
    <m/>
    <s v="BSS"/>
    <s v="Product category"/>
    <s v="Submit evidence on commitment from OEMs for integration of various systems with BSS"/>
    <m/>
    <s v="Critical"/>
    <s v="Open"/>
    <m/>
    <s v=" "/>
    <s v=" "/>
    <m/>
    <s v=" "/>
    <m/>
    <m/>
    <s v="Manoj Nibrad"/>
    <m/>
    <s v="Open"/>
    <s v="Open"/>
    <s v=" "/>
    <s v=" "/>
    <s v=" "/>
    <m/>
    <m/>
    <m/>
    <m/>
    <m/>
    <m/>
    <s v="MOMBSS"/>
    <s v="Applications/Tools"/>
    <s v="OPEN"/>
    <m/>
    <m/>
    <m/>
    <m/>
    <e v="#N/A"/>
    <m/>
    <n v="1"/>
    <x v="0"/>
  </r>
  <r>
    <n v="1155"/>
    <s v="M463"/>
    <x v="1"/>
    <d v="2024-01-04T00:00:00"/>
    <m/>
    <m/>
    <m/>
    <s v="NSO"/>
    <s v="Service Solution"/>
    <s v="Submit a road map for the completion of the 28 services and all variants"/>
    <m/>
    <s v="Critical"/>
    <s v="Open"/>
    <m/>
    <s v=" "/>
    <s v=" "/>
    <m/>
    <s v=" "/>
    <m/>
    <m/>
    <s v="Jayant Madavi"/>
    <m/>
    <s v="Open"/>
    <s v="Open"/>
    <s v=" "/>
    <s v=" "/>
    <s v=" "/>
    <m/>
    <m/>
    <m/>
    <m/>
    <m/>
    <m/>
    <s v="MOMNSO"/>
    <s v="Applications/Tools"/>
    <s v="OPEN"/>
    <m/>
    <m/>
    <m/>
    <m/>
    <e v="#N/A"/>
    <m/>
    <n v="1"/>
    <x v="0"/>
  </r>
  <r>
    <n v="1156"/>
    <s v="M464"/>
    <x v="1"/>
    <d v="2024-01-04T00:00:00"/>
    <m/>
    <m/>
    <m/>
    <s v="NSO"/>
    <s v="Service Solution"/>
    <s v="Initiate daily meetings and share progress updates"/>
    <m/>
    <s v="Critical"/>
    <s v="Open"/>
    <m/>
    <s v=" "/>
    <s v=" "/>
    <m/>
    <s v=" "/>
    <m/>
    <m/>
    <s v="Jayant Madavi"/>
    <m/>
    <s v="Open"/>
    <s v="Open"/>
    <s v=" "/>
    <s v=" "/>
    <s v=" "/>
    <m/>
    <m/>
    <m/>
    <m/>
    <m/>
    <m/>
    <s v="MOMNSO"/>
    <s v="Applications/Tools"/>
    <s v="OPEN"/>
    <m/>
    <m/>
    <m/>
    <m/>
    <e v="#N/A"/>
    <m/>
    <n v="1"/>
    <x v="0"/>
  </r>
  <r>
    <n v="1157"/>
    <s v="M465"/>
    <x v="1"/>
    <d v="2024-01-04T00:00:00"/>
    <m/>
    <m/>
    <m/>
    <s v="BSS"/>
    <s v="Product category"/>
    <s v="Finalize network design and initiate the implementation of Mandal-to-Mandal and Mandal-to-GP dark fiber process"/>
    <m/>
    <s v="Critical"/>
    <s v="Open"/>
    <m/>
    <s v=" "/>
    <s v=" "/>
    <m/>
    <s v=" "/>
    <m/>
    <m/>
    <s v="Manoj Nibrad"/>
    <m/>
    <s v="Open"/>
    <s v="Open"/>
    <s v=" "/>
    <s v=" "/>
    <s v=" "/>
    <m/>
    <m/>
    <m/>
    <m/>
    <m/>
    <m/>
    <s v="MOMBSS"/>
    <s v="Applications/Tools"/>
    <s v="OPEN"/>
    <m/>
    <m/>
    <m/>
    <m/>
    <e v="#N/A"/>
    <m/>
    <n v="1"/>
    <x v="0"/>
  </r>
  <r>
    <n v="1158"/>
    <s v="M466"/>
    <x v="1"/>
    <d v="2024-01-04T00:00:00"/>
    <m/>
    <m/>
    <m/>
    <s v="BSS"/>
    <s v="Product category"/>
    <s v="Prepare for mock audit regarding bill desk integration and prepare a road map for the dry run of T-DILL &amp; T-VPN"/>
    <m/>
    <s v="Critical"/>
    <s v="Open"/>
    <m/>
    <s v=" "/>
    <s v=" "/>
    <m/>
    <s v=" "/>
    <m/>
    <m/>
    <s v="Manoj Nibrad"/>
    <m/>
    <s v="Open"/>
    <s v="Open"/>
    <s v=" "/>
    <s v=" "/>
    <s v=" "/>
    <m/>
    <m/>
    <m/>
    <m/>
    <m/>
    <m/>
    <s v="MOMBSS"/>
    <s v="Applications/Tools"/>
    <s v="OPEN"/>
    <m/>
    <m/>
    <m/>
    <m/>
    <e v="#N/A"/>
    <m/>
    <n v="1"/>
    <x v="0"/>
  </r>
  <r>
    <n v="1159"/>
    <s v="M467"/>
    <x v="1"/>
    <d v="2024-01-04T00:00:00"/>
    <m/>
    <m/>
    <m/>
    <s v="BSS"/>
    <s v="Product category"/>
    <s v="Finalize details of services of T3 &amp; T4"/>
    <m/>
    <s v="Critical"/>
    <s v="Open"/>
    <m/>
    <s v=" "/>
    <s v=" "/>
    <m/>
    <s v=" "/>
    <m/>
    <m/>
    <s v="Manoj Nibrad"/>
    <m/>
    <s v="Open"/>
    <s v="Open"/>
    <s v=" "/>
    <s v=" "/>
    <s v=" "/>
    <m/>
    <m/>
    <m/>
    <m/>
    <m/>
    <m/>
    <s v="MOMBSS"/>
    <s v="Applications/Tools"/>
    <s v="OPEN"/>
    <m/>
    <m/>
    <m/>
    <m/>
    <e v="#N/A"/>
    <m/>
    <n v="1"/>
    <x v="0"/>
  </r>
  <r>
    <n v="1160"/>
    <s v="M468"/>
    <x v="1"/>
    <d v="2024-01-04T00:00:00"/>
    <m/>
    <s v="OSS"/>
    <s v="OSS"/>
    <s v="OSS"/>
    <s v="Service Solution"/>
    <s v="Resolve discrepancies in readiness status of Fault Management, Network Performance Management Security Management, Regulatory Compliances, Service Delivery- Feasibility, DR readiness, and Technical Helpdesk"/>
    <m/>
    <s v="Critical"/>
    <s v="Open"/>
    <m/>
    <s v=" "/>
    <s v=" "/>
    <m/>
    <m/>
    <m/>
    <m/>
    <s v="Suresh Pawar"/>
    <m/>
    <s v="Open"/>
    <s v="WIP"/>
    <s v=" "/>
    <s v=" "/>
    <s v=" "/>
    <m/>
    <m/>
    <m/>
    <m/>
    <m/>
    <m/>
    <s v="MOMOSS"/>
    <s v="Applications/Tools"/>
    <s v="OPEN"/>
    <s v="OPEN"/>
    <n v="0"/>
    <m/>
    <m/>
    <e v="#N/A"/>
    <m/>
    <n v="1"/>
    <x v="0"/>
  </r>
  <r>
    <n v="1161"/>
    <s v="M469"/>
    <x v="1"/>
    <d v="2024-01-04T00:00:00"/>
    <m/>
    <m/>
    <m/>
    <s v="NOC Operationalization"/>
    <s v="O&amp;M Strategy"/>
    <s v="Achieve readiness of all 'T0' NOC functions"/>
    <m/>
    <s v="Critical"/>
    <s v="Open"/>
    <m/>
    <s v=" "/>
    <s v=" "/>
    <s v="Closed"/>
    <s v="23-Sep-25: Approved shall be closed"/>
    <m/>
    <m/>
    <s v="Sivaprasad"/>
    <m/>
    <m/>
    <s v="COMPLETED &amp; APPROVED"/>
    <s v=" "/>
    <s v=" "/>
    <s v=" "/>
    <m/>
    <m/>
    <m/>
    <m/>
    <m/>
    <m/>
    <s v="MOMNOC Operationalization"/>
    <s v="Network"/>
    <s v="CLOSED"/>
    <m/>
    <m/>
    <m/>
    <d v="2025-09-23T00:00:00"/>
    <s v="Artefacts not Required"/>
    <m/>
    <n v="1"/>
    <x v="1"/>
  </r>
  <r>
    <n v="1162"/>
    <s v="M47"/>
    <x v="1"/>
    <d v="2023-06-19T00:00:00"/>
    <m/>
    <m/>
    <m/>
    <s v="GIS"/>
    <s v="User Experience"/>
    <s v="Bulk Feasibility closure case reports from GIS"/>
    <m/>
    <s v="Critical"/>
    <s v="Open"/>
    <m/>
    <s v="Gtech"/>
    <s v=" "/>
    <m/>
    <s v="To fulfill this requirement, an external feasibility application or tool is needed, as it cannot be achieved within the GIS application, 11 July 2025:- TFIBER is not agreed, asked to take with L&amp;T upper management  "/>
    <m/>
    <m/>
    <s v="Kaushalendra Kumar"/>
    <m/>
    <s v="Open"/>
    <s v="Open"/>
    <s v=" "/>
    <s v=" "/>
    <s v=" "/>
    <m/>
    <m/>
    <m/>
    <m/>
    <m/>
    <m/>
    <s v="MOMGIS"/>
    <s v="Applications/Tools"/>
    <s v="OPEN"/>
    <m/>
    <m/>
    <m/>
    <m/>
    <e v="#N/A"/>
    <m/>
    <n v="1"/>
    <x v="0"/>
  </r>
  <r>
    <n v="1163"/>
    <s v="M470"/>
    <x v="1"/>
    <d v="2024-01-04T00:00:00"/>
    <m/>
    <m/>
    <m/>
    <s v="NOC Operationalization"/>
    <s v="O&amp;M Strategy"/>
    <s v="Submit details of remaining services of T3 &amp; T4"/>
    <m/>
    <s v="Critical"/>
    <s v="Open"/>
    <m/>
    <s v=" "/>
    <s v=" "/>
    <s v="WIP"/>
    <s v=" "/>
    <s v="L&amp;T"/>
    <s v="Sivaprasad"/>
    <s v="Sivaprasad"/>
    <m/>
    <s v="Open"/>
    <s v="WIP"/>
    <s v=" "/>
    <s v=" "/>
    <s v=" "/>
    <m/>
    <m/>
    <m/>
    <m/>
    <m/>
    <m/>
    <s v="MOMNOC Operationalization"/>
    <s v="Network"/>
    <s v="OPEN"/>
    <m/>
    <m/>
    <m/>
    <m/>
    <m/>
    <m/>
    <n v="1"/>
    <x v="0"/>
  </r>
  <r>
    <n v="1164"/>
    <s v="M471"/>
    <x v="1"/>
    <d v="2024-01-04T00:00:00"/>
    <m/>
    <m/>
    <m/>
    <s v="NOC Operationalization"/>
    <s v="O&amp;M Strategy"/>
    <s v="Start daily meetings and share progress updates"/>
    <m/>
    <s v="Critical"/>
    <s v="Open"/>
    <m/>
    <s v=" "/>
    <s v=" "/>
    <s v="Closed"/>
    <s v="23-Sep-25: Approved shall be closed"/>
    <m/>
    <m/>
    <s v="Sivaprasad"/>
    <m/>
    <m/>
    <s v="COMPLETED &amp; APPROVED"/>
    <s v=" "/>
    <s v=" "/>
    <s v=" "/>
    <m/>
    <m/>
    <m/>
    <m/>
    <m/>
    <m/>
    <s v="MOMNOC Operationalization"/>
    <s v="Network"/>
    <s v="CLOSED"/>
    <m/>
    <m/>
    <m/>
    <d v="2025-09-23T00:00:00"/>
    <s v="Artefacts not Required"/>
    <m/>
    <n v="1"/>
    <x v="1"/>
  </r>
  <r>
    <n v="1165"/>
    <s v="M472"/>
    <x v="1"/>
    <d v="2024-01-04T00:00:00"/>
    <m/>
    <m/>
    <m/>
    <s v="BSS"/>
    <s v="Product category"/>
    <s v="Ensure all 29 BSNL locations are loaded for lead to order presentation"/>
    <m/>
    <s v="Critical"/>
    <s v="Open"/>
    <m/>
    <s v=" "/>
    <s v=" "/>
    <m/>
    <s v=" "/>
    <m/>
    <m/>
    <s v="Manoj Nibrad"/>
    <m/>
    <s v="Open"/>
    <s v="Open"/>
    <s v=" "/>
    <s v=" "/>
    <s v=" "/>
    <m/>
    <m/>
    <m/>
    <m/>
    <m/>
    <m/>
    <s v="MOMBSS"/>
    <s v="Applications/Tools"/>
    <s v="OPEN"/>
    <m/>
    <m/>
    <m/>
    <m/>
    <e v="#N/A"/>
    <m/>
    <n v="1"/>
    <x v="0"/>
  </r>
  <r>
    <n v="1166"/>
    <s v="M473"/>
    <x v="1"/>
    <d v="2024-01-04T00:00:00"/>
    <m/>
    <m/>
    <m/>
    <s v="BSS"/>
    <s v="Product category"/>
    <s v="Submit confirmation responses along with product notes on all raised points"/>
    <m/>
    <s v="Critical"/>
    <s v="Open"/>
    <m/>
    <s v=" "/>
    <s v=" "/>
    <m/>
    <s v=" "/>
    <m/>
    <m/>
    <s v="Manoj Nibrad"/>
    <m/>
    <s v="Open"/>
    <s v="Open"/>
    <s v=" "/>
    <s v=" "/>
    <s v=" "/>
    <m/>
    <m/>
    <m/>
    <m/>
    <m/>
    <m/>
    <s v="MOMBSS"/>
    <s v="Applications/Tools"/>
    <s v="OPEN"/>
    <m/>
    <m/>
    <m/>
    <m/>
    <e v="#N/A"/>
    <m/>
    <n v="1"/>
    <x v="0"/>
  </r>
  <r>
    <n v="1167"/>
    <s v="M474"/>
    <x v="1"/>
    <d v="2024-01-05T00:00:00"/>
    <m/>
    <m/>
    <m/>
    <s v="BSS"/>
    <s v="Product category"/>
    <s v="Review and finalize the Unique ID code convention for various attributes"/>
    <m/>
    <s v="Critical"/>
    <s v="Open"/>
    <m/>
    <s v=" "/>
    <s v=" "/>
    <m/>
    <s v=" "/>
    <m/>
    <m/>
    <s v="Manoj Nibrad"/>
    <m/>
    <s v="Open"/>
    <s v="Open"/>
    <s v=" "/>
    <s v=" "/>
    <s v=" "/>
    <m/>
    <m/>
    <m/>
    <m/>
    <m/>
    <m/>
    <s v="MOMBSS"/>
    <s v="Applications/Tools"/>
    <s v="OPEN"/>
    <m/>
    <m/>
    <m/>
    <m/>
    <e v="#N/A"/>
    <m/>
    <n v="1"/>
    <x v="0"/>
  </r>
  <r>
    <n v="1168"/>
    <s v="M475"/>
    <x v="1"/>
    <d v="2024-01-05T00:00:00"/>
    <m/>
    <m/>
    <m/>
    <s v="BSS"/>
    <s v="Product category"/>
    <s v="Provide demo on Circuit ID generation process and integrate it in BSS"/>
    <m/>
    <s v="Critical"/>
    <s v="Open"/>
    <m/>
    <s v=" "/>
    <s v=" "/>
    <m/>
    <s v=" "/>
    <m/>
    <m/>
    <s v="Manoj Nibrad"/>
    <m/>
    <s v="Open"/>
    <s v="Open"/>
    <s v=" "/>
    <s v=" "/>
    <s v=" "/>
    <m/>
    <m/>
    <m/>
    <m/>
    <m/>
    <m/>
    <s v="MOMBSS"/>
    <s v="Applications/Tools"/>
    <s v="OPEN"/>
    <m/>
    <m/>
    <m/>
    <m/>
    <e v="#N/A"/>
    <m/>
    <n v="1"/>
    <x v="0"/>
  </r>
  <r>
    <n v="1169"/>
    <s v="M476"/>
    <x v="1"/>
    <d v="2024-01-05T00:00:00"/>
    <m/>
    <m/>
    <m/>
    <s v="NSO"/>
    <s v="Service provisioning"/>
    <s v="Revisit current Circuit ID logic in NSO and define new naming convention"/>
    <m/>
    <s v="Critical"/>
    <s v="Open"/>
    <m/>
    <s v=" "/>
    <s v=" "/>
    <m/>
    <s v=" "/>
    <m/>
    <m/>
    <s v="Jayant Madavi"/>
    <m/>
    <s v="Open"/>
    <s v="Open"/>
    <s v=" "/>
    <s v=" "/>
    <s v=" "/>
    <m/>
    <m/>
    <m/>
    <m/>
    <m/>
    <m/>
    <s v="MOMNSO"/>
    <s v="Applications/Tools"/>
    <s v="OPEN"/>
    <m/>
    <m/>
    <m/>
    <m/>
    <e v="#N/A"/>
    <m/>
    <n v="1"/>
    <x v="0"/>
  </r>
  <r>
    <n v="1170"/>
    <s v="M477"/>
    <x v="1"/>
    <d v="2024-01-05T00:00:00"/>
    <m/>
    <m/>
    <m/>
    <s v="NSO"/>
    <s v="Service provisioning"/>
    <s v="Ensure GUI interface to initiate the order from NSO directly"/>
    <m/>
    <s v="Critical"/>
    <s v="Open"/>
    <m/>
    <s v=" "/>
    <s v=" "/>
    <m/>
    <s v=" "/>
    <m/>
    <m/>
    <s v="Jayant Madavi"/>
    <m/>
    <s v="Open"/>
    <s v="Open"/>
    <s v=" "/>
    <s v=" "/>
    <s v=" "/>
    <m/>
    <m/>
    <m/>
    <m/>
    <m/>
    <m/>
    <s v="MOMNSO"/>
    <s v="Applications/Tools"/>
    <s v="OPEN"/>
    <m/>
    <m/>
    <m/>
    <m/>
    <e v="#N/A"/>
    <m/>
    <n v="1"/>
    <x v="0"/>
  </r>
  <r>
    <n v="1171"/>
    <s v="M478"/>
    <x v="1"/>
    <d v="2024-01-05T00:00:00"/>
    <m/>
    <m/>
    <m/>
    <s v="NSO"/>
    <s v="Service provisioning"/>
    <s v="Make A&amp;O independent of BSS for generating Circuit ID"/>
    <m/>
    <s v="Critical"/>
    <s v="Open"/>
    <m/>
    <s v=" "/>
    <s v=" "/>
    <m/>
    <s v=" "/>
    <m/>
    <m/>
    <s v="Jayant Madavi"/>
    <m/>
    <s v="Open"/>
    <s v="Open"/>
    <s v=" "/>
    <s v=" "/>
    <s v=" "/>
    <m/>
    <m/>
    <m/>
    <m/>
    <m/>
    <m/>
    <s v="MOMNSO"/>
    <s v="Applications/Tools"/>
    <s v="OPEN"/>
    <m/>
    <m/>
    <m/>
    <m/>
    <e v="#N/A"/>
    <m/>
    <n v="1"/>
    <x v="0"/>
  </r>
  <r>
    <n v="1172"/>
    <s v="M479"/>
    <x v="1"/>
    <d v="2024-01-05T00:00:00"/>
    <m/>
    <m/>
    <m/>
    <s v="NSO"/>
    <s v="Service provisioning"/>
    <s v="Circuit ID should distinguish origin system if a new front-end system is introduced"/>
    <m/>
    <s v="Critical"/>
    <s v="Open"/>
    <m/>
    <s v=" "/>
    <s v=" "/>
    <m/>
    <s v=" "/>
    <m/>
    <m/>
    <s v="Jayant Madavi"/>
    <m/>
    <s v="Open"/>
    <s v="Open"/>
    <s v=" "/>
    <s v=" "/>
    <s v=" "/>
    <m/>
    <m/>
    <m/>
    <m/>
    <m/>
    <m/>
    <s v="MOMNSO"/>
    <s v="Applications/Tools"/>
    <s v="OPEN"/>
    <m/>
    <m/>
    <m/>
    <m/>
    <e v="#N/A"/>
    <m/>
    <n v="1"/>
    <x v="0"/>
  </r>
  <r>
    <n v="1173"/>
    <s v="M48"/>
    <x v="1"/>
    <d v="2023-06-19T00:00:00"/>
    <m/>
    <m/>
    <m/>
    <s v="GIS"/>
    <s v="User Experience"/>
    <s v="Route path identification through Google"/>
    <m/>
    <s v="Critical"/>
    <s v="Open"/>
    <s v="Conflict"/>
    <s v="Gtech"/>
    <s v=" "/>
    <m/>
    <m/>
    <m/>
    <m/>
    <s v="Kaushalendra Kumar"/>
    <m/>
    <m/>
    <s v="CLOSURE REVIEW PENDING "/>
    <s v=" "/>
    <s v=" "/>
    <s v=" "/>
    <m/>
    <m/>
    <m/>
    <m/>
    <m/>
    <m/>
    <s v="MOMGIS"/>
    <s v="Applications/Tools"/>
    <s v="OPEN"/>
    <m/>
    <m/>
    <m/>
    <m/>
    <m/>
    <m/>
    <n v="1"/>
    <x v="2"/>
  </r>
  <r>
    <n v="1174"/>
    <s v="M480"/>
    <x v="1"/>
    <d v="2024-01-05T00:00:00"/>
    <m/>
    <m/>
    <m/>
    <s v="NSO"/>
    <s v="Service provisioning"/>
    <s v="Ensure Circuit ID isn't limited to 6/8 digits; it should follow the industry-recommended approach"/>
    <m/>
    <s v="Critical"/>
    <s v="Open"/>
    <m/>
    <s v=" "/>
    <s v=" "/>
    <m/>
    <s v=" "/>
    <m/>
    <m/>
    <s v="Jayant Madavi"/>
    <m/>
    <s v="Open"/>
    <s v="Open"/>
    <s v=" "/>
    <s v=" "/>
    <s v=" "/>
    <m/>
    <m/>
    <m/>
    <m/>
    <m/>
    <m/>
    <s v="MOMNSO"/>
    <s v="Applications/Tools"/>
    <s v="OPEN"/>
    <m/>
    <m/>
    <m/>
    <m/>
    <e v="#N/A"/>
    <m/>
    <n v="1"/>
    <x v="0"/>
  </r>
  <r>
    <n v="1175"/>
    <s v="M481"/>
    <x v="1"/>
    <d v="2024-01-05T00:00:00"/>
    <m/>
    <m/>
    <m/>
    <s v="BSS"/>
    <s v="Product category"/>
    <s v="Provide option to add new Customer ID during onboarding a new customer"/>
    <m/>
    <s v="Critical"/>
    <s v="Open"/>
    <m/>
    <s v=" "/>
    <s v=" "/>
    <m/>
    <s v=" "/>
    <m/>
    <m/>
    <s v="Manoj Nibrad"/>
    <m/>
    <s v="Open"/>
    <s v="Open"/>
    <s v=" "/>
    <s v=" "/>
    <s v=" "/>
    <m/>
    <m/>
    <m/>
    <m/>
    <m/>
    <m/>
    <s v="MOMBSS"/>
    <s v="Applications/Tools"/>
    <s v="OPEN"/>
    <m/>
    <m/>
    <m/>
    <m/>
    <e v="#N/A"/>
    <m/>
    <n v="1"/>
    <x v="0"/>
  </r>
  <r>
    <n v="1176"/>
    <s v="M482"/>
    <x v="1"/>
    <d v="2024-01-05T00:00:00"/>
    <m/>
    <m/>
    <m/>
    <s v="BSS"/>
    <s v="Product category"/>
    <s v="Proceed with Payment approach Option 3 including one-time and recurring invoice generation"/>
    <m/>
    <s v="Critical"/>
    <s v="Open"/>
    <m/>
    <s v=" "/>
    <s v=" "/>
    <m/>
    <s v=" "/>
    <m/>
    <m/>
    <s v="Manoj Nibrad"/>
    <m/>
    <s v="Open"/>
    <s v="Open"/>
    <s v=" "/>
    <s v=" "/>
    <s v=" "/>
    <m/>
    <m/>
    <m/>
    <m/>
    <m/>
    <m/>
    <s v="MOMBSS"/>
    <s v="Applications/Tools"/>
    <s v="OPEN"/>
    <m/>
    <m/>
    <m/>
    <m/>
    <e v="#N/A"/>
    <m/>
    <n v="1"/>
    <x v="0"/>
  </r>
  <r>
    <n v="1177"/>
    <s v="M483"/>
    <x v="1"/>
    <d v="2024-01-05T00:00:00"/>
    <m/>
    <m/>
    <m/>
    <s v="BSS"/>
    <s v="Product category"/>
    <s v="If purchase order and CAF are already loaded in the CRM and mapped with customer account, the CAF generation and approval process should be skipped"/>
    <m/>
    <s v="Critical"/>
    <s v="Open"/>
    <m/>
    <s v=" "/>
    <s v=" "/>
    <m/>
    <s v=" "/>
    <m/>
    <m/>
    <s v="Manoj Nibrad"/>
    <m/>
    <s v="Open"/>
    <s v="Open"/>
    <s v=" "/>
    <s v=" "/>
    <s v=" "/>
    <m/>
    <m/>
    <m/>
    <m/>
    <m/>
    <m/>
    <s v="MOMBSS"/>
    <s v="Applications/Tools"/>
    <s v="OPEN"/>
    <m/>
    <m/>
    <m/>
    <m/>
    <e v="#N/A"/>
    <m/>
    <n v="1"/>
    <x v="0"/>
  </r>
  <r>
    <n v="1178"/>
    <s v="M484"/>
    <x v="1"/>
    <d v="2024-01-05T00:00:00"/>
    <m/>
    <m/>
    <m/>
    <s v="BSS"/>
    <s v="Billing Related"/>
    <s v="L&amp;T and NMSworks to conduct a detailed training session on operational activities of the Billing module post invoice generation"/>
    <m/>
    <s v="Critical"/>
    <s v="Open"/>
    <m/>
    <s v=" "/>
    <s v=" "/>
    <m/>
    <s v=" "/>
    <m/>
    <m/>
    <s v="Manoj Nibrad"/>
    <m/>
    <s v="Open"/>
    <s v="Open"/>
    <s v=" "/>
    <s v=" "/>
    <s v=" "/>
    <m/>
    <m/>
    <m/>
    <m/>
    <m/>
    <m/>
    <s v="MOMBSS"/>
    <s v="Applications/Tools"/>
    <s v="OPEN"/>
    <m/>
    <m/>
    <m/>
    <m/>
    <m/>
    <m/>
    <n v="1"/>
    <x v="0"/>
  </r>
  <r>
    <n v="1179"/>
    <s v="M485"/>
    <x v="1"/>
    <d v="2024-01-05T00:00:00"/>
    <m/>
    <m/>
    <m/>
    <s v="BSS"/>
    <s v="Integration"/>
    <s v="Offer option to perform manual assignment and auto-assignment of Task Tickets"/>
    <m/>
    <s v="Critical"/>
    <s v="Open"/>
    <m/>
    <s v=" "/>
    <s v=" "/>
    <m/>
    <s v=" "/>
    <m/>
    <m/>
    <s v="Manoj Nibrad"/>
    <m/>
    <s v="Open"/>
    <s v="Open"/>
    <s v=" "/>
    <s v=" "/>
    <s v=" "/>
    <m/>
    <m/>
    <m/>
    <m/>
    <m/>
    <m/>
    <s v="MOMBSS"/>
    <s v="Applications/Tools"/>
    <s v="OPEN"/>
    <m/>
    <m/>
    <m/>
    <m/>
    <e v="#N/A"/>
    <m/>
    <n v="1"/>
    <x v="0"/>
  </r>
  <r>
    <n v="1180"/>
    <s v="M486"/>
    <x v="1"/>
    <d v="2024-01-05T00:00:00"/>
    <m/>
    <m/>
    <m/>
    <s v="BSS"/>
    <s v="Dry Run"/>
    <s v="Demonstrate the complete Buyer and Seller journey"/>
    <m/>
    <s v="Critical"/>
    <s v="Open"/>
    <m/>
    <s v=" "/>
    <s v=" "/>
    <m/>
    <s v=" "/>
    <m/>
    <m/>
    <s v="Manoj Nibrad"/>
    <m/>
    <s v="Open"/>
    <s v="Open"/>
    <s v=" "/>
    <s v=" "/>
    <s v=" "/>
    <m/>
    <m/>
    <m/>
    <m/>
    <m/>
    <m/>
    <s v="MOMBSS"/>
    <s v="Applications/Tools"/>
    <s v="OPEN"/>
    <m/>
    <m/>
    <m/>
    <m/>
    <e v="#N/A"/>
    <m/>
    <n v="1"/>
    <x v="0"/>
  </r>
  <r>
    <n v="1181"/>
    <s v="M487"/>
    <x v="1"/>
    <d v="2024-01-05T00:00:00"/>
    <m/>
    <m/>
    <m/>
    <s v="BSS"/>
    <s v="Design &amp; Documentation"/>
    <s v="Ensure workflows/activities carried outside the BSS system are captured and mapped in BSS process flows"/>
    <m/>
    <s v="Critical"/>
    <s v="Open"/>
    <m/>
    <s v=" "/>
    <s v=" "/>
    <m/>
    <s v=" "/>
    <m/>
    <m/>
    <s v="Manoj Nibrad"/>
    <m/>
    <s v="Open"/>
    <s v="Open"/>
    <s v=" "/>
    <s v=" "/>
    <m/>
    <m/>
    <m/>
    <m/>
    <m/>
    <m/>
    <m/>
    <s v="MOMBSS"/>
    <s v="Applications/Tools"/>
    <s v="OPEN"/>
    <m/>
    <m/>
    <m/>
    <m/>
    <e v="#N/A"/>
    <m/>
    <n v="1"/>
    <x v="0"/>
  </r>
  <r>
    <n v="1182"/>
    <s v="M488"/>
    <x v="1"/>
    <d v="2024-01-05T00:00:00"/>
    <m/>
    <m/>
    <m/>
    <s v="BSS"/>
    <s v="Billing Related"/>
    <s v="Introduce new column in the invoice template to distinguish billing items as ONE TIME or RECURRING"/>
    <m/>
    <s v="Critical"/>
    <s v="Open"/>
    <m/>
    <s v=" "/>
    <s v=" "/>
    <m/>
    <s v=" "/>
    <m/>
    <m/>
    <s v="Manoj Nibrad"/>
    <m/>
    <s v="Open"/>
    <s v="Open"/>
    <s v=" "/>
    <s v=" "/>
    <m/>
    <m/>
    <m/>
    <m/>
    <m/>
    <m/>
    <m/>
    <s v="MOMBSS"/>
    <s v="Applications/Tools"/>
    <s v="OPEN"/>
    <m/>
    <m/>
    <m/>
    <m/>
    <e v="#N/A"/>
    <m/>
    <n v="1"/>
    <x v="0"/>
  </r>
  <r>
    <n v="1183"/>
    <s v="M489"/>
    <x v="1"/>
    <d v="2024-01-05T00:00:00"/>
    <m/>
    <m/>
    <m/>
    <s v="BSS"/>
    <s v="Billing Related"/>
    <s v="Review the solution of automatic QR code generation integration with Clear Tax or any other third party portal"/>
    <m/>
    <s v="Critical"/>
    <s v="Open"/>
    <m/>
    <s v=" "/>
    <s v=" "/>
    <m/>
    <s v=" "/>
    <m/>
    <m/>
    <s v="Manoj Nibrad"/>
    <m/>
    <s v="Open"/>
    <s v="Open"/>
    <s v=" "/>
    <s v=" "/>
    <s v=" "/>
    <m/>
    <m/>
    <m/>
    <m/>
    <m/>
    <m/>
    <s v="MOMBSS"/>
    <s v="Applications/Tools"/>
    <s v="OPEN"/>
    <m/>
    <m/>
    <m/>
    <m/>
    <e v="#N/A"/>
    <m/>
    <n v="1"/>
    <x v="0"/>
  </r>
  <r>
    <n v="1184"/>
    <s v="M49"/>
    <x v="1"/>
    <d v="2023-06-19T00:00:00"/>
    <m/>
    <m/>
    <m/>
    <s v="GIS"/>
    <s v="User Experience"/>
    <s v="Network portal search functionality for objects"/>
    <m/>
    <s v="Critical"/>
    <s v="Open"/>
    <m/>
    <s v="Gtech"/>
    <s v=" "/>
    <m/>
    <m/>
    <m/>
    <m/>
    <s v="Kaushalendra Kumar"/>
    <m/>
    <m/>
    <s v="CLOSURE REVIEW PENDING "/>
    <s v=" "/>
    <s v=" "/>
    <s v=" "/>
    <m/>
    <m/>
    <m/>
    <m/>
    <m/>
    <m/>
    <s v="MOMGIS"/>
    <s v="Applications/Tools"/>
    <s v="OPEN"/>
    <m/>
    <m/>
    <m/>
    <m/>
    <m/>
    <m/>
    <n v="1"/>
    <x v="2"/>
  </r>
  <r>
    <n v="1185"/>
    <s v="M490"/>
    <x v="1"/>
    <d v="2024-01-05T00:00:00"/>
    <m/>
    <m/>
    <m/>
    <s v="BSS"/>
    <s v="Billing Related"/>
    <s v="Pending changes suggested by the Finance Director should be incorporated into the invoice template"/>
    <m/>
    <s v="Critical"/>
    <s v="Open"/>
    <m/>
    <s v=" "/>
    <s v=" "/>
    <m/>
    <s v=" "/>
    <m/>
    <m/>
    <s v="Manoj Nibrad"/>
    <m/>
    <s v="Open"/>
    <s v="Open"/>
    <s v=" "/>
    <s v=" "/>
    <s v=" "/>
    <m/>
    <m/>
    <m/>
    <m/>
    <m/>
    <m/>
    <s v="MOMBSS"/>
    <s v="Applications/Tools"/>
    <s v="OPEN"/>
    <m/>
    <m/>
    <m/>
    <m/>
    <e v="#N/A"/>
    <m/>
    <n v="1"/>
    <x v="0"/>
  </r>
  <r>
    <n v="1186"/>
    <s v="M491"/>
    <x v="1"/>
    <d v="2024-01-05T00:00:00"/>
    <m/>
    <m/>
    <m/>
    <s v="BSS"/>
    <s v="Billing Related"/>
    <s v="Onboard Pioneer and start generating bills"/>
    <m/>
    <s v="Critical"/>
    <s v="Open"/>
    <m/>
    <s v=" "/>
    <s v=" "/>
    <m/>
    <s v=" "/>
    <m/>
    <m/>
    <s v="Manoj Nibrad"/>
    <m/>
    <s v="Open"/>
    <s v="Open"/>
    <s v=" "/>
    <s v=" "/>
    <s v=" "/>
    <m/>
    <m/>
    <m/>
    <m/>
    <m/>
    <m/>
    <s v="MOMBSS"/>
    <s v="Applications/Tools"/>
    <s v="OPEN"/>
    <m/>
    <m/>
    <m/>
    <m/>
    <e v="#N/A"/>
    <m/>
    <n v="1"/>
    <x v="0"/>
  </r>
  <r>
    <n v="1187"/>
    <s v="M492"/>
    <x v="1"/>
    <d v="2024-01-05T00:00:00"/>
    <m/>
    <m/>
    <m/>
    <s v="BSS"/>
    <s v="Billing Related"/>
    <s v="Provide a detailed approach on how BSS is integrated with Bill Desk"/>
    <m/>
    <s v="Critical"/>
    <s v="Open"/>
    <m/>
    <s v=" "/>
    <s v=" "/>
    <m/>
    <s v=" "/>
    <m/>
    <m/>
    <s v="Manoj Nibrad"/>
    <m/>
    <s v="Open"/>
    <s v="Open"/>
    <s v=" "/>
    <s v=" "/>
    <s v=" "/>
    <m/>
    <m/>
    <m/>
    <m/>
    <m/>
    <m/>
    <s v="MOMBSS"/>
    <s v="Applications/Tools"/>
    <s v="OPEN"/>
    <m/>
    <m/>
    <m/>
    <m/>
    <e v="#N/A"/>
    <m/>
    <n v="1"/>
    <x v="0"/>
  </r>
  <r>
    <n v="1188"/>
    <s v="M493"/>
    <x v="1"/>
    <d v="2024-01-05T00:00:00"/>
    <m/>
    <m/>
    <m/>
    <s v="BSS"/>
    <s v="Billing Related"/>
    <s v="Finalize bill desk integration-related final solution documents covering aspects suggested by Assistant Director-P&amp;E, T-Fiber"/>
    <m/>
    <s v="Critical"/>
    <s v="Open"/>
    <m/>
    <s v=" "/>
    <s v=" "/>
    <m/>
    <s v=" "/>
    <m/>
    <m/>
    <s v="Manoj Nibrad"/>
    <m/>
    <s v="Open"/>
    <s v="Open"/>
    <s v=" "/>
    <s v=" "/>
    <s v=" "/>
    <m/>
    <m/>
    <m/>
    <m/>
    <m/>
    <m/>
    <s v="MOMBSS"/>
    <s v="Applications/Tools"/>
    <s v="OPEN"/>
    <m/>
    <m/>
    <m/>
    <m/>
    <e v="#N/A"/>
    <m/>
    <n v="1"/>
    <x v="0"/>
  </r>
  <r>
    <n v="1189"/>
    <s v="M494"/>
    <x v="1"/>
    <d v="2024-01-05T00:00:00"/>
    <m/>
    <m/>
    <m/>
    <s v="BSS"/>
    <s v="Billing Related"/>
    <s v="Pending discussions from October’23 regarding bill desk integration should be completed"/>
    <m/>
    <s v="Critical"/>
    <s v="Open"/>
    <m/>
    <s v=" "/>
    <s v=" "/>
    <m/>
    <s v=" "/>
    <m/>
    <m/>
    <s v="Manoj Nibrad"/>
    <m/>
    <s v="Open"/>
    <s v="Open"/>
    <s v=" "/>
    <s v=" "/>
    <s v=" "/>
    <m/>
    <m/>
    <m/>
    <m/>
    <m/>
    <m/>
    <s v="MOMBSS"/>
    <s v="Applications/Tools"/>
    <s v="OPEN"/>
    <m/>
    <m/>
    <m/>
    <m/>
    <e v="#N/A"/>
    <m/>
    <n v="1"/>
    <x v="0"/>
  </r>
  <r>
    <n v="1190"/>
    <s v="M495"/>
    <x v="1"/>
    <d v="2024-01-05T00:00:00"/>
    <m/>
    <m/>
    <m/>
    <s v="BSS"/>
    <s v="Design Features"/>
    <s v="Schedule a separate session with OEMs regarding Ticketing process through OSS/BSS referring to the current design template"/>
    <m/>
    <s v="Critical"/>
    <s v="Open"/>
    <m/>
    <s v=" "/>
    <s v=" "/>
    <m/>
    <s v=" "/>
    <m/>
    <m/>
    <s v="Manoj Nibrad"/>
    <m/>
    <s v="Open"/>
    <s v="Open"/>
    <s v=" "/>
    <s v=" "/>
    <s v=" "/>
    <m/>
    <m/>
    <m/>
    <m/>
    <m/>
    <m/>
    <s v="MOMBSS"/>
    <s v="Applications/Tools"/>
    <s v="OPEN"/>
    <m/>
    <m/>
    <m/>
    <m/>
    <e v="#N/A"/>
    <m/>
    <n v="1"/>
    <x v="0"/>
  </r>
  <r>
    <n v="1191"/>
    <s v="M496"/>
    <x v="1"/>
    <d v="2024-01-18T00:00:00"/>
    <m/>
    <m/>
    <m/>
    <s v="BSS"/>
    <s v="Design Features"/>
    <s v="Finalize the Unique ID code convention for various attributes"/>
    <m/>
    <s v="Critical"/>
    <s v="Open"/>
    <m/>
    <s v=" "/>
    <s v=" "/>
    <m/>
    <s v=" "/>
    <m/>
    <m/>
    <s v="Manoj Nibrad"/>
    <m/>
    <s v="Open"/>
    <s v="Open"/>
    <s v=" "/>
    <s v=" "/>
    <s v=" "/>
    <m/>
    <m/>
    <m/>
    <m/>
    <m/>
    <m/>
    <s v="MOMBSS"/>
    <s v="Applications/Tools"/>
    <s v="OPEN"/>
    <m/>
    <m/>
    <m/>
    <m/>
    <e v="#N/A"/>
    <m/>
    <n v="1"/>
    <x v="0"/>
  </r>
  <r>
    <n v="1192"/>
    <s v="M497"/>
    <x v="1"/>
    <d v="2024-01-18T00:00:00"/>
    <m/>
    <m/>
    <m/>
    <s v="BSS"/>
    <s v="Design Features"/>
    <s v="Integrate Circuit ID generation process in BSS"/>
    <m/>
    <s v="Critical"/>
    <s v="Open"/>
    <m/>
    <s v=" "/>
    <s v=" "/>
    <m/>
    <s v=" "/>
    <m/>
    <m/>
    <s v="Manoj Nibrad"/>
    <m/>
    <s v="Open"/>
    <s v="Open"/>
    <s v=" "/>
    <s v=" "/>
    <s v=" "/>
    <m/>
    <m/>
    <m/>
    <m/>
    <m/>
    <m/>
    <s v="MOMBSS"/>
    <s v="Applications/Tools"/>
    <s v="OPEN"/>
    <m/>
    <m/>
    <m/>
    <m/>
    <e v="#N/A"/>
    <m/>
    <n v="1"/>
    <x v="0"/>
  </r>
  <r>
    <n v="1193"/>
    <s v="M498"/>
    <x v="1"/>
    <d v="2024-01-18T00:00:00"/>
    <m/>
    <m/>
    <m/>
    <s v="BSS"/>
    <s v="Design Features"/>
    <s v="Discuss and define a new naming convention for Circuit ID"/>
    <m/>
    <s v="Critical"/>
    <s v="Open"/>
    <m/>
    <s v=" "/>
    <s v=" "/>
    <m/>
    <s v=" "/>
    <m/>
    <m/>
    <s v="Manoj Nibrad"/>
    <m/>
    <s v="Open"/>
    <s v="Open"/>
    <s v=" "/>
    <s v=" "/>
    <s v=" "/>
    <m/>
    <m/>
    <m/>
    <m/>
    <m/>
    <m/>
    <s v="MOMBSS"/>
    <s v="Applications/Tools"/>
    <s v="OPEN"/>
    <m/>
    <m/>
    <m/>
    <m/>
    <e v="#N/A"/>
    <m/>
    <n v="1"/>
    <x v="0"/>
  </r>
  <r>
    <n v="1194"/>
    <s v="M499"/>
    <x v="1"/>
    <d v="2024-01-18T00:00:00"/>
    <m/>
    <m/>
    <m/>
    <s v="BSS"/>
    <s v="Design Features"/>
    <s v="Review direct order through GUI interface"/>
    <m/>
    <s v="Critical"/>
    <s v="Open"/>
    <m/>
    <s v=" "/>
    <s v=" "/>
    <m/>
    <s v=" "/>
    <m/>
    <m/>
    <s v="Manoj Nibrad"/>
    <m/>
    <s v="Open"/>
    <s v="Open"/>
    <s v=" "/>
    <s v=" "/>
    <s v=" "/>
    <m/>
    <m/>
    <m/>
    <m/>
    <m/>
    <m/>
    <s v="MOMBSS"/>
    <s v="Applications/Tools"/>
    <s v="OPEN"/>
    <m/>
    <m/>
    <m/>
    <m/>
    <e v="#N/A"/>
    <m/>
    <n v="1"/>
    <x v="0"/>
  </r>
  <r>
    <n v="1195"/>
    <s v="M5"/>
    <x v="1"/>
    <d v="2023-03-27T00:00:00"/>
    <m/>
    <m/>
    <m/>
    <s v="NSO"/>
    <s v="Full NOC Readiness"/>
    <s v="variance in L2 &amp; L3, requiring time to understand along with NSO &amp; OSS SMEs "/>
    <m/>
    <s v="Critical"/>
    <s v="Open"/>
    <m/>
    <s v="OSS Dashboards"/>
    <s v=" "/>
    <m/>
    <s v=" "/>
    <m/>
    <m/>
    <s v="Jayant Madavi"/>
    <m/>
    <s v="Open"/>
    <s v="Open"/>
    <s v=" "/>
    <s v=" "/>
    <s v=" "/>
    <m/>
    <m/>
    <m/>
    <m/>
    <m/>
    <m/>
    <s v="MOMNSO"/>
    <s v="Applications/Tools"/>
    <s v="OPEN"/>
    <m/>
    <m/>
    <m/>
    <m/>
    <e v="#N/A"/>
    <m/>
    <n v="1"/>
    <x v="0"/>
  </r>
  <r>
    <n v="1196"/>
    <s v="M50"/>
    <x v="1"/>
    <d v="2023-06-19T00:00:00"/>
    <m/>
    <m/>
    <m/>
    <s v="GIS"/>
    <s v="User Experience"/>
    <s v="GIS function for bulk feasibility report"/>
    <m/>
    <s v="Critical"/>
    <s v="Open"/>
    <m/>
    <s v="Gtech"/>
    <s v=" "/>
    <m/>
    <s v="To fulfill this requirement, an external feasibility application or tool is needed, as it cannot be achieved within the GIS application,11 July 2025:- TFIBER is not agreed, asked to take with L&amp;T upper management   "/>
    <m/>
    <m/>
    <s v="Kaushalendra Kumar"/>
    <m/>
    <s v="Open"/>
    <s v="Open"/>
    <s v=" "/>
    <s v=" "/>
    <s v=" "/>
    <m/>
    <m/>
    <m/>
    <m/>
    <m/>
    <m/>
    <s v="MOMGIS"/>
    <s v="Applications/Tools"/>
    <s v="OPEN"/>
    <m/>
    <m/>
    <m/>
    <m/>
    <e v="#N/A"/>
    <m/>
    <n v="1"/>
    <x v="0"/>
  </r>
  <r>
    <n v="1197"/>
    <s v="M500"/>
    <x v="1"/>
    <d v="2024-01-18T00:00:00"/>
    <m/>
    <m/>
    <m/>
    <s v="BSS"/>
    <s v="Design Features"/>
    <s v="Make dependency of A&amp;O for generating Circuit ID independent of BSS"/>
    <m/>
    <s v="Critical"/>
    <s v="Open"/>
    <m/>
    <s v=" "/>
    <s v=" "/>
    <m/>
    <s v=" "/>
    <m/>
    <m/>
    <s v="Manoj Nibrad"/>
    <m/>
    <s v="Open"/>
    <s v="Open"/>
    <s v=" "/>
    <s v=" "/>
    <s v=" "/>
    <m/>
    <m/>
    <m/>
    <m/>
    <m/>
    <m/>
    <s v="MOMBSS"/>
    <s v="Applications/Tools"/>
    <s v="OPEN"/>
    <m/>
    <m/>
    <m/>
    <m/>
    <e v="#N/A"/>
    <m/>
    <n v="1"/>
    <x v="0"/>
  </r>
  <r>
    <n v="1198"/>
    <s v="M501"/>
    <x v="1"/>
    <d v="2024-01-18T00:00:00"/>
    <m/>
    <m/>
    <m/>
    <s v="BSS"/>
    <s v="Design Features"/>
    <s v="Circuit ID should distinguish the origin if a new front-end system is introduced"/>
    <m/>
    <s v="Critical"/>
    <s v="Open"/>
    <m/>
    <s v=" "/>
    <s v=" "/>
    <m/>
    <s v=" "/>
    <m/>
    <m/>
    <s v="Manoj Nibrad"/>
    <m/>
    <s v="Open"/>
    <s v="Open"/>
    <s v=" "/>
    <s v=" "/>
    <s v=" "/>
    <m/>
    <m/>
    <m/>
    <m/>
    <m/>
    <m/>
    <s v="MOMBSS"/>
    <s v="Applications/Tools"/>
    <s v="OPEN"/>
    <m/>
    <m/>
    <m/>
    <m/>
    <e v="#N/A"/>
    <m/>
    <n v="1"/>
    <x v="0"/>
  </r>
  <r>
    <n v="1199"/>
    <s v="M502"/>
    <x v="1"/>
    <d v="2024-01-18T00:00:00"/>
    <m/>
    <m/>
    <m/>
    <s v="BSS"/>
    <s v="Design Features"/>
    <s v="Include option to introduce new Customer ID when onboarding a new customer"/>
    <m/>
    <s v="Critical"/>
    <s v="Open"/>
    <m/>
    <s v=" "/>
    <s v=" "/>
    <m/>
    <s v=" "/>
    <m/>
    <m/>
    <s v="Manoj Nibrad"/>
    <m/>
    <s v="Open"/>
    <s v="Open"/>
    <s v=" "/>
    <s v=" "/>
    <s v=" "/>
    <m/>
    <m/>
    <m/>
    <m/>
    <m/>
    <m/>
    <s v="MOMBSS"/>
    <s v="Applications/Tools"/>
    <s v="OPEN"/>
    <m/>
    <m/>
    <m/>
    <m/>
    <e v="#N/A"/>
    <m/>
    <n v="1"/>
    <x v="0"/>
  </r>
  <r>
    <n v="1200"/>
    <s v="M503"/>
    <x v="1"/>
    <d v="2024-01-18T00:00:00"/>
    <m/>
    <m/>
    <m/>
    <s v="BSS"/>
    <s v="Design Features"/>
    <s v="Transition from Excel-based format to live data for Lit-up and other relevant data"/>
    <m/>
    <s v="Critical"/>
    <s v="Open"/>
    <m/>
    <s v=" "/>
    <s v=" "/>
    <m/>
    <s v=" "/>
    <m/>
    <m/>
    <s v="Manoj Nibrad"/>
    <m/>
    <s v="Open"/>
    <s v="Open"/>
    <s v=" "/>
    <s v=" "/>
    <s v=" "/>
    <m/>
    <m/>
    <m/>
    <m/>
    <m/>
    <m/>
    <s v="MOMBSS"/>
    <s v="Applications/Tools"/>
    <s v="OPEN"/>
    <m/>
    <m/>
    <m/>
    <m/>
    <e v="#N/A"/>
    <m/>
    <n v="1"/>
    <x v="0"/>
  </r>
  <r>
    <n v="1201"/>
    <s v="M504"/>
    <x v="1"/>
    <d v="2024-01-18T00:00:00"/>
    <m/>
    <m/>
    <m/>
    <s v="BSS"/>
    <s v="Design Features"/>
    <s v="Capture whether the network is linear or ring based"/>
    <m/>
    <s v="Critical"/>
    <s v="Open"/>
    <m/>
    <s v=" "/>
    <s v=" "/>
    <m/>
    <s v=" "/>
    <m/>
    <m/>
    <s v="Manoj Nibrad"/>
    <m/>
    <s v="Open"/>
    <s v="Open"/>
    <s v=" "/>
    <s v=" "/>
    <s v=" "/>
    <m/>
    <m/>
    <m/>
    <m/>
    <m/>
    <m/>
    <s v="MOMBSS"/>
    <s v="Applications/Tools"/>
    <s v="OPEN"/>
    <m/>
    <m/>
    <m/>
    <m/>
    <e v="#N/A"/>
    <m/>
    <n v="1"/>
    <x v="0"/>
  </r>
  <r>
    <n v="1202"/>
    <s v="M505"/>
    <x v="1"/>
    <d v="2024-01-18T00:00:00"/>
    <m/>
    <m/>
    <m/>
    <s v="BSS"/>
    <s v="Design Features"/>
    <s v="Review and finalize the definition of 'Ready for Service'"/>
    <m/>
    <s v="Critical"/>
    <s v="Open"/>
    <m/>
    <s v=" "/>
    <s v=" "/>
    <m/>
    <s v=" "/>
    <m/>
    <m/>
    <s v="Manoj Nibrad"/>
    <m/>
    <s v="Open"/>
    <s v="Open"/>
    <s v=" "/>
    <s v=" "/>
    <s v=" "/>
    <m/>
    <m/>
    <m/>
    <m/>
    <m/>
    <m/>
    <s v="MOMBSS"/>
    <s v="Applications/Tools"/>
    <s v="OPEN"/>
    <m/>
    <m/>
    <m/>
    <m/>
    <e v="#N/A"/>
    <m/>
    <n v="1"/>
    <x v="0"/>
  </r>
  <r>
    <n v="1203"/>
    <s v="M506"/>
    <x v="1"/>
    <d v="2024-01-18T00:00:00"/>
    <m/>
    <m/>
    <m/>
    <s v="BSS"/>
    <s v="Design Features"/>
    <s v="Implement user access control for converting from RFO to RFS in BSS"/>
    <m/>
    <s v="Critical"/>
    <s v="Open"/>
    <m/>
    <s v=" "/>
    <s v=" "/>
    <m/>
    <s v=" "/>
    <m/>
    <m/>
    <s v="Manoj Nibrad"/>
    <m/>
    <s v="Open"/>
    <s v="Open"/>
    <s v=" "/>
    <s v=" "/>
    <s v=" "/>
    <m/>
    <m/>
    <m/>
    <m/>
    <m/>
    <m/>
    <s v="MOMBSS"/>
    <s v="Applications/Tools"/>
    <s v="OPEN"/>
    <m/>
    <m/>
    <m/>
    <m/>
    <e v="#N/A"/>
    <m/>
    <n v="1"/>
    <x v="0"/>
  </r>
  <r>
    <n v="1204"/>
    <s v="M507"/>
    <x v="1"/>
    <d v="2024-01-18T00:00:00"/>
    <m/>
    <m/>
    <m/>
    <s v="BSS"/>
    <s v="Design Features"/>
    <s v="Use terms from the industry library for representing 'Ready for Service', etc."/>
    <m/>
    <s v="Critical"/>
    <s v="Open"/>
    <m/>
    <s v=" "/>
    <s v=" "/>
    <m/>
    <s v=" "/>
    <m/>
    <m/>
    <s v="Manoj Nibrad"/>
    <m/>
    <s v="Open"/>
    <s v="Open"/>
    <s v=" "/>
    <s v=" "/>
    <s v=" "/>
    <m/>
    <m/>
    <m/>
    <m/>
    <m/>
    <m/>
    <s v="MOMBSS"/>
    <s v="Applications/Tools"/>
    <s v="OPEN"/>
    <m/>
    <m/>
    <m/>
    <m/>
    <e v="#N/A"/>
    <m/>
    <n v="1"/>
    <x v="0"/>
  </r>
  <r>
    <n v="1205"/>
    <s v="M508"/>
    <x v="1"/>
    <d v="2024-01-18T00:00:00"/>
    <m/>
    <m/>
    <m/>
    <s v="BSS"/>
    <s v="Design Features"/>
    <s v="Retry the implementation of the Mandal-to-Mandal and Mandal-to-GP dark fiber process"/>
    <m/>
    <s v="Critical"/>
    <s v="Open"/>
    <m/>
    <s v=" "/>
    <s v=" "/>
    <m/>
    <s v=" "/>
    <m/>
    <m/>
    <s v="Manoj Nibrad"/>
    <m/>
    <s v="Open"/>
    <s v="Open"/>
    <s v=" "/>
    <s v=" "/>
    <s v=" "/>
    <m/>
    <m/>
    <m/>
    <m/>
    <m/>
    <m/>
    <s v="MOMBSS"/>
    <s v="Applications/Tools"/>
    <s v="OPEN"/>
    <m/>
    <m/>
    <m/>
    <m/>
    <e v="#N/A"/>
    <m/>
    <n v="1"/>
    <x v="0"/>
  </r>
  <r>
    <n v="1206"/>
    <s v="M509"/>
    <x v="1"/>
    <d v="2024-01-18T00:00:00"/>
    <m/>
    <m/>
    <m/>
    <s v="BSS"/>
    <s v="Design Features"/>
    <s v="Integrate with GIS for live data capturing for feasibility check"/>
    <m/>
    <s v="Critical"/>
    <s v="Open"/>
    <m/>
    <s v=" "/>
    <s v=" "/>
    <m/>
    <s v=" "/>
    <m/>
    <m/>
    <s v="Manoj Nibrad"/>
    <m/>
    <s v="Open"/>
    <s v="Open"/>
    <s v=" "/>
    <s v=" "/>
    <s v=" "/>
    <m/>
    <m/>
    <m/>
    <m/>
    <m/>
    <m/>
    <s v="MOMBSS"/>
    <s v="Applications/Tools"/>
    <s v="OPEN"/>
    <m/>
    <m/>
    <m/>
    <m/>
    <e v="#N/A"/>
    <m/>
    <n v="1"/>
    <x v="0"/>
  </r>
  <r>
    <n v="1207"/>
    <s v="M51"/>
    <x v="1"/>
    <d v="2023-06-19T00:00:00"/>
    <m/>
    <m/>
    <m/>
    <s v="GIS"/>
    <s v="User Experience"/>
    <s v="building logic / intelligence to populate the relevant information in the BoQ, presently available as a dump. "/>
    <m/>
    <s v="Critical"/>
    <s v="Open"/>
    <s v="Conflict"/>
    <s v="Gtech"/>
    <s v=" "/>
    <m/>
    <m/>
    <m/>
    <m/>
    <s v="Kaushalendra Kumar"/>
    <m/>
    <m/>
    <s v="CLOSURE REVIEW PENDING "/>
    <s v=" "/>
    <s v=" "/>
    <s v=" "/>
    <m/>
    <m/>
    <m/>
    <m/>
    <m/>
    <m/>
    <s v="MOMGIS"/>
    <s v="Applications/Tools"/>
    <s v="OPEN"/>
    <m/>
    <m/>
    <m/>
    <m/>
    <m/>
    <m/>
    <n v="1"/>
    <x v="2"/>
  </r>
  <r>
    <n v="1208"/>
    <s v="M510"/>
    <x v="1"/>
    <d v="2024-01-18T00:00:00"/>
    <m/>
    <m/>
    <m/>
    <s v="BSS"/>
    <s v="Design Features"/>
    <s v="Correct and finalize the changes suggested in the Lead page"/>
    <m/>
    <s v="Critical"/>
    <s v="Open"/>
    <m/>
    <s v=" "/>
    <s v=" "/>
    <m/>
    <s v=" "/>
    <m/>
    <m/>
    <s v="Manoj Nibrad"/>
    <m/>
    <s v="Open"/>
    <s v="Open"/>
    <s v=" "/>
    <s v=" "/>
    <s v=" "/>
    <m/>
    <m/>
    <m/>
    <m/>
    <m/>
    <m/>
    <s v="MOMBSS"/>
    <s v="Applications/Tools"/>
    <s v="OPEN"/>
    <m/>
    <m/>
    <m/>
    <m/>
    <e v="#N/A"/>
    <m/>
    <n v="1"/>
    <x v="0"/>
  </r>
  <r>
    <n v="1209"/>
    <s v="M511"/>
    <x v="1"/>
    <d v="2024-01-18T00:00:00"/>
    <m/>
    <m/>
    <m/>
    <s v="BSS"/>
    <s v="Design Features"/>
    <s v="Enable communication to customers via Quote Tab in system"/>
    <m/>
    <s v="Critical"/>
    <s v="Open"/>
    <m/>
    <s v=" "/>
    <s v=" "/>
    <m/>
    <s v=" "/>
    <m/>
    <m/>
    <s v="Manoj Nibrad"/>
    <m/>
    <s v="Open"/>
    <s v="Open"/>
    <s v=" "/>
    <s v=" "/>
    <s v=" "/>
    <m/>
    <m/>
    <m/>
    <m/>
    <m/>
    <m/>
    <s v="MOMBSS"/>
    <s v="Applications/Tools"/>
    <s v="OPEN"/>
    <m/>
    <m/>
    <m/>
    <m/>
    <e v="#N/A"/>
    <m/>
    <n v="1"/>
    <x v="0"/>
  </r>
  <r>
    <n v="1210"/>
    <s v="M512"/>
    <x v="1"/>
    <d v="2024-01-18T00:00:00"/>
    <m/>
    <m/>
    <m/>
    <s v="BSS"/>
    <s v="Design Features"/>
    <s v="Review Service order Form and related attributes"/>
    <m/>
    <s v="Critical"/>
    <s v="Open"/>
    <m/>
    <s v=" "/>
    <s v=" "/>
    <m/>
    <s v=" "/>
    <m/>
    <m/>
    <s v="Manoj Nibrad"/>
    <m/>
    <s v="Open"/>
    <s v="Open"/>
    <s v=" "/>
    <s v=" "/>
    <s v=" "/>
    <m/>
    <m/>
    <m/>
    <m/>
    <m/>
    <m/>
    <s v="MOMBSS"/>
    <s v="Applications/Tools"/>
    <s v="OPEN"/>
    <m/>
    <m/>
    <m/>
    <m/>
    <e v="#N/A"/>
    <m/>
    <n v="1"/>
    <x v="0"/>
  </r>
  <r>
    <n v="1211"/>
    <s v="M513"/>
    <x v="1"/>
    <d v="2024-01-18T00:00:00"/>
    <m/>
    <m/>
    <m/>
    <s v="BSS"/>
    <s v="Design Features"/>
    <s v="Implement immediate Dark Fiber service for Mandal to GP and Mandal to Mandal"/>
    <m/>
    <s v="Critical"/>
    <s v="Open"/>
    <m/>
    <s v=" "/>
    <s v=" "/>
    <m/>
    <s v=" "/>
    <m/>
    <m/>
    <s v="Manoj Nibrad"/>
    <m/>
    <s v="Open"/>
    <s v="Open"/>
    <s v=" "/>
    <s v=" "/>
    <s v=" "/>
    <m/>
    <m/>
    <m/>
    <m/>
    <m/>
    <m/>
    <s v="MOMBSS"/>
    <s v="Applications/Tools"/>
    <s v="OPEN"/>
    <m/>
    <m/>
    <m/>
    <m/>
    <e v="#N/A"/>
    <m/>
    <n v="1"/>
    <x v="0"/>
  </r>
  <r>
    <n v="1212"/>
    <s v="M514"/>
    <x v="1"/>
    <d v="2024-01-18T00:00:00"/>
    <m/>
    <m/>
    <m/>
    <s v="BSS"/>
    <s v="Design Features"/>
    <s v="Bring the approach for Bulk Feasibility into use"/>
    <m/>
    <s v="Critical"/>
    <s v="Open"/>
    <m/>
    <s v=" "/>
    <s v=" "/>
    <m/>
    <s v=" "/>
    <m/>
    <m/>
    <s v="Manoj Nibrad"/>
    <m/>
    <s v="Open"/>
    <s v="Open"/>
    <s v=" "/>
    <s v=" "/>
    <s v=" "/>
    <m/>
    <m/>
    <m/>
    <m/>
    <m/>
    <m/>
    <s v="MOMBSS"/>
    <s v="Applications/Tools"/>
    <s v="OPEN"/>
    <m/>
    <m/>
    <m/>
    <m/>
    <e v="#N/A"/>
    <m/>
    <n v="1"/>
    <x v="0"/>
  </r>
  <r>
    <n v="1213"/>
    <s v="M515"/>
    <x v="1"/>
    <d v="2024-01-18T00:00:00"/>
    <m/>
    <m/>
    <m/>
    <s v="BSS"/>
    <s v="Design Features"/>
    <s v="Confirm the list of personnel who will be part of BSS operations"/>
    <m/>
    <s v="Critical"/>
    <s v="Open"/>
    <m/>
    <s v=" "/>
    <s v=" "/>
    <m/>
    <s v=" "/>
    <m/>
    <m/>
    <s v="Manoj Nibrad"/>
    <m/>
    <s v="Open"/>
    <s v="Open"/>
    <s v=" "/>
    <s v=" "/>
    <s v=" "/>
    <m/>
    <m/>
    <m/>
    <m/>
    <m/>
    <m/>
    <s v="MOMBSS"/>
    <s v="Applications/Tools"/>
    <s v="OPEN"/>
    <m/>
    <m/>
    <m/>
    <m/>
    <e v="#N/A"/>
    <m/>
    <n v="1"/>
    <x v="0"/>
  </r>
  <r>
    <n v="1214"/>
    <s v="M516"/>
    <x v="1"/>
    <d v="2024-01-18T00:00:00"/>
    <m/>
    <m/>
    <m/>
    <s v="BSS"/>
    <s v="Design Features"/>
    <s v="Solve the issue of Document repository not being tagged with the order number"/>
    <m/>
    <s v="Critical"/>
    <s v="Open"/>
    <m/>
    <s v=" "/>
    <s v=" "/>
    <m/>
    <s v=" "/>
    <m/>
    <m/>
    <s v="Manoj Nibrad"/>
    <m/>
    <s v="Open"/>
    <s v="Open"/>
    <s v=" "/>
    <s v=" "/>
    <s v=" "/>
    <m/>
    <m/>
    <m/>
    <m/>
    <m/>
    <m/>
    <s v="MOMBSS"/>
    <s v="Applications/Tools"/>
    <s v="OPEN"/>
    <m/>
    <m/>
    <m/>
    <m/>
    <e v="#N/A"/>
    <m/>
    <n v="1"/>
    <x v="0"/>
  </r>
  <r>
    <n v="1215"/>
    <s v="M517"/>
    <x v="1"/>
    <d v="2024-01-18T00:00:00"/>
    <m/>
    <m/>
    <m/>
    <s v="BSS"/>
    <s v="Design Features"/>
    <s v="Present a lead to order and GIS integration way forward for BSNL locations"/>
    <m/>
    <s v="Critical"/>
    <s v="Open"/>
    <m/>
    <s v=" "/>
    <s v=" "/>
    <m/>
    <s v=" "/>
    <m/>
    <m/>
    <s v="Manoj Nibrad"/>
    <m/>
    <s v="Open"/>
    <s v="Open"/>
    <s v=" "/>
    <s v=" "/>
    <s v=" "/>
    <m/>
    <m/>
    <m/>
    <m/>
    <m/>
    <m/>
    <s v="MOMBSS"/>
    <s v="Applications/Tools"/>
    <s v="OPEN"/>
    <m/>
    <m/>
    <m/>
    <m/>
    <e v="#N/A"/>
    <m/>
    <n v="1"/>
    <x v="0"/>
  </r>
  <r>
    <n v="1216"/>
    <s v="M518"/>
    <x v="1"/>
    <d v="2024-01-18T00:00:00"/>
    <m/>
    <m/>
    <m/>
    <s v="BSS"/>
    <s v="Design Features"/>
    <s v="Confirm the timeline for GI-BB"/>
    <m/>
    <s v="Critical"/>
    <s v="Open"/>
    <m/>
    <s v=" "/>
    <s v=" "/>
    <m/>
    <s v=" "/>
    <m/>
    <m/>
    <s v="Manoj Nibrad"/>
    <m/>
    <s v="Open"/>
    <s v="Open"/>
    <s v=" "/>
    <s v=" "/>
    <s v=" "/>
    <m/>
    <m/>
    <m/>
    <m/>
    <m/>
    <m/>
    <s v="MOMBSS"/>
    <s v="Applications/Tools"/>
    <s v="OPEN"/>
    <m/>
    <m/>
    <m/>
    <m/>
    <e v="#N/A"/>
    <m/>
    <n v="1"/>
    <x v="0"/>
  </r>
  <r>
    <n v="1217"/>
    <s v="M519"/>
    <x v="1"/>
    <d v="2024-01-18T00:00:00"/>
    <m/>
    <m/>
    <m/>
    <s v="BSS"/>
    <s v="Design Features"/>
    <s v="Confirm the timeline for T-Cell"/>
    <m/>
    <s v="Critical"/>
    <s v="Open"/>
    <m/>
    <s v=" "/>
    <s v=" "/>
    <m/>
    <s v=" "/>
    <m/>
    <m/>
    <s v="Manoj Nibrad"/>
    <m/>
    <s v="Open"/>
    <s v="Open"/>
    <s v=" "/>
    <s v=" "/>
    <s v=" "/>
    <m/>
    <m/>
    <m/>
    <m/>
    <m/>
    <m/>
    <s v="MOMBSS"/>
    <s v="Applications/Tools"/>
    <s v="OPEN"/>
    <m/>
    <m/>
    <m/>
    <m/>
    <e v="#N/A"/>
    <m/>
    <n v="1"/>
    <x v="0"/>
  </r>
  <r>
    <n v="1218"/>
    <s v="M52"/>
    <x v="1"/>
    <d v="2023-06-19T00:00:00"/>
    <m/>
    <m/>
    <m/>
    <s v="GIS"/>
    <s v="Integration"/>
    <s v="GIS integration with WFM tool"/>
    <m/>
    <s v="Critical"/>
    <s v="Open"/>
    <m/>
    <s v="Gtech"/>
    <s v=" "/>
    <m/>
    <m/>
    <m/>
    <m/>
    <s v="Kaushalendra Kumar"/>
    <m/>
    <m/>
    <s v="CLOSURE REVIEW PENDING "/>
    <s v=" "/>
    <s v=" "/>
    <s v=" "/>
    <m/>
    <m/>
    <m/>
    <m/>
    <m/>
    <m/>
    <s v="MOMGIS"/>
    <s v="Applications/Tools"/>
    <s v="OPEN"/>
    <m/>
    <m/>
    <m/>
    <m/>
    <m/>
    <m/>
    <n v="1"/>
    <x v="2"/>
  </r>
  <r>
    <n v="1219"/>
    <s v="M520"/>
    <x v="1"/>
    <d v="2024-01-18T00:00:00"/>
    <m/>
    <m/>
    <m/>
    <s v="BSS"/>
    <s v="Design Features"/>
    <s v="Discuss with T-Fiber regarding Route Mode and Bridge Mode for Internet Leased Line product"/>
    <m/>
    <s v="Critical"/>
    <s v="Open"/>
    <m/>
    <s v=" "/>
    <s v=" "/>
    <m/>
    <s v=" "/>
    <m/>
    <m/>
    <s v="Manoj Nibrad"/>
    <m/>
    <s v="Open"/>
    <s v="Open"/>
    <s v=" "/>
    <s v=" "/>
    <s v=" "/>
    <m/>
    <m/>
    <m/>
    <m/>
    <m/>
    <m/>
    <s v="MOMBSS"/>
    <s v="Applications/Tools"/>
    <s v="OPEN"/>
    <m/>
    <m/>
    <m/>
    <m/>
    <e v="#N/A"/>
    <m/>
    <n v="1"/>
    <x v="0"/>
  </r>
  <r>
    <n v="1220"/>
    <s v="M521"/>
    <x v="1"/>
    <d v="2024-01-24T00:00:00"/>
    <m/>
    <m/>
    <m/>
    <s v="NSO"/>
    <s v="O&amp;M Strategy"/>
    <s v="Complete basic six products and field O&amp;M"/>
    <m/>
    <s v="Critical"/>
    <s v="Open"/>
    <m/>
    <s v=" "/>
    <s v=" "/>
    <m/>
    <s v=" "/>
    <m/>
    <m/>
    <s v="Jayant Madavi"/>
    <m/>
    <s v="Open"/>
    <s v="Open"/>
    <s v=" "/>
    <s v=" "/>
    <s v=" "/>
    <m/>
    <m/>
    <m/>
    <m/>
    <m/>
    <m/>
    <s v="MOMNSO"/>
    <s v="Applications/Tools"/>
    <s v="OPEN"/>
    <m/>
    <m/>
    <m/>
    <m/>
    <e v="#N/A"/>
    <m/>
    <n v="1"/>
    <x v="0"/>
  </r>
  <r>
    <n v="1221"/>
    <s v="M522"/>
    <x v="1"/>
    <d v="2024-01-24T00:00:00"/>
    <m/>
    <m/>
    <m/>
    <s v="BSS"/>
    <s v="Design &amp; Documentation"/>
    <s v="Complete delivery of 24 variant products"/>
    <m/>
    <s v="Critical"/>
    <s v="Open"/>
    <m/>
    <s v=" "/>
    <s v=" "/>
    <m/>
    <s v=" "/>
    <m/>
    <m/>
    <s v="Manoj Nibrad"/>
    <m/>
    <s v="Open"/>
    <s v="Open"/>
    <s v=" "/>
    <s v=" "/>
    <s v=" "/>
    <m/>
    <m/>
    <m/>
    <m/>
    <m/>
    <m/>
    <s v="MOMBSS"/>
    <s v="Applications/Tools"/>
    <s v="OPEN"/>
    <m/>
    <m/>
    <m/>
    <m/>
    <e v="#N/A"/>
    <m/>
    <n v="1"/>
    <x v="0"/>
  </r>
  <r>
    <n v="1222"/>
    <s v="M523"/>
    <x v="1"/>
    <d v="2024-01-24T00:00:00"/>
    <m/>
    <m/>
    <m/>
    <s v="BSS"/>
    <s v="Design &amp; Documentation"/>
    <s v="Submit documentation for each of 6 products with respect to flow, regulatory, connectivity to other elements signed off with T-Fiber"/>
    <m/>
    <s v="Critical"/>
    <s v="Open"/>
    <m/>
    <s v=" "/>
    <s v=" "/>
    <m/>
    <s v=" "/>
    <m/>
    <m/>
    <s v="Manoj Nibrad"/>
    <m/>
    <s v="Open"/>
    <s v="Open"/>
    <s v=" "/>
    <s v=" "/>
    <s v=" "/>
    <m/>
    <m/>
    <m/>
    <m/>
    <m/>
    <m/>
    <s v="MOMBSS"/>
    <s v="Applications/Tools"/>
    <s v="OPEN"/>
    <m/>
    <m/>
    <m/>
    <m/>
    <e v="#N/A"/>
    <m/>
    <n v="1"/>
    <x v="0"/>
  </r>
  <r>
    <n v="1223"/>
    <s v="M524"/>
    <x v="1"/>
    <d v="2024-01-24T00:00:00"/>
    <m/>
    <m/>
    <m/>
    <s v="NOC Operationalization"/>
    <s v="Design &amp; Documentation"/>
    <s v="Provide final timeline for all conditional approvals &amp; workshop tracker and detailed scope document"/>
    <m/>
    <s v="Critical"/>
    <s v="Open"/>
    <m/>
    <s v=" "/>
    <s v=" "/>
    <s v="Closed"/>
    <s v="23-Sep-25: Approved shall be closed"/>
    <m/>
    <m/>
    <s v="Sivaprasad"/>
    <m/>
    <m/>
    <s v="COMPLETED &amp; APPROVED"/>
    <s v=" "/>
    <s v=" "/>
    <s v=" "/>
    <m/>
    <m/>
    <m/>
    <m/>
    <m/>
    <m/>
    <s v="MOMNOC Operationalization"/>
    <s v="Network"/>
    <s v="CLOSED"/>
    <m/>
    <m/>
    <m/>
    <d v="2025-09-23T00:00:00"/>
    <s v="Artefacts not Required"/>
    <m/>
    <n v="1"/>
    <x v="1"/>
  </r>
  <r>
    <n v="1224"/>
    <s v="M525"/>
    <x v="1"/>
    <d v="2024-01-24T00:00:00"/>
    <m/>
    <s v="OSS"/>
    <s v="OSS"/>
    <s v="OSS"/>
    <s v="Design Features"/>
    <s v="Present the readiness of service inventory module"/>
    <m/>
    <s v="Critical"/>
    <s v="Open"/>
    <m/>
    <s v=" "/>
    <s v=" "/>
    <m/>
    <s v="Inhouse solution "/>
    <m/>
    <m/>
    <s v="Suresh Pawar"/>
    <m/>
    <s v="Open"/>
    <s v="WIP"/>
    <s v=" "/>
    <s v=" "/>
    <s v=" "/>
    <m/>
    <m/>
    <m/>
    <m/>
    <m/>
    <m/>
    <s v="MOMOSS"/>
    <s v="Applications/Tools"/>
    <s v="OPEN"/>
    <s v="OPEN"/>
    <n v="0"/>
    <m/>
    <m/>
    <e v="#N/A"/>
    <m/>
    <n v="1"/>
    <x v="0"/>
  </r>
  <r>
    <n v="1225"/>
    <s v="M526"/>
    <x v="1"/>
    <d v="2024-01-24T00:00:00"/>
    <m/>
    <m/>
    <m/>
    <s v="NOC Operationalization"/>
    <s v="Design &amp; Documentation"/>
    <s v="Share detailed scope document and conditional approvals &amp; workshops tracker"/>
    <m/>
    <s v="Critical"/>
    <s v="Open"/>
    <m/>
    <s v=" "/>
    <s v=" "/>
    <s v="Closed"/>
    <s v="23-Sep-25: Approved shall be closed"/>
    <m/>
    <m/>
    <s v="Sivaprasad"/>
    <m/>
    <m/>
    <s v="COMPLETED &amp; APPROVED"/>
    <s v=" "/>
    <s v=" "/>
    <s v=" "/>
    <m/>
    <m/>
    <m/>
    <m/>
    <m/>
    <m/>
    <s v="MOMNOC Operationalization"/>
    <s v="Network"/>
    <s v="CLOSED"/>
    <m/>
    <m/>
    <m/>
    <d v="2025-09-23T00:00:00"/>
    <s v="Artefacts not Required"/>
    <m/>
    <n v="1"/>
    <x v="1"/>
  </r>
  <r>
    <n v="1226"/>
    <s v="M527"/>
    <x v="1"/>
    <d v="2024-01-24T00:00:00"/>
    <m/>
    <m/>
    <m/>
    <s v="Helpdesk"/>
    <s v="Helpdesk"/>
    <s v="Obtain T-Fiber's review in the next two days and submit revised Helpdesk SOPs"/>
    <m/>
    <s v="Critical"/>
    <s v="Open"/>
    <m/>
    <s v=" "/>
    <s v=" "/>
    <s v="Closed"/>
    <s v="24-Sep-25: Artefcts to be submiited for closure_x000a_11-Sep-25: Same has been Submitted"/>
    <m/>
    <m/>
    <s v="Siva Kumar"/>
    <m/>
    <m/>
    <s v="COMPLETED &amp; APPROVED"/>
    <s v=" "/>
    <s v=" "/>
    <s v=" "/>
    <m/>
    <m/>
    <m/>
    <m/>
    <m/>
    <m/>
    <s v="MOMHelpdesk"/>
    <s v="Helpdesk (Contact Center)"/>
    <s v="CLOSED"/>
    <m/>
    <m/>
    <m/>
    <d v="2025-09-24T00:00:00"/>
    <s v="\\172.28.9.34\Artefacts_T-Fiber TNOC Tracker\HELPDESK\M1076"/>
    <m/>
    <n v="1"/>
    <x v="1"/>
  </r>
  <r>
    <n v="1227"/>
    <s v="M528"/>
    <x v="1"/>
    <d v="2024-01-24T00:00:00"/>
    <m/>
    <m/>
    <m/>
    <s v="NOC Operationalization"/>
    <s v="O&amp;M Strategy"/>
    <s v="Discuss and revert all pending points with MD(I/C), T-Fiber, and T-Fiber Operations Team"/>
    <m/>
    <s v="Critical"/>
    <s v="Open"/>
    <m/>
    <s v=" "/>
    <s v=" "/>
    <s v="Closed"/>
    <s v="23-Sep-25: Approved shall be closed"/>
    <m/>
    <m/>
    <s v="Sivaprasad"/>
    <m/>
    <m/>
    <s v="COMPLETED &amp; APPROVED"/>
    <s v=" "/>
    <s v=" "/>
    <s v=" "/>
    <m/>
    <m/>
    <m/>
    <m/>
    <m/>
    <m/>
    <s v="MOMNOC Operationalization"/>
    <s v="Network"/>
    <s v="CLOSED"/>
    <m/>
    <m/>
    <m/>
    <d v="2025-09-23T00:00:00"/>
    <s v="Artefacts not Required"/>
    <m/>
    <n v="1"/>
    <x v="1"/>
  </r>
  <r>
    <n v="1228"/>
    <s v="M529"/>
    <x v="1"/>
    <d v="2024-01-24T00:00:00"/>
    <m/>
    <m/>
    <m/>
    <s v="NSO"/>
    <s v="Design Features"/>
    <s v="Provide road map detailing how the 6 products will move from manual process to automation"/>
    <m/>
    <s v="Critical"/>
    <s v="Open"/>
    <m/>
    <s v=" "/>
    <s v=" "/>
    <m/>
    <s v=" "/>
    <m/>
    <m/>
    <s v="Jayant Madavi"/>
    <m/>
    <s v="Open"/>
    <s v="Open"/>
    <s v=" "/>
    <s v=" "/>
    <s v=" "/>
    <m/>
    <m/>
    <m/>
    <m/>
    <m/>
    <m/>
    <s v="MOMNSO"/>
    <s v="Applications/Tools"/>
    <s v="OPEN"/>
    <m/>
    <m/>
    <m/>
    <m/>
    <e v="#N/A"/>
    <m/>
    <n v="1"/>
    <x v="0"/>
  </r>
  <r>
    <n v="1229"/>
    <s v="M53"/>
    <x v="1"/>
    <d v="2023-06-19T00:00:00"/>
    <m/>
    <m/>
    <m/>
    <s v="GIS"/>
    <s v="User Experience"/>
    <s v="Automation of active connectivity"/>
    <m/>
    <s v="Critical"/>
    <s v="Open"/>
    <m/>
    <s v="Gtech"/>
    <s v=" "/>
    <m/>
    <s v="Duplicate with Point- 145"/>
    <m/>
    <m/>
    <s v="Kaushalendra Kumar"/>
    <m/>
    <s v="Open"/>
    <s v="Duplicate"/>
    <s v=" "/>
    <s v=" "/>
    <s v=" "/>
    <m/>
    <m/>
    <m/>
    <m/>
    <m/>
    <m/>
    <s v="MOMGIS"/>
    <s v="Applications/Tools"/>
    <e v="#N/A"/>
    <m/>
    <m/>
    <m/>
    <m/>
    <e v="#N/A"/>
    <m/>
    <n v="1"/>
    <x v="0"/>
  </r>
  <r>
    <n v="1230"/>
    <s v="M530"/>
    <x v="1"/>
    <d v="2024-01-24T00:00:00"/>
    <m/>
    <m/>
    <m/>
    <s v="NSO"/>
    <s v="Design Features"/>
    <s v="Share a plan about how 6 products Dark Fiber, GI-BB, T-Cell, T-VPN, T-Dill will move from manual process to automation"/>
    <m/>
    <s v="Critical"/>
    <s v="Open"/>
    <m/>
    <s v=" "/>
    <s v=" "/>
    <m/>
    <s v=" "/>
    <m/>
    <m/>
    <s v="Jayant Madavi"/>
    <m/>
    <s v="Open"/>
    <s v="Open"/>
    <s v=" "/>
    <s v=" "/>
    <s v=" "/>
    <m/>
    <m/>
    <m/>
    <m/>
    <m/>
    <m/>
    <s v="MOMNSO"/>
    <s v="Applications/Tools"/>
    <s v="OPEN"/>
    <m/>
    <m/>
    <m/>
    <m/>
    <e v="#N/A"/>
    <m/>
    <n v="1"/>
    <x v="0"/>
  </r>
  <r>
    <n v="1231"/>
    <s v="M531"/>
    <x v="1"/>
    <d v="2024-01-24T00:00:00"/>
    <m/>
    <m/>
    <m/>
    <s v="BSS"/>
    <s v="Design Features"/>
    <s v="Finalize the readiness of all modules, including ticketing, Helpdesk, full automation, and WFM"/>
    <m/>
    <s v="Critical"/>
    <s v="Open"/>
    <m/>
    <s v=" "/>
    <s v=" "/>
    <m/>
    <s v=" "/>
    <m/>
    <m/>
    <s v="Manoj Nibrad"/>
    <m/>
    <s v="Open"/>
    <s v="Open"/>
    <s v=" "/>
    <s v=" "/>
    <s v=" "/>
    <m/>
    <m/>
    <m/>
    <m/>
    <m/>
    <m/>
    <s v="MOMBSS"/>
    <s v="Applications/Tools"/>
    <s v="OPEN"/>
    <m/>
    <m/>
    <m/>
    <m/>
    <e v="#N/A"/>
    <m/>
    <n v="1"/>
    <x v="0"/>
  </r>
  <r>
    <n v="1232"/>
    <s v="M532"/>
    <x v="1"/>
    <d v="2024-01-24T00:00:00"/>
    <m/>
    <m/>
    <m/>
    <s v="GIS"/>
    <s v="Design Features"/>
    <s v="Discuss internally and provide a feasible response about leading the GIS data update process"/>
    <m/>
    <s v="Critical"/>
    <s v="Open"/>
    <m/>
    <s v=" "/>
    <s v=" "/>
    <m/>
    <m/>
    <m/>
    <m/>
    <s v="Kaushalendra Kumar"/>
    <m/>
    <m/>
    <s v="CLOSURE REVIEW PENDING "/>
    <s v=" "/>
    <s v=" "/>
    <s v=" "/>
    <m/>
    <m/>
    <m/>
    <m/>
    <m/>
    <m/>
    <s v="MOMGIS"/>
    <s v="Applications/Tools"/>
    <s v="OPEN"/>
    <m/>
    <m/>
    <m/>
    <m/>
    <m/>
    <m/>
    <n v="1"/>
    <x v="2"/>
  </r>
  <r>
    <n v="1233"/>
    <s v="M533"/>
    <x v="1"/>
    <d v="2024-01-24T00:00:00"/>
    <m/>
    <m/>
    <m/>
    <s v="Helpdesk"/>
    <s v="Design Features"/>
    <s v="Arrange Helpdesk toll-free (1800-XXX-XX) number"/>
    <m/>
    <s v="Critical"/>
    <s v="Open"/>
    <m/>
    <s v=" "/>
    <s v=" "/>
    <m/>
    <s v="11-09-2025: Same as T366(472) Closed"/>
    <m/>
    <m/>
    <s v="Siva Kumar"/>
    <m/>
    <m/>
    <s v="COMPLETED &amp; APPROVED"/>
    <s v="Yes"/>
    <d v="2025-07-19T00:00:00"/>
    <s v="\\172.28.9.34\Artefacts_T-Fiber TNOC Tracker\HELPDESK\T366"/>
    <m/>
    <m/>
    <m/>
    <m/>
    <m/>
    <m/>
    <s v="MOMHelpdesk"/>
    <s v="Helpdesk (Contact Center)"/>
    <s v="CLOSED"/>
    <m/>
    <m/>
    <m/>
    <d v="2025-07-19T00:00:00"/>
    <s v="\\172.28.9.34\Artefacts_T-Fiber TNOC Tracker\HELPDESK\T366"/>
    <m/>
    <n v="1"/>
    <x v="1"/>
  </r>
  <r>
    <n v="1234"/>
    <s v="M534"/>
    <x v="1"/>
    <d v="2024-01-24T00:00:00"/>
    <m/>
    <m/>
    <m/>
    <s v="Helpdesk"/>
    <s v="Design Features"/>
    <s v="Share finalized notification readiness of SMS, WhatsApp &amp; Email formats for T-Fiber customers"/>
    <m/>
    <s v="Critical"/>
    <s v="Open"/>
    <m/>
    <s v=" "/>
    <s v=" "/>
    <s v="WIP"/>
    <s v=" "/>
    <m/>
    <m/>
    <s v="Siva Kumar"/>
    <m/>
    <s v="Open"/>
    <s v="WIP"/>
    <s v=" "/>
    <s v=" "/>
    <s v=" "/>
    <m/>
    <m/>
    <m/>
    <m/>
    <m/>
    <m/>
    <s v="MOMHelpdesk"/>
    <s v="Helpdesk (Contact Center)"/>
    <s v="OPEN"/>
    <m/>
    <m/>
    <m/>
    <m/>
    <m/>
    <m/>
    <n v="1"/>
    <x v="0"/>
  </r>
  <r>
    <n v="1235"/>
    <s v="M535"/>
    <x v="1"/>
    <d v="2024-01-24T00:00:00"/>
    <m/>
    <m/>
    <m/>
    <s v="Helpdesk"/>
    <s v="Helpdesk"/>
    <s v="Arrange a demonstration of Helpdesk and IVR functions flow"/>
    <m/>
    <s v="Critical"/>
    <s v="Open"/>
    <m/>
    <s v=" "/>
    <s v=" "/>
    <s v="Closed"/>
    <s v="23-Sep-25: Demo completed shall be closed_x000a_11-Sep-25: Complied, Part of Interim NOC KPI"/>
    <m/>
    <m/>
    <s v="Siva Kumar"/>
    <m/>
    <m/>
    <s v="COMPLETED &amp; APPROVED"/>
    <s v=" "/>
    <s v=" "/>
    <s v=" "/>
    <m/>
    <m/>
    <m/>
    <m/>
    <m/>
    <m/>
    <s v="MOMHelpdesk"/>
    <s v="Helpdesk (Contact Center)"/>
    <s v="CLOSED"/>
    <m/>
    <m/>
    <m/>
    <d v="2025-09-24T00:00:00"/>
    <s v="Artefacts not Required"/>
    <m/>
    <n v="1"/>
    <x v="1"/>
  </r>
  <r>
    <n v="1236"/>
    <s v="M536"/>
    <x v="1"/>
    <d v="2024-01-24T00:00:00"/>
    <m/>
    <m/>
    <m/>
    <s v="Security &amp; Regulatory Compliance"/>
    <s v="Compliance"/>
    <s v="Ensure L&amp;T meets all regulatory compliance for poducts and provide NOC operationalisation"/>
    <m/>
    <s v="Critical"/>
    <s v="Open"/>
    <m/>
    <s v=" "/>
    <s v=" "/>
    <m/>
    <s v=" "/>
    <m/>
    <m/>
    <s v="Sarmendra"/>
    <m/>
    <s v="Open"/>
    <s v="Open"/>
    <s v=" "/>
    <s v=" "/>
    <s v=" "/>
    <m/>
    <m/>
    <m/>
    <m/>
    <m/>
    <m/>
    <s v="MOMSecurity &amp; Regulatory Compliance"/>
    <s v="Security"/>
    <s v="OPEN"/>
    <m/>
    <m/>
    <m/>
    <m/>
    <e v="#N/A"/>
    <m/>
    <n v="1"/>
    <x v="0"/>
  </r>
  <r>
    <n v="1237"/>
    <s v="M537"/>
    <x v="1"/>
    <d v="2024-01-25T00:00:00"/>
    <m/>
    <m/>
    <m/>
    <s v="WFM"/>
    <s v="WFM Application"/>
    <s v="Complete the WFM-OSS integration"/>
    <m/>
    <s v="Critical"/>
    <s v="Open"/>
    <m/>
    <s v=" "/>
    <s v=" "/>
    <m/>
    <m/>
    <m/>
    <m/>
    <s v="Kaushalendra Kumar"/>
    <m/>
    <s v="Open"/>
    <s v="WIP"/>
    <s v=" "/>
    <s v=" "/>
    <s v=" "/>
    <m/>
    <m/>
    <m/>
    <m/>
    <m/>
    <m/>
    <s v="MOMWFM"/>
    <s v="Applications/Tools"/>
    <s v="OPEN"/>
    <m/>
    <m/>
    <m/>
    <m/>
    <e v="#N/A"/>
    <m/>
    <n v="1"/>
    <x v="0"/>
  </r>
  <r>
    <n v="1238"/>
    <s v="M538"/>
    <x v="1"/>
    <d v="2024-01-25T00:00:00"/>
    <m/>
    <m/>
    <m/>
    <s v="WFM"/>
    <s v="WFM Application"/>
    <s v="Understand use cases of WFM integration with BSS"/>
    <m/>
    <s v="Critical"/>
    <s v="Open"/>
    <m/>
    <s v=" "/>
    <s v=" "/>
    <m/>
    <m/>
    <m/>
    <m/>
    <s v="Kaushalendra Kumar"/>
    <m/>
    <m/>
    <s v="CLOSURE REVIEW PENDING "/>
    <s v=" "/>
    <s v=" "/>
    <s v=" "/>
    <m/>
    <m/>
    <m/>
    <m/>
    <m/>
    <m/>
    <s v="MOMWFM"/>
    <s v="Applications/Tools"/>
    <s v="OPEN"/>
    <m/>
    <m/>
    <m/>
    <m/>
    <m/>
    <m/>
    <n v="1"/>
    <x v="2"/>
  </r>
  <r>
    <n v="1239"/>
    <s v="M539"/>
    <x v="1"/>
    <d v="2024-01-25T00:00:00"/>
    <m/>
    <m/>
    <m/>
    <s v="OSS"/>
    <s v="WFM Application"/>
    <s v="Define authorization of PoP RFS criteria for approval"/>
    <m/>
    <s v="Critical"/>
    <s v="Open"/>
    <m/>
    <s v=" "/>
    <s v=" "/>
    <m/>
    <s v="Not a WFM Point 11th July 2025:-this point needs to be discussed with Siva Sir to explore the possibility of accommodating the feature in the respective application, as it is not related to WFM"/>
    <m/>
    <m/>
    <s v="Suresh Pawar"/>
    <m/>
    <s v="Open"/>
    <s v="Shifted to OSS"/>
    <s v=" "/>
    <s v=" "/>
    <s v=" "/>
    <m/>
    <m/>
    <m/>
    <m/>
    <m/>
    <m/>
    <s v="MOMOSS"/>
    <s v="Applications/Tools"/>
    <e v="#N/A"/>
    <e v="#N/A"/>
    <e v="#N/A"/>
    <m/>
    <m/>
    <e v="#N/A"/>
    <m/>
    <n v="1"/>
    <x v="0"/>
  </r>
  <r>
    <n v="1240"/>
    <s v="M54"/>
    <x v="1"/>
    <d v="2023-06-19T00:00:00"/>
    <m/>
    <m/>
    <m/>
    <s v="GIS"/>
    <s v="Integration"/>
    <s v="Sync issue error alerts in OSS and GIS"/>
    <m/>
    <s v="Critical"/>
    <s v="Open"/>
    <m/>
    <s v="Gtech"/>
    <s v=" "/>
    <m/>
    <m/>
    <m/>
    <m/>
    <s v="Kaushalendra Kumar"/>
    <m/>
    <s v="Open"/>
    <s v="WIP"/>
    <s v=" "/>
    <s v=" "/>
    <s v=" "/>
    <m/>
    <m/>
    <m/>
    <m/>
    <m/>
    <m/>
    <s v="MOMGIS"/>
    <s v="Applications/Tools"/>
    <s v="OPEN"/>
    <m/>
    <m/>
    <m/>
    <m/>
    <e v="#N/A"/>
    <m/>
    <n v="1"/>
    <x v="0"/>
  </r>
  <r>
    <n v="1241"/>
    <s v="M540"/>
    <x v="1"/>
    <d v="2024-01-25T00:00:00"/>
    <m/>
    <m/>
    <m/>
    <s v="WFM"/>
    <s v="WFM Application"/>
    <s v="Complete Fault Management and Trouble Ticketing assignment (OSS to WFM)"/>
    <m/>
    <s v="Critical"/>
    <s v="Open"/>
    <m/>
    <s v=" "/>
    <s v=" "/>
    <m/>
    <s v="DWDM Completed"/>
    <m/>
    <m/>
    <s v="Kaushalendra Kumar"/>
    <m/>
    <s v="Open"/>
    <s v="WIP"/>
    <s v=" "/>
    <s v=" "/>
    <s v=" "/>
    <m/>
    <m/>
    <m/>
    <m/>
    <m/>
    <m/>
    <s v="MOMWFM"/>
    <s v="Applications/Tools"/>
    <s v="OPEN"/>
    <m/>
    <m/>
    <m/>
    <m/>
    <e v="#N/A"/>
    <m/>
    <n v="1"/>
    <x v="0"/>
  </r>
  <r>
    <n v="1242"/>
    <s v="M541"/>
    <x v="1"/>
    <d v="2024-01-25T00:00:00"/>
    <m/>
    <m/>
    <m/>
    <s v="WFM"/>
    <s v="WFM Application"/>
    <s v="Distinguish between the use of GIS mobile app and WFM mobile app"/>
    <m/>
    <s v="Critical"/>
    <s v="Open"/>
    <m/>
    <s v=" "/>
    <s v=" "/>
    <m/>
    <m/>
    <m/>
    <m/>
    <s v="Kaushalendra Kumar"/>
    <m/>
    <m/>
    <s v="CLOSURE REVIEW PENDING "/>
    <s v=" "/>
    <s v=" "/>
    <s v=" "/>
    <m/>
    <m/>
    <m/>
    <m/>
    <m/>
    <m/>
    <s v="MOMWFM"/>
    <s v="Applications/Tools"/>
    <s v="OPEN"/>
    <m/>
    <m/>
    <m/>
    <m/>
    <m/>
    <m/>
    <n v="1"/>
    <x v="2"/>
  </r>
  <r>
    <n v="1243"/>
    <s v="M542"/>
    <x v="1"/>
    <d v="2024-01-25T00:00:00"/>
    <m/>
    <m/>
    <m/>
    <s v="WFM"/>
    <s v="WFM Application"/>
    <s v="Submit the NDA signed between L&amp;T and M/S Lepton"/>
    <m/>
    <s v="Critical"/>
    <s v="Open"/>
    <m/>
    <s v=" "/>
    <s v=" "/>
    <m/>
    <m/>
    <m/>
    <m/>
    <s v="Kaushalendra Kumar"/>
    <m/>
    <m/>
    <s v="CLOSURE REVIEW PENDING "/>
    <s v=" "/>
    <s v=" "/>
    <s v=" "/>
    <m/>
    <m/>
    <m/>
    <m/>
    <m/>
    <m/>
    <s v="MOMWFM"/>
    <s v="Applications/Tools"/>
    <s v="OPEN"/>
    <m/>
    <m/>
    <m/>
    <m/>
    <m/>
    <m/>
    <n v="1"/>
    <x v="2"/>
  </r>
  <r>
    <n v="1244"/>
    <s v="M543"/>
    <x v="1"/>
    <d v="2024-01-25T00:00:00"/>
    <m/>
    <m/>
    <m/>
    <s v="WFM"/>
    <s v="WFM Application"/>
    <s v="Submit sample reports and dashboards of WFM package"/>
    <m/>
    <s v="Critical"/>
    <s v="Open"/>
    <m/>
    <s v=" "/>
    <s v=" "/>
    <m/>
    <m/>
    <m/>
    <m/>
    <s v="Kaushalendra Kumar"/>
    <m/>
    <m/>
    <s v="CLOSURE REVIEW PENDING "/>
    <s v=" "/>
    <s v=" "/>
    <s v=" "/>
    <m/>
    <m/>
    <m/>
    <m/>
    <m/>
    <m/>
    <s v="MOMWFM"/>
    <s v="Applications/Tools"/>
    <s v="OPEN"/>
    <m/>
    <m/>
    <m/>
    <m/>
    <m/>
    <m/>
    <n v="1"/>
    <x v="2"/>
  </r>
  <r>
    <n v="1245"/>
    <s v="M544"/>
    <x v="1"/>
    <d v="2024-01-25T00:00:00"/>
    <m/>
    <m/>
    <m/>
    <s v="WFM"/>
    <s v="WFM Application"/>
    <s v="Verify proposed solution for WFM"/>
    <m/>
    <s v="Critical"/>
    <s v="Open"/>
    <m/>
    <s v=" "/>
    <s v=" "/>
    <m/>
    <m/>
    <m/>
    <m/>
    <s v="Kaushalendra Kumar"/>
    <m/>
    <m/>
    <s v="CLOSURE REVIEW PENDING "/>
    <s v=" "/>
    <s v=" "/>
    <s v=" "/>
    <m/>
    <m/>
    <m/>
    <m/>
    <m/>
    <m/>
    <s v="MOMWFM"/>
    <s v="Applications/Tools"/>
    <s v="OPEN"/>
    <m/>
    <m/>
    <m/>
    <m/>
    <m/>
    <m/>
    <n v="1"/>
    <x v="2"/>
  </r>
  <r>
    <n v="1246"/>
    <s v="M545"/>
    <x v="1"/>
    <d v="2024-01-25T00:00:00"/>
    <m/>
    <m/>
    <m/>
    <s v="WFM"/>
    <s v="WFM Application"/>
    <s v="Dry run and operationalize three routes for testing WFM with actual data"/>
    <m/>
    <s v="Critical"/>
    <s v="Open"/>
    <m/>
    <s v=" "/>
    <s v=" "/>
    <m/>
    <m/>
    <m/>
    <m/>
    <s v="Kaushalendra Kumar"/>
    <m/>
    <m/>
    <s v="CLOSURE REVIEW PENDING "/>
    <s v=" "/>
    <s v=" "/>
    <s v=" "/>
    <m/>
    <m/>
    <m/>
    <m/>
    <m/>
    <m/>
    <s v="MOMWFM"/>
    <s v="Applications/Tools"/>
    <s v="OPEN"/>
    <m/>
    <m/>
    <m/>
    <m/>
    <m/>
    <m/>
    <n v="1"/>
    <x v="2"/>
  </r>
  <r>
    <n v="1247"/>
    <s v="M546"/>
    <x v="1"/>
    <d v="2024-01-25T00:00:00"/>
    <m/>
    <m/>
    <m/>
    <s v="WFM"/>
    <s v="WFM Application"/>
    <s v="Conduct weekly training sessions for patrollers on WFM app"/>
    <m/>
    <s v="Critical"/>
    <s v="Open"/>
    <m/>
    <s v=" "/>
    <s v=" "/>
    <m/>
    <s v="Completed on 100 Licenced Users, three months weekly training provide to PKG-A, Training given to PKG-B &amp; C also "/>
    <m/>
    <m/>
    <s v="Kaushalendra Kumar"/>
    <m/>
    <m/>
    <s v="CLOSURE REVIEW PENDING "/>
    <s v=" "/>
    <s v=" "/>
    <s v=" "/>
    <m/>
    <m/>
    <m/>
    <m/>
    <m/>
    <m/>
    <s v="MOMWFM"/>
    <s v="Applications/Tools"/>
    <s v="OPEN"/>
    <m/>
    <m/>
    <m/>
    <m/>
    <m/>
    <m/>
    <n v="1"/>
    <x v="2"/>
  </r>
  <r>
    <n v="1248"/>
    <s v="M547"/>
    <x v="1"/>
    <d v="2024-01-25T00:00:00"/>
    <m/>
    <m/>
    <m/>
    <s v="WFM"/>
    <s v="WFM Application"/>
    <s v="Check and confirm the watermarking feature on photos taken by field users"/>
    <m/>
    <s v="Critical"/>
    <s v="Open"/>
    <m/>
    <s v=" "/>
    <s v=" "/>
    <m/>
    <m/>
    <m/>
    <m/>
    <s v="Kaushalendra Kumar"/>
    <m/>
    <m/>
    <s v="CLOSURE REVIEW PENDING "/>
    <s v=" "/>
    <s v=" "/>
    <s v=" "/>
    <m/>
    <m/>
    <m/>
    <m/>
    <m/>
    <m/>
    <s v="MOMWFM"/>
    <s v="Applications/Tools"/>
    <s v="OPEN"/>
    <m/>
    <m/>
    <m/>
    <m/>
    <m/>
    <m/>
    <n v="1"/>
    <x v="2"/>
  </r>
  <r>
    <n v="1249"/>
    <s v="M548"/>
    <x v="1"/>
    <d v="2024-02-13T00:00:00"/>
    <m/>
    <m/>
    <m/>
    <s v="Security &amp; Regulatory Compliance"/>
    <s v="RMC meeting"/>
    <s v="Implement IP-MAC binding to prevent IP spoofing"/>
    <m/>
    <s v="Critical"/>
    <s v="Open"/>
    <m/>
    <s v=" "/>
    <s v=" "/>
    <m/>
    <s v=" "/>
    <m/>
    <m/>
    <s v="Sarmendra"/>
    <m/>
    <s v="Open"/>
    <s v="Open"/>
    <s v=" "/>
    <s v=" "/>
    <s v=" "/>
    <m/>
    <m/>
    <m/>
    <m/>
    <m/>
    <m/>
    <s v="MOMSecurity &amp; Regulatory Compliance"/>
    <s v="Security"/>
    <s v="OPEN"/>
    <m/>
    <m/>
    <m/>
    <m/>
    <e v="#N/A"/>
    <m/>
    <n v="1"/>
    <x v="0"/>
  </r>
  <r>
    <n v="1250"/>
    <s v="M549"/>
    <x v="1"/>
    <d v="2024-02-13T00:00:00"/>
    <m/>
    <m/>
    <m/>
    <s v="Security &amp; Regulatory Compliance"/>
    <s v="RMC meeting"/>
    <s v="Ensure the standardization of usernames across applications"/>
    <m/>
    <s v="Critical"/>
    <s v="Open"/>
    <m/>
    <s v=" "/>
    <s v=" "/>
    <m/>
    <s v=" "/>
    <m/>
    <m/>
    <s v="Sarmendra"/>
    <m/>
    <s v="Open"/>
    <s v="Open"/>
    <s v=" "/>
    <s v=" "/>
    <s v=" "/>
    <m/>
    <m/>
    <m/>
    <m/>
    <m/>
    <m/>
    <s v="MOMSecurity &amp; Regulatory Compliance"/>
    <s v="Security"/>
    <s v="OPEN"/>
    <m/>
    <m/>
    <m/>
    <m/>
    <e v="#N/A"/>
    <m/>
    <n v="1"/>
    <x v="0"/>
  </r>
  <r>
    <n v="1251"/>
    <s v="M55"/>
    <x v="1"/>
    <d v="2023-06-22T00:00:00"/>
    <m/>
    <m/>
    <m/>
    <s v="Security &amp; Regulatory Compliance"/>
    <s v="Audit"/>
    <s v="Scope submission for external audit"/>
    <m/>
    <s v="Critical"/>
    <s v="Open"/>
    <m/>
    <s v=" "/>
    <s v=" "/>
    <m/>
    <s v="Audit done by Allied Boston. And further external audit to be done by TFiber vendor"/>
    <m/>
    <m/>
    <s v="Sarmendra"/>
    <m/>
    <m/>
    <s v="CLOSURE REVIEW PENDING "/>
    <s v=" "/>
    <s v=" "/>
    <s v=" "/>
    <m/>
    <m/>
    <m/>
    <m/>
    <m/>
    <m/>
    <s v="MOMSecurity &amp; Regulatory Compliance"/>
    <s v="Security"/>
    <s v="OPEN"/>
    <m/>
    <m/>
    <m/>
    <m/>
    <s v="Artefacts to be Submitted"/>
    <m/>
    <n v="1"/>
    <x v="2"/>
  </r>
  <r>
    <n v="1252"/>
    <s v="M550"/>
    <x v="1"/>
    <d v="2024-02-13T00:00:00"/>
    <m/>
    <m/>
    <m/>
    <s v="Security &amp; Regulatory Compliance"/>
    <s v="RMC meeting"/>
    <s v="Obtain T-Fiber's review and approval for policy documents"/>
    <m/>
    <s v="Critical"/>
    <s v="Open"/>
    <m/>
    <s v=" "/>
    <s v=" "/>
    <m/>
    <s v="As process this is being followed. Mails being sent for approvals. This point is adhered"/>
    <m/>
    <m/>
    <s v="Sarmendra"/>
    <m/>
    <m/>
    <s v="CLOSURE REVIEW PENDING "/>
    <s v=" "/>
    <s v=" "/>
    <s v=" "/>
    <m/>
    <m/>
    <m/>
    <m/>
    <m/>
    <m/>
    <s v="MOMSecurity &amp; Regulatory Compliance"/>
    <s v="Security"/>
    <s v="OPEN"/>
    <m/>
    <m/>
    <m/>
    <m/>
    <s v="Artefacts to be Submitted"/>
    <m/>
    <n v="1"/>
    <x v="2"/>
  </r>
  <r>
    <n v="1253"/>
    <s v="M551"/>
    <x v="1"/>
    <d v="2024-02-13T00:00:00"/>
    <m/>
    <m/>
    <m/>
    <s v="BSS"/>
    <s v="Product"/>
    <s v="Work on implementing the guidelines for Dark Fiber from T-Fiber and GIS team"/>
    <m/>
    <s v="Critical"/>
    <s v="Open"/>
    <m/>
    <s v=" "/>
    <s v=" "/>
    <m/>
    <s v=" "/>
    <m/>
    <m/>
    <s v="Manoj Nibrad"/>
    <m/>
    <s v="Open"/>
    <s v="Open"/>
    <s v=" "/>
    <s v=" "/>
    <s v=" "/>
    <m/>
    <m/>
    <m/>
    <m/>
    <m/>
    <m/>
    <s v="MOMBSS"/>
    <s v="Applications/Tools"/>
    <s v="OPEN"/>
    <m/>
    <m/>
    <m/>
    <m/>
    <e v="#N/A"/>
    <m/>
    <n v="1"/>
    <x v="0"/>
  </r>
  <r>
    <n v="1254"/>
    <s v="M552"/>
    <x v="1"/>
    <d v="2024-02-13T00:00:00"/>
    <m/>
    <m/>
    <m/>
    <s v="BSS"/>
    <s v="Product"/>
    <s v="Get clarity on integration rules and timeline for activating 'Ready for Order' and 'Ready for Service' statuses"/>
    <m/>
    <s v="Critical"/>
    <s v="Open"/>
    <m/>
    <s v=" "/>
    <s v=" "/>
    <m/>
    <s v=" "/>
    <m/>
    <m/>
    <s v="Manoj Nibrad"/>
    <m/>
    <s v="Open"/>
    <s v="Open"/>
    <s v=" "/>
    <s v=" "/>
    <s v=" "/>
    <m/>
    <m/>
    <m/>
    <m/>
    <m/>
    <m/>
    <s v="MOMBSS"/>
    <s v="Applications/Tools"/>
    <s v="OPEN"/>
    <m/>
    <m/>
    <m/>
    <m/>
    <e v="#N/A"/>
    <m/>
    <n v="1"/>
    <x v="0"/>
  </r>
  <r>
    <n v="1255"/>
    <s v="M553"/>
    <x v="1"/>
    <d v="2024-02-13T00:00:00"/>
    <m/>
    <m/>
    <m/>
    <s v="BSS"/>
    <s v="Product"/>
    <s v="Implement user access control for converting from RFO to RFS"/>
    <m/>
    <s v="Critical"/>
    <s v="Open"/>
    <m/>
    <s v=" "/>
    <s v=" "/>
    <m/>
    <s v=" "/>
    <m/>
    <m/>
    <s v="Manoj Nibrad"/>
    <m/>
    <s v="Open"/>
    <s v="Open"/>
    <s v=" "/>
    <s v=" "/>
    <s v=" "/>
    <m/>
    <m/>
    <m/>
    <m/>
    <m/>
    <m/>
    <s v="MOMBSS"/>
    <s v="Applications/Tools"/>
    <s v="OPEN"/>
    <m/>
    <m/>
    <m/>
    <m/>
    <e v="#N/A"/>
    <m/>
    <n v="1"/>
    <x v="0"/>
  </r>
  <r>
    <n v="1256"/>
    <s v="M554"/>
    <x v="1"/>
    <d v="2024-02-13T00:00:00"/>
    <m/>
    <m/>
    <m/>
    <s v="BSS"/>
    <s v="Product"/>
    <s v="Populate data fields automatically while feeding site information"/>
    <m/>
    <s v="Critical"/>
    <s v="Open"/>
    <m/>
    <s v=" "/>
    <s v=" "/>
    <m/>
    <s v=" "/>
    <m/>
    <m/>
    <s v="Manoj Nibrad"/>
    <m/>
    <s v="Open"/>
    <s v="Open"/>
    <s v=" "/>
    <s v=" "/>
    <s v=" "/>
    <m/>
    <m/>
    <m/>
    <m/>
    <m/>
    <m/>
    <s v="MOMBSS"/>
    <s v="Applications/Tools"/>
    <s v="OPEN"/>
    <m/>
    <m/>
    <m/>
    <m/>
    <e v="#N/A"/>
    <m/>
    <n v="1"/>
    <x v="0"/>
  </r>
  <r>
    <n v="1257"/>
    <s v="M555"/>
    <x v="1"/>
    <d v="2024-02-13T00:00:00"/>
    <m/>
    <m/>
    <m/>
    <s v="BSS"/>
    <s v="Product"/>
    <s v="Submit a document explaining reformatted guidelines for service"/>
    <m/>
    <s v="Critical"/>
    <s v="Open"/>
    <m/>
    <s v=" "/>
    <s v=" "/>
    <m/>
    <s v=" "/>
    <m/>
    <m/>
    <s v="Manoj Nibrad"/>
    <m/>
    <s v="Open"/>
    <s v="Open"/>
    <s v=" "/>
    <s v=" "/>
    <s v=" "/>
    <m/>
    <m/>
    <m/>
    <m/>
    <m/>
    <m/>
    <s v="MOMBSS"/>
    <s v="Applications/Tools"/>
    <s v="OPEN"/>
    <m/>
    <m/>
    <m/>
    <m/>
    <e v="#N/A"/>
    <m/>
    <n v="1"/>
    <x v="0"/>
  </r>
  <r>
    <n v="1258"/>
    <s v="M556"/>
    <x v="1"/>
    <d v="2024-02-13T00:00:00"/>
    <m/>
    <m/>
    <m/>
    <s v="Security &amp; Regulatory Compliance"/>
    <s v="RMC meeting"/>
    <s v="Initiate the implementation of Mandal-to-Mandal and Mandal-to-GP dark fiber process"/>
    <m/>
    <s v="Critical"/>
    <s v="Open"/>
    <m/>
    <s v=" "/>
    <s v=" "/>
    <m/>
    <s v=" "/>
    <m/>
    <m/>
    <s v="Sarmendra"/>
    <m/>
    <s v="Open"/>
    <s v="Open"/>
    <s v=" "/>
    <s v=" "/>
    <s v=" "/>
    <m/>
    <m/>
    <m/>
    <m/>
    <m/>
    <m/>
    <s v="MOMSecurity &amp; Regulatory Compliance"/>
    <s v="Security"/>
    <s v="OPEN"/>
    <m/>
    <m/>
    <m/>
    <m/>
    <e v="#N/A"/>
    <m/>
    <n v="1"/>
    <x v="0"/>
  </r>
  <r>
    <n v="1259"/>
    <s v="M557"/>
    <x v="1"/>
    <d v="2024-02-13T00:00:00"/>
    <m/>
    <m/>
    <m/>
    <s v="GIS"/>
    <s v="Feasibility"/>
    <s v="Introduce the approach for Bulk Feasibility"/>
    <m/>
    <s v="Critical"/>
    <s v="Open"/>
    <m/>
    <s v=" "/>
    <s v=" "/>
    <m/>
    <s v="To fulfill this requirement, an external feasibility application or tool is needed, as it cannot be achieved within the GIS application, 11 July 2025:- TFIBER is not agreed, asked to take with L&amp;T upper management  "/>
    <m/>
    <m/>
    <s v="Kaushalendra Kumar"/>
    <m/>
    <s v="Open"/>
    <s v="Open"/>
    <s v=" "/>
    <s v=" "/>
    <s v=" "/>
    <m/>
    <m/>
    <m/>
    <m/>
    <m/>
    <m/>
    <s v="MOMGIS"/>
    <s v="Applications/Tools"/>
    <s v="OPEN"/>
    <m/>
    <m/>
    <m/>
    <m/>
    <e v="#N/A"/>
    <m/>
    <n v="1"/>
    <x v="0"/>
  </r>
  <r>
    <n v="1260"/>
    <s v="M558"/>
    <x v="1"/>
    <d v="2024-02-13T00:00:00"/>
    <m/>
    <m/>
    <m/>
    <s v="BSS"/>
    <m/>
    <s v="Capture and demonstrate BSS integration with Bill Desk"/>
    <m/>
    <s v="Critical"/>
    <s v="Open"/>
    <m/>
    <s v=" "/>
    <s v=" "/>
    <m/>
    <s v=" "/>
    <m/>
    <m/>
    <s v="Manoj Nibrad"/>
    <m/>
    <s v="Open"/>
    <s v="Open"/>
    <s v=" "/>
    <s v=" "/>
    <s v=" "/>
    <m/>
    <m/>
    <m/>
    <m/>
    <m/>
    <m/>
    <s v="MOMBSS"/>
    <s v="Applications/Tools"/>
    <s v="OPEN"/>
    <m/>
    <m/>
    <m/>
    <m/>
    <e v="#N/A"/>
    <m/>
    <n v="1"/>
    <x v="0"/>
  </r>
  <r>
    <n v="1261"/>
    <s v="M559"/>
    <x v="1"/>
    <d v="2024-02-13T00:00:00"/>
    <m/>
    <m/>
    <m/>
    <s v="BSS"/>
    <m/>
    <s v="Ensure all 29 BSNL locations are loaded for lead to order presentation"/>
    <m/>
    <s v="Critical"/>
    <s v="Open"/>
    <m/>
    <s v=" "/>
    <s v=" "/>
    <m/>
    <s v=" "/>
    <m/>
    <m/>
    <s v="Manoj Nibrad"/>
    <m/>
    <s v="Open"/>
    <s v="Open"/>
    <s v=" "/>
    <s v=" "/>
    <s v=" "/>
    <m/>
    <m/>
    <m/>
    <m/>
    <m/>
    <m/>
    <s v="MOMBSS"/>
    <s v="Applications/Tools"/>
    <s v="OPEN"/>
    <m/>
    <m/>
    <m/>
    <m/>
    <e v="#N/A"/>
    <m/>
    <n v="1"/>
    <x v="0"/>
  </r>
  <r>
    <n v="1262"/>
    <s v="M56"/>
    <x v="1"/>
    <d v="2023-06-22T00:00:00"/>
    <m/>
    <m/>
    <m/>
    <s v="Security &amp; Regulatory Compliance"/>
    <s v="Audit"/>
    <s v="External agency Audit with certification"/>
    <m/>
    <s v="Critical"/>
    <s v="Open"/>
    <m/>
    <s v=" "/>
    <s v=" "/>
    <m/>
    <s v="Audit done by Allied Boston. And further external audit to be done by TFiber vendor"/>
    <m/>
    <m/>
    <s v="Sarmendra"/>
    <m/>
    <m/>
    <s v="CLOSURE REVIEW PENDING "/>
    <s v=" "/>
    <s v=" "/>
    <s v=" "/>
    <m/>
    <m/>
    <m/>
    <m/>
    <m/>
    <m/>
    <s v="MOMSecurity &amp; Regulatory Compliance"/>
    <s v="Security"/>
    <s v="OPEN"/>
    <m/>
    <m/>
    <m/>
    <m/>
    <s v="Artefacts to be Submitted"/>
    <m/>
    <n v="1"/>
    <x v="2"/>
  </r>
  <r>
    <n v="1263"/>
    <s v="M560"/>
    <x v="1"/>
    <d v="2024-02-13T00:00:00"/>
    <m/>
    <m/>
    <m/>
    <s v="Security &amp; Regulatory Compliance"/>
    <s v="RMC meeting"/>
    <s v="Finalize GI-BB timeline"/>
    <m/>
    <s v="Critical"/>
    <s v="Open"/>
    <m/>
    <s v=" "/>
    <s v=" "/>
    <m/>
    <s v=" "/>
    <m/>
    <m/>
    <s v="Sarmendra"/>
    <m/>
    <s v="Open"/>
    <s v="Open"/>
    <s v=" "/>
    <s v=" "/>
    <s v=" "/>
    <m/>
    <m/>
    <m/>
    <m/>
    <m/>
    <m/>
    <s v="MOMSecurity &amp; Regulatory Compliance"/>
    <s v="Security"/>
    <s v="OPEN"/>
    <m/>
    <m/>
    <m/>
    <m/>
    <e v="#N/A"/>
    <m/>
    <n v="1"/>
    <x v="0"/>
  </r>
  <r>
    <n v="1264"/>
    <s v="M561"/>
    <x v="1"/>
    <d v="2024-02-13T00:00:00"/>
    <m/>
    <m/>
    <m/>
    <s v="Security &amp; Regulatory Compliance"/>
    <s v="RMC meeting"/>
    <s v="Finalize T-Cell timeline"/>
    <m/>
    <s v="Critical"/>
    <s v="Open"/>
    <m/>
    <s v=" "/>
    <s v=" "/>
    <m/>
    <s v=" "/>
    <m/>
    <m/>
    <s v="Sarmendra"/>
    <m/>
    <s v="Open"/>
    <s v="Open"/>
    <s v=" "/>
    <s v=" "/>
    <s v=" "/>
    <m/>
    <m/>
    <m/>
    <m/>
    <m/>
    <m/>
    <s v="MOMSecurity &amp; Regulatory Compliance"/>
    <s v="Security"/>
    <s v="OPEN"/>
    <m/>
    <m/>
    <m/>
    <m/>
    <e v="#N/A"/>
    <m/>
    <n v="1"/>
    <x v="0"/>
  </r>
  <r>
    <n v="1265"/>
    <s v="M562"/>
    <x v="1"/>
    <d v="2024-02-13T00:00:00"/>
    <m/>
    <m/>
    <m/>
    <s v="Security &amp; Regulatory Compliance"/>
    <s v="RMC meeting"/>
    <s v="Make user access control to convert from RFO to RFS"/>
    <m/>
    <s v="Critical"/>
    <s v="Open"/>
    <m/>
    <s v=" "/>
    <s v=" "/>
    <m/>
    <s v=" "/>
    <m/>
    <m/>
    <s v="Sarmendra"/>
    <m/>
    <s v="Open"/>
    <s v="Open"/>
    <s v=" "/>
    <s v=" "/>
    <s v=" "/>
    <m/>
    <m/>
    <m/>
    <m/>
    <m/>
    <m/>
    <s v="MOMSecurity &amp; Regulatory Compliance"/>
    <s v="Security"/>
    <s v="OPEN"/>
    <m/>
    <m/>
    <m/>
    <m/>
    <e v="#N/A"/>
    <m/>
    <n v="1"/>
    <x v="0"/>
  </r>
  <r>
    <n v="1266"/>
    <s v="M563"/>
    <x v="1"/>
    <d v="2024-02-13T00:00:00"/>
    <m/>
    <m/>
    <m/>
    <s v="Security &amp; Regulatory Compliance"/>
    <s v="RMC meeting"/>
    <s v="Revisit the actual requirements of SSL certifications and implementation policies"/>
    <m/>
    <s v="Critical"/>
    <s v="Open"/>
    <m/>
    <s v=" "/>
    <s v=" "/>
    <m/>
    <s v="Duplicate point. Hence clsoing this point"/>
    <m/>
    <m/>
    <s v="Sarmendra"/>
    <m/>
    <m/>
    <s v="CLOSURE REVIEW PENDING "/>
    <s v=" "/>
    <s v=" "/>
    <s v=" "/>
    <m/>
    <m/>
    <m/>
    <m/>
    <m/>
    <m/>
    <s v="MOMSecurity &amp; Regulatory Compliance"/>
    <s v="Security"/>
    <s v="OPEN"/>
    <m/>
    <m/>
    <m/>
    <m/>
    <s v="Artefacts to be Submitted"/>
    <m/>
    <n v="1"/>
    <x v="2"/>
  </r>
  <r>
    <n v="1267"/>
    <s v="M564"/>
    <x v="1"/>
    <d v="2024-02-13T00:00:00"/>
    <m/>
    <m/>
    <m/>
    <s v="Security &amp; Regulatory Compliance"/>
    <s v="RMC meeting"/>
    <s v="Submit a document with details on implementing the suggested process changes"/>
    <m/>
    <s v="Critical"/>
    <s v="Open"/>
    <m/>
    <s v=" "/>
    <s v=" "/>
    <m/>
    <s v=" "/>
    <m/>
    <m/>
    <s v="Sarmendra"/>
    <m/>
    <s v="Open"/>
    <s v="Open"/>
    <s v=" "/>
    <s v=" "/>
    <s v=" "/>
    <m/>
    <m/>
    <m/>
    <m/>
    <m/>
    <m/>
    <s v="MOMSecurity &amp; Regulatory Compliance"/>
    <s v="Security"/>
    <s v="OPEN"/>
    <m/>
    <m/>
    <m/>
    <m/>
    <e v="#N/A"/>
    <m/>
    <n v="1"/>
    <x v="0"/>
  </r>
  <r>
    <n v="1268"/>
    <s v="M565"/>
    <x v="1"/>
    <d v="2024-02-13T00:00:00"/>
    <m/>
    <m/>
    <m/>
    <s v="Security &amp; Regulatory Compliance"/>
    <s v="RMC meeting"/>
    <s v="Develop a standard training program followed by quizzes for improving security"/>
    <m/>
    <s v="Critical"/>
    <s v="Open"/>
    <m/>
    <s v=" "/>
    <s v=" "/>
    <m/>
    <s v=" "/>
    <m/>
    <m/>
    <s v="Sarmendra"/>
    <m/>
    <s v="Open"/>
    <s v="Open"/>
    <s v=" "/>
    <s v=" "/>
    <s v=" "/>
    <m/>
    <m/>
    <m/>
    <m/>
    <m/>
    <m/>
    <s v="MOMSecurity &amp; Regulatory Compliance"/>
    <s v="Security"/>
    <s v="OPEN"/>
    <m/>
    <m/>
    <m/>
    <m/>
    <e v="#N/A"/>
    <m/>
    <n v="1"/>
    <x v="0"/>
  </r>
  <r>
    <n v="1269"/>
    <s v="M566"/>
    <x v="1"/>
    <d v="2024-02-13T00:00:00"/>
    <m/>
    <m/>
    <m/>
    <s v="Security &amp; Regulatory Compliance"/>
    <s v="RMC meeting"/>
    <s v="Start a weekly security bulletin"/>
    <m/>
    <s v="Critical"/>
    <s v="Open"/>
    <m/>
    <s v=" "/>
    <s v=" "/>
    <m/>
    <s v=" "/>
    <m/>
    <m/>
    <s v="Sarmendra"/>
    <m/>
    <s v="Open"/>
    <s v="Open"/>
    <s v=" "/>
    <s v=" "/>
    <s v=" "/>
    <m/>
    <m/>
    <m/>
    <m/>
    <m/>
    <m/>
    <s v="MOMSecurity &amp; Regulatory Compliance"/>
    <s v="Security"/>
    <s v="OPEN"/>
    <m/>
    <m/>
    <m/>
    <m/>
    <e v="#N/A"/>
    <m/>
    <n v="1"/>
    <x v="0"/>
  </r>
  <r>
    <n v="1270"/>
    <s v="M567"/>
    <x v="1"/>
    <d v="2024-02-13T00:00:00"/>
    <m/>
    <m/>
    <m/>
    <s v="Security &amp; Regulatory Compliance"/>
    <s v="RMC meeting"/>
    <s v="Study the best practices of the State Security Operations Center and implement them"/>
    <m/>
    <s v="Critical"/>
    <s v="Open"/>
    <m/>
    <s v=" "/>
    <s v=" "/>
    <m/>
    <s v=" "/>
    <m/>
    <m/>
    <s v="Sarmendra"/>
    <m/>
    <s v="Open"/>
    <s v="Open"/>
    <s v=" "/>
    <s v=" "/>
    <s v=" "/>
    <m/>
    <m/>
    <m/>
    <m/>
    <m/>
    <m/>
    <s v="MOMSecurity &amp; Regulatory Compliance"/>
    <s v="Security"/>
    <s v="OPEN"/>
    <m/>
    <m/>
    <m/>
    <m/>
    <e v="#N/A"/>
    <m/>
    <n v="1"/>
    <x v="0"/>
  </r>
  <r>
    <n v="1271"/>
    <s v="M568"/>
    <x v="1"/>
    <d v="2024-02-14T00:00:00"/>
    <m/>
    <m/>
    <m/>
    <s v="NSO"/>
    <s v="Service provisioning"/>
    <s v="Resolve issues with the NSO features"/>
    <m/>
    <s v="Critical"/>
    <s v="Open"/>
    <m/>
    <s v=" "/>
    <s v=" "/>
    <m/>
    <s v=" "/>
    <m/>
    <m/>
    <s v="Jayant Madavi"/>
    <m/>
    <s v="Open"/>
    <s v="Open"/>
    <s v=" "/>
    <s v=" "/>
    <s v=" "/>
    <m/>
    <m/>
    <m/>
    <m/>
    <m/>
    <m/>
    <s v="MOMNSO"/>
    <s v="Applications/Tools"/>
    <s v="OPEN"/>
    <m/>
    <m/>
    <m/>
    <m/>
    <e v="#N/A"/>
    <m/>
    <n v="1"/>
    <x v="0"/>
  </r>
  <r>
    <n v="1272"/>
    <s v="M569"/>
    <x v="1"/>
    <d v="2024-02-14T00:00:00"/>
    <m/>
    <m/>
    <m/>
    <s v="NSO"/>
    <s v="Service provisioning"/>
    <s v="Fast track the making of the pre-production environment"/>
    <m/>
    <s v="Critical"/>
    <s v="Open"/>
    <m/>
    <s v=" "/>
    <s v=" "/>
    <m/>
    <s v=" "/>
    <m/>
    <m/>
    <s v="Jayant Madavi"/>
    <m/>
    <s v="Open"/>
    <s v="Open"/>
    <s v=" "/>
    <s v=" "/>
    <s v=" "/>
    <m/>
    <m/>
    <m/>
    <m/>
    <m/>
    <m/>
    <s v="MOMNSO"/>
    <s v="Applications/Tools"/>
    <s v="OPEN"/>
    <m/>
    <m/>
    <m/>
    <m/>
    <e v="#N/A"/>
    <m/>
    <n v="1"/>
    <x v="0"/>
  </r>
  <r>
    <n v="1273"/>
    <s v="M57"/>
    <x v="1"/>
    <d v="2023-06-22T00:00:00"/>
    <m/>
    <m/>
    <m/>
    <s v="Security &amp; Regulatory Compliance"/>
    <s v="Audit"/>
    <s v="external auditor to be government empanelled (MeitY / STQC). "/>
    <m/>
    <s v="Critical"/>
    <s v="Open"/>
    <m/>
    <s v=" "/>
    <s v=" "/>
    <m/>
    <s v="Audit done by Allied Boston. And further external audit to be done by TFiber vendor"/>
    <m/>
    <m/>
    <s v="Sarmendra"/>
    <m/>
    <m/>
    <s v="CLOSURE REVIEW PENDING "/>
    <s v=" "/>
    <s v=" "/>
    <s v=" "/>
    <m/>
    <m/>
    <m/>
    <m/>
    <m/>
    <m/>
    <s v="MOMSecurity &amp; Regulatory Compliance"/>
    <s v="Security"/>
    <s v="OPEN"/>
    <m/>
    <m/>
    <m/>
    <m/>
    <s v="Artefacts to be Submitted"/>
    <m/>
    <n v="1"/>
    <x v="2"/>
  </r>
  <r>
    <n v="1274"/>
    <s v="M570"/>
    <x v="1"/>
    <d v="2024-02-14T00:00:00"/>
    <m/>
    <m/>
    <m/>
    <s v="NSO"/>
    <s v="Service provisioning"/>
    <s v="Upload government orders in the BSS"/>
    <m/>
    <s v="Critical"/>
    <s v="Open"/>
    <m/>
    <s v=" "/>
    <s v=" "/>
    <m/>
    <s v=" "/>
    <m/>
    <m/>
    <s v="Jayant Madavi"/>
    <m/>
    <s v="Open"/>
    <s v="Open"/>
    <s v=" "/>
    <s v=" "/>
    <s v=" "/>
    <m/>
    <m/>
    <m/>
    <m/>
    <m/>
    <m/>
    <s v="MOMNSO"/>
    <s v="Applications/Tools"/>
    <s v="OPEN"/>
    <m/>
    <m/>
    <m/>
    <m/>
    <e v="#N/A"/>
    <m/>
    <n v="1"/>
    <x v="0"/>
  </r>
  <r>
    <n v="1275"/>
    <s v="M571"/>
    <x v="1"/>
    <d v="2024-02-14T00:00:00"/>
    <m/>
    <m/>
    <m/>
    <s v="NSO"/>
    <s v="Service provisioning"/>
    <s v="Re-initiate the daily cadence calls"/>
    <m/>
    <s v="Critical"/>
    <s v="Open"/>
    <m/>
    <s v=" "/>
    <s v=" "/>
    <m/>
    <s v=" "/>
    <m/>
    <m/>
    <s v="Jayant Madavi"/>
    <m/>
    <s v="Open"/>
    <s v="Open"/>
    <s v=" "/>
    <s v=" "/>
    <s v=" "/>
    <m/>
    <m/>
    <m/>
    <m/>
    <m/>
    <m/>
    <s v="MOMNSO"/>
    <s v="Applications/Tools"/>
    <s v="OPEN"/>
    <m/>
    <m/>
    <m/>
    <m/>
    <e v="#N/A"/>
    <m/>
    <n v="1"/>
    <x v="0"/>
  </r>
  <r>
    <n v="1276"/>
    <s v="M572"/>
    <x v="1"/>
    <d v="2024-02-14T00:00:00"/>
    <m/>
    <m/>
    <m/>
    <s v="NSO"/>
    <s v="Service provisioning"/>
    <s v="Make all products for the government and cellular business segments ready by"/>
    <m/>
    <s v="Critical"/>
    <s v="Open"/>
    <m/>
    <s v=" "/>
    <s v=" "/>
    <m/>
    <s v=" "/>
    <m/>
    <m/>
    <s v="Jayant Madavi"/>
    <m/>
    <s v="Open"/>
    <s v="Open"/>
    <s v=" "/>
    <s v=" "/>
    <s v=" "/>
    <m/>
    <m/>
    <m/>
    <m/>
    <m/>
    <m/>
    <s v="MOMNSO"/>
    <s v="Applications/Tools"/>
    <s v="OPEN"/>
    <m/>
    <m/>
    <m/>
    <m/>
    <e v="#N/A"/>
    <m/>
    <n v="1"/>
    <x v="0"/>
  </r>
  <r>
    <n v="1277"/>
    <s v="M573"/>
    <x v="1"/>
    <d v="2024-02-14T00:00:00"/>
    <m/>
    <m/>
    <m/>
    <s v="BSS"/>
    <s v="Dry Run"/>
    <s v="Finish all Dry runs"/>
    <m/>
    <s v="Critical"/>
    <s v="Open"/>
    <m/>
    <s v=" "/>
    <s v=" "/>
    <m/>
    <s v=" "/>
    <m/>
    <m/>
    <s v="Manoj Nibrad"/>
    <m/>
    <s v="Open"/>
    <s v="Open"/>
    <s v=" "/>
    <s v=" "/>
    <s v=" "/>
    <m/>
    <m/>
    <m/>
    <m/>
    <m/>
    <m/>
    <s v="MOMBSS"/>
    <s v="Applications/Tools"/>
    <s v="OPEN"/>
    <m/>
    <m/>
    <m/>
    <m/>
    <e v="#N/A"/>
    <m/>
    <n v="1"/>
    <x v="0"/>
  </r>
  <r>
    <n v="1278"/>
    <s v="M574"/>
    <x v="1"/>
    <d v="2024-02-14T00:00:00"/>
    <m/>
    <m/>
    <m/>
    <s v="NSO"/>
    <s v="Service provisioning"/>
    <s v="Work parallelly on household business products"/>
    <m/>
    <s v="Critical"/>
    <s v="Open"/>
    <m/>
    <s v=" "/>
    <s v=" "/>
    <m/>
    <s v=" "/>
    <m/>
    <m/>
    <s v="Jayant Madavi"/>
    <m/>
    <s v="Open"/>
    <s v="Open"/>
    <s v=" "/>
    <s v=" "/>
    <s v=" "/>
    <m/>
    <m/>
    <m/>
    <m/>
    <m/>
    <m/>
    <s v="MOMNSO"/>
    <s v="Applications/Tools"/>
    <s v="OPEN"/>
    <m/>
    <m/>
    <m/>
    <m/>
    <e v="#N/A"/>
    <m/>
    <n v="1"/>
    <x v="0"/>
  </r>
  <r>
    <n v="1279"/>
    <s v="M575"/>
    <x v="1"/>
    <d v="2024-02-14T00:00:00"/>
    <m/>
    <m/>
    <m/>
    <s v="NSO"/>
    <s v="Service provisioning"/>
    <s v="Onboard all L&amp;T SMEs and involve OEMs for 15th March'24 target"/>
    <m/>
    <s v="Critical"/>
    <s v="Open"/>
    <m/>
    <s v=" "/>
    <s v=" "/>
    <m/>
    <s v=" "/>
    <m/>
    <m/>
    <s v="Jayant Madavi"/>
    <m/>
    <s v="Open"/>
    <s v="Open"/>
    <s v=" "/>
    <s v=" "/>
    <s v=" "/>
    <m/>
    <m/>
    <m/>
    <m/>
    <m/>
    <m/>
    <s v="MOMNSO"/>
    <s v="Applications/Tools"/>
    <s v="OPEN"/>
    <m/>
    <m/>
    <m/>
    <m/>
    <e v="#N/A"/>
    <m/>
    <n v="1"/>
    <x v="0"/>
  </r>
  <r>
    <n v="1280"/>
    <s v="M576"/>
    <x v="1"/>
    <d v="2024-02-14T00:00:00"/>
    <m/>
    <m/>
    <m/>
    <s v="Helpdesk"/>
    <s v="Helpdesk"/>
    <s v="Ensure helpdesk is ready by"/>
    <m/>
    <s v="Critical"/>
    <s v="Open"/>
    <m/>
    <s v=" "/>
    <s v=" "/>
    <s v="WIP"/>
    <s v=" "/>
    <m/>
    <m/>
    <s v="Siva Kumar"/>
    <m/>
    <s v="Open"/>
    <s v="WIP"/>
    <s v=" "/>
    <s v=" "/>
    <s v=" "/>
    <m/>
    <m/>
    <m/>
    <m/>
    <m/>
    <m/>
    <s v="MOMHelpdesk"/>
    <s v="Helpdesk (Contact Center)"/>
    <s v="OPEN"/>
    <m/>
    <m/>
    <m/>
    <m/>
    <m/>
    <m/>
    <n v="1"/>
    <x v="0"/>
  </r>
  <r>
    <n v="1281"/>
    <s v="M577"/>
    <x v="1"/>
    <d v="2024-02-14T00:00:00"/>
    <m/>
    <m/>
    <m/>
    <s v="NOC Operationalization"/>
    <s v="O&amp;M Strategy"/>
    <s v="Provide daily updates on the progress made in NOC by"/>
    <m/>
    <s v="Critical"/>
    <s v="Open"/>
    <m/>
    <s v=" "/>
    <s v=" "/>
    <s v="Closed"/>
    <s v="23-Sep-25: Approved shall be closed"/>
    <m/>
    <m/>
    <s v="Sivaprasad"/>
    <m/>
    <m/>
    <s v="COMPLETED &amp; APPROVED"/>
    <s v=" "/>
    <s v=" "/>
    <s v=" "/>
    <m/>
    <m/>
    <m/>
    <m/>
    <m/>
    <m/>
    <s v="MOMNOC Operationalization"/>
    <s v="Network"/>
    <s v="CLOSED"/>
    <m/>
    <m/>
    <m/>
    <d v="2025-09-23T00:00:00"/>
    <s v="Artefacts not Required"/>
    <m/>
    <n v="1"/>
    <x v="1"/>
  </r>
  <r>
    <n v="1282"/>
    <s v="M578"/>
    <x v="1"/>
    <d v="2024-02-14T00:00:00"/>
    <m/>
    <m/>
    <m/>
    <s v="NOC Operationalization"/>
    <s v="O&amp;M Strategy"/>
    <s v="Resolve all issues"/>
    <m/>
    <s v="Critical"/>
    <s v="Open"/>
    <m/>
    <s v=" "/>
    <s v=" "/>
    <s v="Closed"/>
    <s v="23-Sep-25: Approved shall be closed"/>
    <m/>
    <m/>
    <s v="Sivaprasad"/>
    <m/>
    <m/>
    <s v="COMPLETED &amp; APPROVED"/>
    <s v=" "/>
    <s v=" "/>
    <s v=" "/>
    <m/>
    <m/>
    <m/>
    <m/>
    <m/>
    <m/>
    <s v="MOMNOC Operationalization"/>
    <s v="Network"/>
    <s v="CLOSED"/>
    <m/>
    <m/>
    <m/>
    <d v="2025-09-23T00:00:00"/>
    <s v="Artefacts not Required"/>
    <m/>
    <n v="1"/>
    <x v="1"/>
  </r>
  <r>
    <n v="1283"/>
    <s v="M579"/>
    <x v="1"/>
    <d v="2024-02-14T00:00:00"/>
    <m/>
    <m/>
    <m/>
    <s v="NOC Operationalization"/>
    <s v="O&amp;M Strategy"/>
    <s v="Establish two distinct setup—one for live operations, another for pre-production"/>
    <m/>
    <s v="Critical"/>
    <s v="Completed"/>
    <m/>
    <s v=" "/>
    <s v=" "/>
    <s v="Closed"/>
    <s v="23-Sep-25: Approved shall be closed"/>
    <m/>
    <m/>
    <s v="Sivaprasad"/>
    <m/>
    <m/>
    <s v="COMPLETED &amp; APPROVED"/>
    <s v=" "/>
    <s v=" "/>
    <s v=" "/>
    <m/>
    <m/>
    <m/>
    <m/>
    <m/>
    <m/>
    <s v="MOMNOC Operationalization"/>
    <s v="Network"/>
    <s v="CLOSED"/>
    <m/>
    <m/>
    <m/>
    <d v="2025-09-23T00:00:00"/>
    <s v="Artefacts not Required"/>
    <m/>
    <n v="1"/>
    <x v="1"/>
  </r>
  <r>
    <n v="1284"/>
    <s v="M58"/>
    <x v="1"/>
    <d v="2023-06-22T00:00:00"/>
    <m/>
    <m/>
    <m/>
    <s v="Security &amp; Regulatory Compliance"/>
    <s v="Audit"/>
    <s v="simulation of attacks on the network and hardening of applications in the NOC"/>
    <m/>
    <s v="Critical"/>
    <s v="Open"/>
    <m/>
    <s v=" "/>
    <s v=" "/>
    <m/>
    <s v=" "/>
    <m/>
    <m/>
    <s v="Sarmendra"/>
    <m/>
    <s v="Open"/>
    <s v="Open"/>
    <s v=" "/>
    <s v=" "/>
    <s v=" "/>
    <m/>
    <m/>
    <m/>
    <m/>
    <m/>
    <m/>
    <s v="MOMSecurity &amp; Regulatory Compliance"/>
    <s v="Security"/>
    <s v="OPEN"/>
    <m/>
    <m/>
    <m/>
    <m/>
    <e v="#N/A"/>
    <m/>
    <n v="1"/>
    <x v="0"/>
  </r>
  <r>
    <n v="1285"/>
    <s v="M580"/>
    <x v="1"/>
    <d v="2024-02-14T00:00:00"/>
    <m/>
    <m/>
    <m/>
    <s v="NOC Operationalization"/>
    <s v="O&amp;M Strategy"/>
    <s v="Share all related details for pre-production setup to Director-NOC, T-Fiber"/>
    <m/>
    <s v="Critical"/>
    <s v="Completed"/>
    <m/>
    <s v=" "/>
    <s v=" "/>
    <s v="Closed"/>
    <s v="23-Sep-25: Approved shall be closed"/>
    <m/>
    <m/>
    <s v="Sivaprasad"/>
    <m/>
    <m/>
    <s v="COMPLETED &amp; APPROVED"/>
    <s v=" "/>
    <s v=" "/>
    <s v=" "/>
    <m/>
    <m/>
    <m/>
    <m/>
    <m/>
    <m/>
    <s v="MOMNOC Operationalization"/>
    <s v="Network"/>
    <s v="CLOSED"/>
    <m/>
    <m/>
    <m/>
    <d v="2025-09-23T00:00:00"/>
    <s v="Artefacts not Required"/>
    <m/>
    <n v="1"/>
    <x v="1"/>
  </r>
  <r>
    <n v="1286"/>
    <s v="M581"/>
    <x v="1"/>
    <d v="2024-02-16T00:00:00"/>
    <m/>
    <m/>
    <m/>
    <s v="BSS"/>
    <s v="O&amp;M Strategy"/>
    <s v="Implement ticket tracking with OSS Service Manager"/>
    <m/>
    <s v="Critical"/>
    <s v="Open"/>
    <m/>
    <s v=" "/>
    <s v=" "/>
    <m/>
    <s v=" "/>
    <m/>
    <m/>
    <s v="Manoj Nibrad"/>
    <m/>
    <s v="Open"/>
    <s v="Open"/>
    <s v=" "/>
    <s v=" "/>
    <s v=" "/>
    <m/>
    <m/>
    <m/>
    <m/>
    <m/>
    <m/>
    <s v="MOMBSS"/>
    <s v="Applications/Tools"/>
    <s v="OPEN"/>
    <m/>
    <m/>
    <m/>
    <m/>
    <e v="#N/A"/>
    <m/>
    <n v="1"/>
    <x v="0"/>
  </r>
  <r>
    <n v="1287"/>
    <s v="M582"/>
    <x v="1"/>
    <d v="2024-02-16T00:00:00"/>
    <m/>
    <m/>
    <m/>
    <s v="BSS"/>
    <s v="GIS"/>
    <s v="Address challenge in BSS-GIS integration"/>
    <m/>
    <s v="Critical"/>
    <s v="Open"/>
    <m/>
    <s v=" "/>
    <s v=" "/>
    <m/>
    <s v=" "/>
    <m/>
    <m/>
    <s v="Manoj Nibrad"/>
    <m/>
    <s v="Open"/>
    <s v="Open"/>
    <s v=" "/>
    <s v=" "/>
    <s v=" "/>
    <m/>
    <m/>
    <m/>
    <m/>
    <m/>
    <m/>
    <s v="MOMBSS"/>
    <s v="Applications/Tools"/>
    <s v="OPEN"/>
    <m/>
    <m/>
    <m/>
    <m/>
    <e v="#N/A"/>
    <m/>
    <n v="1"/>
    <x v="0"/>
  </r>
  <r>
    <n v="1288"/>
    <s v="M583"/>
    <x v="1"/>
    <d v="2024-02-16T00:00:00"/>
    <m/>
    <m/>
    <m/>
    <s v="BSS"/>
    <s v="GIS"/>
    <s v="Ensure collection of required / optional parameters at each step"/>
    <m/>
    <s v="Critical"/>
    <s v="Open"/>
    <m/>
    <s v=" "/>
    <s v=" "/>
    <m/>
    <s v=" "/>
    <m/>
    <m/>
    <s v="Manoj Nibrad"/>
    <m/>
    <s v="Open"/>
    <s v="Open"/>
    <s v=" "/>
    <s v=" "/>
    <s v=" "/>
    <m/>
    <m/>
    <m/>
    <m/>
    <m/>
    <m/>
    <s v="MOMBSS"/>
    <s v="Applications/Tools"/>
    <s v="OPEN"/>
    <m/>
    <m/>
    <m/>
    <m/>
    <e v="#N/A"/>
    <m/>
    <n v="1"/>
    <x v="0"/>
  </r>
  <r>
    <n v="1289"/>
    <s v="M584"/>
    <x v="1"/>
    <d v="2024-02-16T00:00:00"/>
    <m/>
    <m/>
    <m/>
    <s v="BSS"/>
    <s v="CRM"/>
    <s v="Reconsider requirement for document collection in CAF approval stage"/>
    <m/>
    <s v="Critical"/>
    <s v="Open"/>
    <m/>
    <s v=" "/>
    <s v=" "/>
    <m/>
    <s v=" "/>
    <m/>
    <m/>
    <s v="Manoj Nibrad"/>
    <m/>
    <s v="Open"/>
    <s v="Open"/>
    <s v=" "/>
    <s v=" "/>
    <s v=" "/>
    <m/>
    <m/>
    <m/>
    <m/>
    <m/>
    <m/>
    <s v="MOMBSS"/>
    <s v="Applications/Tools"/>
    <s v="OPEN"/>
    <m/>
    <m/>
    <m/>
    <m/>
    <e v="#N/A"/>
    <m/>
    <n v="1"/>
    <x v="0"/>
  </r>
  <r>
    <n v="1290"/>
    <s v="M585"/>
    <x v="1"/>
    <d v="2024-02-16T00:00:00"/>
    <m/>
    <m/>
    <m/>
    <s v="BSS"/>
    <s v="CRM"/>
    <s v="Introduce 'Manual reference ID' attribute in service order form"/>
    <m/>
    <s v="Critical"/>
    <s v="Open"/>
    <m/>
    <s v=" "/>
    <s v=" "/>
    <m/>
    <s v=" "/>
    <m/>
    <m/>
    <s v="Manoj Nibrad"/>
    <m/>
    <s v="Open"/>
    <s v="Open"/>
    <s v=" "/>
    <s v=" "/>
    <s v=" "/>
    <m/>
    <m/>
    <m/>
    <m/>
    <m/>
    <m/>
    <s v="MOMBSS"/>
    <s v="Applications/Tools"/>
    <s v="OPEN"/>
    <m/>
    <m/>
    <m/>
    <m/>
    <e v="#N/A"/>
    <m/>
    <n v="1"/>
    <x v="0"/>
  </r>
  <r>
    <n v="1291"/>
    <s v="M586"/>
    <x v="1"/>
    <d v="2024-02-16T00:00:00"/>
    <m/>
    <m/>
    <m/>
    <s v="BSS"/>
    <s v="CRM"/>
    <s v="Enable option to close or update work order status manually"/>
    <m/>
    <s v="Critical"/>
    <s v="Open"/>
    <m/>
    <s v=" "/>
    <s v=" "/>
    <m/>
    <s v=" "/>
    <m/>
    <m/>
    <s v="Manoj Nibrad"/>
    <m/>
    <s v="Open"/>
    <s v="Open"/>
    <s v=" "/>
    <s v=" "/>
    <s v=" "/>
    <m/>
    <m/>
    <m/>
    <m/>
    <m/>
    <m/>
    <s v="MOMBSS"/>
    <s v="Applications/Tools"/>
    <s v="OPEN"/>
    <m/>
    <m/>
    <m/>
    <m/>
    <e v="#N/A"/>
    <m/>
    <n v="1"/>
    <x v="0"/>
  </r>
  <r>
    <n v="1292"/>
    <s v="M587"/>
    <x v="1"/>
    <d v="2024-02-16T00:00:00"/>
    <m/>
    <m/>
    <m/>
    <s v="BSS"/>
    <s v="CRM"/>
    <s v="Alter selections or drop-down options in Lead, Opportunity, and Service Order page"/>
    <m/>
    <s v="Critical"/>
    <s v="Open"/>
    <m/>
    <s v=" "/>
    <s v=" "/>
    <m/>
    <s v=" "/>
    <m/>
    <m/>
    <s v="Manoj Nibrad"/>
    <m/>
    <s v="Open"/>
    <s v="Open"/>
    <s v=" "/>
    <s v=" "/>
    <s v=" "/>
    <m/>
    <m/>
    <m/>
    <m/>
    <m/>
    <m/>
    <s v="MOMBSS"/>
    <s v="Applications/Tools"/>
    <s v="OPEN"/>
    <m/>
    <m/>
    <m/>
    <m/>
    <e v="#N/A"/>
    <m/>
    <n v="1"/>
    <x v="0"/>
  </r>
  <r>
    <n v="1293"/>
    <s v="M588"/>
    <x v="1"/>
    <d v="2024-02-16T00:00:00"/>
    <m/>
    <m/>
    <m/>
    <s v="BSS"/>
    <s v="CRM"/>
    <s v="Renaming certain attributes in the Opportunity Screen"/>
    <m/>
    <s v="Critical"/>
    <s v="Open"/>
    <m/>
    <s v=" "/>
    <s v=" "/>
    <m/>
    <s v=" "/>
    <m/>
    <m/>
    <s v="Manoj Nibrad"/>
    <m/>
    <s v="Open"/>
    <s v="Open"/>
    <s v=" "/>
    <s v=" "/>
    <s v=" "/>
    <m/>
    <m/>
    <m/>
    <m/>
    <m/>
    <m/>
    <s v="MOMBSS"/>
    <s v="Applications/Tools"/>
    <s v="OPEN"/>
    <m/>
    <m/>
    <m/>
    <m/>
    <e v="#N/A"/>
    <m/>
    <n v="1"/>
    <x v="0"/>
  </r>
  <r>
    <n v="1294"/>
    <s v="M589"/>
    <x v="1"/>
    <d v="2024-02-16T00:00:00"/>
    <m/>
    <m/>
    <m/>
    <s v="BSS"/>
    <s v="CRM"/>
    <s v="Rename 'Normal Loss' attribute to 'Optical Loss' in service order form"/>
    <m/>
    <s v="Critical"/>
    <s v="Open"/>
    <m/>
    <s v=" "/>
    <s v=" "/>
    <m/>
    <s v=" "/>
    <m/>
    <m/>
    <s v="Manoj Nibrad"/>
    <m/>
    <s v="Open"/>
    <s v="Open"/>
    <s v=" "/>
    <s v=" "/>
    <s v=" "/>
    <m/>
    <m/>
    <m/>
    <m/>
    <m/>
    <m/>
    <s v="MOMBSS"/>
    <s v="Applications/Tools"/>
    <s v="OPEN"/>
    <m/>
    <m/>
    <m/>
    <m/>
    <e v="#N/A"/>
    <m/>
    <n v="1"/>
    <x v="0"/>
  </r>
  <r>
    <n v="1295"/>
    <s v="M59"/>
    <x v="1"/>
    <d v="2023-06-22T00:00:00"/>
    <m/>
    <m/>
    <m/>
    <s v="WFM"/>
    <s v="Mobile Application"/>
    <s v="Mobile App supported in Android &amp; IOS "/>
    <m/>
    <s v="Critical"/>
    <s v="Open"/>
    <m/>
    <s v=" "/>
    <s v=" "/>
    <m/>
    <m/>
    <m/>
    <m/>
    <s v="Kaushalendra Kumar"/>
    <m/>
    <s v="Open"/>
    <s v="Open"/>
    <s v=" "/>
    <s v=" "/>
    <s v=" "/>
    <m/>
    <m/>
    <m/>
    <m/>
    <m/>
    <m/>
    <s v="MOMWFM"/>
    <s v="Applications/Tools"/>
    <s v="OPEN"/>
    <m/>
    <m/>
    <m/>
    <m/>
    <e v="#N/A"/>
    <m/>
    <n v="1"/>
    <x v="0"/>
  </r>
  <r>
    <n v="1296"/>
    <s v="M590"/>
    <x v="1"/>
    <d v="2024-02-16T00:00:00"/>
    <m/>
    <m/>
    <m/>
    <s v="BSS"/>
    <s v="CRM"/>
    <s v="Add multiple reference documents received from customer in service order"/>
    <m/>
    <s v="Critical"/>
    <s v="Open"/>
    <m/>
    <s v=" "/>
    <s v=" "/>
    <m/>
    <s v=" "/>
    <m/>
    <m/>
    <s v="Manoj Nibrad"/>
    <m/>
    <s v="Open"/>
    <s v="Open"/>
    <s v=" "/>
    <s v=" "/>
    <s v=" "/>
    <m/>
    <m/>
    <m/>
    <m/>
    <m/>
    <m/>
    <s v="MOMBSS"/>
    <s v="Applications/Tools"/>
    <s v="OPEN"/>
    <m/>
    <m/>
    <m/>
    <m/>
    <e v="#N/A"/>
    <m/>
    <n v="1"/>
    <x v="0"/>
  </r>
  <r>
    <n v="1297"/>
    <s v="M591"/>
    <x v="1"/>
    <d v="2024-02-16T00:00:00"/>
    <m/>
    <m/>
    <m/>
    <s v="BSS"/>
    <s v="BSS"/>
    <s v="Display order count bar chart in the Dashboard"/>
    <m/>
    <s v="Critical"/>
    <s v="Open"/>
    <m/>
    <s v=" "/>
    <s v=" "/>
    <m/>
    <s v=" "/>
    <m/>
    <m/>
    <s v="Manoj Nibrad"/>
    <m/>
    <s v="Open"/>
    <s v="Open"/>
    <s v=" "/>
    <s v=" "/>
    <s v=" "/>
    <m/>
    <m/>
    <m/>
    <m/>
    <m/>
    <m/>
    <s v="MOMBSS"/>
    <s v="Applications/Tools"/>
    <s v="OPEN"/>
    <m/>
    <m/>
    <m/>
    <m/>
    <e v="#N/A"/>
    <m/>
    <n v="1"/>
    <x v="0"/>
  </r>
  <r>
    <n v="1298"/>
    <s v="M592"/>
    <x v="1"/>
    <d v="2024-02-16T00:00:00"/>
    <m/>
    <m/>
    <m/>
    <s v="BSS"/>
    <s v="BSS"/>
    <s v="Issues observed in the generated CAF to be resolved"/>
    <m/>
    <s v="Critical"/>
    <s v="Open"/>
    <m/>
    <s v=" "/>
    <s v=" "/>
    <m/>
    <s v=" "/>
    <m/>
    <m/>
    <s v="Manoj Nibrad"/>
    <m/>
    <s v="Open"/>
    <s v="Open"/>
    <s v=" "/>
    <s v=" "/>
    <s v=" "/>
    <m/>
    <m/>
    <m/>
    <m/>
    <m/>
    <m/>
    <s v="MOMBSS"/>
    <s v="Applications/Tools"/>
    <s v="OPEN"/>
    <m/>
    <m/>
    <m/>
    <m/>
    <e v="#N/A"/>
    <m/>
    <n v="1"/>
    <x v="0"/>
  </r>
  <r>
    <n v="1299"/>
    <s v="M593"/>
    <x v="1"/>
    <d v="2024-02-16T00:00:00"/>
    <m/>
    <m/>
    <m/>
    <s v="BSS"/>
    <s v="GIS"/>
    <s v="Automatically populate Site FDMS name post-GIS integration"/>
    <m/>
    <s v="Critical"/>
    <s v="Open"/>
    <m/>
    <s v=" "/>
    <s v=" "/>
    <m/>
    <s v=" "/>
    <m/>
    <m/>
    <s v="Manoj Nibrad"/>
    <m/>
    <s v="Open"/>
    <s v="Open"/>
    <s v=" "/>
    <s v=" "/>
    <s v=" "/>
    <m/>
    <m/>
    <m/>
    <m/>
    <m/>
    <m/>
    <s v="MOMBSS"/>
    <s v="Applications/Tools"/>
    <s v="OPEN"/>
    <m/>
    <m/>
    <m/>
    <m/>
    <e v="#N/A"/>
    <m/>
    <n v="1"/>
    <x v="0"/>
  </r>
  <r>
    <n v="1300"/>
    <s v="M594"/>
    <x v="1"/>
    <d v="2024-02-16T00:00:00"/>
    <m/>
    <m/>
    <m/>
    <s v="BSS"/>
    <s v="BSS"/>
    <s v="Limit 'retry' options in BSS until process failure"/>
    <m/>
    <s v="Critical"/>
    <s v="Open"/>
    <m/>
    <s v=" "/>
    <s v=" "/>
    <m/>
    <s v=" "/>
    <m/>
    <m/>
    <s v="Manoj Nibrad"/>
    <m/>
    <s v="Open"/>
    <s v="Open"/>
    <s v=" "/>
    <s v=" "/>
    <s v=" "/>
    <m/>
    <m/>
    <m/>
    <m/>
    <m/>
    <m/>
    <s v="MOMBSS"/>
    <s v="Applications/Tools"/>
    <s v="OPEN"/>
    <m/>
    <m/>
    <m/>
    <m/>
    <e v="#N/A"/>
    <m/>
    <n v="1"/>
    <x v="0"/>
  </r>
  <r>
    <n v="1301"/>
    <s v="M595"/>
    <x v="1"/>
    <d v="2024-02-16T00:00:00"/>
    <m/>
    <m/>
    <m/>
    <s v="BSS"/>
    <s v="WFM Application"/>
    <s v="Ensure multiple tasks tied to single work order are visible in WFM"/>
    <m/>
    <s v="Critical"/>
    <s v="Open"/>
    <m/>
    <s v=" "/>
    <s v=" "/>
    <m/>
    <s v=" "/>
    <m/>
    <m/>
    <s v="Manoj Nibrad"/>
    <m/>
    <s v="Open"/>
    <s v="Open"/>
    <s v=" "/>
    <s v=" "/>
    <s v=" "/>
    <m/>
    <m/>
    <m/>
    <m/>
    <m/>
    <m/>
    <s v="MOMBSS"/>
    <s v="Applications/Tools"/>
    <s v="OPEN"/>
    <m/>
    <m/>
    <m/>
    <m/>
    <e v="#N/A"/>
    <m/>
    <n v="1"/>
    <x v="0"/>
  </r>
  <r>
    <n v="1302"/>
    <s v="M596"/>
    <x v="1"/>
    <d v="2024-02-16T00:00:00"/>
    <m/>
    <m/>
    <m/>
    <s v="BSS"/>
    <s v="WFM Application"/>
    <s v="Make manual acceptance function available in BSS for WFM"/>
    <m/>
    <s v="Critical"/>
    <s v="Open"/>
    <m/>
    <s v=" "/>
    <s v=" "/>
    <m/>
    <s v=" "/>
    <m/>
    <m/>
    <s v="Manoj Nibrad"/>
    <m/>
    <s v="Open"/>
    <s v="Open"/>
    <s v=" "/>
    <s v=" "/>
    <s v=" "/>
    <m/>
    <m/>
    <m/>
    <m/>
    <m/>
    <m/>
    <s v="MOMBSS"/>
    <s v="Applications/Tools"/>
    <s v="OPEN"/>
    <m/>
    <m/>
    <m/>
    <m/>
    <e v="#N/A"/>
    <m/>
    <n v="1"/>
    <x v="0"/>
  </r>
  <r>
    <n v="1303"/>
    <s v="M597"/>
    <x v="1"/>
    <d v="2024-02-16T00:00:00"/>
    <m/>
    <m/>
    <m/>
    <s v="BSS"/>
    <s v="NSO"/>
    <s v="Resolve configuration issues to operationalize Product Catalogue module"/>
    <m/>
    <s v="Critical"/>
    <s v="Open"/>
    <m/>
    <s v=" "/>
    <s v=" "/>
    <m/>
    <s v=" "/>
    <m/>
    <m/>
    <s v="Manoj Nibrad"/>
    <m/>
    <s v="Open"/>
    <s v="Open"/>
    <s v=" "/>
    <s v=" "/>
    <s v=" "/>
    <m/>
    <m/>
    <m/>
    <m/>
    <m/>
    <m/>
    <s v="MOMBSS"/>
    <s v="Applications/Tools"/>
    <s v="OPEN"/>
    <m/>
    <m/>
    <m/>
    <m/>
    <e v="#N/A"/>
    <m/>
    <n v="1"/>
    <x v="0"/>
  </r>
  <r>
    <n v="1304"/>
    <s v="M598"/>
    <x v="1"/>
    <d v="2024-02-16T00:00:00"/>
    <m/>
    <m/>
    <m/>
    <s v="BSS"/>
    <s v="BSS"/>
    <s v="Physical survey and customer signoff to be included in the next step"/>
    <m/>
    <s v="NON-Critical"/>
    <s v="Open"/>
    <m/>
    <s v=" "/>
    <s v=" "/>
    <m/>
    <s v=" "/>
    <m/>
    <m/>
    <s v="Manoj Nibrad"/>
    <m/>
    <s v="Open"/>
    <s v="Open"/>
    <s v=" "/>
    <s v=" "/>
    <s v=" "/>
    <m/>
    <m/>
    <m/>
    <m/>
    <m/>
    <m/>
    <s v="MOMBSS"/>
    <s v="Applications/Tools"/>
    <s v="OPEN"/>
    <m/>
    <m/>
    <m/>
    <m/>
    <e v="#N/A"/>
    <m/>
    <n v="1"/>
    <x v="0"/>
  </r>
  <r>
    <n v="1305"/>
    <s v="M599"/>
    <x v="1"/>
    <d v="2024-02-16T00:00:00"/>
    <m/>
    <m/>
    <m/>
    <s v="BSS"/>
    <s v="WFM Application"/>
    <s v="Feedback on WFM stages to be given in the next meeting"/>
    <m/>
    <s v="NON-Critical"/>
    <s v="Open"/>
    <m/>
    <s v=" "/>
    <s v=" "/>
    <m/>
    <s v=" "/>
    <m/>
    <m/>
    <s v="Manoj Nibrad"/>
    <m/>
    <s v="Open"/>
    <s v="Open"/>
    <s v=" "/>
    <s v=" "/>
    <s v=" "/>
    <m/>
    <m/>
    <m/>
    <m/>
    <m/>
    <m/>
    <s v="MOMBSS"/>
    <s v="Applications/Tools"/>
    <s v="OPEN"/>
    <m/>
    <m/>
    <m/>
    <m/>
    <e v="#N/A"/>
    <m/>
    <n v="1"/>
    <x v="0"/>
  </r>
  <r>
    <n v="1306"/>
    <s v="M6"/>
    <x v="1"/>
    <d v="2023-03-27T00:00:00"/>
    <m/>
    <m/>
    <m/>
    <s v="NOC Operationalization"/>
    <s v="Handbook &amp; SOPs"/>
    <s v="Clear accountability and responsibility of SMEs, along with an presented RASCI matrix"/>
    <m/>
    <s v="Critical"/>
    <s v="Completed"/>
    <m/>
    <s v="NSO"/>
    <s v=" "/>
    <s v="Closed"/>
    <s v="23-Sep-25: Approved shall be closed"/>
    <m/>
    <m/>
    <s v="Sivaprasad"/>
    <m/>
    <m/>
    <s v="COMPLETED &amp; APPROVED"/>
    <s v=" "/>
    <s v=" "/>
    <s v=" "/>
    <m/>
    <m/>
    <m/>
    <m/>
    <m/>
    <m/>
    <s v="MOMNOC Operationalization"/>
    <s v="Network"/>
    <s v="CLOSED"/>
    <m/>
    <m/>
    <m/>
    <d v="2025-09-23T00:00:00"/>
    <s v="Artefacts not Required"/>
    <m/>
    <n v="1"/>
    <x v="1"/>
  </r>
  <r>
    <n v="1307"/>
    <s v="M60"/>
    <x v="1"/>
    <d v="2023-06-28T00:00:00"/>
    <m/>
    <m/>
    <m/>
    <s v="NOC Operationalization"/>
    <s v="Handbook &amp; SOPs"/>
    <s v="Classification of Procedures and processes from ITIL and eTOM"/>
    <m/>
    <s v="Critical"/>
    <s v="Open"/>
    <m/>
    <s v=" "/>
    <s v=" "/>
    <s v="Closed"/>
    <s v="23-Sep-25: Approved shall be closed"/>
    <m/>
    <m/>
    <s v="Sivaprasad"/>
    <m/>
    <m/>
    <s v="COMPLETED &amp; APPROVED"/>
    <s v=" "/>
    <s v=" "/>
    <s v=" "/>
    <m/>
    <m/>
    <m/>
    <m/>
    <m/>
    <m/>
    <s v="MOMNOC Operationalization"/>
    <s v="Network"/>
    <s v="CLOSED"/>
    <m/>
    <m/>
    <m/>
    <d v="2025-09-23T00:00:00"/>
    <s v="Artefacts not Required"/>
    <m/>
    <n v="1"/>
    <x v="1"/>
  </r>
  <r>
    <n v="1308"/>
    <s v="M600"/>
    <x v="1"/>
    <d v="2024-02-16T00:00:00"/>
    <m/>
    <m/>
    <m/>
    <s v="BSS"/>
    <s v="WFM Application"/>
    <s v="Generate customer signoff through WFM and create separate tabs for storing OTDR traces and customer signoff"/>
    <m/>
    <s v="NON-Critical"/>
    <s v="Open"/>
    <m/>
    <s v=" "/>
    <s v=" "/>
    <m/>
    <s v=" "/>
    <m/>
    <m/>
    <s v="Manoj Nibrad"/>
    <m/>
    <s v="Open"/>
    <s v="Open"/>
    <s v=" "/>
    <s v=" "/>
    <s v=" "/>
    <m/>
    <m/>
    <m/>
    <m/>
    <m/>
    <m/>
    <s v="MOMBSS"/>
    <s v="Applications/Tools"/>
    <s v="OPEN"/>
    <m/>
    <m/>
    <m/>
    <m/>
    <e v="#N/A"/>
    <m/>
    <n v="1"/>
    <x v="0"/>
  </r>
  <r>
    <n v="1309"/>
    <s v="M601"/>
    <x v="1"/>
    <d v="2023-07-03T00:00:00"/>
    <m/>
    <m/>
    <m/>
    <s v="Security &amp; Regulatory Compliance"/>
    <s v="Internal Audit"/>
    <s v="Security Audit"/>
    <m/>
    <s v="Critical"/>
    <s v="Open"/>
    <m/>
    <s v=" "/>
    <s v=" "/>
    <m/>
    <s v=" "/>
    <m/>
    <m/>
    <s v="Sarmendra"/>
    <m/>
    <s v="Open"/>
    <s v="Open"/>
    <s v=" "/>
    <s v=" "/>
    <s v=" "/>
    <m/>
    <m/>
    <m/>
    <m/>
    <m/>
    <m/>
    <s v="MOMSecurity &amp; Regulatory Compliance"/>
    <s v="Security"/>
    <s v="OPEN"/>
    <m/>
    <m/>
    <m/>
    <m/>
    <e v="#N/A"/>
    <m/>
    <n v="1"/>
    <x v="0"/>
  </r>
  <r>
    <n v="1310"/>
    <s v="M602"/>
    <x v="1"/>
    <d v="2023-07-03T00:00:00"/>
    <m/>
    <m/>
    <m/>
    <s v="Security &amp; Regulatory Compliance"/>
    <s v="Internal Security"/>
    <s v="Acceptable Usage of information"/>
    <m/>
    <s v="Critical"/>
    <s v="Open"/>
    <m/>
    <s v=" "/>
    <s v=" "/>
    <m/>
    <s v=" "/>
    <m/>
    <m/>
    <s v="Sarmendra"/>
    <m/>
    <s v="Open"/>
    <s v="Open"/>
    <s v=" "/>
    <s v=" "/>
    <s v=" "/>
    <m/>
    <m/>
    <m/>
    <m/>
    <m/>
    <m/>
    <s v="MOMSecurity &amp; Regulatory Compliance"/>
    <s v="Security"/>
    <s v="OPEN"/>
    <m/>
    <m/>
    <m/>
    <m/>
    <e v="#N/A"/>
    <m/>
    <n v="1"/>
    <x v="0"/>
  </r>
  <r>
    <n v="1311"/>
    <s v="M603"/>
    <x v="1"/>
    <d v="2023-07-03T00:00:00"/>
    <m/>
    <m/>
    <m/>
    <s v="Security &amp; Regulatory Compliance"/>
    <s v="Safety"/>
    <s v="ERT and mock drills"/>
    <m/>
    <s v="Critical"/>
    <s v="Open"/>
    <m/>
    <s v=" "/>
    <s v=" "/>
    <m/>
    <s v="Mock drills, safety briefing and training is done"/>
    <m/>
    <m/>
    <s v="Srinivas Kommreddy"/>
    <m/>
    <m/>
    <s v="CLOSURE REVIEW PENDING "/>
    <s v=" "/>
    <s v=" "/>
    <s v=" "/>
    <m/>
    <m/>
    <m/>
    <m/>
    <m/>
    <m/>
    <s v="MOMSecurity &amp; Regulatory Compliance"/>
    <s v="Security"/>
    <s v="OPEN"/>
    <m/>
    <m/>
    <m/>
    <m/>
    <s v="Artefacts to be uploaded"/>
    <m/>
    <n v="1"/>
    <x v="2"/>
  </r>
  <r>
    <n v="1312"/>
    <s v="M604"/>
    <x v="1"/>
    <d v="2023-07-03T00:00:00"/>
    <m/>
    <m/>
    <m/>
    <s v="Security &amp; Regulatory Compliance"/>
    <s v="Internal Security"/>
    <s v="Gate pass for materials"/>
    <m/>
    <s v="Critical"/>
    <s v="Open"/>
    <m/>
    <s v=" "/>
    <s v=" "/>
    <m/>
    <s v="Gate pass process in place at TNOC"/>
    <m/>
    <m/>
    <s v="Srinivas Kommreddy"/>
    <m/>
    <m/>
    <s v="CLOSURE REVIEW PENDING "/>
    <s v=" "/>
    <s v=" "/>
    <s v=" "/>
    <m/>
    <m/>
    <m/>
    <m/>
    <m/>
    <m/>
    <s v="MOMSecurity &amp; Regulatory Compliance"/>
    <s v="Security"/>
    <s v="OPEN"/>
    <m/>
    <m/>
    <m/>
    <m/>
    <s v="Artefacts to be uploaded"/>
    <m/>
    <n v="1"/>
    <x v="2"/>
  </r>
  <r>
    <n v="1313"/>
    <s v="M605"/>
    <x v="1"/>
    <d v="2023-07-03T00:00:00"/>
    <m/>
    <m/>
    <m/>
    <s v="Security &amp; Regulatory Compliance"/>
    <s v="Internal Security"/>
    <s v="VAPT"/>
    <m/>
    <s v="Critical"/>
    <s v="Open"/>
    <m/>
    <s v=" "/>
    <s v=" "/>
    <m/>
    <s v=" "/>
    <m/>
    <m/>
    <s v="Sarmendra"/>
    <m/>
    <s v="Open"/>
    <s v="Open"/>
    <s v=" "/>
    <s v=" "/>
    <s v=" "/>
    <m/>
    <m/>
    <m/>
    <m/>
    <m/>
    <m/>
    <s v="MOMSecurity &amp; Regulatory Compliance"/>
    <s v="Security"/>
    <s v="OPEN"/>
    <m/>
    <m/>
    <m/>
    <m/>
    <e v="#N/A"/>
    <m/>
    <n v="1"/>
    <x v="0"/>
  </r>
  <r>
    <n v="1314"/>
    <s v="M606"/>
    <x v="1"/>
    <d v="2023-07-03T00:00:00"/>
    <m/>
    <m/>
    <m/>
    <s v="Security &amp; Regulatory Compliance"/>
    <s v="Internal Security"/>
    <s v="Security Incident management"/>
    <m/>
    <s v="Critical"/>
    <s v="Open"/>
    <m/>
    <s v=" "/>
    <s v=" "/>
    <m/>
    <s v=" "/>
    <m/>
    <m/>
    <s v="Sarmendra"/>
    <m/>
    <s v="Open"/>
    <s v="Open"/>
    <s v=" "/>
    <s v=" "/>
    <s v=" "/>
    <m/>
    <m/>
    <m/>
    <m/>
    <m/>
    <m/>
    <s v="MOMSecurity &amp; Regulatory Compliance"/>
    <s v="Security"/>
    <s v="OPEN"/>
    <m/>
    <m/>
    <m/>
    <m/>
    <e v="#N/A"/>
    <m/>
    <n v="1"/>
    <x v="0"/>
  </r>
  <r>
    <n v="1315"/>
    <s v="M607"/>
    <x v="1"/>
    <d v="2023-07-03T00:00:00"/>
    <m/>
    <m/>
    <m/>
    <s v="Security &amp; Regulatory Compliance"/>
    <s v="Safety"/>
    <s v="Training"/>
    <m/>
    <s v="Critical"/>
    <s v="Open"/>
    <m/>
    <s v=" "/>
    <s v=" "/>
    <m/>
    <s v="Mock drills, safety briefing and training is done"/>
    <m/>
    <m/>
    <s v="Srinivas Kommreddy"/>
    <m/>
    <m/>
    <s v="CLOSURE REVIEW PENDING "/>
    <s v=" "/>
    <s v=" "/>
    <s v=" "/>
    <m/>
    <m/>
    <m/>
    <m/>
    <m/>
    <m/>
    <s v="MOMSecurity &amp; Regulatory Compliance"/>
    <s v="Security"/>
    <s v="OPEN"/>
    <m/>
    <m/>
    <m/>
    <m/>
    <s v="Artefacts to be uploaded"/>
    <m/>
    <n v="1"/>
    <x v="2"/>
  </r>
  <r>
    <n v="1316"/>
    <s v="M608"/>
    <x v="1"/>
    <d v="2023-07-03T00:00:00"/>
    <m/>
    <m/>
    <m/>
    <s v="Security &amp; Regulatory Compliance"/>
    <s v="Internal Security"/>
    <s v="Assest Management"/>
    <m/>
    <s v="Critical"/>
    <s v="Open"/>
    <m/>
    <s v=" "/>
    <s v=" "/>
    <m/>
    <s v=" "/>
    <m/>
    <m/>
    <s v="Sarmendra"/>
    <m/>
    <s v="Open"/>
    <s v="Open"/>
    <s v=" "/>
    <s v=" "/>
    <s v=" "/>
    <m/>
    <m/>
    <m/>
    <m/>
    <m/>
    <m/>
    <s v="MOMSecurity &amp; Regulatory Compliance"/>
    <s v="Security"/>
    <s v="OPEN"/>
    <m/>
    <m/>
    <m/>
    <m/>
    <e v="#N/A"/>
    <m/>
    <n v="1"/>
    <x v="0"/>
  </r>
  <r>
    <n v="1317"/>
    <s v="M609"/>
    <x v="1"/>
    <d v="2023-07-03T00:00:00"/>
    <m/>
    <m/>
    <m/>
    <s v="Security &amp; Regulatory Compliance"/>
    <s v="Internal Security"/>
    <s v="Crytography"/>
    <m/>
    <s v="Critical"/>
    <s v="Open"/>
    <m/>
    <s v=" "/>
    <s v=" "/>
    <m/>
    <s v=" "/>
    <m/>
    <m/>
    <s v="Sarmendra"/>
    <m/>
    <s v="Open"/>
    <s v="Open"/>
    <s v=" "/>
    <s v=" "/>
    <s v=" "/>
    <m/>
    <m/>
    <m/>
    <m/>
    <m/>
    <m/>
    <s v="MOMSecurity &amp; Regulatory Compliance"/>
    <s v="Security"/>
    <s v="OPEN"/>
    <m/>
    <m/>
    <m/>
    <m/>
    <e v="#N/A"/>
    <m/>
    <n v="1"/>
    <x v="0"/>
  </r>
  <r>
    <n v="1318"/>
    <s v="M61"/>
    <x v="1"/>
    <d v="2023-06-28T00:00:00"/>
    <m/>
    <m/>
    <m/>
    <s v="NOC Operationalization"/>
    <s v="Resource Related"/>
    <s v="L&amp;T with ITIL or eTOM certifications"/>
    <m/>
    <s v="Critical"/>
    <s v="Open"/>
    <m/>
    <s v=" "/>
    <s v=" "/>
    <s v="WIP"/>
    <s v=" "/>
    <s v="L&amp;T"/>
    <s v="Sivaprasad"/>
    <s v="Sivaprasad"/>
    <m/>
    <s v="Open"/>
    <s v="WIP"/>
    <s v=" "/>
    <s v=" "/>
    <s v=" "/>
    <m/>
    <m/>
    <m/>
    <m/>
    <m/>
    <m/>
    <s v="MOMNOC Operationalization"/>
    <s v="Network"/>
    <s v="OPEN"/>
    <m/>
    <m/>
    <m/>
    <m/>
    <m/>
    <m/>
    <n v="1"/>
    <x v="0"/>
  </r>
  <r>
    <n v="1319"/>
    <s v="M610"/>
    <x v="1"/>
    <d v="2023-07-03T00:00:00"/>
    <m/>
    <m/>
    <m/>
    <s v="Security &amp; Regulatory Compliance"/>
    <s v="Internal Security"/>
    <s v="Access control "/>
    <m/>
    <s v="Critical"/>
    <s v="Open"/>
    <m/>
    <s v=" "/>
    <s v=" "/>
    <m/>
    <s v="Physical access control in place at TNOC. FOr system Access control, this is duplicate point"/>
    <m/>
    <m/>
    <s v="Sarmendra"/>
    <m/>
    <m/>
    <s v="CLOSURE REVIEW PENDING "/>
    <s v=" "/>
    <s v=" "/>
    <s v=" "/>
    <m/>
    <m/>
    <m/>
    <m/>
    <m/>
    <m/>
    <s v="MOMSecurity &amp; Regulatory Compliance"/>
    <s v="Security"/>
    <s v="OPEN"/>
    <m/>
    <m/>
    <m/>
    <m/>
    <s v="Artefacts to be Submitted"/>
    <m/>
    <n v="1"/>
    <x v="2"/>
  </r>
  <r>
    <n v="1320"/>
    <s v="M611"/>
    <x v="1"/>
    <d v="2023-07-04T00:00:00"/>
    <s v="P3"/>
    <m/>
    <m/>
    <s v="NOC Operationalization"/>
    <s v="Operational Handbook"/>
    <s v="Incorporate changes into the proposed operational framework as per T-Fiber's review, including adding a Vision and Mission statement, identifying additional relevant processes, updating the organisation structure, and correcting inconsistencies in the documentation of processes."/>
    <m/>
    <s v="Critical"/>
    <s v="Open"/>
    <m/>
    <s v=" "/>
    <s v=" "/>
    <m/>
    <s v="SOPs approved, have flow diagrams"/>
    <m/>
    <m/>
    <s v="Ahmad"/>
    <d v="2025-09-20T00:00:00"/>
    <m/>
    <s v="COMPLETED &amp; APPROVED"/>
    <s v=" "/>
    <s v=" "/>
    <s v=" "/>
    <m/>
    <m/>
    <m/>
    <m/>
    <m/>
    <m/>
    <s v="MOMNOC Operationalization"/>
    <s v="Network"/>
    <s v="CLOSED"/>
    <m/>
    <m/>
    <s v="Documentation"/>
    <d v="2025-09-24T00:00:00"/>
    <s v="\\172.28.9.23\tnocreports\Approved Process and SOP_ T Fiber\SOP"/>
    <m/>
    <n v="1"/>
    <x v="1"/>
  </r>
  <r>
    <n v="1321"/>
    <s v="M612"/>
    <x v="1"/>
    <d v="2023-07-04T00:00:00"/>
    <m/>
    <m/>
    <m/>
    <s v="NOC Operationalization"/>
    <s v="Operational Handbook"/>
    <s v="Detail flow charts of the processes into SOPs."/>
    <m/>
    <s v="Critical"/>
    <s v="Open"/>
    <m/>
    <s v=" "/>
    <s v=" "/>
    <s v="Artefacts to be submitted"/>
    <s v="24-Sep-25: Updated Document Shared 23-Aug-23"/>
    <m/>
    <m/>
    <s v="Siva Kumar"/>
    <m/>
    <m/>
    <s v="COMPLETED &amp; APPROVED"/>
    <s v=" "/>
    <s v=" "/>
    <s v=" "/>
    <m/>
    <m/>
    <m/>
    <m/>
    <m/>
    <m/>
    <s v="MOMNOC Operationalization"/>
    <s v="Network"/>
    <s v="CLOSED"/>
    <m/>
    <m/>
    <m/>
    <d v="2025-09-24T00:00:00"/>
    <s v="\\172.28.9.34\Artefacts_T-Fiber TNOC Tracker\HELPDESK\M104,105,109,111,113,115,122,123,127,128,130,132,162"/>
    <m/>
    <n v="1"/>
    <x v="1"/>
  </r>
  <r>
    <n v="1322"/>
    <s v="M613"/>
    <x v="1"/>
    <d v="2023-07-04T00:00:00"/>
    <m/>
    <s v="OSS"/>
    <s v="OSS"/>
    <s v="OSS"/>
    <s v="O&amp;M Strategy"/>
    <s v="Justify the use of the implemented HPSM tool as best suited to ITIL compliant processes."/>
    <m/>
    <s v="Critical"/>
    <s v="Open"/>
    <m/>
    <s v=" "/>
    <s v=" "/>
    <m/>
    <m/>
    <m/>
    <m/>
    <s v="Suresh Pawar"/>
    <m/>
    <m/>
    <s v="CLOSURE REVIEW PENDING "/>
    <s v="AD-UT-Tfiber"/>
    <d v="2025-09-12T00:00:00"/>
    <s v="\\172.28.9.34\SHARE DRIVE\Artefacts_T-Fiber TNOC Tracker\OSS"/>
    <m/>
    <m/>
    <m/>
    <m/>
    <m/>
    <m/>
    <s v="MOMOSS"/>
    <s v="Applications/Tools"/>
    <s v="OPEN"/>
    <s v="COMPLETED"/>
    <n v="0"/>
    <m/>
    <m/>
    <m/>
    <m/>
    <n v="1"/>
    <x v="2"/>
  </r>
  <r>
    <n v="1323"/>
    <s v="M614"/>
    <x v="1"/>
    <d v="2023-07-04T00:00:00"/>
    <m/>
    <m/>
    <m/>
    <s v="NOC Operationalization"/>
    <s v="O&amp;M Strategy"/>
    <s v="Revert on the segregation of current, interim, and final organisation structure along with the timelines in which these should be applicable."/>
    <m/>
    <s v="Critical"/>
    <s v="Open"/>
    <m/>
    <s v=" "/>
    <s v=" "/>
    <s v="Closed"/>
    <s v="23-Sep-25: Approved shall be closed"/>
    <m/>
    <m/>
    <s v="Sivaprasad"/>
    <m/>
    <m/>
    <s v="COMPLETED &amp; APPROVED"/>
    <s v=" "/>
    <s v=" "/>
    <s v=" "/>
    <m/>
    <m/>
    <m/>
    <m/>
    <m/>
    <m/>
    <s v="MOMNOC Operationalization"/>
    <s v="Network"/>
    <s v="CLOSED"/>
    <m/>
    <m/>
    <m/>
    <d v="2025-09-23T00:00:00"/>
    <s v="Artefacts not Required"/>
    <m/>
    <n v="1"/>
    <x v="1"/>
  </r>
  <r>
    <n v="1324"/>
    <s v="M615"/>
    <x v="1"/>
    <d v="2023-07-04T00:00:00"/>
    <m/>
    <m/>
    <m/>
    <s v="NOC Operationalization"/>
    <s v="Hiddencove suggestions"/>
    <s v="Include the processes recommended by the external auditor (Hiddencove) such as Handover deployment to Operation process, Service Request Process, Configuration Management, Asset Management, Critical Event Management, Site Access Management, Handover Deployment to Operations Process (Transition Process)."/>
    <m/>
    <s v="Critical"/>
    <s v="Open"/>
    <m/>
    <s v=" "/>
    <s v=" "/>
    <s v="WIP"/>
    <s v=" "/>
    <s v="L&amp;T"/>
    <s v="Sivaprasad"/>
    <s v="Sivaprasad"/>
    <m/>
    <s v="Open"/>
    <s v="WIP"/>
    <s v=" "/>
    <s v=" "/>
    <s v=" "/>
    <m/>
    <m/>
    <m/>
    <m/>
    <m/>
    <m/>
    <s v="MOMNOC Operationalization"/>
    <s v="Network"/>
    <s v="OPEN"/>
    <m/>
    <m/>
    <m/>
    <m/>
    <m/>
    <m/>
    <n v="1"/>
    <x v="0"/>
  </r>
  <r>
    <n v="1325"/>
    <s v="M616"/>
    <x v="1"/>
    <d v="2023-07-04T00:00:00"/>
    <m/>
    <m/>
    <m/>
    <s v="NOC Operationalization"/>
    <s v="O&amp;M Strategy"/>
    <s v="Include a Continuous Improvement framework covering the process of identification/initiation of the areas for continuous improvement on a regular basis. Standard frameworks like KAIZEN Or PDCA are suggested."/>
    <m/>
    <s v="Critical"/>
    <s v="Open"/>
    <m/>
    <s v=" "/>
    <s v=" "/>
    <s v="Closed"/>
    <s v="23-Sep-25: Approved shall be closed"/>
    <m/>
    <m/>
    <s v="Sivaprasad"/>
    <m/>
    <m/>
    <s v="COMPLETED &amp; APPROVED"/>
    <s v=" "/>
    <s v=" "/>
    <s v=" "/>
    <m/>
    <m/>
    <m/>
    <m/>
    <m/>
    <m/>
    <s v="MOMNOC Operationalization"/>
    <s v="Network"/>
    <s v="CLOSED"/>
    <m/>
    <m/>
    <m/>
    <d v="2025-09-23T00:00:00"/>
    <s v="Artefacts not Required"/>
    <m/>
    <n v="1"/>
    <x v="1"/>
  </r>
  <r>
    <n v="1326"/>
    <s v="M617"/>
    <x v="1"/>
    <d v="2023-07-04T00:00:00"/>
    <s v="P3"/>
    <m/>
    <m/>
    <s v="NOC Operationalization"/>
    <s v="Escalation Matrix"/>
    <s v="Include aspects like document processes, RASCI &amp; Escalation Matrix in NOC Operational Framework."/>
    <m/>
    <s v="Critical"/>
    <s v="Open"/>
    <m/>
    <s v=" "/>
    <s v=" "/>
    <m/>
    <s v=" "/>
    <m/>
    <m/>
    <s v="Ahmad"/>
    <d v="2025-10-07T00:00:00"/>
    <s v="Open"/>
    <s v="Open"/>
    <s v=" "/>
    <s v=" "/>
    <s v=" "/>
    <m/>
    <m/>
    <m/>
    <m/>
    <m/>
    <m/>
    <s v="MOMNOC Operationalization"/>
    <s v="Network"/>
    <s v="OPEN"/>
    <m/>
    <m/>
    <s v="Documentation"/>
    <m/>
    <e v="#N/A"/>
    <m/>
    <n v="1"/>
    <x v="0"/>
  </r>
  <r>
    <n v="1327"/>
    <s v="M618"/>
    <x v="1"/>
    <d v="2023-07-04T00:00:00"/>
    <m/>
    <m/>
    <m/>
    <s v="NOC Operationalization"/>
    <s v="O&amp;M Strategy"/>
    <s v="Highlight the processes that will be implemented and ready by 15th August ’23 and provide a roadmap of which module will be ready by when."/>
    <m/>
    <s v="Critical"/>
    <s v="Open"/>
    <m/>
    <s v=" "/>
    <s v=" "/>
    <s v="Closed"/>
    <s v="23-Sep-25: Approved shall be closed"/>
    <m/>
    <m/>
    <s v="Sivaprasad"/>
    <m/>
    <m/>
    <s v="COMPLETED &amp; APPROVED"/>
    <s v=" "/>
    <s v=" "/>
    <s v=" "/>
    <m/>
    <m/>
    <m/>
    <m/>
    <m/>
    <m/>
    <s v="MOMNOC Operationalization"/>
    <s v="Network"/>
    <s v="CLOSED"/>
    <m/>
    <m/>
    <m/>
    <d v="2025-09-23T00:00:00"/>
    <s v="Artefacts not Required"/>
    <m/>
    <n v="1"/>
    <x v="1"/>
  </r>
  <r>
    <n v="1328"/>
    <s v="M619"/>
    <x v="1"/>
    <d v="2023-07-04T00:00:00"/>
    <s v="P3"/>
    <m/>
    <m/>
    <s v="NOC Operationalization"/>
    <s v="Escalation Matrix"/>
    <s v="Define clear roles and responsibilities related to L1, L2 &amp; L3 with an appropriate number of resources which should be according to the fault rates."/>
    <m/>
    <s v="Critical"/>
    <s v="Open"/>
    <m/>
    <s v=" "/>
    <s v=" "/>
    <m/>
    <s v="24-Sep-25: Updated Document Shared 23-Aug-23"/>
    <m/>
    <m/>
    <s v="Ahmad"/>
    <m/>
    <m/>
    <s v="COMPLETED &amp; APPROVED"/>
    <s v=" "/>
    <s v=" "/>
    <s v=" "/>
    <m/>
    <m/>
    <m/>
    <m/>
    <m/>
    <m/>
    <s v="MOMNOC Operationalization"/>
    <s v="Network"/>
    <s v="CLOSED"/>
    <m/>
    <m/>
    <s v="Not related to delivery"/>
    <d v="2025-09-24T00:00:00"/>
    <s v="\\172.28.9.23\tnocreports\TNOC Manpower_CVs\NOC Resources Details &amp; Roles"/>
    <m/>
    <n v="1"/>
    <x v="1"/>
  </r>
  <r>
    <n v="1329"/>
    <s v="M62"/>
    <x v="1"/>
    <d v="2023-06-28T00:00:00"/>
    <s v="P3"/>
    <m/>
    <m/>
    <s v="NOC Operationalization"/>
    <s v="Handbook &amp; SOPs"/>
    <s v="All KPIs details submission"/>
    <m/>
    <s v="Critical"/>
    <s v="Completed"/>
    <m/>
    <s v=" "/>
    <s v=" "/>
    <m/>
    <s v="NOC KPI report for submitted and signed for Oct24 to Dec24. Jan to March25 KPI submitted but sign-off pending with TFiber"/>
    <m/>
    <m/>
    <s v="Ahmad"/>
    <d v="2025-09-20T00:00:00"/>
    <m/>
    <s v="COMPLETED &amp; APPROVED"/>
    <s v=" "/>
    <s v=" "/>
    <s v=" "/>
    <m/>
    <m/>
    <m/>
    <m/>
    <m/>
    <m/>
    <s v="MOMNOC Operationalization"/>
    <s v="Network"/>
    <s v="CLOSED"/>
    <m/>
    <m/>
    <s v="Documentation"/>
    <d v="2025-09-24T00:00:00"/>
    <s v="\\172.28.9.23\tnocreports\Monthly KPI Reports\FY 24-25\NOV-24\Interim NOC KPI for Signoff_ NOV-24"/>
    <m/>
    <n v="1"/>
    <x v="1"/>
  </r>
  <r>
    <n v="1330"/>
    <s v="M620"/>
    <x v="1"/>
    <d v="2023-07-04T00:00:00"/>
    <m/>
    <m/>
    <m/>
    <s v="NOC Operationalization"/>
    <s v="GIS"/>
    <s v="Ensure the coverage of GIS operations as part of a single integrated picture of NOC, Field including handovers to/from Field and NOC."/>
    <m/>
    <s v="Critical"/>
    <s v="Open"/>
    <m/>
    <s v=" "/>
    <s v=" "/>
    <s v="Closed"/>
    <s v="23-Sep-25: Approved shall be closed"/>
    <m/>
    <m/>
    <s v="Sivaprasad"/>
    <m/>
    <m/>
    <s v="COMPLETED &amp; APPROVED"/>
    <s v=" "/>
    <s v=" "/>
    <s v=" "/>
    <m/>
    <m/>
    <m/>
    <m/>
    <m/>
    <m/>
    <s v="MOMNOC Operationalization"/>
    <s v="Network"/>
    <s v="CLOSED"/>
    <m/>
    <m/>
    <m/>
    <d v="2025-09-23T00:00:00"/>
    <s v="Artefacts not Required"/>
    <m/>
    <n v="1"/>
    <x v="1"/>
  </r>
  <r>
    <n v="1331"/>
    <s v="M621"/>
    <x v="1"/>
    <d v="2023-07-04T00:00:00"/>
    <m/>
    <m/>
    <m/>
    <s v="Helpdesk"/>
    <s v="Helpdesk"/>
    <s v="Evaluate the readiness of the current Helpdesk to start taking calls for GI and validate the sufficiency of the Helpdesk based on the fault rate, waiting time for each agent etc. by 15th July'23"/>
    <m/>
    <s v="Critical"/>
    <s v="Open"/>
    <m/>
    <s v=" "/>
    <s v=" "/>
    <s v="Closed"/>
    <s v="24-Sep-25: Approved and shall be closed_x000a_11-Sep-25: Changed and operational Now"/>
    <m/>
    <m/>
    <s v="Siva Kumar"/>
    <m/>
    <m/>
    <s v="COMPLETED &amp; APPROVED"/>
    <s v=" "/>
    <s v=" "/>
    <s v=" "/>
    <m/>
    <m/>
    <m/>
    <m/>
    <m/>
    <m/>
    <s v="MOMHelpdesk"/>
    <s v="Helpdesk (Contact Center)"/>
    <s v="CLOSED"/>
    <m/>
    <m/>
    <m/>
    <d v="2025-09-24T00:00:00"/>
    <s v="\\172.28.9.34\Artefacts_T-Fiber TNOC Tracker\HELPDESK\M117,126,728"/>
    <m/>
    <n v="1"/>
    <x v="1"/>
  </r>
  <r>
    <n v="1332"/>
    <s v="M622"/>
    <x v="1"/>
    <d v="2023-07-04T00:00:00"/>
    <s v="P3"/>
    <m/>
    <m/>
    <s v="NOC Operationalization"/>
    <s v="O&amp;M Strategy"/>
    <s v="Submission of the proposed TNOC Operational Framework document on 9th July ’23 for review."/>
    <m/>
    <s v="Critical"/>
    <s v="Open"/>
    <m/>
    <s v=" "/>
    <s v=" "/>
    <m/>
    <s v="223-Sep-25: Artefacts uploded"/>
    <m/>
    <m/>
    <s v="Ahmad"/>
    <d v="2025-10-07T00:00:00"/>
    <m/>
    <s v="COMPLETED &amp; APPROVED"/>
    <s v=" "/>
    <s v=" "/>
    <s v=" "/>
    <m/>
    <m/>
    <m/>
    <m/>
    <m/>
    <m/>
    <s v="MOMNOC Operationalization"/>
    <s v="Network"/>
    <s v="CLOSED"/>
    <m/>
    <m/>
    <s v="Documentation"/>
    <d v="2025-09-22T00:00:00"/>
    <s v="\\172.28.9.34\Artefacts_T-Fiber TNOC Tracker\TNOC\M622"/>
    <m/>
    <n v="1"/>
    <x v="1"/>
  </r>
  <r>
    <n v="1333"/>
    <s v="M623"/>
    <x v="1"/>
    <d v="2023-07-04T00:00:00"/>
    <m/>
    <m/>
    <m/>
    <s v="NOC Operationalization"/>
    <s v="O&amp;M Strategy"/>
    <s v="Next review on Operational Framework by 11th July ’23."/>
    <m/>
    <s v="Critical"/>
    <s v="Open"/>
    <m/>
    <s v=" "/>
    <s v=" "/>
    <s v="Closed"/>
    <s v="23-Sep-25: Approved shall be closed"/>
    <m/>
    <m/>
    <s v="Sivaprasad"/>
    <m/>
    <m/>
    <s v="COMPLETED &amp; APPROVED"/>
    <s v=" "/>
    <s v=" "/>
    <s v=" "/>
    <m/>
    <m/>
    <m/>
    <m/>
    <m/>
    <m/>
    <s v="MOMNOC Operationalization"/>
    <s v="Network"/>
    <s v="CLOSED"/>
    <m/>
    <m/>
    <m/>
    <d v="2025-09-23T00:00:00"/>
    <s v="Artefacts not Required"/>
    <m/>
    <n v="1"/>
    <x v="1"/>
  </r>
  <r>
    <n v="1334"/>
    <s v="M624"/>
    <x v="1"/>
    <d v="2023-07-04T00:00:00"/>
    <m/>
    <m/>
    <m/>
    <s v="NOC Operationalization"/>
    <s v="O&amp;M Strategy"/>
    <s v="Develop a process and framework for order fulfillment, ensuring that all applications and tools are ready for production."/>
    <m/>
    <s v="Critical"/>
    <s v="Open"/>
    <m/>
    <s v=" "/>
    <s v=" "/>
    <s v="WIP"/>
    <s v=" "/>
    <s v="L&amp;T"/>
    <s v="Sivaprasad"/>
    <s v="Sivaprasad"/>
    <m/>
    <s v="Open"/>
    <s v="WIP"/>
    <s v=" "/>
    <s v=" "/>
    <s v=" "/>
    <m/>
    <m/>
    <m/>
    <m/>
    <m/>
    <m/>
    <s v="MOMNOC Operationalization"/>
    <s v="Network"/>
    <s v="OPEN"/>
    <m/>
    <m/>
    <m/>
    <m/>
    <m/>
    <m/>
    <n v="1"/>
    <x v="0"/>
  </r>
  <r>
    <n v="1335"/>
    <s v="M625"/>
    <x v="1"/>
    <d v="2023-07-04T00:00:00"/>
    <m/>
    <m/>
    <m/>
    <s v="NOC Operationalization"/>
    <s v="O&amp;M Strategy"/>
    <s v="Prepare a more comprehensive plan for product catalog and infrastructure management and maintenance."/>
    <m/>
    <s v="Critical"/>
    <s v="Open"/>
    <m/>
    <s v=" "/>
    <s v=" "/>
    <s v="WIP"/>
    <s v=" "/>
    <s v="L&amp;T"/>
    <s v="Sivaprasad"/>
    <s v="Sivaprasad"/>
    <m/>
    <s v="Open"/>
    <s v="WIP"/>
    <s v=" "/>
    <s v=" "/>
    <s v=" "/>
    <m/>
    <m/>
    <m/>
    <m/>
    <m/>
    <m/>
    <s v="MOMNOC Operationalization"/>
    <s v="Network"/>
    <s v="OPEN"/>
    <m/>
    <m/>
    <m/>
    <m/>
    <m/>
    <m/>
    <n v="1"/>
    <x v="0"/>
  </r>
  <r>
    <n v="1336"/>
    <s v="M626"/>
    <x v="1"/>
    <d v="2023-07-04T00:00:00"/>
    <m/>
    <m/>
    <m/>
    <s v="NOC Operationalization"/>
    <s v="O&amp;M Strategy"/>
    <s v="Develop a comprehensive plan for improving network service management and address any issues related to MPLS-related resources."/>
    <m/>
    <s v="Critical"/>
    <s v="Open"/>
    <m/>
    <s v=" "/>
    <s v=" "/>
    <s v="WIP"/>
    <s v=" "/>
    <s v="L&amp;T"/>
    <s v="Sivaprasad"/>
    <s v="Sivaprasad"/>
    <m/>
    <s v="Open"/>
    <s v="WIP"/>
    <s v=" "/>
    <s v=" "/>
    <s v=" "/>
    <m/>
    <m/>
    <m/>
    <m/>
    <m/>
    <m/>
    <s v="MOMNOC Operationalization"/>
    <s v="Network"/>
    <s v="OPEN"/>
    <m/>
    <m/>
    <m/>
    <m/>
    <m/>
    <m/>
    <n v="1"/>
    <x v="0"/>
  </r>
  <r>
    <n v="1337"/>
    <s v="M627"/>
    <x v="1"/>
    <d v="2023-07-04T00:00:00"/>
    <m/>
    <m/>
    <m/>
    <s v="NOC Operationalization"/>
    <s v="Dry Run"/>
    <s v="Schedule the first dry run for the NOC Operationalization for 24th July '23."/>
    <m/>
    <s v="Critical"/>
    <s v="Open"/>
    <m/>
    <s v=" "/>
    <s v=" "/>
    <s v="Closed"/>
    <s v="23-Sep-25: Approved shall be closed"/>
    <m/>
    <m/>
    <s v="Sivaprasad"/>
    <m/>
    <m/>
    <s v="COMPLETED &amp; APPROVED"/>
    <s v=" "/>
    <s v=" "/>
    <s v=" "/>
    <m/>
    <m/>
    <m/>
    <m/>
    <m/>
    <m/>
    <s v="MOMNOC Operationalization"/>
    <s v="Network"/>
    <s v="CLOSED"/>
    <m/>
    <m/>
    <m/>
    <d v="2025-09-23T00:00:00"/>
    <s v="Artefacts not Required"/>
    <m/>
    <n v="1"/>
    <x v="1"/>
  </r>
  <r>
    <n v="1338"/>
    <s v="M628"/>
    <x v="1"/>
    <d v="2023-07-04T00:00:00"/>
    <m/>
    <m/>
    <m/>
    <s v="WFM"/>
    <s v="Mobile Application"/>
    <s v="Develop and present mobile applications that are functional and meet the needs and preferences of users by 15th August '23."/>
    <m/>
    <s v="Critical"/>
    <s v="Open"/>
    <m/>
    <s v=" "/>
    <s v=" "/>
    <m/>
    <m/>
    <m/>
    <m/>
    <s v="Kaushalendra Kumar"/>
    <m/>
    <m/>
    <s v="CLOSURE REVIEW PENDING "/>
    <s v=" "/>
    <s v=" "/>
    <s v=" "/>
    <m/>
    <m/>
    <m/>
    <m/>
    <m/>
    <m/>
    <s v="MOMWFM"/>
    <s v="Applications/Tools"/>
    <s v="OPEN"/>
    <m/>
    <m/>
    <m/>
    <m/>
    <m/>
    <m/>
    <n v="1"/>
    <x v="2"/>
  </r>
  <r>
    <n v="1339"/>
    <s v="M629"/>
    <x v="1"/>
    <d v="2023-07-04T00:00:00"/>
    <m/>
    <m/>
    <m/>
    <s v="NOC Operationalization"/>
    <s v=" "/>
    <s v="The Tools Assigned the Operation to be ready and deployed by 9th July '23."/>
    <m/>
    <s v="Critical"/>
    <s v="Open"/>
    <m/>
    <s v=" "/>
    <s v=" "/>
    <s v="WIP"/>
    <s v=" "/>
    <s v="L&amp;T"/>
    <s v="Sivaprasad"/>
    <s v="Sivaprasad"/>
    <m/>
    <s v="Open"/>
    <s v="WIP"/>
    <s v=" "/>
    <s v=" "/>
    <s v=" "/>
    <m/>
    <m/>
    <m/>
    <m/>
    <m/>
    <m/>
    <s v="MOMNOC Operationalization"/>
    <s v="Network"/>
    <s v="OPEN"/>
    <m/>
    <m/>
    <m/>
    <m/>
    <m/>
    <m/>
    <n v="1"/>
    <x v="0"/>
  </r>
  <r>
    <n v="1340"/>
    <s v="M63"/>
    <x v="1"/>
    <d v="2023-06-28T00:00:00"/>
    <m/>
    <m/>
    <m/>
    <s v="NOC Operationalization"/>
    <s v="Handbook &amp; SOPs"/>
    <s v="The difference between problem and issue management."/>
    <m/>
    <s v="Critical"/>
    <s v="Open"/>
    <m/>
    <s v=" "/>
    <s v=" "/>
    <s v="Closed"/>
    <s v="23-Sep-25: Approved shall be closed"/>
    <m/>
    <m/>
    <s v="Sivaprasad"/>
    <m/>
    <m/>
    <s v="COMPLETED &amp; APPROVED"/>
    <s v=" "/>
    <s v=" "/>
    <s v=" "/>
    <m/>
    <m/>
    <m/>
    <m/>
    <m/>
    <m/>
    <s v="MOMNOC Operationalization"/>
    <s v="Network"/>
    <s v="CLOSED"/>
    <m/>
    <m/>
    <m/>
    <d v="2025-09-23T00:00:00"/>
    <s v="Artefacts not Required"/>
    <m/>
    <n v="1"/>
    <x v="1"/>
  </r>
  <r>
    <n v="1341"/>
    <s v="M630"/>
    <x v="1"/>
    <d v="2023-07-04T00:00:00"/>
    <m/>
    <m/>
    <m/>
    <s v="NOC Operationalization"/>
    <s v=" "/>
    <s v="HLD &amp; LLD Approval: L&amp;T to expedite closure of pending points with daily discussions, aiming for 6th April '23."/>
    <m/>
    <s v="NON-Critical"/>
    <s v="Open"/>
    <m/>
    <s v=" "/>
    <s v=" "/>
    <s v="WIP"/>
    <s v=" "/>
    <s v="L&amp;T"/>
    <s v="Sivaprasad"/>
    <s v="Sivaprasad"/>
    <m/>
    <s v="Open"/>
    <s v="WIP"/>
    <s v=" "/>
    <s v=" "/>
    <s v=" "/>
    <m/>
    <m/>
    <m/>
    <m/>
    <m/>
    <m/>
    <s v="MOMNOC Operationalization"/>
    <s v="Network"/>
    <s v="OPEN"/>
    <m/>
    <m/>
    <m/>
    <m/>
    <m/>
    <m/>
    <n v="1"/>
    <x v="0"/>
  </r>
  <r>
    <n v="1342"/>
    <s v="M631"/>
    <x v="1"/>
    <d v="2023-07-04T00:00:00"/>
    <m/>
    <m/>
    <m/>
    <s v="BSS"/>
    <s v="T-Cell Launch"/>
    <s v="Cell Tower Launch: CRM-based demo by L&amp;T with manual NSO loop and GIS by 27th March '23."/>
    <m/>
    <s v="Critical"/>
    <s v="Open"/>
    <m/>
    <s v=" "/>
    <s v=" "/>
    <m/>
    <s v=" "/>
    <m/>
    <m/>
    <s v="Manoj Nibrad"/>
    <m/>
    <s v="Open"/>
    <s v="Open"/>
    <s v=" "/>
    <s v=" "/>
    <s v=" "/>
    <m/>
    <m/>
    <m/>
    <m/>
    <m/>
    <m/>
    <s v="MOMBSS"/>
    <s v="Applications/Tools"/>
    <s v="OPEN"/>
    <m/>
    <m/>
    <m/>
    <m/>
    <e v="#N/A"/>
    <m/>
    <n v="1"/>
    <x v="0"/>
  </r>
  <r>
    <n v="1343"/>
    <s v="M632"/>
    <x v="1"/>
    <d v="2023-07-04T00:00:00"/>
    <m/>
    <m/>
    <m/>
    <s v="BSS"/>
    <s v="T-Cell Launch"/>
    <s v="Dependencies for Cell Tower Launch: L&amp;T to address payment gateway integration, product catalog sign-off, and E2E flows with T-Fiber approval."/>
    <m/>
    <s v="Critical"/>
    <s v="Open"/>
    <m/>
    <s v=" "/>
    <s v=" "/>
    <m/>
    <s v=" "/>
    <m/>
    <m/>
    <s v="Manoj Nibrad"/>
    <m/>
    <s v="Open"/>
    <s v="Open"/>
    <s v=" "/>
    <s v=" "/>
    <s v=" "/>
    <m/>
    <m/>
    <m/>
    <m/>
    <m/>
    <m/>
    <s v="MOMBSS"/>
    <s v="Applications/Tools"/>
    <s v="OPEN"/>
    <m/>
    <m/>
    <m/>
    <m/>
    <e v="#N/A"/>
    <m/>
    <n v="1"/>
    <x v="0"/>
  </r>
  <r>
    <n v="1344"/>
    <s v="M633"/>
    <x v="1"/>
    <d v="2023-07-04T00:00:00"/>
    <m/>
    <m/>
    <m/>
    <s v="BSS"/>
    <s v="T-Cell Launch"/>
    <s v="GIS Feasibility for Cell Tower: L&amp;T to present an alternative solution within 2 to 3 days and document risks and mitigation for seamless migration."/>
    <m/>
    <s v="Critical"/>
    <s v="Open"/>
    <m/>
    <s v=" "/>
    <s v=" "/>
    <m/>
    <s v=" "/>
    <m/>
    <m/>
    <s v="Manoj Nibrad"/>
    <m/>
    <s v="Open"/>
    <s v="Open"/>
    <s v=" "/>
    <s v=" "/>
    <s v=" "/>
    <m/>
    <m/>
    <m/>
    <m/>
    <m/>
    <m/>
    <s v="MOMBSS"/>
    <s v="Applications/Tools"/>
    <s v="OPEN"/>
    <m/>
    <m/>
    <m/>
    <m/>
    <e v="#N/A"/>
    <m/>
    <n v="1"/>
    <x v="0"/>
  </r>
  <r>
    <n v="1345"/>
    <s v="M634"/>
    <x v="1"/>
    <d v="2023-07-04T00:00:00"/>
    <m/>
    <m/>
    <m/>
    <s v="GIS"/>
    <s v="GIS Completion"/>
    <s v="GIS OEM - Hexagon: L&amp;T to ensure GIS readiness within 2 to 4 weeks for service provisioning automation."/>
    <m/>
    <s v="Critical"/>
    <s v="Open"/>
    <m/>
    <s v=" "/>
    <s v=" "/>
    <m/>
    <m/>
    <m/>
    <m/>
    <s v="Kaushalendra Kumar"/>
    <m/>
    <m/>
    <s v="CLOSURE REVIEW PENDING "/>
    <s v=" "/>
    <s v=" "/>
    <s v=" "/>
    <m/>
    <m/>
    <m/>
    <m/>
    <m/>
    <m/>
    <s v="MOMGIS"/>
    <s v="Applications/Tools"/>
    <s v="OPEN"/>
    <m/>
    <m/>
    <m/>
    <m/>
    <m/>
    <m/>
    <n v="1"/>
    <x v="2"/>
  </r>
  <r>
    <n v="1346"/>
    <s v="M635"/>
    <x v="1"/>
    <d v="2023-07-04T00:00:00"/>
    <m/>
    <m/>
    <m/>
    <s v="OEM Related"/>
    <s v="Security"/>
    <s v="Cisco Firewall Limitation: L&amp;T to demonstrate GI Internet workflow by 5th April '23 and confirm support for full capacity of 30 thousand institutions."/>
    <m/>
    <s v="Critical"/>
    <s v="Open"/>
    <m/>
    <s v=" "/>
    <s v=" "/>
    <s v="Closed"/>
    <s v="23-Sep-25: Approved shall be closed"/>
    <m/>
    <m/>
    <s v="Sivaprasad"/>
    <m/>
    <m/>
    <s v="COMPLETED &amp; APPROVED"/>
    <s v=" "/>
    <s v=" "/>
    <s v=" "/>
    <m/>
    <m/>
    <m/>
    <m/>
    <m/>
    <m/>
    <s v="MOMOEM Related"/>
    <s v="OEM Related Issues"/>
    <s v="CLOSED"/>
    <m/>
    <m/>
    <m/>
    <d v="2025-09-23T00:00:00"/>
    <s v="Artefacts not Required"/>
    <m/>
    <n v="1"/>
    <x v="1"/>
  </r>
  <r>
    <n v="1347"/>
    <s v="M636"/>
    <x v="1"/>
    <d v="2023-07-04T00:00:00"/>
    <m/>
    <m/>
    <m/>
    <s v="PM Tool Issue"/>
    <s v="PM Tool Issue"/>
    <s v="Digital Process for GI Connectivity: L&amp;T to present a plan for digital process and tools usage by 5th April '23, with the possibility of presenting earlier in Cadence calls."/>
    <m/>
    <s v="NON-Critical"/>
    <s v="Open"/>
    <m/>
    <s v=" "/>
    <s v=" "/>
    <s v="Closed"/>
    <s v="23-Sep-25: Approved shall be closed"/>
    <m/>
    <m/>
    <s v="Sivaprasad"/>
    <m/>
    <m/>
    <s v="COMPLETED &amp; APPROVED"/>
    <s v=" "/>
    <s v=" "/>
    <s v=" "/>
    <m/>
    <m/>
    <m/>
    <m/>
    <m/>
    <m/>
    <s v="MOMPM Tool Issue"/>
    <s v="Applications"/>
    <s v="CLOSED"/>
    <m/>
    <m/>
    <m/>
    <d v="2025-09-23T00:00:00"/>
    <s v="Artefacts not Required"/>
    <m/>
    <n v="1"/>
    <x v="1"/>
  </r>
  <r>
    <n v="1348"/>
    <s v="M637"/>
    <x v="1"/>
    <d v="2023-07-04T00:00:00"/>
    <m/>
    <m/>
    <m/>
    <s v="BSS"/>
    <s v="BSS"/>
    <s v="BSS Cadence Calls: L&amp;T to initiate and lead the required Cadence calls to meet project timelines."/>
    <m/>
    <s v="Critical"/>
    <s v="Open"/>
    <m/>
    <s v=" "/>
    <s v=" "/>
    <m/>
    <s v=" "/>
    <m/>
    <m/>
    <s v="Manoj Nibrad"/>
    <m/>
    <s v="Open"/>
    <s v="Open"/>
    <s v=" "/>
    <s v=" "/>
    <s v=" "/>
    <m/>
    <m/>
    <m/>
    <m/>
    <m/>
    <m/>
    <s v="MOMBSS"/>
    <s v="Applications/Tools"/>
    <s v="OPEN"/>
    <m/>
    <m/>
    <m/>
    <m/>
    <e v="#N/A"/>
    <m/>
    <n v="1"/>
    <x v="0"/>
  </r>
  <r>
    <n v="1349"/>
    <s v="M638"/>
    <x v="1"/>
    <d v="2023-07-04T00:00:00"/>
    <m/>
    <m/>
    <m/>
    <s v="NOC Operationalization"/>
    <s v="Resource Augmentation"/>
    <s v="IPMPLS SME Resignation: L&amp;T to address the resignation and retention of the IPMPLS SME."/>
    <m/>
    <s v="Critical"/>
    <s v="Open"/>
    <m/>
    <s v=" "/>
    <s v=" "/>
    <s v="Closed"/>
    <s v="23-Sep-25: Approved shall be closed"/>
    <m/>
    <m/>
    <s v="Sivaprasad"/>
    <m/>
    <m/>
    <s v="COMPLETED &amp; APPROVED"/>
    <s v=" "/>
    <s v=" "/>
    <s v=" "/>
    <m/>
    <m/>
    <m/>
    <m/>
    <m/>
    <m/>
    <s v="MOMNOC Operationalization"/>
    <s v="Network"/>
    <s v="CLOSED"/>
    <m/>
    <m/>
    <m/>
    <d v="2025-09-23T00:00:00"/>
    <s v="Artefacts not Required"/>
    <m/>
    <n v="1"/>
    <x v="1"/>
  </r>
  <r>
    <n v="1350"/>
    <s v="M639"/>
    <x v="1"/>
    <d v="2023-07-04T00:00:00"/>
    <m/>
    <m/>
    <m/>
    <s v="NOC Operationalization"/>
    <s v="Communication Matrix"/>
    <s v="Project SPOC: Mr. Anthony from L&amp;T to coordinate across all domains to deliver the project."/>
    <m/>
    <s v="Critical"/>
    <s v="Open"/>
    <m/>
    <s v=" "/>
    <s v=" "/>
    <s v="Closed"/>
    <s v="23-Sep-25: Approved shall be closed"/>
    <m/>
    <m/>
    <s v="Sivaprasad"/>
    <m/>
    <m/>
    <s v="COMPLETED &amp; APPROVED"/>
    <s v=" "/>
    <s v=" "/>
    <s v=" "/>
    <m/>
    <m/>
    <m/>
    <m/>
    <m/>
    <m/>
    <s v="MOMNOC Operationalization"/>
    <s v="Network"/>
    <s v="CLOSED"/>
    <m/>
    <m/>
    <m/>
    <d v="2025-09-23T00:00:00"/>
    <s v="Artefacts not Required"/>
    <m/>
    <n v="1"/>
    <x v="1"/>
  </r>
  <r>
    <n v="1351"/>
    <s v="M64"/>
    <x v="1"/>
    <d v="2023-06-28T00:00:00"/>
    <m/>
    <m/>
    <m/>
    <s v="NOC Operationalization"/>
    <s v="Handbook &amp; SOPs"/>
    <s v="Establish a configuration management system to monitor all changes in NOC operations"/>
    <m/>
    <s v="Critical"/>
    <s v="Completed"/>
    <m/>
    <s v=" "/>
    <s v=" "/>
    <s v="WIP"/>
    <m/>
    <s v="L&amp;T"/>
    <s v="Sivaprasad"/>
    <s v="Sivaprasad"/>
    <m/>
    <s v="Open"/>
    <s v="WIP"/>
    <s v=" "/>
    <s v=" "/>
    <s v=" "/>
    <m/>
    <m/>
    <m/>
    <m/>
    <m/>
    <m/>
    <s v="MOMNOC Operationalization"/>
    <s v="Network"/>
    <s v="OPEN"/>
    <m/>
    <m/>
    <m/>
    <m/>
    <m/>
    <m/>
    <n v="1"/>
    <x v="0"/>
  </r>
  <r>
    <n v="1352"/>
    <s v="M640"/>
    <x v="1"/>
    <d v="2023-07-04T00:00:00"/>
    <m/>
    <m/>
    <m/>
    <s v="NOC Operationalization"/>
    <s v="Service Solution"/>
    <s v="T-NOC Operationalisation Plan: L&amp;T to present a phased plan on 27th March '23 for minimal readiness by 5th April, stage 2 by 20th April, and stage 3 by 30th April, with the entire T-NOC operational by 30th April and launch by 15th May '23."/>
    <m/>
    <s v="Critical"/>
    <s v="Open"/>
    <m/>
    <s v=" "/>
    <s v=" "/>
    <s v="WIP"/>
    <s v=" "/>
    <s v="L&amp;T"/>
    <s v="Sivaprasad"/>
    <s v="Sivaprasad"/>
    <m/>
    <s v="Open"/>
    <s v="WIP"/>
    <s v=" "/>
    <s v=" "/>
    <s v=" "/>
    <m/>
    <m/>
    <m/>
    <m/>
    <m/>
    <m/>
    <s v="MOMNOC Operationalization"/>
    <s v="Network"/>
    <s v="OPEN"/>
    <m/>
    <m/>
    <m/>
    <m/>
    <m/>
    <m/>
    <n v="1"/>
    <x v="0"/>
  </r>
  <r>
    <n v="1353"/>
    <s v="M641"/>
    <x v="1"/>
    <d v="2023-07-04T00:00:00"/>
    <m/>
    <m/>
    <m/>
    <s v="Field Related"/>
    <s v="Resource Augmentation"/>
    <s v="Resource Deployment for District Delivery: L&amp;T to ramp up resources to meet the delivery target of five and a half districts by 7th April '23."/>
    <m/>
    <s v="Critical"/>
    <s v="Open"/>
    <m/>
    <s v=" "/>
    <s v=" "/>
    <m/>
    <m/>
    <m/>
    <m/>
    <s v="S Kodali"/>
    <m/>
    <s v="Open"/>
    <s v="Open"/>
    <s v=" "/>
    <s v=" "/>
    <s v=" "/>
    <m/>
    <m/>
    <m/>
    <m/>
    <m/>
    <m/>
    <s v="MOMField Related"/>
    <s v="Field Related issues"/>
    <s v="OPEN"/>
    <m/>
    <m/>
    <s v="Project Team"/>
    <m/>
    <s v="Artefacts to be uploaded"/>
    <m/>
    <n v="1"/>
    <x v="0"/>
  </r>
  <r>
    <n v="1354"/>
    <s v="M642"/>
    <x v="1"/>
    <d v="2023-07-04T00:00:00"/>
    <m/>
    <m/>
    <m/>
    <s v="Field Related"/>
    <s v="Zonal Path connectivity"/>
    <s v="Zonal Path Completion: L&amp;T to complete Medak to Mahbubnagar Zonal path by 31st March and AT by 15th April '23; AT of other completed zonal paths by 31st March '23."/>
    <m/>
    <s v="Critical"/>
    <s v="Open"/>
    <m/>
    <s v=" "/>
    <s v=" "/>
    <m/>
    <m/>
    <m/>
    <m/>
    <s v="S Kodali"/>
    <m/>
    <s v="Open"/>
    <s v="Open"/>
    <s v=" "/>
    <s v=" "/>
    <s v=" "/>
    <m/>
    <m/>
    <m/>
    <m/>
    <m/>
    <m/>
    <s v="MOMField Related"/>
    <s v="Field Related issues"/>
    <s v="OPEN"/>
    <m/>
    <m/>
    <s v="Project Team"/>
    <m/>
    <e v="#N/A"/>
    <m/>
    <n v="1"/>
    <x v="0"/>
  </r>
  <r>
    <n v="1355"/>
    <s v="M643"/>
    <x v="1"/>
    <d v="2023-07-05T00:00:00"/>
    <m/>
    <m/>
    <m/>
    <s v="GIS"/>
    <s v="GIS Completion"/>
    <s v="Evaluate the current readiness status of the GIS tool and address the pending issues."/>
    <m/>
    <s v="Critical"/>
    <s v="Open"/>
    <m/>
    <s v=" "/>
    <s v=" "/>
    <m/>
    <m/>
    <m/>
    <m/>
    <s v="Kaushalendra Kumar"/>
    <m/>
    <m/>
    <s v="CLOSURE REVIEW PENDING "/>
    <s v=" "/>
    <s v=" "/>
    <s v=" "/>
    <m/>
    <m/>
    <m/>
    <m/>
    <m/>
    <m/>
    <s v="MOMGIS"/>
    <s v="Applications/Tools"/>
    <s v="OPEN"/>
    <m/>
    <m/>
    <m/>
    <m/>
    <m/>
    <m/>
    <n v="1"/>
    <x v="2"/>
  </r>
  <r>
    <n v="1356"/>
    <s v="M644"/>
    <x v="1"/>
    <d v="2023-07-05T00:00:00"/>
    <m/>
    <m/>
    <m/>
    <s v="BSS"/>
    <s v="BSS"/>
    <s v="Ensure that the product being developed meets all the discussed and agreed-upon requirements and features."/>
    <m/>
    <s v="Critical"/>
    <s v="Open"/>
    <m/>
    <s v=" "/>
    <s v=" "/>
    <m/>
    <s v=" "/>
    <m/>
    <m/>
    <s v="Manoj Nibrad"/>
    <m/>
    <s v="Open"/>
    <s v="Open"/>
    <s v=" "/>
    <s v=" "/>
    <s v=" "/>
    <m/>
    <m/>
    <m/>
    <m/>
    <m/>
    <m/>
    <s v="MOMBSS"/>
    <s v="Applications/Tools"/>
    <s v="OPEN"/>
    <m/>
    <m/>
    <m/>
    <m/>
    <e v="#N/A"/>
    <m/>
    <n v="1"/>
    <x v="0"/>
  </r>
  <r>
    <n v="1357"/>
    <s v="M645"/>
    <x v="1"/>
    <d v="2023-07-05T00:00:00"/>
    <m/>
    <m/>
    <m/>
    <s v="BSS"/>
    <s v="Dry Run"/>
    <s v="Complete the BSS Demo according to the feedback points received and demonstrate progress on the same by the first week of May."/>
    <m/>
    <s v="Critical"/>
    <s v="Open"/>
    <m/>
    <s v=" "/>
    <s v=" "/>
    <m/>
    <s v=" "/>
    <m/>
    <m/>
    <s v="Manoj Nibrad"/>
    <m/>
    <s v="Open"/>
    <s v="Open"/>
    <s v=" "/>
    <s v=" "/>
    <s v=" "/>
    <m/>
    <m/>
    <m/>
    <m/>
    <m/>
    <m/>
    <s v="MOMBSS"/>
    <s v="Applications/Tools"/>
    <s v="OPEN"/>
    <m/>
    <m/>
    <m/>
    <m/>
    <e v="#N/A"/>
    <m/>
    <n v="1"/>
    <x v="0"/>
  </r>
  <r>
    <n v="1358"/>
    <s v="M646"/>
    <x v="1"/>
    <d v="2023-07-05T00:00:00"/>
    <m/>
    <m/>
    <m/>
    <s v="NOC Operationalization"/>
    <s v="NOC Operationalization"/>
    <s v="Develop and present a comprehensive proposal for improving the appearance of T-NOC."/>
    <m/>
    <s v="Critical"/>
    <s v="Open"/>
    <m/>
    <s v=" "/>
    <s v=" "/>
    <m/>
    <s v="TNOC passive infra delivered, AT done"/>
    <m/>
    <m/>
    <s v="Ahmad"/>
    <m/>
    <m/>
    <s v="COMPLETED &amp; APPROVED"/>
    <s v=" "/>
    <s v=" "/>
    <s v=" "/>
    <m/>
    <m/>
    <m/>
    <m/>
    <m/>
    <m/>
    <s v="MOMNOC Operationalization"/>
    <s v="Network"/>
    <s v="CLOSED"/>
    <m/>
    <m/>
    <s v="Need clarity"/>
    <d v="2025-09-19T00:00:00"/>
    <s v="Artefacts not Required"/>
    <m/>
    <n v="1"/>
    <x v="1"/>
  </r>
  <r>
    <n v="1359"/>
    <s v="M647"/>
    <x v="1"/>
    <d v="2023-07-05T00:00:00"/>
    <m/>
    <m/>
    <m/>
    <s v="GIS"/>
    <s v="GIS Completion"/>
    <s v="Submit revise plan for Complete GIS Tool (Basic) Readiness by 30th April’23, GIS Tool (Advanced) Readiness by 31st May’23, and GIS Tool (Integration) Readiness by 30th June’23."/>
    <m/>
    <s v="Critical"/>
    <s v="Open"/>
    <m/>
    <s v=" "/>
    <s v=" "/>
    <m/>
    <m/>
    <m/>
    <m/>
    <s v="Kaushalendra Kumar"/>
    <m/>
    <m/>
    <s v="CLOSURE REVIEW PENDING "/>
    <s v=" "/>
    <s v=" "/>
    <s v=" "/>
    <m/>
    <m/>
    <m/>
    <m/>
    <m/>
    <m/>
    <s v="MOMGIS"/>
    <s v="Applications/Tools"/>
    <s v="OPEN"/>
    <m/>
    <m/>
    <m/>
    <m/>
    <m/>
    <m/>
    <n v="1"/>
    <x v="2"/>
  </r>
  <r>
    <n v="1360"/>
    <s v="M648"/>
    <x v="1"/>
    <d v="2023-07-05T00:00:00"/>
    <m/>
    <m/>
    <m/>
    <s v="GIS"/>
    <s v="GIS Completion"/>
    <s v="Submit responses on concerns of the number of GIS licences for data upload and readiness of current helpdesk to start taking calls for GI."/>
    <m/>
    <s v="Critical"/>
    <s v="Open"/>
    <m/>
    <s v=" "/>
    <s v=" "/>
    <m/>
    <s v="TFIBER is a critical dependency for closing the GIS licenses"/>
    <m/>
    <m/>
    <s v="Kaushalendra Kumar"/>
    <m/>
    <m/>
    <s v="CLOSURE REVIEW PENDING "/>
    <s v=" "/>
    <s v=" "/>
    <s v=" "/>
    <m/>
    <m/>
    <m/>
    <m/>
    <m/>
    <m/>
    <s v="MOMGIS"/>
    <s v="Applications/Tools"/>
    <s v="OPEN"/>
    <m/>
    <m/>
    <m/>
    <m/>
    <m/>
    <m/>
    <n v="1"/>
    <x v="2"/>
  </r>
  <r>
    <n v="1361"/>
    <s v="M649"/>
    <x v="1"/>
    <d v="2023-07-05T00:00:00"/>
    <s v="P3"/>
    <m/>
    <m/>
    <s v="NOC Operationalization"/>
    <s v="Operational Framework"/>
    <s v="Identify and rectify inconsistencies in the document processes presented in the NOC's Operational Framework."/>
    <m/>
    <s v="Critical"/>
    <s v="Open"/>
    <m/>
    <s v=" "/>
    <s v=" "/>
    <m/>
    <s v=" "/>
    <m/>
    <m/>
    <s v="Ahmad"/>
    <d v="2025-10-07T00:00:00"/>
    <s v="Open"/>
    <s v="Open"/>
    <s v=" "/>
    <s v=" "/>
    <s v=" "/>
    <m/>
    <m/>
    <m/>
    <m/>
    <m/>
    <m/>
    <s v="MOMNOC Operationalization"/>
    <s v="Network"/>
    <s v="OPEN"/>
    <m/>
    <m/>
    <s v="Documentation"/>
    <m/>
    <e v="#N/A"/>
    <m/>
    <n v="1"/>
    <x v="0"/>
  </r>
  <r>
    <n v="1362"/>
    <s v="M65"/>
    <x v="1"/>
    <d v="2023-06-28T00:00:00"/>
    <s v="P3"/>
    <m/>
    <m/>
    <s v="NOC Operationalization"/>
    <s v="Handbook &amp; SOPs"/>
    <s v="Create an archival policy for documentation storage, including retrieval systems, access matrix, and policies"/>
    <m/>
    <s v="Critical"/>
    <s v="Open"/>
    <m/>
    <s v=" "/>
    <s v=" "/>
    <m/>
    <s v=" "/>
    <m/>
    <m/>
    <s v="Ahmad"/>
    <d v="2025-10-07T00:00:00"/>
    <s v="Open"/>
    <s v="Open"/>
    <s v=" "/>
    <s v=" "/>
    <s v=" "/>
    <m/>
    <m/>
    <m/>
    <m/>
    <m/>
    <m/>
    <s v="MOMNOC Operationalization"/>
    <s v="Network"/>
    <s v="OPEN"/>
    <m/>
    <m/>
    <s v="Documentation"/>
    <m/>
    <e v="#N/A"/>
    <m/>
    <n v="1"/>
    <x v="0"/>
  </r>
  <r>
    <n v="1363"/>
    <s v="M650"/>
    <x v="1"/>
    <d v="2023-07-05T00:00:00"/>
    <m/>
    <m/>
    <m/>
    <s v="BSS"/>
    <s v="Dry Run"/>
    <s v="Provide BSS Demo with actual auto-feasibility check by 6th April."/>
    <m/>
    <s v="Critical"/>
    <s v="Open"/>
    <m/>
    <s v=" "/>
    <s v=" "/>
    <m/>
    <s v=" "/>
    <m/>
    <m/>
    <s v="Manoj Nibrad"/>
    <m/>
    <s v="Open"/>
    <s v="Open"/>
    <s v=" "/>
    <s v=" "/>
    <s v=" "/>
    <m/>
    <m/>
    <m/>
    <m/>
    <m/>
    <m/>
    <s v="MOMBSS"/>
    <s v="Applications/Tools"/>
    <s v="OPEN"/>
    <m/>
    <m/>
    <m/>
    <m/>
    <e v="#N/A"/>
    <m/>
    <n v="1"/>
    <x v="0"/>
  </r>
  <r>
    <n v="1364"/>
    <s v="M651"/>
    <x v="1"/>
    <d v="2023-07-05T00:00:00"/>
    <m/>
    <m/>
    <m/>
    <s v="BSS"/>
    <s v="Dry Run"/>
    <s v="Present a clear day-wise plan for BSS readiness by 30th September 2023 for full-fledged production with automated GIS."/>
    <m/>
    <s v="Critical"/>
    <s v="Open"/>
    <m/>
    <s v=" "/>
    <s v=" "/>
    <m/>
    <s v=" "/>
    <m/>
    <m/>
    <s v="Manoj Nibrad"/>
    <m/>
    <s v="Open"/>
    <s v="Open"/>
    <s v=" "/>
    <s v=" "/>
    <s v=" "/>
    <m/>
    <m/>
    <m/>
    <m/>
    <m/>
    <m/>
    <s v="MOMBSS"/>
    <s v="Applications/Tools"/>
    <s v="OPEN"/>
    <m/>
    <m/>
    <m/>
    <m/>
    <e v="#N/A"/>
    <m/>
    <n v="1"/>
    <x v="0"/>
  </r>
  <r>
    <n v="1365"/>
    <s v="M652"/>
    <x v="1"/>
    <d v="2023-07-05T00:00:00"/>
    <m/>
    <m/>
    <m/>
    <s v="Field Related"/>
    <s v="Full NOC Readiness"/>
    <s v="Complete the connection of 589 Mandals by 1st week of June, with an expectation of minimum 3 hours and maximum of 5 hours for each Mandal."/>
    <m/>
    <s v="Critical"/>
    <s v="Open"/>
    <m/>
    <s v=" "/>
    <s v=" "/>
    <m/>
    <m/>
    <m/>
    <m/>
    <s v="S Kodali"/>
    <m/>
    <s v="Open"/>
    <s v="Open"/>
    <s v=" "/>
    <s v=" "/>
    <s v=" "/>
    <m/>
    <m/>
    <m/>
    <m/>
    <m/>
    <m/>
    <s v="MOMField Related"/>
    <s v="Field Related issues"/>
    <s v="OPEN"/>
    <m/>
    <m/>
    <s v="Project Team"/>
    <m/>
    <e v="#N/A"/>
    <m/>
    <n v="1"/>
    <x v="0"/>
  </r>
  <r>
    <n v="1366"/>
    <s v="M653"/>
    <x v="1"/>
    <d v="2023-07-05T00:00:00"/>
    <m/>
    <m/>
    <m/>
    <s v="NOC Operationalization"/>
    <s v="Full NOC Readiness"/>
    <s v="Highlight the processes that will be implemented and ready by 15th August ’23 and provide a roadmap of which module will be ready by when during the meeting on 4th July'23."/>
    <m/>
    <s v="Critical"/>
    <s v="Open"/>
    <m/>
    <s v=" "/>
    <s v=" "/>
    <s v="WIP"/>
    <s v=" "/>
    <s v="L&amp;T"/>
    <s v="Sivaprasad"/>
    <s v="Sivaprasad"/>
    <m/>
    <s v="Open"/>
    <s v="WIP"/>
    <s v=" "/>
    <s v=" "/>
    <s v=" "/>
    <m/>
    <m/>
    <m/>
    <m/>
    <m/>
    <m/>
    <s v="MOMNOC Operationalization"/>
    <s v="Network"/>
    <s v="OPEN"/>
    <m/>
    <m/>
    <m/>
    <m/>
    <m/>
    <m/>
    <n v="1"/>
    <x v="0"/>
  </r>
  <r>
    <n v="1367"/>
    <s v="M654"/>
    <x v="1"/>
    <d v="2023-07-05T00:00:00"/>
    <m/>
    <m/>
    <m/>
    <s v="Security &amp; Regulatory Compliance"/>
    <s v="Full NOC Readiness"/>
    <s v="Still update on the perceived firewall limitation issue is pending , asked on 3rd April'24"/>
    <m/>
    <s v="Critical"/>
    <s v="Open"/>
    <m/>
    <s v=" "/>
    <s v=" "/>
    <m/>
    <s v=" "/>
    <m/>
    <m/>
    <s v="Sarmendra"/>
    <m/>
    <s v="Open"/>
    <s v="Open"/>
    <s v=" "/>
    <s v=" "/>
    <s v=" "/>
    <m/>
    <m/>
    <m/>
    <m/>
    <m/>
    <m/>
    <s v="MOMSecurity &amp; Regulatory Compliance"/>
    <s v="Security"/>
    <s v="OPEN"/>
    <m/>
    <m/>
    <m/>
    <m/>
    <e v="#N/A"/>
    <m/>
    <n v="1"/>
    <x v="0"/>
  </r>
  <r>
    <n v="1368"/>
    <s v="M655"/>
    <x v="1"/>
    <d v="2023-07-05T00:00:00"/>
    <m/>
    <m/>
    <m/>
    <s v="BSS"/>
    <s v="WFM Application"/>
    <s v="Submit internal E2E Project Plan on 31st March’23 as committed for review."/>
    <m/>
    <s v="Critical"/>
    <s v="Open"/>
    <m/>
    <s v=" "/>
    <s v=" "/>
    <m/>
    <s v=" "/>
    <m/>
    <m/>
    <s v="Manoj Nibrad"/>
    <m/>
    <s v="Open"/>
    <s v="Open"/>
    <s v=" "/>
    <s v=" "/>
    <s v=" "/>
    <m/>
    <m/>
    <m/>
    <m/>
    <m/>
    <m/>
    <s v="MOMBSS"/>
    <s v="Applications/Tools"/>
    <s v="OPEN"/>
    <m/>
    <m/>
    <m/>
    <m/>
    <e v="#N/A"/>
    <m/>
    <n v="1"/>
    <x v="0"/>
  </r>
  <r>
    <n v="1369"/>
    <s v="M656"/>
    <x v="1"/>
    <d v="2023-07-05T00:00:00"/>
    <m/>
    <m/>
    <m/>
    <s v="BSS"/>
    <s v="Dry Run"/>
    <s v="BSS Demo on 6th April’23 must provide order feasibility."/>
    <m/>
    <s v="Critical"/>
    <s v="Open"/>
    <m/>
    <s v=" "/>
    <s v=" "/>
    <m/>
    <s v=" "/>
    <m/>
    <m/>
    <s v="Manoj Nibrad"/>
    <m/>
    <s v="Open"/>
    <s v="Open"/>
    <s v=" "/>
    <s v=" "/>
    <s v=" "/>
    <m/>
    <m/>
    <m/>
    <m/>
    <m/>
    <m/>
    <s v="MOMBSS"/>
    <s v="Applications/Tools"/>
    <s v="OPEN"/>
    <m/>
    <m/>
    <m/>
    <m/>
    <e v="#N/A"/>
    <m/>
    <n v="1"/>
    <x v="0"/>
  </r>
  <r>
    <n v="1370"/>
    <s v="M657"/>
    <x v="1"/>
    <d v="2023-07-05T00:00:00"/>
    <m/>
    <m/>
    <m/>
    <s v="NOC Operationalization"/>
    <s v="Operational Framework"/>
    <s v="Ensure that all references to processes from ITIL and eTOM are clearly explained and utilized in the operational framework."/>
    <m/>
    <s v="Critical"/>
    <s v="Open"/>
    <m/>
    <s v=" "/>
    <s v=" "/>
    <s v="Closed"/>
    <s v="23-Sep-25: Approved shall be closed"/>
    <m/>
    <m/>
    <s v="Sivaprasad"/>
    <m/>
    <m/>
    <s v="COMPLETED &amp; APPROVED"/>
    <s v=" "/>
    <s v=" "/>
    <s v=" "/>
    <m/>
    <m/>
    <m/>
    <m/>
    <m/>
    <m/>
    <s v="MOMNOC Operationalization"/>
    <s v="Network"/>
    <s v="CLOSED"/>
    <m/>
    <m/>
    <m/>
    <d v="2025-09-23T00:00:00"/>
    <s v="Artefacts not Required"/>
    <m/>
    <n v="1"/>
    <x v="1"/>
  </r>
  <r>
    <n v="1371"/>
    <s v="M658"/>
    <x v="1"/>
    <d v="2023-07-05T00:00:00"/>
    <s v="P3"/>
    <m/>
    <m/>
    <s v="NOC Operationalization"/>
    <s v="Escalation Matrix"/>
    <s v="Implement a robust RASCI &amp; Escalation Matrix in the NOC Operational Framework."/>
    <m/>
    <s v="Critical"/>
    <s v="Open"/>
    <m/>
    <s v=" "/>
    <s v=" "/>
    <m/>
    <s v=" "/>
    <m/>
    <m/>
    <s v="Ahmad"/>
    <m/>
    <m/>
    <s v="COMPLETED &amp; APPROVED"/>
    <s v=" "/>
    <s v=" "/>
    <s v=" "/>
    <m/>
    <m/>
    <m/>
    <m/>
    <m/>
    <m/>
    <s v="MOMNOC Operationalization"/>
    <s v="Network"/>
    <s v="CLOSED"/>
    <m/>
    <m/>
    <s v="Not related to delivery"/>
    <d v="2025-09-19T00:00:00"/>
    <s v="Artefacts not Required"/>
    <m/>
    <n v="1"/>
    <x v="1"/>
  </r>
  <r>
    <n v="1372"/>
    <s v="M659"/>
    <x v="1"/>
    <d v="2023-07-05T00:00:00"/>
    <m/>
    <m/>
    <m/>
    <s v="GIS"/>
    <s v="GIS Completion"/>
    <s v="Integrate the processes recommended by the external auditor into the process flow of GIS readiness."/>
    <m/>
    <s v="Critical"/>
    <s v="Open"/>
    <m/>
    <s v=" "/>
    <s v=" "/>
    <m/>
    <s v="GIS SOP"/>
    <m/>
    <m/>
    <s v="Kaushalendra Kumar"/>
    <m/>
    <m/>
    <s v="CLOSURE REVIEW PENDING "/>
    <s v=" "/>
    <s v=" "/>
    <s v=" "/>
    <m/>
    <m/>
    <m/>
    <m/>
    <m/>
    <m/>
    <s v="MOMGIS"/>
    <s v="Applications/Tools"/>
    <s v="OPEN"/>
    <m/>
    <m/>
    <m/>
    <m/>
    <m/>
    <m/>
    <n v="1"/>
    <x v="2"/>
  </r>
  <r>
    <n v="1373"/>
    <s v="M66"/>
    <x v="1"/>
    <d v="2023-06-28T00:00:00"/>
    <s v="P3"/>
    <m/>
    <m/>
    <s v="NOC Operationalization"/>
    <s v="Handbook &amp; SOPs"/>
    <s v="Define categories of problems along with a resolution approach plan"/>
    <m/>
    <s v="Critical"/>
    <s v="Open"/>
    <m/>
    <s v=" "/>
    <s v=" "/>
    <m/>
    <s v=" "/>
    <m/>
    <m/>
    <s v="Ahmad"/>
    <d v="2025-10-07T00:00:00"/>
    <s v="Open"/>
    <s v="Open"/>
    <s v=" "/>
    <s v=" "/>
    <s v=" "/>
    <m/>
    <m/>
    <m/>
    <m/>
    <m/>
    <m/>
    <s v="MOMNOC Operationalization"/>
    <s v="Network"/>
    <s v="OPEN"/>
    <m/>
    <m/>
    <s v="Documentation"/>
    <m/>
    <e v="#N/A"/>
    <m/>
    <n v="1"/>
    <x v="0"/>
  </r>
  <r>
    <n v="1374"/>
    <s v="M660"/>
    <x v="1"/>
    <d v="2023-07-05T00:00:00"/>
    <m/>
    <m/>
    <m/>
    <s v="BSS"/>
    <s v="GIS"/>
    <s v="Perform manual feasibility checking until the GIS tool is ready and data is uploaded into the tool."/>
    <m/>
    <s v="Critical"/>
    <s v="Open"/>
    <m/>
    <s v=" "/>
    <s v=" "/>
    <m/>
    <s v=" "/>
    <m/>
    <m/>
    <s v="Manoj Nibrad"/>
    <m/>
    <s v="Open"/>
    <s v="Open"/>
    <s v=" "/>
    <s v=" "/>
    <s v=" "/>
    <m/>
    <m/>
    <m/>
    <m/>
    <m/>
    <m/>
    <s v="MOMBSS"/>
    <s v="Applications/Tools"/>
    <s v="OPEN"/>
    <m/>
    <m/>
    <m/>
    <m/>
    <e v="#N/A"/>
    <m/>
    <n v="1"/>
    <x v="0"/>
  </r>
  <r>
    <n v="1375"/>
    <s v="M661"/>
    <x v="1"/>
    <d v="2023-07-05T00:00:00"/>
    <m/>
    <m/>
    <m/>
    <s v="BSS"/>
    <s v="GI Demo"/>
    <s v="Showcase the GI demo by the end of May."/>
    <m/>
    <s v="Critical"/>
    <s v="Open"/>
    <m/>
    <s v=" "/>
    <s v=" "/>
    <m/>
    <s v=" "/>
    <m/>
    <m/>
    <s v="Manoj Nibrad"/>
    <m/>
    <s v="Open"/>
    <s v="Open"/>
    <s v=" "/>
    <s v=" "/>
    <s v=" "/>
    <m/>
    <m/>
    <m/>
    <m/>
    <m/>
    <m/>
    <s v="MOMBSS"/>
    <s v="Applications/Tools"/>
    <s v="OPEN"/>
    <m/>
    <m/>
    <m/>
    <m/>
    <e v="#N/A"/>
    <m/>
    <n v="1"/>
    <x v="0"/>
  </r>
  <r>
    <n v="1376"/>
    <s v="M662"/>
    <x v="1"/>
    <d v="2023-07-05T00:00:00"/>
    <m/>
    <m/>
    <m/>
    <s v="GIS"/>
    <s v="GIS Completion"/>
    <s v="Improve coordination with GIS, OEMs, and explore the possibility of developing a new GIS OEM to deliver the requirements of T-Fiber."/>
    <m/>
    <s v="Critical"/>
    <s v="Open"/>
    <m/>
    <s v=" "/>
    <s v=" "/>
    <m/>
    <m/>
    <m/>
    <m/>
    <s v="Kaushalendra Kumar"/>
    <m/>
    <m/>
    <s v="CLOSURE REVIEW PENDING "/>
    <s v=" "/>
    <s v=" "/>
    <s v=" "/>
    <m/>
    <m/>
    <m/>
    <m/>
    <m/>
    <m/>
    <s v="MOMGIS"/>
    <s v="Applications/Tools"/>
    <s v="OPEN"/>
    <m/>
    <m/>
    <m/>
    <m/>
    <m/>
    <m/>
    <n v="1"/>
    <x v="2"/>
  </r>
  <r>
    <n v="1377"/>
    <s v="M663"/>
    <x v="1"/>
    <d v="2023-07-05T00:00:00"/>
    <m/>
    <m/>
    <m/>
    <s v="Helpdesk"/>
    <s v="Helpdesk"/>
    <s v="Take the performance measurement processes into consideration for measuring the performance of the identified Helpdesk resources."/>
    <m/>
    <s v="Critical"/>
    <s v="Open"/>
    <m/>
    <s v=" "/>
    <s v=" "/>
    <s v="Closed"/>
    <s v="24-Sep-25: Approved and shall be closed"/>
    <m/>
    <m/>
    <s v="Siva Kumar"/>
    <m/>
    <m/>
    <s v="COMPLETED &amp; APPROVED"/>
    <s v=" "/>
    <s v=" "/>
    <s v=" "/>
    <m/>
    <m/>
    <m/>
    <m/>
    <m/>
    <m/>
    <s v="MOMHelpdesk"/>
    <s v="Helpdesk (Contact Center)"/>
    <s v="CLOSED"/>
    <m/>
    <m/>
    <m/>
    <d v="2025-09-24T00:00:00"/>
    <s v="\\172.28.9.34\Artefacts_T-Fiber TNOC Tracker\HELPDESK\M114,722,134"/>
    <m/>
    <n v="1"/>
    <x v="1"/>
  </r>
  <r>
    <n v="1378"/>
    <s v="M664"/>
    <x v="1"/>
    <d v="2023-07-05T00:00:00"/>
    <m/>
    <m/>
    <m/>
    <s v="BSS"/>
    <s v="CRM"/>
    <s v="Handle more professionally the field activity portion of the CRM flow."/>
    <m/>
    <s v="Critical"/>
    <s v="Open"/>
    <m/>
    <s v=" "/>
    <s v=" "/>
    <m/>
    <s v=" "/>
    <m/>
    <m/>
    <s v="Manoj Nibrad"/>
    <m/>
    <s v="Open"/>
    <s v="Open"/>
    <s v=" "/>
    <s v=" "/>
    <s v=" "/>
    <m/>
    <m/>
    <m/>
    <m/>
    <m/>
    <m/>
    <s v="MOMBSS"/>
    <s v="Applications/Tools"/>
    <s v="OPEN"/>
    <m/>
    <m/>
    <m/>
    <m/>
    <e v="#N/A"/>
    <m/>
    <n v="1"/>
    <x v="0"/>
  </r>
  <r>
    <n v="1379"/>
    <s v="M665"/>
    <x v="1"/>
    <d v="2023-07-05T00:00:00"/>
    <m/>
    <m/>
    <m/>
    <s v="NSO"/>
    <s v="NSO"/>
    <s v="Arrive at feasible alternatives to handle situations such as NSO provisioning timeouts, submit alternative approaches in such scenarios and revert with exact steps taken to achieve this."/>
    <m/>
    <s v="Critical"/>
    <s v="Open"/>
    <m/>
    <s v=" "/>
    <s v=" "/>
    <m/>
    <s v=" "/>
    <m/>
    <m/>
    <s v="Jayant Madavi"/>
    <m/>
    <s v="Open"/>
    <s v="Open"/>
    <s v=" "/>
    <s v=" "/>
    <s v=" "/>
    <m/>
    <m/>
    <m/>
    <m/>
    <m/>
    <m/>
    <s v="MOMNSO"/>
    <s v="Applications/Tools"/>
    <s v="OPEN"/>
    <m/>
    <m/>
    <m/>
    <m/>
    <e v="#N/A"/>
    <m/>
    <n v="1"/>
    <x v="0"/>
  </r>
  <r>
    <n v="1380"/>
    <s v="M666"/>
    <x v="1"/>
    <d v="2023-07-05T00:00:00"/>
    <m/>
    <m/>
    <m/>
    <s v="NOC Operationalization"/>
    <s v="Daily Meetings"/>
    <s v="Officially commence up the daily stand-up call on 16th June ’23, with the call to be held routinely from this date."/>
    <m/>
    <s v="Critical"/>
    <s v="Open"/>
    <m/>
    <s v=" "/>
    <s v=" "/>
    <s v="Closed"/>
    <s v="23-Sep-25: Approved shall be closed"/>
    <m/>
    <m/>
    <s v="Sivaprasad"/>
    <m/>
    <m/>
    <s v="COMPLETED &amp; APPROVED"/>
    <s v=" "/>
    <s v=" "/>
    <s v=" "/>
    <m/>
    <m/>
    <m/>
    <m/>
    <m/>
    <m/>
    <s v="MOMNOC Operationalization"/>
    <s v="Network"/>
    <s v="CLOSED"/>
    <m/>
    <m/>
    <m/>
    <d v="2025-09-23T00:00:00"/>
    <s v="Artefacts not Required"/>
    <m/>
    <n v="1"/>
    <x v="1"/>
  </r>
  <r>
    <n v="1381"/>
    <s v="M667"/>
    <x v="1"/>
    <d v="2023-07-05T00:00:00"/>
    <m/>
    <m/>
    <m/>
    <s v="BSS"/>
    <s v="Dry Run"/>
    <s v="BSS Demo on 6th April ’23 to provide order feasibility."/>
    <m/>
    <s v="Critical"/>
    <s v="Open"/>
    <m/>
    <s v=" "/>
    <s v=" "/>
    <m/>
    <s v=" "/>
    <m/>
    <m/>
    <s v="Manoj Nibrad"/>
    <m/>
    <s v="Open"/>
    <s v="Open"/>
    <s v=" "/>
    <s v=" "/>
    <s v=" "/>
    <m/>
    <m/>
    <m/>
    <m/>
    <m/>
    <m/>
    <s v="MOMBSS"/>
    <s v="Applications/Tools"/>
    <s v="OPEN"/>
    <m/>
    <m/>
    <m/>
    <m/>
    <e v="#N/A"/>
    <m/>
    <n v="1"/>
    <x v="0"/>
  </r>
  <r>
    <n v="1382"/>
    <s v="M668"/>
    <x v="1"/>
    <d v="2023-07-05T00:00:00"/>
    <m/>
    <m/>
    <m/>
    <s v="NOC Operationalization"/>
    <s v="Operational Framework"/>
    <s v="Review of the Operational Framework by 11th July ’23."/>
    <m/>
    <s v="Critical"/>
    <s v="Open"/>
    <m/>
    <s v=" "/>
    <s v=" "/>
    <s v="Closed"/>
    <s v="23-Sep-25: Approved shall be closed"/>
    <m/>
    <m/>
    <s v="Sivaprasad"/>
    <m/>
    <m/>
    <s v="COMPLETED &amp; APPROVED"/>
    <s v=" "/>
    <s v=" "/>
    <s v=" "/>
    <m/>
    <m/>
    <m/>
    <m/>
    <m/>
    <m/>
    <s v="MOMNOC Operationalization"/>
    <s v="Network"/>
    <s v="CLOSED"/>
    <m/>
    <m/>
    <m/>
    <d v="2025-09-23T00:00:00"/>
    <s v="Artefacts not Required"/>
    <m/>
    <n v="1"/>
    <x v="1"/>
  </r>
  <r>
    <n v="1383"/>
    <s v="M669"/>
    <x v="1"/>
    <d v="2023-07-05T00:00:00"/>
    <m/>
    <m/>
    <m/>
    <s v="BSS"/>
    <s v="T-Cell Launch"/>
    <s v="Showcase the demo for T-Cell on 6th April ’23."/>
    <m/>
    <s v="Critical"/>
    <s v="Open"/>
    <m/>
    <s v=" "/>
    <s v=" "/>
    <m/>
    <s v=" "/>
    <m/>
    <m/>
    <s v="Manoj Nibrad"/>
    <m/>
    <s v="Open"/>
    <s v="Open"/>
    <s v=" "/>
    <s v=" "/>
    <s v=" "/>
    <m/>
    <m/>
    <m/>
    <m/>
    <m/>
    <m/>
    <s v="MOMBSS"/>
    <s v="Applications/Tools"/>
    <s v="OPEN"/>
    <m/>
    <m/>
    <m/>
    <m/>
    <e v="#N/A"/>
    <m/>
    <n v="1"/>
    <x v="0"/>
  </r>
  <r>
    <n v="1384"/>
    <s v="M67"/>
    <x v="1"/>
    <d v="2023-06-28T00:00:00"/>
    <m/>
    <m/>
    <m/>
    <s v="NOC Operationalization"/>
    <s v="Handbook &amp; SOPs"/>
    <s v="Adopt a continuous improvement framework such as DMAIC and Kaizen for process improvement"/>
    <m/>
    <s v="Critical"/>
    <s v="Open"/>
    <m/>
    <s v=" "/>
    <s v=" "/>
    <s v="Closed"/>
    <s v="23-Sep-25: Approved shall be closed"/>
    <m/>
    <m/>
    <s v="Sivaprasad"/>
    <m/>
    <m/>
    <s v="COMPLETED &amp; APPROVED"/>
    <s v=" "/>
    <s v=" "/>
    <s v=" "/>
    <m/>
    <m/>
    <m/>
    <m/>
    <m/>
    <m/>
    <s v="MOMNOC Operationalization"/>
    <s v="Network"/>
    <s v="CLOSED"/>
    <m/>
    <m/>
    <m/>
    <d v="2025-09-23T00:00:00"/>
    <s v="Artefacts not Required"/>
    <m/>
    <n v="1"/>
    <x v="1"/>
  </r>
  <r>
    <n v="1385"/>
    <s v="M670"/>
    <x v="1"/>
    <d v="2023-07-05T00:00:00"/>
    <m/>
    <m/>
    <m/>
    <s v="BSS"/>
    <s v="Billing Related"/>
    <s v="Auto-approval of the Invoice by Finance users."/>
    <m/>
    <s v="NON-Critical"/>
    <s v="Open"/>
    <m/>
    <s v=" "/>
    <s v=" "/>
    <m/>
    <s v=" "/>
    <m/>
    <m/>
    <s v="Manoj Nibrad"/>
    <m/>
    <s v="Open"/>
    <s v="Open"/>
    <s v=" "/>
    <s v=" "/>
    <s v=" "/>
    <m/>
    <m/>
    <m/>
    <m/>
    <m/>
    <m/>
    <s v="MOMBSS"/>
    <s v="Applications/Tools"/>
    <s v="OPEN"/>
    <m/>
    <m/>
    <m/>
    <m/>
    <e v="#N/A"/>
    <m/>
    <n v="1"/>
    <x v="0"/>
  </r>
  <r>
    <n v="1386"/>
    <s v="M671"/>
    <x v="1"/>
    <d v="2023-07-05T00:00:00"/>
    <m/>
    <m/>
    <m/>
    <s v="Helpdesk"/>
    <s v="Helpdesk"/>
    <s v="Make Helpdesk operational by 15th July ’23."/>
    <m/>
    <s v="Critical"/>
    <s v="Open"/>
    <m/>
    <s v=" "/>
    <s v=" "/>
    <s v="WIP"/>
    <s v=" "/>
    <m/>
    <m/>
    <s v="Siva Kumar"/>
    <m/>
    <s v="Open"/>
    <s v="WIP"/>
    <s v=" "/>
    <s v=" "/>
    <s v=" "/>
    <m/>
    <m/>
    <m/>
    <m/>
    <m/>
    <m/>
    <s v="MOMHelpdesk"/>
    <s v="Helpdesk (Contact Center)"/>
    <s v="OPEN"/>
    <m/>
    <m/>
    <m/>
    <m/>
    <m/>
    <m/>
    <n v="1"/>
    <x v="0"/>
  </r>
  <r>
    <n v="1387"/>
    <s v="M672"/>
    <x v="1"/>
    <d v="2023-07-21T00:00:00"/>
    <m/>
    <m/>
    <m/>
    <s v="BSS"/>
    <s v="BSS"/>
    <s v="BSS Readiness Confirmation: L&amp;T to review and update overall readiness for E2E NOC by EOD 8th September '23, including confirmation on launch deliverables and interim launch processes ."/>
    <m/>
    <s v="Critical"/>
    <s v="Open"/>
    <m/>
    <s v=" "/>
    <s v=" "/>
    <m/>
    <s v=" "/>
    <m/>
    <m/>
    <s v="Manoj Nibrad"/>
    <m/>
    <s v="Open"/>
    <s v="Open"/>
    <s v=" "/>
    <s v=" "/>
    <s v=" "/>
    <m/>
    <m/>
    <m/>
    <m/>
    <m/>
    <m/>
    <s v="MOMBSS"/>
    <s v="Applications/Tools"/>
    <s v="OPEN"/>
    <m/>
    <m/>
    <m/>
    <m/>
    <e v="#N/A"/>
    <m/>
    <n v="1"/>
    <x v="0"/>
  </r>
  <r>
    <n v="1388"/>
    <s v="M673"/>
    <x v="1"/>
    <d v="2023-07-21T00:00:00"/>
    <m/>
    <m/>
    <m/>
    <s v="BSS"/>
    <s v="Dry Run"/>
    <s v="BSS Demo Observations: L&amp;T to address observations from the BSS Demo on 24th July '23 and action items from the meeting with Director-Finance, T-Fiber ."/>
    <m/>
    <s v="Critical"/>
    <s v="Open"/>
    <m/>
    <s v=" "/>
    <s v=" "/>
    <m/>
    <s v=" "/>
    <m/>
    <m/>
    <s v="Manoj Nibrad"/>
    <m/>
    <s v="Open"/>
    <s v="Open"/>
    <s v=" "/>
    <s v=" "/>
    <s v=" "/>
    <m/>
    <m/>
    <m/>
    <m/>
    <m/>
    <m/>
    <s v="MOMBSS"/>
    <s v="Applications/Tools"/>
    <s v="OPEN"/>
    <m/>
    <m/>
    <m/>
    <m/>
    <e v="#N/A"/>
    <m/>
    <n v="1"/>
    <x v="0"/>
  </r>
  <r>
    <n v="1389"/>
    <s v="M674"/>
    <x v="1"/>
    <d v="2023-07-21T00:00:00"/>
    <m/>
    <m/>
    <m/>
    <s v="WFM"/>
    <s v=" "/>
    <s v="WFM Integration: L&amp;T commenced WFM integration and will arrange a demonstration for field operations ."/>
    <m/>
    <s v="Critical"/>
    <s v="Open"/>
    <m/>
    <s v=" "/>
    <s v=" "/>
    <m/>
    <m/>
    <m/>
    <m/>
    <s v="Kaushalendra Kumar"/>
    <m/>
    <m/>
    <s v="CLOSURE REVIEW PENDING "/>
    <s v=" "/>
    <s v=" "/>
    <s v=" "/>
    <m/>
    <m/>
    <m/>
    <m/>
    <m/>
    <m/>
    <s v="MOMWFM"/>
    <s v="Applications/Tools"/>
    <s v="OPEN"/>
    <m/>
    <m/>
    <m/>
    <m/>
    <m/>
    <m/>
    <n v="1"/>
    <x v="2"/>
  </r>
  <r>
    <n v="1390"/>
    <s v="M675"/>
    <x v="1"/>
    <d v="2023-07-21T00:00:00"/>
    <m/>
    <m/>
    <m/>
    <s v="BSS"/>
    <s v="NSO"/>
    <s v="Static IP and UI/UX Changes: Ready for demonstration by L&amp;T ."/>
    <m/>
    <s v="NON-Critical"/>
    <s v="Open"/>
    <m/>
    <s v=" "/>
    <s v=" "/>
    <m/>
    <s v=" "/>
    <m/>
    <m/>
    <s v="Manoj Nibrad"/>
    <m/>
    <s v="Open"/>
    <s v="Open"/>
    <s v=" "/>
    <s v=" "/>
    <s v=" "/>
    <m/>
    <m/>
    <m/>
    <m/>
    <m/>
    <m/>
    <s v="MOMBSS"/>
    <s v="Applications/Tools"/>
    <s v="OPEN"/>
    <m/>
    <m/>
    <m/>
    <m/>
    <e v="#N/A"/>
    <m/>
    <n v="1"/>
    <x v="0"/>
  </r>
  <r>
    <n v="1391"/>
    <s v="M676"/>
    <x v="1"/>
    <d v="2023-07-21T00:00:00"/>
    <m/>
    <m/>
    <m/>
    <s v="Security &amp; Regulatory Compliance"/>
    <s v="Compliance"/>
    <s v="Security and Compliance: L&amp;T to address critical security-related activities for launch and regulatory compliances with specific target dates ."/>
    <m/>
    <s v="Critical"/>
    <s v="Open"/>
    <m/>
    <s v=" "/>
    <s v=" "/>
    <m/>
    <s v=" "/>
    <m/>
    <m/>
    <s v="Sarmendra"/>
    <m/>
    <s v="Open"/>
    <s v="Open"/>
    <s v=" "/>
    <s v=" "/>
    <s v=" "/>
    <m/>
    <m/>
    <m/>
    <m/>
    <m/>
    <m/>
    <s v="MOMSecurity &amp; Regulatory Compliance"/>
    <s v="Security"/>
    <s v="OPEN"/>
    <m/>
    <m/>
    <m/>
    <m/>
    <e v="#N/A"/>
    <m/>
    <n v="1"/>
    <x v="0"/>
  </r>
  <r>
    <n v="1392"/>
    <s v="M677"/>
    <x v="1"/>
    <d v="2023-07-21T00:00:00"/>
    <m/>
    <m/>
    <m/>
    <s v="BSS"/>
    <s v="Billing Related"/>
    <s v="Payment Gateway Completion: If SSL Certificate is provided by 11th September '23, L&amp;T to complete the payment gateway by 30th September '23 ."/>
    <m/>
    <s v="Critical"/>
    <s v="Open"/>
    <m/>
    <s v=" "/>
    <s v=" "/>
    <m/>
    <s v=" "/>
    <m/>
    <m/>
    <s v="Manoj Nibrad"/>
    <m/>
    <s v="Open"/>
    <s v="Open"/>
    <s v=" "/>
    <s v=" "/>
    <s v=" "/>
    <m/>
    <m/>
    <m/>
    <m/>
    <m/>
    <m/>
    <s v="MOMBSS"/>
    <s v="Applications/Tools"/>
    <s v="OPEN"/>
    <m/>
    <m/>
    <m/>
    <m/>
    <e v="#N/A"/>
    <m/>
    <n v="1"/>
    <x v="0"/>
  </r>
  <r>
    <n v="1393"/>
    <s v="M678"/>
    <x v="1"/>
    <d v="2023-07-21T00:00:00"/>
    <m/>
    <m/>
    <m/>
    <s v="BSS"/>
    <s v="Dry Run"/>
    <s v="BSS E2E Demo: Chief Delivery Officer, L&amp;T proposed to have the E2E BSS Demo on 4th July '23, with features to be confirmed by 1st July '23 ."/>
    <m/>
    <s v="Critical"/>
    <s v="Open"/>
    <m/>
    <s v=" "/>
    <s v=" "/>
    <m/>
    <s v=" "/>
    <m/>
    <m/>
    <s v="Manoj Nibrad"/>
    <m/>
    <s v="Open"/>
    <s v="Open"/>
    <s v=" "/>
    <s v=" "/>
    <s v=" "/>
    <m/>
    <m/>
    <m/>
    <m/>
    <m/>
    <m/>
    <s v="MOMBSS"/>
    <s v="Applications/Tools"/>
    <s v="OPEN"/>
    <m/>
    <m/>
    <m/>
    <m/>
    <e v="#N/A"/>
    <m/>
    <n v="1"/>
    <x v="0"/>
  </r>
  <r>
    <n v="1394"/>
    <s v="M679"/>
    <x v="1"/>
    <d v="2023-07-21T00:00:00"/>
    <m/>
    <m/>
    <m/>
    <s v="WFM"/>
    <s v=" "/>
    <s v="Mobile App &amp; WFM: SVP, T-Fiber requested clarity on the number of mobile apps and urged L&amp;T to freeze the scope in consultation with MSI B and C. Demo with M/S Lepton scheduled for 21st June '23 ."/>
    <m/>
    <s v="Critical"/>
    <s v="Open"/>
    <m/>
    <s v=" "/>
    <s v=" "/>
    <m/>
    <m/>
    <m/>
    <m/>
    <s v="Kaushalendra Kumar"/>
    <m/>
    <m/>
    <s v="CLOSURE REVIEW PENDING "/>
    <s v=" "/>
    <s v=" "/>
    <s v=" "/>
    <m/>
    <m/>
    <m/>
    <m/>
    <m/>
    <m/>
    <s v="MOMWFM"/>
    <s v="Applications/Tools"/>
    <s v="OPEN"/>
    <m/>
    <m/>
    <m/>
    <m/>
    <m/>
    <m/>
    <n v="1"/>
    <x v="2"/>
  </r>
  <r>
    <n v="1395"/>
    <s v="M68"/>
    <x v="1"/>
    <d v="2023-07-04T00:00:00"/>
    <s v="P3"/>
    <m/>
    <m/>
    <s v="NOC Operationalization"/>
    <s v="Handbook &amp; SOPs"/>
    <s v=" RASCI &amp; Escalation Matrix in NOC Operational Framework"/>
    <m/>
    <s v="Critical"/>
    <s v="Closed"/>
    <m/>
    <s v=" "/>
    <s v=" "/>
    <m/>
    <s v="OEM, vendor , Field/NOC escalation matrix available. This is a point in 472 tracker as well and this point is approved by TFiber"/>
    <m/>
    <m/>
    <s v="Ahmad"/>
    <m/>
    <m/>
    <s v="COMPLETED &amp; APPROVED"/>
    <s v=" "/>
    <s v=" "/>
    <s v=" "/>
    <m/>
    <m/>
    <m/>
    <m/>
    <m/>
    <m/>
    <s v="MOMNOC Operationalization"/>
    <s v="Network"/>
    <s v="CLOSED"/>
    <m/>
    <m/>
    <s v="Not related to delivery"/>
    <d v="2025-09-19T00:00:00"/>
    <s v="Artefacts not Required"/>
    <m/>
    <n v="1"/>
    <x v="1"/>
  </r>
  <r>
    <n v="1396"/>
    <s v="M680"/>
    <x v="1"/>
    <d v="2023-07-21T00:00:00"/>
    <m/>
    <m/>
    <m/>
    <s v="NSO"/>
    <s v="NSO related"/>
    <s v="NSO Competency Plan: L&amp;T to put in place an NSO competency plan ."/>
    <m/>
    <s v="Critical"/>
    <s v="Open"/>
    <m/>
    <s v=" "/>
    <s v=" "/>
    <m/>
    <s v=" "/>
    <m/>
    <m/>
    <s v="Jayant Madavi"/>
    <m/>
    <s v="Open"/>
    <s v="Open"/>
    <s v=" "/>
    <s v=" "/>
    <s v=" "/>
    <m/>
    <m/>
    <m/>
    <m/>
    <m/>
    <m/>
    <s v="MOMNSO"/>
    <s v="Applications/Tools"/>
    <s v="OPEN"/>
    <m/>
    <m/>
    <m/>
    <m/>
    <e v="#N/A"/>
    <m/>
    <n v="1"/>
    <x v="0"/>
  </r>
  <r>
    <n v="1397"/>
    <s v="M681"/>
    <x v="1"/>
    <d v="2023-07-21T00:00:00"/>
    <m/>
    <m/>
    <m/>
    <s v="T&amp;D Environment"/>
    <s v="Testing Environment"/>
    <s v="Separation of T&amp;D and Production Environments: L&amp;T to provide a plan addressing the requirement for separate environments ."/>
    <m/>
    <s v="NON-Critical"/>
    <s v="Open"/>
    <m/>
    <s v=" "/>
    <s v=" "/>
    <m/>
    <s v="[15/09/2025] Clusters are segregated for Production vis-à-vis pre-production"/>
    <m/>
    <m/>
    <s v="Ravi Kishore"/>
    <m/>
    <m/>
    <s v="COMPLETED &amp; APPROVED"/>
    <s v=" "/>
    <s v=" "/>
    <s v=" "/>
    <m/>
    <m/>
    <m/>
    <m/>
    <m/>
    <m/>
    <s v="MOMT&amp;D Environment"/>
    <s v="Applications"/>
    <s v="CLOSED"/>
    <m/>
    <m/>
    <m/>
    <s v=" "/>
    <s v="Artefacts Need to upload"/>
    <m/>
    <n v="1"/>
    <x v="1"/>
  </r>
  <r>
    <n v="1398"/>
    <s v="M682"/>
    <x v="1"/>
    <d v="2023-07-21T00:00:00"/>
    <m/>
    <m/>
    <m/>
    <s v="BSS"/>
    <s v="Testing Environment"/>
    <s v="Onboarding of Billing Specialist: L&amp;T to update on the onboarding process for a long-term Billing Specialist ."/>
    <m/>
    <s v="Critical"/>
    <s v="Open"/>
    <m/>
    <s v=" "/>
    <s v=" "/>
    <m/>
    <s v=" "/>
    <m/>
    <m/>
    <s v="Manoj Nibrad"/>
    <m/>
    <s v="Open"/>
    <s v="Open"/>
    <s v=" "/>
    <s v=" "/>
    <s v=" "/>
    <m/>
    <m/>
    <m/>
    <m/>
    <m/>
    <m/>
    <s v="MOMBSS"/>
    <s v="Applications/Tools"/>
    <s v="OPEN"/>
    <m/>
    <m/>
    <m/>
    <m/>
    <e v="#N/A"/>
    <m/>
    <n v="1"/>
    <x v="0"/>
  </r>
  <r>
    <n v="1399"/>
    <s v="M683"/>
    <x v="1"/>
    <d v="2023-07-21T00:00:00"/>
    <m/>
    <m/>
    <m/>
    <s v="BSS"/>
    <s v="Billing Related"/>
    <s v="Closure of CRM Billing Process and Invoice Format: L&amp;T to close action items regarding CRM Billing Process and Invoice format ."/>
    <m/>
    <s v="Critical"/>
    <s v="Open"/>
    <m/>
    <s v=" "/>
    <s v=" "/>
    <m/>
    <s v=" "/>
    <m/>
    <m/>
    <s v="Manoj Nibrad"/>
    <m/>
    <s v="Open"/>
    <s v="Open"/>
    <s v=" "/>
    <s v=" "/>
    <s v=" "/>
    <m/>
    <m/>
    <m/>
    <m/>
    <m/>
    <m/>
    <s v="MOMBSS"/>
    <s v="Applications/Tools"/>
    <s v="OPEN"/>
    <m/>
    <m/>
    <m/>
    <m/>
    <e v="#N/A"/>
    <m/>
    <n v="1"/>
    <x v="0"/>
  </r>
  <r>
    <n v="1400"/>
    <s v="M684"/>
    <x v="1"/>
    <d v="2023-07-21T00:00:00"/>
    <m/>
    <m/>
    <m/>
    <s v="BSS"/>
    <s v="Action Points"/>
    <s v="BSS Roadmap Progress: L&amp;T to demonstrate completed points for closure and include related test cases ."/>
    <m/>
    <s v="Critical"/>
    <s v="Open"/>
    <m/>
    <s v=" "/>
    <s v=" "/>
    <m/>
    <s v=" "/>
    <m/>
    <m/>
    <s v="Manoj Nibrad"/>
    <m/>
    <s v="Open"/>
    <s v="Open"/>
    <s v=" "/>
    <s v=" "/>
    <s v=" "/>
    <m/>
    <m/>
    <m/>
    <m/>
    <m/>
    <m/>
    <s v="MOMBSS"/>
    <s v="Applications/Tools"/>
    <s v="OPEN"/>
    <m/>
    <m/>
    <m/>
    <m/>
    <e v="#N/A"/>
    <m/>
    <n v="1"/>
    <x v="0"/>
  </r>
  <r>
    <n v="1401"/>
    <s v="M685"/>
    <x v="1"/>
    <d v="2023-07-21T00:00:00"/>
    <m/>
    <m/>
    <m/>
    <s v="BSS"/>
    <s v="Dry Run"/>
    <s v="Next BSS Demo for Cell Tower: L&amp;T to confirm the date of the next BSS Demo for Cell Tower by 21st August '23 ."/>
    <m/>
    <s v="Critical"/>
    <s v="Open"/>
    <m/>
    <s v=" "/>
    <s v=" "/>
    <m/>
    <s v=" "/>
    <m/>
    <m/>
    <s v="Manoj Nibrad"/>
    <m/>
    <s v="Open"/>
    <s v="Open"/>
    <s v=" "/>
    <s v=" "/>
    <s v=" "/>
    <m/>
    <m/>
    <m/>
    <m/>
    <m/>
    <m/>
    <s v="MOMBSS"/>
    <s v="Applications/Tools"/>
    <s v="OPEN"/>
    <m/>
    <m/>
    <m/>
    <m/>
    <e v="#N/A"/>
    <m/>
    <n v="1"/>
    <x v="0"/>
  </r>
  <r>
    <n v="1402"/>
    <s v="M686"/>
    <x v="1"/>
    <d v="2023-07-21T00:00:00"/>
    <m/>
    <m/>
    <m/>
    <s v="BSS"/>
    <s v="Action Points"/>
    <s v="User Groups Demonstration: L&amp;T to showcase the demonstration on user groups along with the demo for Cell Tower ."/>
    <m/>
    <s v="Critical"/>
    <s v="Open"/>
    <m/>
    <s v=" "/>
    <s v=" "/>
    <m/>
    <s v=" "/>
    <m/>
    <m/>
    <s v="Manoj Nibrad"/>
    <m/>
    <s v="Open"/>
    <s v="Open"/>
    <s v=" "/>
    <s v=" "/>
    <s v=" "/>
    <m/>
    <m/>
    <m/>
    <m/>
    <m/>
    <m/>
    <s v="MOMBSS"/>
    <s v="Applications/Tools"/>
    <s v="OPEN"/>
    <m/>
    <m/>
    <m/>
    <m/>
    <e v="#N/A"/>
    <m/>
    <n v="1"/>
    <x v="0"/>
  </r>
  <r>
    <n v="1403"/>
    <s v="M687"/>
    <x v="1"/>
    <d v="2023-07-21T00:00:00"/>
    <m/>
    <m/>
    <m/>
    <s v="BSS"/>
    <s v="Action Points"/>
    <s v="Next BSS Demo Schedule: Scheduled for 23rd August '23, to include RFS/RFO status, notification templates, UI/UX validation, and exception scenarios ."/>
    <m/>
    <s v="Critical"/>
    <s v="Open"/>
    <m/>
    <s v=" "/>
    <s v=" "/>
    <m/>
    <s v=" "/>
    <m/>
    <m/>
    <s v="Manoj Nibrad"/>
    <m/>
    <s v="Open"/>
    <s v="Open"/>
    <s v=" "/>
    <s v=" "/>
    <s v=" "/>
    <m/>
    <m/>
    <m/>
    <m/>
    <m/>
    <m/>
    <s v="MOMBSS"/>
    <s v="Applications/Tools"/>
    <s v="OPEN"/>
    <m/>
    <m/>
    <m/>
    <m/>
    <e v="#N/A"/>
    <m/>
    <n v="1"/>
    <x v="0"/>
  </r>
  <r>
    <n v="1404"/>
    <s v="M688"/>
    <x v="1"/>
    <d v="2023-07-21T00:00:00"/>
    <m/>
    <m/>
    <m/>
    <s v="BSS"/>
    <s v="Regulatory Compliance"/>
    <s v="Regulatory Reports Review: L&amp;T to identify available reports in BSS as Ready/WIP by 21st August '23 and review with T-Fiber for approval ."/>
    <m/>
    <s v="Critical"/>
    <s v="Open"/>
    <m/>
    <s v=" "/>
    <s v=" "/>
    <m/>
    <s v=" "/>
    <m/>
    <m/>
    <s v="Manoj Nibrad"/>
    <m/>
    <s v="Open"/>
    <s v="Open"/>
    <s v=" "/>
    <s v=" "/>
    <s v=" "/>
    <m/>
    <m/>
    <m/>
    <m/>
    <m/>
    <m/>
    <s v="MOMBSS"/>
    <s v="Applications/Tools"/>
    <s v="OPEN"/>
    <m/>
    <m/>
    <m/>
    <m/>
    <e v="#N/A"/>
    <m/>
    <n v="1"/>
    <x v="0"/>
  </r>
  <r>
    <n v="1405"/>
    <s v="M689"/>
    <x v="1"/>
    <d v="2023-07-26T00:00:00"/>
    <m/>
    <m/>
    <m/>
    <s v="WFM"/>
    <s v=" "/>
    <s v="Finalise and share the scope of work (SOW) for Work Force Management solution implementation with M/S Lepton."/>
    <m/>
    <s v="Critical"/>
    <s v="Open"/>
    <m/>
    <s v=" "/>
    <s v=" "/>
    <m/>
    <m/>
    <m/>
    <m/>
    <s v="Kaushalendra Kumar"/>
    <m/>
    <m/>
    <s v="CLOSURE REVIEW PENDING "/>
    <s v=" "/>
    <s v=" "/>
    <s v=" "/>
    <m/>
    <m/>
    <m/>
    <m/>
    <m/>
    <m/>
    <s v="MOMWFM"/>
    <s v="Applications/Tools"/>
    <s v="OPEN"/>
    <m/>
    <m/>
    <m/>
    <m/>
    <m/>
    <m/>
    <n v="1"/>
    <x v="2"/>
  </r>
  <r>
    <n v="1406"/>
    <s v="M69"/>
    <x v="1"/>
    <d v="2023-07-04T00:00:00"/>
    <s v="P3"/>
    <m/>
    <m/>
    <s v="NOC Operationalization"/>
    <s v="Handbook &amp; SOPs"/>
    <s v="clear definition of roles and responsibilities related to L1, L2 &amp; L3 with number of resources which should be according to the fault rates. "/>
    <m/>
    <s v="Critical"/>
    <s v="Completed"/>
    <m/>
    <s v=" "/>
    <s v=" "/>
    <m/>
    <s v="NOC manpower report is shared on weekly basis. Manpower is as per RFP count. KRA is also submitted for L1/L2/L3 roles"/>
    <m/>
    <m/>
    <s v="Ahmad"/>
    <m/>
    <m/>
    <s v="COMPLETED &amp; APPROVED"/>
    <s v=" "/>
    <s v=" "/>
    <s v=" "/>
    <m/>
    <m/>
    <m/>
    <m/>
    <m/>
    <m/>
    <s v="MOMNOC Operationalization"/>
    <s v="Network"/>
    <s v="CLOSED"/>
    <m/>
    <m/>
    <s v="Not related to delivery"/>
    <d v="2025-09-24T00:00:00"/>
    <s v="\\172.28.9.23\tnocreports\TNOC Manpower_CVs\NOC Resources Details &amp; Roles"/>
    <m/>
    <n v="1"/>
    <x v="1"/>
  </r>
  <r>
    <n v="1407"/>
    <s v="M690"/>
    <x v="1"/>
    <d v="2023-07-26T00:00:00"/>
    <m/>
    <m/>
    <m/>
    <s v="WFM"/>
    <s v=" "/>
    <s v="Support for translation to Telugu to be checked with M/S Lepton."/>
    <m/>
    <s v="Critical"/>
    <s v="Open"/>
    <m/>
    <s v=" "/>
    <s v=" "/>
    <m/>
    <s v="Duplicate with Point- 177"/>
    <m/>
    <m/>
    <s v="Kaushalendra Kumar"/>
    <m/>
    <s v="Open"/>
    <s v="Duplicate"/>
    <s v=" "/>
    <s v=" "/>
    <s v=" "/>
    <m/>
    <m/>
    <m/>
    <m/>
    <m/>
    <m/>
    <s v="MOMWFM"/>
    <s v="Applications/Tools"/>
    <e v="#N/A"/>
    <m/>
    <m/>
    <m/>
    <m/>
    <e v="#N/A"/>
    <m/>
    <n v="1"/>
    <x v="0"/>
  </r>
  <r>
    <n v="1408"/>
    <s v="M691"/>
    <x v="1"/>
    <d v="2023-07-26T00:00:00"/>
    <m/>
    <m/>
    <m/>
    <s v="WFM"/>
    <s v=" "/>
    <s v="Clarity on the term “As-is solution to be deployed” under Order Management is to be provided."/>
    <m/>
    <s v="Critical"/>
    <s v="Open"/>
    <m/>
    <s v=" "/>
    <s v=" "/>
    <m/>
    <m/>
    <m/>
    <m/>
    <s v="Kaushalendra Kumar"/>
    <m/>
    <m/>
    <s v="CLOSURE REVIEW PENDING "/>
    <s v=" "/>
    <s v=" "/>
    <s v=" "/>
    <m/>
    <m/>
    <m/>
    <m/>
    <m/>
    <m/>
    <s v="MOMWFM"/>
    <s v="Applications/Tools"/>
    <s v="OPEN"/>
    <m/>
    <m/>
    <m/>
    <m/>
    <m/>
    <m/>
    <n v="1"/>
    <x v="2"/>
  </r>
  <r>
    <n v="1409"/>
    <s v="M692"/>
    <x v="1"/>
    <d v="2023-07-26T00:00:00"/>
    <m/>
    <m/>
    <m/>
    <s v="WFM"/>
    <s v=" "/>
    <s v="Support for Barcode scanning as well as QR code scanning to be checked with M/S Lepton."/>
    <m/>
    <s v="Critical"/>
    <s v="Open"/>
    <m/>
    <s v=" "/>
    <s v=" "/>
    <m/>
    <m/>
    <m/>
    <m/>
    <s v="Kaushalendra Kumar"/>
    <m/>
    <m/>
    <s v="CLOSURE REVIEW PENDING "/>
    <s v=" "/>
    <s v=" "/>
    <s v=" "/>
    <m/>
    <m/>
    <m/>
    <m/>
    <m/>
    <m/>
    <s v="MOMWFM"/>
    <s v="Applications/Tools"/>
    <s v="OPEN"/>
    <m/>
    <m/>
    <m/>
    <m/>
    <m/>
    <m/>
    <n v="1"/>
    <x v="2"/>
  </r>
  <r>
    <n v="1410"/>
    <s v="M693"/>
    <x v="1"/>
    <d v="2023-07-26T00:00:00"/>
    <m/>
    <m/>
    <m/>
    <s v="BSS"/>
    <s v="Dry Run"/>
    <s v="Preparation for a dry run of BSS to include WFM."/>
    <m/>
    <s v="Critical"/>
    <s v="Open"/>
    <m/>
    <s v=" "/>
    <s v=" "/>
    <m/>
    <s v=" "/>
    <m/>
    <m/>
    <s v="Manoj Nibrad"/>
    <m/>
    <s v="Open"/>
    <s v="Open"/>
    <s v=" "/>
    <s v=" "/>
    <s v=" "/>
    <m/>
    <m/>
    <m/>
    <m/>
    <m/>
    <m/>
    <s v="MOMBSS"/>
    <s v="Applications/Tools"/>
    <s v="OPEN"/>
    <m/>
    <m/>
    <m/>
    <m/>
    <e v="#N/A"/>
    <m/>
    <n v="1"/>
    <x v="0"/>
  </r>
  <r>
    <n v="1411"/>
    <s v="M694"/>
    <x v="1"/>
    <d v="2023-07-26T00:00:00"/>
    <m/>
    <m/>
    <m/>
    <s v="WFM"/>
    <s v=" "/>
    <s v="Receive clarification on the support for re-assignment of workflow in case a Field Technician is on leave."/>
    <m/>
    <s v="Critical"/>
    <s v="Open"/>
    <m/>
    <s v=" "/>
    <s v=" "/>
    <m/>
    <s v="Manager has to reassign TT to different FE "/>
    <m/>
    <m/>
    <s v="Kaushalendra Kumar"/>
    <m/>
    <m/>
    <s v="CLOSURE REVIEW PENDING "/>
    <s v=" "/>
    <s v=" "/>
    <s v=" "/>
    <m/>
    <m/>
    <m/>
    <m/>
    <m/>
    <m/>
    <s v="MOMWFM"/>
    <s v="Applications/Tools"/>
    <s v="OPEN"/>
    <m/>
    <m/>
    <m/>
    <m/>
    <m/>
    <m/>
    <n v="1"/>
    <x v="2"/>
  </r>
  <r>
    <n v="1412"/>
    <s v="M695"/>
    <x v="1"/>
    <d v="2023-07-26T00:00:00"/>
    <m/>
    <m/>
    <m/>
    <s v="WFM"/>
    <s v=" "/>
    <s v="Verify processes for recording of timelocks of patrol routes."/>
    <m/>
    <s v="Critical"/>
    <s v="Open"/>
    <m/>
    <s v=" "/>
    <s v=" "/>
    <m/>
    <m/>
    <m/>
    <m/>
    <s v="Kaushalendra Kumar"/>
    <m/>
    <m/>
    <s v="CLOSURE REVIEW PENDING "/>
    <s v=" "/>
    <s v=" "/>
    <s v=" "/>
    <m/>
    <m/>
    <m/>
    <m/>
    <m/>
    <m/>
    <s v="MOMWFM"/>
    <s v="Applications/Tools"/>
    <s v="OPEN"/>
    <m/>
    <m/>
    <m/>
    <m/>
    <m/>
    <m/>
    <n v="1"/>
    <x v="2"/>
  </r>
  <r>
    <n v="1413"/>
    <s v="M696"/>
    <x v="1"/>
    <d v="2023-07-26T00:00:00"/>
    <m/>
    <m/>
    <m/>
    <s v="WFM"/>
    <s v=" "/>
    <s v="Improve the clarity, definition, and availability of existing filters in WFM dashboards."/>
    <m/>
    <s v="Critical"/>
    <s v="Open"/>
    <m/>
    <s v=" "/>
    <s v=" "/>
    <m/>
    <s v="Duplicate with Point- 186"/>
    <m/>
    <m/>
    <s v="Kaushalendra Kumar"/>
    <m/>
    <s v="Open"/>
    <s v="Duplicate"/>
    <s v=" "/>
    <s v=" "/>
    <s v=" "/>
    <m/>
    <m/>
    <m/>
    <m/>
    <m/>
    <m/>
    <s v="MOMWFM"/>
    <s v="Applications/Tools"/>
    <e v="#N/A"/>
    <m/>
    <m/>
    <m/>
    <m/>
    <e v="#N/A"/>
    <m/>
    <n v="1"/>
    <x v="0"/>
  </r>
  <r>
    <n v="1414"/>
    <s v="M697"/>
    <x v="1"/>
    <d v="2023-07-26T00:00:00"/>
    <m/>
    <m/>
    <m/>
    <s v="WFM"/>
    <s v=" "/>
    <s v="Video upload support."/>
    <m/>
    <s v="Critical"/>
    <s v="Open"/>
    <m/>
    <s v=" "/>
    <s v=" "/>
    <m/>
    <s v="Duplicate with Point- 187"/>
    <m/>
    <m/>
    <s v="Kaushalendra Kumar"/>
    <m/>
    <s v="Open"/>
    <s v="Duplicate"/>
    <s v=" "/>
    <s v=" "/>
    <s v=" "/>
    <m/>
    <m/>
    <m/>
    <m/>
    <m/>
    <m/>
    <s v="MOMWFM"/>
    <s v="Applications/Tools"/>
    <e v="#N/A"/>
    <m/>
    <m/>
    <m/>
    <m/>
    <e v="#N/A"/>
    <m/>
    <n v="1"/>
    <x v="0"/>
  </r>
  <r>
    <n v="1415"/>
    <s v="M698"/>
    <x v="1"/>
    <d v="2023-07-26T00:00:00"/>
    <m/>
    <m/>
    <m/>
    <s v="WFM"/>
    <s v=" "/>
    <s v="Support for Workforce Management productivity statistics mentioned that this shall fall under the customisation scope."/>
    <m/>
    <s v="Critical"/>
    <s v="Open"/>
    <m/>
    <s v=" "/>
    <s v=" "/>
    <m/>
    <s v="Duplicate with Point- 188"/>
    <m/>
    <m/>
    <s v="Kaushalendra Kumar"/>
    <m/>
    <s v="Open"/>
    <s v="Duplicate"/>
    <s v=" "/>
    <s v=" "/>
    <s v=" "/>
    <m/>
    <m/>
    <m/>
    <m/>
    <m/>
    <m/>
    <s v="MOMWFM"/>
    <s v="Applications/Tools"/>
    <e v="#N/A"/>
    <m/>
    <m/>
    <m/>
    <m/>
    <e v="#N/A"/>
    <m/>
    <n v="1"/>
    <x v="0"/>
  </r>
  <r>
    <n v="1416"/>
    <s v="M699"/>
    <x v="1"/>
    <d v="2023-07-26T00:00:00"/>
    <m/>
    <m/>
    <m/>
    <s v="WFM"/>
    <s v=" "/>
    <s v="Coordination required with NOC, Operations, and Projects team of 3 MSIs for the WFM Demo of 3 Packages including BSS-SME- L&amp;T."/>
    <m/>
    <s v="Critical"/>
    <s v="Open"/>
    <m/>
    <s v=" "/>
    <s v=" "/>
    <m/>
    <m/>
    <m/>
    <m/>
    <s v="Kaushalendra Kumar"/>
    <m/>
    <m/>
    <s v="CLOSURE REVIEW PENDING "/>
    <s v=" "/>
    <s v=" "/>
    <s v=" "/>
    <m/>
    <m/>
    <m/>
    <m/>
    <m/>
    <m/>
    <s v="MOMWFM"/>
    <s v="Applications/Tools"/>
    <s v="OPEN"/>
    <m/>
    <m/>
    <m/>
    <m/>
    <m/>
    <m/>
    <n v="1"/>
    <x v="2"/>
  </r>
  <r>
    <n v="1417"/>
    <s v="M7"/>
    <x v="1"/>
    <d v="2023-04-03T00:00:00"/>
    <m/>
    <m/>
    <m/>
    <s v="NOC Operationalization"/>
    <s v="Full NOC Readiness"/>
    <s v="Request for submission of Test Reports, outcomes, and documentation on a common server for continuous testing and monitoring. (Shared Folder)"/>
    <m/>
    <s v="Critical"/>
    <s v="Completed"/>
    <m/>
    <s v="OSS Dashboards"/>
    <s v=" "/>
    <s v="Artefacts to be submitted"/>
    <s v="24-Sep-25: All Field and Interim NOC KPIs, reports, forms are available in shared folder.Artefacts will be uploaded today in NAS"/>
    <m/>
    <m/>
    <s v="Siva Kumar"/>
    <m/>
    <m/>
    <s v="COMPLETED &amp; APPROVED"/>
    <s v=" "/>
    <s v=" "/>
    <s v=" "/>
    <m/>
    <m/>
    <m/>
    <m/>
    <m/>
    <m/>
    <s v="MOMNOC Operationalization"/>
    <s v="Network"/>
    <s v="CLOSED"/>
    <m/>
    <m/>
    <m/>
    <d v="2025-09-24T00:00:00"/>
    <s v="\\172.28.9.23\tnocreports"/>
    <m/>
    <n v="1"/>
    <x v="1"/>
  </r>
  <r>
    <n v="1418"/>
    <s v="M70"/>
    <x v="1"/>
    <d v="2023-07-04T00:00:00"/>
    <s v="P3"/>
    <m/>
    <m/>
    <s v="NOC Operationalization"/>
    <s v="Audit"/>
    <s v="Checklist for issue handling and first level troubleshooting"/>
    <m/>
    <s v="Critical"/>
    <s v="Completed"/>
    <m/>
    <s v=" "/>
    <s v=" "/>
    <m/>
    <s v="Checklist available with Helpdesk"/>
    <m/>
    <m/>
    <s v="Ahmad"/>
    <m/>
    <m/>
    <s v="COMPLETED &amp; APPROVED"/>
    <s v=" "/>
    <s v=" "/>
    <s v=" "/>
    <m/>
    <m/>
    <m/>
    <m/>
    <m/>
    <m/>
    <s v="MOMNOC Operationalization"/>
    <s v="Network"/>
    <s v="CLOSED"/>
    <m/>
    <m/>
    <s v="Daily oprational task"/>
    <d v="2025-09-19T00:00:00"/>
    <s v="Artefacts not Required"/>
    <m/>
    <n v="1"/>
    <x v="1"/>
  </r>
  <r>
    <n v="1419"/>
    <s v="M700"/>
    <x v="1"/>
    <d v="2023-07-26T00:00:00"/>
    <m/>
    <m/>
    <m/>
    <s v="WFM"/>
    <s v=" "/>
    <s v="Asses if NOC Work Force Management is handled by the proposed WFM tool"/>
    <m/>
    <s v="Critical"/>
    <s v="Open"/>
    <m/>
    <s v=" "/>
    <s v=" "/>
    <m/>
    <s v="Duplicate with Point- 189"/>
    <m/>
    <m/>
    <s v="Kaushalendra Kumar"/>
    <m/>
    <s v="Open"/>
    <s v="Duplicate"/>
    <s v=" "/>
    <s v=" "/>
    <s v=" "/>
    <m/>
    <m/>
    <m/>
    <m/>
    <m/>
    <m/>
    <s v="MOMWFM"/>
    <s v="Applications/Tools"/>
    <e v="#N/A"/>
    <m/>
    <m/>
    <m/>
    <m/>
    <e v="#N/A"/>
    <m/>
    <n v="1"/>
    <x v="0"/>
  </r>
  <r>
    <n v="1420"/>
    <s v="M701"/>
    <x v="1"/>
    <d v="2023-07-26T00:00:00"/>
    <m/>
    <m/>
    <m/>
    <s v="WFM"/>
    <s v=" "/>
    <s v="Samples or actual reports and dashboards based on operational processes to be presented by 28th July’23."/>
    <m/>
    <s v="Critical"/>
    <s v="Open"/>
    <m/>
    <s v=" "/>
    <s v=" "/>
    <m/>
    <s v="Duplicate with Point- 207"/>
    <m/>
    <m/>
    <s v="Kaushalendra Kumar"/>
    <m/>
    <s v="Open"/>
    <s v="Duplicate"/>
    <s v=" "/>
    <s v=" "/>
    <s v=" "/>
    <m/>
    <m/>
    <m/>
    <m/>
    <m/>
    <m/>
    <s v="MOMWFM"/>
    <s v="Applications/Tools"/>
    <e v="#N/A"/>
    <m/>
    <m/>
    <m/>
    <m/>
    <e v="#N/A"/>
    <m/>
    <n v="1"/>
    <x v="0"/>
  </r>
  <r>
    <n v="1421"/>
    <s v="M702"/>
    <x v="1"/>
    <d v="2023-07-26T00:00:00"/>
    <m/>
    <m/>
    <m/>
    <s v="WFM"/>
    <s v=" "/>
    <s v="Assessment to ensure that planned Event Manpower assignment is covered by the WFM solution."/>
    <m/>
    <s v="Critical"/>
    <s v="Open"/>
    <m/>
    <s v=" "/>
    <s v=" "/>
    <m/>
    <s v="Duplicate with Point- 190"/>
    <m/>
    <m/>
    <s v="Kaushalendra Kumar"/>
    <m/>
    <s v="Open"/>
    <s v="Duplicate"/>
    <s v=" "/>
    <s v=" "/>
    <s v=" "/>
    <m/>
    <m/>
    <m/>
    <m/>
    <m/>
    <m/>
    <s v="MOMWFM"/>
    <s v="Applications/Tools"/>
    <e v="#N/A"/>
    <m/>
    <m/>
    <m/>
    <m/>
    <e v="#N/A"/>
    <m/>
    <n v="1"/>
    <x v="0"/>
  </r>
  <r>
    <n v="1422"/>
    <s v="M703"/>
    <x v="1"/>
    <d v="2023-07-26T00:00:00"/>
    <m/>
    <m/>
    <m/>
    <s v="WFM"/>
    <s v=" "/>
    <s v="Assessment about whether the proposed WFM solution supports field personnel to schedule appointments with end customers."/>
    <m/>
    <s v="Critical"/>
    <s v="Open"/>
    <m/>
    <s v=" "/>
    <s v=" "/>
    <m/>
    <s v="Duplicate with Point- 194"/>
    <m/>
    <m/>
    <s v="Kaushalendra Kumar"/>
    <m/>
    <s v="Open"/>
    <s v="Duplicate"/>
    <s v=" "/>
    <s v=" "/>
    <s v=" "/>
    <m/>
    <m/>
    <m/>
    <m/>
    <m/>
    <m/>
    <s v="MOMWFM"/>
    <s v="Applications/Tools"/>
    <e v="#N/A"/>
    <m/>
    <m/>
    <m/>
    <m/>
    <e v="#N/A"/>
    <m/>
    <n v="1"/>
    <x v="0"/>
  </r>
  <r>
    <n v="1423"/>
    <s v="M704"/>
    <x v="1"/>
    <d v="2023-07-26T00:00:00"/>
    <m/>
    <m/>
    <m/>
    <s v="WFM"/>
    <s v=" "/>
    <s v="Ensure the licenses for WFM are perpetual."/>
    <m/>
    <s v="Critical"/>
    <s v="Open"/>
    <m/>
    <s v=" "/>
    <s v=" "/>
    <m/>
    <s v="Duplicate with Point- 196"/>
    <m/>
    <m/>
    <s v="Kaushalendra Kumar"/>
    <m/>
    <s v="Open"/>
    <s v="Duplicate"/>
    <s v=" "/>
    <s v=" "/>
    <s v=" "/>
    <m/>
    <m/>
    <m/>
    <m/>
    <m/>
    <m/>
    <s v="MOMWFM"/>
    <s v="Applications/Tools"/>
    <e v="#N/A"/>
    <m/>
    <m/>
    <m/>
    <m/>
    <e v="#N/A"/>
    <m/>
    <n v="1"/>
    <x v="0"/>
  </r>
  <r>
    <n v="1424"/>
    <s v="M705"/>
    <x v="1"/>
    <d v="2023-07-26T00:00:00"/>
    <m/>
    <m/>
    <m/>
    <s v="NOC Operationalization"/>
    <s v="Launch Readiness"/>
    <s v="Assessment and redistribution of support because of the launch date approaching on 15th August."/>
    <m/>
    <s v="Critical"/>
    <s v="Open"/>
    <m/>
    <s v=" "/>
    <s v=" "/>
    <s v="Closed"/>
    <s v="23-Sep-25: Approved shall be closed"/>
    <m/>
    <m/>
    <s v="Sivaprasad"/>
    <m/>
    <m/>
    <s v="COMPLETED &amp; APPROVED"/>
    <s v=" "/>
    <s v=" "/>
    <s v=" "/>
    <m/>
    <m/>
    <m/>
    <m/>
    <m/>
    <m/>
    <s v="MOMNOC Operationalization"/>
    <s v="Network"/>
    <s v="CLOSED"/>
    <m/>
    <m/>
    <m/>
    <d v="2025-09-23T00:00:00"/>
    <s v="Artefacts not Required"/>
    <m/>
    <n v="1"/>
    <x v="1"/>
  </r>
  <r>
    <n v="1425"/>
    <s v="M706"/>
    <x v="1"/>
    <d v="2023-08-01T00:00:00"/>
    <m/>
    <m/>
    <m/>
    <s v="GIS"/>
    <s v="Launch Readiness"/>
    <s v="Each MSI needs to commit to the target for Mandal upload in the GIS tool for business readiness."/>
    <m/>
    <s v="Critical"/>
    <s v="Open"/>
    <m/>
    <s v=" "/>
    <s v=" "/>
    <m/>
    <m/>
    <m/>
    <m/>
    <s v="Kaushalendra Kumar"/>
    <m/>
    <m/>
    <s v="CLOSURE REVIEW PENDING "/>
    <s v=" "/>
    <s v=" "/>
    <s v=" "/>
    <m/>
    <m/>
    <m/>
    <m/>
    <m/>
    <m/>
    <s v="MOMGIS"/>
    <s v="Applications/Tools"/>
    <s v="OPEN"/>
    <m/>
    <m/>
    <m/>
    <m/>
    <m/>
    <m/>
    <n v="1"/>
    <x v="2"/>
  </r>
  <r>
    <n v="1426"/>
    <s v="M707"/>
    <x v="1"/>
    <d v="2023-08-01T00:00:00"/>
    <m/>
    <m/>
    <m/>
    <s v="GIS"/>
    <s v="Launch Readiness"/>
    <s v="Commit target dates for GIS Data Upload for each package."/>
    <m/>
    <s v="Critical"/>
    <s v="Open"/>
    <m/>
    <s v=" "/>
    <s v=" "/>
    <m/>
    <m/>
    <m/>
    <m/>
    <s v="Kaushalendra Kumar"/>
    <m/>
    <m/>
    <s v="CLOSURE REVIEW PENDING "/>
    <s v=" "/>
    <s v=" "/>
    <s v=" "/>
    <m/>
    <m/>
    <m/>
    <m/>
    <m/>
    <m/>
    <s v="MOMGIS"/>
    <s v="Applications/Tools"/>
    <s v="OPEN"/>
    <m/>
    <m/>
    <m/>
    <m/>
    <m/>
    <m/>
    <n v="1"/>
    <x v="2"/>
  </r>
  <r>
    <n v="1427"/>
    <s v="M708"/>
    <x v="1"/>
    <d v="2023-08-01T00:00:00"/>
    <m/>
    <m/>
    <m/>
    <s v="GIS"/>
    <s v="Launch Readiness"/>
    <s v="Package A needs to provide a day by day Mandal upload action plan to meet the committed target dates."/>
    <m/>
    <s v="Critical"/>
    <s v="Open"/>
    <m/>
    <s v=" "/>
    <s v=" "/>
    <m/>
    <m/>
    <m/>
    <m/>
    <s v="Kaushalendra Kumar"/>
    <m/>
    <m/>
    <s v="CLOSURE REVIEW PENDING "/>
    <s v=" "/>
    <s v=" "/>
    <s v=" "/>
    <m/>
    <m/>
    <m/>
    <m/>
    <m/>
    <m/>
    <s v="MOMGIS"/>
    <s v="Applications/Tools"/>
    <s v="OPEN"/>
    <m/>
    <m/>
    <m/>
    <m/>
    <m/>
    <m/>
    <n v="1"/>
    <x v="2"/>
  </r>
  <r>
    <n v="1428"/>
    <s v="M709"/>
    <x v="1"/>
    <d v="2023-08-01T00:00:00"/>
    <m/>
    <m/>
    <m/>
    <s v="GIS"/>
    <s v="Launch Readiness"/>
    <s v="Packages B and C are expected to submit a proposal to hasten data upload in consultation with GIS-SME, Pkg-A."/>
    <m/>
    <s v="Critical"/>
    <s v="Open"/>
    <m/>
    <s v=" "/>
    <s v=" "/>
    <m/>
    <m/>
    <m/>
    <m/>
    <s v="Kaushalendra Kumar"/>
    <m/>
    <m/>
    <s v="CLOSURE REVIEW PENDING "/>
    <s v=" "/>
    <s v=" "/>
    <s v=" "/>
    <m/>
    <m/>
    <m/>
    <m/>
    <m/>
    <m/>
    <s v="MOMGIS"/>
    <s v="Applications/Tools"/>
    <s v="OPEN"/>
    <m/>
    <m/>
    <m/>
    <m/>
    <m/>
    <m/>
    <n v="1"/>
    <x v="2"/>
  </r>
  <r>
    <n v="1429"/>
    <s v="M71"/>
    <x v="1"/>
    <d v="2023-07-04T00:00:00"/>
    <m/>
    <m/>
    <m/>
    <s v="NOC Operationalization"/>
    <s v="Audit"/>
    <s v="Latency/Jitter &amp; Backbone packet loss SLAs"/>
    <m/>
    <s v="Critical"/>
    <s v="Completed"/>
    <m/>
    <s v=" "/>
    <s v=" "/>
    <s v="WIP"/>
    <s v="Report  &amp; SLA compliance is shared on monhtly basis "/>
    <s v="L&amp;T"/>
    <s v="Manoj"/>
    <s v="Siva Kumar"/>
    <m/>
    <s v="Open"/>
    <s v="WIP"/>
    <s v=" "/>
    <s v=" "/>
    <s v=" "/>
    <m/>
    <m/>
    <m/>
    <m/>
    <m/>
    <m/>
    <s v="MOMNOC Operationalization"/>
    <s v="Network"/>
    <s v="OPEN"/>
    <m/>
    <m/>
    <m/>
    <m/>
    <m/>
    <m/>
    <n v="1"/>
    <x v="0"/>
  </r>
  <r>
    <n v="1430"/>
    <s v="M710"/>
    <x v="1"/>
    <d v="2023-08-01T00:00:00"/>
    <m/>
    <m/>
    <m/>
    <s v="Field Related"/>
    <s v="Launch Readiness"/>
    <s v="MSIs to prioritise a district-wise approach over a scattered approach."/>
    <m/>
    <s v="Critical"/>
    <s v="Open"/>
    <m/>
    <s v=" "/>
    <s v=" "/>
    <m/>
    <m/>
    <m/>
    <m/>
    <s v="S Kodali"/>
    <m/>
    <s v="Open"/>
    <s v="Open"/>
    <s v=" "/>
    <s v=" "/>
    <s v=" "/>
    <m/>
    <m/>
    <m/>
    <m/>
    <m/>
    <m/>
    <s v="MOMField Related"/>
    <s v="Field Related issues"/>
    <s v="OPEN"/>
    <m/>
    <m/>
    <s v="Project Team"/>
    <m/>
    <e v="#N/A"/>
    <m/>
    <n v="1"/>
    <x v="0"/>
  </r>
  <r>
    <n v="1431"/>
    <s v="M711"/>
    <x v="1"/>
    <d v="2023-08-01T00:00:00"/>
    <m/>
    <m/>
    <m/>
    <s v="Field Related"/>
    <s v="Mandal Rings"/>
    <s v="The status of Mandal Rings completion i.e. GIS uploading done, splicing pending, attribute updating is pending."/>
    <m/>
    <s v="NON-Critical"/>
    <s v="Open"/>
    <m/>
    <s v=" "/>
    <s v=" "/>
    <m/>
    <s v="completed for 110 Mandals and balance in progress with mandal readiness by acitive &amp; passive"/>
    <m/>
    <m/>
    <s v="S Kodali"/>
    <m/>
    <s v="Open"/>
    <s v="Open"/>
    <s v=" "/>
    <s v=" "/>
    <s v=" "/>
    <m/>
    <m/>
    <m/>
    <m/>
    <m/>
    <m/>
    <s v="MOMField Related"/>
    <s v="Field Related issues"/>
    <s v="OPEN"/>
    <m/>
    <m/>
    <s v="Project Team"/>
    <m/>
    <e v="#N/A"/>
    <m/>
    <n v="1"/>
    <x v="0"/>
  </r>
  <r>
    <n v="1432"/>
    <s v="M712"/>
    <x v="1"/>
    <d v="2023-08-01T00:00:00"/>
    <m/>
    <m/>
    <m/>
    <s v="GIS"/>
    <s v="Launch Readiness"/>
    <s v="The current committed dates for GIS Data Upload are not meeting the expectations of T-Fiber."/>
    <m/>
    <s v="Critical"/>
    <s v="Open"/>
    <m/>
    <s v=" "/>
    <s v=" "/>
    <m/>
    <m/>
    <m/>
    <m/>
    <s v="Kaushalendra Kumar"/>
    <m/>
    <m/>
    <s v="CLOSURE REVIEW PENDING "/>
    <s v=" "/>
    <s v=" "/>
    <s v=" "/>
    <m/>
    <m/>
    <m/>
    <m/>
    <m/>
    <m/>
    <s v="MOMGIS"/>
    <s v="Applications/Tools"/>
    <s v="OPEN"/>
    <m/>
    <m/>
    <m/>
    <m/>
    <m/>
    <m/>
    <n v="1"/>
    <x v="2"/>
  </r>
  <r>
    <n v="1433"/>
    <s v="M713"/>
    <x v="1"/>
    <d v="2023-08-01T00:00:00"/>
    <m/>
    <m/>
    <m/>
    <s v="Helpdesk"/>
    <s v="Launch Readiness"/>
    <s v="Complete Helpdesk integration with OSS and BSS."/>
    <m/>
    <s v="Critical"/>
    <s v="Open"/>
    <m/>
    <s v=" "/>
    <s v=" "/>
    <s v="WIP"/>
    <s v=" "/>
    <m/>
    <m/>
    <s v="Siva Kumar"/>
    <m/>
    <s v="Open"/>
    <s v="WIP"/>
    <s v=" "/>
    <s v=" "/>
    <s v=" "/>
    <m/>
    <m/>
    <m/>
    <m/>
    <m/>
    <m/>
    <s v="MOMHelpdesk"/>
    <s v="Helpdesk (Contact Center)"/>
    <s v="OPEN"/>
    <m/>
    <m/>
    <m/>
    <m/>
    <m/>
    <m/>
    <n v="1"/>
    <x v="0"/>
  </r>
  <r>
    <n v="1434"/>
    <s v="M714"/>
    <x v="1"/>
    <d v="2023-08-01T00:00:00"/>
    <m/>
    <m/>
    <m/>
    <s v="BSS"/>
    <s v="Launch Readiness"/>
    <s v="Set up SMS based alerting."/>
    <m/>
    <s v="Critical"/>
    <s v="Open"/>
    <m/>
    <s v=" "/>
    <s v=" "/>
    <m/>
    <s v=" "/>
    <m/>
    <m/>
    <s v="Manoj Nibrad"/>
    <m/>
    <s v="Open"/>
    <s v="Open"/>
    <s v=" "/>
    <s v=" "/>
    <s v=" "/>
    <m/>
    <m/>
    <m/>
    <m/>
    <m/>
    <m/>
    <s v="MOMBSS"/>
    <s v="Applications/Tools"/>
    <s v="OPEN"/>
    <m/>
    <m/>
    <m/>
    <m/>
    <e v="#N/A"/>
    <m/>
    <n v="1"/>
    <x v="0"/>
  </r>
  <r>
    <n v="1435"/>
    <s v="M715"/>
    <x v="1"/>
    <d v="2023-08-01T00:00:00"/>
    <m/>
    <m/>
    <m/>
    <s v="Helpdesk"/>
    <s v="Launch Readiness"/>
    <s v="Handle 150-160 calls per day in Helpdesk."/>
    <m/>
    <s v="Critical"/>
    <s v="Open"/>
    <m/>
    <s v=" "/>
    <s v=" "/>
    <s v="Closed"/>
    <s v="24-Sep-25: Approved and shall be closed_x000a_11-Sep-25: Changed and operational Now"/>
    <m/>
    <m/>
    <s v="Siva Kumar"/>
    <m/>
    <m/>
    <s v="COMPLETED &amp; APPROVED"/>
    <s v=" "/>
    <s v=" "/>
    <s v=" "/>
    <m/>
    <m/>
    <m/>
    <m/>
    <m/>
    <m/>
    <s v="MOMHelpdesk"/>
    <s v="Helpdesk (Contact Center)"/>
    <s v="CLOSED"/>
    <m/>
    <m/>
    <m/>
    <d v="2025-09-24T00:00:00"/>
    <s v="\\172.28.9.34\Artefacts_T-Fiber TNOC Tracker\HELPDESK\M117,126,728"/>
    <m/>
    <n v="1"/>
    <x v="1"/>
  </r>
  <r>
    <n v="1436"/>
    <s v="M716"/>
    <x v="1"/>
    <d v="2023-08-01T00:00:00"/>
    <m/>
    <m/>
    <m/>
    <s v="Helpdesk"/>
    <s v="Launch Readiness"/>
    <s v="Ensure that Helpdesk SLAs from the RFP are met."/>
    <m/>
    <s v="Critical"/>
    <s v="Open"/>
    <m/>
    <s v=" "/>
    <s v=" "/>
    <s v="WIP"/>
    <s v=" "/>
    <m/>
    <m/>
    <s v="Siva Kumar"/>
    <m/>
    <s v="Open"/>
    <s v="WIP"/>
    <s v=" "/>
    <s v=" "/>
    <s v=" "/>
    <m/>
    <m/>
    <m/>
    <m/>
    <m/>
    <m/>
    <s v="MOMHelpdesk"/>
    <s v="Helpdesk (Contact Center)"/>
    <s v="OPEN"/>
    <m/>
    <m/>
    <m/>
    <m/>
    <m/>
    <m/>
    <n v="1"/>
    <x v="0"/>
  </r>
  <r>
    <n v="1437"/>
    <s v="M717"/>
    <x v="1"/>
    <d v="2023-08-01T00:00:00"/>
    <m/>
    <s v="OSS"/>
    <s v="OSS"/>
    <s v="OSS"/>
    <s v="Launch Readiness"/>
    <s v="Deploy the Knowledge Management module in HPSM."/>
    <m/>
    <s v="Critical"/>
    <s v="Open"/>
    <m/>
    <s v=" "/>
    <s v=" "/>
    <m/>
    <m/>
    <m/>
    <m/>
    <s v="Suresh Pawar"/>
    <m/>
    <m/>
    <s v="CLOSURE REVIEW PENDING "/>
    <s v=" "/>
    <s v=" "/>
    <s v=" "/>
    <m/>
    <m/>
    <m/>
    <m/>
    <m/>
    <m/>
    <s v="MOMOSS"/>
    <s v="Applications/Tools"/>
    <s v="OPEN"/>
    <s v="CLOSURE REVIEW PENDING "/>
    <n v="0"/>
    <m/>
    <m/>
    <m/>
    <m/>
    <n v="1"/>
    <x v="2"/>
  </r>
  <r>
    <n v="1438"/>
    <s v="M718"/>
    <x v="1"/>
    <d v="2023-08-01T00:00:00"/>
    <m/>
    <m/>
    <m/>
    <s v="Helpdesk"/>
    <s v="Launch Readiness"/>
    <s v="Make the number for reaching Helpdesk toll-free."/>
    <m/>
    <s v="Critical"/>
    <s v="Open"/>
    <m/>
    <s v=" "/>
    <s v=" "/>
    <m/>
    <s v="11-09-2025: Same as T366(472) Closed"/>
    <m/>
    <m/>
    <s v="Siva Kumar"/>
    <m/>
    <m/>
    <s v="COMPLETED &amp; APPROVED"/>
    <s v="Yes"/>
    <d v="2025-07-19T00:00:00"/>
    <s v="\\172.28.9.34\Artefacts_T-Fiber TNOC Tracker\HELPDESK\T366"/>
    <m/>
    <m/>
    <m/>
    <m/>
    <m/>
    <m/>
    <s v="MOMHelpdesk"/>
    <s v="Helpdesk (Contact Center)"/>
    <s v="CLOSED"/>
    <m/>
    <m/>
    <m/>
    <d v="2025-07-19T00:00:00"/>
    <s v="\\172.28.9.34\Artefacts_T-Fiber TNOC Tracker\HELPDESK\T366"/>
    <m/>
    <n v="1"/>
    <x v="1"/>
  </r>
  <r>
    <n v="1439"/>
    <s v="M719"/>
    <x v="1"/>
    <d v="2023-08-01T00:00:00"/>
    <m/>
    <m/>
    <m/>
    <s v="BSS"/>
    <s v="Launch Readiness"/>
    <s v="Create and finalize multiple channels of communication to the Helpdesk such as SMS, WhatsApp, and email."/>
    <m/>
    <s v="Critical"/>
    <s v="Open"/>
    <m/>
    <s v=" "/>
    <s v=" "/>
    <m/>
    <s v=" "/>
    <m/>
    <m/>
    <s v="Manoj Nibrad"/>
    <m/>
    <s v="Open"/>
    <s v="Open"/>
    <s v=" "/>
    <s v=" "/>
    <s v=" "/>
    <m/>
    <m/>
    <m/>
    <m/>
    <m/>
    <m/>
    <s v="MOMBSS"/>
    <s v="Applications/Tools"/>
    <s v="OPEN"/>
    <m/>
    <m/>
    <m/>
    <m/>
    <e v="#N/A"/>
    <m/>
    <n v="1"/>
    <x v="0"/>
  </r>
  <r>
    <n v="1440"/>
    <s v="M72"/>
    <x v="1"/>
    <d v="2023-07-04T00:00:00"/>
    <s v="P3"/>
    <m/>
    <m/>
    <s v="NOC Operationalization"/>
    <s v="Handbook &amp; SOPs"/>
    <s v="service management of configuration"/>
    <m/>
    <s v="Critical"/>
    <s v="Open"/>
    <m/>
    <s v=" "/>
    <s v=" "/>
    <m/>
    <s v=" "/>
    <m/>
    <m/>
    <s v="Ahmad"/>
    <d v="2025-10-07T00:00:00"/>
    <s v="Open"/>
    <s v="Open"/>
    <s v=" "/>
    <s v=" "/>
    <s v=" "/>
    <m/>
    <m/>
    <m/>
    <m/>
    <m/>
    <m/>
    <s v="MOMNOC Operationalization"/>
    <s v="Network"/>
    <s v="OPEN"/>
    <m/>
    <m/>
    <s v="Documentation"/>
    <m/>
    <e v="#N/A"/>
    <m/>
    <n v="1"/>
    <x v="0"/>
  </r>
  <r>
    <n v="1441"/>
    <s v="M720"/>
    <x v="1"/>
    <d v="2023-08-01T00:00:00"/>
    <m/>
    <s v="OSS"/>
    <s v="OSS"/>
    <s v="OSS"/>
    <s v="Launch Readiness"/>
    <s v="Define incident categorisation."/>
    <m/>
    <s v="Critical"/>
    <s v="Open"/>
    <m/>
    <s v=" "/>
    <s v=" "/>
    <m/>
    <m/>
    <m/>
    <m/>
    <s v="Suresh Pawar"/>
    <m/>
    <m/>
    <s v="CLOSURE REVIEW PENDING "/>
    <s v=" "/>
    <s v=" "/>
    <s v=" "/>
    <m/>
    <m/>
    <m/>
    <m/>
    <m/>
    <m/>
    <s v="MOMOSS"/>
    <s v="Applications/Tools"/>
    <s v="OPEN"/>
    <s v="CLOSURE REVIEW PENDING "/>
    <n v="0"/>
    <m/>
    <m/>
    <m/>
    <m/>
    <n v="1"/>
    <x v="2"/>
  </r>
  <r>
    <n v="1442"/>
    <s v="M721"/>
    <x v="1"/>
    <d v="2023-08-01T00:00:00"/>
    <m/>
    <m/>
    <m/>
    <s v="Helpdesk"/>
    <s v="Launch Readiness"/>
    <s v="Specify features of Helpdesk not presently available for future deployment."/>
    <m/>
    <s v="Critical"/>
    <s v="Open"/>
    <m/>
    <s v=" "/>
    <s v=" "/>
    <s v="WIP"/>
    <s v=" "/>
    <m/>
    <m/>
    <s v="Siva Kumar"/>
    <m/>
    <s v="Open"/>
    <s v="WIP"/>
    <s v=" "/>
    <s v=" "/>
    <s v=" "/>
    <m/>
    <m/>
    <m/>
    <m/>
    <m/>
    <m/>
    <s v="MOMHelpdesk"/>
    <s v="Helpdesk (Contact Center)"/>
    <s v="OPEN"/>
    <m/>
    <m/>
    <m/>
    <m/>
    <m/>
    <m/>
    <n v="1"/>
    <x v="0"/>
  </r>
  <r>
    <n v="1443"/>
    <s v="M722"/>
    <x v="1"/>
    <d v="2023-08-01T00:00:00"/>
    <m/>
    <m/>
    <m/>
    <s v="Helpdesk"/>
    <s v="Launch Readiness"/>
    <s v="Training for Helpdesk users and managers for call center response and management."/>
    <m/>
    <s v="Critical"/>
    <s v="Open"/>
    <m/>
    <s v=" "/>
    <s v=" "/>
    <s v="Closed"/>
    <s v="24-Sep:25: Artefacts to sbumitted"/>
    <m/>
    <m/>
    <s v="Siva Kumar"/>
    <m/>
    <m/>
    <s v="COMPLETED &amp; APPROVED"/>
    <s v=" "/>
    <s v=" "/>
    <s v=" "/>
    <m/>
    <m/>
    <m/>
    <m/>
    <m/>
    <m/>
    <s v="MOMHelpdesk"/>
    <s v="Helpdesk (Contact Center)"/>
    <s v="CLOSED"/>
    <m/>
    <m/>
    <m/>
    <d v="2025-09-24T00:00:00"/>
    <s v="\\172.28.9.34\Artefacts_T-Fiber TNOC Tracker\HELPDESK\M114,722,134"/>
    <m/>
    <n v="1"/>
    <x v="1"/>
  </r>
  <r>
    <n v="1444"/>
    <s v="M723"/>
    <x v="1"/>
    <d v="2023-08-01T00:00:00"/>
    <m/>
    <m/>
    <m/>
    <s v="Helpdesk"/>
    <s v="Launch Readiness"/>
    <s v="Set up a mechanism for non-technical call handling improvement."/>
    <m/>
    <s v="Critical"/>
    <s v="Open"/>
    <m/>
    <s v=" "/>
    <s v=" "/>
    <s v="Closed"/>
    <s v="25-Sep-25: aretfacts to be sumitted for closure_x000a_11-Sep-25: Established Business Helpdesk Setup at T Fiber office"/>
    <m/>
    <m/>
    <s v="Siva Kumar"/>
    <m/>
    <m/>
    <s v="COMPLETED &amp; APPROVED"/>
    <s v=" "/>
    <s v=" "/>
    <s v=" "/>
    <m/>
    <m/>
    <m/>
    <m/>
    <m/>
    <m/>
    <s v="MOMHelpdesk"/>
    <s v="Helpdesk (Contact Center)"/>
    <s v="CLOSED"/>
    <m/>
    <m/>
    <m/>
    <d v="2025-09-24T00:00:00"/>
    <s v="\\172.28.9.34\Artefacts_T-Fiber TNOC Tracker\HELPDESK\M116,723,1026"/>
    <m/>
    <n v="1"/>
    <x v="1"/>
  </r>
  <r>
    <n v="1445"/>
    <s v="M724"/>
    <x v="1"/>
    <d v="2023-08-01T00:00:00"/>
    <m/>
    <m/>
    <m/>
    <s v="Helpdesk"/>
    <s v="Launch Readiness"/>
    <s v="Get readiness of Helpdesk and Business to accept issues with order login."/>
    <m/>
    <s v="Critical"/>
    <s v="Open"/>
    <m/>
    <s v=" "/>
    <s v=" "/>
    <s v="Closed"/>
    <s v="25-Sep-25: aretfacts to be sumitted for closure_x000a_11-Sep-25: Established Business Helpdesk Setup at T Fiber office"/>
    <m/>
    <m/>
    <s v="Siva Kumar"/>
    <m/>
    <m/>
    <s v="COMPLETED &amp; APPROVED"/>
    <s v=" "/>
    <s v=" "/>
    <s v=" "/>
    <m/>
    <m/>
    <m/>
    <m/>
    <m/>
    <m/>
    <s v="MOMHelpdesk"/>
    <s v="Helpdesk (Contact Center)"/>
    <s v="CLOSED"/>
    <m/>
    <m/>
    <m/>
    <d v="2025-09-24T00:00:00"/>
    <s v="\\172.28.9.34\Artefacts_T-Fiber TNOC Tracker\HELPDESK\M724"/>
    <m/>
    <n v="1"/>
    <x v="1"/>
  </r>
  <r>
    <n v="1446"/>
    <s v="M725"/>
    <x v="1"/>
    <d v="2023-08-01T00:00:00"/>
    <m/>
    <m/>
    <m/>
    <s v="Helpdesk"/>
    <s v="Launch Readiness"/>
    <s v="Determine how to handle calls originating from different packages given the shared Helpdesk agents."/>
    <m/>
    <s v="Critical"/>
    <s v="Open"/>
    <m/>
    <s v=" "/>
    <s v=" "/>
    <s v="Closed"/>
    <s v="24-Sep-25: IVR Flows made ready Accordingly"/>
    <m/>
    <m/>
    <s v="Siva Kumar"/>
    <m/>
    <m/>
    <s v="COMPLETED &amp; APPROVED"/>
    <s v=" "/>
    <s v=" "/>
    <s v=" "/>
    <m/>
    <m/>
    <m/>
    <m/>
    <m/>
    <m/>
    <s v="MOMHelpdesk"/>
    <s v="Helpdesk (Contact Center)"/>
    <s v="CLOSED"/>
    <m/>
    <m/>
    <m/>
    <d v="2025-09-24T00:00:00"/>
    <s v="\\172.28.9.34\Artefacts_T-Fiber TNOC Tracker\HELPDESK\M725,735"/>
    <m/>
    <n v="1"/>
    <x v="1"/>
  </r>
  <r>
    <n v="1447"/>
    <s v="M726"/>
    <x v="1"/>
    <d v="2023-08-01T00:00:00"/>
    <m/>
    <m/>
    <m/>
    <s v="Helpdesk"/>
    <s v="Launch Readiness"/>
    <s v="Problems with not supporting Telugu language in IVR and Helpdesk."/>
    <m/>
    <s v="Critical"/>
    <s v="Open"/>
    <m/>
    <s v=" "/>
    <s v=" "/>
    <s v="Closed"/>
    <s v="24-Sep-25: Now its in 3 Languages"/>
    <m/>
    <m/>
    <s v="Siva Kumar"/>
    <m/>
    <m/>
    <s v="COMPLETED &amp; APPROVED"/>
    <s v=" "/>
    <s v=" "/>
    <s v=" "/>
    <m/>
    <m/>
    <m/>
    <m/>
    <m/>
    <m/>
    <s v="MOMHelpdesk"/>
    <s v="Helpdesk (Contact Center)"/>
    <s v="CLOSED"/>
    <m/>
    <m/>
    <m/>
    <d v="2025-09-24T00:00:00"/>
    <s v="\\172.28.9.34\Artefacts_T-Fiber TNOC Tracker\HELPDESK\M121,170,99,726"/>
    <m/>
    <n v="1"/>
    <x v="1"/>
  </r>
  <r>
    <n v="1448"/>
    <s v="M727"/>
    <x v="1"/>
    <d v="2023-08-01T00:00:00"/>
    <m/>
    <m/>
    <m/>
    <s v="Helpdesk"/>
    <s v="Launch Readiness"/>
    <s v="Unclear about support for integration with WhatsApp."/>
    <m/>
    <s v="Critical"/>
    <s v="Open"/>
    <m/>
    <s v=" "/>
    <s v=" "/>
    <s v="WIP"/>
    <s v="11-Se-25:This Prouct Not Support"/>
    <m/>
    <m/>
    <s v="Siva Kumar"/>
    <m/>
    <s v="Open"/>
    <s v="WIP"/>
    <s v=" "/>
    <s v=" "/>
    <s v=" "/>
    <m/>
    <m/>
    <m/>
    <m/>
    <m/>
    <m/>
    <s v="MOMHelpdesk"/>
    <s v="Helpdesk (Contact Center)"/>
    <s v="OPEN"/>
    <m/>
    <m/>
    <m/>
    <m/>
    <m/>
    <m/>
    <n v="1"/>
    <x v="0"/>
  </r>
  <r>
    <n v="1449"/>
    <s v="M728"/>
    <x v="1"/>
    <d v="2023-08-01T00:00:00"/>
    <m/>
    <m/>
    <m/>
    <s v="Helpdesk"/>
    <s v="Resource Augmentation"/>
    <s v="Confirm if the current load handled by Helpdesk is sufficient."/>
    <m/>
    <s v="Critical"/>
    <s v="Open"/>
    <m/>
    <s v=" "/>
    <s v=" "/>
    <s v="Closed"/>
    <s v="24-Sep-25: Artefcats to be submitted_x000a_11-Sep-25: Data Shared"/>
    <m/>
    <m/>
    <s v="Siva Kumar"/>
    <m/>
    <m/>
    <s v="COMPLETED &amp; APPROVED"/>
    <s v=" "/>
    <s v=" "/>
    <s v=" "/>
    <m/>
    <m/>
    <m/>
    <m/>
    <m/>
    <m/>
    <s v="MOMHelpdesk"/>
    <s v="Helpdesk (Contact Center)"/>
    <s v="CLOSED"/>
    <m/>
    <m/>
    <m/>
    <d v="2025-09-24T00:00:00"/>
    <s v="\\172.28.9.34\Artefacts_T-Fiber TNOC Tracker\HELPDESK\M117,126,728"/>
    <m/>
    <n v="1"/>
    <x v="1"/>
  </r>
  <r>
    <n v="1450"/>
    <s v="M729"/>
    <x v="1"/>
    <d v="2023-08-01T00:00:00"/>
    <m/>
    <m/>
    <m/>
    <s v="Helpdesk"/>
    <s v="Launch Readiness"/>
    <s v="Concern over non-availability of Helpdesk Manager between 10 PM – 6 AM and how emergencies are handled during this time."/>
    <m/>
    <s v="Critical"/>
    <s v="Open"/>
    <m/>
    <s v=" "/>
    <s v=" "/>
    <s v="Closed"/>
    <s v="24-Sep-25: Existing Lead available during Business Hours, Remaining duration Shift Lead will Manage"/>
    <m/>
    <m/>
    <s v="Siva Kumar"/>
    <m/>
    <m/>
    <s v="COMPLETED &amp; APPROVED"/>
    <s v=" "/>
    <s v=" "/>
    <s v=" "/>
    <m/>
    <m/>
    <m/>
    <m/>
    <m/>
    <m/>
    <s v="MOMHelpdesk"/>
    <s v="Helpdesk (Contact Center)"/>
    <s v="CLOSED"/>
    <m/>
    <m/>
    <m/>
    <d v="2025-09-24T00:00:00"/>
    <s v="Artefacts not Required"/>
    <m/>
    <n v="1"/>
    <x v="1"/>
  </r>
  <r>
    <n v="1451"/>
    <s v="M73"/>
    <x v="1"/>
    <d v="2023-07-26T00:00:00"/>
    <m/>
    <m/>
    <m/>
    <s v="WFM"/>
    <s v="User Experience"/>
    <s v="Support for translation to Telugu"/>
    <m/>
    <s v="Critical"/>
    <s v="Open"/>
    <m/>
    <s v=" "/>
    <s v=" "/>
    <m/>
    <s v="As per OEM this point is not feasible 11 July 2025:- A follow-up discussion with the OEM is required to assess feasibility._x000a_If it is found to be unfeasible, a call should be arranged with Sanjay Sir along with the OEM team &amp; artefacts needs to submit "/>
    <m/>
    <m/>
    <s v="Kaushalendra Kumar"/>
    <m/>
    <s v="Open"/>
    <s v="Not Feasible "/>
    <s v=" "/>
    <s v=" "/>
    <s v=" "/>
    <m/>
    <m/>
    <m/>
    <m/>
    <m/>
    <m/>
    <s v="MOMWFM"/>
    <s v="Applications/Tools"/>
    <e v="#N/A"/>
    <m/>
    <m/>
    <m/>
    <m/>
    <e v="#N/A"/>
    <m/>
    <n v="1"/>
    <x v="0"/>
  </r>
  <r>
    <n v="1452"/>
    <s v="M730"/>
    <x v="1"/>
    <d v="2023-08-01T00:00:00"/>
    <m/>
    <m/>
    <m/>
    <s v="NOC Operationalization"/>
    <s v="Launch Readiness"/>
    <s v="The relationship between people and functions as realised by RASCI matrix needs improvement."/>
    <m/>
    <s v="Critical"/>
    <s v="Open"/>
    <m/>
    <s v=" "/>
    <s v=" "/>
    <s v="Closed"/>
    <s v="23-Sep-25: Approved shall be closed"/>
    <m/>
    <m/>
    <s v="Sivaprasad"/>
    <m/>
    <m/>
    <s v="COMPLETED &amp; APPROVED"/>
    <s v=" "/>
    <s v=" "/>
    <s v=" "/>
    <m/>
    <m/>
    <m/>
    <m/>
    <m/>
    <m/>
    <s v="MOMNOC Operationalization"/>
    <s v="Network"/>
    <s v="CLOSED"/>
    <m/>
    <m/>
    <m/>
    <d v="2025-09-23T00:00:00"/>
    <s v="Artefacts not Required"/>
    <m/>
    <n v="1"/>
    <x v="1"/>
  </r>
  <r>
    <n v="1453"/>
    <s v="M731"/>
    <x v="1"/>
    <d v="2023-08-01T00:00:00"/>
    <m/>
    <m/>
    <m/>
    <s v="Helpdesk"/>
    <s v="Launch Readiness"/>
    <s v="Differentiate between registered users and registered numbers."/>
    <m/>
    <s v="Critical"/>
    <s v="Open"/>
    <m/>
    <s v=" "/>
    <s v=" "/>
    <s v="WIP"/>
    <s v="11-Sep-25: BSS Integration to be completed"/>
    <m/>
    <m/>
    <s v="Siva Kumar"/>
    <m/>
    <s v="Open"/>
    <s v="WIP"/>
    <s v=" "/>
    <s v=" "/>
    <s v=" "/>
    <m/>
    <m/>
    <m/>
    <m/>
    <m/>
    <m/>
    <s v="MOMHelpdesk"/>
    <s v="Helpdesk (Contact Center)"/>
    <s v="OPEN"/>
    <m/>
    <m/>
    <m/>
    <m/>
    <m/>
    <m/>
    <n v="1"/>
    <x v="0"/>
  </r>
  <r>
    <n v="1454"/>
    <s v="M732"/>
    <x v="1"/>
    <d v="2023-08-01T00:00:00"/>
    <m/>
    <m/>
    <m/>
    <s v="Helpdesk"/>
    <s v="Launch Readiness"/>
    <s v="Resolve confusion over the categorisation of incoming queries."/>
    <m/>
    <s v="Critical"/>
    <s v="Open"/>
    <m/>
    <s v=" "/>
    <s v=" "/>
    <s v="WIP"/>
    <s v=" "/>
    <m/>
    <m/>
    <s v="Siva Kumar"/>
    <m/>
    <s v="Open"/>
    <s v="WIP"/>
    <s v=" "/>
    <s v=" "/>
    <s v=" "/>
    <m/>
    <m/>
    <m/>
    <m/>
    <m/>
    <m/>
    <s v="MOMHelpdesk"/>
    <s v="Helpdesk (Contact Center)"/>
    <s v="OPEN"/>
    <m/>
    <m/>
    <m/>
    <m/>
    <m/>
    <m/>
    <n v="1"/>
    <x v="0"/>
  </r>
  <r>
    <n v="1455"/>
    <s v="M733"/>
    <x v="1"/>
    <d v="2023-08-01T00:00:00"/>
    <m/>
    <m/>
    <m/>
    <s v="Helpdesk"/>
    <s v=" "/>
    <s v="Check how the Call management system can support live intrusion of calls for instant feedback."/>
    <m/>
    <s v="Critical"/>
    <s v="Open"/>
    <m/>
    <s v=" "/>
    <s v=" "/>
    <s v="Artefacts to be submitted"/>
    <s v="24-Sep-25:Artefacts to be submitted_x000a_11-Sep-25: Feature is available, Shall be demonstrated"/>
    <m/>
    <m/>
    <s v="Siva Kumar"/>
    <m/>
    <m/>
    <s v="COMPLETED &amp; APPROVED"/>
    <s v=" "/>
    <s v=" "/>
    <s v=" "/>
    <m/>
    <m/>
    <m/>
    <m/>
    <m/>
    <m/>
    <s v="MOMHelpdesk"/>
    <s v="Helpdesk (Contact Center)"/>
    <s v="CLOSED"/>
    <m/>
    <m/>
    <m/>
    <d v="2025-09-24T00:00:00"/>
    <s v="\\172.28.9.34\Artefacts_T-Fiber TNOC Tracker\HELPDESK\M119,733"/>
    <m/>
    <n v="1"/>
    <x v="1"/>
  </r>
  <r>
    <n v="1456"/>
    <s v="M734"/>
    <x v="1"/>
    <d v="2023-08-01T00:00:00"/>
    <m/>
    <m/>
    <m/>
    <s v="Helpdesk"/>
    <s v=" "/>
    <s v="Define how readiness of Helpdesk to report on compliances and responsiveness and penalties calculation."/>
    <m/>
    <s v="Critical"/>
    <s v="Open"/>
    <m/>
    <s v=" "/>
    <s v=" "/>
    <s v="WIP"/>
    <s v=" "/>
    <m/>
    <m/>
    <s v="Siva Kumar"/>
    <m/>
    <s v="Open"/>
    <s v="WIP"/>
    <s v=" "/>
    <s v=" "/>
    <s v=" "/>
    <m/>
    <m/>
    <m/>
    <m/>
    <m/>
    <m/>
    <s v="MOMHelpdesk"/>
    <s v="Helpdesk (Contact Center)"/>
    <s v="OPEN"/>
    <m/>
    <m/>
    <m/>
    <m/>
    <m/>
    <m/>
    <n v="1"/>
    <x v="0"/>
  </r>
  <r>
    <n v="1457"/>
    <s v="M735"/>
    <x v="1"/>
    <d v="2023-08-04T00:00:00"/>
    <m/>
    <m/>
    <m/>
    <s v="Helpdesk"/>
    <s v=" "/>
    <s v="Determine how the Helpdesk to NOC and Field is going to be integrated with the operational framework when they currently lack synergy."/>
    <m/>
    <s v="Critical"/>
    <s v="Open"/>
    <m/>
    <s v=" "/>
    <s v=" "/>
    <s v="WIP"/>
    <s v="11-Sep-25: IVR Flows are aligned accordingly, Post Approval and Implementation we can meet expectations"/>
    <m/>
    <m/>
    <s v="Siva Kumar"/>
    <m/>
    <m/>
    <s v="COMPLETED &amp; APPROVED"/>
    <s v=" "/>
    <s v=" "/>
    <s v=" "/>
    <m/>
    <m/>
    <m/>
    <m/>
    <m/>
    <m/>
    <s v="MOMHelpdesk"/>
    <s v="Helpdesk (Contact Center)"/>
    <s v="CLOSED"/>
    <m/>
    <m/>
    <m/>
    <d v="2025-09-24T00:00:00"/>
    <s v="\\172.28.9.34\Artefacts_T-Fiber TNOC Tracker\HELPDESK\M725,735"/>
    <m/>
    <n v="1"/>
    <x v="1"/>
  </r>
  <r>
    <n v="1458"/>
    <s v="M736"/>
    <x v="1"/>
    <d v="2023-08-04T00:00:00"/>
    <m/>
    <m/>
    <m/>
    <s v="Helpdesk"/>
    <s v=" "/>
    <s v="Concern over Toll-free levels availability for the Helpdesk."/>
    <m/>
    <s v="Critical"/>
    <s v="Open"/>
    <m/>
    <s v=" "/>
    <s v=" "/>
    <s v="WIP"/>
    <s v=" "/>
    <m/>
    <m/>
    <s v="Siva Kumar"/>
    <m/>
    <s v="Open"/>
    <s v="WIP"/>
    <s v=" "/>
    <s v=" "/>
    <s v=" "/>
    <m/>
    <m/>
    <m/>
    <m/>
    <m/>
    <m/>
    <s v="MOMHelpdesk"/>
    <s v="Helpdesk (Contact Center)"/>
    <s v="OPEN"/>
    <m/>
    <m/>
    <m/>
    <m/>
    <m/>
    <m/>
    <n v="1"/>
    <x v="0"/>
  </r>
  <r>
    <n v="1459"/>
    <s v="M737"/>
    <x v="1"/>
    <d v="2023-08-18T00:00:00"/>
    <m/>
    <m/>
    <m/>
    <s v="BSS"/>
    <s v="NSO"/>
    <s v="BSS Readiness and Demo: L&amp;T to demonstrate Static IP and UI/UX changes, with WFM integration not part of the demonstration."/>
    <m/>
    <s v="Critical"/>
    <s v="Open"/>
    <m/>
    <s v=" "/>
    <s v=" "/>
    <m/>
    <s v=" "/>
    <m/>
    <m/>
    <s v="Manoj Nibrad"/>
    <m/>
    <s v="Open"/>
    <s v="Open"/>
    <s v=" "/>
    <s v=" "/>
    <s v=" "/>
    <m/>
    <m/>
    <m/>
    <m/>
    <m/>
    <m/>
    <s v="MOMBSS"/>
    <s v="Applications/Tools"/>
    <s v="OPEN"/>
    <m/>
    <m/>
    <m/>
    <m/>
    <e v="#N/A"/>
    <m/>
    <n v="1"/>
    <x v="0"/>
  </r>
  <r>
    <n v="1460"/>
    <s v="M738"/>
    <x v="1"/>
    <d v="2023-08-18T00:00:00"/>
    <m/>
    <m/>
    <m/>
    <s v="WFM"/>
    <s v="WFM Application"/>
    <s v="WFM Tool Usage Demonstration: L&amp;T to arrange a demonstration of WFM tool usage for field operations soon."/>
    <m/>
    <s v="Critical"/>
    <s v="Open"/>
    <m/>
    <s v=" "/>
    <s v=" "/>
    <m/>
    <s v="Duplicate with Point- 235"/>
    <m/>
    <m/>
    <s v="Kaushalendra Kumar"/>
    <m/>
    <s v="Open"/>
    <s v="Duplicate"/>
    <s v=" "/>
    <s v=" "/>
    <s v=" "/>
    <m/>
    <m/>
    <m/>
    <m/>
    <m/>
    <m/>
    <s v="MOMWFM"/>
    <s v="Applications/Tools"/>
    <e v="#N/A"/>
    <m/>
    <m/>
    <m/>
    <m/>
    <e v="#N/A"/>
    <m/>
    <n v="1"/>
    <x v="0"/>
  </r>
  <r>
    <n v="1461"/>
    <s v="M739"/>
    <x v="1"/>
    <d v="2023-08-18T00:00:00"/>
    <m/>
    <m/>
    <m/>
    <s v="BSS"/>
    <s v="Billing Related"/>
    <s v="Payment Gateway Completion: L&amp;T to complete the payment gateway by 30th September '23 if SSL Certificate is provided by 11th September '23."/>
    <m/>
    <s v="Critical"/>
    <s v="Open"/>
    <m/>
    <s v=" "/>
    <s v=" "/>
    <m/>
    <s v="DUPLICATE POINT (M739)"/>
    <m/>
    <m/>
    <s v="Manoj Nibrad"/>
    <m/>
    <s v="Open"/>
    <s v="Open"/>
    <s v=" "/>
    <s v=" "/>
    <s v=" "/>
    <m/>
    <m/>
    <m/>
    <m/>
    <m/>
    <m/>
    <s v="MOMBSS"/>
    <s v="Applications/Tools"/>
    <s v="OPEN"/>
    <m/>
    <m/>
    <m/>
    <m/>
    <e v="#N/A"/>
    <m/>
    <n v="1"/>
    <x v="0"/>
  </r>
  <r>
    <n v="1462"/>
    <s v="M74"/>
    <x v="1"/>
    <d v="2023-07-26T00:00:00"/>
    <m/>
    <m/>
    <m/>
    <s v="WFM"/>
    <s v="Handbook &amp; SOPs"/>
    <s v="Scope of Order Processing and Service Ticket Management"/>
    <m/>
    <s v="Critical"/>
    <s v="Open"/>
    <m/>
    <s v=" "/>
    <s v=" "/>
    <m/>
    <m/>
    <m/>
    <m/>
    <s v="Kaushalendra Kumar"/>
    <m/>
    <m/>
    <s v="CLOSURE REVIEW PENDING "/>
    <s v=" "/>
    <s v=" "/>
    <s v=" "/>
    <m/>
    <m/>
    <m/>
    <m/>
    <m/>
    <m/>
    <s v="MOMWFM"/>
    <s v="Applications/Tools"/>
    <s v="OPEN"/>
    <m/>
    <m/>
    <m/>
    <m/>
    <m/>
    <m/>
    <n v="1"/>
    <x v="2"/>
  </r>
  <r>
    <n v="1463"/>
    <s v="M740"/>
    <x v="1"/>
    <d v="2023-08-18T00:00:00"/>
    <m/>
    <m/>
    <m/>
    <s v="Security &amp; Regulatory Compliance"/>
    <s v="Compliance"/>
    <s v="Security Related Activities: L&amp;T to address various security and compliance sub-activities with specific target dates."/>
    <m/>
    <s v="Critical"/>
    <s v="Open"/>
    <m/>
    <s v=" "/>
    <s v=" "/>
    <m/>
    <s v=" "/>
    <m/>
    <m/>
    <s v="Sarmendra"/>
    <m/>
    <s v="Open"/>
    <s v="Open"/>
    <s v=" "/>
    <s v=" "/>
    <s v=" "/>
    <m/>
    <m/>
    <m/>
    <m/>
    <m/>
    <m/>
    <s v="MOMSecurity &amp; Regulatory Compliance"/>
    <s v="Security"/>
    <s v="OPEN"/>
    <m/>
    <m/>
    <m/>
    <m/>
    <e v="#N/A"/>
    <m/>
    <n v="1"/>
    <x v="0"/>
  </r>
  <r>
    <n v="1464"/>
    <s v="M741"/>
    <x v="1"/>
    <d v="2023-08-18T00:00:00"/>
    <m/>
    <m/>
    <m/>
    <s v="BSS"/>
    <s v="BSS"/>
    <s v="BSS Integration with Lepton WFM: L&amp;T to complete the demo of BSS Integration with Lepton WFM by 25th August '23."/>
    <m/>
    <s v="Critical"/>
    <s v="Open"/>
    <m/>
    <s v=" "/>
    <s v=" "/>
    <m/>
    <s v=" "/>
    <m/>
    <m/>
    <s v="Manoj Nibrad"/>
    <m/>
    <s v="Open"/>
    <s v="Open"/>
    <s v=" "/>
    <s v=" "/>
    <s v=" "/>
    <m/>
    <m/>
    <m/>
    <m/>
    <m/>
    <m/>
    <s v="MOMBSS"/>
    <s v="Applications/Tools"/>
    <s v="OPEN"/>
    <m/>
    <m/>
    <m/>
    <m/>
    <e v="#N/A"/>
    <m/>
    <n v="1"/>
    <x v="0"/>
  </r>
  <r>
    <n v="1465"/>
    <s v="M742"/>
    <x v="1"/>
    <d v="2023-08-18T00:00:00"/>
    <m/>
    <m/>
    <m/>
    <s v="BSS"/>
    <s v="NSO "/>
    <s v="NSO Competency Plan: L&amp;T to put in place an NSO competency plan."/>
    <m/>
    <s v="Critical"/>
    <s v="Open"/>
    <m/>
    <s v=" "/>
    <s v=" "/>
    <m/>
    <s v=" "/>
    <m/>
    <m/>
    <s v="Manoj Nibrad"/>
    <m/>
    <s v="Open"/>
    <s v="Open"/>
    <s v=" "/>
    <s v=" "/>
    <s v=" "/>
    <m/>
    <m/>
    <m/>
    <m/>
    <m/>
    <m/>
    <s v="MOMBSS"/>
    <s v="Applications/Tools"/>
    <s v="OPEN"/>
    <m/>
    <m/>
    <m/>
    <m/>
    <e v="#N/A"/>
    <m/>
    <n v="1"/>
    <x v="0"/>
  </r>
  <r>
    <n v="1466"/>
    <s v="M743"/>
    <x v="1"/>
    <d v="2023-08-18T00:00:00"/>
    <m/>
    <m/>
    <m/>
    <s v="BSS"/>
    <s v="T&amp;D Environment"/>
    <s v="Separation of T&amp;D and Production Environments: L&amp;T to provide a plan addressing the requirement for separate environments."/>
    <m/>
    <s v="Critical"/>
    <s v="Open"/>
    <m/>
    <s v=" "/>
    <s v=" "/>
    <m/>
    <s v=" "/>
    <m/>
    <m/>
    <s v="Manoj Nibrad"/>
    <m/>
    <s v="Open"/>
    <s v="Open"/>
    <s v=" "/>
    <s v=" "/>
    <s v=" "/>
    <m/>
    <m/>
    <m/>
    <m/>
    <m/>
    <m/>
    <s v="MOMBSS"/>
    <s v="Applications/Tools"/>
    <s v="OPEN"/>
    <m/>
    <m/>
    <m/>
    <m/>
    <e v="#N/A"/>
    <m/>
    <n v="1"/>
    <x v="0"/>
  </r>
  <r>
    <n v="1467"/>
    <s v="M744"/>
    <x v="1"/>
    <d v="2023-08-18T00:00:00"/>
    <m/>
    <m/>
    <m/>
    <s v="BSS"/>
    <s v="Resource Augmentation"/>
    <s v="Onboarding of Billing Specialist: L&amp;T to update on the onboarding process for a long-term Billing Specialist."/>
    <m/>
    <s v="Critical"/>
    <s v="Open"/>
    <m/>
    <s v=" "/>
    <s v=" "/>
    <m/>
    <s v=" "/>
    <m/>
    <m/>
    <s v="Manoj Nibrad"/>
    <m/>
    <s v="Open"/>
    <s v="Open"/>
    <s v=" "/>
    <s v=" "/>
    <s v=" "/>
    <m/>
    <m/>
    <m/>
    <m/>
    <m/>
    <m/>
    <s v="MOMBSS"/>
    <s v="Applications/Tools"/>
    <s v="OPEN"/>
    <m/>
    <m/>
    <m/>
    <m/>
    <e v="#N/A"/>
    <m/>
    <n v="1"/>
    <x v="0"/>
  </r>
  <r>
    <n v="1468"/>
    <s v="M745"/>
    <x v="1"/>
    <d v="2023-08-18T00:00:00"/>
    <m/>
    <m/>
    <m/>
    <s v="BSS"/>
    <s v="Billing Related"/>
    <s v="Closure of CRM Billing Process and Invoice Format: L&amp;T to close action items regarding CRM Billing Process and Invoice format."/>
    <m/>
    <s v="Critical"/>
    <s v="Open"/>
    <m/>
    <s v=" "/>
    <s v=" "/>
    <m/>
    <s v=" "/>
    <m/>
    <m/>
    <s v="Manoj Nibrad"/>
    <m/>
    <s v="Open"/>
    <s v="Open"/>
    <s v=" "/>
    <s v=" "/>
    <s v=" "/>
    <m/>
    <m/>
    <m/>
    <m/>
    <m/>
    <m/>
    <s v="MOMBSS"/>
    <s v="Applications/Tools"/>
    <s v="OPEN"/>
    <m/>
    <m/>
    <m/>
    <m/>
    <e v="#N/A"/>
    <m/>
    <n v="1"/>
    <x v="0"/>
  </r>
  <r>
    <n v="1469"/>
    <s v="M746"/>
    <x v="1"/>
    <d v="2023-08-18T00:00:00"/>
    <m/>
    <m/>
    <m/>
    <s v="BSS"/>
    <s v="T&amp;D Environment"/>
    <s v="BSS Roadmap Progress: L&amp;T to demonstrate completed points for closure and include related test cases."/>
    <m/>
    <s v="Critical"/>
    <s v="Open"/>
    <m/>
    <s v=" "/>
    <s v=" "/>
    <m/>
    <s v=" "/>
    <m/>
    <m/>
    <s v="Manoj Nibrad"/>
    <m/>
    <s v="Open"/>
    <s v="Open"/>
    <s v=" "/>
    <s v=" "/>
    <s v=" "/>
    <m/>
    <m/>
    <m/>
    <m/>
    <m/>
    <m/>
    <s v="MOMBSS"/>
    <s v="Applications/Tools"/>
    <s v="OPEN"/>
    <m/>
    <m/>
    <m/>
    <m/>
    <e v="#N/A"/>
    <m/>
    <n v="1"/>
    <x v="0"/>
  </r>
  <r>
    <n v="1470"/>
    <s v="M747"/>
    <x v="1"/>
    <d v="2023-08-18T00:00:00"/>
    <m/>
    <m/>
    <m/>
    <s v="BSS"/>
    <s v="Dry Run"/>
    <s v="Next BSS Demo for Cell Tower: L&amp;T to confirm the date of the next BSS Demo for Cell Tower by 21st August '23."/>
    <m/>
    <s v="Critical"/>
    <s v="Open"/>
    <m/>
    <s v=" "/>
    <s v=" "/>
    <m/>
    <s v=" "/>
    <m/>
    <m/>
    <s v="Manoj Nibrad"/>
    <m/>
    <s v="Open"/>
    <s v="Open"/>
    <s v=" "/>
    <s v=" "/>
    <s v=" "/>
    <m/>
    <m/>
    <m/>
    <m/>
    <m/>
    <m/>
    <s v="MOMBSS"/>
    <s v="Applications/Tools"/>
    <s v="OPEN"/>
    <m/>
    <m/>
    <m/>
    <m/>
    <e v="#N/A"/>
    <m/>
    <n v="1"/>
    <x v="0"/>
  </r>
  <r>
    <n v="1471"/>
    <s v="M748"/>
    <x v="1"/>
    <d v="2023-08-18T00:00:00"/>
    <m/>
    <m/>
    <m/>
    <s v="BSS"/>
    <s v="Dry Run"/>
    <s v="User Groups Demonstration: L&amp;T to showcase the demonstration on user groups along with the demo for Cell Tower."/>
    <m/>
    <s v="Critical"/>
    <s v="Open"/>
    <m/>
    <s v=" "/>
    <s v=" "/>
    <m/>
    <s v=" "/>
    <m/>
    <m/>
    <s v="Manoj Nibrad"/>
    <m/>
    <s v="Open"/>
    <s v="Open"/>
    <s v=" "/>
    <s v=" "/>
    <s v=" "/>
    <m/>
    <m/>
    <m/>
    <m/>
    <m/>
    <m/>
    <s v="MOMBSS"/>
    <s v="Applications/Tools"/>
    <s v="OPEN"/>
    <m/>
    <m/>
    <m/>
    <m/>
    <e v="#N/A"/>
    <m/>
    <n v="1"/>
    <x v="0"/>
  </r>
  <r>
    <n v="1472"/>
    <s v="M749"/>
    <x v="1"/>
    <d v="2023-08-18T00:00:00"/>
    <m/>
    <m/>
    <m/>
    <s v="BSS"/>
    <s v="Dry Run"/>
    <s v="Next BSS Demo Schedule: Scheduled for 23rd August '23, to include RFS/RFO status, notification templates, UI/UX validation, and exception scenarios."/>
    <m/>
    <s v="Critical"/>
    <s v="Open"/>
    <m/>
    <s v=" "/>
    <s v=" "/>
    <m/>
    <s v=" "/>
    <m/>
    <m/>
    <s v="Manoj Nibrad"/>
    <m/>
    <s v="Open"/>
    <s v="Open"/>
    <s v=" "/>
    <s v=" "/>
    <s v=" "/>
    <m/>
    <m/>
    <m/>
    <m/>
    <m/>
    <m/>
    <s v="MOMBSS"/>
    <s v="Applications/Tools"/>
    <s v="OPEN"/>
    <m/>
    <m/>
    <m/>
    <m/>
    <e v="#N/A"/>
    <m/>
    <n v="1"/>
    <x v="0"/>
  </r>
  <r>
    <n v="1473"/>
    <s v="M75"/>
    <x v="1"/>
    <d v="2023-07-26T00:00:00"/>
    <m/>
    <m/>
    <m/>
    <s v="WFM"/>
    <s v="Handbook &amp; SOPs"/>
    <s v="Document references in SOW to be shared"/>
    <m/>
    <s v="Critical"/>
    <s v="Open"/>
    <m/>
    <s v=" "/>
    <s v=" "/>
    <m/>
    <m/>
    <m/>
    <m/>
    <s v="Kaushalendra Kumar"/>
    <m/>
    <m/>
    <s v="CLOSURE REVIEW PENDING "/>
    <s v=" "/>
    <s v=" "/>
    <s v=" "/>
    <m/>
    <m/>
    <m/>
    <m/>
    <m/>
    <m/>
    <s v="MOMWFM"/>
    <s v="Applications/Tools"/>
    <s v="OPEN"/>
    <m/>
    <m/>
    <m/>
    <m/>
    <m/>
    <m/>
    <n v="1"/>
    <x v="2"/>
  </r>
  <r>
    <n v="1474"/>
    <s v="M750"/>
    <x v="1"/>
    <d v="2023-08-18T00:00:00"/>
    <m/>
    <m/>
    <m/>
    <s v="BSS"/>
    <s v="Regulatory Compliance"/>
    <s v="Regulatory Reports Review: L&amp;T to identify available reports in BSS as Ready/WIP by 21st August '23 and review with T-Fiber for approval."/>
    <m/>
    <s v="Critical"/>
    <s v="Open"/>
    <m/>
    <s v=" "/>
    <s v=" "/>
    <m/>
    <s v="DUPLICATE POINT (M688)"/>
    <m/>
    <m/>
    <s v="Manoj Nibrad"/>
    <m/>
    <s v="Open"/>
    <s v="Open"/>
    <s v=" "/>
    <s v=" "/>
    <s v=" "/>
    <m/>
    <m/>
    <m/>
    <m/>
    <m/>
    <m/>
    <s v="MOMBSS"/>
    <s v="Applications/Tools"/>
    <s v="OPEN"/>
    <m/>
    <m/>
    <m/>
    <m/>
    <e v="#N/A"/>
    <m/>
    <n v="1"/>
    <x v="0"/>
  </r>
  <r>
    <n v="1475"/>
    <s v="M751"/>
    <x v="1"/>
    <d v="2023-08-18T00:00:00"/>
    <m/>
    <m/>
    <m/>
    <s v="BSS"/>
    <s v=" "/>
    <s v="Dedication of Time to T-Fiber Project: Chief Delivery Officer, L&amp;T to confirm dedicating 2 days a week to the T-Fiber Project in Hyderabad leading up to the Network Launch."/>
    <m/>
    <s v="Critical"/>
    <s v="Open"/>
    <m/>
    <s v=" "/>
    <s v=" "/>
    <m/>
    <s v=" "/>
    <m/>
    <m/>
    <s v="Manoj Nibrad"/>
    <m/>
    <s v="Open"/>
    <s v="Open"/>
    <s v=" "/>
    <s v=" "/>
    <s v=" "/>
    <m/>
    <m/>
    <m/>
    <m/>
    <m/>
    <m/>
    <s v="MOMBSS"/>
    <s v="Applications/Tools"/>
    <s v="OPEN"/>
    <m/>
    <m/>
    <m/>
    <m/>
    <e v="#N/A"/>
    <m/>
    <n v="1"/>
    <x v="0"/>
  </r>
  <r>
    <n v="1476"/>
    <s v="M752"/>
    <x v="1"/>
    <d v="2023-08-23T00:00:00"/>
    <m/>
    <m/>
    <m/>
    <s v="BSS"/>
    <s v=" "/>
    <s v="Review of alert and notification templates and implementation."/>
    <m/>
    <s v="Critical"/>
    <s v="Open"/>
    <m/>
    <s v=" "/>
    <s v=" "/>
    <m/>
    <s v=" "/>
    <m/>
    <m/>
    <s v="Manoj Nibrad"/>
    <m/>
    <s v="Open"/>
    <s v="Open"/>
    <s v=" "/>
    <s v=" "/>
    <s v=" "/>
    <m/>
    <m/>
    <m/>
    <m/>
    <m/>
    <m/>
    <s v="MOMBSS"/>
    <s v="Applications/Tools"/>
    <s v="OPEN"/>
    <m/>
    <m/>
    <m/>
    <m/>
    <e v="#N/A"/>
    <m/>
    <n v="1"/>
    <x v="0"/>
  </r>
  <r>
    <n v="1477"/>
    <s v="M753"/>
    <x v="1"/>
    <d v="2023-08-23T00:00:00"/>
    <m/>
    <m/>
    <m/>
    <s v="BSS"/>
    <s v=" "/>
    <s v="Lead data presentation for Airtel and GI_BB customers."/>
    <m/>
    <s v="Critical"/>
    <s v="Open"/>
    <m/>
    <s v=" "/>
    <s v=" "/>
    <m/>
    <s v=" "/>
    <m/>
    <m/>
    <s v="Manoj Nibrad"/>
    <m/>
    <s v="Open"/>
    <s v="Open"/>
    <s v=" "/>
    <s v=" "/>
    <s v=" "/>
    <m/>
    <m/>
    <m/>
    <m/>
    <m/>
    <m/>
    <s v="MOMBSS"/>
    <s v="Applications/Tools"/>
    <s v="OPEN"/>
    <m/>
    <m/>
    <m/>
    <m/>
    <e v="#N/A"/>
    <m/>
    <n v="1"/>
    <x v="0"/>
  </r>
  <r>
    <n v="1478"/>
    <s v="M754"/>
    <x v="1"/>
    <d v="2023-08-23T00:00:00"/>
    <m/>
    <m/>
    <m/>
    <s v="BSS"/>
    <s v=" "/>
    <s v="Walkthrough of Ready for Service (RFS) Process."/>
    <m/>
    <s v="Critical"/>
    <s v="Open"/>
    <m/>
    <s v=" "/>
    <s v=" "/>
    <m/>
    <s v=" "/>
    <m/>
    <m/>
    <s v="Manoj Nibrad"/>
    <m/>
    <s v="Open"/>
    <s v="Open"/>
    <s v=" "/>
    <s v=" "/>
    <s v=" "/>
    <m/>
    <m/>
    <m/>
    <m/>
    <m/>
    <m/>
    <s v="MOMBSS"/>
    <s v="Applications/Tools"/>
    <s v="OPEN"/>
    <m/>
    <m/>
    <m/>
    <m/>
    <e v="#N/A"/>
    <m/>
    <n v="1"/>
    <x v="0"/>
  </r>
  <r>
    <n v="1479"/>
    <s v="M755"/>
    <x v="1"/>
    <d v="2023-08-23T00:00:00"/>
    <m/>
    <m/>
    <m/>
    <s v="BSS"/>
    <s v=" "/>
    <s v="Identifying and addressing challenges for user experience in CRM."/>
    <m/>
    <s v="Critical"/>
    <s v="Open"/>
    <m/>
    <s v=" "/>
    <s v=" "/>
    <m/>
    <s v=" "/>
    <m/>
    <m/>
    <s v="Manoj Nibrad"/>
    <m/>
    <s v="Open"/>
    <s v="Open"/>
    <s v=" "/>
    <s v=" "/>
    <s v=" "/>
    <m/>
    <m/>
    <m/>
    <m/>
    <m/>
    <m/>
    <s v="MOMBSS"/>
    <s v="Applications/Tools"/>
    <s v="OPEN"/>
    <m/>
    <m/>
    <m/>
    <m/>
    <e v="#N/A"/>
    <m/>
    <n v="1"/>
    <x v="0"/>
  </r>
  <r>
    <n v="1480"/>
    <s v="M756"/>
    <x v="1"/>
    <d v="2023-08-23T00:00:00"/>
    <m/>
    <m/>
    <m/>
    <s v="BSS"/>
    <s v=" "/>
    <s v="Development of BSS demo of CSP."/>
    <m/>
    <s v="Critical"/>
    <s v="Open"/>
    <m/>
    <s v=" "/>
    <s v=" "/>
    <m/>
    <s v=" "/>
    <m/>
    <m/>
    <s v="Manoj Nibrad"/>
    <m/>
    <s v="Open"/>
    <s v="Open"/>
    <s v=" "/>
    <s v=" "/>
    <s v=" "/>
    <m/>
    <m/>
    <m/>
    <m/>
    <m/>
    <m/>
    <s v="MOMBSS"/>
    <s v="Applications/Tools"/>
    <s v="OPEN"/>
    <m/>
    <m/>
    <m/>
    <m/>
    <e v="#N/A"/>
    <m/>
    <n v="1"/>
    <x v="0"/>
  </r>
  <r>
    <n v="1481"/>
    <s v="M757"/>
    <x v="1"/>
    <d v="2023-08-23T00:00:00"/>
    <m/>
    <m/>
    <m/>
    <s v="BSS"/>
    <s v=" "/>
    <s v="Analysis of the issue impacting BSS demo."/>
    <m/>
    <s v="Critical"/>
    <s v="Open"/>
    <m/>
    <s v=" "/>
    <s v=" "/>
    <m/>
    <s v=" "/>
    <m/>
    <m/>
    <s v="Manoj Nibrad"/>
    <m/>
    <s v="Open"/>
    <s v="Open"/>
    <s v=" "/>
    <s v=" "/>
    <s v=" "/>
    <m/>
    <m/>
    <m/>
    <m/>
    <m/>
    <m/>
    <s v="MOMBSS"/>
    <s v="Applications/Tools"/>
    <s v="OPEN"/>
    <m/>
    <m/>
    <m/>
    <m/>
    <e v="#N/A"/>
    <m/>
    <n v="1"/>
    <x v="0"/>
  </r>
  <r>
    <n v="1482"/>
    <s v="M758"/>
    <x v="1"/>
    <d v="2023-08-23T00:00:00"/>
    <m/>
    <m/>
    <m/>
    <s v="NOC Operationalization"/>
    <s v=" "/>
    <s v="Fixing issues with OSS - BSS integration."/>
    <m/>
    <s v="Critical"/>
    <s v="Open"/>
    <m/>
    <s v=" "/>
    <s v=" "/>
    <s v="WIP"/>
    <s v=" "/>
    <s v="L&amp;T"/>
    <s v="Sivaprasad"/>
    <s v="Sivaprasad"/>
    <m/>
    <s v="Open"/>
    <s v="WIP"/>
    <s v=" "/>
    <s v=" "/>
    <s v=" "/>
    <m/>
    <m/>
    <m/>
    <m/>
    <m/>
    <m/>
    <s v="MOMNOC Operationalization"/>
    <s v="Network"/>
    <s v="OPEN"/>
    <m/>
    <m/>
    <m/>
    <m/>
    <m/>
    <m/>
    <n v="1"/>
    <x v="0"/>
  </r>
  <r>
    <n v="1483"/>
    <s v="M759"/>
    <x v="1"/>
    <d v="2023-08-23T00:00:00"/>
    <m/>
    <m/>
    <m/>
    <s v="BSS"/>
    <s v=" "/>
    <s v="Establish a comprehensive list of event notification scenarios and implementation plan."/>
    <m/>
    <s v="Critical"/>
    <s v="Open"/>
    <m/>
    <s v=" "/>
    <s v=" "/>
    <m/>
    <s v=" "/>
    <m/>
    <m/>
    <s v="Manoj Nibrad"/>
    <m/>
    <s v="Open"/>
    <s v="Open"/>
    <s v=" "/>
    <s v=" "/>
    <s v=" "/>
    <m/>
    <m/>
    <m/>
    <m/>
    <m/>
    <m/>
    <s v="MOMBSS"/>
    <s v="Applications/Tools"/>
    <s v="OPEN"/>
    <m/>
    <m/>
    <m/>
    <m/>
    <e v="#N/A"/>
    <m/>
    <n v="1"/>
    <x v="0"/>
  </r>
  <r>
    <n v="1484"/>
    <s v="M76"/>
    <x v="1"/>
    <d v="2023-07-26T00:00:00"/>
    <m/>
    <m/>
    <m/>
    <s v="WFM"/>
    <s v="User Experience"/>
    <s v="WFM tool's own Google Map"/>
    <m/>
    <s v="Critical"/>
    <s v="Open"/>
    <m/>
    <s v=" "/>
    <s v=" "/>
    <m/>
    <m/>
    <m/>
    <m/>
    <s v="Kaushalendra Kumar"/>
    <m/>
    <m/>
    <s v="CLOSURE REVIEW PENDING "/>
    <s v=" "/>
    <s v=" "/>
    <s v=" "/>
    <m/>
    <m/>
    <m/>
    <m/>
    <m/>
    <m/>
    <s v="MOMWFM"/>
    <s v="Applications/Tools"/>
    <s v="OPEN"/>
    <m/>
    <m/>
    <m/>
    <m/>
    <m/>
    <m/>
    <n v="1"/>
    <x v="2"/>
  </r>
  <r>
    <n v="1485"/>
    <s v="M760"/>
    <x v="1"/>
    <d v="2023-08-23T00:00:00"/>
    <m/>
    <m/>
    <m/>
    <s v="BSS"/>
    <s v=" "/>
    <s v="Identify and create more user groups according to the business and workflow requirements."/>
    <m/>
    <s v="Critical"/>
    <s v="Open"/>
    <m/>
    <s v=" "/>
    <s v=" "/>
    <m/>
    <s v=" "/>
    <m/>
    <m/>
    <s v="Manoj Nibrad"/>
    <m/>
    <s v="Open"/>
    <s v="Open"/>
    <s v=" "/>
    <s v=" "/>
    <s v=" "/>
    <m/>
    <m/>
    <m/>
    <m/>
    <m/>
    <m/>
    <s v="MOMBSS"/>
    <s v="Applications/Tools"/>
    <s v="OPEN"/>
    <m/>
    <m/>
    <m/>
    <m/>
    <e v="#N/A"/>
    <m/>
    <n v="1"/>
    <x v="0"/>
  </r>
  <r>
    <n v="1486"/>
    <s v="M761"/>
    <x v="1"/>
    <d v="2023-08-23T00:00:00"/>
    <m/>
    <m/>
    <m/>
    <s v="BSS"/>
    <s v=" "/>
    <s v="Resolve discrepancies with manual updates for RFO and RFS status."/>
    <m/>
    <s v="Critical"/>
    <s v="Open"/>
    <m/>
    <s v=" "/>
    <s v=" "/>
    <m/>
    <s v=" "/>
    <m/>
    <m/>
    <s v="Manoj Nibrad"/>
    <m/>
    <s v="Open"/>
    <s v="Open"/>
    <s v=" "/>
    <s v=" "/>
    <s v=" "/>
    <m/>
    <m/>
    <m/>
    <m/>
    <m/>
    <m/>
    <s v="MOMBSS"/>
    <s v="Applications/Tools"/>
    <s v="OPEN"/>
    <m/>
    <m/>
    <m/>
    <m/>
    <e v="#N/A"/>
    <m/>
    <n v="1"/>
    <x v="0"/>
  </r>
  <r>
    <n v="1487"/>
    <s v="M762"/>
    <x v="1"/>
    <d v="2023-08-23T00:00:00"/>
    <m/>
    <m/>
    <m/>
    <s v="WFM"/>
    <s v=" "/>
    <s v="Respond to the query of WFM integration."/>
    <m/>
    <s v="Critical"/>
    <s v="Open"/>
    <m/>
    <s v=" "/>
    <s v=" "/>
    <m/>
    <m/>
    <m/>
    <m/>
    <s v="Kaushalendra Kumar"/>
    <m/>
    <m/>
    <s v="CLOSURE REVIEW PENDING "/>
    <s v=" "/>
    <s v=" "/>
    <s v=" "/>
    <m/>
    <m/>
    <m/>
    <m/>
    <m/>
    <m/>
    <s v="MOMWFM"/>
    <s v="Applications/Tools"/>
    <s v="OPEN"/>
    <m/>
    <m/>
    <m/>
    <m/>
    <m/>
    <m/>
    <n v="1"/>
    <x v="2"/>
  </r>
  <r>
    <n v="1488"/>
    <s v="M763"/>
    <x v="1"/>
    <d v="2023-08-23T00:00:00"/>
    <m/>
    <m/>
    <m/>
    <s v="BSS"/>
    <s v=" "/>
    <s v="Improve user experience for better data accuracy."/>
    <m/>
    <s v="Critical"/>
    <s v="Open"/>
    <m/>
    <s v=" "/>
    <s v=" "/>
    <m/>
    <s v=" "/>
    <m/>
    <m/>
    <s v="Manoj Nibrad"/>
    <m/>
    <s v="Open"/>
    <s v="Open"/>
    <s v=" "/>
    <s v=" "/>
    <s v=" "/>
    <m/>
    <m/>
    <m/>
    <m/>
    <m/>
    <m/>
    <s v="MOMBSS"/>
    <s v="Applications/Tools"/>
    <s v="OPEN"/>
    <m/>
    <m/>
    <m/>
    <m/>
    <e v="#N/A"/>
    <m/>
    <n v="1"/>
    <x v="0"/>
  </r>
  <r>
    <n v="1489"/>
    <s v="M764"/>
    <x v="1"/>
    <d v="2023-08-23T00:00:00"/>
    <m/>
    <m/>
    <m/>
    <s v="BSS"/>
    <s v=" "/>
    <s v="Ensure the BSS-Lead, L&amp;T and Head Telecom Practice, L&amp;T to discuss and create more user groups according to the business and workflow requirements."/>
    <m/>
    <s v="Critical"/>
    <s v="Open"/>
    <m/>
    <s v=" "/>
    <s v=" "/>
    <m/>
    <s v=" "/>
    <m/>
    <m/>
    <s v="Manoj Nibrad"/>
    <m/>
    <s v="Open"/>
    <s v="Open"/>
    <s v=" "/>
    <s v=" "/>
    <s v=" "/>
    <m/>
    <m/>
    <m/>
    <m/>
    <m/>
    <m/>
    <s v="MOMBSS"/>
    <s v="Applications/Tools"/>
    <s v="OPEN"/>
    <m/>
    <m/>
    <m/>
    <m/>
    <e v="#N/A"/>
    <m/>
    <n v="1"/>
    <x v="0"/>
  </r>
  <r>
    <n v="1490"/>
    <s v="M765"/>
    <x v="1"/>
    <d v="2023-08-23T00:00:00"/>
    <m/>
    <m/>
    <m/>
    <s v="BSS"/>
    <s v=" "/>
    <s v="Introduce a status/bucket &quot;Renewal&quot; for orders that need further work / rectification."/>
    <m/>
    <s v="Critical"/>
    <s v="Open"/>
    <m/>
    <s v=" "/>
    <s v=" "/>
    <m/>
    <s v=" "/>
    <m/>
    <m/>
    <s v="Manoj Nibrad"/>
    <m/>
    <s v="Open"/>
    <s v="Open"/>
    <s v=" "/>
    <s v=" "/>
    <s v=" "/>
    <m/>
    <m/>
    <m/>
    <m/>
    <m/>
    <m/>
    <s v="MOMBSS"/>
    <s v="Applications/Tools"/>
    <s v="OPEN"/>
    <m/>
    <m/>
    <m/>
    <m/>
    <e v="#N/A"/>
    <m/>
    <n v="1"/>
    <x v="0"/>
  </r>
  <r>
    <n v="1491"/>
    <s v="M766"/>
    <x v="1"/>
    <d v="2023-08-23T00:00:00"/>
    <m/>
    <m/>
    <m/>
    <s v="BSS"/>
    <s v=" "/>
    <s v="Ensure that the entire network POI/ PoP status including 12751 GPs, 1 NOC, all zones, districts &amp; Mandal nodes should be available in CRM database."/>
    <m/>
    <s v="Critical"/>
    <s v="Open"/>
    <m/>
    <s v=" "/>
    <s v=" "/>
    <m/>
    <s v=" "/>
    <m/>
    <m/>
    <s v="Manoj Nibrad"/>
    <m/>
    <s v="Open"/>
    <s v="Open"/>
    <s v=" "/>
    <s v=" "/>
    <s v=" "/>
    <m/>
    <m/>
    <m/>
    <m/>
    <m/>
    <m/>
    <s v="MOMBSS"/>
    <s v="Applications/Tools"/>
    <s v="OPEN"/>
    <m/>
    <m/>
    <m/>
    <m/>
    <e v="#N/A"/>
    <m/>
    <n v="1"/>
    <x v="0"/>
  </r>
  <r>
    <n v="1492"/>
    <s v="M767"/>
    <x v="1"/>
    <d v="2023-08-23T00:00:00"/>
    <m/>
    <m/>
    <m/>
    <s v="BSS"/>
    <s v=" "/>
    <s v="Address observations made in the CSP by L&amp;T and implement changes."/>
    <m/>
    <s v="Critical"/>
    <s v="Open"/>
    <m/>
    <s v=" "/>
    <s v=" "/>
    <m/>
    <s v=" "/>
    <m/>
    <m/>
    <s v="Manoj Nibrad"/>
    <m/>
    <s v="Open"/>
    <s v="Open"/>
    <s v=" "/>
    <s v=" "/>
    <s v=" "/>
    <m/>
    <m/>
    <m/>
    <m/>
    <m/>
    <m/>
    <s v="MOMBSS"/>
    <s v="Applications/Tools"/>
    <s v="OPEN"/>
    <m/>
    <m/>
    <m/>
    <m/>
    <e v="#N/A"/>
    <m/>
    <n v="1"/>
    <x v="0"/>
  </r>
  <r>
    <n v="1493"/>
    <s v="M768"/>
    <x v="1"/>
    <d v="2023-08-23T00:00:00"/>
    <m/>
    <m/>
    <m/>
    <s v="BSS"/>
    <s v="T-Cell Launch"/>
    <s v="Propose the next date for T-Cell Demo."/>
    <m/>
    <s v="Critical"/>
    <s v="Open"/>
    <m/>
    <s v=" "/>
    <s v=" "/>
    <m/>
    <s v=" "/>
    <m/>
    <m/>
    <s v="Manoj Nibrad"/>
    <m/>
    <s v="Open"/>
    <s v="Open"/>
    <s v=" "/>
    <s v=" "/>
    <s v=" "/>
    <m/>
    <m/>
    <m/>
    <m/>
    <m/>
    <m/>
    <s v="MOMBSS"/>
    <s v="Applications/Tools"/>
    <s v="OPEN"/>
    <m/>
    <m/>
    <m/>
    <m/>
    <e v="#N/A"/>
    <m/>
    <n v="1"/>
    <x v="0"/>
  </r>
  <r>
    <n v="1494"/>
    <s v="M769"/>
    <x v="1"/>
    <d v="2023-08-31T00:00:00"/>
    <m/>
    <m/>
    <m/>
    <s v="NOC Operationalization"/>
    <s v=" "/>
    <s v="L&amp;T to review NOC readiness and demonstrate service excellence for launch; separate meeting for 360 View presentation on 31st August '23."/>
    <m/>
    <s v="Critical"/>
    <s v="Open"/>
    <m/>
    <s v=" "/>
    <s v=" "/>
    <s v="WIP"/>
    <s v=" "/>
    <s v="L&amp;T"/>
    <s v="Sivaprasad"/>
    <s v="Sivaprasad"/>
    <m/>
    <s v="Open"/>
    <s v="WIP"/>
    <s v=" "/>
    <s v=" "/>
    <s v=" "/>
    <m/>
    <m/>
    <m/>
    <m/>
    <m/>
    <m/>
    <s v="MOMNOC Operationalization"/>
    <s v="Network"/>
    <s v="OPEN"/>
    <m/>
    <m/>
    <m/>
    <m/>
    <m/>
    <m/>
    <n v="1"/>
    <x v="0"/>
  </r>
  <r>
    <n v="1495"/>
    <s v="M77"/>
    <x v="1"/>
    <d v="2023-07-26T00:00:00"/>
    <m/>
    <m/>
    <m/>
    <s v="WFM"/>
    <s v="Improvement"/>
    <s v="Support for Re-assignment of workflow in case of leave"/>
    <m/>
    <s v="Critical"/>
    <s v="Open"/>
    <m/>
    <s v=" "/>
    <s v=" "/>
    <m/>
    <m/>
    <m/>
    <m/>
    <s v="Kaushalendra Kumar"/>
    <m/>
    <m/>
    <s v="CLOSURE REVIEW PENDING "/>
    <s v=" "/>
    <s v=" "/>
    <s v=" "/>
    <m/>
    <m/>
    <m/>
    <m/>
    <m/>
    <m/>
    <s v="MOMWFM"/>
    <s v="Applications/Tools"/>
    <s v="OPEN"/>
    <m/>
    <m/>
    <m/>
    <m/>
    <m/>
    <m/>
    <n v="1"/>
    <x v="2"/>
  </r>
  <r>
    <n v="1496"/>
    <s v="M770"/>
    <x v="1"/>
    <d v="2023-08-31T00:00:00"/>
    <m/>
    <m/>
    <m/>
    <s v="NOC Operationalization"/>
    <s v="Launch Readiness"/>
    <s v="Implement IST in SCCM and confirm BSS readiness for live customers like Airtel by 31st August '23."/>
    <m/>
    <s v="Critical"/>
    <s v="Open"/>
    <m/>
    <s v=" "/>
    <s v=" "/>
    <s v="WIP"/>
    <s v=" "/>
    <s v="L&amp;T"/>
    <s v="Sivaprasad"/>
    <s v="Sivaprasad"/>
    <m/>
    <s v="Open"/>
    <s v="WIP"/>
    <s v=" "/>
    <s v=" "/>
    <s v=" "/>
    <m/>
    <m/>
    <m/>
    <m/>
    <m/>
    <m/>
    <s v="MOMNOC Operationalization"/>
    <s v="Network"/>
    <s v="OPEN"/>
    <m/>
    <m/>
    <m/>
    <m/>
    <m/>
    <m/>
    <n v="1"/>
    <x v="0"/>
  </r>
  <r>
    <n v="1497"/>
    <s v="M771"/>
    <x v="1"/>
    <d v="2023-08-31T00:00:00"/>
    <m/>
    <m/>
    <m/>
    <s v="NOC Operationalization"/>
    <s v="NOC Operationalization"/>
    <s v="Data cleanup before Airtel onboarding and present GI migration approach from trial to production."/>
    <m/>
    <s v="Critical"/>
    <s v="Open"/>
    <m/>
    <s v=" "/>
    <s v=" "/>
    <s v="Closed"/>
    <s v="23-Sep-25: Approved shall be closed"/>
    <m/>
    <m/>
    <s v="Sivaprasad"/>
    <m/>
    <m/>
    <s v="COMPLETED &amp; APPROVED"/>
    <s v=" "/>
    <s v=" "/>
    <s v=" "/>
    <m/>
    <m/>
    <m/>
    <m/>
    <m/>
    <m/>
    <s v="MOMNOC Operationalization"/>
    <s v="Network"/>
    <s v="CLOSED"/>
    <m/>
    <m/>
    <m/>
    <d v="2025-09-23T00:00:00"/>
    <s v="Artefacts not Required"/>
    <m/>
    <n v="1"/>
    <x v="1"/>
  </r>
  <r>
    <n v="1498"/>
    <s v="M772"/>
    <x v="1"/>
    <d v="2023-08-31T00:00:00"/>
    <m/>
    <s v="OSS"/>
    <s v="Security &amp; OSS"/>
    <s v="All Domain"/>
    <s v="WhatsApp"/>
    <s v="List pending action items from T-Fiber; SSL certificate and WhatsApp Integration expected closure in 2-3 days."/>
    <m/>
    <s v="NON-Critical"/>
    <s v="Open"/>
    <m/>
    <s v=" "/>
    <s v=" "/>
    <s v="WIP"/>
    <s v=" "/>
    <s v="L&amp;T"/>
    <s v="Sivaprasad"/>
    <s v="Sivaprasad"/>
    <m/>
    <s v="Open"/>
    <s v="WIP"/>
    <s v=" "/>
    <s v=" "/>
    <s v=" "/>
    <m/>
    <m/>
    <m/>
    <m/>
    <m/>
    <m/>
    <s v="MOMAll Domain"/>
    <s v="Applications/Tools"/>
    <s v="OPEN"/>
    <m/>
    <m/>
    <m/>
    <m/>
    <m/>
    <m/>
    <n v="1"/>
    <x v="0"/>
  </r>
  <r>
    <n v="1499"/>
    <s v="M773"/>
    <x v="1"/>
    <d v="2023-08-31T00:00:00"/>
    <m/>
    <m/>
    <m/>
    <s v="BSS"/>
    <s v=" "/>
    <s v="Share status updates on BSS action items by 1st September '23."/>
    <m/>
    <s v="Critical"/>
    <s v="Open"/>
    <m/>
    <s v=" "/>
    <s v=" "/>
    <m/>
    <s v=" "/>
    <m/>
    <m/>
    <s v="Manoj Nibrad"/>
    <m/>
    <s v="Open"/>
    <s v="Open"/>
    <s v=" "/>
    <s v=" "/>
    <s v=" "/>
    <m/>
    <m/>
    <m/>
    <m/>
    <m/>
    <m/>
    <s v="MOMBSS"/>
    <s v="Applications/Tools"/>
    <s v="OPEN"/>
    <m/>
    <m/>
    <m/>
    <m/>
    <e v="#N/A"/>
    <m/>
    <n v="1"/>
    <x v="0"/>
  </r>
  <r>
    <n v="1500"/>
    <s v="M774"/>
    <x v="1"/>
    <d v="2023-08-31T00:00:00"/>
    <m/>
    <m/>
    <m/>
    <s v="WFM"/>
    <s v=" "/>
    <s v="Schedule WFM integration with BSS demo for 15th September '23."/>
    <m/>
    <s v="Critical"/>
    <s v="Open"/>
    <m/>
    <s v=" "/>
    <s v=" "/>
    <m/>
    <m/>
    <m/>
    <m/>
    <s v="Kaushalendra Kumar"/>
    <m/>
    <m/>
    <s v="CLOSURE REVIEW PENDING "/>
    <s v=" "/>
    <s v=" "/>
    <s v=" "/>
    <m/>
    <m/>
    <m/>
    <m/>
    <m/>
    <m/>
    <s v="MOMWFM"/>
    <s v="Applications/Tools"/>
    <s v="OPEN"/>
    <m/>
    <m/>
    <m/>
    <m/>
    <m/>
    <m/>
    <n v="1"/>
    <x v="2"/>
  </r>
  <r>
    <n v="1501"/>
    <s v="M775"/>
    <x v="1"/>
    <d v="2023-09-08T00:00:00"/>
    <m/>
    <m/>
    <m/>
    <s v="Field Related"/>
    <s v="GI Connectivity"/>
    <s v="Rectification and progress of GI Connectivity."/>
    <m/>
    <s v="NON-Critical"/>
    <s v="Open"/>
    <m/>
    <s v=" "/>
    <s v=" "/>
    <m/>
    <s v="Maintainance in progress for  go Live districts"/>
    <m/>
    <m/>
    <s v="S Kodali"/>
    <m/>
    <s v="Open"/>
    <s v="Open"/>
    <s v=" "/>
    <s v=" "/>
    <s v=" "/>
    <m/>
    <m/>
    <m/>
    <m/>
    <m/>
    <m/>
    <s v="MOMField Related"/>
    <s v="Field Related issues"/>
    <s v="OPEN"/>
    <m/>
    <m/>
    <s v="O&amp;M Team"/>
    <m/>
    <e v="#N/A"/>
    <m/>
    <n v="1"/>
    <x v="0"/>
  </r>
  <r>
    <n v="1502"/>
    <s v="M776"/>
    <x v="1"/>
    <d v="2023-09-08T00:00:00"/>
    <m/>
    <m/>
    <m/>
    <s v="NOC Operationalization"/>
    <s v="Launch Readiness"/>
    <s v="Completion of Pause-Mechanism and QOS Visibility part of the committed deliverables."/>
    <m/>
    <s v="Critical"/>
    <s v="Open"/>
    <m/>
    <s v=" "/>
    <s v=" "/>
    <s v="WIP"/>
    <s v=" "/>
    <s v="L&amp;T"/>
    <s v="Sivaprasad"/>
    <s v="Sivaprasad"/>
    <m/>
    <s v="Open"/>
    <s v="WIP"/>
    <s v=" "/>
    <s v=" "/>
    <s v=" "/>
    <m/>
    <m/>
    <m/>
    <m/>
    <m/>
    <m/>
    <s v="MOMNOC Operationalization"/>
    <s v="Network"/>
    <s v="OPEN"/>
    <m/>
    <m/>
    <m/>
    <m/>
    <m/>
    <m/>
    <n v="1"/>
    <x v="0"/>
  </r>
  <r>
    <n v="1503"/>
    <s v="M777"/>
    <x v="1"/>
    <d v="2023-09-08T00:00:00"/>
    <m/>
    <m/>
    <m/>
    <s v="NOC Operationalization"/>
    <s v="Launch Readiness"/>
    <s v="Reviewing readiness for launch, readiness of O&amp;M Approach, and readiness of NOC from a multiple perspectives."/>
    <m/>
    <s v="Critical"/>
    <s v="Open"/>
    <m/>
    <s v=" "/>
    <s v=" "/>
    <s v="WIP"/>
    <s v=" "/>
    <s v="L&amp;T"/>
    <s v="Sivaprasad"/>
    <s v="Sivaprasad"/>
    <m/>
    <s v="Open"/>
    <s v="WIP"/>
    <s v=" "/>
    <s v=" "/>
    <s v=" "/>
    <m/>
    <m/>
    <m/>
    <m/>
    <m/>
    <m/>
    <s v="MOMNOC Operationalization"/>
    <s v="Network"/>
    <s v="OPEN"/>
    <m/>
    <m/>
    <m/>
    <m/>
    <m/>
    <m/>
    <n v="1"/>
    <x v="0"/>
  </r>
  <r>
    <n v="1504"/>
    <s v="M778"/>
    <x v="1"/>
    <d v="2023-09-08T00:00:00"/>
    <m/>
    <m/>
    <m/>
    <s v="NOC Operationalization"/>
    <s v=" "/>
    <s v="Submissio of module wise Functional Acceptance Test Plan."/>
    <m/>
    <s v="Critical"/>
    <s v="Open"/>
    <m/>
    <s v=" "/>
    <s v=" "/>
    <s v="WIP"/>
    <s v=" "/>
    <s v="L&amp;T"/>
    <s v="Sivaprasad"/>
    <s v="Sivaprasad"/>
    <m/>
    <s v="Open"/>
    <s v="WIP"/>
    <s v=" "/>
    <s v=" "/>
    <s v=" "/>
    <m/>
    <m/>
    <m/>
    <m/>
    <m/>
    <m/>
    <s v="MOMNOC Operationalization"/>
    <s v="Network"/>
    <s v="OPEN"/>
    <m/>
    <m/>
    <m/>
    <m/>
    <m/>
    <m/>
    <n v="1"/>
    <x v="0"/>
  </r>
  <r>
    <n v="1505"/>
    <s v="M779"/>
    <x v="1"/>
    <d v="2023-09-08T00:00:00"/>
    <m/>
    <m/>
    <m/>
    <s v="NOC Operationalization"/>
    <s v="Launch Readiness"/>
    <s v="Implementation and readiness in order for Interim Launch from NOC to field level."/>
    <m/>
    <s v="Critical"/>
    <s v="Open"/>
    <m/>
    <s v=" "/>
    <s v=" "/>
    <s v="Closed"/>
    <s v="23-Sep-25: Approved shall be closed"/>
    <m/>
    <m/>
    <s v="Sivaprasad"/>
    <m/>
    <m/>
    <s v="COMPLETED &amp; APPROVED"/>
    <s v=" "/>
    <s v=" "/>
    <s v=" "/>
    <m/>
    <m/>
    <m/>
    <m/>
    <m/>
    <m/>
    <s v="MOMNOC Operationalization"/>
    <s v="Network"/>
    <s v="CLOSED"/>
    <m/>
    <m/>
    <m/>
    <d v="2025-09-23T00:00:00"/>
    <s v="Artefacts not Required"/>
    <m/>
    <n v="1"/>
    <x v="1"/>
  </r>
  <r>
    <n v="1506"/>
    <s v="M78"/>
    <x v="1"/>
    <d v="2023-07-26T00:00:00"/>
    <m/>
    <m/>
    <m/>
    <s v="WFM"/>
    <s v="Improvement"/>
    <s v="Support for pre-defined routes"/>
    <m/>
    <s v="Critical"/>
    <s v="Open"/>
    <m/>
    <s v=" "/>
    <s v=" "/>
    <m/>
    <m/>
    <m/>
    <m/>
    <s v="Kaushalendra Kumar"/>
    <m/>
    <m/>
    <s v="CLOSURE REVIEW PENDING "/>
    <s v=" "/>
    <s v=" "/>
    <s v=" "/>
    <m/>
    <m/>
    <m/>
    <m/>
    <m/>
    <m/>
    <s v="MOMWFM"/>
    <s v="Applications/Tools"/>
    <s v="OPEN"/>
    <m/>
    <m/>
    <m/>
    <m/>
    <m/>
    <m/>
    <n v="1"/>
    <x v="2"/>
  </r>
  <r>
    <n v="1507"/>
    <s v="M780"/>
    <x v="1"/>
    <d v="2023-09-08T00:00:00"/>
    <m/>
    <m/>
    <m/>
    <s v="Security &amp; Regulatory Compliance"/>
    <s v="NOC Operationalization"/>
    <s v="Establishing a security system including hardware, IT Infra, and Applications security certifications."/>
    <m/>
    <s v="Critical"/>
    <s v="Open"/>
    <m/>
    <s v=" "/>
    <s v=" "/>
    <m/>
    <s v=" "/>
    <m/>
    <m/>
    <s v="Sarmendra"/>
    <m/>
    <s v="Open"/>
    <s v="Open"/>
    <s v=" "/>
    <s v=" "/>
    <s v=" "/>
    <m/>
    <m/>
    <m/>
    <m/>
    <m/>
    <m/>
    <s v="MOMSecurity &amp; Regulatory Compliance"/>
    <s v="Security"/>
    <s v="OPEN"/>
    <m/>
    <m/>
    <m/>
    <m/>
    <e v="#N/A"/>
    <m/>
    <n v="1"/>
    <x v="0"/>
  </r>
  <r>
    <n v="1508"/>
    <s v="M781"/>
    <x v="1"/>
    <d v="2023-09-08T00:00:00"/>
    <m/>
    <m/>
    <m/>
    <s v="NOC Operationalization"/>
    <s v=" "/>
    <s v="Submit report capturing the number of test cases and their status."/>
    <m/>
    <s v="Critical"/>
    <s v="Open"/>
    <m/>
    <s v=" "/>
    <s v=" "/>
    <s v="WIP"/>
    <s v=" "/>
    <s v="L&amp;T"/>
    <s v="Sivaprasad"/>
    <s v="Sivaprasad"/>
    <m/>
    <s v="Open"/>
    <s v="WIP"/>
    <s v=" "/>
    <s v=" "/>
    <s v=" "/>
    <m/>
    <m/>
    <m/>
    <m/>
    <m/>
    <m/>
    <s v="MOMNOC Operationalization"/>
    <s v="Network"/>
    <s v="OPEN"/>
    <m/>
    <m/>
    <m/>
    <m/>
    <m/>
    <m/>
    <n v="1"/>
    <x v="0"/>
  </r>
  <r>
    <n v="1509"/>
    <s v="M782"/>
    <x v="1"/>
    <d v="2023-09-08T00:00:00"/>
    <m/>
    <m/>
    <m/>
    <s v="NOC Operationalization"/>
    <s v="Launch Readiness"/>
    <s v="Include more sample sites in the 2nd Dry Run  by the end of September' 23."/>
    <m/>
    <s v="Critical"/>
    <s v="Open"/>
    <m/>
    <s v=" "/>
    <s v=" "/>
    <s v="Closed"/>
    <s v="23-Sep-25: Approved shall be closed"/>
    <m/>
    <m/>
    <s v="Sivaprasad"/>
    <m/>
    <m/>
    <s v="COMPLETED &amp; APPROVED"/>
    <s v=" "/>
    <s v=" "/>
    <s v=" "/>
    <m/>
    <m/>
    <m/>
    <m/>
    <m/>
    <m/>
    <s v="MOMNOC Operationalization"/>
    <s v="Network"/>
    <s v="CLOSED"/>
    <m/>
    <m/>
    <m/>
    <d v="2025-09-23T00:00:00"/>
    <s v="Artefacts not Required"/>
    <m/>
    <n v="1"/>
    <x v="1"/>
  </r>
  <r>
    <n v="1510"/>
    <s v="M783"/>
    <x v="1"/>
    <d v="2023-09-08T00:00:00"/>
    <m/>
    <m/>
    <m/>
    <s v="NOC Operationalization"/>
    <s v="Launch Readiness"/>
    <s v="Review and finalize the process design related to Service Delivery linked to manpower."/>
    <m/>
    <s v="Critical"/>
    <s v="Open"/>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x v="1"/>
  </r>
  <r>
    <n v="1511"/>
    <s v="M784"/>
    <x v="1"/>
    <d v="2023-09-08T00:00:00"/>
    <m/>
    <m/>
    <m/>
    <s v="NOC Operationalization"/>
    <s v=" "/>
    <s v="LLD (Revised) with OADM Solution (Ciena)"/>
    <m/>
    <s v="NON-Critical"/>
    <s v="Open"/>
    <m/>
    <s v=" "/>
    <s v=" "/>
    <m/>
    <s v=" "/>
    <m/>
    <m/>
    <s v="Suresh Kumar"/>
    <m/>
    <m/>
    <s v="COMPLETED &amp; APPROVED"/>
    <s v=" "/>
    <s v=" "/>
    <s v=" "/>
    <m/>
    <m/>
    <m/>
    <m/>
    <m/>
    <m/>
    <s v="MOMNOC Operationalization"/>
    <s v="Network"/>
    <s v="CLOSED"/>
    <m/>
    <m/>
    <m/>
    <s v=" "/>
    <s v="\\172.28.9.34\Artefacts_T-Fiber TNOC Tracker\DWDM\Artefact - T90"/>
    <m/>
    <n v="1"/>
    <x v="1"/>
  </r>
  <r>
    <n v="1512"/>
    <s v="M785"/>
    <x v="1"/>
    <d v="2023-09-08T00:00:00"/>
    <m/>
    <m/>
    <m/>
    <s v="T&amp;D Environment"/>
    <s v="Testing Environment"/>
    <s v="BSS T&amp;D license to be accessible by 30/6/23. It will be moved to a production environment afterward."/>
    <m/>
    <s v="NON-Critical"/>
    <s v="Open"/>
    <m/>
    <s v=" "/>
    <s v=" "/>
    <m/>
    <s v="[15/09/2025] KNOT BSS T&amp;D is setup"/>
    <m/>
    <m/>
    <s v="Ravi Kishore"/>
    <m/>
    <m/>
    <s v="COMPLETED &amp; APPROVED"/>
    <s v=" "/>
    <s v=" "/>
    <s v=" "/>
    <m/>
    <m/>
    <m/>
    <m/>
    <m/>
    <m/>
    <s v="MOMT&amp;D Environment"/>
    <s v="Applications"/>
    <s v="CLOSED"/>
    <m/>
    <m/>
    <m/>
    <s v=" "/>
    <s v="Artefacts Need to upload"/>
    <m/>
    <n v="1"/>
    <x v="1"/>
  </r>
  <r>
    <n v="1513"/>
    <s v="M786"/>
    <x v="1"/>
    <d v="2023-09-08T00:00:00"/>
    <m/>
    <m/>
    <m/>
    <s v="NOC Operationalization"/>
    <s v="Launch Readiness"/>
    <s v="The readiness of E2E NOC will be reviewed and updated by 8th Sep ‘23."/>
    <m/>
    <s v="Critical"/>
    <s v="Open"/>
    <m/>
    <s v=" "/>
    <s v=" "/>
    <s v="Closed"/>
    <s v="23-Sep-25: Approved shall be closed"/>
    <m/>
    <m/>
    <s v="Sivaprasad"/>
    <m/>
    <m/>
    <s v="COMPLETED &amp; APPROVED"/>
    <s v=" "/>
    <s v=" "/>
    <s v=" "/>
    <m/>
    <m/>
    <m/>
    <m/>
    <m/>
    <m/>
    <s v="MOMNOC Operationalization"/>
    <s v="Network"/>
    <s v="CLOSED"/>
    <m/>
    <m/>
    <m/>
    <d v="2025-09-23T00:00:00"/>
    <s v="Artefacts not Required"/>
    <m/>
    <n v="1"/>
    <x v="1"/>
  </r>
  <r>
    <n v="1514"/>
    <s v="M787"/>
    <x v="1"/>
    <d v="2023-09-08T00:00:00"/>
    <m/>
    <m/>
    <m/>
    <s v="NOC Operationalization"/>
    <s v="Launch Readiness"/>
    <s v="The status of pending deliverables that were committed for delivery by 15th August ’23 has not been mentioned to have been met by specific dates."/>
    <m/>
    <s v="Critical"/>
    <s v="Open"/>
    <m/>
    <s v=" "/>
    <s v=" "/>
    <s v="Closed"/>
    <s v="23-Sep-25: Approved shall be closed"/>
    <m/>
    <m/>
    <s v="Sivaprasad"/>
    <m/>
    <m/>
    <s v="COMPLETED &amp; APPROVED"/>
    <s v=" "/>
    <s v=" "/>
    <s v=" "/>
    <m/>
    <m/>
    <m/>
    <m/>
    <m/>
    <m/>
    <s v="MOMNOC Operationalization"/>
    <s v="Network"/>
    <s v="CLOSED"/>
    <m/>
    <m/>
    <m/>
    <d v="2025-09-23T00:00:00"/>
    <s v="Artefacts not Required"/>
    <m/>
    <n v="1"/>
    <x v="1"/>
  </r>
  <r>
    <n v="1515"/>
    <s v="M788"/>
    <x v="1"/>
    <d v="2023-09-08T00:00:00"/>
    <m/>
    <m/>
    <m/>
    <s v="NOC Operationalization"/>
    <s v="Launch Readiness"/>
    <s v="T-NOC Readiness Confirmation: EVP, T-Fiber requested confirmation on launch deliverables and interim launch processes by EOD 8th September '23."/>
    <m/>
    <s v="Critical"/>
    <s v="Open"/>
    <m/>
    <s v=" "/>
    <s v=" "/>
    <s v="Closed"/>
    <s v="23-Sep-25: Approved shall be closed"/>
    <m/>
    <m/>
    <s v="Sivaprasad"/>
    <m/>
    <m/>
    <s v="COMPLETED &amp; APPROVED"/>
    <s v=" "/>
    <s v=" "/>
    <s v=" "/>
    <m/>
    <m/>
    <m/>
    <m/>
    <m/>
    <m/>
    <s v="MOMNOC Operationalization"/>
    <s v="Network"/>
    <s v="CLOSED"/>
    <m/>
    <m/>
    <m/>
    <d v="2025-09-23T00:00:00"/>
    <s v="Artefacts not Required"/>
    <m/>
    <n v="1"/>
    <x v="1"/>
  </r>
  <r>
    <n v="1516"/>
    <s v="M789"/>
    <x v="1"/>
    <d v="2023-09-08T00:00:00"/>
    <m/>
    <m/>
    <m/>
    <s v="NOC Operationalization"/>
    <s v=" "/>
    <s v="Review of Pending Activities: Director-P&amp;E, T-Fiber to review and update the status of 92 pending activities related to the 15th August '23 deliverables."/>
    <m/>
    <s v="Critical"/>
    <s v="Open"/>
    <m/>
    <s v=" "/>
    <s v=" "/>
    <s v="Closed"/>
    <s v="23-Sep-25: Approved shall be closed"/>
    <m/>
    <m/>
    <s v="Sivaprasad"/>
    <m/>
    <m/>
    <s v="COMPLETED &amp; APPROVED"/>
    <s v=" "/>
    <s v=" "/>
    <s v=" "/>
    <m/>
    <m/>
    <m/>
    <m/>
    <m/>
    <m/>
    <s v="MOMNOC Operationalization"/>
    <s v="Network"/>
    <s v="CLOSED"/>
    <m/>
    <m/>
    <m/>
    <d v="2025-09-23T00:00:00"/>
    <s v="Artefacts not Required"/>
    <m/>
    <n v="1"/>
    <x v="1"/>
  </r>
  <r>
    <n v="1517"/>
    <s v="M79"/>
    <x v="1"/>
    <d v="2023-07-26T00:00:00"/>
    <m/>
    <m/>
    <m/>
    <s v="WFM"/>
    <s v="User Experience"/>
    <s v="Support for recording timeclocks of patrol routes"/>
    <m/>
    <s v="Critical"/>
    <s v="Open"/>
    <m/>
    <s v=" "/>
    <s v=" "/>
    <m/>
    <m/>
    <m/>
    <m/>
    <s v="Kaushalendra Kumar"/>
    <m/>
    <m/>
    <s v="CLOSURE REVIEW PENDING "/>
    <s v=" "/>
    <s v=" "/>
    <s v=" "/>
    <m/>
    <m/>
    <m/>
    <m/>
    <m/>
    <m/>
    <s v="MOMWFM"/>
    <s v="Applications/Tools"/>
    <s v="OPEN"/>
    <m/>
    <m/>
    <m/>
    <m/>
    <m/>
    <m/>
    <n v="1"/>
    <x v="2"/>
  </r>
  <r>
    <n v="1518"/>
    <s v="M790"/>
    <x v="1"/>
    <d v="2023-09-08T00:00:00"/>
    <m/>
    <m/>
    <m/>
    <s v="NOC Operationalization"/>
    <s v=" "/>
    <s v="Revised LLD for DWDM: Technical Head, L&amp;T submitted the revised LLD for approval."/>
    <m/>
    <s v="NON-Critical"/>
    <s v="Open"/>
    <m/>
    <s v=" "/>
    <s v=" "/>
    <s v="Closed"/>
    <s v="23-Sep-25: Approved shall be closed"/>
    <m/>
    <m/>
    <s v="Sivaprasad"/>
    <m/>
    <m/>
    <s v="COMPLETED &amp; APPROVED"/>
    <s v=" "/>
    <s v=" "/>
    <s v=" "/>
    <m/>
    <m/>
    <m/>
    <m/>
    <m/>
    <m/>
    <s v="MOMNOC Operationalization"/>
    <s v="Network"/>
    <s v="CLOSED"/>
    <m/>
    <m/>
    <m/>
    <d v="2025-09-23T00:00:00"/>
    <s v="Artefacts not Required"/>
    <m/>
    <n v="1"/>
    <x v="1"/>
  </r>
  <r>
    <n v="1519"/>
    <s v="M791"/>
    <x v="1"/>
    <d v="2023-09-08T00:00:00"/>
    <m/>
    <m/>
    <m/>
    <s v="Security &amp; Regulatory Compliance"/>
    <s v="Compliance"/>
    <s v="Risk Assessment: VP-Program emphasized the need for a Risk register with a responsible SPOC and response plan."/>
    <m/>
    <s v="Critical"/>
    <s v="Open"/>
    <m/>
    <s v=" "/>
    <s v=" "/>
    <m/>
    <s v=" "/>
    <m/>
    <m/>
    <s v="Sarmendra"/>
    <m/>
    <s v="Open"/>
    <s v="Open"/>
    <s v=" "/>
    <s v=" "/>
    <s v=" "/>
    <m/>
    <m/>
    <m/>
    <m/>
    <m/>
    <m/>
    <s v="MOMSecurity &amp; Regulatory Compliance"/>
    <s v="Security"/>
    <s v="OPEN"/>
    <m/>
    <m/>
    <m/>
    <m/>
    <e v="#N/A"/>
    <m/>
    <n v="1"/>
    <x v="0"/>
  </r>
  <r>
    <n v="1520"/>
    <s v="M792"/>
    <x v="1"/>
    <d v="2023-09-08T00:00:00"/>
    <m/>
    <m/>
    <m/>
    <s v="BSS"/>
    <s v=" "/>
    <s v="Payment Gateway Completion: L&amp;T to complete the payment gateway by 30th September '23 if SSL Certificate is provided by 11th September '23."/>
    <m/>
    <s v="Critical"/>
    <s v="Open"/>
    <m/>
    <s v=" "/>
    <s v=" "/>
    <m/>
    <s v="DUPLICATE POINT (M739)"/>
    <m/>
    <m/>
    <s v="Manoj Nibrad"/>
    <m/>
    <s v="Open"/>
    <s v="Open"/>
    <s v=" "/>
    <s v=" "/>
    <s v=" "/>
    <m/>
    <m/>
    <m/>
    <m/>
    <m/>
    <m/>
    <s v="MOMBSS"/>
    <s v="Applications/Tools"/>
    <s v="OPEN"/>
    <m/>
    <m/>
    <m/>
    <m/>
    <e v="#N/A"/>
    <m/>
    <n v="1"/>
    <x v="0"/>
  </r>
  <r>
    <n v="1521"/>
    <s v="M793"/>
    <x v="1"/>
    <d v="2023-09-08T00:00:00"/>
    <m/>
    <m/>
    <m/>
    <s v="Security &amp; Regulatory Compliance"/>
    <s v="Compliance"/>
    <s v="Security Related Activities: Director-P&amp;E, T-Fiber stressed the importance of security activities for launch and regulatory compliances."/>
    <m/>
    <s v="Critical"/>
    <s v="Open"/>
    <m/>
    <s v=" "/>
    <s v=" "/>
    <m/>
    <s v=" "/>
    <m/>
    <m/>
    <s v="Sarmendra"/>
    <m/>
    <s v="Open"/>
    <s v="Open"/>
    <s v=" "/>
    <s v=" "/>
    <s v=" "/>
    <m/>
    <m/>
    <m/>
    <m/>
    <m/>
    <m/>
    <s v="MOMSecurity &amp; Regulatory Compliance"/>
    <s v="Security"/>
    <s v="OPEN"/>
    <m/>
    <m/>
    <m/>
    <m/>
    <e v="#N/A"/>
    <m/>
    <n v="1"/>
    <x v="0"/>
  </r>
  <r>
    <n v="1522"/>
    <s v="M794"/>
    <x v="1"/>
    <d v="2023-09-08T00:00:00"/>
    <m/>
    <m/>
    <m/>
    <s v="Security &amp; Regulatory Compliance"/>
    <s v="Compliance"/>
    <s v="Security and Compliance Sub-Activities: L&amp;T to address various security and compliance sub-activities with specific target dates ranging from 31st August to 15th September '23."/>
    <m/>
    <s v="Critical"/>
    <s v="Open"/>
    <m/>
    <s v=" "/>
    <s v=" "/>
    <m/>
    <s v=" "/>
    <m/>
    <m/>
    <s v="Sarmendra"/>
    <m/>
    <s v="Open"/>
    <s v="Open"/>
    <s v=" "/>
    <s v=" "/>
    <s v=" "/>
    <m/>
    <m/>
    <m/>
    <m/>
    <m/>
    <m/>
    <s v="MOMSecurity &amp; Regulatory Compliance"/>
    <s v="Security"/>
    <s v="OPEN"/>
    <m/>
    <m/>
    <m/>
    <m/>
    <e v="#N/A"/>
    <m/>
    <n v="1"/>
    <x v="0"/>
  </r>
  <r>
    <n v="1523"/>
    <s v="M795"/>
    <x v="1"/>
    <d v="2023-09-08T00:00:00"/>
    <m/>
    <m/>
    <m/>
    <s v="Security &amp; Regulatory Compliance"/>
    <s v="Compliance"/>
    <s v="Alepo AAA and TACACS Integration: Alepo to test integration with Nokia and Ciena nodes on TACACS with supporting artefacts of testing."/>
    <m/>
    <s v="Critical"/>
    <s v="Open"/>
    <m/>
    <s v=" "/>
    <s v=" "/>
    <m/>
    <s v=" "/>
    <m/>
    <m/>
    <s v="Sarmendra"/>
    <m/>
    <s v="Open"/>
    <s v="Open"/>
    <s v=" "/>
    <s v=" "/>
    <s v=" "/>
    <m/>
    <m/>
    <m/>
    <m/>
    <m/>
    <m/>
    <s v="MOMSecurity &amp; Regulatory Compliance"/>
    <s v="Security"/>
    <s v="OPEN"/>
    <m/>
    <m/>
    <m/>
    <m/>
    <e v="#N/A"/>
    <m/>
    <n v="1"/>
    <x v="0"/>
  </r>
  <r>
    <n v="1524"/>
    <s v="M796"/>
    <x v="1"/>
    <d v="2023-09-08T00:00:00"/>
    <m/>
    <m/>
    <m/>
    <s v="Security &amp; Regulatory Compliance"/>
    <s v="Compliance"/>
    <s v="OSS Firewall Ports: L&amp;T to address OSS firewall ports required for security compliance."/>
    <m/>
    <s v="Critical"/>
    <s v="Open"/>
    <m/>
    <s v=" "/>
    <s v=" "/>
    <m/>
    <m/>
    <m/>
    <m/>
    <s v="Suresh Pawar"/>
    <m/>
    <m/>
    <s v="CLOSURE REVIEW PENDING "/>
    <s v=" "/>
    <s v=" "/>
    <s v=" "/>
    <m/>
    <m/>
    <m/>
    <m/>
    <m/>
    <m/>
    <s v="MOMSecurity &amp; Regulatory Compliance"/>
    <s v="Security"/>
    <s v="OPEN"/>
    <s v="COMPLETED"/>
    <n v="0"/>
    <m/>
    <m/>
    <e v="#N/A"/>
    <m/>
    <n v="1"/>
    <x v="2"/>
  </r>
  <r>
    <n v="1525"/>
    <s v="M797"/>
    <x v="1"/>
    <d v="2023-09-08T00:00:00"/>
    <m/>
    <m/>
    <m/>
    <s v="Security &amp; Regulatory Compliance"/>
    <s v="Compliance"/>
    <s v="Security LLD: Customer requested a complete Security LLD that outlines the security architecture and interactions between security products."/>
    <m/>
    <s v="Critical"/>
    <s v="Open"/>
    <m/>
    <s v=" "/>
    <s v=" "/>
    <m/>
    <s v=" "/>
    <m/>
    <m/>
    <s v="Sarmendra"/>
    <m/>
    <s v="Open"/>
    <s v="Open"/>
    <s v=" "/>
    <s v=" "/>
    <s v=" "/>
    <m/>
    <m/>
    <m/>
    <m/>
    <m/>
    <m/>
    <s v="MOMSecurity &amp; Regulatory Compliance"/>
    <s v="Security"/>
    <s v="OPEN"/>
    <m/>
    <m/>
    <m/>
    <m/>
    <e v="#N/A"/>
    <m/>
    <n v="1"/>
    <x v="0"/>
  </r>
  <r>
    <n v="1526"/>
    <s v="M798"/>
    <x v="1"/>
    <d v="2023-09-08T00:00:00"/>
    <m/>
    <m/>
    <m/>
    <s v="Security &amp; Regulatory Compliance"/>
    <s v="Compliance"/>
    <s v="External Audit and VAPT: L&amp;T to conduct external audits and vulnerability assessments for applications and network elements."/>
    <m/>
    <s v="Critical"/>
    <s v="Open"/>
    <m/>
    <s v=" "/>
    <s v=" "/>
    <m/>
    <s v="Audit done by Allied Boston. And further external audit to be done by TFiber vendor"/>
    <m/>
    <m/>
    <s v="Sarmendra"/>
    <m/>
    <m/>
    <s v="CLOSURE REVIEW PENDING "/>
    <s v=" "/>
    <s v=" "/>
    <s v=" "/>
    <m/>
    <m/>
    <m/>
    <m/>
    <m/>
    <m/>
    <s v="MOMSecurity &amp; Regulatory Compliance"/>
    <s v="Security"/>
    <s v="OPEN"/>
    <m/>
    <m/>
    <m/>
    <m/>
    <s v="Artefacts to be Submitted"/>
    <m/>
    <n v="1"/>
    <x v="2"/>
  </r>
  <r>
    <n v="1527"/>
    <s v="M799"/>
    <x v="1"/>
    <d v="2023-09-12T00:00:00"/>
    <m/>
    <m/>
    <m/>
    <s v="WFM"/>
    <s v=" "/>
    <s v="L&amp;T is to submit a proposal to T-Fiber on the scope to be showcased in the proposed WFM-BSS demonstration."/>
    <m/>
    <s v="Critical"/>
    <s v="Open"/>
    <m/>
    <s v=" "/>
    <s v=" "/>
    <m/>
    <m/>
    <m/>
    <m/>
    <s v="Kaushalendra Kumar"/>
    <m/>
    <m/>
    <s v="CLOSURE REVIEW PENDING "/>
    <s v=" "/>
    <s v=" "/>
    <s v=" "/>
    <m/>
    <m/>
    <m/>
    <m/>
    <m/>
    <m/>
    <s v="MOMWFM"/>
    <s v="Applications/Tools"/>
    <s v="OPEN"/>
    <m/>
    <m/>
    <m/>
    <m/>
    <m/>
    <m/>
    <n v="1"/>
    <x v="2"/>
  </r>
  <r>
    <n v="1528"/>
    <s v="M8"/>
    <x v="1"/>
    <d v="2023-04-03T00:00:00"/>
    <m/>
    <m/>
    <m/>
    <s v="NOC Operationalization"/>
    <s v="Full NOC Readiness"/>
    <s v="All Test Plans to be submitted to TPA in coordination with Package B&amp;C; reviewed by Assistant Director Technical, T-Fiber."/>
    <m/>
    <s v="Critical"/>
    <s v="Open"/>
    <m/>
    <s v="OSS Dashboards"/>
    <s v=" "/>
    <s v="Closed"/>
    <s v="23-Sep-25: Approved shall be closed"/>
    <m/>
    <m/>
    <s v="Sivaprasad"/>
    <m/>
    <m/>
    <s v="COMPLETED &amp; APPROVED"/>
    <s v=" "/>
    <s v=" "/>
    <s v=" "/>
    <m/>
    <m/>
    <m/>
    <m/>
    <m/>
    <m/>
    <s v="MOMNOC Operationalization"/>
    <s v="Network"/>
    <s v="CLOSED"/>
    <m/>
    <m/>
    <m/>
    <d v="2025-09-23T00:00:00"/>
    <s v="Artefacts not Required"/>
    <m/>
    <n v="1"/>
    <x v="1"/>
  </r>
  <r>
    <n v="1529"/>
    <s v="M80"/>
    <x v="1"/>
    <d v="2023-07-26T00:00:00"/>
    <m/>
    <m/>
    <m/>
    <s v="WFM"/>
    <s v="User Experience"/>
    <s v="Support for Barcode and QR code scanning"/>
    <m/>
    <s v="Critical"/>
    <s v="Open"/>
    <m/>
    <s v=" "/>
    <s v=" "/>
    <m/>
    <m/>
    <m/>
    <m/>
    <s v="Kaushalendra Kumar"/>
    <m/>
    <m/>
    <s v="CLOSURE REVIEW PENDING "/>
    <s v=" "/>
    <s v=" "/>
    <s v=" "/>
    <m/>
    <m/>
    <m/>
    <m/>
    <m/>
    <m/>
    <s v="MOMWFM"/>
    <s v="Applications/Tools"/>
    <s v="OPEN"/>
    <m/>
    <m/>
    <m/>
    <m/>
    <m/>
    <m/>
    <n v="1"/>
    <x v="2"/>
  </r>
  <r>
    <n v="1530"/>
    <s v="M800"/>
    <x v="1"/>
    <d v="2023-09-12T00:00:00"/>
    <m/>
    <m/>
    <m/>
    <s v="WFM"/>
    <s v=" "/>
    <s v="L&amp;T is to identify a product owner for WFM."/>
    <m/>
    <s v="Critical"/>
    <s v="Open"/>
    <m/>
    <s v=" "/>
    <s v=" "/>
    <m/>
    <m/>
    <m/>
    <m/>
    <s v="Kaushalendra Kumar"/>
    <m/>
    <m/>
    <s v="CLOSURE REVIEW PENDING "/>
    <s v=" "/>
    <s v=" "/>
    <s v=" "/>
    <m/>
    <m/>
    <m/>
    <m/>
    <m/>
    <m/>
    <s v="MOMWFM"/>
    <s v="Applications/Tools"/>
    <s v="OPEN"/>
    <m/>
    <m/>
    <m/>
    <m/>
    <m/>
    <m/>
    <n v="1"/>
    <x v="2"/>
  </r>
  <r>
    <n v="1531"/>
    <s v="M801"/>
    <x v="1"/>
    <d v="2023-09-22T00:00:00"/>
    <m/>
    <m/>
    <m/>
    <s v="NOC Operationalization"/>
    <s v="Launch Readiness"/>
    <s v="Overcoming technical issues hampering the setup for the 1st Dry Run."/>
    <m/>
    <s v="Critical"/>
    <s v="Open"/>
    <m/>
    <s v=" "/>
    <s v=" "/>
    <s v="Closed"/>
    <s v="23-Sep-25: Approved shall be closed"/>
    <m/>
    <m/>
    <s v="Sivaprasad"/>
    <m/>
    <m/>
    <s v="COMPLETED &amp; APPROVED"/>
    <s v=" "/>
    <s v=" "/>
    <s v=" "/>
    <m/>
    <m/>
    <m/>
    <m/>
    <m/>
    <m/>
    <s v="MOMNOC Operationalization"/>
    <s v="Network"/>
    <s v="CLOSED"/>
    <m/>
    <m/>
    <m/>
    <d v="2025-09-23T00:00:00"/>
    <s v="Artefacts not Required"/>
    <m/>
    <n v="1"/>
    <x v="1"/>
  </r>
  <r>
    <n v="1532"/>
    <s v="M802"/>
    <x v="1"/>
    <d v="2023-09-22T00:00:00"/>
    <m/>
    <m/>
    <m/>
    <s v="NOC Operationalization"/>
    <s v="Launch Readiness"/>
    <s v="Reviewing the setup for 1st Dry Run observed by the EVP, T-Fiber."/>
    <m/>
    <s v="Critical"/>
    <s v="Open"/>
    <m/>
    <s v=" "/>
    <s v=" "/>
    <s v="Closed"/>
    <s v="23-Sep-25: Approved shall be closed"/>
    <m/>
    <m/>
    <s v="Sivaprasad"/>
    <m/>
    <m/>
    <s v="COMPLETED &amp; APPROVED"/>
    <s v=" "/>
    <s v=" "/>
    <s v=" "/>
    <m/>
    <m/>
    <m/>
    <m/>
    <m/>
    <m/>
    <s v="MOMNOC Operationalization"/>
    <s v="Network"/>
    <s v="CLOSED"/>
    <m/>
    <m/>
    <m/>
    <d v="2025-09-23T00:00:00"/>
    <s v="Artefacts not Required"/>
    <m/>
    <n v="1"/>
    <x v="1"/>
  </r>
  <r>
    <n v="1533"/>
    <s v="M803"/>
    <x v="1"/>
    <d v="2023-09-22T00:00:00"/>
    <m/>
    <m/>
    <m/>
    <s v="NOC Operationalization"/>
    <s v="Launch Readiness"/>
    <s v="Gaining clarity on roles and functionalities of NSO and OSS."/>
    <m/>
    <s v="Critical"/>
    <s v="Open"/>
    <m/>
    <s v=" "/>
    <s v=" "/>
    <s v="WIP"/>
    <s v=" "/>
    <s v="L&amp;T"/>
    <s v="Sivaprasad"/>
    <s v="Sivaprasad"/>
    <m/>
    <s v="Open"/>
    <s v="WIP"/>
    <s v=" "/>
    <s v=" "/>
    <s v=" "/>
    <m/>
    <m/>
    <m/>
    <m/>
    <m/>
    <m/>
    <s v="MOMNOC Operationalization"/>
    <s v="Network"/>
    <s v="OPEN"/>
    <m/>
    <m/>
    <m/>
    <m/>
    <m/>
    <m/>
    <n v="1"/>
    <x v="0"/>
  </r>
  <r>
    <n v="1534"/>
    <s v="M804"/>
    <x v="1"/>
    <d v="2023-09-22T00:00:00"/>
    <m/>
    <m/>
    <m/>
    <s v="BSS"/>
    <s v=" "/>
    <s v="Overcoming technical issues observed in CSP and CRM."/>
    <m/>
    <s v="Critical"/>
    <s v="Open"/>
    <m/>
    <s v=" "/>
    <s v=" "/>
    <m/>
    <s v=" "/>
    <m/>
    <m/>
    <s v="Manoj Nibrad"/>
    <m/>
    <s v="Open"/>
    <s v="Open"/>
    <s v=" "/>
    <s v=" "/>
    <s v=" "/>
    <m/>
    <m/>
    <m/>
    <m/>
    <m/>
    <m/>
    <s v="MOMBSS"/>
    <s v="Applications/Tools"/>
    <s v="OPEN"/>
    <m/>
    <m/>
    <m/>
    <m/>
    <e v="#N/A"/>
    <m/>
    <n v="1"/>
    <x v="0"/>
  </r>
  <r>
    <n v="1535"/>
    <s v="M805"/>
    <x v="1"/>
    <d v="2023-09-22T00:00:00"/>
    <m/>
    <m/>
    <m/>
    <s v="BSS"/>
    <s v=" "/>
    <s v="Reviewing processes of order booking to be communicated more simply and effectively to the end users."/>
    <m/>
    <s v="Critical"/>
    <s v="Open"/>
    <m/>
    <s v=" "/>
    <s v=" "/>
    <m/>
    <s v=" "/>
    <m/>
    <m/>
    <s v="Manoj Nibrad"/>
    <m/>
    <s v="Open"/>
    <s v="Open"/>
    <s v=" "/>
    <s v=" "/>
    <s v=" "/>
    <m/>
    <m/>
    <m/>
    <m/>
    <m/>
    <m/>
    <s v="MOMBSS"/>
    <s v="Applications/Tools"/>
    <s v="OPEN"/>
    <m/>
    <m/>
    <m/>
    <m/>
    <e v="#N/A"/>
    <m/>
    <n v="1"/>
    <x v="0"/>
  </r>
  <r>
    <n v="1536"/>
    <s v="M806"/>
    <x v="1"/>
    <d v="2023-09-22T00:00:00"/>
    <m/>
    <m/>
    <m/>
    <s v="NOC Operationalization"/>
    <s v=" "/>
    <s v="L&amp;T to identify provisioning/monitoring features limited because of interoperability issues in a multi-vendor eco-system."/>
    <m/>
    <s v="Critical"/>
    <s v="Open"/>
    <m/>
    <s v=" "/>
    <s v=" "/>
    <s v="WIP"/>
    <s v=" "/>
    <s v="L&amp;T"/>
    <s v="Sivaprasad"/>
    <s v="Sivaprasad"/>
    <m/>
    <s v="Open"/>
    <s v="WIP"/>
    <s v=" "/>
    <s v=" "/>
    <s v=" "/>
    <m/>
    <m/>
    <m/>
    <m/>
    <m/>
    <m/>
    <s v="MOMNOC Operationalization"/>
    <s v="Network"/>
    <s v="OPEN"/>
    <m/>
    <m/>
    <m/>
    <m/>
    <m/>
    <m/>
    <n v="1"/>
    <x v="0"/>
  </r>
  <r>
    <n v="1537"/>
    <s v="M807"/>
    <x v="1"/>
    <d v="2023-09-22T00:00:00"/>
    <m/>
    <m/>
    <m/>
    <s v="NOC Operationalization"/>
    <s v=" "/>
    <s v="L&amp;T to articulate how NSO and OSS are complementing each other and their roles in service provisioning."/>
    <m/>
    <s v="Critical"/>
    <s v="Open"/>
    <m/>
    <s v=" "/>
    <s v=" "/>
    <s v="WIP"/>
    <s v=" "/>
    <s v="L&amp;T"/>
    <s v="Sivaprasad"/>
    <s v="Sivaprasad"/>
    <m/>
    <s v="Open"/>
    <s v="WIP"/>
    <s v=" "/>
    <s v=" "/>
    <s v=" "/>
    <m/>
    <m/>
    <m/>
    <m/>
    <m/>
    <m/>
    <s v="MOMNOC Operationalization"/>
    <s v="Network"/>
    <s v="OPEN"/>
    <m/>
    <m/>
    <m/>
    <m/>
    <m/>
    <m/>
    <n v="1"/>
    <x v="0"/>
  </r>
  <r>
    <n v="1538"/>
    <s v="M808"/>
    <x v="1"/>
    <d v="2023-09-22T00:00:00"/>
    <m/>
    <m/>
    <m/>
    <s v="NOC Operationalization"/>
    <s v=" "/>
    <s v="L&amp;T to provide the redundancy plan if entire DC were to go down and the backup measures if NSO were to fail."/>
    <m/>
    <s v="Critical"/>
    <s v="Open"/>
    <m/>
    <s v=" "/>
    <s v=" "/>
    <s v="WIP"/>
    <s v=" "/>
    <s v="L&amp;T"/>
    <s v="Sivaprasad"/>
    <s v="Sivaprasad"/>
    <m/>
    <s v="Open"/>
    <s v="WIP"/>
    <s v=" "/>
    <s v=" "/>
    <s v=" "/>
    <m/>
    <m/>
    <m/>
    <m/>
    <m/>
    <m/>
    <s v="MOMNOC Operationalization"/>
    <s v="Network"/>
    <s v="OPEN"/>
    <m/>
    <m/>
    <m/>
    <m/>
    <m/>
    <m/>
    <n v="1"/>
    <x v="0"/>
  </r>
  <r>
    <n v="1539"/>
    <s v="M809"/>
    <x v="1"/>
    <d v="2023-09-22T00:00:00"/>
    <m/>
    <m/>
    <m/>
    <s v="NOC Operationalization"/>
    <s v=" "/>
    <s v="L&amp;T to work towards a system that is foolproof, automated, futuristic, and provides seamless service experience for end users."/>
    <m/>
    <s v="Critical"/>
    <s v="Open"/>
    <m/>
    <s v=" "/>
    <s v=" "/>
    <s v="WIP"/>
    <s v=" "/>
    <s v="L&amp;T"/>
    <s v="Sivaprasad"/>
    <s v="Sivaprasad"/>
    <m/>
    <s v="Open"/>
    <s v="WIP"/>
    <s v=" "/>
    <s v=" "/>
    <s v=" "/>
    <m/>
    <m/>
    <m/>
    <m/>
    <m/>
    <m/>
    <s v="MOMNOC Operationalization"/>
    <s v="Network"/>
    <s v="OPEN"/>
    <m/>
    <m/>
    <m/>
    <m/>
    <m/>
    <m/>
    <n v="1"/>
    <x v="0"/>
  </r>
  <r>
    <n v="1540"/>
    <s v="M81"/>
    <x v="1"/>
    <d v="2023-07-26T00:00:00"/>
    <m/>
    <m/>
    <m/>
    <s v="WFM"/>
    <s v="Handbook &amp; SOPs"/>
    <s v="Confirmation of SOW addressing Packages B and C"/>
    <m/>
    <s v="Critical"/>
    <s v="Open"/>
    <m/>
    <s v=" "/>
    <s v=" "/>
    <m/>
    <m/>
    <m/>
    <m/>
    <s v="Kaushalendra Kumar"/>
    <m/>
    <m/>
    <s v="CLOSURE REVIEW PENDING "/>
    <s v=" "/>
    <s v=" "/>
    <s v=" "/>
    <m/>
    <m/>
    <m/>
    <m/>
    <m/>
    <m/>
    <s v="MOMWFM"/>
    <s v="Applications/Tools"/>
    <s v="OPEN"/>
    <m/>
    <m/>
    <m/>
    <m/>
    <m/>
    <m/>
    <n v="1"/>
    <x v="2"/>
  </r>
  <r>
    <n v="1541"/>
    <s v="M810"/>
    <x v="1"/>
    <d v="2023-09-22T00:00:00"/>
    <m/>
    <m/>
    <m/>
    <s v="NOC Operationalization"/>
    <s v="Dry Run"/>
    <s v="L&amp;T to propose the date for the 2nd Dry Run inclusive of Internet Leased Line, P2P, and P2MP flavors of service."/>
    <m/>
    <s v="Critical"/>
    <s v="Open"/>
    <m/>
    <s v=" "/>
    <s v=" "/>
    <s v="Closed"/>
    <s v="23-Sep-25: Approved shall be closed"/>
    <m/>
    <m/>
    <s v="Sivaprasad"/>
    <m/>
    <m/>
    <s v="COMPLETED &amp; APPROVED"/>
    <s v=" "/>
    <s v=" "/>
    <s v=" "/>
    <m/>
    <m/>
    <m/>
    <m/>
    <m/>
    <m/>
    <s v="MOMNOC Operationalization"/>
    <s v="Network"/>
    <s v="CLOSED"/>
    <m/>
    <m/>
    <m/>
    <d v="2025-09-23T00:00:00"/>
    <s v="Artefacts not Required"/>
    <m/>
    <n v="1"/>
    <x v="1"/>
  </r>
  <r>
    <n v="1542"/>
    <s v="M811"/>
    <x v="1"/>
    <d v="2023-09-22T00:00:00"/>
    <m/>
    <m/>
    <m/>
    <s v="NOC Operationalization"/>
    <s v="Dry Run"/>
    <s v="L&amp;T to confirm target date for E2E BSS Demo."/>
    <m/>
    <s v="Critical"/>
    <s v="Open"/>
    <m/>
    <s v=" "/>
    <s v=" "/>
    <s v="WIP"/>
    <s v=" "/>
    <s v="L&amp;T"/>
    <s v="Sivaprasad"/>
    <s v="Sivaprasad"/>
    <m/>
    <s v="Open"/>
    <s v="WIP"/>
    <s v=" "/>
    <s v=" "/>
    <s v=" "/>
    <m/>
    <m/>
    <m/>
    <m/>
    <m/>
    <m/>
    <s v="MOMNOC Operationalization"/>
    <s v="Network"/>
    <s v="OPEN"/>
    <m/>
    <m/>
    <m/>
    <m/>
    <m/>
    <m/>
    <n v="1"/>
    <x v="0"/>
  </r>
  <r>
    <n v="1543"/>
    <s v="M812"/>
    <x v="1"/>
    <d v="2023-09-22T00:00:00"/>
    <m/>
    <m/>
    <m/>
    <s v="NOC Operationalization"/>
    <s v="Dry Run"/>
    <s v="L&amp;T to consider the creation of a template for tracking observations."/>
    <m/>
    <s v="Critical"/>
    <s v="Open"/>
    <m/>
    <s v=" "/>
    <s v=" "/>
    <s v="Closed"/>
    <s v="23-Sep-25: Approved shall be closed"/>
    <m/>
    <m/>
    <s v="Sivaprasad"/>
    <m/>
    <m/>
    <s v="COMPLETED &amp; APPROVED"/>
    <s v=" "/>
    <s v=" "/>
    <s v=" "/>
    <m/>
    <m/>
    <m/>
    <m/>
    <m/>
    <m/>
    <s v="MOMNOC Operationalization"/>
    <s v="Network"/>
    <s v="CLOSED"/>
    <m/>
    <m/>
    <m/>
    <d v="2025-09-23T00:00:00"/>
    <s v="Artefacts not Required"/>
    <m/>
    <n v="1"/>
    <x v="1"/>
  </r>
  <r>
    <n v="1544"/>
    <s v="M813"/>
    <x v="1"/>
    <d v="2023-09-22T00:00:00"/>
    <m/>
    <m/>
    <m/>
    <s v="NOC Operationalization"/>
    <s v="NSO"/>
    <s v="Provision of training for L&amp;T pool of resources in NSO and development of NEDs."/>
    <m/>
    <s v="Critical"/>
    <s v="Open"/>
    <m/>
    <s v=" "/>
    <s v=" "/>
    <s v="WIP"/>
    <s v=" "/>
    <s v="L&amp;T"/>
    <s v="Sivaprasad"/>
    <s v="Sivaprasad"/>
    <m/>
    <s v="Open"/>
    <s v="WIP"/>
    <s v=" "/>
    <s v=" "/>
    <s v=" "/>
    <m/>
    <m/>
    <m/>
    <m/>
    <m/>
    <m/>
    <s v="MOMNOC Operationalization"/>
    <s v="Network"/>
    <s v="OPEN"/>
    <m/>
    <m/>
    <m/>
    <m/>
    <m/>
    <m/>
    <n v="1"/>
    <x v="0"/>
  </r>
  <r>
    <n v="1545"/>
    <s v="M814"/>
    <x v="1"/>
    <d v="2023-09-22T00:00:00"/>
    <m/>
    <m/>
    <m/>
    <s v="NOC Operationalization"/>
    <s v=" "/>
    <s v="L&amp;T to create a timetable displaying the percentage of progress on activities week-wise and fortnight-wise."/>
    <m/>
    <s v="Critical"/>
    <s v="Open"/>
    <m/>
    <s v=" "/>
    <s v=" "/>
    <s v="Closed"/>
    <s v="23-Sep-25: Approved shall be closed"/>
    <m/>
    <m/>
    <s v="Sivaprasad"/>
    <m/>
    <m/>
    <s v="COMPLETED &amp; APPROVED"/>
    <s v=" "/>
    <s v=" "/>
    <s v=" "/>
    <m/>
    <m/>
    <m/>
    <m/>
    <m/>
    <m/>
    <s v="MOMNOC Operationalization"/>
    <s v="Network"/>
    <s v="CLOSED"/>
    <m/>
    <m/>
    <m/>
    <d v="2025-09-23T00:00:00"/>
    <s v="Artefacts not Required"/>
    <m/>
    <n v="1"/>
    <x v="1"/>
  </r>
  <r>
    <n v="1546"/>
    <s v="M815"/>
    <x v="1"/>
    <d v="2023-09-22T00:00:00"/>
    <m/>
    <m/>
    <m/>
    <s v="NOC Operationalization"/>
    <s v=" "/>
    <s v="L&amp;T to confirm the features ready for showcase in the E2E Demo by 25th September’23."/>
    <m/>
    <s v="Critical"/>
    <s v="Open"/>
    <m/>
    <s v=" "/>
    <s v=" "/>
    <s v="Closed"/>
    <s v="23-Sep-25: Approved shall be closed"/>
    <m/>
    <m/>
    <s v="Sivaprasad"/>
    <m/>
    <m/>
    <s v="COMPLETED &amp; APPROVED"/>
    <s v=" "/>
    <s v=" "/>
    <s v=" "/>
    <m/>
    <m/>
    <m/>
    <m/>
    <m/>
    <m/>
    <s v="MOMNOC Operationalization"/>
    <s v="Network"/>
    <s v="CLOSED"/>
    <m/>
    <m/>
    <m/>
    <d v="2025-09-23T00:00:00"/>
    <s v="Artefacts not Required"/>
    <m/>
    <n v="1"/>
    <x v="1"/>
  </r>
  <r>
    <n v="1547"/>
    <s v="M816"/>
    <x v="1"/>
    <d v="2023-09-22T00:00:00"/>
    <m/>
    <m/>
    <m/>
    <s v="NOC Operationalization"/>
    <s v=" "/>
    <s v="Target the 2nd Dry Run on 30th September ’23 with more ONTs, covering GI BB, Point to point, dedicated ILL &amp; Dark fiber by end of L&amp;T."/>
    <m/>
    <s v="Critical"/>
    <s v="Open"/>
    <m/>
    <s v=" "/>
    <s v=" "/>
    <s v="Closed"/>
    <s v="23-Sep-25: Approved shall be closed"/>
    <m/>
    <m/>
    <s v="Sivaprasad"/>
    <m/>
    <m/>
    <s v="COMPLETED &amp; APPROVED"/>
    <s v=" "/>
    <s v=" "/>
    <s v=" "/>
    <m/>
    <m/>
    <m/>
    <m/>
    <m/>
    <m/>
    <s v="MOMNOC Operationalization"/>
    <s v="Network"/>
    <s v="CLOSED"/>
    <m/>
    <m/>
    <m/>
    <d v="2025-09-23T00:00:00"/>
    <s v="Artefacts not Required"/>
    <m/>
    <n v="1"/>
    <x v="1"/>
  </r>
  <r>
    <n v="1548"/>
    <s v="M817"/>
    <x v="1"/>
    <d v="2024-09-26T00:00:00"/>
    <m/>
    <m/>
    <m/>
    <s v="T&amp;D Environment"/>
    <s v="AT Process"/>
    <s v="Defining and aligning with the acceptance criteria for each system in the NOC."/>
    <m/>
    <s v="NON-Critical"/>
    <s v="Open"/>
    <m/>
    <s v=" "/>
    <s v=" "/>
    <s v="WIP"/>
    <s v=" "/>
    <s v="L&amp;T"/>
    <s v="Sivaprasad"/>
    <s v="Sivaprasad"/>
    <m/>
    <s v="Open"/>
    <s v="WIP"/>
    <s v=" "/>
    <s v=" "/>
    <s v=" "/>
    <m/>
    <m/>
    <m/>
    <m/>
    <m/>
    <m/>
    <s v="MOMT&amp;D Environment"/>
    <s v="Applications"/>
    <s v="OPEN"/>
    <m/>
    <m/>
    <m/>
    <m/>
    <m/>
    <m/>
    <n v="1"/>
    <x v="0"/>
  </r>
  <r>
    <n v="1549"/>
    <s v="M818"/>
    <x v="1"/>
    <d v="2023-09-26T00:00:00"/>
    <m/>
    <m/>
    <m/>
    <s v="Helpdesk"/>
    <s v=" "/>
    <s v="Inclusion of Helpdesk and other missing items as per the RFP and solution in the Build."/>
    <m/>
    <s v="Critical"/>
    <s v="Open"/>
    <m/>
    <s v=" "/>
    <s v=" "/>
    <s v="Closed"/>
    <s v="24-Sep-25: Approved and shall be closed, Accordingly Helpdesk LLD Aligning"/>
    <m/>
    <m/>
    <s v="Siva Kumar"/>
    <m/>
    <m/>
    <s v="COMPLETED &amp; APPROVED"/>
    <s v=" "/>
    <s v=" "/>
    <s v=" "/>
    <m/>
    <m/>
    <m/>
    <m/>
    <m/>
    <m/>
    <s v="MOMHelpdesk"/>
    <s v="Helpdesk (Contact Center)"/>
    <s v="CLOSED"/>
    <m/>
    <m/>
    <m/>
    <d v="2025-09-24T00:00:00"/>
    <s v="Artefacts not Required"/>
    <m/>
    <n v="1"/>
    <x v="1"/>
  </r>
  <r>
    <n v="1550"/>
    <s v="M819"/>
    <x v="1"/>
    <d v="2023-09-26T00:00:00"/>
    <m/>
    <m/>
    <m/>
    <s v="T&amp;D Environment"/>
    <s v="T&amp;D Environment"/>
    <s v="Implementation of Test and Development environment."/>
    <m/>
    <s v="NON-Critical"/>
    <s v="Open"/>
    <m/>
    <s v=" "/>
    <s v=" "/>
    <m/>
    <s v="[15/09/2025] Clusters are segregated for Production vis-à-vis pre-production"/>
    <m/>
    <m/>
    <s v="Ravi Kishore"/>
    <m/>
    <m/>
    <s v="COMPLETED &amp; APPROVED"/>
    <s v=" "/>
    <s v=" "/>
    <s v=" "/>
    <m/>
    <m/>
    <m/>
    <m/>
    <m/>
    <m/>
    <s v="MOMT&amp;D Environment"/>
    <s v="Applications"/>
    <s v="CLOSED"/>
    <m/>
    <m/>
    <m/>
    <s v=" "/>
    <s v="Artefacts Need to upload"/>
    <m/>
    <n v="1"/>
    <x v="1"/>
  </r>
  <r>
    <n v="1551"/>
    <s v="M82"/>
    <x v="1"/>
    <d v="2023-07-26T00:00:00"/>
    <m/>
    <m/>
    <m/>
    <s v="WFM"/>
    <s v="User Experience"/>
    <s v="Clear definition and availability of existing filters in WFM dashboards "/>
    <m/>
    <s v="Critical"/>
    <s v="Open"/>
    <m/>
    <s v=" "/>
    <s v=" "/>
    <m/>
    <s v="11-7-2025:- The dashboard and report filter options should be showcased during the WFM application demonstration."/>
    <m/>
    <m/>
    <s v="Kaushalendra Kumar"/>
    <m/>
    <m/>
    <s v="CLOSURE REVIEW PENDING "/>
    <s v=" "/>
    <s v=" "/>
    <s v=" "/>
    <m/>
    <m/>
    <m/>
    <m/>
    <m/>
    <m/>
    <s v="MOMWFM"/>
    <s v="Applications/Tools"/>
    <s v="OPEN"/>
    <m/>
    <m/>
    <m/>
    <m/>
    <m/>
    <m/>
    <n v="1"/>
    <x v="2"/>
  </r>
  <r>
    <n v="1552"/>
    <s v="M820"/>
    <x v="1"/>
    <d v="2023-09-26T00:00:00"/>
    <m/>
    <m/>
    <m/>
    <s v="T&amp;D Environment"/>
    <s v="T&amp;D Environment"/>
    <s v="Discussion on the requirements for Test Lab/Staging environment."/>
    <m/>
    <s v="NON-Critical"/>
    <s v="Open"/>
    <m/>
    <s v=" "/>
    <s v=" "/>
    <m/>
    <s v="[15/09/2025] Interim T&amp;D is setup, finalised option detailing pending "/>
    <m/>
    <m/>
    <s v="Ravi Kishore"/>
    <m/>
    <m/>
    <s v="COMPLETED &amp; APPROVED"/>
    <s v=" "/>
    <s v=" "/>
    <s v=" "/>
    <m/>
    <m/>
    <m/>
    <m/>
    <m/>
    <m/>
    <s v="MOMT&amp;D Environment"/>
    <s v="Applications"/>
    <s v="CLOSED"/>
    <m/>
    <m/>
    <m/>
    <s v=" "/>
    <s v="Artefacts Need to upload"/>
    <m/>
    <n v="1"/>
    <x v="1"/>
  </r>
  <r>
    <n v="1553"/>
    <s v="M821"/>
    <x v="1"/>
    <d v="2023-10-18T00:00:00"/>
    <m/>
    <m/>
    <m/>
    <s v="BSS"/>
    <s v="CSP Testing"/>
    <s v="Adding a back button on the payment screen."/>
    <m/>
    <s v="Critical"/>
    <s v="Open"/>
    <m/>
    <s v=" "/>
    <s v=" "/>
    <m/>
    <s v=" "/>
    <m/>
    <m/>
    <s v="Manoj Nibrad"/>
    <m/>
    <s v="Open"/>
    <s v="Open"/>
    <s v=" "/>
    <s v=" "/>
    <s v=" "/>
    <m/>
    <m/>
    <m/>
    <m/>
    <m/>
    <m/>
    <s v="MOMBSS"/>
    <s v="Applications/Tools"/>
    <s v="OPEN"/>
    <m/>
    <m/>
    <m/>
    <m/>
    <e v="#N/A"/>
    <m/>
    <n v="1"/>
    <x v="0"/>
  </r>
  <r>
    <n v="1554"/>
    <s v="M822"/>
    <x v="1"/>
    <d v="2023-10-18T00:00:00"/>
    <m/>
    <m/>
    <m/>
    <s v="BSS"/>
    <s v="CSP Testing"/>
    <s v="Providing guidelines for the CAF upload stage and adding a disclaimer for &quot;Subject to Verification of CAF.&quot;"/>
    <m/>
    <s v="Critical"/>
    <s v="Open"/>
    <m/>
    <s v=" "/>
    <s v=" "/>
    <m/>
    <s v=" "/>
    <m/>
    <m/>
    <s v="Manoj Nibrad"/>
    <m/>
    <s v="Open"/>
    <s v="Open"/>
    <s v=" "/>
    <s v=" "/>
    <s v=" "/>
    <m/>
    <m/>
    <m/>
    <m/>
    <m/>
    <m/>
    <s v="MOMBSS"/>
    <s v="Applications/Tools"/>
    <s v="OPEN"/>
    <m/>
    <m/>
    <m/>
    <m/>
    <e v="#N/A"/>
    <m/>
    <n v="1"/>
    <x v="0"/>
  </r>
  <r>
    <n v="1555"/>
    <s v="M823"/>
    <x v="1"/>
    <d v="2023-10-18T00:00:00"/>
    <m/>
    <m/>
    <m/>
    <s v="BSS"/>
    <s v="CSP Testing"/>
    <s v="Ensuring offline payment transactions are viewable and mandatory sections of the CAF are highlighted."/>
    <m/>
    <s v="Critical"/>
    <s v="Open"/>
    <m/>
    <s v=" "/>
    <s v=" "/>
    <m/>
    <s v=" "/>
    <m/>
    <m/>
    <s v="Manoj Nibrad"/>
    <m/>
    <s v="Open"/>
    <s v="Open"/>
    <s v=" "/>
    <s v=" "/>
    <s v=" "/>
    <m/>
    <m/>
    <m/>
    <m/>
    <m/>
    <m/>
    <s v="MOMBSS"/>
    <s v="Applications/Tools"/>
    <s v="OPEN"/>
    <m/>
    <m/>
    <m/>
    <m/>
    <e v="#N/A"/>
    <m/>
    <n v="1"/>
    <x v="0"/>
  </r>
  <r>
    <n v="1556"/>
    <s v="M824"/>
    <x v="1"/>
    <d v="2023-10-18T00:00:00"/>
    <m/>
    <m/>
    <m/>
    <s v="BSS"/>
    <s v="CSP Testing"/>
    <s v="Addressing issues with ticket creation, notification, and enquiry handling in the CSP."/>
    <m/>
    <s v="Critical"/>
    <s v="Open"/>
    <m/>
    <s v=" "/>
    <s v=" "/>
    <m/>
    <s v=" "/>
    <m/>
    <m/>
    <s v="Manoj Nibrad"/>
    <m/>
    <s v="Open"/>
    <s v="Open"/>
    <s v=" "/>
    <s v=" "/>
    <s v=" "/>
    <m/>
    <m/>
    <m/>
    <m/>
    <m/>
    <m/>
    <s v="MOMBSS"/>
    <s v="Applications/Tools"/>
    <s v="OPEN"/>
    <m/>
    <m/>
    <m/>
    <m/>
    <e v="#N/A"/>
    <m/>
    <n v="1"/>
    <x v="0"/>
  </r>
  <r>
    <n v="1557"/>
    <s v="M825"/>
    <x v="1"/>
    <d v="2023-10-18T00:00:00"/>
    <m/>
    <m/>
    <m/>
    <s v="BSS"/>
    <s v="CSP Testing"/>
    <s v="Clarifying the bulk upload of leads and the feasibility of integrating such a feature in the CSP."/>
    <m/>
    <s v="Critical"/>
    <s v="Open"/>
    <m/>
    <s v=" "/>
    <s v=" "/>
    <m/>
    <s v=" "/>
    <m/>
    <m/>
    <s v="Manoj Nibrad"/>
    <m/>
    <s v="Open"/>
    <s v="Open"/>
    <s v=" "/>
    <s v=" "/>
    <s v=" "/>
    <m/>
    <m/>
    <m/>
    <m/>
    <m/>
    <m/>
    <s v="MOMBSS"/>
    <s v="Applications/Tools"/>
    <s v="OPEN"/>
    <m/>
    <m/>
    <m/>
    <m/>
    <e v="#N/A"/>
    <m/>
    <n v="1"/>
    <x v="0"/>
  </r>
  <r>
    <n v="1558"/>
    <s v="M826"/>
    <x v="1"/>
    <d v="2023-10-18T00:00:00"/>
    <m/>
    <m/>
    <m/>
    <s v="BSS"/>
    <s v="CSP Testing"/>
    <s v="Resolving user interface issues such as incorrect OTP entry pop-ups, case sensitivity in order ID searches, and real-time synchronization between GIS-OSS for feasibility checks."/>
    <m/>
    <s v="Critical"/>
    <s v="Open"/>
    <m/>
    <s v=" "/>
    <s v=" "/>
    <m/>
    <s v=" "/>
    <m/>
    <m/>
    <s v="Manoj Nibrad"/>
    <m/>
    <s v="Open"/>
    <s v="Open"/>
    <s v=" "/>
    <s v=" "/>
    <s v=" "/>
    <m/>
    <m/>
    <m/>
    <m/>
    <m/>
    <m/>
    <s v="MOMBSS"/>
    <s v="Applications/Tools"/>
    <s v="OPEN"/>
    <m/>
    <m/>
    <m/>
    <m/>
    <e v="#N/A"/>
    <m/>
    <n v="1"/>
    <x v="0"/>
  </r>
  <r>
    <n v="1559"/>
    <s v="M827"/>
    <x v="1"/>
    <d v="2023-10-18T00:00:00"/>
    <m/>
    <m/>
    <m/>
    <s v="BSS"/>
    <s v="CSP Testing"/>
    <s v="Removing unnecessary elements from the UI, aligning GP names with government lists, and modifying the sequence of address fields."/>
    <m/>
    <s v="Critical"/>
    <s v="Open"/>
    <m/>
    <s v=" "/>
    <s v=" "/>
    <m/>
    <s v=" "/>
    <m/>
    <m/>
    <s v="Manoj Nibrad"/>
    <m/>
    <s v="Open"/>
    <s v="Open"/>
    <s v=" "/>
    <s v=" "/>
    <s v=" "/>
    <m/>
    <m/>
    <m/>
    <m/>
    <m/>
    <m/>
    <s v="MOMBSS"/>
    <s v="Applications/Tools"/>
    <s v="OPEN"/>
    <m/>
    <m/>
    <m/>
    <m/>
    <e v="#N/A"/>
    <m/>
    <n v="1"/>
    <x v="0"/>
  </r>
  <r>
    <n v="1560"/>
    <s v="M828"/>
    <x v="1"/>
    <d v="2023-10-18T00:00:00"/>
    <m/>
    <m/>
    <m/>
    <s v="BSS"/>
    <s v="CSP Testing"/>
    <s v="Integrating Google API for auto-populating details based on service location selection."/>
    <m/>
    <s v="Critical"/>
    <s v="Open"/>
    <m/>
    <s v=" "/>
    <s v=" "/>
    <m/>
    <s v=" "/>
    <m/>
    <m/>
    <s v="Manoj Nibrad"/>
    <m/>
    <s v="Open"/>
    <s v="Open"/>
    <s v=" "/>
    <s v=" "/>
    <s v=" "/>
    <m/>
    <m/>
    <m/>
    <m/>
    <m/>
    <m/>
    <s v="MOMBSS"/>
    <s v="Applications/Tools"/>
    <s v="OPEN"/>
    <m/>
    <m/>
    <m/>
    <m/>
    <e v="#N/A"/>
    <m/>
    <n v="1"/>
    <x v="0"/>
  </r>
  <r>
    <n v="1561"/>
    <s v="M829"/>
    <x v="1"/>
    <d v="2023-10-18T00:00:00"/>
    <m/>
    <m/>
    <m/>
    <s v="BSS"/>
    <s v="CSP Testing"/>
    <s v="Ensuring proper display and functionality of various screens within the CSP, including payment and order summary screens."/>
    <m/>
    <s v="Critical"/>
    <s v="Open"/>
    <m/>
    <s v=" "/>
    <s v=" "/>
    <m/>
    <s v=" "/>
    <m/>
    <m/>
    <s v="Manoj Nibrad"/>
    <m/>
    <s v="Open"/>
    <s v="Open"/>
    <s v=" "/>
    <s v=" "/>
    <s v=" "/>
    <m/>
    <m/>
    <m/>
    <m/>
    <m/>
    <m/>
    <s v="MOMBSS"/>
    <s v="Applications/Tools"/>
    <s v="OPEN"/>
    <m/>
    <m/>
    <m/>
    <m/>
    <e v="#N/A"/>
    <m/>
    <n v="1"/>
    <x v="0"/>
  </r>
  <r>
    <n v="1562"/>
    <s v="M83"/>
    <x v="1"/>
    <d v="2023-07-26T00:00:00"/>
    <m/>
    <m/>
    <m/>
    <s v="WFM"/>
    <s v="User Experience"/>
    <s v="Upload of video"/>
    <m/>
    <s v="Critical"/>
    <s v="Open"/>
    <m/>
    <s v=" "/>
    <s v=" "/>
    <m/>
    <s v="As per OEM this point is not feasible  11 July 2025:- A follow-up discussion with the OEM is required to assess feasibility._x000a_If it is found to be unfeasible, a call should be arranged with Sanjay Sir along with the OEM team &amp; artefacts needs to submit "/>
    <m/>
    <m/>
    <s v="Kaushalendra Kumar"/>
    <m/>
    <s v="Open"/>
    <s v="Not Feasible "/>
    <s v=" "/>
    <s v=" "/>
    <s v=" "/>
    <m/>
    <m/>
    <m/>
    <m/>
    <m/>
    <m/>
    <s v="MOMWFM"/>
    <s v="Applications/Tools"/>
    <e v="#N/A"/>
    <m/>
    <m/>
    <m/>
    <m/>
    <e v="#N/A"/>
    <m/>
    <n v="1"/>
    <x v="0"/>
  </r>
  <r>
    <n v="1563"/>
    <s v="M830"/>
    <x v="1"/>
    <d v="2023-10-18T00:00:00"/>
    <m/>
    <m/>
    <m/>
    <s v="BSS"/>
    <s v="CSP Testing"/>
    <s v="Configuring event-based email notifications for actions within the CSP."/>
    <m/>
    <s v="NON-Critical"/>
    <s v="Open"/>
    <m/>
    <s v=" "/>
    <s v=" "/>
    <m/>
    <s v=" "/>
    <m/>
    <m/>
    <s v="Manoj Nibrad"/>
    <m/>
    <s v="Open"/>
    <s v="Open"/>
    <s v=" "/>
    <s v=" "/>
    <s v=" "/>
    <m/>
    <m/>
    <m/>
    <m/>
    <m/>
    <m/>
    <s v="MOMBSS"/>
    <s v="Applications/Tools"/>
    <s v="OPEN"/>
    <m/>
    <m/>
    <m/>
    <m/>
    <e v="#N/A"/>
    <m/>
    <n v="1"/>
    <x v="0"/>
  </r>
  <r>
    <n v="1564"/>
    <s v="M831"/>
    <x v="1"/>
    <d v="2023-10-19T00:00:00"/>
    <m/>
    <m/>
    <m/>
    <s v="IPDR"/>
    <s v="Regulatory Compliance"/>
    <s v="Clarity from the Regulator on IPDR requirements to be obtained by L&amp;T: Discussion on industry best practices and regulatory aspects to be concluded by 26th October '23."/>
    <m/>
    <s v="Critical"/>
    <s v="Open"/>
    <m/>
    <s v=" "/>
    <s v=" "/>
    <m/>
    <s v=" "/>
    <m/>
    <m/>
    <s v="Jayant Madavi"/>
    <m/>
    <m/>
    <s v="CLOSURE REVIEW PENDING "/>
    <s v=" "/>
    <s v=" "/>
    <s v=" "/>
    <m/>
    <m/>
    <m/>
    <m/>
    <m/>
    <m/>
    <s v="MOMIPDR"/>
    <s v="Applications/Tools"/>
    <s v="OPEN"/>
    <m/>
    <m/>
    <m/>
    <m/>
    <s v="Artefacts to be uploaded"/>
    <m/>
    <n v="1"/>
    <x v="2"/>
  </r>
  <r>
    <n v="1565"/>
    <s v="M832"/>
    <x v="1"/>
    <d v="2023-11-03T00:00:00"/>
    <m/>
    <m/>
    <m/>
    <s v="NSO"/>
    <s v="Service Delivery"/>
    <s v="UD,SD Peramaters to be captured."/>
    <m/>
    <s v="Critical"/>
    <s v="Open"/>
    <m/>
    <s v=" "/>
    <s v=" "/>
    <m/>
    <s v=" "/>
    <m/>
    <m/>
    <s v="Jayant Madavi"/>
    <m/>
    <s v="Open"/>
    <s v="Open"/>
    <s v=" "/>
    <s v=" "/>
    <s v=" "/>
    <m/>
    <m/>
    <m/>
    <m/>
    <m/>
    <m/>
    <s v="MOMNSO"/>
    <s v="Applications/Tools"/>
    <s v="OPEN"/>
    <m/>
    <m/>
    <m/>
    <m/>
    <e v="#N/A"/>
    <m/>
    <n v="1"/>
    <x v="0"/>
  </r>
  <r>
    <n v="1566"/>
    <s v="M833"/>
    <x v="1"/>
    <d v="2023-11-03T00:00:00"/>
    <m/>
    <m/>
    <m/>
    <s v="NSO"/>
    <s v="Service Delivery"/>
    <s v="NSo inventory manager funtionality to check."/>
    <m/>
    <s v="Critical"/>
    <s v="Open"/>
    <m/>
    <s v=" "/>
    <s v=" "/>
    <m/>
    <s v=" "/>
    <m/>
    <m/>
    <s v="Jayant Madavi"/>
    <m/>
    <s v="Open"/>
    <s v="Open"/>
    <s v=" "/>
    <s v=" "/>
    <s v=" "/>
    <m/>
    <m/>
    <m/>
    <m/>
    <m/>
    <m/>
    <s v="MOMNSO"/>
    <s v="Applications/Tools"/>
    <s v="OPEN"/>
    <m/>
    <m/>
    <m/>
    <m/>
    <e v="#N/A"/>
    <m/>
    <n v="1"/>
    <x v="0"/>
  </r>
  <r>
    <n v="1567"/>
    <s v="M834"/>
    <x v="1"/>
    <d v="2023-11-03T00:00:00"/>
    <m/>
    <m/>
    <m/>
    <s v="NSO"/>
    <s v="Service Delivery"/>
    <s v="UD perameters for product based to be prepared."/>
    <m/>
    <s v="Critical"/>
    <s v="Open"/>
    <m/>
    <s v=" "/>
    <s v=" "/>
    <m/>
    <s v=" "/>
    <m/>
    <m/>
    <s v="Jayant Madavi"/>
    <m/>
    <s v="Open"/>
    <s v="Open"/>
    <s v=" "/>
    <s v=" "/>
    <s v=" "/>
    <m/>
    <m/>
    <m/>
    <m/>
    <m/>
    <m/>
    <s v="MOMNSO"/>
    <s v="Applications/Tools"/>
    <s v="OPEN"/>
    <m/>
    <m/>
    <m/>
    <m/>
    <e v="#N/A"/>
    <m/>
    <n v="1"/>
    <x v="0"/>
  </r>
  <r>
    <n v="1568"/>
    <s v="M835"/>
    <x v="1"/>
    <d v="2023-11-03T00:00:00"/>
    <m/>
    <m/>
    <m/>
    <s v="NSO"/>
    <s v="Service Delivery"/>
    <s v="Ashish to comeback with Design plan for Inventory Manager at NSO"/>
    <m/>
    <s v="Critical"/>
    <s v="Open"/>
    <m/>
    <s v=" "/>
    <s v=" "/>
    <m/>
    <s v=" "/>
    <m/>
    <m/>
    <s v="Jayant Madavi"/>
    <m/>
    <s v="Open"/>
    <s v="Open"/>
    <s v=" "/>
    <s v=" "/>
    <s v=" "/>
    <m/>
    <m/>
    <m/>
    <m/>
    <m/>
    <m/>
    <s v="MOMNSO"/>
    <s v="Applications/Tools"/>
    <s v="OPEN"/>
    <m/>
    <m/>
    <m/>
    <m/>
    <e v="#N/A"/>
    <m/>
    <n v="1"/>
    <x v="0"/>
  </r>
  <r>
    <n v="1569"/>
    <s v="M836"/>
    <x v="1"/>
    <d v="2023-11-03T00:00:00"/>
    <m/>
    <m/>
    <m/>
    <s v="NSO"/>
    <s v="Service Delivery"/>
    <s v="Arvindam to comeback with product wise UD perameters"/>
    <m/>
    <s v="Critical"/>
    <s v="Open"/>
    <m/>
    <s v=" "/>
    <s v=" "/>
    <m/>
    <s v=" "/>
    <m/>
    <m/>
    <s v="Jayant Madavi"/>
    <m/>
    <s v="Open"/>
    <s v="Open"/>
    <s v=" "/>
    <s v=" "/>
    <s v=" "/>
    <m/>
    <m/>
    <m/>
    <m/>
    <m/>
    <m/>
    <s v="MOMNSO"/>
    <s v="Applications/Tools"/>
    <s v="OPEN"/>
    <m/>
    <m/>
    <m/>
    <m/>
    <e v="#N/A"/>
    <m/>
    <n v="1"/>
    <x v="0"/>
  </r>
  <r>
    <n v="1570"/>
    <s v="M837"/>
    <x v="1"/>
    <d v="2023-11-03T00:00:00"/>
    <m/>
    <m/>
    <m/>
    <s v="NSO"/>
    <s v="Service Delivery"/>
    <s v="Additional information for VRF, VLAN , Inner vlan etc to capture in Master DB"/>
    <m/>
    <s v="Critical"/>
    <s v="Open"/>
    <m/>
    <s v=" "/>
    <s v=" "/>
    <m/>
    <s v=" "/>
    <m/>
    <m/>
    <s v="Jayant Madavi"/>
    <m/>
    <s v="Open"/>
    <s v="Open"/>
    <s v=" "/>
    <s v=" "/>
    <s v=" "/>
    <m/>
    <m/>
    <m/>
    <m/>
    <m/>
    <m/>
    <s v="MOMNSO"/>
    <s v="Applications/Tools"/>
    <s v="OPEN"/>
    <m/>
    <m/>
    <m/>
    <m/>
    <e v="#N/A"/>
    <m/>
    <n v="1"/>
    <x v="0"/>
  </r>
  <r>
    <n v="1571"/>
    <s v="M838"/>
    <x v="1"/>
    <d v="2023-11-03T00:00:00"/>
    <m/>
    <m/>
    <m/>
    <s v="NSO"/>
    <s v="Service Delivery"/>
    <s v="As per Cisco LLD All 28 types of L2, L3 models to be mapped aginest products"/>
    <m/>
    <s v="Critical"/>
    <s v="Open"/>
    <m/>
    <s v=" "/>
    <s v=" "/>
    <m/>
    <s v=" "/>
    <m/>
    <m/>
    <s v="Jayant Madavi"/>
    <m/>
    <s v="Open"/>
    <s v="Open"/>
    <s v=" "/>
    <s v=" "/>
    <s v=" "/>
    <m/>
    <m/>
    <m/>
    <m/>
    <m/>
    <m/>
    <s v="MOMNSO"/>
    <s v="Applications/Tools"/>
    <s v="OPEN"/>
    <m/>
    <m/>
    <m/>
    <m/>
    <e v="#N/A"/>
    <m/>
    <n v="1"/>
    <x v="0"/>
  </r>
  <r>
    <n v="1572"/>
    <s v="M839"/>
    <x v="1"/>
    <d v="2023-11-03T00:00:00"/>
    <m/>
    <m/>
    <m/>
    <s v="NSO"/>
    <s v="Service Delivery"/>
    <s v="GL code to be mapped based on subtype GI under sub type Central &amp; State"/>
    <m/>
    <s v="Critical"/>
    <s v="Open"/>
    <m/>
    <s v=" "/>
    <s v=" "/>
    <m/>
    <s v=" "/>
    <m/>
    <m/>
    <s v="Jayant Madavi"/>
    <m/>
    <s v="Open"/>
    <s v="Open"/>
    <s v=" "/>
    <s v=" "/>
    <s v=" "/>
    <m/>
    <m/>
    <m/>
    <m/>
    <m/>
    <m/>
    <s v="MOMNSO"/>
    <s v="Applications/Tools"/>
    <s v="OPEN"/>
    <m/>
    <m/>
    <m/>
    <m/>
    <e v="#N/A"/>
    <m/>
    <n v="1"/>
    <x v="0"/>
  </r>
  <r>
    <n v="1573"/>
    <s v="M84"/>
    <x v="1"/>
    <d v="2023-07-26T00:00:00"/>
    <m/>
    <m/>
    <m/>
    <s v="WFM"/>
    <s v="Dashboards"/>
    <s v="Support for Workforce Management productivity statistics"/>
    <m/>
    <s v="Critical"/>
    <s v="Open"/>
    <m/>
    <s v=" "/>
    <s v=" "/>
    <m/>
    <s v="11-7-2025:- Various reports should be demonstrated during the WFM application demo to showcase its capabilities."/>
    <m/>
    <m/>
    <s v="Kaushalendra Kumar"/>
    <m/>
    <m/>
    <s v="CLOSURE REVIEW PENDING "/>
    <s v=" "/>
    <s v=" "/>
    <s v=" "/>
    <m/>
    <m/>
    <m/>
    <m/>
    <m/>
    <m/>
    <s v="MOMWFM"/>
    <s v="Applications/Tools"/>
    <s v="OPEN"/>
    <m/>
    <m/>
    <m/>
    <m/>
    <m/>
    <m/>
    <n v="1"/>
    <x v="2"/>
  </r>
  <r>
    <n v="1574"/>
    <s v="M840"/>
    <x v="1"/>
    <d v="2023-11-03T00:00:00"/>
    <m/>
    <m/>
    <m/>
    <s v="NSO"/>
    <s v="Service Delivery"/>
    <s v="Definbe the Code for Circuit type , Customer type , customer service type etc in single format"/>
    <m/>
    <s v="Critical"/>
    <s v="Open"/>
    <m/>
    <s v=" "/>
    <s v=" "/>
    <m/>
    <s v=" "/>
    <m/>
    <m/>
    <s v="Jayant Madavi"/>
    <m/>
    <s v="Open"/>
    <s v="Open"/>
    <s v=" "/>
    <s v=" "/>
    <s v=" "/>
    <m/>
    <m/>
    <m/>
    <m/>
    <m/>
    <m/>
    <s v="MOMNSO"/>
    <s v="Applications/Tools"/>
    <s v="OPEN"/>
    <m/>
    <m/>
    <m/>
    <m/>
    <e v="#N/A"/>
    <m/>
    <n v="1"/>
    <x v="0"/>
  </r>
  <r>
    <n v="1575"/>
    <s v="M841"/>
    <x v="1"/>
    <d v="2023-11-03T00:00:00"/>
    <m/>
    <m/>
    <m/>
    <s v="NSO"/>
    <s v="Service Delivery"/>
    <s v="Define design plan for House hold services in GPON Level"/>
    <m/>
    <s v="Critical"/>
    <s v="Open"/>
    <m/>
    <s v=" "/>
    <s v=" "/>
    <m/>
    <s v=" "/>
    <m/>
    <m/>
    <s v="Jayant Madavi"/>
    <m/>
    <s v="Open"/>
    <s v="Open"/>
    <s v=" "/>
    <s v=" "/>
    <s v=" "/>
    <m/>
    <m/>
    <m/>
    <m/>
    <m/>
    <m/>
    <s v="MOMNSO"/>
    <s v="Applications/Tools"/>
    <s v="OPEN"/>
    <m/>
    <m/>
    <m/>
    <m/>
    <e v="#N/A"/>
    <m/>
    <n v="1"/>
    <x v="0"/>
  </r>
  <r>
    <n v="1576"/>
    <s v="M842"/>
    <x v="1"/>
    <d v="2023-11-03T00:00:00"/>
    <m/>
    <m/>
    <m/>
    <s v="NSO"/>
    <s v="Service Delivery"/>
    <s v="Define Household plan for provisioning as per the GPON plan design"/>
    <m/>
    <s v="Critical"/>
    <s v="Open"/>
    <m/>
    <s v=" "/>
    <s v=" "/>
    <m/>
    <s v=" "/>
    <m/>
    <m/>
    <s v="Jayant Madavi"/>
    <m/>
    <s v="Open"/>
    <s v="Open"/>
    <s v=" "/>
    <s v=" "/>
    <s v=" "/>
    <m/>
    <m/>
    <m/>
    <m/>
    <m/>
    <m/>
    <s v="MOMNSO"/>
    <s v="Applications/Tools"/>
    <s v="OPEN"/>
    <m/>
    <m/>
    <m/>
    <m/>
    <e v="#N/A"/>
    <m/>
    <n v="1"/>
    <x v="0"/>
  </r>
  <r>
    <n v="1577"/>
    <s v="M843"/>
    <x v="1"/>
    <d v="2023-11-03T00:00:00"/>
    <m/>
    <m/>
    <m/>
    <s v="NSO"/>
    <s v="Service Delivery"/>
    <s v="OSS Method of distance from GIS  need to comeback with plan"/>
    <m/>
    <s v="Critical"/>
    <s v="Open"/>
    <m/>
    <s v=" "/>
    <s v=" "/>
    <m/>
    <s v=" "/>
    <m/>
    <m/>
    <s v="Jayant Madavi"/>
    <m/>
    <s v="Open"/>
    <s v="Open"/>
    <s v=" "/>
    <s v=" "/>
    <s v=" "/>
    <m/>
    <m/>
    <m/>
    <m/>
    <m/>
    <m/>
    <s v="MOMNSO"/>
    <s v="Applications/Tools"/>
    <s v="OPEN"/>
    <m/>
    <m/>
    <m/>
    <m/>
    <e v="#N/A"/>
    <m/>
    <n v="1"/>
    <x v="0"/>
  </r>
  <r>
    <n v="1578"/>
    <s v="M844"/>
    <x v="1"/>
    <d v="2023-11-03T00:00:00"/>
    <m/>
    <m/>
    <m/>
    <s v="NSO"/>
    <s v="Service Delivery"/>
    <s v="Aravindam to update on previous meetings updates to be updated in next in continuous meetings"/>
    <m/>
    <s v="Critical"/>
    <s v="Open"/>
    <m/>
    <s v=" "/>
    <s v=" "/>
    <m/>
    <s v=" "/>
    <m/>
    <m/>
    <s v="Jayant Madavi"/>
    <m/>
    <s v="Open"/>
    <s v="Open"/>
    <s v=" "/>
    <s v=" "/>
    <s v=" "/>
    <m/>
    <m/>
    <m/>
    <m/>
    <m/>
    <m/>
    <s v="MOMNSO"/>
    <s v="Applications/Tools"/>
    <s v="OPEN"/>
    <m/>
    <m/>
    <m/>
    <m/>
    <e v="#N/A"/>
    <m/>
    <n v="1"/>
    <x v="0"/>
  </r>
  <r>
    <n v="1579"/>
    <s v="M845"/>
    <x v="1"/>
    <d v="2023-11-17T00:00:00"/>
    <m/>
    <m/>
    <m/>
    <s v="Helpdesk"/>
    <s v=" "/>
    <s v="Neox Helpdesk Demo: Scheduled for either 23rd or 24th November."/>
    <m/>
    <s v="Critical"/>
    <s v="Open"/>
    <m/>
    <s v=" "/>
    <s v=" "/>
    <s v="WIP"/>
    <s v=" "/>
    <m/>
    <m/>
    <s v="Siva Kumar"/>
    <m/>
    <s v="Open"/>
    <s v="WIP"/>
    <s v=" "/>
    <s v=" "/>
    <s v=" "/>
    <m/>
    <m/>
    <m/>
    <m/>
    <m/>
    <m/>
    <s v="MOMHelpdesk"/>
    <s v="Helpdesk (Contact Center)"/>
    <s v="OPEN"/>
    <m/>
    <m/>
    <m/>
    <m/>
    <m/>
    <m/>
    <n v="1"/>
    <x v="0"/>
  </r>
  <r>
    <n v="1580"/>
    <s v="M846"/>
    <x v="1"/>
    <d v="2023-11-17T00:00:00"/>
    <m/>
    <m/>
    <m/>
    <s v="Helpdesk"/>
    <s v=" "/>
    <s v="Neox Compliance Confirmation: Closed on 17th November."/>
    <m/>
    <s v="Critical"/>
    <s v="Open"/>
    <m/>
    <s v=" "/>
    <s v=" "/>
    <s v="WIP"/>
    <s v="11-Sep-25 Same has been Submitted"/>
    <m/>
    <m/>
    <s v="Siva Kumar"/>
    <m/>
    <s v="Open"/>
    <s v="WIP"/>
    <s v=" "/>
    <s v=" "/>
    <s v=" "/>
    <m/>
    <m/>
    <m/>
    <m/>
    <m/>
    <m/>
    <s v="MOMHelpdesk"/>
    <s v="Helpdesk (Contact Center)"/>
    <s v="OPEN"/>
    <m/>
    <m/>
    <m/>
    <m/>
    <m/>
    <m/>
    <n v="1"/>
    <x v="0"/>
  </r>
  <r>
    <n v="1581"/>
    <s v="M847"/>
    <x v="1"/>
    <d v="2023-11-17T00:00:00"/>
    <m/>
    <m/>
    <m/>
    <s v="Helpdesk"/>
    <s v=" "/>
    <s v="Reference for 24 Points: Praveen to share the reference of 24 points by 20th November."/>
    <m/>
    <s v="Critical"/>
    <s v="Open"/>
    <m/>
    <s v=" "/>
    <s v=" "/>
    <s v="WIP"/>
    <s v=" "/>
    <m/>
    <m/>
    <s v="Siva Kumar"/>
    <m/>
    <s v="Open"/>
    <s v="WIP"/>
    <s v=" "/>
    <s v=" "/>
    <s v=" "/>
    <m/>
    <m/>
    <m/>
    <m/>
    <m/>
    <m/>
    <s v="MOMHelpdesk"/>
    <s v="Helpdesk (Contact Center)"/>
    <s v="OPEN"/>
    <m/>
    <m/>
    <m/>
    <m/>
    <m/>
    <m/>
    <n v="1"/>
    <x v="0"/>
  </r>
  <r>
    <n v="1582"/>
    <s v="M848"/>
    <x v="1"/>
    <d v="2023-11-17T00:00:00"/>
    <m/>
    <m/>
    <m/>
    <s v="OEM Related"/>
    <s v="GPON"/>
    <s v="Closure of Issues with Tejas &amp; Nokia: Letter of confirmation for closure to be submitted on or before 30th November ’23."/>
    <m/>
    <s v="Critical"/>
    <s v="Open"/>
    <m/>
    <s v=" "/>
    <s v=" "/>
    <s v="Closed"/>
    <s v="23-Sep-25: Approved shall be closed"/>
    <m/>
    <m/>
    <s v="Sivaprasad"/>
    <m/>
    <m/>
    <s v="COMPLETED &amp; APPROVED"/>
    <s v=" "/>
    <s v=" "/>
    <s v=" "/>
    <m/>
    <m/>
    <m/>
    <m/>
    <m/>
    <m/>
    <s v="MOMOEM Related"/>
    <s v="OEM Related Issues"/>
    <s v="CLOSED"/>
    <m/>
    <m/>
    <m/>
    <d v="2025-09-23T00:00:00"/>
    <s v="Artefacts not Required"/>
    <m/>
    <n v="1"/>
    <x v="1"/>
  </r>
  <r>
    <n v="1583"/>
    <s v="M849"/>
    <x v="1"/>
    <d v="2023-11-17T00:00:00"/>
    <m/>
    <m/>
    <m/>
    <s v="OEM Related"/>
    <s v="GPON"/>
    <s v="OEM Teams Onboarding: HP &amp; Cisco OEM teams to be onboarded from 20th November '23."/>
    <m/>
    <s v="Critical"/>
    <s v="Open"/>
    <m/>
    <s v=" "/>
    <s v=" "/>
    <s v="Closed"/>
    <s v="23-Sep-25: Approved shall be closed"/>
    <m/>
    <m/>
    <s v="Sivaprasad"/>
    <m/>
    <m/>
    <s v="COMPLETED &amp; APPROVED"/>
    <s v=" "/>
    <s v=" "/>
    <s v=" "/>
    <m/>
    <m/>
    <m/>
    <m/>
    <m/>
    <m/>
    <s v="MOMOEM Related"/>
    <s v="OEM Related Issues"/>
    <s v="CLOSED"/>
    <m/>
    <m/>
    <m/>
    <d v="2025-09-23T00:00:00"/>
    <s v="Artefacts not Required"/>
    <m/>
    <n v="1"/>
    <x v="1"/>
  </r>
  <r>
    <n v="1584"/>
    <s v="M85"/>
    <x v="1"/>
    <d v="2023-07-26T00:00:00"/>
    <m/>
    <m/>
    <m/>
    <s v="WFM"/>
    <s v="Improvement"/>
    <s v="Check if NOC Workforce Management is handled by the proposed WFM tool"/>
    <m/>
    <s v="Critical"/>
    <s v="Open"/>
    <m/>
    <s v=" "/>
    <s v=" "/>
    <m/>
    <s v="The WFM application is designed to manage field force operations, task assignments, and service delivery. Separate licenses &amp; functionally &amp; user role will be required for managing NOC resources. 11 July 2025:- A note needs to be sent to Sanjay Sir outlining the benefits, potential duplication of work, and any associated drawbacks."/>
    <m/>
    <m/>
    <s v="Kaushalendra Kumar"/>
    <m/>
    <s v="Open"/>
    <s v="Open"/>
    <s v=" "/>
    <s v=" "/>
    <s v=" "/>
    <m/>
    <m/>
    <m/>
    <m/>
    <m/>
    <m/>
    <s v="MOMWFM"/>
    <s v="Applications/Tools"/>
    <s v="OPEN"/>
    <m/>
    <m/>
    <m/>
    <m/>
    <e v="#N/A"/>
    <m/>
    <n v="1"/>
    <x v="0"/>
  </r>
  <r>
    <n v="1585"/>
    <s v="M850"/>
    <x v="1"/>
    <d v="2023-11-17T00:00:00"/>
    <m/>
    <m/>
    <m/>
    <s v="OEM Related"/>
    <s v=" "/>
    <s v="Letters from OEMs: Letters from all OEMs, excluding Cisco &amp; HP, to be submitted by 22nd November '23. Letters from Cisco &amp; HP to be submitted by 24th November '23."/>
    <m/>
    <s v="Critical"/>
    <s v="Open"/>
    <m/>
    <s v=" "/>
    <s v=" "/>
    <s v="Closed"/>
    <s v="23-Sep-25: Approved shall be closed"/>
    <m/>
    <m/>
    <s v="Sivaprasad"/>
    <m/>
    <m/>
    <s v="COMPLETED &amp; APPROVED"/>
    <s v=" "/>
    <s v=" "/>
    <s v=" "/>
    <m/>
    <m/>
    <m/>
    <m/>
    <m/>
    <m/>
    <s v="MOMOEM Related"/>
    <s v="OEM Related Issues"/>
    <s v="CLOSED"/>
    <m/>
    <m/>
    <m/>
    <d v="2025-09-23T00:00:00"/>
    <s v="Artefacts not Required"/>
    <m/>
    <n v="1"/>
    <x v="1"/>
  </r>
  <r>
    <n v="1586"/>
    <s v="M851"/>
    <x v="1"/>
    <d v="2023-11-28T00:00:00"/>
    <m/>
    <m/>
    <m/>
    <s v="Security &amp; Regulatory Compliance"/>
    <s v="Compliance"/>
    <s v="Regulatory and Security Requirements: L&amp;T to fast-track the closure of regulatory and security requirements, along with SLA monitoring for the immediate start of business services."/>
    <m/>
    <s v="Critical"/>
    <s v="Open"/>
    <m/>
    <s v=" "/>
    <s v=" "/>
    <m/>
    <s v="Duplicate point. Hence clsoing this point"/>
    <m/>
    <m/>
    <s v="Sarmendra"/>
    <m/>
    <m/>
    <s v="CLOSURE REVIEW PENDING "/>
    <s v=" "/>
    <s v=" "/>
    <s v=" "/>
    <m/>
    <m/>
    <m/>
    <m/>
    <m/>
    <m/>
    <s v="MOMSecurity &amp; Regulatory Compliance"/>
    <s v="Security"/>
    <s v="OPEN"/>
    <m/>
    <m/>
    <m/>
    <m/>
    <s v="Artefacts to be Submitted"/>
    <m/>
    <n v="1"/>
    <x v="2"/>
  </r>
  <r>
    <n v="1587"/>
    <s v="M852"/>
    <x v="1"/>
    <d v="2023-12-12T00:00:00"/>
    <m/>
    <m/>
    <m/>
    <s v="NOC Operationalization"/>
    <s v=" "/>
    <s v="Submit updated Acceptable Usage Policy"/>
    <m/>
    <s v="Critical"/>
    <s v="Open"/>
    <m/>
    <s v=" "/>
    <s v=" "/>
    <s v="WIP"/>
    <s v=" "/>
    <s v="L&amp;T"/>
    <s v="Sivaprasad"/>
    <s v="Sivaprasad"/>
    <m/>
    <s v="Open"/>
    <s v="WIP"/>
    <s v=" "/>
    <s v=" "/>
    <s v=" "/>
    <m/>
    <m/>
    <m/>
    <m/>
    <m/>
    <m/>
    <s v="MOMNOC Operationalization"/>
    <s v="Network"/>
    <s v="OPEN"/>
    <m/>
    <m/>
    <m/>
    <m/>
    <m/>
    <m/>
    <n v="1"/>
    <x v="0"/>
  </r>
  <r>
    <n v="1588"/>
    <s v="M853"/>
    <x v="1"/>
    <d v="2023-12-12T00:00:00"/>
    <m/>
    <m/>
    <m/>
    <s v="Security &amp; Regulatory Compliance"/>
    <s v="Compliance"/>
    <s v="Complete configuration of CA signed SSL certificate for all web-based applications"/>
    <m/>
    <s v="Critical"/>
    <s v="Open"/>
    <m/>
    <s v=" "/>
    <s v=" "/>
    <m/>
    <s v=" "/>
    <m/>
    <m/>
    <s v="Sarmendra"/>
    <m/>
    <s v="Open"/>
    <s v="Open"/>
    <s v=" "/>
    <s v=" "/>
    <s v=" "/>
    <m/>
    <m/>
    <m/>
    <m/>
    <m/>
    <m/>
    <s v="MOMSecurity &amp; Regulatory Compliance"/>
    <s v="Security"/>
    <s v="OPEN"/>
    <m/>
    <m/>
    <m/>
    <m/>
    <e v="#N/A"/>
    <m/>
    <n v="1"/>
    <x v="0"/>
  </r>
  <r>
    <n v="1589"/>
    <s v="M854"/>
    <x v="1"/>
    <d v="2023-12-12T00:00:00"/>
    <m/>
    <m/>
    <m/>
    <s v="Security &amp; Regulatory Compliance"/>
    <s v="Compliance"/>
    <s v="Obtain T-Fiber’s approval for annual external VAPT testing"/>
    <m/>
    <s v="Critical"/>
    <s v="Open"/>
    <m/>
    <s v=" "/>
    <s v=" "/>
    <m/>
    <s v="Audit done by Allied Boston. And further external audit to be done by TFiber vendor"/>
    <m/>
    <m/>
    <s v="Sarmendra"/>
    <m/>
    <m/>
    <s v="CLOSURE REVIEW PENDING "/>
    <s v=" "/>
    <s v=" "/>
    <s v=" "/>
    <m/>
    <m/>
    <m/>
    <m/>
    <m/>
    <m/>
    <s v="MOMSecurity &amp; Regulatory Compliance"/>
    <s v="Security"/>
    <s v="OPEN"/>
    <m/>
    <m/>
    <m/>
    <m/>
    <s v="Artefacts to be Submitted"/>
    <m/>
    <n v="1"/>
    <x v="2"/>
  </r>
  <r>
    <n v="1590"/>
    <s v="M855"/>
    <x v="1"/>
    <d v="2023-12-12T00:00:00"/>
    <m/>
    <m/>
    <m/>
    <s v="Security &amp; Regulatory Compliance"/>
    <s v="Compliance"/>
    <s v="Submit Vulnerability Management Policy as part of Patch Management Policy"/>
    <m/>
    <s v="Critical"/>
    <s v="Open"/>
    <m/>
    <s v=" "/>
    <s v=" "/>
    <m/>
    <s v=" "/>
    <m/>
    <m/>
    <s v="Sarmendra"/>
    <m/>
    <s v="Open"/>
    <s v="Open"/>
    <s v=" "/>
    <s v=" "/>
    <s v=" "/>
    <m/>
    <m/>
    <m/>
    <m/>
    <m/>
    <m/>
    <s v="MOMSecurity &amp; Regulatory Compliance"/>
    <s v="Security"/>
    <s v="OPEN"/>
    <m/>
    <m/>
    <m/>
    <m/>
    <e v="#N/A"/>
    <m/>
    <n v="1"/>
    <x v="0"/>
  </r>
  <r>
    <n v="1591"/>
    <s v="M856"/>
    <x v="1"/>
    <d v="2023-12-12T00:00:00"/>
    <m/>
    <m/>
    <m/>
    <s v="Security &amp; Regulatory Compliance"/>
    <s v="Compliance"/>
    <s v="Submit a list of Security Policy documents and all SOPs, Checklist"/>
    <m/>
    <s v="Critical"/>
    <s v="Open"/>
    <m/>
    <s v=" "/>
    <s v=" "/>
    <m/>
    <m/>
    <m/>
    <m/>
    <s v="Sarmendra"/>
    <m/>
    <s v="Open"/>
    <s v="Open"/>
    <s v=" "/>
    <s v=" "/>
    <s v=" "/>
    <m/>
    <m/>
    <m/>
    <m/>
    <m/>
    <m/>
    <s v="MOMSecurity &amp; Regulatory Compliance"/>
    <s v="Security"/>
    <s v="OPEN"/>
    <m/>
    <m/>
    <m/>
    <m/>
    <e v="#N/A"/>
    <m/>
    <n v="1"/>
    <x v="0"/>
  </r>
  <r>
    <n v="1592"/>
    <s v="M857"/>
    <x v="1"/>
    <d v="2023-12-12T00:00:00"/>
    <m/>
    <m/>
    <m/>
    <s v="Security &amp; Regulatory Compliance"/>
    <s v="Compliance"/>
    <s v="Deliver security policy documents and SOPs for launch"/>
    <m/>
    <s v="Critical"/>
    <s v="Open"/>
    <m/>
    <s v=" "/>
    <s v=" "/>
    <m/>
    <s v=" "/>
    <m/>
    <m/>
    <s v="Sarmendra"/>
    <m/>
    <s v="Open"/>
    <s v="Open"/>
    <s v=" "/>
    <s v=" "/>
    <s v=" "/>
    <m/>
    <m/>
    <m/>
    <m/>
    <m/>
    <m/>
    <s v="MOMSecurity &amp; Regulatory Compliance"/>
    <s v="Security"/>
    <s v="OPEN"/>
    <m/>
    <m/>
    <m/>
    <m/>
    <e v="#N/A"/>
    <m/>
    <n v="1"/>
    <x v="0"/>
  </r>
  <r>
    <n v="1593"/>
    <s v="M858"/>
    <x v="1"/>
    <d v="2023-12-12T00:00:00"/>
    <m/>
    <m/>
    <m/>
    <s v="Security &amp; Regulatory Compliance"/>
    <s v="Compliance"/>
    <s v="Upload RMC MoMs to shared folder and grant access to T-Fiber"/>
    <m/>
    <s v="Critical"/>
    <s v="Open"/>
    <m/>
    <s v=" "/>
    <s v=" "/>
    <m/>
    <s v=" "/>
    <m/>
    <m/>
    <s v="Sarmendra"/>
    <m/>
    <s v="Open"/>
    <s v="Open"/>
    <s v=" "/>
    <s v=" "/>
    <s v=" "/>
    <m/>
    <m/>
    <m/>
    <m/>
    <m/>
    <m/>
    <s v="MOMSecurity &amp; Regulatory Compliance"/>
    <s v="Security"/>
    <s v="OPEN"/>
    <m/>
    <m/>
    <m/>
    <m/>
    <e v="#N/A"/>
    <m/>
    <n v="1"/>
    <x v="0"/>
  </r>
  <r>
    <n v="1594"/>
    <s v="M859"/>
    <x v="1"/>
    <d v="2023-12-12T00:00:00"/>
    <m/>
    <m/>
    <m/>
    <s v="Security &amp; Regulatory Compliance"/>
    <s v="Compliance"/>
    <s v="Provide comments against each sub-point in Internal Audit Report"/>
    <m/>
    <s v="Critical"/>
    <s v="Open"/>
    <m/>
    <s v=" "/>
    <s v=" "/>
    <m/>
    <s v=" "/>
    <m/>
    <m/>
    <s v="Sarmendra"/>
    <m/>
    <s v="Open"/>
    <s v="Open"/>
    <s v=" "/>
    <s v=" "/>
    <s v=" "/>
    <m/>
    <m/>
    <m/>
    <m/>
    <m/>
    <m/>
    <s v="MOMSecurity &amp; Regulatory Compliance"/>
    <s v="Security"/>
    <s v="OPEN"/>
    <m/>
    <m/>
    <m/>
    <m/>
    <e v="#N/A"/>
    <m/>
    <n v="1"/>
    <x v="0"/>
  </r>
  <r>
    <n v="1595"/>
    <s v="M86"/>
    <x v="1"/>
    <d v="2023-07-26T00:00:00"/>
    <m/>
    <m/>
    <m/>
    <s v="WFM"/>
    <s v="Improvement"/>
    <s v="Coverage of Planned Event Manpower assignment by WFM solution"/>
    <m/>
    <s v="Critical"/>
    <s v="Open"/>
    <m/>
    <s v=" "/>
    <s v=" "/>
    <m/>
    <s v="OT System Dependency "/>
    <m/>
    <m/>
    <s v="Kaushalendra Kumar"/>
    <m/>
    <s v="Open"/>
    <s v="Open"/>
    <s v=" "/>
    <s v=" "/>
    <s v=" "/>
    <m/>
    <m/>
    <m/>
    <m/>
    <m/>
    <m/>
    <s v="MOMWFM"/>
    <s v="Applications/Tools"/>
    <s v="OPEN"/>
    <m/>
    <m/>
    <m/>
    <m/>
    <e v="#N/A"/>
    <m/>
    <n v="1"/>
    <x v="0"/>
  </r>
  <r>
    <n v="1596"/>
    <s v="M860"/>
    <x v="1"/>
    <d v="2023-12-12T00:00:00"/>
    <m/>
    <m/>
    <m/>
    <s v="Security &amp; Regulatory Compliance"/>
    <s v="Compliance"/>
    <s v="Submit Asset Management policy"/>
    <m/>
    <s v="Critical"/>
    <s v="Open"/>
    <m/>
    <s v=" "/>
    <s v=" "/>
    <m/>
    <s v="Duplicate point. Hence clsoing this point"/>
    <m/>
    <m/>
    <s v="Sarmendra"/>
    <m/>
    <s v="Open"/>
    <s v="Open"/>
    <s v=" "/>
    <s v=" "/>
    <s v=" "/>
    <m/>
    <m/>
    <m/>
    <m/>
    <m/>
    <m/>
    <s v="MOMSecurity &amp; Regulatory Compliance"/>
    <s v="Security"/>
    <s v="OPEN"/>
    <m/>
    <m/>
    <m/>
    <m/>
    <e v="#N/A"/>
    <m/>
    <n v="1"/>
    <x v="0"/>
  </r>
  <r>
    <n v="1597"/>
    <s v="M861"/>
    <x v="1"/>
    <d v="2023-12-12T00:00:00"/>
    <m/>
    <m/>
    <m/>
    <s v="Security &amp; Regulatory Compliance"/>
    <s v="Compliance"/>
    <s v="Submit onboarding/offboarding policy"/>
    <m/>
    <s v="Critical"/>
    <s v="Open"/>
    <m/>
    <s v=" "/>
    <s v=" "/>
    <m/>
    <s v="Duplicate point. Hence clsoing this point"/>
    <m/>
    <m/>
    <s v="Sarmendra"/>
    <m/>
    <s v="Open"/>
    <s v="Open"/>
    <s v=" "/>
    <s v=" "/>
    <s v=" "/>
    <m/>
    <m/>
    <m/>
    <m/>
    <m/>
    <m/>
    <s v="MOMSecurity &amp; Regulatory Compliance"/>
    <s v="Security"/>
    <s v="OPEN"/>
    <m/>
    <m/>
    <m/>
    <m/>
    <e v="#N/A"/>
    <m/>
    <n v="1"/>
    <x v="0"/>
  </r>
  <r>
    <n v="1598"/>
    <s v="M862"/>
    <x v="1"/>
    <d v="2023-12-12T00:00:00"/>
    <m/>
    <m/>
    <m/>
    <s v="Security &amp; Regulatory Compliance"/>
    <s v="Compliance"/>
    <s v="Report on the management of physical and environmental security"/>
    <m/>
    <s v="Critical"/>
    <s v="Open"/>
    <m/>
    <s v=" "/>
    <s v=" "/>
    <m/>
    <s v=" "/>
    <m/>
    <m/>
    <s v="Sarmendra"/>
    <m/>
    <s v="Open"/>
    <s v="Open"/>
    <s v=" "/>
    <s v=" "/>
    <s v=" "/>
    <m/>
    <m/>
    <m/>
    <m/>
    <m/>
    <m/>
    <s v="MOMSecurity &amp; Regulatory Compliance"/>
    <s v="Security"/>
    <s v="OPEN"/>
    <m/>
    <m/>
    <m/>
    <m/>
    <e v="#N/A"/>
    <m/>
    <n v="1"/>
    <x v="0"/>
  </r>
  <r>
    <n v="1599"/>
    <s v="M863"/>
    <x v="1"/>
    <d v="2023-12-12T00:00:00"/>
    <m/>
    <m/>
    <m/>
    <s v="Security &amp; Regulatory Compliance"/>
    <s v="Compliance"/>
    <s v="Provide review of work scope for External VAPT prior"/>
    <m/>
    <s v="Critical"/>
    <s v="Open"/>
    <m/>
    <s v=" "/>
    <s v=" "/>
    <m/>
    <s v=" "/>
    <m/>
    <m/>
    <s v="Sarmendra"/>
    <m/>
    <m/>
    <s v="CLOSURE REVIEW PENDING "/>
    <s v=" "/>
    <s v=" "/>
    <s v=" "/>
    <m/>
    <m/>
    <m/>
    <m/>
    <m/>
    <m/>
    <s v="MOMSecurity &amp; Regulatory Compliance"/>
    <s v="Security"/>
    <s v="OPEN"/>
    <m/>
    <m/>
    <m/>
    <m/>
    <s v="Artefacts to be Submitted"/>
    <m/>
    <n v="1"/>
    <x v="2"/>
  </r>
  <r>
    <n v="1600"/>
    <s v="M864"/>
    <x v="1"/>
    <d v="2023-12-12T00:00:00"/>
    <m/>
    <m/>
    <m/>
    <s v="Security &amp; Regulatory Compliance"/>
    <s v="Compliance"/>
    <s v="Close Vulnerability &amp; patch management after audit document is finalized"/>
    <m/>
    <s v="Critical"/>
    <s v="Open"/>
    <m/>
    <s v=" "/>
    <s v=" "/>
    <m/>
    <s v=" "/>
    <m/>
    <m/>
    <s v="Sarmendra"/>
    <m/>
    <s v="Open"/>
    <s v="Open"/>
    <s v=" "/>
    <s v=" "/>
    <s v=" "/>
    <m/>
    <m/>
    <m/>
    <m/>
    <m/>
    <m/>
    <s v="MOMSecurity &amp; Regulatory Compliance"/>
    <s v="Security"/>
    <s v="OPEN"/>
    <m/>
    <m/>
    <m/>
    <m/>
    <e v="#N/A"/>
    <m/>
    <n v="1"/>
    <x v="0"/>
  </r>
  <r>
    <n v="1601"/>
    <s v="M865"/>
    <x v="1"/>
    <d v="2023-12-12T00:00:00"/>
    <m/>
    <m/>
    <m/>
    <s v="Security &amp; Regulatory Compliance"/>
    <s v="Compliance"/>
    <s v="Submit Cryptography encryption model document"/>
    <m/>
    <s v="Critical"/>
    <s v="Open"/>
    <m/>
    <s v=" "/>
    <s v=" "/>
    <m/>
    <s v=" "/>
    <m/>
    <m/>
    <s v="Sarmendra"/>
    <m/>
    <s v="Open"/>
    <s v="Open"/>
    <s v=" "/>
    <s v=" "/>
    <s v=" "/>
    <m/>
    <m/>
    <m/>
    <m/>
    <m/>
    <m/>
    <s v="MOMSecurity &amp; Regulatory Compliance"/>
    <s v="Security"/>
    <s v="OPEN"/>
    <m/>
    <m/>
    <m/>
    <m/>
    <e v="#N/A"/>
    <m/>
    <n v="1"/>
    <x v="0"/>
  </r>
  <r>
    <n v="1602"/>
    <s v="M866"/>
    <x v="1"/>
    <d v="2023-12-12T00:00:00"/>
    <m/>
    <m/>
    <m/>
    <s v="OEM Related"/>
    <s v="Tejas Related"/>
    <s v="Submit updated undertakings for Tejas - Alepo and Nokia"/>
    <m/>
    <s v="Critical"/>
    <s v="Open"/>
    <m/>
    <s v=" "/>
    <s v=" "/>
    <s v="Closed"/>
    <s v="23-Sep-25: Approved shall be closed"/>
    <m/>
    <m/>
    <s v="Sivaprasad"/>
    <m/>
    <m/>
    <s v="COMPLETED &amp; APPROVED"/>
    <s v=" "/>
    <s v=" "/>
    <s v=" "/>
    <m/>
    <m/>
    <m/>
    <m/>
    <m/>
    <m/>
    <s v="MOMOEM Related"/>
    <s v="OEM Related Issues"/>
    <s v="CLOSED"/>
    <m/>
    <m/>
    <m/>
    <d v="2025-09-23T00:00:00"/>
    <s v="Artefacts not Required"/>
    <m/>
    <n v="1"/>
    <x v="1"/>
  </r>
  <r>
    <n v="1603"/>
    <s v="M867"/>
    <x v="1"/>
    <d v="2023-12-12T00:00:00"/>
    <m/>
    <m/>
    <m/>
    <s v="Security &amp; Regulatory Compliance"/>
    <s v="Compliance"/>
    <s v="Provide compliance with supporting documents for all applications &amp; devices"/>
    <m/>
    <s v="Critical"/>
    <s v="Open"/>
    <m/>
    <s v=" "/>
    <s v=" "/>
    <m/>
    <s v=" "/>
    <m/>
    <m/>
    <s v="Sarmendra"/>
    <m/>
    <s v="Open"/>
    <s v="Open"/>
    <s v=" "/>
    <s v=" "/>
    <s v=" "/>
    <m/>
    <m/>
    <m/>
    <m/>
    <m/>
    <m/>
    <s v="MOMSecurity &amp; Regulatory Compliance"/>
    <s v="Security"/>
    <s v="OPEN"/>
    <m/>
    <m/>
    <m/>
    <m/>
    <e v="#N/A"/>
    <m/>
    <n v="1"/>
    <x v="0"/>
  </r>
  <r>
    <n v="1604"/>
    <s v="M868"/>
    <x v="1"/>
    <d v="2023-12-12T00:00:00"/>
    <m/>
    <m/>
    <m/>
    <s v="Security &amp; Regulatory Compliance"/>
    <s v="Compliance"/>
    <s v="Submit document on Privilege management"/>
    <m/>
    <s v="Critical"/>
    <s v="Open"/>
    <m/>
    <s v=" "/>
    <s v=" "/>
    <m/>
    <s v=" "/>
    <m/>
    <m/>
    <s v="Sarmendra"/>
    <m/>
    <s v="Open"/>
    <s v="Open"/>
    <s v=" "/>
    <s v=" "/>
    <s v=" "/>
    <m/>
    <m/>
    <m/>
    <m/>
    <m/>
    <m/>
    <s v="MOMSecurity &amp; Regulatory Compliance"/>
    <s v="Security"/>
    <s v="OPEN"/>
    <m/>
    <m/>
    <m/>
    <m/>
    <e v="#N/A"/>
    <m/>
    <n v="1"/>
    <x v="0"/>
  </r>
  <r>
    <n v="1605"/>
    <s v="M869"/>
    <x v="1"/>
    <d v="2023-12-12T00:00:00"/>
    <m/>
    <m/>
    <m/>
    <s v="Security &amp; Regulatory Compliance"/>
    <s v="Compliance"/>
    <s v="Submit a password management policy for the entire Network"/>
    <m/>
    <s v="Critical"/>
    <s v="Open"/>
    <m/>
    <s v=" "/>
    <s v=" "/>
    <m/>
    <s v=" "/>
    <m/>
    <m/>
    <s v="Sarmendra"/>
    <m/>
    <s v="Open"/>
    <s v="Open"/>
    <s v=" "/>
    <s v=" "/>
    <s v=" "/>
    <m/>
    <m/>
    <m/>
    <m/>
    <m/>
    <m/>
    <s v="MOMSecurity &amp; Regulatory Compliance"/>
    <s v="Security"/>
    <s v="OPEN"/>
    <m/>
    <m/>
    <m/>
    <m/>
    <e v="#N/A"/>
    <m/>
    <n v="1"/>
    <x v="0"/>
  </r>
  <r>
    <n v="1606"/>
    <s v="M87"/>
    <x v="1"/>
    <d v="2023-07-26T00:00:00"/>
    <m/>
    <m/>
    <m/>
    <s v="WFM"/>
    <s v="Handbook &amp; SOPs"/>
    <s v="Overall fitment of WFM in E2E applications architecture with integration touchpoints highlighted, along with the WFM flows"/>
    <m/>
    <s v="Critical"/>
    <s v="Open"/>
    <m/>
    <s v=" "/>
    <s v=" "/>
    <m/>
    <m/>
    <m/>
    <m/>
    <s v="Kaushalendra Kumar"/>
    <m/>
    <m/>
    <s v="CLOSURE REVIEW PENDING "/>
    <s v=" "/>
    <s v=" "/>
    <s v=" "/>
    <m/>
    <m/>
    <m/>
    <m/>
    <m/>
    <m/>
    <s v="MOMWFM"/>
    <s v="Applications/Tools"/>
    <s v="OPEN"/>
    <m/>
    <m/>
    <m/>
    <m/>
    <m/>
    <m/>
    <n v="1"/>
    <x v="2"/>
  </r>
  <r>
    <n v="1607"/>
    <s v="M870"/>
    <x v="1"/>
    <d v="2023-12-12T00:00:00"/>
    <m/>
    <m/>
    <m/>
    <s v="Security &amp; Regulatory Compliance"/>
    <s v="Compliance"/>
    <s v="Disable all Remote access"/>
    <m/>
    <s v="Critical"/>
    <s v="Open"/>
    <m/>
    <s v=" "/>
    <s v=" "/>
    <m/>
    <s v=" "/>
    <m/>
    <m/>
    <s v="Sarmendra"/>
    <m/>
    <s v="Open"/>
    <s v="Open"/>
    <s v=" "/>
    <s v=" "/>
    <s v=" "/>
    <m/>
    <m/>
    <m/>
    <m/>
    <m/>
    <m/>
    <s v="MOMSecurity &amp; Regulatory Compliance"/>
    <s v="Security"/>
    <s v="OPEN"/>
    <m/>
    <m/>
    <m/>
    <m/>
    <e v="#N/A"/>
    <m/>
    <n v="1"/>
    <x v="0"/>
  </r>
  <r>
    <n v="1608"/>
    <s v="M871"/>
    <x v="1"/>
    <d v="2023-12-12T00:00:00"/>
    <m/>
    <m/>
    <m/>
    <s v="Security &amp; Regulatory Compliance"/>
    <s v="Compliance"/>
    <s v="Submit artefacts for all banners"/>
    <m/>
    <s v="Critical"/>
    <s v="Open"/>
    <m/>
    <s v=" "/>
    <s v=" "/>
    <m/>
    <s v=" "/>
    <m/>
    <m/>
    <s v="Sarmendra"/>
    <m/>
    <s v="Open"/>
    <s v="Open"/>
    <s v=" "/>
    <s v=" "/>
    <s v=" "/>
    <m/>
    <m/>
    <m/>
    <m/>
    <m/>
    <m/>
    <s v="MOMSecurity &amp; Regulatory Compliance"/>
    <s v="Security"/>
    <s v="OPEN"/>
    <m/>
    <m/>
    <m/>
    <m/>
    <e v="#N/A"/>
    <m/>
    <n v="1"/>
    <x v="0"/>
  </r>
  <r>
    <n v="1609"/>
    <s v="M872"/>
    <x v="1"/>
    <d v="2023-12-12T00:00:00"/>
    <m/>
    <m/>
    <m/>
    <s v="Security &amp; Regulatory Compliance"/>
    <s v="Compliance"/>
    <s v="Submit checklist of internal/external, Trusted, untrusted zones"/>
    <m/>
    <s v="Critical"/>
    <s v="Open"/>
    <m/>
    <s v=" "/>
    <s v=" "/>
    <m/>
    <s v=" "/>
    <m/>
    <m/>
    <s v="Sarmendra"/>
    <m/>
    <s v="Open"/>
    <s v="Open"/>
    <s v=" "/>
    <s v=" "/>
    <s v=" "/>
    <m/>
    <m/>
    <m/>
    <m/>
    <m/>
    <m/>
    <s v="MOMSecurity &amp; Regulatory Compliance"/>
    <s v="Security"/>
    <s v="OPEN"/>
    <m/>
    <m/>
    <m/>
    <m/>
    <e v="#N/A"/>
    <m/>
    <n v="1"/>
    <x v="0"/>
  </r>
  <r>
    <n v="1610"/>
    <s v="M873"/>
    <x v="1"/>
    <d v="2023-12-12T00:00:00"/>
    <m/>
    <m/>
    <m/>
    <s v="Security &amp; Regulatory Compliance"/>
    <s v="Compliance"/>
    <s v="Submit details of the policies for DMZ and internet-facing interfaces"/>
    <m/>
    <s v="Critical"/>
    <s v="Open"/>
    <m/>
    <s v=" "/>
    <s v=" "/>
    <m/>
    <s v=" "/>
    <m/>
    <m/>
    <s v="Sarmendra"/>
    <m/>
    <s v="Open"/>
    <s v="Open"/>
    <s v=" "/>
    <s v=" "/>
    <s v=" "/>
    <m/>
    <m/>
    <m/>
    <m/>
    <m/>
    <m/>
    <s v="MOMSecurity &amp; Regulatory Compliance"/>
    <s v="Security"/>
    <s v="OPEN"/>
    <m/>
    <m/>
    <m/>
    <m/>
    <e v="#N/A"/>
    <m/>
    <n v="1"/>
    <x v="0"/>
  </r>
  <r>
    <n v="1611"/>
    <s v="M874"/>
    <x v="1"/>
    <d v="2023-12-12T00:00:00"/>
    <m/>
    <m/>
    <m/>
    <s v="Security &amp; Regulatory Compliance"/>
    <s v="Compliance"/>
    <s v="Re-audit of Section 4.8 with the response captured in 4 sub-points"/>
    <m/>
    <s v="Critical"/>
    <s v="Open"/>
    <m/>
    <s v=" "/>
    <s v=" "/>
    <m/>
    <s v=" "/>
    <m/>
    <m/>
    <s v="Sarmendra"/>
    <m/>
    <s v="Open"/>
    <s v="Open"/>
    <s v=" "/>
    <s v=" "/>
    <s v=" "/>
    <m/>
    <m/>
    <m/>
    <m/>
    <m/>
    <m/>
    <s v="MOMSecurity &amp; Regulatory Compliance"/>
    <s v="Security"/>
    <s v="OPEN"/>
    <m/>
    <m/>
    <m/>
    <m/>
    <e v="#N/A"/>
    <m/>
    <n v="1"/>
    <x v="0"/>
  </r>
  <r>
    <n v="1612"/>
    <s v="M875"/>
    <x v="1"/>
    <d v="2023-12-12T00:00:00"/>
    <m/>
    <m/>
    <m/>
    <s v="Security &amp; Regulatory Compliance"/>
    <s v="Compliance"/>
    <s v="Submit list of APIs for all applications with risk information &amp; conduct detailed audit on API security"/>
    <m/>
    <s v="Critical"/>
    <s v="Open"/>
    <m/>
    <s v=" "/>
    <s v=" "/>
    <m/>
    <s v=" "/>
    <m/>
    <m/>
    <s v="Sarmendra"/>
    <m/>
    <s v="Open"/>
    <s v="Open"/>
    <s v=" "/>
    <s v=" "/>
    <s v=" "/>
    <m/>
    <m/>
    <m/>
    <m/>
    <m/>
    <m/>
    <s v="MOMSecurity &amp; Regulatory Compliance"/>
    <s v="Security"/>
    <s v="OPEN"/>
    <m/>
    <m/>
    <m/>
    <m/>
    <e v="#N/A"/>
    <m/>
    <n v="1"/>
    <x v="0"/>
  </r>
  <r>
    <n v="1613"/>
    <s v="M876"/>
    <x v="1"/>
    <d v="2023-12-12T00:00:00"/>
    <m/>
    <m/>
    <m/>
    <s v="Security &amp; Regulatory Compliance"/>
    <s v="Compliance"/>
    <s v="Submit Security Endpoints List of Infrastructure, Workstations, etc."/>
    <m/>
    <s v="Critical"/>
    <s v="Open"/>
    <m/>
    <s v=" "/>
    <s v=" "/>
    <m/>
    <s v="Completed . Also Screenshot has been taken during security audit ."/>
    <m/>
    <m/>
    <s v="Sarmendra"/>
    <m/>
    <s v="Open"/>
    <s v="Open"/>
    <s v=" "/>
    <s v=" "/>
    <s v=" "/>
    <m/>
    <m/>
    <m/>
    <m/>
    <m/>
    <m/>
    <s v="MOMSecurity &amp; Regulatory Compliance"/>
    <s v="Security"/>
    <s v="OPEN"/>
    <m/>
    <m/>
    <m/>
    <m/>
    <e v="#N/A"/>
    <m/>
    <n v="1"/>
    <x v="0"/>
  </r>
  <r>
    <n v="1614"/>
    <s v="M877"/>
    <x v="1"/>
    <d v="2023-12-12T00:00:00"/>
    <m/>
    <m/>
    <m/>
    <s v="Security &amp; Regulatory Compliance"/>
    <s v="Compliance"/>
    <s v="Provide a list of applications generating Syslog, not generating syslog"/>
    <m/>
    <s v="Critical"/>
    <s v="Open"/>
    <m/>
    <s v=" "/>
    <s v=" "/>
    <m/>
    <s v="integration of application with syslog is still undergoing will; be submitted soon."/>
    <m/>
    <m/>
    <s v="Sarmendra"/>
    <m/>
    <s v="Open"/>
    <s v="Open"/>
    <s v=" "/>
    <s v=" "/>
    <s v=" "/>
    <m/>
    <m/>
    <m/>
    <m/>
    <m/>
    <m/>
    <s v="MOMSecurity &amp; Regulatory Compliance"/>
    <s v="Security"/>
    <s v="OPEN"/>
    <m/>
    <m/>
    <m/>
    <m/>
    <e v="#N/A"/>
    <m/>
    <n v="1"/>
    <x v="0"/>
  </r>
  <r>
    <n v="1615"/>
    <s v="M878"/>
    <x v="1"/>
    <d v="2023-12-12T00:00:00"/>
    <m/>
    <m/>
    <m/>
    <s v="Security &amp; Regulatory Compliance"/>
    <s v="Compliance"/>
    <s v="Submit DR reports for all Applications that have been tested for DC-DR switchover"/>
    <m/>
    <s v="Critical"/>
    <s v="Open"/>
    <m/>
    <s v=" "/>
    <s v=" "/>
    <m/>
    <s v="DC-dr failover will be shown during FATS for Application"/>
    <m/>
    <m/>
    <s v="Sarmendra"/>
    <m/>
    <s v="Open"/>
    <s v="Open"/>
    <s v=" "/>
    <s v=" "/>
    <s v=" "/>
    <m/>
    <m/>
    <m/>
    <m/>
    <m/>
    <m/>
    <s v="MOMSecurity &amp; Regulatory Compliance"/>
    <s v="Security"/>
    <s v="OPEN"/>
    <m/>
    <m/>
    <m/>
    <m/>
    <e v="#N/A"/>
    <m/>
    <n v="1"/>
    <x v="0"/>
  </r>
  <r>
    <n v="1616"/>
    <s v="M879"/>
    <x v="1"/>
    <d v="2023-12-12T00:00:00"/>
    <m/>
    <m/>
    <m/>
    <s v="Security &amp; Regulatory Compliance"/>
    <s v="Compliance"/>
    <s v="Submit attendance list for security awareness trainings, ensure all NOC resources attend"/>
    <m/>
    <s v="Critical"/>
    <s v="Open"/>
    <m/>
    <s v=" "/>
    <s v=" "/>
    <m/>
    <s v="Last training conducted on 23 May25, and mail sent"/>
    <m/>
    <m/>
    <s v="Sarmendra"/>
    <m/>
    <m/>
    <s v="CLOSURE REVIEW PENDING "/>
    <s v=" "/>
    <s v=" "/>
    <s v=" "/>
    <m/>
    <m/>
    <m/>
    <m/>
    <m/>
    <m/>
    <s v="MOMSecurity &amp; Regulatory Compliance"/>
    <s v="Security"/>
    <s v="OPEN"/>
    <m/>
    <m/>
    <m/>
    <m/>
    <s v="Artefacts to be Submitted"/>
    <m/>
    <n v="1"/>
    <x v="2"/>
  </r>
  <r>
    <n v="1617"/>
    <s v="M88"/>
    <x v="1"/>
    <d v="2023-07-26T00:00:00"/>
    <m/>
    <m/>
    <m/>
    <s v="WFM"/>
    <s v="Handbook &amp; SOPs"/>
    <s v="Clarity required on the scope of WFM under Phase-2 and sharing of Phase-1 &amp; 2 scope with T-Fiber"/>
    <m/>
    <s v="Critical"/>
    <s v="Open"/>
    <m/>
    <s v=" "/>
    <s v=" "/>
    <m/>
    <s v="BSS Integration was on phase-II however it has integrated in phase-I "/>
    <m/>
    <m/>
    <s v="Kaushalendra Kumar"/>
    <m/>
    <m/>
    <s v="CLOSURE REVIEW PENDING "/>
    <s v=" "/>
    <s v=" "/>
    <s v=" "/>
    <m/>
    <m/>
    <m/>
    <m/>
    <m/>
    <m/>
    <s v="MOMWFM"/>
    <s v="Applications/Tools"/>
    <s v="OPEN"/>
    <m/>
    <m/>
    <m/>
    <m/>
    <m/>
    <m/>
    <n v="1"/>
    <x v="2"/>
  </r>
  <r>
    <n v="1618"/>
    <s v="M880"/>
    <x v="1"/>
    <d v="2023-12-12T00:00:00"/>
    <m/>
    <m/>
    <m/>
    <s v="Security &amp; Regulatory Compliance"/>
    <s v="Compliance"/>
    <s v="Finalise the duration and frequency of backup, provide storage utilisation report weekly, provide config backup details of all routers/switches/devices, submit weekly report capturing online &amp; offline storage status"/>
    <m/>
    <s v="Critical"/>
    <s v="Open"/>
    <m/>
    <s v=" "/>
    <s v=" "/>
    <m/>
    <s v="The point is already under discussion and duration of back up has been already mentioned as per ISO 27001 Data retention policy. Custoimer mat tailor it as per their requirement "/>
    <m/>
    <m/>
    <s v="Sarmendra"/>
    <m/>
    <s v="Open"/>
    <s v="Open"/>
    <s v=" "/>
    <s v=" "/>
    <s v=" "/>
    <m/>
    <m/>
    <m/>
    <m/>
    <m/>
    <m/>
    <s v="MOMSecurity &amp; Regulatory Compliance"/>
    <s v="Security"/>
    <s v="OPEN"/>
    <m/>
    <m/>
    <m/>
    <m/>
    <e v="#N/A"/>
    <m/>
    <n v="1"/>
    <x v="0"/>
  </r>
  <r>
    <n v="1619"/>
    <s v="M881"/>
    <x v="1"/>
    <d v="2023-12-15T00:00:00"/>
    <m/>
    <m/>
    <m/>
    <s v="WFM"/>
    <s v=" "/>
    <s v="WFM Tool Demonstration: L&amp;T to arrange a demonstration of the WFM tool usage for field operations soon."/>
    <m/>
    <s v="Critical"/>
    <s v="Open"/>
    <m/>
    <s v=" "/>
    <s v=" "/>
    <m/>
    <m/>
    <m/>
    <m/>
    <s v="Kaushalendra Kumar"/>
    <m/>
    <m/>
    <s v="CLOSURE REVIEW PENDING "/>
    <s v=" "/>
    <s v=" "/>
    <s v=" "/>
    <m/>
    <m/>
    <m/>
    <m/>
    <m/>
    <m/>
    <s v="MOMWFM"/>
    <s v="Applications/Tools"/>
    <s v="OPEN"/>
    <m/>
    <m/>
    <m/>
    <m/>
    <m/>
    <m/>
    <n v="1"/>
    <x v="2"/>
  </r>
  <r>
    <n v="1620"/>
    <s v="M882"/>
    <x v="1"/>
    <d v="2023-12-15T00:00:00"/>
    <m/>
    <m/>
    <m/>
    <s v="WFM"/>
    <s v=" "/>
    <s v="WFM Mobile App Features: L&amp;T to provide clarity on GPS tracking availability, polling frequency, photo upload feature, file size limitations, and supported Android and iOS versions."/>
    <m/>
    <s v="Critical"/>
    <s v="Open"/>
    <m/>
    <s v=" "/>
    <s v=" "/>
    <m/>
    <m/>
    <m/>
    <m/>
    <s v="Kaushalendra Kumar"/>
    <m/>
    <m/>
    <s v="CLOSURE REVIEW PENDING "/>
    <s v=" "/>
    <s v=" "/>
    <s v=" "/>
    <m/>
    <m/>
    <m/>
    <m/>
    <m/>
    <m/>
    <s v="MOMWFM"/>
    <s v="Applications/Tools"/>
    <s v="OPEN"/>
    <m/>
    <m/>
    <m/>
    <m/>
    <m/>
    <m/>
    <n v="1"/>
    <x v="2"/>
  </r>
  <r>
    <n v="1621"/>
    <s v="M883"/>
    <x v="1"/>
    <d v="2023-12-15T00:00:00"/>
    <m/>
    <m/>
    <m/>
    <s v="WFM"/>
    <s v=" "/>
    <s v="Offline Data Storage: L&amp;T to address the lack of offline data storage feature in the mobile application."/>
    <m/>
    <s v="Critical"/>
    <s v="Open"/>
    <m/>
    <s v=" "/>
    <s v=" "/>
    <m/>
    <s v="11-7-2025:- Offline data, such as images and documents, can be uploaded either from the mobile gallery or directly using the camera. To support the storage of LIDAR survey data and GIS images, an 80 TB NAS storage system has already been deployed at the NOC Data Center"/>
    <m/>
    <m/>
    <s v="Kaushalendra Kumar"/>
    <m/>
    <m/>
    <s v="CLOSURE REVIEW PENDING "/>
    <s v=" "/>
    <s v=" "/>
    <s v=" "/>
    <m/>
    <m/>
    <m/>
    <m/>
    <m/>
    <m/>
    <s v="MOMWFM"/>
    <s v="Applications/Tools"/>
    <s v="OPEN"/>
    <m/>
    <m/>
    <m/>
    <m/>
    <m/>
    <m/>
    <n v="1"/>
    <x v="2"/>
  </r>
  <r>
    <n v="1622"/>
    <s v="M884"/>
    <x v="1"/>
    <d v="2023-12-15T00:00:00"/>
    <m/>
    <m/>
    <m/>
    <s v="WFM"/>
    <s v=" "/>
    <s v="Workflow Simulation: L&amp;T to simulate a fiber cut and explain the workflow for clearing the fault and updating GIS."/>
    <m/>
    <s v="Critical"/>
    <s v="Open"/>
    <m/>
    <s v=" "/>
    <s v=" "/>
    <m/>
    <m/>
    <m/>
    <m/>
    <s v="Kaushalendra Kumar"/>
    <m/>
    <m/>
    <s v="CLOSURE REVIEW PENDING "/>
    <s v=" "/>
    <s v=" "/>
    <s v=" "/>
    <m/>
    <m/>
    <m/>
    <m/>
    <m/>
    <m/>
    <s v="MOMWFM"/>
    <s v="Applications/Tools"/>
    <s v="OPEN"/>
    <m/>
    <m/>
    <m/>
    <m/>
    <m/>
    <m/>
    <n v="1"/>
    <x v="2"/>
  </r>
  <r>
    <n v="1623"/>
    <s v="M885"/>
    <x v="1"/>
    <d v="2023-12-15T00:00:00"/>
    <m/>
    <m/>
    <m/>
    <s v="WFM"/>
    <s v=" "/>
    <s v="Security Assurance: L&amp;T to provide the NDA signed with M/S Lepton, assure API security, and share the contract copy."/>
    <m/>
    <s v="Critical"/>
    <s v="Open"/>
    <m/>
    <s v=" "/>
    <s v=" "/>
    <m/>
    <m/>
    <m/>
    <m/>
    <s v="Kaushalendra Kumar"/>
    <m/>
    <m/>
    <s v="CLOSURE REVIEW PENDING "/>
    <s v=" "/>
    <s v=" "/>
    <s v=" "/>
    <m/>
    <m/>
    <m/>
    <m/>
    <m/>
    <m/>
    <s v="MOMWFM"/>
    <s v="Applications/Tools"/>
    <s v="OPEN"/>
    <m/>
    <m/>
    <m/>
    <m/>
    <m/>
    <m/>
    <n v="1"/>
    <x v="2"/>
  </r>
  <r>
    <n v="1624"/>
    <s v="M886"/>
    <x v="1"/>
    <d v="2023-12-15T00:00:00"/>
    <m/>
    <m/>
    <m/>
    <s v="GIS"/>
    <s v="GIS Related"/>
    <s v="Geo-fencing: L&amp;T to explain how geo-fencing shall work for a fiber route and how it will be assigned for Mandal and GP locations."/>
    <m/>
    <s v="Critical"/>
    <s v="Open"/>
    <m/>
    <s v=" "/>
    <s v=" "/>
    <m/>
    <m/>
    <m/>
    <m/>
    <s v="Kaushalendra Kumar"/>
    <m/>
    <m/>
    <s v="CLOSURE REVIEW PENDING "/>
    <s v=" "/>
    <s v=" "/>
    <s v=" "/>
    <m/>
    <m/>
    <m/>
    <m/>
    <m/>
    <m/>
    <s v="MOMGIS"/>
    <s v="Applications/Tools"/>
    <s v="OPEN"/>
    <m/>
    <m/>
    <m/>
    <m/>
    <m/>
    <m/>
    <n v="1"/>
    <x v="2"/>
  </r>
  <r>
    <n v="1625"/>
    <s v="M887"/>
    <x v="1"/>
    <d v="2023-12-15T00:00:00"/>
    <m/>
    <m/>
    <m/>
    <s v="WFM"/>
    <s v="GIS Completion"/>
    <s v="Ticket Allocation: L&amp;T to start manual ticket allocation and freeze the process for node and link ticket allocation."/>
    <m/>
    <s v="Critical"/>
    <s v="Open"/>
    <m/>
    <s v=" "/>
    <s v=" "/>
    <m/>
    <m/>
    <m/>
    <m/>
    <s v="Kaushalendra Kumar"/>
    <m/>
    <m/>
    <s v="CLOSURE REVIEW PENDING "/>
    <s v=" "/>
    <s v=" "/>
    <s v=" "/>
    <m/>
    <m/>
    <m/>
    <m/>
    <m/>
    <m/>
    <s v="MOMWFM"/>
    <s v="Applications/Tools"/>
    <s v="OPEN"/>
    <m/>
    <m/>
    <m/>
    <m/>
    <m/>
    <m/>
    <n v="1"/>
    <x v="2"/>
  </r>
  <r>
    <n v="1626"/>
    <s v="M888"/>
    <x v="1"/>
    <d v="2023-12-15T00:00:00"/>
    <s v="P3"/>
    <m/>
    <m/>
    <s v="NOC Operationalization"/>
    <s v="Operational Handbook"/>
    <s v="Operations Handbook: L&amp;T to share document forms from the Operations Handbook to be used by the WFM app."/>
    <m/>
    <s v="Critical"/>
    <s v="Open"/>
    <m/>
    <s v=" "/>
    <s v=" "/>
    <m/>
    <s v=" "/>
    <m/>
    <m/>
    <s v="Ahmad"/>
    <d v="2025-10-07T00:00:00"/>
    <s v="Open"/>
    <s v="Open"/>
    <s v=" "/>
    <s v=" "/>
    <s v=" "/>
    <m/>
    <m/>
    <m/>
    <m/>
    <m/>
    <m/>
    <s v="MOMNOC Operationalization"/>
    <s v="Network"/>
    <s v="OPEN"/>
    <m/>
    <m/>
    <s v="Documentation"/>
    <m/>
    <e v="#N/A"/>
    <m/>
    <n v="1"/>
    <x v="0"/>
  </r>
  <r>
    <n v="1627"/>
    <s v="M889"/>
    <x v="1"/>
    <d v="2023-12-15T00:00:00"/>
    <m/>
    <m/>
    <m/>
    <s v="WFM"/>
    <s v=" "/>
    <s v="Summary Dashboards/Management Reports: L&amp;T to provide inputs based on Operations best practices for weekly/monthly management reports from the WFM package."/>
    <m/>
    <s v="Critical"/>
    <s v="Open"/>
    <m/>
    <s v=" "/>
    <s v=" "/>
    <m/>
    <m/>
    <m/>
    <m/>
    <s v="Kaushalendra Kumar"/>
    <m/>
    <m/>
    <s v="CLOSURE REVIEW PENDING "/>
    <s v=" "/>
    <s v=" "/>
    <s v=" "/>
    <m/>
    <m/>
    <m/>
    <m/>
    <m/>
    <m/>
    <s v="MOMWFM"/>
    <s v="Applications/Tools"/>
    <s v="OPEN"/>
    <m/>
    <m/>
    <m/>
    <m/>
    <m/>
    <m/>
    <n v="1"/>
    <x v="2"/>
  </r>
  <r>
    <n v="1628"/>
    <s v="M89"/>
    <x v="1"/>
    <d v="2023-07-26T00:00:00"/>
    <m/>
    <m/>
    <m/>
    <s v="WFM"/>
    <s v="Integration"/>
    <s v="Integration with Material Management systems, ERP systems, and On-Demand dashboards to be covered in Phase-2"/>
    <m/>
    <s v="Critical"/>
    <s v="Open"/>
    <m/>
    <s v=" "/>
    <s v=" "/>
    <m/>
    <s v="For GI service delivery, the ONT inventory management feature has been given into the WFM application &amp; integration completed between web &amp; mobile also with BSS . application supports ONT authentication and inventory tracking. Additionally, various dashboards have been provided within the WFM application to enhance monitoring and management capabilities"/>
    <m/>
    <m/>
    <s v="Kaushalendra Kumar"/>
    <m/>
    <m/>
    <s v="CLOSURE REVIEW PENDING "/>
    <s v=" "/>
    <s v=" "/>
    <s v=" "/>
    <m/>
    <m/>
    <m/>
    <m/>
    <m/>
    <m/>
    <s v="MOMWFM"/>
    <s v="Applications/Tools"/>
    <s v="OPEN"/>
    <m/>
    <m/>
    <m/>
    <m/>
    <m/>
    <m/>
    <n v="1"/>
    <x v="2"/>
  </r>
  <r>
    <n v="1629"/>
    <s v="M890"/>
    <x v="1"/>
    <d v="2023-12-15T00:00:00"/>
    <m/>
    <m/>
    <m/>
    <s v="WFM"/>
    <s v=" "/>
    <s v="The urgency for L&amp;T to demonstrate the WFM tool for field operations and to provide detailed information on its features and capabilities."/>
    <m/>
    <s v="Critical"/>
    <s v="Open"/>
    <m/>
    <s v=" "/>
    <s v=" "/>
    <m/>
    <m/>
    <m/>
    <m/>
    <s v="Kaushalendra Kumar"/>
    <m/>
    <m/>
    <s v="CLOSURE REVIEW PENDING "/>
    <s v=" "/>
    <s v=" "/>
    <s v=" "/>
    <m/>
    <m/>
    <m/>
    <m/>
    <m/>
    <m/>
    <s v="MOMWFM"/>
    <s v="Applications/Tools"/>
    <s v="OPEN"/>
    <m/>
    <m/>
    <m/>
    <m/>
    <m/>
    <m/>
    <n v="1"/>
    <x v="2"/>
  </r>
  <r>
    <n v="1630"/>
    <s v="M891"/>
    <x v="1"/>
    <d v="2023-12-15T00:00:00"/>
    <m/>
    <m/>
    <m/>
    <s v="WFM"/>
    <s v=" "/>
    <s v="The necessity for L&amp;T to address the absence of offline data storage in the mobile application and to simulate a fiber cut workflow."/>
    <m/>
    <s v="Critical"/>
    <s v="Open"/>
    <m/>
    <s v=" "/>
    <s v=" "/>
    <m/>
    <s v="Duplicate with Point- 237"/>
    <m/>
    <m/>
    <s v="Kaushalendra Kumar"/>
    <m/>
    <s v="Open"/>
    <s v="Duplicate"/>
    <s v=" "/>
    <s v=" "/>
    <s v=" "/>
    <m/>
    <m/>
    <m/>
    <m/>
    <m/>
    <m/>
    <s v="MOMWFM"/>
    <s v="Applications/Tools"/>
    <e v="#N/A"/>
    <m/>
    <m/>
    <m/>
    <m/>
    <e v="#N/A"/>
    <m/>
    <n v="1"/>
    <x v="0"/>
  </r>
  <r>
    <n v="1631"/>
    <s v="M892"/>
    <x v="1"/>
    <d v="2023-12-15T00:00:00"/>
    <m/>
    <m/>
    <m/>
    <s v="WFM"/>
    <s v=" "/>
    <s v="The requirement for L&amp;T to assure security in the WFM package, including API security and geo-fencing capabilities."/>
    <m/>
    <s v="Critical"/>
    <s v="Open"/>
    <m/>
    <s v=" "/>
    <s v=" "/>
    <m/>
    <m/>
    <m/>
    <m/>
    <s v="Kaushalendra Kumar"/>
    <m/>
    <m/>
    <s v="CLOSURE REVIEW PENDING "/>
    <s v=" "/>
    <s v=" "/>
    <s v=" "/>
    <m/>
    <m/>
    <m/>
    <m/>
    <m/>
    <m/>
    <s v="MOMWFM"/>
    <s v="Applications/Tools"/>
    <s v="OPEN"/>
    <m/>
    <m/>
    <m/>
    <m/>
    <m/>
    <m/>
    <n v="1"/>
    <x v="2"/>
  </r>
  <r>
    <n v="1632"/>
    <s v="M893"/>
    <x v="1"/>
    <d v="2023-12-15T00:00:00"/>
    <m/>
    <m/>
    <m/>
    <s v="WFM"/>
    <s v=" "/>
    <s v="The expectation for L&amp;T to provide comprehensive management reports and dashboards to support process improvements and operational efficiency."/>
    <m/>
    <s v="Critical"/>
    <s v="Open"/>
    <m/>
    <s v=" "/>
    <s v=" "/>
    <m/>
    <m/>
    <m/>
    <m/>
    <s v="Kaushalendra Kumar"/>
    <m/>
    <m/>
    <s v="CLOSURE REVIEW PENDING "/>
    <s v=" "/>
    <s v=" "/>
    <s v=" "/>
    <m/>
    <m/>
    <m/>
    <m/>
    <m/>
    <m/>
    <s v="MOMWFM"/>
    <s v="Applications/Tools"/>
    <s v="OPEN"/>
    <m/>
    <m/>
    <m/>
    <m/>
    <m/>
    <m/>
    <n v="1"/>
    <x v="2"/>
  </r>
  <r>
    <n v="1633"/>
    <s v="M894"/>
    <x v="1"/>
    <d v="2023-12-19T00:00:00"/>
    <m/>
    <m/>
    <m/>
    <s v="BSS"/>
    <s v=" "/>
    <s v="BSS Test Environment: VP-Program, T-Fiber requested BSS-SME, L&amp;T to investigate and expedite the resolution of the slowness in the BSS Test Environment."/>
    <m/>
    <s v="NON-Critical"/>
    <s v="Open"/>
    <m/>
    <s v=" "/>
    <s v=" "/>
    <m/>
    <s v=" "/>
    <m/>
    <m/>
    <s v="Manoj Nibrad"/>
    <m/>
    <s v="Open"/>
    <s v="Open"/>
    <s v=" "/>
    <s v=" "/>
    <s v=" "/>
    <m/>
    <m/>
    <m/>
    <m/>
    <m/>
    <m/>
    <s v="MOMBSS"/>
    <s v="Applications/Tools"/>
    <s v="OPEN"/>
    <m/>
    <m/>
    <m/>
    <m/>
    <e v="#N/A"/>
    <m/>
    <n v="1"/>
    <x v="0"/>
  </r>
  <r>
    <n v="1634"/>
    <s v="M895"/>
    <x v="1"/>
    <d v="2023-12-19T00:00:00"/>
    <m/>
    <m/>
    <m/>
    <s v="BSS"/>
    <s v=" "/>
    <s v="Performance Benchmarking Tools: BSS-SME, L&amp;T to explore web-based analytic tools for performance benchmarking."/>
    <m/>
    <s v="NON-Critical"/>
    <s v="Open"/>
    <m/>
    <s v=" "/>
    <s v=" "/>
    <m/>
    <s v=" "/>
    <m/>
    <m/>
    <s v="Manoj Nibrad"/>
    <m/>
    <s v="Open"/>
    <s v="Open"/>
    <s v=" "/>
    <s v=" "/>
    <s v=" "/>
    <m/>
    <m/>
    <m/>
    <m/>
    <m/>
    <m/>
    <s v="MOMBSS"/>
    <s v="Applications/Tools"/>
    <s v="OPEN"/>
    <m/>
    <m/>
    <m/>
    <m/>
    <e v="#N/A"/>
    <m/>
    <n v="1"/>
    <x v="0"/>
  </r>
  <r>
    <n v="1635"/>
    <s v="M896"/>
    <x v="1"/>
    <d v="2023-12-19T00:00:00"/>
    <m/>
    <m/>
    <m/>
    <s v="BSS"/>
    <s v=" "/>
    <s v="Status of Action Items: VP-Program, T-Fiber emphasized that action items marked as &quot;Completed&quot; should only be rendered &quot;Closed&quot; upon concurrence from T-Fiber."/>
    <m/>
    <s v="NON-Critical"/>
    <s v="Open"/>
    <m/>
    <s v=" "/>
    <s v=" "/>
    <m/>
    <s v=" "/>
    <m/>
    <m/>
    <s v="Manoj Nibrad"/>
    <m/>
    <s v="Open"/>
    <s v="Open"/>
    <s v=" "/>
    <s v=" "/>
    <s v=" "/>
    <m/>
    <m/>
    <m/>
    <m/>
    <m/>
    <m/>
    <s v="MOMBSS"/>
    <s v="Applications/Tools"/>
    <s v="OPEN"/>
    <m/>
    <m/>
    <m/>
    <m/>
    <e v="#N/A"/>
    <m/>
    <n v="1"/>
    <x v="0"/>
  </r>
  <r>
    <n v="1636"/>
    <s v="M897"/>
    <x v="1"/>
    <d v="2023-12-19T00:00:00"/>
    <m/>
    <m/>
    <m/>
    <s v="BSS"/>
    <s v=" "/>
    <s v="SMS and CSP Integration: BSS-SME, L&amp;T to implement SMS dispatch notification in CSP and include a link to the CSP page for T-Fiber USER to Approve or Reject."/>
    <m/>
    <s v="Critical"/>
    <s v="Open"/>
    <m/>
    <s v=" "/>
    <s v=" "/>
    <m/>
    <s v=" "/>
    <m/>
    <m/>
    <s v="Manoj Nibrad"/>
    <m/>
    <s v="Open"/>
    <s v="Open"/>
    <s v=" "/>
    <s v=" "/>
    <s v=" "/>
    <m/>
    <m/>
    <m/>
    <m/>
    <m/>
    <m/>
    <s v="MOMBSS"/>
    <s v="Applications/Tools"/>
    <s v="OPEN"/>
    <m/>
    <m/>
    <m/>
    <m/>
    <e v="#N/A"/>
    <m/>
    <n v="1"/>
    <x v="0"/>
  </r>
  <r>
    <n v="1637"/>
    <s v="M898"/>
    <x v="1"/>
    <d v="2023-12-19T00:00:00"/>
    <m/>
    <m/>
    <m/>
    <s v="BSS"/>
    <s v=" "/>
    <s v="Product Catalogue Demo: SVP, T-Fiber requested a demo to showcase the configurable product catalogue feature."/>
    <m/>
    <s v="Critical"/>
    <s v="Open"/>
    <m/>
    <s v=" "/>
    <s v=" "/>
    <m/>
    <s v=" "/>
    <m/>
    <m/>
    <s v="Manoj Nibrad"/>
    <m/>
    <s v="Open"/>
    <s v="Open"/>
    <s v=" "/>
    <s v=" "/>
    <s v=" "/>
    <m/>
    <m/>
    <m/>
    <m/>
    <m/>
    <m/>
    <s v="MOMBSS"/>
    <s v="Applications/Tools"/>
    <s v="OPEN"/>
    <m/>
    <m/>
    <m/>
    <m/>
    <e v="#N/A"/>
    <m/>
    <n v="1"/>
    <x v="0"/>
  </r>
  <r>
    <n v="1638"/>
    <s v="M899"/>
    <x v="1"/>
    <d v="2023-12-19T00:00:00"/>
    <m/>
    <m/>
    <m/>
    <s v="BSS"/>
    <s v=" "/>
    <s v="Backend Validation Demo: Director-P&amp;E, T-Fiber asked for a demo of Backend Validation and a document with validation steps."/>
    <m/>
    <s v="Critical"/>
    <s v="Open"/>
    <m/>
    <s v=" "/>
    <s v=" "/>
    <m/>
    <s v=" "/>
    <m/>
    <m/>
    <s v="Manoj Nibrad"/>
    <m/>
    <s v="Open"/>
    <s v="Open"/>
    <s v=" "/>
    <s v=" "/>
    <s v=" "/>
    <m/>
    <m/>
    <m/>
    <m/>
    <m/>
    <m/>
    <s v="MOMBSS"/>
    <s v="Applications/Tools"/>
    <s v="OPEN"/>
    <m/>
    <m/>
    <m/>
    <m/>
    <e v="#N/A"/>
    <m/>
    <n v="1"/>
    <x v="0"/>
  </r>
  <r>
    <n v="1639"/>
    <s v="M9"/>
    <x v="1"/>
    <d v="2023-04-03T00:00:00"/>
    <m/>
    <m/>
    <m/>
    <s v="NOC Operationalization"/>
    <s v="Full NOC Readiness"/>
    <s v="Demonstration of Repository Module"/>
    <m/>
    <s v="Critical"/>
    <s v="Open"/>
    <m/>
    <s v="Helpdesk"/>
    <s v=" "/>
    <s v="Closed"/>
    <s v="24-Sep-25: Approved and shall be closed, its NAS Created in NOC for all Domains documentaton "/>
    <m/>
    <m/>
    <s v="Siva Kumar"/>
    <m/>
    <m/>
    <s v="COMPLETED &amp; APPROVED"/>
    <s v=" "/>
    <s v=" "/>
    <s v=" "/>
    <m/>
    <m/>
    <m/>
    <m/>
    <m/>
    <m/>
    <s v="MOMNOC Operationalization"/>
    <s v="Network"/>
    <s v="CLOSED"/>
    <m/>
    <m/>
    <m/>
    <d v="2025-09-24T00:00:00"/>
    <s v="\\172.28.9.23\tnocreports"/>
    <m/>
    <n v="1"/>
    <x v="1"/>
  </r>
  <r>
    <n v="1640"/>
    <s v="M90"/>
    <x v="1"/>
    <d v="2023-07-26T00:00:00"/>
    <m/>
    <m/>
    <m/>
    <s v="WFM"/>
    <s v="Improvement"/>
    <s v="Proposed WFM solution support field personnel to schedule appointments with end customers"/>
    <m/>
    <s v="Critical"/>
    <s v="Open"/>
    <m/>
    <s v=" "/>
    <s v=" "/>
    <m/>
    <s v="Customer appointment is being handled by BSS and FE appointment by WFM "/>
    <m/>
    <m/>
    <s v="Kaushalendra Kumar"/>
    <m/>
    <m/>
    <s v="CLOSURE REVIEW PENDING "/>
    <s v=" "/>
    <s v=" "/>
    <s v=" "/>
    <m/>
    <m/>
    <m/>
    <m/>
    <m/>
    <m/>
    <s v="MOMWFM"/>
    <s v="Applications/Tools"/>
    <s v="OPEN"/>
    <m/>
    <m/>
    <m/>
    <m/>
    <m/>
    <m/>
    <n v="1"/>
    <x v="2"/>
  </r>
  <r>
    <n v="1641"/>
    <s v="M900"/>
    <x v="1"/>
    <d v="2023-12-19T00:00:00"/>
    <m/>
    <m/>
    <m/>
    <s v="BSS"/>
    <s v=" "/>
    <s v="Page Load Benchmark: Director-P&amp;E, T-Fiber requested a benchmark for page loading to be defined."/>
    <m/>
    <s v="Critical"/>
    <s v="Open"/>
    <m/>
    <s v=" "/>
    <s v=" "/>
    <m/>
    <s v=" "/>
    <m/>
    <m/>
    <s v="Manoj Nibrad"/>
    <m/>
    <s v="Open"/>
    <s v="Open"/>
    <s v=" "/>
    <s v=" "/>
    <s v=" "/>
    <m/>
    <m/>
    <m/>
    <m/>
    <m/>
    <m/>
    <s v="MOMBSS"/>
    <s v="Applications/Tools"/>
    <s v="OPEN"/>
    <m/>
    <m/>
    <m/>
    <m/>
    <e v="#N/A"/>
    <m/>
    <n v="1"/>
    <x v="0"/>
  </r>
  <r>
    <n v="1642"/>
    <s v="M901"/>
    <x v="1"/>
    <d v="2023-12-19T00:00:00"/>
    <m/>
    <m/>
    <m/>
    <s v="BSS"/>
    <s v=" "/>
    <s v="Payment Gateway Integration: BSS-SME, L&amp;T confirmed integration is completed with a test account."/>
    <m/>
    <s v="Critical"/>
    <s v="Open"/>
    <m/>
    <s v=" "/>
    <s v=" "/>
    <m/>
    <s v=" "/>
    <m/>
    <m/>
    <s v="Manoj Nibrad"/>
    <m/>
    <s v="Open"/>
    <s v="Open"/>
    <s v=" "/>
    <s v=" "/>
    <s v=" "/>
    <m/>
    <m/>
    <m/>
    <m/>
    <m/>
    <m/>
    <s v="MOMBSS"/>
    <s v="Applications/Tools"/>
    <s v="OPEN"/>
    <m/>
    <m/>
    <m/>
    <m/>
    <e v="#N/A"/>
    <m/>
    <n v="1"/>
    <x v="0"/>
  </r>
  <r>
    <n v="1643"/>
    <s v="M902"/>
    <x v="1"/>
    <d v="2023-12-19T00:00:00"/>
    <m/>
    <m/>
    <m/>
    <s v="BSS"/>
    <s v=" "/>
    <s v="BSS E2E Demo: Chief Delivery Officer, L&amp;T proposed to have the E2E BSS Demo on 4th July '23, with features to be confirmed by 1st July '23."/>
    <m/>
    <s v="Critical"/>
    <s v="Open"/>
    <m/>
    <s v=" "/>
    <s v=" "/>
    <m/>
    <s v=" "/>
    <m/>
    <m/>
    <s v="Manoj Nibrad"/>
    <m/>
    <s v="Open"/>
    <s v="Open"/>
    <s v=" "/>
    <s v=" "/>
    <s v=" "/>
    <m/>
    <m/>
    <m/>
    <m/>
    <m/>
    <m/>
    <s v="MOMBSS"/>
    <s v="Applications/Tools"/>
    <s v="OPEN"/>
    <m/>
    <m/>
    <m/>
    <m/>
    <e v="#N/A"/>
    <m/>
    <n v="1"/>
    <x v="0"/>
  </r>
  <r>
    <n v="1644"/>
    <s v="M903"/>
    <x v="1"/>
    <d v="2023-12-19T00:00:00"/>
    <m/>
    <m/>
    <m/>
    <s v="WFM"/>
    <s v=" "/>
    <s v="Mobile App &amp; WFM: SVP, T-Fiber requested clarity on the number of mobile apps and urged L&amp;T to freeze the scope in consultation with MSI B and C. Demo with M/S Lepton scheduled for 21st June '23."/>
    <m/>
    <s v="Critical"/>
    <s v="Open"/>
    <m/>
    <s v=" "/>
    <s v=" "/>
    <m/>
    <s v="Duplicate with Point- 214"/>
    <m/>
    <m/>
    <s v="Kaushalendra Kumar"/>
    <m/>
    <s v="Open"/>
    <s v="Duplicate"/>
    <s v=" "/>
    <s v=" "/>
    <s v=" "/>
    <m/>
    <m/>
    <m/>
    <m/>
    <m/>
    <m/>
    <s v="MOMWFM"/>
    <s v="Applications/Tools"/>
    <e v="#N/A"/>
    <m/>
    <m/>
    <m/>
    <m/>
    <e v="#N/A"/>
    <m/>
    <n v="1"/>
    <x v="0"/>
  </r>
  <r>
    <n v="1645"/>
    <s v="M904"/>
    <x v="1"/>
    <d v="2023-12-19T00:00:00"/>
    <m/>
    <m/>
    <m/>
    <s v="GIS"/>
    <s v="GIS Completion"/>
    <s v=" BSS-SME, L&amp;T to ensure Dark Fiber with BSS and WFM flows can be shown by 30th December '23."/>
    <m/>
    <s v="Critical"/>
    <s v="Open"/>
    <m/>
    <s v=" "/>
    <s v=" "/>
    <m/>
    <s v="Pending with BSS Team"/>
    <m/>
    <m/>
    <s v="Kaushalendra Kumar"/>
    <m/>
    <s v="Open"/>
    <s v="Open"/>
    <s v=" "/>
    <s v=" "/>
    <s v=" "/>
    <m/>
    <m/>
    <m/>
    <m/>
    <m/>
    <m/>
    <s v="MOMGIS"/>
    <s v="Applications/Tools"/>
    <s v="OPEN"/>
    <m/>
    <m/>
    <m/>
    <m/>
    <e v="#N/A"/>
    <m/>
    <n v="1"/>
    <x v="0"/>
  </r>
  <r>
    <n v="1646"/>
    <s v="M905"/>
    <x v="1"/>
    <d v="2023-12-19T00:00:00"/>
    <m/>
    <m/>
    <m/>
    <s v="NOC Operationalization"/>
    <s v="Launch Readiness"/>
    <s v="T-Cell, T-VPN, and GI-ILL Completion: SVP, T-Fiber called for these to be completed on priority before the visit by Hon’ Minister."/>
    <m/>
    <s v="Critical"/>
    <s v="Open"/>
    <m/>
    <s v=" "/>
    <s v=" "/>
    <s v="WIP"/>
    <s v=" "/>
    <s v="L&amp;T"/>
    <s v="Sivaprasad"/>
    <s v="Sivaprasad"/>
    <m/>
    <s v="Open"/>
    <s v="WIP"/>
    <s v=" "/>
    <s v=" "/>
    <s v=" "/>
    <m/>
    <m/>
    <m/>
    <m/>
    <m/>
    <m/>
    <s v="MOMNOC Operationalization"/>
    <s v="Network"/>
    <s v="OPEN"/>
    <m/>
    <m/>
    <m/>
    <m/>
    <m/>
    <m/>
    <n v="1"/>
    <x v="0"/>
  </r>
  <r>
    <n v="1647"/>
    <s v="M906"/>
    <x v="1"/>
    <d v="2023-12-19T00:00:00"/>
    <m/>
    <m/>
    <m/>
    <s v="GIS"/>
    <s v="Feasibility Logic"/>
    <s v="Feasibility Logic: SVP, T-Fiber asked for the feasibility logic to include S1, S2 splitters and to be demonstrated in the next demo."/>
    <m/>
    <s v="Critical"/>
    <s v="Open"/>
    <m/>
    <s v=" "/>
    <s v=" "/>
    <m/>
    <s v="Dependency On OSS Splitter View has been given to OSS team "/>
    <m/>
    <m/>
    <s v="Kaushalendra Kumar"/>
    <m/>
    <m/>
    <s v="CLOSURE REVIEW PENDING "/>
    <s v=" "/>
    <s v=" "/>
    <s v=" "/>
    <m/>
    <m/>
    <m/>
    <m/>
    <m/>
    <m/>
    <s v="MOMGIS"/>
    <s v="Applications/Tools"/>
    <s v="OPEN"/>
    <m/>
    <m/>
    <m/>
    <m/>
    <m/>
    <m/>
    <n v="1"/>
    <x v="2"/>
  </r>
  <r>
    <n v="1648"/>
    <s v="M907"/>
    <x v="1"/>
    <d v="2023-12-19T00:00:00"/>
    <m/>
    <m/>
    <m/>
    <s v="OSS"/>
    <s v="Feasibility Logic"/>
    <s v="Bandwidth Feasibility Logic: Director-P&amp;E, T-Fiber requested the logic for Bandwidth feasibility in the backhaul to be provisioned and operationalised immediately."/>
    <m/>
    <s v="Critical"/>
    <s v="Open"/>
    <m/>
    <s v=" "/>
    <s v=" "/>
    <m/>
    <s v="This point not related to GIS,11th July 2025:- As discussed with Sanjay Sir, this points need to be move to the OSS team."/>
    <m/>
    <m/>
    <s v="Suresh Pawar"/>
    <m/>
    <s v="Open"/>
    <s v="Shifted to OSS"/>
    <s v=" "/>
    <s v=" "/>
    <s v=" "/>
    <m/>
    <m/>
    <m/>
    <m/>
    <m/>
    <m/>
    <s v="MOMOSS"/>
    <s v="Applications/Tools"/>
    <e v="#N/A"/>
    <e v="#N/A"/>
    <e v="#N/A"/>
    <m/>
    <m/>
    <e v="#N/A"/>
    <m/>
    <n v="1"/>
    <x v="0"/>
  </r>
  <r>
    <n v="1649"/>
    <s v="M908"/>
    <x v="1"/>
    <d v="2023-12-19T00:00:00"/>
    <m/>
    <m/>
    <m/>
    <s v="BSS"/>
    <s v="Resource Augmentation"/>
    <s v="NMS Works Resources: SVP, T-Fiber requested a discussion with EVP, T-Fiber on the adequacy of NMS works resources."/>
    <m/>
    <s v="Critical"/>
    <s v="Open"/>
    <m/>
    <s v=" "/>
    <s v=" "/>
    <m/>
    <s v=" "/>
    <m/>
    <m/>
    <s v="Manoj Nibrad"/>
    <m/>
    <s v="Open"/>
    <s v="Open"/>
    <s v=" "/>
    <s v=" "/>
    <s v=" "/>
    <m/>
    <m/>
    <m/>
    <m/>
    <m/>
    <m/>
    <s v="MOMBSS"/>
    <s v="Applications/Tools"/>
    <s v="OPEN"/>
    <m/>
    <m/>
    <m/>
    <m/>
    <m/>
    <m/>
    <n v="1"/>
    <x v="0"/>
  </r>
  <r>
    <n v="1650"/>
    <s v="M909"/>
    <x v="1"/>
    <d v="2023-12-19T00:00:00"/>
    <m/>
    <m/>
    <m/>
    <s v="BSS"/>
    <s v="BSS"/>
    <s v="Repository Module for Document Upload: BSS-SME, L&amp;T to ensure the module is available in CRM and discussed with OEM."/>
    <m/>
    <s v="NON-Critical"/>
    <s v="Open"/>
    <m/>
    <s v=" "/>
    <s v=" "/>
    <m/>
    <s v=" "/>
    <m/>
    <m/>
    <s v="Manoj Nibrad"/>
    <m/>
    <s v="Open"/>
    <s v="Open"/>
    <s v=" "/>
    <s v=" "/>
    <s v=" "/>
    <m/>
    <m/>
    <m/>
    <m/>
    <m/>
    <m/>
    <s v="MOMBSS"/>
    <s v="Applications/Tools"/>
    <s v="OPEN"/>
    <m/>
    <m/>
    <m/>
    <m/>
    <m/>
    <m/>
    <n v="1"/>
    <x v="0"/>
  </r>
  <r>
    <n v="1651"/>
    <s v="M91"/>
    <x v="1"/>
    <d v="2023-07-26T00:00:00"/>
    <m/>
    <m/>
    <m/>
    <s v="WFM"/>
    <s v="Handbook &amp; SOPs"/>
    <s v="Finalization of Operational Processes linked to WFM workflows"/>
    <m/>
    <s v="Critical"/>
    <s v="Open"/>
    <m/>
    <s v=" "/>
    <s v=" "/>
    <m/>
    <m/>
    <m/>
    <m/>
    <s v="Kaushalendra Kumar"/>
    <m/>
    <m/>
    <s v="CLOSURE REVIEW PENDING "/>
    <s v=" "/>
    <s v=" "/>
    <s v=" "/>
    <m/>
    <m/>
    <m/>
    <m/>
    <m/>
    <m/>
    <s v="MOMWFM"/>
    <s v="Applications/Tools"/>
    <s v="OPEN"/>
    <m/>
    <m/>
    <m/>
    <m/>
    <m/>
    <m/>
    <n v="1"/>
    <x v="2"/>
  </r>
  <r>
    <n v="1652"/>
    <s v="M910"/>
    <x v="1"/>
    <d v="2023-12-19T00:00:00"/>
    <m/>
    <m/>
    <m/>
    <s v="BSS"/>
    <s v="WhatsApp"/>
    <s v="WhatsApp Integration: BSS-SME, L&amp;T to incorporate advanced features into WhatsApp Integration with CSP."/>
    <m/>
    <s v="NON-Critical"/>
    <s v="Open"/>
    <m/>
    <s v=" "/>
    <s v=" "/>
    <m/>
    <s v=" "/>
    <m/>
    <m/>
    <s v="Manoj Nibrad"/>
    <m/>
    <s v="Open"/>
    <s v="Open"/>
    <s v=" "/>
    <s v=" "/>
    <s v=" "/>
    <m/>
    <m/>
    <m/>
    <m/>
    <m/>
    <m/>
    <s v="MOMBSS"/>
    <s v="Applications/Tools"/>
    <s v="OPEN"/>
    <m/>
    <m/>
    <m/>
    <m/>
    <m/>
    <m/>
    <n v="1"/>
    <x v="0"/>
  </r>
  <r>
    <n v="1653"/>
    <s v="M911"/>
    <x v="1"/>
    <d v="2023-12-19T00:00:00"/>
    <m/>
    <m/>
    <m/>
    <s v="BSS"/>
    <s v=" "/>
    <s v="UI/UX Resource: BSS-SME, L&amp;T updated that an internal UI/UX resource has been onboarded."/>
    <m/>
    <s v="Critical"/>
    <s v="Open"/>
    <m/>
    <s v=" "/>
    <s v=" "/>
    <m/>
    <s v=" "/>
    <m/>
    <m/>
    <s v="Manoj Nibrad"/>
    <m/>
    <s v="Open"/>
    <s v="Open"/>
    <s v=" "/>
    <s v=" "/>
    <s v=" "/>
    <m/>
    <m/>
    <m/>
    <m/>
    <m/>
    <m/>
    <s v="MOMBSS"/>
    <s v="Applications/Tools"/>
    <s v="OPEN"/>
    <m/>
    <m/>
    <m/>
    <m/>
    <e v="#N/A"/>
    <m/>
    <n v="1"/>
    <x v="0"/>
  </r>
  <r>
    <n v="1654"/>
    <s v="M912"/>
    <x v="1"/>
    <d v="2023-12-19T00:00:00"/>
    <m/>
    <m/>
    <m/>
    <s v="BSS"/>
    <s v=" "/>
    <s v="Discussions on the BSS roadmap, including the status of action items from the dry run and CSP testing exercise."/>
    <m/>
    <s v="Critical"/>
    <s v="Open"/>
    <m/>
    <s v=" "/>
    <s v=" "/>
    <m/>
    <s v=" "/>
    <m/>
    <m/>
    <s v="Manoj Nibrad"/>
    <m/>
    <s v="Open"/>
    <s v="Open"/>
    <s v=" "/>
    <s v=" "/>
    <s v=" "/>
    <m/>
    <m/>
    <m/>
    <m/>
    <m/>
    <m/>
    <s v="MOMBSS"/>
    <s v="Applications/Tools"/>
    <s v="OPEN"/>
    <m/>
    <m/>
    <m/>
    <m/>
    <e v="#N/A"/>
    <m/>
    <n v="1"/>
    <x v="0"/>
  </r>
  <r>
    <n v="1655"/>
    <s v="M913"/>
    <x v="1"/>
    <d v="2023-12-19T00:00:00"/>
    <m/>
    <m/>
    <m/>
    <s v="Field Related"/>
    <s v="District Completion Target"/>
    <s v="The urgency for STL to complete E2E for additional districts by 07th April '23 and the need to resolve issues impacting project progress."/>
    <m/>
    <s v="NON-Critical"/>
    <s v="Open"/>
    <m/>
    <s v=" "/>
    <s v=" "/>
    <m/>
    <m/>
    <m/>
    <m/>
    <s v="S Kodali"/>
    <m/>
    <s v="Open"/>
    <s v="Open"/>
    <s v=" "/>
    <s v=" "/>
    <s v=" "/>
    <m/>
    <m/>
    <m/>
    <m/>
    <m/>
    <m/>
    <s v="MOMField Related"/>
    <s v="Field Related issues"/>
    <s v="OPEN"/>
    <m/>
    <m/>
    <s v="Project Team"/>
    <m/>
    <e v="#N/A"/>
    <m/>
    <n v="1"/>
    <x v="0"/>
  </r>
  <r>
    <n v="1656"/>
    <s v="M914"/>
    <x v="1"/>
    <d v="2023-12-19T00:00:00"/>
    <m/>
    <m/>
    <m/>
    <s v="NOC Operationalization"/>
    <s v=" "/>
    <s v="The necessity for STL to complete T-NOC Operationalization by 6th April 2023 to begin commercialization."/>
    <m/>
    <s v="Critical"/>
    <s v="Open"/>
    <m/>
    <s v=" "/>
    <s v=" "/>
    <m/>
    <s v=" "/>
    <m/>
    <m/>
    <s v="Ahmad"/>
    <m/>
    <m/>
    <s v="COMPLETED &amp; APPROVED"/>
    <s v=" "/>
    <s v=" "/>
    <s v=" "/>
    <m/>
    <m/>
    <m/>
    <m/>
    <m/>
    <m/>
    <s v="MOMNOC Operationalization"/>
    <s v="Network"/>
    <s v="CLOSED"/>
    <m/>
    <m/>
    <s v="Not related to delivery"/>
    <d v="2025-09-22T00:00:00"/>
    <s v="Artefacts not Required"/>
    <m/>
    <n v="1"/>
    <x v="1"/>
  </r>
  <r>
    <n v="1657"/>
    <s v="M915"/>
    <x v="1"/>
    <d v="2023-12-19T00:00:00"/>
    <m/>
    <m/>
    <m/>
    <s v="Field Related"/>
    <s v="Resource Augmentation"/>
    <s v="The requirement for STL to address resource productivity issues and ensure sufficient resources for project completion."/>
    <m/>
    <s v="NON-Critical"/>
    <s v="Open"/>
    <m/>
    <s v=" "/>
    <s v=" "/>
    <m/>
    <m/>
    <m/>
    <m/>
    <s v="S Kodali"/>
    <m/>
    <s v="Open"/>
    <s v="Open"/>
    <s v=" "/>
    <s v=" "/>
    <s v=" "/>
    <m/>
    <m/>
    <m/>
    <m/>
    <m/>
    <m/>
    <s v="MOMField Related"/>
    <s v="Field Related issues"/>
    <s v="OPEN"/>
    <m/>
    <m/>
    <s v="Project Team"/>
    <m/>
    <e v="#N/A"/>
    <m/>
    <n v="1"/>
    <x v="0"/>
  </r>
  <r>
    <n v="1658"/>
    <s v="M916"/>
    <x v="1"/>
    <d v="2023-12-19T00:00:00"/>
    <m/>
    <m/>
    <m/>
    <s v="Field Related"/>
    <s v="Payment Related"/>
    <s v="The need for T-Fiber to expedite payment processes and for STL to provide a senior resource to orchestrate project completion efforts."/>
    <m/>
    <s v="NON-Critical"/>
    <s v="Open"/>
    <m/>
    <s v=" "/>
    <s v=" "/>
    <m/>
    <m/>
    <m/>
    <m/>
    <s v="S Kodali"/>
    <m/>
    <s v="Open"/>
    <s v="Open"/>
    <s v=" "/>
    <s v=" "/>
    <s v=" "/>
    <m/>
    <m/>
    <m/>
    <m/>
    <m/>
    <m/>
    <s v="MOMField Related"/>
    <s v="Field Related issues"/>
    <s v="OPEN"/>
    <m/>
    <m/>
    <s v="Project Team"/>
    <m/>
    <e v="#N/A"/>
    <m/>
    <n v="1"/>
    <x v="0"/>
  </r>
  <r>
    <n v="1659"/>
    <s v="M917"/>
    <x v="1"/>
    <d v="2023-12-19T00:00:00"/>
    <m/>
    <m/>
    <m/>
    <s v="NOC Operationalization"/>
    <s v=" "/>
    <s v="The presentation of a comprehensive T-NOC operationalisation plan by STL, with clear phases and readiness stages."/>
    <m/>
    <s v="Critical"/>
    <s v="Open"/>
    <m/>
    <s v=" "/>
    <s v=" "/>
    <m/>
    <s v=" "/>
    <m/>
    <m/>
    <s v="Ahmad"/>
    <m/>
    <m/>
    <s v="COMPLETED &amp; APPROVED"/>
    <s v=" "/>
    <s v=" "/>
    <s v=" "/>
    <m/>
    <m/>
    <m/>
    <m/>
    <m/>
    <m/>
    <s v="MOMNOC Operationalization"/>
    <s v="Network"/>
    <s v="CLOSED"/>
    <m/>
    <m/>
    <s v="Not related to delivery"/>
    <d v="2025-09-22T00:00:00"/>
    <s v="Artefacts not Required"/>
    <m/>
    <n v="1"/>
    <x v="1"/>
  </r>
  <r>
    <n v="1660"/>
    <s v="M918"/>
    <x v="1"/>
    <d v="2023-12-19T00:00:00"/>
    <m/>
    <m/>
    <m/>
    <s v="Field Related"/>
    <s v="Zonal Path connectivity"/>
    <s v="The completion of zonal paths and the delivery of districts within the committed timelines."/>
    <m/>
    <s v="NON-Critical"/>
    <s v="Open"/>
    <m/>
    <s v=" "/>
    <s v=" "/>
    <m/>
    <m/>
    <m/>
    <m/>
    <s v="S Kodali"/>
    <m/>
    <s v="Open"/>
    <s v="Open"/>
    <s v=" "/>
    <s v=" "/>
    <s v=" "/>
    <m/>
    <m/>
    <m/>
    <m/>
    <m/>
    <m/>
    <s v="MOMField Related"/>
    <s v="Field Related issues"/>
    <s v="OPEN"/>
    <m/>
    <m/>
    <s v="Project Team"/>
    <m/>
    <e v="#N/A"/>
    <m/>
    <n v="1"/>
    <x v="0"/>
  </r>
  <r>
    <n v="1661"/>
    <s v="M919"/>
    <x v="1"/>
    <d v="2023-12-28T00:00:00"/>
    <m/>
    <m/>
    <m/>
    <s v="NOC Operationalization"/>
    <s v="Launch Readiness"/>
    <s v="Achieve T-VPN and T-DILL completion by 31st Jan '24; confirm Dark Fiber P2P link target date later."/>
    <m/>
    <s v="Critical"/>
    <s v="Open"/>
    <m/>
    <s v=" "/>
    <s v=" "/>
    <s v="WIP"/>
    <s v=" "/>
    <s v="L&amp;T"/>
    <s v="Sivaprasad"/>
    <s v="Sivaprasad"/>
    <m/>
    <s v="Open"/>
    <s v="WIP"/>
    <s v=" "/>
    <s v=" "/>
    <s v=" "/>
    <m/>
    <m/>
    <m/>
    <m/>
    <m/>
    <m/>
    <s v="MOMNOC Operationalization"/>
    <s v="Network"/>
    <s v="OPEN"/>
    <m/>
    <m/>
    <m/>
    <m/>
    <m/>
    <m/>
    <n v="1"/>
    <x v="0"/>
  </r>
  <r>
    <n v="1662"/>
    <s v="M92"/>
    <x v="1"/>
    <d v="2023-07-26T00:00:00"/>
    <m/>
    <m/>
    <m/>
    <s v="WFM"/>
    <s v="Resource Related"/>
    <s v="Perpetual licenses for WFM"/>
    <m/>
    <s v="Critical"/>
    <s v="Open"/>
    <m/>
    <s v=" "/>
    <s v=" "/>
    <m/>
    <s v="TFIBER is a critical dependency for closing the WFM license"/>
    <m/>
    <m/>
    <s v="Kaushalendra Kumar"/>
    <m/>
    <s v="Open"/>
    <s v="Open"/>
    <s v=" "/>
    <s v=" "/>
    <s v=" "/>
    <m/>
    <m/>
    <m/>
    <m/>
    <m/>
    <m/>
    <s v="MOMWFM"/>
    <s v="Applications/Tools"/>
    <s v="OPEN"/>
    <m/>
    <m/>
    <m/>
    <m/>
    <e v="#N/A"/>
    <m/>
    <n v="1"/>
    <x v="0"/>
  </r>
  <r>
    <n v="1663"/>
    <s v="M920"/>
    <x v="1"/>
    <d v="2023-12-28T00:00:00"/>
    <m/>
    <m/>
    <m/>
    <s v="NOC Operationalization"/>
    <s v="Launch Readiness"/>
    <s v="Ensure basic products are available by end of April '24; complete all 28 products within 2 months beyond April '24."/>
    <m/>
    <s v="Critical"/>
    <s v="Open"/>
    <m/>
    <s v=" "/>
    <s v=" "/>
    <s v="WIP"/>
    <s v=" "/>
    <s v="L&amp;T"/>
    <s v="Sivaprasad"/>
    <s v="Sivaprasad"/>
    <m/>
    <s v="Open"/>
    <s v="WIP"/>
    <s v=" "/>
    <s v=" "/>
    <s v=" "/>
    <m/>
    <m/>
    <m/>
    <m/>
    <m/>
    <m/>
    <s v="MOMNOC Operationalization"/>
    <s v="Network"/>
    <s v="OPEN"/>
    <m/>
    <m/>
    <m/>
    <m/>
    <m/>
    <m/>
    <n v="1"/>
    <x v="0"/>
  </r>
  <r>
    <n v="1664"/>
    <s v="M921"/>
    <x v="1"/>
    <d v="2023-12-28T00:00:00"/>
    <m/>
    <m/>
    <m/>
    <s v="NSO"/>
    <s v="Service Delivery"/>
    <s v="Develop Service Delivery – Provisioning through OSS module; address potential failures and industry best practices."/>
    <m/>
    <s v="Critical"/>
    <s v="Open"/>
    <m/>
    <s v=" "/>
    <s v=" "/>
    <m/>
    <s v=" "/>
    <m/>
    <m/>
    <s v="Jayant Madavi"/>
    <m/>
    <s v="Open"/>
    <s v="Open"/>
    <s v=" "/>
    <s v=" "/>
    <s v=" "/>
    <m/>
    <m/>
    <m/>
    <m/>
    <m/>
    <m/>
    <s v="MOMNSO"/>
    <s v="Applications/Tools"/>
    <s v="OPEN"/>
    <m/>
    <m/>
    <m/>
    <m/>
    <e v="#N/A"/>
    <m/>
    <n v="1"/>
    <x v="0"/>
  </r>
  <r>
    <n v="1665"/>
    <s v="M922"/>
    <x v="1"/>
    <d v="2023-12-28T00:00:00"/>
    <m/>
    <m/>
    <m/>
    <s v="OEM Related"/>
    <s v="Service Delivery"/>
    <s v="Manual KPI for service assurance due to lack of OEM confirmation; address concerns about NSO and OSS use."/>
    <m/>
    <s v="Critical"/>
    <s v="Open"/>
    <m/>
    <s v=" "/>
    <s v=" "/>
    <s v="WIP"/>
    <s v=" "/>
    <s v="L&amp;T"/>
    <s v="Sivaprasad"/>
    <s v="Sivaprasad"/>
    <m/>
    <s v="Open"/>
    <s v="WIP"/>
    <s v=" "/>
    <s v=" "/>
    <s v=" "/>
    <m/>
    <m/>
    <m/>
    <m/>
    <m/>
    <m/>
    <s v="MOMOEM Related"/>
    <s v="OEM Related Issues"/>
    <s v="OPEN"/>
    <m/>
    <m/>
    <m/>
    <m/>
    <m/>
    <m/>
    <n v="1"/>
    <x v="0"/>
  </r>
  <r>
    <n v="1666"/>
    <s v="M923"/>
    <x v="1"/>
    <d v="2023-12-28T00:00:00"/>
    <m/>
    <m/>
    <m/>
    <s v="OEM Related"/>
    <s v=" "/>
    <s v="Align L&amp;T and OEM with product vision and delivery cadence; consider product development strategy."/>
    <m/>
    <s v="Critical"/>
    <s v="Open"/>
    <m/>
    <s v=" "/>
    <s v=" "/>
    <s v="Closed"/>
    <s v="23-Sep-25: Approved shall be closed"/>
    <m/>
    <m/>
    <s v="Sivaprasad"/>
    <m/>
    <m/>
    <s v="COMPLETED &amp; APPROVED"/>
    <s v=" "/>
    <s v=" "/>
    <s v=" "/>
    <m/>
    <m/>
    <m/>
    <m/>
    <m/>
    <m/>
    <s v="MOMOEM Related"/>
    <s v="OEM Related Issues"/>
    <s v="CLOSED"/>
    <m/>
    <m/>
    <m/>
    <d v="2025-09-23T00:00:00"/>
    <s v="Artefacts not Required"/>
    <m/>
    <n v="1"/>
    <x v="1"/>
  </r>
  <r>
    <n v="1667"/>
    <s v="M924"/>
    <x v="1"/>
    <d v="2023-12-28T00:00:00"/>
    <m/>
    <m/>
    <m/>
    <s v="NSO"/>
    <s v="Resource Augmentation"/>
    <s v="NSO resource available from 3rd January '24; ensure readiness to operate remotely and train L&amp;T resources."/>
    <m/>
    <s v="Critical"/>
    <s v="Open"/>
    <m/>
    <s v=" "/>
    <s v=" "/>
    <m/>
    <s v=" "/>
    <m/>
    <m/>
    <s v="Jayant Madavi"/>
    <m/>
    <s v="Open"/>
    <s v="Open"/>
    <s v=" "/>
    <s v=" "/>
    <s v=" "/>
    <m/>
    <m/>
    <m/>
    <m/>
    <m/>
    <m/>
    <s v="MOMNSO"/>
    <s v="Applications/Tools"/>
    <s v="OPEN"/>
    <m/>
    <m/>
    <m/>
    <m/>
    <e v="#N/A"/>
    <m/>
    <n v="1"/>
    <x v="0"/>
  </r>
  <r>
    <n v="1668"/>
    <s v="M925"/>
    <x v="1"/>
    <d v="2023-12-28T00:00:00"/>
    <m/>
    <m/>
    <m/>
    <s v="NOC Operationalization"/>
    <s v="Launch Readiness"/>
    <s v="Conduct Dry Run for 3 Products (GI-BB, T-CELL, Dark Fiber) on 5th January '24 with BSS &amp; WFM; share date soon."/>
    <m/>
    <s v="Critical"/>
    <s v="Open"/>
    <m/>
    <s v=" "/>
    <s v=" "/>
    <s v="WIP"/>
    <s v=" "/>
    <s v="L&amp;T"/>
    <s v="Sivaprasad"/>
    <s v="Sivaprasad"/>
    <m/>
    <s v="Open"/>
    <s v="WIP"/>
    <s v=" "/>
    <s v=" "/>
    <s v=" "/>
    <m/>
    <m/>
    <m/>
    <m/>
    <m/>
    <m/>
    <s v="MOMNOC Operationalization"/>
    <s v="Network"/>
    <s v="OPEN"/>
    <m/>
    <m/>
    <m/>
    <m/>
    <m/>
    <m/>
    <n v="1"/>
    <x v="0"/>
  </r>
  <r>
    <n v="1669"/>
    <s v="M926"/>
    <x v="1"/>
    <d v="2023-12-28T00:00:00"/>
    <m/>
    <m/>
    <m/>
    <s v="NOC Operationalization"/>
    <s v="Communication Matrix"/>
    <s v="Initiate daily meetings with T-Fiber; share progress updates daily."/>
    <m/>
    <s v="Critical"/>
    <s v="Open"/>
    <m/>
    <s v=" "/>
    <s v=" "/>
    <s v="Closed"/>
    <s v="23-Sep-25: Approved shall be closed"/>
    <m/>
    <m/>
    <s v="Sivaprasad"/>
    <m/>
    <m/>
    <s v="COMPLETED &amp; APPROVED"/>
    <s v=" "/>
    <s v=" "/>
    <s v=" "/>
    <m/>
    <m/>
    <m/>
    <m/>
    <m/>
    <m/>
    <s v="MOMNOC Operationalization"/>
    <s v="Network"/>
    <s v="CLOSED"/>
    <m/>
    <m/>
    <m/>
    <d v="2025-09-23T00:00:00"/>
    <s v="Artefacts not Required"/>
    <m/>
    <n v="1"/>
    <x v="1"/>
  </r>
  <r>
    <n v="1670"/>
    <s v="M927"/>
    <x v="1"/>
    <d v="2023-12-28T00:00:00"/>
    <m/>
    <m/>
    <m/>
    <s v="NOC Operationalization"/>
    <s v="O&amp;M Related"/>
    <s v="Start daily uptime report immediately; resolve duplicate TroubleTicket issue within the week."/>
    <m/>
    <s v="Critical"/>
    <s v="Open"/>
    <m/>
    <s v=" "/>
    <s v=" "/>
    <s v="Closed"/>
    <s v="24-Sep-25: Approved and shall be closed"/>
    <m/>
    <m/>
    <s v="Siva Kumar"/>
    <m/>
    <m/>
    <s v="COMPLETED &amp; APPROVED"/>
    <s v=" "/>
    <s v=" "/>
    <s v=" "/>
    <m/>
    <m/>
    <m/>
    <m/>
    <m/>
    <m/>
    <s v="MOMNOC Operationalization"/>
    <s v="Network"/>
    <s v="CLOSED"/>
    <m/>
    <m/>
    <m/>
    <d v="2025-09-24T00:00:00"/>
    <s v="\\172.28.9.34\Artefacts_T-Fiber TNOC Tracker\HELPDESK\M927"/>
    <m/>
    <n v="1"/>
    <x v="1"/>
  </r>
  <r>
    <n v="1671"/>
    <s v="M928"/>
    <x v="1"/>
    <d v="2023-12-28T00:00:00"/>
    <m/>
    <m/>
    <m/>
    <s v="Security &amp; Regulatory Compliance"/>
    <s v="Compliance"/>
    <s v="Clarify NOC resource roles and seating; discuss and fix scope for external audit by 3rd Jan '24; conduct External Audit by 31st January '24."/>
    <m/>
    <s v="Critical"/>
    <s v="Open"/>
    <m/>
    <s v=" "/>
    <s v=" "/>
    <m/>
    <s v="Audit done by Allied Boston. And further external audit to be done by TFiber vendor. Scope has been submitted to customer for external Audit. NOC teams role and KRA shared with TFiber"/>
    <m/>
    <m/>
    <s v="Sarmendra"/>
    <m/>
    <m/>
    <s v="CLOSURE REVIEW PENDING "/>
    <s v=" "/>
    <s v=" "/>
    <s v=" "/>
    <m/>
    <m/>
    <m/>
    <m/>
    <m/>
    <m/>
    <s v="MOMSecurity &amp; Regulatory Compliance"/>
    <s v="Security"/>
    <s v="OPEN"/>
    <m/>
    <m/>
    <m/>
    <m/>
    <s v="Artefacts to be Submitted"/>
    <m/>
    <n v="1"/>
    <x v="2"/>
  </r>
  <r>
    <n v="1672"/>
    <s v="M929"/>
    <x v="1"/>
    <d v="2023-12-28T00:00:00"/>
    <m/>
    <m/>
    <m/>
    <s v="Helpdesk"/>
    <s v=" "/>
    <s v="Address maturity of the Helpdesk; clarify integration aspects and ensure Helpdesk is ready to handle calls."/>
    <m/>
    <s v="Critical"/>
    <s v="Open"/>
    <m/>
    <s v=" "/>
    <s v=" "/>
    <s v="WIP"/>
    <s v=" "/>
    <m/>
    <m/>
    <s v="Siva Kumar"/>
    <m/>
    <s v="Open"/>
    <s v="WIP"/>
    <s v=" "/>
    <s v=" "/>
    <s v=" "/>
    <m/>
    <m/>
    <m/>
    <m/>
    <m/>
    <m/>
    <s v="MOMHelpdesk"/>
    <s v="Helpdesk (Contact Center)"/>
    <s v="OPEN"/>
    <m/>
    <m/>
    <m/>
    <m/>
    <m/>
    <m/>
    <n v="1"/>
    <x v="0"/>
  </r>
  <r>
    <n v="1673"/>
    <s v="M93"/>
    <x v="1"/>
    <d v="2023-07-26T00:00:00"/>
    <m/>
    <m/>
    <m/>
    <s v="WFM"/>
    <s v="Handbook &amp; SOPs"/>
    <s v="To check for potential overlapping functions between proposed WFM app and GIS O&amp;M app, and accordingly streamline the Operational process  "/>
    <m/>
    <s v="Critical"/>
    <s v="Open"/>
    <m/>
    <s v=" "/>
    <s v=" "/>
    <m/>
    <m/>
    <m/>
    <m/>
    <s v="Kaushalendra Kumar"/>
    <m/>
    <m/>
    <s v="CLOSURE REVIEW PENDING "/>
    <s v=" "/>
    <s v=" "/>
    <s v=" "/>
    <m/>
    <m/>
    <m/>
    <m/>
    <m/>
    <m/>
    <s v="MOMWFM"/>
    <s v="Applications/Tools"/>
    <s v="OPEN"/>
    <m/>
    <m/>
    <m/>
    <m/>
    <m/>
    <m/>
    <n v="1"/>
    <x v="2"/>
  </r>
  <r>
    <n v="1674"/>
    <s v="M930"/>
    <x v="1"/>
    <d v="2023-12-28T00:00:00"/>
    <m/>
    <m/>
    <m/>
    <s v="NOC Operationalization"/>
    <s v="Launch Readiness"/>
    <s v="Cover all requirements in the roadmap with completion dates; explore standard templates for SLA reports to settle invoices with BBNL."/>
    <m/>
    <s v="Critical"/>
    <s v="Open"/>
    <m/>
    <s v=" "/>
    <s v=" "/>
    <s v="Closed"/>
    <s v="23-Sep-25: Approved shall be closed"/>
    <m/>
    <m/>
    <s v="Sivaprasad"/>
    <m/>
    <m/>
    <s v="COMPLETED &amp; APPROVED"/>
    <s v=" "/>
    <s v=" "/>
    <s v=" "/>
    <m/>
    <m/>
    <m/>
    <m/>
    <m/>
    <m/>
    <s v="MOMNOC Operationalization"/>
    <s v="Network"/>
    <s v="CLOSED"/>
    <m/>
    <m/>
    <m/>
    <d v="2025-09-23T00:00:00"/>
    <s v="Artefacts not Required"/>
    <m/>
    <n v="1"/>
    <x v="1"/>
  </r>
  <r>
    <n v="1675"/>
    <s v="M931"/>
    <x v="1"/>
    <d v="2023-12-28T00:00:00"/>
    <m/>
    <m/>
    <m/>
    <s v="NOC Operationalization"/>
    <s v="O&amp;M Related"/>
    <s v="Provide clarity on Alarm Correlation, cross-domain RCA, SIA, Helpdesk design, Network and Service Topology."/>
    <m/>
    <s v="Critical"/>
    <s v="Open"/>
    <m/>
    <s v=" "/>
    <s v=" "/>
    <s v="WIP"/>
    <s v=" "/>
    <s v="L&amp;T"/>
    <s v="Sivaprasad"/>
    <s v="Sivaprasad"/>
    <m/>
    <s v="Open"/>
    <s v="WIP"/>
    <s v=" "/>
    <s v=" "/>
    <s v=" "/>
    <m/>
    <m/>
    <m/>
    <m/>
    <m/>
    <m/>
    <s v="MOMNOC Operationalization"/>
    <s v="Network"/>
    <s v="OPEN"/>
    <m/>
    <m/>
    <m/>
    <m/>
    <m/>
    <m/>
    <n v="1"/>
    <x v="0"/>
  </r>
  <r>
    <n v="1676"/>
    <s v="M932"/>
    <x v="1"/>
    <d v="2023-12-28T00:00:00"/>
    <m/>
    <m/>
    <m/>
    <s v="NOC Operationalization"/>
    <s v="Launch Readiness"/>
    <s v="Deliver NOC before the end of T3 as mandated by EVP, T-Fiber."/>
    <m/>
    <s v="Critical"/>
    <s v="Open"/>
    <m/>
    <s v=" "/>
    <s v=" "/>
    <s v="Closed"/>
    <s v="23-Sep-25: Approved shall be closed"/>
    <m/>
    <m/>
    <s v="Sivaprasad"/>
    <m/>
    <m/>
    <s v="COMPLETED &amp; APPROVED"/>
    <s v=" "/>
    <s v=" "/>
    <s v=" "/>
    <m/>
    <m/>
    <m/>
    <m/>
    <m/>
    <m/>
    <s v="MOMNOC Operationalization"/>
    <s v="Network"/>
    <s v="CLOSED"/>
    <m/>
    <m/>
    <m/>
    <d v="2025-09-23T00:00:00"/>
    <s v="Artefacts not Required"/>
    <m/>
    <n v="1"/>
    <x v="1"/>
  </r>
  <r>
    <n v="1677"/>
    <s v="M933"/>
    <x v="1"/>
    <d v="2024-01-05T00:00:00"/>
    <m/>
    <m/>
    <m/>
    <s v="BSS"/>
    <s v="BSS"/>
    <s v="BSS readiness"/>
    <m/>
    <s v="Critical"/>
    <s v="Open"/>
    <m/>
    <s v=" "/>
    <s v=" "/>
    <m/>
    <s v=" "/>
    <m/>
    <m/>
    <s v="Manoj Nibrad"/>
    <m/>
    <s v="Open"/>
    <s v="Open"/>
    <s v=" "/>
    <s v=" "/>
    <s v=" "/>
    <m/>
    <m/>
    <m/>
    <m/>
    <m/>
    <m/>
    <s v="MOMBSS"/>
    <s v="Applications/Tools"/>
    <s v="OPEN"/>
    <m/>
    <m/>
    <m/>
    <m/>
    <e v="#N/A"/>
    <m/>
    <n v="1"/>
    <x v="0"/>
  </r>
  <r>
    <n v="1678"/>
    <s v="M934"/>
    <x v="1"/>
    <d v="2024-01-05T00:00:00"/>
    <m/>
    <m/>
    <m/>
    <s v="BSS"/>
    <s v="Product category"/>
    <s v="Unique ID – Naming Convention"/>
    <m/>
    <s v="Critical"/>
    <s v="Open"/>
    <m/>
    <s v=" "/>
    <s v=" "/>
    <m/>
    <s v=" "/>
    <m/>
    <m/>
    <s v="Manoj Nibrad"/>
    <m/>
    <s v="Open"/>
    <s v="Open"/>
    <s v=" "/>
    <s v=" "/>
    <s v=" "/>
    <m/>
    <m/>
    <m/>
    <m/>
    <m/>
    <m/>
    <s v="MOMBSS"/>
    <s v="Applications/Tools"/>
    <s v="OPEN"/>
    <m/>
    <m/>
    <m/>
    <m/>
    <e v="#N/A"/>
    <m/>
    <n v="1"/>
    <x v="0"/>
  </r>
  <r>
    <n v="1679"/>
    <s v="M935"/>
    <x v="1"/>
    <d v="2024-01-05T00:00:00"/>
    <m/>
    <m/>
    <m/>
    <s v="NSO"/>
    <s v="Service provisioning"/>
    <s v="GUI Interface for NSO"/>
    <m/>
    <s v="Critical"/>
    <s v="Open"/>
    <m/>
    <s v=" "/>
    <s v=" "/>
    <m/>
    <s v=" "/>
    <m/>
    <m/>
    <s v="Jayant Madavi"/>
    <m/>
    <s v="Open"/>
    <s v="Open"/>
    <s v=" "/>
    <s v=" "/>
    <s v=" "/>
    <m/>
    <m/>
    <m/>
    <m/>
    <m/>
    <m/>
    <s v="MOMNSO"/>
    <s v="Applications/Tools"/>
    <s v="OPEN"/>
    <m/>
    <m/>
    <m/>
    <m/>
    <e v="#N/A"/>
    <m/>
    <n v="1"/>
    <x v="0"/>
  </r>
  <r>
    <n v="1680"/>
    <s v="M936"/>
    <x v="1"/>
    <d v="2024-01-05T00:00:00"/>
    <m/>
    <m/>
    <m/>
    <s v="BSS"/>
    <s v="Billing Related"/>
    <s v="Payment Approach &amp; Integration"/>
    <m/>
    <s v="Critical"/>
    <s v="Open"/>
    <m/>
    <s v=" "/>
    <s v=" "/>
    <m/>
    <s v=" "/>
    <m/>
    <m/>
    <s v="Manoj Nibrad"/>
    <m/>
    <s v="Open"/>
    <s v="Open"/>
    <s v=" "/>
    <s v=" "/>
    <s v=" "/>
    <m/>
    <m/>
    <m/>
    <m/>
    <m/>
    <m/>
    <s v="MOMBSS"/>
    <s v="Applications/Tools"/>
    <s v="OPEN"/>
    <m/>
    <m/>
    <m/>
    <m/>
    <e v="#N/A"/>
    <m/>
    <n v="1"/>
    <x v="0"/>
  </r>
  <r>
    <n v="1681"/>
    <s v="M937"/>
    <x v="1"/>
    <d v="2024-01-05T00:00:00"/>
    <m/>
    <m/>
    <m/>
    <s v="BSS"/>
    <s v="Billing Related"/>
    <s v="Invoice Template"/>
    <m/>
    <s v="Critical"/>
    <s v="Open"/>
    <m/>
    <s v=" "/>
    <s v=" "/>
    <m/>
    <s v=" "/>
    <m/>
    <m/>
    <s v="Manoj Nibrad"/>
    <m/>
    <s v="Open"/>
    <s v="Open"/>
    <s v=" "/>
    <s v=" "/>
    <s v=" "/>
    <m/>
    <m/>
    <m/>
    <m/>
    <m/>
    <m/>
    <s v="MOMBSS"/>
    <s v="Applications/Tools"/>
    <s v="OPEN"/>
    <m/>
    <m/>
    <m/>
    <m/>
    <e v="#N/A"/>
    <m/>
    <n v="1"/>
    <x v="0"/>
  </r>
  <r>
    <n v="1682"/>
    <s v="M938"/>
    <x v="1"/>
    <d v="2024-01-05T00:00:00"/>
    <m/>
    <m/>
    <m/>
    <s v="BSS"/>
    <s v="Billing Related"/>
    <s v="Integration of Bill Desk &amp; Other Points"/>
    <m/>
    <s v="Critical"/>
    <s v="Open"/>
    <m/>
    <s v=" "/>
    <s v=" "/>
    <m/>
    <s v=" "/>
    <m/>
    <m/>
    <s v="Manoj Nibrad"/>
    <m/>
    <s v="Open"/>
    <s v="Open"/>
    <s v=" "/>
    <s v=" "/>
    <s v=" "/>
    <m/>
    <m/>
    <m/>
    <m/>
    <m/>
    <m/>
    <s v="MOMBSS"/>
    <s v="Applications/Tools"/>
    <s v="OPEN"/>
    <m/>
    <m/>
    <m/>
    <m/>
    <e v="#N/A"/>
    <m/>
    <n v="1"/>
    <x v="0"/>
  </r>
  <r>
    <n v="1683"/>
    <s v="M939"/>
    <x v="1"/>
    <d v="2024-01-18T00:00:00"/>
    <m/>
    <m/>
    <m/>
    <s v="BSS"/>
    <s v="Product category"/>
    <s v="BSS progress session for Dark Fiber"/>
    <m/>
    <s v="Critical"/>
    <s v="Open"/>
    <m/>
    <s v=" "/>
    <s v=" "/>
    <m/>
    <s v=" "/>
    <m/>
    <m/>
    <s v="Manoj Nibrad"/>
    <m/>
    <s v="Open"/>
    <s v="Open"/>
    <s v=" "/>
    <s v=" "/>
    <s v=" "/>
    <m/>
    <m/>
    <m/>
    <m/>
    <m/>
    <m/>
    <s v="MOMBSS"/>
    <s v="Applications/Tools"/>
    <s v="OPEN"/>
    <m/>
    <m/>
    <m/>
    <m/>
    <e v="#N/A"/>
    <m/>
    <n v="1"/>
    <x v="0"/>
  </r>
  <r>
    <n v="1684"/>
    <s v="M94"/>
    <x v="1"/>
    <d v="2023-07-26T00:00:00"/>
    <m/>
    <m/>
    <m/>
    <s v="WFM"/>
    <s v="Improvement"/>
    <s v="Manual overwrite of data"/>
    <m/>
    <s v="Critical"/>
    <s v="Open"/>
    <m/>
    <s v=" "/>
    <s v=" "/>
    <m/>
    <s v="11-7-2025:-WFM does not allow any manual data overwrite scenarios"/>
    <m/>
    <m/>
    <s v="Kaushalendra Kumar"/>
    <m/>
    <m/>
    <s v="CLOSURE REVIEW PENDING "/>
    <s v=" "/>
    <s v=" "/>
    <s v=" "/>
    <m/>
    <m/>
    <m/>
    <m/>
    <m/>
    <m/>
    <s v="MOMWFM"/>
    <s v="Applications/Tools"/>
    <s v="OPEN"/>
    <m/>
    <m/>
    <m/>
    <m/>
    <m/>
    <m/>
    <n v="1"/>
    <x v="2"/>
  </r>
  <r>
    <n v="1685"/>
    <s v="M940"/>
    <x v="1"/>
    <d v="2024-01-18T00:00:00"/>
    <m/>
    <m/>
    <m/>
    <s v="OSS"/>
    <s v="Integration"/>
    <s v="Integrate live data for location feasibility"/>
    <m/>
    <s v="Critical"/>
    <s v="Open"/>
    <m/>
    <s v="Gtech"/>
    <s v=" "/>
    <m/>
    <s v="This point not related to GIS,External Feasibility Tool is required ,11th July 2025:- As discussed with Sanjay Sir, this points need to be move to the OSS team."/>
    <m/>
    <m/>
    <s v="Suresh Pawar"/>
    <m/>
    <s v="Open"/>
    <s v="Shifted to OSS"/>
    <s v=" "/>
    <s v=" "/>
    <s v=" "/>
    <m/>
    <m/>
    <m/>
    <m/>
    <m/>
    <m/>
    <s v="MOMOSS"/>
    <s v="Applications/Tools"/>
    <e v="#N/A"/>
    <e v="#N/A"/>
    <e v="#N/A"/>
    <m/>
    <m/>
    <e v="#N/A"/>
    <m/>
    <n v="1"/>
    <x v="0"/>
  </r>
  <r>
    <n v="1686"/>
    <s v="M941"/>
    <x v="1"/>
    <d v="2024-01-18T00:00:00"/>
    <m/>
    <m/>
    <m/>
    <s v="OSS"/>
    <s v="Integration"/>
    <s v="Review and align ‘Ready for Service’ nomenclature"/>
    <m/>
    <s v="Critical"/>
    <s v="Open"/>
    <m/>
    <s v="Gtech"/>
    <s v=" "/>
    <m/>
    <s v="This point not related to GIS, 11th July 2025:-this point needs to be discussed with Siva Sir to explore the possibility of accommodating the feature in the respective application, as it is not related to GIS"/>
    <m/>
    <m/>
    <s v="Suresh Pawar"/>
    <m/>
    <s v="Open"/>
    <s v="Shifted to OSS"/>
    <s v=" "/>
    <s v=" "/>
    <s v=" "/>
    <m/>
    <m/>
    <m/>
    <m/>
    <m/>
    <m/>
    <s v="MOMOSS"/>
    <s v="Applications/Tools"/>
    <e v="#N/A"/>
    <e v="#N/A"/>
    <e v="#N/A"/>
    <m/>
    <m/>
    <e v="#N/A"/>
    <m/>
    <n v="1"/>
    <x v="0"/>
  </r>
  <r>
    <n v="1687"/>
    <s v="M942"/>
    <x v="1"/>
    <d v="2024-01-18T00:00:00"/>
    <m/>
    <m/>
    <m/>
    <s v="BSS"/>
    <s v="CRM"/>
    <s v="Implement auto-population of fields in CRM"/>
    <m/>
    <s v="Critical"/>
    <s v="Open"/>
    <m/>
    <s v=" "/>
    <s v=" "/>
    <m/>
    <s v=" "/>
    <m/>
    <m/>
    <s v="Manoj Nibrad"/>
    <m/>
    <s v="Open"/>
    <s v="Open"/>
    <s v=" "/>
    <s v=" "/>
    <s v=" "/>
    <m/>
    <m/>
    <m/>
    <m/>
    <m/>
    <m/>
    <s v="MOMBSS"/>
    <s v="Applications/Tools"/>
    <s v="OPEN"/>
    <m/>
    <m/>
    <m/>
    <m/>
    <e v="#N/A"/>
    <m/>
    <n v="1"/>
    <x v="0"/>
  </r>
  <r>
    <n v="1688"/>
    <s v="M943"/>
    <x v="1"/>
    <d v="2024-01-18T00:00:00"/>
    <m/>
    <m/>
    <m/>
    <s v="BSS"/>
    <s v=" "/>
    <s v="Implement user access control for RFO to RFS conversion"/>
    <m/>
    <s v="Critical"/>
    <s v="Open"/>
    <m/>
    <s v=" "/>
    <s v=" "/>
    <m/>
    <s v=" "/>
    <m/>
    <m/>
    <s v="Manoj Nibrad"/>
    <m/>
    <s v="Open"/>
    <s v="Open"/>
    <s v=" "/>
    <s v=" "/>
    <s v=" "/>
    <m/>
    <m/>
    <m/>
    <m/>
    <m/>
    <m/>
    <s v="MOMBSS"/>
    <s v="Applications/Tools"/>
    <s v="OPEN"/>
    <m/>
    <m/>
    <m/>
    <m/>
    <e v="#N/A"/>
    <m/>
    <n v="1"/>
    <x v="0"/>
  </r>
  <r>
    <n v="1689"/>
    <s v="M944"/>
    <x v="1"/>
    <d v="2024-01-18T00:00:00"/>
    <m/>
    <m/>
    <m/>
    <s v="BSS"/>
    <s v="GIS"/>
    <s v="Integrate BSS with GIS for distance calculation"/>
    <m/>
    <s v="Critical"/>
    <s v="Open"/>
    <m/>
    <s v=" "/>
    <s v=" "/>
    <m/>
    <s v=" "/>
    <m/>
    <m/>
    <s v="Manoj Nibrad"/>
    <m/>
    <s v="Open"/>
    <s v="Open"/>
    <s v=" "/>
    <s v=" "/>
    <s v=" "/>
    <m/>
    <m/>
    <m/>
    <m/>
    <m/>
    <m/>
    <s v="MOMBSS"/>
    <s v="Applications/Tools"/>
    <s v="OPEN"/>
    <m/>
    <m/>
    <m/>
    <m/>
    <e v="#N/A"/>
    <m/>
    <n v="1"/>
    <x v="0"/>
  </r>
  <r>
    <n v="1690"/>
    <s v="M945"/>
    <x v="1"/>
    <d v="2024-01-18T00:00:00"/>
    <m/>
    <m/>
    <m/>
    <s v="BSS"/>
    <s v=" "/>
    <s v="Provide updates and roadmap for Lead/Opportunity/Order conversion process"/>
    <m/>
    <s v="Critical"/>
    <s v="Open"/>
    <m/>
    <s v=" "/>
    <s v=" "/>
    <m/>
    <s v=" "/>
    <m/>
    <m/>
    <s v="Manoj Nibrad"/>
    <m/>
    <s v="Open"/>
    <s v="Open"/>
    <s v=" "/>
    <s v=" "/>
    <s v=" "/>
    <m/>
    <m/>
    <m/>
    <m/>
    <m/>
    <m/>
    <s v="MOMBSS"/>
    <s v="Applications/Tools"/>
    <s v="OPEN"/>
    <m/>
    <m/>
    <m/>
    <m/>
    <e v="#N/A"/>
    <m/>
    <n v="1"/>
    <x v="0"/>
  </r>
  <r>
    <n v="1691"/>
    <s v="M946"/>
    <x v="1"/>
    <d v="2024-01-18T00:00:00"/>
    <m/>
    <m/>
    <m/>
    <s v="BSS"/>
    <s v=" "/>
    <s v="Implement Mandal to GP and Mandal to Mandal Dark fiber service"/>
    <m/>
    <s v="Critical"/>
    <s v="Open"/>
    <m/>
    <s v=" "/>
    <s v=" "/>
    <m/>
    <s v=" "/>
    <m/>
    <m/>
    <s v="Manoj Nibrad"/>
    <m/>
    <s v="Open"/>
    <s v="Open"/>
    <s v=" "/>
    <s v=" "/>
    <s v=" "/>
    <m/>
    <m/>
    <m/>
    <m/>
    <m/>
    <m/>
    <s v="MOMBSS"/>
    <s v="Applications/Tools"/>
    <s v="OPEN"/>
    <m/>
    <m/>
    <m/>
    <m/>
    <e v="#N/A"/>
    <m/>
    <n v="1"/>
    <x v="0"/>
  </r>
  <r>
    <n v="1692"/>
    <s v="M947"/>
    <x v="1"/>
    <d v="2024-01-18T00:00:00"/>
    <m/>
    <m/>
    <m/>
    <s v="BSS"/>
    <s v=" "/>
    <s v="Clarify the list of individuals involved in BSS operations"/>
    <m/>
    <s v="Critical"/>
    <s v="Open"/>
    <m/>
    <s v=" "/>
    <s v=" "/>
    <m/>
    <s v=" "/>
    <m/>
    <m/>
    <s v="Manoj Nibrad"/>
    <m/>
    <s v="Open"/>
    <s v="Open"/>
    <s v=" "/>
    <s v=" "/>
    <s v=" "/>
    <m/>
    <m/>
    <m/>
    <m/>
    <m/>
    <m/>
    <s v="MOMBSS"/>
    <s v="Applications/Tools"/>
    <s v="OPEN"/>
    <m/>
    <m/>
    <m/>
    <m/>
    <e v="#N/A"/>
    <m/>
    <n v="1"/>
    <x v="0"/>
  </r>
  <r>
    <n v="1693"/>
    <s v="M948"/>
    <x v="1"/>
    <d v="2024-01-18T00:00:00"/>
    <m/>
    <m/>
    <m/>
    <s v="BSS"/>
    <s v=" "/>
    <s v="Resolve document upload feature with order tagging"/>
    <m/>
    <s v="Critical"/>
    <s v="Open"/>
    <m/>
    <s v=" "/>
    <s v=" "/>
    <m/>
    <s v=" "/>
    <m/>
    <m/>
    <s v="Manoj Nibrad"/>
    <m/>
    <s v="Open"/>
    <s v="Open"/>
    <s v=" "/>
    <s v=" "/>
    <s v=" "/>
    <m/>
    <m/>
    <m/>
    <m/>
    <m/>
    <m/>
    <s v="MOMBSS"/>
    <s v="Applications/Tools"/>
    <s v="OPEN"/>
    <m/>
    <m/>
    <m/>
    <m/>
    <e v="#N/A"/>
    <m/>
    <n v="1"/>
    <x v="0"/>
  </r>
  <r>
    <n v="1694"/>
    <s v="M949"/>
    <x v="1"/>
    <d v="2024-01-18T00:00:00"/>
    <m/>
    <m/>
    <m/>
    <s v="BSS"/>
    <s v=" "/>
    <s v="Prepare for soft launch in accordance with management's direction"/>
    <m/>
    <s v="Critical"/>
    <s v="Open"/>
    <m/>
    <s v=" "/>
    <s v=" "/>
    <m/>
    <s v=" "/>
    <m/>
    <m/>
    <s v="Manoj Nibrad"/>
    <m/>
    <s v="Open"/>
    <s v="Open"/>
    <s v=" "/>
    <s v=" "/>
    <s v=" "/>
    <m/>
    <m/>
    <m/>
    <m/>
    <m/>
    <m/>
    <s v="MOMBSS"/>
    <s v="Applications/Tools"/>
    <s v="OPEN"/>
    <m/>
    <m/>
    <m/>
    <m/>
    <e v="#N/A"/>
    <m/>
    <n v="1"/>
    <x v="0"/>
  </r>
  <r>
    <n v="1695"/>
    <s v="M95"/>
    <x v="1"/>
    <d v="2023-07-26T00:00:00"/>
    <m/>
    <m/>
    <m/>
    <s v="WFM"/>
    <s v="User Experience"/>
    <s v="Verification process for checking whether the field technician has gone to the required location or not.   "/>
    <m/>
    <s v="Critical"/>
    <s v="Open"/>
    <m/>
    <s v=" "/>
    <s v=" "/>
    <m/>
    <m/>
    <m/>
    <m/>
    <s v="Kaushalendra Kumar"/>
    <m/>
    <m/>
    <s v="CLOSURE REVIEW PENDING "/>
    <s v=" "/>
    <s v=" "/>
    <s v=" "/>
    <m/>
    <m/>
    <m/>
    <m/>
    <m/>
    <m/>
    <s v="MOMWFM"/>
    <s v="Applications/Tools"/>
    <s v="OPEN"/>
    <m/>
    <m/>
    <m/>
    <m/>
    <m/>
    <m/>
    <n v="1"/>
    <x v="2"/>
  </r>
  <r>
    <n v="1696"/>
    <s v="M950"/>
    <x v="1"/>
    <d v="2024-01-18T00:00:00"/>
    <m/>
    <m/>
    <m/>
    <s v="BSS"/>
    <s v=" "/>
    <s v="Upload BSNL locations for demonstration and discuss GIS integration and document repository issues"/>
    <m/>
    <s v="Critical"/>
    <s v="Open"/>
    <m/>
    <s v=" "/>
    <s v=" "/>
    <m/>
    <s v=" "/>
    <m/>
    <m/>
    <s v="Manoj Nibrad"/>
    <m/>
    <s v="Open"/>
    <s v="Open"/>
    <s v=" "/>
    <s v=" "/>
    <s v=" "/>
    <m/>
    <m/>
    <m/>
    <m/>
    <m/>
    <m/>
    <s v="MOMBSS"/>
    <s v="Applications/Tools"/>
    <s v="OPEN"/>
    <m/>
    <m/>
    <m/>
    <m/>
    <e v="#N/A"/>
    <m/>
    <n v="1"/>
    <x v="0"/>
  </r>
  <r>
    <n v="1697"/>
    <s v="M951"/>
    <x v="1"/>
    <d v="2024-01-18T00:00:00"/>
    <m/>
    <m/>
    <m/>
    <s v="BSS"/>
    <s v=" "/>
    <s v="Confirm timeline for GI-BB and T-Cell"/>
    <m/>
    <s v="Critical"/>
    <s v="Open"/>
    <m/>
    <s v=" "/>
    <s v=" "/>
    <m/>
    <s v=" "/>
    <m/>
    <m/>
    <s v="Manoj Nibrad"/>
    <m/>
    <s v="Open"/>
    <s v="Open"/>
    <s v=" "/>
    <s v=" "/>
    <s v=" "/>
    <m/>
    <m/>
    <m/>
    <m/>
    <m/>
    <m/>
    <s v="MOMBSS"/>
    <s v="Applications/Tools"/>
    <s v="OPEN"/>
    <m/>
    <m/>
    <m/>
    <m/>
    <e v="#N/A"/>
    <m/>
    <n v="1"/>
    <x v="0"/>
  </r>
  <r>
    <n v="1698"/>
    <s v="M952"/>
    <x v="1"/>
    <d v="2024-01-18T00:00:00"/>
    <m/>
    <m/>
    <m/>
    <s v="BSS"/>
    <s v=" "/>
    <s v="Discuss Route and Bridge Mode for Internet Leased Line product"/>
    <m/>
    <s v="Critical"/>
    <s v="Open"/>
    <m/>
    <s v=" "/>
    <s v=" "/>
    <m/>
    <s v=" "/>
    <m/>
    <m/>
    <s v="Manoj Nibrad"/>
    <m/>
    <s v="Open"/>
    <s v="Open"/>
    <s v=" "/>
    <s v=" "/>
    <s v=" "/>
    <m/>
    <m/>
    <m/>
    <m/>
    <m/>
    <m/>
    <s v="MOMBSS"/>
    <s v="Applications/Tools"/>
    <s v="OPEN"/>
    <m/>
    <m/>
    <m/>
    <m/>
    <e v="#N/A"/>
    <m/>
    <n v="1"/>
    <x v="0"/>
  </r>
  <r>
    <n v="1699"/>
    <s v="M953"/>
    <x v="1"/>
    <d v="2024-01-24T00:00:00"/>
    <m/>
    <m/>
    <m/>
    <s v="NOC Operationalization"/>
    <s v=" "/>
    <s v="NOC Readiness Review"/>
    <m/>
    <s v="Critical"/>
    <s v="Open"/>
    <m/>
    <s v=" "/>
    <s v=" "/>
    <s v="Closed"/>
    <s v="23-Sep-25: Approved shall be closed"/>
    <m/>
    <m/>
    <s v="Sivaprasad"/>
    <m/>
    <m/>
    <s v="COMPLETED &amp; APPROVED"/>
    <s v=" "/>
    <s v=" "/>
    <s v=" "/>
    <m/>
    <m/>
    <m/>
    <m/>
    <m/>
    <m/>
    <s v="MOMNOC Operationalization"/>
    <s v="Network"/>
    <s v="CLOSED"/>
    <m/>
    <m/>
    <m/>
    <d v="2025-09-23T00:00:00"/>
    <s v="Artefacts not Required"/>
    <m/>
    <n v="1"/>
    <x v="1"/>
  </r>
  <r>
    <n v="1700"/>
    <s v="M954"/>
    <x v="1"/>
    <d v="2024-01-24T00:00:00"/>
    <m/>
    <m/>
    <m/>
    <s v="NOC Operationalization"/>
    <s v=" "/>
    <s v="Ensure full delivery of NOC including field O&amp;M and basic six products"/>
    <m/>
    <s v="Critical"/>
    <s v="Open"/>
    <m/>
    <s v=" "/>
    <s v=" "/>
    <s v="Closed"/>
    <s v="23-Sep-25: Approved shall be closed"/>
    <m/>
    <m/>
    <s v="Sivaprasad"/>
    <m/>
    <m/>
    <s v="COMPLETED &amp; APPROVED"/>
    <s v=" "/>
    <s v=" "/>
    <s v=" "/>
    <m/>
    <m/>
    <m/>
    <m/>
    <m/>
    <m/>
    <s v="MOMNOC Operationalization"/>
    <s v="Network"/>
    <s v="CLOSED"/>
    <m/>
    <m/>
    <m/>
    <d v="2025-09-23T00:00:00"/>
    <s v="Artefacts not Required"/>
    <m/>
    <n v="1"/>
    <x v="1"/>
  </r>
  <r>
    <n v="1701"/>
    <s v="M955"/>
    <x v="1"/>
    <d v="2024-01-24T00:00:00"/>
    <m/>
    <m/>
    <m/>
    <s v="NOC Operationalization"/>
    <s v=" "/>
    <s v="Confirm readiness of all NOC modules including ticketing, Helpdesk and WFM"/>
    <m/>
    <s v="Critical"/>
    <s v="Open"/>
    <m/>
    <s v=" "/>
    <s v=" "/>
    <s v="WIP"/>
    <s v=" "/>
    <s v="L&amp;T"/>
    <s v="Sivaprasad"/>
    <s v="Sivaprasad"/>
    <m/>
    <s v="Open"/>
    <s v="WIP"/>
    <s v=" "/>
    <s v=" "/>
    <s v=" "/>
    <m/>
    <m/>
    <m/>
    <m/>
    <m/>
    <m/>
    <s v="MOMNOC Operationalization"/>
    <s v="Network"/>
    <s v="OPEN"/>
    <m/>
    <m/>
    <m/>
    <m/>
    <m/>
    <m/>
    <n v="1"/>
    <x v="0"/>
  </r>
  <r>
    <n v="1702"/>
    <s v="M956"/>
    <x v="1"/>
    <d v="2024-01-24T00:00:00"/>
    <m/>
    <m/>
    <m/>
    <s v="NOC Operationalization"/>
    <s v=" "/>
    <s v="Deliver service inventory module"/>
    <m/>
    <s v="Critical"/>
    <s v="Open"/>
    <m/>
    <s v=" "/>
    <s v=" "/>
    <s v="WIP"/>
    <s v=" "/>
    <s v="L&amp;T"/>
    <s v="Sivaprasad"/>
    <s v="Sivaprasad"/>
    <m/>
    <s v="Open"/>
    <s v="WIP"/>
    <s v=" "/>
    <s v=" "/>
    <s v=" "/>
    <m/>
    <m/>
    <m/>
    <m/>
    <m/>
    <m/>
    <s v="MOMNOC Operationalization"/>
    <s v="Network"/>
    <s v="OPEN"/>
    <m/>
    <m/>
    <m/>
    <m/>
    <m/>
    <m/>
    <n v="1"/>
    <x v="0"/>
  </r>
  <r>
    <n v="1703"/>
    <s v="M957"/>
    <x v="1"/>
    <d v="2024-01-24T00:00:00"/>
    <m/>
    <m/>
    <m/>
    <s v="NOC Operationalization"/>
    <s v=" "/>
    <s v="Create a tracker sheet for conditional approvals and workshop points"/>
    <m/>
    <s v="Critical"/>
    <s v="Open"/>
    <m/>
    <s v=" "/>
    <s v=" "/>
    <s v="WIP"/>
    <s v=" "/>
    <s v="L&amp;T"/>
    <s v="Sivaprasad"/>
    <s v="Sivaprasad"/>
    <m/>
    <s v="Open"/>
    <s v="WIP"/>
    <s v=" "/>
    <s v=" "/>
    <s v=" "/>
    <m/>
    <m/>
    <m/>
    <m/>
    <m/>
    <m/>
    <s v="MOMNOC Operationalization"/>
    <s v="Network"/>
    <s v="OPEN"/>
    <m/>
    <m/>
    <m/>
    <m/>
    <m/>
    <m/>
    <n v="1"/>
    <x v="0"/>
  </r>
  <r>
    <n v="1704"/>
    <s v="M958"/>
    <x v="1"/>
    <d v="2024-01-24T00:00:00"/>
    <m/>
    <m/>
    <m/>
    <s v="NOC Operationalization"/>
    <s v=" "/>
    <s v="Submit detailed plan for module-wise readiness"/>
    <m/>
    <s v="Critical"/>
    <s v="Open"/>
    <m/>
    <s v=" "/>
    <s v=" "/>
    <s v="Closed"/>
    <s v="23-Sep-25: Approved shall be closed"/>
    <m/>
    <m/>
    <s v="Sivaprasad"/>
    <m/>
    <m/>
    <s v="COMPLETED &amp; APPROVED"/>
    <s v=" "/>
    <s v=" "/>
    <s v=" "/>
    <m/>
    <m/>
    <m/>
    <m/>
    <m/>
    <m/>
    <s v="MOMNOC Operationalization"/>
    <s v="Network"/>
    <s v="CLOSED"/>
    <m/>
    <m/>
    <m/>
    <d v="2025-09-23T00:00:00"/>
    <s v="Artefacts not Required"/>
    <m/>
    <n v="1"/>
    <x v="1"/>
  </r>
  <r>
    <n v="1705"/>
    <s v="M959"/>
    <x v="1"/>
    <d v="2024-01-24T00:00:00"/>
    <m/>
    <m/>
    <m/>
    <s v="NOC Operationalization"/>
    <s v=" "/>
    <s v="Present documentation for automation of 6 products"/>
    <m/>
    <s v="Critical"/>
    <s v="Open"/>
    <m/>
    <s v=" "/>
    <s v=" "/>
    <s v="WIP"/>
    <s v=" "/>
    <s v="L&amp;T"/>
    <s v="Sivaprasad"/>
    <s v="Sivaprasad"/>
    <m/>
    <s v="Open"/>
    <s v="WIP"/>
    <s v=" "/>
    <s v=" "/>
    <s v=" "/>
    <m/>
    <m/>
    <m/>
    <m/>
    <m/>
    <m/>
    <s v="MOMNOC Operationalization"/>
    <s v="Network"/>
    <s v="OPEN"/>
    <m/>
    <m/>
    <m/>
    <m/>
    <m/>
    <m/>
    <n v="1"/>
    <x v="0"/>
  </r>
  <r>
    <n v="1706"/>
    <s v="M96"/>
    <x v="1"/>
    <d v="2023-08-01T00:00:00"/>
    <m/>
    <m/>
    <m/>
    <s v="Helpdesk"/>
    <s v="User Experience"/>
    <s v="Toll Free-Number"/>
    <m/>
    <s v="NON-Critical"/>
    <s v="Open"/>
    <m/>
    <s v=" "/>
    <s v=" "/>
    <m/>
    <s v="11-09-2025: Same as T366(472) Closed"/>
    <m/>
    <m/>
    <s v="Siva Kumar"/>
    <m/>
    <m/>
    <s v="COMPLETED &amp; APPROVED"/>
    <s v="Yes"/>
    <d v="2025-07-19T00:00:00"/>
    <s v="\\172.28.9.34\Artefacts_T-Fiber TNOC Tracker\HELPDESK\T366"/>
    <m/>
    <m/>
    <m/>
    <m/>
    <m/>
    <m/>
    <s v="MOMHelpdesk"/>
    <s v="Helpdesk (Contact Center)"/>
    <s v="CLOSED"/>
    <m/>
    <m/>
    <m/>
    <d v="2025-07-19T00:00:00"/>
    <s v="\\172.28.9.34\Artefacts_T-Fiber TNOC Tracker\HELPDESK\T366"/>
    <m/>
    <n v="1"/>
    <x v="1"/>
  </r>
  <r>
    <n v="1707"/>
    <s v="M960"/>
    <x v="1"/>
    <d v="2024-01-24T00:00:00"/>
    <m/>
    <m/>
    <m/>
    <s v="NOC Operationalization"/>
    <s v=" "/>
    <s v="Submit package for NOC readiness, roadmaps, and sheets"/>
    <m/>
    <s v="Critical"/>
    <s v="Open"/>
    <m/>
    <s v=" "/>
    <s v=" "/>
    <s v="Closed"/>
    <s v="23-Sep-25: Approved shall be closed"/>
    <m/>
    <m/>
    <s v="Sivaprasad"/>
    <m/>
    <m/>
    <s v="COMPLETED &amp; APPROVED"/>
    <s v=" "/>
    <s v=" "/>
    <s v=" "/>
    <m/>
    <m/>
    <m/>
    <m/>
    <m/>
    <m/>
    <s v="MOMNOC Operationalization"/>
    <s v="Network"/>
    <s v="CLOSED"/>
    <m/>
    <m/>
    <m/>
    <d v="2025-09-23T00:00:00"/>
    <s v="Artefacts not Required"/>
    <m/>
    <n v="1"/>
    <x v="1"/>
  </r>
  <r>
    <n v="1708"/>
    <s v="M961"/>
    <x v="1"/>
    <d v="2024-01-24T00:00:00"/>
    <m/>
    <m/>
    <m/>
    <s v="NOC Operationalization"/>
    <s v=" "/>
    <s v="Engage OEMs till end-to-end stabilization of services"/>
    <m/>
    <s v="Critical"/>
    <s v="Open"/>
    <m/>
    <s v=" "/>
    <s v=" "/>
    <s v="Closed"/>
    <s v="23-Sep-25: Approved shall be closed"/>
    <m/>
    <m/>
    <s v="Sivaprasad"/>
    <m/>
    <m/>
    <s v="COMPLETED &amp; APPROVED"/>
    <s v=" "/>
    <s v=" "/>
    <s v=" "/>
    <m/>
    <m/>
    <m/>
    <m/>
    <m/>
    <m/>
    <s v="MOMNOC Operationalization"/>
    <s v="Network"/>
    <s v="CLOSED"/>
    <m/>
    <m/>
    <m/>
    <d v="2025-09-23T00:00:00"/>
    <s v="Artefacts not Required"/>
    <m/>
    <n v="1"/>
    <x v="1"/>
  </r>
  <r>
    <n v="1709"/>
    <s v="M962"/>
    <x v="1"/>
    <d v="2024-01-24T00:00:00"/>
    <m/>
    <m/>
    <m/>
    <s v="NOC Operationalization"/>
    <s v=" "/>
    <s v="Discuss pending points and close the final scope with T-Fiber"/>
    <m/>
    <s v="Critical"/>
    <s v="Open"/>
    <m/>
    <s v=" "/>
    <s v=" "/>
    <s v="Closed"/>
    <s v="23-Sep-25: Approved shall be closed"/>
    <m/>
    <m/>
    <s v="Sivaprasad"/>
    <m/>
    <m/>
    <s v="COMPLETED &amp; APPROVED"/>
    <s v=" "/>
    <s v=" "/>
    <s v=" "/>
    <m/>
    <m/>
    <m/>
    <m/>
    <m/>
    <m/>
    <s v="MOMNOC Operationalization"/>
    <s v="Network"/>
    <s v="CLOSED"/>
    <m/>
    <m/>
    <m/>
    <d v="2025-09-23T00:00:00"/>
    <s v="Artefacts not Required"/>
    <m/>
    <n v="1"/>
    <x v="1"/>
  </r>
  <r>
    <n v="1710"/>
    <s v="M963"/>
    <x v="1"/>
    <d v="2024-01-24T00:00:00"/>
    <m/>
    <m/>
    <m/>
    <s v="NOC Operationalization"/>
    <s v=" "/>
    <s v="Share a business continuity plan for 6 manual to automated product transitions"/>
    <m/>
    <s v="Critical"/>
    <s v="Open"/>
    <m/>
    <s v=" "/>
    <s v=" "/>
    <s v="WIP"/>
    <s v=" "/>
    <s v="L&amp;T"/>
    <s v="Sivaprasad"/>
    <s v="Sivaprasad"/>
    <m/>
    <s v="Open"/>
    <s v="WIP"/>
    <s v=" "/>
    <s v=" "/>
    <s v=" "/>
    <m/>
    <m/>
    <m/>
    <m/>
    <m/>
    <m/>
    <s v="MOMNOC Operationalization"/>
    <s v="Network"/>
    <s v="OPEN"/>
    <m/>
    <m/>
    <m/>
    <m/>
    <m/>
    <m/>
    <n v="1"/>
    <x v="0"/>
  </r>
  <r>
    <n v="1711"/>
    <s v="M964"/>
    <x v="1"/>
    <d v="2024-01-24T00:00:00"/>
    <m/>
    <m/>
    <m/>
    <s v="NOC Operationalization"/>
    <s v=" "/>
    <s v="Present NOC pre-production testing and environment plan"/>
    <m/>
    <s v="Critical"/>
    <s v="Open"/>
    <m/>
    <s v=" "/>
    <s v=" "/>
    <s v="Closed"/>
    <s v="23-Sep-25: Approved shall be closed"/>
    <m/>
    <m/>
    <s v="Sivaprasad"/>
    <m/>
    <m/>
    <s v="COMPLETED &amp; APPROVED"/>
    <s v=" "/>
    <s v=" "/>
    <s v=" "/>
    <m/>
    <m/>
    <m/>
    <m/>
    <m/>
    <m/>
    <s v="MOMNOC Operationalization"/>
    <s v="Network"/>
    <s v="CLOSED"/>
    <m/>
    <m/>
    <m/>
    <d v="2025-09-23T00:00:00"/>
    <s v="Artefacts not Required"/>
    <m/>
    <n v="1"/>
    <x v="1"/>
  </r>
  <r>
    <n v="1712"/>
    <s v="M965"/>
    <x v="1"/>
    <d v="2024-01-24T00:00:00"/>
    <m/>
    <m/>
    <m/>
    <s v="NOC Operationalization"/>
    <s v=" "/>
    <s v="Confirm list of BSS operation team members"/>
    <m/>
    <s v="Critical"/>
    <s v="Open"/>
    <m/>
    <s v=" "/>
    <s v=" "/>
    <s v="Closed"/>
    <s v="23-Sep-25: Approved shall be closed"/>
    <m/>
    <m/>
    <s v="Sivaprasad"/>
    <m/>
    <m/>
    <s v="COMPLETED &amp; APPROVED"/>
    <s v=" "/>
    <s v=" "/>
    <s v=" "/>
    <m/>
    <m/>
    <m/>
    <m/>
    <m/>
    <m/>
    <s v="MOMNOC Operationalization"/>
    <s v="Network"/>
    <s v="CLOSED"/>
    <m/>
    <m/>
    <m/>
    <d v="2025-09-23T00:00:00"/>
    <s v="Artefacts not Required"/>
    <m/>
    <n v="1"/>
    <x v="1"/>
  </r>
  <r>
    <n v="1713"/>
    <s v="M966"/>
    <x v="1"/>
    <d v="2024-01-24T00:00:00"/>
    <m/>
    <m/>
    <m/>
    <s v="WFM"/>
    <s v="NOC Operationalization"/>
    <s v="Update the GIS data and confirm its operation SOP"/>
    <m/>
    <s v="Critical"/>
    <s v="Open"/>
    <m/>
    <s v=" "/>
    <s v=" "/>
    <m/>
    <m/>
    <m/>
    <m/>
    <s v="Kaushalendra Kumar"/>
    <m/>
    <s v="Open"/>
    <s v="Open"/>
    <s v=" "/>
    <s v=" "/>
    <s v=" "/>
    <m/>
    <m/>
    <m/>
    <m/>
    <m/>
    <m/>
    <s v="MOMWFM"/>
    <s v="Applications/Tools"/>
    <s v="OPEN"/>
    <m/>
    <m/>
    <m/>
    <m/>
    <e v="#N/A"/>
    <m/>
    <n v="1"/>
    <x v="0"/>
  </r>
  <r>
    <n v="1714"/>
    <s v="M967"/>
    <x v="1"/>
    <d v="2024-01-24T00:00:00"/>
    <m/>
    <m/>
    <m/>
    <s v="NOC Operationalization"/>
    <s v=" "/>
    <s v="Deploy senior resource for managing T-Fiber helpdesk"/>
    <m/>
    <s v="Critical"/>
    <s v="Open"/>
    <m/>
    <s v=" "/>
    <s v=" "/>
    <s v="WIP"/>
    <m/>
    <s v="L&amp;T"/>
    <s v="Sivaprasad"/>
    <s v="Sivaprasad"/>
    <m/>
    <s v="Open"/>
    <s v="WIP"/>
    <s v=" "/>
    <s v=" "/>
    <s v=" "/>
    <m/>
    <m/>
    <m/>
    <m/>
    <m/>
    <m/>
    <s v="MOMNOC Operationalization"/>
    <s v="Network"/>
    <s v="OPEN"/>
    <m/>
    <m/>
    <m/>
    <m/>
    <m/>
    <m/>
    <n v="1"/>
    <x v="0"/>
  </r>
  <r>
    <n v="1715"/>
    <s v="M968"/>
    <x v="1"/>
    <d v="2024-01-24T00:00:00"/>
    <m/>
    <m/>
    <m/>
    <s v="NOC Operationalization"/>
    <s v=" "/>
    <s v="Separate helpdesk and call center desk with transition plan"/>
    <m/>
    <s v="Critical"/>
    <s v="Open"/>
    <m/>
    <s v=" "/>
    <s v=" "/>
    <s v="WIP"/>
    <s v="Only technical helpdesk in scope which is operational"/>
    <s v="T Fiber"/>
    <s v="Sanjay"/>
    <s v="Siva Kumar"/>
    <m/>
    <s v="Open"/>
    <s v="WIP"/>
    <s v=" "/>
    <s v=" "/>
    <s v=" "/>
    <m/>
    <m/>
    <m/>
    <m/>
    <m/>
    <m/>
    <s v="MOMNOC Operationalization"/>
    <s v="Network"/>
    <s v="OPEN"/>
    <m/>
    <m/>
    <m/>
    <m/>
    <m/>
    <m/>
    <n v="1"/>
    <x v="0"/>
  </r>
  <r>
    <n v="1716"/>
    <s v="M969"/>
    <x v="1"/>
    <d v="2024-01-24T00:00:00"/>
    <m/>
    <m/>
    <m/>
    <s v="NOC Operationalization"/>
    <s v=" "/>
    <s v="Arrange toll-free number and update on notification formats readiness"/>
    <m/>
    <s v="Critical"/>
    <s v="Open"/>
    <m/>
    <s v=" "/>
    <s v=" "/>
    <s v="WIP"/>
    <s v=" "/>
    <m/>
    <m/>
    <s v="Siva Kumar"/>
    <m/>
    <s v="Open"/>
    <s v="WIP"/>
    <s v=" "/>
    <s v=" "/>
    <s v=" "/>
    <m/>
    <m/>
    <m/>
    <m/>
    <m/>
    <m/>
    <s v="MOMNOC Operationalization"/>
    <s v="Network"/>
    <s v="OPEN"/>
    <m/>
    <m/>
    <m/>
    <m/>
    <m/>
    <m/>
    <n v="1"/>
    <x v="0"/>
  </r>
  <r>
    <n v="1717"/>
    <s v="M97"/>
    <x v="1"/>
    <d v="2023-08-01T00:00:00"/>
    <m/>
    <m/>
    <m/>
    <s v="Helpdesk"/>
    <s v="User Experience"/>
    <s v="Different communication channels such as SMS, WhatsApp, Email"/>
    <m/>
    <s v="Critical"/>
    <s v="Open"/>
    <m/>
    <s v=" "/>
    <s v=" "/>
    <s v="WIP"/>
    <s v="11- Sep-25: SMS and E-mail Integrated and Whatsapp existing Product will not support"/>
    <m/>
    <m/>
    <s v="Siva Kumar"/>
    <m/>
    <s v="Open"/>
    <s v="WIP"/>
    <s v=" "/>
    <s v=" "/>
    <s v=" "/>
    <m/>
    <m/>
    <m/>
    <m/>
    <m/>
    <m/>
    <s v="MOMHelpdesk"/>
    <s v="Helpdesk (Contact Center)"/>
    <s v="OPEN"/>
    <m/>
    <m/>
    <m/>
    <m/>
    <m/>
    <m/>
    <n v="1"/>
    <x v="0"/>
  </r>
  <r>
    <n v="1718"/>
    <s v="M970"/>
    <x v="1"/>
    <d v="2024-01-24T00:00:00"/>
    <m/>
    <m/>
    <m/>
    <s v="NOC Operationalization"/>
    <s v=" "/>
    <s v="Integrate WhatsApp for customer communication through calls with IVR"/>
    <m/>
    <s v="Critical"/>
    <s v="Open"/>
    <m/>
    <s v=" "/>
    <s v=" "/>
    <s v="WIP"/>
    <s v=" "/>
    <m/>
    <m/>
    <s v="Siva Kumar"/>
    <m/>
    <s v="Open"/>
    <s v="WIP"/>
    <s v=" "/>
    <s v=" "/>
    <s v=" "/>
    <m/>
    <m/>
    <m/>
    <m/>
    <m/>
    <m/>
    <s v="MOMNOC Operationalization"/>
    <s v="Network"/>
    <s v="OPEN"/>
    <m/>
    <m/>
    <m/>
    <m/>
    <m/>
    <m/>
    <n v="1"/>
    <x v="0"/>
  </r>
  <r>
    <n v="1719"/>
    <s v="M971"/>
    <x v="1"/>
    <d v="2024-01-24T00:00:00"/>
    <m/>
    <m/>
    <m/>
    <s v="NOC Operationalization"/>
    <s v=" "/>
    <s v="Provide updates on NOC progress and ensure commitment dates are met"/>
    <m/>
    <s v="Critical"/>
    <s v="Open"/>
    <m/>
    <s v=" "/>
    <s v=" "/>
    <s v="Closed"/>
    <s v="23-Sep-25: Approved shall be closed"/>
    <m/>
    <m/>
    <s v="Sivaprasad"/>
    <m/>
    <m/>
    <s v="COMPLETED &amp; APPROVED"/>
    <s v=" "/>
    <s v=" "/>
    <s v=" "/>
    <m/>
    <m/>
    <m/>
    <m/>
    <m/>
    <m/>
    <s v="MOMNOC Operationalization"/>
    <s v="Network"/>
    <s v="CLOSED"/>
    <m/>
    <m/>
    <m/>
    <d v="2025-09-23T00:00:00"/>
    <s v="Artefacts not Required"/>
    <m/>
    <n v="1"/>
    <x v="1"/>
  </r>
  <r>
    <n v="1720"/>
    <s v="M972"/>
    <x v="1"/>
    <d v="2024-01-24T00:00:00"/>
    <m/>
    <m/>
    <m/>
    <s v="NOC Operationalization"/>
    <s v=" "/>
    <s v="Deploy stable standard product for IPDR"/>
    <m/>
    <s v="Critical"/>
    <s v="Open"/>
    <m/>
    <s v=" "/>
    <s v=" "/>
    <s v="Closed"/>
    <s v="23-Sep-25: Approved shall be closed"/>
    <m/>
    <m/>
    <s v="Sivaprasad"/>
    <m/>
    <m/>
    <s v="COMPLETED &amp; APPROVED"/>
    <s v=" "/>
    <s v=" "/>
    <s v=" "/>
    <m/>
    <m/>
    <m/>
    <m/>
    <m/>
    <m/>
    <s v="MOMNOC Operationalization"/>
    <s v="Network"/>
    <s v="CLOSED"/>
    <m/>
    <m/>
    <m/>
    <d v="2025-09-23T00:00:00"/>
    <s v="Artefacts not Required"/>
    <m/>
    <n v="1"/>
    <x v="1"/>
  </r>
  <r>
    <n v="1721"/>
    <s v="M973"/>
    <x v="1"/>
    <d v="2024-01-24T00:00:00"/>
    <m/>
    <m/>
    <m/>
    <s v="NOC Operationalization"/>
    <s v=" "/>
    <s v="Ensure pre-scheduled meetings occur without SMEs absence"/>
    <m/>
    <s v="Critical"/>
    <s v="Open"/>
    <m/>
    <s v=" "/>
    <s v=" "/>
    <s v="Closed"/>
    <s v="23-Sep-25: Approved shall be closed"/>
    <m/>
    <m/>
    <s v="Sivaprasad"/>
    <m/>
    <m/>
    <s v="COMPLETED &amp; APPROVED"/>
    <s v=" "/>
    <s v=" "/>
    <s v=" "/>
    <m/>
    <m/>
    <m/>
    <m/>
    <m/>
    <m/>
    <s v="MOMNOC Operationalization"/>
    <s v="Network"/>
    <s v="CLOSED"/>
    <m/>
    <m/>
    <m/>
    <d v="2025-09-23T00:00:00"/>
    <s v="Artefacts not Required"/>
    <m/>
    <n v="1"/>
    <x v="1"/>
  </r>
  <r>
    <n v="1722"/>
    <s v="M974"/>
    <x v="1"/>
    <d v="2024-01-24T00:00:00"/>
    <m/>
    <m/>
    <m/>
    <s v="NOC Operationalization"/>
    <s v=" "/>
    <s v="Prepare NOC for review by the State IT&amp;EC Minister and PS-ITE&amp;C"/>
    <m/>
    <s v="Critical"/>
    <s v="Open"/>
    <m/>
    <s v=" "/>
    <s v=" "/>
    <s v="Closed"/>
    <s v="24-Sep-25: Closed, Meeting completed"/>
    <m/>
    <m/>
    <s v="Siva Kumar"/>
    <m/>
    <m/>
    <s v="COMPLETED &amp; APPROVED"/>
    <s v=" "/>
    <s v=" "/>
    <s v=" "/>
    <m/>
    <m/>
    <m/>
    <m/>
    <m/>
    <m/>
    <s v="MOMNOC Operationalization"/>
    <s v="Network"/>
    <s v="CLOSED"/>
    <m/>
    <m/>
    <m/>
    <d v="2025-09-24T00:00:00"/>
    <s v="Artefacts not Required"/>
    <m/>
    <n v="1"/>
    <x v="1"/>
  </r>
  <r>
    <n v="1723"/>
    <s v="M975"/>
    <x v="1"/>
    <d v="2024-01-24T00:00:00"/>
    <m/>
    <m/>
    <m/>
    <s v="NOC Operationalization"/>
    <s v=" "/>
    <s v="Project Review with 3 MSIs"/>
    <m/>
    <s v="Critical"/>
    <s v="Open"/>
    <m/>
    <s v=" "/>
    <s v=" "/>
    <s v="Closed"/>
    <s v="23-Sep-25: Approved shall be closed"/>
    <m/>
    <m/>
    <s v="Sivaprasad"/>
    <m/>
    <m/>
    <s v="COMPLETED &amp; APPROVED"/>
    <s v=" "/>
    <s v=" "/>
    <s v=" "/>
    <m/>
    <m/>
    <m/>
    <m/>
    <m/>
    <m/>
    <s v="MOMNOC Operationalization"/>
    <s v="Network"/>
    <s v="CLOSED"/>
    <m/>
    <m/>
    <m/>
    <d v="2025-09-23T00:00:00"/>
    <s v="Artefacts not Required"/>
    <m/>
    <n v="1"/>
    <x v="1"/>
  </r>
  <r>
    <n v="1724"/>
    <s v="M976"/>
    <x v="1"/>
    <d v="2024-01-24T00:00:00"/>
    <s v="P3"/>
    <m/>
    <m/>
    <s v="NOC Operationalization"/>
    <s v=" "/>
    <s v="Resource mobilization and network availability"/>
    <m/>
    <s v="Critical"/>
    <s v="Open"/>
    <m/>
    <s v=" "/>
    <s v=" "/>
    <m/>
    <s v="NOC resources available, availability report being shared"/>
    <m/>
    <m/>
    <s v="Ahmad"/>
    <m/>
    <m/>
    <s v="COMPLETED &amp; APPROVED"/>
    <s v=" "/>
    <s v=" "/>
    <s v=" "/>
    <m/>
    <m/>
    <m/>
    <m/>
    <m/>
    <m/>
    <s v="MOMNOC Operationalization"/>
    <s v="Network"/>
    <s v="CLOSED"/>
    <m/>
    <m/>
    <s v="Not related to delivery"/>
    <d v="2025-09-19T00:00:00"/>
    <s v="Artefacts not Required"/>
    <m/>
    <n v="1"/>
    <x v="1"/>
  </r>
  <r>
    <n v="1725"/>
    <s v="M977"/>
    <x v="1"/>
    <d v="2024-01-24T00:00:00"/>
    <m/>
    <m/>
    <m/>
    <s v="NOC Operationalization"/>
    <s v=" "/>
    <s v="Adoption of WFM by packages B &amp; C"/>
    <m/>
    <s v="Critical"/>
    <s v="Open"/>
    <m/>
    <s v=" "/>
    <s v=" "/>
    <s v="WIP"/>
    <s v=" "/>
    <s v="L&amp;T"/>
    <s v="Sivaprasad"/>
    <s v="Sivaprasad"/>
    <m/>
    <s v="Open"/>
    <s v="WIP"/>
    <s v=" "/>
    <s v=" "/>
    <s v=" "/>
    <m/>
    <m/>
    <m/>
    <m/>
    <m/>
    <m/>
    <s v="MOMNOC Operationalization"/>
    <s v="Network"/>
    <s v="OPEN"/>
    <m/>
    <m/>
    <m/>
    <m/>
    <m/>
    <m/>
    <n v="1"/>
    <x v="0"/>
  </r>
  <r>
    <n v="1726"/>
    <s v="M978"/>
    <x v="1"/>
    <d v="2024-01-24T00:00:00"/>
    <m/>
    <m/>
    <m/>
    <s v="Field Related"/>
    <s v=" "/>
    <s v="Implementation of Mandal rings of NoFN PH-1"/>
    <m/>
    <s v="NON-Critical"/>
    <s v="Open"/>
    <m/>
    <s v=" "/>
    <s v=" "/>
    <m/>
    <m/>
    <m/>
    <m/>
    <s v="S Kodali"/>
    <m/>
    <s v="Open"/>
    <s v="Open"/>
    <s v=" "/>
    <s v=" "/>
    <s v=" "/>
    <m/>
    <m/>
    <m/>
    <m/>
    <m/>
    <m/>
    <s v="MOMField Related"/>
    <s v="Field Related issues"/>
    <s v="OPEN"/>
    <m/>
    <m/>
    <s v="Project Team"/>
    <m/>
    <e v="#N/A"/>
    <m/>
    <n v="1"/>
    <x v="0"/>
  </r>
  <r>
    <n v="1727"/>
    <s v="M979"/>
    <x v="1"/>
    <d v="2024-01-24T00:00:00"/>
    <m/>
    <m/>
    <m/>
    <s v="NOC Operationalization"/>
    <s v=" "/>
    <s v="Restoration of social welfare and tribal welfare schools to service"/>
    <m/>
    <s v="Critical"/>
    <s v="Open"/>
    <m/>
    <s v=" "/>
    <s v=" "/>
    <s v="Closed"/>
    <s v="23-Sep-25: Approved shall be closed"/>
    <m/>
    <m/>
    <s v="Sivaprasad"/>
    <m/>
    <m/>
    <s v="COMPLETED &amp; APPROVED"/>
    <s v=" "/>
    <s v=" "/>
    <s v=" "/>
    <m/>
    <m/>
    <m/>
    <m/>
    <m/>
    <m/>
    <s v="MOMNOC Operationalization"/>
    <s v="Network"/>
    <s v="CLOSED"/>
    <m/>
    <m/>
    <m/>
    <d v="2025-09-23T00:00:00"/>
    <s v="Artefacts not Required"/>
    <m/>
    <n v="1"/>
    <x v="1"/>
  </r>
  <r>
    <n v="1728"/>
    <s v="M98"/>
    <x v="1"/>
    <d v="2023-08-01T00:00:00"/>
    <m/>
    <m/>
    <m/>
    <s v="Helpdesk"/>
    <s v="Dashboards"/>
    <s v="Categorization of Incoming Queries"/>
    <m/>
    <s v="Critical"/>
    <s v="Open"/>
    <m/>
    <s v=" "/>
    <s v=" "/>
    <s v="WIP"/>
    <s v="11- Sep-25: Available in Neox Application"/>
    <m/>
    <m/>
    <s v="Siva Kumar"/>
    <m/>
    <s v="Open"/>
    <s v="WIP"/>
    <s v=" "/>
    <s v=" "/>
    <s v=" "/>
    <m/>
    <m/>
    <m/>
    <m/>
    <m/>
    <m/>
    <s v="MOMHelpdesk"/>
    <s v="Helpdesk (Contact Center)"/>
    <s v="OPEN"/>
    <m/>
    <m/>
    <m/>
    <m/>
    <m/>
    <m/>
    <n v="1"/>
    <x v="0"/>
  </r>
  <r>
    <n v="1729"/>
    <s v="M980"/>
    <x v="1"/>
    <d v="2024-01-24T00:00:00"/>
    <m/>
    <m/>
    <m/>
    <s v="Field Related"/>
    <s v=" "/>
    <s v="Complete all GI connectivity before March '24"/>
    <m/>
    <s v="Critical"/>
    <s v="Open"/>
    <m/>
    <s v=" "/>
    <s v=" "/>
    <m/>
    <m/>
    <m/>
    <m/>
    <s v="S Kodali"/>
    <m/>
    <s v="Open"/>
    <s v="Open"/>
    <s v=" "/>
    <s v=" "/>
    <s v=" "/>
    <m/>
    <m/>
    <m/>
    <m/>
    <m/>
    <m/>
    <s v="MOMField Related"/>
    <s v="Field Related issues"/>
    <s v="OPEN"/>
    <m/>
    <m/>
    <s v="Project Team"/>
    <m/>
    <s v="Artefacts to be uploaded"/>
    <m/>
    <n v="1"/>
    <x v="0"/>
  </r>
  <r>
    <n v="1730"/>
    <s v="M981"/>
    <x v="1"/>
    <d v="2024-01-24T00:00:00"/>
    <m/>
    <m/>
    <m/>
    <s v="NOC Operationalization"/>
    <s v=" "/>
    <s v="Focus on top 4 network readiness priorities"/>
    <m/>
    <s v="Critical"/>
    <s v="Open"/>
    <m/>
    <s v=" "/>
    <s v=" "/>
    <s v="Closed"/>
    <s v="23-Sep-25: Approved shall be closed"/>
    <m/>
    <m/>
    <s v="Sivaprasad"/>
    <m/>
    <m/>
    <s v="COMPLETED &amp; APPROVED"/>
    <s v=" "/>
    <s v=" "/>
    <s v=" "/>
    <m/>
    <m/>
    <m/>
    <m/>
    <m/>
    <m/>
    <s v="MOMNOC Operationalization"/>
    <s v="Network"/>
    <s v="CLOSED"/>
    <m/>
    <m/>
    <m/>
    <d v="2025-09-23T00:00:00"/>
    <s v="Artefacts not Required"/>
    <m/>
    <n v="1"/>
    <x v="1"/>
  </r>
  <r>
    <n v="1731"/>
    <s v="M982"/>
    <x v="1"/>
    <d v="2024-01-25T00:00:00"/>
    <m/>
    <m/>
    <m/>
    <s v="WFM"/>
    <s v="NOC Operationalization"/>
    <s v="WFM Patrolling App Demo"/>
    <m/>
    <s v="Critical"/>
    <s v="Open"/>
    <m/>
    <s v=" "/>
    <s v=" "/>
    <m/>
    <m/>
    <m/>
    <m/>
    <s v="Kaushalendra Kumar"/>
    <m/>
    <s v="Open"/>
    <s v="Open"/>
    <s v=" "/>
    <s v=" "/>
    <s v=" "/>
    <m/>
    <m/>
    <m/>
    <m/>
    <m/>
    <m/>
    <s v="MOMWFM"/>
    <s v="Applications/Tools"/>
    <s v="OPEN"/>
    <m/>
    <m/>
    <m/>
    <m/>
    <e v="#N/A"/>
    <m/>
    <n v="1"/>
    <x v="0"/>
  </r>
  <r>
    <n v="1732"/>
    <s v="M983"/>
    <x v="1"/>
    <d v="2024-01-25T00:00:00"/>
    <m/>
    <m/>
    <m/>
    <s v="WFM"/>
    <s v="NOC Operationalization"/>
    <s v="Complete WFM-OSS integration"/>
    <m/>
    <s v="Critical"/>
    <s v="Open"/>
    <m/>
    <s v=" "/>
    <s v=" "/>
    <m/>
    <m/>
    <m/>
    <m/>
    <s v="Kaushalendra Kumar"/>
    <m/>
    <s v="Open"/>
    <s v="Open"/>
    <s v=" "/>
    <s v=" "/>
    <s v=" "/>
    <m/>
    <m/>
    <m/>
    <m/>
    <m/>
    <m/>
    <s v="MOMWFM"/>
    <s v="Applications/Tools"/>
    <s v="OPEN"/>
    <m/>
    <m/>
    <m/>
    <m/>
    <e v="#N/A"/>
    <m/>
    <n v="1"/>
    <x v="0"/>
  </r>
  <r>
    <n v="1733"/>
    <s v="M984"/>
    <x v="1"/>
    <d v="2024-01-25T00:00:00"/>
    <m/>
    <m/>
    <m/>
    <s v="NOC Operationalization"/>
    <s v=" "/>
    <s v="Submit solution document for PoP RFS"/>
    <m/>
    <s v="Critical"/>
    <s v="Open"/>
    <m/>
    <s v=" "/>
    <s v=" "/>
    <s v="Closed"/>
    <s v="23-Sep-25: Approved shall be closed"/>
    <m/>
    <m/>
    <s v="Sivaprasad"/>
    <m/>
    <m/>
    <s v="COMPLETED &amp; APPROVED"/>
    <s v=" "/>
    <s v=" "/>
    <s v=" "/>
    <m/>
    <m/>
    <m/>
    <m/>
    <m/>
    <m/>
    <s v="MOMNOC Operationalization"/>
    <s v="Network"/>
    <s v="CLOSED"/>
    <m/>
    <m/>
    <m/>
    <d v="2025-09-23T00:00:00"/>
    <s v="Artefacts not Required"/>
    <m/>
    <n v="1"/>
    <x v="1"/>
  </r>
  <r>
    <n v="1734"/>
    <s v="M985"/>
    <x v="1"/>
    <d v="2024-01-25T00:00:00"/>
    <m/>
    <m/>
    <m/>
    <s v="WFM"/>
    <s v="NOC Operationalization"/>
    <s v="Understand use cases of WFM integration with BSS"/>
    <m/>
    <s v="Critical"/>
    <s v="Open"/>
    <m/>
    <s v=" "/>
    <s v=" "/>
    <m/>
    <m/>
    <m/>
    <m/>
    <s v="Kaushalendra Kumar"/>
    <m/>
    <m/>
    <s v="CLOSURE REVIEW PENDING "/>
    <s v=" "/>
    <s v=" "/>
    <s v=" "/>
    <m/>
    <m/>
    <m/>
    <m/>
    <m/>
    <m/>
    <s v="MOMWFM"/>
    <s v="Applications/Tools"/>
    <s v="OPEN"/>
    <m/>
    <m/>
    <m/>
    <m/>
    <m/>
    <m/>
    <n v="1"/>
    <x v="2"/>
  </r>
  <r>
    <n v="1735"/>
    <s v="M986"/>
    <x v="1"/>
    <d v="2024-01-25T00:00:00"/>
    <m/>
    <s v="OSS"/>
    <s v="OSS"/>
    <s v="OSS"/>
    <s v=" "/>
    <s v="Complete Fault Management and Trouble Ticketing"/>
    <m/>
    <s v="Critical"/>
    <s v="Open"/>
    <m/>
    <s v=" "/>
    <s v=" "/>
    <m/>
    <m/>
    <m/>
    <m/>
    <s v="Suresh Pawar"/>
    <m/>
    <m/>
    <s v="CLOSURE REVIEW PENDING "/>
    <s v=" "/>
    <s v=" "/>
    <s v=" "/>
    <m/>
    <m/>
    <m/>
    <m/>
    <m/>
    <m/>
    <s v="MOMOSS"/>
    <s v="Applications/Tools"/>
    <s v="OPEN"/>
    <s v="COMPLETED"/>
    <n v="0"/>
    <m/>
    <m/>
    <m/>
    <m/>
    <n v="1"/>
    <x v="2"/>
  </r>
  <r>
    <n v="1736"/>
    <s v="M987"/>
    <x v="1"/>
    <d v="2024-01-25T00:00:00"/>
    <m/>
    <m/>
    <m/>
    <s v="WFM"/>
    <s v="NOC Operationalization"/>
    <s v="Clarify GIS vs WFM mobile app usage"/>
    <m/>
    <s v="Critical"/>
    <s v="Open"/>
    <m/>
    <s v=" "/>
    <s v=" "/>
    <m/>
    <m/>
    <m/>
    <m/>
    <s v="Kaushalendra Kumar"/>
    <m/>
    <s v="Open"/>
    <s v="Open"/>
    <s v=" "/>
    <s v=" "/>
    <s v=" "/>
    <m/>
    <m/>
    <m/>
    <m/>
    <m/>
    <m/>
    <s v="MOMWFM"/>
    <s v="Applications/Tools"/>
    <s v="OPEN"/>
    <m/>
    <m/>
    <m/>
    <m/>
    <e v="#N/A"/>
    <m/>
    <n v="1"/>
    <x v="0"/>
  </r>
  <r>
    <n v="1737"/>
    <s v="M988"/>
    <x v="1"/>
    <d v="2024-01-25T00:00:00"/>
    <m/>
    <m/>
    <m/>
    <s v="WFM"/>
    <s v="NOC Operationalization"/>
    <s v="Submit the NDA signed between L&amp;T and M/S Lepton"/>
    <m/>
    <s v="Critical"/>
    <s v="Open"/>
    <m/>
    <s v=" "/>
    <s v=" "/>
    <m/>
    <m/>
    <m/>
    <m/>
    <s v="Kaushalendra Kumar"/>
    <m/>
    <m/>
    <s v="CLOSURE REVIEW PENDING "/>
    <s v=" "/>
    <s v=" "/>
    <s v=" "/>
    <m/>
    <m/>
    <m/>
    <m/>
    <m/>
    <m/>
    <s v="MOMWFM"/>
    <s v="Applications/Tools"/>
    <s v="OPEN"/>
    <m/>
    <m/>
    <m/>
    <m/>
    <m/>
    <m/>
    <n v="1"/>
    <x v="2"/>
  </r>
  <r>
    <n v="1738"/>
    <s v="M989"/>
    <x v="1"/>
    <d v="2024-01-25T00:00:00"/>
    <m/>
    <m/>
    <m/>
    <s v="Security &amp; Regulatory Compliance"/>
    <s v="NOC Operationalization"/>
    <s v="Ensure API security measures"/>
    <m/>
    <s v="Critical"/>
    <s v="Open"/>
    <m/>
    <s v=" "/>
    <s v=" "/>
    <m/>
    <s v="Applicationer has been asked to collect from Developers"/>
    <m/>
    <m/>
    <s v="Sarmendra"/>
    <m/>
    <s v="Open"/>
    <s v="Open"/>
    <s v=" "/>
    <s v=" "/>
    <s v=" "/>
    <m/>
    <m/>
    <m/>
    <m/>
    <m/>
    <m/>
    <s v="MOMSecurity &amp; Regulatory Compliance"/>
    <s v="Security"/>
    <s v="OPEN"/>
    <m/>
    <m/>
    <m/>
    <m/>
    <e v="#N/A"/>
    <m/>
    <n v="1"/>
    <x v="0"/>
  </r>
  <r>
    <n v="1739"/>
    <s v="M99"/>
    <x v="1"/>
    <d v="2023-08-01T00:00:00"/>
    <m/>
    <m/>
    <m/>
    <s v="Helpdesk"/>
    <s v="User Experience"/>
    <s v="Bilingual IVR"/>
    <m/>
    <s v="Critical"/>
    <s v="Open"/>
    <m/>
    <s v=" "/>
    <s v=" "/>
    <s v="Closed"/>
    <s v="24-Sep-25: Now its in 3 Languages"/>
    <m/>
    <m/>
    <s v="Siva Kumar"/>
    <m/>
    <m/>
    <s v="COMPLETED &amp; APPROVED"/>
    <s v=" "/>
    <s v=" "/>
    <s v=" "/>
    <m/>
    <m/>
    <m/>
    <m/>
    <m/>
    <m/>
    <s v="MOMHelpdesk"/>
    <s v="Helpdesk (Contact Center)"/>
    <s v="CLOSED"/>
    <m/>
    <m/>
    <m/>
    <d v="2025-09-24T00:00:00"/>
    <s v="\\172.28.9.34\Artefacts_T-Fiber TNOC Tracker\HELPDESK\M121,170,99,726"/>
    <m/>
    <n v="1"/>
    <x v="1"/>
  </r>
  <r>
    <n v="1740"/>
    <s v="M990"/>
    <x v="1"/>
    <d v="2024-01-25T00:00:00"/>
    <m/>
    <s v="OSS"/>
    <s v="OSS"/>
    <s v="OSS"/>
    <s v=" "/>
    <s v="Submit sample dashboards/reports"/>
    <m/>
    <s v="Critical"/>
    <s v="Open"/>
    <m/>
    <s v=" "/>
    <s v=" "/>
    <m/>
    <m/>
    <m/>
    <m/>
    <s v="Suresh Pawar"/>
    <m/>
    <m/>
    <s v="CLOSURE REVIEW PENDING "/>
    <s v=" "/>
    <s v=" "/>
    <s v=" "/>
    <m/>
    <m/>
    <m/>
    <m/>
    <m/>
    <m/>
    <s v="MOMOSS"/>
    <s v="Applications/Tools"/>
    <s v="OPEN"/>
    <s v="COMPLETED"/>
    <n v="0"/>
    <m/>
    <m/>
    <m/>
    <m/>
    <n v="1"/>
    <x v="2"/>
  </r>
  <r>
    <n v="1741"/>
    <s v="M991"/>
    <x v="1"/>
    <d v="2024-01-25T00:00:00"/>
    <s v="P3"/>
    <m/>
    <m/>
    <s v="NOC Operationalization"/>
    <s v=" "/>
    <s v="Provide Operations Handbook document forms"/>
    <m/>
    <s v="Critical"/>
    <s v="Open"/>
    <m/>
    <s v=" "/>
    <s v=" "/>
    <m/>
    <s v=" "/>
    <m/>
    <m/>
    <s v="Ahmad"/>
    <d v="2025-10-07T00:00:00"/>
    <s v="Open"/>
    <s v="Open"/>
    <s v=" "/>
    <s v=" "/>
    <s v=" "/>
    <m/>
    <m/>
    <m/>
    <m/>
    <m/>
    <m/>
    <s v="MOMNOC Operationalization"/>
    <s v="Network"/>
    <s v="OPEN"/>
    <m/>
    <m/>
    <s v="Documentation"/>
    <m/>
    <e v="#N/A"/>
    <m/>
    <n v="1"/>
    <x v="0"/>
  </r>
  <r>
    <n v="1742"/>
    <s v="M992"/>
    <x v="1"/>
    <d v="2024-01-25T00:00:00"/>
    <m/>
    <m/>
    <m/>
    <s v="NOC Operationalization"/>
    <s v=" "/>
    <s v="Clarify attendance watermarking feature"/>
    <m/>
    <s v="Critical"/>
    <s v="Open"/>
    <m/>
    <s v=" "/>
    <s v=" "/>
    <s v="Closed"/>
    <s v="23-Sep-25: Approved shall be closed"/>
    <m/>
    <m/>
    <s v="Sivaprasad"/>
    <m/>
    <m/>
    <s v="COMPLETED &amp; APPROVED"/>
    <s v=" "/>
    <s v=" "/>
    <s v=" "/>
    <m/>
    <m/>
    <m/>
    <m/>
    <m/>
    <m/>
    <s v="MOMNOC Operationalization"/>
    <s v="Network"/>
    <s v="CLOSED"/>
    <m/>
    <m/>
    <m/>
    <d v="2025-09-23T00:00:00"/>
    <s v="Artefacts not Required"/>
    <m/>
    <n v="1"/>
    <x v="1"/>
  </r>
  <r>
    <n v="1743"/>
    <s v="M993"/>
    <x v="1"/>
    <d v="2024-01-25T00:00:00"/>
    <m/>
    <m/>
    <m/>
    <s v="NOC Operationalization"/>
    <s v=" "/>
    <s v="Schedule weekly training for patrollers"/>
    <m/>
    <s v="Critical"/>
    <s v="Open"/>
    <m/>
    <s v=" "/>
    <s v=" "/>
    <s v="Closed"/>
    <s v="23-Sep-25: Approved shall be closed"/>
    <m/>
    <m/>
    <s v="Sivaprasad"/>
    <m/>
    <m/>
    <s v="COMPLETED &amp; APPROVED"/>
    <s v=" "/>
    <s v=" "/>
    <s v=" "/>
    <m/>
    <m/>
    <m/>
    <m/>
    <m/>
    <m/>
    <s v="MOMNOC Operationalization"/>
    <s v="Network"/>
    <s v="CLOSED"/>
    <m/>
    <m/>
    <m/>
    <d v="2025-09-23T00:00:00"/>
    <s v="Artefacts not Required"/>
    <m/>
    <n v="1"/>
    <x v="1"/>
  </r>
  <r>
    <n v="1744"/>
    <s v="M994"/>
    <x v="1"/>
    <d v="2024-01-25T00:00:00"/>
    <m/>
    <m/>
    <m/>
    <s v="NOC Operationalization"/>
    <s v=" "/>
    <s v="Update on previous MoM action items"/>
    <m/>
    <s v="Critical"/>
    <s v="Open"/>
    <m/>
    <s v=" "/>
    <s v=" "/>
    <s v="Closed"/>
    <s v="23-Sep-25: Approved shall be closed"/>
    <m/>
    <m/>
    <s v="Sivaprasad"/>
    <m/>
    <m/>
    <s v="COMPLETED &amp; APPROVED"/>
    <s v=" "/>
    <s v=" "/>
    <s v=" "/>
    <m/>
    <m/>
    <m/>
    <m/>
    <m/>
    <m/>
    <s v="MOMNOC Operationalization"/>
    <s v="Network"/>
    <s v="CLOSED"/>
    <m/>
    <m/>
    <m/>
    <d v="2025-09-23T00:00:00"/>
    <s v="Artefacts not Required"/>
    <m/>
    <n v="1"/>
    <x v="1"/>
  </r>
  <r>
    <n v="1745"/>
    <s v="M995"/>
    <x v="1"/>
    <d v="2024-01-25T00:00:00"/>
    <m/>
    <m/>
    <m/>
    <s v="BSS"/>
    <s v=" "/>
    <s v="Continue defining logic for Dark Fiber and GI-BB products"/>
    <m/>
    <s v="Critical"/>
    <s v="Open"/>
    <m/>
    <s v=" "/>
    <s v=" "/>
    <m/>
    <s v=" "/>
    <m/>
    <m/>
    <s v="Manoj Nibrad"/>
    <m/>
    <s v="Open"/>
    <s v="Open"/>
    <s v=" "/>
    <s v=" "/>
    <s v=" "/>
    <m/>
    <m/>
    <m/>
    <m/>
    <m/>
    <m/>
    <s v="MOMBSS"/>
    <s v="Applications/Tools"/>
    <s v="OPEN"/>
    <m/>
    <m/>
    <m/>
    <m/>
    <e v="#N/A"/>
    <m/>
    <n v="1"/>
    <x v="0"/>
  </r>
  <r>
    <n v="1746"/>
    <s v="M996"/>
    <x v="1"/>
    <d v="2024-01-25T00:00:00"/>
    <m/>
    <m/>
    <m/>
    <s v="WFM"/>
    <s v="NOC Operationalization"/>
    <s v="Dry run and operationalize three routes for testing WFM with actual data"/>
    <m/>
    <s v="Critical"/>
    <s v="Open"/>
    <m/>
    <s v=" "/>
    <s v=" "/>
    <m/>
    <m/>
    <m/>
    <m/>
    <s v="Kaushalendra Kumar"/>
    <m/>
    <m/>
    <s v="CLOSURE REVIEW PENDING "/>
    <s v=" "/>
    <s v=" "/>
    <s v=" "/>
    <m/>
    <m/>
    <m/>
    <m/>
    <m/>
    <m/>
    <s v="MOMWFM"/>
    <s v="Applications/Tools"/>
    <s v="OPEN"/>
    <m/>
    <m/>
    <m/>
    <m/>
    <m/>
    <m/>
    <n v="1"/>
    <x v="2"/>
  </r>
  <r>
    <n v="1747"/>
    <s v="M997"/>
    <x v="1"/>
    <d v="2024-01-25T00:00:00"/>
    <m/>
    <m/>
    <m/>
    <s v="Field Related"/>
    <s v=" "/>
    <s v="Improve resource mobilization &amp; achieve 65% network availability"/>
    <m/>
    <s v="NON-Critical"/>
    <s v="Open"/>
    <m/>
    <s v=" "/>
    <s v=" "/>
    <m/>
    <m/>
    <m/>
    <m/>
    <s v="S Kodali"/>
    <m/>
    <s v="Open"/>
    <s v="Open"/>
    <s v=" "/>
    <s v=" "/>
    <s v=" "/>
    <m/>
    <m/>
    <m/>
    <m/>
    <m/>
    <m/>
    <s v="MOMField Related"/>
    <s v="Field Related issues"/>
    <s v="OPEN"/>
    <m/>
    <m/>
    <s v="Project Team"/>
    <m/>
    <e v="#N/A"/>
    <m/>
    <n v="1"/>
    <x v="0"/>
  </r>
  <r>
    <n v="1748"/>
    <s v="M998"/>
    <x v="1"/>
    <d v="2024-01-25T00:00:00"/>
    <m/>
    <m/>
    <m/>
    <s v="Field Related"/>
    <s v=" "/>
    <s v="Engage partners for O&amp;M resources augmentation and ensure active spares availability"/>
    <m/>
    <s v="NON-Critical"/>
    <s v="Open"/>
    <m/>
    <s v=" "/>
    <s v=" "/>
    <m/>
    <m/>
    <m/>
    <m/>
    <s v="S Kodali"/>
    <m/>
    <s v="Open"/>
    <s v="Open"/>
    <s v=" "/>
    <s v=" "/>
    <s v=" "/>
    <m/>
    <m/>
    <m/>
    <m/>
    <m/>
    <m/>
    <s v="MOMField Related"/>
    <s v="Field Related issues"/>
    <s v="OPEN"/>
    <m/>
    <m/>
    <s v="O&amp;M Team"/>
    <m/>
    <e v="#N/A"/>
    <m/>
    <n v="1"/>
    <x v="0"/>
  </r>
  <r>
    <n v="1749"/>
    <s v="M999"/>
    <x v="1"/>
    <d v="2024-01-25T00:00:00"/>
    <m/>
    <m/>
    <m/>
    <s v="Field Related"/>
    <s v=" "/>
    <s v="Deploy committed resources and achieve network availability"/>
    <m/>
    <s v="NON-Critical"/>
    <s v="Open"/>
    <m/>
    <s v=" "/>
    <s v=" "/>
    <m/>
    <m/>
    <m/>
    <m/>
    <s v="S Kodali"/>
    <m/>
    <s v="Open"/>
    <s v="Open"/>
    <s v=" "/>
    <s v=" "/>
    <s v=" "/>
    <m/>
    <m/>
    <m/>
    <m/>
    <m/>
    <m/>
    <s v="MOMField Related"/>
    <s v="Field Related issues"/>
    <s v="OPEN"/>
    <m/>
    <m/>
    <s v="O&amp;M Team"/>
    <m/>
    <e v="#N/A"/>
    <m/>
    <n v="1"/>
    <x v="0"/>
  </r>
  <r>
    <n v="1750"/>
    <s v="NOC1"/>
    <x v="2"/>
    <s v="NA"/>
    <m/>
    <s v="OSS"/>
    <s v="OSS"/>
    <s v="OSS"/>
    <s v="DC"/>
    <s v="DC Active Infra uptime &amp; SLA Daily"/>
    <m/>
    <s v="Critical"/>
    <s v=" "/>
    <m/>
    <s v="HPSM"/>
    <s v="Incident Management"/>
    <m/>
    <m/>
    <m/>
    <m/>
    <s v="Suresh Pawar"/>
    <m/>
    <s v="Open"/>
    <s v="Open"/>
    <s v=" "/>
    <s v=" "/>
    <s v=" "/>
    <m/>
    <m/>
    <m/>
    <m/>
    <m/>
    <m/>
    <s v="NOCOSS"/>
    <s v="Applications/Tools"/>
    <s v="OPEN"/>
    <s v="OPEN"/>
    <n v="0"/>
    <m/>
    <m/>
    <e v="#N/A"/>
    <m/>
    <n v="1"/>
    <x v="0"/>
  </r>
  <r>
    <n v="1751"/>
    <s v="NOC10"/>
    <x v="2"/>
    <s v="NA"/>
    <m/>
    <s v="OSS"/>
    <s v="OSS"/>
    <s v="OSS"/>
    <s v="DC"/>
    <s v="DC Passive infra uptime &amp; SLA Weekly"/>
    <m/>
    <s v="Critical"/>
    <s v=" "/>
    <m/>
    <s v="HPSM"/>
    <s v="Incident Management"/>
    <m/>
    <m/>
    <m/>
    <m/>
    <s v="Suresh Pawar"/>
    <m/>
    <m/>
    <s v="CLOSURE REVIEW PENDING "/>
    <s v=" "/>
    <s v=" "/>
    <s v=" "/>
    <m/>
    <m/>
    <m/>
    <m/>
    <m/>
    <m/>
    <s v="NOCOSS"/>
    <s v="Applications/Tools"/>
    <s v="OPEN"/>
    <s v="COMPLETED"/>
    <n v="0"/>
    <m/>
    <m/>
    <e v="#N/A"/>
    <m/>
    <n v="1"/>
    <x v="2"/>
  </r>
  <r>
    <n v="1752"/>
    <s v="NOC100"/>
    <x v="2"/>
    <s v="NA"/>
    <m/>
    <m/>
    <m/>
    <s v="GPON"/>
    <s v="OSS"/>
    <s v="Governenmnet Institutions ( GI ) links delivery. Preparation and publishing of KPI Daily"/>
    <m/>
    <s v="Critical"/>
    <s v="Open"/>
    <m/>
    <s v="NNMI"/>
    <s v="NPS"/>
    <m/>
    <s v="OPEN-DEPENDENT"/>
    <m/>
    <m/>
    <s v="Suresh Pawar"/>
    <m/>
    <s v="Open"/>
    <s v="Open"/>
    <s v=" "/>
    <s v=" "/>
    <s v=" "/>
    <m/>
    <m/>
    <m/>
    <m/>
    <m/>
    <m/>
    <s v="NOCGPON"/>
    <s v="Applications/Tools"/>
    <s v="OPEN"/>
    <s v="OPEN-DEPENDENT"/>
    <n v="0"/>
    <m/>
    <m/>
    <e v="#N/A"/>
    <m/>
    <n v="1"/>
    <x v="0"/>
  </r>
  <r>
    <n v="1753"/>
    <s v="NOC101"/>
    <x v="2"/>
    <s v="NA"/>
    <m/>
    <m/>
    <m/>
    <s v="GPON"/>
    <s v="OSS"/>
    <s v="Governenmnet Institutions ( GI ) links delivery. Preparation and publishing of KPI Weekly"/>
    <m/>
    <s v="Critical"/>
    <s v="Open"/>
    <m/>
    <s v="NNMI"/>
    <s v="NPS"/>
    <m/>
    <s v="OPEN-DEPENDENT"/>
    <m/>
    <m/>
    <s v="Suresh Pawar"/>
    <m/>
    <s v="Open"/>
    <s v="Open"/>
    <s v=" "/>
    <s v=" "/>
    <s v=" "/>
    <m/>
    <m/>
    <m/>
    <m/>
    <m/>
    <m/>
    <s v="NOCGPON"/>
    <s v="Applications/Tools"/>
    <s v="OPEN"/>
    <s v="OPEN-DEPENDENT"/>
    <n v="0"/>
    <m/>
    <m/>
    <e v="#N/A"/>
    <m/>
    <n v="1"/>
    <x v="0"/>
  </r>
  <r>
    <n v="1754"/>
    <s v="NOC102"/>
    <x v="2"/>
    <s v="NA"/>
    <m/>
    <m/>
    <m/>
    <s v="GPON"/>
    <s v="OSS"/>
    <s v="Governenmnet Institutions ( GI ) links delivery. Preparation and publishing of KPI Monthly"/>
    <m/>
    <s v="Critical"/>
    <s v="Open"/>
    <m/>
    <s v="NNMI"/>
    <s v="NPS"/>
    <m/>
    <s v="OPEN-DEPENDENT"/>
    <m/>
    <m/>
    <s v="Suresh Pawar"/>
    <m/>
    <s v="Open"/>
    <s v="Open"/>
    <s v=" "/>
    <s v=" "/>
    <s v=" "/>
    <m/>
    <m/>
    <m/>
    <m/>
    <m/>
    <m/>
    <s v="NOCGPON"/>
    <s v="Applications/Tools"/>
    <s v="OPEN"/>
    <s v="OPEN-DEPENDENT"/>
    <n v="0"/>
    <m/>
    <m/>
    <e v="#N/A"/>
    <m/>
    <n v="1"/>
    <x v="0"/>
  </r>
  <r>
    <n v="1755"/>
    <s v="NOC103"/>
    <x v="2"/>
    <s v="NA"/>
    <m/>
    <m/>
    <m/>
    <s v="GPON"/>
    <s v="OSS"/>
    <s v="Governenmnet Institutions ( GI ) links delivery. Preparation and publishing of KPI (Selective from and to dates)"/>
    <m/>
    <s v="Critical"/>
    <s v="Open"/>
    <m/>
    <s v="NNMI"/>
    <s v="NPS"/>
    <m/>
    <s v="OPEN-DEPENDENT"/>
    <m/>
    <m/>
    <s v="Suresh Pawar"/>
    <m/>
    <s v="Open"/>
    <s v="Open"/>
    <s v=" "/>
    <s v=" "/>
    <s v=" "/>
    <m/>
    <m/>
    <m/>
    <m/>
    <m/>
    <m/>
    <s v="NOCGPON"/>
    <s v="Applications/Tools"/>
    <s v="OPEN"/>
    <s v="OPEN-DEPENDENT"/>
    <n v="0"/>
    <m/>
    <m/>
    <e v="#N/A"/>
    <m/>
    <n v="1"/>
    <x v="0"/>
  </r>
  <r>
    <n v="1756"/>
    <s v="NOC104"/>
    <x v="2"/>
    <s v="NA"/>
    <m/>
    <m/>
    <m/>
    <s v="GPON"/>
    <s v="OSS"/>
    <s v="Published GP Network uptime (like, total scope, litup count and availability according to the category) Daily"/>
    <m/>
    <s v="Critical"/>
    <s v="Completed"/>
    <m/>
    <s v="HPSM"/>
    <s v="Incident Management"/>
    <m/>
    <m/>
    <m/>
    <m/>
    <s v="Suresh Pawar"/>
    <m/>
    <m/>
    <s v="CLOSURE REVIEW PENDING "/>
    <s v=" "/>
    <s v=" "/>
    <s v=" "/>
    <m/>
    <m/>
    <m/>
    <m/>
    <m/>
    <m/>
    <s v="NOCGPON"/>
    <s v="Applications/Tools"/>
    <s v="OPEN"/>
    <s v="CLOSURE REVIEW PENDING "/>
    <n v="0"/>
    <m/>
    <m/>
    <m/>
    <m/>
    <n v="1"/>
    <x v="2"/>
  </r>
  <r>
    <n v="1757"/>
    <s v="NOC105"/>
    <x v="2"/>
    <s v="NA"/>
    <m/>
    <m/>
    <m/>
    <s v="GPON"/>
    <s v="OSS"/>
    <s v="Published GP Network uptime (like, total scope, litup count and availability according to the category) Weekly"/>
    <m/>
    <s v="Critical"/>
    <s v="Open"/>
    <m/>
    <s v="HPSM"/>
    <s v="Incident Management"/>
    <m/>
    <s v="26-Sep-2025: _x000a_GPON , DWDM, Routers, switches and UPS we can take monthly and Daily reports from UOC._x000a__x000a_For UPS, Routers and switches we can take hourly, weekly, monthly on demand and any selective period basis from NNMI._x000a__x000a_L&amp;T conveyed that, As per the agreed scope of work between L&amp;T, TFiber, HP and OT this hourly and weekly granuality not given in the scope, also availability based on alarm._x000a__x000a_As per the confirmation from Manoj L&amp;T, The existing tool can only give daily and monthly reports only. Apart from that the system doesn't have capabilities to generate other reports._x000a__x000a_Vigility need to co-ordinate with OEM and confirm the feasibility."/>
    <m/>
    <m/>
    <s v="Suresh Pawar"/>
    <m/>
    <s v="Open"/>
    <s v="Open"/>
    <s v=" "/>
    <s v=" "/>
    <s v=" "/>
    <m/>
    <m/>
    <m/>
    <m/>
    <m/>
    <m/>
    <s v="NOCGPON"/>
    <s v="Applications/Tools"/>
    <s v="OPEN"/>
    <s v="NOT-FEASIBLE"/>
    <s v="26-Sep-2025: _x000a_GPON , DWDM, Routers, switches and UPS we can take monthly and Daily reports from UOC._x000a_For UPS, Routers and switches we can take hourly, weekly, monthly on demand and any selective period basis from NNMI._x000a_L&amp;T conveyed that, As per the agreed scope of work between L&amp;T, TFiber, HP and OT this hourly and weekly granuality not given in the scope, also availability based on alarm._x000a__x000a_As per the confirmation from Manoj L&amp;T, The existing tool can only give daily and monthly reports only. Apart from that the system doesn't have capabilities to generate other reports._x000a_Vigility need to co-ordinate with OEM and confirm the feasibility."/>
    <m/>
    <m/>
    <m/>
    <m/>
    <n v="1"/>
    <x v="0"/>
  </r>
  <r>
    <n v="1758"/>
    <s v="NOC106"/>
    <x v="2"/>
    <s v="NA"/>
    <m/>
    <m/>
    <m/>
    <s v="GPON"/>
    <s v="OSS"/>
    <s v="Published GP Network uptime (like, total scope, litup count and availability according to the category) Monthly"/>
    <m/>
    <s v="Critical"/>
    <s v="Completed"/>
    <m/>
    <s v="HPSM"/>
    <s v="Incident Management"/>
    <m/>
    <m/>
    <m/>
    <m/>
    <s v="Suresh Pawar"/>
    <m/>
    <m/>
    <s v="CLOSURE REVIEW PENDING "/>
    <s v=" "/>
    <s v=" "/>
    <s v=" "/>
    <m/>
    <m/>
    <m/>
    <m/>
    <m/>
    <m/>
    <s v="NOCGPON"/>
    <s v="Applications/Tools"/>
    <s v="OPEN"/>
    <s v="CLOSURE REVIEW PENDING "/>
    <n v="0"/>
    <m/>
    <m/>
    <m/>
    <m/>
    <n v="1"/>
    <x v="2"/>
  </r>
  <r>
    <n v="1759"/>
    <s v="NOC107"/>
    <x v="2"/>
    <s v="NA"/>
    <m/>
    <m/>
    <m/>
    <s v="GPON"/>
    <s v="OSS"/>
    <s v="Published GP Network uptime (like, total scope, litup count and availability according to the category) (Selective from and to dates)"/>
    <m/>
    <s v="Critical"/>
    <s v="Completed"/>
    <m/>
    <s v="HPSM"/>
    <s v="Incident Management"/>
    <m/>
    <m/>
    <m/>
    <m/>
    <s v="Suresh Pawar"/>
    <m/>
    <m/>
    <s v="CLOSURE REVIEW PENDING "/>
    <s v=" "/>
    <s v=" "/>
    <s v=" "/>
    <m/>
    <m/>
    <m/>
    <m/>
    <m/>
    <m/>
    <s v="NOCGPON"/>
    <s v="Applications/Tools"/>
    <s v="OPEN"/>
    <s v="COMPLETED"/>
    <n v="0"/>
    <m/>
    <m/>
    <m/>
    <m/>
    <n v="1"/>
    <x v="2"/>
  </r>
  <r>
    <n v="1760"/>
    <s v="NOC108"/>
    <x v="2"/>
    <s v="NA"/>
    <m/>
    <m/>
    <m/>
    <s v="GPON"/>
    <s v="OSS"/>
    <s v="Publishing Package wise and District wise GP Network uptime and GP TT resolution MTTR dashboard Daily"/>
    <m/>
    <s v="Critical"/>
    <s v="Completed"/>
    <m/>
    <s v="HPSM"/>
    <s v="Incident Management"/>
    <m/>
    <m/>
    <m/>
    <m/>
    <s v="Suresh Pawar"/>
    <m/>
    <m/>
    <s v="CLOSURE REVIEW PENDING "/>
    <s v=" "/>
    <s v=" "/>
    <s v=" "/>
    <m/>
    <m/>
    <m/>
    <m/>
    <m/>
    <m/>
    <s v="NOCGPON"/>
    <s v="Applications/Tools"/>
    <s v="OPEN"/>
    <s v="COMPLETED"/>
    <n v="0"/>
    <m/>
    <m/>
    <m/>
    <m/>
    <n v="1"/>
    <x v="2"/>
  </r>
  <r>
    <n v="1761"/>
    <s v="NOC109"/>
    <x v="2"/>
    <s v="NA"/>
    <m/>
    <m/>
    <m/>
    <s v="GPON"/>
    <s v="OSS"/>
    <s v="Publishing Package wise and District wise GP Network uptime and GP TT resolution MTTR dashboard Weekly"/>
    <m/>
    <s v="Critical"/>
    <s v="Completed"/>
    <m/>
    <s v="HPSM"/>
    <s v="Incident Management"/>
    <m/>
    <m/>
    <m/>
    <m/>
    <s v="Suresh Pawar"/>
    <m/>
    <m/>
    <s v="CLOSURE REVIEW PENDING "/>
    <s v=" "/>
    <s v=" "/>
    <s v=" "/>
    <m/>
    <m/>
    <m/>
    <m/>
    <m/>
    <m/>
    <s v="NOCGPON"/>
    <s v="Applications/Tools"/>
    <s v="OPEN"/>
    <s v="COMPLETED"/>
    <n v="0"/>
    <m/>
    <m/>
    <m/>
    <m/>
    <n v="1"/>
    <x v="2"/>
  </r>
  <r>
    <n v="1762"/>
    <s v="NOC11"/>
    <x v="2"/>
    <s v="NA"/>
    <m/>
    <s v="OSS"/>
    <s v="OSS"/>
    <s v="OSS"/>
    <s v="DC"/>
    <s v="DC Passive infra uptime &amp; SLA Monthly"/>
    <m/>
    <s v="Critical"/>
    <s v=" "/>
    <m/>
    <s v="HPSM"/>
    <s v="Incident Management"/>
    <m/>
    <m/>
    <m/>
    <m/>
    <s v="Suresh Pawar"/>
    <m/>
    <m/>
    <s v="CLOSURE REVIEW PENDING "/>
    <s v=" "/>
    <s v=" "/>
    <s v=" "/>
    <m/>
    <m/>
    <m/>
    <m/>
    <m/>
    <m/>
    <s v="NOCOSS"/>
    <s v="Applications/Tools"/>
    <s v="OPEN"/>
    <s v="COMPLETED"/>
    <n v="0"/>
    <m/>
    <m/>
    <e v="#N/A"/>
    <m/>
    <n v="1"/>
    <x v="2"/>
  </r>
  <r>
    <n v="1763"/>
    <s v="NOC110"/>
    <x v="2"/>
    <s v="NA"/>
    <m/>
    <m/>
    <m/>
    <s v="GPON"/>
    <s v="OSS"/>
    <s v="Publishing Package wise and District wise GP Network uptime and GP TT resolution MTTR dashboard Monthly"/>
    <m/>
    <s v="Critical"/>
    <s v="Completed"/>
    <m/>
    <s v="HPSM"/>
    <s v="Incident Management"/>
    <m/>
    <m/>
    <m/>
    <m/>
    <s v="Suresh Pawar"/>
    <m/>
    <m/>
    <s v="CLOSURE REVIEW PENDING "/>
    <s v=" "/>
    <s v=" "/>
    <s v=" "/>
    <m/>
    <m/>
    <m/>
    <m/>
    <m/>
    <m/>
    <s v="NOCGPON"/>
    <s v="Applications/Tools"/>
    <s v="OPEN"/>
    <s v="COMPLETED"/>
    <n v="0"/>
    <m/>
    <m/>
    <m/>
    <m/>
    <n v="1"/>
    <x v="2"/>
  </r>
  <r>
    <n v="1764"/>
    <s v="NOC111"/>
    <x v="2"/>
    <s v="NA"/>
    <m/>
    <m/>
    <m/>
    <s v="GPON"/>
    <s v="OSS"/>
    <s v="Publishing Package wise and District wise GP Network uptime and GP TT resolution MTTR dashboard (Selective from and to dates)"/>
    <m/>
    <s v="Critical"/>
    <s v="Open"/>
    <m/>
    <s v="HPSM"/>
    <s v="Incident Management"/>
    <m/>
    <s v="Availability is available in UOC for Daily and monthly only. _x000a__x000a_MTTR Report is available from SM on Daily , Weekly, monthly and customized period. Dashboards made available as per requirements against MTTR"/>
    <m/>
    <m/>
    <s v="Suresh Pawar"/>
    <m/>
    <s v="Open"/>
    <s v="Open"/>
    <s v=" "/>
    <s v=" "/>
    <s v=" "/>
    <m/>
    <m/>
    <m/>
    <m/>
    <m/>
    <m/>
    <s v="NOCGPON"/>
    <s v="Applications/Tools"/>
    <s v="OPEN"/>
    <s v="WIP"/>
    <s v="Availability is available in UOC for Daily and monthly only. _x000a__x000a_MTTR Report is available from SM on Daily , Weekly, monthly and customized period. Dashboards made available as per requirements against MTTR"/>
    <m/>
    <m/>
    <e v="#N/A"/>
    <m/>
    <n v="1"/>
    <x v="0"/>
  </r>
  <r>
    <n v="1765"/>
    <s v="NOC112"/>
    <x v="2"/>
    <s v="NA"/>
    <m/>
    <m/>
    <m/>
    <s v="GPON"/>
    <s v="OSS"/>
    <s v="Published Mandal Network uptime (like, total scope, litup count and availability according to the category) Hourly"/>
    <m/>
    <s v="Critical"/>
    <s v="Open"/>
    <m/>
    <s v="HPSM"/>
    <s v="Incident Management"/>
    <m/>
    <s v="Availability is available in UOC for  Daily and monthly only."/>
    <m/>
    <m/>
    <s v="Suresh Pawar"/>
    <m/>
    <s v="Open"/>
    <s v="Open"/>
    <s v=" "/>
    <s v=" "/>
    <s v=" "/>
    <m/>
    <m/>
    <m/>
    <m/>
    <m/>
    <m/>
    <s v="NOCGPON"/>
    <s v="Applications/Tools"/>
    <s v="OPEN"/>
    <s v="NOT-FEASIBLE"/>
    <s v="Availability is available in UOC for  Daily and monthly only."/>
    <m/>
    <m/>
    <e v="#N/A"/>
    <m/>
    <n v="1"/>
    <x v="0"/>
  </r>
  <r>
    <n v="1766"/>
    <s v="NOC113"/>
    <x v="2"/>
    <s v="NA"/>
    <m/>
    <m/>
    <m/>
    <s v="GPON"/>
    <s v="OSS"/>
    <s v="Published Mandal Network uptime (like, total scope, litup count and availability according to the category) Daily"/>
    <m/>
    <s v="Critical"/>
    <s v="Completed"/>
    <m/>
    <s v="HPSM"/>
    <s v="Incident Management"/>
    <m/>
    <m/>
    <m/>
    <m/>
    <s v="Suresh Pawar"/>
    <m/>
    <m/>
    <s v="CLOSURE REVIEW PENDING "/>
    <s v=" "/>
    <s v=" "/>
    <s v=" "/>
    <m/>
    <m/>
    <m/>
    <m/>
    <m/>
    <m/>
    <s v="NOCGPON"/>
    <s v="Applications/Tools"/>
    <s v="OPEN"/>
    <s v="COMPLETED"/>
    <n v="0"/>
    <m/>
    <m/>
    <m/>
    <m/>
    <n v="1"/>
    <x v="2"/>
  </r>
  <r>
    <n v="1767"/>
    <s v="NOC114"/>
    <x v="2"/>
    <s v="NA"/>
    <m/>
    <m/>
    <m/>
    <s v="GPON"/>
    <s v="OSS"/>
    <s v="Published Mandal Network uptime (like, total scope, litup count and availability according to the category) Weekly"/>
    <m/>
    <s v="Critical"/>
    <s v="Open"/>
    <m/>
    <s v="HPSM"/>
    <s v="Incident Management"/>
    <m/>
    <s v="Additional Scope (Total scope value is not possible to display in HPSM)"/>
    <m/>
    <m/>
    <s v="Suresh Pawar"/>
    <m/>
    <s v="Open"/>
    <s v="Open"/>
    <s v=" "/>
    <s v=" "/>
    <s v=" "/>
    <m/>
    <m/>
    <m/>
    <m/>
    <m/>
    <m/>
    <s v="NOCGPON"/>
    <s v="Applications/Tools"/>
    <s v="OPEN"/>
    <s v="NOT-FEASIBLE"/>
    <n v="0"/>
    <m/>
    <m/>
    <e v="#N/A"/>
    <m/>
    <n v="1"/>
    <x v="0"/>
  </r>
  <r>
    <n v="1768"/>
    <s v="NOC115"/>
    <x v="2"/>
    <s v="NA"/>
    <m/>
    <m/>
    <m/>
    <s v="GPON"/>
    <s v="OSS"/>
    <s v="Published Mandal Network uptime (like, total scope, litup count and availability according to the category) Monthly"/>
    <m/>
    <s v="Critical"/>
    <s v="Completed"/>
    <m/>
    <s v="HPSM"/>
    <s v="Incident Management"/>
    <m/>
    <m/>
    <m/>
    <m/>
    <s v="Suresh Pawar"/>
    <m/>
    <m/>
    <s v="CLOSURE REVIEW PENDING "/>
    <s v=" "/>
    <s v=" "/>
    <s v=" "/>
    <m/>
    <m/>
    <m/>
    <m/>
    <m/>
    <m/>
    <s v="NOCGPON"/>
    <s v="Applications/Tools"/>
    <s v="OPEN"/>
    <s v="COMPLETED"/>
    <n v="0"/>
    <m/>
    <m/>
    <m/>
    <m/>
    <n v="1"/>
    <x v="2"/>
  </r>
  <r>
    <n v="1769"/>
    <s v="NOC116"/>
    <x v="2"/>
    <s v="NA"/>
    <m/>
    <m/>
    <m/>
    <s v="GPON"/>
    <s v="OSS"/>
    <s v="Published Mandal Network uptime (like, total scope, litup count and availability according to the category) (Selective from and to dates)"/>
    <m/>
    <s v="Critical"/>
    <s v="Completed"/>
    <m/>
    <s v="HPSM"/>
    <s v="Incident Management"/>
    <m/>
    <m/>
    <m/>
    <m/>
    <s v="Suresh Pawar"/>
    <m/>
    <m/>
    <s v="CLOSURE REVIEW PENDING "/>
    <s v=" "/>
    <s v=" "/>
    <s v=" "/>
    <m/>
    <m/>
    <m/>
    <m/>
    <m/>
    <m/>
    <s v="NOCGPON"/>
    <s v="Applications/Tools"/>
    <s v="OPEN"/>
    <s v="COMPLETED"/>
    <n v="0"/>
    <m/>
    <m/>
    <m/>
    <m/>
    <n v="1"/>
    <x v="2"/>
  </r>
  <r>
    <n v="1770"/>
    <s v="NOC117"/>
    <x v="2"/>
    <s v="NA"/>
    <m/>
    <m/>
    <m/>
    <s v="GPON"/>
    <s v="OSS"/>
    <s v="Publishing Package wise and district wise Mandal Network uptime and Mandal TT resolution MTTR dashboard Daily"/>
    <m/>
    <s v="Critical"/>
    <s v="Completed"/>
    <m/>
    <s v="HPSM"/>
    <s v="Incident Management"/>
    <m/>
    <m/>
    <m/>
    <m/>
    <s v="Suresh Pawar"/>
    <m/>
    <m/>
    <s v="CLOSURE REVIEW PENDING "/>
    <s v=" "/>
    <s v=" "/>
    <s v=" "/>
    <m/>
    <m/>
    <m/>
    <m/>
    <m/>
    <m/>
    <s v="NOCGPON"/>
    <s v="Applications/Tools"/>
    <s v="OPEN"/>
    <s v="COMPLETED"/>
    <n v="0"/>
    <m/>
    <m/>
    <m/>
    <m/>
    <n v="1"/>
    <x v="2"/>
  </r>
  <r>
    <n v="1771"/>
    <s v="NOC118"/>
    <x v="2"/>
    <s v="NA"/>
    <m/>
    <m/>
    <m/>
    <s v="GPON"/>
    <s v="OSS"/>
    <s v="Publishing Package wise and district wise Mandal Network uptime and Mandal TT resolution MTTR dashboard Weekly"/>
    <m/>
    <s v="Critical"/>
    <s v="Completed"/>
    <m/>
    <s v="HPSM"/>
    <s v="Incident Management"/>
    <m/>
    <m/>
    <m/>
    <m/>
    <s v="Suresh Pawar"/>
    <m/>
    <m/>
    <s v="CLOSURE REVIEW PENDING "/>
    <s v=" "/>
    <s v=" "/>
    <s v=" "/>
    <m/>
    <m/>
    <m/>
    <m/>
    <m/>
    <m/>
    <s v="NOCGPON"/>
    <s v="Applications/Tools"/>
    <s v="OPEN"/>
    <s v="COMPLETED"/>
    <n v="0"/>
    <m/>
    <m/>
    <m/>
    <m/>
    <n v="1"/>
    <x v="2"/>
  </r>
  <r>
    <n v="1772"/>
    <s v="NOC119"/>
    <x v="2"/>
    <s v="NA"/>
    <m/>
    <m/>
    <m/>
    <s v="GPON"/>
    <s v="OSS"/>
    <s v="Publishing Package wise and district wise Mandal Network uptime and Mandal TT resolution MTTR dashboard Monthly"/>
    <m/>
    <s v="Critical"/>
    <s v="Completed"/>
    <m/>
    <s v="HPSM"/>
    <s v="Incident Management"/>
    <m/>
    <m/>
    <m/>
    <m/>
    <s v="Suresh Pawar"/>
    <m/>
    <m/>
    <s v="CLOSURE REVIEW PENDING "/>
    <s v=" "/>
    <s v=" "/>
    <s v=" "/>
    <m/>
    <m/>
    <m/>
    <m/>
    <m/>
    <m/>
    <s v="NOCGPON"/>
    <s v="Applications/Tools"/>
    <s v="OPEN"/>
    <s v="COMPLETED"/>
    <n v="0"/>
    <m/>
    <m/>
    <m/>
    <m/>
    <n v="1"/>
    <x v="2"/>
  </r>
  <r>
    <n v="1773"/>
    <s v="NOC12"/>
    <x v="2"/>
    <s v="NA"/>
    <m/>
    <s v="OSS"/>
    <s v="OSS"/>
    <s v="OSS"/>
    <s v="DC"/>
    <s v="DC Passive infra uptime &amp; SLA (Selective from and to dates)"/>
    <m/>
    <s v="Critical"/>
    <s v=" "/>
    <m/>
    <s v="HPSM"/>
    <s v="Incident Management"/>
    <m/>
    <m/>
    <m/>
    <m/>
    <s v="Suresh Pawar"/>
    <m/>
    <m/>
    <s v="CLOSURE REVIEW PENDING "/>
    <s v=" "/>
    <s v=" "/>
    <s v=" "/>
    <m/>
    <m/>
    <m/>
    <m/>
    <m/>
    <m/>
    <s v="NOCOSS"/>
    <s v="Applications/Tools"/>
    <s v="OPEN"/>
    <s v="COMPLETED"/>
    <n v="0"/>
    <m/>
    <m/>
    <e v="#N/A"/>
    <m/>
    <n v="1"/>
    <x v="2"/>
  </r>
  <r>
    <n v="1774"/>
    <s v="NOC120"/>
    <x v="2"/>
    <s v="NA"/>
    <m/>
    <m/>
    <m/>
    <s v="GPON"/>
    <s v="OSS"/>
    <s v="Publishing Package wise and district wise Mandal Network uptime and Mandal TT resolution MTTR dashboard (Selective from and to dates)"/>
    <m/>
    <s v="Critical"/>
    <s v="Open"/>
    <m/>
    <s v="HPSM"/>
    <s v="Incident Management"/>
    <m/>
    <s v="Uptime and MMTR are two separate reports."/>
    <m/>
    <m/>
    <s v="Suresh Pawar"/>
    <m/>
    <s v="Open"/>
    <s v="Open"/>
    <s v=" "/>
    <s v=" "/>
    <s v=" "/>
    <m/>
    <m/>
    <m/>
    <m/>
    <m/>
    <m/>
    <s v="NOCGPON"/>
    <s v="Applications/Tools"/>
    <s v="OPEN"/>
    <s v="WIP"/>
    <n v="0"/>
    <m/>
    <m/>
    <e v="#N/A"/>
    <m/>
    <n v="1"/>
    <x v="0"/>
  </r>
  <r>
    <n v="1775"/>
    <s v="NOC121"/>
    <x v="2"/>
    <s v="NA"/>
    <m/>
    <s v="OSS"/>
    <s v="OSS"/>
    <s v="All Domain"/>
    <s v="OSS"/>
    <s v="Based on DFR, prepare and publishing domain wise Ticketing dashboard Hourly"/>
    <m/>
    <s v="Critical"/>
    <s v="Completed"/>
    <m/>
    <s v="HPSM"/>
    <s v="Incident Management"/>
    <m/>
    <m/>
    <m/>
    <m/>
    <s v="Suresh Pawar"/>
    <m/>
    <m/>
    <s v="CLOSURE REVIEW PENDING "/>
    <s v=" "/>
    <s v=" "/>
    <s v=" "/>
    <m/>
    <m/>
    <m/>
    <m/>
    <m/>
    <m/>
    <s v="NOCAll Domain"/>
    <s v="Applications/Tools"/>
    <s v="OPEN"/>
    <s v="COMPLETED"/>
    <n v="0"/>
    <m/>
    <m/>
    <m/>
    <m/>
    <n v="1"/>
    <x v="2"/>
  </r>
  <r>
    <n v="1776"/>
    <s v="NOC122"/>
    <x v="2"/>
    <s v="NA"/>
    <m/>
    <s v="OSS"/>
    <s v="OSS"/>
    <s v="All Domain"/>
    <s v="OSS"/>
    <s v="Based on DFR, prepare and publishing domain wise Ticketing dashboard Daily"/>
    <m/>
    <s v="Critical"/>
    <s v="Completed"/>
    <m/>
    <s v="HPSM"/>
    <s v="Incident Management"/>
    <m/>
    <m/>
    <m/>
    <m/>
    <s v="Suresh Pawar"/>
    <m/>
    <m/>
    <s v="CLOSURE REVIEW PENDING "/>
    <s v=" "/>
    <s v=" "/>
    <s v=" "/>
    <m/>
    <m/>
    <m/>
    <m/>
    <m/>
    <m/>
    <s v="NOCAll Domain"/>
    <s v="Applications/Tools"/>
    <s v="OPEN"/>
    <s v="COMPLETED"/>
    <n v="0"/>
    <m/>
    <m/>
    <m/>
    <m/>
    <n v="1"/>
    <x v="2"/>
  </r>
  <r>
    <n v="1777"/>
    <s v="NOC123"/>
    <x v="2"/>
    <s v="NA"/>
    <m/>
    <s v="OSS"/>
    <s v="OSS"/>
    <s v="All Domain"/>
    <s v="OSS"/>
    <s v="Based on DFR, prepare and publishing domain wise Ticketing dashboard Weekly"/>
    <m/>
    <s v="Critical"/>
    <s v="Completed"/>
    <m/>
    <s v="HPSM"/>
    <s v="Incident Management"/>
    <m/>
    <m/>
    <m/>
    <m/>
    <s v="Suresh Pawar"/>
    <m/>
    <m/>
    <s v="CLOSURE REVIEW PENDING "/>
    <s v=" "/>
    <s v=" "/>
    <s v=" "/>
    <m/>
    <m/>
    <m/>
    <m/>
    <m/>
    <m/>
    <s v="NOCAll Domain"/>
    <s v="Applications/Tools"/>
    <s v="OPEN"/>
    <s v="COMPLETED"/>
    <n v="0"/>
    <m/>
    <m/>
    <m/>
    <m/>
    <n v="1"/>
    <x v="2"/>
  </r>
  <r>
    <n v="1778"/>
    <s v="NOC124"/>
    <x v="2"/>
    <s v="NA"/>
    <m/>
    <s v="OSS"/>
    <s v="OSS"/>
    <s v="All Domain"/>
    <s v="OSS"/>
    <s v="Based on DFR, prepare and publishing domain wise Ticketing dashboard Monthly"/>
    <m/>
    <s v="Critical"/>
    <s v="Completed"/>
    <m/>
    <s v="HPSM"/>
    <s v="Incident Management"/>
    <m/>
    <m/>
    <m/>
    <m/>
    <s v="Suresh Pawar"/>
    <m/>
    <m/>
    <s v="CLOSURE REVIEW PENDING "/>
    <s v=" "/>
    <s v=" "/>
    <s v=" "/>
    <m/>
    <m/>
    <m/>
    <m/>
    <m/>
    <m/>
    <s v="NOCAll Domain"/>
    <s v="Applications/Tools"/>
    <s v="OPEN"/>
    <s v="COMPLETED"/>
    <n v="0"/>
    <m/>
    <m/>
    <m/>
    <m/>
    <n v="1"/>
    <x v="2"/>
  </r>
  <r>
    <n v="1779"/>
    <s v="NOC125"/>
    <x v="2"/>
    <s v="NA"/>
    <m/>
    <s v="OSS"/>
    <s v="OSS"/>
    <s v="All Domain"/>
    <s v="OSS"/>
    <s v="Based on DFR, prepare and publishing domain wise Ticketing dashboard (Selective from and to dates)"/>
    <m/>
    <s v="Critical"/>
    <s v="Completed"/>
    <m/>
    <s v="HPSM"/>
    <s v="Incident Management"/>
    <m/>
    <m/>
    <m/>
    <m/>
    <s v="Suresh Pawar"/>
    <m/>
    <m/>
    <s v="CLOSURE REVIEW PENDING "/>
    <s v=" "/>
    <s v=" "/>
    <s v=" "/>
    <m/>
    <m/>
    <m/>
    <m/>
    <m/>
    <m/>
    <s v="NOCAll Domain"/>
    <s v="Applications/Tools"/>
    <s v="OPEN"/>
    <s v="COMPLETED"/>
    <n v="0"/>
    <m/>
    <m/>
    <m/>
    <m/>
    <n v="1"/>
    <x v="2"/>
  </r>
  <r>
    <n v="1780"/>
    <s v="NOC126"/>
    <x v="2"/>
    <s v="NA"/>
    <m/>
    <s v="OSS"/>
    <s v="OSS"/>
    <s v="All Domain"/>
    <s v="OSS"/>
    <s v="Publishing of total field network devices dashboard Daily"/>
    <m/>
    <s v="Critical"/>
    <s v="Completed"/>
    <m/>
    <s v="OSS Dashboards"/>
    <s v="UTM"/>
    <m/>
    <m/>
    <m/>
    <m/>
    <s v="Suresh Pawar"/>
    <m/>
    <m/>
    <s v="CLOSURE REVIEW PENDING "/>
    <s v=" "/>
    <s v=" "/>
    <s v=" "/>
    <m/>
    <m/>
    <m/>
    <m/>
    <m/>
    <m/>
    <s v="NOCAll Domain"/>
    <s v="Applications/Tools"/>
    <s v="OPEN"/>
    <s v="COMPLETED"/>
    <s v="Power BI DB - Device status will be live in the dashboard"/>
    <m/>
    <m/>
    <m/>
    <m/>
    <n v="1"/>
    <x v="2"/>
  </r>
  <r>
    <n v="1781"/>
    <s v="NOC127"/>
    <x v="2"/>
    <s v="NA"/>
    <m/>
    <s v="OSS"/>
    <s v="OSS"/>
    <s v="All Domain"/>
    <s v="OSS"/>
    <s v="Publishing of total field network devices dashboard Weekly"/>
    <m/>
    <s v="Critical"/>
    <s v="NOT_FEASIBLE"/>
    <m/>
    <s v="OSS Dashboards"/>
    <s v="UTM"/>
    <m/>
    <m/>
    <m/>
    <m/>
    <s v="Suresh Pawar"/>
    <m/>
    <s v="Open"/>
    <s v="Not Feasible "/>
    <s v=" "/>
    <s v=" "/>
    <s v=" "/>
    <m/>
    <m/>
    <m/>
    <m/>
    <m/>
    <m/>
    <s v="NOCAll Domain"/>
    <s v="Applications/Tools"/>
    <e v="#N/A"/>
    <s v="NOT-FEASIBLE"/>
    <n v="0"/>
    <m/>
    <m/>
    <e v="#N/A"/>
    <m/>
    <n v="1"/>
    <x v="0"/>
  </r>
  <r>
    <n v="1782"/>
    <s v="NOC128"/>
    <x v="2"/>
    <s v="NA"/>
    <m/>
    <s v="OSS"/>
    <s v="OSS"/>
    <s v="All Domain"/>
    <s v="OSS"/>
    <s v="Publishing of total field network devices dashboard Monthly"/>
    <m/>
    <s v="Critical"/>
    <s v="Completed"/>
    <m/>
    <s v="OSS Dashboards"/>
    <s v="UTM"/>
    <m/>
    <s v="Device status will be live in the dashboard"/>
    <m/>
    <m/>
    <s v="Suresh Pawar"/>
    <m/>
    <m/>
    <s v="CLOSURE REVIEW PENDING "/>
    <s v=" "/>
    <s v=" "/>
    <s v=" "/>
    <m/>
    <m/>
    <m/>
    <m/>
    <m/>
    <m/>
    <s v="NOCAll Domain"/>
    <s v="Applications/Tools"/>
    <s v="OPEN"/>
    <s v="COMPLETED"/>
    <s v="Device status will be live in the dashboard"/>
    <m/>
    <m/>
    <m/>
    <m/>
    <n v="1"/>
    <x v="2"/>
  </r>
  <r>
    <n v="1783"/>
    <s v="NOC129"/>
    <x v="2"/>
    <s v="NA"/>
    <m/>
    <s v="OSS"/>
    <s v="OSS"/>
    <s v="All Domain"/>
    <s v="OSS"/>
    <s v="Publishing of total field network devices dashboard  (Selective from and to dates)"/>
    <m/>
    <s v="Critical"/>
    <s v="NOT_FEASIBLE"/>
    <m/>
    <s v="OSS Dashboards"/>
    <s v="UTM"/>
    <m/>
    <m/>
    <m/>
    <m/>
    <s v="Suresh Pawar"/>
    <m/>
    <s v="Open"/>
    <s v="Not Feasible "/>
    <s v=" "/>
    <s v=" "/>
    <s v=" "/>
    <m/>
    <m/>
    <m/>
    <m/>
    <m/>
    <m/>
    <s v="NOCAll Domain"/>
    <s v="Applications/Tools"/>
    <e v="#N/A"/>
    <s v="NOT-FEASIBLE"/>
    <n v="0"/>
    <m/>
    <m/>
    <e v="#N/A"/>
    <m/>
    <n v="1"/>
    <x v="0"/>
  </r>
  <r>
    <n v="1784"/>
    <s v="NOC13"/>
    <x v="2"/>
    <s v="NA"/>
    <m/>
    <s v="OSS"/>
    <s v="OSS"/>
    <s v="OSS"/>
    <s v="DC"/>
    <s v="DC Network link uptime &amp; SLA Daily"/>
    <m/>
    <s v="Critical"/>
    <s v=" "/>
    <m/>
    <s v="HPSM"/>
    <s v="Incident Management"/>
    <m/>
    <m/>
    <m/>
    <m/>
    <s v="Suresh Pawar"/>
    <m/>
    <s v="Open"/>
    <s v="Open"/>
    <s v=" "/>
    <s v=" "/>
    <s v=" "/>
    <m/>
    <m/>
    <m/>
    <m/>
    <m/>
    <m/>
    <s v="NOCOSS"/>
    <s v="Applications/Tools"/>
    <s v="OPEN"/>
    <s v="OPEN"/>
    <n v="0"/>
    <m/>
    <m/>
    <e v="#N/A"/>
    <m/>
    <n v="1"/>
    <x v="0"/>
  </r>
  <r>
    <n v="1785"/>
    <s v="NOC130"/>
    <x v="2"/>
    <s v="NA"/>
    <m/>
    <s v="OSS"/>
    <s v="OSS"/>
    <s v="OSS"/>
    <s v="Field Passive Infra"/>
    <s v="Preparion and publishing Field Passive Infra Devices Uptime dashboard (Zone,Mandal,GP wise) Daily"/>
    <m/>
    <s v="Critical"/>
    <s v="Completed"/>
    <m/>
    <s v="HPSM"/>
    <s v="Incident Management"/>
    <m/>
    <m/>
    <m/>
    <m/>
    <s v="Suresh Pawar"/>
    <m/>
    <m/>
    <s v="CLOSURE REVIEW PENDING "/>
    <s v=" "/>
    <s v=" "/>
    <s v=" "/>
    <m/>
    <m/>
    <m/>
    <m/>
    <m/>
    <m/>
    <s v="NOCOSS"/>
    <s v="Applications/Tools"/>
    <s v="OPEN"/>
    <s v="COMPLETED"/>
    <n v="0"/>
    <m/>
    <m/>
    <m/>
    <m/>
    <n v="1"/>
    <x v="2"/>
  </r>
  <r>
    <n v="1786"/>
    <s v="NOC131"/>
    <x v="2"/>
    <s v="NA"/>
    <m/>
    <s v="OSS"/>
    <s v="OSS"/>
    <s v="OSS"/>
    <s v="Field Passive Infra"/>
    <s v="Preparion and publishing Field Passive Infra Devices Uptime dashboard (Zone,Mandal,GP wise) Weekly"/>
    <m/>
    <s v="Critical"/>
    <s v="NOT_FEASIBLE"/>
    <m/>
    <s v="HPSM"/>
    <s v="Incident Management"/>
    <m/>
    <m/>
    <m/>
    <m/>
    <s v="Suresh Pawar"/>
    <m/>
    <s v="Open"/>
    <s v="Not Feasible "/>
    <s v=" "/>
    <s v=" "/>
    <s v=" "/>
    <m/>
    <m/>
    <m/>
    <m/>
    <m/>
    <m/>
    <s v="NOCOSS"/>
    <s v="Applications/Tools"/>
    <e v="#N/A"/>
    <s v="NOT-FEASIBLE"/>
    <n v="0"/>
    <m/>
    <m/>
    <e v="#N/A"/>
    <m/>
    <n v="1"/>
    <x v="0"/>
  </r>
  <r>
    <n v="1787"/>
    <s v="NOC132"/>
    <x v="2"/>
    <s v="NA"/>
    <m/>
    <s v="OSS"/>
    <s v="OSS"/>
    <s v="OSS"/>
    <s v="Field Passive Infra"/>
    <s v="Preparion and publishing Field Passive Infra Devices Uptime dashboard (Zone,Mandal,GP wise) Monthly"/>
    <m/>
    <s v="Critical"/>
    <s v="Completed"/>
    <m/>
    <s v="HPSM"/>
    <s v="Incident Management"/>
    <m/>
    <m/>
    <m/>
    <m/>
    <s v="Suresh Pawar"/>
    <m/>
    <m/>
    <s v="CLOSURE REVIEW PENDING "/>
    <s v=" "/>
    <s v=" "/>
    <s v=" "/>
    <m/>
    <m/>
    <m/>
    <m/>
    <m/>
    <m/>
    <s v="NOCOSS"/>
    <s v="Applications/Tools"/>
    <s v="OPEN"/>
    <s v="COMPLETED"/>
    <n v="0"/>
    <m/>
    <m/>
    <m/>
    <m/>
    <n v="1"/>
    <x v="2"/>
  </r>
  <r>
    <n v="1788"/>
    <s v="NOC133"/>
    <x v="2"/>
    <s v="NA"/>
    <m/>
    <s v="OSS"/>
    <s v="OSS"/>
    <s v="OSS"/>
    <s v="Field Passive Infra"/>
    <s v="Preparion and publishing Field Passive Infra Devices Uptime dashboard (Zone,Mandal,GP wise)  (Selective from and to dates)"/>
    <m/>
    <s v="Critical"/>
    <s v="Completed"/>
    <m/>
    <s v="NNMI"/>
    <s v="NPS"/>
    <m/>
    <m/>
    <m/>
    <m/>
    <s v="Suresh Pawar"/>
    <m/>
    <m/>
    <s v="CLOSURE REVIEW PENDING "/>
    <s v=" "/>
    <s v=" "/>
    <s v=" "/>
    <m/>
    <m/>
    <m/>
    <m/>
    <m/>
    <m/>
    <s v="NOCOSS"/>
    <s v="Applications/Tools"/>
    <s v="OPEN"/>
    <s v="COMPLETED"/>
    <s v="available-weekly in NPS not in UOC"/>
    <m/>
    <m/>
    <m/>
    <m/>
    <n v="1"/>
    <x v="2"/>
  </r>
  <r>
    <n v="1789"/>
    <s v="NOC134"/>
    <x v="2"/>
    <s v="NA"/>
    <m/>
    <s v="OSS"/>
    <s v="OSS"/>
    <s v="OSS"/>
    <s v="Planned Events"/>
    <s v="Publishing Planned Events dashboard of all the packages(like , PE applied,Success,cancelation etc) Daily"/>
    <m/>
    <s v="Critical"/>
    <s v="Completed"/>
    <m/>
    <s v="NNMI"/>
    <s v="NPS"/>
    <m/>
    <m/>
    <m/>
    <m/>
    <s v="Suresh Pawar"/>
    <m/>
    <m/>
    <s v="CLOSURE REVIEW PENDING "/>
    <s v=" "/>
    <s v=" "/>
    <s v=" "/>
    <m/>
    <m/>
    <m/>
    <m/>
    <m/>
    <m/>
    <s v="NOCOSS"/>
    <s v="Applications/Tools"/>
    <s v="OPEN"/>
    <s v="COMPLETED"/>
    <s v="there is no dashboard "/>
    <m/>
    <m/>
    <m/>
    <m/>
    <n v="1"/>
    <x v="2"/>
  </r>
  <r>
    <n v="1790"/>
    <s v="NOC135"/>
    <x v="2"/>
    <s v="NA"/>
    <m/>
    <s v="OSS"/>
    <s v="OSS"/>
    <s v="OSS"/>
    <s v="Planned Events"/>
    <s v="Publishing Planned Events dashboard of all the packages(like , PE applied,Success,cancelation etc) Weekly"/>
    <m/>
    <s v="Critical"/>
    <s v="Completed"/>
    <m/>
    <s v="NNMI"/>
    <s v="NPS"/>
    <m/>
    <m/>
    <m/>
    <m/>
    <s v="Suresh Pawar"/>
    <m/>
    <m/>
    <s v="CLOSURE REVIEW PENDING "/>
    <s v=" "/>
    <s v=" "/>
    <s v=" "/>
    <m/>
    <m/>
    <m/>
    <m/>
    <m/>
    <m/>
    <s v="NOCOSS"/>
    <s v="Applications/Tools"/>
    <s v="OPEN"/>
    <s v="COMPLETED"/>
    <n v="0"/>
    <m/>
    <m/>
    <m/>
    <m/>
    <n v="1"/>
    <x v="2"/>
  </r>
  <r>
    <n v="1791"/>
    <s v="NOC136"/>
    <x v="2"/>
    <s v="NA"/>
    <m/>
    <s v="OSS"/>
    <s v="OSS"/>
    <s v="OSS"/>
    <s v="Planned Events"/>
    <s v="Publishing Planned Events dashboard of all the packages(like , PE applied,Success,cancelation etc) Monthly"/>
    <m/>
    <s v="Critical"/>
    <s v="Completed"/>
    <m/>
    <s v="NNMI"/>
    <s v="NPS"/>
    <m/>
    <m/>
    <m/>
    <m/>
    <s v="Suresh Pawar"/>
    <m/>
    <m/>
    <s v="CLOSURE REVIEW PENDING "/>
    <s v=" "/>
    <s v=" "/>
    <s v=" "/>
    <m/>
    <m/>
    <m/>
    <m/>
    <m/>
    <m/>
    <s v="NOCOSS"/>
    <s v="Applications/Tools"/>
    <s v="OPEN"/>
    <s v="COMPLETED"/>
    <n v="0"/>
    <m/>
    <m/>
    <m/>
    <m/>
    <n v="1"/>
    <x v="2"/>
  </r>
  <r>
    <n v="1792"/>
    <s v="NOC137"/>
    <x v="2"/>
    <s v="NA"/>
    <m/>
    <s v="OSS"/>
    <s v="OSS"/>
    <s v="OSS"/>
    <s v="Planned Events"/>
    <s v="Publishing Planned Events dashboard of all the packages(like , PE applied,Success,cancelation etc)  (Selective from and to dates)"/>
    <m/>
    <s v="Critical"/>
    <s v="Completed"/>
    <m/>
    <s v="NNMI"/>
    <s v="NPS"/>
    <m/>
    <m/>
    <m/>
    <m/>
    <s v="Suresh Pawar"/>
    <m/>
    <m/>
    <s v="CLOSURE REVIEW PENDING "/>
    <s v=" "/>
    <s v=" "/>
    <s v=" "/>
    <m/>
    <m/>
    <m/>
    <m/>
    <m/>
    <m/>
    <s v="NOCOSS"/>
    <s v="Applications/Tools"/>
    <s v="OPEN"/>
    <s v="COMPLETED"/>
    <n v="0"/>
    <m/>
    <m/>
    <m/>
    <m/>
    <n v="1"/>
    <x v="2"/>
  </r>
  <r>
    <n v="1793"/>
    <s v="NOC138"/>
    <x v="2"/>
    <s v="NA"/>
    <m/>
    <s v="OSS"/>
    <s v="OSS"/>
    <s v="OSS"/>
    <s v="DC IT Active Infra"/>
    <s v="Preparation and publishing of all DC IT devices availability dashboard Daily"/>
    <m/>
    <s v="NON-Critical"/>
    <s v=" "/>
    <m/>
    <s v="HPSM"/>
    <s v="Incident Management"/>
    <m/>
    <m/>
    <m/>
    <m/>
    <s v="Suresh Pawar"/>
    <m/>
    <s v="Open"/>
    <s v="Open"/>
    <s v=" "/>
    <s v=" "/>
    <s v=" "/>
    <m/>
    <m/>
    <m/>
    <m/>
    <m/>
    <m/>
    <s v="NOCOSS"/>
    <s v="Applications/Tools"/>
    <s v="OPEN"/>
    <s v="OPEN"/>
    <n v="0"/>
    <m/>
    <m/>
    <e v="#N/A"/>
    <m/>
    <n v="1"/>
    <x v="0"/>
  </r>
  <r>
    <n v="1794"/>
    <s v="NOC139"/>
    <x v="2"/>
    <s v="NA"/>
    <m/>
    <s v="OSS"/>
    <s v="OSS"/>
    <s v="OSS"/>
    <s v="DC IT Active Infra"/>
    <s v="Preparation and publishing of all DC IT devices availability dashboard Weekly"/>
    <m/>
    <s v="NON-Critical"/>
    <s v=" "/>
    <m/>
    <s v="HPSM"/>
    <s v="Incident Management"/>
    <m/>
    <m/>
    <m/>
    <m/>
    <s v="Suresh Pawar"/>
    <m/>
    <s v="Open"/>
    <s v="Open"/>
    <s v=" "/>
    <s v=" "/>
    <s v=" "/>
    <m/>
    <m/>
    <m/>
    <m/>
    <m/>
    <m/>
    <s v="NOCOSS"/>
    <s v="Applications/Tools"/>
    <s v="OPEN"/>
    <s v="OPEN"/>
    <n v="0"/>
    <m/>
    <m/>
    <e v="#N/A"/>
    <m/>
    <n v="1"/>
    <x v="0"/>
  </r>
  <r>
    <n v="1795"/>
    <s v="NOC14"/>
    <x v="2"/>
    <s v="NA"/>
    <m/>
    <s v="OSS"/>
    <s v="OSS"/>
    <s v="OSS"/>
    <s v="DC"/>
    <s v="DC Network link uptime &amp; SLA Weekly"/>
    <m/>
    <s v="Critical"/>
    <s v=" "/>
    <m/>
    <s v="HPSM"/>
    <s v="Incident Management"/>
    <m/>
    <m/>
    <m/>
    <m/>
    <s v="Suresh Pawar"/>
    <m/>
    <s v="Open"/>
    <s v="Open"/>
    <s v=" "/>
    <s v=" "/>
    <s v=" "/>
    <m/>
    <m/>
    <m/>
    <m/>
    <m/>
    <m/>
    <s v="NOCOSS"/>
    <s v="Applications/Tools"/>
    <s v="OPEN"/>
    <s v="OPEN"/>
    <n v="0"/>
    <m/>
    <m/>
    <e v="#N/A"/>
    <m/>
    <n v="1"/>
    <x v="0"/>
  </r>
  <r>
    <n v="1796"/>
    <s v="NOC140"/>
    <x v="2"/>
    <s v="NA"/>
    <m/>
    <s v="OSS"/>
    <s v="OSS"/>
    <s v="OSS"/>
    <s v="DC IT Active Infra"/>
    <s v="Preparation and publishing of all DC IT devices availability dashboard Monthly"/>
    <m/>
    <s v="NON-Critical"/>
    <s v=" "/>
    <m/>
    <s v="HPSM"/>
    <s v="Incident Management"/>
    <m/>
    <m/>
    <m/>
    <m/>
    <s v="Suresh Pawar"/>
    <m/>
    <s v="Open"/>
    <s v="Open"/>
    <s v=" "/>
    <s v=" "/>
    <s v=" "/>
    <m/>
    <m/>
    <m/>
    <m/>
    <m/>
    <m/>
    <s v="NOCOSS"/>
    <s v="Applications/Tools"/>
    <s v="OPEN"/>
    <s v="OPEN"/>
    <n v="0"/>
    <m/>
    <m/>
    <e v="#N/A"/>
    <m/>
    <n v="1"/>
    <x v="0"/>
  </r>
  <r>
    <n v="1797"/>
    <s v="NOC141"/>
    <x v="2"/>
    <s v="NA"/>
    <m/>
    <s v="OSS"/>
    <s v="OSS"/>
    <s v="OSS"/>
    <s v="DC IT Active Infra"/>
    <s v="Preparation and publishing of all DC IT devices availability dashboard  (Selective from and to dates)"/>
    <m/>
    <s v="NON-Critical"/>
    <s v=" "/>
    <m/>
    <s v="HPSM"/>
    <s v="Incident Management"/>
    <m/>
    <m/>
    <m/>
    <m/>
    <s v="Suresh Pawar"/>
    <m/>
    <s v="Open"/>
    <s v="Open"/>
    <s v=" "/>
    <s v=" "/>
    <s v=" "/>
    <m/>
    <m/>
    <m/>
    <m/>
    <m/>
    <m/>
    <s v="NOCOSS"/>
    <s v="Applications/Tools"/>
    <s v="OPEN"/>
    <s v="OPEN"/>
    <n v="0"/>
    <m/>
    <m/>
    <e v="#N/A"/>
    <m/>
    <n v="1"/>
    <x v="0"/>
  </r>
  <r>
    <n v="1798"/>
    <s v="NOC142"/>
    <x v="2"/>
    <s v="NA"/>
    <m/>
    <m/>
    <m/>
    <s v="DC Passive Infra"/>
    <s v="OSS"/>
    <s v="Preparation and publishing of all DC Non IT devices availability dashboard Daily"/>
    <m/>
    <s v="NON-Critical"/>
    <s v=" "/>
    <m/>
    <s v="HPSM"/>
    <s v="Incident Management"/>
    <m/>
    <m/>
    <m/>
    <m/>
    <s v="Suresh Pawar"/>
    <m/>
    <s v="Open"/>
    <s v="Open"/>
    <s v=" "/>
    <s v=" "/>
    <s v=" "/>
    <m/>
    <m/>
    <m/>
    <m/>
    <m/>
    <m/>
    <s v="NOCDC Passive Infra"/>
    <s v="Applications/Tools"/>
    <s v="OPEN"/>
    <s v="OPEN"/>
    <n v="0"/>
    <m/>
    <m/>
    <e v="#N/A"/>
    <m/>
    <n v="1"/>
    <x v="0"/>
  </r>
  <r>
    <n v="1799"/>
    <s v="NOC143"/>
    <x v="2"/>
    <s v="NA"/>
    <m/>
    <m/>
    <m/>
    <s v="DC Passive Infra"/>
    <s v="OSS"/>
    <s v="Preparation and publishing of all DC Non IT devices availability dashboard Weekly"/>
    <m/>
    <s v="NON-Critical"/>
    <s v=" "/>
    <m/>
    <s v="HPSM"/>
    <s v="Incident Management"/>
    <m/>
    <m/>
    <m/>
    <m/>
    <s v="Suresh Pawar"/>
    <m/>
    <s v="Open"/>
    <s v="Open"/>
    <s v=" "/>
    <s v=" "/>
    <s v=" "/>
    <m/>
    <m/>
    <m/>
    <m/>
    <m/>
    <m/>
    <s v="NOCDC Passive Infra"/>
    <s v="Applications/Tools"/>
    <s v="OPEN"/>
    <s v="OPEN"/>
    <n v="0"/>
    <m/>
    <m/>
    <e v="#N/A"/>
    <m/>
    <n v="1"/>
    <x v="0"/>
  </r>
  <r>
    <n v="1800"/>
    <s v="NOC144"/>
    <x v="2"/>
    <s v="NA"/>
    <m/>
    <m/>
    <m/>
    <s v="DC Passive Infra"/>
    <s v="OSS"/>
    <s v="Preparation and publishing of all DC Non IT devices availability dashboard Monthly"/>
    <m/>
    <s v="NON-Critical"/>
    <s v=" "/>
    <m/>
    <s v="HPSM"/>
    <s v="Incident Management"/>
    <m/>
    <m/>
    <m/>
    <m/>
    <s v="Suresh Pawar"/>
    <m/>
    <s v="Open"/>
    <s v="Open"/>
    <s v=" "/>
    <s v=" "/>
    <s v=" "/>
    <m/>
    <m/>
    <m/>
    <m/>
    <m/>
    <m/>
    <s v="NOCDC Passive Infra"/>
    <s v="Applications/Tools"/>
    <s v="OPEN"/>
    <s v="OPEN"/>
    <n v="0"/>
    <m/>
    <m/>
    <e v="#N/A"/>
    <m/>
    <n v="1"/>
    <x v="0"/>
  </r>
  <r>
    <n v="1801"/>
    <s v="NOC145"/>
    <x v="2"/>
    <s v="NA"/>
    <m/>
    <m/>
    <m/>
    <s v="DC Passive Infra"/>
    <s v="OSS"/>
    <s v="Preparation and publishing of all DC Non IT devices availability dashboard  (Selective from and to dates)"/>
    <m/>
    <s v="NON-Critical"/>
    <s v=" "/>
    <m/>
    <s v="HPSM"/>
    <s v="Incident Management"/>
    <m/>
    <m/>
    <m/>
    <m/>
    <s v="Suresh Pawar"/>
    <m/>
    <s v="Open"/>
    <s v="Open"/>
    <s v=" "/>
    <s v=" "/>
    <s v=" "/>
    <m/>
    <m/>
    <m/>
    <m/>
    <m/>
    <m/>
    <s v="NOCDC Passive Infra"/>
    <s v="Applications/Tools"/>
    <s v="OPEN"/>
    <s v="OPEN"/>
    <n v="0"/>
    <m/>
    <m/>
    <e v="#N/A"/>
    <m/>
    <n v="1"/>
    <x v="0"/>
  </r>
  <r>
    <n v="1802"/>
    <s v="NOC146"/>
    <x v="2"/>
    <s v="NA"/>
    <m/>
    <s v="OSS"/>
    <s v="OSS"/>
    <s v="OSS"/>
    <s v="OSS"/>
    <s v="Preparation and publishing of all application availability dashboard Daily"/>
    <m/>
    <s v="Critical"/>
    <s v="Completed"/>
    <m/>
    <s v="OSS Dashboards"/>
    <s v="UOC"/>
    <m/>
    <s v="09-09-2025: Sitescope based application URL monitoring "/>
    <m/>
    <m/>
    <s v="Suresh Pawar"/>
    <m/>
    <m/>
    <s v="CLOSURE REVIEW PENDING "/>
    <s v=" "/>
    <s v=" "/>
    <s v=" "/>
    <m/>
    <m/>
    <m/>
    <m/>
    <m/>
    <m/>
    <s v="NOCOSS"/>
    <s v="Applications/Tools"/>
    <s v="OPEN"/>
    <s v="COMPLETED"/>
    <s v="09-09-2025: Sitescope based application URL monitoring "/>
    <m/>
    <m/>
    <m/>
    <m/>
    <n v="1"/>
    <x v="2"/>
  </r>
  <r>
    <n v="1803"/>
    <s v="NOC147"/>
    <x v="2"/>
    <s v="NA"/>
    <m/>
    <s v="OSS"/>
    <s v="OSS"/>
    <s v="OSS"/>
    <s v="OSS"/>
    <s v="Preparation and publishing of all application availability dashboard Weekly"/>
    <m/>
    <s v="Critical"/>
    <s v="Completed"/>
    <m/>
    <s v="OSS Dashboards"/>
    <s v="UOC"/>
    <m/>
    <m/>
    <m/>
    <m/>
    <s v="Suresh Pawar"/>
    <m/>
    <m/>
    <s v="CLOSURE REVIEW PENDING "/>
    <s v=" "/>
    <s v=" "/>
    <s v=" "/>
    <m/>
    <m/>
    <m/>
    <m/>
    <m/>
    <m/>
    <s v="NOCOSS"/>
    <s v="Applications/Tools"/>
    <s v="OPEN"/>
    <s v="COMPLETED"/>
    <s v="sitescope"/>
    <m/>
    <m/>
    <m/>
    <m/>
    <n v="1"/>
    <x v="2"/>
  </r>
  <r>
    <n v="1804"/>
    <s v="NOC148"/>
    <x v="2"/>
    <s v="NA"/>
    <m/>
    <s v="OSS"/>
    <s v="OSS"/>
    <s v="OSS"/>
    <s v="OSS"/>
    <s v="Preparation and publishing of all application availability dashboard Monthly"/>
    <m/>
    <s v="Critical"/>
    <s v="Completed"/>
    <m/>
    <s v="OSS Dashboards"/>
    <s v="UOC"/>
    <m/>
    <s v="09-09-2025: Sitescope based application URL monitoring "/>
    <m/>
    <m/>
    <s v="Suresh Pawar"/>
    <m/>
    <m/>
    <s v="CLOSURE REVIEW PENDING "/>
    <s v=" "/>
    <s v=" "/>
    <s v=" "/>
    <m/>
    <m/>
    <m/>
    <m/>
    <m/>
    <m/>
    <s v="NOCOSS"/>
    <s v="Applications/Tools"/>
    <s v="OPEN"/>
    <s v="COMPLETED"/>
    <s v="09-09-2025: Sitescope based application URL monitoring "/>
    <m/>
    <m/>
    <m/>
    <m/>
    <n v="1"/>
    <x v="2"/>
  </r>
  <r>
    <n v="1805"/>
    <s v="NOC149"/>
    <x v="2"/>
    <s v="NA"/>
    <m/>
    <s v="OSS"/>
    <s v="OSS"/>
    <s v="OSS"/>
    <s v="OSS"/>
    <s v="Preparation and publishing of all application availability dashboard  (Selective from and to dates)"/>
    <m/>
    <s v="Critical"/>
    <s v="Completed"/>
    <m/>
    <s v="OSS Dashboards"/>
    <s v="UOC"/>
    <m/>
    <s v="09-09-2025: Sitescope based application URL availability monitoring "/>
    <m/>
    <m/>
    <s v="Suresh Pawar"/>
    <m/>
    <m/>
    <s v="CLOSURE REVIEW PENDING "/>
    <s v=" "/>
    <s v=" "/>
    <s v=" "/>
    <m/>
    <m/>
    <m/>
    <m/>
    <m/>
    <m/>
    <s v="NOCOSS"/>
    <s v="Applications/Tools"/>
    <s v="OPEN"/>
    <s v="COMPLETED"/>
    <s v="09-09-2025: Sitescope based application URL availability monitoring "/>
    <m/>
    <m/>
    <m/>
    <m/>
    <n v="1"/>
    <x v="2"/>
  </r>
  <r>
    <n v="1806"/>
    <s v="NOC15"/>
    <x v="2"/>
    <s v="NA"/>
    <m/>
    <s v="OSS"/>
    <s v="OSS"/>
    <s v="OSS"/>
    <s v="DC"/>
    <s v="DC Network link uptime &amp; SLA Monthly"/>
    <m/>
    <s v="Critical"/>
    <s v=" "/>
    <m/>
    <s v="HPSM"/>
    <s v="Incident Management"/>
    <m/>
    <m/>
    <m/>
    <m/>
    <s v="Suresh Pawar"/>
    <m/>
    <s v="Open"/>
    <s v="Open"/>
    <s v=" "/>
    <s v=" "/>
    <s v=" "/>
    <m/>
    <m/>
    <m/>
    <m/>
    <m/>
    <m/>
    <s v="NOCOSS"/>
    <s v="Applications/Tools"/>
    <s v="OPEN"/>
    <s v="OPEN"/>
    <n v="0"/>
    <m/>
    <m/>
    <e v="#N/A"/>
    <m/>
    <n v="1"/>
    <x v="0"/>
  </r>
  <r>
    <n v="1807"/>
    <s v="NOC150"/>
    <x v="2"/>
    <s v="NA"/>
    <m/>
    <s v="OSS"/>
    <s v="OSS"/>
    <s v="OSS"/>
    <s v="OSS"/>
    <s v="Service assurance &amp; Dashboards"/>
    <m/>
    <s v="Critical"/>
    <s v=" "/>
    <m/>
    <s v="OSS Dashboards"/>
    <s v=" HPE Telco Unified OSS Console "/>
    <m/>
    <s v="Power Bi"/>
    <m/>
    <m/>
    <s v="Suresh Pawar"/>
    <m/>
    <s v="Open"/>
    <s v="WIP"/>
    <s v=" "/>
    <s v=" "/>
    <s v=" "/>
    <m/>
    <m/>
    <m/>
    <m/>
    <m/>
    <m/>
    <s v="NOCOSS"/>
    <s v="Applications/Tools"/>
    <s v="OPEN"/>
    <s v="OPEN"/>
    <n v="0"/>
    <m/>
    <m/>
    <e v="#N/A"/>
    <m/>
    <n v="1"/>
    <x v="0"/>
  </r>
  <r>
    <n v="1808"/>
    <s v="NOC151"/>
    <x v="2"/>
    <s v="NA"/>
    <m/>
    <s v="OSS"/>
    <s v="OSS"/>
    <s v="OSS"/>
    <s v="OSS"/>
    <s v="Network Service Assurance Dashboards"/>
    <m/>
    <s v="Critical"/>
    <s v=" "/>
    <m/>
    <s v="OSS Dashboards"/>
    <s v=" HPE Telco Unified OSS Console "/>
    <m/>
    <m/>
    <m/>
    <m/>
    <s v="Suresh Pawar"/>
    <m/>
    <m/>
    <s v="CLOSURE REVIEW PENDING "/>
    <s v=" "/>
    <s v=" "/>
    <s v=" "/>
    <m/>
    <m/>
    <m/>
    <m/>
    <m/>
    <m/>
    <s v="NOCOSS"/>
    <s v="Applications/Tools"/>
    <s v="OPEN"/>
    <s v="COMPLETED"/>
    <s v="dashboard is not there"/>
    <m/>
    <m/>
    <m/>
    <m/>
    <n v="1"/>
    <x v="2"/>
  </r>
  <r>
    <n v="1809"/>
    <s v="NOC152"/>
    <x v="2"/>
    <s v="NA"/>
    <m/>
    <s v="OSS"/>
    <s v="OSS"/>
    <s v="OSS"/>
    <s v="OSS"/>
    <s v="Business Service Assurance Dashboards"/>
    <m/>
    <s v="Critical"/>
    <s v=" "/>
    <m/>
    <s v="OSS Dashboards"/>
    <s v=" HPE Telco Unified OSS Console "/>
    <m/>
    <m/>
    <m/>
    <m/>
    <s v="Suresh Pawar"/>
    <m/>
    <s v="Open"/>
    <s v="WIP"/>
    <s v=" "/>
    <s v=" "/>
    <s v=" "/>
    <m/>
    <m/>
    <m/>
    <m/>
    <m/>
    <m/>
    <s v="NOCOSS"/>
    <s v="Applications/Tools"/>
    <s v="OPEN"/>
    <s v="OPEN"/>
    <n v="0"/>
    <m/>
    <m/>
    <e v="#N/A"/>
    <m/>
    <n v="1"/>
    <x v="0"/>
  </r>
  <r>
    <n v="1810"/>
    <s v="NOC153"/>
    <x v="2"/>
    <s v="NA"/>
    <m/>
    <s v="OSS"/>
    <s v="OSS"/>
    <s v="OSS"/>
    <s v="OSS"/>
    <s v="Customer Service Dashboards"/>
    <m/>
    <s v="Critical"/>
    <s v=" "/>
    <m/>
    <s v="OSS Dashboards"/>
    <s v=" HPE Telco Unified OSS Console "/>
    <m/>
    <s v="It will be available in BSS"/>
    <m/>
    <m/>
    <s v="Suresh Pawar"/>
    <m/>
    <s v="Open"/>
    <s v="WIP"/>
    <s v=" "/>
    <s v=" "/>
    <s v=" "/>
    <m/>
    <m/>
    <m/>
    <m/>
    <m/>
    <m/>
    <s v="NOCOSS"/>
    <s v="Applications/Tools"/>
    <s v="OPEN"/>
    <s v="OPEN"/>
    <n v="0"/>
    <m/>
    <m/>
    <e v="#N/A"/>
    <m/>
    <n v="1"/>
    <x v="0"/>
  </r>
  <r>
    <n v="1811"/>
    <s v="NOC154"/>
    <x v="2"/>
    <s v="NA"/>
    <m/>
    <s v="OSS"/>
    <s v="OSS"/>
    <s v="OSS"/>
    <s v="OSS"/>
    <s v="Security Assurance Dashboard"/>
    <m/>
    <s v="Critical"/>
    <s v=" "/>
    <m/>
    <s v="OSS Dashboards"/>
    <s v=" HPE Telco Unified OSS Console "/>
    <m/>
    <s v="It will be available in BSS"/>
    <m/>
    <m/>
    <s v="Suresh Pawar"/>
    <m/>
    <m/>
    <s v="CLOSURE REVIEW PENDING "/>
    <s v=" "/>
    <s v=" "/>
    <s v=" "/>
    <m/>
    <m/>
    <m/>
    <m/>
    <m/>
    <m/>
    <s v="NOCOSS"/>
    <s v="Applications/Tools"/>
    <s v="OPEN"/>
    <s v="COMPLETED"/>
    <s v="MTTR Reports for all domain including customer tickets"/>
    <m/>
    <m/>
    <e v="#N/A"/>
    <m/>
    <n v="1"/>
    <x v="2"/>
  </r>
  <r>
    <n v="1812"/>
    <s v="NOC155"/>
    <x v="2"/>
    <s v="NA"/>
    <m/>
    <s v="OSS"/>
    <s v="OSS"/>
    <s v="OSS"/>
    <s v="OSS"/>
    <s v="Service Inventory "/>
    <m/>
    <s v="Critical"/>
    <s v=" "/>
    <m/>
    <s v="OSS Dashboards"/>
    <s v=" HPE Telco Unified OSS Console "/>
    <m/>
    <s v="Inhouse solution "/>
    <m/>
    <m/>
    <s v="Suresh Pawar"/>
    <m/>
    <s v="Open"/>
    <s v="WIP"/>
    <s v=" "/>
    <s v=" "/>
    <s v=" "/>
    <m/>
    <m/>
    <m/>
    <m/>
    <m/>
    <m/>
    <s v="NOCOSS"/>
    <s v="Applications/Tools"/>
    <s v="OPEN"/>
    <s v="OPEN"/>
    <n v="0"/>
    <m/>
    <m/>
    <e v="#N/A"/>
    <m/>
    <n v="1"/>
    <x v="0"/>
  </r>
  <r>
    <n v="1813"/>
    <s v="NOC156"/>
    <x v="2"/>
    <s v="NA"/>
    <m/>
    <s v="OSS"/>
    <s v="OSS"/>
    <s v="OSS"/>
    <s v="OSS"/>
    <s v="Service Monitoring"/>
    <m/>
    <s v="Critical"/>
    <s v=" "/>
    <m/>
    <s v="OSS Dashboards"/>
    <s v=" HPE Telco Unified OSS Console "/>
    <m/>
    <m/>
    <m/>
    <m/>
    <s v="Suresh Pawar"/>
    <m/>
    <s v="Open"/>
    <s v="Open"/>
    <s v=" "/>
    <s v=" "/>
    <s v=" "/>
    <m/>
    <m/>
    <m/>
    <m/>
    <m/>
    <m/>
    <s v="NOCOSS"/>
    <s v="Applications/Tools"/>
    <s v="OPEN"/>
    <s v="OPEN"/>
    <n v="0"/>
    <m/>
    <m/>
    <e v="#N/A"/>
    <m/>
    <n v="1"/>
    <x v="0"/>
  </r>
  <r>
    <n v="1814"/>
    <s v="NOC157"/>
    <x v="2"/>
    <s v="NA"/>
    <m/>
    <s v="OSS"/>
    <s v="OSS"/>
    <s v="New BSS"/>
    <s v="OSS"/>
    <s v="OSS Intigration for POC Locations LCO,RMSO &amp; MSO"/>
    <m/>
    <s v="Critical"/>
    <s v="Open"/>
    <m/>
    <s v="HPSM"/>
    <s v="Incident Management"/>
    <m/>
    <s v="Aditional Scope for OT/HPE"/>
    <m/>
    <m/>
    <s v="Suresh Pawar"/>
    <m/>
    <s v="Open"/>
    <s v="Open"/>
    <s v=" "/>
    <s v=" "/>
    <s v=" "/>
    <m/>
    <m/>
    <m/>
    <m/>
    <m/>
    <m/>
    <s v="NOCNew BSS"/>
    <e v="#N/A"/>
    <s v="OPEN"/>
    <s v="Not Relevant to OSS"/>
    <n v="0"/>
    <m/>
    <m/>
    <e v="#N/A"/>
    <m/>
    <n v="1"/>
    <x v="0"/>
  </r>
  <r>
    <n v="1815"/>
    <s v="NOC158"/>
    <x v="2"/>
    <s v="NA"/>
    <m/>
    <s v="OSS"/>
    <s v="OSS"/>
    <s v="New BSS"/>
    <s v="OSS"/>
    <s v="OSS Intigration for Live  LCO , RMSO &amp; MSO"/>
    <m/>
    <s v="Critical"/>
    <s v="Open"/>
    <m/>
    <s v="HPSM"/>
    <s v="Incident Management"/>
    <m/>
    <s v="Aditional Scope for OT/HPE"/>
    <m/>
    <m/>
    <s v="Suresh Pawar"/>
    <m/>
    <s v="Open"/>
    <s v="Open"/>
    <s v=" "/>
    <s v=" "/>
    <s v=" "/>
    <m/>
    <m/>
    <m/>
    <m/>
    <m/>
    <m/>
    <s v="NOCNew BSS"/>
    <e v="#N/A"/>
    <s v="OPEN"/>
    <s v="Not Relevant to OSS"/>
    <n v="0"/>
    <m/>
    <m/>
    <e v="#N/A"/>
    <m/>
    <n v="1"/>
    <x v="0"/>
  </r>
  <r>
    <n v="1816"/>
    <s v="NOC159"/>
    <x v="2"/>
    <s v="NA"/>
    <m/>
    <s v="OSS"/>
    <s v="OSS"/>
    <s v="OSS"/>
    <s v="OSS"/>
    <s v="Video customer inventory , Internet customer inventory , Bandwidth allocation inventory count etc.,"/>
    <m/>
    <s v="Critical"/>
    <s v="Open"/>
    <m/>
    <s v="HPSM"/>
    <s v="Incident Management"/>
    <m/>
    <s v="Aditional Scope for OT/HPE"/>
    <m/>
    <m/>
    <s v="Suresh Pawar"/>
    <m/>
    <s v="Open"/>
    <s v="Open"/>
    <s v=" "/>
    <s v=" "/>
    <s v=" "/>
    <m/>
    <m/>
    <m/>
    <m/>
    <m/>
    <m/>
    <s v="NOCOSS"/>
    <s v="Applications/Tools"/>
    <s v="OPEN"/>
    <s v="OPEN"/>
    <n v="0"/>
    <m/>
    <m/>
    <e v="#N/A"/>
    <m/>
    <n v="1"/>
    <x v="0"/>
  </r>
  <r>
    <n v="1817"/>
    <s v="NOC16"/>
    <x v="2"/>
    <s v="NA"/>
    <m/>
    <s v="OSS"/>
    <s v="OSS"/>
    <s v="OSS"/>
    <s v="DC"/>
    <s v="DC Network link uptime &amp; SLA  (Selective from and to dates)"/>
    <m/>
    <s v="Critical"/>
    <s v=" "/>
    <m/>
    <s v="HPSM"/>
    <s v="Incident Management"/>
    <m/>
    <m/>
    <m/>
    <m/>
    <s v="Suresh Pawar"/>
    <m/>
    <s v="Open"/>
    <s v="Open"/>
    <s v=" "/>
    <s v=" "/>
    <s v=" "/>
    <m/>
    <m/>
    <m/>
    <m/>
    <m/>
    <m/>
    <s v="NOCOSS"/>
    <s v="Applications/Tools"/>
    <s v="OPEN"/>
    <s v="OPEN"/>
    <n v="0"/>
    <m/>
    <m/>
    <e v="#N/A"/>
    <m/>
    <n v="1"/>
    <x v="0"/>
  </r>
  <r>
    <n v="1818"/>
    <s v="NOC160"/>
    <x v="2"/>
    <s v="NA"/>
    <m/>
    <m/>
    <m/>
    <s v="DC Passive Infra"/>
    <s v="OSS"/>
    <s v="Preparation and publishing of all DC passive infra(Internal, OEM) PM dashboard Daily"/>
    <m/>
    <s v="NON-Critical"/>
    <s v=" "/>
    <m/>
    <s v="OSS Dashboards"/>
    <s v="UOC"/>
    <m/>
    <m/>
    <m/>
    <m/>
    <s v="Suresh Pawar"/>
    <m/>
    <s v="Open"/>
    <s v="Open"/>
    <s v=" "/>
    <s v=" "/>
    <s v=" "/>
    <m/>
    <m/>
    <m/>
    <m/>
    <m/>
    <m/>
    <s v="NOCDC Passive Infra"/>
    <s v="Applications/Tools"/>
    <s v="OPEN"/>
    <s v="OPEN"/>
    <n v="0"/>
    <m/>
    <m/>
    <e v="#N/A"/>
    <m/>
    <n v="1"/>
    <x v="0"/>
  </r>
  <r>
    <n v="1819"/>
    <s v="NOC161"/>
    <x v="2"/>
    <s v="NA"/>
    <m/>
    <m/>
    <m/>
    <s v="DC Passive Infra"/>
    <s v="OSS"/>
    <s v="Preparation and publishing of all DC passive infra(Internal, OEM) PM dashboard Weekly"/>
    <m/>
    <s v="NON-Critical"/>
    <s v=" "/>
    <m/>
    <s v="OSS Dashboards"/>
    <s v="UOC"/>
    <m/>
    <m/>
    <m/>
    <m/>
    <s v="Suresh Pawar"/>
    <m/>
    <s v="Open"/>
    <s v="Open"/>
    <s v=" "/>
    <s v=" "/>
    <s v=" "/>
    <m/>
    <m/>
    <m/>
    <m/>
    <m/>
    <m/>
    <s v="NOCDC Passive Infra"/>
    <s v="Applications/Tools"/>
    <s v="OPEN"/>
    <s v="OPEN"/>
    <n v="0"/>
    <m/>
    <m/>
    <e v="#N/A"/>
    <m/>
    <n v="1"/>
    <x v="0"/>
  </r>
  <r>
    <n v="1820"/>
    <s v="NOC162"/>
    <x v="2"/>
    <s v="NA"/>
    <m/>
    <m/>
    <m/>
    <s v="DC Passive Infra"/>
    <s v="OSS"/>
    <s v="Preparation and publishing of all DC passive infra(Internal, OEM) PM dashboard Monthly"/>
    <m/>
    <s v="NON-Critical"/>
    <s v=" "/>
    <m/>
    <s v="OSS Dashboards"/>
    <s v="UOC"/>
    <m/>
    <m/>
    <m/>
    <m/>
    <s v="Suresh Pawar"/>
    <m/>
    <s v="Open"/>
    <s v="Open"/>
    <s v=" "/>
    <s v=" "/>
    <s v=" "/>
    <m/>
    <m/>
    <m/>
    <m/>
    <m/>
    <m/>
    <s v="NOCDC Passive Infra"/>
    <s v="Applications/Tools"/>
    <s v="OPEN"/>
    <s v="OPEN"/>
    <n v="0"/>
    <m/>
    <m/>
    <e v="#N/A"/>
    <m/>
    <n v="1"/>
    <x v="0"/>
  </r>
  <r>
    <n v="1821"/>
    <s v="NOC163"/>
    <x v="2"/>
    <s v="NA"/>
    <m/>
    <m/>
    <m/>
    <s v="DC Passive Infra"/>
    <s v="OSS"/>
    <s v="Preparation and publishing of all DC passive infra(Internal, OEM) PM dashboard  (Selective from and to dates)"/>
    <m/>
    <s v="NON-Critical"/>
    <s v=" "/>
    <m/>
    <s v="OSS Dashboards"/>
    <s v="UOC"/>
    <m/>
    <m/>
    <m/>
    <m/>
    <s v="Suresh Pawar"/>
    <m/>
    <s v="Open"/>
    <s v="Open"/>
    <s v=" "/>
    <s v=" "/>
    <s v=" "/>
    <m/>
    <m/>
    <m/>
    <m/>
    <m/>
    <m/>
    <s v="NOCDC Passive Infra"/>
    <s v="Applications/Tools"/>
    <s v="OPEN"/>
    <s v="OPEN"/>
    <n v="0"/>
    <m/>
    <m/>
    <e v="#N/A"/>
    <m/>
    <n v="1"/>
    <x v="0"/>
  </r>
  <r>
    <n v="1822"/>
    <s v="NOC164"/>
    <x v="2"/>
    <s v="NA"/>
    <m/>
    <s v="OSS"/>
    <s v="OSS"/>
    <s v="OSS"/>
    <s v="NOC"/>
    <s v="Preparation and publishing of all devices, application, software AMC dashboard Daily"/>
    <m/>
    <s v="Critical"/>
    <s v=" "/>
    <m/>
    <s v="OSS Dashboards"/>
    <s v="Asset Manager"/>
    <m/>
    <s v="Report is available in Asset manager"/>
    <m/>
    <m/>
    <s v="Suresh Pawar"/>
    <m/>
    <m/>
    <s v="CLOSURE REVIEW PENDING "/>
    <s v=" "/>
    <s v=" "/>
    <s v=" "/>
    <m/>
    <m/>
    <m/>
    <m/>
    <m/>
    <m/>
    <s v="NOCOSS"/>
    <s v="Applications/Tools"/>
    <s v="OPEN"/>
    <s v="COMPLETED"/>
    <n v="0"/>
    <m/>
    <m/>
    <m/>
    <m/>
    <n v="1"/>
    <x v="2"/>
  </r>
  <r>
    <n v="1823"/>
    <s v="NOC165"/>
    <x v="2"/>
    <s v="NA"/>
    <m/>
    <s v="OSS"/>
    <s v="OSS"/>
    <s v="OSS"/>
    <s v="NOC"/>
    <s v="Preparation and publishing of all devices, application, software AMC dashboard Weekly"/>
    <m/>
    <s v="Critical"/>
    <s v=" "/>
    <m/>
    <s v="OSS Dashboards"/>
    <s v="Asset Manager"/>
    <m/>
    <m/>
    <m/>
    <m/>
    <s v="Suresh Pawar"/>
    <m/>
    <m/>
    <s v="CLOSURE REVIEW PENDING "/>
    <s v=" "/>
    <s v=" "/>
    <s v=" "/>
    <m/>
    <m/>
    <m/>
    <m/>
    <m/>
    <m/>
    <s v="NOCOSS"/>
    <s v="Applications/Tools"/>
    <s v="OPEN"/>
    <s v="COMPLETED"/>
    <n v="0"/>
    <m/>
    <m/>
    <e v="#N/A"/>
    <m/>
    <n v="1"/>
    <x v="2"/>
  </r>
  <r>
    <n v="1824"/>
    <s v="NOC166"/>
    <x v="2"/>
    <s v="NA"/>
    <m/>
    <s v="OSS"/>
    <s v="OSS"/>
    <s v="OSS"/>
    <s v="NOC"/>
    <s v="Preparation and publishing of all devices, application, software AMC dashboard Monthly"/>
    <m/>
    <s v="Critical"/>
    <s v=" "/>
    <m/>
    <s v="OSS Dashboards"/>
    <s v="Asset Manager"/>
    <m/>
    <m/>
    <m/>
    <m/>
    <s v="Suresh Pawar"/>
    <m/>
    <m/>
    <s v="CLOSURE REVIEW PENDING "/>
    <s v=" "/>
    <s v=" "/>
    <s v=" "/>
    <m/>
    <m/>
    <m/>
    <m/>
    <m/>
    <m/>
    <s v="NOCOSS"/>
    <s v="Applications/Tools"/>
    <s v="OPEN"/>
    <s v="COMPLETED"/>
    <n v="0"/>
    <m/>
    <m/>
    <e v="#N/A"/>
    <m/>
    <n v="1"/>
    <x v="2"/>
  </r>
  <r>
    <n v="1825"/>
    <s v="NOC167"/>
    <x v="2"/>
    <s v="NA"/>
    <m/>
    <s v="OSS"/>
    <s v="OSS"/>
    <s v="OSS"/>
    <s v="NOC"/>
    <s v="Preparation and publishing of all devices, application, software AMC dashboard  (Selective from and to dates)"/>
    <m/>
    <s v="Critical"/>
    <s v=" "/>
    <m/>
    <s v="OSS Dashboards"/>
    <s v="Asset Manager"/>
    <m/>
    <m/>
    <m/>
    <m/>
    <s v="Suresh Pawar"/>
    <m/>
    <m/>
    <s v="CLOSURE REVIEW PENDING "/>
    <s v=" "/>
    <s v=" "/>
    <s v=" "/>
    <m/>
    <m/>
    <m/>
    <m/>
    <m/>
    <m/>
    <s v="NOCOSS"/>
    <s v="Applications/Tools"/>
    <s v="OPEN"/>
    <s v="COMPLETED"/>
    <n v="0"/>
    <m/>
    <m/>
    <e v="#N/A"/>
    <m/>
    <n v="1"/>
    <x v="2"/>
  </r>
  <r>
    <n v="1826"/>
    <s v="NOC168"/>
    <x v="2"/>
    <s v="NA"/>
    <m/>
    <s v="OSS"/>
    <s v="OSS"/>
    <s v="OSS"/>
    <s v="NOC"/>
    <s v="Publishing of all major events in Tnoc dashboard Daily"/>
    <m/>
    <s v="Critical"/>
    <s v=" "/>
    <m/>
    <s v="HPSM"/>
    <s v="Incident Management"/>
    <m/>
    <m/>
    <m/>
    <m/>
    <s v="Suresh Pawar"/>
    <m/>
    <m/>
    <s v="CLOSURE REVIEW PENDING "/>
    <s v=" "/>
    <s v=" "/>
    <s v=" "/>
    <m/>
    <m/>
    <m/>
    <m/>
    <m/>
    <m/>
    <s v="NOCOSS"/>
    <s v="Applications/Tools"/>
    <s v="OPEN"/>
    <s v="COMPLETED"/>
    <n v="0"/>
    <m/>
    <m/>
    <e v="#N/A"/>
    <m/>
    <n v="1"/>
    <x v="2"/>
  </r>
  <r>
    <n v="1827"/>
    <s v="NOC169"/>
    <x v="2"/>
    <s v="NA"/>
    <m/>
    <s v="OSS"/>
    <s v="OSS"/>
    <s v="OSS"/>
    <s v="NOC"/>
    <s v="Publishing of all major events in Tnoc dashboard Weekly"/>
    <m/>
    <s v="Critical"/>
    <s v=" "/>
    <m/>
    <s v="HPSM"/>
    <s v="Incident Management"/>
    <m/>
    <m/>
    <m/>
    <m/>
    <s v="Suresh Pawar"/>
    <m/>
    <m/>
    <s v="CLOSURE REVIEW PENDING "/>
    <s v=" "/>
    <s v=" "/>
    <s v=" "/>
    <m/>
    <m/>
    <m/>
    <m/>
    <m/>
    <m/>
    <s v="NOCOSS"/>
    <s v="Applications/Tools"/>
    <s v="OPEN"/>
    <s v="COMPLETED"/>
    <n v="0"/>
    <m/>
    <m/>
    <e v="#N/A"/>
    <m/>
    <n v="1"/>
    <x v="2"/>
  </r>
  <r>
    <n v="1828"/>
    <s v="NOC17"/>
    <x v="2"/>
    <s v="NA"/>
    <m/>
    <m/>
    <m/>
    <s v="BSS"/>
    <s v="Service Provisioning"/>
    <s v="configure of GI services and tracking and publishing data Daily"/>
    <m/>
    <s v="Critical"/>
    <s v="Open"/>
    <m/>
    <s v="BSS"/>
    <s v="CRM"/>
    <m/>
    <s v="It will be available in NSO and BSS"/>
    <m/>
    <m/>
    <s v="Manoj Nibrad"/>
    <m/>
    <s v="Open"/>
    <s v="Open"/>
    <s v=" "/>
    <s v=" "/>
    <s v=" "/>
    <m/>
    <m/>
    <m/>
    <m/>
    <m/>
    <m/>
    <s v="NOCBSS"/>
    <s v="Applications/Tools"/>
    <s v="OPEN"/>
    <m/>
    <m/>
    <m/>
    <m/>
    <e v="#N/A"/>
    <m/>
    <n v="1"/>
    <x v="0"/>
  </r>
  <r>
    <n v="1829"/>
    <s v="NOC170"/>
    <x v="2"/>
    <s v="NA"/>
    <m/>
    <s v="OSS"/>
    <s v="OSS"/>
    <s v="OSS"/>
    <s v="NOC"/>
    <s v="Publishing of all major events in Tnoc dashboard Monthly"/>
    <m/>
    <s v="Critical"/>
    <s v=" "/>
    <m/>
    <s v="HPSM"/>
    <s v="Incident Management"/>
    <m/>
    <m/>
    <m/>
    <m/>
    <s v="Suresh Pawar"/>
    <m/>
    <m/>
    <s v="CLOSURE REVIEW PENDING "/>
    <s v=" "/>
    <s v=" "/>
    <s v=" "/>
    <m/>
    <m/>
    <m/>
    <m/>
    <m/>
    <m/>
    <s v="NOCOSS"/>
    <s v="Applications/Tools"/>
    <s v="OPEN"/>
    <s v="COMPLETED"/>
    <n v="0"/>
    <m/>
    <m/>
    <e v="#N/A"/>
    <m/>
    <n v="1"/>
    <x v="2"/>
  </r>
  <r>
    <n v="1830"/>
    <s v="NOC171"/>
    <x v="2"/>
    <s v="NA"/>
    <m/>
    <s v="OSS"/>
    <s v="OSS"/>
    <s v="OSS"/>
    <s v="NOC"/>
    <s v="Publishing of all major events in Tnoc dashboard  (Selective from and to dates)"/>
    <m/>
    <s v="Critical"/>
    <s v=" "/>
    <m/>
    <s v="HPSM"/>
    <s v="Incident Management"/>
    <m/>
    <m/>
    <m/>
    <m/>
    <s v="Suresh Pawar"/>
    <m/>
    <m/>
    <s v="CLOSURE REVIEW PENDING "/>
    <s v=" "/>
    <s v=" "/>
    <s v=" "/>
    <m/>
    <m/>
    <m/>
    <m/>
    <m/>
    <m/>
    <s v="NOCOSS"/>
    <s v="Applications/Tools"/>
    <s v="OPEN"/>
    <s v="COMPLETED"/>
    <n v="0"/>
    <m/>
    <m/>
    <e v="#N/A"/>
    <m/>
    <n v="1"/>
    <x v="2"/>
  </r>
  <r>
    <n v="1831"/>
    <s v="NOC172"/>
    <x v="2"/>
    <s v="NA"/>
    <m/>
    <s v="OSS"/>
    <s v="OSS"/>
    <s v="OSS"/>
    <s v="BBNL Reports"/>
    <s v="Publishing of BBNL dashboard Daily"/>
    <m/>
    <s v="Critical"/>
    <s v="Completed"/>
    <m/>
    <s v="HPSM"/>
    <s v="Incident Management"/>
    <m/>
    <m/>
    <m/>
    <m/>
    <s v="Suresh Pawar"/>
    <m/>
    <m/>
    <s v="CLOSURE REVIEW PENDING "/>
    <s v=" "/>
    <s v=" "/>
    <s v=" "/>
    <m/>
    <m/>
    <m/>
    <m/>
    <m/>
    <m/>
    <s v="NOCOSS"/>
    <s v="Applications/Tools"/>
    <s v="OPEN"/>
    <s v="COMPLETED"/>
    <n v="0"/>
    <m/>
    <m/>
    <m/>
    <m/>
    <n v="1"/>
    <x v="2"/>
  </r>
  <r>
    <n v="1832"/>
    <s v="NOC173"/>
    <x v="2"/>
    <s v="NA"/>
    <m/>
    <s v="OSS"/>
    <s v="OSS"/>
    <s v="OSS"/>
    <s v="BBNL Reports"/>
    <s v="Publishing of BBNL dashboard Weekly"/>
    <m/>
    <s v="Critical"/>
    <s v="NOT_FEASIBLE"/>
    <m/>
    <s v="HPSM"/>
    <s v="Incident Management"/>
    <m/>
    <m/>
    <m/>
    <m/>
    <s v="Suresh Pawar"/>
    <m/>
    <s v="Open"/>
    <s v="Not Feasible "/>
    <s v=" "/>
    <s v=" "/>
    <s v=" "/>
    <m/>
    <m/>
    <m/>
    <m/>
    <m/>
    <m/>
    <s v="NOCOSS"/>
    <s v="Applications/Tools"/>
    <e v="#N/A"/>
    <s v="Not Required to BBNL"/>
    <s v="11-Oct-25: BBNL do not ask weekly hence it is not delivered"/>
    <m/>
    <m/>
    <e v="#N/A"/>
    <m/>
    <n v="1"/>
    <x v="0"/>
  </r>
  <r>
    <n v="1833"/>
    <s v="NOC174"/>
    <x v="2"/>
    <s v="NA"/>
    <m/>
    <s v="OSS"/>
    <s v="OSS"/>
    <s v="OSS"/>
    <s v="BBNL Reports"/>
    <s v="Publishing of BBNL dashboard Monthly"/>
    <m/>
    <s v="Critical"/>
    <s v="Completed"/>
    <m/>
    <s v="HPSM"/>
    <s v="Incident Management"/>
    <m/>
    <m/>
    <m/>
    <m/>
    <s v="Suresh Pawar"/>
    <m/>
    <m/>
    <s v="CLOSURE REVIEW PENDING "/>
    <s v=" "/>
    <s v=" "/>
    <s v=" "/>
    <m/>
    <m/>
    <m/>
    <m/>
    <m/>
    <m/>
    <s v="NOCOSS"/>
    <s v="Applications/Tools"/>
    <s v="OPEN"/>
    <s v="COMPLETED"/>
    <n v="0"/>
    <m/>
    <m/>
    <m/>
    <m/>
    <n v="1"/>
    <x v="2"/>
  </r>
  <r>
    <n v="1834"/>
    <s v="NOC175"/>
    <x v="2"/>
    <s v="NA"/>
    <m/>
    <s v="OSS"/>
    <s v="OSS"/>
    <s v="OSS"/>
    <s v="BBNL Reports"/>
    <s v="Publishing of BBNL dashboard  (Selective from and to dates)"/>
    <m/>
    <s v="Critical"/>
    <s v="NOT_FEASIBLE"/>
    <m/>
    <s v="HPSM"/>
    <s v="Incident Management"/>
    <m/>
    <m/>
    <m/>
    <m/>
    <s v="Suresh Pawar"/>
    <m/>
    <s v="Open"/>
    <s v="Not Feasible "/>
    <s v=" "/>
    <s v=" "/>
    <s v=" "/>
    <m/>
    <m/>
    <m/>
    <m/>
    <m/>
    <m/>
    <s v="NOCOSS"/>
    <s v="Applications/Tools"/>
    <e v="#N/A"/>
    <s v="Not Required to BBNL"/>
    <s v="11-Oct-25: BBNL do not ask Selective from and to dates hence it is not delivered"/>
    <m/>
    <m/>
    <e v="#N/A"/>
    <m/>
    <n v="1"/>
    <x v="0"/>
  </r>
  <r>
    <n v="1835"/>
    <s v="NOC176"/>
    <x v="2"/>
    <s v="NA"/>
    <m/>
    <s v="OSS"/>
    <s v="OSS"/>
    <s v="OSS"/>
    <s v="Field Passive Infra"/>
    <s v="Publishing of Field Passive infra total devices dashboard Daily"/>
    <m/>
    <s v="Critical"/>
    <s v="Completed"/>
    <m/>
    <s v="NNMI"/>
    <s v="NNMI"/>
    <m/>
    <s v="09-09-2025: Inventory Dashboard visible for live data which is refreshing 6 times a day."/>
    <m/>
    <m/>
    <s v="Suresh Pawar"/>
    <m/>
    <m/>
    <s v="CLOSURE REVIEW PENDING "/>
    <s v=" "/>
    <s v=" "/>
    <s v=" "/>
    <m/>
    <m/>
    <m/>
    <m/>
    <m/>
    <m/>
    <s v="NOCOSS"/>
    <s v="Applications/Tools"/>
    <s v="OPEN"/>
    <s v="COMPLETED"/>
    <s v="09-09-2025: Inventory Dashboard visible for live data which is refreshing 6 times a day."/>
    <m/>
    <m/>
    <m/>
    <m/>
    <n v="1"/>
    <x v="2"/>
  </r>
  <r>
    <n v="1836"/>
    <s v="NOC177"/>
    <x v="2"/>
    <s v="NA"/>
    <m/>
    <s v="OSS"/>
    <s v="OSS"/>
    <s v="OSS"/>
    <s v="Field Passive Infra"/>
    <s v="Publishing of Field Passive infra total devices dashboard Weekly"/>
    <m/>
    <s v="Critical"/>
    <s v="NOT_FEASIBLE"/>
    <m/>
    <s v="NNMI"/>
    <s v="NNMI"/>
    <m/>
    <m/>
    <m/>
    <m/>
    <s v="Suresh Pawar"/>
    <m/>
    <s v="Open"/>
    <s v="Not Feasible "/>
    <s v=" "/>
    <s v=" "/>
    <s v=" "/>
    <m/>
    <m/>
    <m/>
    <m/>
    <m/>
    <m/>
    <s v="NOCOSS"/>
    <s v="Applications/Tools"/>
    <e v="#N/A"/>
    <s v="NOT-FEASIBLE"/>
    <n v="0"/>
    <m/>
    <m/>
    <e v="#N/A"/>
    <m/>
    <n v="1"/>
    <x v="0"/>
  </r>
  <r>
    <n v="1837"/>
    <s v="NOC178"/>
    <x v="2"/>
    <s v="NA"/>
    <m/>
    <s v="OSS"/>
    <s v="OSS"/>
    <s v="OSS"/>
    <s v="Field Passive Infra"/>
    <s v="Publishing of Field Passive infra total devices dashboard Monthly"/>
    <m/>
    <s v="Critical"/>
    <s v="Completed"/>
    <m/>
    <s v="NNMI"/>
    <s v="NNMI"/>
    <m/>
    <s v="Live report is available in UOC"/>
    <m/>
    <m/>
    <s v="Suresh Pawar"/>
    <m/>
    <m/>
    <s v="CLOSURE REVIEW PENDING "/>
    <s v=" "/>
    <s v=" "/>
    <s v=" "/>
    <m/>
    <m/>
    <m/>
    <m/>
    <m/>
    <m/>
    <s v="NOCOSS"/>
    <s v="Applications/Tools"/>
    <s v="OPEN"/>
    <s v="COMPLETED"/>
    <s v="Live report is available in UOC"/>
    <m/>
    <m/>
    <m/>
    <m/>
    <n v="1"/>
    <x v="2"/>
  </r>
  <r>
    <n v="1838"/>
    <s v="NOC179"/>
    <x v="2"/>
    <s v="NA"/>
    <m/>
    <s v="OSS"/>
    <s v="OSS"/>
    <s v="OSS"/>
    <s v="Field Passive Infra"/>
    <s v="Publishing of Field Passive infra total devices dashboard  (Selective from and to dates)"/>
    <m/>
    <s v="Critical"/>
    <s v="Completed"/>
    <m/>
    <s v="NNMI"/>
    <s v="NNMI"/>
    <m/>
    <s v="Live report is available in UOC"/>
    <m/>
    <m/>
    <s v="Suresh Pawar"/>
    <m/>
    <m/>
    <s v="CLOSURE REVIEW PENDING "/>
    <s v=" "/>
    <s v=" "/>
    <s v=" "/>
    <m/>
    <m/>
    <m/>
    <m/>
    <m/>
    <m/>
    <s v="NOCOSS"/>
    <s v="Applications/Tools"/>
    <s v="OPEN"/>
    <s v="COMPLETED"/>
    <s v="Live report is available in UOC"/>
    <m/>
    <m/>
    <m/>
    <m/>
    <n v="1"/>
    <x v="2"/>
  </r>
  <r>
    <n v="1839"/>
    <s v="NOC18"/>
    <x v="2"/>
    <s v="NA"/>
    <m/>
    <m/>
    <m/>
    <s v="BSS"/>
    <s v="Service Provisioning"/>
    <s v="configure of GI services and tracking and publishing data Weekly"/>
    <m/>
    <s v="Critical"/>
    <s v="Open"/>
    <m/>
    <s v="BSS"/>
    <s v="CRM"/>
    <m/>
    <s v="It will be available in NSO and BSS"/>
    <m/>
    <m/>
    <s v="Manoj Nibrad"/>
    <m/>
    <s v="Open"/>
    <s v="Open"/>
    <s v=" "/>
    <s v=" "/>
    <s v=" "/>
    <m/>
    <m/>
    <m/>
    <m/>
    <m/>
    <m/>
    <s v="NOCBSS"/>
    <s v="Applications/Tools"/>
    <s v="OPEN"/>
    <m/>
    <m/>
    <m/>
    <m/>
    <e v="#N/A"/>
    <m/>
    <n v="1"/>
    <x v="0"/>
  </r>
  <r>
    <n v="1840"/>
    <s v="NOC180"/>
    <x v="2"/>
    <s v="NA"/>
    <m/>
    <m/>
    <m/>
    <s v="DWDM"/>
    <s v="OSS"/>
    <s v="Published Zonal Network uptime (like, total scope, litup count and availability according to the category) Daily"/>
    <m/>
    <s v="Critical"/>
    <s v="Completed"/>
    <m/>
    <s v="HPSM"/>
    <s v="Incident Management"/>
    <m/>
    <m/>
    <m/>
    <m/>
    <s v="Suresh Pawar"/>
    <m/>
    <m/>
    <s v="CLOSURE REVIEW PENDING "/>
    <s v=" "/>
    <s v=" "/>
    <s v=" "/>
    <m/>
    <m/>
    <m/>
    <m/>
    <m/>
    <m/>
    <s v="NOCDWDM"/>
    <s v="Applications/Tools"/>
    <s v="OPEN"/>
    <s v="CLOSURE REVIEW PENDING "/>
    <n v="0"/>
    <m/>
    <m/>
    <m/>
    <m/>
    <n v="1"/>
    <x v="2"/>
  </r>
  <r>
    <n v="1841"/>
    <s v="NOC181"/>
    <x v="2"/>
    <s v="NA"/>
    <m/>
    <m/>
    <m/>
    <s v="DWDM"/>
    <s v="OSS"/>
    <s v="Published Zonal Network uptime (like, total scope, litup count and availability according to the category) Weekly"/>
    <m/>
    <s v="Critical"/>
    <s v="Open"/>
    <m/>
    <s v="HPSM"/>
    <s v="Incident Management"/>
    <m/>
    <s v="Uptime and MMTR are two separate reports."/>
    <m/>
    <m/>
    <s v="Suresh Pawar"/>
    <m/>
    <s v="Open"/>
    <s v="Open"/>
    <s v=" "/>
    <s v=" "/>
    <s v=" "/>
    <m/>
    <m/>
    <m/>
    <m/>
    <m/>
    <m/>
    <s v="NOCDWDM"/>
    <s v="Applications/Tools"/>
    <s v="OPEN"/>
    <s v="OPEN"/>
    <n v="0"/>
    <m/>
    <m/>
    <e v="#N/A"/>
    <m/>
    <n v="1"/>
    <x v="0"/>
  </r>
  <r>
    <n v="1842"/>
    <s v="NOC182"/>
    <x v="2"/>
    <s v="NA"/>
    <m/>
    <m/>
    <m/>
    <s v="DWDM"/>
    <s v="OSS"/>
    <s v="Published Zonal Network uptime (like, total scope, litup count and availability according to the category) Monthly"/>
    <m/>
    <s v="Critical"/>
    <s v="Completed"/>
    <m/>
    <s v="HPSM"/>
    <s v="Incident Management"/>
    <m/>
    <m/>
    <m/>
    <m/>
    <s v="Suresh Pawar"/>
    <m/>
    <m/>
    <s v="CLOSURE REVIEW PENDING "/>
    <s v=" "/>
    <s v=" "/>
    <s v=" "/>
    <m/>
    <m/>
    <m/>
    <m/>
    <m/>
    <m/>
    <s v="NOCDWDM"/>
    <s v="Applications/Tools"/>
    <s v="OPEN"/>
    <s v="COMPLETED"/>
    <n v="0"/>
    <m/>
    <m/>
    <m/>
    <m/>
    <n v="1"/>
    <x v="2"/>
  </r>
  <r>
    <n v="1843"/>
    <s v="NOC183"/>
    <x v="2"/>
    <s v="NA"/>
    <m/>
    <m/>
    <m/>
    <s v="DWDM"/>
    <s v="OSS"/>
    <s v="Published Zonal Network uptime (like, total scope, litup count and availability according to the category) (Selective from and to dates)"/>
    <m/>
    <s v="Critical"/>
    <s v="Completed"/>
    <m/>
    <s v="HPSM"/>
    <s v="Incident Management"/>
    <m/>
    <m/>
    <m/>
    <m/>
    <s v="Suresh Pawar"/>
    <m/>
    <m/>
    <s v="CLOSURE REVIEW PENDING "/>
    <s v=" "/>
    <s v=" "/>
    <s v=" "/>
    <m/>
    <m/>
    <m/>
    <m/>
    <m/>
    <m/>
    <s v="NOCDWDM"/>
    <s v="Applications/Tools"/>
    <s v="OPEN"/>
    <s v="CLOSURE REVIEW PENDING "/>
    <n v="0"/>
    <m/>
    <m/>
    <m/>
    <m/>
    <n v="1"/>
    <x v="2"/>
  </r>
  <r>
    <n v="1844"/>
    <s v="NOC184"/>
    <x v="2"/>
    <s v="NA"/>
    <m/>
    <m/>
    <m/>
    <s v="DWDM"/>
    <s v="OSS"/>
    <s v="Publishing Package wise , district wise and node wise (like DWDM,OADM) Zonal Network uptime and Mandal TT resolution MTTR dashboard Daily"/>
    <m/>
    <s v="Critical"/>
    <s v="Completed"/>
    <m/>
    <s v="HPSM"/>
    <s v="Incident Management"/>
    <m/>
    <m/>
    <m/>
    <m/>
    <s v="Suresh Pawar"/>
    <m/>
    <m/>
    <s v="CLOSURE REVIEW PENDING "/>
    <s v=" "/>
    <s v=" "/>
    <s v=" "/>
    <m/>
    <m/>
    <m/>
    <m/>
    <m/>
    <m/>
    <s v="NOCDWDM"/>
    <s v="Applications/Tools"/>
    <s v="OPEN"/>
    <s v="COMPLETED"/>
    <n v="0"/>
    <m/>
    <m/>
    <m/>
    <m/>
    <n v="1"/>
    <x v="2"/>
  </r>
  <r>
    <n v="1845"/>
    <s v="NOC185"/>
    <x v="2"/>
    <s v="NA"/>
    <m/>
    <m/>
    <m/>
    <s v="DWDM"/>
    <s v="OSS"/>
    <s v="Publishing Package wise , district wise and node wise (like DWDM,OADM) Zonal Network uptime and Mandal TT resolution MTTR dashboard Weekly"/>
    <m/>
    <s v="Critical"/>
    <s v="Completed"/>
    <m/>
    <s v="HPSM"/>
    <s v="Incident Management"/>
    <m/>
    <m/>
    <m/>
    <m/>
    <s v="Suresh Pawar"/>
    <m/>
    <m/>
    <s v="CLOSURE REVIEW PENDING "/>
    <s v=" "/>
    <s v=" "/>
    <s v=" "/>
    <m/>
    <m/>
    <m/>
    <m/>
    <m/>
    <m/>
    <s v="NOCDWDM"/>
    <s v="Applications/Tools"/>
    <s v="OPEN"/>
    <s v="COMPLETED"/>
    <n v="0"/>
    <m/>
    <m/>
    <m/>
    <m/>
    <n v="1"/>
    <x v="2"/>
  </r>
  <r>
    <n v="1846"/>
    <s v="NOC186"/>
    <x v="2"/>
    <s v="NA"/>
    <m/>
    <m/>
    <m/>
    <s v="DWDM"/>
    <s v="OSS"/>
    <s v="Publishing Package wise , district wise and node wise (like DWDM,OADM) Zonal Network uptime and Mandal TT resolution MTTR dashboard Monthly"/>
    <m/>
    <s v="Critical"/>
    <s v="Completed"/>
    <m/>
    <s v="HPSM"/>
    <s v="Incident Management"/>
    <m/>
    <m/>
    <m/>
    <m/>
    <s v="Suresh Pawar"/>
    <m/>
    <m/>
    <s v="CLOSURE REVIEW PENDING "/>
    <s v=" "/>
    <s v=" "/>
    <s v=" "/>
    <m/>
    <m/>
    <m/>
    <m/>
    <m/>
    <m/>
    <s v="NOCDWDM"/>
    <s v="Applications/Tools"/>
    <s v="OPEN"/>
    <s v="COMPLETED"/>
    <n v="0"/>
    <m/>
    <m/>
    <m/>
    <m/>
    <n v="1"/>
    <x v="2"/>
  </r>
  <r>
    <n v="1847"/>
    <s v="NOC187"/>
    <x v="2"/>
    <s v="NA"/>
    <m/>
    <m/>
    <m/>
    <s v="DWDM"/>
    <s v="OSS"/>
    <s v="Publishing Package wise , district wise and node wise (like DWDM,OADM) Zonal Network uptime and Mandal TT resolution MTTR dashboard (Selective from and to dates)"/>
    <m/>
    <s v="Critical"/>
    <s v="Open"/>
    <m/>
    <s v="HPSM"/>
    <s v="Incident Management"/>
    <m/>
    <s v="Uptime and MMTR are two separate reports."/>
    <m/>
    <m/>
    <s v="Suresh Pawar"/>
    <m/>
    <s v="Open"/>
    <s v="Open"/>
    <s v=" "/>
    <s v=" "/>
    <s v=" "/>
    <m/>
    <m/>
    <m/>
    <m/>
    <m/>
    <m/>
    <s v="NOCDWDM"/>
    <s v="Applications/Tools"/>
    <s v="OPEN"/>
    <s v="WIP"/>
    <n v="0"/>
    <m/>
    <m/>
    <e v="#N/A"/>
    <m/>
    <n v="1"/>
    <x v="0"/>
  </r>
  <r>
    <n v="1848"/>
    <s v="NOC188"/>
    <x v="2"/>
    <s v="NA"/>
    <m/>
    <m/>
    <m/>
    <s v="DWDM"/>
    <s v="OSS"/>
    <s v="Preparation and publishing of Zonal link summary , uptime and MTTR dashboard Daily"/>
    <m/>
    <s v="Critical"/>
    <s v="Completed"/>
    <m/>
    <s v="HPSM"/>
    <s v="Incident Management"/>
    <m/>
    <s v="11-09-2025: Uptime/Availability  and MTTR is available for daily and monthly"/>
    <m/>
    <m/>
    <s v="Suresh Pawar"/>
    <m/>
    <m/>
    <s v="CLOSURE REVIEW PENDING "/>
    <s v=" "/>
    <s v=" "/>
    <s v=" "/>
    <m/>
    <m/>
    <m/>
    <m/>
    <m/>
    <m/>
    <s v="NOCDWDM"/>
    <s v="Applications/Tools"/>
    <s v="OPEN"/>
    <s v="COMPLETED"/>
    <s v="11-09-2025: Uptime/Availability  and MTTR is available for daily and monthly"/>
    <m/>
    <m/>
    <m/>
    <m/>
    <n v="1"/>
    <x v="2"/>
  </r>
  <r>
    <n v="1849"/>
    <s v="NOC189"/>
    <x v="2"/>
    <s v="NA"/>
    <m/>
    <m/>
    <m/>
    <s v="DWDM"/>
    <s v="OSS"/>
    <s v="Preparation and publishing of Zonal link summary , uptime and MTTR dashboard Weekly"/>
    <m/>
    <s v="Critical"/>
    <s v="Open"/>
    <m/>
    <s v="HPSM"/>
    <s v="Incident Management"/>
    <m/>
    <s v="11-09-2025: Uptime/Availability  and MTTR is available for daily and monthly"/>
    <m/>
    <m/>
    <s v="Suresh Pawar"/>
    <m/>
    <s v="Open"/>
    <s v="Open"/>
    <s v=" "/>
    <s v=" "/>
    <s v=" "/>
    <m/>
    <m/>
    <m/>
    <m/>
    <m/>
    <m/>
    <s v="NOCDWDM"/>
    <s v="Applications/Tools"/>
    <s v="OPEN"/>
    <s v="WIP"/>
    <s v="11-09-2025: Uptime/Availability  and MTTR is available for daily and monthly"/>
    <m/>
    <m/>
    <e v="#N/A"/>
    <m/>
    <n v="1"/>
    <x v="0"/>
  </r>
  <r>
    <n v="1850"/>
    <s v="NOC19"/>
    <x v="2"/>
    <s v="NA"/>
    <m/>
    <m/>
    <m/>
    <s v="BSS"/>
    <s v="Service Provisioning"/>
    <s v="configure of GI services and tracking and publishing data Monthly"/>
    <m/>
    <s v="Critical"/>
    <s v="Open"/>
    <m/>
    <s v="BSS"/>
    <s v="CRM"/>
    <m/>
    <s v="It will be available in NSO and BSS"/>
    <m/>
    <m/>
    <s v="Manoj Nibrad"/>
    <m/>
    <s v="Open"/>
    <s v="Open"/>
    <s v=" "/>
    <s v=" "/>
    <s v=" "/>
    <m/>
    <m/>
    <m/>
    <m/>
    <m/>
    <m/>
    <s v="NOCBSS"/>
    <s v="Applications/Tools"/>
    <s v="OPEN"/>
    <m/>
    <m/>
    <m/>
    <m/>
    <e v="#N/A"/>
    <m/>
    <n v="1"/>
    <x v="0"/>
  </r>
  <r>
    <n v="1851"/>
    <s v="NOC190"/>
    <x v="2"/>
    <s v="NA"/>
    <m/>
    <m/>
    <m/>
    <s v="DWDM"/>
    <s v="OSS"/>
    <s v="Preparation and publishing of Zonal link summary , uptime and MTTR dashboard Monthly"/>
    <m/>
    <s v="Critical"/>
    <s v="Open"/>
    <m/>
    <s v="HPSM"/>
    <s v="Incident Management"/>
    <m/>
    <s v="11-09-2025: Uptime/Availability  and MTTR is available for daily and monthly"/>
    <m/>
    <m/>
    <s v="Suresh Pawar"/>
    <m/>
    <s v="Open"/>
    <s v="Open"/>
    <s v=" "/>
    <s v=" "/>
    <s v=" "/>
    <m/>
    <m/>
    <m/>
    <m/>
    <m/>
    <m/>
    <s v="NOCDWDM"/>
    <s v="Applications/Tools"/>
    <s v="OPEN"/>
    <s v="WIP"/>
    <s v="11-09-2025: Uptime/Availability  and MTTR is available for daily and monthly"/>
    <m/>
    <m/>
    <e v="#N/A"/>
    <m/>
    <n v="1"/>
    <x v="0"/>
  </r>
  <r>
    <n v="1852"/>
    <s v="NOC191"/>
    <x v="2"/>
    <s v="NA"/>
    <m/>
    <m/>
    <m/>
    <s v="DWDM"/>
    <s v="OSS"/>
    <s v="Preparation and publishing of Zonal link summary , uptime and MTTR dashboard (Selective from and to dates)"/>
    <m/>
    <s v="Critical"/>
    <s v="Open"/>
    <m/>
    <s v="HPSM"/>
    <s v="Incident Management"/>
    <m/>
    <s v="Uptime and MMTR are two separate reports."/>
    <m/>
    <m/>
    <s v="Suresh Pawar"/>
    <m/>
    <s v="Open"/>
    <s v="Open"/>
    <s v=" "/>
    <s v=" "/>
    <s v=" "/>
    <m/>
    <m/>
    <m/>
    <m/>
    <m/>
    <m/>
    <s v="NOCDWDM"/>
    <s v="Applications/Tools"/>
    <s v="OPEN"/>
    <s v="WIP"/>
    <n v="0"/>
    <m/>
    <m/>
    <e v="#N/A"/>
    <m/>
    <n v="1"/>
    <x v="0"/>
  </r>
  <r>
    <n v="1853"/>
    <s v="NOC192"/>
    <x v="2"/>
    <s v="NA"/>
    <m/>
    <m/>
    <m/>
    <s v="DWDM"/>
    <s v="OSS"/>
    <s v="Preparing and publishing Zonal Link Fiber MTTR dashboard Daily"/>
    <m/>
    <s v="Critical"/>
    <s v="Open"/>
    <m/>
    <s v="HPSM"/>
    <s v="Incident Management"/>
    <m/>
    <m/>
    <m/>
    <m/>
    <s v="Suresh Pawar"/>
    <m/>
    <s v="Open"/>
    <s v="Open"/>
    <s v=" "/>
    <s v=" "/>
    <s v=" "/>
    <m/>
    <m/>
    <m/>
    <m/>
    <m/>
    <m/>
    <s v="NOCDWDM"/>
    <s v="Applications/Tools"/>
    <s v="OPEN"/>
    <s v="WIP"/>
    <n v="0"/>
    <m/>
    <m/>
    <e v="#N/A"/>
    <m/>
    <n v="1"/>
    <x v="0"/>
  </r>
  <r>
    <n v="1854"/>
    <s v="NOC193"/>
    <x v="2"/>
    <s v="NA"/>
    <m/>
    <m/>
    <m/>
    <s v="DWDM"/>
    <s v="OSS"/>
    <s v="Preparing and publishing Zonal Link Fiber MTTR dashboard Weekly"/>
    <m/>
    <s v="Critical"/>
    <s v="Open"/>
    <m/>
    <s v="HPSM"/>
    <s v="Incident Management"/>
    <m/>
    <m/>
    <m/>
    <m/>
    <s v="Suresh Pawar"/>
    <m/>
    <s v="Open"/>
    <s v="Open"/>
    <s v=" "/>
    <s v=" "/>
    <s v=" "/>
    <m/>
    <m/>
    <m/>
    <m/>
    <m/>
    <m/>
    <s v="NOCDWDM"/>
    <s v="Applications/Tools"/>
    <s v="OPEN"/>
    <s v="WIP"/>
    <n v="0"/>
    <m/>
    <m/>
    <e v="#N/A"/>
    <m/>
    <n v="1"/>
    <x v="0"/>
  </r>
  <r>
    <n v="1855"/>
    <s v="NOC194"/>
    <x v="2"/>
    <s v="NA"/>
    <m/>
    <m/>
    <m/>
    <s v="DWDM"/>
    <s v="OSS"/>
    <s v="Preparing and publishing Zonal Link Fiber MTTR dashboard Monthly"/>
    <m/>
    <s v="Critical"/>
    <s v="Open"/>
    <m/>
    <s v="HPSM"/>
    <s v="Incident Management"/>
    <m/>
    <m/>
    <m/>
    <m/>
    <s v="Suresh Pawar"/>
    <m/>
    <s v="Open"/>
    <s v="Open"/>
    <s v=" "/>
    <s v=" "/>
    <s v=" "/>
    <m/>
    <m/>
    <m/>
    <m/>
    <m/>
    <m/>
    <s v="NOCDWDM"/>
    <s v="Applications/Tools"/>
    <s v="OPEN"/>
    <s v="WIP"/>
    <n v="0"/>
    <m/>
    <m/>
    <e v="#N/A"/>
    <m/>
    <n v="1"/>
    <x v="0"/>
  </r>
  <r>
    <n v="1856"/>
    <s v="NOC195"/>
    <x v="2"/>
    <s v="NA"/>
    <m/>
    <m/>
    <m/>
    <s v="DWDM"/>
    <s v="OSS"/>
    <s v="Preparing and publishing Zonal Link Fiber MTTR dashboard (Selective from and to dates)"/>
    <m/>
    <s v="Critical"/>
    <s v="Open"/>
    <m/>
    <s v="HPSM"/>
    <s v="Incident Management"/>
    <m/>
    <s v="Uptime and MMTR are two separate reports."/>
    <m/>
    <m/>
    <s v="Suresh Pawar"/>
    <m/>
    <s v="Open"/>
    <s v="Open"/>
    <s v=" "/>
    <s v=" "/>
    <s v=" "/>
    <m/>
    <m/>
    <m/>
    <m/>
    <m/>
    <m/>
    <s v="NOCDWDM"/>
    <s v="Applications/Tools"/>
    <s v="OPEN"/>
    <s v="WIP"/>
    <n v="0"/>
    <m/>
    <m/>
    <e v="#N/A"/>
    <m/>
    <n v="1"/>
    <x v="0"/>
  </r>
  <r>
    <n v="1857"/>
    <s v="NOC196"/>
    <x v="2"/>
    <s v="NA"/>
    <m/>
    <m/>
    <m/>
    <s v="DWDM"/>
    <s v="OSS"/>
    <s v="Preparation and publishing dashboard for major events happened in network Hourly"/>
    <m/>
    <s v="Critical"/>
    <s v="Open"/>
    <m/>
    <s v="HPSM"/>
    <s v="Incident Management"/>
    <m/>
    <s v="Option is Availale in UOC (FAS) to check major alarms"/>
    <m/>
    <m/>
    <s v="Suresh Pawar"/>
    <m/>
    <m/>
    <s v="CLOSURE REVIEW PENDING "/>
    <s v=" "/>
    <s v=" "/>
    <s v=" "/>
    <m/>
    <m/>
    <m/>
    <m/>
    <m/>
    <m/>
    <s v="NOCDWDM"/>
    <s v="Applications/Tools"/>
    <s v="OPEN"/>
    <s v="COMPLETED"/>
    <s v="Option is Availale in UOC (FAS) to check major alarms"/>
    <m/>
    <m/>
    <e v="#N/A"/>
    <m/>
    <n v="1"/>
    <x v="2"/>
  </r>
  <r>
    <n v="1858"/>
    <s v="NOC197"/>
    <x v="2"/>
    <s v="NA"/>
    <m/>
    <m/>
    <m/>
    <s v="DWDM"/>
    <s v="OSS"/>
    <s v="Preparation and publishing dashboard for major events happened in network Daily"/>
    <m/>
    <s v="Critical"/>
    <s v="Completed"/>
    <m/>
    <s v="HPSM"/>
    <s v="Incident Management"/>
    <m/>
    <m/>
    <m/>
    <m/>
    <s v="Suresh Pawar"/>
    <m/>
    <m/>
    <s v="CLOSURE REVIEW PENDING "/>
    <s v=" "/>
    <s v=" "/>
    <s v=" "/>
    <m/>
    <m/>
    <m/>
    <m/>
    <m/>
    <m/>
    <s v="NOCDWDM"/>
    <s v="Applications/Tools"/>
    <s v="OPEN"/>
    <s v="COMPLETED"/>
    <n v="0"/>
    <m/>
    <m/>
    <m/>
    <m/>
    <n v="1"/>
    <x v="2"/>
  </r>
  <r>
    <n v="1859"/>
    <s v="NOC198"/>
    <x v="2"/>
    <s v="NA"/>
    <m/>
    <m/>
    <m/>
    <s v="DWDM"/>
    <s v="OSS"/>
    <s v="Preparation and publishing dashboard for major events happened in network Weekly"/>
    <m/>
    <s v="Critical"/>
    <s v="Completed"/>
    <m/>
    <s v="HPSM"/>
    <s v="Incident Management"/>
    <m/>
    <m/>
    <m/>
    <m/>
    <s v="Suresh Pawar"/>
    <m/>
    <m/>
    <s v="CLOSURE REVIEW PENDING "/>
    <s v=" "/>
    <s v=" "/>
    <s v=" "/>
    <m/>
    <m/>
    <m/>
    <m/>
    <m/>
    <m/>
    <s v="NOCDWDM"/>
    <s v="Applications/Tools"/>
    <s v="OPEN"/>
    <s v="COMPLETED"/>
    <n v="0"/>
    <m/>
    <m/>
    <m/>
    <m/>
    <n v="1"/>
    <x v="2"/>
  </r>
  <r>
    <n v="1860"/>
    <s v="NOC199"/>
    <x v="2"/>
    <s v="NA"/>
    <m/>
    <m/>
    <m/>
    <s v="DWDM"/>
    <s v="OSS"/>
    <s v="Preparation and publishing dashboard for major events happened in network Monthly"/>
    <m/>
    <s v="Critical"/>
    <s v="Completed"/>
    <m/>
    <s v="HPSM"/>
    <s v="Incident Management"/>
    <m/>
    <m/>
    <m/>
    <m/>
    <s v="Suresh Pawar"/>
    <m/>
    <m/>
    <s v="CLOSURE REVIEW PENDING "/>
    <s v=" "/>
    <s v=" "/>
    <s v=" "/>
    <m/>
    <m/>
    <m/>
    <m/>
    <m/>
    <m/>
    <s v="NOCDWDM"/>
    <s v="Applications/Tools"/>
    <s v="OPEN"/>
    <s v="COMPLETED"/>
    <n v="0"/>
    <m/>
    <m/>
    <m/>
    <m/>
    <n v="1"/>
    <x v="2"/>
  </r>
  <r>
    <n v="1861"/>
    <s v="NOC2"/>
    <x v="2"/>
    <s v="NA"/>
    <m/>
    <s v="OSS"/>
    <s v="OSS"/>
    <s v="OSS"/>
    <s v="DC"/>
    <s v="DC Active Infra uptime &amp; SLA Weekly"/>
    <m/>
    <s v="Critical"/>
    <s v=" "/>
    <m/>
    <s v="HPSM"/>
    <s v="Incident Management"/>
    <m/>
    <m/>
    <m/>
    <m/>
    <s v="Suresh Pawar"/>
    <m/>
    <s v="Open"/>
    <s v="Open"/>
    <s v=" "/>
    <s v=" "/>
    <s v=" "/>
    <m/>
    <m/>
    <m/>
    <m/>
    <m/>
    <m/>
    <s v="NOCOSS"/>
    <s v="Applications/Tools"/>
    <s v="OPEN"/>
    <s v="OPEN"/>
    <n v="0"/>
    <m/>
    <m/>
    <e v="#N/A"/>
    <m/>
    <n v="1"/>
    <x v="0"/>
  </r>
  <r>
    <n v="1862"/>
    <s v="NOC20"/>
    <x v="2"/>
    <s v="NA"/>
    <m/>
    <m/>
    <m/>
    <s v="BSS"/>
    <s v="Service Provisioning"/>
    <s v="configure of GI services and tracking and publishing data (Selective from and to dates)"/>
    <m/>
    <s v="Critical"/>
    <s v="Open"/>
    <m/>
    <s v="BSS"/>
    <s v="CRM"/>
    <m/>
    <s v="It will be available in NSO and BSS"/>
    <m/>
    <m/>
    <s v="Manoj Nibrad"/>
    <m/>
    <s v="Open"/>
    <s v="Open"/>
    <s v=" "/>
    <s v=" "/>
    <s v=" "/>
    <m/>
    <m/>
    <m/>
    <m/>
    <m/>
    <m/>
    <s v="NOCBSS"/>
    <s v="Applications/Tools"/>
    <s v="OPEN"/>
    <m/>
    <m/>
    <m/>
    <m/>
    <e v="#N/A"/>
    <m/>
    <n v="1"/>
    <x v="0"/>
  </r>
  <r>
    <n v="1863"/>
    <s v="NOC200"/>
    <x v="2"/>
    <s v="NA"/>
    <m/>
    <m/>
    <m/>
    <s v="DWDM"/>
    <s v="OSS"/>
    <s v="Preparation and publishing dashboard for major events happened in network  (Selective from and to dates)"/>
    <m/>
    <s v="Critical"/>
    <s v="Completed"/>
    <m/>
    <s v="HPSM"/>
    <s v="Incident Management"/>
    <m/>
    <m/>
    <m/>
    <m/>
    <s v="Suresh Pawar"/>
    <m/>
    <m/>
    <s v="CLOSURE REVIEW PENDING "/>
    <s v=" "/>
    <s v=" "/>
    <s v=" "/>
    <m/>
    <m/>
    <m/>
    <m/>
    <m/>
    <m/>
    <s v="NOCDWDM"/>
    <s v="Applications/Tools"/>
    <s v="OPEN"/>
    <s v="COMPLETED"/>
    <n v="0"/>
    <m/>
    <m/>
    <m/>
    <m/>
    <n v="1"/>
    <x v="2"/>
  </r>
  <r>
    <n v="1864"/>
    <s v="NOC201"/>
    <x v="2"/>
    <s v="NA"/>
    <m/>
    <m/>
    <m/>
    <s v="DWDM"/>
    <s v="OSS"/>
    <s v="Preparation and publishing of all DC DWDM devices availability dashboard Daily"/>
    <m/>
    <s v="Critical"/>
    <s v="Completed"/>
    <m/>
    <s v="OSS Dashboards"/>
    <s v="UOC"/>
    <m/>
    <m/>
    <m/>
    <m/>
    <s v="Suresh Pawar"/>
    <m/>
    <m/>
    <s v="CLOSURE REVIEW PENDING "/>
    <s v=" "/>
    <s v=" "/>
    <s v=" "/>
    <m/>
    <m/>
    <m/>
    <m/>
    <m/>
    <m/>
    <s v="NOCDWDM"/>
    <s v="Applications/Tools"/>
    <s v="OPEN"/>
    <s v="COMPLETED"/>
    <n v="0"/>
    <m/>
    <m/>
    <m/>
    <m/>
    <n v="1"/>
    <x v="2"/>
  </r>
  <r>
    <n v="1865"/>
    <s v="NOC202"/>
    <x v="2"/>
    <s v="NA"/>
    <m/>
    <m/>
    <m/>
    <s v="DWDM"/>
    <s v="OSS"/>
    <s v="Preparation and publishing of all DC DWDM devices availability dashboard Weekly"/>
    <m/>
    <s v="Critical"/>
    <s v="NOT_FEASIBLE"/>
    <m/>
    <s v="OSS Dashboards"/>
    <s v="UOC"/>
    <m/>
    <m/>
    <m/>
    <m/>
    <s v="Suresh Pawar"/>
    <m/>
    <s v="Open"/>
    <s v="Not Feasible "/>
    <s v=" "/>
    <s v=" "/>
    <s v=" "/>
    <m/>
    <m/>
    <m/>
    <m/>
    <m/>
    <m/>
    <s v="NOCDWDM"/>
    <s v="Applications/Tools"/>
    <e v="#N/A"/>
    <s v="NOT-FEASIBLE"/>
    <n v="0"/>
    <m/>
    <m/>
    <e v="#N/A"/>
    <m/>
    <n v="1"/>
    <x v="0"/>
  </r>
  <r>
    <n v="1866"/>
    <s v="NOC203"/>
    <x v="2"/>
    <s v="NA"/>
    <m/>
    <m/>
    <m/>
    <s v="DWDM"/>
    <s v="OSS"/>
    <s v="Preparation and publishing of all DC DWDM devices availability dashboard Monthly"/>
    <m/>
    <s v="Critical"/>
    <s v="Completed"/>
    <m/>
    <s v="OSS Dashboards"/>
    <s v="UOC"/>
    <m/>
    <m/>
    <m/>
    <m/>
    <s v="Suresh Pawar"/>
    <m/>
    <m/>
    <s v="CLOSURE REVIEW PENDING "/>
    <s v=" "/>
    <s v=" "/>
    <s v=" "/>
    <m/>
    <m/>
    <m/>
    <m/>
    <m/>
    <m/>
    <s v="NOCDWDM"/>
    <s v="Applications/Tools"/>
    <s v="OPEN"/>
    <s v="COMPLETED"/>
    <n v="0"/>
    <m/>
    <m/>
    <m/>
    <m/>
    <n v="1"/>
    <x v="2"/>
  </r>
  <r>
    <n v="1867"/>
    <s v="NOC204"/>
    <x v="2"/>
    <s v="NA"/>
    <m/>
    <m/>
    <m/>
    <s v="DWDM"/>
    <s v="OSS"/>
    <s v="Preparation and publishing of all DC DWDM devices availability dashboard  (Selective from and to dates)"/>
    <m/>
    <s v="Critical"/>
    <s v="Completed"/>
    <m/>
    <s v="OSS Dashboards"/>
    <s v="UOC"/>
    <m/>
    <m/>
    <m/>
    <m/>
    <s v="Suresh Pawar"/>
    <m/>
    <m/>
    <s v="CLOSURE REVIEW PENDING "/>
    <s v=" "/>
    <s v=" "/>
    <s v=" "/>
    <m/>
    <m/>
    <m/>
    <m/>
    <m/>
    <m/>
    <s v="NOCDWDM"/>
    <s v="Applications/Tools"/>
    <s v="OPEN"/>
    <s v="COMPLETED"/>
    <n v="0"/>
    <m/>
    <m/>
    <m/>
    <m/>
    <n v="1"/>
    <x v="2"/>
  </r>
  <r>
    <n v="1868"/>
    <s v="NOC205"/>
    <x v="2"/>
    <s v="NA"/>
    <m/>
    <m/>
    <m/>
    <s v="DWDM"/>
    <s v="OSS"/>
    <s v="T-NOC Report : Zonal Links DWDM DFR Status as on 15-May-2025 Action to be taken on Top Most Priority Daily"/>
    <m/>
    <s v="Critical"/>
    <s v="Completed"/>
    <m/>
    <s v="HPSM"/>
    <s v="Incident Management"/>
    <m/>
    <m/>
    <m/>
    <m/>
    <s v="Suresh Pawar"/>
    <m/>
    <m/>
    <s v="CLOSURE REVIEW PENDING "/>
    <s v=" "/>
    <s v=" "/>
    <s v=" "/>
    <m/>
    <m/>
    <m/>
    <m/>
    <m/>
    <m/>
    <s v="NOCDWDM"/>
    <s v="Applications/Tools"/>
    <s v="OPEN"/>
    <s v="COMPLETED"/>
    <n v="0"/>
    <m/>
    <m/>
    <m/>
    <m/>
    <n v="1"/>
    <x v="2"/>
  </r>
  <r>
    <n v="1869"/>
    <s v="NOC206"/>
    <x v="2"/>
    <s v="NA"/>
    <m/>
    <m/>
    <m/>
    <s v="DWDM"/>
    <s v="OSS"/>
    <s v="T-NOC Report : Zonal Links DWDM DFR Status as on 15-May-2025 Action to be taken on Top Most Priority Weekly"/>
    <m/>
    <s v="Critical"/>
    <s v="Completed"/>
    <m/>
    <s v="HPSM"/>
    <s v="Incident Management"/>
    <m/>
    <s v="09-09-2025: Ticket data based on Service Manager"/>
    <m/>
    <m/>
    <s v="Suresh Pawar"/>
    <m/>
    <m/>
    <s v="CLOSURE REVIEW PENDING "/>
    <s v=" "/>
    <s v=" "/>
    <s v=" "/>
    <m/>
    <m/>
    <m/>
    <m/>
    <m/>
    <m/>
    <s v="NOCDWDM"/>
    <s v="Applications/Tools"/>
    <s v="OPEN"/>
    <s v="COMPLETED"/>
    <s v="09-09-2025: Ticket data based on Service Manager"/>
    <m/>
    <m/>
    <m/>
    <m/>
    <n v="1"/>
    <x v="2"/>
  </r>
  <r>
    <n v="1870"/>
    <s v="NOC207"/>
    <x v="2"/>
    <s v="NA"/>
    <m/>
    <m/>
    <m/>
    <s v="DWDM"/>
    <s v="OSS"/>
    <s v="T-NOC Report : Zonal Links DWDM DFR Status as on 15-May-2025 Action to be taken on Top Most Priority Monthly"/>
    <m/>
    <s v="Critical"/>
    <s v="Completed"/>
    <m/>
    <s v="HPSM"/>
    <s v="Incident Management"/>
    <m/>
    <m/>
    <m/>
    <m/>
    <s v="Suresh Pawar"/>
    <m/>
    <m/>
    <s v="CLOSURE REVIEW PENDING "/>
    <s v=" "/>
    <s v=" "/>
    <s v=" "/>
    <m/>
    <m/>
    <m/>
    <m/>
    <m/>
    <m/>
    <s v="NOCDWDM"/>
    <s v="Applications/Tools"/>
    <s v="OPEN"/>
    <s v="COMPLETED"/>
    <n v="0"/>
    <m/>
    <m/>
    <m/>
    <m/>
    <n v="1"/>
    <x v="2"/>
  </r>
  <r>
    <n v="1871"/>
    <s v="NOC208"/>
    <x v="2"/>
    <s v="NA"/>
    <m/>
    <m/>
    <m/>
    <s v="DWDM"/>
    <s v="OSS"/>
    <s v="T-NOC Report : Zonal Links DWDM DFR Status as on 15-May-2025 Action to be taken on Top Most Priority  (Selective from and to dates)"/>
    <m/>
    <s v="Critical"/>
    <s v="Completed"/>
    <m/>
    <s v="HPSM"/>
    <s v="Incident Management"/>
    <m/>
    <m/>
    <m/>
    <m/>
    <s v="Suresh Pawar"/>
    <m/>
    <m/>
    <s v="CLOSURE REVIEW PENDING "/>
    <s v=" "/>
    <s v=" "/>
    <s v=" "/>
    <m/>
    <m/>
    <m/>
    <m/>
    <m/>
    <m/>
    <s v="NOCDWDM"/>
    <s v="Applications/Tools"/>
    <s v="OPEN"/>
    <s v="COMPLETED"/>
    <n v="0"/>
    <m/>
    <m/>
    <m/>
    <m/>
    <n v="1"/>
    <x v="2"/>
  </r>
  <r>
    <n v="1872"/>
    <s v="NOC209"/>
    <x v="2"/>
    <s v="NA"/>
    <m/>
    <m/>
    <m/>
    <s v="DWDM"/>
    <s v="OSS"/>
    <s v="Zonal High Received Span Losses with TT for PKG_A Daily"/>
    <m/>
    <s v="Critical"/>
    <s v="Open"/>
    <m/>
    <s v="OSS Dashboards"/>
    <s v="UOC"/>
    <m/>
    <m/>
    <m/>
    <m/>
    <s v="Suresh Pawar"/>
    <m/>
    <m/>
    <s v="CLOSURE REVIEW PENDING "/>
    <s v=" "/>
    <s v=" "/>
    <s v=" "/>
    <m/>
    <m/>
    <m/>
    <m/>
    <m/>
    <m/>
    <s v="NOCDWDM"/>
    <s v="Applications/Tools"/>
    <s v="OPEN"/>
    <s v="COMPLETED"/>
    <n v="0"/>
    <m/>
    <m/>
    <e v="#N/A"/>
    <m/>
    <n v="1"/>
    <x v="2"/>
  </r>
  <r>
    <n v="1873"/>
    <s v="NOC21"/>
    <x v="2"/>
    <s v="NA"/>
    <m/>
    <s v="OSS"/>
    <s v="OSS"/>
    <s v="OSS"/>
    <s v="Service Assurance"/>
    <s v="Monitoring,tracking of field details, Tracking of GI services form and prepare Service assurance dashboard Hourly"/>
    <m/>
    <s v="NON-Critical"/>
    <s v="Open"/>
    <m/>
    <s v="HPSM"/>
    <s v="Incident Management"/>
    <m/>
    <s v="OPEN-DEPENDENT"/>
    <m/>
    <m/>
    <s v="Suresh Pawar"/>
    <m/>
    <s v="Open"/>
    <s v="Open"/>
    <s v=" "/>
    <s v=" "/>
    <s v=" "/>
    <m/>
    <m/>
    <m/>
    <m/>
    <m/>
    <m/>
    <s v="NOCOSS"/>
    <s v="Applications/Tools"/>
    <s v="OPEN"/>
    <s v="OPEN-DEPENDENT"/>
    <n v="0"/>
    <m/>
    <m/>
    <e v="#N/A"/>
    <m/>
    <n v="1"/>
    <x v="0"/>
  </r>
  <r>
    <n v="1874"/>
    <s v="NOC210"/>
    <x v="2"/>
    <s v="NA"/>
    <m/>
    <m/>
    <m/>
    <s v="DWDM"/>
    <s v="OSS"/>
    <s v="Zonal High Received Span Losses with TT for PKG_A Weekly"/>
    <m/>
    <s v="Critical"/>
    <s v="Open"/>
    <m/>
    <s v="OSS Dashboards"/>
    <s v="UOC"/>
    <m/>
    <m/>
    <m/>
    <m/>
    <s v="Suresh Pawar"/>
    <m/>
    <m/>
    <s v="CLOSURE REVIEW PENDING "/>
    <s v=" "/>
    <s v=" "/>
    <s v=" "/>
    <m/>
    <m/>
    <m/>
    <m/>
    <m/>
    <m/>
    <s v="NOCDWDM"/>
    <s v="Applications/Tools"/>
    <s v="OPEN"/>
    <s v="COMPLETED"/>
    <n v="0"/>
    <m/>
    <m/>
    <e v="#N/A"/>
    <m/>
    <n v="1"/>
    <x v="2"/>
  </r>
  <r>
    <n v="1875"/>
    <s v="NOC211"/>
    <x v="2"/>
    <s v="NA"/>
    <m/>
    <m/>
    <m/>
    <s v="DWDM"/>
    <s v="OSS"/>
    <s v="Zonal High Received Span Losses with TT for PKG_A Monthly"/>
    <m/>
    <s v="Critical"/>
    <s v="Open"/>
    <m/>
    <s v="OSS Dashboards"/>
    <s v="UOC"/>
    <m/>
    <m/>
    <m/>
    <m/>
    <s v="Suresh Pawar"/>
    <m/>
    <m/>
    <s v="CLOSURE REVIEW PENDING "/>
    <s v=" "/>
    <s v=" "/>
    <s v=" "/>
    <m/>
    <m/>
    <m/>
    <m/>
    <m/>
    <m/>
    <s v="NOCDWDM"/>
    <s v="Applications/Tools"/>
    <s v="OPEN"/>
    <s v="COMPLETED"/>
    <n v="0"/>
    <m/>
    <m/>
    <e v="#N/A"/>
    <m/>
    <n v="1"/>
    <x v="2"/>
  </r>
  <r>
    <n v="1876"/>
    <s v="NOC212"/>
    <x v="2"/>
    <s v="NA"/>
    <m/>
    <m/>
    <m/>
    <s v="DWDM"/>
    <s v="OSS"/>
    <s v="Zonal High Received Span Losses with TT for PKG_A  (Selective from and to dates)"/>
    <m/>
    <s v="Critical"/>
    <s v="Open"/>
    <m/>
    <s v="OSS Dashboards"/>
    <s v="UOC"/>
    <m/>
    <m/>
    <m/>
    <m/>
    <s v="Suresh Pawar"/>
    <m/>
    <m/>
    <s v="CLOSURE REVIEW PENDING "/>
    <s v=" "/>
    <s v=" "/>
    <s v=" "/>
    <m/>
    <m/>
    <m/>
    <m/>
    <m/>
    <m/>
    <s v="NOCDWDM"/>
    <s v="Applications/Tools"/>
    <s v="OPEN"/>
    <s v="COMPLETED"/>
    <n v="0"/>
    <m/>
    <m/>
    <e v="#N/A"/>
    <m/>
    <n v="1"/>
    <x v="2"/>
  </r>
  <r>
    <n v="1877"/>
    <s v="NOC213"/>
    <x v="2"/>
    <s v="NA"/>
    <m/>
    <m/>
    <m/>
    <s v="DWDM"/>
    <s v="OSS"/>
    <s v="Zonal High Received Span Losses with TT for PKG_B Daily"/>
    <m/>
    <s v="Critical"/>
    <s v="Open"/>
    <m/>
    <s v="OSS Dashboards"/>
    <s v="UOC"/>
    <m/>
    <m/>
    <m/>
    <m/>
    <s v="Suresh Pawar"/>
    <m/>
    <m/>
    <s v="CLOSURE REVIEW PENDING "/>
    <s v=" "/>
    <s v=" "/>
    <s v=" "/>
    <m/>
    <m/>
    <m/>
    <m/>
    <m/>
    <m/>
    <s v="NOCDWDM"/>
    <s v="Applications/Tools"/>
    <s v="OPEN"/>
    <s v="COMPLETED"/>
    <n v="0"/>
    <m/>
    <m/>
    <e v="#N/A"/>
    <m/>
    <n v="1"/>
    <x v="2"/>
  </r>
  <r>
    <n v="1878"/>
    <s v="NOC214"/>
    <x v="2"/>
    <s v="NA"/>
    <m/>
    <m/>
    <m/>
    <s v="DWDM"/>
    <s v="OSS"/>
    <s v="Zonal High Received Span Losses with TT for PKG_B Weekly"/>
    <m/>
    <s v="Critical"/>
    <s v="Open"/>
    <m/>
    <s v="OSS Dashboards"/>
    <s v="UOC"/>
    <m/>
    <m/>
    <m/>
    <m/>
    <s v="Suresh Pawar"/>
    <m/>
    <m/>
    <s v="CLOSURE REVIEW PENDING "/>
    <s v=" "/>
    <s v=" "/>
    <s v=" "/>
    <m/>
    <m/>
    <m/>
    <m/>
    <m/>
    <m/>
    <s v="NOCDWDM"/>
    <s v="Applications/Tools"/>
    <s v="OPEN"/>
    <s v="COMPLETED"/>
    <n v="0"/>
    <m/>
    <m/>
    <e v="#N/A"/>
    <m/>
    <n v="1"/>
    <x v="2"/>
  </r>
  <r>
    <n v="1879"/>
    <s v="NOC215"/>
    <x v="2"/>
    <s v="NA"/>
    <m/>
    <m/>
    <m/>
    <s v="DWDM"/>
    <s v="OSS"/>
    <s v="Zonal High Received Span Losses with TT for PKG_B Monthly"/>
    <m/>
    <s v="Critical"/>
    <s v="Open"/>
    <m/>
    <s v="OSS Dashboards"/>
    <s v="UOC"/>
    <m/>
    <m/>
    <m/>
    <m/>
    <s v="Suresh Pawar"/>
    <m/>
    <m/>
    <s v="CLOSURE REVIEW PENDING "/>
    <s v=" "/>
    <s v=" "/>
    <s v=" "/>
    <m/>
    <m/>
    <m/>
    <m/>
    <m/>
    <m/>
    <s v="NOCDWDM"/>
    <s v="Applications/Tools"/>
    <s v="OPEN"/>
    <s v="COMPLETED"/>
    <n v="0"/>
    <m/>
    <m/>
    <e v="#N/A"/>
    <m/>
    <n v="1"/>
    <x v="2"/>
  </r>
  <r>
    <n v="1880"/>
    <s v="NOC216"/>
    <x v="2"/>
    <s v="NA"/>
    <m/>
    <m/>
    <m/>
    <s v="DWDM"/>
    <s v="OSS"/>
    <s v="Zonal High Received Span Losses with TT for PKG_B  (Selective from and to dates)"/>
    <m/>
    <s v="Critical"/>
    <s v="Open"/>
    <m/>
    <s v="OSS Dashboards"/>
    <s v="UOC"/>
    <m/>
    <m/>
    <m/>
    <m/>
    <s v="Suresh Pawar"/>
    <m/>
    <m/>
    <s v="CLOSURE REVIEW PENDING "/>
    <s v=" "/>
    <s v=" "/>
    <s v=" "/>
    <m/>
    <m/>
    <m/>
    <m/>
    <m/>
    <m/>
    <s v="NOCDWDM"/>
    <s v="Applications/Tools"/>
    <s v="OPEN"/>
    <s v="COMPLETED"/>
    <n v="0"/>
    <m/>
    <m/>
    <e v="#N/A"/>
    <m/>
    <n v="1"/>
    <x v="2"/>
  </r>
  <r>
    <n v="1881"/>
    <s v="NOC217"/>
    <x v="2"/>
    <s v="NA"/>
    <m/>
    <m/>
    <m/>
    <s v="DWDM"/>
    <s v="OSS"/>
    <s v="Zonal High Received Span Losses with TT for PKG_C Daily"/>
    <m/>
    <s v="Critical"/>
    <s v="Open"/>
    <m/>
    <s v="OSS Dashboards"/>
    <s v="UOC"/>
    <m/>
    <m/>
    <m/>
    <m/>
    <s v="Suresh Pawar"/>
    <m/>
    <m/>
    <s v="CLOSURE REVIEW PENDING "/>
    <s v=" "/>
    <s v=" "/>
    <s v=" "/>
    <m/>
    <m/>
    <m/>
    <m/>
    <m/>
    <m/>
    <s v="NOCDWDM"/>
    <s v="Applications/Tools"/>
    <s v="OPEN"/>
    <s v="COMPLETED"/>
    <n v="0"/>
    <m/>
    <m/>
    <e v="#N/A"/>
    <m/>
    <n v="1"/>
    <x v="2"/>
  </r>
  <r>
    <n v="1882"/>
    <s v="NOC218"/>
    <x v="2"/>
    <s v="NA"/>
    <m/>
    <m/>
    <m/>
    <s v="DWDM"/>
    <s v="OSS"/>
    <s v="Zonal High Received Span Losses with TT for PKG_C Weekly"/>
    <m/>
    <s v="Critical"/>
    <s v="Open"/>
    <m/>
    <s v="OSS Dashboards"/>
    <s v="UOC"/>
    <m/>
    <m/>
    <m/>
    <m/>
    <s v="Suresh Pawar"/>
    <m/>
    <m/>
    <s v="CLOSURE REVIEW PENDING "/>
    <s v=" "/>
    <s v=" "/>
    <s v=" "/>
    <m/>
    <m/>
    <m/>
    <m/>
    <m/>
    <m/>
    <s v="NOCDWDM"/>
    <s v="Applications/Tools"/>
    <s v="OPEN"/>
    <s v="COMPLETED"/>
    <n v="0"/>
    <m/>
    <m/>
    <e v="#N/A"/>
    <m/>
    <n v="1"/>
    <x v="2"/>
  </r>
  <r>
    <n v="1883"/>
    <s v="NOC219"/>
    <x v="2"/>
    <s v="NA"/>
    <m/>
    <m/>
    <m/>
    <s v="DWDM"/>
    <s v="OSS"/>
    <s v="Zonal High Received Span Losses with TT for PKG_C Monthly"/>
    <m/>
    <s v="Critical"/>
    <s v="Open"/>
    <m/>
    <s v="OSS Dashboards"/>
    <s v="UOC"/>
    <m/>
    <m/>
    <m/>
    <m/>
    <s v="Suresh Pawar"/>
    <m/>
    <m/>
    <s v="CLOSURE REVIEW PENDING "/>
    <s v=" "/>
    <s v=" "/>
    <s v=" "/>
    <m/>
    <m/>
    <m/>
    <m/>
    <m/>
    <m/>
    <s v="NOCDWDM"/>
    <s v="Applications/Tools"/>
    <s v="OPEN"/>
    <s v="COMPLETED"/>
    <n v="0"/>
    <m/>
    <m/>
    <e v="#N/A"/>
    <m/>
    <n v="1"/>
    <x v="2"/>
  </r>
  <r>
    <n v="1884"/>
    <s v="NOC22"/>
    <x v="2"/>
    <s v="NA"/>
    <m/>
    <s v="OSS"/>
    <s v="OSS"/>
    <s v="OSS"/>
    <s v="Service Assurance"/>
    <s v="Monitoring,tracking of field details, Tracking of GI services form and prepare Service assurance dashboard Daily"/>
    <m/>
    <s v="NON-Critical"/>
    <s v="Open"/>
    <m/>
    <s v="HPSM"/>
    <s v="Incident Management"/>
    <m/>
    <s v="OPEN-DEPENDENT"/>
    <m/>
    <m/>
    <s v="Suresh Pawar"/>
    <m/>
    <s v="Open"/>
    <s v="Open"/>
    <s v=" "/>
    <s v=" "/>
    <s v=" "/>
    <m/>
    <m/>
    <m/>
    <m/>
    <m/>
    <m/>
    <s v="NOCOSS"/>
    <s v="Applications/Tools"/>
    <s v="OPEN"/>
    <s v="OPEN-DEPENDENT"/>
    <n v="0"/>
    <m/>
    <m/>
    <e v="#N/A"/>
    <m/>
    <n v="1"/>
    <x v="0"/>
  </r>
  <r>
    <n v="1885"/>
    <s v="NOC220"/>
    <x v="2"/>
    <s v="NA"/>
    <m/>
    <m/>
    <m/>
    <s v="DWDM"/>
    <s v="OSS"/>
    <s v="Zonal High Received Span Losses with TT for PKG_C  (Selective from and to dates)"/>
    <m/>
    <s v="Critical"/>
    <s v="Open"/>
    <m/>
    <s v="OSS Dashboards"/>
    <s v="UOC"/>
    <m/>
    <m/>
    <m/>
    <m/>
    <s v="Suresh Pawar"/>
    <m/>
    <m/>
    <s v="CLOSURE REVIEW PENDING "/>
    <s v=" "/>
    <s v=" "/>
    <s v=" "/>
    <m/>
    <m/>
    <m/>
    <m/>
    <m/>
    <m/>
    <s v="NOCDWDM"/>
    <s v="Applications/Tools"/>
    <s v="OPEN"/>
    <s v="COMPLETED"/>
    <n v="0"/>
    <m/>
    <m/>
    <e v="#N/A"/>
    <m/>
    <n v="1"/>
    <x v="2"/>
  </r>
  <r>
    <n v="1886"/>
    <s v="NOC221"/>
    <x v="2"/>
    <s v="NA"/>
    <m/>
    <s v="OSS"/>
    <s v="OSS"/>
    <s v="OSS"/>
    <s v="GPON/IPMPLS"/>
    <s v="Monitoring and published of Dark Fiber and TSWAN KPI Daily"/>
    <m/>
    <s v="Critical"/>
    <s v="Open"/>
    <m/>
    <s v="HPSM"/>
    <s v="Incident Management"/>
    <m/>
    <s v="OPEN-DEPENDENT"/>
    <m/>
    <m/>
    <s v="Suresh Pawar"/>
    <m/>
    <s v="Open"/>
    <s v="Open"/>
    <s v=" "/>
    <s v=" "/>
    <s v=" "/>
    <m/>
    <m/>
    <m/>
    <m/>
    <m/>
    <m/>
    <s v="NOCOSS"/>
    <s v="Applications/Tools"/>
    <s v="OPEN"/>
    <s v="OPEN-DEPENDENT"/>
    <n v="0"/>
    <m/>
    <m/>
    <e v="#N/A"/>
    <m/>
    <n v="1"/>
    <x v="0"/>
  </r>
  <r>
    <n v="1887"/>
    <s v="NOC222"/>
    <x v="2"/>
    <s v="NA"/>
    <m/>
    <s v="OSS"/>
    <s v="OSS"/>
    <s v="OSS"/>
    <s v="GPON/IPMPLS"/>
    <s v="Monitoring and published of Dark Fiber and TSWAN KPI Weekly"/>
    <m/>
    <s v="Critical"/>
    <s v="Open"/>
    <m/>
    <s v="HPSM"/>
    <s v="Incident Management"/>
    <m/>
    <s v="OPEN-DEPENDENT"/>
    <m/>
    <m/>
    <s v="Suresh Pawar"/>
    <m/>
    <s v="Open"/>
    <s v="Open"/>
    <s v=" "/>
    <s v=" "/>
    <s v=" "/>
    <m/>
    <m/>
    <m/>
    <m/>
    <m/>
    <m/>
    <s v="NOCOSS"/>
    <s v="Applications/Tools"/>
    <s v="OPEN"/>
    <s v="OPEN-DEPENDENT"/>
    <n v="0"/>
    <m/>
    <m/>
    <e v="#N/A"/>
    <m/>
    <n v="1"/>
    <x v="0"/>
  </r>
  <r>
    <n v="1888"/>
    <s v="NOC223"/>
    <x v="2"/>
    <s v="NA"/>
    <m/>
    <s v="OSS"/>
    <s v="OSS"/>
    <s v="OSS"/>
    <s v="GPON/IPMPLS"/>
    <s v="Monitoring and published of Dark Fiber and TSWAN KPI Monthly"/>
    <m/>
    <s v="Critical"/>
    <s v="Open"/>
    <m/>
    <s v="HPSM"/>
    <s v="Incident Management"/>
    <m/>
    <s v="OPEN-DEPENDENT"/>
    <m/>
    <m/>
    <s v="Suresh Pawar"/>
    <m/>
    <s v="Open"/>
    <s v="Open"/>
    <s v=" "/>
    <s v=" "/>
    <s v=" "/>
    <m/>
    <m/>
    <m/>
    <m/>
    <m/>
    <m/>
    <s v="NOCOSS"/>
    <s v="Applications/Tools"/>
    <s v="OPEN"/>
    <s v="OPEN-DEPENDENT"/>
    <n v="0"/>
    <m/>
    <m/>
    <e v="#N/A"/>
    <m/>
    <n v="1"/>
    <x v="0"/>
  </r>
  <r>
    <n v="1889"/>
    <s v="NOC224"/>
    <x v="2"/>
    <s v="NA"/>
    <m/>
    <s v="OSS"/>
    <s v="OSS"/>
    <s v="OSS"/>
    <s v="GPON/IPMPLS"/>
    <s v="Monitoring and published of Dark Fiber and TSWAN KPI (Selective from and to dates)"/>
    <m/>
    <s v="Critical"/>
    <s v="Open"/>
    <m/>
    <s v="HPSM"/>
    <s v="Incident Management"/>
    <m/>
    <s v="OPEN-DEPENDENT"/>
    <m/>
    <m/>
    <s v="Suresh Pawar"/>
    <m/>
    <s v="Open"/>
    <s v="Open"/>
    <s v=" "/>
    <s v=" "/>
    <s v=" "/>
    <m/>
    <m/>
    <m/>
    <m/>
    <m/>
    <m/>
    <s v="NOCOSS"/>
    <s v="Applications/Tools"/>
    <s v="OPEN"/>
    <s v="OPEN-DEPENDENT"/>
    <n v="0"/>
    <m/>
    <m/>
    <e v="#N/A"/>
    <m/>
    <n v="1"/>
    <x v="0"/>
  </r>
  <r>
    <n v="1890"/>
    <s v="NOC225"/>
    <x v="2"/>
    <s v="NA"/>
    <m/>
    <m/>
    <m/>
    <s v="IP/MPLS"/>
    <s v="OSS"/>
    <s v="Preparation and publishing of GP to GP and GP to Mandal link summary , uptime and MTTR dashboard Hourly"/>
    <m/>
    <s v="Critical"/>
    <s v="Open"/>
    <m/>
    <s v="HPSM"/>
    <s v="Incident Management"/>
    <m/>
    <s v="11-09-2025: Uptime/Availability  and MTTR is available for daily and monthly"/>
    <m/>
    <m/>
    <s v="Suresh Pawar"/>
    <m/>
    <s v="Open"/>
    <s v="Open"/>
    <s v=" "/>
    <s v=" "/>
    <s v=" "/>
    <m/>
    <m/>
    <m/>
    <m/>
    <m/>
    <m/>
    <s v="NOCIP/MPLS"/>
    <s v="Applications/Tools"/>
    <s v="OPEN"/>
    <s v="WIP"/>
    <s v="11-09-2025: Uptime/Availability  and MTTR is available for daily and monthly"/>
    <m/>
    <m/>
    <e v="#N/A"/>
    <m/>
    <n v="1"/>
    <x v="0"/>
  </r>
  <r>
    <n v="1891"/>
    <s v="NOC226"/>
    <x v="2"/>
    <s v="NA"/>
    <m/>
    <m/>
    <m/>
    <s v="IP/MPLS"/>
    <s v="OSS"/>
    <s v="Preparation and publishing of GP to GP and GP to Mandal link summary , uptime and MTTR dashboard Daily"/>
    <m/>
    <s v="Critical"/>
    <s v="Completed"/>
    <m/>
    <s v="HPSM"/>
    <s v="Incident Management"/>
    <m/>
    <s v="11-09-2025: Uptime/Availability  and MTTR is available for daily and monthly"/>
    <m/>
    <m/>
    <s v="Suresh Pawar"/>
    <m/>
    <m/>
    <s v="CLOSURE REVIEW PENDING "/>
    <s v=" "/>
    <s v=" "/>
    <s v=" "/>
    <m/>
    <m/>
    <m/>
    <m/>
    <m/>
    <m/>
    <s v="NOCIP/MPLS"/>
    <s v="Applications/Tools"/>
    <s v="OPEN"/>
    <s v="COMPLETED"/>
    <s v="11-09-2025: Uptime/Availability  and MTTR is available for daily and monthly"/>
    <m/>
    <m/>
    <m/>
    <m/>
    <n v="1"/>
    <x v="2"/>
  </r>
  <r>
    <n v="1892"/>
    <s v="NOC227"/>
    <x v="2"/>
    <s v="NA"/>
    <m/>
    <m/>
    <m/>
    <s v="IP/MPLS"/>
    <s v="OSS"/>
    <s v="Preparation and publishing of GP to GP and GP to Mandal link summary , uptime and MTTR dashboard Weekly"/>
    <m/>
    <s v="Critical"/>
    <s v="Completed"/>
    <m/>
    <s v="HPSM"/>
    <s v="Incident Management"/>
    <m/>
    <m/>
    <m/>
    <m/>
    <s v="Suresh Pawar"/>
    <m/>
    <m/>
    <s v="CLOSURE REVIEW PENDING "/>
    <s v=" "/>
    <s v=" "/>
    <s v=" "/>
    <m/>
    <m/>
    <m/>
    <m/>
    <m/>
    <m/>
    <s v="NOCIP/MPLS"/>
    <s v="Applications/Tools"/>
    <s v="OPEN"/>
    <s v="COMPLETED"/>
    <n v="0"/>
    <m/>
    <m/>
    <m/>
    <m/>
    <n v="1"/>
    <x v="2"/>
  </r>
  <r>
    <n v="1893"/>
    <s v="NOC228"/>
    <x v="2"/>
    <s v="NA"/>
    <m/>
    <m/>
    <m/>
    <s v="IP/MPLS"/>
    <s v="OSS"/>
    <s v="Preparation and publishing of GP to GP and GP to Mandal link summary , uptime and MTTR dashboard Monthly"/>
    <m/>
    <s v="Critical"/>
    <s v="Open"/>
    <m/>
    <s v="HPSM"/>
    <s v="Incident Management"/>
    <m/>
    <s v="11-09-2025: Uptime/Availability  and MTTR is available for daily and monthly"/>
    <m/>
    <m/>
    <s v="Suresh Pawar"/>
    <m/>
    <s v="Open"/>
    <s v="Open"/>
    <s v=" "/>
    <s v=" "/>
    <s v=" "/>
    <m/>
    <m/>
    <m/>
    <m/>
    <m/>
    <m/>
    <s v="NOCIP/MPLS"/>
    <s v="Applications/Tools"/>
    <s v="OPEN"/>
    <s v="WIP"/>
    <s v="11-09-2025: Uptime/Availability  and MTTR is available for daily and monthly"/>
    <m/>
    <m/>
    <e v="#N/A"/>
    <m/>
    <n v="1"/>
    <x v="0"/>
  </r>
  <r>
    <n v="1894"/>
    <s v="NOC229"/>
    <x v="2"/>
    <s v="NA"/>
    <m/>
    <m/>
    <m/>
    <s v="IP/MPLS"/>
    <s v="OSS"/>
    <s v="Preparation and publishing of GP to GP and GP to Mandal link summary , uptime and MTTR dashboard (Selective from and to dates)"/>
    <m/>
    <s v="Critical"/>
    <s v="Open"/>
    <m/>
    <s v="HPSM"/>
    <s v="Incident Management"/>
    <m/>
    <s v="11-09-2025: Uptime/Availability  and MTTR is available for daily and monthly"/>
    <m/>
    <m/>
    <s v="Suresh Pawar"/>
    <m/>
    <s v="Open"/>
    <s v="Open"/>
    <s v=" "/>
    <s v=" "/>
    <s v=" "/>
    <m/>
    <m/>
    <m/>
    <m/>
    <m/>
    <m/>
    <s v="NOCIP/MPLS"/>
    <s v="Applications/Tools"/>
    <s v="OPEN"/>
    <s v="WIP"/>
    <s v="11-09-2025: Uptime/Availability  and MTTR is available for daily and monthly"/>
    <m/>
    <m/>
    <e v="#N/A"/>
    <m/>
    <n v="1"/>
    <x v="0"/>
  </r>
  <r>
    <n v="1895"/>
    <s v="NOC23"/>
    <x v="2"/>
    <s v="NA"/>
    <m/>
    <s v="OSS"/>
    <s v="OSS"/>
    <s v="OSS"/>
    <s v="Service Assurance"/>
    <s v="Monitoring,tracking of field details, Tracking of GI services form and prepare Service assurance dashboard Weekly"/>
    <m/>
    <s v="NON-Critical"/>
    <s v="Open"/>
    <m/>
    <s v="HPSM"/>
    <s v="Incident Management"/>
    <m/>
    <s v="OPEN-DEPENDENT"/>
    <m/>
    <m/>
    <s v="Suresh Pawar"/>
    <m/>
    <s v="Open"/>
    <s v="Open"/>
    <s v=" "/>
    <s v=" "/>
    <s v=" "/>
    <m/>
    <m/>
    <m/>
    <m/>
    <m/>
    <m/>
    <s v="NOCOSS"/>
    <s v="Applications/Tools"/>
    <s v="OPEN"/>
    <s v="OPEN-DEPENDENT"/>
    <n v="0"/>
    <m/>
    <m/>
    <e v="#N/A"/>
    <m/>
    <n v="1"/>
    <x v="0"/>
  </r>
  <r>
    <n v="1896"/>
    <s v="NOC230"/>
    <x v="2"/>
    <s v="NA"/>
    <m/>
    <m/>
    <m/>
    <s v="IP/MPLS"/>
    <s v="OSS"/>
    <s v="Preparation and publishing of Mandal to Mandal and Mandal to Zonal link summary , uptime and MTTR dashboard Daily"/>
    <m/>
    <s v="Critical"/>
    <s v="Completed"/>
    <m/>
    <s v="HPSM"/>
    <s v="Incident Management"/>
    <m/>
    <s v="11-09-2025: Uptime/Availability  and MTTR is available for daily and monthly"/>
    <m/>
    <m/>
    <s v="Suresh Pawar"/>
    <m/>
    <m/>
    <s v="CLOSURE REVIEW PENDING "/>
    <s v=" "/>
    <s v=" "/>
    <s v=" "/>
    <m/>
    <m/>
    <m/>
    <m/>
    <m/>
    <m/>
    <s v="NOCIP/MPLS"/>
    <s v="Applications/Tools"/>
    <s v="OPEN"/>
    <s v="COMPLETED"/>
    <s v="11-09-2025: Uptime/Availability  and MTTR is available for daily and monthly"/>
    <m/>
    <m/>
    <m/>
    <m/>
    <n v="1"/>
    <x v="2"/>
  </r>
  <r>
    <n v="1897"/>
    <s v="NOC231"/>
    <x v="2"/>
    <s v="NA"/>
    <m/>
    <m/>
    <m/>
    <s v="IP/MPLS"/>
    <s v="OSS"/>
    <s v="Preparation and publishing of Mandal to Mandal and Mandal to Zonal link summary , uptime and MTTR dashboard Weekly"/>
    <m/>
    <s v="Critical"/>
    <s v="Open"/>
    <m/>
    <s v="HPSM"/>
    <s v="Incident Management"/>
    <m/>
    <s v="11-09-2025: Uptime/Availability  and MTTR is available for daily and monthly"/>
    <m/>
    <m/>
    <s v="Suresh Pawar"/>
    <m/>
    <s v="Open"/>
    <s v="Open"/>
    <s v=" "/>
    <s v=" "/>
    <s v=" "/>
    <m/>
    <m/>
    <m/>
    <m/>
    <m/>
    <m/>
    <s v="NOCIP/MPLS"/>
    <s v="Applications/Tools"/>
    <s v="OPEN"/>
    <s v="WIP"/>
    <s v="11-09-2025: Uptime/Availability  and MTTR is available for daily and monthly"/>
    <m/>
    <m/>
    <e v="#N/A"/>
    <m/>
    <n v="1"/>
    <x v="0"/>
  </r>
  <r>
    <n v="1898"/>
    <s v="NOC232"/>
    <x v="2"/>
    <s v="NA"/>
    <m/>
    <m/>
    <m/>
    <s v="IP/MPLS"/>
    <s v="OSS"/>
    <s v="Preparation and publishing of Mandal to Mandal and Mandal to Zonal link summary , uptime and MTTR dashboard Monthly"/>
    <m/>
    <s v="Critical"/>
    <s v="Open"/>
    <m/>
    <s v="HPSM"/>
    <s v="Incident Management"/>
    <m/>
    <s v="11-09-2025: Uptime/Availability  and MTTR is available for daily and monthly"/>
    <m/>
    <m/>
    <s v="Suresh Pawar"/>
    <m/>
    <s v="Open"/>
    <s v="Open"/>
    <s v=" "/>
    <s v=" "/>
    <s v=" "/>
    <m/>
    <m/>
    <m/>
    <m/>
    <m/>
    <m/>
    <s v="NOCIP/MPLS"/>
    <s v="Applications/Tools"/>
    <s v="OPEN"/>
    <s v="WIP"/>
    <s v="11-09-2025: Uptime/Availability  and MTTR is available for daily and monthly"/>
    <m/>
    <m/>
    <e v="#N/A"/>
    <m/>
    <n v="1"/>
    <x v="0"/>
  </r>
  <r>
    <n v="1899"/>
    <s v="NOC233"/>
    <x v="2"/>
    <s v="NA"/>
    <m/>
    <m/>
    <m/>
    <s v="IP/MPLS"/>
    <s v="OSS"/>
    <s v="Preparation and publishing of Mandal to Mandal and Mandal to Zonal link summary , uptime and MTTR dashboard (Selective from and to dates)"/>
    <m/>
    <s v="Critical"/>
    <s v="Open"/>
    <m/>
    <s v="HPSM"/>
    <s v="Incident Management"/>
    <m/>
    <s v="11-09-2025: Uptime/Availability  and MTTR is available for daily and monthly"/>
    <m/>
    <m/>
    <s v="Suresh Pawar"/>
    <m/>
    <s v="Open"/>
    <s v="Open"/>
    <s v=" "/>
    <s v=" "/>
    <s v=" "/>
    <m/>
    <m/>
    <m/>
    <m/>
    <m/>
    <m/>
    <s v="NOCIP/MPLS"/>
    <s v="Applications/Tools"/>
    <s v="OPEN"/>
    <s v="WIP"/>
    <s v="11-09-2025: Uptime/Availability  and MTTR is available for daily and monthly"/>
    <m/>
    <m/>
    <e v="#N/A"/>
    <m/>
    <n v="1"/>
    <x v="0"/>
  </r>
  <r>
    <n v="1900"/>
    <s v="NOC234"/>
    <x v="2"/>
    <s v="NA"/>
    <m/>
    <m/>
    <m/>
    <s v="IP/MPLS"/>
    <s v="OSS"/>
    <s v="High priority link like Tfiber ring monitoring and publishing KPI Hourly"/>
    <m/>
    <s v="Critical"/>
    <s v="Open"/>
    <m/>
    <s v="HPSM"/>
    <s v="Incident Management"/>
    <m/>
    <s v="Manually group needs to form in the NNMi and from that group it can be monitored. Venkatesh is giving KT to Operation team"/>
    <m/>
    <m/>
    <s v="Suresh Pawar"/>
    <m/>
    <m/>
    <s v="CLOSURE REVIEW PENDING "/>
    <s v=" "/>
    <s v=" "/>
    <s v=" "/>
    <m/>
    <m/>
    <m/>
    <m/>
    <m/>
    <m/>
    <s v="NOCIP/MPLS"/>
    <s v="Applications/Tools"/>
    <s v="OPEN"/>
    <s v="COMPLETED"/>
    <s v="Manually group needs to form in the NNMi and from that group it can be monitored. Venkatesh is giving KT to Operation team"/>
    <m/>
    <m/>
    <e v="#N/A"/>
    <m/>
    <n v="1"/>
    <x v="2"/>
  </r>
  <r>
    <n v="1901"/>
    <s v="NOC235"/>
    <x v="2"/>
    <s v="NA"/>
    <m/>
    <m/>
    <m/>
    <s v="IP/MPLS"/>
    <s v="OSS"/>
    <s v="High priority link like Tfiber ring monitoring and publishing KPI Daily"/>
    <m/>
    <s v="Critical"/>
    <s v="Completed"/>
    <m/>
    <s v="HPSM"/>
    <s v="Incident Management"/>
    <m/>
    <m/>
    <m/>
    <m/>
    <s v="Suresh Pawar"/>
    <m/>
    <m/>
    <s v="CLOSURE REVIEW PENDING "/>
    <s v=" "/>
    <s v=" "/>
    <s v=" "/>
    <m/>
    <m/>
    <m/>
    <m/>
    <m/>
    <m/>
    <s v="NOCIP/MPLS"/>
    <s v="Applications/Tools"/>
    <s v="OPEN"/>
    <s v="COMPLETED"/>
    <n v="0"/>
    <m/>
    <m/>
    <m/>
    <m/>
    <n v="1"/>
    <x v="2"/>
  </r>
  <r>
    <n v="1902"/>
    <s v="NOC236"/>
    <x v="2"/>
    <s v="NA"/>
    <m/>
    <m/>
    <m/>
    <s v="IP/MPLS"/>
    <s v="OSS"/>
    <s v="High priority link like Tfiber ring monitoring and publishing KPI Weekly"/>
    <m/>
    <s v="Critical"/>
    <s v="Open"/>
    <m/>
    <s v="HPSM"/>
    <s v="Incident Management"/>
    <m/>
    <s v="Manually group needs to form in the NNMi and from that group it can be monitored. Venkatesh is giving KT to Operation team"/>
    <m/>
    <m/>
    <s v="Suresh Pawar"/>
    <m/>
    <m/>
    <s v="CLOSURE REVIEW PENDING "/>
    <s v=" "/>
    <s v=" "/>
    <s v=" "/>
    <m/>
    <m/>
    <m/>
    <m/>
    <m/>
    <m/>
    <s v="NOCIP/MPLS"/>
    <s v="Applications/Tools"/>
    <s v="OPEN"/>
    <s v="COMPLETED"/>
    <s v="Manually group needs to form in the NNMi and from that group it can be monitored. Venkatesh is giving KT to Operation team"/>
    <m/>
    <m/>
    <e v="#N/A"/>
    <m/>
    <n v="1"/>
    <x v="2"/>
  </r>
  <r>
    <n v="1903"/>
    <s v="NOC237"/>
    <x v="2"/>
    <s v="NA"/>
    <m/>
    <m/>
    <m/>
    <s v="IP/MPLS"/>
    <s v="OSS"/>
    <s v="High priority link like Tfiber ring monitoring and publishing KPI Monthly"/>
    <m/>
    <s v="Critical"/>
    <s v="Completed"/>
    <m/>
    <s v="HPSM"/>
    <s v="Incident Management"/>
    <m/>
    <m/>
    <m/>
    <m/>
    <s v="Suresh Pawar"/>
    <m/>
    <m/>
    <s v="CLOSURE REVIEW PENDING "/>
    <s v=" "/>
    <s v=" "/>
    <s v=" "/>
    <m/>
    <m/>
    <m/>
    <m/>
    <m/>
    <m/>
    <s v="NOCIP/MPLS"/>
    <s v="Applications/Tools"/>
    <s v="OPEN"/>
    <s v="COMPLETED"/>
    <n v="0"/>
    <m/>
    <m/>
    <m/>
    <m/>
    <n v="1"/>
    <x v="2"/>
  </r>
  <r>
    <n v="1904"/>
    <s v="NOC238"/>
    <x v="2"/>
    <s v="NA"/>
    <m/>
    <m/>
    <m/>
    <s v="IP/MPLS"/>
    <s v="OSS"/>
    <s v="High priority link like Tfiber ring monitoring and publishing KPI (Selective from and to dates)"/>
    <m/>
    <s v="Critical"/>
    <s v="Completed"/>
    <m/>
    <s v="HPSM"/>
    <s v="Incident Management"/>
    <m/>
    <m/>
    <m/>
    <m/>
    <s v="Suresh Pawar"/>
    <m/>
    <m/>
    <s v="CLOSURE REVIEW PENDING "/>
    <s v=" "/>
    <s v=" "/>
    <s v=" "/>
    <m/>
    <m/>
    <m/>
    <m/>
    <m/>
    <m/>
    <s v="NOCIP/MPLS"/>
    <s v="Applications/Tools"/>
    <s v="OPEN"/>
    <s v="COMPLETED"/>
    <n v="0"/>
    <m/>
    <m/>
    <m/>
    <m/>
    <n v="1"/>
    <x v="2"/>
  </r>
  <r>
    <n v="1905"/>
    <s v="NOC239"/>
    <x v="2"/>
    <s v="NA"/>
    <m/>
    <m/>
    <m/>
    <s v="IP/MPLS"/>
    <s v="OSS"/>
    <s v="Enteprise Services Delivery ( Aitel Towers, Airtel LWEsite, pioneer etc )  Monitoring, preparation KPI like Service Up reports Hourly"/>
    <m/>
    <s v="Critical"/>
    <s v="Open"/>
    <m/>
    <s v="HPSM"/>
    <s v="Incident Management"/>
    <m/>
    <s v="OPEN-DEPENDENT"/>
    <m/>
    <m/>
    <s v="Suresh Pawar"/>
    <m/>
    <s v="Open"/>
    <s v="Open"/>
    <s v=" "/>
    <s v=" "/>
    <s v=" "/>
    <m/>
    <m/>
    <m/>
    <m/>
    <m/>
    <m/>
    <s v="NOCIP/MPLS"/>
    <s v="Applications/Tools"/>
    <s v="OPEN"/>
    <s v="OPEN-DEPENDENT"/>
    <n v="0"/>
    <m/>
    <m/>
    <e v="#N/A"/>
    <m/>
    <n v="1"/>
    <x v="0"/>
  </r>
  <r>
    <n v="1906"/>
    <s v="NOC24"/>
    <x v="2"/>
    <s v="NA"/>
    <m/>
    <s v="OSS"/>
    <s v="OSS"/>
    <s v="OSS"/>
    <s v="Service Assurance"/>
    <s v="Monitoring,tracking of field details, Tracking of GI services form and prepare Service assurance dashboard Monthly"/>
    <m/>
    <s v="NON-Critical"/>
    <s v="Open"/>
    <m/>
    <s v="HPSM"/>
    <s v="Incident Management"/>
    <m/>
    <s v="OPEN-DEPENDENT"/>
    <m/>
    <m/>
    <s v="Suresh Pawar"/>
    <m/>
    <s v="Open"/>
    <s v="Open"/>
    <s v=" "/>
    <s v=" "/>
    <s v=" "/>
    <m/>
    <m/>
    <m/>
    <m/>
    <m/>
    <m/>
    <s v="NOCOSS"/>
    <s v="Applications/Tools"/>
    <s v="OPEN"/>
    <s v="OPEN-DEPENDENT"/>
    <n v="0"/>
    <m/>
    <m/>
    <e v="#N/A"/>
    <m/>
    <n v="1"/>
    <x v="0"/>
  </r>
  <r>
    <n v="1907"/>
    <s v="NOC240"/>
    <x v="2"/>
    <s v="NA"/>
    <m/>
    <m/>
    <m/>
    <s v="IP/MPLS"/>
    <s v="OSS"/>
    <s v="Enteprise Services Delivery ( Aitel Towers, Airtel LWEsite, pioneer etc )  Monitoring, preparation KPI like Service Up reports Daily"/>
    <m/>
    <s v="Critical"/>
    <s v="Open"/>
    <m/>
    <s v="HPSM"/>
    <s v="Incident Management"/>
    <m/>
    <s v="OPEN-DEPENDENT"/>
    <m/>
    <m/>
    <s v="Suresh Pawar"/>
    <m/>
    <s v="Open"/>
    <s v="Open"/>
    <s v=" "/>
    <s v=" "/>
    <s v=" "/>
    <m/>
    <m/>
    <m/>
    <m/>
    <m/>
    <m/>
    <s v="NOCIP/MPLS"/>
    <s v="Applications/Tools"/>
    <s v="OPEN"/>
    <s v="OPEN-DEPENDENT"/>
    <n v="0"/>
    <m/>
    <m/>
    <e v="#N/A"/>
    <m/>
    <n v="1"/>
    <x v="0"/>
  </r>
  <r>
    <n v="1908"/>
    <s v="NOC241"/>
    <x v="2"/>
    <s v="NA"/>
    <m/>
    <m/>
    <m/>
    <s v="IP/MPLS"/>
    <s v="OSS"/>
    <s v="Enteprise Services Delivery ( Aitel Towers, Airtel LWEsite, pioneer etc )  Monitoring, preparation KPI like Service Up reports Weekly"/>
    <m/>
    <s v="Critical"/>
    <s v="Open"/>
    <m/>
    <s v="HPSM"/>
    <s v="Incident Management"/>
    <m/>
    <s v="OPEN-DEPENDENT"/>
    <m/>
    <m/>
    <s v="Suresh Pawar"/>
    <m/>
    <s v="Open"/>
    <s v="Open"/>
    <s v=" "/>
    <s v=" "/>
    <s v=" "/>
    <m/>
    <m/>
    <m/>
    <m/>
    <m/>
    <m/>
    <s v="NOCIP/MPLS"/>
    <s v="Applications/Tools"/>
    <s v="OPEN"/>
    <s v="OPEN-DEPENDENT"/>
    <n v="0"/>
    <m/>
    <m/>
    <e v="#N/A"/>
    <m/>
    <n v="1"/>
    <x v="0"/>
  </r>
  <r>
    <n v="1909"/>
    <s v="NOC242"/>
    <x v="2"/>
    <s v="NA"/>
    <m/>
    <m/>
    <m/>
    <s v="IP/MPLS"/>
    <s v="OSS"/>
    <s v="Enteprise Services Delivery ( Aitel Towers, Airtel LWEsite, pioneer etc )  Monitoring, preparation KPI like Service Up reports Monthly"/>
    <m/>
    <s v="Critical"/>
    <s v="Open"/>
    <m/>
    <s v="HPSM"/>
    <s v="Incident Management"/>
    <m/>
    <s v="OPEN-DEPENDENT"/>
    <m/>
    <m/>
    <s v="Suresh Pawar"/>
    <m/>
    <s v="Open"/>
    <s v="Open"/>
    <s v=" "/>
    <s v=" "/>
    <s v=" "/>
    <m/>
    <m/>
    <m/>
    <m/>
    <m/>
    <m/>
    <s v="NOCIP/MPLS"/>
    <s v="Applications/Tools"/>
    <s v="OPEN"/>
    <s v="OPEN-DEPENDENT"/>
    <n v="0"/>
    <m/>
    <m/>
    <e v="#N/A"/>
    <m/>
    <n v="1"/>
    <x v="0"/>
  </r>
  <r>
    <n v="1910"/>
    <s v="NOC243"/>
    <x v="2"/>
    <s v="NA"/>
    <m/>
    <m/>
    <m/>
    <s v="IP/MPLS"/>
    <s v="OSS"/>
    <s v="Enteprise Services Delivery ( Aitel Towers, Airtel LWEsite, pioneer etc )  Monitoring, preparation KPI like Service Up reports (Selective from and to dates)"/>
    <m/>
    <s v="Critical"/>
    <s v="Open"/>
    <m/>
    <s v="HPSM"/>
    <s v="Incident Management"/>
    <m/>
    <s v="OPEN-DEPENDENT"/>
    <m/>
    <m/>
    <s v="Suresh Pawar"/>
    <m/>
    <s v="Open"/>
    <s v="Open"/>
    <s v=" "/>
    <s v=" "/>
    <s v=" "/>
    <m/>
    <m/>
    <m/>
    <m/>
    <m/>
    <m/>
    <s v="NOCIP/MPLS"/>
    <s v="Applications/Tools"/>
    <s v="OPEN"/>
    <s v="OPEN-DEPENDENT"/>
    <n v="0"/>
    <m/>
    <m/>
    <e v="#N/A"/>
    <m/>
    <n v="1"/>
    <x v="0"/>
  </r>
  <r>
    <n v="1911"/>
    <s v="NOC244"/>
    <x v="2"/>
    <s v="NA"/>
    <m/>
    <m/>
    <m/>
    <s v="IP/MPLS"/>
    <s v="OSS"/>
    <s v="Preparation and publishing of Enterprise Customer Service KPIs like availability, packet drops, latency, jitter &amp; bandwidth utilization Daily"/>
    <m/>
    <s v="Critical"/>
    <s v="Completed"/>
    <m/>
    <s v="HPSM"/>
    <s v="Incident Management"/>
    <m/>
    <m/>
    <m/>
    <m/>
    <s v="Suresh Pawar"/>
    <m/>
    <m/>
    <s v="CLOSURE REVIEW PENDING "/>
    <s v=" "/>
    <s v=" "/>
    <s v=" "/>
    <m/>
    <m/>
    <m/>
    <m/>
    <m/>
    <m/>
    <s v="NOCIP/MPLS"/>
    <s v="Applications/Tools"/>
    <s v="OPEN"/>
    <s v="COMPLETED"/>
    <n v="0"/>
    <m/>
    <m/>
    <m/>
    <m/>
    <n v="1"/>
    <x v="2"/>
  </r>
  <r>
    <n v="1912"/>
    <s v="NOC245"/>
    <x v="2"/>
    <s v="NA"/>
    <m/>
    <m/>
    <m/>
    <s v="IP/MPLS"/>
    <s v="OSS"/>
    <s v="Preparation and publishing of Enterprise Customer Service KPIs like availability, packet drops, latency, jitter &amp; bandwidth utilization Weekly"/>
    <m/>
    <s v="Critical"/>
    <s v="Completed"/>
    <m/>
    <s v="HPSM"/>
    <s v="Incident Management"/>
    <m/>
    <m/>
    <m/>
    <m/>
    <s v="Suresh Pawar"/>
    <m/>
    <m/>
    <s v="CLOSURE REVIEW PENDING "/>
    <s v=" "/>
    <s v=" "/>
    <s v=" "/>
    <m/>
    <m/>
    <m/>
    <m/>
    <m/>
    <m/>
    <s v="NOCIP/MPLS"/>
    <s v="Applications/Tools"/>
    <s v="OPEN"/>
    <s v="COMPLETED"/>
    <n v="0"/>
    <m/>
    <m/>
    <m/>
    <m/>
    <n v="1"/>
    <x v="2"/>
  </r>
  <r>
    <n v="1913"/>
    <s v="NOC246"/>
    <x v="2"/>
    <s v="NA"/>
    <m/>
    <m/>
    <m/>
    <s v="IP/MPLS"/>
    <s v="OSS"/>
    <s v="Preparation and publishing of Enterprise Customer Service KPIs like availability, packet drops, latency, jitter &amp; bandwidth utilization Monthly"/>
    <m/>
    <s v="Critical"/>
    <s v="Completed"/>
    <m/>
    <s v="HPSM"/>
    <s v="Incident Management"/>
    <m/>
    <m/>
    <m/>
    <m/>
    <s v="Suresh Pawar"/>
    <m/>
    <m/>
    <s v="CLOSURE REVIEW PENDING "/>
    <s v=" "/>
    <s v=" "/>
    <s v=" "/>
    <m/>
    <m/>
    <m/>
    <m/>
    <m/>
    <m/>
    <s v="NOCIP/MPLS"/>
    <s v="Applications/Tools"/>
    <s v="OPEN"/>
    <s v="COMPLETED"/>
    <n v="0"/>
    <m/>
    <m/>
    <m/>
    <m/>
    <n v="1"/>
    <x v="2"/>
  </r>
  <r>
    <n v="1914"/>
    <s v="NOC247"/>
    <x v="2"/>
    <s v="NA"/>
    <m/>
    <m/>
    <m/>
    <s v="IP/MPLS"/>
    <s v="OSS"/>
    <s v="Preparation and publishing of Enterprise Customer Service KPIs like availability, packet drops, latency, jitter &amp; bandwidth utilization (Selective from and to dates)"/>
    <m/>
    <s v="Critical"/>
    <s v="Completed"/>
    <m/>
    <s v="HPSM"/>
    <s v="Incident Management"/>
    <m/>
    <m/>
    <m/>
    <m/>
    <s v="Suresh Pawar"/>
    <m/>
    <m/>
    <s v="CLOSURE REVIEW PENDING "/>
    <s v=" "/>
    <s v=" "/>
    <s v=" "/>
    <m/>
    <m/>
    <m/>
    <m/>
    <m/>
    <m/>
    <s v="NOCIP/MPLS"/>
    <s v="Applications/Tools"/>
    <s v="OPEN"/>
    <s v="COMPLETED"/>
    <n v="0"/>
    <m/>
    <m/>
    <m/>
    <m/>
    <n v="1"/>
    <x v="2"/>
  </r>
  <r>
    <n v="1915"/>
    <s v="NOC248"/>
    <x v="2"/>
    <s v="NA"/>
    <m/>
    <m/>
    <m/>
    <s v="IP/MPLS"/>
    <s v="OSS"/>
    <s v="Preparation and publishing of all DC MPLS Network devices availability dashboard Daily"/>
    <m/>
    <s v="Critical"/>
    <s v="Completed"/>
    <m/>
    <s v="NNMI"/>
    <s v="NPS"/>
    <m/>
    <m/>
    <m/>
    <m/>
    <s v="Suresh Pawar"/>
    <m/>
    <m/>
    <s v="CLOSURE REVIEW PENDING "/>
    <s v=" "/>
    <s v=" "/>
    <s v=" "/>
    <m/>
    <m/>
    <m/>
    <m/>
    <m/>
    <m/>
    <s v="NOCIP/MPLS"/>
    <s v="Applications/Tools"/>
    <s v="OPEN"/>
    <s v="COMPLETED"/>
    <n v="0"/>
    <m/>
    <m/>
    <m/>
    <m/>
    <n v="1"/>
    <x v="2"/>
  </r>
  <r>
    <n v="1916"/>
    <s v="NOC249"/>
    <x v="2"/>
    <s v="NA"/>
    <m/>
    <m/>
    <m/>
    <s v="IP/MPLS"/>
    <s v="OSS"/>
    <s v="Preparation and publishing of all DC MPLS Network devices availability dashboard Weekly"/>
    <m/>
    <s v="Critical"/>
    <s v="NOT_FEASIBLE"/>
    <m/>
    <s v="NNMI"/>
    <s v="NPS"/>
    <m/>
    <m/>
    <m/>
    <m/>
    <s v="Suresh Pawar"/>
    <m/>
    <m/>
    <s v="CLOSURE REVIEW PENDING "/>
    <s v=" "/>
    <s v=" "/>
    <s v=" "/>
    <m/>
    <m/>
    <m/>
    <m/>
    <m/>
    <m/>
    <s v="NOCIP/MPLS"/>
    <s v="Applications/Tools"/>
    <e v="#N/A"/>
    <s v="COMPLETED"/>
    <s v="available- hourly &amp; weekly in NPS"/>
    <m/>
    <m/>
    <e v="#N/A"/>
    <m/>
    <n v="1"/>
    <x v="2"/>
  </r>
  <r>
    <n v="1917"/>
    <s v="NOC25"/>
    <x v="2"/>
    <s v="NA"/>
    <m/>
    <s v="OSS"/>
    <s v="OSS"/>
    <s v="OSS"/>
    <s v="Service Assurance"/>
    <s v="Monitoring,tracking of field details, Tracking of GI services form and prepare Service assurance dashboard(Selective from and to dates)"/>
    <m/>
    <s v="NON-Critical"/>
    <s v="Open"/>
    <m/>
    <s v="HPSM"/>
    <s v="Incident Management"/>
    <m/>
    <s v="OPEN-DEPENDENT"/>
    <m/>
    <m/>
    <s v="Suresh Pawar"/>
    <m/>
    <s v="Open"/>
    <s v="Open"/>
    <s v=" "/>
    <s v=" "/>
    <s v=" "/>
    <m/>
    <m/>
    <m/>
    <m/>
    <m/>
    <m/>
    <s v="NOCOSS"/>
    <s v="Applications/Tools"/>
    <s v="OPEN"/>
    <s v="OPEN-DEPENDENT"/>
    <n v="0"/>
    <m/>
    <m/>
    <e v="#N/A"/>
    <m/>
    <n v="1"/>
    <x v="0"/>
  </r>
  <r>
    <n v="1918"/>
    <s v="NOC250"/>
    <x v="2"/>
    <s v="NA"/>
    <m/>
    <m/>
    <m/>
    <s v="IP/MPLS"/>
    <s v="OSS"/>
    <s v="Preparation and publishing of all DC MPLS Network devices availability dashboard Monthly"/>
    <m/>
    <s v="Critical"/>
    <s v="Completed"/>
    <m/>
    <s v="NNMI"/>
    <s v="NPS"/>
    <m/>
    <m/>
    <m/>
    <m/>
    <s v="Suresh Pawar"/>
    <m/>
    <m/>
    <s v="CLOSURE REVIEW PENDING "/>
    <s v=" "/>
    <s v=" "/>
    <s v=" "/>
    <m/>
    <m/>
    <m/>
    <m/>
    <m/>
    <m/>
    <s v="NOCIP/MPLS"/>
    <s v="Applications/Tools"/>
    <s v="OPEN"/>
    <s v="COMPLETED"/>
    <n v="0"/>
    <m/>
    <m/>
    <m/>
    <m/>
    <n v="1"/>
    <x v="2"/>
  </r>
  <r>
    <n v="1919"/>
    <s v="NOC251"/>
    <x v="2"/>
    <s v="NA"/>
    <m/>
    <m/>
    <m/>
    <s v="IP/MPLS"/>
    <s v="OSS"/>
    <s v="Preparation and publishing of all DC MPLS Network devices availability dashboard  (Selective from and to dates)"/>
    <m/>
    <s v="Critical"/>
    <s v="Completed"/>
    <m/>
    <s v="NNMI"/>
    <s v="NPS"/>
    <m/>
    <m/>
    <m/>
    <m/>
    <s v="Suresh Pawar"/>
    <m/>
    <m/>
    <s v="CLOSURE REVIEW PENDING "/>
    <s v=" "/>
    <s v=" "/>
    <s v=" "/>
    <m/>
    <m/>
    <m/>
    <m/>
    <m/>
    <m/>
    <s v="NOCIP/MPLS"/>
    <s v="Applications/Tools"/>
    <s v="OPEN"/>
    <s v="COMPLETED"/>
    <n v="0"/>
    <m/>
    <m/>
    <m/>
    <m/>
    <n v="1"/>
    <x v="2"/>
  </r>
  <r>
    <n v="1920"/>
    <s v="NOC252"/>
    <x v="2"/>
    <s v="NA"/>
    <m/>
    <m/>
    <m/>
    <s v="IP/MPLS"/>
    <s v="OSS"/>
    <s v="Prepartion and publishing of Core link availability and utilization dashboard Hourly"/>
    <m/>
    <s v="Critical"/>
    <s v="Completed"/>
    <m/>
    <s v="HPSM"/>
    <s v="Incident Management"/>
    <m/>
    <s v="Link Group can be created in NNMi and monitor for only IPMPLS links"/>
    <m/>
    <m/>
    <s v="Suresh Pawar"/>
    <m/>
    <m/>
    <s v="CLOSURE REVIEW PENDING "/>
    <s v=" "/>
    <s v=" "/>
    <s v=" "/>
    <m/>
    <m/>
    <m/>
    <m/>
    <m/>
    <m/>
    <s v="NOCIP/MPLS"/>
    <s v="Applications/Tools"/>
    <s v="OPEN"/>
    <s v="COMPLETED"/>
    <s v="Link Group can be created in NNMi and monitor for only IPMPLS links"/>
    <m/>
    <m/>
    <m/>
    <m/>
    <n v="1"/>
    <x v="2"/>
  </r>
  <r>
    <n v="1921"/>
    <s v="NOC253"/>
    <x v="2"/>
    <s v="NA"/>
    <m/>
    <m/>
    <m/>
    <s v="IP/MPLS"/>
    <s v="OSS"/>
    <s v="Prepartion and publishing of Core link availability and utilization dashboard Daily"/>
    <m/>
    <s v="Critical"/>
    <s v="Completed"/>
    <m/>
    <s v="NNMI"/>
    <s v="NPS"/>
    <m/>
    <m/>
    <m/>
    <m/>
    <s v="Suresh Pawar"/>
    <m/>
    <m/>
    <s v="CLOSURE REVIEW PENDING "/>
    <s v=" "/>
    <s v=" "/>
    <s v=" "/>
    <m/>
    <m/>
    <m/>
    <m/>
    <m/>
    <m/>
    <s v="NOCIP/MPLS"/>
    <s v="Applications/Tools"/>
    <s v="OPEN"/>
    <s v="COMPLETED"/>
    <n v="0"/>
    <m/>
    <m/>
    <m/>
    <m/>
    <n v="1"/>
    <x v="2"/>
  </r>
  <r>
    <n v="1922"/>
    <s v="NOC254"/>
    <x v="2"/>
    <s v="NA"/>
    <m/>
    <m/>
    <m/>
    <s v="IP/MPLS"/>
    <s v="OSS"/>
    <s v="Prepartion and publishing of Core link availability and utilization dashboard Weekly"/>
    <m/>
    <s v="Critical"/>
    <s v="Completed"/>
    <m/>
    <s v="NNMI"/>
    <s v="NPS"/>
    <m/>
    <m/>
    <m/>
    <m/>
    <s v="Suresh Pawar"/>
    <m/>
    <m/>
    <s v="CLOSURE REVIEW PENDING "/>
    <s v=" "/>
    <s v=" "/>
    <s v=" "/>
    <m/>
    <m/>
    <m/>
    <m/>
    <m/>
    <m/>
    <s v="NOCIP/MPLS"/>
    <s v="Applications/Tools"/>
    <s v="OPEN"/>
    <s v="COMPLETED"/>
    <n v="0"/>
    <m/>
    <m/>
    <m/>
    <m/>
    <n v="1"/>
    <x v="2"/>
  </r>
  <r>
    <n v="1923"/>
    <s v="NOC255"/>
    <x v="2"/>
    <s v="NA"/>
    <m/>
    <m/>
    <m/>
    <s v="IP/MPLS"/>
    <s v="OSS"/>
    <s v="Prepartion and publishing of Core link availability and utilization dashboard Monthly"/>
    <m/>
    <s v="Critical"/>
    <s v="Completed"/>
    <m/>
    <s v="NNMI"/>
    <s v="NPS"/>
    <m/>
    <m/>
    <m/>
    <m/>
    <s v="Suresh Pawar"/>
    <m/>
    <m/>
    <s v="CLOSURE REVIEW PENDING "/>
    <s v=" "/>
    <s v=" "/>
    <s v=" "/>
    <m/>
    <m/>
    <m/>
    <m/>
    <m/>
    <m/>
    <s v="NOCIP/MPLS"/>
    <s v="Applications/Tools"/>
    <s v="OPEN"/>
    <s v="COMPLETED"/>
    <n v="0"/>
    <m/>
    <m/>
    <m/>
    <m/>
    <n v="1"/>
    <x v="2"/>
  </r>
  <r>
    <n v="1924"/>
    <s v="NOC256"/>
    <x v="2"/>
    <s v="NA"/>
    <m/>
    <m/>
    <m/>
    <s v="IP/MPLS"/>
    <s v="OSS"/>
    <s v="Prepartion and publishing of Core link availability and utilization dashboard (Selective from and to dates)"/>
    <m/>
    <s v="Critical"/>
    <s v="Completed"/>
    <m/>
    <s v="NNMI"/>
    <s v="NPS"/>
    <m/>
    <s v="Link Group can be created in NNMi and monitor for only IPMPLS links"/>
    <m/>
    <m/>
    <s v="Suresh Pawar"/>
    <m/>
    <m/>
    <s v="CLOSURE REVIEW PENDING "/>
    <s v=" "/>
    <s v=" "/>
    <s v=" "/>
    <m/>
    <m/>
    <m/>
    <m/>
    <m/>
    <m/>
    <s v="NOCIP/MPLS"/>
    <s v="Applications/Tools"/>
    <s v="OPEN"/>
    <s v="COMPLETED"/>
    <s v="Link Group can be created in NNMi and monitor for only IPMPLS links"/>
    <m/>
    <m/>
    <m/>
    <m/>
    <n v="1"/>
    <x v="2"/>
  </r>
  <r>
    <n v="1925"/>
    <s v="NOC257"/>
    <x v="2"/>
    <s v="NA"/>
    <m/>
    <m/>
    <m/>
    <s v="IP/MPLS"/>
    <s v="OSS"/>
    <s v="Package A Low RX Optical Power Levels in IPMPLS Network Daily"/>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x v="0"/>
  </r>
  <r>
    <n v="1926"/>
    <s v="NOC258"/>
    <x v="2"/>
    <s v="NA"/>
    <m/>
    <m/>
    <m/>
    <s v="IP/MPLS"/>
    <s v="OSS"/>
    <s v="Package A Low RX Optical Power Levels in IPMPLS Network Weekly"/>
    <m/>
    <s v="Critical"/>
    <s v="Open"/>
    <m/>
    <s v="NNMI"/>
    <s v="NNMI"/>
    <m/>
    <m/>
    <m/>
    <m/>
    <s v="Suresh Pawar"/>
    <m/>
    <s v="Open"/>
    <s v="Open"/>
    <s v=" "/>
    <s v=" "/>
    <s v=" "/>
    <m/>
    <m/>
    <m/>
    <m/>
    <m/>
    <m/>
    <s v="NOCIP/MPLS"/>
    <s v="Applications/Tools"/>
    <s v="OPEN"/>
    <s v="OPEN"/>
    <n v="0"/>
    <m/>
    <m/>
    <e v="#N/A"/>
    <m/>
    <n v="1"/>
    <x v="0"/>
  </r>
  <r>
    <n v="1927"/>
    <s v="NOC259"/>
    <x v="2"/>
    <s v="NA"/>
    <m/>
    <m/>
    <m/>
    <s v="IP/MPLS"/>
    <s v="OSS"/>
    <s v="Package A Low RX Optical Power Levels in IPMPLS Network Monthly"/>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x v="0"/>
  </r>
  <r>
    <n v="1928"/>
    <s v="NOC26"/>
    <x v="2"/>
    <s v="NA"/>
    <m/>
    <s v="OSS"/>
    <s v="OSS"/>
    <s v="OSS"/>
    <s v="Service Monitoring"/>
    <s v="Monitoring,tracking service details, Tracking of GI services uptime Service assurance dashboard Daily"/>
    <m/>
    <s v="Critical"/>
    <s v="Open"/>
    <m/>
    <s v="HPSM"/>
    <s v="Incident Management"/>
    <m/>
    <s v="OPEN-DEPENDENT"/>
    <m/>
    <m/>
    <s v="Suresh Pawar"/>
    <m/>
    <s v="Open"/>
    <s v="Open"/>
    <s v=" "/>
    <s v=" "/>
    <s v=" "/>
    <m/>
    <m/>
    <m/>
    <m/>
    <m/>
    <m/>
    <s v="NOCOSS"/>
    <s v="Applications/Tools"/>
    <s v="OPEN"/>
    <s v="OPEN-DEPENDENT"/>
    <n v="0"/>
    <m/>
    <m/>
    <e v="#N/A"/>
    <m/>
    <n v="1"/>
    <x v="0"/>
  </r>
  <r>
    <n v="1929"/>
    <s v="NOC260"/>
    <x v="2"/>
    <s v="NA"/>
    <m/>
    <m/>
    <m/>
    <s v="IP/MPLS"/>
    <s v="OSS"/>
    <s v="Package A Low RX Optical Power Levels in IPMPLS Network  (Selective from and to dates)"/>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x v="0"/>
  </r>
  <r>
    <n v="1930"/>
    <s v="NOC261"/>
    <x v="2"/>
    <s v="NA"/>
    <m/>
    <m/>
    <m/>
    <s v="IP/MPLS"/>
    <s v="OSS"/>
    <s v="Package B Low RX Optical Power Levels in IPMPLS Network Daily"/>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x v="0"/>
  </r>
  <r>
    <n v="1931"/>
    <s v="NOC262"/>
    <x v="2"/>
    <s v="NA"/>
    <m/>
    <m/>
    <m/>
    <s v="IP/MPLS"/>
    <s v="OSS"/>
    <s v="Package B Low RX Optical Power Levels in IPMPLS Network Weekly"/>
    <m/>
    <s v="Critical"/>
    <s v="Open"/>
    <m/>
    <s v="NNMI"/>
    <s v="NNMI"/>
    <m/>
    <m/>
    <m/>
    <m/>
    <s v="Suresh Pawar"/>
    <m/>
    <s v="Open"/>
    <s v="Open"/>
    <s v=" "/>
    <s v=" "/>
    <s v=" "/>
    <m/>
    <m/>
    <m/>
    <m/>
    <m/>
    <m/>
    <s v="NOCIP/MPLS"/>
    <s v="Applications/Tools"/>
    <s v="OPEN"/>
    <s v="OPEN"/>
    <n v="0"/>
    <m/>
    <m/>
    <e v="#N/A"/>
    <m/>
    <n v="1"/>
    <x v="0"/>
  </r>
  <r>
    <n v="1932"/>
    <s v="NOC263"/>
    <x v="2"/>
    <s v="NA"/>
    <m/>
    <m/>
    <m/>
    <s v="IP/MPLS"/>
    <s v="OSS"/>
    <s v="Package B Low RX Optical Power Levels in IPMPLS Network Monthly"/>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x v="0"/>
  </r>
  <r>
    <n v="1933"/>
    <s v="NOC264"/>
    <x v="2"/>
    <s v="NA"/>
    <m/>
    <m/>
    <m/>
    <s v="IP/MPLS"/>
    <s v="OSS"/>
    <s v="Package B Low RX Optical Power Levels in IPMPLS Network  (Selective from and to dates)"/>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x v="0"/>
  </r>
  <r>
    <n v="1934"/>
    <s v="NOC265"/>
    <x v="2"/>
    <s v="NA"/>
    <m/>
    <m/>
    <m/>
    <s v="IP/MPLS"/>
    <s v="OSS"/>
    <s v="Package C Low RX Optical Power Levels in IPMPLS Network Daily"/>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x v="0"/>
  </r>
  <r>
    <n v="1935"/>
    <s v="NOC266"/>
    <x v="2"/>
    <s v="NA"/>
    <m/>
    <m/>
    <m/>
    <s v="IP/MPLS"/>
    <s v="OSS"/>
    <s v="Package C Low RX Optical Power Levels in IPMPLS Network Weekly"/>
    <m/>
    <s v="Critical"/>
    <s v="Open"/>
    <m/>
    <s v="NNMI"/>
    <s v="NNMI"/>
    <m/>
    <m/>
    <m/>
    <m/>
    <s v="Suresh Pawar"/>
    <m/>
    <s v="Open"/>
    <s v="Open"/>
    <s v=" "/>
    <s v=" "/>
    <s v=" "/>
    <m/>
    <m/>
    <m/>
    <m/>
    <m/>
    <m/>
    <s v="NOCIP/MPLS"/>
    <s v="Applications/Tools"/>
    <s v="OPEN"/>
    <s v="OPEN"/>
    <n v="0"/>
    <m/>
    <m/>
    <e v="#N/A"/>
    <m/>
    <n v="1"/>
    <x v="0"/>
  </r>
  <r>
    <n v="1936"/>
    <s v="NOC267"/>
    <x v="2"/>
    <s v="NA"/>
    <m/>
    <m/>
    <m/>
    <s v="IP/MPLS"/>
    <s v="OSS"/>
    <s v="Package C Low RX Optical Power Levels in IPMPLS Network Monthly"/>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x v="0"/>
  </r>
  <r>
    <n v="1937"/>
    <s v="NOC268"/>
    <x v="2"/>
    <s v="NA"/>
    <m/>
    <m/>
    <m/>
    <s v="IP/MPLS"/>
    <s v="OSS"/>
    <s v="Package C Low RX Optical Power Levels in IPMPLS Network  (Selective from and to dates)"/>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x v="0"/>
  </r>
  <r>
    <n v="1938"/>
    <s v="NOC269"/>
    <x v="2"/>
    <s v="NA"/>
    <m/>
    <m/>
    <m/>
    <s v="IP/MPLS"/>
    <s v="OSS"/>
    <s v="Mandal Link Down + GP Link Down DFR Daily"/>
    <m/>
    <s v="Critical"/>
    <s v="Completed"/>
    <m/>
    <s v="HPSM"/>
    <s v="Incident Management"/>
    <m/>
    <s v="09-09-2025: Need confirmation from OT for &quot;Low RX Optical Power Levels&quot; KPI"/>
    <m/>
    <m/>
    <s v="Suresh Pawar"/>
    <m/>
    <m/>
    <s v="CLOSURE REVIEW PENDING "/>
    <s v=" "/>
    <s v=" "/>
    <s v=" "/>
    <m/>
    <m/>
    <m/>
    <m/>
    <m/>
    <m/>
    <s v="NOCIP/MPLS"/>
    <s v="Applications/Tools"/>
    <s v="OPEN"/>
    <s v="COMPLETED"/>
    <s v="09-09-2025: Need confirmation from OT for &quot;Low RX Optical Power Levels&quot; KPI"/>
    <m/>
    <m/>
    <m/>
    <m/>
    <n v="1"/>
    <x v="2"/>
  </r>
  <r>
    <n v="1939"/>
    <s v="NOC27"/>
    <x v="2"/>
    <s v="NA"/>
    <m/>
    <s v="OSS"/>
    <s v="OSS"/>
    <s v="OSS"/>
    <s v="Service Monitoring"/>
    <s v="Monitoring,tracking service details, Tracking of GI services uptime Service assurance dashboard Weekly"/>
    <m/>
    <s v="Critical"/>
    <s v="Open"/>
    <m/>
    <s v="HPSM"/>
    <s v="Incident Management"/>
    <m/>
    <s v="OPEN-DEPENDENT"/>
    <m/>
    <m/>
    <s v="Suresh Pawar"/>
    <m/>
    <s v="Open"/>
    <s v="Open"/>
    <s v=" "/>
    <s v=" "/>
    <s v=" "/>
    <m/>
    <m/>
    <m/>
    <m/>
    <m/>
    <m/>
    <s v="NOCOSS"/>
    <s v="Applications/Tools"/>
    <s v="OPEN"/>
    <s v="OPEN-DEPENDENT"/>
    <n v="0"/>
    <m/>
    <m/>
    <e v="#N/A"/>
    <m/>
    <n v="1"/>
    <x v="0"/>
  </r>
  <r>
    <n v="1940"/>
    <s v="NOC270"/>
    <x v="2"/>
    <s v="NA"/>
    <m/>
    <m/>
    <m/>
    <s v="IP/MPLS"/>
    <s v="OSS"/>
    <s v="Mandal Link Down + GP Link Down DFR Weekly"/>
    <m/>
    <s v="Critical"/>
    <s v="Completed"/>
    <m/>
    <s v="HPSM"/>
    <s v="Incident Management"/>
    <m/>
    <m/>
    <m/>
    <m/>
    <s v="Suresh Pawar"/>
    <m/>
    <m/>
    <s v="CLOSURE REVIEW PENDING "/>
    <s v=" "/>
    <s v=" "/>
    <s v=" "/>
    <m/>
    <m/>
    <m/>
    <m/>
    <m/>
    <m/>
    <s v="NOCIP/MPLS"/>
    <s v="Applications/Tools"/>
    <s v="OPEN"/>
    <s v="COMPLETED"/>
    <n v="0"/>
    <m/>
    <m/>
    <m/>
    <m/>
    <n v="1"/>
    <x v="2"/>
  </r>
  <r>
    <n v="1941"/>
    <s v="NOC271"/>
    <x v="2"/>
    <s v="NA"/>
    <m/>
    <m/>
    <m/>
    <s v="IP/MPLS"/>
    <s v="OSS"/>
    <s v="Mandal Link Down + GP Link Down DFR Monthly"/>
    <m/>
    <s v="Critical"/>
    <s v="Completed"/>
    <m/>
    <s v="HPSM"/>
    <s v="Incident Management"/>
    <m/>
    <m/>
    <m/>
    <m/>
    <s v="Suresh Pawar"/>
    <m/>
    <m/>
    <s v="CLOSURE REVIEW PENDING "/>
    <s v=" "/>
    <s v=" "/>
    <s v=" "/>
    <m/>
    <m/>
    <m/>
    <m/>
    <m/>
    <m/>
    <s v="NOCIP/MPLS"/>
    <s v="Applications/Tools"/>
    <s v="OPEN"/>
    <s v="COMPLETED"/>
    <n v="0"/>
    <m/>
    <m/>
    <m/>
    <m/>
    <n v="1"/>
    <x v="2"/>
  </r>
  <r>
    <n v="1942"/>
    <s v="NOC272"/>
    <x v="2"/>
    <s v="NA"/>
    <m/>
    <m/>
    <m/>
    <s v="IP/MPLS"/>
    <s v="OSS"/>
    <s v="Mandal Link Down + GP Link Down DFR  (Selective from and to dates)"/>
    <m/>
    <s v="Critical"/>
    <s v="Completed"/>
    <m/>
    <s v="HPSM"/>
    <s v="Incident Management"/>
    <m/>
    <m/>
    <m/>
    <m/>
    <s v="Suresh Pawar"/>
    <m/>
    <m/>
    <s v="CLOSURE REVIEW PENDING "/>
    <s v=" "/>
    <s v=" "/>
    <s v=" "/>
    <m/>
    <m/>
    <m/>
    <m/>
    <m/>
    <m/>
    <s v="NOCIP/MPLS"/>
    <s v="Applications/Tools"/>
    <s v="OPEN"/>
    <s v="COMPLETED"/>
    <n v="0"/>
    <m/>
    <m/>
    <m/>
    <m/>
    <n v="1"/>
    <x v="2"/>
  </r>
  <r>
    <n v="1943"/>
    <s v="NOC273"/>
    <x v="2"/>
    <s v="NA"/>
    <m/>
    <s v="OSS"/>
    <s v="OSS"/>
    <s v="All Domain"/>
    <s v="OSS"/>
    <s v="All Domain RMA Tracker //Daily Daily//Domain And package wise Filtering"/>
    <m/>
    <s v="Critical"/>
    <s v="Completed"/>
    <m/>
    <s v="HPSM"/>
    <s v="Incident Management"/>
    <m/>
    <s v="Direct integration with OEM portal is not in scope, however manual ticket can be created in service manager using 'RMA_TAC' category and monitor the status and progress"/>
    <m/>
    <m/>
    <s v="Suresh Pawar"/>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x v="2"/>
  </r>
  <r>
    <n v="1944"/>
    <s v="NOC274"/>
    <x v="2"/>
    <s v="NA"/>
    <m/>
    <s v="OSS"/>
    <s v="OSS"/>
    <s v="All Domain"/>
    <s v="OSS"/>
    <s v="All Domain RMA Tracker //Daily Weekly Domain and package Wise Filtering"/>
    <m/>
    <s v="Critical"/>
    <s v="Completed"/>
    <m/>
    <s v="HPSM"/>
    <s v="Incident Management"/>
    <m/>
    <s v="Direct integration with OEM portal is not in scope, however manual ticket can be created in service manager using 'RMA_TAC' category and monitor the status and progress"/>
    <m/>
    <m/>
    <s v="Suresh Pawar"/>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x v="2"/>
  </r>
  <r>
    <n v="1945"/>
    <s v="NOC275"/>
    <x v="2"/>
    <s v="NA"/>
    <m/>
    <s v="OSS"/>
    <s v="OSS"/>
    <s v="All Domain"/>
    <s v="OSS"/>
    <s v="All Domain RMA Tracker //Daily Monthly Domain and package Wise Filtering"/>
    <m/>
    <s v="Critical"/>
    <s v="Completed"/>
    <m/>
    <s v="HPSM"/>
    <s v="Incident Management"/>
    <m/>
    <s v="Direct integration with OEM portal is not in scope, however manual ticket can be created in service manager using 'RMA_TAC' category and monitor the status and progress"/>
    <m/>
    <m/>
    <s v="Suresh Pawar"/>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x v="2"/>
  </r>
  <r>
    <n v="1946"/>
    <s v="NOC276"/>
    <x v="2"/>
    <s v="NA"/>
    <m/>
    <s v="OSS"/>
    <s v="OSS"/>
    <s v="All Domain"/>
    <s v="OSS"/>
    <s v="All OEM_TAC Cases Tracker Daily Domain and package Wise Filtering"/>
    <m/>
    <s v="Critical"/>
    <s v="Completed"/>
    <m/>
    <s v="HPSM"/>
    <s v="Incident Management"/>
    <m/>
    <s v="Direct integration with OEM portal is not in scope, however manual ticket can be created in service manager using 'RMA_TAC' category and monitor the status and progress"/>
    <m/>
    <m/>
    <s v="Suresh Pawar"/>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x v="2"/>
  </r>
  <r>
    <n v="1947"/>
    <s v="NOC277"/>
    <x v="2"/>
    <s v="NA"/>
    <m/>
    <s v="OSS"/>
    <s v="OSS"/>
    <s v="All Domain"/>
    <s v="OSS"/>
    <s v="All OEM_TAC Cases Tracker Weekly Domain and package Wise Filtering"/>
    <m/>
    <s v="Critical"/>
    <s v="Completed"/>
    <m/>
    <s v="HPSM"/>
    <s v="Incident Management"/>
    <m/>
    <s v="Direct integration with OEM portal is not in scope, however manual ticket can be created in service manager using 'RMA_TAC' category and monitor the status and progress"/>
    <m/>
    <m/>
    <s v="Suresh Pawar"/>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x v="2"/>
  </r>
  <r>
    <n v="1948"/>
    <s v="NOC278"/>
    <x v="2"/>
    <s v="NA"/>
    <m/>
    <s v="OSS"/>
    <s v="OSS"/>
    <s v="All Domain"/>
    <s v="OSS"/>
    <s v="All OEM_TAC Cases Tracker Monthly Domain and package Wise Filtering"/>
    <m/>
    <s v="Critical"/>
    <s v="Completed"/>
    <m/>
    <s v="HPSM"/>
    <s v="Incident Management"/>
    <m/>
    <s v="Direct integration with OEM portal is not in scope, however manual ticket can be created in service manager using 'RMA_TAC' category and monitor the status and progress"/>
    <m/>
    <m/>
    <s v="Suresh Pawar"/>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x v="2"/>
  </r>
  <r>
    <n v="1949"/>
    <s v="NOC279"/>
    <x v="2"/>
    <s v="NA"/>
    <m/>
    <s v="OSS"/>
    <s v="OSS"/>
    <s v="All Domain"/>
    <s v="OSS"/>
    <s v="All OEM_TAC Cases Tracker  (Selective from and to dates) Domain and package Wise Filtering"/>
    <m/>
    <s v="Critical"/>
    <s v="Completed"/>
    <m/>
    <s v="HPSM"/>
    <s v="Incident Management"/>
    <m/>
    <s v="Direct integration with OEM portal is not in scope, however manual ticket can be created in service manager using 'RMA_TAC' category and monitor the status and progress"/>
    <m/>
    <m/>
    <s v="Suresh Pawar"/>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x v="2"/>
  </r>
  <r>
    <n v="1950"/>
    <s v="NOC28"/>
    <x v="2"/>
    <s v="NA"/>
    <m/>
    <s v="OSS"/>
    <s v="OSS"/>
    <s v="OSS"/>
    <s v="Service Monitoring"/>
    <s v="Monitoring,tracking service details, Tracking of GI services uptime Service assurance dashboard Monthly"/>
    <m/>
    <s v="Critical"/>
    <s v="Open"/>
    <m/>
    <s v="HPSM"/>
    <s v="Incident Management"/>
    <m/>
    <s v="OPEN-DEPENDENT"/>
    <m/>
    <m/>
    <s v="Suresh Pawar"/>
    <m/>
    <s v="Open"/>
    <s v="Open"/>
    <s v=" "/>
    <s v=" "/>
    <s v=" "/>
    <m/>
    <m/>
    <m/>
    <m/>
    <m/>
    <m/>
    <s v="NOCOSS"/>
    <s v="Applications/Tools"/>
    <s v="OPEN"/>
    <s v="OPEN-DEPENDENT"/>
    <n v="0"/>
    <m/>
    <m/>
    <e v="#N/A"/>
    <m/>
    <n v="1"/>
    <x v="0"/>
  </r>
  <r>
    <n v="1951"/>
    <s v="NOC280"/>
    <x v="2"/>
    <s v="NA"/>
    <m/>
    <s v="OSS"/>
    <s v="OSS"/>
    <s v="All Domain"/>
    <s v="OSS"/>
    <s v="All  Sites Infra OPEN TTs details for HRT(High Temparature) Alarm Daily"/>
    <m/>
    <s v="Critical"/>
    <s v="Completed"/>
    <m/>
    <s v="HPSM"/>
    <s v="Incident Management"/>
    <m/>
    <m/>
    <m/>
    <m/>
    <s v="Suresh Pawar"/>
    <m/>
    <m/>
    <s v="CLOSURE REVIEW PENDING "/>
    <s v=" "/>
    <s v=" "/>
    <s v=" "/>
    <m/>
    <m/>
    <m/>
    <m/>
    <m/>
    <m/>
    <s v="NOCAll Domain"/>
    <s v="Applications/Tools"/>
    <s v="OPEN"/>
    <s v="COMPLETED"/>
    <s v="need to check"/>
    <m/>
    <m/>
    <m/>
    <m/>
    <n v="1"/>
    <x v="2"/>
  </r>
  <r>
    <n v="1952"/>
    <s v="NOC281"/>
    <x v="2"/>
    <s v="NA"/>
    <m/>
    <s v="OSS"/>
    <s v="OSS"/>
    <s v="All Domain"/>
    <s v="OSS"/>
    <s v="All Sites Infra OPEN TTs details for HRT(High Temparature) Alarm Weekly"/>
    <m/>
    <s v="Critical"/>
    <s v="Completed"/>
    <m/>
    <s v="HPSM"/>
    <s v="Incident Management"/>
    <m/>
    <m/>
    <m/>
    <m/>
    <s v="Suresh Pawar"/>
    <m/>
    <m/>
    <s v="CLOSURE REVIEW PENDING "/>
    <s v=" "/>
    <s v=" "/>
    <s v=" "/>
    <m/>
    <m/>
    <m/>
    <m/>
    <m/>
    <m/>
    <s v="NOCAll Domain"/>
    <s v="Applications/Tools"/>
    <s v="OPEN"/>
    <s v="COMPLETED"/>
    <s v="need to check"/>
    <m/>
    <m/>
    <m/>
    <m/>
    <n v="1"/>
    <x v="2"/>
  </r>
  <r>
    <n v="1953"/>
    <s v="NOC282"/>
    <x v="2"/>
    <s v="NA"/>
    <m/>
    <s v="OSS"/>
    <s v="OSS"/>
    <s v="All Domain"/>
    <s v="OSS"/>
    <s v="All  Sites Infra OPEN TTs details for HRT(High Temparature) Alarm Monthly"/>
    <m/>
    <s v="Critical"/>
    <s v="Completed"/>
    <m/>
    <s v="HPSM"/>
    <s v="Incident Management"/>
    <m/>
    <m/>
    <m/>
    <m/>
    <s v="Suresh Pawar"/>
    <m/>
    <m/>
    <s v="CLOSURE REVIEW PENDING "/>
    <s v=" "/>
    <s v=" "/>
    <s v=" "/>
    <m/>
    <m/>
    <m/>
    <m/>
    <m/>
    <m/>
    <s v="NOCAll Domain"/>
    <s v="Applications/Tools"/>
    <s v="OPEN"/>
    <s v="COMPLETED"/>
    <s v="need to check"/>
    <m/>
    <m/>
    <m/>
    <m/>
    <n v="1"/>
    <x v="2"/>
  </r>
  <r>
    <n v="1954"/>
    <s v="NOC283"/>
    <x v="2"/>
    <s v="NA"/>
    <m/>
    <s v="OSS"/>
    <s v="OSS"/>
    <s v="All Domain"/>
    <s v="OSS"/>
    <s v="All Sites Infra OPEN TTs details for HRT(High Tempararure) Alarm  (Selective from and to dates)"/>
    <m/>
    <s v="Critical"/>
    <s v="Completed"/>
    <m/>
    <s v="HPSM"/>
    <s v="Incident Management"/>
    <m/>
    <m/>
    <m/>
    <m/>
    <s v="Suresh Pawar"/>
    <m/>
    <m/>
    <s v="CLOSURE REVIEW PENDING "/>
    <s v=" "/>
    <s v=" "/>
    <s v=" "/>
    <m/>
    <m/>
    <m/>
    <m/>
    <m/>
    <m/>
    <s v="NOCAll Domain"/>
    <s v="Applications/Tools"/>
    <s v="OPEN"/>
    <s v="COMPLETED"/>
    <s v="need to check"/>
    <m/>
    <m/>
    <m/>
    <m/>
    <n v="1"/>
    <x v="2"/>
  </r>
  <r>
    <n v="1955"/>
    <s v="NOC284"/>
    <x v="2"/>
    <s v="NA"/>
    <m/>
    <s v="OSS"/>
    <s v="OSS"/>
    <s v="OSS"/>
    <s v="Field Passive Infra"/>
    <s v="Field Passive Infra :: Package Wise District Level Visibility Status Daily"/>
    <m/>
    <s v="Critical"/>
    <s v="Completed"/>
    <m/>
    <s v="NNMI"/>
    <s v="NNMI"/>
    <m/>
    <s v="09-09-2025: live status will be available"/>
    <m/>
    <m/>
    <s v="Suresh Pawar"/>
    <m/>
    <m/>
    <s v="CLOSURE REVIEW PENDING "/>
    <s v=" "/>
    <s v=" "/>
    <s v=" "/>
    <m/>
    <m/>
    <m/>
    <m/>
    <m/>
    <m/>
    <s v="NOCOSS"/>
    <s v="Applications/Tools"/>
    <s v="OPEN"/>
    <s v="COMPLETED"/>
    <s v="09-09-2025: live status will be available"/>
    <m/>
    <m/>
    <m/>
    <m/>
    <n v="1"/>
    <x v="2"/>
  </r>
  <r>
    <n v="1956"/>
    <s v="NOC285"/>
    <x v="2"/>
    <s v="NA"/>
    <m/>
    <s v="OSS"/>
    <s v="OSS"/>
    <s v="OSS"/>
    <s v="Field Passive Infra"/>
    <s v="Field Passive Infra :: Package Wise District Level Visibility Status Weekly"/>
    <m/>
    <s v="Critical"/>
    <s v="NOT_FEASIBLE"/>
    <m/>
    <s v="NNMI"/>
    <s v="NNMI"/>
    <m/>
    <m/>
    <m/>
    <m/>
    <s v="Suresh Pawar"/>
    <m/>
    <s v="Open"/>
    <s v="Not Feasible "/>
    <s v=" "/>
    <s v=" "/>
    <s v=" "/>
    <m/>
    <m/>
    <m/>
    <m/>
    <m/>
    <m/>
    <s v="NOCOSS"/>
    <s v="Applications/Tools"/>
    <e v="#N/A"/>
    <s v="NOT-FEASIBLE"/>
    <n v="0"/>
    <m/>
    <m/>
    <e v="#N/A"/>
    <m/>
    <n v="1"/>
    <x v="0"/>
  </r>
  <r>
    <n v="1957"/>
    <s v="NOC286"/>
    <x v="2"/>
    <s v="NA"/>
    <m/>
    <s v="OSS"/>
    <s v="OSS"/>
    <s v="OSS"/>
    <s v="Field Passive Infra"/>
    <s v="Field Passive Infra :: Package Wise District Level Visibility Status Monthly"/>
    <m/>
    <s v="Critical"/>
    <s v="NOT_FEASIBLE"/>
    <m/>
    <s v="NNMI"/>
    <s v="NNMI"/>
    <m/>
    <m/>
    <m/>
    <m/>
    <s v="Suresh Pawar"/>
    <m/>
    <s v="Open"/>
    <s v="Not Feasible "/>
    <s v=" "/>
    <s v=" "/>
    <s v=" "/>
    <m/>
    <m/>
    <m/>
    <m/>
    <m/>
    <m/>
    <s v="NOCOSS"/>
    <s v="Applications/Tools"/>
    <e v="#N/A"/>
    <s v="NOT-FEASIBLE"/>
    <n v="0"/>
    <m/>
    <m/>
    <e v="#N/A"/>
    <m/>
    <n v="1"/>
    <x v="0"/>
  </r>
  <r>
    <n v="1958"/>
    <s v="NOC287"/>
    <x v="2"/>
    <s v="NA"/>
    <m/>
    <s v="OSS"/>
    <s v="OSS"/>
    <s v="OSS"/>
    <s v="Field Passive Infra"/>
    <s v="Field Passive Infra :: Package Wise District Level Visibility Status  (Selective from and to dates)"/>
    <m/>
    <s v="Critical"/>
    <s v="NOT_FEASIBLE"/>
    <m/>
    <s v="NNMI"/>
    <s v="NNMI"/>
    <m/>
    <m/>
    <m/>
    <m/>
    <s v="Suresh Pawar"/>
    <m/>
    <s v="Open"/>
    <s v="Not Feasible "/>
    <s v=" "/>
    <s v=" "/>
    <s v=" "/>
    <m/>
    <m/>
    <m/>
    <m/>
    <m/>
    <m/>
    <s v="NOCOSS"/>
    <s v="Applications/Tools"/>
    <e v="#N/A"/>
    <s v="NOT-FEASIBLE"/>
    <s v="avaiable in NNMI , assign to someone from oSSteam"/>
    <m/>
    <m/>
    <e v="#N/A"/>
    <m/>
    <n v="1"/>
    <x v="0"/>
  </r>
  <r>
    <n v="1959"/>
    <s v="NOC288"/>
    <x v="2"/>
    <s v="NA"/>
    <m/>
    <s v="OSS"/>
    <s v="OSS"/>
    <s v="OSS"/>
    <s v="Field Passive Infra"/>
    <s v="NNMI :: Integration Status with Reachability Daily"/>
    <m/>
    <s v="Critical"/>
    <s v="Completed"/>
    <m/>
    <s v="NNMI"/>
    <s v="NNMI"/>
    <m/>
    <m/>
    <m/>
    <m/>
    <s v="Suresh Pawar"/>
    <m/>
    <m/>
    <s v="CLOSURE REVIEW PENDING "/>
    <s v=" "/>
    <s v=" "/>
    <s v=" "/>
    <m/>
    <m/>
    <m/>
    <m/>
    <m/>
    <m/>
    <s v="NOCOSS"/>
    <s v="Applications/Tools"/>
    <s v="OPEN"/>
    <s v="COMPLETED"/>
    <n v="0"/>
    <m/>
    <m/>
    <m/>
    <m/>
    <n v="1"/>
    <x v="2"/>
  </r>
  <r>
    <n v="1960"/>
    <s v="NOC289"/>
    <x v="2"/>
    <s v="NA"/>
    <m/>
    <s v="OSS"/>
    <s v="OSS"/>
    <s v="OSS"/>
    <s v="Field Passive Infra"/>
    <s v="NNMI :: Integration Status with Reachability Weekly"/>
    <m/>
    <s v="Critical"/>
    <s v="Completed"/>
    <m/>
    <s v="NNMI"/>
    <s v="NNMI"/>
    <m/>
    <m/>
    <m/>
    <m/>
    <s v="Suresh Pawar"/>
    <m/>
    <m/>
    <s v="CLOSURE REVIEW PENDING "/>
    <s v=" "/>
    <s v=" "/>
    <s v=" "/>
    <m/>
    <m/>
    <m/>
    <m/>
    <m/>
    <m/>
    <s v="NOCOSS"/>
    <s v="Applications/Tools"/>
    <s v="OPEN"/>
    <s v="COMPLETED"/>
    <n v="0"/>
    <m/>
    <m/>
    <m/>
    <m/>
    <n v="1"/>
    <x v="2"/>
  </r>
  <r>
    <n v="1961"/>
    <s v="NOC29"/>
    <x v="2"/>
    <s v="NA"/>
    <m/>
    <s v="OSS"/>
    <s v="OSS"/>
    <s v="OSS"/>
    <s v="Service Monitoring"/>
    <s v="Monitoring,tracking service details, Tracking of GI services uptime Service assurance dashboard (Selective from and to dates)"/>
    <m/>
    <s v="Critical"/>
    <s v="Open"/>
    <m/>
    <s v="HPSM"/>
    <s v="Incident Management"/>
    <m/>
    <s v="OPEN-DEPENDENT"/>
    <m/>
    <m/>
    <s v="Suresh Pawar"/>
    <m/>
    <s v="Open"/>
    <s v="Open"/>
    <s v=" "/>
    <s v=" "/>
    <s v=" "/>
    <m/>
    <m/>
    <m/>
    <m/>
    <m/>
    <m/>
    <s v="NOCOSS"/>
    <s v="Applications/Tools"/>
    <s v="OPEN"/>
    <s v="OPEN-DEPENDENT"/>
    <n v="0"/>
    <m/>
    <m/>
    <e v="#N/A"/>
    <m/>
    <n v="1"/>
    <x v="0"/>
  </r>
  <r>
    <n v="1962"/>
    <s v="NOC290"/>
    <x v="2"/>
    <s v="NA"/>
    <m/>
    <s v="OSS"/>
    <s v="OSS"/>
    <s v="OSS"/>
    <s v="Field Passive Infra"/>
    <s v="NNMI :: Integration Status with Reachability Monthly"/>
    <m/>
    <s v="Critical"/>
    <s v="Completed"/>
    <m/>
    <s v="NNMI"/>
    <s v="NNMI"/>
    <m/>
    <m/>
    <m/>
    <m/>
    <s v="Suresh Pawar"/>
    <m/>
    <m/>
    <s v="CLOSURE REVIEW PENDING "/>
    <s v=" "/>
    <s v=" "/>
    <s v=" "/>
    <m/>
    <m/>
    <m/>
    <m/>
    <m/>
    <m/>
    <s v="NOCOSS"/>
    <s v="Applications/Tools"/>
    <s v="OPEN"/>
    <s v="COMPLETED"/>
    <n v="0"/>
    <m/>
    <m/>
    <m/>
    <m/>
    <n v="1"/>
    <x v="2"/>
  </r>
  <r>
    <n v="1963"/>
    <s v="NOC291"/>
    <x v="2"/>
    <s v="NA"/>
    <m/>
    <s v="OSS"/>
    <s v="OSS"/>
    <s v="OSS"/>
    <s v="Field Passive Infra"/>
    <s v="NNMI :: Integration Status with Reachability  (Selective from and to dates)"/>
    <m/>
    <s v="Critical"/>
    <s v="Completed"/>
    <m/>
    <s v="NNMI"/>
    <s v="NNMI"/>
    <m/>
    <m/>
    <m/>
    <m/>
    <s v="Suresh Pawar"/>
    <m/>
    <m/>
    <s v="CLOSURE REVIEW PENDING "/>
    <s v=" "/>
    <s v=" "/>
    <s v=" "/>
    <m/>
    <m/>
    <m/>
    <m/>
    <m/>
    <m/>
    <s v="NOCOSS"/>
    <s v="Applications/Tools"/>
    <s v="OPEN"/>
    <s v="COMPLETED"/>
    <n v="0"/>
    <m/>
    <m/>
    <m/>
    <m/>
    <n v="1"/>
    <x v="2"/>
  </r>
  <r>
    <n v="1964"/>
    <s v="NOC292"/>
    <x v="2"/>
    <s v="NA"/>
    <m/>
    <s v="OSS"/>
    <s v="OSS"/>
    <s v="OSS"/>
    <s v="Field Passive Infra"/>
    <s v="PKG -A :: Open TTs for O&amp;M GP for UPS Daily"/>
    <m/>
    <s v="Critical"/>
    <s v="Completed"/>
    <m/>
    <s v="HPSM"/>
    <s v="Incident Management"/>
    <m/>
    <m/>
    <m/>
    <m/>
    <s v="Suresh Pawar"/>
    <m/>
    <m/>
    <s v="CLOSURE REVIEW PENDING "/>
    <s v=" "/>
    <s v=" "/>
    <s v=" "/>
    <m/>
    <m/>
    <m/>
    <m/>
    <m/>
    <m/>
    <s v="NOCOSS"/>
    <s v="Applications/Tools"/>
    <s v="OPEN"/>
    <s v="COMPLETED"/>
    <n v="0"/>
    <m/>
    <m/>
    <m/>
    <m/>
    <n v="1"/>
    <x v="2"/>
  </r>
  <r>
    <n v="1965"/>
    <s v="NOC293"/>
    <x v="2"/>
    <s v="NA"/>
    <m/>
    <s v="OSS"/>
    <s v="OSS"/>
    <s v="OSS"/>
    <s v="Field Passive Infra"/>
    <s v="PKG -A :: Open TTs for O&amp;M GP for UPS Weekly"/>
    <m/>
    <s v="Critical"/>
    <s v="Completed"/>
    <m/>
    <s v="HPSM"/>
    <s v="Incident Management"/>
    <m/>
    <m/>
    <m/>
    <m/>
    <s v="Suresh Pawar"/>
    <m/>
    <m/>
    <s v="CLOSURE REVIEW PENDING "/>
    <s v=" "/>
    <s v=" "/>
    <s v=" "/>
    <m/>
    <m/>
    <m/>
    <m/>
    <m/>
    <m/>
    <s v="NOCOSS"/>
    <s v="Applications/Tools"/>
    <s v="OPEN"/>
    <s v="COMPLETED"/>
    <n v="0"/>
    <m/>
    <m/>
    <m/>
    <m/>
    <n v="1"/>
    <x v="2"/>
  </r>
  <r>
    <n v="1966"/>
    <s v="NOC294"/>
    <x v="2"/>
    <s v="NA"/>
    <m/>
    <s v="OSS"/>
    <s v="OSS"/>
    <s v="OSS"/>
    <s v="Field Passive Infra"/>
    <s v="PKG -A :: Open TTs for O&amp;M GP for UPS Monthly"/>
    <m/>
    <s v="Critical"/>
    <s v="Completed"/>
    <m/>
    <s v="HPSM"/>
    <s v="Incident Management"/>
    <m/>
    <m/>
    <m/>
    <m/>
    <s v="Suresh Pawar"/>
    <m/>
    <m/>
    <s v="CLOSURE REVIEW PENDING "/>
    <s v=" "/>
    <s v=" "/>
    <s v=" "/>
    <m/>
    <m/>
    <m/>
    <m/>
    <m/>
    <m/>
    <s v="NOCOSS"/>
    <s v="Applications/Tools"/>
    <s v="OPEN"/>
    <s v="COMPLETED"/>
    <n v="0"/>
    <m/>
    <m/>
    <m/>
    <m/>
    <n v="1"/>
    <x v="2"/>
  </r>
  <r>
    <n v="1967"/>
    <s v="NOC295"/>
    <x v="2"/>
    <s v="NA"/>
    <m/>
    <s v="OSS"/>
    <s v="OSS"/>
    <s v="OSS"/>
    <s v="Field Passive Infra"/>
    <s v="PKG -A :: Open TTs for O&amp;M GP for UPS  (Selective from and to dates)"/>
    <m/>
    <s v="Critical"/>
    <s v="Completed"/>
    <m/>
    <s v="HPSM"/>
    <s v="Incident Management"/>
    <m/>
    <m/>
    <m/>
    <m/>
    <s v="Suresh Pawar"/>
    <m/>
    <m/>
    <s v="CLOSURE REVIEW PENDING "/>
    <s v=" "/>
    <s v=" "/>
    <s v=" "/>
    <m/>
    <m/>
    <m/>
    <m/>
    <m/>
    <m/>
    <s v="NOCOSS"/>
    <s v="Applications/Tools"/>
    <s v="OPEN"/>
    <s v="COMPLETED"/>
    <n v="0"/>
    <m/>
    <m/>
    <m/>
    <m/>
    <n v="1"/>
    <x v="2"/>
  </r>
  <r>
    <n v="1968"/>
    <s v="NOC296"/>
    <x v="2"/>
    <s v="NA"/>
    <m/>
    <s v="OSS"/>
    <s v="OSS"/>
    <s v="OSS"/>
    <s v="Field Passive Infra"/>
    <s v="PKG -B :: Open TTs for O&amp;M GP for UPS Daily"/>
    <m/>
    <s v="Critical"/>
    <s v="Completed"/>
    <m/>
    <s v="HPSM"/>
    <s v="Incident Management"/>
    <m/>
    <m/>
    <m/>
    <m/>
    <s v="Suresh Pawar"/>
    <m/>
    <m/>
    <s v="CLOSURE REVIEW PENDING "/>
    <s v=" "/>
    <s v=" "/>
    <s v=" "/>
    <m/>
    <m/>
    <m/>
    <m/>
    <m/>
    <m/>
    <s v="NOCOSS"/>
    <s v="Applications/Tools"/>
    <s v="OPEN"/>
    <s v="COMPLETED"/>
    <n v="0"/>
    <m/>
    <m/>
    <m/>
    <m/>
    <n v="1"/>
    <x v="2"/>
  </r>
  <r>
    <n v="1969"/>
    <s v="NOC297"/>
    <x v="2"/>
    <s v="NA"/>
    <m/>
    <s v="OSS"/>
    <s v="OSS"/>
    <s v="OSS"/>
    <s v="Field Passive Infra"/>
    <s v="PKG -B :: Open TTs for O&amp;M GP for UPS Weekly"/>
    <m/>
    <s v="Critical"/>
    <s v="Completed"/>
    <m/>
    <s v="HPSM"/>
    <s v="Incident Management"/>
    <m/>
    <m/>
    <m/>
    <m/>
    <s v="Suresh Pawar"/>
    <m/>
    <m/>
    <s v="CLOSURE REVIEW PENDING "/>
    <s v=" "/>
    <s v=" "/>
    <s v=" "/>
    <m/>
    <m/>
    <m/>
    <m/>
    <m/>
    <m/>
    <s v="NOCOSS"/>
    <s v="Applications/Tools"/>
    <s v="OPEN"/>
    <s v="COMPLETED"/>
    <n v="0"/>
    <m/>
    <m/>
    <m/>
    <m/>
    <n v="1"/>
    <x v="2"/>
  </r>
  <r>
    <n v="1970"/>
    <s v="NOC298"/>
    <x v="2"/>
    <s v="NA"/>
    <m/>
    <s v="OSS"/>
    <s v="OSS"/>
    <s v="OSS"/>
    <s v="Field Passive Infra"/>
    <s v="PKG -B :: Open TTs for O&amp;M GP for UPS Monthly"/>
    <m/>
    <s v="Critical"/>
    <s v="Completed"/>
    <m/>
    <s v="HPSM"/>
    <s v="Incident Management"/>
    <m/>
    <m/>
    <m/>
    <m/>
    <s v="Suresh Pawar"/>
    <m/>
    <m/>
    <s v="CLOSURE REVIEW PENDING "/>
    <s v=" "/>
    <s v=" "/>
    <s v=" "/>
    <m/>
    <m/>
    <m/>
    <m/>
    <m/>
    <m/>
    <s v="NOCOSS"/>
    <s v="Applications/Tools"/>
    <s v="OPEN"/>
    <s v="COMPLETED"/>
    <n v="0"/>
    <m/>
    <m/>
    <m/>
    <m/>
    <n v="1"/>
    <x v="2"/>
  </r>
  <r>
    <n v="1971"/>
    <s v="NOC299"/>
    <x v="2"/>
    <s v="NA"/>
    <m/>
    <s v="OSS"/>
    <s v="OSS"/>
    <s v="OSS"/>
    <s v="Field Passive Infra"/>
    <s v="PKG -B :: Open TTs for O&amp;M GP for UPS  (Selective from and to dates)"/>
    <m/>
    <s v="Critical"/>
    <s v="Completed"/>
    <m/>
    <s v="HPSM"/>
    <s v="Incident Management"/>
    <m/>
    <m/>
    <m/>
    <m/>
    <s v="Suresh Pawar"/>
    <m/>
    <m/>
    <s v="CLOSURE REVIEW PENDING "/>
    <s v=" "/>
    <s v=" "/>
    <s v=" "/>
    <m/>
    <m/>
    <m/>
    <m/>
    <m/>
    <m/>
    <s v="NOCOSS"/>
    <s v="Applications/Tools"/>
    <s v="OPEN"/>
    <s v="COMPLETED"/>
    <n v="0"/>
    <m/>
    <m/>
    <m/>
    <m/>
    <n v="1"/>
    <x v="2"/>
  </r>
  <r>
    <n v="1972"/>
    <s v="NOC3"/>
    <x v="2"/>
    <s v="NA"/>
    <m/>
    <s v="OSS"/>
    <s v="OSS"/>
    <s v="OSS"/>
    <s v="DC"/>
    <s v="DC Active Infra uptime &amp; SLA Monthly"/>
    <m/>
    <s v="Critical"/>
    <s v=" "/>
    <m/>
    <s v="HPSM"/>
    <s v="Incident Management"/>
    <m/>
    <m/>
    <m/>
    <m/>
    <s v="Suresh Pawar"/>
    <m/>
    <s v="Open"/>
    <s v="Open"/>
    <s v=" "/>
    <s v=" "/>
    <s v=" "/>
    <m/>
    <m/>
    <m/>
    <m/>
    <m/>
    <m/>
    <s v="NOCOSS"/>
    <s v="Applications/Tools"/>
    <s v="OPEN"/>
    <s v="OPEN"/>
    <n v="0"/>
    <m/>
    <m/>
    <e v="#N/A"/>
    <m/>
    <n v="1"/>
    <x v="0"/>
  </r>
  <r>
    <n v="1973"/>
    <s v="NOC30"/>
    <x v="2"/>
    <s v="NA"/>
    <m/>
    <m/>
    <m/>
    <s v="Helpdesk"/>
    <s v="OSS"/>
    <s v="Service Delivery &amp; Service Assurance Dash Board Daily"/>
    <m/>
    <s v="Critical"/>
    <s v="Completed"/>
    <m/>
    <s v="HPSM"/>
    <s v="Incident Management"/>
    <m/>
    <s v="11-09-2025: BSS will display all delivery data as well as service ticket informations in the CRM portal. OSS will maintain only technical information."/>
    <m/>
    <m/>
    <s v="Suresh Pawar"/>
    <m/>
    <m/>
    <s v="CLOSURE REVIEW PENDING "/>
    <s v=" "/>
    <s v=" "/>
    <s v=" "/>
    <m/>
    <m/>
    <m/>
    <m/>
    <m/>
    <m/>
    <s v="NOCHelpdesk"/>
    <s v="Applications/Tools"/>
    <s v="OPEN"/>
    <s v="COMPLETED"/>
    <s v="11-09-2025: BSS will display all delivery data as well as service ticket informations in the CRM portal. OSS will maintain only technical information."/>
    <m/>
    <m/>
    <m/>
    <m/>
    <n v="1"/>
    <x v="2"/>
  </r>
  <r>
    <n v="1974"/>
    <s v="NOC300"/>
    <x v="2"/>
    <s v="NA"/>
    <m/>
    <s v="OSS"/>
    <s v="OSS"/>
    <s v="OSS"/>
    <s v="Field Passive Infra"/>
    <s v="PKG -C :: Open TTs for O&amp;M GP for UPS Daily"/>
    <m/>
    <s v="Critical"/>
    <s v="Completed"/>
    <m/>
    <s v="HPSM"/>
    <s v="Incident Management"/>
    <m/>
    <m/>
    <m/>
    <m/>
    <s v="Suresh Pawar"/>
    <m/>
    <m/>
    <s v="CLOSURE REVIEW PENDING "/>
    <s v=" "/>
    <s v=" "/>
    <s v=" "/>
    <m/>
    <m/>
    <m/>
    <m/>
    <m/>
    <m/>
    <s v="NOCOSS"/>
    <s v="Applications/Tools"/>
    <s v="OPEN"/>
    <s v="COMPLETED"/>
    <n v="0"/>
    <m/>
    <m/>
    <m/>
    <m/>
    <n v="1"/>
    <x v="2"/>
  </r>
  <r>
    <n v="1975"/>
    <s v="NOC301"/>
    <x v="2"/>
    <s v="NA"/>
    <m/>
    <s v="OSS"/>
    <s v="OSS"/>
    <s v="OSS"/>
    <s v="Field Passive Infra"/>
    <s v="PKG -C :: Open TTs for O&amp;M GP for UPS Weekly"/>
    <m/>
    <s v="Critical"/>
    <s v="Completed"/>
    <m/>
    <s v="HPSM"/>
    <s v="Incident Management"/>
    <m/>
    <m/>
    <m/>
    <m/>
    <s v="Suresh Pawar"/>
    <m/>
    <m/>
    <s v="CLOSURE REVIEW PENDING "/>
    <s v=" "/>
    <s v=" "/>
    <s v=" "/>
    <m/>
    <m/>
    <m/>
    <m/>
    <m/>
    <m/>
    <s v="NOCOSS"/>
    <s v="Applications/Tools"/>
    <s v="OPEN"/>
    <s v="COMPLETED"/>
    <n v="0"/>
    <m/>
    <m/>
    <m/>
    <m/>
    <n v="1"/>
    <x v="2"/>
  </r>
  <r>
    <n v="1976"/>
    <s v="NOC302"/>
    <x v="2"/>
    <s v="NA"/>
    <m/>
    <s v="OSS"/>
    <s v="OSS"/>
    <s v="OSS"/>
    <s v="Field Passive Infra"/>
    <s v="PKG -C :: Open TTs for O&amp;M GP for UPS Monthly"/>
    <m/>
    <s v="Critical"/>
    <s v="Completed"/>
    <m/>
    <s v="HPSM"/>
    <s v="Incident Management"/>
    <m/>
    <m/>
    <m/>
    <m/>
    <s v="Suresh Pawar"/>
    <m/>
    <m/>
    <s v="CLOSURE REVIEW PENDING "/>
    <s v=" "/>
    <s v=" "/>
    <s v=" "/>
    <m/>
    <m/>
    <m/>
    <m/>
    <m/>
    <m/>
    <s v="NOCOSS"/>
    <s v="Applications/Tools"/>
    <s v="OPEN"/>
    <s v="COMPLETED"/>
    <n v="0"/>
    <m/>
    <m/>
    <m/>
    <m/>
    <n v="1"/>
    <x v="2"/>
  </r>
  <r>
    <n v="1977"/>
    <s v="NOC303"/>
    <x v="2"/>
    <s v="NA"/>
    <m/>
    <s v="OSS"/>
    <s v="OSS"/>
    <s v="OSS"/>
    <s v="Field Passive Infra"/>
    <s v="PKG -C :: Open TTs for O&amp;M GP for UPS  (Selective from and to dates)"/>
    <m/>
    <s v="Critical"/>
    <s v="Completed"/>
    <m/>
    <s v="HPSM"/>
    <s v="Incident Management"/>
    <m/>
    <m/>
    <m/>
    <m/>
    <s v="Suresh Pawar"/>
    <m/>
    <m/>
    <s v="CLOSURE REVIEW PENDING "/>
    <s v=" "/>
    <s v=" "/>
    <s v=" "/>
    <m/>
    <m/>
    <m/>
    <m/>
    <m/>
    <m/>
    <s v="NOCOSS"/>
    <s v="Applications/Tools"/>
    <s v="OPEN"/>
    <s v="COMPLETED"/>
    <n v="0"/>
    <m/>
    <m/>
    <m/>
    <m/>
    <n v="1"/>
    <x v="2"/>
  </r>
  <r>
    <n v="1978"/>
    <s v="NOC304"/>
    <x v="2"/>
    <s v="NA"/>
    <m/>
    <s v="OSS"/>
    <s v="OSS"/>
    <s v="OSS"/>
    <s v="Field Passive Infra"/>
    <s v="SNMP issues _ Report Daily"/>
    <m/>
    <s v="Critical"/>
    <s v="Completed"/>
    <m/>
    <s v="NNMI"/>
    <s v="NNMI"/>
    <m/>
    <s v="09-09-2025: Live status will be available"/>
    <m/>
    <m/>
    <s v="Suresh Pawar"/>
    <m/>
    <m/>
    <s v="CLOSURE REVIEW PENDING "/>
    <s v=" "/>
    <s v=" "/>
    <s v=" "/>
    <m/>
    <m/>
    <m/>
    <m/>
    <m/>
    <m/>
    <s v="NOCOSS"/>
    <s v="Applications/Tools"/>
    <s v="OPEN"/>
    <s v="COMPLETED"/>
    <s v="09-09-2025: Live status will be available"/>
    <m/>
    <m/>
    <m/>
    <m/>
    <n v="1"/>
    <x v="2"/>
  </r>
  <r>
    <n v="1979"/>
    <s v="NOC305"/>
    <x v="2"/>
    <s v="NA"/>
    <m/>
    <s v="OSS"/>
    <s v="OSS"/>
    <s v="OSS"/>
    <s v="Field Passive Infra"/>
    <s v="SNMP issues _ Report Weekly"/>
    <m/>
    <s v="Critical"/>
    <s v="NOT_FEASIBLE"/>
    <m/>
    <s v="NNMI"/>
    <s v="NNMI"/>
    <m/>
    <m/>
    <m/>
    <m/>
    <s v="Suresh Pawar"/>
    <m/>
    <m/>
    <s v="CLOSURE REVIEW PENDING "/>
    <s v=" "/>
    <s v=" "/>
    <s v=" "/>
    <m/>
    <m/>
    <m/>
    <m/>
    <m/>
    <m/>
    <s v="NOCOSS"/>
    <s v="Applications/Tools"/>
    <e v="#N/A"/>
    <s v="COMPLETED"/>
    <n v="0"/>
    <m/>
    <m/>
    <e v="#N/A"/>
    <m/>
    <n v="1"/>
    <x v="2"/>
  </r>
  <r>
    <n v="1980"/>
    <s v="NOC306"/>
    <x v="2"/>
    <s v="NA"/>
    <m/>
    <s v="OSS"/>
    <s v="OSS"/>
    <s v="OSS"/>
    <s v="Field Passive Infra"/>
    <s v="SNMP issues _ Report Monthly"/>
    <m/>
    <s v="Critical"/>
    <s v="NOT_FEASIBLE"/>
    <m/>
    <s v="NNMI"/>
    <s v="NNMI"/>
    <m/>
    <m/>
    <m/>
    <m/>
    <s v="Suresh Pawar"/>
    <m/>
    <m/>
    <s v="CLOSURE REVIEW PENDING "/>
    <s v=" "/>
    <s v=" "/>
    <s v=" "/>
    <m/>
    <m/>
    <m/>
    <m/>
    <m/>
    <m/>
    <s v="NOCOSS"/>
    <s v="Applications/Tools"/>
    <e v="#N/A"/>
    <s v="COMPLETED"/>
    <n v="0"/>
    <m/>
    <m/>
    <e v="#N/A"/>
    <m/>
    <n v="1"/>
    <x v="2"/>
  </r>
  <r>
    <n v="1981"/>
    <s v="NOC307"/>
    <x v="2"/>
    <s v="NA"/>
    <m/>
    <s v="OSS"/>
    <s v="OSS"/>
    <s v="OSS"/>
    <s v="Field Passive Infra"/>
    <s v="SNMP issues _ Report  (Selective from and to dates)"/>
    <m/>
    <s v="Critical"/>
    <s v="NOT_FEASIBLE"/>
    <m/>
    <s v="NNMI"/>
    <s v="NNMI"/>
    <m/>
    <m/>
    <m/>
    <m/>
    <s v="Suresh Pawar"/>
    <m/>
    <m/>
    <s v="CLOSURE REVIEW PENDING "/>
    <s v=" "/>
    <s v=" "/>
    <s v=" "/>
    <m/>
    <m/>
    <m/>
    <m/>
    <m/>
    <m/>
    <s v="NOCOSS"/>
    <s v="Applications/Tools"/>
    <e v="#N/A"/>
    <s v="COMPLETED"/>
    <n v="0"/>
    <m/>
    <m/>
    <e v="#N/A"/>
    <m/>
    <n v="1"/>
    <x v="2"/>
  </r>
  <r>
    <n v="1982"/>
    <s v="NOC308"/>
    <x v="2"/>
    <s v="NA"/>
    <m/>
    <s v="OSS"/>
    <s v="OSS"/>
    <s v="OSS"/>
    <s v="Field Passive Infra"/>
    <s v="Mandal EB &amp; Zonal DG Running report  Daily"/>
    <m/>
    <s v="Critical"/>
    <s v="Open"/>
    <m/>
    <s v="HPSM"/>
    <s v="Incident Management"/>
    <m/>
    <m/>
    <m/>
    <m/>
    <s v="Suresh Pawar"/>
    <m/>
    <s v="Open"/>
    <s v="Open"/>
    <s v=" "/>
    <s v=" "/>
    <s v=" "/>
    <m/>
    <m/>
    <m/>
    <m/>
    <m/>
    <m/>
    <s v="NOCOSS"/>
    <s v="Applications/Tools"/>
    <s v="OPEN"/>
    <s v="NOT-FEASIBLE"/>
    <n v="0"/>
    <m/>
    <m/>
    <e v="#N/A"/>
    <m/>
    <n v="1"/>
    <x v="0"/>
  </r>
  <r>
    <n v="1983"/>
    <s v="NOC309"/>
    <x v="2"/>
    <s v="NA"/>
    <m/>
    <s v="OSS"/>
    <s v="OSS"/>
    <s v="OSS"/>
    <s v="Field Passive Infra"/>
    <s v="Mandal EB &amp; Zonal DG Running report  Weekly"/>
    <m/>
    <s v="Critical"/>
    <s v="Open"/>
    <m/>
    <s v="HPSM"/>
    <s v="Incident Management"/>
    <m/>
    <m/>
    <m/>
    <m/>
    <s v="Suresh Pawar"/>
    <m/>
    <s v="Open"/>
    <s v="Open"/>
    <s v=" "/>
    <s v=" "/>
    <s v=" "/>
    <m/>
    <m/>
    <m/>
    <m/>
    <m/>
    <m/>
    <s v="NOCOSS"/>
    <s v="Applications/Tools"/>
    <s v="OPEN"/>
    <s v="NOT-FEASIBLE"/>
    <n v="0"/>
    <m/>
    <m/>
    <e v="#N/A"/>
    <m/>
    <n v="1"/>
    <x v="0"/>
  </r>
  <r>
    <n v="1984"/>
    <s v="NOC31"/>
    <x v="2"/>
    <s v="NA"/>
    <m/>
    <m/>
    <m/>
    <s v="Helpdesk"/>
    <s v="OSS"/>
    <s v="Service Delivery &amp; Service Assurance Dash Board Weekly"/>
    <m/>
    <s v="Critical"/>
    <s v="Completed"/>
    <m/>
    <s v="HPSM"/>
    <s v="Incident Management"/>
    <m/>
    <s v="11-09-2025: BSS will display all delivery data as well as service ticket informations in the CRM portal. OSS will maintain only technical information."/>
    <m/>
    <m/>
    <s v="Suresh Pawar"/>
    <m/>
    <m/>
    <s v="CLOSURE REVIEW PENDING "/>
    <s v=" "/>
    <s v=" "/>
    <s v=" "/>
    <m/>
    <m/>
    <m/>
    <m/>
    <m/>
    <m/>
    <s v="NOCHelpdesk"/>
    <s v="Applications/Tools"/>
    <s v="OPEN"/>
    <s v="COMPLETED"/>
    <s v="11-09-2025: BSS will display all delivery data as well as service ticket informations in the CRM portal. OSS will maintain only technical information."/>
    <m/>
    <m/>
    <m/>
    <m/>
    <n v="1"/>
    <x v="2"/>
  </r>
  <r>
    <n v="1985"/>
    <s v="NOC310"/>
    <x v="2"/>
    <s v="NA"/>
    <m/>
    <s v="OSS"/>
    <s v="OSS"/>
    <s v="OSS"/>
    <s v="Field Passive Infra"/>
    <s v="Mandal EB &amp; Zonal DG Running report  Monthly"/>
    <m/>
    <s v="Critical"/>
    <s v="Open"/>
    <m/>
    <s v="HPSM"/>
    <s v="Incident Management"/>
    <m/>
    <m/>
    <m/>
    <m/>
    <s v="Suresh Pawar"/>
    <m/>
    <s v="Open"/>
    <s v="Open"/>
    <s v=" "/>
    <s v=" "/>
    <s v=" "/>
    <m/>
    <m/>
    <m/>
    <m/>
    <m/>
    <m/>
    <s v="NOCOSS"/>
    <s v="Applications/Tools"/>
    <s v="OPEN"/>
    <s v="NOT-FEASIBLE"/>
    <n v="0"/>
    <m/>
    <m/>
    <e v="#N/A"/>
    <m/>
    <n v="1"/>
    <x v="0"/>
  </r>
  <r>
    <n v="1986"/>
    <s v="NOC311"/>
    <x v="2"/>
    <s v="NA"/>
    <m/>
    <s v="OSS"/>
    <s v="OSS"/>
    <s v="OSS"/>
    <s v="Field Passive Infra"/>
    <s v="Mandal EB &amp; Zonal DG Running report   (Selective from and to dates)"/>
    <m/>
    <s v="Critical"/>
    <s v="Open"/>
    <m/>
    <s v="HPSM"/>
    <s v="Incident Management"/>
    <m/>
    <m/>
    <m/>
    <m/>
    <s v="Suresh Pawar"/>
    <m/>
    <s v="Open"/>
    <s v="Open"/>
    <s v=" "/>
    <s v=" "/>
    <s v=" "/>
    <m/>
    <m/>
    <m/>
    <m/>
    <m/>
    <m/>
    <s v="NOCOSS"/>
    <s v="Applications/Tools"/>
    <s v="OPEN"/>
    <s v="OPEN"/>
    <n v="0"/>
    <m/>
    <m/>
    <e v="#N/A"/>
    <m/>
    <n v="1"/>
    <x v="0"/>
  </r>
  <r>
    <n v="1987"/>
    <s v="NOC312"/>
    <x v="2"/>
    <s v="NA"/>
    <m/>
    <s v="OSS"/>
    <s v="OSS"/>
    <s v="OSS"/>
    <s v="Field Passive Infra"/>
    <s v="DG Running status NNMi Logs Daily"/>
    <m/>
    <s v="Critical"/>
    <s v="Completed"/>
    <m/>
    <s v="NNMI"/>
    <s v="NNMI"/>
    <m/>
    <m/>
    <m/>
    <m/>
    <s v="Suresh Pawar"/>
    <m/>
    <m/>
    <s v="CLOSURE REVIEW PENDING "/>
    <s v=" "/>
    <s v=" "/>
    <s v=" "/>
    <m/>
    <m/>
    <m/>
    <m/>
    <m/>
    <m/>
    <s v="NOCOSS"/>
    <s v="Applications/Tools"/>
    <s v="OPEN"/>
    <s v="COMPLETED"/>
    <n v="0"/>
    <m/>
    <m/>
    <m/>
    <m/>
    <n v="1"/>
    <x v="2"/>
  </r>
  <r>
    <n v="1988"/>
    <s v="NOC313"/>
    <x v="2"/>
    <s v="NA"/>
    <m/>
    <s v="OSS"/>
    <s v="OSS"/>
    <s v="OSS"/>
    <s v="Field Passive Infra"/>
    <s v="DG Running status NNMi Logs Weekly"/>
    <m/>
    <s v="Critical"/>
    <s v="Completed"/>
    <m/>
    <s v="NNMI"/>
    <s v="NNMI"/>
    <m/>
    <m/>
    <m/>
    <m/>
    <s v="Suresh Pawar"/>
    <m/>
    <m/>
    <s v="CLOSURE REVIEW PENDING "/>
    <s v=" "/>
    <s v=" "/>
    <s v=" "/>
    <m/>
    <m/>
    <m/>
    <m/>
    <m/>
    <m/>
    <s v="NOCOSS"/>
    <s v="Applications/Tools"/>
    <s v="OPEN"/>
    <s v="COMPLETED"/>
    <n v="0"/>
    <m/>
    <m/>
    <m/>
    <m/>
    <n v="1"/>
    <x v="2"/>
  </r>
  <r>
    <n v="1989"/>
    <s v="NOC314"/>
    <x v="2"/>
    <s v="NA"/>
    <m/>
    <s v="OSS"/>
    <s v="OSS"/>
    <s v="OSS"/>
    <s v="Field Passive Infra"/>
    <s v="DG Running status NNMi Logs Monthly"/>
    <m/>
    <s v="Critical"/>
    <s v="Completed"/>
    <m/>
    <s v="NNMI"/>
    <s v="NNMI"/>
    <m/>
    <m/>
    <m/>
    <m/>
    <s v="Suresh Pawar"/>
    <m/>
    <m/>
    <s v="CLOSURE REVIEW PENDING "/>
    <s v=" "/>
    <s v=" "/>
    <s v=" "/>
    <m/>
    <m/>
    <m/>
    <m/>
    <m/>
    <m/>
    <s v="NOCOSS"/>
    <s v="Applications/Tools"/>
    <s v="OPEN"/>
    <s v="COMPLETED"/>
    <n v="0"/>
    <m/>
    <m/>
    <m/>
    <m/>
    <n v="1"/>
    <x v="2"/>
  </r>
  <r>
    <n v="1990"/>
    <s v="NOC315"/>
    <x v="2"/>
    <s v="NA"/>
    <m/>
    <s v="OSS"/>
    <s v="OSS"/>
    <s v="OSS"/>
    <s v="Field Passive Infra"/>
    <s v="DG Running status NNMi Logs  (Selective from and to dates)"/>
    <m/>
    <s v="Critical"/>
    <s v="Completed"/>
    <m/>
    <s v="NNMI"/>
    <s v="NNMI"/>
    <m/>
    <m/>
    <m/>
    <m/>
    <s v="Suresh Pawar"/>
    <m/>
    <m/>
    <s v="CLOSURE REVIEW PENDING "/>
    <s v=" "/>
    <s v=" "/>
    <s v=" "/>
    <m/>
    <m/>
    <m/>
    <m/>
    <m/>
    <m/>
    <s v="NOCOSS"/>
    <s v="Applications/Tools"/>
    <s v="OPEN"/>
    <s v="COMPLETED"/>
    <n v="0"/>
    <m/>
    <m/>
    <m/>
    <m/>
    <n v="1"/>
    <x v="2"/>
  </r>
  <r>
    <n v="1991"/>
    <s v="NOC316"/>
    <x v="2"/>
    <s v="NA"/>
    <m/>
    <s v="OSS"/>
    <s v="OSS"/>
    <s v="OSS"/>
    <s v="Service Monitoring"/>
    <s v="Customised Dashboard as per Department/Service/Locations, etc.. Daily"/>
    <m/>
    <s v="Critical"/>
    <s v="Completed"/>
    <m/>
    <s v="HPSM"/>
    <s v="Incident Management"/>
    <m/>
    <s v="09-09-2025: Only Availability "/>
    <m/>
    <m/>
    <s v="Suresh Pawar"/>
    <m/>
    <m/>
    <s v="CLOSURE REVIEW PENDING "/>
    <s v=" "/>
    <s v=" "/>
    <s v=" "/>
    <m/>
    <m/>
    <m/>
    <m/>
    <m/>
    <m/>
    <s v="NOCOSS"/>
    <s v="Applications/Tools"/>
    <s v="OPEN"/>
    <s v="COMPLETED"/>
    <s v="09-09-2025: Only Availability "/>
    <m/>
    <m/>
    <m/>
    <m/>
    <n v="1"/>
    <x v="2"/>
  </r>
  <r>
    <n v="1992"/>
    <s v="NOC317"/>
    <x v="2"/>
    <s v="NA"/>
    <m/>
    <s v="OSS"/>
    <s v="OSS"/>
    <s v="OSS"/>
    <s v="Service Monitoring"/>
    <s v="Customised Dashboard as per Department/Service/Locations, etc..Weekly"/>
    <m/>
    <s v="Critical"/>
    <s v="NOT_FEASIBLE"/>
    <m/>
    <s v="HPSM"/>
    <s v="Incident Management"/>
    <m/>
    <m/>
    <m/>
    <m/>
    <s v="Suresh Pawar"/>
    <m/>
    <s v="Open"/>
    <s v="Not Feasible "/>
    <s v=" "/>
    <s v=" "/>
    <s v=" "/>
    <m/>
    <m/>
    <m/>
    <m/>
    <m/>
    <m/>
    <s v="NOCOSS"/>
    <s v="Applications/Tools"/>
    <e v="#N/A"/>
    <s v="NOT-FEASIBLE"/>
    <n v="0"/>
    <m/>
    <m/>
    <e v="#N/A"/>
    <m/>
    <n v="1"/>
    <x v="0"/>
  </r>
  <r>
    <n v="1993"/>
    <s v="NOC318"/>
    <x v="2"/>
    <s v="NA"/>
    <m/>
    <s v="OSS"/>
    <s v="OSS"/>
    <s v="OSS"/>
    <s v="Service Monitoring"/>
    <s v="Customised Dashboard as per Department/Service/Locations, etc..Monthly"/>
    <m/>
    <s v="Critical"/>
    <s v="NOT_FEASIBLE"/>
    <m/>
    <s v="HPSM"/>
    <s v="Incident Management"/>
    <m/>
    <m/>
    <m/>
    <m/>
    <s v="Suresh Pawar"/>
    <m/>
    <s v="Open"/>
    <s v="Not Feasible "/>
    <s v=" "/>
    <s v=" "/>
    <s v=" "/>
    <m/>
    <m/>
    <m/>
    <m/>
    <m/>
    <m/>
    <s v="NOCOSS"/>
    <s v="Applications/Tools"/>
    <e v="#N/A"/>
    <s v="NOT-FEASIBLE"/>
    <n v="0"/>
    <m/>
    <m/>
    <e v="#N/A"/>
    <m/>
    <n v="1"/>
    <x v="0"/>
  </r>
  <r>
    <n v="1994"/>
    <s v="NOC319"/>
    <x v="2"/>
    <s v="NA"/>
    <m/>
    <s v="OSS"/>
    <s v="OSS"/>
    <s v="OSS"/>
    <s v="Service Monitoring"/>
    <s v="Customised Dashboard as per Department/Service/Locations, etc..Selective Dates"/>
    <m/>
    <s v="Critical"/>
    <s v="NOT_FEASIBLE"/>
    <m/>
    <s v="HPSM"/>
    <s v="Incident Management"/>
    <m/>
    <m/>
    <m/>
    <m/>
    <s v="Suresh Pawar"/>
    <m/>
    <s v="Open"/>
    <s v="Not Feasible "/>
    <s v=" "/>
    <s v=" "/>
    <s v=" "/>
    <m/>
    <m/>
    <m/>
    <m/>
    <m/>
    <m/>
    <s v="NOCOSS"/>
    <s v="Applications/Tools"/>
    <e v="#N/A"/>
    <s v="NOT-FEASIBLE"/>
    <n v="0"/>
    <m/>
    <m/>
    <e v="#N/A"/>
    <m/>
    <n v="1"/>
    <x v="0"/>
  </r>
  <r>
    <n v="1995"/>
    <s v="NOC32"/>
    <x v="2"/>
    <s v="NA"/>
    <m/>
    <m/>
    <m/>
    <s v="Helpdesk"/>
    <s v="OSS"/>
    <s v="Service Delivery &amp; Service Assurance Dash Board Monthly"/>
    <m/>
    <s v="Critical"/>
    <s v="Completed"/>
    <m/>
    <s v="HPSM"/>
    <s v="Incident Management"/>
    <m/>
    <s v="11-09-2025: BSS will display all delivery data as well as service ticket informations in the CRM portal. OSS will maintain only technical information."/>
    <m/>
    <m/>
    <s v="Suresh Pawar"/>
    <m/>
    <m/>
    <s v="CLOSURE REVIEW PENDING "/>
    <s v=" "/>
    <s v=" "/>
    <s v=" "/>
    <m/>
    <m/>
    <m/>
    <m/>
    <m/>
    <m/>
    <s v="NOCHelpdesk"/>
    <s v="Applications/Tools"/>
    <s v="OPEN"/>
    <s v="COMPLETED"/>
    <s v="11-09-2025: BSS will display all delivery data as well as service ticket informations in the CRM portal. OSS will maintain only technical information."/>
    <m/>
    <m/>
    <m/>
    <m/>
    <n v="1"/>
    <x v="2"/>
  </r>
  <r>
    <n v="1996"/>
    <s v="NOC320"/>
    <x v="2"/>
    <s v="NA"/>
    <m/>
    <s v="OSS"/>
    <s v="OSS"/>
    <s v="OSS"/>
    <s v="Service Monitoring"/>
    <s v="T-NOC Report :: GI Sites SD SA Report Daily"/>
    <m/>
    <s v="Critical"/>
    <s v="Completed"/>
    <m/>
    <s v="HPSM"/>
    <s v="Incident Management"/>
    <m/>
    <s v="09-09-2025: SD report to be collected from BSS. Ticketing &amp; utilization report is available in OSS."/>
    <m/>
    <m/>
    <s v="Suresh Pawar"/>
    <m/>
    <m/>
    <s v="CLOSURE REVIEW PENDING "/>
    <s v=" "/>
    <s v=" "/>
    <s v=" "/>
    <m/>
    <m/>
    <m/>
    <m/>
    <m/>
    <m/>
    <s v="NOCOSS"/>
    <s v="Applications/Tools"/>
    <s v="OPEN"/>
    <s v="COMPLETED"/>
    <s v="09-09-2025: SD report to be collected from BSS. Ticketing &amp; utilization report is available in OSS."/>
    <m/>
    <m/>
    <m/>
    <m/>
    <n v="1"/>
    <x v="2"/>
  </r>
  <r>
    <n v="1997"/>
    <s v="NOC321"/>
    <x v="2"/>
    <s v="NA"/>
    <m/>
    <s v="OSS"/>
    <s v="OSS"/>
    <s v="OSS"/>
    <s v="Service Monitoring"/>
    <s v="T-NOC Report :: GI Sites SD SA Report Weekly"/>
    <m/>
    <s v="Critical"/>
    <s v="NOT_FEASIBLE"/>
    <m/>
    <s v="HPSM"/>
    <s v="Incident Management"/>
    <m/>
    <m/>
    <m/>
    <m/>
    <s v="Suresh Pawar"/>
    <m/>
    <s v="Open"/>
    <s v="Not Feasible "/>
    <s v=" "/>
    <s v=" "/>
    <s v=" "/>
    <m/>
    <m/>
    <m/>
    <m/>
    <m/>
    <m/>
    <s v="NOCOSS"/>
    <s v="Applications/Tools"/>
    <e v="#N/A"/>
    <s v="NOT-FEASIBLE"/>
    <n v="0"/>
    <m/>
    <m/>
    <e v="#N/A"/>
    <m/>
    <n v="1"/>
    <x v="0"/>
  </r>
  <r>
    <n v="1998"/>
    <s v="NOC322"/>
    <x v="2"/>
    <s v="NA"/>
    <m/>
    <s v="OSS"/>
    <s v="OSS"/>
    <s v="OSS"/>
    <s v="Service Monitoring"/>
    <s v="T-NOC Report :: GI Sites SD SA Report Monthly"/>
    <m/>
    <s v="Critical"/>
    <s v="Completed"/>
    <m/>
    <s v="HPSM"/>
    <s v="Incident Management"/>
    <m/>
    <s v="09-09-2025: SD report to be collected from BSS. Ticketing &amp; utilization report is available in OSS."/>
    <m/>
    <m/>
    <s v="Suresh Pawar"/>
    <m/>
    <m/>
    <s v="CLOSURE REVIEW PENDING "/>
    <s v=" "/>
    <s v=" "/>
    <s v=" "/>
    <m/>
    <m/>
    <m/>
    <m/>
    <m/>
    <m/>
    <s v="NOCOSS"/>
    <s v="Applications/Tools"/>
    <s v="OPEN"/>
    <s v="COMPLETED"/>
    <s v="09-09-2025: SD report to be collected from BSS. Ticketing &amp; utilization report is available in OSS."/>
    <m/>
    <m/>
    <m/>
    <m/>
    <n v="1"/>
    <x v="2"/>
  </r>
  <r>
    <n v="1999"/>
    <s v="NOC323"/>
    <x v="2"/>
    <s v="NA"/>
    <m/>
    <s v="OSS"/>
    <s v="OSS"/>
    <s v="OSS"/>
    <s v="Service Monitoring"/>
    <s v="T-NOC Report :: GI Sites SD SA Report  (Selective from and to dates)"/>
    <m/>
    <s v="Critical"/>
    <s v="Completed"/>
    <m/>
    <s v="HPSM"/>
    <s v="Incident Management"/>
    <m/>
    <s v="09-09-2025: SD report to be collected from BSS. Ticketing &amp; utilization report is available in OSS."/>
    <m/>
    <m/>
    <s v="Suresh Pawar"/>
    <m/>
    <m/>
    <s v="CLOSURE REVIEW PENDING "/>
    <s v=" "/>
    <s v=" "/>
    <s v=" "/>
    <m/>
    <m/>
    <m/>
    <m/>
    <m/>
    <m/>
    <s v="NOCOSS"/>
    <s v="Applications/Tools"/>
    <s v="OPEN"/>
    <s v="COMPLETED"/>
    <s v="09-09-2025: SD report to be collected from BSS. Ticketing &amp; utilization report is available in OSS."/>
    <m/>
    <m/>
    <m/>
    <m/>
    <n v="1"/>
    <x v="2"/>
  </r>
  <r>
    <n v="2000"/>
    <s v="NOC324"/>
    <x v="2"/>
    <s v="NA"/>
    <m/>
    <s v="OSS"/>
    <s v="OSS"/>
    <s v="OSS"/>
    <s v="Service Monitoring"/>
    <s v="List of GI with bandwidth Utilization Details Daily"/>
    <m/>
    <s v="Critical"/>
    <s v="Completed"/>
    <m/>
    <s v="OSS Dashboards"/>
    <s v="PMS(UOC)"/>
    <m/>
    <m/>
    <m/>
    <m/>
    <s v="Suresh Pawar"/>
    <m/>
    <m/>
    <s v="CLOSURE REVIEW PENDING "/>
    <s v=" "/>
    <s v=" "/>
    <s v=" "/>
    <m/>
    <m/>
    <m/>
    <m/>
    <m/>
    <m/>
    <s v="NOCOSS"/>
    <s v="Applications/Tools"/>
    <s v="OPEN"/>
    <s v="COMPLETED"/>
    <n v="0"/>
    <m/>
    <m/>
    <m/>
    <m/>
    <n v="1"/>
    <x v="2"/>
  </r>
  <r>
    <n v="2001"/>
    <s v="NOC325"/>
    <x v="2"/>
    <s v="NA"/>
    <m/>
    <s v="OSS"/>
    <s v="OSS"/>
    <s v="OSS"/>
    <s v="Service Monitoring"/>
    <s v="List of GI with bandwidth Utilization Details Weekly"/>
    <m/>
    <s v="Critical"/>
    <s v="NOT_FEASIBLE"/>
    <m/>
    <s v="OSS Dashboards"/>
    <s v="PMS(UOC)"/>
    <m/>
    <m/>
    <m/>
    <m/>
    <s v="Suresh Pawar"/>
    <m/>
    <s v="Open"/>
    <s v="Not Feasible "/>
    <s v=" "/>
    <s v=" "/>
    <s v=" "/>
    <m/>
    <m/>
    <m/>
    <m/>
    <m/>
    <m/>
    <s v="NOCOSS"/>
    <s v="Applications/Tools"/>
    <e v="#N/A"/>
    <s v="NOT-FEASIBLE"/>
    <n v="0"/>
    <m/>
    <m/>
    <e v="#N/A"/>
    <m/>
    <n v="1"/>
    <x v="0"/>
  </r>
  <r>
    <n v="2002"/>
    <s v="NOC326"/>
    <x v="2"/>
    <s v="NA"/>
    <m/>
    <s v="OSS"/>
    <s v="OSS"/>
    <s v="OSS"/>
    <s v="Service Monitoring"/>
    <s v="List of GI with bandwidth Utilization Details Monthly"/>
    <m/>
    <s v="Critical"/>
    <s v="Completed"/>
    <m/>
    <s v="OSS Dashboards"/>
    <s v="PMS(UOC)"/>
    <m/>
    <m/>
    <m/>
    <m/>
    <s v="Suresh Pawar"/>
    <m/>
    <m/>
    <s v="CLOSURE REVIEW PENDING "/>
    <s v=" "/>
    <s v=" "/>
    <s v=" "/>
    <m/>
    <m/>
    <m/>
    <m/>
    <m/>
    <m/>
    <s v="NOCOSS"/>
    <s v="Applications/Tools"/>
    <s v="OPEN"/>
    <s v="COMPLETED"/>
    <n v="0"/>
    <m/>
    <m/>
    <m/>
    <m/>
    <n v="1"/>
    <x v="2"/>
  </r>
  <r>
    <n v="2003"/>
    <s v="NOC327"/>
    <x v="2"/>
    <s v="NA"/>
    <m/>
    <s v="OSS"/>
    <s v="OSS"/>
    <s v="OSS"/>
    <s v="Service Monitoring"/>
    <s v="List of GI with bandwidth Utilization Details  (Selective from and to dates)"/>
    <m/>
    <s v="Critical"/>
    <s v="NOT_FEASIBLE"/>
    <m/>
    <s v="OSS Dashboards"/>
    <s v="PMS(UOC)"/>
    <m/>
    <m/>
    <m/>
    <m/>
    <s v="Suresh Pawar"/>
    <m/>
    <s v="Open"/>
    <s v="Not Feasible "/>
    <s v=" "/>
    <s v=" "/>
    <s v=" "/>
    <m/>
    <m/>
    <m/>
    <m/>
    <m/>
    <m/>
    <s v="NOCOSS"/>
    <s v="Applications/Tools"/>
    <e v="#N/A"/>
    <s v="NOT-FEASIBLE"/>
    <n v="0"/>
    <m/>
    <m/>
    <e v="#N/A"/>
    <m/>
    <n v="1"/>
    <x v="0"/>
  </r>
  <r>
    <n v="2004"/>
    <s v="NOC328"/>
    <x v="2"/>
    <s v="NA"/>
    <m/>
    <s v="OSS"/>
    <s v="OSS"/>
    <s v="OSS"/>
    <s v="Service Monitoring"/>
    <s v="T-NOC :: Status Summary of Bandwidth Utilization &amp; Non Utilization of WIFI Routers in GB &amp; ONTs Status Daily"/>
    <m/>
    <s v="Critical"/>
    <s v="Completed"/>
    <m/>
    <s v="OSS Dashboards"/>
    <s v="PMS(UOC)"/>
    <m/>
    <m/>
    <m/>
    <m/>
    <s v="Suresh Pawar"/>
    <m/>
    <m/>
    <s v="CLOSURE REVIEW PENDING "/>
    <s v=" "/>
    <s v=" "/>
    <s v=" "/>
    <m/>
    <m/>
    <m/>
    <m/>
    <m/>
    <m/>
    <s v="NOCOSS"/>
    <s v="Applications/Tools"/>
    <s v="OPEN"/>
    <s v="COMPLETED"/>
    <s v="ont bw"/>
    <m/>
    <m/>
    <m/>
    <m/>
    <n v="1"/>
    <x v="2"/>
  </r>
  <r>
    <n v="2005"/>
    <s v="NOC329"/>
    <x v="2"/>
    <s v="NA"/>
    <m/>
    <s v="OSS"/>
    <s v="OSS"/>
    <s v="OSS"/>
    <s v="Service Monitoring"/>
    <s v="T-NOC :: Status Summary of Bandwidth Utilization &amp; Non Utilization of WIFI Routers in GB &amp; ONTs Status Weekly"/>
    <m/>
    <s v="Critical"/>
    <s v="NOT_FEASIBLE"/>
    <m/>
    <s v="OSS Dashboards"/>
    <s v="PMS(UOC)"/>
    <m/>
    <m/>
    <m/>
    <m/>
    <s v="Suresh Pawar"/>
    <m/>
    <s v="Open"/>
    <s v="Not Feasible "/>
    <s v=" "/>
    <s v=" "/>
    <s v=" "/>
    <m/>
    <m/>
    <m/>
    <m/>
    <m/>
    <m/>
    <s v="NOCOSS"/>
    <s v="Applications/Tools"/>
    <e v="#N/A"/>
    <s v="NOT-FEASIBLE"/>
    <n v="0"/>
    <m/>
    <m/>
    <e v="#N/A"/>
    <m/>
    <n v="1"/>
    <x v="0"/>
  </r>
  <r>
    <n v="2006"/>
    <s v="NOC33"/>
    <x v="2"/>
    <s v="NA"/>
    <m/>
    <m/>
    <m/>
    <s v="Helpdesk"/>
    <s v="OSS"/>
    <s v="Service Delivery &amp; Service Assurance Dash Board  (Selective from and to dates)"/>
    <m/>
    <s v="Critical"/>
    <s v="Completed"/>
    <m/>
    <s v="HPSM"/>
    <s v="Incident Management"/>
    <m/>
    <s v="11-09-2025: BSS will display all delivery data as well as service ticket informations in the CRM portal. OSS will maintain only technical information."/>
    <m/>
    <m/>
    <s v="Suresh Pawar"/>
    <m/>
    <m/>
    <s v="CLOSURE REVIEW PENDING "/>
    <s v=" "/>
    <s v=" "/>
    <s v=" "/>
    <m/>
    <m/>
    <m/>
    <m/>
    <m/>
    <m/>
    <s v="NOCHelpdesk"/>
    <s v="Applications/Tools"/>
    <s v="OPEN"/>
    <s v="COMPLETED"/>
    <s v="11-09-2025: BSS will display all delivery data as well as service ticket informations in the CRM portal. OSS will maintain only technical information."/>
    <m/>
    <m/>
    <m/>
    <m/>
    <n v="1"/>
    <x v="2"/>
  </r>
  <r>
    <n v="2007"/>
    <s v="NOC330"/>
    <x v="2"/>
    <s v="NA"/>
    <m/>
    <s v="OSS"/>
    <s v="OSS"/>
    <s v="OSS"/>
    <s v="Service Monitoring"/>
    <s v="T-NOC :: Status Summary of Bandwidth Utilization &amp; Non Utilization of WIFI Routers in GB &amp; ONTs Status Monthly"/>
    <m/>
    <s v="Critical"/>
    <s v="Completed"/>
    <m/>
    <s v="OSS Dashboards"/>
    <s v="PMS(UOC)"/>
    <m/>
    <m/>
    <m/>
    <m/>
    <s v="Suresh Pawar"/>
    <m/>
    <m/>
    <s v="CLOSURE REVIEW PENDING "/>
    <s v=" "/>
    <s v=" "/>
    <s v=" "/>
    <m/>
    <m/>
    <m/>
    <m/>
    <m/>
    <m/>
    <s v="NOCOSS"/>
    <s v="Applications/Tools"/>
    <s v="OPEN"/>
    <s v="COMPLETED"/>
    <n v="0"/>
    <m/>
    <m/>
    <m/>
    <m/>
    <n v="1"/>
    <x v="2"/>
  </r>
  <r>
    <n v="2008"/>
    <s v="NOC331"/>
    <x v="2"/>
    <s v="NA"/>
    <m/>
    <s v="OSS"/>
    <s v="OSS"/>
    <s v="OSS"/>
    <s v="Service Monitoring"/>
    <s v="T-NOC :: Status Summary of Bandwidth Utilization &amp; Non Utilization of WIFI Routers in GB &amp; ONTs Status  (Selective from and to dates)"/>
    <m/>
    <s v="Critical"/>
    <s v="NOT_FEASIBLE"/>
    <m/>
    <s v="OSS Dashboards"/>
    <s v="PMS(UOC)"/>
    <m/>
    <m/>
    <m/>
    <m/>
    <s v="Suresh Pawar"/>
    <m/>
    <s v="Open"/>
    <s v="Not Feasible "/>
    <s v=" "/>
    <s v=" "/>
    <s v=" "/>
    <m/>
    <m/>
    <m/>
    <m/>
    <m/>
    <m/>
    <s v="NOCOSS"/>
    <s v="Applications/Tools"/>
    <e v="#N/A"/>
    <s v="NOT-FEASIBLE"/>
    <n v="0"/>
    <m/>
    <m/>
    <e v="#N/A"/>
    <m/>
    <n v="1"/>
    <x v="0"/>
  </r>
  <r>
    <n v="2009"/>
    <s v="NOC332"/>
    <x v="2"/>
    <s v="NA"/>
    <m/>
    <s v="OSS"/>
    <s v="OSS"/>
    <s v="New BSS"/>
    <s v="Service Monitoring"/>
    <s v="Request for FTTH Connection Details Sheet for T-Fiber Daily"/>
    <m/>
    <s v="Critical"/>
    <s v="Open"/>
    <m/>
    <s v="OSS Dashboards"/>
    <s v="PMS(UOC)"/>
    <m/>
    <s v="Not Relevent to OSS, It should come from BSS"/>
    <m/>
    <m/>
    <s v="Suresh Pawar"/>
    <m/>
    <s v="Open"/>
    <s v="Open"/>
    <s v=" "/>
    <s v=" "/>
    <s v=" "/>
    <m/>
    <m/>
    <m/>
    <m/>
    <m/>
    <m/>
    <s v="NOCNew BSS"/>
    <e v="#N/A"/>
    <s v="OPEN"/>
    <s v="Not Relevant to OSS"/>
    <n v="0"/>
    <m/>
    <m/>
    <e v="#N/A"/>
    <m/>
    <n v="1"/>
    <x v="0"/>
  </r>
  <r>
    <n v="2010"/>
    <s v="NOC333"/>
    <x v="2"/>
    <s v="NA"/>
    <m/>
    <s v="OSS"/>
    <s v="OSS"/>
    <s v="New BSS"/>
    <s v="Service Monitoring"/>
    <s v="Request for FTTH Connection Details Sheet for T-Fiber Weekly"/>
    <m/>
    <s v="Critical"/>
    <s v="Open"/>
    <m/>
    <s v="OSS Dashboards"/>
    <s v="PMS(UOC)"/>
    <m/>
    <s v="Not Relevent to OSS, It should come from BSS"/>
    <m/>
    <m/>
    <s v="Suresh Pawar"/>
    <m/>
    <s v="Open"/>
    <s v="Open"/>
    <s v=" "/>
    <s v=" "/>
    <s v=" "/>
    <m/>
    <m/>
    <m/>
    <m/>
    <m/>
    <m/>
    <s v="NOCNew BSS"/>
    <e v="#N/A"/>
    <s v="OPEN"/>
    <s v="Not Relevant to OSS"/>
    <n v="0"/>
    <m/>
    <m/>
    <e v="#N/A"/>
    <m/>
    <n v="1"/>
    <x v="0"/>
  </r>
  <r>
    <n v="2011"/>
    <s v="NOC334"/>
    <x v="2"/>
    <s v="NA"/>
    <m/>
    <s v="OSS"/>
    <s v="OSS"/>
    <s v="New BSS"/>
    <s v="Service Monitoring"/>
    <s v="Request for FTTH Connection Details Sheet for T-Fiber Monthly"/>
    <m/>
    <s v="Critical"/>
    <s v="Open"/>
    <m/>
    <s v="OSS Dashboards"/>
    <s v="PMS(UOC)"/>
    <m/>
    <s v="Not Relevent to OSS, It should come from BSS"/>
    <m/>
    <m/>
    <s v="Suresh Pawar"/>
    <m/>
    <s v="Open"/>
    <s v="Open"/>
    <s v=" "/>
    <s v=" "/>
    <s v=" "/>
    <m/>
    <m/>
    <m/>
    <m/>
    <m/>
    <m/>
    <s v="NOCNew BSS"/>
    <e v="#N/A"/>
    <s v="OPEN"/>
    <s v="Not Relevant to OSS"/>
    <n v="0"/>
    <m/>
    <m/>
    <e v="#N/A"/>
    <m/>
    <n v="1"/>
    <x v="0"/>
  </r>
  <r>
    <n v="2012"/>
    <s v="NOC335"/>
    <x v="2"/>
    <s v="NA"/>
    <m/>
    <s v="OSS"/>
    <s v="OSS"/>
    <s v="New BSS"/>
    <s v="Service Monitoring"/>
    <s v="Request for FTTH Connection Details Sheet for T-Fiber  (Selective from and to dates)"/>
    <m/>
    <s v="Critical"/>
    <s v="Open"/>
    <m/>
    <s v="OSS Dashboards"/>
    <s v="PMS(UOC)"/>
    <m/>
    <s v="Not Relevent to OSS, It should come from BSS"/>
    <m/>
    <m/>
    <s v="Suresh Pawar"/>
    <m/>
    <s v="Open"/>
    <s v="Open"/>
    <s v=" "/>
    <s v=" "/>
    <s v=" "/>
    <m/>
    <m/>
    <m/>
    <m/>
    <m/>
    <m/>
    <s v="NOCNew BSS"/>
    <e v="#N/A"/>
    <s v="OPEN"/>
    <s v="Not Relevant to OSS"/>
    <n v="0"/>
    <m/>
    <m/>
    <e v="#N/A"/>
    <m/>
    <n v="1"/>
    <x v="0"/>
  </r>
  <r>
    <n v="2013"/>
    <s v="NOC336"/>
    <x v="2"/>
    <s v="NA"/>
    <m/>
    <s v="OSS"/>
    <s v="OSS"/>
    <s v="New BSS"/>
    <s v="Service Monitoring"/>
    <s v="Service Delivery &amp; Service Assurance Dash Board (Signed Forms) Daily"/>
    <m/>
    <s v="Critical"/>
    <s v="Open"/>
    <m/>
    <s v="HPSM"/>
    <s v="Incident Management"/>
    <m/>
    <s v="Aditional Scope for OT/HPE"/>
    <m/>
    <m/>
    <s v="Suresh Pawar"/>
    <m/>
    <s v="Open"/>
    <s v="Open"/>
    <s v=" "/>
    <s v=" "/>
    <s v=" "/>
    <m/>
    <m/>
    <m/>
    <m/>
    <m/>
    <m/>
    <s v="NOCNew BSS"/>
    <e v="#N/A"/>
    <s v="OPEN"/>
    <s v="Not Relevant to OSS"/>
    <n v="0"/>
    <m/>
    <m/>
    <e v="#N/A"/>
    <m/>
    <n v="1"/>
    <x v="0"/>
  </r>
  <r>
    <n v="2014"/>
    <s v="NOC337"/>
    <x v="2"/>
    <s v="NA"/>
    <m/>
    <s v="OSS"/>
    <s v="OSS"/>
    <s v="New BSS"/>
    <s v="Service Monitoring"/>
    <s v="Service Delivery &amp; Service Assurance Dash Board (Signed Forms) Weekly"/>
    <m/>
    <s v="Critical"/>
    <s v="Open"/>
    <m/>
    <s v="HPSM"/>
    <s v="Incident Management"/>
    <m/>
    <s v="Aditional Scope for OT/HPE"/>
    <m/>
    <m/>
    <s v="Suresh Pawar"/>
    <m/>
    <s v="Open"/>
    <s v="Open"/>
    <s v=" "/>
    <s v=" "/>
    <s v=" "/>
    <m/>
    <m/>
    <m/>
    <m/>
    <m/>
    <m/>
    <s v="NOCNew BSS"/>
    <e v="#N/A"/>
    <s v="OPEN"/>
    <s v="Not Relevant to OSS"/>
    <n v="0"/>
    <m/>
    <m/>
    <e v="#N/A"/>
    <m/>
    <n v="1"/>
    <x v="0"/>
  </r>
  <r>
    <n v="2015"/>
    <s v="NOC338"/>
    <x v="2"/>
    <s v="NA"/>
    <m/>
    <s v="OSS"/>
    <s v="OSS"/>
    <s v="New BSS"/>
    <s v="Service Monitoring"/>
    <s v="Service Delivery &amp; Service Assurance Dash Board (Signed Forms) Monthly"/>
    <m/>
    <s v="Critical"/>
    <s v="Open"/>
    <m/>
    <s v="HPSM"/>
    <s v="Incident Management"/>
    <m/>
    <s v="Aditional Scope for OT/HPE"/>
    <m/>
    <m/>
    <s v="Suresh Pawar"/>
    <m/>
    <s v="Open"/>
    <s v="Open"/>
    <s v=" "/>
    <s v=" "/>
    <s v=" "/>
    <m/>
    <m/>
    <m/>
    <m/>
    <m/>
    <m/>
    <s v="NOCNew BSS"/>
    <e v="#N/A"/>
    <s v="OPEN"/>
    <s v="Not Relevant to OSS"/>
    <n v="0"/>
    <m/>
    <m/>
    <e v="#N/A"/>
    <m/>
    <n v="1"/>
    <x v="0"/>
  </r>
  <r>
    <n v="2016"/>
    <s v="NOC339"/>
    <x v="2"/>
    <s v="NA"/>
    <m/>
    <s v="OSS"/>
    <s v="OSS"/>
    <s v="New BSS"/>
    <s v="Service Monitoring"/>
    <s v="Service Delivery &amp; Service Assurance Dash Board (Signed Forms)  (Selective from and to dates)"/>
    <m/>
    <s v="Critical"/>
    <s v="Open"/>
    <m/>
    <s v="HPSM"/>
    <s v="Incident Management"/>
    <m/>
    <s v="Aditional Scope for OT/HPE"/>
    <m/>
    <m/>
    <s v="Suresh Pawar"/>
    <m/>
    <s v="Open"/>
    <s v="Open"/>
    <s v=" "/>
    <s v=" "/>
    <s v=" "/>
    <m/>
    <m/>
    <m/>
    <m/>
    <m/>
    <m/>
    <s v="NOCNew BSS"/>
    <e v="#N/A"/>
    <s v="OPEN"/>
    <s v="Not Relevant to OSS"/>
    <n v="0"/>
    <m/>
    <m/>
    <e v="#N/A"/>
    <m/>
    <n v="1"/>
    <x v="0"/>
  </r>
  <r>
    <n v="2017"/>
    <s v="NOC34"/>
    <x v="2"/>
    <s v="NA"/>
    <m/>
    <m/>
    <m/>
    <s v="Helpdesk"/>
    <s v="OSS"/>
    <s v="Incident Reporting and Field Assignment(Any failure/incident on any part of the_x000a_network infrastructure or its facilities_x000a_shall be communicated immediately_x000a_to Helpdesk by Network Monitoring_x000a_team/ field representative / end user_x000a_giving details of the_x000a_incident/fault/problem.) Daily"/>
    <m/>
    <s v="Critical"/>
    <s v=" "/>
    <m/>
    <s v="HPSM"/>
    <s v="Incident Management"/>
    <m/>
    <s v="09-09-2025: Integration with WFM is in place to give live trigger to FE and SMS/email integration also in place to give notification to configured escallation matrix"/>
    <m/>
    <m/>
    <s v="Suresh Pawar"/>
    <m/>
    <s v="Open"/>
    <s v="Open"/>
    <s v=" "/>
    <s v=" "/>
    <s v=" "/>
    <m/>
    <m/>
    <m/>
    <m/>
    <m/>
    <m/>
    <s v="NOCHelpdesk"/>
    <s v="Applications/Tools"/>
    <s v="OPEN"/>
    <s v="NOT-FEASIBLE"/>
    <s v="09-09-2025: Integration with WFM is in place to give live trigger to FE and SMS/email integration also in place to give notification to configured escallation matrix"/>
    <m/>
    <m/>
    <e v="#VALUE!"/>
    <m/>
    <n v="1"/>
    <x v="0"/>
  </r>
  <r>
    <n v="2018"/>
    <s v="NOC340"/>
    <x v="2"/>
    <s v="NA"/>
    <m/>
    <s v="OSS"/>
    <s v="OSS"/>
    <s v="All Domain"/>
    <s v="OSS"/>
    <s v="PE Mapping with MTTR report  Daily"/>
    <m/>
    <s v="Critical"/>
    <s v="Open"/>
    <m/>
    <s v="HPSM"/>
    <s v="Incident Management"/>
    <m/>
    <m/>
    <m/>
    <m/>
    <s v="Suresh Pawar"/>
    <m/>
    <s v="Open"/>
    <s v="Open"/>
    <s v=" "/>
    <s v=" "/>
    <s v=" "/>
    <m/>
    <m/>
    <m/>
    <m/>
    <m/>
    <m/>
    <s v="NOCAll Domain"/>
    <s v="Applications/Tools"/>
    <s v="OPEN"/>
    <s v="WIP"/>
    <n v="0"/>
    <m/>
    <m/>
    <e v="#N/A"/>
    <m/>
    <n v="1"/>
    <x v="0"/>
  </r>
  <r>
    <n v="2019"/>
    <s v="NOC341"/>
    <x v="2"/>
    <s v="NA"/>
    <m/>
    <s v="OSS"/>
    <s v="OSS"/>
    <s v="All Domain"/>
    <s v="OSS"/>
    <s v="PE Mapping with MTTR report  Weekly"/>
    <m/>
    <s v="Critical"/>
    <s v="Open"/>
    <m/>
    <s v="HPSM"/>
    <s v="Incident Management"/>
    <m/>
    <m/>
    <m/>
    <m/>
    <s v="Suresh Pawar"/>
    <m/>
    <s v="Open"/>
    <s v="Open"/>
    <s v=" "/>
    <s v=" "/>
    <s v=" "/>
    <m/>
    <m/>
    <m/>
    <m/>
    <m/>
    <m/>
    <s v="NOCAll Domain"/>
    <s v="Applications/Tools"/>
    <s v="OPEN"/>
    <s v="WIP"/>
    <n v="0"/>
    <m/>
    <m/>
    <e v="#N/A"/>
    <m/>
    <n v="1"/>
    <x v="0"/>
  </r>
  <r>
    <n v="2020"/>
    <s v="NOC342"/>
    <x v="2"/>
    <s v="NA"/>
    <m/>
    <s v="OSS"/>
    <s v="OSS"/>
    <s v="All Domain"/>
    <s v="OSS"/>
    <s v="PE Mapping with MTTR report  Monthly"/>
    <m/>
    <s v="Critical"/>
    <s v="Open"/>
    <m/>
    <s v="HPSM"/>
    <s v="Incident Management"/>
    <m/>
    <m/>
    <m/>
    <m/>
    <s v="Suresh Pawar"/>
    <m/>
    <s v="Open"/>
    <s v="Open"/>
    <s v=" "/>
    <s v=" "/>
    <s v=" "/>
    <m/>
    <m/>
    <m/>
    <m/>
    <m/>
    <m/>
    <s v="NOCAll Domain"/>
    <s v="Applications/Tools"/>
    <s v="OPEN"/>
    <s v="WIP"/>
    <n v="0"/>
    <m/>
    <m/>
    <e v="#N/A"/>
    <m/>
    <n v="1"/>
    <x v="0"/>
  </r>
  <r>
    <n v="2021"/>
    <s v="NOC343"/>
    <x v="2"/>
    <s v="NA"/>
    <m/>
    <s v="OSS"/>
    <s v="OSS"/>
    <s v="All Domain"/>
    <s v="OSS"/>
    <s v="PE Mapping with MTTR report   (Selective from and to dates)"/>
    <m/>
    <s v="Critical"/>
    <s v="NOT_FEASIBLE"/>
    <m/>
    <s v="HPSM"/>
    <s v="Incident Management"/>
    <m/>
    <m/>
    <m/>
    <m/>
    <s v="Suresh Pawar"/>
    <m/>
    <m/>
    <s v="CLOSURE REVIEW PENDING "/>
    <s v=" "/>
    <s v=" "/>
    <s v=" "/>
    <m/>
    <m/>
    <m/>
    <m/>
    <m/>
    <m/>
    <s v="NOCAll Domain"/>
    <s v="Applications/Tools"/>
    <e v="#N/A"/>
    <s v="COMPLETED"/>
    <n v="0"/>
    <m/>
    <m/>
    <e v="#N/A"/>
    <m/>
    <n v="1"/>
    <x v="2"/>
  </r>
  <r>
    <n v="2022"/>
    <s v="NOC344"/>
    <x v="2"/>
    <s v="NA"/>
    <m/>
    <m/>
    <m/>
    <s v="BSS"/>
    <s v="Service Delivery"/>
    <s v="GI GP Wifi HH Delivery Status Daily"/>
    <m/>
    <s v="Critical"/>
    <s v="Open"/>
    <m/>
    <s v="BSS"/>
    <s v="CRM"/>
    <m/>
    <s v=" "/>
    <m/>
    <m/>
    <s v="Manoj Nibrad"/>
    <m/>
    <s v="Open"/>
    <s v="Open"/>
    <s v=" "/>
    <s v=" "/>
    <s v=" "/>
    <m/>
    <m/>
    <m/>
    <m/>
    <m/>
    <m/>
    <s v="NOCBSS"/>
    <s v="Applications/Tools"/>
    <s v="OPEN"/>
    <m/>
    <m/>
    <m/>
    <m/>
    <e v="#N/A"/>
    <m/>
    <n v="1"/>
    <x v="0"/>
  </r>
  <r>
    <n v="2023"/>
    <s v="NOC345"/>
    <x v="2"/>
    <s v="NA"/>
    <m/>
    <m/>
    <m/>
    <s v="BSS"/>
    <s v="Service Delivery"/>
    <s v="GI GP Wifi HH Delivery Status Weekly"/>
    <m/>
    <s v="Critical"/>
    <s v="Open"/>
    <m/>
    <s v="BSS"/>
    <s v="CRM"/>
    <m/>
    <s v=" "/>
    <m/>
    <m/>
    <s v="Manoj Nibrad"/>
    <m/>
    <s v="Open"/>
    <s v="Open"/>
    <s v=" "/>
    <s v=" "/>
    <s v=" "/>
    <m/>
    <m/>
    <m/>
    <m/>
    <m/>
    <m/>
    <s v="NOCBSS"/>
    <s v="Applications/Tools"/>
    <s v="OPEN"/>
    <m/>
    <m/>
    <m/>
    <m/>
    <e v="#N/A"/>
    <m/>
    <n v="1"/>
    <x v="0"/>
  </r>
  <r>
    <n v="2024"/>
    <s v="NOC346"/>
    <x v="2"/>
    <s v="NA"/>
    <m/>
    <m/>
    <m/>
    <s v="BSS"/>
    <s v="Service Delivery"/>
    <s v="GI GP Wifi HH Delivery Status Monthly"/>
    <m/>
    <s v="Critical"/>
    <s v="Open"/>
    <m/>
    <s v="BSS"/>
    <s v="CRM"/>
    <m/>
    <s v=" "/>
    <m/>
    <m/>
    <s v="Manoj Nibrad"/>
    <m/>
    <s v="Open"/>
    <s v="Open"/>
    <s v=" "/>
    <s v=" "/>
    <s v=" "/>
    <m/>
    <m/>
    <m/>
    <m/>
    <m/>
    <m/>
    <s v="NOCBSS"/>
    <s v="Applications/Tools"/>
    <s v="OPEN"/>
    <m/>
    <m/>
    <m/>
    <m/>
    <e v="#N/A"/>
    <m/>
    <n v="1"/>
    <x v="0"/>
  </r>
  <r>
    <n v="2025"/>
    <s v="NOC347"/>
    <x v="2"/>
    <s v="NA"/>
    <m/>
    <m/>
    <m/>
    <s v="BSS"/>
    <s v="Service Delivery"/>
    <s v="GI GP Wifi HH Delivery Status  (Selective from and to dates)"/>
    <m/>
    <s v="Critical"/>
    <s v="Open"/>
    <m/>
    <s v="BSS"/>
    <s v="CRM"/>
    <m/>
    <s v=" "/>
    <m/>
    <m/>
    <s v="Manoj Nibrad"/>
    <m/>
    <s v="Open"/>
    <s v="Open"/>
    <s v=" "/>
    <s v=" "/>
    <s v=" "/>
    <m/>
    <m/>
    <m/>
    <m/>
    <m/>
    <m/>
    <s v="NOCBSS"/>
    <s v="Applications/Tools"/>
    <s v="OPEN"/>
    <m/>
    <m/>
    <m/>
    <m/>
    <e v="#N/A"/>
    <m/>
    <n v="1"/>
    <x v="0"/>
  </r>
  <r>
    <n v="2026"/>
    <s v="NOC348"/>
    <x v="2"/>
    <s v="NA"/>
    <m/>
    <m/>
    <m/>
    <s v="BSS"/>
    <s v="Service Delivery"/>
    <s v="Service IDs for all GI Locatinos  Daily"/>
    <m/>
    <s v="Critical"/>
    <s v="Open"/>
    <m/>
    <s v="BSS"/>
    <s v="CRM"/>
    <m/>
    <s v=" "/>
    <m/>
    <m/>
    <s v="Manoj Nibrad"/>
    <m/>
    <s v="Open"/>
    <s v="Open"/>
    <s v=" "/>
    <s v=" "/>
    <s v=" "/>
    <m/>
    <m/>
    <m/>
    <m/>
    <m/>
    <m/>
    <s v="NOCBSS"/>
    <s v="Applications/Tools"/>
    <s v="OPEN"/>
    <m/>
    <m/>
    <m/>
    <m/>
    <e v="#N/A"/>
    <m/>
    <n v="1"/>
    <x v="0"/>
  </r>
  <r>
    <n v="2027"/>
    <s v="NOC349"/>
    <x v="2"/>
    <s v="NA"/>
    <m/>
    <m/>
    <m/>
    <s v="BSS"/>
    <s v="Service Delivery"/>
    <s v="Service IDs for all GI Locatinos  Weekly"/>
    <m/>
    <s v="Critical"/>
    <s v="Open"/>
    <m/>
    <s v="BSS"/>
    <s v="CRM"/>
    <m/>
    <s v=" "/>
    <m/>
    <m/>
    <s v="Manoj Nibrad"/>
    <m/>
    <s v="Open"/>
    <s v="Open"/>
    <s v=" "/>
    <s v=" "/>
    <s v=" "/>
    <m/>
    <m/>
    <m/>
    <m/>
    <m/>
    <m/>
    <s v="NOCBSS"/>
    <s v="Applications/Tools"/>
    <s v="OPEN"/>
    <m/>
    <m/>
    <m/>
    <m/>
    <e v="#N/A"/>
    <m/>
    <n v="1"/>
    <x v="0"/>
  </r>
  <r>
    <n v="2028"/>
    <s v="NOC35"/>
    <x v="2"/>
    <s v="NA"/>
    <m/>
    <m/>
    <m/>
    <s v="Helpdesk"/>
    <s v="OSS"/>
    <s v="Incident Reporting and Field Assignment(Any failure/incident on any part of the_x000a_network infrastructure or its facilities_x000a_shall be communicated immediately_x000a_to Helpdesk by Network Monitoring_x000a_team/ field representative / end user_x000a_giving details of the_x000a_incident/fault/problem.) Weekly"/>
    <m/>
    <s v="Critical"/>
    <s v=" "/>
    <m/>
    <s v="HPSM"/>
    <s v="Incident Management"/>
    <m/>
    <m/>
    <m/>
    <m/>
    <s v="Suresh Pawar"/>
    <m/>
    <m/>
    <s v="CLOSURE REVIEW PENDING "/>
    <s v=" "/>
    <s v=" "/>
    <s v=" "/>
    <m/>
    <m/>
    <m/>
    <m/>
    <m/>
    <m/>
    <s v="NOCHelpdesk"/>
    <s v="Applications/Tools"/>
    <s v="OPEN"/>
    <s v="COMPLETED"/>
    <n v="0"/>
    <m/>
    <m/>
    <e v="#VALUE!"/>
    <m/>
    <n v="1"/>
    <x v="2"/>
  </r>
  <r>
    <n v="2029"/>
    <s v="NOC350"/>
    <x v="2"/>
    <s v="NA"/>
    <m/>
    <m/>
    <m/>
    <s v="BSS"/>
    <s v="Service Delivery"/>
    <s v="Service IDs for all GI Locatinos  Monthly"/>
    <m/>
    <s v="Critical"/>
    <s v="Open"/>
    <m/>
    <s v="BSS"/>
    <s v="CRM"/>
    <m/>
    <s v=" "/>
    <m/>
    <m/>
    <s v="Manoj Nibrad"/>
    <m/>
    <s v="Open"/>
    <s v="Open"/>
    <s v=" "/>
    <s v=" "/>
    <s v=" "/>
    <m/>
    <m/>
    <m/>
    <m/>
    <m/>
    <m/>
    <s v="NOCBSS"/>
    <s v="Applications/Tools"/>
    <s v="OPEN"/>
    <m/>
    <m/>
    <m/>
    <m/>
    <e v="#N/A"/>
    <m/>
    <n v="1"/>
    <x v="0"/>
  </r>
  <r>
    <n v="2030"/>
    <s v="NOC351"/>
    <x v="2"/>
    <s v="NA"/>
    <m/>
    <m/>
    <m/>
    <s v="BSS"/>
    <s v="Service Delivery"/>
    <s v="Service IDs for all GI Locatinos   (Selective from and to dates)"/>
    <m/>
    <s v="Critical"/>
    <s v="Open"/>
    <m/>
    <s v="BSS"/>
    <s v="CRM"/>
    <m/>
    <s v=" "/>
    <m/>
    <m/>
    <s v="Manoj Nibrad"/>
    <m/>
    <s v="Open"/>
    <s v="Open"/>
    <s v=" "/>
    <s v=" "/>
    <s v=" "/>
    <m/>
    <m/>
    <m/>
    <m/>
    <m/>
    <m/>
    <s v="NOCBSS"/>
    <s v="Applications/Tools"/>
    <s v="OPEN"/>
    <m/>
    <m/>
    <m/>
    <m/>
    <e v="#N/A"/>
    <m/>
    <n v="1"/>
    <x v="0"/>
  </r>
  <r>
    <n v="2031"/>
    <s v="NOC352"/>
    <x v="2"/>
    <s v="NA"/>
    <m/>
    <m/>
    <m/>
    <s v="BSS"/>
    <s v="Service Delivery"/>
    <s v="Household Delivery Status Report  Daily"/>
    <m/>
    <s v="Critical"/>
    <s v="Open"/>
    <m/>
    <s v="BSS"/>
    <s v="CRM"/>
    <m/>
    <s v=" "/>
    <m/>
    <m/>
    <s v="Manoj Nibrad"/>
    <m/>
    <s v="Open"/>
    <s v="Open"/>
    <s v=" "/>
    <s v=" "/>
    <s v=" "/>
    <m/>
    <m/>
    <m/>
    <m/>
    <m/>
    <m/>
    <s v="NOCBSS"/>
    <s v="Applications/Tools"/>
    <s v="OPEN"/>
    <m/>
    <m/>
    <m/>
    <m/>
    <e v="#N/A"/>
    <m/>
    <n v="1"/>
    <x v="0"/>
  </r>
  <r>
    <n v="2032"/>
    <s v="NOC353"/>
    <x v="2"/>
    <s v="NA"/>
    <m/>
    <m/>
    <m/>
    <s v="BSS"/>
    <s v="Service Delivery"/>
    <s v="Household Delivery Status Report  Weekly"/>
    <m/>
    <s v="Critical"/>
    <s v="Open"/>
    <m/>
    <s v="BSS"/>
    <s v="CRM"/>
    <m/>
    <s v=" "/>
    <m/>
    <m/>
    <s v="Manoj Nibrad"/>
    <m/>
    <s v="Open"/>
    <s v="Open"/>
    <s v=" "/>
    <s v=" "/>
    <s v=" "/>
    <m/>
    <m/>
    <m/>
    <m/>
    <m/>
    <m/>
    <s v="NOCBSS"/>
    <s v="Applications/Tools"/>
    <s v="OPEN"/>
    <m/>
    <m/>
    <m/>
    <m/>
    <e v="#N/A"/>
    <m/>
    <n v="1"/>
    <x v="0"/>
  </r>
  <r>
    <n v="2033"/>
    <s v="NOC354"/>
    <x v="2"/>
    <s v="NA"/>
    <m/>
    <m/>
    <m/>
    <s v="BSS"/>
    <s v="Service Delivery"/>
    <s v="Household Delivery Status Report  Monthly"/>
    <m/>
    <s v="Critical"/>
    <s v="Open"/>
    <m/>
    <s v="BSS"/>
    <s v="CRM"/>
    <m/>
    <s v=" "/>
    <m/>
    <m/>
    <s v="Manoj Nibrad"/>
    <m/>
    <s v="Open"/>
    <s v="Open"/>
    <s v=" "/>
    <s v=" "/>
    <s v=" "/>
    <m/>
    <m/>
    <m/>
    <m/>
    <m/>
    <m/>
    <s v="NOCBSS"/>
    <s v="Applications/Tools"/>
    <s v="OPEN"/>
    <m/>
    <m/>
    <m/>
    <m/>
    <e v="#N/A"/>
    <m/>
    <n v="1"/>
    <x v="0"/>
  </r>
  <r>
    <n v="2034"/>
    <s v="NOC355"/>
    <x v="2"/>
    <s v="NA"/>
    <m/>
    <m/>
    <m/>
    <s v="BSS"/>
    <s v="Service Delivery"/>
    <s v="Household Delivery Status Report   (Selective from and to dates)"/>
    <m/>
    <s v="Critical"/>
    <s v="Open"/>
    <m/>
    <s v="BSS"/>
    <s v="CRM"/>
    <m/>
    <s v=" "/>
    <m/>
    <m/>
    <s v="Manoj Nibrad"/>
    <m/>
    <s v="Open"/>
    <s v="Open"/>
    <s v=" "/>
    <s v=" "/>
    <s v=" "/>
    <m/>
    <m/>
    <m/>
    <m/>
    <m/>
    <m/>
    <s v="NOCBSS"/>
    <s v="Applications/Tools"/>
    <s v="OPEN"/>
    <m/>
    <m/>
    <m/>
    <m/>
    <e v="#N/A"/>
    <m/>
    <n v="1"/>
    <x v="0"/>
  </r>
  <r>
    <n v="2035"/>
    <s v="NOC356"/>
    <x v="2"/>
    <s v="NA"/>
    <m/>
    <s v="OSS"/>
    <s v="OSS"/>
    <s v="All Domain"/>
    <s v="OSS"/>
    <s v="Alarm seviority(Critical/major/Minor)(Domain wise Filter) Daily"/>
    <m/>
    <s v="Critical"/>
    <s v="Completed"/>
    <m/>
    <s v="OSS Dashboards"/>
    <s v="VTemip"/>
    <m/>
    <m/>
    <m/>
    <m/>
    <s v="Suresh Pawar"/>
    <m/>
    <m/>
    <s v="CLOSURE REVIEW PENDING "/>
    <s v=" "/>
    <s v=" "/>
    <s v=" "/>
    <m/>
    <m/>
    <m/>
    <m/>
    <m/>
    <m/>
    <s v="NOCAll Domain"/>
    <s v="Applications/Tools"/>
    <s v="OPEN"/>
    <s v="COMPLETED"/>
    <n v="0"/>
    <m/>
    <m/>
    <m/>
    <m/>
    <n v="1"/>
    <x v="2"/>
  </r>
  <r>
    <n v="2036"/>
    <s v="NOC357"/>
    <x v="2"/>
    <s v="NA"/>
    <m/>
    <s v="OSS"/>
    <s v="OSS"/>
    <s v="All Domain"/>
    <s v="OSS"/>
    <s v="Alarm seviority(Critical/major/Minor)(Domain wise Filter) Weekly"/>
    <m/>
    <s v="Critical"/>
    <s v="Completed"/>
    <m/>
    <s v="OSS Dashboards"/>
    <s v="VTemip"/>
    <m/>
    <m/>
    <m/>
    <m/>
    <s v="Suresh Pawar"/>
    <m/>
    <m/>
    <s v="CLOSURE REVIEW PENDING "/>
    <s v=" "/>
    <s v=" "/>
    <s v=" "/>
    <m/>
    <m/>
    <m/>
    <m/>
    <m/>
    <m/>
    <s v="NOCAll Domain"/>
    <s v="Applications/Tools"/>
    <s v="OPEN"/>
    <s v="COMPLETED"/>
    <n v="0"/>
    <m/>
    <m/>
    <m/>
    <m/>
    <n v="1"/>
    <x v="2"/>
  </r>
  <r>
    <n v="2037"/>
    <s v="NOC358"/>
    <x v="2"/>
    <s v="NA"/>
    <m/>
    <s v="OSS"/>
    <s v="OSS"/>
    <s v="All Domain"/>
    <s v="OSS"/>
    <s v="Alarm seviority(Critical/major/Minor)(Domain wise Filter) Monthly"/>
    <m/>
    <s v="Critical"/>
    <s v="Completed"/>
    <m/>
    <s v="OSS Dashboards"/>
    <s v="VTemip"/>
    <m/>
    <m/>
    <m/>
    <m/>
    <s v="Suresh Pawar"/>
    <m/>
    <m/>
    <s v="CLOSURE REVIEW PENDING "/>
    <s v=" "/>
    <s v=" "/>
    <s v=" "/>
    <m/>
    <m/>
    <m/>
    <m/>
    <m/>
    <m/>
    <s v="NOCAll Domain"/>
    <s v="Applications/Tools"/>
    <s v="OPEN"/>
    <s v="COMPLETED"/>
    <n v="0"/>
    <m/>
    <m/>
    <m/>
    <m/>
    <n v="1"/>
    <x v="2"/>
  </r>
  <r>
    <n v="2038"/>
    <s v="NOC359"/>
    <x v="2"/>
    <s v="NA"/>
    <m/>
    <s v="OSS"/>
    <s v="OSS"/>
    <s v="All Domain"/>
    <s v="OSS"/>
    <s v="Alarm seviority(Critical/major/Minor)(Domain wise Filter)  (Selective from and to dates)"/>
    <m/>
    <s v="Critical"/>
    <s v="Completed"/>
    <m/>
    <s v="OSS Dashboards"/>
    <s v="VTemip"/>
    <m/>
    <m/>
    <m/>
    <m/>
    <s v="Suresh Pawar"/>
    <m/>
    <m/>
    <s v="CLOSURE REVIEW PENDING "/>
    <s v=" "/>
    <s v=" "/>
    <s v=" "/>
    <m/>
    <m/>
    <m/>
    <m/>
    <m/>
    <m/>
    <s v="NOCAll Domain"/>
    <s v="Applications/Tools"/>
    <s v="OPEN"/>
    <s v="COMPLETED"/>
    <n v="0"/>
    <m/>
    <m/>
    <m/>
    <m/>
    <n v="1"/>
    <x v="2"/>
  </r>
  <r>
    <n v="2039"/>
    <s v="NOC36"/>
    <x v="2"/>
    <s v="NA"/>
    <m/>
    <m/>
    <m/>
    <s v="Helpdesk"/>
    <s v="OSS"/>
    <s v="Incident Reporting and Field Assignment(Any failure/incident on any part of the_x000a_network infrastructure or its facilities_x000a_shall be communicated immediately_x000a_to Helpdesk by Network Monitoring_x000a_team/ field representative / end user_x000a_giving details of the_x000a_incident/fault/problem.) Monthly"/>
    <m/>
    <s v="Critical"/>
    <s v=" "/>
    <m/>
    <s v="HPSM"/>
    <s v="Incident Management"/>
    <m/>
    <s v="09-09-2025: Integration with WFM is in place to give live trigger to FE and SMS/email integration also in place to give notification to configured escallation matrix"/>
    <m/>
    <m/>
    <s v="Suresh Pawar"/>
    <m/>
    <s v="Open"/>
    <s v="Open"/>
    <s v=" "/>
    <s v=" "/>
    <s v=" "/>
    <m/>
    <m/>
    <m/>
    <m/>
    <m/>
    <m/>
    <s v="NOCHelpdesk"/>
    <s v="Applications/Tools"/>
    <s v="OPEN"/>
    <s v="NOT-FEASIBLE"/>
    <s v="09-09-2025: Integration with WFM is in place to give live trigger to FE and SMS/email integration also in place to give notification to configured escallation matrix"/>
    <m/>
    <m/>
    <e v="#VALUE!"/>
    <m/>
    <n v="1"/>
    <x v="0"/>
  </r>
  <r>
    <n v="2040"/>
    <s v="NOC360"/>
    <x v="2"/>
    <s v="NA"/>
    <m/>
    <s v="OSS"/>
    <s v="OSS"/>
    <s v="All Domain"/>
    <s v="OSS"/>
    <s v="Inventory Dashboard and Report(Domain wise Filter) Daily"/>
    <m/>
    <s v="Critical"/>
    <s v="Completed"/>
    <m/>
    <s v="OSS Dashboards"/>
    <s v="UTM"/>
    <m/>
    <m/>
    <m/>
    <m/>
    <s v="Suresh Pawar"/>
    <m/>
    <m/>
    <s v="CLOSURE REVIEW PENDING "/>
    <s v=" "/>
    <s v=" "/>
    <s v=" "/>
    <m/>
    <m/>
    <m/>
    <m/>
    <m/>
    <m/>
    <s v="NOCAll Domain"/>
    <s v="Applications/Tools"/>
    <s v="OPEN"/>
    <s v="COMPLETED"/>
    <n v="0"/>
    <m/>
    <m/>
    <m/>
    <m/>
    <n v="1"/>
    <x v="2"/>
  </r>
  <r>
    <n v="2041"/>
    <s v="NOC361"/>
    <x v="2"/>
    <s v="NA"/>
    <m/>
    <s v="OSS"/>
    <s v="OSS"/>
    <s v="All Domain"/>
    <s v="OSS"/>
    <s v="Inventory Dashboard and Report(Domain wise Filter) Weekly"/>
    <m/>
    <s v="Critical"/>
    <s v="NOT_FEASIBLE"/>
    <m/>
    <s v="OSS Dashboards"/>
    <s v="UTM"/>
    <m/>
    <m/>
    <m/>
    <m/>
    <s v="Suresh Pawar"/>
    <m/>
    <s v="Open"/>
    <s v="Not Feasible "/>
    <s v=" "/>
    <s v=" "/>
    <s v=" "/>
    <m/>
    <m/>
    <m/>
    <m/>
    <m/>
    <m/>
    <s v="NOCAll Domain"/>
    <s v="Applications/Tools"/>
    <e v="#N/A"/>
    <s v="NOT-FEASIBLE"/>
    <n v="0"/>
    <m/>
    <m/>
    <e v="#N/A"/>
    <m/>
    <n v="1"/>
    <x v="0"/>
  </r>
  <r>
    <n v="2042"/>
    <s v="NOC362"/>
    <x v="2"/>
    <s v="NA"/>
    <m/>
    <s v="OSS"/>
    <s v="OSS"/>
    <s v="All Domain"/>
    <s v="OSS"/>
    <s v="Inventory Dashboard and Report(Domain wise Filter) Monthly"/>
    <m/>
    <s v="Critical"/>
    <s v="NOT_FEASIBLE"/>
    <m/>
    <s v="OSS Dashboards"/>
    <s v="UTM"/>
    <m/>
    <m/>
    <m/>
    <m/>
    <s v="Suresh Pawar"/>
    <m/>
    <s v="Open"/>
    <s v="Not Feasible "/>
    <s v=" "/>
    <s v=" "/>
    <s v=" "/>
    <m/>
    <m/>
    <m/>
    <m/>
    <m/>
    <m/>
    <s v="NOCAll Domain"/>
    <s v="Applications/Tools"/>
    <e v="#N/A"/>
    <s v="NOT-FEASIBLE"/>
    <n v="0"/>
    <m/>
    <m/>
    <e v="#N/A"/>
    <m/>
    <n v="1"/>
    <x v="0"/>
  </r>
  <r>
    <n v="2043"/>
    <s v="NOC363"/>
    <x v="2"/>
    <s v="NA"/>
    <m/>
    <s v="OSS"/>
    <s v="OSS"/>
    <s v="All Domain"/>
    <s v="OSS"/>
    <s v="Inventory Dashboard and Report(Domain wise Filter)  (Selective from and to dates)"/>
    <m/>
    <s v="Critical"/>
    <s v="NOT_FEASIBLE"/>
    <m/>
    <s v="OSS Dashboards"/>
    <s v="UTM"/>
    <m/>
    <m/>
    <m/>
    <m/>
    <s v="Suresh Pawar"/>
    <m/>
    <s v="Open"/>
    <s v="Not Feasible "/>
    <s v=" "/>
    <s v=" "/>
    <s v=" "/>
    <m/>
    <m/>
    <m/>
    <m/>
    <m/>
    <m/>
    <s v="NOCAll Domain"/>
    <s v="Applications/Tools"/>
    <e v="#N/A"/>
    <s v="NOT-FEASIBLE"/>
    <n v="0"/>
    <m/>
    <m/>
    <e v="#N/A"/>
    <m/>
    <n v="1"/>
    <x v="0"/>
  </r>
  <r>
    <n v="2044"/>
    <s v="NOC364"/>
    <x v="2"/>
    <s v="NA"/>
    <m/>
    <s v="OSS"/>
    <s v="OSS"/>
    <s v="All Domain"/>
    <s v="OSS"/>
    <s v="Correlation within Domain and cross domain Daily"/>
    <m/>
    <s v="Critical"/>
    <s v=" "/>
    <m/>
    <s v="OSS Dashboards"/>
    <s v="UCA"/>
    <m/>
    <m/>
    <m/>
    <m/>
    <s v="Suresh Pawar"/>
    <m/>
    <s v="Open"/>
    <s v="Open"/>
    <s v=" "/>
    <s v=" "/>
    <s v=" "/>
    <m/>
    <m/>
    <m/>
    <m/>
    <m/>
    <m/>
    <s v="NOCAll Domain"/>
    <s v="Applications/Tools"/>
    <s v="OPEN"/>
    <s v="OPEN"/>
    <n v="0"/>
    <m/>
    <m/>
    <e v="#N/A"/>
    <m/>
    <n v="1"/>
    <x v="0"/>
  </r>
  <r>
    <n v="2045"/>
    <s v="NOC365"/>
    <x v="2"/>
    <s v="NA"/>
    <m/>
    <s v="OSS"/>
    <s v="OSS"/>
    <s v="All Domain"/>
    <s v="OSS"/>
    <s v="Correlation within Domain and cross domain Weekly"/>
    <m/>
    <s v="Critical"/>
    <s v="DUPLICATE POINT"/>
    <m/>
    <s v="OSS Dashboards"/>
    <s v="UCA"/>
    <m/>
    <s v="DUPLICATE POINT"/>
    <m/>
    <m/>
    <s v="Suresh Pawar"/>
    <m/>
    <s v="Open"/>
    <s v="WIP"/>
    <s v=" "/>
    <s v=" "/>
    <s v=" "/>
    <m/>
    <m/>
    <m/>
    <m/>
    <m/>
    <m/>
    <s v="NOCAll Domain"/>
    <s v="Applications/Tools"/>
    <s v="OPEN"/>
    <s v="OPEN"/>
    <n v="0"/>
    <m/>
    <m/>
    <e v="#N/A"/>
    <m/>
    <n v="1"/>
    <x v="0"/>
  </r>
  <r>
    <n v="2046"/>
    <s v="NOC366"/>
    <x v="2"/>
    <s v="NA"/>
    <m/>
    <s v="OSS"/>
    <s v="OSS"/>
    <s v="All Domain"/>
    <s v="OSS"/>
    <s v="Correlation within Domain and cross domain Monthly"/>
    <m/>
    <s v="Critical"/>
    <s v=" "/>
    <m/>
    <s v="OSS Dashboards"/>
    <s v="UCA"/>
    <m/>
    <m/>
    <m/>
    <m/>
    <s v="Suresh Pawar"/>
    <m/>
    <s v="Open"/>
    <s v="Open"/>
    <s v=" "/>
    <s v=" "/>
    <s v=" "/>
    <m/>
    <m/>
    <m/>
    <m/>
    <m/>
    <m/>
    <s v="NOCAll Domain"/>
    <s v="Applications/Tools"/>
    <s v="OPEN"/>
    <s v="OPEN"/>
    <n v="0"/>
    <m/>
    <m/>
    <e v="#N/A"/>
    <m/>
    <n v="1"/>
    <x v="0"/>
  </r>
  <r>
    <n v="2047"/>
    <s v="NOC367"/>
    <x v="2"/>
    <s v="NA"/>
    <m/>
    <s v="OSS"/>
    <s v="OSS"/>
    <s v="All Domain"/>
    <s v="OSS"/>
    <s v="Correlation within Domain and cross domain  (Selective from and to dates)"/>
    <m/>
    <s v="Critical"/>
    <s v=" "/>
    <m/>
    <s v="OSS Dashboards"/>
    <s v="UCA"/>
    <m/>
    <m/>
    <m/>
    <m/>
    <s v="Suresh Pawar"/>
    <m/>
    <s v="Open"/>
    <s v="Open"/>
    <s v=" "/>
    <s v=" "/>
    <s v=" "/>
    <m/>
    <m/>
    <m/>
    <m/>
    <m/>
    <m/>
    <s v="NOCAll Domain"/>
    <s v="Applications/Tools"/>
    <s v="OPEN"/>
    <s v="OPEN"/>
    <n v="0"/>
    <m/>
    <m/>
    <e v="#N/A"/>
    <m/>
    <n v="1"/>
    <x v="0"/>
  </r>
  <r>
    <n v="2048"/>
    <s v="NOC368"/>
    <x v="2"/>
    <s v="NA"/>
    <m/>
    <s v="OSS"/>
    <s v="OSS"/>
    <s v="OSS"/>
    <s v="DC IT Active Infra"/>
    <s v="Service Monitoring of All DC Elements(DC WAN, Leaf, Spine and Service riding on these Network and Servers) Daily"/>
    <m/>
    <s v="Critical"/>
    <s v=" "/>
    <m/>
    <s v="HPSM"/>
    <s v="Incident Management"/>
    <m/>
    <m/>
    <m/>
    <m/>
    <s v="Suresh Pawar"/>
    <m/>
    <s v="Open"/>
    <s v="Open"/>
    <s v=" "/>
    <s v=" "/>
    <s v=" "/>
    <m/>
    <m/>
    <m/>
    <m/>
    <m/>
    <m/>
    <s v="NOCOSS"/>
    <s v="Applications/Tools"/>
    <s v="OPEN"/>
    <s v="OPEN"/>
    <n v="0"/>
    <m/>
    <m/>
    <e v="#N/A"/>
    <m/>
    <n v="1"/>
    <x v="0"/>
  </r>
  <r>
    <n v="2049"/>
    <s v="NOC369"/>
    <x v="2"/>
    <s v="NA"/>
    <m/>
    <s v="OSS"/>
    <s v="OSS"/>
    <s v="OSS"/>
    <s v="DC IT Active Infra"/>
    <s v="Service Monitoring of All DC Elements(DC WAN, Leaf, Spine and Service riding on these Network and Servers) Weekly"/>
    <m/>
    <s v="Critical"/>
    <s v=" "/>
    <m/>
    <s v="HPSM"/>
    <s v="Incident Management"/>
    <m/>
    <m/>
    <m/>
    <m/>
    <s v="Suresh Pawar"/>
    <m/>
    <s v="Open"/>
    <s v="Open"/>
    <s v=" "/>
    <s v=" "/>
    <s v=" "/>
    <m/>
    <m/>
    <m/>
    <m/>
    <m/>
    <m/>
    <s v="NOCOSS"/>
    <s v="Applications/Tools"/>
    <s v="OPEN"/>
    <s v="OPEN"/>
    <n v="0"/>
    <m/>
    <m/>
    <e v="#N/A"/>
    <m/>
    <n v="1"/>
    <x v="0"/>
  </r>
  <r>
    <n v="2050"/>
    <s v="NOC37"/>
    <x v="2"/>
    <s v="NA"/>
    <m/>
    <m/>
    <m/>
    <s v="Helpdesk"/>
    <s v="OSS"/>
    <s v="Incident Reporting and Field Assignment(Any failure/incident on any part of the_x000a_network infrastructure or its facilities_x000a_shall be communicated immediately_x000a_to Helpdesk by Network Monitoring_x000a_team/ field representative / end user_x000a_giving details of the_x000a_incident/fault/problem.)  (Selective from and to dates)"/>
    <m/>
    <s v="Critical"/>
    <s v=" "/>
    <m/>
    <s v="HPSM"/>
    <s v="Incident Management"/>
    <m/>
    <s v="09-09-2025: Integration with WFM is in place to give live trigger to FE and SMS/email integration also in place to give notification to configured escallation matrix"/>
    <m/>
    <m/>
    <s v="Suresh Pawar"/>
    <m/>
    <s v="Open"/>
    <s v="Open"/>
    <s v=" "/>
    <s v=" "/>
    <s v=" "/>
    <m/>
    <m/>
    <m/>
    <m/>
    <m/>
    <m/>
    <s v="NOCHelpdesk"/>
    <s v="Applications/Tools"/>
    <s v="OPEN"/>
    <s v="NOT-FEASIBLE"/>
    <s v="09-09-2025: Integration with WFM is in place to give live trigger to FE and SMS/email integration also in place to give notification to configured escallation matrix"/>
    <m/>
    <m/>
    <e v="#VALUE!"/>
    <m/>
    <n v="1"/>
    <x v="0"/>
  </r>
  <r>
    <n v="2051"/>
    <s v="NOC370"/>
    <x v="2"/>
    <s v="NA"/>
    <m/>
    <s v="OSS"/>
    <s v="OSS"/>
    <s v="OSS"/>
    <s v="DC IT Active Infra"/>
    <s v="Service Monitoring of All DC Elements(DC WAN, Leaf, Spine and Service riding on these Network and Servers) Monthly"/>
    <m/>
    <s v="Critical"/>
    <s v=" "/>
    <m/>
    <s v="HPSM"/>
    <s v="Incident Management"/>
    <m/>
    <m/>
    <m/>
    <m/>
    <s v="Suresh Pawar"/>
    <m/>
    <s v="Open"/>
    <s v="Open"/>
    <s v=" "/>
    <s v=" "/>
    <s v=" "/>
    <m/>
    <m/>
    <m/>
    <m/>
    <m/>
    <m/>
    <s v="NOCOSS"/>
    <s v="Applications/Tools"/>
    <s v="OPEN"/>
    <s v="OPEN"/>
    <n v="0"/>
    <m/>
    <m/>
    <e v="#N/A"/>
    <m/>
    <n v="1"/>
    <x v="0"/>
  </r>
  <r>
    <n v="2052"/>
    <s v="NOC371"/>
    <x v="2"/>
    <s v="NA"/>
    <m/>
    <s v="OSS"/>
    <s v="OSS"/>
    <s v="OSS"/>
    <s v="DC IT Active Infra"/>
    <s v="Service Monitoring of All DC Elements(DC WAN, Leaf, Spine and Service riding on these Network and Servers)  (Selective from and to dates)"/>
    <m/>
    <s v="Critical"/>
    <s v=" "/>
    <m/>
    <s v="HPSM"/>
    <s v="Incident Management"/>
    <m/>
    <m/>
    <m/>
    <m/>
    <s v="Suresh Pawar"/>
    <m/>
    <s v="Open"/>
    <s v="Open"/>
    <s v=" "/>
    <s v=" "/>
    <s v=" "/>
    <m/>
    <m/>
    <m/>
    <m/>
    <m/>
    <m/>
    <s v="NOCOSS"/>
    <s v="Applications/Tools"/>
    <s v="OPEN"/>
    <s v="OPEN"/>
    <n v="0"/>
    <m/>
    <m/>
    <e v="#N/A"/>
    <m/>
    <n v="1"/>
    <x v="0"/>
  </r>
  <r>
    <n v="2053"/>
    <s v="NOC372"/>
    <x v="2"/>
    <s v="NA"/>
    <m/>
    <s v="OSS"/>
    <s v="OSS"/>
    <s v="All Domain"/>
    <s v="OSS"/>
    <s v="Interface Utilisation(&gt;80%) Hourly"/>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need to check with govind"/>
    <m/>
    <m/>
    <m/>
    <m/>
    <n v="1"/>
    <x v="2"/>
  </r>
  <r>
    <n v="2054"/>
    <s v="NOC373"/>
    <x v="2"/>
    <s v="NA"/>
    <m/>
    <s v="OSS"/>
    <s v="OSS"/>
    <s v="All Domain"/>
    <s v="OSS"/>
    <s v="Interface Utilisation(&gt;80%) Daily"/>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x v="2"/>
  </r>
  <r>
    <n v="2055"/>
    <s v="NOC374"/>
    <x v="2"/>
    <s v="NA"/>
    <m/>
    <s v="OSS"/>
    <s v="OSS"/>
    <s v="All Domain"/>
    <s v="OSS"/>
    <s v="Interface Utilisation(&gt;80%) Weekly"/>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x v="2"/>
  </r>
  <r>
    <n v="2056"/>
    <s v="NOC375"/>
    <x v="2"/>
    <s v="NA"/>
    <m/>
    <s v="OSS"/>
    <s v="OSS"/>
    <s v="All Domain"/>
    <s v="OSS"/>
    <s v="Interface Utilisation(&gt;80%) Monthly"/>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x v="2"/>
  </r>
  <r>
    <n v="2057"/>
    <s v="NOC376"/>
    <x v="2"/>
    <s v="NA"/>
    <m/>
    <s v="OSS"/>
    <s v="OSS"/>
    <s v="All Domain"/>
    <s v="OSS"/>
    <s v="Interface Utilisation(% of Utilisation configurable)"/>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x v="2"/>
  </r>
  <r>
    <n v="2058"/>
    <s v="NOC377"/>
    <x v="2"/>
    <s v="NA"/>
    <m/>
    <s v="OSS"/>
    <s v="OSS"/>
    <s v="All Domain"/>
    <s v="OSS"/>
    <s v="Interface Utilisation(Polling  Duration configurable)"/>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x v="2"/>
  </r>
  <r>
    <n v="2059"/>
    <s v="NOC378"/>
    <x v="2"/>
    <s v="NA"/>
    <m/>
    <s v="OSS"/>
    <s v="OSS"/>
    <s v="All Domain"/>
    <s v="OSS"/>
    <s v="Interface Utilisation(&gt;80%)  (Selective from and to dates)"/>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x v="2"/>
  </r>
  <r>
    <n v="2060"/>
    <s v="NOC379"/>
    <x v="2"/>
    <s v="NA"/>
    <m/>
    <s v="OSS"/>
    <s v="OSS"/>
    <s v="All Domain"/>
    <s v="OSS"/>
    <s v="CPU/RAM(&gt;80%) Daily"/>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x v="2"/>
  </r>
  <r>
    <n v="2061"/>
    <s v="NOC38"/>
    <x v="2"/>
    <s v="NA"/>
    <m/>
    <m/>
    <m/>
    <s v="Helpdesk"/>
    <s v="Help Desk"/>
    <s v="Help Desk managing and publishing KPI like Total I/O call, answereed call withing time frame etc. Hourly"/>
    <m/>
    <s v="NON-Critical"/>
    <s v=" "/>
    <m/>
    <s v="Helpdesk"/>
    <s v="Dial center"/>
    <s v="Closed"/>
    <s v="24-Sep-25: Option available to Choose Dates, daily, Weekly and Monthly But not Direct as Daily, Weekly, Monthly"/>
    <m/>
    <m/>
    <s v="Siva Kumar"/>
    <m/>
    <m/>
    <s v="COMPLETED &amp; APPROVED"/>
    <m/>
    <s v=" "/>
    <s v=" "/>
    <m/>
    <m/>
    <m/>
    <m/>
    <m/>
    <m/>
    <s v="NOCHelpdesk"/>
    <s v="Applications/Tools"/>
    <s v="CLOSED"/>
    <m/>
    <m/>
    <m/>
    <d v="2025-09-24T00:00:00"/>
    <s v="\\172.28.9.34\Artefacts_T-Fiber TNOC Tracker\HELPDESK\NOC38,39,40,41,42"/>
    <m/>
    <n v="1"/>
    <x v="1"/>
  </r>
  <r>
    <n v="2062"/>
    <s v="NOC380"/>
    <x v="2"/>
    <s v="NA"/>
    <m/>
    <s v="OSS"/>
    <s v="OSS"/>
    <s v="All Domain"/>
    <s v="OSS"/>
    <s v="CPU/RAM(&gt;80%) Weekly"/>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x v="2"/>
  </r>
  <r>
    <n v="2063"/>
    <s v="NOC381"/>
    <x v="2"/>
    <s v="NA"/>
    <m/>
    <s v="OSS"/>
    <s v="OSS"/>
    <s v="All Domain"/>
    <s v="OSS"/>
    <s v="CPU/RAM(&gt;80%) Monthly"/>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x v="2"/>
  </r>
  <r>
    <n v="2064"/>
    <s v="NOC382"/>
    <x v="2"/>
    <s v="NA"/>
    <m/>
    <s v="OSS"/>
    <s v="OSS"/>
    <s v="All Domain"/>
    <s v="OSS"/>
    <s v="CPU/RAM(% of Utilisation configurable)"/>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x v="2"/>
  </r>
  <r>
    <n v="2065"/>
    <s v="NOC383"/>
    <x v="2"/>
    <s v="NA"/>
    <m/>
    <s v="OSS"/>
    <s v="OSS"/>
    <s v="All Domain"/>
    <s v="OSS"/>
    <s v="CPU/RAM(Polling  Duration configurable)"/>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x v="2"/>
  </r>
  <r>
    <n v="2066"/>
    <s v="NOC384"/>
    <x v="2"/>
    <s v="NA"/>
    <m/>
    <s v="OSS"/>
    <s v="OSS"/>
    <s v="All Domain"/>
    <s v="OSS"/>
    <s v="CPU/RAM(&gt;80%)  (Selective from and to dates)"/>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x v="2"/>
  </r>
  <r>
    <n v="2067"/>
    <s v="NOC385"/>
    <x v="2"/>
    <s v="NA"/>
    <m/>
    <s v="OSS"/>
    <s v="OSS"/>
    <s v="All Domain"/>
    <s v="OSS"/>
    <s v="Incident/Alarm Notifciation via SMS, E-mail and Call, Whatsapp as per escalation Matrix  (Selective from and to dates)"/>
    <m/>
    <s v="Critical"/>
    <s v="Completed"/>
    <m/>
    <s v="HPSM"/>
    <s v="Incident Management"/>
    <m/>
    <s v="09-09-2025: SMS &amp; EMAIL is integrated. Whatsapp &amp; Call not feasible"/>
    <m/>
    <m/>
    <s v="Suresh Pawar"/>
    <m/>
    <m/>
    <s v="CLOSURE REVIEW PENDING "/>
    <s v=" "/>
    <s v=" "/>
    <s v=" "/>
    <m/>
    <m/>
    <m/>
    <m/>
    <m/>
    <m/>
    <s v="NOCAll Domain"/>
    <s v="Applications/Tools"/>
    <s v="OPEN"/>
    <s v="COMPLETED"/>
    <s v="09-09-2025: SMS &amp; EMAIL is integrated. Whatsapp &amp; Call not feasible-earlier it was present as there was no credit it was stopped"/>
    <m/>
    <m/>
    <m/>
    <m/>
    <n v="1"/>
    <x v="2"/>
  </r>
  <r>
    <n v="2068"/>
    <s v="NOC386"/>
    <x v="2"/>
    <s v="NA"/>
    <m/>
    <s v="OSS"/>
    <s v="OSS"/>
    <s v="All Domain"/>
    <s v="OSS"/>
    <s v="Node(POP) wise Availability Daily"/>
    <m/>
    <s v="Critical"/>
    <s v="Completed"/>
    <m/>
    <s v="HPSM"/>
    <s v="Incident Management"/>
    <m/>
    <m/>
    <m/>
    <m/>
    <s v="Suresh Pawar"/>
    <m/>
    <m/>
    <s v="CLOSURE REVIEW PENDING "/>
    <s v=" "/>
    <s v=" "/>
    <s v=" "/>
    <m/>
    <m/>
    <m/>
    <m/>
    <m/>
    <m/>
    <s v="NOCAll Domain"/>
    <s v="Applications/Tools"/>
    <s v="OPEN"/>
    <s v="COMPLETED"/>
    <n v="0"/>
    <m/>
    <m/>
    <m/>
    <m/>
    <n v="1"/>
    <x v="2"/>
  </r>
  <r>
    <n v="2069"/>
    <s v="NOC387"/>
    <x v="2"/>
    <s v="NA"/>
    <m/>
    <s v="OSS"/>
    <s v="OSS"/>
    <s v="All Domain"/>
    <s v="OSS"/>
    <s v="Node(POP) wise Availability Weekly"/>
    <m/>
    <s v="Critical"/>
    <s v="NOT_FEASIBLE"/>
    <m/>
    <s v="HPSM"/>
    <s v="Incident Management"/>
    <m/>
    <m/>
    <m/>
    <m/>
    <s v="Suresh Pawar"/>
    <m/>
    <s v="Open"/>
    <s v="Not Feasible "/>
    <s v=" "/>
    <s v=" "/>
    <s v=" "/>
    <m/>
    <m/>
    <m/>
    <m/>
    <m/>
    <m/>
    <s v="NOCAll Domain"/>
    <s v="Applications/Tools"/>
    <e v="#N/A"/>
    <s v="NOT-FEASIBLE"/>
    <n v="0"/>
    <m/>
    <m/>
    <e v="#N/A"/>
    <m/>
    <n v="1"/>
    <x v="0"/>
  </r>
  <r>
    <n v="2070"/>
    <s v="NOC388"/>
    <x v="2"/>
    <s v="NA"/>
    <m/>
    <s v="OSS"/>
    <s v="OSS"/>
    <s v="All Domain"/>
    <s v="OSS"/>
    <s v="Node(POP) wise Availability Monthly"/>
    <m/>
    <s v="Critical"/>
    <s v="Completed"/>
    <m/>
    <s v="HPSM"/>
    <s v="Incident Management"/>
    <m/>
    <m/>
    <m/>
    <m/>
    <s v="Suresh Pawar"/>
    <m/>
    <m/>
    <s v="CLOSURE REVIEW PENDING "/>
    <s v=" "/>
    <s v=" "/>
    <s v=" "/>
    <m/>
    <m/>
    <m/>
    <m/>
    <m/>
    <m/>
    <s v="NOCAll Domain"/>
    <s v="Applications/Tools"/>
    <s v="OPEN"/>
    <s v="COMPLETED"/>
    <n v="0"/>
    <m/>
    <m/>
    <m/>
    <m/>
    <n v="1"/>
    <x v="2"/>
  </r>
  <r>
    <n v="2071"/>
    <s v="NOC389"/>
    <x v="2"/>
    <s v="NA"/>
    <m/>
    <s v="OSS"/>
    <s v="OSS"/>
    <s v="All Domain"/>
    <s v="OSS"/>
    <s v="Node(POP) wise Availability  (Selective from and to dates)"/>
    <m/>
    <s v="Critical"/>
    <s v="NOT_FEASIBLE"/>
    <m/>
    <s v="HPSM"/>
    <s v="Incident Management"/>
    <m/>
    <m/>
    <m/>
    <m/>
    <s v="Suresh Pawar"/>
    <m/>
    <s v="Open"/>
    <s v="Not Feasible "/>
    <s v=" "/>
    <s v=" "/>
    <s v=" "/>
    <m/>
    <m/>
    <m/>
    <m/>
    <m/>
    <m/>
    <s v="NOCAll Domain"/>
    <s v="Applications/Tools"/>
    <e v="#N/A"/>
    <s v="NOT-FEASIBLE"/>
    <n v="0"/>
    <m/>
    <m/>
    <e v="#N/A"/>
    <m/>
    <n v="1"/>
    <x v="0"/>
  </r>
  <r>
    <n v="2072"/>
    <s v="NOC39"/>
    <x v="2"/>
    <s v="NA"/>
    <m/>
    <m/>
    <m/>
    <s v="Helpdesk"/>
    <s v="Help Desk"/>
    <s v="Help Desk managing and publishing KPI like Total I/O call, answereed call withing time frame etc. Daily"/>
    <m/>
    <s v="NON-Critical"/>
    <s v=" "/>
    <m/>
    <s v="Helpdesk"/>
    <s v="Dial center"/>
    <s v="Closed"/>
    <s v="24-Sep-25: Option available to Choose Dates, daily, Weekly and Monthly But not Direct as Daily, Weekly, Monthly"/>
    <m/>
    <m/>
    <s v="Siva Kumar"/>
    <m/>
    <m/>
    <s v="COMPLETED &amp; APPROVED"/>
    <s v=" "/>
    <s v=" "/>
    <s v=" "/>
    <m/>
    <m/>
    <m/>
    <m/>
    <m/>
    <m/>
    <s v="NOCHelpdesk"/>
    <s v="Applications/Tools"/>
    <s v="CLOSED"/>
    <m/>
    <m/>
    <m/>
    <d v="2025-09-24T00:00:00"/>
    <s v="\\172.28.9.34\Artefacts_T-Fiber TNOC Tracker\HELPDESK\NOC38,39,40,41,42"/>
    <m/>
    <n v="1"/>
    <x v="1"/>
  </r>
  <r>
    <n v="2073"/>
    <s v="NOC390"/>
    <x v="2"/>
    <s v="NA"/>
    <m/>
    <s v="OSS"/>
    <s v="OSS"/>
    <s v="All Domain"/>
    <s v="OSS"/>
    <s v="Equipment wise Availability Daily"/>
    <m/>
    <s v="Critical"/>
    <s v="Completed"/>
    <m/>
    <s v="HPSM"/>
    <s v="Incident Management"/>
    <m/>
    <m/>
    <m/>
    <m/>
    <s v="Suresh Pawar"/>
    <m/>
    <m/>
    <s v="CLOSURE REVIEW PENDING "/>
    <s v=" "/>
    <s v=" "/>
    <s v=" "/>
    <m/>
    <m/>
    <m/>
    <m/>
    <m/>
    <m/>
    <s v="NOCAll Domain"/>
    <s v="Applications/Tools"/>
    <s v="OPEN"/>
    <s v="COMPLETED"/>
    <n v="0"/>
    <m/>
    <m/>
    <m/>
    <m/>
    <n v="1"/>
    <x v="2"/>
  </r>
  <r>
    <n v="2074"/>
    <s v="NOC391"/>
    <x v="2"/>
    <s v="NA"/>
    <m/>
    <s v="OSS"/>
    <s v="OSS"/>
    <s v="All Domain"/>
    <s v="OSS"/>
    <s v="Equipment wise Availability Weekly"/>
    <m/>
    <s v="Critical"/>
    <s v="NOT_FEASIBLE"/>
    <m/>
    <s v="HPSM"/>
    <s v="Incident Management"/>
    <m/>
    <m/>
    <m/>
    <m/>
    <s v="Suresh Pawar"/>
    <m/>
    <s v="Open"/>
    <s v="Not Feasible "/>
    <s v=" "/>
    <s v=" "/>
    <s v=" "/>
    <m/>
    <m/>
    <m/>
    <m/>
    <m/>
    <m/>
    <s v="NOCAll Domain"/>
    <s v="Applications/Tools"/>
    <e v="#N/A"/>
    <s v="NOT-FEASIBLE"/>
    <n v="0"/>
    <m/>
    <m/>
    <e v="#N/A"/>
    <m/>
    <n v="1"/>
    <x v="0"/>
  </r>
  <r>
    <n v="2075"/>
    <s v="NOC392"/>
    <x v="2"/>
    <s v="NA"/>
    <m/>
    <s v="OSS"/>
    <s v="OSS"/>
    <s v="All Domain"/>
    <s v="OSS"/>
    <s v="Equipment wise Availability Monthly"/>
    <m/>
    <s v="Critical"/>
    <s v="Completed"/>
    <m/>
    <s v="HPSM"/>
    <s v="Incident Management"/>
    <m/>
    <m/>
    <m/>
    <m/>
    <s v="Suresh Pawar"/>
    <m/>
    <m/>
    <s v="CLOSURE REVIEW PENDING "/>
    <s v=" "/>
    <s v=" "/>
    <s v=" "/>
    <m/>
    <m/>
    <m/>
    <m/>
    <m/>
    <m/>
    <s v="NOCAll Domain"/>
    <s v="Applications/Tools"/>
    <s v="OPEN"/>
    <s v="COMPLETED"/>
    <s v="for DWDN no monthly report inUOC"/>
    <m/>
    <m/>
    <m/>
    <m/>
    <n v="1"/>
    <x v="2"/>
  </r>
  <r>
    <n v="2076"/>
    <s v="NOC393"/>
    <x v="2"/>
    <s v="NA"/>
    <m/>
    <s v="OSS"/>
    <s v="OSS"/>
    <s v="All Domain"/>
    <s v="OSS"/>
    <s v="Equipment wise Availability  (Selective from and to dates)"/>
    <m/>
    <s v="Critical"/>
    <s v="NOT_FEASIBLE"/>
    <m/>
    <s v="HPSM"/>
    <s v="Incident Management"/>
    <m/>
    <m/>
    <m/>
    <m/>
    <s v="Suresh Pawar"/>
    <m/>
    <s v="Open"/>
    <s v="Not Feasible "/>
    <s v=" "/>
    <s v=" "/>
    <s v=" "/>
    <m/>
    <m/>
    <m/>
    <m/>
    <m/>
    <m/>
    <s v="NOCAll Domain"/>
    <s v="Applications/Tools"/>
    <e v="#N/A"/>
    <s v="NOT-FEASIBLE"/>
    <n v="0"/>
    <m/>
    <m/>
    <e v="#N/A"/>
    <m/>
    <n v="1"/>
    <x v="0"/>
  </r>
  <r>
    <n v="2077"/>
    <s v="NOC394"/>
    <x v="2"/>
    <s v="NA"/>
    <m/>
    <s v="OSS"/>
    <s v="OSS"/>
    <s v="All Domain"/>
    <s v="OSS"/>
    <s v="Link wise Uptime Daily"/>
    <m/>
    <s v="Critical"/>
    <s v="Completed"/>
    <m/>
    <s v="HPSM"/>
    <s v="Incident Management"/>
    <m/>
    <m/>
    <m/>
    <m/>
    <s v="Suresh Pawar"/>
    <m/>
    <m/>
    <s v="CLOSURE REVIEW PENDING "/>
    <s v=" "/>
    <s v=" "/>
    <s v=" "/>
    <m/>
    <m/>
    <m/>
    <m/>
    <m/>
    <m/>
    <s v="NOCAll Domain"/>
    <s v="Applications/Tools"/>
    <s v="OPEN"/>
    <s v="COMPLETED"/>
    <n v="0"/>
    <m/>
    <m/>
    <m/>
    <m/>
    <n v="1"/>
    <x v="2"/>
  </r>
  <r>
    <n v="2078"/>
    <s v="NOC395"/>
    <x v="2"/>
    <s v="NA"/>
    <m/>
    <s v="OSS"/>
    <s v="OSS"/>
    <s v="All Domain"/>
    <s v="OSS"/>
    <s v="Link wise Uptime Weekly"/>
    <m/>
    <s v="Critical"/>
    <s v="NOT_FEASIBLE"/>
    <m/>
    <s v="HPSM"/>
    <s v="Incident Management"/>
    <m/>
    <m/>
    <m/>
    <m/>
    <s v="Suresh Pawar"/>
    <m/>
    <s v="Open"/>
    <s v="Not Feasible "/>
    <s v=" "/>
    <s v=" "/>
    <s v=" "/>
    <m/>
    <m/>
    <m/>
    <m/>
    <m/>
    <m/>
    <s v="NOCAll Domain"/>
    <s v="Applications/Tools"/>
    <e v="#N/A"/>
    <s v="NOT-FEASIBLE"/>
    <n v="0"/>
    <m/>
    <m/>
    <e v="#N/A"/>
    <m/>
    <n v="1"/>
    <x v="0"/>
  </r>
  <r>
    <n v="2079"/>
    <s v="NOC396"/>
    <x v="2"/>
    <s v="NA"/>
    <m/>
    <s v="OSS"/>
    <s v="OSS"/>
    <s v="All Domain"/>
    <s v="OSS"/>
    <s v="Link wise Uptime Monthly"/>
    <m/>
    <s v="Critical"/>
    <s v="Completed"/>
    <m/>
    <s v="HPSM"/>
    <s v="Incident Management"/>
    <m/>
    <m/>
    <m/>
    <m/>
    <s v="Suresh Pawar"/>
    <m/>
    <m/>
    <s v="CLOSURE REVIEW PENDING "/>
    <s v=" "/>
    <s v=" "/>
    <s v=" "/>
    <m/>
    <m/>
    <m/>
    <m/>
    <m/>
    <m/>
    <s v="NOCAll Domain"/>
    <s v="Applications/Tools"/>
    <s v="OPEN"/>
    <s v="COMPLETED"/>
    <n v="0"/>
    <m/>
    <m/>
    <m/>
    <m/>
    <n v="1"/>
    <x v="2"/>
  </r>
  <r>
    <n v="2080"/>
    <s v="NOC397"/>
    <x v="2"/>
    <s v="NA"/>
    <m/>
    <s v="OSS"/>
    <s v="OSS"/>
    <s v="All Domain"/>
    <s v="OSS"/>
    <s v="Link wise Uptime  (Selective from and to dates)"/>
    <m/>
    <s v="Critical"/>
    <s v="NOT_FEASIBLE"/>
    <m/>
    <s v="HPSM"/>
    <s v="Incident Management"/>
    <m/>
    <m/>
    <m/>
    <m/>
    <s v="Suresh Pawar"/>
    <m/>
    <s v="Open"/>
    <s v="Not Feasible "/>
    <s v=" "/>
    <s v=" "/>
    <s v=" "/>
    <m/>
    <m/>
    <m/>
    <m/>
    <m/>
    <m/>
    <s v="NOCAll Domain"/>
    <s v="Applications/Tools"/>
    <e v="#N/A"/>
    <s v="NOT-FEASIBLE"/>
    <n v="0"/>
    <m/>
    <m/>
    <e v="#N/A"/>
    <m/>
    <n v="1"/>
    <x v="0"/>
  </r>
  <r>
    <n v="2081"/>
    <s v="NOC398"/>
    <x v="2"/>
    <s v="NA"/>
    <m/>
    <s v="OSS"/>
    <s v="OSS"/>
    <s v="All Domain"/>
    <s v="OSS"/>
    <s v="Link wise MTTR Daily"/>
    <m/>
    <s v="Critical"/>
    <s v="Open"/>
    <m/>
    <s v="HPSM"/>
    <s v="Incident Management"/>
    <m/>
    <m/>
    <m/>
    <m/>
    <s v="Suresh Pawar"/>
    <m/>
    <s v="Open"/>
    <s v="Open"/>
    <s v=" "/>
    <s v=" "/>
    <s v=" "/>
    <m/>
    <m/>
    <m/>
    <m/>
    <m/>
    <m/>
    <s v="NOCAll Domain"/>
    <s v="Applications/Tools"/>
    <s v="OPEN"/>
    <s v="WIP"/>
    <n v="0"/>
    <m/>
    <m/>
    <e v="#N/A"/>
    <m/>
    <n v="1"/>
    <x v="0"/>
  </r>
  <r>
    <n v="2082"/>
    <s v="NOC399"/>
    <x v="2"/>
    <s v="NA"/>
    <m/>
    <s v="OSS"/>
    <s v="OSS"/>
    <s v="All Domain"/>
    <s v="OSS"/>
    <s v="Link wise MTTR Weekly"/>
    <m/>
    <s v="Critical"/>
    <s v="Open"/>
    <m/>
    <s v="HPSM"/>
    <s v="Incident Management"/>
    <m/>
    <m/>
    <m/>
    <m/>
    <s v="Suresh Pawar"/>
    <m/>
    <s v="Open"/>
    <s v="Open"/>
    <s v=" "/>
    <s v=" "/>
    <s v=" "/>
    <m/>
    <m/>
    <m/>
    <m/>
    <m/>
    <m/>
    <s v="NOCAll Domain"/>
    <s v="Applications/Tools"/>
    <s v="OPEN"/>
    <s v="WIP"/>
    <n v="0"/>
    <m/>
    <m/>
    <e v="#N/A"/>
    <m/>
    <n v="1"/>
    <x v="0"/>
  </r>
  <r>
    <n v="2083"/>
    <s v="NOC4"/>
    <x v="2"/>
    <s v="NA"/>
    <m/>
    <s v="OSS"/>
    <s v="OSS"/>
    <s v="OSS"/>
    <s v="DC"/>
    <s v="DC Active Infra uptime &amp; SLA Custom(Selective from and to dates)"/>
    <m/>
    <s v="Critical"/>
    <s v=" "/>
    <m/>
    <s v="HPSM"/>
    <s v="Incident Management"/>
    <m/>
    <m/>
    <m/>
    <m/>
    <s v="Suresh Pawar"/>
    <m/>
    <s v="Open"/>
    <s v="Open"/>
    <s v=" "/>
    <s v=" "/>
    <s v=" "/>
    <m/>
    <m/>
    <m/>
    <m/>
    <m/>
    <m/>
    <s v="NOCOSS"/>
    <s v="Applications/Tools"/>
    <s v="OPEN"/>
    <s v="OPEN"/>
    <n v="0"/>
    <m/>
    <m/>
    <e v="#N/A"/>
    <m/>
    <n v="1"/>
    <x v="0"/>
  </r>
  <r>
    <n v="2084"/>
    <s v="NOC40"/>
    <x v="2"/>
    <s v="NA"/>
    <m/>
    <m/>
    <m/>
    <s v="Helpdesk"/>
    <s v="Help Desk"/>
    <s v="Help Desk managing and publishing KPI like Total I/O call, answereed call withing time frame etc. Weekly"/>
    <m/>
    <s v="NON-Critical"/>
    <s v=" "/>
    <m/>
    <s v="Helpdesk"/>
    <s v="Dial center"/>
    <s v="Closed"/>
    <s v="24-Sep-25: Option available to Choose Dates, daily, Weekly and Monthly But not Direct as Daily, Weekly, Monthly"/>
    <m/>
    <m/>
    <s v="Siva Kumar"/>
    <m/>
    <m/>
    <s v="COMPLETED &amp; APPROVED"/>
    <s v=" "/>
    <s v=" "/>
    <s v=" "/>
    <m/>
    <m/>
    <m/>
    <m/>
    <m/>
    <m/>
    <s v="NOCHelpdesk"/>
    <s v="Applications/Tools"/>
    <s v="CLOSED"/>
    <m/>
    <m/>
    <m/>
    <d v="2025-09-24T00:00:00"/>
    <s v="\\172.28.9.34\Artefacts_T-Fiber TNOC Tracker\HELPDESK\NOC38,39,40,41,42"/>
    <m/>
    <n v="1"/>
    <x v="1"/>
  </r>
  <r>
    <n v="2085"/>
    <s v="NOC400"/>
    <x v="2"/>
    <s v="NA"/>
    <m/>
    <s v="OSS"/>
    <s v="OSS"/>
    <s v="All Domain"/>
    <s v="OSS"/>
    <s v="Link wise MTTR Monthly"/>
    <m/>
    <s v="Critical"/>
    <s v="Open"/>
    <m/>
    <s v="HPSM"/>
    <s v="Incident Management"/>
    <m/>
    <m/>
    <m/>
    <m/>
    <s v="Suresh Pawar"/>
    <m/>
    <s v="Open"/>
    <s v="Open"/>
    <s v=" "/>
    <s v=" "/>
    <s v=" "/>
    <m/>
    <m/>
    <m/>
    <m/>
    <m/>
    <m/>
    <s v="NOCAll Domain"/>
    <s v="Applications/Tools"/>
    <s v="OPEN"/>
    <s v="WIP"/>
    <n v="0"/>
    <m/>
    <m/>
    <e v="#N/A"/>
    <m/>
    <n v="1"/>
    <x v="0"/>
  </r>
  <r>
    <n v="2086"/>
    <s v="NOC401"/>
    <x v="2"/>
    <s v="NA"/>
    <m/>
    <s v="OSS"/>
    <s v="OSS"/>
    <s v="All Domain"/>
    <s v="OSS"/>
    <s v="Link wise MTTR  (Selective from and to dates)"/>
    <m/>
    <s v="Critical"/>
    <s v="NOT_FEASIBLE"/>
    <m/>
    <s v="HPSM"/>
    <s v="Incident Management"/>
    <m/>
    <m/>
    <m/>
    <m/>
    <s v="Suresh Pawar"/>
    <m/>
    <m/>
    <s v="CLOSURE REVIEW PENDING "/>
    <s v=" "/>
    <s v=" "/>
    <s v=" "/>
    <m/>
    <m/>
    <m/>
    <m/>
    <m/>
    <m/>
    <s v="NOCAll Domain"/>
    <s v="Applications/Tools"/>
    <e v="#N/A"/>
    <s v="COMPLETED"/>
    <n v="0"/>
    <m/>
    <m/>
    <e v="#N/A"/>
    <m/>
    <n v="1"/>
    <x v="2"/>
  </r>
  <r>
    <n v="2087"/>
    <s v="NOC402"/>
    <x v="2"/>
    <s v="NA"/>
    <m/>
    <s v="OSS"/>
    <s v="OSS"/>
    <s v="OSS"/>
    <s v="DC and Field IPMPLS"/>
    <s v="IPSLA  Daily(Packet Drops, Latency, Jitter, ect..)"/>
    <m/>
    <s v="Critical"/>
    <s v="Completed"/>
    <m/>
    <s v="NNMI"/>
    <s v="NPS"/>
    <m/>
    <m/>
    <m/>
    <m/>
    <s v="Suresh Pawar"/>
    <m/>
    <m/>
    <s v="CLOSURE REVIEW PENDING "/>
    <s v=" "/>
    <s v=" "/>
    <s v=" "/>
    <m/>
    <m/>
    <m/>
    <m/>
    <m/>
    <m/>
    <s v="NOCOSS"/>
    <s v="Applications/Tools"/>
    <s v="OPEN"/>
    <s v="COMPLETED"/>
    <n v="0"/>
    <m/>
    <m/>
    <m/>
    <m/>
    <n v="1"/>
    <x v="2"/>
  </r>
  <r>
    <n v="2088"/>
    <s v="NOC403"/>
    <x v="2"/>
    <s v="NA"/>
    <m/>
    <s v="OSS"/>
    <s v="OSS"/>
    <s v="OSS"/>
    <s v="DC and Field IPMPLS"/>
    <s v="IPSLA  Weekly(Packet drops, latency, jitter, etc..)"/>
    <m/>
    <s v="Critical"/>
    <s v="Completed"/>
    <m/>
    <s v="NNMI"/>
    <s v="NPS"/>
    <m/>
    <m/>
    <m/>
    <m/>
    <s v="Suresh Pawar"/>
    <m/>
    <m/>
    <s v="CLOSURE REVIEW PENDING "/>
    <s v=" "/>
    <s v=" "/>
    <s v=" "/>
    <m/>
    <m/>
    <m/>
    <m/>
    <m/>
    <m/>
    <s v="NOCOSS"/>
    <s v="Applications/Tools"/>
    <s v="OPEN"/>
    <s v="COMPLETED"/>
    <n v="0"/>
    <m/>
    <m/>
    <m/>
    <m/>
    <n v="1"/>
    <x v="2"/>
  </r>
  <r>
    <n v="2089"/>
    <s v="NOC404"/>
    <x v="2"/>
    <s v="NA"/>
    <m/>
    <s v="OSS"/>
    <s v="OSS"/>
    <s v="OSS"/>
    <s v="DC and Field IPMPLS"/>
    <s v="IPSLA  Monthly (Packet drops, latency, jitter, etc..)"/>
    <m/>
    <s v="Critical"/>
    <s v="Completed"/>
    <m/>
    <s v="NNMI"/>
    <s v="NPS"/>
    <m/>
    <m/>
    <m/>
    <m/>
    <s v="Suresh Pawar"/>
    <m/>
    <m/>
    <s v="CLOSURE REVIEW PENDING "/>
    <s v=" "/>
    <s v=" "/>
    <s v=" "/>
    <m/>
    <m/>
    <m/>
    <m/>
    <m/>
    <m/>
    <s v="NOCOSS"/>
    <s v="Applications/Tools"/>
    <s v="OPEN"/>
    <s v="COMPLETED"/>
    <n v="0"/>
    <m/>
    <m/>
    <m/>
    <m/>
    <n v="1"/>
    <x v="2"/>
  </r>
  <r>
    <n v="2090"/>
    <s v="NOC405"/>
    <x v="2"/>
    <s v="NA"/>
    <m/>
    <s v="OSS"/>
    <s v="OSS"/>
    <s v="OSS"/>
    <s v="DC and Field IPMPLS"/>
    <s v="IPSLA   (Selective from and to dates)(Packet drops, latency, jitter, etc..)"/>
    <m/>
    <s v="Critical"/>
    <s v="Completed"/>
    <m/>
    <s v="NNMI"/>
    <s v="NPS"/>
    <m/>
    <m/>
    <m/>
    <m/>
    <s v="Suresh Pawar"/>
    <m/>
    <m/>
    <s v="CLOSURE REVIEW PENDING "/>
    <s v=" "/>
    <s v=" "/>
    <s v=" "/>
    <m/>
    <m/>
    <m/>
    <m/>
    <m/>
    <m/>
    <s v="NOCOSS"/>
    <s v="Applications/Tools"/>
    <s v="OPEN"/>
    <s v="COMPLETED"/>
    <n v="0"/>
    <m/>
    <m/>
    <m/>
    <m/>
    <n v="1"/>
    <x v="2"/>
  </r>
  <r>
    <n v="2091"/>
    <s v="NOC406"/>
    <x v="2"/>
    <s v="NA"/>
    <m/>
    <s v="OSS"/>
    <s v="OSS"/>
    <s v="OSS"/>
    <s v="DC and Field IPMPLS"/>
    <s v="IPSLA   (Packet drops to be configurable and existing  &gt;1% to be reported in Dashboard"/>
    <m/>
    <s v="Critical"/>
    <s v="Completed"/>
    <m/>
    <s v="NNMI"/>
    <s v="NPS"/>
    <m/>
    <m/>
    <m/>
    <m/>
    <s v="Suresh Pawar"/>
    <m/>
    <m/>
    <s v="CLOSURE REVIEW PENDING "/>
    <s v=" "/>
    <s v=" "/>
    <s v=" "/>
    <m/>
    <m/>
    <m/>
    <m/>
    <m/>
    <m/>
    <s v="NOCOSS"/>
    <s v="Applications/Tools"/>
    <s v="OPEN"/>
    <s v="COMPLETED"/>
    <s v="To be checked"/>
    <m/>
    <m/>
    <m/>
    <m/>
    <n v="1"/>
    <x v="2"/>
  </r>
  <r>
    <n v="2092"/>
    <s v="NOC407"/>
    <x v="2"/>
    <s v="NA"/>
    <m/>
    <s v="OSS"/>
    <s v="OSS"/>
    <s v="OSS"/>
    <s v="DC and Field IPMPLS"/>
    <s v="IPSLA   (Latency to be configurable and existing  &gt;10ms to be reported in Dashboard"/>
    <m/>
    <s v="Critical"/>
    <s v="Completed"/>
    <m/>
    <s v="NNMI"/>
    <s v="NPS"/>
    <m/>
    <m/>
    <m/>
    <m/>
    <s v="Suresh Pawar"/>
    <m/>
    <m/>
    <s v="CLOSURE REVIEW PENDING "/>
    <s v=" "/>
    <s v=" "/>
    <s v=" "/>
    <m/>
    <m/>
    <m/>
    <m/>
    <m/>
    <m/>
    <s v="NOCOSS"/>
    <s v="Applications/Tools"/>
    <s v="OPEN"/>
    <s v="COMPLETED"/>
    <s v="To be checked"/>
    <m/>
    <m/>
    <m/>
    <m/>
    <n v="1"/>
    <x v="2"/>
  </r>
  <r>
    <n v="2093"/>
    <s v="NOC408"/>
    <x v="2"/>
    <s v="NA"/>
    <m/>
    <s v="OSS"/>
    <s v="OSS"/>
    <s v="OSS"/>
    <s v="DC and Field IPMPLS"/>
    <s v="IPSLA   (Jitter to be configurable and existing  &gt;30ms to be reported in Dashboard"/>
    <m/>
    <s v="Critical"/>
    <s v="Completed"/>
    <m/>
    <s v="NNMI"/>
    <s v="NPS"/>
    <m/>
    <m/>
    <m/>
    <m/>
    <s v="Suresh Pawar"/>
    <m/>
    <m/>
    <s v="CLOSURE REVIEW PENDING "/>
    <s v=" "/>
    <s v=" "/>
    <s v=" "/>
    <m/>
    <m/>
    <m/>
    <m/>
    <m/>
    <m/>
    <s v="NOCOSS"/>
    <s v="Applications/Tools"/>
    <s v="OPEN"/>
    <s v="COMPLETED"/>
    <s v="To be checked"/>
    <m/>
    <m/>
    <m/>
    <m/>
    <n v="1"/>
    <x v="2"/>
  </r>
  <r>
    <n v="2094"/>
    <s v="NOC409"/>
    <x v="2"/>
    <s v="NA"/>
    <m/>
    <s v="OSS"/>
    <s v="OSS"/>
    <s v="OSS"/>
    <s v="DC and Field IPMPLS"/>
    <s v="Traffic Utilisation covering All QoS Partameters Daily"/>
    <m/>
    <s v="Critical"/>
    <s v="Open"/>
    <m/>
    <s v="NNMI"/>
    <s v="NPS"/>
    <m/>
    <s v="09-09-2025: Need to discuss with OT"/>
    <m/>
    <m/>
    <s v="Suresh Pawar"/>
    <m/>
    <s v="Open"/>
    <s v="Open"/>
    <s v=" "/>
    <s v=" "/>
    <s v=" "/>
    <m/>
    <m/>
    <m/>
    <m/>
    <m/>
    <m/>
    <s v="NOCOSS"/>
    <s v="Applications/Tools"/>
    <s v="OPEN"/>
    <s v="OPEN"/>
    <s v="09-09-2025: Need to discuss with OT"/>
    <m/>
    <m/>
    <e v="#N/A"/>
    <m/>
    <n v="1"/>
    <x v="0"/>
  </r>
  <r>
    <n v="2095"/>
    <s v="NOC41"/>
    <x v="2"/>
    <s v="NA"/>
    <m/>
    <m/>
    <m/>
    <s v="Helpdesk"/>
    <s v="Help Desk"/>
    <s v="Help Desk managing and publishing KPI like Total I/O call, answereed call withing time frame etc. Monthly"/>
    <m/>
    <s v="NON-Critical"/>
    <s v=" "/>
    <m/>
    <s v="Helpdesk"/>
    <s v="Dial center"/>
    <s v="Closed"/>
    <s v="24-Sep-25: Option available to Choose Dates, daily, Weekly and Monthly But not Direct as Daily, Weekly, Monthly"/>
    <m/>
    <m/>
    <s v="Siva Kumar"/>
    <m/>
    <m/>
    <s v="COMPLETED &amp; APPROVED"/>
    <s v=" "/>
    <s v=" "/>
    <s v=" "/>
    <m/>
    <m/>
    <m/>
    <m/>
    <m/>
    <m/>
    <s v="NOCHelpdesk"/>
    <s v="Applications/Tools"/>
    <s v="CLOSED"/>
    <m/>
    <m/>
    <m/>
    <d v="2025-09-24T00:00:00"/>
    <s v="\\172.28.9.34\Artefacts_T-Fiber TNOC Tracker\HELPDESK\NOC38,39,40,41,42"/>
    <m/>
    <n v="1"/>
    <x v="1"/>
  </r>
  <r>
    <n v="2096"/>
    <s v="NOC410"/>
    <x v="2"/>
    <s v="NA"/>
    <m/>
    <s v="OSS"/>
    <s v="OSS"/>
    <s v="OSS"/>
    <s v="DC and Field IPMPLS"/>
    <s v="Traffic Utilisation covering All QoS Partameters Weekly"/>
    <m/>
    <s v="Critical"/>
    <s v="Open"/>
    <m/>
    <s v="NNMI"/>
    <s v="NPS"/>
    <m/>
    <s v="09-09-2025: Need to discuss with OT"/>
    <m/>
    <m/>
    <s v="Suresh Pawar"/>
    <m/>
    <s v="Open"/>
    <s v="Open"/>
    <s v=" "/>
    <s v=" "/>
    <s v=" "/>
    <m/>
    <m/>
    <m/>
    <m/>
    <m/>
    <m/>
    <s v="NOCOSS"/>
    <s v="Applications/Tools"/>
    <s v="OPEN"/>
    <s v="OPEN"/>
    <s v="09-09-2025: Need to discuss with OT"/>
    <m/>
    <m/>
    <e v="#N/A"/>
    <m/>
    <n v="1"/>
    <x v="0"/>
  </r>
  <r>
    <n v="2097"/>
    <s v="NOC411"/>
    <x v="2"/>
    <s v="NA"/>
    <m/>
    <s v="OSS"/>
    <s v="OSS"/>
    <s v="OSS"/>
    <s v="DC and Field IPMPLS"/>
    <s v="Traffic Utilisation covering All QoS Partameters Monthly"/>
    <m/>
    <s v="Critical"/>
    <s v="Open"/>
    <m/>
    <s v="NNMI"/>
    <s v="NPS"/>
    <m/>
    <s v="09-09-2025: Need to discuss with OT"/>
    <m/>
    <m/>
    <s v="Suresh Pawar"/>
    <m/>
    <s v="Open"/>
    <s v="Open"/>
    <s v=" "/>
    <s v=" "/>
    <s v=" "/>
    <m/>
    <m/>
    <m/>
    <m/>
    <m/>
    <m/>
    <s v="NOCOSS"/>
    <s v="Applications/Tools"/>
    <s v="OPEN"/>
    <s v="OPEN"/>
    <s v="09-09-2025: Need to discuss with OT"/>
    <m/>
    <m/>
    <e v="#N/A"/>
    <m/>
    <n v="1"/>
    <x v="0"/>
  </r>
  <r>
    <n v="2098"/>
    <s v="NOC412"/>
    <x v="2"/>
    <s v="NA"/>
    <m/>
    <s v="OSS"/>
    <s v="OSS"/>
    <s v="OSS"/>
    <s v="DC and Field IPMPLS"/>
    <s v="Traffic Utilisation covering All QoS Partameters  (Selective from and to dates)"/>
    <m/>
    <s v="Critical"/>
    <s v="Open"/>
    <m/>
    <s v="NNMI"/>
    <s v="NPS"/>
    <m/>
    <s v="09-09-2025: Need to discuss with OT"/>
    <m/>
    <m/>
    <s v="Suresh Pawar"/>
    <m/>
    <s v="Open"/>
    <s v="Open"/>
    <s v=" "/>
    <s v=" "/>
    <s v=" "/>
    <m/>
    <m/>
    <m/>
    <m/>
    <m/>
    <m/>
    <s v="NOCOSS"/>
    <s v="Applications/Tools"/>
    <s v="OPEN"/>
    <s v="OPEN"/>
    <s v="09-09-2025: Need to discuss with OT"/>
    <m/>
    <m/>
    <e v="#N/A"/>
    <m/>
    <n v="1"/>
    <x v="0"/>
  </r>
  <r>
    <n v="2099"/>
    <s v="NOC413"/>
    <x v="2"/>
    <s v="NA"/>
    <m/>
    <s v="OSS"/>
    <s v="OSS"/>
    <s v="OSS"/>
    <s v="BBNL Reports"/>
    <s v="Block and GP Status  Daily"/>
    <m/>
    <s v="Critical"/>
    <s v="Completed"/>
    <m/>
    <s v="HPSM"/>
    <s v="Incident Management"/>
    <m/>
    <m/>
    <m/>
    <m/>
    <s v="Suresh Pawar"/>
    <m/>
    <m/>
    <s v="CLOSURE REVIEW PENDING "/>
    <s v=" "/>
    <s v=" "/>
    <s v=" "/>
    <m/>
    <m/>
    <m/>
    <m/>
    <m/>
    <m/>
    <s v="NOCOSS"/>
    <s v="Applications/Tools"/>
    <s v="OPEN"/>
    <s v="COMPLETED"/>
    <n v="0"/>
    <m/>
    <m/>
    <m/>
    <m/>
    <n v="1"/>
    <x v="2"/>
  </r>
  <r>
    <n v="2100"/>
    <s v="NOC414"/>
    <x v="2"/>
    <s v="NA"/>
    <m/>
    <s v="OSS"/>
    <s v="OSS"/>
    <s v="OSS"/>
    <s v="BBNL Reports"/>
    <s v="Block and GP Status  Weekly"/>
    <m/>
    <s v="Critical"/>
    <s v="NOT_FEASIBLE"/>
    <m/>
    <s v="HPSM"/>
    <s v="Incident Management"/>
    <m/>
    <m/>
    <m/>
    <m/>
    <s v="Suresh Pawar"/>
    <m/>
    <s v="Open"/>
    <s v="Not Feasible "/>
    <s v=" "/>
    <s v=" "/>
    <s v=" "/>
    <m/>
    <m/>
    <m/>
    <m/>
    <m/>
    <m/>
    <s v="NOCOSS"/>
    <s v="Applications/Tools"/>
    <e v="#N/A"/>
    <s v="Not Required to BBNL"/>
    <s v="11-Oct-25: BBNL do not ask weekly hence it is not delivered"/>
    <m/>
    <m/>
    <e v="#N/A"/>
    <m/>
    <n v="1"/>
    <x v="0"/>
  </r>
  <r>
    <n v="2101"/>
    <s v="NOC415"/>
    <x v="2"/>
    <s v="NA"/>
    <m/>
    <s v="OSS"/>
    <s v="OSS"/>
    <s v="OSS"/>
    <s v="BBNL Reports"/>
    <s v="Block and GP Status  Monthly"/>
    <m/>
    <s v="Critical"/>
    <s v="Completed"/>
    <m/>
    <s v="HPSM"/>
    <s v="Incident Management"/>
    <m/>
    <m/>
    <m/>
    <m/>
    <s v="Suresh Pawar"/>
    <m/>
    <m/>
    <s v="CLOSURE REVIEW PENDING "/>
    <s v=" "/>
    <s v=" "/>
    <s v=" "/>
    <m/>
    <m/>
    <m/>
    <m/>
    <m/>
    <m/>
    <s v="NOCOSS"/>
    <s v="Applications/Tools"/>
    <s v="OPEN"/>
    <s v="COMPLETED"/>
    <n v="0"/>
    <m/>
    <m/>
    <m/>
    <m/>
    <n v="1"/>
    <x v="2"/>
  </r>
  <r>
    <n v="2102"/>
    <s v="NOC416"/>
    <x v="2"/>
    <s v="NA"/>
    <m/>
    <s v="OSS"/>
    <s v="OSS"/>
    <s v="OSS"/>
    <s v="BBNL Reports"/>
    <s v="Block and GP Status   (Selective from and to dates)"/>
    <m/>
    <s v="Critical"/>
    <s v="NOT_FEASIBLE"/>
    <m/>
    <s v="HPSM"/>
    <s v="Incident Management"/>
    <m/>
    <m/>
    <m/>
    <m/>
    <s v="Suresh Pawar"/>
    <m/>
    <s v="Open"/>
    <s v="Not Feasible "/>
    <s v=" "/>
    <s v=" "/>
    <s v=" "/>
    <m/>
    <m/>
    <m/>
    <m/>
    <m/>
    <m/>
    <s v="NOCOSS"/>
    <s v="Applications/Tools"/>
    <e v="#N/A"/>
    <s v="Not Required to BBNL"/>
    <s v="11-Oct-25: BBNL do not ask Selective from and to dates hence it is not delivered"/>
    <m/>
    <m/>
    <e v="#N/A"/>
    <m/>
    <n v="1"/>
    <x v="0"/>
  </r>
  <r>
    <n v="2103"/>
    <s v="NOC417"/>
    <x v="2"/>
    <s v="NA"/>
    <m/>
    <s v="OSS"/>
    <s v="OSS"/>
    <s v="OSS"/>
    <s v="BBNL Reports"/>
    <s v="Block and GP Availability Daily"/>
    <m/>
    <s v="Critical"/>
    <s v="Completed"/>
    <m/>
    <s v="HPSM"/>
    <s v="Incident Management"/>
    <m/>
    <m/>
    <m/>
    <m/>
    <s v="Suresh Pawar"/>
    <m/>
    <m/>
    <s v="CLOSURE REVIEW PENDING "/>
    <s v=" "/>
    <s v=" "/>
    <s v=" "/>
    <m/>
    <m/>
    <m/>
    <m/>
    <m/>
    <m/>
    <s v="NOCOSS"/>
    <s v="Applications/Tools"/>
    <s v="OPEN"/>
    <s v="COMPLETED"/>
    <n v="0"/>
    <m/>
    <m/>
    <m/>
    <m/>
    <n v="1"/>
    <x v="2"/>
  </r>
  <r>
    <n v="2104"/>
    <s v="NOC418"/>
    <x v="2"/>
    <s v="NA"/>
    <m/>
    <s v="OSS"/>
    <s v="OSS"/>
    <s v="OSS"/>
    <s v="BBNL Reports"/>
    <s v="Block and GP Availability Weekly"/>
    <m/>
    <s v="Critical"/>
    <s v="NOT_FEASIBLE"/>
    <m/>
    <s v="HPSM"/>
    <s v="Incident Management"/>
    <m/>
    <m/>
    <m/>
    <m/>
    <s v="Suresh Pawar"/>
    <m/>
    <s v="Open"/>
    <s v="Not Feasible "/>
    <s v=" "/>
    <s v=" "/>
    <s v=" "/>
    <m/>
    <m/>
    <m/>
    <m/>
    <m/>
    <m/>
    <s v="NOCOSS"/>
    <s v="Applications/Tools"/>
    <e v="#N/A"/>
    <s v="Not Required to BBNL"/>
    <s v="11-Oct-25: BBNL do not ask weekly hence it is not delivered"/>
    <m/>
    <m/>
    <e v="#N/A"/>
    <m/>
    <n v="1"/>
    <x v="0"/>
  </r>
  <r>
    <n v="2105"/>
    <s v="NOC419"/>
    <x v="2"/>
    <s v="NA"/>
    <m/>
    <s v="OSS"/>
    <s v="OSS"/>
    <s v="OSS"/>
    <s v="BBNL Reports"/>
    <s v="Block and GP Availability Monthly"/>
    <m/>
    <s v="Critical"/>
    <s v="Completed"/>
    <m/>
    <s v="HPSM"/>
    <s v="Incident Management"/>
    <m/>
    <m/>
    <m/>
    <m/>
    <s v="Suresh Pawar"/>
    <m/>
    <m/>
    <s v="CLOSURE REVIEW PENDING "/>
    <s v=" "/>
    <s v=" "/>
    <s v=" "/>
    <m/>
    <m/>
    <m/>
    <m/>
    <m/>
    <m/>
    <s v="NOCOSS"/>
    <s v="Applications/Tools"/>
    <s v="OPEN"/>
    <s v="COMPLETED"/>
    <n v="0"/>
    <m/>
    <m/>
    <m/>
    <m/>
    <n v="1"/>
    <x v="2"/>
  </r>
  <r>
    <n v="2106"/>
    <s v="NOC42"/>
    <x v="2"/>
    <s v="NA"/>
    <m/>
    <m/>
    <m/>
    <s v="Helpdesk"/>
    <s v="Help Desk"/>
    <s v="Help Desk managing and publishing KPI like Total I/O call, answereed call withing time frame etc.  (Selective from and to dates)"/>
    <m/>
    <s v="NON-Critical"/>
    <s v=" "/>
    <m/>
    <s v="Helpdesk"/>
    <s v="Dial center"/>
    <s v="Closed"/>
    <s v="24-Sep-25: Option available to Choose Dates, daily, Weekly and Monthly But not Direct as Daily, Weekly, Monthly"/>
    <m/>
    <m/>
    <s v="Siva Kumar"/>
    <m/>
    <m/>
    <s v="COMPLETED &amp; APPROVED"/>
    <s v=" "/>
    <s v=" "/>
    <s v=" "/>
    <m/>
    <m/>
    <m/>
    <m/>
    <m/>
    <m/>
    <s v="NOCHelpdesk"/>
    <s v="Applications/Tools"/>
    <s v="CLOSED"/>
    <m/>
    <m/>
    <m/>
    <d v="2025-09-24T00:00:00"/>
    <s v="\\172.28.9.34\Artefacts_T-Fiber TNOC Tracker\HELPDESK\NOC38,39,40,41,42"/>
    <m/>
    <n v="1"/>
    <x v="1"/>
  </r>
  <r>
    <n v="2107"/>
    <s v="NOC420"/>
    <x v="2"/>
    <s v="NA"/>
    <m/>
    <s v="OSS"/>
    <s v="OSS"/>
    <s v="OSS"/>
    <s v="BBNL Reports"/>
    <s v="Block and GP Availability  (Selective from and to dates)"/>
    <m/>
    <s v="Critical"/>
    <s v="NOT_FEASIBLE"/>
    <m/>
    <s v="HPSM"/>
    <s v="Incident Management"/>
    <m/>
    <m/>
    <m/>
    <m/>
    <s v="Suresh Pawar"/>
    <m/>
    <s v="Open"/>
    <s v="Not Feasible "/>
    <s v=" "/>
    <s v=" "/>
    <s v=" "/>
    <m/>
    <m/>
    <m/>
    <m/>
    <m/>
    <m/>
    <s v="NOCOSS"/>
    <s v="Applications/Tools"/>
    <e v="#N/A"/>
    <s v="Not Required to BBNL"/>
    <s v="11-Oct-25: BBNL do not ask Selective from and to dates hence it is not delivered"/>
    <m/>
    <m/>
    <e v="#N/A"/>
    <m/>
    <n v="1"/>
    <x v="0"/>
  </r>
  <r>
    <n v="2108"/>
    <s v="NOC421"/>
    <x v="2"/>
    <s v="NA"/>
    <m/>
    <m/>
    <m/>
    <s v="New BSS"/>
    <s v="BBNL Reports"/>
    <s v="FTTH Connections and their utilisation(Including Household) Daily"/>
    <m/>
    <s v="Critical"/>
    <s v="Open"/>
    <m/>
    <s v="BSS"/>
    <s v="CRM"/>
    <m/>
    <m/>
    <m/>
    <m/>
    <s v="Suresh Pawar"/>
    <m/>
    <s v="Open"/>
    <s v="Open"/>
    <s v=" "/>
    <s v=" "/>
    <s v=" "/>
    <m/>
    <m/>
    <m/>
    <m/>
    <m/>
    <m/>
    <s v="NOCNew BSS"/>
    <e v="#N/A"/>
    <s v="OPEN"/>
    <s v="Not Relevant to OSS"/>
    <n v="0"/>
    <m/>
    <m/>
    <e v="#N/A"/>
    <m/>
    <n v="1"/>
    <x v="0"/>
  </r>
  <r>
    <n v="2109"/>
    <s v="NOC422"/>
    <x v="2"/>
    <s v="NA"/>
    <m/>
    <m/>
    <m/>
    <s v="New BSS"/>
    <s v="BBNL Reports"/>
    <s v="FTTH Connections and their utilisation(Including Household) Weekly"/>
    <m/>
    <s v="Critical"/>
    <s v="Open"/>
    <m/>
    <s v="BSS"/>
    <s v="CRM"/>
    <m/>
    <m/>
    <m/>
    <m/>
    <s v="Suresh Pawar"/>
    <m/>
    <s v="Open"/>
    <s v="Open"/>
    <s v=" "/>
    <s v=" "/>
    <s v=" "/>
    <m/>
    <m/>
    <m/>
    <m/>
    <m/>
    <m/>
    <s v="NOCNew BSS"/>
    <e v="#N/A"/>
    <s v="OPEN"/>
    <s v="Not Relevant to OSS"/>
    <n v="0"/>
    <m/>
    <m/>
    <e v="#N/A"/>
    <m/>
    <n v="1"/>
    <x v="0"/>
  </r>
  <r>
    <n v="2110"/>
    <s v="NOC423"/>
    <x v="2"/>
    <s v="NA"/>
    <m/>
    <m/>
    <m/>
    <s v="New BSS"/>
    <s v="BBNL Reports"/>
    <s v="FTTH Connections and their utilisation(Including Household) Monthly"/>
    <m/>
    <s v="Critical"/>
    <s v="Open"/>
    <m/>
    <s v="BSS"/>
    <s v="CRM"/>
    <m/>
    <m/>
    <m/>
    <m/>
    <s v="Suresh Pawar"/>
    <m/>
    <s v="Open"/>
    <s v="Open"/>
    <s v=" "/>
    <s v=" "/>
    <s v=" "/>
    <m/>
    <m/>
    <m/>
    <m/>
    <m/>
    <m/>
    <s v="NOCNew BSS"/>
    <e v="#N/A"/>
    <s v="OPEN"/>
    <s v="Not Relevant to OSS"/>
    <n v="0"/>
    <m/>
    <m/>
    <e v="#N/A"/>
    <m/>
    <n v="1"/>
    <x v="0"/>
  </r>
  <r>
    <n v="2111"/>
    <s v="NOC424"/>
    <x v="2"/>
    <s v="NA"/>
    <m/>
    <m/>
    <m/>
    <s v="New BSS"/>
    <s v="BBNL Reports"/>
    <s v="FTTH Connections and their utilisation(Including Household)  (Selective from and to dates)"/>
    <m/>
    <s v="Critical"/>
    <s v="Open"/>
    <m/>
    <s v="BSS"/>
    <s v="CRM"/>
    <m/>
    <m/>
    <m/>
    <m/>
    <s v="Suresh Pawar"/>
    <m/>
    <s v="Open"/>
    <s v="Open"/>
    <s v=" "/>
    <s v=" "/>
    <s v=" "/>
    <m/>
    <m/>
    <m/>
    <m/>
    <m/>
    <m/>
    <s v="NOCNew BSS"/>
    <e v="#N/A"/>
    <s v="OPEN"/>
    <s v="Not Relevant to OSS"/>
    <n v="0"/>
    <m/>
    <m/>
    <e v="#N/A"/>
    <m/>
    <n v="1"/>
    <x v="0"/>
  </r>
  <r>
    <n v="2112"/>
    <s v="NOC425"/>
    <x v="2"/>
    <s v="NA"/>
    <m/>
    <m/>
    <m/>
    <s v="BSS"/>
    <s v="Regulatory Compliance"/>
    <s v="Customer connections Daily"/>
    <m/>
    <s v="Critical"/>
    <s v="Open"/>
    <m/>
    <s v="BSS"/>
    <s v="CRM"/>
    <m/>
    <s v=" "/>
    <m/>
    <m/>
    <s v="Manoj Nibrad"/>
    <m/>
    <s v="Open"/>
    <s v="Open"/>
    <s v=" "/>
    <s v=" "/>
    <s v=" "/>
    <m/>
    <m/>
    <m/>
    <m/>
    <m/>
    <m/>
    <s v="NOCBSS"/>
    <s v="Applications/Tools"/>
    <s v="OPEN"/>
    <m/>
    <m/>
    <m/>
    <m/>
    <e v="#N/A"/>
    <m/>
    <n v="1"/>
    <x v="0"/>
  </r>
  <r>
    <n v="2113"/>
    <s v="NOC426"/>
    <x v="2"/>
    <s v="NA"/>
    <m/>
    <m/>
    <m/>
    <s v="BSS"/>
    <s v="Regulatory Compliance"/>
    <s v="Customer connections Weekly"/>
    <m/>
    <s v="Critical"/>
    <s v="Open"/>
    <m/>
    <s v="BSS"/>
    <s v="CRM"/>
    <m/>
    <s v=" "/>
    <m/>
    <m/>
    <s v="Manoj Nibrad"/>
    <m/>
    <s v="Open"/>
    <s v="Open"/>
    <s v=" "/>
    <s v=" "/>
    <s v=" "/>
    <m/>
    <m/>
    <m/>
    <m/>
    <m/>
    <m/>
    <s v="NOCBSS"/>
    <s v="Applications/Tools"/>
    <s v="OPEN"/>
    <m/>
    <m/>
    <m/>
    <m/>
    <e v="#N/A"/>
    <m/>
    <n v="1"/>
    <x v="0"/>
  </r>
  <r>
    <n v="2114"/>
    <s v="NOC427"/>
    <x v="2"/>
    <s v="NA"/>
    <m/>
    <m/>
    <m/>
    <s v="BSS"/>
    <s v="Regulatory Compliance"/>
    <s v="Customer connections Monthly"/>
    <m/>
    <s v="Critical"/>
    <s v="Open"/>
    <m/>
    <s v="BSS"/>
    <s v="CRM"/>
    <m/>
    <s v=" "/>
    <m/>
    <m/>
    <s v="Manoj Nibrad"/>
    <m/>
    <s v="Open"/>
    <s v="Open"/>
    <s v=" "/>
    <s v=" "/>
    <s v=" "/>
    <m/>
    <m/>
    <m/>
    <m/>
    <m/>
    <m/>
    <s v="NOCBSS"/>
    <s v="Applications/Tools"/>
    <s v="OPEN"/>
    <m/>
    <m/>
    <m/>
    <m/>
    <e v="#N/A"/>
    <m/>
    <n v="1"/>
    <x v="0"/>
  </r>
  <r>
    <n v="2115"/>
    <s v="NOC428"/>
    <x v="2"/>
    <s v="NA"/>
    <m/>
    <m/>
    <m/>
    <s v="BSS"/>
    <s v="Regulatory Compliance"/>
    <s v="Customer connections  (Selective from and to dates)"/>
    <m/>
    <s v="Critical"/>
    <s v="Open"/>
    <m/>
    <s v="BSS"/>
    <s v="CRM"/>
    <m/>
    <s v=" "/>
    <m/>
    <m/>
    <s v="Manoj Nibrad"/>
    <m/>
    <s v="Open"/>
    <s v="Open"/>
    <s v=" "/>
    <s v=" "/>
    <s v=" "/>
    <m/>
    <m/>
    <m/>
    <m/>
    <m/>
    <m/>
    <s v="NOCBSS"/>
    <s v="Applications/Tools"/>
    <s v="OPEN"/>
    <m/>
    <m/>
    <m/>
    <m/>
    <e v="#N/A"/>
    <m/>
    <n v="1"/>
    <x v="0"/>
  </r>
  <r>
    <n v="2116"/>
    <s v="NOC429"/>
    <x v="2"/>
    <s v="NA"/>
    <m/>
    <m/>
    <m/>
    <s v="BSS"/>
    <s v="Regulatory Compliance"/>
    <s v="Billing Daily"/>
    <m/>
    <s v="Critical"/>
    <s v="Open"/>
    <m/>
    <s v="BSS"/>
    <s v="Billing"/>
    <m/>
    <s v=" "/>
    <m/>
    <m/>
    <s v="Manoj Nibrad"/>
    <m/>
    <s v="Open"/>
    <s v="Open"/>
    <s v=" "/>
    <s v=" "/>
    <s v=" "/>
    <m/>
    <m/>
    <m/>
    <m/>
    <m/>
    <m/>
    <s v="NOCBSS"/>
    <s v="Applications/Tools"/>
    <s v="OPEN"/>
    <m/>
    <m/>
    <m/>
    <m/>
    <e v="#N/A"/>
    <m/>
    <n v="1"/>
    <x v="0"/>
  </r>
  <r>
    <n v="2117"/>
    <s v="NOC43"/>
    <x v="2"/>
    <s v="NA"/>
    <m/>
    <s v="OSS"/>
    <s v="OSS"/>
    <s v="OSS"/>
    <s v="Service Assurance"/>
    <s v="Raised Proactive and reactive TT for all service deliverable sites and troubleshoot, escalation to field, follow up with field and resolve the issue Hourly"/>
    <m/>
    <s v="Critical"/>
    <s v="Completed"/>
    <m/>
    <s v="HPSM"/>
    <s v="Incident Management"/>
    <m/>
    <m/>
    <m/>
    <m/>
    <s v="Suresh Pawar"/>
    <m/>
    <m/>
    <s v="CLOSURE REVIEW PENDING "/>
    <s v=" "/>
    <s v=" "/>
    <s v=" "/>
    <m/>
    <m/>
    <m/>
    <m/>
    <m/>
    <m/>
    <s v="NOCOSS"/>
    <s v="Applications/Tools"/>
    <s v="OPEN"/>
    <s v="COMPLETED"/>
    <n v="0"/>
    <m/>
    <m/>
    <m/>
    <m/>
    <n v="1"/>
    <x v="2"/>
  </r>
  <r>
    <n v="2118"/>
    <s v="NOC430"/>
    <x v="2"/>
    <s v="NA"/>
    <m/>
    <m/>
    <m/>
    <s v="BSS"/>
    <s v="Regulatory Compliance"/>
    <s v="Billing Weekly"/>
    <m/>
    <s v="Critical"/>
    <s v="Open"/>
    <m/>
    <s v="BSS"/>
    <s v="Billing"/>
    <m/>
    <s v=" "/>
    <m/>
    <m/>
    <s v="Manoj Nibrad"/>
    <m/>
    <s v="Open"/>
    <s v="Open"/>
    <s v=" "/>
    <s v=" "/>
    <s v=" "/>
    <m/>
    <m/>
    <m/>
    <m/>
    <m/>
    <m/>
    <s v="NOCBSS"/>
    <s v="Applications/Tools"/>
    <s v="OPEN"/>
    <m/>
    <m/>
    <m/>
    <m/>
    <e v="#N/A"/>
    <m/>
    <n v="1"/>
    <x v="0"/>
  </r>
  <r>
    <n v="2119"/>
    <s v="NOC431"/>
    <x v="2"/>
    <s v="NA"/>
    <m/>
    <m/>
    <m/>
    <s v="BSS"/>
    <s v="Regulatory Compliance"/>
    <s v="Billing Monthly"/>
    <m/>
    <s v="Critical"/>
    <s v="Open"/>
    <m/>
    <s v="BSS"/>
    <s v="Billing"/>
    <m/>
    <s v=" "/>
    <m/>
    <m/>
    <s v="Manoj Nibrad"/>
    <m/>
    <s v="Open"/>
    <s v="Open"/>
    <s v=" "/>
    <s v=" "/>
    <s v=" "/>
    <m/>
    <m/>
    <m/>
    <m/>
    <m/>
    <m/>
    <s v="NOCBSS"/>
    <s v="Applications/Tools"/>
    <s v="OPEN"/>
    <m/>
    <m/>
    <m/>
    <m/>
    <e v="#N/A"/>
    <m/>
    <n v="1"/>
    <x v="0"/>
  </r>
  <r>
    <n v="2120"/>
    <s v="NOC432"/>
    <x v="2"/>
    <s v="NA"/>
    <m/>
    <m/>
    <m/>
    <s v="BSS"/>
    <s v="Regulatory Compliance"/>
    <s v="Billing  (Selective from and to dates)"/>
    <m/>
    <s v="Critical"/>
    <s v="Open"/>
    <m/>
    <s v="BSS"/>
    <s v="Billing"/>
    <m/>
    <s v=" "/>
    <m/>
    <m/>
    <s v="Manoj Nibrad"/>
    <m/>
    <s v="Open"/>
    <s v="Open"/>
    <s v=" "/>
    <s v=" "/>
    <s v=" "/>
    <m/>
    <m/>
    <m/>
    <m/>
    <m/>
    <m/>
    <s v="NOCBSS"/>
    <s v="Applications/Tools"/>
    <s v="OPEN"/>
    <m/>
    <m/>
    <m/>
    <m/>
    <e v="#N/A"/>
    <m/>
    <n v="1"/>
    <x v="0"/>
  </r>
  <r>
    <n v="2121"/>
    <s v="NOC433"/>
    <x v="2"/>
    <s v="NA"/>
    <m/>
    <m/>
    <m/>
    <s v="BSS"/>
    <s v="Regulatory Compliance"/>
    <s v="Waiver Daily"/>
    <m/>
    <s v="Critical"/>
    <s v="Open"/>
    <m/>
    <s v="BSS"/>
    <s v="Billing"/>
    <m/>
    <s v=" "/>
    <m/>
    <m/>
    <s v="Manoj Nibrad"/>
    <m/>
    <s v="Open"/>
    <s v="Open"/>
    <s v=" "/>
    <s v=" "/>
    <s v=" "/>
    <m/>
    <m/>
    <m/>
    <m/>
    <m/>
    <m/>
    <s v="NOCBSS"/>
    <s v="Applications/Tools"/>
    <s v="OPEN"/>
    <m/>
    <m/>
    <m/>
    <m/>
    <e v="#N/A"/>
    <m/>
    <n v="1"/>
    <x v="0"/>
  </r>
  <r>
    <n v="2122"/>
    <s v="NOC434"/>
    <x v="2"/>
    <s v="NA"/>
    <m/>
    <m/>
    <m/>
    <s v="BSS"/>
    <s v="Regulatory Compliance"/>
    <s v="Waiver Weekly"/>
    <m/>
    <s v="Critical"/>
    <s v="Open"/>
    <m/>
    <s v="BSS"/>
    <s v="Billing"/>
    <m/>
    <s v=" "/>
    <m/>
    <m/>
    <s v="Manoj Nibrad"/>
    <m/>
    <s v="Open"/>
    <s v="Open"/>
    <s v=" "/>
    <s v=" "/>
    <s v=" "/>
    <m/>
    <m/>
    <m/>
    <m/>
    <m/>
    <m/>
    <s v="NOCBSS"/>
    <s v="Applications/Tools"/>
    <s v="OPEN"/>
    <m/>
    <m/>
    <m/>
    <m/>
    <e v="#N/A"/>
    <m/>
    <n v="1"/>
    <x v="0"/>
  </r>
  <r>
    <n v="2123"/>
    <s v="NOC435"/>
    <x v="2"/>
    <s v="NA"/>
    <m/>
    <m/>
    <m/>
    <s v="BSS"/>
    <s v="Regulatory Compliance"/>
    <s v="Waiver Monthly"/>
    <m/>
    <s v="Critical"/>
    <s v="Open"/>
    <m/>
    <s v="BSS"/>
    <s v="Billing"/>
    <m/>
    <s v=" "/>
    <m/>
    <m/>
    <s v="Manoj Nibrad"/>
    <m/>
    <s v="Open"/>
    <s v="Open"/>
    <s v=" "/>
    <s v=" "/>
    <s v=" "/>
    <m/>
    <m/>
    <m/>
    <m/>
    <m/>
    <m/>
    <s v="NOCBSS"/>
    <s v="Applications/Tools"/>
    <s v="OPEN"/>
    <m/>
    <m/>
    <m/>
    <m/>
    <e v="#N/A"/>
    <m/>
    <n v="1"/>
    <x v="0"/>
  </r>
  <r>
    <n v="2124"/>
    <s v="NOC436"/>
    <x v="2"/>
    <s v="NA"/>
    <m/>
    <m/>
    <m/>
    <s v="BSS"/>
    <s v="Regulatory Compliance"/>
    <s v="Waiver  (Selective from and to dates)"/>
    <m/>
    <s v="Critical"/>
    <s v="Open"/>
    <m/>
    <s v="BSS"/>
    <s v="Billing"/>
    <m/>
    <s v=" "/>
    <m/>
    <m/>
    <s v="Manoj Nibrad"/>
    <m/>
    <s v="Open"/>
    <s v="Open"/>
    <s v=" "/>
    <s v=" "/>
    <s v=" "/>
    <m/>
    <m/>
    <m/>
    <m/>
    <m/>
    <m/>
    <s v="NOCBSS"/>
    <s v="Applications/Tools"/>
    <s v="OPEN"/>
    <m/>
    <m/>
    <m/>
    <m/>
    <e v="#N/A"/>
    <m/>
    <n v="1"/>
    <x v="0"/>
  </r>
  <r>
    <n v="2125"/>
    <s v="NOC437"/>
    <x v="2"/>
    <s v="NA"/>
    <m/>
    <m/>
    <m/>
    <s v="IPDR"/>
    <s v="Regulatory"/>
    <s v="Customer data logs(Session with MAC) Daily"/>
    <m/>
    <s v="Critical"/>
    <s v=" "/>
    <m/>
    <s v="IPDR"/>
    <s v="IPDR"/>
    <m/>
    <s v=" "/>
    <m/>
    <m/>
    <s v="Jayant Madavi"/>
    <m/>
    <m/>
    <s v="CLOSURE REVIEW PENDING "/>
    <s v=" "/>
    <s v=" "/>
    <s v=" "/>
    <m/>
    <m/>
    <m/>
    <m/>
    <m/>
    <m/>
    <s v="NOCIPDR"/>
    <s v="Applications/Tools"/>
    <s v="OPEN"/>
    <m/>
    <m/>
    <m/>
    <m/>
    <s v="Artefacts to be uploaded"/>
    <m/>
    <n v="1"/>
    <x v="2"/>
  </r>
  <r>
    <n v="2126"/>
    <s v="NOC438"/>
    <x v="2"/>
    <s v="NA"/>
    <m/>
    <m/>
    <m/>
    <s v="IPDR"/>
    <s v="Regulatory"/>
    <s v="Customer data logs(Session with MAC) Weekly"/>
    <m/>
    <s v="Critical"/>
    <s v=" "/>
    <m/>
    <s v="IPDR"/>
    <s v="IPDR"/>
    <m/>
    <s v=" "/>
    <m/>
    <m/>
    <s v="Jayant Madavi"/>
    <m/>
    <m/>
    <s v="CLOSURE REVIEW PENDING "/>
    <s v=" "/>
    <s v=" "/>
    <s v=" "/>
    <m/>
    <m/>
    <m/>
    <m/>
    <m/>
    <m/>
    <s v="NOCIPDR"/>
    <s v="Applications/Tools"/>
    <s v="OPEN"/>
    <m/>
    <m/>
    <m/>
    <m/>
    <s v="Artefacts to be uploaded"/>
    <m/>
    <n v="1"/>
    <x v="2"/>
  </r>
  <r>
    <n v="2127"/>
    <s v="NOC439"/>
    <x v="2"/>
    <s v="NA"/>
    <m/>
    <m/>
    <m/>
    <s v="IPDR"/>
    <s v="Regulatory"/>
    <s v="Customer data logs(Session with MAC) Monthly"/>
    <m/>
    <s v="Critical"/>
    <s v=" "/>
    <m/>
    <s v="IPDR"/>
    <s v="IPDR"/>
    <m/>
    <s v=" "/>
    <m/>
    <m/>
    <s v="Jayant Madavi"/>
    <m/>
    <m/>
    <s v="CLOSURE REVIEW PENDING "/>
    <s v=" "/>
    <s v=" "/>
    <s v=" "/>
    <m/>
    <m/>
    <m/>
    <m/>
    <m/>
    <m/>
    <s v="NOCIPDR"/>
    <s v="Applications/Tools"/>
    <s v="OPEN"/>
    <m/>
    <m/>
    <m/>
    <m/>
    <s v="Artefacts to be uploaded"/>
    <m/>
    <n v="1"/>
    <x v="2"/>
  </r>
  <r>
    <n v="2128"/>
    <s v="NOC44"/>
    <x v="2"/>
    <s v="NA"/>
    <m/>
    <s v="OSS"/>
    <s v="OSS"/>
    <s v="OSS"/>
    <s v="Service Assurance"/>
    <s v="Raised Proactive and reactive TT for all service deliverable sites and troubleshoot, escalation to field, follow up with field and resolve the issue Daily"/>
    <m/>
    <s v="Critical"/>
    <s v="Completed"/>
    <m/>
    <s v="HPSM"/>
    <s v="Incident Management"/>
    <m/>
    <m/>
    <m/>
    <m/>
    <s v="Suresh Pawar"/>
    <m/>
    <m/>
    <s v="CLOSURE REVIEW PENDING "/>
    <s v=" "/>
    <s v=" "/>
    <s v=" "/>
    <m/>
    <m/>
    <m/>
    <m/>
    <m/>
    <m/>
    <s v="NOCOSS"/>
    <s v="Applications/Tools"/>
    <s v="OPEN"/>
    <s v="COMPLETED"/>
    <n v="0"/>
    <m/>
    <m/>
    <m/>
    <m/>
    <n v="1"/>
    <x v="2"/>
  </r>
  <r>
    <n v="2129"/>
    <s v="NOC440"/>
    <x v="2"/>
    <s v="NA"/>
    <m/>
    <m/>
    <m/>
    <s v="IPDR"/>
    <s v="Regulatory"/>
    <s v="Customer data logs(Session with MAC)  (Selective from and to dates)"/>
    <m/>
    <s v="Critical"/>
    <s v=" "/>
    <m/>
    <s v="IPDR"/>
    <s v="IPDR"/>
    <m/>
    <s v=" "/>
    <m/>
    <m/>
    <s v="Jayant Madavi"/>
    <m/>
    <m/>
    <s v="CLOSURE REVIEW PENDING "/>
    <s v=" "/>
    <s v=" "/>
    <s v=" "/>
    <m/>
    <m/>
    <m/>
    <m/>
    <m/>
    <m/>
    <s v="NOCIPDR"/>
    <s v="Applications/Tools"/>
    <s v="OPEN"/>
    <m/>
    <m/>
    <m/>
    <m/>
    <s v="Artefacts to be uploaded"/>
    <m/>
    <n v="1"/>
    <x v="2"/>
  </r>
  <r>
    <n v="2130"/>
    <s v="NOC441"/>
    <x v="2"/>
    <s v="NA"/>
    <m/>
    <m/>
    <m/>
    <s v="BSS"/>
    <s v="Regulatory Compliance"/>
    <s v="Service Delivery TAT Dashboard and Reporting Daily"/>
    <m/>
    <s v="Critical"/>
    <s v="Open"/>
    <m/>
    <s v="BSS"/>
    <s v="CRM"/>
    <m/>
    <s v=" "/>
    <m/>
    <m/>
    <s v="Manoj Nibrad"/>
    <m/>
    <s v="Open"/>
    <s v="Open"/>
    <s v=" "/>
    <s v=" "/>
    <s v=" "/>
    <m/>
    <m/>
    <m/>
    <m/>
    <m/>
    <m/>
    <s v="NOCBSS"/>
    <s v="Applications/Tools"/>
    <s v="OPEN"/>
    <m/>
    <m/>
    <m/>
    <m/>
    <e v="#N/A"/>
    <m/>
    <n v="1"/>
    <x v="0"/>
  </r>
  <r>
    <n v="2131"/>
    <s v="NOC442"/>
    <x v="2"/>
    <s v="NA"/>
    <m/>
    <m/>
    <m/>
    <s v="BSS"/>
    <s v="Regulatory Compliance"/>
    <s v="Service Delivery TAT Dashboard and Reporting Weekly"/>
    <m/>
    <s v="Critical"/>
    <s v="Open"/>
    <m/>
    <s v="BSS"/>
    <s v="CRM"/>
    <m/>
    <s v=" "/>
    <m/>
    <m/>
    <s v="Manoj Nibrad"/>
    <m/>
    <s v="Open"/>
    <s v="Open"/>
    <s v=" "/>
    <s v=" "/>
    <s v=" "/>
    <m/>
    <m/>
    <m/>
    <m/>
    <m/>
    <m/>
    <s v="NOCBSS"/>
    <s v="Applications/Tools"/>
    <s v="OPEN"/>
    <m/>
    <m/>
    <m/>
    <m/>
    <e v="#N/A"/>
    <m/>
    <n v="1"/>
    <x v="0"/>
  </r>
  <r>
    <n v="2132"/>
    <s v="NOC443"/>
    <x v="2"/>
    <s v="NA"/>
    <m/>
    <m/>
    <m/>
    <s v="BSS"/>
    <s v="Regulatory Compliance"/>
    <s v="Service Delivery TAT Dashboard and Reporting Monthly"/>
    <m/>
    <s v="Critical"/>
    <s v="Open"/>
    <m/>
    <s v="BSS"/>
    <s v="CRM"/>
    <m/>
    <s v=" "/>
    <m/>
    <m/>
    <s v="Manoj Nibrad"/>
    <m/>
    <s v="Open"/>
    <s v="Open"/>
    <s v=" "/>
    <s v=" "/>
    <s v=" "/>
    <m/>
    <m/>
    <m/>
    <m/>
    <m/>
    <m/>
    <s v="NOCBSS"/>
    <s v="Applications/Tools"/>
    <s v="OPEN"/>
    <m/>
    <m/>
    <m/>
    <m/>
    <e v="#N/A"/>
    <m/>
    <n v="1"/>
    <x v="0"/>
  </r>
  <r>
    <n v="2133"/>
    <s v="NOC444"/>
    <x v="2"/>
    <s v="NA"/>
    <m/>
    <m/>
    <m/>
    <s v="BSS"/>
    <s v="Regulatory Compliance"/>
    <s v="Service Delivery TAT Dashboard and Reporting  (Selective from and to dates)"/>
    <m/>
    <s v="Critical"/>
    <s v="Open"/>
    <m/>
    <s v="BSS"/>
    <s v="CRM"/>
    <m/>
    <s v=" "/>
    <m/>
    <m/>
    <s v="Manoj Nibrad"/>
    <m/>
    <s v="Open"/>
    <s v="Open"/>
    <s v=" "/>
    <s v=" "/>
    <s v=" "/>
    <m/>
    <m/>
    <m/>
    <m/>
    <m/>
    <m/>
    <s v="NOCBSS"/>
    <s v="Applications/Tools"/>
    <s v="OPEN"/>
    <m/>
    <m/>
    <m/>
    <m/>
    <e v="#N/A"/>
    <m/>
    <n v="1"/>
    <x v="0"/>
  </r>
  <r>
    <n v="2134"/>
    <s v="NOC445"/>
    <x v="2"/>
    <s v="NA"/>
    <m/>
    <s v="OSS"/>
    <s v="OSS"/>
    <s v="OSS"/>
    <s v="Service Monitoring"/>
    <s v="VLAN  "/>
    <m/>
    <s v="Critical"/>
    <s v="Open"/>
    <m/>
    <s v="HPSM"/>
    <s v="Service Inventory"/>
    <m/>
    <s v="OPEN-DEPENDENT"/>
    <m/>
    <m/>
    <s v="Suresh Pawar"/>
    <m/>
    <m/>
    <s v="CLOSURE REVIEW PENDING "/>
    <s v=" "/>
    <s v=" "/>
    <s v=" "/>
    <m/>
    <m/>
    <m/>
    <m/>
    <m/>
    <m/>
    <s v="NOCOSS"/>
    <s v="Applications/Tools"/>
    <s v="OPEN"/>
    <s v="COMPLETED"/>
    <n v="0"/>
    <m/>
    <m/>
    <e v="#N/A"/>
    <m/>
    <n v="1"/>
    <x v="2"/>
  </r>
  <r>
    <n v="2135"/>
    <s v="NOC446"/>
    <x v="2"/>
    <s v="NA"/>
    <m/>
    <s v="OSS"/>
    <s v="OSS"/>
    <s v="OSS"/>
    <s v="Service Monitoring"/>
    <s v="ONT Downlink Port(Service segregation 4- UPS, 1-4 for Services)"/>
    <m/>
    <s v="Critical"/>
    <s v="NOT_FEASIBLE"/>
    <m/>
    <s v="HPSM"/>
    <s v="Service Inventory"/>
    <m/>
    <m/>
    <m/>
    <m/>
    <s v="Suresh Pawar"/>
    <m/>
    <s v="Open"/>
    <s v="Not Feasible "/>
    <s v=" "/>
    <s v=" "/>
    <s v=" "/>
    <m/>
    <m/>
    <m/>
    <m/>
    <m/>
    <m/>
    <s v="NOCOSS"/>
    <s v="Applications/Tools"/>
    <e v="#N/A"/>
    <s v="NOT-FEASIBLE"/>
    <n v="0"/>
    <m/>
    <m/>
    <e v="#N/A"/>
    <m/>
    <n v="1"/>
    <x v="0"/>
  </r>
  <r>
    <n v="2136"/>
    <s v="NOC447"/>
    <x v="2"/>
    <s v="NA"/>
    <m/>
    <s v="OSS"/>
    <s v="OSS"/>
    <s v="OSS"/>
    <s v="Service Monitoring"/>
    <s v="Service ID Mapping for UPS and Customer services"/>
    <m/>
    <s v="Critical"/>
    <s v="Open"/>
    <m/>
    <s v="HPSM"/>
    <s v="Service Inventory"/>
    <m/>
    <s v="OPEN-DEPENDENT"/>
    <m/>
    <m/>
    <s v="Suresh Pawar"/>
    <m/>
    <s v="Open"/>
    <s v="Open"/>
    <s v=" "/>
    <s v=" "/>
    <s v=" "/>
    <m/>
    <m/>
    <m/>
    <m/>
    <m/>
    <m/>
    <s v="NOCOSS"/>
    <s v="Applications/Tools"/>
    <s v="OPEN"/>
    <s v="OPEN-DEPENDENT"/>
    <n v="0"/>
    <m/>
    <m/>
    <e v="#N/A"/>
    <m/>
    <n v="1"/>
    <x v="0"/>
  </r>
  <r>
    <n v="2137"/>
    <s v="NOC448"/>
    <x v="2"/>
    <s v="NA"/>
    <m/>
    <m/>
    <m/>
    <s v="NSO"/>
    <s v="Service Provisioning"/>
    <s v="Service Provision using NSO Daily"/>
    <m/>
    <s v="Critical"/>
    <s v=" "/>
    <m/>
    <s v="NSO"/>
    <s v="SCCM"/>
    <m/>
    <s v=" "/>
    <m/>
    <m/>
    <s v="Jayant Madavi"/>
    <m/>
    <s v="Open"/>
    <s v="Open"/>
    <s v=" "/>
    <s v=" "/>
    <s v=" "/>
    <m/>
    <m/>
    <m/>
    <m/>
    <m/>
    <m/>
    <s v="NOCNSO"/>
    <s v="Applications/Tools"/>
    <s v="OPEN"/>
    <m/>
    <m/>
    <m/>
    <m/>
    <e v="#N/A"/>
    <m/>
    <n v="1"/>
    <x v="0"/>
  </r>
  <r>
    <n v="2138"/>
    <s v="NOC449"/>
    <x v="2"/>
    <s v="NA"/>
    <m/>
    <m/>
    <m/>
    <s v="NSO"/>
    <s v="Service Provisioning"/>
    <s v="Service template configuration"/>
    <m/>
    <s v="Critical"/>
    <s v=" "/>
    <m/>
    <s v="NSO"/>
    <s v="SCCM"/>
    <m/>
    <s v=" "/>
    <m/>
    <m/>
    <s v="Jayant Madavi"/>
    <m/>
    <s v="Open"/>
    <s v="Open"/>
    <s v=" "/>
    <s v=" "/>
    <s v=" "/>
    <m/>
    <m/>
    <m/>
    <m/>
    <m/>
    <m/>
    <s v="NOCNSO"/>
    <s v="Applications/Tools"/>
    <s v="OPEN"/>
    <m/>
    <m/>
    <m/>
    <m/>
    <e v="#N/A"/>
    <m/>
    <n v="1"/>
    <x v="0"/>
  </r>
  <r>
    <n v="2139"/>
    <s v="NOC45"/>
    <x v="2"/>
    <s v="NA"/>
    <m/>
    <s v="OSS"/>
    <s v="OSS"/>
    <s v="OSS"/>
    <s v="Service Assurance"/>
    <s v="Raised Proactive and reactive TT for all service deliverable sites and troubleshoot, escalation to field, follow up with field and resolve the issue Weekly"/>
    <m/>
    <s v="Critical"/>
    <s v="Completed"/>
    <m/>
    <s v="HPSM"/>
    <s v="Incident Management"/>
    <m/>
    <m/>
    <m/>
    <m/>
    <s v="Suresh Pawar"/>
    <m/>
    <m/>
    <s v="CLOSURE REVIEW PENDING "/>
    <s v=" "/>
    <s v=" "/>
    <s v=" "/>
    <m/>
    <m/>
    <m/>
    <m/>
    <m/>
    <m/>
    <s v="NOCOSS"/>
    <s v="Applications/Tools"/>
    <s v="OPEN"/>
    <s v="COMPLETED"/>
    <n v="0"/>
    <m/>
    <m/>
    <m/>
    <m/>
    <n v="1"/>
    <x v="2"/>
  </r>
  <r>
    <n v="2140"/>
    <s v="NOC450"/>
    <x v="2"/>
    <s v="NA"/>
    <m/>
    <m/>
    <m/>
    <s v="BSS"/>
    <s v="Service Provisioning"/>
    <s v="ILL(G2G)  Daily"/>
    <m/>
    <s v="Critical"/>
    <s v="Open"/>
    <m/>
    <s v="BSS"/>
    <s v="CRM"/>
    <m/>
    <s v=" "/>
    <m/>
    <m/>
    <s v="Manoj Nibrad"/>
    <m/>
    <s v="Open"/>
    <s v="Open"/>
    <s v=" "/>
    <s v=" "/>
    <s v=" "/>
    <m/>
    <m/>
    <m/>
    <m/>
    <m/>
    <m/>
    <s v="NOCBSS"/>
    <s v="Applications/Tools"/>
    <s v="OPEN"/>
    <m/>
    <m/>
    <m/>
    <m/>
    <e v="#N/A"/>
    <m/>
    <n v="1"/>
    <x v="0"/>
  </r>
  <r>
    <n v="2141"/>
    <s v="NOC451"/>
    <x v="2"/>
    <s v="NA"/>
    <m/>
    <m/>
    <m/>
    <s v="BSS"/>
    <s v="Service Provisioning"/>
    <s v="ILL(G2G) with QoS Daily"/>
    <m/>
    <s v="Critical"/>
    <s v="Open"/>
    <m/>
    <s v="BSS"/>
    <s v="CRM"/>
    <m/>
    <s v=" "/>
    <m/>
    <m/>
    <s v="Manoj Nibrad"/>
    <m/>
    <s v="Open"/>
    <s v="Open"/>
    <s v=" "/>
    <s v=" "/>
    <s v=" "/>
    <m/>
    <m/>
    <m/>
    <m/>
    <m/>
    <m/>
    <s v="NOCBSS"/>
    <s v="Applications/Tools"/>
    <s v="OPEN"/>
    <m/>
    <m/>
    <m/>
    <m/>
    <e v="#N/A"/>
    <m/>
    <n v="1"/>
    <x v="0"/>
  </r>
  <r>
    <n v="2142"/>
    <s v="NOC452"/>
    <x v="2"/>
    <s v="NA"/>
    <m/>
    <m/>
    <m/>
    <s v="BSS"/>
    <s v="Service Provisioning"/>
    <s v="ILL(G2G) with QoS Weekly"/>
    <m/>
    <s v="Critical"/>
    <s v="Completed"/>
    <m/>
    <s v="BSS"/>
    <s v="CRM"/>
    <m/>
    <s v="09-09-2025: If IPMPLS Node interface for customer link then possible"/>
    <m/>
    <m/>
    <s v="Manoj Nibrad"/>
    <m/>
    <s v="Open"/>
    <s v="Open"/>
    <s v=" "/>
    <s v=" "/>
    <s v=" "/>
    <m/>
    <m/>
    <m/>
    <m/>
    <m/>
    <m/>
    <s v="NOCBSS"/>
    <s v="Applications/Tools"/>
    <s v="OPEN"/>
    <m/>
    <m/>
    <m/>
    <m/>
    <m/>
    <m/>
    <n v="1"/>
    <x v="0"/>
  </r>
  <r>
    <n v="2143"/>
    <s v="NOC453"/>
    <x v="2"/>
    <s v="NA"/>
    <m/>
    <m/>
    <m/>
    <s v="BSS"/>
    <s v="Service Provisioning"/>
    <s v="ILL(G2G) with QoS Monthly"/>
    <m/>
    <s v="Critical"/>
    <s v="Open"/>
    <m/>
    <s v="BSS"/>
    <s v="CRM"/>
    <m/>
    <s v=" "/>
    <m/>
    <m/>
    <s v="Manoj Nibrad"/>
    <m/>
    <s v="Open"/>
    <s v="Open"/>
    <s v=" "/>
    <s v=" "/>
    <s v=" "/>
    <m/>
    <m/>
    <m/>
    <m/>
    <m/>
    <m/>
    <s v="NOCBSS"/>
    <s v="Applications/Tools"/>
    <s v="OPEN"/>
    <m/>
    <m/>
    <m/>
    <m/>
    <e v="#N/A"/>
    <m/>
    <n v="1"/>
    <x v="0"/>
  </r>
  <r>
    <n v="2144"/>
    <s v="NOC454"/>
    <x v="2"/>
    <s v="NA"/>
    <m/>
    <m/>
    <m/>
    <s v="BSS"/>
    <s v="Service Provisioning"/>
    <s v="ILL(G2G) with QoS  (Selective from and to dates)"/>
    <m/>
    <s v="Critical"/>
    <s v="Open"/>
    <m/>
    <s v="BSS"/>
    <s v="CRM"/>
    <m/>
    <s v=" "/>
    <m/>
    <m/>
    <s v="Manoj Nibrad"/>
    <m/>
    <s v="Open"/>
    <s v="Open"/>
    <s v=" "/>
    <s v=" "/>
    <s v=" "/>
    <m/>
    <m/>
    <m/>
    <m/>
    <m/>
    <m/>
    <s v="NOCBSS"/>
    <s v="Applications/Tools"/>
    <s v="OPEN"/>
    <m/>
    <m/>
    <m/>
    <m/>
    <e v="#N/A"/>
    <m/>
    <n v="1"/>
    <x v="0"/>
  </r>
  <r>
    <n v="2145"/>
    <s v="NOC455"/>
    <x v="2"/>
    <s v="NA"/>
    <m/>
    <m/>
    <m/>
    <s v="BSS"/>
    <s v="Service Provisioning"/>
    <s v="GI BB(G2G) Direct Bandwidth  Daily"/>
    <m/>
    <s v="Critical"/>
    <s v="Open"/>
    <m/>
    <s v="BSS"/>
    <s v="CRM"/>
    <m/>
    <s v=" "/>
    <m/>
    <m/>
    <s v="Manoj Nibrad"/>
    <m/>
    <s v="Open"/>
    <s v="Open"/>
    <s v=" "/>
    <s v=" "/>
    <s v=" "/>
    <m/>
    <m/>
    <m/>
    <m/>
    <m/>
    <m/>
    <s v="NOCBSS"/>
    <s v="Applications/Tools"/>
    <s v="OPEN"/>
    <m/>
    <m/>
    <m/>
    <m/>
    <e v="#N/A"/>
    <m/>
    <n v="1"/>
    <x v="0"/>
  </r>
  <r>
    <n v="2146"/>
    <s v="NOC456"/>
    <x v="2"/>
    <s v="NA"/>
    <m/>
    <m/>
    <m/>
    <s v="BSS"/>
    <s v="Service Provisioning"/>
    <s v="GI BB(G2G) Direct Bandwidth  Weekly"/>
    <m/>
    <s v="Critical"/>
    <s v="Completed"/>
    <m/>
    <s v="BSS"/>
    <s v="CRM"/>
    <m/>
    <s v="09-09-2025: If IPMPLS Node interface for customer link then possible"/>
    <m/>
    <m/>
    <s v="Manoj Nibrad"/>
    <m/>
    <s v="Open"/>
    <s v="Open"/>
    <s v=" "/>
    <s v=" "/>
    <s v=" "/>
    <m/>
    <m/>
    <m/>
    <m/>
    <m/>
    <m/>
    <s v="NOCBSS"/>
    <s v="Applications/Tools"/>
    <s v="OPEN"/>
    <m/>
    <m/>
    <m/>
    <m/>
    <m/>
    <m/>
    <n v="1"/>
    <x v="0"/>
  </r>
  <r>
    <n v="2147"/>
    <s v="NOC457"/>
    <x v="2"/>
    <s v="NA"/>
    <m/>
    <m/>
    <m/>
    <s v="BSS"/>
    <s v="Service Provisioning"/>
    <s v="GI BB(G2G) Direct Bandwidth  Monthly"/>
    <m/>
    <s v="Critical"/>
    <s v="Open"/>
    <m/>
    <s v="BSS"/>
    <s v="CRM"/>
    <m/>
    <s v=" "/>
    <m/>
    <m/>
    <s v="Manoj Nibrad"/>
    <m/>
    <s v="Open"/>
    <s v="Open"/>
    <s v=" "/>
    <s v=" "/>
    <s v=" "/>
    <m/>
    <m/>
    <m/>
    <m/>
    <m/>
    <m/>
    <s v="NOCBSS"/>
    <s v="Applications/Tools"/>
    <s v="OPEN"/>
    <m/>
    <m/>
    <m/>
    <m/>
    <e v="#N/A"/>
    <m/>
    <n v="1"/>
    <x v="0"/>
  </r>
  <r>
    <n v="2148"/>
    <s v="NOC458"/>
    <x v="2"/>
    <s v="NA"/>
    <m/>
    <m/>
    <m/>
    <s v="BSS"/>
    <s v="Service Provisioning"/>
    <s v="GI BB(G2G) Direct Bandwidth   (Selective from and to dates)"/>
    <m/>
    <s v="Critical"/>
    <s v="Open"/>
    <m/>
    <s v="BSS"/>
    <s v="CRM"/>
    <m/>
    <s v=" "/>
    <m/>
    <m/>
    <s v="Manoj Nibrad"/>
    <m/>
    <s v="Open"/>
    <s v="Open"/>
    <s v=" "/>
    <s v=" "/>
    <s v=" "/>
    <m/>
    <m/>
    <m/>
    <m/>
    <m/>
    <m/>
    <s v="NOCBSS"/>
    <s v="Applications/Tools"/>
    <s v="OPEN"/>
    <m/>
    <m/>
    <m/>
    <m/>
    <e v="#N/A"/>
    <m/>
    <n v="1"/>
    <x v="0"/>
  </r>
  <r>
    <n v="2149"/>
    <s v="NOC459"/>
    <x v="2"/>
    <s v="NA"/>
    <m/>
    <m/>
    <m/>
    <s v="BSS"/>
    <s v="Service Provisioning"/>
    <s v="GI BB(G2G) Bandidth with QoS filtered Daily"/>
    <m/>
    <s v="Critical"/>
    <s v="Open"/>
    <m/>
    <s v="BSS"/>
    <s v="CRM"/>
    <m/>
    <s v=" "/>
    <m/>
    <m/>
    <s v="Manoj Nibrad"/>
    <m/>
    <s v="Open"/>
    <s v="Open"/>
    <s v=" "/>
    <s v=" "/>
    <s v=" "/>
    <m/>
    <m/>
    <m/>
    <m/>
    <m/>
    <m/>
    <s v="NOCBSS"/>
    <s v="Applications/Tools"/>
    <s v="OPEN"/>
    <m/>
    <m/>
    <m/>
    <m/>
    <e v="#N/A"/>
    <m/>
    <n v="1"/>
    <x v="0"/>
  </r>
  <r>
    <n v="2150"/>
    <s v="NOC46"/>
    <x v="2"/>
    <s v="NA"/>
    <m/>
    <s v="OSS"/>
    <s v="OSS"/>
    <s v="OSS"/>
    <s v="Service Assurance"/>
    <s v="Raised Proactive and reactive TT for all service deliverable sites and troubleshoot, escalation to field, follow up with field and resolve the issue Monthly"/>
    <m/>
    <s v="Critical"/>
    <s v="Completed"/>
    <m/>
    <s v="HPSM"/>
    <s v="Incident Management"/>
    <m/>
    <m/>
    <m/>
    <m/>
    <s v="Suresh Pawar"/>
    <m/>
    <m/>
    <s v="CLOSURE REVIEW PENDING "/>
    <s v=" "/>
    <s v=" "/>
    <s v=" "/>
    <m/>
    <m/>
    <m/>
    <m/>
    <m/>
    <m/>
    <s v="NOCOSS"/>
    <s v="Applications/Tools"/>
    <s v="OPEN"/>
    <s v="COMPLETED"/>
    <n v="0"/>
    <m/>
    <m/>
    <m/>
    <m/>
    <n v="1"/>
    <x v="2"/>
  </r>
  <r>
    <n v="2151"/>
    <s v="NOC460"/>
    <x v="2"/>
    <s v="NA"/>
    <m/>
    <m/>
    <m/>
    <s v="BSS"/>
    <s v="Service Provisioning"/>
    <s v="GI BB(G2G) Bandidth with QoS filtered Weekly"/>
    <m/>
    <s v="Critical"/>
    <s v="Completed"/>
    <m/>
    <s v="BSS"/>
    <s v="CRM"/>
    <m/>
    <s v="09-09-2025: If IPMPLS Node interface for customer link then possible"/>
    <m/>
    <m/>
    <s v="Manoj Nibrad"/>
    <m/>
    <s v="Open"/>
    <s v="Open"/>
    <s v=" "/>
    <s v=" "/>
    <s v=" "/>
    <m/>
    <m/>
    <m/>
    <m/>
    <m/>
    <m/>
    <s v="NOCBSS"/>
    <s v="Applications/Tools"/>
    <s v="OPEN"/>
    <m/>
    <m/>
    <m/>
    <m/>
    <m/>
    <m/>
    <n v="1"/>
    <x v="0"/>
  </r>
  <r>
    <n v="2152"/>
    <s v="NOC461"/>
    <x v="2"/>
    <s v="NA"/>
    <m/>
    <m/>
    <m/>
    <s v="BSS"/>
    <s v="Service Provisioning"/>
    <s v="GI BB(G2G) Bandidth with QoS filtered Monthly"/>
    <m/>
    <s v="Critical"/>
    <s v="Open"/>
    <m/>
    <s v="BSS"/>
    <s v="CRM"/>
    <m/>
    <s v=" "/>
    <m/>
    <m/>
    <s v="Manoj Nibrad"/>
    <m/>
    <s v="Open"/>
    <s v="Open"/>
    <s v=" "/>
    <s v=" "/>
    <s v=" "/>
    <m/>
    <m/>
    <m/>
    <m/>
    <m/>
    <m/>
    <s v="NOCBSS"/>
    <s v="Applications/Tools"/>
    <s v="OPEN"/>
    <m/>
    <m/>
    <m/>
    <m/>
    <e v="#N/A"/>
    <m/>
    <n v="1"/>
    <x v="0"/>
  </r>
  <r>
    <n v="2153"/>
    <s v="NOC462"/>
    <x v="2"/>
    <s v="NA"/>
    <m/>
    <m/>
    <m/>
    <s v="BSS"/>
    <s v="Service Provisioning"/>
    <s v="GI BB(G2G) Bandidth with QoS filtered  (Selective from and to dates)"/>
    <m/>
    <s v="Critical"/>
    <s v="Open"/>
    <m/>
    <s v="BSS"/>
    <s v="CRM"/>
    <m/>
    <s v=" "/>
    <m/>
    <m/>
    <s v="Manoj Nibrad"/>
    <m/>
    <s v="Open"/>
    <s v="Open"/>
    <s v=" "/>
    <s v=" "/>
    <s v=" "/>
    <m/>
    <m/>
    <m/>
    <m/>
    <m/>
    <m/>
    <s v="NOCBSS"/>
    <s v="Applications/Tools"/>
    <s v="OPEN"/>
    <m/>
    <m/>
    <m/>
    <m/>
    <e v="#N/A"/>
    <m/>
    <n v="1"/>
    <x v="0"/>
  </r>
  <r>
    <n v="2154"/>
    <s v="NOC463"/>
    <x v="2"/>
    <s v="NA"/>
    <m/>
    <m/>
    <m/>
    <s v="BSS"/>
    <s v="Service Provisioning"/>
    <s v="Dark Fiber Daily"/>
    <m/>
    <s v="Critical"/>
    <s v="Open"/>
    <m/>
    <s v="BSS"/>
    <s v="CRM"/>
    <m/>
    <s v=" "/>
    <m/>
    <m/>
    <s v="Manoj Nibrad"/>
    <m/>
    <s v="Open"/>
    <s v="Open"/>
    <s v=" "/>
    <s v=" "/>
    <s v=" "/>
    <m/>
    <m/>
    <m/>
    <m/>
    <m/>
    <m/>
    <s v="NOCBSS"/>
    <s v="Applications/Tools"/>
    <s v="OPEN"/>
    <m/>
    <m/>
    <m/>
    <m/>
    <e v="#N/A"/>
    <m/>
    <n v="1"/>
    <x v="0"/>
  </r>
  <r>
    <n v="2155"/>
    <s v="NOC464"/>
    <x v="2"/>
    <s v="NA"/>
    <m/>
    <m/>
    <m/>
    <s v="BSS"/>
    <s v="Service Provisioning"/>
    <s v="Dark Fiber Weekly"/>
    <m/>
    <s v="Critical"/>
    <s v="Open"/>
    <m/>
    <s v="BSS"/>
    <s v="CRM"/>
    <m/>
    <s v=" "/>
    <m/>
    <m/>
    <s v="Manoj Nibrad"/>
    <m/>
    <s v="Open"/>
    <s v="Open"/>
    <s v=" "/>
    <s v=" "/>
    <s v=" "/>
    <m/>
    <m/>
    <m/>
    <m/>
    <m/>
    <m/>
    <s v="NOCBSS"/>
    <s v="Applications/Tools"/>
    <s v="OPEN"/>
    <m/>
    <m/>
    <m/>
    <m/>
    <e v="#N/A"/>
    <m/>
    <n v="1"/>
    <x v="0"/>
  </r>
  <r>
    <n v="2156"/>
    <s v="NOC465"/>
    <x v="2"/>
    <s v="NA"/>
    <m/>
    <m/>
    <m/>
    <s v="BSS"/>
    <s v="Service Provisioning"/>
    <s v="Dark Fiber Monthly"/>
    <m/>
    <s v="Critical"/>
    <s v="Open"/>
    <m/>
    <s v="BSS"/>
    <s v="CRM"/>
    <m/>
    <s v=" "/>
    <m/>
    <m/>
    <s v="Manoj Nibrad"/>
    <m/>
    <s v="Open"/>
    <s v="Open"/>
    <s v=" "/>
    <s v=" "/>
    <s v=" "/>
    <m/>
    <m/>
    <m/>
    <m/>
    <m/>
    <m/>
    <s v="NOCBSS"/>
    <s v="Applications/Tools"/>
    <s v="OPEN"/>
    <m/>
    <m/>
    <m/>
    <m/>
    <e v="#N/A"/>
    <m/>
    <n v="1"/>
    <x v="0"/>
  </r>
  <r>
    <n v="2157"/>
    <s v="NOC466"/>
    <x v="2"/>
    <s v="NA"/>
    <m/>
    <m/>
    <m/>
    <s v="BSS"/>
    <s v="Service Provisioning"/>
    <s v="Dark Fiber  (Selective from and to dates)"/>
    <m/>
    <s v="Critical"/>
    <s v="Open"/>
    <m/>
    <s v="BSS"/>
    <s v="CRM"/>
    <m/>
    <s v=" "/>
    <m/>
    <m/>
    <s v="Manoj Nibrad"/>
    <m/>
    <s v="Open"/>
    <s v="Open"/>
    <s v=" "/>
    <s v=" "/>
    <s v=" "/>
    <m/>
    <m/>
    <m/>
    <m/>
    <m/>
    <m/>
    <s v="NOCBSS"/>
    <s v="Applications/Tools"/>
    <s v="OPEN"/>
    <m/>
    <m/>
    <m/>
    <m/>
    <e v="#N/A"/>
    <m/>
    <n v="1"/>
    <x v="0"/>
  </r>
  <r>
    <n v="2158"/>
    <s v="NOC467"/>
    <x v="2"/>
    <s v="NA"/>
    <m/>
    <m/>
    <m/>
    <s v="BSS"/>
    <s v="Service Provisioning"/>
    <s v="Household(G2C) Daily"/>
    <m/>
    <s v="Critical"/>
    <s v="Open"/>
    <m/>
    <s v="BSS"/>
    <s v="CRM"/>
    <m/>
    <s v=" "/>
    <m/>
    <m/>
    <s v="Manoj Nibrad"/>
    <m/>
    <s v="Open"/>
    <s v="Open"/>
    <s v=" "/>
    <s v=" "/>
    <s v=" "/>
    <m/>
    <m/>
    <m/>
    <m/>
    <m/>
    <m/>
    <s v="NOCBSS"/>
    <s v="Applications/Tools"/>
    <s v="OPEN"/>
    <m/>
    <m/>
    <m/>
    <m/>
    <e v="#N/A"/>
    <m/>
    <n v="1"/>
    <x v="0"/>
  </r>
  <r>
    <n v="2159"/>
    <s v="NOC468"/>
    <x v="2"/>
    <s v="NA"/>
    <m/>
    <m/>
    <m/>
    <s v="BSS"/>
    <s v="Service Provisioning"/>
    <s v="Household(G2C) Weekly"/>
    <m/>
    <s v="Critical"/>
    <s v="Open"/>
    <m/>
    <s v="BSS"/>
    <s v="CRM"/>
    <m/>
    <s v=" "/>
    <m/>
    <m/>
    <s v="Manoj Nibrad"/>
    <m/>
    <s v="Open"/>
    <s v="Open"/>
    <s v=" "/>
    <s v=" "/>
    <s v=" "/>
    <m/>
    <m/>
    <m/>
    <m/>
    <m/>
    <m/>
    <s v="NOCBSS"/>
    <s v="Applications/Tools"/>
    <s v="OPEN"/>
    <m/>
    <m/>
    <m/>
    <m/>
    <e v="#N/A"/>
    <m/>
    <n v="1"/>
    <x v="0"/>
  </r>
  <r>
    <n v="2160"/>
    <s v="NOC469"/>
    <x v="2"/>
    <s v="NA"/>
    <m/>
    <m/>
    <m/>
    <s v="BSS"/>
    <s v="Service Provisioning"/>
    <s v="Household(G2C) Monthly"/>
    <m/>
    <s v="Critical"/>
    <s v="Open"/>
    <m/>
    <s v="BSS"/>
    <s v="CRM"/>
    <m/>
    <s v=" "/>
    <m/>
    <m/>
    <s v="Manoj Nibrad"/>
    <m/>
    <s v="Open"/>
    <s v="Open"/>
    <s v=" "/>
    <s v=" "/>
    <s v=" "/>
    <m/>
    <m/>
    <m/>
    <m/>
    <m/>
    <m/>
    <s v="NOCBSS"/>
    <s v="Applications/Tools"/>
    <s v="OPEN"/>
    <m/>
    <m/>
    <m/>
    <m/>
    <e v="#N/A"/>
    <m/>
    <n v="1"/>
    <x v="0"/>
  </r>
  <r>
    <n v="2161"/>
    <s v="NOC47"/>
    <x v="2"/>
    <s v="NA"/>
    <m/>
    <s v="OSS"/>
    <s v="OSS"/>
    <s v="OSS"/>
    <s v="Service Assurance"/>
    <s v="Raised Proactive and reactive TT for all service deliverable sites and troubleshoot, escalation to field, follow up with field and resolve the issue (Selective from and to dates)"/>
    <m/>
    <s v="Critical"/>
    <s v="Completed"/>
    <m/>
    <s v="HPSM"/>
    <s v="Incident Management"/>
    <m/>
    <m/>
    <m/>
    <m/>
    <s v="Suresh Pawar"/>
    <m/>
    <m/>
    <s v="CLOSURE REVIEW PENDING "/>
    <s v=" "/>
    <s v=" "/>
    <s v=" "/>
    <m/>
    <m/>
    <m/>
    <m/>
    <m/>
    <m/>
    <s v="NOCOSS"/>
    <s v="Applications/Tools"/>
    <s v="OPEN"/>
    <s v="COMPLETED"/>
    <n v="0"/>
    <m/>
    <m/>
    <m/>
    <m/>
    <n v="1"/>
    <x v="2"/>
  </r>
  <r>
    <n v="2162"/>
    <s v="NOC470"/>
    <x v="2"/>
    <s v="NA"/>
    <m/>
    <m/>
    <m/>
    <s v="BSS"/>
    <s v="Service Provisioning"/>
    <s v="Household(G2C)  (Selective from and to dates)"/>
    <m/>
    <s v="Critical"/>
    <s v="Open"/>
    <m/>
    <s v="BSS"/>
    <s v="CRM"/>
    <m/>
    <s v=" "/>
    <m/>
    <m/>
    <s v="Manoj Nibrad"/>
    <m/>
    <s v="Open"/>
    <s v="Open"/>
    <s v=" "/>
    <s v=" "/>
    <s v=" "/>
    <m/>
    <m/>
    <m/>
    <m/>
    <m/>
    <m/>
    <s v="NOCBSS"/>
    <s v="Applications/Tools"/>
    <s v="OPEN"/>
    <m/>
    <m/>
    <m/>
    <m/>
    <e v="#N/A"/>
    <m/>
    <n v="1"/>
    <x v="0"/>
  </r>
  <r>
    <n v="2163"/>
    <s v="NOC471"/>
    <x v="2"/>
    <s v="NA"/>
    <m/>
    <m/>
    <m/>
    <s v="BSS"/>
    <s v="Service Provisioning"/>
    <s v="VPN(B2B) Daily"/>
    <m/>
    <s v="Critical"/>
    <s v="Open"/>
    <m/>
    <s v="BSS"/>
    <s v="CRM"/>
    <m/>
    <s v=" "/>
    <m/>
    <m/>
    <s v="Manoj Nibrad"/>
    <m/>
    <s v="Open"/>
    <s v="Open"/>
    <s v=" "/>
    <s v=" "/>
    <s v=" "/>
    <m/>
    <m/>
    <m/>
    <m/>
    <m/>
    <m/>
    <s v="NOCBSS"/>
    <s v="Applications/Tools"/>
    <s v="OPEN"/>
    <m/>
    <m/>
    <m/>
    <m/>
    <e v="#N/A"/>
    <m/>
    <n v="1"/>
    <x v="0"/>
  </r>
  <r>
    <n v="2164"/>
    <s v="NOC472"/>
    <x v="2"/>
    <s v="NA"/>
    <m/>
    <m/>
    <m/>
    <s v="BSS"/>
    <s v="Service Provisioning"/>
    <s v="VPN(B2B) Weekly"/>
    <m/>
    <s v="Critical"/>
    <s v="Open"/>
    <m/>
    <s v="BSS"/>
    <s v="CRM"/>
    <m/>
    <s v=" "/>
    <m/>
    <m/>
    <s v="Manoj Nibrad"/>
    <m/>
    <s v="Open"/>
    <s v="Open"/>
    <s v=" "/>
    <s v=" "/>
    <s v=" "/>
    <m/>
    <m/>
    <m/>
    <m/>
    <m/>
    <m/>
    <s v="NOCBSS"/>
    <s v="Applications/Tools"/>
    <s v="OPEN"/>
    <m/>
    <m/>
    <m/>
    <m/>
    <e v="#N/A"/>
    <m/>
    <n v="1"/>
    <x v="0"/>
  </r>
  <r>
    <n v="2165"/>
    <s v="NOC473"/>
    <x v="2"/>
    <s v="NA"/>
    <m/>
    <m/>
    <m/>
    <s v="BSS"/>
    <s v="Service Provisioning"/>
    <s v="VPN(B2B) Monthly"/>
    <m/>
    <s v="Critical"/>
    <s v="Open"/>
    <m/>
    <s v="BSS"/>
    <s v="CRM"/>
    <m/>
    <s v=" "/>
    <m/>
    <m/>
    <s v="Manoj Nibrad"/>
    <m/>
    <s v="Open"/>
    <s v="Open"/>
    <s v=" "/>
    <s v=" "/>
    <s v=" "/>
    <m/>
    <m/>
    <m/>
    <m/>
    <m/>
    <m/>
    <s v="NOCBSS"/>
    <s v="Applications/Tools"/>
    <s v="OPEN"/>
    <m/>
    <m/>
    <m/>
    <m/>
    <e v="#N/A"/>
    <m/>
    <n v="1"/>
    <x v="0"/>
  </r>
  <r>
    <n v="2166"/>
    <s v="NOC474"/>
    <x v="2"/>
    <s v="NA"/>
    <m/>
    <m/>
    <m/>
    <s v="BSS"/>
    <s v="Service Provisioning"/>
    <s v="VPN(B2B)  (Selective from and to dates)"/>
    <m/>
    <s v="Critical"/>
    <s v="Open"/>
    <m/>
    <s v="BSS"/>
    <s v="CRM"/>
    <m/>
    <s v=" "/>
    <m/>
    <m/>
    <s v="Manoj Nibrad"/>
    <m/>
    <s v="Open"/>
    <s v="Open"/>
    <s v=" "/>
    <s v=" "/>
    <s v=" "/>
    <m/>
    <m/>
    <m/>
    <m/>
    <m/>
    <m/>
    <s v="NOCBSS"/>
    <s v="Applications/Tools"/>
    <s v="OPEN"/>
    <m/>
    <m/>
    <m/>
    <m/>
    <e v="#N/A"/>
    <m/>
    <n v="1"/>
    <x v="0"/>
  </r>
  <r>
    <n v="2167"/>
    <s v="NOC475"/>
    <x v="2"/>
    <s v="NA"/>
    <m/>
    <m/>
    <m/>
    <s v="BSS"/>
    <s v="Service Provisioning"/>
    <s v="VPN(B2B)with filtered QoS Daily"/>
    <m/>
    <s v="Critical"/>
    <s v="Open"/>
    <m/>
    <s v="BSS"/>
    <s v="CRM"/>
    <m/>
    <s v=" "/>
    <m/>
    <m/>
    <s v="Manoj Nibrad"/>
    <m/>
    <s v="Open"/>
    <s v="Open"/>
    <s v=" "/>
    <s v=" "/>
    <s v=" "/>
    <m/>
    <m/>
    <m/>
    <m/>
    <m/>
    <m/>
    <s v="NOCBSS"/>
    <s v="Applications/Tools"/>
    <s v="OPEN"/>
    <m/>
    <m/>
    <m/>
    <m/>
    <e v="#N/A"/>
    <m/>
    <n v="1"/>
    <x v="0"/>
  </r>
  <r>
    <n v="2168"/>
    <s v="NOC476"/>
    <x v="2"/>
    <s v="NA"/>
    <m/>
    <m/>
    <m/>
    <s v="BSS"/>
    <s v="Service Provisioning"/>
    <s v="VPN(B2B)with filtered QoS Weekly"/>
    <m/>
    <s v="Critical"/>
    <s v="Open"/>
    <m/>
    <s v="BSS"/>
    <s v="CRM"/>
    <m/>
    <s v=" "/>
    <m/>
    <m/>
    <s v="Manoj Nibrad"/>
    <m/>
    <s v="Open"/>
    <s v="Open"/>
    <s v=" "/>
    <s v=" "/>
    <s v=" "/>
    <m/>
    <m/>
    <m/>
    <m/>
    <m/>
    <m/>
    <s v="NOCBSS"/>
    <s v="Applications/Tools"/>
    <s v="OPEN"/>
    <m/>
    <m/>
    <m/>
    <m/>
    <e v="#N/A"/>
    <m/>
    <n v="1"/>
    <x v="0"/>
  </r>
  <r>
    <n v="2169"/>
    <s v="NOC477"/>
    <x v="2"/>
    <s v="NA"/>
    <m/>
    <m/>
    <m/>
    <s v="BSS"/>
    <s v="Service Provisioning"/>
    <s v="VPN(B2B)with filtered QoS Monthly"/>
    <m/>
    <s v="Critical"/>
    <s v="Open"/>
    <m/>
    <s v="BSS"/>
    <s v="CRM"/>
    <m/>
    <s v=" "/>
    <m/>
    <m/>
    <s v="Manoj Nibrad"/>
    <m/>
    <s v="Open"/>
    <s v="Open"/>
    <s v=" "/>
    <s v=" "/>
    <s v=" "/>
    <m/>
    <m/>
    <m/>
    <m/>
    <m/>
    <m/>
    <s v="NOCBSS"/>
    <s v="Applications/Tools"/>
    <s v="OPEN"/>
    <m/>
    <m/>
    <m/>
    <m/>
    <e v="#N/A"/>
    <m/>
    <n v="1"/>
    <x v="0"/>
  </r>
  <r>
    <n v="2170"/>
    <s v="NOC478"/>
    <x v="2"/>
    <s v="NA"/>
    <m/>
    <m/>
    <m/>
    <s v="BSS"/>
    <s v="Service Provisioning"/>
    <s v="VPN(B2B)with filtered QoS  (Selective from and to dates)"/>
    <m/>
    <s v="Critical"/>
    <s v="Open"/>
    <m/>
    <s v="BSS"/>
    <s v="CRM"/>
    <m/>
    <s v=" "/>
    <m/>
    <m/>
    <s v="Manoj Nibrad"/>
    <m/>
    <s v="Open"/>
    <s v="Open"/>
    <s v=" "/>
    <s v=" "/>
    <s v=" "/>
    <m/>
    <m/>
    <m/>
    <m/>
    <m/>
    <m/>
    <s v="NOCBSS"/>
    <s v="Applications/Tools"/>
    <s v="OPEN"/>
    <m/>
    <m/>
    <m/>
    <m/>
    <e v="#N/A"/>
    <m/>
    <n v="1"/>
    <x v="0"/>
  </r>
  <r>
    <n v="2171"/>
    <s v="NOC479"/>
    <x v="2"/>
    <s v="NA"/>
    <m/>
    <m/>
    <m/>
    <s v="BSS"/>
    <s v="Service Provisioning"/>
    <s v="Enterprise(B2B) Daily"/>
    <m/>
    <s v="Critical"/>
    <s v="Open"/>
    <m/>
    <s v="BSS"/>
    <s v="CRM"/>
    <m/>
    <s v=" "/>
    <m/>
    <m/>
    <s v="Manoj Nibrad"/>
    <m/>
    <s v="Open"/>
    <s v="Open"/>
    <s v=" "/>
    <s v=" "/>
    <s v=" "/>
    <m/>
    <m/>
    <m/>
    <m/>
    <m/>
    <m/>
    <s v="NOCBSS"/>
    <s v="Applications/Tools"/>
    <s v="OPEN"/>
    <m/>
    <m/>
    <m/>
    <m/>
    <e v="#N/A"/>
    <m/>
    <n v="1"/>
    <x v="0"/>
  </r>
  <r>
    <n v="2172"/>
    <s v="NOC48"/>
    <x v="2"/>
    <s v="NA"/>
    <m/>
    <m/>
    <m/>
    <s v="GPON"/>
    <s v="OSS"/>
    <s v="Summary Status of complete 424 Mandal OLTs ( Blocks ) of PKG-ABC Daily"/>
    <m/>
    <s v="Critical"/>
    <s v="Completed"/>
    <m/>
    <s v="HPSM"/>
    <s v="Incident Management"/>
    <m/>
    <m/>
    <m/>
    <m/>
    <s v="Suresh Pawar"/>
    <m/>
    <m/>
    <s v="CLOSURE REVIEW PENDING "/>
    <s v=" "/>
    <s v=" "/>
    <s v=" "/>
    <m/>
    <m/>
    <m/>
    <m/>
    <m/>
    <m/>
    <s v="NOCGPON"/>
    <s v="Applications/Tools"/>
    <s v="OPEN"/>
    <s v="COMPLETED"/>
    <n v="0"/>
    <m/>
    <m/>
    <m/>
    <m/>
    <n v="1"/>
    <x v="2"/>
  </r>
  <r>
    <n v="2173"/>
    <s v="NOC480"/>
    <x v="2"/>
    <s v="NA"/>
    <m/>
    <m/>
    <m/>
    <s v="BSS"/>
    <s v="Service Provisioning"/>
    <s v="Enterprise(B2B) Weekly"/>
    <m/>
    <s v="Critical"/>
    <s v="Open"/>
    <m/>
    <s v="BSS"/>
    <s v="CRM"/>
    <m/>
    <s v=" "/>
    <m/>
    <m/>
    <s v="Manoj Nibrad"/>
    <m/>
    <s v="Open"/>
    <s v="Open"/>
    <s v=" "/>
    <s v=" "/>
    <s v=" "/>
    <m/>
    <m/>
    <m/>
    <m/>
    <m/>
    <m/>
    <s v="NOCBSS"/>
    <s v="Applications/Tools"/>
    <s v="OPEN"/>
    <m/>
    <m/>
    <m/>
    <m/>
    <e v="#N/A"/>
    <m/>
    <n v="1"/>
    <x v="0"/>
  </r>
  <r>
    <n v="2174"/>
    <s v="NOC481"/>
    <x v="2"/>
    <s v="NA"/>
    <m/>
    <m/>
    <m/>
    <s v="BSS"/>
    <s v="Service Provisioning"/>
    <s v="Enterprise(B2B) Monthly"/>
    <m/>
    <s v="Critical"/>
    <s v="Open"/>
    <m/>
    <s v="BSS"/>
    <s v="CRM"/>
    <m/>
    <s v=" "/>
    <m/>
    <m/>
    <s v="Manoj Nibrad"/>
    <m/>
    <s v="Open"/>
    <s v="Open"/>
    <s v=" "/>
    <s v=" "/>
    <s v=" "/>
    <m/>
    <m/>
    <m/>
    <m/>
    <m/>
    <m/>
    <s v="NOCBSS"/>
    <s v="Applications/Tools"/>
    <s v="OPEN"/>
    <m/>
    <m/>
    <m/>
    <m/>
    <e v="#N/A"/>
    <m/>
    <n v="1"/>
    <x v="0"/>
  </r>
  <r>
    <n v="2175"/>
    <s v="NOC482"/>
    <x v="2"/>
    <s v="NA"/>
    <m/>
    <m/>
    <m/>
    <s v="BSS"/>
    <s v="Service Provisioning"/>
    <s v="Enterprise(B2B)  (Selective from and to dates)"/>
    <m/>
    <s v="Critical"/>
    <s v="Open"/>
    <m/>
    <s v="BSS"/>
    <s v="CRM"/>
    <m/>
    <s v=" "/>
    <m/>
    <m/>
    <s v="Manoj Nibrad"/>
    <m/>
    <s v="Open"/>
    <s v="Open"/>
    <s v=" "/>
    <s v=" "/>
    <s v=" "/>
    <m/>
    <m/>
    <m/>
    <m/>
    <m/>
    <m/>
    <s v="NOCBSS"/>
    <s v="Applications/Tools"/>
    <s v="OPEN"/>
    <m/>
    <m/>
    <m/>
    <m/>
    <e v="#N/A"/>
    <m/>
    <n v="1"/>
    <x v="0"/>
  </r>
  <r>
    <n v="2176"/>
    <s v="NOC483"/>
    <x v="2"/>
    <s v="NA"/>
    <m/>
    <m/>
    <m/>
    <s v="BSS"/>
    <s v="Service Provisioning"/>
    <s v="Enterprise(B2B) with filtered QoS Daily"/>
    <m/>
    <s v="Critical"/>
    <s v="Open"/>
    <m/>
    <s v="BSS"/>
    <s v="CRM"/>
    <m/>
    <s v=" "/>
    <m/>
    <m/>
    <s v="Manoj Nibrad"/>
    <m/>
    <s v="Open"/>
    <s v="Open"/>
    <s v=" "/>
    <s v=" "/>
    <s v=" "/>
    <m/>
    <m/>
    <m/>
    <m/>
    <m/>
    <m/>
    <s v="NOCBSS"/>
    <s v="Applications/Tools"/>
    <s v="OPEN"/>
    <m/>
    <m/>
    <m/>
    <m/>
    <e v="#N/A"/>
    <m/>
    <n v="1"/>
    <x v="0"/>
  </r>
  <r>
    <n v="2177"/>
    <s v="NOC484"/>
    <x v="2"/>
    <s v="NA"/>
    <m/>
    <m/>
    <m/>
    <s v="BSS"/>
    <s v="Service Provisioning"/>
    <s v="Enterprise(B2B) with filtered QoS Weekly"/>
    <m/>
    <s v="Critical"/>
    <s v="Open"/>
    <m/>
    <s v="BSS"/>
    <s v="CRM"/>
    <m/>
    <s v=" "/>
    <m/>
    <m/>
    <s v="Manoj Nibrad"/>
    <m/>
    <s v="Open"/>
    <s v="Open"/>
    <s v=" "/>
    <s v=" "/>
    <s v=" "/>
    <m/>
    <m/>
    <m/>
    <m/>
    <m/>
    <m/>
    <s v="NOCBSS"/>
    <s v="Applications/Tools"/>
    <s v="OPEN"/>
    <m/>
    <m/>
    <m/>
    <m/>
    <e v="#N/A"/>
    <m/>
    <n v="1"/>
    <x v="0"/>
  </r>
  <r>
    <n v="2178"/>
    <s v="NOC485"/>
    <x v="2"/>
    <s v="NA"/>
    <m/>
    <m/>
    <m/>
    <s v="BSS"/>
    <s v="Service Provisioning"/>
    <s v="Enterprise(B2B) with filtered QoS Monthly"/>
    <m/>
    <s v="Critical"/>
    <s v="Open"/>
    <m/>
    <s v="BSS"/>
    <s v="CRM"/>
    <m/>
    <s v=" "/>
    <m/>
    <m/>
    <s v="Manoj Nibrad"/>
    <m/>
    <s v="Open"/>
    <s v="Open"/>
    <s v=" "/>
    <s v=" "/>
    <s v=" "/>
    <m/>
    <m/>
    <m/>
    <m/>
    <m/>
    <m/>
    <s v="NOCBSS"/>
    <s v="Applications/Tools"/>
    <s v="OPEN"/>
    <m/>
    <m/>
    <m/>
    <m/>
    <e v="#N/A"/>
    <m/>
    <n v="1"/>
    <x v="0"/>
  </r>
  <r>
    <n v="2179"/>
    <s v="NOC486"/>
    <x v="2"/>
    <s v="NA"/>
    <m/>
    <m/>
    <m/>
    <s v="BSS"/>
    <s v="Service Provisioning"/>
    <s v="Enterprise(B2B) with filtered QoS  (Selective from and to dates)"/>
    <m/>
    <s v="Critical"/>
    <s v="Open"/>
    <m/>
    <s v="BSS"/>
    <s v="CRM"/>
    <m/>
    <s v=" "/>
    <m/>
    <m/>
    <s v="Manoj Nibrad"/>
    <m/>
    <s v="Open"/>
    <s v="Open"/>
    <s v=" "/>
    <s v=" "/>
    <s v=" "/>
    <m/>
    <m/>
    <m/>
    <m/>
    <m/>
    <m/>
    <s v="NOCBSS"/>
    <s v="Applications/Tools"/>
    <s v="OPEN"/>
    <m/>
    <m/>
    <m/>
    <m/>
    <e v="#N/A"/>
    <m/>
    <n v="1"/>
    <x v="0"/>
  </r>
  <r>
    <n v="2180"/>
    <s v="NOC487"/>
    <x v="2"/>
    <s v="NA"/>
    <m/>
    <m/>
    <m/>
    <s v="BSS"/>
    <s v="Service Provisioning"/>
    <s v="Partner(B2B2C) Daily"/>
    <m/>
    <s v="Critical"/>
    <s v="Completed"/>
    <m/>
    <s v="BSS"/>
    <s v="CRM"/>
    <m/>
    <s v=" "/>
    <m/>
    <m/>
    <s v="Manoj Nibrad"/>
    <m/>
    <s v="Open"/>
    <s v="Open"/>
    <s v=" "/>
    <s v=" "/>
    <s v=" "/>
    <m/>
    <m/>
    <m/>
    <m/>
    <m/>
    <m/>
    <s v="NOCBSS"/>
    <s v="Applications/Tools"/>
    <s v="OPEN"/>
    <m/>
    <m/>
    <m/>
    <m/>
    <m/>
    <m/>
    <n v="1"/>
    <x v="0"/>
  </r>
  <r>
    <n v="2181"/>
    <s v="NOC488"/>
    <x v="2"/>
    <s v="NA"/>
    <m/>
    <m/>
    <m/>
    <s v="BSS"/>
    <s v="Service Provisioning"/>
    <s v="Partner(B2B2C) Weekly"/>
    <m/>
    <s v="Critical"/>
    <s v="Completed"/>
    <m/>
    <s v="BSS"/>
    <s v="CRM"/>
    <m/>
    <s v=" "/>
    <m/>
    <m/>
    <s v="Manoj Nibrad"/>
    <m/>
    <s v="Open"/>
    <s v="Open"/>
    <s v=" "/>
    <s v=" "/>
    <s v=" "/>
    <m/>
    <m/>
    <m/>
    <m/>
    <m/>
    <m/>
    <s v="NOCBSS"/>
    <s v="Applications/Tools"/>
    <s v="OPEN"/>
    <m/>
    <m/>
    <m/>
    <m/>
    <m/>
    <m/>
    <n v="1"/>
    <x v="0"/>
  </r>
  <r>
    <n v="2182"/>
    <s v="NOC489"/>
    <x v="2"/>
    <s v="NA"/>
    <m/>
    <m/>
    <m/>
    <s v="BSS"/>
    <s v="Service Provisioning"/>
    <s v="Partner(B2B2C) Monthly"/>
    <m/>
    <s v="Critical"/>
    <s v="Completed"/>
    <m/>
    <s v="BSS"/>
    <s v="CRM"/>
    <m/>
    <s v=" "/>
    <m/>
    <m/>
    <s v="Manoj Nibrad"/>
    <m/>
    <s v="Open"/>
    <s v="Open"/>
    <s v=" "/>
    <s v=" "/>
    <s v=" "/>
    <m/>
    <m/>
    <m/>
    <m/>
    <m/>
    <m/>
    <s v="NOCBSS"/>
    <s v="Applications/Tools"/>
    <s v="OPEN"/>
    <m/>
    <m/>
    <m/>
    <m/>
    <m/>
    <m/>
    <n v="1"/>
    <x v="0"/>
  </r>
  <r>
    <n v="2183"/>
    <s v="NOC49"/>
    <x v="2"/>
    <s v="NA"/>
    <m/>
    <m/>
    <m/>
    <s v="GPON"/>
    <s v="OSS"/>
    <s v="Summary Status of complete 424 Mandal OLTs ( Blocks ) of PKG-ABC Weekly"/>
    <m/>
    <s v="Critical"/>
    <s v="NOT_FEASIBLE"/>
    <m/>
    <s v="HPSM"/>
    <s v="Incident Management"/>
    <m/>
    <m/>
    <m/>
    <m/>
    <s v="Suresh Pawar"/>
    <m/>
    <s v="Open"/>
    <s v="Not Feasible "/>
    <s v=" "/>
    <s v=" "/>
    <s v=" "/>
    <m/>
    <m/>
    <m/>
    <m/>
    <m/>
    <m/>
    <s v="NOCGPON"/>
    <s v="Applications/Tools"/>
    <e v="#N/A"/>
    <s v="NOT-FEASIBLE"/>
    <s v="Live data -bothUOC and POWErbi"/>
    <m/>
    <m/>
    <e v="#N/A"/>
    <m/>
    <n v="1"/>
    <x v="0"/>
  </r>
  <r>
    <n v="2184"/>
    <s v="NOC490"/>
    <x v="2"/>
    <s v="NA"/>
    <m/>
    <m/>
    <m/>
    <s v="BSS"/>
    <s v="Service Provisioning"/>
    <s v="Partner(B2B2C)  (Selective from and to dates)"/>
    <m/>
    <s v="Critical"/>
    <s v="Completed"/>
    <m/>
    <s v="BSS"/>
    <s v="CRM"/>
    <m/>
    <s v=" "/>
    <m/>
    <m/>
    <s v="Manoj Nibrad"/>
    <m/>
    <s v="Open"/>
    <s v="Open"/>
    <s v=" "/>
    <s v=" "/>
    <s v=" "/>
    <m/>
    <m/>
    <m/>
    <m/>
    <m/>
    <m/>
    <s v="NOCBSS"/>
    <s v="Applications/Tools"/>
    <s v="OPEN"/>
    <m/>
    <m/>
    <m/>
    <m/>
    <m/>
    <m/>
    <n v="1"/>
    <x v="0"/>
  </r>
  <r>
    <n v="2185"/>
    <s v="NOC491"/>
    <x v="2"/>
    <s v="NA"/>
    <m/>
    <m/>
    <m/>
    <s v="BSS"/>
    <s v="Service Provisioning"/>
    <s v="Partner(B2B2C) with Filtered QoS Daily"/>
    <m/>
    <s v="Critical"/>
    <s v="Open"/>
    <m/>
    <s v="BSS"/>
    <s v="CRM"/>
    <m/>
    <s v=" "/>
    <m/>
    <m/>
    <s v="Manoj Nibrad"/>
    <m/>
    <s v="Open"/>
    <s v="Open"/>
    <s v=" "/>
    <s v=" "/>
    <s v=" "/>
    <m/>
    <m/>
    <m/>
    <m/>
    <m/>
    <m/>
    <s v="NOCBSS"/>
    <s v="Applications/Tools"/>
    <s v="OPEN"/>
    <m/>
    <m/>
    <m/>
    <m/>
    <e v="#N/A"/>
    <m/>
    <n v="1"/>
    <x v="0"/>
  </r>
  <r>
    <n v="2186"/>
    <s v="NOC492"/>
    <x v="2"/>
    <s v="NA"/>
    <m/>
    <m/>
    <m/>
    <s v="BSS"/>
    <s v="Service Provisioning"/>
    <s v="Partner(B2B2C) with Filtered QoS Weekly"/>
    <m/>
    <s v="Critical"/>
    <s v="Open"/>
    <m/>
    <s v="BSS"/>
    <s v="CRM"/>
    <m/>
    <s v=" "/>
    <m/>
    <m/>
    <s v="Manoj Nibrad"/>
    <m/>
    <s v="Open"/>
    <s v="Open"/>
    <s v=" "/>
    <s v=" "/>
    <s v=" "/>
    <m/>
    <m/>
    <m/>
    <m/>
    <m/>
    <m/>
    <s v="NOCBSS"/>
    <s v="Applications/Tools"/>
    <s v="OPEN"/>
    <m/>
    <m/>
    <m/>
    <m/>
    <e v="#N/A"/>
    <m/>
    <n v="1"/>
    <x v="0"/>
  </r>
  <r>
    <n v="2187"/>
    <s v="NOC493"/>
    <x v="2"/>
    <s v="NA"/>
    <m/>
    <m/>
    <m/>
    <s v="BSS"/>
    <s v="Service Provisioning"/>
    <s v="Partner(B2B2C) with Filtered QoS Monthly"/>
    <m/>
    <s v="Critical"/>
    <s v="Open"/>
    <m/>
    <s v="BSS"/>
    <s v="CRM"/>
    <m/>
    <s v=" "/>
    <m/>
    <m/>
    <s v="Manoj Nibrad"/>
    <m/>
    <s v="Open"/>
    <s v="Open"/>
    <s v=" "/>
    <s v=" "/>
    <s v=" "/>
    <m/>
    <m/>
    <m/>
    <m/>
    <m/>
    <m/>
    <s v="NOCBSS"/>
    <s v="Applications/Tools"/>
    <s v="OPEN"/>
    <m/>
    <m/>
    <m/>
    <m/>
    <e v="#N/A"/>
    <m/>
    <n v="1"/>
    <x v="0"/>
  </r>
  <r>
    <n v="2188"/>
    <s v="NOC494"/>
    <x v="2"/>
    <s v="NA"/>
    <m/>
    <m/>
    <m/>
    <s v="BSS"/>
    <s v="Service Provisioning"/>
    <s v="Partner(B2B2C) with Filtered QoS  (Selective from and to dates)"/>
    <m/>
    <s v="Critical"/>
    <s v="Open"/>
    <m/>
    <s v="BSS"/>
    <s v="CRM"/>
    <m/>
    <s v=" "/>
    <m/>
    <m/>
    <s v="Manoj Nibrad"/>
    <m/>
    <s v="Open"/>
    <s v="Open"/>
    <s v=" "/>
    <s v=" "/>
    <s v=" "/>
    <m/>
    <m/>
    <m/>
    <m/>
    <m/>
    <m/>
    <s v="NOCBSS"/>
    <s v="Applications/Tools"/>
    <s v="OPEN"/>
    <m/>
    <m/>
    <m/>
    <m/>
    <e v="#N/A"/>
    <m/>
    <n v="1"/>
    <x v="0"/>
  </r>
  <r>
    <n v="2189"/>
    <s v="NOC495"/>
    <x v="2"/>
    <s v="NA"/>
    <m/>
    <m/>
    <m/>
    <s v="BSS"/>
    <s v="Service Provisioning"/>
    <s v="T-cell (P2MP) Daily"/>
    <m/>
    <s v="Critical"/>
    <s v="Open"/>
    <m/>
    <s v="BSS"/>
    <s v="CRM"/>
    <m/>
    <s v=" "/>
    <m/>
    <m/>
    <s v="Manoj Nibrad"/>
    <m/>
    <s v="Open"/>
    <s v="Open"/>
    <s v=" "/>
    <s v=" "/>
    <s v=" "/>
    <m/>
    <m/>
    <m/>
    <m/>
    <m/>
    <m/>
    <s v="NOCBSS"/>
    <s v="Applications/Tools"/>
    <s v="OPEN"/>
    <m/>
    <m/>
    <m/>
    <m/>
    <e v="#N/A"/>
    <m/>
    <n v="1"/>
    <x v="0"/>
  </r>
  <r>
    <n v="2190"/>
    <s v="NOC496"/>
    <x v="2"/>
    <s v="NA"/>
    <m/>
    <m/>
    <m/>
    <s v="BSS"/>
    <s v="Service Provisioning"/>
    <s v="T-cell (P2MP) Weekly"/>
    <m/>
    <s v="Critical"/>
    <s v="Open"/>
    <m/>
    <s v="BSS"/>
    <s v="CRM"/>
    <m/>
    <s v=" "/>
    <m/>
    <m/>
    <s v="Manoj Nibrad"/>
    <m/>
    <s v="Open"/>
    <s v="Open"/>
    <s v=" "/>
    <s v=" "/>
    <s v=" "/>
    <m/>
    <m/>
    <m/>
    <m/>
    <m/>
    <m/>
    <s v="NOCBSS"/>
    <s v="Applications/Tools"/>
    <s v="OPEN"/>
    <m/>
    <m/>
    <m/>
    <m/>
    <e v="#N/A"/>
    <m/>
    <n v="1"/>
    <x v="0"/>
  </r>
  <r>
    <n v="2191"/>
    <s v="NOC497"/>
    <x v="2"/>
    <s v="NA"/>
    <m/>
    <m/>
    <m/>
    <s v="BSS"/>
    <s v="Service Provisioning"/>
    <s v="T-cell (P2MP) Monthly"/>
    <m/>
    <s v="Critical"/>
    <s v="Open"/>
    <m/>
    <s v="BSS"/>
    <s v="CRM"/>
    <m/>
    <s v=" "/>
    <m/>
    <m/>
    <s v="Manoj Nibrad"/>
    <m/>
    <s v="Open"/>
    <s v="Open"/>
    <s v=" "/>
    <s v=" "/>
    <s v=" "/>
    <m/>
    <m/>
    <m/>
    <m/>
    <m/>
    <m/>
    <s v="NOCBSS"/>
    <s v="Applications/Tools"/>
    <s v="OPEN"/>
    <m/>
    <m/>
    <m/>
    <m/>
    <e v="#N/A"/>
    <m/>
    <n v="1"/>
    <x v="0"/>
  </r>
  <r>
    <n v="2192"/>
    <s v="NOC498"/>
    <x v="2"/>
    <s v="NA"/>
    <m/>
    <m/>
    <m/>
    <s v="BSS"/>
    <s v="Service Provisioning"/>
    <s v="T-cell (P2MP)  (Selective from and to dates)"/>
    <m/>
    <s v="Critical"/>
    <s v="Open"/>
    <m/>
    <s v="BSS"/>
    <s v="CRM"/>
    <m/>
    <s v=" "/>
    <m/>
    <m/>
    <s v="Manoj Nibrad"/>
    <m/>
    <s v="Open"/>
    <s v="Open"/>
    <s v=" "/>
    <s v=" "/>
    <s v=" "/>
    <m/>
    <m/>
    <m/>
    <m/>
    <m/>
    <m/>
    <s v="NOCBSS"/>
    <s v="Applications/Tools"/>
    <s v="OPEN"/>
    <m/>
    <m/>
    <m/>
    <m/>
    <e v="#N/A"/>
    <m/>
    <n v="1"/>
    <x v="0"/>
  </r>
  <r>
    <n v="2193"/>
    <s v="NOC499"/>
    <x v="2"/>
    <s v="NA"/>
    <m/>
    <m/>
    <m/>
    <s v="BSS"/>
    <s v="Service Provisioning"/>
    <s v="T-cell P2MP  with Filtered QoS Daily"/>
    <m/>
    <s v="Critical"/>
    <s v="Open"/>
    <m/>
    <s v="BSS"/>
    <s v="CRM"/>
    <m/>
    <s v=" "/>
    <m/>
    <m/>
    <s v="Manoj Nibrad"/>
    <m/>
    <s v="Open"/>
    <s v="Open"/>
    <s v=" "/>
    <s v=" "/>
    <s v=" "/>
    <m/>
    <m/>
    <m/>
    <m/>
    <m/>
    <m/>
    <s v="NOCBSS"/>
    <s v="Applications/Tools"/>
    <s v="OPEN"/>
    <m/>
    <m/>
    <m/>
    <m/>
    <e v="#N/A"/>
    <m/>
    <n v="1"/>
    <x v="0"/>
  </r>
  <r>
    <n v="2194"/>
    <s v="NOC5"/>
    <x v="2"/>
    <s v="NA"/>
    <m/>
    <s v="OSS"/>
    <s v="OSS"/>
    <s v="OSS"/>
    <s v="DC"/>
    <s v="DC Applications uptime &amp; SLA Daily"/>
    <m/>
    <s v="Critical"/>
    <s v=" "/>
    <m/>
    <s v="HPSM"/>
    <s v="Incident Management"/>
    <m/>
    <m/>
    <m/>
    <m/>
    <s v="Suresh Pawar"/>
    <m/>
    <s v="Open"/>
    <s v="Open"/>
    <s v=" "/>
    <s v=" "/>
    <s v=" "/>
    <m/>
    <m/>
    <m/>
    <m/>
    <m/>
    <m/>
    <s v="NOCOSS"/>
    <s v="Applications/Tools"/>
    <s v="OPEN"/>
    <s v="OPEN"/>
    <n v="0"/>
    <m/>
    <m/>
    <e v="#N/A"/>
    <m/>
    <n v="1"/>
    <x v="0"/>
  </r>
  <r>
    <n v="2195"/>
    <s v="NOC50"/>
    <x v="2"/>
    <s v="NA"/>
    <m/>
    <m/>
    <m/>
    <s v="GPON"/>
    <s v="OSS"/>
    <s v="Summary Status of complete 424 Mandal OLTs ( Blocks ) of PKG-ABC Monthly"/>
    <m/>
    <s v="Critical"/>
    <s v="Completed"/>
    <m/>
    <s v="HPSM"/>
    <s v="Incident Management"/>
    <m/>
    <m/>
    <m/>
    <m/>
    <s v="Suresh Pawar"/>
    <m/>
    <m/>
    <s v="CLOSURE REVIEW PENDING "/>
    <s v=" "/>
    <s v=" "/>
    <s v=" "/>
    <m/>
    <m/>
    <m/>
    <m/>
    <m/>
    <m/>
    <s v="NOCGPON"/>
    <s v="Applications/Tools"/>
    <s v="OPEN"/>
    <s v="COMPLETED"/>
    <s v="only Live data"/>
    <m/>
    <m/>
    <m/>
    <m/>
    <n v="1"/>
    <x v="2"/>
  </r>
  <r>
    <n v="2196"/>
    <s v="NOC500"/>
    <x v="2"/>
    <s v="NA"/>
    <m/>
    <m/>
    <m/>
    <s v="BSS"/>
    <s v="Service Provisioning"/>
    <s v="T-cell P2MP  with Filtered QoS Weekly"/>
    <m/>
    <s v="Critical"/>
    <s v="Open"/>
    <m/>
    <s v="BSS"/>
    <s v="CRM"/>
    <m/>
    <s v=" "/>
    <m/>
    <m/>
    <s v="Manoj Nibrad"/>
    <m/>
    <s v="Open"/>
    <s v="Open"/>
    <s v=" "/>
    <s v=" "/>
    <s v=" "/>
    <m/>
    <m/>
    <m/>
    <m/>
    <m/>
    <m/>
    <s v="NOCBSS"/>
    <s v="Applications/Tools"/>
    <s v="OPEN"/>
    <m/>
    <m/>
    <m/>
    <m/>
    <e v="#N/A"/>
    <m/>
    <n v="1"/>
    <x v="0"/>
  </r>
  <r>
    <n v="2197"/>
    <s v="NOC501"/>
    <x v="2"/>
    <s v="NA"/>
    <m/>
    <m/>
    <m/>
    <s v="BSS"/>
    <s v="Service Provisioning"/>
    <s v="T-cell P2MP  with Filtered QoS Monthly"/>
    <m/>
    <s v="Critical"/>
    <s v="Open"/>
    <m/>
    <s v="BSS"/>
    <s v="CRM"/>
    <m/>
    <s v=" "/>
    <m/>
    <m/>
    <s v="Manoj Nibrad"/>
    <m/>
    <s v="Open"/>
    <s v="Open"/>
    <s v=" "/>
    <s v=" "/>
    <s v=" "/>
    <m/>
    <m/>
    <m/>
    <m/>
    <m/>
    <m/>
    <s v="NOCBSS"/>
    <s v="Applications/Tools"/>
    <s v="OPEN"/>
    <m/>
    <m/>
    <m/>
    <m/>
    <e v="#N/A"/>
    <m/>
    <n v="1"/>
    <x v="0"/>
  </r>
  <r>
    <n v="2198"/>
    <s v="NOC502"/>
    <x v="2"/>
    <s v="NA"/>
    <m/>
    <m/>
    <m/>
    <s v="BSS"/>
    <s v="Service Provisioning"/>
    <s v="T-cell P2MP  with Filtered QoS  (Selective from and to dates)"/>
    <m/>
    <s v="Critical"/>
    <s v="Open"/>
    <m/>
    <s v="BSS"/>
    <s v="CRM"/>
    <m/>
    <s v=" "/>
    <m/>
    <m/>
    <s v="Manoj Nibrad"/>
    <m/>
    <s v="Open"/>
    <s v="Open"/>
    <s v=" "/>
    <s v=" "/>
    <s v=" "/>
    <m/>
    <m/>
    <m/>
    <m/>
    <m/>
    <m/>
    <s v="NOCBSS"/>
    <s v="Applications/Tools"/>
    <s v="OPEN"/>
    <m/>
    <m/>
    <m/>
    <m/>
    <e v="#N/A"/>
    <m/>
    <n v="1"/>
    <x v="0"/>
  </r>
  <r>
    <n v="2199"/>
    <s v="NOC503"/>
    <x v="2"/>
    <s v="NA"/>
    <m/>
    <m/>
    <m/>
    <s v="BSS"/>
    <s v="Service Provisioning"/>
    <s v="T-cell (P2P) Daily"/>
    <m/>
    <s v="Critical"/>
    <s v="Open"/>
    <m/>
    <s v="BSS"/>
    <s v="CRM"/>
    <m/>
    <s v=" "/>
    <m/>
    <m/>
    <s v="Manoj Nibrad"/>
    <m/>
    <s v="Open"/>
    <s v="Open"/>
    <s v=" "/>
    <s v=" "/>
    <s v=" "/>
    <m/>
    <m/>
    <m/>
    <m/>
    <m/>
    <m/>
    <s v="NOCBSS"/>
    <s v="Applications/Tools"/>
    <s v="OPEN"/>
    <m/>
    <m/>
    <m/>
    <m/>
    <e v="#N/A"/>
    <m/>
    <n v="1"/>
    <x v="0"/>
  </r>
  <r>
    <n v="2200"/>
    <s v="NOC504"/>
    <x v="2"/>
    <s v="NA"/>
    <m/>
    <m/>
    <m/>
    <s v="BSS"/>
    <s v="Service Provisioning"/>
    <s v="T-cell (P2P) Weekly"/>
    <m/>
    <s v="Critical"/>
    <s v="Open"/>
    <m/>
    <s v="BSS"/>
    <s v="CRM"/>
    <m/>
    <s v=" "/>
    <m/>
    <m/>
    <s v="Manoj Nibrad"/>
    <m/>
    <s v="Open"/>
    <s v="Open"/>
    <s v=" "/>
    <s v=" "/>
    <s v=" "/>
    <m/>
    <m/>
    <m/>
    <m/>
    <m/>
    <m/>
    <s v="NOCBSS"/>
    <s v="Applications/Tools"/>
    <s v="OPEN"/>
    <m/>
    <m/>
    <m/>
    <m/>
    <e v="#N/A"/>
    <m/>
    <n v="1"/>
    <x v="0"/>
  </r>
  <r>
    <n v="2201"/>
    <s v="NOC505"/>
    <x v="2"/>
    <s v="NA"/>
    <m/>
    <m/>
    <m/>
    <s v="BSS"/>
    <s v="Service Provisioning"/>
    <s v="T-cell (P2P) Monthly"/>
    <m/>
    <s v="Critical"/>
    <s v="Open"/>
    <m/>
    <s v="BSS"/>
    <s v="CRM"/>
    <m/>
    <s v=" "/>
    <m/>
    <m/>
    <s v="Manoj Nibrad"/>
    <m/>
    <s v="Open"/>
    <s v="Open"/>
    <s v=" "/>
    <s v=" "/>
    <s v=" "/>
    <m/>
    <m/>
    <m/>
    <m/>
    <m/>
    <m/>
    <s v="NOCBSS"/>
    <s v="Applications/Tools"/>
    <s v="OPEN"/>
    <m/>
    <m/>
    <m/>
    <m/>
    <e v="#N/A"/>
    <m/>
    <n v="1"/>
    <x v="0"/>
  </r>
  <r>
    <n v="2202"/>
    <s v="NOC506"/>
    <x v="2"/>
    <s v="NA"/>
    <m/>
    <m/>
    <m/>
    <s v="BSS"/>
    <s v="Service Provisioning"/>
    <s v="T-cell (P2P)  (Selective from and to dates)"/>
    <m/>
    <s v="Critical"/>
    <s v="Open"/>
    <m/>
    <s v="BSS"/>
    <s v="CRM"/>
    <m/>
    <s v=" "/>
    <m/>
    <m/>
    <s v="Manoj Nibrad"/>
    <m/>
    <s v="Open"/>
    <s v="Open"/>
    <s v=" "/>
    <s v=" "/>
    <s v=" "/>
    <m/>
    <m/>
    <m/>
    <m/>
    <m/>
    <m/>
    <s v="NOCBSS"/>
    <s v="Applications/Tools"/>
    <s v="OPEN"/>
    <m/>
    <m/>
    <m/>
    <m/>
    <e v="#N/A"/>
    <m/>
    <n v="1"/>
    <x v="0"/>
  </r>
  <r>
    <n v="2203"/>
    <s v="NOC507"/>
    <x v="2"/>
    <s v="NA"/>
    <m/>
    <m/>
    <m/>
    <s v="BSS"/>
    <s v="Service Provisioning"/>
    <s v="T-cell P2P  with Filtered QoS Daily"/>
    <m/>
    <s v="Critical"/>
    <s v="Open"/>
    <m/>
    <s v="BSS"/>
    <s v="CRM"/>
    <m/>
    <s v=" "/>
    <m/>
    <m/>
    <s v="Manoj Nibrad"/>
    <m/>
    <s v="Open"/>
    <s v="Open"/>
    <s v=" "/>
    <s v=" "/>
    <s v=" "/>
    <m/>
    <m/>
    <m/>
    <m/>
    <m/>
    <m/>
    <s v="NOCBSS"/>
    <s v="Applications/Tools"/>
    <s v="OPEN"/>
    <m/>
    <m/>
    <m/>
    <m/>
    <e v="#N/A"/>
    <m/>
    <n v="1"/>
    <x v="0"/>
  </r>
  <r>
    <n v="2204"/>
    <s v="NOC508"/>
    <x v="2"/>
    <s v="NA"/>
    <m/>
    <m/>
    <m/>
    <s v="BSS"/>
    <s v="Service Provisioning"/>
    <s v="T-cell P2P  with Filtered QoS Weekly"/>
    <m/>
    <s v="Critical"/>
    <s v="Open"/>
    <m/>
    <s v="BSS"/>
    <s v="CRM"/>
    <m/>
    <s v=" "/>
    <m/>
    <m/>
    <s v="Manoj Nibrad"/>
    <m/>
    <s v="Open"/>
    <s v="Open"/>
    <s v=" "/>
    <s v=" "/>
    <s v=" "/>
    <m/>
    <m/>
    <m/>
    <m/>
    <m/>
    <m/>
    <s v="NOCBSS"/>
    <s v="Applications/Tools"/>
    <s v="OPEN"/>
    <m/>
    <m/>
    <m/>
    <m/>
    <e v="#N/A"/>
    <m/>
    <n v="1"/>
    <x v="0"/>
  </r>
  <r>
    <n v="2205"/>
    <s v="NOC509"/>
    <x v="2"/>
    <s v="NA"/>
    <m/>
    <m/>
    <m/>
    <s v="BSS"/>
    <s v="Service Provisioning"/>
    <s v="T-cell P2P  with Filtered QoS Monthly"/>
    <m/>
    <s v="Critical"/>
    <s v="Open"/>
    <m/>
    <s v="BSS"/>
    <s v="CRM"/>
    <m/>
    <s v=" "/>
    <m/>
    <m/>
    <s v="Manoj Nibrad"/>
    <m/>
    <s v="Open"/>
    <s v="Open"/>
    <s v=" "/>
    <s v=" "/>
    <s v=" "/>
    <m/>
    <m/>
    <m/>
    <m/>
    <m/>
    <m/>
    <s v="NOCBSS"/>
    <s v="Applications/Tools"/>
    <s v="OPEN"/>
    <m/>
    <m/>
    <m/>
    <m/>
    <e v="#N/A"/>
    <m/>
    <n v="1"/>
    <x v="0"/>
  </r>
  <r>
    <n v="2206"/>
    <s v="NOC51"/>
    <x v="2"/>
    <s v="NA"/>
    <m/>
    <m/>
    <m/>
    <s v="GPON"/>
    <s v="OSS"/>
    <s v="Summary Status of complete 424 Mandal OLTs ( Blocks ) of PKG-ABC  (Selective from and to dates)"/>
    <m/>
    <s v="Critical"/>
    <s v="Completed"/>
    <m/>
    <s v="HPSM"/>
    <s v="Incident Management"/>
    <m/>
    <m/>
    <m/>
    <m/>
    <s v="Suresh Pawar"/>
    <m/>
    <m/>
    <s v="CLOSURE REVIEW PENDING "/>
    <s v=" "/>
    <s v=" "/>
    <s v=" "/>
    <m/>
    <m/>
    <m/>
    <m/>
    <m/>
    <m/>
    <s v="NOCGPON"/>
    <s v="Applications/Tools"/>
    <s v="OPEN"/>
    <s v="COMPLETED"/>
    <s v="Live data"/>
    <m/>
    <m/>
    <m/>
    <m/>
    <n v="1"/>
    <x v="2"/>
  </r>
  <r>
    <n v="2207"/>
    <s v="NOC510"/>
    <x v="2"/>
    <s v="NA"/>
    <m/>
    <m/>
    <m/>
    <s v="BSS"/>
    <s v="Service Provisioning"/>
    <s v="T-cell P2P  with Filtered QoS  (Selective from and to dates)"/>
    <m/>
    <s v="Critical"/>
    <s v="Open"/>
    <m/>
    <s v="BSS"/>
    <s v="CRM"/>
    <m/>
    <s v=" "/>
    <m/>
    <m/>
    <s v="Manoj Nibrad"/>
    <m/>
    <s v="Open"/>
    <s v="Open"/>
    <s v=" "/>
    <s v=" "/>
    <s v=" "/>
    <m/>
    <m/>
    <m/>
    <m/>
    <m/>
    <m/>
    <s v="NOCBSS"/>
    <s v="Applications/Tools"/>
    <s v="OPEN"/>
    <m/>
    <m/>
    <m/>
    <m/>
    <e v="#N/A"/>
    <m/>
    <n v="1"/>
    <x v="0"/>
  </r>
  <r>
    <n v="2208"/>
    <s v="NOC511"/>
    <x v="2"/>
    <s v="NA"/>
    <m/>
    <s v="OSS"/>
    <s v="OSS"/>
    <s v="OSS and NSO"/>
    <s v="Service Provisioning"/>
    <s v="Bandwidth Feasibility for New Provisioning, Exising configured bandwidth to be made available at OSS Daily"/>
    <m/>
    <s v="Critical"/>
    <s v="Open"/>
    <m/>
    <s v="OSS and NSO"/>
    <s v="Service Inventory, SCCM"/>
    <m/>
    <s v="14-09-2025: We can get this report from BSS by downloading services provisioned for the perticular week"/>
    <m/>
    <m/>
    <s v="Jayant Madavi"/>
    <m/>
    <s v="Open"/>
    <s v="WIP"/>
    <s v=" "/>
    <s v=" "/>
    <s v=" "/>
    <m/>
    <m/>
    <m/>
    <m/>
    <m/>
    <m/>
    <s v="NOCOSS and NSO"/>
    <s v="Applications/Tools"/>
    <s v="OPEN"/>
    <m/>
    <m/>
    <m/>
    <m/>
    <e v="#N/A"/>
    <m/>
    <n v="1"/>
    <x v="0"/>
  </r>
  <r>
    <n v="2209"/>
    <s v="NOC512"/>
    <x v="2"/>
    <s v="NA"/>
    <m/>
    <s v="OSS"/>
    <s v="OSS"/>
    <s v="OSS and NSO"/>
    <s v="Service Provisioning"/>
    <s v="Bandwidth Feasibility for New Provisioning, Exising configured bandwidth to be made available at OSS Weekly"/>
    <m/>
    <s v="Critical"/>
    <s v="Open"/>
    <m/>
    <s v="OSS and NSO"/>
    <s v="Service Inventory, SCCM"/>
    <m/>
    <s v="14-09-2025: We can get this report from BSS by downloading services provisioned for the perticular week"/>
    <m/>
    <m/>
    <s v="Jayant Madavi"/>
    <m/>
    <s v="Open"/>
    <s v="WIP"/>
    <s v=" "/>
    <s v=" "/>
    <s v=" "/>
    <m/>
    <m/>
    <m/>
    <m/>
    <m/>
    <m/>
    <s v="NOCOSS and NSO"/>
    <s v="Applications/Tools"/>
    <s v="OPEN"/>
    <m/>
    <m/>
    <m/>
    <m/>
    <e v="#N/A"/>
    <m/>
    <n v="1"/>
    <x v="0"/>
  </r>
  <r>
    <n v="2210"/>
    <s v="NOC513"/>
    <x v="2"/>
    <s v="NA"/>
    <m/>
    <s v="OSS"/>
    <s v="OSS"/>
    <s v="OSS and NSO"/>
    <s v="Service Provisioning"/>
    <s v="Bandwidth Feasibility for New Provisioning, Exising configured bandwidth to be made available at OSS Monthly"/>
    <m/>
    <s v="Critical"/>
    <s v="Open"/>
    <m/>
    <s v="OSS and NSO"/>
    <s v="Service Inventory, SCCM"/>
    <m/>
    <s v="14-09-2025: We can get this report from BSS by downloading services provisioned for the perticular month"/>
    <m/>
    <m/>
    <s v="Jayant Madavi"/>
    <m/>
    <s v="Open"/>
    <s v="WIP"/>
    <s v=" "/>
    <s v=" "/>
    <s v=" "/>
    <m/>
    <m/>
    <m/>
    <m/>
    <m/>
    <m/>
    <s v="NOCOSS and NSO"/>
    <s v="Applications/Tools"/>
    <s v="OPEN"/>
    <m/>
    <m/>
    <m/>
    <m/>
    <e v="#N/A"/>
    <m/>
    <n v="1"/>
    <x v="0"/>
  </r>
  <r>
    <n v="2211"/>
    <s v="NOC514"/>
    <x v="2"/>
    <s v="NA"/>
    <m/>
    <s v="OSS"/>
    <s v="OSS"/>
    <s v="OSS and NSO"/>
    <s v="Service Provisioning"/>
    <s v="Bandwidth Feasibility for New Provisioning, Exising configured bandwidth to be made available at OSS  (Selective from and to dates)"/>
    <m/>
    <s v="Critical"/>
    <s v="Open"/>
    <m/>
    <s v="OSS and NSO"/>
    <s v="Service Inventory, SCCM"/>
    <m/>
    <s v="14-09-2025: We can get this report from BSS by downloading services provisioned for the selected period"/>
    <m/>
    <m/>
    <s v="Jayant Madavi"/>
    <m/>
    <s v="Open"/>
    <s v="WIP"/>
    <s v=" "/>
    <s v=" "/>
    <s v=" "/>
    <m/>
    <m/>
    <m/>
    <m/>
    <m/>
    <m/>
    <s v="NOCOSS and NSO"/>
    <s v="Applications/Tools"/>
    <s v="OPEN"/>
    <m/>
    <m/>
    <m/>
    <m/>
    <e v="#N/A"/>
    <m/>
    <n v="1"/>
    <x v="0"/>
  </r>
  <r>
    <n v="2212"/>
    <s v="NOC515"/>
    <x v="2"/>
    <s v="NA"/>
    <m/>
    <s v="OSS"/>
    <s v="OSS"/>
    <s v="OSS"/>
    <s v="Service Provisioning"/>
    <s v="Capacity augmentationn based on Feasible/NON- Feasible status count and required bandwidth Daily"/>
    <m/>
    <s v="Critical"/>
    <s v="Completed"/>
    <m/>
    <s v="OSS "/>
    <s v="Service Inventory, UTM"/>
    <m/>
    <s v="09-09-2025: Desired output will be shown through BSS  but actual data is fetching from the OSS (UTM +GIS)."/>
    <m/>
    <m/>
    <s v="Suresh Pawar"/>
    <m/>
    <m/>
    <s v="CLOSURE REVIEW PENDING "/>
    <s v=" "/>
    <s v=" "/>
    <s v=" "/>
    <m/>
    <m/>
    <m/>
    <m/>
    <m/>
    <m/>
    <s v="NOCOSS"/>
    <s v="Applications/Tools"/>
    <s v="OPEN"/>
    <s v="COMPLETED"/>
    <s v="09-09-2025: Desired output will be shown through BSS  but actual data is fetching from the OSS (UTM +GIS)."/>
    <m/>
    <m/>
    <m/>
    <m/>
    <n v="1"/>
    <x v="2"/>
  </r>
  <r>
    <n v="2213"/>
    <s v="NOC516"/>
    <x v="2"/>
    <s v="NA"/>
    <m/>
    <s v="OSS"/>
    <s v="OSS"/>
    <s v="OSS"/>
    <s v="Service Provisioning"/>
    <s v="Capacity augmentationn based on Feasible/NON- Feasible status count and required bandwidth Weekly"/>
    <m/>
    <s v="Critical"/>
    <s v="NOT_FEASIBLE"/>
    <m/>
    <s v="OSS "/>
    <s v="Service Inventory, UTM"/>
    <m/>
    <m/>
    <m/>
    <m/>
    <s v="Suresh Pawar"/>
    <m/>
    <s v="Open"/>
    <s v="Not Feasible "/>
    <s v=" "/>
    <s v=" "/>
    <s v=" "/>
    <m/>
    <m/>
    <m/>
    <m/>
    <m/>
    <m/>
    <s v="NOCOSS"/>
    <s v="Applications/Tools"/>
    <e v="#N/A"/>
    <s v="NOT-FEASIBLE"/>
    <n v="0"/>
    <m/>
    <m/>
    <e v="#N/A"/>
    <m/>
    <n v="1"/>
    <x v="0"/>
  </r>
  <r>
    <n v="2214"/>
    <s v="NOC517"/>
    <x v="2"/>
    <s v="NA"/>
    <m/>
    <s v="OSS"/>
    <s v="OSS"/>
    <s v="OSS"/>
    <s v="Service Provisioning"/>
    <s v="Capacity augmentationn based on Feasible/NON- Feasible status count and required bandwidth Monthly"/>
    <m/>
    <s v="Critical"/>
    <s v="Completed"/>
    <m/>
    <s v="OSS "/>
    <s v="Service Inventory, UTM"/>
    <m/>
    <s v="09-09-2025: Desired output will be shown through BSS  but actual data is fetching from the OSS (UTM +GIS)."/>
    <m/>
    <m/>
    <s v="Suresh Pawar"/>
    <m/>
    <m/>
    <s v="CLOSURE REVIEW PENDING "/>
    <s v=" "/>
    <s v=" "/>
    <s v=" "/>
    <m/>
    <m/>
    <m/>
    <m/>
    <m/>
    <m/>
    <s v="NOCOSS"/>
    <s v="Applications/Tools"/>
    <s v="OPEN"/>
    <s v="COMPLETED"/>
    <s v="09-09-2025: Desired output will be shown through BSS  but actual data is fetching from the OSS (UTM +GIS)."/>
    <m/>
    <m/>
    <m/>
    <m/>
    <n v="1"/>
    <x v="2"/>
  </r>
  <r>
    <n v="2215"/>
    <s v="NOC518"/>
    <x v="2"/>
    <s v="NA"/>
    <m/>
    <s v="OSS"/>
    <s v="OSS"/>
    <s v="OSS"/>
    <s v="Service Provisioning"/>
    <s v="Capacity augmentationn based on Feasible/NON- Feasible status count and required bandwidth  (Selective from and to dates)"/>
    <m/>
    <s v="Critical"/>
    <s v="Completed"/>
    <m/>
    <s v="OSS "/>
    <s v="Service Inventory, UTM"/>
    <m/>
    <s v="09-09-2025: Desired output will be shown through BSS  but actual data is fetching from the OSS (UTM +GIS)."/>
    <m/>
    <m/>
    <s v="Suresh Pawar"/>
    <m/>
    <m/>
    <s v="CLOSURE REVIEW PENDING "/>
    <s v=" "/>
    <s v=" "/>
    <s v=" "/>
    <m/>
    <m/>
    <m/>
    <m/>
    <m/>
    <m/>
    <s v="NOCOSS"/>
    <s v="Applications/Tools"/>
    <s v="OPEN"/>
    <s v="COMPLETED"/>
    <s v="09-09-2025: Desired output will be shown through BSS  but actual data is fetching from the OSS (UTM +GIS)."/>
    <m/>
    <m/>
    <m/>
    <m/>
    <n v="1"/>
    <x v="2"/>
  </r>
  <r>
    <n v="2216"/>
    <s v="NOC519"/>
    <x v="2"/>
    <s v="NA"/>
    <m/>
    <m/>
    <m/>
    <s v="WFM"/>
    <s v="WFM"/>
    <s v="User level view for Number of tasks assigned/resolved/closed Daily"/>
    <m/>
    <s v="Critical"/>
    <s v=" "/>
    <m/>
    <s v="WFM"/>
    <s v="Corrective "/>
    <m/>
    <s v="Development Completed &amp; Reports are available "/>
    <m/>
    <m/>
    <s v="Kaushalendra Kumar"/>
    <m/>
    <m/>
    <s v="CLOSURE REVIEW PENDING "/>
    <s v=" "/>
    <s v=" "/>
    <s v=" "/>
    <m/>
    <m/>
    <m/>
    <m/>
    <m/>
    <m/>
    <s v="NOCWFM"/>
    <s v="Applications/Tools"/>
    <s v="OPEN"/>
    <m/>
    <m/>
    <m/>
    <m/>
    <m/>
    <m/>
    <n v="1"/>
    <x v="2"/>
  </r>
  <r>
    <n v="2217"/>
    <s v="NOC52"/>
    <x v="2"/>
    <s v="NA"/>
    <m/>
    <m/>
    <m/>
    <s v="GPON"/>
    <s v="OSS"/>
    <s v="Summary of Lit-up GPs Status_8894 as on 14-05-2025_4PM(Revised) Daily"/>
    <m/>
    <s v="Critical"/>
    <s v="Completed"/>
    <m/>
    <s v="HPSM"/>
    <s v="Incident Management"/>
    <m/>
    <m/>
    <m/>
    <m/>
    <s v="Suresh Pawar"/>
    <m/>
    <m/>
    <s v="CLOSURE REVIEW PENDING "/>
    <s v=" "/>
    <s v=" "/>
    <s v=" "/>
    <m/>
    <m/>
    <m/>
    <m/>
    <m/>
    <m/>
    <s v="NOCGPON"/>
    <s v="Applications/Tools"/>
    <s v="OPEN"/>
    <s v="COMPLETED"/>
    <n v="0"/>
    <m/>
    <m/>
    <m/>
    <m/>
    <n v="1"/>
    <x v="2"/>
  </r>
  <r>
    <n v="2218"/>
    <s v="NOC520"/>
    <x v="2"/>
    <s v="NA"/>
    <m/>
    <m/>
    <m/>
    <s v="WFM"/>
    <s v="WFM"/>
    <s v="User level view for Number of tasks assigned/resolved/closed Weekly"/>
    <m/>
    <s v="Critical"/>
    <s v=" "/>
    <m/>
    <s v="WFM"/>
    <s v="Incident Management"/>
    <m/>
    <s v="Development Completed &amp; Reports are available "/>
    <m/>
    <m/>
    <s v="Kaushalendra Kumar"/>
    <m/>
    <m/>
    <s v="CLOSURE REVIEW PENDING "/>
    <s v=" "/>
    <s v=" "/>
    <s v=" "/>
    <m/>
    <m/>
    <m/>
    <m/>
    <m/>
    <m/>
    <s v="NOCWFM"/>
    <s v="Applications/Tools"/>
    <s v="OPEN"/>
    <m/>
    <m/>
    <m/>
    <m/>
    <m/>
    <m/>
    <n v="1"/>
    <x v="2"/>
  </r>
  <r>
    <n v="2219"/>
    <s v="NOC521"/>
    <x v="2"/>
    <s v="NA"/>
    <m/>
    <m/>
    <m/>
    <s v="WFM"/>
    <s v="WFM"/>
    <s v="User level view for Number of tasks assigned/resolved/closed Monthly"/>
    <m/>
    <s v="Critical"/>
    <s v=" "/>
    <m/>
    <s v="WFM"/>
    <s v="Incident Management"/>
    <m/>
    <s v="Development Completed &amp; Reports are available "/>
    <m/>
    <m/>
    <s v="Kaushalendra Kumar"/>
    <m/>
    <m/>
    <s v="CLOSURE REVIEW PENDING "/>
    <s v=" "/>
    <s v=" "/>
    <s v=" "/>
    <m/>
    <m/>
    <m/>
    <m/>
    <m/>
    <m/>
    <s v="NOCWFM"/>
    <s v="Applications/Tools"/>
    <s v="OPEN"/>
    <m/>
    <m/>
    <m/>
    <m/>
    <m/>
    <m/>
    <n v="1"/>
    <x v="2"/>
  </r>
  <r>
    <n v="2220"/>
    <s v="NOC522"/>
    <x v="2"/>
    <s v="NA"/>
    <m/>
    <m/>
    <m/>
    <s v="WFM"/>
    <s v="WFM"/>
    <s v="User level view for Number of tasks assigned/resolved/closed  (Selective from and to dates)"/>
    <m/>
    <s v="Critical"/>
    <s v=" "/>
    <m/>
    <s v="WFM"/>
    <s v="Smart track "/>
    <m/>
    <s v="Development Completed &amp; Reports are available "/>
    <m/>
    <m/>
    <s v="Kaushalendra Kumar"/>
    <m/>
    <m/>
    <s v="CLOSURE REVIEW PENDING "/>
    <s v=" "/>
    <s v=" "/>
    <s v=" "/>
    <m/>
    <m/>
    <m/>
    <m/>
    <m/>
    <m/>
    <s v="NOCWFM"/>
    <s v="Applications/Tools"/>
    <s v="OPEN"/>
    <m/>
    <m/>
    <m/>
    <m/>
    <m/>
    <m/>
    <n v="1"/>
    <x v="2"/>
  </r>
  <r>
    <n v="2221"/>
    <s v="NOC523"/>
    <x v="2"/>
    <s v="NA"/>
    <m/>
    <m/>
    <m/>
    <s v="WFM"/>
    <s v="WFM"/>
    <s v="Management Dashboard Patroller Dai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x v="2"/>
  </r>
  <r>
    <n v="2222"/>
    <s v="NOC524"/>
    <x v="2"/>
    <s v="NA"/>
    <m/>
    <m/>
    <m/>
    <s v="WFM"/>
    <s v="WFM"/>
    <s v="Management Dashboard Patroller Week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x v="2"/>
  </r>
  <r>
    <n v="2223"/>
    <s v="NOC525"/>
    <x v="2"/>
    <s v="NA"/>
    <m/>
    <m/>
    <m/>
    <s v="WFM"/>
    <s v="WFM"/>
    <s v="Management Dashboard Patroller Month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x v="2"/>
  </r>
  <r>
    <n v="2224"/>
    <s v="NOC526"/>
    <x v="2"/>
    <s v="NA"/>
    <m/>
    <m/>
    <m/>
    <s v="WFM"/>
    <s v="WFM"/>
    <s v="Management Dashboard Patroller  (Selective from and to dates)"/>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x v="2"/>
  </r>
  <r>
    <n v="2225"/>
    <s v="NOC527"/>
    <x v="2"/>
    <s v="NA"/>
    <m/>
    <m/>
    <m/>
    <s v="WFM"/>
    <s v="WFM"/>
    <s v="Management Dashboard FRT Dai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x v="2"/>
  </r>
  <r>
    <n v="2226"/>
    <s v="NOC528"/>
    <x v="2"/>
    <s v="NA"/>
    <m/>
    <m/>
    <m/>
    <s v="WFM"/>
    <s v="WFM"/>
    <s v="Management Dashboard FRT Week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x v="2"/>
  </r>
  <r>
    <n v="2227"/>
    <s v="NOC529"/>
    <x v="2"/>
    <s v="NA"/>
    <m/>
    <m/>
    <m/>
    <s v="WFM"/>
    <s v="WFM"/>
    <s v="Management Dashboard FRT Month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x v="2"/>
  </r>
  <r>
    <n v="2228"/>
    <s v="NOC53"/>
    <x v="2"/>
    <s v="NA"/>
    <m/>
    <m/>
    <m/>
    <s v="GPON"/>
    <s v="OSS"/>
    <s v="Summary of Lit-up GPs Status_8894 as on 14-05-2025_4PM(Revised) Weekly"/>
    <m/>
    <s v="Critical"/>
    <s v="NOT_FEASIBLE"/>
    <m/>
    <s v="HPSM"/>
    <s v="Incident Management"/>
    <m/>
    <m/>
    <m/>
    <m/>
    <s v="Suresh Pawar"/>
    <m/>
    <s v="Open"/>
    <s v="Not Feasible "/>
    <s v=" "/>
    <s v=" "/>
    <s v=" "/>
    <m/>
    <m/>
    <m/>
    <m/>
    <m/>
    <m/>
    <s v="NOCGPON"/>
    <s v="Applications/Tools"/>
    <e v="#N/A"/>
    <s v="NOT-FEASIBLE"/>
    <n v="0"/>
    <m/>
    <m/>
    <e v="#N/A"/>
    <m/>
    <n v="1"/>
    <x v="0"/>
  </r>
  <r>
    <n v="2229"/>
    <s v="NOC530"/>
    <x v="2"/>
    <s v="NA"/>
    <m/>
    <m/>
    <m/>
    <s v="WFM"/>
    <s v="WFM"/>
    <s v="Management Dashboard FRT  (Selective from and to dates)"/>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x v="2"/>
  </r>
  <r>
    <n v="2230"/>
    <s v="NOC531"/>
    <x v="2"/>
    <s v="NA"/>
    <m/>
    <m/>
    <m/>
    <s v="WFM"/>
    <s v="WFM"/>
    <s v="Management Dashboard Engineers Dai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x v="2"/>
  </r>
  <r>
    <n v="2231"/>
    <s v="NOC532"/>
    <x v="2"/>
    <s v="NA"/>
    <m/>
    <m/>
    <m/>
    <s v="WFM"/>
    <s v="WFM"/>
    <s v="Management Dashboard Engineers Week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x v="2"/>
  </r>
  <r>
    <n v="2232"/>
    <s v="NOC533"/>
    <x v="2"/>
    <s v="NA"/>
    <m/>
    <m/>
    <m/>
    <s v="WFM"/>
    <s v="WFM"/>
    <s v="Management Dashboard Engineers Month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x v="2"/>
  </r>
  <r>
    <n v="2233"/>
    <s v="NOC534"/>
    <x v="2"/>
    <s v="NA"/>
    <m/>
    <m/>
    <m/>
    <s v="WFM"/>
    <s v="WFM"/>
    <s v="Management Dashboard Engineers  (Selective from and to dates)"/>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x v="2"/>
  </r>
  <r>
    <n v="2234"/>
    <s v="NOC535"/>
    <x v="2"/>
    <s v="NA"/>
    <m/>
    <m/>
    <m/>
    <s v="Helpdesk"/>
    <s v="BSS"/>
    <s v="Integration to be Aligned with Approved IVR flow(All Customers) Daily"/>
    <m/>
    <s v="NON-Critical"/>
    <s v=" "/>
    <m/>
    <s v="BSS"/>
    <s v="CRM"/>
    <s v="WIP"/>
    <s v="IVR Flows Submitted for Approval"/>
    <m/>
    <m/>
    <s v="Siva Kumar"/>
    <m/>
    <s v="Open"/>
    <s v="WIP"/>
    <s v=" "/>
    <s v=" "/>
    <s v=" "/>
    <m/>
    <m/>
    <m/>
    <m/>
    <m/>
    <m/>
    <s v="NOCHelpdesk"/>
    <s v="Applications/Tools"/>
    <s v="OPEN"/>
    <m/>
    <m/>
    <m/>
    <m/>
    <m/>
    <m/>
    <n v="1"/>
    <x v="0"/>
  </r>
  <r>
    <n v="2235"/>
    <s v="NOC536"/>
    <x v="2"/>
    <s v="NA"/>
    <m/>
    <m/>
    <m/>
    <s v="Helpdesk"/>
    <s v="BSS"/>
    <s v="Integration to be Aligned with Approved IVR flow(All Customers) Weekly"/>
    <m/>
    <s v="NON-Critical"/>
    <s v=" "/>
    <m/>
    <s v="BSS"/>
    <s v="CRM"/>
    <s v="WIP"/>
    <s v="IVR Flows Submitted for Approval"/>
    <m/>
    <m/>
    <s v="Siva Kumar"/>
    <m/>
    <s v="Open"/>
    <s v="WIP"/>
    <s v=" "/>
    <s v=" "/>
    <s v=" "/>
    <m/>
    <m/>
    <m/>
    <m/>
    <m/>
    <m/>
    <s v="NOCHelpdesk"/>
    <s v="Applications/Tools"/>
    <s v="OPEN"/>
    <m/>
    <m/>
    <m/>
    <m/>
    <m/>
    <m/>
    <n v="1"/>
    <x v="0"/>
  </r>
  <r>
    <n v="2236"/>
    <s v="NOC537"/>
    <x v="2"/>
    <s v="NA"/>
    <m/>
    <m/>
    <m/>
    <s v="Helpdesk"/>
    <s v="BSS"/>
    <s v="Integration to be Aligned with Approved IVR flow(All Customers) Monthly"/>
    <m/>
    <s v="NON-Critical"/>
    <s v=" "/>
    <m/>
    <s v="BSS"/>
    <s v="CRM"/>
    <s v="WIP"/>
    <s v="IVR Flows Submitted for Approval"/>
    <m/>
    <m/>
    <s v="Siva Kumar"/>
    <m/>
    <s v="Open"/>
    <s v="WIP"/>
    <s v=" "/>
    <s v=" "/>
    <s v=" "/>
    <m/>
    <m/>
    <m/>
    <m/>
    <m/>
    <m/>
    <s v="NOCHelpdesk"/>
    <s v="Applications/Tools"/>
    <s v="OPEN"/>
    <m/>
    <m/>
    <m/>
    <m/>
    <m/>
    <m/>
    <n v="1"/>
    <x v="0"/>
  </r>
  <r>
    <n v="2237"/>
    <s v="NOC538"/>
    <x v="2"/>
    <s v="NA"/>
    <m/>
    <m/>
    <m/>
    <s v="Helpdesk"/>
    <s v="BSS"/>
    <s v="Integration to be Aligned with Approved IVR flow(All Customers)  (Selective from and to dates)"/>
    <m/>
    <s v="NON-Critical"/>
    <s v=" "/>
    <m/>
    <s v="BSS"/>
    <s v="CRM"/>
    <s v="WIP"/>
    <s v="IVR Flows Submitted for Approval"/>
    <m/>
    <m/>
    <s v="Siva Kumar"/>
    <m/>
    <s v="Open"/>
    <s v="WIP"/>
    <s v=" "/>
    <s v=" "/>
    <s v=" "/>
    <m/>
    <m/>
    <m/>
    <m/>
    <m/>
    <m/>
    <s v="NOCHelpdesk"/>
    <s v="Applications/Tools"/>
    <s v="OPEN"/>
    <m/>
    <m/>
    <m/>
    <m/>
    <m/>
    <m/>
    <n v="1"/>
    <x v="0"/>
  </r>
  <r>
    <n v="2238"/>
    <s v="NOC539"/>
    <x v="2"/>
    <s v="NA"/>
    <m/>
    <m/>
    <m/>
    <s v="Helpdesk"/>
    <s v="BSS"/>
    <s v="Integration to be Aligned with Approved IVR flow(All Enterprise) Daily"/>
    <m/>
    <s v="NON-Critical"/>
    <s v=" "/>
    <m/>
    <s v="BSS"/>
    <s v="CRM"/>
    <s v="WIP"/>
    <s v="IVR Flows Submitted for Approval"/>
    <m/>
    <m/>
    <s v="Siva Kumar"/>
    <m/>
    <s v="Open"/>
    <s v="WIP"/>
    <s v=" "/>
    <s v=" "/>
    <s v=" "/>
    <m/>
    <m/>
    <m/>
    <m/>
    <m/>
    <m/>
    <s v="NOCHelpdesk"/>
    <s v="Applications/Tools"/>
    <s v="OPEN"/>
    <m/>
    <m/>
    <m/>
    <m/>
    <m/>
    <m/>
    <n v="1"/>
    <x v="0"/>
  </r>
  <r>
    <n v="2239"/>
    <s v="NOC54"/>
    <x v="2"/>
    <s v="NA"/>
    <m/>
    <m/>
    <m/>
    <s v="GPON"/>
    <s v="OSS"/>
    <s v="Summary of Lit-up GPs Status_8894 as on 14-05-2025_4PM(Revised) Monthly"/>
    <m/>
    <s v="Critical"/>
    <s v="NOT_FEASIBLE"/>
    <m/>
    <s v="HPSM"/>
    <s v="Incident Management"/>
    <m/>
    <m/>
    <m/>
    <m/>
    <s v="Suresh Pawar"/>
    <m/>
    <s v="Open"/>
    <s v="Not Feasible "/>
    <s v=" "/>
    <s v=" "/>
    <s v=" "/>
    <m/>
    <m/>
    <m/>
    <m/>
    <m/>
    <m/>
    <s v="NOCGPON"/>
    <s v="Applications/Tools"/>
    <e v="#N/A"/>
    <s v="NOT-FEASIBLE"/>
    <n v="0"/>
    <m/>
    <m/>
    <e v="#N/A"/>
    <m/>
    <n v="1"/>
    <x v="0"/>
  </r>
  <r>
    <n v="2240"/>
    <s v="NOC540"/>
    <x v="2"/>
    <s v="NA"/>
    <m/>
    <m/>
    <m/>
    <s v="Helpdesk"/>
    <s v="BSS"/>
    <s v="Integration to be Aligned with Approved IVR flow(All Enterprise) Weekly"/>
    <m/>
    <s v="NON-Critical"/>
    <s v=" "/>
    <m/>
    <s v="BSS"/>
    <s v="CRM"/>
    <s v="WIP"/>
    <s v="IVR Flows Submitted for Approval"/>
    <m/>
    <m/>
    <s v="Siva Kumar"/>
    <m/>
    <s v="Open"/>
    <s v="WIP"/>
    <s v=" "/>
    <s v=" "/>
    <s v=" "/>
    <m/>
    <m/>
    <m/>
    <m/>
    <m/>
    <m/>
    <s v="NOCHelpdesk"/>
    <s v="Applications/Tools"/>
    <s v="OPEN"/>
    <m/>
    <m/>
    <m/>
    <m/>
    <m/>
    <m/>
    <n v="1"/>
    <x v="0"/>
  </r>
  <r>
    <n v="2241"/>
    <s v="NOC541"/>
    <x v="2"/>
    <s v="NA"/>
    <m/>
    <m/>
    <m/>
    <s v="Helpdesk"/>
    <s v="BSS"/>
    <s v="Integration to be Aligned with Approved IVR flow(All Enterprise) Monthly"/>
    <m/>
    <s v="NON-Critical"/>
    <s v=" "/>
    <m/>
    <s v="BSS"/>
    <s v="CRM"/>
    <s v="WIP"/>
    <s v="IVR Flows Submitted for Approval"/>
    <m/>
    <m/>
    <s v="Siva Kumar"/>
    <m/>
    <s v="Open"/>
    <s v="WIP"/>
    <s v=" "/>
    <s v=" "/>
    <s v=" "/>
    <m/>
    <m/>
    <m/>
    <m/>
    <m/>
    <m/>
    <s v="NOCHelpdesk"/>
    <s v="Applications/Tools"/>
    <s v="OPEN"/>
    <m/>
    <m/>
    <m/>
    <m/>
    <m/>
    <m/>
    <n v="1"/>
    <x v="0"/>
  </r>
  <r>
    <n v="2242"/>
    <s v="NOC542"/>
    <x v="2"/>
    <s v="NA"/>
    <m/>
    <m/>
    <m/>
    <s v="Helpdesk"/>
    <s v="BSS"/>
    <s v="Integration to be Aligned with Approved IVR flow(All Enterprise)  (Selective from and to dates)"/>
    <m/>
    <s v="NON-Critical"/>
    <s v=" "/>
    <m/>
    <s v="BSS"/>
    <s v="CRM"/>
    <s v="WIP"/>
    <s v="IVR Flows Submitted for Approval"/>
    <m/>
    <m/>
    <s v="Siva Kumar"/>
    <m/>
    <s v="Open"/>
    <s v="WIP"/>
    <s v=" "/>
    <s v=" "/>
    <s v=" "/>
    <m/>
    <m/>
    <m/>
    <m/>
    <m/>
    <m/>
    <s v="NOCHelpdesk"/>
    <s v="Applications/Tools"/>
    <s v="OPEN"/>
    <m/>
    <m/>
    <m/>
    <m/>
    <m/>
    <m/>
    <n v="1"/>
    <x v="0"/>
  </r>
  <r>
    <n v="2243"/>
    <s v="NOC543"/>
    <x v="2"/>
    <s v="NA"/>
    <m/>
    <m/>
    <m/>
    <s v="Helpdesk"/>
    <s v="BSS"/>
    <s v="Integration to be Aligned with Approved IVR flow(All Partners) Daily"/>
    <m/>
    <s v="NON-Critical"/>
    <s v=" "/>
    <m/>
    <s v="BSS"/>
    <s v="CRM"/>
    <s v="WIP"/>
    <s v="IVR Flows Submitted for Approval"/>
    <m/>
    <m/>
    <s v="Siva Kumar"/>
    <m/>
    <s v="Open"/>
    <s v="WIP"/>
    <s v=" "/>
    <s v=" "/>
    <s v=" "/>
    <m/>
    <m/>
    <m/>
    <m/>
    <m/>
    <m/>
    <s v="NOCHelpdesk"/>
    <s v="Applications/Tools"/>
    <s v="OPEN"/>
    <m/>
    <m/>
    <m/>
    <m/>
    <m/>
    <m/>
    <n v="1"/>
    <x v="0"/>
  </r>
  <r>
    <n v="2244"/>
    <s v="NOC544"/>
    <x v="2"/>
    <s v="NA"/>
    <m/>
    <m/>
    <m/>
    <s v="Helpdesk"/>
    <s v="BSS"/>
    <s v="Integration to be Aligned with Approved IVR flow(All Partners) Weekly"/>
    <m/>
    <s v="NON-Critical"/>
    <s v=" "/>
    <m/>
    <s v="BSS"/>
    <s v="CRM"/>
    <s v="WIP"/>
    <s v="IVR Flows Submitted for Approval"/>
    <m/>
    <m/>
    <s v="Siva Kumar"/>
    <m/>
    <s v="Open"/>
    <s v="WIP"/>
    <s v=" "/>
    <s v=" "/>
    <s v=" "/>
    <m/>
    <m/>
    <m/>
    <m/>
    <m/>
    <m/>
    <s v="NOCHelpdesk"/>
    <s v="Applications/Tools"/>
    <s v="OPEN"/>
    <m/>
    <m/>
    <m/>
    <m/>
    <m/>
    <m/>
    <n v="1"/>
    <x v="0"/>
  </r>
  <r>
    <n v="2245"/>
    <s v="NOC545"/>
    <x v="2"/>
    <s v="NA"/>
    <m/>
    <m/>
    <m/>
    <s v="Helpdesk"/>
    <s v="BSS"/>
    <s v="Integration to be Aligned with Approved IVR flow(All Partners) Monthly"/>
    <m/>
    <s v="NON-Critical"/>
    <s v=" "/>
    <m/>
    <s v="BSS"/>
    <s v="CRM"/>
    <s v="WIP"/>
    <s v="IVR Flows Submitted for Approval"/>
    <m/>
    <m/>
    <s v="Siva Kumar"/>
    <m/>
    <s v="Open"/>
    <s v="WIP"/>
    <s v=" "/>
    <s v=" "/>
    <s v=" "/>
    <m/>
    <m/>
    <m/>
    <m/>
    <m/>
    <m/>
    <s v="NOCHelpdesk"/>
    <s v="Applications/Tools"/>
    <s v="OPEN"/>
    <m/>
    <m/>
    <m/>
    <m/>
    <m/>
    <m/>
    <n v="1"/>
    <x v="0"/>
  </r>
  <r>
    <n v="2246"/>
    <s v="NOC546"/>
    <x v="2"/>
    <s v="NA"/>
    <m/>
    <m/>
    <m/>
    <s v="Helpdesk"/>
    <s v="BSS"/>
    <s v="Integration to be Aligned with Approved IVR flow(All Partners)  (Selective from and to dates)"/>
    <m/>
    <s v="NON-Critical"/>
    <s v=" "/>
    <m/>
    <s v="BSS"/>
    <s v="CRM"/>
    <s v="WIP"/>
    <s v="IVR Flows Submitted for Approval"/>
    <m/>
    <m/>
    <s v="Siva Kumar"/>
    <m/>
    <s v="Open"/>
    <s v="WIP"/>
    <s v=" "/>
    <s v=" "/>
    <s v=" "/>
    <m/>
    <m/>
    <m/>
    <m/>
    <m/>
    <m/>
    <s v="NOCHelpdesk"/>
    <s v="Applications/Tools"/>
    <s v="OPEN"/>
    <m/>
    <m/>
    <m/>
    <m/>
    <m/>
    <m/>
    <n v="1"/>
    <x v="0"/>
  </r>
  <r>
    <n v="2247"/>
    <s v="NOC547"/>
    <x v="2"/>
    <s v="NA"/>
    <m/>
    <m/>
    <m/>
    <s v="Helpdesk"/>
    <s v="OSS"/>
    <s v="Integration to be Aligned with Approved IVR flow(MSI) Daily"/>
    <m/>
    <s v="NON-Critical"/>
    <s v=" "/>
    <m/>
    <s v="HPSM"/>
    <s v="Incident Management"/>
    <s v="WIP"/>
    <s v="IVR Flows Submitted for Approval"/>
    <m/>
    <m/>
    <s v="Siva Kumar"/>
    <m/>
    <s v="Open"/>
    <s v="WIP"/>
    <s v=" "/>
    <s v=" "/>
    <s v=" "/>
    <m/>
    <m/>
    <m/>
    <m/>
    <m/>
    <m/>
    <s v="NOCHelpdesk"/>
    <s v="Applications/Tools"/>
    <s v="OPEN"/>
    <m/>
    <m/>
    <m/>
    <m/>
    <m/>
    <m/>
    <n v="1"/>
    <x v="0"/>
  </r>
  <r>
    <n v="2248"/>
    <s v="NOC548"/>
    <x v="2"/>
    <s v="NA"/>
    <m/>
    <m/>
    <m/>
    <s v="Helpdesk"/>
    <s v="OSS"/>
    <s v="Integration to be Aligned with Approved IVR flow(MSI) Weekly"/>
    <m/>
    <s v="NON-Critical"/>
    <s v=" "/>
    <m/>
    <s v="HPSM"/>
    <s v="Incident Management"/>
    <s v="WIP"/>
    <s v="IVR Flows Submitted for Approval"/>
    <m/>
    <m/>
    <s v="Siva Kumar"/>
    <m/>
    <s v="Open"/>
    <s v="WIP"/>
    <s v=" "/>
    <s v=" "/>
    <s v=" "/>
    <m/>
    <m/>
    <m/>
    <m/>
    <m/>
    <m/>
    <s v="NOCHelpdesk"/>
    <s v="Applications/Tools"/>
    <s v="OPEN"/>
    <m/>
    <m/>
    <m/>
    <m/>
    <m/>
    <m/>
    <n v="1"/>
    <x v="0"/>
  </r>
  <r>
    <n v="2249"/>
    <s v="NOC549"/>
    <x v="2"/>
    <s v="NA"/>
    <m/>
    <m/>
    <m/>
    <s v="Helpdesk"/>
    <s v="OSS"/>
    <s v="Integration to be Aligned with Approved IVR flow(MSI) Monthly"/>
    <m/>
    <s v="NON-Critical"/>
    <s v=" "/>
    <m/>
    <s v="HPSM"/>
    <s v="Incident Management"/>
    <s v="WIP"/>
    <s v="IVR Flows Submitted for Approval"/>
    <m/>
    <m/>
    <s v="Siva Kumar"/>
    <m/>
    <s v="Open"/>
    <s v="WIP"/>
    <s v=" "/>
    <s v=" "/>
    <s v=" "/>
    <m/>
    <m/>
    <m/>
    <m/>
    <m/>
    <m/>
    <s v="NOCHelpdesk"/>
    <s v="Applications/Tools"/>
    <s v="OPEN"/>
    <m/>
    <m/>
    <m/>
    <m/>
    <m/>
    <m/>
    <n v="1"/>
    <x v="0"/>
  </r>
  <r>
    <n v="2250"/>
    <s v="NOC55"/>
    <x v="2"/>
    <s v="NA"/>
    <m/>
    <m/>
    <m/>
    <s v="GPON"/>
    <s v="OSS"/>
    <s v="Summary of Lit-up GPs Status_8894 as on 14-05-2025_4PM(Revised)  (Selective from and to dates)"/>
    <m/>
    <s v="Critical"/>
    <s v="NOT_FEASIBLE"/>
    <m/>
    <s v="HPSM"/>
    <s v="Incident Management"/>
    <m/>
    <m/>
    <m/>
    <m/>
    <s v="Suresh Pawar"/>
    <m/>
    <s v="Open"/>
    <s v="Not Feasible "/>
    <s v=" "/>
    <s v=" "/>
    <s v=" "/>
    <m/>
    <m/>
    <m/>
    <m/>
    <m/>
    <m/>
    <s v="NOCGPON"/>
    <s v="Applications/Tools"/>
    <e v="#N/A"/>
    <s v="NOT-FEASIBLE"/>
    <n v="0"/>
    <m/>
    <m/>
    <e v="#N/A"/>
    <m/>
    <n v="1"/>
    <x v="0"/>
  </r>
  <r>
    <n v="2251"/>
    <s v="NOC550"/>
    <x v="2"/>
    <s v="NA"/>
    <m/>
    <m/>
    <m/>
    <s v="Helpdesk"/>
    <s v="OSS"/>
    <s v="Integration to be Aligned with Approved IVR flow(MSI)  (Selective from and to dates)"/>
    <m/>
    <s v="NON-Critical"/>
    <s v=" "/>
    <m/>
    <s v="HPSM"/>
    <s v="Incident Management"/>
    <s v="WIP"/>
    <s v="IVR Flows Submitted for Approval"/>
    <m/>
    <m/>
    <s v="Siva Kumar"/>
    <m/>
    <s v="Open"/>
    <s v="WIP"/>
    <s v=" "/>
    <s v=" "/>
    <s v=" "/>
    <m/>
    <m/>
    <m/>
    <m/>
    <m/>
    <m/>
    <s v="NOCHelpdesk"/>
    <s v="Applications/Tools"/>
    <s v="OPEN"/>
    <m/>
    <m/>
    <m/>
    <m/>
    <m/>
    <m/>
    <n v="1"/>
    <x v="0"/>
  </r>
  <r>
    <n v="2252"/>
    <s v="NOC551"/>
    <x v="2"/>
    <s v="NA"/>
    <m/>
    <m/>
    <m/>
    <s v="Helpdesk"/>
    <s v="OSS"/>
    <s v="Integration to be Aligned with Approved IVR flow(NOC) Daily"/>
    <m/>
    <s v="NON-Critical"/>
    <s v=" "/>
    <m/>
    <s v="HPSM"/>
    <s v="Incident Management"/>
    <s v="WIP"/>
    <s v="IVR Flows Submitted for Approval"/>
    <m/>
    <m/>
    <s v="Siva Kumar"/>
    <m/>
    <s v="Open"/>
    <s v="WIP"/>
    <s v=" "/>
    <s v=" "/>
    <s v=" "/>
    <m/>
    <m/>
    <m/>
    <m/>
    <m/>
    <m/>
    <s v="NOCHelpdesk"/>
    <s v="Applications/Tools"/>
    <s v="OPEN"/>
    <m/>
    <m/>
    <m/>
    <m/>
    <m/>
    <m/>
    <n v="1"/>
    <x v="0"/>
  </r>
  <r>
    <n v="2253"/>
    <s v="NOC552"/>
    <x v="2"/>
    <s v="NA"/>
    <m/>
    <m/>
    <m/>
    <s v="Helpdesk"/>
    <s v="OSS"/>
    <s v="Integration to be Aligned with Approved IVR flow(NOC) Weekly"/>
    <m/>
    <s v="NON-Critical"/>
    <s v=" "/>
    <m/>
    <s v="HPSM"/>
    <s v="Incident Management"/>
    <s v="WIP"/>
    <s v="IVR Flows Submitted for Approval"/>
    <m/>
    <m/>
    <s v="Siva Kumar"/>
    <m/>
    <s v="Open"/>
    <s v="WIP"/>
    <s v=" "/>
    <s v=" "/>
    <s v=" "/>
    <m/>
    <m/>
    <m/>
    <m/>
    <m/>
    <m/>
    <s v="NOCHelpdesk"/>
    <s v="Applications/Tools"/>
    <s v="OPEN"/>
    <m/>
    <m/>
    <m/>
    <m/>
    <m/>
    <m/>
    <n v="1"/>
    <x v="0"/>
  </r>
  <r>
    <n v="2254"/>
    <s v="NOC553"/>
    <x v="2"/>
    <s v="NA"/>
    <m/>
    <m/>
    <m/>
    <s v="Helpdesk"/>
    <s v="OSS"/>
    <s v="Integration to be Aligned with Approved IVR flow(NOC) Monthly"/>
    <m/>
    <s v="NON-Critical"/>
    <s v=" "/>
    <m/>
    <s v="HPSM"/>
    <s v="Incident Management"/>
    <s v="WIP"/>
    <s v="IVR Flows Submitted for Approval"/>
    <m/>
    <m/>
    <s v="Siva Kumar"/>
    <m/>
    <s v="Open"/>
    <s v="WIP"/>
    <s v=" "/>
    <s v=" "/>
    <s v=" "/>
    <m/>
    <m/>
    <m/>
    <m/>
    <m/>
    <m/>
    <s v="NOCHelpdesk"/>
    <s v="Applications/Tools"/>
    <s v="OPEN"/>
    <m/>
    <m/>
    <m/>
    <m/>
    <m/>
    <m/>
    <n v="1"/>
    <x v="0"/>
  </r>
  <r>
    <n v="2255"/>
    <s v="NOC554"/>
    <x v="2"/>
    <s v="NA"/>
    <m/>
    <m/>
    <m/>
    <s v="Helpdesk"/>
    <s v="OSS"/>
    <s v="Integration to be Aligned with Approved IVR flow(NOC)  (Selective from and to dates)"/>
    <m/>
    <s v="NON-Critical"/>
    <s v=" "/>
    <m/>
    <s v="HPSM"/>
    <s v="Incident Management"/>
    <s v="WIP"/>
    <s v="IVR Flows Submitted for Approval"/>
    <m/>
    <m/>
    <s v="Siva Kumar"/>
    <m/>
    <s v="Open"/>
    <s v="WIP"/>
    <s v=" "/>
    <s v=" "/>
    <s v=" "/>
    <m/>
    <m/>
    <m/>
    <m/>
    <m/>
    <m/>
    <s v="NOCHelpdesk"/>
    <s v="Applications/Tools"/>
    <s v="OPEN"/>
    <m/>
    <m/>
    <m/>
    <m/>
    <m/>
    <m/>
    <n v="1"/>
    <x v="0"/>
  </r>
  <r>
    <n v="2256"/>
    <s v="NOC555"/>
    <x v="2"/>
    <s v="NA"/>
    <m/>
    <m/>
    <m/>
    <s v="NSO"/>
    <s v="Service Provisioning"/>
    <s v="VLAN Planning"/>
    <m/>
    <s v="Critical"/>
    <s v="Open"/>
    <m/>
    <s v="NSO"/>
    <s v="SCCM/Playbook"/>
    <m/>
    <s v=" "/>
    <m/>
    <m/>
    <s v="Jayant Madavi"/>
    <m/>
    <s v="Open"/>
    <s v="Open"/>
    <s v=" "/>
    <s v=" "/>
    <s v=" "/>
    <m/>
    <m/>
    <m/>
    <m/>
    <m/>
    <m/>
    <s v="NOCNSO"/>
    <s v="Applications/Tools"/>
    <s v="OPEN"/>
    <m/>
    <m/>
    <m/>
    <m/>
    <e v="#N/A"/>
    <m/>
    <n v="1"/>
    <x v="0"/>
  </r>
  <r>
    <n v="2257"/>
    <s v="NOC556"/>
    <x v="2"/>
    <s v="NA"/>
    <m/>
    <m/>
    <m/>
    <s v="NSO"/>
    <s v="Service Provisioning"/>
    <s v="IPV4 and IPV6  Planning"/>
    <m/>
    <s v="Critical"/>
    <s v="Open"/>
    <m/>
    <s v="NSO"/>
    <s v="SCCM/Playbook"/>
    <m/>
    <s v=" "/>
    <m/>
    <m/>
    <s v="Jayant Madavi"/>
    <m/>
    <s v="Open"/>
    <s v="Open"/>
    <s v=" "/>
    <s v=" "/>
    <s v=" "/>
    <m/>
    <m/>
    <m/>
    <m/>
    <m/>
    <m/>
    <s v="NOCNSO"/>
    <s v="Applications/Tools"/>
    <s v="OPEN"/>
    <m/>
    <m/>
    <m/>
    <m/>
    <e v="#N/A"/>
    <m/>
    <n v="1"/>
    <x v="0"/>
  </r>
  <r>
    <n v="2258"/>
    <s v="NOC557"/>
    <x v="2"/>
    <s v="NA"/>
    <m/>
    <m/>
    <m/>
    <s v="BSS"/>
    <s v="Service Provisioning"/>
    <s v="Migration of Existing customers provision via BSS-NSO"/>
    <m/>
    <s v="Critical"/>
    <s v="Open"/>
    <m/>
    <s v="BSS, NSO"/>
    <s v="CRM, SCCM"/>
    <m/>
    <s v=" "/>
    <m/>
    <m/>
    <s v="Manoj Nibrad"/>
    <m/>
    <s v="Open"/>
    <s v="Open"/>
    <s v=" "/>
    <s v=" "/>
    <s v=" "/>
    <m/>
    <m/>
    <m/>
    <m/>
    <m/>
    <m/>
    <s v="NOCBSS"/>
    <s v="Applications/Tools"/>
    <s v="OPEN"/>
    <m/>
    <m/>
    <m/>
    <m/>
    <e v="#N/A"/>
    <m/>
    <n v="1"/>
    <x v="0"/>
  </r>
  <r>
    <n v="2259"/>
    <s v="NOC558"/>
    <x v="2"/>
    <s v="NA"/>
    <m/>
    <s v="OSS"/>
    <s v="OSS"/>
    <s v="All Domain"/>
    <s v="OSS"/>
    <s v="TT should not be generated for planned event window and Affected CI"/>
    <m/>
    <s v="Critical"/>
    <s v="Open"/>
    <m/>
    <s v="HPSM"/>
    <s v="Change Management"/>
    <m/>
    <m/>
    <m/>
    <m/>
    <s v="Suresh Pawar"/>
    <m/>
    <s v="Open"/>
    <s v="Open"/>
    <s v=" "/>
    <s v=" "/>
    <s v=" "/>
    <m/>
    <m/>
    <m/>
    <m/>
    <m/>
    <m/>
    <s v="NOCAll Domain"/>
    <s v="Applications/Tools"/>
    <s v="OPEN"/>
    <s v="OPEN"/>
    <n v="0"/>
    <m/>
    <m/>
    <e v="#N/A"/>
    <m/>
    <n v="1"/>
    <x v="0"/>
  </r>
  <r>
    <n v="2260"/>
    <s v="NOC559"/>
    <x v="2"/>
    <s v="NA"/>
    <m/>
    <s v="OSS"/>
    <s v="OSS"/>
    <s v="All Domain"/>
    <s v="OSS"/>
    <s v="Planned event to be rejected/Postponed incase another side Ring is open"/>
    <m/>
    <s v="Critical"/>
    <s v="Completed"/>
    <m/>
    <s v="HPSM"/>
    <s v="Change Management"/>
    <m/>
    <m/>
    <m/>
    <m/>
    <s v="Suresh Pawar"/>
    <m/>
    <m/>
    <s v="CLOSURE REVIEW PENDING "/>
    <s v=" "/>
    <s v=" "/>
    <s v=" "/>
    <m/>
    <m/>
    <m/>
    <m/>
    <m/>
    <m/>
    <s v="NOCAll Domain"/>
    <s v="Applications/Tools"/>
    <s v="OPEN"/>
    <s v="COMPLETED"/>
    <s v="consider SS from mail"/>
    <m/>
    <m/>
    <m/>
    <m/>
    <n v="1"/>
    <x v="2"/>
  </r>
  <r>
    <n v="2261"/>
    <s v="NOC56"/>
    <x v="2"/>
    <s v="NA"/>
    <m/>
    <m/>
    <m/>
    <s v="GPON"/>
    <s v="OSS"/>
    <s v="T-NOC Report :: Summary of O&amp;M Cluster OLTs status Daily"/>
    <m/>
    <s v="Critical"/>
    <s v="Completed"/>
    <m/>
    <s v="HPSM"/>
    <s v="Incident Management"/>
    <m/>
    <m/>
    <m/>
    <m/>
    <s v="Suresh Pawar"/>
    <m/>
    <m/>
    <s v="CLOSURE REVIEW PENDING "/>
    <s v=" "/>
    <s v=" "/>
    <s v=" "/>
    <m/>
    <m/>
    <m/>
    <m/>
    <m/>
    <m/>
    <s v="NOCGPON"/>
    <s v="Applications/Tools"/>
    <s v="OPEN"/>
    <s v="COMPLETED"/>
    <n v="0"/>
    <m/>
    <m/>
    <m/>
    <m/>
    <n v="1"/>
    <x v="2"/>
  </r>
  <r>
    <n v="2262"/>
    <s v="NOC560"/>
    <x v="2"/>
    <s v="NA"/>
    <m/>
    <m/>
    <m/>
    <s v="WFM"/>
    <s v="WFM"/>
    <s v="Field Remarks like ETR, RFO updation pending against Open Task"/>
    <m/>
    <s v="Critical"/>
    <s v=" "/>
    <m/>
    <s v="WFM"/>
    <s v="Smart track "/>
    <m/>
    <m/>
    <m/>
    <m/>
    <s v="Kaushalendra Kumar"/>
    <m/>
    <m/>
    <s v="CLOSURE REVIEW PENDING "/>
    <s v=" "/>
    <s v=" "/>
    <s v=" "/>
    <m/>
    <m/>
    <m/>
    <m/>
    <m/>
    <m/>
    <s v="NOCWFM"/>
    <s v="Applications/Tools"/>
    <s v="OPEN"/>
    <m/>
    <m/>
    <m/>
    <m/>
    <m/>
    <m/>
    <n v="1"/>
    <x v="2"/>
  </r>
  <r>
    <n v="2263"/>
    <s v="NOC561"/>
    <x v="2"/>
    <s v="NA"/>
    <m/>
    <m/>
    <m/>
    <s v="WFM"/>
    <s v="WFM"/>
    <s v="Field team working without events and as a part of corrective actions at Passive"/>
    <m/>
    <s v="Critical"/>
    <s v=" "/>
    <m/>
    <s v="WFM"/>
    <s v="Smart track "/>
    <m/>
    <s v="11-7-2025:- SM &amp; WFM Intigration is WIP "/>
    <m/>
    <m/>
    <s v="Kaushalendra Kumar"/>
    <m/>
    <s v="Open"/>
    <s v="WIP"/>
    <s v=" "/>
    <s v=" "/>
    <s v=" "/>
    <m/>
    <m/>
    <m/>
    <m/>
    <m/>
    <m/>
    <s v="NOCWFM"/>
    <s v="Applications/Tools"/>
    <s v="OPEN"/>
    <m/>
    <m/>
    <m/>
    <m/>
    <e v="#N/A"/>
    <m/>
    <n v="1"/>
    <x v="0"/>
  </r>
  <r>
    <n v="2264"/>
    <s v="NOC562"/>
    <x v="2"/>
    <s v="NA"/>
    <m/>
    <s v="OSS"/>
    <s v="OSS&amp;WFM"/>
    <s v="OSS"/>
    <s v="OSS"/>
    <s v="Auto Escalation Matrix"/>
    <m/>
    <s v="Critical"/>
    <s v=" "/>
    <m/>
    <s v="HPSM"/>
    <s v="Incident Management"/>
    <m/>
    <s v="09-09-2025: its configurable item and can be modified on demand"/>
    <m/>
    <m/>
    <s v="Suresh Pawar"/>
    <m/>
    <m/>
    <s v="CLOSURE REVIEW PENDING "/>
    <s v=" "/>
    <s v=" "/>
    <s v=" "/>
    <m/>
    <m/>
    <m/>
    <m/>
    <m/>
    <m/>
    <s v="NOCOSS"/>
    <s v="Applications/Tools"/>
    <s v="OPEN"/>
    <s v="COMPLETED"/>
    <s v="09-09-2025: its configurable item and can be modified on demand"/>
    <m/>
    <m/>
    <s v="Artefacts to be uploaded"/>
    <m/>
    <n v="1"/>
    <x v="2"/>
  </r>
  <r>
    <n v="2265"/>
    <s v="NOC563"/>
    <x v="2"/>
    <s v="NA"/>
    <m/>
    <s v="OSS"/>
    <s v="OSS"/>
    <s v="All Domain"/>
    <s v="OSS"/>
    <s v="Configutable paramters for SLA"/>
    <m/>
    <s v="Critical"/>
    <s v="Completed"/>
    <m/>
    <s v="NNMI"/>
    <s v="NPS"/>
    <m/>
    <m/>
    <m/>
    <m/>
    <s v="Suresh Pawar"/>
    <m/>
    <m/>
    <s v="CLOSURE REVIEW PENDING "/>
    <s v=" "/>
    <s v=" "/>
    <s v=" "/>
    <m/>
    <m/>
    <m/>
    <m/>
    <m/>
    <m/>
    <s v="NOCAll Domain"/>
    <s v="Applications/Tools"/>
    <s v="OPEN"/>
    <s v="COMPLETED"/>
    <n v="0"/>
    <m/>
    <m/>
    <m/>
    <m/>
    <n v="1"/>
    <x v="2"/>
  </r>
  <r>
    <n v="2266"/>
    <s v="NOC564"/>
    <x v="2"/>
    <s v="NA"/>
    <m/>
    <m/>
    <m/>
    <s v="GPON"/>
    <s v="GPON"/>
    <s v="Requested Tejas to enable the TR-069 for T-Fiber deployed elements"/>
    <m/>
    <s v="Critical"/>
    <s v=" "/>
    <m/>
    <s v="Tejas OEM"/>
    <s v="ONT"/>
    <m/>
    <s v="Duplicate point of 472 - 399"/>
    <s v="Duplicate"/>
    <m/>
    <s v="Sayyad Pasha"/>
    <m/>
    <s v="Open"/>
    <s v="DEPENDENCY(Client/Ext.)"/>
    <s v=" "/>
    <s v=" "/>
    <s v=" "/>
    <m/>
    <m/>
    <m/>
    <m/>
    <m/>
    <m/>
    <s v="NOCGPON"/>
    <s v="Applications/Tools"/>
    <s v="OPEN"/>
    <m/>
    <m/>
    <s v="Duplicate"/>
    <m/>
    <m/>
    <m/>
    <n v="1"/>
    <x v="0"/>
  </r>
  <r>
    <n v="2267"/>
    <s v="NOC565"/>
    <x v="2"/>
    <s v="NA"/>
    <m/>
    <m/>
    <m/>
    <s v="GPON"/>
    <s v="GPON"/>
    <s v="CIR/PIR in OLT/EMS"/>
    <m/>
    <s v="Critical"/>
    <s v=" "/>
    <m/>
    <s v="Tejas OEM"/>
    <s v="EMS/OLT"/>
    <m/>
    <s v="Duplicate point of 472 - 407"/>
    <s v="Duplicate"/>
    <m/>
    <s v="Sayyad Pasha"/>
    <m/>
    <s v="Open"/>
    <s v="DEPENDENCY(Client/Ext.)"/>
    <s v=" "/>
    <s v=" "/>
    <s v=" "/>
    <m/>
    <m/>
    <m/>
    <m/>
    <m/>
    <m/>
    <s v="NOCGPON"/>
    <s v="Applications/Tools"/>
    <s v="OPEN"/>
    <m/>
    <m/>
    <s v="Duplicate"/>
    <m/>
    <m/>
    <m/>
    <n v="1"/>
    <x v="0"/>
  </r>
  <r>
    <n v="2268"/>
    <s v="NOC566"/>
    <x v="2"/>
    <s v="NA"/>
    <m/>
    <m/>
    <m/>
    <s v="GPON"/>
    <s v="GPON"/>
    <s v="Unable to modify the Service Name "/>
    <m/>
    <s v="Critical"/>
    <s v=" "/>
    <m/>
    <s v="Tejas OEM"/>
    <s v="EMS"/>
    <m/>
    <s v=" "/>
    <m/>
    <m/>
    <s v="Sayyad Pasha"/>
    <m/>
    <m/>
    <s v="COMPLETED &amp; APPROVED"/>
    <s v="AD-UT-Tfiber"/>
    <d v="2025-07-03T00:00:00"/>
    <s v=" \\172.28.9.34\Artefacts_T-Fiber TNOC Tracker\GPON\409"/>
    <m/>
    <m/>
    <m/>
    <m/>
    <m/>
    <m/>
    <s v="NOCGPON"/>
    <s v="Applications/Tools"/>
    <s v="CLOSED"/>
    <m/>
    <m/>
    <m/>
    <d v="2025-07-03T00:00:00"/>
    <s v="\\172.28.9.34\Artefacts_T-Fiber TNOC Tracker\GPON\409"/>
    <m/>
    <n v="1"/>
    <x v="1"/>
  </r>
  <r>
    <n v="2269"/>
    <s v="NOC567"/>
    <x v="2"/>
    <s v="NA"/>
    <m/>
    <m/>
    <m/>
    <s v="GPON"/>
    <s v="GPON"/>
    <s v="Live PM monitoring per UNI in EMS service Window"/>
    <m/>
    <s v="Critical"/>
    <s v=" "/>
    <m/>
    <s v="Tejas OEM"/>
    <s v="EMS"/>
    <m/>
    <s v=" "/>
    <m/>
    <m/>
    <s v="Sayyad Pasha"/>
    <m/>
    <m/>
    <s v="COMPLETED &amp; APPROVED"/>
    <s v="AD-UT-Tfiber"/>
    <d v="2025-07-10T00:00:00"/>
    <s v=" \\172.28.9.34\Artefacts_T-Fiber TNOC Tracker\GPON\416"/>
    <m/>
    <m/>
    <m/>
    <m/>
    <m/>
    <m/>
    <s v="NOCGPON"/>
    <s v="Applications/Tools"/>
    <s v="CLOSED"/>
    <m/>
    <m/>
    <m/>
    <d v="2025-07-10T00:00:00"/>
    <s v=" \\172.28.9.34\Artefacts_T-Fiber TNOC Tracker\GPON\416"/>
    <m/>
    <n v="1"/>
    <x v="1"/>
  </r>
  <r>
    <n v="2270"/>
    <s v="NOC568"/>
    <x v="2"/>
    <s v="NA"/>
    <m/>
    <m/>
    <m/>
    <s v="GPON"/>
    <s v="GPON"/>
    <s v="Unable to Enable PM from EMS"/>
    <m/>
    <s v="Critical"/>
    <s v=" "/>
    <m/>
    <s v="Tejas OEM"/>
    <s v="EMS"/>
    <m/>
    <s v=" "/>
    <m/>
    <m/>
    <s v="Sayyad Pasha"/>
    <m/>
    <m/>
    <s v="COMPLETED &amp; APPROVED"/>
    <s v="AD-UT-Tfiber"/>
    <d v="2025-07-07T00:00:00"/>
    <s v=" \\172.28.9.34\Artefacts_T-Fiber TNOC Tracker\GPON\414"/>
    <m/>
    <m/>
    <m/>
    <m/>
    <m/>
    <m/>
    <s v="NOCGPON"/>
    <s v="Applications/Tools"/>
    <s v="CLOSED"/>
    <m/>
    <m/>
    <m/>
    <d v="2025-07-07T00:00:00"/>
    <s v="\\172.28.9.34\Artefacts_T-Fiber TNOC Tracker\GPON\414"/>
    <m/>
    <n v="1"/>
    <x v="1"/>
  </r>
  <r>
    <n v="2271"/>
    <s v="NOC569"/>
    <x v="2"/>
    <s v="NA"/>
    <m/>
    <m/>
    <m/>
    <s v="GPON"/>
    <s v="GPON"/>
    <s v="While creating service profile, maximum bandwidth is not taking 1024000 only considering 1000000"/>
    <m/>
    <s v="Critical"/>
    <s v=" "/>
    <m/>
    <s v="Tejas OEM"/>
    <s v="EMS"/>
    <m/>
    <s v=" "/>
    <m/>
    <m/>
    <s v="Sayyad Pasha"/>
    <m/>
    <m/>
    <s v="COMPLETED &amp; APPROVED"/>
    <s v="AD-UT-Tfiber"/>
    <d v="2025-07-31T00:00:00"/>
    <s v=" \\172.28.9.34\Artefacts_T-Fiber TNOC Tracker\GPON\417"/>
    <m/>
    <m/>
    <m/>
    <m/>
    <m/>
    <m/>
    <s v="NOCGPON"/>
    <s v="Applications/Tools"/>
    <s v="CLOSED"/>
    <m/>
    <m/>
    <m/>
    <d v="2025-07-31T00:00:00"/>
    <s v="\\172.28.9.34\Artefacts_T-Fiber TNOC Tracker\GPON\417"/>
    <m/>
    <n v="1"/>
    <x v="1"/>
  </r>
  <r>
    <n v="2272"/>
    <s v="NOC57"/>
    <x v="2"/>
    <s v="NA"/>
    <m/>
    <m/>
    <m/>
    <s v="GPON"/>
    <s v="OSS"/>
    <s v="T-NOC Report :: Summary of O&amp;M Cluster OLTs status Weekly"/>
    <m/>
    <s v="Critical"/>
    <s v="NOT_FEASIBLE"/>
    <m/>
    <s v="HPSM"/>
    <s v="Incident Management"/>
    <m/>
    <m/>
    <m/>
    <m/>
    <s v="Suresh Pawar"/>
    <m/>
    <s v="Open"/>
    <s v="Not Feasible "/>
    <s v=" "/>
    <s v=" "/>
    <s v=" "/>
    <m/>
    <m/>
    <m/>
    <m/>
    <m/>
    <m/>
    <s v="NOCGPON"/>
    <s v="Applications/Tools"/>
    <e v="#N/A"/>
    <s v="NOT-FEASIBLE"/>
    <n v="0"/>
    <m/>
    <m/>
    <e v="#N/A"/>
    <m/>
    <n v="1"/>
    <x v="0"/>
  </r>
  <r>
    <n v="2273"/>
    <s v="NOC570"/>
    <x v="2"/>
    <s v="NA"/>
    <m/>
    <m/>
    <m/>
    <s v="GPON"/>
    <s v="GPON"/>
    <s v="OLT Node not reachable alarm clearance and regeneration"/>
    <m/>
    <s v="Critical"/>
    <s v=" "/>
    <m/>
    <s v="Tejas OEM"/>
    <s v="EMS"/>
    <m/>
    <s v=" "/>
    <m/>
    <m/>
    <s v="Sayyad Pasha"/>
    <m/>
    <m/>
    <s v="COMPLETED &amp; APPROVED"/>
    <s v="AD-UT-Tfiber"/>
    <d v="2025-07-05T00:00:00"/>
    <s v=" \\172.28.9.34\Artefacts_T-Fiber TNOC Tracker\GPON\425"/>
    <m/>
    <m/>
    <m/>
    <m/>
    <m/>
    <m/>
    <s v="NOCGPON"/>
    <s v="Applications/Tools"/>
    <s v="CLOSED"/>
    <m/>
    <m/>
    <m/>
    <d v="2025-07-05T00:00:00"/>
    <s v="\\172.28.9.34\Artefacts_T-Fiber TNOC Tracker\GPON\425"/>
    <m/>
    <n v="1"/>
    <x v="1"/>
  </r>
  <r>
    <n v="2274"/>
    <s v="NOC571"/>
    <x v="2"/>
    <s v="NA"/>
    <m/>
    <m/>
    <m/>
    <s v="GPON"/>
    <s v="GPON"/>
    <s v="while adding uni in EMS, list of downstream profiles are highlighting in the bottom "/>
    <m/>
    <s v="Critical"/>
    <s v=" "/>
    <m/>
    <s v="Tejas OEM"/>
    <s v="EMS"/>
    <m/>
    <s v=" "/>
    <m/>
    <m/>
    <s v="Sayyad Pasha"/>
    <m/>
    <m/>
    <s v="COMPLETED &amp; APPROVED"/>
    <s v="AD-UT-Tfiber"/>
    <d v="2025-07-05T00:00:00"/>
    <s v=" \\172.28.9.34\Artefacts_T-Fiber TNOC Tracker\GPON\430"/>
    <m/>
    <m/>
    <m/>
    <m/>
    <m/>
    <m/>
    <s v="NOCGPON"/>
    <s v="Applications/Tools"/>
    <s v="CLOSED"/>
    <m/>
    <m/>
    <m/>
    <d v="2025-07-05T00:00:00"/>
    <s v="\\172.28.9.34\Artefacts_T-Fiber TNOC Tracker\GPON\430"/>
    <m/>
    <n v="1"/>
    <x v="1"/>
  </r>
  <r>
    <n v="2275"/>
    <s v="NOC572"/>
    <x v="2"/>
    <s v="NA"/>
    <m/>
    <m/>
    <m/>
    <s v="GPON"/>
    <s v="GPON"/>
    <s v="Nokia ONT ethernet port status is not updating"/>
    <m/>
    <s v="Critical"/>
    <s v=" "/>
    <m/>
    <s v="Tejas OEM"/>
    <s v="ONT"/>
    <m/>
    <s v="Duplicate point of 472 - 432"/>
    <s v="Duplicate"/>
    <m/>
    <s v="Sayyad Pasha"/>
    <m/>
    <s v="Open"/>
    <s v="DEPENDENCY(Client/Ext.)"/>
    <s v=" "/>
    <s v=" "/>
    <s v=" "/>
    <m/>
    <m/>
    <m/>
    <m/>
    <m/>
    <m/>
    <s v="NOCGPON"/>
    <s v="Applications/Tools"/>
    <s v="OPEN"/>
    <m/>
    <m/>
    <s v="Duplicate"/>
    <m/>
    <m/>
    <m/>
    <n v="1"/>
    <x v="0"/>
  </r>
  <r>
    <n v="2276"/>
    <s v="NOC573"/>
    <x v="2"/>
    <s v="NA"/>
    <m/>
    <m/>
    <m/>
    <s v="GPON"/>
    <s v="GPON"/>
    <s v="Tejas ONT Software Upgrade which are connected under Nokia OLT"/>
    <m/>
    <s v="Critical"/>
    <s v=" "/>
    <m/>
    <s v="Tejas OEM"/>
    <s v="ONT"/>
    <m/>
    <s v="Duplicate point of 472 - 433"/>
    <s v="Duplicate"/>
    <m/>
    <s v="Sayyad Pasha"/>
    <m/>
    <s v="Open"/>
    <s v="DEPENDENCY(Client/Ext.)"/>
    <s v=" "/>
    <s v=" "/>
    <s v=" "/>
    <m/>
    <m/>
    <m/>
    <m/>
    <m/>
    <m/>
    <s v="NOCGPON"/>
    <s v="Applications/Tools"/>
    <s v="OPEN"/>
    <m/>
    <m/>
    <s v="Duplicate"/>
    <m/>
    <m/>
    <m/>
    <n v="1"/>
    <x v="0"/>
  </r>
  <r>
    <n v="2277"/>
    <s v="NOC574"/>
    <x v="2"/>
    <s v="NA"/>
    <m/>
    <m/>
    <m/>
    <s v="GPON"/>
    <s v="GPON"/>
    <s v="API for GI-BB Service, combo port, mixed service - Route Mode with/without translation, including uplink port configuration"/>
    <m/>
    <s v="Critical"/>
    <s v=" "/>
    <m/>
    <s v="Tejas OEM"/>
    <s v="EMS"/>
    <m/>
    <s v=" "/>
    <m/>
    <m/>
    <s v="Sayyad Pasha"/>
    <m/>
    <m/>
    <s v="COMPLETED &amp; APPROVED"/>
    <s v="AD-UT-Tfiber"/>
    <d v="2025-08-06T00:00:00"/>
    <s v=" \\172.28.9.34\Artefacts_T-Fiber TNOC Tracker\GPON\442"/>
    <m/>
    <m/>
    <m/>
    <m/>
    <m/>
    <m/>
    <s v="NOCGPON"/>
    <s v="Applications/Tools"/>
    <s v="CLOSED"/>
    <m/>
    <m/>
    <m/>
    <d v="2025-08-06T00:00:00"/>
    <s v="\\172.28.9.34\Artefacts_T-Fiber TNOC Tracker\GPON\442"/>
    <m/>
    <n v="1"/>
    <x v="1"/>
  </r>
  <r>
    <n v="2278"/>
    <s v="NOC575"/>
    <x v="2"/>
    <s v="NA"/>
    <m/>
    <m/>
    <m/>
    <s v="GPON"/>
    <s v="GPON"/>
    <s v="API for TDIA Service, combo port, mixed service - Route Mode with/without translation, including uplink port configuration"/>
    <m/>
    <s v="Critical"/>
    <s v=" "/>
    <m/>
    <s v="Tejas OEM"/>
    <s v="EMS"/>
    <m/>
    <s v=" "/>
    <m/>
    <m/>
    <s v="Sayyad Pasha"/>
    <m/>
    <m/>
    <s v="COMPLETED &amp; APPROVED"/>
    <s v="AD-UT-Tfiber"/>
    <d v="2025-04-30T00:00:00"/>
    <s v=" \\172.28.9.34\Artefacts_T-Fiber TNOC Tracker\GPON\API"/>
    <m/>
    <m/>
    <m/>
    <m/>
    <m/>
    <m/>
    <s v="NOCGPON"/>
    <s v="Applications/Tools"/>
    <s v="CLOSED"/>
    <m/>
    <m/>
    <m/>
    <d v="2025-04-30T00:00:00"/>
    <s v=" \\172.28.9.34\Artefacts_T-Fiber TNOC Tracker\GPON\API"/>
    <m/>
    <n v="1"/>
    <x v="1"/>
  </r>
  <r>
    <n v="2279"/>
    <s v="NOC576"/>
    <x v="2"/>
    <s v="NA"/>
    <m/>
    <m/>
    <m/>
    <s v="GPON"/>
    <s v="GPON"/>
    <s v="API to restirct/block the PON port to a specific customer"/>
    <m/>
    <s v="Critical"/>
    <s v=" "/>
    <m/>
    <s v="Tejas OEM"/>
    <s v="EMS"/>
    <m/>
    <s v="OEM confirmed API will be made availble in next release of EMS on March-2026"/>
    <s v="Tejas &amp; Nokia"/>
    <s v="Deepak and Sivakasi"/>
    <s v="Sayyad Pasha"/>
    <m/>
    <s v="Open"/>
    <s v="DEPENDENCY(Client/Ext.)"/>
    <s v=" "/>
    <s v=" "/>
    <s v=" "/>
    <m/>
    <m/>
    <m/>
    <m/>
    <m/>
    <m/>
    <s v="NOCGPON"/>
    <s v="Applications/Tools"/>
    <s v="OPEN"/>
    <m/>
    <m/>
    <m/>
    <m/>
    <e v="#N/A"/>
    <m/>
    <n v="1"/>
    <x v="0"/>
  </r>
  <r>
    <n v="2280"/>
    <s v="NOC577"/>
    <x v="2"/>
    <s v="NA"/>
    <m/>
    <m/>
    <m/>
    <s v="GPON"/>
    <s v="GPON"/>
    <s v="API to modify the service- ONT, UNI Port, bandwidth, vlan, description, unatgged to tag or vice versa.,"/>
    <m/>
    <s v="Critical"/>
    <s v=" "/>
    <m/>
    <s v="Tejas OEM"/>
    <s v="EMS"/>
    <m/>
    <s v="Duplicate point of 472 - 463"/>
    <s v="Duplicate"/>
    <m/>
    <s v="Sayyad Pasha"/>
    <m/>
    <s v="Open"/>
    <s v="DEPENDENCY(Client/Ext.)"/>
    <s v=" "/>
    <s v=" "/>
    <s v=" "/>
    <m/>
    <m/>
    <m/>
    <m/>
    <m/>
    <m/>
    <s v="NOCGPON"/>
    <s v="Applications/Tools"/>
    <s v="OPEN"/>
    <m/>
    <m/>
    <s v="Duplicate"/>
    <m/>
    <m/>
    <m/>
    <n v="1"/>
    <x v="0"/>
  </r>
  <r>
    <n v="2281"/>
    <s v="NOC578"/>
    <x v="2"/>
    <s v="NA"/>
    <m/>
    <m/>
    <m/>
    <s v="GPON"/>
    <s v="GPON"/>
    <s v="PIR not working in route mode"/>
    <m/>
    <s v="Critical"/>
    <s v=" "/>
    <m/>
    <s v="Tejas OEM"/>
    <s v="OLT"/>
    <m/>
    <s v="Duplicate point of 472 - 407"/>
    <s v="Duplicate"/>
    <m/>
    <s v="Sayyad Pasha"/>
    <m/>
    <s v="Open"/>
    <s v="DEPENDENCY(Client/Ext.)"/>
    <s v=" "/>
    <s v=" "/>
    <s v=" "/>
    <m/>
    <m/>
    <m/>
    <m/>
    <m/>
    <m/>
    <s v="NOCGPON"/>
    <s v="Applications/Tools"/>
    <s v="OPEN"/>
    <m/>
    <m/>
    <s v="Duplicate"/>
    <m/>
    <e v="#N/A"/>
    <m/>
    <n v="1"/>
    <x v="0"/>
  </r>
  <r>
    <n v="2282"/>
    <s v="NOC579"/>
    <x v="2"/>
    <s v="NA"/>
    <m/>
    <m/>
    <m/>
    <s v="GPON"/>
    <s v="GPON"/>
    <s v="Nokia ONT/3rd party ONT under Tejas OLT Remote access for WAN port"/>
    <m/>
    <s v="Critical"/>
    <s v=" "/>
    <m/>
    <s v="Tejas OEM"/>
    <s v="OLT/ONT"/>
    <m/>
    <s v="OEM confirmed this feature is not available_x000a_20-Sep-25: T Fiber team asked to arrange meeting with Tejas, Nokia OEM"/>
    <s v="Tejas &amp; Nokia"/>
    <s v="Deepak and Sivakasi"/>
    <s v="Sayyad Pasha"/>
    <m/>
    <s v="Open"/>
    <s v="DEPENDENCY(Client/Ext.)"/>
    <s v=" "/>
    <s v=" "/>
    <s v=" "/>
    <m/>
    <m/>
    <m/>
    <m/>
    <m/>
    <m/>
    <s v="NOCGPON"/>
    <s v="Applications/Tools"/>
    <s v="OPEN"/>
    <m/>
    <m/>
    <m/>
    <m/>
    <e v="#N/A"/>
    <m/>
    <n v="1"/>
    <x v="0"/>
  </r>
  <r>
    <n v="2283"/>
    <s v="NOC58"/>
    <x v="2"/>
    <s v="NA"/>
    <m/>
    <m/>
    <m/>
    <s v="GPON"/>
    <s v="OSS"/>
    <s v="T-NOC Report :: Summary of O&amp;M Cluster OLTs status Monthly"/>
    <m/>
    <s v="Critical"/>
    <s v="NOT_FEASIBLE"/>
    <m/>
    <s v="HPSM"/>
    <s v="Incident Management"/>
    <m/>
    <m/>
    <m/>
    <m/>
    <s v="Suresh Pawar"/>
    <m/>
    <s v="Open"/>
    <s v="Not Feasible "/>
    <s v=" "/>
    <s v=" "/>
    <s v=" "/>
    <m/>
    <m/>
    <m/>
    <m/>
    <m/>
    <m/>
    <s v="NOCGPON"/>
    <s v="Applications/Tools"/>
    <e v="#N/A"/>
    <s v="NOT-FEASIBLE"/>
    <n v="0"/>
    <m/>
    <m/>
    <e v="#N/A"/>
    <m/>
    <n v="1"/>
    <x v="0"/>
  </r>
  <r>
    <n v="2284"/>
    <s v="NOC580"/>
    <x v="2"/>
    <s v="NA"/>
    <m/>
    <m/>
    <m/>
    <s v="GPON"/>
    <s v="GPON"/>
    <s v="Unable to browse Internet when IPV6 configured in wifi ONT"/>
    <m/>
    <s v="Critical"/>
    <s v=" "/>
    <m/>
    <s v="Nokia OEM"/>
    <s v="AMS"/>
    <m/>
    <s v=" "/>
    <m/>
    <m/>
    <s v="Sayyad Pasha"/>
    <m/>
    <m/>
    <s v="COMPLETED &amp; APPROVED"/>
    <s v="AD-UT-Tfiber"/>
    <d v="2025-07-31T00:00:00"/>
    <s v=" \\172.28.9.34\Artefacts_T-Fiber TNOC Tracker\GPON\472"/>
    <m/>
    <m/>
    <m/>
    <m/>
    <m/>
    <m/>
    <s v="NOCGPON"/>
    <s v="Applications/Tools"/>
    <s v="CLOSED"/>
    <m/>
    <m/>
    <m/>
    <d v="2025-07-31T00:00:00"/>
    <s v="\\172.28.9.34\Artefacts_T-Fiber TNOC Tracker\GPON\472"/>
    <m/>
    <n v="1"/>
    <x v="1"/>
  </r>
  <r>
    <n v="2285"/>
    <s v="NOC581"/>
    <x v="2"/>
    <s v="NA"/>
    <m/>
    <m/>
    <m/>
    <s v="GPON"/>
    <s v="GPON"/>
    <s v="Hybrid Mode of the G-240G-E ONT"/>
    <m/>
    <s v="Critical"/>
    <s v=" "/>
    <m/>
    <s v="Nokia OEM"/>
    <s v="ONT"/>
    <m/>
    <s v="Duplicate point of 472 - T180"/>
    <s v="Duplicate"/>
    <m/>
    <s v="Sayyad Pasha"/>
    <m/>
    <s v="Open"/>
    <s v="Duplicate"/>
    <s v=" "/>
    <s v=" "/>
    <s v=" "/>
    <m/>
    <m/>
    <m/>
    <m/>
    <m/>
    <m/>
    <s v="NOCGPON"/>
    <s v="Applications/Tools"/>
    <s v="CLOSED"/>
    <m/>
    <m/>
    <s v="Duplicate"/>
    <m/>
    <s v="Artefacts not Required"/>
    <m/>
    <n v="1"/>
    <x v="0"/>
  </r>
  <r>
    <n v="2286"/>
    <s v="NOC582"/>
    <x v="2"/>
    <s v="NA"/>
    <m/>
    <m/>
    <m/>
    <s v="GPON"/>
    <s v="GPON"/>
    <s v="Nokia ONT under Nokia OLT Remote access for WAN port"/>
    <m/>
    <s v="Critical"/>
    <s v=" "/>
    <m/>
    <s v="Nokia OEM"/>
    <s v="OLT/ONT"/>
    <m/>
    <s v="OEM confirmed this feature is not available_x000a_20-Sep-25: T Fiber team asked to arrange meeting with Tejas, Nokia OEM"/>
    <s v="Tejas &amp; Nokia"/>
    <s v="Deepak and Sivakasi"/>
    <s v="Sayyad Pasha"/>
    <m/>
    <s v="Open"/>
    <s v="DEPENDENCY(Client/Ext.)"/>
    <s v=" "/>
    <s v=" "/>
    <s v=" "/>
    <m/>
    <m/>
    <m/>
    <m/>
    <m/>
    <m/>
    <s v="NOCGPON"/>
    <s v="Applications/Tools"/>
    <s v="OPEN"/>
    <m/>
    <m/>
    <m/>
    <m/>
    <e v="#N/A"/>
    <m/>
    <n v="1"/>
    <x v="0"/>
  </r>
  <r>
    <n v="2287"/>
    <s v="NOC583"/>
    <x v="2"/>
    <s v="NA"/>
    <m/>
    <m/>
    <m/>
    <s v="GPON"/>
    <s v="GPON"/>
    <s v="Tejas ONT/3rd party ONT under Nokia OLT Remote access for WAN port"/>
    <m/>
    <s v="Critical"/>
    <s v=" "/>
    <m/>
    <s v="Nokia OEM"/>
    <s v="OLT/ONT"/>
    <m/>
    <s v="OEM confirmed this feature is not available_x000a_20-Sep-25: T Fiber team asked to arrange meeting with Tejas, Nokia OEM"/>
    <s v="Tejas &amp; Nokia"/>
    <s v="Deepak and Sivakasi"/>
    <s v="Sayyad Pasha"/>
    <m/>
    <s v="Open"/>
    <s v="DEPENDENCY(Client/Ext.)"/>
    <s v=" "/>
    <s v=" "/>
    <s v=" "/>
    <m/>
    <m/>
    <m/>
    <m/>
    <m/>
    <m/>
    <s v="NOCGPON"/>
    <s v="Applications/Tools"/>
    <s v="OPEN"/>
    <m/>
    <m/>
    <m/>
    <m/>
    <e v="#N/A"/>
    <m/>
    <n v="1"/>
    <x v="0"/>
  </r>
  <r>
    <n v="2288"/>
    <s v="NOC584"/>
    <x v="2"/>
    <s v="NA"/>
    <m/>
    <m/>
    <m/>
    <s v="GPON"/>
    <s v="GPON"/>
    <s v="Nokia ONT under Tejas OLT Remote access for WAN port"/>
    <m/>
    <s v="Critical"/>
    <s v=" "/>
    <m/>
    <s v="Nokia OEM"/>
    <s v="OLT/ONT"/>
    <m/>
    <s v="OEM confirmed this feature is not available_x000a_20-Sep-25: T Fiber team asked to arrange meeting with Tejas, Nokia OEM"/>
    <s v="Tejas &amp; Nokia"/>
    <s v="Deepak and Sivakasi"/>
    <s v="Sayyad Pasha"/>
    <m/>
    <s v="Open"/>
    <s v="DEPENDENCY(Client/Ext.)"/>
    <s v=" "/>
    <s v=" "/>
    <s v=" "/>
    <m/>
    <m/>
    <m/>
    <m/>
    <m/>
    <m/>
    <s v="NOCGPON"/>
    <s v="Applications/Tools"/>
    <s v="OPEN"/>
    <m/>
    <m/>
    <m/>
    <m/>
    <e v="#N/A"/>
    <m/>
    <n v="1"/>
    <x v="0"/>
  </r>
  <r>
    <n v="2289"/>
    <s v="NOC585"/>
    <x v="2"/>
    <s v="NA"/>
    <m/>
    <m/>
    <m/>
    <s v="GPON"/>
    <s v="GPON"/>
    <s v="ONT cosumed count is showing wrong in license page"/>
    <m/>
    <s v="Critical"/>
    <s v=" "/>
    <m/>
    <s v="Nokia OEM"/>
    <s v="AMS"/>
    <m/>
    <s v="To resolve this issue, AMS to be upgraded and plan of action is awaited from OEM_x000a_20-Sep-25: Licensing conumption quantity not showing in Nokia AMS for discovered ONTs.Nokia OEM informed to address this issue Nokia AMS software need to be upgraded. As requested by Nokia team required  pre-requsuits shared with Nokia  OEM.yet to receive upgradation plan from Nokia Team._x000a_"/>
    <s v="Tejas &amp; Nokia"/>
    <s v="Deepak and Sivakasi"/>
    <s v="Sayyad Pasha"/>
    <m/>
    <s v="Open"/>
    <s v="DEPENDENCY(Client/Ext.)"/>
    <s v=" "/>
    <s v=" "/>
    <s v=" "/>
    <m/>
    <m/>
    <m/>
    <m/>
    <m/>
    <m/>
    <s v="NOCGPON"/>
    <s v="Applications/Tools"/>
    <s v="OPEN"/>
    <m/>
    <m/>
    <m/>
    <m/>
    <e v="#N/A"/>
    <m/>
    <n v="1"/>
    <x v="0"/>
  </r>
  <r>
    <n v="2290"/>
    <s v="NOC586"/>
    <x v="2"/>
    <s v="NA"/>
    <m/>
    <m/>
    <m/>
    <s v="GPON"/>
    <s v="GPON"/>
    <s v="API and Template for ILL Service - Bridge Mode,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x v="0"/>
  </r>
  <r>
    <n v="2291"/>
    <s v="NOC587"/>
    <x v="2"/>
    <s v="NA"/>
    <m/>
    <m/>
    <m/>
    <s v="GPON"/>
    <s v="GPON"/>
    <s v="API and Template for ILL Service - Route Mode,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x v="0"/>
  </r>
  <r>
    <n v="2292"/>
    <s v="NOC588"/>
    <x v="2"/>
    <s v="NA"/>
    <m/>
    <m/>
    <m/>
    <s v="GPON"/>
    <s v="GPON"/>
    <s v="API and Template for Household Services,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x v="0"/>
  </r>
  <r>
    <n v="2293"/>
    <s v="NOC589"/>
    <x v="2"/>
    <s v="NA"/>
    <m/>
    <m/>
    <m/>
    <s v="GPON"/>
    <s v="GPON"/>
    <s v="API and Template for IPTV services,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x v="0"/>
  </r>
  <r>
    <n v="2294"/>
    <s v="NOC59"/>
    <x v="2"/>
    <s v="NA"/>
    <m/>
    <m/>
    <m/>
    <s v="GPON"/>
    <s v="OSS"/>
    <s v="T-NOC Report :: Summary of O&amp;M Cluster OLTs status  (Selective from and to dates)"/>
    <m/>
    <s v="Critical"/>
    <s v="NOT_FEASIBLE"/>
    <m/>
    <s v="HPSM"/>
    <s v="Incident Management"/>
    <m/>
    <m/>
    <m/>
    <m/>
    <s v="Suresh Pawar"/>
    <m/>
    <s v="Open"/>
    <s v="Not Feasible "/>
    <s v=" "/>
    <s v=" "/>
    <s v=" "/>
    <m/>
    <m/>
    <m/>
    <m/>
    <m/>
    <m/>
    <s v="NOCGPON"/>
    <s v="Applications/Tools"/>
    <e v="#N/A"/>
    <s v="NOT-FEASIBLE"/>
    <n v="0"/>
    <m/>
    <m/>
    <e v="#N/A"/>
    <m/>
    <n v="1"/>
    <x v="0"/>
  </r>
  <r>
    <n v="2295"/>
    <s v="NOC590"/>
    <x v="2"/>
    <s v="NA"/>
    <m/>
    <m/>
    <m/>
    <s v="GPON"/>
    <s v="GPON"/>
    <s v="API, Template and configuration for VOIP services,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x v="0"/>
  </r>
  <r>
    <n v="2296"/>
    <s v="NOC591"/>
    <x v="2"/>
    <s v="NA"/>
    <m/>
    <m/>
    <m/>
    <s v="GPON"/>
    <s v="GPON"/>
    <s v="API and Template for GI-BB Service - Bridge Mode,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x v="0"/>
  </r>
  <r>
    <n v="2297"/>
    <s v="NOC592"/>
    <x v="2"/>
    <s v="NA"/>
    <m/>
    <m/>
    <m/>
    <s v="GPON"/>
    <s v="GPON"/>
    <s v="API and Template for GI-BB Service - Route Mode,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x v="0"/>
  </r>
  <r>
    <n v="2298"/>
    <s v="NOC593"/>
    <x v="2"/>
    <s v="NA"/>
    <m/>
    <m/>
    <m/>
    <s v="GPON"/>
    <s v="GPON"/>
    <s v="API to fetch the configured services in AMS,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x v="0"/>
  </r>
  <r>
    <n v="2299"/>
    <s v="NOC594"/>
    <x v="2"/>
    <s v="NA"/>
    <m/>
    <m/>
    <m/>
    <s v="GPON"/>
    <s v="GPON"/>
    <s v="Configuration, API and Template for applying QOS for the different types of services"/>
    <m/>
    <s v="Critical"/>
    <s v=" "/>
    <m/>
    <s v="Nokia OEM"/>
    <s v="AMS"/>
    <m/>
    <s v="API has to share by OEM"/>
    <s v="Nokia &amp; NSO"/>
    <s v="Sivakasi &amp; Jayath"/>
    <s v="Sayyad Pasha"/>
    <m/>
    <s v="Open"/>
    <s v="DEPENDENCY(Client/Ext.)"/>
    <s v=" "/>
    <s v=" "/>
    <s v=" "/>
    <m/>
    <m/>
    <m/>
    <m/>
    <m/>
    <m/>
    <s v="NOCGPON"/>
    <s v="Applications/Tools"/>
    <s v="OPEN"/>
    <m/>
    <m/>
    <m/>
    <m/>
    <e v="#N/A"/>
    <m/>
    <n v="1"/>
    <x v="0"/>
  </r>
  <r>
    <n v="2300"/>
    <s v="NOC595"/>
    <x v="2"/>
    <s v="NA"/>
    <m/>
    <m/>
    <m/>
    <s v="GPON"/>
    <s v="GPON"/>
    <s v="API and Template required to provision ONT along with selecting specific UNI port in ONT"/>
    <m/>
    <s v="Critical"/>
    <s v=" "/>
    <m/>
    <s v="Nokia OEM"/>
    <s v="AMS"/>
    <m/>
    <s v="API has to share by OEM"/>
    <s v="Nokia &amp; NSO"/>
    <s v="Sivakasi &amp; Jayath"/>
    <s v="Sayyad Pasha"/>
    <m/>
    <s v="Open"/>
    <s v="DEPENDENCY(Client/Ext.)"/>
    <s v=" "/>
    <s v=" "/>
    <s v=" "/>
    <m/>
    <m/>
    <m/>
    <m/>
    <m/>
    <m/>
    <s v="NOCGPON"/>
    <s v="Applications/Tools"/>
    <s v="OPEN"/>
    <m/>
    <m/>
    <m/>
    <m/>
    <e v="#N/A"/>
    <m/>
    <n v="1"/>
    <x v="0"/>
  </r>
  <r>
    <n v="2301"/>
    <s v="NOC596"/>
    <x v="2"/>
    <s v="NA"/>
    <m/>
    <m/>
    <m/>
    <s v="GPON"/>
    <s v="GPON"/>
    <s v="API and Template required to provision ONT with multiple services along with selecting specific UNI port in ONT"/>
    <m/>
    <s v="Critical"/>
    <s v=" "/>
    <m/>
    <s v="Nokia OEM"/>
    <s v="AMS"/>
    <m/>
    <s v="API has to share by OEM"/>
    <s v="Nokia &amp; NSO"/>
    <s v="Sivakasi &amp; Jayath"/>
    <s v="Sayyad Pasha"/>
    <m/>
    <s v="Open"/>
    <s v="DEPENDENCY(Client/Ext.)"/>
    <s v=" "/>
    <s v=" "/>
    <s v=" "/>
    <m/>
    <m/>
    <m/>
    <m/>
    <m/>
    <m/>
    <s v="NOCGPON"/>
    <s v="Applications/Tools"/>
    <s v="OPEN"/>
    <m/>
    <m/>
    <m/>
    <m/>
    <e v="#N/A"/>
    <m/>
    <n v="1"/>
    <x v="0"/>
  </r>
  <r>
    <n v="2302"/>
    <s v="NOC597"/>
    <x v="2"/>
    <s v="NA"/>
    <m/>
    <m/>
    <m/>
    <s v="GPON"/>
    <s v="GPON"/>
    <s v="API and Template required to provision ONT with same service on all ports"/>
    <m/>
    <s v="Critical"/>
    <s v=" "/>
    <m/>
    <s v="Nokia OEM"/>
    <s v="AMS"/>
    <m/>
    <s v="API has to share by OEM"/>
    <s v="Nokia &amp; NSO"/>
    <s v="Sivakasi &amp; Jayath"/>
    <s v="Sayyad Pasha"/>
    <m/>
    <s v="Open"/>
    <s v="DEPENDENCY(Client/Ext.)"/>
    <s v=" "/>
    <s v=" "/>
    <s v=" "/>
    <m/>
    <m/>
    <m/>
    <m/>
    <m/>
    <m/>
    <s v="NOCGPON"/>
    <s v="Applications/Tools"/>
    <s v="OPEN"/>
    <m/>
    <m/>
    <m/>
    <m/>
    <e v="#N/A"/>
    <m/>
    <n v="1"/>
    <x v="0"/>
  </r>
  <r>
    <n v="2303"/>
    <s v="NOC598"/>
    <x v="2"/>
    <s v="NA"/>
    <m/>
    <m/>
    <m/>
    <s v="GPON"/>
    <s v="GPON"/>
    <s v="API and Template to configure multiple vlans on single ONT UNI Port"/>
    <m/>
    <s v="Critical"/>
    <s v=" "/>
    <m/>
    <s v="Nokia OEM"/>
    <s v="AMS"/>
    <m/>
    <s v="API has to share by OEM"/>
    <s v="Nokia &amp; NSO"/>
    <s v="Sivakasi &amp; Jayath"/>
    <s v="Sayyad Pasha"/>
    <m/>
    <s v="Open"/>
    <s v="DEPENDENCY(Client/Ext.)"/>
    <s v=" "/>
    <s v=" "/>
    <s v=" "/>
    <m/>
    <m/>
    <m/>
    <m/>
    <m/>
    <m/>
    <s v="NOCGPON"/>
    <s v="Applications/Tools"/>
    <s v="OPEN"/>
    <m/>
    <m/>
    <m/>
    <m/>
    <e v="#N/A"/>
    <m/>
    <n v="1"/>
    <x v="0"/>
  </r>
  <r>
    <n v="2304"/>
    <s v="NOC599"/>
    <x v="2"/>
    <s v="NA"/>
    <m/>
    <m/>
    <m/>
    <s v="GPON"/>
    <s v="GPON"/>
    <s v="Configuration, API and Template for extedning services to enterprise customers"/>
    <m/>
    <s v="Critical"/>
    <s v=" "/>
    <m/>
    <s v="Nokia OEM"/>
    <s v="AMS"/>
    <m/>
    <s v="API has to share by OEM"/>
    <s v="Nokia &amp; NSO"/>
    <s v="Sivakasi &amp; Jayath"/>
    <s v="Sayyad Pasha"/>
    <m/>
    <s v="Open"/>
    <s v="DEPENDENCY(Client/Ext.)"/>
    <s v=" "/>
    <s v=" "/>
    <s v=" "/>
    <m/>
    <m/>
    <m/>
    <m/>
    <m/>
    <m/>
    <s v="NOCGPON"/>
    <s v="Applications/Tools"/>
    <s v="OPEN"/>
    <m/>
    <m/>
    <m/>
    <m/>
    <e v="#N/A"/>
    <m/>
    <n v="1"/>
    <x v="0"/>
  </r>
  <r>
    <n v="2305"/>
    <s v="NOC6"/>
    <x v="2"/>
    <s v="NA"/>
    <m/>
    <s v="OSS"/>
    <s v="OSS"/>
    <s v="OSS"/>
    <s v="DC"/>
    <s v="DC Applications uptime &amp; SLA Weekly"/>
    <m/>
    <s v="Critical"/>
    <s v=" "/>
    <m/>
    <s v="HPSM"/>
    <s v="Incident Management"/>
    <m/>
    <m/>
    <m/>
    <m/>
    <s v="Suresh Pawar"/>
    <m/>
    <s v="Open"/>
    <s v="Open"/>
    <s v=" "/>
    <s v=" "/>
    <s v=" "/>
    <m/>
    <m/>
    <m/>
    <m/>
    <m/>
    <m/>
    <s v="NOCOSS"/>
    <s v="Applications/Tools"/>
    <s v="OPEN"/>
    <s v="OPEN"/>
    <n v="0"/>
    <m/>
    <m/>
    <e v="#N/A"/>
    <m/>
    <n v="1"/>
    <x v="0"/>
  </r>
  <r>
    <n v="2306"/>
    <s v="NOC60"/>
    <x v="2"/>
    <s v="NA"/>
    <m/>
    <m/>
    <m/>
    <s v="GPON"/>
    <s v="OSS"/>
    <s v="Router UP - OLT Down cases Daily"/>
    <m/>
    <s v="Critical"/>
    <s v="Completed"/>
    <m/>
    <s v="NNMI"/>
    <s v="NNMI"/>
    <m/>
    <m/>
    <m/>
    <m/>
    <s v="Suresh Pawar"/>
    <m/>
    <m/>
    <s v="CLOSURE REVIEW PENDING "/>
    <s v=" "/>
    <s v=" "/>
    <s v=" "/>
    <m/>
    <m/>
    <m/>
    <m/>
    <m/>
    <m/>
    <s v="NOCGPON"/>
    <s v="Applications/Tools"/>
    <s v="OPEN"/>
    <s v="COMPLETED"/>
    <s v="To be updated by Manoj"/>
    <m/>
    <m/>
    <m/>
    <m/>
    <n v="1"/>
    <x v="2"/>
  </r>
  <r>
    <n v="2307"/>
    <s v="NOC600"/>
    <x v="2"/>
    <s v="NA"/>
    <m/>
    <m/>
    <m/>
    <s v="GPON"/>
    <s v="GPON"/>
    <s v="API and Template to verify and enable the PM"/>
    <m/>
    <s v="Critical"/>
    <s v=" "/>
    <m/>
    <s v="Nokia OEM"/>
    <s v="AMS"/>
    <m/>
    <s v="API has to share by OEM"/>
    <s v="Nokia &amp; NSO"/>
    <s v="Sivakasi &amp; Jayath"/>
    <s v="Sayyad Pasha"/>
    <m/>
    <s v="Open"/>
    <s v="DEPENDENCY(Client/Ext.)"/>
    <s v=" "/>
    <s v=" "/>
    <s v=" "/>
    <m/>
    <m/>
    <m/>
    <m/>
    <m/>
    <m/>
    <s v="NOCGPON"/>
    <s v="Applications/Tools"/>
    <s v="OPEN"/>
    <m/>
    <m/>
    <m/>
    <m/>
    <e v="#N/A"/>
    <m/>
    <n v="1"/>
    <x v="0"/>
  </r>
  <r>
    <n v="2308"/>
    <s v="NOC601"/>
    <x v="2"/>
    <s v="NA"/>
    <m/>
    <m/>
    <m/>
    <s v="GPON"/>
    <s v="GPON"/>
    <s v="API and Template to configure Vlan and Profiles in OLT"/>
    <m/>
    <s v="Critical"/>
    <s v=" "/>
    <m/>
    <s v="Nokia OEM"/>
    <s v="AMS"/>
    <m/>
    <s v="API has to share by OEM"/>
    <s v="Nokia &amp; NSO"/>
    <s v="Sivakasi &amp; Jayath"/>
    <s v="Sayyad Pasha"/>
    <m/>
    <s v="Open"/>
    <s v="DEPENDENCY(Client/Ext.)"/>
    <s v=" "/>
    <s v=" "/>
    <s v=" "/>
    <m/>
    <m/>
    <m/>
    <m/>
    <m/>
    <m/>
    <s v="NOCGPON"/>
    <s v="Applications/Tools"/>
    <s v="OPEN"/>
    <m/>
    <m/>
    <m/>
    <m/>
    <e v="#N/A"/>
    <m/>
    <n v="1"/>
    <x v="0"/>
  </r>
  <r>
    <n v="2309"/>
    <s v="NOC602"/>
    <x v="2"/>
    <s v="NA"/>
    <m/>
    <m/>
    <m/>
    <s v="GPON"/>
    <s v="GPON"/>
    <s v="Required complete API and Template developer document"/>
    <m/>
    <s v="Critical"/>
    <s v=" "/>
    <m/>
    <s v="Nokia OEM"/>
    <s v="AMS"/>
    <m/>
    <s v="OEM shared the document of APC template creation but required document for the API attributes"/>
    <s v="Nokia &amp; NSO"/>
    <s v="Sivakasi &amp; Jayath"/>
    <s v="Sayyad Pasha"/>
    <m/>
    <s v="Open"/>
    <s v="DEPENDENCY(Client/Ext.)"/>
    <s v=" "/>
    <s v=" "/>
    <s v=" "/>
    <m/>
    <m/>
    <m/>
    <m/>
    <m/>
    <m/>
    <s v="NOCGPON"/>
    <s v="Applications/Tools"/>
    <s v="OPEN"/>
    <m/>
    <m/>
    <m/>
    <m/>
    <s v="\\172.28.9.34\Artefacts_T-Fiber TNOC Tracker\GPON\API Document"/>
    <m/>
    <n v="1"/>
    <x v="0"/>
  </r>
  <r>
    <n v="2310"/>
    <s v="NOC603"/>
    <x v="2"/>
    <s v="NA"/>
    <m/>
    <m/>
    <m/>
    <s v="GPON"/>
    <s v="GPON"/>
    <s v="API and Template to validate the profiles, vlans available in OLT,ONT"/>
    <m/>
    <s v="Critical"/>
    <s v=" "/>
    <m/>
    <s v="Nokia OEM"/>
    <s v="AMS"/>
    <m/>
    <s v="API has to share by OEM"/>
    <s v="Nokia &amp; NSO"/>
    <s v="Sivakasi &amp; Jayath"/>
    <s v="Sayyad Pasha"/>
    <m/>
    <s v="Open"/>
    <s v="DEPENDENCY(Client/Ext.)"/>
    <s v=" "/>
    <s v=" "/>
    <s v=" "/>
    <m/>
    <m/>
    <m/>
    <m/>
    <m/>
    <m/>
    <s v="NOCGPON"/>
    <s v="Applications/Tools"/>
    <s v="OPEN"/>
    <m/>
    <m/>
    <m/>
    <m/>
    <e v="#N/A"/>
    <m/>
    <n v="1"/>
    <x v="0"/>
  </r>
  <r>
    <n v="2311"/>
    <s v="NOC604"/>
    <x v="2"/>
    <s v="NA"/>
    <m/>
    <m/>
    <m/>
    <s v="GPON"/>
    <s v="GPON"/>
    <s v="API and Template to restirct/block the PON port to a specific customer"/>
    <m/>
    <s v="Critical"/>
    <s v=" "/>
    <m/>
    <s v="Nokia OEM"/>
    <s v="AMS"/>
    <m/>
    <s v="API has to share by OEM"/>
    <s v="Nokia &amp; NSO"/>
    <s v="Sivakasi &amp; Jayath"/>
    <s v="Sayyad Pasha"/>
    <m/>
    <s v="Open"/>
    <s v="DEPENDENCY(Client/Ext.)"/>
    <s v=" "/>
    <s v=" "/>
    <s v=" "/>
    <m/>
    <m/>
    <m/>
    <m/>
    <m/>
    <m/>
    <s v="NOCGPON"/>
    <s v="Applications/Tools"/>
    <s v="OPEN"/>
    <m/>
    <m/>
    <m/>
    <m/>
    <e v="#N/A"/>
    <m/>
    <n v="1"/>
    <x v="0"/>
  </r>
  <r>
    <n v="2312"/>
    <s v="NOC605"/>
    <x v="2"/>
    <s v="NA"/>
    <m/>
    <m/>
    <m/>
    <s v="GPON"/>
    <s v="GPON"/>
    <s v="API and Template to modify the service- ONT, UNI Port, bandwidth, vlan, description, unatgged to tag or vice versa.,"/>
    <m/>
    <s v="Critical"/>
    <s v=" "/>
    <m/>
    <s v="Nokia OEM"/>
    <s v="AMS"/>
    <m/>
    <s v="API has to share by OEM"/>
    <s v="Nokia &amp; NSO"/>
    <s v="Sivakasi &amp; Jayath"/>
    <s v="Sayyad Pasha"/>
    <m/>
    <s v="Open"/>
    <s v="DEPENDENCY(Client/Ext.)"/>
    <s v=" "/>
    <s v=" "/>
    <s v=" "/>
    <m/>
    <m/>
    <m/>
    <m/>
    <m/>
    <m/>
    <s v="NOCGPON"/>
    <s v="Applications/Tools"/>
    <s v="OPEN"/>
    <m/>
    <m/>
    <m/>
    <m/>
    <e v="#N/A"/>
    <m/>
    <n v="1"/>
    <x v="0"/>
  </r>
  <r>
    <n v="2313"/>
    <s v="NOC606"/>
    <x v="2"/>
    <s v="NA"/>
    <m/>
    <m/>
    <m/>
    <s v="GPON"/>
    <s v="GPON"/>
    <s v="API and Template to configure,modify,suspend,delete the WAN profiles in WiFi ONT"/>
    <m/>
    <s v="Critical"/>
    <s v=" "/>
    <m/>
    <s v="Nokia OEM"/>
    <s v="AMS"/>
    <m/>
    <s v="OEM confirmed API/Template is not available"/>
    <s v="Nokia &amp; NSO"/>
    <s v="Sivakasi &amp; Jayath"/>
    <s v="Sayyad Pasha"/>
    <m/>
    <s v="Open"/>
    <s v="DEPENDENCY(Client/Ext.)"/>
    <s v=" "/>
    <s v=" "/>
    <s v=" "/>
    <m/>
    <m/>
    <m/>
    <m/>
    <m/>
    <m/>
    <s v="NOCGPON"/>
    <s v="Applications/Tools"/>
    <s v="OPEN"/>
    <m/>
    <m/>
    <m/>
    <m/>
    <e v="#N/A"/>
    <m/>
    <n v="1"/>
    <x v="0"/>
  </r>
  <r>
    <n v="2314"/>
    <s v="NOC607"/>
    <x v="2"/>
    <s v="NA"/>
    <m/>
    <m/>
    <m/>
    <s v="GPON"/>
    <s v="GPON"/>
    <s v="Verification of the service provisioning templates which are prepared for the different types of services"/>
    <m/>
    <s v="Critical"/>
    <s v=" "/>
    <m/>
    <s v="Nokia OEM"/>
    <s v="AMS"/>
    <m/>
    <s v="API has to share by OEM"/>
    <s v="Nokia &amp; NSO"/>
    <s v="Sivakasi &amp; Jayath"/>
    <s v="Sayyad Pasha"/>
    <m/>
    <s v="Open"/>
    <s v="DEPENDENCY(Client/Ext.)"/>
    <s v=" "/>
    <s v=" "/>
    <s v=" "/>
    <m/>
    <m/>
    <m/>
    <m/>
    <m/>
    <m/>
    <s v="NOCGPON"/>
    <s v="Applications/Tools"/>
    <s v="OPEN"/>
    <m/>
    <m/>
    <m/>
    <m/>
    <e v="#N/A"/>
    <m/>
    <n v="1"/>
    <x v="0"/>
  </r>
  <r>
    <n v="2315"/>
    <s v="NOC608"/>
    <x v="2"/>
    <s v="NA"/>
    <m/>
    <m/>
    <m/>
    <s v="GPON"/>
    <s v="GPON"/>
    <s v="Verification of the services configured by NSO through Playbook(Cisco Tool)"/>
    <m/>
    <s v="Critical"/>
    <s v=" "/>
    <m/>
    <s v="Nokia OEM"/>
    <s v="AMS"/>
    <m/>
    <s v="API has to share by OEM"/>
    <s v="Nokia &amp; NSO"/>
    <s v="Sivakasi &amp; Jayath"/>
    <s v="Sayyad Pasha"/>
    <m/>
    <s v="Open"/>
    <s v="DEPENDENCY(Client/Ext.)"/>
    <s v=" "/>
    <s v=" "/>
    <s v=" "/>
    <m/>
    <m/>
    <m/>
    <m/>
    <m/>
    <m/>
    <s v="NOCGPON"/>
    <s v="Applications/Tools"/>
    <s v="OPEN"/>
    <m/>
    <m/>
    <m/>
    <m/>
    <s v="\\172.28.9.34\Artefacts_T-Fiber TNOC Tracker\GPON\API to validate the configured Services"/>
    <m/>
    <n v="1"/>
    <x v="0"/>
  </r>
  <r>
    <n v="2316"/>
    <s v="NOC609"/>
    <x v="2"/>
    <s v="NA"/>
    <m/>
    <m/>
    <m/>
    <s v="GPON"/>
    <s v="GPON"/>
    <s v="Mapping bandiwdth profiles per vlan in a ONT UNI"/>
    <s v="20-Sep-25: As per Nokia OEM, Mapping BW profiles per service BW on ONT Interface.Meeting to be arranged with Nokia OEM"/>
    <s v="Critical"/>
    <s v=" "/>
    <m/>
    <s v="Nokia OEM"/>
    <s v="OLT/ONT"/>
    <m/>
    <s v="Update awaited from OEM"/>
    <s v="Nokia &amp; NSO"/>
    <s v="Sivakasi &amp; Jayath"/>
    <s v="Sayyad Pasha"/>
    <m/>
    <s v="Open"/>
    <s v="DEPENDENCY(Client/Ext.)"/>
    <s v=" "/>
    <s v=" "/>
    <s v=" "/>
    <m/>
    <m/>
    <m/>
    <m/>
    <m/>
    <m/>
    <s v="NOCGPON"/>
    <s v="Applications/Tools"/>
    <s v="OPEN"/>
    <m/>
    <m/>
    <m/>
    <m/>
    <e v="#N/A"/>
    <m/>
    <n v="1"/>
    <x v="0"/>
  </r>
  <r>
    <n v="2317"/>
    <s v="NOC61"/>
    <x v="2"/>
    <s v="NA"/>
    <m/>
    <m/>
    <m/>
    <s v="GPON"/>
    <s v="OSS"/>
    <s v="Router UP - OLT Down cases Weekly"/>
    <m/>
    <s v="Critical"/>
    <s v="Completed"/>
    <m/>
    <s v="NNMI"/>
    <s v="NNMI"/>
    <m/>
    <m/>
    <m/>
    <m/>
    <s v="Suresh Pawar"/>
    <m/>
    <m/>
    <s v="CLOSURE REVIEW PENDING "/>
    <s v=" "/>
    <s v=" "/>
    <s v=" "/>
    <m/>
    <m/>
    <m/>
    <m/>
    <m/>
    <m/>
    <s v="NOCGPON"/>
    <s v="Applications/Tools"/>
    <s v="OPEN"/>
    <s v="COMPLETED"/>
    <s v="To be updated by Manoj"/>
    <m/>
    <m/>
    <m/>
    <m/>
    <n v="1"/>
    <x v="2"/>
  </r>
  <r>
    <n v="2318"/>
    <s v="NOC610"/>
    <x v="2"/>
    <s v="NA"/>
    <m/>
    <m/>
    <m/>
    <s v="GPON"/>
    <s v="GPON"/>
    <s v="NOKIA ONT is not supporting for bandwidth Rate Limit configuration On ONT LAN Ethernet port (UNI) when connected under Tejas OLT"/>
    <s v="20-Sep-25:Guidelines have to  share with  all 3 packages to deploy balance scope as Tejas OLT- Tejas ONT and Nokia OLT-Nokia ONT "/>
    <s v="Critical"/>
    <s v=" "/>
    <m/>
    <s v="Nokia OEM"/>
    <s v="ONT"/>
    <m/>
    <s v="OEM confirmed Rate Limit is not supported by Nokia ONTs"/>
    <s v="Nokia &amp; NSO"/>
    <s v="Sivakasi &amp; Jayath"/>
    <s v="Sayyad Pasha"/>
    <m/>
    <s v="Open"/>
    <s v="DEPENDENCY(Client/Ext.)"/>
    <s v=" "/>
    <s v=" "/>
    <s v=" "/>
    <m/>
    <m/>
    <m/>
    <m/>
    <m/>
    <m/>
    <s v="NOCGPON"/>
    <s v="Applications/Tools"/>
    <s v="OPEN"/>
    <m/>
    <m/>
    <m/>
    <m/>
    <e v="#N/A"/>
    <m/>
    <n v="1"/>
    <x v="0"/>
  </r>
  <r>
    <n v="2319"/>
    <s v="NOC611"/>
    <x v="2"/>
    <s v="NA"/>
    <m/>
    <m/>
    <m/>
    <s v="GPON"/>
    <s v="GPON"/>
    <s v="PM Report for 24hrs of OLT,ONT,ONT Eth Port(Bridge/Route), Wifi"/>
    <m/>
    <s v="Critical"/>
    <s v=" "/>
    <m/>
    <s v="Nokia OEM"/>
    <s v="AMS"/>
    <m/>
    <m/>
    <m/>
    <m/>
    <s v="Sayyad Pasha"/>
    <m/>
    <m/>
    <s v="COMPLETED &amp; APPROVED"/>
    <s v="AD-UT-Tfiber"/>
    <d v="2025-07-31T00:00:00"/>
    <s v=" \\172.28.9.34\Artefacts_T-Fiber TNOC Tracker\GPON\470"/>
    <m/>
    <m/>
    <m/>
    <m/>
    <m/>
    <m/>
    <s v="NOCGPON"/>
    <s v="Applications/Tools"/>
    <s v="CLOSED"/>
    <m/>
    <m/>
    <m/>
    <d v="2025-07-31T00:00:00"/>
    <s v="\\172.28.9.34\Artefacts_T-Fiber TNOC Tracker\GPON\470"/>
    <m/>
    <n v="1"/>
    <x v="1"/>
  </r>
  <r>
    <n v="2320"/>
    <s v="NOC612"/>
    <x v="2"/>
    <s v="NA"/>
    <m/>
    <m/>
    <m/>
    <s v="GPON"/>
    <s v="GPON"/>
    <s v="Nokia ONT ethernet port status is not updating"/>
    <m/>
    <s v="Critical"/>
    <s v="DUPLICATE POINT (NOC572)"/>
    <m/>
    <s v="Nokia OEM"/>
    <s v="OLT/ONT"/>
    <m/>
    <s v="Duplicate point of 472 - 432"/>
    <s v="Duplicate"/>
    <m/>
    <s v="Sayyad Pasha"/>
    <m/>
    <s v="Open"/>
    <s v="DEPENDENCY(Client/Ext.)"/>
    <s v=" "/>
    <s v=" "/>
    <s v=" "/>
    <m/>
    <m/>
    <m/>
    <m/>
    <m/>
    <m/>
    <s v="NOCGPON"/>
    <s v="Applications/Tools"/>
    <s v="OPEN"/>
    <m/>
    <m/>
    <s v="Duplicate"/>
    <m/>
    <m/>
    <m/>
    <n v="1"/>
    <x v="0"/>
  </r>
  <r>
    <n v="2321"/>
    <s v="NOC613"/>
    <x v="2"/>
    <s v="NA"/>
    <m/>
    <m/>
    <m/>
    <s v="GPON"/>
    <s v="GPON"/>
    <s v="Unable to provide available download bandwidth of PON Port for Nokia devices (Nokia BW Query)"/>
    <m/>
    <s v="Critical"/>
    <s v=" "/>
    <m/>
    <s v="Nokia OEM"/>
    <s v="AMS"/>
    <m/>
    <s v="Duplicate point of 472 - T175"/>
    <s v="Duplicate"/>
    <m/>
    <s v="Sayyad Pasha"/>
    <m/>
    <s v="Open"/>
    <s v="DEPENDENCY(Client/Ext.)"/>
    <s v=" "/>
    <s v=" "/>
    <s v=" "/>
    <m/>
    <m/>
    <m/>
    <m/>
    <m/>
    <m/>
    <s v="NOCGPON"/>
    <s v="Applications/Tools"/>
    <s v="OPEN"/>
    <m/>
    <m/>
    <s v="Duplicate"/>
    <m/>
    <e v="#N/A"/>
    <m/>
    <n v="1"/>
    <x v="0"/>
  </r>
  <r>
    <n v="2322"/>
    <s v="NOC614"/>
    <x v="2"/>
    <s v="NA"/>
    <m/>
    <s v="OSS"/>
    <s v="OSS"/>
    <s v="All Domain"/>
    <s v="OSS"/>
    <s v="EOL and EOS Through inventory Dashboard-Weekly"/>
    <m/>
    <s v="Critical"/>
    <s v="Completed"/>
    <m/>
    <s v="HPSM"/>
    <s v="Asset Manager"/>
    <m/>
    <m/>
    <m/>
    <m/>
    <s v="Suresh Pawar"/>
    <m/>
    <m/>
    <s v="CLOSURE REVIEW PENDING "/>
    <s v=" "/>
    <s v=" "/>
    <s v=" "/>
    <m/>
    <m/>
    <m/>
    <m/>
    <m/>
    <m/>
    <s v="NOCAll Domain"/>
    <s v="Applications/Tools"/>
    <s v="OPEN"/>
    <s v="COMPLETED"/>
    <s v="we dont have dashboard only report is available"/>
    <m/>
    <m/>
    <m/>
    <m/>
    <n v="1"/>
    <x v="2"/>
  </r>
  <r>
    <n v="2323"/>
    <s v="NOC615"/>
    <x v="2"/>
    <s v="NA"/>
    <m/>
    <s v="OSS"/>
    <s v="OSS"/>
    <s v="All Domain"/>
    <s v="OSS"/>
    <s v="EOL and EOS Through inventory Dashboard-Monthly"/>
    <m/>
    <s v="Critical"/>
    <s v="Completed"/>
    <m/>
    <s v="HPSM"/>
    <s v="Asset Manager"/>
    <m/>
    <m/>
    <m/>
    <m/>
    <s v="Suresh Pawar"/>
    <m/>
    <m/>
    <s v="CLOSURE REVIEW PENDING "/>
    <s v=" "/>
    <s v=" "/>
    <s v=" "/>
    <m/>
    <m/>
    <m/>
    <m/>
    <m/>
    <m/>
    <s v="NOCAll Domain"/>
    <s v="Applications/Tools"/>
    <s v="OPEN"/>
    <s v="COMPLETED"/>
    <s v="we dont have dashboard only report is available"/>
    <m/>
    <m/>
    <m/>
    <m/>
    <n v="1"/>
    <x v="2"/>
  </r>
  <r>
    <n v="2324"/>
    <s v="NOC616"/>
    <x v="2"/>
    <s v="NA"/>
    <m/>
    <s v="OSS"/>
    <s v="OSS"/>
    <s v="All Domain"/>
    <s v="OSS"/>
    <s v="Infra Server Url Services Intigration"/>
    <m/>
    <s v="Critical"/>
    <s v="Completed"/>
    <m/>
    <s v="HPSM"/>
    <s v="Site scope"/>
    <m/>
    <m/>
    <m/>
    <m/>
    <s v="Suresh Pawar"/>
    <m/>
    <m/>
    <s v="CLOSURE REVIEW PENDING "/>
    <s v=" "/>
    <s v=" "/>
    <s v=" "/>
    <m/>
    <m/>
    <m/>
    <m/>
    <m/>
    <m/>
    <s v="NOCAll Domain"/>
    <s v="Applications/Tools"/>
    <s v="OPEN"/>
    <s v="CLOSURE REVIEW PENDING "/>
    <n v="0"/>
    <m/>
    <m/>
    <m/>
    <m/>
    <n v="1"/>
    <x v="2"/>
  </r>
  <r>
    <n v="2325"/>
    <s v="NOC617"/>
    <x v="2"/>
    <s v="NA"/>
    <m/>
    <s v="OSS"/>
    <s v="OSS"/>
    <s v="All Domain"/>
    <s v="OSS"/>
    <s v="Infra Server Url Services Monitoring "/>
    <m/>
    <s v="Critical"/>
    <s v="Completed"/>
    <m/>
    <s v="HPSM"/>
    <s v="Site scope"/>
    <m/>
    <m/>
    <m/>
    <m/>
    <s v="Suresh Pawar"/>
    <m/>
    <m/>
    <s v="CLOSURE REVIEW PENDING "/>
    <s v=" "/>
    <s v=" "/>
    <s v=" "/>
    <m/>
    <m/>
    <m/>
    <m/>
    <m/>
    <m/>
    <s v="NOCAll Domain"/>
    <s v="Applications/Tools"/>
    <s v="OPEN"/>
    <s v="CLOSURE REVIEW PENDING "/>
    <n v="0"/>
    <m/>
    <m/>
    <m/>
    <m/>
    <n v="1"/>
    <x v="2"/>
  </r>
  <r>
    <n v="2326"/>
    <s v="NOC618"/>
    <x v="2"/>
    <s v="NA"/>
    <m/>
    <s v="OSS"/>
    <s v="OSS"/>
    <s v="All Domain"/>
    <s v="OSS"/>
    <s v="Infra Server Url Services Reporting"/>
    <m/>
    <s v="Critical"/>
    <s v="Completed"/>
    <m/>
    <s v="HPSM"/>
    <s v="Site scope"/>
    <m/>
    <m/>
    <m/>
    <m/>
    <s v="Suresh Pawar"/>
    <m/>
    <m/>
    <s v="CLOSURE REVIEW PENDING "/>
    <s v=" "/>
    <s v=" "/>
    <s v=" "/>
    <m/>
    <m/>
    <m/>
    <m/>
    <m/>
    <m/>
    <s v="NOCAll Domain"/>
    <s v="Applications/Tools"/>
    <s v="OPEN"/>
    <s v="CLOSURE REVIEW PENDING "/>
    <n v="0"/>
    <m/>
    <m/>
    <m/>
    <m/>
    <n v="1"/>
    <x v="2"/>
  </r>
  <r>
    <n v="2327"/>
    <s v="NOC619"/>
    <x v="2"/>
    <s v="NA"/>
    <m/>
    <s v="OSS"/>
    <s v="OSS"/>
    <s v="All Domain"/>
    <s v="OSS"/>
    <s v="real-time information"/>
    <m/>
    <s v="Critical"/>
    <s v="Completed"/>
    <m/>
    <s v="HPSM"/>
    <s v="Site scope"/>
    <m/>
    <s v="09-09-2025: Ticket, status, Inventory, Alarms, etc are available in real time"/>
    <m/>
    <m/>
    <s v="Suresh Pawar"/>
    <m/>
    <m/>
    <s v="CLOSURE REVIEW PENDING "/>
    <s v=" "/>
    <s v=" "/>
    <s v=" "/>
    <m/>
    <m/>
    <m/>
    <m/>
    <m/>
    <m/>
    <s v="NOCAll Domain"/>
    <s v="Applications/Tools"/>
    <s v="OPEN"/>
    <s v="COMPLETED"/>
    <s v="09-09-2025: Ticket, status, Inventory, Alarms, etc are available in real time"/>
    <m/>
    <m/>
    <m/>
    <m/>
    <n v="1"/>
    <x v="2"/>
  </r>
  <r>
    <n v="2328"/>
    <s v="NOC62"/>
    <x v="2"/>
    <s v="NA"/>
    <m/>
    <m/>
    <m/>
    <s v="GPON"/>
    <s v="OSS"/>
    <s v="Router UP - OLT Down cases Monthly"/>
    <m/>
    <s v="Critical"/>
    <s v="Completed"/>
    <m/>
    <s v="NNMI"/>
    <s v="NNMI"/>
    <m/>
    <m/>
    <m/>
    <m/>
    <s v="Suresh Pawar"/>
    <m/>
    <m/>
    <s v="CLOSURE REVIEW PENDING "/>
    <s v=" "/>
    <s v=" "/>
    <s v=" "/>
    <m/>
    <m/>
    <m/>
    <m/>
    <m/>
    <m/>
    <s v="NOCGPON"/>
    <s v="Applications/Tools"/>
    <s v="OPEN"/>
    <s v="COMPLETED"/>
    <s v="To be updated by Manoj"/>
    <m/>
    <m/>
    <m/>
    <m/>
    <n v="1"/>
    <x v="2"/>
  </r>
  <r>
    <n v="2329"/>
    <s v="NOC620"/>
    <x v="2"/>
    <s v="NA"/>
    <m/>
    <s v="OSS"/>
    <s v="OSS"/>
    <s v="All Domain"/>
    <s v="OSS"/>
    <s v="Health of the Performance for Traffic"/>
    <m/>
    <s v="Critical"/>
    <s v="Completed"/>
    <m/>
    <s v="HPSM"/>
    <s v="NNM iSPI"/>
    <m/>
    <m/>
    <m/>
    <m/>
    <s v="Suresh Pawar"/>
    <m/>
    <m/>
    <s v="CLOSURE REVIEW PENDING "/>
    <s v=" "/>
    <s v=" "/>
    <s v=" "/>
    <m/>
    <m/>
    <m/>
    <m/>
    <m/>
    <m/>
    <s v="NOCAll Domain"/>
    <s v="Applications/Tools"/>
    <s v="OPEN"/>
    <s v="COMPLETED"/>
    <n v="0"/>
    <m/>
    <m/>
    <m/>
    <m/>
    <n v="1"/>
    <x v="2"/>
  </r>
  <r>
    <n v="2330"/>
    <s v="NOC621"/>
    <x v="2"/>
    <s v="NA"/>
    <m/>
    <s v="OSS"/>
    <s v="OSS"/>
    <s v="All Domain"/>
    <s v="OSS"/>
    <s v="Analyze Flow Packets"/>
    <m/>
    <s v="Critical"/>
    <s v="Completed"/>
    <m/>
    <s v="HPSM"/>
    <s v="NNM iSPI"/>
    <m/>
    <m/>
    <m/>
    <m/>
    <s v="Suresh Pawar"/>
    <m/>
    <m/>
    <s v="CLOSURE REVIEW PENDING "/>
    <s v=" "/>
    <s v=" "/>
    <s v=" "/>
    <m/>
    <m/>
    <m/>
    <m/>
    <m/>
    <m/>
    <s v="NOCAll Domain"/>
    <s v="Applications/Tools"/>
    <s v="OPEN"/>
    <s v="COMPLETED"/>
    <n v="0"/>
    <m/>
    <m/>
    <m/>
    <m/>
    <n v="1"/>
    <x v="2"/>
  </r>
  <r>
    <n v="2331"/>
    <s v="NOC622"/>
    <x v="2"/>
    <s v="NA"/>
    <m/>
    <s v="OSS"/>
    <s v="OSS"/>
    <s v="All Domain"/>
    <s v="OSS"/>
    <s v="Performance for Traffic Maps"/>
    <m/>
    <s v="Critical"/>
    <s v="Completed"/>
    <m/>
    <s v="HPSM"/>
    <s v="NNM iSPI"/>
    <m/>
    <m/>
    <m/>
    <m/>
    <s v="Suresh Pawar"/>
    <m/>
    <m/>
    <s v="CLOSURE REVIEW PENDING "/>
    <s v=" "/>
    <s v=" "/>
    <s v=" "/>
    <m/>
    <m/>
    <m/>
    <m/>
    <m/>
    <m/>
    <s v="NOCAll Domain"/>
    <s v="Applications/Tools"/>
    <s v="OPEN"/>
    <s v="COMPLETED"/>
    <n v="0"/>
    <m/>
    <m/>
    <m/>
    <m/>
    <n v="1"/>
    <x v="2"/>
  </r>
  <r>
    <n v="2332"/>
    <s v="NOC623"/>
    <x v="2"/>
    <s v="NA"/>
    <m/>
    <m/>
    <m/>
    <s v="NSO"/>
    <s v="NSO"/>
    <s v="NSO Intigration for POC Locations LCO,RMSO &amp; MSO"/>
    <m/>
    <s v="Critical"/>
    <s v=" "/>
    <m/>
    <s v="NSO"/>
    <s v="SCCM/Playbook"/>
    <m/>
    <s v=" "/>
    <m/>
    <m/>
    <s v="Jayant Madavi"/>
    <m/>
    <s v="Open"/>
    <s v="Open"/>
    <s v=" "/>
    <s v=" "/>
    <s v=" "/>
    <m/>
    <m/>
    <m/>
    <m/>
    <m/>
    <m/>
    <s v="NOCNSO"/>
    <s v="Applications/Tools"/>
    <s v="OPEN"/>
    <m/>
    <m/>
    <m/>
    <m/>
    <e v="#N/A"/>
    <m/>
    <n v="1"/>
    <x v="0"/>
  </r>
  <r>
    <n v="2333"/>
    <s v="NOC624"/>
    <x v="2"/>
    <s v="NA"/>
    <m/>
    <m/>
    <m/>
    <s v="NSO"/>
    <s v="NSO"/>
    <s v="Video customer inventory , Internet customer inventory , Bandwidth allocation inventory count etc.,"/>
    <m/>
    <s v="Critical"/>
    <s v=" "/>
    <m/>
    <s v="NSO"/>
    <s v="SCCM/Playbook"/>
    <m/>
    <s v=" "/>
    <m/>
    <m/>
    <s v="Jayant Madavi"/>
    <m/>
    <s v="Open"/>
    <s v="Open"/>
    <s v=" "/>
    <s v=" "/>
    <s v=" "/>
    <m/>
    <m/>
    <m/>
    <m/>
    <m/>
    <m/>
    <s v="NOCNSO"/>
    <s v="Applications/Tools"/>
    <s v="OPEN"/>
    <m/>
    <m/>
    <m/>
    <m/>
    <e v="#N/A"/>
    <m/>
    <n v="1"/>
    <x v="0"/>
  </r>
  <r>
    <n v="2334"/>
    <s v="NOC625"/>
    <x v="2"/>
    <s v="NA"/>
    <m/>
    <m/>
    <m/>
    <s v="NSO"/>
    <s v="NSO"/>
    <s v="NSO Intigration for Live Locations LCO,RMSO &amp; MSO"/>
    <m/>
    <s v="Critical"/>
    <s v=" "/>
    <m/>
    <s v="NSO"/>
    <s v="SCCM/Playbook"/>
    <m/>
    <s v=" "/>
    <m/>
    <m/>
    <s v="Jayant Madavi"/>
    <m/>
    <s v="Open"/>
    <s v="Open"/>
    <s v=" "/>
    <s v=" "/>
    <s v=" "/>
    <m/>
    <m/>
    <m/>
    <m/>
    <m/>
    <m/>
    <s v="NOCNSO"/>
    <s v="Applications/Tools"/>
    <s v="OPEN"/>
    <m/>
    <m/>
    <m/>
    <m/>
    <e v="#N/A"/>
    <m/>
    <n v="1"/>
    <x v="0"/>
  </r>
  <r>
    <n v="2335"/>
    <s v="NOC626"/>
    <x v="2"/>
    <s v="NA"/>
    <m/>
    <m/>
    <m/>
    <s v="NSO"/>
    <s v="NSO"/>
    <s v="Video customer inventory , Internet customer inventory , Bandwidth allocation inventory count etc.,"/>
    <m/>
    <s v="Critical"/>
    <s v="DUPLICATE POINT (NOC624)"/>
    <m/>
    <s v="NSO"/>
    <s v="SCCM/Playbook"/>
    <m/>
    <s v=" "/>
    <m/>
    <m/>
    <s v="Jayant Madavi"/>
    <m/>
    <s v="Open"/>
    <s v="Open"/>
    <s v=" "/>
    <s v=" "/>
    <s v=" "/>
    <m/>
    <m/>
    <m/>
    <m/>
    <m/>
    <m/>
    <s v="NOCNSO"/>
    <s v="Applications/Tools"/>
    <s v="OPEN"/>
    <m/>
    <m/>
    <m/>
    <m/>
    <e v="#N/A"/>
    <m/>
    <n v="1"/>
    <x v="0"/>
  </r>
  <r>
    <n v="2336"/>
    <s v="NOC627"/>
    <x v="2"/>
    <s v="NA"/>
    <m/>
    <m/>
    <m/>
    <s v="BSS"/>
    <s v="BSS"/>
    <s v="TFiber BSS to be integrated with Partners SMS &amp; BSS (LCO, RMSO &amp; MSO etc..) for POC Locations"/>
    <m/>
    <s v="Critical"/>
    <s v="Open"/>
    <m/>
    <s v="KNOT"/>
    <s v="CRM"/>
    <m/>
    <s v=" "/>
    <m/>
    <m/>
    <s v="Manoj Nibrad"/>
    <m/>
    <s v="Open"/>
    <s v="Open"/>
    <s v=" "/>
    <s v=" "/>
    <s v=" "/>
    <m/>
    <m/>
    <m/>
    <m/>
    <m/>
    <m/>
    <s v="NOCBSS"/>
    <s v="Applications/Tools"/>
    <s v="OPEN"/>
    <m/>
    <m/>
    <m/>
    <m/>
    <e v="#N/A"/>
    <m/>
    <n v="1"/>
    <x v="0"/>
  </r>
  <r>
    <n v="2337"/>
    <s v="NOC628"/>
    <x v="2"/>
    <s v="NA"/>
    <m/>
    <m/>
    <m/>
    <s v="BSS"/>
    <s v="BSS"/>
    <s v="After completion of POC Same solution shall be implemented for All Household of Telangana (TFiber BSS to be integrated with all other Partners SMS &amp; BSS for Live (LCO , RMSO &amp; MSO etc..))"/>
    <m/>
    <s v="Critical"/>
    <s v="Open"/>
    <m/>
    <s v="KNOT"/>
    <s v="CRM"/>
    <m/>
    <s v=" "/>
    <m/>
    <m/>
    <s v="Manoj Nibrad"/>
    <m/>
    <s v="Open"/>
    <s v="Open"/>
    <s v=" "/>
    <s v=" "/>
    <s v=" "/>
    <m/>
    <m/>
    <m/>
    <m/>
    <m/>
    <m/>
    <s v="NOCBSS"/>
    <s v="Applications/Tools"/>
    <s v="OPEN"/>
    <m/>
    <m/>
    <m/>
    <m/>
    <e v="#N/A"/>
    <m/>
    <n v="1"/>
    <x v="0"/>
  </r>
  <r>
    <n v="2338"/>
    <s v="NOC629"/>
    <x v="2"/>
    <s v="NA"/>
    <m/>
    <m/>
    <m/>
    <s v="BSS"/>
    <s v="BSS"/>
    <s v="New Customer order HouseHolds"/>
    <m/>
    <s v="Critical"/>
    <s v="Open"/>
    <m/>
    <s v="KNOT"/>
    <s v="CRM"/>
    <m/>
    <s v=" "/>
    <m/>
    <m/>
    <s v="Manoj Nibrad"/>
    <m/>
    <s v="Open"/>
    <s v="Open"/>
    <s v=" "/>
    <s v=" "/>
    <s v=" "/>
    <m/>
    <m/>
    <m/>
    <m/>
    <m/>
    <m/>
    <s v="NOCBSS"/>
    <s v="Applications/Tools"/>
    <s v="OPEN"/>
    <m/>
    <m/>
    <m/>
    <m/>
    <e v="#N/A"/>
    <m/>
    <n v="1"/>
    <x v="0"/>
  </r>
  <r>
    <n v="2339"/>
    <s v="NOC63"/>
    <x v="2"/>
    <s v="NA"/>
    <m/>
    <m/>
    <m/>
    <s v="GPON"/>
    <s v="OSS"/>
    <s v="Router UP - OLT Down cases  (Selective from and to dates)"/>
    <m/>
    <s v="Critical"/>
    <s v="Completed"/>
    <m/>
    <s v="NNMI"/>
    <s v="NNMI"/>
    <m/>
    <m/>
    <m/>
    <m/>
    <s v="Suresh Pawar"/>
    <m/>
    <m/>
    <s v="CLOSURE REVIEW PENDING "/>
    <s v=" "/>
    <s v=" "/>
    <s v=" "/>
    <m/>
    <m/>
    <m/>
    <m/>
    <m/>
    <m/>
    <s v="NOCGPON"/>
    <s v="Applications/Tools"/>
    <s v="OPEN"/>
    <s v="COMPLETED"/>
    <s v="To be updated by Manoj"/>
    <m/>
    <m/>
    <m/>
    <m/>
    <n v="1"/>
    <x v="2"/>
  </r>
  <r>
    <n v="2340"/>
    <s v="NOC630"/>
    <x v="2"/>
    <s v="NA"/>
    <m/>
    <m/>
    <m/>
    <s v="BSS"/>
    <s v="BSS"/>
    <s v="Existing customer alignment for order"/>
    <m/>
    <s v="Critical"/>
    <s v="Open"/>
    <m/>
    <s v="KNOT"/>
    <s v="CRM"/>
    <m/>
    <s v="DUPLICATE POINT (NOC630)"/>
    <m/>
    <m/>
    <s v="Manoj Nibrad"/>
    <m/>
    <s v="Open"/>
    <s v="Open"/>
    <s v=" "/>
    <s v=" "/>
    <s v=" "/>
    <m/>
    <m/>
    <m/>
    <m/>
    <m/>
    <m/>
    <s v="NOCBSS"/>
    <s v="Applications/Tools"/>
    <s v="OPEN"/>
    <m/>
    <m/>
    <m/>
    <m/>
    <e v="#N/A"/>
    <m/>
    <n v="1"/>
    <x v="0"/>
  </r>
  <r>
    <n v="2341"/>
    <s v="NOC631"/>
    <x v="2"/>
    <s v="NA"/>
    <m/>
    <m/>
    <m/>
    <s v="BSS"/>
    <s v="BSS"/>
    <s v="Customer service ID allocation"/>
    <m/>
    <s v="Critical"/>
    <s v="Open"/>
    <m/>
    <s v="KNOT"/>
    <s v="CRM"/>
    <m/>
    <s v="DUPLICATE POINT (NOC631)"/>
    <m/>
    <m/>
    <s v="Manoj Nibrad"/>
    <m/>
    <s v="Open"/>
    <s v="Open"/>
    <s v=" "/>
    <s v=" "/>
    <s v=" "/>
    <m/>
    <m/>
    <m/>
    <m/>
    <m/>
    <m/>
    <s v="NOCBSS"/>
    <s v="Applications/Tools"/>
    <s v="OPEN"/>
    <m/>
    <m/>
    <m/>
    <m/>
    <e v="#N/A"/>
    <m/>
    <n v="1"/>
    <x v="0"/>
  </r>
  <r>
    <n v="2342"/>
    <s v="NOC632"/>
    <x v="2"/>
    <s v="NA"/>
    <m/>
    <m/>
    <m/>
    <s v="BSS"/>
    <s v="BSS"/>
    <s v="Activation &amp; Deactivation update to BSS"/>
    <m/>
    <s v="Critical"/>
    <s v="Open"/>
    <m/>
    <s v="KNOT"/>
    <s v="CRM"/>
    <m/>
    <s v="DUPLICATE POINT (NOC632)"/>
    <m/>
    <m/>
    <s v="Manoj Nibrad"/>
    <m/>
    <s v="Open"/>
    <s v="Open"/>
    <s v=" "/>
    <s v=" "/>
    <s v=" "/>
    <m/>
    <m/>
    <m/>
    <m/>
    <m/>
    <m/>
    <s v="NOCBSS"/>
    <s v="Applications/Tools"/>
    <s v="OPEN"/>
    <m/>
    <m/>
    <m/>
    <m/>
    <e v="#N/A"/>
    <m/>
    <n v="1"/>
    <x v="0"/>
  </r>
  <r>
    <n v="2343"/>
    <s v="NOC633"/>
    <x v="2"/>
    <s v="NA"/>
    <m/>
    <m/>
    <m/>
    <s v="BSS"/>
    <s v="BSS"/>
    <s v="New customer package &amp; billing"/>
    <m/>
    <s v="Critical"/>
    <s v="Open"/>
    <m/>
    <s v="KNOT"/>
    <s v="Billing"/>
    <m/>
    <s v="DUPLICATE POINT (NOC633)"/>
    <m/>
    <m/>
    <s v="Manoj Nibrad"/>
    <m/>
    <s v="Open"/>
    <s v="Open"/>
    <s v=" "/>
    <s v=" "/>
    <s v=" "/>
    <m/>
    <m/>
    <m/>
    <m/>
    <m/>
    <m/>
    <s v="NOCBSS"/>
    <s v="Applications/Tools"/>
    <s v="OPEN"/>
    <m/>
    <m/>
    <m/>
    <m/>
    <e v="#N/A"/>
    <m/>
    <n v="1"/>
    <x v="0"/>
  </r>
  <r>
    <n v="2344"/>
    <s v="NOC634"/>
    <x v="2"/>
    <s v="NA"/>
    <m/>
    <m/>
    <m/>
    <s v="BSS"/>
    <s v="BSS"/>
    <s v="Existing customer renewal &amp; package modification update"/>
    <m/>
    <s v="Critical"/>
    <s v="Open"/>
    <m/>
    <s v="KNOT"/>
    <s v="Billing"/>
    <m/>
    <s v="DUPLICATE POINT (NOC634)"/>
    <m/>
    <m/>
    <s v="Manoj Nibrad"/>
    <m/>
    <s v="Open"/>
    <s v="Open"/>
    <s v=" "/>
    <s v=" "/>
    <s v=" "/>
    <m/>
    <m/>
    <m/>
    <m/>
    <m/>
    <m/>
    <s v="NOCBSS"/>
    <s v="Applications/Tools"/>
    <s v="OPEN"/>
    <m/>
    <m/>
    <m/>
    <m/>
    <e v="#N/A"/>
    <m/>
    <n v="1"/>
    <x v="0"/>
  </r>
  <r>
    <n v="2345"/>
    <s v="NOC635"/>
    <x v="2"/>
    <s v="NA"/>
    <m/>
    <m/>
    <m/>
    <s v="BSS"/>
    <s v="BSS"/>
    <s v="Customer address change intigration"/>
    <m/>
    <s v="Critical"/>
    <s v="Open"/>
    <m/>
    <s v="KNOT"/>
    <s v="Billing"/>
    <m/>
    <s v="DUPLICATE POINT (NOC635)"/>
    <m/>
    <m/>
    <s v="Manoj Nibrad"/>
    <m/>
    <s v="Open"/>
    <s v="Open"/>
    <s v=" "/>
    <s v=" "/>
    <s v=" "/>
    <m/>
    <m/>
    <m/>
    <m/>
    <m/>
    <m/>
    <s v="NOCBSS"/>
    <s v="Applications/Tools"/>
    <s v="OPEN"/>
    <m/>
    <m/>
    <m/>
    <m/>
    <e v="#N/A"/>
    <m/>
    <n v="1"/>
    <x v="0"/>
  </r>
  <r>
    <n v="2346"/>
    <s v="NOC636"/>
    <x v="2"/>
    <s v="NA"/>
    <m/>
    <m/>
    <m/>
    <s v="BSS"/>
    <s v="BSS"/>
    <s v="Customer Discount update to BSS"/>
    <m/>
    <s v="Critical"/>
    <s v="Open"/>
    <m/>
    <s v="KNOT"/>
    <s v="Billing"/>
    <m/>
    <s v="DUPLICATE POINT (NOC636)"/>
    <m/>
    <m/>
    <s v="Manoj Nibrad"/>
    <m/>
    <s v="Open"/>
    <s v="Open"/>
    <s v=" "/>
    <s v=" "/>
    <s v=" "/>
    <m/>
    <m/>
    <m/>
    <m/>
    <m/>
    <m/>
    <s v="NOCBSS"/>
    <s v="Applications/Tools"/>
    <s v="OPEN"/>
    <m/>
    <m/>
    <m/>
    <m/>
    <e v="#N/A"/>
    <m/>
    <n v="1"/>
    <x v="0"/>
  </r>
  <r>
    <n v="2347"/>
    <s v="NOC637"/>
    <x v="2"/>
    <s v="NA"/>
    <m/>
    <m/>
    <m/>
    <s v="BSS"/>
    <s v="BSS"/>
    <s v="Partner Dashboard Number of customers through TFiber"/>
    <m/>
    <s v="Critical"/>
    <s v="Open"/>
    <m/>
    <s v="BSS"/>
    <s v="CRM"/>
    <m/>
    <s v=" "/>
    <m/>
    <m/>
    <s v="Manoj Nibrad"/>
    <m/>
    <s v="Open"/>
    <s v="Open"/>
    <s v=" "/>
    <s v=" "/>
    <s v=" "/>
    <m/>
    <m/>
    <m/>
    <m/>
    <m/>
    <m/>
    <s v="NOCBSS"/>
    <s v="Applications/Tools"/>
    <s v="OPEN"/>
    <m/>
    <m/>
    <m/>
    <m/>
    <e v="#N/A"/>
    <m/>
    <n v="1"/>
    <x v="0"/>
  </r>
  <r>
    <n v="2348"/>
    <s v="NOC638"/>
    <x v="2"/>
    <s v="NA"/>
    <m/>
    <m/>
    <m/>
    <s v="BSS"/>
    <s v="BSS"/>
    <s v="Partner Dashboard Uptime SLA customers through TFiber"/>
    <m/>
    <s v="Critical"/>
    <s v="Open"/>
    <m/>
    <s v="HPSM"/>
    <s v="Incident Management"/>
    <m/>
    <s v=" "/>
    <m/>
    <m/>
    <s v="Manoj Nibrad"/>
    <m/>
    <s v="Open"/>
    <s v="Open"/>
    <s v=" "/>
    <s v=" "/>
    <s v=" "/>
    <m/>
    <m/>
    <m/>
    <m/>
    <m/>
    <m/>
    <s v="NOCBSS"/>
    <s v="Applications/Tools"/>
    <s v="OPEN"/>
    <m/>
    <m/>
    <m/>
    <m/>
    <e v="#N/A"/>
    <m/>
    <n v="1"/>
    <x v="0"/>
  </r>
  <r>
    <n v="2349"/>
    <s v="NOC639"/>
    <x v="2"/>
    <s v="NA"/>
    <m/>
    <m/>
    <m/>
    <s v="BSS"/>
    <s v="BSS"/>
    <s v="Partner Dashboard Access"/>
    <m/>
    <s v="Critical"/>
    <s v="Open"/>
    <m/>
    <s v="BSS"/>
    <s v="CRM"/>
    <m/>
    <s v=" "/>
    <m/>
    <m/>
    <s v="Manoj Nibrad"/>
    <m/>
    <s v="Open"/>
    <s v="Open"/>
    <s v=" "/>
    <s v=" "/>
    <s v=" "/>
    <m/>
    <m/>
    <m/>
    <m/>
    <m/>
    <m/>
    <s v="NOCBSS"/>
    <s v="Applications/Tools"/>
    <s v="OPEN"/>
    <m/>
    <m/>
    <m/>
    <m/>
    <e v="#N/A"/>
    <m/>
    <n v="1"/>
    <x v="0"/>
  </r>
  <r>
    <n v="2350"/>
    <s v="NOC64"/>
    <x v="2"/>
    <s v="NA"/>
    <m/>
    <m/>
    <m/>
    <s v="GPON"/>
    <s v="OSS"/>
    <s v="ONTs down more than 8 hrs. list Daily"/>
    <m/>
    <s v="Critical"/>
    <s v="Completed"/>
    <m/>
    <s v="OSS Dashboards"/>
    <s v="UOC"/>
    <m/>
    <s v="09-09-2025: Aging Report available, Stabilization Required"/>
    <m/>
    <m/>
    <s v="Suresh Pawar"/>
    <m/>
    <m/>
    <s v="CLOSURE REVIEW PENDING "/>
    <s v=" "/>
    <s v=" "/>
    <s v=" "/>
    <m/>
    <m/>
    <m/>
    <m/>
    <m/>
    <m/>
    <s v="NOCGPON"/>
    <s v="Applications/Tools"/>
    <s v="OPEN"/>
    <s v="COMPLETED"/>
    <s v="09-09-2025: Aging Report available, Stabilization Required"/>
    <m/>
    <m/>
    <m/>
    <m/>
    <n v="1"/>
    <x v="2"/>
  </r>
  <r>
    <n v="2351"/>
    <s v="NOC640"/>
    <x v="2"/>
    <s v="NA"/>
    <m/>
    <m/>
    <m/>
    <s v="BSS"/>
    <s v="BSS"/>
    <s v="TFiber BSS to be Implemented for all GI of Telangana"/>
    <m/>
    <s v="Critical"/>
    <s v="Open"/>
    <m/>
    <s v="KNOT"/>
    <s v="CRM"/>
    <m/>
    <s v=" "/>
    <m/>
    <m/>
    <s v="Manoj Nibrad"/>
    <m/>
    <s v="Open"/>
    <s v="Open"/>
    <s v=" "/>
    <s v=" "/>
    <s v=" "/>
    <m/>
    <m/>
    <m/>
    <m/>
    <m/>
    <m/>
    <s v="NOCBSS"/>
    <s v="Applications/Tools"/>
    <s v="OPEN"/>
    <m/>
    <m/>
    <m/>
    <m/>
    <e v="#N/A"/>
    <m/>
    <n v="1"/>
    <x v="0"/>
  </r>
  <r>
    <n v="2352"/>
    <s v="NOC641"/>
    <x v="2"/>
    <s v="NA"/>
    <m/>
    <m/>
    <m/>
    <s v="BSS"/>
    <s v="BSS"/>
    <s v="After completion of POC Same solution shall be implemented for All Government Institutions of Telangana (TFiber BSS to be Utilized for go Live )"/>
    <m/>
    <s v="Critical"/>
    <s v="Open"/>
    <m/>
    <s v="KNOT"/>
    <s v="CRM"/>
    <m/>
    <s v=" "/>
    <m/>
    <m/>
    <s v="Manoj Nibrad"/>
    <m/>
    <s v="Open"/>
    <s v="Open"/>
    <s v=" "/>
    <s v=" "/>
    <s v=" "/>
    <m/>
    <m/>
    <m/>
    <m/>
    <m/>
    <m/>
    <s v="NOCBSS"/>
    <s v="Applications/Tools"/>
    <s v="OPEN"/>
    <m/>
    <m/>
    <m/>
    <m/>
    <e v="#N/A"/>
    <m/>
    <n v="1"/>
    <x v="0"/>
  </r>
  <r>
    <n v="2353"/>
    <s v="NOC642"/>
    <x v="2"/>
    <s v="NA"/>
    <m/>
    <m/>
    <m/>
    <s v="BSS"/>
    <s v="BSS"/>
    <s v="New Customer order GI"/>
    <m/>
    <s v="Critical"/>
    <s v="Open"/>
    <m/>
    <s v="KNOT"/>
    <s v="CRM"/>
    <m/>
    <s v=" "/>
    <m/>
    <m/>
    <s v="Manoj Nibrad"/>
    <m/>
    <s v="Open"/>
    <s v="Open"/>
    <s v=" "/>
    <s v=" "/>
    <s v=" "/>
    <m/>
    <m/>
    <m/>
    <m/>
    <m/>
    <m/>
    <s v="NOCBSS"/>
    <s v="Applications/Tools"/>
    <s v="OPEN"/>
    <m/>
    <m/>
    <m/>
    <m/>
    <e v="#N/A"/>
    <m/>
    <n v="1"/>
    <x v="0"/>
  </r>
  <r>
    <n v="2354"/>
    <s v="NOC643"/>
    <x v="2"/>
    <s v="NA"/>
    <m/>
    <m/>
    <m/>
    <s v="BSS"/>
    <s v="BSS"/>
    <s v="Existing customer alignment for order"/>
    <m/>
    <s v="Critical"/>
    <s v="DUPLICATE POINT (NOC630)"/>
    <m/>
    <s v="KNOT"/>
    <s v="CRM"/>
    <m/>
    <s v="DUPLICATE POINT (NOC630)"/>
    <m/>
    <m/>
    <s v="Manoj Nibrad"/>
    <m/>
    <s v="Open"/>
    <s v="Open"/>
    <s v=" "/>
    <s v=" "/>
    <s v=" "/>
    <m/>
    <m/>
    <m/>
    <m/>
    <m/>
    <m/>
    <s v="NOCBSS"/>
    <s v="Applications/Tools"/>
    <s v="OPEN"/>
    <m/>
    <m/>
    <m/>
    <m/>
    <e v="#N/A"/>
    <m/>
    <n v="1"/>
    <x v="0"/>
  </r>
  <r>
    <n v="2355"/>
    <s v="NOC644"/>
    <x v="2"/>
    <s v="NA"/>
    <m/>
    <m/>
    <m/>
    <s v="BSS"/>
    <s v="BSS"/>
    <s v="Customer service ID allocation"/>
    <m/>
    <s v="Critical"/>
    <s v="DUPLICATE POINT (NOC631)"/>
    <m/>
    <s v="KNOT"/>
    <s v="CRM"/>
    <m/>
    <s v="DUPLICATE POINT (NOC631)"/>
    <m/>
    <m/>
    <s v="Manoj Nibrad"/>
    <m/>
    <s v="Open"/>
    <s v="Open"/>
    <s v=" "/>
    <s v=" "/>
    <s v=" "/>
    <m/>
    <m/>
    <m/>
    <m/>
    <m/>
    <m/>
    <s v="NOCBSS"/>
    <s v="Applications/Tools"/>
    <s v="OPEN"/>
    <m/>
    <m/>
    <m/>
    <m/>
    <e v="#N/A"/>
    <m/>
    <n v="1"/>
    <x v="0"/>
  </r>
  <r>
    <n v="2356"/>
    <s v="NOC645"/>
    <x v="2"/>
    <s v="NA"/>
    <m/>
    <m/>
    <m/>
    <s v="BSS"/>
    <s v="BSS"/>
    <s v="Activation &amp; Deactivation update to BSS"/>
    <m/>
    <s v="Critical"/>
    <s v="DUPLICATE POINT (NOC632)"/>
    <m/>
    <s v="KNOT"/>
    <s v="CRM"/>
    <m/>
    <s v="DUPLICATE POINT (NOC632)"/>
    <m/>
    <m/>
    <s v="Manoj Nibrad"/>
    <m/>
    <s v="Open"/>
    <s v="Open"/>
    <s v=" "/>
    <s v=" "/>
    <s v=" "/>
    <m/>
    <m/>
    <m/>
    <m/>
    <m/>
    <m/>
    <s v="NOCBSS"/>
    <s v="Applications/Tools"/>
    <s v="OPEN"/>
    <m/>
    <m/>
    <m/>
    <m/>
    <e v="#N/A"/>
    <m/>
    <n v="1"/>
    <x v="0"/>
  </r>
  <r>
    <n v="2357"/>
    <s v="NOC646"/>
    <x v="2"/>
    <s v="NA"/>
    <m/>
    <m/>
    <m/>
    <s v="BSS"/>
    <s v="BSS"/>
    <s v="New customer package &amp; billing"/>
    <m/>
    <s v="Critical"/>
    <s v="DUPLICATE POINT (NOC633)"/>
    <m/>
    <s v="KNOT"/>
    <s v="Billing"/>
    <m/>
    <s v="DUPLICATE POINT (NOC633)"/>
    <m/>
    <m/>
    <s v="Manoj Nibrad"/>
    <m/>
    <s v="Open"/>
    <s v="Open"/>
    <s v=" "/>
    <s v=" "/>
    <s v=" "/>
    <m/>
    <m/>
    <m/>
    <m/>
    <m/>
    <m/>
    <s v="NOCBSS"/>
    <s v="Applications/Tools"/>
    <s v="OPEN"/>
    <m/>
    <m/>
    <m/>
    <m/>
    <e v="#N/A"/>
    <m/>
    <n v="1"/>
    <x v="0"/>
  </r>
  <r>
    <n v="2358"/>
    <s v="NOC647"/>
    <x v="2"/>
    <s v="NA"/>
    <m/>
    <m/>
    <m/>
    <s v="BSS"/>
    <s v="BSS"/>
    <s v="Existing customer renewal &amp; package modification update"/>
    <m/>
    <s v="Critical"/>
    <s v="DUPLICATE POINT (NOC634)"/>
    <m/>
    <s v="KNOT"/>
    <s v="Billing"/>
    <m/>
    <s v="DUPLICATE POINT (NOC634)"/>
    <m/>
    <m/>
    <s v="Manoj Nibrad"/>
    <m/>
    <s v="Open"/>
    <s v="Open"/>
    <s v=" "/>
    <s v=" "/>
    <s v=" "/>
    <m/>
    <m/>
    <m/>
    <m/>
    <m/>
    <m/>
    <s v="NOCBSS"/>
    <s v="Applications/Tools"/>
    <s v="OPEN"/>
    <m/>
    <m/>
    <m/>
    <m/>
    <e v="#N/A"/>
    <m/>
    <n v="1"/>
    <x v="0"/>
  </r>
  <r>
    <n v="2359"/>
    <s v="NOC648"/>
    <x v="2"/>
    <s v="NA"/>
    <m/>
    <m/>
    <m/>
    <s v="BSS"/>
    <s v="BSS"/>
    <s v="Customer address change intigration"/>
    <m/>
    <s v="Critical"/>
    <s v="DUPLICATE POINT (NOC635)"/>
    <m/>
    <s v="KNOT"/>
    <s v="Billing"/>
    <m/>
    <s v="DUPLICATE POINT (NOC635)"/>
    <m/>
    <m/>
    <s v="Manoj Nibrad"/>
    <m/>
    <s v="Open"/>
    <s v="Open"/>
    <s v=" "/>
    <s v=" "/>
    <s v=" "/>
    <m/>
    <m/>
    <m/>
    <m/>
    <m/>
    <m/>
    <s v="NOCBSS"/>
    <s v="Applications/Tools"/>
    <s v="OPEN"/>
    <m/>
    <m/>
    <m/>
    <m/>
    <e v="#N/A"/>
    <m/>
    <n v="1"/>
    <x v="0"/>
  </r>
  <r>
    <n v="2360"/>
    <s v="NOC649"/>
    <x v="2"/>
    <s v="NA"/>
    <m/>
    <m/>
    <m/>
    <s v="BSS"/>
    <s v="BSS"/>
    <s v="Customer Discount update to BSS"/>
    <m/>
    <s v="Critical"/>
    <s v="DUPLICATE POINT (NOC636)"/>
    <m/>
    <s v="KNOT"/>
    <s v="Billing"/>
    <m/>
    <s v="DUPLICATE POINT (NOC636)"/>
    <m/>
    <m/>
    <s v="Manoj Nibrad"/>
    <m/>
    <s v="Open"/>
    <s v="Open"/>
    <s v=" "/>
    <s v=" "/>
    <s v=" "/>
    <m/>
    <m/>
    <m/>
    <m/>
    <m/>
    <m/>
    <s v="NOCBSS"/>
    <s v="Applications/Tools"/>
    <s v="OPEN"/>
    <m/>
    <m/>
    <m/>
    <m/>
    <e v="#N/A"/>
    <m/>
    <n v="1"/>
    <x v="0"/>
  </r>
  <r>
    <n v="2361"/>
    <s v="NOC65"/>
    <x v="2"/>
    <s v="NA"/>
    <m/>
    <m/>
    <m/>
    <s v="GPON"/>
    <s v="OSS"/>
    <s v="ONTs down more than 8 hrs. list Weekly"/>
    <m/>
    <s v="Critical"/>
    <s v="Completed"/>
    <m/>
    <s v="OSS Dashboards"/>
    <s v="UOC"/>
    <m/>
    <s v="09-09-2025: Aging Report available, Stabilization Required"/>
    <m/>
    <m/>
    <s v="Suresh Pawar"/>
    <m/>
    <m/>
    <s v="CLOSURE REVIEW PENDING "/>
    <s v=" "/>
    <s v=" "/>
    <s v=" "/>
    <m/>
    <m/>
    <m/>
    <m/>
    <m/>
    <m/>
    <s v="NOCGPON"/>
    <s v="Applications/Tools"/>
    <s v="OPEN"/>
    <s v="COMPLETED"/>
    <s v="09-09-2025: Aging Report available, Stabilization Required"/>
    <m/>
    <m/>
    <m/>
    <m/>
    <n v="1"/>
    <x v="2"/>
  </r>
  <r>
    <n v="2362"/>
    <s v="NOC650"/>
    <x v="2"/>
    <s v="NA"/>
    <m/>
    <m/>
    <m/>
    <s v="BSS"/>
    <s v="BSS"/>
    <s v="Customer Dashboard Number of customers through TFiber"/>
    <m/>
    <s v="Critical"/>
    <s v="Open"/>
    <m/>
    <s v="BSS"/>
    <s v="CRM"/>
    <m/>
    <s v="DUPLICATE POINT (NOC650)"/>
    <m/>
    <m/>
    <s v="Manoj Nibrad"/>
    <m/>
    <s v="Open"/>
    <s v="Open"/>
    <s v=" "/>
    <s v=" "/>
    <s v=" "/>
    <m/>
    <m/>
    <m/>
    <m/>
    <m/>
    <m/>
    <s v="NOCBSS"/>
    <s v="Applications/Tools"/>
    <s v="OPEN"/>
    <m/>
    <m/>
    <m/>
    <m/>
    <e v="#N/A"/>
    <m/>
    <n v="1"/>
    <x v="0"/>
  </r>
  <r>
    <n v="2363"/>
    <s v="NOC651"/>
    <x v="2"/>
    <s v="NA"/>
    <m/>
    <m/>
    <m/>
    <s v="BSS"/>
    <s v="BSS"/>
    <s v="Customer Dashboard Uptime SLA customers through TFiber"/>
    <m/>
    <s v="Critical"/>
    <s v="Open"/>
    <m/>
    <s v="HPSM"/>
    <s v="Incident Management"/>
    <m/>
    <s v="DUPLICATE POINT (NOC651)"/>
    <m/>
    <m/>
    <s v="Manoj Nibrad"/>
    <m/>
    <s v="Open"/>
    <s v="Open"/>
    <s v=" "/>
    <s v=" "/>
    <s v=" "/>
    <m/>
    <m/>
    <m/>
    <m/>
    <m/>
    <m/>
    <s v="NOCBSS"/>
    <s v="Applications/Tools"/>
    <s v="OPEN"/>
    <m/>
    <m/>
    <m/>
    <m/>
    <e v="#N/A"/>
    <m/>
    <n v="1"/>
    <x v="0"/>
  </r>
  <r>
    <n v="2364"/>
    <s v="NOC652"/>
    <x v="2"/>
    <s v="NA"/>
    <m/>
    <m/>
    <m/>
    <s v="BSS"/>
    <s v="BSS"/>
    <s v="Customer Dashboard Access"/>
    <m/>
    <s v="Critical"/>
    <s v="Open"/>
    <m/>
    <s v="BSS"/>
    <s v="CRM"/>
    <m/>
    <s v="DUPLICATE POINT (NOC652)"/>
    <m/>
    <m/>
    <s v="Manoj Nibrad"/>
    <m/>
    <s v="Open"/>
    <s v="Open"/>
    <s v=" "/>
    <s v=" "/>
    <s v=" "/>
    <m/>
    <m/>
    <m/>
    <m/>
    <m/>
    <m/>
    <s v="NOCBSS"/>
    <s v="Applications/Tools"/>
    <s v="OPEN"/>
    <m/>
    <m/>
    <m/>
    <m/>
    <e v="#N/A"/>
    <m/>
    <n v="1"/>
    <x v="0"/>
  </r>
  <r>
    <n v="2365"/>
    <s v="NOC653"/>
    <x v="2"/>
    <s v="NA"/>
    <m/>
    <m/>
    <m/>
    <s v="BSS"/>
    <s v="BSS"/>
    <s v="TFiber BSS to be Implemented for all Enterprice P2p &amp; P2MP services in Telangana"/>
    <m/>
    <s v="Critical"/>
    <s v="Open"/>
    <m/>
    <s v="KNOT"/>
    <s v="CRM"/>
    <m/>
    <s v=" "/>
    <m/>
    <m/>
    <s v="Manoj Nibrad"/>
    <m/>
    <s v="Open"/>
    <s v="Open"/>
    <s v=" "/>
    <s v=" "/>
    <s v=" "/>
    <m/>
    <m/>
    <m/>
    <m/>
    <m/>
    <m/>
    <s v="NOCBSS"/>
    <s v="Applications/Tools"/>
    <s v="OPEN"/>
    <m/>
    <m/>
    <m/>
    <m/>
    <e v="#N/A"/>
    <m/>
    <n v="1"/>
    <x v="0"/>
  </r>
  <r>
    <n v="2366"/>
    <s v="NOC654"/>
    <x v="2"/>
    <s v="NA"/>
    <m/>
    <m/>
    <m/>
    <s v="BSS"/>
    <s v="BSS"/>
    <s v="After completion of POC Same solution shall be implemented for All Enterprice P2p &amp; P2MP services in Telangana (TFiber BSS to be Utilized for go Live )"/>
    <m/>
    <s v="Critical"/>
    <s v="Open"/>
    <m/>
    <s v="KNOT"/>
    <s v="CRM"/>
    <m/>
    <s v=" "/>
    <m/>
    <m/>
    <s v="Manoj Nibrad"/>
    <m/>
    <s v="Open"/>
    <s v="Open"/>
    <s v=" "/>
    <s v=" "/>
    <s v=" "/>
    <m/>
    <m/>
    <m/>
    <m/>
    <m/>
    <m/>
    <s v="NOCBSS"/>
    <s v="Applications/Tools"/>
    <s v="OPEN"/>
    <m/>
    <m/>
    <m/>
    <m/>
    <e v="#N/A"/>
    <m/>
    <n v="1"/>
    <x v="0"/>
  </r>
  <r>
    <n v="2367"/>
    <s v="NOC655"/>
    <x v="2"/>
    <s v="NA"/>
    <m/>
    <m/>
    <m/>
    <s v="BSS"/>
    <s v="BSS"/>
    <s v="New Customer order Enterprice"/>
    <m/>
    <s v="Critical"/>
    <s v="Open"/>
    <m/>
    <s v="KNOT"/>
    <s v="CRM"/>
    <m/>
    <s v=" "/>
    <m/>
    <m/>
    <s v="Manoj Nibrad"/>
    <m/>
    <s v="Open"/>
    <s v="Open"/>
    <s v=" "/>
    <s v=" "/>
    <s v=" "/>
    <m/>
    <m/>
    <m/>
    <m/>
    <m/>
    <m/>
    <s v="NOCBSS"/>
    <s v="Applications/Tools"/>
    <s v="OPEN"/>
    <m/>
    <m/>
    <m/>
    <m/>
    <e v="#N/A"/>
    <m/>
    <n v="1"/>
    <x v="0"/>
  </r>
  <r>
    <n v="2368"/>
    <s v="NOC656"/>
    <x v="2"/>
    <s v="NA"/>
    <m/>
    <m/>
    <m/>
    <s v="BSS"/>
    <s v="BSS"/>
    <s v="Existing customer alignment for order"/>
    <m/>
    <s v="Critical"/>
    <s v="DUPLICATE POINT (NOC630)"/>
    <m/>
    <s v="KNOT"/>
    <s v="CRM"/>
    <m/>
    <s v="DUPLICATE POINT (NOC630)"/>
    <m/>
    <m/>
    <s v="Manoj Nibrad"/>
    <m/>
    <s v="Open"/>
    <s v="Open"/>
    <s v=" "/>
    <s v=" "/>
    <s v=" "/>
    <m/>
    <m/>
    <m/>
    <m/>
    <m/>
    <m/>
    <s v="NOCBSS"/>
    <s v="Applications/Tools"/>
    <s v="OPEN"/>
    <m/>
    <m/>
    <m/>
    <m/>
    <e v="#N/A"/>
    <m/>
    <n v="1"/>
    <x v="0"/>
  </r>
  <r>
    <n v="2369"/>
    <s v="NOC657"/>
    <x v="2"/>
    <s v="NA"/>
    <m/>
    <m/>
    <m/>
    <s v="BSS"/>
    <s v="BSS"/>
    <s v="Customer service ID allocation"/>
    <m/>
    <s v="Critical"/>
    <s v="DUPLICATE POINT (NOC631)"/>
    <m/>
    <s v="KNOT"/>
    <s v="CRM"/>
    <m/>
    <s v="DUPLICATE POINT (NOC631)"/>
    <m/>
    <m/>
    <s v="Manoj Nibrad"/>
    <m/>
    <s v="Open"/>
    <s v="Open"/>
    <s v=" "/>
    <s v=" "/>
    <s v=" "/>
    <m/>
    <m/>
    <m/>
    <m/>
    <m/>
    <m/>
    <s v="NOCBSS"/>
    <s v="Applications/Tools"/>
    <s v="OPEN"/>
    <m/>
    <m/>
    <m/>
    <m/>
    <e v="#N/A"/>
    <m/>
    <n v="1"/>
    <x v="0"/>
  </r>
  <r>
    <n v="2370"/>
    <s v="NOC658"/>
    <x v="2"/>
    <s v="NA"/>
    <m/>
    <m/>
    <m/>
    <s v="BSS"/>
    <s v="BSS"/>
    <s v="Activation &amp; Deactivation update to BSS"/>
    <m/>
    <s v="Critical"/>
    <s v="DUPLICATE POINT (NOC632)"/>
    <m/>
    <s v="KNOT"/>
    <s v="CRM"/>
    <m/>
    <s v="DUPLICATE POINT (NOC632)"/>
    <m/>
    <m/>
    <s v="Manoj Nibrad"/>
    <m/>
    <s v="Open"/>
    <s v="Open"/>
    <s v=" "/>
    <s v=" "/>
    <s v=" "/>
    <m/>
    <m/>
    <m/>
    <m/>
    <m/>
    <m/>
    <s v="NOCBSS"/>
    <s v="Applications/Tools"/>
    <s v="OPEN"/>
    <m/>
    <m/>
    <m/>
    <m/>
    <e v="#N/A"/>
    <m/>
    <n v="1"/>
    <x v="0"/>
  </r>
  <r>
    <n v="2371"/>
    <s v="NOC659"/>
    <x v="2"/>
    <s v="NA"/>
    <m/>
    <m/>
    <m/>
    <s v="BSS"/>
    <s v="BSS"/>
    <s v="New customer package &amp; billing"/>
    <m/>
    <s v="Critical"/>
    <s v="DUPLICATE POINT (NOC633)"/>
    <m/>
    <s v="KNOT"/>
    <s v="Billing"/>
    <m/>
    <s v="DUPLICATE POINT (NOC633)"/>
    <m/>
    <m/>
    <s v="Manoj Nibrad"/>
    <m/>
    <s v="Open"/>
    <s v="Open"/>
    <s v=" "/>
    <s v=" "/>
    <s v=" "/>
    <m/>
    <m/>
    <m/>
    <m/>
    <m/>
    <m/>
    <s v="NOCBSS"/>
    <s v="Applications/Tools"/>
    <s v="OPEN"/>
    <m/>
    <m/>
    <m/>
    <m/>
    <e v="#N/A"/>
    <m/>
    <n v="1"/>
    <x v="0"/>
  </r>
  <r>
    <n v="2372"/>
    <s v="NOC66"/>
    <x v="2"/>
    <s v="NA"/>
    <m/>
    <m/>
    <m/>
    <s v="GPON"/>
    <s v="OSS"/>
    <s v="ONTs down more than 8 hrs. list Monthly"/>
    <m/>
    <s v="Critical"/>
    <s v="Completed"/>
    <m/>
    <s v="OSS Dashboards"/>
    <s v="UOC"/>
    <m/>
    <m/>
    <m/>
    <m/>
    <s v="Suresh Pawar"/>
    <m/>
    <m/>
    <s v="CLOSURE REVIEW PENDING "/>
    <s v=" "/>
    <s v=" "/>
    <s v=" "/>
    <m/>
    <m/>
    <m/>
    <m/>
    <m/>
    <m/>
    <s v="NOCGPON"/>
    <s v="Applications/Tools"/>
    <s v="OPEN"/>
    <s v="COMPLETED"/>
    <n v="0"/>
    <m/>
    <m/>
    <m/>
    <m/>
    <n v="1"/>
    <x v="2"/>
  </r>
  <r>
    <n v="2373"/>
    <s v="NOC660"/>
    <x v="2"/>
    <s v="NA"/>
    <m/>
    <m/>
    <m/>
    <s v="BSS"/>
    <s v="BSS"/>
    <s v="Existing customer renewal &amp; package modification update"/>
    <m/>
    <s v="Critical"/>
    <s v="DUPLICATE POINT (NOC634)"/>
    <m/>
    <s v="KNOT"/>
    <s v="Billing"/>
    <m/>
    <s v="DUPLICATE POINT (NOC634)"/>
    <m/>
    <m/>
    <s v="Manoj Nibrad"/>
    <m/>
    <s v="Open"/>
    <s v="Open"/>
    <s v=" "/>
    <s v=" "/>
    <s v=" "/>
    <m/>
    <m/>
    <m/>
    <m/>
    <m/>
    <m/>
    <s v="NOCBSS"/>
    <s v="Applications/Tools"/>
    <s v="OPEN"/>
    <m/>
    <m/>
    <m/>
    <m/>
    <e v="#N/A"/>
    <m/>
    <n v="1"/>
    <x v="0"/>
  </r>
  <r>
    <n v="2374"/>
    <s v="NOC661"/>
    <x v="2"/>
    <s v="NA"/>
    <m/>
    <m/>
    <m/>
    <s v="BSS"/>
    <s v="BSS"/>
    <s v="Customer address change intigration"/>
    <m/>
    <s v="Critical"/>
    <s v="DUPLICATE POINT (NOC635)"/>
    <m/>
    <s v="KNOT"/>
    <s v="Billing"/>
    <m/>
    <s v="DUPLICATE POINT (NOC635)"/>
    <m/>
    <m/>
    <s v="Manoj Nibrad"/>
    <m/>
    <s v="Open"/>
    <s v="Open"/>
    <s v=" "/>
    <s v=" "/>
    <s v=" "/>
    <m/>
    <m/>
    <m/>
    <m/>
    <m/>
    <m/>
    <s v="NOCBSS"/>
    <s v="Applications/Tools"/>
    <s v="OPEN"/>
    <m/>
    <m/>
    <m/>
    <m/>
    <e v="#N/A"/>
    <m/>
    <n v="1"/>
    <x v="0"/>
  </r>
  <r>
    <n v="2375"/>
    <s v="NOC662"/>
    <x v="2"/>
    <s v="NA"/>
    <m/>
    <m/>
    <m/>
    <s v="BSS"/>
    <s v="BSS"/>
    <s v="Customer Discount update to BSS"/>
    <m/>
    <s v="Critical"/>
    <s v="DUPLICATE POINT (NOC636)"/>
    <m/>
    <s v="KNOT"/>
    <s v="Billing"/>
    <m/>
    <s v="DUPLICATE POINT (NOC636)"/>
    <m/>
    <m/>
    <s v="Manoj Nibrad"/>
    <m/>
    <s v="Open"/>
    <s v="Open"/>
    <s v=" "/>
    <s v=" "/>
    <s v=" "/>
    <m/>
    <m/>
    <m/>
    <m/>
    <m/>
    <m/>
    <s v="NOCBSS"/>
    <s v="Applications/Tools"/>
    <s v="OPEN"/>
    <m/>
    <m/>
    <m/>
    <m/>
    <e v="#N/A"/>
    <m/>
    <n v="1"/>
    <x v="0"/>
  </r>
  <r>
    <n v="2376"/>
    <s v="NOC663"/>
    <x v="2"/>
    <s v="NA"/>
    <m/>
    <m/>
    <m/>
    <s v="BSS"/>
    <s v="BSS"/>
    <s v="Customer Dashboard Number of customers through TFiber"/>
    <m/>
    <s v="NON-Critical"/>
    <s v="DUPLICATE POINT (NOC650)"/>
    <m/>
    <s v="BSS"/>
    <s v="CRM"/>
    <m/>
    <s v="DUPLICATE POINT (NOC650)"/>
    <m/>
    <m/>
    <s v="Manoj Nibrad"/>
    <m/>
    <s v="Open"/>
    <s v="Open"/>
    <s v=" "/>
    <s v=" "/>
    <s v=" "/>
    <m/>
    <m/>
    <m/>
    <m/>
    <m/>
    <m/>
    <s v="NOCBSS"/>
    <s v="Applications/Tools"/>
    <s v="OPEN"/>
    <m/>
    <m/>
    <m/>
    <m/>
    <e v="#N/A"/>
    <m/>
    <n v="1"/>
    <x v="0"/>
  </r>
  <r>
    <n v="2377"/>
    <s v="NOC664"/>
    <x v="2"/>
    <s v="NA"/>
    <m/>
    <m/>
    <m/>
    <s v="BSS"/>
    <s v="BSS"/>
    <s v="Customer Dashboard Uptime SLA customers through TFiber"/>
    <m/>
    <s v="NON-Critical"/>
    <s v="DUPLICATE POINT (NOC651)"/>
    <m/>
    <s v="HPSM"/>
    <s v="Incident Management"/>
    <m/>
    <s v="DUPLICATE POINT (NOC651)"/>
    <m/>
    <m/>
    <s v="Manoj Nibrad"/>
    <m/>
    <s v="Open"/>
    <s v="Open"/>
    <s v=" "/>
    <s v=" "/>
    <s v=" "/>
    <m/>
    <m/>
    <m/>
    <m/>
    <m/>
    <m/>
    <s v="NOCBSS"/>
    <s v="Applications/Tools"/>
    <s v="OPEN"/>
    <m/>
    <m/>
    <m/>
    <m/>
    <e v="#N/A"/>
    <m/>
    <n v="1"/>
    <x v="0"/>
  </r>
  <r>
    <n v="2378"/>
    <s v="NOC665"/>
    <x v="2"/>
    <s v="NA"/>
    <m/>
    <m/>
    <m/>
    <s v="BSS"/>
    <s v="BSS"/>
    <s v="Customer Dashboard Access"/>
    <m/>
    <s v="NON-Critical"/>
    <s v="DUPLICATE POINT (NOC652)"/>
    <m/>
    <s v="BSS"/>
    <s v="CRM"/>
    <m/>
    <s v="DUPLICATE POINT (NOC652)"/>
    <m/>
    <m/>
    <s v="Manoj Nibrad"/>
    <m/>
    <s v="Open"/>
    <s v="Open"/>
    <s v=" "/>
    <s v=" "/>
    <s v=" "/>
    <m/>
    <m/>
    <m/>
    <m/>
    <m/>
    <m/>
    <s v="NOCBSS"/>
    <s v="Applications/Tools"/>
    <s v="OPEN"/>
    <m/>
    <m/>
    <m/>
    <m/>
    <e v="#N/A"/>
    <m/>
    <n v="1"/>
    <x v="0"/>
  </r>
  <r>
    <n v="2379"/>
    <s v="NOC666"/>
    <x v="2"/>
    <s v="NA"/>
    <m/>
    <m/>
    <m/>
    <s v="NSO"/>
    <s v="Service Solutions"/>
    <s v="GI-BB"/>
    <m/>
    <s v="Critical"/>
    <s v=" "/>
    <m/>
    <s v="NSO"/>
    <s v="SCCM/Playbook"/>
    <m/>
    <s v=" "/>
    <m/>
    <m/>
    <s v="Jayant Madavi"/>
    <m/>
    <s v="Open"/>
    <s v="Open"/>
    <s v=" "/>
    <s v=" "/>
    <s v=" "/>
    <m/>
    <m/>
    <m/>
    <m/>
    <m/>
    <m/>
    <s v="NOCNSO"/>
    <s v="Applications/Tools"/>
    <s v="OPEN"/>
    <m/>
    <m/>
    <m/>
    <m/>
    <e v="#N/A"/>
    <m/>
    <n v="1"/>
    <x v="0"/>
  </r>
  <r>
    <n v="2380"/>
    <s v="NOC667"/>
    <x v="2"/>
    <s v="NA"/>
    <m/>
    <m/>
    <m/>
    <s v="NSO"/>
    <s v="Service Solutions"/>
    <s v="T-CELL"/>
    <m/>
    <s v="Critical"/>
    <s v=" "/>
    <m/>
    <s v="NSO"/>
    <s v="SCCM/Playbook"/>
    <m/>
    <s v=" "/>
    <m/>
    <m/>
    <s v="Jayant Madavi"/>
    <m/>
    <s v="Open"/>
    <s v="Open"/>
    <s v=" "/>
    <s v=" "/>
    <s v=" "/>
    <m/>
    <m/>
    <m/>
    <m/>
    <m/>
    <m/>
    <s v="NOCNSO"/>
    <s v="Applications/Tools"/>
    <s v="OPEN"/>
    <m/>
    <m/>
    <m/>
    <m/>
    <e v="#N/A"/>
    <m/>
    <n v="1"/>
    <x v="0"/>
  </r>
  <r>
    <n v="2381"/>
    <s v="NOC668"/>
    <x v="2"/>
    <s v="NA"/>
    <m/>
    <m/>
    <m/>
    <s v="NSO"/>
    <s v="Service Solutions"/>
    <s v="HH Triple Play (Internet, IPTV, VoIP)"/>
    <m/>
    <s v="Critical"/>
    <s v=" "/>
    <m/>
    <s v="NSO"/>
    <s v="SCCM/Playbook"/>
    <m/>
    <s v=" "/>
    <m/>
    <m/>
    <s v="Jayant Madavi"/>
    <m/>
    <s v="Open"/>
    <s v="Open"/>
    <s v=" "/>
    <s v=" "/>
    <s v=" "/>
    <m/>
    <m/>
    <m/>
    <m/>
    <m/>
    <m/>
    <s v="NOCNSO"/>
    <s v="Applications/Tools"/>
    <s v="OPEN"/>
    <m/>
    <m/>
    <m/>
    <m/>
    <e v="#N/A"/>
    <m/>
    <n v="1"/>
    <x v="0"/>
  </r>
  <r>
    <n v="2382"/>
    <s v="NOC669"/>
    <x v="2"/>
    <s v="NA"/>
    <m/>
    <m/>
    <m/>
    <s v="NSO"/>
    <s v="Service Solutions"/>
    <s v="CCTV Unicast"/>
    <m/>
    <s v="Critical"/>
    <s v=" "/>
    <m/>
    <s v="NSO"/>
    <s v="SCCM/Playbook"/>
    <m/>
    <s v=" "/>
    <m/>
    <m/>
    <s v="Jayant Madavi"/>
    <m/>
    <s v="Open"/>
    <s v="Open"/>
    <s v=" "/>
    <s v=" "/>
    <s v=" "/>
    <m/>
    <m/>
    <m/>
    <m/>
    <m/>
    <m/>
    <s v="NOCNSO"/>
    <s v="Applications/Tools"/>
    <s v="OPEN"/>
    <m/>
    <m/>
    <m/>
    <m/>
    <s v="\\172.28.9.34\Artefacts_T-Fiber TNOC Tracker\IPMPLS\Centrailzed CCTV Surveillance Monitoring over T-Fiber Network-Solution Doucment_Initial Draft V1.0 - T189.pdf"/>
    <m/>
    <n v="1"/>
    <x v="0"/>
  </r>
  <r>
    <n v="2383"/>
    <s v="NOC67"/>
    <x v="2"/>
    <s v="NA"/>
    <m/>
    <m/>
    <m/>
    <s v="GPON"/>
    <s v="OSS"/>
    <s v="ONTs down more than 8 hrs. list  (Selective from and to dates)"/>
    <m/>
    <s v="Critical"/>
    <s v="Completed"/>
    <m/>
    <s v="OSS Dashboards"/>
    <s v="UOC"/>
    <m/>
    <m/>
    <m/>
    <m/>
    <s v="Suresh Pawar"/>
    <m/>
    <m/>
    <s v="CLOSURE REVIEW PENDING "/>
    <s v=" "/>
    <s v=" "/>
    <s v=" "/>
    <m/>
    <m/>
    <m/>
    <m/>
    <m/>
    <m/>
    <s v="NOCGPON"/>
    <s v="Applications/Tools"/>
    <s v="OPEN"/>
    <s v="COMPLETED"/>
    <n v="0"/>
    <m/>
    <m/>
    <m/>
    <m/>
    <n v="1"/>
    <x v="2"/>
  </r>
  <r>
    <n v="2384"/>
    <s v="NOC670"/>
    <x v="2"/>
    <s v="NA"/>
    <m/>
    <m/>
    <m/>
    <s v="NSO"/>
    <s v="Service Solutions"/>
    <s v="CCTV Multicast"/>
    <m/>
    <s v="Critical"/>
    <s v=" "/>
    <m/>
    <s v="NSO"/>
    <s v="SCCM/Playbook"/>
    <m/>
    <s v=" "/>
    <m/>
    <m/>
    <s v="Jayant Madavi"/>
    <m/>
    <s v="Open"/>
    <s v="Open"/>
    <s v=" "/>
    <s v=" "/>
    <s v=" "/>
    <m/>
    <m/>
    <m/>
    <m/>
    <m/>
    <m/>
    <s v="NOCNSO"/>
    <s v="Applications/Tools"/>
    <s v="OPEN"/>
    <m/>
    <m/>
    <m/>
    <m/>
    <s v="\\172.28.9.34\Artefacts_T-Fiber TNOC Tracker\IPMPLS\CCTV Multicast Solution LLD V1.2 - T190.pdf"/>
    <m/>
    <n v="1"/>
    <x v="0"/>
  </r>
  <r>
    <n v="2385"/>
    <s v="NOC671"/>
    <x v="2"/>
    <s v="NA"/>
    <m/>
    <m/>
    <m/>
    <s v="NSO"/>
    <s v="Service Solutions"/>
    <s v="T-DIA (ILL)"/>
    <m/>
    <s v="Critical"/>
    <s v=" "/>
    <m/>
    <s v="NSO"/>
    <s v="SCCM/Playbook"/>
    <m/>
    <s v=" "/>
    <m/>
    <m/>
    <s v="Jayant Madavi"/>
    <m/>
    <s v="Open"/>
    <s v="Open"/>
    <s v=" "/>
    <s v=" "/>
    <s v=" "/>
    <m/>
    <m/>
    <m/>
    <m/>
    <m/>
    <m/>
    <s v="NOCNSO"/>
    <s v="Applications/Tools"/>
    <s v="OPEN"/>
    <m/>
    <m/>
    <m/>
    <m/>
    <e v="#N/A"/>
    <m/>
    <n v="1"/>
    <x v="0"/>
  </r>
  <r>
    <n v="2386"/>
    <s v="NOC672"/>
    <x v="2"/>
    <s v="NA"/>
    <m/>
    <m/>
    <m/>
    <s v="NSO"/>
    <s v="Service Solutions"/>
    <s v="L2VPN"/>
    <m/>
    <s v="Critical"/>
    <s v=" "/>
    <m/>
    <s v="NSO"/>
    <s v="SCCM/Playbook"/>
    <m/>
    <s v=" "/>
    <m/>
    <m/>
    <s v="Jayant Madavi"/>
    <m/>
    <s v="Open"/>
    <s v="Open"/>
    <s v=" "/>
    <s v=" "/>
    <s v=" "/>
    <m/>
    <m/>
    <m/>
    <m/>
    <m/>
    <m/>
    <s v="NOCNSO"/>
    <s v="Applications/Tools"/>
    <s v="OPEN"/>
    <m/>
    <m/>
    <m/>
    <m/>
    <e v="#N/A"/>
    <m/>
    <n v="1"/>
    <x v="0"/>
  </r>
  <r>
    <n v="2387"/>
    <s v="NOC673"/>
    <x v="2"/>
    <s v="NA"/>
    <m/>
    <m/>
    <m/>
    <s v="NSO"/>
    <s v="Service Solutions"/>
    <s v="L3VPN"/>
    <m/>
    <s v="Critical"/>
    <s v=" "/>
    <m/>
    <s v="NSO"/>
    <s v="SCCM/Playbook"/>
    <m/>
    <s v=" "/>
    <m/>
    <m/>
    <s v="Jayant Madavi"/>
    <m/>
    <s v="Open"/>
    <s v="Open"/>
    <s v=" "/>
    <s v=" "/>
    <s v=" "/>
    <m/>
    <m/>
    <m/>
    <m/>
    <m/>
    <m/>
    <s v="NOCNSO"/>
    <s v="Applications/Tools"/>
    <s v="OPEN"/>
    <m/>
    <m/>
    <m/>
    <m/>
    <e v="#N/A"/>
    <m/>
    <n v="1"/>
    <x v="0"/>
  </r>
  <r>
    <n v="2388"/>
    <s v="NOC674"/>
    <x v="2"/>
    <s v="NA"/>
    <m/>
    <m/>
    <m/>
    <s v="NSO"/>
    <s v="Service Solutions"/>
    <s v="TVPN - Rythu Vedika"/>
    <m/>
    <s v="Critical"/>
    <s v=" "/>
    <m/>
    <s v="NSO"/>
    <s v="SCCM/Playbook"/>
    <m/>
    <s v=" "/>
    <m/>
    <m/>
    <s v="Jayant Madavi"/>
    <m/>
    <s v="Open"/>
    <s v="Open"/>
    <s v=" "/>
    <s v=" "/>
    <s v=" "/>
    <m/>
    <m/>
    <m/>
    <m/>
    <m/>
    <m/>
    <s v="NOCNSO"/>
    <s v="Applications/Tools"/>
    <s v="OPEN"/>
    <m/>
    <m/>
    <m/>
    <m/>
    <e v="#N/A"/>
    <m/>
    <n v="1"/>
    <x v="0"/>
  </r>
  <r>
    <n v="2389"/>
    <s v="NOC675"/>
    <x v="2"/>
    <s v="NA"/>
    <m/>
    <m/>
    <m/>
    <s v="NSO"/>
    <s v="Service Solutions"/>
    <s v="TVPN - DHQ to SHQ Connectivity"/>
    <m/>
    <s v="Critical"/>
    <s v=" "/>
    <m/>
    <s v="NSO"/>
    <s v="SCCM/Playbook"/>
    <m/>
    <s v=" "/>
    <m/>
    <m/>
    <s v="Jayant Madavi"/>
    <m/>
    <s v="Open"/>
    <s v="Open"/>
    <s v=" "/>
    <s v=" "/>
    <s v=" "/>
    <m/>
    <m/>
    <m/>
    <m/>
    <m/>
    <m/>
    <s v="NOCNSO"/>
    <s v="Applications/Tools"/>
    <s v="OPEN"/>
    <m/>
    <m/>
    <m/>
    <m/>
    <e v="#N/A"/>
    <m/>
    <n v="1"/>
    <x v="0"/>
  </r>
  <r>
    <n v="2390"/>
    <s v="NOC676"/>
    <x v="2"/>
    <s v="NA"/>
    <m/>
    <m/>
    <m/>
    <s v="NSO"/>
    <s v="Service Solutions"/>
    <s v="TVPN - MRO Office Connectivity"/>
    <m/>
    <s v="Critical"/>
    <s v=" "/>
    <m/>
    <s v="NSO"/>
    <s v="SCCM/Playbook"/>
    <m/>
    <s v=" "/>
    <m/>
    <m/>
    <s v="Jayant Madavi"/>
    <m/>
    <s v="Open"/>
    <s v="Open"/>
    <s v=" "/>
    <s v=" "/>
    <s v=" "/>
    <m/>
    <m/>
    <m/>
    <m/>
    <m/>
    <m/>
    <s v="NOCNSO"/>
    <s v="Applications/Tools"/>
    <s v="OPEN"/>
    <m/>
    <m/>
    <m/>
    <m/>
    <e v="#N/A"/>
    <m/>
    <n v="1"/>
    <x v="0"/>
  </r>
  <r>
    <n v="2391"/>
    <s v="NOC677"/>
    <x v="2"/>
    <s v="NA"/>
    <m/>
    <m/>
    <m/>
    <s v="NSO"/>
    <s v="Service Solutions"/>
    <s v="SDC/TSWAN integration"/>
    <m/>
    <s v="Critical"/>
    <s v=" "/>
    <m/>
    <s v="NSO"/>
    <s v="SCCM/Playbook"/>
    <m/>
    <s v=" "/>
    <m/>
    <m/>
    <s v="Jayant Madavi"/>
    <m/>
    <s v="Open"/>
    <s v="Open"/>
    <s v=" "/>
    <s v=" "/>
    <s v=" "/>
    <m/>
    <m/>
    <m/>
    <m/>
    <m/>
    <m/>
    <s v="NOCNSO"/>
    <s v="Applications/Tools"/>
    <s v="OPEN"/>
    <m/>
    <m/>
    <m/>
    <m/>
    <e v="#N/A"/>
    <m/>
    <n v="1"/>
    <x v="0"/>
  </r>
  <r>
    <n v="2392"/>
    <s v="NOC678"/>
    <x v="2"/>
    <s v="NA"/>
    <m/>
    <m/>
    <m/>
    <s v="NSO"/>
    <s v="Service Solutions"/>
    <s v="TSP NNI"/>
    <m/>
    <s v="Critical"/>
    <s v=" "/>
    <m/>
    <s v="NSO"/>
    <s v="SCCM/Playbook"/>
    <m/>
    <s v=" "/>
    <m/>
    <m/>
    <s v="Jayant Madavi"/>
    <m/>
    <s v="Open"/>
    <s v="Open"/>
    <s v=" "/>
    <s v=" "/>
    <s v=" "/>
    <m/>
    <m/>
    <m/>
    <m/>
    <m/>
    <m/>
    <s v="NOCNSO"/>
    <s v="Applications/Tools"/>
    <s v="OPEN"/>
    <m/>
    <m/>
    <m/>
    <m/>
    <e v="#N/A"/>
    <m/>
    <n v="1"/>
    <x v="0"/>
  </r>
  <r>
    <n v="2393"/>
    <s v="NOC68"/>
    <x v="2"/>
    <s v="NA"/>
    <m/>
    <m/>
    <m/>
    <s v="GPON"/>
    <s v="OSS"/>
    <s v="Mandal OLT down more than 6 hrs. list Daily"/>
    <m/>
    <s v="Critical"/>
    <s v="Completed"/>
    <m/>
    <s v="OSS Dashboards"/>
    <s v="UOC"/>
    <m/>
    <s v="09-09-2025: Aging Report available, Stabilization Required"/>
    <m/>
    <m/>
    <s v="Suresh Pawar"/>
    <m/>
    <m/>
    <s v="CLOSURE REVIEW PENDING "/>
    <s v=" "/>
    <s v=" "/>
    <s v=" "/>
    <m/>
    <m/>
    <m/>
    <m/>
    <m/>
    <m/>
    <s v="NOCGPON"/>
    <s v="Applications/Tools"/>
    <s v="OPEN"/>
    <s v="COMPLETED"/>
    <s v="09-09-2025: Aging Report available, Stabilization Required -real time data"/>
    <m/>
    <m/>
    <m/>
    <m/>
    <n v="1"/>
    <x v="2"/>
  </r>
  <r>
    <n v="2394"/>
    <s v="NOC69"/>
    <x v="2"/>
    <s v="NA"/>
    <m/>
    <m/>
    <m/>
    <s v="GPON"/>
    <s v="OSS"/>
    <s v="Mandal OLT down more than 6 hrs. list Weekly"/>
    <m/>
    <s v="Critical"/>
    <s v="Completed"/>
    <m/>
    <s v="OSS Dashboards"/>
    <s v="UOC"/>
    <m/>
    <s v="09-09-2025: Aging Report available, Stabilization Required"/>
    <m/>
    <m/>
    <s v="Suresh Pawar"/>
    <m/>
    <m/>
    <s v="CLOSURE REVIEW PENDING "/>
    <s v=" "/>
    <s v=" "/>
    <s v=" "/>
    <m/>
    <m/>
    <m/>
    <m/>
    <m/>
    <m/>
    <s v="NOCGPON"/>
    <s v="Applications/Tools"/>
    <s v="OPEN"/>
    <s v="COMPLETED"/>
    <s v="09-09-2025: Aging Report available, Stabilization Required"/>
    <m/>
    <m/>
    <m/>
    <m/>
    <n v="1"/>
    <x v="2"/>
  </r>
  <r>
    <n v="2395"/>
    <s v="NOC7"/>
    <x v="2"/>
    <s v="NA"/>
    <m/>
    <s v="OSS"/>
    <s v="OSS"/>
    <s v="OSS"/>
    <s v="DC"/>
    <s v="DC Applications uptime &amp; SLA Monthly"/>
    <m/>
    <s v="Critical"/>
    <s v=" "/>
    <m/>
    <s v="HPSM"/>
    <s v="Incident Management"/>
    <m/>
    <m/>
    <m/>
    <m/>
    <s v="Suresh Pawar"/>
    <m/>
    <s v="Open"/>
    <s v="Open"/>
    <s v=" "/>
    <s v=" "/>
    <s v=" "/>
    <m/>
    <m/>
    <m/>
    <m/>
    <m/>
    <m/>
    <s v="NOCOSS"/>
    <s v="Applications/Tools"/>
    <s v="OPEN"/>
    <s v="OPEN"/>
    <n v="0"/>
    <m/>
    <m/>
    <e v="#N/A"/>
    <m/>
    <n v="1"/>
    <x v="0"/>
  </r>
  <r>
    <n v="2396"/>
    <s v="NOC70"/>
    <x v="2"/>
    <s v="NA"/>
    <m/>
    <m/>
    <m/>
    <s v="GPON"/>
    <s v="OSS"/>
    <s v="Mandal OLT down more than 6 hrs. list Monthly"/>
    <m/>
    <s v="Critical"/>
    <s v="Completed"/>
    <m/>
    <s v="OSS Dashboards"/>
    <s v="UOC"/>
    <m/>
    <m/>
    <m/>
    <m/>
    <s v="Suresh Pawar"/>
    <m/>
    <m/>
    <s v="CLOSURE REVIEW PENDING "/>
    <s v=" "/>
    <s v=" "/>
    <s v=" "/>
    <m/>
    <m/>
    <m/>
    <m/>
    <m/>
    <m/>
    <s v="NOCGPON"/>
    <s v="Applications/Tools"/>
    <s v="OPEN"/>
    <s v="COMPLETED"/>
    <n v="0"/>
    <m/>
    <m/>
    <m/>
    <m/>
    <n v="1"/>
    <x v="2"/>
  </r>
  <r>
    <n v="2397"/>
    <s v="NOC71"/>
    <x v="2"/>
    <s v="NA"/>
    <m/>
    <m/>
    <m/>
    <s v="GPON"/>
    <s v="OSS"/>
    <s v="Mandal OLT down more than 6 hrs. list  (Selective from and to dates)"/>
    <m/>
    <s v="Critical"/>
    <s v="Completed"/>
    <m/>
    <s v="OSS Dashboards"/>
    <s v="UOC"/>
    <m/>
    <m/>
    <m/>
    <m/>
    <s v="Suresh Pawar"/>
    <m/>
    <m/>
    <s v="CLOSURE REVIEW PENDING "/>
    <s v=" "/>
    <s v=" "/>
    <s v=" "/>
    <m/>
    <m/>
    <m/>
    <m/>
    <m/>
    <m/>
    <s v="NOCGPON"/>
    <s v="Applications/Tools"/>
    <s v="OPEN"/>
    <s v="COMPLETED"/>
    <n v="0"/>
    <m/>
    <m/>
    <m/>
    <m/>
    <n v="1"/>
    <x v="2"/>
  </r>
  <r>
    <n v="2398"/>
    <s v="NOC72"/>
    <x v="2"/>
    <s v="NA"/>
    <m/>
    <m/>
    <m/>
    <s v="GPON"/>
    <s v="OSS"/>
    <s v="HH_PM Utilization Dump _PKGA_PKGC Daily"/>
    <m/>
    <s v="NON-Critical"/>
    <s v="Completed"/>
    <m/>
    <s v="NNMI"/>
    <s v="NPS"/>
    <m/>
    <m/>
    <m/>
    <m/>
    <s v="Suresh Pawar"/>
    <m/>
    <m/>
    <s v="CLOSURE REVIEW PENDING "/>
    <s v=" "/>
    <s v=" "/>
    <s v=" "/>
    <m/>
    <m/>
    <m/>
    <m/>
    <m/>
    <m/>
    <s v="NOCGPON"/>
    <s v="Applications/Tools"/>
    <s v="OPEN"/>
    <s v="COMPLETED"/>
    <n v="0"/>
    <m/>
    <m/>
    <m/>
    <m/>
    <n v="1"/>
    <x v="2"/>
  </r>
  <r>
    <n v="2399"/>
    <s v="NOC73"/>
    <x v="2"/>
    <s v="NA"/>
    <m/>
    <m/>
    <m/>
    <s v="GPON"/>
    <s v="OSS"/>
    <s v="HH_PM Utilization Dump _PKGA_PKGC Weekly"/>
    <m/>
    <s v="NON-Critical"/>
    <s v="NOT_FEASIBLE"/>
    <m/>
    <s v="NNMI"/>
    <s v="NPS"/>
    <m/>
    <m/>
    <m/>
    <m/>
    <s v="Suresh Pawar"/>
    <m/>
    <s v="Open"/>
    <s v="Not Feasible "/>
    <s v=" "/>
    <s v=" "/>
    <s v=" "/>
    <m/>
    <m/>
    <m/>
    <m/>
    <m/>
    <m/>
    <s v="NOCGPON"/>
    <s v="Applications/Tools"/>
    <e v="#N/A"/>
    <s v="NOT-FEASIBLE"/>
    <n v="0"/>
    <m/>
    <m/>
    <e v="#N/A"/>
    <m/>
    <n v="1"/>
    <x v="0"/>
  </r>
  <r>
    <n v="2400"/>
    <s v="NOC74"/>
    <x v="2"/>
    <s v="NA"/>
    <m/>
    <m/>
    <m/>
    <s v="GPON"/>
    <s v="OSS"/>
    <s v="HH_PM Utilization Dump _PKGA_PKGC Monthly"/>
    <m/>
    <s v="NON-Critical"/>
    <s v="Completed"/>
    <m/>
    <s v="NNMI"/>
    <s v="NPS"/>
    <m/>
    <m/>
    <m/>
    <m/>
    <s v="Suresh Pawar"/>
    <m/>
    <m/>
    <s v="CLOSURE REVIEW PENDING "/>
    <s v=" "/>
    <s v=" "/>
    <s v=" "/>
    <m/>
    <m/>
    <m/>
    <m/>
    <m/>
    <m/>
    <s v="NOCGPON"/>
    <s v="Applications/Tools"/>
    <s v="OPEN"/>
    <s v="COMPLETED"/>
    <n v="0"/>
    <m/>
    <m/>
    <m/>
    <m/>
    <n v="1"/>
    <x v="2"/>
  </r>
  <r>
    <n v="2401"/>
    <s v="NOC75"/>
    <x v="2"/>
    <s v="NA"/>
    <m/>
    <m/>
    <m/>
    <s v="GPON"/>
    <s v="OSS"/>
    <s v="HH_PM Utilization Dump _PKGA_PKGC  (Selective from and to dates)"/>
    <m/>
    <s v="NON-Critical"/>
    <s v="NOT_FEASIBLE"/>
    <m/>
    <s v="NNMI"/>
    <s v="NPS"/>
    <m/>
    <m/>
    <m/>
    <m/>
    <s v="Suresh Pawar"/>
    <m/>
    <s v="Open"/>
    <s v="Not Feasible "/>
    <s v=" "/>
    <s v=" "/>
    <s v=" "/>
    <m/>
    <m/>
    <m/>
    <m/>
    <m/>
    <m/>
    <s v="NOCGPON"/>
    <s v="Applications/Tools"/>
    <e v="#N/A"/>
    <s v="NOT-FEASIBLE"/>
    <n v="0"/>
    <m/>
    <m/>
    <e v="#N/A"/>
    <m/>
    <n v="1"/>
    <x v="0"/>
  </r>
  <r>
    <n v="2402"/>
    <s v="NOC76"/>
    <x v="2"/>
    <s v="NA"/>
    <m/>
    <m/>
    <m/>
    <s v="GPON"/>
    <s v="OSS"/>
    <s v="Summary of Lit-up GPs Status_8895 Daily"/>
    <m/>
    <s v="NON-Critical"/>
    <s v="DUPLICATE POINT"/>
    <m/>
    <s v="HPSM"/>
    <s v="Incident Management"/>
    <m/>
    <s v="DUPLICATE POINT"/>
    <m/>
    <m/>
    <s v="Suresh Pawar"/>
    <m/>
    <s v="Open"/>
    <s v="Duplicate"/>
    <s v=" "/>
    <s v=" "/>
    <s v=" "/>
    <m/>
    <m/>
    <m/>
    <m/>
    <m/>
    <m/>
    <s v="NOCGPON"/>
    <s v="Applications/Tools"/>
    <s v="OPEN"/>
    <s v="DUPLICATE"/>
    <n v="0"/>
    <m/>
    <m/>
    <s v="Artefacts to be uploaded"/>
    <m/>
    <n v="1"/>
    <x v="0"/>
  </r>
  <r>
    <n v="2403"/>
    <s v="NOC77"/>
    <x v="2"/>
    <s v="NA"/>
    <m/>
    <m/>
    <m/>
    <s v="GPON"/>
    <s v="OSS"/>
    <s v="Summary of Lit-up GPs Status_8895 Weekly"/>
    <m/>
    <s v="NON-Critical"/>
    <s v="DUPLICATE POINT"/>
    <m/>
    <s v="HPSM"/>
    <s v="Incident Management"/>
    <m/>
    <s v="DUPLICATE POINT"/>
    <m/>
    <m/>
    <s v="Suresh Pawar"/>
    <m/>
    <s v="Open"/>
    <s v="Duplicate"/>
    <s v=" "/>
    <s v=" "/>
    <s v=" "/>
    <m/>
    <m/>
    <m/>
    <m/>
    <m/>
    <m/>
    <s v="NOCGPON"/>
    <s v="Applications/Tools"/>
    <s v="OPEN"/>
    <s v="DUPLICATE"/>
    <n v="0"/>
    <m/>
    <m/>
    <s v="Artefacts to be uploaded"/>
    <m/>
    <n v="1"/>
    <x v="0"/>
  </r>
  <r>
    <n v="2404"/>
    <s v="NOC78"/>
    <x v="2"/>
    <s v="NA"/>
    <m/>
    <m/>
    <m/>
    <s v="GPON"/>
    <s v="OSS"/>
    <s v="Summary of Lit-up GPs Status_8895 Monthly"/>
    <m/>
    <s v="NON-Critical"/>
    <s v="DUPLICATE POINT"/>
    <m/>
    <s v="HPSM"/>
    <s v="Incident Management"/>
    <m/>
    <s v="DUPLICATE POINT"/>
    <m/>
    <m/>
    <s v="Suresh Pawar"/>
    <m/>
    <s v="Open"/>
    <s v="Duplicate"/>
    <s v=" "/>
    <s v=" "/>
    <s v=" "/>
    <m/>
    <m/>
    <m/>
    <m/>
    <m/>
    <m/>
    <s v="NOCGPON"/>
    <s v="Applications/Tools"/>
    <s v="OPEN"/>
    <s v="DUPLICATE"/>
    <n v="0"/>
    <m/>
    <m/>
    <s v="Artefacts to be uploaded"/>
    <m/>
    <n v="1"/>
    <x v="0"/>
  </r>
  <r>
    <n v="2405"/>
    <s v="NOC79"/>
    <x v="2"/>
    <s v="NA"/>
    <m/>
    <m/>
    <m/>
    <s v="GPON"/>
    <s v="OSS"/>
    <s v="Summary of Lit-up GPs Status_8895  (Selective from and to dates)"/>
    <m/>
    <s v="Critical"/>
    <s v="DUPLICATE POINT"/>
    <m/>
    <s v="HPSM"/>
    <s v="Incident Management"/>
    <m/>
    <s v="DUPLICATE POINT"/>
    <m/>
    <m/>
    <s v="Suresh Pawar"/>
    <m/>
    <s v="Open"/>
    <s v="Duplicate"/>
    <s v=" "/>
    <s v=" "/>
    <s v=" "/>
    <m/>
    <m/>
    <m/>
    <m/>
    <m/>
    <m/>
    <s v="NOCGPON"/>
    <s v="Applications/Tools"/>
    <s v="OPEN"/>
    <s v="DUPLICATE"/>
    <n v="0"/>
    <m/>
    <m/>
    <s v="Artefacts to be uploaded"/>
    <m/>
    <n v="1"/>
    <x v="0"/>
  </r>
  <r>
    <n v="2406"/>
    <s v="NOC8"/>
    <x v="2"/>
    <s v="NA"/>
    <m/>
    <s v="OSS"/>
    <s v="OSS"/>
    <s v="OSS"/>
    <s v="DC"/>
    <s v="DC Applications uptime &amp; SLA (Selective from and to dates)"/>
    <m/>
    <s v="Critical"/>
    <s v=" "/>
    <m/>
    <s v="HPSM"/>
    <s v="Incident Management"/>
    <m/>
    <m/>
    <m/>
    <m/>
    <s v="Suresh Pawar"/>
    <m/>
    <s v="Open"/>
    <s v="Open"/>
    <s v=" "/>
    <s v=" "/>
    <s v=" "/>
    <m/>
    <m/>
    <m/>
    <m/>
    <m/>
    <m/>
    <s v="NOCOSS"/>
    <s v="Applications/Tools"/>
    <s v="OPEN"/>
    <s v="OPEN"/>
    <n v="0"/>
    <m/>
    <m/>
    <e v="#N/A"/>
    <m/>
    <n v="1"/>
    <x v="0"/>
  </r>
  <r>
    <n v="2407"/>
    <s v="NOC80"/>
    <x v="2"/>
    <s v="NA"/>
    <m/>
    <m/>
    <m/>
    <s v="GPON"/>
    <s v="OSS"/>
    <s v="GPON OLT TT trend dashboard Daily"/>
    <m/>
    <s v="Critical"/>
    <s v="Completed"/>
    <m/>
    <s v="HPSM"/>
    <s v="Incident Management"/>
    <m/>
    <m/>
    <m/>
    <m/>
    <s v="Suresh Pawar"/>
    <m/>
    <m/>
    <s v="CLOSURE REVIEW PENDING "/>
    <s v=" "/>
    <s v=" "/>
    <s v=" "/>
    <m/>
    <m/>
    <m/>
    <m/>
    <m/>
    <m/>
    <s v="NOCGPON"/>
    <s v="Applications/Tools"/>
    <s v="OPEN"/>
    <s v="COMPLETED"/>
    <n v="0"/>
    <m/>
    <m/>
    <m/>
    <m/>
    <n v="1"/>
    <x v="2"/>
  </r>
  <r>
    <n v="2408"/>
    <s v="NOC81"/>
    <x v="2"/>
    <s v="NA"/>
    <m/>
    <m/>
    <m/>
    <s v="GPON"/>
    <s v="OSS"/>
    <s v="GPON OLT TT trend dashboard Weekly"/>
    <m/>
    <s v="Critical"/>
    <s v="Completed"/>
    <m/>
    <s v="HPSM"/>
    <s v="Incident Management"/>
    <m/>
    <m/>
    <m/>
    <m/>
    <s v="Suresh Pawar"/>
    <m/>
    <m/>
    <s v="CLOSURE REVIEW PENDING "/>
    <s v=" "/>
    <s v=" "/>
    <s v=" "/>
    <m/>
    <m/>
    <m/>
    <m/>
    <m/>
    <m/>
    <s v="NOCGPON"/>
    <s v="Applications/Tools"/>
    <s v="OPEN"/>
    <s v="COMPLETED"/>
    <n v="0"/>
    <m/>
    <m/>
    <m/>
    <m/>
    <n v="1"/>
    <x v="2"/>
  </r>
  <r>
    <n v="2409"/>
    <s v="NOC82"/>
    <x v="2"/>
    <s v="NA"/>
    <m/>
    <m/>
    <m/>
    <s v="GPON"/>
    <s v="OSS"/>
    <s v="GPON OLT TT trend dashboard Monthly"/>
    <m/>
    <s v="Critical"/>
    <s v="Completed"/>
    <m/>
    <s v="HPSM"/>
    <s v="Incident Management"/>
    <m/>
    <m/>
    <m/>
    <m/>
    <s v="Suresh Pawar"/>
    <m/>
    <m/>
    <s v="CLOSURE REVIEW PENDING "/>
    <s v=" "/>
    <s v=" "/>
    <s v=" "/>
    <m/>
    <m/>
    <m/>
    <m/>
    <m/>
    <m/>
    <s v="NOCGPON"/>
    <s v="Applications/Tools"/>
    <s v="OPEN"/>
    <s v="COMPLETED"/>
    <n v="0"/>
    <m/>
    <m/>
    <m/>
    <m/>
    <n v="1"/>
    <x v="2"/>
  </r>
  <r>
    <n v="2410"/>
    <s v="NOC83"/>
    <x v="2"/>
    <s v="NA"/>
    <m/>
    <m/>
    <m/>
    <s v="GPON"/>
    <s v="OSS"/>
    <s v="GPON OLT TT trend dashboard  (Selective from and to dates)"/>
    <m/>
    <s v="Critical"/>
    <s v="Completed"/>
    <m/>
    <s v="HPSM"/>
    <s v="Incident Management"/>
    <m/>
    <m/>
    <m/>
    <m/>
    <s v="Suresh Pawar"/>
    <m/>
    <m/>
    <s v="CLOSURE REVIEW PENDING "/>
    <s v=" "/>
    <s v=" "/>
    <s v=" "/>
    <m/>
    <m/>
    <m/>
    <m/>
    <m/>
    <m/>
    <s v="NOCGPON"/>
    <s v="Applications/Tools"/>
    <s v="OPEN"/>
    <s v="COMPLETED"/>
    <n v="0"/>
    <m/>
    <m/>
    <m/>
    <m/>
    <n v="1"/>
    <x v="2"/>
  </r>
  <r>
    <n v="2411"/>
    <s v="NOC84"/>
    <x v="2"/>
    <s v="NA"/>
    <m/>
    <m/>
    <m/>
    <s v="GPON"/>
    <s v="OSS"/>
    <s v="GPON ONT TT trend dashboard Daily"/>
    <m/>
    <s v="Critical"/>
    <s v="Completed"/>
    <m/>
    <s v="HPSM"/>
    <s v="Incident Management"/>
    <m/>
    <m/>
    <m/>
    <m/>
    <s v="Suresh Pawar"/>
    <m/>
    <m/>
    <s v="CLOSURE REVIEW PENDING "/>
    <s v=" "/>
    <s v=" "/>
    <s v=" "/>
    <m/>
    <m/>
    <m/>
    <m/>
    <m/>
    <m/>
    <s v="NOCGPON"/>
    <s v="Applications/Tools"/>
    <s v="OPEN"/>
    <s v="COMPLETED"/>
    <n v="0"/>
    <m/>
    <m/>
    <m/>
    <m/>
    <n v="1"/>
    <x v="2"/>
  </r>
  <r>
    <n v="2412"/>
    <s v="NOC85"/>
    <x v="2"/>
    <s v="NA"/>
    <m/>
    <m/>
    <m/>
    <s v="GPON"/>
    <s v="OSS"/>
    <s v="GPON ONT TT trend dashboard Weekly"/>
    <m/>
    <s v="Critical"/>
    <s v="Completed"/>
    <m/>
    <s v="HPSM"/>
    <s v="Incident Management"/>
    <m/>
    <m/>
    <m/>
    <m/>
    <s v="Suresh Pawar"/>
    <m/>
    <m/>
    <s v="CLOSURE REVIEW PENDING "/>
    <s v=" "/>
    <s v=" "/>
    <s v=" "/>
    <m/>
    <m/>
    <m/>
    <m/>
    <m/>
    <m/>
    <s v="NOCGPON"/>
    <s v="Applications/Tools"/>
    <s v="OPEN"/>
    <s v="COMPLETED"/>
    <n v="0"/>
    <m/>
    <m/>
    <m/>
    <m/>
    <n v="1"/>
    <x v="2"/>
  </r>
  <r>
    <n v="2413"/>
    <s v="NOC86"/>
    <x v="2"/>
    <s v="NA"/>
    <m/>
    <m/>
    <m/>
    <s v="GPON"/>
    <s v="OSS"/>
    <s v="GPON ONT TT trend dashboard Monthly"/>
    <m/>
    <s v="Critical"/>
    <s v="Completed"/>
    <m/>
    <s v="HPSM"/>
    <s v="Incident Management"/>
    <m/>
    <m/>
    <m/>
    <m/>
    <s v="Suresh Pawar"/>
    <m/>
    <m/>
    <s v="CLOSURE REVIEW PENDING "/>
    <s v=" "/>
    <s v=" "/>
    <s v=" "/>
    <m/>
    <m/>
    <m/>
    <m/>
    <m/>
    <m/>
    <s v="NOCGPON"/>
    <s v="Applications/Tools"/>
    <s v="OPEN"/>
    <s v="COMPLETED"/>
    <n v="0"/>
    <m/>
    <m/>
    <m/>
    <m/>
    <n v="1"/>
    <x v="2"/>
  </r>
  <r>
    <n v="2414"/>
    <s v="NOC87"/>
    <x v="2"/>
    <s v="NA"/>
    <m/>
    <m/>
    <m/>
    <s v="GPON"/>
    <s v="OSS"/>
    <s v="GPON ONT TT trend dashboard  (Selective from and to dates)"/>
    <m/>
    <s v="Critical"/>
    <s v="Completed"/>
    <m/>
    <s v="HPSM"/>
    <s v="Incident Management"/>
    <m/>
    <m/>
    <m/>
    <m/>
    <s v="Suresh Pawar"/>
    <m/>
    <m/>
    <s v="CLOSURE REVIEW PENDING "/>
    <s v=" "/>
    <s v=" "/>
    <s v=" "/>
    <m/>
    <m/>
    <m/>
    <m/>
    <m/>
    <m/>
    <s v="NOCGPON"/>
    <s v="Applications/Tools"/>
    <s v="OPEN"/>
    <s v="COMPLETED"/>
    <n v="0"/>
    <m/>
    <m/>
    <m/>
    <m/>
    <n v="1"/>
    <x v="2"/>
  </r>
  <r>
    <n v="2415"/>
    <s v="NOC88"/>
    <x v="2"/>
    <s v="NA"/>
    <m/>
    <m/>
    <m/>
    <s v="GPON"/>
    <s v="OSS"/>
    <s v="POP uptime_ GP Mandal and Zonal Daily"/>
    <m/>
    <s v="Critical"/>
    <s v="Completed"/>
    <m/>
    <s v="HPSM"/>
    <s v="Incident Management"/>
    <m/>
    <m/>
    <m/>
    <m/>
    <s v="Suresh Pawar"/>
    <m/>
    <m/>
    <s v="CLOSURE REVIEW PENDING "/>
    <s v=" "/>
    <s v=" "/>
    <s v=" "/>
    <m/>
    <m/>
    <m/>
    <m/>
    <m/>
    <m/>
    <s v="NOCGPON"/>
    <s v="Applications/Tools"/>
    <s v="OPEN"/>
    <s v="COMPLETED"/>
    <s v="availablity"/>
    <m/>
    <m/>
    <m/>
    <m/>
    <n v="1"/>
    <x v="2"/>
  </r>
  <r>
    <n v="2416"/>
    <s v="NOC89"/>
    <x v="2"/>
    <s v="NA"/>
    <m/>
    <m/>
    <m/>
    <s v="GPON"/>
    <s v="OSS"/>
    <s v="POP uptime_ GP Mandal and Zonal Weekly"/>
    <m/>
    <s v="Critical"/>
    <s v="NOT_FEASIBLE"/>
    <m/>
    <s v="HPSM"/>
    <s v="Incident Management"/>
    <m/>
    <m/>
    <m/>
    <m/>
    <s v="Suresh Pawar"/>
    <m/>
    <s v="Open"/>
    <s v="Not Feasible "/>
    <s v=" "/>
    <s v=" "/>
    <s v=" "/>
    <m/>
    <m/>
    <m/>
    <m/>
    <m/>
    <m/>
    <s v="NOCGPON"/>
    <s v="Applications/Tools"/>
    <e v="#N/A"/>
    <s v="NOT-FEASIBLE"/>
    <n v="0"/>
    <m/>
    <m/>
    <e v="#N/A"/>
    <m/>
    <n v="1"/>
    <x v="0"/>
  </r>
  <r>
    <n v="2417"/>
    <s v="NOC9"/>
    <x v="2"/>
    <s v="NA"/>
    <m/>
    <s v="OSS"/>
    <s v="OSS"/>
    <s v="OSS"/>
    <s v="DC"/>
    <s v="DC Passive infra uptime &amp; SLA Daily"/>
    <m/>
    <s v="Critical"/>
    <s v=" "/>
    <m/>
    <s v="HPSM"/>
    <s v="Incident Management"/>
    <m/>
    <m/>
    <m/>
    <m/>
    <s v="Suresh Pawar"/>
    <m/>
    <m/>
    <s v="CLOSURE REVIEW PENDING "/>
    <s v=" "/>
    <s v=" "/>
    <s v=" "/>
    <m/>
    <m/>
    <m/>
    <m/>
    <m/>
    <m/>
    <s v="NOCOSS"/>
    <s v="Applications/Tools"/>
    <s v="OPEN"/>
    <s v="COMPLETED"/>
    <n v="0"/>
    <m/>
    <m/>
    <e v="#N/A"/>
    <m/>
    <n v="1"/>
    <x v="2"/>
  </r>
  <r>
    <n v="2418"/>
    <s v="NOC90"/>
    <x v="2"/>
    <s v="NA"/>
    <m/>
    <m/>
    <m/>
    <s v="GPON"/>
    <s v="OSS"/>
    <s v="POP uptime_ GP Mandal and Zonal Monthly"/>
    <m/>
    <s v="Critical"/>
    <s v="Completed"/>
    <m/>
    <s v="HPSM"/>
    <s v="Incident Management"/>
    <m/>
    <m/>
    <m/>
    <m/>
    <s v="Suresh Pawar"/>
    <m/>
    <m/>
    <s v="CLOSURE REVIEW PENDING "/>
    <s v=" "/>
    <s v=" "/>
    <s v=" "/>
    <m/>
    <m/>
    <m/>
    <m/>
    <m/>
    <m/>
    <s v="NOCGPON"/>
    <s v="Applications/Tools"/>
    <s v="OPEN"/>
    <s v="COMPLETED"/>
    <n v="0"/>
    <m/>
    <m/>
    <m/>
    <m/>
    <n v="1"/>
    <x v="2"/>
  </r>
  <r>
    <n v="2419"/>
    <s v="NOC91"/>
    <x v="2"/>
    <s v="NA"/>
    <m/>
    <m/>
    <m/>
    <s v="GPON"/>
    <s v="OSS"/>
    <s v="POP uptime_ GP Mandal and Zonal  (Selective from and to dates)"/>
    <m/>
    <s v="Critical"/>
    <s v="NOT_FEASIBLE"/>
    <m/>
    <s v="HPSM"/>
    <s v="Incident Management"/>
    <m/>
    <m/>
    <m/>
    <m/>
    <s v="Suresh Pawar"/>
    <m/>
    <s v="Open"/>
    <s v="Not Feasible "/>
    <s v=" "/>
    <s v=" "/>
    <s v=" "/>
    <m/>
    <m/>
    <m/>
    <m/>
    <m/>
    <m/>
    <s v="NOCGPON"/>
    <s v="Applications/Tools"/>
    <e v="#N/A"/>
    <s v="NOT-FEASIBLE"/>
    <n v="0"/>
    <m/>
    <m/>
    <e v="#N/A"/>
    <m/>
    <n v="1"/>
    <x v="0"/>
  </r>
  <r>
    <n v="2420"/>
    <s v="NOC92"/>
    <x v="2"/>
    <s v="NA"/>
    <m/>
    <m/>
    <m/>
    <s v="GPON"/>
    <s v="OSS"/>
    <s v="Weekly BW utilization Supporting data Daily"/>
    <m/>
    <s v="NON-Critical"/>
    <s v="Completed"/>
    <m/>
    <s v="OSS Dashboards"/>
    <s v="PMS(UOC)"/>
    <m/>
    <m/>
    <m/>
    <m/>
    <s v="Suresh Pawar"/>
    <m/>
    <m/>
    <s v="CLOSURE REVIEW PENDING "/>
    <s v=" "/>
    <s v=" "/>
    <s v=" "/>
    <m/>
    <m/>
    <m/>
    <m/>
    <m/>
    <m/>
    <s v="NOCGPON"/>
    <s v="Applications/Tools"/>
    <s v="OPEN"/>
    <s v="COMPLETED"/>
    <n v="0"/>
    <m/>
    <m/>
    <m/>
    <m/>
    <n v="1"/>
    <x v="2"/>
  </r>
  <r>
    <n v="2421"/>
    <s v="NOC93"/>
    <x v="2"/>
    <s v="NA"/>
    <m/>
    <m/>
    <m/>
    <s v="GPON"/>
    <s v="OSS"/>
    <s v="Weekly BW utilization Supporting data Weekly"/>
    <m/>
    <s v="NON-Critical"/>
    <s v="NOT_FEASIBLE"/>
    <m/>
    <s v="OSS Dashboards"/>
    <s v="PMS(UOC)"/>
    <m/>
    <m/>
    <m/>
    <m/>
    <s v="Suresh Pawar"/>
    <m/>
    <s v="Open"/>
    <s v="Not Feasible "/>
    <s v=" "/>
    <s v=" "/>
    <s v=" "/>
    <m/>
    <m/>
    <m/>
    <m/>
    <m/>
    <m/>
    <s v="NOCGPON"/>
    <s v="Applications/Tools"/>
    <e v="#N/A"/>
    <s v="NOT-FEASIBLE"/>
    <n v="0"/>
    <m/>
    <m/>
    <e v="#N/A"/>
    <m/>
    <n v="1"/>
    <x v="0"/>
  </r>
  <r>
    <n v="2422"/>
    <s v="NOC94"/>
    <x v="2"/>
    <s v="NA"/>
    <m/>
    <m/>
    <m/>
    <s v="GPON"/>
    <s v="OSS"/>
    <s v="Weekly BW utilization Supporting data Monthly"/>
    <m/>
    <s v="NON-Critical"/>
    <s v="Completed"/>
    <m/>
    <s v="OSS Dashboards"/>
    <s v="PMS(UOC)"/>
    <m/>
    <m/>
    <m/>
    <m/>
    <s v="Suresh Pawar"/>
    <m/>
    <m/>
    <s v="CLOSURE REVIEW PENDING "/>
    <s v=" "/>
    <s v=" "/>
    <s v=" "/>
    <m/>
    <m/>
    <m/>
    <m/>
    <m/>
    <m/>
    <s v="NOCGPON"/>
    <s v="Applications/Tools"/>
    <s v="OPEN"/>
    <s v="COMPLETED"/>
    <n v="0"/>
    <m/>
    <m/>
    <m/>
    <m/>
    <n v="1"/>
    <x v="2"/>
  </r>
  <r>
    <n v="2423"/>
    <s v="NOC95"/>
    <x v="2"/>
    <s v="NA"/>
    <m/>
    <m/>
    <m/>
    <s v="GPON"/>
    <s v="OSS"/>
    <s v="Weekly BW utilization Supporting data  (Selective from and to dates)"/>
    <m/>
    <s v="NON-Critical"/>
    <s v="NOT_FEASIBLE"/>
    <m/>
    <s v="OSS Dashboards"/>
    <s v="PMS(UOC)"/>
    <m/>
    <m/>
    <m/>
    <m/>
    <s v="Suresh Pawar"/>
    <m/>
    <s v="Open"/>
    <s v="Not Feasible "/>
    <s v=" "/>
    <s v=" "/>
    <s v=" "/>
    <m/>
    <m/>
    <m/>
    <m/>
    <m/>
    <m/>
    <s v="NOCGPON"/>
    <s v="Applications/Tools"/>
    <e v="#N/A"/>
    <s v="NOT-FEASIBLE"/>
    <n v="0"/>
    <m/>
    <m/>
    <e v="#N/A"/>
    <m/>
    <n v="1"/>
    <x v="0"/>
  </r>
  <r>
    <n v="2424"/>
    <s v="NOC96"/>
    <x v="2"/>
    <s v="NA"/>
    <m/>
    <m/>
    <m/>
    <s v="GPON"/>
    <s v="OSS"/>
    <s v="T-NOC Report :: Migrated &amp; Duplicated GPs still available both Tejas  EMS &amp;  Nokia AMS Daily"/>
    <m/>
    <s v="NON-Critical"/>
    <s v="Completed"/>
    <m/>
    <s v="HPSM"/>
    <s v="Incident Management"/>
    <m/>
    <s v="09-09-2025: It has to handle manuaaly by downloading report"/>
    <m/>
    <m/>
    <s v="Suresh Pawar"/>
    <m/>
    <m/>
    <s v="CLOSURE REVIEW PENDING "/>
    <s v=" "/>
    <s v=" "/>
    <s v=" "/>
    <m/>
    <m/>
    <m/>
    <m/>
    <m/>
    <m/>
    <s v="NOCGPON"/>
    <s v="Applications/Tools"/>
    <s v="OPEN"/>
    <s v="COMPLETED"/>
    <s v="09-09-2025: It has to handle manuaaly by downloading report"/>
    <m/>
    <m/>
    <m/>
    <m/>
    <n v="1"/>
    <x v="2"/>
  </r>
  <r>
    <n v="2425"/>
    <s v="NOC97"/>
    <x v="2"/>
    <s v="NA"/>
    <m/>
    <m/>
    <m/>
    <s v="GPON"/>
    <s v="OSS"/>
    <s v="T-NOC Report :: Migrated &amp; Duplicated GPs still available both Tejas  EMS &amp;  Nokia AMS Weekly"/>
    <m/>
    <s v="NON-Critical"/>
    <s v="NOT_FEASIBLE"/>
    <m/>
    <s v="HPSM"/>
    <s v="Incident Management"/>
    <m/>
    <m/>
    <m/>
    <m/>
    <s v="Suresh Pawar"/>
    <m/>
    <m/>
    <s v="CLOSURE REVIEW PENDING "/>
    <s v=" "/>
    <s v=" "/>
    <s v=" "/>
    <m/>
    <m/>
    <m/>
    <m/>
    <m/>
    <m/>
    <s v="NOCGPON"/>
    <s v="Applications/Tools"/>
    <e v="#N/A"/>
    <s v="COMPLETED"/>
    <n v="0"/>
    <m/>
    <m/>
    <e v="#N/A"/>
    <m/>
    <n v="1"/>
    <x v="2"/>
  </r>
  <r>
    <n v="2426"/>
    <s v="NOC98"/>
    <x v="2"/>
    <s v="NA"/>
    <m/>
    <m/>
    <m/>
    <s v="GPON"/>
    <s v="OSS"/>
    <s v="T-NOC Report :: Migrated &amp; Duplicated GPs still available both Tejas  EMS &amp;  Nokia AMS Monthly"/>
    <m/>
    <s v="NON-Critical"/>
    <s v="Completed"/>
    <m/>
    <s v="HPSM"/>
    <s v="Incident Management"/>
    <m/>
    <s v="09-09-2025: It has to handle manuaaly by downloading report"/>
    <m/>
    <m/>
    <s v="Suresh Pawar"/>
    <m/>
    <m/>
    <s v="CLOSURE REVIEW PENDING "/>
    <s v=" "/>
    <s v=" "/>
    <s v=" "/>
    <m/>
    <m/>
    <m/>
    <m/>
    <m/>
    <m/>
    <s v="NOCGPON"/>
    <s v="Applications/Tools"/>
    <s v="OPEN"/>
    <s v="COMPLETED"/>
    <s v="09-09-2025: It has to handle manuaaly by downloading report"/>
    <m/>
    <m/>
    <m/>
    <m/>
    <n v="1"/>
    <x v="2"/>
  </r>
  <r>
    <n v="2427"/>
    <s v="NOC99"/>
    <x v="2"/>
    <s v="NA"/>
    <m/>
    <m/>
    <m/>
    <s v="GPON"/>
    <s v="OSS"/>
    <s v="T-NOC Report :: Migrated &amp; Duplicated GPs still available both Tejas  EMS &amp;  Nokia AMS  (Selective from and to dates)"/>
    <m/>
    <s v="NON-Critical"/>
    <s v="Completed"/>
    <m/>
    <s v="HPSM"/>
    <s v="Incident Management"/>
    <m/>
    <s v="09-09-2025: It has to handle manuaaly by downloading report"/>
    <m/>
    <m/>
    <s v="Suresh Pawar"/>
    <m/>
    <m/>
    <s v="CLOSURE REVIEW PENDING "/>
    <s v=" "/>
    <s v=" "/>
    <s v=" "/>
    <m/>
    <m/>
    <m/>
    <m/>
    <m/>
    <m/>
    <s v="NOCGPON"/>
    <s v="Applications/Tools"/>
    <s v="OPEN"/>
    <s v="COMPLETED"/>
    <s v="09-09-2025: It has to handle manuaaly by downloading report"/>
    <m/>
    <m/>
    <m/>
    <m/>
    <n v="1"/>
    <x v="2"/>
  </r>
  <r>
    <n v="2428"/>
    <s v="T2A"/>
    <x v="0"/>
    <s v="NA"/>
    <m/>
    <m/>
    <m/>
    <s v="Security &amp; Regulatory Compliance"/>
    <s v="Security"/>
    <s v="Ciena to comply the password policy for MCP and field nodes, though Alepo AAA. "/>
    <m/>
    <s v=" "/>
    <s v="Open"/>
    <m/>
    <s v=" "/>
    <s v=" "/>
    <m/>
    <s v="Password managment policy for ciena need to be finalised and to be approved by authority prior implentations"/>
    <m/>
    <m/>
    <s v="Sarmendra"/>
    <m/>
    <s v="Open"/>
    <s v="WIP"/>
    <s v=" "/>
    <s v=" "/>
    <s v=" "/>
    <m/>
    <m/>
    <m/>
    <m/>
    <m/>
    <m/>
    <s v="472Security &amp; Regulatory Compliance"/>
    <s v="Security"/>
    <s v="OPEN"/>
    <m/>
    <m/>
    <m/>
    <m/>
    <m/>
    <m/>
    <n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28">
  <r>
    <n v="1"/>
    <s v="T1"/>
    <x v="0"/>
    <s v="NA"/>
    <m/>
    <m/>
    <m/>
    <s v="Security &amp; Regulatory Compliance"/>
    <s v="Configuration"/>
    <s v="Integration testing of All supported devices is complete and adding all the devices is underway."/>
    <m/>
    <s v=" "/>
    <s v="Open"/>
    <m/>
    <s v=" "/>
    <s v=" "/>
    <m/>
    <s v="what ever request has come all are integrated with ISE , any new device request comes same will be added . Also Aleppo PO get relaesed for ADintegration , it will also get integrated with AD."/>
    <m/>
    <m/>
    <s v="Sarmendra"/>
    <m/>
    <s v="Open"/>
    <s v="DEPENDENCY(Client/Ext.)"/>
    <s v=" "/>
    <s v=" "/>
    <s v=" "/>
    <m/>
    <m/>
    <m/>
    <m/>
    <m/>
    <m/>
    <s v="472Security &amp; Regulatory Compliance"/>
    <s v="Security"/>
    <s v="OPEN"/>
    <m/>
    <m/>
    <m/>
    <m/>
    <m/>
    <m/>
    <n v="1"/>
    <s v="Open"/>
    <x v="0"/>
  </r>
  <r>
    <n v="2"/>
    <s v="T2"/>
    <x v="0"/>
    <s v="NA"/>
    <m/>
    <m/>
    <m/>
    <s v="DWDM"/>
    <s v="Integration with Alepo"/>
    <s v="RADIUS Configuration Testing on Ciena Node &amp; EMS (MCP)"/>
    <m/>
    <s v=" "/>
    <s v="Colosed"/>
    <m/>
    <s v=" "/>
    <s v=" "/>
    <m/>
    <m/>
    <m/>
    <m/>
    <s v="Suresh Kumar"/>
    <m/>
    <m/>
    <s v="COMPLETED &amp; APPROVED"/>
    <s v="AD-UT-Tfiber"/>
    <d v="2025-05-06T00:00:00"/>
    <s v="\\172.28.9.34\Artefacts_T-Fiber TNOC Tracker\DWDM\Artefact - T106"/>
    <m/>
    <m/>
    <m/>
    <m/>
    <m/>
    <m/>
    <s v="472DWDM"/>
    <s v="DWDM"/>
    <s v="CLOSED"/>
    <m/>
    <m/>
    <m/>
    <d v="2025-05-06T00:00:00"/>
    <s v="\\172.28.9.34\Artefacts_T-Fiber TNOC Tracker\DWDM\Artefact - T106"/>
    <m/>
    <n v="1"/>
    <s v="Completed &amp; Approved"/>
    <x v="1"/>
  </r>
  <r>
    <n v="3"/>
    <s v="T3"/>
    <x v="0"/>
    <s v="NA"/>
    <m/>
    <m/>
    <m/>
    <s v="Security &amp; Regulatory Compliance"/>
    <s v="Integration"/>
    <s v="Accouting data from Ciena MCP and field nodes to be captured in Alepo AAA"/>
    <m/>
    <s v="Critical"/>
    <s v="Open"/>
    <m/>
    <s v=" "/>
    <s v=" "/>
    <m/>
    <s v=" MCP upgradation is in pipeline . same will be completed by 25 Sep 2025"/>
    <m/>
    <m/>
    <s v="Sarmendra"/>
    <m/>
    <s v="Open"/>
    <s v="WIP"/>
    <s v=" "/>
    <s v=" "/>
    <s v=" "/>
    <m/>
    <m/>
    <m/>
    <m/>
    <m/>
    <m/>
    <s v="472Security &amp; Regulatory Compliance"/>
    <s v="Security"/>
    <s v="OPEN"/>
    <m/>
    <m/>
    <m/>
    <m/>
    <m/>
    <m/>
    <n v="1"/>
    <s v="Open"/>
    <x v="0"/>
  </r>
  <r>
    <n v="4"/>
    <s v="T3"/>
    <x v="0"/>
    <s v="NA"/>
    <m/>
    <m/>
    <m/>
    <s v="DWDM"/>
    <s v="Integration with Alepo"/>
    <s v="TACACS+/Radius testing for AAA on ciena node"/>
    <m/>
    <s v=" "/>
    <s v="Open"/>
    <m/>
    <s v=" "/>
    <s v=" "/>
    <m/>
    <s v="20-09-2025: 8.1 MCP software Patch upgradation will be completed by 27-Sep-25, After completetion of upgrdation AAA functionalities will be tested for ciena devices by using radius _x000a_13-09-25:MCP upgradation is in progress, will be able to check the logs by next week_x000a_28-08-2025: Activity is in progress, target to complete by 25th Sep'25_x000a_Authentication and Authorization tested and found OK for Node and MCP._x000a_19-08-2025: Due to issue in disk partition and file type of storage, activity is not started_x000a_10-08-2025: OEM confirmation recieved and activity is planned from 18th August'25._x000a_05-July-2025: DC OSS to DR MCP communication is through now, need to integrate and test before activity_x000a_12-July-2025: DC OSS to DR MCP integration testing done. Alarms and Autoticketing functioning as expected. Upgradation activity will be scheduled as per OEM confirmation, Target date - 30-07-25_x000a_26-July-2025: Schedule awaited from OEM_x000a_30-June-2025: DC OSS to DR MCP connectivity to be extended for PE approval, WIP. Target date - 30-07-25_x000a_15-06-25: Targeting to close the upgradation by month end, 30-06-25_x000a_30-05-2025: Accounting issue resolved in latest MCP version, verified in 8.2 Ver (Node logs are now capturing in MCP). Upgradation schedule awaited from Teleindia for our MCP from 7.1-P02_x000a_5/21/2025: Correlation to identified to find the user logged in at the specific time_x000a_28APR'25: As discussed with Sanjay sir, if user id not avaialble pls. try for correlation with IP. Some how Correlation to be done._x000a_In Accounting, Node and MCP logs are successfully reporting in Alepo with below limitation._x000a_Node Logs - Active profile name (ADMIN/RADIUS) is displayed against User ID (Ciena confirmed it is as per design no changes are possible) "/>
    <s v="L&amp;T"/>
    <m/>
    <s v="Suresh Kumar"/>
    <m/>
    <s v="Open"/>
    <s v="WIP"/>
    <s v=" "/>
    <s v=" "/>
    <s v=" "/>
    <m/>
    <m/>
    <m/>
    <m/>
    <m/>
    <m/>
    <s v="472DWDM"/>
    <s v="DWDM"/>
    <s v="OPEN"/>
    <m/>
    <m/>
    <m/>
    <m/>
    <m/>
    <m/>
    <n v="1"/>
    <s v="Open"/>
    <x v="0"/>
  </r>
  <r>
    <n v="5"/>
    <s v="T4"/>
    <x v="0"/>
    <s v="NA"/>
    <m/>
    <m/>
    <m/>
    <s v="Security &amp; Regulatory Compliance"/>
    <s v="Security"/>
    <s v="Alepo confirmed that Alepo AAA supports TACACS, Alepo to test Nokia and Ciena nodes integration on TACACS , with supporting artefacts of testing._x000a_1.TACACS Testing with Tejas, Nokia, Ciena _x000a_2. Alepo Testing with Tejas, Nokia and Ciena"/>
    <m/>
    <s v=" "/>
    <s v="Open"/>
    <m/>
    <s v=" "/>
    <s v=" "/>
    <m/>
    <s v="1.TACACS Testing with Tejas, Nokia, Ciena completed_x000a_2. Alepo Testing with Tejas, Nokia and Ciena"/>
    <m/>
    <m/>
    <s v="Sarmendra"/>
    <m/>
    <m/>
    <s v="CLOSURE REVIEW PENDING "/>
    <s v=" "/>
    <s v=" "/>
    <s v=" "/>
    <m/>
    <m/>
    <m/>
    <m/>
    <m/>
    <m/>
    <s v="472Security &amp; Regulatory Compliance"/>
    <s v="Security"/>
    <s v="OPEN"/>
    <m/>
    <m/>
    <m/>
    <m/>
    <s v="Artefacts to be Submitted"/>
    <m/>
    <n v="1"/>
    <s v="Completed but Verification undrer Process"/>
    <x v="2"/>
  </r>
  <r>
    <n v="6"/>
    <s v="T5"/>
    <x v="0"/>
    <s v="NA"/>
    <m/>
    <m/>
    <m/>
    <s v="Security &amp; Regulatory Compliance"/>
    <s v="Functional AT"/>
    <s v="Had a meeting with Ashwani from Alepo and sent him updated test cases. He is working on data gathering and will send us back by Tuesday."/>
    <m/>
    <s v=" "/>
    <s v="Open"/>
    <m/>
    <s v=" "/>
    <s v=" "/>
    <m/>
    <s v="FAT were submitted to customer, Customer observation in being work out. Target to resubmission.- 23.07.25"/>
    <m/>
    <m/>
    <s v="Sarmendra"/>
    <m/>
    <m/>
    <s v="CLOSURE REVIEW PENDING "/>
    <s v=" "/>
    <s v=" "/>
    <s v=" "/>
    <m/>
    <m/>
    <m/>
    <m/>
    <m/>
    <m/>
    <s v="472Security &amp; Regulatory Compliance"/>
    <s v="Security"/>
    <s v="OPEN"/>
    <m/>
    <m/>
    <m/>
    <m/>
    <s v="Artefacts to be Submitted"/>
    <m/>
    <n v="1"/>
    <s v="Completed but Verification undrer Process"/>
    <x v="2"/>
  </r>
  <r>
    <n v="7"/>
    <s v="T6"/>
    <x v="0"/>
    <s v="NA"/>
    <m/>
    <m/>
    <m/>
    <s v="BSS "/>
    <s v="Installation"/>
    <s v="Installation of BSS Application"/>
    <m/>
    <s v=" "/>
    <s v="Open"/>
    <m/>
    <s v=" "/>
    <s v=" "/>
    <m/>
    <s v="_x000a_29-08-2025: Design and Solution document to be shared with GM NOC and Physical instllation of BSS need to validate according to solution from L&amp;T Side before submitting for  for review with T Fiber_x000a_26-06-2025: We have offered Installation AT. TFIBER has asked DC architecture review including license validity"/>
    <m/>
    <m/>
    <s v="Manoj Nibrad"/>
    <m/>
    <s v="Open"/>
    <s v="Open"/>
    <s v=" "/>
    <s v=" "/>
    <s v=" "/>
    <m/>
    <m/>
    <m/>
    <m/>
    <m/>
    <m/>
    <s v="472BSS "/>
    <s v="Applications/Tools"/>
    <s v="OPEN"/>
    <m/>
    <m/>
    <m/>
    <m/>
    <m/>
    <m/>
    <n v="1"/>
    <s v="Open"/>
    <x v="0"/>
  </r>
  <r>
    <n v="8"/>
    <s v="T7"/>
    <x v="0"/>
    <s v="NA"/>
    <m/>
    <m/>
    <m/>
    <s v="BSS "/>
    <s v="Integration"/>
    <s v="Initial Integration with Third Party Applications (OSS &amp; NSO)"/>
    <m/>
    <s v=" "/>
    <s v="Open"/>
    <m/>
    <s v=" "/>
    <s v=" "/>
    <m/>
    <s v="26-06-2025: OSS Integration is done. NSO integration is pending. Awaiting NSO Team."/>
    <m/>
    <m/>
    <s v="Manoj Nibrad"/>
    <m/>
    <s v="Open"/>
    <s v="Open"/>
    <s v=" "/>
    <s v=" "/>
    <s v=" "/>
    <m/>
    <m/>
    <m/>
    <m/>
    <m/>
    <m/>
    <s v="472BSS "/>
    <s v="Applications/Tools"/>
    <s v="OPEN"/>
    <m/>
    <m/>
    <m/>
    <m/>
    <m/>
    <m/>
    <n v="1"/>
    <s v="Open"/>
    <x v="0"/>
  </r>
  <r>
    <n v="9"/>
    <s v="T8"/>
    <x v="0"/>
    <s v="NA"/>
    <m/>
    <m/>
    <m/>
    <s v="BSS "/>
    <s v="Integration"/>
    <s v="OSS interfaces"/>
    <m/>
    <s v=" "/>
    <s v="Open"/>
    <m/>
    <s v=" "/>
    <s v=" "/>
    <m/>
    <s v="26-06-2025: Feasibility API &amp; Ticket API integration is completed."/>
    <m/>
    <m/>
    <s v="Manoj Nibrad"/>
    <m/>
    <s v="Open"/>
    <s v="Open"/>
    <s v=" "/>
    <s v=" "/>
    <s v=" "/>
    <m/>
    <m/>
    <m/>
    <m/>
    <m/>
    <m/>
    <s v="472BSS "/>
    <s v="Applications/Tools"/>
    <s v="OPEN"/>
    <m/>
    <m/>
    <m/>
    <m/>
    <m/>
    <m/>
    <n v="1"/>
    <s v="Open"/>
    <x v="0"/>
  </r>
  <r>
    <n v="10"/>
    <s v="T9"/>
    <x v="0"/>
    <s v="NA"/>
    <m/>
    <m/>
    <m/>
    <s v="BSS "/>
    <s v="Integration"/>
    <s v="NSO interfaces"/>
    <m/>
    <s v=" "/>
    <s v="Open"/>
    <m/>
    <s v=" "/>
    <s v=" "/>
    <m/>
    <s v="26-06-2025: Awaiting NSO Team"/>
    <m/>
    <m/>
    <s v="Manoj Nibrad"/>
    <m/>
    <s v="Open"/>
    <s v="Open"/>
    <s v=" "/>
    <s v=" "/>
    <s v=" "/>
    <m/>
    <m/>
    <m/>
    <m/>
    <m/>
    <m/>
    <s v="472BSS "/>
    <s v="Applications/Tools"/>
    <s v="OPEN"/>
    <m/>
    <m/>
    <m/>
    <m/>
    <m/>
    <m/>
    <n v="1"/>
    <s v="Open"/>
    <x v="0"/>
  </r>
  <r>
    <n v="11"/>
    <s v="T10"/>
    <x v="0"/>
    <s v="NA"/>
    <m/>
    <m/>
    <m/>
    <s v="BSS "/>
    <s v="Integration"/>
    <s v="GeM Portal "/>
    <m/>
    <s v=" "/>
    <s v="Open"/>
    <m/>
    <s v=" "/>
    <s v=" "/>
    <m/>
    <m/>
    <m/>
    <m/>
    <s v="Manoj Nibrad"/>
    <m/>
    <s v="Open"/>
    <s v="Open"/>
    <s v="On-Hold confirmation mail received from NOC Director"/>
    <d v="2025-07-16T00:00:00"/>
    <s v="\\172.28.9.34\share drive\Artefacts_T-Fiber TNOC Tracker\BSS\Artifact_T10"/>
    <m/>
    <m/>
    <m/>
    <m/>
    <m/>
    <m/>
    <s v="472BSS "/>
    <s v="Applications/Tools"/>
    <s v="CLOSED"/>
    <m/>
    <m/>
    <m/>
    <d v="2025-07-16T00:00:00"/>
    <s v="\\172.28.9.34\share drive\Artefacts_T-Fiber TNOC Tracker\BSS\Artifact_T10"/>
    <m/>
    <n v="1"/>
    <s v="Open"/>
    <x v="0"/>
  </r>
  <r>
    <n v="12"/>
    <s v="T11"/>
    <x v="0"/>
    <s v="NA"/>
    <m/>
    <m/>
    <m/>
    <s v="BSS "/>
    <s v="Development and unit testing"/>
    <s v="Import Sub-Departments, Import Leads, Campaign Management,_x000a_Opportunity/Quote/order Management, order booking and Service Order workflow for tested services"/>
    <m/>
    <s v=" "/>
    <s v="Open"/>
    <m/>
    <s v=" "/>
    <s v=" "/>
    <m/>
    <s v="29-08-2025: All points are completed Import Sub-Departments, Import Leads, Opportunity/Quote/order Management, order booking and Service Order workflow for tested services Demo to be conducted to TFIBER._x000a_ &quot;Campaign Management&quot; is Pending where inputs are required from TFIBER Business team_x000a_26-06-2025: Awaiting few inputs from TFIBER"/>
    <m/>
    <m/>
    <s v="Manoj Nibrad"/>
    <m/>
    <s v="Open"/>
    <s v="Open"/>
    <s v=" "/>
    <s v=" "/>
    <s v=" "/>
    <m/>
    <m/>
    <m/>
    <m/>
    <m/>
    <m/>
    <s v="472BSS "/>
    <s v="Applications/Tools"/>
    <s v="OPEN"/>
    <m/>
    <m/>
    <m/>
    <m/>
    <m/>
    <m/>
    <n v="1"/>
    <s v="Open"/>
    <x v="0"/>
  </r>
  <r>
    <n v="13"/>
    <s v="T12"/>
    <x v="0"/>
    <s v="NA"/>
    <m/>
    <m/>
    <m/>
    <s v="BSS "/>
    <s v="Development and unit testing"/>
    <s v="Product/Service Catalogue integration "/>
    <m/>
    <s v=" "/>
    <s v="Open"/>
    <m/>
    <s v=" "/>
    <s v=" "/>
    <m/>
    <s v="29-08-2025: Feature is available to admin User(Product Team) to configure new product based on requirement. BSS Team will provide  Demo to the TFIBER (business team([Uday]/Solution Team[Sanjay]) for their acceptance._x000a_26-06-2025: Artifacts submitted. Closure review is pending with TFIBER"/>
    <m/>
    <m/>
    <s v="Manoj Nibrad"/>
    <m/>
    <s v="Open"/>
    <s v="Open"/>
    <s v=" "/>
    <s v=" "/>
    <s v=" "/>
    <m/>
    <m/>
    <m/>
    <m/>
    <m/>
    <m/>
    <s v="472BSS "/>
    <s v="Applications/Tools"/>
    <s v="OPEN"/>
    <m/>
    <m/>
    <m/>
    <m/>
    <m/>
    <m/>
    <n v="1"/>
    <s v="Open"/>
    <x v="0"/>
  </r>
  <r>
    <n v="14"/>
    <s v="T13"/>
    <x v="0"/>
    <s v="NA"/>
    <m/>
    <m/>
    <m/>
    <s v="BSS "/>
    <s v="Development and unit testing"/>
    <s v="Billing, Discounts &amp; Adjustments, Invoice generation, Bill Formatting"/>
    <m/>
    <s v=" "/>
    <s v="Open"/>
    <m/>
    <s v=" "/>
    <s v=" "/>
    <m/>
    <s v="29-08-2025: Feature is made available in the BSS application, BSS Team will provide demo to TFIBER Team (Business [Uday] &amp; Finance[Bhaskar])_x000a_26-06-2025: Artifacts submitted. Closure review is pending with TFIBER"/>
    <m/>
    <m/>
    <s v="Manoj Nibrad"/>
    <m/>
    <s v="Open"/>
    <s v="Open"/>
    <s v=" "/>
    <s v=" "/>
    <s v=" "/>
    <m/>
    <m/>
    <m/>
    <m/>
    <m/>
    <m/>
    <s v="472BSS "/>
    <s v="Applications/Tools"/>
    <s v="OPEN"/>
    <m/>
    <m/>
    <m/>
    <m/>
    <m/>
    <m/>
    <n v="1"/>
    <s v="Open"/>
    <x v="0"/>
  </r>
  <r>
    <n v="15"/>
    <s v="T14"/>
    <x v="0"/>
    <s v="NA"/>
    <m/>
    <m/>
    <m/>
    <s v="BSS "/>
    <s v="Development and unit testing"/>
    <s v="Feasibility API response from OSS for service provisioning request"/>
    <m/>
    <s v=" "/>
    <s v="Open"/>
    <m/>
    <s v=" "/>
    <s v=" "/>
    <m/>
    <s v="29-08-2025: Feaibility API is already integrated with BSS and demonstrated in GIBB demo and it is applicable for all products._x000a_26-06-2025: Artifacts submitted. Closure review is pending with TFIBER"/>
    <m/>
    <m/>
    <s v="Manoj Nibrad"/>
    <m/>
    <s v="Open"/>
    <s v="Open"/>
    <s v=" "/>
    <s v=" "/>
    <s v=" "/>
    <m/>
    <m/>
    <m/>
    <m/>
    <m/>
    <m/>
    <s v="472BSS "/>
    <s v="Applications/Tools"/>
    <s v="OPEN"/>
    <m/>
    <m/>
    <m/>
    <m/>
    <m/>
    <m/>
    <n v="1"/>
    <s v="Open"/>
    <x v="0"/>
  </r>
  <r>
    <n v="16"/>
    <s v="T15"/>
    <x v="0"/>
    <s v="NA"/>
    <m/>
    <m/>
    <m/>
    <s v="BSS "/>
    <s v="Development and unit testing"/>
    <s v="SMS notification, email gateway, Field engineer mobile app readiness"/>
    <m/>
    <s v=" "/>
    <s v="Open"/>
    <m/>
    <s v=" "/>
    <s v=" "/>
    <m/>
    <s v="29-08-2025: Integration is already completed and applicable for all product same has demonstrated to TFIBER during GIBB demo session._x000a_26-06-2025: Artifacts submitted. Closure review is pending with TFIBER"/>
    <m/>
    <m/>
    <s v="Manoj Nibrad"/>
    <m/>
    <s v="Open"/>
    <s v="Open"/>
    <s v=" "/>
    <s v=" "/>
    <s v=" "/>
    <m/>
    <m/>
    <m/>
    <m/>
    <m/>
    <m/>
    <s v="472BSS "/>
    <s v="Applications/Tools"/>
    <s v="OPEN"/>
    <m/>
    <m/>
    <m/>
    <m/>
    <m/>
    <m/>
    <n v="1"/>
    <s v="Open"/>
    <x v="0"/>
  </r>
  <r>
    <n v="17"/>
    <s v="T16"/>
    <x v="0"/>
    <s v="NA"/>
    <m/>
    <m/>
    <m/>
    <s v="BSS "/>
    <s v="Development and unit testing"/>
    <s v="Service Assurance and trouble tickets"/>
    <m/>
    <s v=" "/>
    <s v="Open"/>
    <m/>
    <s v=" "/>
    <s v=" "/>
    <m/>
    <s v="29-08-2025: Integration with Service Manager is done for technical ticket and BSS have functionality to handle the non-technical ticket in BSS itself. BSS team will demonstrate this functionality to TFIBER. Sanjay Sir needs to confirm demo date._x000a_26-06-2025: Artifacts submitted. Closure review is pending with TFIBER"/>
    <m/>
    <m/>
    <s v="Manoj Nibrad"/>
    <m/>
    <s v="Open"/>
    <s v="Open"/>
    <s v=" "/>
    <s v=" "/>
    <s v=" "/>
    <m/>
    <m/>
    <m/>
    <m/>
    <m/>
    <m/>
    <s v="472BSS "/>
    <s v="Applications/Tools"/>
    <s v="OPEN"/>
    <m/>
    <m/>
    <m/>
    <m/>
    <m/>
    <m/>
    <n v="1"/>
    <s v="Open"/>
    <x v="0"/>
  </r>
  <r>
    <n v="18"/>
    <s v="T17"/>
    <x v="0"/>
    <s v="NA"/>
    <m/>
    <m/>
    <m/>
    <s v="BSS "/>
    <s v="Development and unit testing"/>
    <s v="Customer Self care portal development for T-CELL, T-NET, L0"/>
    <m/>
    <s v=" "/>
    <s v="Open"/>
    <m/>
    <s v=" "/>
    <s v=" "/>
    <m/>
    <s v="29-08-2025: Webportal is available. BSS team needs to demonstrate to TFIBER team. Sanjay Sir needs to confirm demo date._x000a_26-06-2025: Artifacts submitted. Closure review is pending with TFIBER"/>
    <m/>
    <m/>
    <s v="Manoj Nibrad"/>
    <m/>
    <s v="Open"/>
    <s v="Open"/>
    <s v=" "/>
    <s v=" "/>
    <s v=" "/>
    <m/>
    <m/>
    <m/>
    <m/>
    <m/>
    <m/>
    <s v="472BSS "/>
    <s v="Applications/Tools"/>
    <s v="OPEN"/>
    <m/>
    <m/>
    <m/>
    <m/>
    <m/>
    <m/>
    <n v="1"/>
    <s v="Open"/>
    <x v="0"/>
  </r>
  <r>
    <n v="19"/>
    <s v="T18"/>
    <x v="0"/>
    <s v="NA"/>
    <m/>
    <m/>
    <m/>
    <s v="BSS "/>
    <s v="Integration"/>
    <s v="Integration modules Like on board Un-Assist &amp; dependent module to be completed for all products from system to be initiated a workshop and to be closed in next 2 Weeks"/>
    <m/>
    <s v=" "/>
    <s v="Open"/>
    <m/>
    <s v=" "/>
    <s v=" "/>
    <m/>
    <s v="29-08-2025: Seek input from Business team (Uday) and  deploy post assisted completion._x000a_26-06-2025: Input awaited from TFIBER"/>
    <m/>
    <m/>
    <s v="Manoj Nibrad"/>
    <m/>
    <s v="Open"/>
    <s v="Open"/>
    <s v=" "/>
    <s v=" "/>
    <s v=" "/>
    <m/>
    <m/>
    <m/>
    <m/>
    <m/>
    <m/>
    <s v="472BSS "/>
    <s v="Applications/Tools"/>
    <s v="OPEN"/>
    <m/>
    <m/>
    <m/>
    <m/>
    <m/>
    <m/>
    <n v="1"/>
    <s v="Open"/>
    <x v="0"/>
  </r>
  <r>
    <n v="20"/>
    <s v="T19"/>
    <x v="0"/>
    <s v="NA"/>
    <m/>
    <m/>
    <m/>
    <s v="BSS "/>
    <s v="MoM Action"/>
    <s v="T-Cell service definition for workflow implementation in BSS for creating Spoke primary and secondary"/>
    <m/>
    <s v=" "/>
    <s v="Open"/>
    <m/>
    <s v=" "/>
    <s v=" "/>
    <m/>
    <s v="29-08-2025:Update product concept note similar to GIBB and share with TFIBER for review_x000a_26-06-2025: We can deliver this post getting product concept note from TFIBER"/>
    <m/>
    <m/>
    <s v="Manoj Nibrad"/>
    <m/>
    <s v="Open"/>
    <s v="Open"/>
    <s v=" "/>
    <s v=" "/>
    <s v=" "/>
    <m/>
    <m/>
    <m/>
    <m/>
    <m/>
    <m/>
    <s v="472BSS "/>
    <s v="Applications/Tools"/>
    <s v="OPEN"/>
    <m/>
    <m/>
    <m/>
    <m/>
    <m/>
    <m/>
    <n v="1"/>
    <s v="Open"/>
    <x v="0"/>
  </r>
  <r>
    <n v="21"/>
    <s v="T20"/>
    <x v="0"/>
    <s v="NA"/>
    <m/>
    <m/>
    <m/>
    <s v="BSS "/>
    <s v="Development and unit testing"/>
    <s v="Rules for primary and secondary spoke implementation in BSS-_x000a_- GP with shortest distance will be primary_x000a_- To display dropdown and concerned user group to select and confirm"/>
    <m/>
    <s v=" "/>
    <s v="Open"/>
    <m/>
    <s v=" "/>
    <s v=" "/>
    <m/>
    <e v="#N/A"/>
    <m/>
    <m/>
    <s v="Manoj Nibrad"/>
    <m/>
    <s v="Open"/>
    <s v="Open"/>
    <s v=" "/>
    <s v=" "/>
    <s v=" "/>
    <m/>
    <m/>
    <m/>
    <m/>
    <m/>
    <m/>
    <s v="472BSS "/>
    <s v="Applications/Tools"/>
    <s v="OPEN"/>
    <m/>
    <m/>
    <m/>
    <m/>
    <e v="#N/A"/>
    <m/>
    <n v="1"/>
    <s v="Open"/>
    <x v="0"/>
  </r>
  <r>
    <n v="22"/>
    <s v="T21"/>
    <x v="0"/>
    <s v="NA"/>
    <m/>
    <m/>
    <m/>
    <s v="BSS "/>
    <s v="MoM Action"/>
    <s v="BSS firewall ports required for Security compliance"/>
    <m/>
    <s v=" "/>
    <s v="Open"/>
    <m/>
    <s v=" "/>
    <s v=" "/>
    <m/>
    <s v="BSS has to forward list of Port as per deiffrent modules of application"/>
    <m/>
    <m/>
    <s v="Sarmendra"/>
    <m/>
    <s v="Open"/>
    <s v="WIP"/>
    <s v=" "/>
    <s v=" "/>
    <s v=" "/>
    <m/>
    <m/>
    <m/>
    <m/>
    <m/>
    <m/>
    <s v="472BSS "/>
    <s v="Applications/Tools"/>
    <s v="OPEN"/>
    <m/>
    <m/>
    <m/>
    <m/>
    <m/>
    <m/>
    <n v="1"/>
    <s v="Open"/>
    <x v="0"/>
  </r>
  <r>
    <n v="23"/>
    <s v="T22"/>
    <x v="0"/>
    <s v="NA"/>
    <m/>
    <m/>
    <m/>
    <s v="BSS "/>
    <s v="Security"/>
    <s v="Roadmap for password policy implementation in CSP"/>
    <m/>
    <s v=" "/>
    <s v="Open"/>
    <m/>
    <s v=" "/>
    <s v=" "/>
    <m/>
    <s v="Ciriteria for Paswword policy hase been Shared wioth BSS team . BSS team has to implement and submit report for verifications."/>
    <m/>
    <m/>
    <s v="Sarmendra"/>
    <m/>
    <s v="Open"/>
    <s v="WIP"/>
    <s v=" "/>
    <s v=" "/>
    <s v=" "/>
    <m/>
    <m/>
    <m/>
    <m/>
    <m/>
    <m/>
    <s v="472BSS "/>
    <s v="Applications/Tools"/>
    <s v="OPEN"/>
    <m/>
    <m/>
    <m/>
    <m/>
    <m/>
    <m/>
    <n v="1"/>
    <s v="Open"/>
    <x v="0"/>
  </r>
  <r>
    <n v="24"/>
    <s v="T23"/>
    <x v="0"/>
    <s v="NA"/>
    <m/>
    <m/>
    <m/>
    <s v="BSS "/>
    <s v="Security"/>
    <s v="DMZ requirements for CSP"/>
    <m/>
    <s v=" "/>
    <s v="Open"/>
    <m/>
    <s v=" "/>
    <s v=" "/>
    <m/>
    <s v="IP amd URL required by BSS foir NAT through DMZ has been Completed"/>
    <m/>
    <m/>
    <s v="Sarmendra"/>
    <m/>
    <s v="Open"/>
    <s v="WIP"/>
    <s v=" "/>
    <s v=" "/>
    <s v=" "/>
    <m/>
    <m/>
    <m/>
    <m/>
    <m/>
    <m/>
    <s v="472BSS "/>
    <s v="Applications/Tools"/>
    <s v="OPEN"/>
    <m/>
    <m/>
    <m/>
    <m/>
    <m/>
    <m/>
    <n v="1"/>
    <s v="Open"/>
    <x v="0"/>
  </r>
  <r>
    <n v="25"/>
    <s v="T24"/>
    <x v="0"/>
    <s v="NA"/>
    <m/>
    <m/>
    <m/>
    <s v="BSS "/>
    <s v="MoM Action"/>
    <s v="PoP location confirmation usergroup for connectivity to O&amp;M "/>
    <m/>
    <s v=" "/>
    <s v="Open"/>
    <m/>
    <s v=" "/>
    <s v=" "/>
    <m/>
    <s v="29-08-2025: Seek input from O&amp;M team (Umesh) _x000a_26-06-2025: Input awaited from TFIBER"/>
    <m/>
    <m/>
    <s v="Manoj Nibrad"/>
    <m/>
    <s v="Open"/>
    <s v="Open"/>
    <s v=" "/>
    <s v=" "/>
    <s v=" "/>
    <m/>
    <m/>
    <m/>
    <m/>
    <m/>
    <m/>
    <s v="472BSS "/>
    <s v="Applications/Tools"/>
    <s v="OPEN"/>
    <m/>
    <m/>
    <m/>
    <m/>
    <m/>
    <m/>
    <n v="1"/>
    <s v="Open"/>
    <x v="0"/>
  </r>
  <r>
    <n v="26"/>
    <s v="T25"/>
    <x v="0"/>
    <s v="NA"/>
    <m/>
    <m/>
    <m/>
    <s v="BSS "/>
    <s v="MoM Action"/>
    <s v="Product concept note configuration in BSS queries to be shared"/>
    <m/>
    <s v=" "/>
    <s v="Open"/>
    <m/>
    <s v=" "/>
    <s v=" "/>
    <m/>
    <s v="29-08-2025: Queries to be prepared and share with TFIBER for discussion._x000a_17-07-2025: Business Team of TFIBER needs to finalize and confirm all product._x000a_26-06-2025: Need Product concept note from TFIBER"/>
    <m/>
    <m/>
    <s v="Manoj Nibrad"/>
    <m/>
    <s v="Open"/>
    <s v="Open"/>
    <s v=" "/>
    <s v=" "/>
    <s v=" "/>
    <m/>
    <m/>
    <m/>
    <m/>
    <m/>
    <m/>
    <s v="472BSS "/>
    <s v="Applications/Tools"/>
    <s v="OPEN"/>
    <m/>
    <m/>
    <m/>
    <m/>
    <m/>
    <m/>
    <n v="1"/>
    <s v="Open"/>
    <x v="0"/>
  </r>
  <r>
    <n v="27"/>
    <s v="T26"/>
    <x v="0"/>
    <s v="NA"/>
    <m/>
    <m/>
    <m/>
    <s v="BSS "/>
    <s v="MoM Action"/>
    <s v="Location id logic for NSO provisioning"/>
    <m/>
    <s v=" "/>
    <s v="Open"/>
    <m/>
    <s v=" "/>
    <s v=" "/>
    <m/>
    <s v="29-08-2025: Ciruit ID logic PPT shared by Sivakumar, needs to use and implement in BSS._x000a_26-06-2025: Timeline 30th July is considering NSO support is available in 2-3 days"/>
    <m/>
    <m/>
    <s v="Manoj Nibrad"/>
    <m/>
    <s v="Open"/>
    <s v="Open"/>
    <s v=" "/>
    <s v=" "/>
    <s v=" "/>
    <m/>
    <m/>
    <m/>
    <m/>
    <m/>
    <m/>
    <s v="472BSS "/>
    <s v="Applications/Tools"/>
    <s v="OPEN"/>
    <m/>
    <m/>
    <m/>
    <m/>
    <m/>
    <m/>
    <n v="1"/>
    <s v="Open"/>
    <x v="0"/>
  </r>
  <r>
    <n v="28"/>
    <s v="T27"/>
    <x v="0"/>
    <s v="NA"/>
    <m/>
    <m/>
    <m/>
    <s v="BSS "/>
    <s v="Integration"/>
    <s v="Tariff plan parameters viz. 5G, 4G finalisation. (BSS should capture QOS parameter &amp; Requirements) "/>
    <m/>
    <s v=" "/>
    <s v="Open"/>
    <m/>
    <s v=" "/>
    <s v=" "/>
    <m/>
    <s v="29-08-2025: Product Can be configured in BSS product catalogue Demo to be given to TFIBER_x000a_26-06-2025: Input awaited from TFIBER"/>
    <m/>
    <m/>
    <s v="Manoj Nibrad"/>
    <m/>
    <s v="Open"/>
    <s v="Open"/>
    <s v=" "/>
    <s v=" "/>
    <s v=" "/>
    <m/>
    <m/>
    <m/>
    <m/>
    <m/>
    <m/>
    <s v="472BSS "/>
    <s v="Applications/Tools"/>
    <s v="OPEN"/>
    <m/>
    <m/>
    <m/>
    <m/>
    <m/>
    <m/>
    <n v="1"/>
    <s v="Open"/>
    <x v="0"/>
  </r>
  <r>
    <n v="29"/>
    <s v="T28"/>
    <x v="0"/>
    <s v="NA"/>
    <m/>
    <m/>
    <m/>
    <s v="IP/MPLS"/>
    <s v="Functional AT"/>
    <s v="Internal AT 83% complete. Waiting Cisco to update data sent by Vikram and then we will submit to TPA ( for pending cases, we just need a maintanence window to test as it is impacting activity) This is for ISE"/>
    <m/>
    <s v=" "/>
    <s v="Open"/>
    <m/>
    <s v=" "/>
    <s v=" "/>
    <m/>
    <s v="FAT documents were submitted to TPA , However it has some common observation which will be discussed with TPA team by Mr Sharma. Subsequently , correction will be made in FAT doc"/>
    <m/>
    <m/>
    <s v="Sarmendra"/>
    <m/>
    <s v="Open"/>
    <s v="WIP"/>
    <s v=" "/>
    <s v=" "/>
    <s v=" "/>
    <m/>
    <m/>
    <m/>
    <m/>
    <m/>
    <m/>
    <s v="472IP/MPLS"/>
    <s v="IPMPLS"/>
    <s v="OPEN"/>
    <m/>
    <m/>
    <m/>
    <m/>
    <m/>
    <m/>
    <n v="1"/>
    <s v="Open"/>
    <x v="0"/>
  </r>
  <r>
    <n v="30"/>
    <s v="T29"/>
    <x v="0"/>
    <s v="NA"/>
    <m/>
    <m/>
    <m/>
    <s v="IP/MPLS"/>
    <s v="Functional AT"/>
    <s v="CSM is having memory issues. Need to sort it out before we do AT. Working on settling that with Cisco. Memory will be allocated and tested in the first week of July"/>
    <m/>
    <s v=" "/>
    <s v="Open"/>
    <m/>
    <s v=" "/>
    <s v=" "/>
    <m/>
    <s v="CSM has been replaced by ASDM"/>
    <m/>
    <m/>
    <s v="Sarmendra"/>
    <m/>
    <s v="Open"/>
    <s v="WIP"/>
    <s v=" "/>
    <s v=" "/>
    <s v=" "/>
    <m/>
    <m/>
    <m/>
    <m/>
    <m/>
    <m/>
    <s v="472IP/MPLS"/>
    <s v="IPMPLS"/>
    <s v="OPEN"/>
    <m/>
    <m/>
    <m/>
    <m/>
    <m/>
    <m/>
    <n v="1"/>
    <s v="Open"/>
    <x v="0"/>
  </r>
  <r>
    <n v="31"/>
    <s v="T30"/>
    <x v="0"/>
    <s v="NA"/>
    <m/>
    <m/>
    <m/>
    <s v="IP/MPLS"/>
    <s v="Functional AT"/>
    <s v="Internal AT 72% complete. Waiting on Cisco to update data sent by Vikram and then we will submit to TPA. ( for pending cases, we just need a maintanence window to test as it is impacting activity)"/>
    <m/>
    <s v=" "/>
    <s v="Open"/>
    <m/>
    <s v=" "/>
    <s v=" "/>
    <m/>
    <s v="FAT documents were submitted to TPA , However it has some common observation which will be discussed with TPA team by Mr Sharma. Subsequently , correction will be made in FAT doc"/>
    <m/>
    <m/>
    <s v="Sarmendra"/>
    <m/>
    <s v="Open"/>
    <s v="WIP"/>
    <s v=" "/>
    <s v=" "/>
    <s v=" "/>
    <m/>
    <m/>
    <m/>
    <m/>
    <m/>
    <m/>
    <s v="472IP/MPLS"/>
    <s v="IPMPLS"/>
    <s v="OPEN"/>
    <m/>
    <m/>
    <m/>
    <m/>
    <m/>
    <m/>
    <n v="1"/>
    <s v="Open"/>
    <x v="0"/>
  </r>
  <r>
    <n v="32"/>
    <s v="T31"/>
    <x v="0"/>
    <s v="NA"/>
    <m/>
    <m/>
    <m/>
    <s v="Security &amp; Regulatory Compliance"/>
    <s v="Security"/>
    <s v="Internal Audit for all applications "/>
    <m/>
    <s v=" "/>
    <s v="Open"/>
    <m/>
    <s v=" "/>
    <s v=" "/>
    <m/>
    <s v="Application audited partally , howver PT audit couldnot be done due to lack of necessary tools. Same has been requested with LTTS team , but it could not be materialised. "/>
    <m/>
    <m/>
    <s v="Sarmendra"/>
    <m/>
    <s v="Open"/>
    <s v="WIP"/>
    <s v=" "/>
    <s v=" "/>
    <s v=" "/>
    <m/>
    <m/>
    <m/>
    <m/>
    <m/>
    <m/>
    <s v="472Security &amp; Regulatory Compliance"/>
    <s v="Security"/>
    <s v="OPEN"/>
    <m/>
    <m/>
    <m/>
    <m/>
    <m/>
    <m/>
    <n v="1"/>
    <s v="Open"/>
    <x v="0"/>
  </r>
  <r>
    <n v="33"/>
    <s v="T32"/>
    <x v="0"/>
    <s v="NA"/>
    <m/>
    <m/>
    <m/>
    <s v="Security &amp; Regulatory Compliance"/>
    <s v="Security"/>
    <s v="Internal audit for network elements"/>
    <m/>
    <s v=" "/>
    <s v="Open"/>
    <m/>
    <s v=" "/>
    <s v=" "/>
    <m/>
    <s v="Network elemants auditted including NOC end points , However PT for same is pending."/>
    <m/>
    <m/>
    <s v="Sarmendra"/>
    <m/>
    <s v="Open"/>
    <s v="WIP"/>
    <s v=" "/>
    <s v=" "/>
    <s v=" "/>
    <m/>
    <m/>
    <m/>
    <m/>
    <m/>
    <m/>
    <s v="472Security &amp; Regulatory Compliance"/>
    <s v="Security"/>
    <s v="OPEN"/>
    <m/>
    <m/>
    <m/>
    <m/>
    <m/>
    <m/>
    <n v="1"/>
    <s v="Open"/>
    <x v="0"/>
  </r>
  <r>
    <n v="34"/>
    <s v="T33"/>
    <x v="0"/>
    <s v="NA"/>
    <m/>
    <m/>
    <m/>
    <s v="BSS "/>
    <s v="Security"/>
    <s v="Security policies to evolve related to DOT/CDOT etc"/>
    <m/>
    <s v=" "/>
    <s v="Open"/>
    <m/>
    <s v=" "/>
    <s v=" "/>
    <m/>
    <s v="29-08-2025: Collect data from Sivakumar and read user to access the data by DOT._x000a_26-06-2025: Waiting for inputs for multiple deliverables "/>
    <m/>
    <m/>
    <s v="Manoj Nibrad"/>
    <m/>
    <s v="Open"/>
    <s v="Open"/>
    <s v=" "/>
    <s v=" "/>
    <s v=" "/>
    <m/>
    <m/>
    <m/>
    <m/>
    <m/>
    <m/>
    <s v="472BSS "/>
    <s v="Applications/Tools"/>
    <s v="OPEN"/>
    <m/>
    <m/>
    <m/>
    <m/>
    <m/>
    <m/>
    <n v="1"/>
    <s v="Open"/>
    <x v="0"/>
  </r>
  <r>
    <n v="35"/>
    <s v="T34"/>
    <x v="0"/>
    <s v="NA"/>
    <m/>
    <m/>
    <m/>
    <s v="IP/MPLS"/>
    <s v="Security"/>
    <s v="external Audit for all applications (Tfiber will be arranging a partner for third party audit)"/>
    <m/>
    <s v=" "/>
    <s v="Open"/>
    <m/>
    <s v=" "/>
    <s v=" "/>
    <m/>
    <s v="Awaited TSTG Audit party to engage"/>
    <m/>
    <m/>
    <s v="Sarmendra"/>
    <m/>
    <s v="Open"/>
    <s v="DEPENDENCY(Client/Ext.)"/>
    <s v=" "/>
    <s v=" "/>
    <s v=" "/>
    <m/>
    <m/>
    <m/>
    <m/>
    <m/>
    <m/>
    <s v="472IP/MPLS"/>
    <s v="IPMPLS"/>
    <s v="OPEN"/>
    <m/>
    <m/>
    <m/>
    <m/>
    <m/>
    <m/>
    <n v="1"/>
    <s v="Open"/>
    <x v="0"/>
  </r>
  <r>
    <n v="36"/>
    <s v="T35"/>
    <x v="0"/>
    <s v="NA"/>
    <m/>
    <m/>
    <m/>
    <s v="IP/MPLS"/>
    <s v="Security"/>
    <s v="external audit for network elements(Tfiber will be arranging a partner for third party audit)"/>
    <m/>
    <s v=" "/>
    <s v="Open"/>
    <m/>
    <s v=" "/>
    <s v=" "/>
    <m/>
    <s v="Awaited TSTG Audit party to engage"/>
    <m/>
    <m/>
    <s v="Sarmendra"/>
    <m/>
    <s v="Open"/>
    <s v="DEPENDENCY(Client/Ext.)"/>
    <s v=" "/>
    <s v=" "/>
    <s v=" "/>
    <m/>
    <m/>
    <m/>
    <m/>
    <m/>
    <m/>
    <s v="472IP/MPLS"/>
    <s v="IPMPLS"/>
    <s v="OPEN"/>
    <m/>
    <m/>
    <m/>
    <m/>
    <m/>
    <m/>
    <n v="1"/>
    <s v="Open"/>
    <x v="0"/>
  </r>
  <r>
    <n v="37"/>
    <s v="T36"/>
    <x v="0"/>
    <s v="NA"/>
    <m/>
    <m/>
    <m/>
    <s v="Security &amp; Regulatory Compliance"/>
    <s v="Security"/>
    <s v="Physical user access"/>
    <m/>
    <s v=" "/>
    <s v="Open"/>
    <m/>
    <s v=" "/>
    <s v=" "/>
    <m/>
    <s v="Has completed , Artefacts will be resubmitted."/>
    <m/>
    <m/>
    <s v="Sarmendra"/>
    <m/>
    <s v="Open"/>
    <s v="REOPENED"/>
    <s v=" "/>
    <s v=" "/>
    <s v="\\172.28.9.34\Artefacts_T-Fiber TNOC Tracker\NW-Security\T36"/>
    <m/>
    <m/>
    <m/>
    <m/>
    <m/>
    <m/>
    <s v="472Security &amp; Regulatory Compliance"/>
    <s v="Security"/>
    <s v="OPEN"/>
    <m/>
    <m/>
    <m/>
    <m/>
    <s v="\\172.28.9.34\Artefacts_T-Fiber TNOC Tracker\NW-Security\T36"/>
    <m/>
    <n v="1"/>
    <s v="Open"/>
    <x v="0"/>
  </r>
  <r>
    <n v="38"/>
    <s v="T37"/>
    <x v="0"/>
    <s v="NA"/>
    <m/>
    <m/>
    <m/>
    <s v="Security &amp; Regulatory Compliance"/>
    <s v="Security"/>
    <s v="Virtual user access-VPN"/>
    <m/>
    <s v=" "/>
    <s v="Open"/>
    <m/>
    <s v=" "/>
    <s v=" "/>
    <m/>
    <s v="Has completed , Artefacts will be resubmitted."/>
    <m/>
    <m/>
    <s v="Sarmendra"/>
    <m/>
    <s v="Open"/>
    <s v="REOPENED"/>
    <s v=" "/>
    <s v=" "/>
    <s v=" "/>
    <m/>
    <m/>
    <m/>
    <m/>
    <m/>
    <m/>
    <s v="472Security &amp; Regulatory Compliance"/>
    <s v="Security"/>
    <s v="OPEN"/>
    <m/>
    <m/>
    <m/>
    <m/>
    <m/>
    <m/>
    <n v="1"/>
    <s v="Open"/>
    <x v="0"/>
  </r>
  <r>
    <n v="39"/>
    <s v="T38"/>
    <x v="0"/>
    <s v="NA"/>
    <m/>
    <m/>
    <m/>
    <s v="Security &amp; Regulatory Compliance"/>
    <s v="Security"/>
    <s v="Role based severity access"/>
    <m/>
    <s v=" "/>
    <s v="Open"/>
    <m/>
    <s v=" "/>
    <s v=" "/>
    <m/>
    <s v="Completed and Review pending. Artfacts submitted"/>
    <m/>
    <m/>
    <s v="Sarmendra"/>
    <m/>
    <s v="Open"/>
    <s v="WIP"/>
    <s v=" "/>
    <s v=" "/>
    <s v=" "/>
    <m/>
    <m/>
    <m/>
    <m/>
    <m/>
    <m/>
    <s v="472Security &amp; Regulatory Compliance"/>
    <s v="Security"/>
    <s v="OPEN"/>
    <m/>
    <m/>
    <m/>
    <m/>
    <m/>
    <m/>
    <n v="1"/>
    <s v="Open"/>
    <x v="0"/>
  </r>
  <r>
    <n v="40"/>
    <s v="T39"/>
    <x v="0"/>
    <s v="NA"/>
    <m/>
    <m/>
    <m/>
    <s v="Security &amp; Regulatory Compliance"/>
    <s v="Security"/>
    <s v="ISE integration with Cisco elements"/>
    <m/>
    <s v=" "/>
    <s v="Open"/>
    <m/>
    <s v=" "/>
    <s v=" "/>
    <m/>
    <s v="Artefacts will be submitted."/>
    <m/>
    <m/>
    <s v="Sarmendra"/>
    <m/>
    <m/>
    <s v="CLOSURE REVIEW PENDING "/>
    <s v=" "/>
    <s v=" "/>
    <s v=" "/>
    <m/>
    <m/>
    <m/>
    <m/>
    <m/>
    <m/>
    <s v="472Security &amp; Regulatory Compliance"/>
    <s v="Security"/>
    <s v="OPEN"/>
    <m/>
    <m/>
    <m/>
    <m/>
    <s v="Artefacts to be Submitted"/>
    <m/>
    <n v="1"/>
    <s v="Completed but Verification undrer Process"/>
    <x v="2"/>
  </r>
  <r>
    <n v="41"/>
    <s v="T40"/>
    <x v="0"/>
    <s v="NA"/>
    <m/>
    <m/>
    <m/>
    <s v="Security &amp; Regulatory Compliance"/>
    <s v="Regulatory"/>
    <s v="Regulatory Compliance with respect DoT policies_x000a_1. Security Policy-Complied_x000a_2. Security Architecture of Telecom Network-Complied_x000a_3. Information Security Risk Assessment and Risk Treatment processes and their implementation plan-WIP, Target: Dec 2024 reviewed with customer._x000a_4. Recruitment processes and employee's record-WIP, Target:12-10-2025_x000a_5. Controls for effectiveness of security management-WIP, Target: 28 -02-2025_x000a_6. Evidence of monitoring, measurement results and management reviews of security management-WIP, Target: 28-02-2025_x000a_7. Security Audit programs and audit results-Complied_x000a_8. Inventory management and classification of information assets and their handling Completed_x000a_9. Procedure for responding to information and network security incidents-WIP, Target: 28-02-2025 - SIRT reviewed_x000a_10. Main S/W updation and changes-WIP, Target: 28-02-2025_x000a_11. Supply chain of products (HW/SW). To be taken from manufacturer/supplier-Communicated to Sekhar. WIP, Target: 14-02-2025_x000a_12. SW details and documentation obtained from manufacturers/supplier-Communicated to Sekhar WIP, Target: 14-02-2025_x000a_13. O&amp;M procedures in the form of manual-O&amp;M manual and OEM wise manuals WIP, Target: 14-02-2025_x000a_14. Processes for internal and external communication relevant to the security management-WIP, Target: 07-3-2025"/>
    <m/>
    <s v=" "/>
    <s v="Open"/>
    <m/>
    <s v=" "/>
    <s v=" "/>
    <m/>
    <s v="Confirmation of purchase of ISE. License needed to upgrade for HA "/>
    <m/>
    <m/>
    <s v="Sarmendra"/>
    <m/>
    <s v="Open"/>
    <s v="DEPENDENCY(Client/Ext.)"/>
    <s v=" "/>
    <s v=" "/>
    <s v=" "/>
    <m/>
    <m/>
    <m/>
    <m/>
    <m/>
    <m/>
    <s v="472Security &amp; Regulatory Compliance"/>
    <s v="Security"/>
    <s v="OPEN"/>
    <m/>
    <m/>
    <m/>
    <m/>
    <e v="#VALUE!"/>
    <m/>
    <n v="1"/>
    <s v="Open"/>
    <x v="0"/>
  </r>
  <r>
    <n v="42"/>
    <s v="T41"/>
    <x v="0"/>
    <s v="NA"/>
    <m/>
    <m/>
    <m/>
    <s v="DC-IT"/>
    <s v="Servers and Strorage (Deployment and Installations)"/>
    <s v="1. Compute &amp; Storage"/>
    <m/>
    <s v=" "/>
    <s v="Open"/>
    <m/>
    <s v=" "/>
    <s v=" "/>
    <m/>
    <s v="11-Oct-25:_x000a_As per the OEM's/SME's request, storage is allocated as per requirements._x000a_Artifacts are Captured._x000a_OEM Confirmation Emails to be captured as a Reference."/>
    <m/>
    <m/>
    <s v="Ravi Kishore"/>
    <m/>
    <s v="Open"/>
    <s v="REOPENED"/>
    <s v=" "/>
    <s v=" "/>
    <s v="\\172.28.9.34\share drive\Artefacts_T-Fiber TNOC Tracker\DC IT-Infra\Artifact for - T41"/>
    <m/>
    <m/>
    <m/>
    <m/>
    <m/>
    <m/>
    <s v="472DC-IT"/>
    <s v="Network"/>
    <s v="OPEN"/>
    <m/>
    <m/>
    <m/>
    <m/>
    <m/>
    <m/>
    <n v="1"/>
    <s v="Open"/>
    <x v="0"/>
  </r>
  <r>
    <n v="43"/>
    <s v="T42"/>
    <x v="0"/>
    <s v="NA"/>
    <m/>
    <m/>
    <m/>
    <s v="DC-IT"/>
    <s v="Servers and Strorage (Deployment and Installations)"/>
    <s v="2. Virtulization"/>
    <m/>
    <s v=" "/>
    <s v="Colosed"/>
    <m/>
    <s v=" "/>
    <s v=" "/>
    <m/>
    <m/>
    <m/>
    <m/>
    <s v="Ravi Kishore"/>
    <m/>
    <m/>
    <s v="COMPLETED &amp; APPROVED"/>
    <s v="AD-UT-Tfiber"/>
    <d v="2025-05-14T00:00:00"/>
    <s v="\\172.28.9.34\share drive\Artefacts_T-Fiber TNOC Tracker\DC IT-Infra\Artifact for -T42"/>
    <m/>
    <m/>
    <m/>
    <m/>
    <m/>
    <m/>
    <s v="472DC-IT"/>
    <s v="Network"/>
    <s v="CLOSED"/>
    <m/>
    <m/>
    <m/>
    <d v="2025-05-14T00:00:00"/>
    <s v="\\172.28.9.34\share drive\Artefacts_T-Fiber TNOC Tracker\DC IT-Infra\Artifact for -T42"/>
    <m/>
    <n v="1"/>
    <s v="Completed &amp; Approved"/>
    <x v="1"/>
  </r>
  <r>
    <n v="44"/>
    <s v="T43"/>
    <x v="0"/>
    <s v="NA"/>
    <m/>
    <m/>
    <m/>
    <s v="DC-IT"/>
    <s v="Servers and Strorage (Deployment and Installations)"/>
    <s v="3. Anti-virus"/>
    <m/>
    <s v=" "/>
    <s v="Colosed"/>
    <m/>
    <s v=" "/>
    <s v=" "/>
    <m/>
    <m/>
    <m/>
    <m/>
    <s v="Ravi Kishore"/>
    <m/>
    <m/>
    <s v="COMPLETED &amp; APPROVED"/>
    <s v="AD-UT-Tfiber"/>
    <d v="2025-05-14T00:00:00"/>
    <s v="\\172.28.9.34\share drive\Artefacts_T-Fiber TNOC Tracker\DC IT-Infra\Artifact for -T43"/>
    <m/>
    <m/>
    <m/>
    <m/>
    <m/>
    <m/>
    <s v="472DC-IT"/>
    <s v="Network"/>
    <s v="CLOSED"/>
    <m/>
    <m/>
    <m/>
    <d v="2025-05-14T00:00:00"/>
    <s v="\\172.28.9.34\share drive\Artefacts_T-Fiber TNOC Tracker\DC IT-Infra\Artifact for -T43"/>
    <m/>
    <n v="1"/>
    <s v="Completed &amp; Approved"/>
    <x v="1"/>
  </r>
  <r>
    <n v="45"/>
    <s v="T44"/>
    <x v="0"/>
    <s v="NA"/>
    <m/>
    <m/>
    <m/>
    <s v="DC-IT"/>
    <s v="Servers and Strorage (Deployment and Installations)"/>
    <s v="4. VM's Deployment Application Installations"/>
    <m/>
    <s v=" "/>
    <s v="Colosed"/>
    <m/>
    <s v=" "/>
    <s v=" "/>
    <m/>
    <m/>
    <m/>
    <m/>
    <s v="Ravi Kishore"/>
    <m/>
    <m/>
    <s v="COMPLETED &amp; APPROVED"/>
    <s v="AD-UT-Tfiber"/>
    <d v="2025-05-14T00:00:00"/>
    <s v="\\172.28.9.34\share drive\Artefacts_T-Fiber TNOC Tracker\DC IT-Infra\Artifact for -T44"/>
    <m/>
    <m/>
    <m/>
    <m/>
    <m/>
    <m/>
    <s v="472DC-IT"/>
    <s v="Network"/>
    <s v="CLOSED"/>
    <m/>
    <m/>
    <m/>
    <d v="2025-05-14T00:00:00"/>
    <s v="\\172.28.9.34\share drive\Artefacts_T-Fiber TNOC Tracker\DC IT-Infra\Artifact for -T44"/>
    <m/>
    <n v="1"/>
    <s v="Completed &amp; Approved"/>
    <x v="1"/>
  </r>
  <r>
    <n v="46"/>
    <s v="T45"/>
    <x v="0"/>
    <s v="NA"/>
    <m/>
    <m/>
    <m/>
    <s v="DC-IT"/>
    <s v="Commvault Backup "/>
    <s v="Application Installation "/>
    <m/>
    <s v=" "/>
    <s v="Colosed"/>
    <m/>
    <s v=" "/>
    <s v=" "/>
    <m/>
    <m/>
    <m/>
    <m/>
    <s v="Ravi Kishore"/>
    <m/>
    <m/>
    <s v="COMPLETED &amp; APPROVED"/>
    <s v="AD-UT-Tfiber"/>
    <d v="2025-05-14T00:00:00"/>
    <s v="\\172.28.9.34\Artefacts_T-Fiber TNOC Tracker\DC IT-Infra\Artifact for - T45"/>
    <m/>
    <m/>
    <m/>
    <m/>
    <m/>
    <m/>
    <s v="472DC-IT"/>
    <s v="Network"/>
    <s v="CLOSED"/>
    <m/>
    <m/>
    <m/>
    <d v="2025-05-14T00:00:00"/>
    <s v="\\172.28.9.34\Artefacts_T-Fiber TNOC Tracker\DC IT-Infra\Artifact for - T45"/>
    <m/>
    <n v="1"/>
    <s v="Completed &amp; Approved"/>
    <x v="1"/>
  </r>
  <r>
    <n v="47"/>
    <s v="T46"/>
    <x v="0"/>
    <s v="NA"/>
    <m/>
    <m/>
    <m/>
    <s v="DC-IT"/>
    <s v="Commvault Backup "/>
    <s v="Application Configuration"/>
    <m/>
    <s v=" "/>
    <s v="Colosed"/>
    <m/>
    <s v=" "/>
    <s v=" "/>
    <m/>
    <m/>
    <m/>
    <m/>
    <s v="Ravi Kishore"/>
    <m/>
    <m/>
    <s v="COMPLETED &amp; APPROVED"/>
    <s v="AD-UT-Tfiber"/>
    <d v="2025-05-14T00:00:00"/>
    <s v="\\172.28.9.34\Artefacts_T-Fiber TNOC Tracker\DC IT-Infra\Artifact for - T46"/>
    <m/>
    <m/>
    <m/>
    <m/>
    <m/>
    <m/>
    <s v="472DC-IT"/>
    <s v="Network"/>
    <s v="CLOSED"/>
    <m/>
    <m/>
    <m/>
    <d v="2025-05-14T00:00:00"/>
    <s v="\\172.28.9.34\Artefacts_T-Fiber TNOC Tracker\DC IT-Infra\Artifact for - T46"/>
    <m/>
    <n v="1"/>
    <s v="Completed &amp; Approved"/>
    <x v="1"/>
  </r>
  <r>
    <n v="48"/>
    <s v="T47"/>
    <x v="0"/>
    <s v="NA"/>
    <m/>
    <m/>
    <m/>
    <s v="DC-IT"/>
    <s v="Commvault Backup "/>
    <s v="Application Installation AT"/>
    <m/>
    <s v=" "/>
    <s v="Colosed"/>
    <m/>
    <s v=" "/>
    <s v=" "/>
    <m/>
    <m/>
    <m/>
    <m/>
    <s v="Ravi Kishore"/>
    <m/>
    <m/>
    <s v="COMPLETED &amp; APPROVED"/>
    <s v="AD-UT-Tfiber"/>
    <d v="2025-05-14T00:00:00"/>
    <s v="\\172.28.9.34\Artefacts_T-Fiber TNOC Tracker\DC IT-Infra\Artifact for - T47"/>
    <m/>
    <m/>
    <m/>
    <m/>
    <m/>
    <m/>
    <s v="472DC-IT"/>
    <s v="Network"/>
    <s v="CLOSED"/>
    <m/>
    <m/>
    <m/>
    <d v="2025-05-14T00:00:00"/>
    <s v="\\172.28.9.34\Artefacts_T-Fiber TNOC Tracker\DC IT-Infra\Artifact for - T47"/>
    <m/>
    <n v="1"/>
    <s v="Completed &amp; Approved"/>
    <x v="1"/>
  </r>
  <r>
    <n v="49"/>
    <s v="T48"/>
    <x v="0"/>
    <s v="NA"/>
    <m/>
    <m/>
    <m/>
    <s v="DC-IT"/>
    <s v="Commvault Backup "/>
    <s v="Application Functional AT"/>
    <m/>
    <s v=" "/>
    <s v="Open"/>
    <m/>
    <s v=" "/>
    <s v=" "/>
    <m/>
    <s v="Working on the Extra Test cases which are received from the TPA &amp; T-Fiber."/>
    <m/>
    <m/>
    <s v="Ravi Kishore"/>
    <m/>
    <s v="Open"/>
    <s v="WIP"/>
    <s v=" "/>
    <s v=" "/>
    <s v="\\172.28.9.34\Artefacts_T-Fiber TNOC Tracker\DC IT-Infra\Artifact for - T48"/>
    <m/>
    <m/>
    <m/>
    <m/>
    <m/>
    <m/>
    <s v="472DC-IT"/>
    <s v="Network"/>
    <s v="OPEN"/>
    <m/>
    <m/>
    <m/>
    <m/>
    <m/>
    <m/>
    <n v="1"/>
    <s v="Open"/>
    <x v="0"/>
  </r>
  <r>
    <n v="50"/>
    <s v="T49"/>
    <x v="0"/>
    <s v="NA"/>
    <m/>
    <m/>
    <m/>
    <s v="DC-IT"/>
    <s v="LLD"/>
    <s v="LLD Approved conditionally with few punch points. Updated LLD to be submitted"/>
    <m/>
    <s v=" "/>
    <s v="Open"/>
    <m/>
    <s v=" "/>
    <s v=" "/>
    <m/>
    <s v="Working on DC IT-Infra Server and storage-MoM Points received from the T-Fiber."/>
    <m/>
    <m/>
    <s v="Ravi Kishore"/>
    <m/>
    <s v="Open"/>
    <s v="WIP"/>
    <s v=" "/>
    <s v=" "/>
    <s v="\\172.28.9.34\Artefacts_T-Fiber TNOC Tracker\DC IT-Infra\Artifact for - T49"/>
    <m/>
    <m/>
    <m/>
    <m/>
    <m/>
    <m/>
    <s v="472DC-IT"/>
    <s v="Network"/>
    <s v="OPEN"/>
    <m/>
    <m/>
    <m/>
    <m/>
    <m/>
    <m/>
    <n v="1"/>
    <s v="Open"/>
    <x v="0"/>
  </r>
  <r>
    <n v="51"/>
    <s v="T50"/>
    <x v="0"/>
    <s v="NA"/>
    <m/>
    <m/>
    <m/>
    <s v="DC-IT"/>
    <s v="MoM Action"/>
    <s v="Radware , A10 Configuration file needed to be shared to RaviKishore"/>
    <m/>
    <s v=" "/>
    <s v="Open"/>
    <m/>
    <s v=" "/>
    <s v=" "/>
    <m/>
    <s v="Artfacts submitted . point Closure on 10 Jul 25"/>
    <m/>
    <m/>
    <s v="Sarmendra"/>
    <m/>
    <m/>
    <s v="COMPLETED &amp; APPROVED"/>
    <s v=" "/>
    <s v=" "/>
    <s v="\\172.28.9.34\Artefacts_T-Fiber TNOC Tracker\NW-Security\T50"/>
    <m/>
    <m/>
    <m/>
    <m/>
    <m/>
    <m/>
    <s v="472DC-IT"/>
    <s v="Network"/>
    <s v="CLOSED"/>
    <m/>
    <m/>
    <m/>
    <m/>
    <s v="\\172.28.9.34\Artefacts_T-Fiber TNOC Tracker\NW-Security\T50"/>
    <m/>
    <n v="1"/>
    <s v="Completed &amp; Approved"/>
    <x v="3"/>
  </r>
  <r>
    <n v="52"/>
    <s v="T51"/>
    <x v="0"/>
    <s v="NA"/>
    <m/>
    <m/>
    <m/>
    <s v="DC-IT"/>
    <s v="Commvault Backup "/>
    <s v="Backup retention and Backup activity (such as when incremental backup,full backup are scheduled and time duration required to complete such backup). Application Wise Backup Retention should be as per DOT Guidelines"/>
    <m/>
    <s v=" "/>
    <s v="Colosed"/>
    <m/>
    <s v=" "/>
    <s v=" "/>
    <m/>
    <m/>
    <m/>
    <m/>
    <s v="Ravi Kishore"/>
    <m/>
    <m/>
    <s v="COMPLETED &amp; APPROVED"/>
    <s v="AD-UT-Tfiber"/>
    <d v="2025-05-14T00:00:00"/>
    <s v="\\172.28.9.34\Artefacts_T-Fiber TNOC Tracker\DC IT-Infra\Artifact for - T51"/>
    <m/>
    <m/>
    <m/>
    <m/>
    <m/>
    <m/>
    <s v="472DC-IT"/>
    <s v="Network"/>
    <s v="CLOSED"/>
    <m/>
    <m/>
    <m/>
    <d v="2025-05-14T00:00:00"/>
    <s v="\\172.28.9.34\Artefacts_T-Fiber TNOC Tracker\DC IT-Infra\Artifact for - T51"/>
    <m/>
    <n v="1"/>
    <s v="Completed &amp; Approved"/>
    <x v="1"/>
  </r>
  <r>
    <n v="53"/>
    <s v="T52"/>
    <x v="0"/>
    <s v="NA"/>
    <m/>
    <m/>
    <m/>
    <s v="DC-IT"/>
    <s v="Commvault Backup "/>
    <s v="Backup solution should have hot , cold and archieve storage inorder to decrease the backup size/capacity in long run."/>
    <m/>
    <s v=" "/>
    <s v="Colosed"/>
    <m/>
    <s v=" "/>
    <s v=" "/>
    <m/>
    <m/>
    <m/>
    <m/>
    <s v="Ravi Kishore"/>
    <m/>
    <m/>
    <s v="COMPLETED &amp; APPROVED"/>
    <s v="AD-UT-Tfiber"/>
    <d v="2025-05-14T00:00:00"/>
    <s v="\\172.28.9.34\share drive\Artefacts_T-Fiber TNOC Tracker\DC IT-Infra\Artifact for - T52"/>
    <m/>
    <m/>
    <m/>
    <m/>
    <m/>
    <m/>
    <s v="472DC-IT"/>
    <s v="Network"/>
    <s v="CLOSED"/>
    <m/>
    <m/>
    <m/>
    <d v="2025-05-14T00:00:00"/>
    <s v="\\172.28.9.34\share drive\Artefacts_T-Fiber TNOC Tracker\DC IT-Infra\Artifact for - T52"/>
    <m/>
    <n v="1"/>
    <s v="Completed &amp; Approved"/>
    <x v="1"/>
  </r>
  <r>
    <n v="54"/>
    <s v="T53"/>
    <x v="0"/>
    <s v="NA"/>
    <m/>
    <m/>
    <m/>
    <s v="DC-IT"/>
    <s v="SSD storage migration – EPNM/PI"/>
    <s v="EPNM/PI VMs migration to SSD Storage"/>
    <m/>
    <s v=" "/>
    <s v="Colosed"/>
    <m/>
    <s v=" "/>
    <s v=" "/>
    <m/>
    <m/>
    <m/>
    <m/>
    <s v="Ravi Kishore"/>
    <m/>
    <m/>
    <s v="COMPLETED &amp; APPROVED"/>
    <s v="AD-UT-Tfiber"/>
    <d v="2025-05-14T00:00:00"/>
    <s v="\\172.28.9.34\share drive\Artefacts_T-Fiber TNOC Tracker\DC IT-Infra\Artifact for - T53"/>
    <m/>
    <m/>
    <m/>
    <m/>
    <m/>
    <m/>
    <s v="472DC-IT"/>
    <s v="Network"/>
    <s v="CLOSED"/>
    <m/>
    <m/>
    <m/>
    <d v="2025-05-14T00:00:00"/>
    <s v="\\172.28.9.34\share drive\Artefacts_T-Fiber TNOC Tracker\DC IT-Infra\Artifact for - T53"/>
    <m/>
    <n v="1"/>
    <s v="Completed &amp; Approved"/>
    <x v="1"/>
  </r>
  <r>
    <n v="55"/>
    <s v="T54"/>
    <x v="0"/>
    <s v="NA"/>
    <m/>
    <m/>
    <m/>
    <s v="DC-IT"/>
    <s v="SSD storage migration – ISE/FMC"/>
    <s v="ISE &amp; FMC VMs migration to SSD Storage"/>
    <m/>
    <s v=" "/>
    <s v="Colosed"/>
    <m/>
    <s v=" "/>
    <s v=" "/>
    <m/>
    <m/>
    <m/>
    <m/>
    <s v="Ravi Kishore"/>
    <m/>
    <m/>
    <s v="COMPLETED &amp; APPROVED"/>
    <s v="AD-UT-Tfiber"/>
    <d v="2025-05-14T00:00:00"/>
    <s v="\\172.28.9.34\share drive\Artefacts_T-Fiber TNOC Tracker\DC IT-Infra\Artifact for - T54"/>
    <m/>
    <m/>
    <m/>
    <m/>
    <m/>
    <m/>
    <s v="472DC-IT"/>
    <s v="Network"/>
    <s v="CLOSED"/>
    <m/>
    <m/>
    <m/>
    <d v="2025-05-14T00:00:00"/>
    <s v="\\172.28.9.34\share drive\Artefacts_T-Fiber TNOC Tracker\DC IT-Infra\Artifact for - T54"/>
    <m/>
    <n v="1"/>
    <s v="Completed &amp; Approved"/>
    <x v="1"/>
  </r>
  <r>
    <n v="56"/>
    <s v="T55"/>
    <x v="0"/>
    <s v="NA"/>
    <m/>
    <m/>
    <m/>
    <s v="DC-IT"/>
    <s v="MoM Action"/>
    <s v="VM Placing should be verified &amp; rectified, Same service VM needs to be placed in different Physical Server/host."/>
    <m/>
    <s v=" "/>
    <s v="Colosed"/>
    <m/>
    <s v=" "/>
    <s v=" "/>
    <m/>
    <m/>
    <m/>
    <m/>
    <s v="Ravi Kishore"/>
    <m/>
    <m/>
    <s v="COMPLETED &amp; APPROVED"/>
    <s v="AD-UT-Tfiber"/>
    <d v="2025-05-14T00:00:00"/>
    <s v="\\172.28.9.34\share drive\Artefacts_T-Fiber TNOC Tracker\DC IT-Infra\Artifact for - T55"/>
    <m/>
    <m/>
    <m/>
    <m/>
    <m/>
    <m/>
    <s v="472DC-IT"/>
    <s v="Network"/>
    <s v="CLOSED"/>
    <m/>
    <m/>
    <m/>
    <d v="2025-05-14T00:00:00"/>
    <s v="\\172.28.9.34\share drive\Artefacts_T-Fiber TNOC Tracker\DC IT-Infra\Artifact for - T55"/>
    <m/>
    <n v="1"/>
    <s v="Completed &amp; Approved"/>
    <x v="1"/>
  </r>
  <r>
    <n v="57"/>
    <s v="T56"/>
    <x v="0"/>
    <s v="NA"/>
    <m/>
    <m/>
    <m/>
    <s v="DC-IT"/>
    <s v="MoM Action"/>
    <s v="SOP documents needs to be provided"/>
    <m/>
    <s v=" "/>
    <s v="Open"/>
    <m/>
    <s v=" "/>
    <s v=" "/>
    <m/>
    <s v="SOP documents submitted to Operations team. Remaining pending documents to be prepared periodically."/>
    <m/>
    <m/>
    <s v="Ravi Kishore"/>
    <m/>
    <s v="Open"/>
    <s v="REOPENED"/>
    <s v=" "/>
    <s v=" "/>
    <s v="\\172.28.9.34\share drive\Artefacts_T-Fiber TNOC Tracker\DC IT-Infra\Artifact for - T56"/>
    <m/>
    <m/>
    <m/>
    <m/>
    <m/>
    <m/>
    <s v="472DC-IT"/>
    <s v="Network"/>
    <s v="OPEN"/>
    <m/>
    <m/>
    <m/>
    <m/>
    <m/>
    <m/>
    <n v="1"/>
    <s v="Open"/>
    <x v="0"/>
  </r>
  <r>
    <n v="58"/>
    <s v="T57"/>
    <x v="0"/>
    <s v="NA"/>
    <m/>
    <m/>
    <m/>
    <s v="DC-IT"/>
    <s v="LLD"/>
    <s v="Approved conditionally with few punch points. Updated LLD to be submitted"/>
    <m/>
    <s v=" "/>
    <s v="Open"/>
    <m/>
    <s v=" "/>
    <s v=" "/>
    <m/>
    <s v="14-Aug-25 : Discussion was done with TPA and Tfiber and submitted updated LLD document._x000a_18-Jun-25 : Updated DC Network LLD submitted on 18-Jun-25 for TFiber review"/>
    <s v="L&amp;T"/>
    <m/>
    <s v="RS Rao"/>
    <m/>
    <m/>
    <s v="COMPLETED &amp; APPROVED"/>
    <s v=" "/>
    <s v=" "/>
    <s v=" "/>
    <m/>
    <m/>
    <m/>
    <m/>
    <m/>
    <m/>
    <s v="472DC-IT"/>
    <s v="Network"/>
    <s v="CLOSED"/>
    <m/>
    <m/>
    <m/>
    <d v="2025-08-14T00:00:00"/>
    <s v="\\172.28.9.34\Artefacts_T-Fiber TNOC Tracker\IPMPLS\DC Network LLD  V1.7 14-Aug-2025.pdf"/>
    <m/>
    <n v="1"/>
    <s v="Completed &amp; Approved"/>
    <x v="3"/>
  </r>
  <r>
    <n v="59"/>
    <s v="T58"/>
    <x v="0"/>
    <s v="NA"/>
    <m/>
    <m/>
    <m/>
    <s v="DC-IT"/>
    <s v="Cisco EPNM"/>
    <s v="Cisco EPNM infrastructure AT"/>
    <m/>
    <s v=" "/>
    <s v="Open"/>
    <m/>
    <s v=" "/>
    <s v=" "/>
    <m/>
    <s v="22-Sep-25: IPMPLS Domain team to submit detailed remarks on raised queries._x000a_08-Jul-2025 - Sandeep will come back by EoD today on extension of Cisco support renewal_x000a_01-Jul-25 : Revised FAT documents submission pending  (TPA observations to be included)_x000a_OEM(Cisco) suport is required to show the new test cases, Inputs provided to OEM on 14th May &amp; 30th Jun._x000a_OEM onboarding is in progress  &amp; LnT Contracts team coordinating"/>
    <s v="L&amp;T"/>
    <s v="RS Rao"/>
    <s v="RS Rao"/>
    <m/>
    <s v="Open"/>
    <s v="Open"/>
    <s v=" "/>
    <s v=" "/>
    <s v=" "/>
    <m/>
    <m/>
    <m/>
    <m/>
    <m/>
    <m/>
    <s v="472DC-IT"/>
    <s v="Network"/>
    <s v="OPEN"/>
    <m/>
    <m/>
    <m/>
    <m/>
    <m/>
    <m/>
    <n v="1"/>
    <s v="Open"/>
    <x v="0"/>
  </r>
  <r>
    <n v="60"/>
    <s v="T59"/>
    <x v="0"/>
    <s v="NA"/>
    <m/>
    <m/>
    <m/>
    <s v="DC-IT"/>
    <s v="Cisco PI"/>
    <s v="Cisco prime infrastructure AT"/>
    <m/>
    <s v=" "/>
    <s v="Open"/>
    <m/>
    <s v=" "/>
    <s v=" "/>
    <m/>
    <s v="22-Sep-25: IPMPLS Domain team to submit detailed remarks on raised queries._x000a_08-Jul-2025 - Sandeep will come back by EoD today on extension of Cisco support renewal_x000a_01-Jul-25 : Revised FAT documents submission pending  (TPA observations to be included)_x000a_OEM(Cisco) suport is required to show the new test cases, Inputs provided to OEM on 14th May &amp; 30th Jun._x000a_OEM onboarding is in progress  &amp; LnT Contracts team is coordinating"/>
    <s v="L&amp;T"/>
    <s v="RS Rao"/>
    <s v="RS Rao"/>
    <m/>
    <s v="Open"/>
    <s v="Open"/>
    <s v=" "/>
    <s v=" "/>
    <s v=" "/>
    <m/>
    <m/>
    <m/>
    <m/>
    <m/>
    <m/>
    <s v="472DC-IT"/>
    <s v="Network"/>
    <s v="OPEN"/>
    <m/>
    <m/>
    <m/>
    <m/>
    <m/>
    <m/>
    <n v="1"/>
    <s v="Open"/>
    <x v="0"/>
  </r>
  <r>
    <n v="61"/>
    <s v="T60"/>
    <x v="0"/>
    <s v="NA"/>
    <m/>
    <m/>
    <m/>
    <s v="DC-IT"/>
    <s v="NTP"/>
    <s v="Installation "/>
    <m/>
    <s v=" "/>
    <s v="Colosed"/>
    <m/>
    <s v=" "/>
    <s v=" "/>
    <m/>
    <m/>
    <m/>
    <m/>
    <s v="RS Rao"/>
    <m/>
    <m/>
    <s v="COMPLETED &amp; APPROVED"/>
    <s v="AD-UT-Tfiber"/>
    <d v="2025-05-05T00:00:00"/>
    <s v="\\172.28.9.34\Artefacts_T-Fiber TNOC Tracker\IPMPLS\Primary NTP - T60,T61,T62.pdf_x000a_\\172.28.9.34\Artefacts_T-Fiber TNOC Tracker\IPMPLS\Secondary NTP - T60,T61,T62.pdf"/>
    <m/>
    <m/>
    <m/>
    <m/>
    <m/>
    <m/>
    <s v="472DC-IT"/>
    <s v="Network"/>
    <s v="CLOSED"/>
    <m/>
    <m/>
    <m/>
    <d v="2025-05-05T00:00:00"/>
    <s v="\\172.28.9.34\Artefacts_T-Fiber TNOC Tracker\IPMPLS\Primary NTP - T60,T61,T62.pdf_x000a_\\172.28.9.34\Artefacts_T-Fiber TNOC Tracker\IPMPLS\Secondary NTP - T60,T61,T62.pdf_x000a_"/>
    <m/>
    <n v="1"/>
    <s v="Completed &amp; Approved"/>
    <x v="1"/>
  </r>
  <r>
    <n v="62"/>
    <s v="T61"/>
    <x v="0"/>
    <s v="NA"/>
    <m/>
    <m/>
    <m/>
    <s v="DC-IT"/>
    <s v="NTP"/>
    <s v="Configuration "/>
    <m/>
    <s v=" "/>
    <s v="Colosed"/>
    <m/>
    <s v=" "/>
    <s v=" "/>
    <m/>
    <m/>
    <m/>
    <m/>
    <s v="RS Rao"/>
    <m/>
    <m/>
    <s v="COMPLETED &amp; APPROVED"/>
    <s v="AD-UT-Tfiber"/>
    <d v="2025-05-05T00:00:00"/>
    <s v="\\172.28.9.34\Artefacts_T-Fiber TNOC Tracker\IPMPLS\Primary NTP - T60,T61,T62.pdf_x000a_\\172.28.9.34\Artefacts_T-Fiber TNOC Tracker\IPMPLS\Secondary NTP - T60,T61,T62.pdf"/>
    <m/>
    <m/>
    <m/>
    <m/>
    <m/>
    <m/>
    <s v="472DC-IT"/>
    <s v="Network"/>
    <s v="CLOSED"/>
    <m/>
    <m/>
    <m/>
    <d v="2025-05-05T00:00:00"/>
    <s v="\\172.28.9.34\Artefacts_T-Fiber TNOC Tracker\IPMPLS\Primary NTP - T60,T61,T62.pdf_x000a_\\172.28.9.34\Artefacts_T-Fiber TNOC Tracker\IPMPLS\Secondary NTP - T60,T61,T62.pdf_x000a_"/>
    <m/>
    <n v="1"/>
    <s v="Completed &amp; Approved"/>
    <x v="1"/>
  </r>
  <r>
    <n v="63"/>
    <s v="T62"/>
    <x v="0"/>
    <s v="NA"/>
    <m/>
    <m/>
    <m/>
    <s v="DC-IT"/>
    <s v="NTP"/>
    <s v="NTP Installation AT"/>
    <m/>
    <s v=" "/>
    <s v="Colosed"/>
    <m/>
    <s v=" "/>
    <s v=" "/>
    <m/>
    <m/>
    <m/>
    <m/>
    <s v="RS Rao"/>
    <m/>
    <m/>
    <s v="COMPLETED &amp; APPROVED"/>
    <s v="AD-UT-Tfiber"/>
    <d v="2025-05-05T00:00:00"/>
    <s v="\\172.28.9.34\Artefacts_T-Fiber TNOC Tracker\IPMPLS\Primary NTP - T60,T61,T62.pdf_x000a_\\172.28.9.34\Artefacts_T-Fiber TNOC Tracker\IPMPLS\Secondary NTP - T60,T61,T62.pdf"/>
    <m/>
    <m/>
    <m/>
    <m/>
    <m/>
    <m/>
    <s v="472DC-IT"/>
    <s v="Network"/>
    <s v="CLOSED"/>
    <m/>
    <m/>
    <m/>
    <d v="2025-05-05T00:00:00"/>
    <s v="\\172.28.9.34\Artefacts_T-Fiber TNOC Tracker\IPMPLS\Primary NTP - T60,T61,T62.pdf_x000a_\\172.28.9.34\Artefacts_T-Fiber TNOC Tracker\IPMPLS\Secondary NTP - T60,T61,T62.pdf_x000a_"/>
    <m/>
    <n v="1"/>
    <s v="Completed &amp; Approved"/>
    <x v="1"/>
  </r>
  <r>
    <n v="64"/>
    <s v="T63"/>
    <x v="0"/>
    <s v="NA"/>
    <m/>
    <m/>
    <m/>
    <s v="DC-IT"/>
    <s v="NTP"/>
    <s v="NTP Functional AT"/>
    <m/>
    <s v=" "/>
    <s v="Open"/>
    <m/>
    <s v=" "/>
    <s v=" "/>
    <m/>
    <m/>
    <m/>
    <m/>
    <s v="RS Rao"/>
    <m/>
    <m/>
    <s v="COMPLETED &amp; APPROVED"/>
    <s v="AD-UT-Tfiber"/>
    <d v="2025-07-03T00:00:00"/>
    <s v="\\172.28.9.34\Artefacts_T-Fiber TNOC Tracker\IPMPLS\NTP FAT &amp; Acceptance - T63.pdf"/>
    <m/>
    <m/>
    <m/>
    <m/>
    <m/>
    <m/>
    <s v="472DC-IT"/>
    <s v="Network"/>
    <s v="CLOSED"/>
    <m/>
    <m/>
    <m/>
    <d v="2025-07-03T00:00:00"/>
    <s v="\\172.28.9.34\Artefacts_T-Fiber TNOC Tracker\IPMPLS\NTP FAT &amp; Acceptance - T63.pdf"/>
    <m/>
    <n v="1"/>
    <s v="Completed &amp; Approved"/>
    <x v="3"/>
  </r>
  <r>
    <n v="65"/>
    <s v="T64"/>
    <x v="0"/>
    <s v="NA"/>
    <m/>
    <m/>
    <m/>
    <s v="DC-IT"/>
    <s v="Functional AT"/>
    <s v="DC Network Infra AT"/>
    <m/>
    <s v=" "/>
    <s v="Open"/>
    <m/>
    <s v=" "/>
    <s v=" "/>
    <m/>
    <s v="22-Sep-25: IPMPLS Domain team to submit detailed remarks on raised queries._x000a_08-Jul-2025 - Sandeep will come back by EoD today on extension of Cisco support renewal_x000a_01-Jul-25 : Revised FAT documents submission pending  (TPA observations to be included)_x000a_OEM(Cisco) suport is required to show the new test cases, Inputs provided to OEM on 14th May &amp; 30th Jun._x000a_OEM onboarding is in progress  &amp; LnT Contracts team is coordinating"/>
    <s v="L&amp;T"/>
    <s v="RS Rao"/>
    <s v="RS Rao"/>
    <m/>
    <s v="Open"/>
    <s v="Open"/>
    <s v=" "/>
    <s v=" "/>
    <s v=" "/>
    <m/>
    <m/>
    <m/>
    <m/>
    <m/>
    <m/>
    <s v="472DC-IT"/>
    <s v="Network"/>
    <s v="OPEN"/>
    <m/>
    <m/>
    <m/>
    <m/>
    <m/>
    <m/>
    <n v="1"/>
    <s v="Open"/>
    <x v="0"/>
  </r>
  <r>
    <n v="66"/>
    <s v="T65"/>
    <x v="0"/>
    <s v="NA"/>
    <m/>
    <m/>
    <m/>
    <s v="DR"/>
    <s v="Servers and Strorage (Deployment and Installations)"/>
    <s v="Virtulization"/>
    <m/>
    <s v=" "/>
    <s v="Colosed"/>
    <m/>
    <s v=" "/>
    <s v=" "/>
    <m/>
    <m/>
    <m/>
    <m/>
    <s v="Ravi Kishore"/>
    <m/>
    <m/>
    <s v="COMPLETED &amp; APPROVED"/>
    <s v="AD-UT-Tfiber"/>
    <d v="2025-05-14T00:00:00"/>
    <s v="\\172.28.9.34\share drive\Artefacts_T-Fiber TNOC Tracker\DR\Artifact for - T65"/>
    <m/>
    <m/>
    <m/>
    <m/>
    <m/>
    <m/>
    <s v="472DR"/>
    <s v="DR"/>
    <s v="CLOSED"/>
    <m/>
    <m/>
    <m/>
    <d v="2025-05-14T00:00:00"/>
    <s v="\\172.28.9.34\share drive\Artefacts_T-Fiber TNOC Tracker\DR\Artifact for - T65"/>
    <m/>
    <n v="1"/>
    <s v="Completed &amp; Approved"/>
    <x v="1"/>
  </r>
  <r>
    <n v="67"/>
    <s v="T66"/>
    <x v="0"/>
    <s v="NA"/>
    <m/>
    <m/>
    <m/>
    <s v="DR"/>
    <s v="DC (TNOC-DR)"/>
    <s v="Network Readiness"/>
    <m/>
    <s v=" "/>
    <s v="Colosed"/>
    <m/>
    <s v=" "/>
    <s v=" "/>
    <m/>
    <m/>
    <m/>
    <m/>
    <s v="Ravi Kishore"/>
    <m/>
    <m/>
    <s v="COMPLETED &amp; APPROVED"/>
    <s v="AD-UT-Tfiber"/>
    <d v="2025-05-14T00:00:00"/>
    <s v="\\172.28.9.34\Artefacts_T-Fiber TNOC Tracker\DR\Artifact for - T66"/>
    <m/>
    <m/>
    <m/>
    <m/>
    <m/>
    <m/>
    <s v="472DR"/>
    <s v="DR"/>
    <s v="CLOSED"/>
    <m/>
    <m/>
    <m/>
    <d v="2025-05-14T00:00:00"/>
    <s v="\\172.28.9.34\Artefacts_T-Fiber TNOC Tracker\DR\Artifact for - T66"/>
    <m/>
    <n v="1"/>
    <s v="Completed &amp; Approved"/>
    <x v="1"/>
  </r>
  <r>
    <n v="68"/>
    <s v="T67"/>
    <x v="0"/>
    <s v="NA"/>
    <m/>
    <m/>
    <m/>
    <s v="DR"/>
    <s v="Mahbubnagar-DR"/>
    <s v="Network Readiness"/>
    <m/>
    <s v=" "/>
    <s v="Colosed"/>
    <m/>
    <s v=" "/>
    <s v=" "/>
    <m/>
    <m/>
    <m/>
    <m/>
    <s v="Ravi Kishore"/>
    <m/>
    <m/>
    <s v="COMPLETED &amp; APPROVED"/>
    <s v="AD-UT-Tfiber"/>
    <d v="2025-05-14T00:00:00"/>
    <s v="\\172.28.9.34\share drive\Artefacts_T-Fiber TNOC Tracker\DR\Artifact for -T67"/>
    <m/>
    <m/>
    <m/>
    <m/>
    <m/>
    <m/>
    <s v="472DR"/>
    <s v="DR"/>
    <s v="CLOSED"/>
    <m/>
    <m/>
    <m/>
    <d v="2025-05-14T00:00:00"/>
    <s v="\\172.28.9.34\Artefacts_T-Fiber TNOC Tracker\DR\Artifact for - T66"/>
    <m/>
    <n v="1"/>
    <s v="Completed &amp; Approved"/>
    <x v="1"/>
  </r>
  <r>
    <n v="69"/>
    <s v="T68"/>
    <x v="0"/>
    <s v="NA"/>
    <m/>
    <m/>
    <m/>
    <s v="DR"/>
    <s v="Design &amp; Documentation"/>
    <s v="LLD: Approved conditionally with few punch points. Updated LLD to be submitted"/>
    <m/>
    <s v=" "/>
    <s v="Open"/>
    <m/>
    <s v=" "/>
    <s v=" "/>
    <m/>
    <s v="Working on additional points shared by Tfiber."/>
    <m/>
    <m/>
    <s v="Ravi Kishore"/>
    <m/>
    <s v="Open"/>
    <s v="WIP"/>
    <s v=" "/>
    <s v=" "/>
    <s v="\\172.28.9.34\Artefacts_T-Fiber TNOC Tracker\DR\Artifact for -T68"/>
    <m/>
    <m/>
    <m/>
    <m/>
    <m/>
    <m/>
    <s v="472DR"/>
    <s v="DR"/>
    <s v="OPEN"/>
    <m/>
    <m/>
    <m/>
    <m/>
    <m/>
    <m/>
    <n v="1"/>
    <s v="Open"/>
    <x v="0"/>
  </r>
  <r>
    <n v="70"/>
    <s v="T69"/>
    <x v="0"/>
    <s v="NA"/>
    <m/>
    <m/>
    <m/>
    <s v="DR"/>
    <s v="Design &amp; Documentation"/>
    <s v="HLD: Revised solution to submitted"/>
    <m/>
    <s v=" "/>
    <s v="Open"/>
    <m/>
    <s v=" "/>
    <s v=" "/>
    <m/>
    <s v="Working on additional points shared by Tfiber."/>
    <m/>
    <m/>
    <s v="Ravi Kishore"/>
    <m/>
    <s v="Open"/>
    <s v="WIP"/>
    <s v=" "/>
    <s v=" "/>
    <s v="\\172.28.9.34\Artefacts_T-Fiber TNOC Tracker\DR\Artifact for -T69"/>
    <m/>
    <m/>
    <m/>
    <m/>
    <m/>
    <m/>
    <s v="472DR"/>
    <s v="DR"/>
    <s v="OPEN"/>
    <m/>
    <m/>
    <m/>
    <m/>
    <m/>
    <m/>
    <n v="1"/>
    <s v="Open"/>
    <x v="0"/>
  </r>
  <r>
    <n v="71"/>
    <s v="T70"/>
    <x v="0"/>
    <s v="NA"/>
    <m/>
    <m/>
    <m/>
    <s v="DR"/>
    <s v="Design &amp; Documentation"/>
    <s v="DC-DR redunancy Test"/>
    <m/>
    <s v=" "/>
    <s v="Colosed"/>
    <m/>
    <s v=" "/>
    <s v=" "/>
    <m/>
    <m/>
    <m/>
    <m/>
    <s v="Ravi Kishore"/>
    <m/>
    <m/>
    <s v="COMPLETED &amp; APPROVED"/>
    <s v="AD-UT-Tfiber"/>
    <d v="2025-05-14T00:00:00"/>
    <s v="\\172.28.9.34\share drive\Artefacts_T-Fiber TNOC Tracker\DR\Artifact for - T70"/>
    <m/>
    <m/>
    <m/>
    <m/>
    <m/>
    <m/>
    <s v="472DR"/>
    <s v="DR"/>
    <s v="CLOSED"/>
    <m/>
    <m/>
    <m/>
    <d v="2025-05-14T00:00:00"/>
    <s v="\\172.28.9.34\share drive\Artefacts_T-Fiber TNOC Tracker\DR\Artifact for - T70"/>
    <m/>
    <n v="1"/>
    <s v="Completed &amp; Approved"/>
    <x v="1"/>
  </r>
  <r>
    <n v="72"/>
    <s v="T71"/>
    <x v="0"/>
    <s v="NA"/>
    <m/>
    <m/>
    <m/>
    <s v="DR"/>
    <s v="MoM Action"/>
    <s v="UTM Features (DR FW)"/>
    <m/>
    <s v=" "/>
    <s v="Open"/>
    <m/>
    <s v=" "/>
    <s v=" "/>
    <m/>
    <s v="Meeting scheduled with CTRL S to verify the UTM features"/>
    <m/>
    <m/>
    <s v="Sarmendra"/>
    <m/>
    <s v="Open"/>
    <s v="WIP"/>
    <s v=" "/>
    <s v=" "/>
    <s v=" "/>
    <m/>
    <m/>
    <m/>
    <m/>
    <m/>
    <m/>
    <s v="472DR"/>
    <s v="DR"/>
    <s v="OPEN"/>
    <m/>
    <m/>
    <m/>
    <m/>
    <m/>
    <m/>
    <n v="1"/>
    <s v="Open"/>
    <x v="0"/>
  </r>
  <r>
    <n v="73"/>
    <s v="T72"/>
    <x v="0"/>
    <s v="NA"/>
    <m/>
    <m/>
    <m/>
    <s v="DR"/>
    <s v="MoM Action"/>
    <s v="To configure LACP between L3 Switch and Core Router"/>
    <m/>
    <s v=" "/>
    <s v="Open"/>
    <m/>
    <s v=" "/>
    <s v=" "/>
    <m/>
    <s v="11-Oct-25: CtrlS has to give proposal for procurement for addtional BoQ. IT infra SME need to Re-intiate a mail to get BoQ_x000a_22-Sep-25: The existing switch which was placed at DR by CtrlS doesnt have feature on LACP Bundling. CtrlS is planning to relplace the exising switch with LACP supported switch. DC Infra admin need to provide tentative timelines for replacement._x000a_08-Jul-2025 Sandeep will ensure on CTRL-S support and update by EoD_x000a_01-Jul-25 : Ticket (SR01301726) raised with CtrlS on 27-Jun, Config &amp; testing to be carried out. This is additional task as per CtrlS and commercials may be involved. LnT Contracts team also talking to CtrlS account team to complete the task._x000a_24-Dec-25 : SR01036770 opened with CtrlS for LACP configuration and it is not O&amp;M activity as per CtrlS ops. team. escalated to LnT Contracts team for supoort."/>
    <s v="CtrlS"/>
    <s v="Venkat"/>
    <s v="Ravi Kishore"/>
    <m/>
    <s v="Open"/>
    <s v="WIP"/>
    <s v=" "/>
    <s v=" "/>
    <s v=" "/>
    <m/>
    <m/>
    <m/>
    <m/>
    <m/>
    <m/>
    <s v="472DR"/>
    <s v="DR"/>
    <s v="OPEN"/>
    <m/>
    <m/>
    <m/>
    <m/>
    <m/>
    <m/>
    <n v="1"/>
    <s v="Open"/>
    <x v="0"/>
  </r>
  <r>
    <n v="74"/>
    <s v="T73"/>
    <x v="0"/>
    <s v="NA"/>
    <m/>
    <m/>
    <m/>
    <s v="DR"/>
    <s v="MoM Action"/>
    <s v="To configure LACP between Core Router and Firewall"/>
    <m/>
    <s v=" "/>
    <s v="Open"/>
    <m/>
    <s v=" "/>
    <s v=" "/>
    <m/>
    <s v="11-Oct-25: CtrlS has to give proposal for procurement for addtional BoQ. IT infra SME need to Re-intiate a mail to get BoQ_x000a_22-Sep-25: The existing switch which was placed at DR by CtrlS doesnt have feature on LACP Bundling. CtrlS is planning to relplace the exising switch with LACP supported switch. DC Infra admin need to provide tentative timelines for replacement._x000a_01-Jul-25 : Ticket (SR01301726) raised with CtrlS on 27-Jun, Config &amp; testing to be carried out. This is additional task as per CtrlS and commercials may be involved. LnT Contracts team also talking to CtrlS account team to complete the task._x000a_24-Dec-25 : SR01036770 opened with CtrlS for LACP configuration and it is not O&amp;M activity as per CtrlS ops. team. escalated to LnT Contracts team for supoort."/>
    <s v="CtrlS"/>
    <s v="Venkat"/>
    <s v="Ravi Kishore"/>
    <m/>
    <s v="Open"/>
    <s v="WIP"/>
    <s v=" "/>
    <s v=" "/>
    <s v=" "/>
    <m/>
    <m/>
    <m/>
    <m/>
    <m/>
    <m/>
    <s v="472DR"/>
    <s v="DR"/>
    <s v="OPEN"/>
    <m/>
    <m/>
    <m/>
    <m/>
    <m/>
    <m/>
    <n v="1"/>
    <s v="Open"/>
    <x v="0"/>
  </r>
  <r>
    <n v="75"/>
    <s v="T74"/>
    <x v="0"/>
    <s v="NA"/>
    <m/>
    <m/>
    <m/>
    <s v="DR"/>
    <s v="MoM Action"/>
    <s v="To configure LACP between Firewall and L2 Switch"/>
    <m/>
    <s v=" "/>
    <s v="Open"/>
    <m/>
    <s v=" "/>
    <s v=" "/>
    <m/>
    <s v="11-Oct-25: CtrlS has to give proposal for procurement for addtional BoQ. IT infra SME need to Re-intiate a mail to get BoQ_x000a_22-Sep-25: The existing switch which was placed at DR by CtrlS doesnt have feature on LACP Bundling. CtrlS is planning to relplace the exising switch with LACP supported switch. DC Infra admin need to provide tentative timelines for replacement._x000a_01-Jul-25 : Ticket (SR01301726) raised with CtrlS on 27-Jun, Config &amp; testing to be carried out. This is additional task as per CtrlS and commercials may be involved. LnT Contracts team also talking to CtrlS account team to complete the task._x000a_24-Dec-25 : SR01036770 opened with CtrlS for LACP configuration and it is not O&amp;M activity as per CtrlS ops. team. escalated to LnT Contracts team for supoort."/>
    <s v="CtrlS"/>
    <s v="Venkat"/>
    <s v="Ravi Kishore"/>
    <m/>
    <s v="Open"/>
    <s v="WIP"/>
    <s v=" "/>
    <s v=" "/>
    <s v=" "/>
    <m/>
    <m/>
    <m/>
    <m/>
    <m/>
    <m/>
    <s v="472DR"/>
    <s v="DR"/>
    <s v="OPEN"/>
    <m/>
    <m/>
    <m/>
    <m/>
    <m/>
    <m/>
    <n v="1"/>
    <s v="Open"/>
    <x v="0"/>
  </r>
  <r>
    <n v="76"/>
    <s v="T75"/>
    <x v="0"/>
    <s v="NA"/>
    <m/>
    <m/>
    <m/>
    <s v="DR"/>
    <s v="MoM Action"/>
    <s v="To confirm on backups for DR Virtual machines "/>
    <m/>
    <s v=" "/>
    <s v="Colosed"/>
    <m/>
    <s v=" "/>
    <s v=" "/>
    <m/>
    <m/>
    <m/>
    <m/>
    <s v="Ravi Kishore"/>
    <m/>
    <m/>
    <s v="COMPLETED &amp; APPROVED"/>
    <s v="AD-UT-Tfiber"/>
    <d v="2025-05-14T00:00:00"/>
    <s v="\\172.28.9.34\share drive\Artefacts_T-Fiber TNOC Tracker\DR\Artifact for - T75"/>
    <m/>
    <m/>
    <m/>
    <m/>
    <m/>
    <m/>
    <s v="472DR"/>
    <s v="DR"/>
    <s v="CLOSED"/>
    <m/>
    <m/>
    <m/>
    <d v="2025-05-14T00:00:00"/>
    <s v="\\172.28.9.34\share drive\Artefacts_T-Fiber TNOC Tracker\DR\Artifact for - T75"/>
    <m/>
    <n v="1"/>
    <s v="Completed &amp; Approved"/>
    <x v="1"/>
  </r>
  <r>
    <n v="77"/>
    <s v="T76"/>
    <x v="0"/>
    <s v="NA"/>
    <m/>
    <m/>
    <m/>
    <s v="DR"/>
    <s v="MoM Action"/>
    <s v="Backup storage to 25 TB"/>
    <m/>
    <s v=" "/>
    <s v="Colosed"/>
    <m/>
    <s v=" "/>
    <s v=" "/>
    <m/>
    <m/>
    <m/>
    <m/>
    <s v="Ravi Kishore"/>
    <m/>
    <m/>
    <s v="COMPLETED &amp; APPROVED"/>
    <s v="AD-UT-Tfiber"/>
    <d v="2025-05-14T00:00:00"/>
    <s v="\\172.28.9.34\share drive\Artefacts_T-Fiber TNOC Tracker\DR\Artifact for - T76"/>
    <m/>
    <m/>
    <m/>
    <m/>
    <m/>
    <m/>
    <s v="472DR"/>
    <s v="DR"/>
    <s v="CLOSED"/>
    <m/>
    <m/>
    <m/>
    <d v="2025-05-14T00:00:00"/>
    <s v="\\172.28.9.34\share drive\Artefacts_T-Fiber TNOC Tracker\DR\Artifact for - T76"/>
    <m/>
    <n v="1"/>
    <s v="Completed &amp; Approved"/>
    <x v="1"/>
  </r>
  <r>
    <n v="78"/>
    <s v="T77"/>
    <x v="0"/>
    <s v="NA"/>
    <m/>
    <m/>
    <m/>
    <s v="DR"/>
    <s v="MoM Action"/>
    <s v="To submit the SOPs for DC-DR switchover, DC-DR failover and failback"/>
    <m/>
    <s v=" "/>
    <s v="Open"/>
    <m/>
    <s v=" "/>
    <s v=" "/>
    <m/>
    <s v="Tejas, Nokia, GIS &amp; Ciena MCP documnets are received. Remaining all Applications domains SOP's to be updated._x000a_"/>
    <m/>
    <m/>
    <s v="Ravi Kishore"/>
    <m/>
    <s v="Open"/>
    <s v="REOPENED"/>
    <s v=" "/>
    <s v=" "/>
    <s v="\\172.28.9.34\share drive\Artefacts_T-Fiber TNOC Tracker\DR\Artifact for - T77"/>
    <m/>
    <m/>
    <m/>
    <m/>
    <m/>
    <m/>
    <s v="472DR"/>
    <s v="DR"/>
    <s v="OPEN"/>
    <m/>
    <m/>
    <m/>
    <m/>
    <m/>
    <m/>
    <n v="1"/>
    <s v="Open"/>
    <x v="0"/>
  </r>
  <r>
    <n v="79"/>
    <s v="T78"/>
    <x v="0"/>
    <s v="NA"/>
    <m/>
    <m/>
    <m/>
    <s v="DR"/>
    <s v="MoM Action"/>
    <s v="to monitor the DR Servers"/>
    <m/>
    <s v=" "/>
    <s v="Open"/>
    <m/>
    <s v=" "/>
    <s v=" "/>
    <m/>
    <s v="DR servers monitoring through DR vCentre happening. DR is maintained by CtrlS team as per contract. Feasibility to be checked to integrated through OSS OBM."/>
    <m/>
    <m/>
    <s v="Ravi Kishore"/>
    <m/>
    <s v="Open"/>
    <s v="WIP"/>
    <s v=" "/>
    <s v=" "/>
    <s v="\\172.28.9.34\share drive\Artefacts_T-Fiber TNOC Tracker\DR\Artifact for - T78"/>
    <m/>
    <m/>
    <m/>
    <m/>
    <m/>
    <m/>
    <s v="472DR"/>
    <s v="DR"/>
    <s v="OPEN"/>
    <m/>
    <m/>
    <m/>
    <m/>
    <m/>
    <m/>
    <n v="1"/>
    <s v="Open"/>
    <x v="0"/>
  </r>
  <r>
    <n v="80"/>
    <s v="T79"/>
    <x v="0"/>
    <s v="NA"/>
    <m/>
    <m/>
    <m/>
    <s v="DR"/>
    <s v="MoM Action"/>
    <s v="To confirm that DNS switchover between DC and DR locations should be automatic"/>
    <m/>
    <s v=" "/>
    <s v="Colosed"/>
    <m/>
    <s v=" "/>
    <s v=" "/>
    <m/>
    <m/>
    <m/>
    <m/>
    <s v="Ravi Kishore"/>
    <m/>
    <m/>
    <s v="COMPLETED &amp; APPROVED"/>
    <s v="AD-UT-Tfiber"/>
    <d v="2025-05-14T00:00:00"/>
    <s v="\\172.28.9.34\Artefacts_T-Fiber TNOC Tracker\DR\Artifact for - T79"/>
    <m/>
    <m/>
    <m/>
    <m/>
    <m/>
    <m/>
    <s v="472DR"/>
    <s v="DR"/>
    <s v="CLOSED"/>
    <m/>
    <m/>
    <m/>
    <d v="2025-05-14T00:00:00"/>
    <s v="\\172.28.9.34\Artefacts_T-Fiber TNOC Tracker\DR\Artifact for - T79"/>
    <m/>
    <n v="1"/>
    <s v="Completed &amp; Approved"/>
    <x v="1"/>
  </r>
  <r>
    <n v="81"/>
    <s v="T80"/>
    <x v="0"/>
    <s v="NA"/>
    <m/>
    <m/>
    <m/>
    <s v="DR"/>
    <s v="MoM Action"/>
    <s v="Mahubnagar as NTP"/>
    <m/>
    <s v=" "/>
    <s v="Colosed"/>
    <m/>
    <s v=" "/>
    <s v=" "/>
    <m/>
    <m/>
    <m/>
    <m/>
    <s v="RS Rao"/>
    <m/>
    <m/>
    <s v="COMPLETED &amp; APPROVED"/>
    <s v="AD-UT-Tfiber"/>
    <d v="2025-05-05T00:00:00"/>
    <s v="\\172.28.9.34\Artefacts_T-Fiber TNOC Tracker\IPMPLS\Primary NTP - T60,T61,T62.pdf_x000a_\\172.28.9.34\Artefacts_T-Fiber TNOC Tracker\IPMPLS\Secondary NTP - T60,T61,T62.pdf"/>
    <m/>
    <m/>
    <m/>
    <m/>
    <m/>
    <m/>
    <s v="472DR"/>
    <s v="DR"/>
    <s v="CLOSED"/>
    <m/>
    <m/>
    <m/>
    <d v="2025-05-05T00:00:00"/>
    <s v="\\172.28.9.34\Artefacts_T-Fiber TNOC Tracker\IPMPLS\Primary NTP - T60,T61,T62.pdf_x000a_\\172.28.9.34\Artefacts_T-Fiber TNOC Tracker\IPMPLS\Secondary NTP - T60,T61,T62.pdf_x000a_"/>
    <m/>
    <n v="1"/>
    <s v="Completed &amp; Approved"/>
    <x v="1"/>
  </r>
  <r>
    <n v="82"/>
    <s v="T81"/>
    <x v="0"/>
    <s v="NA"/>
    <m/>
    <m/>
    <m/>
    <s v="DR"/>
    <s v="Configuration"/>
    <s v="All application to be migrated to implement DR LB configuration"/>
    <m/>
    <s v=" "/>
    <s v="Open"/>
    <m/>
    <s v=" "/>
    <s v=" "/>
    <m/>
    <s v="11-Oct-25: Approved DR HLD document to be shared with T Fiber for further discussion._x000a_Noikia app is integrated with DR LB . Balance application migration on DR LB is in Pipeline"/>
    <m/>
    <m/>
    <s v="Ravi Kishore"/>
    <m/>
    <s v="Open"/>
    <s v="WIP"/>
    <s v=" "/>
    <s v=" "/>
    <s v=" "/>
    <m/>
    <m/>
    <m/>
    <m/>
    <m/>
    <m/>
    <s v="472DR"/>
    <s v="DR"/>
    <s v="OPEN"/>
    <m/>
    <m/>
    <m/>
    <m/>
    <m/>
    <m/>
    <n v="1"/>
    <s v="Open"/>
    <x v="0"/>
  </r>
  <r>
    <n v="83"/>
    <s v="T82"/>
    <x v="0"/>
    <s v="NA"/>
    <m/>
    <m/>
    <m/>
    <s v="DR"/>
    <s v="MoM Action"/>
    <s v="To confirm the applications which support Veem Replication for Reconfiguration"/>
    <m/>
    <s v=" "/>
    <s v="Colosed"/>
    <m/>
    <s v=" "/>
    <s v=" "/>
    <m/>
    <m/>
    <m/>
    <m/>
    <s v="Ravi Kishore"/>
    <m/>
    <m/>
    <s v="COMPLETED &amp; APPROVED"/>
    <s v="AD-UT-Tfiber"/>
    <d v="2025-05-14T00:00:00"/>
    <s v="\\172.28.9.34\share drive\Artefacts_T-Fiber TNOC Tracker\DR\Artifact for - T82"/>
    <m/>
    <m/>
    <m/>
    <m/>
    <m/>
    <m/>
    <s v="472DR"/>
    <s v="DR"/>
    <s v="CLOSED"/>
    <m/>
    <m/>
    <m/>
    <d v="2025-05-14T00:00:00"/>
    <s v="\\172.28.9.34\share drive\Artefacts_T-Fiber TNOC Tracker\DR\Artifact for - T82"/>
    <m/>
    <n v="1"/>
    <s v="Completed &amp; Approved"/>
    <x v="1"/>
  </r>
  <r>
    <n v="84"/>
    <s v="T83"/>
    <x v="0"/>
    <s v="NA"/>
    <m/>
    <m/>
    <m/>
    <s v="DWDM"/>
    <s v="Network Deployment &amp; integration"/>
    <s v="Zonal Links Integration (12/15)"/>
    <m/>
    <s v=" "/>
    <s v="Open"/>
    <m/>
    <s v=" "/>
    <s v=" "/>
    <m/>
    <s v="20-Sep-25:  Nirmal, Jainoor, Gudihatnoor &amp; Bhimni RFE pending due to forest permission  _x000a_31-July-2025:As per discussion with Ramanaiah sir, need to discuss these points with T Fiber Project team for further action, till that time this point kept on hold_x000a_Depend on 04 Facilities RFE in Pkg-C_x000a_Asifabad - Warangal  &amp; Karimnagar - Asifabad - Links integrated as per interim plan, actual integration pending_x000a_Nizamabad - Asifabad - E2E link integration pending_x000a_28th-Apr'25: As per Sandeep Sanmani - Forest permission still pending_x000a_6/25/2025: Status is same no visibility on forest permission, Target date would be D+21_x000a_05-July-25: No progress on the forest permission"/>
    <s v="T Fiber"/>
    <s v="Srinivas Jukuri(Project)"/>
    <s v="Suresh Kumar"/>
    <m/>
    <s v="Open"/>
    <s v="DEPENDENCY(Client/Ext.)"/>
    <s v=" "/>
    <s v=" "/>
    <s v=" "/>
    <m/>
    <m/>
    <m/>
    <m/>
    <m/>
    <m/>
    <s v="472DWDM"/>
    <s v="DWDM"/>
    <s v="OPEN"/>
    <m/>
    <m/>
    <m/>
    <m/>
    <m/>
    <m/>
    <n v="1"/>
    <s v="Open"/>
    <x v="0"/>
  </r>
  <r>
    <n v="85"/>
    <s v="T84"/>
    <x v="0"/>
    <s v="NA"/>
    <m/>
    <m/>
    <m/>
    <s v="DWDM"/>
    <s v="Network Deployment &amp; integration"/>
    <s v="Nodes Live &amp; Operational (67/71)"/>
    <m/>
    <s v=" "/>
    <s v="Open"/>
    <m/>
    <s v=" "/>
    <s v=" "/>
    <m/>
    <s v="31-July-2025:As per discussion with Ramanaiah sir, need to discuss these points with T Fiber Project team for further action, till that time this point kept on hold_x000a_Nirmal, Jainoor, Gudihatnoor &amp; Bhimni RFE pending due to forest permission  _x000a_28th-Apr'25: As per Sandeep Sanmani - Forest permission still pending_x000a_15-06-25: No progress on the permission, target - D+15_x000a_05-July-25: No progress on the forest permission"/>
    <s v="T Fiber"/>
    <s v="Srinivas Jukuri(Project)"/>
    <s v="Suresh Kumar"/>
    <m/>
    <s v="Open"/>
    <s v="DEPENDENCY(Client/Ext.)"/>
    <s v=" "/>
    <s v=" "/>
    <s v=" "/>
    <m/>
    <m/>
    <m/>
    <m/>
    <m/>
    <m/>
    <s v="472DWDM"/>
    <s v="DWDM"/>
    <s v="OPEN"/>
    <m/>
    <m/>
    <m/>
    <m/>
    <m/>
    <m/>
    <n v="1"/>
    <s v="Open"/>
    <x v="0"/>
  </r>
  <r>
    <n v="86"/>
    <s v="T85"/>
    <x v="0"/>
    <s v="NA"/>
    <m/>
    <m/>
    <m/>
    <s v="DWDM"/>
    <s v="Network Deployment &amp; integration"/>
    <s v="Zonal Rings readiness with 1+R protection (5/7)"/>
    <m/>
    <s v=" "/>
    <s v="Open"/>
    <m/>
    <s v=" "/>
    <s v=" "/>
    <m/>
    <s v="31-July-2025:As per discussion with Ramanaiah sir, need to discuss these points with T Fiber Project team for further action, till that time this point kept on hold_x000a_02 rings depend on  04 Facilities RFE readiness in Pkg-C, which is pending due to forest permission _x000a_28th-Apr'25: As per Sandeep Sanmani - Forest permission still pending_x000a_6/25/2025: No visibility on forest permission, target date would be D+30_x000a_05-July-25: No progress on the forest permission"/>
    <s v="T Fiber"/>
    <s v="Srinivas Jukuri(Project)"/>
    <s v="Suresh Kumar"/>
    <m/>
    <s v="Open"/>
    <s v="DEPENDENCY(Client/Ext.)"/>
    <s v=" "/>
    <s v=" "/>
    <s v=" "/>
    <m/>
    <m/>
    <m/>
    <m/>
    <m/>
    <m/>
    <s v="472DWDM"/>
    <s v="DWDM"/>
    <s v="OPEN"/>
    <m/>
    <m/>
    <m/>
    <m/>
    <m/>
    <m/>
    <n v="1"/>
    <s v="Open"/>
    <x v="0"/>
  </r>
  <r>
    <n v="87"/>
    <s v="T86"/>
    <x v="0"/>
    <s v="NA"/>
    <m/>
    <m/>
    <m/>
    <s v="DWDM"/>
    <s v="Network Deployment &amp; AT Status"/>
    <s v="Nodal AT (67/71)"/>
    <m/>
    <s v=" "/>
    <s v="Open"/>
    <m/>
    <s v=" "/>
    <s v=" "/>
    <m/>
    <s v="31-July-2025:As per discussion with Ramanaiah sir, need to discuss these points with T Fiber Project team for further action, till that time this point kept on hold_x000a_Nirmal, Jainoor, Gudihatnoor &amp; Bhimni RFE pending due to forest permission  _x000a_28th-Apr'25: As per Sandeep Sanmani - Forest permission still pending_x000a_15-06-25: No progress on the permission, target - D+15_x000a_05-July-25: No progress on the forest permission"/>
    <s v="T Fiber"/>
    <s v="Srinivas Jukuri(Project)"/>
    <s v="Suresh Kumar"/>
    <m/>
    <s v="Open"/>
    <s v="DEPENDENCY(Client/Ext.)"/>
    <s v=" "/>
    <s v=" "/>
    <s v=" "/>
    <m/>
    <m/>
    <m/>
    <m/>
    <m/>
    <m/>
    <s v="472DWDM"/>
    <s v="DWDM"/>
    <s v="OPEN"/>
    <m/>
    <m/>
    <m/>
    <m/>
    <m/>
    <m/>
    <n v="1"/>
    <s v="Open"/>
    <x v="0"/>
  </r>
  <r>
    <n v="88"/>
    <s v="T87"/>
    <x v="0"/>
    <s v="NA"/>
    <m/>
    <m/>
    <m/>
    <s v="DWDM"/>
    <s v="Network Deployment &amp; integration"/>
    <s v="Mandal Ring Integration through OADM"/>
    <m/>
    <s v=" "/>
    <s v="Open"/>
    <m/>
    <s v=" "/>
    <s v=" "/>
    <m/>
    <s v="31-July-2025:As per discussion with Ramanaiah sir, need to discuss these points with T Fiber Project team for further action, till that time this point kept on hold_x000a_Mandal services are provisioned (10G) as per integration plan by all packages_x000a_6/25/2025: 203 services provisioned out of 270 planned. Remaining can be provisioned as per the requirement"/>
    <s v="T Fiber"/>
    <s v="Srinivas Jukuri(Project)"/>
    <s v="Suresh Kumar"/>
    <m/>
    <s v="Open"/>
    <s v="DEPENDENCY(Client/Ext.)"/>
    <s v=" "/>
    <s v=" "/>
    <s v=" "/>
    <m/>
    <m/>
    <m/>
    <m/>
    <m/>
    <m/>
    <s v="472DWDM"/>
    <s v="DWDM"/>
    <s v="OPEN"/>
    <m/>
    <m/>
    <m/>
    <m/>
    <m/>
    <m/>
    <n v="1"/>
    <s v="Open"/>
    <x v="0"/>
  </r>
  <r>
    <n v="89"/>
    <s v="T88"/>
    <x v="0"/>
    <s v="NA"/>
    <m/>
    <m/>
    <m/>
    <s v="DWDM"/>
    <s v="Network Deployment &amp; AT Status"/>
    <s v="Zonal Link AT (7/15)"/>
    <m/>
    <s v=" "/>
    <s v="Open"/>
    <m/>
    <s v=" "/>
    <s v=" "/>
    <m/>
    <s v="31-July-2025:As per discussion with Ramanaiah sir, need to discuss these points with T Fiber Project team for further action, till that time this point kept on hold_x000a_04 Link AT's approved by T Fiber and 03 Link AT's pending due to letter from Ciena awaited (No impact due to ILA to OADM upgradation) _x000a_05 Link AT pending due to high losses in the spans, depend on all packages_x000a_02 Links integrated as per interim plan, so not considered for Link AT_x000a_20May'25: Declaration letter submitted to T Fiber for 03 links AT approval_x000a_25-06-2025: Dependancy on field, no progress._x000a_30-June-2025: As discussed in the meeting, need to arrange meeting with all stakeholders"/>
    <s v="All Packages"/>
    <m/>
    <s v="Suresh Kumar"/>
    <m/>
    <s v="Open"/>
    <s v="DEPENDENCY(Client/Ext.)"/>
    <s v=" "/>
    <s v=" "/>
    <s v=" "/>
    <m/>
    <m/>
    <m/>
    <m/>
    <m/>
    <m/>
    <s v="472DWDM"/>
    <s v="DWDM"/>
    <s v="OPEN"/>
    <m/>
    <m/>
    <s v="20-Sep-25: Mr.Suresh will update the status"/>
    <m/>
    <m/>
    <m/>
    <n v="1"/>
    <s v="Open"/>
    <x v="0"/>
  </r>
  <r>
    <n v="90"/>
    <s v="T89"/>
    <x v="0"/>
    <s v="NA"/>
    <m/>
    <m/>
    <m/>
    <s v="DWDM"/>
    <s v="Design &amp; Documentation"/>
    <s v="HLD (Revised) with OADM Solution "/>
    <m/>
    <s v=" "/>
    <s v="Colosed"/>
    <m/>
    <s v=" "/>
    <s v=" "/>
    <m/>
    <m/>
    <m/>
    <m/>
    <s v="Suresh Kumar"/>
    <m/>
    <m/>
    <s v="COMPLETED &amp; APPROVED"/>
    <s v="AD-UT-Tfiber"/>
    <d v="2025-05-06T00:00:00"/>
    <s v="\\172.28.9.34\Artefacts_T-Fiber TNOC Tracker\DWDM\Artefact - T89"/>
    <m/>
    <m/>
    <m/>
    <m/>
    <m/>
    <m/>
    <s v="472DWDM"/>
    <s v="DWDM"/>
    <s v="CLOSED"/>
    <m/>
    <m/>
    <m/>
    <d v="2025-05-06T00:00:00"/>
    <s v="\\172.28.9.34\Artefacts_T-Fiber TNOC Tracker\DWDM\Artefact - T89"/>
    <m/>
    <n v="1"/>
    <s v="Completed &amp; Approved"/>
    <x v="1"/>
  </r>
  <r>
    <n v="91"/>
    <s v="T90"/>
    <x v="0"/>
    <s v="NA"/>
    <m/>
    <m/>
    <m/>
    <s v="DWDM"/>
    <s v="Design &amp; Documentation"/>
    <s v="LLD (Revised) with OADM Solution (Ciena)"/>
    <m/>
    <s v=" "/>
    <s v="Colosed"/>
    <m/>
    <s v=" "/>
    <s v=" "/>
    <m/>
    <m/>
    <m/>
    <m/>
    <s v="Suresh Kumar"/>
    <m/>
    <m/>
    <s v="COMPLETED &amp; APPROVED"/>
    <s v="AD-UT-Tfiber"/>
    <d v="2025-05-06T00:00:00"/>
    <s v="\\172.28.9.34\Artefacts_T-Fiber TNOC Tracker\DWDM\Artefact - T90"/>
    <m/>
    <m/>
    <m/>
    <m/>
    <m/>
    <m/>
    <s v="472DWDM"/>
    <s v="DWDM"/>
    <s v="CLOSED"/>
    <m/>
    <m/>
    <m/>
    <d v="2025-05-06T00:00:00"/>
    <s v="\\172.28.9.34\Artefacts_T-Fiber TNOC Tracker\DWDM\Artefact - T90"/>
    <m/>
    <n v="1"/>
    <s v="Completed &amp; Approved"/>
    <x v="1"/>
  </r>
  <r>
    <n v="92"/>
    <s v="T91"/>
    <x v="0"/>
    <s v="NA"/>
    <m/>
    <m/>
    <m/>
    <s v="DWDM"/>
    <s v="Design &amp; Documentation"/>
    <s v="Nodal ATP"/>
    <m/>
    <s v=" "/>
    <s v="Colosed"/>
    <m/>
    <s v=" "/>
    <s v=" "/>
    <m/>
    <m/>
    <m/>
    <m/>
    <s v="Suresh Kumar"/>
    <m/>
    <m/>
    <s v="COMPLETED &amp; APPROVED"/>
    <s v="AD-UT-Tfiber"/>
    <d v="2025-05-06T00:00:00"/>
    <s v="\\172.28.9.34\Artefacts_T-Fiber TNOC Tracker\DWDM\Artefact - T91 &amp; T92"/>
    <m/>
    <m/>
    <m/>
    <m/>
    <m/>
    <m/>
    <s v="472DWDM"/>
    <s v="DWDM"/>
    <s v="CLOSED"/>
    <m/>
    <m/>
    <m/>
    <d v="2025-05-06T00:00:00"/>
    <s v="\\172.28.9.34\Artefacts_T-Fiber TNOC Tracker\DWDM\Artefact - T91 &amp; T92"/>
    <m/>
    <n v="1"/>
    <s v="Completed &amp; Approved"/>
    <x v="1"/>
  </r>
  <r>
    <n v="93"/>
    <s v="T92"/>
    <x v="0"/>
    <s v="NA"/>
    <m/>
    <m/>
    <m/>
    <s v="DWDM"/>
    <s v="Design &amp; Documentation"/>
    <s v="Link ATP"/>
    <m/>
    <s v=" "/>
    <s v="Colosed"/>
    <m/>
    <s v=" "/>
    <s v=" "/>
    <m/>
    <m/>
    <m/>
    <m/>
    <s v="Suresh Kumar"/>
    <m/>
    <m/>
    <s v="COMPLETED &amp; APPROVED"/>
    <s v="AD-UT-Tfiber"/>
    <d v="2025-05-06T00:00:00"/>
    <s v="\\172.28.9.34\Artefacts_T-Fiber TNOC Tracker\DWDM\Artefact - T91 &amp; T92"/>
    <m/>
    <m/>
    <m/>
    <m/>
    <m/>
    <m/>
    <s v="472DWDM"/>
    <s v="DWDM"/>
    <s v="CLOSED"/>
    <m/>
    <m/>
    <m/>
    <d v="2025-05-06T00:00:00"/>
    <s v="\\172.28.9.34\Artefacts_T-Fiber TNOC Tracker\DWDM\Artefact - T91 &amp; T92"/>
    <m/>
    <n v="1"/>
    <s v="Completed &amp; Approved"/>
    <x v="1"/>
  </r>
  <r>
    <n v="94"/>
    <s v="T93"/>
    <x v="0"/>
    <s v="NA"/>
    <m/>
    <m/>
    <m/>
    <s v="DWDM"/>
    <s v="Design &amp; Documentation"/>
    <s v="Ring ATP"/>
    <m/>
    <s v=" "/>
    <s v="Colosed"/>
    <m/>
    <s v=" "/>
    <s v=" "/>
    <m/>
    <m/>
    <m/>
    <m/>
    <s v="Suresh Kumar"/>
    <m/>
    <m/>
    <s v="COMPLETED &amp; APPROVED"/>
    <s v="AD-UT-Tfiber"/>
    <d v="2025-05-06T00:00:00"/>
    <s v="\\172.28.9.34\Artefacts_T-Fiber TNOC Tracker\DWDM\Artefact - T93"/>
    <m/>
    <m/>
    <m/>
    <m/>
    <m/>
    <m/>
    <s v="472DWDM"/>
    <s v="DWDM"/>
    <s v="CLOSED"/>
    <m/>
    <m/>
    <m/>
    <d v="2025-05-06T00:00:00"/>
    <s v="\\172.28.9.34\Artefacts_T-Fiber TNOC Tracker\DWDM\Artefact - T93"/>
    <m/>
    <n v="1"/>
    <s v="Completed &amp; Approved"/>
    <x v="1"/>
  </r>
  <r>
    <n v="95"/>
    <s v="T94"/>
    <x v="0"/>
    <s v="NA"/>
    <m/>
    <m/>
    <m/>
    <s v="DWDM"/>
    <s v="Design &amp; Documentation"/>
    <s v="DWDM EMS (MCP) Functional ATP"/>
    <m/>
    <s v=" "/>
    <s v="Open"/>
    <m/>
    <s v=" "/>
    <s v=" "/>
    <m/>
    <s v="20-Sep-25: MCP FAT document submitted to TPA on XX-XX-XXXX. Meeting need to be scheduled on 22-Sep-25 with TPA to get the clarifications  on delay._x000a_13-Sep-25: Response awaited from TPA team_x000a_29-August-2025: Spoken with Mr. Bijju, response awaited_x000a_26-July-25: FAT document approval pending_x000a_08-July-2025: 1. MCP FAT document prepared as per RFP requirements and TPA remarks_x000a_2. 100G traffic throughput will be shown during Ring ATP_x000a_07-July-2025: 1. SME not aware of MCP FAT Check list, but prepared FAT document and sent to TPA for validation _x000a_05-July-2025: Submitted AT document to T Fiber TPA_x000a_30-June-2025: target to submit by 2nd July'25, based on OEM reply_x000a_Revised version to be submitted as per T Fiber remarks on 29th Apr'25"/>
    <s v="TPA"/>
    <s v="Biju"/>
    <s v="Suresh Kumar"/>
    <m/>
    <s v="Open"/>
    <s v="WIP"/>
    <s v=" "/>
    <s v=" "/>
    <s v=" "/>
    <m/>
    <m/>
    <m/>
    <m/>
    <m/>
    <m/>
    <s v="472DWDM"/>
    <s v="DWDM"/>
    <s v="OPEN"/>
    <m/>
    <m/>
    <s v="Pending from TPA"/>
    <m/>
    <m/>
    <m/>
    <n v="1"/>
    <s v="Open"/>
    <x v="0"/>
  </r>
  <r>
    <n v="96"/>
    <s v="T95"/>
    <x v="0"/>
    <s v="NA"/>
    <m/>
    <m/>
    <m/>
    <s v="DWDM"/>
    <s v="Integration with OSS"/>
    <s v="DWDM Network Alarms Integration"/>
    <m/>
    <s v=" "/>
    <s v="Colosed"/>
    <m/>
    <s v=" "/>
    <s v=" "/>
    <m/>
    <m/>
    <m/>
    <m/>
    <s v="Suresh Kumar"/>
    <m/>
    <m/>
    <s v="COMPLETED &amp; APPROVED"/>
    <s v="AD-UT-Tfiber"/>
    <d v="2025-05-06T00:00:00"/>
    <s v="\\172.28.9.34\Artefacts_T-Fiber TNOC Tracker\DWDM\Artefact - T95"/>
    <m/>
    <m/>
    <m/>
    <m/>
    <m/>
    <m/>
    <s v="472DWDM"/>
    <s v="DWDM"/>
    <s v="CLOSED"/>
    <m/>
    <m/>
    <m/>
    <d v="2025-05-06T00:00:00"/>
    <s v="\\172.28.9.34\Artefacts_T-Fiber TNOC Tracker\DWDM\Artefact - T95"/>
    <m/>
    <n v="1"/>
    <s v="Completed &amp; Approved"/>
    <x v="1"/>
  </r>
  <r>
    <n v="97"/>
    <s v="T96"/>
    <x v="0"/>
    <s v="NA"/>
    <m/>
    <m/>
    <m/>
    <s v="DWDM"/>
    <s v="Integration with OSS"/>
    <s v="Hardware Inventory Integration in HPE OSS"/>
    <m/>
    <s v=" "/>
    <s v="Colosed"/>
    <m/>
    <s v=" "/>
    <s v=" "/>
    <m/>
    <m/>
    <m/>
    <m/>
    <s v="Suresh Kumar"/>
    <m/>
    <m/>
    <s v="COMPLETED &amp; APPROVED"/>
    <s v="AD-UT-Tfiber"/>
    <d v="2025-05-06T00:00:00"/>
    <s v="\\172.28.9.34\Artefacts_T-Fiber TNOC Tracker\DWDM\Artefact - T96"/>
    <m/>
    <m/>
    <m/>
    <m/>
    <m/>
    <m/>
    <s v="472DWDM"/>
    <s v="DWDM"/>
    <s v="CLOSED"/>
    <m/>
    <m/>
    <m/>
    <d v="2025-05-06T00:00:00"/>
    <s v="\\172.28.9.34\Artefacts_T-Fiber TNOC Tracker\DWDM\Artefact - T96"/>
    <m/>
    <n v="1"/>
    <s v="Completed &amp; Approved"/>
    <x v="1"/>
  </r>
  <r>
    <n v="98"/>
    <s v="T97"/>
    <x v="0"/>
    <s v="NA"/>
    <m/>
    <m/>
    <m/>
    <s v="DWDM"/>
    <s v="Integration with OSS"/>
    <s v="DWDM Network Topology"/>
    <m/>
    <s v=" "/>
    <s v="Open"/>
    <m/>
    <s v=" "/>
    <s v=" "/>
    <m/>
    <s v="26-July-2025: HPE conveyed that Topology border unable to make bold or hilight_x000a_12-July-2025: Update awaited from HPE_x000a_07-July-2025: Topology is visible but border is not highlighted. HP checking for the possibility to impose of border map on topology. Required 02 weeks post confirmation_x000a_05-July-2025: In discussion with HPE, required 02 weeks post confirmation, 21st July_x000a_30-June-2025: As discussed with Suresh P checking with HPE. Tentative date: 16th July._x000a_As discussed in the meeting, call to be arranged along with OSS SME and HP team"/>
    <s v="HPE"/>
    <s v="Anand"/>
    <s v="Suresh Kumar"/>
    <m/>
    <s v="Open"/>
    <s v="DEPENDENCY(Client/Ext.)"/>
    <s v=" "/>
    <s v=" "/>
    <s v=" "/>
    <m/>
    <m/>
    <m/>
    <m/>
    <m/>
    <m/>
    <s v="472DWDM"/>
    <s v="DWDM"/>
    <s v="OPEN"/>
    <m/>
    <m/>
    <m/>
    <m/>
    <m/>
    <m/>
    <n v="1"/>
    <s v="Open"/>
    <x v="0"/>
  </r>
  <r>
    <n v="99"/>
    <s v="T98"/>
    <x v="0"/>
    <s v="NA"/>
    <m/>
    <m/>
    <m/>
    <s v="DWDM"/>
    <s v="Integration with OSS"/>
    <s v="Auto Ticket &amp; RCA for Fiber Cuts"/>
    <m/>
    <s v=" "/>
    <s v="Colosed"/>
    <m/>
    <s v=" "/>
    <s v=" "/>
    <m/>
    <m/>
    <m/>
    <m/>
    <s v="Suresh Kumar"/>
    <m/>
    <m/>
    <s v="COMPLETED &amp; APPROVED"/>
    <s v="AD-UT-Tfiber"/>
    <d v="2025-05-06T00:00:00"/>
    <s v="\\172.28.9.34\Artefacts_T-Fiber TNOC Tracker\DWDM\Artefact - T98"/>
    <m/>
    <m/>
    <m/>
    <m/>
    <m/>
    <m/>
    <s v="472DWDM"/>
    <s v="DWDM"/>
    <s v="CLOSED"/>
    <m/>
    <m/>
    <m/>
    <d v="2025-05-06T00:00:00"/>
    <s v="\\172.28.9.34\Artefacts_T-Fiber TNOC Tracker\DWDM\Artefact - T98"/>
    <m/>
    <n v="1"/>
    <s v="Completed &amp; Approved"/>
    <x v="1"/>
  </r>
  <r>
    <n v="100"/>
    <s v="T99"/>
    <x v="0"/>
    <s v="NA"/>
    <m/>
    <m/>
    <m/>
    <s v="DWDM"/>
    <s v="Integration with OSS"/>
    <s v="Auto Ticket &amp; RCA for Hardware Failures"/>
    <m/>
    <s v=" "/>
    <s v="Open"/>
    <m/>
    <s v=" "/>
    <s v=" "/>
    <m/>
    <m/>
    <m/>
    <m/>
    <s v="Suresh Kumar"/>
    <m/>
    <m/>
    <s v="COMPLETED &amp; APPROVED"/>
    <s v=" "/>
    <s v=" "/>
    <s v=" "/>
    <m/>
    <m/>
    <m/>
    <m/>
    <m/>
    <m/>
    <s v="472DWDM"/>
    <s v="DWDM"/>
    <s v="OPEN"/>
    <m/>
    <m/>
    <m/>
    <s v=" "/>
    <s v="\\172.28.9.34\Artefacts_T-Fiber TNOC Tracker\DWDM\Artefact - T99"/>
    <m/>
    <n v="1"/>
    <s v="Completed &amp; Approved"/>
    <x v="3"/>
  </r>
  <r>
    <n v="101"/>
    <s v="T100"/>
    <x v="0"/>
    <s v="NA"/>
    <m/>
    <m/>
    <m/>
    <s v="DWDM"/>
    <s v="Integration with OSS"/>
    <s v="Auto Ticket &amp; RCA for Infra Failures"/>
    <m/>
    <s v=" "/>
    <s v="Open"/>
    <m/>
    <s v=" "/>
    <s v=" "/>
    <m/>
    <s v="20-Sep-25: Required configuration changes was done by HPE team. DWDM team will validate and confirm  by  23-Sep-25_x000a_13-09-25: Few issues observed, corrected by HP. Validation is in progress_x000a_10-08-2025: HP team confirmed cause of failure updated, validation is in progress_x000a_26-July-2025: Raised the concerns to HP team, cause of failure yet to update by them, Target date awaited9_x000a_12-July-2025: Configuration updated in production and RCA TT's for node down are generating. But having issue in cause of failure, same informed to HP team. Target date - 18-07-25_x000a_05-July-2025: Cofiguration in production planned on 8th July'25_x000a_30-June-25: WIP with HPE, target date 09-07-25_x000a_As discussed in the meeting, call to be arranged along with OSS SME and HP team_x000a_15-06-2025: WIP with HPE, target date 30-06-2025_x000a_21-05-2025: RCA Yet to be started by HPE, date: 30th June 2025_x000a_30APR'25: Node down Auto TT is ok but RCA pending"/>
    <s v="L&amp;T"/>
    <m/>
    <s v="Suresh Kumar"/>
    <m/>
    <m/>
    <s v="COMPLETED &amp; APPROVED"/>
    <s v=" "/>
    <s v=" "/>
    <s v=" "/>
    <m/>
    <m/>
    <m/>
    <m/>
    <m/>
    <m/>
    <s v="472DWDM"/>
    <s v="DWDM"/>
    <s v="CLOSED"/>
    <m/>
    <m/>
    <m/>
    <d v="2025-09-23T00:00:00"/>
    <s v="\\172.28.9.34\Artefacts_T-Fiber TNOC Tracker\DWDM\Artefact 100"/>
    <m/>
    <n v="1"/>
    <s v="Completed &amp; Approved"/>
    <x v="3"/>
  </r>
  <r>
    <n v="102"/>
    <s v="T101"/>
    <x v="0"/>
    <s v="NA"/>
    <m/>
    <m/>
    <m/>
    <s v="DWDM"/>
    <s v="Integration with OSS"/>
    <s v="Network and service performance monitoring KPIs report in HPE OSS"/>
    <m/>
    <s v=" "/>
    <s v="Colosed"/>
    <m/>
    <s v=" "/>
    <s v=" "/>
    <m/>
    <m/>
    <m/>
    <m/>
    <s v="Suresh Kumar"/>
    <m/>
    <m/>
    <s v="COMPLETED &amp; APPROVED"/>
    <s v="AD-UT-Tfiber"/>
    <d v="2025-05-06T00:00:00"/>
    <s v="\\172.28.9.34\Artefacts_T-Fiber TNOC Tracker\DWDM\Artefact - T101"/>
    <m/>
    <m/>
    <m/>
    <m/>
    <m/>
    <m/>
    <s v="472DWDM"/>
    <s v="DWDM"/>
    <s v="CLOSED"/>
    <m/>
    <m/>
    <m/>
    <d v="2025-05-06T00:00:00"/>
    <s v="\\172.28.9.34\Artefacts_T-Fiber TNOC Tracker\DWDM\Artefact - T101"/>
    <m/>
    <n v="1"/>
    <s v="Completed &amp; Approved"/>
    <x v="1"/>
  </r>
  <r>
    <n v="103"/>
    <s v="T102"/>
    <x v="0"/>
    <s v="NA"/>
    <m/>
    <m/>
    <m/>
    <s v="DWDM"/>
    <s v="Integration with OSS"/>
    <s v="Bandwidth Utilization Data in HPE OSS"/>
    <m/>
    <s v=" "/>
    <s v="Colosed"/>
    <m/>
    <s v=" "/>
    <s v=" "/>
    <m/>
    <m/>
    <m/>
    <m/>
    <s v="Suresh Kumar"/>
    <m/>
    <m/>
    <s v="COMPLETED &amp; APPROVED"/>
    <s v="AD-UT-Tfiber"/>
    <d v="2025-05-06T00:00:00"/>
    <s v="\\172.28.9.34\Artefacts_T-Fiber TNOC Tracker\DWDM\Artefact - T102"/>
    <m/>
    <m/>
    <m/>
    <m/>
    <m/>
    <m/>
    <s v="472DWDM"/>
    <s v="DWDM"/>
    <s v="CLOSED"/>
    <m/>
    <m/>
    <m/>
    <d v="2025-05-06T00:00:00"/>
    <s v="\\172.28.9.34\Artefacts_T-Fiber TNOC Tracker\DWDM\Artefact - T102"/>
    <m/>
    <n v="1"/>
    <s v="Completed &amp; Approved"/>
    <x v="1"/>
  </r>
  <r>
    <n v="104"/>
    <s v="T103"/>
    <x v="0"/>
    <s v="NA"/>
    <m/>
    <m/>
    <m/>
    <s v="DWDM"/>
    <s v="Integration with OSS"/>
    <s v="Service Inventory Data Availibilty in HPE OSS"/>
    <m/>
    <s v=" "/>
    <s v="Open"/>
    <m/>
    <s v=" "/>
    <s v=" "/>
    <m/>
    <s v="Post 24.06.25 review and direction, working for a alternate options for NSO. will come back as earliest with closure plan."/>
    <s v="NSO"/>
    <s v="Jayanth"/>
    <s v="Suresh Kumar"/>
    <m/>
    <s v="Open"/>
    <s v="DEPENDENCY(Client/Ext.)"/>
    <s v=" "/>
    <s v=" "/>
    <s v=" "/>
    <m/>
    <m/>
    <m/>
    <m/>
    <m/>
    <m/>
    <s v="472DWDM"/>
    <s v="DWDM"/>
    <s v="OPEN"/>
    <m/>
    <m/>
    <m/>
    <m/>
    <m/>
    <m/>
    <n v="1"/>
    <s v="Open"/>
    <x v="0"/>
  </r>
  <r>
    <n v="105"/>
    <s v="T104"/>
    <x v="0"/>
    <s v="NA"/>
    <m/>
    <m/>
    <m/>
    <s v="DWDM"/>
    <s v="Integration with OSS"/>
    <s v="Planned Event Service Impact analysis report"/>
    <m/>
    <s v=" "/>
    <s v="Open"/>
    <m/>
    <s v=" "/>
    <s v=" "/>
    <m/>
    <s v="Post 24.06.25 review and direction, working for a alternate options for NSO. will come back as earliest with closure plan."/>
    <s v="NSO"/>
    <s v="Jayanth"/>
    <s v="Suresh Kumar"/>
    <m/>
    <s v="Open"/>
    <s v="DEPENDENCY(Client/Ext.)"/>
    <s v=" "/>
    <s v=" "/>
    <s v=" "/>
    <m/>
    <m/>
    <m/>
    <m/>
    <m/>
    <m/>
    <s v="472DWDM"/>
    <s v="DWDM"/>
    <s v="OPEN"/>
    <m/>
    <m/>
    <m/>
    <m/>
    <m/>
    <m/>
    <n v="1"/>
    <s v="Open"/>
    <x v="0"/>
  </r>
  <r>
    <n v="106"/>
    <s v="T105"/>
    <x v="0"/>
    <s v="NA"/>
    <m/>
    <m/>
    <m/>
    <s v="DWDM"/>
    <s v="Integration with NSO"/>
    <s v="1+1 , 1+0 and 1+R service provisioning testing through NSO"/>
    <m/>
    <s v=" "/>
    <s v="Open"/>
    <m/>
    <s v=" "/>
    <s v=" "/>
    <m/>
    <s v="Post 24.06.25 review and direction, working for a alternate options for NSO. will come back as earliest with closure plan."/>
    <s v="NSO"/>
    <s v="Jayanth"/>
    <s v="Suresh Kumar"/>
    <m/>
    <s v="Open"/>
    <s v="DEPENDENCY(Client/Ext.)"/>
    <s v=" "/>
    <s v=" "/>
    <s v=" "/>
    <m/>
    <m/>
    <m/>
    <m/>
    <m/>
    <m/>
    <s v="472DWDM"/>
    <s v="DWDM"/>
    <s v="OPEN"/>
    <m/>
    <m/>
    <m/>
    <m/>
    <m/>
    <m/>
    <n v="1"/>
    <s v="Open"/>
    <x v="0"/>
  </r>
  <r>
    <n v="107"/>
    <s v="T108"/>
    <x v="0"/>
    <s v="NA"/>
    <m/>
    <m/>
    <m/>
    <s v="GIS"/>
    <s v="Data gathering"/>
    <s v="Data Gathering for RFS Mandals "/>
    <m/>
    <s v=" "/>
    <s v="Open"/>
    <s v="Conflict"/>
    <s v=" "/>
    <s v=" "/>
    <m/>
    <s v="256 Mandal uploaded and AT Completed for 250 Mandals,Ongoing &amp; Approved "/>
    <m/>
    <m/>
    <s v="Kaushalendra Kumar"/>
    <m/>
    <s v="Open"/>
    <s v="Ongoing"/>
    <s v="Approval Email received from NOC Director &amp; TPA"/>
    <d v="2025-06-02T00:00:00"/>
    <s v="\\172.28.9.34\share drive\Artefacts_T-Fiber TNOC Tracker\GIS\T108"/>
    <m/>
    <m/>
    <m/>
    <m/>
    <m/>
    <m/>
    <s v="472GIS"/>
    <s v="Applications/Tools"/>
    <e v="#N/A"/>
    <m/>
    <m/>
    <m/>
    <d v="2025-06-02T00:00:00"/>
    <s v="\\172.28.9.34\share drive\Artefacts_T-Fiber TNOC Tracker\GIS\T108"/>
    <s v="Ongoing Activity"/>
    <n v="1"/>
    <s v="Open"/>
    <x v="0"/>
  </r>
  <r>
    <n v="108"/>
    <s v="T109"/>
    <x v="0"/>
    <s v="NA"/>
    <m/>
    <m/>
    <m/>
    <s v="GIS"/>
    <s v="Data gathering"/>
    <s v="Data Upload of RFS Mandals "/>
    <m/>
    <s v=" "/>
    <s v="Open"/>
    <s v="Conflict"/>
    <s v=" "/>
    <s v=" "/>
    <m/>
    <s v="256 Mandal uploaded and AT Completed for 250 Mandals,Ongoing &amp; Approved "/>
    <m/>
    <m/>
    <s v="Kaushalendra Kumar"/>
    <m/>
    <s v="Open"/>
    <s v="Ongoing"/>
    <s v="Approval Email received from NOC Director &amp; TPA"/>
    <d v="2025-06-02T00:00:00"/>
    <s v="\\172.28.9.34\share drive\Artefacts_T-Fiber TNOC Tracker\GIS\T109"/>
    <m/>
    <m/>
    <m/>
    <m/>
    <m/>
    <m/>
    <s v="472GIS"/>
    <s v="Applications/Tools"/>
    <e v="#N/A"/>
    <m/>
    <m/>
    <m/>
    <d v="2025-06-02T00:00:00"/>
    <s v="\\172.28.9.34\share drive\Artefacts_T-Fiber TNOC Tracker\GIS\T109"/>
    <s v="Ongoing Activity"/>
    <n v="1"/>
    <s v="Open"/>
    <x v="0"/>
  </r>
  <r>
    <n v="109"/>
    <s v="T110"/>
    <x v="0"/>
    <s v="NA"/>
    <m/>
    <m/>
    <m/>
    <s v="GIS"/>
    <s v="Basic Readiness"/>
    <s v="Each Package 5 Mandal (Total-15 Mandal) Upload "/>
    <m/>
    <s v=" "/>
    <s v="Colosed"/>
    <m/>
    <n v="1"/>
    <s v=" "/>
    <m/>
    <s v="As a PoC, 15 Mandals data uploaded for testing purpose"/>
    <m/>
    <m/>
    <s v="Kaushalendra Kumar"/>
    <m/>
    <m/>
    <s v="COMPLETED &amp; APPROVED"/>
    <s v="Approval Email received from NOC Director &amp; TPA"/>
    <d v="2025-06-02T00:00:00"/>
    <s v="\\172.28.9.34\share drive\Artefacts_T-Fiber TNOC Tracker\GIS\T110"/>
    <m/>
    <m/>
    <m/>
    <m/>
    <m/>
    <m/>
    <s v="472GIS"/>
    <s v="Applications/Tools"/>
    <s v="CLOSED"/>
    <m/>
    <m/>
    <m/>
    <d v="2025-06-02T00:00:00"/>
    <s v="\\172.28.9.34\share drive\Artefacts_T-Fiber TNOC Tracker\GIS\T110"/>
    <m/>
    <n v="1"/>
    <s v="Completed &amp; Approved"/>
    <x v="1"/>
  </r>
  <r>
    <n v="110"/>
    <s v="T111"/>
    <x v="0"/>
    <s v="NA"/>
    <m/>
    <m/>
    <m/>
    <s v="GIS"/>
    <s v="Deployment"/>
    <s v="GIS Hardware &amp; Software deployment at DC"/>
    <m/>
    <s v=" "/>
    <s v="Colosed"/>
    <m/>
    <n v="1"/>
    <s v=" "/>
    <m/>
    <s v="HA Re-Testing Planned with TPA &amp; TFIBER on 2nd June 2025"/>
    <m/>
    <m/>
    <s v="Kaushalendra Kumar"/>
    <m/>
    <m/>
    <s v="COMPLETED &amp; APPROVED"/>
    <s v="Approval Email received from NOC Director &amp; TPA"/>
    <d v="2025-06-02T00:00:00"/>
    <s v="\\172.28.9.34\share drive\Artefacts_T-Fiber TNOC Tracker\GIS\T111"/>
    <m/>
    <m/>
    <m/>
    <m/>
    <m/>
    <m/>
    <s v="472GIS"/>
    <s v="Applications/Tools"/>
    <s v="CLOSED"/>
    <m/>
    <m/>
    <m/>
    <d v="2025-06-02T00:00:00"/>
    <s v="\\172.28.9.34\share drive\Artefacts_T-Fiber TNOC Tracker\GIS\T111"/>
    <m/>
    <n v="1"/>
    <s v="Completed &amp; Approved"/>
    <x v="1"/>
  </r>
  <r>
    <n v="111"/>
    <s v="T112"/>
    <x v="0"/>
    <s v="NA"/>
    <m/>
    <m/>
    <m/>
    <s v="GIS"/>
    <s v="Deployment"/>
    <s v="High Availability &amp; Load Balancer Testing"/>
    <m/>
    <s v=" "/>
    <s v="Open"/>
    <m/>
    <s v=" "/>
    <s v=" "/>
    <m/>
    <s v="Awaiting for approval from TFIBER &amp; TPA"/>
    <m/>
    <m/>
    <s v="Kaushalendra Kumar"/>
    <m/>
    <m/>
    <s v="COMPLETED &amp; APPROVED"/>
    <s v="Approved By TFIBER NOC AD"/>
    <d v="2025-07-07T00:00:00"/>
    <s v="\\172.28.9.34\share drive\Artefacts_T-Fiber TNOC Tracker\GIS\T112"/>
    <m/>
    <m/>
    <m/>
    <m/>
    <m/>
    <m/>
    <s v="472GIS"/>
    <s v="Applications/Tools"/>
    <s v="CLOSED"/>
    <m/>
    <m/>
    <m/>
    <d v="2025-07-07T00:00:00"/>
    <s v="\\172.28.9.34\share drive\Artefacts_T-Fiber TNOC Tracker\GIS\T112"/>
    <m/>
    <n v="1"/>
    <s v="Completed &amp; Approved"/>
    <x v="3"/>
  </r>
  <r>
    <n v="112"/>
    <s v="T113"/>
    <x v="0"/>
    <s v="NA"/>
    <m/>
    <m/>
    <m/>
    <s v="GIS"/>
    <s v="Deployment"/>
    <s v="PCs &amp; Licences (G-tech, DI, Geo Media)"/>
    <m/>
    <s v=" "/>
    <s v="Open"/>
    <m/>
    <s v=" "/>
    <s v=" "/>
    <m/>
    <s v="Tool &amp; PCs has been installed in NOC GIS room. for Licesnes dependecy on T FIber. During the meeting, the Managing Director of T-Fiber directed that only the minimum number of additional licenses will be procured, and T-Fiber will handle the procurement"/>
    <m/>
    <m/>
    <s v="Kaushalendra Kumar"/>
    <m/>
    <m/>
    <s v="COMPLETED &amp; APPROVED"/>
    <s v=" "/>
    <s v=" "/>
    <s v="\\172.28.9.34\share drive\Artefacts_T-Fiber TNOC Tracker\GIS\T113"/>
    <m/>
    <m/>
    <m/>
    <m/>
    <m/>
    <m/>
    <s v="472GIS"/>
    <s v="Applications/Tools"/>
    <s v="CLOSED"/>
    <m/>
    <m/>
    <m/>
    <s v="After Jun-25"/>
    <s v="\\172.28.9.34\share drive\Artefacts_T-Fiber TNOC Tracker\GIS\T113"/>
    <m/>
    <n v="1"/>
    <s v="Completed &amp; Approved"/>
    <x v="3"/>
  </r>
  <r>
    <n v="113"/>
    <s v="T114"/>
    <x v="0"/>
    <s v="NA"/>
    <m/>
    <m/>
    <m/>
    <s v="GIS"/>
    <s v="Deployment"/>
    <s v="G-Tech"/>
    <m/>
    <s v=" "/>
    <s v="Colosed"/>
    <m/>
    <n v="1"/>
    <s v=" "/>
    <m/>
    <m/>
    <m/>
    <m/>
    <s v="Kaushalendra Kumar"/>
    <m/>
    <m/>
    <s v="COMPLETED &amp; APPROVED"/>
    <s v="Approval Email received from NOC Director &amp; TPA"/>
    <d v="2025-06-02T00:00:00"/>
    <s v="\\172.28.9.34\share drive\Artefacts_T-Fiber TNOC Tracker\GIS\T114"/>
    <m/>
    <m/>
    <m/>
    <m/>
    <m/>
    <m/>
    <s v="472GIS"/>
    <s v="Applications/Tools"/>
    <s v="CLOSED"/>
    <m/>
    <m/>
    <m/>
    <d v="2025-06-02T00:00:00"/>
    <s v="\\172.28.9.34\share drive\Artefacts_T-Fiber TNOC Tracker\GIS\T114"/>
    <m/>
    <n v="1"/>
    <s v="Completed &amp; Approved"/>
    <x v="1"/>
  </r>
  <r>
    <n v="114"/>
    <s v="T115"/>
    <x v="0"/>
    <s v="NA"/>
    <m/>
    <m/>
    <m/>
    <s v="GIS"/>
    <s v="Deployment"/>
    <s v="Network Portal"/>
    <m/>
    <s v=" "/>
    <s v="Colosed"/>
    <m/>
    <n v="1"/>
    <s v=" "/>
    <m/>
    <s v="Network Portal in Production and provided by the approval NoC team but need to demonstarte for Core team"/>
    <m/>
    <m/>
    <s v="Kaushalendra Kumar"/>
    <m/>
    <m/>
    <s v="COMPLETED &amp; APPROVED"/>
    <s v="Approval Email received from NOC Director &amp; TPA"/>
    <d v="2025-06-02T00:00:00"/>
    <s v="\\172.28.9.34\share drive\Artefacts_T-Fiber TNOC Tracker\GIS\T115"/>
    <m/>
    <m/>
    <m/>
    <m/>
    <m/>
    <m/>
    <s v="472GIS"/>
    <s v="Applications/Tools"/>
    <s v="CLOSED"/>
    <m/>
    <m/>
    <m/>
    <d v="2025-06-02T00:00:00"/>
    <s v="\\172.28.9.34\share drive\Artefacts_T-Fiber TNOC Tracker\GIS\T115"/>
    <m/>
    <n v="1"/>
    <s v="Completed &amp; Approved"/>
    <x v="1"/>
  </r>
  <r>
    <n v="115"/>
    <s v="T116"/>
    <x v="0"/>
    <s v="NA"/>
    <m/>
    <m/>
    <m/>
    <s v="GIS"/>
    <s v="Deployment"/>
    <s v="Mobile App"/>
    <m/>
    <s v=" "/>
    <s v="Colosed"/>
    <m/>
    <n v="1"/>
    <s v=" "/>
    <m/>
    <s v="Mobile App in Production and provided by the approval NoC team but need to demonstarte for Core team"/>
    <m/>
    <m/>
    <s v="Kaushalendra Kumar"/>
    <m/>
    <m/>
    <s v="COMPLETED &amp; APPROVED"/>
    <s v="Approval Email received from NOC Director &amp; TPA"/>
    <d v="2025-06-02T00:00:00"/>
    <s v="\\172.28.9.34\share drive\Artefacts_T-Fiber TNOC Tracker\GIS\T116"/>
    <m/>
    <m/>
    <m/>
    <m/>
    <m/>
    <m/>
    <s v="472GIS"/>
    <s v="Applications/Tools"/>
    <s v="CLOSED"/>
    <m/>
    <m/>
    <m/>
    <d v="2025-06-02T00:00:00"/>
    <s v="\\172.28.9.34\share drive\Artefacts_T-Fiber TNOC Tracker\GIS\T116"/>
    <m/>
    <n v="1"/>
    <s v="Completed &amp; Approved"/>
    <x v="1"/>
  </r>
  <r>
    <n v="116"/>
    <s v="T117"/>
    <x v="0"/>
    <s v="NA"/>
    <m/>
    <m/>
    <m/>
    <s v="GIS"/>
    <s v="DC-DR"/>
    <s v="Requirement Vs Solution"/>
    <m/>
    <s v=" "/>
    <s v="Open"/>
    <m/>
    <s v=" "/>
    <s v=" "/>
    <m/>
    <e v="#N/A"/>
    <m/>
    <m/>
    <s v="Kaushalendra Kumar"/>
    <m/>
    <m/>
    <s v="COMPLETED &amp; APPROVED"/>
    <s v="Completed &amp; Approved by TNOC-AD"/>
    <d v="2025-07-09T00:00:00"/>
    <s v="\\172.28.9.34\share drive\Artefacts_T-Fiber TNOC Tracker\GIS\T117"/>
    <m/>
    <m/>
    <m/>
    <m/>
    <m/>
    <m/>
    <s v="472GIS"/>
    <s v="Applications/Tools"/>
    <s v="CLOSED"/>
    <m/>
    <m/>
    <m/>
    <d v="2025-07-09T00:00:00"/>
    <s v="\\172.28.9.34\share drive\Artefacts_T-Fiber TNOC Tracker\GIS\T117"/>
    <m/>
    <n v="1"/>
    <s v="Completed &amp; Approved"/>
    <x v="3"/>
  </r>
  <r>
    <n v="117"/>
    <s v="T118"/>
    <x v="0"/>
    <s v="NA"/>
    <m/>
    <m/>
    <m/>
    <s v="GIS"/>
    <s v="DC-DR"/>
    <s v="DC-DR Testing"/>
    <m/>
    <s v=" "/>
    <s v="Open"/>
    <m/>
    <s v=" "/>
    <s v=" "/>
    <m/>
    <s v="DC-DR Testing completed &amp; Document has been kept on share drive,Awaiting TFIBER Approval "/>
    <m/>
    <m/>
    <s v="Kaushalendra Kumar"/>
    <m/>
    <m/>
    <s v="COMPLETED &amp; APPROVED"/>
    <s v="Completed &amp; Approved by TNOC-AD"/>
    <d v="2025-07-09T00:00:00"/>
    <s v="\\172.28.9.34\share drive\Artefacts_T-Fiber TNOC Tracker\GIS\T118"/>
    <m/>
    <m/>
    <m/>
    <m/>
    <m/>
    <m/>
    <s v="472GIS"/>
    <s v="Applications/Tools"/>
    <s v="CLOSED"/>
    <m/>
    <m/>
    <m/>
    <d v="2025-07-09T00:00:00"/>
    <s v="\\172.28.9.34\share drive\Artefacts_T-Fiber TNOC Tracker\GIS\T118"/>
    <m/>
    <n v="1"/>
    <s v="Completed &amp; Approved"/>
    <x v="3"/>
  </r>
  <r>
    <n v="118"/>
    <s v="T119"/>
    <x v="0"/>
    <s v="NA"/>
    <m/>
    <m/>
    <m/>
    <s v="GIS"/>
    <s v="Basic Readiness"/>
    <s v="Google Map API configuration "/>
    <m/>
    <s v=" "/>
    <s v="Colosed"/>
    <m/>
    <n v="1"/>
    <s v=" "/>
    <m/>
    <m/>
    <m/>
    <m/>
    <s v="Kaushalendra Kumar"/>
    <m/>
    <m/>
    <s v="COMPLETED &amp; APPROVED"/>
    <s v="Approval Email received from NOC Director &amp; TPA"/>
    <d v="2025-06-02T00:00:00"/>
    <s v="\\172.28.9.34\share drive\Artefacts_T-Fiber TNOC Tracker\GIS\T119"/>
    <m/>
    <m/>
    <m/>
    <m/>
    <m/>
    <m/>
    <s v="472GIS"/>
    <s v="Applications/Tools"/>
    <s v="CLOSED"/>
    <m/>
    <m/>
    <m/>
    <d v="2025-06-02T00:00:00"/>
    <s v="\\172.28.9.34\share drive\Artefacts_T-Fiber TNOC Tracker\GIS\T119"/>
    <m/>
    <n v="1"/>
    <s v="Completed &amp; Approved"/>
    <x v="1"/>
  </r>
  <r>
    <n v="119"/>
    <s v="T120"/>
    <x v="0"/>
    <s v="NA"/>
    <m/>
    <m/>
    <m/>
    <s v="GIS"/>
    <s v="Basic Readiness"/>
    <s v="Fixing of telco Boundaries in GIS"/>
    <m/>
    <s v=" "/>
    <s v="Colosed"/>
    <m/>
    <n v="1"/>
    <s v=" "/>
    <m/>
    <m/>
    <m/>
    <m/>
    <s v="Kaushalendra Kumar"/>
    <m/>
    <m/>
    <s v="COMPLETED &amp; APPROVED"/>
    <s v="Approval Email received from NOC Director &amp; TPA"/>
    <d v="2025-06-02T00:00:00"/>
    <s v="\\172.28.9.34\share drive\Artefacts_T-Fiber TNOC Tracker\GIS\T120"/>
    <m/>
    <m/>
    <m/>
    <m/>
    <m/>
    <m/>
    <s v="472GIS"/>
    <s v="Applications/Tools"/>
    <s v="CLOSED"/>
    <m/>
    <m/>
    <m/>
    <d v="2025-06-02T00:00:00"/>
    <s v="\\172.28.9.34\share drive\Artefacts_T-Fiber TNOC Tracker\GIS\T120"/>
    <m/>
    <n v="1"/>
    <s v="Completed &amp; Approved"/>
    <x v="1"/>
  </r>
  <r>
    <n v="120"/>
    <s v="T121"/>
    <x v="0"/>
    <s v="NA"/>
    <m/>
    <m/>
    <m/>
    <s v="GIS"/>
    <s v="Basic Readiness"/>
    <s v="Data Model Optimization"/>
    <m/>
    <s v=" "/>
    <s v="Colosed"/>
    <m/>
    <n v="1"/>
    <s v=" "/>
    <m/>
    <m/>
    <m/>
    <m/>
    <s v="Kaushalendra Kumar"/>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s v="Completed &amp; Approved"/>
    <x v="1"/>
  </r>
  <r>
    <n v="121"/>
    <s v="T122"/>
    <x v="0"/>
    <s v="NA"/>
    <m/>
    <m/>
    <m/>
    <s v="GIS"/>
    <s v="Basic Readiness"/>
    <s v="ISP/OSP object modelling in tool as per T-Fibre"/>
    <m/>
    <s v=" "/>
    <s v="Colosed"/>
    <m/>
    <n v="1"/>
    <s v=" "/>
    <m/>
    <m/>
    <m/>
    <m/>
    <s v="Kaushalendra Kumar"/>
    <m/>
    <m/>
    <s v="COMPLETED &amp; APPROVED"/>
    <s v="Approval Email received from NOC Director &amp; TPA"/>
    <d v="2025-06-02T00:00:00"/>
    <s v="\\172.28.9.34\share drive\Artefacts_T-Fiber TNOC Tracker\GIS\T122"/>
    <m/>
    <m/>
    <m/>
    <m/>
    <m/>
    <m/>
    <s v="472GIS"/>
    <s v="Applications/Tools"/>
    <s v="CLOSED"/>
    <m/>
    <m/>
    <m/>
    <d v="2025-06-02T00:00:00"/>
    <s v="\\172.28.9.34\share drive\Artefacts_T-Fiber TNOC Tracker\GIS\T122"/>
    <m/>
    <n v="1"/>
    <s v="Completed &amp; Approved"/>
    <x v="1"/>
  </r>
  <r>
    <n v="122"/>
    <s v="T123"/>
    <x v="0"/>
    <s v="NA"/>
    <m/>
    <m/>
    <m/>
    <s v="GIS"/>
    <s v="Basic Readiness"/>
    <s v="Make &amp; Model deployment against all object as per T-Fibre Project"/>
    <m/>
    <s v=" "/>
    <s v="Colosed"/>
    <m/>
    <n v="1"/>
    <s v=" "/>
    <m/>
    <m/>
    <m/>
    <m/>
    <s v="Kaushalendra Kumar"/>
    <m/>
    <m/>
    <s v="COMPLETED &amp; APPROVED"/>
    <s v="Approval Email received from NOC Director &amp; TPA"/>
    <d v="2025-06-02T00:00:00"/>
    <s v="\\172.28.9.34\share drive\Artefacts_T-Fiber TNOC Tracker\GIS\T123"/>
    <m/>
    <m/>
    <m/>
    <m/>
    <m/>
    <m/>
    <s v="472GIS"/>
    <s v="Applications/Tools"/>
    <s v="CLOSED"/>
    <m/>
    <m/>
    <m/>
    <d v="2025-06-02T00:00:00"/>
    <s v="\\172.28.9.34\share drive\Artefacts_T-Fiber TNOC Tracker\GIS\T123"/>
    <m/>
    <n v="1"/>
    <s v="Completed &amp; Approved"/>
    <x v="1"/>
  </r>
  <r>
    <n v="123"/>
    <s v="T124"/>
    <x v="0"/>
    <s v="NA"/>
    <m/>
    <m/>
    <m/>
    <s v="GIS"/>
    <s v="Basic Readiness"/>
    <s v="Device (Active/Passive) ( All Type as per T-Fibre Project) &amp; Port Modelling In Tool"/>
    <m/>
    <s v=" "/>
    <s v="Colosed"/>
    <m/>
    <n v="1"/>
    <s v=" "/>
    <m/>
    <m/>
    <m/>
    <m/>
    <s v="Kaushalendra Kumar"/>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s v="Completed &amp; Approved"/>
    <x v="1"/>
  </r>
  <r>
    <n v="124"/>
    <s v="T125"/>
    <x v="0"/>
    <s v="NA"/>
    <m/>
    <m/>
    <m/>
    <s v="GIS"/>
    <s v="Basic Readiness"/>
    <s v="Correction In Fttx Network placement rules (GP To GI)"/>
    <m/>
    <s v=" "/>
    <s v="Colosed"/>
    <m/>
    <n v="1"/>
    <s v=" "/>
    <m/>
    <m/>
    <m/>
    <m/>
    <s v="Kaushalendra Kumar"/>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s v="Completed &amp; Approved"/>
    <x v="1"/>
  </r>
  <r>
    <n v="125"/>
    <s v="T126"/>
    <x v="0"/>
    <s v="NA"/>
    <m/>
    <m/>
    <m/>
    <s v="GIS"/>
    <s v="Basic Readiness"/>
    <s v="Fine tuning or Enable of Cart feature. ( Pan, Zoom, Vertex, Selection method, ruler Etc.)"/>
    <m/>
    <s v=" "/>
    <s v="Colosed"/>
    <m/>
    <n v="1"/>
    <s v=" "/>
    <m/>
    <m/>
    <m/>
    <m/>
    <s v="Kaushalendra Kumar"/>
    <m/>
    <m/>
    <s v="COMPLETED &amp; APPROVED"/>
    <s v="Approval Email received from NOC Director &amp; TPA"/>
    <d v="2025-06-02T00:00:00"/>
    <s v="D:\T-Fiber Project\Hexagon GIS\Artefacts Of T-NOC Tracker\T126"/>
    <m/>
    <m/>
    <m/>
    <m/>
    <m/>
    <m/>
    <s v="472GIS"/>
    <s v="Applications/Tools"/>
    <s v="CLOSED"/>
    <m/>
    <m/>
    <m/>
    <d v="2025-06-02T00:00:00"/>
    <s v="D:\T-Fiber Project\Hexagon GIS\Artefacts Of T-NOC Tracker\T126"/>
    <m/>
    <n v="1"/>
    <s v="Completed &amp; Approved"/>
    <x v="1"/>
  </r>
  <r>
    <n v="126"/>
    <s v="T127"/>
    <x v="0"/>
    <s v="NA"/>
    <m/>
    <m/>
    <m/>
    <s v="GIS"/>
    <s v="Basic Readiness"/>
    <s v="Trace Feature ( Link/Spare/Topology)"/>
    <m/>
    <s v=" "/>
    <s v="Colosed"/>
    <m/>
    <n v="1"/>
    <s v=" "/>
    <m/>
    <m/>
    <m/>
    <m/>
    <s v="Kaushalendra Kumar"/>
    <m/>
    <m/>
    <s v="COMPLETED &amp; APPROVED"/>
    <s v="Approval Email received from NOC Director &amp; TPA"/>
    <d v="2025-06-02T00:00:00"/>
    <s v="\\172.28.9.34\share drive\Artefacts_T-Fiber TNOC Tracker\GIS\T127"/>
    <m/>
    <m/>
    <m/>
    <m/>
    <m/>
    <m/>
    <s v="472GIS"/>
    <s v="Applications/Tools"/>
    <s v="CLOSED"/>
    <m/>
    <m/>
    <m/>
    <d v="2025-06-02T00:00:00"/>
    <s v="\\172.28.9.34\share drive\Artefacts_T-Fiber TNOC Tracker\GIS\T127"/>
    <m/>
    <n v="1"/>
    <s v="Completed &amp; Approved"/>
    <x v="1"/>
  </r>
  <r>
    <n v="127"/>
    <s v="T128"/>
    <x v="0"/>
    <s v="NA"/>
    <m/>
    <m/>
    <m/>
    <s v="GIS"/>
    <s v="Basic Readiness"/>
    <s v="Reports (Fibre Utilisation, BOQ, Area selection, ISP/OSP Quantify)"/>
    <m/>
    <s v=" "/>
    <s v="Colosed"/>
    <m/>
    <n v="1"/>
    <s v=" "/>
    <m/>
    <m/>
    <m/>
    <m/>
    <s v="Kaushalendra Kumar"/>
    <m/>
    <m/>
    <s v="COMPLETED &amp; APPROVED"/>
    <s v="Approval Email received from NOC Director &amp; TPA"/>
    <d v="2025-06-02T00:00:00"/>
    <s v="\\172.28.9.34\share drive\Artefacts_T-Fiber TNOC Tracker\GIS\T128"/>
    <m/>
    <m/>
    <m/>
    <m/>
    <m/>
    <m/>
    <s v="472GIS"/>
    <s v="Applications/Tools"/>
    <s v="CLOSED"/>
    <m/>
    <m/>
    <m/>
    <d v="2025-06-02T00:00:00"/>
    <s v="\\172.28.9.34\share drive\Artefacts_T-Fiber TNOC Tracker\GIS\T128"/>
    <m/>
    <n v="1"/>
    <s v="Completed &amp; Approved"/>
    <x v="1"/>
  </r>
  <r>
    <n v="128"/>
    <s v="T129"/>
    <x v="0"/>
    <s v="NA"/>
    <m/>
    <m/>
    <m/>
    <s v="GIS"/>
    <s v="Basic Readiness"/>
    <s v="Document/Image Upload feature "/>
    <m/>
    <s v=" "/>
    <s v="Colosed"/>
    <m/>
    <n v="1"/>
    <s v=" "/>
    <m/>
    <m/>
    <m/>
    <m/>
    <s v="Kaushalendra Kumar"/>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s v="Completed &amp; Approved"/>
    <x v="1"/>
  </r>
  <r>
    <n v="129"/>
    <s v="T130"/>
    <x v="0"/>
    <s v="NA"/>
    <m/>
    <m/>
    <m/>
    <s v="GIS"/>
    <s v="Basic Readiness"/>
    <s v="Port level &amp; Fibre stand lever attribute "/>
    <m/>
    <s v=" "/>
    <s v="Colosed"/>
    <m/>
    <n v="1"/>
    <s v=" "/>
    <m/>
    <m/>
    <m/>
    <m/>
    <s v="Kaushalendra Kumar"/>
    <m/>
    <m/>
    <s v="COMPLETED &amp; APPROVED"/>
    <s v="Approval Email received from NOC Director &amp; TPA"/>
    <d v="2025-06-02T00:00:00"/>
    <s v="\\172.28.9.34\share drive\Artefacts_T-Fiber TNOC Tracker\GIS\T130"/>
    <m/>
    <m/>
    <m/>
    <m/>
    <m/>
    <m/>
    <s v="472GIS"/>
    <s v="Applications/Tools"/>
    <s v="CLOSED"/>
    <m/>
    <m/>
    <m/>
    <d v="2025-06-02T00:00:00"/>
    <s v="\\172.28.9.34\share drive\Artefacts_T-Fiber TNOC Tracker\GIS\T130"/>
    <m/>
    <n v="1"/>
    <s v="Completed &amp; Approved"/>
    <x v="1"/>
  </r>
  <r>
    <n v="130"/>
    <s v="T131"/>
    <x v="0"/>
    <s v="NA"/>
    <m/>
    <m/>
    <m/>
    <s v="GIS"/>
    <s v="Basic Readiness"/>
    <s v="Topology Highlight feature "/>
    <m/>
    <s v=" "/>
    <s v="Colosed"/>
    <m/>
    <n v="1"/>
    <s v=" "/>
    <m/>
    <m/>
    <m/>
    <m/>
    <s v="Kaushalendra Kumar"/>
    <m/>
    <m/>
    <s v="COMPLETED &amp; APPROVED"/>
    <s v="Approval Email received from NOC Director &amp; TPA"/>
    <d v="2025-06-02T00:00:00"/>
    <s v="\\172.28.9.34\share drive\Artefacts_T-Fiber TNOC Tracker\GIS\T131"/>
    <m/>
    <m/>
    <m/>
    <m/>
    <m/>
    <m/>
    <s v="472GIS"/>
    <s v="Applications/Tools"/>
    <s v="CLOSED"/>
    <m/>
    <m/>
    <m/>
    <d v="2025-06-02T00:00:00"/>
    <s v="\\172.28.9.34\share drive\Artefacts_T-Fiber TNOC Tracker\GIS\T131"/>
    <m/>
    <n v="1"/>
    <s v="Completed &amp; Approved"/>
    <x v="1"/>
  </r>
  <r>
    <n v="131"/>
    <s v="T132"/>
    <x v="0"/>
    <s v="NA"/>
    <m/>
    <m/>
    <m/>
    <s v="GIS"/>
    <s v="Basic Readiness"/>
    <s v="Data Model G-TECH Alignment "/>
    <m/>
    <s v=" "/>
    <s v="Colosed"/>
    <m/>
    <n v="1"/>
    <s v=" "/>
    <m/>
    <m/>
    <m/>
    <m/>
    <s v="Kaushalendra Kumar"/>
    <m/>
    <m/>
    <s v="COMPLETED &amp; APPROVED"/>
    <s v="Approval Email received from NOC Director &amp; TPA"/>
    <d v="2025-06-02T00:00:00"/>
    <s v="\\172.28.9.34\share drive\Artefacts_T-Fiber TNOC Tracker\GIS\T132"/>
    <m/>
    <m/>
    <m/>
    <m/>
    <m/>
    <m/>
    <s v="472GIS"/>
    <s v="Applications/Tools"/>
    <s v="CLOSED"/>
    <m/>
    <m/>
    <m/>
    <d v="2025-06-02T00:00:00"/>
    <s v="\\172.28.9.34\share drive\Artefacts_T-Fiber TNOC Tracker\GIS\T132"/>
    <m/>
    <n v="1"/>
    <s v="Completed &amp; Approved"/>
    <x v="1"/>
  </r>
  <r>
    <n v="132"/>
    <s v="T133"/>
    <x v="0"/>
    <s v="NA"/>
    <m/>
    <m/>
    <m/>
    <s v="GIS"/>
    <s v="Basic Readiness"/>
    <s v="DI alignment as per new 35 Layer data model "/>
    <m/>
    <s v=" "/>
    <s v="Colosed"/>
    <m/>
    <n v="1"/>
    <s v=" "/>
    <m/>
    <m/>
    <m/>
    <m/>
    <s v="Kaushalendra Kumar"/>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s v="Completed &amp; Approved"/>
    <x v="1"/>
  </r>
  <r>
    <n v="133"/>
    <s v="T134"/>
    <x v="0"/>
    <s v="NA"/>
    <m/>
    <m/>
    <m/>
    <s v="GIS"/>
    <s v="Basic Readiness"/>
    <s v="Active to Passive, Active to active connectivity correction "/>
    <m/>
    <s v=" "/>
    <s v="Colosed"/>
    <m/>
    <n v="1"/>
    <s v=" "/>
    <m/>
    <m/>
    <m/>
    <m/>
    <s v="Kaushalendra Kumar"/>
    <m/>
    <m/>
    <s v="COMPLETED &amp; APPROVED"/>
    <s v="Approval Email received from NOC Director &amp; TPA"/>
    <d v="2025-06-02T00:00:00"/>
    <s v="\\172.28.9.34\share drive\Artefacts_T-Fiber TNOC Tracker\GIS\T134"/>
    <m/>
    <m/>
    <m/>
    <m/>
    <m/>
    <m/>
    <s v="472GIS"/>
    <s v="Applications/Tools"/>
    <s v="CLOSED"/>
    <m/>
    <m/>
    <m/>
    <d v="2025-06-02T00:00:00"/>
    <s v="\\172.28.9.34\share drive\Artefacts_T-Fiber TNOC Tracker\GIS\T134"/>
    <m/>
    <n v="1"/>
    <s v="Completed &amp; Approved"/>
    <x v="1"/>
  </r>
  <r>
    <n v="134"/>
    <s v="T135"/>
    <x v="0"/>
    <s v="NA"/>
    <m/>
    <m/>
    <m/>
    <s v="GIS"/>
    <s v="Basic Readiness"/>
    <s v="DI processing timing optimisation "/>
    <m/>
    <s v=" "/>
    <s v="Colosed"/>
    <m/>
    <n v="1"/>
    <s v=" "/>
    <m/>
    <m/>
    <m/>
    <m/>
    <s v="Kaushalendra Kumar"/>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s v="Completed &amp; Approved"/>
    <x v="1"/>
  </r>
  <r>
    <n v="135"/>
    <s v="T136"/>
    <x v="0"/>
    <s v="NA"/>
    <m/>
    <m/>
    <m/>
    <s v="GIS"/>
    <s v="Basic Readiness"/>
    <s v="Rack to Rack Connectivity "/>
    <m/>
    <s v=" "/>
    <s v="Colosed"/>
    <m/>
    <n v="1"/>
    <s v=" "/>
    <m/>
    <m/>
    <m/>
    <m/>
    <s v="Kaushalendra Kumar"/>
    <m/>
    <m/>
    <s v="COMPLETED &amp; APPROVED"/>
    <s v="Approval Email received from NOC Director &amp; TPA"/>
    <d v="2025-06-02T00:00:00"/>
    <s v="\\172.28.9.34\share drive\Artefacts_T-Fiber TNOC Tracker\GIS\T136"/>
    <m/>
    <m/>
    <m/>
    <m/>
    <m/>
    <m/>
    <s v="472GIS"/>
    <s v="Applications/Tools"/>
    <s v="CLOSED"/>
    <m/>
    <m/>
    <m/>
    <d v="2025-06-02T00:00:00"/>
    <s v="\\172.28.9.34\share drive\Artefacts_T-Fiber TNOC Tracker\GIS\T136"/>
    <m/>
    <n v="1"/>
    <s v="Completed &amp; Approved"/>
    <x v="1"/>
  </r>
  <r>
    <n v="136"/>
    <s v="T137"/>
    <x v="0"/>
    <s v="NA"/>
    <m/>
    <m/>
    <m/>
    <s v="GIS"/>
    <s v="Advance Readiness"/>
    <s v="Graphical Symbology deployment against all object"/>
    <m/>
    <s v=" "/>
    <s v="Colosed"/>
    <m/>
    <n v="1"/>
    <s v=" "/>
    <m/>
    <m/>
    <m/>
    <m/>
    <s v="Kaushalendra Kumar"/>
    <m/>
    <m/>
    <s v="COMPLETED &amp; APPROVED"/>
    <s v="Approval Email received from NOC Director &amp; TPA"/>
    <d v="2025-06-02T00:00:00"/>
    <s v="\\172.28.9.34\share drive\Artefacts_T-Fiber TNOC Tracker\GIS\T137"/>
    <m/>
    <m/>
    <m/>
    <m/>
    <m/>
    <m/>
    <s v="472GIS"/>
    <s v="Applications/Tools"/>
    <s v="CLOSED"/>
    <m/>
    <m/>
    <m/>
    <d v="2025-06-02T00:00:00"/>
    <s v="\\172.28.9.34\share drive\Artefacts_T-Fiber TNOC Tracker\GIS\T137"/>
    <m/>
    <n v="1"/>
    <s v="Completed &amp; Approved"/>
    <x v="1"/>
  </r>
  <r>
    <n v="137"/>
    <s v="T138"/>
    <x v="0"/>
    <s v="NA"/>
    <m/>
    <m/>
    <m/>
    <s v="GIS"/>
    <s v="Advance Readiness"/>
    <s v="Fixing Of Labelling (Sequencing &amp; Attributes)"/>
    <m/>
    <s v=" "/>
    <s v="Colosed"/>
    <m/>
    <n v="1"/>
    <s v=" "/>
    <m/>
    <m/>
    <m/>
    <m/>
    <s v="Kaushalendra Kumar"/>
    <m/>
    <m/>
    <s v="COMPLETED &amp; APPROVED"/>
    <s v="Approval Email received from NOC Director &amp; TPA"/>
    <d v="2025-06-02T00:00:00"/>
    <s v="\\172.28.9.34\share drive\Artefacts_T-Fiber TNOC Tracker\GIS\T138"/>
    <m/>
    <m/>
    <m/>
    <m/>
    <m/>
    <m/>
    <s v="472GIS"/>
    <s v="Applications/Tools"/>
    <s v="CLOSED"/>
    <m/>
    <m/>
    <m/>
    <d v="2025-06-02T00:00:00"/>
    <s v="\\172.28.9.34\share drive\Artefacts_T-Fiber TNOC Tracker\GIS\T138"/>
    <m/>
    <n v="1"/>
    <s v="Completed &amp; Approved"/>
    <x v="1"/>
  </r>
  <r>
    <n v="138"/>
    <s v="T139"/>
    <x v="0"/>
    <s v="NA"/>
    <m/>
    <m/>
    <m/>
    <s v="GIS"/>
    <s v="Advance Readiness"/>
    <s v="Object search options to user "/>
    <m/>
    <s v=" "/>
    <s v="Colosed"/>
    <m/>
    <n v="1"/>
    <s v=" "/>
    <m/>
    <m/>
    <m/>
    <m/>
    <s v="Kaushalendra Kumar"/>
    <m/>
    <m/>
    <s v="COMPLETED &amp; APPROVED"/>
    <s v="Approval Email received from NOC Director &amp; TPA"/>
    <d v="2025-06-02T00:00:00"/>
    <s v="\\172.28.9.34\share drive\Artefacts_T-Fiber TNOC Tracker\GIS\T139"/>
    <m/>
    <m/>
    <m/>
    <m/>
    <m/>
    <m/>
    <s v="472GIS"/>
    <s v="Applications/Tools"/>
    <s v="CLOSED"/>
    <m/>
    <m/>
    <m/>
    <d v="2025-06-02T00:00:00"/>
    <s v="\\172.28.9.34\share drive\Artefacts_T-Fiber TNOC Tracker\GIS\T139"/>
    <m/>
    <n v="1"/>
    <s v="Completed &amp; Approved"/>
    <x v="1"/>
  </r>
  <r>
    <n v="139"/>
    <s v="T140"/>
    <x v="0"/>
    <s v="NA"/>
    <m/>
    <m/>
    <m/>
    <s v="GIS"/>
    <s v="Advance Readiness"/>
    <s v="G-tech to .shp &amp; Kml conversion "/>
    <m/>
    <s v=" "/>
    <s v="Colosed"/>
    <m/>
    <n v="1"/>
    <s v=" "/>
    <m/>
    <m/>
    <m/>
    <m/>
    <s v="Kaushalendra Kumar"/>
    <m/>
    <m/>
    <s v="COMPLETED &amp; APPROVED"/>
    <s v="Approval Email received from NOC Director &amp; TPA"/>
    <d v="2025-06-02T00:00:00"/>
    <s v="\\172.28.9.34\share drive\Artefacts_T-Fiber TNOC Tracker\GIS\T140"/>
    <m/>
    <m/>
    <m/>
    <m/>
    <m/>
    <m/>
    <s v="472GIS"/>
    <s v="Applications/Tools"/>
    <s v="CLOSED"/>
    <m/>
    <m/>
    <m/>
    <d v="2025-06-02T00:00:00"/>
    <s v="\\172.28.9.34\share drive\Artefacts_T-Fiber TNOC Tracker\GIS\T140"/>
    <m/>
    <n v="1"/>
    <s v="Completed &amp; Approved"/>
    <x v="1"/>
  </r>
  <r>
    <n v="140"/>
    <s v="T141"/>
    <x v="0"/>
    <s v="NA"/>
    <m/>
    <m/>
    <m/>
    <s v="GIS"/>
    <s v="Advance Readiness"/>
    <s v="Plotting &amp; Print Feature "/>
    <m/>
    <s v=" "/>
    <s v="Colosed"/>
    <m/>
    <n v="1"/>
    <s v=" "/>
    <m/>
    <m/>
    <m/>
    <m/>
    <s v="Kaushalendra Kumar"/>
    <m/>
    <m/>
    <s v="COMPLETED &amp; APPROVED"/>
    <s v="Approval Email received from NOC Director &amp; TPA"/>
    <d v="2025-06-02T00:00:00"/>
    <s v="\\172.28.9.34\share drive\Artefacts_T-Fiber TNOC Tracker\GIS\T141"/>
    <m/>
    <m/>
    <m/>
    <m/>
    <m/>
    <m/>
    <s v="472GIS"/>
    <s v="Applications/Tools"/>
    <s v="CLOSED"/>
    <m/>
    <m/>
    <m/>
    <d v="2025-06-02T00:00:00"/>
    <s v="\\172.28.9.34\share drive\Artefacts_T-Fiber TNOC Tracker\GIS\T141"/>
    <m/>
    <n v="1"/>
    <s v="Completed &amp; Approved"/>
    <x v="1"/>
  </r>
  <r>
    <n v="141"/>
    <s v="T142"/>
    <x v="0"/>
    <s v="NA"/>
    <m/>
    <m/>
    <m/>
    <s v="GIS"/>
    <s v="Advance Readiness"/>
    <s v="4 More API from Google Map"/>
    <m/>
    <s v=" "/>
    <s v="Colosed"/>
    <m/>
    <n v="1"/>
    <s v=" "/>
    <m/>
    <m/>
    <m/>
    <m/>
    <s v="Kaushalendra Kumar"/>
    <m/>
    <m/>
    <s v="COMPLETED &amp; APPROVED"/>
    <s v="Approval Email received from NOC Director &amp; TPA"/>
    <d v="2025-06-02T00:00:00"/>
    <s v="\\172.28.9.34\share drive\Artefacts_T-Fiber TNOC Tracker\GIS\T142"/>
    <m/>
    <m/>
    <m/>
    <m/>
    <m/>
    <m/>
    <s v="472GIS"/>
    <s v="Applications/Tools"/>
    <s v="CLOSED"/>
    <m/>
    <m/>
    <m/>
    <d v="2025-06-02T00:00:00"/>
    <s v="\\172.28.9.34\share drive\Artefacts_T-Fiber TNOC Tracker\GIS\T142"/>
    <m/>
    <n v="1"/>
    <s v="Completed &amp; Approved"/>
    <x v="1"/>
  </r>
  <r>
    <n v="142"/>
    <s v="T143"/>
    <x v="0"/>
    <s v="NA"/>
    <m/>
    <m/>
    <m/>
    <s v="GIS"/>
    <s v="Advance Readiness"/>
    <s v="Fibre Utilisation Reports "/>
    <m/>
    <s v=" "/>
    <s v="Colosed"/>
    <m/>
    <n v="1"/>
    <s v=" "/>
    <m/>
    <m/>
    <m/>
    <m/>
    <s v="Kaushalendra Kumar"/>
    <m/>
    <m/>
    <s v="COMPLETED &amp; APPROVED"/>
    <s v="Approval Email received from NOC Director &amp; TPA"/>
    <d v="2025-06-02T00:00:00"/>
    <s v="\\172.28.9.34\share drive\Artefacts_T-Fiber TNOC Tracker\GIS\T143"/>
    <m/>
    <m/>
    <m/>
    <m/>
    <m/>
    <m/>
    <s v="472GIS"/>
    <s v="Applications/Tools"/>
    <s v="CLOSED"/>
    <m/>
    <m/>
    <m/>
    <d v="2025-06-02T00:00:00"/>
    <s v="\\172.28.9.34\share drive\Artefacts_T-Fiber TNOC Tracker\GIS\T143"/>
    <m/>
    <n v="1"/>
    <s v="Completed &amp; Approved"/>
    <x v="1"/>
  </r>
  <r>
    <n v="143"/>
    <s v="T144"/>
    <x v="0"/>
    <s v="NA"/>
    <m/>
    <m/>
    <m/>
    <s v="GIS"/>
    <s v="Advance Readiness"/>
    <s v="Consolidated reports from GIS"/>
    <m/>
    <s v=" "/>
    <s v="Colosed"/>
    <m/>
    <n v="1"/>
    <s v=" "/>
    <m/>
    <m/>
    <m/>
    <m/>
    <s v="Kaushalendra Kumar"/>
    <m/>
    <m/>
    <s v="COMPLETED &amp; APPROVED"/>
    <s v="Approval Email received from NOC Director &amp; TPA"/>
    <d v="2025-06-02T00:00:00"/>
    <s v="D:\T-Fiber Project\Hexagon GIS\Artefacts Of T-NOC Tracker\T144"/>
    <m/>
    <m/>
    <m/>
    <m/>
    <m/>
    <m/>
    <s v="472GIS"/>
    <s v="Applications/Tools"/>
    <s v="CLOSED"/>
    <m/>
    <m/>
    <m/>
    <d v="2025-06-02T00:00:00"/>
    <s v="D:\T-Fiber Project\Hexagon GIS\Artefacts Of T-NOC Tracker\T144"/>
    <m/>
    <n v="1"/>
    <s v="Completed &amp; Approved"/>
    <x v="1"/>
  </r>
  <r>
    <n v="144"/>
    <s v="T145"/>
    <x v="0"/>
    <s v="NA"/>
    <m/>
    <m/>
    <m/>
    <s v="GIS"/>
    <s v="Advance Readiness"/>
    <s v="Link trace Reports "/>
    <m/>
    <s v=" "/>
    <s v="Colosed"/>
    <m/>
    <n v="1"/>
    <s v=" "/>
    <m/>
    <m/>
    <m/>
    <m/>
    <s v="Kaushalendra Kumar"/>
    <m/>
    <m/>
    <s v="COMPLETED &amp; APPROVED"/>
    <s v="Approval Email received from NOC Director &amp; TPA"/>
    <d v="2025-06-02T00:00:00"/>
    <s v="\\172.28.9.34\share drive\Artefacts_T-Fiber TNOC Tracker\GIS\T145"/>
    <m/>
    <m/>
    <m/>
    <m/>
    <m/>
    <m/>
    <s v="472GIS"/>
    <s v="Applications/Tools"/>
    <s v="CLOSED"/>
    <m/>
    <m/>
    <m/>
    <d v="2025-06-02T00:00:00"/>
    <s v="\\172.28.9.34\share drive\Artefacts_T-Fiber TNOC Tracker\GIS\T145"/>
    <m/>
    <n v="1"/>
    <s v="Completed &amp; Approved"/>
    <x v="1"/>
  </r>
  <r>
    <n v="145"/>
    <s v="T146"/>
    <x v="0"/>
    <s v="NA"/>
    <m/>
    <m/>
    <m/>
    <s v="GIS"/>
    <s v="Advance Readiness"/>
    <s v="Consolidation/Customization of Dashboard feature in G-tech, Network Portal"/>
    <m/>
    <s v=" "/>
    <s v="Colosed"/>
    <m/>
    <n v="1"/>
    <s v=" "/>
    <m/>
    <m/>
    <m/>
    <m/>
    <s v="Kaushalendra Kumar"/>
    <m/>
    <m/>
    <s v="COMPLETED &amp; APPROVED"/>
    <s v="Approval Email received from NOC Director &amp; TPA"/>
    <d v="2025-06-02T00:00:00"/>
    <s v="\\172.28.9.34\share drive\Artefacts_T-Fiber TNOC Tracker\GIS\T146"/>
    <m/>
    <m/>
    <m/>
    <m/>
    <m/>
    <m/>
    <s v="472GIS"/>
    <s v="Applications/Tools"/>
    <s v="CLOSED"/>
    <m/>
    <m/>
    <m/>
    <d v="2025-06-02T00:00:00"/>
    <s v="\\172.28.9.34\share drive\Artefacts_T-Fiber TNOC Tracker\GIS\T146"/>
    <m/>
    <n v="1"/>
    <s v="Completed &amp; Approved"/>
    <x v="1"/>
  </r>
  <r>
    <n v="146"/>
    <s v="T147"/>
    <x v="0"/>
    <s v="NA"/>
    <m/>
    <m/>
    <m/>
    <s v="GIS"/>
    <s v="Advance Readiness"/>
    <s v="Network data availability in G-Tech &amp; Network portal &amp; Geo media "/>
    <m/>
    <s v=" "/>
    <s v="Colosed"/>
    <m/>
    <n v="1"/>
    <s v=" "/>
    <m/>
    <m/>
    <m/>
    <m/>
    <s v="Kaushalendra Kumar"/>
    <m/>
    <m/>
    <s v="COMPLETED &amp; APPROVED"/>
    <s v="Approval Email received from NOC Director &amp; TPA"/>
    <d v="2025-06-02T00:00:00"/>
    <s v="\\172.28.9.34\share drive\Artefacts_T-Fiber TNOC Tracker\GIS\T147"/>
    <m/>
    <m/>
    <m/>
    <m/>
    <m/>
    <m/>
    <s v="472GIS"/>
    <s v="Applications/Tools"/>
    <s v="CLOSED"/>
    <m/>
    <m/>
    <m/>
    <d v="2025-06-02T00:00:00"/>
    <s v="\\172.28.9.34\share drive\Artefacts_T-Fiber TNOC Tracker\GIS\T147"/>
    <m/>
    <n v="1"/>
    <s v="Completed &amp; Approved"/>
    <x v="1"/>
  </r>
  <r>
    <n v="147"/>
    <s v="T148"/>
    <x v="0"/>
    <s v="NA"/>
    <m/>
    <m/>
    <m/>
    <s v="GIS"/>
    <s v="Advance Readiness"/>
    <s v="Final Demo to customer "/>
    <m/>
    <s v=" "/>
    <s v="Colosed"/>
    <m/>
    <n v="1"/>
    <s v=" "/>
    <m/>
    <m/>
    <m/>
    <m/>
    <s v="Kaushalendra Kumar"/>
    <m/>
    <m/>
    <s v="COMPLETED &amp; APPROVED"/>
    <s v="Approval Email received from NOC Director &amp; TPA"/>
    <d v="2025-06-02T00:00:00"/>
    <s v="\\172.28.9.34\share drive\Artefacts_T-Fiber TNOC Tracker\GIS\T148"/>
    <m/>
    <m/>
    <m/>
    <m/>
    <m/>
    <m/>
    <s v="472GIS"/>
    <s v="Applications/Tools"/>
    <s v="CLOSED"/>
    <m/>
    <m/>
    <m/>
    <d v="2025-06-02T00:00:00"/>
    <s v="\\172.28.9.34\share drive\Artefacts_T-Fiber TNOC Tracker\GIS\T148"/>
    <m/>
    <n v="1"/>
    <s v="Completed &amp; Approved"/>
    <x v="1"/>
  </r>
  <r>
    <n v="148"/>
    <s v="T149"/>
    <x v="0"/>
    <s v="NA"/>
    <m/>
    <m/>
    <m/>
    <s v="GIS"/>
    <s v="Mobile Applications"/>
    <s v="Network availability in Mobile application with G-MAP"/>
    <m/>
    <s v=" "/>
    <s v="Colosed"/>
    <m/>
    <n v="1"/>
    <s v=" "/>
    <m/>
    <m/>
    <m/>
    <m/>
    <s v="Kaushalendra Kumar"/>
    <m/>
    <m/>
    <s v="COMPLETED &amp; APPROVED"/>
    <s v="Approval Email received from NOC Director &amp; TPA"/>
    <d v="2025-06-02T00:00:00"/>
    <s v="\\172.28.9.34\share drive\Artefacts_T-Fiber TNOC Tracker\GIS\T149"/>
    <m/>
    <m/>
    <m/>
    <m/>
    <m/>
    <m/>
    <s v="472GIS"/>
    <s v="Applications/Tools"/>
    <s v="CLOSED"/>
    <m/>
    <m/>
    <m/>
    <d v="2025-06-02T00:00:00"/>
    <s v="\\172.28.9.34\share drive\Artefacts_T-Fiber TNOC Tracker\GIS\T149"/>
    <m/>
    <n v="1"/>
    <s v="Completed &amp; Approved"/>
    <x v="1"/>
  </r>
  <r>
    <n v="149"/>
    <s v="T150"/>
    <x v="0"/>
    <s v="NA"/>
    <m/>
    <m/>
    <m/>
    <s v="GIS"/>
    <s v="Mobile Applications"/>
    <s v="Red line, Red Point Feature deployment in Mobile application "/>
    <m/>
    <s v=" "/>
    <s v="Colosed"/>
    <m/>
    <n v="1"/>
    <s v=" "/>
    <m/>
    <m/>
    <m/>
    <m/>
    <s v="Kaushalendra Kumar"/>
    <m/>
    <m/>
    <s v="COMPLETED &amp; APPROVED"/>
    <s v="Approval Email received from NOC Director &amp; TPA"/>
    <d v="2025-06-02T00:00:00"/>
    <s v="\\172.28.9.34\share drive\Artefacts_T-Fiber TNOC Tracker\GIS\T150"/>
    <m/>
    <m/>
    <m/>
    <m/>
    <m/>
    <m/>
    <s v="472GIS"/>
    <s v="Applications/Tools"/>
    <s v="CLOSED"/>
    <m/>
    <m/>
    <m/>
    <d v="2025-06-02T00:00:00"/>
    <s v="\\172.28.9.34\share drive\Artefacts_T-Fiber TNOC Tracker\GIS\T150"/>
    <m/>
    <n v="1"/>
    <s v="Completed &amp; Approved"/>
    <x v="1"/>
  </r>
  <r>
    <n v="150"/>
    <s v="T151"/>
    <x v="0"/>
    <s v="NA"/>
    <m/>
    <m/>
    <m/>
    <s v="GIS"/>
    <s v="Mobile Applications"/>
    <s v="JOB creation testing in GIS tool from GIS Mobile app "/>
    <m/>
    <s v=" "/>
    <s v="Colosed"/>
    <m/>
    <n v="1"/>
    <s v=" "/>
    <m/>
    <m/>
    <m/>
    <m/>
    <s v="Kaushalendra Kumar"/>
    <m/>
    <m/>
    <s v="COMPLETED &amp; APPROVED"/>
    <s v="Approval Email received from NOC Director &amp; TPA"/>
    <d v="2025-06-02T00:00:00"/>
    <s v="\\172.28.9.34\share drive\Artefacts_T-Fiber TNOC Tracker\GIS\T151"/>
    <m/>
    <m/>
    <m/>
    <m/>
    <m/>
    <m/>
    <s v="472GIS"/>
    <s v="Applications/Tools"/>
    <s v="CLOSED"/>
    <m/>
    <m/>
    <m/>
    <d v="2025-06-02T00:00:00"/>
    <s v="\\172.28.9.34\share drive\Artefacts_T-Fiber TNOC Tracker\GIS\T151"/>
    <m/>
    <n v="1"/>
    <s v="Completed &amp; Approved"/>
    <x v="1"/>
  </r>
  <r>
    <n v="151"/>
    <s v="T152"/>
    <x v="0"/>
    <s v="NA"/>
    <m/>
    <m/>
    <m/>
    <s v="GIS"/>
    <s v="Design &amp; Documentation"/>
    <s v="Feasible Points closure of workshop"/>
    <m/>
    <s v=" "/>
    <s v="Colosed"/>
    <m/>
    <n v="1"/>
    <s v=" "/>
    <m/>
    <m/>
    <m/>
    <m/>
    <s v="Kaushalendra Kumar"/>
    <m/>
    <m/>
    <s v="COMPLETED &amp; APPROVED"/>
    <s v="Approval Email received from NOC Director &amp; TPA"/>
    <d v="2025-06-02T00:00:00"/>
    <s v="\\172.28.9.34\share drive\Artefacts_T-Fiber TNOC Tracker\GIS\T152"/>
    <m/>
    <m/>
    <m/>
    <m/>
    <m/>
    <m/>
    <s v="472GIS"/>
    <s v="Applications/Tools"/>
    <s v="CLOSED"/>
    <m/>
    <m/>
    <m/>
    <d v="2025-06-02T00:00:00"/>
    <s v="\\172.28.9.34\share drive\Artefacts_T-Fiber TNOC Tracker\GIS\T152"/>
    <m/>
    <n v="1"/>
    <s v="Completed &amp; Approved"/>
    <x v="1"/>
  </r>
  <r>
    <n v="152"/>
    <s v="T153"/>
    <x v="0"/>
    <s v="NA"/>
    <m/>
    <m/>
    <m/>
    <s v="GIS"/>
    <s v="Resources"/>
    <s v="Resources onboarding, Licences arrangement, Workstation plan "/>
    <m/>
    <s v=" "/>
    <s v="Open"/>
    <m/>
    <s v=" "/>
    <s v=" "/>
    <m/>
    <s v="Resource &amp; PCs has been deployed in NOC GIS room. for Licesnes dependecy on T FIber. "/>
    <m/>
    <m/>
    <s v="Kaushalendra Kumar"/>
    <m/>
    <m/>
    <s v="COMPLETED &amp; APPROVED"/>
    <s v=" "/>
    <s v=" "/>
    <s v="Resources and workstations have already been deployed in the NOC GIS Room. Decisions regarding additional licenses need to be made by L&amp;T and TFIBER"/>
    <m/>
    <m/>
    <m/>
    <m/>
    <m/>
    <m/>
    <s v="472GIS"/>
    <s v="Applications/Tools"/>
    <s v="CLOSED"/>
    <m/>
    <m/>
    <m/>
    <s v="After Jun-25"/>
    <s v="Artefacts not Required"/>
    <m/>
    <n v="1"/>
    <s v="Completed &amp; Approved"/>
    <x v="3"/>
  </r>
  <r>
    <n v="153"/>
    <s v="T154"/>
    <x v="0"/>
    <s v="NA"/>
    <m/>
    <m/>
    <m/>
    <s v="GIS"/>
    <s v="Data gathering"/>
    <s v="T-NOC Creation in GIS Tool with connectivity "/>
    <m/>
    <s v=" "/>
    <s v="Colosed"/>
    <m/>
    <n v="1"/>
    <s v=" "/>
    <m/>
    <m/>
    <m/>
    <m/>
    <s v="Kaushalendra Kumar"/>
    <m/>
    <m/>
    <s v="COMPLETED &amp; APPROVED"/>
    <s v="Approval Email received from NOC Director &amp; TPA"/>
    <d v="2025-06-02T00:00:00"/>
    <s v="\\172.28.9.34\share drive\Artefacts_T-Fiber TNOC Tracker\GIS\T154"/>
    <m/>
    <m/>
    <m/>
    <m/>
    <m/>
    <m/>
    <s v="472GIS"/>
    <s v="Applications/Tools"/>
    <s v="CLOSED"/>
    <m/>
    <m/>
    <m/>
    <d v="2025-06-02T00:00:00"/>
    <s v="\\172.28.9.34\share drive\Artefacts_T-Fiber TNOC Tracker\GIS\T154"/>
    <m/>
    <n v="1"/>
    <s v="Completed &amp; Approved"/>
    <x v="1"/>
  </r>
  <r>
    <n v="154"/>
    <s v="T155"/>
    <x v="0"/>
    <s v="NA"/>
    <m/>
    <m/>
    <m/>
    <s v="GIS"/>
    <s v="Design &amp; Documentation"/>
    <s v="SOP Creation "/>
    <m/>
    <s v=" "/>
    <s v="Colosed"/>
    <m/>
    <n v="1"/>
    <s v=" "/>
    <m/>
    <m/>
    <m/>
    <m/>
    <s v="Kaushalendra Kumar"/>
    <m/>
    <m/>
    <s v="COMPLETED &amp; APPROVED"/>
    <s v="Approval Email received from NOC Director &amp; TPA"/>
    <d v="2025-06-02T00:00:00"/>
    <s v="\\172.28.9.34\share drive\Artefacts_T-Fiber TNOC Tracker\GIS\T155"/>
    <m/>
    <m/>
    <m/>
    <m/>
    <m/>
    <m/>
    <s v="472GIS"/>
    <s v="Applications/Tools"/>
    <s v="CLOSED"/>
    <m/>
    <m/>
    <m/>
    <d v="2025-06-02T00:00:00"/>
    <s v="\\172.28.9.34\share drive\Artefacts_T-Fiber TNOC Tracker\GIS\T155"/>
    <m/>
    <n v="1"/>
    <s v="Completed &amp; Approved"/>
    <x v="1"/>
  </r>
  <r>
    <n v="155"/>
    <s v="T156"/>
    <x v="0"/>
    <s v="NA"/>
    <m/>
    <m/>
    <m/>
    <s v="GIS"/>
    <s v="MoM Action"/>
    <s v="MB kilometers vs UG and arial to path and over all route length to be added in webapplication"/>
    <m/>
    <s v=" "/>
    <s v="Colosed"/>
    <m/>
    <n v="1"/>
    <s v=" "/>
    <m/>
    <m/>
    <m/>
    <m/>
    <s v="Kaushalendra Kumar"/>
    <m/>
    <m/>
    <s v="COMPLETED &amp; APPROVED"/>
    <s v="Approval Email received from NOC Director &amp; TPA"/>
    <d v="2025-06-02T00:00:00"/>
    <s v="\\172.28.9.34\share drive\Artefacts_T-Fiber TNOC Tracker\GIS\T156"/>
    <m/>
    <m/>
    <m/>
    <m/>
    <m/>
    <m/>
    <s v="472GIS"/>
    <s v="Applications/Tools"/>
    <s v="CLOSED"/>
    <m/>
    <m/>
    <m/>
    <d v="2025-06-02T00:00:00"/>
    <s v="\\172.28.9.34\share drive\Artefacts_T-Fiber TNOC Tracker\GIS\T156"/>
    <m/>
    <n v="1"/>
    <s v="Completed &amp; Approved"/>
    <x v="1"/>
  </r>
  <r>
    <n v="156"/>
    <s v="T157"/>
    <x v="0"/>
    <s v="NA"/>
    <m/>
    <m/>
    <m/>
    <s v="GIS"/>
    <s v="MoM Action"/>
    <s v="3 Formats of Lat long (DMS, DMM &amp; Mtr) required in Hexagon tool "/>
    <m/>
    <s v=" "/>
    <s v="Colosed"/>
    <m/>
    <n v="1"/>
    <s v=" "/>
    <m/>
    <m/>
    <m/>
    <m/>
    <s v="Kaushalendra Kumar"/>
    <m/>
    <m/>
    <s v="COMPLETED &amp; APPROVED"/>
    <s v="Approval Email received from NOC Director &amp; TPA"/>
    <d v="2025-06-02T00:00:00"/>
    <s v="\\172.28.9.34\share drive\Artefacts_T-Fiber TNOC Tracker\GIS\T157"/>
    <m/>
    <m/>
    <m/>
    <m/>
    <m/>
    <m/>
    <s v="472GIS"/>
    <s v="Applications/Tools"/>
    <s v="CLOSED"/>
    <m/>
    <m/>
    <m/>
    <d v="2025-06-02T00:00:00"/>
    <s v="\\172.28.9.34\share drive\Artefacts_T-Fiber TNOC Tracker\GIS\T157"/>
    <m/>
    <n v="1"/>
    <s v="Completed &amp; Approved"/>
    <x v="1"/>
  </r>
  <r>
    <n v="157"/>
    <s v="T158"/>
    <x v="0"/>
    <s v="NA"/>
    <m/>
    <m/>
    <m/>
    <s v="GIS"/>
    <s v="MoM Action"/>
    <s v="GIS LLD submitted to T-Fiber on 02.03.2025, to be discussed with T-Fiber"/>
    <m/>
    <s v=" "/>
    <s v="Open"/>
    <m/>
    <s v=" "/>
    <s v=" "/>
    <m/>
    <s v="Resubmission done after discussion. Date-19.03.25. queries on LLD with mail dated 25.03.25"/>
    <m/>
    <m/>
    <s v="Kaushalendra Kumar"/>
    <m/>
    <m/>
    <s v="COMPLETED &amp; APPROVED"/>
    <s v=" "/>
    <s v=" "/>
    <s v="\\172.28.9.34\share drive\Artefacts_T-Fiber TNOC Tracker\GIS\T158"/>
    <m/>
    <m/>
    <m/>
    <m/>
    <m/>
    <m/>
    <s v="472GIS"/>
    <s v="Applications/Tools"/>
    <s v="CLOSED"/>
    <m/>
    <m/>
    <m/>
    <s v="After Jun-25"/>
    <s v="\\172.28.9.34\share drive\Artefacts_T-Fiber TNOC Tracker\GIS\T158"/>
    <m/>
    <n v="1"/>
    <s v="Completed &amp; Approved"/>
    <x v="3"/>
  </r>
  <r>
    <n v="158"/>
    <s v="T159"/>
    <x v="0"/>
    <s v="NA"/>
    <m/>
    <m/>
    <m/>
    <s v="GIS"/>
    <s v="Integration"/>
    <s v="Physical Device sync-up with OSS System "/>
    <m/>
    <s v=" "/>
    <s v="Open"/>
    <m/>
    <s v=" "/>
    <s v=" "/>
    <m/>
    <s v="Integration with OSS Is WIP "/>
    <m/>
    <m/>
    <s v="Kaushalendra Kumar"/>
    <m/>
    <s v="Open"/>
    <s v="WIP"/>
    <s v=" "/>
    <s v=" "/>
    <s v="\\172.28.9.34\share drive\Artefacts_T-Fiber TNOC Tracker\GIS\T159"/>
    <m/>
    <m/>
    <m/>
    <m/>
    <m/>
    <m/>
    <s v="472GIS"/>
    <s v="Applications/Tools"/>
    <s v="OPEN"/>
    <m/>
    <m/>
    <m/>
    <m/>
    <s v="\\172.28.9.34\share drive\Artefacts_T-Fiber TNOC Tracker\GIS\T159"/>
    <d v="2025-10-20T00:00:00"/>
    <n v="1"/>
    <s v="Open"/>
    <x v="0"/>
  </r>
  <r>
    <n v="159"/>
    <s v="T160"/>
    <x v="0"/>
    <s v="NA"/>
    <m/>
    <m/>
    <m/>
    <s v="GIS"/>
    <s v="Integration"/>
    <s v="Common Span Path "/>
    <m/>
    <s v=" "/>
    <s v="Open"/>
    <m/>
    <s v=" "/>
    <s v=" "/>
    <m/>
    <s v="Integration with OSS Is WIP "/>
    <m/>
    <m/>
    <s v="Kaushalendra Kumar"/>
    <m/>
    <s v="Open"/>
    <s v="WIP"/>
    <s v=" "/>
    <s v=" "/>
    <s v="Dependency On Physical Device Syn-up (Integration) &amp; alarm corelation  "/>
    <m/>
    <m/>
    <m/>
    <m/>
    <m/>
    <m/>
    <s v="472GIS"/>
    <s v="Applications/Tools"/>
    <s v="OPEN"/>
    <m/>
    <m/>
    <m/>
    <m/>
    <s v="Dependency On Physical Device Syn-up (Integration) &amp; alarm corelation  "/>
    <d v="2025-11-05T00:00:00"/>
    <n v="1"/>
    <s v="Open"/>
    <x v="0"/>
  </r>
  <r>
    <n v="160"/>
    <s v="T161"/>
    <x v="0"/>
    <s v="NA"/>
    <m/>
    <m/>
    <m/>
    <s v="GIS"/>
    <s v="Integration"/>
    <s v="Auto feasibility "/>
    <m/>
    <s v=" "/>
    <s v="Open"/>
    <m/>
    <s v=" "/>
    <s v=" "/>
    <m/>
    <s v="BSS(knot) has demonstrated the Auto Feasibility feature for single location business cases._x000a_If, Customer is expecting Bulk feasibility capabilities, which is not a feature of GIS, required external tool."/>
    <m/>
    <m/>
    <s v="Kaushalendra Kumar"/>
    <m/>
    <m/>
    <s v="CLOSURE REVIEW PENDING "/>
    <s v=" "/>
    <s v=" "/>
    <s v="Multiple demonstrations were provided to showcase auto-feasibility during the GIBB demo"/>
    <m/>
    <m/>
    <m/>
    <m/>
    <m/>
    <m/>
    <s v="472GIS"/>
    <s v="Applications/Tools"/>
    <s v="OPEN"/>
    <m/>
    <m/>
    <m/>
    <m/>
    <s v="Multiple demonstrations were provided to showcase auto-feasibility during the GIBB demo"/>
    <m/>
    <n v="1"/>
    <s v="Completed but Verification undrer Process"/>
    <x v="2"/>
  </r>
  <r>
    <n v="161"/>
    <s v="T162"/>
    <x v="0"/>
    <s v="NA"/>
    <m/>
    <m/>
    <m/>
    <s v="GPON"/>
    <s v="Tejas-Design &amp; Documentation"/>
    <s v="Customer Requirement Document"/>
    <m/>
    <s v=" "/>
    <s v="Colosed"/>
    <m/>
    <s v=" "/>
    <s v=" "/>
    <m/>
    <m/>
    <m/>
    <m/>
    <s v="Sayyad Pasha"/>
    <m/>
    <m/>
    <s v="COMPLETED &amp; APPROVED"/>
    <s v="AD-UT-Tfiber"/>
    <d v="2025-04-30T00:00:00"/>
    <s v="\\172.28.9.34\Artefacts_T-Fiber TNOC Tracker\GPON\T162"/>
    <m/>
    <m/>
    <m/>
    <m/>
    <m/>
    <m/>
    <s v="472GPON"/>
    <s v="GPON"/>
    <s v="CLOSED"/>
    <m/>
    <m/>
    <m/>
    <d v="2025-04-30T00:00:00"/>
    <s v="\\172.28.9.34\Artefacts_T-Fiber TNOC Tracker\GPON\T162"/>
    <m/>
    <n v="1"/>
    <s v="Completed &amp; Approved"/>
    <x v="1"/>
  </r>
  <r>
    <n v="162"/>
    <s v="T163"/>
    <x v="0"/>
    <s v="NA"/>
    <m/>
    <m/>
    <m/>
    <s v="GPON"/>
    <s v="Tejas-Design &amp; Documentation"/>
    <s v="HLD "/>
    <m/>
    <s v=" "/>
    <s v="Colosed"/>
    <m/>
    <s v=" "/>
    <s v=" "/>
    <m/>
    <m/>
    <m/>
    <m/>
    <s v="Sayyad Pasha"/>
    <m/>
    <m/>
    <s v="COMPLETED &amp; APPROVED"/>
    <s v="AD-UT-Tfiber"/>
    <d v="2025-04-30T00:00:00"/>
    <s v="\\172.28.9.34\Artefacts_T-Fiber TNOC Tracker\GPON\T163_x000a_Please refer Section-3 in E2E Network HLD"/>
    <m/>
    <m/>
    <m/>
    <m/>
    <m/>
    <m/>
    <s v="472GPON"/>
    <s v="GPON"/>
    <s v="CLOSED"/>
    <m/>
    <m/>
    <m/>
    <d v="2025-04-30T00:00:00"/>
    <s v="\\172.28.9.34\Artefacts_T-Fiber TNOC Tracker\GPON\T163_x000a_Please refer Section-3 in E2E Network HLD"/>
    <m/>
    <n v="1"/>
    <s v="Completed &amp; Approved"/>
    <x v="1"/>
  </r>
  <r>
    <n v="163"/>
    <s v="T164"/>
    <x v="0"/>
    <s v="NA"/>
    <m/>
    <m/>
    <m/>
    <s v="GPON"/>
    <s v="Nokkia-Design &amp; Documentation"/>
    <s v="LLD for 152 Mandals"/>
    <m/>
    <s v=" "/>
    <s v="Colosed"/>
    <m/>
    <s v=" "/>
    <s v=" "/>
    <m/>
    <m/>
    <m/>
    <m/>
    <s v="Sayyad Pasha"/>
    <m/>
    <m/>
    <s v="COMPLETED &amp; APPROVED"/>
    <s v="AD-UT-Tfiber"/>
    <d v="2025-04-30T00:00:00"/>
    <s v="\\172.28.9.34\Artefacts_T-Fiber TNOC Tracker\GPON\T164"/>
    <m/>
    <m/>
    <m/>
    <m/>
    <m/>
    <m/>
    <s v="472GPON"/>
    <s v="GPON"/>
    <s v="CLOSED"/>
    <m/>
    <m/>
    <m/>
    <d v="2025-04-30T00:00:00"/>
    <s v="\\172.28.9.34\Artefacts_T-Fiber TNOC Tracker\GPON\T164"/>
    <m/>
    <n v="1"/>
    <s v="Completed &amp; Approved"/>
    <x v="1"/>
  </r>
  <r>
    <n v="164"/>
    <s v="T165"/>
    <x v="0"/>
    <s v="NA"/>
    <m/>
    <m/>
    <m/>
    <s v="GPON"/>
    <s v="Tejas"/>
    <s v="Latest EMS Integration with OSS (Hold due to CR)"/>
    <m/>
    <s v=" "/>
    <s v="Colosed"/>
    <m/>
    <s v=" "/>
    <s v=" "/>
    <m/>
    <m/>
    <m/>
    <m/>
    <s v="Sayyad Pasha"/>
    <m/>
    <m/>
    <s v="COMPLETED &amp; APPROVED"/>
    <s v="AD-UT-Tfiber"/>
    <d v="2025-04-30T00:00:00"/>
    <s v="\\172.28.9.34\Artefacts_T-Fiber TNOC Tracker\GPON\T165"/>
    <m/>
    <m/>
    <m/>
    <m/>
    <m/>
    <m/>
    <s v="472GPON"/>
    <s v="GPON"/>
    <s v="CLOSED"/>
    <m/>
    <m/>
    <m/>
    <d v="2025-04-30T00:00:00"/>
    <s v="\\172.28.9.34\Artefacts_T-Fiber TNOC Tracker\GPON\T165"/>
    <m/>
    <n v="1"/>
    <s v="Completed &amp; Approved"/>
    <x v="1"/>
  </r>
  <r>
    <n v="165"/>
    <s v="T166"/>
    <x v="0"/>
    <s v="NA"/>
    <m/>
    <m/>
    <m/>
    <s v="GPON"/>
    <s v="Tejas"/>
    <s v="* Testing done for new build in T-Fiber test lab ._x000a_* Plan event for OLTs new SW upgradation in production environment. "/>
    <m/>
    <s v=" "/>
    <s v="Open"/>
    <m/>
    <s v="Tejas OEM"/>
    <s v="OLT"/>
    <m/>
    <s v="13-Oct-25: GPON SME has to provide the breakup for all Pending OLT upgradation activities, need to send a mail to concern packages with respective pending OLT upgradation._x000a_20-Sep-25: All the reachable OLT to EMS are upgraded successfully. And Not reachbale OLTs need to be upgraded, There is a dependecny on All 3 Packages field teams to make reachability to EMS. GPON SME need to submit detailed report on Scope vs upgraded and Pending devices breakup(Package wise)."/>
    <s v="All Packages"/>
    <s v=" Srinivas Kodali(PKG_A), Venu&amp; Mahesh(PKG B&amp;C)"/>
    <s v="Sayyad Pasha"/>
    <m/>
    <s v="Open"/>
    <s v="DEPENDENCY(Client/Ext.)"/>
    <s v=" "/>
    <s v=" "/>
    <s v=" "/>
    <m/>
    <m/>
    <m/>
    <m/>
    <m/>
    <m/>
    <s v="472GPON"/>
    <s v="GPON"/>
    <s v="OPEN"/>
    <m/>
    <m/>
    <m/>
    <m/>
    <m/>
    <m/>
    <n v="1"/>
    <s v="Open"/>
    <x v="0"/>
  </r>
  <r>
    <n v="166"/>
    <s v="T167"/>
    <x v="0"/>
    <s v="NA"/>
    <m/>
    <m/>
    <m/>
    <s v="GPON"/>
    <s v="Tejas"/>
    <s v="TACACS Feature"/>
    <m/>
    <s v=" "/>
    <s v="Colosed"/>
    <m/>
    <s v=" "/>
    <s v=" "/>
    <m/>
    <m/>
    <m/>
    <m/>
    <s v="Sayyad Pasha"/>
    <m/>
    <m/>
    <s v="COMPLETED &amp; APPROVED"/>
    <s v="AD-UT-Tfiber"/>
    <d v="2025-04-30T00:00:00"/>
    <s v="\\172.28.9.34\Artefacts_T-Fiber TNOC Tracker\GPON\T167"/>
    <m/>
    <m/>
    <m/>
    <m/>
    <m/>
    <m/>
    <s v="472GPON"/>
    <s v="GPON"/>
    <s v="CLOSED"/>
    <m/>
    <m/>
    <m/>
    <d v="2025-04-30T00:00:00"/>
    <s v="\\172.28.9.34\Artefacts_T-Fiber TNOC Tracker\GPON\T372"/>
    <m/>
    <n v="1"/>
    <s v="Completed &amp; Approved"/>
    <x v="1"/>
  </r>
  <r>
    <n v="167"/>
    <s v="T168"/>
    <x v="0"/>
    <s v="NA"/>
    <m/>
    <m/>
    <m/>
    <s v="GPON"/>
    <s v="Tejas"/>
    <s v="Authentication &amp; Authorization with RAIDUS"/>
    <m/>
    <s v=" "/>
    <s v="Colosed"/>
    <m/>
    <s v=" "/>
    <s v=" "/>
    <m/>
    <m/>
    <m/>
    <m/>
    <s v="Sayyad Pasha"/>
    <m/>
    <m/>
    <s v="COMPLETED &amp; APPROVED"/>
    <s v="AD-UT-Tfiber"/>
    <d v="2025-04-30T00:00:00"/>
    <s v="\\172.28.9.34\Artefacts_T-Fiber TNOC Tracker\GPON\T168"/>
    <m/>
    <m/>
    <m/>
    <m/>
    <m/>
    <m/>
    <s v="472GPON"/>
    <s v="GPON"/>
    <s v="CLOSED"/>
    <m/>
    <m/>
    <m/>
    <d v="2025-04-30T00:00:00"/>
    <s v="\\172.28.9.34\Artefacts_T-Fiber TNOC Tracker\GPON\T168"/>
    <m/>
    <n v="1"/>
    <s v="Completed &amp; Approved"/>
    <x v="1"/>
  </r>
  <r>
    <n v="168"/>
    <s v="T169"/>
    <x v="0"/>
    <s v="NA"/>
    <m/>
    <m/>
    <m/>
    <s v="GPON"/>
    <s v="Tejas"/>
    <s v="EMS authentication &amp; Authorization with Alepo"/>
    <m/>
    <s v=" "/>
    <s v="Colosed"/>
    <m/>
    <s v=" "/>
    <s v=" "/>
    <m/>
    <m/>
    <m/>
    <m/>
    <s v="Sayyad Pasha"/>
    <m/>
    <m/>
    <s v="COMPLETED &amp; APPROVED"/>
    <s v="AD-UT-Tfiber"/>
    <d v="2025-04-30T00:00:00"/>
    <s v="\\172.28.9.34\Artefacts_T-Fiber TNOC Tracker\GPON\T169"/>
    <m/>
    <m/>
    <m/>
    <m/>
    <m/>
    <m/>
    <s v="472GPON"/>
    <s v="GPON"/>
    <s v="CLOSED"/>
    <m/>
    <m/>
    <m/>
    <d v="2025-04-30T00:00:00"/>
    <s v="\\172.28.9.34\Artefacts_T-Fiber TNOC Tracker\GPON\T169"/>
    <m/>
    <n v="1"/>
    <s v="Completed &amp; Approved"/>
    <x v="1"/>
  </r>
  <r>
    <n v="169"/>
    <s v="T170"/>
    <x v="0"/>
    <s v="NA"/>
    <m/>
    <m/>
    <m/>
    <s v="GPON"/>
    <s v="Nokia"/>
    <s v="Accounting Feature with New build &amp; Logs filteration"/>
    <m/>
    <s v=" "/>
    <s v="Colosed"/>
    <m/>
    <s v=" "/>
    <s v=" "/>
    <m/>
    <m/>
    <m/>
    <m/>
    <s v="Sayyad Pasha"/>
    <m/>
    <m/>
    <s v="COMPLETED &amp; APPROVED"/>
    <s v="AD-UT-Tfiber"/>
    <d v="2025-04-30T00:00:00"/>
    <s v="\\172.28.9.34\Artefacts_T-Fiber TNOC Tracker\GPON\T170"/>
    <m/>
    <m/>
    <m/>
    <m/>
    <m/>
    <m/>
    <s v="472GPON"/>
    <s v="GPON"/>
    <s v="CLOSED"/>
    <m/>
    <m/>
    <m/>
    <d v="2025-04-30T00:00:00"/>
    <s v="\\172.28.9.34\Artefacts_T-Fiber TNOC Tracker\GPON\T170"/>
    <m/>
    <n v="1"/>
    <s v="Completed &amp; Approved"/>
    <x v="1"/>
  </r>
  <r>
    <n v="170"/>
    <s v="T171"/>
    <x v="0"/>
    <s v="NA"/>
    <m/>
    <m/>
    <m/>
    <s v="GPON"/>
    <s v="Tejas"/>
    <s v="Accounting Feature with New build &amp; Logs filteration"/>
    <m/>
    <s v=" "/>
    <s v="Colosed"/>
    <m/>
    <s v=" "/>
    <s v=" "/>
    <m/>
    <m/>
    <m/>
    <m/>
    <s v="Sayyad Pasha"/>
    <m/>
    <m/>
    <s v="COMPLETED &amp; APPROVED"/>
    <s v="AD-UT-Tfiber"/>
    <d v="2025-04-30T00:00:00"/>
    <s v="\\172.28.9.34\Artefacts_T-Fiber TNOC Tracker\GPON\T171"/>
    <m/>
    <m/>
    <m/>
    <m/>
    <m/>
    <m/>
    <s v="472GPON"/>
    <s v="GPON"/>
    <s v="CLOSED"/>
    <m/>
    <m/>
    <m/>
    <d v="2025-04-30T00:00:00"/>
    <s v="\\172.28.9.34\Artefacts_T-Fiber TNOC Tracker\GPON\T170"/>
    <m/>
    <n v="1"/>
    <s v="Completed &amp; Approved"/>
    <x v="1"/>
  </r>
  <r>
    <n v="171"/>
    <s v="T172"/>
    <x v="0"/>
    <s v="NA"/>
    <m/>
    <m/>
    <m/>
    <s v="GPON"/>
    <s v="Tejas"/>
    <s v="Tejas EMS ATP"/>
    <m/>
    <s v=" "/>
    <s v="Colosed"/>
    <m/>
    <s v=" "/>
    <s v=" "/>
    <m/>
    <m/>
    <m/>
    <m/>
    <s v="Sayyad Pasha"/>
    <m/>
    <m/>
    <s v="COMPLETED &amp; APPROVED"/>
    <s v="AD-UT-Tfiber"/>
    <d v="2025-04-30T00:00:00"/>
    <s v="\\172.28.9.34\Artefacts_T-Fiber TNOC Tracker\GPON\T172"/>
    <m/>
    <m/>
    <m/>
    <m/>
    <m/>
    <m/>
    <s v="472GPON"/>
    <s v="GPON"/>
    <s v="CLOSED"/>
    <m/>
    <m/>
    <m/>
    <d v="2025-04-30T00:00:00"/>
    <s v="\\172.28.9.34\Artefacts_T-Fiber TNOC Tracker\GPON\T172"/>
    <m/>
    <n v="1"/>
    <s v="Completed &amp; Approved"/>
    <x v="1"/>
  </r>
  <r>
    <n v="172"/>
    <s v="T173"/>
    <x v="0"/>
    <s v="NA"/>
    <m/>
    <m/>
    <m/>
    <s v="GPON"/>
    <s v="Tejas"/>
    <s v="DC-DR Switchover Activity"/>
    <m/>
    <s v=" "/>
    <s v="Colosed"/>
    <m/>
    <s v=" "/>
    <s v=" "/>
    <m/>
    <m/>
    <m/>
    <m/>
    <s v="Sayyad Pasha"/>
    <m/>
    <m/>
    <s v="COMPLETED &amp; APPROVED"/>
    <s v="AD-UT-Tfiber"/>
    <d v="2025-04-30T00:00:00"/>
    <s v="\\172.28.9.34\Artefacts_T-Fiber TNOC Tracker\GPON\T173"/>
    <m/>
    <m/>
    <m/>
    <m/>
    <m/>
    <m/>
    <s v="472GPON"/>
    <s v="GPON"/>
    <s v="CLOSED"/>
    <m/>
    <m/>
    <m/>
    <d v="2025-04-30T00:00:00"/>
    <s v="\\172.28.9.34\Artefacts_T-Fiber TNOC Tracker\GPON\T173"/>
    <m/>
    <n v="1"/>
    <s v="Completed &amp; Approved"/>
    <x v="1"/>
  </r>
  <r>
    <n v="173"/>
    <s v="T174"/>
    <x v="0"/>
    <s v="NA"/>
    <m/>
    <m/>
    <m/>
    <s v="GPON"/>
    <s v="Tejas"/>
    <s v="NBI API availability for BW query_x000a_Dependent on new OLT build, which supposed to released on 31- March23."/>
    <m/>
    <s v=" "/>
    <s v="Colosed"/>
    <m/>
    <s v=" "/>
    <s v=" "/>
    <m/>
    <m/>
    <m/>
    <m/>
    <s v="Sayyad Pasha"/>
    <m/>
    <m/>
    <s v="COMPLETED &amp; APPROVED"/>
    <s v="AD-UT-Tfiber"/>
    <d v="2025-04-30T00:00:00"/>
    <s v="\\172.28.9.34\Artefacts_T-Fiber TNOC Tracker\GPON\T174"/>
    <m/>
    <m/>
    <m/>
    <m/>
    <m/>
    <m/>
    <s v="472GPON"/>
    <s v="GPON"/>
    <s v="CLOSED"/>
    <m/>
    <m/>
    <m/>
    <d v="2025-04-30T00:00:00"/>
    <s v="\\172.28.9.34\Artefacts_T-Fiber TNOC Tracker\GPON\T174"/>
    <m/>
    <n v="1"/>
    <s v="Completed &amp; Approved"/>
    <x v="1"/>
  </r>
  <r>
    <n v="174"/>
    <s v="T175"/>
    <x v="0"/>
    <s v="NA"/>
    <m/>
    <m/>
    <m/>
    <s v="GPON"/>
    <s v="Nokia"/>
    <s v="CR for Nokia API integration to close BW query and PMS related issues "/>
    <m/>
    <s v=" "/>
    <s v="Open"/>
    <m/>
    <s v="Nokia OEM"/>
    <s v="AMS"/>
    <m/>
    <s v="Having dependency on Service Inventory and NSO"/>
    <s v="NSO"/>
    <s v="Jayanth"/>
    <s v="Sayyad Pasha"/>
    <m/>
    <s v="Open"/>
    <s v="DEPENDENCY(Client/Ext.)"/>
    <s v=" "/>
    <s v=" "/>
    <s v=" "/>
    <m/>
    <m/>
    <m/>
    <m/>
    <m/>
    <m/>
    <s v="472GPON"/>
    <s v="GPON"/>
    <s v="OPEN"/>
    <m/>
    <m/>
    <m/>
    <m/>
    <m/>
    <m/>
    <n v="1"/>
    <s v="Open"/>
    <x v="0"/>
  </r>
  <r>
    <n v="175"/>
    <s v="T176"/>
    <x v="0"/>
    <s v="NA"/>
    <m/>
    <m/>
    <m/>
    <s v="GPON"/>
    <s v="Nokia"/>
    <s v="OLT devices status in OSS is not as per AMS."/>
    <m/>
    <s v=" "/>
    <s v="Colosed"/>
    <m/>
    <s v=" "/>
    <s v=" "/>
    <m/>
    <m/>
    <m/>
    <m/>
    <s v="Sayyad Pasha"/>
    <m/>
    <m/>
    <s v="COMPLETED &amp; APPROVED"/>
    <s v="AD-UT-Tfiber"/>
    <d v="2025-04-30T00:00:00"/>
    <s v="\\172.28.9.34\Artefacts_T-Fiber TNOC Tracker\GPON\T176"/>
    <m/>
    <m/>
    <m/>
    <m/>
    <m/>
    <m/>
    <s v="472GPON"/>
    <s v="GPON"/>
    <s v="CLOSED"/>
    <m/>
    <m/>
    <m/>
    <d v="2025-04-30T00:00:00"/>
    <s v="\\172.28.9.34\Artefacts_T-Fiber TNOC Tracker\GPON\T176"/>
    <m/>
    <n v="1"/>
    <s v="Completed &amp; Approved"/>
    <x v="1"/>
  </r>
  <r>
    <n v="176"/>
    <s v="T177"/>
    <x v="0"/>
    <s v="NA"/>
    <m/>
    <m/>
    <m/>
    <s v="GPON"/>
    <s v="Nokia"/>
    <s v="ONT devices have been recovered and validated as per AMS count."/>
    <m/>
    <s v=" "/>
    <s v="Colosed"/>
    <m/>
    <s v=" "/>
    <s v=" "/>
    <m/>
    <m/>
    <m/>
    <m/>
    <s v="Sayyad Pasha"/>
    <m/>
    <m/>
    <s v="COMPLETED &amp; APPROVED"/>
    <s v="AD-UT-Tfiber"/>
    <d v="2025-04-30T00:00:00"/>
    <s v="\\172.28.9.34\Artefacts_T-Fiber TNOC Tracker\GPON\T177"/>
    <m/>
    <m/>
    <m/>
    <m/>
    <m/>
    <m/>
    <s v="472GPON"/>
    <s v="GPON"/>
    <s v="CLOSED"/>
    <m/>
    <m/>
    <m/>
    <d v="2025-04-30T00:00:00"/>
    <s v="\\172.28.9.34\Artefacts_T-Fiber TNOC Tracker\GPON\T177"/>
    <m/>
    <n v="1"/>
    <s v="Completed &amp; Approved"/>
    <x v="1"/>
  </r>
  <r>
    <n v="177"/>
    <s v="T178"/>
    <x v="0"/>
    <s v="NA"/>
    <m/>
    <m/>
    <m/>
    <s v="GPON"/>
    <s v="Nokia"/>
    <s v="Authentication and authorization have been tested with Nokia devices except CB OLT."/>
    <m/>
    <s v=" "/>
    <s v="Colosed"/>
    <m/>
    <s v=" "/>
    <s v=" "/>
    <m/>
    <m/>
    <m/>
    <m/>
    <s v="Sayyad Pasha"/>
    <m/>
    <m/>
    <s v="COMPLETED &amp; APPROVED"/>
    <s v="AD-UT-Tfiber"/>
    <d v="2025-04-30T00:00:00"/>
    <s v="\\172.28.9.34\Artefacts_T-Fiber TNOC Tracker\GPON\T178"/>
    <m/>
    <m/>
    <m/>
    <m/>
    <m/>
    <m/>
    <s v="472GPON"/>
    <s v="GPON"/>
    <s v="CLOSED"/>
    <m/>
    <m/>
    <m/>
    <d v="2025-04-30T00:00:00"/>
    <s v="\\172.28.9.34\Artefacts_T-Fiber TNOC Tracker\GPON\T178"/>
    <m/>
    <n v="1"/>
    <s v="Completed &amp; Approved"/>
    <x v="1"/>
  </r>
  <r>
    <n v="178"/>
    <s v="T179"/>
    <x v="0"/>
    <s v="NA"/>
    <m/>
    <m/>
    <m/>
    <s v="GPON"/>
    <s v="Nokia"/>
    <s v="Tejas ONT firmware upgradation not happing through Nokia OLT. Joint troubleshooting is required with Tejas and Nokia."/>
    <m/>
    <s v=" "/>
    <s v="Colosed"/>
    <m/>
    <s v=" "/>
    <s v=" "/>
    <m/>
    <m/>
    <m/>
    <m/>
    <s v="Sayyad Pasha"/>
    <m/>
    <m/>
    <s v="COMPLETED &amp; APPROVED"/>
    <s v="AD-UT-Tfiber"/>
    <d v="2025-04-30T00:00:00"/>
    <s v="\\172.28.9.34\Artefacts_T-Fiber TNOC Tracker\GPON\T179"/>
    <m/>
    <m/>
    <m/>
    <m/>
    <m/>
    <m/>
    <s v="472GPON"/>
    <s v="GPON"/>
    <s v="CLOSED"/>
    <m/>
    <m/>
    <m/>
    <d v="2025-04-30T00:00:00"/>
    <s v="\\172.28.9.34\Artefacts_T-Fiber TNOC Tracker\GPON\T179"/>
    <m/>
    <n v="1"/>
    <s v="Completed &amp; Approved"/>
    <x v="1"/>
  </r>
  <r>
    <n v="179"/>
    <s v="T180"/>
    <x v="0"/>
    <s v="NA"/>
    <m/>
    <m/>
    <m/>
    <s v="GPON"/>
    <s v="Nokia"/>
    <s v="Nokia ONT to support NAT, DHCP, both Router and Bridge mode"/>
    <m/>
    <s v=" "/>
    <s v="Open"/>
    <m/>
    <s v="Nokia OEM"/>
    <s v="ONT"/>
    <m/>
    <s v="Nokia has provided the SOP, which has been tested and is working as expected. However, Nokia ONTs connected to Tejas OLTs cannot be enabled directly through the Tejas OLT. As discussed with TFiber, we have prepared an SOP for the field team and are currently working on mapping the Nokia ONTs under Tejas OLTs to nearby Nokia OLTs"/>
    <m/>
    <m/>
    <s v="Sayyad Pasha"/>
    <m/>
    <m/>
    <s v="COMPLETED &amp; APPROVED"/>
    <s v=" "/>
    <s v=" "/>
    <s v=" "/>
    <m/>
    <m/>
    <m/>
    <m/>
    <m/>
    <m/>
    <s v="472GPON"/>
    <s v="GPON"/>
    <s v="CLOSED"/>
    <m/>
    <m/>
    <m/>
    <d v="2025-09-20T00:00:00"/>
    <s v="  \\172.28.9.34\Artefacts_T-Fiber TNOC Tracker\GPON\T180"/>
    <m/>
    <n v="1"/>
    <s v="Completed &amp; Approved"/>
    <x v="3"/>
  </r>
  <r>
    <n v="180"/>
    <s v="T181"/>
    <x v="0"/>
    <s v="NA"/>
    <m/>
    <m/>
    <m/>
    <s v="GPON"/>
    <s v="Nokia"/>
    <s v="Accounting logs are forwarded to Alepo server, same was reflecting in Alepo server but it was forwarding towards syslog server."/>
    <m/>
    <s v=" "/>
    <s v="Colosed"/>
    <m/>
    <s v=" "/>
    <s v=" "/>
    <m/>
    <m/>
    <m/>
    <m/>
    <s v="Sayyad Pasha"/>
    <m/>
    <m/>
    <s v="COMPLETED &amp; APPROVED"/>
    <s v="AD-UT-Tfiber"/>
    <d v="2025-04-30T00:00:00"/>
    <s v="\\172.28.9.34\Artefacts_T-Fiber TNOC Tracker\GPON\T181"/>
    <m/>
    <m/>
    <m/>
    <m/>
    <m/>
    <m/>
    <s v="472GPON"/>
    <s v="GPON"/>
    <s v="CLOSED"/>
    <m/>
    <m/>
    <m/>
    <d v="2025-04-30T00:00:00"/>
    <s v="\\172.28.9.34\Artefacts_T-Fiber TNOC Tracker\GPON\T181"/>
    <m/>
    <n v="1"/>
    <s v="Completed &amp; Approved"/>
    <x v="1"/>
  </r>
  <r>
    <n v="181"/>
    <s v="T182"/>
    <x v="0"/>
    <s v="NA"/>
    <m/>
    <m/>
    <m/>
    <s v="GPON"/>
    <s v="Nokia"/>
    <s v="Nokia EMS functional ATP to be closed with customer"/>
    <m/>
    <s v=" "/>
    <s v="Open"/>
    <m/>
    <s v="Nokia OEM"/>
    <s v="AMS"/>
    <m/>
    <s v="Working with OEM_x000a_20-Sep-25: ATP document submitted to TPA, And TPA Shared 12 observations related to RFP compliance.Same has been given to OEM for closure. Nokia team provided clarifications for 10 points and 2 points are WIP. GPON team has to share clarifications of 10 points to TPA and need to confirm timelines for remaining 2 points on 23-Sep-25."/>
    <s v="Nokia"/>
    <s v="Sivakasi"/>
    <s v="Sayyad Pasha"/>
    <m/>
    <s v="Open"/>
    <s v="DEPENDENCY(Client/Ext.)"/>
    <s v=" "/>
    <s v=" "/>
    <s v=" "/>
    <m/>
    <m/>
    <m/>
    <m/>
    <m/>
    <m/>
    <s v="472GPON"/>
    <s v="GPON"/>
    <s v="OPEN"/>
    <m/>
    <m/>
    <m/>
    <m/>
    <m/>
    <m/>
    <n v="1"/>
    <s v="Open"/>
    <x v="0"/>
  </r>
  <r>
    <n v="182"/>
    <s v="T183"/>
    <x v="0"/>
    <s v="NA"/>
    <m/>
    <m/>
    <m/>
    <s v="GPON"/>
    <s v="Nokia"/>
    <s v="DC-DR Switchover activity need to plan."/>
    <m/>
    <s v=" "/>
    <s v="Colosed"/>
    <m/>
    <s v=" "/>
    <s v=" "/>
    <m/>
    <m/>
    <m/>
    <m/>
    <s v="Sayyad Pasha"/>
    <m/>
    <m/>
    <s v="COMPLETED &amp; APPROVED"/>
    <s v="AD-UT-Tfiber"/>
    <d v="2025-04-30T00:00:00"/>
    <s v="\\172.28.9.34\Artefacts_T-Fiber TNOC Tracker\GPON\T183"/>
    <m/>
    <m/>
    <m/>
    <m/>
    <m/>
    <m/>
    <s v="472GPON"/>
    <s v="GPON"/>
    <s v="CLOSED"/>
    <m/>
    <m/>
    <m/>
    <d v="2025-04-30T00:00:00"/>
    <s v="\\172.28.9.34\Artefacts_T-Fiber TNOC Tracker\GPON\T183"/>
    <m/>
    <n v="1"/>
    <s v="Completed &amp; Approved"/>
    <x v="1"/>
  </r>
  <r>
    <n v="183"/>
    <s v="T184"/>
    <x v="0"/>
    <s v="NA"/>
    <m/>
    <m/>
    <m/>
    <s v="GPON"/>
    <s v="Nokia"/>
    <s v="Nokia OLTs reachability is pending for DR Servers."/>
    <m/>
    <s v=" "/>
    <s v="Colosed"/>
    <m/>
    <s v=" "/>
    <s v=" "/>
    <m/>
    <m/>
    <m/>
    <m/>
    <s v="Sayyad Pasha"/>
    <m/>
    <m/>
    <s v="COMPLETED &amp; APPROVED"/>
    <s v="AD-UT-Tfiber"/>
    <d v="2025-04-30T00:00:00"/>
    <s v="\\172.28.9.34\Artefacts_T-Fiber TNOC Tracker\GPON\T184"/>
    <m/>
    <m/>
    <m/>
    <m/>
    <m/>
    <m/>
    <s v="472GPON"/>
    <s v="GPON"/>
    <s v="CLOSED"/>
    <m/>
    <m/>
    <m/>
    <d v="2025-04-30T00:00:00"/>
    <s v="\\172.28.9.34\Artefacts_T-Fiber TNOC Tracker\GPON\T184"/>
    <m/>
    <n v="1"/>
    <s v="Completed &amp; Approved"/>
    <x v="1"/>
  </r>
  <r>
    <n v="184"/>
    <s v="T185"/>
    <x v="0"/>
    <s v="NA"/>
    <m/>
    <m/>
    <m/>
    <s v="IP/MPLS"/>
    <s v="Service Solution"/>
    <s v="HSI (High Speed Internet to Household)"/>
    <m/>
    <s v=" "/>
    <s v="Colosed"/>
    <m/>
    <s v=" "/>
    <s v=" "/>
    <m/>
    <m/>
    <m/>
    <m/>
    <s v="RS Rao"/>
    <m/>
    <m/>
    <s v="COMPLETED &amp; APPROVED"/>
    <s v="AD-UT-Tfiber"/>
    <d v="2025-05-05T00:00:00"/>
    <s v="\\172.28.9.34\Artefacts_T-Fiber TNOC Tracker\IPMPLS\House Hold HSI Services Design LLD V1.2 - T185.pdf"/>
    <m/>
    <m/>
    <m/>
    <m/>
    <m/>
    <m/>
    <s v="472IP/MPLS"/>
    <s v="IPMPLS"/>
    <s v="CLOSED"/>
    <m/>
    <m/>
    <m/>
    <d v="2025-05-05T00:00:00"/>
    <s v="\\172.28.9.34\Artefacts_T-Fiber TNOC Tracker\IPMPLS\House Hold HSI Services Design LLD V1.2 - T185.pdf"/>
    <m/>
    <n v="1"/>
    <s v="Completed &amp; Approved"/>
    <x v="1"/>
  </r>
  <r>
    <n v="185"/>
    <s v="T186"/>
    <x v="0"/>
    <s v="NA"/>
    <m/>
    <m/>
    <m/>
    <s v="IP/MPLS"/>
    <s v="Service Solution"/>
    <s v="IPTV to Household"/>
    <m/>
    <s v=" "/>
    <s v="Colosed"/>
    <m/>
    <s v=" "/>
    <s v=" "/>
    <m/>
    <m/>
    <m/>
    <m/>
    <s v="RS Rao"/>
    <m/>
    <m/>
    <s v="COMPLETED &amp; APPROVED"/>
    <s v="AD-UT-Tfiber"/>
    <d v="2025-05-05T00:00:00"/>
    <s v="\\172.28.9.34\Artefacts_T-Fiber TNOC Tracker\IPMPLS\House Hold IPTV Services Design LLD V1.2 - T186.pdf"/>
    <m/>
    <m/>
    <m/>
    <m/>
    <m/>
    <m/>
    <s v="472IP/MPLS"/>
    <s v="IPMPLS"/>
    <s v="CLOSED"/>
    <m/>
    <m/>
    <m/>
    <d v="2025-05-05T00:00:00"/>
    <s v="\\172.28.9.34\Artefacts_T-Fiber TNOC Tracker\IPMPLS\House Hold IPTV Services Design LLD V1.2 - T186.pdf"/>
    <m/>
    <n v="1"/>
    <s v="Completed &amp; Approved"/>
    <x v="1"/>
  </r>
  <r>
    <n v="186"/>
    <s v="T187"/>
    <x v="0"/>
    <s v="NA"/>
    <m/>
    <m/>
    <m/>
    <s v="IP/MPLS"/>
    <s v="Service Solution"/>
    <s v="VOIP to Household"/>
    <m/>
    <s v=" "/>
    <s v="Colosed"/>
    <m/>
    <s v=" "/>
    <s v=" "/>
    <m/>
    <m/>
    <m/>
    <m/>
    <s v="RS Rao"/>
    <m/>
    <m/>
    <s v="COMPLETED &amp; APPROVED"/>
    <s v="AD-UT-Tfiber"/>
    <d v="2025-05-05T00:00:00"/>
    <s v="\\172.28.9.34\Artefacts_T-Fiber TNOC Tracker\IPMPLS\House Hold VoIP Services Design LLD V1.2 - t187.pdf"/>
    <m/>
    <m/>
    <m/>
    <m/>
    <m/>
    <m/>
    <s v="472IP/MPLS"/>
    <s v="IPMPLS"/>
    <s v="CLOSED"/>
    <m/>
    <m/>
    <m/>
    <d v="2025-05-05T00:00:00"/>
    <s v="\\172.28.9.34\Artefacts_T-Fiber TNOC Tracker\IPMPLS\House Hold VoIP Services Design LLD V1.2 - t187.pdf"/>
    <m/>
    <n v="1"/>
    <s v="Completed &amp; Approved"/>
    <x v="1"/>
  </r>
  <r>
    <n v="187"/>
    <s v="T188"/>
    <x v="0"/>
    <s v="NA"/>
    <m/>
    <m/>
    <m/>
    <s v="IP/MPLS"/>
    <s v="Service Solution"/>
    <s v="Internet to GI (Govt. Institution)"/>
    <m/>
    <s v=" "/>
    <s v="Colosed"/>
    <m/>
    <s v=" "/>
    <s v=" "/>
    <m/>
    <m/>
    <m/>
    <m/>
    <s v="RS Rao"/>
    <m/>
    <m/>
    <s v="COMPLETED &amp; APPROVED"/>
    <s v="AD-UT-Tfiber"/>
    <d v="2025-05-05T00:00:00"/>
    <s v="\\172.28.9.34\Artefacts_T-Fiber TNOC Tracker\IPMPLS\T-FIBER T-Net for GI Broadband Service Design LLD V1.1 - T188.pdf"/>
    <m/>
    <m/>
    <m/>
    <m/>
    <m/>
    <m/>
    <s v="472IP/MPLS"/>
    <s v="IPMPLS"/>
    <s v="CLOSED"/>
    <m/>
    <m/>
    <m/>
    <d v="2025-05-05T00:00:00"/>
    <s v="\\172.28.9.34\Artefacts_T-Fiber TNOC Tracker\IPMPLS\T-FIBER T-Net for GI Broadband Service Design LLD V1.1 - T188.pdf"/>
    <m/>
    <n v="1"/>
    <s v="Completed &amp; Approved"/>
    <x v="1"/>
  </r>
  <r>
    <n v="188"/>
    <s v="T189"/>
    <x v="0"/>
    <s v="NA"/>
    <m/>
    <m/>
    <m/>
    <s v="IP/MPLS"/>
    <s v="Service Solution"/>
    <s v="CCTV Unicast"/>
    <m/>
    <s v=" "/>
    <s v="Colosed"/>
    <m/>
    <s v=" "/>
    <s v=" "/>
    <m/>
    <m/>
    <m/>
    <m/>
    <s v="RS Rao"/>
    <m/>
    <m/>
    <s v="COMPLETED &amp; APPROVED"/>
    <s v="AD-UT-Tfiber"/>
    <d v="2025-05-05T00:00:00"/>
    <s v="\\172.28.9.34\Artefacts_T-Fiber TNOC Tracker\IPMPLS\Centrailzed CCTV Surveillance Monitoring over T-Fiber Network-Solution Doucment_Initial Draft V1.0 - T189.pdf"/>
    <m/>
    <m/>
    <m/>
    <m/>
    <m/>
    <m/>
    <s v="472IP/MPLS"/>
    <s v="IPMPLS"/>
    <s v="CLOSED"/>
    <m/>
    <m/>
    <m/>
    <d v="2025-05-05T00:00:00"/>
    <s v="\\172.28.9.34\Artefacts_T-Fiber TNOC Tracker\IPMPLS\Centrailzed CCTV Surveillance Monitoring over T-Fiber Network-Solution Doucment_Initial Draft V1.0 - T189.pdf"/>
    <m/>
    <n v="1"/>
    <s v="Completed &amp; Approved"/>
    <x v="1"/>
  </r>
  <r>
    <n v="189"/>
    <s v="T190"/>
    <x v="0"/>
    <s v="NA"/>
    <m/>
    <m/>
    <m/>
    <s v="IP/MPLS"/>
    <s v="Service Solution"/>
    <s v="CCTV Multicast"/>
    <m/>
    <s v=" "/>
    <s v="Colosed"/>
    <m/>
    <s v=" "/>
    <s v=" "/>
    <m/>
    <m/>
    <m/>
    <m/>
    <s v="RS Rao"/>
    <m/>
    <m/>
    <s v="COMPLETED &amp; APPROVED"/>
    <s v="AD-UT-Tfiber"/>
    <d v="2025-05-05T00:00:00"/>
    <s v="\\172.28.9.34\Artefacts_T-Fiber TNOC Tracker\IPMPLS\CCTV Multicast Solution LLD V1.2 - T190.pdf"/>
    <m/>
    <m/>
    <m/>
    <m/>
    <m/>
    <m/>
    <s v="472IP/MPLS"/>
    <s v="IPMPLS"/>
    <s v="CLOSED"/>
    <m/>
    <m/>
    <m/>
    <d v="2025-05-05T00:00:00"/>
    <s v="\\172.28.9.34\Artefacts_T-Fiber TNOC Tracker\IPMPLS\CCTV Multicast Solution LLD V1.2 - T190.pdf"/>
    <m/>
    <n v="1"/>
    <s v="Completed &amp; Approved"/>
    <x v="1"/>
  </r>
  <r>
    <n v="190"/>
    <s v="T191"/>
    <x v="0"/>
    <s v="NA"/>
    <m/>
    <m/>
    <m/>
    <s v="IP/MPLS"/>
    <s v="Service Solution"/>
    <s v="Cell Tower L2VPN"/>
    <m/>
    <s v=" "/>
    <s v="Colosed"/>
    <m/>
    <s v=" "/>
    <s v=" "/>
    <m/>
    <m/>
    <m/>
    <m/>
    <s v="RS Rao"/>
    <m/>
    <m/>
    <s v="COMPLETED &amp; APPROVED"/>
    <s v="AD-UT-Tfiber"/>
    <d v="2025-05-05T00:00:00"/>
    <s v="\\172.28.9.34\Artefacts_T-Fiber TNOC Tracker\IPMPLS\TFIBER T-CELL Service Design &amp; Solution V4.3 T197, T336, T337, T338.pdf"/>
    <m/>
    <m/>
    <m/>
    <m/>
    <m/>
    <m/>
    <s v="472IP/MPLS"/>
    <s v="IPMPLS"/>
    <s v="CLOSED"/>
    <m/>
    <m/>
    <m/>
    <d v="2025-05-05T00:00:00"/>
    <s v="\\172.28.9.34\Artefacts_T-Fiber TNOC Tracker\IPMPLS\TFIBER T-CELL Service Design &amp; Solution V4.3 T197, T336, T337, T338.pdf"/>
    <m/>
    <n v="1"/>
    <s v="Completed &amp; Approved"/>
    <x v="1"/>
  </r>
  <r>
    <n v="191"/>
    <s v="T192"/>
    <x v="0"/>
    <s v="NA"/>
    <m/>
    <m/>
    <m/>
    <s v="IP/MPLS"/>
    <s v="Service Solution"/>
    <s v="Dhanush Telemedicine Application"/>
    <m/>
    <s v=" "/>
    <s v="Colosed"/>
    <m/>
    <s v=" "/>
    <s v=" "/>
    <m/>
    <m/>
    <m/>
    <m/>
    <s v="RS Rao"/>
    <m/>
    <m/>
    <s v="COMPLETED &amp; APPROVED"/>
    <s v="AD-UT-Tfiber"/>
    <d v="2025-05-05T00:00:00"/>
    <s v="\\172.28.9.34\Artefacts_T-Fiber TNOC Tracker\IPMPLS\T-FIBER DHANUSH TELEMEDICINE SOLUTION LLD V1.0 - T192.pdf"/>
    <m/>
    <m/>
    <m/>
    <m/>
    <m/>
    <m/>
    <s v="472IP/MPLS"/>
    <s v="IPMPLS"/>
    <s v="CLOSED"/>
    <m/>
    <m/>
    <m/>
    <d v="2025-05-05T00:00:00"/>
    <s v="\\172.28.9.34\Artefacts_T-Fiber TNOC Tracker\IPMPLS\T-FIBER DHANUSH TELEMEDICINE SOLUTION LLD V1.0 - T192.pdf"/>
    <m/>
    <n v="1"/>
    <s v="Completed &amp; Approved"/>
    <x v="1"/>
  </r>
  <r>
    <n v="192"/>
    <s v="T193"/>
    <x v="0"/>
    <s v="NA"/>
    <m/>
    <m/>
    <m/>
    <s v="IP/MPLS"/>
    <s v="Service Solution"/>
    <s v="SDC content to Household and GI"/>
    <m/>
    <s v=" "/>
    <s v="Open"/>
    <m/>
    <s v=" "/>
    <s v=" "/>
    <m/>
    <s v="22-Sep-25: Need to review plan and approve_x000a_12-Sep-25 : Peering plan submitted as per discussion on 11-Sep-25_x000a_01-Jul-25 : Design document submitted with suggested approaches. Require inputs from TFiber   to conduct PoC and finalize service design."/>
    <s v="T Fiber"/>
    <s v="Sanjay"/>
    <s v="RS Rao"/>
    <m/>
    <s v="Open"/>
    <s v="DEPENDENCY(Client/Ext.)"/>
    <s v=" "/>
    <s v=" "/>
    <s v=" "/>
    <m/>
    <m/>
    <m/>
    <m/>
    <m/>
    <m/>
    <s v="472IP/MPLS"/>
    <s v="IPMPLS"/>
    <s v="OPEN"/>
    <m/>
    <m/>
    <m/>
    <m/>
    <m/>
    <m/>
    <n v="1"/>
    <s v="Open"/>
    <x v="0"/>
  </r>
  <r>
    <n v="193"/>
    <s v="T194"/>
    <x v="0"/>
    <s v="NA"/>
    <m/>
    <m/>
    <m/>
    <s v="BSS "/>
    <s v="Service Catalogue"/>
    <s v="Incremental Product/ Services finalization in T-Fiber network"/>
    <m/>
    <s v=" "/>
    <s v="Open"/>
    <m/>
    <s v=" "/>
    <s v=" "/>
    <m/>
    <s v="01-Jul-25 : Dependecy on Tfiber in PCN (Product Concept Note) finalisation. Tracked in BSS action item T12 (part of 472 tracker)"/>
    <m/>
    <m/>
    <s v="Manoj Nibrad"/>
    <m/>
    <s v="Open"/>
    <s v="Open"/>
    <s v=" "/>
    <s v=" "/>
    <s v=" "/>
    <m/>
    <m/>
    <m/>
    <m/>
    <m/>
    <m/>
    <s v="472BSS "/>
    <s v="Applications/Tools"/>
    <s v="OPEN"/>
    <m/>
    <m/>
    <m/>
    <m/>
    <m/>
    <m/>
    <n v="1"/>
    <s v="Open"/>
    <x v="0"/>
  </r>
  <r>
    <n v="194"/>
    <s v="T195"/>
    <x v="0"/>
    <s v="NA"/>
    <m/>
    <m/>
    <m/>
    <s v="IP/MPLS"/>
    <s v="Service Provisioning"/>
    <s v="Service Provisioning PoC for SCCM/NSO - L2, L3 VPN"/>
    <m/>
    <s v=" "/>
    <s v="Open"/>
    <m/>
    <s v=" "/>
    <s v=" "/>
    <m/>
    <s v="Post 24.06.25 review and direction, working for a alternate options for NSO. will come back as earliest with closure plan."/>
    <m/>
    <m/>
    <s v="Jayant Madavi"/>
    <m/>
    <s v="Open"/>
    <s v="DEPENDENCY(Client/Ext.)"/>
    <s v=" "/>
    <s v=" "/>
    <s v=" "/>
    <m/>
    <m/>
    <m/>
    <m/>
    <m/>
    <m/>
    <s v="472IP/MPLS"/>
    <s v="IPMPLS"/>
    <s v="OPEN"/>
    <m/>
    <m/>
    <m/>
    <m/>
    <m/>
    <m/>
    <n v="1"/>
    <s v="Open"/>
    <x v="0"/>
  </r>
  <r>
    <n v="195"/>
    <s v="T196"/>
    <x v="0"/>
    <s v="NA"/>
    <m/>
    <m/>
    <m/>
    <s v="IP/MPLS"/>
    <s v="Service Provisioning"/>
    <s v="Service Provisioning PoC for SCCM/NSO - QoS (all scenarios)"/>
    <m/>
    <s v=" "/>
    <s v="Open"/>
    <m/>
    <s v=" "/>
    <s v=" "/>
    <m/>
    <s v="Post 24.06.25 review and direction, working for a alternate options for NSO. will come back as earliest with closure plan."/>
    <m/>
    <m/>
    <s v="Jayant Madavi"/>
    <m/>
    <s v="Open"/>
    <s v="DEPENDENCY(Client/Ext.)"/>
    <s v=" "/>
    <s v=" "/>
    <s v=" "/>
    <m/>
    <m/>
    <m/>
    <m/>
    <m/>
    <m/>
    <s v="472IP/MPLS"/>
    <s v="IPMPLS"/>
    <s v="OPEN"/>
    <m/>
    <m/>
    <m/>
    <m/>
    <m/>
    <m/>
    <n v="1"/>
    <s v="Open"/>
    <x v="0"/>
  </r>
  <r>
    <n v="196"/>
    <s v="T197"/>
    <x v="0"/>
    <s v="NA"/>
    <m/>
    <m/>
    <m/>
    <s v="IP/MPLS"/>
    <s v="Service Provisioning"/>
    <s v="Service Provisioning PoC for SCCM/NSO - MVPN (all scenarios)"/>
    <m/>
    <s v=" "/>
    <s v="Open"/>
    <m/>
    <s v=" "/>
    <s v=" "/>
    <m/>
    <s v="Post 24.06.25 review and direction, working for a alternate options for NSO. will come back as earliest with closure plan."/>
    <m/>
    <m/>
    <s v="Jayant Madavi"/>
    <m/>
    <s v="Open"/>
    <s v="DEPENDENCY(Client/Ext.)"/>
    <s v=" "/>
    <s v=" "/>
    <s v=" "/>
    <m/>
    <m/>
    <m/>
    <m/>
    <m/>
    <m/>
    <s v="472IP/MPLS"/>
    <s v="IPMPLS"/>
    <s v="OPEN"/>
    <m/>
    <m/>
    <m/>
    <m/>
    <m/>
    <m/>
    <n v="1"/>
    <s v="Open"/>
    <x v="0"/>
  </r>
  <r>
    <n v="197"/>
    <s v="T198"/>
    <x v="0"/>
    <s v="NA"/>
    <m/>
    <m/>
    <m/>
    <s v="IP/MPLS"/>
    <s v="Network AT"/>
    <s v="Simulation and testing network for parameters like network convergence etc"/>
    <m/>
    <s v=" "/>
    <s v="Open"/>
    <m/>
    <s v=" "/>
    <s v=" "/>
    <m/>
    <s v="22-Sep-2025: Need to have discussion on Network AT parameters_x000a_8-Jul-2025 - Sandeep will come back by EoD today on extension of Cisco support renewal_x000a_01-Jul-25 : OEM(Cisco) suport is required to perform network AT, Inputs provided to OEM. OEM to provide Network AT procedure including all tests and test procedures._x000a_OEM onboarding is in progress  &amp; LnT Contracts team is coordinating"/>
    <s v="TPA, T Fiber, L&amp;T"/>
    <s v="Biju,Sanjay, RS Rao"/>
    <s v="RS Rao"/>
    <m/>
    <s v="Open"/>
    <s v="DEPENDENCY(Client/Ext.)"/>
    <s v=" "/>
    <s v=" "/>
    <s v=" "/>
    <m/>
    <m/>
    <m/>
    <m/>
    <m/>
    <m/>
    <s v="472IP/MPLS"/>
    <s v="IPMPLS"/>
    <s v="OPEN"/>
    <m/>
    <m/>
    <m/>
    <m/>
    <m/>
    <m/>
    <n v="1"/>
    <s v="Open"/>
    <x v="0"/>
  </r>
  <r>
    <n v="198"/>
    <s v="T199"/>
    <x v="0"/>
    <s v="NA"/>
    <m/>
    <m/>
    <m/>
    <s v="IP/MPLS"/>
    <s v="Design &amp; Documentation"/>
    <s v="HLD"/>
    <m/>
    <s v=" "/>
    <s v="Colosed"/>
    <m/>
    <s v=" "/>
    <s v=" "/>
    <m/>
    <m/>
    <m/>
    <m/>
    <s v="RS Rao"/>
    <m/>
    <m/>
    <s v="COMPLETED &amp; APPROVED"/>
    <s v="AD-UT-Tfiber"/>
    <d v="2025-05-05T00:00:00"/>
    <s v="\\172.28.9.34\Artefacts_T-Fiber TNOC Tracker\IPMPLS\E2E_Network HLD_Part1_V2.0_ 29.10.2020(Approved) - T199.pdf"/>
    <m/>
    <m/>
    <m/>
    <m/>
    <m/>
    <m/>
    <s v="472IP/MPLS"/>
    <s v="IPMPLS"/>
    <s v="CLOSED"/>
    <m/>
    <m/>
    <m/>
    <d v="2025-05-05T00:00:00"/>
    <s v="\\172.28.9.34\Artefacts_T-Fiber TNOC Tracker\IPMPLS\E2E_Network HLD_Part1_V2.0_ 29.10.2020(Approved) - T199.pdf"/>
    <m/>
    <n v="1"/>
    <s v="Completed &amp; Approved"/>
    <x v="1"/>
  </r>
  <r>
    <n v="199"/>
    <s v="T200"/>
    <x v="0"/>
    <s v="NA"/>
    <m/>
    <m/>
    <m/>
    <s v="IP/MPLS"/>
    <s v="Design &amp; Documentation"/>
    <s v="Approved conditionally with few punch points. Updated LLD to be submitted"/>
    <m/>
    <s v=" "/>
    <s v="Open"/>
    <m/>
    <s v=" "/>
    <s v=" "/>
    <m/>
    <m/>
    <s v="Duplicate"/>
    <m/>
    <s v="RS Rao"/>
    <m/>
    <m/>
    <s v="COMPLETED &amp; APPROVED"/>
    <s v="AD-UT, Tfiber (Sanjay ji)"/>
    <d v="2025-08-21T00:00:00"/>
    <s v="\\172.28.9.34\Artefacts_T-Fiber TNOC Tracker\IPMPLS\IP MPLS Network LLD V1.7 14-Aug-2025.pdf"/>
    <m/>
    <m/>
    <m/>
    <m/>
    <m/>
    <m/>
    <s v="472IP/MPLS"/>
    <s v="IPMPLS"/>
    <s v="CLOSED"/>
    <m/>
    <m/>
    <s v="Duplicate"/>
    <d v="2025-08-21T00:00:00"/>
    <s v="\\172.28.9.34\Artefacts_T-Fiber TNOC Tracker\IPMPLS\IP MPLS Network LLD V1.7 14-Aug-2025.pdf"/>
    <m/>
    <n v="1"/>
    <s v="Completed &amp; Approved"/>
    <x v="3"/>
  </r>
  <r>
    <n v="200"/>
    <s v="T201"/>
    <x v="0"/>
    <s v="NA"/>
    <m/>
    <m/>
    <m/>
    <s v="IP/MPLS"/>
    <s v="OSS"/>
    <s v="FMS Fault Management System (Device, Link ticketing etc)"/>
    <m/>
    <s v=" "/>
    <s v="Open"/>
    <m/>
    <s v=" "/>
    <s v=" "/>
    <m/>
    <s v="22-Sep-25: Auto ticketing verification is depending on OSS, reqiured configguration or changes done in OSS. Now auto ticket is working atrefatcs to be submitted for Node and Link._x000a_08-Jul-25 : Requirement given to OSS for implementation. FMS parameters given_x000a_1. Node down (Router, Switch, DC Network Switches, DWDM, OTN, OADM, OLT, UPS) : Field alarm should be received in NNMi. NNMi has to forward the alarm to OBM, NPS and to TeMiP. UCA has to carryout correlation and accordingly pass the root cause to SM to generate TT. once TT is generated it is assigned to respective District Engineer along with mail. After Fault resolution, TT should be resolved in system with alarm clearance and NoC has to close the TT with RFO._x000a_ Link down, Protocol down, RSP/Card/PSU down, High Temperature, Latency, Packet Loss, Jitter. End-to-end implementation and demonstration pending in OSS"/>
    <s v="L&amp;T"/>
    <s v="Suresh Pawar"/>
    <s v="Suresh Pawar"/>
    <m/>
    <m/>
    <s v="CLOSURE REVIEW PENDING "/>
    <s v=" "/>
    <s v=" "/>
    <s v=" "/>
    <m/>
    <m/>
    <m/>
    <m/>
    <m/>
    <m/>
    <s v="472IP/MPLS"/>
    <s v="IPMPLS"/>
    <s v="OPEN"/>
    <s v="CLOSURE REVIEW PENDING "/>
    <n v="0"/>
    <m/>
    <m/>
    <m/>
    <m/>
    <n v="1"/>
    <s v="Completed but Verification undrer Process"/>
    <x v="2"/>
  </r>
  <r>
    <n v="201"/>
    <s v="T202"/>
    <x v="0"/>
    <s v="NA"/>
    <m/>
    <m/>
    <m/>
    <s v="IP/MPLS"/>
    <s v="OSS"/>
    <s v="PMS Performance Management System (Utilization, Errors etc)"/>
    <m/>
    <s v=" "/>
    <s v="Open"/>
    <m/>
    <s v=" "/>
    <s v=" "/>
    <m/>
    <s v="25-Sep-25: Implementation completed, Need to validate and cofirm_x000a_07-Jul-25 : Requirement given to OSS for implementation. PMS parameters given - CPU, Memory, Backplane and Link utilization, CRC errors, Optical power, QoS parameters  . End-to-end implementation and demonstration pending in OSS"/>
    <s v="L&amp;T"/>
    <s v="Suresh Pawar"/>
    <s v="Suresh Pawar"/>
    <m/>
    <m/>
    <s v="CLOSURE REVIEW PENDING "/>
    <s v=" "/>
    <s v=" "/>
    <s v=" "/>
    <m/>
    <m/>
    <m/>
    <m/>
    <m/>
    <m/>
    <s v="472IP/MPLS"/>
    <s v="IPMPLS"/>
    <s v="OPEN"/>
    <s v="COMPLETED"/>
    <n v="0"/>
    <m/>
    <m/>
    <m/>
    <m/>
    <n v="1"/>
    <s v="Completed but Verification undrer Process"/>
    <x v="2"/>
  </r>
  <r>
    <n v="202"/>
    <s v="T203"/>
    <x v="0"/>
    <s v="NA"/>
    <m/>
    <m/>
    <m/>
    <s v="IP/MPLS"/>
    <s v="OSS"/>
    <s v="Dashboard (Network Parameter Dash Boards)"/>
    <m/>
    <s v=" "/>
    <s v="Open"/>
    <m/>
    <s v=" "/>
    <s v=" "/>
    <m/>
    <s v="25-Sep-25: Implementation completed, Need to validate and cofirm_x000a_07-Jul-25 : Requirement given to OSS for implementation. Dash Board required - Top CPU, Memory, Link utilization, Temperature, All Critical alarms   . Demonstration pending in OSS"/>
    <s v="L&amp;T"/>
    <s v="Suresh Pawar"/>
    <s v="Suresh Pawar"/>
    <m/>
    <s v="Open"/>
    <s v="WIP"/>
    <s v=" "/>
    <s v=" "/>
    <s v=" "/>
    <m/>
    <m/>
    <m/>
    <m/>
    <m/>
    <m/>
    <s v="472IP/MPLS"/>
    <s v="IPMPLS"/>
    <s v="OPEN"/>
    <s v="OPEN"/>
    <n v="0"/>
    <m/>
    <m/>
    <m/>
    <m/>
    <n v="1"/>
    <s v="Open"/>
    <x v="0"/>
  </r>
  <r>
    <n v="203"/>
    <s v="T204"/>
    <x v="0"/>
    <s v="NA"/>
    <m/>
    <m/>
    <m/>
    <s v="IP/MPLS"/>
    <s v="OSS"/>
    <s v="Reports (Invetory, Device avability, Link Availability)"/>
    <m/>
    <s v=" "/>
    <s v="Open"/>
    <m/>
    <s v=" "/>
    <s v=" "/>
    <m/>
    <s v="25-Sep-25: Reports are available in UOC, Artefacts to be submitted for clsore_x000a_07-Jul-25 : Requirement given to OSS for implementation. Reports required - Node availability, Link availability, Link utilization, Inventory, CPU utilization, Memory Utilization, Latecy.  Demonstration pending in OSS"/>
    <s v="L&amp;T"/>
    <s v="Suresh Pawar"/>
    <s v="Suresh Pawar"/>
    <m/>
    <m/>
    <s v="CLOSURE REVIEW PENDING "/>
    <s v=" "/>
    <s v=" "/>
    <s v=" "/>
    <m/>
    <m/>
    <m/>
    <m/>
    <m/>
    <m/>
    <s v="472IP/MPLS"/>
    <s v="IPMPLS"/>
    <s v="OPEN"/>
    <s v="COMPLETED"/>
    <n v="0"/>
    <m/>
    <m/>
    <m/>
    <m/>
    <n v="1"/>
    <s v="Completed but Verification undrer Process"/>
    <x v="2"/>
  </r>
  <r>
    <n v="204"/>
    <s v="T205"/>
    <x v="0"/>
    <s v="NA"/>
    <m/>
    <m/>
    <m/>
    <s v="NSO"/>
    <s v="Installation"/>
    <s v="Installation of NSO Applications"/>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05"/>
    <s v="T206"/>
    <x v="0"/>
    <s v="NA"/>
    <m/>
    <m/>
    <m/>
    <s v="NSO"/>
    <s v="Integration"/>
    <s v="Integration with Third Party Applications/Nodes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06"/>
    <s v="T207"/>
    <x v="0"/>
    <s v="NA"/>
    <m/>
    <m/>
    <m/>
    <s v="NSO"/>
    <s v="Integration"/>
    <s v="OSS"/>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07"/>
    <s v="T208"/>
    <x v="0"/>
    <s v="NA"/>
    <m/>
    <m/>
    <m/>
    <s v="NSO"/>
    <s v="Integration"/>
    <s v="BSS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08"/>
    <s v="T209"/>
    <x v="0"/>
    <s v="NA"/>
    <m/>
    <m/>
    <m/>
    <s v="NSO"/>
    <s v="Integration"/>
    <s v="Nodes"/>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09"/>
    <s v="T210"/>
    <x v="0"/>
    <s v="NA"/>
    <m/>
    <m/>
    <m/>
    <s v="NSO"/>
    <s v="Integration"/>
    <s v="EMS-GP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10"/>
    <s v="T211"/>
    <x v="0"/>
    <s v="NA"/>
    <m/>
    <m/>
    <m/>
    <s v="NSO"/>
    <s v="Integration"/>
    <s v="EMS-DWDM"/>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11"/>
    <s v="T212"/>
    <x v="0"/>
    <s v="NA"/>
    <m/>
    <m/>
    <m/>
    <s v="NSO"/>
    <s v="Development and unit testing"/>
    <s v="Service verification and provisioning - IP MPLS"/>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12"/>
    <s v="T213"/>
    <x v="0"/>
    <s v="NA"/>
    <m/>
    <m/>
    <m/>
    <s v="NSO"/>
    <s v="Development and unit testing"/>
    <s v="Service verification and activation - GPON Nokia and Tejas"/>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13"/>
    <s v="T214"/>
    <x v="0"/>
    <s v="NA"/>
    <m/>
    <m/>
    <m/>
    <s v="NSO"/>
    <s v="Development and unit testing"/>
    <s v="SCCM provisioning request for HSI, IPTV, T-Wire,T-VPN,VoIP,CCTV SDD"/>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14"/>
    <s v="T215"/>
    <x v="0"/>
    <s v="NA"/>
    <m/>
    <m/>
    <m/>
    <s v="NSO"/>
    <s v="Development and unit testing"/>
    <s v="NSO module final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15"/>
    <s v="T216"/>
    <x v="0"/>
    <s v="NA"/>
    <m/>
    <m/>
    <m/>
    <s v="NSO"/>
    <s v="Integration"/>
    <s v="NSO integration with SCCM"/>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16"/>
    <s v="T217"/>
    <x v="0"/>
    <s v="NA"/>
    <m/>
    <m/>
    <m/>
    <s v="NSO"/>
    <s v="MoM Action"/>
    <s v="Cisco NSO to test all the cisco elements including SG350 Horizontal switch to deliver service"/>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17"/>
    <s v="T218"/>
    <x v="0"/>
    <s v="NA"/>
    <m/>
    <m/>
    <m/>
    <s v="NSO"/>
    <s v="MoM Action"/>
    <s v="NSO LLD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18"/>
    <s v="T219"/>
    <x v="0"/>
    <s v="NA"/>
    <m/>
    <m/>
    <m/>
    <s v="NSO"/>
    <s v="MoM Action"/>
    <s v="Service catalog with product concept note for all services with target requirement date."/>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19"/>
    <s v="T220"/>
    <x v="0"/>
    <s v="NA"/>
    <m/>
    <m/>
    <m/>
    <s v="NSO"/>
    <s v="MoM Action"/>
    <s v="T-Cell Service definition sign off"/>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20"/>
    <s v="T221"/>
    <x v="0"/>
    <s v="NA"/>
    <m/>
    <m/>
    <m/>
    <s v="NSO"/>
    <s v="MoM Action"/>
    <s v="MAG/GAC ports reservation feasibility for services booked in BSS with payments made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21"/>
    <s v="T222"/>
    <x v="0"/>
    <s v="NA"/>
    <m/>
    <m/>
    <m/>
    <s v="NSO"/>
    <s v="MoM Action"/>
    <s v="Tejas NED readiness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22"/>
    <s v="T223"/>
    <x v="0"/>
    <s v="NA"/>
    <m/>
    <m/>
    <m/>
    <s v="NSO"/>
    <s v="MoM Action"/>
    <s v="IPTV tested needs to be finalised for additional configuration for multicast and tested as per lab availability and final sign off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23"/>
    <s v="T224"/>
    <x v="0"/>
    <s v="NA"/>
    <m/>
    <m/>
    <m/>
    <s v="NSO"/>
    <s v="MoM Action"/>
    <s v="BSS to provide actual feasibility parameters e.g PE port number(s) from OSS . Right now values are hard-coded . In turn OSS to get these details from GIS. We havent seen an e2e workign scenario on this yet.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24"/>
    <s v="T225"/>
    <x v="0"/>
    <s v="NA"/>
    <m/>
    <m/>
    <m/>
    <s v="NSO"/>
    <s v="MoM Action"/>
    <s v="VLAN logic : Vlan logic for HSI-SVLAN has beed provided per zone information. But most of deployments are coming with vlan 256 of PIONEER for any service . This needs to be looked at. VLAN ID should be changed to as per plan shared by Aravindhan. "/>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225"/>
    <s v="T226"/>
    <x v="0"/>
    <s v="NA"/>
    <m/>
    <s v="OSS"/>
    <s v="OSS"/>
    <s v="OSS"/>
    <s v="IPMPLS"/>
    <s v="Alarm &amp; Auto TT"/>
    <m/>
    <s v=" "/>
    <s v="Open"/>
    <m/>
    <s v=" "/>
    <s v=" "/>
    <m/>
    <s v="1. OT Stack upgrade is under discussion _x000a_2. Resync stabilization is WIP : Action Plan to submitted by 9th Sept 2025"/>
    <m/>
    <m/>
    <s v="Suresh Pawar"/>
    <m/>
    <m/>
    <s v="CLOSURE REVIEW PENDING "/>
    <s v=" "/>
    <s v=" "/>
    <s v=" "/>
    <m/>
    <m/>
    <m/>
    <m/>
    <m/>
    <m/>
    <s v="472OSS"/>
    <s v="Applications/Tools"/>
    <s v="OPEN"/>
    <s v="COMPLETED"/>
    <s v="1. OT Stack upgrade is under discussion _x000a_2. Resync stabilization is WIP : Action Plan to submitted by 9th Sept 2025"/>
    <m/>
    <m/>
    <m/>
    <m/>
    <n v="1"/>
    <s v="Completed but Verification undrer Process"/>
    <x v="2"/>
  </r>
  <r>
    <n v="226"/>
    <s v="T227"/>
    <x v="0"/>
    <s v="NA"/>
    <m/>
    <s v="OSS"/>
    <s v="OSS"/>
    <s v="OSS"/>
    <s v="Other Applications Integrations with OSS"/>
    <s v="Create trouble ticket by BSS CRM"/>
    <m/>
    <s v=" "/>
    <s v="Colosed"/>
    <m/>
    <s v=" "/>
    <s v=" "/>
    <m/>
    <m/>
    <m/>
    <m/>
    <s v="Suresh Pawar"/>
    <m/>
    <m/>
    <s v="COMPLETED &amp; APPROVED"/>
    <s v="AD-UT-Tfiber"/>
    <d v="2025-05-26T00:00:00"/>
    <s v="\\172.28.9.34\share drive\Artefacts_T-Fiber TNOC Tracker\OSS\T227"/>
    <m/>
    <m/>
    <m/>
    <m/>
    <m/>
    <m/>
    <s v="472OSS"/>
    <s v="Applications/Tools"/>
    <s v="CLOSED"/>
    <s v="COMPLETED &amp; APPROVED"/>
    <n v="0"/>
    <m/>
    <d v="2025-05-26T00:00:00"/>
    <s v="\\172.28.9.34\share drive\Artefacts_T-Fiber TNOC Tracker\OSS\T227"/>
    <m/>
    <n v="1"/>
    <s v="Completed &amp; Approved"/>
    <x v="1"/>
  </r>
  <r>
    <n v="227"/>
    <s v="T228"/>
    <x v="0"/>
    <s v="NA"/>
    <m/>
    <s v="OSS"/>
    <s v="OSS"/>
    <s v="OSS"/>
    <s v="Other Applications Integrations with OSS"/>
    <s v="Creation of technical incident by Helpdesk"/>
    <m/>
    <s v=" "/>
    <s v="Open"/>
    <m/>
    <s v=" "/>
    <s v=" "/>
    <m/>
    <s v="17-05-2025: Under observation. Seek approval from Sivakumar_x000a_26-06-2025: closed from OSS end, help desk to start using"/>
    <m/>
    <m/>
    <s v="Suresh Pawar"/>
    <m/>
    <m/>
    <s v="CLOSURE REVIEW PENDING "/>
    <s v=" "/>
    <s v=" "/>
    <s v=" "/>
    <m/>
    <m/>
    <m/>
    <m/>
    <m/>
    <m/>
    <s v="472OSS"/>
    <s v="Applications/Tools"/>
    <s v="OPEN"/>
    <s v="COMPLETED"/>
    <n v="0"/>
    <m/>
    <m/>
    <m/>
    <m/>
    <n v="1"/>
    <s v="Completed but Verification undrer Process"/>
    <x v="2"/>
  </r>
  <r>
    <n v="228"/>
    <s v="T229"/>
    <x v="0"/>
    <s v="NA"/>
    <m/>
    <s v="OSS"/>
    <s v="OSS"/>
    <s v="OSS"/>
    <s v="DWDM Integration with OSS"/>
    <s v="DWDM Network Alarms integration has been completed in HPE OSS. However, all alarm counts are not in sync with Ciena MCP to HPE vTeMIP. "/>
    <m/>
    <s v=" "/>
    <s v="Colosed"/>
    <m/>
    <s v=" "/>
    <s v=" "/>
    <m/>
    <m/>
    <m/>
    <m/>
    <s v="Suresh Pawar"/>
    <m/>
    <m/>
    <s v="COMPLETED &amp; APPROVED"/>
    <s v="AD-UT-Tfiber"/>
    <d v="2025-05-29T00:00:00"/>
    <s v="\\172.28.9.34\share drive\Artefacts_T-Fiber TNOC Tracker\OSS\T229"/>
    <m/>
    <m/>
    <m/>
    <m/>
    <m/>
    <m/>
    <s v="472OSS"/>
    <s v="Applications/Tools"/>
    <s v="CLOSED"/>
    <s v="COMPLETED &amp; APPROVED"/>
    <n v="0"/>
    <m/>
    <d v="2025-05-29T00:00:00"/>
    <s v="\\172.28.9.34\share drive\Artefacts_T-Fiber TNOC Tracker\OSS\T229"/>
    <m/>
    <n v="1"/>
    <s v="Completed &amp; Approved"/>
    <x v="1"/>
  </r>
  <r>
    <n v="229"/>
    <s v="T230"/>
    <x v="0"/>
    <s v="NA"/>
    <m/>
    <s v="OSS"/>
    <s v="OSS"/>
    <s v="OSS"/>
    <s v="DWDM Integration with OSS"/>
    <s v="Hardware inventory integration has been completed in HPE OSS. "/>
    <m/>
    <s v=" "/>
    <s v="Colosed"/>
    <m/>
    <s v=" "/>
    <s v=" "/>
    <m/>
    <m/>
    <m/>
    <m/>
    <s v="Suresh Pawar"/>
    <m/>
    <m/>
    <s v="COMPLETED &amp; APPROVED"/>
    <s v="AD-UT-Tfiber"/>
    <d v="2025-05-26T00:00:00"/>
    <s v="\\172.28.9.34\share drive\Artefacts_T-Fiber TNOC Tracker\OSS\T230"/>
    <m/>
    <m/>
    <m/>
    <m/>
    <m/>
    <m/>
    <s v="472OSS"/>
    <s v="Applications/Tools"/>
    <s v="CLOSED"/>
    <s v="COMPLETED &amp; APPROVED"/>
    <n v="0"/>
    <m/>
    <d v="2025-05-26T00:00:00"/>
    <s v="\\172.28.9.34\share drive\Artefacts_T-Fiber TNOC Tracker\OSS\T230"/>
    <m/>
    <n v="1"/>
    <s v="Completed &amp; Approved"/>
    <x v="1"/>
  </r>
  <r>
    <n v="230"/>
    <s v="T231"/>
    <x v="0"/>
    <s v="NA"/>
    <m/>
    <s v="OSS"/>
    <s v="OSS"/>
    <s v="OSS"/>
    <s v="DWDM Integration with OSS"/>
    <s v="Ciena DWDM Network Topology has been created in HPE OSS topology MAP along with neighbour NE details. Adding the geographical map in the background of HPE OSS is possible with openstreet map.. _x000a_Not posisble to integarted with GIS map"/>
    <m/>
    <s v=" "/>
    <s v="Open"/>
    <m/>
    <s v=" "/>
    <s v=" "/>
    <m/>
    <s v="09-09-2025: topology available but bordering not feasible"/>
    <m/>
    <m/>
    <s v="Suresh Pawar"/>
    <m/>
    <m/>
    <s v="CLOSURE REVIEW PENDING "/>
    <s v=" "/>
    <s v=" "/>
    <s v=" "/>
    <m/>
    <m/>
    <m/>
    <m/>
    <m/>
    <m/>
    <s v="472OSS"/>
    <s v="Applications/Tools"/>
    <s v="OPEN"/>
    <s v="COMPLETED"/>
    <s v="09-09-2025: topology available but bordering not feasible"/>
    <m/>
    <m/>
    <e v="#N/A"/>
    <m/>
    <n v="1"/>
    <s v="Completed but Verification undrer Process"/>
    <x v="2"/>
  </r>
  <r>
    <n v="231"/>
    <s v="T232"/>
    <x v="0"/>
    <s v="NA"/>
    <m/>
    <s v="OSS"/>
    <s v="OSS"/>
    <s v="OSS"/>
    <s v="DWDM Integration with OSS"/>
    <s v="Auto Ticket Generation- Fiber Cut"/>
    <m/>
    <s v=" "/>
    <s v="Colosed"/>
    <m/>
    <s v=" "/>
    <s v=" "/>
    <m/>
    <s v="15-09-2025:  Demonstrated in the Demo/UAT call"/>
    <m/>
    <m/>
    <s v="Suresh Pawar"/>
    <m/>
    <m/>
    <s v="COMPLETED &amp; APPROVED"/>
    <s v="AD-UT-Tfiber"/>
    <d v="2025-05-26T00:00:00"/>
    <s v="\\172.28.9.34\share drive\Artefacts_T-Fiber TNOC Tracker\OSS\T232"/>
    <m/>
    <m/>
    <m/>
    <m/>
    <m/>
    <m/>
    <s v="472OSS"/>
    <s v="Applications/Tools"/>
    <s v="CLOSED"/>
    <s v="COMPLETED &amp; APPROVED"/>
    <s v="15-09-2025:  Demonstrated in the Demo/UAT call"/>
    <m/>
    <d v="2025-05-26T00:00:00"/>
    <s v="\\172.28.9.34\share drive\Artefacts_T-Fiber TNOC Tracker\OSS\T232"/>
    <m/>
    <n v="1"/>
    <s v="Completed &amp; Approved"/>
    <x v="1"/>
  </r>
  <r>
    <n v="232"/>
    <s v="T233"/>
    <x v="0"/>
    <s v="NA"/>
    <m/>
    <s v="OSS"/>
    <s v="OSS"/>
    <s v="OSS"/>
    <s v="DWDM Integration with OSS"/>
    <s v="Auto Ticket Generation- Hardwares Failures"/>
    <m/>
    <s v=" "/>
    <s v="Open"/>
    <m/>
    <s v=" "/>
    <s v=" "/>
    <m/>
    <m/>
    <m/>
    <m/>
    <s v="Suresh Pawar"/>
    <m/>
    <m/>
    <s v="COMPLETED &amp; APPROVED"/>
    <s v=" "/>
    <s v=" "/>
    <s v="\\172.28.9.34\share drive\Artefacts_T-Fiber TNOC Tracker\OSS\T233"/>
    <m/>
    <m/>
    <m/>
    <m/>
    <m/>
    <m/>
    <s v="472OSS"/>
    <s v="Applications/Tools"/>
    <s v="CLOSED"/>
    <s v="COMPLETED &amp; APPROVED"/>
    <n v="0"/>
    <m/>
    <s v=" "/>
    <s v="\\172.28.9.34\share drive\Artefacts_T-Fiber TNOC Tracker\OSS\T233"/>
    <m/>
    <n v="1"/>
    <s v="Completed &amp; Approved"/>
    <x v="3"/>
  </r>
  <r>
    <n v="233"/>
    <s v="T234"/>
    <x v="0"/>
    <s v="NA"/>
    <m/>
    <s v="OSS"/>
    <s v="OSS"/>
    <s v="OSS"/>
    <s v="DWDM Integration with OSS"/>
    <s v="Auto Ticket Generation- Infra Failure"/>
    <m/>
    <s v=" "/>
    <s v="Colosed"/>
    <m/>
    <s v=" "/>
    <s v=" "/>
    <m/>
    <m/>
    <m/>
    <m/>
    <s v="Suresh Pawar"/>
    <m/>
    <m/>
    <s v="COMPLETED &amp; APPROVED"/>
    <s v="AD-UT-Tfiber"/>
    <d v="2025-05-26T00:00:00"/>
    <s v="\\172.28.9.34\share drive\Artefacts_T-Fiber TNOC Tracker\OSS\T234"/>
    <m/>
    <m/>
    <m/>
    <m/>
    <m/>
    <m/>
    <s v="472OSS"/>
    <s v="Applications/Tools"/>
    <s v="CLOSED"/>
    <s v="COMPLETED &amp; APPROVED"/>
    <n v="0"/>
    <m/>
    <d v="2025-05-26T00:00:00"/>
    <s v="\\172.28.9.34\share drive\Artefacts_T-Fiber TNOC Tracker\OSS\T234"/>
    <m/>
    <n v="1"/>
    <s v="Completed &amp; Approved"/>
    <x v="1"/>
  </r>
  <r>
    <n v="234"/>
    <s v="T235"/>
    <x v="0"/>
    <s v="NA"/>
    <m/>
    <s v="OSS"/>
    <s v="OSS"/>
    <s v="OSS"/>
    <s v="DWDM Integration with OSS"/>
    <s v="Network and service performance monitoring KPIs report in HPE OSS"/>
    <m/>
    <s v=" "/>
    <s v="Colosed"/>
    <m/>
    <s v=" "/>
    <s v=" "/>
    <m/>
    <m/>
    <m/>
    <m/>
    <s v="Suresh Pawar"/>
    <m/>
    <m/>
    <s v="COMPLETED &amp; APPROVED"/>
    <s v="AD-UT-Tfiber"/>
    <d v="2025-05-26T00:00:00"/>
    <s v="\\172.28.9.34\share drive\Artefacts_T-Fiber TNOC Tracker\OSS\T235"/>
    <m/>
    <m/>
    <m/>
    <m/>
    <m/>
    <m/>
    <s v="472OSS"/>
    <s v="Applications/Tools"/>
    <s v="CLOSED"/>
    <s v="COMPLETED &amp; APPROVED"/>
    <n v="0"/>
    <m/>
    <d v="2025-05-26T00:00:00"/>
    <s v="\\172.28.9.34\Artefacts_T-Fiber TNOC Tracker\DWDM\Artefact - T101"/>
    <m/>
    <n v="1"/>
    <s v="Completed &amp; Approved"/>
    <x v="1"/>
  </r>
  <r>
    <n v="235"/>
    <s v="T236"/>
    <x v="0"/>
    <s v="NA"/>
    <m/>
    <s v="OSS"/>
    <s v="OSS"/>
    <s v="OSS"/>
    <s v="DWDM Integration with OSS"/>
    <s v="Bandwidth utilization data in HPE OSS is available and under validation. "/>
    <m/>
    <s v=" "/>
    <s v="Colosed"/>
    <m/>
    <s v=" "/>
    <s v=" "/>
    <m/>
    <m/>
    <m/>
    <m/>
    <s v="Suresh Pawar"/>
    <m/>
    <m/>
    <s v="COMPLETED &amp; APPROVED"/>
    <s v="AD-UT-Tfiber"/>
    <d v="2025-05-26T00:00:00"/>
    <s v="\\172.28.9.34\share drive\Artefacts_T-Fiber TNOC Tracker\OSS\T236"/>
    <m/>
    <m/>
    <m/>
    <m/>
    <m/>
    <m/>
    <s v="472OSS"/>
    <s v="Applications/Tools"/>
    <s v="CLOSED"/>
    <s v="COMPLETED &amp; APPROVED"/>
    <n v="0"/>
    <m/>
    <d v="2025-05-26T00:00:00"/>
    <s v="\\172.28.9.34\share drive\Artefacts_T-Fiber TNOC Tracker\OSS\T236"/>
    <m/>
    <n v="1"/>
    <s v="Completed &amp; Approved"/>
    <x v="1"/>
  </r>
  <r>
    <n v="236"/>
    <s v="T237"/>
    <x v="0"/>
    <s v="NA"/>
    <m/>
    <s v="OSS"/>
    <s v="OSS"/>
    <s v="OSS"/>
    <s v="DWDM Integration with OSS"/>
    <s v="Service inventory data availability in HPE OSS"/>
    <m/>
    <s v=" "/>
    <s v="Open"/>
    <m/>
    <s v=" "/>
    <s v=" "/>
    <m/>
    <s v="17-05-2025: Dependancy on NSO_x000a_26-06-2025: Cisco to be onboarded then it will take ~30 days to complete(timeline is given concidering NSO support available on 1st July)"/>
    <m/>
    <m/>
    <s v="Suresh Pawar"/>
    <m/>
    <s v="Open"/>
    <s v="WIP"/>
    <s v=" "/>
    <s v=" "/>
    <s v=" "/>
    <m/>
    <m/>
    <m/>
    <m/>
    <m/>
    <m/>
    <s v="472OSS"/>
    <s v="Applications/Tools"/>
    <s v="OPEN"/>
    <s v="OPEN"/>
    <n v="0"/>
    <m/>
    <m/>
    <m/>
    <m/>
    <n v="1"/>
    <s v="Open"/>
    <x v="0"/>
  </r>
  <r>
    <n v="237"/>
    <s v="T238"/>
    <x v="0"/>
    <s v="NA"/>
    <m/>
    <s v="OSS"/>
    <s v="OSS"/>
    <s v="OSS"/>
    <s v="DWDM Integration with OSS"/>
    <s v="For planned event service impact analysis data / report "/>
    <m/>
    <s v=" "/>
    <s v="Open"/>
    <m/>
    <s v=" "/>
    <s v=" "/>
    <m/>
    <s v="17-05-2025: Dependancy on NSO_x000a_26-06-2025: Cisco to be onboarded then it will take ~30 days to complete(timeline is given concidering NSO support available on 1st July)"/>
    <m/>
    <m/>
    <s v="Suresh Pawar"/>
    <m/>
    <m/>
    <s v="CLOSURE REVIEW PENDING "/>
    <s v=" "/>
    <s v=" "/>
    <s v=" "/>
    <m/>
    <m/>
    <m/>
    <m/>
    <m/>
    <m/>
    <s v="472OSS"/>
    <s v="Applications/Tools"/>
    <s v="OPEN"/>
    <s v="COMPLETED"/>
    <n v="0"/>
    <m/>
    <m/>
    <m/>
    <m/>
    <n v="1"/>
    <s v="Completed but Verification undrer Process"/>
    <x v="2"/>
  </r>
  <r>
    <n v="238"/>
    <s v="T239"/>
    <x v="0"/>
    <s v="NA"/>
    <m/>
    <s v="OSS"/>
    <s v="OSS"/>
    <s v="OSS"/>
    <s v="IPMPLS Integration with OSS"/>
    <s v="FMS (Inventory, Alarm, Auto TT) Ref 226 "/>
    <m/>
    <s v=" "/>
    <s v="Open"/>
    <m/>
    <s v=" "/>
    <s v=" "/>
    <m/>
    <s v="24-05-2025:Working with some operational challenges like frequent NNMi and OBM hung issue, queue increase."/>
    <m/>
    <m/>
    <s v="Suresh Pawar"/>
    <m/>
    <m/>
    <s v="CLOSURE REVIEW PENDING "/>
    <s v=" "/>
    <s v=" "/>
    <s v=" "/>
    <m/>
    <m/>
    <m/>
    <m/>
    <m/>
    <m/>
    <s v="472OSS"/>
    <s v="Applications/Tools"/>
    <s v="OPEN"/>
    <s v="COMPLETED"/>
    <n v="0"/>
    <m/>
    <m/>
    <m/>
    <m/>
    <n v="1"/>
    <s v="Completed but Verification undrer Process"/>
    <x v="2"/>
  </r>
  <r>
    <n v="239"/>
    <s v="T240"/>
    <x v="0"/>
    <s v="NA"/>
    <m/>
    <s v="OSS"/>
    <s v="OSS"/>
    <s v="OSS"/>
    <s v="IPMPLS Integration with OSS"/>
    <s v="PMS reports for IPMPLS domain network elements"/>
    <m/>
    <s v=" "/>
    <s v="Open"/>
    <m/>
    <s v=" "/>
    <s v=" "/>
    <m/>
    <s v="17-05-2025: Data collection rom internal (SME &amp; NOC team) and then OT support is required for NPS to enable all permormance parameters._x000a_24-06-2025: NPS reports available and NOC came back with some observation of wrong data, for which OT has asked evidences which are awaited from NOC"/>
    <m/>
    <m/>
    <s v="Suresh Pawar"/>
    <m/>
    <m/>
    <s v="CLOSURE REVIEW PENDING "/>
    <s v=" "/>
    <s v=" "/>
    <s v=" "/>
    <m/>
    <m/>
    <m/>
    <m/>
    <m/>
    <m/>
    <s v="472OSS"/>
    <s v="Applications/Tools"/>
    <s v="OPEN"/>
    <s v="COMPLETED"/>
    <n v="0"/>
    <m/>
    <m/>
    <m/>
    <m/>
    <n v="1"/>
    <s v="Completed but Verification undrer Process"/>
    <x v="2"/>
  </r>
  <r>
    <n v="240"/>
    <s v="T241"/>
    <x v="0"/>
    <s v="NA"/>
    <m/>
    <s v="OSS"/>
    <s v="OSS"/>
    <s v="OSS"/>
    <s v="IPMPLS Integration with OSS"/>
    <s v="Dashboards for IPMPLS Domain"/>
    <m/>
    <s v=" "/>
    <s v="Open"/>
    <m/>
    <s v=" "/>
    <s v=" "/>
    <m/>
    <s v="17-05-2025: OOB dashboards are already available in NNMi, L&amp;T NOC team needs to review and confirm if any descripancy observed."/>
    <m/>
    <m/>
    <s v="Suresh Pawar"/>
    <m/>
    <m/>
    <s v="CLOSURE REVIEW PENDING "/>
    <s v=" "/>
    <s v=" "/>
    <s v=" "/>
    <m/>
    <m/>
    <m/>
    <m/>
    <m/>
    <m/>
    <s v="472OSS"/>
    <s v="Applications/Tools"/>
    <s v="OPEN"/>
    <s v="COMPLETED"/>
    <n v="0"/>
    <m/>
    <m/>
    <m/>
    <m/>
    <n v="1"/>
    <s v="Completed but Verification undrer Process"/>
    <x v="2"/>
  </r>
  <r>
    <n v="241"/>
    <s v="T242"/>
    <x v="0"/>
    <s v="NA"/>
    <m/>
    <s v="OSS"/>
    <s v="OSS"/>
    <s v="OSS"/>
    <s v="IPMPLS Integration with OSS"/>
    <s v="Reports"/>
    <m/>
    <s v=" "/>
    <s v="Open"/>
    <m/>
    <s v=" "/>
    <s v=" "/>
    <m/>
    <s v="24-05-2025: Operational Challenges_x000a_26-06-2025: Multiple reports are already available, need clarity if anything is missing from IPMPLS"/>
    <m/>
    <m/>
    <s v="Suresh Pawar"/>
    <m/>
    <m/>
    <s v="CLOSURE REVIEW PENDING "/>
    <s v=" "/>
    <s v=" "/>
    <s v=" "/>
    <m/>
    <m/>
    <m/>
    <m/>
    <m/>
    <m/>
    <s v="472OSS"/>
    <s v="Applications/Tools"/>
    <s v="OPEN"/>
    <s v="COMPLETED"/>
    <n v="0"/>
    <m/>
    <m/>
    <m/>
    <m/>
    <n v="1"/>
    <s v="Completed but Verification undrer Process"/>
    <x v="2"/>
  </r>
  <r>
    <n v="242"/>
    <s v="T243"/>
    <x v="0"/>
    <s v="NA"/>
    <m/>
    <s v="OSS"/>
    <s v="OSS"/>
    <s v="OSS"/>
    <s v="GPON-NOKIA Integration with OSS"/>
    <s v="CR for Nokia API integration to close BW query and PMS related issues "/>
    <m/>
    <s v=" "/>
    <s v="Open"/>
    <m/>
    <s v=" "/>
    <s v=" "/>
    <m/>
    <s v="13-Sep-2025:_x000a_Having dependency on A&amp;O/NSO and service inventory deployment._x000a_29-Aug-2025:_x000a_Having dependency on A&amp;O/NSO and service inventory deployment._x000a_07-July-2025:_x000a_L&amp;T Remarks:_x000a_As per the Tfiber suggestion, this is feasible and will be considered during A&amp;O OEM solution deployemenet._x000a_05-July-2025 : _x000a_TFiber Comments: _x000a_Available bandwidth has to be calculated before provisioning service to a customer. Available bandwidth can be achieved either from OSS or from Service Inventory systems- which already have the services provisioned data_x000a_Internal discussion planned on 07-July-2025_x000a_30-June-2025 : _x000a_To arrange a call with Tfiber for the discussion and conclusion_x000a__x000a_Nokia provided the available upload bandwidth on PON Port but Nokia claiming that devices/AMS does not support to provide the available download bandwidth of a PON Port. This feature is not available with Nokia"/>
    <m/>
    <m/>
    <s v="Suresh Pawar"/>
    <m/>
    <m/>
    <s v="CLOSURE REVIEW PENDING "/>
    <s v=" "/>
    <s v=" "/>
    <s v=" "/>
    <m/>
    <m/>
    <m/>
    <m/>
    <m/>
    <m/>
    <s v="472OSS"/>
    <s v="Applications/Tools"/>
    <s v="OPEN"/>
    <s v="COMPLETED"/>
    <n v="0"/>
    <m/>
    <m/>
    <m/>
    <m/>
    <n v="1"/>
    <s v="Completed but Verification undrer Process"/>
    <x v="2"/>
  </r>
  <r>
    <n v="243"/>
    <s v="T244"/>
    <x v="0"/>
    <s v="NA"/>
    <m/>
    <s v="OSS"/>
    <s v="OSS"/>
    <s v="OSS"/>
    <s v="Other Applications Integrations with OSS"/>
    <s v="Fetch trouble ticket status for ticket(s) by BSS CRM"/>
    <m/>
    <s v=" "/>
    <s v="Colosed"/>
    <m/>
    <s v=" "/>
    <s v=" "/>
    <m/>
    <m/>
    <m/>
    <m/>
    <s v="Suresh Pawar"/>
    <m/>
    <m/>
    <s v="COMPLETED &amp; APPROVED"/>
    <s v="AD-UT-Tfiber"/>
    <d v="2025-05-26T00:00:00"/>
    <s v="\\172.28.9.34\share drive\Artefacts_T-Fiber TNOC Tracker\OSS\T244"/>
    <m/>
    <m/>
    <m/>
    <m/>
    <m/>
    <m/>
    <s v="472OSS"/>
    <s v="Applications/Tools"/>
    <s v="CLOSED"/>
    <s v="COMPLETED &amp; APPROVED"/>
    <n v="0"/>
    <m/>
    <d v="2025-05-26T00:00:00"/>
    <s v="\\172.28.9.34\share drive\Artefacts_T-Fiber TNOC Tracker\OSS\T244"/>
    <m/>
    <n v="1"/>
    <s v="Completed &amp; Approved"/>
    <x v="1"/>
  </r>
  <r>
    <n v="244"/>
    <s v="T245"/>
    <x v="0"/>
    <s v="NA"/>
    <m/>
    <s v="OSS"/>
    <s v="OSS"/>
    <s v="OSS"/>
    <s v="Passive Infra Integration with OSS"/>
    <s v="Integration with DG - HPE"/>
    <m/>
    <s v=" "/>
    <s v="Colosed"/>
    <m/>
    <s v=" "/>
    <s v=" "/>
    <m/>
    <m/>
    <m/>
    <m/>
    <s v="Suresh Pawar"/>
    <m/>
    <m/>
    <s v="COMPLETED &amp; APPROVED"/>
    <s v="AD-UT-Tfiber"/>
    <d v="2025-05-26T00:00:00"/>
    <s v="\\172.28.9.34\share drive\Artefacts_T-Fiber TNOC Tracker\OSS\T245"/>
    <m/>
    <m/>
    <m/>
    <m/>
    <m/>
    <m/>
    <s v="472OSS"/>
    <s v="Applications/Tools"/>
    <s v="CLOSED"/>
    <s v="COMPLETED &amp; APPROVED"/>
    <n v="0"/>
    <m/>
    <d v="2025-05-26T00:00:00"/>
    <s v="\\172.28.9.34\share drive\Artefacts_T-Fiber TNOC Tracker\OSS\T245"/>
    <m/>
    <n v="1"/>
    <s v="Completed &amp; Approved"/>
    <x v="1"/>
  </r>
  <r>
    <n v="245"/>
    <s v="T246"/>
    <x v="0"/>
    <s v="NA"/>
    <m/>
    <s v="OSS"/>
    <s v="OSS"/>
    <s v="OSS"/>
    <s v="Passive Infra Integration with OSS"/>
    <s v="Integration with UPS - HPE"/>
    <m/>
    <s v=" "/>
    <s v="Colosed"/>
    <m/>
    <s v=" "/>
    <s v=" "/>
    <m/>
    <m/>
    <m/>
    <m/>
    <s v="Suresh Pawar"/>
    <m/>
    <m/>
    <s v="COMPLETED &amp; APPROVED"/>
    <s v="AD-UT-Tfiber"/>
    <d v="2025-05-26T00:00:00"/>
    <s v="\\172.28.9.34\share drive\Artefacts_T-Fiber TNOC Tracker\OSS\T246"/>
    <m/>
    <m/>
    <m/>
    <m/>
    <m/>
    <m/>
    <s v="472OSS"/>
    <s v="Applications/Tools"/>
    <s v="CLOSED"/>
    <s v="COMPLETED &amp; APPROVED"/>
    <n v="0"/>
    <m/>
    <d v="2025-05-26T00:00:00"/>
    <s v="\\172.28.9.34\share drive\Artefacts_T-Fiber TNOC Tracker\OSS\T246"/>
    <m/>
    <n v="1"/>
    <s v="Completed &amp; Approved"/>
    <x v="1"/>
  </r>
  <r>
    <n v="246"/>
    <s v="T247"/>
    <x v="0"/>
    <s v="NA"/>
    <m/>
    <s v="OSS"/>
    <s v="OSS"/>
    <s v="OSS"/>
    <s v="Other Applications Integrations with OSS"/>
    <s v="Inventory Synch - Physical devices with GIS"/>
    <m/>
    <s v=" "/>
    <s v="Open"/>
    <m/>
    <s v=" "/>
    <s v=" "/>
    <m/>
    <s v="24-05-2025:WIP with HPE_x000a_26-06-2025: To be tested post GIS integration"/>
    <m/>
    <m/>
    <s v="Suresh Pawar"/>
    <m/>
    <s v="Open"/>
    <s v="WIP"/>
    <s v=" "/>
    <s v=" "/>
    <s v=" "/>
    <m/>
    <m/>
    <m/>
    <m/>
    <m/>
    <m/>
    <s v="472OSS"/>
    <s v="Applications/Tools"/>
    <s v="OPEN"/>
    <s v="OPEN"/>
    <n v="0"/>
    <m/>
    <m/>
    <m/>
    <m/>
    <n v="1"/>
    <s v="Open"/>
    <x v="0"/>
  </r>
  <r>
    <n v="247"/>
    <s v="T248"/>
    <x v="0"/>
    <s v="NA"/>
    <m/>
    <s v="OSS"/>
    <s v="OSS"/>
    <s v="OSS"/>
    <s v="GPON"/>
    <s v="Nokia API integration - .  PMS ( Chassi OLT ), Inventory, Device Status (ONT )"/>
    <m/>
    <s v=" "/>
    <s v="Open"/>
    <m/>
    <s v=" "/>
    <s v=" "/>
    <m/>
    <s v="17-05-2025: HPE team will deliver post application upgradation_x000a_23-06-2025: for Device status, HPE said the the Nokia alarm format is wrong; post having calls with Nokia HPE reviewing the NBI documentation._x000a_17-07-2025: Solution deplyed for one package, for other 2 package need to raise PE on 22nd July"/>
    <m/>
    <m/>
    <s v="Suresh Pawar"/>
    <m/>
    <m/>
    <s v="CLOSURE REVIEW PENDING "/>
    <s v=" "/>
    <s v=" "/>
    <s v=" "/>
    <m/>
    <m/>
    <m/>
    <m/>
    <m/>
    <m/>
    <s v="472OSS"/>
    <s v="Applications/Tools"/>
    <s v="OPEN"/>
    <s v="COMPLETED"/>
    <n v="0"/>
    <m/>
    <m/>
    <m/>
    <m/>
    <n v="1"/>
    <s v="Completed but Verification undrer Process"/>
    <x v="2"/>
  </r>
  <r>
    <n v="248"/>
    <s v="T249"/>
    <x v="0"/>
    <s v="NA"/>
    <m/>
    <s v="OSS"/>
    <s v="OSS"/>
    <s v="OSS"/>
    <s v="GPON-NOKIA Integration with OSS"/>
    <s v="OLT &amp; ONT devices status in OSS is not as per AMS"/>
    <m/>
    <s v=" "/>
    <s v="Open"/>
    <m/>
    <s v=" "/>
    <s v=" "/>
    <m/>
    <s v="06-06-2025: HPE requested a call with Nokia_x000a_11-06-2025: Nokia call happened and inputs were shared with HPE_x000a_23-06-2025: Post having calls with Nokia one more time last week they have share NBI  documents with HPE today which they are reviewing._x000a_22-07-2025: count matching, confirmation awaited from NOC"/>
    <m/>
    <m/>
    <s v="Suresh Pawar"/>
    <m/>
    <m/>
    <s v="CLOSURE REVIEW PENDING "/>
    <s v=" "/>
    <s v=" "/>
    <s v=" "/>
    <m/>
    <m/>
    <m/>
    <m/>
    <m/>
    <m/>
    <s v="472OSS"/>
    <s v="Applications/Tools"/>
    <s v="OPEN"/>
    <s v="COMPLETED"/>
    <n v="0"/>
    <m/>
    <m/>
    <m/>
    <m/>
    <n v="1"/>
    <s v="Completed but Verification undrer Process"/>
    <x v="2"/>
  </r>
  <r>
    <n v="249"/>
    <s v="T250"/>
    <x v="0"/>
    <s v="NA"/>
    <m/>
    <s v="OSS"/>
    <s v="OSS"/>
    <s v="OSS"/>
    <s v="GPON-NOKIA Integration with OSS"/>
    <s v="ONT devices have been recovered and validated as per AMS count"/>
    <m/>
    <s v=" "/>
    <s v="Open"/>
    <m/>
    <s v=" "/>
    <s v=" "/>
    <m/>
    <s v="15-06-2025: validation pending from NOC"/>
    <m/>
    <m/>
    <s v="Suresh Pawar"/>
    <m/>
    <m/>
    <s v="CLOSURE REVIEW PENDING "/>
    <s v=" "/>
    <s v=" "/>
    <s v=" "/>
    <m/>
    <m/>
    <m/>
    <m/>
    <m/>
    <m/>
    <s v="472OSS"/>
    <s v="Applications/Tools"/>
    <s v="OPEN"/>
    <s v="COMPLETED"/>
    <n v="0"/>
    <m/>
    <m/>
    <m/>
    <m/>
    <n v="1"/>
    <s v="Completed but Verification undrer Process"/>
    <x v="2"/>
  </r>
  <r>
    <n v="250"/>
    <s v="T251"/>
    <x v="0"/>
    <s v="NA"/>
    <m/>
    <s v="OSS"/>
    <s v="OSS"/>
    <s v="OSS"/>
    <s v="Other Applications Integrations with OSS"/>
    <s v="Fetch SLA violation by BSS billing"/>
    <m/>
    <s v=" "/>
    <s v="Open"/>
    <m/>
    <s v=" "/>
    <s v=" "/>
    <m/>
    <s v="26-06-2025: table to exposed with BSS, awating sevice ID from BSS and same needs to implemented in Network"/>
    <s v="KNOT"/>
    <m/>
    <s v="Suresh Pawar"/>
    <m/>
    <s v="Open"/>
    <s v="DEPENDENCY(Client/Ext.)"/>
    <s v=" "/>
    <s v=" "/>
    <s v=" "/>
    <m/>
    <m/>
    <m/>
    <m/>
    <m/>
    <m/>
    <s v="472OSS"/>
    <s v="Applications/Tools"/>
    <s v="OPEN"/>
    <s v="Not Relevant to OSS"/>
    <n v="0"/>
    <m/>
    <m/>
    <m/>
    <m/>
    <n v="1"/>
    <s v="Open"/>
    <x v="0"/>
  </r>
  <r>
    <n v="251"/>
    <s v="T252"/>
    <x v="0"/>
    <s v="NA"/>
    <m/>
    <s v="OSS"/>
    <s v="OSS"/>
    <s v="OSS"/>
    <s v="Other Applications Integrations with OSS"/>
    <s v="Circuit performance data to BSS CRM"/>
    <m/>
    <s v=" "/>
    <s v="Open"/>
    <m/>
    <s v=" "/>
    <s v=" "/>
    <m/>
    <s v="26-06-2025: table to exposed with BSS, awating sevice ID from BSS and same needs to implemented in Network"/>
    <m/>
    <m/>
    <s v="Suresh Pawar"/>
    <m/>
    <s v="Open"/>
    <s v="WIP"/>
    <s v=" "/>
    <s v=" "/>
    <s v=" "/>
    <m/>
    <m/>
    <m/>
    <m/>
    <m/>
    <m/>
    <s v="472OSS"/>
    <s v="Applications/Tools"/>
    <s v="OPEN"/>
    <s v="Not Relevant to OSS"/>
    <n v="0"/>
    <m/>
    <m/>
    <m/>
    <m/>
    <n v="1"/>
    <s v="Open"/>
    <x v="0"/>
  </r>
  <r>
    <n v="252"/>
    <s v="T253"/>
    <x v="0"/>
    <s v="NA"/>
    <m/>
    <s v="OSS"/>
    <s v="OSS"/>
    <s v="OSS"/>
    <s v="DWDM"/>
    <s v="Alarm Sync issue with MCP"/>
    <m/>
    <s v=" "/>
    <s v="Colosed"/>
    <m/>
    <s v=" "/>
    <s v=" "/>
    <m/>
    <m/>
    <m/>
    <m/>
    <s v="Suresh Pawar"/>
    <m/>
    <m/>
    <s v="COMPLETED &amp; APPROVED"/>
    <s v="AD-UT-Tfiber"/>
    <d v="2025-05-29T00:00:00"/>
    <s v="\\172.28.9.34\share drive\Artefacts_T-Fiber TNOC Tracker\OSS\T253"/>
    <m/>
    <m/>
    <m/>
    <m/>
    <m/>
    <m/>
    <s v="472OSS"/>
    <s v="Applications/Tools"/>
    <s v="CLOSED"/>
    <s v="COMPLETED &amp; APPROVED"/>
    <n v="0"/>
    <m/>
    <d v="2025-05-29T00:00:00"/>
    <s v="\\172.28.9.34\share drive\Artefacts_T-Fiber TNOC Tracker\OSS\T253"/>
    <m/>
    <n v="1"/>
    <s v="Completed &amp; Approved"/>
    <x v="1"/>
  </r>
  <r>
    <n v="253"/>
    <s v="T254"/>
    <x v="0"/>
    <s v="NA"/>
    <m/>
    <s v="OSS"/>
    <s v="OSS"/>
    <s v="OSS"/>
    <s v="GPON"/>
    <s v="Co-located OLT topology view"/>
    <m/>
    <s v=" "/>
    <s v="Open"/>
    <m/>
    <s v=" "/>
    <s v=" "/>
    <m/>
    <s v="17-05-2025: As per previous joint discussion with TFIBER and HPE team, this is not required.(to be discuss and remove/close)_x000a_26-06-2025: Completed, need confirmation from NOC"/>
    <m/>
    <m/>
    <s v="Suresh Pawar"/>
    <m/>
    <m/>
    <s v="CLOSURE REVIEW PENDING "/>
    <s v=" "/>
    <s v=" "/>
    <s v=" "/>
    <m/>
    <m/>
    <m/>
    <m/>
    <m/>
    <m/>
    <s v="472OSS"/>
    <s v="Applications/Tools"/>
    <s v="OPEN"/>
    <s v="COMPLETED"/>
    <n v="0"/>
    <m/>
    <m/>
    <m/>
    <m/>
    <n v="1"/>
    <s v="Completed but Verification undrer Process"/>
    <x v="2"/>
  </r>
  <r>
    <n v="254"/>
    <s v="T255"/>
    <x v="0"/>
    <s v="NA"/>
    <m/>
    <s v="OSS"/>
    <s v="OSS"/>
    <s v="OSS"/>
    <s v="Other Applications Integrations with OSS"/>
    <s v="Send SMS communication to SMS gateway"/>
    <m/>
    <s v=" "/>
    <s v="Open"/>
    <m/>
    <s v=" "/>
    <s v=" "/>
    <m/>
    <m/>
    <m/>
    <m/>
    <s v="Suresh Pawar"/>
    <m/>
    <m/>
    <s v="COMPLETED &amp; APPROVED"/>
    <s v=" "/>
    <s v=" "/>
    <s v="\\172.28.9.34\share drive\Artefacts_T-Fiber TNOC Tracker\OSS\T255"/>
    <m/>
    <m/>
    <m/>
    <m/>
    <m/>
    <m/>
    <s v="472OSS"/>
    <s v="Applications/Tools"/>
    <s v="CLOSED"/>
    <s v="COMPLETED &amp; APPROVED"/>
    <n v="0"/>
    <m/>
    <s v=" "/>
    <s v="\\172.28.9.34\share drive\Artefacts_T-Fiber TNOC Tracker\OSS\T255"/>
    <m/>
    <n v="1"/>
    <s v="Completed &amp; Approved"/>
    <x v="3"/>
  </r>
  <r>
    <n v="255"/>
    <s v="T256"/>
    <x v="0"/>
    <s v="NA"/>
    <m/>
    <s v="OSS"/>
    <s v="OSS"/>
    <s v="OSS"/>
    <s v="IPMPLS"/>
    <s v="EPNM &amp; PI Inventory "/>
    <m/>
    <s v=" "/>
    <s v="Open"/>
    <m/>
    <s v=" "/>
    <s v=" "/>
    <m/>
    <s v="09-09-2025: to show only integrated devices, need take up with HPE to change select query to excluse non SNMP device"/>
    <m/>
    <m/>
    <s v="Suresh Pawar"/>
    <m/>
    <m/>
    <s v="CLOSURE REVIEW PENDING "/>
    <s v=" "/>
    <s v=" "/>
    <s v=" "/>
    <m/>
    <m/>
    <m/>
    <m/>
    <m/>
    <m/>
    <s v="472OSS"/>
    <s v="Applications/Tools"/>
    <s v="OPEN"/>
    <s v="COMPLETED"/>
    <s v="09-09-2025: to show only integrated devices, need take up with HPE to change select query to excluse non SNMP device"/>
    <m/>
    <m/>
    <m/>
    <m/>
    <n v="1"/>
    <s v="Completed but Verification undrer Process"/>
    <x v="2"/>
  </r>
  <r>
    <n v="256"/>
    <s v="T257"/>
    <x v="0"/>
    <s v="NA"/>
    <m/>
    <s v="OSS"/>
    <s v="OSS"/>
    <s v="OSS"/>
    <s v="Other Applications Integrations with OSS"/>
    <s v="Syslog Sync to Syslog Server"/>
    <m/>
    <s v=" "/>
    <s v="Open"/>
    <m/>
    <s v=" "/>
    <s v=" "/>
    <m/>
    <s v="17-06-2025: Support required from Sys-log team/Sarmendra &amp; Ravikishore"/>
    <m/>
    <m/>
    <s v="Suresh Pawar"/>
    <m/>
    <s v="Open"/>
    <s v="WIP"/>
    <s v=" "/>
    <s v=" "/>
    <s v=" "/>
    <m/>
    <m/>
    <m/>
    <m/>
    <m/>
    <m/>
    <s v="472OSS"/>
    <s v="Applications/Tools"/>
    <s v="OPEN"/>
    <s v="OPEN"/>
    <n v="0"/>
    <m/>
    <m/>
    <m/>
    <m/>
    <n v="1"/>
    <s v="Open"/>
    <x v="0"/>
  </r>
  <r>
    <n v="257"/>
    <s v="T258"/>
    <x v="0"/>
    <s v="NA"/>
    <m/>
    <s v="OSS"/>
    <s v="OSS"/>
    <s v="OSS"/>
    <s v="GIS"/>
    <s v="GIS integration"/>
    <m/>
    <s v=" "/>
    <s v="Open"/>
    <m/>
    <s v=" "/>
    <s v=" "/>
    <m/>
    <s v="17-05-2025: WIP with HPE team"/>
    <m/>
    <m/>
    <s v="Suresh Pawar"/>
    <m/>
    <s v="Open"/>
    <s v="WIP"/>
    <s v=" "/>
    <s v=" "/>
    <s v=" "/>
    <m/>
    <m/>
    <m/>
    <m/>
    <m/>
    <m/>
    <s v="472OSS"/>
    <s v="Applications/Tools"/>
    <s v="OPEN"/>
    <s v="OPEN"/>
    <n v="0"/>
    <m/>
    <m/>
    <m/>
    <m/>
    <n v="1"/>
    <s v="Open"/>
    <x v="0"/>
  </r>
  <r>
    <n v="258"/>
    <s v="T259"/>
    <x v="0"/>
    <s v="NA"/>
    <m/>
    <s v="OSS"/>
    <s v="OSS"/>
    <s v="OSS"/>
    <s v="E2E"/>
    <s v="TOPOLOGY"/>
    <m/>
    <s v=" "/>
    <s v="Open"/>
    <m/>
    <s v=" "/>
    <s v=" "/>
    <m/>
    <s v="17-05-2025: WIP with HPE team"/>
    <m/>
    <m/>
    <s v="Suresh Pawar"/>
    <m/>
    <s v="Open"/>
    <s v="WIP"/>
    <s v=" "/>
    <s v=" "/>
    <s v=" "/>
    <m/>
    <m/>
    <m/>
    <m/>
    <m/>
    <m/>
    <s v="472OSS"/>
    <s v="Applications/Tools"/>
    <s v="OPEN"/>
    <s v="OPEN"/>
    <n v="0"/>
    <m/>
    <m/>
    <m/>
    <m/>
    <n v="1"/>
    <s v="Open"/>
    <x v="0"/>
  </r>
  <r>
    <n v="259"/>
    <s v="T260"/>
    <x v="0"/>
    <s v="NA"/>
    <m/>
    <s v="OSS"/>
    <s v="OSS"/>
    <s v="OSS"/>
    <s v="E2E"/>
    <s v="Cross domain RCA corelation"/>
    <m/>
    <s v=" "/>
    <s v="Open"/>
    <m/>
    <s v=" "/>
    <s v=" "/>
    <m/>
    <s v="17-05-2025: WIP with HPE team"/>
    <m/>
    <m/>
    <s v="Suresh Pawar"/>
    <m/>
    <s v="Open"/>
    <s v="WIP"/>
    <s v=" "/>
    <s v=" "/>
    <s v=" "/>
    <m/>
    <m/>
    <m/>
    <m/>
    <m/>
    <m/>
    <s v="472OSS"/>
    <s v="Applications/Tools"/>
    <s v="OPEN"/>
    <s v="OPEN"/>
    <n v="0"/>
    <m/>
    <m/>
    <m/>
    <m/>
    <n v="1"/>
    <s v="Open"/>
    <x v="0"/>
  </r>
  <r>
    <n v="260"/>
    <s v="T261"/>
    <x v="0"/>
    <s v="NA"/>
    <m/>
    <s v="OSS"/>
    <s v="OSS"/>
    <s v="OSS"/>
    <s v="Infra"/>
    <s v="Data enrichment - Location information PKG A B C, etc"/>
    <m/>
    <s v=" "/>
    <s v="Open"/>
    <m/>
    <s v=" "/>
    <s v=" "/>
    <m/>
    <s v="17-05-2025: GIS Integration with UTM is WIP(OT dependancy)_x000a_24-06-2025: OT has shared the API for attributes required by HPE"/>
    <m/>
    <m/>
    <s v="Suresh Pawar"/>
    <m/>
    <m/>
    <s v="CLOSURE REVIEW PENDING "/>
    <s v=" "/>
    <s v=" "/>
    <s v=" "/>
    <m/>
    <m/>
    <m/>
    <m/>
    <m/>
    <m/>
    <s v="472OSS"/>
    <s v="Applications/Tools"/>
    <s v="OPEN"/>
    <s v="COMPLETED"/>
    <n v="0"/>
    <m/>
    <m/>
    <m/>
    <m/>
    <n v="1"/>
    <s v="Completed but Verification undrer Process"/>
    <x v="2"/>
  </r>
  <r>
    <n v="261"/>
    <s v="T262"/>
    <x v="0"/>
    <s v="NA"/>
    <m/>
    <s v="OSS"/>
    <s v="OSS"/>
    <s v="OSS"/>
    <s v="DC - Active infra Alarm and Auto TT"/>
    <s v="DC-Active infra Alarm, RCA and Auto TT"/>
    <m/>
    <s v=" "/>
    <s v="Open"/>
    <m/>
    <s v=" "/>
    <s v=" "/>
    <m/>
    <s v="17-05-2025: URL unreachable alarms are there but tickets are not getting generated. OT support required._x000a_26-06-2025: Functionality is delivered,under stabilization."/>
    <m/>
    <m/>
    <s v="Suresh Pawar"/>
    <m/>
    <m/>
    <s v="CLOSURE REVIEW PENDING "/>
    <s v=" "/>
    <s v=" "/>
    <s v=" "/>
    <m/>
    <m/>
    <m/>
    <m/>
    <m/>
    <m/>
    <s v="472OSS"/>
    <s v="Applications/Tools"/>
    <s v="OPEN"/>
    <s v="COMPLETED"/>
    <n v="0"/>
    <m/>
    <m/>
    <m/>
    <m/>
    <n v="1"/>
    <s v="Completed but Verification undrer Process"/>
    <x v="2"/>
  </r>
  <r>
    <n v="262"/>
    <s v="T263"/>
    <x v="0"/>
    <s v="NA"/>
    <m/>
    <s v="OSS"/>
    <s v="OSS"/>
    <s v="OSS"/>
    <s v="Documentation - LLD, FAT, HA Testing"/>
    <s v="OSS Documentation - LLD, FAT, HA Testing"/>
    <m/>
    <s v=" "/>
    <s v="Open"/>
    <m/>
    <s v=" "/>
    <s v=" "/>
    <m/>
    <s v="17-05-2025: OT support is required._x000a_26-06-2025: OT &amp; HPE working on preparing the document concidering the BSOW"/>
    <m/>
    <m/>
    <s v="Suresh Pawar"/>
    <m/>
    <s v="Open"/>
    <s v="WIP"/>
    <s v=" "/>
    <s v=" "/>
    <s v=" "/>
    <m/>
    <m/>
    <m/>
    <m/>
    <m/>
    <m/>
    <s v="472OSS"/>
    <s v="Applications/Tools"/>
    <s v="OPEN"/>
    <s v="OPEN"/>
    <n v="0"/>
    <m/>
    <m/>
    <m/>
    <m/>
    <n v="1"/>
    <s v="Open"/>
    <x v="0"/>
  </r>
  <r>
    <n v="263"/>
    <s v="T264"/>
    <x v="0"/>
    <s v="NA"/>
    <m/>
    <s v="OSS"/>
    <s v="OSS"/>
    <s v="OSS"/>
    <s v="MoM Action"/>
    <s v="Network Downtime, fault reported to be mapped with BSS to consider during billing process"/>
    <m/>
    <s v=" "/>
    <s v="Open"/>
    <m/>
    <s v=" "/>
    <s v=" "/>
    <m/>
    <s v="26-06-2025: Post NSO integration"/>
    <m/>
    <m/>
    <s v="Suresh Pawar"/>
    <m/>
    <s v="Open"/>
    <s v="WIP"/>
    <s v=" "/>
    <s v=" "/>
    <s v=" "/>
    <m/>
    <m/>
    <m/>
    <m/>
    <m/>
    <m/>
    <s v="472OSS"/>
    <s v="Applications/Tools"/>
    <s v="OPEN"/>
    <s v="Not Relevant to OSS"/>
    <n v="0"/>
    <m/>
    <m/>
    <m/>
    <m/>
    <n v="1"/>
    <s v="Open"/>
    <x v="0"/>
  </r>
  <r>
    <n v="264"/>
    <s v="T265"/>
    <x v="0"/>
    <s v="NA"/>
    <m/>
    <s v="OSS"/>
    <s v="OSS"/>
    <s v="OSS"/>
    <s v="MoM Action"/>
    <s v="Feasibility Engine"/>
    <m/>
    <s v=" "/>
    <s v="Open"/>
    <m/>
    <s v=" "/>
    <s v=" "/>
    <m/>
    <s v="24-05-2025: WIP with HPE, OT dendancy for data._x000a_26-06-2025: OT has provided necessary data to HPE, HPE to complete remaining development"/>
    <m/>
    <m/>
    <s v="Suresh Pawar"/>
    <m/>
    <m/>
    <s v="CLOSURE REVIEW PENDING "/>
    <s v=" "/>
    <s v=" "/>
    <s v=" "/>
    <m/>
    <m/>
    <m/>
    <m/>
    <m/>
    <m/>
    <s v="472OSS"/>
    <s v="Applications/Tools"/>
    <s v="OPEN"/>
    <s v="COMPLETED"/>
    <s v="API"/>
    <m/>
    <m/>
    <m/>
    <m/>
    <n v="1"/>
    <s v="Completed but Verification undrer Process"/>
    <x v="2"/>
  </r>
  <r>
    <n v="265"/>
    <s v="T266"/>
    <x v="0"/>
    <s v="NA"/>
    <m/>
    <s v="OSS"/>
    <s v="OSS"/>
    <s v="OSS"/>
    <s v="MoM Action"/>
    <s v="Commercial engine to be designed along with rules to  Budgetory  calculation for network and customer feasibilies"/>
    <m/>
    <s v=" "/>
    <s v="Open"/>
    <m/>
    <s v=" "/>
    <s v=" "/>
    <m/>
    <s v="26-06-2025: this needs to be taken care by BSS side"/>
    <m/>
    <m/>
    <s v="Suresh Pawar"/>
    <m/>
    <s v="Open"/>
    <s v="DEPENDENCY(Client/Ext.)"/>
    <s v=" "/>
    <s v=" "/>
    <s v=" "/>
    <m/>
    <m/>
    <m/>
    <m/>
    <m/>
    <m/>
    <s v="472OSS"/>
    <s v="Applications/Tools"/>
    <s v="OPEN"/>
    <s v="Not Relevant to OSS"/>
    <n v="0"/>
    <m/>
    <m/>
    <m/>
    <m/>
    <n v="1"/>
    <s v="Open"/>
    <x v="0"/>
  </r>
  <r>
    <n v="266"/>
    <s v="T267"/>
    <x v="0"/>
    <s v="NA"/>
    <m/>
    <s v="OSS"/>
    <s v="OSS"/>
    <s v="OSS"/>
    <s v="MoM Action"/>
    <s v="Port Block (reservation) against Service ID"/>
    <m/>
    <s v=" "/>
    <s v="Open"/>
    <m/>
    <s v=" "/>
    <s v=" "/>
    <m/>
    <s v="DUPLICATE POINT"/>
    <m/>
    <m/>
    <s v="Suresh Pawar"/>
    <m/>
    <s v="Open"/>
    <s v="Duplicate"/>
    <s v=" "/>
    <s v=" "/>
    <s v=" "/>
    <m/>
    <m/>
    <m/>
    <m/>
    <m/>
    <m/>
    <s v="472OSS"/>
    <s v="Applications/Tools"/>
    <s v="OPEN"/>
    <s v="DUPLICATE"/>
    <n v="0"/>
    <m/>
    <m/>
    <m/>
    <m/>
    <n v="1"/>
    <s v="Open"/>
    <x v="0"/>
  </r>
  <r>
    <n v="267"/>
    <s v="T268"/>
    <x v="0"/>
    <s v="NA"/>
    <m/>
    <s v="OSS"/>
    <s v="OSS"/>
    <s v="OSS"/>
    <s v="Design &amp; Documentation"/>
    <s v="LLD"/>
    <m/>
    <s v=" "/>
    <s v="Open"/>
    <m/>
    <s v=" "/>
    <s v=" "/>
    <m/>
    <s v="DUPLICATE POINT"/>
    <m/>
    <m/>
    <s v="Suresh Pawar"/>
    <m/>
    <s v="Open"/>
    <s v="Duplicate"/>
    <s v=" "/>
    <s v=" "/>
    <s v=" "/>
    <m/>
    <m/>
    <m/>
    <m/>
    <m/>
    <m/>
    <s v="472OSS"/>
    <s v="Applications/Tools"/>
    <s v="OPEN"/>
    <s v="DUPLICATE"/>
    <n v="0"/>
    <m/>
    <m/>
    <m/>
    <m/>
    <n v="1"/>
    <s v="Open"/>
    <x v="0"/>
  </r>
  <r>
    <n v="268"/>
    <s v="T269"/>
    <x v="0"/>
    <s v="NA"/>
    <m/>
    <s v="OSS"/>
    <s v="OSS"/>
    <s v="OSS"/>
    <s v="MoM Action"/>
    <s v="Change management process (eg. planned /Unplanned ) activities to be demonstrated "/>
    <m/>
    <s v=" "/>
    <s v="Open"/>
    <m/>
    <s v=" "/>
    <s v=" "/>
    <m/>
    <s v="17-05-2025: OT Team has to work and deliver_x000a_26-06-2025: change managemnt is delivered, NOC team has to confirm"/>
    <m/>
    <m/>
    <s v="Suresh Pawar"/>
    <m/>
    <m/>
    <s v="CLOSURE REVIEW PENDING "/>
    <s v=" "/>
    <s v=" "/>
    <s v=" "/>
    <m/>
    <m/>
    <m/>
    <m/>
    <m/>
    <m/>
    <s v="472OSS"/>
    <s v="Applications/Tools"/>
    <s v="OPEN"/>
    <s v="COMPLETED"/>
    <n v="0"/>
    <m/>
    <m/>
    <m/>
    <m/>
    <n v="1"/>
    <s v="Completed but Verification undrer Process"/>
    <x v="2"/>
  </r>
  <r>
    <n v="269"/>
    <s v="T270"/>
    <x v="0"/>
    <s v="NA"/>
    <m/>
    <s v="OSS"/>
    <s v="OSS"/>
    <s v="OSS"/>
    <s v="MoM Action"/>
    <s v="Device status in OSS ciena inventory, details received from Ciena "/>
    <m/>
    <s v=" "/>
    <s v="Colosed"/>
    <m/>
    <s v=" "/>
    <s v=" "/>
    <m/>
    <m/>
    <m/>
    <m/>
    <s v="Suresh Pawar"/>
    <m/>
    <m/>
    <s v="COMPLETED &amp; APPROVED"/>
    <s v="AD-UT-Tfiber"/>
    <d v="2025-05-26T00:00:00"/>
    <s v="\\172.28.9.34\share drive\Artefacts_T-Fiber TNOC Tracker\OSS\T270"/>
    <m/>
    <m/>
    <m/>
    <m/>
    <m/>
    <m/>
    <s v="472OSS"/>
    <s v="Applications/Tools"/>
    <s v="CLOSED"/>
    <s v="COMPLETED &amp; APPROVED"/>
    <n v="0"/>
    <m/>
    <d v="2025-05-26T00:00:00"/>
    <s v="\\172.28.9.34\share drive\Artefacts_T-Fiber TNOC Tracker\OSS\T270"/>
    <m/>
    <n v="1"/>
    <s v="Completed &amp; Approved"/>
    <x v="1"/>
  </r>
  <r>
    <n v="270"/>
    <s v="T271"/>
    <x v="0"/>
    <s v="NA"/>
    <m/>
    <s v="OSS"/>
    <s v="OSS"/>
    <s v="OSS"/>
    <s v="GPON"/>
    <s v="ONT &amp; OLT vendor name should be mapped to OSS Inventory &amp; PMS Inventory."/>
    <m/>
    <s v=" "/>
    <s v="Open"/>
    <m/>
    <s v=" "/>
    <s v=" "/>
    <m/>
    <m/>
    <m/>
    <m/>
    <s v="Suresh Pawar"/>
    <m/>
    <m/>
    <s v="COMPLETED &amp; APPROVED"/>
    <s v=" "/>
    <s v=" "/>
    <s v="\\172.28.9.34\share drive\Artefacts_T-Fiber TNOC Tracker\OSS\T271"/>
    <m/>
    <m/>
    <m/>
    <m/>
    <m/>
    <m/>
    <s v="472OSS"/>
    <s v="Applications/Tools"/>
    <s v="CLOSED"/>
    <s v="COMPLETED &amp; APPROVED"/>
    <n v="0"/>
    <m/>
    <s v=" "/>
    <s v="\\172.28.9.34\share drive\Artefacts_T-Fiber TNOC Tracker\OSS\T271"/>
    <m/>
    <n v="1"/>
    <s v="Completed &amp; Approved"/>
    <x v="3"/>
  </r>
  <r>
    <n v="271"/>
    <s v="T272"/>
    <x v="0"/>
    <s v="NA"/>
    <m/>
    <s v="OSS"/>
    <s v="OSS"/>
    <s v="OSS"/>
    <s v="Design &amp; Documentation"/>
    <s v="Infra team to maintain the SSL connectivity  "/>
    <m/>
    <s v=" "/>
    <s v="Open"/>
    <m/>
    <s v=" "/>
    <s v=" "/>
    <m/>
    <s v="17-05-2025: Dependancy on HPE upgrade and OT PS Team support_x000a_23-06-2025: New VM was requested by OT and same is provided. OT will to the testing in TND and confirm for production by 27th June 2025"/>
    <m/>
    <m/>
    <s v="Suresh Pawar"/>
    <m/>
    <m/>
    <s v="CLOSURE REVIEW PENDING "/>
    <s v=" "/>
    <s v=" "/>
    <s v=" "/>
    <m/>
    <m/>
    <m/>
    <m/>
    <m/>
    <m/>
    <s v="472OSS"/>
    <s v="Applications/Tools"/>
    <s v="OPEN"/>
    <s v="COMPLETED"/>
    <s v=" SSL configuartion completed in Service Manager"/>
    <m/>
    <m/>
    <m/>
    <m/>
    <n v="1"/>
    <s v="Completed but Verification undrer Process"/>
    <x v="2"/>
  </r>
  <r>
    <n v="272"/>
    <s v="T273"/>
    <x v="0"/>
    <s v="NA"/>
    <m/>
    <s v="OSS"/>
    <s v="OSS"/>
    <s v="OSS"/>
    <s v="Deployment and Installations"/>
    <s v="Deployment process - Process of building network &amp; passive device connectivity to T-NOC through SG350, ONT (One port Voice, 2nd - Data, 3rd - Video &amp; 4th port to T-NOC for SNMP traps) . Along with , and also all other Services to be test and provision in SG350"/>
    <m/>
    <s v=" "/>
    <s v="Open"/>
    <m/>
    <s v=" "/>
    <s v=" "/>
    <m/>
    <s v="09-09-2025: Needs to be closed along with IPMPLS(RS Rao) &amp; GPON(Sayyad)"/>
    <m/>
    <m/>
    <s v="Suresh Pawar"/>
    <m/>
    <s v="Open"/>
    <s v="Open"/>
    <s v=" "/>
    <s v=" "/>
    <s v=" "/>
    <m/>
    <m/>
    <m/>
    <m/>
    <m/>
    <m/>
    <s v="472OSS"/>
    <s v="Applications/Tools"/>
    <s v="OPEN"/>
    <s v="OPEN"/>
    <s v="09-09-2025: Needs to be closed along with IPMPLS(RS Rao) &amp; GPON(Sayyad)"/>
    <m/>
    <m/>
    <m/>
    <m/>
    <n v="1"/>
    <s v="Open"/>
    <x v="0"/>
  </r>
  <r>
    <n v="273"/>
    <s v="T274"/>
    <x v="0"/>
    <s v="NA"/>
    <m/>
    <s v="OSS"/>
    <s v="OSS"/>
    <s v="OSS"/>
    <s v="Development and unit testing"/>
    <s v="In OSS Script File, both Nokia Primary and Secondary IPs are mentioned, however OSS is considering only the first mentioned IP even if Secondary IP is master. Due to this alarms are not reflecting in OSS. Infra team has to setup Virtual IP. "/>
    <m/>
    <s v=" "/>
    <s v="Colosed"/>
    <m/>
    <s v=" "/>
    <s v=" "/>
    <m/>
    <m/>
    <m/>
    <m/>
    <s v="Suresh Pawar"/>
    <m/>
    <m/>
    <s v="COMPLETED &amp; APPROVED"/>
    <s v="AD-UT-Tfiber"/>
    <d v="2025-05-26T00:00:00"/>
    <s v="\\172.28.9.34\share drive\Artefacts_T-Fiber TNOC Tracker\OSS\T274"/>
    <m/>
    <m/>
    <m/>
    <m/>
    <m/>
    <m/>
    <s v="472OSS"/>
    <s v="Applications/Tools"/>
    <s v="CLOSED"/>
    <s v="COMPLETED &amp; APPROVED"/>
    <n v="0"/>
    <m/>
    <d v="2025-05-26T00:00:00"/>
    <s v="\\172.28.9.34\share drive\Artefacts_T-Fiber TNOC Tracker\OSS\T274"/>
    <m/>
    <n v="1"/>
    <s v="Completed &amp; Approved"/>
    <x v="1"/>
  </r>
  <r>
    <n v="274"/>
    <s v="T275"/>
    <x v="0"/>
    <s v="NA"/>
    <m/>
    <s v="OSS"/>
    <s v="OSS"/>
    <s v="OSS"/>
    <s v="MoM Action"/>
    <s v="In OSS management dashboard, Block count should count only Mandal OLTs and not GP OLTs. "/>
    <m/>
    <s v=" "/>
    <s v="Open"/>
    <m/>
    <s v=" "/>
    <s v=" "/>
    <m/>
    <m/>
    <m/>
    <m/>
    <s v="Suresh Pawar"/>
    <m/>
    <m/>
    <s v="COMPLETED &amp; APPROVED"/>
    <s v=" "/>
    <s v=" "/>
    <s v="\\172.28.9.34\share drive\Artefacts_T-Fiber TNOC Tracker\OSS\T275"/>
    <m/>
    <m/>
    <m/>
    <m/>
    <m/>
    <m/>
    <s v="472OSS"/>
    <s v="Applications/Tools"/>
    <s v="CLOSED"/>
    <s v="COMPLETED &amp; APPROVED"/>
    <n v="0"/>
    <m/>
    <s v=" "/>
    <s v="\\172.28.9.34\share drive\Artefacts_T-Fiber TNOC Tracker\OSS\T275"/>
    <m/>
    <n v="1"/>
    <s v="Completed &amp; Approved"/>
    <x v="3"/>
  </r>
  <r>
    <n v="275"/>
    <s v="T276"/>
    <x v="0"/>
    <s v="NA"/>
    <m/>
    <s v="OSS"/>
    <s v="OSS"/>
    <s v="OSS"/>
    <s v="MoM Action"/>
    <s v="DG Set integration with OSS is in progress for Package A, details for DG set integration with OSS awaited from Package B and C. "/>
    <m/>
    <s v=" "/>
    <s v="Open"/>
    <m/>
    <s v=" "/>
    <s v=" "/>
    <m/>
    <s v="26-06-2025: Functionality is delivered, but system is not stable; same issue is escalated to HPE and OT._x000a_22-07-2025: genset alarms are working now, confirmation required from NOC"/>
    <m/>
    <m/>
    <s v="Suresh Pawar"/>
    <m/>
    <m/>
    <s v="CLOSURE REVIEW PENDING "/>
    <s v=" "/>
    <s v=" "/>
    <s v=" "/>
    <m/>
    <m/>
    <m/>
    <m/>
    <m/>
    <m/>
    <s v="472OSS"/>
    <s v="Applications/Tools"/>
    <s v="OPEN"/>
    <s v="COMPLETED"/>
    <n v="0"/>
    <m/>
    <m/>
    <m/>
    <m/>
    <n v="1"/>
    <s v="Completed but Verification undrer Process"/>
    <x v="2"/>
  </r>
  <r>
    <n v="276"/>
    <s v="T277"/>
    <x v="0"/>
    <s v="NA"/>
    <m/>
    <s v="OSS"/>
    <s v="OSS"/>
    <s v="OSS"/>
    <s v="MoM Action"/>
    <s v="UPS and DG Device status, GP Name and LGD code &amp; Block Name and LGD code are not available in the Passive Infra (Non-IT) inventory"/>
    <m/>
    <s v=" "/>
    <s v="Open"/>
    <m/>
    <s v=" "/>
    <s v=" "/>
    <m/>
    <s v="09-09-2025: Status available in NNMi &amp; PowerBI. All other atributes available in UOC"/>
    <m/>
    <m/>
    <s v="Suresh Pawar"/>
    <m/>
    <m/>
    <s v="CLOSURE REVIEW PENDING "/>
    <s v=" "/>
    <s v=" "/>
    <s v=" "/>
    <m/>
    <m/>
    <m/>
    <m/>
    <m/>
    <m/>
    <s v="472OSS"/>
    <s v="Applications/Tools"/>
    <s v="OPEN"/>
    <s v="COMPLETED"/>
    <s v="09-09-2025: Status available in NNMi &amp; PowerBI. All other atributes available in UOC"/>
    <m/>
    <m/>
    <m/>
    <m/>
    <n v="1"/>
    <s v="Completed but Verification undrer Process"/>
    <x v="2"/>
  </r>
  <r>
    <n v="277"/>
    <s v="T278"/>
    <x v="0"/>
    <s v="NA"/>
    <m/>
    <s v="OSS"/>
    <s v="OSS"/>
    <s v="OSS"/>
    <s v="Firewall"/>
    <s v="OSS firewall ports required for Security compliance"/>
    <m/>
    <s v=" "/>
    <s v="Open"/>
    <m/>
    <s v=" "/>
    <s v=" "/>
    <m/>
    <s v="09-09-2025: Security team is already taking care with help of MTR sharma"/>
    <m/>
    <m/>
    <s v="Suresh Pawar"/>
    <m/>
    <m/>
    <s v="CLOSURE REVIEW PENDING "/>
    <s v=" "/>
    <s v=" "/>
    <s v=" "/>
    <m/>
    <m/>
    <m/>
    <m/>
    <m/>
    <m/>
    <s v="472OSS"/>
    <s v="Applications/Tools"/>
    <s v="OPEN"/>
    <s v="COMPLETED"/>
    <s v="09-09-2025: Security team is already taking care with help of MTR sharma"/>
    <m/>
    <m/>
    <m/>
    <m/>
    <n v="1"/>
    <s v="Completed but Verification undrer Process"/>
    <x v="2"/>
  </r>
  <r>
    <n v="278"/>
    <s v="T279"/>
    <x v="0"/>
    <s v="NA"/>
    <m/>
    <s v="OSS"/>
    <s v="OSS"/>
    <s v="OSS"/>
    <s v="Security"/>
    <s v="Security policies to evolve related to DOT/CDOT etc.. from internal and intigration"/>
    <m/>
    <s v=" "/>
    <s v="Open"/>
    <m/>
    <s v=" "/>
    <s v=" "/>
    <m/>
    <s v="26-06-2025: Dependacy on Cross domain delivery"/>
    <m/>
    <m/>
    <s v="Suresh Pawar"/>
    <m/>
    <s v="Open"/>
    <s v="WIP"/>
    <s v=" "/>
    <s v=" "/>
    <s v=" "/>
    <m/>
    <m/>
    <m/>
    <m/>
    <m/>
    <m/>
    <s v="472OSS"/>
    <s v="Applications/Tools"/>
    <s v="OPEN"/>
    <s v="OPEN"/>
    <n v="0"/>
    <m/>
    <m/>
    <m/>
    <m/>
    <n v="1"/>
    <s v="Open"/>
    <x v="0"/>
  </r>
  <r>
    <n v="279"/>
    <s v="T280"/>
    <x v="0"/>
    <s v="NA"/>
    <m/>
    <s v="OSS"/>
    <s v="OSS"/>
    <s v="OSS"/>
    <s v="Correlations"/>
    <s v="Cross domain  Corelation and exact reason for any outage in Network till ONT Port with E2E topology"/>
    <m/>
    <s v=" "/>
    <s v="Open"/>
    <m/>
    <s v=" "/>
    <s v=" "/>
    <m/>
    <s v="17-05-2025: WIP with HPE team"/>
    <m/>
    <m/>
    <s v="Suresh Pawar"/>
    <m/>
    <s v="Open"/>
    <s v="Duplicate"/>
    <s v=" "/>
    <s v=" "/>
    <s v=" "/>
    <m/>
    <m/>
    <m/>
    <m/>
    <m/>
    <m/>
    <s v="472OSS"/>
    <s v="Applications/Tools"/>
    <s v="OPEN"/>
    <s v="DUPLICATE"/>
    <n v="0"/>
    <m/>
    <m/>
    <m/>
    <m/>
    <n v="1"/>
    <s v="Open"/>
    <x v="0"/>
  </r>
  <r>
    <n v="280"/>
    <s v="T281"/>
    <x v="0"/>
    <s v="NA"/>
    <m/>
    <s v="OSS"/>
    <s v="OSS"/>
    <s v="OSS"/>
    <s v="MoM Action"/>
    <s v="Problem Management report for various recurring outages for the given period like_x000a_i) one Unique LGD code &gt;5 times in a Month_x000a_ii) Fiber cut SPAN/Link  &gt;2 times in a month_x000a_iii) Unique LGD code Down for &gt;2 times with Same RFO_x000a_iv) etc. "/>
    <m/>
    <s v=" "/>
    <s v="Open"/>
    <m/>
    <s v=" "/>
    <s v=" "/>
    <m/>
    <m/>
    <m/>
    <m/>
    <s v="Suresh Pawar"/>
    <m/>
    <s v="Open"/>
    <s v="WIP"/>
    <s v=" "/>
    <s v=" "/>
    <s v=" "/>
    <m/>
    <m/>
    <m/>
    <m/>
    <m/>
    <m/>
    <s v="472OSS"/>
    <s v="Applications/Tools"/>
    <s v="OPEN"/>
    <s v="OPEN"/>
    <n v="0"/>
    <m/>
    <m/>
    <e v="#N/A"/>
    <m/>
    <n v="1"/>
    <s v="Open"/>
    <x v="0"/>
  </r>
  <r>
    <n v="281"/>
    <s v="T282"/>
    <x v="0"/>
    <s v="NA"/>
    <m/>
    <s v="OSS"/>
    <s v="OSS"/>
    <s v="OSS"/>
    <s v="MoM Action"/>
    <s v="For ONT Down cases, Some of the Alarms and cause code given by OEM is not matching with RFO provided by field engg., for example incase of Particular ONT goes down at GP level then exact RFO should be available for NOC to correlate with outages due to UPS power  or other issue?"/>
    <m/>
    <s v=" "/>
    <s v="Open"/>
    <m/>
    <s v=" "/>
    <s v=" "/>
    <m/>
    <s v="15-09-2025: Demostrated in the Demo/UAT call"/>
    <m/>
    <m/>
    <s v="Suresh Pawar"/>
    <m/>
    <m/>
    <s v="CLOSURE REVIEW PENDING "/>
    <s v=" "/>
    <s v=" "/>
    <s v=" "/>
    <m/>
    <m/>
    <m/>
    <m/>
    <m/>
    <m/>
    <s v="472OSS"/>
    <s v="Applications/Tools"/>
    <s v="OPEN"/>
    <s v="COMPLETED"/>
    <s v="15-09-2025: Demostrated in the Demo/UAT call"/>
    <m/>
    <m/>
    <e v="#VALUE!"/>
    <m/>
    <n v="1"/>
    <s v="Completed but Verification undrer Process"/>
    <x v="2"/>
  </r>
  <r>
    <n v="282"/>
    <s v="T283"/>
    <x v="0"/>
    <s v="NA"/>
    <m/>
    <s v="OSS"/>
    <s v="OSS"/>
    <s v="OSS"/>
    <s v="Dashboards"/>
    <s v="Alert Mechanism (event rule) when power supply is through UPS which is running on Battery backup mode then there should be alert in the form of SMS sent to field team so outages can be  avoided or minimized proactively._x000a_threshold can be configured (TBD) )for given range for Battery backup status_x000a_i)  &lt;50%- - Minor_x000a_ii)  &lt;40%-Major_x000a_iii)  &lt;30% -Critical)"/>
    <m/>
    <s v=" "/>
    <s v="Open"/>
    <m/>
    <s v=" "/>
    <s v=" "/>
    <m/>
    <m/>
    <m/>
    <m/>
    <s v="Suresh Pawar"/>
    <m/>
    <m/>
    <s v="CLOSURE REVIEW PENDING "/>
    <s v=" "/>
    <s v=" "/>
    <s v=" "/>
    <m/>
    <m/>
    <m/>
    <m/>
    <m/>
    <m/>
    <s v="472OSS"/>
    <s v="Applications/Tools"/>
    <s v="OPEN"/>
    <s v="COMPLETED"/>
    <s v="pending"/>
    <m/>
    <m/>
    <e v="#VALUE!"/>
    <m/>
    <n v="1"/>
    <s v="Completed but Verification undrer Process"/>
    <x v="2"/>
  </r>
  <r>
    <n v="283"/>
    <s v="T284"/>
    <x v="0"/>
    <s v="NA"/>
    <m/>
    <s v="OSS"/>
    <s v="OSS"/>
    <s v="OSS"/>
    <s v="Dashboards"/>
    <s v="Weekly, Monthly E2E Network Availability Trend for each Packages and over all per District, Zone level."/>
    <m/>
    <s v=" "/>
    <s v="Open"/>
    <m/>
    <s v=" "/>
    <s v=" "/>
    <m/>
    <s v="Weekly Availability is not getting calculated hence it is not-feasible"/>
    <m/>
    <m/>
    <s v="Suresh Pawar"/>
    <m/>
    <s v="Open"/>
    <s v="WIP"/>
    <s v=" "/>
    <s v=" "/>
    <s v=" "/>
    <m/>
    <m/>
    <m/>
    <m/>
    <m/>
    <m/>
    <s v="472OSS"/>
    <s v="Applications/Tools"/>
    <s v="OPEN"/>
    <s v="NOT-FEASIBLE"/>
    <n v="0"/>
    <m/>
    <m/>
    <m/>
    <m/>
    <n v="1"/>
    <s v="Open"/>
    <x v="0"/>
  </r>
  <r>
    <n v="284"/>
    <s v="T285"/>
    <x v="0"/>
    <s v="NA"/>
    <m/>
    <s v="OSS"/>
    <s v="OSS"/>
    <s v="OSS"/>
    <s v="Dashboards"/>
    <s v="District wise Performance report for period of infra, fiber, ISP, config issues etc."/>
    <m/>
    <s v=" "/>
    <s v="Open"/>
    <m/>
    <s v=" "/>
    <s v=" "/>
    <m/>
    <s v="09-09-2025: user can download reports as on his requirement "/>
    <m/>
    <m/>
    <s v="Suresh Pawar"/>
    <m/>
    <m/>
    <s v="CLOSURE REVIEW PENDING "/>
    <s v=" "/>
    <s v=" "/>
    <s v=" "/>
    <m/>
    <m/>
    <m/>
    <m/>
    <m/>
    <m/>
    <s v="472OSS"/>
    <s v="Applications/Tools"/>
    <s v="OPEN"/>
    <s v="COMPLETED"/>
    <s v="09-09-2025: user can download reports as on his requirement - TT report"/>
    <m/>
    <m/>
    <m/>
    <m/>
    <n v="1"/>
    <s v="Completed but Verification undrer Process"/>
    <x v="2"/>
  </r>
  <r>
    <n v="285"/>
    <s v="T286"/>
    <x v="0"/>
    <s v="NA"/>
    <m/>
    <s v="OSS"/>
    <s v="OSS"/>
    <s v="OSS"/>
    <s v="Dashboards"/>
    <s v="Individual NOC Engineer and shift Lead Performance Measurement for handling the TT's "/>
    <m/>
    <s v=" "/>
    <s v="Open"/>
    <m/>
    <s v=" "/>
    <s v=" "/>
    <m/>
    <s v="17-05-2025: Artefacts needs to be collected from Sivakumar and seek approval._x000a_26-06-2025: Waiting for Sivakumar's approval"/>
    <m/>
    <m/>
    <s v="Suresh Pawar"/>
    <m/>
    <m/>
    <s v="CLOSURE REVIEW PENDING "/>
    <s v=" "/>
    <s v=" "/>
    <s v=" "/>
    <m/>
    <m/>
    <m/>
    <m/>
    <m/>
    <m/>
    <s v="472OSS"/>
    <s v="Applications/Tools"/>
    <s v="OPEN"/>
    <s v="COMPLETED"/>
    <s v="closure"/>
    <m/>
    <m/>
    <m/>
    <m/>
    <n v="1"/>
    <s v="Completed but Verification undrer Process"/>
    <x v="2"/>
  </r>
  <r>
    <n v="286"/>
    <s v="T287"/>
    <x v="0"/>
    <s v="NA"/>
    <m/>
    <s v="OSS"/>
    <s v="OSS"/>
    <s v="OSS"/>
    <s v="MoM Action"/>
    <s v="Exact SPAN/Link details must be taken from GIS(Including Lat,Long) for Fiber cut/outage scenario to undserstand fix is permanent or temporarary in nature and impact on Multiple Nodes/GP’s ."/>
    <m/>
    <s v=" "/>
    <s v="Open"/>
    <m/>
    <s v=" "/>
    <s v=" "/>
    <m/>
    <s v="17-05-2025: Common span scenarios solution needs to be finalization pending with L&amp;T and will be finalized based on data coming from GIS integration._x000a_26-06-2025: Dependancy on GIS integration. Expected to be completed by 16th July and then ~30 days needed for Common span"/>
    <m/>
    <m/>
    <s v="Suresh Pawar"/>
    <m/>
    <s v="Open"/>
    <s v="WIP"/>
    <s v=" "/>
    <s v=" "/>
    <s v=" "/>
    <m/>
    <m/>
    <m/>
    <m/>
    <m/>
    <m/>
    <s v="472OSS"/>
    <s v="Applications/Tools"/>
    <s v="OPEN"/>
    <s v="OPEN"/>
    <n v="0"/>
    <m/>
    <m/>
    <m/>
    <m/>
    <n v="1"/>
    <s v="Open"/>
    <x v="0"/>
  </r>
  <r>
    <n v="287"/>
    <s v="T288"/>
    <x v="0"/>
    <s v="NA"/>
    <m/>
    <m/>
    <s v="DC-Infrastructure"/>
    <s v="OSS"/>
    <s v="MoM Action"/>
    <s v="Report for Backup Status (success/failure) of all VM (source it from Vcenter Report)"/>
    <m/>
    <s v=" "/>
    <s v="Open"/>
    <m/>
    <s v=" "/>
    <s v=" "/>
    <m/>
    <m/>
    <m/>
    <m/>
    <s v="Ravi Kishore"/>
    <m/>
    <m/>
    <s v="COMPLETED &amp; APPROVED"/>
    <s v="AD-UT-Tfiber"/>
    <d v="2025-07-05T00:00:00"/>
    <s v="\\172.28.9.34\Artefacts_T-Fiber TNOC Tracker\OSS\Artifact-T288"/>
    <m/>
    <m/>
    <m/>
    <m/>
    <m/>
    <m/>
    <s v="472OSS"/>
    <s v="Applications/Tools"/>
    <s v="CLOSED"/>
    <m/>
    <m/>
    <m/>
    <d v="2025-07-05T00:00:00"/>
    <s v="\\172.28.9.34\Artefacts_T-Fiber TNOC Tracker\OSS\Artifact-T288"/>
    <m/>
    <n v="1"/>
    <s v="Completed &amp; Approved"/>
    <x v="3"/>
  </r>
  <r>
    <n v="288"/>
    <s v="T289"/>
    <x v="0"/>
    <s v="NA"/>
    <m/>
    <s v="OSS"/>
    <s v="OSS"/>
    <s v="OSS"/>
    <s v="MoM Action"/>
    <s v="DC Active infra-Health check-up /Utilization and Resource Availability report.—Hardware and Servers. (Source it from Vcenter to OSS tool)"/>
    <m/>
    <s v=" "/>
    <s v="Open"/>
    <m/>
    <s v=" "/>
    <s v=" "/>
    <m/>
    <s v="26-06-2025: data available in OBM, need confirmation from DC team"/>
    <m/>
    <m/>
    <s v="Suresh Pawar"/>
    <m/>
    <m/>
    <s v="CLOSURE REVIEW PENDING "/>
    <s v=" "/>
    <s v=" "/>
    <s v=" "/>
    <m/>
    <m/>
    <m/>
    <m/>
    <m/>
    <m/>
    <s v="472OSS"/>
    <s v="Applications/Tools"/>
    <s v="OPEN"/>
    <s v="COMPLETED"/>
    <n v="0"/>
    <m/>
    <m/>
    <m/>
    <m/>
    <n v="1"/>
    <s v="Completed but Verification undrer Process"/>
    <x v="2"/>
  </r>
  <r>
    <n v="289"/>
    <s v="T290"/>
    <x v="0"/>
    <s v="NA"/>
    <m/>
    <s v="OSS"/>
    <s v="OSS"/>
    <s v="OSS"/>
    <s v="MoM Action"/>
    <s v="IP MPLS node status report to be automated(Zonal / Mandal/GP) along with Alias Name(Like Actual Mandal /GP names) -Feasibility check required if Alias can be updated &amp; fetched by OSS tool"/>
    <m/>
    <s v=" "/>
    <s v="Open"/>
    <m/>
    <s v=" "/>
    <s v=" "/>
    <m/>
    <s v="26-06-2025: IPMPLS node status available in NNMi, need confirmation from NOC"/>
    <m/>
    <m/>
    <s v="Suresh Pawar"/>
    <m/>
    <m/>
    <s v="CLOSURE REVIEW PENDING "/>
    <s v=" "/>
    <s v=" "/>
    <s v=" "/>
    <m/>
    <m/>
    <m/>
    <m/>
    <m/>
    <m/>
    <s v="472OSS"/>
    <s v="Applications/Tools"/>
    <s v="OPEN"/>
    <s v="COMPLETED"/>
    <s v="pending"/>
    <m/>
    <m/>
    <m/>
    <m/>
    <n v="1"/>
    <s v="Completed but Verification undrer Process"/>
    <x v="2"/>
  </r>
  <r>
    <n v="290"/>
    <s v="T291"/>
    <x v="0"/>
    <s v="NA"/>
    <m/>
    <s v="OSS"/>
    <s v="OSS"/>
    <s v="OSS"/>
    <s v="Dashboards"/>
    <s v="IP MPLS Node/Link/Port availability &amp; Utilization "/>
    <m/>
    <s v=" "/>
    <s v="Open"/>
    <m/>
    <s v=" "/>
    <s v=" "/>
    <m/>
    <s v="17-05-2025: Utilization is already available. Node and Link availability is WIP. OT Support not available to check port availability, it needs to resume._x000a_26-06-2025: all data available now except Link availability, need confirmation from NOC"/>
    <m/>
    <m/>
    <s v="Suresh Pawar"/>
    <m/>
    <m/>
    <s v="CLOSURE REVIEW PENDING "/>
    <s v=" "/>
    <s v=" "/>
    <s v=" "/>
    <m/>
    <m/>
    <m/>
    <m/>
    <m/>
    <m/>
    <s v="472OSS"/>
    <s v="Applications/Tools"/>
    <s v="OPEN"/>
    <s v="COMPLETED"/>
    <n v="0"/>
    <m/>
    <m/>
    <m/>
    <m/>
    <n v="1"/>
    <s v="Completed but Verification undrer Process"/>
    <x v="2"/>
  </r>
  <r>
    <n v="291"/>
    <s v="T292"/>
    <x v="0"/>
    <s v="NA"/>
    <m/>
    <s v="OSS"/>
    <s v="OSS"/>
    <s v="OSS"/>
    <s v="MoM Action"/>
    <s v="Customised dashboard template with available set of fields for different set of users  views"/>
    <m/>
    <s v=" "/>
    <s v="Open"/>
    <m/>
    <s v=" "/>
    <s v=" "/>
    <m/>
    <s v="17-05-2025: OOB is available, to be reviewed with NOC"/>
    <m/>
    <m/>
    <s v="Suresh Pawar"/>
    <m/>
    <m/>
    <s v="CLOSURE REVIEW PENDING "/>
    <s v=" "/>
    <s v=" "/>
    <s v=" "/>
    <m/>
    <m/>
    <m/>
    <m/>
    <m/>
    <m/>
    <s v="472OSS"/>
    <s v="Applications/Tools"/>
    <s v="OPEN"/>
    <s v="COMPLETED"/>
    <n v="0"/>
    <m/>
    <m/>
    <m/>
    <m/>
    <n v="1"/>
    <s v="Completed but Verification undrer Process"/>
    <x v="2"/>
  </r>
  <r>
    <n v="292"/>
    <s v="T293"/>
    <x v="0"/>
    <s v="NA"/>
    <m/>
    <s v="OSS"/>
    <s v="OSS"/>
    <s v="OSS"/>
    <s v="Dashboards"/>
    <s v="Service VLAN status report from EMS (Nokia and Tejas)"/>
    <m/>
    <s v=" "/>
    <s v="Open"/>
    <m/>
    <s v=" "/>
    <s v=" "/>
    <m/>
    <s v="24-05-2025: Inhouse solution being built by rishik"/>
    <m/>
    <m/>
    <s v="Suresh Pawar"/>
    <m/>
    <m/>
    <s v="CLOSURE REVIEW PENDING "/>
    <s v=" "/>
    <s v=" "/>
    <s v=" "/>
    <m/>
    <m/>
    <m/>
    <m/>
    <m/>
    <m/>
    <s v="472OSS"/>
    <s v="Applications/Tools"/>
    <s v="OPEN"/>
    <s v="COMPLETED"/>
    <n v="0"/>
    <m/>
    <m/>
    <m/>
    <m/>
    <n v="1"/>
    <s v="Completed but Verification undrer Process"/>
    <x v="2"/>
  </r>
  <r>
    <n v="293"/>
    <s v="T294"/>
    <x v="0"/>
    <s v="NA"/>
    <m/>
    <s v="OSS"/>
    <s v="OSS"/>
    <s v="OSS"/>
    <s v="MoM Action"/>
    <s v="OSS MTTR report to include additional columns like RFO, Sub RFO, Resolution etc. "/>
    <m/>
    <s v=" "/>
    <s v="Open"/>
    <m/>
    <s v=" "/>
    <s v=" "/>
    <m/>
    <m/>
    <m/>
    <m/>
    <s v="Suresh Pawar"/>
    <m/>
    <m/>
    <s v="COMPLETED &amp; APPROVED"/>
    <s v=" "/>
    <s v=" "/>
    <s v="\\172.28.9.34\share drive\Artefacts_T-Fiber TNOC Tracker\OSS\T294"/>
    <m/>
    <m/>
    <m/>
    <m/>
    <m/>
    <m/>
    <s v="472OSS"/>
    <s v="Applications/Tools"/>
    <s v="CLOSED"/>
    <s v="COMPLETED &amp; APPROVED"/>
    <n v="0"/>
    <m/>
    <s v=" "/>
    <s v="\\172.28.9.34\share drive\Artefacts_T-Fiber TNOC Tracker\OSS\T294"/>
    <m/>
    <n v="1"/>
    <s v="Completed &amp; Approved"/>
    <x v="3"/>
  </r>
  <r>
    <n v="294"/>
    <s v="T295"/>
    <x v="0"/>
    <s v="NA"/>
    <m/>
    <s v="OSS"/>
    <s v="OSS"/>
    <s v="OSS"/>
    <s v="MoM Action"/>
    <s v="Service Management tool has having duplicate tickets for same node which is impacting availability, outage reports. Issue needs to be fixed. "/>
    <m/>
    <s v=" "/>
    <s v="Open"/>
    <m/>
    <s v=" "/>
    <s v=" "/>
    <m/>
    <s v="12-06-2025: duplicate ticket booking needs to be handle by HPE, HPE working on a script to handle it._x000a_26-06-2025: Script deplyed by HPE, need confirmation from NOC"/>
    <m/>
    <m/>
    <s v="Suresh Pawar"/>
    <m/>
    <m/>
    <s v="CLOSURE REVIEW PENDING "/>
    <s v=" "/>
    <s v=" "/>
    <s v=" "/>
    <m/>
    <m/>
    <m/>
    <m/>
    <m/>
    <m/>
    <s v="472OSS"/>
    <s v="Applications/Tools"/>
    <s v="OPEN"/>
    <s v="COMPLETED"/>
    <n v="0"/>
    <m/>
    <m/>
    <m/>
    <m/>
    <n v="1"/>
    <s v="Completed but Verification undrer Process"/>
    <x v="2"/>
  </r>
  <r>
    <n v="295"/>
    <s v="T296"/>
    <x v="0"/>
    <s v="NA"/>
    <m/>
    <s v="OSS"/>
    <s v="OSS"/>
    <s v="OSS"/>
    <s v="MoM Action"/>
    <s v="Service Management dashboard  should list planned outages and corelate TT if that is on same device or NW component."/>
    <m/>
    <s v=" "/>
    <s v="Open"/>
    <m/>
    <s v=" "/>
    <s v=" "/>
    <m/>
    <s v="17-05-2025: OT &amp; NSO support required"/>
    <m/>
    <m/>
    <s v="Suresh Pawar"/>
    <m/>
    <s v="Open"/>
    <s v="WIP"/>
    <s v=" "/>
    <s v=" "/>
    <s v=" "/>
    <m/>
    <m/>
    <m/>
    <m/>
    <m/>
    <m/>
    <s v="472OSS"/>
    <s v="Applications/Tools"/>
    <s v="OPEN"/>
    <s v="OPEN"/>
    <n v="0"/>
    <m/>
    <m/>
    <m/>
    <m/>
    <n v="1"/>
    <s v="Open"/>
    <x v="0"/>
  </r>
  <r>
    <n v="296"/>
    <s v="T297"/>
    <x v="0"/>
    <s v="NA"/>
    <m/>
    <m/>
    <m/>
    <s v="DC-IT"/>
    <s v="Servers and Strorage (Deployment and Installations)"/>
    <s v="VM's Deployment Application Installations"/>
    <m/>
    <s v=" "/>
    <s v="Open"/>
    <m/>
    <s v=" "/>
    <s v=" "/>
    <m/>
    <s v="Applications installation completed in the given VM's._x000a_Storage/resource Allocation details captured in the TNOC IT Infra Server &amp; Storage-LLD_v_1.5 &amp; DC Inventory master sheet._x000a_Artifacts are captured."/>
    <m/>
    <m/>
    <s v="Ravi Kishore"/>
    <m/>
    <m/>
    <s v="COMPLETED &amp; APPROVED"/>
    <s v=" "/>
    <s v=" "/>
    <s v="\\172.28.9.34\share drive\Artefacts_T-Fiber TNOC Tracker\DC IT-Infra\Artifact  for - T297"/>
    <m/>
    <m/>
    <m/>
    <m/>
    <m/>
    <m/>
    <s v="472DC-IT"/>
    <s v="Network"/>
    <s v="CLOSED"/>
    <m/>
    <m/>
    <m/>
    <s v=" "/>
    <s v="\\172.28.9.34\share drive\Artefacts_T-Fiber TNOC Tracker\DC IT-Infra\Artifact  for - T297"/>
    <m/>
    <n v="1"/>
    <s v="Completed &amp; Approved"/>
    <x v="3"/>
  </r>
  <r>
    <n v="297"/>
    <s v="T298"/>
    <x v="0"/>
    <s v="NA"/>
    <m/>
    <m/>
    <m/>
    <s v="GPON"/>
    <s v="Tejas-MoM Action"/>
    <s v="Deployment process - Process of building network &amp; passive device connectivity to T-NOC through SG350, ONT (One port Voice, 2nd - Data, 3rd - Video &amp; 4 th port to T-NOC for SNMP traps) . Along with , and also all other Services to be test and provision in SG350"/>
    <m/>
    <s v=" "/>
    <s v="Colosed"/>
    <m/>
    <s v=" "/>
    <s v=" "/>
    <m/>
    <m/>
    <m/>
    <m/>
    <s v="Sayyad Pasha"/>
    <m/>
    <m/>
    <s v="COMPLETED &amp; APPROVED"/>
    <s v="AD-UT-Tfiber"/>
    <d v="2025-04-30T00:00:00"/>
    <s v="\\172.28.9.34\Artefacts_T-Fiber TNOC Tracker\GPON\T298"/>
    <m/>
    <m/>
    <m/>
    <m/>
    <m/>
    <m/>
    <s v="472GPON"/>
    <s v="GPON"/>
    <s v="CLOSED"/>
    <m/>
    <m/>
    <m/>
    <d v="2025-04-30T00:00:00"/>
    <s v="\\172.28.9.34\Artefacts_T-Fiber TNOC Tracker\GPON\T298"/>
    <m/>
    <n v="1"/>
    <s v="Completed &amp; Approved"/>
    <x v="1"/>
  </r>
  <r>
    <n v="298"/>
    <s v="T299"/>
    <x v="0"/>
    <s v="NA"/>
    <m/>
    <s v="OSS"/>
    <s v="Security"/>
    <s v="OSS"/>
    <s v="Integrating AD so that there is single user ID for all apps and they can integrate better in future if there is a need"/>
    <s v="Integration testing done for all apps that are ready currently except Alepo. Apps like HP OSS, Cisco ISE and other such applications are already integrated. We can switch IDs to AD anytime"/>
    <m/>
    <s v=" "/>
    <s v="Open"/>
    <m/>
    <s v=" "/>
    <s v=" "/>
    <m/>
    <s v="Once AD integration happen for Aleppo this point also will be closed along with T333."/>
    <m/>
    <m/>
    <s v="Sarmendra"/>
    <m/>
    <s v="Open"/>
    <s v="WIP"/>
    <s v=" "/>
    <s v=" "/>
    <s v=" "/>
    <m/>
    <m/>
    <m/>
    <m/>
    <m/>
    <m/>
    <s v="472OSS"/>
    <s v="Applications/Tools"/>
    <s v="OPEN"/>
    <m/>
    <m/>
    <m/>
    <m/>
    <m/>
    <m/>
    <n v="1"/>
    <s v="Open"/>
    <x v="0"/>
  </r>
  <r>
    <n v="299"/>
    <s v="T300"/>
    <x v="0"/>
    <s v="NA"/>
    <m/>
    <s v="OSS"/>
    <s v="Security"/>
    <s v="OSS"/>
    <s v="Configuration and best practices"/>
    <s v="User IDs created. Need to work with users for testing for NOC desktops"/>
    <m/>
    <s v=" "/>
    <s v="Open"/>
    <m/>
    <s v=" "/>
    <s v=" "/>
    <m/>
    <s v="Artifacts will be created and submitted on 03 Jul 25"/>
    <m/>
    <m/>
    <s v="Sarmendra"/>
    <m/>
    <m/>
    <s v="COMPLETED &amp; APPROVED"/>
    <s v=" "/>
    <s v=" "/>
    <s v="\\172.28.9.34\Artefacts_T-Fiber TNOC Tracker\NW-Security\T300"/>
    <m/>
    <m/>
    <m/>
    <m/>
    <m/>
    <m/>
    <s v="472OSS"/>
    <s v="Applications/Tools"/>
    <s v="CLOSED"/>
    <m/>
    <m/>
    <m/>
    <m/>
    <s v="\\172.28.9.34\Artefacts_T-Fiber TNOC Tracker\NW-Security\T300"/>
    <m/>
    <n v="1"/>
    <s v="Completed &amp; Approved"/>
    <x v="3"/>
  </r>
  <r>
    <n v="300"/>
    <s v="T301"/>
    <x v="0"/>
    <s v="NA"/>
    <m/>
    <m/>
    <m/>
    <s v="Security &amp; Regulatory Compliance"/>
    <s v="Configuration"/>
    <s v="On A-10 -Configuration done on LB side.  WAF will be configure with License"/>
    <m/>
    <s v=" "/>
    <s v="Open"/>
    <m/>
    <s v=" "/>
    <s v=" "/>
    <m/>
    <s v="A10 AMC not renewed , Awaiting AMC renewal with WAF features"/>
    <m/>
    <m/>
    <s v="Sarmendra"/>
    <m/>
    <s v="Open"/>
    <s v="WIP"/>
    <s v=" "/>
    <s v=" "/>
    <s v=" "/>
    <m/>
    <m/>
    <m/>
    <m/>
    <m/>
    <m/>
    <s v="472Security &amp; Regulatory Compliance"/>
    <s v="Security"/>
    <s v="OPEN"/>
    <m/>
    <m/>
    <m/>
    <m/>
    <m/>
    <m/>
    <n v="1"/>
    <s v="Open"/>
    <x v="0"/>
  </r>
  <r>
    <n v="301"/>
    <s v="T302"/>
    <x v="0"/>
    <s v="NA"/>
    <m/>
    <m/>
    <m/>
    <s v="Security &amp; Regulatory Compliance"/>
    <s v="Functional AT"/>
    <s v="Will start next week as KT happened this week for all the new resources"/>
    <m/>
    <s v=" "/>
    <s v="Open"/>
    <m/>
    <s v=" "/>
    <s v=" "/>
    <m/>
    <s v="KT has been done."/>
    <m/>
    <m/>
    <s v="Sarmendra"/>
    <m/>
    <m/>
    <s v="CLOSURE REVIEW PENDING "/>
    <s v=" "/>
    <s v=" "/>
    <s v=" "/>
    <m/>
    <m/>
    <m/>
    <m/>
    <m/>
    <m/>
    <s v="472Security &amp; Regulatory Compliance"/>
    <s v="Security"/>
    <s v="OPEN"/>
    <m/>
    <m/>
    <m/>
    <m/>
    <s v="Artefacts to be Submitted"/>
    <m/>
    <n v="1"/>
    <s v="Completed but Verification undrer Process"/>
    <x v="2"/>
  </r>
  <r>
    <n v="302"/>
    <s v="T303"/>
    <x v="0"/>
    <s v="NA"/>
    <m/>
    <s v="OSS"/>
    <s v="Security"/>
    <s v="OSS"/>
    <s v="Configuration"/>
    <s v="OSS- Redware LB-There were configuration issues and have been sorted our by having multiple sessions over the past few weeks"/>
    <m/>
    <s v=" "/>
    <s v="Open"/>
    <m/>
    <s v=" "/>
    <s v=" "/>
    <m/>
    <s v="Artifact created and will be submitted to customer on 03 Jul 25."/>
    <m/>
    <m/>
    <s v="Sarmendra"/>
    <m/>
    <m/>
    <s v="CLOSURE REVIEW PENDING "/>
    <s v=" "/>
    <s v=" "/>
    <s v=" "/>
    <m/>
    <m/>
    <m/>
    <m/>
    <m/>
    <m/>
    <s v="472OSS"/>
    <s v="Applications/Tools"/>
    <s v="OPEN"/>
    <m/>
    <m/>
    <m/>
    <m/>
    <s v="Artefacts to be Submitted"/>
    <m/>
    <n v="1"/>
    <s v="Completed but Verification undrer Process"/>
    <x v="2"/>
  </r>
  <r>
    <n v="303"/>
    <s v="T304"/>
    <x v="0"/>
    <s v="NA"/>
    <m/>
    <m/>
    <m/>
    <s v="Security &amp; Regulatory Compliance"/>
    <s v="Functional AT"/>
    <s v="Radware LB - Will start next week as KT happened this week for all the new resources"/>
    <m/>
    <s v=" "/>
    <s v="Open"/>
    <m/>
    <s v=" "/>
    <s v=" "/>
    <m/>
    <s v="KT has been done."/>
    <m/>
    <m/>
    <s v="Sarmendra"/>
    <m/>
    <s v="Open"/>
    <s v="WIP"/>
    <s v=" "/>
    <s v=" "/>
    <s v=" "/>
    <m/>
    <m/>
    <m/>
    <m/>
    <m/>
    <m/>
    <s v="472Security &amp; Regulatory Compliance"/>
    <s v="Security"/>
    <s v="OPEN"/>
    <m/>
    <m/>
    <m/>
    <m/>
    <m/>
    <m/>
    <n v="1"/>
    <s v="Open"/>
    <x v="0"/>
  </r>
  <r>
    <n v="304"/>
    <s v="T305"/>
    <x v="0"/>
    <s v="NA"/>
    <m/>
    <s v="OSS"/>
    <s v="DC-Infrastructure"/>
    <s v="OSS"/>
    <s v="Configuration"/>
    <s v="We have identified memory needed. Need help with space allocation for VM and also need license for a syslog server. ( we can also use Default Linux daemon) Syslog"/>
    <m/>
    <s v=" "/>
    <s v="Open"/>
    <m/>
    <s v=" "/>
    <s v=" "/>
    <m/>
    <s v="[17/09/2025] Syslog integration with both Redhat and Windows servers Completed."/>
    <m/>
    <m/>
    <s v="Ravi Kishore"/>
    <m/>
    <m/>
    <s v="COMPLETED &amp; APPROVED"/>
    <s v="AD-UT-Tfiber"/>
    <d v="2025-09-19T00:00:00"/>
    <s v="\\172.28.9.34\Artefacts_T-Fiber TNOC Tracker\OSS\T305"/>
    <m/>
    <m/>
    <m/>
    <m/>
    <m/>
    <m/>
    <s v="472OSS"/>
    <s v="Applications/Tools"/>
    <s v="CLOSED"/>
    <m/>
    <m/>
    <m/>
    <d v="2025-09-19T00:00:00"/>
    <s v="\\172.28.9.34\Artefacts_T-Fiber TNOC Tracker\OSS\T305"/>
    <m/>
    <n v="1"/>
    <s v="Completed &amp; Approved"/>
    <x v="3"/>
  </r>
  <r>
    <n v="305"/>
    <s v="T306"/>
    <x v="0"/>
    <s v="NA"/>
    <m/>
    <m/>
    <m/>
    <s v="Security &amp; Regulatory Compliance"/>
    <s v="Documentation"/>
    <s v="Customer has requested a complete Security LLD that states how our security architechture is and how different security products talk to each other"/>
    <m/>
    <s v=" "/>
    <s v="Open"/>
    <m/>
    <s v=" "/>
    <s v=" "/>
    <m/>
    <s v="Completed and Review pending. New changes will be incorporated as an addendum to design."/>
    <m/>
    <m/>
    <s v="Sarmendra"/>
    <m/>
    <s v="Open"/>
    <s v="WIP"/>
    <s v=" "/>
    <s v=" "/>
    <s v=" "/>
    <m/>
    <m/>
    <m/>
    <m/>
    <m/>
    <m/>
    <s v="472Security &amp; Regulatory Compliance"/>
    <s v="Security"/>
    <s v="OPEN"/>
    <m/>
    <m/>
    <m/>
    <m/>
    <m/>
    <m/>
    <n v="1"/>
    <s v="Open"/>
    <x v="0"/>
  </r>
  <r>
    <n v="306"/>
    <s v="T307"/>
    <x v="0"/>
    <s v="NA"/>
    <m/>
    <m/>
    <m/>
    <s v="Security &amp; Regulatory Compliance"/>
    <s v="User Access Rights "/>
    <s v="Cisco: PKGA-testing in WIP, PKGB&amp;C-will be replicated after PKGA completion_x000a_GPON: Segregation is done, implementation is WIP_x000a_DWDM: Segregation is done, implementation is WIP_x000a_HPE OSS: User to access mapping is done, implementation WIP by hp team_x000a_Other Apps: Will have meetings this week and sort it out."/>
    <m/>
    <s v=" "/>
    <s v="Open"/>
    <m/>
    <s v=" "/>
    <s v=" "/>
    <m/>
    <e v="#VALUE!"/>
    <m/>
    <m/>
    <s v="Sarmendra"/>
    <m/>
    <s v="Open"/>
    <s v="WIP"/>
    <s v=" "/>
    <s v=" "/>
    <s v=" "/>
    <m/>
    <m/>
    <m/>
    <m/>
    <m/>
    <m/>
    <s v="472Security &amp; Regulatory Compliance"/>
    <s v="Security"/>
    <s v="OPEN"/>
    <m/>
    <m/>
    <m/>
    <m/>
    <e v="#VALUE!"/>
    <m/>
    <n v="1"/>
    <s v="Open"/>
    <x v="0"/>
  </r>
  <r>
    <n v="307"/>
    <s v="T308"/>
    <x v="0"/>
    <s v="NA"/>
    <m/>
    <m/>
    <m/>
    <s v="Security &amp; Regulatory Compliance"/>
    <s v="IPDR"/>
    <s v="Developing in-house solution, also exploring with external vendors. 3 vendors declined."/>
    <m/>
    <s v=" "/>
    <s v="Open"/>
    <m/>
    <s v=" "/>
    <s v=" "/>
    <m/>
    <s v="27.06.25 , IPDR solution operational , pending document will be submitted by 1st week of Jul'25"/>
    <m/>
    <m/>
    <s v="Jayant Madavi"/>
    <m/>
    <s v="Open"/>
    <s v="WIP"/>
    <s v=" "/>
    <s v=" "/>
    <s v=" "/>
    <m/>
    <m/>
    <m/>
    <m/>
    <m/>
    <m/>
    <s v="472Security &amp; Regulatory Compliance"/>
    <s v="Security"/>
    <s v="OPEN"/>
    <m/>
    <m/>
    <m/>
    <m/>
    <m/>
    <m/>
    <n v="1"/>
    <s v="Open"/>
    <x v="0"/>
  </r>
  <r>
    <n v="308"/>
    <s v="T309"/>
    <x v="0"/>
    <s v="NA"/>
    <m/>
    <m/>
    <m/>
    <s v="Security &amp; Regulatory Compliance"/>
    <s v="Storage"/>
    <s v="Storage requirement worked out and given to contract team. PO to be issued(Syslog)"/>
    <m/>
    <s v=" "/>
    <s v="Open"/>
    <m/>
    <s v=" "/>
    <s v=" "/>
    <m/>
    <s v="25-Sep-2025: Artefacts to be uploaded, Need to provide current consumption of storage, incremental log will be added to existing storage after adding 18 TB additional storage ."/>
    <s v="L&amp;T"/>
    <s v="Ravi Kishore"/>
    <s v="Sarmendra"/>
    <m/>
    <m/>
    <s v="COMPLETED &amp; APPROVED"/>
    <s v=" "/>
    <s v=" "/>
    <s v=" "/>
    <m/>
    <m/>
    <m/>
    <m/>
    <m/>
    <m/>
    <s v="472Security &amp; Regulatory Compliance"/>
    <s v="Security"/>
    <s v="CLOSED"/>
    <m/>
    <m/>
    <m/>
    <s v=" "/>
    <s v="Artefacts Need to upload"/>
    <m/>
    <n v="1"/>
    <s v="Completed &amp; Approved"/>
    <x v="3"/>
  </r>
  <r>
    <n v="309"/>
    <s v="T310"/>
    <x v="0"/>
    <s v="NA"/>
    <m/>
    <m/>
    <m/>
    <s v="Security &amp; Regulatory Compliance"/>
    <s v="NAT"/>
    <s v="Developed in-house solution, also exploring with external vendors. 3 vendors declined._x000a_In-house solution is ready for demo, tested with the sample data.("/>
    <m/>
    <s v=" "/>
    <s v="Open"/>
    <m/>
    <s v=" "/>
    <s v=" "/>
    <m/>
    <s v="25-Sep-2025: Detailed discussion will be taken up later(Sanjay will brief background against this point)"/>
    <m/>
    <m/>
    <s v="Sarmendra"/>
    <m/>
    <m/>
    <s v="COMPLETED &amp; APPROVED"/>
    <s v=" "/>
    <s v=" "/>
    <s v=" "/>
    <m/>
    <m/>
    <m/>
    <m/>
    <m/>
    <m/>
    <s v="472Security &amp; Regulatory Compliance"/>
    <s v="Security"/>
    <s v="CLOSED"/>
    <m/>
    <m/>
    <m/>
    <s v=" "/>
    <s v="Artefacts Need to upload"/>
    <m/>
    <n v="1"/>
    <s v="Completed &amp; Approved"/>
    <x v="3"/>
  </r>
  <r>
    <n v="310"/>
    <s v="T311"/>
    <x v="0"/>
    <s v="NA"/>
    <m/>
    <m/>
    <m/>
    <s v="Security &amp; Regulatory Compliance"/>
    <s v="QoS Reporting"/>
    <s v="QoS Reporting related to all parameters"/>
    <m/>
    <s v=" "/>
    <s v="Open"/>
    <m/>
    <s v=" "/>
    <s v=" "/>
    <m/>
    <s v="Completed and Review pending.FAT documents were submitted to TPA , However it has some common observation which will be discussed with TPA team by Mr Sharma. "/>
    <m/>
    <m/>
    <s v="Sarmendra"/>
    <m/>
    <s v="Open"/>
    <s v="WIP"/>
    <s v=" "/>
    <s v=" "/>
    <s v=" "/>
    <m/>
    <m/>
    <m/>
    <m/>
    <m/>
    <m/>
    <s v="472Security &amp; Regulatory Compliance"/>
    <s v="Security"/>
    <s v="OPEN"/>
    <m/>
    <m/>
    <m/>
    <m/>
    <m/>
    <m/>
    <n v="1"/>
    <s v="Open"/>
    <x v="0"/>
  </r>
  <r>
    <n v="311"/>
    <s v="T312"/>
    <x v="0"/>
    <s v="NA"/>
    <m/>
    <m/>
    <m/>
    <s v="Security &amp; Regulatory Compliance"/>
    <s v="Regulatory compliance"/>
    <s v="SLA Reporting for Cell Tower and GIs"/>
    <m/>
    <s v=" "/>
    <s v="Colosed"/>
    <m/>
    <s v=" "/>
    <s v=" "/>
    <m/>
    <m/>
    <m/>
    <m/>
    <s v="Siva Kumar"/>
    <m/>
    <m/>
    <s v="COMPLETED &amp; APPROVED"/>
    <s v="AD-UT-Tfiber"/>
    <d v="2025-05-13T00:00:00"/>
    <s v="\\172.28.9.34\Artefacts_T-Fiber TNOC Tracker\HELPDESK\T312"/>
    <m/>
    <m/>
    <m/>
    <m/>
    <m/>
    <m/>
    <s v="472Security &amp; Regulatory Compliance"/>
    <s v="Security"/>
    <s v="CLOSED"/>
    <m/>
    <m/>
    <m/>
    <d v="2025-05-13T00:00:00"/>
    <s v="\\172.28.9.34\Artefacts_T-Fiber TNOC Tracker\HELPDESK\T312"/>
    <m/>
    <n v="1"/>
    <s v="Completed &amp; Approved"/>
    <x v="1"/>
  </r>
  <r>
    <n v="312"/>
    <s v="T313"/>
    <x v="0"/>
    <s v="NA"/>
    <m/>
    <m/>
    <m/>
    <s v="Security &amp; Regulatory Compliance"/>
    <s v="Regulatory compliance"/>
    <s v="Communication made to T-Fiber. Procedure need to be finalized for remote access"/>
    <m/>
    <s v=" "/>
    <s v="Open"/>
    <m/>
    <s v=" "/>
    <s v=" "/>
    <m/>
    <m/>
    <m/>
    <m/>
    <s v="Sarmendra"/>
    <m/>
    <s v="Open"/>
    <s v="DEPENDENCY(Client/Ext.)"/>
    <s v=" "/>
    <s v=" "/>
    <s v=" "/>
    <m/>
    <m/>
    <m/>
    <m/>
    <m/>
    <m/>
    <s v="472Security &amp; Regulatory Compliance"/>
    <s v="Security"/>
    <s v="OPEN"/>
    <m/>
    <m/>
    <m/>
    <m/>
    <m/>
    <m/>
    <n v="1"/>
    <s v="Open"/>
    <x v="0"/>
  </r>
  <r>
    <n v="313"/>
    <s v="T314"/>
    <x v="0"/>
    <s v="NA"/>
    <m/>
    <m/>
    <m/>
    <s v="Security &amp; Regulatory Compliance"/>
    <s v="External Audit and VAPT"/>
    <s v="External Audit and VAPT (Tfiber will be arranging a partner for third party audit)"/>
    <m/>
    <s v=" "/>
    <s v="Open"/>
    <m/>
    <s v=" "/>
    <s v=" "/>
    <m/>
    <s v="T Fiber to conduct the Audit and VAPT"/>
    <m/>
    <m/>
    <s v="Sarmendra"/>
    <m/>
    <s v="Open"/>
    <s v="DEPENDENCY(Client/Ext.)"/>
    <s v=" "/>
    <s v=" "/>
    <s v=" "/>
    <m/>
    <m/>
    <m/>
    <m/>
    <m/>
    <m/>
    <s v="472Security &amp; Regulatory Compliance"/>
    <s v="Security"/>
    <s v="OPEN"/>
    <m/>
    <m/>
    <m/>
    <m/>
    <m/>
    <m/>
    <n v="1"/>
    <s v="Open"/>
    <x v="0"/>
  </r>
  <r>
    <n v="314"/>
    <s v="T315"/>
    <x v="0"/>
    <s v="NA"/>
    <m/>
    <m/>
    <s v="BMS"/>
    <s v="BMS"/>
    <s v="Fire and Safety Drill "/>
    <s v="Certificate and artefacts of last fire &amp; safety drill submitted"/>
    <m/>
    <s v=" "/>
    <s v="Open"/>
    <m/>
    <s v=" "/>
    <s v=" "/>
    <m/>
    <m/>
    <m/>
    <m/>
    <s v="Sarmendra"/>
    <m/>
    <m/>
    <s v="COMPLETED &amp; APPROVED"/>
    <s v=" "/>
    <s v=" "/>
    <s v="\\172.28.9.34\Artefacts_T-Fiber TNOC Tracker\NW-Security\T315"/>
    <m/>
    <m/>
    <m/>
    <m/>
    <m/>
    <m/>
    <s v="472BMS"/>
    <e v="#N/A"/>
    <s v="CLOSED"/>
    <m/>
    <m/>
    <m/>
    <s v=" "/>
    <s v="\\172.28.9.34\Artefacts_T-Fiber TNOC Tracker\NW-Security\T315"/>
    <m/>
    <n v="1"/>
    <s v="Completed &amp; Approved"/>
    <x v="3"/>
  </r>
  <r>
    <n v="315"/>
    <s v="T316"/>
    <x v="0"/>
    <s v="NA"/>
    <m/>
    <m/>
    <m/>
    <s v="Security &amp; Regulatory Compliance"/>
    <s v="User Traceability "/>
    <s v="User access traceability"/>
    <m/>
    <s v=" "/>
    <s v="Open"/>
    <m/>
    <s v=" "/>
    <s v=" "/>
    <m/>
    <m/>
    <m/>
    <m/>
    <s v="Sarmendra"/>
    <m/>
    <m/>
    <s v="COMPLETED &amp; APPROVED"/>
    <s v="AD-UT-Tfiber"/>
    <d v="2025-05-19T00:00:00"/>
    <s v="\\172.28.9.34\Artefacts_T-Fiber TNOC Tracker\NW-Security\T316"/>
    <m/>
    <m/>
    <m/>
    <m/>
    <m/>
    <m/>
    <s v="472Security &amp; Regulatory Compliance"/>
    <s v="Security"/>
    <s v="CLOSED"/>
    <m/>
    <m/>
    <m/>
    <d v="2025-05-19T00:00:00"/>
    <s v="\\172.28.9.34\Artefacts_T-Fiber TNOC Tracker\NW-Security\T316"/>
    <m/>
    <n v="1"/>
    <s v="Completed &amp; Approved"/>
    <x v="3"/>
  </r>
  <r>
    <n v="316"/>
    <s v="T317"/>
    <x v="0"/>
    <s v="NA"/>
    <m/>
    <s v="OSS"/>
    <s v="OSS"/>
    <s v="OSS"/>
    <s v="Certifications"/>
    <s v="ITIL Product certification"/>
    <m/>
    <s v=" "/>
    <s v="Open"/>
    <m/>
    <s v=" "/>
    <s v=" "/>
    <m/>
    <m/>
    <m/>
    <m/>
    <s v="Suresh Pawar"/>
    <m/>
    <m/>
    <s v="COMPLETED &amp; APPROVED"/>
    <s v="AD-UT-Tfiber"/>
    <d v="2025-09-12T00:00:00"/>
    <s v="\\172.28.9.34\SHARE DRIVE\Artefacts_T-Fiber TNOC Tracker\OSS"/>
    <m/>
    <m/>
    <m/>
    <m/>
    <m/>
    <m/>
    <s v="472OSS"/>
    <s v="Applications/Tools"/>
    <s v="CLOSED"/>
    <s v="COMPLETED &amp; APPROVED"/>
    <n v="0"/>
    <m/>
    <d v="2025-09-12T00:00:00"/>
    <s v="\\172.28.9.34\SHARE DRIVE\Artefacts_T-Fiber TNOC Tracker\OSS"/>
    <m/>
    <n v="1"/>
    <s v="Completed &amp; Approved"/>
    <x v="3"/>
  </r>
  <r>
    <n v="317"/>
    <s v="T318"/>
    <x v="0"/>
    <s v="NA"/>
    <m/>
    <m/>
    <m/>
    <s v="Security &amp; Regulatory Compliance"/>
    <s v="Policy Implementation"/>
    <s v="Network Forensic"/>
    <m/>
    <s v=" "/>
    <s v="Colosed"/>
    <m/>
    <s v=" "/>
    <s v=" "/>
    <m/>
    <m/>
    <m/>
    <m/>
    <s v="Sarmendra"/>
    <m/>
    <m/>
    <s v="COMPLETED &amp; APPROVED"/>
    <s v="AD-UT-Tfiber"/>
    <d v="2025-05-19T00:00:00"/>
    <s v="\\172.28.9.34\Artefacts_T-Fiber TNOC Tracker\NW-Security\T318"/>
    <m/>
    <m/>
    <m/>
    <m/>
    <m/>
    <m/>
    <s v="472Security &amp; Regulatory Compliance"/>
    <s v="Security"/>
    <s v="CLOSED"/>
    <m/>
    <m/>
    <m/>
    <d v="2025-05-19T00:00:00"/>
    <s v="\\172.28.9.34\Artefacts_T-Fiber TNOC Tracker\NW-Security\T318"/>
    <m/>
    <n v="1"/>
    <s v="Completed &amp; Approved"/>
    <x v="1"/>
  </r>
  <r>
    <n v="318"/>
    <s v="T319"/>
    <x v="0"/>
    <s v="NA"/>
    <m/>
    <m/>
    <m/>
    <s v="Security &amp; Regulatory Compliance"/>
    <s v="Policy Implementation"/>
    <s v="Network Hardening"/>
    <m/>
    <s v=" "/>
    <s v="Open"/>
    <m/>
    <s v=" "/>
    <s v=" "/>
    <m/>
    <s v="All unauthorised access has been blocked at firwall level. All USB is disables at NOC . All unysed port has been hardened"/>
    <m/>
    <m/>
    <s v="Sarmendra"/>
    <m/>
    <s v="Open"/>
    <s v="WIP"/>
    <s v=" "/>
    <s v=" "/>
    <s v=" "/>
    <m/>
    <m/>
    <m/>
    <m/>
    <m/>
    <m/>
    <s v="472Security &amp; Regulatory Compliance"/>
    <s v="Security"/>
    <s v="OPEN"/>
    <m/>
    <m/>
    <m/>
    <m/>
    <m/>
    <m/>
    <n v="1"/>
    <s v="Open"/>
    <x v="0"/>
  </r>
  <r>
    <n v="319"/>
    <s v="T320"/>
    <x v="0"/>
    <s v="NA"/>
    <m/>
    <m/>
    <m/>
    <s v="Security &amp; Regulatory Compliance"/>
    <s v="Policy Implementation"/>
    <s v="Network Penetration Test"/>
    <m/>
    <s v=" "/>
    <s v="Open"/>
    <m/>
    <s v=" "/>
    <s v=" "/>
    <m/>
    <s v="PT will conducted once Ext audit team arrives"/>
    <m/>
    <m/>
    <s v="Sarmendra"/>
    <m/>
    <s v="Open"/>
    <s v="DEPENDENCY(Client/Ext.)"/>
    <s v=" "/>
    <s v=" "/>
    <s v=" "/>
    <m/>
    <m/>
    <m/>
    <m/>
    <m/>
    <m/>
    <s v="472Security &amp; Regulatory Compliance"/>
    <s v="Security"/>
    <s v="OPEN"/>
    <m/>
    <m/>
    <m/>
    <m/>
    <m/>
    <m/>
    <n v="1"/>
    <s v="Open"/>
    <x v="0"/>
  </r>
  <r>
    <n v="320"/>
    <s v="T321"/>
    <x v="0"/>
    <s v="NA"/>
    <m/>
    <m/>
    <m/>
    <s v="Security &amp; Regulatory Compliance"/>
    <s v="MoM Action"/>
    <s v="Firewall policy compare from DC to DR validation check for redundancy"/>
    <m/>
    <s v=" "/>
    <s v="Open"/>
    <m/>
    <s v=" "/>
    <s v=" "/>
    <m/>
    <s v="May be clubed with point T 71_x000a_all Policy will be compared with current configuration of firewall and be submitted ._x000a_"/>
    <m/>
    <m/>
    <s v="Sarmendra"/>
    <m/>
    <s v="Open"/>
    <s v="REOPENED"/>
    <s v=" "/>
    <s v=" "/>
    <s v=" "/>
    <m/>
    <m/>
    <m/>
    <m/>
    <m/>
    <m/>
    <s v="472Security &amp; Regulatory Compliance"/>
    <s v="Security"/>
    <s v="OPEN"/>
    <m/>
    <m/>
    <m/>
    <m/>
    <m/>
    <m/>
    <n v="1"/>
    <s v="Open"/>
    <x v="0"/>
  </r>
  <r>
    <n v="321"/>
    <s v="T322"/>
    <x v="0"/>
    <s v="NA"/>
    <m/>
    <m/>
    <m/>
    <s v="Security &amp; Regulatory Compliance"/>
    <s v="MoM Action"/>
    <s v="Day 0 attacks for any government departments lifecycle (GIBB to be protected from the day of connection)"/>
    <m/>
    <s v=" "/>
    <s v="Open"/>
    <m/>
    <s v=" "/>
    <s v=" "/>
    <m/>
    <s v="will be closed with implementation of URL filtering facilities at IPS"/>
    <m/>
    <m/>
    <s v="Sarmendra"/>
    <m/>
    <s v="Open"/>
    <s v="DEPENDENCY(Client/Ext.)"/>
    <s v=" "/>
    <s v=" "/>
    <s v=" "/>
    <m/>
    <m/>
    <m/>
    <m/>
    <m/>
    <m/>
    <s v="472Security &amp; Regulatory Compliance"/>
    <s v="Security"/>
    <s v="OPEN"/>
    <m/>
    <m/>
    <m/>
    <m/>
    <m/>
    <m/>
    <n v="1"/>
    <s v="Open"/>
    <x v="0"/>
  </r>
  <r>
    <n v="322"/>
    <s v="T323"/>
    <x v="0"/>
    <s v="NA"/>
    <m/>
    <m/>
    <m/>
    <s v="Security &amp; Regulatory Compliance"/>
    <s v="Storage"/>
    <s v="User access logs&amp; Commands to be maintained for 2 years"/>
    <m/>
    <s v=" "/>
    <s v="Open"/>
    <m/>
    <s v=" "/>
    <s v=" "/>
    <m/>
    <s v="Completed and approved"/>
    <m/>
    <m/>
    <s v="Sarmendra"/>
    <m/>
    <m/>
    <s v="COMPLETED &amp; APPROVED"/>
    <s v="AD-UT-Tfiber"/>
    <d v="2025-05-19T00:00:00"/>
    <s v="\\172.28.9.34\Artefacts_T-Fiber TNOC Tracker\NW-Security\T323"/>
    <m/>
    <m/>
    <m/>
    <m/>
    <m/>
    <m/>
    <s v="472Security &amp; Regulatory Compliance"/>
    <s v="Security"/>
    <s v="CLOSED"/>
    <m/>
    <m/>
    <m/>
    <d v="2025-05-19T00:00:00"/>
    <s v="\\172.28.9.34\Artefacts_T-Fiber TNOC Tracker\NW-Security\T323"/>
    <m/>
    <n v="1"/>
    <s v="Completed &amp; Approved"/>
    <x v="3"/>
  </r>
  <r>
    <n v="323"/>
    <s v="T324"/>
    <x v="0"/>
    <s v="NA"/>
    <m/>
    <m/>
    <m/>
    <s v="Security &amp; Regulatory Compliance"/>
    <s v="Deployment and Installations"/>
    <s v="Syslog to maintain for 2 years"/>
    <m/>
    <s v=" "/>
    <s v="Colosed"/>
    <m/>
    <s v=" "/>
    <s v=" "/>
    <m/>
    <m/>
    <m/>
    <m/>
    <s v="Ravi Kishore"/>
    <m/>
    <m/>
    <s v="COMPLETED &amp; APPROVED"/>
    <s v="AD-UT-Tfiber"/>
    <d v="2025-05-14T00:00:00"/>
    <s v="\\172.28.9.34\Artefacts_T-Fiber TNOC Tracker\Security\T324"/>
    <m/>
    <m/>
    <m/>
    <m/>
    <m/>
    <m/>
    <s v="472Security &amp; Regulatory Compliance"/>
    <s v="Security"/>
    <s v="CLOSED"/>
    <m/>
    <m/>
    <m/>
    <d v="2025-05-14T00:00:00"/>
    <s v="\\172.28.9.34\Artefacts_T-Fiber TNOC Tracker\Security\T324"/>
    <m/>
    <n v="1"/>
    <s v="Completed &amp; Approved"/>
    <x v="1"/>
  </r>
  <r>
    <n v="324"/>
    <s v="T325"/>
    <x v="0"/>
    <s v="NA"/>
    <m/>
    <m/>
    <m/>
    <s v="Security &amp; Regulatory Compliance"/>
    <s v="Policy Implementation"/>
    <s v="Organizational Security Policy"/>
    <m/>
    <s v=" "/>
    <s v="Open"/>
    <m/>
    <s v=" "/>
    <s v=" "/>
    <m/>
    <s v="Security policy has been made , however same need clarification from customer to incorporate deviation from actual points."/>
    <m/>
    <m/>
    <s v="Sarmendra"/>
    <m/>
    <s v="Open"/>
    <s v="DEPENDENCY(Client/Ext.)"/>
    <s v=" "/>
    <s v=" "/>
    <s v=" "/>
    <m/>
    <m/>
    <m/>
    <m/>
    <m/>
    <m/>
    <s v="472Security &amp; Regulatory Compliance"/>
    <s v="Security"/>
    <s v="OPEN"/>
    <m/>
    <m/>
    <m/>
    <m/>
    <m/>
    <m/>
    <n v="1"/>
    <s v="Open"/>
    <x v="0"/>
  </r>
  <r>
    <n v="325"/>
    <s v="T326"/>
    <x v="0"/>
    <s v="NA"/>
    <m/>
    <m/>
    <m/>
    <s v="Security &amp; Regulatory Compliance"/>
    <s v="Report"/>
    <s v="IPDR static IP report "/>
    <m/>
    <s v=" "/>
    <s v="Open"/>
    <m/>
    <s v=" "/>
    <s v=" "/>
    <m/>
    <m/>
    <m/>
    <m/>
    <s v="Sarmendra"/>
    <m/>
    <m/>
    <s v="COMPLETED &amp; APPROVED"/>
    <s v="AD-UT-Tfiber"/>
    <d v="2025-05-19T00:00:00"/>
    <s v="\\172.28.9.34\Artefacts_T-Fiber TNOC Tracker\NW-Security\T326"/>
    <m/>
    <m/>
    <m/>
    <m/>
    <m/>
    <m/>
    <s v="472Security &amp; Regulatory Compliance"/>
    <s v="Security"/>
    <s v="CLOSED"/>
    <m/>
    <m/>
    <m/>
    <d v="2025-05-19T00:00:00"/>
    <s v="\\172.28.9.34\Artefacts_T-Fiber TNOC Tracker\NW-Security\T326"/>
    <m/>
    <n v="1"/>
    <s v="Completed &amp; Approved"/>
    <x v="3"/>
  </r>
  <r>
    <n v="326"/>
    <s v="T327"/>
    <x v="0"/>
    <s v="NA"/>
    <m/>
    <m/>
    <m/>
    <s v="Security &amp; Regulatory Compliance"/>
    <s v="Report"/>
    <s v="Syslog NAT report "/>
    <m/>
    <s v=" "/>
    <s v="Open"/>
    <m/>
    <s v=" "/>
    <s v=" "/>
    <m/>
    <m/>
    <m/>
    <m/>
    <s v="Sarmendra"/>
    <m/>
    <m/>
    <s v="COMPLETED &amp; APPROVED"/>
    <s v="AD-UT-Tfiber"/>
    <d v="2025-05-19T00:00:00"/>
    <s v="\\172.28.9.34\Artefacts_T-Fiber TNOC Tracker\NW-Security\T327"/>
    <m/>
    <m/>
    <m/>
    <m/>
    <m/>
    <m/>
    <s v="472Security &amp; Regulatory Compliance"/>
    <s v="Security"/>
    <s v="CLOSED"/>
    <m/>
    <m/>
    <m/>
    <d v="2025-05-19T00:00:00"/>
    <s v="\\172.28.9.34\Artefacts_T-Fiber TNOC Tracker\NW-Security\T327"/>
    <m/>
    <n v="1"/>
    <s v="Completed &amp; Approved"/>
    <x v="3"/>
  </r>
  <r>
    <n v="327"/>
    <s v="T328"/>
    <x v="0"/>
    <s v="NA"/>
    <m/>
    <m/>
    <m/>
    <s v="Security &amp; Regulatory Compliance"/>
    <s v="AAA"/>
    <s v="ISE-Completed, Alepo-Completed for Nokia GPON, Accounting feature demo to be done for Tejas GPON and Ciena DWDM"/>
    <m/>
    <s v=" "/>
    <s v="Open"/>
    <m/>
    <s v=" "/>
    <s v=" "/>
    <m/>
    <s v="Confirmation of purchase of ISE. License needed to upgrade for HA "/>
    <m/>
    <m/>
    <s v="Sarmendra"/>
    <m/>
    <m/>
    <s v="CLOSURE REVIEW PENDING "/>
    <s v=" "/>
    <s v=" "/>
    <s v=" "/>
    <m/>
    <m/>
    <m/>
    <m/>
    <m/>
    <m/>
    <s v="472Security &amp; Regulatory Compliance"/>
    <s v="Security"/>
    <s v="OPEN"/>
    <m/>
    <m/>
    <m/>
    <m/>
    <s v="Artefacts to be Submitted"/>
    <m/>
    <n v="1"/>
    <s v="Completed but Verification undrer Process"/>
    <x v="2"/>
  </r>
  <r>
    <n v="328"/>
    <s v="T329"/>
    <x v="0"/>
    <s v="NA"/>
    <m/>
    <m/>
    <m/>
    <s v="Security &amp; Regulatory Compliance"/>
    <s v="MoM Action"/>
    <s v="Cisco ISE to be integrated with AD for Authentication "/>
    <m/>
    <s v=" "/>
    <s v="Colosed"/>
    <m/>
    <s v=" "/>
    <s v=" "/>
    <m/>
    <m/>
    <m/>
    <m/>
    <s v="Sarmendra"/>
    <m/>
    <m/>
    <s v="COMPLETED &amp; APPROVED"/>
    <s v="AD-UT-Tfiber"/>
    <d v="2025-05-19T00:00:00"/>
    <s v="\\172.28.9.34\Artefacts_T-Fiber TNOC Tracker\NW-Security\T153"/>
    <m/>
    <m/>
    <m/>
    <m/>
    <m/>
    <m/>
    <s v="472Security &amp; Regulatory Compliance"/>
    <s v="Security"/>
    <s v="CLOSED"/>
    <m/>
    <m/>
    <m/>
    <d v="2025-05-19T00:00:00"/>
    <s v="\\172.28.9.34\Artefacts_T-Fiber TNOC Tracker\NW-Security\T153"/>
    <m/>
    <n v="1"/>
    <s v="Completed &amp; Approved"/>
    <x v="1"/>
  </r>
  <r>
    <n v="329"/>
    <s v="T330"/>
    <x v="0"/>
    <s v="NA"/>
    <m/>
    <m/>
    <m/>
    <s v="Security &amp; Regulatory Compliance"/>
    <s v="MoM Action"/>
    <s v="syslog storage requirement for respective OEM devices"/>
    <m/>
    <s v=" "/>
    <s v="Colosed"/>
    <m/>
    <s v=" "/>
    <s v=" "/>
    <m/>
    <m/>
    <m/>
    <m/>
    <s v="Sarmendra"/>
    <m/>
    <m/>
    <s v="COMPLETED &amp; APPROVED"/>
    <s v=" "/>
    <s v=" "/>
    <s v=" "/>
    <m/>
    <m/>
    <m/>
    <m/>
    <m/>
    <m/>
    <s v="472Security &amp; Regulatory Compliance"/>
    <s v="Security"/>
    <s v="CLOSED"/>
    <m/>
    <m/>
    <m/>
    <s v=" "/>
    <s v="Artefacts Need to upload"/>
    <m/>
    <n v="1"/>
    <s v="Completed &amp; Approved"/>
    <x v="1"/>
  </r>
  <r>
    <n v="330"/>
    <s v="T331"/>
    <x v="0"/>
    <s v="NA"/>
    <m/>
    <m/>
    <m/>
    <s v="Security &amp; Regulatory Compliance"/>
    <s v="MoM Action"/>
    <s v="Tejas OLT to integrate with Alepo AAA_x000a_Tejas EMS to integrate with Alepo AAA "/>
    <m/>
    <s v=" "/>
    <s v="Open"/>
    <m/>
    <s v=" "/>
    <s v=" "/>
    <m/>
    <s v="Alepo AMC Support required for Evidence submission to customer"/>
    <m/>
    <m/>
    <s v="Sarmendra"/>
    <m/>
    <s v="Open"/>
    <s v="DEPENDENCY(Client/Ext.)"/>
    <s v=" "/>
    <s v=" "/>
    <s v=" "/>
    <m/>
    <m/>
    <m/>
    <m/>
    <m/>
    <m/>
    <s v="472Security &amp; Regulatory Compliance"/>
    <s v="Security"/>
    <s v="OPEN"/>
    <m/>
    <m/>
    <m/>
    <m/>
    <e v="#N/A"/>
    <m/>
    <n v="1"/>
    <s v="Open"/>
    <x v="0"/>
  </r>
  <r>
    <n v="331"/>
    <s v="T332"/>
    <x v="0"/>
    <s v="NA"/>
    <m/>
    <m/>
    <m/>
    <s v="Security &amp; Regulatory Compliance"/>
    <s v="MoM Action"/>
    <s v="Nokia AMS to integrate with Alepo AAA"/>
    <m/>
    <s v=" "/>
    <s v="Open"/>
    <m/>
    <s v=" "/>
    <s v=" "/>
    <m/>
    <m/>
    <m/>
    <m/>
    <s v="Sarmendra"/>
    <m/>
    <m/>
    <s v="COMPLETED &amp; APPROVED"/>
    <s v=" "/>
    <s v=" "/>
    <s v=" "/>
    <m/>
    <m/>
    <m/>
    <m/>
    <m/>
    <m/>
    <s v="472Security &amp; Regulatory Compliance"/>
    <s v="Security"/>
    <s v="CLOSED"/>
    <m/>
    <m/>
    <m/>
    <s v=" "/>
    <s v="Artefacts Need to upload"/>
    <m/>
    <n v="1"/>
    <s v="Completed &amp; Approved"/>
    <x v="3"/>
  </r>
  <r>
    <n v="332"/>
    <s v="T333"/>
    <x v="0"/>
    <s v="NA"/>
    <m/>
    <m/>
    <m/>
    <s v="Security &amp; Regulatory Compliance"/>
    <s v="MoM Action"/>
    <s v="Alepo AAA to be integrated with AD "/>
    <m/>
    <s v=" "/>
    <s v="Open"/>
    <m/>
    <s v=" "/>
    <s v=" "/>
    <m/>
    <s v="SOW, CR and BOQ Shared for approval and consideration."/>
    <m/>
    <m/>
    <s v="Sarmendra"/>
    <m/>
    <s v="Open"/>
    <s v="DEPENDENCY(Client/Ext.)"/>
    <s v=" "/>
    <s v=" "/>
    <s v=" "/>
    <m/>
    <m/>
    <m/>
    <m/>
    <m/>
    <m/>
    <s v="472Security &amp; Regulatory Compliance"/>
    <s v="Security"/>
    <s v="OPEN"/>
    <m/>
    <m/>
    <m/>
    <m/>
    <m/>
    <m/>
    <n v="1"/>
    <s v="Open"/>
    <x v="0"/>
  </r>
  <r>
    <n v="333"/>
    <s v="T334"/>
    <x v="0"/>
    <s v="NA"/>
    <m/>
    <m/>
    <m/>
    <s v="Security &amp; Regulatory Compliance"/>
    <s v="Functional AT"/>
    <s v="Cisco Firewall, ISE, IPS/IDS Functional AT"/>
    <m/>
    <s v=" "/>
    <s v="Open"/>
    <m/>
    <s v=" "/>
    <s v=" "/>
    <m/>
    <s v="Completed and Review pending. "/>
    <m/>
    <m/>
    <s v="Sarmendra"/>
    <m/>
    <s v="Open"/>
    <s v="WIP"/>
    <s v=" "/>
    <s v=" "/>
    <s v=" "/>
    <m/>
    <m/>
    <m/>
    <m/>
    <m/>
    <m/>
    <s v="472Security &amp; Regulatory Compliance"/>
    <s v="Security"/>
    <s v="OPEN"/>
    <m/>
    <m/>
    <m/>
    <m/>
    <m/>
    <m/>
    <n v="1"/>
    <s v="Open"/>
    <x v="0"/>
  </r>
  <r>
    <n v="334"/>
    <s v="T335"/>
    <x v="0"/>
    <s v="NA"/>
    <m/>
    <m/>
    <m/>
    <s v="Security &amp; Regulatory Compliance"/>
    <s v="Design &amp; Documentation"/>
    <s v="Security LLD to finalised and submitted to T-Fiber for approval. Customer has requested a complete Security LLD that states how our security architechture is and how different security products talk to each other"/>
    <m/>
    <s v=" "/>
    <s v="Open"/>
    <m/>
    <s v=" "/>
    <s v=" "/>
    <m/>
    <s v="Duplicate of point 306"/>
    <m/>
    <m/>
    <s v="Sarmendra"/>
    <m/>
    <s v="Open"/>
    <s v="WIP"/>
    <s v=" "/>
    <s v=" "/>
    <s v=" "/>
    <m/>
    <m/>
    <m/>
    <m/>
    <m/>
    <m/>
    <s v="472Security &amp; Regulatory Compliance"/>
    <s v="Security"/>
    <s v="OPEN"/>
    <m/>
    <m/>
    <m/>
    <m/>
    <m/>
    <m/>
    <n v="1"/>
    <s v="Open"/>
    <x v="0"/>
  </r>
  <r>
    <n v="335"/>
    <s v="T336"/>
    <x v="0"/>
    <s v="NA"/>
    <m/>
    <m/>
    <m/>
    <s v="IP/MPLS"/>
    <s v="T-Cell Solution Design"/>
    <s v="Egress QoS policy for ASR907"/>
    <m/>
    <s v=" "/>
    <s v="Colosed"/>
    <m/>
    <s v=" "/>
    <s v=" "/>
    <m/>
    <m/>
    <m/>
    <m/>
    <s v="RS Rao"/>
    <m/>
    <m/>
    <s v="COMPLETED &amp; APPROVED"/>
    <s v="AD-UT-Tfiber"/>
    <d v="2025-05-05T00:00:00"/>
    <s v="\\172.28.9.34\Artefacts_T-Fiber TNOC Tracker\IPMPLS\TFIBER T-CELL Service Design &amp; Solution V4.3 T197, T336, T337, T338.pdf"/>
    <m/>
    <m/>
    <m/>
    <m/>
    <m/>
    <m/>
    <s v="472IP/MPLS"/>
    <s v="IPMPLS"/>
    <s v="CLOSED"/>
    <m/>
    <m/>
    <m/>
    <d v="2025-05-05T00:00:00"/>
    <s v="\\172.28.9.34\Artefacts_T-Fiber TNOC Tracker\IPMPLS\QOS for TFiber Network  LLD V2.0 - T339, T340, T341, T342.pdf"/>
    <m/>
    <n v="1"/>
    <s v="Completed &amp; Approved"/>
    <x v="1"/>
  </r>
  <r>
    <n v="336"/>
    <s v="T337"/>
    <x v="0"/>
    <s v="NA"/>
    <m/>
    <m/>
    <m/>
    <s v="IP/MPLS"/>
    <s v="T-Cell Solution Design"/>
    <s v="Egress QoS policy for ASR920 – QoS policy to be applied on Gigabit interfaces instead of on Port Channel (LAG) which is not suitable for CIR application"/>
    <m/>
    <s v=" "/>
    <s v="Colosed"/>
    <m/>
    <s v=" "/>
    <s v=" "/>
    <m/>
    <m/>
    <m/>
    <m/>
    <s v="RS Rao"/>
    <m/>
    <m/>
    <s v="COMPLETED &amp; APPROVED"/>
    <s v="AD-UT-Tfiber"/>
    <d v="2025-05-05T00:00:00"/>
    <s v="\\172.28.9.34\Artefacts_T-Fiber TNOC Tracker\IPMPLS\TFIBER T-CELL Service Design &amp; Solution V4.3 T197, T336, T337, T338.pdf"/>
    <m/>
    <m/>
    <m/>
    <m/>
    <m/>
    <m/>
    <s v="472IP/MPLS"/>
    <s v="IPMPLS"/>
    <s v="CLOSED"/>
    <m/>
    <m/>
    <m/>
    <d v="2025-05-05T00:00:00"/>
    <s v="\\172.28.9.34\Artefacts_T-Fiber TNOC Tracker\IPMPLS\TFIBER T-CELL Service Design &amp; Solution V4.3 T197, T336, T337, T338.pdf"/>
    <m/>
    <n v="1"/>
    <s v="Completed &amp; Approved"/>
    <x v="1"/>
  </r>
  <r>
    <n v="337"/>
    <s v="T338"/>
    <x v="0"/>
    <s v="NA"/>
    <m/>
    <m/>
    <m/>
    <s v="IP/MPLS"/>
    <s v="T-Cell Solution Design"/>
    <s v="Additional scenarios for generic Cell tower Solution shared with Cisco, Cisco to check and provide the design"/>
    <m/>
    <s v=" "/>
    <s v="Colosed"/>
    <m/>
    <s v=" "/>
    <s v=" "/>
    <m/>
    <m/>
    <m/>
    <m/>
    <s v="RS Rao"/>
    <m/>
    <m/>
    <s v="COMPLETED &amp; APPROVED"/>
    <s v="AD-UT-Tfiber"/>
    <d v="2025-05-05T00:00:00"/>
    <s v="\\172.28.9.34\Artefacts_T-Fiber TNOC Tracker\IPMPLS\TFIBER T-CELL Service Design &amp; Solution V4.3 T197, T336, T337, T338.pdf"/>
    <m/>
    <m/>
    <m/>
    <m/>
    <m/>
    <m/>
    <s v="472IP/MPLS"/>
    <s v="IPMPLS"/>
    <s v="CLOSED"/>
    <m/>
    <m/>
    <m/>
    <d v="2025-05-05T00:00:00"/>
    <s v="\\172.28.9.34\Artefacts_T-Fiber TNOC Tracker\IPMPLS\TFIBER T-CELL Service Design &amp; Solution V4.3 T197, T336, T337, T338.pdf"/>
    <m/>
    <n v="1"/>
    <s v="Completed &amp; Approved"/>
    <x v="1"/>
  </r>
  <r>
    <n v="338"/>
    <s v="T339"/>
    <x v="0"/>
    <s v="NA"/>
    <m/>
    <m/>
    <m/>
    <s v="IP/MPLS"/>
    <s v="MPLS Core network QoS "/>
    <s v="Egress Policy structure and BW as per discussion"/>
    <m/>
    <s v=" "/>
    <s v="Colosed"/>
    <m/>
    <s v=" "/>
    <s v=" "/>
    <m/>
    <m/>
    <m/>
    <m/>
    <s v="RS Rao"/>
    <m/>
    <m/>
    <s v="COMPLETED &amp; APPROVED"/>
    <s v="AD-UT-Tfiber"/>
    <d v="2025-05-05T00:00:00"/>
    <s v="\\172.28.9.34\Artefacts_T-Fiber TNOC Tracker\IPMPLS\QOS for TFiber Network  LLD V2.0 - T339, T340, T341, T342.pdf"/>
    <m/>
    <m/>
    <m/>
    <m/>
    <m/>
    <m/>
    <s v="472IP/MPLS"/>
    <s v="IPMPLS"/>
    <s v="CLOSED"/>
    <m/>
    <m/>
    <m/>
    <d v="2025-05-05T00:00:00"/>
    <s v="\\172.28.9.34\Artefacts_T-Fiber TNOC Tracker\IPMPLS\QOS for TFiber Network  LLD V2.0 - T339, T340, T341, T342.pdf"/>
    <m/>
    <n v="1"/>
    <s v="Completed &amp; Approved"/>
    <x v="1"/>
  </r>
  <r>
    <n v="339"/>
    <s v="T340"/>
    <x v="0"/>
    <s v="NA"/>
    <m/>
    <m/>
    <m/>
    <s v="IP/MPLS"/>
    <s v="MPLS Core network QoS "/>
    <s v="Egress QoS policy for ASR99xx"/>
    <m/>
    <s v=" "/>
    <s v="Colosed"/>
    <m/>
    <s v=" "/>
    <s v=" "/>
    <m/>
    <m/>
    <m/>
    <m/>
    <s v="RS Rao"/>
    <m/>
    <m/>
    <s v="COMPLETED &amp; APPROVED"/>
    <s v="AD-UT-Tfiber"/>
    <d v="2025-05-05T00:00:00"/>
    <s v="\\172.28.9.34\Artefacts_T-Fiber TNOC Tracker\IPMPLS\QOS for TFiber Network  LLD V2.0 - T339, T340, T341, T342.pdf"/>
    <m/>
    <m/>
    <m/>
    <m/>
    <m/>
    <m/>
    <s v="472IP/MPLS"/>
    <s v="IPMPLS"/>
    <s v="CLOSED"/>
    <m/>
    <m/>
    <m/>
    <d v="2025-05-05T00:00:00"/>
    <s v="\\172.28.9.34\Artefacts_T-Fiber TNOC Tracker\IPMPLS\QOS for TFiber Network  LLD V2.0 - T339, T340, T341, T342.pdf"/>
    <m/>
    <n v="1"/>
    <s v="Completed &amp; Approved"/>
    <x v="1"/>
  </r>
  <r>
    <n v="340"/>
    <s v="T341"/>
    <x v="0"/>
    <s v="NA"/>
    <m/>
    <m/>
    <m/>
    <s v="IP/MPLS"/>
    <s v="MPLS Core network QoS "/>
    <s v="Egress QoS policy for ASR907"/>
    <m/>
    <s v=" "/>
    <s v="Colosed"/>
    <m/>
    <s v=" "/>
    <s v=" "/>
    <m/>
    <m/>
    <m/>
    <m/>
    <s v="RS Rao"/>
    <m/>
    <m/>
    <s v="COMPLETED &amp; APPROVED"/>
    <s v="AD-UT-Tfiber"/>
    <d v="2025-05-05T00:00:00"/>
    <s v="\\172.28.9.34\Artefacts_T-Fiber TNOC Tracker\IPMPLS\QOS for TFiber Network  LLD V2.0 - T339, T340, T341, T342.pdf"/>
    <m/>
    <m/>
    <m/>
    <m/>
    <m/>
    <m/>
    <s v="472IP/MPLS"/>
    <s v="IPMPLS"/>
    <s v="CLOSED"/>
    <m/>
    <m/>
    <m/>
    <d v="2025-05-05T00:00:00"/>
    <s v="\\172.28.9.34\Artefacts_T-Fiber TNOC Tracker\IPMPLS\QOS for TFiber Network  LLD V2.0 - T339, T340, T341, T342.pdf"/>
    <m/>
    <n v="1"/>
    <s v="Completed &amp; Approved"/>
    <x v="1"/>
  </r>
  <r>
    <n v="341"/>
    <s v="T342"/>
    <x v="0"/>
    <s v="NA"/>
    <m/>
    <m/>
    <m/>
    <s v="IP/MPLS"/>
    <s v="MPLS Core network QoS "/>
    <s v="Egress QoS policy for ASR920"/>
    <m/>
    <s v=" "/>
    <s v="Colosed"/>
    <m/>
    <s v=" "/>
    <s v=" "/>
    <m/>
    <m/>
    <m/>
    <m/>
    <s v="RS Rao"/>
    <m/>
    <m/>
    <s v="COMPLETED &amp; APPROVED"/>
    <s v="AD-UT-Tfiber"/>
    <d v="2025-05-05T00:00:00"/>
    <s v="\\172.28.9.34\Artefacts_T-Fiber TNOC Tracker\IPMPLS\QOS for TFiber Network  LLD V2.0 - T339, T340, T341, T342.pdf"/>
    <m/>
    <m/>
    <m/>
    <m/>
    <m/>
    <m/>
    <s v="472IP/MPLS"/>
    <s v="IPMPLS"/>
    <s v="CLOSED"/>
    <m/>
    <m/>
    <m/>
    <d v="2025-05-05T00:00:00"/>
    <s v="\\172.28.9.34\Artefacts_T-Fiber TNOC Tracker\IPMPLS\QOS for TFiber Network  LLD V2.0 - T339, T340, T341, T342.pdf"/>
    <m/>
    <n v="1"/>
    <s v="Completed &amp; Approved"/>
    <x v="1"/>
  </r>
  <r>
    <n v="342"/>
    <s v="T343"/>
    <x v="0"/>
    <s v="NA"/>
    <m/>
    <m/>
    <m/>
    <s v="IP/MPLS"/>
    <s v="Service Solution"/>
    <s v="Design Document require SDC content to GI"/>
    <m/>
    <s v=" "/>
    <s v="Open"/>
    <m/>
    <s v=" "/>
    <s v=" "/>
    <m/>
    <s v="22-Sep-25: Need to review plan and approve_x000a_12-Sep-25 : Peering plan submitted as per discussion on 11-Sep-25_x000a_01-Jul-25 : Design document submitted with suggested approaches. Require inputs from TFiber   to conduct PoC and finalize service design."/>
    <s v="T Fiber"/>
    <s v="Sanjay"/>
    <s v="RS Rao"/>
    <m/>
    <s v="Open"/>
    <s v="DEPENDENCY(Client/Ext.)"/>
    <s v=" "/>
    <s v=" "/>
    <s v=" "/>
    <m/>
    <m/>
    <m/>
    <m/>
    <m/>
    <m/>
    <s v="472IP/MPLS"/>
    <s v="IPMPLS"/>
    <s v="OPEN"/>
    <m/>
    <m/>
    <m/>
    <m/>
    <m/>
    <m/>
    <n v="1"/>
    <s v="Open"/>
    <x v="0"/>
  </r>
  <r>
    <n v="343"/>
    <s v="T344"/>
    <x v="0"/>
    <s v="NA"/>
    <m/>
    <m/>
    <m/>
    <s v="IP/MPLS"/>
    <s v="Service Solution"/>
    <s v="Solution document for GI connectivity (intranet &amp; internet) TVPN"/>
    <m/>
    <s v=" "/>
    <s v="Open"/>
    <m/>
    <s v=" "/>
    <s v=" "/>
    <m/>
    <s v="22-Sep-25:Artefacts to be uploaded_x000a_01-Jul-25 : Design document submitted with suggested approaches. Require inputs from TFiber   to conduct PoC and finalize service design."/>
    <s v="L&amp;T"/>
    <s v="RS Rao"/>
    <s v="RS Rao"/>
    <m/>
    <m/>
    <s v="COMPLETED &amp; APPROVED"/>
    <s v=" "/>
    <s v=" "/>
    <s v=" "/>
    <m/>
    <m/>
    <m/>
    <m/>
    <m/>
    <m/>
    <s v="472IP/MPLS"/>
    <s v="IPMPLS"/>
    <s v="CLOSED"/>
    <m/>
    <m/>
    <m/>
    <d v="2025-09-23T00:00:00"/>
    <s v="\\172.28.9.34\Artefacts_T-Fiber TNOC Tracker\IPMPLS\T-FIBER RYTHUVEDIKA VC L3VPN Solution LLD V1.0.docx"/>
    <m/>
    <n v="1"/>
    <s v="Completed &amp; Approved"/>
    <x v="3"/>
  </r>
  <r>
    <n v="344"/>
    <s v="T345"/>
    <x v="0"/>
    <s v="NA"/>
    <m/>
    <m/>
    <m/>
    <s v="TNOC-Ops"/>
    <s v="NOC Operation"/>
    <s v="OEM Professional services for all products post NOC operationalization "/>
    <m/>
    <s v=" "/>
    <s v="Open"/>
    <m/>
    <s v=" "/>
    <s v=" "/>
    <m/>
    <s v="AMC and TAC support provided"/>
    <m/>
    <m/>
    <s v="Ahmad"/>
    <m/>
    <s v="Open"/>
    <s v="Open"/>
    <s v=" "/>
    <s v=" "/>
    <s v=" "/>
    <m/>
    <m/>
    <m/>
    <m/>
    <m/>
    <m/>
    <s v="472TNOC-Ops"/>
    <s v="Network"/>
    <s v="OPEN"/>
    <m/>
    <m/>
    <m/>
    <m/>
    <m/>
    <m/>
    <n v="1"/>
    <s v="Open"/>
    <x v="0"/>
  </r>
  <r>
    <n v="345"/>
    <s v="T346"/>
    <x v="0"/>
    <s v="NA"/>
    <m/>
    <m/>
    <m/>
    <s v="BSS"/>
    <s v="TNOC-Ops"/>
    <s v="all EMS Devices for provisioning through BSS"/>
    <m/>
    <s v=" "/>
    <s v="Open"/>
    <m/>
    <s v=" "/>
    <s v=" "/>
    <m/>
    <s v="BSS will not directly interact with any EMS, it will be via A&amp;O."/>
    <m/>
    <m/>
    <s v="Manoj Nibrad"/>
    <m/>
    <s v="Open"/>
    <s v="Open"/>
    <s v=" "/>
    <s v=" "/>
    <s v=" "/>
    <m/>
    <m/>
    <m/>
    <m/>
    <m/>
    <m/>
    <s v="472BSS"/>
    <s v="Applications/Tools"/>
    <s v="OPEN"/>
    <m/>
    <m/>
    <m/>
    <m/>
    <m/>
    <m/>
    <n v="1"/>
    <s v="Open"/>
    <x v="0"/>
  </r>
  <r>
    <n v="346"/>
    <s v="T347"/>
    <x v="0"/>
    <s v="NA"/>
    <m/>
    <m/>
    <m/>
    <s v="BSS "/>
    <s v="Functional AT"/>
    <s v="Lead to Cash, Order to cash &amp; Request to resolution to operate and demonestrate "/>
    <m/>
    <s v=" "/>
    <s v="Open"/>
    <m/>
    <s v=" "/>
    <s v=" "/>
    <m/>
    <m/>
    <m/>
    <m/>
    <s v="Manoj Nibrad"/>
    <m/>
    <s v="Open"/>
    <s v="Open"/>
    <s v=" "/>
    <s v=" "/>
    <s v=" "/>
    <m/>
    <m/>
    <m/>
    <m/>
    <m/>
    <m/>
    <s v="472BSS "/>
    <s v="Applications/Tools"/>
    <s v="OPEN"/>
    <m/>
    <m/>
    <m/>
    <m/>
    <m/>
    <m/>
    <n v="1"/>
    <s v="Open"/>
    <x v="0"/>
  </r>
  <r>
    <n v="347"/>
    <s v="T348"/>
    <x v="0"/>
    <s v="NA"/>
    <s v="P3"/>
    <m/>
    <m/>
    <s v="TNOC-Ops"/>
    <s v="NOC Operation"/>
    <s v="Placement of T-Fiber logo and Telangana State emblem in TNOC reception area"/>
    <m/>
    <s v=" "/>
    <s v="Open"/>
    <m/>
    <s v=" "/>
    <s v=" "/>
    <m/>
    <s v="Logo design agreed with customer. Additional places sign boards to be placed as part of CR, give to commercail for quotation.  "/>
    <s v="T Fiber"/>
    <m/>
    <s v="Ahmad"/>
    <m/>
    <s v="Open"/>
    <s v="Open"/>
    <s v=" "/>
    <s v=" "/>
    <s v=" "/>
    <m/>
    <m/>
    <m/>
    <m/>
    <m/>
    <m/>
    <s v="472TNOC-Ops"/>
    <s v="Network"/>
    <s v="OPEN"/>
    <m/>
    <m/>
    <s v="Logo"/>
    <m/>
    <m/>
    <m/>
    <n v="1"/>
    <s v="Open"/>
    <x v="0"/>
  </r>
  <r>
    <n v="348"/>
    <s v="T349"/>
    <x v="0"/>
    <s v="NA"/>
    <m/>
    <m/>
    <m/>
    <s v="Security &amp; Regulatory Compliance"/>
    <s v="Design &amp; Documentation"/>
    <s v="TNOC operational framework with respect to processes (Incident, Problem, Major Event, Change, Version, Security, AAA, Planned Event, SLA Management etc)"/>
    <m/>
    <s v=" "/>
    <s v="Open"/>
    <m/>
    <s v=" "/>
    <s v=" "/>
    <m/>
    <s v="Customer has to choose what framework they ned to follow for end to end governance i.e COBIT, COSO, SABSA etc."/>
    <m/>
    <m/>
    <s v="Sarmendra"/>
    <m/>
    <s v="Open"/>
    <s v="WIP"/>
    <s v=" "/>
    <s v=" "/>
    <s v=" "/>
    <m/>
    <m/>
    <m/>
    <m/>
    <m/>
    <m/>
    <s v="472Security &amp; Regulatory Compliance"/>
    <s v="Security"/>
    <s v="OPEN"/>
    <m/>
    <m/>
    <m/>
    <m/>
    <m/>
    <m/>
    <n v="1"/>
    <s v="Open"/>
    <x v="0"/>
  </r>
  <r>
    <n v="349"/>
    <s v="T350"/>
    <x v="0"/>
    <s v="NA"/>
    <s v="P3"/>
    <m/>
    <m/>
    <s v="TNOC-Ops"/>
    <s v="NOC Operation"/>
    <s v="Manpower Structure for TNOC Operationalization"/>
    <m/>
    <s v=" "/>
    <s v="Colosed"/>
    <m/>
    <s v=" "/>
    <s v=" "/>
    <m/>
    <m/>
    <m/>
    <m/>
    <s v="Ahmad"/>
    <m/>
    <m/>
    <s v="COMPLETED &amp; APPROVED"/>
    <s v="AD-UT-Tfiber"/>
    <d v="2025-05-13T00:00:00"/>
    <s v="\\172.28.9.34\Artefacts_T-Fiber TNOC Tracker\HELPDESK\T166"/>
    <m/>
    <m/>
    <m/>
    <m/>
    <m/>
    <m/>
    <s v="472TNOC-Ops"/>
    <s v="Network"/>
    <s v="CLOSED"/>
    <m/>
    <m/>
    <s v="Manpower"/>
    <d v="2025-05-13T00:00:00"/>
    <s v="\\172.28.9.34\Artefacts_T-Fiber TNOC Tracker\HELPDESK\T166"/>
    <m/>
    <n v="1"/>
    <s v="Completed &amp; Approved"/>
    <x v="1"/>
  </r>
  <r>
    <n v="350"/>
    <s v="T351"/>
    <x v="0"/>
    <s v="NA"/>
    <m/>
    <m/>
    <m/>
    <s v="TNOC-Ops"/>
    <s v="Design &amp; Documentation"/>
    <s v="Helpdesk Readiness Plan"/>
    <m/>
    <s v=" "/>
    <s v="Open"/>
    <m/>
    <s v=" "/>
    <s v=" "/>
    <m/>
    <s v="1. Soft training completed on 06&amp;07 Sep_x000a_2. All Resources will be from L&amp;T only- Resource available to handle current calls_x000a_3. updated process document shared, Pending for discussion_x000a_4. SOP Submitted for inbound and outbound calls- Discussion Pending_x000a_5. Regulatory reports were available(DOT)_x000a_6. Integration with OSS and BSS is Pending_x000a_7. Based on trainer suggestion, implemented day to day and weekly assestments_x000a_8. Neox call Manager functioanlity validated as standlone_x000a_9. All Features required for Call Manager completed including Business Helpdesk_x000a_10. LLD and RFP Compliance also ready for review"/>
    <m/>
    <m/>
    <s v="Siva Kumar"/>
    <m/>
    <s v="Open"/>
    <s v="WIP"/>
    <s v=" "/>
    <s v=" "/>
    <s v=" "/>
    <m/>
    <m/>
    <m/>
    <m/>
    <m/>
    <m/>
    <s v="472TNOC-Ops"/>
    <s v="Network"/>
    <s v="OPEN"/>
    <m/>
    <m/>
    <m/>
    <m/>
    <m/>
    <m/>
    <n v="1"/>
    <s v="Open"/>
    <x v="0"/>
  </r>
  <r>
    <n v="351"/>
    <s v="T352"/>
    <x v="0"/>
    <s v="NA"/>
    <m/>
    <m/>
    <m/>
    <s v="TNOC-Ops"/>
    <s v="MoM Action"/>
    <s v="Induction Training program – To be developed and feedback mechanism to be considered, for newly on-boarded resources"/>
    <m/>
    <s v=" "/>
    <s v="Colosed"/>
    <m/>
    <s v=" "/>
    <s v=" "/>
    <m/>
    <m/>
    <m/>
    <m/>
    <s v="Siva Kumar"/>
    <m/>
    <m/>
    <s v="COMPLETED &amp; APPROVED"/>
    <s v="AD-UT-Tfiber"/>
    <d v="2025-05-13T00:00:00"/>
    <s v="\\172.28.9.34\Artefacts_T-Fiber TNOC Tracker\HELPDESK\T166"/>
    <m/>
    <m/>
    <m/>
    <m/>
    <m/>
    <m/>
    <s v="472TNOC-Ops"/>
    <s v="Network"/>
    <s v="CLOSED"/>
    <m/>
    <m/>
    <m/>
    <d v="2025-05-13T00:00:00"/>
    <s v="\\172.28.9.34\Artefacts_T-Fiber TNOC Tracker\HELPDESK\T166"/>
    <m/>
    <n v="1"/>
    <s v="Completed &amp; Approved"/>
    <x v="1"/>
  </r>
  <r>
    <n v="352"/>
    <s v="T353"/>
    <x v="0"/>
    <s v="NA"/>
    <m/>
    <m/>
    <m/>
    <s v="TNOC-Ops"/>
    <s v="Helpdesk"/>
    <s v="Regulatory Compliance_PMR on QoS"/>
    <m/>
    <s v=" "/>
    <s v="Colosed"/>
    <m/>
    <s v=" "/>
    <s v=" "/>
    <m/>
    <m/>
    <m/>
    <m/>
    <s v="Siva Kumar"/>
    <m/>
    <m/>
    <s v="COMPLETED &amp; APPROVED"/>
    <s v="AD-UT-Tfiber"/>
    <d v="2025-05-13T00:00:00"/>
    <s v="\\172.28.9.34\Artefacts_T-Fiber TNOC Tracker\HELPDESK\T353"/>
    <m/>
    <m/>
    <m/>
    <m/>
    <m/>
    <m/>
    <s v="472TNOC-Ops"/>
    <s v="Network"/>
    <s v="CLOSED"/>
    <m/>
    <m/>
    <m/>
    <d v="2025-05-13T00:00:00"/>
    <s v="\\172.28.9.34\Artefacts_T-Fiber TNOC Tracker\HELPDESK\T353"/>
    <m/>
    <n v="1"/>
    <s v="Completed &amp; Approved"/>
    <x v="1"/>
  </r>
  <r>
    <n v="353"/>
    <s v="T354"/>
    <x v="0"/>
    <s v="NA"/>
    <s v="P3"/>
    <m/>
    <m/>
    <s v="TNOC-Ops"/>
    <s v="NOC Operation"/>
    <s v="Resource deployment at TNOC"/>
    <m/>
    <s v=" "/>
    <s v="Colosed"/>
    <m/>
    <s v=" "/>
    <s v=" "/>
    <m/>
    <m/>
    <m/>
    <m/>
    <s v="Ahmad"/>
    <m/>
    <m/>
    <s v="COMPLETED &amp; APPROVED"/>
    <s v="AD-UT-Tfiber"/>
    <d v="2025-05-13T00:00:00"/>
    <s v="\\172.28.9.34\Artefacts_T-Fiber TNOC Tracker\HELPDESK\T166"/>
    <m/>
    <m/>
    <m/>
    <m/>
    <m/>
    <m/>
    <s v="472TNOC-Ops"/>
    <s v="Network"/>
    <s v="CLOSED"/>
    <m/>
    <m/>
    <s v="Not related to delivery"/>
    <d v="2025-05-13T00:00:00"/>
    <s v="\\172.28.9.34\Artefacts_T-Fiber TNOC Tracker\HELPDESK\T166"/>
    <m/>
    <n v="1"/>
    <s v="Completed &amp; Approved"/>
    <x v="1"/>
  </r>
  <r>
    <n v="354"/>
    <s v="T355"/>
    <x v="0"/>
    <s v="NA"/>
    <s v="P3"/>
    <m/>
    <m/>
    <s v="TNOC-Ops"/>
    <s v="NOC Operation"/>
    <s v="Interlocking and Interdependencies with resources of package B &amp; C operating at TNOC"/>
    <m/>
    <s v=" "/>
    <s v="Open"/>
    <m/>
    <s v=" "/>
    <s v=" "/>
    <m/>
    <m/>
    <m/>
    <m/>
    <s v="Ahmad"/>
    <m/>
    <m/>
    <s v="COMPLETED &amp; APPROVED"/>
    <s v="AD-UT-Tfiber"/>
    <d v="2025-05-26T00:00:00"/>
    <s v="\\172.28.9.34\Artefacts_T-Fiber TNOC Tracker\HELPDESK\T166"/>
    <m/>
    <m/>
    <m/>
    <m/>
    <m/>
    <m/>
    <s v="472TNOC-Ops"/>
    <s v="Network"/>
    <s v="CLOSED"/>
    <m/>
    <m/>
    <s v="Not related to delivery"/>
    <d v="2025-05-26T00:00:00"/>
    <s v="\\172.28.9.34\Artefacts_T-Fiber TNOC Tracker\HELPDESK\T166"/>
    <m/>
    <n v="1"/>
    <s v="Completed &amp; Approved"/>
    <x v="3"/>
  </r>
  <r>
    <n v="355"/>
    <s v="T356"/>
    <x v="0"/>
    <s v="NA"/>
    <m/>
    <m/>
    <m/>
    <s v="TNOC-Ops"/>
    <s v="NOC Operation"/>
    <s v="OEM Escalation processes for NOC Applications, DBs, IT Infra and Network along with TATs aligned to SLA"/>
    <m/>
    <s v=" "/>
    <s v="Open"/>
    <m/>
    <s v=" "/>
    <s v=" "/>
    <m/>
    <m/>
    <m/>
    <m/>
    <s v="Siva Kumar"/>
    <m/>
    <m/>
    <s v="COMPLETED &amp; APPROVED"/>
    <s v="AD-UT-Tfiber"/>
    <d v="2025-07-08T00:00:00"/>
    <s v="\\172.28.9.34\Artefacts_T-Fiber TNOC Tracker\TNOC"/>
    <m/>
    <m/>
    <m/>
    <m/>
    <m/>
    <m/>
    <s v="472TNOC-Ops"/>
    <s v="Network"/>
    <s v="CLOSED"/>
    <m/>
    <m/>
    <m/>
    <d v="2025-07-08T00:00:00"/>
    <s v="\\172.28.9.34\Artefacts_T-Fiber TNOC Tracker\TNOC"/>
    <m/>
    <n v="1"/>
    <s v="Completed &amp; Approved"/>
    <x v="3"/>
  </r>
  <r>
    <n v="356"/>
    <s v="T357"/>
    <x v="0"/>
    <s v="NA"/>
    <s v="P3"/>
    <m/>
    <m/>
    <s v="TNOC-Ops"/>
    <s v="NOC Operation"/>
    <s v="Spare for Business continuity - RS&amp;R for NOC and DR elements and assets"/>
    <m/>
    <s v=" "/>
    <s v="Open"/>
    <m/>
    <s v=" "/>
    <s v=" "/>
    <m/>
    <s v="List shared with commercial for ordering. WIP"/>
    <m/>
    <m/>
    <s v="Ahmad"/>
    <s v="Dependent on Commercials"/>
    <s v="Open"/>
    <s v="WIP"/>
    <s v=" "/>
    <s v=" "/>
    <s v=" "/>
    <m/>
    <m/>
    <m/>
    <m/>
    <m/>
    <m/>
    <s v="472TNOC-Ops"/>
    <s v="Network"/>
    <s v="OPEN"/>
    <m/>
    <m/>
    <s v="Spares for NOC"/>
    <m/>
    <m/>
    <m/>
    <n v="1"/>
    <s v="Open"/>
    <x v="0"/>
  </r>
  <r>
    <n v="357"/>
    <s v="T358"/>
    <x v="0"/>
    <s v="NA"/>
    <m/>
    <m/>
    <m/>
    <s v="TNOC-Ops"/>
    <s v="Functional AT"/>
    <s v="Network HOTO and KT from Respective Domain and Packages"/>
    <m/>
    <s v=" "/>
    <s v="Open"/>
    <m/>
    <s v=" "/>
    <s v=" "/>
    <s v="WIP"/>
    <s v="BSS, NSO and Security SOP training pending. Rest all done"/>
    <m/>
    <m/>
    <s v="Siva Kumar"/>
    <m/>
    <s v="Open"/>
    <s v="WIP"/>
    <s v=" "/>
    <s v=" "/>
    <s v=" "/>
    <m/>
    <m/>
    <m/>
    <m/>
    <m/>
    <m/>
    <s v="472TNOC-Ops"/>
    <s v="Network"/>
    <s v="OPEN"/>
    <m/>
    <m/>
    <m/>
    <m/>
    <m/>
    <m/>
    <n v="1"/>
    <s v="Open"/>
    <x v="0"/>
  </r>
  <r>
    <n v="358"/>
    <s v="T359"/>
    <x v="0"/>
    <s v="NA"/>
    <m/>
    <s v="OSS"/>
    <s v="OSS"/>
    <s v="OSS"/>
    <s v="NOC Operation"/>
    <s v="OSS - stability and Operational issues with respect to inventory, ticketing and utilization modules"/>
    <m/>
    <s v=" "/>
    <s v="Open"/>
    <m/>
    <s v=" "/>
    <s v=" "/>
    <m/>
    <s v="26-06-2025: Frequent stability issues are because of NNMi, OBM instability and Vendor asking for upgrade"/>
    <m/>
    <m/>
    <s v="Suresh Pawar"/>
    <m/>
    <s v="Open"/>
    <s v="WIP"/>
    <s v=" "/>
    <s v=" "/>
    <s v=" "/>
    <m/>
    <m/>
    <m/>
    <m/>
    <m/>
    <m/>
    <s v="472OSS"/>
    <s v="Applications/Tools"/>
    <s v="OPEN"/>
    <s v="OPEN"/>
    <n v="0"/>
    <m/>
    <m/>
    <m/>
    <m/>
    <n v="1"/>
    <s v="Open"/>
    <x v="0"/>
  </r>
  <r>
    <n v="359"/>
    <s v="T360"/>
    <x v="0"/>
    <s v="NA"/>
    <s v="P3"/>
    <m/>
    <m/>
    <s v="TNOC-Ops"/>
    <s v="NOC Operation"/>
    <s v="Domain wise training "/>
    <m/>
    <s v=" "/>
    <s v="Open"/>
    <m/>
    <s v=" "/>
    <s v=" "/>
    <m/>
    <s v="BSS, NSO and Security SOP training pending. On the job training happening for OSS. Rest all domains done. "/>
    <m/>
    <m/>
    <s v="Ahmad"/>
    <m/>
    <s v="Open"/>
    <s v="Open"/>
    <s v=" "/>
    <s v=" "/>
    <s v=" "/>
    <m/>
    <m/>
    <m/>
    <m/>
    <m/>
    <m/>
    <s v="472TNOC-Ops"/>
    <s v="Network"/>
    <s v="OPEN"/>
    <m/>
    <m/>
    <s v="Training"/>
    <m/>
    <m/>
    <m/>
    <n v="1"/>
    <s v="Open"/>
    <x v="0"/>
  </r>
  <r>
    <n v="360"/>
    <s v="T361"/>
    <x v="0"/>
    <s v="NA"/>
    <m/>
    <m/>
    <m/>
    <s v="TNOC-Ops"/>
    <s v="Helpdesk"/>
    <s v="Updated Process document Submission after last Meeting with T Fiber Management"/>
    <m/>
    <s v=" "/>
    <s v="Colosed"/>
    <m/>
    <s v=" "/>
    <s v=" "/>
    <m/>
    <m/>
    <m/>
    <m/>
    <s v="Siva Kumar"/>
    <m/>
    <m/>
    <s v="COMPLETED &amp; APPROVED"/>
    <s v="AD-UT-Tfiber"/>
    <d v="2025-05-13T00:00:00"/>
    <s v="\\172.28.9.34\Artefacts_T-Fiber TNOC Tracker\HELPDESK\T361"/>
    <m/>
    <m/>
    <m/>
    <m/>
    <m/>
    <m/>
    <s v="472TNOC-Ops"/>
    <s v="Network"/>
    <s v="CLOSED"/>
    <m/>
    <m/>
    <m/>
    <d v="2025-05-13T00:00:00"/>
    <s v="\\172.28.9.34\Artefacts_T-Fiber TNOC Tracker\HELPDESK\T361"/>
    <m/>
    <n v="1"/>
    <s v="Completed &amp; Approved"/>
    <x v="1"/>
  </r>
  <r>
    <n v="361"/>
    <s v="T362"/>
    <x v="0"/>
    <s v="NA"/>
    <m/>
    <m/>
    <m/>
    <s v="TNOC-Ops"/>
    <s v="Helpdesk"/>
    <s v=" Categorisation of incoming calls to be  detailed and IVR to bilingual(Incoming IVR call flow)"/>
    <m/>
    <s v=" "/>
    <s v="Colosed"/>
    <m/>
    <s v=" "/>
    <s v=" "/>
    <m/>
    <m/>
    <m/>
    <m/>
    <s v="Siva Kumar"/>
    <m/>
    <m/>
    <s v="COMPLETED &amp; APPROVED"/>
    <s v="AD-UT-Tfiber"/>
    <d v="2025-05-13T00:00:00"/>
    <s v="\\172.28.9.34\Artefacts_T-Fiber TNOC Tracker\HELPDESK\T362"/>
    <m/>
    <m/>
    <m/>
    <m/>
    <m/>
    <m/>
    <s v="472TNOC-Ops"/>
    <s v="Network"/>
    <s v="CLOSED"/>
    <m/>
    <m/>
    <m/>
    <d v="2025-05-13T00:00:00"/>
    <s v="\\172.28.9.34\Artefacts_T-Fiber TNOC Tracker\HELPDESK\T362"/>
    <m/>
    <n v="1"/>
    <s v="Completed &amp; Approved"/>
    <x v="1"/>
  </r>
  <r>
    <n v="362"/>
    <s v="T363"/>
    <x v="0"/>
    <s v="NA"/>
    <m/>
    <m/>
    <m/>
    <s v="TNOC-Ops"/>
    <s v="Helpdesk"/>
    <s v="IVR Recording file required for call landing and Hold time"/>
    <m/>
    <s v=" "/>
    <s v="Colosed"/>
    <m/>
    <s v=" "/>
    <s v=" "/>
    <m/>
    <m/>
    <m/>
    <m/>
    <s v="Siva Kumar"/>
    <m/>
    <m/>
    <s v="COMPLETED &amp; APPROVED"/>
    <s v="AD-UT-Tfiber"/>
    <d v="2025-05-13T00:00:00"/>
    <s v="\\172.28.9.34\Artefacts_T-Fiber TNOC Tracker\HELPDESK\T363"/>
    <m/>
    <m/>
    <m/>
    <m/>
    <m/>
    <m/>
    <s v="472TNOC-Ops"/>
    <s v="Network"/>
    <s v="CLOSED"/>
    <m/>
    <m/>
    <m/>
    <d v="2025-05-13T00:00:00"/>
    <s v="\\172.28.9.34\Artefacts_T-Fiber TNOC Tracker\HELPDESK\T363"/>
    <m/>
    <n v="1"/>
    <s v="Completed &amp; Approved"/>
    <x v="1"/>
  </r>
  <r>
    <n v="363"/>
    <s v="T364"/>
    <x v="0"/>
    <s v="NA"/>
    <m/>
    <m/>
    <m/>
    <s v="TNOC-Ops"/>
    <s v="Helpdesk"/>
    <s v="Integration with BSS and OSS"/>
    <m/>
    <s v=" "/>
    <s v="Open"/>
    <m/>
    <s v=" "/>
    <s v=" "/>
    <s v="WIP"/>
    <s v="11-Sep-25: Basic integration completed with BSS and HPSM(Ticketing). IVR has to be freezed to implement same. As per Neox is one time configuration but Since its ongoing changes will happen in IVR, So it would be configurble as per L&amp;T/T Fiber- Which to be discussed._x000a_ 360 View also Pending from BSS "/>
    <m/>
    <m/>
    <s v="Siva Kumar"/>
    <m/>
    <s v="Open"/>
    <s v="WIP"/>
    <s v=" "/>
    <s v=" "/>
    <s v=" "/>
    <m/>
    <m/>
    <m/>
    <m/>
    <m/>
    <m/>
    <s v="472TNOC-Ops"/>
    <s v="Network"/>
    <s v="OPEN"/>
    <m/>
    <m/>
    <m/>
    <m/>
    <m/>
    <m/>
    <n v="1"/>
    <s v="Open"/>
    <x v="0"/>
  </r>
  <r>
    <n v="364"/>
    <s v="T365"/>
    <x v="0"/>
    <s v="NA"/>
    <m/>
    <m/>
    <m/>
    <s v="TNOC-Ops"/>
    <s v="Helpdesk"/>
    <s v="Integration of  SMS, E-Mail"/>
    <m/>
    <s v=" "/>
    <s v="Open"/>
    <m/>
    <s v=" "/>
    <s v=" "/>
    <s v="WIP"/>
    <s v="E-mail &amp; SMS Integration completed.  SMS testing pending due to no balance in SMS striker portal._x000a_28 Apri-2025: TFIBER to share SMS GW details to integrate with OSS/BSS. Integration must be configurable without any cost impact to TFIBER."/>
    <m/>
    <m/>
    <s v="Siva Kumar"/>
    <m/>
    <s v="Open"/>
    <s v="WIP"/>
    <s v=" "/>
    <s v=" "/>
    <s v=" "/>
    <m/>
    <m/>
    <m/>
    <m/>
    <m/>
    <m/>
    <s v="472TNOC-Ops"/>
    <s v="Network"/>
    <s v="OPEN"/>
    <m/>
    <m/>
    <m/>
    <m/>
    <m/>
    <m/>
    <n v="1"/>
    <s v="Open"/>
    <x v="0"/>
  </r>
  <r>
    <n v="365"/>
    <s v="T365"/>
    <x v="0"/>
    <s v="NA"/>
    <m/>
    <m/>
    <m/>
    <s v="TNOC-Ops"/>
    <s v="Helpdesk"/>
    <s v="Integration of Whatsapp, Chatbot"/>
    <m/>
    <s v=" "/>
    <s v="Open"/>
    <m/>
    <s v=" "/>
    <s v=" "/>
    <s v="WIP"/>
    <s v="11-Sep-25: Not Part of RFP and Existing product didn’t support, need to upgrade to Omni based Solution."/>
    <m/>
    <m/>
    <s v="Siva Kumar"/>
    <m/>
    <s v="Open"/>
    <s v="WIP"/>
    <s v=" "/>
    <s v=" "/>
    <s v=" "/>
    <m/>
    <m/>
    <m/>
    <m/>
    <m/>
    <m/>
    <s v="472TNOC-Ops"/>
    <s v="Network"/>
    <s v="OPEN"/>
    <m/>
    <m/>
    <m/>
    <m/>
    <m/>
    <m/>
    <n v="1"/>
    <s v="Open"/>
    <x v="0"/>
  </r>
  <r>
    <n v="366"/>
    <s v="T366"/>
    <x v="0"/>
    <s v="NA"/>
    <m/>
    <m/>
    <m/>
    <s v="TNOC-Ops"/>
    <s v="Helpdesk"/>
    <s v="Fancy 4 digit number for Helpdesk or Tollfree number Availability"/>
    <m/>
    <s v=" "/>
    <s v="Open"/>
    <m/>
    <s v=" "/>
    <s v=" "/>
    <m/>
    <m/>
    <m/>
    <m/>
    <s v="Siva Kumar"/>
    <m/>
    <m/>
    <s v="COMPLETED &amp; APPROVED"/>
    <s v="AD-UT-Tfiber"/>
    <d v="2025-07-19T00:00:00"/>
    <s v="\\172.28.9.34\Artefacts_T-Fiber TNOC Tracker\HELPDESK\T366"/>
    <m/>
    <m/>
    <m/>
    <m/>
    <m/>
    <m/>
    <s v="472TNOC-Ops"/>
    <s v="Network"/>
    <s v="CLOSED"/>
    <m/>
    <m/>
    <m/>
    <d v="2025-07-19T00:00:00"/>
    <s v="\\172.28.9.34\Artefacts_T-Fiber TNOC Tracker\HELPDESK\T366"/>
    <m/>
    <n v="1"/>
    <s v="Completed &amp; Approved"/>
    <x v="3"/>
  </r>
  <r>
    <n v="367"/>
    <s v="T367"/>
    <x v="0"/>
    <s v="NA"/>
    <m/>
    <m/>
    <m/>
    <s v="TNOC-Ops"/>
    <s v="Helpdesk"/>
    <s v="Training for Agents and Helpdesk Manager"/>
    <m/>
    <s v=" "/>
    <s v="Colosed"/>
    <m/>
    <s v=" "/>
    <s v=" "/>
    <m/>
    <m/>
    <m/>
    <m/>
    <s v="Siva Kumar"/>
    <m/>
    <m/>
    <s v="COMPLETED &amp; APPROVED"/>
    <s v="AD-UT-Tfiber"/>
    <d v="2025-05-13T00:00:00"/>
    <s v="\\172.28.9.34\Artefacts_T-Fiber TNOC Tracker\HELPDESK\T367"/>
    <m/>
    <m/>
    <m/>
    <m/>
    <m/>
    <m/>
    <s v="472TNOC-Ops"/>
    <s v="Network"/>
    <s v="CLOSED"/>
    <m/>
    <m/>
    <m/>
    <d v="2025-05-13T00:00:00"/>
    <s v="\\172.28.9.34\Artefacts_T-Fiber TNOC Tracker\HELPDESK\T367"/>
    <m/>
    <n v="1"/>
    <s v="Completed &amp; Approved"/>
    <x v="1"/>
  </r>
  <r>
    <n v="368"/>
    <s v="T368"/>
    <x v="0"/>
    <s v="NA"/>
    <m/>
    <m/>
    <m/>
    <s v="TNOC-Ops"/>
    <s v="Helpdesk"/>
    <s v="Interface mechanism between T-NOC Helpdesk and District Collector offices for complaints that may be made directly(Walk-in)_x000a_to District Collector office, provision for a mini-Helpdesk node at each district, provide a facility/ hotline using which an_x000a_authorised person can log a call / complaint on behalf of the District Collector Office, such mechanism to be similar to_x000a_the Direct walk-in channel for customer complaints at T-NOC"/>
    <m/>
    <s v=" "/>
    <s v="Open"/>
    <m/>
    <s v=" "/>
    <s v=" "/>
    <m/>
    <m/>
    <m/>
    <m/>
    <s v="Siva Kumar"/>
    <m/>
    <m/>
    <s v="COMPLETED &amp; APPROVED"/>
    <s v="AD-UT-Tfiber"/>
    <d v="2025-07-19T00:00:00"/>
    <s v="\\172.28.9.34\Artefacts_T-Fiber TNOC Tracker\HELPDESK\T368"/>
    <m/>
    <m/>
    <m/>
    <m/>
    <m/>
    <m/>
    <s v="472TNOC-Ops"/>
    <s v="Network"/>
    <s v="CLOSED"/>
    <m/>
    <m/>
    <m/>
    <d v="2025-07-19T00:00:00"/>
    <s v="\\172.28.9.34\Artefacts_T-Fiber TNOC Tracker\HELPDESK\T368"/>
    <m/>
    <n v="1"/>
    <s v="Completed &amp; Approved"/>
    <x v="3"/>
  </r>
  <r>
    <n v="369"/>
    <s v="T369"/>
    <x v="0"/>
    <s v="NA"/>
    <m/>
    <m/>
    <m/>
    <s v="TNOC-Ops"/>
    <s v="Helpdesk"/>
    <s v="If T-NOC is totally down for some reason like fire, earthquake, lockdown etc….then how Helpdesk will work from DR?"/>
    <m/>
    <s v=" "/>
    <s v="Open"/>
    <m/>
    <s v=" "/>
    <s v=" "/>
    <s v="WIP"/>
    <m/>
    <m/>
    <m/>
    <s v="Siva Kumar"/>
    <m/>
    <s v="Open"/>
    <s v="WIP"/>
    <s v="Not part of RFP"/>
    <s v=" "/>
    <s v=" "/>
    <m/>
    <m/>
    <m/>
    <m/>
    <m/>
    <m/>
    <s v="472TNOC-Ops"/>
    <s v="Network"/>
    <s v="OPEN"/>
    <m/>
    <m/>
    <m/>
    <m/>
    <m/>
    <m/>
    <n v="1"/>
    <s v="Open"/>
    <x v="0"/>
  </r>
  <r>
    <n v="370"/>
    <s v="T370"/>
    <x v="0"/>
    <s v="NA"/>
    <m/>
    <m/>
    <m/>
    <s v="TNOC-Ops"/>
    <s v="Helpdesk"/>
    <s v="If all 10 lines are engaged for a longer time. Can the Helpdesk system call back to that missed call?"/>
    <m/>
    <s v=" "/>
    <s v="Open"/>
    <m/>
    <s v=" "/>
    <s v=" "/>
    <s v="WIP"/>
    <s v="11-Sep-25: OEM confirmed this feature is not available/feasible_x000a_Based on CDR record with Agent and Manager Login, Call back can be done manually with CDR or Agent Call report. It will be displayed in queue to agent. But Missed call to be handled by outbound team. Which required complete Set of call Center. If required Helpdesk Manager will review missed call to take action accordingly."/>
    <m/>
    <m/>
    <s v="Siva Kumar"/>
    <m/>
    <s v="Open"/>
    <s v="WIP"/>
    <s v=" "/>
    <s v=" "/>
    <s v=" "/>
    <m/>
    <m/>
    <m/>
    <m/>
    <m/>
    <m/>
    <s v="472TNOC-Ops"/>
    <s v="Network"/>
    <s v="OPEN"/>
    <m/>
    <m/>
    <m/>
    <m/>
    <m/>
    <m/>
    <n v="1"/>
    <s v="Open"/>
    <x v="0"/>
  </r>
  <r>
    <n v="371"/>
    <s v="T371"/>
    <x v="0"/>
    <s v="NA"/>
    <m/>
    <m/>
    <m/>
    <s v="GPON"/>
    <s v="Nokia"/>
    <s v="* Testing done for new build in T-Fiber test lab ._x000a_* Plan event for OLTs new SW upgradation in production environment. "/>
    <m/>
    <s v=" "/>
    <s v="Open"/>
    <m/>
    <s v="Nokia OEM"/>
    <s v="OLT"/>
    <m/>
    <s v="All the OLTs reachabled to AMS are upgraded successfully. Having dependecny on PKG-A/B/C field teams to make unreachable OLTs to reachable"/>
    <s v="All Packages"/>
    <s v=" Srinivas Kodali(PKG_A), Venu&amp; Mahesh(PKG B&amp;C)"/>
    <s v="Sayyad Pasha"/>
    <m/>
    <s v="Open"/>
    <s v="DEPENDENCY(Client/Ext.)"/>
    <s v=" "/>
    <s v=" "/>
    <s v=" "/>
    <m/>
    <m/>
    <m/>
    <m/>
    <m/>
    <m/>
    <s v="472GPON"/>
    <s v="GPON"/>
    <s v="OPEN"/>
    <m/>
    <m/>
    <m/>
    <m/>
    <m/>
    <m/>
    <n v="1"/>
    <s v="Open"/>
    <x v="0"/>
  </r>
  <r>
    <n v="372"/>
    <s v="T372"/>
    <x v="0"/>
    <s v="NA"/>
    <m/>
    <m/>
    <m/>
    <s v="GPON"/>
    <s v="Nokia"/>
    <s v="TACACS Feature"/>
    <m/>
    <s v=" "/>
    <s v="Colosed"/>
    <m/>
    <s v=" "/>
    <s v=" "/>
    <m/>
    <m/>
    <m/>
    <m/>
    <s v="Sayyad Pasha"/>
    <m/>
    <m/>
    <s v="COMPLETED &amp; APPROVED"/>
    <s v="AD-UT-Tfiber"/>
    <d v="2025-04-30T00:00:00"/>
    <s v="\\172.28.9.34\Artefacts_T-Fiber TNOC Tracker\GPON\T372"/>
    <m/>
    <m/>
    <m/>
    <m/>
    <m/>
    <m/>
    <s v="472GPON"/>
    <s v="GPON"/>
    <s v="CLOSED"/>
    <m/>
    <m/>
    <m/>
    <d v="2025-04-30T00:00:00"/>
    <s v="\\172.28.9.34\Artefacts_T-Fiber TNOC Tracker\GPON\T372"/>
    <m/>
    <n v="1"/>
    <s v="Completed &amp; Approved"/>
    <x v="1"/>
  </r>
  <r>
    <n v="373"/>
    <s v="T373"/>
    <x v="0"/>
    <s v="NA"/>
    <m/>
    <m/>
    <m/>
    <s v="NSO"/>
    <s v="Deployment and Installations"/>
    <s v="HSI (High Speed Internet to Household)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374"/>
    <s v="T374"/>
    <x v="0"/>
    <s v="NA"/>
    <m/>
    <m/>
    <m/>
    <s v="NSO"/>
    <s v="Deployment and Installations"/>
    <s v="IPTV to Household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375"/>
    <s v="T375"/>
    <x v="0"/>
    <s v="NA"/>
    <m/>
    <m/>
    <m/>
    <s v="NSO"/>
    <s v="Deployment and Installations"/>
    <s v="VOIP to Household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376"/>
    <s v="T376"/>
    <x v="0"/>
    <s v="NA"/>
    <m/>
    <m/>
    <m/>
    <s v="NSO"/>
    <s v="Deployment and Installations"/>
    <s v="Internet to GI (Govt. Institution)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377"/>
    <s v="T377"/>
    <x v="0"/>
    <s v="NA"/>
    <m/>
    <m/>
    <m/>
    <s v="NSO"/>
    <s v="Deployment and Installations"/>
    <s v="CCTV Unicast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378"/>
    <s v="T378"/>
    <x v="0"/>
    <s v="NA"/>
    <m/>
    <m/>
    <m/>
    <s v="NSO"/>
    <s v="Deployment and Installations"/>
    <s v="CCTV Multicast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379"/>
    <s v="T379"/>
    <x v="0"/>
    <s v="NA"/>
    <m/>
    <m/>
    <m/>
    <s v="NSO"/>
    <s v="Deployment and Installations"/>
    <s v="Cell Tower L2VPN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380"/>
    <s v="T380"/>
    <x v="0"/>
    <s v="NA"/>
    <m/>
    <m/>
    <m/>
    <s v="NSO"/>
    <s v="Deployment and Installations"/>
    <s v="Dhanush Telemedicine Application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381"/>
    <s v="T381"/>
    <x v="0"/>
    <s v="NA"/>
    <m/>
    <m/>
    <m/>
    <s v="NSO"/>
    <s v="Deployment and Installations"/>
    <s v="SDC content to Household and GI implementation"/>
    <m/>
    <s v=" "/>
    <s v="Open"/>
    <m/>
    <s v=" "/>
    <s v=" "/>
    <m/>
    <s v="Post 24.06.25 review and direction, working for a alternate options for NSO. will come back as earliest with closure plan."/>
    <m/>
    <m/>
    <s v="Jayant Madavi"/>
    <m/>
    <s v="Open"/>
    <s v="DEPENDENCY(Client/Ext.)"/>
    <s v=" "/>
    <s v=" "/>
    <s v=" "/>
    <m/>
    <m/>
    <m/>
    <m/>
    <m/>
    <m/>
    <s v="472NSO"/>
    <s v="Applications/Tools"/>
    <s v="OPEN"/>
    <m/>
    <m/>
    <m/>
    <m/>
    <m/>
    <m/>
    <n v="1"/>
    <s v="Open"/>
    <x v="0"/>
  </r>
  <r>
    <n v="382"/>
    <s v="T382"/>
    <x v="0"/>
    <s v="NA"/>
    <m/>
    <m/>
    <m/>
    <s v="BSS "/>
    <s v="Development and unit testing"/>
    <s v="EY need to present landing page for suggestion - Design features of web page"/>
    <m/>
    <s v=" "/>
    <s v="Open"/>
    <m/>
    <s v=" "/>
    <s v=" "/>
    <m/>
    <m/>
    <m/>
    <m/>
    <s v="Manoj Nibrad"/>
    <m/>
    <s v="Open"/>
    <s v="Open"/>
    <s v="Approval Email received from NOC Director"/>
    <d v="2025-07-16T00:00:00"/>
    <s v="\\172.28.9.34\share drive\Artefacts_T-Fiber TNOC Tracker\BSS\Artifact_T382"/>
    <m/>
    <m/>
    <m/>
    <m/>
    <m/>
    <m/>
    <s v="472BSS "/>
    <s v="Applications/Tools"/>
    <s v="CLOSED"/>
    <m/>
    <m/>
    <m/>
    <d v="2025-07-16T00:00:00"/>
    <s v="\\172.28.9.34\share drive\Artefacts_T-Fiber TNOC Tracker\BSS\Artifact_T382"/>
    <m/>
    <n v="1"/>
    <s v="Open"/>
    <x v="0"/>
  </r>
  <r>
    <n v="383"/>
    <s v="T383"/>
    <x v="0"/>
    <s v="NA"/>
    <m/>
    <m/>
    <m/>
    <s v="DC-IT"/>
    <s v="Functional AT"/>
    <s v="Cisco prime infrastructure AT"/>
    <m/>
    <s v=" "/>
    <s v="Open"/>
    <m/>
    <s v=" "/>
    <s v=" "/>
    <m/>
    <s v="22-Sep-25: IPMPLS Domain team to submit detailed remarks on raised queries._x000a_08-Jul-2025 - Sandeep will come back by EoD today on extension of Cisco support renewal_x000a_01-Jul-25 : Revised FAT documents submission pending  (TPA observations to be included)_x000a_OEM(Cisco) suport is required to show the new test cases, Inputs provided to OEM on 14th May &amp; 30th Jun._x000a_OEM onboarding is in progress  &amp; LnT Contracts team is coordinating"/>
    <s v="L&amp;T"/>
    <s v="RS Rao"/>
    <s v="RS Rao"/>
    <m/>
    <s v="Open"/>
    <s v="Open"/>
    <s v=" "/>
    <s v=" "/>
    <s v=" "/>
    <m/>
    <m/>
    <m/>
    <m/>
    <m/>
    <m/>
    <s v="472DC-IT"/>
    <s v="Network"/>
    <s v="OPEN"/>
    <m/>
    <m/>
    <m/>
    <m/>
    <m/>
    <m/>
    <n v="1"/>
    <s v="Open"/>
    <x v="0"/>
  </r>
  <r>
    <n v="384"/>
    <s v="T384"/>
    <x v="0"/>
    <s v="NA"/>
    <m/>
    <m/>
    <m/>
    <s v="IP/MPLS"/>
    <s v="Security"/>
    <s v="GCT implementation"/>
    <m/>
    <s v=" "/>
    <s v="Open"/>
    <m/>
    <s v=" "/>
    <s v=" "/>
    <m/>
    <s v="Confirmed from IP-MPLS team for GCT implementation."/>
    <m/>
    <m/>
    <s v="Sarmendra"/>
    <m/>
    <s v="Open"/>
    <s v="WIP"/>
    <s v=" "/>
    <s v=" "/>
    <s v=" "/>
    <m/>
    <m/>
    <m/>
    <m/>
    <m/>
    <m/>
    <s v="472IP/MPLS"/>
    <s v="IPMPLS"/>
    <s v="OPEN"/>
    <m/>
    <m/>
    <m/>
    <m/>
    <m/>
    <m/>
    <n v="1"/>
    <s v="Open"/>
    <x v="0"/>
  </r>
  <r>
    <n v="385"/>
    <s v="T385"/>
    <x v="0"/>
    <s v="NA"/>
    <m/>
    <m/>
    <m/>
    <s v="NSO"/>
    <s v="Design &amp; Documentation"/>
    <s v="solution document - GI internet solution"/>
    <m/>
    <s v=" "/>
    <s v="Open"/>
    <m/>
    <s v=" "/>
    <s v=" "/>
    <m/>
    <m/>
    <m/>
    <m/>
    <s v="RS Rao"/>
    <m/>
    <m/>
    <s v="COMPLETED &amp; APPROVED"/>
    <s v="AD-UT-Tfiber"/>
    <d v="2025-05-05T00:00:00"/>
    <s v="\\172.28.9.34\Artefacts_T-Fiber TNOC Tracker\IPMPLS\T-FIBER T-Net for GI Broadband Service Design LLD V1.1 - T188.pdf"/>
    <m/>
    <m/>
    <m/>
    <m/>
    <m/>
    <m/>
    <s v="472NSO"/>
    <s v="Applications/Tools"/>
    <s v="CLOSED"/>
    <m/>
    <m/>
    <m/>
    <d v="2025-05-05T00:00:00"/>
    <s v="\\172.28.9.34\Artefacts_T-Fiber TNOC Tracker\IPMPLS\T-FIBER T-Net for GI Broadband Service Design LLD V1.1 - T188.pdf"/>
    <m/>
    <n v="1"/>
    <s v="Completed &amp; Approved"/>
    <x v="3"/>
  </r>
  <r>
    <n v="386"/>
    <s v="T386"/>
    <x v="0"/>
    <s v="NA"/>
    <m/>
    <m/>
    <m/>
    <s v="Security &amp; Regulatory Compliance"/>
    <s v="Testing"/>
    <s v="Network audit and certification by ISO certified agency(Tfiber will be arranging a partner for third party audit)"/>
    <m/>
    <s v=" "/>
    <s v="Open"/>
    <m/>
    <s v=" "/>
    <s v=" "/>
    <m/>
    <s v="Subject to start of certification process."/>
    <m/>
    <m/>
    <s v="Sarmendra"/>
    <m/>
    <s v="Open"/>
    <s v="DEPENDENCY(Client/Ext.)"/>
    <s v=" "/>
    <s v=" "/>
    <s v=" "/>
    <m/>
    <m/>
    <m/>
    <m/>
    <m/>
    <m/>
    <s v="472Security &amp; Regulatory Compliance"/>
    <s v="Security"/>
    <s v="OPEN"/>
    <m/>
    <m/>
    <m/>
    <m/>
    <m/>
    <m/>
    <n v="1"/>
    <s v="Open"/>
    <x v="0"/>
  </r>
  <r>
    <n v="387"/>
    <s v="T387"/>
    <x v="0"/>
    <s v="NA"/>
    <m/>
    <m/>
    <m/>
    <s v="Security &amp; Regulatory Compliance"/>
    <s v="Regulatory compliance"/>
    <s v="SLA Reporting for products other than Cell Tower and GIs"/>
    <m/>
    <s v=" "/>
    <s v="Colosed"/>
    <m/>
    <s v=" "/>
    <s v=" "/>
    <m/>
    <m/>
    <m/>
    <m/>
    <s v="Siva Kumar"/>
    <m/>
    <m/>
    <s v="COMPLETED &amp; APPROVED"/>
    <s v="AD-UT-Tfiber"/>
    <d v="2025-05-13T00:00:00"/>
    <s v="\\172.28.9.34\Artefacts_T-Fiber TNOC Tracker\HELPDESK\T387"/>
    <m/>
    <m/>
    <m/>
    <m/>
    <m/>
    <m/>
    <s v="472Security &amp; Regulatory Compliance"/>
    <s v="Security"/>
    <s v="CLOSED"/>
    <m/>
    <m/>
    <m/>
    <d v="2025-05-13T00:00:00"/>
    <s v="\\172.28.9.34\Artefacts_T-Fiber TNOC Tracker\HELPDESK\T387"/>
    <m/>
    <n v="1"/>
    <s v="Completed &amp; Approved"/>
    <x v="1"/>
  </r>
  <r>
    <n v="388"/>
    <s v="T388"/>
    <x v="0"/>
    <s v="NA"/>
    <m/>
    <s v="OSS"/>
    <s v="OSS"/>
    <s v="OSS"/>
    <s v="Helpdesk"/>
    <s v="OSS Integration with Helpdesk"/>
    <m/>
    <s v=" "/>
    <s v="Open"/>
    <m/>
    <s v=" "/>
    <s v=" "/>
    <m/>
    <s v="17-05-2025: Artefacts needs to be collected from Sivakumar and seek approval._x000a_26-06-2025: completed from OSS end"/>
    <m/>
    <m/>
    <s v="Suresh Pawar"/>
    <m/>
    <m/>
    <s v="CLOSURE REVIEW PENDING "/>
    <s v=" "/>
    <s v=" "/>
    <s v=" "/>
    <m/>
    <m/>
    <m/>
    <m/>
    <m/>
    <m/>
    <s v="472OSS"/>
    <s v="Applications/Tools"/>
    <s v="OPEN"/>
    <s v="COMPLETED"/>
    <n v="0"/>
    <m/>
    <m/>
    <m/>
    <m/>
    <n v="1"/>
    <s v="Completed but Verification undrer Process"/>
    <x v="2"/>
  </r>
  <r>
    <n v="389"/>
    <s v="T389"/>
    <x v="0"/>
    <s v="NA"/>
    <m/>
    <s v="OSS"/>
    <s v="OSS"/>
    <s v="OSS"/>
    <s v="OSS"/>
    <s v="BBNL Report stabilization"/>
    <m/>
    <s v=" "/>
    <s v="Open"/>
    <m/>
    <s v=" "/>
    <s v=" "/>
    <m/>
    <m/>
    <m/>
    <m/>
    <s v="Suresh Pawar"/>
    <m/>
    <m/>
    <s v="COMPLETED &amp; APPROVED"/>
    <s v=" "/>
    <s v=" "/>
    <s v="\\172.28.9.34\share drive\Artefacts_T-Fiber TNOC Tracker\OSS\T389"/>
    <m/>
    <m/>
    <m/>
    <m/>
    <m/>
    <m/>
    <s v="472OSS"/>
    <s v="Applications/Tools"/>
    <s v="CLOSED"/>
    <s v="COMPLETED &amp; APPROVED"/>
    <n v="0"/>
    <m/>
    <s v=" "/>
    <s v="\\172.28.9.34\share drive\Artefacts_T-Fiber TNOC Tracker\OSS\T389"/>
    <m/>
    <n v="1"/>
    <s v="Completed &amp; Approved"/>
    <x v="3"/>
  </r>
  <r>
    <n v="390"/>
    <s v="T390"/>
    <x v="0"/>
    <s v="NA"/>
    <m/>
    <s v="OSS"/>
    <s v="OSS"/>
    <s v="OSS"/>
    <s v="OSS Dashboards"/>
    <s v="OSS Power BI Dashboard"/>
    <m/>
    <s v=" "/>
    <s v="Open"/>
    <m/>
    <s v=" "/>
    <s v=" "/>
    <m/>
    <s v="09-09-2025: Requested reports are available, if any additional reports needed that can be incorporated"/>
    <m/>
    <m/>
    <s v="Suresh Pawar"/>
    <m/>
    <m/>
    <s v="CLOSURE REVIEW PENDING "/>
    <s v=" "/>
    <s v=" "/>
    <s v=" "/>
    <m/>
    <m/>
    <m/>
    <m/>
    <m/>
    <m/>
    <s v="472OSS"/>
    <s v="Applications/Tools"/>
    <s v="OPEN"/>
    <s v="COMPLETED"/>
    <s v="09-09-2025: Requested reports are available, if any additional reports needed that can be incorporated"/>
    <m/>
    <m/>
    <m/>
    <m/>
    <n v="1"/>
    <s v="Completed but Verification undrer Process"/>
    <x v="2"/>
  </r>
  <r>
    <n v="391"/>
    <s v="T391"/>
    <x v="0"/>
    <s v="NA"/>
    <m/>
    <s v="OSS"/>
    <s v="OSS"/>
    <s v="OSS"/>
    <s v="OSS"/>
    <s v="Auto TT for Genset"/>
    <m/>
    <s v=" "/>
    <s v="Open"/>
    <m/>
    <s v=" "/>
    <s v=" "/>
    <m/>
    <s v="26-06-2025: Confirmation awaited from NOC"/>
    <m/>
    <m/>
    <s v="Suresh Pawar"/>
    <m/>
    <m/>
    <s v="CLOSURE REVIEW PENDING "/>
    <s v=" "/>
    <s v=" "/>
    <s v=" "/>
    <m/>
    <m/>
    <m/>
    <m/>
    <m/>
    <m/>
    <s v="472OSS"/>
    <s v="Applications/Tools"/>
    <s v="OPEN"/>
    <s v="COMPLETED"/>
    <n v="0"/>
    <m/>
    <m/>
    <m/>
    <m/>
    <n v="1"/>
    <s v="Completed but Verification undrer Process"/>
    <x v="2"/>
  </r>
  <r>
    <n v="392"/>
    <s v="T392"/>
    <x v="0"/>
    <s v="NA"/>
    <m/>
    <s v="OSS"/>
    <s v="OSS"/>
    <s v="OSS"/>
    <s v="OSS"/>
    <s v="BBNL Status and Availability API integration"/>
    <m/>
    <s v=" "/>
    <s v="Open"/>
    <m/>
    <s v=" "/>
    <s v=" "/>
    <m/>
    <m/>
    <m/>
    <m/>
    <s v="Suresh Pawar"/>
    <m/>
    <m/>
    <s v="COMPLETED &amp; APPROVED"/>
    <s v=" "/>
    <s v=" "/>
    <s v="\\172.28.9.34\share drive\Artefacts_T-Fiber TNOC Tracker\OSS\T392"/>
    <m/>
    <m/>
    <m/>
    <m/>
    <m/>
    <m/>
    <s v="472OSS"/>
    <s v="Applications/Tools"/>
    <s v="CLOSED"/>
    <s v="COMPLETED &amp; APPROVED"/>
    <n v="0"/>
    <m/>
    <s v=" "/>
    <s v="\\172.28.9.34\share drive\Artefacts_T-Fiber TNOC Tracker\OSS\T392"/>
    <m/>
    <n v="1"/>
    <s v="Completed &amp; Approved"/>
    <x v="3"/>
  </r>
  <r>
    <n v="393"/>
    <n v="394"/>
    <x v="0"/>
    <s v="NA"/>
    <m/>
    <m/>
    <m/>
    <s v="DC-IT"/>
    <s v="License"/>
    <s v="Once excel license for VM"/>
    <m/>
    <s v=" "/>
    <s v="Open"/>
    <m/>
    <s v=" "/>
    <s v=" "/>
    <m/>
    <m/>
    <m/>
    <m/>
    <s v="Ravi Kishore"/>
    <m/>
    <m/>
    <s v="COMPLETED &amp; APPROVED"/>
    <s v="AD-UT-Tfiber"/>
    <d v="2025-07-08T00:00:00"/>
    <s v="\\172.28.9.34\Artefacts_T-Fiber TNOC Tracker\TNOC\Artifact for - 394"/>
    <m/>
    <m/>
    <m/>
    <m/>
    <m/>
    <m/>
    <s v="472DC-IT"/>
    <s v="Network"/>
    <s v="CLOSED"/>
    <m/>
    <m/>
    <m/>
    <d v="2025-07-08T00:00:00"/>
    <s v="\\172.28.9.34\Artefacts_T-Fiber TNOC Tracker\TNOC\Artifact for - 394"/>
    <m/>
    <n v="1"/>
    <s v="Completed &amp; Approved"/>
    <x v="3"/>
  </r>
  <r>
    <n v="394"/>
    <n v="395"/>
    <x v="0"/>
    <s v="NA"/>
    <m/>
    <m/>
    <m/>
    <s v="TNOC-Ops"/>
    <s v="Payments"/>
    <s v="SMS Gateway recharge"/>
    <m/>
    <s v=" "/>
    <s v="Open"/>
    <m/>
    <s v=" "/>
    <s v=" "/>
    <m/>
    <s v="SMS payment pending from Tfiber"/>
    <m/>
    <m/>
    <s v="Ahmad"/>
    <m/>
    <m/>
    <s v="COMPLETED &amp; APPROVED"/>
    <s v="AD-UT-Tfiber"/>
    <d v="2025-07-08T00:00:00"/>
    <s v="Not applicable"/>
    <m/>
    <m/>
    <m/>
    <m/>
    <m/>
    <m/>
    <s v="472TNOC-Ops"/>
    <s v="Network"/>
    <s v="CLOSED"/>
    <m/>
    <m/>
    <m/>
    <d v="2025-07-08T00:00:00"/>
    <s v="Artefacts not Required"/>
    <m/>
    <n v="1"/>
    <s v="Completed &amp; Approved"/>
    <x v="3"/>
  </r>
  <r>
    <n v="395"/>
    <n v="396"/>
    <x v="0"/>
    <s v="NA"/>
    <m/>
    <m/>
    <m/>
    <s v="TNOC-Ops"/>
    <s v="AMC"/>
    <s v="AMC status including HPE/OT"/>
    <m/>
    <s v=" "/>
    <s v="Open"/>
    <m/>
    <s v=" "/>
    <s v=" "/>
    <m/>
    <s v="In Place"/>
    <m/>
    <m/>
    <s v="Ahmad"/>
    <m/>
    <m/>
    <s v="COMPLETED &amp; APPROVED"/>
    <s v="AD-UT-Tfiber"/>
    <d v="2025-07-08T00:00:00"/>
    <s v="\\172.28.9.34\Artefacts_T-Fiber TNOC Tracker\TNOC"/>
    <m/>
    <m/>
    <m/>
    <m/>
    <m/>
    <m/>
    <s v="472TNOC-Ops"/>
    <s v="Network"/>
    <s v="CLOSED"/>
    <m/>
    <m/>
    <m/>
    <d v="2025-07-08T00:00:00"/>
    <s v="\\172.28.9.34\Artefacts_T-Fiber TNOC Tracker\TNOC"/>
    <m/>
    <n v="1"/>
    <s v="Completed &amp; Approved"/>
    <x v="3"/>
  </r>
  <r>
    <n v="396"/>
    <n v="397"/>
    <x v="0"/>
    <s v="NA"/>
    <m/>
    <m/>
    <m/>
    <s v="TNOC-Ops"/>
    <s v="Security"/>
    <s v="Access cards - 38 QTY"/>
    <m/>
    <s v=" "/>
    <s v="Open"/>
    <m/>
    <s v=" "/>
    <s v=" "/>
    <m/>
    <s v="Access card procured"/>
    <m/>
    <m/>
    <s v="Ahmad"/>
    <m/>
    <m/>
    <s v="COMPLETED &amp; APPROVED"/>
    <s v="AD-UT-Tfiber"/>
    <d v="2025-07-08T00:00:00"/>
    <s v="\\172.28.9.34\Artefacts_T-Fiber TNOC Tracker\TNOC"/>
    <m/>
    <m/>
    <m/>
    <m/>
    <m/>
    <m/>
    <s v="472TNOC-Ops"/>
    <s v="Network"/>
    <s v="CLOSED"/>
    <m/>
    <m/>
    <m/>
    <d v="2025-07-08T00:00:00"/>
    <s v="\\172.28.9.34\Artefacts_T-Fiber TNOC Tracker\TNOC"/>
    <m/>
    <n v="1"/>
    <s v="Completed &amp; Approved"/>
    <x v="3"/>
  </r>
  <r>
    <n v="397"/>
    <n v="398"/>
    <x v="0"/>
    <s v="NA"/>
    <m/>
    <m/>
    <m/>
    <s v="GPON"/>
    <s v="Tejas"/>
    <s v="L&amp;T is asked to submit response against untdertakings for the GPON Tejas issues"/>
    <m/>
    <s v=" "/>
    <s v="Colosed"/>
    <m/>
    <s v=" "/>
    <s v=" "/>
    <m/>
    <m/>
    <m/>
    <m/>
    <s v="Sayyad Pasha"/>
    <m/>
    <m/>
    <s v="COMPLETED &amp; APPROVED"/>
    <s v="AD-UT-Tfiber"/>
    <d v="2025-04-30T00:00:00"/>
    <s v="\\172.28.9.34\Artefacts_T-Fiber TNOC Tracker\GPON\Tejas Undertaking"/>
    <m/>
    <m/>
    <m/>
    <m/>
    <m/>
    <m/>
    <s v="472GPON"/>
    <s v="GPON"/>
    <s v="CLOSED"/>
    <m/>
    <m/>
    <m/>
    <d v="2025-04-30T00:00:00"/>
    <s v="\\172.28.9.34\Artefacts_T-Fiber TNOC Tracker\GPON\Tejas Undertaking"/>
    <m/>
    <n v="1"/>
    <s v="Completed &amp; Approved"/>
    <x v="1"/>
  </r>
  <r>
    <n v="398"/>
    <n v="399"/>
    <x v="0"/>
    <s v="NA"/>
    <m/>
    <m/>
    <m/>
    <s v="GPON"/>
    <s v="Tejas"/>
    <s v="Requested Tejas to enable the TR-069 for T-Fiber deployed elements"/>
    <m/>
    <s v=" "/>
    <s v="Open"/>
    <m/>
    <s v="Tejas OEM"/>
    <s v="ONT"/>
    <m/>
    <s v="20-Sep-25: Artefacts submiited and approved_x000a_MoM point_x000a_Not in RFP and L&amp;T confirmed this is not in scope. However, confirmation awaited from OEM on the shared list of parameters"/>
    <m/>
    <m/>
    <s v="Sayyad Pasha"/>
    <m/>
    <m/>
    <s v="COMPLETED &amp; APPROVED"/>
    <s v=" "/>
    <s v=" "/>
    <s v=" "/>
    <m/>
    <m/>
    <m/>
    <m/>
    <m/>
    <m/>
    <s v="472GPON"/>
    <s v="GPON"/>
    <s v="CLOSED"/>
    <m/>
    <m/>
    <m/>
    <d v="2025-09-20T00:00:00"/>
    <s v=" \\172.28.9.34\Artefacts_T-Fiber TNOC Tracker\GPON\399"/>
    <m/>
    <n v="1"/>
    <s v="Completed &amp; Approved"/>
    <x v="3"/>
  </r>
  <r>
    <n v="399"/>
    <n v="400"/>
    <x v="0"/>
    <s v="NA"/>
    <m/>
    <m/>
    <m/>
    <s v="GPON"/>
    <s v="Tejas"/>
    <s v="Accounting for Tejas OLT and EMS"/>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s v="Completed &amp; Approved"/>
    <x v="1"/>
  </r>
  <r>
    <n v="400"/>
    <n v="401"/>
    <x v="0"/>
    <s v="NA"/>
    <m/>
    <m/>
    <m/>
    <s v="GPON"/>
    <s v="Tejas"/>
    <s v="Accounting: All the parameters are not available in service created and Activated log(Including creation/activation of UNI)"/>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s v="Completed &amp; Approved"/>
    <x v="1"/>
  </r>
  <r>
    <n v="401"/>
    <n v="402"/>
    <x v="0"/>
    <s v="NA"/>
    <m/>
    <m/>
    <m/>
    <s v="GPON"/>
    <s v="Tejas"/>
    <s v="Accounting: All the parameters are not available in service deactivated and deleted log(Including deactivation/deletion of UNI)"/>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s v="Completed &amp; Approved"/>
    <x v="1"/>
  </r>
  <r>
    <n v="402"/>
    <n v="403"/>
    <x v="0"/>
    <s v="NA"/>
    <m/>
    <m/>
    <m/>
    <s v="GPON"/>
    <s v="Tejas"/>
    <s v="Accounting: Log is not available for OLT reboot"/>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s v="Completed &amp; Approved"/>
    <x v="1"/>
  </r>
  <r>
    <n v="403"/>
    <n v="404"/>
    <x v="0"/>
    <s v="NA"/>
    <m/>
    <m/>
    <m/>
    <s v="GPON"/>
    <s v="Tejas"/>
    <s v="Accounting: Log is not available for ONT reboot"/>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s v="Completed &amp; Approved"/>
    <x v="1"/>
  </r>
  <r>
    <n v="404"/>
    <n v="405"/>
    <x v="0"/>
    <s v="NA"/>
    <m/>
    <m/>
    <m/>
    <s v="GPON"/>
    <s v="Tejas"/>
    <s v="Accounting: Log is not available for the change of OLT location parameter from EMS"/>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s v="Completed &amp; Approved"/>
    <x v="1"/>
  </r>
  <r>
    <n v="405"/>
    <n v="406"/>
    <x v="0"/>
    <s v="NA"/>
    <m/>
    <m/>
    <m/>
    <s v="GPON"/>
    <s v="Tejas"/>
    <s v="Enabling TACACS in Tejas OLT"/>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s v="Completed &amp; Approved"/>
    <x v="1"/>
  </r>
  <r>
    <n v="406"/>
    <n v="407"/>
    <x v="0"/>
    <s v="NA"/>
    <m/>
    <m/>
    <m/>
    <s v="GPON"/>
    <s v="Tejas"/>
    <s v="CIR/PIR in OLT/EMS"/>
    <m/>
    <s v=" "/>
    <s v="Open"/>
    <m/>
    <s v="Tejas OEM"/>
    <s v="EMS/OLT"/>
    <m/>
    <s v="20-Sep-25: CIR and PIR are different parameters but Tejas OLT considered  only CIR not PIR, After combined recent meeting with OEM agreed to provide an alternate solution for config CIR and PIR seperately. Update awaited from OEM_x000a_Tejas to provide the solution and demo for this issue. Update awaited from OEM"/>
    <s v="Tejas"/>
    <s v="Deepak"/>
    <s v="Sayyad Pasha"/>
    <m/>
    <s v="Open"/>
    <s v="DEPENDENCY(Client/Ext.)"/>
    <s v=" "/>
    <s v=" "/>
    <s v=" "/>
    <m/>
    <m/>
    <m/>
    <m/>
    <m/>
    <m/>
    <s v="472GPON"/>
    <s v="GPON"/>
    <s v="OPEN"/>
    <m/>
    <m/>
    <m/>
    <m/>
    <m/>
    <m/>
    <n v="1"/>
    <s v="Open"/>
    <x v="0"/>
  </r>
  <r>
    <n v="407"/>
    <n v="408"/>
    <x v="0"/>
    <s v="NA"/>
    <m/>
    <m/>
    <m/>
    <s v="GPON"/>
    <s v="Tejas"/>
    <s v="Port Description is not available for ONT Eth Ports"/>
    <m/>
    <s v=" "/>
    <s v="Colosed"/>
    <m/>
    <s v=" "/>
    <s v=" "/>
    <m/>
    <m/>
    <m/>
    <m/>
    <s v="Sayyad Pasha"/>
    <m/>
    <m/>
    <s v="COMPLETED &amp; APPROVED"/>
    <s v="AD-UT-Tfiber"/>
    <d v="2025-04-30T00:00:00"/>
    <s v="\\172.28.9.34\Artefacts_T-Fiber TNOC Tracker\GPON\ONT Ports description"/>
    <m/>
    <m/>
    <m/>
    <m/>
    <m/>
    <m/>
    <s v="472GPON"/>
    <s v="GPON"/>
    <s v="CLOSED"/>
    <m/>
    <m/>
    <m/>
    <d v="2025-04-30T00:00:00"/>
    <s v="\\172.28.9.34\Artefacts_T-Fiber TNOC Tracker\GPON\ONT Ports description"/>
    <m/>
    <n v="1"/>
    <s v="Completed &amp; Approved"/>
    <x v="1"/>
  </r>
  <r>
    <n v="408"/>
    <n v="409"/>
    <x v="0"/>
    <s v="NA"/>
    <m/>
    <m/>
    <m/>
    <s v="GPON"/>
    <s v="Tejas"/>
    <s v="Unable to modify the Service Name "/>
    <m/>
    <s v=" "/>
    <s v="Open"/>
    <m/>
    <s v=" "/>
    <s v=" "/>
    <m/>
    <m/>
    <m/>
    <m/>
    <s v="Sayyad Pasha"/>
    <m/>
    <m/>
    <s v="COMPLETED &amp; APPROVED"/>
    <s v="AD-UT-Tfiber"/>
    <d v="2025-07-03T00:00:00"/>
    <s v="\\172.28.9.34\Artefacts_T-Fiber TNOC Tracker\GPON\409"/>
    <m/>
    <m/>
    <m/>
    <m/>
    <m/>
    <m/>
    <s v="472GPON"/>
    <s v="GPON"/>
    <s v="CLOSED"/>
    <m/>
    <m/>
    <m/>
    <d v="2025-07-03T00:00:00"/>
    <s v="\\172.28.9.34\Artefacts_T-Fiber TNOC Tracker\GPON\409"/>
    <m/>
    <n v="1"/>
    <s v="Completed &amp; Approved"/>
    <x v="3"/>
  </r>
  <r>
    <n v="409"/>
    <n v="410"/>
    <x v="0"/>
    <s v="NA"/>
    <m/>
    <m/>
    <m/>
    <s v="GPON"/>
    <s v="Tejas"/>
    <s v="Special Characters not allowing in User Creation in EMS"/>
    <m/>
    <s v=" "/>
    <s v="Colosed"/>
    <m/>
    <s v=" "/>
    <s v=" "/>
    <m/>
    <m/>
    <m/>
    <m/>
    <s v="Sayyad Pasha"/>
    <m/>
    <m/>
    <s v="COMPLETED &amp; APPROVED"/>
    <s v="AD-UT-Tfiber"/>
    <d v="2025-04-30T00:00:00"/>
    <s v="\\172.28.9.34\Artefacts_T-Fiber TNOC Tracker\GPON\Special Characters"/>
    <m/>
    <m/>
    <m/>
    <m/>
    <m/>
    <m/>
    <s v="472GPON"/>
    <s v="GPON"/>
    <s v="CLOSED"/>
    <m/>
    <m/>
    <m/>
    <d v="2025-04-30T00:00:00"/>
    <s v="\\172.28.9.34\Artefacts_T-Fiber TNOC Tracker\GPON\Special Characters"/>
    <m/>
    <n v="1"/>
    <s v="Completed &amp; Approved"/>
    <x v="1"/>
  </r>
  <r>
    <n v="410"/>
    <n v="411"/>
    <x v="0"/>
    <s v="NA"/>
    <m/>
    <m/>
    <m/>
    <s v="GPON"/>
    <s v="Tejas"/>
    <s v="Unable to add 4th UNI in a service with 1Gb bandwidth"/>
    <m/>
    <s v=" "/>
    <s v="Colosed"/>
    <m/>
    <s v=" "/>
    <s v=" "/>
    <m/>
    <m/>
    <m/>
    <m/>
    <s v="Sayyad Pasha"/>
    <m/>
    <m/>
    <s v="COMPLETED &amp; APPROVED"/>
    <s v="AD-UT-Tfiber"/>
    <d v="2025-04-30T00:00:00"/>
    <s v="\\172.28.9.34\Artefacts_T-Fiber TNOC Tracker\GPON\Report of ONT UNI in a Service"/>
    <m/>
    <m/>
    <m/>
    <m/>
    <m/>
    <m/>
    <s v="472GPON"/>
    <s v="GPON"/>
    <s v="CLOSED"/>
    <m/>
    <m/>
    <m/>
    <d v="2025-04-30T00:00:00"/>
    <s v="\\172.28.9.34\Artefacts_T-Fiber TNOC Tracker\GPON\Report of ONT UNI in a Service"/>
    <m/>
    <n v="1"/>
    <s v="Completed &amp; Approved"/>
    <x v="1"/>
  </r>
  <r>
    <n v="411"/>
    <n v="412"/>
    <x v="0"/>
    <s v="NA"/>
    <m/>
    <m/>
    <m/>
    <s v="GPON"/>
    <s v="Tejas"/>
    <s v="End Customer MAC Address report from EMS"/>
    <m/>
    <s v=" "/>
    <s v="Colosed"/>
    <m/>
    <s v=" "/>
    <s v=" "/>
    <m/>
    <m/>
    <m/>
    <m/>
    <s v="Sayyad Pasha"/>
    <m/>
    <m/>
    <s v="COMPLETED &amp; APPROVED"/>
    <s v="AD-UT-Tfiber"/>
    <d v="2025-04-30T00:00:00"/>
    <s v="\\172.28.9.34\Artefacts_T-Fiber TNOC Tracker\GPON\Ens users MAC address report"/>
    <m/>
    <m/>
    <m/>
    <m/>
    <m/>
    <m/>
    <s v="472GPON"/>
    <s v="GPON"/>
    <s v="CLOSED"/>
    <m/>
    <m/>
    <m/>
    <d v="2025-04-30T00:00:00"/>
    <s v="\\172.28.9.34\Artefacts_T-Fiber TNOC Tracker\GPON\Ens users MAC address report"/>
    <m/>
    <n v="1"/>
    <s v="Completed &amp; Approved"/>
    <x v="1"/>
  </r>
  <r>
    <n v="412"/>
    <n v="413"/>
    <x v="0"/>
    <s v="NA"/>
    <m/>
    <m/>
    <m/>
    <s v="GPON"/>
    <s v="Tejas"/>
    <s v="If Mixed service deleted from EMS and discovered then service type is changing to HIS"/>
    <m/>
    <s v=" "/>
    <s v="Colosed"/>
    <m/>
    <s v=" "/>
    <s v=" "/>
    <m/>
    <m/>
    <m/>
    <m/>
    <s v="Sayyad Pasha"/>
    <m/>
    <m/>
    <s v="COMPLETED &amp; APPROVED"/>
    <s v="AD-UT-Tfiber"/>
    <d v="2025-04-30T00:00:00"/>
    <s v="\\172.28.9.34\Artefacts_T-Fiber TNOC Tracker\GPON\Discovery of Mixed Service"/>
    <m/>
    <m/>
    <m/>
    <m/>
    <m/>
    <m/>
    <s v="472GPON"/>
    <s v="GPON"/>
    <s v="CLOSED"/>
    <m/>
    <m/>
    <m/>
    <d v="2025-04-30T00:00:00"/>
    <s v="\\172.28.9.34\Artefacts_T-Fiber TNOC Tracker\GPON\Discovery of Mixed Service"/>
    <m/>
    <n v="1"/>
    <s v="Completed &amp; Approved"/>
    <x v="1"/>
  </r>
  <r>
    <n v="413"/>
    <n v="414"/>
    <x v="0"/>
    <s v="NA"/>
    <m/>
    <m/>
    <m/>
    <s v="GPON"/>
    <s v="Tejas"/>
    <s v=" Live PM monitoring per UNI in EMS service Window"/>
    <m/>
    <s v=" "/>
    <s v="Open"/>
    <m/>
    <s v=" "/>
    <s v=" "/>
    <m/>
    <m/>
    <m/>
    <m/>
    <s v="Sayyad Pasha"/>
    <m/>
    <m/>
    <s v="COMPLETED &amp; APPROVED"/>
    <s v="AD-UT-Tfiber"/>
    <d v="2025-07-10T00:00:00"/>
    <s v="\\172.28.9.34\Artefacts_T-Fiber TNOC Tracker\GPON\416"/>
    <m/>
    <m/>
    <m/>
    <m/>
    <m/>
    <m/>
    <s v="472GPON"/>
    <s v="GPON"/>
    <s v="CLOSED"/>
    <m/>
    <m/>
    <m/>
    <d v="2025-07-10T00:00:00"/>
    <s v="\\172.28.9.34\Artefacts_T-Fiber TNOC Tracker\GPON\416"/>
    <m/>
    <n v="1"/>
    <s v="Completed &amp; Approved"/>
    <x v="3"/>
  </r>
  <r>
    <n v="414"/>
    <n v="415"/>
    <x v="0"/>
    <s v="NA"/>
    <m/>
    <m/>
    <m/>
    <s v="GPON"/>
    <s v="Tejas"/>
    <s v="Required Consolidated Service invenotry report with ONT UNI details from EMS"/>
    <m/>
    <s v=" "/>
    <s v="Colosed"/>
    <m/>
    <s v=" "/>
    <s v=" "/>
    <m/>
    <m/>
    <m/>
    <m/>
    <s v="Sayyad Pasha"/>
    <m/>
    <m/>
    <s v="COMPLETED &amp; APPROVED"/>
    <s v="AD-UT-Tfiber"/>
    <d v="2025-04-30T00:00:00"/>
    <s v="\\172.28.9.34\Artefacts_T-Fiber TNOC Tracker\GPON\Serivce Report"/>
    <m/>
    <m/>
    <m/>
    <m/>
    <m/>
    <m/>
    <s v="472GPON"/>
    <s v="GPON"/>
    <s v="CLOSED"/>
    <m/>
    <m/>
    <m/>
    <d v="2025-04-30T00:00:00"/>
    <s v="\\172.28.9.34\Artefacts_T-Fiber TNOC Tracker\GPON\Serivce Report"/>
    <m/>
    <n v="1"/>
    <s v="Completed &amp; Approved"/>
    <x v="1"/>
  </r>
  <r>
    <n v="415"/>
    <n v="416"/>
    <x v="0"/>
    <s v="NA"/>
    <m/>
    <m/>
    <m/>
    <s v="GPON"/>
    <s v="Tejas"/>
    <s v="Unable to Enable PM from EMS"/>
    <m/>
    <s v=" "/>
    <s v="Open"/>
    <m/>
    <s v=" "/>
    <s v=" "/>
    <m/>
    <m/>
    <m/>
    <m/>
    <s v="Sayyad Pasha"/>
    <m/>
    <m/>
    <s v="COMPLETED &amp; APPROVED"/>
    <s v="AD-UT-Tfiber"/>
    <d v="2025-07-07T00:00:00"/>
    <s v="\\172.28.9.34\Artefacts_T-Fiber TNOC Tracker\GPON\414"/>
    <m/>
    <m/>
    <m/>
    <m/>
    <m/>
    <m/>
    <s v="472GPON"/>
    <s v="GPON"/>
    <s v="CLOSED"/>
    <m/>
    <m/>
    <m/>
    <d v="2025-07-07T00:00:00"/>
    <s v="\\172.28.9.34\Artefacts_T-Fiber TNOC Tracker\GPON\414"/>
    <m/>
    <n v="1"/>
    <s v="Completed &amp; Approved"/>
    <x v="3"/>
  </r>
  <r>
    <n v="416"/>
    <n v="417"/>
    <x v="0"/>
    <s v="NA"/>
    <m/>
    <m/>
    <m/>
    <s v="GPON"/>
    <s v="Tejas"/>
    <s v="While creating service profile, maximum bandwidth is not taking 1024000 only considering 1000000"/>
    <m/>
    <s v=" "/>
    <s v="Open"/>
    <m/>
    <s v=" "/>
    <s v=" "/>
    <m/>
    <m/>
    <m/>
    <m/>
    <s v="Sayyad Pasha"/>
    <m/>
    <m/>
    <s v="COMPLETED &amp; APPROVED"/>
    <s v="AD-UT-Tfiber"/>
    <d v="2025-07-31T00:00:00"/>
    <s v="\\172.28.9.34\Artefacts_T-Fiber TNOC Tracker\GPON\417"/>
    <m/>
    <m/>
    <m/>
    <m/>
    <m/>
    <m/>
    <s v="472GPON"/>
    <s v="GPON"/>
    <s v="CLOSED"/>
    <m/>
    <m/>
    <m/>
    <d v="2025-07-31T00:00:00"/>
    <s v="\\172.28.9.34\Artefacts_T-Fiber TNOC Tracker\GPON\417"/>
    <m/>
    <n v="1"/>
    <s v="Completed &amp; Approved"/>
    <x v="3"/>
  </r>
  <r>
    <n v="417"/>
    <n v="418"/>
    <x v="0"/>
    <s v="NA"/>
    <m/>
    <m/>
    <m/>
    <s v="GPON"/>
    <s v="Tejas"/>
    <s v="Report of Syslog enabled in OLT"/>
    <m/>
    <s v=" "/>
    <s v="Colosed"/>
    <m/>
    <s v=" "/>
    <s v=" "/>
    <m/>
    <m/>
    <m/>
    <m/>
    <s v="Sayyad Pasha"/>
    <m/>
    <m/>
    <s v="COMPLETED &amp; APPROVED"/>
    <s v="AD-UT-Tfiber"/>
    <d v="2025-04-30T00:00:00"/>
    <s v="\\172.28.9.34\Artefacts_T-Fiber TNOC Tracker\GPON\Report of Syslog enabled in Tejas OLTs"/>
    <m/>
    <m/>
    <m/>
    <m/>
    <m/>
    <m/>
    <s v="472GPON"/>
    <s v="GPON"/>
    <s v="CLOSED"/>
    <m/>
    <m/>
    <m/>
    <d v="2025-04-30T00:00:00"/>
    <s v="\\172.28.9.34\Artefacts_T-Fiber TNOC Tracker\GPON\Report of Syslog enabled in Tejas OLTs"/>
    <m/>
    <n v="1"/>
    <s v="Completed &amp; Approved"/>
    <x v="1"/>
  </r>
  <r>
    <n v="418"/>
    <n v="419"/>
    <x v="0"/>
    <s v="NA"/>
    <m/>
    <m/>
    <m/>
    <s v="GPON"/>
    <s v="Tejas"/>
    <s v="Report of Radius enable in OLT"/>
    <m/>
    <s v=" "/>
    <s v="Colosed"/>
    <m/>
    <s v=" "/>
    <s v=" "/>
    <m/>
    <m/>
    <m/>
    <m/>
    <s v="Sayyad Pasha"/>
    <m/>
    <m/>
    <s v="COMPLETED &amp; APPROVED"/>
    <s v="AD-UT-Tfiber"/>
    <d v="2025-04-30T00:00:00"/>
    <s v="\\172.28.9.34\Artefacts_T-Fiber TNOC Tracker\GPON\Report of Radius enabled in Tejas OLTs"/>
    <m/>
    <m/>
    <m/>
    <m/>
    <m/>
    <m/>
    <s v="472GPON"/>
    <s v="GPON"/>
    <s v="CLOSED"/>
    <m/>
    <m/>
    <m/>
    <d v="2025-04-30T00:00:00"/>
    <s v="\\172.28.9.34\Artefacts_T-Fiber TNOC Tracker\GPON\Report of Radius enabled in Tejas OLTs"/>
    <m/>
    <n v="1"/>
    <s v="Completed &amp; Approved"/>
    <x v="1"/>
  </r>
  <r>
    <n v="419"/>
    <n v="420"/>
    <x v="0"/>
    <s v="NA"/>
    <m/>
    <m/>
    <m/>
    <s v="GPON"/>
    <s v="Tejas"/>
    <s v="OLT (SNMP-V3) status is not updating in EMS"/>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s v="Completed &amp; Approved"/>
    <x v="1"/>
  </r>
  <r>
    <n v="420"/>
    <n v="421"/>
    <x v="0"/>
    <s v="NA"/>
    <m/>
    <m/>
    <m/>
    <s v="GPON"/>
    <s v="Tejas"/>
    <s v="ONT status showing as Unexpected"/>
    <m/>
    <s v=" "/>
    <s v="Colosed"/>
    <m/>
    <s v=" "/>
    <s v=" "/>
    <m/>
    <m/>
    <m/>
    <m/>
    <s v="Sayyad Pasha"/>
    <m/>
    <m/>
    <s v="COMPLETED &amp; APPROVED"/>
    <s v="AD-UT-Tfiber"/>
    <d v="2025-04-30T00:00:00"/>
    <s v="\\172.28.9.34\Artefacts_T-Fiber TNOC Tracker\GPON\ONT Unexpected State"/>
    <m/>
    <m/>
    <m/>
    <m/>
    <m/>
    <m/>
    <s v="472GPON"/>
    <s v="GPON"/>
    <s v="CLOSED"/>
    <m/>
    <m/>
    <m/>
    <d v="2025-04-30T00:00:00"/>
    <s v="\\172.28.9.34\Artefacts_T-Fiber TNOC Tracker\GPON\ONT Unexpected State"/>
    <m/>
    <n v="1"/>
    <s v="Completed &amp; Approved"/>
    <x v="1"/>
  </r>
  <r>
    <n v="421"/>
    <n v="422"/>
    <x v="0"/>
    <s v="NA"/>
    <m/>
    <m/>
    <m/>
    <s v="GPON"/>
    <s v="Tejas"/>
    <s v="Unable to add multiple unis while creating mixed service"/>
    <m/>
    <s v=" "/>
    <s v="Colosed"/>
    <m/>
    <s v=" "/>
    <s v=" "/>
    <m/>
    <m/>
    <m/>
    <m/>
    <s v="Sayyad Pasha"/>
    <m/>
    <m/>
    <s v="COMPLETED &amp; APPROVED"/>
    <s v="AD-UT-Tfiber"/>
    <d v="2025-04-30T00:00:00"/>
    <s v="\\172.28.9.34\Artefacts_T-Fiber TNOC Tracker\GPON\Create Service with Mulitple UNIs"/>
    <m/>
    <m/>
    <m/>
    <m/>
    <m/>
    <m/>
    <s v="472GPON"/>
    <s v="GPON"/>
    <s v="CLOSED"/>
    <m/>
    <m/>
    <m/>
    <d v="2025-04-30T00:00:00"/>
    <s v="\\172.28.9.34\Artefacts_T-Fiber TNOC Tracker\GPON\Create Service with Mulitple UNIs"/>
    <m/>
    <n v="1"/>
    <s v="Completed &amp; Approved"/>
    <x v="1"/>
  </r>
  <r>
    <n v="422"/>
    <n v="423"/>
    <x v="0"/>
    <s v="NA"/>
    <m/>
    <m/>
    <m/>
    <s v="GPON"/>
    <s v="Tejas"/>
    <s v="ONT ETH Port status monitoring from OSS"/>
    <m/>
    <s v=" "/>
    <s v="Colosed"/>
    <m/>
    <s v=" "/>
    <s v=" "/>
    <m/>
    <m/>
    <m/>
    <m/>
    <s v="Sayyad Pasha"/>
    <m/>
    <m/>
    <s v="COMPLETED &amp; APPROVED"/>
    <s v="AD-UT-Tfiber"/>
    <d v="2025-04-30T00:00:00"/>
    <s v="\\172.28.9.34\Artefacts_T-Fiber TNOC Tracker\GPON\Tejas LAN LOS"/>
    <m/>
    <m/>
    <m/>
    <m/>
    <m/>
    <m/>
    <s v="472GPON"/>
    <s v="GPON"/>
    <s v="CLOSED"/>
    <m/>
    <m/>
    <m/>
    <d v="2025-04-30T00:00:00"/>
    <s v="\\172.28.9.34\Artefacts_T-Fiber TNOC Tracker\GPON\Tejas LAN LOS"/>
    <m/>
    <n v="1"/>
    <s v="Completed &amp; Approved"/>
    <x v="1"/>
  </r>
  <r>
    <n v="423"/>
    <n v="424"/>
    <x v="0"/>
    <s v="NA"/>
    <m/>
    <m/>
    <m/>
    <s v="GPON"/>
    <s v="Tejas"/>
    <s v="Unable to create service with same vlans on 2 diferent UNI ports"/>
    <m/>
    <s v=" "/>
    <s v="Colosed"/>
    <m/>
    <s v=" "/>
    <s v=" "/>
    <m/>
    <m/>
    <m/>
    <m/>
    <s v="Sayyad Pasha"/>
    <m/>
    <m/>
    <s v="COMPLETED &amp; APPROVED"/>
    <s v="AD-UT-Tfiber"/>
    <d v="2025-04-30T00:00:00"/>
    <s v="\\172.28.9.34\Artefacts_T-Fiber TNOC Tracker\GPON\Service Report"/>
    <m/>
    <m/>
    <m/>
    <m/>
    <m/>
    <m/>
    <s v="472GPON"/>
    <s v="GPON"/>
    <s v="CLOSED"/>
    <m/>
    <m/>
    <m/>
    <d v="2025-04-30T00:00:00"/>
    <s v="\\172.28.9.34\Artefacts_T-Fiber TNOC Tracker\GPON\Service Report"/>
    <m/>
    <n v="1"/>
    <s v="Completed &amp; Approved"/>
    <x v="1"/>
  </r>
  <r>
    <n v="424"/>
    <n v="425"/>
    <x v="0"/>
    <s v="NA"/>
    <m/>
    <m/>
    <m/>
    <s v="GPON"/>
    <s v="Tejas"/>
    <s v="OLT Node not reachable alarm clearance and regeneration"/>
    <m/>
    <s v=" "/>
    <s v="Open"/>
    <m/>
    <s v=" "/>
    <s v=" "/>
    <m/>
    <m/>
    <m/>
    <m/>
    <s v="Sayyad Pasha"/>
    <m/>
    <m/>
    <s v="COMPLETED &amp; APPROVED"/>
    <s v="AD-UT-Tfiber"/>
    <d v="2025-07-05T00:00:00"/>
    <s v="\\172.28.9.34\Artefacts_T-Fiber TNOC Tracker\GPON\425"/>
    <m/>
    <m/>
    <m/>
    <m/>
    <m/>
    <m/>
    <s v="472GPON"/>
    <s v="GPON"/>
    <s v="CLOSED"/>
    <m/>
    <m/>
    <m/>
    <d v="2025-07-05T00:00:00"/>
    <s v="\\172.28.9.34\Artefacts_T-Fiber TNOC Tracker\GPON\425"/>
    <m/>
    <n v="1"/>
    <s v="Completed &amp; Approved"/>
    <x v="3"/>
  </r>
  <r>
    <n v="425"/>
    <n v="426"/>
    <x v="0"/>
    <s v="NA"/>
    <m/>
    <m/>
    <m/>
    <s v="GPON"/>
    <s v="Tejas"/>
    <s v="Port Description is not available for all ONT UNI Ports"/>
    <m/>
    <s v=" "/>
    <s v="Colosed"/>
    <m/>
    <s v=" "/>
    <s v=" "/>
    <m/>
    <m/>
    <m/>
    <m/>
    <s v="Sayyad Pasha"/>
    <m/>
    <m/>
    <s v="COMPLETED &amp; APPROVED"/>
    <s v="AD-UT-Tfiber"/>
    <d v="2025-04-30T00:00:00"/>
    <s v="\\172.28.9.34\Artefacts_T-Fiber TNOC Tracker\GPON\ONT Ports description"/>
    <m/>
    <m/>
    <m/>
    <m/>
    <m/>
    <m/>
    <s v="472GPON"/>
    <s v="GPON"/>
    <s v="CLOSED"/>
    <m/>
    <m/>
    <m/>
    <d v="2025-04-30T00:00:00"/>
    <s v="\\172.28.9.34\Artefacts_T-Fiber TNOC Tracker\GPON\ONT Ports description"/>
    <m/>
    <n v="1"/>
    <s v="Completed &amp; Approved"/>
    <x v="1"/>
  </r>
  <r>
    <n v="426"/>
    <n v="427"/>
    <x v="0"/>
    <s v="NA"/>
    <m/>
    <m/>
    <m/>
    <s v="GPON"/>
    <s v="Tejas"/>
    <s v="In the Manage ONT Page we need have'(District name Location Name) 'In the Location field"/>
    <m/>
    <s v=" "/>
    <s v="Colosed"/>
    <m/>
    <s v=" "/>
    <s v=" "/>
    <m/>
    <m/>
    <m/>
    <m/>
    <s v="Sayyad Pasha"/>
    <m/>
    <m/>
    <s v="COMPLETED &amp; APPROVED"/>
    <s v="AD-UT-Tfiber"/>
    <d v="2025-04-30T00:00:00"/>
    <s v="\\172.28.9.34\Artefacts_T-Fiber TNOC Tracker\GPON\OLT Partition Label in ONT Page"/>
    <m/>
    <m/>
    <m/>
    <m/>
    <m/>
    <m/>
    <s v="472GPON"/>
    <s v="GPON"/>
    <s v="CLOSED"/>
    <m/>
    <m/>
    <m/>
    <d v="2025-04-30T00:00:00"/>
    <s v="\\172.28.9.34\Artefacts_T-Fiber TNOC Tracker\GPON\OLT Partition Label in ONT Page"/>
    <m/>
    <n v="1"/>
    <s v="Completed &amp; Approved"/>
    <x v="1"/>
  </r>
  <r>
    <n v="427"/>
    <n v="428"/>
    <x v="0"/>
    <s v="NA"/>
    <m/>
    <m/>
    <m/>
    <s v="GPON"/>
    <s v="Tejas"/>
    <s v="Automatically services converting from Active to Conflict - EMS"/>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s v="Completed &amp; Approved"/>
    <x v="1"/>
  </r>
  <r>
    <n v="428"/>
    <n v="429"/>
    <x v="0"/>
    <s v="NA"/>
    <m/>
    <m/>
    <m/>
    <s v="GPON"/>
    <s v="Tejas"/>
    <s v="DIAGUSER credentials getting reset after OLT Reboot"/>
    <m/>
    <s v=" "/>
    <s v="Colosed"/>
    <m/>
    <s v=" "/>
    <s v=" "/>
    <m/>
    <m/>
    <m/>
    <m/>
    <s v="Sayyad Pasha"/>
    <m/>
    <m/>
    <s v="COMPLETED &amp; APPROVED"/>
    <s v="AD-UT-Tfiber"/>
    <d v="2025-04-30T00:00:00"/>
    <s v="\\172.28.9.34\Artefacts_T-Fiber TNOC Tracker\GPON\DIAGUSER Credentials are Not Resetting"/>
    <m/>
    <m/>
    <m/>
    <m/>
    <m/>
    <m/>
    <s v="472GPON"/>
    <s v="GPON"/>
    <s v="CLOSED"/>
    <m/>
    <m/>
    <m/>
    <d v="2025-04-30T00:00:00"/>
    <s v="\\172.28.9.34\Artefacts_T-Fiber TNOC Tracker\GPON\DIAGUSER Credentials are Not Resetting"/>
    <m/>
    <n v="1"/>
    <s v="Completed &amp; Approved"/>
    <x v="1"/>
  </r>
  <r>
    <n v="429"/>
    <n v="430"/>
    <x v="0"/>
    <s v="NA"/>
    <m/>
    <m/>
    <m/>
    <s v="GPON"/>
    <s v="Tejas"/>
    <s v="while adding uni in EMS, list of downstream profiles are highlighting in the bottom "/>
    <m/>
    <s v=" "/>
    <s v="Open"/>
    <m/>
    <s v=" "/>
    <s v=" "/>
    <m/>
    <m/>
    <m/>
    <m/>
    <s v="Sayyad Pasha"/>
    <m/>
    <m/>
    <s v="COMPLETED &amp; APPROVED"/>
    <s v="AD-UT-Tfiber"/>
    <d v="2025-07-05T00:00:00"/>
    <s v="\\172.28.9.34\Artefacts_T-Fiber TNOC Tracker\GPON\430"/>
    <m/>
    <m/>
    <m/>
    <m/>
    <m/>
    <m/>
    <s v="472GPON"/>
    <s v="GPON"/>
    <s v="CLOSED"/>
    <m/>
    <m/>
    <m/>
    <d v="2025-07-05T00:00:00"/>
    <s v="\\172.28.9.34\Artefacts_T-Fiber TNOC Tracker\GPON\430"/>
    <m/>
    <n v="1"/>
    <s v="Completed &amp; Approved"/>
    <x v="3"/>
  </r>
  <r>
    <n v="430"/>
    <n v="431"/>
    <x v="0"/>
    <s v="NA"/>
    <m/>
    <m/>
    <m/>
    <s v="GPON"/>
    <s v="Tejas"/>
    <s v="Unable to add uni without translation in a translation service"/>
    <m/>
    <s v=" "/>
    <s v="Colosed"/>
    <m/>
    <s v=" "/>
    <s v=" "/>
    <m/>
    <m/>
    <m/>
    <m/>
    <s v="Sayyad Pasha"/>
    <m/>
    <m/>
    <s v="COMPLETED &amp; APPROVED"/>
    <s v="AD-UT-Tfiber"/>
    <d v="2025-04-30T00:00:00"/>
    <s v="\\172.28.9.34\Artefacts_T-Fiber TNOC Tracker\GPON\Add UNI in Translated Service"/>
    <m/>
    <m/>
    <m/>
    <m/>
    <m/>
    <m/>
    <s v="472GPON"/>
    <s v="GPON"/>
    <s v="CLOSED"/>
    <m/>
    <m/>
    <m/>
    <d v="2025-04-30T00:00:00"/>
    <s v="\\172.28.9.34\Artefacts_T-Fiber TNOC Tracker\GPON\Add UNI in Translated Service"/>
    <m/>
    <n v="1"/>
    <s v="Completed &amp; Approved"/>
    <x v="1"/>
  </r>
  <r>
    <n v="431"/>
    <n v="432"/>
    <x v="0"/>
    <s v="NA"/>
    <m/>
    <m/>
    <m/>
    <s v="GPON"/>
    <s v="Tejas"/>
    <s v="Nokia ONT ethernet port status is not updating under Tejas OLT"/>
    <s v="End user services working and not working status unable to monitor"/>
    <s v=" "/>
    <s v="Open"/>
    <m/>
    <s v="Tejas OEM"/>
    <s v="OLT/ONT"/>
    <m/>
    <s v="13-Sep-2025:_x000a_Testing is in progress for the ONT ETH status  for different 3rd party ONTs under Tejas OLT_x000a_30-Aug-2025:_x000a_Having dependency on both Tejas and Nokia. _x000a_Also to test and verify the behaviour of the ONT ETH status for different 3rd party ONTs under Tejas OLT_x000a_18-Aug-2025 :  _x000a_Tejas updated as below_x000a_As per ITU-T 988 standard, Section 9.5.1 – Physical path termination point Ethernet UNI,  the Operational State attribute indicated whether the ME is capable of performing its function. _x000a_As this is function of ONU, the operational state of the ONU Ethernet UNI is updated to OLT via AVC indications from the ONU._x000a_As per debugging done, the AVC indications are not received from Nokia ONU because of which OLT is not able to update UI about the “Operational State” of the ONU Ethernet port._x000a_08-Aug-2025 : _x000a_This point has been discussed in the call and TFiber asked to provide the solution. Tejas confirmed that they will check and confirm_x000a_02-Aug-2025 : _x000a_This issue has been discussed with TFiber. When a LAN cable is connected to or removed from the ONT Ethernet port, the operational status is not updating in the OLT. However, the corresponding alarm is being generated and cleared as expected. This matter will be raised during the Tejas call scheduled for 04-Aug-2025 at 4:00 PM._x000a_22-July-2025 : _x000a_As per Nokia they are having the status update by alarm notification but not with the seperate byte for the status update. Same has been checking with Tejas to get the solution_x000a_18-July-2025 : _x000a_A call scheduled with Nokia on 21-July-2025 to discuss on this issue_x000a_11-July-2025 :  _x000a_Also observed that ONT ethernet status is not updating only when Eth port is bridge mode whereas in Route status is updating. Same has been highlighted to Tejas. _x000a_Working with both Nokia and Tejas for the closure_x000a_04-July-2025 : _x000a_Nokia checking internally on the shared logs_x000a_03-July-2025 : _x000a_Tejas responded that whenever ONT eth status is updating Nokia ONT is not sending the expected OMCI message. In the OMCI message, 3rd byte represents the status of ONT Eth which is not updating. Same has been checking with Nokia _x000a_30-June-2025 : _x000a_Tejas analysing the shared logs on 23-June-2025 and Tejas has to revert with update_x000a__x000a_Nokia ONT ethernet port status is not updating when connected under Tejas OLT however alarms are receiveing on ont eth port._x000a_Workaround applied as alarms available for the ONT ETH port status._x000a_Nokia has provided the required logs and Tejas is working on the same"/>
    <s v="Tejas"/>
    <s v="Deepak"/>
    <s v="Sayyad Pasha"/>
    <m/>
    <s v="Open"/>
    <s v="DEPENDENCY(Client/Ext.)"/>
    <s v=" "/>
    <s v=" "/>
    <s v=" "/>
    <m/>
    <m/>
    <m/>
    <m/>
    <m/>
    <m/>
    <s v="472GPON"/>
    <s v="GPON"/>
    <s v="OPEN"/>
    <m/>
    <m/>
    <m/>
    <m/>
    <m/>
    <m/>
    <n v="1"/>
    <s v="Open"/>
    <x v="0"/>
  </r>
  <r>
    <n v="432"/>
    <n v="433"/>
    <x v="0"/>
    <s v="NA"/>
    <m/>
    <m/>
    <m/>
    <s v="GPON"/>
    <s v="Tejas"/>
    <s v="Tejas ONT Software Upgrade which are connected under Nokia OLT"/>
    <m/>
    <s v=" "/>
    <s v="Open"/>
    <m/>
    <s v="Tejas OEM"/>
    <s v="ONT"/>
    <m/>
    <s v="20-Sep-25: During the ONT software upgradation 11 ONTs got faulty, So GPON Team asked the Tejas team to  provided RCA for the 11 ONTs and hold the upgradation activity temporarely. Tejas team provided the RCA 11 ONt Stating that 11 ONTs got faulty not because of upgradation activity . The reason for faulty is 3 ONTs of component  and 8 ONTs of Memory corrupted due to multiple reboots. _x000a_Note: Based on RCA, Now upgradation activity is being taken up(1312 ONTs upgradation completed out of 9530 as on today)_x000a_13-Sep-2025:_x000a_Tejas confirmed that they don't have the 9logs to provide but shared the RCA by verifyting the ONTs at the time of repair_x000a_30-Aug2025:_x000a_Having dependency on Tejas._x000a_Asked Tejas to provide the supporting logs. As per Tejas RCA ONT got faulty due to component faulty and memory corruption but these ONTs are working fine before the upgarde activity and only went faulty while performing the upgrade. Tejas have provide the clarity on this to proceed the upgrade for the remaining ONTs_x000a_08-Aug-2025 : _x000a_Tejas provided the below RCA_x000a_As per analysis, the ONT software upgrade from NOC is not the cause for ONT going down._x000a_On 3 ONTs a component was entering faulty state, this has been replaced._x000a_Remaining 8 ONTs had a file corruption in memory due to earlier multiple reboot events, this has been resolved by Re-Programming the ONT_x000a_02-Aug-2025 : _x000a_Tejas yet to respond on this issue, same will be raised  during the Tejas call scheduled for 04-Aug-2025 at 4:00 PM._x000a_25-July-2025  : _x000a_Tejas working on the delivered ONTs at their repair center. Tejas yet to share the update on this_x000a_14-July-2025 : _x000a_ONTs delivered at Tejas repair center on 14-July-2025. Same has been communicated to Tejas team to expedite the process and share the RCA_x000a_14-July-2025 : _x000a_ONT still not delivered at Tejas repai center,  seems to be courier issue. Informed to concerned team to check and make it to delivier_x000a_07-July-2025 : _x000a_ONTs are intransit to Tejas repair center_x000a_To provide the contract of RMA on faulty devices replacement or repair_x000a_30-June-2025 : _x000a_Successfully upgraded 600 ONTs in the production environment. All of them came up operational with no issue observed. However, 11 ONTs went unresponsive, and RMA raised for those. _x000a_23-June-2025 : RMA raised with Tejas for the ONTs_x000a_ONTs which are running software version lower than 2.3.5.53 are upgrading locally"/>
    <s v="L&amp;T"/>
    <m/>
    <s v="Sayyad Pasha"/>
    <m/>
    <s v="Open"/>
    <s v="WIP"/>
    <s v=" "/>
    <s v=" "/>
    <s v=" "/>
    <m/>
    <m/>
    <m/>
    <m/>
    <m/>
    <m/>
    <s v="472GPON"/>
    <s v="GPON"/>
    <s v="OPEN"/>
    <m/>
    <m/>
    <m/>
    <m/>
    <m/>
    <m/>
    <n v="1"/>
    <s v="Open"/>
    <x v="0"/>
  </r>
  <r>
    <n v="433"/>
    <n v="434"/>
    <x v="0"/>
    <s v="NA"/>
    <m/>
    <m/>
    <m/>
    <s v="GPON"/>
    <s v="Tejas"/>
    <s v="Script to change the pasword of DIAGUSER and tejas users"/>
    <m/>
    <s v=" "/>
    <s v="Colosed"/>
    <m/>
    <s v=" "/>
    <s v=" "/>
    <m/>
    <m/>
    <m/>
    <m/>
    <s v="Sayyad Pasha"/>
    <m/>
    <m/>
    <s v="COMPLETED &amp; APPROVED"/>
    <s v="AD-UT-Tfiber"/>
    <d v="2025-04-30T00:00:00"/>
    <s v="\\172.28.9.34\Artefacts_T-Fiber TNOC Tracker\GPON\434"/>
    <m/>
    <m/>
    <m/>
    <m/>
    <m/>
    <m/>
    <s v="472GPON"/>
    <s v="GPON"/>
    <s v="CLOSED"/>
    <m/>
    <m/>
    <m/>
    <d v="2025-04-30T00:00:00"/>
    <s v="\\172.28.9.34\Artefacts_T-Fiber TNOC Tracker\GPON\434"/>
    <m/>
    <n v="1"/>
    <s v="Completed &amp; Approved"/>
    <x v="1"/>
  </r>
  <r>
    <n v="434"/>
    <n v="435"/>
    <x v="0"/>
    <s v="NA"/>
    <m/>
    <m/>
    <m/>
    <s v="GPON"/>
    <s v="Tejas"/>
    <s v=" Unable to configure downstream profiles to the ONT UNIs  --  This option is available in production EMS but not available in latest released EMS"/>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s v="Completed &amp; Approved"/>
    <x v="1"/>
  </r>
  <r>
    <n v="435"/>
    <n v="436"/>
    <x v="0"/>
    <s v="NA"/>
    <m/>
    <m/>
    <m/>
    <s v="GPON"/>
    <s v="Tejas"/>
    <s v="MAC address of end device is not reflecting in COLT FDB entries whereas MAC address is available in service level FDB entries"/>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s v="Completed &amp; Approved"/>
    <x v="1"/>
  </r>
  <r>
    <n v="436"/>
    <n v="437"/>
    <x v="0"/>
    <s v="NA"/>
    <m/>
    <m/>
    <m/>
    <s v="GPON"/>
    <s v="Tejas"/>
    <s v="Whenever the ONT software is being downloaded to the OLT, the OLT management going down"/>
    <m/>
    <s v=" "/>
    <s v="Open"/>
    <m/>
    <s v=" "/>
    <s v=" "/>
    <m/>
    <m/>
    <m/>
    <m/>
    <s v="Sayyad Pasha"/>
    <m/>
    <m/>
    <s v="COMPLETED &amp; APPROVED"/>
    <s v="AD-UT-Tfiber"/>
    <d v="2025-07-31T00:00:00"/>
    <s v="\\172.28.9.34\Artefacts_T-Fiber TNOC Tracker\GPON\437"/>
    <m/>
    <m/>
    <m/>
    <m/>
    <m/>
    <m/>
    <s v="472GPON"/>
    <s v="GPON"/>
    <s v="CLOSED"/>
    <m/>
    <m/>
    <m/>
    <d v="2025-07-31T00:00:00"/>
    <s v="\\172.28.9.34\Artefacts_T-Fiber TNOC Tracker\GPON\437"/>
    <m/>
    <n v="1"/>
    <s v="Completed &amp; Approved"/>
    <x v="3"/>
  </r>
  <r>
    <n v="437"/>
    <n v="438"/>
    <x v="0"/>
    <s v="NA"/>
    <m/>
    <m/>
    <m/>
    <s v="GPON"/>
    <s v="Tejas"/>
    <s v="The download bandwidth is not controlled for Nokia ONTs connected to the Tejas OLT"/>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s v="Completed &amp; Approved"/>
    <x v="1"/>
  </r>
  <r>
    <n v="438"/>
    <n v="439"/>
    <x v="0"/>
    <s v="NA"/>
    <m/>
    <m/>
    <m/>
    <s v="GPON"/>
    <s v="Tejas"/>
    <s v="Unable to add node in EMS with TACACS user"/>
    <m/>
    <s v=" "/>
    <s v="Colosed"/>
    <m/>
    <s v=" "/>
    <s v=" "/>
    <m/>
    <m/>
    <m/>
    <m/>
    <s v="Sayyad Pasha"/>
    <m/>
    <m/>
    <s v="COMPLETED &amp; APPROVED"/>
    <s v="AD-UT-Tfiber"/>
    <d v="2025-04-30T00:00:00"/>
    <s v="\\172.28.9.34\Artefacts_T-Fiber TNOC Tracker\GPON\T167"/>
    <m/>
    <m/>
    <m/>
    <m/>
    <m/>
    <m/>
    <s v="472GPON"/>
    <s v="GPON"/>
    <s v="CLOSED"/>
    <m/>
    <m/>
    <m/>
    <d v="2025-04-30T00:00:00"/>
    <s v="\\172.28.9.34\Artefacts_T-Fiber TNOC Tracker\GPON\T167"/>
    <m/>
    <n v="1"/>
    <s v="Completed &amp; Approved"/>
    <x v="1"/>
  </r>
  <r>
    <n v="439"/>
    <n v="440"/>
    <x v="0"/>
    <s v="NA"/>
    <m/>
    <m/>
    <m/>
    <s v="GPON"/>
    <s v="Tejas"/>
    <s v="API for ONT creation (Bridge/Route), location name update"/>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40"/>
    <n v="441"/>
    <x v="0"/>
    <s v="NA"/>
    <m/>
    <m/>
    <m/>
    <s v="GPON"/>
    <s v="Tejas"/>
    <s v="API for GI-BB Service, combo port, mixed service - Bridge Mode with/without translation, including uplink port configuratio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41"/>
    <n v="442"/>
    <x v="0"/>
    <s v="NA"/>
    <m/>
    <m/>
    <m/>
    <s v="GPON"/>
    <s v="Tejas"/>
    <s v="API for GI-BB Service, combo port, mixed service - Route Mode with/without translation, including uplink port configuration"/>
    <m/>
    <s v=" "/>
    <s v="Open"/>
    <m/>
    <s v=" "/>
    <s v=" "/>
    <m/>
    <m/>
    <m/>
    <m/>
    <s v="Sayyad Pasha"/>
    <m/>
    <m/>
    <s v="COMPLETED &amp; APPROVED"/>
    <s v="AD-UT-Tfiber"/>
    <d v="2025-08-06T00:00:00"/>
    <s v="\\172.28.9.34\Artefacts_T-Fiber TNOC Tracker\GPON\442"/>
    <m/>
    <m/>
    <m/>
    <m/>
    <m/>
    <m/>
    <s v="472GPON"/>
    <s v="GPON"/>
    <s v="CLOSED"/>
    <m/>
    <m/>
    <m/>
    <d v="2025-08-06T00:00:00"/>
    <s v="\\172.28.9.34\Artefacts_T-Fiber TNOC Tracker\GPON\442"/>
    <m/>
    <n v="1"/>
    <s v="Completed &amp; Approved"/>
    <x v="3"/>
  </r>
  <r>
    <n v="442"/>
    <n v="443"/>
    <x v="0"/>
    <s v="NA"/>
    <m/>
    <m/>
    <m/>
    <s v="GPON"/>
    <s v="Tejas"/>
    <s v="API for TDIA Service, combo port, mixed service - Bridge Mode(Tag, Untag) including uplink port configuratio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43"/>
    <n v="444"/>
    <x v="0"/>
    <s v="NA"/>
    <m/>
    <m/>
    <m/>
    <s v="GPON"/>
    <s v="Tejas"/>
    <s v="API for TDIA Service, combo port, mixed service - Route Mode, including uplink port configuratio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44"/>
    <n v="445"/>
    <x v="0"/>
    <s v="NA"/>
    <m/>
    <m/>
    <m/>
    <s v="GPON"/>
    <s v="Tejas"/>
    <s v="API for Household Services, including uplink port configuratio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45"/>
    <n v="446"/>
    <x v="0"/>
    <s v="NA"/>
    <m/>
    <m/>
    <m/>
    <s v="GPON"/>
    <s v="Tejas"/>
    <s v="AP for IPTV services, including uplink port configuratio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46"/>
    <n v="447"/>
    <x v="0"/>
    <s v="NA"/>
    <m/>
    <m/>
    <m/>
    <s v="GPON"/>
    <s v="Tejas"/>
    <s v="API for VOIP services, including uplink port configuratio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47"/>
    <n v="448"/>
    <x v="0"/>
    <s v="NA"/>
    <m/>
    <m/>
    <m/>
    <s v="GPON"/>
    <s v="Tejas"/>
    <s v="API required to provision ONT along with selecting specific UNI port in ONT"/>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48"/>
    <n v="449"/>
    <x v="0"/>
    <s v="NA"/>
    <m/>
    <m/>
    <m/>
    <s v="GPON"/>
    <s v="Tejas"/>
    <s v="API required to provision ONT with multiple services along with selecting specific UNI port in ONT"/>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49"/>
    <n v="450"/>
    <x v="0"/>
    <s v="NA"/>
    <m/>
    <m/>
    <m/>
    <s v="GPON"/>
    <s v="Tejas"/>
    <s v="API required to provision ONT with same service on all ports"/>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50"/>
    <n v="451"/>
    <x v="0"/>
    <s v="NA"/>
    <m/>
    <m/>
    <m/>
    <s v="GPON"/>
    <s v="Tejas"/>
    <s v="API to configure multiple vlans on single ONT UNI Port"/>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51"/>
    <n v="452"/>
    <x v="0"/>
    <s v="NA"/>
    <m/>
    <m/>
    <m/>
    <s v="GPON"/>
    <s v="Tejas"/>
    <s v="API for the Q&amp;Q services"/>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52"/>
    <n v="453"/>
    <x v="0"/>
    <s v="NA"/>
    <m/>
    <m/>
    <m/>
    <s v="GPON"/>
    <s v="Tejas"/>
    <s v="Configuration, API for extedning services to enterprise customers for cell towers"/>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53"/>
    <n v="454"/>
    <x v="0"/>
    <s v="NA"/>
    <m/>
    <m/>
    <m/>
    <s v="GPON"/>
    <s v="Tejas"/>
    <s v="API to configure Rythuvedika, MRO, School Services, CCTV"/>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54"/>
    <n v="455"/>
    <x v="0"/>
    <s v="NA"/>
    <m/>
    <m/>
    <m/>
    <s v="GPON"/>
    <s v="Tejas"/>
    <s v="API to verify and enable the PM"/>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55"/>
    <n v="456"/>
    <x v="0"/>
    <s v="NA"/>
    <m/>
    <m/>
    <m/>
    <s v="GPON"/>
    <s v="Tejas"/>
    <s v="API to configure Vlan and Profiles in OLT"/>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56"/>
    <n v="457"/>
    <x v="0"/>
    <s v="NA"/>
    <m/>
    <m/>
    <m/>
    <s v="GPON"/>
    <s v="Tejas"/>
    <s v="Verification of the services configured by NSO through Playbook(Cisco Tool)"/>
    <m/>
    <s v=" "/>
    <s v="Colosed"/>
    <m/>
    <s v=" "/>
    <s v=" "/>
    <m/>
    <m/>
    <m/>
    <m/>
    <s v="Sayyad Pasha"/>
    <m/>
    <m/>
    <s v="COMPLETED &amp; APPROVED"/>
    <s v="AD-UT-Tfiber"/>
    <d v="2025-04-30T00:00:00"/>
    <s v="\\172.28.9.34\Artefacts_T-Fiber TNOC Tracker\GPON\API to validate the configured Services"/>
    <m/>
    <m/>
    <m/>
    <m/>
    <m/>
    <m/>
    <s v="472GPON"/>
    <s v="GPON"/>
    <s v="CLOSED"/>
    <m/>
    <m/>
    <m/>
    <d v="2025-04-30T00:00:00"/>
    <s v="\\172.28.9.34\Artefacts_T-Fiber TNOC Tracker\GPON\API to validate the configured Services"/>
    <m/>
    <n v="1"/>
    <s v="Completed &amp; Approved"/>
    <x v="1"/>
  </r>
  <r>
    <n v="457"/>
    <n v="458"/>
    <x v="0"/>
    <s v="NA"/>
    <m/>
    <m/>
    <m/>
    <s v="GPON"/>
    <s v="Tejas"/>
    <s v="API to configure ONT UNI Port as tagged vla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58"/>
    <n v="459"/>
    <x v="0"/>
    <s v="NA"/>
    <m/>
    <m/>
    <m/>
    <s v="GPON"/>
    <s v="Tejas"/>
    <s v="API to validate the profiles, vlans available in OLT,ONT"/>
    <m/>
    <s v=" "/>
    <s v="Colosed"/>
    <m/>
    <s v=" "/>
    <s v=" "/>
    <m/>
    <m/>
    <m/>
    <m/>
    <s v="Sayyad Pasha"/>
    <m/>
    <m/>
    <s v="COMPLETED &amp; APPROVED"/>
    <s v="AD-UT-Tfiber"/>
    <d v="2025-04-30T00:00:00"/>
    <s v="\\172.28.9.34\Artefacts_T-Fiber TNOC Tracker\GPON\API to validate the configured Services"/>
    <m/>
    <m/>
    <m/>
    <m/>
    <m/>
    <m/>
    <s v="472GPON"/>
    <s v="GPON"/>
    <s v="CLOSED"/>
    <m/>
    <m/>
    <m/>
    <d v="2025-04-30T00:00:00"/>
    <s v="\\172.28.9.34\Artefacts_T-Fiber TNOC Tracker\GPON\API to validate the configured Services"/>
    <m/>
    <n v="1"/>
    <s v="Completed &amp; Approved"/>
    <x v="1"/>
  </r>
  <r>
    <n v="459"/>
    <n v="460"/>
    <x v="0"/>
    <s v="NA"/>
    <m/>
    <m/>
    <m/>
    <s v="GPON"/>
    <s v="Tejas"/>
    <s v="API to change the ONT ETH Port to Bridge to Route and Vice versa"/>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60"/>
    <n v="461"/>
    <x v="0"/>
    <s v="NA"/>
    <m/>
    <m/>
    <m/>
    <s v="GPON"/>
    <s v="Tejas"/>
    <s v="API to suspend/delete the service from a ONT UNI Port"/>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61"/>
    <n v="462"/>
    <x v="0"/>
    <s v="NA"/>
    <m/>
    <m/>
    <m/>
    <s v="GPON"/>
    <s v="Tejas"/>
    <s v="API to suspend/delete the complete service"/>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62"/>
    <n v="463"/>
    <x v="0"/>
    <s v="NA"/>
    <m/>
    <m/>
    <m/>
    <s v="GPON"/>
    <s v="Tejas"/>
    <s v="API to modify the service- ONT, UNI Port, bandwidth, vlan, description, unatgged to tag or vice versa.,"/>
    <m/>
    <s v=" "/>
    <s v="Open"/>
    <m/>
    <s v="Tejas OEM"/>
    <s v="EMS/OLT"/>
    <m/>
    <s v="Having dependency on NSO and BSS"/>
    <s v="NSO"/>
    <s v="Jayanth"/>
    <s v="Sayyad Pasha"/>
    <m/>
    <s v="Open"/>
    <s v="DEPENDENCY(Client/Ext.)"/>
    <s v=" "/>
    <s v=" "/>
    <s v=" "/>
    <m/>
    <m/>
    <m/>
    <m/>
    <m/>
    <m/>
    <s v="472GPON"/>
    <s v="GPON"/>
    <s v="OPEN"/>
    <m/>
    <m/>
    <m/>
    <m/>
    <m/>
    <m/>
    <n v="1"/>
    <s v="Open"/>
    <x v="0"/>
  </r>
  <r>
    <n v="463"/>
    <n v="464"/>
    <x v="0"/>
    <s v="NA"/>
    <m/>
    <m/>
    <m/>
    <s v="GPON"/>
    <s v="Tejas"/>
    <s v="API to configure and delete the WAN profiles in WiFi ONT"/>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64"/>
    <n v="465"/>
    <x v="0"/>
    <s v="NA"/>
    <m/>
    <m/>
    <m/>
    <s v="GPON"/>
    <s v="Tejas"/>
    <s v="API to make PON Port admin up / down"/>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65"/>
    <n v="466"/>
    <x v="0"/>
    <s v="NA"/>
    <m/>
    <m/>
    <m/>
    <s v="GPON"/>
    <s v="Tejas"/>
    <s v="API to create/delete service Profile"/>
    <m/>
    <s v=" "/>
    <s v="Colosed"/>
    <m/>
    <s v=" "/>
    <s v=" "/>
    <m/>
    <m/>
    <m/>
    <m/>
    <s v="Sayyad Pasha"/>
    <m/>
    <m/>
    <s v="COMPLETED &amp; APPROVED"/>
    <s v="AD-UT-Tfiber"/>
    <d v="2025-04-30T00:00:00"/>
    <s v="\\172.28.9.34\Artefacts_T-Fiber TNOC Tracker\GPON\API"/>
    <m/>
    <m/>
    <m/>
    <m/>
    <m/>
    <m/>
    <s v="472GPON"/>
    <s v="GPON"/>
    <s v="CLOSED"/>
    <m/>
    <m/>
    <m/>
    <d v="2025-04-30T00:00:00"/>
    <s v="\\172.28.9.34\Artefacts_T-Fiber TNOC Tracker\GPON\API"/>
    <m/>
    <n v="1"/>
    <s v="Completed &amp; Approved"/>
    <x v="1"/>
  </r>
  <r>
    <n v="466"/>
    <n v="467"/>
    <x v="0"/>
    <s v="NA"/>
    <m/>
    <m/>
    <m/>
    <s v="GPON"/>
    <s v="Tejas"/>
    <s v="Required complete API and Template developer document"/>
    <m/>
    <s v=" "/>
    <s v="Colosed"/>
    <m/>
    <s v=" "/>
    <s v=" "/>
    <m/>
    <m/>
    <m/>
    <m/>
    <s v="Sayyad Pasha"/>
    <m/>
    <m/>
    <s v="COMPLETED &amp; APPROVED"/>
    <s v="AD-UT-Tfiber"/>
    <d v="2025-04-30T00:00:00"/>
    <s v="\\172.28.9.34\Artefacts_T-Fiber TNOC Tracker\GPON\API Document"/>
    <m/>
    <m/>
    <m/>
    <m/>
    <m/>
    <m/>
    <s v="472GPON"/>
    <s v="GPON"/>
    <s v="CLOSED"/>
    <m/>
    <m/>
    <m/>
    <d v="2025-04-30T00:00:00"/>
    <s v="\\172.28.9.34\Artefacts_T-Fiber TNOC Tracker\GPON\API Document"/>
    <m/>
    <n v="1"/>
    <s v="Completed &amp; Approved"/>
    <x v="1"/>
  </r>
  <r>
    <n v="467"/>
    <n v="468"/>
    <x v="0"/>
    <s v="NA"/>
    <m/>
    <m/>
    <m/>
    <s v="GPON"/>
    <s v="Nokia"/>
    <s v="ONT Ethernet Port PM Report"/>
    <m/>
    <s v=" "/>
    <s v="Colosed"/>
    <m/>
    <s v=" "/>
    <s v=" "/>
    <m/>
    <m/>
    <m/>
    <m/>
    <s v="Sayyad Pasha"/>
    <m/>
    <m/>
    <s v="COMPLETED &amp; APPROVED"/>
    <s v="AD-UT-Tfiber"/>
    <d v="2025-04-30T00:00:00"/>
    <s v="\\172.28.9.34\Artefacts_T-Fiber TNOC Tracker\GPON\ONT ETH PM Report"/>
    <m/>
    <m/>
    <m/>
    <m/>
    <m/>
    <m/>
    <s v="472GPON"/>
    <s v="GPON"/>
    <s v="CLOSED"/>
    <m/>
    <m/>
    <m/>
    <d v="2025-04-30T00:00:00"/>
    <s v="\\172.28.9.34\Artefacts_T-Fiber TNOC Tracker\GPON\ONT ETH PM Report"/>
    <m/>
    <n v="1"/>
    <s v="Completed &amp; Approved"/>
    <x v="1"/>
  </r>
  <r>
    <n v="468"/>
    <n v="469"/>
    <x v="0"/>
    <s v="NA"/>
    <m/>
    <m/>
    <m/>
    <s v="GPON"/>
    <s v="Nokia"/>
    <s v="ONT Wifi/Route Mode PM Report"/>
    <m/>
    <s v=" "/>
    <s v="Colosed"/>
    <m/>
    <s v=" "/>
    <s v=" "/>
    <m/>
    <m/>
    <m/>
    <m/>
    <s v="Sayyad Pasha"/>
    <m/>
    <m/>
    <s v="COMPLETED &amp; APPROVED"/>
    <s v="AD-UT-Tfiber"/>
    <d v="2025-04-30T00:00:00"/>
    <s v="\\172.28.9.34\Artefacts_T-Fiber TNOC Tracker\GPON\ONT WiFi PM Report"/>
    <m/>
    <m/>
    <m/>
    <m/>
    <m/>
    <m/>
    <s v="472GPON"/>
    <s v="GPON"/>
    <s v="CLOSED"/>
    <m/>
    <m/>
    <m/>
    <d v="2025-04-30T00:00:00"/>
    <s v="\\172.28.9.34\Artefacts_T-Fiber TNOC Tracker\GPON\ONT WiFi PM Report"/>
    <m/>
    <n v="1"/>
    <s v="Completed &amp; Approved"/>
    <x v="1"/>
  </r>
  <r>
    <n v="469"/>
    <n v="470"/>
    <x v="0"/>
    <s v="NA"/>
    <m/>
    <m/>
    <m/>
    <s v="GPON"/>
    <s v="Nokia"/>
    <s v="PM Report for 24hrs of OLT,ONT,ONT Eth Port(Bridge/Route), Wifi"/>
    <m/>
    <s v=" "/>
    <s v="Open"/>
    <m/>
    <s v=" "/>
    <s v=" "/>
    <m/>
    <m/>
    <m/>
    <m/>
    <s v="Sayyad Pasha"/>
    <m/>
    <m/>
    <s v="COMPLETED &amp; APPROVED"/>
    <s v="AD-UT-Tfiber"/>
    <d v="2025-07-31T00:00:00"/>
    <s v="\\172.28.9.34\Artefacts_T-Fiber TNOC Tracker\GPON\470"/>
    <m/>
    <m/>
    <m/>
    <m/>
    <m/>
    <m/>
    <s v="472GPON"/>
    <s v="GPON"/>
    <s v="CLOSED"/>
    <m/>
    <m/>
    <m/>
    <d v="2025-07-31T00:00:00"/>
    <s v="\\172.28.9.34\Artefacts_T-Fiber TNOC Tracker\GPON\470"/>
    <m/>
    <n v="1"/>
    <s v="Completed &amp; Approved"/>
    <x v="3"/>
  </r>
  <r>
    <n v="470"/>
    <n v="471"/>
    <x v="0"/>
    <s v="NA"/>
    <m/>
    <m/>
    <m/>
    <s v="GPON"/>
    <s v="Nokia"/>
    <s v="ONT ETH Port status monitoring from OSS"/>
    <m/>
    <s v=" "/>
    <s v="Colosed"/>
    <m/>
    <s v=" "/>
    <s v=" "/>
    <m/>
    <m/>
    <m/>
    <m/>
    <s v="Sayyad Pasha"/>
    <m/>
    <m/>
    <s v="COMPLETED &amp; APPROVED"/>
    <s v="AD-UT-Tfiber"/>
    <d v="2025-04-30T00:00:00"/>
    <s v="\\172.28.9.34\Artefacts_T-Fiber TNOC Tracker\GPON\Nokia LAN LOS"/>
    <m/>
    <m/>
    <m/>
    <m/>
    <m/>
    <m/>
    <s v="472GPON"/>
    <s v="GPON"/>
    <s v="CLOSED"/>
    <m/>
    <m/>
    <m/>
    <d v="2025-04-30T00:00:00"/>
    <s v="\\172.28.9.34\Artefacts_T-Fiber TNOC Tracker\GPON\Tejas LAN LOS"/>
    <m/>
    <n v="1"/>
    <s v="Completed &amp; Approved"/>
    <x v="1"/>
  </r>
  <r>
    <n v="471"/>
    <n v="472"/>
    <x v="0"/>
    <s v="NA"/>
    <m/>
    <m/>
    <m/>
    <s v="GPON"/>
    <s v="Nokia"/>
    <s v="Unable to browse Internet when IPV6 configured in wifi ONT"/>
    <m/>
    <s v=" "/>
    <s v="Open"/>
    <m/>
    <s v=" "/>
    <s v=" "/>
    <m/>
    <m/>
    <m/>
    <m/>
    <s v="Sayyad Pasha"/>
    <m/>
    <m/>
    <s v="COMPLETED &amp; APPROVED"/>
    <s v="AD-UT-Tfiber"/>
    <d v="2025-07-31T00:00:00"/>
    <s v="\\172.28.9.34\Artefacts_T-Fiber TNOC Tracker\GPON\472"/>
    <m/>
    <m/>
    <m/>
    <m/>
    <m/>
    <m/>
    <s v="472GPON"/>
    <s v="GPON"/>
    <s v="CLOSED"/>
    <m/>
    <m/>
    <m/>
    <d v="2025-07-31T00:00:00"/>
    <s v="\\172.28.9.34\Artefacts_T-Fiber TNOC Tracker\GPON\472"/>
    <m/>
    <n v="1"/>
    <s v="Completed &amp; Approved"/>
    <x v="3"/>
  </r>
  <r>
    <n v="472"/>
    <s v="M1"/>
    <x v="1"/>
    <d v="2023-02-06T00:00:00"/>
    <m/>
    <m/>
    <m/>
    <s v="NOC Operationalization"/>
    <s v="Dashboards"/>
    <s v="Submit a fortnightly report (Kanban chart) for monitoring all activities in TNOC, including OSS, BSS, NSO, etc."/>
    <m/>
    <s v="Critical"/>
    <s v="Open"/>
    <m/>
    <s v="OSS Dashboards"/>
    <s v=" "/>
    <s v="Closed"/>
    <s v="23-Sep-25: Approved shall be closed"/>
    <m/>
    <m/>
    <s v="Sivaprasad"/>
    <m/>
    <m/>
    <s v="COMPLETED &amp; APPROVED"/>
    <s v=" "/>
    <s v=" "/>
    <s v=" "/>
    <m/>
    <m/>
    <m/>
    <m/>
    <m/>
    <m/>
    <s v="MOMNOC Operationalization"/>
    <s v="Network"/>
    <s v="CLOSED"/>
    <m/>
    <m/>
    <m/>
    <d v="2025-09-23T00:00:00"/>
    <s v="Artefacts not Required"/>
    <m/>
    <n v="1"/>
    <s v="Completed &amp; Approved"/>
    <x v="3"/>
  </r>
  <r>
    <n v="473"/>
    <s v="M10"/>
    <x v="1"/>
    <d v="2023-04-03T00:00:00"/>
    <m/>
    <m/>
    <m/>
    <s v="GIS"/>
    <s v="Resource Related"/>
    <s v="Evaluation of License Sufficiency and Ramp-Up Plan"/>
    <m/>
    <s v="Critical"/>
    <s v="Open"/>
    <m/>
    <s v="OSS Dashboards"/>
    <s v=" "/>
    <m/>
    <s v="TFIBER is a critical dependency for closing the GIS licenses"/>
    <m/>
    <m/>
    <s v="Kaushalendra Kumar"/>
    <m/>
    <s v="Open"/>
    <s v="Open"/>
    <s v=" "/>
    <s v=" "/>
    <s v=" "/>
    <m/>
    <m/>
    <m/>
    <m/>
    <m/>
    <m/>
    <s v="MOMGIS"/>
    <s v="Applications/Tools"/>
    <s v="OPEN"/>
    <m/>
    <m/>
    <m/>
    <m/>
    <e v="#N/A"/>
    <m/>
    <n v="1"/>
    <s v="Open"/>
    <x v="0"/>
  </r>
  <r>
    <n v="474"/>
    <s v="M100"/>
    <x v="1"/>
    <d v="2023-08-01T00:00:00"/>
    <m/>
    <m/>
    <m/>
    <s v="Helpdesk"/>
    <s v="Handbook &amp; SOPs"/>
    <s v="Call Escalation Recording Process"/>
    <m/>
    <s v="Critical"/>
    <s v="Open"/>
    <m/>
    <s v=" "/>
    <s v=" "/>
    <s v="Closed"/>
    <s v="25-Sep-25: Artefacts to be uploaded"/>
    <m/>
    <m/>
    <s v="Siva Kumar"/>
    <m/>
    <m/>
    <s v="COMPLETED &amp; APPROVED"/>
    <s v=" "/>
    <s v=" "/>
    <s v=" "/>
    <m/>
    <m/>
    <m/>
    <m/>
    <m/>
    <m/>
    <s v="MOMHelpdesk"/>
    <s v="Helpdesk (Contact Center)"/>
    <s v="CLOSED"/>
    <m/>
    <m/>
    <m/>
    <d v="2025-09-24T00:00:00"/>
    <s v="\\172.28.9.34\Artefacts_T-Fiber TNOC Tracker\HELPDESK\M100"/>
    <m/>
    <n v="1"/>
    <s v="Completed &amp; Approved"/>
    <x v="3"/>
  </r>
  <r>
    <n v="475"/>
    <s v="M1000"/>
    <x v="1"/>
    <d v="2024-01-25T00:00:00"/>
    <m/>
    <m/>
    <m/>
    <s v="WFM"/>
    <s v=" "/>
    <s v="Adopt WFM by packages B &amp; C and procure licenses"/>
    <m/>
    <s v="Critical"/>
    <s v="Open"/>
    <m/>
    <s v=" "/>
    <s v=" "/>
    <m/>
    <s v="TFIBER is a critical dependency for closing the WFM license"/>
    <m/>
    <m/>
    <s v="Kaushalendra Kumar"/>
    <m/>
    <s v="Open"/>
    <s v="Open"/>
    <s v=" "/>
    <s v=" "/>
    <s v=" "/>
    <m/>
    <m/>
    <m/>
    <m/>
    <m/>
    <m/>
    <s v="MOMWFM"/>
    <s v="Applications/Tools"/>
    <s v="OPEN"/>
    <m/>
    <m/>
    <m/>
    <m/>
    <e v="#N/A"/>
    <m/>
    <n v="1"/>
    <s v="Open"/>
    <x v="0"/>
  </r>
  <r>
    <n v="476"/>
    <s v="M1001"/>
    <x v="1"/>
    <d v="2024-01-25T00:00:00"/>
    <m/>
    <m/>
    <m/>
    <s v="Field Related"/>
    <s v=" "/>
    <s v="Complete implementation of Mandal rings for NoFN PH-1 to declare District Go-Live"/>
    <m/>
    <s v="Critical"/>
    <s v="Open"/>
    <m/>
    <s v=" "/>
    <s v=" "/>
    <m/>
    <s v="MR-06 &amp; MR-25 Open due to ROW issue_x000a_Rest all closed."/>
    <m/>
    <m/>
    <s v="S Kodali"/>
    <m/>
    <s v="Open"/>
    <s v="Open"/>
    <s v=" "/>
    <s v=" "/>
    <s v=" "/>
    <m/>
    <m/>
    <m/>
    <m/>
    <m/>
    <m/>
    <s v="MOMField Related"/>
    <s v="Field Related issues"/>
    <s v="OPEN"/>
    <m/>
    <m/>
    <s v="Project Team"/>
    <m/>
    <e v="#N/A"/>
    <m/>
    <n v="1"/>
    <s v="Open"/>
    <x v="0"/>
  </r>
  <r>
    <n v="477"/>
    <s v="M1002"/>
    <x v="1"/>
    <d v="2024-01-25T00:00:00"/>
    <m/>
    <m/>
    <m/>
    <s v="Field Related"/>
    <s v=" "/>
    <s v="Restore all social welfare and tribal welfare schools to serviceable condition"/>
    <m/>
    <s v="Critical"/>
    <s v="Open"/>
    <m/>
    <s v=" "/>
    <s v=" "/>
    <m/>
    <s v="Ongoing process as per priority from clients"/>
    <m/>
    <m/>
    <s v="S Kodali"/>
    <m/>
    <s v="Open"/>
    <s v="Open"/>
    <s v=" "/>
    <s v=" "/>
    <s v=" "/>
    <m/>
    <m/>
    <m/>
    <m/>
    <m/>
    <m/>
    <s v="MOMField Related"/>
    <s v="Field Related issues"/>
    <s v="OPEN"/>
    <m/>
    <m/>
    <s v="Ongoing operations, O&amp;M Team"/>
    <m/>
    <e v="#N/A"/>
    <m/>
    <n v="1"/>
    <s v="Open"/>
    <x v="0"/>
  </r>
  <r>
    <n v="478"/>
    <s v="M1003"/>
    <x v="1"/>
    <d v="2024-01-25T00:00:00"/>
    <m/>
    <m/>
    <m/>
    <s v="Field Related"/>
    <s v=" "/>
    <s v="Complete all GI connectivity by March '24 and secure GI payments"/>
    <m/>
    <s v="Critical"/>
    <s v="Open"/>
    <m/>
    <s v=" "/>
    <s v=" "/>
    <m/>
    <s v="Completed for "/>
    <m/>
    <m/>
    <s v="S Kodali"/>
    <m/>
    <s v="Open"/>
    <s v="Open"/>
    <s v=" "/>
    <s v=" "/>
    <s v=" "/>
    <m/>
    <m/>
    <m/>
    <m/>
    <m/>
    <m/>
    <s v="MOMField Related"/>
    <s v="Field Related issues"/>
    <s v="OPEN"/>
    <m/>
    <m/>
    <s v="Project Team"/>
    <m/>
    <e v="#N/A"/>
    <m/>
    <n v="1"/>
    <s v="Open"/>
    <x v="0"/>
  </r>
  <r>
    <n v="479"/>
    <s v="M1004"/>
    <x v="1"/>
    <d v="2024-01-25T00:00:00"/>
    <m/>
    <m/>
    <m/>
    <s v="Field Related"/>
    <s v=" "/>
    <s v="Focus on top 4 priorities for network readiness"/>
    <m/>
    <s v="Critical"/>
    <s v="Open"/>
    <m/>
    <s v=" "/>
    <s v=" "/>
    <m/>
    <m/>
    <m/>
    <m/>
    <s v="S Kodali"/>
    <m/>
    <s v="Open"/>
    <s v="Open"/>
    <s v=" "/>
    <s v=" "/>
    <s v=" "/>
    <m/>
    <m/>
    <m/>
    <m/>
    <m/>
    <m/>
    <s v="MOMField Related"/>
    <s v="Field Related issues"/>
    <s v="OPEN"/>
    <m/>
    <m/>
    <s v="Project Team"/>
    <m/>
    <e v="#N/A"/>
    <m/>
    <n v="1"/>
    <s v="Open"/>
    <x v="0"/>
  </r>
  <r>
    <n v="480"/>
    <s v="M1005"/>
    <x v="1"/>
    <d v="2024-01-25T00:00:00"/>
    <m/>
    <m/>
    <m/>
    <s v="Field Related"/>
    <s v=" "/>
    <s v="Make the network ready for service review by State IT&amp;EC Minister"/>
    <m/>
    <s v="Critical"/>
    <s v="Open"/>
    <m/>
    <s v=" "/>
    <s v=" "/>
    <m/>
    <m/>
    <m/>
    <m/>
    <s v="S Kodali"/>
    <m/>
    <s v="Open"/>
    <s v="Open"/>
    <s v=" "/>
    <s v=" "/>
    <s v=" "/>
    <m/>
    <m/>
    <m/>
    <m/>
    <m/>
    <m/>
    <s v="MOMField Related"/>
    <s v="Field Related issues"/>
    <s v="OPEN"/>
    <m/>
    <m/>
    <s v="Project Team"/>
    <m/>
    <e v="#N/A"/>
    <m/>
    <n v="1"/>
    <s v="Open"/>
    <x v="0"/>
  </r>
  <r>
    <n v="481"/>
    <s v="M1006"/>
    <x v="1"/>
    <d v="2024-02-13T00:00:00"/>
    <m/>
    <m/>
    <m/>
    <s v="Field Related"/>
    <s v=" "/>
    <s v="Issue with status of Sangareddy district E2E completion"/>
    <m/>
    <s v="Critical"/>
    <s v="Open"/>
    <m/>
    <s v=" "/>
    <s v=" "/>
    <m/>
    <s v="9 Mandal E2E completed , 2 WIP , balance 12 Mandal target by Dec'25_x000a_2 mandals BER/ ROW permission issue/not feasable"/>
    <m/>
    <m/>
    <s v="S Kodali"/>
    <m/>
    <s v="Open"/>
    <s v="Open"/>
    <s v=" "/>
    <s v=" "/>
    <s v=" "/>
    <m/>
    <m/>
    <m/>
    <m/>
    <m/>
    <m/>
    <s v="MOMField Related"/>
    <s v="Field Related issues"/>
    <s v="OPEN"/>
    <m/>
    <m/>
    <s v="Project Team"/>
    <m/>
    <e v="#N/A"/>
    <m/>
    <n v="1"/>
    <s v="Open"/>
    <x v="0"/>
  </r>
  <r>
    <n v="482"/>
    <s v="M1007"/>
    <x v="1"/>
    <d v="2024-02-13T00:00:00"/>
    <m/>
    <m/>
    <m/>
    <s v="Field Related"/>
    <s v=" "/>
    <s v="Status of GP migrations and POP completion"/>
    <m/>
    <s v="Critical"/>
    <s v="Open"/>
    <m/>
    <s v=" "/>
    <s v=" "/>
    <m/>
    <s v="3520 GPs Completed as work front released till date. "/>
    <m/>
    <m/>
    <s v="S Kodali"/>
    <m/>
    <s v="Open"/>
    <s v="Open"/>
    <s v=" "/>
    <s v=" "/>
    <s v=" "/>
    <m/>
    <m/>
    <m/>
    <m/>
    <m/>
    <m/>
    <s v="MOMField Related"/>
    <s v="Field Related issues"/>
    <s v="OPEN"/>
    <m/>
    <m/>
    <s v="Project Team"/>
    <m/>
    <e v="#N/A"/>
    <m/>
    <n v="1"/>
    <s v="Open"/>
    <x v="0"/>
  </r>
  <r>
    <n v="483"/>
    <s v="M1008"/>
    <x v="1"/>
    <d v="2024-02-13T00:00:00"/>
    <m/>
    <m/>
    <m/>
    <s v="Field Related"/>
    <s v=" "/>
    <s v="Pending mandals for End-End AT"/>
    <m/>
    <s v="Critical"/>
    <s v="Open"/>
    <m/>
    <s v=" "/>
    <s v=" "/>
    <m/>
    <s v="42 mandals WIP as per work front availability "/>
    <m/>
    <m/>
    <s v="S Kodali"/>
    <m/>
    <s v="Open"/>
    <s v="Open"/>
    <s v=" "/>
    <s v=" "/>
    <s v=" "/>
    <m/>
    <m/>
    <m/>
    <m/>
    <m/>
    <m/>
    <s v="MOMField Related"/>
    <s v="Field Related issues"/>
    <s v="OPEN"/>
    <m/>
    <m/>
    <s v="Project Team"/>
    <m/>
    <e v="#N/A"/>
    <m/>
    <n v="1"/>
    <s v="Open"/>
    <x v="0"/>
  </r>
  <r>
    <n v="484"/>
    <s v="M1009"/>
    <x v="1"/>
    <d v="2024-02-13T00:00:00"/>
    <m/>
    <m/>
    <m/>
    <s v="Security &amp; Regulatory Compliance"/>
    <s v="Regulatory Compliance"/>
    <s v="Non-compliance with IP-MAC binding"/>
    <m/>
    <s v="Critical"/>
    <s v="Open"/>
    <m/>
    <s v=" "/>
    <s v=" "/>
    <m/>
    <s v="Port winding is possible , however it will cause difficulty with field units. need brainstormig before deployment of Mac binding"/>
    <m/>
    <m/>
    <s v="Sarmendra"/>
    <m/>
    <s v="Open"/>
    <s v="Open"/>
    <s v=" "/>
    <s v=" "/>
    <s v=" "/>
    <m/>
    <m/>
    <m/>
    <m/>
    <m/>
    <m/>
    <s v="MOMSecurity &amp; Regulatory Compliance"/>
    <s v="Security"/>
    <s v="OPEN"/>
    <m/>
    <m/>
    <m/>
    <m/>
    <e v="#N/A"/>
    <m/>
    <n v="1"/>
    <s v="Open"/>
    <x v="0"/>
  </r>
  <r>
    <n v="485"/>
    <s v="M101"/>
    <x v="1"/>
    <d v="2023-08-01T00:00:00"/>
    <m/>
    <m/>
    <m/>
    <s v="Helpdesk"/>
    <s v="User Experience"/>
    <s v="Missed Call Feature on WhatsApp"/>
    <m/>
    <s v="Critical"/>
    <s v="Open"/>
    <m/>
    <s v=" "/>
    <s v=" "/>
    <s v="WIP"/>
    <s v="11-Sep-25: Existing product will not Support"/>
    <s v="L&amp;T"/>
    <s v="Shiva kumar"/>
    <s v="Siva Kumar"/>
    <m/>
    <s v="Open"/>
    <s v="WIP"/>
    <s v=" "/>
    <s v=" "/>
    <s v=" "/>
    <m/>
    <m/>
    <m/>
    <m/>
    <m/>
    <m/>
    <s v="MOMHelpdesk"/>
    <s v="Helpdesk (Contact Center)"/>
    <s v="OPEN"/>
    <m/>
    <m/>
    <m/>
    <m/>
    <m/>
    <m/>
    <n v="1"/>
    <s v="Open"/>
    <x v="0"/>
  </r>
  <r>
    <n v="486"/>
    <s v="M1010"/>
    <x v="1"/>
    <d v="2024-02-13T00:00:00"/>
    <m/>
    <m/>
    <m/>
    <s v="OEM Related"/>
    <s v=" "/>
    <s v="Issues with application integration"/>
    <m/>
    <s v="Critical"/>
    <s v="Open"/>
    <m/>
    <s v=" "/>
    <s v=" "/>
    <s v="WIP"/>
    <s v=" "/>
    <s v="L&amp;T"/>
    <s v="Sivaprasad"/>
    <s v="Sivaprasad"/>
    <m/>
    <s v="Open"/>
    <s v="WIP"/>
    <s v=" "/>
    <s v=" "/>
    <s v=" "/>
    <m/>
    <m/>
    <m/>
    <m/>
    <m/>
    <m/>
    <s v="MOMOEM Related"/>
    <s v="OEM Related Issues"/>
    <s v="OPEN"/>
    <m/>
    <m/>
    <m/>
    <m/>
    <m/>
    <m/>
    <n v="1"/>
    <s v="Open"/>
    <x v="0"/>
  </r>
  <r>
    <n v="487"/>
    <s v="M1011"/>
    <x v="1"/>
    <d v="2024-02-13T00:00:00"/>
    <m/>
    <m/>
    <m/>
    <s v="Security &amp; Regulatory Compliance"/>
    <s v="Regulatory Compliance"/>
    <s v="Review of submitted policy documents"/>
    <m/>
    <s v="Critical"/>
    <s v="Open"/>
    <m/>
    <s v=" "/>
    <s v=" "/>
    <m/>
    <s v="02 Policy has been cleared by TPA . Work on balance policy is in process"/>
    <m/>
    <m/>
    <s v="Sarmendra"/>
    <m/>
    <s v="Open"/>
    <s v="Open"/>
    <s v=" "/>
    <s v=" "/>
    <s v=" "/>
    <m/>
    <m/>
    <m/>
    <m/>
    <m/>
    <m/>
    <s v="MOMSecurity &amp; Regulatory Compliance"/>
    <s v="Security"/>
    <s v="OPEN"/>
    <m/>
    <m/>
    <m/>
    <m/>
    <e v="#N/A"/>
    <m/>
    <n v="1"/>
    <s v="Open"/>
    <x v="0"/>
  </r>
  <r>
    <n v="488"/>
    <s v="M1012"/>
    <x v="1"/>
    <d v="2024-02-13T00:00:00"/>
    <m/>
    <m/>
    <m/>
    <s v="NOC Operationalization"/>
    <s v=" "/>
    <s v="Status of asset management automation"/>
    <m/>
    <s v="Critical"/>
    <s v="Open"/>
    <m/>
    <s v=" "/>
    <s v=" "/>
    <s v="WIP"/>
    <s v=" "/>
    <s v="L&amp;T"/>
    <s v="Sivaprasad"/>
    <s v="Sivaprasad"/>
    <m/>
    <s v="Open"/>
    <s v="WIP"/>
    <s v=" "/>
    <s v=" "/>
    <s v=" "/>
    <m/>
    <m/>
    <m/>
    <m/>
    <m/>
    <m/>
    <s v="MOMNOC Operationalization"/>
    <s v="Network"/>
    <s v="OPEN"/>
    <m/>
    <m/>
    <m/>
    <m/>
    <m/>
    <m/>
    <n v="1"/>
    <s v="Open"/>
    <x v="0"/>
  </r>
  <r>
    <n v="489"/>
    <s v="M1013"/>
    <x v="1"/>
    <d v="2024-02-13T00:00:00"/>
    <m/>
    <m/>
    <m/>
    <s v="Security &amp; Regulatory Compliance"/>
    <s v="Compliance"/>
    <s v="Matter of security for personnel access"/>
    <m/>
    <s v="Critical"/>
    <s v="Open"/>
    <m/>
    <s v=" "/>
    <s v=" "/>
    <m/>
    <s v="Request elaborate the point for discussion. Existing mechanism is regulating personnel access at NOC and sensitive places"/>
    <m/>
    <m/>
    <s v="Sarmendra"/>
    <m/>
    <s v="Open"/>
    <s v="Open"/>
    <s v=" "/>
    <s v=" "/>
    <s v=" "/>
    <m/>
    <m/>
    <m/>
    <m/>
    <m/>
    <m/>
    <s v="MOMSecurity &amp; Regulatory Compliance"/>
    <s v="Security"/>
    <s v="OPEN"/>
    <m/>
    <m/>
    <m/>
    <m/>
    <e v="#N/A"/>
    <m/>
    <n v="1"/>
    <s v="Open"/>
    <x v="0"/>
  </r>
  <r>
    <n v="490"/>
    <s v="M1014"/>
    <x v="1"/>
    <d v="2024-02-13T00:00:00"/>
    <m/>
    <m/>
    <m/>
    <s v="Security &amp; Regulatory Compliance"/>
    <s v="Compliance"/>
    <s v="Incomplete detailing in security report"/>
    <m/>
    <s v="Critical"/>
    <s v="Open"/>
    <m/>
    <s v=" "/>
    <s v=" "/>
    <m/>
    <s v="Request elaborate the point for discussion.  or any specific criteria need to added or removed"/>
    <m/>
    <m/>
    <s v="Sarmendra"/>
    <m/>
    <s v="Open"/>
    <s v="Open"/>
    <s v=" "/>
    <s v=" "/>
    <s v=" "/>
    <m/>
    <m/>
    <m/>
    <m/>
    <m/>
    <m/>
    <s v="MOMSecurity &amp; Regulatory Compliance"/>
    <s v="Security"/>
    <s v="OPEN"/>
    <m/>
    <m/>
    <m/>
    <m/>
    <e v="#N/A"/>
    <m/>
    <n v="1"/>
    <s v="Open"/>
    <x v="0"/>
  </r>
  <r>
    <n v="491"/>
    <s v="M1015"/>
    <x v="1"/>
    <d v="2024-02-13T00:00:00"/>
    <m/>
    <m/>
    <m/>
    <s v="Security &amp; Regulatory Compliance"/>
    <s v="Regulatory Compliance"/>
    <s v="Review of SSL for applications"/>
    <m/>
    <s v="Critical"/>
    <s v="Open"/>
    <m/>
    <s v=" "/>
    <s v=" "/>
    <m/>
    <s v="All applications owner has been insisted to use SSL for application as per security measures. And it is being ensured that application moving to Producation environment are SSL complied"/>
    <m/>
    <m/>
    <s v="Sarmendra"/>
    <m/>
    <s v="Open"/>
    <s v="Open"/>
    <s v=" "/>
    <s v=" "/>
    <s v=" "/>
    <m/>
    <m/>
    <m/>
    <m/>
    <m/>
    <m/>
    <s v="MOMSecurity &amp; Regulatory Compliance"/>
    <s v="Security"/>
    <s v="OPEN"/>
    <m/>
    <m/>
    <m/>
    <m/>
    <e v="#N/A"/>
    <m/>
    <n v="1"/>
    <s v="Open"/>
    <x v="0"/>
  </r>
  <r>
    <n v="492"/>
    <s v="M1016"/>
    <x v="1"/>
    <d v="2024-02-13T00:00:00"/>
    <m/>
    <m/>
    <m/>
    <s v="Security &amp; Regulatory Compliance"/>
    <s v="Regulatory Compliance"/>
    <s v="Access control policy"/>
    <m/>
    <s v="Critical"/>
    <s v="Open"/>
    <m/>
    <s v=" "/>
    <s v=" "/>
    <m/>
    <s v="ACL policy is defined as per the requested user provided imformation. "/>
    <m/>
    <m/>
    <s v="Sarmendra"/>
    <m/>
    <s v="Open"/>
    <s v="Open"/>
    <s v=" "/>
    <s v=" "/>
    <s v=" "/>
    <m/>
    <m/>
    <m/>
    <m/>
    <m/>
    <m/>
    <s v="MOMSecurity &amp; Regulatory Compliance"/>
    <s v="Security"/>
    <s v="OPEN"/>
    <m/>
    <m/>
    <m/>
    <m/>
    <e v="#N/A"/>
    <m/>
    <n v="1"/>
    <s v="Open"/>
    <x v="0"/>
  </r>
  <r>
    <n v="493"/>
    <s v="M1017"/>
    <x v="1"/>
    <d v="2024-02-13T00:00:00"/>
    <m/>
    <m/>
    <m/>
    <s v="Security &amp; Regulatory Compliance"/>
    <s v="Regulatory Compliance"/>
    <s v="Concern about remote access management"/>
    <m/>
    <s v="Critical"/>
    <s v="Open"/>
    <m/>
    <s v=" "/>
    <s v=" "/>
    <m/>
    <s v="All remote management access is through VPN only ."/>
    <m/>
    <m/>
    <s v="Sarmendra"/>
    <m/>
    <s v="Open"/>
    <s v="Open"/>
    <s v=" "/>
    <s v=" "/>
    <s v=" "/>
    <m/>
    <m/>
    <m/>
    <m/>
    <m/>
    <m/>
    <s v="MOMSecurity &amp; Regulatory Compliance"/>
    <s v="Security"/>
    <s v="OPEN"/>
    <m/>
    <m/>
    <m/>
    <m/>
    <e v="#N/A"/>
    <m/>
    <n v="1"/>
    <s v="Open"/>
    <x v="0"/>
  </r>
  <r>
    <n v="494"/>
    <s v="M1018"/>
    <x v="1"/>
    <d v="2024-02-13T00:00:00"/>
    <m/>
    <m/>
    <m/>
    <s v="Security &amp; Regulatory Compliance"/>
    <s v="Compliance"/>
    <s v="Inquiry on DMZ details"/>
    <m/>
    <s v="Critical"/>
    <s v="Open"/>
    <m/>
    <s v=" "/>
    <s v=" "/>
    <m/>
    <s v="DMZ policy has been shared with team inluitive for verification"/>
    <m/>
    <m/>
    <s v="Sarmendra"/>
    <m/>
    <s v="Open"/>
    <s v="Open"/>
    <s v=" "/>
    <s v=" "/>
    <s v=" "/>
    <m/>
    <m/>
    <m/>
    <m/>
    <m/>
    <m/>
    <s v="MOMSecurity &amp; Regulatory Compliance"/>
    <s v="Security"/>
    <s v="OPEN"/>
    <m/>
    <m/>
    <m/>
    <m/>
    <e v="#N/A"/>
    <m/>
    <n v="1"/>
    <s v="Open"/>
    <x v="0"/>
  </r>
  <r>
    <n v="495"/>
    <s v="M1019"/>
    <x v="1"/>
    <d v="2024-02-13T00:00:00"/>
    <m/>
    <m/>
    <m/>
    <s v="Security &amp; Regulatory Compliance"/>
    <s v="Compliance"/>
    <s v="Status of leave and potential impacts"/>
    <m/>
    <s v="Critical"/>
    <s v="Open"/>
    <m/>
    <s v=" "/>
    <s v=" "/>
    <m/>
    <s v="Point not clear"/>
    <m/>
    <m/>
    <s v="Sarmendra"/>
    <m/>
    <s v="Open"/>
    <s v="Open"/>
    <s v=" "/>
    <s v=" "/>
    <s v=" "/>
    <m/>
    <m/>
    <m/>
    <m/>
    <m/>
    <m/>
    <s v="MOMSecurity &amp; Regulatory Compliance"/>
    <s v="Security"/>
    <s v="OPEN"/>
    <m/>
    <m/>
    <m/>
    <m/>
    <e v="#N/A"/>
    <m/>
    <n v="1"/>
    <s v="Open"/>
    <x v="0"/>
  </r>
  <r>
    <n v="496"/>
    <s v="M102"/>
    <x v="1"/>
    <d v="2023-08-01T00:00:00"/>
    <m/>
    <m/>
    <m/>
    <s v="Helpdesk"/>
    <s v="User Experience"/>
    <s v="Automated Response for Email Complaints"/>
    <m/>
    <s v="Critical"/>
    <s v="Open"/>
    <m/>
    <s v=" "/>
    <s v=" "/>
    <s v="WIP"/>
    <s v=" "/>
    <m/>
    <m/>
    <s v="Siva Kumar"/>
    <m/>
    <s v="Open"/>
    <s v="WIP"/>
    <s v=" "/>
    <s v=" "/>
    <s v=" "/>
    <m/>
    <m/>
    <m/>
    <m/>
    <m/>
    <m/>
    <s v="MOMHelpdesk"/>
    <s v="Helpdesk (Contact Center)"/>
    <s v="OPEN"/>
    <m/>
    <m/>
    <m/>
    <m/>
    <m/>
    <m/>
    <n v="1"/>
    <s v="Open"/>
    <x v="0"/>
  </r>
  <r>
    <n v="497"/>
    <s v="M1020"/>
    <x v="1"/>
    <d v="2024-02-13T00:00:00"/>
    <m/>
    <m/>
    <m/>
    <s v="Security &amp; Regulatory Compliance"/>
    <s v="Compliance"/>
    <s v="Directive for approval and proper usage of tool services and resources"/>
    <m/>
    <s v="Critical"/>
    <s v="Open"/>
    <m/>
    <s v=" "/>
    <s v=" "/>
    <m/>
    <s v="All people has been extended access through RBAC form approved by AD-NoC"/>
    <m/>
    <m/>
    <s v="Sarmendra"/>
    <m/>
    <s v="Open"/>
    <s v="Open"/>
    <s v=" "/>
    <s v=" "/>
    <s v=" "/>
    <m/>
    <m/>
    <m/>
    <m/>
    <m/>
    <m/>
    <s v="MOMSecurity &amp; Regulatory Compliance"/>
    <s v="Security"/>
    <s v="OPEN"/>
    <m/>
    <m/>
    <m/>
    <m/>
    <e v="#N/A"/>
    <m/>
    <n v="1"/>
    <s v="Open"/>
    <x v="0"/>
  </r>
  <r>
    <n v="498"/>
    <s v="M1021"/>
    <x v="1"/>
    <d v="2024-02-13T00:00:00"/>
    <m/>
    <m/>
    <m/>
    <s v="Security &amp; Regulatory Compliance"/>
    <s v="Regulatory Compliance"/>
    <s v="Requirements for RMC's reporting"/>
    <m/>
    <s v="Critical"/>
    <s v="Open"/>
    <m/>
    <s v=" "/>
    <s v=" "/>
    <m/>
    <s v=" "/>
    <m/>
    <m/>
    <s v="Sarmendra"/>
    <m/>
    <s v="Open"/>
    <s v="Open"/>
    <s v=" "/>
    <s v=" "/>
    <s v=" "/>
    <m/>
    <m/>
    <m/>
    <m/>
    <m/>
    <m/>
    <s v="MOMSecurity &amp; Regulatory Compliance"/>
    <s v="Security"/>
    <s v="OPEN"/>
    <m/>
    <m/>
    <m/>
    <m/>
    <e v="#N/A"/>
    <m/>
    <n v="1"/>
    <s v="Open"/>
    <x v="0"/>
  </r>
  <r>
    <n v="499"/>
    <s v="M1022"/>
    <x v="1"/>
    <d v="2024-02-13T00:00:00"/>
    <m/>
    <m/>
    <m/>
    <s v="Security &amp; Regulatory Compliance"/>
    <s v="Regulatory Compliance"/>
    <s v="Proposal for security updates bulletin"/>
    <m/>
    <s v="Critical"/>
    <s v="Open"/>
    <m/>
    <s v=" "/>
    <s v=" "/>
    <m/>
    <s v=" "/>
    <m/>
    <m/>
    <s v="Sarmendra"/>
    <m/>
    <s v="Open"/>
    <s v="Open"/>
    <s v=" "/>
    <s v=" "/>
    <s v=" "/>
    <m/>
    <m/>
    <m/>
    <m/>
    <m/>
    <m/>
    <s v="MOMSecurity &amp; Regulatory Compliance"/>
    <s v="Security"/>
    <s v="OPEN"/>
    <m/>
    <m/>
    <m/>
    <m/>
    <e v="#N/A"/>
    <m/>
    <n v="1"/>
    <s v="Open"/>
    <x v="0"/>
  </r>
  <r>
    <n v="500"/>
    <s v="M1023"/>
    <x v="1"/>
    <d v="2024-02-13T00:00:00"/>
    <m/>
    <m/>
    <m/>
    <s v="Security &amp; Regulatory Compliance"/>
    <s v="Regulatory Compliance"/>
    <s v="Implementation of SOC's best practices"/>
    <m/>
    <s v="Critical"/>
    <s v="Open"/>
    <m/>
    <s v=" "/>
    <s v=" "/>
    <m/>
    <s v="SOC's best practices are for SOC includes SIEM,XDR and SOAR integrated Mitre ATT&amp;CKS database."/>
    <m/>
    <m/>
    <s v="Sarmendra"/>
    <m/>
    <s v="Open"/>
    <s v="Open"/>
    <s v=" "/>
    <s v=" "/>
    <s v=" "/>
    <m/>
    <m/>
    <m/>
    <m/>
    <m/>
    <m/>
    <s v="MOMSecurity &amp; Regulatory Compliance"/>
    <s v="Security"/>
    <s v="OPEN"/>
    <m/>
    <m/>
    <m/>
    <m/>
    <e v="#N/A"/>
    <m/>
    <n v="1"/>
    <s v="Open"/>
    <x v="0"/>
  </r>
  <r>
    <n v="501"/>
    <s v="M1024"/>
    <x v="1"/>
    <d v="2024-02-16T00:00:00"/>
    <m/>
    <m/>
    <m/>
    <s v="BSS"/>
    <s v=" "/>
    <s v="Ticketing process and tracking"/>
    <m/>
    <s v="Critical"/>
    <s v="Open"/>
    <m/>
    <s v=" "/>
    <s v=" "/>
    <m/>
    <s v=" "/>
    <m/>
    <m/>
    <s v="Manoj Nibrad"/>
    <m/>
    <s v="Open"/>
    <s v="Open"/>
    <s v=" "/>
    <s v=" "/>
    <s v=" "/>
    <m/>
    <m/>
    <m/>
    <m/>
    <m/>
    <m/>
    <s v="MOMBSS"/>
    <s v="Applications/Tools"/>
    <s v="OPEN"/>
    <m/>
    <m/>
    <m/>
    <m/>
    <e v="#N/A"/>
    <m/>
    <n v="1"/>
    <s v="Open"/>
    <x v="0"/>
  </r>
  <r>
    <n v="502"/>
    <s v="M1025"/>
    <x v="1"/>
    <d v="2024-02-16T00:00:00"/>
    <m/>
    <m/>
    <m/>
    <s v="BSS"/>
    <s v=" "/>
    <s v="Task creation in billing module"/>
    <m/>
    <s v="Critical"/>
    <s v="Open"/>
    <m/>
    <s v=" "/>
    <s v=" "/>
    <m/>
    <s v=" "/>
    <m/>
    <m/>
    <s v="Manoj Nibrad"/>
    <m/>
    <s v="Open"/>
    <s v="Open"/>
    <s v=" "/>
    <s v=" "/>
    <s v=" "/>
    <m/>
    <m/>
    <m/>
    <m/>
    <m/>
    <m/>
    <s v="MOMBSS"/>
    <s v="Applications/Tools"/>
    <s v="OPEN"/>
    <m/>
    <m/>
    <m/>
    <m/>
    <e v="#N/A"/>
    <m/>
    <n v="1"/>
    <s v="Open"/>
    <x v="0"/>
  </r>
  <r>
    <n v="503"/>
    <s v="M1026"/>
    <x v="1"/>
    <d v="2024-02-16T00:00:00"/>
    <m/>
    <m/>
    <m/>
    <s v="Helpdesk"/>
    <s v="Training Module"/>
    <s v="Recruitment and training of billing officers"/>
    <m/>
    <s v="Critical"/>
    <s v="Open"/>
    <m/>
    <s v=" "/>
    <s v=" "/>
    <s v="Closed"/>
    <s v="12-Sep-25: its part of Business Helpdesk(T FIber)"/>
    <m/>
    <m/>
    <s v="Siva Kumar"/>
    <m/>
    <m/>
    <s v="COMPLETED &amp; APPROVED"/>
    <s v=" "/>
    <s v=" "/>
    <s v=" "/>
    <m/>
    <m/>
    <m/>
    <m/>
    <m/>
    <m/>
    <s v="MOMHelpdesk"/>
    <s v="Helpdesk (Contact Center)"/>
    <s v="CLOSED"/>
    <m/>
    <m/>
    <m/>
    <d v="2025-09-24T00:00:00"/>
    <s v="\\172.28.9.34\Artefacts_T-Fiber TNOC Tracker\HELPDESK\M116,723,1026"/>
    <m/>
    <n v="1"/>
    <s v="Completed &amp; Approved"/>
    <x v="3"/>
  </r>
  <r>
    <n v="504"/>
    <s v="M1027"/>
    <x v="1"/>
    <d v="2024-02-16T00:00:00"/>
    <m/>
    <m/>
    <m/>
    <s v="BSS"/>
    <s v=" "/>
    <s v="Contact synchronization in Lead creation and conversion"/>
    <m/>
    <s v="Critical"/>
    <s v="Open"/>
    <m/>
    <s v=" "/>
    <s v=" "/>
    <m/>
    <s v=" "/>
    <m/>
    <m/>
    <s v="Manoj Nibrad"/>
    <m/>
    <s v="Open"/>
    <s v="Open"/>
    <s v=" "/>
    <s v=" "/>
    <s v=" "/>
    <m/>
    <m/>
    <m/>
    <m/>
    <m/>
    <m/>
    <s v="MOMBSS"/>
    <s v="Applications/Tools"/>
    <s v="OPEN"/>
    <m/>
    <m/>
    <m/>
    <m/>
    <e v="#N/A"/>
    <m/>
    <n v="1"/>
    <s v="Open"/>
    <x v="0"/>
  </r>
  <r>
    <n v="505"/>
    <s v="M1028"/>
    <x v="1"/>
    <d v="2024-02-16T00:00:00"/>
    <m/>
    <m/>
    <m/>
    <s v="Security &amp; Regulatory Compliance"/>
    <s v="Regulatory Compliance"/>
    <s v="Review of submitted security policy documents"/>
    <m/>
    <s v="Critical"/>
    <s v="Open"/>
    <m/>
    <s v=" "/>
    <s v=" "/>
    <m/>
    <s v="Point Duplicated"/>
    <m/>
    <m/>
    <s v="Sarmendra"/>
    <m/>
    <s v="Open"/>
    <s v="Open"/>
    <s v=" "/>
    <s v=" "/>
    <s v=" "/>
    <m/>
    <m/>
    <m/>
    <m/>
    <m/>
    <m/>
    <s v="MOMSecurity &amp; Regulatory Compliance"/>
    <s v="Security"/>
    <s v="OPEN"/>
    <m/>
    <m/>
    <m/>
    <m/>
    <e v="#N/A"/>
    <m/>
    <n v="1"/>
    <s v="Open"/>
    <x v="0"/>
  </r>
  <r>
    <n v="506"/>
    <s v="M1029"/>
    <x v="1"/>
    <d v="2024-02-16T00:00:00"/>
    <m/>
    <m/>
    <m/>
    <s v="Security &amp; Regulatory Compliance"/>
    <s v="Compliance"/>
    <s v="Asset management and data classification"/>
    <m/>
    <s v="Critical"/>
    <s v="Open"/>
    <m/>
    <s v=" "/>
    <s v=" "/>
    <m/>
    <s v="It need DLP solution to tag data as per classification"/>
    <m/>
    <m/>
    <s v="Sarmendra"/>
    <m/>
    <s v="Open"/>
    <s v="Open"/>
    <s v=" "/>
    <s v=" "/>
    <s v=" "/>
    <m/>
    <m/>
    <m/>
    <m/>
    <m/>
    <m/>
    <s v="MOMSecurity &amp; Regulatory Compliance"/>
    <s v="Security"/>
    <s v="OPEN"/>
    <m/>
    <m/>
    <m/>
    <m/>
    <e v="#N/A"/>
    <m/>
    <n v="1"/>
    <s v="Open"/>
    <x v="0"/>
  </r>
  <r>
    <n v="507"/>
    <s v="M103"/>
    <x v="1"/>
    <d v="2023-08-01T00:00:00"/>
    <m/>
    <m/>
    <m/>
    <s v="Helpdesk"/>
    <s v="Resource Related"/>
    <s v="Helpdesk Manager Availability for 24 Hrs"/>
    <m/>
    <s v="Critical"/>
    <s v="Open"/>
    <m/>
    <s v=" "/>
    <s v=" "/>
    <s v="Closed"/>
    <s v="24-Sep-25: Existing Lead available during Business Hours, Remaining duration Shift Lead will Manage"/>
    <m/>
    <m/>
    <s v="Siva Kumar"/>
    <m/>
    <m/>
    <s v="COMPLETED &amp; APPROVED"/>
    <s v=" "/>
    <s v=" "/>
    <s v=" "/>
    <m/>
    <m/>
    <m/>
    <m/>
    <m/>
    <m/>
    <s v="MOMHelpdesk"/>
    <s v="Helpdesk (Contact Center)"/>
    <s v="CLOSED"/>
    <m/>
    <m/>
    <m/>
    <d v="2025-09-24T00:00:00"/>
    <s v="Artefacts not Required"/>
    <m/>
    <n v="1"/>
    <s v="Completed &amp; Approved"/>
    <x v="3"/>
  </r>
  <r>
    <n v="508"/>
    <s v="M1030"/>
    <x v="1"/>
    <d v="2024-02-16T00:00:00"/>
    <m/>
    <m/>
    <m/>
    <s v="Security &amp; Regulatory Compliance"/>
    <s v="Regulatory Compliance"/>
    <s v="Control of user and visitor access"/>
    <m/>
    <s v="Critical"/>
    <s v="Open"/>
    <m/>
    <s v=" "/>
    <s v=" "/>
    <m/>
    <s v="Already physical record is being maintained"/>
    <m/>
    <m/>
    <s v="Sarmendra"/>
    <m/>
    <s v="Open"/>
    <s v="Open"/>
    <s v=" "/>
    <s v=" "/>
    <s v=" "/>
    <m/>
    <m/>
    <m/>
    <m/>
    <m/>
    <m/>
    <s v="MOMSecurity &amp; Regulatory Compliance"/>
    <s v="Security"/>
    <s v="OPEN"/>
    <m/>
    <m/>
    <m/>
    <m/>
    <e v="#N/A"/>
    <m/>
    <n v="1"/>
    <s v="Open"/>
    <x v="0"/>
  </r>
  <r>
    <n v="509"/>
    <s v="M1031"/>
    <x v="1"/>
    <d v="2024-02-16T00:00:00"/>
    <m/>
    <m/>
    <m/>
    <s v="Security &amp; Regulatory Compliance"/>
    <s v="Regulatory Compliance"/>
    <s v="Concerns about security reporting and compliance"/>
    <m/>
    <s v="Critical"/>
    <s v="Open"/>
    <m/>
    <s v=" "/>
    <s v=" "/>
    <m/>
    <s v=" "/>
    <m/>
    <m/>
    <s v="Sarmendra"/>
    <m/>
    <s v="Open"/>
    <s v="Open"/>
    <s v=" "/>
    <s v=" "/>
    <s v=" "/>
    <m/>
    <m/>
    <m/>
    <m/>
    <m/>
    <m/>
    <s v="MOMSecurity &amp; Regulatory Compliance"/>
    <s v="Security"/>
    <s v="OPEN"/>
    <m/>
    <m/>
    <m/>
    <m/>
    <e v="#N/A"/>
    <m/>
    <n v="1"/>
    <s v="Open"/>
    <x v="0"/>
  </r>
  <r>
    <n v="510"/>
    <s v="M1032"/>
    <x v="1"/>
    <d v="2024-02-16T00:00:00"/>
    <m/>
    <m/>
    <m/>
    <s v="Security &amp; Regulatory Compliance"/>
    <s v="Regulatory Compliance"/>
    <s v="VPAT implementation and firmware patching"/>
    <m/>
    <s v="Critical"/>
    <s v="Open"/>
    <m/>
    <s v=" "/>
    <s v=" "/>
    <m/>
    <s v="VAPT will be conducted by Tfiber .  Remediation for sam will be intiated thereafter"/>
    <m/>
    <m/>
    <s v="Sarmendra"/>
    <m/>
    <s v="Open"/>
    <s v="Open"/>
    <s v=" "/>
    <s v=" "/>
    <s v=" "/>
    <m/>
    <m/>
    <m/>
    <m/>
    <m/>
    <m/>
    <s v="MOMSecurity &amp; Regulatory Compliance"/>
    <s v="Security"/>
    <s v="OPEN"/>
    <m/>
    <m/>
    <m/>
    <m/>
    <e v="#N/A"/>
    <m/>
    <n v="1"/>
    <s v="Open"/>
    <x v="0"/>
  </r>
  <r>
    <n v="511"/>
    <s v="M1033"/>
    <x v="1"/>
    <d v="2024-02-16T00:00:00"/>
    <m/>
    <m/>
    <m/>
    <s v="Security &amp; Regulatory Compliance"/>
    <s v="Regulatory Compliance"/>
    <s v="Compliance to access management policy"/>
    <m/>
    <s v="Critical"/>
    <s v="Open"/>
    <m/>
    <s v=" "/>
    <s v=" "/>
    <m/>
    <s v="Access Management policy is as per RBAC approval."/>
    <m/>
    <m/>
    <s v="Sarmendra"/>
    <m/>
    <s v="Open"/>
    <s v="Open"/>
    <s v=" "/>
    <s v=" "/>
    <s v=" "/>
    <m/>
    <m/>
    <m/>
    <m/>
    <m/>
    <m/>
    <s v="MOMSecurity &amp; Regulatory Compliance"/>
    <s v="Security"/>
    <s v="OPEN"/>
    <m/>
    <m/>
    <m/>
    <m/>
    <e v="#N/A"/>
    <m/>
    <n v="1"/>
    <s v="Open"/>
    <x v="0"/>
  </r>
  <r>
    <n v="512"/>
    <s v="M1034"/>
    <x v="1"/>
    <d v="2024-03-14T00:00:00"/>
    <m/>
    <m/>
    <m/>
    <s v="NOC Operationalization"/>
    <s v="Launch Readiness"/>
    <s v="Assessing the progress achieved after the Governance meeting held on March 5, 2024."/>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513"/>
    <s v="M1035"/>
    <x v="1"/>
    <d v="2024-03-14T00:00:00"/>
    <m/>
    <m/>
    <m/>
    <s v="BSS"/>
    <s v=" "/>
    <s v="Addressing the delays in the End-to-End demonstration of products due to billing/invoice module issues."/>
    <m/>
    <s v="Critical"/>
    <s v="Open"/>
    <m/>
    <s v=" "/>
    <s v=" "/>
    <m/>
    <s v=" "/>
    <m/>
    <m/>
    <s v="Manoj Nibrad"/>
    <m/>
    <s v="Open"/>
    <s v="Open"/>
    <s v=" "/>
    <s v=" "/>
    <s v=" "/>
    <m/>
    <m/>
    <m/>
    <m/>
    <m/>
    <m/>
    <s v="MOMBSS"/>
    <s v="Applications/Tools"/>
    <s v="OPEN"/>
    <m/>
    <m/>
    <m/>
    <m/>
    <e v="#N/A"/>
    <m/>
    <n v="1"/>
    <s v="Open"/>
    <x v="0"/>
  </r>
  <r>
    <n v="514"/>
    <s v="M1036"/>
    <x v="1"/>
    <d v="2024-03-14T00:00:00"/>
    <m/>
    <m/>
    <m/>
    <s v="NOC Operationalization"/>
    <s v="Launch Readiness"/>
    <s v="Achieving operationalization and readiness of T-NOC."/>
    <m/>
    <s v="Critical"/>
    <s v="Open"/>
    <m/>
    <s v=" "/>
    <s v=" "/>
    <s v="WIP"/>
    <s v=" "/>
    <s v="L&amp;T"/>
    <s v="Sivaprasad"/>
    <s v="Sivaprasad"/>
    <m/>
    <s v="Open"/>
    <s v="WIP"/>
    <s v=" "/>
    <s v=" "/>
    <s v=" "/>
    <m/>
    <m/>
    <m/>
    <m/>
    <m/>
    <m/>
    <s v="MOMNOC Operationalization"/>
    <s v="Network"/>
    <s v="OPEN"/>
    <m/>
    <m/>
    <m/>
    <m/>
    <m/>
    <m/>
    <n v="1"/>
    <s v="Open"/>
    <x v="0"/>
  </r>
  <r>
    <n v="515"/>
    <s v="M1037"/>
    <x v="1"/>
    <d v="2024-03-14T00:00:00"/>
    <m/>
    <m/>
    <m/>
    <s v="NOC Operationalization"/>
    <s v="Launch Readiness"/>
    <s v="Addressing product gaps and OEM execution delays for the readiness of 5 products."/>
    <m/>
    <s v="Critical"/>
    <s v="Open"/>
    <m/>
    <s v=" "/>
    <s v=" "/>
    <s v="WIP"/>
    <s v=" "/>
    <s v="L&amp;T"/>
    <s v="Sivaprasad"/>
    <s v="Sivaprasad"/>
    <m/>
    <s v="Open"/>
    <s v="WIP"/>
    <s v=" "/>
    <s v=" "/>
    <s v=" "/>
    <m/>
    <m/>
    <m/>
    <m/>
    <m/>
    <m/>
    <s v="MOMNOC Operationalization"/>
    <s v="Network"/>
    <s v="OPEN"/>
    <m/>
    <m/>
    <m/>
    <m/>
    <m/>
    <m/>
    <n v="1"/>
    <s v="Open"/>
    <x v="0"/>
  </r>
  <r>
    <n v="516"/>
    <s v="M1038"/>
    <x v="1"/>
    <d v="2024-03-14T00:00:00"/>
    <m/>
    <m/>
    <m/>
    <s v="WFM"/>
    <s v=" "/>
    <s v="Ensuring readiness of WFM integration, order fulfillment, service provisioning, and NOC critical points closure."/>
    <m/>
    <s v="Critical"/>
    <s v="Open"/>
    <m/>
    <s v=" "/>
    <s v=" "/>
    <m/>
    <m/>
    <m/>
    <m/>
    <s v="Kaushalendra Kumar"/>
    <m/>
    <m/>
    <s v="CLOSURE REVIEW PENDING "/>
    <s v=" "/>
    <s v=" "/>
    <s v=" "/>
    <m/>
    <m/>
    <m/>
    <m/>
    <m/>
    <m/>
    <s v="MOMWFM"/>
    <s v="Applications/Tools"/>
    <s v="OPEN"/>
    <m/>
    <m/>
    <m/>
    <m/>
    <m/>
    <m/>
    <n v="1"/>
    <s v="Completed but Verification undrer Process"/>
    <x v="2"/>
  </r>
  <r>
    <n v="517"/>
    <s v="M1039"/>
    <x v="1"/>
    <d v="2024-03-14T00:00:00"/>
    <m/>
    <m/>
    <m/>
    <s v="NSO"/>
    <s v="Service Delivery"/>
    <s v="Ensuring the service delivery organization is structured for an interim period."/>
    <m/>
    <s v="Critical"/>
    <s v="Open"/>
    <m/>
    <s v=" "/>
    <s v=" "/>
    <m/>
    <s v=" "/>
    <m/>
    <m/>
    <s v="Jayant Madavi"/>
    <m/>
    <s v="Open"/>
    <s v="Open"/>
    <s v=" "/>
    <s v=" "/>
    <s v=" "/>
    <m/>
    <m/>
    <m/>
    <m/>
    <m/>
    <m/>
    <s v="MOMNSO"/>
    <s v="Applications/Tools"/>
    <s v="OPEN"/>
    <m/>
    <m/>
    <m/>
    <m/>
    <e v="#N/A"/>
    <m/>
    <n v="1"/>
    <s v="Open"/>
    <x v="0"/>
  </r>
  <r>
    <n v="518"/>
    <s v="M104"/>
    <x v="1"/>
    <d v="2023-08-01T00:00:00"/>
    <m/>
    <m/>
    <m/>
    <s v="Helpdesk"/>
    <s v="Handbook &amp; SOPs"/>
    <s v="Incident categorization to be exhaustive, response timelines to be defined and attached based on incident categorization."/>
    <m/>
    <s v="Critical"/>
    <s v="Open"/>
    <m/>
    <s v=" "/>
    <s v=" "/>
    <s v="Artefacts to be submitt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s v="Completed &amp; Approved"/>
    <x v="3"/>
  </r>
  <r>
    <n v="519"/>
    <s v="M1040"/>
    <x v="1"/>
    <d v="2024-03-14T00:00:00"/>
    <m/>
    <m/>
    <m/>
    <s v="Field Related"/>
    <s v="Network Availibilty"/>
    <s v="Achieving network availability reports compliance and readiness."/>
    <m/>
    <s v="Critical"/>
    <s v="Open"/>
    <m/>
    <s v=" "/>
    <s v=" "/>
    <m/>
    <s v="closed under O&amp;M scope"/>
    <m/>
    <m/>
    <s v="S Kodali"/>
    <m/>
    <s v="Open"/>
    <s v="Open"/>
    <s v=" "/>
    <s v=" "/>
    <s v=" "/>
    <m/>
    <m/>
    <m/>
    <m/>
    <m/>
    <m/>
    <s v="MOMField Related"/>
    <s v="Field Related issues"/>
    <s v="OPEN"/>
    <m/>
    <m/>
    <s v="O&amp;M Team"/>
    <m/>
    <e v="#N/A"/>
    <m/>
    <n v="1"/>
    <s v="Open"/>
    <x v="0"/>
  </r>
  <r>
    <n v="520"/>
    <s v="M1041"/>
    <x v="1"/>
    <d v="2024-03-14T00:00:00"/>
    <m/>
    <m/>
    <m/>
    <s v="OEM Related"/>
    <s v="Network Availibilty"/>
    <s v="Resolving OEM-related gaps and achieving automation roadmap targets."/>
    <m/>
    <s v="Critical"/>
    <s v="Open"/>
    <m/>
    <s v=" "/>
    <s v=" "/>
    <s v="WIP"/>
    <s v=" "/>
    <s v="L&amp;T"/>
    <s v="Sivaprasad"/>
    <s v="Sivaprasad"/>
    <m/>
    <s v="Open"/>
    <s v="WIP"/>
    <s v=" "/>
    <s v=" "/>
    <s v=" "/>
    <m/>
    <m/>
    <m/>
    <m/>
    <m/>
    <m/>
    <s v="MOMOEM Related"/>
    <s v="OEM Related Issues"/>
    <s v="OPEN"/>
    <m/>
    <m/>
    <m/>
    <m/>
    <m/>
    <m/>
    <n v="1"/>
    <s v="Open"/>
    <x v="0"/>
  </r>
  <r>
    <n v="521"/>
    <s v="M1042"/>
    <x v="1"/>
    <d v="2024-03-14T00:00:00"/>
    <m/>
    <m/>
    <m/>
    <s v="T&amp;D Environment"/>
    <s v="Network Availibilty"/>
    <s v="Establishing a pre-production environment for testing applications before moving to production."/>
    <m/>
    <s v="NON-Critical"/>
    <s v="Open"/>
    <m/>
    <s v=" "/>
    <s v=" "/>
    <m/>
    <s v="[15/09/25] Test Environment is actively used for T&amp;D by Delivery and OEM teams. "/>
    <m/>
    <m/>
    <s v="Ravi Kishore"/>
    <m/>
    <m/>
    <s v="CLOSURE REVIEW PENDING "/>
    <s v=" "/>
    <s v=" "/>
    <s v=" "/>
    <m/>
    <m/>
    <m/>
    <m/>
    <m/>
    <m/>
    <s v="MOMT&amp;D Environment"/>
    <s v="Applications"/>
    <s v="OPEN"/>
    <m/>
    <m/>
    <m/>
    <m/>
    <e v="#N/A"/>
    <m/>
    <n v="1"/>
    <s v="Completed but Verification undrer Process"/>
    <x v="2"/>
  </r>
  <r>
    <n v="522"/>
    <s v="M1043"/>
    <x v="1"/>
    <d v="2024-03-14T00:00:00"/>
    <m/>
    <m/>
    <m/>
    <s v="NOC Operationalization"/>
    <s v="Launch Readiness"/>
    <s v="L&amp;T to address the delays in demonstrating the End-to-End of the Dark Fiber product."/>
    <m/>
    <s v="Critical"/>
    <s v="Open"/>
    <m/>
    <s v=" "/>
    <s v=" "/>
    <s v="WIP"/>
    <s v=" "/>
    <s v="L&amp;T"/>
    <s v="Sivaprasad"/>
    <s v="Sivaprasad"/>
    <m/>
    <s v="Open"/>
    <s v="WIP"/>
    <s v=" "/>
    <s v=" "/>
    <s v=" "/>
    <m/>
    <m/>
    <m/>
    <m/>
    <m/>
    <m/>
    <s v="MOMNOC Operationalization"/>
    <s v="Network"/>
    <s v="OPEN"/>
    <m/>
    <m/>
    <m/>
    <m/>
    <m/>
    <m/>
    <n v="1"/>
    <s v="Open"/>
    <x v="0"/>
  </r>
  <r>
    <n v="523"/>
    <s v="M1044"/>
    <x v="1"/>
    <d v="2024-03-14T00:00:00"/>
    <m/>
    <m/>
    <m/>
    <s v="NOC Operationalization"/>
    <s v="NOC Readiness"/>
    <s v="L&amp;T to complete 423 critical points and provide a summary of the status along with action required for balance points."/>
    <m/>
    <s v="Critical"/>
    <s v="Open"/>
    <m/>
    <s v=" "/>
    <s v=" "/>
    <s v="WIP"/>
    <s v=" "/>
    <s v="L&amp;T"/>
    <s v="Sivaprasad"/>
    <s v="Sivaprasad"/>
    <m/>
    <m/>
    <s v="COMPLETED &amp; APPROVED"/>
    <s v=" "/>
    <s v=" "/>
    <s v=" "/>
    <m/>
    <m/>
    <m/>
    <m/>
    <m/>
    <m/>
    <s v="MOMNOC Operationalization"/>
    <s v="Network"/>
    <s v="CLOSED"/>
    <m/>
    <m/>
    <m/>
    <d v="2025-09-23T00:00:00"/>
    <s v="Artefacts not Required"/>
    <m/>
    <n v="1"/>
    <s v="Completed &amp; Approved"/>
    <x v="3"/>
  </r>
  <r>
    <n v="524"/>
    <s v="M1045"/>
    <x v="1"/>
    <d v="2024-03-14T00:00:00"/>
    <m/>
    <m/>
    <m/>
    <s v="NOC Operationalization"/>
    <s v="NOC Readiness"/>
    <s v="L&amp;T to ensure understanding of the interim T-NOC operationalization plan and work towards readiness."/>
    <m/>
    <s v="Critical"/>
    <s v="Open"/>
    <m/>
    <s v=" "/>
    <s v=" "/>
    <s v="WIP"/>
    <s v=" "/>
    <s v="L&amp;T"/>
    <s v="Sivaprasad"/>
    <s v="Sivaprasad"/>
    <m/>
    <s v="Open"/>
    <s v="WIP"/>
    <s v=" "/>
    <s v=" "/>
    <s v=" "/>
    <m/>
    <m/>
    <m/>
    <m/>
    <m/>
    <m/>
    <s v="MOMNOC Operationalization"/>
    <s v="Network"/>
    <s v="OPEN"/>
    <m/>
    <m/>
    <m/>
    <m/>
    <m/>
    <m/>
    <n v="1"/>
    <s v="Open"/>
    <x v="0"/>
  </r>
  <r>
    <n v="525"/>
    <s v="M1046"/>
    <x v="1"/>
    <d v="2024-03-14T00:00:00"/>
    <m/>
    <m/>
    <m/>
    <s v="BSS"/>
    <s v=" "/>
    <s v="L&amp;T to be prepared for the next dry run demo and update the order management and quote management statuses."/>
    <m/>
    <s v="Critical"/>
    <s v="Open"/>
    <m/>
    <s v=" "/>
    <s v=" "/>
    <m/>
    <s v=" "/>
    <m/>
    <m/>
    <s v="Manoj Nibrad"/>
    <m/>
    <s v="Open"/>
    <s v="Open"/>
    <s v=" "/>
    <s v=" "/>
    <s v=" "/>
    <m/>
    <m/>
    <m/>
    <m/>
    <m/>
    <m/>
    <s v="MOMBSS"/>
    <s v="Applications/Tools"/>
    <s v="OPEN"/>
    <m/>
    <m/>
    <m/>
    <m/>
    <e v="#N/A"/>
    <m/>
    <n v="1"/>
    <s v="Open"/>
    <x v="0"/>
  </r>
  <r>
    <n v="526"/>
    <s v="M1047"/>
    <x v="1"/>
    <d v="2024-03-14T00:00:00"/>
    <m/>
    <m/>
    <m/>
    <s v="NOC Operationalization"/>
    <s v="NOC Readiness"/>
    <s v="L&amp;T to provide updates and clarifications on the payment gateway, ticket functionalities, and NSO readiness."/>
    <m/>
    <s v="Critical"/>
    <s v="Open"/>
    <m/>
    <s v=" "/>
    <s v=" "/>
    <s v="WIP"/>
    <s v=" "/>
    <s v="L&amp;T"/>
    <s v="Sivaprasad"/>
    <s v="Sivaprasad"/>
    <m/>
    <s v="Open"/>
    <s v="WIP"/>
    <s v=" "/>
    <s v=" "/>
    <s v=" "/>
    <m/>
    <m/>
    <m/>
    <m/>
    <m/>
    <m/>
    <s v="MOMNOC Operationalization"/>
    <s v="Network"/>
    <s v="OPEN"/>
    <m/>
    <m/>
    <m/>
    <m/>
    <m/>
    <m/>
    <n v="1"/>
    <s v="Open"/>
    <x v="0"/>
  </r>
  <r>
    <n v="527"/>
    <s v="M1048"/>
    <x v="1"/>
    <d v="2024-03-14T00:00:00"/>
    <m/>
    <m/>
    <m/>
    <s v="WFM"/>
    <s v=" "/>
    <s v="L&amp;T to be prepared for the demonstration of WFM for order fulfillment/service provisioning."/>
    <m/>
    <s v="Critical"/>
    <s v="Open"/>
    <m/>
    <s v=" "/>
    <s v=" "/>
    <m/>
    <m/>
    <m/>
    <m/>
    <s v="Kaushalendra Kumar"/>
    <m/>
    <m/>
    <s v="CLOSURE REVIEW PENDING "/>
    <s v=" "/>
    <s v=" "/>
    <s v=" "/>
    <m/>
    <m/>
    <m/>
    <m/>
    <m/>
    <m/>
    <s v="MOMWFM"/>
    <s v="Applications/Tools"/>
    <s v="OPEN"/>
    <m/>
    <m/>
    <m/>
    <m/>
    <m/>
    <m/>
    <n v="1"/>
    <s v="Completed but Verification undrer Process"/>
    <x v="2"/>
  </r>
  <r>
    <n v="528"/>
    <s v="M1049"/>
    <x v="1"/>
    <d v="2024-03-14T00:00:00"/>
    <m/>
    <m/>
    <m/>
    <s v="T&amp;D Environment"/>
    <s v=" "/>
    <s v="L&amp;T to provide details on modules working in pre-production and production environments and seek approvals for transitions."/>
    <m/>
    <s v="NON-Critical"/>
    <s v="Open"/>
    <m/>
    <s v=" "/>
    <s v=" "/>
    <m/>
    <s v="[15/09/25] Test Environment is actively used for T&amp;D by Delivery and OEM teams. "/>
    <m/>
    <m/>
    <s v="Ravi Kishore"/>
    <m/>
    <m/>
    <s v="CLOSURE REVIEW PENDING "/>
    <s v=" "/>
    <s v=" "/>
    <s v=" "/>
    <m/>
    <m/>
    <m/>
    <m/>
    <m/>
    <m/>
    <s v="MOMT&amp;D Environment"/>
    <s v="Applications"/>
    <s v="OPEN"/>
    <m/>
    <m/>
    <m/>
    <m/>
    <e v="#N/A"/>
    <m/>
    <n v="1"/>
    <s v="Completed but Verification undrer Process"/>
    <x v="2"/>
  </r>
  <r>
    <n v="529"/>
    <s v="M105"/>
    <x v="1"/>
    <d v="2023-08-01T00:00:00"/>
    <m/>
    <m/>
    <m/>
    <s v="Helpdesk"/>
    <s v="Handbook &amp; SOPs"/>
    <s v="Clarity required in the definition of roles and responsibilities of L1 and L2 agents, incident categorization to be handled at L1 level, type of queries, resolution time, escalation matrix to be better defined."/>
    <m/>
    <s v="Critical"/>
    <s v="Open"/>
    <m/>
    <s v=" "/>
    <s v=" "/>
    <s v="Artefacts to be submitt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s v="Completed &amp; Approved"/>
    <x v="3"/>
  </r>
  <r>
    <n v="530"/>
    <s v="M1050"/>
    <x v="1"/>
    <d v="2024-03-14T00:00:00"/>
    <m/>
    <m/>
    <m/>
    <s v="NOC Operationalization"/>
    <s v="Launch Readiness"/>
    <s v="The demonstration of the End-to-End of one product by 18th March 2024."/>
    <m/>
    <s v="Critical"/>
    <s v="Open"/>
    <m/>
    <s v=" "/>
    <s v=" "/>
    <s v="WIP"/>
    <s v=" "/>
    <s v="L&amp;T"/>
    <s v="Sivaprasad"/>
    <s v="Sivaprasad"/>
    <m/>
    <s v="Open"/>
    <s v="WIP"/>
    <s v=" "/>
    <s v=" "/>
    <s v=" "/>
    <m/>
    <m/>
    <m/>
    <m/>
    <m/>
    <m/>
    <s v="MOMNOC Operationalization"/>
    <s v="Network"/>
    <s v="OPEN"/>
    <m/>
    <m/>
    <m/>
    <m/>
    <m/>
    <m/>
    <n v="1"/>
    <s v="Open"/>
    <x v="0"/>
  </r>
  <r>
    <n v="531"/>
    <s v="M1051"/>
    <x v="1"/>
    <d v="2024-03-14T00:00:00"/>
    <m/>
    <m/>
    <m/>
    <s v="NOC Operationalization"/>
    <s v="Launch Readiness"/>
    <s v="T0 phase points to be completed by March 2024."/>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532"/>
    <s v="M1052"/>
    <x v="1"/>
    <d v="2024-03-14T00:00:00"/>
    <m/>
    <m/>
    <m/>
    <s v="Field Related"/>
    <s v="District Completion Target"/>
    <s v="Complete E2E AT Certificate of Rangareddy, Mahbubnagar, Vikarabad &amp; Narayanpet districts by 7th April 2024."/>
    <m/>
    <s v="NON-Critical"/>
    <s v="Open"/>
    <m/>
    <s v=" "/>
    <s v=" "/>
    <m/>
    <m/>
    <m/>
    <m/>
    <s v="S Kodali"/>
    <m/>
    <s v="Open"/>
    <s v="Open"/>
    <s v=" "/>
    <s v=" "/>
    <s v=" "/>
    <m/>
    <m/>
    <m/>
    <m/>
    <m/>
    <m/>
    <s v="MOMField Related"/>
    <s v="Field Related issues"/>
    <s v="OPEN"/>
    <m/>
    <m/>
    <s v="Project Team"/>
    <m/>
    <e v="#N/A"/>
    <m/>
    <n v="1"/>
    <s v="Open"/>
    <x v="0"/>
  </r>
  <r>
    <n v="533"/>
    <s v="M1053"/>
    <x v="1"/>
    <d v="2024-03-14T00:00:00"/>
    <m/>
    <m/>
    <m/>
    <s v="T&amp;D Environment"/>
    <s v=" "/>
    <s v="Provide a summary of applications in pre-production &amp; production environments by 16th March 2024."/>
    <m/>
    <s v="NON-Critical"/>
    <s v="Open"/>
    <m/>
    <s v=" "/>
    <s v=" "/>
    <m/>
    <s v="[15/09/25] Test Environment is actively used for T&amp;D by Delivery and OEM teams.  NOC submission provided in Tfiber has the T&amp;D application from Oct-Mar2025"/>
    <m/>
    <m/>
    <s v="Ravi Kishore"/>
    <m/>
    <m/>
    <s v="CLOSURE REVIEW PENDING "/>
    <s v=" "/>
    <s v=" "/>
    <s v=" "/>
    <m/>
    <m/>
    <m/>
    <m/>
    <m/>
    <m/>
    <s v="MOMT&amp;D Environment"/>
    <s v="Applications"/>
    <s v="OPEN"/>
    <m/>
    <m/>
    <m/>
    <m/>
    <e v="#N/A"/>
    <m/>
    <n v="1"/>
    <s v="Completed but Verification undrer Process"/>
    <x v="2"/>
  </r>
  <r>
    <n v="534"/>
    <s v="M1054"/>
    <x v="1"/>
    <d v="2024-03-14T00:00:00"/>
    <m/>
    <m/>
    <m/>
    <s v="OEM Related"/>
    <s v=" "/>
    <s v="Provide updates on the pre-production environment, OEM gaps, and integration of systems and applications by 16th March 2024."/>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535"/>
    <s v="M1055"/>
    <x v="1"/>
    <d v="2024-03-14T00:00:00"/>
    <m/>
    <m/>
    <m/>
    <s v="NOC Operationalization"/>
    <s v="Launch Readiness"/>
    <s v="Ensure all 5 products are ready by April 2024."/>
    <m/>
    <s v="Critical"/>
    <s v="Open"/>
    <m/>
    <s v=" "/>
    <s v=" "/>
    <s v="WIP"/>
    <s v=" "/>
    <s v="L&amp;T"/>
    <s v="Sivaprasad"/>
    <s v="Sivaprasad"/>
    <m/>
    <s v="Open"/>
    <s v="WIP"/>
    <s v=" "/>
    <s v=" "/>
    <s v=" "/>
    <m/>
    <m/>
    <m/>
    <m/>
    <m/>
    <m/>
    <s v="MOMNOC Operationalization"/>
    <s v="Network"/>
    <s v="OPEN"/>
    <m/>
    <m/>
    <m/>
    <m/>
    <m/>
    <m/>
    <n v="1"/>
    <s v="Open"/>
    <x v="0"/>
  </r>
  <r>
    <n v="536"/>
    <s v="M1056"/>
    <x v="1"/>
    <d v="2024-03-14T00:00:00"/>
    <m/>
    <m/>
    <m/>
    <s v="Field Related"/>
    <s v="Network Availibilty"/>
    <s v="Achieve 97% Network availability in Gadwal &amp; Wanaparthy from 1st April 2024."/>
    <m/>
    <s v="NON-Critical"/>
    <s v="Open"/>
    <m/>
    <s v=" "/>
    <s v=" "/>
    <m/>
    <s v="closed under O&amp;M scope"/>
    <m/>
    <m/>
    <s v="S Kodali"/>
    <m/>
    <s v="Open"/>
    <s v="Open"/>
    <s v=" "/>
    <s v=" "/>
    <s v=" "/>
    <m/>
    <m/>
    <m/>
    <m/>
    <m/>
    <m/>
    <s v="MOMField Related"/>
    <s v="Field Related issues"/>
    <s v="OPEN"/>
    <m/>
    <m/>
    <s v="O&amp;M Team"/>
    <m/>
    <s v="Artefacts to be uploaded"/>
    <m/>
    <n v="1"/>
    <s v="Open"/>
    <x v="0"/>
  </r>
  <r>
    <n v="537"/>
    <s v="M1057"/>
    <x v="1"/>
    <d v="2024-03-14T00:00:00"/>
    <m/>
    <m/>
    <m/>
    <s v="Field Related"/>
    <s v="Network Availibilty"/>
    <s v="Achieve 90% Network availability in Mahbubnagar and Rangareddy for April 2024."/>
    <m/>
    <s v="NON-Critical"/>
    <s v="Open"/>
    <m/>
    <s v=" "/>
    <s v=" "/>
    <m/>
    <s v="closed under O&amp;M scope"/>
    <m/>
    <m/>
    <s v="S Kodali"/>
    <m/>
    <s v="Open"/>
    <s v="Open"/>
    <s v=" "/>
    <s v=" "/>
    <s v=" "/>
    <m/>
    <m/>
    <m/>
    <m/>
    <m/>
    <m/>
    <s v="MOMField Related"/>
    <s v="Field Related issues"/>
    <s v="OPEN"/>
    <m/>
    <m/>
    <s v="O&amp;M Team"/>
    <m/>
    <s v="Artefacts to be uploaded"/>
    <m/>
    <n v="1"/>
    <s v="Open"/>
    <x v="0"/>
  </r>
  <r>
    <n v="538"/>
    <s v="M1058"/>
    <x v="1"/>
    <d v="2024-03-14T00:00:00"/>
    <m/>
    <m/>
    <m/>
    <s v="NOC Operationalization"/>
    <s v="Network Availibilty"/>
    <s v="All critical points for T-NOC operationalization to be completed by 30th March 2024."/>
    <m/>
    <s v="Critical"/>
    <s v="Open"/>
    <m/>
    <s v=" "/>
    <s v=" "/>
    <s v="WIP"/>
    <s v=" "/>
    <s v="L&amp;T"/>
    <s v="Sivaprasad"/>
    <s v="Sivaprasad"/>
    <m/>
    <s v="Open"/>
    <s v="WIP"/>
    <s v=" "/>
    <s v=" "/>
    <s v=" "/>
    <m/>
    <m/>
    <m/>
    <m/>
    <m/>
    <m/>
    <s v="MOMNOC Operationalization"/>
    <s v="Network"/>
    <s v="OPEN"/>
    <m/>
    <m/>
    <m/>
    <m/>
    <m/>
    <m/>
    <n v="1"/>
    <s v="Open"/>
    <x v="0"/>
  </r>
  <r>
    <n v="539"/>
    <s v="M1059"/>
    <x v="1"/>
    <d v="2024-06-11T00:00:00"/>
    <m/>
    <m/>
    <m/>
    <s v="NOC Operationalization"/>
    <s v=" "/>
    <s v="Interim NOC O&amp;M: L&amp;T to complete pending tasks and seek T-Fiber approval for the start of Interim NOC O&amp;M."/>
    <m/>
    <s v="Critical"/>
    <s v="Open"/>
    <m/>
    <s v=" "/>
    <s v=" "/>
    <s v="NON Critical to be reviewd later"/>
    <s v="22-Sep-25: SOPs, Handbook, T0-T6 and interim NOC Plan submitted to the T fiber on XX-XX-XXXX. T Fiber team has shared 65 queries on SOP and Hanbooks. And these 65 points  have been incorporated  as a different points in this master tracker.(Sub domain as Handbook and SOP)._x000a_ Pending tasks(44 SOP, Opertaions Handbook, Full NOC Readiness plan, NOC all KPI) completed  and Interim  NOC plan has been Submitted. Artefacts to be uploaded in NAS_x000a_Interim NOC had started in OCt24"/>
    <s v="L&amp;T"/>
    <s v="Sivaprasad"/>
    <s v="Sivaprasad"/>
    <m/>
    <s v="Open"/>
    <s v="Open"/>
    <s v=" "/>
    <s v=" "/>
    <s v=" "/>
    <m/>
    <m/>
    <m/>
    <m/>
    <m/>
    <m/>
    <s v="MOMNOC Operationalization"/>
    <s v="Network"/>
    <s v="OPEN"/>
    <m/>
    <m/>
    <m/>
    <m/>
    <m/>
    <m/>
    <n v="1"/>
    <s v="Open"/>
    <x v="0"/>
  </r>
  <r>
    <n v="540"/>
    <s v="M106"/>
    <x v="1"/>
    <d v="2023-08-01T00:00:00"/>
    <m/>
    <m/>
    <m/>
    <s v="Helpdesk"/>
    <s v="Mini Helpdesk "/>
    <s v="Mechanism needed between T-NOC Helpdesk and District Collector offices for complaints that may be made directly to the District Collector office. Provision for a mini-Helpdesk node at each district, with a facility/hotline for an authorized person to log a call/complaint on behalf of the District Collector Office, similar to the direct walk-in channel for customer complaints at T-NOC."/>
    <m/>
    <s v="NON-Critical"/>
    <s v="Open"/>
    <m/>
    <s v=" "/>
    <s v=" "/>
    <s v="Closed"/>
    <s v="24-Sep-25: Artefacts to be uploaded"/>
    <m/>
    <m/>
    <s v="Siva Kumar"/>
    <m/>
    <m/>
    <s v="COMPLETED &amp; APPROVED"/>
    <s v=" "/>
    <s v=" "/>
    <s v=" "/>
    <m/>
    <m/>
    <m/>
    <m/>
    <m/>
    <m/>
    <s v="MOMHelpdesk"/>
    <s v="Helpdesk (Contact Center)"/>
    <s v="CLOSED"/>
    <m/>
    <m/>
    <m/>
    <d v="2025-09-24T00:00:00"/>
    <s v="\\172.28.9.34\Artefacts_T-Fiber TNOC Tracker\HELPDESK\M106"/>
    <m/>
    <n v="1"/>
    <s v="Completed &amp; Approved"/>
    <x v="3"/>
  </r>
  <r>
    <n v="541"/>
    <s v="M1060"/>
    <x v="1"/>
    <d v="2024-06-11T00:00:00"/>
    <m/>
    <m/>
    <m/>
    <s v="NOC Operationalization"/>
    <s v=" "/>
    <s v="NOC Go-Live: L&amp;T requested recognition of NOC Go-Live status despite manual provisioning; T-Fiber requires full automation for transition from interim to Full NOC."/>
    <m/>
    <s v="Critical"/>
    <s v="Open"/>
    <m/>
    <s v=" "/>
    <s v=" "/>
    <s v="WIP"/>
    <s v=" "/>
    <s v="L&amp;T"/>
    <s v="Sivaprasad"/>
    <s v="Sivaprasad"/>
    <m/>
    <s v="Open"/>
    <s v="WIP"/>
    <s v=" "/>
    <s v=" "/>
    <s v=" "/>
    <m/>
    <m/>
    <m/>
    <m/>
    <m/>
    <m/>
    <s v="MOMNOC Operationalization"/>
    <s v="Network"/>
    <s v="OPEN"/>
    <m/>
    <m/>
    <m/>
    <m/>
    <m/>
    <m/>
    <n v="1"/>
    <s v="Open"/>
    <x v="0"/>
  </r>
  <r>
    <n v="542"/>
    <s v="M1061"/>
    <x v="1"/>
    <d v="2024-06-11T00:00:00"/>
    <m/>
    <m/>
    <m/>
    <s v="NOC Operationalization"/>
    <s v=" "/>
    <s v="Functional Gaps in NOC Elements: L&amp;T to meet with OEMs to identify scope gaps and evaluate alternate BSS solutions, presenting recommendations within a week."/>
    <m/>
    <s v="Critical"/>
    <s v="Open"/>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s v="Completed &amp; Approved"/>
    <x v="3"/>
  </r>
  <r>
    <n v="543"/>
    <s v="M1062"/>
    <x v="1"/>
    <d v="2024-06-11T00:00:00"/>
    <m/>
    <m/>
    <m/>
    <s v="NOC Operationalization"/>
    <s v=" "/>
    <s v="Time Delays: L&amp;T to comply with RFP and submit timelines for Full NOC readiness."/>
    <m/>
    <s v="Critical"/>
    <s v="Open"/>
    <m/>
    <s v=" "/>
    <s v=" "/>
    <s v="WIP"/>
    <s v=" "/>
    <s v="L&amp;T"/>
    <s v="Sivaprasad"/>
    <s v="Sivaprasad"/>
    <m/>
    <s v="Open"/>
    <s v="WIP"/>
    <s v=" "/>
    <s v=" "/>
    <s v=" "/>
    <m/>
    <m/>
    <m/>
    <m/>
    <m/>
    <m/>
    <s v="MOMNOC Operationalization"/>
    <s v="Network"/>
    <s v="OPEN"/>
    <m/>
    <m/>
    <m/>
    <m/>
    <m/>
    <m/>
    <n v="1"/>
    <s v="Open"/>
    <x v="0"/>
  </r>
  <r>
    <n v="544"/>
    <s v="M1063"/>
    <x v="1"/>
    <d v="2024-06-11T00:00:00"/>
    <m/>
    <m/>
    <m/>
    <s v="NOC Operationalization"/>
    <s v=" "/>
    <s v="WFM Tool Implementation: L&amp;T to operationalize the WFM tool for Package A within one week."/>
    <m/>
    <s v="Critical"/>
    <s v="Open"/>
    <m/>
    <s v=" "/>
    <s v=" "/>
    <s v="WIP"/>
    <s v=" "/>
    <s v="L&amp;T"/>
    <s v="Sivaprasad"/>
    <s v="Sivaprasad"/>
    <m/>
    <s v="Open"/>
    <s v="WIP"/>
    <s v=" "/>
    <s v=" "/>
    <s v=" "/>
    <m/>
    <m/>
    <m/>
    <m/>
    <m/>
    <m/>
    <s v="MOMNOC Operationalization"/>
    <s v="Network"/>
    <s v="OPEN"/>
    <m/>
    <m/>
    <m/>
    <m/>
    <m/>
    <m/>
    <n v="1"/>
    <s v="Open"/>
    <x v="0"/>
  </r>
  <r>
    <n v="545"/>
    <s v="M1064"/>
    <x v="1"/>
    <d v="2024-06-11T00:00:00"/>
    <m/>
    <m/>
    <m/>
    <s v="NOC Operationalization"/>
    <s v=" "/>
    <s v="MB and LOA Amendment: L&amp;T to complete MB duct reconciliation; T-Fiber to review data submitted by L&amp;T."/>
    <m/>
    <s v="Critical"/>
    <s v="Open"/>
    <m/>
    <s v=" "/>
    <s v=" "/>
    <s v="Will be discussed later"/>
    <s v="23-Sep-25: NON Critical to be reviewd later"/>
    <s v="L&amp;T"/>
    <s v="Sivaprasad"/>
    <s v="Sivaprasad"/>
    <m/>
    <s v="Open"/>
    <s v="Open"/>
    <s v=" "/>
    <s v=" "/>
    <s v=" "/>
    <m/>
    <m/>
    <m/>
    <m/>
    <m/>
    <m/>
    <s v="MOMNOC Operationalization"/>
    <s v="Network"/>
    <s v="OPEN"/>
    <m/>
    <m/>
    <m/>
    <m/>
    <m/>
    <m/>
    <n v="1"/>
    <s v="Open"/>
    <x v="0"/>
  </r>
  <r>
    <n v="546"/>
    <s v="M1065"/>
    <x v="1"/>
    <d v="2024-06-11T00:00:00"/>
    <m/>
    <m/>
    <m/>
    <s v="NOC Operationalization"/>
    <s v=" "/>
    <s v="Chemical Storage in GP PoPs: L&amp;T to create guidelines for panchayat chemical storage handling."/>
    <m/>
    <s v="Critical"/>
    <s v="Open"/>
    <m/>
    <s v=" "/>
    <s v=" "/>
    <s v="Will be discussed later"/>
    <s v="23-Sep-25: NON Critical to be reviewd later"/>
    <s v="L&amp;T"/>
    <s v="Sivaprasad"/>
    <s v="Sivaprasad"/>
    <m/>
    <s v="Open"/>
    <s v="Open"/>
    <s v=" "/>
    <s v=" "/>
    <s v=" "/>
    <m/>
    <m/>
    <m/>
    <m/>
    <m/>
    <m/>
    <s v="MOMNOC Operationalization"/>
    <s v="Network"/>
    <s v="OPEN"/>
    <m/>
    <m/>
    <m/>
    <m/>
    <m/>
    <m/>
    <n v="1"/>
    <s v="Open"/>
    <x v="0"/>
  </r>
  <r>
    <n v="547"/>
    <s v="M1066"/>
    <x v="1"/>
    <d v="2024-06-11T00:00:00"/>
    <m/>
    <m/>
    <m/>
    <s v="NOC Operationalization"/>
    <s v=" "/>
    <s v="PoP Relocation: L&amp;T to re-offer rates for PoP relocation."/>
    <m/>
    <s v="Critical"/>
    <s v="Open"/>
    <m/>
    <s v=" "/>
    <s v=" "/>
    <s v="Will be discussed later"/>
    <s v="23-Sep-25: NON Critical to be reviewd later"/>
    <s v="L&amp;T"/>
    <s v="Sivaprasad"/>
    <s v="Sivaprasad"/>
    <m/>
    <s v="Open"/>
    <s v="Open"/>
    <s v=" "/>
    <s v=" "/>
    <s v=" "/>
    <m/>
    <m/>
    <m/>
    <m/>
    <m/>
    <m/>
    <s v="MOMNOC Operationalization"/>
    <s v="Network"/>
    <s v="OPEN"/>
    <m/>
    <m/>
    <m/>
    <m/>
    <m/>
    <m/>
    <n v="1"/>
    <s v="Open"/>
    <x v="0"/>
  </r>
  <r>
    <n v="548"/>
    <s v="M1067"/>
    <x v="1"/>
    <d v="2024-06-11T00:00:00"/>
    <m/>
    <m/>
    <m/>
    <s v="NOC Operationalization"/>
    <s v=" "/>
    <s v="Centralized Billing for EB: L&amp;T to submit a proposal for centralized billing."/>
    <m/>
    <s v="Critical"/>
    <s v="Open"/>
    <m/>
    <s v=" "/>
    <s v=" "/>
    <s v="Will be discussed later"/>
    <s v="23-Sep-25: NON Critical to be reviewd later"/>
    <s v="L&amp;T"/>
    <s v="Sivaprasad"/>
    <s v="Sivaprasad"/>
    <m/>
    <s v="Open"/>
    <s v="Open"/>
    <s v=" "/>
    <s v=" "/>
    <s v=" "/>
    <m/>
    <m/>
    <m/>
    <m/>
    <m/>
    <m/>
    <s v="MOMNOC Operationalization"/>
    <s v="Network"/>
    <s v="OPEN"/>
    <m/>
    <m/>
    <m/>
    <m/>
    <m/>
    <m/>
    <n v="1"/>
    <s v="Open"/>
    <x v="0"/>
  </r>
  <r>
    <n v="549"/>
    <s v="M1068"/>
    <x v="1"/>
    <d v="2024-06-11T00:00:00"/>
    <m/>
    <m/>
    <m/>
    <s v="NOC Operationalization"/>
    <s v=" "/>
    <s v="L&amp;T Cash Flow Pressures: L&amp;T to submit invoices as per RFP compliance for payment release."/>
    <m/>
    <s v="Critical"/>
    <s v="Open"/>
    <m/>
    <s v=" "/>
    <s v=" "/>
    <s v="Will be discussed later"/>
    <s v="23-Sep-25: NON Critical to be reviewd later"/>
    <s v="L&amp;T"/>
    <s v="Sivaprasad"/>
    <s v="Sivaprasad"/>
    <m/>
    <s v="Open"/>
    <s v="Open"/>
    <s v=" "/>
    <s v=" "/>
    <s v=" "/>
    <m/>
    <m/>
    <m/>
    <m/>
    <m/>
    <m/>
    <s v="MOMNOC Operationalization"/>
    <s v="Network"/>
    <s v="OPEN"/>
    <m/>
    <m/>
    <m/>
    <m/>
    <m/>
    <m/>
    <n v="1"/>
    <s v="Open"/>
    <x v="0"/>
  </r>
  <r>
    <n v="550"/>
    <s v="M1069"/>
    <x v="1"/>
    <d v="2024-06-11T00:00:00"/>
    <m/>
    <m/>
    <m/>
    <s v="NOC Operationalization"/>
    <s v=" "/>
    <s v="GST Payments: T-Fiber to explore options within regulatory norms to resolve GST payment issues."/>
    <m/>
    <s v="Critical"/>
    <s v="Open"/>
    <m/>
    <s v=" "/>
    <s v=" "/>
    <s v="WIP"/>
    <s v=" "/>
    <s v="L&amp;T"/>
    <s v="Sivaprasad"/>
    <s v="Sivaprasad"/>
    <m/>
    <s v="Open"/>
    <s v="WIP"/>
    <s v=" "/>
    <s v=" "/>
    <s v=" "/>
    <m/>
    <m/>
    <m/>
    <m/>
    <m/>
    <m/>
    <s v="MOMNOC Operationalization"/>
    <s v="Network"/>
    <s v="OPEN"/>
    <m/>
    <m/>
    <m/>
    <m/>
    <m/>
    <m/>
    <n v="1"/>
    <s v="Open"/>
    <x v="0"/>
  </r>
  <r>
    <n v="551"/>
    <s v="M107"/>
    <x v="1"/>
    <d v="2023-08-01T00:00:00"/>
    <m/>
    <m/>
    <m/>
    <s v="Helpdesk"/>
    <s v="Handbook &amp; SOPs"/>
    <s v="Clarification needed on whether general enquiries are treated as incidents."/>
    <m/>
    <s v="NON-Critical"/>
    <s v="Open"/>
    <m/>
    <s v=" "/>
    <s v=" "/>
    <s v="Artefacts to be submitted"/>
    <s v="25-Sep-25 Ans: All business queries will created as lead in BSS"/>
    <m/>
    <m/>
    <s v="Siva Kumar"/>
    <m/>
    <m/>
    <s v="COMPLETED &amp; APPROVED"/>
    <s v=" "/>
    <s v=" "/>
    <s v=" "/>
    <m/>
    <m/>
    <m/>
    <m/>
    <m/>
    <m/>
    <s v="MOMHelpdesk"/>
    <s v="Helpdesk (Contact Center)"/>
    <s v="CLOSED"/>
    <m/>
    <m/>
    <m/>
    <d v="2025-09-24T00:00:00"/>
    <s v="Artefacts not Required"/>
    <m/>
    <n v="1"/>
    <s v="Completed &amp; Approved"/>
    <x v="3"/>
  </r>
  <r>
    <n v="552"/>
    <s v="M1070"/>
    <x v="1"/>
    <d v="2024-06-11T00:00:00"/>
    <m/>
    <m/>
    <m/>
    <s v="NOC Operationalization"/>
    <s v=" "/>
    <s v="Interim O&amp;M Payment: L&amp;T to submit supporting documents for payment against Interim O&amp;M."/>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553"/>
    <s v="M1071"/>
    <x v="1"/>
    <d v="2024-06-11T00:00:00"/>
    <m/>
    <m/>
    <m/>
    <s v="NOC Operationalization"/>
    <s v=" "/>
    <s v="Full NOC Readiness Plan: L&amp;T to submit a comprehensive plan for Full NOC readines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554"/>
    <s v="M1072"/>
    <x v="1"/>
    <d v="2024-06-11T00:00:00"/>
    <m/>
    <m/>
    <m/>
    <s v="NOC Operationalization"/>
    <s v=" "/>
    <s v="GI Connectivity: L&amp;T to address slow progress and start NoFN connectivity."/>
    <m/>
    <s v="Critical"/>
    <s v="Open"/>
    <m/>
    <s v=" "/>
    <s v=" "/>
    <s v="Will be discussed later"/>
    <s v="23-Sep-25: NON Critical to be reviewd later"/>
    <s v="L&amp;T"/>
    <s v="Sivaprasad"/>
    <s v="Sivaprasad"/>
    <m/>
    <s v="Open"/>
    <s v="Open"/>
    <s v=" "/>
    <s v=" "/>
    <s v=" "/>
    <m/>
    <m/>
    <m/>
    <m/>
    <m/>
    <m/>
    <s v="MOMNOC Operationalization"/>
    <s v="Network"/>
    <s v="OPEN"/>
    <m/>
    <m/>
    <m/>
    <m/>
    <m/>
    <m/>
    <n v="1"/>
    <s v="Open"/>
    <x v="0"/>
  </r>
  <r>
    <n v="555"/>
    <s v="M1073"/>
    <x v="1"/>
    <d v="2024-06-11T00:00:00"/>
    <m/>
    <m/>
    <m/>
    <s v="Field Related"/>
    <s v=" "/>
    <s v="AT Completion: L&amp;T to complete AT of 10 districts by July 2024, accounting for monsoon season."/>
    <m/>
    <s v="Critical"/>
    <s v="Open"/>
    <m/>
    <s v=" "/>
    <s v=" "/>
    <m/>
    <m/>
    <m/>
    <m/>
    <s v="S Kodali"/>
    <m/>
    <s v="Open"/>
    <s v="Open"/>
    <s v=" "/>
    <s v=" "/>
    <s v=" "/>
    <m/>
    <m/>
    <m/>
    <m/>
    <m/>
    <m/>
    <s v="MOMField Related"/>
    <s v="Field Related issues"/>
    <s v="OPEN"/>
    <m/>
    <m/>
    <s v="Project Team"/>
    <m/>
    <e v="#N/A"/>
    <m/>
    <n v="1"/>
    <s v="Open"/>
    <x v="0"/>
  </r>
  <r>
    <n v="556"/>
    <s v="M1074"/>
    <x v="1"/>
    <d v="2024-06-11T00:00:00"/>
    <m/>
    <m/>
    <m/>
    <s v="Field Related"/>
    <s v=" "/>
    <s v="RV – GIs: L&amp;T to identify new partners to connect Rhythu Vedikas."/>
    <m/>
    <s v="Critical"/>
    <s v="Open"/>
    <m/>
    <s v=" "/>
    <s v=" "/>
    <m/>
    <m/>
    <m/>
    <m/>
    <s v="S Kodali"/>
    <m/>
    <s v="Open"/>
    <s v="Open"/>
    <s v=" "/>
    <s v=" "/>
    <s v=" "/>
    <m/>
    <m/>
    <m/>
    <m/>
    <m/>
    <m/>
    <s v="MOMField Related"/>
    <s v="Field Related issues"/>
    <s v="OPEN"/>
    <m/>
    <m/>
    <s v="Project Team"/>
    <m/>
    <e v="#N/A"/>
    <m/>
    <n v="1"/>
    <s v="Open"/>
    <x v="0"/>
  </r>
  <r>
    <n v="557"/>
    <s v="M1075"/>
    <x v="1"/>
    <d v="2024-06-11T00:00:00"/>
    <m/>
    <m/>
    <m/>
    <s v="NOC Operationalization"/>
    <s v=" "/>
    <s v="SLA Achievement: L&amp;T to improve O&amp;M availability to meet the target of 97%."/>
    <m/>
    <s v="Critical"/>
    <s v="Open"/>
    <m/>
    <s v=" "/>
    <s v=" "/>
    <m/>
    <s v=" 22-Sep-25: MSIs Field team is working on it. Multiple dependencies like fiber rerouting, equipment faults, AT WIP for balance nodes, etc. NOC to support in terms of TT, escalations, reports._x0009_"/>
    <m/>
    <m/>
    <s v="Ahmad"/>
    <m/>
    <m/>
    <s v="COMPLETED &amp; APPROVED"/>
    <s v=" "/>
    <s v=" "/>
    <s v=" "/>
    <m/>
    <m/>
    <m/>
    <m/>
    <m/>
    <m/>
    <s v="MOMNOC Operationalization"/>
    <s v="Network"/>
    <s v="CLOSED"/>
    <m/>
    <m/>
    <m/>
    <d v="2025-09-22T00:00:00"/>
    <s v="\\172.28.9.34\Artefacts_T-Fiber TNOC Tracker\TNOC\M1075"/>
    <m/>
    <n v="1"/>
    <s v="Completed &amp; Approved"/>
    <x v="3"/>
  </r>
  <r>
    <n v="558"/>
    <s v="M1076"/>
    <x v="1"/>
    <d v="2024-06-11T00:00:00"/>
    <m/>
    <m/>
    <m/>
    <s v="NOC Operationalization"/>
    <s v=" "/>
    <s v="The urgency for L&amp;T to demonstrate agreed SOPs are in place for Interim NOC O&amp;M and to submit sample reports."/>
    <m/>
    <s v="Critical"/>
    <s v="Open"/>
    <m/>
    <s v=" "/>
    <s v=" "/>
    <s v="Artefacts to be submitted"/>
    <s v="24-Sep-25: 44 agreed SOP doc submitted and signed off.  Artefacts will be uploaded today in NAS"/>
    <m/>
    <m/>
    <s v="Siva Kumar"/>
    <m/>
    <m/>
    <s v="COMPLETED &amp; APPROVED"/>
    <s v=" "/>
    <s v=" "/>
    <s v=" "/>
    <m/>
    <m/>
    <m/>
    <m/>
    <m/>
    <m/>
    <s v="MOMNOC Operationalization"/>
    <s v="Network"/>
    <s v="CLOSED"/>
    <m/>
    <m/>
    <m/>
    <d v="2025-09-24T00:00:00"/>
    <s v="\\172.28.9.34\Artefacts_T-Fiber TNOC Tracker\HELPDESK\M1076"/>
    <m/>
    <n v="1"/>
    <s v="Completed &amp; Approved"/>
    <x v="3"/>
  </r>
  <r>
    <n v="559"/>
    <s v="M1077"/>
    <x v="1"/>
    <d v="2024-06-11T00:00:00"/>
    <m/>
    <m/>
    <m/>
    <s v="NOC Operationalization"/>
    <s v=" "/>
    <s v="The need for L&amp;T to address the slow progress in GI connectivity and to start NoFN connectivity."/>
    <m/>
    <s v="Critical"/>
    <s v="Open"/>
    <m/>
    <s v=" "/>
    <s v=" "/>
    <s v="Will be discussed later"/>
    <s v="23-Sep-25: NON Critical to be reviewd later"/>
    <s v="L&amp;T"/>
    <s v="Sivaprasad"/>
    <s v="Sivaprasad"/>
    <m/>
    <s v="Open"/>
    <s v="Open"/>
    <s v=" "/>
    <s v=" "/>
    <s v=" "/>
    <m/>
    <m/>
    <m/>
    <m/>
    <m/>
    <m/>
    <s v="MOMNOC Operationalization"/>
    <s v="Network"/>
    <s v="OPEN"/>
    <m/>
    <m/>
    <m/>
    <m/>
    <m/>
    <m/>
    <n v="1"/>
    <s v="Open"/>
    <x v="0"/>
  </r>
  <r>
    <n v="560"/>
    <s v="M1078"/>
    <x v="1"/>
    <d v="2024-06-11T00:00:00"/>
    <m/>
    <m/>
    <m/>
    <s v="Field Related"/>
    <s v=" "/>
    <s v="The expectation for L&amp;T to complete AT for multiple districts by July 2024 and to increase resources to meet targets."/>
    <m/>
    <s v="Critical"/>
    <s v="Open"/>
    <m/>
    <s v=" "/>
    <s v=" "/>
    <m/>
    <m/>
    <m/>
    <m/>
    <s v="S Kodali"/>
    <m/>
    <s v="Open"/>
    <s v="Open"/>
    <s v=" "/>
    <s v=" "/>
    <s v=" "/>
    <m/>
    <m/>
    <m/>
    <m/>
    <m/>
    <m/>
    <s v="MOMField Related"/>
    <s v="Field Related issues"/>
    <s v="OPEN"/>
    <m/>
    <m/>
    <s v="Project Team"/>
    <m/>
    <e v="#N/A"/>
    <m/>
    <n v="1"/>
    <s v="Open"/>
    <x v="0"/>
  </r>
  <r>
    <n v="561"/>
    <s v="M1079"/>
    <x v="1"/>
    <d v="2024-06-11T00:00:00"/>
    <m/>
    <m/>
    <m/>
    <s v="NOC Operationalization"/>
    <s v=" "/>
    <s v="The requirement for L&amp;T to resolve issues with OEMs and to consider ready-made BSS solutions to mitigate risk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562"/>
    <s v="M108"/>
    <x v="1"/>
    <d v="2023-08-01T00:00:00"/>
    <m/>
    <m/>
    <m/>
    <s v="Helpdesk"/>
    <s v="Handbook &amp; SOPs"/>
    <s v="Clarification needed on whether general enquiries are treated as incidents."/>
    <m/>
    <s v="NON-Critical"/>
    <s v="Open"/>
    <m/>
    <s v=" "/>
    <s v=" "/>
    <s v="Artefacts to be submitted"/>
    <s v="25-Sep-25 Ans: All business queries will created as lead in BSS"/>
    <m/>
    <m/>
    <s v="Siva Kumar"/>
    <m/>
    <m/>
    <s v="COMPLETED &amp; APPROVED"/>
    <s v=" "/>
    <s v=" "/>
    <s v=" "/>
    <m/>
    <m/>
    <m/>
    <m/>
    <m/>
    <m/>
    <s v="MOMHelpdesk"/>
    <s v="Helpdesk (Contact Center)"/>
    <s v="CLOSED"/>
    <m/>
    <m/>
    <m/>
    <d v="2025-09-24T00:00:00"/>
    <s v="Artefacts not Required"/>
    <m/>
    <n v="1"/>
    <s v="Completed &amp; Approved"/>
    <x v="3"/>
  </r>
  <r>
    <n v="563"/>
    <s v="M1080"/>
    <x v="1"/>
    <d v="2024-06-11T00:00:00"/>
    <m/>
    <m/>
    <m/>
    <s v="NOC Operationalization"/>
    <s v=" "/>
    <s v="Asset Management Policy to be drafted and submitted by L&amp;T before 29th June 2024."/>
    <m/>
    <s v="Critical"/>
    <s v="Open"/>
    <m/>
    <s v=" "/>
    <s v=" "/>
    <s v="WIP"/>
    <s v=" "/>
    <s v="L&amp;T"/>
    <s v="Sivaprasad"/>
    <s v="Sivaprasad"/>
    <m/>
    <s v="Open"/>
    <s v="WIP"/>
    <s v=" "/>
    <s v=" "/>
    <s v=" "/>
    <m/>
    <m/>
    <m/>
    <m/>
    <m/>
    <m/>
    <s v="MOMNOC Operationalization"/>
    <s v="Network"/>
    <s v="OPEN"/>
    <m/>
    <m/>
    <m/>
    <m/>
    <m/>
    <m/>
    <n v="1"/>
    <s v="Open"/>
    <x v="0"/>
  </r>
  <r>
    <n v="564"/>
    <s v="M1081"/>
    <x v="1"/>
    <d v="2024-06-11T00:00:00"/>
    <m/>
    <m/>
    <m/>
    <s v="Security &amp; Regulatory Compliance"/>
    <s v="NOC Operationalization"/>
    <s v="Security Audit of ILL (10G) commissioning to be completed urgently and communicated to DOT prior to service launch."/>
    <m/>
    <s v="Critical"/>
    <s v="Open"/>
    <m/>
    <s v=" "/>
    <s v=" "/>
    <m/>
    <s v="No Provisioning for ILL security. ISP audit will be relevant in this regard."/>
    <m/>
    <m/>
    <s v="Sarmendra"/>
    <m/>
    <s v="Open"/>
    <s v="Open"/>
    <s v=" "/>
    <s v=" "/>
    <s v=" "/>
    <m/>
    <m/>
    <m/>
    <m/>
    <m/>
    <m/>
    <s v="MOMSecurity &amp; Regulatory Compliance"/>
    <s v="Security"/>
    <s v="OPEN"/>
    <m/>
    <m/>
    <m/>
    <m/>
    <e v="#N/A"/>
    <m/>
    <n v="1"/>
    <s v="Open"/>
    <x v="0"/>
  </r>
  <r>
    <n v="565"/>
    <s v="M1082"/>
    <x v="1"/>
    <d v="2024-06-11T00:00:00"/>
    <m/>
    <m/>
    <m/>
    <s v="NOC Operationalization"/>
    <s v=" "/>
    <s v="L&amp;T to set up a dedicated security team for the project to resolve all pending security actions."/>
    <m/>
    <s v="Critical"/>
    <s v="Open"/>
    <m/>
    <s v=" "/>
    <s v=" "/>
    <s v="NON Critical to be reviewd later"/>
    <s v="23-Sep-25: NON Critical to be reviewd later"/>
    <s v="L&amp;T"/>
    <s v="Sivaprasad"/>
    <s v="Sivaprasad"/>
    <m/>
    <s v="Open"/>
    <s v="Open"/>
    <s v=" "/>
    <s v=" "/>
    <s v=" "/>
    <m/>
    <m/>
    <m/>
    <m/>
    <m/>
    <m/>
    <s v="MOMNOC Operationalization"/>
    <s v="Network"/>
    <s v="OPEN"/>
    <m/>
    <m/>
    <m/>
    <m/>
    <m/>
    <m/>
    <n v="1"/>
    <s v="Open"/>
    <x v="0"/>
  </r>
  <r>
    <n v="566"/>
    <s v="M1083"/>
    <x v="1"/>
    <d v="2024-06-11T00:00:00"/>
    <m/>
    <m/>
    <m/>
    <s v="NOC Operationalization"/>
    <s v=" "/>
    <s v="L&amp;T to finalize the appointment of a Security SME, with Vikram Khatri being considered for the role."/>
    <m/>
    <s v="Critical"/>
    <s v="Open"/>
    <m/>
    <s v=" "/>
    <s v=" "/>
    <s v="NON Critical to be reviewd later"/>
    <s v="23-Sep-25: NON Critical to be reviewd later"/>
    <s v="L&amp;T"/>
    <s v="Sivaprasad"/>
    <s v="Sivaprasad"/>
    <m/>
    <s v="Open"/>
    <s v="Open"/>
    <s v=" "/>
    <s v=" "/>
    <s v=" "/>
    <m/>
    <m/>
    <m/>
    <m/>
    <m/>
    <m/>
    <s v="MOMNOC Operationalization"/>
    <s v="Network"/>
    <s v="OPEN"/>
    <m/>
    <m/>
    <m/>
    <m/>
    <m/>
    <m/>
    <n v="1"/>
    <s v="Open"/>
    <x v="0"/>
  </r>
  <r>
    <n v="567"/>
    <s v="M1084"/>
    <x v="1"/>
    <d v="2024-06-11T00:00:00"/>
    <m/>
    <m/>
    <m/>
    <s v="NOC Operationalization"/>
    <s v=" "/>
    <s v="L&amp;T to send pre-read material at least one day before the next meeting."/>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568"/>
    <s v="M1085"/>
    <x v="1"/>
    <d v="2024-06-11T00:00:00"/>
    <m/>
    <m/>
    <m/>
    <s v="NOC Operationalization"/>
    <s v=" "/>
    <s v="Mr. Rajesh Thangavelu, Security in-charge, was absent from the meeting despite specific requests for his presence."/>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569"/>
    <s v="M1086"/>
    <x v="1"/>
    <d v="2024-06-11T00:00:00"/>
    <m/>
    <m/>
    <m/>
    <s v="NOC Operationalization"/>
    <s v=" "/>
    <s v="No action items from earlier Minutes of Meetings (MOMs) were presented in the RMC Meeting."/>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570"/>
    <s v="M1087"/>
    <x v="1"/>
    <d v="2024-06-11T00:00:00"/>
    <m/>
    <m/>
    <m/>
    <s v="NOC Operationalization"/>
    <s v=" "/>
    <s v="No formal intimation regarding the exit of the existing Security SME (Mr. Gandhi) by L&amp;T."/>
    <m/>
    <s v="Critical"/>
    <s v="Open"/>
    <m/>
    <s v=" "/>
    <s v=" "/>
    <s v="NON Critical to be reviewd later"/>
    <s v="23-Sep-25: NON Critical to be reviewd later"/>
    <s v="L&amp;T"/>
    <s v="Sivaprasad"/>
    <s v="Sivaprasad"/>
    <m/>
    <s v="Open"/>
    <s v="Open"/>
    <s v=" "/>
    <s v=" "/>
    <s v=" "/>
    <m/>
    <m/>
    <m/>
    <m/>
    <m/>
    <m/>
    <s v="MOMNOC Operationalization"/>
    <s v="Network"/>
    <s v="OPEN"/>
    <m/>
    <m/>
    <m/>
    <m/>
    <m/>
    <m/>
    <n v="1"/>
    <s v="Open"/>
    <x v="0"/>
  </r>
  <r>
    <n v="571"/>
    <s v="M1088"/>
    <x v="1"/>
    <d v="2024-06-11T00:00:00"/>
    <m/>
    <m/>
    <m/>
    <s v="Security &amp; Regulatory Compliance"/>
    <s v="NOC Operationalization"/>
    <s v="Cisco firewall and ISE integration is still pending despite being from the same OEM."/>
    <m/>
    <s v="Critical"/>
    <s v="Open"/>
    <m/>
    <s v=" "/>
    <s v=" "/>
    <m/>
    <s v="Firewall is being integrated with ISE. "/>
    <m/>
    <m/>
    <s v="Sarmendra"/>
    <m/>
    <s v="Open"/>
    <s v="Open"/>
    <s v=" "/>
    <s v=" "/>
    <s v=" "/>
    <m/>
    <m/>
    <m/>
    <m/>
    <m/>
    <m/>
    <s v="MOMSecurity &amp; Regulatory Compliance"/>
    <s v="Security"/>
    <s v="OPEN"/>
    <m/>
    <m/>
    <m/>
    <m/>
    <e v="#N/A"/>
    <m/>
    <n v="1"/>
    <s v="Open"/>
    <x v="0"/>
  </r>
  <r>
    <n v="572"/>
    <s v="M1089"/>
    <x v="1"/>
    <d v="2024-06-11T00:00:00"/>
    <m/>
    <m/>
    <m/>
    <s v="NOC Operationalization"/>
    <s v=" "/>
    <s v="Address the absence of the central Security resource in future meetings."/>
    <m/>
    <s v="Critical"/>
    <s v="Open"/>
    <m/>
    <s v=" "/>
    <s v=" "/>
    <s v="NON Critical to be reviewd later"/>
    <s v="23-Sep-25: NON Critical to be reviewd later"/>
    <s v="L&amp;T"/>
    <s v="Sivaprasad"/>
    <s v="Sivaprasad"/>
    <m/>
    <s v="Open"/>
    <s v="Open"/>
    <s v=" "/>
    <s v=" "/>
    <s v=" "/>
    <m/>
    <m/>
    <m/>
    <m/>
    <m/>
    <m/>
    <s v="MOMNOC Operationalization"/>
    <s v="Network"/>
    <s v="OPEN"/>
    <m/>
    <m/>
    <m/>
    <m/>
    <m/>
    <m/>
    <n v="1"/>
    <s v="Open"/>
    <x v="0"/>
  </r>
  <r>
    <n v="573"/>
    <s v="M109"/>
    <x v="1"/>
    <d v="2023-08-01T00:00:00"/>
    <m/>
    <m/>
    <m/>
    <s v="Helpdesk"/>
    <s v="Handbook &amp; SOPs"/>
    <s v="Detailed documentation needed on critical, major, minor escalations, and their related thresholds."/>
    <m/>
    <s v="NON-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s v="Completed &amp; Approved"/>
    <x v="3"/>
  </r>
  <r>
    <n v="574"/>
    <s v="M1090"/>
    <x v="1"/>
    <d v="2024-06-11T00:00:00"/>
    <m/>
    <m/>
    <m/>
    <s v="NOC Operationalization"/>
    <s v=" "/>
    <s v="Provide closure status of all old action points in a single sheet before the next meeting."/>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575"/>
    <s v="M1091"/>
    <x v="1"/>
    <d v="2024-06-11T00:00:00"/>
    <m/>
    <m/>
    <m/>
    <s v="Security &amp; Regulatory Compliance"/>
    <s v="NOC Operationalization"/>
    <s v="Complete the scope for Vulnerability Assessment and Penetration Testing as defined and submit the results."/>
    <m/>
    <s v="Critical"/>
    <s v="Open"/>
    <m/>
    <s v=" "/>
    <s v=" "/>
    <m/>
    <s v=" "/>
    <m/>
    <m/>
    <s v="Sarmendra"/>
    <m/>
    <s v="Open"/>
    <s v="Open"/>
    <s v=" "/>
    <s v=" "/>
    <s v=" "/>
    <m/>
    <m/>
    <m/>
    <m/>
    <m/>
    <m/>
    <s v="MOMSecurity &amp; Regulatory Compliance"/>
    <s v="Security"/>
    <s v="OPEN"/>
    <m/>
    <m/>
    <m/>
    <m/>
    <e v="#N/A"/>
    <m/>
    <n v="1"/>
    <s v="Open"/>
    <x v="0"/>
  </r>
  <r>
    <n v="576"/>
    <s v="M1092"/>
    <x v="1"/>
    <d v="2024-06-11T00:00:00"/>
    <m/>
    <m/>
    <m/>
    <s v="Security &amp; Regulatory Compliance"/>
    <s v="NOC Operationalization"/>
    <s v="Address the issue of the Cisco firewall and ISE not being integrated."/>
    <m/>
    <s v="Critical"/>
    <s v="Open"/>
    <m/>
    <s v=" "/>
    <s v=" "/>
    <m/>
    <s v=" "/>
    <m/>
    <m/>
    <s v="Sarmendra"/>
    <m/>
    <s v="Open"/>
    <s v="Open"/>
    <s v=" "/>
    <s v=" "/>
    <s v=" "/>
    <m/>
    <m/>
    <m/>
    <m/>
    <m/>
    <m/>
    <s v="MOMSecurity &amp; Regulatory Compliance"/>
    <s v="Security"/>
    <s v="OPEN"/>
    <m/>
    <m/>
    <m/>
    <m/>
    <e v="#N/A"/>
    <m/>
    <n v="1"/>
    <s v="Open"/>
    <x v="0"/>
  </r>
  <r>
    <n v="577"/>
    <s v="M1093"/>
    <x v="1"/>
    <d v="2024-06-14T00:00:00"/>
    <m/>
    <m/>
    <m/>
    <s v="OEM Related"/>
    <s v=" "/>
    <s v="All API Documents by HP to be submitted by L&amp;T as soon as possible."/>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578"/>
    <s v="M1094"/>
    <x v="1"/>
    <d v="2024-06-14T00:00:00"/>
    <m/>
    <m/>
    <m/>
    <s v="OEM Related"/>
    <s v=" "/>
    <s v="BBNL integration solution to be provided by the end of June 2024, with testing beginning from 24th June 2024."/>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579"/>
    <s v="M1095"/>
    <x v="1"/>
    <d v="2024-06-14T00:00:00"/>
    <m/>
    <m/>
    <m/>
    <s v="OEM Related"/>
    <s v=" "/>
    <s v="Alarm enrichment with custom attributes and other new SOW items are in progress, with some attributes completed and others recently given."/>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580"/>
    <s v="M1096"/>
    <x v="1"/>
    <d v="2024-06-14T00:00:00"/>
    <m/>
    <m/>
    <m/>
    <s v="OEM Related"/>
    <s v=" "/>
    <s v="L&amp;T to map documents as per RFP requirements and identify gaps for new SOW internally to their OEMs."/>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581"/>
    <s v="M1097"/>
    <x v="1"/>
    <d v="2024-06-14T00:00:00"/>
    <m/>
    <m/>
    <m/>
    <s v="OEM Related"/>
    <s v=" "/>
    <s v="HPE to provide Admin user privilege to L&amp;T for filtering after a professional agreement is signed."/>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582"/>
    <s v="M1098"/>
    <x v="1"/>
    <d v="2024-06-14T00:00:00"/>
    <m/>
    <m/>
    <m/>
    <s v="OEM Related"/>
    <s v=" "/>
    <s v="OpenText to share all required documents by 24th June 2024."/>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583"/>
    <s v="M1099"/>
    <x v="1"/>
    <d v="2024-06-14T00:00:00"/>
    <m/>
    <m/>
    <m/>
    <s v="OEM Related"/>
    <s v=" "/>
    <s v="L&amp;T to demonstrate the correlation engine and event alarm management for all domains."/>
    <m/>
    <s v="Critical"/>
    <s v="Open"/>
    <m/>
    <s v=" "/>
    <s v=" "/>
    <s v="WIP"/>
    <s v=" "/>
    <s v="L&amp;T"/>
    <s v="Sivaprasad"/>
    <s v="Sivaprasad"/>
    <m/>
    <s v="Open"/>
    <s v="WIP"/>
    <s v=" "/>
    <s v=" "/>
    <s v=" "/>
    <m/>
    <m/>
    <m/>
    <m/>
    <m/>
    <m/>
    <s v="MOMOEM Related"/>
    <s v="OEM Related Issues"/>
    <s v="OPEN"/>
    <m/>
    <m/>
    <m/>
    <m/>
    <m/>
    <m/>
    <n v="1"/>
    <s v="Open"/>
    <x v="0"/>
  </r>
  <r>
    <n v="584"/>
    <s v="M11"/>
    <x v="1"/>
    <d v="2023-04-03T00:00:00"/>
    <m/>
    <m/>
    <m/>
    <s v="NSO"/>
    <s v="Functional AT Plan"/>
    <s v="Use-Cases Testing under NSO"/>
    <m/>
    <s v="Critical"/>
    <s v="Open"/>
    <m/>
    <s v="OSS Dashboards"/>
    <s v=" "/>
    <m/>
    <s v=" "/>
    <m/>
    <m/>
    <s v="Jayant Madavi"/>
    <m/>
    <s v="Open"/>
    <s v="Open"/>
    <s v=" "/>
    <s v=" "/>
    <s v=" "/>
    <m/>
    <m/>
    <m/>
    <m/>
    <m/>
    <m/>
    <s v="MOMNSO"/>
    <s v="Applications/Tools"/>
    <s v="OPEN"/>
    <m/>
    <m/>
    <m/>
    <m/>
    <e v="#N/A"/>
    <m/>
    <n v="1"/>
    <s v="Open"/>
    <x v="0"/>
  </r>
  <r>
    <n v="585"/>
    <s v="M110"/>
    <x v="1"/>
    <d v="2023-08-01T00:00:00"/>
    <m/>
    <m/>
    <m/>
    <s v="Helpdesk"/>
    <s v="Handbook &amp; SOPs"/>
    <s v="Feedback Collection Review Mechanism"/>
    <m/>
    <s v="NON-Critical"/>
    <s v="Open"/>
    <m/>
    <s v=" "/>
    <s v=" "/>
    <s v="WIP"/>
    <s v=" "/>
    <m/>
    <m/>
    <s v="Siva Kumar"/>
    <m/>
    <s v="Open"/>
    <s v="WIP"/>
    <s v=" "/>
    <s v=" "/>
    <s v=" "/>
    <m/>
    <m/>
    <m/>
    <m/>
    <m/>
    <m/>
    <s v="MOMHelpdesk"/>
    <s v="Helpdesk (Contact Center)"/>
    <s v="OPEN"/>
    <m/>
    <m/>
    <m/>
    <m/>
    <m/>
    <m/>
    <n v="1"/>
    <s v="Open"/>
    <x v="0"/>
  </r>
  <r>
    <n v="586"/>
    <s v="M1100"/>
    <x v="1"/>
    <d v="2024-06-14T00:00:00"/>
    <m/>
    <m/>
    <m/>
    <s v="OEM Related"/>
    <s v=" "/>
    <s v="External API details provided by L&amp;T are currently not functioning.(BBNL Integration)"/>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587"/>
    <s v="M1101"/>
    <x v="1"/>
    <d v="2024-06-14T00:00:00"/>
    <m/>
    <m/>
    <m/>
    <s v="OEM Related"/>
    <s v=" "/>
    <s v="API extension for Alarm Enrichment is not functioning, and inventory API is operational."/>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588"/>
    <s v="M1102"/>
    <x v="1"/>
    <d v="2024-06-14T00:00:00"/>
    <m/>
    <m/>
    <m/>
    <s v="OEM Related"/>
    <s v=" "/>
    <s v="Service impact analysis is not available, and cross-domain RCA is not provided."/>
    <m/>
    <s v="Critical"/>
    <s v="Open"/>
    <m/>
    <s v=" "/>
    <s v=" "/>
    <s v="WIP"/>
    <s v=" "/>
    <s v="L&amp;T"/>
    <s v="Sivaprasad"/>
    <s v="Sivaprasad"/>
    <m/>
    <s v="Open"/>
    <s v="WIP"/>
    <s v=" "/>
    <s v=" "/>
    <s v=" "/>
    <m/>
    <m/>
    <m/>
    <m/>
    <m/>
    <m/>
    <s v="MOMOEM Related"/>
    <s v="OEM Related Issues"/>
    <s v="OPEN"/>
    <m/>
    <m/>
    <m/>
    <m/>
    <m/>
    <m/>
    <n v="1"/>
    <s v="Open"/>
    <x v="0"/>
  </r>
  <r>
    <n v="589"/>
    <s v="M1103"/>
    <x v="1"/>
    <d v="2024-06-14T00:00:00"/>
    <m/>
    <m/>
    <m/>
    <s v="OEM Related"/>
    <s v=" "/>
    <s v="Alarm forwarding API is not working, and there is a need for service impact and network impact information."/>
    <m/>
    <s v="Critical"/>
    <s v="Open"/>
    <m/>
    <s v=" "/>
    <s v=" "/>
    <s v="WIP"/>
    <s v=" "/>
    <s v="L&amp;T"/>
    <s v="Sivaprasad"/>
    <s v="Sivaprasad"/>
    <m/>
    <s v="Open"/>
    <s v="WIP"/>
    <s v=" "/>
    <s v=" "/>
    <s v=" "/>
    <m/>
    <m/>
    <m/>
    <m/>
    <m/>
    <m/>
    <s v="MOMOEM Related"/>
    <s v="OEM Related Issues"/>
    <s v="OPEN"/>
    <m/>
    <m/>
    <m/>
    <m/>
    <m/>
    <m/>
    <n v="1"/>
    <s v="Open"/>
    <x v="0"/>
  </r>
  <r>
    <n v="590"/>
    <s v="M1104"/>
    <x v="1"/>
    <d v="2024-06-14T00:00:00"/>
    <m/>
    <m/>
    <m/>
    <s v="OEM Related"/>
    <s v=" "/>
    <s v="There is no topology and zonal view of IPMPLS, and some performance management points are pending validation."/>
    <m/>
    <s v="Critical"/>
    <s v="Open"/>
    <m/>
    <s v=" "/>
    <s v=" "/>
    <s v="WIP"/>
    <s v=" "/>
    <s v="L&amp;T"/>
    <s v="Sivaprasad"/>
    <s v="Sivaprasad"/>
    <m/>
    <s v="Open"/>
    <s v="WIP"/>
    <s v=" "/>
    <s v=" "/>
    <s v=" "/>
    <m/>
    <m/>
    <m/>
    <m/>
    <m/>
    <m/>
    <s v="MOMOEM Related"/>
    <s v="OEM Related Issues"/>
    <s v="OPEN"/>
    <m/>
    <m/>
    <m/>
    <m/>
    <m/>
    <m/>
    <n v="1"/>
    <s v="Open"/>
    <x v="0"/>
  </r>
  <r>
    <n v="591"/>
    <s v="M1105"/>
    <x v="1"/>
    <d v="2024-06-14T00:00:00"/>
    <m/>
    <m/>
    <m/>
    <s v="OEM Related"/>
    <s v=" "/>
    <s v="L&amp;T to submit all API documents, not just BBNL, and involve T-Fiber for review."/>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592"/>
    <s v="M1106"/>
    <x v="1"/>
    <d v="2024-06-14T00:00:00"/>
    <m/>
    <m/>
    <m/>
    <s v="OEM Related"/>
    <s v=" "/>
    <s v="L&amp;T to demonstrate functionality and ensure alarm management is in place with the necessary enrichments."/>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593"/>
    <s v="M1107"/>
    <x v="1"/>
    <d v="2024-06-14T00:00:00"/>
    <m/>
    <m/>
    <m/>
    <s v="OEM Related"/>
    <s v=" "/>
    <s v="OpenText to demonstrate the NNMi KPI dashboard and complete the end-to-end demo for threshold values."/>
    <m/>
    <s v="Critical"/>
    <s v="Open"/>
    <m/>
    <s v=" "/>
    <s v=" "/>
    <s v="WIP"/>
    <s v=" "/>
    <s v="L&amp;T"/>
    <s v="Sivaprasad"/>
    <s v="Sivaprasad"/>
    <m/>
    <s v="Open"/>
    <s v="WIP"/>
    <s v=" "/>
    <s v=" "/>
    <s v=" "/>
    <m/>
    <m/>
    <m/>
    <m/>
    <m/>
    <m/>
    <s v="MOMOEM Related"/>
    <s v="OEM Related Issues"/>
    <s v="OPEN"/>
    <m/>
    <m/>
    <m/>
    <m/>
    <m/>
    <m/>
    <n v="1"/>
    <s v="Open"/>
    <x v="0"/>
  </r>
  <r>
    <n v="594"/>
    <s v="M1108"/>
    <x v="1"/>
    <d v="2024-06-14T00:00:00"/>
    <m/>
    <m/>
    <m/>
    <s v="OEM Related"/>
    <s v=" "/>
    <s v="L&amp;T to define the scope with NSO for the Service Inventory module and ensure it is part of the deliverables."/>
    <m/>
    <s v="Critical"/>
    <s v="Open"/>
    <m/>
    <s v=" "/>
    <s v=" "/>
    <s v="WIP"/>
    <s v=" "/>
    <s v="L&amp;T"/>
    <s v="Sivaprasad"/>
    <s v="Sivaprasad"/>
    <m/>
    <s v="Open"/>
    <s v="WIP"/>
    <s v=" "/>
    <s v=" "/>
    <s v=" "/>
    <m/>
    <m/>
    <m/>
    <m/>
    <m/>
    <m/>
    <s v="MOMOEM Related"/>
    <s v="OEM Related Issues"/>
    <s v="OPEN"/>
    <m/>
    <m/>
    <m/>
    <m/>
    <m/>
    <m/>
    <n v="1"/>
    <s v="Open"/>
    <x v="0"/>
  </r>
  <r>
    <n v="595"/>
    <s v="M1109"/>
    <x v="1"/>
    <d v="2024-06-14T00:00:00"/>
    <m/>
    <m/>
    <m/>
    <s v="OEM Related"/>
    <s v=" "/>
    <s v="HPE to revisit all alarm scenarios, involve T-Fiber for review, and bring in industry best practices."/>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596"/>
    <s v="M111"/>
    <x v="1"/>
    <d v="2023-08-01T00:00:00"/>
    <m/>
    <m/>
    <m/>
    <s v="Helpdesk"/>
    <s v="Handbook &amp; SOPs"/>
    <s v="Documentation required stating that L2 agents shall make outbound calls to customers."/>
    <m/>
    <s v="NON-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s v="Completed &amp; Approved"/>
    <x v="3"/>
  </r>
  <r>
    <n v="597"/>
    <s v="M1110"/>
    <x v="1"/>
    <d v="2024-06-14T00:00:00"/>
    <m/>
    <m/>
    <m/>
    <s v="OEM Related"/>
    <s v=" "/>
    <s v="HPE to review the RFP, compliance documents, solution documents, and HLD document, and offer the system for AT if everything is in compliance."/>
    <m/>
    <s v="Critical"/>
    <s v="Open"/>
    <m/>
    <s v=" "/>
    <s v=" "/>
    <s v="WIP"/>
    <s v=" "/>
    <s v="L&amp;T"/>
    <s v="Sivaprasad"/>
    <s v="Sivaprasad"/>
    <m/>
    <s v="Open"/>
    <s v="WIP"/>
    <s v=" "/>
    <s v=" "/>
    <s v=" "/>
    <m/>
    <m/>
    <m/>
    <m/>
    <m/>
    <m/>
    <s v="MOMOEM Related"/>
    <s v="OEM Related Issues"/>
    <s v="OPEN"/>
    <m/>
    <m/>
    <m/>
    <m/>
    <m/>
    <m/>
    <n v="1"/>
    <s v="Open"/>
    <x v="0"/>
  </r>
  <r>
    <n v="598"/>
    <s v="M1111"/>
    <x v="1"/>
    <d v="2024-06-14T00:00:00"/>
    <m/>
    <m/>
    <m/>
    <s v="OEM Related"/>
    <s v=" "/>
    <s v="L&amp;T to provide API library access and complete API documents of OpenText to T-Fiber as soon as possible, with follow-up by Director-NOC, T-Fiber."/>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599"/>
    <s v="M1112"/>
    <x v="1"/>
    <d v="2024-06-14T00:00:00"/>
    <m/>
    <m/>
    <m/>
    <s v="OEM Related"/>
    <s v=" "/>
    <s v="BBNL integration task completion by 30th June 2024, with day-to-day progress monitoring by Director-NOC, T-Fiber."/>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600"/>
    <s v="M1113"/>
    <x v="1"/>
    <d v="2024-06-14T00:00:00"/>
    <m/>
    <m/>
    <m/>
    <s v="OEM Related"/>
    <s v=" "/>
    <s v="OpenText to provide a SMAX proposal with a detailed presentation for potential replacement analysis."/>
    <m/>
    <s v="Critical"/>
    <s v="Open"/>
    <m/>
    <s v=" "/>
    <s v=" "/>
    <s v="WIP"/>
    <s v=" "/>
    <s v="L&amp;T"/>
    <s v="Sivaprasad"/>
    <s v="Sivaprasad"/>
    <m/>
    <s v="Open"/>
    <s v="WIP"/>
    <s v=" "/>
    <s v=" "/>
    <s v=" "/>
    <m/>
    <m/>
    <m/>
    <m/>
    <m/>
    <m/>
    <s v="MOMOEM Related"/>
    <s v="OEM Related Issues"/>
    <s v="OPEN"/>
    <m/>
    <m/>
    <m/>
    <m/>
    <m/>
    <m/>
    <n v="1"/>
    <s v="Open"/>
    <x v="0"/>
  </r>
  <r>
    <n v="601"/>
    <s v="M1114"/>
    <x v="1"/>
    <d v="2024-06-14T00:00:00"/>
    <m/>
    <m/>
    <m/>
    <s v="OEM Related"/>
    <s v=" "/>
    <s v="L&amp;T to arrange a demo for Server Performance Monitoring and submit all KPI details."/>
    <m/>
    <s v="Critical"/>
    <s v="Open"/>
    <m/>
    <s v=" "/>
    <s v=" "/>
    <s v="WIP"/>
    <s v=" "/>
    <s v="L&amp;T"/>
    <s v="Sivaprasad"/>
    <s v="Sivaprasad"/>
    <m/>
    <s v="Open"/>
    <s v="WIP"/>
    <s v=" "/>
    <s v=" "/>
    <s v=" "/>
    <m/>
    <m/>
    <m/>
    <m/>
    <m/>
    <m/>
    <s v="MOMOEM Related"/>
    <s v="OEM Related Issues"/>
    <s v="OPEN"/>
    <m/>
    <m/>
    <m/>
    <m/>
    <m/>
    <m/>
    <n v="1"/>
    <s v="Open"/>
    <x v="0"/>
  </r>
  <r>
    <n v="602"/>
    <s v="M1115"/>
    <x v="1"/>
    <d v="2024-06-14T00:00:00"/>
    <m/>
    <m/>
    <m/>
    <s v="OEM Related"/>
    <s v=" "/>
    <s v="OpenText to define custom reports for centralized and customizable service level reporting."/>
    <m/>
    <s v="Critical"/>
    <s v="Open"/>
    <m/>
    <s v=" "/>
    <s v=" "/>
    <s v="WIP"/>
    <s v=" "/>
    <s v="L&amp;T"/>
    <s v="Sivaprasad"/>
    <s v="Sivaprasad"/>
    <m/>
    <s v="Open"/>
    <s v="WIP"/>
    <s v=" "/>
    <s v=" "/>
    <s v=" "/>
    <m/>
    <m/>
    <m/>
    <m/>
    <m/>
    <m/>
    <s v="MOMOEM Related"/>
    <s v="OEM Related Issues"/>
    <s v="OPEN"/>
    <m/>
    <m/>
    <m/>
    <m/>
    <m/>
    <m/>
    <n v="1"/>
    <s v="Open"/>
    <x v="0"/>
  </r>
  <r>
    <n v="603"/>
    <s v="M1116"/>
    <x v="1"/>
    <d v="2024-06-14T00:00:00"/>
    <m/>
    <m/>
    <m/>
    <s v="OEM Related"/>
    <s v=" "/>
    <s v="OpenText to provide a 7-year direct support commitment and an approval system via email &amp; mobile app."/>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604"/>
    <s v="M1117"/>
    <x v="1"/>
    <d v="2024-06-14T00:00:00"/>
    <m/>
    <m/>
    <m/>
    <s v="OEM Related"/>
    <s v=" "/>
    <s v="OpenText to provide a list of device models supported for SNMP polling."/>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605"/>
    <s v="M1118"/>
    <x v="1"/>
    <d v="2024-06-14T00:00:00"/>
    <m/>
    <m/>
    <m/>
    <s v="OEM Related"/>
    <s v=" "/>
    <s v="Full API library of vTemIP is unavailable, affecting self-testing of modules."/>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606"/>
    <s v="M1119"/>
    <x v="1"/>
    <d v="2024-06-14T00:00:00"/>
    <m/>
    <m/>
    <m/>
    <s v="OEM Related"/>
    <s v=" "/>
    <s v="Product support status from OpenText and incident management issues, including ticket grouping and content filtering."/>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607"/>
    <s v="M112"/>
    <x v="1"/>
    <d v="2023-08-01T00:00:00"/>
    <m/>
    <m/>
    <m/>
    <s v="Helpdesk"/>
    <s v="Handbook &amp; SOPs"/>
    <s v="Inquiry about how the Helpdesk addresses cases where the number of the person calling differs from the number registered in the BSS database."/>
    <m/>
    <s v="NON-Critical"/>
    <s v="Open"/>
    <m/>
    <s v=" "/>
    <s v=" "/>
    <s v="WIP"/>
    <s v="11-Sep-25: BSS Integration"/>
    <m/>
    <m/>
    <s v="Siva Kumar"/>
    <m/>
    <s v="Open"/>
    <s v="WIP"/>
    <s v=" "/>
    <s v=" "/>
    <s v=" "/>
    <m/>
    <m/>
    <m/>
    <m/>
    <m/>
    <m/>
    <s v="MOMHelpdesk"/>
    <s v="Helpdesk (Contact Center)"/>
    <s v="OPEN"/>
    <m/>
    <m/>
    <m/>
    <m/>
    <m/>
    <m/>
    <n v="1"/>
    <s v="Open"/>
    <x v="0"/>
  </r>
  <r>
    <n v="608"/>
    <s v="M1120"/>
    <x v="1"/>
    <d v="2024-06-14T00:00:00"/>
    <m/>
    <m/>
    <m/>
    <s v="OEM Related"/>
    <s v=" "/>
    <s v="Unavailability of a consolidated dashboard and cross-domain topology visibility."/>
    <m/>
    <s v="Critical"/>
    <s v="Open"/>
    <m/>
    <s v=" "/>
    <s v=" "/>
    <s v="WIP"/>
    <s v=" "/>
    <s v="L&amp;T"/>
    <s v="Sivaprasad"/>
    <s v="Sivaprasad"/>
    <m/>
    <s v="Open"/>
    <s v="WIP"/>
    <s v=" "/>
    <s v=" "/>
    <s v=" "/>
    <m/>
    <m/>
    <m/>
    <m/>
    <m/>
    <m/>
    <s v="MOMOEM Related"/>
    <s v="OEM Related Issues"/>
    <s v="OPEN"/>
    <m/>
    <m/>
    <m/>
    <m/>
    <m/>
    <m/>
    <n v="1"/>
    <s v="Open"/>
    <x v="0"/>
  </r>
  <r>
    <n v="609"/>
    <s v="M1121"/>
    <x v="1"/>
    <d v="2024-06-14T00:00:00"/>
    <m/>
    <m/>
    <m/>
    <s v="OEM Related"/>
    <s v=" "/>
    <s v="Instability of OBR and NNMi causing issues in IT event management."/>
    <m/>
    <s v="Critical"/>
    <s v="Open"/>
    <m/>
    <s v=" "/>
    <s v=" "/>
    <s v="WIP"/>
    <s v=" "/>
    <s v="L&amp;T"/>
    <s v="Sivaprasad"/>
    <s v="Sivaprasad"/>
    <m/>
    <s v="Open"/>
    <s v="WIP"/>
    <s v=" "/>
    <s v=" "/>
    <s v=" "/>
    <m/>
    <m/>
    <m/>
    <m/>
    <m/>
    <m/>
    <s v="MOMOEM Related"/>
    <s v="OEM Related Issues"/>
    <s v="OPEN"/>
    <m/>
    <m/>
    <m/>
    <m/>
    <m/>
    <m/>
    <n v="1"/>
    <s v="Open"/>
    <x v="0"/>
  </r>
  <r>
    <n v="610"/>
    <s v="M1122"/>
    <x v="1"/>
    <d v="2024-06-14T00:00:00"/>
    <m/>
    <m/>
    <m/>
    <s v="OEM Related"/>
    <s v=" "/>
    <s v="Concerns about the pending Network Automation and the process for implementing upgrades."/>
    <m/>
    <s v="Critical"/>
    <s v="Open"/>
    <m/>
    <s v=" "/>
    <s v=" "/>
    <s v="WIP"/>
    <s v="DUPLICATE POINT (NOC624)"/>
    <s v="L&amp;T"/>
    <s v="Sivaprasad"/>
    <s v="Sivaprasad"/>
    <m/>
    <s v="Open"/>
    <s v="WIP"/>
    <s v=" "/>
    <s v=" "/>
    <s v=" "/>
    <m/>
    <m/>
    <m/>
    <m/>
    <m/>
    <m/>
    <s v="MOMOEM Related"/>
    <s v="OEM Related Issues"/>
    <s v="OPEN"/>
    <m/>
    <m/>
    <m/>
    <m/>
    <m/>
    <m/>
    <n v="1"/>
    <s v="Open"/>
    <x v="0"/>
  </r>
  <r>
    <n v="611"/>
    <s v="M1123"/>
    <x v="1"/>
    <d v="2024-06-14T00:00:00"/>
    <m/>
    <m/>
    <m/>
    <s v="OEM Related"/>
    <s v=" "/>
    <s v="OpenText to check and revert with timelines for API library access."/>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612"/>
    <s v="M1124"/>
    <x v="1"/>
    <d v="2024-06-14T00:00:00"/>
    <m/>
    <m/>
    <m/>
    <s v="OEM Related"/>
    <s v=" "/>
    <s v="OpenText to revisit the issue of limited ticket visibility in the UI and accommodate more data."/>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613"/>
    <s v="M1125"/>
    <x v="1"/>
    <d v="2024-06-14T00:00:00"/>
    <m/>
    <m/>
    <m/>
    <s v="OEM Related"/>
    <s v=" "/>
    <s v="L&amp;T to establish a product service contract and ensure the operational team is fully engaged."/>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614"/>
    <s v="M1126"/>
    <x v="1"/>
    <d v="2024-06-14T00:00:00"/>
    <m/>
    <m/>
    <m/>
    <s v="OEM Related"/>
    <s v=" "/>
    <s v="OpenText to provide a solution for Service Level Reporting &amp; availability and to demonstrate WAN-LAN connectivity mapping."/>
    <m/>
    <s v="Critical"/>
    <s v="Open"/>
    <m/>
    <s v=" "/>
    <s v=" "/>
    <s v="WIP"/>
    <s v=" "/>
    <s v="L&amp;T"/>
    <s v="Sivaprasad"/>
    <s v="Sivaprasad"/>
    <m/>
    <s v="Open"/>
    <s v="WIP"/>
    <s v=" "/>
    <s v=" "/>
    <s v=" "/>
    <m/>
    <m/>
    <m/>
    <m/>
    <m/>
    <m/>
    <s v="MOMOEM Related"/>
    <s v="OEM Related Issues"/>
    <s v="OPEN"/>
    <m/>
    <m/>
    <m/>
    <m/>
    <m/>
    <m/>
    <n v="1"/>
    <s v="Open"/>
    <x v="0"/>
  </r>
  <r>
    <n v="615"/>
    <s v="M1127"/>
    <x v="1"/>
    <d v="2024-06-14T00:00:00"/>
    <m/>
    <m/>
    <m/>
    <s v="OEM Related"/>
    <s v=" "/>
    <s v="L&amp;T to discuss with OpenText about Network Automation for Deployment and configuration check module License."/>
    <m/>
    <s v="Critical"/>
    <s v="Open"/>
    <m/>
    <s v=" "/>
    <s v=" "/>
    <s v="WIP"/>
    <s v=" "/>
    <s v="L&amp;T"/>
    <s v="Sivaprasad"/>
    <s v="Sivaprasad"/>
    <m/>
    <s v="Open"/>
    <s v="WIP"/>
    <s v=" "/>
    <s v=" "/>
    <s v=" "/>
    <m/>
    <m/>
    <m/>
    <m/>
    <m/>
    <m/>
    <s v="MOMOEM Related"/>
    <s v="OEM Related Issues"/>
    <s v="OPEN"/>
    <m/>
    <m/>
    <m/>
    <m/>
    <m/>
    <m/>
    <n v="1"/>
    <s v="Open"/>
    <x v="0"/>
  </r>
  <r>
    <n v="616"/>
    <s v="M1128"/>
    <x v="1"/>
    <d v="2024-06-14T00:00:00"/>
    <m/>
    <m/>
    <m/>
    <s v="OEM Related"/>
    <s v=" "/>
    <s v="OpenText to deploy a dedicated resource in Hyderabad to close all open points and establish a standard test bed environment."/>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617"/>
    <s v="M1129"/>
    <x v="1"/>
    <d v="2024-06-14T00:00:00"/>
    <m/>
    <m/>
    <m/>
    <s v="OEM Related"/>
    <s v=" "/>
    <s v="All demonstrations should be conducted in the presence of T-Fiber representatives, and product compliance with ITIL Gold level certification needs to be rechecked."/>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618"/>
    <s v="M113"/>
    <x v="1"/>
    <d v="2023-08-01T00:00:00"/>
    <m/>
    <m/>
    <m/>
    <s v="Helpdesk"/>
    <s v="Handbook &amp; SOPs"/>
    <s v="Clarification needed on the sphere of activity between NOC Technical administrators and Helpdesk agents."/>
    <m/>
    <s v="NON-Critical"/>
    <s v="Open"/>
    <m/>
    <s v=" "/>
    <s v=" "/>
    <s v="Artefacts to be submitt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s v="Completed &amp; Approved"/>
    <x v="3"/>
  </r>
  <r>
    <n v="619"/>
    <s v="M1130"/>
    <x v="1"/>
    <d v="2024-06-28T00:00:00"/>
    <m/>
    <m/>
    <m/>
    <s v="Security &amp; Regulatory Compliance"/>
    <s v="Compliance"/>
    <s v="L&amp;T Security Teams &amp; Technical Head to resolve login issues for Pkg B &amp; C teams by the end of the next week."/>
    <m/>
    <s v="Critical"/>
    <s v="Open"/>
    <m/>
    <s v=" "/>
    <s v=" "/>
    <m/>
    <s v=" "/>
    <m/>
    <m/>
    <s v="Sarmendra"/>
    <m/>
    <s v="Open"/>
    <s v="Open"/>
    <s v=" "/>
    <s v=" "/>
    <s v=" "/>
    <m/>
    <m/>
    <m/>
    <m/>
    <m/>
    <m/>
    <s v="MOMSecurity &amp; Regulatory Compliance"/>
    <s v="Security"/>
    <s v="OPEN"/>
    <m/>
    <m/>
    <m/>
    <m/>
    <e v="#N/A"/>
    <m/>
    <n v="1"/>
    <s v="Open"/>
    <x v="0"/>
  </r>
  <r>
    <n v="620"/>
    <s v="M1131"/>
    <x v="1"/>
    <d v="2024-06-28T00:00:00"/>
    <m/>
    <m/>
    <m/>
    <s v="OSS"/>
    <s v="Product"/>
    <s v="L&amp;T OSS SME to provide updates on the PMS issue with the secondary database after consultation with the OEM."/>
    <m/>
    <s v="Critical"/>
    <s v="Open"/>
    <m/>
    <s v=" "/>
    <s v=" "/>
    <m/>
    <m/>
    <m/>
    <m/>
    <s v="Suresh Pawar"/>
    <m/>
    <m/>
    <s v="CLOSURE REVIEW PENDING "/>
    <s v=" "/>
    <s v=" "/>
    <s v=" "/>
    <m/>
    <m/>
    <m/>
    <m/>
    <m/>
    <m/>
    <s v="MOMOSS"/>
    <s v="Applications/Tools"/>
    <s v="OPEN"/>
    <s v="COMPLETED"/>
    <n v="0"/>
    <m/>
    <m/>
    <e v="#N/A"/>
    <m/>
    <n v="1"/>
    <s v="Completed but Verification undrer Process"/>
    <x v="2"/>
  </r>
  <r>
    <n v="621"/>
    <s v="M1132"/>
    <x v="1"/>
    <d v="2024-06-28T00:00:00"/>
    <m/>
    <m/>
    <m/>
    <s v="Security &amp; Regulatory Compliance"/>
    <s v="Compliance"/>
    <s v="L&amp;T to work with the vendor to define a solution for integrating AD with Alepo AAA."/>
    <m/>
    <s v="Critical"/>
    <s v="Open"/>
    <m/>
    <s v=" "/>
    <s v=" "/>
    <m/>
    <s v=" "/>
    <m/>
    <m/>
    <s v="Sarmendra"/>
    <m/>
    <s v="Open"/>
    <s v="Open"/>
    <s v=" "/>
    <s v=" "/>
    <s v=" "/>
    <m/>
    <m/>
    <m/>
    <m/>
    <m/>
    <m/>
    <s v="MOMSecurity &amp; Regulatory Compliance"/>
    <s v="Security"/>
    <s v="OPEN"/>
    <m/>
    <m/>
    <m/>
    <m/>
    <e v="#N/A"/>
    <m/>
    <n v="1"/>
    <s v="Open"/>
    <x v="0"/>
  </r>
  <r>
    <n v="622"/>
    <s v="M1133"/>
    <x v="1"/>
    <d v="2024-06-28T00:00:00"/>
    <m/>
    <m/>
    <m/>
    <s v="Security &amp; Regulatory Compliance"/>
    <s v="Compliance"/>
    <s v="GPON SME to discuss with OEM and understand the reporting for categorizing users in EMS &amp; AMS systems."/>
    <m/>
    <s v="Critical"/>
    <s v="Open"/>
    <m/>
    <s v=" "/>
    <s v=" "/>
    <m/>
    <s v=" "/>
    <m/>
    <m/>
    <s v="Sarmendra"/>
    <m/>
    <s v="Open"/>
    <s v="Open"/>
    <s v=" "/>
    <s v=" "/>
    <s v=" "/>
    <m/>
    <m/>
    <m/>
    <m/>
    <m/>
    <m/>
    <s v="MOMSecurity &amp; Regulatory Compliance"/>
    <s v="Security"/>
    <s v="OPEN"/>
    <m/>
    <m/>
    <m/>
    <m/>
    <e v="#N/A"/>
    <m/>
    <n v="1"/>
    <s v="Open"/>
    <x v="0"/>
  </r>
  <r>
    <n v="623"/>
    <s v="M1134"/>
    <x v="1"/>
    <d v="2024-06-28T00:00:00"/>
    <m/>
    <m/>
    <m/>
    <s v="Security &amp; Regulatory Compliance"/>
    <s v="Compliance"/>
    <s v="L&amp;T Security team &amp; DC infra team to complete the RBAC list updates with domain-wise user information."/>
    <m/>
    <s v="Critical"/>
    <s v="Closed"/>
    <m/>
    <s v=" "/>
    <s v=" "/>
    <m/>
    <s v=" "/>
    <m/>
    <m/>
    <s v="Sarmendra"/>
    <m/>
    <m/>
    <s v="CLOSURE REVIEW PENDING "/>
    <s v=" "/>
    <s v=" "/>
    <s v=" "/>
    <m/>
    <m/>
    <m/>
    <m/>
    <m/>
    <m/>
    <s v="MOMSecurity &amp; Regulatory Compliance"/>
    <s v="Security"/>
    <s v="OPEN"/>
    <m/>
    <m/>
    <m/>
    <m/>
    <s v="Artefacts to be Submitted"/>
    <m/>
    <n v="1"/>
    <s v="Completed but Verification undrer Process"/>
    <x v="2"/>
  </r>
  <r>
    <n v="624"/>
    <s v="M1135"/>
    <x v="1"/>
    <d v="2024-06-28T00:00:00"/>
    <m/>
    <m/>
    <m/>
    <s v="Security &amp; Regulatory Compliance"/>
    <s v="Compliance"/>
    <s v="AD not integrating with Alepo AAA."/>
    <m/>
    <s v="Critical"/>
    <s v="Open"/>
    <m/>
    <s v=" "/>
    <s v=" "/>
    <m/>
    <s v=" "/>
    <m/>
    <m/>
    <s v="Sarmendra"/>
    <m/>
    <s v="Open"/>
    <s v="Open"/>
    <s v=" "/>
    <s v=" "/>
    <s v=" "/>
    <m/>
    <m/>
    <m/>
    <m/>
    <m/>
    <m/>
    <s v="MOMSecurity &amp; Regulatory Compliance"/>
    <s v="Security"/>
    <s v="OPEN"/>
    <m/>
    <m/>
    <m/>
    <m/>
    <e v="#N/A"/>
    <m/>
    <n v="1"/>
    <s v="Open"/>
    <x v="0"/>
  </r>
  <r>
    <n v="625"/>
    <s v="M1136"/>
    <x v="1"/>
    <d v="2024-06-28T00:00:00"/>
    <m/>
    <m/>
    <m/>
    <s v="Security &amp; Regulatory Compliance"/>
    <s v="Compliance"/>
    <s v="Local users not removed in EMS, AMS, etc., and not verified through AD/Alepo AAA."/>
    <m/>
    <s v="Critical"/>
    <s v="Open"/>
    <m/>
    <s v=" "/>
    <s v=" "/>
    <m/>
    <s v=" "/>
    <m/>
    <m/>
    <s v="Sarmendra"/>
    <m/>
    <s v="Open"/>
    <s v="Open"/>
    <s v=" "/>
    <s v=" "/>
    <s v=" "/>
    <m/>
    <m/>
    <m/>
    <m/>
    <m/>
    <m/>
    <s v="MOMSecurity &amp; Regulatory Compliance"/>
    <s v="Security"/>
    <s v="OPEN"/>
    <m/>
    <m/>
    <m/>
    <m/>
    <e v="#N/A"/>
    <m/>
    <n v="1"/>
    <s v="Open"/>
    <x v="0"/>
  </r>
  <r>
    <n v="626"/>
    <s v="M1137"/>
    <x v="1"/>
    <d v="2024-06-28T00:00:00"/>
    <m/>
    <m/>
    <m/>
    <s v="Security &amp; Regulatory Compliance"/>
    <s v="Compliance"/>
    <s v="Cisco EPNM has two separate profiles for a single user after login through TACACS, which needs resolution."/>
    <m/>
    <s v="Critical"/>
    <s v="Open"/>
    <m/>
    <s v=" "/>
    <s v=" "/>
    <m/>
    <s v=" "/>
    <m/>
    <m/>
    <s v="Sarmendra"/>
    <m/>
    <s v="Open"/>
    <s v="Open"/>
    <s v=" "/>
    <s v=" "/>
    <s v=" "/>
    <m/>
    <m/>
    <m/>
    <m/>
    <m/>
    <m/>
    <s v="MOMSecurity &amp; Regulatory Compliance"/>
    <s v="Security"/>
    <s v="OPEN"/>
    <m/>
    <m/>
    <m/>
    <m/>
    <e v="#N/A"/>
    <m/>
    <n v="1"/>
    <s v="Open"/>
    <x v="0"/>
  </r>
  <r>
    <n v="627"/>
    <s v="M1138"/>
    <x v="1"/>
    <d v="2024-06-28T00:00:00"/>
    <m/>
    <m/>
    <m/>
    <s v="Security &amp; Regulatory Compliance"/>
    <s v="Compliance"/>
    <s v="L&amp;T does not have HPE Admin access and is missing some OT systems in OSS."/>
    <m/>
    <s v="Critical"/>
    <s v="Open"/>
    <m/>
    <s v=" "/>
    <s v=" "/>
    <m/>
    <m/>
    <m/>
    <m/>
    <s v="Suresh Pawar"/>
    <m/>
    <m/>
    <s v="CLOSURE REVIEW PENDING "/>
    <s v=" "/>
    <s v=" "/>
    <s v=" "/>
    <m/>
    <m/>
    <m/>
    <m/>
    <m/>
    <m/>
    <s v="MOMSecurity &amp; Regulatory Compliance"/>
    <s v="Security"/>
    <s v="OPEN"/>
    <s v="COMPLETED"/>
    <n v="0"/>
    <m/>
    <m/>
    <e v="#N/A"/>
    <m/>
    <n v="1"/>
    <s v="Completed but Verification undrer Process"/>
    <x v="2"/>
  </r>
  <r>
    <n v="628"/>
    <s v="M1139"/>
    <x v="1"/>
    <d v="2024-06-28T00:00:00"/>
    <m/>
    <m/>
    <m/>
    <s v="Security &amp; Regulatory Compliance"/>
    <s v="Compliance"/>
    <s v="ISE HA DC to DR not working due to pending ISE software upgrade."/>
    <m/>
    <s v="Critical"/>
    <s v="Open"/>
    <m/>
    <s v=" "/>
    <s v=" "/>
    <m/>
    <s v=" "/>
    <m/>
    <m/>
    <s v="Sarmendra"/>
    <m/>
    <s v="Open"/>
    <s v="Open"/>
    <s v=" "/>
    <s v=" "/>
    <s v=" "/>
    <m/>
    <m/>
    <m/>
    <m/>
    <m/>
    <m/>
    <s v="MOMSecurity &amp; Regulatory Compliance"/>
    <s v="Security"/>
    <s v="OPEN"/>
    <m/>
    <m/>
    <m/>
    <m/>
    <e v="#N/A"/>
    <m/>
    <n v="1"/>
    <s v="Open"/>
    <x v="0"/>
  </r>
  <r>
    <n v="629"/>
    <s v="M114"/>
    <x v="1"/>
    <d v="2023-08-01T00:00:00"/>
    <m/>
    <m/>
    <m/>
    <s v="Helpdesk"/>
    <s v="Training"/>
    <s v="Training for Helpdesk Users and Managers"/>
    <m/>
    <s v="Critical"/>
    <s v="Open"/>
    <m/>
    <s v=" "/>
    <s v=" "/>
    <s v="Closed"/>
    <s v="24-Sep-25: Artefacts to be uploaded"/>
    <m/>
    <m/>
    <s v="Siva Kumar"/>
    <m/>
    <m/>
    <s v="COMPLETED &amp; APPROVED"/>
    <s v=" "/>
    <s v=" "/>
    <s v=" "/>
    <m/>
    <m/>
    <m/>
    <m/>
    <m/>
    <m/>
    <s v="MOMHelpdesk"/>
    <s v="Helpdesk (Contact Center)"/>
    <s v="CLOSED"/>
    <m/>
    <m/>
    <m/>
    <d v="2025-09-24T00:00:00"/>
    <s v="\\172.28.9.34\Artefacts_T-Fiber TNOC Tracker\HELPDESK\M114,722,134"/>
    <m/>
    <n v="1"/>
    <s v="Completed &amp; Approved"/>
    <x v="3"/>
  </r>
  <r>
    <n v="630"/>
    <s v="M1140"/>
    <x v="1"/>
    <d v="2024-06-28T00:00:00"/>
    <m/>
    <m/>
    <m/>
    <s v="Security &amp; Regulatory Compliance"/>
    <s v="Compliance"/>
    <s v="L&amp;T to share user details with Ravi for reconciliation in RBAC worksheets."/>
    <m/>
    <s v="Critical"/>
    <s v="Open"/>
    <m/>
    <s v=" "/>
    <s v=" "/>
    <m/>
    <s v=" "/>
    <m/>
    <m/>
    <s v="Sarmendra"/>
    <m/>
    <s v="Open"/>
    <s v="Open"/>
    <s v=" "/>
    <s v=" "/>
    <s v=" "/>
    <m/>
    <m/>
    <m/>
    <m/>
    <m/>
    <m/>
    <s v="MOMSecurity &amp; Regulatory Compliance"/>
    <s v="Security"/>
    <s v="OPEN"/>
    <m/>
    <m/>
    <m/>
    <m/>
    <e v="#N/A"/>
    <m/>
    <n v="1"/>
    <s v="Open"/>
    <x v="0"/>
  </r>
  <r>
    <n v="631"/>
    <s v="M1141"/>
    <x v="1"/>
    <d v="2024-06-28T00:00:00"/>
    <m/>
    <m/>
    <m/>
    <s v="Security &amp; Regulatory Compliance"/>
    <s v="Compliance"/>
    <s v="L&amp;T to ensure all users are domain verified through AD/Alepo AAA and remove local users."/>
    <m/>
    <s v="Critical"/>
    <s v="Open"/>
    <m/>
    <s v=" "/>
    <s v=" "/>
    <m/>
    <s v=" "/>
    <m/>
    <m/>
    <s v="Sarmendra"/>
    <m/>
    <s v="Open"/>
    <s v="Open"/>
    <s v=" "/>
    <s v=" "/>
    <s v=" "/>
    <m/>
    <m/>
    <m/>
    <m/>
    <m/>
    <m/>
    <s v="MOMSecurity &amp; Regulatory Compliance"/>
    <s v="Security"/>
    <s v="OPEN"/>
    <m/>
    <m/>
    <m/>
    <m/>
    <e v="#N/A"/>
    <m/>
    <n v="1"/>
    <s v="Open"/>
    <x v="0"/>
  </r>
  <r>
    <n v="632"/>
    <s v="M1142"/>
    <x v="1"/>
    <d v="2024-06-28T00:00:00"/>
    <m/>
    <m/>
    <m/>
    <s v="Security &amp; Regulatory Compliance"/>
    <s v="Compliance"/>
    <s v="L&amp;T to follow a consistent format for user IDs across all domains."/>
    <m/>
    <s v="Critical"/>
    <s v="Open"/>
    <m/>
    <s v=" "/>
    <s v=" "/>
    <m/>
    <s v=" "/>
    <m/>
    <m/>
    <s v="Sarmendra"/>
    <m/>
    <s v="Open"/>
    <s v="Open"/>
    <s v=" "/>
    <s v=" "/>
    <s v=" "/>
    <m/>
    <m/>
    <m/>
    <m/>
    <m/>
    <m/>
    <s v="MOMSecurity &amp; Regulatory Compliance"/>
    <s v="Security"/>
    <s v="OPEN"/>
    <m/>
    <m/>
    <m/>
    <m/>
    <e v="#N/A"/>
    <m/>
    <n v="1"/>
    <s v="Open"/>
    <x v="0"/>
  </r>
  <r>
    <n v="633"/>
    <s v="M1143"/>
    <x v="1"/>
    <d v="2024-06-28T00:00:00"/>
    <m/>
    <m/>
    <m/>
    <s v="Security &amp; Regulatory Compliance"/>
    <s v="Compliance"/>
    <s v="L&amp;T OSS SME to initiate communication with OEMs for admin user control access."/>
    <m/>
    <s v="Critical"/>
    <s v="Open"/>
    <m/>
    <s v=" "/>
    <s v=" "/>
    <m/>
    <m/>
    <m/>
    <m/>
    <s v="Suresh Pawar"/>
    <m/>
    <m/>
    <s v="CLOSURE REVIEW PENDING "/>
    <s v=" "/>
    <s v=" "/>
    <s v=" "/>
    <m/>
    <m/>
    <m/>
    <m/>
    <m/>
    <m/>
    <s v="MOMSecurity &amp; Regulatory Compliance"/>
    <s v="Security"/>
    <s v="OPEN"/>
    <s v="COMPLETED"/>
    <n v="0"/>
    <m/>
    <m/>
    <e v="#N/A"/>
    <m/>
    <n v="1"/>
    <s v="Completed but Verification undrer Process"/>
    <x v="2"/>
  </r>
  <r>
    <n v="634"/>
    <s v="M1144"/>
    <x v="1"/>
    <d v="2024-06-28T00:00:00"/>
    <m/>
    <m/>
    <m/>
    <s v="Security &amp; Regulatory Compliance"/>
    <s v="Compliance"/>
    <s v="L&amp;T to prepare a checklist, test user access domain-wise, and create users based on necessary approvals."/>
    <m/>
    <s v="Critical"/>
    <s v="Open"/>
    <m/>
    <s v=" "/>
    <s v=" "/>
    <m/>
    <s v=" "/>
    <m/>
    <m/>
    <s v="Sarmendra"/>
    <m/>
    <s v="Open"/>
    <s v="Open"/>
    <s v=" "/>
    <s v=" "/>
    <s v=" "/>
    <m/>
    <m/>
    <m/>
    <m/>
    <m/>
    <m/>
    <s v="MOMSecurity &amp; Regulatory Compliance"/>
    <s v="Security"/>
    <s v="OPEN"/>
    <m/>
    <m/>
    <m/>
    <m/>
    <e v="#N/A"/>
    <m/>
    <n v="1"/>
    <s v="Open"/>
    <x v="0"/>
  </r>
  <r>
    <n v="635"/>
    <s v="M1145"/>
    <x v="1"/>
    <d v="2024-06-28T00:00:00"/>
    <m/>
    <m/>
    <m/>
    <s v="Security &amp; Regulatory Compliance"/>
    <s v="Compliance"/>
    <s v="L&amp;T to rebuild CSM with necessary resources (storage) as a long-term solution."/>
    <m/>
    <s v="Critical"/>
    <s v="Open"/>
    <m/>
    <s v=" "/>
    <s v=" "/>
    <m/>
    <s v=" "/>
    <m/>
    <m/>
    <s v="Sarmendra"/>
    <m/>
    <s v="Open"/>
    <s v="Open"/>
    <s v=" "/>
    <s v=" "/>
    <s v=" "/>
    <m/>
    <m/>
    <m/>
    <m/>
    <m/>
    <m/>
    <s v="MOMSecurity &amp; Regulatory Compliance"/>
    <s v="Security"/>
    <s v="OPEN"/>
    <m/>
    <m/>
    <m/>
    <m/>
    <e v="#N/A"/>
    <m/>
    <n v="1"/>
    <s v="Open"/>
    <x v="0"/>
  </r>
  <r>
    <n v="636"/>
    <s v="M1146"/>
    <x v="1"/>
    <d v="2024-06-28T00:00:00"/>
    <m/>
    <m/>
    <m/>
    <s v="Security &amp; Regulatory Compliance"/>
    <s v="Compliance"/>
    <s v="Mark Mr. Sandeep in any escalation emails for pending issues with L&amp;T."/>
    <m/>
    <s v="Critical"/>
    <s v="Open"/>
    <m/>
    <s v=" "/>
    <s v=" "/>
    <m/>
    <s v="Sandeep is marked in mails"/>
    <m/>
    <m/>
    <s v="Sarmendra"/>
    <m/>
    <m/>
    <s v="CLOSURE REVIEW PENDING "/>
    <s v=" "/>
    <s v=" "/>
    <s v=" "/>
    <m/>
    <m/>
    <m/>
    <m/>
    <m/>
    <m/>
    <s v="MOMSecurity &amp; Regulatory Compliance"/>
    <s v="Security"/>
    <s v="OPEN"/>
    <m/>
    <m/>
    <m/>
    <m/>
    <s v="Artefacts to be Submitted"/>
    <m/>
    <n v="1"/>
    <s v="Completed but Verification undrer Process"/>
    <x v="2"/>
  </r>
  <r>
    <n v="637"/>
    <s v="M1147"/>
    <x v="1"/>
    <d v="2024-07-12T00:00:00"/>
    <m/>
    <m/>
    <m/>
    <s v="OEM Related"/>
    <s v=" "/>
    <s v="Cisco confirmed that Airtel uses NSO for IP/MPLS with around 70,000 devices, and Jio uses it for transport management and service provisioning."/>
    <m/>
    <s v="Critical"/>
    <s v="Open"/>
    <m/>
    <s v=" "/>
    <s v=" "/>
    <s v="WIP"/>
    <s v=" "/>
    <s v="L&amp;T"/>
    <s v="Sivaprasad"/>
    <s v="Sivaprasad"/>
    <m/>
    <s v="Open"/>
    <s v="WIP"/>
    <s v=" "/>
    <s v=" "/>
    <s v=" "/>
    <m/>
    <m/>
    <m/>
    <m/>
    <m/>
    <m/>
    <s v="MOMOEM Related"/>
    <s v="OEM Related Issues"/>
    <s v="OPEN"/>
    <m/>
    <m/>
    <m/>
    <m/>
    <m/>
    <m/>
    <n v="1"/>
    <s v="Open"/>
    <x v="0"/>
  </r>
  <r>
    <n v="638"/>
    <s v="M1148"/>
    <x v="1"/>
    <d v="2024-07-12T00:00:00"/>
    <m/>
    <m/>
    <m/>
    <s v="OEM Related"/>
    <s v=" "/>
    <s v="In T-Fiber, NSO interfaces with EMS for GPON (Nokia &amp; Tejas) and directly with network elements for Cisco IP/MPLS."/>
    <m/>
    <s v="Critical"/>
    <s v="Open"/>
    <m/>
    <s v=" "/>
    <s v=" "/>
    <s v="WIP"/>
    <s v=" "/>
    <s v="L&amp;T"/>
    <s v="Sivaprasad"/>
    <s v="Sivaprasad"/>
    <m/>
    <s v="Open"/>
    <s v="WIP"/>
    <s v=" "/>
    <s v=" "/>
    <s v=" "/>
    <m/>
    <m/>
    <m/>
    <m/>
    <m/>
    <m/>
    <s v="MOMOEM Related"/>
    <s v="OEM Related Issues"/>
    <s v="OPEN"/>
    <m/>
    <m/>
    <m/>
    <m/>
    <m/>
    <m/>
    <n v="1"/>
    <s v="Open"/>
    <x v="0"/>
  </r>
  <r>
    <n v="639"/>
    <s v="M1149"/>
    <x v="1"/>
    <d v="2024-07-12T00:00:00"/>
    <m/>
    <m/>
    <m/>
    <s v="OEM Related"/>
    <s v=" "/>
    <s v="SVP, T-Fiber requested a comprehensive update on the project's progress, including accomplishments, pending tasks, and future plans."/>
    <m/>
    <s v="Critical"/>
    <s v="Open"/>
    <m/>
    <s v=" "/>
    <s v=" "/>
    <s v="WIP"/>
    <s v=" "/>
    <s v="L&amp;T"/>
    <s v="Sivaprasad"/>
    <s v="Sivaprasad"/>
    <m/>
    <s v="Open"/>
    <s v="WIP"/>
    <s v=" "/>
    <s v=" "/>
    <s v=" "/>
    <m/>
    <m/>
    <m/>
    <m/>
    <m/>
    <m/>
    <s v="MOMOEM Related"/>
    <s v="OEM Related Issues"/>
    <s v="OPEN"/>
    <m/>
    <m/>
    <m/>
    <m/>
    <m/>
    <m/>
    <n v="1"/>
    <s v="Open"/>
    <x v="0"/>
  </r>
  <r>
    <n v="640"/>
    <s v="M115"/>
    <x v="1"/>
    <d v="2023-08-01T00:00:00"/>
    <m/>
    <m/>
    <m/>
    <s v="Helpdesk"/>
    <s v="Handbook &amp; SOPs"/>
    <s v="Detailed Helpdesk Process Steps"/>
    <m/>
    <s v="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s v="Completed &amp; Approved"/>
    <x v="3"/>
  </r>
  <r>
    <n v="641"/>
    <s v="M1150"/>
    <x v="1"/>
    <d v="2024-07-12T00:00:00"/>
    <m/>
    <m/>
    <m/>
    <s v="OEM Related"/>
    <s v="Cisco"/>
    <s v="Cisco confirmed that lab licenses are provided free with production licenses and that it is standard practice to set up a pre-production environment."/>
    <m/>
    <s v="Critical"/>
    <s v="Open"/>
    <m/>
    <s v=" "/>
    <s v=" "/>
    <s v="WIP"/>
    <s v=" "/>
    <s v="L&amp;T"/>
    <s v="Sivaprasad"/>
    <s v="Sivaprasad"/>
    <m/>
    <s v="Open"/>
    <s v="WIP"/>
    <s v=" "/>
    <s v=" "/>
    <s v=" "/>
    <m/>
    <m/>
    <m/>
    <m/>
    <m/>
    <m/>
    <s v="MOMOEM Related"/>
    <s v="OEM Related Issues"/>
    <s v="OPEN"/>
    <m/>
    <m/>
    <m/>
    <m/>
    <m/>
    <m/>
    <n v="1"/>
    <s v="Open"/>
    <x v="0"/>
  </r>
  <r>
    <n v="642"/>
    <s v="M1151"/>
    <x v="1"/>
    <d v="2024-07-12T00:00:00"/>
    <m/>
    <m/>
    <m/>
    <s v="OEM Related"/>
    <s v="Cisco"/>
    <s v="Cisco assured to provide access to the Smartlicenses portal for T-Fiber and to share the full library of APIs for all A&amp;O modules."/>
    <m/>
    <s v="Critical"/>
    <s v="Open"/>
    <m/>
    <s v=" "/>
    <s v=" "/>
    <s v="WIP"/>
    <s v=" "/>
    <s v="L&amp;T"/>
    <s v="Sivaprasad"/>
    <s v="Sivaprasad"/>
    <m/>
    <s v="Open"/>
    <s v="WIP"/>
    <s v=" "/>
    <s v=" "/>
    <s v=" "/>
    <m/>
    <m/>
    <m/>
    <m/>
    <m/>
    <m/>
    <s v="MOMOEM Related"/>
    <s v="OEM Related Issues"/>
    <s v="OPEN"/>
    <m/>
    <m/>
    <m/>
    <m/>
    <m/>
    <m/>
    <n v="1"/>
    <s v="Open"/>
    <x v="0"/>
  </r>
  <r>
    <n v="643"/>
    <s v="M1152"/>
    <x v="1"/>
    <d v="2024-07-12T00:00:00"/>
    <m/>
    <m/>
    <m/>
    <s v="OEM Related"/>
    <s v=" "/>
    <s v="Technical Support and Operations:"/>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644"/>
    <s v="M1153"/>
    <x v="1"/>
    <d v="2024-07-12T00:00:00"/>
    <m/>
    <m/>
    <m/>
    <s v="OEM Related"/>
    <s v=" "/>
    <s v="Discussions were held about the method of operation for NED and product lifecycle management."/>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645"/>
    <s v="M1154"/>
    <x v="1"/>
    <d v="2024-07-12T00:00:00"/>
    <m/>
    <m/>
    <m/>
    <s v="OEM Related"/>
    <s v="Cisco"/>
    <s v="Cisco suggested a gradual handover process with a joint account of L&amp;T and Cisco for a smooth transition."/>
    <m/>
    <s v="Critical"/>
    <s v="Open"/>
    <m/>
    <s v=" "/>
    <s v=" "/>
    <s v="WIP"/>
    <s v=" "/>
    <s v="L&amp;T"/>
    <s v="Sivaprasad"/>
    <s v="Sivaprasad"/>
    <m/>
    <s v="Open"/>
    <s v="WIP"/>
    <s v=" "/>
    <s v=" "/>
    <s v=" "/>
    <m/>
    <m/>
    <m/>
    <m/>
    <m/>
    <m/>
    <s v="MOMOEM Related"/>
    <s v="OEM Related Issues"/>
    <s v="OPEN"/>
    <m/>
    <m/>
    <m/>
    <m/>
    <m/>
    <m/>
    <n v="1"/>
    <s v="Open"/>
    <x v="0"/>
  </r>
  <r>
    <n v="646"/>
    <s v="M1155"/>
    <x v="1"/>
    <d v="2024-07-12T00:00:00"/>
    <m/>
    <m/>
    <m/>
    <s v="OEM Related"/>
    <s v="NSO"/>
    <s v="Director-P&amp;E, T-Fiber inquired about the system responsible for maintaining the complete inventory within NSO."/>
    <m/>
    <s v="Critical"/>
    <s v="Open"/>
    <m/>
    <s v=" "/>
    <s v=" "/>
    <s v="WIP"/>
    <s v=" "/>
    <s v="L&amp;T"/>
    <s v="Sivaprasad"/>
    <s v="Sivaprasad"/>
    <m/>
    <s v="Open"/>
    <s v="WIP"/>
    <s v=" "/>
    <s v=" "/>
    <s v=" "/>
    <m/>
    <m/>
    <m/>
    <m/>
    <m/>
    <m/>
    <s v="MOMOEM Related"/>
    <s v="OEM Related Issues"/>
    <s v="OPEN"/>
    <m/>
    <m/>
    <m/>
    <m/>
    <m/>
    <m/>
    <n v="1"/>
    <s v="Open"/>
    <x v="0"/>
  </r>
  <r>
    <n v="647"/>
    <s v="M1156"/>
    <x v="1"/>
    <d v="2024-07-12T00:00:00"/>
    <m/>
    <m/>
    <m/>
    <s v="OEM Related"/>
    <s v="Cisco"/>
    <s v="Cisco mentioned that full orchestration currently requires human intervention, and a service discovery and reconciliation module is needed for full automation."/>
    <m/>
    <s v="Critical"/>
    <s v="Open"/>
    <m/>
    <s v=" "/>
    <s v=" "/>
    <s v="WIP"/>
    <s v=" "/>
    <s v="L&amp;T"/>
    <s v="Sivaprasad"/>
    <s v="Sivaprasad"/>
    <m/>
    <s v="Open"/>
    <s v="WIP"/>
    <s v=" "/>
    <s v=" "/>
    <s v=" "/>
    <m/>
    <m/>
    <m/>
    <m/>
    <m/>
    <m/>
    <s v="MOMOEM Related"/>
    <s v="OEM Related Issues"/>
    <s v="OPEN"/>
    <m/>
    <m/>
    <m/>
    <m/>
    <m/>
    <m/>
    <n v="1"/>
    <s v="Open"/>
    <x v="0"/>
  </r>
  <r>
    <n v="648"/>
    <s v="M1157"/>
    <x v="1"/>
    <d v="2024-07-12T00:00:00"/>
    <m/>
    <m/>
    <m/>
    <s v="OEM Related"/>
    <s v=" "/>
    <s v="Concerns were raised about customization in the pre-production phase and the need to complete customizations before going live."/>
    <m/>
    <s v="Critical"/>
    <s v="Open"/>
    <m/>
    <s v=" "/>
    <s v=" "/>
    <s v="WIP"/>
    <s v=" "/>
    <s v="L&amp;T"/>
    <s v="Sivaprasad"/>
    <s v="Sivaprasad"/>
    <m/>
    <s v="Open"/>
    <s v="WIP"/>
    <s v=" "/>
    <s v=" "/>
    <s v=" "/>
    <m/>
    <m/>
    <m/>
    <m/>
    <m/>
    <m/>
    <s v="MOMOEM Related"/>
    <s v="OEM Related Issues"/>
    <s v="OPEN"/>
    <m/>
    <m/>
    <m/>
    <m/>
    <m/>
    <m/>
    <n v="1"/>
    <s v="Open"/>
    <x v="0"/>
  </r>
  <r>
    <n v="649"/>
    <s v="M1158"/>
    <x v="1"/>
    <d v="2024-07-12T00:00:00"/>
    <m/>
    <m/>
    <m/>
    <s v="OEM Related"/>
    <s v="Cisco"/>
    <s v="Cisco emphasized the importance of a change management system for configuration changes and the need for a service audit feature."/>
    <m/>
    <s v="Critical"/>
    <s v="Open"/>
    <m/>
    <s v=" "/>
    <s v=" "/>
    <s v="WIP"/>
    <s v=" "/>
    <s v="L&amp;T"/>
    <s v="Sivaprasad"/>
    <s v="Sivaprasad"/>
    <m/>
    <s v="Open"/>
    <s v="WIP"/>
    <s v=" "/>
    <s v=" "/>
    <s v=" "/>
    <m/>
    <m/>
    <m/>
    <m/>
    <m/>
    <m/>
    <s v="MOMOEM Related"/>
    <s v="OEM Related Issues"/>
    <s v="OPEN"/>
    <m/>
    <m/>
    <m/>
    <m/>
    <m/>
    <m/>
    <n v="1"/>
    <s v="Open"/>
    <x v="0"/>
  </r>
  <r>
    <n v="650"/>
    <s v="M1159"/>
    <x v="1"/>
    <d v="2024-07-12T00:00:00"/>
    <m/>
    <m/>
    <m/>
    <s v="OEM Related"/>
    <s v="Cisco"/>
    <s v="Cisco to provide all API libraries and hand over NED with knowledge transfers."/>
    <m/>
    <s v="Critical"/>
    <s v="Open"/>
    <m/>
    <s v=" "/>
    <s v=" "/>
    <s v="WIP"/>
    <s v=" "/>
    <s v="L&amp;T"/>
    <s v="Sivaprasad"/>
    <s v="Sivaprasad"/>
    <m/>
    <s v="Open"/>
    <s v="WIP"/>
    <s v=" "/>
    <s v=" "/>
    <s v=" "/>
    <m/>
    <m/>
    <m/>
    <m/>
    <m/>
    <m/>
    <s v="MOMOEM Related"/>
    <s v="OEM Related Issues"/>
    <s v="OPEN"/>
    <m/>
    <m/>
    <m/>
    <m/>
    <m/>
    <m/>
    <n v="1"/>
    <s v="Open"/>
    <x v="0"/>
  </r>
  <r>
    <n v="651"/>
    <s v="M116"/>
    <x v="1"/>
    <d v="2023-08-01T00:00:00"/>
    <m/>
    <m/>
    <m/>
    <s v="Helpdesk"/>
    <s v="Handbook &amp; SOPs"/>
    <s v="Clarification needed on addressing the subjective nature of &quot;Non-Technical&quot; calls."/>
    <m/>
    <s v="Critical"/>
    <s v="Open"/>
    <m/>
    <s v=" "/>
    <s v=" "/>
    <s v="Closed"/>
    <s v="24-Sep-25: It will be Handled by Proposed T fiber Business Helpdesk"/>
    <m/>
    <m/>
    <s v="Siva Kumar"/>
    <m/>
    <m/>
    <s v="COMPLETED &amp; APPROVED"/>
    <s v=" "/>
    <s v=" "/>
    <s v=" "/>
    <m/>
    <m/>
    <m/>
    <m/>
    <m/>
    <m/>
    <s v="MOMHelpdesk"/>
    <s v="Helpdesk (Contact Center)"/>
    <s v="CLOSED"/>
    <m/>
    <m/>
    <m/>
    <d v="2025-09-24T00:00:00"/>
    <s v="\\172.28.9.34\Artefacts_T-Fiber TNOC Tracker\HELPDESK\M116,723,1026"/>
    <m/>
    <n v="1"/>
    <s v="Completed &amp; Approved"/>
    <x v="3"/>
  </r>
  <r>
    <n v="652"/>
    <s v="M1160"/>
    <x v="1"/>
    <d v="2024-07-12T00:00:00"/>
    <m/>
    <m/>
    <m/>
    <s v="OEM Related"/>
    <s v="OSS"/>
    <s v="Inventory module and bandwidth manager are still open issues."/>
    <m/>
    <s v="Critical"/>
    <s v="Open"/>
    <m/>
    <s v=" "/>
    <s v=" "/>
    <s v="WIP"/>
    <s v=" "/>
    <s v="L&amp;T"/>
    <s v="Sivaprasad"/>
    <s v="Sivaprasad"/>
    <m/>
    <s v="Open"/>
    <s v="WIP"/>
    <s v=" "/>
    <s v=" "/>
    <s v=" "/>
    <m/>
    <m/>
    <m/>
    <m/>
    <m/>
    <m/>
    <s v="MOMOEM Related"/>
    <s v="OEM Related Issues"/>
    <s v="OPEN"/>
    <m/>
    <m/>
    <m/>
    <m/>
    <m/>
    <m/>
    <n v="1"/>
    <s v="Open"/>
    <x v="0"/>
  </r>
  <r>
    <n v="653"/>
    <s v="M1161"/>
    <x v="1"/>
    <d v="2024-07-12T00:00:00"/>
    <m/>
    <m/>
    <m/>
    <s v="OEM Related"/>
    <s v="OSS"/>
    <s v="L&amp;T to provide lifecycle processes and how change management and customization are done post-production."/>
    <m/>
    <s v="Critical"/>
    <s v="Open"/>
    <m/>
    <s v=" "/>
    <s v=" "/>
    <s v="WIP"/>
    <s v=" "/>
    <s v="L&amp;T"/>
    <s v="Sivaprasad"/>
    <s v="Sivaprasad"/>
    <m/>
    <s v="Open"/>
    <s v="WIP"/>
    <s v=" "/>
    <s v=" "/>
    <s v=" "/>
    <m/>
    <m/>
    <m/>
    <m/>
    <m/>
    <m/>
    <s v="MOMOEM Related"/>
    <s v="OEM Related Issues"/>
    <s v="OPEN"/>
    <m/>
    <m/>
    <m/>
    <m/>
    <m/>
    <m/>
    <n v="1"/>
    <s v="Open"/>
    <x v="0"/>
  </r>
  <r>
    <n v="654"/>
    <s v="M1162"/>
    <x v="1"/>
    <d v="2024-07-12T00:00:00"/>
    <m/>
    <m/>
    <m/>
    <s v="OEM Related"/>
    <s v="NSO"/>
    <s v="Cisco to provide E2E topology feasibility, including bandwidth management using NSO."/>
    <m/>
    <s v="Critical"/>
    <s v="Open"/>
    <m/>
    <s v=" "/>
    <s v=" "/>
    <s v="WIP"/>
    <s v=" "/>
    <s v="L&amp;T"/>
    <s v="Sivaprasad"/>
    <s v="Sivaprasad"/>
    <m/>
    <s v="Open"/>
    <s v="WIP"/>
    <s v=" "/>
    <s v=" "/>
    <s v=" "/>
    <m/>
    <m/>
    <m/>
    <m/>
    <m/>
    <m/>
    <s v="MOMOEM Related"/>
    <s v="OEM Related Issues"/>
    <s v="OPEN"/>
    <m/>
    <m/>
    <m/>
    <m/>
    <m/>
    <m/>
    <n v="1"/>
    <s v="Open"/>
    <x v="0"/>
  </r>
  <r>
    <n v="655"/>
    <s v="M1163"/>
    <x v="1"/>
    <d v="2024-07-12T00:00:00"/>
    <m/>
    <m/>
    <m/>
    <s v="OEM Related"/>
    <s v=" "/>
    <s v="Director-P&amp;E, T-Fiber asked for the deployment of the system in a pre-production environment for thorough testing."/>
    <m/>
    <s v="Critical"/>
    <s v="Open"/>
    <m/>
    <s v=" "/>
    <s v=" "/>
    <s v="WIP"/>
    <s v=" "/>
    <s v="L&amp;T"/>
    <s v="Sivaprasad"/>
    <s v="Sivaprasad"/>
    <m/>
    <s v="Open"/>
    <s v="WIP"/>
    <s v=" "/>
    <s v=" "/>
    <s v=" "/>
    <m/>
    <m/>
    <m/>
    <m/>
    <m/>
    <m/>
    <s v="MOMOEM Related"/>
    <s v="OEM Related Issues"/>
    <s v="OPEN"/>
    <m/>
    <m/>
    <m/>
    <m/>
    <m/>
    <m/>
    <n v="1"/>
    <s v="Open"/>
    <x v="0"/>
  </r>
  <r>
    <n v="656"/>
    <s v="M1164"/>
    <x v="1"/>
    <d v="2024-07-12T00:00:00"/>
    <m/>
    <m/>
    <m/>
    <s v="OEM Related"/>
    <s v=" "/>
    <s v="SVP, T-Fiber requested access to all modules within the pre-production environment, along with necessary licenses."/>
    <m/>
    <s v="Critical"/>
    <s v="Open"/>
    <m/>
    <s v=" "/>
    <s v=" "/>
    <s v="WIP"/>
    <s v=" "/>
    <s v="L&amp;T"/>
    <s v="Sivaprasad"/>
    <s v="Sivaprasad"/>
    <m/>
    <s v="Open"/>
    <s v="WIP"/>
    <s v=" "/>
    <s v=" "/>
    <s v=" "/>
    <m/>
    <m/>
    <m/>
    <m/>
    <m/>
    <m/>
    <s v="MOMOEM Related"/>
    <s v="OEM Related Issues"/>
    <s v="OPEN"/>
    <m/>
    <m/>
    <m/>
    <m/>
    <m/>
    <m/>
    <n v="1"/>
    <s v="Open"/>
    <x v="0"/>
  </r>
  <r>
    <n v="657"/>
    <s v="M1165"/>
    <x v="1"/>
    <d v="2024-07-12T00:00:00"/>
    <m/>
    <m/>
    <m/>
    <s v="OEM Related"/>
    <s v=" "/>
    <s v="Director-P&amp;E, T-Fiber emphasized the importance of the system being modular and raised concerns about functionality without BSS."/>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658"/>
    <s v="M1166"/>
    <x v="1"/>
    <d v="2024-07-15T00:00:00"/>
    <m/>
    <m/>
    <m/>
    <s v="OEM Related"/>
    <s v=" "/>
    <s v="L&amp;T to inform T-Fiber and provide details once solution support is fully deployed."/>
    <m/>
    <s v="Critical"/>
    <s v="Open"/>
    <m/>
    <s v=" "/>
    <s v=" "/>
    <s v="WIP"/>
    <s v=" "/>
    <s v="L&amp;T"/>
    <s v="Sivaprasad"/>
    <s v="Sivaprasad"/>
    <m/>
    <s v="Open"/>
    <s v="WIP"/>
    <s v=" "/>
    <s v=" "/>
    <s v=" "/>
    <m/>
    <m/>
    <m/>
    <m/>
    <m/>
    <m/>
    <s v="MOMOEM Related"/>
    <s v="OEM Related Issues"/>
    <s v="OPEN"/>
    <m/>
    <m/>
    <m/>
    <m/>
    <m/>
    <m/>
    <n v="1"/>
    <s v="Open"/>
    <x v="0"/>
  </r>
  <r>
    <n v="659"/>
    <s v="M1167"/>
    <x v="1"/>
    <d v="2024-07-15T00:00:00"/>
    <m/>
    <m/>
    <m/>
    <s v="OEM Related"/>
    <s v=" "/>
    <s v="L&amp;T to focus on solution reports and resolve operational issues related to UTM."/>
    <m/>
    <s v="Critical"/>
    <s v="Open"/>
    <m/>
    <s v=" "/>
    <s v=" "/>
    <s v="WIP"/>
    <s v=" "/>
    <s v="L&amp;T"/>
    <s v="Sivaprasad"/>
    <s v="Sivaprasad"/>
    <m/>
    <s v="Open"/>
    <s v="WIP"/>
    <s v=" "/>
    <s v=" "/>
    <s v=" "/>
    <m/>
    <m/>
    <m/>
    <m/>
    <m/>
    <m/>
    <s v="MOMOEM Related"/>
    <s v="OEM Related Issues"/>
    <s v="OPEN"/>
    <m/>
    <m/>
    <m/>
    <m/>
    <m/>
    <m/>
    <n v="1"/>
    <s v="Open"/>
    <x v="0"/>
  </r>
  <r>
    <n v="660"/>
    <s v="M1168"/>
    <x v="1"/>
    <d v="2024-07-15T00:00:00"/>
    <m/>
    <m/>
    <m/>
    <s v="OEM Related"/>
    <s v=" "/>
    <s v="HPE to consider features not possible for alternative solutions."/>
    <m/>
    <s v="Critical"/>
    <s v="Open"/>
    <m/>
    <s v=" "/>
    <s v=" "/>
    <s v="WIP"/>
    <s v=" "/>
    <s v="L&amp;T"/>
    <s v="Sivaprasad"/>
    <s v="Sivaprasad"/>
    <m/>
    <s v="Open"/>
    <s v="WIP"/>
    <s v=" "/>
    <s v=" "/>
    <s v=" "/>
    <m/>
    <m/>
    <m/>
    <m/>
    <m/>
    <m/>
    <s v="MOMOEM Related"/>
    <s v="OEM Related Issues"/>
    <s v="OPEN"/>
    <m/>
    <m/>
    <m/>
    <m/>
    <m/>
    <m/>
    <n v="1"/>
    <s v="Open"/>
    <x v="0"/>
  </r>
  <r>
    <n v="661"/>
    <s v="M1169"/>
    <x v="1"/>
    <d v="2024-07-15T00:00:00"/>
    <m/>
    <m/>
    <m/>
    <s v="OEM Related"/>
    <s v=" "/>
    <s v="L&amp;T to provide automation in the purge-auto termination process without manual intervention."/>
    <m/>
    <s v="Critical"/>
    <s v="Open"/>
    <m/>
    <s v=" "/>
    <s v=" "/>
    <s v="WIP"/>
    <s v=" "/>
    <s v="L&amp;T"/>
    <s v="Sivaprasad"/>
    <s v="Sivaprasad"/>
    <m/>
    <s v="Open"/>
    <s v="WIP"/>
    <s v=" "/>
    <s v=" "/>
    <s v=" "/>
    <m/>
    <m/>
    <m/>
    <m/>
    <m/>
    <m/>
    <s v="MOMOEM Related"/>
    <s v="OEM Related Issues"/>
    <s v="OPEN"/>
    <m/>
    <m/>
    <m/>
    <m/>
    <m/>
    <m/>
    <n v="1"/>
    <s v="Open"/>
    <x v="0"/>
  </r>
  <r>
    <n v="662"/>
    <s v="M117"/>
    <x v="1"/>
    <d v="2023-08-01T00:00:00"/>
    <m/>
    <m/>
    <m/>
    <s v="Helpdesk"/>
    <s v="Handbook &amp; SOPs"/>
    <s v="Assumptions for Estimated Calls per Day"/>
    <m/>
    <s v="Critical"/>
    <s v="Open"/>
    <m/>
    <s v=" "/>
    <s v=" "/>
    <s v="Closed"/>
    <s v="24-Sep-25: Artefacts to be uploaded"/>
    <m/>
    <m/>
    <s v="Siva Kumar"/>
    <m/>
    <m/>
    <s v="COMPLETED &amp; APPROVED"/>
    <s v=" "/>
    <s v=" "/>
    <s v=" "/>
    <m/>
    <m/>
    <m/>
    <m/>
    <m/>
    <m/>
    <s v="MOMHelpdesk"/>
    <s v="Helpdesk (Contact Center)"/>
    <s v="CLOSED"/>
    <m/>
    <m/>
    <m/>
    <d v="2025-09-24T00:00:00"/>
    <s v="\\172.28.9.34\Artefacts_T-Fiber TNOC Tracker\HELPDESK\M117,126,728"/>
    <m/>
    <n v="1"/>
    <s v="Completed &amp; Approved"/>
    <x v="3"/>
  </r>
  <r>
    <n v="663"/>
    <s v="M1170"/>
    <x v="1"/>
    <d v="2024-07-15T00:00:00"/>
    <m/>
    <m/>
    <m/>
    <s v="OEM Related"/>
    <s v=" "/>
    <s v="L&amp;T to ensure GIS is the master source for passive infra and it should be a permanent solution."/>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664"/>
    <s v="M1171"/>
    <x v="1"/>
    <d v="2024-07-15T00:00:00"/>
    <m/>
    <m/>
    <m/>
    <s v="OEM Related"/>
    <s v=" "/>
    <s v="L&amp;T to provide all relevant data to facilitate customization requirements for business."/>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665"/>
    <s v="M1172"/>
    <x v="1"/>
    <d v="2024-07-15T00:00:00"/>
    <m/>
    <m/>
    <m/>
    <s v="OEM Related"/>
    <s v=" "/>
    <s v="L&amp;T assured that technical support would be available for the long term and operational training would continue until the complete delivery of the contract."/>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666"/>
    <s v="M1173"/>
    <x v="1"/>
    <d v="2024-07-15T00:00:00"/>
    <m/>
    <m/>
    <m/>
    <s v="OEM Related"/>
    <s v=" "/>
    <s v="L&amp;T to demonstrate all points, including completed points, to ensure transparency on solutions implemented."/>
    <m/>
    <s v="Critical"/>
    <s v="Open"/>
    <m/>
    <s v=" "/>
    <s v=" "/>
    <s v="WIP"/>
    <s v=" "/>
    <s v="L&amp;T"/>
    <s v="Sivaprasad"/>
    <s v="Sivaprasad"/>
    <m/>
    <s v="Open"/>
    <s v="WIP"/>
    <s v=" "/>
    <s v=" "/>
    <s v=" "/>
    <m/>
    <m/>
    <m/>
    <m/>
    <m/>
    <m/>
    <s v="MOMOEM Related"/>
    <s v="OEM Related Issues"/>
    <s v="OPEN"/>
    <m/>
    <m/>
    <m/>
    <m/>
    <m/>
    <m/>
    <n v="1"/>
    <s v="Open"/>
    <x v="0"/>
  </r>
  <r>
    <n v="667"/>
    <s v="M1174"/>
    <x v="1"/>
    <d v="2024-07-15T00:00:00"/>
    <m/>
    <m/>
    <m/>
    <s v="OEM Related"/>
    <s v=" "/>
    <s v="L&amp;T to prioritize tasks to support business along with T-Fiber to maintain efficient and effective operational workflows."/>
    <m/>
    <s v="Critical"/>
    <s v="Open"/>
    <m/>
    <s v=" "/>
    <s v=" "/>
    <s v="WIP"/>
    <s v=" "/>
    <s v="L&amp;T"/>
    <s v="Sivaprasad"/>
    <s v="Sivaprasad"/>
    <m/>
    <s v="Open"/>
    <s v="WIP"/>
    <s v=" "/>
    <s v=" "/>
    <s v=" "/>
    <m/>
    <m/>
    <m/>
    <m/>
    <m/>
    <m/>
    <s v="MOMOEM Related"/>
    <s v="OEM Related Issues"/>
    <s v="OPEN"/>
    <m/>
    <m/>
    <m/>
    <m/>
    <m/>
    <m/>
    <n v="1"/>
    <s v="Open"/>
    <x v="0"/>
  </r>
  <r>
    <n v="668"/>
    <s v="M1175"/>
    <x v="1"/>
    <d v="2024-07-15T00:00:00"/>
    <m/>
    <m/>
    <m/>
    <s v="OEM Related"/>
    <s v=" "/>
    <s v="L&amp;T and HPE to provide timelines for operational, delivery, and technical support, as well as a plan for out-of-the-box features."/>
    <m/>
    <s v="Critical"/>
    <s v="Open"/>
    <m/>
    <s v=" "/>
    <s v=" "/>
    <s v="WIP"/>
    <s v=" "/>
    <s v="L&amp;T"/>
    <s v="Sivaprasad"/>
    <s v="Sivaprasad"/>
    <m/>
    <s v="Open"/>
    <s v="WIP"/>
    <s v=" "/>
    <s v=" "/>
    <s v=" "/>
    <m/>
    <m/>
    <m/>
    <m/>
    <m/>
    <m/>
    <s v="MOMOEM Related"/>
    <s v="OEM Related Issues"/>
    <s v="OPEN"/>
    <m/>
    <m/>
    <m/>
    <m/>
    <m/>
    <m/>
    <n v="1"/>
    <s v="Open"/>
    <x v="0"/>
  </r>
  <r>
    <n v="669"/>
    <s v="M1176"/>
    <x v="1"/>
    <d v="2024-07-15T00:00:00"/>
    <m/>
    <m/>
    <m/>
    <s v="OEM Related"/>
    <s v=" "/>
    <s v="L&amp;T to provide updated LLD document and ensure that all Licenses are provided to T-Fiber as they are an asset of T-Fiber."/>
    <m/>
    <s v="Critical"/>
    <s v="Open"/>
    <m/>
    <s v=" "/>
    <s v=" "/>
    <s v="WIP"/>
    <s v=" "/>
    <s v="L&amp;T"/>
    <s v="Sivaprasad"/>
    <s v="Sivaprasad"/>
    <m/>
    <s v="Open"/>
    <s v="WIP"/>
    <s v=" "/>
    <s v=" "/>
    <s v=" "/>
    <m/>
    <m/>
    <m/>
    <m/>
    <m/>
    <m/>
    <s v="MOMOEM Related"/>
    <s v="OEM Related Issues"/>
    <s v="OPEN"/>
    <m/>
    <m/>
    <m/>
    <m/>
    <m/>
    <m/>
    <n v="1"/>
    <s v="Open"/>
    <x v="0"/>
  </r>
  <r>
    <n v="670"/>
    <s v="M1177"/>
    <x v="1"/>
    <d v="2024-07-15T00:00:00"/>
    <m/>
    <m/>
    <m/>
    <s v="OEM Related"/>
    <s v=" "/>
    <s v="L&amp;T to submit customize reports and ensure that all open HP APIs should be made available to L&amp;T and T-Fiber."/>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671"/>
    <s v="M1178"/>
    <x v="1"/>
    <d v="2024-07-15T00:00:00"/>
    <m/>
    <m/>
    <m/>
    <s v="OEM Related"/>
    <s v=" "/>
    <s v="L&amp;T to ensure that the pre-production environment is set up and additional infrastructure needs are met."/>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672"/>
    <s v="M1179"/>
    <x v="1"/>
    <d v="2024-07-15T00:00:00"/>
    <m/>
    <m/>
    <m/>
    <s v="OEM Related"/>
    <s v=" "/>
    <s v="Director-P&amp;E, T-Fiber emphasized the importance of delivering services and suggested scheduling calls to ensure delivery is on track."/>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673"/>
    <s v="M118"/>
    <x v="1"/>
    <d v="2023-08-01T00:00:00"/>
    <m/>
    <m/>
    <m/>
    <s v="Helpdesk"/>
    <s v="Handbook &amp; SOPs"/>
    <s v="Readiness of Helpdesk to report on compliances and responsiveness and calculate penalties."/>
    <m/>
    <s v="Critical"/>
    <s v="Open"/>
    <m/>
    <s v=" "/>
    <s v=" "/>
    <s v="Artefacts to be submitted"/>
    <s v="24-Sep-25:Artefacts to be submitted"/>
    <m/>
    <m/>
    <s v="Siva Kumar"/>
    <m/>
    <s v="Open"/>
    <s v="Open"/>
    <s v=" "/>
    <s v=" "/>
    <s v=" "/>
    <m/>
    <m/>
    <m/>
    <m/>
    <m/>
    <m/>
    <s v="MOMHelpdesk"/>
    <s v="Helpdesk (Contact Center)"/>
    <s v="OPEN"/>
    <m/>
    <m/>
    <m/>
    <d v="2025-09-24T00:00:00"/>
    <m/>
    <m/>
    <n v="1"/>
    <s v="Open"/>
    <x v="0"/>
  </r>
  <r>
    <n v="674"/>
    <s v="M1180"/>
    <x v="1"/>
    <d v="2024-07-15T00:00:00"/>
    <m/>
    <m/>
    <m/>
    <s v="OEM Related"/>
    <s v=" "/>
    <s v="Director-P&amp;E, T-Fiber requested an out-of-box demo as per the pre-bid agreement."/>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675"/>
    <s v="M1181"/>
    <x v="1"/>
    <d v="2024-07-15T00:00:00"/>
    <m/>
    <m/>
    <m/>
    <s v="OEM Related"/>
    <s v=" "/>
    <s v="A detailed discussion is required for DR with all stakeholders, including HPE, OT, and CTRL S, for a comprehensive approach."/>
    <m/>
    <s v="Critical"/>
    <s v="Open"/>
    <m/>
    <s v=" "/>
    <s v=" "/>
    <s v="WIP"/>
    <s v=" "/>
    <s v="L&amp;T"/>
    <s v="Sivaprasad"/>
    <s v="Sivaprasad"/>
    <m/>
    <s v="Open"/>
    <s v="WIP"/>
    <s v=" "/>
    <s v=" "/>
    <s v=" "/>
    <m/>
    <m/>
    <m/>
    <m/>
    <m/>
    <m/>
    <s v="MOMOEM Related"/>
    <s v="OEM Related Issues"/>
    <s v="OPEN"/>
    <m/>
    <m/>
    <m/>
    <m/>
    <m/>
    <m/>
    <n v="1"/>
    <s v="Open"/>
    <x v="0"/>
  </r>
  <r>
    <n v="676"/>
    <s v="M1182"/>
    <x v="1"/>
    <d v="2024-07-22T00:00:00"/>
    <m/>
    <m/>
    <m/>
    <s v="T&amp;D Environment"/>
    <s v=" "/>
    <s v="MD, T-Fiber emphasized the necessity of a pre-production setup and directed L&amp;T to submit an infrastructure proposal."/>
    <m/>
    <s v="NON-Critical"/>
    <s v="Open"/>
    <m/>
    <s v=" "/>
    <s v=" "/>
    <m/>
    <s v="11-Oct-25: T Fiber requested to submit reference document_x000a_Historically the L&amp;T submitted proposal was not approved. Need to work for the final setup "/>
    <m/>
    <m/>
    <s v="Ravi Kishore"/>
    <m/>
    <s v="Open"/>
    <s v="Open"/>
    <s v=" "/>
    <s v=" "/>
    <s v=" "/>
    <m/>
    <m/>
    <m/>
    <m/>
    <m/>
    <m/>
    <s v="MOMT&amp;D Environment"/>
    <s v="Applications"/>
    <s v="OPEN"/>
    <m/>
    <m/>
    <m/>
    <m/>
    <m/>
    <m/>
    <n v="1"/>
    <s v="Open"/>
    <x v="0"/>
  </r>
  <r>
    <n v="677"/>
    <s v="M1183"/>
    <x v="1"/>
    <d v="2024-07-22T00:00:00"/>
    <m/>
    <m/>
    <m/>
    <s v="OEM Related"/>
    <s v=" "/>
    <s v="MD, T-Fiber asked L&amp;T to work with the OEM for a higher license count for the Work Force Management Tool (WFM) and to explore features of government tools for comparison."/>
    <m/>
    <s v="Critical"/>
    <s v="Open"/>
    <m/>
    <s v=" "/>
    <s v=" "/>
    <s v="WIP"/>
    <s v=" "/>
    <s v="L&amp;T"/>
    <s v="Sivaprasad"/>
    <s v="Sivaprasad"/>
    <m/>
    <s v="Open"/>
    <s v="WIP"/>
    <s v=" "/>
    <s v=" "/>
    <s v=" "/>
    <m/>
    <m/>
    <m/>
    <m/>
    <m/>
    <m/>
    <s v="MOMOEM Related"/>
    <s v="OEM Related Issues"/>
    <s v="OPEN"/>
    <m/>
    <m/>
    <m/>
    <m/>
    <m/>
    <m/>
    <n v="1"/>
    <s v="Open"/>
    <x v="0"/>
  </r>
  <r>
    <n v="678"/>
    <s v="M1184"/>
    <x v="1"/>
    <d v="2024-07-22T00:00:00"/>
    <m/>
    <m/>
    <m/>
    <s v="OEM Related"/>
    <s v="All OEM's"/>
    <s v="Concerns were raised about the delay in onboarding OEMs like OpenText, HP, and Cisco."/>
    <m/>
    <s v="Critical"/>
    <s v="Open"/>
    <m/>
    <s v=" "/>
    <s v=" "/>
    <s v="WIP"/>
    <s v=" "/>
    <s v="L&amp;T"/>
    <s v="Sivaprasad"/>
    <s v="Sivaprasad"/>
    <m/>
    <s v="Open"/>
    <s v="WIP"/>
    <s v=" "/>
    <s v=" "/>
    <s v=" "/>
    <m/>
    <m/>
    <m/>
    <m/>
    <m/>
    <m/>
    <s v="MOMOEM Related"/>
    <s v="OEM Related Issues"/>
    <s v="OPEN"/>
    <m/>
    <m/>
    <m/>
    <m/>
    <m/>
    <m/>
    <n v="1"/>
    <s v="Open"/>
    <x v="0"/>
  </r>
  <r>
    <n v="679"/>
    <s v="M1185"/>
    <x v="1"/>
    <d v="2024-07-22T00:00:00"/>
    <m/>
    <m/>
    <m/>
    <s v="OEM Related"/>
    <s v=" "/>
    <s v="Concerns were raised about the lack of response from Nokia on Hybrid mode solutioning."/>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680"/>
    <s v="M1186"/>
    <x v="1"/>
    <d v="2024-12-09T00:00:00"/>
    <m/>
    <m/>
    <m/>
    <s v="NOC Operationalization"/>
    <s v=" "/>
    <s v=" Principal Consultant to be added in WA groups (only NOC , Service Delivery, Project Delivery , and Technology wise group along with OEMs)"/>
    <m/>
    <s v="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681"/>
    <s v="M1187"/>
    <x v="1"/>
    <d v="2024-12-09T00:00:00"/>
    <m/>
    <m/>
    <m/>
    <s v="OEM Related"/>
    <s v=" "/>
    <s v="OEM wise physical meeting to be called"/>
    <m/>
    <s v="Critical"/>
    <s v="Closed"/>
    <m/>
    <s v=" "/>
    <s v=" "/>
    <s v="Closed"/>
    <s v="23-Sep-25: Approved shall be closed"/>
    <m/>
    <m/>
    <s v="Sivaprasad"/>
    <m/>
    <m/>
    <s v="COMPLETED &amp; APPROVED"/>
    <s v=" "/>
    <s v=" "/>
    <s v=" "/>
    <m/>
    <m/>
    <m/>
    <m/>
    <m/>
    <m/>
    <s v="MOMOEM Related"/>
    <s v="OEM Related Issues"/>
    <s v="CLOSED"/>
    <m/>
    <m/>
    <m/>
    <d v="2025-09-23T00:00:00"/>
    <s v="Artefacts not Required"/>
    <m/>
    <n v="1"/>
    <s v="Completed &amp; Approved"/>
    <x v="1"/>
  </r>
  <r>
    <n v="682"/>
    <s v="M1188"/>
    <x v="1"/>
    <d v="2024-12-09T00:00:00"/>
    <m/>
    <m/>
    <m/>
    <s v="Helpdesk"/>
    <s v=" "/>
    <s v="Helpdesk LLD/HLD to be discussed in detailed"/>
    <m/>
    <s v="Critical"/>
    <s v="Open"/>
    <m/>
    <s v=" "/>
    <s v=" "/>
    <s v="WIP"/>
    <s v=" "/>
    <m/>
    <m/>
    <s v="Siva Kumar"/>
    <m/>
    <s v="Open"/>
    <s v="WIP"/>
    <s v=" "/>
    <s v=" "/>
    <s v=" "/>
    <m/>
    <m/>
    <m/>
    <m/>
    <m/>
    <m/>
    <s v="MOMHelpdesk"/>
    <s v="Helpdesk (Contact Center)"/>
    <s v="OPEN"/>
    <m/>
    <m/>
    <m/>
    <m/>
    <m/>
    <m/>
    <n v="1"/>
    <s v="Open"/>
    <x v="0"/>
  </r>
  <r>
    <n v="683"/>
    <s v="M1189"/>
    <x v="1"/>
    <d v="2024-12-09T00:00:00"/>
    <m/>
    <m/>
    <m/>
    <s v="NOC Operationalization"/>
    <s v=" "/>
    <s v="Only one Issue Tracker to be maintained to track whatever is discussed during current week review"/>
    <m/>
    <s v="Critical"/>
    <s v="Closed"/>
    <m/>
    <s v=" "/>
    <s v=" "/>
    <s v="NON Critical to be reviewd later"/>
    <s v="23-Sep-25: NON Critical to be reviewd later"/>
    <s v="L&amp;T"/>
    <s v="Sivaprasad"/>
    <s v="Sivaprasad"/>
    <m/>
    <s v="Open"/>
    <s v="Open"/>
    <s v=" "/>
    <s v=" "/>
    <s v=" "/>
    <m/>
    <m/>
    <m/>
    <m/>
    <m/>
    <m/>
    <s v="MOMNOC Operationalization"/>
    <s v="Network"/>
    <s v="OPEN"/>
    <m/>
    <m/>
    <m/>
    <m/>
    <m/>
    <m/>
    <n v="1"/>
    <s v="Open"/>
    <x v="0"/>
  </r>
  <r>
    <n v="684"/>
    <s v="M119"/>
    <x v="1"/>
    <d v="2023-08-01T00:00:00"/>
    <m/>
    <m/>
    <m/>
    <s v="Helpdesk"/>
    <s v="Handbook &amp; SOPs"/>
    <s v="Live Intrusion of Calls"/>
    <m/>
    <s v="Critical"/>
    <s v="Open"/>
    <m/>
    <s v=" "/>
    <s v=" "/>
    <s v="Closed"/>
    <s v="24-Sep-25: Artfcats to be uploaded_x000a_11-Sep-25: Feature Available, Shall be demonstrated_x000a_"/>
    <m/>
    <m/>
    <s v="Siva Kumar"/>
    <m/>
    <m/>
    <s v="COMPLETED &amp; APPROVED"/>
    <s v=" "/>
    <s v=" "/>
    <s v=" "/>
    <m/>
    <m/>
    <m/>
    <m/>
    <m/>
    <m/>
    <s v="MOMHelpdesk"/>
    <s v="Helpdesk (Contact Center)"/>
    <s v="CLOSED"/>
    <m/>
    <m/>
    <m/>
    <d v="2025-09-24T00:00:00"/>
    <s v="\\172.28.9.34\Artefacts_T-Fiber TNOC Tracker\HELPDESK\M119,733"/>
    <m/>
    <n v="1"/>
    <s v="Completed &amp; Approved"/>
    <x v="3"/>
  </r>
  <r>
    <n v="685"/>
    <s v="M1190"/>
    <x v="1"/>
    <d v="2024-12-09T00:00:00"/>
    <s v="P3"/>
    <m/>
    <m/>
    <s v="NOC Operationalization"/>
    <s v=" "/>
    <s v="Share NOC Dec24 roaster"/>
    <m/>
    <s v="Critical"/>
    <s v="Closed"/>
    <m/>
    <s v=" "/>
    <s v=" "/>
    <m/>
    <s v="Roaster shared"/>
    <m/>
    <m/>
    <s v="Ahmad"/>
    <m/>
    <m/>
    <s v="COMPLETED &amp; APPROVED"/>
    <s v=" "/>
    <s v=" "/>
    <s v=" "/>
    <m/>
    <m/>
    <m/>
    <m/>
    <m/>
    <m/>
    <s v="MOMNOC Operationalization"/>
    <s v="Network"/>
    <s v="CLOSED"/>
    <m/>
    <m/>
    <s v="Daily oprational task"/>
    <d v="2025-09-24T00:00:00"/>
    <s v="&quot;\\172.28.9.23\TNOC_Roaster Plan"/>
    <m/>
    <n v="1"/>
    <s v="Completed &amp; Approved"/>
    <x v="1"/>
  </r>
  <r>
    <n v="686"/>
    <s v="M1191"/>
    <x v="1"/>
    <d v="2024-12-09T00:00:00"/>
    <m/>
    <m/>
    <m/>
    <s v="NOC Operationalization"/>
    <s v=" "/>
    <s v="OSS to be discussed on 10Dec24 or today"/>
    <m/>
    <s v="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687"/>
    <s v="M1192"/>
    <x v="1"/>
    <d v="2024-12-09T00:00:00"/>
    <m/>
    <m/>
    <m/>
    <s v="NOC Operationalization"/>
    <s v=" "/>
    <s v="Send all presentations to  Principal Consultant"/>
    <m/>
    <s v="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688"/>
    <s v="M1193"/>
    <x v="1"/>
    <d v="2024-12-09T00:00:00"/>
    <m/>
    <s v="OSS"/>
    <s v="OSS"/>
    <s v="OSS"/>
    <s v="NOC Operationalization"/>
    <s v="Change Mgmt. system to be made up, currently its manual on mails/excel"/>
    <m/>
    <s v="Critical"/>
    <s v="Open"/>
    <m/>
    <s v=" "/>
    <s v=" "/>
    <m/>
    <m/>
    <m/>
    <m/>
    <s v="Suresh Pawar"/>
    <m/>
    <m/>
    <s v="CLOSURE REVIEW PENDING "/>
    <s v=" "/>
    <s v=" "/>
    <s v=" "/>
    <m/>
    <m/>
    <m/>
    <m/>
    <m/>
    <m/>
    <s v="MOMOSS"/>
    <s v="Applications/Tools"/>
    <s v="OPEN"/>
    <s v="COMPLETED"/>
    <n v="0"/>
    <m/>
    <m/>
    <e v="#N/A"/>
    <m/>
    <n v="1"/>
    <s v="Completed but Verification undrer Process"/>
    <x v="2"/>
  </r>
  <r>
    <n v="689"/>
    <s v="M1194"/>
    <x v="1"/>
    <d v="2024-12-09T00:00:00"/>
    <m/>
    <m/>
    <m/>
    <s v="BSS"/>
    <s v=" "/>
    <s v="Aravindham have personal challenges, can come on MS Team. Request him to come for 2 day for physical meeting"/>
    <m/>
    <s v="Critical"/>
    <s v="Closed"/>
    <m/>
    <s v=" "/>
    <s v=" "/>
    <m/>
    <s v=" "/>
    <m/>
    <m/>
    <s v="Manoj Nibrad"/>
    <m/>
    <s v="Open"/>
    <s v="Open"/>
    <s v=" "/>
    <s v=" "/>
    <s v=" "/>
    <m/>
    <m/>
    <m/>
    <m/>
    <m/>
    <m/>
    <s v="MOMBSS"/>
    <s v="Applications/Tools"/>
    <s v="OPEN"/>
    <m/>
    <m/>
    <m/>
    <m/>
    <m/>
    <m/>
    <n v="1"/>
    <s v="Open"/>
    <x v="0"/>
  </r>
  <r>
    <n v="690"/>
    <s v="M1195"/>
    <x v="1"/>
    <d v="2024-12-09T00:00:00"/>
    <m/>
    <m/>
    <m/>
    <s v="NSO"/>
    <s v="Service provisioning"/>
    <s v="IP Schema to discussed "/>
    <m/>
    <s v="Critical"/>
    <s v="Closed"/>
    <m/>
    <s v=" "/>
    <s v=" "/>
    <m/>
    <s v=" "/>
    <m/>
    <m/>
    <s v="Jayant Madavi"/>
    <m/>
    <m/>
    <s v="CLOSURE REVIEW PENDING "/>
    <s v=" "/>
    <s v=" "/>
    <s v=" "/>
    <m/>
    <m/>
    <m/>
    <m/>
    <m/>
    <m/>
    <s v="MOMNSO"/>
    <s v="Applications/Tools"/>
    <s v="OPEN"/>
    <m/>
    <m/>
    <m/>
    <m/>
    <s v="Artefacts to be uploaded"/>
    <m/>
    <n v="1"/>
    <s v="Completed but Verification undrer Process"/>
    <x v="2"/>
  </r>
  <r>
    <n v="691"/>
    <s v="M1196"/>
    <x v="1"/>
    <d v="2024-12-09T00:00:00"/>
    <m/>
    <m/>
    <m/>
    <s v="NOC Operationalization"/>
    <s v=" "/>
    <s v="Current PRIORITY discussion to be done for : NOC Review, OSS, DC-Infra, Call Centre HLD/LLD, IP MPLS. Balance to be communicated during the sessions"/>
    <m/>
    <s v="NON-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692"/>
    <s v="M1197"/>
    <x v="1"/>
    <d v="2024-12-09T00:00:00"/>
    <s v="P3"/>
    <m/>
    <m/>
    <s v="NOC Operationalization"/>
    <s v=" "/>
    <s v="Different kinds of reports to be discussed : Daily reports/dashboards, Capacity reports for all nodes/links (like ISP Util, Capacities utilization, licenses , availability reports for PCK-A/B/C technology wise,  etc.) "/>
    <m/>
    <s v="Critical"/>
    <s v="Closed"/>
    <m/>
    <s v=" "/>
    <s v=" "/>
    <m/>
    <s v="Discussed and reports sent to Principal COnsultant"/>
    <m/>
    <m/>
    <s v="Ahmad"/>
    <m/>
    <m/>
    <s v="COMPLETED &amp; APPROVED"/>
    <s v=" "/>
    <s v=" "/>
    <s v=" "/>
    <m/>
    <m/>
    <m/>
    <m/>
    <m/>
    <m/>
    <s v="MOMNOC Operationalization"/>
    <s v="Network"/>
    <s v="CLOSED"/>
    <m/>
    <m/>
    <s v="Covered in OSS"/>
    <d v="2025-09-19T00:00:00"/>
    <s v="Artefacts not Required"/>
    <m/>
    <n v="1"/>
    <s v="Completed &amp; Approved"/>
    <x v="1"/>
  </r>
  <r>
    <n v="693"/>
    <s v="M1198"/>
    <x v="1"/>
    <d v="2024-12-09T00:00:00"/>
    <m/>
    <s v="OSS"/>
    <s v="OSS"/>
    <s v="OSS"/>
    <s v="BBNL"/>
    <s v="CDOT integration with NMS is highest priority. The team should be actively engaged with teams and visit sites. "/>
    <m/>
    <s v="Critical"/>
    <s v="Closed"/>
    <m/>
    <s v=" "/>
    <s v=" "/>
    <m/>
    <m/>
    <m/>
    <m/>
    <s v="Suresh Pawar"/>
    <m/>
    <m/>
    <s v="CLOSURE REVIEW PENDING "/>
    <s v=" "/>
    <s v=" "/>
    <s v=" "/>
    <m/>
    <m/>
    <m/>
    <m/>
    <m/>
    <m/>
    <s v="MOMOSS"/>
    <s v="Applications/Tools"/>
    <s v="OPEN"/>
    <s v="COMPLETED"/>
    <n v="0"/>
    <m/>
    <m/>
    <m/>
    <m/>
    <n v="1"/>
    <s v="Completed but Verification undrer Process"/>
    <x v="2"/>
  </r>
  <r>
    <n v="694"/>
    <s v="M1199"/>
    <x v="1"/>
    <d v="2024-12-09T00:00:00"/>
    <s v="P3"/>
    <m/>
    <m/>
    <s v="NOC Operationalization"/>
    <s v=" "/>
    <s v="Principal Consultant meeting with NOC L3s"/>
    <m/>
    <s v="Critical"/>
    <s v="Closed"/>
    <m/>
    <s v=" "/>
    <s v=" "/>
    <m/>
    <s v="Meeting was done"/>
    <m/>
    <m/>
    <s v="Ahmad"/>
    <m/>
    <m/>
    <s v="COMPLETED &amp; APPROVED"/>
    <s v=" "/>
    <s v=" "/>
    <s v=" "/>
    <m/>
    <m/>
    <m/>
    <m/>
    <m/>
    <m/>
    <s v="MOMNOC Operationalization"/>
    <s v="Network"/>
    <s v="CLOSED"/>
    <m/>
    <m/>
    <s v="Not related to delivery"/>
    <d v="2025-09-19T00:00:00"/>
    <s v="Artefacts not Required"/>
    <m/>
    <n v="1"/>
    <s v="Completed &amp; Approved"/>
    <x v="1"/>
  </r>
  <r>
    <n v="695"/>
    <s v="M12"/>
    <x v="1"/>
    <d v="2023-04-03T00:00:00"/>
    <m/>
    <m/>
    <m/>
    <s v="T&amp;D Environment"/>
    <s v="T&amp;D Environment"/>
    <s v="Test Lab Setup Equipments and Plan"/>
    <m/>
    <s v="NON-Critical"/>
    <s v="Open"/>
    <m/>
    <s v=" "/>
    <s v=" "/>
    <m/>
    <s v="11-Oct-25: T Fiber requested to submit reference document_x000a_Historically the L&amp;T submitted proposal was not approved. Need to work for the final setup "/>
    <m/>
    <m/>
    <s v="Ravi Kishore"/>
    <m/>
    <s v="Open"/>
    <s v="Open"/>
    <s v=" "/>
    <s v=" "/>
    <s v=" "/>
    <m/>
    <m/>
    <m/>
    <m/>
    <m/>
    <m/>
    <s v="MOMT&amp;D Environment"/>
    <s v="Applications"/>
    <s v="OPEN"/>
    <m/>
    <m/>
    <m/>
    <m/>
    <m/>
    <m/>
    <n v="1"/>
    <s v="Open"/>
    <x v="0"/>
  </r>
  <r>
    <n v="696"/>
    <s v="M120"/>
    <x v="1"/>
    <d v="2023-08-01T00:00:00"/>
    <m/>
    <m/>
    <m/>
    <s v="Helpdesk"/>
    <s v="Handbook &amp; SOPs"/>
    <s v="Duration of Call Measurement"/>
    <m/>
    <s v="Critical"/>
    <s v="Open"/>
    <m/>
    <s v=" "/>
    <s v=" "/>
    <s v="Closed"/>
    <s v="24-Sep-25: Artfcats to be uploaded_x000a_11-Sep-25: Feature Available, Shall be demonstrated_x000a_"/>
    <m/>
    <m/>
    <s v="Siva Kumar"/>
    <m/>
    <m/>
    <s v="COMPLETED &amp; APPROVED"/>
    <s v=" "/>
    <s v=" "/>
    <s v=" "/>
    <m/>
    <m/>
    <m/>
    <m/>
    <m/>
    <m/>
    <s v="MOMHelpdesk"/>
    <s v="Helpdesk (Contact Center)"/>
    <s v="CLOSED"/>
    <m/>
    <m/>
    <m/>
    <d v="2025-09-24T00:00:00"/>
    <s v="\\172.28.9.34\Artefacts_T-Fiber TNOC Tracker\HELPDESK\M120,129"/>
    <m/>
    <n v="1"/>
    <s v="Completed &amp; Approved"/>
    <x v="3"/>
  </r>
  <r>
    <n v="697"/>
    <s v="M1200"/>
    <x v="1"/>
    <d v="2024-12-09T00:00:00"/>
    <m/>
    <m/>
    <m/>
    <s v="NOC Operationalization"/>
    <s v=" "/>
    <s v="NOC 2.0 Mission : 30th April - All systems should be live._x000a_BSS KNOT(phase1) should be ready by 15th March_x000a_OSS should be ready by Jan end_x000a_NSO should be ready by mid-March"/>
    <m/>
    <s v="Critical"/>
    <s v="Open"/>
    <m/>
    <s v=" "/>
    <s v=" "/>
    <s v="WIP"/>
    <s v=" "/>
    <s v="L&amp;T"/>
    <s v="Sivaprasad"/>
    <s v="Sivaprasad"/>
    <m/>
    <s v="Open"/>
    <s v="WIP"/>
    <s v=" "/>
    <s v=" "/>
    <s v=" "/>
    <m/>
    <m/>
    <m/>
    <m/>
    <m/>
    <m/>
    <s v="MOMNOC Operationalization"/>
    <s v="Network"/>
    <s v="OPEN"/>
    <m/>
    <m/>
    <m/>
    <m/>
    <m/>
    <m/>
    <n v="1"/>
    <s v="Open"/>
    <x v="0"/>
  </r>
  <r>
    <n v="698"/>
    <s v="M1201"/>
    <x v="1"/>
    <d v="2024-12-09T00:00:00"/>
    <m/>
    <m/>
    <m/>
    <s v="NOC Operationalization"/>
    <s v=" "/>
    <s v="L&amp;T should recommend systems that should be procured for better efficiencies. A tendering process may be taken up as suitable by TFIBER."/>
    <m/>
    <s v="Critical"/>
    <s v="Closed"/>
    <m/>
    <s v=" "/>
    <s v=" "/>
    <s v="Siva prasad to getback on same"/>
    <s v="23-Sep-25: NON Critical to be reviewd later"/>
    <s v="L&amp;T"/>
    <s v="Sivaprasad"/>
    <s v="Sivaprasad"/>
    <m/>
    <s v="Open"/>
    <s v="Open"/>
    <s v=" "/>
    <s v=" "/>
    <s v=" "/>
    <m/>
    <m/>
    <m/>
    <m/>
    <m/>
    <m/>
    <s v="MOMNOC Operationalization"/>
    <s v="Network"/>
    <s v="OPEN"/>
    <m/>
    <m/>
    <m/>
    <m/>
    <m/>
    <m/>
    <n v="1"/>
    <s v="Open"/>
    <x v="0"/>
  </r>
  <r>
    <n v="699"/>
    <s v="M1202"/>
    <x v="1"/>
    <d v="2024-12-09T00:00:00"/>
    <m/>
    <m/>
    <m/>
    <s v="NOC Operationalization"/>
    <s v=" "/>
    <s v="Map of technology vis-à-vis OEM vis-à-vis issues"/>
    <m/>
    <s v="Critical"/>
    <s v="Closed"/>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s v="Completed &amp; Approved"/>
    <x v="1"/>
  </r>
  <r>
    <n v="700"/>
    <s v="M1203"/>
    <x v="1"/>
    <d v="2024-12-09T00:00:00"/>
    <s v="P3"/>
    <m/>
    <m/>
    <s v="NOC Operationalization"/>
    <s v=" "/>
    <s v="Passive Infra-Additional capacity needed in the NOC"/>
    <m/>
    <s v="Critical"/>
    <s v="Closed"/>
    <m/>
    <s v=" "/>
    <s v=" "/>
    <m/>
    <s v="TFiber team had to share this as per future plan. DC Passive deployed capacity is already as per RFP and AT completed"/>
    <m/>
    <m/>
    <s v="Ahmad"/>
    <m/>
    <m/>
    <s v="COMPLETED &amp; APPROVED"/>
    <s v=" "/>
    <s v=" "/>
    <s v=" "/>
    <m/>
    <m/>
    <m/>
    <m/>
    <m/>
    <m/>
    <s v="MOMNOC Operationalization"/>
    <s v="Network"/>
    <s v="CLOSED"/>
    <m/>
    <m/>
    <s v="No clarity on requirment "/>
    <d v="2025-09-19T00:00:00"/>
    <s v="Artefacts not Required"/>
    <m/>
    <n v="1"/>
    <s v="Completed &amp; Approved"/>
    <x v="1"/>
  </r>
  <r>
    <n v="701"/>
    <s v="M1204"/>
    <x v="1"/>
    <d v="2024-12-09T00:00:00"/>
    <s v="P3"/>
    <m/>
    <m/>
    <s v="NOC Operationalization"/>
    <s v=" "/>
    <s v="CCTV to be configured on Principal Consultant office and laptop. L&amp;T to come up with solution"/>
    <m/>
    <s v="Critical"/>
    <s v="Closed"/>
    <m/>
    <s v=" "/>
    <s v=" "/>
    <m/>
    <s v="Discussed with TFiber later on, not needed"/>
    <m/>
    <m/>
    <s v="Ahmad"/>
    <m/>
    <m/>
    <s v="COMPLETED &amp; APPROVED"/>
    <s v=" "/>
    <s v=" "/>
    <s v=" "/>
    <m/>
    <m/>
    <m/>
    <m/>
    <m/>
    <m/>
    <s v="MOMNOC Operationalization"/>
    <s v="Network"/>
    <s v="CLOSED"/>
    <m/>
    <m/>
    <s v="Not related to delivery"/>
    <d v="2025-09-19T00:00:00"/>
    <s v="Artefacts not Required"/>
    <m/>
    <n v="1"/>
    <s v="Completed &amp; Approved"/>
    <x v="1"/>
  </r>
  <r>
    <n v="702"/>
    <s v="M1205"/>
    <x v="1"/>
    <d v="2024-12-09T00:00:00"/>
    <m/>
    <m/>
    <m/>
    <s v="NOC Operationalization"/>
    <s v=" "/>
    <s v="Test labs and staging environment, currently project equipment's (routers, GPON, etc.) are being used"/>
    <m/>
    <s v="Critical"/>
    <s v="Closed"/>
    <m/>
    <s v=" "/>
    <s v=" "/>
    <s v="TO be reviewed"/>
    <s v="23-Sep-25: NON Critical to be reviewd later"/>
    <s v="L&amp;T"/>
    <s v="Sivaprasad"/>
    <s v="Sivaprasad"/>
    <m/>
    <s v="Open"/>
    <s v="Open"/>
    <s v=" "/>
    <s v=" "/>
    <s v=" "/>
    <m/>
    <m/>
    <m/>
    <m/>
    <m/>
    <m/>
    <s v="MOMNOC Operationalization"/>
    <s v="Network"/>
    <s v="OPEN"/>
    <m/>
    <m/>
    <m/>
    <m/>
    <m/>
    <m/>
    <n v="1"/>
    <s v="Open"/>
    <x v="0"/>
  </r>
  <r>
    <n v="703"/>
    <s v="M1206"/>
    <x v="1"/>
    <d v="2024-12-09T00:00:00"/>
    <m/>
    <m/>
    <m/>
    <s v="DC-IT"/>
    <s v="NOC Operationalization"/>
    <s v="HLD and LLD documents to be revised for DC Infra"/>
    <m/>
    <s v="NON-Critical"/>
    <s v="Open"/>
    <m/>
    <s v=" "/>
    <s v=" "/>
    <m/>
    <s v="Work in progress"/>
    <m/>
    <m/>
    <s v="Ravi Kishore"/>
    <m/>
    <s v="Open"/>
    <s v="Open"/>
    <s v=" "/>
    <s v=" "/>
    <s v=" "/>
    <m/>
    <m/>
    <m/>
    <m/>
    <m/>
    <m/>
    <s v="MOMDC-IT"/>
    <s v="Network"/>
    <s v="OPEN"/>
    <m/>
    <m/>
    <m/>
    <m/>
    <m/>
    <m/>
    <n v="1"/>
    <s v="Open"/>
    <x v="0"/>
  </r>
  <r>
    <n v="704"/>
    <s v="M1207"/>
    <x v="1"/>
    <d v="2024-12-10T00:00:00"/>
    <m/>
    <m/>
    <m/>
    <s v="BSS"/>
    <s v=" "/>
    <s v="One call with BSS and NSO SME to be done tomorrow morning "/>
    <m/>
    <s v="Critical"/>
    <s v="Closed"/>
    <m/>
    <s v=" "/>
    <s v=" "/>
    <m/>
    <s v=" "/>
    <m/>
    <m/>
    <s v="Manoj Nibrad"/>
    <m/>
    <s v="Open"/>
    <s v="Open"/>
    <s v=" "/>
    <s v=" "/>
    <s v=" "/>
    <m/>
    <m/>
    <m/>
    <m/>
    <m/>
    <m/>
    <s v="MOMBSS"/>
    <s v="Applications/Tools"/>
    <s v="OPEN"/>
    <m/>
    <m/>
    <m/>
    <m/>
    <m/>
    <m/>
    <n v="1"/>
    <s v="Open"/>
    <x v="0"/>
  </r>
  <r>
    <n v="705"/>
    <s v="M1208"/>
    <x v="1"/>
    <d v="2024-12-10T00:00:00"/>
    <m/>
    <m/>
    <m/>
    <s v="OEM Related"/>
    <s v=" "/>
    <s v="Tejas : TR069 feature to be enabled for TFIBER network"/>
    <m/>
    <s v="NON-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706"/>
    <s v="M1209"/>
    <x v="1"/>
    <d v="2024-12-10T00:00:00"/>
    <m/>
    <m/>
    <m/>
    <s v="OEM Related"/>
    <s v=" "/>
    <s v="One resource from Tejas to be placed at TNOC for  sorting out Tejas related issues"/>
    <m/>
    <s v="Critical"/>
    <s v="Closed"/>
    <m/>
    <s v=" "/>
    <s v=" "/>
    <s v="Closed"/>
    <s v="23-Sep-25: Approved shall be closed"/>
    <m/>
    <m/>
    <s v="Sivaprasad"/>
    <m/>
    <m/>
    <s v="COMPLETED &amp; APPROVED"/>
    <s v=" "/>
    <s v=" "/>
    <s v=" "/>
    <m/>
    <m/>
    <m/>
    <m/>
    <m/>
    <m/>
    <s v="MOMOEM Related"/>
    <s v="OEM Related Issues"/>
    <s v="CLOSED"/>
    <m/>
    <m/>
    <m/>
    <d v="2025-09-23T00:00:00"/>
    <s v="Artefacts not Required"/>
    <m/>
    <n v="1"/>
    <s v="Completed &amp; Approved"/>
    <x v="1"/>
  </r>
  <r>
    <n v="707"/>
    <s v="M121"/>
    <x v="1"/>
    <d v="2023-08-01T00:00:00"/>
    <m/>
    <m/>
    <m/>
    <s v="Helpdesk"/>
    <s v="Handbook &amp; SOPs"/>
    <s v="Exceptions in IVR User Response"/>
    <m/>
    <s v="Critical"/>
    <s v="Open"/>
    <m/>
    <s v=" "/>
    <s v=" "/>
    <s v="Closed"/>
    <s v="24-Sep-25: Approved and shall be closed"/>
    <m/>
    <m/>
    <s v="Siva Kumar"/>
    <m/>
    <m/>
    <s v="COMPLETED &amp; APPROVED"/>
    <s v=" "/>
    <s v=" "/>
    <s v=" "/>
    <m/>
    <m/>
    <m/>
    <m/>
    <m/>
    <m/>
    <s v="MOMHelpdesk"/>
    <s v="Helpdesk (Contact Center)"/>
    <s v="CLOSED"/>
    <m/>
    <m/>
    <m/>
    <d v="2025-09-24T00:00:00"/>
    <s v="\\172.28.9.34\Artefacts_T-Fiber TNOC Tracker\HELPDESK\M121,170,99,726"/>
    <m/>
    <n v="1"/>
    <s v="Completed &amp; Approved"/>
    <x v="3"/>
  </r>
  <r>
    <n v="708"/>
    <s v="M1210"/>
    <x v="1"/>
    <d v="2024-12-10T00:00:00"/>
    <m/>
    <m/>
    <m/>
    <s v="NOC Operationalization"/>
    <s v=" "/>
    <s v="Tejas: Pending API to be given on priority"/>
    <m/>
    <s v="Critical"/>
    <s v="Closed"/>
    <m/>
    <s v=" "/>
    <s v=" "/>
    <m/>
    <s v=" "/>
    <m/>
    <m/>
    <s v="Sayyad Pasha"/>
    <m/>
    <m/>
    <s v="COMPLETED &amp; APPROVED"/>
    <s v="AD-UT-Tfiber"/>
    <d v="2025-04-30T00:00:00"/>
    <s v=" \\172.28.9.34\Artefacts_T-Fiber TNOC Tracker\GPON\API"/>
    <m/>
    <m/>
    <m/>
    <m/>
    <m/>
    <m/>
    <s v="MOMNOC Operationalization"/>
    <s v="Network"/>
    <s v="CLOSED"/>
    <m/>
    <m/>
    <m/>
    <d v="2025-04-30T00:00:00"/>
    <s v=" \\172.28.9.34\Artefacts_T-Fiber TNOC Tracker\GPON\API"/>
    <m/>
    <n v="1"/>
    <s v="Completed &amp; Approved"/>
    <x v="1"/>
  </r>
  <r>
    <n v="709"/>
    <s v="M1211"/>
    <x v="1"/>
    <d v="2024-12-10T00:00:00"/>
    <m/>
    <m/>
    <m/>
    <s v="NOC Operationalization"/>
    <s v=" "/>
    <s v="Make one WhatsApp group for Tejas only (LTTS, TFIBER, Tejas)"/>
    <m/>
    <s v="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710"/>
    <s v="M1212"/>
    <x v="1"/>
    <d v="2024-12-10T00:00:00"/>
    <m/>
    <m/>
    <m/>
    <s v="NOC Operationalization"/>
    <s v=" "/>
    <s v="Suggested one format for SME tasks tracking Each SME to update that tracker putting all critical/major/minor tasks/issues listed in this. To be updated on daily basis with dates "/>
    <m/>
    <s v="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711"/>
    <s v="M1213"/>
    <x v="1"/>
    <d v="2024-12-10T00:00:00"/>
    <m/>
    <m/>
    <m/>
    <s v="NSO"/>
    <s v="Service provisioning"/>
    <s v="27 services NSO licenses details to be shared with Principal Consultant "/>
    <m/>
    <s v="Critical"/>
    <s v="Closed"/>
    <m/>
    <s v=" "/>
    <s v=" "/>
    <m/>
    <s v=" "/>
    <m/>
    <m/>
    <s v="Jayant Madavi"/>
    <m/>
    <m/>
    <s v="CLOSURE REVIEW PENDING "/>
    <s v=" "/>
    <s v=" "/>
    <s v=" "/>
    <m/>
    <m/>
    <m/>
    <m/>
    <m/>
    <m/>
    <s v="MOMNSO"/>
    <s v="Applications/Tools"/>
    <s v="OPEN"/>
    <m/>
    <m/>
    <m/>
    <m/>
    <s v="Artefacts to be uploaded"/>
    <m/>
    <n v="1"/>
    <s v="Completed but Verification undrer Process"/>
    <x v="2"/>
  </r>
  <r>
    <n v="712"/>
    <s v="M1214"/>
    <x v="1"/>
    <d v="2024-12-10T00:00:00"/>
    <m/>
    <m/>
    <m/>
    <s v="NSO"/>
    <s v="Service provisioning"/>
    <s v="NSO VMs details for T&amp;D to be shared with Principal Consultant along with issue details (what support needed from Cisco)"/>
    <m/>
    <s v="Critical"/>
    <s v="Closed"/>
    <m/>
    <s v=" "/>
    <s v=" "/>
    <m/>
    <s v=" "/>
    <m/>
    <m/>
    <s v="Jayant Madavi"/>
    <m/>
    <m/>
    <s v="CLOSURE REVIEW PENDING "/>
    <s v=" "/>
    <s v=" "/>
    <s v=" "/>
    <m/>
    <m/>
    <m/>
    <m/>
    <m/>
    <m/>
    <s v="MOMNSO"/>
    <s v="Applications/Tools"/>
    <s v="OPEN"/>
    <m/>
    <m/>
    <m/>
    <m/>
    <s v="Artefacts to be uploaded"/>
    <m/>
    <n v="1"/>
    <s v="Completed but Verification undrer Process"/>
    <x v="2"/>
  </r>
  <r>
    <n v="713"/>
    <s v="M1215"/>
    <x v="1"/>
    <d v="2024-12-10T00:00:00"/>
    <m/>
    <m/>
    <m/>
    <s v="NSO"/>
    <s v="Service provisioning"/>
    <s v="Trial licenses will be given as stop gap arrangement for NSO T&amp;D setup. VM details to be shared with Ravindra (MAC id , etc.) by LTTS"/>
    <m/>
    <s v="Critical"/>
    <s v="Closed"/>
    <m/>
    <s v=" "/>
    <s v=" "/>
    <m/>
    <s v=" "/>
    <m/>
    <m/>
    <s v="Jayant Madavi"/>
    <m/>
    <m/>
    <s v="CLOSURE REVIEW PENDING "/>
    <s v=" "/>
    <s v=" "/>
    <s v=" "/>
    <m/>
    <m/>
    <m/>
    <m/>
    <m/>
    <m/>
    <s v="MOMNSO"/>
    <s v="Applications/Tools"/>
    <s v="OPEN"/>
    <m/>
    <m/>
    <m/>
    <m/>
    <s v="Artefacts to be uploaded"/>
    <m/>
    <n v="1"/>
    <s v="Completed but Verification undrer Process"/>
    <x v="2"/>
  </r>
  <r>
    <n v="714"/>
    <s v="M1216"/>
    <x v="1"/>
    <d v="2024-12-10T00:00:00"/>
    <m/>
    <m/>
    <m/>
    <s v="OEM Related"/>
    <s v="Cisco EPNM"/>
    <s v="License issue for EPNM and ISE to be resolved"/>
    <m/>
    <s v="Critical"/>
    <s v="Open"/>
    <m/>
    <s v=" "/>
    <s v=" "/>
    <s v="WIP"/>
    <s v=" "/>
    <s v="L&amp;T"/>
    <s v="Sivaprasad"/>
    <s v="Sivaprasad"/>
    <m/>
    <s v="Open"/>
    <s v="WIP"/>
    <s v=" "/>
    <s v=" "/>
    <s v=" "/>
    <m/>
    <m/>
    <m/>
    <m/>
    <m/>
    <m/>
    <s v="MOMOEM Related"/>
    <s v="OEM Related Issues"/>
    <s v="OPEN"/>
    <m/>
    <m/>
    <m/>
    <m/>
    <m/>
    <m/>
    <n v="1"/>
    <s v="Open"/>
    <x v="0"/>
  </r>
  <r>
    <n v="715"/>
    <s v="M1217"/>
    <x v="1"/>
    <d v="2024-12-10T00:00:00"/>
    <m/>
    <m/>
    <m/>
    <s v="NOC Operationalization"/>
    <s v=" "/>
    <s v="One resource from Tejas to be placed at TNOC for  sorting out Tejas related issues"/>
    <m/>
    <s v="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716"/>
    <s v="M1218"/>
    <x v="1"/>
    <d v="2024-12-10T00:00:00"/>
    <m/>
    <m/>
    <m/>
    <s v="NSO"/>
    <s v="Service provisioning"/>
    <s v="Agreed SOW for NSO to be shared"/>
    <m/>
    <s v="Critical"/>
    <s v="Closed"/>
    <m/>
    <s v=" "/>
    <s v=" "/>
    <m/>
    <s v=" "/>
    <m/>
    <m/>
    <s v="Jayant Madavi"/>
    <m/>
    <m/>
    <s v="CLOSURE REVIEW PENDING "/>
    <s v=" "/>
    <s v=" "/>
    <s v=" "/>
    <m/>
    <m/>
    <m/>
    <m/>
    <m/>
    <m/>
    <s v="MOMNSO"/>
    <s v="Applications/Tools"/>
    <s v="OPEN"/>
    <m/>
    <m/>
    <m/>
    <m/>
    <s v="Artefacts to be uploaded"/>
    <m/>
    <n v="1"/>
    <s v="Completed but Verification undrer Process"/>
    <x v="2"/>
  </r>
  <r>
    <n v="717"/>
    <s v="M1219"/>
    <x v="1"/>
    <d v="2024-12-10T00:00:00"/>
    <m/>
    <m/>
    <m/>
    <s v="NSO"/>
    <s v="Service provisioning"/>
    <s v="SOW for Cisco NSO - by when quotation will be closed by Cisco?  Cisco to revert back with quotation timelines, probably tomorrow, also with TAT for implementation"/>
    <m/>
    <s v="Critical"/>
    <s v="Open"/>
    <m/>
    <s v=" "/>
    <s v=" "/>
    <m/>
    <s v=" "/>
    <m/>
    <m/>
    <s v="Jayant Madavi"/>
    <m/>
    <s v="Open"/>
    <s v="Open"/>
    <s v=" "/>
    <s v=" "/>
    <s v=" "/>
    <m/>
    <m/>
    <m/>
    <m/>
    <m/>
    <m/>
    <s v="MOMNSO"/>
    <s v="Applications/Tools"/>
    <s v="OPEN"/>
    <m/>
    <m/>
    <m/>
    <m/>
    <e v="#N/A"/>
    <m/>
    <n v="1"/>
    <s v="Open"/>
    <x v="0"/>
  </r>
  <r>
    <n v="718"/>
    <s v="M122"/>
    <x v="1"/>
    <d v="2023-08-01T00:00:00"/>
    <m/>
    <m/>
    <m/>
    <s v="Helpdesk"/>
    <s v="Handbook &amp; SOPs"/>
    <s v="The unit of measurement is required for all Key Performance Indicator (KPI) parameters."/>
    <m/>
    <s v="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s v="Completed &amp; Approved"/>
    <x v="3"/>
  </r>
  <r>
    <n v="719"/>
    <s v="M1220"/>
    <x v="1"/>
    <d v="2024-12-10T00:00:00"/>
    <m/>
    <m/>
    <m/>
    <s v="NOC Operationalization"/>
    <s v=" "/>
    <s v="Make one WhatsApp group for NSO only (LTTS, TFIBER, OEM)"/>
    <m/>
    <s v="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720"/>
    <s v="M1221"/>
    <x v="1"/>
    <d v="2024-12-10T00:00:00"/>
    <m/>
    <m/>
    <m/>
    <s v="NSO"/>
    <s v="Service provisioning"/>
    <s v="Dark Fiber as a service"/>
    <m/>
    <s v="Critical"/>
    <s v="Closed"/>
    <m/>
    <s v=" "/>
    <s v=" "/>
    <m/>
    <s v=" "/>
    <m/>
    <m/>
    <s v="Jayant Madavi"/>
    <m/>
    <m/>
    <s v="CLOSURE REVIEW PENDING "/>
    <s v=" "/>
    <s v=" "/>
    <s v=" "/>
    <m/>
    <m/>
    <m/>
    <m/>
    <m/>
    <m/>
    <s v="MOMNSO"/>
    <s v="Applications/Tools"/>
    <s v="OPEN"/>
    <m/>
    <m/>
    <m/>
    <m/>
    <s v="Artefacts to be uploaded"/>
    <m/>
    <n v="1"/>
    <s v="Completed but Verification undrer Process"/>
    <x v="2"/>
  </r>
  <r>
    <n v="721"/>
    <s v="M1222"/>
    <x v="1"/>
    <d v="2024-12-10T00:00:00"/>
    <m/>
    <m/>
    <m/>
    <s v="NSO"/>
    <s v="Service provisioning"/>
    <s v="List down all services which are needed for launch (As per LTTS understanding). During 2PM workshop tomorrow KNOT, Aravindham, Ashish, Ravindra Cisco, TFIBER will be there on call "/>
    <m/>
    <s v="Critical"/>
    <s v="Closed"/>
    <m/>
    <s v=" "/>
    <s v=" "/>
    <m/>
    <s v=" "/>
    <m/>
    <m/>
    <s v="Jayant Madavi"/>
    <m/>
    <m/>
    <s v="CLOSURE REVIEW PENDING "/>
    <s v=" "/>
    <s v=" "/>
    <s v=" "/>
    <m/>
    <m/>
    <m/>
    <m/>
    <m/>
    <m/>
    <s v="MOMNSO"/>
    <s v="Applications/Tools"/>
    <s v="OPEN"/>
    <m/>
    <m/>
    <m/>
    <m/>
    <s v="Artefacts to be uploaded"/>
    <m/>
    <n v="1"/>
    <s v="Completed but Verification undrer Process"/>
    <x v="2"/>
  </r>
  <r>
    <n v="722"/>
    <s v="M1223"/>
    <x v="1"/>
    <d v="2024-12-10T00:00:00"/>
    <m/>
    <m/>
    <m/>
    <s v="OEM Related"/>
    <s v=" "/>
    <s v="SG350 switch EOS/EOL:_x000a_GP all OK._x000a_Mandal/Zonal level have some discrepancy like less ports compared to current version or at least match to RFP"/>
    <m/>
    <s v="NON-Critical"/>
    <s v="Open"/>
    <m/>
    <s v=" "/>
    <s v=" "/>
    <s v="WIP"/>
    <s v=" "/>
    <s v="L&amp;T"/>
    <s v="Sivaprasad"/>
    <s v="Sivaprasad"/>
    <m/>
    <s v="Open"/>
    <s v="WIP"/>
    <s v=" "/>
    <s v=" "/>
    <s v=" "/>
    <m/>
    <m/>
    <m/>
    <m/>
    <m/>
    <m/>
    <s v="MOMOEM Related"/>
    <s v="OEM Related Issues"/>
    <s v="OPEN"/>
    <m/>
    <m/>
    <m/>
    <m/>
    <m/>
    <m/>
    <n v="1"/>
    <s v="Open"/>
    <x v="0"/>
  </r>
  <r>
    <n v="723"/>
    <s v="M1224"/>
    <x v="1"/>
    <d v="2024-12-10T00:00:00"/>
    <m/>
    <m/>
    <m/>
    <s v="NOC Operationalization"/>
    <s v=" "/>
    <s v="Make other WhatsApp group for Cisco other domains (apart from NSO). Make Ravindar Admin to add other Cisco team members.  (LTTS except NSO, TF, Cisco)"/>
    <m/>
    <s v="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724"/>
    <s v="M1225"/>
    <x v="1"/>
    <d v="2024-12-10T00:00:00"/>
    <m/>
    <m/>
    <m/>
    <s v="OEM Related"/>
    <s v="Cisco"/>
    <s v="SG350 switch: EOSale/EOL/LDOHWS (Last date of HW support which is Oct2026.  Till LDOHWS that RMA will be given with new CBS model. Post that support will stop. Mail request to be send to Cisco to extend support. "/>
    <m/>
    <s v="NON-Critical"/>
    <s v="Open"/>
    <m/>
    <s v=" "/>
    <s v=" "/>
    <s v="WIP"/>
    <s v=" "/>
    <s v="L&amp;T"/>
    <s v="Sivaprasad"/>
    <s v="Sivaprasad"/>
    <m/>
    <s v="Open"/>
    <s v="WIP"/>
    <s v=" "/>
    <s v=" "/>
    <s v=" "/>
    <m/>
    <m/>
    <m/>
    <m/>
    <m/>
    <m/>
    <s v="MOMOEM Related"/>
    <s v="OEM Related Issues"/>
    <s v="OPEN"/>
    <m/>
    <m/>
    <m/>
    <m/>
    <m/>
    <m/>
    <n v="1"/>
    <s v="Open"/>
    <x v="0"/>
  </r>
  <r>
    <n v="725"/>
    <s v="M1226"/>
    <x v="1"/>
    <d v="2024-12-10T00:00:00"/>
    <m/>
    <m/>
    <m/>
    <s v="OEM Related"/>
    <s v=" "/>
    <s v="EPNM license upgraded, in smart account licenses are not working. Its issue with PKG-A only (PKG-B/C had procured separately 5.x so they don’t have this issue, while LTTS procured 2.x as per Ravindra)"/>
    <m/>
    <s v="Critical"/>
    <s v="Open"/>
    <m/>
    <s v=" "/>
    <s v=" "/>
    <s v="WIP"/>
    <s v=" "/>
    <s v="L&amp;T"/>
    <s v="Sivaprasad"/>
    <s v="Sivaprasad"/>
    <m/>
    <s v="Open"/>
    <s v="WIP"/>
    <s v=" "/>
    <s v=" "/>
    <s v=" "/>
    <m/>
    <m/>
    <m/>
    <m/>
    <m/>
    <m/>
    <s v="MOMOEM Related"/>
    <s v="OEM Related Issues"/>
    <s v="OPEN"/>
    <m/>
    <m/>
    <m/>
    <m/>
    <m/>
    <m/>
    <n v="1"/>
    <s v="Open"/>
    <x v="0"/>
  </r>
  <r>
    <n v="726"/>
    <s v="M1227"/>
    <x v="1"/>
    <d v="2024-12-10T00:00:00"/>
    <m/>
    <m/>
    <m/>
    <s v="BSS"/>
    <s v=" "/>
    <s v="Is our network integrated with Aadhar servers, GST? LTTS confirmed it is not integrated"/>
    <m/>
    <s v="Critical"/>
    <s v="Open"/>
    <m/>
    <s v=" "/>
    <s v=" "/>
    <m/>
    <s v=" "/>
    <m/>
    <m/>
    <s v="Manoj Nibrad"/>
    <m/>
    <s v="Open"/>
    <s v="Open"/>
    <s v=" "/>
    <s v=" "/>
    <s v=" "/>
    <m/>
    <m/>
    <m/>
    <m/>
    <m/>
    <m/>
    <s v="MOMBSS"/>
    <s v="Applications/Tools"/>
    <s v="OPEN"/>
    <m/>
    <m/>
    <m/>
    <m/>
    <e v="#N/A"/>
    <m/>
    <n v="1"/>
    <s v="Open"/>
    <x v="0"/>
  </r>
  <r>
    <n v="727"/>
    <s v="M1228"/>
    <x v="1"/>
    <d v="2024-12-10T00:00:00"/>
    <m/>
    <m/>
    <m/>
    <s v="NOC Operationalization"/>
    <s v=" "/>
    <s v="Agreement status for all OEM to be shared"/>
    <m/>
    <s v="Critical"/>
    <s v="Closed"/>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s v="Completed &amp; Approved"/>
    <x v="1"/>
  </r>
  <r>
    <n v="728"/>
    <s v="M1229"/>
    <x v="1"/>
    <d v="2024-12-10T00:00:00"/>
    <m/>
    <s v="OSS"/>
    <s v="OSS"/>
    <s v="OSS"/>
    <s v="BBNL"/>
    <s v="BBNL - API : is top priority. Each day update to be sent to  Principal Consultant "/>
    <m/>
    <s v="Critical"/>
    <s v="Closed"/>
    <m/>
    <s v=" "/>
    <s v=" "/>
    <m/>
    <m/>
    <m/>
    <m/>
    <s v="Suresh Pawar"/>
    <m/>
    <m/>
    <s v="CLOSURE REVIEW PENDING "/>
    <s v=" "/>
    <s v=" "/>
    <s v=" "/>
    <m/>
    <m/>
    <m/>
    <m/>
    <m/>
    <m/>
    <s v="MOMOSS"/>
    <s v="Applications/Tools"/>
    <s v="OPEN"/>
    <s v="COMPLETED"/>
    <n v="0"/>
    <m/>
    <m/>
    <m/>
    <m/>
    <n v="1"/>
    <s v="Completed but Verification undrer Process"/>
    <x v="2"/>
  </r>
  <r>
    <n v="729"/>
    <s v="M123"/>
    <x v="1"/>
    <d v="2023-08-01T00:00:00"/>
    <m/>
    <m/>
    <m/>
    <s v="Helpdesk"/>
    <s v="Handbook &amp; SOPs"/>
    <s v="Sample Methods for KPI Calculations"/>
    <m/>
    <s v="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s v="Completed &amp; Approved"/>
    <x v="3"/>
  </r>
  <r>
    <n v="730"/>
    <s v="M1230"/>
    <x v="1"/>
    <d v="2024-12-10T00:00:00"/>
    <m/>
    <s v="OSS"/>
    <s v="OSS"/>
    <s v="OSS"/>
    <s v="BBNL"/>
    <s v="Tomorrow 3 PM. will call Rupa Maan and Akhilesh Gupta Sir for BBNL API"/>
    <m/>
    <s v="Critical"/>
    <s v="Closed"/>
    <m/>
    <s v=" "/>
    <s v=" "/>
    <m/>
    <m/>
    <m/>
    <m/>
    <s v="Suresh Pawar"/>
    <m/>
    <m/>
    <s v="CLOSURE REVIEW PENDING "/>
    <s v=" "/>
    <s v=" "/>
    <s v=" "/>
    <m/>
    <m/>
    <m/>
    <m/>
    <m/>
    <m/>
    <s v="MOMOSS"/>
    <s v="Applications/Tools"/>
    <s v="OPEN"/>
    <s v="COMPLETED"/>
    <n v="0"/>
    <m/>
    <m/>
    <m/>
    <m/>
    <n v="1"/>
    <s v="Completed but Verification undrer Process"/>
    <x v="2"/>
  </r>
  <r>
    <n v="731"/>
    <s v="M1231"/>
    <x v="1"/>
    <d v="2024-12-10T00:00:00"/>
    <m/>
    <m/>
    <m/>
    <s v="OEM Related"/>
    <s v=" "/>
    <s v="Principal Consultant Room Dashboard - Excel sheet sent, to discuss and finetune. Discussed. Need this report through OSS, to be added in HPE/OT scope once they are onboarded - discuss jointly with TFIBER along with OEM"/>
    <m/>
    <s v="Critical"/>
    <s v="Open"/>
    <m/>
    <s v=" "/>
    <s v=" "/>
    <s v="WIP"/>
    <s v=" "/>
    <s v="L&amp;T"/>
    <s v="Sivaprasad"/>
    <s v="Sivaprasad"/>
    <m/>
    <s v="Open"/>
    <s v="WIP"/>
    <s v=" "/>
    <s v=" "/>
    <s v=" "/>
    <m/>
    <m/>
    <m/>
    <m/>
    <m/>
    <m/>
    <s v="MOMOEM Related"/>
    <s v="OEM Related Issues"/>
    <s v="OPEN"/>
    <m/>
    <m/>
    <m/>
    <m/>
    <m/>
    <m/>
    <n v="1"/>
    <s v="Open"/>
    <x v="0"/>
  </r>
  <r>
    <n v="732"/>
    <s v="M1232"/>
    <x v="1"/>
    <d v="2024-12-10T00:00:00"/>
    <m/>
    <m/>
    <m/>
    <s v="NOC Operationalization"/>
    <s v=" "/>
    <s v="All inhouse automation : LLD to be made by SME and handover to Ops &amp; TFIBER team"/>
    <m/>
    <s v="NON-Critical"/>
    <s v="Open"/>
    <m/>
    <s v=" "/>
    <s v=" "/>
    <s v="WIP"/>
    <s v=" "/>
    <s v="L&amp;T"/>
    <s v="Sivaprasad"/>
    <s v="Sivaprasad"/>
    <m/>
    <s v="Open"/>
    <s v="WIP"/>
    <s v=" "/>
    <s v=" "/>
    <s v=" "/>
    <m/>
    <m/>
    <m/>
    <m/>
    <m/>
    <m/>
    <s v="MOMNOC Operationalization"/>
    <s v="Network"/>
    <s v="OPEN"/>
    <m/>
    <m/>
    <m/>
    <m/>
    <m/>
    <m/>
    <n v="1"/>
    <s v="Open"/>
    <x v="0"/>
  </r>
  <r>
    <n v="733"/>
    <s v="M1233"/>
    <x v="1"/>
    <d v="2024-12-10T00:00:00"/>
    <m/>
    <m/>
    <m/>
    <s v="OEM Related"/>
    <s v=" "/>
    <s v="OSS out of Scope: 1. Service Topology 2. Retail Services (5Mn), 3. Services &amp; Service KPI Monitoring.  As per SOR this is not there. This is for Principal Consultant information"/>
    <m/>
    <s v="Critical"/>
    <s v="Closed"/>
    <m/>
    <s v=" "/>
    <s v=" "/>
    <s v="WIP"/>
    <s v=" "/>
    <s v="L&amp;T"/>
    <s v="Sivaprasad"/>
    <s v="Sivaprasad"/>
    <m/>
    <s v="Open"/>
    <s v="WIP"/>
    <s v=" "/>
    <s v=" "/>
    <s v=" "/>
    <m/>
    <m/>
    <m/>
    <m/>
    <m/>
    <m/>
    <s v="MOMOEM Related"/>
    <s v="OEM Related Issues"/>
    <s v="OPEN"/>
    <m/>
    <m/>
    <m/>
    <m/>
    <m/>
    <m/>
    <n v="1"/>
    <s v="Open"/>
    <x v="0"/>
  </r>
  <r>
    <n v="734"/>
    <s v="M1234"/>
    <x v="1"/>
    <d v="2024-12-10T00:00:00"/>
    <m/>
    <m/>
    <m/>
    <s v="OEM Related"/>
    <s v=" "/>
    <s v="Share all OSS documents (RFP points, LLD, FRS, etc.)"/>
    <m/>
    <s v="Critical"/>
    <s v="Closed"/>
    <m/>
    <s v=" "/>
    <s v=" "/>
    <s v="Closed"/>
    <s v="23-Sep-25: Approved shall be closed"/>
    <m/>
    <m/>
    <s v="Sivaprasad"/>
    <m/>
    <m/>
    <s v="COMPLETED &amp; APPROVED"/>
    <s v=" "/>
    <s v=" "/>
    <s v=" "/>
    <m/>
    <m/>
    <m/>
    <m/>
    <m/>
    <m/>
    <s v="MOMOEM Related"/>
    <s v="OEM Related Issues"/>
    <s v="CLOSED"/>
    <m/>
    <m/>
    <m/>
    <d v="2025-09-23T00:00:00"/>
    <s v="Artefacts not Required"/>
    <m/>
    <n v="1"/>
    <s v="Completed &amp; Approved"/>
    <x v="1"/>
  </r>
  <r>
    <n v="735"/>
    <s v="M1235"/>
    <x v="1"/>
    <d v="2024-12-10T00:00:00"/>
    <m/>
    <m/>
    <m/>
    <s v="NOC Operationalization"/>
    <s v=" "/>
    <s v="Make P1/P2/P3 list for all pending tasks for all domain_x000a_P1: 25%_x000a_P2 : 30%_x000a_P3 : 45%_x000a__x000a_And then list of some additional ask if needed like new HW or software required."/>
    <m/>
    <s v="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736"/>
    <s v="M1236"/>
    <x v="1"/>
    <d v="2024-12-10T00:00:00"/>
    <m/>
    <s v="OSS"/>
    <s v="OSS"/>
    <s v="OSS"/>
    <s v="BBNL"/>
    <s v="Manoj: Complete BBNL ask tasks will be completed by 12 Dec24 (only GP and Block Node status API pending)._x000a_Sanjay: Uptime gap ~7% to be addressed. For this, HPE support needed. Then only we can go to BBNL for closure._x000a_Alarm re-synchronization issue - need HPE support. Interim solution implemented (1 Hr). Same for Inventory."/>
    <m/>
    <s v="Critical"/>
    <s v="Open"/>
    <m/>
    <s v=" "/>
    <s v=" "/>
    <m/>
    <m/>
    <m/>
    <m/>
    <s v="Suresh Pawar"/>
    <m/>
    <m/>
    <s v="CLOSURE REVIEW PENDING "/>
    <s v=" "/>
    <s v=" "/>
    <s v=" "/>
    <m/>
    <m/>
    <m/>
    <m/>
    <m/>
    <m/>
    <s v="MOMOSS"/>
    <s v="Applications/Tools"/>
    <s v="OPEN"/>
    <s v="COMPLETED"/>
    <n v="0"/>
    <m/>
    <m/>
    <m/>
    <m/>
    <n v="1"/>
    <s v="Completed but Verification undrer Process"/>
    <x v="2"/>
  </r>
  <r>
    <n v="737"/>
    <s v="M1237"/>
    <x v="1"/>
    <d v="2024-12-10T00:00:00"/>
    <m/>
    <m/>
    <m/>
    <s v="OEM Related"/>
    <s v=" "/>
    <s v="Bottomline for OSS: Engagement with HPE and OT to start to get all OSS open/pending tasks done"/>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738"/>
    <s v="M1238"/>
    <x v="1"/>
    <d v="2024-12-10T00:00:00"/>
    <m/>
    <m/>
    <m/>
    <s v="OEM Related"/>
    <s v="All OEM's"/>
    <s v="Priority engagement with HPE/OT/Cisco/Aleppo needed to meet Apr25 target. Current payment/cash flow issues hindering this right now"/>
    <m/>
    <s v="Critical"/>
    <s v="Open"/>
    <m/>
    <s v=" "/>
    <s v=" "/>
    <s v="WIP"/>
    <s v=" "/>
    <s v="L&amp;T"/>
    <s v="Sivaprasad"/>
    <s v="Sivaprasad"/>
    <m/>
    <s v="Open"/>
    <s v="WIP"/>
    <s v=" "/>
    <s v=" "/>
    <s v=" "/>
    <m/>
    <m/>
    <m/>
    <m/>
    <m/>
    <m/>
    <s v="MOMOEM Related"/>
    <s v="OEM Related Issues"/>
    <s v="OPEN"/>
    <m/>
    <m/>
    <m/>
    <m/>
    <m/>
    <m/>
    <n v="1"/>
    <s v="Open"/>
    <x v="0"/>
  </r>
  <r>
    <n v="739"/>
    <s v="M1239"/>
    <x v="1"/>
    <d v="2024-12-10T00:00:00"/>
    <m/>
    <m/>
    <m/>
    <s v="NOC Operationalization"/>
    <s v=" "/>
    <s v="Pending AT for all  Application and DC systems to be shared by tomorrow"/>
    <m/>
    <s v="Critical"/>
    <s v="Open"/>
    <m/>
    <s v=" "/>
    <s v=" "/>
    <s v="WIP"/>
    <s v=" "/>
    <s v="L&amp;T"/>
    <s v="Sivaprasad"/>
    <s v="Sivaprasad"/>
    <m/>
    <s v="Open"/>
    <s v="WIP"/>
    <s v=" "/>
    <s v=" "/>
    <s v=" "/>
    <m/>
    <m/>
    <m/>
    <m/>
    <m/>
    <m/>
    <s v="MOMNOC Operationalization"/>
    <s v="Network"/>
    <s v="OPEN"/>
    <m/>
    <m/>
    <m/>
    <m/>
    <m/>
    <m/>
    <n v="1"/>
    <s v="Open"/>
    <x v="0"/>
  </r>
  <r>
    <n v="740"/>
    <s v="M124"/>
    <x v="1"/>
    <d v="2023-08-01T00:00:00"/>
    <m/>
    <m/>
    <m/>
    <s v="Helpdesk"/>
    <s v="Handbook &amp; SOPs"/>
    <s v="Inquiry into how Customer Satisfaction (CSAT) is measured and whether there is a mechanism for transactional feedback."/>
    <m/>
    <s v="Critical"/>
    <s v="Open"/>
    <m/>
    <s v=" "/>
    <s v=" "/>
    <s v="WIP"/>
    <s v=" "/>
    <m/>
    <m/>
    <s v="Siva Kumar"/>
    <m/>
    <s v="Open"/>
    <s v="WIP"/>
    <s v=" "/>
    <s v=" "/>
    <s v=" "/>
    <m/>
    <m/>
    <m/>
    <m/>
    <m/>
    <m/>
    <s v="MOMHelpdesk"/>
    <s v="Helpdesk (Contact Center)"/>
    <s v="OPEN"/>
    <m/>
    <m/>
    <m/>
    <m/>
    <m/>
    <m/>
    <n v="1"/>
    <s v="Open"/>
    <x v="0"/>
  </r>
  <r>
    <n v="741"/>
    <s v="M1240"/>
    <x v="1"/>
    <d v="2024-12-10T00:00:00"/>
    <s v="P3"/>
    <m/>
    <m/>
    <s v="NOC Operationalization"/>
    <s v=" "/>
    <s v="Major nodes/links utilization report to be shared (Deployed V/s Utilized) by tomorrow"/>
    <m/>
    <s v="Critical"/>
    <s v="Closed"/>
    <m/>
    <s v=" "/>
    <s v=" "/>
    <m/>
    <s v="Report shared"/>
    <m/>
    <m/>
    <s v="Ahmad"/>
    <m/>
    <m/>
    <s v="COMPLETED &amp; APPROVED"/>
    <s v=" "/>
    <s v=" "/>
    <s v=" "/>
    <m/>
    <m/>
    <m/>
    <m/>
    <m/>
    <m/>
    <s v="MOMNOC Operationalization"/>
    <s v="Network"/>
    <s v="CLOSED"/>
    <m/>
    <m/>
    <s v="Covered in OSS"/>
    <d v="2025-09-19T00:00:00"/>
    <s v="Artefacts not Required"/>
    <m/>
    <n v="1"/>
    <s v="Completed &amp; Approved"/>
    <x v="1"/>
  </r>
  <r>
    <n v="742"/>
    <s v="M1241"/>
    <x v="1"/>
    <d v="2024-12-10T00:00:00"/>
    <m/>
    <m/>
    <m/>
    <s v="NOC Operationalization"/>
    <s v=" "/>
    <s v="Did anyone visited DR Ctrl-S location at Mumbai? No, except of earlier L&amp;T Delivery Head_x000a__x000a_Principal Consultant: Will plan visit to this location in future"/>
    <m/>
    <s v="Critical"/>
    <s v="Open"/>
    <m/>
    <s v=" "/>
    <s v=" "/>
    <s v="Will be discussed later"/>
    <s v="23-Sep-25: NON Critical to be reviewd later"/>
    <s v="L&amp;T"/>
    <s v="Sivaprasad"/>
    <s v="Sivaprasad"/>
    <m/>
    <s v="Open"/>
    <s v="Open"/>
    <s v=" "/>
    <s v=" "/>
    <s v=" "/>
    <m/>
    <m/>
    <m/>
    <m/>
    <m/>
    <m/>
    <s v="MOMNOC Operationalization"/>
    <s v="Network"/>
    <s v="OPEN"/>
    <m/>
    <m/>
    <m/>
    <m/>
    <m/>
    <m/>
    <n v="1"/>
    <s v="Open"/>
    <x v="0"/>
  </r>
  <r>
    <n v="743"/>
    <s v="M1242"/>
    <x v="1"/>
    <d v="2024-12-10T00:00:00"/>
    <s v="P3"/>
    <m/>
    <m/>
    <s v="NOC Operationalization"/>
    <s v=" "/>
    <s v="Send Cluster wise utilization report for DC infra"/>
    <m/>
    <s v="Critical"/>
    <s v="Closed"/>
    <m/>
    <s v=" "/>
    <s v=" "/>
    <m/>
    <s v="Report shared"/>
    <m/>
    <m/>
    <s v="Ahmad"/>
    <m/>
    <m/>
    <s v="COMPLETED &amp; APPROVED"/>
    <s v=" "/>
    <s v=" "/>
    <s v=" "/>
    <m/>
    <m/>
    <m/>
    <m/>
    <m/>
    <m/>
    <s v="MOMNOC Operationalization"/>
    <s v="Network"/>
    <s v="CLOSED"/>
    <m/>
    <m/>
    <s v="Daily oprational task"/>
    <d v="2025-09-19T00:00:00"/>
    <s v="Artefacts not Required"/>
    <m/>
    <n v="1"/>
    <s v="Completed &amp; Approved"/>
    <x v="1"/>
  </r>
  <r>
    <n v="744"/>
    <s v="M1243"/>
    <x v="1"/>
    <d v="2024-12-10T00:00:00"/>
    <s v="P3"/>
    <m/>
    <m/>
    <s v="NOC Operationalization"/>
    <s v=" "/>
    <s v="Login in OSS, BSS, ticketing, NSO and to share all links with Principal Consultant"/>
    <m/>
    <s v="Critical"/>
    <s v="Closed"/>
    <m/>
    <s v=" "/>
    <s v=" "/>
    <m/>
    <s v="Login ID made and link shared"/>
    <m/>
    <m/>
    <s v="Ahmad"/>
    <m/>
    <m/>
    <s v="COMPLETED &amp; APPROVED"/>
    <s v=" "/>
    <s v=" "/>
    <s v=" "/>
    <m/>
    <m/>
    <m/>
    <m/>
    <m/>
    <m/>
    <s v="MOMNOC Operationalization"/>
    <s v="Network"/>
    <s v="CLOSED"/>
    <m/>
    <m/>
    <s v="Not related to delivery"/>
    <d v="2025-09-19T00:00:00"/>
    <s v="Artefacts not Required"/>
    <m/>
    <n v="1"/>
    <s v="Completed &amp; Approved"/>
    <x v="1"/>
  </r>
  <r>
    <n v="745"/>
    <s v="M1244"/>
    <x v="1"/>
    <d v="2024-12-10T00:00:00"/>
    <m/>
    <m/>
    <m/>
    <s v="OEM Related"/>
    <s v="Neox"/>
    <s v="Neox team to be called for meeting "/>
    <m/>
    <s v="Critical"/>
    <s v="Open"/>
    <m/>
    <s v=" "/>
    <s v=" "/>
    <s v="WIP"/>
    <s v=" "/>
    <s v="L&amp;T"/>
    <s v="Sivaprasad"/>
    <s v="Sivaprasad"/>
    <m/>
    <s v="Open"/>
    <s v="WIP"/>
    <s v=" "/>
    <s v=" "/>
    <s v=" "/>
    <m/>
    <m/>
    <m/>
    <m/>
    <m/>
    <m/>
    <s v="MOMOEM Related"/>
    <s v="OEM Related Issues"/>
    <s v="OPEN"/>
    <m/>
    <m/>
    <m/>
    <m/>
    <m/>
    <m/>
    <n v="1"/>
    <s v="Open"/>
    <x v="0"/>
  </r>
  <r>
    <n v="746"/>
    <s v="M1245"/>
    <x v="1"/>
    <d v="2024-12-10T00:00:00"/>
    <s v="P3"/>
    <m/>
    <m/>
    <s v="NOC Operationalization"/>
    <s v=" "/>
    <s v="Access to NAS server to be provided to Principal Consultant  to get access to  HLD / LLD / reports."/>
    <m/>
    <s v="NON-Critical"/>
    <s v="Closed"/>
    <m/>
    <s v=" "/>
    <s v=" "/>
    <m/>
    <s v="Access given"/>
    <m/>
    <m/>
    <s v="Ahmad"/>
    <m/>
    <m/>
    <s v="COMPLETED &amp; APPROVED"/>
    <s v=" "/>
    <s v=" "/>
    <s v=" "/>
    <m/>
    <m/>
    <m/>
    <m/>
    <m/>
    <m/>
    <s v="MOMNOC Operationalization"/>
    <s v="Network"/>
    <s v="CLOSED"/>
    <m/>
    <m/>
    <s v="Not related to delivery"/>
    <d v="2025-09-19T00:00:00"/>
    <s v="Artefacts not Required"/>
    <m/>
    <n v="1"/>
    <s v="Completed &amp; Approved"/>
    <x v="1"/>
  </r>
  <r>
    <n v="747"/>
    <s v="M1246"/>
    <x v="1"/>
    <d v="2024-12-10T00:00:00"/>
    <s v="P3"/>
    <m/>
    <m/>
    <s v="NOC Operationalization"/>
    <s v=" "/>
    <s v="Dashboards samples were shared by the Principal Consultant, a brief discussions carried on how critical data to be presented"/>
    <m/>
    <s v="Critical"/>
    <s v="Closed"/>
    <m/>
    <s v=" "/>
    <s v=" "/>
    <m/>
    <s v="Report shared as per Principal Consultant review"/>
    <m/>
    <m/>
    <s v="Ahmad"/>
    <m/>
    <m/>
    <s v="COMPLETED &amp; APPROVED"/>
    <s v=" "/>
    <s v=" "/>
    <s v=" "/>
    <m/>
    <m/>
    <m/>
    <m/>
    <m/>
    <m/>
    <s v="MOMNOC Operationalization"/>
    <s v="Network"/>
    <s v="CLOSED"/>
    <m/>
    <m/>
    <s v="Covered in OSS"/>
    <d v="2025-09-19T00:00:00"/>
    <s v="Artefacts not Required"/>
    <m/>
    <n v="1"/>
    <s v="Completed &amp; Approved"/>
    <x v="1"/>
  </r>
  <r>
    <n v="748"/>
    <s v="M1247"/>
    <x v="1"/>
    <d v="2024-12-11T00:00:00"/>
    <m/>
    <m/>
    <m/>
    <s v="IP/MPLS"/>
    <s v="NOC Operationalization"/>
    <s v="Actual implemented IP MPLS ring details needed."/>
    <m/>
    <s v="Critical"/>
    <s v="Closed"/>
    <m/>
    <s v=" "/>
    <s v=" "/>
    <m/>
    <s v="RIng details shared"/>
    <s v="L&amp;T"/>
    <m/>
    <s v="RS Rao"/>
    <m/>
    <m/>
    <s v="COMPLETED &amp; APPROVED"/>
    <s v=" "/>
    <s v=" "/>
    <s v=" "/>
    <m/>
    <m/>
    <m/>
    <m/>
    <m/>
    <m/>
    <s v="MOMIP/MPLS"/>
    <s v="IPMPLS"/>
    <s v="CLOSED"/>
    <m/>
    <m/>
    <m/>
    <s v="After Jun-25"/>
    <s v="\\172.28.9.34\Artefacts_T-Fiber TNOC Tracker\IPMPLS\Link topology of PKG A B C updated as on 05082025.xlsx"/>
    <m/>
    <n v="1"/>
    <s v="Completed &amp; Approved"/>
    <x v="1"/>
  </r>
  <r>
    <n v="749"/>
    <s v="M1248"/>
    <x v="1"/>
    <d v="2024-12-11T00:00:00"/>
    <m/>
    <m/>
    <m/>
    <s v="NOC Operationalization"/>
    <s v=" "/>
    <s v="Share Test Setup proposal which was sent to TFIBER by LTTS. "/>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750"/>
    <s v="M1249"/>
    <x v="1"/>
    <d v="2024-12-11T00:00:00"/>
    <s v="P3"/>
    <m/>
    <m/>
    <s v="NOC Operationalization"/>
    <s v=" "/>
    <s v="What is total scope of the project V/S implementation. And then total equipment  procured Vs installed Vs Available in field and at DC"/>
    <m/>
    <s v="Critical"/>
    <s v="Closed"/>
    <m/>
    <s v=" "/>
    <s v=" "/>
    <m/>
    <s v="Report shared"/>
    <m/>
    <m/>
    <s v="Ahmad"/>
    <m/>
    <m/>
    <s v="COMPLETED &amp; APPROVED"/>
    <s v=" "/>
    <s v=" "/>
    <s v=" "/>
    <m/>
    <m/>
    <m/>
    <m/>
    <m/>
    <m/>
    <s v="MOMNOC Operationalization"/>
    <s v="Network"/>
    <s v="CLOSED"/>
    <m/>
    <m/>
    <s v="Covered in OSS"/>
    <d v="2025-09-19T00:00:00"/>
    <s v="Artefacts not Required"/>
    <m/>
    <n v="1"/>
    <s v="Completed &amp; Approved"/>
    <x v="1"/>
  </r>
  <r>
    <n v="751"/>
    <s v="M125"/>
    <x v="1"/>
    <d v="2023-08-01T00:00:00"/>
    <m/>
    <m/>
    <m/>
    <s v="Helpdesk"/>
    <s v="Handbook &amp; SOPs"/>
    <s v="Expression of First Call Resolution (FCR) as a percentage"/>
    <m/>
    <s v="Critical"/>
    <s v="Open"/>
    <m/>
    <s v=" "/>
    <s v=" "/>
    <s v="WIP"/>
    <s v=" "/>
    <m/>
    <m/>
    <s v="Siva Kumar"/>
    <m/>
    <s v="Open"/>
    <s v="WIP"/>
    <s v=" "/>
    <s v=" "/>
    <s v=" "/>
    <m/>
    <m/>
    <m/>
    <m/>
    <m/>
    <m/>
    <s v="MOMHelpdesk"/>
    <s v="Helpdesk (Contact Center)"/>
    <s v="OPEN"/>
    <m/>
    <m/>
    <m/>
    <m/>
    <m/>
    <m/>
    <n v="1"/>
    <s v="Open"/>
    <x v="0"/>
  </r>
  <r>
    <n v="752"/>
    <s v="M1250"/>
    <x v="1"/>
    <d v="2024-12-11T00:00:00"/>
    <m/>
    <m/>
    <m/>
    <s v="OEM Related"/>
    <s v="HPSM"/>
    <s v="In Asset Manager deployed inventory status is available.  WH equipment data also available for PKG-B &amp; C."/>
    <m/>
    <s v="Critical"/>
    <s v="Closed"/>
    <m/>
    <s v=" "/>
    <s v=" "/>
    <s v="to be discussed later"/>
    <s v="23-Sep-25: NON Critical to be reviewd later"/>
    <s v="L&amp;T"/>
    <s v="Sivaprasad"/>
    <s v="Sivaprasad"/>
    <m/>
    <s v="Open"/>
    <s v="Open"/>
    <s v=" "/>
    <s v=" "/>
    <s v=" "/>
    <m/>
    <m/>
    <m/>
    <m/>
    <m/>
    <m/>
    <s v="MOMOEM Related"/>
    <s v="OEM Related Issues"/>
    <s v="OPEN"/>
    <m/>
    <m/>
    <m/>
    <m/>
    <m/>
    <m/>
    <n v="1"/>
    <s v="Open"/>
    <x v="0"/>
  </r>
  <r>
    <n v="753"/>
    <s v="M1251"/>
    <x v="1"/>
    <d v="2024-12-11T00:00:00"/>
    <s v="P3"/>
    <m/>
    <m/>
    <s v="NOC Operationalization"/>
    <s v=" "/>
    <s v="Tomorrow Field Project team discussion  is scheduled (Different Packages , Different Slots, Need OSS and NOC team)"/>
    <m/>
    <s v="Critical"/>
    <s v="Closed"/>
    <m/>
    <s v=" "/>
    <s v=" "/>
    <m/>
    <s v="Meetin conducted"/>
    <m/>
    <m/>
    <s v="Ahmad"/>
    <m/>
    <m/>
    <s v="COMPLETED &amp; APPROVED"/>
    <s v=" "/>
    <s v=" "/>
    <s v=" "/>
    <m/>
    <m/>
    <m/>
    <m/>
    <m/>
    <m/>
    <s v="MOMNOC Operationalization"/>
    <s v="Network"/>
    <s v="CLOSED"/>
    <m/>
    <m/>
    <s v="Not related to delivery"/>
    <d v="2025-09-19T00:00:00"/>
    <s v="Artefacts not Required"/>
    <m/>
    <n v="1"/>
    <s v="Completed &amp; Approved"/>
    <x v="1"/>
  </r>
  <r>
    <n v="754"/>
    <s v="M1252"/>
    <x v="1"/>
    <d v="2024-12-11T00:00:00"/>
    <s v="P3"/>
    <m/>
    <m/>
    <s v="NOC Operationalization"/>
    <s v=" "/>
    <s v=" Inventory, down, nodes/links with aging, team deployed in field  to be shown to them"/>
    <m/>
    <s v="Critical"/>
    <s v="Closed"/>
    <m/>
    <s v=" "/>
    <s v=" "/>
    <m/>
    <s v="Data shown especially DWDM, Mandal, GP and UPS"/>
    <m/>
    <m/>
    <s v="Ahmad"/>
    <m/>
    <m/>
    <s v="COMPLETED &amp; APPROVED"/>
    <s v=" "/>
    <s v=" "/>
    <s v=" "/>
    <m/>
    <m/>
    <m/>
    <m/>
    <m/>
    <m/>
    <s v="MOMNOC Operationalization"/>
    <s v="Network"/>
    <s v="CLOSED"/>
    <m/>
    <m/>
    <s v="Covered in OSS"/>
    <d v="2025-09-19T00:00:00"/>
    <s v="Artefacts not Required"/>
    <m/>
    <n v="1"/>
    <s v="Completed &amp; Approved"/>
    <x v="1"/>
  </r>
  <r>
    <n v="755"/>
    <s v="M1253"/>
    <x v="1"/>
    <d v="2024-12-11T00:00:00"/>
    <m/>
    <s v="OSS"/>
    <s v="OSS"/>
    <s v="OSS"/>
    <s v="BBNL"/>
    <s v="Make a Focused WhatsApp group for BBNL"/>
    <m/>
    <s v="Critical"/>
    <s v="Closed"/>
    <m/>
    <s v=" "/>
    <s v=" "/>
    <m/>
    <m/>
    <m/>
    <m/>
    <s v="Suresh Pawar"/>
    <m/>
    <m/>
    <s v="CLOSURE REVIEW PENDING "/>
    <s v=" "/>
    <s v=" "/>
    <s v=" "/>
    <m/>
    <m/>
    <m/>
    <m/>
    <m/>
    <m/>
    <s v="MOMOSS"/>
    <s v="Applications/Tools"/>
    <s v="OPEN"/>
    <s v="COMPLETED"/>
    <n v="0"/>
    <m/>
    <m/>
    <m/>
    <m/>
    <n v="1"/>
    <s v="Completed but Verification undrer Process"/>
    <x v="2"/>
  </r>
  <r>
    <n v="756"/>
    <s v="M1254"/>
    <x v="1"/>
    <d v="2024-12-11T00:00:00"/>
    <m/>
    <m/>
    <m/>
    <s v="IP/MPLS"/>
    <s v="NOC Operationalization"/>
    <s v="Holistic IP planning for all service type to be done based on discussion in near future"/>
    <m/>
    <s v="Critical"/>
    <s v="Closed"/>
    <m/>
    <s v=" "/>
    <s v=" "/>
    <m/>
    <s v=" "/>
    <s v="L&amp;T"/>
    <m/>
    <s v="RS Rao"/>
    <m/>
    <m/>
    <s v="COMPLETED &amp; APPROVED"/>
    <s v=" "/>
    <s v=" "/>
    <s v=" "/>
    <m/>
    <m/>
    <m/>
    <m/>
    <m/>
    <m/>
    <s v="MOMIP/MPLS"/>
    <s v="IPMPLS"/>
    <s v="CLOSED"/>
    <m/>
    <m/>
    <m/>
    <s v="After Jun-25"/>
    <s v="\\172.28.9.34\Artefacts_T-Fiber TNOC Tracker\IPMPLS\TFiber IP Plan Details.zip"/>
    <m/>
    <n v="1"/>
    <s v="Completed &amp; Approved"/>
    <x v="1"/>
  </r>
  <r>
    <n v="757"/>
    <s v="M1255"/>
    <x v="1"/>
    <d v="2024-12-11T00:00:00"/>
    <m/>
    <m/>
    <m/>
    <s v="NOC Operationalization"/>
    <s v=" "/>
    <s v="Official mail to IPNIC from TFIBER MD office for additional IPs to be sent"/>
    <m/>
    <s v="Critical"/>
    <s v="Open"/>
    <m/>
    <s v=" "/>
    <s v=" "/>
    <m/>
    <s v=" "/>
    <m/>
    <m/>
    <s v="TFiber"/>
    <m/>
    <m/>
    <s v="CLOSURE REVIEW PENDING "/>
    <s v=" "/>
    <s v=" "/>
    <s v=" "/>
    <m/>
    <m/>
    <m/>
    <m/>
    <m/>
    <m/>
    <s v="MOMNOC Operationalization"/>
    <s v="Network"/>
    <s v="OPEN"/>
    <m/>
    <m/>
    <m/>
    <m/>
    <s v="Artefacts to be uploaded"/>
    <m/>
    <n v="1"/>
    <s v="Completed but Verification undrer Process"/>
    <x v="2"/>
  </r>
  <r>
    <n v="758"/>
    <s v="M1256"/>
    <x v="1"/>
    <d v="2024-12-11T00:00:00"/>
    <m/>
    <m/>
    <m/>
    <s v="NOC Operationalization"/>
    <s v=" "/>
    <s v="For all equipment's, need confirmation mail/letter from all OEMs for IPv4 and IPv6 dual stack implementation compliance"/>
    <m/>
    <s v="Critical"/>
    <s v="Open"/>
    <m/>
    <s v=" "/>
    <s v=" "/>
    <s v="WIP"/>
    <s v=" "/>
    <s v="L&amp;T"/>
    <s v="Sivaprasad"/>
    <s v="Sivaprasad"/>
    <m/>
    <s v="Open"/>
    <s v="WIP"/>
    <s v=" "/>
    <s v=" "/>
    <s v=" "/>
    <m/>
    <m/>
    <m/>
    <m/>
    <m/>
    <m/>
    <s v="MOMNOC Operationalization"/>
    <s v="Network"/>
    <s v="OPEN"/>
    <m/>
    <m/>
    <m/>
    <m/>
    <m/>
    <m/>
    <n v="1"/>
    <s v="Open"/>
    <x v="0"/>
  </r>
  <r>
    <n v="759"/>
    <s v="M1257"/>
    <x v="1"/>
    <d v="2024-12-11T00:00:00"/>
    <m/>
    <m/>
    <m/>
    <s v="NOC Operationalization"/>
    <s v=" "/>
    <s v="A consistent process of design review to acceptance of artefact is missing. Requested Principal Consultant to agree process to set a design authority"/>
    <m/>
    <s v="Critical"/>
    <s v="Closed"/>
    <m/>
    <s v=" "/>
    <s v=" "/>
    <m/>
    <s v=" "/>
    <m/>
    <m/>
    <s v="TFiber"/>
    <m/>
    <m/>
    <s v="CLOSURE REVIEW PENDING "/>
    <s v=" "/>
    <s v=" "/>
    <s v=" "/>
    <m/>
    <m/>
    <m/>
    <m/>
    <m/>
    <m/>
    <s v="MOMNOC Operationalization"/>
    <s v="Network"/>
    <s v="OPEN"/>
    <m/>
    <m/>
    <m/>
    <m/>
    <s v="Artefacts to be uploaded"/>
    <m/>
    <n v="1"/>
    <s v="Completed but Verification undrer Process"/>
    <x v="2"/>
  </r>
  <r>
    <n v="760"/>
    <s v="M1258"/>
    <x v="1"/>
    <d v="2024-12-11T00:00:00"/>
    <m/>
    <m/>
    <m/>
    <s v="BSS"/>
    <s v=" "/>
    <s v="Capture Aadhar integration need in our requirement doc / soln/SOW for BSS/NSO."/>
    <m/>
    <s v="Critical"/>
    <s v="Open"/>
    <m/>
    <s v=" "/>
    <s v=" "/>
    <m/>
    <s v=" "/>
    <m/>
    <m/>
    <s v="Manoj Nibrad"/>
    <m/>
    <s v="Open"/>
    <s v="Open"/>
    <s v=" "/>
    <s v=" "/>
    <s v=" "/>
    <m/>
    <m/>
    <m/>
    <m/>
    <m/>
    <m/>
    <s v="MOMBSS"/>
    <s v="Applications/Tools"/>
    <s v="OPEN"/>
    <m/>
    <m/>
    <m/>
    <m/>
    <e v="#N/A"/>
    <m/>
    <n v="1"/>
    <s v="Open"/>
    <x v="0"/>
  </r>
  <r>
    <n v="761"/>
    <s v="M1259"/>
    <x v="1"/>
    <d v="2024-12-11T00:00:00"/>
    <m/>
    <m/>
    <m/>
    <s v="NOC Operationalization"/>
    <s v=" "/>
    <s v="What BSS &amp; NSO does? Can you make flow of processes/data/provisioning/delivery etc. across BSS, NSO, OSS, EMS, Billing, Helpdesk"/>
    <m/>
    <s v="Critical"/>
    <s v="Closed"/>
    <m/>
    <s v=" "/>
    <s v=" "/>
    <s v="WIP"/>
    <s v=" "/>
    <s v="L&amp;T"/>
    <s v="Sivaprasad"/>
    <s v="Sivaprasad"/>
    <m/>
    <s v="Open"/>
    <s v="WIP"/>
    <s v=" "/>
    <s v=" "/>
    <s v=" "/>
    <m/>
    <m/>
    <m/>
    <m/>
    <m/>
    <m/>
    <s v="MOMNOC Operationalization"/>
    <s v="Network"/>
    <s v="OPEN"/>
    <m/>
    <m/>
    <m/>
    <m/>
    <m/>
    <m/>
    <n v="1"/>
    <s v="Open"/>
    <x v="0"/>
  </r>
  <r>
    <n v="762"/>
    <s v="M126"/>
    <x v="1"/>
    <d v="2023-08-01T00:00:00"/>
    <m/>
    <m/>
    <m/>
    <s v="Helpdesk"/>
    <s v="Handbook &amp; SOPs"/>
    <s v="Review of Agent Utilization Formula"/>
    <m/>
    <s v="Critical"/>
    <s v="Open"/>
    <m/>
    <s v=" "/>
    <s v=" "/>
    <s v="Closed"/>
    <s v="25-Sep-25: Artefacts to be uploaded"/>
    <m/>
    <m/>
    <s v="Siva Kumar"/>
    <m/>
    <m/>
    <s v="COMPLETED &amp; APPROVED"/>
    <s v=" "/>
    <s v=" "/>
    <s v=" "/>
    <m/>
    <m/>
    <m/>
    <m/>
    <m/>
    <m/>
    <s v="MOMHelpdesk"/>
    <s v="Helpdesk (Contact Center)"/>
    <s v="CLOSED"/>
    <m/>
    <m/>
    <m/>
    <d v="2025-09-24T00:00:00"/>
    <s v="\\172.28.9.34\Artefacts_T-Fiber TNOC Tracker\HELPDESK\M117,126,728"/>
    <m/>
    <n v="1"/>
    <s v="Completed &amp; Approved"/>
    <x v="3"/>
  </r>
  <r>
    <n v="763"/>
    <s v="M1260"/>
    <x v="1"/>
    <d v="2024-12-11T00:00:00"/>
    <m/>
    <m/>
    <m/>
    <s v="NOC Operationalization"/>
    <s v=" "/>
    <s v="What all services are automated and what is not automated list to be provided "/>
    <m/>
    <s v="Critical"/>
    <s v="Closed"/>
    <m/>
    <s v=" "/>
    <s v=" "/>
    <s v="WIP"/>
    <s v=" "/>
    <s v="L&amp;T"/>
    <s v="Sivaprasad"/>
    <s v="Sivaprasad"/>
    <m/>
    <s v="Open"/>
    <s v="WIP"/>
    <s v=" "/>
    <s v=" "/>
    <s v=" "/>
    <m/>
    <m/>
    <m/>
    <m/>
    <m/>
    <m/>
    <s v="MOMNOC Operationalization"/>
    <s v="Network"/>
    <s v="OPEN"/>
    <m/>
    <m/>
    <m/>
    <m/>
    <m/>
    <m/>
    <n v="1"/>
    <s v="Open"/>
    <x v="0"/>
  </r>
  <r>
    <n v="764"/>
    <s v="M1261"/>
    <x v="1"/>
    <d v="2024-12-11T00:00:00"/>
    <m/>
    <m/>
    <m/>
    <s v="BSS"/>
    <s v=" "/>
    <s v="Business flow discussed like existing telecom operator customer mgmt. case study . BSS Workout sheet made by Principal Consultant  will be sent to you, and will discuss in detailed along with KNOT, TFIBER, TFIBER business/finance team when Aravindhan comes over to HYD at TFIBER office"/>
    <m/>
    <s v="Critical"/>
    <s v="Open"/>
    <m/>
    <s v=" "/>
    <s v=" "/>
    <m/>
    <s v=" "/>
    <m/>
    <m/>
    <s v="Manoj Nibrad"/>
    <m/>
    <s v="Open"/>
    <s v="Open"/>
    <s v=" "/>
    <s v=" "/>
    <s v=" "/>
    <m/>
    <m/>
    <m/>
    <m/>
    <m/>
    <m/>
    <s v="MOMBSS"/>
    <s v="Applications/Tools"/>
    <s v="OPEN"/>
    <m/>
    <m/>
    <m/>
    <m/>
    <m/>
    <m/>
    <n v="1"/>
    <s v="Open"/>
    <x v="0"/>
  </r>
  <r>
    <n v="765"/>
    <s v="M1262"/>
    <x v="1"/>
    <d v="2024-12-13T00:00:00"/>
    <s v="P3"/>
    <m/>
    <m/>
    <s v="NOC Operationalization"/>
    <s v=" "/>
    <s v="Make Node Availability as per today's format as suggested by Principal Consultant"/>
    <m/>
    <s v="Critical"/>
    <s v="Closed"/>
    <m/>
    <s v=" "/>
    <s v=" "/>
    <m/>
    <s v="Report shared as per Principal Consultant review"/>
    <m/>
    <m/>
    <s v="Ahmad"/>
    <m/>
    <m/>
    <s v="COMPLETED &amp; APPROVED"/>
    <s v=" "/>
    <s v=" "/>
    <s v=" "/>
    <m/>
    <m/>
    <m/>
    <m/>
    <m/>
    <m/>
    <s v="MOMNOC Operationalization"/>
    <s v="Network"/>
    <s v="CLOSED"/>
    <m/>
    <m/>
    <s v="Covered in OSS"/>
    <d v="2025-09-19T00:00:00"/>
    <s v="Artefacts not Required"/>
    <m/>
    <n v="1"/>
    <s v="Completed &amp; Approved"/>
    <x v="1"/>
  </r>
  <r>
    <n v="766"/>
    <s v="M1263"/>
    <x v="1"/>
    <d v="2024-12-13T00:00:00"/>
    <s v="P3"/>
    <m/>
    <m/>
    <s v="NOC Operationalization"/>
    <s v=" "/>
    <s v="All nodes/applications AMC details to be shared"/>
    <m/>
    <s v="Critical"/>
    <s v="Closed"/>
    <m/>
    <s v=" "/>
    <s v=" "/>
    <m/>
    <s v="AMC status shared"/>
    <m/>
    <m/>
    <s v="Ahmad"/>
    <m/>
    <m/>
    <s v="COMPLETED &amp; APPROVED"/>
    <s v=" "/>
    <s v=" "/>
    <s v=" "/>
    <m/>
    <m/>
    <m/>
    <m/>
    <m/>
    <m/>
    <s v="MOMNOC Operationalization"/>
    <s v="Network"/>
    <s v="CLOSED"/>
    <m/>
    <m/>
    <s v="Infrastructure"/>
    <d v="2025-09-24T00:00:00"/>
    <s v="\\172.28.9.23\tnocreports\AMC"/>
    <m/>
    <n v="1"/>
    <s v="Completed &amp; Approved"/>
    <x v="1"/>
  </r>
  <r>
    <n v="767"/>
    <s v="M1264"/>
    <x v="1"/>
    <d v="2024-12-31T00:00:00"/>
    <s v="P3"/>
    <m/>
    <m/>
    <s v="NOC Operationalization"/>
    <s v=" "/>
    <s v="Network alarms to be reduced, currently  90K alarms"/>
    <m/>
    <s v="Critical"/>
    <s v="Closed"/>
    <m/>
    <s v=" "/>
    <s v=" "/>
    <m/>
    <s v="Report shared. Field related alarms exists as per field anamolies"/>
    <m/>
    <m/>
    <s v="Ahmad"/>
    <m/>
    <m/>
    <s v="COMPLETED &amp; APPROVED"/>
    <s v=" "/>
    <s v=" "/>
    <s v=" "/>
    <m/>
    <m/>
    <m/>
    <m/>
    <m/>
    <m/>
    <s v="MOMNOC Operationalization"/>
    <s v="Network"/>
    <s v="CLOSED"/>
    <m/>
    <m/>
    <s v="Covered in OSS"/>
    <d v="2025-09-19T00:00:00"/>
    <s v="Artefacts not Required"/>
    <m/>
    <n v="1"/>
    <s v="Completed &amp; Approved"/>
    <x v="1"/>
  </r>
  <r>
    <n v="768"/>
    <s v="M1265"/>
    <x v="1"/>
    <d v="2025-02-14T00:00:00"/>
    <m/>
    <m/>
    <m/>
    <s v="NOC Operationalization"/>
    <s v=" "/>
    <s v="Go-live plan discussion and action items to be tracked and  closed"/>
    <m/>
    <s v="Critical"/>
    <s v="Closed"/>
    <m/>
    <s v=" "/>
    <s v=" "/>
    <s v="WIP"/>
    <s v=" "/>
    <s v="L&amp;T"/>
    <s v="Sivaprasad"/>
    <s v="Sivaprasad"/>
    <m/>
    <s v="Open"/>
    <s v="WIP"/>
    <s v=" "/>
    <s v=" "/>
    <s v=" "/>
    <m/>
    <m/>
    <m/>
    <m/>
    <m/>
    <m/>
    <s v="MOMNOC Operationalization"/>
    <s v="Network"/>
    <s v="OPEN"/>
    <m/>
    <m/>
    <m/>
    <m/>
    <m/>
    <m/>
    <n v="1"/>
    <s v="Open"/>
    <x v="0"/>
  </r>
  <r>
    <n v="769"/>
    <s v="M1266"/>
    <x v="1"/>
    <d v="2025-02-14T00:00:00"/>
    <s v="P3"/>
    <m/>
    <m/>
    <s v="NOC Operationalization"/>
    <s v=" "/>
    <s v="One-to-one meeting with complete TNOC resources to be completed"/>
    <m/>
    <s v="Critical"/>
    <s v="Open"/>
    <m/>
    <s v=" "/>
    <s v=" "/>
    <m/>
    <s v="Scheduled as per Principal Consultant availability"/>
    <m/>
    <m/>
    <s v="Ahmad"/>
    <m/>
    <m/>
    <s v="COMPLETED &amp; APPROVED"/>
    <s v=" "/>
    <s v=" "/>
    <s v=" "/>
    <m/>
    <m/>
    <m/>
    <m/>
    <m/>
    <m/>
    <s v="MOMNOC Operationalization"/>
    <s v="Network"/>
    <s v="CLOSED"/>
    <m/>
    <m/>
    <s v="Not related to delivery"/>
    <d v="2025-09-19T00:00:00"/>
    <s v="Artefacts not Required"/>
    <m/>
    <n v="1"/>
    <s v="Completed &amp; Approved"/>
    <x v="3"/>
  </r>
  <r>
    <n v="770"/>
    <s v="M1267"/>
    <x v="1"/>
    <d v="2025-02-14T00:00:00"/>
    <m/>
    <m/>
    <m/>
    <s v="OEM Related"/>
    <s v="Nokia"/>
    <s v="All APIs to be taken from Nokia"/>
    <m/>
    <s v="Critical"/>
    <s v="Open"/>
    <m/>
    <s v=" "/>
    <s v=" "/>
    <s v="Closed, Artefacts to be uploaded"/>
    <s v=" 23-Sep-25: Approved Artefacts to be Submitted"/>
    <s v="L&amp;T"/>
    <s v="Sivaprasad"/>
    <s v="Sivaprasad"/>
    <m/>
    <m/>
    <s v="COMPLETED &amp; APPROVED"/>
    <s v=" "/>
    <s v=" "/>
    <s v=" "/>
    <m/>
    <m/>
    <m/>
    <m/>
    <m/>
    <m/>
    <s v="MOMOEM Related"/>
    <s v="OEM Related Issues"/>
    <s v="CLOSED"/>
    <m/>
    <m/>
    <m/>
    <m/>
    <s v="Artefacts Need to upload"/>
    <m/>
    <n v="1"/>
    <s v="Completed &amp; Approved"/>
    <x v="3"/>
  </r>
  <r>
    <n v="771"/>
    <s v="M1268"/>
    <x v="1"/>
    <d v="2025-02-14T00:00:00"/>
    <m/>
    <m/>
    <m/>
    <s v="NOC Operationalization"/>
    <s v=" "/>
    <s v="Undertaking from L&amp;T is needed for all In-House software"/>
    <m/>
    <s v="Critical"/>
    <s v="Open"/>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s v="Completed &amp; Approved"/>
    <x v="3"/>
  </r>
  <r>
    <n v="772"/>
    <s v="M1269"/>
    <x v="1"/>
    <d v="2025-02-14T00:00:00"/>
    <s v="P3"/>
    <m/>
    <m/>
    <s v="NOC Operationalization"/>
    <s v=" "/>
    <s v="PKG-A WH inventory data to be uploaded in Asset Manager"/>
    <m/>
    <s v="Critical"/>
    <s v="Open"/>
    <m/>
    <s v=" "/>
    <s v=" "/>
    <m/>
    <s v="Done"/>
    <m/>
    <m/>
    <s v="Ahmad"/>
    <m/>
    <m/>
    <s v="COMPLETED &amp; APPROVED"/>
    <s v=" "/>
    <s v=" "/>
    <s v=" "/>
    <m/>
    <m/>
    <m/>
    <m/>
    <m/>
    <m/>
    <s v="MOMNOC Operationalization"/>
    <s v="Network"/>
    <s v="CLOSED"/>
    <m/>
    <m/>
    <s v="Covered in OSS"/>
    <d v="2025-09-19T00:00:00"/>
    <s v="Artefacts not Required"/>
    <m/>
    <n v="1"/>
    <s v="Completed &amp; Approved"/>
    <x v="3"/>
  </r>
  <r>
    <n v="773"/>
    <s v="M127"/>
    <x v="1"/>
    <d v="2023-08-01T00:00:00"/>
    <m/>
    <m/>
    <m/>
    <s v="Helpdesk"/>
    <s v="Handbook &amp; SOPs"/>
    <s v="Customer-Specific SLA Flows"/>
    <m/>
    <s v="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s v="Completed &amp; Approved"/>
    <x v="3"/>
  </r>
  <r>
    <n v="774"/>
    <s v="M1270"/>
    <x v="1"/>
    <d v="2025-02-14T00:00:00"/>
    <m/>
    <m/>
    <m/>
    <s v="Helpdesk"/>
    <s v="Handbook &amp; SOPs"/>
    <s v="Helpdesk IVR: after selecting any number (apart from configured 1/2/3), call is getting disconnected. This need to be corrected"/>
    <m/>
    <s v="Critical"/>
    <s v="Open"/>
    <m/>
    <s v=" "/>
    <s v=" "/>
    <s v="Closed"/>
    <s v="24-Sep-25: Artefacts to be uploaded"/>
    <m/>
    <m/>
    <s v="Siva Kumar"/>
    <m/>
    <m/>
    <s v="COMPLETED &amp; APPROVED"/>
    <s v=" "/>
    <s v=" "/>
    <s v=" "/>
    <m/>
    <m/>
    <m/>
    <m/>
    <m/>
    <m/>
    <s v="MOMHelpdesk"/>
    <s v="Helpdesk (Contact Center)"/>
    <s v="CLOSED"/>
    <m/>
    <m/>
    <m/>
    <d v="2025-09-24T00:00:00"/>
    <s v="\\172.28.9.34\Artefacts_T-Fiber TNOC Tracker\HELPDESK\M1270"/>
    <m/>
    <n v="1"/>
    <s v="Completed &amp; Approved"/>
    <x v="3"/>
  </r>
  <r>
    <n v="775"/>
    <s v="M1271"/>
    <x v="1"/>
    <d v="2025-04-03T00:00:00"/>
    <m/>
    <m/>
    <m/>
    <s v="NOC Operationalization"/>
    <s v=" "/>
    <s v="One slide to be presented showing status of work capturing: a. Status (last week actions), b) Issues, c) Achievements d) Plan for Next week.  Only major points to be mentioned"/>
    <m/>
    <s v="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776"/>
    <s v="M1272"/>
    <x v="1"/>
    <d v="2025-04-03T00:00:00"/>
    <m/>
    <m/>
    <m/>
    <s v="NOC Operationalization"/>
    <s v=" "/>
    <s v="Review slides to capture:_x000a_1. Tech/SME/OEM wise update_x000a_2. Domain Status - one slide for each domain_x000a_3. HLD/LLD/FAT update_x000a_4. Detailed HLD/LLD/FAT open points list: 20-30 points_x000a_5. Other important points (NOC also like DWDM losses, infra issues at ZOnal/mandal, etc.)_x000a_6. 742 Tracker, MoM update"/>
    <m/>
    <s v="NON-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777"/>
    <s v="M1273"/>
    <x v="1"/>
    <d v="2025-04-03T00:00:00"/>
    <m/>
    <m/>
    <m/>
    <s v="NOC Operationalization"/>
    <s v=" "/>
    <s v="Aggressive followups with TPA to be done by L&amp;T SMEs. Post 2-3 followups, then come to Principal Consultant for support alongwith TPA"/>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778"/>
    <s v="M1274"/>
    <x v="1"/>
    <d v="2025-04-03T00:00:00"/>
    <m/>
    <m/>
    <m/>
    <s v="GIS"/>
    <s v="User Experience"/>
    <s v="GIS: Make a PPT for operationalisation of GIS Ops &amp; updation. This will be shared to PKG-B &amp; C"/>
    <m/>
    <s v="Critical"/>
    <s v="Open"/>
    <s v="Conflict"/>
    <s v="Gtech"/>
    <s v=" "/>
    <m/>
    <m/>
    <m/>
    <m/>
    <s v="Kaushalendra Kumar"/>
    <m/>
    <m/>
    <s v="CLOSURE REVIEW PENDING "/>
    <s v=" "/>
    <s v=" "/>
    <s v=" "/>
    <m/>
    <m/>
    <m/>
    <m/>
    <m/>
    <m/>
    <s v="MOMGIS"/>
    <s v="Applications/Tools"/>
    <s v="OPEN"/>
    <m/>
    <m/>
    <m/>
    <m/>
    <m/>
    <m/>
    <n v="1"/>
    <s v="Completed but Verification undrer Process"/>
    <x v="2"/>
  </r>
  <r>
    <n v="779"/>
    <s v="M1275"/>
    <x v="1"/>
    <d v="2025-04-03T00:00:00"/>
    <m/>
    <m/>
    <m/>
    <s v="NOC Operationalization"/>
    <s v=" "/>
    <s v="Incorporate MoM points in HLD/LLD documents"/>
    <m/>
    <s v="NON-Critical"/>
    <s v="Closed"/>
    <m/>
    <s v=" "/>
    <s v=" "/>
    <s v="WIP"/>
    <s v=" "/>
    <s v="L&amp;T"/>
    <s v="Sivaprasad"/>
    <s v="Sivaprasad"/>
    <m/>
    <s v="Open"/>
    <s v="WIP"/>
    <s v=" "/>
    <s v=" "/>
    <s v=" "/>
    <m/>
    <m/>
    <m/>
    <m/>
    <m/>
    <m/>
    <s v="MOMNOC Operationalization"/>
    <s v="Network"/>
    <s v="OPEN"/>
    <m/>
    <m/>
    <m/>
    <m/>
    <m/>
    <m/>
    <n v="1"/>
    <s v="Open"/>
    <x v="0"/>
  </r>
  <r>
    <n v="780"/>
    <s v="M1276"/>
    <x v="1"/>
    <d v="2025-04-03T00:00:00"/>
    <m/>
    <m/>
    <m/>
    <s v="NOC Operationalization"/>
    <s v=" "/>
    <s v="Make proper justification for A&amp;O for Tfiber MD approval. Shpw project plan. Show previous delivered systems like IPDR, BBNL solution which his made solely by L&amp;T inhouse team. Include Support system/mechanism to Tfiber during 7 years and  post L&amp;T exit project"/>
    <m/>
    <s v="Critical"/>
    <s v="Closed"/>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s v="Completed &amp; Approved"/>
    <x v="1"/>
  </r>
  <r>
    <n v="781"/>
    <s v="M1277"/>
    <x v="1"/>
    <d v="2025-04-03T00:00:00"/>
    <m/>
    <m/>
    <m/>
    <s v="NSO"/>
    <s v="Service provisioning"/>
    <s v="GI-BB Demo to be shown to Principal Consultant on 15th April2025"/>
    <m/>
    <s v="Critical"/>
    <s v="Closed"/>
    <m/>
    <s v=" "/>
    <s v=" "/>
    <m/>
    <s v=" "/>
    <m/>
    <m/>
    <s v="Jayant Madavi"/>
    <m/>
    <m/>
    <s v="CLOSURE REVIEW PENDING "/>
    <s v=" "/>
    <s v=" "/>
    <s v=" "/>
    <m/>
    <m/>
    <m/>
    <m/>
    <m/>
    <m/>
    <s v="MOMNSO"/>
    <s v="Applications/Tools"/>
    <s v="OPEN"/>
    <m/>
    <m/>
    <m/>
    <m/>
    <s v="Artefacts to be uploaded"/>
    <m/>
    <n v="1"/>
    <s v="Completed but Verification undrer Process"/>
    <x v="2"/>
  </r>
  <r>
    <n v="782"/>
    <s v="M1278"/>
    <x v="1"/>
    <d v="2025-04-03T00:00:00"/>
    <m/>
    <m/>
    <m/>
    <s v="NOC Operationalization"/>
    <s v=" "/>
    <s v="Every Thursday 11 AM review meeting to be planned with Principal Consultant on NOC project"/>
    <m/>
    <s v="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783"/>
    <s v="M128"/>
    <x v="1"/>
    <d v="2023-08-01T00:00:00"/>
    <m/>
    <m/>
    <m/>
    <s v="Helpdesk"/>
    <s v="Handbook &amp; SOPs"/>
    <s v="Exhaustive List of General Enquiries"/>
    <m/>
    <s v="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s v="Completed &amp; Approved"/>
    <x v="3"/>
  </r>
  <r>
    <n v="784"/>
    <s v="M129"/>
    <x v="1"/>
    <d v="2023-08-01T00:00:00"/>
    <m/>
    <m/>
    <m/>
    <s v="Helpdesk"/>
    <s v="Handbook &amp; SOPs"/>
    <s v="DoT KPIs Coverage in KPI Section"/>
    <m/>
    <s v="Critical"/>
    <s v="Open"/>
    <m/>
    <s v=" "/>
    <s v=" "/>
    <s v="Closed"/>
    <s v="24-Sep-25: Artfcats to be uploaded_x000a_11-Sep-25: Feature Available, Shall be demonstrated_x000a_"/>
    <m/>
    <m/>
    <s v="Siva Kumar"/>
    <m/>
    <m/>
    <s v="COMPLETED &amp; APPROVED"/>
    <s v=" "/>
    <s v=" "/>
    <s v=" "/>
    <m/>
    <m/>
    <m/>
    <m/>
    <m/>
    <m/>
    <s v="MOMHelpdesk"/>
    <s v="Helpdesk (Contact Center)"/>
    <s v="CLOSED"/>
    <m/>
    <m/>
    <m/>
    <d v="2025-09-24T00:00:00"/>
    <s v="\\172.28.9.34\Artefacts_T-Fiber TNOC Tracker\HELPDESK\M120,129"/>
    <m/>
    <n v="1"/>
    <s v="Completed &amp; Approved"/>
    <x v="3"/>
  </r>
  <r>
    <n v="785"/>
    <s v="M13"/>
    <x v="1"/>
    <d v="2023-04-03T00:00:00"/>
    <m/>
    <s v="OSS"/>
    <s v="OSS"/>
    <s v="OSS"/>
    <s v="Functional AT Plan"/>
    <s v="Quality test report submission for DWDM &amp; IPMPLS each zonal path."/>
    <m/>
    <s v="Critical"/>
    <s v="Open"/>
    <m/>
    <s v="OSS Dashboards"/>
    <s v=" "/>
    <m/>
    <m/>
    <m/>
    <m/>
    <s v="Suresh Pawar"/>
    <m/>
    <s v="Open"/>
    <s v="Open"/>
    <s v=" "/>
    <s v=" "/>
    <s v=" "/>
    <m/>
    <m/>
    <m/>
    <m/>
    <m/>
    <m/>
    <s v="MOMOSS"/>
    <s v="Applications/Tools"/>
    <s v="OPEN"/>
    <s v="OPEN"/>
    <n v="0"/>
    <m/>
    <m/>
    <e v="#N/A"/>
    <m/>
    <n v="1"/>
    <s v="Open"/>
    <x v="0"/>
  </r>
  <r>
    <n v="786"/>
    <s v="M130"/>
    <x v="1"/>
    <d v="2023-08-01T00:00:00"/>
    <m/>
    <m/>
    <m/>
    <s v="Helpdesk"/>
    <s v="Handbook &amp; SOPs"/>
    <s v="FAQs Based on Case Studies"/>
    <m/>
    <s v="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s v="Completed &amp; Approved"/>
    <x v="3"/>
  </r>
  <r>
    <n v="787"/>
    <s v="M131"/>
    <x v="1"/>
    <d v="2023-08-01T00:00:00"/>
    <m/>
    <m/>
    <m/>
    <s v="Helpdesk"/>
    <s v="Handbook &amp; SOPs"/>
    <s v="Request to differentiate between registered users and registered numbers using examples."/>
    <m/>
    <s v="Critical"/>
    <s v="Open"/>
    <m/>
    <s v=" "/>
    <s v=" "/>
    <s v="WIP"/>
    <s v="11-Sep-25: BSS Integration to be completed"/>
    <m/>
    <m/>
    <s v="Siva Kumar"/>
    <m/>
    <s v="Open"/>
    <s v="WIP"/>
    <s v=" "/>
    <s v=" "/>
    <s v=" "/>
    <m/>
    <m/>
    <m/>
    <m/>
    <m/>
    <m/>
    <s v="MOMHelpdesk"/>
    <s v="Helpdesk (Contact Center)"/>
    <s v="OPEN"/>
    <m/>
    <m/>
    <m/>
    <m/>
    <m/>
    <m/>
    <n v="1"/>
    <s v="Open"/>
    <x v="0"/>
  </r>
  <r>
    <n v="788"/>
    <s v="M132"/>
    <x v="1"/>
    <d v="2023-08-01T00:00:00"/>
    <m/>
    <m/>
    <m/>
    <s v="Helpdesk"/>
    <s v="Handbook &amp; SOPs"/>
    <s v="the roles and responsibilities of NOC and Field Personnel be separate according to the RASCI matrix"/>
    <m/>
    <s v="Critical"/>
    <s v="Open"/>
    <m/>
    <s v=" "/>
    <s v=" "/>
    <s v="Closed"/>
    <s v="24-Sep-25: Updated Document Shared 23-Aug-23"/>
    <m/>
    <m/>
    <s v="Siva Kumar"/>
    <m/>
    <m/>
    <s v="COMPLETED &amp; APPROVED"/>
    <s v=" "/>
    <s v=" "/>
    <s v=" "/>
    <m/>
    <m/>
    <m/>
    <m/>
    <m/>
    <m/>
    <s v="MOMHelpdesk"/>
    <s v="Helpdesk (Contact Center)"/>
    <s v="CLOSED"/>
    <m/>
    <m/>
    <m/>
    <d v="2025-09-24T00:00:00"/>
    <s v="\\172.28.9.34\Artefacts_T-Fiber TNOC Tracker\HELPDESK\M104,105,109,111,113,115,122,123,127,128,130,132,162"/>
    <m/>
    <n v="1"/>
    <s v="Completed &amp; Approved"/>
    <x v="3"/>
  </r>
  <r>
    <n v="789"/>
    <s v="M133"/>
    <x v="1"/>
    <d v="2023-08-01T00:00:00"/>
    <m/>
    <m/>
    <m/>
    <s v="Helpdesk"/>
    <s v="Handbook &amp; SOPs"/>
    <s v="Inclusion of Master and Child Service Level Agreement (SLA) monitoring; if any SLA is breached, a proper escalation matrix should be available for speedy escalation and resolution of the issue."/>
    <m/>
    <s v="Critical"/>
    <s v="Open"/>
    <m/>
    <s v=" "/>
    <s v=" "/>
    <s v="WIP"/>
    <m/>
    <m/>
    <m/>
    <s v="Siva Kumar"/>
    <m/>
    <s v="Open"/>
    <s v="WIP"/>
    <s v=" "/>
    <s v=" "/>
    <s v=" "/>
    <m/>
    <m/>
    <m/>
    <m/>
    <m/>
    <m/>
    <s v="MOMHelpdesk"/>
    <s v="Helpdesk (Contact Center)"/>
    <s v="OPEN"/>
    <m/>
    <m/>
    <m/>
    <m/>
    <m/>
    <m/>
    <n v="1"/>
    <s v="Open"/>
    <x v="0"/>
  </r>
  <r>
    <n v="790"/>
    <s v="M134"/>
    <x v="1"/>
    <d v="2023-08-01T00:00:00"/>
    <m/>
    <m/>
    <m/>
    <s v="Helpdesk"/>
    <s v="Training"/>
    <s v="Training for Call Transferring"/>
    <m/>
    <s v="Critical"/>
    <s v="Open"/>
    <m/>
    <s v=" "/>
    <s v=" "/>
    <s v="Closed"/>
    <s v="24-Sep-25: Trianing completed, Artefacts to be uploaded"/>
    <m/>
    <m/>
    <s v="Siva Kumar"/>
    <m/>
    <m/>
    <s v="COMPLETED &amp; APPROVED"/>
    <s v=" "/>
    <s v=" "/>
    <s v=" "/>
    <m/>
    <m/>
    <m/>
    <m/>
    <m/>
    <m/>
    <s v="MOMHelpdesk"/>
    <s v="Helpdesk (Contact Center)"/>
    <s v="CLOSED"/>
    <m/>
    <m/>
    <m/>
    <d v="2025-09-24T00:00:00"/>
    <s v="\\172.28.9.34\Artefacts_T-Fiber TNOC Tracker\HELPDESK\M114,722,134"/>
    <m/>
    <n v="1"/>
    <s v="Completed &amp; Approved"/>
    <x v="3"/>
  </r>
  <r>
    <n v="791"/>
    <s v="M135"/>
    <x v="1"/>
    <d v="2023-08-01T00:00:00"/>
    <m/>
    <m/>
    <m/>
    <s v="Helpdesk"/>
    <s v="User Experience"/>
    <s v="Proactive Intimation of Planned Downtime"/>
    <m/>
    <s v="Critical"/>
    <s v="Open"/>
    <m/>
    <s v=" "/>
    <s v=" "/>
    <s v="WIP"/>
    <s v="24-Sep-25: Part of Neox integration with BSS/OSS"/>
    <s v="L&amp;T"/>
    <s v="Manoj &amp; Shiva kumar"/>
    <s v="Siva Kumar"/>
    <m/>
    <s v="Open"/>
    <s v="WIP"/>
    <s v=" "/>
    <s v=" "/>
    <s v=" "/>
    <m/>
    <m/>
    <m/>
    <m/>
    <m/>
    <m/>
    <s v="MOMHelpdesk"/>
    <s v="Helpdesk (Contact Center)"/>
    <s v="OPEN"/>
    <m/>
    <m/>
    <m/>
    <m/>
    <m/>
    <m/>
    <n v="1"/>
    <s v="Open"/>
    <x v="0"/>
  </r>
  <r>
    <n v="792"/>
    <s v="M136"/>
    <x v="1"/>
    <d v="2023-08-23T00:00:00"/>
    <m/>
    <m/>
    <m/>
    <s v="BSS"/>
    <s v="Notification Template"/>
    <s v="comprehensive list of event notification scenarios and implementation plan.   "/>
    <m/>
    <s v="Critical"/>
    <s v="Open"/>
    <m/>
    <s v=" "/>
    <s v=" "/>
    <m/>
    <s v=" "/>
    <m/>
    <m/>
    <s v="Manoj Nibrad"/>
    <m/>
    <s v="Open"/>
    <s v="Open"/>
    <s v=" "/>
    <s v=" "/>
    <s v=" "/>
    <m/>
    <m/>
    <m/>
    <m/>
    <m/>
    <m/>
    <s v="MOMBSS"/>
    <s v="Applications/Tools"/>
    <s v="OPEN"/>
    <m/>
    <m/>
    <m/>
    <m/>
    <e v="#N/A"/>
    <m/>
    <n v="1"/>
    <s v="Open"/>
    <x v="0"/>
  </r>
  <r>
    <n v="793"/>
    <s v="M137"/>
    <x v="1"/>
    <d v="2023-08-23T00:00:00"/>
    <m/>
    <m/>
    <m/>
    <s v="BSS"/>
    <s v="Improvement"/>
    <s v="Complete User Group creation"/>
    <m/>
    <s v="Critical"/>
    <s v="Closed"/>
    <m/>
    <s v=" "/>
    <s v=" "/>
    <m/>
    <s v=" "/>
    <m/>
    <m/>
    <s v="Manoj Nibrad"/>
    <m/>
    <s v="Open"/>
    <s v="Open"/>
    <s v=" "/>
    <s v=" "/>
    <s v=" "/>
    <m/>
    <m/>
    <m/>
    <m/>
    <m/>
    <m/>
    <s v="MOMBSS"/>
    <s v="Applications/Tools"/>
    <s v="OPEN"/>
    <m/>
    <m/>
    <m/>
    <m/>
    <m/>
    <m/>
    <n v="1"/>
    <s v="Open"/>
    <x v="0"/>
  </r>
  <r>
    <n v="794"/>
    <s v="M138"/>
    <x v="1"/>
    <d v="2023-08-23T00:00:00"/>
    <m/>
    <m/>
    <m/>
    <s v="BSS"/>
    <s v="Improvement"/>
    <s v="customizable columns "/>
    <m/>
    <s v="Critical"/>
    <s v="Closed"/>
    <m/>
    <s v=" "/>
    <s v=" "/>
    <m/>
    <s v=" "/>
    <m/>
    <m/>
    <s v="Manoj Nibrad"/>
    <m/>
    <s v="Open"/>
    <s v="Open"/>
    <s v=" "/>
    <s v=" "/>
    <s v=" "/>
    <m/>
    <m/>
    <m/>
    <m/>
    <m/>
    <m/>
    <s v="MOMBSS"/>
    <s v="Applications/Tools"/>
    <s v="OPEN"/>
    <m/>
    <m/>
    <m/>
    <m/>
    <m/>
    <m/>
    <n v="1"/>
    <s v="Open"/>
    <x v="0"/>
  </r>
  <r>
    <n v="795"/>
    <s v="M139"/>
    <x v="1"/>
    <d v="2023-08-23T00:00:00"/>
    <m/>
    <m/>
    <m/>
    <s v="BSS"/>
    <s v="Dashboards"/>
    <s v="Summary of Leads  "/>
    <m/>
    <s v="NON-Critical"/>
    <s v="Closed"/>
    <m/>
    <s v=" "/>
    <s v=" "/>
    <m/>
    <s v=" "/>
    <m/>
    <m/>
    <s v="Manoj Nibrad"/>
    <m/>
    <s v="Open"/>
    <s v="Open"/>
    <s v=" "/>
    <s v=" "/>
    <s v=" "/>
    <m/>
    <m/>
    <m/>
    <m/>
    <m/>
    <m/>
    <s v="MOMBSS"/>
    <s v="Applications/Tools"/>
    <s v="OPEN"/>
    <m/>
    <m/>
    <m/>
    <m/>
    <m/>
    <m/>
    <n v="1"/>
    <s v="Open"/>
    <x v="0"/>
  </r>
  <r>
    <n v="796"/>
    <s v="M14"/>
    <x v="1"/>
    <d v="2023-04-16T00:00:00"/>
    <m/>
    <s v="OSS"/>
    <s v="OSS"/>
    <s v="OSS"/>
    <s v="Full NOC Readiness"/>
    <s v="Secretary, DoT enquired to show the MTTR through against individual TT in the OSS"/>
    <m/>
    <s v="Critical"/>
    <s v="Open"/>
    <m/>
    <s v="OSS Dashboards"/>
    <s v=" "/>
    <m/>
    <m/>
    <m/>
    <m/>
    <s v="Suresh Pawar"/>
    <m/>
    <m/>
    <s v="CLOSURE REVIEW PENDING "/>
    <s v=" "/>
    <s v=" "/>
    <s v=" "/>
    <m/>
    <m/>
    <m/>
    <m/>
    <m/>
    <m/>
    <s v="MOMOSS"/>
    <s v="Applications/Tools"/>
    <s v="OPEN"/>
    <s v="CLOSURE REVIEW PENDING "/>
    <n v="0"/>
    <m/>
    <m/>
    <m/>
    <m/>
    <n v="1"/>
    <s v="Completed but Verification undrer Process"/>
    <x v="2"/>
  </r>
  <r>
    <n v="797"/>
    <s v="M140"/>
    <x v="1"/>
    <d v="2023-08-23T00:00:00"/>
    <m/>
    <m/>
    <m/>
    <s v="BSS"/>
    <s v="Improvement"/>
    <s v="Advance Search options"/>
    <m/>
    <s v="NON-Critical"/>
    <s v="Open"/>
    <m/>
    <s v=" "/>
    <s v=" "/>
    <m/>
    <s v="It is available OOB"/>
    <m/>
    <m/>
    <s v="Manoj Nibrad"/>
    <m/>
    <s v="Open"/>
    <s v="Open"/>
    <s v=" "/>
    <s v=" "/>
    <s v=" "/>
    <m/>
    <m/>
    <m/>
    <m/>
    <m/>
    <m/>
    <s v="MOMBSS"/>
    <s v="Applications/Tools"/>
    <s v="OPEN"/>
    <m/>
    <m/>
    <m/>
    <m/>
    <m/>
    <m/>
    <n v="1"/>
    <s v="Open"/>
    <x v="0"/>
  </r>
  <r>
    <n v="798"/>
    <s v="M141"/>
    <x v="1"/>
    <d v="2023-08-23T00:00:00"/>
    <m/>
    <m/>
    <m/>
    <s v="BSS"/>
    <s v="Resource Related"/>
    <s v="Structure &amp; Composition of Service Delivery  group"/>
    <m/>
    <s v="NON-Critical"/>
    <s v="Open"/>
    <m/>
    <s v=" "/>
    <s v=" "/>
    <m/>
    <s v=" "/>
    <m/>
    <m/>
    <s v="Manoj Nibrad"/>
    <m/>
    <s v="Open"/>
    <s v="Open"/>
    <s v=" "/>
    <s v=" "/>
    <s v=" "/>
    <m/>
    <m/>
    <m/>
    <m/>
    <m/>
    <m/>
    <s v="MOMBSS"/>
    <s v="Applications/Tools"/>
    <s v="OPEN"/>
    <m/>
    <m/>
    <m/>
    <m/>
    <e v="#N/A"/>
    <m/>
    <n v="1"/>
    <s v="Open"/>
    <x v="0"/>
  </r>
  <r>
    <n v="799"/>
    <s v="M142"/>
    <x v="1"/>
    <d v="2023-08-23T00:00:00"/>
    <m/>
    <m/>
    <m/>
    <s v="BSS"/>
    <s v="Resource Related"/>
    <s v="Roles &amp; Responsibility of Service Delivery group"/>
    <m/>
    <s v="NON-Critical"/>
    <s v="Open"/>
    <m/>
    <s v=" "/>
    <s v=" "/>
    <m/>
    <s v=" "/>
    <m/>
    <m/>
    <s v="Manoj Nibrad"/>
    <m/>
    <s v="Open"/>
    <s v="Open"/>
    <s v=" "/>
    <s v=" "/>
    <s v=" "/>
    <m/>
    <m/>
    <m/>
    <m/>
    <m/>
    <m/>
    <s v="MOMBSS"/>
    <s v="Applications/Tools"/>
    <s v="OPEN"/>
    <m/>
    <m/>
    <m/>
    <m/>
    <e v="#N/A"/>
    <m/>
    <n v="1"/>
    <s v="Open"/>
    <x v="0"/>
  </r>
  <r>
    <n v="800"/>
    <s v="M143"/>
    <x v="1"/>
    <d v="2023-08-23T00:00:00"/>
    <m/>
    <m/>
    <m/>
    <s v="BSS"/>
    <s v="User Experience"/>
    <s v="Notification with status changes from Opportunity - RFO - RFS – Order   "/>
    <m/>
    <s v="Critical"/>
    <s v="Open"/>
    <m/>
    <s v=" "/>
    <s v=" "/>
    <m/>
    <s v=" "/>
    <m/>
    <m/>
    <s v="Manoj Nibrad"/>
    <m/>
    <s v="Open"/>
    <s v="Open"/>
    <s v=" "/>
    <s v=" "/>
    <s v=" "/>
    <m/>
    <m/>
    <m/>
    <m/>
    <m/>
    <m/>
    <s v="MOMBSS"/>
    <s v="Applications/Tools"/>
    <s v="OPEN"/>
    <m/>
    <m/>
    <m/>
    <m/>
    <e v="#N/A"/>
    <m/>
    <n v="1"/>
    <s v="Open"/>
    <x v="0"/>
  </r>
  <r>
    <n v="801"/>
    <s v="M144"/>
    <x v="1"/>
    <d v="2023-08-23T00:00:00"/>
    <m/>
    <m/>
    <m/>
    <s v="BSS"/>
    <s v="Handbook &amp; SOPs"/>
    <s v="Process for Data Integrity of Bulk upload"/>
    <m/>
    <s v="NON-Critical"/>
    <s v="Open"/>
    <m/>
    <s v=" "/>
    <s v=" "/>
    <m/>
    <s v=" "/>
    <m/>
    <m/>
    <s v="Manoj Nibrad"/>
    <m/>
    <s v="Open"/>
    <s v="Open"/>
    <s v=" "/>
    <s v=" "/>
    <s v=" "/>
    <m/>
    <m/>
    <m/>
    <m/>
    <m/>
    <m/>
    <s v="MOMBSS"/>
    <s v="Applications/Tools"/>
    <s v="OPEN"/>
    <m/>
    <m/>
    <m/>
    <m/>
    <e v="#N/A"/>
    <m/>
    <n v="1"/>
    <s v="Open"/>
    <x v="0"/>
  </r>
  <r>
    <n v="802"/>
    <s v="M145"/>
    <x v="1"/>
    <d v="2023-08-23T00:00:00"/>
    <m/>
    <s v="OSS"/>
    <s v="OSS"/>
    <s v="OSS"/>
    <s v="Manual Feasibility Plan"/>
    <s v="Plan for manual feasibility in the OSS"/>
    <m/>
    <s v="NON-Critical"/>
    <s v="Open"/>
    <m/>
    <s v=" "/>
    <s v=" "/>
    <m/>
    <m/>
    <m/>
    <m/>
    <s v="Suresh Pawar"/>
    <m/>
    <m/>
    <s v="CLOSURE REVIEW PENDING "/>
    <s v=" "/>
    <s v=" "/>
    <s v=" "/>
    <m/>
    <m/>
    <m/>
    <m/>
    <m/>
    <m/>
    <s v="MOMOSS"/>
    <s v="Applications/Tools"/>
    <s v="OPEN"/>
    <s v="CLOSURE REVIEW PENDING "/>
    <n v="0"/>
    <m/>
    <m/>
    <m/>
    <m/>
    <n v="1"/>
    <s v="Completed but Verification undrer Process"/>
    <x v="2"/>
  </r>
  <r>
    <n v="803"/>
    <s v="M146"/>
    <x v="1"/>
    <d v="2023-08-23T00:00:00"/>
    <m/>
    <m/>
    <m/>
    <s v="BSS"/>
    <s v="Dashboards"/>
    <s v="Summary before Feasibility Result"/>
    <m/>
    <s v="NON-Critical"/>
    <s v="Open"/>
    <m/>
    <s v=" "/>
    <s v=" "/>
    <m/>
    <s v=" "/>
    <m/>
    <m/>
    <s v="Manoj Nibrad"/>
    <m/>
    <s v="Open"/>
    <s v="Open"/>
    <s v=" "/>
    <s v=" "/>
    <s v=" "/>
    <m/>
    <m/>
    <m/>
    <m/>
    <m/>
    <m/>
    <s v="MOMBSS"/>
    <s v="Applications/Tools"/>
    <s v="OPEN"/>
    <m/>
    <m/>
    <m/>
    <m/>
    <e v="#N/A"/>
    <m/>
    <n v="1"/>
    <s v="Open"/>
    <x v="0"/>
  </r>
  <r>
    <n v="804"/>
    <s v="M147"/>
    <x v="1"/>
    <d v="2023-08-23T00:00:00"/>
    <m/>
    <m/>
    <m/>
    <s v="BSS"/>
    <s v="Manual Feasibility Plan"/>
    <s v="Order Fulfilment - Exception Scenarios"/>
    <m/>
    <s v="NON-Critical"/>
    <s v="Open"/>
    <m/>
    <s v=" "/>
    <s v=" "/>
    <m/>
    <s v=" "/>
    <m/>
    <m/>
    <s v="Manoj Nibrad"/>
    <m/>
    <s v="Open"/>
    <s v="Open"/>
    <s v=" "/>
    <s v=" "/>
    <s v=" "/>
    <m/>
    <m/>
    <m/>
    <m/>
    <m/>
    <m/>
    <s v="MOMBSS"/>
    <s v="Applications/Tools"/>
    <s v="OPEN"/>
    <m/>
    <m/>
    <m/>
    <m/>
    <e v="#N/A"/>
    <m/>
    <n v="1"/>
    <s v="Open"/>
    <x v="0"/>
  </r>
  <r>
    <n v="805"/>
    <s v="M148"/>
    <x v="1"/>
    <d v="2023-08-23T00:00:00"/>
    <m/>
    <m/>
    <m/>
    <s v="BSS"/>
    <s v="Action points"/>
    <s v="Ensure that site editing is restricted"/>
    <m/>
    <s v="Critical"/>
    <s v="Open"/>
    <m/>
    <s v=" "/>
    <s v=" "/>
    <m/>
    <s v=" "/>
    <m/>
    <m/>
    <s v="Manoj Nibrad"/>
    <m/>
    <s v="Open"/>
    <s v="Open"/>
    <s v=" "/>
    <s v=" "/>
    <s v=" "/>
    <m/>
    <m/>
    <m/>
    <m/>
    <m/>
    <m/>
    <s v="MOMBSS"/>
    <s v="Applications/Tools"/>
    <s v="OPEN"/>
    <m/>
    <m/>
    <m/>
    <m/>
    <e v="#N/A"/>
    <m/>
    <n v="1"/>
    <s v="Open"/>
    <x v="0"/>
  </r>
  <r>
    <n v="806"/>
    <s v="M149"/>
    <x v="1"/>
    <d v="2023-08-23T00:00:00"/>
    <m/>
    <m/>
    <m/>
    <s v="BSS"/>
    <s v="Data Upload"/>
    <s v="Entire network POI/ PoP status, including 12751 GPs, 1 NOC, all zones, districts &amp; Mandal nodes, is available in the CRM database"/>
    <m/>
    <s v="Critical"/>
    <s v="Open"/>
    <m/>
    <s v=" "/>
    <s v=" "/>
    <m/>
    <s v=" "/>
    <m/>
    <m/>
    <s v="Manoj Nibrad"/>
    <m/>
    <s v="Open"/>
    <s v="Open"/>
    <s v=" "/>
    <s v=" "/>
    <s v=" "/>
    <m/>
    <m/>
    <m/>
    <m/>
    <m/>
    <m/>
    <s v="MOMBSS"/>
    <s v="Applications/Tools"/>
    <s v="OPEN"/>
    <m/>
    <m/>
    <m/>
    <m/>
    <e v="#N/A"/>
    <m/>
    <n v="1"/>
    <s v="Open"/>
    <x v="0"/>
  </r>
  <r>
    <n v="807"/>
    <s v="M15"/>
    <x v="1"/>
    <d v="2023-04-16T00:00:00"/>
    <m/>
    <s v="OSS"/>
    <s v="OSS"/>
    <s v="OSS"/>
    <s v="Full NOC Readiness"/>
    <s v="Secretary, DoT advised to show more KPIs, Video wall extension is required"/>
    <m/>
    <s v="Critical"/>
    <s v="Open"/>
    <m/>
    <s v="OSS Dashboards"/>
    <s v=" "/>
    <m/>
    <m/>
    <m/>
    <m/>
    <s v="Suresh Pawar"/>
    <m/>
    <m/>
    <s v="CLOSURE REVIEW PENDING "/>
    <s v=" "/>
    <s v=" "/>
    <s v=" "/>
    <m/>
    <m/>
    <m/>
    <m/>
    <m/>
    <m/>
    <s v="MOMOSS"/>
    <s v="Applications/Tools"/>
    <s v="OPEN"/>
    <s v="COMPLETED"/>
    <s v="All power BI dashboards, SM MTTR Dashboards"/>
    <m/>
    <m/>
    <e v="#N/A"/>
    <m/>
    <n v="1"/>
    <s v="Completed but Verification undrer Process"/>
    <x v="2"/>
  </r>
  <r>
    <n v="808"/>
    <s v="M150"/>
    <x v="1"/>
    <d v="2023-08-23T00:00:00"/>
    <m/>
    <m/>
    <m/>
    <s v="BSS"/>
    <s v="CSP User Experience"/>
    <s v="Telugu Subtitles in CSP"/>
    <m/>
    <s v="Critical"/>
    <s v="Open"/>
    <m/>
    <s v=" "/>
    <s v=" "/>
    <m/>
    <s v=" "/>
    <m/>
    <m/>
    <s v="Manoj Nibrad"/>
    <m/>
    <s v="Open"/>
    <s v="Open"/>
    <s v=" "/>
    <s v=" "/>
    <s v=" "/>
    <m/>
    <m/>
    <m/>
    <m/>
    <m/>
    <m/>
    <s v="MOMBSS"/>
    <s v="Applications/Tools"/>
    <s v="OPEN"/>
    <m/>
    <m/>
    <m/>
    <m/>
    <e v="#N/A"/>
    <m/>
    <n v="1"/>
    <s v="Open"/>
    <x v="0"/>
  </r>
  <r>
    <n v="809"/>
    <s v="M151"/>
    <x v="1"/>
    <d v="2023-08-23T00:00:00"/>
    <m/>
    <m/>
    <m/>
    <s v="BSS"/>
    <s v="CSP User Experience"/>
    <s v="Google Location Pickup"/>
    <m/>
    <s v="Critical"/>
    <s v="Open"/>
    <m/>
    <s v=" "/>
    <s v=" "/>
    <m/>
    <s v=" "/>
    <m/>
    <m/>
    <s v="Manoj Nibrad"/>
    <m/>
    <s v="Open"/>
    <s v="Open"/>
    <s v=" "/>
    <s v=" "/>
    <s v=" "/>
    <m/>
    <m/>
    <m/>
    <m/>
    <m/>
    <m/>
    <s v="MOMBSS"/>
    <s v="Applications/Tools"/>
    <s v="OPEN"/>
    <m/>
    <m/>
    <m/>
    <m/>
    <e v="#N/A"/>
    <m/>
    <n v="1"/>
    <s v="Open"/>
    <x v="0"/>
  </r>
  <r>
    <n v="810"/>
    <s v="M152"/>
    <x v="1"/>
    <d v="2023-08-23T00:00:00"/>
    <m/>
    <m/>
    <m/>
    <s v="BSS"/>
    <s v="CSP User Experience"/>
    <s v="Lat/Long coordinates and LGD codes should be removed from the search bar."/>
    <m/>
    <s v="Critical"/>
    <s v="Closed"/>
    <m/>
    <s v=" "/>
    <s v=" "/>
    <m/>
    <s v=" "/>
    <m/>
    <m/>
    <s v="Manoj Nibrad"/>
    <m/>
    <s v="Open"/>
    <s v="Open"/>
    <s v=" "/>
    <s v=" "/>
    <s v=" "/>
    <m/>
    <m/>
    <m/>
    <m/>
    <m/>
    <m/>
    <s v="MOMBSS"/>
    <s v="Applications/Tools"/>
    <s v="OPEN"/>
    <m/>
    <m/>
    <m/>
    <m/>
    <m/>
    <m/>
    <n v="1"/>
    <s v="Open"/>
    <x v="0"/>
  </r>
  <r>
    <n v="811"/>
    <s v="M153"/>
    <x v="1"/>
    <d v="2023-08-23T00:00:00"/>
    <m/>
    <m/>
    <m/>
    <s v="BSS"/>
    <s v="CSP User Experience"/>
    <s v="Check Residential&quot; should be changed with a more appropriate term."/>
    <m/>
    <s v="NON-Critical"/>
    <s v="Open"/>
    <m/>
    <s v=" "/>
    <s v=" "/>
    <m/>
    <s v=" "/>
    <m/>
    <m/>
    <s v="Manoj Nibrad"/>
    <m/>
    <s v="Open"/>
    <s v="Open"/>
    <s v=" "/>
    <s v=" "/>
    <s v=" "/>
    <m/>
    <m/>
    <m/>
    <m/>
    <m/>
    <m/>
    <s v="MOMBSS"/>
    <s v="Applications/Tools"/>
    <s v="OPEN"/>
    <m/>
    <m/>
    <m/>
    <m/>
    <e v="#N/A"/>
    <m/>
    <n v="1"/>
    <s v="Open"/>
    <x v="0"/>
  </r>
  <r>
    <n v="812"/>
    <s v="M154"/>
    <x v="1"/>
    <d v="2023-08-23T00:00:00"/>
    <m/>
    <m/>
    <m/>
    <s v="BSS"/>
    <s v="CSP User Experience"/>
    <s v="Introduce a &quot;Thank You&quot; page after a lead is submitted, displaying the lead number. This lead number could be useful for Helpdesk also."/>
    <m/>
    <s v="NON-Critical"/>
    <s v="Open"/>
    <m/>
    <s v=" "/>
    <s v=" "/>
    <m/>
    <s v=" "/>
    <m/>
    <m/>
    <s v="Manoj Nibrad"/>
    <m/>
    <s v="Open"/>
    <s v="Open"/>
    <s v=" "/>
    <s v=" "/>
    <s v=" "/>
    <m/>
    <m/>
    <m/>
    <m/>
    <m/>
    <m/>
    <s v="MOMBSS"/>
    <s v="Applications/Tools"/>
    <s v="OPEN"/>
    <m/>
    <m/>
    <m/>
    <m/>
    <e v="#N/A"/>
    <m/>
    <n v="1"/>
    <s v="Open"/>
    <x v="0"/>
  </r>
  <r>
    <n v="813"/>
    <s v="M155"/>
    <x v="1"/>
    <d v="2023-08-23T00:00:00"/>
    <m/>
    <m/>
    <m/>
    <s v="BSS"/>
    <s v="CSP User Experience"/>
    <s v="The term &quot;External&quot; should be replaced with &quot;Internal.&quot;"/>
    <m/>
    <s v="NON-Critical"/>
    <s v="Open"/>
    <m/>
    <s v=" "/>
    <s v=" "/>
    <m/>
    <s v=" "/>
    <m/>
    <m/>
    <s v="Manoj Nibrad"/>
    <m/>
    <s v="Open"/>
    <s v="Open"/>
    <s v=" "/>
    <s v=" "/>
    <s v=" "/>
    <m/>
    <m/>
    <m/>
    <m/>
    <m/>
    <m/>
    <s v="MOMBSS"/>
    <s v="Applications/Tools"/>
    <s v="OPEN"/>
    <m/>
    <m/>
    <m/>
    <m/>
    <e v="#N/A"/>
    <m/>
    <n v="1"/>
    <s v="Open"/>
    <x v="0"/>
  </r>
  <r>
    <n v="814"/>
    <s v="M156"/>
    <x v="1"/>
    <d v="2023-08-23T00:00:00"/>
    <m/>
    <m/>
    <m/>
    <s v="BSS"/>
    <s v="CSP User Experience"/>
    <s v="&quot;Value-Add Partners&quot; Tab"/>
    <m/>
    <s v="NON-Critical"/>
    <s v="Open"/>
    <m/>
    <s v=" "/>
    <s v=" "/>
    <m/>
    <s v=" "/>
    <m/>
    <m/>
    <s v="Manoj Nibrad"/>
    <m/>
    <s v="Open"/>
    <s v="Open"/>
    <s v=" "/>
    <s v=" "/>
    <s v=" "/>
    <m/>
    <m/>
    <m/>
    <m/>
    <m/>
    <m/>
    <s v="MOMBSS"/>
    <s v="Applications/Tools"/>
    <s v="OPEN"/>
    <m/>
    <m/>
    <m/>
    <m/>
    <e v="#N/A"/>
    <m/>
    <n v="1"/>
    <s v="Open"/>
    <x v="0"/>
  </r>
  <r>
    <n v="815"/>
    <s v="M157"/>
    <x v="1"/>
    <d v="2023-08-23T00:00:00"/>
    <m/>
    <m/>
    <m/>
    <s v="BSS"/>
    <s v="CSP User Experience"/>
    <s v="Landing Page Content"/>
    <m/>
    <s v="Critical"/>
    <s v="Open"/>
    <m/>
    <s v=" "/>
    <s v=" "/>
    <m/>
    <s v=" "/>
    <m/>
    <m/>
    <s v="Manoj Nibrad"/>
    <m/>
    <s v="Open"/>
    <s v="Open"/>
    <s v=" "/>
    <s v=" "/>
    <s v=" "/>
    <m/>
    <m/>
    <m/>
    <m/>
    <m/>
    <m/>
    <s v="MOMBSS"/>
    <s v="Applications/Tools"/>
    <s v="OPEN"/>
    <m/>
    <m/>
    <m/>
    <m/>
    <e v="#N/A"/>
    <m/>
    <n v="1"/>
    <s v="Open"/>
    <x v="0"/>
  </r>
  <r>
    <n v="816"/>
    <s v="M158"/>
    <x v="1"/>
    <d v="2023-08-23T00:00:00"/>
    <m/>
    <m/>
    <m/>
    <s v="BSS"/>
    <s v="CSP User Experience"/>
    <s v="The term &quot;Last Miles&quot; should be changed to &quot;Partners."/>
    <m/>
    <s v="Critical"/>
    <s v="Open"/>
    <m/>
    <s v=" "/>
    <s v=" "/>
    <m/>
    <s v=" "/>
    <m/>
    <m/>
    <s v="Manoj Nibrad"/>
    <m/>
    <s v="Open"/>
    <s v="Open"/>
    <s v=" "/>
    <s v=" "/>
    <s v=" "/>
    <m/>
    <m/>
    <m/>
    <m/>
    <m/>
    <m/>
    <s v="MOMBSS"/>
    <s v="Applications/Tools"/>
    <s v="OPEN"/>
    <m/>
    <m/>
    <m/>
    <m/>
    <e v="#N/A"/>
    <m/>
    <n v="1"/>
    <s v="Open"/>
    <x v="0"/>
  </r>
  <r>
    <n v="817"/>
    <s v="M159"/>
    <x v="1"/>
    <d v="2023-08-23T00:00:00"/>
    <m/>
    <m/>
    <m/>
    <s v="BSS"/>
    <s v="CSP User Experience"/>
    <s v="The &quot;Government/Cell Tower/Enterprise&quot; tab should have a dropdown for various services &amp; information."/>
    <m/>
    <s v="Critical"/>
    <s v="Open"/>
    <m/>
    <s v=" "/>
    <s v=" "/>
    <m/>
    <s v=" "/>
    <m/>
    <m/>
    <s v="Manoj Nibrad"/>
    <m/>
    <s v="Open"/>
    <s v="Open"/>
    <s v=" "/>
    <s v=" "/>
    <s v=" "/>
    <m/>
    <m/>
    <m/>
    <m/>
    <m/>
    <m/>
    <s v="MOMBSS"/>
    <s v="Applications/Tools"/>
    <s v="OPEN"/>
    <m/>
    <m/>
    <m/>
    <m/>
    <e v="#N/A"/>
    <m/>
    <n v="1"/>
    <s v="Open"/>
    <x v="0"/>
  </r>
  <r>
    <n v="818"/>
    <s v="M16"/>
    <x v="1"/>
    <d v="2023-04-19T00:00:00"/>
    <m/>
    <m/>
    <m/>
    <s v="GIS"/>
    <s v="Functional AT Plan"/>
    <s v="Loading Sample Data and Internal Quality Test Report Submission"/>
    <m/>
    <s v="NON-Critical"/>
    <s v="Open"/>
    <m/>
    <s v="OSS Dashboards"/>
    <s v=" "/>
    <m/>
    <m/>
    <m/>
    <m/>
    <s v="Kaushalendra Kumar"/>
    <m/>
    <m/>
    <s v="CLOSURE REVIEW PENDING "/>
    <s v=" "/>
    <s v=" "/>
    <s v=" "/>
    <m/>
    <m/>
    <m/>
    <m/>
    <m/>
    <m/>
    <s v="MOMGIS"/>
    <s v="Applications/Tools"/>
    <s v="OPEN"/>
    <m/>
    <m/>
    <m/>
    <m/>
    <m/>
    <m/>
    <n v="1"/>
    <s v="Completed but Verification undrer Process"/>
    <x v="2"/>
  </r>
  <r>
    <n v="819"/>
    <s v="M160"/>
    <x v="1"/>
    <d v="2023-08-23T00:00:00"/>
    <m/>
    <m/>
    <m/>
    <s v="BSS"/>
    <s v="CSP User Experience"/>
    <s v="Chatbot Feature"/>
    <m/>
    <s v="NON-Critical"/>
    <s v="Open"/>
    <m/>
    <s v=" "/>
    <s v=" "/>
    <m/>
    <s v=" "/>
    <m/>
    <m/>
    <s v="Manoj Nibrad"/>
    <m/>
    <s v="Open"/>
    <s v="Open"/>
    <s v=" "/>
    <s v=" "/>
    <s v=" "/>
    <m/>
    <m/>
    <m/>
    <m/>
    <m/>
    <m/>
    <s v="MOMBSS"/>
    <s v="Applications/Tools"/>
    <s v="OPEN"/>
    <m/>
    <m/>
    <m/>
    <m/>
    <e v="#N/A"/>
    <m/>
    <n v="1"/>
    <s v="Open"/>
    <x v="0"/>
  </r>
  <r>
    <n v="820"/>
    <s v="M161"/>
    <x v="1"/>
    <d v="2023-08-23T00:00:00"/>
    <m/>
    <m/>
    <m/>
    <s v="BSS"/>
    <s v="CSP User Experience"/>
    <s v="Leads Summary for B2B Partner"/>
    <m/>
    <s v="Critical"/>
    <s v="Open"/>
    <m/>
    <s v=" "/>
    <s v=" "/>
    <m/>
    <s v=" "/>
    <m/>
    <m/>
    <s v="Manoj Nibrad"/>
    <m/>
    <s v="Open"/>
    <s v="Open"/>
    <s v=" "/>
    <s v=" "/>
    <s v=" "/>
    <m/>
    <m/>
    <m/>
    <m/>
    <m/>
    <m/>
    <s v="MOMBSS"/>
    <s v="Applications/Tools"/>
    <s v="OPEN"/>
    <m/>
    <m/>
    <m/>
    <m/>
    <e v="#N/A"/>
    <m/>
    <n v="1"/>
    <s v="Open"/>
    <x v="0"/>
  </r>
  <r>
    <n v="821"/>
    <s v="M162"/>
    <x v="1"/>
    <d v="2023-08-31T00:00:00"/>
    <m/>
    <m/>
    <m/>
    <s v="BSS"/>
    <s v="User Experience"/>
    <s v="CRM should be in IST Times"/>
    <m/>
    <s v="Critical"/>
    <s v="Open"/>
    <m/>
    <s v=" "/>
    <s v=" "/>
    <m/>
    <s v=" "/>
    <m/>
    <m/>
    <s v="Manoj Nibrad"/>
    <m/>
    <s v="Open"/>
    <s v="Open"/>
    <s v=" "/>
    <s v=" "/>
    <s v=" "/>
    <m/>
    <m/>
    <m/>
    <m/>
    <m/>
    <m/>
    <s v="MOMBSS"/>
    <s v="Applications/Tools"/>
    <s v="OPEN"/>
    <m/>
    <m/>
    <m/>
    <m/>
    <e v="#N/A"/>
    <m/>
    <n v="1"/>
    <s v="Open"/>
    <x v="0"/>
  </r>
  <r>
    <n v="822"/>
    <s v="M163"/>
    <x v="1"/>
    <d v="2023-08-31T00:00:00"/>
    <m/>
    <m/>
    <m/>
    <s v="BSS"/>
    <s v="User Experience"/>
    <s v="User Group training for administrator to Add/Modify the user access in CSP and CRM"/>
    <m/>
    <s v="Critical"/>
    <s v="Open"/>
    <m/>
    <s v=" "/>
    <s v=" "/>
    <m/>
    <s v=" "/>
    <m/>
    <m/>
    <s v="Manoj Nibrad"/>
    <m/>
    <s v="Open"/>
    <s v="Open"/>
    <s v=" "/>
    <s v=" "/>
    <s v=" "/>
    <m/>
    <m/>
    <m/>
    <m/>
    <m/>
    <m/>
    <s v="MOMBSS"/>
    <s v="Applications/Tools"/>
    <s v="OPEN"/>
    <m/>
    <m/>
    <m/>
    <m/>
    <e v="#N/A"/>
    <m/>
    <n v="1"/>
    <s v="Open"/>
    <x v="0"/>
  </r>
  <r>
    <n v="823"/>
    <s v="M164"/>
    <x v="1"/>
    <d v="2023-08-31T00:00:00"/>
    <m/>
    <m/>
    <m/>
    <s v="BSS"/>
    <s v="Billing Related"/>
    <s v="SSL Certificate implementation"/>
    <m/>
    <s v="Critical"/>
    <s v="Open"/>
    <m/>
    <s v=" "/>
    <s v=" "/>
    <m/>
    <s v=" "/>
    <m/>
    <m/>
    <s v="Manoj Nibrad"/>
    <m/>
    <s v="Open"/>
    <s v="Open"/>
    <s v=" "/>
    <s v=" "/>
    <s v=" "/>
    <m/>
    <m/>
    <m/>
    <m/>
    <m/>
    <m/>
    <s v="MOMBSS"/>
    <s v="Applications/Tools"/>
    <s v="OPEN"/>
    <m/>
    <m/>
    <m/>
    <m/>
    <e v="#N/A"/>
    <m/>
    <n v="1"/>
    <s v="Open"/>
    <x v="0"/>
  </r>
  <r>
    <n v="824"/>
    <s v="M165"/>
    <x v="1"/>
    <d v="2023-08-31T00:00:00"/>
    <m/>
    <m/>
    <m/>
    <s v="BSS"/>
    <s v="User Experience"/>
    <s v="Corporate Number for WhatsApp"/>
    <m/>
    <s v="Critical"/>
    <s v="Open"/>
    <m/>
    <s v=" "/>
    <s v=" "/>
    <m/>
    <s v=" "/>
    <m/>
    <m/>
    <s v="Manoj Nibrad"/>
    <m/>
    <s v="Open"/>
    <s v="Open"/>
    <s v=" "/>
    <s v=" "/>
    <s v=" "/>
    <m/>
    <m/>
    <m/>
    <m/>
    <m/>
    <m/>
    <s v="MOMBSS"/>
    <s v="Applications/Tools"/>
    <s v="OPEN"/>
    <m/>
    <m/>
    <m/>
    <m/>
    <e v="#N/A"/>
    <m/>
    <n v="1"/>
    <s v="Open"/>
    <x v="0"/>
  </r>
  <r>
    <n v="825"/>
    <s v="M166"/>
    <x v="1"/>
    <d v="2023-09-08T00:00:00"/>
    <m/>
    <m/>
    <m/>
    <s v="BSS"/>
    <s v="Handbook &amp; SOPs"/>
    <s v="Order Fulfilment Process "/>
    <m/>
    <s v="Critical"/>
    <s v="Open"/>
    <m/>
    <s v=" "/>
    <s v=" "/>
    <m/>
    <s v=" "/>
    <m/>
    <m/>
    <s v="Manoj Nibrad"/>
    <m/>
    <s v="Open"/>
    <s v="Open"/>
    <s v=" "/>
    <s v=" "/>
    <s v=" "/>
    <m/>
    <m/>
    <m/>
    <m/>
    <m/>
    <m/>
    <s v="MOMBSS"/>
    <s v="Applications/Tools"/>
    <s v="OPEN"/>
    <m/>
    <m/>
    <m/>
    <m/>
    <e v="#N/A"/>
    <m/>
    <n v="1"/>
    <s v="Open"/>
    <x v="0"/>
  </r>
  <r>
    <n v="826"/>
    <s v="M167"/>
    <x v="1"/>
    <d v="2023-09-08T00:00:00"/>
    <m/>
    <m/>
    <m/>
    <s v="BSS"/>
    <s v="Handbook &amp; SOPs"/>
    <s v="Service Delivery Process"/>
    <m/>
    <s v="Critical"/>
    <s v="Open"/>
    <m/>
    <s v=" "/>
    <s v=" "/>
    <m/>
    <s v=" "/>
    <m/>
    <m/>
    <s v="Manoj Nibrad"/>
    <m/>
    <s v="Open"/>
    <s v="Open"/>
    <s v=" "/>
    <s v=" "/>
    <s v=" "/>
    <m/>
    <m/>
    <m/>
    <m/>
    <m/>
    <m/>
    <s v="MOMBSS"/>
    <s v="Applications/Tools"/>
    <s v="OPEN"/>
    <m/>
    <m/>
    <m/>
    <m/>
    <e v="#N/A"/>
    <m/>
    <n v="1"/>
    <s v="Open"/>
    <x v="0"/>
  </r>
  <r>
    <n v="827"/>
    <s v="M168"/>
    <x v="1"/>
    <d v="2023-09-08T00:00:00"/>
    <m/>
    <m/>
    <m/>
    <s v="BSS"/>
    <s v="Handbook &amp; SOPs"/>
    <s v="Service Delivery Team Resource and responsibilities &amp; relationship with other packages"/>
    <m/>
    <s v="Critical"/>
    <s v="Open"/>
    <m/>
    <s v=" "/>
    <s v=" "/>
    <m/>
    <s v=" "/>
    <m/>
    <m/>
    <s v="Manoj Nibrad"/>
    <m/>
    <s v="Open"/>
    <s v="Open"/>
    <s v=" "/>
    <s v=" "/>
    <s v=" "/>
    <m/>
    <m/>
    <m/>
    <m/>
    <m/>
    <m/>
    <s v="MOMBSS"/>
    <s v="Applications/Tools"/>
    <s v="OPEN"/>
    <m/>
    <m/>
    <m/>
    <m/>
    <e v="#N/A"/>
    <m/>
    <n v="1"/>
    <s v="Open"/>
    <x v="0"/>
  </r>
  <r>
    <n v="828"/>
    <s v="M169"/>
    <x v="1"/>
    <d v="2023-09-08T00:00:00"/>
    <m/>
    <m/>
    <m/>
    <s v="BSS"/>
    <s v="Handbook &amp; SOPs"/>
    <s v="Clearly define user system mapping with specific process steps with  documentation for clarity"/>
    <m/>
    <s v="Critical"/>
    <s v="Open"/>
    <m/>
    <s v=" "/>
    <s v=" "/>
    <m/>
    <s v=" "/>
    <m/>
    <m/>
    <s v="Manoj Nibrad"/>
    <m/>
    <s v="Open"/>
    <s v="Open"/>
    <s v=" "/>
    <s v=" "/>
    <s v=" "/>
    <m/>
    <m/>
    <m/>
    <m/>
    <m/>
    <m/>
    <s v="MOMBSS"/>
    <s v="Applications/Tools"/>
    <s v="OPEN"/>
    <m/>
    <m/>
    <m/>
    <m/>
    <e v="#N/A"/>
    <m/>
    <n v="1"/>
    <s v="Open"/>
    <x v="0"/>
  </r>
  <r>
    <n v="829"/>
    <s v="M17"/>
    <x v="1"/>
    <d v="2023-05-18T00:00:00"/>
    <m/>
    <m/>
    <m/>
    <s v="GIS"/>
    <s v="Functional AT Plan"/>
    <s v="Basic GIS Tool UAT for TPA"/>
    <m/>
    <s v="Critical"/>
    <s v="Open"/>
    <m/>
    <s v="OSS Dashboards"/>
    <s v=" "/>
    <m/>
    <s v="The ATP was submitted, discussed with the TPA, and all feedback was incorporated. The revised ATP has also been sent"/>
    <m/>
    <m/>
    <s v="Kaushalendra Kumar"/>
    <m/>
    <s v="Open"/>
    <s v="Open"/>
    <s v=" "/>
    <s v=" "/>
    <s v=" "/>
    <m/>
    <m/>
    <m/>
    <m/>
    <m/>
    <m/>
    <s v="MOMGIS"/>
    <s v="Applications/Tools"/>
    <s v="OPEN"/>
    <m/>
    <m/>
    <m/>
    <m/>
    <e v="#N/A"/>
    <m/>
    <n v="1"/>
    <s v="Open"/>
    <x v="0"/>
  </r>
  <r>
    <n v="830"/>
    <s v="M170"/>
    <x v="1"/>
    <d v="2023-09-08T00:00:00"/>
    <m/>
    <m/>
    <m/>
    <s v="Helpdesk"/>
    <s v="User Experience"/>
    <s v="Change in IVRS Welcome Message"/>
    <m/>
    <s v="Critical"/>
    <s v="Open"/>
    <m/>
    <s v=" "/>
    <s v=" "/>
    <s v="Closed"/>
    <s v="24-Sep-25: Approved and shall be closed_x000a_11-Sep-25: Changed and operational Now"/>
    <m/>
    <m/>
    <s v="Siva Kumar"/>
    <m/>
    <m/>
    <s v="COMPLETED &amp; APPROVED"/>
    <s v=" "/>
    <s v=" "/>
    <s v=" "/>
    <m/>
    <m/>
    <m/>
    <m/>
    <m/>
    <m/>
    <s v="MOMHelpdesk"/>
    <s v="Helpdesk (Contact Center)"/>
    <s v="CLOSED"/>
    <m/>
    <m/>
    <m/>
    <d v="2025-09-24T00:00:00"/>
    <s v="\\172.28.9.34\Artefacts_T-Fiber TNOC Tracker\HELPDESK\M121,170,99,726"/>
    <m/>
    <n v="1"/>
    <s v="Completed &amp; Approved"/>
    <x v="3"/>
  </r>
  <r>
    <n v="831"/>
    <s v="M171"/>
    <x v="1"/>
    <d v="2023-09-08T00:00:00"/>
    <m/>
    <m/>
    <m/>
    <s v="Helpdesk"/>
    <s v="Resource Related"/>
    <s v="Other package involvement"/>
    <m/>
    <s v="Critical"/>
    <s v="Open"/>
    <m/>
    <s v=" "/>
    <s v=" "/>
    <s v="Closed"/>
    <s v="24-Sep-25: Artefacts to be submitted_x000a_11-Sep-25: Clarified as its only L&amp;T Manpower"/>
    <m/>
    <m/>
    <s v="Siva Kumar"/>
    <m/>
    <m/>
    <s v="COMPLETED &amp; APPROVED"/>
    <s v=" "/>
    <s v=" "/>
    <s v=" "/>
    <m/>
    <m/>
    <m/>
    <m/>
    <m/>
    <m/>
    <s v="MOMHelpdesk"/>
    <s v="Helpdesk (Contact Center)"/>
    <s v="CLOSED"/>
    <m/>
    <m/>
    <m/>
    <d v="2025-09-24T00:00:00"/>
    <s v="Artefacts Need to upload"/>
    <m/>
    <n v="1"/>
    <s v="Completed &amp; Approved"/>
    <x v="3"/>
  </r>
  <r>
    <n v="832"/>
    <s v="M172"/>
    <x v="1"/>
    <d v="2023-09-12T00:00:00"/>
    <s v="P3"/>
    <m/>
    <m/>
    <s v="NOC Operationalization"/>
    <s v="Handbook &amp; SOPs"/>
    <s v="SOPs Submission"/>
    <m/>
    <s v="Critical"/>
    <s v="Closed"/>
    <m/>
    <s v=" "/>
    <s v=" "/>
    <m/>
    <s v="Agreed SOPs are submitted and agreed with TFiber"/>
    <m/>
    <m/>
    <s v="Ahmad"/>
    <d v="2025-09-20T00:00:00"/>
    <m/>
    <s v="COMPLETED &amp; APPROVED"/>
    <s v=" "/>
    <s v=" "/>
    <s v=" "/>
    <m/>
    <m/>
    <m/>
    <m/>
    <m/>
    <m/>
    <s v="MOMNOC Operationalization"/>
    <s v="Network"/>
    <s v="CLOSED"/>
    <m/>
    <m/>
    <s v="Documentation"/>
    <d v="2025-09-24T00:00:00"/>
    <s v="\\172.28.9.23\tnocreports\Approved Process and SOP_ T Fiber\SOP"/>
    <m/>
    <n v="1"/>
    <s v="Completed &amp; Approved"/>
    <x v="1"/>
  </r>
  <r>
    <n v="833"/>
    <s v="M173"/>
    <x v="1"/>
    <d v="2023-09-12T00:00:00"/>
    <m/>
    <m/>
    <m/>
    <s v="NOC Operationalization"/>
    <s v="OEM's Details"/>
    <s v="Submit details on OEM alignment, warranty, AMC, and engagement status for go-live and post-go-live phases, location-wise &amp; application-wise, to Director-Contracts, T-Fiber"/>
    <m/>
    <s v="Critical"/>
    <s v="Open"/>
    <m/>
    <s v=" "/>
    <s v=" "/>
    <m/>
    <s v=" "/>
    <m/>
    <m/>
    <s v="Ahmad"/>
    <m/>
    <s v="Open"/>
    <s v="Open"/>
    <s v=" "/>
    <s v=" "/>
    <s v=" "/>
    <m/>
    <m/>
    <m/>
    <m/>
    <m/>
    <m/>
    <s v="MOMNOC Operationalization"/>
    <s v="Network"/>
    <s v="OPEN"/>
    <m/>
    <m/>
    <m/>
    <m/>
    <e v="#N/A"/>
    <m/>
    <n v="1"/>
    <s v="Open"/>
    <x v="0"/>
  </r>
  <r>
    <n v="834"/>
    <s v="M174"/>
    <x v="1"/>
    <d v="2023-09-12T00:00:00"/>
    <m/>
    <m/>
    <m/>
    <s v="Helpdesk"/>
    <s v="Improvement"/>
    <s v="Streamlining of Helpdesk and Ticketing system"/>
    <m/>
    <s v="Critical"/>
    <s v="Open"/>
    <m/>
    <s v=" "/>
    <s v=" "/>
    <s v="WIP"/>
    <s v="11-Sep-25: Same has been Submitted"/>
    <m/>
    <m/>
    <s v="Siva Kumar"/>
    <m/>
    <s v="Open"/>
    <s v="WIP"/>
    <s v=" "/>
    <s v=" "/>
    <s v=" "/>
    <m/>
    <m/>
    <m/>
    <m/>
    <m/>
    <m/>
    <s v="MOMHelpdesk"/>
    <s v="Helpdesk (Contact Center)"/>
    <s v="OPEN"/>
    <m/>
    <m/>
    <m/>
    <m/>
    <m/>
    <m/>
    <n v="1"/>
    <s v="Open"/>
    <x v="0"/>
  </r>
  <r>
    <n v="835"/>
    <s v="M175"/>
    <x v="1"/>
    <d v="2023-09-12T00:00:00"/>
    <s v="P3"/>
    <m/>
    <m/>
    <s v="NOC Operationalization"/>
    <s v="Dashboards"/>
    <s v="Dashboards for each element of the Video Wall, specifying manual or automatic clarity"/>
    <m/>
    <s v="Critical"/>
    <s v="Completed"/>
    <m/>
    <s v=" "/>
    <s v=" "/>
    <m/>
    <s v="Curently Video wall is displaying dashboards as per agreement with TFiber"/>
    <m/>
    <m/>
    <s v="Ahmad"/>
    <m/>
    <m/>
    <s v="COMPLETED &amp; APPROVED"/>
    <s v=" "/>
    <s v=" "/>
    <s v=" "/>
    <m/>
    <m/>
    <m/>
    <m/>
    <m/>
    <m/>
    <s v="MOMNOC Operationalization"/>
    <s v="Network"/>
    <s v="CLOSED"/>
    <m/>
    <m/>
    <s v="Covered in OSS"/>
    <d v="2025-09-19T00:00:00"/>
    <s v="Artefacts not Required"/>
    <m/>
    <n v="1"/>
    <s v="Completed &amp; Approved"/>
    <x v="3"/>
  </r>
  <r>
    <n v="836"/>
    <s v="M176"/>
    <x v="1"/>
    <d v="2023-09-12T00:00:00"/>
    <s v="P3"/>
    <m/>
    <m/>
    <s v="NOC Operationalization"/>
    <s v="Resource Related"/>
    <s v="T-NOC Resource details and deployment with Roles and Responsibilities"/>
    <m/>
    <s v="Critical"/>
    <s v="Completed"/>
    <m/>
    <s v=" "/>
    <s v=" "/>
    <m/>
    <s v="TNOC resource is deployed as per RFP. Manpower report is shared on weekly basis."/>
    <m/>
    <m/>
    <s v="Ahmad"/>
    <m/>
    <m/>
    <s v="COMPLETED &amp; APPROVED"/>
    <s v=" "/>
    <s v=" "/>
    <s v=" "/>
    <m/>
    <m/>
    <m/>
    <m/>
    <m/>
    <m/>
    <s v="MOMNOC Operationalization"/>
    <s v="Network"/>
    <s v="CLOSED"/>
    <m/>
    <m/>
    <s v="Not related to delivery"/>
    <d v="2025-09-24T00:00:00"/>
    <s v="\\172.28.9.23\tnocreports\TNOC Manpower_CVs\NOC Resources Details &amp; Roles"/>
    <m/>
    <n v="1"/>
    <s v="Completed &amp; Approved"/>
    <x v="3"/>
  </r>
  <r>
    <n v="837"/>
    <s v="M177"/>
    <x v="1"/>
    <d v="2023-09-12T00:00:00"/>
    <m/>
    <m/>
    <m/>
    <s v="Security &amp; Regulatory Compliance"/>
    <s v="Patch update"/>
    <s v="Engagements with vendors for Patch Delivery and Testing"/>
    <m/>
    <s v="Critical"/>
    <s v="Open"/>
    <m/>
    <s v=" "/>
    <s v=" "/>
    <m/>
    <s v=" "/>
    <m/>
    <m/>
    <s v="Sarmendra"/>
    <m/>
    <s v="Open"/>
    <s v="Open"/>
    <s v=" "/>
    <s v=" "/>
    <s v=" "/>
    <m/>
    <m/>
    <m/>
    <m/>
    <m/>
    <m/>
    <s v="MOMSecurity &amp; Regulatory Compliance"/>
    <s v="Security"/>
    <s v="OPEN"/>
    <m/>
    <m/>
    <m/>
    <m/>
    <e v="#N/A"/>
    <m/>
    <n v="1"/>
    <s v="Open"/>
    <x v="0"/>
  </r>
  <r>
    <n v="838"/>
    <s v="M178"/>
    <x v="1"/>
    <d v="2023-09-12T00:00:00"/>
    <m/>
    <m/>
    <m/>
    <s v="NOC Operationalization"/>
    <s v="Dashboards"/>
    <s v="SLA Monitoring and Network Performance Statistics"/>
    <m/>
    <s v="Critical"/>
    <s v="Open"/>
    <m/>
    <s v=" "/>
    <s v=" "/>
    <s v="WIP"/>
    <s v=" "/>
    <s v="L&amp;T"/>
    <s v="Sivaprasad"/>
    <s v="Sivaprasad"/>
    <m/>
    <s v="Open"/>
    <s v="WIP"/>
    <s v=" "/>
    <s v=" "/>
    <s v=" "/>
    <m/>
    <m/>
    <m/>
    <m/>
    <m/>
    <m/>
    <s v="MOMNOC Operationalization"/>
    <s v="Network"/>
    <s v="OPEN"/>
    <m/>
    <m/>
    <m/>
    <m/>
    <m/>
    <m/>
    <n v="1"/>
    <s v="Open"/>
    <x v="0"/>
  </r>
  <r>
    <n v="839"/>
    <s v="M179"/>
    <x v="1"/>
    <d v="2023-09-12T00:00:00"/>
    <m/>
    <m/>
    <m/>
    <s v="NOC Operationalization"/>
    <s v="O&amp;M Strategy"/>
    <s v="Spares Management"/>
    <m/>
    <s v="Critical"/>
    <s v="Open"/>
    <m/>
    <s v=" "/>
    <s v=" "/>
    <s v="WIP"/>
    <m/>
    <s v="L&amp;T"/>
    <s v="Sivaprasad"/>
    <s v="Sivaprasad"/>
    <m/>
    <s v="Open"/>
    <s v="WIP"/>
    <s v=" "/>
    <s v=" "/>
    <s v=" "/>
    <m/>
    <m/>
    <m/>
    <m/>
    <m/>
    <m/>
    <s v="MOMNOC Operationalization"/>
    <s v="Network"/>
    <s v="OPEN"/>
    <m/>
    <m/>
    <m/>
    <m/>
    <m/>
    <m/>
    <n v="1"/>
    <s v="Open"/>
    <x v="0"/>
  </r>
  <r>
    <n v="840"/>
    <s v="M18"/>
    <x v="1"/>
    <d v="2023-05-18T00:00:00"/>
    <m/>
    <s v="OSS"/>
    <s v="OSS"/>
    <s v="OSS"/>
    <s v="Integration"/>
    <s v="IP MPLS auto trouble tickets "/>
    <m/>
    <s v="Critical"/>
    <s v="Open"/>
    <m/>
    <s v="OSS Dashboards"/>
    <s v=" "/>
    <m/>
    <s v="09-09-2025: Stabilization needed"/>
    <m/>
    <m/>
    <s v="Suresh Pawar"/>
    <m/>
    <m/>
    <s v="CLOSURE REVIEW PENDING "/>
    <s v=" "/>
    <s v=" "/>
    <s v=" "/>
    <m/>
    <m/>
    <m/>
    <m/>
    <m/>
    <m/>
    <s v="MOMOSS"/>
    <s v="Applications/Tools"/>
    <s v="OPEN"/>
    <s v="COMPLETED"/>
    <s v="09-09-2025: Stabilization needed"/>
    <m/>
    <m/>
    <m/>
    <m/>
    <n v="1"/>
    <s v="Completed but Verification undrer Process"/>
    <x v="2"/>
  </r>
  <r>
    <n v="841"/>
    <s v="M180"/>
    <x v="1"/>
    <d v="2023-09-12T00:00:00"/>
    <m/>
    <m/>
    <m/>
    <s v="NOC Operationalization"/>
    <s v="O&amp;M Strategy"/>
    <s v="Repair and Replacement process"/>
    <m/>
    <s v="Critical"/>
    <s v="Completed"/>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842"/>
    <s v="M181"/>
    <x v="1"/>
    <d v="2023-09-12T00:00:00"/>
    <m/>
    <m/>
    <m/>
    <s v="BSS"/>
    <s v="Dynamic Feature"/>
    <s v="Overall capability to support the creation of innovative new products and seamless customer experience"/>
    <m/>
    <s v="NON-Critical"/>
    <s v="Open"/>
    <m/>
    <s v=" "/>
    <s v=" "/>
    <m/>
    <s v=" "/>
    <m/>
    <m/>
    <s v="Manoj Nibrad"/>
    <m/>
    <s v="Open"/>
    <s v="Open"/>
    <s v=" "/>
    <s v=" "/>
    <s v=" "/>
    <m/>
    <m/>
    <m/>
    <m/>
    <m/>
    <m/>
    <s v="MOMBSS"/>
    <s v="Applications/Tools"/>
    <s v="OPEN"/>
    <m/>
    <m/>
    <m/>
    <m/>
    <e v="#N/A"/>
    <m/>
    <n v="1"/>
    <s v="Open"/>
    <x v="0"/>
  </r>
  <r>
    <n v="843"/>
    <s v="M182"/>
    <x v="1"/>
    <d v="2023-09-22T00:00:00"/>
    <m/>
    <m/>
    <m/>
    <s v="NSO"/>
    <s v="Service provisioning"/>
    <s v="NSO provisioning is happening through EMS and asked for the list of provisioning/monitoring features being limited or constrained due to any interoperability issues in a multi-vendor eco-system. "/>
    <m/>
    <s v="Critical"/>
    <s v="Open"/>
    <m/>
    <s v=" "/>
    <s v=" "/>
    <m/>
    <s v=" "/>
    <m/>
    <m/>
    <s v="Jayant Madavi"/>
    <m/>
    <s v="Open"/>
    <s v="Open"/>
    <s v=" "/>
    <s v=" "/>
    <s v=" "/>
    <m/>
    <m/>
    <m/>
    <m/>
    <m/>
    <m/>
    <s v="MOMNSO"/>
    <s v="Applications/Tools"/>
    <s v="OPEN"/>
    <m/>
    <m/>
    <m/>
    <m/>
    <e v="#N/A"/>
    <m/>
    <n v="1"/>
    <s v="Open"/>
    <x v="0"/>
  </r>
  <r>
    <n v="844"/>
    <s v="M183"/>
    <x v="1"/>
    <d v="2023-09-22T00:00:00"/>
    <m/>
    <s v="OSS"/>
    <s v="OSS"/>
    <s v="OSS"/>
    <s v="Service provisioning"/>
    <s v="Role of OSS in Service Provisioning"/>
    <m/>
    <s v="Critical"/>
    <s v="Open"/>
    <m/>
    <s v=" "/>
    <s v=" "/>
    <m/>
    <m/>
    <m/>
    <m/>
    <s v="Suresh Pawar"/>
    <m/>
    <s v="Open"/>
    <s v="WIP"/>
    <s v=" "/>
    <s v=" "/>
    <s v=" "/>
    <m/>
    <m/>
    <m/>
    <m/>
    <m/>
    <m/>
    <s v="MOMOSS"/>
    <s v="Applications/Tools"/>
    <s v="OPEN"/>
    <s v="OPEN"/>
    <n v="0"/>
    <m/>
    <m/>
    <e v="#N/A"/>
    <m/>
    <n v="1"/>
    <s v="Open"/>
    <x v="0"/>
  </r>
  <r>
    <n v="845"/>
    <s v="M184"/>
    <x v="1"/>
    <d v="2023-09-22T00:00:00"/>
    <m/>
    <m/>
    <m/>
    <s v="NOC Operationalization"/>
    <s v="O&amp;M Strategy"/>
    <s v="Redundancy Plan for NSO and OSS"/>
    <m/>
    <s v="Critical"/>
    <s v="Open"/>
    <m/>
    <s v=" "/>
    <s v=" "/>
    <s v="WIP"/>
    <s v=" "/>
    <s v="L&amp;T"/>
    <s v="Sivaprasad"/>
    <s v="Sivaprasad"/>
    <m/>
    <s v="Open"/>
    <s v="WIP"/>
    <s v=" "/>
    <s v=" "/>
    <s v=" "/>
    <m/>
    <m/>
    <m/>
    <m/>
    <m/>
    <m/>
    <s v="MOMNOC Operationalization"/>
    <s v="Network"/>
    <s v="OPEN"/>
    <m/>
    <m/>
    <m/>
    <m/>
    <m/>
    <m/>
    <n v="1"/>
    <s v="Open"/>
    <x v="0"/>
  </r>
  <r>
    <n v="846"/>
    <s v="M185"/>
    <x v="1"/>
    <d v="2023-09-22T00:00:00"/>
    <m/>
    <m/>
    <m/>
    <s v="NOC Operationalization"/>
    <s v="O&amp;M Strategy"/>
    <s v="Limitations in OSS and NSO Scalability for post go live"/>
    <m/>
    <s v="Critical"/>
    <s v="Open"/>
    <m/>
    <s v=" "/>
    <s v=" "/>
    <s v="WIP"/>
    <s v=" "/>
    <s v="L&amp;T"/>
    <s v="Sivaprasad"/>
    <s v="Sivaprasad"/>
    <m/>
    <s v="Open"/>
    <s v="WIP"/>
    <s v=" "/>
    <s v=" "/>
    <s v=" "/>
    <m/>
    <m/>
    <m/>
    <m/>
    <m/>
    <m/>
    <s v="MOMNOC Operationalization"/>
    <s v="Network"/>
    <s v="OPEN"/>
    <m/>
    <m/>
    <m/>
    <m/>
    <m/>
    <m/>
    <n v="1"/>
    <s v="Open"/>
    <x v="0"/>
  </r>
  <r>
    <n v="847"/>
    <s v="M186"/>
    <x v="1"/>
    <d v="2023-09-22T00:00:00"/>
    <m/>
    <m/>
    <m/>
    <s v="BSS"/>
    <s v="Dynamic Feature"/>
    <s v="Enhance BSS to allow flexibility in creating, modifying, adding, and deleting product categories"/>
    <m/>
    <s v="NON-Critical"/>
    <s v="Open"/>
    <m/>
    <s v=" "/>
    <s v=" "/>
    <m/>
    <s v=" "/>
    <m/>
    <m/>
    <s v="Manoj Nibrad"/>
    <m/>
    <s v="Open"/>
    <s v="Open"/>
    <s v=" "/>
    <s v=" "/>
    <s v=" "/>
    <m/>
    <m/>
    <m/>
    <m/>
    <m/>
    <m/>
    <s v="MOMBSS"/>
    <s v="Applications/Tools"/>
    <s v="OPEN"/>
    <m/>
    <m/>
    <m/>
    <m/>
    <e v="#N/A"/>
    <m/>
    <n v="1"/>
    <s v="Open"/>
    <x v="0"/>
  </r>
  <r>
    <n v="848"/>
    <s v="M187"/>
    <x v="1"/>
    <d v="2023-09-22T00:00:00"/>
    <m/>
    <m/>
    <m/>
    <s v="NSO"/>
    <s v="Handbook &amp; SOPs"/>
    <s v="Train in-house L&amp;T resources in NSO and NEDs for reduced dependency on Cisco."/>
    <m/>
    <s v="Critical"/>
    <s v="Open"/>
    <m/>
    <s v=" "/>
    <s v=" "/>
    <m/>
    <s v=" "/>
    <m/>
    <m/>
    <s v="Jayant Madavi"/>
    <m/>
    <s v="Open"/>
    <s v="Open"/>
    <s v=" "/>
    <s v=" "/>
    <s v=" "/>
    <m/>
    <m/>
    <m/>
    <m/>
    <m/>
    <m/>
    <s v="MOMNSO"/>
    <s v="Applications/Tools"/>
    <s v="OPEN"/>
    <m/>
    <m/>
    <m/>
    <m/>
    <e v="#N/A"/>
    <m/>
    <n v="1"/>
    <s v="Open"/>
    <x v="0"/>
  </r>
  <r>
    <n v="849"/>
    <s v="M188"/>
    <x v="1"/>
    <d v="2023-09-22T00:00:00"/>
    <m/>
    <m/>
    <m/>
    <s v="BSS"/>
    <s v="Notification Template"/>
    <s v="Notification Template Flexibility"/>
    <m/>
    <s v="NON-Critical"/>
    <s v="Open"/>
    <m/>
    <s v=" "/>
    <s v=" "/>
    <m/>
    <s v=" "/>
    <m/>
    <m/>
    <s v="Manoj Nibrad"/>
    <m/>
    <s v="Open"/>
    <s v="Open"/>
    <s v=" "/>
    <s v=" "/>
    <s v=" "/>
    <m/>
    <m/>
    <m/>
    <m/>
    <m/>
    <m/>
    <s v="MOMBSS"/>
    <s v="Applications/Tools"/>
    <s v="OPEN"/>
    <m/>
    <m/>
    <m/>
    <m/>
    <e v="#N/A"/>
    <m/>
    <n v="1"/>
    <s v="Open"/>
    <x v="0"/>
  </r>
  <r>
    <n v="850"/>
    <s v="M189"/>
    <x v="1"/>
    <d v="2023-09-22T00:00:00"/>
    <m/>
    <m/>
    <m/>
    <s v="BSS"/>
    <s v="Notification Template"/>
    <s v="CP to be changed to CP-TFGCLT"/>
    <m/>
    <s v="NON-Critical"/>
    <s v="Open"/>
    <m/>
    <s v=" "/>
    <s v=" "/>
    <m/>
    <s v=" "/>
    <m/>
    <m/>
    <s v="Manoj Nibrad"/>
    <m/>
    <s v="Open"/>
    <s v="Open"/>
    <s v=" "/>
    <s v=" "/>
    <s v=" "/>
    <m/>
    <m/>
    <m/>
    <m/>
    <m/>
    <m/>
    <s v="MOMBSS"/>
    <s v="Applications/Tools"/>
    <s v="OPEN"/>
    <m/>
    <m/>
    <m/>
    <m/>
    <e v="#N/A"/>
    <m/>
    <n v="1"/>
    <s v="Open"/>
    <x v="0"/>
  </r>
  <r>
    <n v="851"/>
    <s v="M19"/>
    <x v="1"/>
    <d v="2023-05-18T00:00:00"/>
    <m/>
    <m/>
    <m/>
    <s v="BSS"/>
    <s v="Resource Related"/>
    <s v="Inter-Dependence Matrix and Resource Identification"/>
    <m/>
    <s v="Critical"/>
    <s v="Open"/>
    <m/>
    <s v="OSS Dashboards"/>
    <s v=" "/>
    <m/>
    <s v=" "/>
    <m/>
    <m/>
    <s v="Manoj Nibrad"/>
    <m/>
    <s v="Open"/>
    <s v="Open"/>
    <s v=" "/>
    <s v=" "/>
    <s v=" "/>
    <m/>
    <m/>
    <m/>
    <m/>
    <m/>
    <m/>
    <s v="MOMBSS"/>
    <s v="Applications/Tools"/>
    <s v="OPEN"/>
    <m/>
    <m/>
    <m/>
    <m/>
    <e v="#N/A"/>
    <m/>
    <n v="1"/>
    <s v="Open"/>
    <x v="0"/>
  </r>
  <r>
    <n v="852"/>
    <s v="M190"/>
    <x v="1"/>
    <d v="2023-09-22T00:00:00"/>
    <m/>
    <m/>
    <m/>
    <s v="BSS"/>
    <s v="CSP User Experience"/>
    <s v="Ensure that only the logos of the Government of Telangana and T-Fiber are used in the CSP."/>
    <m/>
    <s v="Critical"/>
    <s v="Open"/>
    <m/>
    <s v=" "/>
    <s v=" "/>
    <m/>
    <s v=" "/>
    <m/>
    <m/>
    <s v="Manoj Nibrad"/>
    <m/>
    <s v="Open"/>
    <s v="Open"/>
    <s v=" "/>
    <s v=" "/>
    <s v=" "/>
    <m/>
    <m/>
    <m/>
    <m/>
    <m/>
    <m/>
    <s v="MOMBSS"/>
    <s v="Applications/Tools"/>
    <s v="OPEN"/>
    <m/>
    <m/>
    <m/>
    <m/>
    <e v="#N/A"/>
    <m/>
    <n v="1"/>
    <s v="Open"/>
    <x v="0"/>
  </r>
  <r>
    <n v="853"/>
    <s v="M191"/>
    <x v="1"/>
    <d v="2023-09-22T00:00:00"/>
    <m/>
    <m/>
    <m/>
    <s v="BSS"/>
    <s v="Billing Related"/>
    <s v="CAF detailed analysis related to TRAI"/>
    <m/>
    <s v="Critical"/>
    <s v="Open"/>
    <m/>
    <s v=" "/>
    <s v=" "/>
    <m/>
    <s v=" "/>
    <m/>
    <m/>
    <s v="Manoj Nibrad"/>
    <m/>
    <s v="Open"/>
    <s v="Open"/>
    <s v=" "/>
    <s v=" "/>
    <s v=" "/>
    <m/>
    <m/>
    <m/>
    <m/>
    <m/>
    <m/>
    <s v="MOMBSS"/>
    <s v="Applications/Tools"/>
    <s v="OPEN"/>
    <m/>
    <m/>
    <m/>
    <m/>
    <e v="#N/A"/>
    <m/>
    <n v="1"/>
    <s v="Open"/>
    <x v="0"/>
  </r>
  <r>
    <n v="854"/>
    <s v="M192"/>
    <x v="1"/>
    <d v="2023-09-22T00:00:00"/>
    <m/>
    <m/>
    <m/>
    <s v="BSS"/>
    <s v="CSP User Experience"/>
    <s v="Clearly mention on the Landing Page that services are currently extended only for Rural Telangana; Capture and store leads for requests from Urban Telangana."/>
    <m/>
    <s v="Critical"/>
    <s v="Open"/>
    <m/>
    <s v=" "/>
    <s v=" "/>
    <m/>
    <s v=" "/>
    <m/>
    <m/>
    <s v="Manoj Nibrad"/>
    <m/>
    <s v="Open"/>
    <s v="Open"/>
    <s v=" "/>
    <s v=" "/>
    <s v=" "/>
    <m/>
    <m/>
    <m/>
    <m/>
    <m/>
    <m/>
    <s v="MOMBSS"/>
    <s v="Applications/Tools"/>
    <s v="OPEN"/>
    <m/>
    <m/>
    <m/>
    <m/>
    <e v="#N/A"/>
    <m/>
    <n v="1"/>
    <s v="Open"/>
    <x v="0"/>
  </r>
  <r>
    <n v="855"/>
    <s v="M193"/>
    <x v="1"/>
    <d v="2023-09-22T00:00:00"/>
    <m/>
    <m/>
    <m/>
    <s v="BSS"/>
    <s v="CSP User Experience"/>
    <s v="User guides such as &quot;May I help you&quot;, Chatbots, Videos"/>
    <m/>
    <s v="NON-Critical"/>
    <s v="Open"/>
    <m/>
    <s v=" "/>
    <s v=" "/>
    <m/>
    <s v=" "/>
    <m/>
    <m/>
    <s v="Manoj Nibrad"/>
    <m/>
    <s v="Open"/>
    <s v="Open"/>
    <s v=" "/>
    <s v=" "/>
    <s v=" "/>
    <m/>
    <m/>
    <m/>
    <m/>
    <m/>
    <m/>
    <s v="MOMBSS"/>
    <s v="Applications/Tools"/>
    <s v="OPEN"/>
    <m/>
    <m/>
    <m/>
    <m/>
    <e v="#N/A"/>
    <m/>
    <n v="1"/>
    <s v="Open"/>
    <x v="0"/>
  </r>
  <r>
    <n v="856"/>
    <s v="M194"/>
    <x v="1"/>
    <d v="2023-09-22T00:00:00"/>
    <m/>
    <m/>
    <m/>
    <s v="BSS"/>
    <s v="CSP User Experience"/>
    <s v="Definitions of terminologies to be available on mouseover"/>
    <m/>
    <s v="NON-Critical"/>
    <s v="Open"/>
    <m/>
    <s v=" "/>
    <s v=" "/>
    <m/>
    <s v=" "/>
    <m/>
    <m/>
    <s v="Manoj Nibrad"/>
    <m/>
    <s v="Open"/>
    <s v="Open"/>
    <s v=" "/>
    <s v=" "/>
    <s v=" "/>
    <m/>
    <m/>
    <m/>
    <m/>
    <m/>
    <m/>
    <s v="MOMBSS"/>
    <s v="Applications/Tools"/>
    <s v="OPEN"/>
    <m/>
    <m/>
    <m/>
    <m/>
    <e v="#N/A"/>
    <m/>
    <n v="1"/>
    <s v="Open"/>
    <x v="0"/>
  </r>
  <r>
    <n v="857"/>
    <s v="M195"/>
    <x v="1"/>
    <d v="2023-09-22T00:00:00"/>
    <m/>
    <m/>
    <m/>
    <s v="DR"/>
    <s v="O&amp;M Strategy"/>
    <s v="a brief note on what is required to be delivered by CtrlS for DR"/>
    <m/>
    <s v="NON-Critical"/>
    <s v="Open"/>
    <m/>
    <s v=" "/>
    <s v=" "/>
    <m/>
    <s v="Work in progress"/>
    <m/>
    <m/>
    <s v="Ravi Kishore"/>
    <m/>
    <s v="Open"/>
    <s v="Open"/>
    <s v=" "/>
    <s v=" "/>
    <s v=" "/>
    <m/>
    <m/>
    <m/>
    <m/>
    <m/>
    <m/>
    <s v="MOMDR"/>
    <s v="DR"/>
    <s v="OPEN"/>
    <m/>
    <m/>
    <m/>
    <m/>
    <m/>
    <m/>
    <n v="1"/>
    <s v="Open"/>
    <x v="0"/>
  </r>
  <r>
    <n v="858"/>
    <s v="M196"/>
    <x v="1"/>
    <d v="2023-09-22T00:00:00"/>
    <m/>
    <m/>
    <m/>
    <s v="DR"/>
    <s v="Functional AT Plan"/>
    <s v="Share the test results of DR systems with T-Fiber."/>
    <m/>
    <s v="NON-Critical"/>
    <s v="Open"/>
    <m/>
    <s v=" "/>
    <s v=" "/>
    <m/>
    <s v="Work in progress"/>
    <m/>
    <m/>
    <s v="Ravi Kishore"/>
    <m/>
    <s v="Open"/>
    <s v="Open"/>
    <s v=" "/>
    <s v=" "/>
    <s v=" "/>
    <m/>
    <m/>
    <m/>
    <m/>
    <m/>
    <m/>
    <s v="MOMDR"/>
    <s v="DR"/>
    <s v="OPEN"/>
    <m/>
    <m/>
    <m/>
    <m/>
    <m/>
    <m/>
    <n v="1"/>
    <s v="Open"/>
    <x v="0"/>
  </r>
  <r>
    <n v="859"/>
    <s v="M197"/>
    <x v="1"/>
    <d v="2023-09-22T00:00:00"/>
    <m/>
    <m/>
    <m/>
    <s v="BSS"/>
    <s v="Integration"/>
    <s v="WFM-SMS Gateway integration"/>
    <m/>
    <s v="Critical"/>
    <s v="Open"/>
    <m/>
    <s v=" "/>
    <s v=" "/>
    <m/>
    <s v=" "/>
    <m/>
    <m/>
    <s v="Manoj Nibrad"/>
    <m/>
    <s v="Open"/>
    <s v="Open"/>
    <s v=" "/>
    <s v=" "/>
    <s v=" "/>
    <m/>
    <m/>
    <m/>
    <m/>
    <m/>
    <m/>
    <s v="MOMBSS"/>
    <s v="Applications/Tools"/>
    <s v="OPEN"/>
    <m/>
    <m/>
    <m/>
    <m/>
    <e v="#N/A"/>
    <m/>
    <n v="1"/>
    <s v="Open"/>
    <x v="0"/>
  </r>
  <r>
    <n v="860"/>
    <s v="M198"/>
    <x v="1"/>
    <d v="2023-09-22T00:00:00"/>
    <m/>
    <m/>
    <m/>
    <s v="BSS"/>
    <s v="CSP User Experience"/>
    <s v="L&amp;T, to update the Landing Page to cater to all specified segments such as Pin code, Address, Lat-Long, or address pulling from Google API is required"/>
    <m/>
    <s v="Critical"/>
    <s v="Open"/>
    <m/>
    <s v=" "/>
    <s v=" "/>
    <m/>
    <s v=" "/>
    <m/>
    <m/>
    <s v="Manoj Nibrad"/>
    <m/>
    <s v="Open"/>
    <s v="Open"/>
    <s v=" "/>
    <s v=" "/>
    <s v=" "/>
    <m/>
    <m/>
    <m/>
    <m/>
    <m/>
    <m/>
    <s v="MOMBSS"/>
    <s v="Applications/Tools"/>
    <s v="OPEN"/>
    <m/>
    <m/>
    <m/>
    <m/>
    <e v="#N/A"/>
    <m/>
    <n v="1"/>
    <s v="Open"/>
    <x v="0"/>
  </r>
  <r>
    <n v="861"/>
    <s v="M199"/>
    <x v="1"/>
    <d v="2023-09-22T00:00:00"/>
    <m/>
    <m/>
    <m/>
    <s v="BSS"/>
    <s v="Notification Template"/>
    <s v="Replace &quot;Re-confirm&quot; with &quot;View&quot; in the notification template."/>
    <m/>
    <s v="Critical"/>
    <s v="Open"/>
    <m/>
    <s v=" "/>
    <s v=" "/>
    <m/>
    <s v=" "/>
    <m/>
    <m/>
    <s v="Manoj Nibrad"/>
    <m/>
    <s v="Open"/>
    <s v="Open"/>
    <s v=" "/>
    <s v=" "/>
    <s v=" "/>
    <m/>
    <m/>
    <m/>
    <m/>
    <m/>
    <m/>
    <s v="MOMBSS"/>
    <s v="Applications/Tools"/>
    <s v="OPEN"/>
    <m/>
    <m/>
    <m/>
    <m/>
    <e v="#N/A"/>
    <m/>
    <n v="1"/>
    <s v="Open"/>
    <x v="0"/>
  </r>
  <r>
    <n v="862"/>
    <s v="M2"/>
    <x v="1"/>
    <d v="2023-02-06T00:00:00"/>
    <s v="P3"/>
    <m/>
    <m/>
    <s v="NOC Operationalization"/>
    <s v="Handbook &amp; SOPs"/>
    <s v="T-Fiber requested the inclusion of Protocol Manager and Regulatory roles in the TNOC organization chart. Also, emphasized clear demarcation and mapping of resources with names, roles, and responsibilities"/>
    <m/>
    <s v="Critical"/>
    <s v="Completed"/>
    <m/>
    <s v="OSS Dashboards"/>
    <s v=" "/>
    <m/>
    <s v="NOC resources details is shared on weekly basis. Roles of NOC is as per RFP."/>
    <m/>
    <m/>
    <s v="Ahmad"/>
    <m/>
    <m/>
    <s v="COMPLETED &amp; APPROVED"/>
    <s v=" "/>
    <s v=" "/>
    <s v=" "/>
    <m/>
    <m/>
    <m/>
    <m/>
    <m/>
    <m/>
    <s v="MOMNOC Operationalization"/>
    <s v="Network"/>
    <s v="CLOSED"/>
    <m/>
    <m/>
    <s v="Not related to delivery"/>
    <d v="2025-09-19T00:00:00"/>
    <s v="Artefacts not Required"/>
    <m/>
    <n v="1"/>
    <s v="Completed &amp; Approved"/>
    <x v="3"/>
  </r>
  <r>
    <n v="863"/>
    <s v="M20"/>
    <x v="1"/>
    <d v="2023-05-18T00:00:00"/>
    <m/>
    <m/>
    <m/>
    <s v="BSS"/>
    <s v="Full NOC Readiness"/>
    <s v="Roadmap for Network Service Order Fulfilment and Service Assurance"/>
    <m/>
    <s v="Critical"/>
    <s v="Open"/>
    <m/>
    <s v="OSS Dashboards"/>
    <s v=" "/>
    <m/>
    <s v=" "/>
    <m/>
    <m/>
    <s v="Manoj Nibrad"/>
    <m/>
    <s v="Open"/>
    <s v="Open"/>
    <s v=" "/>
    <s v=" "/>
    <s v=" "/>
    <m/>
    <m/>
    <m/>
    <m/>
    <m/>
    <m/>
    <s v="MOMBSS"/>
    <s v="Applications/Tools"/>
    <s v="OPEN"/>
    <m/>
    <m/>
    <m/>
    <m/>
    <e v="#N/A"/>
    <m/>
    <n v="1"/>
    <s v="Open"/>
    <x v="0"/>
  </r>
  <r>
    <n v="864"/>
    <s v="M200"/>
    <x v="1"/>
    <d v="2023-09-22T00:00:00"/>
    <m/>
    <m/>
    <m/>
    <s v="BSS"/>
    <s v="Notification Template"/>
    <s v="Ensure that SMS includes a link to the CSP."/>
    <m/>
    <s v="Critical"/>
    <s v="Open"/>
    <m/>
    <s v=" "/>
    <s v=" "/>
    <m/>
    <s v=" "/>
    <m/>
    <m/>
    <s v="Manoj Nibrad"/>
    <m/>
    <s v="Open"/>
    <s v="Open"/>
    <s v=" "/>
    <s v=" "/>
    <s v=" "/>
    <m/>
    <m/>
    <m/>
    <m/>
    <m/>
    <m/>
    <s v="MOMBSS"/>
    <s v="Applications/Tools"/>
    <s v="OPEN"/>
    <m/>
    <m/>
    <m/>
    <m/>
    <e v="#N/A"/>
    <m/>
    <n v="1"/>
    <s v="Open"/>
    <x v="0"/>
  </r>
  <r>
    <n v="865"/>
    <s v="M201"/>
    <x v="1"/>
    <d v="2023-09-22T00:00:00"/>
    <m/>
    <m/>
    <m/>
    <s v="BSS"/>
    <s v="Functional AT Plan"/>
    <s v="Perform testing of negative scenarios to identify and address any issues or vulnerabilities"/>
    <m/>
    <s v="Critical"/>
    <s v="Open"/>
    <m/>
    <s v=" "/>
    <s v=" "/>
    <m/>
    <s v=" "/>
    <m/>
    <m/>
    <s v="Manoj Nibrad"/>
    <m/>
    <s v="Open"/>
    <s v="Open"/>
    <s v=" "/>
    <s v=" "/>
    <s v=" "/>
    <m/>
    <m/>
    <m/>
    <m/>
    <m/>
    <m/>
    <s v="MOMBSS"/>
    <s v="Applications/Tools"/>
    <s v="OPEN"/>
    <m/>
    <m/>
    <m/>
    <m/>
    <e v="#N/A"/>
    <m/>
    <n v="1"/>
    <s v="Open"/>
    <x v="0"/>
  </r>
  <r>
    <n v="866"/>
    <s v="M202"/>
    <x v="1"/>
    <d v="2023-09-22T00:00:00"/>
    <m/>
    <m/>
    <m/>
    <s v="BSS"/>
    <s v="CSP User Experience"/>
    <s v="Validate all mandatory fields and associated asterisks to ensure completeness and accuracy of data entry"/>
    <m/>
    <s v="Critical"/>
    <s v="Open"/>
    <m/>
    <s v=" "/>
    <s v=" "/>
    <m/>
    <s v=" "/>
    <m/>
    <m/>
    <s v="Manoj Nibrad"/>
    <m/>
    <s v="Open"/>
    <s v="Open"/>
    <s v=" "/>
    <s v=" "/>
    <s v=" "/>
    <m/>
    <m/>
    <m/>
    <m/>
    <m/>
    <m/>
    <s v="MOMBSS"/>
    <s v="Applications/Tools"/>
    <s v="OPEN"/>
    <m/>
    <m/>
    <m/>
    <m/>
    <e v="#N/A"/>
    <m/>
    <n v="1"/>
    <s v="Open"/>
    <x v="0"/>
  </r>
  <r>
    <n v="867"/>
    <s v="M203"/>
    <x v="1"/>
    <d v="2023-09-22T00:00:00"/>
    <m/>
    <m/>
    <m/>
    <s v="BSS"/>
    <s v="Billing Related"/>
    <s v="Establish a mechanism to confirm the synchronization between the current account and the payment portal."/>
    <m/>
    <s v="Critical"/>
    <s v="Open"/>
    <m/>
    <s v=" "/>
    <s v=" "/>
    <m/>
    <s v=" "/>
    <m/>
    <m/>
    <s v="Manoj Nibrad"/>
    <m/>
    <s v="Open"/>
    <s v="Open"/>
    <s v=" "/>
    <s v=" "/>
    <s v=" "/>
    <m/>
    <m/>
    <m/>
    <m/>
    <m/>
    <m/>
    <s v="MOMBSS"/>
    <s v="Applications/Tools"/>
    <s v="OPEN"/>
    <m/>
    <m/>
    <m/>
    <m/>
    <e v="#N/A"/>
    <m/>
    <n v="1"/>
    <s v="Open"/>
    <x v="0"/>
  </r>
  <r>
    <n v="868"/>
    <s v="M204"/>
    <x v="1"/>
    <d v="2023-09-22T00:00:00"/>
    <m/>
    <m/>
    <m/>
    <s v="BSS"/>
    <s v="CSP User Experience"/>
    <s v="Display Progress in CSP Post-Order"/>
    <m/>
    <s v="NON-Critical"/>
    <s v="Open"/>
    <m/>
    <s v=" "/>
    <s v=" "/>
    <m/>
    <s v=" "/>
    <m/>
    <m/>
    <s v="Manoj Nibrad"/>
    <m/>
    <s v="Open"/>
    <s v="Open"/>
    <s v=" "/>
    <s v=" "/>
    <s v=" "/>
    <m/>
    <m/>
    <m/>
    <m/>
    <m/>
    <m/>
    <s v="MOMBSS"/>
    <s v="Applications/Tools"/>
    <s v="OPEN"/>
    <m/>
    <m/>
    <m/>
    <m/>
    <e v="#N/A"/>
    <m/>
    <n v="1"/>
    <s v="Open"/>
    <x v="0"/>
  </r>
  <r>
    <n v="869"/>
    <s v="M205"/>
    <x v="1"/>
    <d v="2023-09-22T00:00:00"/>
    <m/>
    <m/>
    <m/>
    <s v="BSS"/>
    <s v="CSP User Experience"/>
    <s v="User-Friendly Product Naming"/>
    <m/>
    <s v="NON-Critical"/>
    <s v="Open"/>
    <m/>
    <s v=" "/>
    <s v=" "/>
    <m/>
    <s v=" "/>
    <m/>
    <m/>
    <s v="Manoj Nibrad"/>
    <m/>
    <s v="Open"/>
    <s v="Open"/>
    <s v=" "/>
    <s v=" "/>
    <s v=" "/>
    <m/>
    <m/>
    <m/>
    <m/>
    <m/>
    <m/>
    <s v="MOMBSS"/>
    <s v="Applications/Tools"/>
    <s v="OPEN"/>
    <m/>
    <m/>
    <m/>
    <m/>
    <e v="#N/A"/>
    <m/>
    <n v="1"/>
    <s v="Open"/>
    <x v="0"/>
  </r>
  <r>
    <n v="870"/>
    <s v="M206"/>
    <x v="1"/>
    <d v="2023-09-22T00:00:00"/>
    <m/>
    <m/>
    <m/>
    <s v="BSS"/>
    <s v="Action points"/>
    <s v="Address and resolve issues related to using the backspace key on the webpage, ensuring smooth navigation to the previous page."/>
    <m/>
    <s v="NON-Critical"/>
    <s v="Open"/>
    <m/>
    <s v=" "/>
    <s v=" "/>
    <m/>
    <s v=" "/>
    <m/>
    <m/>
    <s v="Manoj Nibrad"/>
    <m/>
    <s v="Open"/>
    <s v="Open"/>
    <s v=" "/>
    <s v=" "/>
    <s v=" "/>
    <m/>
    <m/>
    <m/>
    <m/>
    <m/>
    <m/>
    <s v="MOMBSS"/>
    <s v="Applications/Tools"/>
    <s v="OPEN"/>
    <m/>
    <m/>
    <m/>
    <m/>
    <e v="#N/A"/>
    <m/>
    <n v="1"/>
    <s v="Open"/>
    <x v="0"/>
  </r>
  <r>
    <n v="871"/>
    <s v="M207"/>
    <x v="1"/>
    <d v="2023-09-22T00:00:00"/>
    <m/>
    <m/>
    <m/>
    <s v="BSS"/>
    <s v="Billing Related"/>
    <s v="Payments and policies : BSS billing module  should have various frameworks of full payment, part payment,  advance payment, based on customer credit worthiness , based on discount policy etc.  "/>
    <m/>
    <s v="Critical"/>
    <s v="Open"/>
    <m/>
    <s v=" "/>
    <s v=" "/>
    <m/>
    <s v=" "/>
    <m/>
    <m/>
    <s v="Manoj Nibrad"/>
    <m/>
    <s v="Open"/>
    <s v="Open"/>
    <s v=" "/>
    <s v=" "/>
    <s v=" "/>
    <m/>
    <m/>
    <m/>
    <m/>
    <m/>
    <m/>
    <s v="MOMBSS"/>
    <s v="Applications/Tools"/>
    <s v="OPEN"/>
    <m/>
    <m/>
    <m/>
    <m/>
    <e v="#N/A"/>
    <m/>
    <n v="1"/>
    <s v="Open"/>
    <x v="0"/>
  </r>
  <r>
    <n v="872"/>
    <s v="M208"/>
    <x v="1"/>
    <d v="2023-09-22T00:00:00"/>
    <m/>
    <m/>
    <m/>
    <s v="BSS"/>
    <s v="CSP User Experience"/>
    <s v="Time Duration of OTP need to be fixed with timer"/>
    <m/>
    <s v="Critical"/>
    <s v="Open"/>
    <m/>
    <s v=" "/>
    <s v=" "/>
    <m/>
    <s v=" "/>
    <m/>
    <m/>
    <s v="Manoj Nibrad"/>
    <m/>
    <s v="Open"/>
    <s v="Open"/>
    <s v=" "/>
    <s v=" "/>
    <s v=" "/>
    <m/>
    <m/>
    <m/>
    <m/>
    <m/>
    <m/>
    <s v="MOMBSS"/>
    <s v="Applications/Tools"/>
    <s v="OPEN"/>
    <m/>
    <m/>
    <m/>
    <m/>
    <e v="#N/A"/>
    <m/>
    <n v="1"/>
    <s v="Open"/>
    <x v="0"/>
  </r>
  <r>
    <n v="873"/>
    <s v="M209"/>
    <x v="1"/>
    <d v="2023-09-22T00:00:00"/>
    <m/>
    <m/>
    <m/>
    <s v="BSS"/>
    <s v="CSP User Experience"/>
    <s v="Implement 'Request to Re-send OTP'"/>
    <m/>
    <s v="Critical"/>
    <s v="Open"/>
    <m/>
    <s v=" "/>
    <s v=" "/>
    <m/>
    <s v=" "/>
    <m/>
    <m/>
    <s v="Manoj Nibrad"/>
    <m/>
    <s v="Open"/>
    <s v="Open"/>
    <s v=" "/>
    <s v=" "/>
    <s v=" "/>
    <m/>
    <m/>
    <m/>
    <m/>
    <m/>
    <m/>
    <s v="MOMBSS"/>
    <s v="Applications/Tools"/>
    <s v="OPEN"/>
    <m/>
    <m/>
    <m/>
    <m/>
    <e v="#N/A"/>
    <m/>
    <n v="1"/>
    <s v="Open"/>
    <x v="0"/>
  </r>
  <r>
    <n v="874"/>
    <s v="M21"/>
    <x v="1"/>
    <d v="2023-06-01T00:00:00"/>
    <m/>
    <m/>
    <m/>
    <s v="GIS"/>
    <s v="User Experience"/>
    <s v="Google Map availability in Geo Media Tool with real time navigation"/>
    <m/>
    <s v="Critical"/>
    <s v="Open"/>
    <m/>
    <s v="OSS Dashboards"/>
    <s v=" "/>
    <m/>
    <s v="Google Map availability in Geo Media Tool, Hexagon clarified that Google Map feature is not available in Geo Media as it is a client based independent tool which can be installed in client PCs; however, end users can use OSM and/or Bing maps along with Geo media"/>
    <m/>
    <m/>
    <s v="Kaushalendra Kumar"/>
    <m/>
    <m/>
    <s v="CLOSURE REVIEW PENDING "/>
    <s v=" "/>
    <s v=" "/>
    <s v=" "/>
    <m/>
    <m/>
    <m/>
    <m/>
    <m/>
    <m/>
    <s v="MOMGIS"/>
    <s v="Applications/Tools"/>
    <s v="OPEN"/>
    <m/>
    <m/>
    <m/>
    <m/>
    <m/>
    <m/>
    <n v="1"/>
    <s v="Completed but Verification undrer Process"/>
    <x v="2"/>
  </r>
  <r>
    <n v="875"/>
    <s v="M210"/>
    <x v="1"/>
    <d v="2023-09-22T00:00:00"/>
    <m/>
    <m/>
    <m/>
    <s v="BSS"/>
    <s v="Billing Related"/>
    <s v="Implement a system to generate a revised Proforma Invoice with the latest date if the ordering process is stopped and resumed."/>
    <m/>
    <s v="Critical"/>
    <s v="Open"/>
    <m/>
    <s v=" "/>
    <s v=" "/>
    <m/>
    <s v=" "/>
    <m/>
    <m/>
    <s v="Manoj Nibrad"/>
    <m/>
    <s v="Open"/>
    <s v="Open"/>
    <s v=" "/>
    <s v=" "/>
    <s v=" "/>
    <m/>
    <m/>
    <m/>
    <m/>
    <m/>
    <m/>
    <s v="MOMBSS"/>
    <s v="Applications/Tools"/>
    <s v="OPEN"/>
    <m/>
    <m/>
    <m/>
    <m/>
    <e v="#N/A"/>
    <m/>
    <n v="1"/>
    <s v="Open"/>
    <x v="0"/>
  </r>
  <r>
    <n v="876"/>
    <s v="M211"/>
    <x v="1"/>
    <d v="2023-09-22T00:00:00"/>
    <m/>
    <m/>
    <m/>
    <s v="BSS"/>
    <s v="CSP User Experience"/>
    <s v="Configure the CSP portal to display only orders relevant to the specific customer, enhancing user experience and clarity."/>
    <m/>
    <s v="Critical"/>
    <s v="Open"/>
    <m/>
    <s v=" "/>
    <s v=" "/>
    <m/>
    <s v=" "/>
    <m/>
    <m/>
    <s v="Manoj Nibrad"/>
    <m/>
    <s v="Open"/>
    <s v="Open"/>
    <s v=" "/>
    <s v=" "/>
    <s v=" "/>
    <m/>
    <m/>
    <m/>
    <m/>
    <m/>
    <m/>
    <s v="MOMBSS"/>
    <s v="Applications/Tools"/>
    <s v="OPEN"/>
    <m/>
    <m/>
    <m/>
    <m/>
    <e v="#N/A"/>
    <m/>
    <n v="1"/>
    <s v="Open"/>
    <x v="0"/>
  </r>
  <r>
    <n v="877"/>
    <s v="M212"/>
    <x v="1"/>
    <d v="2023-09-22T00:00:00"/>
    <m/>
    <m/>
    <m/>
    <s v="BSS"/>
    <s v="Service provisioning"/>
    <s v="Reservation of Bandwidth at Provisioning"/>
    <m/>
    <s v="Critical"/>
    <s v="Open"/>
    <m/>
    <s v=" "/>
    <s v=" "/>
    <m/>
    <s v=" "/>
    <m/>
    <m/>
    <s v="Manoj Nibrad"/>
    <m/>
    <s v="Open"/>
    <s v="Open"/>
    <s v=" "/>
    <s v=" "/>
    <s v=" "/>
    <m/>
    <m/>
    <m/>
    <m/>
    <m/>
    <m/>
    <s v="MOMBSS"/>
    <s v="Applications/Tools"/>
    <s v="OPEN"/>
    <m/>
    <m/>
    <m/>
    <m/>
    <e v="#N/A"/>
    <m/>
    <n v="1"/>
    <s v="Open"/>
    <x v="0"/>
  </r>
  <r>
    <n v="878"/>
    <s v="M213"/>
    <x v="1"/>
    <d v="2023-09-22T00:00:00"/>
    <m/>
    <m/>
    <m/>
    <s v="BSS"/>
    <s v="CSP User Experience"/>
    <s v="Customer Care should in bold"/>
    <m/>
    <s v="NON-Critical"/>
    <s v="Open"/>
    <m/>
    <s v=" "/>
    <s v=" "/>
    <m/>
    <s v=" "/>
    <m/>
    <m/>
    <s v="Manoj Nibrad"/>
    <m/>
    <s v="Open"/>
    <s v="Open"/>
    <s v=" "/>
    <s v=" "/>
    <s v=" "/>
    <m/>
    <m/>
    <m/>
    <m/>
    <m/>
    <m/>
    <s v="MOMBSS"/>
    <s v="Applications/Tools"/>
    <s v="OPEN"/>
    <m/>
    <m/>
    <m/>
    <m/>
    <e v="#N/A"/>
    <m/>
    <n v="1"/>
    <s v="Open"/>
    <x v="0"/>
  </r>
  <r>
    <n v="879"/>
    <s v="M214"/>
    <x v="1"/>
    <d v="2023-09-22T00:00:00"/>
    <m/>
    <m/>
    <m/>
    <s v="BSS"/>
    <s v="Billing Related"/>
    <s v="Align Order Confirmation with Payment Receipt"/>
    <m/>
    <s v="Critical"/>
    <s v="Open"/>
    <m/>
    <s v=" "/>
    <s v=" "/>
    <m/>
    <s v=" "/>
    <m/>
    <m/>
    <s v="Manoj Nibrad"/>
    <m/>
    <s v="Open"/>
    <s v="Open"/>
    <s v=" "/>
    <s v=" "/>
    <s v=" "/>
    <m/>
    <m/>
    <m/>
    <m/>
    <m/>
    <m/>
    <s v="MOMBSS"/>
    <s v="Applications/Tools"/>
    <s v="OPEN"/>
    <m/>
    <m/>
    <m/>
    <m/>
    <e v="#N/A"/>
    <m/>
    <n v="1"/>
    <s v="Open"/>
    <x v="0"/>
  </r>
  <r>
    <n v="880"/>
    <s v="M215"/>
    <x v="1"/>
    <d v="2023-09-22T00:00:00"/>
    <m/>
    <m/>
    <m/>
    <s v="BSS"/>
    <s v="Improvement"/>
    <s v="Improve 'Pick Order' Button and Placeholder"/>
    <m/>
    <s v="Critical"/>
    <s v="Open"/>
    <m/>
    <s v=" "/>
    <s v=" "/>
    <m/>
    <s v=" "/>
    <m/>
    <m/>
    <s v="Manoj Nibrad"/>
    <m/>
    <s v="Open"/>
    <s v="Open"/>
    <s v=" "/>
    <s v=" "/>
    <s v=" "/>
    <m/>
    <m/>
    <m/>
    <m/>
    <m/>
    <m/>
    <s v="MOMBSS"/>
    <s v="Applications/Tools"/>
    <s v="OPEN"/>
    <m/>
    <m/>
    <m/>
    <m/>
    <e v="#N/A"/>
    <m/>
    <n v="1"/>
    <s v="Open"/>
    <x v="0"/>
  </r>
  <r>
    <n v="881"/>
    <s v="M216"/>
    <x v="1"/>
    <d v="2023-09-22T00:00:00"/>
    <m/>
    <m/>
    <m/>
    <s v="BSS"/>
    <s v="Billing Related"/>
    <s v="Implement Alerts for CAF Approval and Payment"/>
    <m/>
    <s v="Critical"/>
    <s v="Open"/>
    <m/>
    <s v=" "/>
    <s v=" "/>
    <m/>
    <s v=" "/>
    <m/>
    <m/>
    <s v="Manoj Nibrad"/>
    <m/>
    <s v="Open"/>
    <s v="Open"/>
    <s v=" "/>
    <s v=" "/>
    <s v=" "/>
    <m/>
    <m/>
    <m/>
    <m/>
    <m/>
    <m/>
    <s v="MOMBSS"/>
    <s v="Applications/Tools"/>
    <s v="OPEN"/>
    <m/>
    <m/>
    <m/>
    <m/>
    <e v="#N/A"/>
    <m/>
    <n v="1"/>
    <s v="Open"/>
    <x v="0"/>
  </r>
  <r>
    <n v="882"/>
    <s v="M217"/>
    <x v="1"/>
    <d v="2023-09-22T00:00:00"/>
    <m/>
    <m/>
    <m/>
    <s v="BSS"/>
    <s v="Improvement"/>
    <s v="Customer Dashboards with visible website name for branding"/>
    <m/>
    <s v="Critical"/>
    <s v="Open"/>
    <m/>
    <s v=" "/>
    <s v=" "/>
    <m/>
    <s v=" "/>
    <m/>
    <m/>
    <s v="Manoj Nibrad"/>
    <m/>
    <s v="Open"/>
    <s v="Open"/>
    <s v=" "/>
    <s v=" "/>
    <s v=" "/>
    <m/>
    <m/>
    <m/>
    <m/>
    <m/>
    <m/>
    <s v="MOMBSS"/>
    <s v="Applications/Tools"/>
    <s v="OPEN"/>
    <m/>
    <m/>
    <m/>
    <m/>
    <e v="#N/A"/>
    <m/>
    <n v="1"/>
    <s v="Open"/>
    <x v="0"/>
  </r>
  <r>
    <n v="883"/>
    <s v="M218"/>
    <x v="1"/>
    <d v="2023-09-22T00:00:00"/>
    <m/>
    <m/>
    <m/>
    <s v="BSS"/>
    <s v="User Experience"/>
    <s v="Make Site ID More Relevant for Order Selection"/>
    <m/>
    <s v="Critical"/>
    <s v="Open"/>
    <m/>
    <s v=" "/>
    <s v=" "/>
    <m/>
    <s v=" "/>
    <m/>
    <m/>
    <s v="Manoj Nibrad"/>
    <m/>
    <s v="Open"/>
    <s v="Open"/>
    <s v=" "/>
    <s v=" "/>
    <s v=" "/>
    <m/>
    <m/>
    <m/>
    <m/>
    <m/>
    <m/>
    <s v="MOMBSS"/>
    <s v="Applications/Tools"/>
    <s v="OPEN"/>
    <m/>
    <m/>
    <m/>
    <m/>
    <e v="#N/A"/>
    <m/>
    <n v="1"/>
    <s v="Open"/>
    <x v="0"/>
  </r>
  <r>
    <n v="884"/>
    <s v="M219"/>
    <x v="1"/>
    <d v="2023-09-22T00:00:00"/>
    <m/>
    <m/>
    <m/>
    <s v="BSS"/>
    <s v="Improvement"/>
    <s v="Display Opportunity ID and Order ID Differently columns"/>
    <m/>
    <s v="Critical"/>
    <s v="Open"/>
    <m/>
    <s v=" "/>
    <s v=" "/>
    <m/>
    <s v=" "/>
    <m/>
    <m/>
    <s v="Manoj Nibrad"/>
    <m/>
    <s v="Open"/>
    <s v="Open"/>
    <s v=" "/>
    <s v=" "/>
    <s v=" "/>
    <m/>
    <m/>
    <m/>
    <m/>
    <m/>
    <m/>
    <s v="MOMBSS"/>
    <s v="Applications/Tools"/>
    <s v="OPEN"/>
    <m/>
    <m/>
    <m/>
    <m/>
    <e v="#N/A"/>
    <m/>
    <n v="1"/>
    <s v="Open"/>
    <x v="0"/>
  </r>
  <r>
    <n v="885"/>
    <s v="M22"/>
    <x v="1"/>
    <d v="2023-06-01T00:00:00"/>
    <m/>
    <m/>
    <m/>
    <s v="GIS"/>
    <s v="User Experience"/>
    <s v="Fixed Topology Nomenclature"/>
    <m/>
    <s v="Critical"/>
    <s v="Open"/>
    <m/>
    <s v="OSS Dashboards"/>
    <s v=" "/>
    <m/>
    <m/>
    <m/>
    <m/>
    <s v="Kaushalendra Kumar"/>
    <m/>
    <m/>
    <s v="CLOSURE REVIEW PENDING "/>
    <s v=" "/>
    <s v=" "/>
    <s v=" "/>
    <m/>
    <m/>
    <m/>
    <m/>
    <m/>
    <m/>
    <s v="MOMGIS"/>
    <s v="Applications/Tools"/>
    <s v="OPEN"/>
    <m/>
    <m/>
    <m/>
    <m/>
    <m/>
    <m/>
    <n v="1"/>
    <s v="Completed but Verification undrer Process"/>
    <x v="2"/>
  </r>
  <r>
    <n v="886"/>
    <s v="M220"/>
    <x v="1"/>
    <d v="2023-09-22T00:00:00"/>
    <m/>
    <m/>
    <m/>
    <s v="BSS"/>
    <s v="Action points"/>
    <s v="Address Missing Scroll Bar in Some Pages"/>
    <m/>
    <s v="Critical"/>
    <s v="Open"/>
    <m/>
    <s v=" "/>
    <s v=" "/>
    <m/>
    <s v=" "/>
    <m/>
    <m/>
    <s v="Manoj Nibrad"/>
    <m/>
    <s v="Open"/>
    <s v="Open"/>
    <s v=" "/>
    <s v=" "/>
    <s v=" "/>
    <m/>
    <m/>
    <m/>
    <m/>
    <m/>
    <m/>
    <s v="MOMBSS"/>
    <s v="Applications/Tools"/>
    <s v="OPEN"/>
    <m/>
    <m/>
    <m/>
    <m/>
    <e v="#N/A"/>
    <m/>
    <n v="1"/>
    <s v="Open"/>
    <x v="0"/>
  </r>
  <r>
    <n v="887"/>
    <s v="M221"/>
    <x v="1"/>
    <d v="2023-09-22T00:00:00"/>
    <m/>
    <m/>
    <m/>
    <s v="BSS"/>
    <s v="Billing Related"/>
    <s v="Incorporate a partial payment option for larger or priority accounts, allowing T-Fiber to decide on a case-by-case basis, along with an approval matrix."/>
    <m/>
    <s v="Critical"/>
    <s v="Open"/>
    <m/>
    <s v=" "/>
    <s v=" "/>
    <m/>
    <s v=" "/>
    <m/>
    <m/>
    <s v="Manoj Nibrad"/>
    <m/>
    <s v="Open"/>
    <s v="Open"/>
    <s v=" "/>
    <s v=" "/>
    <s v=" "/>
    <m/>
    <m/>
    <m/>
    <m/>
    <m/>
    <m/>
    <s v="MOMBSS"/>
    <s v="Applications/Tools"/>
    <s v="OPEN"/>
    <m/>
    <m/>
    <m/>
    <m/>
    <e v="#N/A"/>
    <m/>
    <n v="1"/>
    <s v="Open"/>
    <x v="0"/>
  </r>
  <r>
    <n v="888"/>
    <s v="M222"/>
    <x v="1"/>
    <d v="2023-09-22T00:00:00"/>
    <m/>
    <m/>
    <m/>
    <s v="BSS"/>
    <s v="Action points"/>
    <s v="Rectify the issue with the 'Show Password' option to ensure its proper functionality"/>
    <m/>
    <s v="Critical"/>
    <s v="Open"/>
    <m/>
    <s v=" "/>
    <s v=" "/>
    <m/>
    <s v=" "/>
    <m/>
    <m/>
    <s v="Manoj Nibrad"/>
    <m/>
    <s v="Open"/>
    <s v="Open"/>
    <s v=" "/>
    <s v=" "/>
    <s v=" "/>
    <m/>
    <m/>
    <m/>
    <m/>
    <m/>
    <m/>
    <s v="MOMBSS"/>
    <s v="Applications/Tools"/>
    <s v="OPEN"/>
    <m/>
    <m/>
    <m/>
    <m/>
    <e v="#N/A"/>
    <m/>
    <n v="1"/>
    <s v="Open"/>
    <x v="0"/>
  </r>
  <r>
    <n v="889"/>
    <s v="M223"/>
    <x v="1"/>
    <d v="2023-09-22T00:00:00"/>
    <m/>
    <m/>
    <m/>
    <s v="BSS"/>
    <s v="Billing Related"/>
    <s v="Mandate the selection of the payment window (half-yearly or annually) during the ordering process, making it clear to the customer, rather than defaulting to monthly."/>
    <m/>
    <s v="Critical"/>
    <s v="Open"/>
    <m/>
    <s v=" "/>
    <s v=" "/>
    <m/>
    <s v=" "/>
    <m/>
    <m/>
    <s v="Manoj Nibrad"/>
    <m/>
    <s v="Open"/>
    <s v="Open"/>
    <s v=" "/>
    <s v=" "/>
    <s v=" "/>
    <m/>
    <m/>
    <m/>
    <m/>
    <m/>
    <m/>
    <s v="MOMBSS"/>
    <s v="Applications/Tools"/>
    <s v="OPEN"/>
    <m/>
    <m/>
    <m/>
    <m/>
    <e v="#N/A"/>
    <m/>
    <n v="1"/>
    <s v="Open"/>
    <x v="0"/>
  </r>
  <r>
    <n v="890"/>
    <s v="M224"/>
    <x v="1"/>
    <d v="2023-09-22T00:00:00"/>
    <m/>
    <m/>
    <m/>
    <s v="BSS"/>
    <s v="Improvement"/>
    <s v="Modify the order submission process to collect secondary phone numbers and email IDs, as required."/>
    <m/>
    <s v="Critical"/>
    <s v="Open"/>
    <m/>
    <s v=" "/>
    <s v=" "/>
    <m/>
    <s v=" "/>
    <m/>
    <m/>
    <s v="Manoj Nibrad"/>
    <m/>
    <s v="Open"/>
    <s v="Open"/>
    <s v=" "/>
    <s v=" "/>
    <s v=" "/>
    <m/>
    <m/>
    <m/>
    <m/>
    <m/>
    <m/>
    <s v="MOMBSS"/>
    <s v="Applications/Tools"/>
    <s v="OPEN"/>
    <m/>
    <m/>
    <m/>
    <m/>
    <e v="#N/A"/>
    <m/>
    <n v="1"/>
    <s v="Open"/>
    <x v="0"/>
  </r>
  <r>
    <n v="891"/>
    <s v="M225"/>
    <x v="1"/>
    <d v="2023-09-22T00:00:00"/>
    <m/>
    <m/>
    <m/>
    <s v="BSS"/>
    <s v="Billing Related"/>
    <s v="Implement a restriction to prevent order placement without the completion of payment, ensuring a secure and controlled ordering process."/>
    <m/>
    <s v="Critical"/>
    <s v="Open"/>
    <m/>
    <s v=" "/>
    <s v=" "/>
    <m/>
    <s v=" "/>
    <m/>
    <m/>
    <s v="Manoj Nibrad"/>
    <m/>
    <s v="Open"/>
    <s v="Open"/>
    <s v=" "/>
    <s v=" "/>
    <s v=" "/>
    <m/>
    <m/>
    <m/>
    <m/>
    <m/>
    <m/>
    <s v="MOMBSS"/>
    <s v="Applications/Tools"/>
    <s v="OPEN"/>
    <m/>
    <m/>
    <m/>
    <m/>
    <e v="#N/A"/>
    <m/>
    <n v="1"/>
    <s v="Open"/>
    <x v="0"/>
  </r>
  <r>
    <n v="892"/>
    <s v="M226"/>
    <x v="1"/>
    <d v="2023-09-22T00:00:00"/>
    <m/>
    <m/>
    <m/>
    <s v="BSS"/>
    <s v="Improvement"/>
    <s v="Standardize colour coding across all UX/UI elements for consistency and a unified visual experience."/>
    <m/>
    <s v="Critical"/>
    <s v="Open"/>
    <m/>
    <s v=" "/>
    <s v=" "/>
    <m/>
    <s v=" "/>
    <m/>
    <m/>
    <s v="Manoj Nibrad"/>
    <m/>
    <s v="Open"/>
    <s v="Open"/>
    <s v=" "/>
    <s v=" "/>
    <s v=" "/>
    <m/>
    <m/>
    <m/>
    <m/>
    <m/>
    <m/>
    <s v="MOMBSS"/>
    <s v="Applications/Tools"/>
    <s v="OPEN"/>
    <m/>
    <m/>
    <m/>
    <m/>
    <e v="#N/A"/>
    <m/>
    <n v="1"/>
    <s v="Open"/>
    <x v="0"/>
  </r>
  <r>
    <n v="893"/>
    <s v="M227"/>
    <x v="1"/>
    <d v="2023-09-22T00:00:00"/>
    <m/>
    <m/>
    <m/>
    <s v="BSS"/>
    <s v="Improvement"/>
    <s v="Allow users to refresh and continue after prolonged inactivity, enhancing the user experience and preventing disruptions"/>
    <m/>
    <s v="Critical"/>
    <s v="Open"/>
    <m/>
    <s v=" "/>
    <s v=" "/>
    <m/>
    <s v=" "/>
    <m/>
    <m/>
    <s v="Manoj Nibrad"/>
    <m/>
    <s v="Open"/>
    <s v="Open"/>
    <s v=" "/>
    <s v=" "/>
    <s v=" "/>
    <m/>
    <m/>
    <m/>
    <m/>
    <m/>
    <m/>
    <s v="MOMBSS"/>
    <s v="Applications/Tools"/>
    <s v="OPEN"/>
    <m/>
    <m/>
    <m/>
    <m/>
    <e v="#N/A"/>
    <m/>
    <n v="1"/>
    <s v="Open"/>
    <x v="0"/>
  </r>
  <r>
    <n v="894"/>
    <s v="M228"/>
    <x v="1"/>
    <d v="2023-09-22T00:00:00"/>
    <m/>
    <m/>
    <m/>
    <s v="BSS"/>
    <s v="Improvement"/>
    <s v="Welcome Message Placement"/>
    <m/>
    <s v="Critical"/>
    <s v="Open"/>
    <m/>
    <s v=" "/>
    <s v=" "/>
    <m/>
    <s v=" "/>
    <m/>
    <m/>
    <s v="Manoj Nibrad"/>
    <m/>
    <s v="Open"/>
    <s v="Open"/>
    <s v=" "/>
    <s v=" "/>
    <s v=" "/>
    <m/>
    <m/>
    <m/>
    <m/>
    <m/>
    <m/>
    <s v="MOMBSS"/>
    <s v="Applications/Tools"/>
    <s v="OPEN"/>
    <m/>
    <m/>
    <m/>
    <m/>
    <e v="#N/A"/>
    <m/>
    <n v="1"/>
    <s v="Open"/>
    <x v="0"/>
  </r>
  <r>
    <n v="895"/>
    <s v="M229"/>
    <x v="1"/>
    <d v="2023-09-22T00:00:00"/>
    <m/>
    <m/>
    <m/>
    <s v="BSS"/>
    <s v="Improvement"/>
    <s v="Introduce a flashing indicator for orders to attract attention and improve visibility."/>
    <m/>
    <s v="Critical"/>
    <s v="Open"/>
    <m/>
    <s v=" "/>
    <s v=" "/>
    <m/>
    <s v=" "/>
    <m/>
    <m/>
    <s v="Manoj Nibrad"/>
    <m/>
    <s v="Open"/>
    <s v="Open"/>
    <s v=" "/>
    <s v=" "/>
    <s v=" "/>
    <m/>
    <m/>
    <m/>
    <m/>
    <m/>
    <m/>
    <s v="MOMBSS"/>
    <s v="Applications/Tools"/>
    <s v="OPEN"/>
    <m/>
    <m/>
    <m/>
    <m/>
    <e v="#N/A"/>
    <m/>
    <n v="1"/>
    <s v="Open"/>
    <x v="0"/>
  </r>
  <r>
    <n v="896"/>
    <s v="M23"/>
    <x v="1"/>
    <d v="2023-06-01T00:00:00"/>
    <m/>
    <m/>
    <m/>
    <s v="GIS"/>
    <s v="User Experience"/>
    <s v="Character size in G-Tech"/>
    <m/>
    <s v="Critical"/>
    <s v="Open"/>
    <m/>
    <s v="OSS Dashboards"/>
    <s v=" "/>
    <m/>
    <m/>
    <m/>
    <m/>
    <s v="Kaushalendra Kumar"/>
    <m/>
    <m/>
    <s v="CLOSURE REVIEW PENDING "/>
    <s v=" "/>
    <s v=" "/>
    <s v=" "/>
    <m/>
    <m/>
    <m/>
    <m/>
    <m/>
    <m/>
    <s v="MOMGIS"/>
    <s v="Applications/Tools"/>
    <s v="OPEN"/>
    <m/>
    <m/>
    <m/>
    <m/>
    <m/>
    <m/>
    <n v="1"/>
    <s v="Completed but Verification undrer Process"/>
    <x v="2"/>
  </r>
  <r>
    <n v="897"/>
    <s v="M230"/>
    <x v="1"/>
    <d v="2023-09-22T00:00:00"/>
    <m/>
    <m/>
    <m/>
    <s v="BSS"/>
    <s v="User Experience"/>
    <s v="Add a visual indication for users to select the service under the Create Order page."/>
    <m/>
    <s v="Critical"/>
    <s v="Open"/>
    <m/>
    <s v=" "/>
    <s v=" "/>
    <m/>
    <s v=" "/>
    <m/>
    <m/>
    <s v="Manoj Nibrad"/>
    <m/>
    <s v="Open"/>
    <s v="Open"/>
    <s v=" "/>
    <s v=" "/>
    <s v=" "/>
    <m/>
    <m/>
    <m/>
    <m/>
    <m/>
    <m/>
    <s v="MOMBSS"/>
    <s v="Applications/Tools"/>
    <s v="OPEN"/>
    <m/>
    <m/>
    <m/>
    <m/>
    <e v="#N/A"/>
    <m/>
    <n v="1"/>
    <s v="Open"/>
    <x v="0"/>
  </r>
  <r>
    <n v="898"/>
    <s v="M231"/>
    <x v="1"/>
    <d v="2023-09-22T00:00:00"/>
    <m/>
    <m/>
    <m/>
    <s v="BSS"/>
    <s v="Action points"/>
    <s v="Investigate and address the issue where no details are displayed upon clicking on &quot;Customer Premises Equipment.&quot;"/>
    <m/>
    <s v="Critical"/>
    <s v="Open"/>
    <m/>
    <s v=" "/>
    <s v=" "/>
    <m/>
    <s v=" "/>
    <m/>
    <m/>
    <s v="Manoj Nibrad"/>
    <m/>
    <s v="Open"/>
    <s v="Open"/>
    <s v=" "/>
    <s v=" "/>
    <s v=" "/>
    <m/>
    <m/>
    <m/>
    <m/>
    <m/>
    <m/>
    <s v="MOMBSS"/>
    <s v="Applications/Tools"/>
    <s v="OPEN"/>
    <m/>
    <m/>
    <m/>
    <m/>
    <e v="#N/A"/>
    <m/>
    <n v="1"/>
    <s v="Open"/>
    <x v="0"/>
  </r>
  <r>
    <n v="899"/>
    <s v="M232"/>
    <x v="1"/>
    <d v="2023-09-22T00:00:00"/>
    <m/>
    <m/>
    <m/>
    <s v="BSS"/>
    <s v="Improvement"/>
    <s v="Rephrase the error message that appears when clicking on the Remove button under Create Order Step 3 for better clarity."/>
    <m/>
    <s v="Critical"/>
    <s v="Open"/>
    <m/>
    <s v=" "/>
    <s v=" "/>
    <m/>
    <s v=" "/>
    <m/>
    <m/>
    <s v="Manoj Nibrad"/>
    <m/>
    <s v="Open"/>
    <s v="Open"/>
    <s v=" "/>
    <s v=" "/>
    <s v=" "/>
    <m/>
    <m/>
    <m/>
    <m/>
    <m/>
    <m/>
    <s v="MOMBSS"/>
    <s v="Applications/Tools"/>
    <s v="OPEN"/>
    <m/>
    <m/>
    <m/>
    <m/>
    <e v="#N/A"/>
    <m/>
    <n v="1"/>
    <s v="Open"/>
    <x v="0"/>
  </r>
  <r>
    <n v="900"/>
    <s v="M233"/>
    <x v="1"/>
    <d v="2023-09-22T00:00:00"/>
    <m/>
    <m/>
    <m/>
    <s v="BSS"/>
    <s v="Improvement"/>
    <s v="Display Recurring Charge Frequency in Order Summary"/>
    <m/>
    <s v="Critical"/>
    <s v="Open"/>
    <m/>
    <s v=" "/>
    <s v=" "/>
    <m/>
    <s v=" "/>
    <m/>
    <m/>
    <s v="Manoj Nibrad"/>
    <m/>
    <s v="Open"/>
    <s v="Open"/>
    <s v=" "/>
    <s v=" "/>
    <s v=" "/>
    <m/>
    <m/>
    <m/>
    <m/>
    <m/>
    <m/>
    <s v="MOMBSS"/>
    <s v="Applications/Tools"/>
    <s v="OPEN"/>
    <m/>
    <m/>
    <m/>
    <m/>
    <e v="#N/A"/>
    <m/>
    <n v="1"/>
    <s v="Open"/>
    <x v="0"/>
  </r>
  <r>
    <n v="901"/>
    <s v="M234"/>
    <x v="1"/>
    <d v="2023-09-22T00:00:00"/>
    <m/>
    <m/>
    <m/>
    <s v="BSS"/>
    <s v="User Experience"/>
    <s v="Display Instructions for CAF Download"/>
    <m/>
    <s v="Critical"/>
    <s v="Open"/>
    <m/>
    <s v=" "/>
    <s v=" "/>
    <m/>
    <s v=" "/>
    <m/>
    <m/>
    <s v="Manoj Nibrad"/>
    <m/>
    <s v="Open"/>
    <s v="Open"/>
    <s v=" "/>
    <s v=" "/>
    <s v=" "/>
    <m/>
    <m/>
    <m/>
    <m/>
    <m/>
    <m/>
    <s v="MOMBSS"/>
    <s v="Applications/Tools"/>
    <s v="OPEN"/>
    <m/>
    <m/>
    <m/>
    <m/>
    <e v="#N/A"/>
    <m/>
    <n v="1"/>
    <s v="Open"/>
    <x v="0"/>
  </r>
  <r>
    <n v="902"/>
    <s v="M235"/>
    <x v="1"/>
    <d v="2023-09-22T00:00:00"/>
    <m/>
    <m/>
    <m/>
    <s v="BSS"/>
    <s v="User Experience"/>
    <s v="Indicate File Type and Size at Confirmation Stage"/>
    <m/>
    <s v="Critical"/>
    <s v="Open"/>
    <m/>
    <s v=" "/>
    <s v=" "/>
    <m/>
    <s v=" "/>
    <m/>
    <m/>
    <s v="Manoj Nibrad"/>
    <m/>
    <s v="Open"/>
    <s v="Open"/>
    <s v=" "/>
    <s v=" "/>
    <s v=" "/>
    <m/>
    <m/>
    <m/>
    <m/>
    <m/>
    <m/>
    <s v="MOMBSS"/>
    <s v="Applications/Tools"/>
    <s v="OPEN"/>
    <m/>
    <m/>
    <m/>
    <m/>
    <e v="#N/A"/>
    <m/>
    <n v="1"/>
    <s v="Open"/>
    <x v="0"/>
  </r>
  <r>
    <n v="903"/>
    <s v="M236"/>
    <x v="1"/>
    <d v="2023-09-22T00:00:00"/>
    <m/>
    <m/>
    <m/>
    <s v="BSS"/>
    <s v="User Experience"/>
    <s v="Implement Preview Option for Uploaded Documents"/>
    <m/>
    <s v="Critical"/>
    <s v="Open"/>
    <m/>
    <s v=" "/>
    <s v=" "/>
    <m/>
    <s v=" "/>
    <m/>
    <m/>
    <s v="Manoj Nibrad"/>
    <m/>
    <s v="Open"/>
    <s v="Open"/>
    <s v=" "/>
    <s v=" "/>
    <s v=" "/>
    <m/>
    <m/>
    <m/>
    <m/>
    <m/>
    <m/>
    <s v="MOMBSS"/>
    <s v="Applications/Tools"/>
    <s v="OPEN"/>
    <m/>
    <m/>
    <m/>
    <m/>
    <e v="#N/A"/>
    <m/>
    <n v="1"/>
    <s v="Open"/>
    <x v="0"/>
  </r>
  <r>
    <n v="904"/>
    <s v="M237"/>
    <x v="1"/>
    <d v="2023-09-22T00:00:00"/>
    <m/>
    <m/>
    <m/>
    <s v="BSS"/>
    <s v="Improvement"/>
    <s v="Emphasize the purpose of the &quot;Edit Proceed&quot; button for user understanding and clarity."/>
    <m/>
    <s v="Critical"/>
    <s v="Open"/>
    <m/>
    <s v=" "/>
    <s v=" "/>
    <m/>
    <s v=" "/>
    <m/>
    <m/>
    <s v="Manoj Nibrad"/>
    <m/>
    <s v="Open"/>
    <s v="Open"/>
    <s v=" "/>
    <s v=" "/>
    <s v=" "/>
    <m/>
    <m/>
    <m/>
    <m/>
    <m/>
    <m/>
    <s v="MOMBSS"/>
    <s v="Applications/Tools"/>
    <s v="OPEN"/>
    <m/>
    <m/>
    <m/>
    <m/>
    <e v="#N/A"/>
    <m/>
    <n v="1"/>
    <s v="Open"/>
    <x v="0"/>
  </r>
  <r>
    <n v="905"/>
    <s v="M238"/>
    <x v="1"/>
    <d v="2023-09-22T00:00:00"/>
    <m/>
    <m/>
    <m/>
    <s v="BSS"/>
    <s v="Action points"/>
    <s v="Resolve Issues with &quot;Edit Proceed&quot; Button"/>
    <m/>
    <s v="Critical"/>
    <s v="Open"/>
    <m/>
    <s v=" "/>
    <s v=" "/>
    <m/>
    <s v=" "/>
    <m/>
    <m/>
    <s v="Manoj Nibrad"/>
    <m/>
    <s v="Open"/>
    <s v="Open"/>
    <s v=" "/>
    <s v=" "/>
    <s v=" "/>
    <m/>
    <m/>
    <m/>
    <m/>
    <m/>
    <m/>
    <s v="MOMBSS"/>
    <s v="Applications/Tools"/>
    <s v="OPEN"/>
    <m/>
    <m/>
    <m/>
    <m/>
    <e v="#N/A"/>
    <m/>
    <n v="1"/>
    <s v="Open"/>
    <x v="0"/>
  </r>
  <r>
    <n v="906"/>
    <s v="M239"/>
    <x v="1"/>
    <d v="2023-09-22T00:00:00"/>
    <m/>
    <m/>
    <m/>
    <s v="BSS"/>
    <s v="Improvement"/>
    <s v="Digitally Sign Proforma Invoice"/>
    <m/>
    <s v="Critical"/>
    <s v="Open"/>
    <m/>
    <s v=" "/>
    <s v=" "/>
    <m/>
    <s v=" "/>
    <m/>
    <m/>
    <s v="Manoj Nibrad"/>
    <m/>
    <s v="Open"/>
    <s v="Open"/>
    <s v=" "/>
    <s v=" "/>
    <s v=" "/>
    <m/>
    <m/>
    <m/>
    <m/>
    <m/>
    <m/>
    <s v="MOMBSS"/>
    <s v="Applications/Tools"/>
    <s v="OPEN"/>
    <m/>
    <m/>
    <m/>
    <m/>
    <e v="#N/A"/>
    <m/>
    <n v="1"/>
    <s v="Open"/>
    <x v="0"/>
  </r>
  <r>
    <n v="907"/>
    <s v="M24"/>
    <x v="1"/>
    <d v="2023-06-01T00:00:00"/>
    <m/>
    <m/>
    <m/>
    <s v="GIS"/>
    <s v="User Experience"/>
    <s v="Searching for location accuracy in G-Tech with pinpoint accuracy "/>
    <m/>
    <s v="Critical"/>
    <s v="Open"/>
    <m/>
    <s v="OSS Dashboards"/>
    <s v=" "/>
    <m/>
    <m/>
    <m/>
    <m/>
    <s v="Kaushalendra Kumar"/>
    <m/>
    <m/>
    <s v="CLOSURE REVIEW PENDING "/>
    <s v=" "/>
    <s v=" "/>
    <s v=" "/>
    <m/>
    <m/>
    <m/>
    <m/>
    <m/>
    <m/>
    <s v="MOMGIS"/>
    <s v="Applications/Tools"/>
    <s v="OPEN"/>
    <m/>
    <m/>
    <m/>
    <m/>
    <m/>
    <m/>
    <n v="1"/>
    <s v="Completed but Verification undrer Process"/>
    <x v="2"/>
  </r>
  <r>
    <n v="908"/>
    <s v="M240"/>
    <x v="1"/>
    <d v="2023-09-26T00:00:00"/>
    <m/>
    <m/>
    <m/>
    <s v="NOC Operationalization"/>
    <s v="Handbook &amp; SOPs"/>
    <s v="Provide clarification on the status of HOTO (Handover to Operations) and Knowledge Transfer."/>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909"/>
    <s v="M241"/>
    <x v="1"/>
    <d v="2023-09-26T00:00:00"/>
    <m/>
    <m/>
    <m/>
    <s v="NOC Operationalization"/>
    <s v="Functional AT Plan"/>
    <s v="Systems functional Acceptance Tests Plan yet"/>
    <m/>
    <s v="Critical"/>
    <s v="Completed"/>
    <m/>
    <s v=" "/>
    <s v=" "/>
    <s v="WIP"/>
    <s v="FAT documents shared, Tracker &amp; updates are sent on periodic basis"/>
    <s v="L&amp;T"/>
    <s v="Sivaprasad"/>
    <s v="Sivaprasad"/>
    <m/>
    <s v="Open"/>
    <s v="WIP"/>
    <s v=" "/>
    <s v=" "/>
    <s v=" "/>
    <m/>
    <m/>
    <m/>
    <m/>
    <m/>
    <m/>
    <s v="MOMNOC Operationalization"/>
    <s v="Network"/>
    <s v="OPEN"/>
    <m/>
    <m/>
    <m/>
    <m/>
    <m/>
    <m/>
    <n v="1"/>
    <s v="Open"/>
    <x v="0"/>
  </r>
  <r>
    <n v="910"/>
    <s v="M242"/>
    <x v="1"/>
    <d v="2023-09-26T00:00:00"/>
    <m/>
    <m/>
    <m/>
    <s v="NOC Operationalization"/>
    <s v="Full NOC Readiness"/>
    <s v="Launch Road Map"/>
    <m/>
    <s v="Critical"/>
    <s v="Completed"/>
    <m/>
    <s v=" "/>
    <s v=" "/>
    <s v="WIP"/>
    <s v="12 NOC points, 472 Tracker is being tracked with timelines and updates / reiew happening on regular basis"/>
    <s v="L&amp;T"/>
    <s v="Sivaprasad"/>
    <s v="Sivaprasad"/>
    <m/>
    <s v="Open"/>
    <s v="WIP"/>
    <s v=" "/>
    <s v=" "/>
    <s v=" "/>
    <m/>
    <m/>
    <m/>
    <m/>
    <m/>
    <m/>
    <s v="MOMNOC Operationalization"/>
    <s v="Network"/>
    <s v="OPEN"/>
    <m/>
    <m/>
    <m/>
    <m/>
    <m/>
    <m/>
    <n v="1"/>
    <s v="Open"/>
    <x v="0"/>
  </r>
  <r>
    <n v="911"/>
    <s v="M243"/>
    <x v="1"/>
    <d v="2023-09-26T00:00:00"/>
    <m/>
    <m/>
    <m/>
    <s v="T&amp;D Environment"/>
    <s v="T&amp;D Environment"/>
    <s v="Provide details on the completion status of test and development of systems."/>
    <m/>
    <s v="NON-Critical"/>
    <s v="Open"/>
    <m/>
    <s v=" "/>
    <s v=" "/>
    <m/>
    <s v="[15/09/25] Test Environment is actively used for T&amp;D by Delivery and OEM teams.  NOC submission provided in Tfiber has the T&amp;D application from Oct-Mar2025"/>
    <m/>
    <m/>
    <s v="Ravi Kishore"/>
    <m/>
    <m/>
    <s v="CLOSURE REVIEW PENDING "/>
    <s v=" "/>
    <s v=" "/>
    <s v=" "/>
    <m/>
    <m/>
    <m/>
    <m/>
    <m/>
    <m/>
    <s v="MOMT&amp;D Environment"/>
    <s v="Applications"/>
    <s v="OPEN"/>
    <m/>
    <m/>
    <m/>
    <m/>
    <e v="#N/A"/>
    <m/>
    <n v="1"/>
    <s v="Completed but Verification undrer Process"/>
    <x v="2"/>
  </r>
  <r>
    <n v="912"/>
    <s v="M244"/>
    <x v="1"/>
    <d v="2023-09-26T00:00:00"/>
    <m/>
    <m/>
    <m/>
    <s v="NOC Operationalization"/>
    <s v="Full NOC Readiness"/>
    <s v="Provide assurance that comprehensive solutions and designs will be within the specified list, considering anything beyond as a change request."/>
    <m/>
    <s v="Critical"/>
    <s v="Open"/>
    <m/>
    <s v=" "/>
    <s v=" "/>
    <s v="Will be discussed later"/>
    <s v="23-Sep-25: NON Critical to be reviewd later"/>
    <s v="L&amp;T"/>
    <s v="Sivaprasad"/>
    <s v="Sivaprasad"/>
    <m/>
    <s v="Open"/>
    <s v="Open"/>
    <s v=" "/>
    <s v=" "/>
    <s v=" "/>
    <m/>
    <m/>
    <m/>
    <m/>
    <m/>
    <m/>
    <s v="MOMNOC Operationalization"/>
    <s v="Network"/>
    <s v="OPEN"/>
    <m/>
    <m/>
    <m/>
    <m/>
    <m/>
    <m/>
    <n v="1"/>
    <s v="Open"/>
    <x v="0"/>
  </r>
  <r>
    <n v="913"/>
    <s v="M245"/>
    <x v="1"/>
    <d v="2023-09-26T00:00:00"/>
    <m/>
    <m/>
    <m/>
    <s v="WFM"/>
    <s v="WFM Application"/>
    <s v="Clarify the distinction between smart app and WFM."/>
    <m/>
    <s v="Critical"/>
    <s v="Open"/>
    <m/>
    <s v=" "/>
    <s v=" "/>
    <m/>
    <m/>
    <m/>
    <m/>
    <s v="Kaushalendra Kumar"/>
    <m/>
    <m/>
    <s v="CLOSURE REVIEW PENDING "/>
    <s v=" "/>
    <s v=" "/>
    <s v=" "/>
    <m/>
    <m/>
    <m/>
    <m/>
    <m/>
    <m/>
    <s v="MOMWFM"/>
    <s v="Applications/Tools"/>
    <s v="OPEN"/>
    <m/>
    <m/>
    <m/>
    <m/>
    <m/>
    <m/>
    <n v="1"/>
    <s v="Completed but Verification undrer Process"/>
    <x v="2"/>
  </r>
  <r>
    <n v="914"/>
    <s v="M246"/>
    <x v="1"/>
    <d v="2023-09-26T00:00:00"/>
    <m/>
    <m/>
    <m/>
    <s v="NSO"/>
    <s v="Service provisioning"/>
    <s v="IP Pool analysis with clearly define the ownership structure of IPs, specifying whether it's co-ownership or complete ownership by the OEM."/>
    <m/>
    <s v="NON-Critical"/>
    <s v="Open"/>
    <m/>
    <s v=" "/>
    <s v=" "/>
    <m/>
    <s v=" "/>
    <m/>
    <m/>
    <s v="Jayant Madavi"/>
    <m/>
    <s v="Open"/>
    <s v="Open"/>
    <s v=" "/>
    <s v=" "/>
    <s v=" "/>
    <m/>
    <m/>
    <m/>
    <m/>
    <m/>
    <m/>
    <s v="MOMNSO"/>
    <s v="Applications/Tools"/>
    <s v="OPEN"/>
    <m/>
    <m/>
    <m/>
    <m/>
    <e v="#N/A"/>
    <m/>
    <n v="1"/>
    <s v="Open"/>
    <x v="0"/>
  </r>
  <r>
    <n v="915"/>
    <s v="M247"/>
    <x v="1"/>
    <d v="2023-09-26T00:00:00"/>
    <m/>
    <m/>
    <m/>
    <s v="T&amp;D Environment"/>
    <s v="T&amp;D Environment"/>
    <s v="Clarify constraints related to infra upgradation for testing &amp; development."/>
    <m/>
    <s v="NON-Critical"/>
    <s v="Open"/>
    <m/>
    <s v=" "/>
    <s v=" "/>
    <m/>
    <s v="11-Oct-25: Need to list out requirement of T&amp;D for all Domains._x000a_[15/09/25] It was decided to setup T&amp;D using existing infra in DC in the interim"/>
    <m/>
    <m/>
    <s v="Ravi Kishore"/>
    <m/>
    <s v="Open"/>
    <s v="WIP"/>
    <s v=" "/>
    <s v=" "/>
    <s v=" "/>
    <m/>
    <m/>
    <m/>
    <m/>
    <m/>
    <m/>
    <s v="MOMT&amp;D Environment"/>
    <s v="Applications"/>
    <s v="OPEN"/>
    <m/>
    <m/>
    <m/>
    <s v=" "/>
    <m/>
    <m/>
    <n v="1"/>
    <s v="Open"/>
    <x v="0"/>
  </r>
  <r>
    <n v="916"/>
    <s v="M248"/>
    <x v="1"/>
    <d v="2023-09-26T00:00:00"/>
    <m/>
    <m/>
    <m/>
    <s v="NOC Operationalization"/>
    <s v="Full NOC Readiness"/>
    <s v="Consider RFP, technical bid, and solutions for understanding the requirements of a staging system after go-live."/>
    <m/>
    <s v="Critical"/>
    <s v="Open"/>
    <m/>
    <s v=" "/>
    <s v=" "/>
    <s v="WIP"/>
    <s v=" "/>
    <s v="L&amp;T"/>
    <s v="Sivaprasad"/>
    <s v="Sivaprasad"/>
    <m/>
    <s v="Open"/>
    <s v="WIP"/>
    <s v=" "/>
    <s v=" "/>
    <s v=" "/>
    <m/>
    <m/>
    <m/>
    <m/>
    <m/>
    <m/>
    <s v="MOMNOC Operationalization"/>
    <s v="Network"/>
    <s v="OPEN"/>
    <m/>
    <m/>
    <m/>
    <m/>
    <m/>
    <m/>
    <n v="1"/>
    <s v="Open"/>
    <x v="0"/>
  </r>
  <r>
    <n v="917"/>
    <s v="M249"/>
    <x v="1"/>
    <d v="2023-09-26T00:00:00"/>
    <m/>
    <m/>
    <m/>
    <s v="NOC Operationalization"/>
    <s v="OEM's Details"/>
    <s v="Provide all OEMs' test cases &amp; certificates for T-Fiber network testing"/>
    <m/>
    <s v="Critical"/>
    <s v="Open"/>
    <m/>
    <s v=" "/>
    <s v=" "/>
    <s v="WIP"/>
    <s v=" "/>
    <s v="L&amp;T"/>
    <s v="Sivaprasad"/>
    <s v="Sivaprasad"/>
    <m/>
    <s v="Open"/>
    <s v="WIP"/>
    <s v=" "/>
    <s v=" "/>
    <s v=" "/>
    <m/>
    <m/>
    <m/>
    <m/>
    <m/>
    <m/>
    <s v="MOMNOC Operationalization"/>
    <s v="Network"/>
    <s v="OPEN"/>
    <m/>
    <m/>
    <m/>
    <m/>
    <m/>
    <m/>
    <n v="1"/>
    <s v="Open"/>
    <x v="0"/>
  </r>
  <r>
    <n v="918"/>
    <s v="M25"/>
    <x v="1"/>
    <d v="2023-06-01T00:00:00"/>
    <m/>
    <m/>
    <m/>
    <s v="GIS"/>
    <s v="User Experience"/>
    <s v="Self-address auto-population in G-Tech"/>
    <m/>
    <s v="Critical"/>
    <s v="Open"/>
    <m/>
    <s v="OSS Dashboards"/>
    <s v=" "/>
    <m/>
    <s v="Duplicate with Point- 80"/>
    <m/>
    <m/>
    <s v="Kaushalendra Kumar"/>
    <m/>
    <s v="Open"/>
    <s v="Duplicate"/>
    <s v=" "/>
    <s v=" "/>
    <s v=" "/>
    <m/>
    <m/>
    <m/>
    <m/>
    <m/>
    <m/>
    <s v="MOMGIS"/>
    <s v="Applications/Tools"/>
    <e v="#N/A"/>
    <m/>
    <m/>
    <m/>
    <m/>
    <e v="#N/A"/>
    <m/>
    <n v="1"/>
    <s v="Open"/>
    <x v="0"/>
  </r>
  <r>
    <n v="919"/>
    <s v="M250"/>
    <x v="1"/>
    <d v="2023-10-11T00:00:00"/>
    <m/>
    <m/>
    <m/>
    <s v="NOC Operationalization"/>
    <s v="Full NOC Readiness"/>
    <s v="Full NOC to be ready by 10th Nov'23"/>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920"/>
    <s v="M251"/>
    <x v="1"/>
    <d v="2023-10-11T00:00:00"/>
    <m/>
    <m/>
    <m/>
    <s v="BSS"/>
    <s v="Resource Related"/>
    <s v="BSS Expert onboarding"/>
    <m/>
    <s v="Critical"/>
    <s v="Open"/>
    <m/>
    <s v=" "/>
    <s v=" "/>
    <m/>
    <s v=" "/>
    <m/>
    <m/>
    <s v="Manoj Nibrad"/>
    <m/>
    <s v="Open"/>
    <s v="Open"/>
    <s v=" "/>
    <s v=" "/>
    <s v=" "/>
    <m/>
    <m/>
    <m/>
    <m/>
    <m/>
    <m/>
    <s v="MOMBSS"/>
    <s v="Applications/Tools"/>
    <s v="OPEN"/>
    <m/>
    <m/>
    <m/>
    <m/>
    <e v="#N/A"/>
    <m/>
    <n v="1"/>
    <s v="Open"/>
    <x v="0"/>
  </r>
  <r>
    <n v="921"/>
    <s v="M252"/>
    <x v="1"/>
    <d v="2023-10-11T00:00:00"/>
    <m/>
    <m/>
    <m/>
    <s v="Security &amp; Regulatory Compliance"/>
    <s v="Functional AT Plan"/>
    <s v="Share scope and test plans of the External Audit."/>
    <m/>
    <s v="Critical"/>
    <s v="Open"/>
    <m/>
    <s v=" "/>
    <s v=" "/>
    <m/>
    <s v="External audit is done by 3rd party broughtin by TFiber"/>
    <m/>
    <m/>
    <s v="Sarmendra"/>
    <m/>
    <m/>
    <s v="CLOSURE REVIEW PENDING "/>
    <s v=" "/>
    <s v=" "/>
    <s v=" "/>
    <m/>
    <m/>
    <m/>
    <m/>
    <m/>
    <m/>
    <s v="MOMSecurity &amp; Regulatory Compliance"/>
    <s v="Security"/>
    <s v="OPEN"/>
    <m/>
    <m/>
    <m/>
    <m/>
    <s v="Artefacts to be Submitted"/>
    <m/>
    <n v="1"/>
    <s v="Completed but Verification undrer Process"/>
    <x v="2"/>
  </r>
  <r>
    <n v="922"/>
    <s v="M253"/>
    <x v="1"/>
    <d v="2023-10-11T00:00:00"/>
    <m/>
    <m/>
    <m/>
    <s v="Security &amp; Regulatory Compliance"/>
    <s v="Physical Execution"/>
    <s v="Physical User access : Button is used for exit and still L&amp;T have to finalise vendor "/>
    <m/>
    <s v="Critical"/>
    <s v="Open"/>
    <m/>
    <s v=" "/>
    <s v=" "/>
    <m/>
    <s v=" "/>
    <m/>
    <m/>
    <s v="Sarmendra"/>
    <m/>
    <s v="Open"/>
    <s v="Open"/>
    <s v=" "/>
    <s v=" "/>
    <s v=" "/>
    <m/>
    <m/>
    <m/>
    <m/>
    <m/>
    <m/>
    <s v="MOMSecurity &amp; Regulatory Compliance"/>
    <s v="Security"/>
    <s v="OPEN"/>
    <m/>
    <m/>
    <m/>
    <m/>
    <e v="#N/A"/>
    <m/>
    <n v="1"/>
    <s v="Open"/>
    <x v="0"/>
  </r>
  <r>
    <n v="923"/>
    <s v="M254"/>
    <x v="1"/>
    <d v="2023-10-11T00:00:00"/>
    <m/>
    <m/>
    <m/>
    <s v="Security &amp; Regulatory Compliance"/>
    <s v="Dashboards"/>
    <s v="QoS reporting- Breakdown between automated and manual aspects"/>
    <m/>
    <s v="Critical"/>
    <s v="Open"/>
    <m/>
    <s v=" "/>
    <s v=" "/>
    <m/>
    <s v=" "/>
    <m/>
    <m/>
    <s v="Sarmendra"/>
    <m/>
    <s v="Open"/>
    <s v="Open"/>
    <s v=" "/>
    <s v=" "/>
    <s v=" "/>
    <m/>
    <m/>
    <m/>
    <m/>
    <m/>
    <m/>
    <s v="MOMSecurity &amp; Regulatory Compliance"/>
    <s v="Security"/>
    <s v="OPEN"/>
    <m/>
    <m/>
    <m/>
    <m/>
    <e v="#N/A"/>
    <m/>
    <n v="1"/>
    <s v="Open"/>
    <x v="0"/>
  </r>
  <r>
    <n v="924"/>
    <s v="M255"/>
    <x v="1"/>
    <d v="2023-10-18T00:00:00"/>
    <m/>
    <m/>
    <m/>
    <s v="BSS"/>
    <s v="CSP User Experience"/>
    <s v="Back Button to be available in the Payment Screen. "/>
    <m/>
    <s v="Critical"/>
    <s v="Open"/>
    <m/>
    <s v=" "/>
    <s v=" "/>
    <m/>
    <s v=" "/>
    <m/>
    <m/>
    <s v="Manoj Nibrad"/>
    <m/>
    <s v="Open"/>
    <s v="Open"/>
    <s v=" "/>
    <s v=" "/>
    <s v=" "/>
    <m/>
    <m/>
    <m/>
    <m/>
    <m/>
    <m/>
    <s v="MOMBSS"/>
    <s v="Applications/Tools"/>
    <s v="OPEN"/>
    <m/>
    <m/>
    <m/>
    <m/>
    <e v="#N/A"/>
    <m/>
    <n v="1"/>
    <s v="Open"/>
    <x v="0"/>
  </r>
  <r>
    <n v="925"/>
    <s v="M256"/>
    <x v="1"/>
    <d v="2023-10-18T00:00:00"/>
    <m/>
    <m/>
    <m/>
    <s v="BSS"/>
    <s v="CSP User Experience"/>
    <s v="Guidelines to be available to the user in the CAF upload stage, what to upload in CAF upload stage is not clear."/>
    <m/>
    <s v="Critical"/>
    <s v="Open"/>
    <m/>
    <s v=" "/>
    <s v=" "/>
    <m/>
    <s v=" "/>
    <m/>
    <m/>
    <s v="Manoj Nibrad"/>
    <m/>
    <s v="Open"/>
    <s v="Open"/>
    <s v=" "/>
    <s v=" "/>
    <s v=" "/>
    <m/>
    <m/>
    <m/>
    <m/>
    <m/>
    <m/>
    <s v="MOMBSS"/>
    <s v="Applications/Tools"/>
    <s v="OPEN"/>
    <m/>
    <m/>
    <m/>
    <m/>
    <e v="#N/A"/>
    <m/>
    <n v="1"/>
    <s v="Open"/>
    <x v="0"/>
  </r>
  <r>
    <n v="926"/>
    <s v="M257"/>
    <x v="1"/>
    <d v="2023-10-18T00:00:00"/>
    <m/>
    <m/>
    <m/>
    <s v="BSS"/>
    <s v="CSP User Experience"/>
    <s v="Add a disclaimer for “Subject to Verification of CAF”, with notification trigger"/>
    <m/>
    <s v="Critical"/>
    <s v="Open"/>
    <m/>
    <s v=" "/>
    <s v=" "/>
    <m/>
    <s v=" "/>
    <m/>
    <m/>
    <s v="Manoj Nibrad"/>
    <m/>
    <s v="Open"/>
    <s v="Open"/>
    <s v=" "/>
    <s v=" "/>
    <s v=" "/>
    <m/>
    <m/>
    <m/>
    <m/>
    <m/>
    <m/>
    <s v="MOMBSS"/>
    <s v="Applications/Tools"/>
    <s v="OPEN"/>
    <m/>
    <m/>
    <m/>
    <m/>
    <e v="#N/A"/>
    <m/>
    <n v="1"/>
    <s v="Open"/>
    <x v="0"/>
  </r>
  <r>
    <n v="927"/>
    <s v="M258"/>
    <x v="1"/>
    <d v="2023-10-18T00:00:00"/>
    <m/>
    <m/>
    <m/>
    <s v="BSS"/>
    <s v="CSP User Experience"/>
    <s v="Unable to view offline payment transactions uploaded"/>
    <m/>
    <s v="Critical"/>
    <s v="Open"/>
    <m/>
    <s v=" "/>
    <s v=" "/>
    <m/>
    <s v=" "/>
    <m/>
    <m/>
    <s v="Manoj Nibrad"/>
    <m/>
    <s v="Open"/>
    <s v="Open"/>
    <s v=" "/>
    <s v=" "/>
    <s v=" "/>
    <m/>
    <m/>
    <m/>
    <m/>
    <m/>
    <m/>
    <s v="MOMBSS"/>
    <s v="Applications/Tools"/>
    <s v="OPEN"/>
    <m/>
    <m/>
    <m/>
    <m/>
    <e v="#N/A"/>
    <m/>
    <n v="1"/>
    <s v="Open"/>
    <x v="0"/>
  </r>
  <r>
    <n v="928"/>
    <s v="M259"/>
    <x v="1"/>
    <d v="2023-10-18T00:00:00"/>
    <m/>
    <m/>
    <m/>
    <s v="BSS"/>
    <s v="CSP User Experience"/>
    <s v="Mandatory sections of the CAF to be highlighted. "/>
    <m/>
    <s v="Critical"/>
    <s v="Open"/>
    <m/>
    <s v=" "/>
    <s v=" "/>
    <m/>
    <s v=" "/>
    <m/>
    <m/>
    <s v="Manoj Nibrad"/>
    <m/>
    <s v="Open"/>
    <s v="Open"/>
    <s v=" "/>
    <s v=" "/>
    <s v=" "/>
    <m/>
    <m/>
    <m/>
    <m/>
    <m/>
    <m/>
    <s v="MOMBSS"/>
    <s v="Applications/Tools"/>
    <s v="OPEN"/>
    <m/>
    <m/>
    <m/>
    <m/>
    <e v="#N/A"/>
    <m/>
    <n v="1"/>
    <s v="Open"/>
    <x v="0"/>
  </r>
  <r>
    <n v="929"/>
    <s v="M26"/>
    <x v="1"/>
    <d v="2023-06-01T00:00:00"/>
    <m/>
    <m/>
    <m/>
    <s v="GIS"/>
    <s v="User Experience"/>
    <s v="GPON Fiber Termination plan adherence"/>
    <m/>
    <s v="Critical"/>
    <s v="Open"/>
    <m/>
    <s v="Gtech"/>
    <s v=" "/>
    <m/>
    <m/>
    <m/>
    <m/>
    <s v="Kaushalendra Kumar"/>
    <m/>
    <m/>
    <s v="CLOSURE REVIEW PENDING "/>
    <s v=" "/>
    <s v=" "/>
    <s v=" "/>
    <m/>
    <m/>
    <m/>
    <m/>
    <m/>
    <m/>
    <s v="MOMGIS"/>
    <s v="Applications/Tools"/>
    <s v="OPEN"/>
    <m/>
    <m/>
    <m/>
    <m/>
    <m/>
    <m/>
    <n v="1"/>
    <s v="Completed but Verification undrer Process"/>
    <x v="2"/>
  </r>
  <r>
    <n v="930"/>
    <s v="M260"/>
    <x v="1"/>
    <d v="2023-10-18T00:00:00"/>
    <m/>
    <m/>
    <m/>
    <s v="BSS"/>
    <s v="CSP User Experience"/>
    <s v="Notifications for ticket via SMS and Email not received. "/>
    <m/>
    <s v="Critical"/>
    <s v="Open"/>
    <m/>
    <s v=" "/>
    <s v=" "/>
    <m/>
    <s v=" "/>
    <m/>
    <m/>
    <s v="Manoj Nibrad"/>
    <m/>
    <s v="Open"/>
    <s v="Open"/>
    <s v=" "/>
    <s v=" "/>
    <s v=" "/>
    <m/>
    <m/>
    <m/>
    <m/>
    <m/>
    <m/>
    <s v="MOMBSS"/>
    <s v="Applications/Tools"/>
    <s v="OPEN"/>
    <m/>
    <m/>
    <m/>
    <m/>
    <e v="#N/A"/>
    <m/>
    <n v="1"/>
    <s v="Open"/>
    <x v="0"/>
  </r>
  <r>
    <n v="931"/>
    <s v="M261"/>
    <x v="1"/>
    <d v="2023-10-18T00:00:00"/>
    <m/>
    <m/>
    <m/>
    <s v="BSS"/>
    <s v="CSP User Experience"/>
    <s v="Received a Pop-up for incorrect entry of OTP despite entering the correct OTP"/>
    <m/>
    <s v="Critical"/>
    <s v="Open"/>
    <m/>
    <s v=" "/>
    <s v=" "/>
    <m/>
    <s v=" "/>
    <m/>
    <m/>
    <s v="Manoj Nibrad"/>
    <m/>
    <s v="Open"/>
    <s v="Open"/>
    <s v=" "/>
    <s v=" "/>
    <s v=" "/>
    <m/>
    <m/>
    <m/>
    <m/>
    <m/>
    <m/>
    <s v="MOMBSS"/>
    <s v="Applications/Tools"/>
    <s v="OPEN"/>
    <m/>
    <m/>
    <m/>
    <m/>
    <e v="#N/A"/>
    <m/>
    <n v="1"/>
    <s v="Open"/>
    <x v="0"/>
  </r>
  <r>
    <n v="932"/>
    <s v="M262"/>
    <x v="1"/>
    <d v="2023-10-18T00:00:00"/>
    <m/>
    <m/>
    <m/>
    <s v="BSS"/>
    <s v="CSP User Experience"/>
    <s v=" Raised single ticket in CSP, however 3 distinct tickets are visible in CSP with same narration of issue, notification or alerts not received for any of these tickets.  "/>
    <m/>
    <s v="Critical"/>
    <s v="Open"/>
    <m/>
    <s v=" "/>
    <s v=" "/>
    <m/>
    <s v=" "/>
    <m/>
    <m/>
    <s v="Manoj Nibrad"/>
    <m/>
    <s v="Open"/>
    <s v="Open"/>
    <s v=" "/>
    <s v=" "/>
    <s v=" "/>
    <m/>
    <m/>
    <m/>
    <m/>
    <m/>
    <m/>
    <s v="MOMBSS"/>
    <s v="Applications/Tools"/>
    <s v="OPEN"/>
    <m/>
    <m/>
    <m/>
    <m/>
    <e v="#N/A"/>
    <m/>
    <n v="1"/>
    <s v="Open"/>
    <x v="0"/>
  </r>
  <r>
    <n v="933"/>
    <s v="M263"/>
    <x v="1"/>
    <d v="2023-10-18T00:00:00"/>
    <m/>
    <m/>
    <m/>
    <s v="BSS"/>
    <s v="CSP User Experience"/>
    <s v="tickets raised are visible at the department level only, is this possible to be made available Departmental user wise?   "/>
    <m/>
    <s v="Critical"/>
    <s v="Open"/>
    <m/>
    <s v=" "/>
    <s v=" "/>
    <m/>
    <s v=" "/>
    <m/>
    <m/>
    <s v="Manoj Nibrad"/>
    <m/>
    <s v="Open"/>
    <s v="Open"/>
    <s v=" "/>
    <s v=" "/>
    <s v=" "/>
    <m/>
    <m/>
    <m/>
    <m/>
    <m/>
    <m/>
    <s v="MOMBSS"/>
    <s v="Applications/Tools"/>
    <s v="OPEN"/>
    <m/>
    <m/>
    <m/>
    <m/>
    <e v="#N/A"/>
    <m/>
    <n v="1"/>
    <s v="Open"/>
    <x v="0"/>
  </r>
  <r>
    <n v="934"/>
    <s v="M264"/>
    <x v="1"/>
    <d v="2023-10-18T00:00:00"/>
    <m/>
    <m/>
    <m/>
    <s v="BSS"/>
    <s v="CSP User Experience"/>
    <s v="Searching by Order ID is case sensitive. "/>
    <m/>
    <s v="Critical"/>
    <s v="Open"/>
    <m/>
    <s v=" "/>
    <s v=" "/>
    <m/>
    <s v=" "/>
    <m/>
    <m/>
    <s v="Manoj Nibrad"/>
    <m/>
    <s v="Open"/>
    <s v="Open"/>
    <s v=" "/>
    <s v=" "/>
    <s v=" "/>
    <m/>
    <m/>
    <m/>
    <m/>
    <m/>
    <m/>
    <s v="MOMBSS"/>
    <s v="Applications/Tools"/>
    <s v="OPEN"/>
    <m/>
    <m/>
    <m/>
    <m/>
    <e v="#N/A"/>
    <m/>
    <n v="1"/>
    <s v="Open"/>
    <x v="0"/>
  </r>
  <r>
    <n v="935"/>
    <s v="M265"/>
    <x v="1"/>
    <d v="2023-10-18T00:00:00"/>
    <m/>
    <m/>
    <m/>
    <s v="BSS"/>
    <s v="CSP User Experience"/>
    <s v="Receiving the “Pending Feasibility” confirmation message, then receiving result as “Feasible”"/>
    <m/>
    <s v="Critical"/>
    <s v="Open"/>
    <m/>
    <s v=" "/>
    <s v=" "/>
    <m/>
    <s v=" "/>
    <m/>
    <m/>
    <s v="Manoj Nibrad"/>
    <m/>
    <s v="Open"/>
    <s v="Open"/>
    <s v=" "/>
    <s v=" "/>
    <s v=" "/>
    <m/>
    <m/>
    <m/>
    <m/>
    <m/>
    <m/>
    <s v="MOMBSS"/>
    <s v="Applications/Tools"/>
    <s v="OPEN"/>
    <m/>
    <m/>
    <m/>
    <m/>
    <e v="#N/A"/>
    <m/>
    <n v="1"/>
    <s v="Open"/>
    <x v="0"/>
  </r>
  <r>
    <n v="936"/>
    <s v="M266"/>
    <x v="1"/>
    <d v="2023-10-18T00:00:00"/>
    <m/>
    <m/>
    <m/>
    <s v="BSS"/>
    <s v="CSP User Experience"/>
    <s v="How does BSS handle dismantled GPs if there is no real-time sync between GIS-OSS"/>
    <m/>
    <s v="Critical"/>
    <s v="Open"/>
    <m/>
    <s v=" "/>
    <s v=" "/>
    <m/>
    <s v=" "/>
    <m/>
    <m/>
    <s v="Manoj Nibrad"/>
    <m/>
    <s v="Open"/>
    <s v="Open"/>
    <s v=" "/>
    <s v=" "/>
    <s v=" "/>
    <m/>
    <m/>
    <m/>
    <m/>
    <m/>
    <m/>
    <s v="MOMBSS"/>
    <s v="Applications/Tools"/>
    <s v="OPEN"/>
    <m/>
    <m/>
    <m/>
    <m/>
    <e v="#N/A"/>
    <m/>
    <n v="1"/>
    <s v="Open"/>
    <x v="0"/>
  </r>
  <r>
    <n v="937"/>
    <s v="M267"/>
    <x v="1"/>
    <d v="2023-10-18T00:00:00"/>
    <m/>
    <m/>
    <m/>
    <s v="BSS"/>
    <s v="CSP User Experience"/>
    <s v="Cygnet product name showing in the top of the tab, to be removed."/>
    <m/>
    <s v="NON-Critical"/>
    <s v="Open"/>
    <m/>
    <s v=" "/>
    <s v=" "/>
    <m/>
    <s v=" "/>
    <m/>
    <m/>
    <s v="Manoj Nibrad"/>
    <m/>
    <s v="Open"/>
    <s v="Open"/>
    <s v=" "/>
    <s v=" "/>
    <s v=" "/>
    <m/>
    <m/>
    <m/>
    <m/>
    <m/>
    <m/>
    <s v="MOMBSS"/>
    <s v="Applications/Tools"/>
    <s v="OPEN"/>
    <m/>
    <m/>
    <m/>
    <m/>
    <e v="#N/A"/>
    <m/>
    <n v="1"/>
    <s v="Open"/>
    <x v="0"/>
  </r>
  <r>
    <n v="938"/>
    <s v="M268"/>
    <x v="1"/>
    <d v="2023-10-18T00:00:00"/>
    <m/>
    <m/>
    <m/>
    <s v="BSS"/>
    <s v="CSP User Experience"/>
    <s v="GP names are not aligned to government list"/>
    <m/>
    <s v="Critical"/>
    <s v="Open"/>
    <m/>
    <s v=" "/>
    <s v=" "/>
    <m/>
    <s v=" "/>
    <m/>
    <m/>
    <s v="Manoj Nibrad"/>
    <m/>
    <s v="Open"/>
    <s v="Open"/>
    <s v=" "/>
    <s v=" "/>
    <s v=" "/>
    <m/>
    <m/>
    <m/>
    <m/>
    <m/>
    <m/>
    <s v="MOMBSS"/>
    <s v="Applications/Tools"/>
    <s v="OPEN"/>
    <m/>
    <m/>
    <m/>
    <m/>
    <e v="#N/A"/>
    <m/>
    <n v="1"/>
    <s v="Open"/>
    <x v="0"/>
  </r>
  <r>
    <n v="939"/>
    <s v="M269"/>
    <x v="1"/>
    <d v="2023-10-18T00:00:00"/>
    <m/>
    <m/>
    <m/>
    <s v="BSS"/>
    <s v="CSP User Experience"/>
    <s v="Plot number to be renamed as Plot / House no"/>
    <m/>
    <s v="Critical"/>
    <s v="Open"/>
    <m/>
    <s v=" "/>
    <s v=" "/>
    <m/>
    <s v=" "/>
    <m/>
    <m/>
    <s v="Manoj Nibrad"/>
    <m/>
    <s v="Open"/>
    <s v="Open"/>
    <s v=" "/>
    <s v=" "/>
    <s v=" "/>
    <m/>
    <m/>
    <m/>
    <m/>
    <m/>
    <m/>
    <s v="MOMBSS"/>
    <s v="Applications/Tools"/>
    <s v="OPEN"/>
    <m/>
    <m/>
    <m/>
    <m/>
    <e v="#N/A"/>
    <m/>
    <n v="1"/>
    <s v="Open"/>
    <x v="0"/>
  </r>
  <r>
    <n v="940"/>
    <s v="M27"/>
    <x v="1"/>
    <d v="2023-06-07T00:00:00"/>
    <m/>
    <m/>
    <m/>
    <s v="GIS"/>
    <s v="Handbook &amp; SOPs"/>
    <s v="Approval mechanism for object changes/deletion"/>
    <m/>
    <s v="Critical"/>
    <s v="Open"/>
    <m/>
    <s v="Gtech"/>
    <s v=" "/>
    <m/>
    <s v="Duplicate with Point- 81"/>
    <m/>
    <m/>
    <s v="Kaushalendra Kumar"/>
    <m/>
    <s v="Open"/>
    <s v="Duplicate"/>
    <s v=" "/>
    <s v=" "/>
    <s v=" "/>
    <m/>
    <m/>
    <m/>
    <m/>
    <m/>
    <m/>
    <s v="MOMGIS"/>
    <s v="Applications/Tools"/>
    <e v="#N/A"/>
    <m/>
    <m/>
    <m/>
    <m/>
    <e v="#N/A"/>
    <m/>
    <n v="1"/>
    <s v="Open"/>
    <x v="0"/>
  </r>
  <r>
    <n v="941"/>
    <s v="M270"/>
    <x v="1"/>
    <d v="2023-10-18T00:00:00"/>
    <m/>
    <m/>
    <m/>
    <s v="BSS"/>
    <s v="CSP User Experience"/>
    <s v="In case of Manual Provisioning, is there a stage for Validation? "/>
    <m/>
    <s v="Critical"/>
    <s v="Open"/>
    <m/>
    <s v=" "/>
    <s v=" "/>
    <m/>
    <s v=" "/>
    <m/>
    <m/>
    <s v="Manoj Nibrad"/>
    <m/>
    <s v="Open"/>
    <s v="Open"/>
    <s v=" "/>
    <s v=" "/>
    <s v=" "/>
    <m/>
    <m/>
    <m/>
    <m/>
    <m/>
    <m/>
    <s v="MOMBSS"/>
    <s v="Applications/Tools"/>
    <s v="OPEN"/>
    <m/>
    <m/>
    <m/>
    <m/>
    <e v="#N/A"/>
    <m/>
    <n v="1"/>
    <s v="Open"/>
    <x v="0"/>
  </r>
  <r>
    <n v="942"/>
    <s v="M271"/>
    <x v="1"/>
    <d v="2023-10-18T00:00:00"/>
    <m/>
    <m/>
    <m/>
    <s v="BSS"/>
    <s v="CSP User Experience"/>
    <s v="Unable to enter the OTP, Unable to close the Pop-up window for OTP, require either a “Close” button OR closing the Pop-up should be allowed by clicking outside the Pop-up."/>
    <m/>
    <s v="Critical"/>
    <s v="Open"/>
    <m/>
    <s v=" "/>
    <s v=" "/>
    <m/>
    <s v=" "/>
    <m/>
    <m/>
    <s v="Manoj Nibrad"/>
    <m/>
    <s v="Open"/>
    <s v="Open"/>
    <s v=" "/>
    <s v=" "/>
    <s v=" "/>
    <m/>
    <m/>
    <m/>
    <m/>
    <m/>
    <m/>
    <s v="MOMBSS"/>
    <s v="Applications/Tools"/>
    <s v="OPEN"/>
    <m/>
    <m/>
    <m/>
    <m/>
    <e v="#N/A"/>
    <m/>
    <n v="1"/>
    <s v="Open"/>
    <x v="0"/>
  </r>
  <r>
    <n v="943"/>
    <s v="M272"/>
    <x v="1"/>
    <d v="2023-10-18T00:00:00"/>
    <m/>
    <m/>
    <m/>
    <s v="BSS"/>
    <s v="CSP User Experience"/>
    <s v="Unable to go back to Home Screen"/>
    <m/>
    <s v="Critical"/>
    <s v="Open"/>
    <m/>
    <s v=" "/>
    <s v=" "/>
    <m/>
    <s v=" "/>
    <m/>
    <m/>
    <s v="Manoj Nibrad"/>
    <m/>
    <s v="Open"/>
    <s v="Open"/>
    <s v=" "/>
    <s v=" "/>
    <s v=" "/>
    <m/>
    <m/>
    <m/>
    <m/>
    <m/>
    <m/>
    <s v="MOMBSS"/>
    <s v="Applications/Tools"/>
    <s v="OPEN"/>
    <m/>
    <m/>
    <m/>
    <m/>
    <e v="#N/A"/>
    <m/>
    <n v="1"/>
    <s v="Open"/>
    <x v="0"/>
  </r>
  <r>
    <n v="944"/>
    <s v="M273"/>
    <x v="1"/>
    <d v="2023-10-18T00:00:00"/>
    <m/>
    <m/>
    <m/>
    <s v="BSS"/>
    <s v="CSP User Experience"/>
    <s v="In Landing Page, number of GPs is mentioned as 12,751, this number to be validated.  "/>
    <m/>
    <s v="Critical"/>
    <s v="Open"/>
    <m/>
    <s v=" "/>
    <s v=" "/>
    <m/>
    <s v=" "/>
    <m/>
    <m/>
    <s v="Manoj Nibrad"/>
    <m/>
    <s v="Open"/>
    <s v="Open"/>
    <s v=" "/>
    <s v=" "/>
    <s v=" "/>
    <m/>
    <m/>
    <m/>
    <m/>
    <m/>
    <m/>
    <s v="MOMBSS"/>
    <s v="Applications/Tools"/>
    <s v="OPEN"/>
    <m/>
    <m/>
    <m/>
    <m/>
    <e v="#N/A"/>
    <m/>
    <n v="1"/>
    <s v="Open"/>
    <x v="0"/>
  </r>
  <r>
    <n v="945"/>
    <s v="M274"/>
    <x v="1"/>
    <d v="2023-10-18T00:00:00"/>
    <m/>
    <m/>
    <m/>
    <s v="BSS"/>
    <s v="CSP User Experience"/>
    <s v="Back Button required in Create Order and Order Summary screens"/>
    <m/>
    <s v="Critical"/>
    <s v="Open"/>
    <m/>
    <s v=" "/>
    <s v=" "/>
    <m/>
    <s v=" "/>
    <m/>
    <m/>
    <s v="Manoj Nibrad"/>
    <m/>
    <s v="Open"/>
    <s v="Open"/>
    <s v=" "/>
    <s v=" "/>
    <s v=" "/>
    <m/>
    <m/>
    <m/>
    <m/>
    <m/>
    <m/>
    <s v="MOMBSS"/>
    <s v="Applications/Tools"/>
    <s v="OPEN"/>
    <m/>
    <m/>
    <m/>
    <m/>
    <e v="#N/A"/>
    <m/>
    <n v="1"/>
    <s v="Open"/>
    <x v="0"/>
  </r>
  <r>
    <n v="946"/>
    <s v="M275"/>
    <x v="1"/>
    <d v="2023-10-18T00:00:00"/>
    <m/>
    <m/>
    <m/>
    <s v="BSS"/>
    <s v="CSP User Experience"/>
    <s v="What is the purpose of displaying segment as G2G in CAF ?"/>
    <m/>
    <s v="Critical"/>
    <s v="Open"/>
    <m/>
    <s v=" "/>
    <s v=" "/>
    <m/>
    <s v=" "/>
    <m/>
    <m/>
    <s v="Manoj Nibrad"/>
    <m/>
    <s v="Open"/>
    <s v="Open"/>
    <s v=" "/>
    <s v=" "/>
    <s v=" "/>
    <m/>
    <m/>
    <m/>
    <m/>
    <m/>
    <m/>
    <s v="MOMBSS"/>
    <s v="Applications/Tools"/>
    <s v="OPEN"/>
    <m/>
    <m/>
    <m/>
    <m/>
    <e v="#N/A"/>
    <m/>
    <n v="1"/>
    <s v="Open"/>
    <x v="0"/>
  </r>
  <r>
    <n v="947"/>
    <s v="M276"/>
    <x v="1"/>
    <d v="2023-10-18T00:00:00"/>
    <m/>
    <m/>
    <m/>
    <s v="BSS"/>
    <s v="CSP User Experience"/>
    <s v="How does a GI customer know the Site ID to be entered.  "/>
    <m/>
    <s v="Critical"/>
    <s v="Open"/>
    <m/>
    <s v=" "/>
    <s v=" "/>
    <m/>
    <s v=" "/>
    <m/>
    <m/>
    <s v="Manoj Nibrad"/>
    <m/>
    <s v="Open"/>
    <s v="Open"/>
    <s v=" "/>
    <s v=" "/>
    <s v=" "/>
    <m/>
    <m/>
    <m/>
    <m/>
    <m/>
    <m/>
    <s v="MOMBSS"/>
    <s v="Applications/Tools"/>
    <s v="OPEN"/>
    <m/>
    <m/>
    <m/>
    <m/>
    <e v="#N/A"/>
    <m/>
    <n v="1"/>
    <s v="Open"/>
    <x v="0"/>
  </r>
  <r>
    <n v="948"/>
    <s v="M277"/>
    <x v="1"/>
    <d v="2023-10-18T00:00:00"/>
    <m/>
    <m/>
    <m/>
    <s v="BSS"/>
    <s v="CSP User Experience"/>
    <s v=" Payment is showing as Net banking for all transactions, including offline transactions. "/>
    <m/>
    <s v="Critical"/>
    <s v="Open"/>
    <m/>
    <s v=" "/>
    <s v=" "/>
    <m/>
    <s v=" "/>
    <m/>
    <m/>
    <s v="Manoj Nibrad"/>
    <m/>
    <s v="Open"/>
    <s v="Open"/>
    <s v=" "/>
    <s v=" "/>
    <s v=" "/>
    <m/>
    <m/>
    <m/>
    <m/>
    <m/>
    <m/>
    <s v="MOMBSS"/>
    <s v="Applications/Tools"/>
    <s v="OPEN"/>
    <m/>
    <m/>
    <m/>
    <m/>
    <e v="#N/A"/>
    <m/>
    <n v="1"/>
    <s v="Open"/>
    <x v="0"/>
  </r>
  <r>
    <n v="949"/>
    <s v="M278"/>
    <x v="1"/>
    <d v="2023-10-18T00:00:00"/>
    <m/>
    <m/>
    <m/>
    <s v="BSS"/>
    <s v="CSP User Experience"/>
    <s v="Unable to see Order Summary just before Payment.  "/>
    <m/>
    <s v="Critical"/>
    <s v="Open"/>
    <m/>
    <s v=" "/>
    <s v=" "/>
    <m/>
    <s v=" "/>
    <m/>
    <m/>
    <s v="Manoj Nibrad"/>
    <m/>
    <s v="Open"/>
    <s v="Open"/>
    <s v=" "/>
    <s v=" "/>
    <s v=" "/>
    <m/>
    <m/>
    <m/>
    <m/>
    <m/>
    <m/>
    <s v="MOMBSS"/>
    <s v="Applications/Tools"/>
    <s v="OPEN"/>
    <m/>
    <m/>
    <m/>
    <m/>
    <e v="#N/A"/>
    <m/>
    <n v="1"/>
    <s v="Open"/>
    <x v="0"/>
  </r>
  <r>
    <n v="950"/>
    <s v="M279"/>
    <x v="1"/>
    <d v="2023-10-18T00:00:00"/>
    <m/>
    <m/>
    <m/>
    <s v="BSS"/>
    <s v="CSP User Experience"/>
    <s v="Notification of Success / Failure to be available on Order Submission."/>
    <m/>
    <s v="NON-Critical"/>
    <s v="Open"/>
    <m/>
    <s v=" "/>
    <s v=" "/>
    <m/>
    <s v=" "/>
    <m/>
    <m/>
    <s v="Manoj Nibrad"/>
    <m/>
    <s v="Open"/>
    <s v="Open"/>
    <s v=" "/>
    <s v=" "/>
    <s v=" "/>
    <m/>
    <m/>
    <m/>
    <m/>
    <m/>
    <m/>
    <s v="MOMBSS"/>
    <s v="Applications/Tools"/>
    <s v="OPEN"/>
    <m/>
    <m/>
    <m/>
    <m/>
    <e v="#N/A"/>
    <m/>
    <n v="1"/>
    <s v="Open"/>
    <x v="0"/>
  </r>
  <r>
    <n v="951"/>
    <s v="M28"/>
    <x v="1"/>
    <d v="2023-06-07T00:00:00"/>
    <m/>
    <m/>
    <m/>
    <s v="GIS"/>
    <s v="Handbook &amp; SOPs"/>
    <s v="Change Management Log/User Log history"/>
    <m/>
    <s v="Critical"/>
    <s v="Open"/>
    <m/>
    <s v="Gtech"/>
    <s v=" "/>
    <m/>
    <s v="Duplicate with Point- 82"/>
    <m/>
    <m/>
    <s v="Kaushalendra Kumar"/>
    <m/>
    <s v="Open"/>
    <s v="Duplicate"/>
    <s v=" "/>
    <s v=" "/>
    <s v=" "/>
    <m/>
    <m/>
    <m/>
    <m/>
    <m/>
    <m/>
    <s v="MOMGIS"/>
    <s v="Applications/Tools"/>
    <e v="#N/A"/>
    <m/>
    <m/>
    <m/>
    <m/>
    <e v="#N/A"/>
    <m/>
    <n v="1"/>
    <s v="Open"/>
    <x v="0"/>
  </r>
  <r>
    <n v="952"/>
    <s v="M280"/>
    <x v="1"/>
    <d v="2023-10-18T00:00:00"/>
    <m/>
    <m/>
    <m/>
    <s v="BSS"/>
    <s v="CSP User Experience"/>
    <s v="In Payment Screen, add a disclaimer that “Payment details are subject to verification for offline payments” to cover for the scenario of wrong / incorrect Payment ID provided by the user.  "/>
    <m/>
    <s v="Critical"/>
    <s v="Open"/>
    <m/>
    <s v=" "/>
    <s v=" "/>
    <m/>
    <s v=" "/>
    <m/>
    <m/>
    <s v="Manoj Nibrad"/>
    <m/>
    <s v="Open"/>
    <s v="Open"/>
    <s v=" "/>
    <s v=" "/>
    <s v=" "/>
    <m/>
    <m/>
    <m/>
    <m/>
    <m/>
    <m/>
    <s v="MOMBSS"/>
    <s v="Applications/Tools"/>
    <s v="OPEN"/>
    <m/>
    <m/>
    <m/>
    <m/>
    <e v="#N/A"/>
    <m/>
    <n v="1"/>
    <s v="Open"/>
    <x v="0"/>
  </r>
  <r>
    <n v="953"/>
    <s v="M281"/>
    <x v="1"/>
    <d v="2023-10-18T00:00:00"/>
    <m/>
    <m/>
    <m/>
    <s v="BSS"/>
    <s v="CSP User Experience"/>
    <s v="Is a location added in CSP visible in the CRM as a lead?  "/>
    <m/>
    <s v="Critical"/>
    <s v="Open"/>
    <m/>
    <s v=" "/>
    <s v=" "/>
    <m/>
    <s v=" "/>
    <m/>
    <m/>
    <s v="Manoj Nibrad"/>
    <m/>
    <s v="Open"/>
    <s v="Open"/>
    <s v=" "/>
    <s v=" "/>
    <s v=" "/>
    <m/>
    <m/>
    <m/>
    <m/>
    <m/>
    <m/>
    <s v="MOMBSS"/>
    <s v="Applications/Tools"/>
    <s v="OPEN"/>
    <m/>
    <m/>
    <m/>
    <m/>
    <e v="#N/A"/>
    <m/>
    <n v="1"/>
    <s v="Open"/>
    <x v="0"/>
  </r>
  <r>
    <n v="954"/>
    <s v="M282"/>
    <x v="1"/>
    <d v="2023-10-18T00:00:00"/>
    <m/>
    <m/>
    <m/>
    <s v="BSS"/>
    <s v="CSP User Experience"/>
    <s v="While adding a new location using the map, searching by name is working (example- Jagtial), however searching by Lat-Long is not working.  "/>
    <m/>
    <s v="Critical"/>
    <s v="Open"/>
    <m/>
    <s v=" "/>
    <s v=" "/>
    <m/>
    <s v=" "/>
    <m/>
    <m/>
    <s v="Manoj Nibrad"/>
    <m/>
    <s v="Open"/>
    <s v="Open"/>
    <s v=" "/>
    <s v=" "/>
    <s v=" "/>
    <m/>
    <m/>
    <m/>
    <m/>
    <m/>
    <m/>
    <s v="MOMBSS"/>
    <s v="Applications/Tools"/>
    <s v="OPEN"/>
    <m/>
    <m/>
    <m/>
    <m/>
    <e v="#N/A"/>
    <m/>
    <n v="1"/>
    <s v="Open"/>
    <x v="0"/>
  </r>
  <r>
    <n v="955"/>
    <s v="M283"/>
    <x v="1"/>
    <d v="2023-10-18T00:00:00"/>
    <m/>
    <m/>
    <m/>
    <s v="BSS"/>
    <s v="CSP User Experience"/>
    <s v="Added a location, but GP name is not getting populated, how is this address added in the CRM, received a pop-up alert for location confirmation, but this location is not added to the list.  "/>
    <m/>
    <s v="Critical"/>
    <s v="Open"/>
    <m/>
    <s v=" "/>
    <s v=" "/>
    <m/>
    <s v=" "/>
    <m/>
    <m/>
    <s v="Manoj Nibrad"/>
    <m/>
    <s v="Open"/>
    <s v="Open"/>
    <s v=" "/>
    <s v=" "/>
    <s v=" "/>
    <m/>
    <m/>
    <m/>
    <m/>
    <m/>
    <m/>
    <s v="MOMBSS"/>
    <s v="Applications/Tools"/>
    <s v="OPEN"/>
    <m/>
    <m/>
    <m/>
    <m/>
    <e v="#N/A"/>
    <m/>
    <n v="1"/>
    <s v="Open"/>
    <x v="0"/>
  </r>
  <r>
    <n v="956"/>
    <s v="M284"/>
    <x v="1"/>
    <d v="2023-10-18T00:00:00"/>
    <m/>
    <m/>
    <m/>
    <s v="BSS"/>
    <s v="CSP User Experience"/>
    <s v="Product Selection screen did not display “Last Mile Connectivity” with no view to scroll right, either restrict the size of the location name or display all columns in a single page.  "/>
    <m/>
    <s v="Critical"/>
    <s v="Open"/>
    <m/>
    <s v=" "/>
    <s v=" "/>
    <m/>
    <s v=" "/>
    <m/>
    <m/>
    <s v="Manoj Nibrad"/>
    <m/>
    <s v="Open"/>
    <s v="Open"/>
    <s v=" "/>
    <s v=" "/>
    <s v=" "/>
    <m/>
    <m/>
    <m/>
    <m/>
    <m/>
    <m/>
    <s v="MOMBSS"/>
    <s v="Applications/Tools"/>
    <s v="OPEN"/>
    <m/>
    <m/>
    <m/>
    <m/>
    <e v="#N/A"/>
    <m/>
    <n v="1"/>
    <s v="Open"/>
    <x v="0"/>
  </r>
  <r>
    <n v="957"/>
    <s v="M285"/>
    <x v="1"/>
    <d v="2023-10-18T00:00:00"/>
    <m/>
    <m/>
    <m/>
    <s v="BSS"/>
    <s v="CSP User Experience"/>
    <s v="Email notifications not being triggered for a few actions where events are not configured "/>
    <m/>
    <s v="Critical"/>
    <s v="Open"/>
    <m/>
    <s v=" "/>
    <s v=" "/>
    <m/>
    <s v=" "/>
    <m/>
    <m/>
    <s v="Manoj Nibrad"/>
    <m/>
    <s v="Open"/>
    <s v="Open"/>
    <s v=" "/>
    <s v=" "/>
    <s v=" "/>
    <m/>
    <m/>
    <m/>
    <m/>
    <m/>
    <m/>
    <s v="MOMBSS"/>
    <s v="Applications/Tools"/>
    <s v="OPEN"/>
    <m/>
    <m/>
    <m/>
    <m/>
    <e v="#N/A"/>
    <m/>
    <n v="1"/>
    <s v="Open"/>
    <x v="0"/>
  </r>
  <r>
    <n v="958"/>
    <s v="M286"/>
    <x v="1"/>
    <d v="2023-10-18T00:00:00"/>
    <m/>
    <m/>
    <m/>
    <s v="BSS"/>
    <s v="CSP User Experience"/>
    <s v="Received order confirmation, but no notifications received for payment, no notification on save order."/>
    <m/>
    <s v="Critical"/>
    <s v="Open"/>
    <m/>
    <s v=" "/>
    <s v=" "/>
    <m/>
    <s v=" "/>
    <m/>
    <m/>
    <s v="Manoj Nibrad"/>
    <m/>
    <s v="Open"/>
    <s v="Open"/>
    <s v=" "/>
    <s v=" "/>
    <s v=" "/>
    <m/>
    <m/>
    <m/>
    <m/>
    <m/>
    <m/>
    <s v="MOMBSS"/>
    <s v="Applications/Tools"/>
    <s v="OPEN"/>
    <m/>
    <m/>
    <m/>
    <m/>
    <e v="#N/A"/>
    <m/>
    <n v="1"/>
    <s v="Open"/>
    <x v="0"/>
  </r>
  <r>
    <n v="959"/>
    <s v="M287"/>
    <x v="1"/>
    <d v="2023-10-18T00:00:00"/>
    <m/>
    <m/>
    <m/>
    <s v="BSS"/>
    <s v="CSP User Experience"/>
    <s v="What is the Transaction number? "/>
    <m/>
    <s v="NON-Critical"/>
    <s v="Open"/>
    <m/>
    <s v=" "/>
    <s v=" "/>
    <m/>
    <s v=" "/>
    <m/>
    <m/>
    <s v="Manoj Nibrad"/>
    <m/>
    <s v="Open"/>
    <s v="Open"/>
    <s v=" "/>
    <s v=" "/>
    <s v=" "/>
    <m/>
    <m/>
    <m/>
    <m/>
    <m/>
    <m/>
    <s v="MOMBSS"/>
    <s v="Applications/Tools"/>
    <s v="OPEN"/>
    <m/>
    <m/>
    <m/>
    <m/>
    <e v="#N/A"/>
    <m/>
    <n v="1"/>
    <s v="Open"/>
    <x v="0"/>
  </r>
  <r>
    <n v="960"/>
    <s v="M288"/>
    <x v="1"/>
    <d v="2023-10-18T00:00:00"/>
    <m/>
    <m/>
    <m/>
    <s v="BSS"/>
    <s v="CSP User Experience"/>
    <s v="While adding a new address, selected a gram panchayat, changed Lat-Long, provided address details, successfully added these details, but the address for GP name is not seen, to be shown. "/>
    <m/>
    <s v="NON-Critical"/>
    <s v="Open"/>
    <m/>
    <s v=" "/>
    <s v=" "/>
    <m/>
    <s v=" "/>
    <m/>
    <m/>
    <s v="Manoj Nibrad"/>
    <m/>
    <s v="Open"/>
    <s v="Open"/>
    <s v=" "/>
    <s v=" "/>
    <s v=" "/>
    <m/>
    <m/>
    <m/>
    <m/>
    <m/>
    <m/>
    <s v="MOMBSS"/>
    <s v="Applications/Tools"/>
    <s v="OPEN"/>
    <m/>
    <m/>
    <m/>
    <m/>
    <e v="#N/A"/>
    <m/>
    <n v="1"/>
    <s v="Open"/>
    <x v="0"/>
  </r>
  <r>
    <n v="961"/>
    <s v="M289"/>
    <x v="1"/>
    <d v="2023-10-19T00:00:00"/>
    <m/>
    <m/>
    <m/>
    <s v="NOC Operationalization"/>
    <s v="Interim NOC"/>
    <s v="Provide a list of points that need to be available for the Network Launch targeted for November 30th, 2023. Identify the points that will be included in the roadmap and specify the timelines for their implementation"/>
    <m/>
    <s v="Critical"/>
    <s v="Completed"/>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962"/>
    <s v="M29"/>
    <x v="1"/>
    <d v="2023-06-07T00:00:00"/>
    <m/>
    <m/>
    <m/>
    <s v="GIS"/>
    <s v="Handbook &amp; SOPs"/>
    <s v="Data Validation Rules document"/>
    <m/>
    <s v="Critical"/>
    <s v="Open"/>
    <m/>
    <s v="Gtech"/>
    <s v=" "/>
    <m/>
    <m/>
    <m/>
    <m/>
    <s v="Kaushalendra Kumar"/>
    <m/>
    <m/>
    <s v="CLOSURE REVIEW PENDING "/>
    <s v=" "/>
    <s v=" "/>
    <s v=" "/>
    <m/>
    <m/>
    <m/>
    <m/>
    <m/>
    <m/>
    <s v="MOMGIS"/>
    <s v="Applications/Tools"/>
    <s v="OPEN"/>
    <m/>
    <m/>
    <m/>
    <m/>
    <m/>
    <m/>
    <n v="1"/>
    <s v="Completed but Verification undrer Process"/>
    <x v="2"/>
  </r>
  <r>
    <n v="963"/>
    <s v="M290"/>
    <x v="1"/>
    <d v="2023-10-19T00:00:00"/>
    <m/>
    <m/>
    <m/>
    <s v="NOC Operationalization"/>
    <s v="Interim NOC"/>
    <s v="explain their approach for handling Operations and Maintenance (O&amp;M) to meet the SLAs (Service Level Agreements) and provide process documents for features that are currently unavailable."/>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964"/>
    <s v="M291"/>
    <x v="1"/>
    <d v="2023-10-19T00:00:00"/>
    <m/>
    <m/>
    <m/>
    <s v="NOC Operationalization"/>
    <s v="Interim NOC"/>
    <s v="To clarify how they plan to transition the O&amp;M responsibilities and data once the currently unavailable features are made available."/>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965"/>
    <s v="M292"/>
    <x v="1"/>
    <d v="2023-10-19T00:00:00"/>
    <m/>
    <m/>
    <m/>
    <s v="NOC Operationalization"/>
    <s v="Interim NOC"/>
    <s v="Evidence from L&amp;T on the timelines for fulfilling the feature gap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966"/>
    <s v="M293"/>
    <x v="1"/>
    <d v="2023-10-19T00:00:00"/>
    <m/>
    <m/>
    <m/>
    <s v="BSS"/>
    <s v="GeM Integration"/>
    <s v="GeM integration with BSS: the point may be deferred for 6 months, with timeline to be added by L&amp;T for next_x000a_review, L&amp;T to issue a Note (Note 1) recording this statement.  "/>
    <m/>
    <s v="NON-Critical"/>
    <s v="Open"/>
    <m/>
    <s v=" "/>
    <s v=" "/>
    <m/>
    <s v=" "/>
    <m/>
    <m/>
    <s v="Manoj Nibrad"/>
    <m/>
    <s v="Open"/>
    <s v="Open"/>
    <s v=" "/>
    <s v=" "/>
    <s v=" "/>
    <m/>
    <m/>
    <m/>
    <m/>
    <m/>
    <m/>
    <s v="MOMBSS"/>
    <s v="Applications/Tools"/>
    <s v="OPEN"/>
    <m/>
    <m/>
    <m/>
    <m/>
    <e v="#N/A"/>
    <m/>
    <n v="1"/>
    <s v="Open"/>
    <x v="0"/>
  </r>
  <r>
    <n v="967"/>
    <s v="M294"/>
    <x v="1"/>
    <d v="2023-10-19T00:00:00"/>
    <m/>
    <m/>
    <m/>
    <s v="GPON"/>
    <s v="Interim NOC"/>
    <s v="Request a Note (Note 2) from L&amp;T addressing the impact of the unavailability of NBI API availability for BW query Dependent on new OLT build for GI deployment and how NOC operations will be managed in the interim period until the required features are developed and integrated with seamless transition."/>
    <m/>
    <s v="Critical"/>
    <s v="Open"/>
    <m/>
    <s v="Nokia OEM"/>
    <s v="AMS"/>
    <m/>
    <s v="Duplicate point of 472 - T175"/>
    <s v="Duplicate"/>
    <m/>
    <s v="Sayyad Pasha"/>
    <m/>
    <s v="Open"/>
    <s v="DEPENDENCY(Client/Ext.)"/>
    <s v=" "/>
    <s v=" "/>
    <s v=" "/>
    <m/>
    <m/>
    <m/>
    <m/>
    <m/>
    <m/>
    <s v="MOMGPON"/>
    <s v="GPON"/>
    <s v="OPEN"/>
    <m/>
    <m/>
    <s v="Duplicate"/>
    <m/>
    <e v="#VALUE!"/>
    <m/>
    <n v="1"/>
    <s v="Open"/>
    <x v="0"/>
  </r>
  <r>
    <n v="968"/>
    <s v="M295"/>
    <x v="1"/>
    <d v="2023-10-19T00:00:00"/>
    <m/>
    <m/>
    <m/>
    <s v="GPON"/>
    <s v="Integration"/>
    <s v="Point No. 175: CR for Nokia API integration to resolve BW query and PMS-related issues._x000a_1. Note 2 should also cover Point No. 175._x000a_2. Set a target completion date of November 20th '23 for this activity."/>
    <m/>
    <s v="Critical"/>
    <s v="Open"/>
    <m/>
    <s v="Nokia OEM"/>
    <s v="AMS"/>
    <m/>
    <s v="Duplicate point of 472 - T175"/>
    <s v="Duplicate"/>
    <m/>
    <s v="Sayyad Pasha"/>
    <m/>
    <s v="Open"/>
    <s v="DEPENDENCY(Client/Ext.)"/>
    <s v=" "/>
    <s v=" "/>
    <s v=" "/>
    <m/>
    <m/>
    <m/>
    <m/>
    <m/>
    <m/>
    <s v="MOMGPON"/>
    <s v="GPON"/>
    <s v="OPEN"/>
    <m/>
    <m/>
    <s v="Duplicate"/>
    <m/>
    <e v="#N/A"/>
    <m/>
    <n v="1"/>
    <s v="Open"/>
    <x v="0"/>
  </r>
  <r>
    <n v="969"/>
    <s v="M296"/>
    <x v="1"/>
    <d v="2023-10-19T00:00:00"/>
    <m/>
    <m/>
    <m/>
    <s v="GPON"/>
    <s v="Upgradation"/>
    <s v="Point No. 179: Troubleshooting required with Tejas and Nokia for Tejas ONT firmware upgrade issue._x000a_1. Technical Head from L&amp;T to seek support from L&amp;T-Contracts team and aim for implementation within 15-20 days from the resolution of the issue._x000a_2. L&amp;T to submit the agreed Scope between L&amp;T and NOC OEMs (primarily OSS, BSS, NSO) by October 24th '23._x000a_3.Request a Note (Note 3) outlining the interim/final solution and an undertaking co-signed by Package Owners to be submitted by October 26th '23._x000a_4.Target completion of Point No. 179 by November 20th '23."/>
    <m/>
    <s v="Critical"/>
    <s v="Open"/>
    <m/>
    <s v=" "/>
    <s v=" "/>
    <m/>
    <m/>
    <m/>
    <m/>
    <s v="Sayyad Pasha"/>
    <m/>
    <m/>
    <s v="COMPLETED &amp; APPROVED"/>
    <s v="AD-UT-Tfiber"/>
    <d v="2025-04-30T00:00:00"/>
    <s v=" \\172.28.9.34\Artefacts_T-Fiber TNOC Tracker\GPON\T179"/>
    <m/>
    <m/>
    <m/>
    <m/>
    <m/>
    <m/>
    <s v="MOMGPON"/>
    <s v="GPON"/>
    <s v="CLOSED"/>
    <m/>
    <m/>
    <m/>
    <d v="2025-04-30T00:00:00"/>
    <s v=" \\172.28.9.34\Artefacts_T-Fiber TNOC Tracker\GPON\T179"/>
    <m/>
    <n v="1"/>
    <s v="Completed &amp; Approved"/>
    <x v="3"/>
  </r>
  <r>
    <n v="970"/>
    <s v="M297"/>
    <x v="1"/>
    <d v="2023-10-19T00:00:00"/>
    <m/>
    <m/>
    <m/>
    <s v="GPON"/>
    <s v="Upgradation"/>
    <s v="Point No. 180: Nokia ONT to support NAT, DHCP in both Router and Bridge modes._x000a_1. Instruct L&amp;T to identify the number of ONTs in the warehouse and send them to the Nokia Warehouse immediately for upgrade._x000a_2. Coordinate with Package B&amp;C for similar actions._x000a_3.Note 4 on the mitigation and deployment plan for remediation, along with the_x000a_timelines, testing to be part of the method of deployment.  "/>
    <m/>
    <s v="Critical"/>
    <s v="Open"/>
    <m/>
    <s v="Nokia OEM"/>
    <s v="ONT"/>
    <m/>
    <s v="Duplicate point of 472 - T180"/>
    <s v="Duplicate"/>
    <m/>
    <s v="Sayyad Pasha"/>
    <m/>
    <s v="Open"/>
    <s v="Duplicate"/>
    <s v=" "/>
    <s v=" "/>
    <s v=" "/>
    <m/>
    <m/>
    <m/>
    <m/>
    <m/>
    <m/>
    <s v="MOMGPON"/>
    <s v="GPON"/>
    <s v="CLOSED"/>
    <m/>
    <m/>
    <s v="Duplicate"/>
    <m/>
    <s v="Artefacts not Required"/>
    <m/>
    <n v="1"/>
    <s v="Open"/>
    <x v="0"/>
  </r>
  <r>
    <n v="971"/>
    <s v="M298"/>
    <x v="1"/>
    <d v="2023-10-19T00:00:00"/>
    <m/>
    <m/>
    <m/>
    <s v="IP/MPLS"/>
    <s v="Service Solution"/>
    <s v="Point No. 186: IPTV to Household ,Point No. 190: CCTV Multicast ,Point No. 193: SDC content to Household and GI ,Point No. 194: Incremental Product/ Services finalization in T-Fiber network,Point No. 197: Service Provisioning PoC for SCCM/NSO - MVPN (all scenarios) ,Point No. 198: Simulation and testing network for parameters like network convergence etc &amp; Point No. 344: CCTV Solution - solution to start PoC with DC connectivity at Cyberabad location as receiver and Sircilla_x000a_NVR as source._x000a__x000a_To respond with relevant evidence on_x000a_how the scope is contracted between L&amp;T and its NOC OEMs, how L&amp;T will implement the Network AT given_x000a_the Launch date of 30th November ’23.  "/>
    <m/>
    <s v="Critical"/>
    <s v="Open"/>
    <m/>
    <s v=" "/>
    <s v=" "/>
    <m/>
    <s v="25-Sep-25: Aretfacts to be uploaded for closure_x000a_All updated in 472 tracker_x000a_186, 190 - Closed_x000a_344 - CCTV PoC completed._x000a_193 - Plan re-submitted on 12-Sep-25_x000a_198 - Pending, OEM dependancy_x000a_197 - NSO point"/>
    <s v="L&amp;T"/>
    <s v="RS Rao"/>
    <s v="RS Rao"/>
    <m/>
    <m/>
    <s v="COMPLETED &amp; APPROVED"/>
    <s v="AD-UT-Tfiber"/>
    <d v="2025-05-05T00:00:00"/>
    <s v="T186 - \\172.28.9.34\Artefacts_T-Fiber TNOC Tracker\IPMPLS\House Hold VoIP Services Design LLD V1.2 - t187.pdf_x000a_T190 - \\172.28.9.34\Artefacts_T-Fiber TNOC Tracker\IPMPLS\CCTV Multicast Solution LLD V1.2 - T190.pdf_x000a_T344 - "/>
    <m/>
    <m/>
    <m/>
    <m/>
    <m/>
    <m/>
    <s v="MOMIP/MPLS"/>
    <s v="IPMPLS"/>
    <s v="CLOSED"/>
    <m/>
    <m/>
    <m/>
    <d v="2025-05-05T00:00:00"/>
    <s v="\\172.28.9.34\Artefacts_T-Fiber TNOC Tracker\IPMPLS\House Hold VoIP Services Design LLD V1.2 - t187.pdf"/>
    <m/>
    <n v="1"/>
    <s v="Completed &amp; Approved"/>
    <x v="3"/>
  </r>
  <r>
    <n v="972"/>
    <s v="M299"/>
    <x v="1"/>
    <d v="2023-10-19T00:00:00"/>
    <m/>
    <m/>
    <m/>
    <s v="NSO"/>
    <s v="Design features"/>
    <s v="Point No. 221: MAG/GAC ports reservation feasibility for services booked in BSS with payments made._x000a_- BSS-SME, L&amp;T to seek clarity on port reservation as a business requirement and the time period required for reservation._x000a_- Head Telecom Networks, L&amp;T to record the statement that the port reservation is not a blocker for Network Launch._x000a_- Request a Note (Note 5) documenting the statement made by Head Telecom Networks._x000a_- L&amp;T to make a decision on the period of port reservation considering the scope of NOC O&amp;M for 7 years."/>
    <m/>
    <s v="Critical"/>
    <s v="Open"/>
    <m/>
    <s v=" "/>
    <s v=" "/>
    <m/>
    <s v=" "/>
    <m/>
    <m/>
    <s v="Jayant Madavi"/>
    <m/>
    <s v="Open"/>
    <s v="Open"/>
    <s v=" "/>
    <s v=" "/>
    <s v=" "/>
    <m/>
    <m/>
    <m/>
    <m/>
    <m/>
    <m/>
    <s v="MOMNSO"/>
    <s v="Applications/Tools"/>
    <s v="OPEN"/>
    <m/>
    <m/>
    <m/>
    <m/>
    <s v=" \\172.28.9.34\Artefacts_T-Fiber TNOC Tracker\IPMPLS\CCTV Multicast Solution LLD V1.2 - T190.pdf"/>
    <m/>
    <n v="1"/>
    <s v="Open"/>
    <x v="0"/>
  </r>
  <r>
    <n v="973"/>
    <s v="M3"/>
    <x v="1"/>
    <d v="2023-03-27T00:00:00"/>
    <m/>
    <m/>
    <m/>
    <s v="NOC Operationalization"/>
    <s v="Full NOC Readiness"/>
    <s v="Present a plan on how digital processes and tools will be used for GI connectivity provisioning, customer acceptance, and O&amp;M functions"/>
    <m/>
    <s v="Critical"/>
    <s v="Open"/>
    <m/>
    <s v="OSS Dashboards"/>
    <s v=" "/>
    <s v="WIP"/>
    <s v=" "/>
    <s v="L&amp;T"/>
    <s v="Sivaprasad"/>
    <s v="Sivaprasad"/>
    <m/>
    <s v="Open"/>
    <s v="WIP"/>
    <s v=" "/>
    <s v=" "/>
    <s v=" "/>
    <m/>
    <m/>
    <m/>
    <m/>
    <m/>
    <m/>
    <s v="MOMNOC Operationalization"/>
    <s v="Network"/>
    <s v="OPEN"/>
    <m/>
    <m/>
    <m/>
    <m/>
    <s v=" \\172.28.9.34\Artefacts_T-Fiber TNOC Tracker\IPMPLS\CCTV Multicast Solution LLD V1.2 - T190.pdf"/>
    <m/>
    <n v="1"/>
    <s v="Open"/>
    <x v="0"/>
  </r>
  <r>
    <n v="974"/>
    <s v="M30"/>
    <x v="1"/>
    <d v="2023-06-07T00:00:00"/>
    <m/>
    <m/>
    <m/>
    <s v="GIS"/>
    <s v="User Experience"/>
    <s v="Show duct length, Cable length, chambers, and joint closures in a Mandal"/>
    <m/>
    <s v="NON-Critical"/>
    <s v="Open"/>
    <m/>
    <s v="Gtech"/>
    <s v=" "/>
    <m/>
    <m/>
    <m/>
    <m/>
    <s v="Kaushalendra Kumar"/>
    <m/>
    <m/>
    <s v="CLOSURE REVIEW PENDING "/>
    <s v=" "/>
    <s v=" "/>
    <s v=" "/>
    <m/>
    <m/>
    <m/>
    <m/>
    <m/>
    <m/>
    <s v="MOMGIS"/>
    <s v="Applications/Tools"/>
    <s v="OPEN"/>
    <m/>
    <m/>
    <m/>
    <m/>
    <m/>
    <m/>
    <n v="1"/>
    <s v="Completed but Verification undrer Process"/>
    <x v="2"/>
  </r>
  <r>
    <n v="975"/>
    <s v="M300"/>
    <x v="1"/>
    <d v="2023-10-19T00:00:00"/>
    <m/>
    <m/>
    <m/>
    <s v="NSO"/>
    <s v="Development &amp; Unit Testing"/>
    <s v="Point No. 223: IPTV tested needs to be finalised for additional configuration for multicast and tested as per lab availability and final sign off_x000a_Technical Head, L&amp;T to get the solution sign-off from T-Fiber for additional IPTV configuration and testing._x000a_- Target implementation date set for November 15th '23._x000a_- Request a Note (Note 6) recording the statement that this point is not a blocker for Network Launch."/>
    <m/>
    <s v="Critical"/>
    <s v="Open"/>
    <m/>
    <s v=" "/>
    <s v=" "/>
    <m/>
    <s v=" "/>
    <m/>
    <m/>
    <s v="Jayant Madavi"/>
    <m/>
    <s v="Open"/>
    <s v="Open"/>
    <s v=" "/>
    <s v=" "/>
    <s v=" "/>
    <m/>
    <m/>
    <m/>
    <m/>
    <m/>
    <m/>
    <s v="MOMNSO"/>
    <s v="Applications/Tools"/>
    <s v="OPEN"/>
    <m/>
    <m/>
    <m/>
    <m/>
    <e v="#VALUE!"/>
    <m/>
    <n v="1"/>
    <s v="Open"/>
    <x v="0"/>
  </r>
  <r>
    <n v="976"/>
    <s v="M301"/>
    <x v="1"/>
    <d v="2023-10-19T00:00:00"/>
    <m/>
    <s v="OSS"/>
    <s v="OSS"/>
    <s v="New BSS"/>
    <s v="Integration"/>
    <s v="Point No. 251: Fetch SLA violation by BSS billing &amp; Point No. 252 Circuit performance data to BSS CRM _x000a_L&amp;T to provide an outline of the interim solution before the Service Inventory solution from HP is in place._x000a_- Ensure no impact on operations during the interim period._x000a_- L&amp;T proposes interim measures such as manual computation of downtime, manual SLA performance management, etc._x000a_- Request an Undertaking (Note 7) confirming that the interim solution will have no cost impact to T-Fiber._x000a_- Timelines for interim milestones and emphasize the need to plan for the final deliverables and a seamless transition._x000a_- Segment Head, L&amp;T to provide clear confirmation by the 1st week of November '23."/>
    <m/>
    <s v="Critical"/>
    <s v="Open"/>
    <m/>
    <s v=" "/>
    <s v=" "/>
    <m/>
    <m/>
    <m/>
    <m/>
    <s v="Suresh Pawar"/>
    <m/>
    <s v="Open"/>
    <s v="WIP"/>
    <s v=" "/>
    <s v=" "/>
    <s v=" "/>
    <m/>
    <m/>
    <m/>
    <m/>
    <m/>
    <m/>
    <s v="MOMNew BSS"/>
    <e v="#N/A"/>
    <s v="OPEN"/>
    <s v="Not Relevant to OSS"/>
    <n v="0"/>
    <m/>
    <m/>
    <e v="#VALUE!"/>
    <m/>
    <n v="1"/>
    <s v="Open"/>
    <x v="0"/>
  </r>
  <r>
    <n v="977"/>
    <s v="M302"/>
    <x v="1"/>
    <d v="2023-10-19T00:00:00"/>
    <m/>
    <s v="OSS"/>
    <s v="OSS"/>
    <s v="New BSS"/>
    <s v="Integration"/>
    <s v="Point No. 264: Network Downtime, fault reported to be mapped with BSS to consider during billing process  &amp;  Point No. 265: Feasibility Engine &amp; Point No. 266: Commercial engine to be designed along with rules to Budgetary calculation for network and customer feasibilities_x000a_ L&amp;T to submit the SOW agreed between L&amp;T and HP by EoD 19th October ’23. "/>
    <m/>
    <s v="Critical"/>
    <s v="Open"/>
    <m/>
    <s v=" "/>
    <s v=" "/>
    <m/>
    <m/>
    <m/>
    <m/>
    <s v="Suresh Pawar"/>
    <m/>
    <s v="Open"/>
    <s v="WIP"/>
    <s v=" "/>
    <s v=" "/>
    <s v=" "/>
    <m/>
    <m/>
    <m/>
    <m/>
    <m/>
    <m/>
    <s v="MOMNew BSS"/>
    <e v="#N/A"/>
    <s v="OPEN"/>
    <s v="Not Relevant to OSS"/>
    <n v="0"/>
    <m/>
    <m/>
    <e v="#VALUE!"/>
    <m/>
    <n v="1"/>
    <s v="Open"/>
    <x v="0"/>
  </r>
  <r>
    <n v="978"/>
    <s v="M303"/>
    <x v="1"/>
    <d v="2023-10-19T00:00:00"/>
    <m/>
    <s v="OSS"/>
    <s v="OSS"/>
    <s v="OSS"/>
    <s v="Development &amp; Unit Testing"/>
    <s v="Point No. 267: Port Block against Service ID ( Note 5)"/>
    <m/>
    <s v="Critical"/>
    <s v="Open"/>
    <m/>
    <s v=" "/>
    <s v=" "/>
    <m/>
    <s v="Additional Scope (This is not give to HPE/OT)"/>
    <m/>
    <m/>
    <s v="Suresh Pawar"/>
    <m/>
    <s v="Open"/>
    <s v="Open"/>
    <s v=" "/>
    <s v=" "/>
    <s v=" "/>
    <m/>
    <m/>
    <m/>
    <m/>
    <m/>
    <m/>
    <s v="MOMOSS"/>
    <s v="Applications/Tools"/>
    <s v="OPEN"/>
    <s v="Additional scope"/>
    <n v="0"/>
    <m/>
    <m/>
    <m/>
    <m/>
    <n v="1"/>
    <s v="Open"/>
    <x v="0"/>
  </r>
  <r>
    <n v="979"/>
    <s v="M304"/>
    <x v="1"/>
    <d v="2023-10-19T00:00:00"/>
    <m/>
    <s v="OSS"/>
    <s v="OSS"/>
    <s v="OSS"/>
    <s v="Design &amp; Documentation"/>
    <s v="Point No. 272: Infra team to maintain the SSH connectivity  _x000a_• Security-SME, L&amp;T to submit the design document for SSH. "/>
    <m/>
    <s v="Critical"/>
    <s v="Open"/>
    <m/>
    <s v=" "/>
    <s v=" "/>
    <m/>
    <m/>
    <m/>
    <m/>
    <s v="Suresh Pawar"/>
    <m/>
    <m/>
    <s v="CLOSURE REVIEW PENDING "/>
    <s v=" "/>
    <s v=" "/>
    <s v=" "/>
    <m/>
    <m/>
    <m/>
    <m/>
    <m/>
    <m/>
    <s v="MOMOSS"/>
    <s v="Applications/Tools"/>
    <s v="OPEN"/>
    <s v="COMPLETED"/>
    <n v="0"/>
    <m/>
    <m/>
    <m/>
    <m/>
    <n v="1"/>
    <s v="Completed but Verification undrer Process"/>
    <x v="2"/>
  </r>
  <r>
    <n v="980"/>
    <s v="M305"/>
    <x v="1"/>
    <d v="2023-10-19T00:00:00"/>
    <m/>
    <s v="OSS"/>
    <s v="OSS"/>
    <s v="OSS"/>
    <s v="Dashboards"/>
    <s v="Point No. 280: Cross domain Corelation and exact reason for any outage in Network till ONT Port with E2E topology is targeted for closure by November 15th '23."/>
    <m/>
    <s v="Critical"/>
    <s v="Open"/>
    <m/>
    <s v=" "/>
    <s v=" "/>
    <m/>
    <m/>
    <m/>
    <m/>
    <s v="Suresh Pawar"/>
    <m/>
    <m/>
    <s v="CLOSURE REVIEW PENDING "/>
    <s v=" "/>
    <s v=" "/>
    <s v=" "/>
    <m/>
    <m/>
    <m/>
    <m/>
    <m/>
    <m/>
    <s v="MOMOSS"/>
    <s v="Applications/Tools"/>
    <s v="OPEN"/>
    <s v="COMPLETED"/>
    <s v="pending"/>
    <m/>
    <m/>
    <e v="#N/A"/>
    <m/>
    <n v="1"/>
    <s v="Completed but Verification undrer Process"/>
    <x v="2"/>
  </r>
  <r>
    <n v="981"/>
    <s v="M306"/>
    <x v="1"/>
    <d v="2023-10-19T00:00:00"/>
    <m/>
    <s v="OSS"/>
    <s v="OSS"/>
    <s v="OSS"/>
    <s v="Dashboards"/>
    <s v="Point No. 282: For ONT Down cases, Some of the Alarms and cause code given by OEM is not matching with RFO provided by field engineer with target date as 25th October ’23.  "/>
    <m/>
    <s v="Critical"/>
    <s v="Open"/>
    <m/>
    <s v=" "/>
    <s v=" "/>
    <m/>
    <s v="15-09-2025: Demostrated in the Demo/UAT call"/>
    <m/>
    <m/>
    <s v="Suresh Pawar"/>
    <m/>
    <m/>
    <s v="CLOSURE REVIEW PENDING "/>
    <s v=" "/>
    <s v=" "/>
    <s v=" "/>
    <m/>
    <m/>
    <m/>
    <m/>
    <m/>
    <m/>
    <s v="MOMOSS"/>
    <s v="Applications/Tools"/>
    <s v="OPEN"/>
    <s v="COMPLETED"/>
    <s v="15-09-2025: Demostrated in the Demo/UAT call"/>
    <m/>
    <m/>
    <m/>
    <m/>
    <n v="1"/>
    <s v="Completed but Verification undrer Process"/>
    <x v="2"/>
  </r>
  <r>
    <n v="982"/>
    <s v="M307"/>
    <x v="1"/>
    <d v="2023-10-19T00:00:00"/>
    <m/>
    <s v="OSS"/>
    <s v="OSS"/>
    <s v="OSS"/>
    <s v="Dashboards"/>
    <s v="Point No. 283: Alert Mechanism (event rule) when power supply is through UPS which is running on Battery backup mode then there should be alert in the form of SMS sent to field team so outages can be avoided or minimized proactively.  target date is 15th November ’23."/>
    <m/>
    <s v="Critical"/>
    <s v="Open"/>
    <m/>
    <s v=" "/>
    <s v=" "/>
    <m/>
    <s v="09-09-2025: It can be enabled based on customer confirmation"/>
    <m/>
    <m/>
    <s v="Suresh Pawar"/>
    <m/>
    <m/>
    <s v="CLOSURE REVIEW PENDING "/>
    <s v=" "/>
    <s v=" "/>
    <s v=" "/>
    <m/>
    <m/>
    <m/>
    <m/>
    <m/>
    <m/>
    <s v="MOMOSS"/>
    <s v="Applications/Tools"/>
    <s v="OPEN"/>
    <s v="COMPLETED"/>
    <s v="pending"/>
    <m/>
    <m/>
    <m/>
    <m/>
    <n v="1"/>
    <s v="Completed but Verification undrer Process"/>
    <x v="2"/>
  </r>
  <r>
    <n v="983"/>
    <s v="M308"/>
    <x v="1"/>
    <d v="2023-10-19T00:00:00"/>
    <m/>
    <s v="OSS"/>
    <s v="OSS"/>
    <s v="OSS"/>
    <s v="Dashboards"/>
    <s v="Point No. 290: IP MPLS node status report to be automated (Zonal / Mandal/GP) along with Alias Name (Like Actual Mandal /GP names) -Feasibility check required if Alias can be updated &amp; fetched by OSS tool will be informed  "/>
    <m/>
    <s v="Critical"/>
    <s v="Open"/>
    <m/>
    <s v=" "/>
    <s v=" "/>
    <m/>
    <m/>
    <m/>
    <m/>
    <s v="Suresh Pawar"/>
    <m/>
    <m/>
    <s v="CLOSURE REVIEW PENDING "/>
    <s v=" "/>
    <s v=" "/>
    <s v=" "/>
    <m/>
    <m/>
    <m/>
    <m/>
    <m/>
    <m/>
    <s v="MOMOSS"/>
    <s v="Applications/Tools"/>
    <s v="OPEN"/>
    <s v="COMPLETED"/>
    <n v="0"/>
    <m/>
    <m/>
    <m/>
    <m/>
    <n v="1"/>
    <s v="Completed but Verification undrer Process"/>
    <x v="2"/>
  </r>
  <r>
    <n v="984"/>
    <s v="M309"/>
    <x v="1"/>
    <d v="2023-10-19T00:00:00"/>
    <m/>
    <s v="OSS"/>
    <s v="OSS"/>
    <s v="OSS"/>
    <s v="Dashboards"/>
    <s v="Point No. 292: Customised dashboard template with available set of fields for different set of user views by 20th Oct'23"/>
    <m/>
    <s v="Critical"/>
    <s v="Open"/>
    <m/>
    <s v=" "/>
    <s v=" "/>
    <m/>
    <m/>
    <m/>
    <m/>
    <s v="Suresh Pawar"/>
    <m/>
    <m/>
    <s v="CLOSURE REVIEW PENDING "/>
    <s v=" "/>
    <s v=" "/>
    <s v=" "/>
    <m/>
    <m/>
    <m/>
    <m/>
    <m/>
    <m/>
    <s v="MOMOSS"/>
    <s v="Applications/Tools"/>
    <s v="OPEN"/>
    <s v="COMPLETED"/>
    <n v="0"/>
    <m/>
    <m/>
    <m/>
    <m/>
    <n v="1"/>
    <s v="Completed but Verification undrer Process"/>
    <x v="2"/>
  </r>
  <r>
    <n v="985"/>
    <s v="M31"/>
    <x v="1"/>
    <d v="2023-06-07T00:00:00"/>
    <m/>
    <m/>
    <m/>
    <s v="GIS"/>
    <s v="User Experience"/>
    <s v="Correct Actual Measure Length and Loop length in BOQ"/>
    <m/>
    <s v="NON-Critical"/>
    <s v="Open"/>
    <m/>
    <s v="Gtech"/>
    <s v=" "/>
    <m/>
    <m/>
    <m/>
    <m/>
    <s v="Kaushalendra Kumar"/>
    <m/>
    <m/>
    <s v="CLOSURE REVIEW PENDING "/>
    <s v=" "/>
    <s v=" "/>
    <s v=" "/>
    <m/>
    <m/>
    <m/>
    <m/>
    <m/>
    <m/>
    <s v="MOMGIS"/>
    <s v="Applications/Tools"/>
    <s v="OPEN"/>
    <m/>
    <m/>
    <m/>
    <m/>
    <m/>
    <m/>
    <n v="1"/>
    <s v="Completed but Verification undrer Process"/>
    <x v="2"/>
  </r>
  <r>
    <n v="986"/>
    <s v="M310"/>
    <x v="1"/>
    <d v="2023-10-19T00:00:00"/>
    <m/>
    <s v="OSS"/>
    <s v="OSS"/>
    <s v="OSS"/>
    <s v="Dashboards"/>
    <s v="Point No. 294: OSS MTTR report to include additional columns like RFO, Sub RFO, Resolution etc.  By 20th Oct'23"/>
    <m/>
    <s v="Critical"/>
    <s v="Open"/>
    <m/>
    <s v=" "/>
    <s v=" "/>
    <m/>
    <m/>
    <m/>
    <m/>
    <s v="Suresh Pawar"/>
    <m/>
    <m/>
    <s v="CLOSURE REVIEW PENDING "/>
    <s v=" "/>
    <s v=" "/>
    <s v=" "/>
    <m/>
    <m/>
    <m/>
    <m/>
    <m/>
    <m/>
    <s v="MOMOSS"/>
    <s v="Applications/Tools"/>
    <s v="OPEN"/>
    <s v="CLOSURE REVIEW PENDING "/>
    <n v="0"/>
    <m/>
    <m/>
    <m/>
    <m/>
    <n v="1"/>
    <s v="Completed but Verification undrer Process"/>
    <x v="2"/>
  </r>
  <r>
    <n v="987"/>
    <s v="M311"/>
    <x v="1"/>
    <d v="2023-10-19T00:00:00"/>
    <m/>
    <s v="OSS"/>
    <s v="OSS"/>
    <s v="OSS"/>
    <s v="Dashboards"/>
    <s v="Point No. 296: Service Management dashboard should list planned outages and corelate TT if that is on same device or NW component by 20th Oct'23"/>
    <m/>
    <s v="Critical"/>
    <s v="Open"/>
    <m/>
    <s v=" "/>
    <s v=" "/>
    <m/>
    <m/>
    <m/>
    <m/>
    <s v="Suresh Pawar"/>
    <m/>
    <s v="Open"/>
    <s v="WIP"/>
    <s v=" "/>
    <s v=" "/>
    <s v=" "/>
    <m/>
    <m/>
    <m/>
    <m/>
    <m/>
    <m/>
    <s v="MOMOSS"/>
    <s v="Applications/Tools"/>
    <s v="OPEN"/>
    <s v="OPEN"/>
    <n v="0"/>
    <m/>
    <m/>
    <e v="#N/A"/>
    <m/>
    <n v="1"/>
    <s v="Open"/>
    <x v="0"/>
  </r>
  <r>
    <n v="988"/>
    <s v="M312"/>
    <x v="1"/>
    <d v="2023-10-19T00:00:00"/>
    <m/>
    <m/>
    <m/>
    <s v="Security &amp; Regulatory Compliance"/>
    <s v="Regulatory Compliance"/>
    <s v="Point No. 308: IPDR - Developing in-house solution, also exploring with external vendors._x000a_to obtain clarity from the_x000a_Regulator on the requirements, along with the industry best practices. _x000a_• VP-Program, T-Fiber asked L&amp;T to revert on the next steps by 26th October ’23. "/>
    <m/>
    <s v="Critical"/>
    <s v="Open"/>
    <m/>
    <s v=" "/>
    <s v=" "/>
    <m/>
    <s v=" "/>
    <m/>
    <m/>
    <s v="Sarmendra"/>
    <m/>
    <s v="Open"/>
    <s v="Open"/>
    <s v=" "/>
    <s v=" "/>
    <s v=" "/>
    <m/>
    <m/>
    <m/>
    <m/>
    <m/>
    <m/>
    <s v="MOMSecurity &amp; Regulatory Compliance"/>
    <s v="Security"/>
    <s v="OPEN"/>
    <m/>
    <m/>
    <m/>
    <m/>
    <e v="#VALUE!"/>
    <m/>
    <n v="1"/>
    <s v="Open"/>
    <x v="0"/>
  </r>
  <r>
    <n v="989"/>
    <s v="M313"/>
    <x v="1"/>
    <d v="2023-10-19T00:00:00"/>
    <m/>
    <m/>
    <m/>
    <s v="Security &amp; Regulatory Compliance"/>
    <s v="Regulatory Compliance"/>
    <s v="Point No. 312: SLA Reporting for Cell Tower and GIs_x000a_• Head Telecom Networks, L&amp;T mentioned that two approaches are under consideration, solution approach to be finalised, target for completion is 30th November ’23.  "/>
    <m/>
    <s v="Critical"/>
    <s v="Open"/>
    <m/>
    <s v=" "/>
    <s v=" "/>
    <m/>
    <s v=" "/>
    <m/>
    <m/>
    <s v="Sarmendra"/>
    <m/>
    <s v="Open"/>
    <s v="Open"/>
    <s v=" "/>
    <s v=" "/>
    <s v=" "/>
    <m/>
    <m/>
    <m/>
    <m/>
    <m/>
    <m/>
    <s v="MOMSecurity &amp; Regulatory Compliance"/>
    <s v="Security"/>
    <s v="OPEN"/>
    <m/>
    <m/>
    <m/>
    <m/>
    <e v="#N/A"/>
    <m/>
    <n v="1"/>
    <s v="Open"/>
    <x v="0"/>
  </r>
  <r>
    <n v="990"/>
    <s v="M314"/>
    <x v="1"/>
    <d v="2023-10-19T00:00:00"/>
    <m/>
    <s v="OSS"/>
    <s v="OSS"/>
    <s v="OSS"/>
    <s v="Resource Related"/>
    <s v="SVP, T-Fiber emphasized the importance of L&amp;T establishing its own resources for the HPE related tasks and they should not rely solely on one individual. "/>
    <m/>
    <s v="Critical"/>
    <s v="Open"/>
    <m/>
    <s v=" "/>
    <s v=" "/>
    <m/>
    <s v="09-09-2025: Taken support from vigility Team"/>
    <m/>
    <m/>
    <s v="Suresh Pawar"/>
    <m/>
    <m/>
    <s v="CLOSURE REVIEW PENDING "/>
    <s v=" "/>
    <s v=" "/>
    <s v=" "/>
    <m/>
    <m/>
    <m/>
    <m/>
    <m/>
    <m/>
    <s v="MOMOSS"/>
    <s v="Applications/Tools"/>
    <s v="OPEN"/>
    <s v="COMPLETED"/>
    <s v="09-09-2025: Taken support from vigility Team"/>
    <m/>
    <m/>
    <m/>
    <m/>
    <n v="1"/>
    <s v="Completed but Verification undrer Process"/>
    <x v="2"/>
  </r>
  <r>
    <n v="991"/>
    <s v="M315"/>
    <x v="1"/>
    <d v="2023-10-19T00:00:00"/>
    <m/>
    <m/>
    <m/>
    <s v="Security &amp; Regulatory Compliance"/>
    <s v="User Traceability "/>
    <s v="Point No. 316: User Traceability,targeted for closure by 15th November ’23._x000a_this point to be included in the SOPs for NOC. "/>
    <m/>
    <s v="Critical"/>
    <s v="Open"/>
    <m/>
    <s v=" "/>
    <s v=" "/>
    <m/>
    <s v=" "/>
    <m/>
    <m/>
    <s v="Sarmendra"/>
    <m/>
    <s v="Open"/>
    <s v="Open"/>
    <s v=" "/>
    <s v=" "/>
    <s v=" "/>
    <m/>
    <m/>
    <m/>
    <m/>
    <m/>
    <m/>
    <s v="MOMSecurity &amp; Regulatory Compliance"/>
    <s v="Security"/>
    <s v="OPEN"/>
    <m/>
    <m/>
    <m/>
    <m/>
    <e v="#N/A"/>
    <m/>
    <n v="1"/>
    <s v="Open"/>
    <x v="0"/>
  </r>
  <r>
    <n v="992"/>
    <s v="M316"/>
    <x v="1"/>
    <d v="2023-10-19T00:00:00"/>
    <m/>
    <m/>
    <m/>
    <s v="Security &amp; Regulatory Compliance"/>
    <s v="Policy Implementation"/>
    <s v="Point No. 318: Policy Implementation – Network Forensics _x000a_the process for tracing all incidents including security incidents is yet to be put in_x000a_place, targeted for 15th November ’23."/>
    <m/>
    <s v="Critical"/>
    <s v="Open"/>
    <m/>
    <s v=" "/>
    <s v=" "/>
    <m/>
    <s v=" "/>
    <m/>
    <m/>
    <s v="Sarmendra"/>
    <m/>
    <s v="Open"/>
    <s v="Open"/>
    <s v=" "/>
    <s v=" "/>
    <s v=" "/>
    <m/>
    <m/>
    <m/>
    <m/>
    <m/>
    <m/>
    <s v="MOMSecurity &amp; Regulatory Compliance"/>
    <s v="Security"/>
    <s v="OPEN"/>
    <m/>
    <m/>
    <m/>
    <m/>
    <e v="#N/A"/>
    <m/>
    <n v="1"/>
    <s v="Open"/>
    <x v="0"/>
  </r>
  <r>
    <n v="993"/>
    <s v="M317"/>
    <x v="1"/>
    <d v="2023-10-19T00:00:00"/>
    <m/>
    <m/>
    <m/>
    <s v="Security &amp; Regulatory Compliance"/>
    <s v="Report"/>
    <s v="Point no. 326: IPDR static IP report_x000a_SVP, T-Fiber asked for the Regulatory aspects to be discovered by 26th October ’23."/>
    <m/>
    <s v="Critical"/>
    <s v="Open"/>
    <m/>
    <s v=" "/>
    <s v=" "/>
    <m/>
    <s v=" "/>
    <m/>
    <m/>
    <s v="Sarmendra"/>
    <m/>
    <s v="Open"/>
    <s v="Open"/>
    <s v=" "/>
    <s v=" "/>
    <s v=" "/>
    <m/>
    <m/>
    <m/>
    <m/>
    <m/>
    <m/>
    <s v="MOMSecurity &amp; Regulatory Compliance"/>
    <s v="Security"/>
    <s v="OPEN"/>
    <m/>
    <m/>
    <m/>
    <m/>
    <e v="#N/A"/>
    <m/>
    <n v="1"/>
    <s v="Open"/>
    <x v="0"/>
  </r>
  <r>
    <n v="994"/>
    <s v="M318"/>
    <x v="1"/>
    <d v="2023-10-19T00:00:00"/>
    <m/>
    <m/>
    <m/>
    <s v="Security &amp; Regulatory Compliance"/>
    <s v="Design features"/>
    <s v="Point No. 333: Alepo AAA to be integrated with AD_x000a_SVP, T-Fiber asked for an SOP to be defined for this._x000a_• SVP, T-Fiber asked for a note (Note 8) recording this statement. "/>
    <m/>
    <s v="Critical"/>
    <s v="Open"/>
    <m/>
    <s v=" "/>
    <s v=" "/>
    <m/>
    <s v="This is Security point"/>
    <m/>
    <m/>
    <s v="Sarmendra"/>
    <m/>
    <s v="Open"/>
    <s v="Open"/>
    <s v=" "/>
    <s v=" "/>
    <s v=" "/>
    <m/>
    <m/>
    <m/>
    <m/>
    <m/>
    <m/>
    <s v="MOMSecurity &amp; Regulatory Compliance"/>
    <s v="Security"/>
    <s v="OPEN"/>
    <m/>
    <m/>
    <m/>
    <m/>
    <e v="#N/A"/>
    <m/>
    <n v="1"/>
    <s v="Open"/>
    <x v="0"/>
  </r>
  <r>
    <n v="995"/>
    <s v="M319"/>
    <x v="1"/>
    <d v="2023-10-19T00:00:00"/>
    <m/>
    <m/>
    <m/>
    <s v="NSO"/>
    <s v="Design &amp; Documentation"/>
    <s v="Point No. 343: SDC content to GI – Design document required. _x000a_Head Telecom Networks, L&amp;T to update on the next steps by 26th October ’23. "/>
    <m/>
    <s v="NON-Critical"/>
    <s v="Open"/>
    <m/>
    <s v=" "/>
    <s v=" "/>
    <m/>
    <s v=" "/>
    <m/>
    <m/>
    <s v="Jayant Madavi"/>
    <m/>
    <s v="Open"/>
    <s v="Open"/>
    <s v=" "/>
    <s v=" "/>
    <s v=" "/>
    <m/>
    <m/>
    <m/>
    <m/>
    <m/>
    <m/>
    <s v="MOMNSO"/>
    <s v="Applications/Tools"/>
    <s v="OPEN"/>
    <m/>
    <m/>
    <m/>
    <m/>
    <e v="#N/A"/>
    <m/>
    <n v="1"/>
    <s v="Open"/>
    <x v="0"/>
  </r>
  <r>
    <n v="996"/>
    <s v="M32"/>
    <x v="1"/>
    <d v="2023-06-07T00:00:00"/>
    <m/>
    <m/>
    <m/>
    <s v="GIS"/>
    <s v="Handbook &amp; SOPs"/>
    <s v="Detailed validation document"/>
    <m/>
    <s v="NON-Critical"/>
    <s v="Open"/>
    <m/>
    <s v="Gtech"/>
    <s v=" "/>
    <m/>
    <m/>
    <m/>
    <m/>
    <s v="Kaushalendra Kumar"/>
    <m/>
    <m/>
    <s v="CLOSURE REVIEW PENDING "/>
    <s v=" "/>
    <s v=" "/>
    <s v=" "/>
    <m/>
    <m/>
    <m/>
    <m/>
    <m/>
    <m/>
    <s v="MOMGIS"/>
    <s v="Applications/Tools"/>
    <s v="OPEN"/>
    <m/>
    <m/>
    <m/>
    <m/>
    <m/>
    <m/>
    <n v="1"/>
    <s v="Completed but Verification undrer Process"/>
    <x v="2"/>
  </r>
  <r>
    <n v="997"/>
    <s v="M320"/>
    <x v="1"/>
    <d v="2023-10-19T00:00:00"/>
    <m/>
    <m/>
    <m/>
    <s v="Helpdesk"/>
    <s v="Demo"/>
    <s v="Assistant Director-P&amp;E, T-Fiber asked L&amp;T to submit the Helpdesk Compliance report along with a summary with respect to RFP by 23rd October’23 and the Demonstration on Helpdesk NEOX to be scheduled after the compliance report submission. "/>
    <m/>
    <s v="Critical"/>
    <s v="Open"/>
    <m/>
    <s v=" "/>
    <s v=" "/>
    <s v="WIP"/>
    <s v="11-Sep-25: Same has been Submitted"/>
    <s v="L&amp;T"/>
    <s v="Shiva kumar"/>
    <s v="Siva Kumar"/>
    <m/>
    <s v="Open"/>
    <s v="WIP"/>
    <s v=" "/>
    <s v=" "/>
    <s v=" "/>
    <m/>
    <m/>
    <m/>
    <m/>
    <m/>
    <m/>
    <s v="MOMHelpdesk"/>
    <s v="Helpdesk (Contact Center)"/>
    <s v="OPEN"/>
    <m/>
    <m/>
    <m/>
    <m/>
    <m/>
    <m/>
    <n v="1"/>
    <s v="Open"/>
    <x v="0"/>
  </r>
  <r>
    <n v="998"/>
    <s v="M321"/>
    <x v="1"/>
    <d v="2023-10-19T00:00:00"/>
    <m/>
    <m/>
    <m/>
    <s v="BSS"/>
    <s v="Development &amp; Unit Testing"/>
    <s v="Point No. 16: Development and Unit Testing - Service Assurance and trouble tickets_x000a_To be linked with the points in follow-up with HP for completion by March ’24, with clarity on next steps by 1st week of November."/>
    <m/>
    <s v="Critical"/>
    <s v="Open"/>
    <m/>
    <s v=" "/>
    <s v=" "/>
    <m/>
    <s v=" "/>
    <m/>
    <m/>
    <s v="Manoj Nibrad"/>
    <m/>
    <s v="Open"/>
    <s v="Open"/>
    <s v=" "/>
    <s v=" "/>
    <s v=" "/>
    <m/>
    <m/>
    <m/>
    <m/>
    <m/>
    <m/>
    <s v="MOMBSS"/>
    <s v="Applications/Tools"/>
    <s v="OPEN"/>
    <m/>
    <m/>
    <m/>
    <m/>
    <e v="#N/A"/>
    <m/>
    <n v="1"/>
    <s v="Open"/>
    <x v="0"/>
  </r>
  <r>
    <n v="999"/>
    <s v="M322"/>
    <x v="1"/>
    <d v="2023-10-19T00:00:00"/>
    <m/>
    <m/>
    <m/>
    <s v="DR"/>
    <s v="DNS Switchover"/>
    <s v="Point No. 79: to confirm that DNS switchover between DC and DR locations should be automatic_x000a_• Chief Delivery Officer, LTTS updated that this in follow-up with Cisco and CtrlS, next update by 26th October ’23.  "/>
    <m/>
    <s v="NON-Critical"/>
    <s v="Closed"/>
    <m/>
    <s v=" "/>
    <s v=" "/>
    <m/>
    <s v="[15/09/25] Completed"/>
    <m/>
    <m/>
    <s v="Ravi Kishore"/>
    <m/>
    <m/>
    <s v="COMPLETED &amp; APPROVED"/>
    <s v="AD-UT-Tfiber"/>
    <s v=" "/>
    <s v="\\172.28.9.34\Artefacts_T-Fiber TNOC Tracker\DR\Artifact for - T79"/>
    <m/>
    <m/>
    <m/>
    <m/>
    <m/>
    <m/>
    <s v="MOMDR"/>
    <s v="DR"/>
    <s v="CLOSED"/>
    <m/>
    <m/>
    <m/>
    <s v=" "/>
    <s v="\\172.28.9.34\Artefacts_T-Fiber TNOC Tracker\DR\Artifact for - T79"/>
    <m/>
    <n v="1"/>
    <s v="Completed &amp; Approved"/>
    <x v="1"/>
  </r>
  <r>
    <n v="1000"/>
    <s v="M323"/>
    <x v="1"/>
    <d v="2023-10-19T00:00:00"/>
    <m/>
    <m/>
    <m/>
    <s v="DWDM"/>
    <s v="Integration with OSS"/>
    <s v="Point No. 103: DWDM-OSS integration - Service Inventory Data Availability in HPE OSS &amp; Point No. 237: DWDM-OSS integration - Service inventory data availability in HPE OSS_x000a_• Technical Head, L&amp;T updated that this is targeted for closure by 15th November ’23. "/>
    <m/>
    <s v="Critical"/>
    <s v="Open"/>
    <m/>
    <s v=" "/>
    <s v=" "/>
    <m/>
    <s v="Duplicate Already covered in 472-points, Ref Point No. 103 &amp; 237"/>
    <m/>
    <m/>
    <s v="Suresh Kumar"/>
    <m/>
    <s v="Open"/>
    <s v="Duplicate"/>
    <s v=" "/>
    <s v=" "/>
    <s v=" "/>
    <m/>
    <m/>
    <m/>
    <m/>
    <m/>
    <m/>
    <s v="MOMDWDM"/>
    <s v="DWDM"/>
    <e v="#N/A"/>
    <m/>
    <m/>
    <s v="Duplicate"/>
    <m/>
    <m/>
    <m/>
    <n v="1"/>
    <s v="Open"/>
    <x v="0"/>
  </r>
  <r>
    <n v="1001"/>
    <s v="M324"/>
    <x v="1"/>
    <d v="2023-10-19T00:00:00"/>
    <m/>
    <m/>
    <m/>
    <s v="DWDM"/>
    <s v="Integration with OSS"/>
    <s v="Point No. 104 – DWDM-OSS integration: Planned Event Service Impact analysis report &amp; Point No. 238: DWDM-OSS integration: For planned event service impact analysis data / report_x000a_SVP, T-Fiber asked for the SOP that shall be put in place by L&amp;T until the Service Inventory solution from HP is in place"/>
    <m/>
    <s v="Critical"/>
    <s v="Open"/>
    <m/>
    <s v=" "/>
    <s v=" "/>
    <m/>
    <s v="Duplicate Already covered  in 472-points, Ref Point No. 104&amp; 238"/>
    <m/>
    <m/>
    <s v="Suresh Kumar"/>
    <m/>
    <s v="Open"/>
    <s v="Duplicate"/>
    <s v=" "/>
    <s v=" "/>
    <s v=" "/>
    <m/>
    <m/>
    <m/>
    <m/>
    <m/>
    <m/>
    <s v="MOMDWDM"/>
    <s v="DWDM"/>
    <e v="#N/A"/>
    <m/>
    <m/>
    <s v="Duplicate"/>
    <m/>
    <m/>
    <m/>
    <n v="1"/>
    <s v="Open"/>
    <x v="0"/>
  </r>
  <r>
    <n v="1002"/>
    <s v="M325"/>
    <x v="1"/>
    <d v="2023-10-19T00:00:00"/>
    <m/>
    <s v="OSS"/>
    <s v="OSS"/>
    <s v="OSS"/>
    <s v="Integration"/>
    <s v=" Point No. 231: Ciena DWDM Network Topology has been created in HPE OSS topology MAP along with neighbour NE details._x000a_SVP, T-Fiber suggested that this requirement may be revisited later."/>
    <m/>
    <s v="Critical"/>
    <s v="Open"/>
    <m/>
    <s v=" "/>
    <s v=" "/>
    <m/>
    <m/>
    <m/>
    <m/>
    <s v="Suresh Pawar"/>
    <m/>
    <m/>
    <s v="CLOSURE REVIEW PENDING "/>
    <s v=" "/>
    <s v=" "/>
    <s v=" "/>
    <m/>
    <m/>
    <m/>
    <m/>
    <m/>
    <m/>
    <s v="MOMOSS"/>
    <s v="Applications/Tools"/>
    <s v="OPEN"/>
    <s v="CLOSURE REVIEW PENDING "/>
    <n v="0"/>
    <m/>
    <m/>
    <m/>
    <m/>
    <n v="1"/>
    <s v="Completed but Verification undrer Process"/>
    <x v="2"/>
  </r>
  <r>
    <n v="1003"/>
    <s v="M326"/>
    <x v="1"/>
    <d v="2023-10-19T00:00:00"/>
    <m/>
    <s v="OSS"/>
    <s v="OSS"/>
    <s v="OSS"/>
    <s v="Design Features"/>
    <s v="Point No. 259: OSS E2E Topology_x000a_it will be completed by 30th December’23"/>
    <m/>
    <s v="Critical"/>
    <s v="Open"/>
    <m/>
    <s v=" "/>
    <s v=" "/>
    <m/>
    <s v="This point is already covered under point no. 584. and Point no. 633 under 472 tracker column"/>
    <m/>
    <m/>
    <s v="Suresh Pawar"/>
    <m/>
    <s v="Open"/>
    <s v="Duplicate"/>
    <s v=" "/>
    <s v=" "/>
    <s v=" "/>
    <m/>
    <m/>
    <m/>
    <m/>
    <m/>
    <m/>
    <s v="MOMOSS"/>
    <s v="Applications/Tools"/>
    <s v="OPEN"/>
    <s v="DUPLICATE"/>
    <s v="This point is already covered under point no. 584. and Point no. 633 under 472 tracker column"/>
    <m/>
    <m/>
    <e v="#N/A"/>
    <m/>
    <n v="1"/>
    <s v="Open"/>
    <x v="0"/>
  </r>
  <r>
    <n v="1004"/>
    <s v="M327"/>
    <x v="1"/>
    <d v="2023-10-19T00:00:00"/>
    <m/>
    <s v="OSS"/>
    <s v="OSS"/>
    <s v="OSS"/>
    <s v="Dashboards"/>
    <s v=" Point No. 275: In OSS management dashboard, Block count should count only Mandal OLTs and not GP OLTs_x000a_target date as 30th December ’23. "/>
    <m/>
    <s v="Critical"/>
    <s v="Open"/>
    <m/>
    <s v=" "/>
    <s v=" "/>
    <m/>
    <m/>
    <m/>
    <m/>
    <s v="Suresh Pawar"/>
    <m/>
    <m/>
    <s v="CLOSURE REVIEW PENDING "/>
    <s v=" "/>
    <s v=" "/>
    <s v=" "/>
    <m/>
    <m/>
    <m/>
    <m/>
    <m/>
    <m/>
    <s v="MOMOSS"/>
    <s v="Applications/Tools"/>
    <s v="OPEN"/>
    <s v="CLOSURE REVIEW PENDING "/>
    <n v="0"/>
    <m/>
    <m/>
    <m/>
    <m/>
    <n v="1"/>
    <s v="Completed but Verification undrer Process"/>
    <x v="2"/>
  </r>
  <r>
    <n v="1005"/>
    <s v="M328"/>
    <x v="1"/>
    <d v="2023-10-19T00:00:00"/>
    <m/>
    <s v="OSS"/>
    <s v="OSS"/>
    <s v="OSS"/>
    <s v="Design Features"/>
    <s v="Point No. 281: Problem Management report for various recurring outages for the given period_x000a_target date as 30th December ’23"/>
    <m/>
    <s v="Critical"/>
    <s v="Open"/>
    <m/>
    <s v=" "/>
    <s v=" "/>
    <m/>
    <m/>
    <m/>
    <m/>
    <s v="Suresh Pawar"/>
    <m/>
    <m/>
    <s v="CLOSURE REVIEW PENDING "/>
    <s v=" "/>
    <s v=" "/>
    <s v=" "/>
    <m/>
    <m/>
    <m/>
    <m/>
    <m/>
    <m/>
    <s v="MOMOSS"/>
    <s v="Applications/Tools"/>
    <s v="OPEN"/>
    <s v="COMPLETED"/>
    <n v="0"/>
    <m/>
    <m/>
    <m/>
    <m/>
    <n v="1"/>
    <s v="Completed but Verification undrer Process"/>
    <x v="2"/>
  </r>
  <r>
    <n v="1006"/>
    <s v="M329"/>
    <x v="1"/>
    <d v="2023-10-19T00:00:00"/>
    <m/>
    <s v="OSS"/>
    <s v="OSS"/>
    <s v="OSS"/>
    <s v="Design Features"/>
    <s v="Point No. 287: Exact SPAN/Link details must be taken from GIS (Including Lat, Long) for Fiber cut/outage scenario to understand fix is permanent or temporary in nature and impact on Multiple Nodes/GP’s. "/>
    <m/>
    <s v="Critical"/>
    <s v="Open"/>
    <m/>
    <s v=" "/>
    <s v=" "/>
    <m/>
    <m/>
    <m/>
    <m/>
    <s v="Suresh Pawar"/>
    <m/>
    <s v="Open"/>
    <s v="Not Feasible "/>
    <s v=" "/>
    <s v=" "/>
    <s v=" "/>
    <m/>
    <m/>
    <m/>
    <m/>
    <m/>
    <m/>
    <s v="MOMOSS"/>
    <s v="Applications/Tools"/>
    <e v="#N/A"/>
    <s v="OPEN"/>
    <n v="0"/>
    <m/>
    <m/>
    <e v="#N/A"/>
    <m/>
    <n v="1"/>
    <s v="Open"/>
    <x v="0"/>
  </r>
  <r>
    <n v="1007"/>
    <s v="M33"/>
    <x v="1"/>
    <d v="2023-06-07T00:00:00"/>
    <m/>
    <m/>
    <m/>
    <s v="GIS"/>
    <s v="User Experience"/>
    <s v="Hyperlink real images to GPs and Mandals"/>
    <m/>
    <s v="Critical"/>
    <s v="Open"/>
    <m/>
    <s v="Gtech"/>
    <s v=" "/>
    <m/>
    <m/>
    <m/>
    <m/>
    <s v="Kaushalendra Kumar"/>
    <m/>
    <m/>
    <s v="CLOSURE REVIEW PENDING "/>
    <s v=" "/>
    <s v=" "/>
    <s v=" "/>
    <m/>
    <m/>
    <m/>
    <m/>
    <m/>
    <m/>
    <s v="MOMGIS"/>
    <s v="Applications/Tools"/>
    <s v="OPEN"/>
    <m/>
    <m/>
    <m/>
    <m/>
    <m/>
    <m/>
    <n v="1"/>
    <s v="Completed but Verification undrer Process"/>
    <x v="2"/>
  </r>
  <r>
    <n v="1008"/>
    <s v="M330"/>
    <x v="1"/>
    <d v="2023-10-19T00:00:00"/>
    <m/>
    <s v="OSS"/>
    <s v="OSS"/>
    <s v="OSS"/>
    <s v="Dashboards"/>
    <s v="Point No. 288: Report for Backup Status (success/failure) of all VM (source it from Vcenter Report)_x000a_L&amp;T to conclude discussions with HP to obtain the target date. "/>
    <m/>
    <s v="Critical"/>
    <s v="Open"/>
    <m/>
    <s v=" "/>
    <s v=" "/>
    <m/>
    <s v="09-09-2025: managed at vmware(comvault) by DCInfra Team"/>
    <m/>
    <m/>
    <s v="Suresh Pawar"/>
    <m/>
    <s v="Open"/>
    <s v="Not Feasible "/>
    <s v=" "/>
    <s v=" "/>
    <s v=" "/>
    <m/>
    <m/>
    <m/>
    <m/>
    <m/>
    <m/>
    <s v="MOMOSS"/>
    <s v="Applications/Tools"/>
    <e v="#N/A"/>
    <s v="NOT-FEASIBLE"/>
    <s v="09-09-2025: managed at vmware(comvault) by DCInfra Team"/>
    <m/>
    <m/>
    <e v="#N/A"/>
    <m/>
    <n v="1"/>
    <s v="Open"/>
    <x v="0"/>
  </r>
  <r>
    <n v="1009"/>
    <s v="M331"/>
    <x v="1"/>
    <d v="2023-10-19T00:00:00"/>
    <m/>
    <s v="OSS"/>
    <s v="OSS"/>
    <s v="OSS"/>
    <s v="Dashboards"/>
    <s v="Point No. 289: DC Active infra-Health check-up /Utilization and Resource Availability report_x000a_L&amp;T to conclude discussions with HP to obtain the target date. "/>
    <m/>
    <s v="Critical"/>
    <s v="Open"/>
    <m/>
    <s v=" "/>
    <s v=" "/>
    <m/>
    <m/>
    <m/>
    <m/>
    <s v="Suresh Pawar"/>
    <m/>
    <m/>
    <s v="CLOSURE REVIEW PENDING "/>
    <s v=" "/>
    <s v=" "/>
    <s v=" "/>
    <m/>
    <m/>
    <m/>
    <m/>
    <m/>
    <m/>
    <s v="MOMOSS"/>
    <s v="Applications/Tools"/>
    <s v="OPEN"/>
    <s v="COMPLETED"/>
    <n v="0"/>
    <m/>
    <m/>
    <m/>
    <m/>
    <n v="1"/>
    <s v="Completed but Verification undrer Process"/>
    <x v="2"/>
  </r>
  <r>
    <n v="1010"/>
    <s v="M332"/>
    <x v="1"/>
    <d v="2023-10-19T00:00:00"/>
    <m/>
    <s v="OSS"/>
    <s v="OSS"/>
    <s v="OSS"/>
    <s v="Dashboards"/>
    <s v="Point No. 293: Service VLAN status report from EMS (Nokia and Tejas)_x000a_Technical Head, L&amp;T to conclude discussions to obtain the target date. "/>
    <m/>
    <s v="Critical"/>
    <s v="Open"/>
    <m/>
    <s v=" "/>
    <s v=" "/>
    <m/>
    <s v="It will be available from intranet portal "/>
    <m/>
    <m/>
    <s v="Suresh Pawar"/>
    <m/>
    <m/>
    <s v="CLOSURE REVIEW PENDING "/>
    <s v=" "/>
    <s v=" "/>
    <s v=" "/>
    <m/>
    <m/>
    <m/>
    <m/>
    <m/>
    <m/>
    <s v="MOMOSS"/>
    <s v="Applications/Tools"/>
    <s v="OPEN"/>
    <s v="COMPLETED"/>
    <n v="0"/>
    <m/>
    <m/>
    <e v="#N/A"/>
    <m/>
    <n v="1"/>
    <s v="Completed but Verification undrer Process"/>
    <x v="2"/>
  </r>
  <r>
    <n v="1011"/>
    <s v="M333"/>
    <x v="1"/>
    <d v="2023-11-03T00:00:00"/>
    <m/>
    <m/>
    <m/>
    <s v="BSS"/>
    <s v="Service provisioning"/>
    <s v="UD,SD Peramaters to be captured."/>
    <m/>
    <s v="Critical"/>
    <s v="Open"/>
    <m/>
    <s v=" "/>
    <s v=" "/>
    <m/>
    <s v=" "/>
    <m/>
    <m/>
    <s v="Manoj Nibrad"/>
    <m/>
    <s v="Open"/>
    <s v="Open"/>
    <s v=" "/>
    <s v=" "/>
    <s v=" "/>
    <m/>
    <m/>
    <m/>
    <m/>
    <m/>
    <m/>
    <s v="MOMBSS"/>
    <s v="Applications/Tools"/>
    <s v="OPEN"/>
    <m/>
    <m/>
    <m/>
    <m/>
    <e v="#N/A"/>
    <m/>
    <n v="1"/>
    <s v="Open"/>
    <x v="0"/>
  </r>
  <r>
    <n v="1012"/>
    <s v="M334"/>
    <x v="1"/>
    <d v="2023-11-03T00:00:00"/>
    <m/>
    <m/>
    <m/>
    <s v="NSO"/>
    <s v="Service provisioning"/>
    <s v="NSo inventory manager funtionality to check."/>
    <m/>
    <s v="Critical"/>
    <s v="Open"/>
    <m/>
    <s v=" "/>
    <s v=" "/>
    <m/>
    <s v=" "/>
    <m/>
    <m/>
    <s v="Jayant Madavi"/>
    <m/>
    <s v="Open"/>
    <s v="Open"/>
    <s v=" "/>
    <s v=" "/>
    <s v=" "/>
    <m/>
    <m/>
    <m/>
    <m/>
    <m/>
    <m/>
    <s v="MOMNSO"/>
    <s v="Applications/Tools"/>
    <s v="OPEN"/>
    <m/>
    <m/>
    <m/>
    <m/>
    <e v="#N/A"/>
    <m/>
    <n v="1"/>
    <s v="Open"/>
    <x v="0"/>
  </r>
  <r>
    <n v="1013"/>
    <s v="M335"/>
    <x v="1"/>
    <d v="2023-11-03T00:00:00"/>
    <m/>
    <m/>
    <m/>
    <s v="BSS"/>
    <s v="Service provisioning"/>
    <s v="UD perameters for product based to be prepared."/>
    <m/>
    <s v="Critical"/>
    <s v="Open"/>
    <m/>
    <s v=" "/>
    <s v=" "/>
    <m/>
    <s v=" "/>
    <m/>
    <m/>
    <s v="Manoj Nibrad"/>
    <m/>
    <s v="Open"/>
    <s v="Open"/>
    <s v=" "/>
    <s v=" "/>
    <s v=" "/>
    <m/>
    <m/>
    <m/>
    <m/>
    <m/>
    <m/>
    <s v="MOMBSS"/>
    <s v="Applications/Tools"/>
    <s v="OPEN"/>
    <m/>
    <m/>
    <m/>
    <m/>
    <e v="#N/A"/>
    <m/>
    <n v="1"/>
    <s v="Open"/>
    <x v="0"/>
  </r>
  <r>
    <n v="1014"/>
    <s v="M336"/>
    <x v="1"/>
    <d v="2023-11-03T00:00:00"/>
    <m/>
    <m/>
    <m/>
    <s v="BSS"/>
    <s v="Service provisioning"/>
    <s v="Ashish to comeback with Design plan for Inventory Manager at NSO"/>
    <m/>
    <s v="Critical"/>
    <s v="Open"/>
    <m/>
    <s v=" "/>
    <s v=" "/>
    <m/>
    <s v=" "/>
    <m/>
    <m/>
    <s v="Manoj Nibrad"/>
    <m/>
    <s v="Open"/>
    <s v="Open"/>
    <s v=" "/>
    <s v=" "/>
    <s v=" "/>
    <m/>
    <m/>
    <m/>
    <m/>
    <m/>
    <m/>
    <s v="MOMBSS"/>
    <s v="Applications/Tools"/>
    <s v="OPEN"/>
    <m/>
    <m/>
    <m/>
    <m/>
    <e v="#N/A"/>
    <m/>
    <n v="1"/>
    <s v="Open"/>
    <x v="0"/>
  </r>
  <r>
    <n v="1015"/>
    <s v="M337"/>
    <x v="1"/>
    <d v="2023-11-03T00:00:00"/>
    <m/>
    <m/>
    <m/>
    <s v="BSS"/>
    <s v="Service provisioning"/>
    <s v="Arvindam to comeback with product wise UD perameters"/>
    <m/>
    <s v="Critical"/>
    <s v="Open"/>
    <m/>
    <s v=" "/>
    <s v=" "/>
    <m/>
    <s v=" "/>
    <m/>
    <m/>
    <s v="Manoj Nibrad"/>
    <m/>
    <s v="Open"/>
    <s v="Open"/>
    <s v=" "/>
    <s v=" "/>
    <s v=" "/>
    <m/>
    <m/>
    <m/>
    <m/>
    <m/>
    <m/>
    <s v="MOMBSS"/>
    <s v="Applications/Tools"/>
    <s v="OPEN"/>
    <m/>
    <m/>
    <m/>
    <m/>
    <e v="#N/A"/>
    <m/>
    <n v="1"/>
    <s v="Open"/>
    <x v="0"/>
  </r>
  <r>
    <n v="1016"/>
    <s v="M338"/>
    <x v="1"/>
    <d v="2023-11-03T00:00:00"/>
    <m/>
    <m/>
    <m/>
    <s v="BSS"/>
    <s v="Service provisioning"/>
    <s v="Additional information for VRF, VLAN , Inner vlan etc to capture in Master DB"/>
    <m/>
    <s v="Critical"/>
    <s v="Open"/>
    <m/>
    <s v=" "/>
    <s v=" "/>
    <m/>
    <s v=" "/>
    <m/>
    <m/>
    <s v="Manoj Nibrad"/>
    <m/>
    <s v="Open"/>
    <s v="Open"/>
    <s v=" "/>
    <s v=" "/>
    <s v=" "/>
    <m/>
    <m/>
    <m/>
    <m/>
    <m/>
    <m/>
    <s v="MOMBSS"/>
    <s v="Applications/Tools"/>
    <s v="OPEN"/>
    <m/>
    <m/>
    <m/>
    <m/>
    <e v="#N/A"/>
    <m/>
    <n v="1"/>
    <s v="Open"/>
    <x v="0"/>
  </r>
  <r>
    <n v="1017"/>
    <s v="M339"/>
    <x v="1"/>
    <d v="2023-11-03T00:00:00"/>
    <m/>
    <m/>
    <m/>
    <s v="BSS"/>
    <s v="Service provisioning"/>
    <s v="As per Cisco LLD All 28 types of L2, L3 models to be mapped aginest products"/>
    <m/>
    <s v="Critical"/>
    <s v="Open"/>
    <m/>
    <s v=" "/>
    <s v=" "/>
    <m/>
    <s v=" "/>
    <m/>
    <m/>
    <s v="Manoj Nibrad"/>
    <m/>
    <s v="Open"/>
    <s v="Open"/>
    <s v=" "/>
    <s v=" "/>
    <s v=" "/>
    <m/>
    <m/>
    <m/>
    <m/>
    <m/>
    <m/>
    <s v="MOMBSS"/>
    <s v="Applications/Tools"/>
    <s v="OPEN"/>
    <m/>
    <m/>
    <m/>
    <m/>
    <e v="#N/A"/>
    <m/>
    <n v="1"/>
    <s v="Open"/>
    <x v="0"/>
  </r>
  <r>
    <n v="1018"/>
    <s v="M34"/>
    <x v="1"/>
    <d v="2023-06-07T00:00:00"/>
    <m/>
    <m/>
    <m/>
    <s v="GIS"/>
    <s v="Installation"/>
    <s v="100TB storage for LIDAR survey data"/>
    <m/>
    <s v="Critical"/>
    <s v="Open"/>
    <s v="Conflict"/>
    <s v="Gtech"/>
    <s v=" "/>
    <m/>
    <m/>
    <m/>
    <m/>
    <s v="Kaushalendra Kumar"/>
    <m/>
    <m/>
    <s v="CLOSURE REVIEW PENDING "/>
    <s v=" "/>
    <s v=" "/>
    <s v=" "/>
    <m/>
    <m/>
    <m/>
    <m/>
    <m/>
    <m/>
    <s v="MOMGIS"/>
    <s v="Applications/Tools"/>
    <s v="OPEN"/>
    <m/>
    <m/>
    <m/>
    <m/>
    <m/>
    <m/>
    <n v="1"/>
    <s v="Completed but Verification undrer Process"/>
    <x v="2"/>
  </r>
  <r>
    <n v="1019"/>
    <s v="M340"/>
    <x v="1"/>
    <d v="2023-11-03T00:00:00"/>
    <m/>
    <m/>
    <m/>
    <s v="BSS"/>
    <s v="Service Codes"/>
    <s v="GL code to be mapped based on subtype GI under sub type Central &amp; State"/>
    <m/>
    <s v="Critical"/>
    <s v="Open"/>
    <m/>
    <s v=" "/>
    <s v=" "/>
    <m/>
    <s v=" "/>
    <m/>
    <m/>
    <s v="Manoj Nibrad"/>
    <m/>
    <s v="Open"/>
    <s v="Open"/>
    <s v=" "/>
    <s v=" "/>
    <s v=" "/>
    <m/>
    <m/>
    <m/>
    <m/>
    <m/>
    <m/>
    <s v="MOMBSS"/>
    <s v="Applications/Tools"/>
    <s v="OPEN"/>
    <m/>
    <m/>
    <m/>
    <m/>
    <e v="#N/A"/>
    <m/>
    <n v="1"/>
    <s v="Open"/>
    <x v="0"/>
  </r>
  <r>
    <n v="1020"/>
    <s v="M341"/>
    <x v="1"/>
    <d v="2023-11-03T00:00:00"/>
    <m/>
    <m/>
    <m/>
    <s v="BSS"/>
    <s v="Service Codes"/>
    <s v="Define the Code for Circuit type , Customer type , customer service type etc in single format"/>
    <m/>
    <s v="Critical"/>
    <s v="Open"/>
    <m/>
    <s v=" "/>
    <s v=" "/>
    <m/>
    <s v=" "/>
    <m/>
    <m/>
    <s v="Manoj Nibrad"/>
    <m/>
    <s v="Open"/>
    <s v="Open"/>
    <s v=" "/>
    <s v=" "/>
    <s v=" "/>
    <m/>
    <m/>
    <m/>
    <m/>
    <m/>
    <m/>
    <s v="MOMBSS"/>
    <s v="Applications/Tools"/>
    <s v="OPEN"/>
    <m/>
    <m/>
    <m/>
    <m/>
    <e v="#N/A"/>
    <m/>
    <n v="1"/>
    <s v="Open"/>
    <x v="0"/>
  </r>
  <r>
    <n v="1021"/>
    <s v="M342"/>
    <x v="1"/>
    <d v="2023-11-03T00:00:00"/>
    <m/>
    <m/>
    <m/>
    <s v="BSS"/>
    <s v="Service Codes"/>
    <s v="Define design plan for House hold services in GPON Level"/>
    <m/>
    <s v="Critical"/>
    <s v="Open"/>
    <m/>
    <s v=" "/>
    <s v=" "/>
    <m/>
    <s v=" "/>
    <m/>
    <m/>
    <s v="Manoj Nibrad"/>
    <m/>
    <s v="Open"/>
    <s v="Open"/>
    <s v=" "/>
    <s v=" "/>
    <s v=" "/>
    <m/>
    <m/>
    <m/>
    <m/>
    <m/>
    <m/>
    <s v="MOMBSS"/>
    <s v="Applications/Tools"/>
    <s v="OPEN"/>
    <m/>
    <m/>
    <m/>
    <m/>
    <e v="#N/A"/>
    <m/>
    <n v="1"/>
    <s v="Open"/>
    <x v="0"/>
  </r>
  <r>
    <n v="1022"/>
    <s v="M343"/>
    <x v="1"/>
    <d v="2023-11-03T00:00:00"/>
    <m/>
    <m/>
    <m/>
    <s v="BSS"/>
    <s v="Service Codes"/>
    <s v="Define Household plan for provisioning as per the GPON plan design"/>
    <m/>
    <s v="Critical"/>
    <s v="Open"/>
    <m/>
    <s v=" "/>
    <s v=" "/>
    <m/>
    <s v=" "/>
    <m/>
    <m/>
    <s v="Manoj Nibrad"/>
    <m/>
    <s v="Open"/>
    <s v="Open"/>
    <s v=" "/>
    <s v=" "/>
    <s v=" "/>
    <m/>
    <m/>
    <m/>
    <m/>
    <m/>
    <m/>
    <s v="MOMBSS"/>
    <s v="Applications/Tools"/>
    <s v="OPEN"/>
    <m/>
    <m/>
    <m/>
    <m/>
    <e v="#N/A"/>
    <m/>
    <n v="1"/>
    <s v="Open"/>
    <x v="0"/>
  </r>
  <r>
    <n v="1023"/>
    <s v="M344"/>
    <x v="1"/>
    <d v="2023-11-03T00:00:00"/>
    <m/>
    <m/>
    <m/>
    <s v="BSS"/>
    <s v="Service Codes"/>
    <s v="OSS Method of distance from GIS  need to comeback with plan"/>
    <m/>
    <s v="Critical"/>
    <s v="Open"/>
    <m/>
    <s v=" "/>
    <s v=" "/>
    <m/>
    <s v=" "/>
    <m/>
    <m/>
    <s v="Manoj Nibrad"/>
    <m/>
    <s v="Open"/>
    <s v="Open"/>
    <s v=" "/>
    <s v=" "/>
    <s v=" "/>
    <m/>
    <m/>
    <m/>
    <m/>
    <m/>
    <m/>
    <s v="MOMBSS"/>
    <s v="Applications/Tools"/>
    <s v="OPEN"/>
    <m/>
    <m/>
    <m/>
    <m/>
    <e v="#N/A"/>
    <m/>
    <n v="1"/>
    <s v="Open"/>
    <x v="0"/>
  </r>
  <r>
    <n v="1024"/>
    <s v="M345"/>
    <x v="1"/>
    <d v="2023-11-03T00:00:00"/>
    <m/>
    <m/>
    <m/>
    <s v="BSS"/>
    <s v="Service Codes"/>
    <s v="Aravindam to update on previous meetings updates to be updated in next in continuous meetings"/>
    <m/>
    <s v="Critical"/>
    <s v="Open"/>
    <m/>
    <s v=" "/>
    <s v=" "/>
    <m/>
    <s v=" "/>
    <m/>
    <m/>
    <s v="Manoj Nibrad"/>
    <m/>
    <s v="Open"/>
    <s v="Open"/>
    <s v=" "/>
    <s v=" "/>
    <s v=" "/>
    <m/>
    <m/>
    <m/>
    <m/>
    <m/>
    <m/>
    <s v="MOMBSS"/>
    <s v="Applications/Tools"/>
    <s v="OPEN"/>
    <m/>
    <m/>
    <m/>
    <m/>
    <e v="#N/A"/>
    <m/>
    <n v="1"/>
    <s v="Open"/>
    <x v="0"/>
  </r>
  <r>
    <n v="1025"/>
    <s v="M346"/>
    <x v="1"/>
    <d v="2023-11-17T00:00:00"/>
    <m/>
    <m/>
    <m/>
    <s v="Helpdesk"/>
    <s v="Demo"/>
    <s v="Neox helpdesk Demo : "/>
    <m/>
    <s v="Critical"/>
    <s v="Open"/>
    <m/>
    <s v=" "/>
    <s v=" "/>
    <s v="WIP"/>
    <s v=" "/>
    <m/>
    <m/>
    <s v="Siva Kumar"/>
    <m/>
    <s v="Open"/>
    <s v="WIP"/>
    <s v=" "/>
    <s v=" "/>
    <s v=" "/>
    <m/>
    <m/>
    <m/>
    <m/>
    <m/>
    <m/>
    <s v="MOMHelpdesk"/>
    <s v="Helpdesk (Contact Center)"/>
    <s v="OPEN"/>
    <m/>
    <m/>
    <m/>
    <m/>
    <m/>
    <m/>
    <n v="1"/>
    <s v="Open"/>
    <x v="0"/>
  </r>
  <r>
    <n v="1026"/>
    <s v="M347"/>
    <x v="1"/>
    <d v="2023-11-17T00:00:00"/>
    <m/>
    <m/>
    <m/>
    <s v="Helpdesk"/>
    <s v="Compliance"/>
    <s v="Neox Compliance confirmation :"/>
    <m/>
    <s v="Critical"/>
    <s v="Open"/>
    <m/>
    <s v=" "/>
    <s v=" "/>
    <s v="WIP"/>
    <s v="11-Sep-25: Same has been Submitted"/>
    <s v="L&amp;T"/>
    <s v="Shiva kumar"/>
    <s v="Siva Kumar"/>
    <m/>
    <s v="Open"/>
    <s v="WIP"/>
    <s v=" "/>
    <s v=" "/>
    <s v=" "/>
    <m/>
    <m/>
    <m/>
    <m/>
    <m/>
    <m/>
    <s v="MOMHelpdesk"/>
    <s v="Helpdesk (Contact Center)"/>
    <s v="OPEN"/>
    <m/>
    <m/>
    <m/>
    <m/>
    <m/>
    <m/>
    <n v="1"/>
    <s v="Open"/>
    <x v="0"/>
  </r>
  <r>
    <n v="1027"/>
    <s v="M348"/>
    <x v="1"/>
    <d v="2023-11-17T00:00:00"/>
    <m/>
    <m/>
    <m/>
    <s v="NOC Operationalization"/>
    <s v="Action Points"/>
    <s v="370 points out of which 24 points which are already covered in 370 : Praveen to share indicating the reference of 24 points by "/>
    <m/>
    <s v="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1028"/>
    <s v="M349"/>
    <x v="1"/>
    <d v="2023-11-17T00:00:00"/>
    <m/>
    <m/>
    <m/>
    <s v="NOC Operationalization"/>
    <s v="Action Points"/>
    <s v="196 points closure along with artefacts :"/>
    <m/>
    <s v="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1029"/>
    <s v="M35"/>
    <x v="1"/>
    <d v="2023-06-07T00:00:00"/>
    <m/>
    <m/>
    <m/>
    <s v="GIS"/>
    <s v="Training"/>
    <s v="Hands-on Training on GIS tool"/>
    <m/>
    <s v="NON-Critical"/>
    <s v="Open"/>
    <m/>
    <s v="Gtech"/>
    <s v=" "/>
    <m/>
    <m/>
    <m/>
    <m/>
    <s v="Kaushalendra Kumar"/>
    <m/>
    <m/>
    <s v="CLOSURE REVIEW PENDING "/>
    <s v=" "/>
    <s v=" "/>
    <s v=" "/>
    <m/>
    <m/>
    <m/>
    <m/>
    <m/>
    <m/>
    <s v="MOMGIS"/>
    <s v="Applications/Tools"/>
    <s v="OPEN"/>
    <m/>
    <m/>
    <m/>
    <m/>
    <m/>
    <m/>
    <n v="1"/>
    <s v="Completed but Verification undrer Process"/>
    <x v="2"/>
  </r>
  <r>
    <n v="1030"/>
    <s v="M350"/>
    <x v="1"/>
    <d v="2023-11-17T00:00:00"/>
    <s v="P3"/>
    <m/>
    <m/>
    <s v="NOC Operationalization"/>
    <s v="Documentation"/>
    <s v="Revised Organization structure : "/>
    <m/>
    <s v="Critical"/>
    <s v="Completed"/>
    <m/>
    <s v=" "/>
    <s v=" "/>
    <m/>
    <s v="NOC structure and manpower details shared"/>
    <m/>
    <m/>
    <s v="Ahmad"/>
    <m/>
    <m/>
    <s v="COMPLETED &amp; APPROVED"/>
    <s v=" "/>
    <s v=" "/>
    <s v=" "/>
    <m/>
    <m/>
    <m/>
    <m/>
    <m/>
    <m/>
    <s v="MOMNOC Operationalization"/>
    <s v="Network"/>
    <s v="CLOSED"/>
    <m/>
    <m/>
    <s v="Not related to delivery"/>
    <d v="2025-09-19T00:00:00"/>
    <s v="Artefacts not Required"/>
    <m/>
    <n v="1"/>
    <s v="Completed &amp; Approved"/>
    <x v="3"/>
  </r>
  <r>
    <n v="1031"/>
    <s v="M351"/>
    <x v="1"/>
    <d v="2023-11-17T00:00:00"/>
    <m/>
    <m/>
    <m/>
    <s v="BSS"/>
    <s v="Demo"/>
    <s v="Second Dry Run (details to be shared later) : week starting "/>
    <m/>
    <s v="Critical"/>
    <s v="Open"/>
    <m/>
    <s v=" "/>
    <s v=" "/>
    <m/>
    <s v=" "/>
    <m/>
    <m/>
    <s v="Manoj Nibrad"/>
    <m/>
    <s v="Open"/>
    <s v="Open"/>
    <s v=" "/>
    <s v=" "/>
    <s v=" "/>
    <m/>
    <m/>
    <m/>
    <m/>
    <m/>
    <m/>
    <s v="MOMBSS"/>
    <s v="Applications/Tools"/>
    <s v="OPEN"/>
    <m/>
    <m/>
    <m/>
    <m/>
    <e v="#N/A"/>
    <m/>
    <n v="1"/>
    <s v="Open"/>
    <x v="0"/>
  </r>
  <r>
    <n v="1032"/>
    <s v="M352"/>
    <x v="1"/>
    <d v="2023-11-17T00:00:00"/>
    <m/>
    <m/>
    <m/>
    <s v="NOC Operationalization"/>
    <s v="Documentation"/>
    <s v="Artefacts storage link : "/>
    <m/>
    <s v="Critical"/>
    <s v="Completed"/>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033"/>
    <s v="M353"/>
    <x v="1"/>
    <d v="2023-11-17T00:00:00"/>
    <m/>
    <m/>
    <m/>
    <s v="Security &amp; Regulatory Compliance"/>
    <s v="Regulatory Compliance"/>
    <s v="Security Assessment Review Meeting : week starting "/>
    <m/>
    <s v="Critical"/>
    <s v="Open"/>
    <m/>
    <s v=" "/>
    <s v=" "/>
    <m/>
    <s v=" "/>
    <m/>
    <m/>
    <s v="Sarmendra"/>
    <m/>
    <s v="Open"/>
    <s v="Open"/>
    <s v=" "/>
    <s v=" "/>
    <s v=" "/>
    <m/>
    <m/>
    <m/>
    <m/>
    <m/>
    <m/>
    <s v="MOMSecurity &amp; Regulatory Compliance"/>
    <s v="Security"/>
    <s v="OPEN"/>
    <m/>
    <m/>
    <m/>
    <m/>
    <e v="#N/A"/>
    <m/>
    <n v="1"/>
    <s v="Open"/>
    <x v="0"/>
  </r>
  <r>
    <n v="1034"/>
    <s v="M354"/>
    <x v="1"/>
    <d v="2023-11-17T00:00:00"/>
    <m/>
    <m/>
    <m/>
    <s v="NOC Operationalization"/>
    <s v="Resource Related"/>
    <s v="HP &amp; Cisco OEM teams onboarding from 20th November'23."/>
    <m/>
    <s v="Critical"/>
    <s v="Closed"/>
    <m/>
    <s v=" "/>
    <s v=" "/>
    <s v="Closed"/>
    <s v="23-Sep-25: Approved shall be closed"/>
    <m/>
    <m/>
    <s v="Sivaprasad"/>
    <m/>
    <m/>
    <s v="COMPLETED &amp; APPROVED"/>
    <s v=" "/>
    <s v=" "/>
    <s v=" "/>
    <m/>
    <m/>
    <m/>
    <m/>
    <m/>
    <m/>
    <s v="MOMNOC Operationalization"/>
    <s v="Network"/>
    <s v="CLOSED"/>
    <m/>
    <m/>
    <m/>
    <d v="2025-09-23T00:00:00"/>
    <s v="Artefacts not Required"/>
    <m/>
    <n v="1"/>
    <s v="Completed &amp; Approved"/>
    <x v="1"/>
  </r>
  <r>
    <n v="1035"/>
    <s v="M355"/>
    <x v="1"/>
    <d v="2023-11-17T00:00:00"/>
    <m/>
    <m/>
    <m/>
    <s v="NOC Operationalization"/>
    <s v="Documentation"/>
    <s v="Letter from all OEMs apart from Cisco &amp; HP to be submitted by 22nd November'23"/>
    <m/>
    <s v="Critical"/>
    <s v="Open"/>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s v="Completed &amp; Approved"/>
    <x v="3"/>
  </r>
  <r>
    <n v="1036"/>
    <s v="M356"/>
    <x v="1"/>
    <d v="2023-11-17T00:00:00"/>
    <m/>
    <m/>
    <m/>
    <s v="NOC Operationalization"/>
    <s v="Documentation"/>
    <s v="Letter from  from Cisco &amp; HP to be submitted by 24th  November'23"/>
    <m/>
    <s v="Critical"/>
    <s v="Open"/>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s v="Completed &amp; Approved"/>
    <x v="3"/>
  </r>
  <r>
    <n v="1037"/>
    <s v="M357"/>
    <x v="1"/>
    <d v="2023-11-17T00:00:00"/>
    <m/>
    <m/>
    <m/>
    <s v="NOC Operationalization"/>
    <s v="Documentation"/>
    <s v="Letter of confirmation for closure of issues with Tejas &amp; Nokia on or before 30th November’23"/>
    <m/>
    <s v="Critical"/>
    <s v="Open"/>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s v="Completed &amp; Approved"/>
    <x v="3"/>
  </r>
  <r>
    <n v="1038"/>
    <s v="M358"/>
    <x v="1"/>
    <d v="2023-11-17T00:00:00"/>
    <m/>
    <m/>
    <m/>
    <s v="NOC Operationalization"/>
    <s v="Meeting"/>
    <s v="Date for All OEMs Meeting"/>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039"/>
    <s v="M359"/>
    <x v="1"/>
    <d v="2023-11-17T00:00:00"/>
    <m/>
    <m/>
    <m/>
    <s v="BSS"/>
    <s v="Resource Related"/>
    <s v="BSS-SME visit &amp; extended stay for backlog clearance and sharing agenda prior to visit"/>
    <m/>
    <s v="Critical"/>
    <s v="Open"/>
    <m/>
    <s v=" "/>
    <s v=" "/>
    <m/>
    <s v=" "/>
    <m/>
    <m/>
    <s v="Manoj Nibrad"/>
    <m/>
    <s v="Open"/>
    <s v="Open"/>
    <s v=" "/>
    <s v=" "/>
    <s v=" "/>
    <m/>
    <m/>
    <m/>
    <m/>
    <m/>
    <m/>
    <s v="MOMBSS"/>
    <s v="Applications/Tools"/>
    <s v="OPEN"/>
    <m/>
    <m/>
    <m/>
    <m/>
    <e v="#N/A"/>
    <m/>
    <n v="1"/>
    <s v="Open"/>
    <x v="0"/>
  </r>
  <r>
    <n v="1040"/>
    <s v="M36"/>
    <x v="1"/>
    <d v="2023-06-07T00:00:00"/>
    <m/>
    <m/>
    <m/>
    <s v="GIS"/>
    <s v="Dashboards"/>
    <s v="Discuss and Develop Dashboard for GIS tool"/>
    <m/>
    <s v="NON-Critical"/>
    <s v="Open"/>
    <m/>
    <s v="Gtech"/>
    <s v=" "/>
    <m/>
    <m/>
    <m/>
    <m/>
    <s v="Kaushalendra Kumar"/>
    <m/>
    <m/>
    <s v="CLOSURE REVIEW PENDING "/>
    <s v=" "/>
    <s v=" "/>
    <s v=" "/>
    <m/>
    <m/>
    <m/>
    <m/>
    <m/>
    <m/>
    <s v="MOMGIS"/>
    <s v="Applications/Tools"/>
    <s v="OPEN"/>
    <m/>
    <m/>
    <m/>
    <m/>
    <m/>
    <m/>
    <n v="1"/>
    <s v="Completed but Verification undrer Process"/>
    <x v="2"/>
  </r>
  <r>
    <n v="1041"/>
    <s v="M360"/>
    <x v="1"/>
    <d v="2023-11-17T00:00:00"/>
    <m/>
    <m/>
    <m/>
    <s v="NOC Operationalization"/>
    <s v="Documentation"/>
    <s v="Revert pending on 8 Notes(Undertaking) "/>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042"/>
    <s v="M361"/>
    <x v="1"/>
    <d v="2023-11-17T00:00:00"/>
    <m/>
    <m/>
    <m/>
    <s v="Helpdesk"/>
    <s v="Resource Related"/>
    <s v="Dimensioning of Helpdesk calls"/>
    <m/>
    <s v="Critical"/>
    <s v="Open"/>
    <m/>
    <s v=" "/>
    <s v=" "/>
    <s v="Closed"/>
    <s v="24-Sep-25: Approved and shall be closed_x000a_11-Sep-25: Changed and operational Now"/>
    <m/>
    <m/>
    <s v="Siva Kumar"/>
    <m/>
    <m/>
    <s v="COMPLETED &amp; APPROVED"/>
    <s v=" "/>
    <s v=" "/>
    <s v=" "/>
    <m/>
    <m/>
    <m/>
    <m/>
    <m/>
    <m/>
    <s v="MOMHelpdesk"/>
    <s v="Helpdesk (Contact Center)"/>
    <s v="CLOSED"/>
    <m/>
    <m/>
    <m/>
    <d v="2025-09-24T00:00:00"/>
    <s v="\\172.28.9.34\Artefacts_T-Fiber TNOC Tracker\HELPDESK\M117,126,728"/>
    <m/>
    <n v="1"/>
    <s v="Completed &amp; Approved"/>
    <x v="3"/>
  </r>
  <r>
    <n v="1043"/>
    <s v="M362"/>
    <x v="1"/>
    <d v="2023-11-17T00:00:00"/>
    <s v="P3"/>
    <m/>
    <m/>
    <s v="NOC Operationalization"/>
    <s v="Documentation"/>
    <s v="Revert on 26 SOPS &amp; O&amp;M Handbook"/>
    <m/>
    <s v="Critical"/>
    <s v="Open"/>
    <m/>
    <s v=" "/>
    <s v=" "/>
    <m/>
    <s v="SOP agreed and signed off. O&amp;M Handbook WIP"/>
    <m/>
    <m/>
    <s v="Ahmad"/>
    <d v="2025-10-07T00:00:00"/>
    <s v="Open"/>
    <s v="Open"/>
    <s v=" "/>
    <s v=" "/>
    <s v=" "/>
    <m/>
    <m/>
    <m/>
    <m/>
    <m/>
    <m/>
    <s v="MOMNOC Operationalization"/>
    <s v="Network"/>
    <s v="OPEN"/>
    <m/>
    <m/>
    <s v="Documentation"/>
    <m/>
    <e v="#N/A"/>
    <m/>
    <n v="1"/>
    <s v="Open"/>
    <x v="0"/>
  </r>
  <r>
    <n v="1044"/>
    <s v="M363"/>
    <x v="1"/>
    <d v="2023-11-17T00:00:00"/>
    <s v="P3"/>
    <m/>
    <m/>
    <s v="NOC Operationalization"/>
    <s v="Documentation"/>
    <s v="Measurable KPI for individual TNOC team"/>
    <m/>
    <s v="Critical"/>
    <s v="Completed"/>
    <m/>
    <s v=" "/>
    <s v=" "/>
    <m/>
    <s v="NOC role KRA and KPI submitted to TFiber"/>
    <m/>
    <m/>
    <s v="Ahmad"/>
    <m/>
    <m/>
    <s v="COMPLETED &amp; APPROVED"/>
    <s v=" "/>
    <s v=" "/>
    <s v=" "/>
    <m/>
    <m/>
    <m/>
    <m/>
    <m/>
    <m/>
    <s v="MOMNOC Operationalization"/>
    <s v="Network"/>
    <s v="CLOSED"/>
    <m/>
    <m/>
    <s v="Not related to delivery"/>
    <d v="2025-09-24T00:00:00"/>
    <s v="\\172.28.9.23\tnocreports\TNOC Manpower_CVs\NOC Resources Details &amp; Roles"/>
    <m/>
    <n v="1"/>
    <s v="Completed &amp; Approved"/>
    <x v="3"/>
  </r>
  <r>
    <n v="1045"/>
    <s v="M364"/>
    <x v="1"/>
    <d v="2023-11-17T00:00:00"/>
    <s v="P3"/>
    <m/>
    <m/>
    <s v="NOC Operationalization"/>
    <s v="Resource Related"/>
    <s v="Service delivery &amp; Service assurance Manager"/>
    <m/>
    <s v="Critical"/>
    <s v="Completed"/>
    <m/>
    <s v=" "/>
    <s v=" "/>
    <m/>
    <s v="Not part of RFP. Service Provisioning is being done by NOC team"/>
    <m/>
    <m/>
    <s v="Ahmad"/>
    <m/>
    <m/>
    <s v="COMPLETED &amp; APPROVED"/>
    <s v=" "/>
    <s v=" "/>
    <s v=" "/>
    <m/>
    <m/>
    <m/>
    <m/>
    <m/>
    <m/>
    <s v="MOMNOC Operationalization"/>
    <s v="Network"/>
    <s v="CLOSED"/>
    <m/>
    <m/>
    <s v="Not related to delivery"/>
    <d v="2025-09-19T00:00:00"/>
    <s v="Artefacts not Required"/>
    <m/>
    <n v="1"/>
    <s v="Completed &amp; Approved"/>
    <x v="3"/>
  </r>
  <r>
    <n v="1046"/>
    <s v="M365"/>
    <x v="1"/>
    <d v="2023-11-17T00:00:00"/>
    <s v="P3"/>
    <m/>
    <m/>
    <s v="NOC Operationalization"/>
    <s v="Resource Related"/>
    <s v="Plan for Manpower augmentation to handle Infra Alarm in TNOC &amp; field to finalize O&amp;M"/>
    <m/>
    <s v="Critical"/>
    <s v="Completed"/>
    <m/>
    <s v=" "/>
    <s v=" "/>
    <m/>
    <s v="NOC manpower is deputed as per RFP and manpower report is shared with TFiber on weekly basis"/>
    <m/>
    <m/>
    <s v="Ahmad"/>
    <m/>
    <m/>
    <s v="COMPLETED &amp; APPROVED"/>
    <s v=" "/>
    <s v=" "/>
    <s v=" "/>
    <m/>
    <m/>
    <m/>
    <m/>
    <m/>
    <m/>
    <s v="MOMNOC Operationalization"/>
    <s v="Network"/>
    <s v="CLOSED"/>
    <m/>
    <m/>
    <s v="Not related to delivery"/>
    <d v="2025-09-19T00:00:00"/>
    <s v="Artefacts not Required"/>
    <m/>
    <n v="1"/>
    <s v="Completed &amp; Approved"/>
    <x v="3"/>
  </r>
  <r>
    <n v="1047"/>
    <s v="M366"/>
    <x v="1"/>
    <d v="2023-11-17T00:00:00"/>
    <m/>
    <m/>
    <m/>
    <s v="BSS"/>
    <s v="Dry Run"/>
    <s v="BSS product system readiness for usage "/>
    <m/>
    <s v="Critical"/>
    <s v="Open"/>
    <m/>
    <s v=" "/>
    <s v=" "/>
    <m/>
    <s v=" "/>
    <m/>
    <m/>
    <s v="Manoj Nibrad"/>
    <m/>
    <s v="Open"/>
    <s v="Open"/>
    <s v=" "/>
    <s v=" "/>
    <s v=" "/>
    <m/>
    <m/>
    <m/>
    <m/>
    <m/>
    <m/>
    <s v="MOMBSS"/>
    <s v="Applications/Tools"/>
    <s v="OPEN"/>
    <m/>
    <m/>
    <m/>
    <m/>
    <e v="#N/A"/>
    <m/>
    <n v="1"/>
    <s v="Open"/>
    <x v="0"/>
  </r>
  <r>
    <n v="1048"/>
    <s v="M367"/>
    <x v="1"/>
    <d v="2023-11-17T00:00:00"/>
    <m/>
    <m/>
    <m/>
    <s v="NOC Operationalization"/>
    <s v="Resource Related"/>
    <s v="Additional resources for fast tracking of project"/>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049"/>
    <s v="M368"/>
    <x v="1"/>
    <d v="2023-11-28T00:00:00"/>
    <m/>
    <m/>
    <m/>
    <s v="NOC Operationalization"/>
    <s v="Meeting"/>
    <s v="L&amp;T to communicate with OEMs and arrange a meeting on behalf of T-Fiber._x000a_1. To seek evidence from L&amp;T on the commitment from respective OEMs of BSS, OSS, NSO, GIS, GPON on closure of gaps identified so far, related to the operationalization of various systems along with firm dates for delivery from respective OEMs for the same._x000a_2. L&amp;T to provide a plan on how the NOC O&amp;M will be handled with SOPs where relevant in the interim period._x000a_3. How L&amp;T transitions the systems from the interim to the final state without any business impact while ensuring data integrity."/>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050"/>
    <s v="M369"/>
    <x v="1"/>
    <d v="2023-11-28T00:00:00"/>
    <m/>
    <m/>
    <m/>
    <s v="Security &amp; Regulatory Compliance"/>
    <s v="Regulatory Compliance"/>
    <s v="Fast-track track closure of  Regulatory and security requirements along with SLA monitoring for the immediate start of Business related to Cell Tower, GI BB, GI ILL &amp; VPN  service delivery."/>
    <m/>
    <s v="Critical"/>
    <s v="Open"/>
    <m/>
    <s v=" "/>
    <s v=" "/>
    <m/>
    <s v=" "/>
    <m/>
    <m/>
    <s v="Sarmendra"/>
    <m/>
    <s v="Open"/>
    <s v="Open"/>
    <s v=" "/>
    <s v=" "/>
    <s v=" "/>
    <m/>
    <m/>
    <m/>
    <m/>
    <m/>
    <m/>
    <s v="MOMSecurity &amp; Regulatory Compliance"/>
    <s v="Security"/>
    <s v="OPEN"/>
    <m/>
    <m/>
    <m/>
    <m/>
    <e v="#N/A"/>
    <m/>
    <n v="1"/>
    <s v="Open"/>
    <x v="0"/>
  </r>
  <r>
    <n v="1051"/>
    <s v="M37"/>
    <x v="1"/>
    <d v="2023-06-07T00:00:00"/>
    <m/>
    <m/>
    <m/>
    <s v="GIS"/>
    <s v="User Experience"/>
    <s v="New validation Logic to be incorporated in DI tool - if Depth is zero and construction method is HDD/OT, Protection is required "/>
    <m/>
    <s v="NON-Critical"/>
    <s v="Open"/>
    <m/>
    <s v="Gtech"/>
    <s v=" "/>
    <m/>
    <m/>
    <m/>
    <m/>
    <s v="Kaushalendra Kumar"/>
    <m/>
    <m/>
    <s v="CLOSURE REVIEW PENDING "/>
    <s v=" "/>
    <s v=" "/>
    <s v=" "/>
    <m/>
    <m/>
    <m/>
    <m/>
    <m/>
    <m/>
    <s v="MOMGIS"/>
    <s v="Applications/Tools"/>
    <s v="OPEN"/>
    <m/>
    <m/>
    <m/>
    <m/>
    <m/>
    <m/>
    <n v="1"/>
    <s v="Completed but Verification undrer Process"/>
    <x v="2"/>
  </r>
  <r>
    <n v="1052"/>
    <s v="M370"/>
    <x v="1"/>
    <d v="2023-11-28T00:00:00"/>
    <m/>
    <m/>
    <m/>
    <s v="NOC Operationalization"/>
    <s v="Demo"/>
    <s v="L&amp;T to prepare and execute the next DRY run effectively."/>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053"/>
    <s v="M371"/>
    <x v="1"/>
    <d v="2023-11-28T00:00:00"/>
    <m/>
    <m/>
    <m/>
    <s v="NOC Operationalization"/>
    <s v="Documentation"/>
    <s v="L&amp;T to develop a comprehensive presentation on product readiness and NOC operationalization schedule."/>
    <m/>
    <s v="Critical"/>
    <s v="Completed"/>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054"/>
    <s v="M372"/>
    <x v="1"/>
    <d v="2023-12-12T00:00:00"/>
    <m/>
    <m/>
    <m/>
    <s v="Security &amp; Regulatory Compliance"/>
    <s v="RMC meeting"/>
    <s v="Submit Acceptable Usage Policy document with suggested changes"/>
    <m/>
    <s v="Critical"/>
    <s v="Open"/>
    <m/>
    <s v=" "/>
    <s v=" "/>
    <m/>
    <s v=" "/>
    <m/>
    <m/>
    <s v="Sarmendra"/>
    <m/>
    <s v="Open"/>
    <s v="Open"/>
    <s v=" "/>
    <s v=" "/>
    <s v=" "/>
    <m/>
    <m/>
    <m/>
    <m/>
    <m/>
    <m/>
    <s v="MOMSecurity &amp; Regulatory Compliance"/>
    <s v="Security"/>
    <s v="OPEN"/>
    <m/>
    <m/>
    <m/>
    <m/>
    <e v="#N/A"/>
    <m/>
    <n v="1"/>
    <s v="Open"/>
    <x v="0"/>
  </r>
  <r>
    <n v="1055"/>
    <s v="M373"/>
    <x v="1"/>
    <d v="2023-12-12T00:00:00"/>
    <m/>
    <m/>
    <m/>
    <s v="Security &amp; Regulatory Compliance"/>
    <s v="RMC meeting"/>
    <s v="Complete the configuration of CA signed SSL certificate"/>
    <m/>
    <s v="Critical"/>
    <s v="Open"/>
    <m/>
    <s v=" "/>
    <s v=" "/>
    <m/>
    <s v=" "/>
    <m/>
    <m/>
    <s v="Sarmendra"/>
    <m/>
    <s v="Open"/>
    <s v="Open"/>
    <s v=" "/>
    <s v=" "/>
    <s v=" "/>
    <m/>
    <m/>
    <m/>
    <m/>
    <m/>
    <m/>
    <s v="MOMSecurity &amp; Regulatory Compliance"/>
    <s v="Security"/>
    <s v="OPEN"/>
    <m/>
    <m/>
    <m/>
    <m/>
    <e v="#N/A"/>
    <m/>
    <n v="1"/>
    <s v="Open"/>
    <x v="0"/>
  </r>
  <r>
    <n v="1056"/>
    <s v="M374"/>
    <x v="1"/>
    <d v="2023-12-12T00:00:00"/>
    <m/>
    <m/>
    <m/>
    <s v="Security &amp; Regulatory Compliance"/>
    <s v="RMC meeting"/>
    <s v="Concur with T-Fiber for annual external VAPT testing"/>
    <m/>
    <s v="Critical"/>
    <s v="Open"/>
    <m/>
    <s v=" "/>
    <s v=" "/>
    <m/>
    <s v=" "/>
    <m/>
    <m/>
    <s v="Sarmendra"/>
    <m/>
    <s v="Open"/>
    <s v="Open"/>
    <s v=" "/>
    <s v=" "/>
    <s v=" "/>
    <m/>
    <m/>
    <m/>
    <m/>
    <m/>
    <m/>
    <s v="MOMSecurity &amp; Regulatory Compliance"/>
    <s v="Security"/>
    <s v="OPEN"/>
    <m/>
    <m/>
    <m/>
    <m/>
    <e v="#N/A"/>
    <m/>
    <n v="1"/>
    <s v="Open"/>
    <x v="0"/>
  </r>
  <r>
    <n v="1057"/>
    <s v="M375"/>
    <x v="1"/>
    <d v="2023-12-12T00:00:00"/>
    <m/>
    <m/>
    <m/>
    <s v="Security &amp; Regulatory Compliance"/>
    <s v="RMC meeting"/>
    <s v="Submit Vulnerability Management Policy"/>
    <m/>
    <s v="Critical"/>
    <s v="Open"/>
    <m/>
    <s v=" "/>
    <s v=" "/>
    <m/>
    <s v=" "/>
    <m/>
    <m/>
    <s v="Sarmendra"/>
    <m/>
    <s v="Open"/>
    <s v="Open"/>
    <s v=" "/>
    <s v=" "/>
    <s v=" "/>
    <m/>
    <m/>
    <m/>
    <m/>
    <m/>
    <m/>
    <s v="MOMSecurity &amp; Regulatory Compliance"/>
    <s v="Security"/>
    <s v="OPEN"/>
    <m/>
    <m/>
    <m/>
    <m/>
    <e v="#N/A"/>
    <m/>
    <n v="1"/>
    <s v="Open"/>
    <x v="0"/>
  </r>
  <r>
    <n v="1058"/>
    <s v="M376"/>
    <x v="1"/>
    <d v="2023-12-12T00:00:00"/>
    <m/>
    <m/>
    <m/>
    <s v="Security &amp; Regulatory Compliance"/>
    <s v="RMC meeting"/>
    <s v="List and share the Security Policy documents and SOPS"/>
    <m/>
    <s v="Critical"/>
    <s v="Open"/>
    <m/>
    <s v=" "/>
    <s v=" "/>
    <m/>
    <s v="Docs List is shared"/>
    <m/>
    <m/>
    <s v="Sarmendra"/>
    <m/>
    <s v="Open"/>
    <s v="Open"/>
    <s v=" "/>
    <s v=" "/>
    <s v=" "/>
    <m/>
    <m/>
    <m/>
    <m/>
    <m/>
    <m/>
    <s v="MOMSecurity &amp; Regulatory Compliance"/>
    <s v="Security"/>
    <s v="OPEN"/>
    <m/>
    <m/>
    <m/>
    <m/>
    <e v="#N/A"/>
    <m/>
    <n v="1"/>
    <s v="Open"/>
    <x v="0"/>
  </r>
  <r>
    <n v="1059"/>
    <s v="M377"/>
    <x v="1"/>
    <d v="2023-12-12T00:00:00"/>
    <m/>
    <m/>
    <m/>
    <s v="Security &amp; Regulatory Compliance"/>
    <s v="RMC meeting"/>
    <s v="Upload all RMC MoMs to the shared folder and share access"/>
    <m/>
    <s v="Critical"/>
    <s v="Open"/>
    <m/>
    <s v=" "/>
    <s v=" "/>
    <m/>
    <s v=" "/>
    <m/>
    <m/>
    <s v="Sarmendra"/>
    <m/>
    <s v="Open"/>
    <s v="Open"/>
    <s v=" "/>
    <s v=" "/>
    <s v=" "/>
    <m/>
    <m/>
    <m/>
    <m/>
    <m/>
    <m/>
    <s v="MOMSecurity &amp; Regulatory Compliance"/>
    <s v="Security"/>
    <s v="OPEN"/>
    <m/>
    <m/>
    <m/>
    <m/>
    <e v="#N/A"/>
    <m/>
    <n v="1"/>
    <s v="Open"/>
    <x v="0"/>
  </r>
  <r>
    <n v="1060"/>
    <s v="M378"/>
    <x v="1"/>
    <d v="2023-12-12T00:00:00"/>
    <m/>
    <m/>
    <m/>
    <s v="Security &amp; Regulatory Compliance"/>
    <s v="RMC meeting"/>
    <s v="Submit Asset Management policy"/>
    <m/>
    <s v="Critical"/>
    <s v="Open"/>
    <m/>
    <s v=" "/>
    <s v=" "/>
    <m/>
    <s v=" "/>
    <m/>
    <m/>
    <s v="Sarmendra"/>
    <m/>
    <s v="Open"/>
    <s v="Open"/>
    <s v=" "/>
    <s v=" "/>
    <s v=" "/>
    <m/>
    <m/>
    <m/>
    <m/>
    <m/>
    <m/>
    <s v="MOMSecurity &amp; Regulatory Compliance"/>
    <s v="Security"/>
    <s v="OPEN"/>
    <m/>
    <m/>
    <m/>
    <m/>
    <e v="#N/A"/>
    <m/>
    <n v="1"/>
    <s v="Open"/>
    <x v="0"/>
  </r>
  <r>
    <n v="1061"/>
    <s v="M379"/>
    <x v="1"/>
    <d v="2023-12-12T00:00:00"/>
    <m/>
    <m/>
    <m/>
    <s v="Security &amp; Regulatory Compliance"/>
    <s v="RMC meeting"/>
    <s v="Submit onboarding/offboarding policy"/>
    <m/>
    <s v="Critical"/>
    <s v="Open"/>
    <m/>
    <s v=" "/>
    <s v=" "/>
    <m/>
    <s v=" "/>
    <m/>
    <m/>
    <s v="Sarmendra"/>
    <m/>
    <s v="Open"/>
    <s v="Open"/>
    <s v=" "/>
    <s v=" "/>
    <s v=" "/>
    <m/>
    <m/>
    <m/>
    <m/>
    <m/>
    <m/>
    <s v="MOMSecurity &amp; Regulatory Compliance"/>
    <s v="Security"/>
    <s v="OPEN"/>
    <m/>
    <m/>
    <m/>
    <m/>
    <e v="#N/A"/>
    <m/>
    <n v="1"/>
    <s v="Open"/>
    <x v="0"/>
  </r>
  <r>
    <n v="1062"/>
    <s v="M38"/>
    <x v="1"/>
    <d v="2023-06-15T00:00:00"/>
    <m/>
    <m/>
    <m/>
    <s v="BSS"/>
    <s v="Resource Related"/>
    <s v="Billing Expert onboarding"/>
    <m/>
    <s v="Critical"/>
    <s v="Open"/>
    <m/>
    <s v="Billing"/>
    <s v=" "/>
    <m/>
    <s v=" "/>
    <m/>
    <m/>
    <s v="Manoj Nibrad"/>
    <m/>
    <s v="Open"/>
    <s v="Open"/>
    <s v=" "/>
    <s v=" "/>
    <s v=" "/>
    <m/>
    <m/>
    <m/>
    <m/>
    <m/>
    <m/>
    <s v="MOMBSS"/>
    <s v="Applications/Tools"/>
    <s v="OPEN"/>
    <m/>
    <m/>
    <m/>
    <m/>
    <e v="#N/A"/>
    <m/>
    <n v="1"/>
    <s v="Open"/>
    <x v="0"/>
  </r>
  <r>
    <n v="1063"/>
    <s v="M380"/>
    <x v="1"/>
    <d v="2023-12-12T00:00:00"/>
    <m/>
    <m/>
    <m/>
    <s v="Security &amp; Regulatory Compliance"/>
    <s v="RMC meeting"/>
    <s v="Submit scope of work for External VAPT"/>
    <m/>
    <s v="Critical"/>
    <s v="Open"/>
    <m/>
    <s v=" "/>
    <s v=" "/>
    <m/>
    <s v=" "/>
    <m/>
    <m/>
    <s v="Sarmendra"/>
    <m/>
    <s v="Open"/>
    <s v="Open"/>
    <s v=" "/>
    <s v=" "/>
    <s v=" "/>
    <m/>
    <m/>
    <m/>
    <m/>
    <m/>
    <m/>
    <s v="MOMSecurity &amp; Regulatory Compliance"/>
    <s v="Security"/>
    <s v="OPEN"/>
    <m/>
    <m/>
    <m/>
    <m/>
    <e v="#N/A"/>
    <m/>
    <n v="1"/>
    <s v="Open"/>
    <x v="0"/>
  </r>
  <r>
    <n v="1064"/>
    <s v="M381"/>
    <x v="1"/>
    <d v="2023-12-12T00:00:00"/>
    <m/>
    <m/>
    <m/>
    <s v="Security &amp; Regulatory Compliance"/>
    <s v="RMC meeting"/>
    <s v="Collect Cryptography encryption model document from all OEMs"/>
    <m/>
    <s v="Critical"/>
    <s v="Open"/>
    <m/>
    <s v=" "/>
    <s v=" "/>
    <m/>
    <s v=" "/>
    <m/>
    <m/>
    <s v="Sarmendra"/>
    <m/>
    <s v="Open"/>
    <s v="Open"/>
    <s v=" "/>
    <s v=" "/>
    <s v=" "/>
    <m/>
    <m/>
    <m/>
    <m/>
    <m/>
    <m/>
    <s v="MOMSecurity &amp; Regulatory Compliance"/>
    <s v="Security"/>
    <s v="OPEN"/>
    <m/>
    <m/>
    <m/>
    <m/>
    <e v="#N/A"/>
    <m/>
    <n v="1"/>
    <s v="Open"/>
    <x v="0"/>
  </r>
  <r>
    <n v="1065"/>
    <s v="M382"/>
    <x v="1"/>
    <d v="2023-12-12T00:00:00"/>
    <m/>
    <m/>
    <m/>
    <s v="Security &amp; Regulatory Compliance"/>
    <s v="RMC meeting"/>
    <s v="Submit the revised undertaking for Tejas - Alepo and Nokia"/>
    <m/>
    <s v="Critical"/>
    <s v="Open"/>
    <m/>
    <s v=" "/>
    <s v=" "/>
    <m/>
    <s v=" "/>
    <m/>
    <m/>
    <s v="Sarmendra"/>
    <m/>
    <s v="Open"/>
    <s v="Open"/>
    <s v=" "/>
    <s v=" "/>
    <s v=" "/>
    <m/>
    <m/>
    <m/>
    <m/>
    <m/>
    <m/>
    <s v="MOMSecurity &amp; Regulatory Compliance"/>
    <s v="Security"/>
    <s v="OPEN"/>
    <m/>
    <m/>
    <m/>
    <m/>
    <e v="#N/A"/>
    <m/>
    <n v="1"/>
    <s v="Open"/>
    <x v="0"/>
  </r>
  <r>
    <n v="1066"/>
    <s v="M383"/>
    <x v="1"/>
    <d v="2023-12-12T00:00:00"/>
    <m/>
    <m/>
    <m/>
    <s v="Security &amp; Regulatory Compliance"/>
    <s v="RMC meeting"/>
    <s v="Provide compliance documents for all applications and devices"/>
    <m/>
    <s v="Critical"/>
    <s v="Open"/>
    <m/>
    <s v=" "/>
    <s v=" "/>
    <m/>
    <s v=" "/>
    <m/>
    <m/>
    <s v="Sarmendra"/>
    <m/>
    <s v="Open"/>
    <s v="Open"/>
    <s v=" "/>
    <s v=" "/>
    <s v=" "/>
    <m/>
    <m/>
    <m/>
    <m/>
    <m/>
    <m/>
    <s v="MOMSecurity &amp; Regulatory Compliance"/>
    <s v="Security"/>
    <s v="OPEN"/>
    <m/>
    <m/>
    <m/>
    <m/>
    <e v="#N/A"/>
    <m/>
    <n v="1"/>
    <s v="Open"/>
    <x v="0"/>
  </r>
  <r>
    <n v="1067"/>
    <s v="M384"/>
    <x v="1"/>
    <d v="2023-12-12T00:00:00"/>
    <m/>
    <m/>
    <m/>
    <s v="Security &amp; Regulatory Compliance"/>
    <s v="RMC meeting"/>
    <s v="Submit document on Privilege management"/>
    <m/>
    <s v="Critical"/>
    <s v="Open"/>
    <m/>
    <s v=" "/>
    <s v=" "/>
    <m/>
    <s v=" "/>
    <m/>
    <m/>
    <s v="Sarmendra"/>
    <m/>
    <s v="Open"/>
    <s v="Open"/>
    <s v=" "/>
    <s v=" "/>
    <s v=" "/>
    <m/>
    <m/>
    <m/>
    <m/>
    <m/>
    <m/>
    <s v="MOMSecurity &amp; Regulatory Compliance"/>
    <s v="Security"/>
    <s v="OPEN"/>
    <m/>
    <m/>
    <m/>
    <m/>
    <e v="#N/A"/>
    <m/>
    <n v="1"/>
    <s v="Open"/>
    <x v="0"/>
  </r>
  <r>
    <n v="1068"/>
    <s v="M385"/>
    <x v="1"/>
    <d v="2023-12-12T00:00:00"/>
    <m/>
    <m/>
    <m/>
    <s v="Security &amp; Regulatory Compliance"/>
    <s v="RMC meeting"/>
    <s v="Submit password management policy"/>
    <m/>
    <s v="Critical"/>
    <s v="Open"/>
    <m/>
    <s v=" "/>
    <s v=" "/>
    <m/>
    <s v=" "/>
    <m/>
    <m/>
    <s v="Sarmendra"/>
    <m/>
    <s v="Open"/>
    <s v="Open"/>
    <s v=" "/>
    <s v=" "/>
    <s v=" "/>
    <m/>
    <m/>
    <m/>
    <m/>
    <m/>
    <m/>
    <s v="MOMSecurity &amp; Regulatory Compliance"/>
    <s v="Security"/>
    <s v="OPEN"/>
    <m/>
    <m/>
    <m/>
    <m/>
    <e v="#N/A"/>
    <m/>
    <n v="1"/>
    <s v="Open"/>
    <x v="0"/>
  </r>
  <r>
    <n v="1069"/>
    <s v="M386"/>
    <x v="1"/>
    <d v="2023-12-12T00:00:00"/>
    <m/>
    <m/>
    <m/>
    <s v="Security &amp; Regulatory Compliance"/>
    <s v="RMC meeting"/>
    <s v="Submit artefacts for all banners"/>
    <m/>
    <s v="Critical"/>
    <s v="Open"/>
    <m/>
    <s v=" "/>
    <s v=" "/>
    <m/>
    <s v=" "/>
    <m/>
    <m/>
    <s v="Sarmendra"/>
    <m/>
    <s v="Open"/>
    <s v="Open"/>
    <s v=" "/>
    <s v=" "/>
    <s v=" "/>
    <m/>
    <m/>
    <m/>
    <m/>
    <m/>
    <m/>
    <s v="MOMSecurity &amp; Regulatory Compliance"/>
    <s v="Security"/>
    <s v="OPEN"/>
    <m/>
    <m/>
    <m/>
    <m/>
    <e v="#N/A"/>
    <m/>
    <n v="1"/>
    <s v="Open"/>
    <x v="0"/>
  </r>
  <r>
    <n v="1070"/>
    <s v="M387"/>
    <x v="1"/>
    <d v="2023-12-12T00:00:00"/>
    <m/>
    <m/>
    <m/>
    <s v="Security &amp; Regulatory Compliance"/>
    <s v="RMC meeting"/>
    <s v="Submit internal/external, Trusted, untrusted zone checklist"/>
    <m/>
    <s v="Critical"/>
    <s v="Open"/>
    <m/>
    <s v=" "/>
    <s v=" "/>
    <m/>
    <s v=" "/>
    <m/>
    <m/>
    <s v="Sarmendra"/>
    <m/>
    <s v="Open"/>
    <s v="Open"/>
    <s v=" "/>
    <s v=" "/>
    <s v=" "/>
    <m/>
    <m/>
    <m/>
    <m/>
    <m/>
    <m/>
    <s v="MOMSecurity &amp; Regulatory Compliance"/>
    <s v="Security"/>
    <s v="OPEN"/>
    <m/>
    <m/>
    <m/>
    <m/>
    <e v="#N/A"/>
    <m/>
    <n v="1"/>
    <s v="Open"/>
    <x v="0"/>
  </r>
  <r>
    <n v="1071"/>
    <s v="M388"/>
    <x v="1"/>
    <d v="2023-12-12T00:00:00"/>
    <m/>
    <m/>
    <m/>
    <s v="Security &amp; Regulatory Compliance"/>
    <s v="RMC meeting"/>
    <s v="Submit internal network policies details"/>
    <m/>
    <s v="Critical"/>
    <s v="Open"/>
    <m/>
    <s v=" "/>
    <s v=" "/>
    <m/>
    <s v=" "/>
    <m/>
    <m/>
    <s v="Sarmendra"/>
    <m/>
    <s v="Open"/>
    <s v="Open"/>
    <s v=" "/>
    <s v=" "/>
    <s v=" "/>
    <m/>
    <m/>
    <m/>
    <m/>
    <m/>
    <m/>
    <s v="MOMSecurity &amp; Regulatory Compliance"/>
    <s v="Security"/>
    <s v="OPEN"/>
    <m/>
    <m/>
    <m/>
    <m/>
    <e v="#N/A"/>
    <m/>
    <n v="1"/>
    <s v="Open"/>
    <x v="0"/>
  </r>
  <r>
    <n v="1072"/>
    <s v="M389"/>
    <x v="1"/>
    <d v="2023-12-12T00:00:00"/>
    <m/>
    <m/>
    <m/>
    <s v="Security &amp; Regulatory Compliance"/>
    <s v="RMC meeting"/>
    <s v="Submit SSL implementation report for all APIs"/>
    <m/>
    <s v="Critical"/>
    <s v="Open"/>
    <m/>
    <s v=" "/>
    <s v=" "/>
    <m/>
    <s v=" "/>
    <m/>
    <m/>
    <s v="Sarmendra"/>
    <m/>
    <s v="Open"/>
    <s v="Open"/>
    <s v=" "/>
    <s v=" "/>
    <s v=" "/>
    <m/>
    <m/>
    <m/>
    <m/>
    <m/>
    <m/>
    <s v="MOMSecurity &amp; Regulatory Compliance"/>
    <s v="Security"/>
    <s v="OPEN"/>
    <m/>
    <m/>
    <m/>
    <m/>
    <e v="#N/A"/>
    <m/>
    <n v="1"/>
    <s v="Open"/>
    <x v="0"/>
  </r>
  <r>
    <n v="1073"/>
    <s v="M39"/>
    <x v="1"/>
    <d v="2023-06-15T00:00:00"/>
    <m/>
    <m/>
    <m/>
    <s v="BSS"/>
    <s v="Handbook &amp; SOPs"/>
    <s v="State of maturity of all Business process flows mentioned in the HLD"/>
    <m/>
    <s v="Critical"/>
    <s v="Open"/>
    <m/>
    <s v=" "/>
    <s v=" "/>
    <m/>
    <s v=" "/>
    <m/>
    <m/>
    <s v="Manoj Nibrad"/>
    <m/>
    <s v="Open"/>
    <s v="Open"/>
    <s v=" "/>
    <s v=" "/>
    <s v=" "/>
    <m/>
    <m/>
    <m/>
    <m/>
    <m/>
    <m/>
    <s v="MOMBSS"/>
    <s v="Applications/Tools"/>
    <s v="OPEN"/>
    <m/>
    <m/>
    <m/>
    <m/>
    <e v="#N/A"/>
    <m/>
    <n v="1"/>
    <s v="Open"/>
    <x v="0"/>
  </r>
  <r>
    <n v="1074"/>
    <s v="M390"/>
    <x v="1"/>
    <d v="2023-12-12T00:00:00"/>
    <m/>
    <m/>
    <m/>
    <s v="Security &amp; Regulatory Compliance"/>
    <s v="RMC meeting"/>
    <s v="Submit Acceptable Usage Policy"/>
    <m/>
    <s v="Critical"/>
    <s v="Open"/>
    <m/>
    <s v=" "/>
    <s v=" "/>
    <m/>
    <s v=" "/>
    <m/>
    <m/>
    <s v="Sarmendra"/>
    <m/>
    <s v="Open"/>
    <s v="Open"/>
    <s v=" "/>
    <s v=" "/>
    <s v=" "/>
    <m/>
    <m/>
    <m/>
    <m/>
    <m/>
    <m/>
    <s v="MOMSecurity &amp; Regulatory Compliance"/>
    <s v="Security"/>
    <s v="OPEN"/>
    <m/>
    <m/>
    <m/>
    <m/>
    <e v="#N/A"/>
    <m/>
    <n v="1"/>
    <s v="Open"/>
    <x v="0"/>
  </r>
  <r>
    <n v="1075"/>
    <s v="M391"/>
    <x v="1"/>
    <d v="2023-12-12T00:00:00"/>
    <m/>
    <m/>
    <m/>
    <s v="Security &amp; Regulatory Compliance"/>
    <s v="RMC meeting"/>
    <s v="Submit Security endpoints list of Infra, workstations"/>
    <m/>
    <s v="Critical"/>
    <s v="Open"/>
    <m/>
    <s v=" "/>
    <s v=" "/>
    <m/>
    <s v=" "/>
    <m/>
    <m/>
    <s v="Sarmendra"/>
    <m/>
    <s v="Open"/>
    <s v="Open"/>
    <s v=" "/>
    <s v=" "/>
    <s v=" "/>
    <m/>
    <m/>
    <m/>
    <m/>
    <m/>
    <m/>
    <s v="MOMSecurity &amp; Regulatory Compliance"/>
    <s v="Security"/>
    <s v="OPEN"/>
    <m/>
    <m/>
    <m/>
    <m/>
    <e v="#N/A"/>
    <m/>
    <n v="1"/>
    <s v="Open"/>
    <x v="0"/>
  </r>
  <r>
    <n v="1076"/>
    <s v="M392"/>
    <x v="1"/>
    <d v="2023-12-12T00:00:00"/>
    <m/>
    <m/>
    <m/>
    <s v="Security &amp; Regulatory Compliance"/>
    <s v="RMC meeting"/>
    <s v="Submit SOP for security policies"/>
    <m/>
    <s v="Critical"/>
    <s v="Open"/>
    <m/>
    <s v=" "/>
    <s v=" "/>
    <m/>
    <s v=" "/>
    <m/>
    <m/>
    <s v="Sarmendra"/>
    <m/>
    <s v="Open"/>
    <s v="Open"/>
    <s v=" "/>
    <s v=" "/>
    <s v=" "/>
    <m/>
    <m/>
    <m/>
    <m/>
    <m/>
    <m/>
    <s v="MOMSecurity &amp; Regulatory Compliance"/>
    <s v="Security"/>
    <s v="OPEN"/>
    <m/>
    <m/>
    <m/>
    <m/>
    <e v="#N/A"/>
    <m/>
    <n v="1"/>
    <s v="Open"/>
    <x v="0"/>
  </r>
  <r>
    <n v="1077"/>
    <s v="M393"/>
    <x v="1"/>
    <d v="2023-12-12T00:00:00"/>
    <m/>
    <m/>
    <m/>
    <s v="Security &amp; Regulatory Compliance"/>
    <s v="RMC meeting"/>
    <s v="Submit DR reports for all Applications"/>
    <m/>
    <s v="Critical"/>
    <s v="Open"/>
    <m/>
    <s v=" "/>
    <s v=" "/>
    <m/>
    <s v=" "/>
    <m/>
    <m/>
    <s v="Sarmendra"/>
    <m/>
    <s v="Open"/>
    <s v="Open"/>
    <s v=" "/>
    <s v=" "/>
    <s v=" "/>
    <m/>
    <m/>
    <m/>
    <m/>
    <m/>
    <m/>
    <s v="MOMSecurity &amp; Regulatory Compliance"/>
    <s v="Security"/>
    <s v="OPEN"/>
    <m/>
    <m/>
    <m/>
    <m/>
    <e v="#N/A"/>
    <m/>
    <n v="1"/>
    <s v="Open"/>
    <x v="0"/>
  </r>
  <r>
    <n v="1078"/>
    <s v="M394"/>
    <x v="1"/>
    <d v="2023-12-12T00:00:00"/>
    <m/>
    <m/>
    <m/>
    <s v="Security &amp; Regulatory Compliance"/>
    <s v="RMC meeting"/>
    <s v="Submit attendance list for security awareness trainings"/>
    <m/>
    <s v="Critical"/>
    <s v="Open"/>
    <m/>
    <s v=" "/>
    <s v=" "/>
    <m/>
    <s v=" "/>
    <m/>
    <m/>
    <s v="Sarmendra"/>
    <m/>
    <s v="Open"/>
    <s v="Open"/>
    <s v=" "/>
    <s v=" "/>
    <s v=" "/>
    <m/>
    <m/>
    <m/>
    <m/>
    <m/>
    <m/>
    <s v="MOMSecurity &amp; Regulatory Compliance"/>
    <s v="Security"/>
    <s v="OPEN"/>
    <m/>
    <m/>
    <m/>
    <m/>
    <e v="#N/A"/>
    <m/>
    <n v="1"/>
    <s v="Open"/>
    <x v="0"/>
  </r>
  <r>
    <n v="1079"/>
    <s v="M395"/>
    <x v="1"/>
    <d v="2023-12-12T00:00:00"/>
    <m/>
    <m/>
    <m/>
    <s v="Security &amp; Regulatory Compliance"/>
    <s v="RMC meeting"/>
    <s v="Finalize backup duration and frequency, and provide utilization report"/>
    <m/>
    <s v="Critical"/>
    <s v="Open"/>
    <m/>
    <s v=" "/>
    <s v=" "/>
    <m/>
    <s v=" "/>
    <m/>
    <m/>
    <s v="Sarmendra"/>
    <m/>
    <s v="Open"/>
    <s v="Open"/>
    <s v=" "/>
    <s v=" "/>
    <s v=" "/>
    <m/>
    <m/>
    <m/>
    <m/>
    <m/>
    <m/>
    <s v="MOMSecurity &amp; Regulatory Compliance"/>
    <s v="Security"/>
    <s v="OPEN"/>
    <m/>
    <m/>
    <m/>
    <m/>
    <e v="#N/A"/>
    <m/>
    <n v="1"/>
    <s v="Open"/>
    <x v="0"/>
  </r>
  <r>
    <n v="1080"/>
    <s v="M396"/>
    <x v="1"/>
    <d v="2023-12-12T00:00:00"/>
    <m/>
    <m/>
    <m/>
    <s v="Security &amp; Regulatory Compliance"/>
    <s v="RMC meeting"/>
    <s v="Submit a report capturing online and offline storage status"/>
    <m/>
    <s v="Critical"/>
    <s v="Open"/>
    <m/>
    <s v=" "/>
    <s v=" "/>
    <m/>
    <s v=" "/>
    <m/>
    <m/>
    <s v="Sarmendra"/>
    <m/>
    <s v="Open"/>
    <s v="Open"/>
    <s v=" "/>
    <s v=" "/>
    <s v=" "/>
    <m/>
    <m/>
    <m/>
    <m/>
    <m/>
    <m/>
    <s v="MOMSecurity &amp; Regulatory Compliance"/>
    <s v="Security"/>
    <s v="OPEN"/>
    <m/>
    <m/>
    <m/>
    <m/>
    <e v="#N/A"/>
    <m/>
    <n v="1"/>
    <s v="Open"/>
    <x v="0"/>
  </r>
  <r>
    <n v="1081"/>
    <s v="M397"/>
    <x v="1"/>
    <d v="2023-12-12T00:00:00"/>
    <m/>
    <m/>
    <m/>
    <s v="Security &amp; Regulatory Compliance"/>
    <s v="RMC meeting"/>
    <s v="Finalize Technology Risk Management checklist"/>
    <m/>
    <s v="Critical"/>
    <s v="Open"/>
    <m/>
    <s v=" "/>
    <s v=" "/>
    <m/>
    <s v=" "/>
    <m/>
    <m/>
    <s v="Sarmendra"/>
    <m/>
    <s v="Open"/>
    <s v="Open"/>
    <s v=" "/>
    <s v=" "/>
    <s v=" "/>
    <m/>
    <m/>
    <m/>
    <m/>
    <m/>
    <m/>
    <s v="MOMSecurity &amp; Regulatory Compliance"/>
    <s v="Security"/>
    <s v="OPEN"/>
    <m/>
    <m/>
    <m/>
    <m/>
    <e v="#N/A"/>
    <m/>
    <n v="1"/>
    <s v="Open"/>
    <x v="0"/>
  </r>
  <r>
    <n v="1082"/>
    <s v="M398"/>
    <x v="1"/>
    <d v="2023-12-12T00:00:00"/>
    <m/>
    <m/>
    <m/>
    <s v="Security &amp; Regulatory Compliance"/>
    <s v="RMC meeting"/>
    <s v="Further audit and VAPT by Allied Boston"/>
    <m/>
    <s v="Critical"/>
    <s v="Open"/>
    <m/>
    <s v=" "/>
    <s v=" "/>
    <m/>
    <s v="Audit done by Allied Boston"/>
    <m/>
    <m/>
    <s v="Sarmendra"/>
    <m/>
    <m/>
    <s v="CLOSURE REVIEW PENDING "/>
    <s v=" "/>
    <s v=" "/>
    <s v=" "/>
    <m/>
    <m/>
    <m/>
    <m/>
    <m/>
    <m/>
    <s v="MOMSecurity &amp; Regulatory Compliance"/>
    <s v="Security"/>
    <s v="OPEN"/>
    <m/>
    <m/>
    <m/>
    <m/>
    <s v="Artefacts to be Submitted"/>
    <m/>
    <n v="1"/>
    <s v="Completed but Verification undrer Process"/>
    <x v="2"/>
  </r>
  <r>
    <n v="1083"/>
    <s v="M399"/>
    <x v="1"/>
    <d v="2023-12-15T00:00:00"/>
    <m/>
    <m/>
    <m/>
    <s v="WFM"/>
    <s v="Mobile Application"/>
    <s v="Arrange a demonstration of WFM Tool for field operations"/>
    <m/>
    <s v="Critical"/>
    <s v="Open"/>
    <m/>
    <s v=" "/>
    <s v=" "/>
    <m/>
    <s v="Duplicate with Point- 235"/>
    <m/>
    <m/>
    <s v="Kaushalendra Kumar"/>
    <m/>
    <s v="Open"/>
    <s v="Duplicate"/>
    <s v=" "/>
    <s v=" "/>
    <s v=" "/>
    <m/>
    <m/>
    <m/>
    <m/>
    <m/>
    <m/>
    <s v="MOMWFM"/>
    <s v="Applications/Tools"/>
    <e v="#N/A"/>
    <m/>
    <m/>
    <m/>
    <m/>
    <e v="#N/A"/>
    <m/>
    <n v="1"/>
    <s v="Open"/>
    <x v="0"/>
  </r>
  <r>
    <n v="1084"/>
    <s v="M4"/>
    <x v="1"/>
    <d v="2023-03-27T00:00:00"/>
    <m/>
    <m/>
    <m/>
    <s v="BSS"/>
    <s v="Service provisioning"/>
    <s v="BSS-based provisioning for regularizing 3000 GI through NOC BSS, with scalability to 30,000 GIs."/>
    <m/>
    <s v="Critical"/>
    <s v="Open"/>
    <m/>
    <s v="OSS Dashboards"/>
    <s v=" "/>
    <m/>
    <s v=" "/>
    <m/>
    <m/>
    <s v="Manoj Nibrad"/>
    <m/>
    <s v="Open"/>
    <s v="Open"/>
    <s v=" "/>
    <s v=" "/>
    <s v=" "/>
    <m/>
    <m/>
    <m/>
    <m/>
    <m/>
    <m/>
    <s v="MOMBSS"/>
    <s v="Applications/Tools"/>
    <s v="OPEN"/>
    <m/>
    <m/>
    <m/>
    <m/>
    <e v="#N/A"/>
    <m/>
    <n v="1"/>
    <s v="Open"/>
    <x v="0"/>
  </r>
  <r>
    <n v="1085"/>
    <s v="M40"/>
    <x v="1"/>
    <d v="2023-06-19T00:00:00"/>
    <m/>
    <m/>
    <m/>
    <s v="GIS"/>
    <s v="User Experience"/>
    <s v="Download active port connectivity details"/>
    <m/>
    <s v="Critical"/>
    <s v="Open"/>
    <s v="Conflict"/>
    <s v="Gtech"/>
    <s v=" "/>
    <m/>
    <s v="Link Trace Report Download"/>
    <m/>
    <m/>
    <s v="Kaushalendra Kumar"/>
    <m/>
    <m/>
    <s v="CLOSURE REVIEW PENDING "/>
    <s v=" "/>
    <s v=" "/>
    <s v=" "/>
    <m/>
    <m/>
    <m/>
    <m/>
    <m/>
    <m/>
    <s v="MOMGIS"/>
    <s v="Applications/Tools"/>
    <s v="OPEN"/>
    <m/>
    <m/>
    <m/>
    <m/>
    <m/>
    <m/>
    <n v="1"/>
    <s v="Completed but Verification undrer Process"/>
    <x v="2"/>
  </r>
  <r>
    <n v="1086"/>
    <s v="M400"/>
    <x v="1"/>
    <d v="2023-12-15T00:00:00"/>
    <m/>
    <m/>
    <m/>
    <s v="WFM"/>
    <s v="Mobile Application"/>
    <s v="Clarity on GPS tracking availability and battery consumption"/>
    <m/>
    <s v="Critical"/>
    <s v="Open"/>
    <m/>
    <s v=" "/>
    <s v=" "/>
    <m/>
    <m/>
    <m/>
    <m/>
    <s v="Kaushalendra Kumar"/>
    <m/>
    <m/>
    <s v="CLOSURE REVIEW PENDING "/>
    <s v=" "/>
    <s v=" "/>
    <s v=" "/>
    <m/>
    <m/>
    <m/>
    <m/>
    <m/>
    <m/>
    <s v="MOMWFM"/>
    <s v="Applications/Tools"/>
    <s v="OPEN"/>
    <m/>
    <m/>
    <m/>
    <m/>
    <m/>
    <m/>
    <n v="1"/>
    <s v="Completed but Verification undrer Process"/>
    <x v="2"/>
  </r>
  <r>
    <n v="1087"/>
    <s v="M401"/>
    <x v="1"/>
    <d v="2023-12-15T00:00:00"/>
    <m/>
    <m/>
    <m/>
    <s v="WFM"/>
    <s v="Mobile Application"/>
    <s v="WFM Mobile App Features: L&amp;T to provide clarity on GPS tracking availability, polling frequency, photo upload feature, file size limitations, and supported Android and iOS versions."/>
    <m/>
    <s v="Critical"/>
    <s v="Open"/>
    <m/>
    <s v=" "/>
    <s v=" "/>
    <m/>
    <m/>
    <m/>
    <m/>
    <s v="Kaushalendra Kumar"/>
    <m/>
    <m/>
    <s v="CLOSURE REVIEW PENDING "/>
    <s v=" "/>
    <s v=" "/>
    <s v=" "/>
    <m/>
    <m/>
    <m/>
    <m/>
    <m/>
    <m/>
    <s v="MOMWFM"/>
    <s v="Applications/Tools"/>
    <s v="OPEN"/>
    <m/>
    <m/>
    <m/>
    <m/>
    <m/>
    <m/>
    <n v="1"/>
    <s v="Completed but Verification undrer Process"/>
    <x v="2"/>
  </r>
  <r>
    <n v="1088"/>
    <s v="M402"/>
    <x v="1"/>
    <d v="2023-12-15T00:00:00"/>
    <m/>
    <m/>
    <m/>
    <s v="WFM"/>
    <s v="Mobile Application"/>
    <s v="Clarify on photo upload feature and impact on mobile phone memory"/>
    <m/>
    <s v="NON-Critical"/>
    <s v="Open"/>
    <m/>
    <s v=" "/>
    <s v=" "/>
    <m/>
    <m/>
    <m/>
    <m/>
    <s v="Kaushalendra Kumar"/>
    <m/>
    <m/>
    <s v="CLOSURE REVIEW PENDING "/>
    <s v=" "/>
    <s v=" "/>
    <s v=" "/>
    <m/>
    <m/>
    <m/>
    <m/>
    <m/>
    <m/>
    <s v="MOMWFM"/>
    <s v="Applications/Tools"/>
    <s v="OPEN"/>
    <m/>
    <m/>
    <m/>
    <m/>
    <m/>
    <m/>
    <n v="1"/>
    <s v="Completed but Verification undrer Process"/>
    <x v="2"/>
  </r>
  <r>
    <n v="1089"/>
    <s v="M403"/>
    <x v="1"/>
    <d v="2023-12-15T00:00:00"/>
    <m/>
    <m/>
    <m/>
    <s v="WFM"/>
    <s v="Mobile Application"/>
    <s v="Clarity on offline data storage feature availability"/>
    <m/>
    <s v="NON-Critical"/>
    <s v="Open"/>
    <m/>
    <s v=" "/>
    <s v=" "/>
    <m/>
    <s v="11-7-2025:- Offline data, such as images and documents, can be uploaded either from the mobile gallery or directly using the camera. To support the storage of LIDAR survey data and GIS images, an 80 TB NAS storage system has already been deployed at the NOC Data Center"/>
    <m/>
    <m/>
    <s v="Kaushalendra Kumar"/>
    <m/>
    <m/>
    <s v="CLOSURE REVIEW PENDING "/>
    <s v=" "/>
    <s v=" "/>
    <s v=" "/>
    <m/>
    <m/>
    <m/>
    <m/>
    <m/>
    <m/>
    <s v="MOMWFM"/>
    <s v="Applications/Tools"/>
    <s v="OPEN"/>
    <m/>
    <m/>
    <m/>
    <m/>
    <m/>
    <m/>
    <n v="1"/>
    <s v="Completed but Verification undrer Process"/>
    <x v="2"/>
  </r>
  <r>
    <n v="1090"/>
    <s v="M404"/>
    <x v="1"/>
    <d v="2023-12-15T00:00:00"/>
    <m/>
    <m/>
    <m/>
    <s v="WFM"/>
    <s v="Mobile Application"/>
    <s v="Clarity on file size limitations during upload"/>
    <m/>
    <s v="NON-Critical"/>
    <s v="Open"/>
    <m/>
    <s v=" "/>
    <s v=" "/>
    <m/>
    <m/>
    <m/>
    <m/>
    <s v="Kaushalendra Kumar"/>
    <m/>
    <s v="Open"/>
    <s v="Open"/>
    <s v=" "/>
    <s v=" "/>
    <s v=" "/>
    <m/>
    <m/>
    <m/>
    <m/>
    <m/>
    <m/>
    <s v="MOMWFM"/>
    <s v="Applications/Tools"/>
    <s v="OPEN"/>
    <m/>
    <m/>
    <m/>
    <m/>
    <e v="#N/A"/>
    <m/>
    <n v="1"/>
    <s v="Open"/>
    <x v="0"/>
  </r>
  <r>
    <n v="1091"/>
    <s v="M405"/>
    <x v="1"/>
    <d v="2023-12-15T00:00:00"/>
    <m/>
    <m/>
    <m/>
    <s v="WFM"/>
    <s v="Mobile Application"/>
    <s v="The urgency for L&amp;T to demonstrate the WFM tool for field operations and to provide detailed information on its features and capabilities."/>
    <m/>
    <s v="NON-Critical"/>
    <s v="Open"/>
    <m/>
    <s v=" "/>
    <s v=" "/>
    <m/>
    <m/>
    <m/>
    <m/>
    <s v="Kaushalendra Kumar"/>
    <m/>
    <m/>
    <s v="CLOSURE REVIEW PENDING "/>
    <s v=" "/>
    <s v=" "/>
    <s v=" "/>
    <m/>
    <m/>
    <m/>
    <m/>
    <m/>
    <m/>
    <s v="MOMWFM"/>
    <s v="Applications/Tools"/>
    <s v="OPEN"/>
    <m/>
    <m/>
    <m/>
    <m/>
    <m/>
    <m/>
    <n v="1"/>
    <s v="Completed but Verification undrer Process"/>
    <x v="2"/>
  </r>
  <r>
    <n v="1092"/>
    <s v="M406"/>
    <x v="1"/>
    <d v="2023-12-15T00:00:00"/>
    <m/>
    <m/>
    <m/>
    <s v="WFM"/>
    <s v="Mobile Application"/>
    <s v="Clarify the usage differences between GIS and WFM mobile apps"/>
    <m/>
    <s v="NON-Critical"/>
    <s v="Open"/>
    <m/>
    <s v=" "/>
    <s v=" "/>
    <m/>
    <m/>
    <m/>
    <m/>
    <s v="Kaushalendra Kumar"/>
    <m/>
    <s v="Open"/>
    <s v="Open"/>
    <s v=" "/>
    <s v=" "/>
    <s v=" "/>
    <m/>
    <m/>
    <m/>
    <m/>
    <m/>
    <m/>
    <s v="MOMWFM"/>
    <s v="Applications/Tools"/>
    <s v="OPEN"/>
    <m/>
    <m/>
    <m/>
    <m/>
    <e v="#N/A"/>
    <m/>
    <n v="1"/>
    <s v="Open"/>
    <x v="0"/>
  </r>
  <r>
    <n v="1093"/>
    <s v="M407"/>
    <x v="1"/>
    <d v="2023-12-15T00:00:00"/>
    <m/>
    <m/>
    <m/>
    <s v="WFM"/>
    <s v="Mobile Application"/>
    <s v="Security Assurance: L&amp;T to provide the NDA signed with M/S Lepton, assure API security, and share the contract copy."/>
    <m/>
    <s v="NON-Critical"/>
    <s v="Open"/>
    <m/>
    <s v=" "/>
    <s v=" "/>
    <m/>
    <m/>
    <m/>
    <m/>
    <s v="Kaushalendra Kumar"/>
    <m/>
    <m/>
    <s v="CLOSURE REVIEW PENDING "/>
    <s v=" "/>
    <s v=" "/>
    <s v=" "/>
    <m/>
    <m/>
    <m/>
    <m/>
    <m/>
    <m/>
    <s v="MOMWFM"/>
    <s v="Applications/Tools"/>
    <s v="OPEN"/>
    <m/>
    <m/>
    <m/>
    <m/>
    <m/>
    <m/>
    <n v="1"/>
    <s v="Completed but Verification undrer Process"/>
    <x v="2"/>
  </r>
  <r>
    <n v="1094"/>
    <s v="M408"/>
    <x v="1"/>
    <d v="2023-12-15T00:00:00"/>
    <m/>
    <m/>
    <m/>
    <s v="WFM"/>
    <s v="Mobile Application"/>
    <s v="Geo-fencing: L&amp;T to explain how geo-fencing shall work for a fiber route and how it will be assigned for Mandal and GP locations."/>
    <m/>
    <s v="Critical"/>
    <s v="Open"/>
    <m/>
    <s v=" "/>
    <s v=" "/>
    <m/>
    <m/>
    <m/>
    <m/>
    <s v="Kaushalendra Kumar"/>
    <m/>
    <m/>
    <s v="CLOSURE REVIEW PENDING "/>
    <s v=" "/>
    <s v=" "/>
    <s v=" "/>
    <m/>
    <m/>
    <m/>
    <m/>
    <m/>
    <m/>
    <s v="MOMWFM"/>
    <s v="Applications/Tools"/>
    <s v="OPEN"/>
    <m/>
    <m/>
    <m/>
    <m/>
    <m/>
    <m/>
    <n v="1"/>
    <s v="Completed but Verification undrer Process"/>
    <x v="2"/>
  </r>
  <r>
    <n v="1095"/>
    <s v="M409"/>
    <x v="1"/>
    <d v="2023-12-15T00:00:00"/>
    <m/>
    <m/>
    <m/>
    <s v="WFM"/>
    <s v="Mobile Application"/>
    <s v="Ticket Allocation: L&amp;T to start manual ticket allocation and freeze the process for node and link ticket allocation."/>
    <m/>
    <s v="Critical"/>
    <s v="Open"/>
    <m/>
    <s v=" "/>
    <s v=" "/>
    <m/>
    <m/>
    <m/>
    <m/>
    <s v="Kaushalendra Kumar"/>
    <m/>
    <m/>
    <s v="CLOSURE REVIEW PENDING "/>
    <s v=" "/>
    <s v=" "/>
    <s v=" "/>
    <m/>
    <m/>
    <m/>
    <m/>
    <m/>
    <m/>
    <s v="MOMWFM"/>
    <s v="Applications/Tools"/>
    <s v="OPEN"/>
    <m/>
    <m/>
    <m/>
    <m/>
    <m/>
    <m/>
    <n v="1"/>
    <s v="Completed but Verification undrer Process"/>
    <x v="2"/>
  </r>
  <r>
    <n v="1096"/>
    <s v="M41"/>
    <x v="1"/>
    <d v="2023-06-19T00:00:00"/>
    <m/>
    <m/>
    <m/>
    <s v="GIS"/>
    <s v="User Experience"/>
    <s v="Real-time sync of topology details from OSS"/>
    <m/>
    <s v="Critical"/>
    <s v="Open"/>
    <m/>
    <s v="Gtech"/>
    <s v=" "/>
    <m/>
    <m/>
    <m/>
    <m/>
    <s v="Kaushalendra Kumar"/>
    <m/>
    <s v="Open"/>
    <s v="WIP"/>
    <s v=" "/>
    <s v=" "/>
    <s v=" "/>
    <m/>
    <m/>
    <m/>
    <m/>
    <m/>
    <m/>
    <s v="MOMGIS"/>
    <s v="Applications/Tools"/>
    <s v="OPEN"/>
    <m/>
    <m/>
    <m/>
    <m/>
    <e v="#N/A"/>
    <m/>
    <n v="1"/>
    <s v="Open"/>
    <x v="0"/>
  </r>
  <r>
    <n v="1097"/>
    <s v="M410"/>
    <x v="1"/>
    <d v="2023-12-15T00:00:00"/>
    <m/>
    <m/>
    <m/>
    <s v="WFM"/>
    <s v="Mobile Application"/>
    <s v="Ticket Allocation: L&amp;T to start manual ticket allocation and freeze the process for node and link ticket allocation."/>
    <m/>
    <s v="NON-Critical"/>
    <s v="Open"/>
    <m/>
    <s v=" "/>
    <s v=" "/>
    <m/>
    <m/>
    <m/>
    <m/>
    <s v="Kaushalendra Kumar"/>
    <m/>
    <m/>
    <s v="CLOSURE REVIEW PENDING "/>
    <s v=" "/>
    <s v=" "/>
    <s v=" "/>
    <m/>
    <m/>
    <m/>
    <m/>
    <m/>
    <m/>
    <s v="MOMWFM"/>
    <s v="Applications/Tools"/>
    <s v="OPEN"/>
    <m/>
    <m/>
    <m/>
    <m/>
    <m/>
    <m/>
    <n v="1"/>
    <s v="Completed but Verification undrer Process"/>
    <x v="2"/>
  </r>
  <r>
    <n v="1098"/>
    <s v="M411"/>
    <x v="1"/>
    <d v="2023-12-15T00:00:00"/>
    <m/>
    <m/>
    <m/>
    <s v="WFM"/>
    <s v="Mobile Application"/>
    <s v="Use of document forms from the Operations Handbook by the WFM app"/>
    <m/>
    <s v="Critical"/>
    <s v="Open"/>
    <m/>
    <s v=" "/>
    <s v=" "/>
    <m/>
    <m/>
    <m/>
    <m/>
    <s v="Kaushalendra Kumar"/>
    <m/>
    <s v="Open"/>
    <s v="Open"/>
    <s v=" "/>
    <s v=" "/>
    <s v=" "/>
    <m/>
    <m/>
    <m/>
    <m/>
    <m/>
    <m/>
    <s v="MOMWFM"/>
    <s v="Applications/Tools"/>
    <s v="OPEN"/>
    <m/>
    <m/>
    <m/>
    <m/>
    <e v="#N/A"/>
    <m/>
    <n v="1"/>
    <s v="Open"/>
    <x v="0"/>
  </r>
  <r>
    <n v="1099"/>
    <s v="M412"/>
    <x v="1"/>
    <d v="2023-12-15T00:00:00"/>
    <m/>
    <m/>
    <m/>
    <s v="WFM"/>
    <s v="Mobile Application"/>
    <s v="Summary Dashboards/Management Reports: L&amp;T to provide inputs based on Operations best practices for weekly/monthly management reports from the WFM package."/>
    <m/>
    <s v="Critical"/>
    <s v="Open"/>
    <m/>
    <s v=" "/>
    <s v=" "/>
    <m/>
    <m/>
    <m/>
    <m/>
    <s v="Kaushalendra Kumar"/>
    <m/>
    <m/>
    <s v="CLOSURE REVIEW PENDING "/>
    <s v=" "/>
    <s v=" "/>
    <s v=" "/>
    <m/>
    <m/>
    <m/>
    <m/>
    <m/>
    <m/>
    <s v="MOMWFM"/>
    <s v="Applications/Tools"/>
    <s v="OPEN"/>
    <m/>
    <m/>
    <m/>
    <m/>
    <m/>
    <m/>
    <n v="1"/>
    <s v="Completed but Verification undrer Process"/>
    <x v="2"/>
  </r>
  <r>
    <n v="1100"/>
    <s v="M413"/>
    <x v="1"/>
    <d v="2023-12-19T00:00:00"/>
    <m/>
    <m/>
    <m/>
    <s v="WFM"/>
    <s v="Mobile Application"/>
    <s v="WFM Tool Demonstration: L&amp;T to arrange a demonstration of the WFM tool usage for field operations soon."/>
    <m/>
    <s v="Critical"/>
    <s v="Open"/>
    <m/>
    <s v=" "/>
    <s v=" "/>
    <m/>
    <m/>
    <m/>
    <m/>
    <s v="Kaushalendra Kumar"/>
    <m/>
    <m/>
    <s v="CLOSURE REVIEW PENDING "/>
    <s v=" "/>
    <s v=" "/>
    <s v=" "/>
    <m/>
    <m/>
    <m/>
    <m/>
    <m/>
    <m/>
    <s v="MOMWFM"/>
    <s v="Applications/Tools"/>
    <s v="OPEN"/>
    <m/>
    <m/>
    <m/>
    <m/>
    <m/>
    <m/>
    <n v="1"/>
    <s v="Completed but Verification undrer Process"/>
    <x v="2"/>
  </r>
  <r>
    <n v="1101"/>
    <s v="M414"/>
    <x v="1"/>
    <d v="2023-12-19T00:00:00"/>
    <m/>
    <m/>
    <m/>
    <s v="BSS"/>
    <s v="Improvement"/>
    <s v="Investigate and expedite the issue on slowness of BSS Test Environment"/>
    <m/>
    <s v="Critical"/>
    <s v="Open"/>
    <m/>
    <s v=" "/>
    <s v=" "/>
    <m/>
    <s v=" "/>
    <m/>
    <m/>
    <s v="Manoj Nibrad"/>
    <m/>
    <s v="Open"/>
    <s v="Open"/>
    <s v=" "/>
    <s v=" "/>
    <s v=" "/>
    <m/>
    <m/>
    <m/>
    <m/>
    <m/>
    <m/>
    <s v="MOMBSS"/>
    <s v="Applications/Tools"/>
    <s v="OPEN"/>
    <m/>
    <m/>
    <m/>
    <m/>
    <e v="#N/A"/>
    <m/>
    <n v="1"/>
    <s v="Open"/>
    <x v="0"/>
  </r>
  <r>
    <n v="1102"/>
    <s v="M415"/>
    <x v="1"/>
    <d v="2023-12-19T00:00:00"/>
    <m/>
    <m/>
    <m/>
    <s v="BSS"/>
    <s v="Dashboards"/>
    <s v="Explore web-based Analytic tools for performance benchmarking"/>
    <m/>
    <s v="Critical"/>
    <s v="Open"/>
    <m/>
    <s v=" "/>
    <s v=" "/>
    <m/>
    <s v=" "/>
    <m/>
    <m/>
    <s v="Manoj Nibrad"/>
    <m/>
    <s v="Open"/>
    <s v="Open"/>
    <s v=" "/>
    <s v=" "/>
    <s v=" "/>
    <m/>
    <m/>
    <m/>
    <m/>
    <m/>
    <m/>
    <s v="MOMBSS"/>
    <s v="Applications/Tools"/>
    <s v="OPEN"/>
    <m/>
    <m/>
    <m/>
    <m/>
    <e v="#N/A"/>
    <m/>
    <n v="1"/>
    <s v="Open"/>
    <x v="0"/>
  </r>
  <r>
    <n v="1103"/>
    <s v="M416"/>
    <x v="1"/>
    <d v="2023-12-19T00:00:00"/>
    <m/>
    <m/>
    <m/>
    <s v="BSS"/>
    <s v="Compliance"/>
    <s v="Review the status of points with &quot;No Change&quot; status and obtain T-Fiber's consensus before rendering items as &quot;Closed&quot;."/>
    <m/>
    <s v="Critical"/>
    <s v="Open"/>
    <m/>
    <s v=" "/>
    <s v=" "/>
    <m/>
    <s v=" "/>
    <m/>
    <m/>
    <s v="Manoj Nibrad"/>
    <m/>
    <s v="Open"/>
    <s v="Open"/>
    <s v=" "/>
    <s v=" "/>
    <s v=" "/>
    <m/>
    <m/>
    <m/>
    <m/>
    <m/>
    <m/>
    <s v="MOMBSS"/>
    <s v="Applications/Tools"/>
    <s v="OPEN"/>
    <m/>
    <m/>
    <m/>
    <m/>
    <e v="#N/A"/>
    <m/>
    <n v="1"/>
    <s v="Open"/>
    <x v="0"/>
  </r>
  <r>
    <n v="1104"/>
    <s v="M417"/>
    <x v="1"/>
    <d v="2023-12-19T00:00:00"/>
    <m/>
    <m/>
    <m/>
    <s v="BSS"/>
    <s v="Improvement"/>
    <s v="Verify the feature allowing multiple locations per customer"/>
    <m/>
    <s v="Critical"/>
    <s v="Open"/>
    <m/>
    <s v=" "/>
    <s v=" "/>
    <m/>
    <s v=" "/>
    <m/>
    <m/>
    <s v="Manoj Nibrad"/>
    <m/>
    <s v="Open"/>
    <s v="Open"/>
    <s v=" "/>
    <s v=" "/>
    <s v=" "/>
    <m/>
    <m/>
    <m/>
    <m/>
    <m/>
    <m/>
    <s v="MOMBSS"/>
    <s v="Applications/Tools"/>
    <s v="OPEN"/>
    <m/>
    <m/>
    <m/>
    <m/>
    <e v="#N/A"/>
    <m/>
    <n v="1"/>
    <s v="Open"/>
    <x v="0"/>
  </r>
  <r>
    <n v="1105"/>
    <s v="M418"/>
    <x v="1"/>
    <d v="2023-12-19T00:00:00"/>
    <m/>
    <m/>
    <m/>
    <s v="BSS"/>
    <s v="Improvement"/>
    <s v="Cross-reference user experience feedback with related points"/>
    <m/>
    <s v="Critical"/>
    <s v="Open"/>
    <m/>
    <s v=" "/>
    <s v=" "/>
    <m/>
    <s v=" "/>
    <m/>
    <m/>
    <s v="Manoj Nibrad"/>
    <m/>
    <s v="Open"/>
    <s v="Open"/>
    <s v=" "/>
    <s v=" "/>
    <s v=" "/>
    <m/>
    <m/>
    <m/>
    <m/>
    <m/>
    <m/>
    <s v="MOMBSS"/>
    <s v="Applications/Tools"/>
    <s v="OPEN"/>
    <m/>
    <m/>
    <m/>
    <m/>
    <e v="#N/A"/>
    <m/>
    <n v="1"/>
    <s v="Open"/>
    <x v="0"/>
  </r>
  <r>
    <n v="1106"/>
    <s v="M419"/>
    <x v="1"/>
    <d v="2023-12-19T00:00:00"/>
    <m/>
    <m/>
    <m/>
    <s v="BSS"/>
    <s v="SMS Integration"/>
    <s v="Implement notification of SMS dispatch in the CSP and provision of a link in SMS to the CSP page allowing T-Fiber user to Approve or Reject"/>
    <m/>
    <s v="Critical"/>
    <s v="Open"/>
    <m/>
    <s v=" "/>
    <s v=" "/>
    <m/>
    <s v=" "/>
    <m/>
    <m/>
    <s v="Manoj Nibrad"/>
    <m/>
    <s v="Open"/>
    <s v="Open"/>
    <s v=" "/>
    <s v=" "/>
    <s v=" "/>
    <m/>
    <m/>
    <m/>
    <m/>
    <m/>
    <m/>
    <s v="MOMBSS"/>
    <s v="Applications/Tools"/>
    <s v="OPEN"/>
    <m/>
    <m/>
    <m/>
    <m/>
    <e v="#N/A"/>
    <m/>
    <n v="1"/>
    <s v="Open"/>
    <x v="0"/>
  </r>
  <r>
    <n v="1107"/>
    <s v="M42"/>
    <x v="1"/>
    <d v="2023-06-19T00:00:00"/>
    <m/>
    <m/>
    <m/>
    <s v="GIS"/>
    <s v="User Experience"/>
    <s v="automate active connectivity within site with logical link name populated from OSS "/>
    <m/>
    <s v="Critical"/>
    <s v="Open"/>
    <m/>
    <s v="Gtech"/>
    <s v=" "/>
    <m/>
    <s v="Based on discussions with the OSS and GIS teams, integration is not feasible, and automation of connectivity cannot be implemented, 11th July 2025, a discussion is needed with Siva Sir to explore in-house solution possibilities. "/>
    <m/>
    <m/>
    <s v="Kaushalendra Kumar"/>
    <m/>
    <s v="Open"/>
    <s v="Not Feasible "/>
    <s v=" "/>
    <s v=" "/>
    <s v=" "/>
    <m/>
    <m/>
    <m/>
    <m/>
    <m/>
    <m/>
    <s v="MOMGIS"/>
    <s v="Applications/Tools"/>
    <e v="#N/A"/>
    <m/>
    <m/>
    <m/>
    <m/>
    <e v="#N/A"/>
    <m/>
    <n v="1"/>
    <s v="Open"/>
    <x v="0"/>
  </r>
  <r>
    <n v="1108"/>
    <s v="M420"/>
    <x v="1"/>
    <d v="2023-12-19T00:00:00"/>
    <m/>
    <m/>
    <m/>
    <s v="BSS"/>
    <s v="Product Demo"/>
    <s v="Provide a demo to showcase product catalogue configurability"/>
    <m/>
    <s v="Critical"/>
    <s v="Open"/>
    <m/>
    <s v=" "/>
    <s v=" "/>
    <m/>
    <s v=" "/>
    <m/>
    <m/>
    <s v="Manoj Nibrad"/>
    <m/>
    <s v="Open"/>
    <s v="Open"/>
    <s v=" "/>
    <s v=" "/>
    <s v=" "/>
    <m/>
    <m/>
    <m/>
    <m/>
    <m/>
    <m/>
    <s v="MOMBSS"/>
    <s v="Applications/Tools"/>
    <s v="OPEN"/>
    <m/>
    <m/>
    <m/>
    <m/>
    <e v="#N/A"/>
    <m/>
    <n v="1"/>
    <s v="Open"/>
    <x v="0"/>
  </r>
  <r>
    <n v="1109"/>
    <s v="M421"/>
    <x v="1"/>
    <d v="2023-12-19T00:00:00"/>
    <m/>
    <m/>
    <m/>
    <s v="BSS"/>
    <s v="Product Demo"/>
    <s v="Provide a demo of Backend Validation and share a document with the steps for validation"/>
    <m/>
    <s v="Critical"/>
    <s v="Open"/>
    <m/>
    <s v=" "/>
    <s v=" "/>
    <m/>
    <s v=" "/>
    <m/>
    <m/>
    <s v="Manoj Nibrad"/>
    <m/>
    <s v="Open"/>
    <s v="Open"/>
    <s v=" "/>
    <s v=" "/>
    <s v=" "/>
    <m/>
    <m/>
    <m/>
    <m/>
    <m/>
    <m/>
    <s v="MOMBSS"/>
    <s v="Applications/Tools"/>
    <s v="OPEN"/>
    <m/>
    <m/>
    <m/>
    <m/>
    <e v="#N/A"/>
    <m/>
    <n v="1"/>
    <s v="Open"/>
    <x v="0"/>
  </r>
  <r>
    <n v="1110"/>
    <s v="M422"/>
    <x v="1"/>
    <d v="2023-12-19T00:00:00"/>
    <m/>
    <m/>
    <m/>
    <s v="BSS"/>
    <s v="Product Demo"/>
    <s v="Address the delay in data load due to system limitation in the production instance"/>
    <m/>
    <s v="Critical"/>
    <s v="Open"/>
    <m/>
    <s v=" "/>
    <s v=" "/>
    <m/>
    <s v=" "/>
    <m/>
    <m/>
    <s v="Manoj Nibrad"/>
    <m/>
    <s v="Open"/>
    <s v="Open"/>
    <s v=" "/>
    <s v=" "/>
    <s v=" "/>
    <m/>
    <m/>
    <m/>
    <m/>
    <m/>
    <m/>
    <s v="MOMBSS"/>
    <s v="Applications/Tools"/>
    <s v="OPEN"/>
    <m/>
    <m/>
    <m/>
    <m/>
    <e v="#N/A"/>
    <m/>
    <n v="1"/>
    <s v="Open"/>
    <x v="0"/>
  </r>
  <r>
    <n v="1111"/>
    <s v="M423"/>
    <x v="1"/>
    <d v="2023-12-19T00:00:00"/>
    <m/>
    <m/>
    <m/>
    <s v="BSS"/>
    <s v="Product Demo"/>
    <s v="Define a benchmark for page loading, login, browsing, and payment scenarios"/>
    <m/>
    <s v="Critical"/>
    <s v="Open"/>
    <m/>
    <s v=" "/>
    <s v=" "/>
    <m/>
    <s v=" "/>
    <m/>
    <m/>
    <s v="Manoj Nibrad"/>
    <m/>
    <s v="Open"/>
    <s v="Open"/>
    <s v=" "/>
    <s v=" "/>
    <s v=" "/>
    <m/>
    <m/>
    <m/>
    <m/>
    <m/>
    <m/>
    <s v="MOMBSS"/>
    <s v="Applications/Tools"/>
    <s v="OPEN"/>
    <m/>
    <m/>
    <m/>
    <m/>
    <e v="#N/A"/>
    <m/>
    <n v="1"/>
    <s v="Open"/>
    <x v="0"/>
  </r>
  <r>
    <n v="1112"/>
    <s v="M424"/>
    <x v="1"/>
    <d v="2023-12-19T00:00:00"/>
    <m/>
    <m/>
    <m/>
    <s v="BSS"/>
    <s v="Product Demo"/>
    <s v="Review the status of Point no. 52 from Dry Run 1 with a demo"/>
    <m/>
    <s v="Critical"/>
    <s v="Open"/>
    <m/>
    <s v=" "/>
    <s v=" "/>
    <m/>
    <s v=" "/>
    <m/>
    <m/>
    <s v="Manoj Nibrad"/>
    <m/>
    <s v="Open"/>
    <s v="Open"/>
    <s v=" "/>
    <s v=" "/>
    <s v=" "/>
    <m/>
    <m/>
    <m/>
    <m/>
    <m/>
    <m/>
    <s v="MOMBSS"/>
    <s v="Applications/Tools"/>
    <s v="OPEN"/>
    <m/>
    <m/>
    <m/>
    <m/>
    <e v="#N/A"/>
    <m/>
    <n v="1"/>
    <s v="Open"/>
    <x v="0"/>
  </r>
  <r>
    <n v="1113"/>
    <s v="M425"/>
    <x v="1"/>
    <d v="2023-12-19T00:00:00"/>
    <m/>
    <m/>
    <m/>
    <s v="BSS"/>
    <s v="Product Demo"/>
    <s v="Ensure uniform colour coding across the website"/>
    <m/>
    <s v="Critical"/>
    <s v="Open"/>
    <m/>
    <s v=" "/>
    <s v=" "/>
    <m/>
    <s v=" "/>
    <m/>
    <m/>
    <s v="Manoj Nibrad"/>
    <m/>
    <s v="Open"/>
    <s v="Open"/>
    <s v=" "/>
    <s v=" "/>
    <s v=" "/>
    <m/>
    <m/>
    <m/>
    <m/>
    <m/>
    <m/>
    <s v="MOMBSS"/>
    <s v="Applications/Tools"/>
    <s v="OPEN"/>
    <m/>
    <m/>
    <m/>
    <m/>
    <e v="#N/A"/>
    <m/>
    <n v="1"/>
    <s v="Open"/>
    <x v="0"/>
  </r>
  <r>
    <n v="1114"/>
    <s v="M426"/>
    <x v="1"/>
    <d v="2023-12-19T00:00:00"/>
    <m/>
    <m/>
    <m/>
    <s v="BSS"/>
    <s v="Product Demo"/>
    <s v="Address the change of website heading for customer dashboards prior to moving into production"/>
    <m/>
    <s v="Critical"/>
    <s v="Open"/>
    <m/>
    <s v=" "/>
    <s v=" "/>
    <m/>
    <s v=" "/>
    <m/>
    <m/>
    <s v="Manoj Nibrad"/>
    <m/>
    <s v="Open"/>
    <s v="Open"/>
    <s v=" "/>
    <s v=" "/>
    <s v=" "/>
    <m/>
    <m/>
    <m/>
    <m/>
    <m/>
    <m/>
    <s v="MOMBSS"/>
    <s v="Applications/Tools"/>
    <s v="OPEN"/>
    <m/>
    <m/>
    <m/>
    <m/>
    <e v="#N/A"/>
    <m/>
    <n v="1"/>
    <s v="Open"/>
    <x v="0"/>
  </r>
  <r>
    <n v="1115"/>
    <s v="M427"/>
    <x v="1"/>
    <d v="2023-12-19T00:00:00"/>
    <m/>
    <m/>
    <m/>
    <s v="BSS"/>
    <s v="Product Demo"/>
    <s v="Arrange for a demo of current products since significant time has passed since the Dry Run"/>
    <m/>
    <s v="Critical"/>
    <s v="Open"/>
    <m/>
    <s v=" "/>
    <s v=" "/>
    <m/>
    <s v=" "/>
    <m/>
    <m/>
    <s v="Manoj Nibrad"/>
    <m/>
    <s v="Open"/>
    <s v="Open"/>
    <s v=" "/>
    <s v=" "/>
    <s v=" "/>
    <m/>
    <m/>
    <m/>
    <m/>
    <m/>
    <m/>
    <s v="MOMBSS"/>
    <s v="Applications/Tools"/>
    <s v="OPEN"/>
    <m/>
    <m/>
    <m/>
    <m/>
    <e v="#N/A"/>
    <m/>
    <n v="1"/>
    <s v="Open"/>
    <x v="0"/>
  </r>
  <r>
    <n v="1116"/>
    <s v="M428"/>
    <x v="1"/>
    <d v="2023-12-19T00:00:00"/>
    <m/>
    <m/>
    <m/>
    <s v="BSS"/>
    <s v="Product Demo"/>
    <s v="Show the flows of Dark Fiber with BSS and WFM"/>
    <m/>
    <s v="Critical"/>
    <s v="Open"/>
    <m/>
    <s v=" "/>
    <s v=" "/>
    <m/>
    <s v=" "/>
    <m/>
    <m/>
    <s v="Manoj Nibrad"/>
    <m/>
    <s v="Open"/>
    <s v="Open"/>
    <s v=" "/>
    <s v=" "/>
    <s v=" "/>
    <m/>
    <m/>
    <m/>
    <m/>
    <m/>
    <m/>
    <s v="MOMBSS"/>
    <s v="Applications/Tools"/>
    <s v="OPEN"/>
    <m/>
    <m/>
    <m/>
    <m/>
    <e v="#N/A"/>
    <m/>
    <n v="1"/>
    <s v="Open"/>
    <x v="0"/>
  </r>
  <r>
    <n v="1117"/>
    <s v="M429"/>
    <x v="1"/>
    <d v="2023-12-19T00:00:00"/>
    <m/>
    <m/>
    <m/>
    <s v="BSS"/>
    <s v="Product Demo"/>
    <s v="Hold discussions for T-Cell product integration with respective OEMs"/>
    <m/>
    <s v="Critical"/>
    <s v="Open"/>
    <m/>
    <s v=" "/>
    <s v=" "/>
    <m/>
    <s v=" "/>
    <m/>
    <m/>
    <s v="Manoj Nibrad"/>
    <m/>
    <s v="Open"/>
    <s v="Open"/>
    <s v=" "/>
    <s v=" "/>
    <s v=" "/>
    <m/>
    <m/>
    <m/>
    <m/>
    <m/>
    <m/>
    <s v="MOMBSS"/>
    <s v="Applications/Tools"/>
    <s v="OPEN"/>
    <m/>
    <m/>
    <m/>
    <m/>
    <e v="#N/A"/>
    <m/>
    <n v="1"/>
    <s v="Open"/>
    <x v="0"/>
  </r>
  <r>
    <n v="1118"/>
    <s v="M43"/>
    <x v="1"/>
    <d v="2023-06-19T00:00:00"/>
    <m/>
    <m/>
    <m/>
    <s v="GIS"/>
    <s v="Functional AT Plan"/>
    <s v="TPA to validate active-active connectivity"/>
    <m/>
    <s v="Critical"/>
    <s v="Open"/>
    <s v="Conflict"/>
    <s v="Gtech"/>
    <s v=" "/>
    <m/>
    <m/>
    <m/>
    <m/>
    <s v="Kaushalendra Kumar"/>
    <m/>
    <m/>
    <s v="CLOSURE REVIEW PENDING "/>
    <s v=" "/>
    <s v=" "/>
    <s v=" "/>
    <m/>
    <m/>
    <m/>
    <m/>
    <m/>
    <m/>
    <s v="MOMGIS"/>
    <s v="Applications/Tools"/>
    <s v="OPEN"/>
    <m/>
    <m/>
    <m/>
    <m/>
    <m/>
    <m/>
    <n v="1"/>
    <s v="Completed but Verification undrer Process"/>
    <x v="2"/>
  </r>
  <r>
    <n v="1119"/>
    <s v="M430"/>
    <x v="1"/>
    <d v="2023-12-19T00:00:00"/>
    <m/>
    <m/>
    <m/>
    <s v="BSS"/>
    <s v="Product Demo"/>
    <s v="Complete T-Cell, T-VPN, and GI-ILL"/>
    <m/>
    <s v="Critical"/>
    <s v="Open"/>
    <m/>
    <s v=" "/>
    <s v=" "/>
    <m/>
    <s v=" "/>
    <m/>
    <m/>
    <s v="Manoj Nibrad"/>
    <m/>
    <s v="Open"/>
    <s v="Open"/>
    <s v=" "/>
    <s v=" "/>
    <s v=" "/>
    <m/>
    <m/>
    <m/>
    <m/>
    <m/>
    <m/>
    <s v="MOMBSS"/>
    <s v="Applications/Tools"/>
    <s v="OPEN"/>
    <m/>
    <m/>
    <m/>
    <m/>
    <e v="#N/A"/>
    <m/>
    <n v="1"/>
    <s v="Open"/>
    <x v="0"/>
  </r>
  <r>
    <n v="1120"/>
    <s v="M431"/>
    <x v="1"/>
    <d v="2023-12-19T00:00:00"/>
    <m/>
    <m/>
    <m/>
    <s v="BSS"/>
    <s v="Product Demo"/>
    <s v="Address delay in support for enabling newer products"/>
    <m/>
    <s v="Critical"/>
    <s v="Open"/>
    <m/>
    <s v=" "/>
    <s v=" "/>
    <m/>
    <s v=" "/>
    <m/>
    <m/>
    <s v="Manoj Nibrad"/>
    <m/>
    <s v="Open"/>
    <s v="Open"/>
    <s v=" "/>
    <s v=" "/>
    <s v=" "/>
    <m/>
    <m/>
    <m/>
    <m/>
    <m/>
    <m/>
    <s v="MOMBSS"/>
    <s v="Applications/Tools"/>
    <s v="OPEN"/>
    <m/>
    <m/>
    <m/>
    <m/>
    <e v="#N/A"/>
    <m/>
    <n v="1"/>
    <s v="Open"/>
    <x v="0"/>
  </r>
  <r>
    <n v="1121"/>
    <s v="M432"/>
    <x v="1"/>
    <d v="2023-12-19T00:00:00"/>
    <m/>
    <m/>
    <m/>
    <s v="BSS"/>
    <s v="Product Demo"/>
    <s v="Complete T-Cell, T-VPN and GI-ILL on priority before impending visit to NOC by Hon’ Minister"/>
    <m/>
    <s v="Critical"/>
    <s v="Open"/>
    <m/>
    <s v=" "/>
    <s v=" "/>
    <m/>
    <s v=" "/>
    <m/>
    <m/>
    <s v="Manoj Nibrad"/>
    <m/>
    <s v="Open"/>
    <s v="Open"/>
    <s v=" "/>
    <s v=" "/>
    <s v=" "/>
    <m/>
    <m/>
    <m/>
    <m/>
    <m/>
    <m/>
    <s v="MOMBSS"/>
    <s v="Applications/Tools"/>
    <s v="OPEN"/>
    <m/>
    <m/>
    <m/>
    <m/>
    <e v="#N/A"/>
    <m/>
    <n v="1"/>
    <s v="Open"/>
    <x v="0"/>
  </r>
  <r>
    <n v="1122"/>
    <s v="M433"/>
    <x v="1"/>
    <d v="2023-12-19T00:00:00"/>
    <m/>
    <m/>
    <m/>
    <s v="BSS"/>
    <s v="Product Demo"/>
    <s v="Include headers and check across pages in the CSP"/>
    <m/>
    <s v="Critical"/>
    <s v="Open"/>
    <m/>
    <s v=" "/>
    <s v=" "/>
    <m/>
    <s v=" "/>
    <m/>
    <m/>
    <s v="Manoj Nibrad"/>
    <m/>
    <s v="Open"/>
    <s v="Open"/>
    <s v=" "/>
    <s v=" "/>
    <s v=" "/>
    <m/>
    <m/>
    <m/>
    <m/>
    <m/>
    <m/>
    <s v="MOMBSS"/>
    <s v="Applications/Tools"/>
    <s v="OPEN"/>
    <m/>
    <m/>
    <m/>
    <m/>
    <e v="#N/A"/>
    <m/>
    <n v="1"/>
    <s v="Open"/>
    <x v="0"/>
  </r>
  <r>
    <n v="1123"/>
    <s v="M434"/>
    <x v="1"/>
    <d v="2023-12-19T00:00:00"/>
    <m/>
    <m/>
    <m/>
    <s v="BSS"/>
    <s v="Product Demo"/>
    <s v="Start working on the CSP for listed schools"/>
    <m/>
    <s v="Critical"/>
    <s v="Open"/>
    <m/>
    <s v=" "/>
    <s v=" "/>
    <m/>
    <s v=" "/>
    <m/>
    <m/>
    <s v="Manoj Nibrad"/>
    <m/>
    <s v="Open"/>
    <s v="Open"/>
    <s v=" "/>
    <s v=" "/>
    <s v=" "/>
    <m/>
    <m/>
    <m/>
    <m/>
    <m/>
    <m/>
    <s v="MOMBSS"/>
    <s v="Applications/Tools"/>
    <s v="OPEN"/>
    <m/>
    <m/>
    <m/>
    <m/>
    <e v="#N/A"/>
    <m/>
    <n v="1"/>
    <s v="Open"/>
    <x v="0"/>
  </r>
  <r>
    <n v="1124"/>
    <s v="M435"/>
    <x v="1"/>
    <d v="2023-12-19T00:00:00"/>
    <m/>
    <m/>
    <m/>
    <s v="BSS"/>
    <s v="Product Demo"/>
    <s v="Clarify scenario where GP location is feasible, whereas the feasibility of end customer location is yet to be ascertained"/>
    <m/>
    <s v="Critical"/>
    <s v="Open"/>
    <m/>
    <s v=" "/>
    <s v=" "/>
    <m/>
    <s v=" "/>
    <m/>
    <m/>
    <s v="Manoj Nibrad"/>
    <m/>
    <s v="Open"/>
    <s v="Open"/>
    <s v=" "/>
    <s v=" "/>
    <s v=" "/>
    <m/>
    <m/>
    <m/>
    <m/>
    <m/>
    <m/>
    <s v="MOMBSS"/>
    <s v="Applications/Tools"/>
    <s v="OPEN"/>
    <m/>
    <m/>
    <m/>
    <m/>
    <e v="#N/A"/>
    <m/>
    <n v="1"/>
    <s v="Open"/>
    <x v="0"/>
  </r>
  <r>
    <n v="1125"/>
    <s v="M436"/>
    <x v="1"/>
    <d v="2023-12-19T00:00:00"/>
    <m/>
    <m/>
    <m/>
    <s v="BSS"/>
    <s v="Product Demo"/>
    <s v="Include feasibility logic for S1, and S2 splitters"/>
    <m/>
    <s v="Critical"/>
    <s v="Open"/>
    <m/>
    <s v=" "/>
    <s v=" "/>
    <m/>
    <s v=" "/>
    <m/>
    <m/>
    <s v="Manoj Nibrad"/>
    <m/>
    <s v="Open"/>
    <s v="Open"/>
    <s v=" "/>
    <s v=" "/>
    <s v=" "/>
    <m/>
    <m/>
    <m/>
    <m/>
    <m/>
    <m/>
    <s v="MOMBSS"/>
    <s v="Applications/Tools"/>
    <s v="OPEN"/>
    <m/>
    <m/>
    <m/>
    <m/>
    <e v="#N/A"/>
    <m/>
    <n v="1"/>
    <s v="Open"/>
    <x v="0"/>
  </r>
  <r>
    <n v="1126"/>
    <s v="M437"/>
    <x v="1"/>
    <d v="2023-12-19T00:00:00"/>
    <m/>
    <m/>
    <m/>
    <s v="BSS"/>
    <s v="Product Demo"/>
    <s v="Present the logic for Bandwidth feasibility in the backhaul, network capacity planning to be progressively provisioned, and operationalised"/>
    <m/>
    <s v="Critical"/>
    <s v="Open"/>
    <m/>
    <s v=" "/>
    <s v=" "/>
    <m/>
    <s v=" "/>
    <m/>
    <m/>
    <s v="Manoj Nibrad"/>
    <m/>
    <s v="Open"/>
    <s v="Open"/>
    <s v=" "/>
    <s v=" "/>
    <s v=" "/>
    <m/>
    <m/>
    <m/>
    <m/>
    <m/>
    <m/>
    <s v="MOMBSS"/>
    <s v="Applications/Tools"/>
    <s v="OPEN"/>
    <m/>
    <m/>
    <m/>
    <m/>
    <e v="#N/A"/>
    <m/>
    <n v="1"/>
    <s v="Open"/>
    <x v="0"/>
  </r>
  <r>
    <n v="1127"/>
    <s v="M438"/>
    <x v="1"/>
    <d v="2023-12-19T00:00:00"/>
    <m/>
    <m/>
    <m/>
    <s v="BSS"/>
    <s v="Improvement"/>
    <s v="Address immediate need for NSO inventory to be part of the final solution for feasibility"/>
    <m/>
    <s v="Critical"/>
    <s v="Open"/>
    <m/>
    <s v=" "/>
    <s v=" "/>
    <m/>
    <s v=" "/>
    <m/>
    <m/>
    <s v="Manoj Nibrad"/>
    <m/>
    <s v="Open"/>
    <s v="Open"/>
    <s v=" "/>
    <s v=" "/>
    <s v=" "/>
    <m/>
    <m/>
    <m/>
    <m/>
    <m/>
    <m/>
    <s v="MOMBSS"/>
    <s v="Applications/Tools"/>
    <s v="OPEN"/>
    <m/>
    <m/>
    <m/>
    <m/>
    <e v="#N/A"/>
    <m/>
    <n v="1"/>
    <s v="Open"/>
    <x v="0"/>
  </r>
  <r>
    <n v="1128"/>
    <s v="M439"/>
    <x v="1"/>
    <d v="2023-12-19T00:00:00"/>
    <m/>
    <m/>
    <m/>
    <s v="BSS"/>
    <s v="Resource Related"/>
    <s v="Ask Segment Head, L&amp;T to discuss with EVP, T-Fiber on the adequacy of NMS works resources"/>
    <m/>
    <s v="Critical"/>
    <s v="Open"/>
    <m/>
    <s v=" "/>
    <s v=" "/>
    <m/>
    <s v=" "/>
    <m/>
    <m/>
    <s v="Manoj Nibrad"/>
    <m/>
    <s v="Open"/>
    <s v="Open"/>
    <s v=" "/>
    <s v=" "/>
    <s v=" "/>
    <m/>
    <m/>
    <m/>
    <m/>
    <m/>
    <m/>
    <s v="MOMBSS"/>
    <s v="Applications/Tools"/>
    <s v="OPEN"/>
    <m/>
    <m/>
    <m/>
    <m/>
    <m/>
    <m/>
    <n v="1"/>
    <s v="Open"/>
    <x v="0"/>
  </r>
  <r>
    <n v="1129"/>
    <s v="M44"/>
    <x v="1"/>
    <d v="2023-06-19T00:00:00"/>
    <m/>
    <m/>
    <m/>
    <s v="GIS"/>
    <s v="User Experience"/>
    <s v="Add card/module/slot level details"/>
    <m/>
    <s v="Critical"/>
    <s v="Open"/>
    <m/>
    <s v="Gtech"/>
    <s v=" "/>
    <m/>
    <s v="Duplicate with Point- 90"/>
    <m/>
    <m/>
    <s v="Kaushalendra Kumar"/>
    <m/>
    <s v="Open"/>
    <s v="Duplicate"/>
    <s v=" "/>
    <s v=" "/>
    <s v=" "/>
    <m/>
    <m/>
    <m/>
    <m/>
    <m/>
    <m/>
    <s v="MOMGIS"/>
    <s v="Applications/Tools"/>
    <e v="#N/A"/>
    <m/>
    <m/>
    <m/>
    <m/>
    <e v="#N/A"/>
    <m/>
    <n v="1"/>
    <s v="Open"/>
    <x v="0"/>
  </r>
  <r>
    <n v="1130"/>
    <s v="M440"/>
    <x v="1"/>
    <d v="2023-12-19T00:00:00"/>
    <m/>
    <m/>
    <m/>
    <s v="BSS"/>
    <s v="Improvement"/>
    <s v="Clarify that Repository Module for Uploading of MSA, CAF form and other documents of a particular customer is in CRM, not in CSP"/>
    <m/>
    <s v="NON-Critical"/>
    <s v="Open"/>
    <m/>
    <s v=" "/>
    <s v=" "/>
    <m/>
    <s v=" "/>
    <m/>
    <m/>
    <s v="Manoj Nibrad"/>
    <m/>
    <s v="Open"/>
    <s v="Open"/>
    <s v=" "/>
    <s v=" "/>
    <s v=" "/>
    <m/>
    <m/>
    <m/>
    <m/>
    <m/>
    <m/>
    <s v="MOMBSS"/>
    <s v="Applications/Tools"/>
    <s v="OPEN"/>
    <m/>
    <m/>
    <m/>
    <m/>
    <e v="#N/A"/>
    <m/>
    <n v="1"/>
    <s v="Open"/>
    <x v="0"/>
  </r>
  <r>
    <n v="1131"/>
    <s v="M441"/>
    <x v="1"/>
    <d v="2023-12-19T00:00:00"/>
    <m/>
    <m/>
    <m/>
    <s v="BSS"/>
    <s v="Integration"/>
    <s v="Incorporate advanced features in the CSP's WhatsApp Integration"/>
    <m/>
    <s v="NON-Critical"/>
    <s v="Open"/>
    <m/>
    <s v=" "/>
    <s v=" "/>
    <m/>
    <s v=" "/>
    <m/>
    <m/>
    <s v="Manoj Nibrad"/>
    <m/>
    <s v="Open"/>
    <s v="Open"/>
    <s v=" "/>
    <s v=" "/>
    <s v=" "/>
    <m/>
    <m/>
    <m/>
    <m/>
    <m/>
    <m/>
    <s v="MOMBSS"/>
    <s v="Applications/Tools"/>
    <s v="OPEN"/>
    <m/>
    <m/>
    <m/>
    <m/>
    <e v="#N/A"/>
    <m/>
    <n v="1"/>
    <s v="Open"/>
    <x v="0"/>
  </r>
  <r>
    <n v="1132"/>
    <s v="M442"/>
    <x v="1"/>
    <d v="2023-12-19T00:00:00"/>
    <m/>
    <m/>
    <m/>
    <s v="BSS"/>
    <s v="User Experience"/>
    <s v="On-board an internal UI/UX resource and engage them with T-Fiber"/>
    <m/>
    <s v="Critical"/>
    <s v="Open"/>
    <m/>
    <s v=" "/>
    <s v=" "/>
    <m/>
    <s v=" "/>
    <m/>
    <m/>
    <s v="Manoj Nibrad"/>
    <m/>
    <s v="Open"/>
    <s v="Open"/>
    <s v=" "/>
    <s v=" "/>
    <s v=" "/>
    <m/>
    <m/>
    <m/>
    <m/>
    <m/>
    <m/>
    <s v="MOMBSS"/>
    <s v="Applications/Tools"/>
    <s v="OPEN"/>
    <m/>
    <m/>
    <m/>
    <m/>
    <e v="#N/A"/>
    <m/>
    <n v="1"/>
    <s v="Open"/>
    <x v="0"/>
  </r>
  <r>
    <n v="1133"/>
    <s v="M443"/>
    <x v="1"/>
    <d v="2023-12-28T00:00:00"/>
    <m/>
    <m/>
    <m/>
    <s v="BSS"/>
    <s v="Product Demo"/>
    <s v="Complete T-VPN and T-DILL"/>
    <m/>
    <s v="Critical"/>
    <s v="Open"/>
    <m/>
    <s v=" "/>
    <s v=" "/>
    <m/>
    <s v=" "/>
    <m/>
    <m/>
    <s v="Manoj Nibrad"/>
    <m/>
    <s v="Open"/>
    <s v="Open"/>
    <s v=" "/>
    <s v=" "/>
    <s v=" "/>
    <m/>
    <m/>
    <m/>
    <m/>
    <m/>
    <m/>
    <s v="MOMBSS"/>
    <s v="Applications/Tools"/>
    <s v="OPEN"/>
    <m/>
    <m/>
    <m/>
    <m/>
    <e v="#N/A"/>
    <m/>
    <n v="1"/>
    <s v="Open"/>
    <x v="0"/>
  </r>
  <r>
    <n v="1134"/>
    <s v="M444"/>
    <x v="1"/>
    <d v="2023-12-28T00:00:00"/>
    <m/>
    <m/>
    <m/>
    <s v="BSS"/>
    <s v="Product Demo"/>
    <s v="Complete basic products by"/>
    <m/>
    <s v="Critical"/>
    <s v="Open"/>
    <m/>
    <s v=" "/>
    <s v=" "/>
    <m/>
    <s v=" "/>
    <m/>
    <m/>
    <s v="Manoj Nibrad"/>
    <m/>
    <s v="Open"/>
    <s v="Open"/>
    <s v=" "/>
    <s v=" "/>
    <s v=" "/>
    <m/>
    <m/>
    <m/>
    <m/>
    <m/>
    <m/>
    <s v="MOMBSS"/>
    <s v="Applications/Tools"/>
    <s v="OPEN"/>
    <m/>
    <m/>
    <m/>
    <m/>
    <e v="#N/A"/>
    <m/>
    <n v="1"/>
    <s v="Open"/>
    <x v="0"/>
  </r>
  <r>
    <n v="1135"/>
    <s v="M445"/>
    <x v="1"/>
    <d v="2023-12-28T00:00:00"/>
    <m/>
    <m/>
    <m/>
    <s v="BSS"/>
    <s v="Product Demo"/>
    <s v="Complete GI-BB, T-Cell, Dark Fiber"/>
    <m/>
    <s v="Critical"/>
    <s v="Open"/>
    <m/>
    <s v=" "/>
    <s v=" "/>
    <m/>
    <s v=" "/>
    <m/>
    <m/>
    <s v="Manoj Nibrad"/>
    <m/>
    <s v="Open"/>
    <s v="Open"/>
    <s v=" "/>
    <s v=" "/>
    <s v=" "/>
    <m/>
    <m/>
    <m/>
    <m/>
    <m/>
    <m/>
    <s v="MOMBSS"/>
    <s v="Applications/Tools"/>
    <s v="OPEN"/>
    <m/>
    <m/>
    <m/>
    <m/>
    <e v="#N/A"/>
    <m/>
    <n v="1"/>
    <s v="Open"/>
    <x v="0"/>
  </r>
  <r>
    <n v="1136"/>
    <s v="M446"/>
    <x v="1"/>
    <d v="2023-12-28T00:00:00"/>
    <m/>
    <s v="OSS"/>
    <s v="OSS"/>
    <s v="OSS"/>
    <s v="HPSM"/>
    <s v="Remove duplicate TroubleTicket issue"/>
    <m/>
    <s v="Critical"/>
    <s v="Open"/>
    <m/>
    <s v=" "/>
    <s v=" "/>
    <m/>
    <m/>
    <m/>
    <m/>
    <s v="Suresh Pawar"/>
    <m/>
    <m/>
    <s v="CLOSURE REVIEW PENDING "/>
    <s v=" "/>
    <s v=" "/>
    <s v=" "/>
    <m/>
    <m/>
    <m/>
    <m/>
    <m/>
    <m/>
    <s v="MOMOSS"/>
    <s v="Applications/Tools"/>
    <s v="OPEN"/>
    <s v="CLOSURE REVIEW PENDING "/>
    <n v="0"/>
    <m/>
    <m/>
    <m/>
    <m/>
    <n v="1"/>
    <s v="Completed but Verification undrer Process"/>
    <x v="2"/>
  </r>
  <r>
    <n v="1137"/>
    <s v="M447"/>
    <x v="1"/>
    <d v="2023-12-28T00:00:00"/>
    <m/>
    <m/>
    <m/>
    <s v="Security &amp; Regulatory Compliance"/>
    <s v="Regulatory Compliance"/>
    <s v="Finalize scope of external audit in consultation with T-Fiber"/>
    <m/>
    <s v="Critical"/>
    <s v="Open"/>
    <m/>
    <s v=" "/>
    <s v=" "/>
    <m/>
    <s v="Audit done by Allied Boston"/>
    <m/>
    <m/>
    <s v="Sarmendra"/>
    <m/>
    <s v="Open"/>
    <s v="Open"/>
    <s v=" "/>
    <s v=" "/>
    <s v=" "/>
    <m/>
    <m/>
    <m/>
    <m/>
    <m/>
    <m/>
    <s v="MOMSecurity &amp; Regulatory Compliance"/>
    <s v="Security"/>
    <s v="OPEN"/>
    <m/>
    <m/>
    <m/>
    <m/>
    <e v="#N/A"/>
    <m/>
    <n v="1"/>
    <s v="Open"/>
    <x v="0"/>
  </r>
  <r>
    <n v="1138"/>
    <s v="M448"/>
    <x v="1"/>
    <d v="2023-12-28T00:00:00"/>
    <m/>
    <m/>
    <m/>
    <s v="Security &amp; Regulatory Compliance"/>
    <s v="Regulatory Compliance"/>
    <s v="Conduct external audit"/>
    <m/>
    <s v="Critical"/>
    <s v="Open"/>
    <m/>
    <s v=" "/>
    <s v=" "/>
    <m/>
    <s v="Audit done by Allied Boston"/>
    <m/>
    <m/>
    <s v="Sarmendra"/>
    <m/>
    <s v="Open"/>
    <s v="Open"/>
    <s v=" "/>
    <s v=" "/>
    <s v=" "/>
    <m/>
    <m/>
    <m/>
    <m/>
    <m/>
    <m/>
    <s v="MOMSecurity &amp; Regulatory Compliance"/>
    <s v="Security"/>
    <s v="OPEN"/>
    <m/>
    <m/>
    <m/>
    <m/>
    <e v="#N/A"/>
    <m/>
    <n v="1"/>
    <s v="Open"/>
    <x v="0"/>
  </r>
  <r>
    <n v="1139"/>
    <s v="M449"/>
    <x v="1"/>
    <d v="2023-12-28T00:00:00"/>
    <m/>
    <m/>
    <m/>
    <s v="Helpdesk"/>
    <s v="Training"/>
    <s v="Improve maturity of Helpdesk to handle incoming calls"/>
    <m/>
    <s v="Critical"/>
    <s v="Open"/>
    <m/>
    <s v=" "/>
    <s v=" "/>
    <s v="Closed"/>
    <s v="24-Sep-25: Approved and shall be closed"/>
    <m/>
    <m/>
    <s v="Siva Kumar"/>
    <m/>
    <m/>
    <s v="COMPLETED &amp; APPROVED"/>
    <s v=" "/>
    <s v=" "/>
    <s v=" "/>
    <m/>
    <m/>
    <m/>
    <m/>
    <m/>
    <m/>
    <s v="MOMHelpdesk"/>
    <s v="Helpdesk (Contact Center)"/>
    <s v="CLOSED"/>
    <m/>
    <m/>
    <m/>
    <d v="2025-09-24T00:00:00"/>
    <s v="\\172.28.9.34\Artefacts_T-Fiber TNOC Tracker\HELPDESK\M114,722,134"/>
    <m/>
    <n v="1"/>
    <s v="Completed &amp; Approved"/>
    <x v="3"/>
  </r>
  <r>
    <n v="1140"/>
    <s v="M45"/>
    <x v="1"/>
    <d v="2023-06-19T00:00:00"/>
    <m/>
    <m/>
    <m/>
    <s v="GIS"/>
    <s v="User Experience"/>
    <s v="Ensure Topology name uniqueness"/>
    <m/>
    <s v="Critical"/>
    <s v="Open"/>
    <s v="Conflict"/>
    <s v="Gtech"/>
    <s v=" "/>
    <m/>
    <s v="Duplicate with Point- 128"/>
    <m/>
    <m/>
    <s v="Kaushalendra Kumar"/>
    <m/>
    <s v="Open"/>
    <s v="Duplicate"/>
    <s v=" "/>
    <s v=" "/>
    <s v=" "/>
    <m/>
    <m/>
    <m/>
    <m/>
    <m/>
    <m/>
    <s v="MOMGIS"/>
    <s v="Applications/Tools"/>
    <e v="#N/A"/>
    <m/>
    <m/>
    <m/>
    <m/>
    <e v="#N/A"/>
    <m/>
    <n v="1"/>
    <s v="Open"/>
    <x v="0"/>
  </r>
  <r>
    <n v="1141"/>
    <s v="M450"/>
    <x v="1"/>
    <d v="2023-12-28T00:00:00"/>
    <m/>
    <s v="OSS"/>
    <s v="OSS"/>
    <s v="OSS"/>
    <s v="HPSM"/>
    <s v="Freeze the process for node ticket allocation"/>
    <m/>
    <s v="Critical"/>
    <s v="Open"/>
    <m/>
    <s v=" "/>
    <s v=" "/>
    <m/>
    <m/>
    <m/>
    <m/>
    <s v="Suresh Pawar"/>
    <m/>
    <m/>
    <s v="CLOSURE REVIEW PENDING "/>
    <s v=" "/>
    <s v=" "/>
    <s v=" "/>
    <m/>
    <m/>
    <m/>
    <m/>
    <m/>
    <m/>
    <s v="MOMOSS"/>
    <s v="Applications/Tools"/>
    <s v="OPEN"/>
    <s v="COMPLETED"/>
    <n v="0"/>
    <m/>
    <m/>
    <m/>
    <m/>
    <n v="1"/>
    <s v="Completed but Verification undrer Process"/>
    <x v="2"/>
  </r>
  <r>
    <n v="1142"/>
    <s v="M451"/>
    <x v="1"/>
    <d v="2023-12-28T00:00:00"/>
    <m/>
    <m/>
    <m/>
    <s v="NOC Operationalization"/>
    <s v="Action Points"/>
    <s v="Cover all requirements from workshops, RFP, and discussions in the roadmap"/>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143"/>
    <s v="M452"/>
    <x v="1"/>
    <d v="2023-12-28T00:00:00"/>
    <m/>
    <s v="OSS"/>
    <s v="OSS"/>
    <s v="OSS"/>
    <s v="Action Points"/>
    <s v="Generate SLA reports automatically from NOC"/>
    <m/>
    <s v="Critical"/>
    <s v="Open"/>
    <m/>
    <s v=" "/>
    <s v=" "/>
    <m/>
    <m/>
    <m/>
    <m/>
    <s v="Suresh Pawar"/>
    <m/>
    <m/>
    <s v="CLOSURE REVIEW PENDING "/>
    <s v=" "/>
    <s v=" "/>
    <s v=" "/>
    <m/>
    <m/>
    <m/>
    <m/>
    <m/>
    <m/>
    <s v="MOMOSS"/>
    <s v="Applications/Tools"/>
    <s v="OPEN"/>
    <s v="COMPLETED"/>
    <n v="0"/>
    <m/>
    <m/>
    <e v="#N/A"/>
    <m/>
    <n v="1"/>
    <s v="Completed but Verification undrer Process"/>
    <x v="2"/>
  </r>
  <r>
    <n v="1144"/>
    <s v="M453"/>
    <x v="1"/>
    <d v="2023-12-28T00:00:00"/>
    <m/>
    <m/>
    <m/>
    <s v="NOC Operationalization"/>
    <s v="Action Points"/>
    <s v="Submit a Roadmap covering all requirements raised in all Workshops, the RFP requirements, the 396-point Worksheet maintained by L&amp;T, and all the discussion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145"/>
    <s v="M454"/>
    <x v="1"/>
    <d v="2023-12-28T00:00:00"/>
    <m/>
    <m/>
    <m/>
    <s v="NOC Operationalization"/>
    <s v="Action Points"/>
    <s v="Explore templates from BBNL NOC for invoice settlement"/>
    <m/>
    <s v="Critical"/>
    <s v="Open"/>
    <m/>
    <s v=" "/>
    <s v=" "/>
    <s v="Will be discussed later"/>
    <s v="23-Sep-25: NON Critical to be reviewd later"/>
    <s v="L&amp;T"/>
    <s v="Sivaprasad"/>
    <s v="Sivaprasad"/>
    <m/>
    <s v="Open"/>
    <s v="Open"/>
    <s v=" "/>
    <s v=" "/>
    <s v=" "/>
    <m/>
    <m/>
    <m/>
    <m/>
    <m/>
    <m/>
    <s v="MOMNOC Operationalization"/>
    <s v="Network"/>
    <s v="OPEN"/>
    <m/>
    <m/>
    <m/>
    <m/>
    <m/>
    <m/>
    <n v="1"/>
    <s v="Open"/>
    <x v="0"/>
  </r>
  <r>
    <n v="1146"/>
    <s v="M455"/>
    <x v="1"/>
    <d v="2023-12-28T00:00:00"/>
    <m/>
    <s v="OSS"/>
    <s v="OSS"/>
    <s v="OSS"/>
    <s v="HPSM"/>
    <s v="Ensure cross-domain RCA, SIA, Helpdesk and Network Service Topology are in place"/>
    <m/>
    <s v="Critical"/>
    <s v="Open"/>
    <m/>
    <s v=" "/>
    <s v=" "/>
    <m/>
    <s v="Inhouse solution "/>
    <m/>
    <m/>
    <s v="Suresh Pawar"/>
    <m/>
    <m/>
    <s v="CLOSURE REVIEW PENDING "/>
    <s v=" "/>
    <s v=" "/>
    <s v=" "/>
    <m/>
    <m/>
    <m/>
    <m/>
    <m/>
    <m/>
    <s v="MOMOSS"/>
    <s v="Applications/Tools"/>
    <s v="OPEN"/>
    <s v="COMPLETED"/>
    <s v="pending"/>
    <m/>
    <m/>
    <e v="#N/A"/>
    <m/>
    <n v="1"/>
    <s v="Completed but Verification undrer Process"/>
    <x v="2"/>
  </r>
  <r>
    <n v="1147"/>
    <s v="M456"/>
    <x v="1"/>
    <d v="2023-12-28T00:00:00"/>
    <m/>
    <m/>
    <m/>
    <s v="NOC Operationalization"/>
    <s v="Action Points"/>
    <s v="Deliver NOC before the end of T3"/>
    <m/>
    <s v="Critical"/>
    <s v="Open"/>
    <m/>
    <s v=" "/>
    <s v=" "/>
    <s v="WIP"/>
    <s v=" "/>
    <s v="L&amp;T"/>
    <s v="Sivaprasad"/>
    <s v="Sivaprasad"/>
    <m/>
    <s v="Open"/>
    <s v="WIP"/>
    <s v=" "/>
    <s v=" "/>
    <s v=" "/>
    <m/>
    <m/>
    <m/>
    <m/>
    <m/>
    <m/>
    <s v="MOMNOC Operationalization"/>
    <s v="Network"/>
    <s v="OPEN"/>
    <m/>
    <m/>
    <m/>
    <m/>
    <m/>
    <m/>
    <n v="1"/>
    <s v="Open"/>
    <x v="0"/>
  </r>
  <r>
    <n v="1148"/>
    <s v="M457"/>
    <x v="1"/>
    <d v="2024-01-04T00:00:00"/>
    <m/>
    <s v="OSS"/>
    <s v="OSS"/>
    <s v="OSS"/>
    <s v="HPSM"/>
    <s v="Implement ticket tracking with OSS Service Manager"/>
    <m/>
    <s v="Critical"/>
    <s v="Open"/>
    <m/>
    <s v=" "/>
    <s v=" "/>
    <m/>
    <m/>
    <m/>
    <m/>
    <s v="Suresh Pawar"/>
    <m/>
    <m/>
    <s v="CLOSURE REVIEW PENDING "/>
    <s v=" "/>
    <s v=" "/>
    <s v=" "/>
    <m/>
    <m/>
    <m/>
    <m/>
    <m/>
    <m/>
    <s v="MOMOSS"/>
    <s v="Applications/Tools"/>
    <s v="OPEN"/>
    <s v="CLOSURE REVIEW PENDING "/>
    <n v="0"/>
    <m/>
    <m/>
    <m/>
    <m/>
    <n v="1"/>
    <s v="Completed but Verification undrer Process"/>
    <x v="2"/>
  </r>
  <r>
    <n v="1149"/>
    <s v="M458"/>
    <x v="1"/>
    <d v="2024-01-04T00:00:00"/>
    <m/>
    <m/>
    <m/>
    <s v="BSS"/>
    <s v="Product category"/>
    <s v="Complete T-DILL &amp; T-VPN"/>
    <m/>
    <s v="Critical"/>
    <s v="Open"/>
    <m/>
    <s v=" "/>
    <s v=" "/>
    <m/>
    <s v=" "/>
    <m/>
    <m/>
    <s v="Manoj Nibrad"/>
    <m/>
    <s v="Open"/>
    <s v="Open"/>
    <s v=" "/>
    <s v=" "/>
    <s v=" "/>
    <m/>
    <m/>
    <m/>
    <m/>
    <m/>
    <m/>
    <s v="MOMBSS"/>
    <s v="Applications/Tools"/>
    <s v="OPEN"/>
    <m/>
    <m/>
    <m/>
    <m/>
    <e v="#N/A"/>
    <m/>
    <n v="1"/>
    <s v="Open"/>
    <x v="0"/>
  </r>
  <r>
    <n v="1150"/>
    <s v="M459"/>
    <x v="1"/>
    <d v="2024-01-04T00:00:00"/>
    <m/>
    <m/>
    <m/>
    <s v="BSS"/>
    <s v="Product category"/>
    <s v="Discuss network design for T-DILL with AD-P&amp;E, T-Fiber &amp; IPMPLS-SME"/>
    <m/>
    <s v="Critical"/>
    <s v="Open"/>
    <m/>
    <s v=" "/>
    <s v=" "/>
    <m/>
    <s v=" "/>
    <m/>
    <m/>
    <s v="Manoj Nibrad"/>
    <m/>
    <s v="Open"/>
    <s v="Open"/>
    <s v=" "/>
    <s v=" "/>
    <s v=" "/>
    <m/>
    <m/>
    <m/>
    <m/>
    <m/>
    <m/>
    <s v="MOMBSS"/>
    <s v="Applications/Tools"/>
    <s v="OPEN"/>
    <m/>
    <m/>
    <m/>
    <m/>
    <e v="#N/A"/>
    <m/>
    <n v="1"/>
    <s v="Open"/>
    <x v="0"/>
  </r>
  <r>
    <n v="1151"/>
    <s v="M46"/>
    <x v="1"/>
    <d v="2023-06-19T00:00:00"/>
    <m/>
    <m/>
    <m/>
    <s v="GIS"/>
    <s v="User Experience"/>
    <s v="BoQ feature to download passive/active devices separately"/>
    <m/>
    <s v="Critical"/>
    <s v="Open"/>
    <s v="Conflict"/>
    <s v="Gtech"/>
    <s v=" "/>
    <m/>
    <m/>
    <m/>
    <m/>
    <s v="Kaushalendra Kumar"/>
    <m/>
    <m/>
    <s v="CLOSURE REVIEW PENDING "/>
    <s v=" "/>
    <s v=" "/>
    <s v=" "/>
    <m/>
    <m/>
    <m/>
    <m/>
    <m/>
    <m/>
    <s v="MOMGIS"/>
    <s v="Applications/Tools"/>
    <s v="OPEN"/>
    <m/>
    <m/>
    <m/>
    <m/>
    <m/>
    <m/>
    <n v="1"/>
    <s v="Completed but Verification undrer Process"/>
    <x v="2"/>
  </r>
  <r>
    <n v="1152"/>
    <s v="M460"/>
    <x v="1"/>
    <d v="2024-01-04T00:00:00"/>
    <m/>
    <m/>
    <m/>
    <s v="NSO"/>
    <s v="Service Solution"/>
    <s v="Submit a plan for the completion of the 28 services, along with dependencies"/>
    <m/>
    <s v="Critical"/>
    <s v="Open"/>
    <m/>
    <s v=" "/>
    <s v=" "/>
    <m/>
    <s v=" "/>
    <m/>
    <m/>
    <s v="Jayant Madavi"/>
    <m/>
    <s v="Open"/>
    <s v="Open"/>
    <s v=" "/>
    <s v=" "/>
    <s v=" "/>
    <m/>
    <m/>
    <m/>
    <m/>
    <m/>
    <m/>
    <s v="MOMNSO"/>
    <s v="Applications/Tools"/>
    <s v="OPEN"/>
    <m/>
    <m/>
    <m/>
    <m/>
    <e v="#N/A"/>
    <m/>
    <n v="1"/>
    <s v="Open"/>
    <x v="0"/>
  </r>
  <r>
    <n v="1153"/>
    <s v="M461"/>
    <x v="1"/>
    <d v="2024-01-04T00:00:00"/>
    <m/>
    <m/>
    <m/>
    <s v="BSS"/>
    <s v="Product category"/>
    <s v="Conduct a product discussion audit"/>
    <m/>
    <s v="Critical"/>
    <s v="Open"/>
    <m/>
    <s v=" "/>
    <s v=" "/>
    <m/>
    <s v=" "/>
    <m/>
    <m/>
    <s v="Manoj Nibrad"/>
    <m/>
    <s v="Open"/>
    <s v="Open"/>
    <s v=" "/>
    <s v=" "/>
    <s v=" "/>
    <m/>
    <m/>
    <m/>
    <m/>
    <m/>
    <m/>
    <s v="MOMBSS"/>
    <s v="Applications/Tools"/>
    <s v="OPEN"/>
    <m/>
    <m/>
    <m/>
    <m/>
    <e v="#N/A"/>
    <m/>
    <n v="1"/>
    <s v="Open"/>
    <x v="0"/>
  </r>
  <r>
    <n v="1154"/>
    <s v="M462"/>
    <x v="1"/>
    <d v="2024-01-04T00:00:00"/>
    <m/>
    <m/>
    <m/>
    <s v="BSS"/>
    <s v="Product category"/>
    <s v="Submit evidence on commitment from OEMs for integration of various systems with BSS"/>
    <m/>
    <s v="Critical"/>
    <s v="Open"/>
    <m/>
    <s v=" "/>
    <s v=" "/>
    <m/>
    <s v=" "/>
    <m/>
    <m/>
    <s v="Manoj Nibrad"/>
    <m/>
    <s v="Open"/>
    <s v="Open"/>
    <s v=" "/>
    <s v=" "/>
    <s v=" "/>
    <m/>
    <m/>
    <m/>
    <m/>
    <m/>
    <m/>
    <s v="MOMBSS"/>
    <s v="Applications/Tools"/>
    <s v="OPEN"/>
    <m/>
    <m/>
    <m/>
    <m/>
    <e v="#N/A"/>
    <m/>
    <n v="1"/>
    <s v="Open"/>
    <x v="0"/>
  </r>
  <r>
    <n v="1155"/>
    <s v="M463"/>
    <x v="1"/>
    <d v="2024-01-04T00:00:00"/>
    <m/>
    <m/>
    <m/>
    <s v="NSO"/>
    <s v="Service Solution"/>
    <s v="Submit a road map for the completion of the 28 services and all variants"/>
    <m/>
    <s v="Critical"/>
    <s v="Open"/>
    <m/>
    <s v=" "/>
    <s v=" "/>
    <m/>
    <s v=" "/>
    <m/>
    <m/>
    <s v="Jayant Madavi"/>
    <m/>
    <s v="Open"/>
    <s v="Open"/>
    <s v=" "/>
    <s v=" "/>
    <s v=" "/>
    <m/>
    <m/>
    <m/>
    <m/>
    <m/>
    <m/>
    <s v="MOMNSO"/>
    <s v="Applications/Tools"/>
    <s v="OPEN"/>
    <m/>
    <m/>
    <m/>
    <m/>
    <e v="#N/A"/>
    <m/>
    <n v="1"/>
    <s v="Open"/>
    <x v="0"/>
  </r>
  <r>
    <n v="1156"/>
    <s v="M464"/>
    <x v="1"/>
    <d v="2024-01-04T00:00:00"/>
    <m/>
    <m/>
    <m/>
    <s v="NSO"/>
    <s v="Service Solution"/>
    <s v="Initiate daily meetings and share progress updates"/>
    <m/>
    <s v="Critical"/>
    <s v="Open"/>
    <m/>
    <s v=" "/>
    <s v=" "/>
    <m/>
    <s v=" "/>
    <m/>
    <m/>
    <s v="Jayant Madavi"/>
    <m/>
    <s v="Open"/>
    <s v="Open"/>
    <s v=" "/>
    <s v=" "/>
    <s v=" "/>
    <m/>
    <m/>
    <m/>
    <m/>
    <m/>
    <m/>
    <s v="MOMNSO"/>
    <s v="Applications/Tools"/>
    <s v="OPEN"/>
    <m/>
    <m/>
    <m/>
    <m/>
    <e v="#N/A"/>
    <m/>
    <n v="1"/>
    <s v="Open"/>
    <x v="0"/>
  </r>
  <r>
    <n v="1157"/>
    <s v="M465"/>
    <x v="1"/>
    <d v="2024-01-04T00:00:00"/>
    <m/>
    <m/>
    <m/>
    <s v="BSS"/>
    <s v="Product category"/>
    <s v="Finalize network design and initiate the implementation of Mandal-to-Mandal and Mandal-to-GP dark fiber process"/>
    <m/>
    <s v="Critical"/>
    <s v="Open"/>
    <m/>
    <s v=" "/>
    <s v=" "/>
    <m/>
    <s v=" "/>
    <m/>
    <m/>
    <s v="Manoj Nibrad"/>
    <m/>
    <s v="Open"/>
    <s v="Open"/>
    <s v=" "/>
    <s v=" "/>
    <s v=" "/>
    <m/>
    <m/>
    <m/>
    <m/>
    <m/>
    <m/>
    <s v="MOMBSS"/>
    <s v="Applications/Tools"/>
    <s v="OPEN"/>
    <m/>
    <m/>
    <m/>
    <m/>
    <e v="#N/A"/>
    <m/>
    <n v="1"/>
    <s v="Open"/>
    <x v="0"/>
  </r>
  <r>
    <n v="1158"/>
    <s v="M466"/>
    <x v="1"/>
    <d v="2024-01-04T00:00:00"/>
    <m/>
    <m/>
    <m/>
    <s v="BSS"/>
    <s v="Product category"/>
    <s v="Prepare for mock audit regarding bill desk integration and prepare a road map for the dry run of T-DILL &amp; T-VPN"/>
    <m/>
    <s v="Critical"/>
    <s v="Open"/>
    <m/>
    <s v=" "/>
    <s v=" "/>
    <m/>
    <s v=" "/>
    <m/>
    <m/>
    <s v="Manoj Nibrad"/>
    <m/>
    <s v="Open"/>
    <s v="Open"/>
    <s v=" "/>
    <s v=" "/>
    <s v=" "/>
    <m/>
    <m/>
    <m/>
    <m/>
    <m/>
    <m/>
    <s v="MOMBSS"/>
    <s v="Applications/Tools"/>
    <s v="OPEN"/>
    <m/>
    <m/>
    <m/>
    <m/>
    <e v="#N/A"/>
    <m/>
    <n v="1"/>
    <s v="Open"/>
    <x v="0"/>
  </r>
  <r>
    <n v="1159"/>
    <s v="M467"/>
    <x v="1"/>
    <d v="2024-01-04T00:00:00"/>
    <m/>
    <m/>
    <m/>
    <s v="BSS"/>
    <s v="Product category"/>
    <s v="Finalize details of services of T3 &amp; T4"/>
    <m/>
    <s v="Critical"/>
    <s v="Open"/>
    <m/>
    <s v=" "/>
    <s v=" "/>
    <m/>
    <s v=" "/>
    <m/>
    <m/>
    <s v="Manoj Nibrad"/>
    <m/>
    <s v="Open"/>
    <s v="Open"/>
    <s v=" "/>
    <s v=" "/>
    <s v=" "/>
    <m/>
    <m/>
    <m/>
    <m/>
    <m/>
    <m/>
    <s v="MOMBSS"/>
    <s v="Applications/Tools"/>
    <s v="OPEN"/>
    <m/>
    <m/>
    <m/>
    <m/>
    <e v="#N/A"/>
    <m/>
    <n v="1"/>
    <s v="Open"/>
    <x v="0"/>
  </r>
  <r>
    <n v="1160"/>
    <s v="M468"/>
    <x v="1"/>
    <d v="2024-01-04T00:00:00"/>
    <m/>
    <s v="OSS"/>
    <s v="OSS"/>
    <s v="OSS"/>
    <s v="Service Solution"/>
    <s v="Resolve discrepancies in readiness status of Fault Management, Network Performance Management Security Management, Regulatory Compliances, Service Delivery- Feasibility, DR readiness, and Technical Helpdesk"/>
    <m/>
    <s v="Critical"/>
    <s v="Open"/>
    <m/>
    <s v=" "/>
    <s v=" "/>
    <m/>
    <m/>
    <m/>
    <m/>
    <s v="Suresh Pawar"/>
    <m/>
    <s v="Open"/>
    <s v="WIP"/>
    <s v=" "/>
    <s v=" "/>
    <s v=" "/>
    <m/>
    <m/>
    <m/>
    <m/>
    <m/>
    <m/>
    <s v="MOMOSS"/>
    <s v="Applications/Tools"/>
    <s v="OPEN"/>
    <s v="OPEN"/>
    <n v="0"/>
    <m/>
    <m/>
    <e v="#N/A"/>
    <m/>
    <n v="1"/>
    <s v="Open"/>
    <x v="0"/>
  </r>
  <r>
    <n v="1161"/>
    <s v="M469"/>
    <x v="1"/>
    <d v="2024-01-04T00:00:00"/>
    <m/>
    <m/>
    <m/>
    <s v="NOC Operationalization"/>
    <s v="O&amp;M Strategy"/>
    <s v="Achieve readiness of all 'T0' NOC function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162"/>
    <s v="M47"/>
    <x v="1"/>
    <d v="2023-06-19T00:00:00"/>
    <m/>
    <m/>
    <m/>
    <s v="GIS"/>
    <s v="User Experience"/>
    <s v="Bulk Feasibility closure case reports from GIS"/>
    <m/>
    <s v="Critical"/>
    <s v="Open"/>
    <m/>
    <s v="Gtech"/>
    <s v=" "/>
    <m/>
    <s v="To fulfill this requirement, an external feasibility application or tool is needed, as it cannot be achieved within the GIS application, 11 July 2025:- TFIBER is not agreed, asked to take with L&amp;T upper management  "/>
    <m/>
    <m/>
    <s v="Kaushalendra Kumar"/>
    <m/>
    <s v="Open"/>
    <s v="Open"/>
    <s v=" "/>
    <s v=" "/>
    <s v=" "/>
    <m/>
    <m/>
    <m/>
    <m/>
    <m/>
    <m/>
    <s v="MOMGIS"/>
    <s v="Applications/Tools"/>
    <s v="OPEN"/>
    <m/>
    <m/>
    <m/>
    <m/>
    <e v="#N/A"/>
    <m/>
    <n v="1"/>
    <s v="Open"/>
    <x v="0"/>
  </r>
  <r>
    <n v="1163"/>
    <s v="M470"/>
    <x v="1"/>
    <d v="2024-01-04T00:00:00"/>
    <m/>
    <m/>
    <m/>
    <s v="NOC Operationalization"/>
    <s v="O&amp;M Strategy"/>
    <s v="Submit details of remaining services of T3 &amp; T4"/>
    <m/>
    <s v="Critical"/>
    <s v="Open"/>
    <m/>
    <s v=" "/>
    <s v=" "/>
    <s v="WIP"/>
    <s v=" "/>
    <s v="L&amp;T"/>
    <s v="Sivaprasad"/>
    <s v="Sivaprasad"/>
    <m/>
    <s v="Open"/>
    <s v="WIP"/>
    <s v=" "/>
    <s v=" "/>
    <s v=" "/>
    <m/>
    <m/>
    <m/>
    <m/>
    <m/>
    <m/>
    <s v="MOMNOC Operationalization"/>
    <s v="Network"/>
    <s v="OPEN"/>
    <m/>
    <m/>
    <m/>
    <m/>
    <m/>
    <m/>
    <n v="1"/>
    <s v="Open"/>
    <x v="0"/>
  </r>
  <r>
    <n v="1164"/>
    <s v="M471"/>
    <x v="1"/>
    <d v="2024-01-04T00:00:00"/>
    <m/>
    <m/>
    <m/>
    <s v="NOC Operationalization"/>
    <s v="O&amp;M Strategy"/>
    <s v="Start daily meetings and share progress update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165"/>
    <s v="M472"/>
    <x v="1"/>
    <d v="2024-01-04T00:00:00"/>
    <m/>
    <m/>
    <m/>
    <s v="BSS"/>
    <s v="Product category"/>
    <s v="Ensure all 29 BSNL locations are loaded for lead to order presentation"/>
    <m/>
    <s v="Critical"/>
    <s v="Open"/>
    <m/>
    <s v=" "/>
    <s v=" "/>
    <m/>
    <s v=" "/>
    <m/>
    <m/>
    <s v="Manoj Nibrad"/>
    <m/>
    <s v="Open"/>
    <s v="Open"/>
    <s v=" "/>
    <s v=" "/>
    <s v=" "/>
    <m/>
    <m/>
    <m/>
    <m/>
    <m/>
    <m/>
    <s v="MOMBSS"/>
    <s v="Applications/Tools"/>
    <s v="OPEN"/>
    <m/>
    <m/>
    <m/>
    <m/>
    <e v="#N/A"/>
    <m/>
    <n v="1"/>
    <s v="Open"/>
    <x v="0"/>
  </r>
  <r>
    <n v="1166"/>
    <s v="M473"/>
    <x v="1"/>
    <d v="2024-01-04T00:00:00"/>
    <m/>
    <m/>
    <m/>
    <s v="BSS"/>
    <s v="Product category"/>
    <s v="Submit confirmation responses along with product notes on all raised points"/>
    <m/>
    <s v="Critical"/>
    <s v="Open"/>
    <m/>
    <s v=" "/>
    <s v=" "/>
    <m/>
    <s v=" "/>
    <m/>
    <m/>
    <s v="Manoj Nibrad"/>
    <m/>
    <s v="Open"/>
    <s v="Open"/>
    <s v=" "/>
    <s v=" "/>
    <s v=" "/>
    <m/>
    <m/>
    <m/>
    <m/>
    <m/>
    <m/>
    <s v="MOMBSS"/>
    <s v="Applications/Tools"/>
    <s v="OPEN"/>
    <m/>
    <m/>
    <m/>
    <m/>
    <e v="#N/A"/>
    <m/>
    <n v="1"/>
    <s v="Open"/>
    <x v="0"/>
  </r>
  <r>
    <n v="1167"/>
    <s v="M474"/>
    <x v="1"/>
    <d v="2024-01-05T00:00:00"/>
    <m/>
    <m/>
    <m/>
    <s v="BSS"/>
    <s v="Product category"/>
    <s v="Review and finalize the Unique ID code convention for various attributes"/>
    <m/>
    <s v="Critical"/>
    <s v="Open"/>
    <m/>
    <s v=" "/>
    <s v=" "/>
    <m/>
    <s v=" "/>
    <m/>
    <m/>
    <s v="Manoj Nibrad"/>
    <m/>
    <s v="Open"/>
    <s v="Open"/>
    <s v=" "/>
    <s v=" "/>
    <s v=" "/>
    <m/>
    <m/>
    <m/>
    <m/>
    <m/>
    <m/>
    <s v="MOMBSS"/>
    <s v="Applications/Tools"/>
    <s v="OPEN"/>
    <m/>
    <m/>
    <m/>
    <m/>
    <e v="#N/A"/>
    <m/>
    <n v="1"/>
    <s v="Open"/>
    <x v="0"/>
  </r>
  <r>
    <n v="1168"/>
    <s v="M475"/>
    <x v="1"/>
    <d v="2024-01-05T00:00:00"/>
    <m/>
    <m/>
    <m/>
    <s v="BSS"/>
    <s v="Product category"/>
    <s v="Provide demo on Circuit ID generation process and integrate it in BSS"/>
    <m/>
    <s v="Critical"/>
    <s v="Open"/>
    <m/>
    <s v=" "/>
    <s v=" "/>
    <m/>
    <s v=" "/>
    <m/>
    <m/>
    <s v="Manoj Nibrad"/>
    <m/>
    <s v="Open"/>
    <s v="Open"/>
    <s v=" "/>
    <s v=" "/>
    <s v=" "/>
    <m/>
    <m/>
    <m/>
    <m/>
    <m/>
    <m/>
    <s v="MOMBSS"/>
    <s v="Applications/Tools"/>
    <s v="OPEN"/>
    <m/>
    <m/>
    <m/>
    <m/>
    <e v="#N/A"/>
    <m/>
    <n v="1"/>
    <s v="Open"/>
    <x v="0"/>
  </r>
  <r>
    <n v="1169"/>
    <s v="M476"/>
    <x v="1"/>
    <d v="2024-01-05T00:00:00"/>
    <m/>
    <m/>
    <m/>
    <s v="NSO"/>
    <s v="Service provisioning"/>
    <s v="Revisit current Circuit ID logic in NSO and define new naming convention"/>
    <m/>
    <s v="Critical"/>
    <s v="Open"/>
    <m/>
    <s v=" "/>
    <s v=" "/>
    <m/>
    <s v=" "/>
    <m/>
    <m/>
    <s v="Jayant Madavi"/>
    <m/>
    <s v="Open"/>
    <s v="Open"/>
    <s v=" "/>
    <s v=" "/>
    <s v=" "/>
    <m/>
    <m/>
    <m/>
    <m/>
    <m/>
    <m/>
    <s v="MOMNSO"/>
    <s v="Applications/Tools"/>
    <s v="OPEN"/>
    <m/>
    <m/>
    <m/>
    <m/>
    <e v="#N/A"/>
    <m/>
    <n v="1"/>
    <s v="Open"/>
    <x v="0"/>
  </r>
  <r>
    <n v="1170"/>
    <s v="M477"/>
    <x v="1"/>
    <d v="2024-01-05T00:00:00"/>
    <m/>
    <m/>
    <m/>
    <s v="NSO"/>
    <s v="Service provisioning"/>
    <s v="Ensure GUI interface to initiate the order from NSO directly"/>
    <m/>
    <s v="Critical"/>
    <s v="Open"/>
    <m/>
    <s v=" "/>
    <s v=" "/>
    <m/>
    <s v=" "/>
    <m/>
    <m/>
    <s v="Jayant Madavi"/>
    <m/>
    <s v="Open"/>
    <s v="Open"/>
    <s v=" "/>
    <s v=" "/>
    <s v=" "/>
    <m/>
    <m/>
    <m/>
    <m/>
    <m/>
    <m/>
    <s v="MOMNSO"/>
    <s v="Applications/Tools"/>
    <s v="OPEN"/>
    <m/>
    <m/>
    <m/>
    <m/>
    <e v="#N/A"/>
    <m/>
    <n v="1"/>
    <s v="Open"/>
    <x v="0"/>
  </r>
  <r>
    <n v="1171"/>
    <s v="M478"/>
    <x v="1"/>
    <d v="2024-01-05T00:00:00"/>
    <m/>
    <m/>
    <m/>
    <s v="NSO"/>
    <s v="Service provisioning"/>
    <s v="Make A&amp;O independent of BSS for generating Circuit ID"/>
    <m/>
    <s v="Critical"/>
    <s v="Open"/>
    <m/>
    <s v=" "/>
    <s v=" "/>
    <m/>
    <s v=" "/>
    <m/>
    <m/>
    <s v="Jayant Madavi"/>
    <m/>
    <s v="Open"/>
    <s v="Open"/>
    <s v=" "/>
    <s v=" "/>
    <s v=" "/>
    <m/>
    <m/>
    <m/>
    <m/>
    <m/>
    <m/>
    <s v="MOMNSO"/>
    <s v="Applications/Tools"/>
    <s v="OPEN"/>
    <m/>
    <m/>
    <m/>
    <m/>
    <e v="#N/A"/>
    <m/>
    <n v="1"/>
    <s v="Open"/>
    <x v="0"/>
  </r>
  <r>
    <n v="1172"/>
    <s v="M479"/>
    <x v="1"/>
    <d v="2024-01-05T00:00:00"/>
    <m/>
    <m/>
    <m/>
    <s v="NSO"/>
    <s v="Service provisioning"/>
    <s v="Circuit ID should distinguish origin system if a new front-end system is introduced"/>
    <m/>
    <s v="Critical"/>
    <s v="Open"/>
    <m/>
    <s v=" "/>
    <s v=" "/>
    <m/>
    <s v=" "/>
    <m/>
    <m/>
    <s v="Jayant Madavi"/>
    <m/>
    <s v="Open"/>
    <s v="Open"/>
    <s v=" "/>
    <s v=" "/>
    <s v=" "/>
    <m/>
    <m/>
    <m/>
    <m/>
    <m/>
    <m/>
    <s v="MOMNSO"/>
    <s v="Applications/Tools"/>
    <s v="OPEN"/>
    <m/>
    <m/>
    <m/>
    <m/>
    <e v="#N/A"/>
    <m/>
    <n v="1"/>
    <s v="Open"/>
    <x v="0"/>
  </r>
  <r>
    <n v="1173"/>
    <s v="M48"/>
    <x v="1"/>
    <d v="2023-06-19T00:00:00"/>
    <m/>
    <m/>
    <m/>
    <s v="GIS"/>
    <s v="User Experience"/>
    <s v="Route path identification through Google"/>
    <m/>
    <s v="Critical"/>
    <s v="Open"/>
    <s v="Conflict"/>
    <s v="Gtech"/>
    <s v=" "/>
    <m/>
    <m/>
    <m/>
    <m/>
    <s v="Kaushalendra Kumar"/>
    <m/>
    <m/>
    <s v="CLOSURE REVIEW PENDING "/>
    <s v=" "/>
    <s v=" "/>
    <s v=" "/>
    <m/>
    <m/>
    <m/>
    <m/>
    <m/>
    <m/>
    <s v="MOMGIS"/>
    <s v="Applications/Tools"/>
    <s v="OPEN"/>
    <m/>
    <m/>
    <m/>
    <m/>
    <m/>
    <m/>
    <n v="1"/>
    <s v="Completed but Verification undrer Process"/>
    <x v="2"/>
  </r>
  <r>
    <n v="1174"/>
    <s v="M480"/>
    <x v="1"/>
    <d v="2024-01-05T00:00:00"/>
    <m/>
    <m/>
    <m/>
    <s v="NSO"/>
    <s v="Service provisioning"/>
    <s v="Ensure Circuit ID isn't limited to 6/8 digits; it should follow the industry-recommended approach"/>
    <m/>
    <s v="Critical"/>
    <s v="Open"/>
    <m/>
    <s v=" "/>
    <s v=" "/>
    <m/>
    <s v=" "/>
    <m/>
    <m/>
    <s v="Jayant Madavi"/>
    <m/>
    <s v="Open"/>
    <s v="Open"/>
    <s v=" "/>
    <s v=" "/>
    <s v=" "/>
    <m/>
    <m/>
    <m/>
    <m/>
    <m/>
    <m/>
    <s v="MOMNSO"/>
    <s v="Applications/Tools"/>
    <s v="OPEN"/>
    <m/>
    <m/>
    <m/>
    <m/>
    <e v="#N/A"/>
    <m/>
    <n v="1"/>
    <s v="Open"/>
    <x v="0"/>
  </r>
  <r>
    <n v="1175"/>
    <s v="M481"/>
    <x v="1"/>
    <d v="2024-01-05T00:00:00"/>
    <m/>
    <m/>
    <m/>
    <s v="BSS"/>
    <s v="Product category"/>
    <s v="Provide option to add new Customer ID during onboarding a new customer"/>
    <m/>
    <s v="Critical"/>
    <s v="Open"/>
    <m/>
    <s v=" "/>
    <s v=" "/>
    <m/>
    <s v=" "/>
    <m/>
    <m/>
    <s v="Manoj Nibrad"/>
    <m/>
    <s v="Open"/>
    <s v="Open"/>
    <s v=" "/>
    <s v=" "/>
    <s v=" "/>
    <m/>
    <m/>
    <m/>
    <m/>
    <m/>
    <m/>
    <s v="MOMBSS"/>
    <s v="Applications/Tools"/>
    <s v="OPEN"/>
    <m/>
    <m/>
    <m/>
    <m/>
    <e v="#N/A"/>
    <m/>
    <n v="1"/>
    <s v="Open"/>
    <x v="0"/>
  </r>
  <r>
    <n v="1176"/>
    <s v="M482"/>
    <x v="1"/>
    <d v="2024-01-05T00:00:00"/>
    <m/>
    <m/>
    <m/>
    <s v="BSS"/>
    <s v="Product category"/>
    <s v="Proceed with Payment approach Option 3 including one-time and recurring invoice generation"/>
    <m/>
    <s v="Critical"/>
    <s v="Open"/>
    <m/>
    <s v=" "/>
    <s v=" "/>
    <m/>
    <s v=" "/>
    <m/>
    <m/>
    <s v="Manoj Nibrad"/>
    <m/>
    <s v="Open"/>
    <s v="Open"/>
    <s v=" "/>
    <s v=" "/>
    <s v=" "/>
    <m/>
    <m/>
    <m/>
    <m/>
    <m/>
    <m/>
    <s v="MOMBSS"/>
    <s v="Applications/Tools"/>
    <s v="OPEN"/>
    <m/>
    <m/>
    <m/>
    <m/>
    <e v="#N/A"/>
    <m/>
    <n v="1"/>
    <s v="Open"/>
    <x v="0"/>
  </r>
  <r>
    <n v="1177"/>
    <s v="M483"/>
    <x v="1"/>
    <d v="2024-01-05T00:00:00"/>
    <m/>
    <m/>
    <m/>
    <s v="BSS"/>
    <s v="Product category"/>
    <s v="If purchase order and CAF are already loaded in the CRM and mapped with customer account, the CAF generation and approval process should be skipped"/>
    <m/>
    <s v="Critical"/>
    <s v="Open"/>
    <m/>
    <s v=" "/>
    <s v=" "/>
    <m/>
    <s v=" "/>
    <m/>
    <m/>
    <s v="Manoj Nibrad"/>
    <m/>
    <s v="Open"/>
    <s v="Open"/>
    <s v=" "/>
    <s v=" "/>
    <s v=" "/>
    <m/>
    <m/>
    <m/>
    <m/>
    <m/>
    <m/>
    <s v="MOMBSS"/>
    <s v="Applications/Tools"/>
    <s v="OPEN"/>
    <m/>
    <m/>
    <m/>
    <m/>
    <e v="#N/A"/>
    <m/>
    <n v="1"/>
    <s v="Open"/>
    <x v="0"/>
  </r>
  <r>
    <n v="1178"/>
    <s v="M484"/>
    <x v="1"/>
    <d v="2024-01-05T00:00:00"/>
    <m/>
    <m/>
    <m/>
    <s v="BSS"/>
    <s v="Billing Related"/>
    <s v="L&amp;T and NMSworks to conduct a detailed training session on operational activities of the Billing module post invoice generation"/>
    <m/>
    <s v="Critical"/>
    <s v="Open"/>
    <m/>
    <s v=" "/>
    <s v=" "/>
    <m/>
    <s v=" "/>
    <m/>
    <m/>
    <s v="Manoj Nibrad"/>
    <m/>
    <s v="Open"/>
    <s v="Open"/>
    <s v=" "/>
    <s v=" "/>
    <s v=" "/>
    <m/>
    <m/>
    <m/>
    <m/>
    <m/>
    <m/>
    <s v="MOMBSS"/>
    <s v="Applications/Tools"/>
    <s v="OPEN"/>
    <m/>
    <m/>
    <m/>
    <m/>
    <m/>
    <m/>
    <n v="1"/>
    <s v="Open"/>
    <x v="0"/>
  </r>
  <r>
    <n v="1179"/>
    <s v="M485"/>
    <x v="1"/>
    <d v="2024-01-05T00:00:00"/>
    <m/>
    <m/>
    <m/>
    <s v="BSS"/>
    <s v="Integration"/>
    <s v="Offer option to perform manual assignment and auto-assignment of Task Tickets"/>
    <m/>
    <s v="Critical"/>
    <s v="Open"/>
    <m/>
    <s v=" "/>
    <s v=" "/>
    <m/>
    <s v=" "/>
    <m/>
    <m/>
    <s v="Manoj Nibrad"/>
    <m/>
    <s v="Open"/>
    <s v="Open"/>
    <s v=" "/>
    <s v=" "/>
    <s v=" "/>
    <m/>
    <m/>
    <m/>
    <m/>
    <m/>
    <m/>
    <s v="MOMBSS"/>
    <s v="Applications/Tools"/>
    <s v="OPEN"/>
    <m/>
    <m/>
    <m/>
    <m/>
    <e v="#N/A"/>
    <m/>
    <n v="1"/>
    <s v="Open"/>
    <x v="0"/>
  </r>
  <r>
    <n v="1180"/>
    <s v="M486"/>
    <x v="1"/>
    <d v="2024-01-05T00:00:00"/>
    <m/>
    <m/>
    <m/>
    <s v="BSS"/>
    <s v="Dry Run"/>
    <s v="Demonstrate the complete Buyer and Seller journey"/>
    <m/>
    <s v="Critical"/>
    <s v="Open"/>
    <m/>
    <s v=" "/>
    <s v=" "/>
    <m/>
    <s v=" "/>
    <m/>
    <m/>
    <s v="Manoj Nibrad"/>
    <m/>
    <s v="Open"/>
    <s v="Open"/>
    <s v=" "/>
    <s v=" "/>
    <s v=" "/>
    <m/>
    <m/>
    <m/>
    <m/>
    <m/>
    <m/>
    <s v="MOMBSS"/>
    <s v="Applications/Tools"/>
    <s v="OPEN"/>
    <m/>
    <m/>
    <m/>
    <m/>
    <e v="#N/A"/>
    <m/>
    <n v="1"/>
    <s v="Open"/>
    <x v="0"/>
  </r>
  <r>
    <n v="1181"/>
    <s v="M487"/>
    <x v="1"/>
    <d v="2024-01-05T00:00:00"/>
    <m/>
    <m/>
    <m/>
    <s v="BSS"/>
    <s v="Design &amp; Documentation"/>
    <s v="Ensure workflows/activities carried outside the BSS system are captured and mapped in BSS process flows"/>
    <m/>
    <s v="Critical"/>
    <s v="Open"/>
    <m/>
    <s v=" "/>
    <s v=" "/>
    <m/>
    <s v=" "/>
    <m/>
    <m/>
    <s v="Manoj Nibrad"/>
    <m/>
    <s v="Open"/>
    <s v="Open"/>
    <s v=" "/>
    <s v=" "/>
    <m/>
    <m/>
    <m/>
    <m/>
    <m/>
    <m/>
    <m/>
    <s v="MOMBSS"/>
    <s v="Applications/Tools"/>
    <s v="OPEN"/>
    <m/>
    <m/>
    <m/>
    <m/>
    <e v="#N/A"/>
    <m/>
    <n v="1"/>
    <s v="Open"/>
    <x v="0"/>
  </r>
  <r>
    <n v="1182"/>
    <s v="M488"/>
    <x v="1"/>
    <d v="2024-01-05T00:00:00"/>
    <m/>
    <m/>
    <m/>
    <s v="BSS"/>
    <s v="Billing Related"/>
    <s v="Introduce new column in the invoice template to distinguish billing items as ONE TIME or RECURRING"/>
    <m/>
    <s v="Critical"/>
    <s v="Open"/>
    <m/>
    <s v=" "/>
    <s v=" "/>
    <m/>
    <s v=" "/>
    <m/>
    <m/>
    <s v="Manoj Nibrad"/>
    <m/>
    <s v="Open"/>
    <s v="Open"/>
    <s v=" "/>
    <s v=" "/>
    <m/>
    <m/>
    <m/>
    <m/>
    <m/>
    <m/>
    <m/>
    <s v="MOMBSS"/>
    <s v="Applications/Tools"/>
    <s v="OPEN"/>
    <m/>
    <m/>
    <m/>
    <m/>
    <e v="#N/A"/>
    <m/>
    <n v="1"/>
    <s v="Open"/>
    <x v="0"/>
  </r>
  <r>
    <n v="1183"/>
    <s v="M489"/>
    <x v="1"/>
    <d v="2024-01-05T00:00:00"/>
    <m/>
    <m/>
    <m/>
    <s v="BSS"/>
    <s v="Billing Related"/>
    <s v="Review the solution of automatic QR code generation integration with Clear Tax or any other third party portal"/>
    <m/>
    <s v="Critical"/>
    <s v="Open"/>
    <m/>
    <s v=" "/>
    <s v=" "/>
    <m/>
    <s v=" "/>
    <m/>
    <m/>
    <s v="Manoj Nibrad"/>
    <m/>
    <s v="Open"/>
    <s v="Open"/>
    <s v=" "/>
    <s v=" "/>
    <s v=" "/>
    <m/>
    <m/>
    <m/>
    <m/>
    <m/>
    <m/>
    <s v="MOMBSS"/>
    <s v="Applications/Tools"/>
    <s v="OPEN"/>
    <m/>
    <m/>
    <m/>
    <m/>
    <e v="#N/A"/>
    <m/>
    <n v="1"/>
    <s v="Open"/>
    <x v="0"/>
  </r>
  <r>
    <n v="1184"/>
    <s v="M49"/>
    <x v="1"/>
    <d v="2023-06-19T00:00:00"/>
    <m/>
    <m/>
    <m/>
    <s v="GIS"/>
    <s v="User Experience"/>
    <s v="Network portal search functionality for objects"/>
    <m/>
    <s v="Critical"/>
    <s v="Open"/>
    <m/>
    <s v="Gtech"/>
    <s v=" "/>
    <m/>
    <m/>
    <m/>
    <m/>
    <s v="Kaushalendra Kumar"/>
    <m/>
    <m/>
    <s v="CLOSURE REVIEW PENDING "/>
    <s v=" "/>
    <s v=" "/>
    <s v=" "/>
    <m/>
    <m/>
    <m/>
    <m/>
    <m/>
    <m/>
    <s v="MOMGIS"/>
    <s v="Applications/Tools"/>
    <s v="OPEN"/>
    <m/>
    <m/>
    <m/>
    <m/>
    <m/>
    <m/>
    <n v="1"/>
    <s v="Completed but Verification undrer Process"/>
    <x v="2"/>
  </r>
  <r>
    <n v="1185"/>
    <s v="M490"/>
    <x v="1"/>
    <d v="2024-01-05T00:00:00"/>
    <m/>
    <m/>
    <m/>
    <s v="BSS"/>
    <s v="Billing Related"/>
    <s v="Pending changes suggested by the Finance Director should be incorporated into the invoice template"/>
    <m/>
    <s v="Critical"/>
    <s v="Open"/>
    <m/>
    <s v=" "/>
    <s v=" "/>
    <m/>
    <s v=" "/>
    <m/>
    <m/>
    <s v="Manoj Nibrad"/>
    <m/>
    <s v="Open"/>
    <s v="Open"/>
    <s v=" "/>
    <s v=" "/>
    <s v=" "/>
    <m/>
    <m/>
    <m/>
    <m/>
    <m/>
    <m/>
    <s v="MOMBSS"/>
    <s v="Applications/Tools"/>
    <s v="OPEN"/>
    <m/>
    <m/>
    <m/>
    <m/>
    <e v="#N/A"/>
    <m/>
    <n v="1"/>
    <s v="Open"/>
    <x v="0"/>
  </r>
  <r>
    <n v="1186"/>
    <s v="M491"/>
    <x v="1"/>
    <d v="2024-01-05T00:00:00"/>
    <m/>
    <m/>
    <m/>
    <s v="BSS"/>
    <s v="Billing Related"/>
    <s v="Onboard Pioneer and start generating bills"/>
    <m/>
    <s v="Critical"/>
    <s v="Open"/>
    <m/>
    <s v=" "/>
    <s v=" "/>
    <m/>
    <s v=" "/>
    <m/>
    <m/>
    <s v="Manoj Nibrad"/>
    <m/>
    <s v="Open"/>
    <s v="Open"/>
    <s v=" "/>
    <s v=" "/>
    <s v=" "/>
    <m/>
    <m/>
    <m/>
    <m/>
    <m/>
    <m/>
    <s v="MOMBSS"/>
    <s v="Applications/Tools"/>
    <s v="OPEN"/>
    <m/>
    <m/>
    <m/>
    <m/>
    <e v="#N/A"/>
    <m/>
    <n v="1"/>
    <s v="Open"/>
    <x v="0"/>
  </r>
  <r>
    <n v="1187"/>
    <s v="M492"/>
    <x v="1"/>
    <d v="2024-01-05T00:00:00"/>
    <m/>
    <m/>
    <m/>
    <s v="BSS"/>
    <s v="Billing Related"/>
    <s v="Provide a detailed approach on how BSS is integrated with Bill Desk"/>
    <m/>
    <s v="Critical"/>
    <s v="Open"/>
    <m/>
    <s v=" "/>
    <s v=" "/>
    <m/>
    <s v=" "/>
    <m/>
    <m/>
    <s v="Manoj Nibrad"/>
    <m/>
    <s v="Open"/>
    <s v="Open"/>
    <s v=" "/>
    <s v=" "/>
    <s v=" "/>
    <m/>
    <m/>
    <m/>
    <m/>
    <m/>
    <m/>
    <s v="MOMBSS"/>
    <s v="Applications/Tools"/>
    <s v="OPEN"/>
    <m/>
    <m/>
    <m/>
    <m/>
    <e v="#N/A"/>
    <m/>
    <n v="1"/>
    <s v="Open"/>
    <x v="0"/>
  </r>
  <r>
    <n v="1188"/>
    <s v="M493"/>
    <x v="1"/>
    <d v="2024-01-05T00:00:00"/>
    <m/>
    <m/>
    <m/>
    <s v="BSS"/>
    <s v="Billing Related"/>
    <s v="Finalize bill desk integration-related final solution documents covering aspects suggested by Assistant Director-P&amp;E, T-Fiber"/>
    <m/>
    <s v="Critical"/>
    <s v="Open"/>
    <m/>
    <s v=" "/>
    <s v=" "/>
    <m/>
    <s v=" "/>
    <m/>
    <m/>
    <s v="Manoj Nibrad"/>
    <m/>
    <s v="Open"/>
    <s v="Open"/>
    <s v=" "/>
    <s v=" "/>
    <s v=" "/>
    <m/>
    <m/>
    <m/>
    <m/>
    <m/>
    <m/>
    <s v="MOMBSS"/>
    <s v="Applications/Tools"/>
    <s v="OPEN"/>
    <m/>
    <m/>
    <m/>
    <m/>
    <e v="#N/A"/>
    <m/>
    <n v="1"/>
    <s v="Open"/>
    <x v="0"/>
  </r>
  <r>
    <n v="1189"/>
    <s v="M494"/>
    <x v="1"/>
    <d v="2024-01-05T00:00:00"/>
    <m/>
    <m/>
    <m/>
    <s v="BSS"/>
    <s v="Billing Related"/>
    <s v="Pending discussions from October’23 regarding bill desk integration should be completed"/>
    <m/>
    <s v="Critical"/>
    <s v="Open"/>
    <m/>
    <s v=" "/>
    <s v=" "/>
    <m/>
    <s v=" "/>
    <m/>
    <m/>
    <s v="Manoj Nibrad"/>
    <m/>
    <s v="Open"/>
    <s v="Open"/>
    <s v=" "/>
    <s v=" "/>
    <s v=" "/>
    <m/>
    <m/>
    <m/>
    <m/>
    <m/>
    <m/>
    <s v="MOMBSS"/>
    <s v="Applications/Tools"/>
    <s v="OPEN"/>
    <m/>
    <m/>
    <m/>
    <m/>
    <e v="#N/A"/>
    <m/>
    <n v="1"/>
    <s v="Open"/>
    <x v="0"/>
  </r>
  <r>
    <n v="1190"/>
    <s v="M495"/>
    <x v="1"/>
    <d v="2024-01-05T00:00:00"/>
    <m/>
    <m/>
    <m/>
    <s v="BSS"/>
    <s v="Design Features"/>
    <s v="Schedule a separate session with OEMs regarding Ticketing process through OSS/BSS referring to the current design template"/>
    <m/>
    <s v="Critical"/>
    <s v="Open"/>
    <m/>
    <s v=" "/>
    <s v=" "/>
    <m/>
    <s v=" "/>
    <m/>
    <m/>
    <s v="Manoj Nibrad"/>
    <m/>
    <s v="Open"/>
    <s v="Open"/>
    <s v=" "/>
    <s v=" "/>
    <s v=" "/>
    <m/>
    <m/>
    <m/>
    <m/>
    <m/>
    <m/>
    <s v="MOMBSS"/>
    <s v="Applications/Tools"/>
    <s v="OPEN"/>
    <m/>
    <m/>
    <m/>
    <m/>
    <e v="#N/A"/>
    <m/>
    <n v="1"/>
    <s v="Open"/>
    <x v="0"/>
  </r>
  <r>
    <n v="1191"/>
    <s v="M496"/>
    <x v="1"/>
    <d v="2024-01-18T00:00:00"/>
    <m/>
    <m/>
    <m/>
    <s v="BSS"/>
    <s v="Design Features"/>
    <s v="Finalize the Unique ID code convention for various attributes"/>
    <m/>
    <s v="Critical"/>
    <s v="Open"/>
    <m/>
    <s v=" "/>
    <s v=" "/>
    <m/>
    <s v=" "/>
    <m/>
    <m/>
    <s v="Manoj Nibrad"/>
    <m/>
    <s v="Open"/>
    <s v="Open"/>
    <s v=" "/>
    <s v=" "/>
    <s v=" "/>
    <m/>
    <m/>
    <m/>
    <m/>
    <m/>
    <m/>
    <s v="MOMBSS"/>
    <s v="Applications/Tools"/>
    <s v="OPEN"/>
    <m/>
    <m/>
    <m/>
    <m/>
    <e v="#N/A"/>
    <m/>
    <n v="1"/>
    <s v="Open"/>
    <x v="0"/>
  </r>
  <r>
    <n v="1192"/>
    <s v="M497"/>
    <x v="1"/>
    <d v="2024-01-18T00:00:00"/>
    <m/>
    <m/>
    <m/>
    <s v="BSS"/>
    <s v="Design Features"/>
    <s v="Integrate Circuit ID generation process in BSS"/>
    <m/>
    <s v="Critical"/>
    <s v="Open"/>
    <m/>
    <s v=" "/>
    <s v=" "/>
    <m/>
    <s v=" "/>
    <m/>
    <m/>
    <s v="Manoj Nibrad"/>
    <m/>
    <s v="Open"/>
    <s v="Open"/>
    <s v=" "/>
    <s v=" "/>
    <s v=" "/>
    <m/>
    <m/>
    <m/>
    <m/>
    <m/>
    <m/>
    <s v="MOMBSS"/>
    <s v="Applications/Tools"/>
    <s v="OPEN"/>
    <m/>
    <m/>
    <m/>
    <m/>
    <e v="#N/A"/>
    <m/>
    <n v="1"/>
    <s v="Open"/>
    <x v="0"/>
  </r>
  <r>
    <n v="1193"/>
    <s v="M498"/>
    <x v="1"/>
    <d v="2024-01-18T00:00:00"/>
    <m/>
    <m/>
    <m/>
    <s v="BSS"/>
    <s v="Design Features"/>
    <s v="Discuss and define a new naming convention for Circuit ID"/>
    <m/>
    <s v="Critical"/>
    <s v="Open"/>
    <m/>
    <s v=" "/>
    <s v=" "/>
    <m/>
    <s v=" "/>
    <m/>
    <m/>
    <s v="Manoj Nibrad"/>
    <m/>
    <s v="Open"/>
    <s v="Open"/>
    <s v=" "/>
    <s v=" "/>
    <s v=" "/>
    <m/>
    <m/>
    <m/>
    <m/>
    <m/>
    <m/>
    <s v="MOMBSS"/>
    <s v="Applications/Tools"/>
    <s v="OPEN"/>
    <m/>
    <m/>
    <m/>
    <m/>
    <e v="#N/A"/>
    <m/>
    <n v="1"/>
    <s v="Open"/>
    <x v="0"/>
  </r>
  <r>
    <n v="1194"/>
    <s v="M499"/>
    <x v="1"/>
    <d v="2024-01-18T00:00:00"/>
    <m/>
    <m/>
    <m/>
    <s v="BSS"/>
    <s v="Design Features"/>
    <s v="Review direct order through GUI interface"/>
    <m/>
    <s v="Critical"/>
    <s v="Open"/>
    <m/>
    <s v=" "/>
    <s v=" "/>
    <m/>
    <s v=" "/>
    <m/>
    <m/>
    <s v="Manoj Nibrad"/>
    <m/>
    <s v="Open"/>
    <s v="Open"/>
    <s v=" "/>
    <s v=" "/>
    <s v=" "/>
    <m/>
    <m/>
    <m/>
    <m/>
    <m/>
    <m/>
    <s v="MOMBSS"/>
    <s v="Applications/Tools"/>
    <s v="OPEN"/>
    <m/>
    <m/>
    <m/>
    <m/>
    <e v="#N/A"/>
    <m/>
    <n v="1"/>
    <s v="Open"/>
    <x v="0"/>
  </r>
  <r>
    <n v="1195"/>
    <s v="M5"/>
    <x v="1"/>
    <d v="2023-03-27T00:00:00"/>
    <m/>
    <m/>
    <m/>
    <s v="NSO"/>
    <s v="Full NOC Readiness"/>
    <s v="variance in L2 &amp; L3, requiring time to understand along with NSO &amp; OSS SMEs "/>
    <m/>
    <s v="Critical"/>
    <s v="Open"/>
    <m/>
    <s v="OSS Dashboards"/>
    <s v=" "/>
    <m/>
    <s v=" "/>
    <m/>
    <m/>
    <s v="Jayant Madavi"/>
    <m/>
    <s v="Open"/>
    <s v="Open"/>
    <s v=" "/>
    <s v=" "/>
    <s v=" "/>
    <m/>
    <m/>
    <m/>
    <m/>
    <m/>
    <m/>
    <s v="MOMNSO"/>
    <s v="Applications/Tools"/>
    <s v="OPEN"/>
    <m/>
    <m/>
    <m/>
    <m/>
    <e v="#N/A"/>
    <m/>
    <n v="1"/>
    <s v="Open"/>
    <x v="0"/>
  </r>
  <r>
    <n v="1196"/>
    <s v="M50"/>
    <x v="1"/>
    <d v="2023-06-19T00:00:00"/>
    <m/>
    <m/>
    <m/>
    <s v="GIS"/>
    <s v="User Experience"/>
    <s v="GIS function for bulk feasibility report"/>
    <m/>
    <s v="Critical"/>
    <s v="Open"/>
    <m/>
    <s v="Gtech"/>
    <s v=" "/>
    <m/>
    <s v="To fulfill this requirement, an external feasibility application or tool is needed, as it cannot be achieved within the GIS application,11 July 2025:- TFIBER is not agreed, asked to take with L&amp;T upper management   "/>
    <m/>
    <m/>
    <s v="Kaushalendra Kumar"/>
    <m/>
    <s v="Open"/>
    <s v="Open"/>
    <s v=" "/>
    <s v=" "/>
    <s v=" "/>
    <m/>
    <m/>
    <m/>
    <m/>
    <m/>
    <m/>
    <s v="MOMGIS"/>
    <s v="Applications/Tools"/>
    <s v="OPEN"/>
    <m/>
    <m/>
    <m/>
    <m/>
    <e v="#N/A"/>
    <m/>
    <n v="1"/>
    <s v="Open"/>
    <x v="0"/>
  </r>
  <r>
    <n v="1197"/>
    <s v="M500"/>
    <x v="1"/>
    <d v="2024-01-18T00:00:00"/>
    <m/>
    <m/>
    <m/>
    <s v="BSS"/>
    <s v="Design Features"/>
    <s v="Make dependency of A&amp;O for generating Circuit ID independent of BSS"/>
    <m/>
    <s v="Critical"/>
    <s v="Open"/>
    <m/>
    <s v=" "/>
    <s v=" "/>
    <m/>
    <s v=" "/>
    <m/>
    <m/>
    <s v="Manoj Nibrad"/>
    <m/>
    <s v="Open"/>
    <s v="Open"/>
    <s v=" "/>
    <s v=" "/>
    <s v=" "/>
    <m/>
    <m/>
    <m/>
    <m/>
    <m/>
    <m/>
    <s v="MOMBSS"/>
    <s v="Applications/Tools"/>
    <s v="OPEN"/>
    <m/>
    <m/>
    <m/>
    <m/>
    <e v="#N/A"/>
    <m/>
    <n v="1"/>
    <s v="Open"/>
    <x v="0"/>
  </r>
  <r>
    <n v="1198"/>
    <s v="M501"/>
    <x v="1"/>
    <d v="2024-01-18T00:00:00"/>
    <m/>
    <m/>
    <m/>
    <s v="BSS"/>
    <s v="Design Features"/>
    <s v="Circuit ID should distinguish the origin if a new front-end system is introduced"/>
    <m/>
    <s v="Critical"/>
    <s v="Open"/>
    <m/>
    <s v=" "/>
    <s v=" "/>
    <m/>
    <s v=" "/>
    <m/>
    <m/>
    <s v="Manoj Nibrad"/>
    <m/>
    <s v="Open"/>
    <s v="Open"/>
    <s v=" "/>
    <s v=" "/>
    <s v=" "/>
    <m/>
    <m/>
    <m/>
    <m/>
    <m/>
    <m/>
    <s v="MOMBSS"/>
    <s v="Applications/Tools"/>
    <s v="OPEN"/>
    <m/>
    <m/>
    <m/>
    <m/>
    <e v="#N/A"/>
    <m/>
    <n v="1"/>
    <s v="Open"/>
    <x v="0"/>
  </r>
  <r>
    <n v="1199"/>
    <s v="M502"/>
    <x v="1"/>
    <d v="2024-01-18T00:00:00"/>
    <m/>
    <m/>
    <m/>
    <s v="BSS"/>
    <s v="Design Features"/>
    <s v="Include option to introduce new Customer ID when onboarding a new customer"/>
    <m/>
    <s v="Critical"/>
    <s v="Open"/>
    <m/>
    <s v=" "/>
    <s v=" "/>
    <m/>
    <s v=" "/>
    <m/>
    <m/>
    <s v="Manoj Nibrad"/>
    <m/>
    <s v="Open"/>
    <s v="Open"/>
    <s v=" "/>
    <s v=" "/>
    <s v=" "/>
    <m/>
    <m/>
    <m/>
    <m/>
    <m/>
    <m/>
    <s v="MOMBSS"/>
    <s v="Applications/Tools"/>
    <s v="OPEN"/>
    <m/>
    <m/>
    <m/>
    <m/>
    <e v="#N/A"/>
    <m/>
    <n v="1"/>
    <s v="Open"/>
    <x v="0"/>
  </r>
  <r>
    <n v="1200"/>
    <s v="M503"/>
    <x v="1"/>
    <d v="2024-01-18T00:00:00"/>
    <m/>
    <m/>
    <m/>
    <s v="BSS"/>
    <s v="Design Features"/>
    <s v="Transition from Excel-based format to live data for Lit-up and other relevant data"/>
    <m/>
    <s v="Critical"/>
    <s v="Open"/>
    <m/>
    <s v=" "/>
    <s v=" "/>
    <m/>
    <s v=" "/>
    <m/>
    <m/>
    <s v="Manoj Nibrad"/>
    <m/>
    <s v="Open"/>
    <s v="Open"/>
    <s v=" "/>
    <s v=" "/>
    <s v=" "/>
    <m/>
    <m/>
    <m/>
    <m/>
    <m/>
    <m/>
    <s v="MOMBSS"/>
    <s v="Applications/Tools"/>
    <s v="OPEN"/>
    <m/>
    <m/>
    <m/>
    <m/>
    <e v="#N/A"/>
    <m/>
    <n v="1"/>
    <s v="Open"/>
    <x v="0"/>
  </r>
  <r>
    <n v="1201"/>
    <s v="M504"/>
    <x v="1"/>
    <d v="2024-01-18T00:00:00"/>
    <m/>
    <m/>
    <m/>
    <s v="BSS"/>
    <s v="Design Features"/>
    <s v="Capture whether the network is linear or ring based"/>
    <m/>
    <s v="Critical"/>
    <s v="Open"/>
    <m/>
    <s v=" "/>
    <s v=" "/>
    <m/>
    <s v=" "/>
    <m/>
    <m/>
    <s v="Manoj Nibrad"/>
    <m/>
    <s v="Open"/>
    <s v="Open"/>
    <s v=" "/>
    <s v=" "/>
    <s v=" "/>
    <m/>
    <m/>
    <m/>
    <m/>
    <m/>
    <m/>
    <s v="MOMBSS"/>
    <s v="Applications/Tools"/>
    <s v="OPEN"/>
    <m/>
    <m/>
    <m/>
    <m/>
    <e v="#N/A"/>
    <m/>
    <n v="1"/>
    <s v="Open"/>
    <x v="0"/>
  </r>
  <r>
    <n v="1202"/>
    <s v="M505"/>
    <x v="1"/>
    <d v="2024-01-18T00:00:00"/>
    <m/>
    <m/>
    <m/>
    <s v="BSS"/>
    <s v="Design Features"/>
    <s v="Review and finalize the definition of 'Ready for Service'"/>
    <m/>
    <s v="Critical"/>
    <s v="Open"/>
    <m/>
    <s v=" "/>
    <s v=" "/>
    <m/>
    <s v=" "/>
    <m/>
    <m/>
    <s v="Manoj Nibrad"/>
    <m/>
    <s v="Open"/>
    <s v="Open"/>
    <s v=" "/>
    <s v=" "/>
    <s v=" "/>
    <m/>
    <m/>
    <m/>
    <m/>
    <m/>
    <m/>
    <s v="MOMBSS"/>
    <s v="Applications/Tools"/>
    <s v="OPEN"/>
    <m/>
    <m/>
    <m/>
    <m/>
    <e v="#N/A"/>
    <m/>
    <n v="1"/>
    <s v="Open"/>
    <x v="0"/>
  </r>
  <r>
    <n v="1203"/>
    <s v="M506"/>
    <x v="1"/>
    <d v="2024-01-18T00:00:00"/>
    <m/>
    <m/>
    <m/>
    <s v="BSS"/>
    <s v="Design Features"/>
    <s v="Implement user access control for converting from RFO to RFS in BSS"/>
    <m/>
    <s v="Critical"/>
    <s v="Open"/>
    <m/>
    <s v=" "/>
    <s v=" "/>
    <m/>
    <s v=" "/>
    <m/>
    <m/>
    <s v="Manoj Nibrad"/>
    <m/>
    <s v="Open"/>
    <s v="Open"/>
    <s v=" "/>
    <s v=" "/>
    <s v=" "/>
    <m/>
    <m/>
    <m/>
    <m/>
    <m/>
    <m/>
    <s v="MOMBSS"/>
    <s v="Applications/Tools"/>
    <s v="OPEN"/>
    <m/>
    <m/>
    <m/>
    <m/>
    <e v="#N/A"/>
    <m/>
    <n v="1"/>
    <s v="Open"/>
    <x v="0"/>
  </r>
  <r>
    <n v="1204"/>
    <s v="M507"/>
    <x v="1"/>
    <d v="2024-01-18T00:00:00"/>
    <m/>
    <m/>
    <m/>
    <s v="BSS"/>
    <s v="Design Features"/>
    <s v="Use terms from the industry library for representing 'Ready for Service', etc."/>
    <m/>
    <s v="Critical"/>
    <s v="Open"/>
    <m/>
    <s v=" "/>
    <s v=" "/>
    <m/>
    <s v=" "/>
    <m/>
    <m/>
    <s v="Manoj Nibrad"/>
    <m/>
    <s v="Open"/>
    <s v="Open"/>
    <s v=" "/>
    <s v=" "/>
    <s v=" "/>
    <m/>
    <m/>
    <m/>
    <m/>
    <m/>
    <m/>
    <s v="MOMBSS"/>
    <s v="Applications/Tools"/>
    <s v="OPEN"/>
    <m/>
    <m/>
    <m/>
    <m/>
    <e v="#N/A"/>
    <m/>
    <n v="1"/>
    <s v="Open"/>
    <x v="0"/>
  </r>
  <r>
    <n v="1205"/>
    <s v="M508"/>
    <x v="1"/>
    <d v="2024-01-18T00:00:00"/>
    <m/>
    <m/>
    <m/>
    <s v="BSS"/>
    <s v="Design Features"/>
    <s v="Retry the implementation of the Mandal-to-Mandal and Mandal-to-GP dark fiber process"/>
    <m/>
    <s v="Critical"/>
    <s v="Open"/>
    <m/>
    <s v=" "/>
    <s v=" "/>
    <m/>
    <s v=" "/>
    <m/>
    <m/>
    <s v="Manoj Nibrad"/>
    <m/>
    <s v="Open"/>
    <s v="Open"/>
    <s v=" "/>
    <s v=" "/>
    <s v=" "/>
    <m/>
    <m/>
    <m/>
    <m/>
    <m/>
    <m/>
    <s v="MOMBSS"/>
    <s v="Applications/Tools"/>
    <s v="OPEN"/>
    <m/>
    <m/>
    <m/>
    <m/>
    <e v="#N/A"/>
    <m/>
    <n v="1"/>
    <s v="Open"/>
    <x v="0"/>
  </r>
  <r>
    <n v="1206"/>
    <s v="M509"/>
    <x v="1"/>
    <d v="2024-01-18T00:00:00"/>
    <m/>
    <m/>
    <m/>
    <s v="BSS"/>
    <s v="Design Features"/>
    <s v="Integrate with GIS for live data capturing for feasibility check"/>
    <m/>
    <s v="Critical"/>
    <s v="Open"/>
    <m/>
    <s v=" "/>
    <s v=" "/>
    <m/>
    <s v=" "/>
    <m/>
    <m/>
    <s v="Manoj Nibrad"/>
    <m/>
    <s v="Open"/>
    <s v="Open"/>
    <s v=" "/>
    <s v=" "/>
    <s v=" "/>
    <m/>
    <m/>
    <m/>
    <m/>
    <m/>
    <m/>
    <s v="MOMBSS"/>
    <s v="Applications/Tools"/>
    <s v="OPEN"/>
    <m/>
    <m/>
    <m/>
    <m/>
    <e v="#N/A"/>
    <m/>
    <n v="1"/>
    <s v="Open"/>
    <x v="0"/>
  </r>
  <r>
    <n v="1207"/>
    <s v="M51"/>
    <x v="1"/>
    <d v="2023-06-19T00:00:00"/>
    <m/>
    <m/>
    <m/>
    <s v="GIS"/>
    <s v="User Experience"/>
    <s v="building logic / intelligence to populate the relevant information in the BoQ, presently available as a dump. "/>
    <m/>
    <s v="Critical"/>
    <s v="Open"/>
    <s v="Conflict"/>
    <s v="Gtech"/>
    <s v=" "/>
    <m/>
    <m/>
    <m/>
    <m/>
    <s v="Kaushalendra Kumar"/>
    <m/>
    <m/>
    <s v="CLOSURE REVIEW PENDING "/>
    <s v=" "/>
    <s v=" "/>
    <s v=" "/>
    <m/>
    <m/>
    <m/>
    <m/>
    <m/>
    <m/>
    <s v="MOMGIS"/>
    <s v="Applications/Tools"/>
    <s v="OPEN"/>
    <m/>
    <m/>
    <m/>
    <m/>
    <m/>
    <m/>
    <n v="1"/>
    <s v="Completed but Verification undrer Process"/>
    <x v="2"/>
  </r>
  <r>
    <n v="1208"/>
    <s v="M510"/>
    <x v="1"/>
    <d v="2024-01-18T00:00:00"/>
    <m/>
    <m/>
    <m/>
    <s v="BSS"/>
    <s v="Design Features"/>
    <s v="Correct and finalize the changes suggested in the Lead page"/>
    <m/>
    <s v="Critical"/>
    <s v="Open"/>
    <m/>
    <s v=" "/>
    <s v=" "/>
    <m/>
    <s v=" "/>
    <m/>
    <m/>
    <s v="Manoj Nibrad"/>
    <m/>
    <s v="Open"/>
    <s v="Open"/>
    <s v=" "/>
    <s v=" "/>
    <s v=" "/>
    <m/>
    <m/>
    <m/>
    <m/>
    <m/>
    <m/>
    <s v="MOMBSS"/>
    <s v="Applications/Tools"/>
    <s v="OPEN"/>
    <m/>
    <m/>
    <m/>
    <m/>
    <e v="#N/A"/>
    <m/>
    <n v="1"/>
    <s v="Open"/>
    <x v="0"/>
  </r>
  <r>
    <n v="1209"/>
    <s v="M511"/>
    <x v="1"/>
    <d v="2024-01-18T00:00:00"/>
    <m/>
    <m/>
    <m/>
    <s v="BSS"/>
    <s v="Design Features"/>
    <s v="Enable communication to customers via Quote Tab in system"/>
    <m/>
    <s v="Critical"/>
    <s v="Open"/>
    <m/>
    <s v=" "/>
    <s v=" "/>
    <m/>
    <s v=" "/>
    <m/>
    <m/>
    <s v="Manoj Nibrad"/>
    <m/>
    <s v="Open"/>
    <s v="Open"/>
    <s v=" "/>
    <s v=" "/>
    <s v=" "/>
    <m/>
    <m/>
    <m/>
    <m/>
    <m/>
    <m/>
    <s v="MOMBSS"/>
    <s v="Applications/Tools"/>
    <s v="OPEN"/>
    <m/>
    <m/>
    <m/>
    <m/>
    <e v="#N/A"/>
    <m/>
    <n v="1"/>
    <s v="Open"/>
    <x v="0"/>
  </r>
  <r>
    <n v="1210"/>
    <s v="M512"/>
    <x v="1"/>
    <d v="2024-01-18T00:00:00"/>
    <m/>
    <m/>
    <m/>
    <s v="BSS"/>
    <s v="Design Features"/>
    <s v="Review Service order Form and related attributes"/>
    <m/>
    <s v="Critical"/>
    <s v="Open"/>
    <m/>
    <s v=" "/>
    <s v=" "/>
    <m/>
    <s v=" "/>
    <m/>
    <m/>
    <s v="Manoj Nibrad"/>
    <m/>
    <s v="Open"/>
    <s v="Open"/>
    <s v=" "/>
    <s v=" "/>
    <s v=" "/>
    <m/>
    <m/>
    <m/>
    <m/>
    <m/>
    <m/>
    <s v="MOMBSS"/>
    <s v="Applications/Tools"/>
    <s v="OPEN"/>
    <m/>
    <m/>
    <m/>
    <m/>
    <e v="#N/A"/>
    <m/>
    <n v="1"/>
    <s v="Open"/>
    <x v="0"/>
  </r>
  <r>
    <n v="1211"/>
    <s v="M513"/>
    <x v="1"/>
    <d v="2024-01-18T00:00:00"/>
    <m/>
    <m/>
    <m/>
    <s v="BSS"/>
    <s v="Design Features"/>
    <s v="Implement immediate Dark Fiber service for Mandal to GP and Mandal to Mandal"/>
    <m/>
    <s v="Critical"/>
    <s v="Open"/>
    <m/>
    <s v=" "/>
    <s v=" "/>
    <m/>
    <s v=" "/>
    <m/>
    <m/>
    <s v="Manoj Nibrad"/>
    <m/>
    <s v="Open"/>
    <s v="Open"/>
    <s v=" "/>
    <s v=" "/>
    <s v=" "/>
    <m/>
    <m/>
    <m/>
    <m/>
    <m/>
    <m/>
    <s v="MOMBSS"/>
    <s v="Applications/Tools"/>
    <s v="OPEN"/>
    <m/>
    <m/>
    <m/>
    <m/>
    <e v="#N/A"/>
    <m/>
    <n v="1"/>
    <s v="Open"/>
    <x v="0"/>
  </r>
  <r>
    <n v="1212"/>
    <s v="M514"/>
    <x v="1"/>
    <d v="2024-01-18T00:00:00"/>
    <m/>
    <m/>
    <m/>
    <s v="BSS"/>
    <s v="Design Features"/>
    <s v="Bring the approach for Bulk Feasibility into use"/>
    <m/>
    <s v="Critical"/>
    <s v="Open"/>
    <m/>
    <s v=" "/>
    <s v=" "/>
    <m/>
    <s v=" "/>
    <m/>
    <m/>
    <s v="Manoj Nibrad"/>
    <m/>
    <s v="Open"/>
    <s v="Open"/>
    <s v=" "/>
    <s v=" "/>
    <s v=" "/>
    <m/>
    <m/>
    <m/>
    <m/>
    <m/>
    <m/>
    <s v="MOMBSS"/>
    <s v="Applications/Tools"/>
    <s v="OPEN"/>
    <m/>
    <m/>
    <m/>
    <m/>
    <e v="#N/A"/>
    <m/>
    <n v="1"/>
    <s v="Open"/>
    <x v="0"/>
  </r>
  <r>
    <n v="1213"/>
    <s v="M515"/>
    <x v="1"/>
    <d v="2024-01-18T00:00:00"/>
    <m/>
    <m/>
    <m/>
    <s v="BSS"/>
    <s v="Design Features"/>
    <s v="Confirm the list of personnel who will be part of BSS operations"/>
    <m/>
    <s v="Critical"/>
    <s v="Open"/>
    <m/>
    <s v=" "/>
    <s v=" "/>
    <m/>
    <s v=" "/>
    <m/>
    <m/>
    <s v="Manoj Nibrad"/>
    <m/>
    <s v="Open"/>
    <s v="Open"/>
    <s v=" "/>
    <s v=" "/>
    <s v=" "/>
    <m/>
    <m/>
    <m/>
    <m/>
    <m/>
    <m/>
    <s v="MOMBSS"/>
    <s v="Applications/Tools"/>
    <s v="OPEN"/>
    <m/>
    <m/>
    <m/>
    <m/>
    <e v="#N/A"/>
    <m/>
    <n v="1"/>
    <s v="Open"/>
    <x v="0"/>
  </r>
  <r>
    <n v="1214"/>
    <s v="M516"/>
    <x v="1"/>
    <d v="2024-01-18T00:00:00"/>
    <m/>
    <m/>
    <m/>
    <s v="BSS"/>
    <s v="Design Features"/>
    <s v="Solve the issue of Document repository not being tagged with the order number"/>
    <m/>
    <s v="Critical"/>
    <s v="Open"/>
    <m/>
    <s v=" "/>
    <s v=" "/>
    <m/>
    <s v=" "/>
    <m/>
    <m/>
    <s v="Manoj Nibrad"/>
    <m/>
    <s v="Open"/>
    <s v="Open"/>
    <s v=" "/>
    <s v=" "/>
    <s v=" "/>
    <m/>
    <m/>
    <m/>
    <m/>
    <m/>
    <m/>
    <s v="MOMBSS"/>
    <s v="Applications/Tools"/>
    <s v="OPEN"/>
    <m/>
    <m/>
    <m/>
    <m/>
    <e v="#N/A"/>
    <m/>
    <n v="1"/>
    <s v="Open"/>
    <x v="0"/>
  </r>
  <r>
    <n v="1215"/>
    <s v="M517"/>
    <x v="1"/>
    <d v="2024-01-18T00:00:00"/>
    <m/>
    <m/>
    <m/>
    <s v="BSS"/>
    <s v="Design Features"/>
    <s v="Present a lead to order and GIS integration way forward for BSNL locations"/>
    <m/>
    <s v="Critical"/>
    <s v="Open"/>
    <m/>
    <s v=" "/>
    <s v=" "/>
    <m/>
    <s v=" "/>
    <m/>
    <m/>
    <s v="Manoj Nibrad"/>
    <m/>
    <s v="Open"/>
    <s v="Open"/>
    <s v=" "/>
    <s v=" "/>
    <s v=" "/>
    <m/>
    <m/>
    <m/>
    <m/>
    <m/>
    <m/>
    <s v="MOMBSS"/>
    <s v="Applications/Tools"/>
    <s v="OPEN"/>
    <m/>
    <m/>
    <m/>
    <m/>
    <e v="#N/A"/>
    <m/>
    <n v="1"/>
    <s v="Open"/>
    <x v="0"/>
  </r>
  <r>
    <n v="1216"/>
    <s v="M518"/>
    <x v="1"/>
    <d v="2024-01-18T00:00:00"/>
    <m/>
    <m/>
    <m/>
    <s v="BSS"/>
    <s v="Design Features"/>
    <s v="Confirm the timeline for GI-BB"/>
    <m/>
    <s v="Critical"/>
    <s v="Open"/>
    <m/>
    <s v=" "/>
    <s v=" "/>
    <m/>
    <s v=" "/>
    <m/>
    <m/>
    <s v="Manoj Nibrad"/>
    <m/>
    <s v="Open"/>
    <s v="Open"/>
    <s v=" "/>
    <s v=" "/>
    <s v=" "/>
    <m/>
    <m/>
    <m/>
    <m/>
    <m/>
    <m/>
    <s v="MOMBSS"/>
    <s v="Applications/Tools"/>
    <s v="OPEN"/>
    <m/>
    <m/>
    <m/>
    <m/>
    <e v="#N/A"/>
    <m/>
    <n v="1"/>
    <s v="Open"/>
    <x v="0"/>
  </r>
  <r>
    <n v="1217"/>
    <s v="M519"/>
    <x v="1"/>
    <d v="2024-01-18T00:00:00"/>
    <m/>
    <m/>
    <m/>
    <s v="BSS"/>
    <s v="Design Features"/>
    <s v="Confirm the timeline for T-Cell"/>
    <m/>
    <s v="Critical"/>
    <s v="Open"/>
    <m/>
    <s v=" "/>
    <s v=" "/>
    <m/>
    <s v=" "/>
    <m/>
    <m/>
    <s v="Manoj Nibrad"/>
    <m/>
    <s v="Open"/>
    <s v="Open"/>
    <s v=" "/>
    <s v=" "/>
    <s v=" "/>
    <m/>
    <m/>
    <m/>
    <m/>
    <m/>
    <m/>
    <s v="MOMBSS"/>
    <s v="Applications/Tools"/>
    <s v="OPEN"/>
    <m/>
    <m/>
    <m/>
    <m/>
    <e v="#N/A"/>
    <m/>
    <n v="1"/>
    <s v="Open"/>
    <x v="0"/>
  </r>
  <r>
    <n v="1218"/>
    <s v="M52"/>
    <x v="1"/>
    <d v="2023-06-19T00:00:00"/>
    <m/>
    <m/>
    <m/>
    <s v="GIS"/>
    <s v="Integration"/>
    <s v="GIS integration with WFM tool"/>
    <m/>
    <s v="Critical"/>
    <s v="Open"/>
    <m/>
    <s v="Gtech"/>
    <s v=" "/>
    <m/>
    <m/>
    <m/>
    <m/>
    <s v="Kaushalendra Kumar"/>
    <m/>
    <m/>
    <s v="CLOSURE REVIEW PENDING "/>
    <s v=" "/>
    <s v=" "/>
    <s v=" "/>
    <m/>
    <m/>
    <m/>
    <m/>
    <m/>
    <m/>
    <s v="MOMGIS"/>
    <s v="Applications/Tools"/>
    <s v="OPEN"/>
    <m/>
    <m/>
    <m/>
    <m/>
    <m/>
    <m/>
    <n v="1"/>
    <s v="Completed but Verification undrer Process"/>
    <x v="2"/>
  </r>
  <r>
    <n v="1219"/>
    <s v="M520"/>
    <x v="1"/>
    <d v="2024-01-18T00:00:00"/>
    <m/>
    <m/>
    <m/>
    <s v="BSS"/>
    <s v="Design Features"/>
    <s v="Discuss with T-Fiber regarding Route Mode and Bridge Mode for Internet Leased Line product"/>
    <m/>
    <s v="Critical"/>
    <s v="Open"/>
    <m/>
    <s v=" "/>
    <s v=" "/>
    <m/>
    <s v=" "/>
    <m/>
    <m/>
    <s v="Manoj Nibrad"/>
    <m/>
    <s v="Open"/>
    <s v="Open"/>
    <s v=" "/>
    <s v=" "/>
    <s v=" "/>
    <m/>
    <m/>
    <m/>
    <m/>
    <m/>
    <m/>
    <s v="MOMBSS"/>
    <s v="Applications/Tools"/>
    <s v="OPEN"/>
    <m/>
    <m/>
    <m/>
    <m/>
    <e v="#N/A"/>
    <m/>
    <n v="1"/>
    <s v="Open"/>
    <x v="0"/>
  </r>
  <r>
    <n v="1220"/>
    <s v="M521"/>
    <x v="1"/>
    <d v="2024-01-24T00:00:00"/>
    <m/>
    <m/>
    <m/>
    <s v="NSO"/>
    <s v="O&amp;M Strategy"/>
    <s v="Complete basic six products and field O&amp;M"/>
    <m/>
    <s v="Critical"/>
    <s v="Open"/>
    <m/>
    <s v=" "/>
    <s v=" "/>
    <m/>
    <s v=" "/>
    <m/>
    <m/>
    <s v="Jayant Madavi"/>
    <m/>
    <s v="Open"/>
    <s v="Open"/>
    <s v=" "/>
    <s v=" "/>
    <s v=" "/>
    <m/>
    <m/>
    <m/>
    <m/>
    <m/>
    <m/>
    <s v="MOMNSO"/>
    <s v="Applications/Tools"/>
    <s v="OPEN"/>
    <m/>
    <m/>
    <m/>
    <m/>
    <e v="#N/A"/>
    <m/>
    <n v="1"/>
    <s v="Open"/>
    <x v="0"/>
  </r>
  <r>
    <n v="1221"/>
    <s v="M522"/>
    <x v="1"/>
    <d v="2024-01-24T00:00:00"/>
    <m/>
    <m/>
    <m/>
    <s v="BSS"/>
    <s v="Design &amp; Documentation"/>
    <s v="Complete delivery of 24 variant products"/>
    <m/>
    <s v="Critical"/>
    <s v="Open"/>
    <m/>
    <s v=" "/>
    <s v=" "/>
    <m/>
    <s v=" "/>
    <m/>
    <m/>
    <s v="Manoj Nibrad"/>
    <m/>
    <s v="Open"/>
    <s v="Open"/>
    <s v=" "/>
    <s v=" "/>
    <s v=" "/>
    <m/>
    <m/>
    <m/>
    <m/>
    <m/>
    <m/>
    <s v="MOMBSS"/>
    <s v="Applications/Tools"/>
    <s v="OPEN"/>
    <m/>
    <m/>
    <m/>
    <m/>
    <e v="#N/A"/>
    <m/>
    <n v="1"/>
    <s v="Open"/>
    <x v="0"/>
  </r>
  <r>
    <n v="1222"/>
    <s v="M523"/>
    <x v="1"/>
    <d v="2024-01-24T00:00:00"/>
    <m/>
    <m/>
    <m/>
    <s v="BSS"/>
    <s v="Design &amp; Documentation"/>
    <s v="Submit documentation for each of 6 products with respect to flow, regulatory, connectivity to other elements signed off with T-Fiber"/>
    <m/>
    <s v="Critical"/>
    <s v="Open"/>
    <m/>
    <s v=" "/>
    <s v=" "/>
    <m/>
    <s v=" "/>
    <m/>
    <m/>
    <s v="Manoj Nibrad"/>
    <m/>
    <s v="Open"/>
    <s v="Open"/>
    <s v=" "/>
    <s v=" "/>
    <s v=" "/>
    <m/>
    <m/>
    <m/>
    <m/>
    <m/>
    <m/>
    <s v="MOMBSS"/>
    <s v="Applications/Tools"/>
    <s v="OPEN"/>
    <m/>
    <m/>
    <m/>
    <m/>
    <e v="#N/A"/>
    <m/>
    <n v="1"/>
    <s v="Open"/>
    <x v="0"/>
  </r>
  <r>
    <n v="1223"/>
    <s v="M524"/>
    <x v="1"/>
    <d v="2024-01-24T00:00:00"/>
    <m/>
    <m/>
    <m/>
    <s v="NOC Operationalization"/>
    <s v="Design &amp; Documentation"/>
    <s v="Provide final timeline for all conditional approvals &amp; workshop tracker and detailed scope document"/>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224"/>
    <s v="M525"/>
    <x v="1"/>
    <d v="2024-01-24T00:00:00"/>
    <m/>
    <s v="OSS"/>
    <s v="OSS"/>
    <s v="OSS"/>
    <s v="Design Features"/>
    <s v="Present the readiness of service inventory module"/>
    <m/>
    <s v="Critical"/>
    <s v="Open"/>
    <m/>
    <s v=" "/>
    <s v=" "/>
    <m/>
    <s v="Inhouse solution "/>
    <m/>
    <m/>
    <s v="Suresh Pawar"/>
    <m/>
    <s v="Open"/>
    <s v="WIP"/>
    <s v=" "/>
    <s v=" "/>
    <s v=" "/>
    <m/>
    <m/>
    <m/>
    <m/>
    <m/>
    <m/>
    <s v="MOMOSS"/>
    <s v="Applications/Tools"/>
    <s v="OPEN"/>
    <s v="OPEN"/>
    <n v="0"/>
    <m/>
    <m/>
    <e v="#N/A"/>
    <m/>
    <n v="1"/>
    <s v="Open"/>
    <x v="0"/>
  </r>
  <r>
    <n v="1225"/>
    <s v="M526"/>
    <x v="1"/>
    <d v="2024-01-24T00:00:00"/>
    <m/>
    <m/>
    <m/>
    <s v="NOC Operationalization"/>
    <s v="Design &amp; Documentation"/>
    <s v="Share detailed scope document and conditional approvals &amp; workshops tracker"/>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226"/>
    <s v="M527"/>
    <x v="1"/>
    <d v="2024-01-24T00:00:00"/>
    <m/>
    <m/>
    <m/>
    <s v="Helpdesk"/>
    <s v="Helpdesk"/>
    <s v="Obtain T-Fiber's review in the next two days and submit revised Helpdesk SOPs"/>
    <m/>
    <s v="Critical"/>
    <s v="Open"/>
    <m/>
    <s v=" "/>
    <s v=" "/>
    <s v="Closed"/>
    <s v="24-Sep-25: Artefcts to be submiited for closure_x000a_11-Sep-25: Same has been Submitted"/>
    <m/>
    <m/>
    <s v="Siva Kumar"/>
    <m/>
    <m/>
    <s v="COMPLETED &amp; APPROVED"/>
    <s v=" "/>
    <s v=" "/>
    <s v=" "/>
    <m/>
    <m/>
    <m/>
    <m/>
    <m/>
    <m/>
    <s v="MOMHelpdesk"/>
    <s v="Helpdesk (Contact Center)"/>
    <s v="CLOSED"/>
    <m/>
    <m/>
    <m/>
    <d v="2025-09-24T00:00:00"/>
    <s v="\\172.28.9.34\Artefacts_T-Fiber TNOC Tracker\HELPDESK\M1076"/>
    <m/>
    <n v="1"/>
    <s v="Completed &amp; Approved"/>
    <x v="3"/>
  </r>
  <r>
    <n v="1227"/>
    <s v="M528"/>
    <x v="1"/>
    <d v="2024-01-24T00:00:00"/>
    <m/>
    <m/>
    <m/>
    <s v="NOC Operationalization"/>
    <s v="O&amp;M Strategy"/>
    <s v="Discuss and revert all pending points with MD(I/C), T-Fiber, and T-Fiber Operations Team"/>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228"/>
    <s v="M529"/>
    <x v="1"/>
    <d v="2024-01-24T00:00:00"/>
    <m/>
    <m/>
    <m/>
    <s v="NSO"/>
    <s v="Design Features"/>
    <s v="Provide road map detailing how the 6 products will move from manual process to automation"/>
    <m/>
    <s v="Critical"/>
    <s v="Open"/>
    <m/>
    <s v=" "/>
    <s v=" "/>
    <m/>
    <s v=" "/>
    <m/>
    <m/>
    <s v="Jayant Madavi"/>
    <m/>
    <s v="Open"/>
    <s v="Open"/>
    <s v=" "/>
    <s v=" "/>
    <s v=" "/>
    <m/>
    <m/>
    <m/>
    <m/>
    <m/>
    <m/>
    <s v="MOMNSO"/>
    <s v="Applications/Tools"/>
    <s v="OPEN"/>
    <m/>
    <m/>
    <m/>
    <m/>
    <e v="#N/A"/>
    <m/>
    <n v="1"/>
    <s v="Open"/>
    <x v="0"/>
  </r>
  <r>
    <n v="1229"/>
    <s v="M53"/>
    <x v="1"/>
    <d v="2023-06-19T00:00:00"/>
    <m/>
    <m/>
    <m/>
    <s v="GIS"/>
    <s v="User Experience"/>
    <s v="Automation of active connectivity"/>
    <m/>
    <s v="Critical"/>
    <s v="Open"/>
    <m/>
    <s v="Gtech"/>
    <s v=" "/>
    <m/>
    <s v="Duplicate with Point- 145"/>
    <m/>
    <m/>
    <s v="Kaushalendra Kumar"/>
    <m/>
    <s v="Open"/>
    <s v="Duplicate"/>
    <s v=" "/>
    <s v=" "/>
    <s v=" "/>
    <m/>
    <m/>
    <m/>
    <m/>
    <m/>
    <m/>
    <s v="MOMGIS"/>
    <s v="Applications/Tools"/>
    <e v="#N/A"/>
    <m/>
    <m/>
    <m/>
    <m/>
    <e v="#N/A"/>
    <m/>
    <n v="1"/>
    <s v="Open"/>
    <x v="0"/>
  </r>
  <r>
    <n v="1230"/>
    <s v="M530"/>
    <x v="1"/>
    <d v="2024-01-24T00:00:00"/>
    <m/>
    <m/>
    <m/>
    <s v="NSO"/>
    <s v="Design Features"/>
    <s v="Share a plan about how 6 products Dark Fiber, GI-BB, T-Cell, T-VPN, T-Dill will move from manual process to automation"/>
    <m/>
    <s v="Critical"/>
    <s v="Open"/>
    <m/>
    <s v=" "/>
    <s v=" "/>
    <m/>
    <s v=" "/>
    <m/>
    <m/>
    <s v="Jayant Madavi"/>
    <m/>
    <s v="Open"/>
    <s v="Open"/>
    <s v=" "/>
    <s v=" "/>
    <s v=" "/>
    <m/>
    <m/>
    <m/>
    <m/>
    <m/>
    <m/>
    <s v="MOMNSO"/>
    <s v="Applications/Tools"/>
    <s v="OPEN"/>
    <m/>
    <m/>
    <m/>
    <m/>
    <e v="#N/A"/>
    <m/>
    <n v="1"/>
    <s v="Open"/>
    <x v="0"/>
  </r>
  <r>
    <n v="1231"/>
    <s v="M531"/>
    <x v="1"/>
    <d v="2024-01-24T00:00:00"/>
    <m/>
    <m/>
    <m/>
    <s v="BSS"/>
    <s v="Design Features"/>
    <s v="Finalize the readiness of all modules, including ticketing, Helpdesk, full automation, and WFM"/>
    <m/>
    <s v="Critical"/>
    <s v="Open"/>
    <m/>
    <s v=" "/>
    <s v=" "/>
    <m/>
    <s v=" "/>
    <m/>
    <m/>
    <s v="Manoj Nibrad"/>
    <m/>
    <s v="Open"/>
    <s v="Open"/>
    <s v=" "/>
    <s v=" "/>
    <s v=" "/>
    <m/>
    <m/>
    <m/>
    <m/>
    <m/>
    <m/>
    <s v="MOMBSS"/>
    <s v="Applications/Tools"/>
    <s v="OPEN"/>
    <m/>
    <m/>
    <m/>
    <m/>
    <e v="#N/A"/>
    <m/>
    <n v="1"/>
    <s v="Open"/>
    <x v="0"/>
  </r>
  <r>
    <n v="1232"/>
    <s v="M532"/>
    <x v="1"/>
    <d v="2024-01-24T00:00:00"/>
    <m/>
    <m/>
    <m/>
    <s v="GIS"/>
    <s v="Design Features"/>
    <s v="Discuss internally and provide a feasible response about leading the GIS data update process"/>
    <m/>
    <s v="Critical"/>
    <s v="Open"/>
    <m/>
    <s v=" "/>
    <s v=" "/>
    <m/>
    <m/>
    <m/>
    <m/>
    <s v="Kaushalendra Kumar"/>
    <m/>
    <m/>
    <s v="CLOSURE REVIEW PENDING "/>
    <s v=" "/>
    <s v=" "/>
    <s v=" "/>
    <m/>
    <m/>
    <m/>
    <m/>
    <m/>
    <m/>
    <s v="MOMGIS"/>
    <s v="Applications/Tools"/>
    <s v="OPEN"/>
    <m/>
    <m/>
    <m/>
    <m/>
    <m/>
    <m/>
    <n v="1"/>
    <s v="Completed but Verification undrer Process"/>
    <x v="2"/>
  </r>
  <r>
    <n v="1233"/>
    <s v="M533"/>
    <x v="1"/>
    <d v="2024-01-24T00:00:00"/>
    <m/>
    <m/>
    <m/>
    <s v="Helpdesk"/>
    <s v="Design Features"/>
    <s v="Arrange Helpdesk toll-free (1800-XXX-XX) number"/>
    <m/>
    <s v="Critical"/>
    <s v="Open"/>
    <m/>
    <s v=" "/>
    <s v=" "/>
    <m/>
    <s v="11-09-2025: Same as T366(472) Closed"/>
    <m/>
    <m/>
    <s v="Siva Kumar"/>
    <m/>
    <m/>
    <s v="COMPLETED &amp; APPROVED"/>
    <s v="Yes"/>
    <d v="2025-07-19T00:00:00"/>
    <s v="\\172.28.9.34\Artefacts_T-Fiber TNOC Tracker\HELPDESK\T366"/>
    <m/>
    <m/>
    <m/>
    <m/>
    <m/>
    <m/>
    <s v="MOMHelpdesk"/>
    <s v="Helpdesk (Contact Center)"/>
    <s v="CLOSED"/>
    <m/>
    <m/>
    <m/>
    <d v="2025-07-19T00:00:00"/>
    <s v="\\172.28.9.34\Artefacts_T-Fiber TNOC Tracker\HELPDESK\T366"/>
    <m/>
    <n v="1"/>
    <s v="Completed &amp; Approved"/>
    <x v="3"/>
  </r>
  <r>
    <n v="1234"/>
    <s v="M534"/>
    <x v="1"/>
    <d v="2024-01-24T00:00:00"/>
    <m/>
    <m/>
    <m/>
    <s v="Helpdesk"/>
    <s v="Design Features"/>
    <s v="Share finalized notification readiness of SMS, WhatsApp &amp; Email formats for T-Fiber customers"/>
    <m/>
    <s v="Critical"/>
    <s v="Open"/>
    <m/>
    <s v=" "/>
    <s v=" "/>
    <s v="WIP"/>
    <s v=" "/>
    <m/>
    <m/>
    <s v="Siva Kumar"/>
    <m/>
    <s v="Open"/>
    <s v="WIP"/>
    <s v=" "/>
    <s v=" "/>
    <s v=" "/>
    <m/>
    <m/>
    <m/>
    <m/>
    <m/>
    <m/>
    <s v="MOMHelpdesk"/>
    <s v="Helpdesk (Contact Center)"/>
    <s v="OPEN"/>
    <m/>
    <m/>
    <m/>
    <m/>
    <m/>
    <m/>
    <n v="1"/>
    <s v="Open"/>
    <x v="0"/>
  </r>
  <r>
    <n v="1235"/>
    <s v="M535"/>
    <x v="1"/>
    <d v="2024-01-24T00:00:00"/>
    <m/>
    <m/>
    <m/>
    <s v="Helpdesk"/>
    <s v="Helpdesk"/>
    <s v="Arrange a demonstration of Helpdesk and IVR functions flow"/>
    <m/>
    <s v="Critical"/>
    <s v="Open"/>
    <m/>
    <s v=" "/>
    <s v=" "/>
    <s v="Closed"/>
    <s v="23-Sep-25: Demo completed shall be closed_x000a_11-Sep-25: Complied, Part of Interim NOC KPI"/>
    <m/>
    <m/>
    <s v="Siva Kumar"/>
    <m/>
    <m/>
    <s v="COMPLETED &amp; APPROVED"/>
    <s v=" "/>
    <s v=" "/>
    <s v=" "/>
    <m/>
    <m/>
    <m/>
    <m/>
    <m/>
    <m/>
    <s v="MOMHelpdesk"/>
    <s v="Helpdesk (Contact Center)"/>
    <s v="CLOSED"/>
    <m/>
    <m/>
    <m/>
    <d v="2025-09-24T00:00:00"/>
    <s v="Artefacts not Required"/>
    <m/>
    <n v="1"/>
    <s v="Completed &amp; Approved"/>
    <x v="3"/>
  </r>
  <r>
    <n v="1236"/>
    <s v="M536"/>
    <x v="1"/>
    <d v="2024-01-24T00:00:00"/>
    <m/>
    <m/>
    <m/>
    <s v="Security &amp; Regulatory Compliance"/>
    <s v="Compliance"/>
    <s v="Ensure L&amp;T meets all regulatory compliance for poducts and provide NOC operationalisation"/>
    <m/>
    <s v="Critical"/>
    <s v="Open"/>
    <m/>
    <s v=" "/>
    <s v=" "/>
    <m/>
    <s v=" "/>
    <m/>
    <m/>
    <s v="Sarmendra"/>
    <m/>
    <s v="Open"/>
    <s v="Open"/>
    <s v=" "/>
    <s v=" "/>
    <s v=" "/>
    <m/>
    <m/>
    <m/>
    <m/>
    <m/>
    <m/>
    <s v="MOMSecurity &amp; Regulatory Compliance"/>
    <s v="Security"/>
    <s v="OPEN"/>
    <m/>
    <m/>
    <m/>
    <m/>
    <e v="#N/A"/>
    <m/>
    <n v="1"/>
    <s v="Open"/>
    <x v="0"/>
  </r>
  <r>
    <n v="1237"/>
    <s v="M537"/>
    <x v="1"/>
    <d v="2024-01-25T00:00:00"/>
    <m/>
    <m/>
    <m/>
    <s v="WFM"/>
    <s v="WFM Application"/>
    <s v="Complete the WFM-OSS integration"/>
    <m/>
    <s v="Critical"/>
    <s v="Open"/>
    <m/>
    <s v=" "/>
    <s v=" "/>
    <m/>
    <m/>
    <m/>
    <m/>
    <s v="Kaushalendra Kumar"/>
    <m/>
    <s v="Open"/>
    <s v="WIP"/>
    <s v=" "/>
    <s v=" "/>
    <s v=" "/>
    <m/>
    <m/>
    <m/>
    <m/>
    <m/>
    <m/>
    <s v="MOMWFM"/>
    <s v="Applications/Tools"/>
    <s v="OPEN"/>
    <m/>
    <m/>
    <m/>
    <m/>
    <e v="#N/A"/>
    <m/>
    <n v="1"/>
    <s v="Open"/>
    <x v="0"/>
  </r>
  <r>
    <n v="1238"/>
    <s v="M538"/>
    <x v="1"/>
    <d v="2024-01-25T00:00:00"/>
    <m/>
    <m/>
    <m/>
    <s v="WFM"/>
    <s v="WFM Application"/>
    <s v="Understand use cases of WFM integration with BSS"/>
    <m/>
    <s v="Critical"/>
    <s v="Open"/>
    <m/>
    <s v=" "/>
    <s v=" "/>
    <m/>
    <m/>
    <m/>
    <m/>
    <s v="Kaushalendra Kumar"/>
    <m/>
    <m/>
    <s v="CLOSURE REVIEW PENDING "/>
    <s v=" "/>
    <s v=" "/>
    <s v=" "/>
    <m/>
    <m/>
    <m/>
    <m/>
    <m/>
    <m/>
    <s v="MOMWFM"/>
    <s v="Applications/Tools"/>
    <s v="OPEN"/>
    <m/>
    <m/>
    <m/>
    <m/>
    <m/>
    <m/>
    <n v="1"/>
    <s v="Completed but Verification undrer Process"/>
    <x v="2"/>
  </r>
  <r>
    <n v="1239"/>
    <s v="M539"/>
    <x v="1"/>
    <d v="2024-01-25T00:00:00"/>
    <m/>
    <m/>
    <m/>
    <s v="OSS"/>
    <s v="WFM Application"/>
    <s v="Define authorization of PoP RFS criteria for approval"/>
    <m/>
    <s v="Critical"/>
    <s v="Open"/>
    <m/>
    <s v=" "/>
    <s v=" "/>
    <m/>
    <s v="Not a WFM Point 11th July 2025:-this point needs to be discussed with Siva Sir to explore the possibility of accommodating the feature in the respective application, as it is not related to WFM"/>
    <m/>
    <m/>
    <s v="Suresh Pawar"/>
    <m/>
    <s v="Open"/>
    <s v="Shifted to OSS"/>
    <s v=" "/>
    <s v=" "/>
    <s v=" "/>
    <m/>
    <m/>
    <m/>
    <m/>
    <m/>
    <m/>
    <s v="MOMOSS"/>
    <s v="Applications/Tools"/>
    <e v="#N/A"/>
    <e v="#N/A"/>
    <e v="#N/A"/>
    <m/>
    <m/>
    <e v="#N/A"/>
    <m/>
    <n v="1"/>
    <s v="Open"/>
    <x v="0"/>
  </r>
  <r>
    <n v="1240"/>
    <s v="M54"/>
    <x v="1"/>
    <d v="2023-06-19T00:00:00"/>
    <m/>
    <m/>
    <m/>
    <s v="GIS"/>
    <s v="Integration"/>
    <s v="Sync issue error alerts in OSS and GIS"/>
    <m/>
    <s v="Critical"/>
    <s v="Open"/>
    <m/>
    <s v="Gtech"/>
    <s v=" "/>
    <m/>
    <m/>
    <m/>
    <m/>
    <s v="Kaushalendra Kumar"/>
    <m/>
    <s v="Open"/>
    <s v="WIP"/>
    <s v=" "/>
    <s v=" "/>
    <s v=" "/>
    <m/>
    <m/>
    <m/>
    <m/>
    <m/>
    <m/>
    <s v="MOMGIS"/>
    <s v="Applications/Tools"/>
    <s v="OPEN"/>
    <m/>
    <m/>
    <m/>
    <m/>
    <e v="#N/A"/>
    <m/>
    <n v="1"/>
    <s v="Open"/>
    <x v="0"/>
  </r>
  <r>
    <n v="1241"/>
    <s v="M540"/>
    <x v="1"/>
    <d v="2024-01-25T00:00:00"/>
    <m/>
    <m/>
    <m/>
    <s v="WFM"/>
    <s v="WFM Application"/>
    <s v="Complete Fault Management and Trouble Ticketing assignment (OSS to WFM)"/>
    <m/>
    <s v="Critical"/>
    <s v="Open"/>
    <m/>
    <s v=" "/>
    <s v=" "/>
    <m/>
    <s v="DWDM Completed"/>
    <m/>
    <m/>
    <s v="Kaushalendra Kumar"/>
    <m/>
    <s v="Open"/>
    <s v="WIP"/>
    <s v=" "/>
    <s v=" "/>
    <s v=" "/>
    <m/>
    <m/>
    <m/>
    <m/>
    <m/>
    <m/>
    <s v="MOMWFM"/>
    <s v="Applications/Tools"/>
    <s v="OPEN"/>
    <m/>
    <m/>
    <m/>
    <m/>
    <e v="#N/A"/>
    <m/>
    <n v="1"/>
    <s v="Open"/>
    <x v="0"/>
  </r>
  <r>
    <n v="1242"/>
    <s v="M541"/>
    <x v="1"/>
    <d v="2024-01-25T00:00:00"/>
    <m/>
    <m/>
    <m/>
    <s v="WFM"/>
    <s v="WFM Application"/>
    <s v="Distinguish between the use of GIS mobile app and WFM mobile app"/>
    <m/>
    <s v="Critical"/>
    <s v="Open"/>
    <m/>
    <s v=" "/>
    <s v=" "/>
    <m/>
    <m/>
    <m/>
    <m/>
    <s v="Kaushalendra Kumar"/>
    <m/>
    <m/>
    <s v="CLOSURE REVIEW PENDING "/>
    <s v=" "/>
    <s v=" "/>
    <s v=" "/>
    <m/>
    <m/>
    <m/>
    <m/>
    <m/>
    <m/>
    <s v="MOMWFM"/>
    <s v="Applications/Tools"/>
    <s v="OPEN"/>
    <m/>
    <m/>
    <m/>
    <m/>
    <m/>
    <m/>
    <n v="1"/>
    <s v="Completed but Verification undrer Process"/>
    <x v="2"/>
  </r>
  <r>
    <n v="1243"/>
    <s v="M542"/>
    <x v="1"/>
    <d v="2024-01-25T00:00:00"/>
    <m/>
    <m/>
    <m/>
    <s v="WFM"/>
    <s v="WFM Application"/>
    <s v="Submit the NDA signed between L&amp;T and M/S Lepton"/>
    <m/>
    <s v="Critical"/>
    <s v="Open"/>
    <m/>
    <s v=" "/>
    <s v=" "/>
    <m/>
    <m/>
    <m/>
    <m/>
    <s v="Kaushalendra Kumar"/>
    <m/>
    <m/>
    <s v="CLOSURE REVIEW PENDING "/>
    <s v=" "/>
    <s v=" "/>
    <s v=" "/>
    <m/>
    <m/>
    <m/>
    <m/>
    <m/>
    <m/>
    <s v="MOMWFM"/>
    <s v="Applications/Tools"/>
    <s v="OPEN"/>
    <m/>
    <m/>
    <m/>
    <m/>
    <m/>
    <m/>
    <n v="1"/>
    <s v="Completed but Verification undrer Process"/>
    <x v="2"/>
  </r>
  <r>
    <n v="1244"/>
    <s v="M543"/>
    <x v="1"/>
    <d v="2024-01-25T00:00:00"/>
    <m/>
    <m/>
    <m/>
    <s v="WFM"/>
    <s v="WFM Application"/>
    <s v="Submit sample reports and dashboards of WFM package"/>
    <m/>
    <s v="Critical"/>
    <s v="Open"/>
    <m/>
    <s v=" "/>
    <s v=" "/>
    <m/>
    <m/>
    <m/>
    <m/>
    <s v="Kaushalendra Kumar"/>
    <m/>
    <m/>
    <s v="CLOSURE REVIEW PENDING "/>
    <s v=" "/>
    <s v=" "/>
    <s v=" "/>
    <m/>
    <m/>
    <m/>
    <m/>
    <m/>
    <m/>
    <s v="MOMWFM"/>
    <s v="Applications/Tools"/>
    <s v="OPEN"/>
    <m/>
    <m/>
    <m/>
    <m/>
    <m/>
    <m/>
    <n v="1"/>
    <s v="Completed but Verification undrer Process"/>
    <x v="2"/>
  </r>
  <r>
    <n v="1245"/>
    <s v="M544"/>
    <x v="1"/>
    <d v="2024-01-25T00:00:00"/>
    <m/>
    <m/>
    <m/>
    <s v="WFM"/>
    <s v="WFM Application"/>
    <s v="Verify proposed solution for WFM"/>
    <m/>
    <s v="Critical"/>
    <s v="Open"/>
    <m/>
    <s v=" "/>
    <s v=" "/>
    <m/>
    <m/>
    <m/>
    <m/>
    <s v="Kaushalendra Kumar"/>
    <m/>
    <m/>
    <s v="CLOSURE REVIEW PENDING "/>
    <s v=" "/>
    <s v=" "/>
    <s v=" "/>
    <m/>
    <m/>
    <m/>
    <m/>
    <m/>
    <m/>
    <s v="MOMWFM"/>
    <s v="Applications/Tools"/>
    <s v="OPEN"/>
    <m/>
    <m/>
    <m/>
    <m/>
    <m/>
    <m/>
    <n v="1"/>
    <s v="Completed but Verification undrer Process"/>
    <x v="2"/>
  </r>
  <r>
    <n v="1246"/>
    <s v="M545"/>
    <x v="1"/>
    <d v="2024-01-25T00:00:00"/>
    <m/>
    <m/>
    <m/>
    <s v="WFM"/>
    <s v="WFM Application"/>
    <s v="Dry run and operationalize three routes for testing WFM with actual data"/>
    <m/>
    <s v="Critical"/>
    <s v="Open"/>
    <m/>
    <s v=" "/>
    <s v=" "/>
    <m/>
    <m/>
    <m/>
    <m/>
    <s v="Kaushalendra Kumar"/>
    <m/>
    <m/>
    <s v="CLOSURE REVIEW PENDING "/>
    <s v=" "/>
    <s v=" "/>
    <s v=" "/>
    <m/>
    <m/>
    <m/>
    <m/>
    <m/>
    <m/>
    <s v="MOMWFM"/>
    <s v="Applications/Tools"/>
    <s v="OPEN"/>
    <m/>
    <m/>
    <m/>
    <m/>
    <m/>
    <m/>
    <n v="1"/>
    <s v="Completed but Verification undrer Process"/>
    <x v="2"/>
  </r>
  <r>
    <n v="1247"/>
    <s v="M546"/>
    <x v="1"/>
    <d v="2024-01-25T00:00:00"/>
    <m/>
    <m/>
    <m/>
    <s v="WFM"/>
    <s v="WFM Application"/>
    <s v="Conduct weekly training sessions for patrollers on WFM app"/>
    <m/>
    <s v="Critical"/>
    <s v="Open"/>
    <m/>
    <s v=" "/>
    <s v=" "/>
    <m/>
    <s v="Completed on 100 Licenced Users, three months weekly training provide to PKG-A, Training given to PKG-B &amp; C also "/>
    <m/>
    <m/>
    <s v="Kaushalendra Kumar"/>
    <m/>
    <m/>
    <s v="CLOSURE REVIEW PENDING "/>
    <s v=" "/>
    <s v=" "/>
    <s v=" "/>
    <m/>
    <m/>
    <m/>
    <m/>
    <m/>
    <m/>
    <s v="MOMWFM"/>
    <s v="Applications/Tools"/>
    <s v="OPEN"/>
    <m/>
    <m/>
    <m/>
    <m/>
    <m/>
    <m/>
    <n v="1"/>
    <s v="Completed but Verification undrer Process"/>
    <x v="2"/>
  </r>
  <r>
    <n v="1248"/>
    <s v="M547"/>
    <x v="1"/>
    <d v="2024-01-25T00:00:00"/>
    <m/>
    <m/>
    <m/>
    <s v="WFM"/>
    <s v="WFM Application"/>
    <s v="Check and confirm the watermarking feature on photos taken by field users"/>
    <m/>
    <s v="Critical"/>
    <s v="Open"/>
    <m/>
    <s v=" "/>
    <s v=" "/>
    <m/>
    <m/>
    <m/>
    <m/>
    <s v="Kaushalendra Kumar"/>
    <m/>
    <m/>
    <s v="CLOSURE REVIEW PENDING "/>
    <s v=" "/>
    <s v=" "/>
    <s v=" "/>
    <m/>
    <m/>
    <m/>
    <m/>
    <m/>
    <m/>
    <s v="MOMWFM"/>
    <s v="Applications/Tools"/>
    <s v="OPEN"/>
    <m/>
    <m/>
    <m/>
    <m/>
    <m/>
    <m/>
    <n v="1"/>
    <s v="Completed but Verification undrer Process"/>
    <x v="2"/>
  </r>
  <r>
    <n v="1249"/>
    <s v="M548"/>
    <x v="1"/>
    <d v="2024-02-13T00:00:00"/>
    <m/>
    <m/>
    <m/>
    <s v="Security &amp; Regulatory Compliance"/>
    <s v="RMC meeting"/>
    <s v="Implement IP-MAC binding to prevent IP spoofing"/>
    <m/>
    <s v="Critical"/>
    <s v="Open"/>
    <m/>
    <s v=" "/>
    <s v=" "/>
    <m/>
    <s v=" "/>
    <m/>
    <m/>
    <s v="Sarmendra"/>
    <m/>
    <s v="Open"/>
    <s v="Open"/>
    <s v=" "/>
    <s v=" "/>
    <s v=" "/>
    <m/>
    <m/>
    <m/>
    <m/>
    <m/>
    <m/>
    <s v="MOMSecurity &amp; Regulatory Compliance"/>
    <s v="Security"/>
    <s v="OPEN"/>
    <m/>
    <m/>
    <m/>
    <m/>
    <e v="#N/A"/>
    <m/>
    <n v="1"/>
    <s v="Open"/>
    <x v="0"/>
  </r>
  <r>
    <n v="1250"/>
    <s v="M549"/>
    <x v="1"/>
    <d v="2024-02-13T00:00:00"/>
    <m/>
    <m/>
    <m/>
    <s v="Security &amp; Regulatory Compliance"/>
    <s v="RMC meeting"/>
    <s v="Ensure the standardization of usernames across applications"/>
    <m/>
    <s v="Critical"/>
    <s v="Open"/>
    <m/>
    <s v=" "/>
    <s v=" "/>
    <m/>
    <s v=" "/>
    <m/>
    <m/>
    <s v="Sarmendra"/>
    <m/>
    <s v="Open"/>
    <s v="Open"/>
    <s v=" "/>
    <s v=" "/>
    <s v=" "/>
    <m/>
    <m/>
    <m/>
    <m/>
    <m/>
    <m/>
    <s v="MOMSecurity &amp; Regulatory Compliance"/>
    <s v="Security"/>
    <s v="OPEN"/>
    <m/>
    <m/>
    <m/>
    <m/>
    <e v="#N/A"/>
    <m/>
    <n v="1"/>
    <s v="Open"/>
    <x v="0"/>
  </r>
  <r>
    <n v="1251"/>
    <s v="M55"/>
    <x v="1"/>
    <d v="2023-06-22T00:00:00"/>
    <m/>
    <m/>
    <m/>
    <s v="Security &amp; Regulatory Compliance"/>
    <s v="Audit"/>
    <s v="Scope submission for external audit"/>
    <m/>
    <s v="Critical"/>
    <s v="Open"/>
    <m/>
    <s v=" "/>
    <s v=" "/>
    <m/>
    <s v="Audit done by Allied Boston. And further external audit to be done by TFiber vendor"/>
    <m/>
    <m/>
    <s v="Sarmendra"/>
    <m/>
    <m/>
    <s v="CLOSURE REVIEW PENDING "/>
    <s v=" "/>
    <s v=" "/>
    <s v=" "/>
    <m/>
    <m/>
    <m/>
    <m/>
    <m/>
    <m/>
    <s v="MOMSecurity &amp; Regulatory Compliance"/>
    <s v="Security"/>
    <s v="OPEN"/>
    <m/>
    <m/>
    <m/>
    <m/>
    <s v="Artefacts to be Submitted"/>
    <m/>
    <n v="1"/>
    <s v="Completed but Verification undrer Process"/>
    <x v="2"/>
  </r>
  <r>
    <n v="1252"/>
    <s v="M550"/>
    <x v="1"/>
    <d v="2024-02-13T00:00:00"/>
    <m/>
    <m/>
    <m/>
    <s v="Security &amp; Regulatory Compliance"/>
    <s v="RMC meeting"/>
    <s v="Obtain T-Fiber's review and approval for policy documents"/>
    <m/>
    <s v="Critical"/>
    <s v="Open"/>
    <m/>
    <s v=" "/>
    <s v=" "/>
    <m/>
    <s v="As process this is being followed. Mails being sent for approvals. This point is adhered"/>
    <m/>
    <m/>
    <s v="Sarmendra"/>
    <m/>
    <m/>
    <s v="CLOSURE REVIEW PENDING "/>
    <s v=" "/>
    <s v=" "/>
    <s v=" "/>
    <m/>
    <m/>
    <m/>
    <m/>
    <m/>
    <m/>
    <s v="MOMSecurity &amp; Regulatory Compliance"/>
    <s v="Security"/>
    <s v="OPEN"/>
    <m/>
    <m/>
    <m/>
    <m/>
    <s v="Artefacts to be Submitted"/>
    <m/>
    <n v="1"/>
    <s v="Completed but Verification undrer Process"/>
    <x v="2"/>
  </r>
  <r>
    <n v="1253"/>
    <s v="M551"/>
    <x v="1"/>
    <d v="2024-02-13T00:00:00"/>
    <m/>
    <m/>
    <m/>
    <s v="BSS"/>
    <s v="Product"/>
    <s v="Work on implementing the guidelines for Dark Fiber from T-Fiber and GIS team"/>
    <m/>
    <s v="Critical"/>
    <s v="Open"/>
    <m/>
    <s v=" "/>
    <s v=" "/>
    <m/>
    <s v=" "/>
    <m/>
    <m/>
    <s v="Manoj Nibrad"/>
    <m/>
    <s v="Open"/>
    <s v="Open"/>
    <s v=" "/>
    <s v=" "/>
    <s v=" "/>
    <m/>
    <m/>
    <m/>
    <m/>
    <m/>
    <m/>
    <s v="MOMBSS"/>
    <s v="Applications/Tools"/>
    <s v="OPEN"/>
    <m/>
    <m/>
    <m/>
    <m/>
    <e v="#N/A"/>
    <m/>
    <n v="1"/>
    <s v="Open"/>
    <x v="0"/>
  </r>
  <r>
    <n v="1254"/>
    <s v="M552"/>
    <x v="1"/>
    <d v="2024-02-13T00:00:00"/>
    <m/>
    <m/>
    <m/>
    <s v="BSS"/>
    <s v="Product"/>
    <s v="Get clarity on integration rules and timeline for activating 'Ready for Order' and 'Ready for Service' statuses"/>
    <m/>
    <s v="Critical"/>
    <s v="Open"/>
    <m/>
    <s v=" "/>
    <s v=" "/>
    <m/>
    <s v=" "/>
    <m/>
    <m/>
    <s v="Manoj Nibrad"/>
    <m/>
    <s v="Open"/>
    <s v="Open"/>
    <s v=" "/>
    <s v=" "/>
    <s v=" "/>
    <m/>
    <m/>
    <m/>
    <m/>
    <m/>
    <m/>
    <s v="MOMBSS"/>
    <s v="Applications/Tools"/>
    <s v="OPEN"/>
    <m/>
    <m/>
    <m/>
    <m/>
    <e v="#N/A"/>
    <m/>
    <n v="1"/>
    <s v="Open"/>
    <x v="0"/>
  </r>
  <r>
    <n v="1255"/>
    <s v="M553"/>
    <x v="1"/>
    <d v="2024-02-13T00:00:00"/>
    <m/>
    <m/>
    <m/>
    <s v="BSS"/>
    <s v="Product"/>
    <s v="Implement user access control for converting from RFO to RFS"/>
    <m/>
    <s v="Critical"/>
    <s v="Open"/>
    <m/>
    <s v=" "/>
    <s v=" "/>
    <m/>
    <s v=" "/>
    <m/>
    <m/>
    <s v="Manoj Nibrad"/>
    <m/>
    <s v="Open"/>
    <s v="Open"/>
    <s v=" "/>
    <s v=" "/>
    <s v=" "/>
    <m/>
    <m/>
    <m/>
    <m/>
    <m/>
    <m/>
    <s v="MOMBSS"/>
    <s v="Applications/Tools"/>
    <s v="OPEN"/>
    <m/>
    <m/>
    <m/>
    <m/>
    <e v="#N/A"/>
    <m/>
    <n v="1"/>
    <s v="Open"/>
    <x v="0"/>
  </r>
  <r>
    <n v="1256"/>
    <s v="M554"/>
    <x v="1"/>
    <d v="2024-02-13T00:00:00"/>
    <m/>
    <m/>
    <m/>
    <s v="BSS"/>
    <s v="Product"/>
    <s v="Populate data fields automatically while feeding site information"/>
    <m/>
    <s v="Critical"/>
    <s v="Open"/>
    <m/>
    <s v=" "/>
    <s v=" "/>
    <m/>
    <s v=" "/>
    <m/>
    <m/>
    <s v="Manoj Nibrad"/>
    <m/>
    <s v="Open"/>
    <s v="Open"/>
    <s v=" "/>
    <s v=" "/>
    <s v=" "/>
    <m/>
    <m/>
    <m/>
    <m/>
    <m/>
    <m/>
    <s v="MOMBSS"/>
    <s v="Applications/Tools"/>
    <s v="OPEN"/>
    <m/>
    <m/>
    <m/>
    <m/>
    <e v="#N/A"/>
    <m/>
    <n v="1"/>
    <s v="Open"/>
    <x v="0"/>
  </r>
  <r>
    <n v="1257"/>
    <s v="M555"/>
    <x v="1"/>
    <d v="2024-02-13T00:00:00"/>
    <m/>
    <m/>
    <m/>
    <s v="BSS"/>
    <s v="Product"/>
    <s v="Submit a document explaining reformatted guidelines for service"/>
    <m/>
    <s v="Critical"/>
    <s v="Open"/>
    <m/>
    <s v=" "/>
    <s v=" "/>
    <m/>
    <s v=" "/>
    <m/>
    <m/>
    <s v="Manoj Nibrad"/>
    <m/>
    <s v="Open"/>
    <s v="Open"/>
    <s v=" "/>
    <s v=" "/>
    <s v=" "/>
    <m/>
    <m/>
    <m/>
    <m/>
    <m/>
    <m/>
    <s v="MOMBSS"/>
    <s v="Applications/Tools"/>
    <s v="OPEN"/>
    <m/>
    <m/>
    <m/>
    <m/>
    <e v="#N/A"/>
    <m/>
    <n v="1"/>
    <s v="Open"/>
    <x v="0"/>
  </r>
  <r>
    <n v="1258"/>
    <s v="M556"/>
    <x v="1"/>
    <d v="2024-02-13T00:00:00"/>
    <m/>
    <m/>
    <m/>
    <s v="Security &amp; Regulatory Compliance"/>
    <s v="RMC meeting"/>
    <s v="Initiate the implementation of Mandal-to-Mandal and Mandal-to-GP dark fiber process"/>
    <m/>
    <s v="Critical"/>
    <s v="Open"/>
    <m/>
    <s v=" "/>
    <s v=" "/>
    <m/>
    <s v=" "/>
    <m/>
    <m/>
    <s v="Sarmendra"/>
    <m/>
    <s v="Open"/>
    <s v="Open"/>
    <s v=" "/>
    <s v=" "/>
    <s v=" "/>
    <m/>
    <m/>
    <m/>
    <m/>
    <m/>
    <m/>
    <s v="MOMSecurity &amp; Regulatory Compliance"/>
    <s v="Security"/>
    <s v="OPEN"/>
    <m/>
    <m/>
    <m/>
    <m/>
    <e v="#N/A"/>
    <m/>
    <n v="1"/>
    <s v="Open"/>
    <x v="0"/>
  </r>
  <r>
    <n v="1259"/>
    <s v="M557"/>
    <x v="1"/>
    <d v="2024-02-13T00:00:00"/>
    <m/>
    <m/>
    <m/>
    <s v="GIS"/>
    <s v="Feasibility"/>
    <s v="Introduce the approach for Bulk Feasibility"/>
    <m/>
    <s v="Critical"/>
    <s v="Open"/>
    <m/>
    <s v=" "/>
    <s v=" "/>
    <m/>
    <s v="To fulfill this requirement, an external feasibility application or tool is needed, as it cannot be achieved within the GIS application, 11 July 2025:- TFIBER is not agreed, asked to take with L&amp;T upper management  "/>
    <m/>
    <m/>
    <s v="Kaushalendra Kumar"/>
    <m/>
    <s v="Open"/>
    <s v="Open"/>
    <s v=" "/>
    <s v=" "/>
    <s v=" "/>
    <m/>
    <m/>
    <m/>
    <m/>
    <m/>
    <m/>
    <s v="MOMGIS"/>
    <s v="Applications/Tools"/>
    <s v="OPEN"/>
    <m/>
    <m/>
    <m/>
    <m/>
    <e v="#N/A"/>
    <m/>
    <n v="1"/>
    <s v="Open"/>
    <x v="0"/>
  </r>
  <r>
    <n v="1260"/>
    <s v="M558"/>
    <x v="1"/>
    <d v="2024-02-13T00:00:00"/>
    <m/>
    <m/>
    <m/>
    <s v="BSS"/>
    <m/>
    <s v="Capture and demonstrate BSS integration with Bill Desk"/>
    <m/>
    <s v="Critical"/>
    <s v="Open"/>
    <m/>
    <s v=" "/>
    <s v=" "/>
    <m/>
    <s v=" "/>
    <m/>
    <m/>
    <s v="Manoj Nibrad"/>
    <m/>
    <s v="Open"/>
    <s v="Open"/>
    <s v=" "/>
    <s v=" "/>
    <s v=" "/>
    <m/>
    <m/>
    <m/>
    <m/>
    <m/>
    <m/>
    <s v="MOMBSS"/>
    <s v="Applications/Tools"/>
    <s v="OPEN"/>
    <m/>
    <m/>
    <m/>
    <m/>
    <e v="#N/A"/>
    <m/>
    <n v="1"/>
    <s v="Open"/>
    <x v="0"/>
  </r>
  <r>
    <n v="1261"/>
    <s v="M559"/>
    <x v="1"/>
    <d v="2024-02-13T00:00:00"/>
    <m/>
    <m/>
    <m/>
    <s v="BSS"/>
    <m/>
    <s v="Ensure all 29 BSNL locations are loaded for lead to order presentation"/>
    <m/>
    <s v="Critical"/>
    <s v="Open"/>
    <m/>
    <s v=" "/>
    <s v=" "/>
    <m/>
    <s v=" "/>
    <m/>
    <m/>
    <s v="Manoj Nibrad"/>
    <m/>
    <s v="Open"/>
    <s v="Open"/>
    <s v=" "/>
    <s v=" "/>
    <s v=" "/>
    <m/>
    <m/>
    <m/>
    <m/>
    <m/>
    <m/>
    <s v="MOMBSS"/>
    <s v="Applications/Tools"/>
    <s v="OPEN"/>
    <m/>
    <m/>
    <m/>
    <m/>
    <e v="#N/A"/>
    <m/>
    <n v="1"/>
    <s v="Open"/>
    <x v="0"/>
  </r>
  <r>
    <n v="1262"/>
    <s v="M56"/>
    <x v="1"/>
    <d v="2023-06-22T00:00:00"/>
    <m/>
    <m/>
    <m/>
    <s v="Security &amp; Regulatory Compliance"/>
    <s v="Audit"/>
    <s v="External agency Audit with certification"/>
    <m/>
    <s v="Critical"/>
    <s v="Open"/>
    <m/>
    <s v=" "/>
    <s v=" "/>
    <m/>
    <s v="Audit done by Allied Boston. And further external audit to be done by TFiber vendor"/>
    <m/>
    <m/>
    <s v="Sarmendra"/>
    <m/>
    <m/>
    <s v="CLOSURE REVIEW PENDING "/>
    <s v=" "/>
    <s v=" "/>
    <s v=" "/>
    <m/>
    <m/>
    <m/>
    <m/>
    <m/>
    <m/>
    <s v="MOMSecurity &amp; Regulatory Compliance"/>
    <s v="Security"/>
    <s v="OPEN"/>
    <m/>
    <m/>
    <m/>
    <m/>
    <s v="Artefacts to be Submitted"/>
    <m/>
    <n v="1"/>
    <s v="Completed but Verification undrer Process"/>
    <x v="2"/>
  </r>
  <r>
    <n v="1263"/>
    <s v="M560"/>
    <x v="1"/>
    <d v="2024-02-13T00:00:00"/>
    <m/>
    <m/>
    <m/>
    <s v="Security &amp; Regulatory Compliance"/>
    <s v="RMC meeting"/>
    <s v="Finalize GI-BB timeline"/>
    <m/>
    <s v="Critical"/>
    <s v="Open"/>
    <m/>
    <s v=" "/>
    <s v=" "/>
    <m/>
    <s v=" "/>
    <m/>
    <m/>
    <s v="Sarmendra"/>
    <m/>
    <s v="Open"/>
    <s v="Open"/>
    <s v=" "/>
    <s v=" "/>
    <s v=" "/>
    <m/>
    <m/>
    <m/>
    <m/>
    <m/>
    <m/>
    <s v="MOMSecurity &amp; Regulatory Compliance"/>
    <s v="Security"/>
    <s v="OPEN"/>
    <m/>
    <m/>
    <m/>
    <m/>
    <e v="#N/A"/>
    <m/>
    <n v="1"/>
    <s v="Open"/>
    <x v="0"/>
  </r>
  <r>
    <n v="1264"/>
    <s v="M561"/>
    <x v="1"/>
    <d v="2024-02-13T00:00:00"/>
    <m/>
    <m/>
    <m/>
    <s v="Security &amp; Regulatory Compliance"/>
    <s v="RMC meeting"/>
    <s v="Finalize T-Cell timeline"/>
    <m/>
    <s v="Critical"/>
    <s v="Open"/>
    <m/>
    <s v=" "/>
    <s v=" "/>
    <m/>
    <s v=" "/>
    <m/>
    <m/>
    <s v="Sarmendra"/>
    <m/>
    <s v="Open"/>
    <s v="Open"/>
    <s v=" "/>
    <s v=" "/>
    <s v=" "/>
    <m/>
    <m/>
    <m/>
    <m/>
    <m/>
    <m/>
    <s v="MOMSecurity &amp; Regulatory Compliance"/>
    <s v="Security"/>
    <s v="OPEN"/>
    <m/>
    <m/>
    <m/>
    <m/>
    <e v="#N/A"/>
    <m/>
    <n v="1"/>
    <s v="Open"/>
    <x v="0"/>
  </r>
  <r>
    <n v="1265"/>
    <s v="M562"/>
    <x v="1"/>
    <d v="2024-02-13T00:00:00"/>
    <m/>
    <m/>
    <m/>
    <s v="Security &amp; Regulatory Compliance"/>
    <s v="RMC meeting"/>
    <s v="Make user access control to convert from RFO to RFS"/>
    <m/>
    <s v="Critical"/>
    <s v="Open"/>
    <m/>
    <s v=" "/>
    <s v=" "/>
    <m/>
    <s v=" "/>
    <m/>
    <m/>
    <s v="Sarmendra"/>
    <m/>
    <s v="Open"/>
    <s v="Open"/>
    <s v=" "/>
    <s v=" "/>
    <s v=" "/>
    <m/>
    <m/>
    <m/>
    <m/>
    <m/>
    <m/>
    <s v="MOMSecurity &amp; Regulatory Compliance"/>
    <s v="Security"/>
    <s v="OPEN"/>
    <m/>
    <m/>
    <m/>
    <m/>
    <e v="#N/A"/>
    <m/>
    <n v="1"/>
    <s v="Open"/>
    <x v="0"/>
  </r>
  <r>
    <n v="1266"/>
    <s v="M563"/>
    <x v="1"/>
    <d v="2024-02-13T00:00:00"/>
    <m/>
    <m/>
    <m/>
    <s v="Security &amp; Regulatory Compliance"/>
    <s v="RMC meeting"/>
    <s v="Revisit the actual requirements of SSL certifications and implementation policies"/>
    <m/>
    <s v="Critical"/>
    <s v="Open"/>
    <m/>
    <s v=" "/>
    <s v=" "/>
    <m/>
    <s v="Duplicate point. Hence clsoing this point"/>
    <m/>
    <m/>
    <s v="Sarmendra"/>
    <m/>
    <m/>
    <s v="CLOSURE REVIEW PENDING "/>
    <s v=" "/>
    <s v=" "/>
    <s v=" "/>
    <m/>
    <m/>
    <m/>
    <m/>
    <m/>
    <m/>
    <s v="MOMSecurity &amp; Regulatory Compliance"/>
    <s v="Security"/>
    <s v="OPEN"/>
    <m/>
    <m/>
    <m/>
    <m/>
    <s v="Artefacts to be Submitted"/>
    <m/>
    <n v="1"/>
    <s v="Completed but Verification undrer Process"/>
    <x v="2"/>
  </r>
  <r>
    <n v="1267"/>
    <s v="M564"/>
    <x v="1"/>
    <d v="2024-02-13T00:00:00"/>
    <m/>
    <m/>
    <m/>
    <s v="Security &amp; Regulatory Compliance"/>
    <s v="RMC meeting"/>
    <s v="Submit a document with details on implementing the suggested process changes"/>
    <m/>
    <s v="Critical"/>
    <s v="Open"/>
    <m/>
    <s v=" "/>
    <s v=" "/>
    <m/>
    <s v=" "/>
    <m/>
    <m/>
    <s v="Sarmendra"/>
    <m/>
    <s v="Open"/>
    <s v="Open"/>
    <s v=" "/>
    <s v=" "/>
    <s v=" "/>
    <m/>
    <m/>
    <m/>
    <m/>
    <m/>
    <m/>
    <s v="MOMSecurity &amp; Regulatory Compliance"/>
    <s v="Security"/>
    <s v="OPEN"/>
    <m/>
    <m/>
    <m/>
    <m/>
    <e v="#N/A"/>
    <m/>
    <n v="1"/>
    <s v="Open"/>
    <x v="0"/>
  </r>
  <r>
    <n v="1268"/>
    <s v="M565"/>
    <x v="1"/>
    <d v="2024-02-13T00:00:00"/>
    <m/>
    <m/>
    <m/>
    <s v="Security &amp; Regulatory Compliance"/>
    <s v="RMC meeting"/>
    <s v="Develop a standard training program followed by quizzes for improving security"/>
    <m/>
    <s v="Critical"/>
    <s v="Open"/>
    <m/>
    <s v=" "/>
    <s v=" "/>
    <m/>
    <s v=" "/>
    <m/>
    <m/>
    <s v="Sarmendra"/>
    <m/>
    <s v="Open"/>
    <s v="Open"/>
    <s v=" "/>
    <s v=" "/>
    <s v=" "/>
    <m/>
    <m/>
    <m/>
    <m/>
    <m/>
    <m/>
    <s v="MOMSecurity &amp; Regulatory Compliance"/>
    <s v="Security"/>
    <s v="OPEN"/>
    <m/>
    <m/>
    <m/>
    <m/>
    <e v="#N/A"/>
    <m/>
    <n v="1"/>
    <s v="Open"/>
    <x v="0"/>
  </r>
  <r>
    <n v="1269"/>
    <s v="M566"/>
    <x v="1"/>
    <d v="2024-02-13T00:00:00"/>
    <m/>
    <m/>
    <m/>
    <s v="Security &amp; Regulatory Compliance"/>
    <s v="RMC meeting"/>
    <s v="Start a weekly security bulletin"/>
    <m/>
    <s v="Critical"/>
    <s v="Open"/>
    <m/>
    <s v=" "/>
    <s v=" "/>
    <m/>
    <s v=" "/>
    <m/>
    <m/>
    <s v="Sarmendra"/>
    <m/>
    <s v="Open"/>
    <s v="Open"/>
    <s v=" "/>
    <s v=" "/>
    <s v=" "/>
    <m/>
    <m/>
    <m/>
    <m/>
    <m/>
    <m/>
    <s v="MOMSecurity &amp; Regulatory Compliance"/>
    <s v="Security"/>
    <s v="OPEN"/>
    <m/>
    <m/>
    <m/>
    <m/>
    <e v="#N/A"/>
    <m/>
    <n v="1"/>
    <s v="Open"/>
    <x v="0"/>
  </r>
  <r>
    <n v="1270"/>
    <s v="M567"/>
    <x v="1"/>
    <d v="2024-02-13T00:00:00"/>
    <m/>
    <m/>
    <m/>
    <s v="Security &amp; Regulatory Compliance"/>
    <s v="RMC meeting"/>
    <s v="Study the best practices of the State Security Operations Center and implement them"/>
    <m/>
    <s v="Critical"/>
    <s v="Open"/>
    <m/>
    <s v=" "/>
    <s v=" "/>
    <m/>
    <s v=" "/>
    <m/>
    <m/>
    <s v="Sarmendra"/>
    <m/>
    <s v="Open"/>
    <s v="Open"/>
    <s v=" "/>
    <s v=" "/>
    <s v=" "/>
    <m/>
    <m/>
    <m/>
    <m/>
    <m/>
    <m/>
    <s v="MOMSecurity &amp; Regulatory Compliance"/>
    <s v="Security"/>
    <s v="OPEN"/>
    <m/>
    <m/>
    <m/>
    <m/>
    <e v="#N/A"/>
    <m/>
    <n v="1"/>
    <s v="Open"/>
    <x v="0"/>
  </r>
  <r>
    <n v="1271"/>
    <s v="M568"/>
    <x v="1"/>
    <d v="2024-02-14T00:00:00"/>
    <m/>
    <m/>
    <m/>
    <s v="NSO"/>
    <s v="Service provisioning"/>
    <s v="Resolve issues with the NSO features"/>
    <m/>
    <s v="Critical"/>
    <s v="Open"/>
    <m/>
    <s v=" "/>
    <s v=" "/>
    <m/>
    <s v=" "/>
    <m/>
    <m/>
    <s v="Jayant Madavi"/>
    <m/>
    <s v="Open"/>
    <s v="Open"/>
    <s v=" "/>
    <s v=" "/>
    <s v=" "/>
    <m/>
    <m/>
    <m/>
    <m/>
    <m/>
    <m/>
    <s v="MOMNSO"/>
    <s v="Applications/Tools"/>
    <s v="OPEN"/>
    <m/>
    <m/>
    <m/>
    <m/>
    <e v="#N/A"/>
    <m/>
    <n v="1"/>
    <s v="Open"/>
    <x v="0"/>
  </r>
  <r>
    <n v="1272"/>
    <s v="M569"/>
    <x v="1"/>
    <d v="2024-02-14T00:00:00"/>
    <m/>
    <m/>
    <m/>
    <s v="NSO"/>
    <s v="Service provisioning"/>
    <s v="Fast track the making of the pre-production environment"/>
    <m/>
    <s v="Critical"/>
    <s v="Open"/>
    <m/>
    <s v=" "/>
    <s v=" "/>
    <m/>
    <s v=" "/>
    <m/>
    <m/>
    <s v="Jayant Madavi"/>
    <m/>
    <s v="Open"/>
    <s v="Open"/>
    <s v=" "/>
    <s v=" "/>
    <s v=" "/>
    <m/>
    <m/>
    <m/>
    <m/>
    <m/>
    <m/>
    <s v="MOMNSO"/>
    <s v="Applications/Tools"/>
    <s v="OPEN"/>
    <m/>
    <m/>
    <m/>
    <m/>
    <e v="#N/A"/>
    <m/>
    <n v="1"/>
    <s v="Open"/>
    <x v="0"/>
  </r>
  <r>
    <n v="1273"/>
    <s v="M57"/>
    <x v="1"/>
    <d v="2023-06-22T00:00:00"/>
    <m/>
    <m/>
    <m/>
    <s v="Security &amp; Regulatory Compliance"/>
    <s v="Audit"/>
    <s v="external auditor to be government empanelled (MeitY / STQC). "/>
    <m/>
    <s v="Critical"/>
    <s v="Open"/>
    <m/>
    <s v=" "/>
    <s v=" "/>
    <m/>
    <s v="Audit done by Allied Boston. And further external audit to be done by TFiber vendor"/>
    <m/>
    <m/>
    <s v="Sarmendra"/>
    <m/>
    <m/>
    <s v="CLOSURE REVIEW PENDING "/>
    <s v=" "/>
    <s v=" "/>
    <s v=" "/>
    <m/>
    <m/>
    <m/>
    <m/>
    <m/>
    <m/>
    <s v="MOMSecurity &amp; Regulatory Compliance"/>
    <s v="Security"/>
    <s v="OPEN"/>
    <m/>
    <m/>
    <m/>
    <m/>
    <s v="Artefacts to be Submitted"/>
    <m/>
    <n v="1"/>
    <s v="Completed but Verification undrer Process"/>
    <x v="2"/>
  </r>
  <r>
    <n v="1274"/>
    <s v="M570"/>
    <x v="1"/>
    <d v="2024-02-14T00:00:00"/>
    <m/>
    <m/>
    <m/>
    <s v="NSO"/>
    <s v="Service provisioning"/>
    <s v="Upload government orders in the BSS"/>
    <m/>
    <s v="Critical"/>
    <s v="Open"/>
    <m/>
    <s v=" "/>
    <s v=" "/>
    <m/>
    <s v=" "/>
    <m/>
    <m/>
    <s v="Jayant Madavi"/>
    <m/>
    <s v="Open"/>
    <s v="Open"/>
    <s v=" "/>
    <s v=" "/>
    <s v=" "/>
    <m/>
    <m/>
    <m/>
    <m/>
    <m/>
    <m/>
    <s v="MOMNSO"/>
    <s v="Applications/Tools"/>
    <s v="OPEN"/>
    <m/>
    <m/>
    <m/>
    <m/>
    <e v="#N/A"/>
    <m/>
    <n v="1"/>
    <s v="Open"/>
    <x v="0"/>
  </r>
  <r>
    <n v="1275"/>
    <s v="M571"/>
    <x v="1"/>
    <d v="2024-02-14T00:00:00"/>
    <m/>
    <m/>
    <m/>
    <s v="NSO"/>
    <s v="Service provisioning"/>
    <s v="Re-initiate the daily cadence calls"/>
    <m/>
    <s v="Critical"/>
    <s v="Open"/>
    <m/>
    <s v=" "/>
    <s v=" "/>
    <m/>
    <s v=" "/>
    <m/>
    <m/>
    <s v="Jayant Madavi"/>
    <m/>
    <s v="Open"/>
    <s v="Open"/>
    <s v=" "/>
    <s v=" "/>
    <s v=" "/>
    <m/>
    <m/>
    <m/>
    <m/>
    <m/>
    <m/>
    <s v="MOMNSO"/>
    <s v="Applications/Tools"/>
    <s v="OPEN"/>
    <m/>
    <m/>
    <m/>
    <m/>
    <e v="#N/A"/>
    <m/>
    <n v="1"/>
    <s v="Open"/>
    <x v="0"/>
  </r>
  <r>
    <n v="1276"/>
    <s v="M572"/>
    <x v="1"/>
    <d v="2024-02-14T00:00:00"/>
    <m/>
    <m/>
    <m/>
    <s v="NSO"/>
    <s v="Service provisioning"/>
    <s v="Make all products for the government and cellular business segments ready by"/>
    <m/>
    <s v="Critical"/>
    <s v="Open"/>
    <m/>
    <s v=" "/>
    <s v=" "/>
    <m/>
    <s v=" "/>
    <m/>
    <m/>
    <s v="Jayant Madavi"/>
    <m/>
    <s v="Open"/>
    <s v="Open"/>
    <s v=" "/>
    <s v=" "/>
    <s v=" "/>
    <m/>
    <m/>
    <m/>
    <m/>
    <m/>
    <m/>
    <s v="MOMNSO"/>
    <s v="Applications/Tools"/>
    <s v="OPEN"/>
    <m/>
    <m/>
    <m/>
    <m/>
    <e v="#N/A"/>
    <m/>
    <n v="1"/>
    <s v="Open"/>
    <x v="0"/>
  </r>
  <r>
    <n v="1277"/>
    <s v="M573"/>
    <x v="1"/>
    <d v="2024-02-14T00:00:00"/>
    <m/>
    <m/>
    <m/>
    <s v="BSS"/>
    <s v="Dry Run"/>
    <s v="Finish all Dry runs"/>
    <m/>
    <s v="Critical"/>
    <s v="Open"/>
    <m/>
    <s v=" "/>
    <s v=" "/>
    <m/>
    <s v=" "/>
    <m/>
    <m/>
    <s v="Manoj Nibrad"/>
    <m/>
    <s v="Open"/>
    <s v="Open"/>
    <s v=" "/>
    <s v=" "/>
    <s v=" "/>
    <m/>
    <m/>
    <m/>
    <m/>
    <m/>
    <m/>
    <s v="MOMBSS"/>
    <s v="Applications/Tools"/>
    <s v="OPEN"/>
    <m/>
    <m/>
    <m/>
    <m/>
    <e v="#N/A"/>
    <m/>
    <n v="1"/>
    <s v="Open"/>
    <x v="0"/>
  </r>
  <r>
    <n v="1278"/>
    <s v="M574"/>
    <x v="1"/>
    <d v="2024-02-14T00:00:00"/>
    <m/>
    <m/>
    <m/>
    <s v="NSO"/>
    <s v="Service provisioning"/>
    <s v="Work parallelly on household business products"/>
    <m/>
    <s v="Critical"/>
    <s v="Open"/>
    <m/>
    <s v=" "/>
    <s v=" "/>
    <m/>
    <s v=" "/>
    <m/>
    <m/>
    <s v="Jayant Madavi"/>
    <m/>
    <s v="Open"/>
    <s v="Open"/>
    <s v=" "/>
    <s v=" "/>
    <s v=" "/>
    <m/>
    <m/>
    <m/>
    <m/>
    <m/>
    <m/>
    <s v="MOMNSO"/>
    <s v="Applications/Tools"/>
    <s v="OPEN"/>
    <m/>
    <m/>
    <m/>
    <m/>
    <e v="#N/A"/>
    <m/>
    <n v="1"/>
    <s v="Open"/>
    <x v="0"/>
  </r>
  <r>
    <n v="1279"/>
    <s v="M575"/>
    <x v="1"/>
    <d v="2024-02-14T00:00:00"/>
    <m/>
    <m/>
    <m/>
    <s v="NSO"/>
    <s v="Service provisioning"/>
    <s v="Onboard all L&amp;T SMEs and involve OEMs for 15th March'24 target"/>
    <m/>
    <s v="Critical"/>
    <s v="Open"/>
    <m/>
    <s v=" "/>
    <s v=" "/>
    <m/>
    <s v=" "/>
    <m/>
    <m/>
    <s v="Jayant Madavi"/>
    <m/>
    <s v="Open"/>
    <s v="Open"/>
    <s v=" "/>
    <s v=" "/>
    <s v=" "/>
    <m/>
    <m/>
    <m/>
    <m/>
    <m/>
    <m/>
    <s v="MOMNSO"/>
    <s v="Applications/Tools"/>
    <s v="OPEN"/>
    <m/>
    <m/>
    <m/>
    <m/>
    <e v="#N/A"/>
    <m/>
    <n v="1"/>
    <s v="Open"/>
    <x v="0"/>
  </r>
  <r>
    <n v="1280"/>
    <s v="M576"/>
    <x v="1"/>
    <d v="2024-02-14T00:00:00"/>
    <m/>
    <m/>
    <m/>
    <s v="Helpdesk"/>
    <s v="Helpdesk"/>
    <s v="Ensure helpdesk is ready by"/>
    <m/>
    <s v="Critical"/>
    <s v="Open"/>
    <m/>
    <s v=" "/>
    <s v=" "/>
    <s v="WIP"/>
    <s v=" "/>
    <m/>
    <m/>
    <s v="Siva Kumar"/>
    <m/>
    <s v="Open"/>
    <s v="WIP"/>
    <s v=" "/>
    <s v=" "/>
    <s v=" "/>
    <m/>
    <m/>
    <m/>
    <m/>
    <m/>
    <m/>
    <s v="MOMHelpdesk"/>
    <s v="Helpdesk (Contact Center)"/>
    <s v="OPEN"/>
    <m/>
    <m/>
    <m/>
    <m/>
    <m/>
    <m/>
    <n v="1"/>
    <s v="Open"/>
    <x v="0"/>
  </r>
  <r>
    <n v="1281"/>
    <s v="M577"/>
    <x v="1"/>
    <d v="2024-02-14T00:00:00"/>
    <m/>
    <m/>
    <m/>
    <s v="NOC Operationalization"/>
    <s v="O&amp;M Strategy"/>
    <s v="Provide daily updates on the progress made in NOC by"/>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282"/>
    <s v="M578"/>
    <x v="1"/>
    <d v="2024-02-14T00:00:00"/>
    <m/>
    <m/>
    <m/>
    <s v="NOC Operationalization"/>
    <s v="O&amp;M Strategy"/>
    <s v="Resolve all issue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283"/>
    <s v="M579"/>
    <x v="1"/>
    <d v="2024-02-14T00:00:00"/>
    <m/>
    <m/>
    <m/>
    <s v="NOC Operationalization"/>
    <s v="O&amp;M Strategy"/>
    <s v="Establish two distinct setup—one for live operations, another for pre-production"/>
    <m/>
    <s v="Critical"/>
    <s v="Completed"/>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284"/>
    <s v="M58"/>
    <x v="1"/>
    <d v="2023-06-22T00:00:00"/>
    <m/>
    <m/>
    <m/>
    <s v="Security &amp; Regulatory Compliance"/>
    <s v="Audit"/>
    <s v="simulation of attacks on the network and hardening of applications in the NOC"/>
    <m/>
    <s v="Critical"/>
    <s v="Open"/>
    <m/>
    <s v=" "/>
    <s v=" "/>
    <m/>
    <s v=" "/>
    <m/>
    <m/>
    <s v="Sarmendra"/>
    <m/>
    <s v="Open"/>
    <s v="Open"/>
    <s v=" "/>
    <s v=" "/>
    <s v=" "/>
    <m/>
    <m/>
    <m/>
    <m/>
    <m/>
    <m/>
    <s v="MOMSecurity &amp; Regulatory Compliance"/>
    <s v="Security"/>
    <s v="OPEN"/>
    <m/>
    <m/>
    <m/>
    <m/>
    <e v="#N/A"/>
    <m/>
    <n v="1"/>
    <s v="Open"/>
    <x v="0"/>
  </r>
  <r>
    <n v="1285"/>
    <s v="M580"/>
    <x v="1"/>
    <d v="2024-02-14T00:00:00"/>
    <m/>
    <m/>
    <m/>
    <s v="NOC Operationalization"/>
    <s v="O&amp;M Strategy"/>
    <s v="Share all related details for pre-production setup to Director-NOC, T-Fiber"/>
    <m/>
    <s v="Critical"/>
    <s v="Completed"/>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286"/>
    <s v="M581"/>
    <x v="1"/>
    <d v="2024-02-16T00:00:00"/>
    <m/>
    <m/>
    <m/>
    <s v="BSS"/>
    <s v="O&amp;M Strategy"/>
    <s v="Implement ticket tracking with OSS Service Manager"/>
    <m/>
    <s v="Critical"/>
    <s v="Open"/>
    <m/>
    <s v=" "/>
    <s v=" "/>
    <m/>
    <s v=" "/>
    <m/>
    <m/>
    <s v="Manoj Nibrad"/>
    <m/>
    <s v="Open"/>
    <s v="Open"/>
    <s v=" "/>
    <s v=" "/>
    <s v=" "/>
    <m/>
    <m/>
    <m/>
    <m/>
    <m/>
    <m/>
    <s v="MOMBSS"/>
    <s v="Applications/Tools"/>
    <s v="OPEN"/>
    <m/>
    <m/>
    <m/>
    <m/>
    <e v="#N/A"/>
    <m/>
    <n v="1"/>
    <s v="Open"/>
    <x v="0"/>
  </r>
  <r>
    <n v="1287"/>
    <s v="M582"/>
    <x v="1"/>
    <d v="2024-02-16T00:00:00"/>
    <m/>
    <m/>
    <m/>
    <s v="BSS"/>
    <s v="GIS"/>
    <s v="Address challenge in BSS-GIS integration"/>
    <m/>
    <s v="Critical"/>
    <s v="Open"/>
    <m/>
    <s v=" "/>
    <s v=" "/>
    <m/>
    <s v=" "/>
    <m/>
    <m/>
    <s v="Manoj Nibrad"/>
    <m/>
    <s v="Open"/>
    <s v="Open"/>
    <s v=" "/>
    <s v=" "/>
    <s v=" "/>
    <m/>
    <m/>
    <m/>
    <m/>
    <m/>
    <m/>
    <s v="MOMBSS"/>
    <s v="Applications/Tools"/>
    <s v="OPEN"/>
    <m/>
    <m/>
    <m/>
    <m/>
    <e v="#N/A"/>
    <m/>
    <n v="1"/>
    <s v="Open"/>
    <x v="0"/>
  </r>
  <r>
    <n v="1288"/>
    <s v="M583"/>
    <x v="1"/>
    <d v="2024-02-16T00:00:00"/>
    <m/>
    <m/>
    <m/>
    <s v="BSS"/>
    <s v="GIS"/>
    <s v="Ensure collection of required / optional parameters at each step"/>
    <m/>
    <s v="Critical"/>
    <s v="Open"/>
    <m/>
    <s v=" "/>
    <s v=" "/>
    <m/>
    <s v=" "/>
    <m/>
    <m/>
    <s v="Manoj Nibrad"/>
    <m/>
    <s v="Open"/>
    <s v="Open"/>
    <s v=" "/>
    <s v=" "/>
    <s v=" "/>
    <m/>
    <m/>
    <m/>
    <m/>
    <m/>
    <m/>
    <s v="MOMBSS"/>
    <s v="Applications/Tools"/>
    <s v="OPEN"/>
    <m/>
    <m/>
    <m/>
    <m/>
    <e v="#N/A"/>
    <m/>
    <n v="1"/>
    <s v="Open"/>
    <x v="0"/>
  </r>
  <r>
    <n v="1289"/>
    <s v="M584"/>
    <x v="1"/>
    <d v="2024-02-16T00:00:00"/>
    <m/>
    <m/>
    <m/>
    <s v="BSS"/>
    <s v="CRM"/>
    <s v="Reconsider requirement for document collection in CAF approval stage"/>
    <m/>
    <s v="Critical"/>
    <s v="Open"/>
    <m/>
    <s v=" "/>
    <s v=" "/>
    <m/>
    <s v=" "/>
    <m/>
    <m/>
    <s v="Manoj Nibrad"/>
    <m/>
    <s v="Open"/>
    <s v="Open"/>
    <s v=" "/>
    <s v=" "/>
    <s v=" "/>
    <m/>
    <m/>
    <m/>
    <m/>
    <m/>
    <m/>
    <s v="MOMBSS"/>
    <s v="Applications/Tools"/>
    <s v="OPEN"/>
    <m/>
    <m/>
    <m/>
    <m/>
    <e v="#N/A"/>
    <m/>
    <n v="1"/>
    <s v="Open"/>
    <x v="0"/>
  </r>
  <r>
    <n v="1290"/>
    <s v="M585"/>
    <x v="1"/>
    <d v="2024-02-16T00:00:00"/>
    <m/>
    <m/>
    <m/>
    <s v="BSS"/>
    <s v="CRM"/>
    <s v="Introduce 'Manual reference ID' attribute in service order form"/>
    <m/>
    <s v="Critical"/>
    <s v="Open"/>
    <m/>
    <s v=" "/>
    <s v=" "/>
    <m/>
    <s v=" "/>
    <m/>
    <m/>
    <s v="Manoj Nibrad"/>
    <m/>
    <s v="Open"/>
    <s v="Open"/>
    <s v=" "/>
    <s v=" "/>
    <s v=" "/>
    <m/>
    <m/>
    <m/>
    <m/>
    <m/>
    <m/>
    <s v="MOMBSS"/>
    <s v="Applications/Tools"/>
    <s v="OPEN"/>
    <m/>
    <m/>
    <m/>
    <m/>
    <e v="#N/A"/>
    <m/>
    <n v="1"/>
    <s v="Open"/>
    <x v="0"/>
  </r>
  <r>
    <n v="1291"/>
    <s v="M586"/>
    <x v="1"/>
    <d v="2024-02-16T00:00:00"/>
    <m/>
    <m/>
    <m/>
    <s v="BSS"/>
    <s v="CRM"/>
    <s v="Enable option to close or update work order status manually"/>
    <m/>
    <s v="Critical"/>
    <s v="Open"/>
    <m/>
    <s v=" "/>
    <s v=" "/>
    <m/>
    <s v=" "/>
    <m/>
    <m/>
    <s v="Manoj Nibrad"/>
    <m/>
    <s v="Open"/>
    <s v="Open"/>
    <s v=" "/>
    <s v=" "/>
    <s v=" "/>
    <m/>
    <m/>
    <m/>
    <m/>
    <m/>
    <m/>
    <s v="MOMBSS"/>
    <s v="Applications/Tools"/>
    <s v="OPEN"/>
    <m/>
    <m/>
    <m/>
    <m/>
    <e v="#N/A"/>
    <m/>
    <n v="1"/>
    <s v="Open"/>
    <x v="0"/>
  </r>
  <r>
    <n v="1292"/>
    <s v="M587"/>
    <x v="1"/>
    <d v="2024-02-16T00:00:00"/>
    <m/>
    <m/>
    <m/>
    <s v="BSS"/>
    <s v="CRM"/>
    <s v="Alter selections or drop-down options in Lead, Opportunity, and Service Order page"/>
    <m/>
    <s v="Critical"/>
    <s v="Open"/>
    <m/>
    <s v=" "/>
    <s v=" "/>
    <m/>
    <s v=" "/>
    <m/>
    <m/>
    <s v="Manoj Nibrad"/>
    <m/>
    <s v="Open"/>
    <s v="Open"/>
    <s v=" "/>
    <s v=" "/>
    <s v=" "/>
    <m/>
    <m/>
    <m/>
    <m/>
    <m/>
    <m/>
    <s v="MOMBSS"/>
    <s v="Applications/Tools"/>
    <s v="OPEN"/>
    <m/>
    <m/>
    <m/>
    <m/>
    <e v="#N/A"/>
    <m/>
    <n v="1"/>
    <s v="Open"/>
    <x v="0"/>
  </r>
  <r>
    <n v="1293"/>
    <s v="M588"/>
    <x v="1"/>
    <d v="2024-02-16T00:00:00"/>
    <m/>
    <m/>
    <m/>
    <s v="BSS"/>
    <s v="CRM"/>
    <s v="Renaming certain attributes in the Opportunity Screen"/>
    <m/>
    <s v="Critical"/>
    <s v="Open"/>
    <m/>
    <s v=" "/>
    <s v=" "/>
    <m/>
    <s v=" "/>
    <m/>
    <m/>
    <s v="Manoj Nibrad"/>
    <m/>
    <s v="Open"/>
    <s v="Open"/>
    <s v=" "/>
    <s v=" "/>
    <s v=" "/>
    <m/>
    <m/>
    <m/>
    <m/>
    <m/>
    <m/>
    <s v="MOMBSS"/>
    <s v="Applications/Tools"/>
    <s v="OPEN"/>
    <m/>
    <m/>
    <m/>
    <m/>
    <e v="#N/A"/>
    <m/>
    <n v="1"/>
    <s v="Open"/>
    <x v="0"/>
  </r>
  <r>
    <n v="1294"/>
    <s v="M589"/>
    <x v="1"/>
    <d v="2024-02-16T00:00:00"/>
    <m/>
    <m/>
    <m/>
    <s v="BSS"/>
    <s v="CRM"/>
    <s v="Rename 'Normal Loss' attribute to 'Optical Loss' in service order form"/>
    <m/>
    <s v="Critical"/>
    <s v="Open"/>
    <m/>
    <s v=" "/>
    <s v=" "/>
    <m/>
    <s v=" "/>
    <m/>
    <m/>
    <s v="Manoj Nibrad"/>
    <m/>
    <s v="Open"/>
    <s v="Open"/>
    <s v=" "/>
    <s v=" "/>
    <s v=" "/>
    <m/>
    <m/>
    <m/>
    <m/>
    <m/>
    <m/>
    <s v="MOMBSS"/>
    <s v="Applications/Tools"/>
    <s v="OPEN"/>
    <m/>
    <m/>
    <m/>
    <m/>
    <e v="#N/A"/>
    <m/>
    <n v="1"/>
    <s v="Open"/>
    <x v="0"/>
  </r>
  <r>
    <n v="1295"/>
    <s v="M59"/>
    <x v="1"/>
    <d v="2023-06-22T00:00:00"/>
    <m/>
    <m/>
    <m/>
    <s v="WFM"/>
    <s v="Mobile Application"/>
    <s v="Mobile App supported in Android &amp; IOS "/>
    <m/>
    <s v="Critical"/>
    <s v="Open"/>
    <m/>
    <s v=" "/>
    <s v=" "/>
    <m/>
    <m/>
    <m/>
    <m/>
    <s v="Kaushalendra Kumar"/>
    <m/>
    <s v="Open"/>
    <s v="Open"/>
    <s v=" "/>
    <s v=" "/>
    <s v=" "/>
    <m/>
    <m/>
    <m/>
    <m/>
    <m/>
    <m/>
    <s v="MOMWFM"/>
    <s v="Applications/Tools"/>
    <s v="OPEN"/>
    <m/>
    <m/>
    <m/>
    <m/>
    <e v="#N/A"/>
    <m/>
    <n v="1"/>
    <s v="Open"/>
    <x v="0"/>
  </r>
  <r>
    <n v="1296"/>
    <s v="M590"/>
    <x v="1"/>
    <d v="2024-02-16T00:00:00"/>
    <m/>
    <m/>
    <m/>
    <s v="BSS"/>
    <s v="CRM"/>
    <s v="Add multiple reference documents received from customer in service order"/>
    <m/>
    <s v="Critical"/>
    <s v="Open"/>
    <m/>
    <s v=" "/>
    <s v=" "/>
    <m/>
    <s v=" "/>
    <m/>
    <m/>
    <s v="Manoj Nibrad"/>
    <m/>
    <s v="Open"/>
    <s v="Open"/>
    <s v=" "/>
    <s v=" "/>
    <s v=" "/>
    <m/>
    <m/>
    <m/>
    <m/>
    <m/>
    <m/>
    <s v="MOMBSS"/>
    <s v="Applications/Tools"/>
    <s v="OPEN"/>
    <m/>
    <m/>
    <m/>
    <m/>
    <e v="#N/A"/>
    <m/>
    <n v="1"/>
    <s v="Open"/>
    <x v="0"/>
  </r>
  <r>
    <n v="1297"/>
    <s v="M591"/>
    <x v="1"/>
    <d v="2024-02-16T00:00:00"/>
    <m/>
    <m/>
    <m/>
    <s v="BSS"/>
    <s v="BSS"/>
    <s v="Display order count bar chart in the Dashboard"/>
    <m/>
    <s v="Critical"/>
    <s v="Open"/>
    <m/>
    <s v=" "/>
    <s v=" "/>
    <m/>
    <s v=" "/>
    <m/>
    <m/>
    <s v="Manoj Nibrad"/>
    <m/>
    <s v="Open"/>
    <s v="Open"/>
    <s v=" "/>
    <s v=" "/>
    <s v=" "/>
    <m/>
    <m/>
    <m/>
    <m/>
    <m/>
    <m/>
    <s v="MOMBSS"/>
    <s v="Applications/Tools"/>
    <s v="OPEN"/>
    <m/>
    <m/>
    <m/>
    <m/>
    <e v="#N/A"/>
    <m/>
    <n v="1"/>
    <s v="Open"/>
    <x v="0"/>
  </r>
  <r>
    <n v="1298"/>
    <s v="M592"/>
    <x v="1"/>
    <d v="2024-02-16T00:00:00"/>
    <m/>
    <m/>
    <m/>
    <s v="BSS"/>
    <s v="BSS"/>
    <s v="Issues observed in the generated CAF to be resolved"/>
    <m/>
    <s v="Critical"/>
    <s v="Open"/>
    <m/>
    <s v=" "/>
    <s v=" "/>
    <m/>
    <s v=" "/>
    <m/>
    <m/>
    <s v="Manoj Nibrad"/>
    <m/>
    <s v="Open"/>
    <s v="Open"/>
    <s v=" "/>
    <s v=" "/>
    <s v=" "/>
    <m/>
    <m/>
    <m/>
    <m/>
    <m/>
    <m/>
    <s v="MOMBSS"/>
    <s v="Applications/Tools"/>
    <s v="OPEN"/>
    <m/>
    <m/>
    <m/>
    <m/>
    <e v="#N/A"/>
    <m/>
    <n v="1"/>
    <s v="Open"/>
    <x v="0"/>
  </r>
  <r>
    <n v="1299"/>
    <s v="M593"/>
    <x v="1"/>
    <d v="2024-02-16T00:00:00"/>
    <m/>
    <m/>
    <m/>
    <s v="BSS"/>
    <s v="GIS"/>
    <s v="Automatically populate Site FDMS name post-GIS integration"/>
    <m/>
    <s v="Critical"/>
    <s v="Open"/>
    <m/>
    <s v=" "/>
    <s v=" "/>
    <m/>
    <s v=" "/>
    <m/>
    <m/>
    <s v="Manoj Nibrad"/>
    <m/>
    <s v="Open"/>
    <s v="Open"/>
    <s v=" "/>
    <s v=" "/>
    <s v=" "/>
    <m/>
    <m/>
    <m/>
    <m/>
    <m/>
    <m/>
    <s v="MOMBSS"/>
    <s v="Applications/Tools"/>
    <s v="OPEN"/>
    <m/>
    <m/>
    <m/>
    <m/>
    <e v="#N/A"/>
    <m/>
    <n v="1"/>
    <s v="Open"/>
    <x v="0"/>
  </r>
  <r>
    <n v="1300"/>
    <s v="M594"/>
    <x v="1"/>
    <d v="2024-02-16T00:00:00"/>
    <m/>
    <m/>
    <m/>
    <s v="BSS"/>
    <s v="BSS"/>
    <s v="Limit 'retry' options in BSS until process failure"/>
    <m/>
    <s v="Critical"/>
    <s v="Open"/>
    <m/>
    <s v=" "/>
    <s v=" "/>
    <m/>
    <s v=" "/>
    <m/>
    <m/>
    <s v="Manoj Nibrad"/>
    <m/>
    <s v="Open"/>
    <s v="Open"/>
    <s v=" "/>
    <s v=" "/>
    <s v=" "/>
    <m/>
    <m/>
    <m/>
    <m/>
    <m/>
    <m/>
    <s v="MOMBSS"/>
    <s v="Applications/Tools"/>
    <s v="OPEN"/>
    <m/>
    <m/>
    <m/>
    <m/>
    <e v="#N/A"/>
    <m/>
    <n v="1"/>
    <s v="Open"/>
    <x v="0"/>
  </r>
  <r>
    <n v="1301"/>
    <s v="M595"/>
    <x v="1"/>
    <d v="2024-02-16T00:00:00"/>
    <m/>
    <m/>
    <m/>
    <s v="BSS"/>
    <s v="WFM Application"/>
    <s v="Ensure multiple tasks tied to single work order are visible in WFM"/>
    <m/>
    <s v="Critical"/>
    <s v="Open"/>
    <m/>
    <s v=" "/>
    <s v=" "/>
    <m/>
    <s v=" "/>
    <m/>
    <m/>
    <s v="Manoj Nibrad"/>
    <m/>
    <s v="Open"/>
    <s v="Open"/>
    <s v=" "/>
    <s v=" "/>
    <s v=" "/>
    <m/>
    <m/>
    <m/>
    <m/>
    <m/>
    <m/>
    <s v="MOMBSS"/>
    <s v="Applications/Tools"/>
    <s v="OPEN"/>
    <m/>
    <m/>
    <m/>
    <m/>
    <e v="#N/A"/>
    <m/>
    <n v="1"/>
    <s v="Open"/>
    <x v="0"/>
  </r>
  <r>
    <n v="1302"/>
    <s v="M596"/>
    <x v="1"/>
    <d v="2024-02-16T00:00:00"/>
    <m/>
    <m/>
    <m/>
    <s v="BSS"/>
    <s v="WFM Application"/>
    <s v="Make manual acceptance function available in BSS for WFM"/>
    <m/>
    <s v="Critical"/>
    <s v="Open"/>
    <m/>
    <s v=" "/>
    <s v=" "/>
    <m/>
    <s v=" "/>
    <m/>
    <m/>
    <s v="Manoj Nibrad"/>
    <m/>
    <s v="Open"/>
    <s v="Open"/>
    <s v=" "/>
    <s v=" "/>
    <s v=" "/>
    <m/>
    <m/>
    <m/>
    <m/>
    <m/>
    <m/>
    <s v="MOMBSS"/>
    <s v="Applications/Tools"/>
    <s v="OPEN"/>
    <m/>
    <m/>
    <m/>
    <m/>
    <e v="#N/A"/>
    <m/>
    <n v="1"/>
    <s v="Open"/>
    <x v="0"/>
  </r>
  <r>
    <n v="1303"/>
    <s v="M597"/>
    <x v="1"/>
    <d v="2024-02-16T00:00:00"/>
    <m/>
    <m/>
    <m/>
    <s v="BSS"/>
    <s v="NSO"/>
    <s v="Resolve configuration issues to operationalize Product Catalogue module"/>
    <m/>
    <s v="Critical"/>
    <s v="Open"/>
    <m/>
    <s v=" "/>
    <s v=" "/>
    <m/>
    <s v=" "/>
    <m/>
    <m/>
    <s v="Manoj Nibrad"/>
    <m/>
    <s v="Open"/>
    <s v="Open"/>
    <s v=" "/>
    <s v=" "/>
    <s v=" "/>
    <m/>
    <m/>
    <m/>
    <m/>
    <m/>
    <m/>
    <s v="MOMBSS"/>
    <s v="Applications/Tools"/>
    <s v="OPEN"/>
    <m/>
    <m/>
    <m/>
    <m/>
    <e v="#N/A"/>
    <m/>
    <n v="1"/>
    <s v="Open"/>
    <x v="0"/>
  </r>
  <r>
    <n v="1304"/>
    <s v="M598"/>
    <x v="1"/>
    <d v="2024-02-16T00:00:00"/>
    <m/>
    <m/>
    <m/>
    <s v="BSS"/>
    <s v="BSS"/>
    <s v="Physical survey and customer signoff to be included in the next step"/>
    <m/>
    <s v="NON-Critical"/>
    <s v="Open"/>
    <m/>
    <s v=" "/>
    <s v=" "/>
    <m/>
    <s v=" "/>
    <m/>
    <m/>
    <s v="Manoj Nibrad"/>
    <m/>
    <s v="Open"/>
    <s v="Open"/>
    <s v=" "/>
    <s v=" "/>
    <s v=" "/>
    <m/>
    <m/>
    <m/>
    <m/>
    <m/>
    <m/>
    <s v="MOMBSS"/>
    <s v="Applications/Tools"/>
    <s v="OPEN"/>
    <m/>
    <m/>
    <m/>
    <m/>
    <e v="#N/A"/>
    <m/>
    <n v="1"/>
    <s v="Open"/>
    <x v="0"/>
  </r>
  <r>
    <n v="1305"/>
    <s v="M599"/>
    <x v="1"/>
    <d v="2024-02-16T00:00:00"/>
    <m/>
    <m/>
    <m/>
    <s v="BSS"/>
    <s v="WFM Application"/>
    <s v="Feedback on WFM stages to be given in the next meeting"/>
    <m/>
    <s v="NON-Critical"/>
    <s v="Open"/>
    <m/>
    <s v=" "/>
    <s v=" "/>
    <m/>
    <s v=" "/>
    <m/>
    <m/>
    <s v="Manoj Nibrad"/>
    <m/>
    <s v="Open"/>
    <s v="Open"/>
    <s v=" "/>
    <s v=" "/>
    <s v=" "/>
    <m/>
    <m/>
    <m/>
    <m/>
    <m/>
    <m/>
    <s v="MOMBSS"/>
    <s v="Applications/Tools"/>
    <s v="OPEN"/>
    <m/>
    <m/>
    <m/>
    <m/>
    <e v="#N/A"/>
    <m/>
    <n v="1"/>
    <s v="Open"/>
    <x v="0"/>
  </r>
  <r>
    <n v="1306"/>
    <s v="M6"/>
    <x v="1"/>
    <d v="2023-03-27T00:00:00"/>
    <m/>
    <m/>
    <m/>
    <s v="NOC Operationalization"/>
    <s v="Handbook &amp; SOPs"/>
    <s v="Clear accountability and responsibility of SMEs, along with an presented RASCI matrix"/>
    <m/>
    <s v="Critical"/>
    <s v="Completed"/>
    <m/>
    <s v="NSO"/>
    <s v=" "/>
    <s v="Closed"/>
    <s v="23-Sep-25: Approved shall be closed"/>
    <m/>
    <m/>
    <s v="Sivaprasad"/>
    <m/>
    <m/>
    <s v="COMPLETED &amp; APPROVED"/>
    <s v=" "/>
    <s v=" "/>
    <s v=" "/>
    <m/>
    <m/>
    <m/>
    <m/>
    <m/>
    <m/>
    <s v="MOMNOC Operationalization"/>
    <s v="Network"/>
    <s v="CLOSED"/>
    <m/>
    <m/>
    <m/>
    <d v="2025-09-23T00:00:00"/>
    <s v="Artefacts not Required"/>
    <m/>
    <n v="1"/>
    <s v="Completed &amp; Approved"/>
    <x v="3"/>
  </r>
  <r>
    <n v="1307"/>
    <s v="M60"/>
    <x v="1"/>
    <d v="2023-06-28T00:00:00"/>
    <m/>
    <m/>
    <m/>
    <s v="NOC Operationalization"/>
    <s v="Handbook &amp; SOPs"/>
    <s v="Classification of Procedures and processes from ITIL and eTOM"/>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308"/>
    <s v="M600"/>
    <x v="1"/>
    <d v="2024-02-16T00:00:00"/>
    <m/>
    <m/>
    <m/>
    <s v="BSS"/>
    <s v="WFM Application"/>
    <s v="Generate customer signoff through WFM and create separate tabs for storing OTDR traces and customer signoff"/>
    <m/>
    <s v="NON-Critical"/>
    <s v="Open"/>
    <m/>
    <s v=" "/>
    <s v=" "/>
    <m/>
    <s v=" "/>
    <m/>
    <m/>
    <s v="Manoj Nibrad"/>
    <m/>
    <s v="Open"/>
    <s v="Open"/>
    <s v=" "/>
    <s v=" "/>
    <s v=" "/>
    <m/>
    <m/>
    <m/>
    <m/>
    <m/>
    <m/>
    <s v="MOMBSS"/>
    <s v="Applications/Tools"/>
    <s v="OPEN"/>
    <m/>
    <m/>
    <m/>
    <m/>
    <e v="#N/A"/>
    <m/>
    <n v="1"/>
    <s v="Open"/>
    <x v="0"/>
  </r>
  <r>
    <n v="1309"/>
    <s v="M601"/>
    <x v="1"/>
    <d v="2023-07-03T00:00:00"/>
    <m/>
    <m/>
    <m/>
    <s v="Security &amp; Regulatory Compliance"/>
    <s v="Internal Audit"/>
    <s v="Security Audit"/>
    <m/>
    <s v="Critical"/>
    <s v="Open"/>
    <m/>
    <s v=" "/>
    <s v=" "/>
    <m/>
    <s v=" "/>
    <m/>
    <m/>
    <s v="Sarmendra"/>
    <m/>
    <s v="Open"/>
    <s v="Open"/>
    <s v=" "/>
    <s v=" "/>
    <s v=" "/>
    <m/>
    <m/>
    <m/>
    <m/>
    <m/>
    <m/>
    <s v="MOMSecurity &amp; Regulatory Compliance"/>
    <s v="Security"/>
    <s v="OPEN"/>
    <m/>
    <m/>
    <m/>
    <m/>
    <e v="#N/A"/>
    <m/>
    <n v="1"/>
    <s v="Open"/>
    <x v="0"/>
  </r>
  <r>
    <n v="1310"/>
    <s v="M602"/>
    <x v="1"/>
    <d v="2023-07-03T00:00:00"/>
    <m/>
    <m/>
    <m/>
    <s v="Security &amp; Regulatory Compliance"/>
    <s v="Internal Security"/>
    <s v="Acceptable Usage of information"/>
    <m/>
    <s v="Critical"/>
    <s v="Open"/>
    <m/>
    <s v=" "/>
    <s v=" "/>
    <m/>
    <s v=" "/>
    <m/>
    <m/>
    <s v="Sarmendra"/>
    <m/>
    <s v="Open"/>
    <s v="Open"/>
    <s v=" "/>
    <s v=" "/>
    <s v=" "/>
    <m/>
    <m/>
    <m/>
    <m/>
    <m/>
    <m/>
    <s v="MOMSecurity &amp; Regulatory Compliance"/>
    <s v="Security"/>
    <s v="OPEN"/>
    <m/>
    <m/>
    <m/>
    <m/>
    <e v="#N/A"/>
    <m/>
    <n v="1"/>
    <s v="Open"/>
    <x v="0"/>
  </r>
  <r>
    <n v="1311"/>
    <s v="M603"/>
    <x v="1"/>
    <d v="2023-07-03T00:00:00"/>
    <m/>
    <m/>
    <m/>
    <s v="Security &amp; Regulatory Compliance"/>
    <s v="Safety"/>
    <s v="ERT and mock drills"/>
    <m/>
    <s v="Critical"/>
    <s v="Open"/>
    <m/>
    <s v=" "/>
    <s v=" "/>
    <m/>
    <s v="Mock drills, safety briefing and training is done"/>
    <m/>
    <m/>
    <s v="Srinivas Kommreddy"/>
    <m/>
    <m/>
    <s v="CLOSURE REVIEW PENDING "/>
    <s v=" "/>
    <s v=" "/>
    <s v=" "/>
    <m/>
    <m/>
    <m/>
    <m/>
    <m/>
    <m/>
    <s v="MOMSecurity &amp; Regulatory Compliance"/>
    <s v="Security"/>
    <s v="OPEN"/>
    <m/>
    <m/>
    <m/>
    <m/>
    <s v="Artefacts to be uploaded"/>
    <m/>
    <n v="1"/>
    <s v="Completed but Verification undrer Process"/>
    <x v="2"/>
  </r>
  <r>
    <n v="1312"/>
    <s v="M604"/>
    <x v="1"/>
    <d v="2023-07-03T00:00:00"/>
    <m/>
    <m/>
    <m/>
    <s v="Security &amp; Regulatory Compliance"/>
    <s v="Internal Security"/>
    <s v="Gate pass for materials"/>
    <m/>
    <s v="Critical"/>
    <s v="Open"/>
    <m/>
    <s v=" "/>
    <s v=" "/>
    <m/>
    <s v="Gate pass process in place at TNOC"/>
    <m/>
    <m/>
    <s v="Srinivas Kommreddy"/>
    <m/>
    <m/>
    <s v="CLOSURE REVIEW PENDING "/>
    <s v=" "/>
    <s v=" "/>
    <s v=" "/>
    <m/>
    <m/>
    <m/>
    <m/>
    <m/>
    <m/>
    <s v="MOMSecurity &amp; Regulatory Compliance"/>
    <s v="Security"/>
    <s v="OPEN"/>
    <m/>
    <m/>
    <m/>
    <m/>
    <s v="Artefacts to be uploaded"/>
    <m/>
    <n v="1"/>
    <s v="Completed but Verification undrer Process"/>
    <x v="2"/>
  </r>
  <r>
    <n v="1313"/>
    <s v="M605"/>
    <x v="1"/>
    <d v="2023-07-03T00:00:00"/>
    <m/>
    <m/>
    <m/>
    <s v="Security &amp; Regulatory Compliance"/>
    <s v="Internal Security"/>
    <s v="VAPT"/>
    <m/>
    <s v="Critical"/>
    <s v="Open"/>
    <m/>
    <s v=" "/>
    <s v=" "/>
    <m/>
    <s v=" "/>
    <m/>
    <m/>
    <s v="Sarmendra"/>
    <m/>
    <s v="Open"/>
    <s v="Open"/>
    <s v=" "/>
    <s v=" "/>
    <s v=" "/>
    <m/>
    <m/>
    <m/>
    <m/>
    <m/>
    <m/>
    <s v="MOMSecurity &amp; Regulatory Compliance"/>
    <s v="Security"/>
    <s v="OPEN"/>
    <m/>
    <m/>
    <m/>
    <m/>
    <e v="#N/A"/>
    <m/>
    <n v="1"/>
    <s v="Open"/>
    <x v="0"/>
  </r>
  <r>
    <n v="1314"/>
    <s v="M606"/>
    <x v="1"/>
    <d v="2023-07-03T00:00:00"/>
    <m/>
    <m/>
    <m/>
    <s v="Security &amp; Regulatory Compliance"/>
    <s v="Internal Security"/>
    <s v="Security Incident management"/>
    <m/>
    <s v="Critical"/>
    <s v="Open"/>
    <m/>
    <s v=" "/>
    <s v=" "/>
    <m/>
    <s v=" "/>
    <m/>
    <m/>
    <s v="Sarmendra"/>
    <m/>
    <s v="Open"/>
    <s v="Open"/>
    <s v=" "/>
    <s v=" "/>
    <s v=" "/>
    <m/>
    <m/>
    <m/>
    <m/>
    <m/>
    <m/>
    <s v="MOMSecurity &amp; Regulatory Compliance"/>
    <s v="Security"/>
    <s v="OPEN"/>
    <m/>
    <m/>
    <m/>
    <m/>
    <e v="#N/A"/>
    <m/>
    <n v="1"/>
    <s v="Open"/>
    <x v="0"/>
  </r>
  <r>
    <n v="1315"/>
    <s v="M607"/>
    <x v="1"/>
    <d v="2023-07-03T00:00:00"/>
    <m/>
    <m/>
    <m/>
    <s v="Security &amp; Regulatory Compliance"/>
    <s v="Safety"/>
    <s v="Training"/>
    <m/>
    <s v="Critical"/>
    <s v="Open"/>
    <m/>
    <s v=" "/>
    <s v=" "/>
    <m/>
    <s v="Mock drills, safety briefing and training is done"/>
    <m/>
    <m/>
    <s v="Srinivas Kommreddy"/>
    <m/>
    <m/>
    <s v="CLOSURE REVIEW PENDING "/>
    <s v=" "/>
    <s v=" "/>
    <s v=" "/>
    <m/>
    <m/>
    <m/>
    <m/>
    <m/>
    <m/>
    <s v="MOMSecurity &amp; Regulatory Compliance"/>
    <s v="Security"/>
    <s v="OPEN"/>
    <m/>
    <m/>
    <m/>
    <m/>
    <s v="Artefacts to be uploaded"/>
    <m/>
    <n v="1"/>
    <s v="Completed but Verification undrer Process"/>
    <x v="2"/>
  </r>
  <r>
    <n v="1316"/>
    <s v="M608"/>
    <x v="1"/>
    <d v="2023-07-03T00:00:00"/>
    <m/>
    <m/>
    <m/>
    <s v="Security &amp; Regulatory Compliance"/>
    <s v="Internal Security"/>
    <s v="Assest Management"/>
    <m/>
    <s v="Critical"/>
    <s v="Open"/>
    <m/>
    <s v=" "/>
    <s v=" "/>
    <m/>
    <s v=" "/>
    <m/>
    <m/>
    <s v="Sarmendra"/>
    <m/>
    <s v="Open"/>
    <s v="Open"/>
    <s v=" "/>
    <s v=" "/>
    <s v=" "/>
    <m/>
    <m/>
    <m/>
    <m/>
    <m/>
    <m/>
    <s v="MOMSecurity &amp; Regulatory Compliance"/>
    <s v="Security"/>
    <s v="OPEN"/>
    <m/>
    <m/>
    <m/>
    <m/>
    <e v="#N/A"/>
    <m/>
    <n v="1"/>
    <s v="Open"/>
    <x v="0"/>
  </r>
  <r>
    <n v="1317"/>
    <s v="M609"/>
    <x v="1"/>
    <d v="2023-07-03T00:00:00"/>
    <m/>
    <m/>
    <m/>
    <s v="Security &amp; Regulatory Compliance"/>
    <s v="Internal Security"/>
    <s v="Crytography"/>
    <m/>
    <s v="Critical"/>
    <s v="Open"/>
    <m/>
    <s v=" "/>
    <s v=" "/>
    <m/>
    <s v=" "/>
    <m/>
    <m/>
    <s v="Sarmendra"/>
    <m/>
    <s v="Open"/>
    <s v="Open"/>
    <s v=" "/>
    <s v=" "/>
    <s v=" "/>
    <m/>
    <m/>
    <m/>
    <m/>
    <m/>
    <m/>
    <s v="MOMSecurity &amp; Regulatory Compliance"/>
    <s v="Security"/>
    <s v="OPEN"/>
    <m/>
    <m/>
    <m/>
    <m/>
    <e v="#N/A"/>
    <m/>
    <n v="1"/>
    <s v="Open"/>
    <x v="0"/>
  </r>
  <r>
    <n v="1318"/>
    <s v="M61"/>
    <x v="1"/>
    <d v="2023-06-28T00:00:00"/>
    <m/>
    <m/>
    <m/>
    <s v="NOC Operationalization"/>
    <s v="Resource Related"/>
    <s v="L&amp;T with ITIL or eTOM certifications"/>
    <m/>
    <s v="Critical"/>
    <s v="Open"/>
    <m/>
    <s v=" "/>
    <s v=" "/>
    <s v="WIP"/>
    <s v=" "/>
    <s v="L&amp;T"/>
    <s v="Sivaprasad"/>
    <s v="Sivaprasad"/>
    <m/>
    <s v="Open"/>
    <s v="WIP"/>
    <s v=" "/>
    <s v=" "/>
    <s v=" "/>
    <m/>
    <m/>
    <m/>
    <m/>
    <m/>
    <m/>
    <s v="MOMNOC Operationalization"/>
    <s v="Network"/>
    <s v="OPEN"/>
    <m/>
    <m/>
    <m/>
    <m/>
    <m/>
    <m/>
    <n v="1"/>
    <s v="Open"/>
    <x v="0"/>
  </r>
  <r>
    <n v="1319"/>
    <s v="M610"/>
    <x v="1"/>
    <d v="2023-07-03T00:00:00"/>
    <m/>
    <m/>
    <m/>
    <s v="Security &amp; Regulatory Compliance"/>
    <s v="Internal Security"/>
    <s v="Access control "/>
    <m/>
    <s v="Critical"/>
    <s v="Open"/>
    <m/>
    <s v=" "/>
    <s v=" "/>
    <m/>
    <s v="Physical access control in place at TNOC. FOr system Access control, this is duplicate point"/>
    <m/>
    <m/>
    <s v="Sarmendra"/>
    <m/>
    <m/>
    <s v="CLOSURE REVIEW PENDING "/>
    <s v=" "/>
    <s v=" "/>
    <s v=" "/>
    <m/>
    <m/>
    <m/>
    <m/>
    <m/>
    <m/>
    <s v="MOMSecurity &amp; Regulatory Compliance"/>
    <s v="Security"/>
    <s v="OPEN"/>
    <m/>
    <m/>
    <m/>
    <m/>
    <s v="Artefacts to be Submitted"/>
    <m/>
    <n v="1"/>
    <s v="Completed but Verification undrer Process"/>
    <x v="2"/>
  </r>
  <r>
    <n v="1320"/>
    <s v="M611"/>
    <x v="1"/>
    <d v="2023-07-04T00:00:00"/>
    <s v="P3"/>
    <m/>
    <m/>
    <s v="NOC Operationalization"/>
    <s v="Operational Handbook"/>
    <s v="Incorporate changes into the proposed operational framework as per T-Fiber's review, including adding a Vision and Mission statement, identifying additional relevant processes, updating the organisation structure, and correcting inconsistencies in the documentation of processes."/>
    <m/>
    <s v="Critical"/>
    <s v="Open"/>
    <m/>
    <s v=" "/>
    <s v=" "/>
    <m/>
    <s v="SOPs approved, have flow diagrams"/>
    <m/>
    <m/>
    <s v="Ahmad"/>
    <d v="2025-09-20T00:00:00"/>
    <m/>
    <s v="COMPLETED &amp; APPROVED"/>
    <s v=" "/>
    <s v=" "/>
    <s v=" "/>
    <m/>
    <m/>
    <m/>
    <m/>
    <m/>
    <m/>
    <s v="MOMNOC Operationalization"/>
    <s v="Network"/>
    <s v="CLOSED"/>
    <m/>
    <m/>
    <s v="Documentation"/>
    <d v="2025-09-24T00:00:00"/>
    <s v="\\172.28.9.23\tnocreports\Approved Process and SOP_ T Fiber\SOP"/>
    <m/>
    <n v="1"/>
    <s v="Completed &amp; Approved"/>
    <x v="3"/>
  </r>
  <r>
    <n v="1321"/>
    <s v="M612"/>
    <x v="1"/>
    <d v="2023-07-04T00:00:00"/>
    <m/>
    <m/>
    <m/>
    <s v="NOC Operationalization"/>
    <s v="Operational Handbook"/>
    <s v="Detail flow charts of the processes into SOPs."/>
    <m/>
    <s v="Critical"/>
    <s v="Open"/>
    <m/>
    <s v=" "/>
    <s v=" "/>
    <s v="Artefacts to be submitted"/>
    <s v="24-Sep-25: Updated Document Shared 23-Aug-23"/>
    <m/>
    <m/>
    <s v="Siva Kumar"/>
    <m/>
    <m/>
    <s v="COMPLETED &amp; APPROVED"/>
    <s v=" "/>
    <s v=" "/>
    <s v=" "/>
    <m/>
    <m/>
    <m/>
    <m/>
    <m/>
    <m/>
    <s v="MOMNOC Operationalization"/>
    <s v="Network"/>
    <s v="CLOSED"/>
    <m/>
    <m/>
    <m/>
    <d v="2025-09-24T00:00:00"/>
    <s v="\\172.28.9.34\Artefacts_T-Fiber TNOC Tracker\HELPDESK\M104,105,109,111,113,115,122,123,127,128,130,132,162"/>
    <m/>
    <n v="1"/>
    <s v="Completed &amp; Approved"/>
    <x v="3"/>
  </r>
  <r>
    <n v="1322"/>
    <s v="M613"/>
    <x v="1"/>
    <d v="2023-07-04T00:00:00"/>
    <m/>
    <s v="OSS"/>
    <s v="OSS"/>
    <s v="OSS"/>
    <s v="O&amp;M Strategy"/>
    <s v="Justify the use of the implemented HPSM tool as best suited to ITIL compliant processes."/>
    <m/>
    <s v="Critical"/>
    <s v="Open"/>
    <m/>
    <s v=" "/>
    <s v=" "/>
    <m/>
    <m/>
    <m/>
    <m/>
    <s v="Suresh Pawar"/>
    <m/>
    <m/>
    <s v="CLOSURE REVIEW PENDING "/>
    <s v="AD-UT-Tfiber"/>
    <d v="2025-09-12T00:00:00"/>
    <s v="\\172.28.9.34\SHARE DRIVE\Artefacts_T-Fiber TNOC Tracker\OSS"/>
    <m/>
    <m/>
    <m/>
    <m/>
    <m/>
    <m/>
    <s v="MOMOSS"/>
    <s v="Applications/Tools"/>
    <s v="OPEN"/>
    <s v="COMPLETED"/>
    <n v="0"/>
    <m/>
    <m/>
    <m/>
    <m/>
    <n v="1"/>
    <s v="Completed but Verification undrer Process"/>
    <x v="2"/>
  </r>
  <r>
    <n v="1323"/>
    <s v="M614"/>
    <x v="1"/>
    <d v="2023-07-04T00:00:00"/>
    <m/>
    <m/>
    <m/>
    <s v="NOC Operationalization"/>
    <s v="O&amp;M Strategy"/>
    <s v="Revert on the segregation of current, interim, and final organisation structure along with the timelines in which these should be applicable."/>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324"/>
    <s v="M615"/>
    <x v="1"/>
    <d v="2023-07-04T00:00:00"/>
    <m/>
    <m/>
    <m/>
    <s v="NOC Operationalization"/>
    <s v="Hiddencove suggestions"/>
    <s v="Include the processes recommended by the external auditor (Hiddencove) such as Handover deployment to Operation process, Service Request Process, Configuration Management, Asset Management, Critical Event Management, Site Access Management, Handover Deployment to Operations Process (Transition Process)."/>
    <m/>
    <s v="Critical"/>
    <s v="Open"/>
    <m/>
    <s v=" "/>
    <s v=" "/>
    <s v="WIP"/>
    <s v=" "/>
    <s v="L&amp;T"/>
    <s v="Sivaprasad"/>
    <s v="Sivaprasad"/>
    <m/>
    <s v="Open"/>
    <s v="WIP"/>
    <s v=" "/>
    <s v=" "/>
    <s v=" "/>
    <m/>
    <m/>
    <m/>
    <m/>
    <m/>
    <m/>
    <s v="MOMNOC Operationalization"/>
    <s v="Network"/>
    <s v="OPEN"/>
    <m/>
    <m/>
    <m/>
    <m/>
    <m/>
    <m/>
    <n v="1"/>
    <s v="Open"/>
    <x v="0"/>
  </r>
  <r>
    <n v="1325"/>
    <s v="M616"/>
    <x v="1"/>
    <d v="2023-07-04T00:00:00"/>
    <m/>
    <m/>
    <m/>
    <s v="NOC Operationalization"/>
    <s v="O&amp;M Strategy"/>
    <s v="Include a Continuous Improvement framework covering the process of identification/initiation of the areas for continuous improvement on a regular basis. Standard frameworks like KAIZEN Or PDCA are suggested."/>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326"/>
    <s v="M617"/>
    <x v="1"/>
    <d v="2023-07-04T00:00:00"/>
    <s v="P3"/>
    <m/>
    <m/>
    <s v="NOC Operationalization"/>
    <s v="Escalation Matrix"/>
    <s v="Include aspects like document processes, RASCI &amp; Escalation Matrix in NOC Operational Framework."/>
    <m/>
    <s v="Critical"/>
    <s v="Open"/>
    <m/>
    <s v=" "/>
    <s v=" "/>
    <m/>
    <s v=" "/>
    <m/>
    <m/>
    <s v="Ahmad"/>
    <d v="2025-10-07T00:00:00"/>
    <s v="Open"/>
    <s v="Open"/>
    <s v=" "/>
    <s v=" "/>
    <s v=" "/>
    <m/>
    <m/>
    <m/>
    <m/>
    <m/>
    <m/>
    <s v="MOMNOC Operationalization"/>
    <s v="Network"/>
    <s v="OPEN"/>
    <m/>
    <m/>
    <s v="Documentation"/>
    <m/>
    <e v="#N/A"/>
    <m/>
    <n v="1"/>
    <s v="Open"/>
    <x v="0"/>
  </r>
  <r>
    <n v="1327"/>
    <s v="M618"/>
    <x v="1"/>
    <d v="2023-07-04T00:00:00"/>
    <m/>
    <m/>
    <m/>
    <s v="NOC Operationalization"/>
    <s v="O&amp;M Strategy"/>
    <s v="Highlight the processes that will be implemented and ready by 15th August ’23 and provide a roadmap of which module will be ready by when."/>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328"/>
    <s v="M619"/>
    <x v="1"/>
    <d v="2023-07-04T00:00:00"/>
    <s v="P3"/>
    <m/>
    <m/>
    <s v="NOC Operationalization"/>
    <s v="Escalation Matrix"/>
    <s v="Define clear roles and responsibilities related to L1, L2 &amp; L3 with an appropriate number of resources which should be according to the fault rates."/>
    <m/>
    <s v="Critical"/>
    <s v="Open"/>
    <m/>
    <s v=" "/>
    <s v=" "/>
    <m/>
    <s v="24-Sep-25: Updated Document Shared 23-Aug-23"/>
    <m/>
    <m/>
    <s v="Ahmad"/>
    <m/>
    <m/>
    <s v="COMPLETED &amp; APPROVED"/>
    <s v=" "/>
    <s v=" "/>
    <s v=" "/>
    <m/>
    <m/>
    <m/>
    <m/>
    <m/>
    <m/>
    <s v="MOMNOC Operationalization"/>
    <s v="Network"/>
    <s v="CLOSED"/>
    <m/>
    <m/>
    <s v="Not related to delivery"/>
    <d v="2025-09-24T00:00:00"/>
    <s v="\\172.28.9.23\tnocreports\TNOC Manpower_CVs\NOC Resources Details &amp; Roles"/>
    <m/>
    <n v="1"/>
    <s v="Completed &amp; Approved"/>
    <x v="3"/>
  </r>
  <r>
    <n v="1329"/>
    <s v="M62"/>
    <x v="1"/>
    <d v="2023-06-28T00:00:00"/>
    <s v="P3"/>
    <m/>
    <m/>
    <s v="NOC Operationalization"/>
    <s v="Handbook &amp; SOPs"/>
    <s v="All KPIs details submission"/>
    <m/>
    <s v="Critical"/>
    <s v="Completed"/>
    <m/>
    <s v=" "/>
    <s v=" "/>
    <m/>
    <s v="NOC KPI report for submitted and signed for Oct24 to Dec24. Jan to March25 KPI submitted but sign-off pending with TFiber"/>
    <m/>
    <m/>
    <s v="Ahmad"/>
    <d v="2025-09-20T00:00:00"/>
    <m/>
    <s v="COMPLETED &amp; APPROVED"/>
    <s v=" "/>
    <s v=" "/>
    <s v=" "/>
    <m/>
    <m/>
    <m/>
    <m/>
    <m/>
    <m/>
    <s v="MOMNOC Operationalization"/>
    <s v="Network"/>
    <s v="CLOSED"/>
    <m/>
    <m/>
    <s v="Documentation"/>
    <d v="2025-09-24T00:00:00"/>
    <s v="\\172.28.9.23\tnocreports\Monthly KPI Reports\FY 24-25\NOV-24\Interim NOC KPI for Signoff_ NOV-24"/>
    <m/>
    <n v="1"/>
    <s v="Completed &amp; Approved"/>
    <x v="3"/>
  </r>
  <r>
    <n v="1330"/>
    <s v="M620"/>
    <x v="1"/>
    <d v="2023-07-04T00:00:00"/>
    <m/>
    <m/>
    <m/>
    <s v="NOC Operationalization"/>
    <s v="GIS"/>
    <s v="Ensure the coverage of GIS operations as part of a single integrated picture of NOC, Field including handovers to/from Field and NOC."/>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331"/>
    <s v="M621"/>
    <x v="1"/>
    <d v="2023-07-04T00:00:00"/>
    <m/>
    <m/>
    <m/>
    <s v="Helpdesk"/>
    <s v="Helpdesk"/>
    <s v="Evaluate the readiness of the current Helpdesk to start taking calls for GI and validate the sufficiency of the Helpdesk based on the fault rate, waiting time for each agent etc. by 15th July'23"/>
    <m/>
    <s v="Critical"/>
    <s v="Open"/>
    <m/>
    <s v=" "/>
    <s v=" "/>
    <s v="Closed"/>
    <s v="24-Sep-25: Approved and shall be closed_x000a_11-Sep-25: Changed and operational Now"/>
    <m/>
    <m/>
    <s v="Siva Kumar"/>
    <m/>
    <m/>
    <s v="COMPLETED &amp; APPROVED"/>
    <s v=" "/>
    <s v=" "/>
    <s v=" "/>
    <m/>
    <m/>
    <m/>
    <m/>
    <m/>
    <m/>
    <s v="MOMHelpdesk"/>
    <s v="Helpdesk (Contact Center)"/>
    <s v="CLOSED"/>
    <m/>
    <m/>
    <m/>
    <d v="2025-09-24T00:00:00"/>
    <s v="\\172.28.9.34\Artefacts_T-Fiber TNOC Tracker\HELPDESK\M117,126,728"/>
    <m/>
    <n v="1"/>
    <s v="Completed &amp; Approved"/>
    <x v="3"/>
  </r>
  <r>
    <n v="1332"/>
    <s v="M622"/>
    <x v="1"/>
    <d v="2023-07-04T00:00:00"/>
    <s v="P3"/>
    <m/>
    <m/>
    <s v="NOC Operationalization"/>
    <s v="O&amp;M Strategy"/>
    <s v="Submission of the proposed TNOC Operational Framework document on 9th July ’23 for review."/>
    <m/>
    <s v="Critical"/>
    <s v="Open"/>
    <m/>
    <s v=" "/>
    <s v=" "/>
    <m/>
    <s v="223-Sep-25: Artefacts uploded"/>
    <m/>
    <m/>
    <s v="Ahmad"/>
    <d v="2025-10-07T00:00:00"/>
    <m/>
    <s v="COMPLETED &amp; APPROVED"/>
    <s v=" "/>
    <s v=" "/>
    <s v=" "/>
    <m/>
    <m/>
    <m/>
    <m/>
    <m/>
    <m/>
    <s v="MOMNOC Operationalization"/>
    <s v="Network"/>
    <s v="CLOSED"/>
    <m/>
    <m/>
    <s v="Documentation"/>
    <d v="2025-09-22T00:00:00"/>
    <s v="\\172.28.9.34\Artefacts_T-Fiber TNOC Tracker\TNOC\M622"/>
    <m/>
    <n v="1"/>
    <s v="Completed &amp; Approved"/>
    <x v="3"/>
  </r>
  <r>
    <n v="1333"/>
    <s v="M623"/>
    <x v="1"/>
    <d v="2023-07-04T00:00:00"/>
    <m/>
    <m/>
    <m/>
    <s v="NOC Operationalization"/>
    <s v="O&amp;M Strategy"/>
    <s v="Next review on Operational Framework by 11th July ’23."/>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334"/>
    <s v="M624"/>
    <x v="1"/>
    <d v="2023-07-04T00:00:00"/>
    <m/>
    <m/>
    <m/>
    <s v="NOC Operationalization"/>
    <s v="O&amp;M Strategy"/>
    <s v="Develop a process and framework for order fulfillment, ensuring that all applications and tools are ready for production."/>
    <m/>
    <s v="Critical"/>
    <s v="Open"/>
    <m/>
    <s v=" "/>
    <s v=" "/>
    <s v="WIP"/>
    <s v=" "/>
    <s v="L&amp;T"/>
    <s v="Sivaprasad"/>
    <s v="Sivaprasad"/>
    <m/>
    <s v="Open"/>
    <s v="WIP"/>
    <s v=" "/>
    <s v=" "/>
    <s v=" "/>
    <m/>
    <m/>
    <m/>
    <m/>
    <m/>
    <m/>
    <s v="MOMNOC Operationalization"/>
    <s v="Network"/>
    <s v="OPEN"/>
    <m/>
    <m/>
    <m/>
    <m/>
    <m/>
    <m/>
    <n v="1"/>
    <s v="Open"/>
    <x v="0"/>
  </r>
  <r>
    <n v="1335"/>
    <s v="M625"/>
    <x v="1"/>
    <d v="2023-07-04T00:00:00"/>
    <m/>
    <m/>
    <m/>
    <s v="NOC Operationalization"/>
    <s v="O&amp;M Strategy"/>
    <s v="Prepare a more comprehensive plan for product catalog and infrastructure management and maintenance."/>
    <m/>
    <s v="Critical"/>
    <s v="Open"/>
    <m/>
    <s v=" "/>
    <s v=" "/>
    <s v="WIP"/>
    <s v=" "/>
    <s v="L&amp;T"/>
    <s v="Sivaprasad"/>
    <s v="Sivaprasad"/>
    <m/>
    <s v="Open"/>
    <s v="WIP"/>
    <s v=" "/>
    <s v=" "/>
    <s v=" "/>
    <m/>
    <m/>
    <m/>
    <m/>
    <m/>
    <m/>
    <s v="MOMNOC Operationalization"/>
    <s v="Network"/>
    <s v="OPEN"/>
    <m/>
    <m/>
    <m/>
    <m/>
    <m/>
    <m/>
    <n v="1"/>
    <s v="Open"/>
    <x v="0"/>
  </r>
  <r>
    <n v="1336"/>
    <s v="M626"/>
    <x v="1"/>
    <d v="2023-07-04T00:00:00"/>
    <m/>
    <m/>
    <m/>
    <s v="NOC Operationalization"/>
    <s v="O&amp;M Strategy"/>
    <s v="Develop a comprehensive plan for improving network service management and address any issues related to MPLS-related resources."/>
    <m/>
    <s v="Critical"/>
    <s v="Open"/>
    <m/>
    <s v=" "/>
    <s v=" "/>
    <s v="WIP"/>
    <s v=" "/>
    <s v="L&amp;T"/>
    <s v="Sivaprasad"/>
    <s v="Sivaprasad"/>
    <m/>
    <s v="Open"/>
    <s v="WIP"/>
    <s v=" "/>
    <s v=" "/>
    <s v=" "/>
    <m/>
    <m/>
    <m/>
    <m/>
    <m/>
    <m/>
    <s v="MOMNOC Operationalization"/>
    <s v="Network"/>
    <s v="OPEN"/>
    <m/>
    <m/>
    <m/>
    <m/>
    <m/>
    <m/>
    <n v="1"/>
    <s v="Open"/>
    <x v="0"/>
  </r>
  <r>
    <n v="1337"/>
    <s v="M627"/>
    <x v="1"/>
    <d v="2023-07-04T00:00:00"/>
    <m/>
    <m/>
    <m/>
    <s v="NOC Operationalization"/>
    <s v="Dry Run"/>
    <s v="Schedule the first dry run for the NOC Operationalization for 24th July '23."/>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338"/>
    <s v="M628"/>
    <x v="1"/>
    <d v="2023-07-04T00:00:00"/>
    <m/>
    <m/>
    <m/>
    <s v="WFM"/>
    <s v="Mobile Application"/>
    <s v="Develop and present mobile applications that are functional and meet the needs and preferences of users by 15th August '23."/>
    <m/>
    <s v="Critical"/>
    <s v="Open"/>
    <m/>
    <s v=" "/>
    <s v=" "/>
    <m/>
    <m/>
    <m/>
    <m/>
    <s v="Kaushalendra Kumar"/>
    <m/>
    <m/>
    <s v="CLOSURE REVIEW PENDING "/>
    <s v=" "/>
    <s v=" "/>
    <s v=" "/>
    <m/>
    <m/>
    <m/>
    <m/>
    <m/>
    <m/>
    <s v="MOMWFM"/>
    <s v="Applications/Tools"/>
    <s v="OPEN"/>
    <m/>
    <m/>
    <m/>
    <m/>
    <m/>
    <m/>
    <n v="1"/>
    <s v="Completed but Verification undrer Process"/>
    <x v="2"/>
  </r>
  <r>
    <n v="1339"/>
    <s v="M629"/>
    <x v="1"/>
    <d v="2023-07-04T00:00:00"/>
    <m/>
    <m/>
    <m/>
    <s v="NOC Operationalization"/>
    <s v=" "/>
    <s v="The Tools Assigned the Operation to be ready and deployed by 9th July '23."/>
    <m/>
    <s v="Critical"/>
    <s v="Open"/>
    <m/>
    <s v=" "/>
    <s v=" "/>
    <s v="WIP"/>
    <s v=" "/>
    <s v="L&amp;T"/>
    <s v="Sivaprasad"/>
    <s v="Sivaprasad"/>
    <m/>
    <s v="Open"/>
    <s v="WIP"/>
    <s v=" "/>
    <s v=" "/>
    <s v=" "/>
    <m/>
    <m/>
    <m/>
    <m/>
    <m/>
    <m/>
    <s v="MOMNOC Operationalization"/>
    <s v="Network"/>
    <s v="OPEN"/>
    <m/>
    <m/>
    <m/>
    <m/>
    <m/>
    <m/>
    <n v="1"/>
    <s v="Open"/>
    <x v="0"/>
  </r>
  <r>
    <n v="1340"/>
    <s v="M63"/>
    <x v="1"/>
    <d v="2023-06-28T00:00:00"/>
    <m/>
    <m/>
    <m/>
    <s v="NOC Operationalization"/>
    <s v="Handbook &amp; SOPs"/>
    <s v="The difference between problem and issue management."/>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341"/>
    <s v="M630"/>
    <x v="1"/>
    <d v="2023-07-04T00:00:00"/>
    <m/>
    <m/>
    <m/>
    <s v="NOC Operationalization"/>
    <s v=" "/>
    <s v="HLD &amp; LLD Approval: L&amp;T to expedite closure of pending points with daily discussions, aiming for 6th April '23."/>
    <m/>
    <s v="NON-Critical"/>
    <s v="Open"/>
    <m/>
    <s v=" "/>
    <s v=" "/>
    <s v="WIP"/>
    <s v=" "/>
    <s v="L&amp;T"/>
    <s v="Sivaprasad"/>
    <s v="Sivaprasad"/>
    <m/>
    <s v="Open"/>
    <s v="WIP"/>
    <s v=" "/>
    <s v=" "/>
    <s v=" "/>
    <m/>
    <m/>
    <m/>
    <m/>
    <m/>
    <m/>
    <s v="MOMNOC Operationalization"/>
    <s v="Network"/>
    <s v="OPEN"/>
    <m/>
    <m/>
    <m/>
    <m/>
    <m/>
    <m/>
    <n v="1"/>
    <s v="Open"/>
    <x v="0"/>
  </r>
  <r>
    <n v="1342"/>
    <s v="M631"/>
    <x v="1"/>
    <d v="2023-07-04T00:00:00"/>
    <m/>
    <m/>
    <m/>
    <s v="BSS"/>
    <s v="T-Cell Launch"/>
    <s v="Cell Tower Launch: CRM-based demo by L&amp;T with manual NSO loop and GIS by 27th March '23."/>
    <m/>
    <s v="Critical"/>
    <s v="Open"/>
    <m/>
    <s v=" "/>
    <s v=" "/>
    <m/>
    <s v=" "/>
    <m/>
    <m/>
    <s v="Manoj Nibrad"/>
    <m/>
    <s v="Open"/>
    <s v="Open"/>
    <s v=" "/>
    <s v=" "/>
    <s v=" "/>
    <m/>
    <m/>
    <m/>
    <m/>
    <m/>
    <m/>
    <s v="MOMBSS"/>
    <s v="Applications/Tools"/>
    <s v="OPEN"/>
    <m/>
    <m/>
    <m/>
    <m/>
    <e v="#N/A"/>
    <m/>
    <n v="1"/>
    <s v="Open"/>
    <x v="0"/>
  </r>
  <r>
    <n v="1343"/>
    <s v="M632"/>
    <x v="1"/>
    <d v="2023-07-04T00:00:00"/>
    <m/>
    <m/>
    <m/>
    <s v="BSS"/>
    <s v="T-Cell Launch"/>
    <s v="Dependencies for Cell Tower Launch: L&amp;T to address payment gateway integration, product catalog sign-off, and E2E flows with T-Fiber approval."/>
    <m/>
    <s v="Critical"/>
    <s v="Open"/>
    <m/>
    <s v=" "/>
    <s v=" "/>
    <m/>
    <s v=" "/>
    <m/>
    <m/>
    <s v="Manoj Nibrad"/>
    <m/>
    <s v="Open"/>
    <s v="Open"/>
    <s v=" "/>
    <s v=" "/>
    <s v=" "/>
    <m/>
    <m/>
    <m/>
    <m/>
    <m/>
    <m/>
    <s v="MOMBSS"/>
    <s v="Applications/Tools"/>
    <s v="OPEN"/>
    <m/>
    <m/>
    <m/>
    <m/>
    <e v="#N/A"/>
    <m/>
    <n v="1"/>
    <s v="Open"/>
    <x v="0"/>
  </r>
  <r>
    <n v="1344"/>
    <s v="M633"/>
    <x v="1"/>
    <d v="2023-07-04T00:00:00"/>
    <m/>
    <m/>
    <m/>
    <s v="BSS"/>
    <s v="T-Cell Launch"/>
    <s v="GIS Feasibility for Cell Tower: L&amp;T to present an alternative solution within 2 to 3 days and document risks and mitigation for seamless migration."/>
    <m/>
    <s v="Critical"/>
    <s v="Open"/>
    <m/>
    <s v=" "/>
    <s v=" "/>
    <m/>
    <s v=" "/>
    <m/>
    <m/>
    <s v="Manoj Nibrad"/>
    <m/>
    <s v="Open"/>
    <s v="Open"/>
    <s v=" "/>
    <s v=" "/>
    <s v=" "/>
    <m/>
    <m/>
    <m/>
    <m/>
    <m/>
    <m/>
    <s v="MOMBSS"/>
    <s v="Applications/Tools"/>
    <s v="OPEN"/>
    <m/>
    <m/>
    <m/>
    <m/>
    <e v="#N/A"/>
    <m/>
    <n v="1"/>
    <s v="Open"/>
    <x v="0"/>
  </r>
  <r>
    <n v="1345"/>
    <s v="M634"/>
    <x v="1"/>
    <d v="2023-07-04T00:00:00"/>
    <m/>
    <m/>
    <m/>
    <s v="GIS"/>
    <s v="GIS Completion"/>
    <s v="GIS OEM - Hexagon: L&amp;T to ensure GIS readiness within 2 to 4 weeks for service provisioning automation."/>
    <m/>
    <s v="Critical"/>
    <s v="Open"/>
    <m/>
    <s v=" "/>
    <s v=" "/>
    <m/>
    <m/>
    <m/>
    <m/>
    <s v="Kaushalendra Kumar"/>
    <m/>
    <m/>
    <s v="CLOSURE REVIEW PENDING "/>
    <s v=" "/>
    <s v=" "/>
    <s v=" "/>
    <m/>
    <m/>
    <m/>
    <m/>
    <m/>
    <m/>
    <s v="MOMGIS"/>
    <s v="Applications/Tools"/>
    <s v="OPEN"/>
    <m/>
    <m/>
    <m/>
    <m/>
    <m/>
    <m/>
    <n v="1"/>
    <s v="Completed but Verification undrer Process"/>
    <x v="2"/>
  </r>
  <r>
    <n v="1346"/>
    <s v="M635"/>
    <x v="1"/>
    <d v="2023-07-04T00:00:00"/>
    <m/>
    <m/>
    <m/>
    <s v="OEM Related"/>
    <s v="Security"/>
    <s v="Cisco Firewall Limitation: L&amp;T to demonstrate GI Internet workflow by 5th April '23 and confirm support for full capacity of 30 thousand institutions."/>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1347"/>
    <s v="M636"/>
    <x v="1"/>
    <d v="2023-07-04T00:00:00"/>
    <m/>
    <m/>
    <m/>
    <s v="PM Tool Issue"/>
    <s v="PM Tool Issue"/>
    <s v="Digital Process for GI Connectivity: L&amp;T to present a plan for digital process and tools usage by 5th April '23, with the possibility of presenting earlier in Cadence calls."/>
    <m/>
    <s v="NON-Critical"/>
    <s v="Open"/>
    <m/>
    <s v=" "/>
    <s v=" "/>
    <s v="Closed"/>
    <s v="23-Sep-25: Approved shall be closed"/>
    <m/>
    <m/>
    <s v="Sivaprasad"/>
    <m/>
    <m/>
    <s v="COMPLETED &amp; APPROVED"/>
    <s v=" "/>
    <s v=" "/>
    <s v=" "/>
    <m/>
    <m/>
    <m/>
    <m/>
    <m/>
    <m/>
    <s v="MOMPM Tool Issue"/>
    <s v="Applications"/>
    <s v="CLOSED"/>
    <m/>
    <m/>
    <m/>
    <d v="2025-09-23T00:00:00"/>
    <s v="Artefacts not Required"/>
    <m/>
    <n v="1"/>
    <s v="Completed &amp; Approved"/>
    <x v="3"/>
  </r>
  <r>
    <n v="1348"/>
    <s v="M637"/>
    <x v="1"/>
    <d v="2023-07-04T00:00:00"/>
    <m/>
    <m/>
    <m/>
    <s v="BSS"/>
    <s v="BSS"/>
    <s v="BSS Cadence Calls: L&amp;T to initiate and lead the required Cadence calls to meet project timelines."/>
    <m/>
    <s v="Critical"/>
    <s v="Open"/>
    <m/>
    <s v=" "/>
    <s v=" "/>
    <m/>
    <s v=" "/>
    <m/>
    <m/>
    <s v="Manoj Nibrad"/>
    <m/>
    <s v="Open"/>
    <s v="Open"/>
    <s v=" "/>
    <s v=" "/>
    <s v=" "/>
    <m/>
    <m/>
    <m/>
    <m/>
    <m/>
    <m/>
    <s v="MOMBSS"/>
    <s v="Applications/Tools"/>
    <s v="OPEN"/>
    <m/>
    <m/>
    <m/>
    <m/>
    <e v="#N/A"/>
    <m/>
    <n v="1"/>
    <s v="Open"/>
    <x v="0"/>
  </r>
  <r>
    <n v="1349"/>
    <s v="M638"/>
    <x v="1"/>
    <d v="2023-07-04T00:00:00"/>
    <m/>
    <m/>
    <m/>
    <s v="NOC Operationalization"/>
    <s v="Resource Augmentation"/>
    <s v="IPMPLS SME Resignation: L&amp;T to address the resignation and retention of the IPMPLS SME."/>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350"/>
    <s v="M639"/>
    <x v="1"/>
    <d v="2023-07-04T00:00:00"/>
    <m/>
    <m/>
    <m/>
    <s v="NOC Operationalization"/>
    <s v="Communication Matrix"/>
    <s v="Project SPOC: Mr. Anthony from L&amp;T to coordinate across all domains to deliver the project."/>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351"/>
    <s v="M64"/>
    <x v="1"/>
    <d v="2023-06-28T00:00:00"/>
    <m/>
    <m/>
    <m/>
    <s v="NOC Operationalization"/>
    <s v="Handbook &amp; SOPs"/>
    <s v="Establish a configuration management system to monitor all changes in NOC operations"/>
    <m/>
    <s v="Critical"/>
    <s v="Completed"/>
    <m/>
    <s v=" "/>
    <s v=" "/>
    <s v="WIP"/>
    <m/>
    <s v="L&amp;T"/>
    <s v="Sivaprasad"/>
    <s v="Sivaprasad"/>
    <m/>
    <s v="Open"/>
    <s v="WIP"/>
    <s v=" "/>
    <s v=" "/>
    <s v=" "/>
    <m/>
    <m/>
    <m/>
    <m/>
    <m/>
    <m/>
    <s v="MOMNOC Operationalization"/>
    <s v="Network"/>
    <s v="OPEN"/>
    <m/>
    <m/>
    <m/>
    <m/>
    <m/>
    <m/>
    <n v="1"/>
    <s v="Open"/>
    <x v="0"/>
  </r>
  <r>
    <n v="1352"/>
    <s v="M640"/>
    <x v="1"/>
    <d v="2023-07-04T00:00:00"/>
    <m/>
    <m/>
    <m/>
    <s v="NOC Operationalization"/>
    <s v="Service Solution"/>
    <s v="T-NOC Operationalisation Plan: L&amp;T to present a phased plan on 27th March '23 for minimal readiness by 5th April, stage 2 by 20th April, and stage 3 by 30th April, with the entire T-NOC operational by 30th April and launch by 15th May '23."/>
    <m/>
    <s v="Critical"/>
    <s v="Open"/>
    <m/>
    <s v=" "/>
    <s v=" "/>
    <s v="WIP"/>
    <s v=" "/>
    <s v="L&amp;T"/>
    <s v="Sivaprasad"/>
    <s v="Sivaprasad"/>
    <m/>
    <s v="Open"/>
    <s v="WIP"/>
    <s v=" "/>
    <s v=" "/>
    <s v=" "/>
    <m/>
    <m/>
    <m/>
    <m/>
    <m/>
    <m/>
    <s v="MOMNOC Operationalization"/>
    <s v="Network"/>
    <s v="OPEN"/>
    <m/>
    <m/>
    <m/>
    <m/>
    <m/>
    <m/>
    <n v="1"/>
    <s v="Open"/>
    <x v="0"/>
  </r>
  <r>
    <n v="1353"/>
    <s v="M641"/>
    <x v="1"/>
    <d v="2023-07-04T00:00:00"/>
    <m/>
    <m/>
    <m/>
    <s v="Field Related"/>
    <s v="Resource Augmentation"/>
    <s v="Resource Deployment for District Delivery: L&amp;T to ramp up resources to meet the delivery target of five and a half districts by 7th April '23."/>
    <m/>
    <s v="Critical"/>
    <s v="Open"/>
    <m/>
    <s v=" "/>
    <s v=" "/>
    <m/>
    <m/>
    <m/>
    <m/>
    <s v="S Kodali"/>
    <m/>
    <s v="Open"/>
    <s v="Open"/>
    <s v=" "/>
    <s v=" "/>
    <s v=" "/>
    <m/>
    <m/>
    <m/>
    <m/>
    <m/>
    <m/>
    <s v="MOMField Related"/>
    <s v="Field Related issues"/>
    <s v="OPEN"/>
    <m/>
    <m/>
    <s v="Project Team"/>
    <m/>
    <s v="Artefacts to be uploaded"/>
    <m/>
    <n v="1"/>
    <s v="Open"/>
    <x v="0"/>
  </r>
  <r>
    <n v="1354"/>
    <s v="M642"/>
    <x v="1"/>
    <d v="2023-07-04T00:00:00"/>
    <m/>
    <m/>
    <m/>
    <s v="Field Related"/>
    <s v="Zonal Path connectivity"/>
    <s v="Zonal Path Completion: L&amp;T to complete Medak to Mahbubnagar Zonal path by 31st March and AT by 15th April '23; AT of other completed zonal paths by 31st March '23."/>
    <m/>
    <s v="Critical"/>
    <s v="Open"/>
    <m/>
    <s v=" "/>
    <s v=" "/>
    <m/>
    <m/>
    <m/>
    <m/>
    <s v="S Kodali"/>
    <m/>
    <s v="Open"/>
    <s v="Open"/>
    <s v=" "/>
    <s v=" "/>
    <s v=" "/>
    <m/>
    <m/>
    <m/>
    <m/>
    <m/>
    <m/>
    <s v="MOMField Related"/>
    <s v="Field Related issues"/>
    <s v="OPEN"/>
    <m/>
    <m/>
    <s v="Project Team"/>
    <m/>
    <e v="#N/A"/>
    <m/>
    <n v="1"/>
    <s v="Open"/>
    <x v="0"/>
  </r>
  <r>
    <n v="1355"/>
    <s v="M643"/>
    <x v="1"/>
    <d v="2023-07-05T00:00:00"/>
    <m/>
    <m/>
    <m/>
    <s v="GIS"/>
    <s v="GIS Completion"/>
    <s v="Evaluate the current readiness status of the GIS tool and address the pending issues."/>
    <m/>
    <s v="Critical"/>
    <s v="Open"/>
    <m/>
    <s v=" "/>
    <s v=" "/>
    <m/>
    <m/>
    <m/>
    <m/>
    <s v="Kaushalendra Kumar"/>
    <m/>
    <m/>
    <s v="CLOSURE REVIEW PENDING "/>
    <s v=" "/>
    <s v=" "/>
    <s v=" "/>
    <m/>
    <m/>
    <m/>
    <m/>
    <m/>
    <m/>
    <s v="MOMGIS"/>
    <s v="Applications/Tools"/>
    <s v="OPEN"/>
    <m/>
    <m/>
    <m/>
    <m/>
    <m/>
    <m/>
    <n v="1"/>
    <s v="Completed but Verification undrer Process"/>
    <x v="2"/>
  </r>
  <r>
    <n v="1356"/>
    <s v="M644"/>
    <x v="1"/>
    <d v="2023-07-05T00:00:00"/>
    <m/>
    <m/>
    <m/>
    <s v="BSS"/>
    <s v="BSS"/>
    <s v="Ensure that the product being developed meets all the discussed and agreed-upon requirements and features."/>
    <m/>
    <s v="Critical"/>
    <s v="Open"/>
    <m/>
    <s v=" "/>
    <s v=" "/>
    <m/>
    <s v=" "/>
    <m/>
    <m/>
    <s v="Manoj Nibrad"/>
    <m/>
    <s v="Open"/>
    <s v="Open"/>
    <s v=" "/>
    <s v=" "/>
    <s v=" "/>
    <m/>
    <m/>
    <m/>
    <m/>
    <m/>
    <m/>
    <s v="MOMBSS"/>
    <s v="Applications/Tools"/>
    <s v="OPEN"/>
    <m/>
    <m/>
    <m/>
    <m/>
    <e v="#N/A"/>
    <m/>
    <n v="1"/>
    <s v="Open"/>
    <x v="0"/>
  </r>
  <r>
    <n v="1357"/>
    <s v="M645"/>
    <x v="1"/>
    <d v="2023-07-05T00:00:00"/>
    <m/>
    <m/>
    <m/>
    <s v="BSS"/>
    <s v="Dry Run"/>
    <s v="Complete the BSS Demo according to the feedback points received and demonstrate progress on the same by the first week of May."/>
    <m/>
    <s v="Critical"/>
    <s v="Open"/>
    <m/>
    <s v=" "/>
    <s v=" "/>
    <m/>
    <s v=" "/>
    <m/>
    <m/>
    <s v="Manoj Nibrad"/>
    <m/>
    <s v="Open"/>
    <s v="Open"/>
    <s v=" "/>
    <s v=" "/>
    <s v=" "/>
    <m/>
    <m/>
    <m/>
    <m/>
    <m/>
    <m/>
    <s v="MOMBSS"/>
    <s v="Applications/Tools"/>
    <s v="OPEN"/>
    <m/>
    <m/>
    <m/>
    <m/>
    <e v="#N/A"/>
    <m/>
    <n v="1"/>
    <s v="Open"/>
    <x v="0"/>
  </r>
  <r>
    <n v="1358"/>
    <s v="M646"/>
    <x v="1"/>
    <d v="2023-07-05T00:00:00"/>
    <m/>
    <m/>
    <m/>
    <s v="NOC Operationalization"/>
    <s v="NOC Operationalization"/>
    <s v="Develop and present a comprehensive proposal for improving the appearance of T-NOC."/>
    <m/>
    <s v="Critical"/>
    <s v="Open"/>
    <m/>
    <s v=" "/>
    <s v=" "/>
    <m/>
    <s v="TNOC passive infra delivered, AT done"/>
    <m/>
    <m/>
    <s v="Ahmad"/>
    <m/>
    <m/>
    <s v="COMPLETED &amp; APPROVED"/>
    <s v=" "/>
    <s v=" "/>
    <s v=" "/>
    <m/>
    <m/>
    <m/>
    <m/>
    <m/>
    <m/>
    <s v="MOMNOC Operationalization"/>
    <s v="Network"/>
    <s v="CLOSED"/>
    <m/>
    <m/>
    <s v="Need clarity"/>
    <d v="2025-09-19T00:00:00"/>
    <s v="Artefacts not Required"/>
    <m/>
    <n v="1"/>
    <s v="Completed &amp; Approved"/>
    <x v="3"/>
  </r>
  <r>
    <n v="1359"/>
    <s v="M647"/>
    <x v="1"/>
    <d v="2023-07-05T00:00:00"/>
    <m/>
    <m/>
    <m/>
    <s v="GIS"/>
    <s v="GIS Completion"/>
    <s v="Submit revise plan for Complete GIS Tool (Basic) Readiness by 30th April’23, GIS Tool (Advanced) Readiness by 31st May’23, and GIS Tool (Integration) Readiness by 30th June’23."/>
    <m/>
    <s v="Critical"/>
    <s v="Open"/>
    <m/>
    <s v=" "/>
    <s v=" "/>
    <m/>
    <m/>
    <m/>
    <m/>
    <s v="Kaushalendra Kumar"/>
    <m/>
    <m/>
    <s v="CLOSURE REVIEW PENDING "/>
    <s v=" "/>
    <s v=" "/>
    <s v=" "/>
    <m/>
    <m/>
    <m/>
    <m/>
    <m/>
    <m/>
    <s v="MOMGIS"/>
    <s v="Applications/Tools"/>
    <s v="OPEN"/>
    <m/>
    <m/>
    <m/>
    <m/>
    <m/>
    <m/>
    <n v="1"/>
    <s v="Completed but Verification undrer Process"/>
    <x v="2"/>
  </r>
  <r>
    <n v="1360"/>
    <s v="M648"/>
    <x v="1"/>
    <d v="2023-07-05T00:00:00"/>
    <m/>
    <m/>
    <m/>
    <s v="GIS"/>
    <s v="GIS Completion"/>
    <s v="Submit responses on concerns of the number of GIS licences for data upload and readiness of current helpdesk to start taking calls for GI."/>
    <m/>
    <s v="Critical"/>
    <s v="Open"/>
    <m/>
    <s v=" "/>
    <s v=" "/>
    <m/>
    <s v="TFIBER is a critical dependency for closing the GIS licenses"/>
    <m/>
    <m/>
    <s v="Kaushalendra Kumar"/>
    <m/>
    <m/>
    <s v="CLOSURE REVIEW PENDING "/>
    <s v=" "/>
    <s v=" "/>
    <s v=" "/>
    <m/>
    <m/>
    <m/>
    <m/>
    <m/>
    <m/>
    <s v="MOMGIS"/>
    <s v="Applications/Tools"/>
    <s v="OPEN"/>
    <m/>
    <m/>
    <m/>
    <m/>
    <m/>
    <m/>
    <n v="1"/>
    <s v="Completed but Verification undrer Process"/>
    <x v="2"/>
  </r>
  <r>
    <n v="1361"/>
    <s v="M649"/>
    <x v="1"/>
    <d v="2023-07-05T00:00:00"/>
    <s v="P3"/>
    <m/>
    <m/>
    <s v="NOC Operationalization"/>
    <s v="Operational Framework"/>
    <s v="Identify and rectify inconsistencies in the document processes presented in the NOC's Operational Framework."/>
    <m/>
    <s v="Critical"/>
    <s v="Open"/>
    <m/>
    <s v=" "/>
    <s v=" "/>
    <m/>
    <s v=" "/>
    <m/>
    <m/>
    <s v="Ahmad"/>
    <d v="2025-10-07T00:00:00"/>
    <s v="Open"/>
    <s v="Open"/>
    <s v=" "/>
    <s v=" "/>
    <s v=" "/>
    <m/>
    <m/>
    <m/>
    <m/>
    <m/>
    <m/>
    <s v="MOMNOC Operationalization"/>
    <s v="Network"/>
    <s v="OPEN"/>
    <m/>
    <m/>
    <s v="Documentation"/>
    <m/>
    <e v="#N/A"/>
    <m/>
    <n v="1"/>
    <s v="Open"/>
    <x v="0"/>
  </r>
  <r>
    <n v="1362"/>
    <s v="M65"/>
    <x v="1"/>
    <d v="2023-06-28T00:00:00"/>
    <s v="P3"/>
    <m/>
    <m/>
    <s v="NOC Operationalization"/>
    <s v="Handbook &amp; SOPs"/>
    <s v="Create an archival policy for documentation storage, including retrieval systems, access matrix, and policies"/>
    <m/>
    <s v="Critical"/>
    <s v="Open"/>
    <m/>
    <s v=" "/>
    <s v=" "/>
    <m/>
    <s v=" "/>
    <m/>
    <m/>
    <s v="Ahmad"/>
    <d v="2025-10-07T00:00:00"/>
    <s v="Open"/>
    <s v="Open"/>
    <s v=" "/>
    <s v=" "/>
    <s v=" "/>
    <m/>
    <m/>
    <m/>
    <m/>
    <m/>
    <m/>
    <s v="MOMNOC Operationalization"/>
    <s v="Network"/>
    <s v="OPEN"/>
    <m/>
    <m/>
    <s v="Documentation"/>
    <m/>
    <e v="#N/A"/>
    <m/>
    <n v="1"/>
    <s v="Open"/>
    <x v="0"/>
  </r>
  <r>
    <n v="1363"/>
    <s v="M650"/>
    <x v="1"/>
    <d v="2023-07-05T00:00:00"/>
    <m/>
    <m/>
    <m/>
    <s v="BSS"/>
    <s v="Dry Run"/>
    <s v="Provide BSS Demo with actual auto-feasibility check by 6th April."/>
    <m/>
    <s v="Critical"/>
    <s v="Open"/>
    <m/>
    <s v=" "/>
    <s v=" "/>
    <m/>
    <s v=" "/>
    <m/>
    <m/>
    <s v="Manoj Nibrad"/>
    <m/>
    <s v="Open"/>
    <s v="Open"/>
    <s v=" "/>
    <s v=" "/>
    <s v=" "/>
    <m/>
    <m/>
    <m/>
    <m/>
    <m/>
    <m/>
    <s v="MOMBSS"/>
    <s v="Applications/Tools"/>
    <s v="OPEN"/>
    <m/>
    <m/>
    <m/>
    <m/>
    <e v="#N/A"/>
    <m/>
    <n v="1"/>
    <s v="Open"/>
    <x v="0"/>
  </r>
  <r>
    <n v="1364"/>
    <s v="M651"/>
    <x v="1"/>
    <d v="2023-07-05T00:00:00"/>
    <m/>
    <m/>
    <m/>
    <s v="BSS"/>
    <s v="Dry Run"/>
    <s v="Present a clear day-wise plan for BSS readiness by 30th September 2023 for full-fledged production with automated GIS."/>
    <m/>
    <s v="Critical"/>
    <s v="Open"/>
    <m/>
    <s v=" "/>
    <s v=" "/>
    <m/>
    <s v=" "/>
    <m/>
    <m/>
    <s v="Manoj Nibrad"/>
    <m/>
    <s v="Open"/>
    <s v="Open"/>
    <s v=" "/>
    <s v=" "/>
    <s v=" "/>
    <m/>
    <m/>
    <m/>
    <m/>
    <m/>
    <m/>
    <s v="MOMBSS"/>
    <s v="Applications/Tools"/>
    <s v="OPEN"/>
    <m/>
    <m/>
    <m/>
    <m/>
    <e v="#N/A"/>
    <m/>
    <n v="1"/>
    <s v="Open"/>
    <x v="0"/>
  </r>
  <r>
    <n v="1365"/>
    <s v="M652"/>
    <x v="1"/>
    <d v="2023-07-05T00:00:00"/>
    <m/>
    <m/>
    <m/>
    <s v="Field Related"/>
    <s v="Full NOC Readiness"/>
    <s v="Complete the connection of 589 Mandals by 1st week of June, with an expectation of minimum 3 hours and maximum of 5 hours for each Mandal."/>
    <m/>
    <s v="Critical"/>
    <s v="Open"/>
    <m/>
    <s v=" "/>
    <s v=" "/>
    <m/>
    <m/>
    <m/>
    <m/>
    <s v="S Kodali"/>
    <m/>
    <s v="Open"/>
    <s v="Open"/>
    <s v=" "/>
    <s v=" "/>
    <s v=" "/>
    <m/>
    <m/>
    <m/>
    <m/>
    <m/>
    <m/>
    <s v="MOMField Related"/>
    <s v="Field Related issues"/>
    <s v="OPEN"/>
    <m/>
    <m/>
    <s v="Project Team"/>
    <m/>
    <e v="#N/A"/>
    <m/>
    <n v="1"/>
    <s v="Open"/>
    <x v="0"/>
  </r>
  <r>
    <n v="1366"/>
    <s v="M653"/>
    <x v="1"/>
    <d v="2023-07-05T00:00:00"/>
    <m/>
    <m/>
    <m/>
    <s v="NOC Operationalization"/>
    <s v="Full NOC Readiness"/>
    <s v="Highlight the processes that will be implemented and ready by 15th August ’23 and provide a roadmap of which module will be ready by when during the meeting on 4th July'23."/>
    <m/>
    <s v="Critical"/>
    <s v="Open"/>
    <m/>
    <s v=" "/>
    <s v=" "/>
    <s v="WIP"/>
    <s v=" "/>
    <s v="L&amp;T"/>
    <s v="Sivaprasad"/>
    <s v="Sivaprasad"/>
    <m/>
    <s v="Open"/>
    <s v="WIP"/>
    <s v=" "/>
    <s v=" "/>
    <s v=" "/>
    <m/>
    <m/>
    <m/>
    <m/>
    <m/>
    <m/>
    <s v="MOMNOC Operationalization"/>
    <s v="Network"/>
    <s v="OPEN"/>
    <m/>
    <m/>
    <m/>
    <m/>
    <m/>
    <m/>
    <n v="1"/>
    <s v="Open"/>
    <x v="0"/>
  </r>
  <r>
    <n v="1367"/>
    <s v="M654"/>
    <x v="1"/>
    <d v="2023-07-05T00:00:00"/>
    <m/>
    <m/>
    <m/>
    <s v="Security &amp; Regulatory Compliance"/>
    <s v="Full NOC Readiness"/>
    <s v="Still update on the perceived firewall limitation issue is pending , asked on 3rd April'24"/>
    <m/>
    <s v="Critical"/>
    <s v="Open"/>
    <m/>
    <s v=" "/>
    <s v=" "/>
    <m/>
    <s v=" "/>
    <m/>
    <m/>
    <s v="Sarmendra"/>
    <m/>
    <s v="Open"/>
    <s v="Open"/>
    <s v=" "/>
    <s v=" "/>
    <s v=" "/>
    <m/>
    <m/>
    <m/>
    <m/>
    <m/>
    <m/>
    <s v="MOMSecurity &amp; Regulatory Compliance"/>
    <s v="Security"/>
    <s v="OPEN"/>
    <m/>
    <m/>
    <m/>
    <m/>
    <e v="#N/A"/>
    <m/>
    <n v="1"/>
    <s v="Open"/>
    <x v="0"/>
  </r>
  <r>
    <n v="1368"/>
    <s v="M655"/>
    <x v="1"/>
    <d v="2023-07-05T00:00:00"/>
    <m/>
    <m/>
    <m/>
    <s v="BSS"/>
    <s v="WFM Application"/>
    <s v="Submit internal E2E Project Plan on 31st March’23 as committed for review."/>
    <m/>
    <s v="Critical"/>
    <s v="Open"/>
    <m/>
    <s v=" "/>
    <s v=" "/>
    <m/>
    <s v=" "/>
    <m/>
    <m/>
    <s v="Manoj Nibrad"/>
    <m/>
    <s v="Open"/>
    <s v="Open"/>
    <s v=" "/>
    <s v=" "/>
    <s v=" "/>
    <m/>
    <m/>
    <m/>
    <m/>
    <m/>
    <m/>
    <s v="MOMBSS"/>
    <s v="Applications/Tools"/>
    <s v="OPEN"/>
    <m/>
    <m/>
    <m/>
    <m/>
    <e v="#N/A"/>
    <m/>
    <n v="1"/>
    <s v="Open"/>
    <x v="0"/>
  </r>
  <r>
    <n v="1369"/>
    <s v="M656"/>
    <x v="1"/>
    <d v="2023-07-05T00:00:00"/>
    <m/>
    <m/>
    <m/>
    <s v="BSS"/>
    <s v="Dry Run"/>
    <s v="BSS Demo on 6th April’23 must provide order feasibility."/>
    <m/>
    <s v="Critical"/>
    <s v="Open"/>
    <m/>
    <s v=" "/>
    <s v=" "/>
    <m/>
    <s v=" "/>
    <m/>
    <m/>
    <s v="Manoj Nibrad"/>
    <m/>
    <s v="Open"/>
    <s v="Open"/>
    <s v=" "/>
    <s v=" "/>
    <s v=" "/>
    <m/>
    <m/>
    <m/>
    <m/>
    <m/>
    <m/>
    <s v="MOMBSS"/>
    <s v="Applications/Tools"/>
    <s v="OPEN"/>
    <m/>
    <m/>
    <m/>
    <m/>
    <e v="#N/A"/>
    <m/>
    <n v="1"/>
    <s v="Open"/>
    <x v="0"/>
  </r>
  <r>
    <n v="1370"/>
    <s v="M657"/>
    <x v="1"/>
    <d v="2023-07-05T00:00:00"/>
    <m/>
    <m/>
    <m/>
    <s v="NOC Operationalization"/>
    <s v="Operational Framework"/>
    <s v="Ensure that all references to processes from ITIL and eTOM are clearly explained and utilized in the operational framework."/>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371"/>
    <s v="M658"/>
    <x v="1"/>
    <d v="2023-07-05T00:00:00"/>
    <s v="P3"/>
    <m/>
    <m/>
    <s v="NOC Operationalization"/>
    <s v="Escalation Matrix"/>
    <s v="Implement a robust RASCI &amp; Escalation Matrix in the NOC Operational Framework."/>
    <m/>
    <s v="Critical"/>
    <s v="Open"/>
    <m/>
    <s v=" "/>
    <s v=" "/>
    <m/>
    <s v=" "/>
    <m/>
    <m/>
    <s v="Ahmad"/>
    <m/>
    <m/>
    <s v="COMPLETED &amp; APPROVED"/>
    <s v=" "/>
    <s v=" "/>
    <s v=" "/>
    <m/>
    <m/>
    <m/>
    <m/>
    <m/>
    <m/>
    <s v="MOMNOC Operationalization"/>
    <s v="Network"/>
    <s v="CLOSED"/>
    <m/>
    <m/>
    <s v="Not related to delivery"/>
    <d v="2025-09-19T00:00:00"/>
    <s v="Artefacts not Required"/>
    <m/>
    <n v="1"/>
    <s v="Completed &amp; Approved"/>
    <x v="3"/>
  </r>
  <r>
    <n v="1372"/>
    <s v="M659"/>
    <x v="1"/>
    <d v="2023-07-05T00:00:00"/>
    <m/>
    <m/>
    <m/>
    <s v="GIS"/>
    <s v="GIS Completion"/>
    <s v="Integrate the processes recommended by the external auditor into the process flow of GIS readiness."/>
    <m/>
    <s v="Critical"/>
    <s v="Open"/>
    <m/>
    <s v=" "/>
    <s v=" "/>
    <m/>
    <s v="GIS SOP"/>
    <m/>
    <m/>
    <s v="Kaushalendra Kumar"/>
    <m/>
    <m/>
    <s v="CLOSURE REVIEW PENDING "/>
    <s v=" "/>
    <s v=" "/>
    <s v=" "/>
    <m/>
    <m/>
    <m/>
    <m/>
    <m/>
    <m/>
    <s v="MOMGIS"/>
    <s v="Applications/Tools"/>
    <s v="OPEN"/>
    <m/>
    <m/>
    <m/>
    <m/>
    <m/>
    <m/>
    <n v="1"/>
    <s v="Completed but Verification undrer Process"/>
    <x v="2"/>
  </r>
  <r>
    <n v="1373"/>
    <s v="M66"/>
    <x v="1"/>
    <d v="2023-06-28T00:00:00"/>
    <s v="P3"/>
    <m/>
    <m/>
    <s v="NOC Operationalization"/>
    <s v="Handbook &amp; SOPs"/>
    <s v="Define categories of problems along with a resolution approach plan"/>
    <m/>
    <s v="Critical"/>
    <s v="Open"/>
    <m/>
    <s v=" "/>
    <s v=" "/>
    <m/>
    <s v=" "/>
    <m/>
    <m/>
    <s v="Ahmad"/>
    <d v="2025-10-07T00:00:00"/>
    <s v="Open"/>
    <s v="Open"/>
    <s v=" "/>
    <s v=" "/>
    <s v=" "/>
    <m/>
    <m/>
    <m/>
    <m/>
    <m/>
    <m/>
    <s v="MOMNOC Operationalization"/>
    <s v="Network"/>
    <s v="OPEN"/>
    <m/>
    <m/>
    <s v="Documentation"/>
    <m/>
    <e v="#N/A"/>
    <m/>
    <n v="1"/>
    <s v="Open"/>
    <x v="0"/>
  </r>
  <r>
    <n v="1374"/>
    <s v="M660"/>
    <x v="1"/>
    <d v="2023-07-05T00:00:00"/>
    <m/>
    <m/>
    <m/>
    <s v="BSS"/>
    <s v="GIS"/>
    <s v="Perform manual feasibility checking until the GIS tool is ready and data is uploaded into the tool."/>
    <m/>
    <s v="Critical"/>
    <s v="Open"/>
    <m/>
    <s v=" "/>
    <s v=" "/>
    <m/>
    <s v=" "/>
    <m/>
    <m/>
    <s v="Manoj Nibrad"/>
    <m/>
    <s v="Open"/>
    <s v="Open"/>
    <s v=" "/>
    <s v=" "/>
    <s v=" "/>
    <m/>
    <m/>
    <m/>
    <m/>
    <m/>
    <m/>
    <s v="MOMBSS"/>
    <s v="Applications/Tools"/>
    <s v="OPEN"/>
    <m/>
    <m/>
    <m/>
    <m/>
    <e v="#N/A"/>
    <m/>
    <n v="1"/>
    <s v="Open"/>
    <x v="0"/>
  </r>
  <r>
    <n v="1375"/>
    <s v="M661"/>
    <x v="1"/>
    <d v="2023-07-05T00:00:00"/>
    <m/>
    <m/>
    <m/>
    <s v="BSS"/>
    <s v="GI Demo"/>
    <s v="Showcase the GI demo by the end of May."/>
    <m/>
    <s v="Critical"/>
    <s v="Open"/>
    <m/>
    <s v=" "/>
    <s v=" "/>
    <m/>
    <s v=" "/>
    <m/>
    <m/>
    <s v="Manoj Nibrad"/>
    <m/>
    <s v="Open"/>
    <s v="Open"/>
    <s v=" "/>
    <s v=" "/>
    <s v=" "/>
    <m/>
    <m/>
    <m/>
    <m/>
    <m/>
    <m/>
    <s v="MOMBSS"/>
    <s v="Applications/Tools"/>
    <s v="OPEN"/>
    <m/>
    <m/>
    <m/>
    <m/>
    <e v="#N/A"/>
    <m/>
    <n v="1"/>
    <s v="Open"/>
    <x v="0"/>
  </r>
  <r>
    <n v="1376"/>
    <s v="M662"/>
    <x v="1"/>
    <d v="2023-07-05T00:00:00"/>
    <m/>
    <m/>
    <m/>
    <s v="GIS"/>
    <s v="GIS Completion"/>
    <s v="Improve coordination with GIS, OEMs, and explore the possibility of developing a new GIS OEM to deliver the requirements of T-Fiber."/>
    <m/>
    <s v="Critical"/>
    <s v="Open"/>
    <m/>
    <s v=" "/>
    <s v=" "/>
    <m/>
    <m/>
    <m/>
    <m/>
    <s v="Kaushalendra Kumar"/>
    <m/>
    <m/>
    <s v="CLOSURE REVIEW PENDING "/>
    <s v=" "/>
    <s v=" "/>
    <s v=" "/>
    <m/>
    <m/>
    <m/>
    <m/>
    <m/>
    <m/>
    <s v="MOMGIS"/>
    <s v="Applications/Tools"/>
    <s v="OPEN"/>
    <m/>
    <m/>
    <m/>
    <m/>
    <m/>
    <m/>
    <n v="1"/>
    <s v="Completed but Verification undrer Process"/>
    <x v="2"/>
  </r>
  <r>
    <n v="1377"/>
    <s v="M663"/>
    <x v="1"/>
    <d v="2023-07-05T00:00:00"/>
    <m/>
    <m/>
    <m/>
    <s v="Helpdesk"/>
    <s v="Helpdesk"/>
    <s v="Take the performance measurement processes into consideration for measuring the performance of the identified Helpdesk resources."/>
    <m/>
    <s v="Critical"/>
    <s v="Open"/>
    <m/>
    <s v=" "/>
    <s v=" "/>
    <s v="Closed"/>
    <s v="24-Sep-25: Approved and shall be closed"/>
    <m/>
    <m/>
    <s v="Siva Kumar"/>
    <m/>
    <m/>
    <s v="COMPLETED &amp; APPROVED"/>
    <s v=" "/>
    <s v=" "/>
    <s v=" "/>
    <m/>
    <m/>
    <m/>
    <m/>
    <m/>
    <m/>
    <s v="MOMHelpdesk"/>
    <s v="Helpdesk (Contact Center)"/>
    <s v="CLOSED"/>
    <m/>
    <m/>
    <m/>
    <d v="2025-09-24T00:00:00"/>
    <s v="\\172.28.9.34\Artefacts_T-Fiber TNOC Tracker\HELPDESK\M114,722,134"/>
    <m/>
    <n v="1"/>
    <s v="Completed &amp; Approved"/>
    <x v="3"/>
  </r>
  <r>
    <n v="1378"/>
    <s v="M664"/>
    <x v="1"/>
    <d v="2023-07-05T00:00:00"/>
    <m/>
    <m/>
    <m/>
    <s v="BSS"/>
    <s v="CRM"/>
    <s v="Handle more professionally the field activity portion of the CRM flow."/>
    <m/>
    <s v="Critical"/>
    <s v="Open"/>
    <m/>
    <s v=" "/>
    <s v=" "/>
    <m/>
    <s v=" "/>
    <m/>
    <m/>
    <s v="Manoj Nibrad"/>
    <m/>
    <s v="Open"/>
    <s v="Open"/>
    <s v=" "/>
    <s v=" "/>
    <s v=" "/>
    <m/>
    <m/>
    <m/>
    <m/>
    <m/>
    <m/>
    <s v="MOMBSS"/>
    <s v="Applications/Tools"/>
    <s v="OPEN"/>
    <m/>
    <m/>
    <m/>
    <m/>
    <e v="#N/A"/>
    <m/>
    <n v="1"/>
    <s v="Open"/>
    <x v="0"/>
  </r>
  <r>
    <n v="1379"/>
    <s v="M665"/>
    <x v="1"/>
    <d v="2023-07-05T00:00:00"/>
    <m/>
    <m/>
    <m/>
    <s v="NSO"/>
    <s v="NSO"/>
    <s v="Arrive at feasible alternatives to handle situations such as NSO provisioning timeouts, submit alternative approaches in such scenarios and revert with exact steps taken to achieve this."/>
    <m/>
    <s v="Critical"/>
    <s v="Open"/>
    <m/>
    <s v=" "/>
    <s v=" "/>
    <m/>
    <s v=" "/>
    <m/>
    <m/>
    <s v="Jayant Madavi"/>
    <m/>
    <s v="Open"/>
    <s v="Open"/>
    <s v=" "/>
    <s v=" "/>
    <s v=" "/>
    <m/>
    <m/>
    <m/>
    <m/>
    <m/>
    <m/>
    <s v="MOMNSO"/>
    <s v="Applications/Tools"/>
    <s v="OPEN"/>
    <m/>
    <m/>
    <m/>
    <m/>
    <e v="#N/A"/>
    <m/>
    <n v="1"/>
    <s v="Open"/>
    <x v="0"/>
  </r>
  <r>
    <n v="1380"/>
    <s v="M666"/>
    <x v="1"/>
    <d v="2023-07-05T00:00:00"/>
    <m/>
    <m/>
    <m/>
    <s v="NOC Operationalization"/>
    <s v="Daily Meetings"/>
    <s v="Officially commence up the daily stand-up call on 16th June ’23, with the call to be held routinely from this date."/>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381"/>
    <s v="M667"/>
    <x v="1"/>
    <d v="2023-07-05T00:00:00"/>
    <m/>
    <m/>
    <m/>
    <s v="BSS"/>
    <s v="Dry Run"/>
    <s v="BSS Demo on 6th April ’23 to provide order feasibility."/>
    <m/>
    <s v="Critical"/>
    <s v="Open"/>
    <m/>
    <s v=" "/>
    <s v=" "/>
    <m/>
    <s v=" "/>
    <m/>
    <m/>
    <s v="Manoj Nibrad"/>
    <m/>
    <s v="Open"/>
    <s v="Open"/>
    <s v=" "/>
    <s v=" "/>
    <s v=" "/>
    <m/>
    <m/>
    <m/>
    <m/>
    <m/>
    <m/>
    <s v="MOMBSS"/>
    <s v="Applications/Tools"/>
    <s v="OPEN"/>
    <m/>
    <m/>
    <m/>
    <m/>
    <e v="#N/A"/>
    <m/>
    <n v="1"/>
    <s v="Open"/>
    <x v="0"/>
  </r>
  <r>
    <n v="1382"/>
    <s v="M668"/>
    <x v="1"/>
    <d v="2023-07-05T00:00:00"/>
    <m/>
    <m/>
    <m/>
    <s v="NOC Operationalization"/>
    <s v="Operational Framework"/>
    <s v="Review of the Operational Framework by 11th July ’23."/>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383"/>
    <s v="M669"/>
    <x v="1"/>
    <d v="2023-07-05T00:00:00"/>
    <m/>
    <m/>
    <m/>
    <s v="BSS"/>
    <s v="T-Cell Launch"/>
    <s v="Showcase the demo for T-Cell on 6th April ’23."/>
    <m/>
    <s v="Critical"/>
    <s v="Open"/>
    <m/>
    <s v=" "/>
    <s v=" "/>
    <m/>
    <s v=" "/>
    <m/>
    <m/>
    <s v="Manoj Nibrad"/>
    <m/>
    <s v="Open"/>
    <s v="Open"/>
    <s v=" "/>
    <s v=" "/>
    <s v=" "/>
    <m/>
    <m/>
    <m/>
    <m/>
    <m/>
    <m/>
    <s v="MOMBSS"/>
    <s v="Applications/Tools"/>
    <s v="OPEN"/>
    <m/>
    <m/>
    <m/>
    <m/>
    <e v="#N/A"/>
    <m/>
    <n v="1"/>
    <s v="Open"/>
    <x v="0"/>
  </r>
  <r>
    <n v="1384"/>
    <s v="M67"/>
    <x v="1"/>
    <d v="2023-06-28T00:00:00"/>
    <m/>
    <m/>
    <m/>
    <s v="NOC Operationalization"/>
    <s v="Handbook &amp; SOPs"/>
    <s v="Adopt a continuous improvement framework such as DMAIC and Kaizen for process improvement"/>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385"/>
    <s v="M670"/>
    <x v="1"/>
    <d v="2023-07-05T00:00:00"/>
    <m/>
    <m/>
    <m/>
    <s v="BSS"/>
    <s v="Billing Related"/>
    <s v="Auto-approval of the Invoice by Finance users."/>
    <m/>
    <s v="NON-Critical"/>
    <s v="Open"/>
    <m/>
    <s v=" "/>
    <s v=" "/>
    <m/>
    <s v=" "/>
    <m/>
    <m/>
    <s v="Manoj Nibrad"/>
    <m/>
    <s v="Open"/>
    <s v="Open"/>
    <s v=" "/>
    <s v=" "/>
    <s v=" "/>
    <m/>
    <m/>
    <m/>
    <m/>
    <m/>
    <m/>
    <s v="MOMBSS"/>
    <s v="Applications/Tools"/>
    <s v="OPEN"/>
    <m/>
    <m/>
    <m/>
    <m/>
    <e v="#N/A"/>
    <m/>
    <n v="1"/>
    <s v="Open"/>
    <x v="0"/>
  </r>
  <r>
    <n v="1386"/>
    <s v="M671"/>
    <x v="1"/>
    <d v="2023-07-05T00:00:00"/>
    <m/>
    <m/>
    <m/>
    <s v="Helpdesk"/>
    <s v="Helpdesk"/>
    <s v="Make Helpdesk operational by 15th July ’23."/>
    <m/>
    <s v="Critical"/>
    <s v="Open"/>
    <m/>
    <s v=" "/>
    <s v=" "/>
    <s v="WIP"/>
    <s v=" "/>
    <m/>
    <m/>
    <s v="Siva Kumar"/>
    <m/>
    <s v="Open"/>
    <s v="WIP"/>
    <s v=" "/>
    <s v=" "/>
    <s v=" "/>
    <m/>
    <m/>
    <m/>
    <m/>
    <m/>
    <m/>
    <s v="MOMHelpdesk"/>
    <s v="Helpdesk (Contact Center)"/>
    <s v="OPEN"/>
    <m/>
    <m/>
    <m/>
    <m/>
    <m/>
    <m/>
    <n v="1"/>
    <s v="Open"/>
    <x v="0"/>
  </r>
  <r>
    <n v="1387"/>
    <s v="M672"/>
    <x v="1"/>
    <d v="2023-07-21T00:00:00"/>
    <m/>
    <m/>
    <m/>
    <s v="BSS"/>
    <s v="BSS"/>
    <s v="BSS Readiness Confirmation: L&amp;T to review and update overall readiness for E2E NOC by EOD 8th September '23, including confirmation on launch deliverables and interim launch processes ."/>
    <m/>
    <s v="Critical"/>
    <s v="Open"/>
    <m/>
    <s v=" "/>
    <s v=" "/>
    <m/>
    <s v=" "/>
    <m/>
    <m/>
    <s v="Manoj Nibrad"/>
    <m/>
    <s v="Open"/>
    <s v="Open"/>
    <s v=" "/>
    <s v=" "/>
    <s v=" "/>
    <m/>
    <m/>
    <m/>
    <m/>
    <m/>
    <m/>
    <s v="MOMBSS"/>
    <s v="Applications/Tools"/>
    <s v="OPEN"/>
    <m/>
    <m/>
    <m/>
    <m/>
    <e v="#N/A"/>
    <m/>
    <n v="1"/>
    <s v="Open"/>
    <x v="0"/>
  </r>
  <r>
    <n v="1388"/>
    <s v="M673"/>
    <x v="1"/>
    <d v="2023-07-21T00:00:00"/>
    <m/>
    <m/>
    <m/>
    <s v="BSS"/>
    <s v="Dry Run"/>
    <s v="BSS Demo Observations: L&amp;T to address observations from the BSS Demo on 24th July '23 and action items from the meeting with Director-Finance, T-Fiber ."/>
    <m/>
    <s v="Critical"/>
    <s v="Open"/>
    <m/>
    <s v=" "/>
    <s v=" "/>
    <m/>
    <s v=" "/>
    <m/>
    <m/>
    <s v="Manoj Nibrad"/>
    <m/>
    <s v="Open"/>
    <s v="Open"/>
    <s v=" "/>
    <s v=" "/>
    <s v=" "/>
    <m/>
    <m/>
    <m/>
    <m/>
    <m/>
    <m/>
    <s v="MOMBSS"/>
    <s v="Applications/Tools"/>
    <s v="OPEN"/>
    <m/>
    <m/>
    <m/>
    <m/>
    <e v="#N/A"/>
    <m/>
    <n v="1"/>
    <s v="Open"/>
    <x v="0"/>
  </r>
  <r>
    <n v="1389"/>
    <s v="M674"/>
    <x v="1"/>
    <d v="2023-07-21T00:00:00"/>
    <m/>
    <m/>
    <m/>
    <s v="WFM"/>
    <s v=" "/>
    <s v="WFM Integration: L&amp;T commenced WFM integration and will arrange a demonstration for field operations ."/>
    <m/>
    <s v="Critical"/>
    <s v="Open"/>
    <m/>
    <s v=" "/>
    <s v=" "/>
    <m/>
    <m/>
    <m/>
    <m/>
    <s v="Kaushalendra Kumar"/>
    <m/>
    <m/>
    <s v="CLOSURE REVIEW PENDING "/>
    <s v=" "/>
    <s v=" "/>
    <s v=" "/>
    <m/>
    <m/>
    <m/>
    <m/>
    <m/>
    <m/>
    <s v="MOMWFM"/>
    <s v="Applications/Tools"/>
    <s v="OPEN"/>
    <m/>
    <m/>
    <m/>
    <m/>
    <m/>
    <m/>
    <n v="1"/>
    <s v="Completed but Verification undrer Process"/>
    <x v="2"/>
  </r>
  <r>
    <n v="1390"/>
    <s v="M675"/>
    <x v="1"/>
    <d v="2023-07-21T00:00:00"/>
    <m/>
    <m/>
    <m/>
    <s v="BSS"/>
    <s v="NSO"/>
    <s v="Static IP and UI/UX Changes: Ready for demonstration by L&amp;T ."/>
    <m/>
    <s v="NON-Critical"/>
    <s v="Open"/>
    <m/>
    <s v=" "/>
    <s v=" "/>
    <m/>
    <s v=" "/>
    <m/>
    <m/>
    <s v="Manoj Nibrad"/>
    <m/>
    <s v="Open"/>
    <s v="Open"/>
    <s v=" "/>
    <s v=" "/>
    <s v=" "/>
    <m/>
    <m/>
    <m/>
    <m/>
    <m/>
    <m/>
    <s v="MOMBSS"/>
    <s v="Applications/Tools"/>
    <s v="OPEN"/>
    <m/>
    <m/>
    <m/>
    <m/>
    <e v="#N/A"/>
    <m/>
    <n v="1"/>
    <s v="Open"/>
    <x v="0"/>
  </r>
  <r>
    <n v="1391"/>
    <s v="M676"/>
    <x v="1"/>
    <d v="2023-07-21T00:00:00"/>
    <m/>
    <m/>
    <m/>
    <s v="Security &amp; Regulatory Compliance"/>
    <s v="Compliance"/>
    <s v="Security and Compliance: L&amp;T to address critical security-related activities for launch and regulatory compliances with specific target dates ."/>
    <m/>
    <s v="Critical"/>
    <s v="Open"/>
    <m/>
    <s v=" "/>
    <s v=" "/>
    <m/>
    <s v=" "/>
    <m/>
    <m/>
    <s v="Sarmendra"/>
    <m/>
    <s v="Open"/>
    <s v="Open"/>
    <s v=" "/>
    <s v=" "/>
    <s v=" "/>
    <m/>
    <m/>
    <m/>
    <m/>
    <m/>
    <m/>
    <s v="MOMSecurity &amp; Regulatory Compliance"/>
    <s v="Security"/>
    <s v="OPEN"/>
    <m/>
    <m/>
    <m/>
    <m/>
    <e v="#N/A"/>
    <m/>
    <n v="1"/>
    <s v="Open"/>
    <x v="0"/>
  </r>
  <r>
    <n v="1392"/>
    <s v="M677"/>
    <x v="1"/>
    <d v="2023-07-21T00:00:00"/>
    <m/>
    <m/>
    <m/>
    <s v="BSS"/>
    <s v="Billing Related"/>
    <s v="Payment Gateway Completion: If SSL Certificate is provided by 11th September '23, L&amp;T to complete the payment gateway by 30th September '23 ."/>
    <m/>
    <s v="Critical"/>
    <s v="Open"/>
    <m/>
    <s v=" "/>
    <s v=" "/>
    <m/>
    <s v=" "/>
    <m/>
    <m/>
    <s v="Manoj Nibrad"/>
    <m/>
    <s v="Open"/>
    <s v="Open"/>
    <s v=" "/>
    <s v=" "/>
    <s v=" "/>
    <m/>
    <m/>
    <m/>
    <m/>
    <m/>
    <m/>
    <s v="MOMBSS"/>
    <s v="Applications/Tools"/>
    <s v="OPEN"/>
    <m/>
    <m/>
    <m/>
    <m/>
    <e v="#N/A"/>
    <m/>
    <n v="1"/>
    <s v="Open"/>
    <x v="0"/>
  </r>
  <r>
    <n v="1393"/>
    <s v="M678"/>
    <x v="1"/>
    <d v="2023-07-21T00:00:00"/>
    <m/>
    <m/>
    <m/>
    <s v="BSS"/>
    <s v="Dry Run"/>
    <s v="BSS E2E Demo: Chief Delivery Officer, L&amp;T proposed to have the E2E BSS Demo on 4th July '23, with features to be confirmed by 1st July '23 ."/>
    <m/>
    <s v="Critical"/>
    <s v="Open"/>
    <m/>
    <s v=" "/>
    <s v=" "/>
    <m/>
    <s v=" "/>
    <m/>
    <m/>
    <s v="Manoj Nibrad"/>
    <m/>
    <s v="Open"/>
    <s v="Open"/>
    <s v=" "/>
    <s v=" "/>
    <s v=" "/>
    <m/>
    <m/>
    <m/>
    <m/>
    <m/>
    <m/>
    <s v="MOMBSS"/>
    <s v="Applications/Tools"/>
    <s v="OPEN"/>
    <m/>
    <m/>
    <m/>
    <m/>
    <e v="#N/A"/>
    <m/>
    <n v="1"/>
    <s v="Open"/>
    <x v="0"/>
  </r>
  <r>
    <n v="1394"/>
    <s v="M679"/>
    <x v="1"/>
    <d v="2023-07-21T00:00:00"/>
    <m/>
    <m/>
    <m/>
    <s v="WFM"/>
    <s v=" "/>
    <s v="Mobile App &amp; WFM: SVP, T-Fiber requested clarity on the number of mobile apps and urged L&amp;T to freeze the scope in consultation with MSI B and C. Demo with M/S Lepton scheduled for 21st June '23 ."/>
    <m/>
    <s v="Critical"/>
    <s v="Open"/>
    <m/>
    <s v=" "/>
    <s v=" "/>
    <m/>
    <m/>
    <m/>
    <m/>
    <s v="Kaushalendra Kumar"/>
    <m/>
    <m/>
    <s v="CLOSURE REVIEW PENDING "/>
    <s v=" "/>
    <s v=" "/>
    <s v=" "/>
    <m/>
    <m/>
    <m/>
    <m/>
    <m/>
    <m/>
    <s v="MOMWFM"/>
    <s v="Applications/Tools"/>
    <s v="OPEN"/>
    <m/>
    <m/>
    <m/>
    <m/>
    <m/>
    <m/>
    <n v="1"/>
    <s v="Completed but Verification undrer Process"/>
    <x v="2"/>
  </r>
  <r>
    <n v="1395"/>
    <s v="M68"/>
    <x v="1"/>
    <d v="2023-07-04T00:00:00"/>
    <s v="P3"/>
    <m/>
    <m/>
    <s v="NOC Operationalization"/>
    <s v="Handbook &amp; SOPs"/>
    <s v=" RASCI &amp; Escalation Matrix in NOC Operational Framework"/>
    <m/>
    <s v="Critical"/>
    <s v="Closed"/>
    <m/>
    <s v=" "/>
    <s v=" "/>
    <m/>
    <s v="OEM, vendor , Field/NOC escalation matrix available. This is a point in 472 tracker as well and this point is approved by TFiber"/>
    <m/>
    <m/>
    <s v="Ahmad"/>
    <m/>
    <m/>
    <s v="COMPLETED &amp; APPROVED"/>
    <s v=" "/>
    <s v=" "/>
    <s v=" "/>
    <m/>
    <m/>
    <m/>
    <m/>
    <m/>
    <m/>
    <s v="MOMNOC Operationalization"/>
    <s v="Network"/>
    <s v="CLOSED"/>
    <m/>
    <m/>
    <s v="Not related to delivery"/>
    <d v="2025-09-19T00:00:00"/>
    <s v="Artefacts not Required"/>
    <m/>
    <n v="1"/>
    <s v="Completed &amp; Approved"/>
    <x v="1"/>
  </r>
  <r>
    <n v="1396"/>
    <s v="M680"/>
    <x v="1"/>
    <d v="2023-07-21T00:00:00"/>
    <m/>
    <m/>
    <m/>
    <s v="NSO"/>
    <s v="NSO related"/>
    <s v="NSO Competency Plan: L&amp;T to put in place an NSO competency plan ."/>
    <m/>
    <s v="Critical"/>
    <s v="Open"/>
    <m/>
    <s v=" "/>
    <s v=" "/>
    <m/>
    <s v=" "/>
    <m/>
    <m/>
    <s v="Jayant Madavi"/>
    <m/>
    <s v="Open"/>
    <s v="Open"/>
    <s v=" "/>
    <s v=" "/>
    <s v=" "/>
    <m/>
    <m/>
    <m/>
    <m/>
    <m/>
    <m/>
    <s v="MOMNSO"/>
    <s v="Applications/Tools"/>
    <s v="OPEN"/>
    <m/>
    <m/>
    <m/>
    <m/>
    <e v="#N/A"/>
    <m/>
    <n v="1"/>
    <s v="Open"/>
    <x v="0"/>
  </r>
  <r>
    <n v="1397"/>
    <s v="M681"/>
    <x v="1"/>
    <d v="2023-07-21T00:00:00"/>
    <m/>
    <m/>
    <m/>
    <s v="T&amp;D Environment"/>
    <s v="Testing Environment"/>
    <s v="Separation of T&amp;D and Production Environments: L&amp;T to provide a plan addressing the requirement for separate environments ."/>
    <m/>
    <s v="NON-Critical"/>
    <s v="Open"/>
    <m/>
    <s v=" "/>
    <s v=" "/>
    <m/>
    <s v="[15/09/2025] Clusters are segregated for Production vis-à-vis pre-production"/>
    <m/>
    <m/>
    <s v="Ravi Kishore"/>
    <m/>
    <m/>
    <s v="COMPLETED &amp; APPROVED"/>
    <s v=" "/>
    <s v=" "/>
    <s v=" "/>
    <m/>
    <m/>
    <m/>
    <m/>
    <m/>
    <m/>
    <s v="MOMT&amp;D Environment"/>
    <s v="Applications"/>
    <s v="CLOSED"/>
    <m/>
    <m/>
    <m/>
    <s v=" "/>
    <s v="Artefacts Need to upload"/>
    <m/>
    <n v="1"/>
    <s v="Completed &amp; Approved"/>
    <x v="3"/>
  </r>
  <r>
    <n v="1398"/>
    <s v="M682"/>
    <x v="1"/>
    <d v="2023-07-21T00:00:00"/>
    <m/>
    <m/>
    <m/>
    <s v="BSS"/>
    <s v="Testing Environment"/>
    <s v="Onboarding of Billing Specialist: L&amp;T to update on the onboarding process for a long-term Billing Specialist ."/>
    <m/>
    <s v="Critical"/>
    <s v="Open"/>
    <m/>
    <s v=" "/>
    <s v=" "/>
    <m/>
    <s v=" "/>
    <m/>
    <m/>
    <s v="Manoj Nibrad"/>
    <m/>
    <s v="Open"/>
    <s v="Open"/>
    <s v=" "/>
    <s v=" "/>
    <s v=" "/>
    <m/>
    <m/>
    <m/>
    <m/>
    <m/>
    <m/>
    <s v="MOMBSS"/>
    <s v="Applications/Tools"/>
    <s v="OPEN"/>
    <m/>
    <m/>
    <m/>
    <m/>
    <e v="#N/A"/>
    <m/>
    <n v="1"/>
    <s v="Open"/>
    <x v="0"/>
  </r>
  <r>
    <n v="1399"/>
    <s v="M683"/>
    <x v="1"/>
    <d v="2023-07-21T00:00:00"/>
    <m/>
    <m/>
    <m/>
    <s v="BSS"/>
    <s v="Billing Related"/>
    <s v="Closure of CRM Billing Process and Invoice Format: L&amp;T to close action items regarding CRM Billing Process and Invoice format ."/>
    <m/>
    <s v="Critical"/>
    <s v="Open"/>
    <m/>
    <s v=" "/>
    <s v=" "/>
    <m/>
    <s v=" "/>
    <m/>
    <m/>
    <s v="Manoj Nibrad"/>
    <m/>
    <s v="Open"/>
    <s v="Open"/>
    <s v=" "/>
    <s v=" "/>
    <s v=" "/>
    <m/>
    <m/>
    <m/>
    <m/>
    <m/>
    <m/>
    <s v="MOMBSS"/>
    <s v="Applications/Tools"/>
    <s v="OPEN"/>
    <m/>
    <m/>
    <m/>
    <m/>
    <e v="#N/A"/>
    <m/>
    <n v="1"/>
    <s v="Open"/>
    <x v="0"/>
  </r>
  <r>
    <n v="1400"/>
    <s v="M684"/>
    <x v="1"/>
    <d v="2023-07-21T00:00:00"/>
    <m/>
    <m/>
    <m/>
    <s v="BSS"/>
    <s v="Action Points"/>
    <s v="BSS Roadmap Progress: L&amp;T to demonstrate completed points for closure and include related test cases ."/>
    <m/>
    <s v="Critical"/>
    <s v="Open"/>
    <m/>
    <s v=" "/>
    <s v=" "/>
    <m/>
    <s v=" "/>
    <m/>
    <m/>
    <s v="Manoj Nibrad"/>
    <m/>
    <s v="Open"/>
    <s v="Open"/>
    <s v=" "/>
    <s v=" "/>
    <s v=" "/>
    <m/>
    <m/>
    <m/>
    <m/>
    <m/>
    <m/>
    <s v="MOMBSS"/>
    <s v="Applications/Tools"/>
    <s v="OPEN"/>
    <m/>
    <m/>
    <m/>
    <m/>
    <e v="#N/A"/>
    <m/>
    <n v="1"/>
    <s v="Open"/>
    <x v="0"/>
  </r>
  <r>
    <n v="1401"/>
    <s v="M685"/>
    <x v="1"/>
    <d v="2023-07-21T00:00:00"/>
    <m/>
    <m/>
    <m/>
    <s v="BSS"/>
    <s v="Dry Run"/>
    <s v="Next BSS Demo for Cell Tower: L&amp;T to confirm the date of the next BSS Demo for Cell Tower by 21st August '23 ."/>
    <m/>
    <s v="Critical"/>
    <s v="Open"/>
    <m/>
    <s v=" "/>
    <s v=" "/>
    <m/>
    <s v=" "/>
    <m/>
    <m/>
    <s v="Manoj Nibrad"/>
    <m/>
    <s v="Open"/>
    <s v="Open"/>
    <s v=" "/>
    <s v=" "/>
    <s v=" "/>
    <m/>
    <m/>
    <m/>
    <m/>
    <m/>
    <m/>
    <s v="MOMBSS"/>
    <s v="Applications/Tools"/>
    <s v="OPEN"/>
    <m/>
    <m/>
    <m/>
    <m/>
    <e v="#N/A"/>
    <m/>
    <n v="1"/>
    <s v="Open"/>
    <x v="0"/>
  </r>
  <r>
    <n v="1402"/>
    <s v="M686"/>
    <x v="1"/>
    <d v="2023-07-21T00:00:00"/>
    <m/>
    <m/>
    <m/>
    <s v="BSS"/>
    <s v="Action Points"/>
    <s v="User Groups Demonstration: L&amp;T to showcase the demonstration on user groups along with the demo for Cell Tower ."/>
    <m/>
    <s v="Critical"/>
    <s v="Open"/>
    <m/>
    <s v=" "/>
    <s v=" "/>
    <m/>
    <s v=" "/>
    <m/>
    <m/>
    <s v="Manoj Nibrad"/>
    <m/>
    <s v="Open"/>
    <s v="Open"/>
    <s v=" "/>
    <s v=" "/>
    <s v=" "/>
    <m/>
    <m/>
    <m/>
    <m/>
    <m/>
    <m/>
    <s v="MOMBSS"/>
    <s v="Applications/Tools"/>
    <s v="OPEN"/>
    <m/>
    <m/>
    <m/>
    <m/>
    <e v="#N/A"/>
    <m/>
    <n v="1"/>
    <s v="Open"/>
    <x v="0"/>
  </r>
  <r>
    <n v="1403"/>
    <s v="M687"/>
    <x v="1"/>
    <d v="2023-07-21T00:00:00"/>
    <m/>
    <m/>
    <m/>
    <s v="BSS"/>
    <s v="Action Points"/>
    <s v="Next BSS Demo Schedule: Scheduled for 23rd August '23, to include RFS/RFO status, notification templates, UI/UX validation, and exception scenarios ."/>
    <m/>
    <s v="Critical"/>
    <s v="Open"/>
    <m/>
    <s v=" "/>
    <s v=" "/>
    <m/>
    <s v=" "/>
    <m/>
    <m/>
    <s v="Manoj Nibrad"/>
    <m/>
    <s v="Open"/>
    <s v="Open"/>
    <s v=" "/>
    <s v=" "/>
    <s v=" "/>
    <m/>
    <m/>
    <m/>
    <m/>
    <m/>
    <m/>
    <s v="MOMBSS"/>
    <s v="Applications/Tools"/>
    <s v="OPEN"/>
    <m/>
    <m/>
    <m/>
    <m/>
    <e v="#N/A"/>
    <m/>
    <n v="1"/>
    <s v="Open"/>
    <x v="0"/>
  </r>
  <r>
    <n v="1404"/>
    <s v="M688"/>
    <x v="1"/>
    <d v="2023-07-21T00:00:00"/>
    <m/>
    <m/>
    <m/>
    <s v="BSS"/>
    <s v="Regulatory Compliance"/>
    <s v="Regulatory Reports Review: L&amp;T to identify available reports in BSS as Ready/WIP by 21st August '23 and review with T-Fiber for approval ."/>
    <m/>
    <s v="Critical"/>
    <s v="Open"/>
    <m/>
    <s v=" "/>
    <s v=" "/>
    <m/>
    <s v=" "/>
    <m/>
    <m/>
    <s v="Manoj Nibrad"/>
    <m/>
    <s v="Open"/>
    <s v="Open"/>
    <s v=" "/>
    <s v=" "/>
    <s v=" "/>
    <m/>
    <m/>
    <m/>
    <m/>
    <m/>
    <m/>
    <s v="MOMBSS"/>
    <s v="Applications/Tools"/>
    <s v="OPEN"/>
    <m/>
    <m/>
    <m/>
    <m/>
    <e v="#N/A"/>
    <m/>
    <n v="1"/>
    <s v="Open"/>
    <x v="0"/>
  </r>
  <r>
    <n v="1405"/>
    <s v="M689"/>
    <x v="1"/>
    <d v="2023-07-26T00:00:00"/>
    <m/>
    <m/>
    <m/>
    <s v="WFM"/>
    <s v=" "/>
    <s v="Finalise and share the scope of work (SOW) for Work Force Management solution implementation with M/S Lepton."/>
    <m/>
    <s v="Critical"/>
    <s v="Open"/>
    <m/>
    <s v=" "/>
    <s v=" "/>
    <m/>
    <m/>
    <m/>
    <m/>
    <s v="Kaushalendra Kumar"/>
    <m/>
    <m/>
    <s v="CLOSURE REVIEW PENDING "/>
    <s v=" "/>
    <s v=" "/>
    <s v=" "/>
    <m/>
    <m/>
    <m/>
    <m/>
    <m/>
    <m/>
    <s v="MOMWFM"/>
    <s v="Applications/Tools"/>
    <s v="OPEN"/>
    <m/>
    <m/>
    <m/>
    <m/>
    <m/>
    <m/>
    <n v="1"/>
    <s v="Completed but Verification undrer Process"/>
    <x v="2"/>
  </r>
  <r>
    <n v="1406"/>
    <s v="M69"/>
    <x v="1"/>
    <d v="2023-07-04T00:00:00"/>
    <s v="P3"/>
    <m/>
    <m/>
    <s v="NOC Operationalization"/>
    <s v="Handbook &amp; SOPs"/>
    <s v="clear definition of roles and responsibilities related to L1, L2 &amp; L3 with number of resources which should be according to the fault rates. "/>
    <m/>
    <s v="Critical"/>
    <s v="Completed"/>
    <m/>
    <s v=" "/>
    <s v=" "/>
    <m/>
    <s v="NOC manpower report is shared on weekly basis. Manpower is as per RFP count. KRA is also submitted for L1/L2/L3 roles"/>
    <m/>
    <m/>
    <s v="Ahmad"/>
    <m/>
    <m/>
    <s v="COMPLETED &amp; APPROVED"/>
    <s v=" "/>
    <s v=" "/>
    <s v=" "/>
    <m/>
    <m/>
    <m/>
    <m/>
    <m/>
    <m/>
    <s v="MOMNOC Operationalization"/>
    <s v="Network"/>
    <s v="CLOSED"/>
    <m/>
    <m/>
    <s v="Not related to delivery"/>
    <d v="2025-09-24T00:00:00"/>
    <s v="\\172.28.9.23\tnocreports\TNOC Manpower_CVs\NOC Resources Details &amp; Roles"/>
    <m/>
    <n v="1"/>
    <s v="Completed &amp; Approved"/>
    <x v="3"/>
  </r>
  <r>
    <n v="1407"/>
    <s v="M690"/>
    <x v="1"/>
    <d v="2023-07-26T00:00:00"/>
    <m/>
    <m/>
    <m/>
    <s v="WFM"/>
    <s v=" "/>
    <s v="Support for translation to Telugu to be checked with M/S Lepton."/>
    <m/>
    <s v="Critical"/>
    <s v="Open"/>
    <m/>
    <s v=" "/>
    <s v=" "/>
    <m/>
    <s v="Duplicate with Point- 177"/>
    <m/>
    <m/>
    <s v="Kaushalendra Kumar"/>
    <m/>
    <s v="Open"/>
    <s v="Duplicate"/>
    <s v=" "/>
    <s v=" "/>
    <s v=" "/>
    <m/>
    <m/>
    <m/>
    <m/>
    <m/>
    <m/>
    <s v="MOMWFM"/>
    <s v="Applications/Tools"/>
    <e v="#N/A"/>
    <m/>
    <m/>
    <m/>
    <m/>
    <e v="#N/A"/>
    <m/>
    <n v="1"/>
    <s v="Open"/>
    <x v="0"/>
  </r>
  <r>
    <n v="1408"/>
    <s v="M691"/>
    <x v="1"/>
    <d v="2023-07-26T00:00:00"/>
    <m/>
    <m/>
    <m/>
    <s v="WFM"/>
    <s v=" "/>
    <s v="Clarity on the term “As-is solution to be deployed” under Order Management is to be provided."/>
    <m/>
    <s v="Critical"/>
    <s v="Open"/>
    <m/>
    <s v=" "/>
    <s v=" "/>
    <m/>
    <m/>
    <m/>
    <m/>
    <s v="Kaushalendra Kumar"/>
    <m/>
    <m/>
    <s v="CLOSURE REVIEW PENDING "/>
    <s v=" "/>
    <s v=" "/>
    <s v=" "/>
    <m/>
    <m/>
    <m/>
    <m/>
    <m/>
    <m/>
    <s v="MOMWFM"/>
    <s v="Applications/Tools"/>
    <s v="OPEN"/>
    <m/>
    <m/>
    <m/>
    <m/>
    <m/>
    <m/>
    <n v="1"/>
    <s v="Completed but Verification undrer Process"/>
    <x v="2"/>
  </r>
  <r>
    <n v="1409"/>
    <s v="M692"/>
    <x v="1"/>
    <d v="2023-07-26T00:00:00"/>
    <m/>
    <m/>
    <m/>
    <s v="WFM"/>
    <s v=" "/>
    <s v="Support for Barcode scanning as well as QR code scanning to be checked with M/S Lepton."/>
    <m/>
    <s v="Critical"/>
    <s v="Open"/>
    <m/>
    <s v=" "/>
    <s v=" "/>
    <m/>
    <m/>
    <m/>
    <m/>
    <s v="Kaushalendra Kumar"/>
    <m/>
    <m/>
    <s v="CLOSURE REVIEW PENDING "/>
    <s v=" "/>
    <s v=" "/>
    <s v=" "/>
    <m/>
    <m/>
    <m/>
    <m/>
    <m/>
    <m/>
    <s v="MOMWFM"/>
    <s v="Applications/Tools"/>
    <s v="OPEN"/>
    <m/>
    <m/>
    <m/>
    <m/>
    <m/>
    <m/>
    <n v="1"/>
    <s v="Completed but Verification undrer Process"/>
    <x v="2"/>
  </r>
  <r>
    <n v="1410"/>
    <s v="M693"/>
    <x v="1"/>
    <d v="2023-07-26T00:00:00"/>
    <m/>
    <m/>
    <m/>
    <s v="BSS"/>
    <s v="Dry Run"/>
    <s v="Preparation for a dry run of BSS to include WFM."/>
    <m/>
    <s v="Critical"/>
    <s v="Open"/>
    <m/>
    <s v=" "/>
    <s v=" "/>
    <m/>
    <s v=" "/>
    <m/>
    <m/>
    <s v="Manoj Nibrad"/>
    <m/>
    <s v="Open"/>
    <s v="Open"/>
    <s v=" "/>
    <s v=" "/>
    <s v=" "/>
    <m/>
    <m/>
    <m/>
    <m/>
    <m/>
    <m/>
    <s v="MOMBSS"/>
    <s v="Applications/Tools"/>
    <s v="OPEN"/>
    <m/>
    <m/>
    <m/>
    <m/>
    <e v="#N/A"/>
    <m/>
    <n v="1"/>
    <s v="Open"/>
    <x v="0"/>
  </r>
  <r>
    <n v="1411"/>
    <s v="M694"/>
    <x v="1"/>
    <d v="2023-07-26T00:00:00"/>
    <m/>
    <m/>
    <m/>
    <s v="WFM"/>
    <s v=" "/>
    <s v="Receive clarification on the support for re-assignment of workflow in case a Field Technician is on leave."/>
    <m/>
    <s v="Critical"/>
    <s v="Open"/>
    <m/>
    <s v=" "/>
    <s v=" "/>
    <m/>
    <s v="Manager has to reassign TT to different FE "/>
    <m/>
    <m/>
    <s v="Kaushalendra Kumar"/>
    <m/>
    <m/>
    <s v="CLOSURE REVIEW PENDING "/>
    <s v=" "/>
    <s v=" "/>
    <s v=" "/>
    <m/>
    <m/>
    <m/>
    <m/>
    <m/>
    <m/>
    <s v="MOMWFM"/>
    <s v="Applications/Tools"/>
    <s v="OPEN"/>
    <m/>
    <m/>
    <m/>
    <m/>
    <m/>
    <m/>
    <n v="1"/>
    <s v="Completed but Verification undrer Process"/>
    <x v="2"/>
  </r>
  <r>
    <n v="1412"/>
    <s v="M695"/>
    <x v="1"/>
    <d v="2023-07-26T00:00:00"/>
    <m/>
    <m/>
    <m/>
    <s v="WFM"/>
    <s v=" "/>
    <s v="Verify processes for recording of timelocks of patrol routes."/>
    <m/>
    <s v="Critical"/>
    <s v="Open"/>
    <m/>
    <s v=" "/>
    <s v=" "/>
    <m/>
    <m/>
    <m/>
    <m/>
    <s v="Kaushalendra Kumar"/>
    <m/>
    <m/>
    <s v="CLOSURE REVIEW PENDING "/>
    <s v=" "/>
    <s v=" "/>
    <s v=" "/>
    <m/>
    <m/>
    <m/>
    <m/>
    <m/>
    <m/>
    <s v="MOMWFM"/>
    <s v="Applications/Tools"/>
    <s v="OPEN"/>
    <m/>
    <m/>
    <m/>
    <m/>
    <m/>
    <m/>
    <n v="1"/>
    <s v="Completed but Verification undrer Process"/>
    <x v="2"/>
  </r>
  <r>
    <n v="1413"/>
    <s v="M696"/>
    <x v="1"/>
    <d v="2023-07-26T00:00:00"/>
    <m/>
    <m/>
    <m/>
    <s v="WFM"/>
    <s v=" "/>
    <s v="Improve the clarity, definition, and availability of existing filters in WFM dashboards."/>
    <m/>
    <s v="Critical"/>
    <s v="Open"/>
    <m/>
    <s v=" "/>
    <s v=" "/>
    <m/>
    <s v="Duplicate with Point- 186"/>
    <m/>
    <m/>
    <s v="Kaushalendra Kumar"/>
    <m/>
    <s v="Open"/>
    <s v="Duplicate"/>
    <s v=" "/>
    <s v=" "/>
    <s v=" "/>
    <m/>
    <m/>
    <m/>
    <m/>
    <m/>
    <m/>
    <s v="MOMWFM"/>
    <s v="Applications/Tools"/>
    <e v="#N/A"/>
    <m/>
    <m/>
    <m/>
    <m/>
    <e v="#N/A"/>
    <m/>
    <n v="1"/>
    <s v="Open"/>
    <x v="0"/>
  </r>
  <r>
    <n v="1414"/>
    <s v="M697"/>
    <x v="1"/>
    <d v="2023-07-26T00:00:00"/>
    <m/>
    <m/>
    <m/>
    <s v="WFM"/>
    <s v=" "/>
    <s v="Video upload support."/>
    <m/>
    <s v="Critical"/>
    <s v="Open"/>
    <m/>
    <s v=" "/>
    <s v=" "/>
    <m/>
    <s v="Duplicate with Point- 187"/>
    <m/>
    <m/>
    <s v="Kaushalendra Kumar"/>
    <m/>
    <s v="Open"/>
    <s v="Duplicate"/>
    <s v=" "/>
    <s v=" "/>
    <s v=" "/>
    <m/>
    <m/>
    <m/>
    <m/>
    <m/>
    <m/>
    <s v="MOMWFM"/>
    <s v="Applications/Tools"/>
    <e v="#N/A"/>
    <m/>
    <m/>
    <m/>
    <m/>
    <e v="#N/A"/>
    <m/>
    <n v="1"/>
    <s v="Open"/>
    <x v="0"/>
  </r>
  <r>
    <n v="1415"/>
    <s v="M698"/>
    <x v="1"/>
    <d v="2023-07-26T00:00:00"/>
    <m/>
    <m/>
    <m/>
    <s v="WFM"/>
    <s v=" "/>
    <s v="Support for Workforce Management productivity statistics mentioned that this shall fall under the customisation scope."/>
    <m/>
    <s v="Critical"/>
    <s v="Open"/>
    <m/>
    <s v=" "/>
    <s v=" "/>
    <m/>
    <s v="Duplicate with Point- 188"/>
    <m/>
    <m/>
    <s v="Kaushalendra Kumar"/>
    <m/>
    <s v="Open"/>
    <s v="Duplicate"/>
    <s v=" "/>
    <s v=" "/>
    <s v=" "/>
    <m/>
    <m/>
    <m/>
    <m/>
    <m/>
    <m/>
    <s v="MOMWFM"/>
    <s v="Applications/Tools"/>
    <e v="#N/A"/>
    <m/>
    <m/>
    <m/>
    <m/>
    <e v="#N/A"/>
    <m/>
    <n v="1"/>
    <s v="Open"/>
    <x v="0"/>
  </r>
  <r>
    <n v="1416"/>
    <s v="M699"/>
    <x v="1"/>
    <d v="2023-07-26T00:00:00"/>
    <m/>
    <m/>
    <m/>
    <s v="WFM"/>
    <s v=" "/>
    <s v="Coordination required with NOC, Operations, and Projects team of 3 MSIs for the WFM Demo of 3 Packages including BSS-SME- L&amp;T."/>
    <m/>
    <s v="Critical"/>
    <s v="Open"/>
    <m/>
    <s v=" "/>
    <s v=" "/>
    <m/>
    <m/>
    <m/>
    <m/>
    <s v="Kaushalendra Kumar"/>
    <m/>
    <m/>
    <s v="CLOSURE REVIEW PENDING "/>
    <s v=" "/>
    <s v=" "/>
    <s v=" "/>
    <m/>
    <m/>
    <m/>
    <m/>
    <m/>
    <m/>
    <s v="MOMWFM"/>
    <s v="Applications/Tools"/>
    <s v="OPEN"/>
    <m/>
    <m/>
    <m/>
    <m/>
    <m/>
    <m/>
    <n v="1"/>
    <s v="Completed but Verification undrer Process"/>
    <x v="2"/>
  </r>
  <r>
    <n v="1417"/>
    <s v="M7"/>
    <x v="1"/>
    <d v="2023-04-03T00:00:00"/>
    <m/>
    <m/>
    <m/>
    <s v="NOC Operationalization"/>
    <s v="Full NOC Readiness"/>
    <s v="Request for submission of Test Reports, outcomes, and documentation on a common server for continuous testing and monitoring. (Shared Folder)"/>
    <m/>
    <s v="Critical"/>
    <s v="Completed"/>
    <m/>
    <s v="OSS Dashboards"/>
    <s v=" "/>
    <s v="Artefacts to be submitted"/>
    <s v="24-Sep-25: All Field and Interim NOC KPIs, reports, forms are available in shared folder.Artefacts will be uploaded today in NAS"/>
    <m/>
    <m/>
    <s v="Siva Kumar"/>
    <m/>
    <m/>
    <s v="COMPLETED &amp; APPROVED"/>
    <s v=" "/>
    <s v=" "/>
    <s v=" "/>
    <m/>
    <m/>
    <m/>
    <m/>
    <m/>
    <m/>
    <s v="MOMNOC Operationalization"/>
    <s v="Network"/>
    <s v="CLOSED"/>
    <m/>
    <m/>
    <m/>
    <d v="2025-09-24T00:00:00"/>
    <s v="\\172.28.9.23\tnocreports"/>
    <m/>
    <n v="1"/>
    <s v="Completed &amp; Approved"/>
    <x v="3"/>
  </r>
  <r>
    <n v="1418"/>
    <s v="M70"/>
    <x v="1"/>
    <d v="2023-07-04T00:00:00"/>
    <s v="P3"/>
    <m/>
    <m/>
    <s v="NOC Operationalization"/>
    <s v="Audit"/>
    <s v="Checklist for issue handling and first level troubleshooting"/>
    <m/>
    <s v="Critical"/>
    <s v="Completed"/>
    <m/>
    <s v=" "/>
    <s v=" "/>
    <m/>
    <s v="Checklist available with Helpdesk"/>
    <m/>
    <m/>
    <s v="Ahmad"/>
    <m/>
    <m/>
    <s v="COMPLETED &amp; APPROVED"/>
    <s v=" "/>
    <s v=" "/>
    <s v=" "/>
    <m/>
    <m/>
    <m/>
    <m/>
    <m/>
    <m/>
    <s v="MOMNOC Operationalization"/>
    <s v="Network"/>
    <s v="CLOSED"/>
    <m/>
    <m/>
    <s v="Daily oprational task"/>
    <d v="2025-09-19T00:00:00"/>
    <s v="Artefacts not Required"/>
    <m/>
    <n v="1"/>
    <s v="Completed &amp; Approved"/>
    <x v="3"/>
  </r>
  <r>
    <n v="1419"/>
    <s v="M700"/>
    <x v="1"/>
    <d v="2023-07-26T00:00:00"/>
    <m/>
    <m/>
    <m/>
    <s v="WFM"/>
    <s v=" "/>
    <s v="Asses if NOC Work Force Management is handled by the proposed WFM tool"/>
    <m/>
    <s v="Critical"/>
    <s v="Open"/>
    <m/>
    <s v=" "/>
    <s v=" "/>
    <m/>
    <s v="Duplicate with Point- 189"/>
    <m/>
    <m/>
    <s v="Kaushalendra Kumar"/>
    <m/>
    <s v="Open"/>
    <s v="Duplicate"/>
    <s v=" "/>
    <s v=" "/>
    <s v=" "/>
    <m/>
    <m/>
    <m/>
    <m/>
    <m/>
    <m/>
    <s v="MOMWFM"/>
    <s v="Applications/Tools"/>
    <e v="#N/A"/>
    <m/>
    <m/>
    <m/>
    <m/>
    <e v="#N/A"/>
    <m/>
    <n v="1"/>
    <s v="Open"/>
    <x v="0"/>
  </r>
  <r>
    <n v="1420"/>
    <s v="M701"/>
    <x v="1"/>
    <d v="2023-07-26T00:00:00"/>
    <m/>
    <m/>
    <m/>
    <s v="WFM"/>
    <s v=" "/>
    <s v="Samples or actual reports and dashboards based on operational processes to be presented by 28th July’23."/>
    <m/>
    <s v="Critical"/>
    <s v="Open"/>
    <m/>
    <s v=" "/>
    <s v=" "/>
    <m/>
    <s v="Duplicate with Point- 207"/>
    <m/>
    <m/>
    <s v="Kaushalendra Kumar"/>
    <m/>
    <s v="Open"/>
    <s v="Duplicate"/>
    <s v=" "/>
    <s v=" "/>
    <s v=" "/>
    <m/>
    <m/>
    <m/>
    <m/>
    <m/>
    <m/>
    <s v="MOMWFM"/>
    <s v="Applications/Tools"/>
    <e v="#N/A"/>
    <m/>
    <m/>
    <m/>
    <m/>
    <e v="#N/A"/>
    <m/>
    <n v="1"/>
    <s v="Open"/>
    <x v="0"/>
  </r>
  <r>
    <n v="1421"/>
    <s v="M702"/>
    <x v="1"/>
    <d v="2023-07-26T00:00:00"/>
    <m/>
    <m/>
    <m/>
    <s v="WFM"/>
    <s v=" "/>
    <s v="Assessment to ensure that planned Event Manpower assignment is covered by the WFM solution."/>
    <m/>
    <s v="Critical"/>
    <s v="Open"/>
    <m/>
    <s v=" "/>
    <s v=" "/>
    <m/>
    <s v="Duplicate with Point- 190"/>
    <m/>
    <m/>
    <s v="Kaushalendra Kumar"/>
    <m/>
    <s v="Open"/>
    <s v="Duplicate"/>
    <s v=" "/>
    <s v=" "/>
    <s v=" "/>
    <m/>
    <m/>
    <m/>
    <m/>
    <m/>
    <m/>
    <s v="MOMWFM"/>
    <s v="Applications/Tools"/>
    <e v="#N/A"/>
    <m/>
    <m/>
    <m/>
    <m/>
    <e v="#N/A"/>
    <m/>
    <n v="1"/>
    <s v="Open"/>
    <x v="0"/>
  </r>
  <r>
    <n v="1422"/>
    <s v="M703"/>
    <x v="1"/>
    <d v="2023-07-26T00:00:00"/>
    <m/>
    <m/>
    <m/>
    <s v="WFM"/>
    <s v=" "/>
    <s v="Assessment about whether the proposed WFM solution supports field personnel to schedule appointments with end customers."/>
    <m/>
    <s v="Critical"/>
    <s v="Open"/>
    <m/>
    <s v=" "/>
    <s v=" "/>
    <m/>
    <s v="Duplicate with Point- 194"/>
    <m/>
    <m/>
    <s v="Kaushalendra Kumar"/>
    <m/>
    <s v="Open"/>
    <s v="Duplicate"/>
    <s v=" "/>
    <s v=" "/>
    <s v=" "/>
    <m/>
    <m/>
    <m/>
    <m/>
    <m/>
    <m/>
    <s v="MOMWFM"/>
    <s v="Applications/Tools"/>
    <e v="#N/A"/>
    <m/>
    <m/>
    <m/>
    <m/>
    <e v="#N/A"/>
    <m/>
    <n v="1"/>
    <s v="Open"/>
    <x v="0"/>
  </r>
  <r>
    <n v="1423"/>
    <s v="M704"/>
    <x v="1"/>
    <d v="2023-07-26T00:00:00"/>
    <m/>
    <m/>
    <m/>
    <s v="WFM"/>
    <s v=" "/>
    <s v="Ensure the licenses for WFM are perpetual."/>
    <m/>
    <s v="Critical"/>
    <s v="Open"/>
    <m/>
    <s v=" "/>
    <s v=" "/>
    <m/>
    <s v="Duplicate with Point- 196"/>
    <m/>
    <m/>
    <s v="Kaushalendra Kumar"/>
    <m/>
    <s v="Open"/>
    <s v="Duplicate"/>
    <s v=" "/>
    <s v=" "/>
    <s v=" "/>
    <m/>
    <m/>
    <m/>
    <m/>
    <m/>
    <m/>
    <s v="MOMWFM"/>
    <s v="Applications/Tools"/>
    <e v="#N/A"/>
    <m/>
    <m/>
    <m/>
    <m/>
    <e v="#N/A"/>
    <m/>
    <n v="1"/>
    <s v="Open"/>
    <x v="0"/>
  </r>
  <r>
    <n v="1424"/>
    <s v="M705"/>
    <x v="1"/>
    <d v="2023-07-26T00:00:00"/>
    <m/>
    <m/>
    <m/>
    <s v="NOC Operationalization"/>
    <s v="Launch Readiness"/>
    <s v="Assessment and redistribution of support because of the launch date approaching on 15th August."/>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425"/>
    <s v="M706"/>
    <x v="1"/>
    <d v="2023-08-01T00:00:00"/>
    <m/>
    <m/>
    <m/>
    <s v="GIS"/>
    <s v="Launch Readiness"/>
    <s v="Each MSI needs to commit to the target for Mandal upload in the GIS tool for business readiness."/>
    <m/>
    <s v="Critical"/>
    <s v="Open"/>
    <m/>
    <s v=" "/>
    <s v=" "/>
    <m/>
    <m/>
    <m/>
    <m/>
    <s v="Kaushalendra Kumar"/>
    <m/>
    <m/>
    <s v="CLOSURE REVIEW PENDING "/>
    <s v=" "/>
    <s v=" "/>
    <s v=" "/>
    <m/>
    <m/>
    <m/>
    <m/>
    <m/>
    <m/>
    <s v="MOMGIS"/>
    <s v="Applications/Tools"/>
    <s v="OPEN"/>
    <m/>
    <m/>
    <m/>
    <m/>
    <m/>
    <m/>
    <n v="1"/>
    <s v="Completed but Verification undrer Process"/>
    <x v="2"/>
  </r>
  <r>
    <n v="1426"/>
    <s v="M707"/>
    <x v="1"/>
    <d v="2023-08-01T00:00:00"/>
    <m/>
    <m/>
    <m/>
    <s v="GIS"/>
    <s v="Launch Readiness"/>
    <s v="Commit target dates for GIS Data Upload for each package."/>
    <m/>
    <s v="Critical"/>
    <s v="Open"/>
    <m/>
    <s v=" "/>
    <s v=" "/>
    <m/>
    <m/>
    <m/>
    <m/>
    <s v="Kaushalendra Kumar"/>
    <m/>
    <m/>
    <s v="CLOSURE REVIEW PENDING "/>
    <s v=" "/>
    <s v=" "/>
    <s v=" "/>
    <m/>
    <m/>
    <m/>
    <m/>
    <m/>
    <m/>
    <s v="MOMGIS"/>
    <s v="Applications/Tools"/>
    <s v="OPEN"/>
    <m/>
    <m/>
    <m/>
    <m/>
    <m/>
    <m/>
    <n v="1"/>
    <s v="Completed but Verification undrer Process"/>
    <x v="2"/>
  </r>
  <r>
    <n v="1427"/>
    <s v="M708"/>
    <x v="1"/>
    <d v="2023-08-01T00:00:00"/>
    <m/>
    <m/>
    <m/>
    <s v="GIS"/>
    <s v="Launch Readiness"/>
    <s v="Package A needs to provide a day by day Mandal upload action plan to meet the committed target dates."/>
    <m/>
    <s v="Critical"/>
    <s v="Open"/>
    <m/>
    <s v=" "/>
    <s v=" "/>
    <m/>
    <m/>
    <m/>
    <m/>
    <s v="Kaushalendra Kumar"/>
    <m/>
    <m/>
    <s v="CLOSURE REVIEW PENDING "/>
    <s v=" "/>
    <s v=" "/>
    <s v=" "/>
    <m/>
    <m/>
    <m/>
    <m/>
    <m/>
    <m/>
    <s v="MOMGIS"/>
    <s v="Applications/Tools"/>
    <s v="OPEN"/>
    <m/>
    <m/>
    <m/>
    <m/>
    <m/>
    <m/>
    <n v="1"/>
    <s v="Completed but Verification undrer Process"/>
    <x v="2"/>
  </r>
  <r>
    <n v="1428"/>
    <s v="M709"/>
    <x v="1"/>
    <d v="2023-08-01T00:00:00"/>
    <m/>
    <m/>
    <m/>
    <s v="GIS"/>
    <s v="Launch Readiness"/>
    <s v="Packages B and C are expected to submit a proposal to hasten data upload in consultation with GIS-SME, Pkg-A."/>
    <m/>
    <s v="Critical"/>
    <s v="Open"/>
    <m/>
    <s v=" "/>
    <s v=" "/>
    <m/>
    <m/>
    <m/>
    <m/>
    <s v="Kaushalendra Kumar"/>
    <m/>
    <m/>
    <s v="CLOSURE REVIEW PENDING "/>
    <s v=" "/>
    <s v=" "/>
    <s v=" "/>
    <m/>
    <m/>
    <m/>
    <m/>
    <m/>
    <m/>
    <s v="MOMGIS"/>
    <s v="Applications/Tools"/>
    <s v="OPEN"/>
    <m/>
    <m/>
    <m/>
    <m/>
    <m/>
    <m/>
    <n v="1"/>
    <s v="Completed but Verification undrer Process"/>
    <x v="2"/>
  </r>
  <r>
    <n v="1429"/>
    <s v="M71"/>
    <x v="1"/>
    <d v="2023-07-04T00:00:00"/>
    <m/>
    <m/>
    <m/>
    <s v="NOC Operationalization"/>
    <s v="Audit"/>
    <s v="Latency/Jitter &amp; Backbone packet loss SLAs"/>
    <m/>
    <s v="Critical"/>
    <s v="Completed"/>
    <m/>
    <s v=" "/>
    <s v=" "/>
    <s v="WIP"/>
    <s v="Report  &amp; SLA compliance is shared on monhtly basis "/>
    <s v="L&amp;T"/>
    <s v="Manoj"/>
    <s v="Siva Kumar"/>
    <m/>
    <s v="Open"/>
    <s v="WIP"/>
    <s v=" "/>
    <s v=" "/>
    <s v=" "/>
    <m/>
    <m/>
    <m/>
    <m/>
    <m/>
    <m/>
    <s v="MOMNOC Operationalization"/>
    <s v="Network"/>
    <s v="OPEN"/>
    <m/>
    <m/>
    <m/>
    <m/>
    <m/>
    <m/>
    <n v="1"/>
    <s v="Open"/>
    <x v="0"/>
  </r>
  <r>
    <n v="1430"/>
    <s v="M710"/>
    <x v="1"/>
    <d v="2023-08-01T00:00:00"/>
    <m/>
    <m/>
    <m/>
    <s v="Field Related"/>
    <s v="Launch Readiness"/>
    <s v="MSIs to prioritise a district-wise approach over a scattered approach."/>
    <m/>
    <s v="Critical"/>
    <s v="Open"/>
    <m/>
    <s v=" "/>
    <s v=" "/>
    <m/>
    <m/>
    <m/>
    <m/>
    <s v="S Kodali"/>
    <m/>
    <s v="Open"/>
    <s v="Open"/>
    <s v=" "/>
    <s v=" "/>
    <s v=" "/>
    <m/>
    <m/>
    <m/>
    <m/>
    <m/>
    <m/>
    <s v="MOMField Related"/>
    <s v="Field Related issues"/>
    <s v="OPEN"/>
    <m/>
    <m/>
    <s v="Project Team"/>
    <m/>
    <e v="#N/A"/>
    <m/>
    <n v="1"/>
    <s v="Open"/>
    <x v="0"/>
  </r>
  <r>
    <n v="1431"/>
    <s v="M711"/>
    <x v="1"/>
    <d v="2023-08-01T00:00:00"/>
    <m/>
    <m/>
    <m/>
    <s v="Field Related"/>
    <s v="Mandal Rings"/>
    <s v="The status of Mandal Rings completion i.e. GIS uploading done, splicing pending, attribute updating is pending."/>
    <m/>
    <s v="NON-Critical"/>
    <s v="Open"/>
    <m/>
    <s v=" "/>
    <s v=" "/>
    <m/>
    <s v="completed for 110 Mandals and balance in progress with mandal readiness by acitive &amp; passive"/>
    <m/>
    <m/>
    <s v="S Kodali"/>
    <m/>
    <s v="Open"/>
    <s v="Open"/>
    <s v=" "/>
    <s v=" "/>
    <s v=" "/>
    <m/>
    <m/>
    <m/>
    <m/>
    <m/>
    <m/>
    <s v="MOMField Related"/>
    <s v="Field Related issues"/>
    <s v="OPEN"/>
    <m/>
    <m/>
    <s v="Project Team"/>
    <m/>
    <e v="#N/A"/>
    <m/>
    <n v="1"/>
    <s v="Open"/>
    <x v="0"/>
  </r>
  <r>
    <n v="1432"/>
    <s v="M712"/>
    <x v="1"/>
    <d v="2023-08-01T00:00:00"/>
    <m/>
    <m/>
    <m/>
    <s v="GIS"/>
    <s v="Launch Readiness"/>
    <s v="The current committed dates for GIS Data Upload are not meeting the expectations of T-Fiber."/>
    <m/>
    <s v="Critical"/>
    <s v="Open"/>
    <m/>
    <s v=" "/>
    <s v=" "/>
    <m/>
    <m/>
    <m/>
    <m/>
    <s v="Kaushalendra Kumar"/>
    <m/>
    <m/>
    <s v="CLOSURE REVIEW PENDING "/>
    <s v=" "/>
    <s v=" "/>
    <s v=" "/>
    <m/>
    <m/>
    <m/>
    <m/>
    <m/>
    <m/>
    <s v="MOMGIS"/>
    <s v="Applications/Tools"/>
    <s v="OPEN"/>
    <m/>
    <m/>
    <m/>
    <m/>
    <m/>
    <m/>
    <n v="1"/>
    <s v="Completed but Verification undrer Process"/>
    <x v="2"/>
  </r>
  <r>
    <n v="1433"/>
    <s v="M713"/>
    <x v="1"/>
    <d v="2023-08-01T00:00:00"/>
    <m/>
    <m/>
    <m/>
    <s v="Helpdesk"/>
    <s v="Launch Readiness"/>
    <s v="Complete Helpdesk integration with OSS and BSS."/>
    <m/>
    <s v="Critical"/>
    <s v="Open"/>
    <m/>
    <s v=" "/>
    <s v=" "/>
    <s v="WIP"/>
    <s v=" "/>
    <m/>
    <m/>
    <s v="Siva Kumar"/>
    <m/>
    <s v="Open"/>
    <s v="WIP"/>
    <s v=" "/>
    <s v=" "/>
    <s v=" "/>
    <m/>
    <m/>
    <m/>
    <m/>
    <m/>
    <m/>
    <s v="MOMHelpdesk"/>
    <s v="Helpdesk (Contact Center)"/>
    <s v="OPEN"/>
    <m/>
    <m/>
    <m/>
    <m/>
    <m/>
    <m/>
    <n v="1"/>
    <s v="Open"/>
    <x v="0"/>
  </r>
  <r>
    <n v="1434"/>
    <s v="M714"/>
    <x v="1"/>
    <d v="2023-08-01T00:00:00"/>
    <m/>
    <m/>
    <m/>
    <s v="BSS"/>
    <s v="Launch Readiness"/>
    <s v="Set up SMS based alerting."/>
    <m/>
    <s v="Critical"/>
    <s v="Open"/>
    <m/>
    <s v=" "/>
    <s v=" "/>
    <m/>
    <s v=" "/>
    <m/>
    <m/>
    <s v="Manoj Nibrad"/>
    <m/>
    <s v="Open"/>
    <s v="Open"/>
    <s v=" "/>
    <s v=" "/>
    <s v=" "/>
    <m/>
    <m/>
    <m/>
    <m/>
    <m/>
    <m/>
    <s v="MOMBSS"/>
    <s v="Applications/Tools"/>
    <s v="OPEN"/>
    <m/>
    <m/>
    <m/>
    <m/>
    <e v="#N/A"/>
    <m/>
    <n v="1"/>
    <s v="Open"/>
    <x v="0"/>
  </r>
  <r>
    <n v="1435"/>
    <s v="M715"/>
    <x v="1"/>
    <d v="2023-08-01T00:00:00"/>
    <m/>
    <m/>
    <m/>
    <s v="Helpdesk"/>
    <s v="Launch Readiness"/>
    <s v="Handle 150-160 calls per day in Helpdesk."/>
    <m/>
    <s v="Critical"/>
    <s v="Open"/>
    <m/>
    <s v=" "/>
    <s v=" "/>
    <s v="Closed"/>
    <s v="24-Sep-25: Approved and shall be closed_x000a_11-Sep-25: Changed and operational Now"/>
    <m/>
    <m/>
    <s v="Siva Kumar"/>
    <m/>
    <m/>
    <s v="COMPLETED &amp; APPROVED"/>
    <s v=" "/>
    <s v=" "/>
    <s v=" "/>
    <m/>
    <m/>
    <m/>
    <m/>
    <m/>
    <m/>
    <s v="MOMHelpdesk"/>
    <s v="Helpdesk (Contact Center)"/>
    <s v="CLOSED"/>
    <m/>
    <m/>
    <m/>
    <d v="2025-09-24T00:00:00"/>
    <s v="\\172.28.9.34\Artefacts_T-Fiber TNOC Tracker\HELPDESK\M117,126,728"/>
    <m/>
    <n v="1"/>
    <s v="Completed &amp; Approved"/>
    <x v="3"/>
  </r>
  <r>
    <n v="1436"/>
    <s v="M716"/>
    <x v="1"/>
    <d v="2023-08-01T00:00:00"/>
    <m/>
    <m/>
    <m/>
    <s v="Helpdesk"/>
    <s v="Launch Readiness"/>
    <s v="Ensure that Helpdesk SLAs from the RFP are met."/>
    <m/>
    <s v="Critical"/>
    <s v="Open"/>
    <m/>
    <s v=" "/>
    <s v=" "/>
    <s v="WIP"/>
    <s v=" "/>
    <m/>
    <m/>
    <s v="Siva Kumar"/>
    <m/>
    <s v="Open"/>
    <s v="WIP"/>
    <s v=" "/>
    <s v=" "/>
    <s v=" "/>
    <m/>
    <m/>
    <m/>
    <m/>
    <m/>
    <m/>
    <s v="MOMHelpdesk"/>
    <s v="Helpdesk (Contact Center)"/>
    <s v="OPEN"/>
    <m/>
    <m/>
    <m/>
    <m/>
    <m/>
    <m/>
    <n v="1"/>
    <s v="Open"/>
    <x v="0"/>
  </r>
  <r>
    <n v="1437"/>
    <s v="M717"/>
    <x v="1"/>
    <d v="2023-08-01T00:00:00"/>
    <m/>
    <s v="OSS"/>
    <s v="OSS"/>
    <s v="OSS"/>
    <s v="Launch Readiness"/>
    <s v="Deploy the Knowledge Management module in HPSM."/>
    <m/>
    <s v="Critical"/>
    <s v="Open"/>
    <m/>
    <s v=" "/>
    <s v=" "/>
    <m/>
    <m/>
    <m/>
    <m/>
    <s v="Suresh Pawar"/>
    <m/>
    <m/>
    <s v="CLOSURE REVIEW PENDING "/>
    <s v=" "/>
    <s v=" "/>
    <s v=" "/>
    <m/>
    <m/>
    <m/>
    <m/>
    <m/>
    <m/>
    <s v="MOMOSS"/>
    <s v="Applications/Tools"/>
    <s v="OPEN"/>
    <s v="CLOSURE REVIEW PENDING "/>
    <n v="0"/>
    <m/>
    <m/>
    <m/>
    <m/>
    <n v="1"/>
    <s v="Completed but Verification undrer Process"/>
    <x v="2"/>
  </r>
  <r>
    <n v="1438"/>
    <s v="M718"/>
    <x v="1"/>
    <d v="2023-08-01T00:00:00"/>
    <m/>
    <m/>
    <m/>
    <s v="Helpdesk"/>
    <s v="Launch Readiness"/>
    <s v="Make the number for reaching Helpdesk toll-free."/>
    <m/>
    <s v="Critical"/>
    <s v="Open"/>
    <m/>
    <s v=" "/>
    <s v=" "/>
    <m/>
    <s v="11-09-2025: Same as T366(472) Closed"/>
    <m/>
    <m/>
    <s v="Siva Kumar"/>
    <m/>
    <m/>
    <s v="COMPLETED &amp; APPROVED"/>
    <s v="Yes"/>
    <d v="2025-07-19T00:00:00"/>
    <s v="\\172.28.9.34\Artefacts_T-Fiber TNOC Tracker\HELPDESK\T366"/>
    <m/>
    <m/>
    <m/>
    <m/>
    <m/>
    <m/>
    <s v="MOMHelpdesk"/>
    <s v="Helpdesk (Contact Center)"/>
    <s v="CLOSED"/>
    <m/>
    <m/>
    <m/>
    <d v="2025-07-19T00:00:00"/>
    <s v="\\172.28.9.34\Artefacts_T-Fiber TNOC Tracker\HELPDESK\T366"/>
    <m/>
    <n v="1"/>
    <s v="Completed &amp; Approved"/>
    <x v="3"/>
  </r>
  <r>
    <n v="1439"/>
    <s v="M719"/>
    <x v="1"/>
    <d v="2023-08-01T00:00:00"/>
    <m/>
    <m/>
    <m/>
    <s v="BSS"/>
    <s v="Launch Readiness"/>
    <s v="Create and finalize multiple channels of communication to the Helpdesk such as SMS, WhatsApp, and email."/>
    <m/>
    <s v="Critical"/>
    <s v="Open"/>
    <m/>
    <s v=" "/>
    <s v=" "/>
    <m/>
    <s v=" "/>
    <m/>
    <m/>
    <s v="Manoj Nibrad"/>
    <m/>
    <s v="Open"/>
    <s v="Open"/>
    <s v=" "/>
    <s v=" "/>
    <s v=" "/>
    <m/>
    <m/>
    <m/>
    <m/>
    <m/>
    <m/>
    <s v="MOMBSS"/>
    <s v="Applications/Tools"/>
    <s v="OPEN"/>
    <m/>
    <m/>
    <m/>
    <m/>
    <e v="#N/A"/>
    <m/>
    <n v="1"/>
    <s v="Open"/>
    <x v="0"/>
  </r>
  <r>
    <n v="1440"/>
    <s v="M72"/>
    <x v="1"/>
    <d v="2023-07-04T00:00:00"/>
    <s v="P3"/>
    <m/>
    <m/>
    <s v="NOC Operationalization"/>
    <s v="Handbook &amp; SOPs"/>
    <s v="service management of configuration"/>
    <m/>
    <s v="Critical"/>
    <s v="Open"/>
    <m/>
    <s v=" "/>
    <s v=" "/>
    <m/>
    <s v=" "/>
    <m/>
    <m/>
    <s v="Ahmad"/>
    <d v="2025-10-07T00:00:00"/>
    <s v="Open"/>
    <s v="Open"/>
    <s v=" "/>
    <s v=" "/>
    <s v=" "/>
    <m/>
    <m/>
    <m/>
    <m/>
    <m/>
    <m/>
    <s v="MOMNOC Operationalization"/>
    <s v="Network"/>
    <s v="OPEN"/>
    <m/>
    <m/>
    <s v="Documentation"/>
    <m/>
    <e v="#N/A"/>
    <m/>
    <n v="1"/>
    <s v="Open"/>
    <x v="0"/>
  </r>
  <r>
    <n v="1441"/>
    <s v="M720"/>
    <x v="1"/>
    <d v="2023-08-01T00:00:00"/>
    <m/>
    <s v="OSS"/>
    <s v="OSS"/>
    <s v="OSS"/>
    <s v="Launch Readiness"/>
    <s v="Define incident categorisation."/>
    <m/>
    <s v="Critical"/>
    <s v="Open"/>
    <m/>
    <s v=" "/>
    <s v=" "/>
    <m/>
    <m/>
    <m/>
    <m/>
    <s v="Suresh Pawar"/>
    <m/>
    <m/>
    <s v="CLOSURE REVIEW PENDING "/>
    <s v=" "/>
    <s v=" "/>
    <s v=" "/>
    <m/>
    <m/>
    <m/>
    <m/>
    <m/>
    <m/>
    <s v="MOMOSS"/>
    <s v="Applications/Tools"/>
    <s v="OPEN"/>
    <s v="CLOSURE REVIEW PENDING "/>
    <n v="0"/>
    <m/>
    <m/>
    <m/>
    <m/>
    <n v="1"/>
    <s v="Completed but Verification undrer Process"/>
    <x v="2"/>
  </r>
  <r>
    <n v="1442"/>
    <s v="M721"/>
    <x v="1"/>
    <d v="2023-08-01T00:00:00"/>
    <m/>
    <m/>
    <m/>
    <s v="Helpdesk"/>
    <s v="Launch Readiness"/>
    <s v="Specify features of Helpdesk not presently available for future deployment."/>
    <m/>
    <s v="Critical"/>
    <s v="Open"/>
    <m/>
    <s v=" "/>
    <s v=" "/>
    <s v="WIP"/>
    <s v=" "/>
    <m/>
    <m/>
    <s v="Siva Kumar"/>
    <m/>
    <s v="Open"/>
    <s v="WIP"/>
    <s v=" "/>
    <s v=" "/>
    <s v=" "/>
    <m/>
    <m/>
    <m/>
    <m/>
    <m/>
    <m/>
    <s v="MOMHelpdesk"/>
    <s v="Helpdesk (Contact Center)"/>
    <s v="OPEN"/>
    <m/>
    <m/>
    <m/>
    <m/>
    <m/>
    <m/>
    <n v="1"/>
    <s v="Open"/>
    <x v="0"/>
  </r>
  <r>
    <n v="1443"/>
    <s v="M722"/>
    <x v="1"/>
    <d v="2023-08-01T00:00:00"/>
    <m/>
    <m/>
    <m/>
    <s v="Helpdesk"/>
    <s v="Launch Readiness"/>
    <s v="Training for Helpdesk users and managers for call center response and management."/>
    <m/>
    <s v="Critical"/>
    <s v="Open"/>
    <m/>
    <s v=" "/>
    <s v=" "/>
    <s v="Closed"/>
    <s v="24-Sep:25: Artefacts to sbumitted"/>
    <m/>
    <m/>
    <s v="Siva Kumar"/>
    <m/>
    <m/>
    <s v="COMPLETED &amp; APPROVED"/>
    <s v=" "/>
    <s v=" "/>
    <s v=" "/>
    <m/>
    <m/>
    <m/>
    <m/>
    <m/>
    <m/>
    <s v="MOMHelpdesk"/>
    <s v="Helpdesk (Contact Center)"/>
    <s v="CLOSED"/>
    <m/>
    <m/>
    <m/>
    <d v="2025-09-24T00:00:00"/>
    <s v="\\172.28.9.34\Artefacts_T-Fiber TNOC Tracker\HELPDESK\M114,722,134"/>
    <m/>
    <n v="1"/>
    <s v="Completed &amp; Approved"/>
    <x v="3"/>
  </r>
  <r>
    <n v="1444"/>
    <s v="M723"/>
    <x v="1"/>
    <d v="2023-08-01T00:00:00"/>
    <m/>
    <m/>
    <m/>
    <s v="Helpdesk"/>
    <s v="Launch Readiness"/>
    <s v="Set up a mechanism for non-technical call handling improvement."/>
    <m/>
    <s v="Critical"/>
    <s v="Open"/>
    <m/>
    <s v=" "/>
    <s v=" "/>
    <s v="Closed"/>
    <s v="25-Sep-25: aretfacts to be sumitted for closure_x000a_11-Sep-25: Established Business Helpdesk Setup at T Fiber office"/>
    <m/>
    <m/>
    <s v="Siva Kumar"/>
    <m/>
    <m/>
    <s v="COMPLETED &amp; APPROVED"/>
    <s v=" "/>
    <s v=" "/>
    <s v=" "/>
    <m/>
    <m/>
    <m/>
    <m/>
    <m/>
    <m/>
    <s v="MOMHelpdesk"/>
    <s v="Helpdesk (Contact Center)"/>
    <s v="CLOSED"/>
    <m/>
    <m/>
    <m/>
    <d v="2025-09-24T00:00:00"/>
    <s v="\\172.28.9.34\Artefacts_T-Fiber TNOC Tracker\HELPDESK\M116,723,1026"/>
    <m/>
    <n v="1"/>
    <s v="Completed &amp; Approved"/>
    <x v="3"/>
  </r>
  <r>
    <n v="1445"/>
    <s v="M724"/>
    <x v="1"/>
    <d v="2023-08-01T00:00:00"/>
    <m/>
    <m/>
    <m/>
    <s v="Helpdesk"/>
    <s v="Launch Readiness"/>
    <s v="Get readiness of Helpdesk and Business to accept issues with order login."/>
    <m/>
    <s v="Critical"/>
    <s v="Open"/>
    <m/>
    <s v=" "/>
    <s v=" "/>
    <s v="Closed"/>
    <s v="25-Sep-25: aretfacts to be sumitted for closure_x000a_11-Sep-25: Established Business Helpdesk Setup at T Fiber office"/>
    <m/>
    <m/>
    <s v="Siva Kumar"/>
    <m/>
    <m/>
    <s v="COMPLETED &amp; APPROVED"/>
    <s v=" "/>
    <s v=" "/>
    <s v=" "/>
    <m/>
    <m/>
    <m/>
    <m/>
    <m/>
    <m/>
    <s v="MOMHelpdesk"/>
    <s v="Helpdesk (Contact Center)"/>
    <s v="CLOSED"/>
    <m/>
    <m/>
    <m/>
    <d v="2025-09-24T00:00:00"/>
    <s v="\\172.28.9.34\Artefacts_T-Fiber TNOC Tracker\HELPDESK\M724"/>
    <m/>
    <n v="1"/>
    <s v="Completed &amp; Approved"/>
    <x v="3"/>
  </r>
  <r>
    <n v="1446"/>
    <s v="M725"/>
    <x v="1"/>
    <d v="2023-08-01T00:00:00"/>
    <m/>
    <m/>
    <m/>
    <s v="Helpdesk"/>
    <s v="Launch Readiness"/>
    <s v="Determine how to handle calls originating from different packages given the shared Helpdesk agents."/>
    <m/>
    <s v="Critical"/>
    <s v="Open"/>
    <m/>
    <s v=" "/>
    <s v=" "/>
    <s v="Closed"/>
    <s v="24-Sep-25: IVR Flows made ready Accordingly"/>
    <m/>
    <m/>
    <s v="Siva Kumar"/>
    <m/>
    <m/>
    <s v="COMPLETED &amp; APPROVED"/>
    <s v=" "/>
    <s v=" "/>
    <s v=" "/>
    <m/>
    <m/>
    <m/>
    <m/>
    <m/>
    <m/>
    <s v="MOMHelpdesk"/>
    <s v="Helpdesk (Contact Center)"/>
    <s v="CLOSED"/>
    <m/>
    <m/>
    <m/>
    <d v="2025-09-24T00:00:00"/>
    <s v="\\172.28.9.34\Artefacts_T-Fiber TNOC Tracker\HELPDESK\M725,735"/>
    <m/>
    <n v="1"/>
    <s v="Completed &amp; Approved"/>
    <x v="3"/>
  </r>
  <r>
    <n v="1447"/>
    <s v="M726"/>
    <x v="1"/>
    <d v="2023-08-01T00:00:00"/>
    <m/>
    <m/>
    <m/>
    <s v="Helpdesk"/>
    <s v="Launch Readiness"/>
    <s v="Problems with not supporting Telugu language in IVR and Helpdesk."/>
    <m/>
    <s v="Critical"/>
    <s v="Open"/>
    <m/>
    <s v=" "/>
    <s v=" "/>
    <s v="Closed"/>
    <s v="24-Sep-25: Now its in 3 Languages"/>
    <m/>
    <m/>
    <s v="Siva Kumar"/>
    <m/>
    <m/>
    <s v="COMPLETED &amp; APPROVED"/>
    <s v=" "/>
    <s v=" "/>
    <s v=" "/>
    <m/>
    <m/>
    <m/>
    <m/>
    <m/>
    <m/>
    <s v="MOMHelpdesk"/>
    <s v="Helpdesk (Contact Center)"/>
    <s v="CLOSED"/>
    <m/>
    <m/>
    <m/>
    <d v="2025-09-24T00:00:00"/>
    <s v="\\172.28.9.34\Artefacts_T-Fiber TNOC Tracker\HELPDESK\M121,170,99,726"/>
    <m/>
    <n v="1"/>
    <s v="Completed &amp; Approved"/>
    <x v="3"/>
  </r>
  <r>
    <n v="1448"/>
    <s v="M727"/>
    <x v="1"/>
    <d v="2023-08-01T00:00:00"/>
    <m/>
    <m/>
    <m/>
    <s v="Helpdesk"/>
    <s v="Launch Readiness"/>
    <s v="Unclear about support for integration with WhatsApp."/>
    <m/>
    <s v="Critical"/>
    <s v="Open"/>
    <m/>
    <s v=" "/>
    <s v=" "/>
    <s v="WIP"/>
    <s v="11-Se-25:This Prouct Not Support"/>
    <m/>
    <m/>
    <s v="Siva Kumar"/>
    <m/>
    <s v="Open"/>
    <s v="WIP"/>
    <s v=" "/>
    <s v=" "/>
    <s v=" "/>
    <m/>
    <m/>
    <m/>
    <m/>
    <m/>
    <m/>
    <s v="MOMHelpdesk"/>
    <s v="Helpdesk (Contact Center)"/>
    <s v="OPEN"/>
    <m/>
    <m/>
    <m/>
    <m/>
    <m/>
    <m/>
    <n v="1"/>
    <s v="Open"/>
    <x v="0"/>
  </r>
  <r>
    <n v="1449"/>
    <s v="M728"/>
    <x v="1"/>
    <d v="2023-08-01T00:00:00"/>
    <m/>
    <m/>
    <m/>
    <s v="Helpdesk"/>
    <s v="Resource Augmentation"/>
    <s v="Confirm if the current load handled by Helpdesk is sufficient."/>
    <m/>
    <s v="Critical"/>
    <s v="Open"/>
    <m/>
    <s v=" "/>
    <s v=" "/>
    <s v="Closed"/>
    <s v="24-Sep-25: Artefcats to be submitted_x000a_11-Sep-25: Data Shared"/>
    <m/>
    <m/>
    <s v="Siva Kumar"/>
    <m/>
    <m/>
    <s v="COMPLETED &amp; APPROVED"/>
    <s v=" "/>
    <s v=" "/>
    <s v=" "/>
    <m/>
    <m/>
    <m/>
    <m/>
    <m/>
    <m/>
    <s v="MOMHelpdesk"/>
    <s v="Helpdesk (Contact Center)"/>
    <s v="CLOSED"/>
    <m/>
    <m/>
    <m/>
    <d v="2025-09-24T00:00:00"/>
    <s v="\\172.28.9.34\Artefacts_T-Fiber TNOC Tracker\HELPDESK\M117,126,728"/>
    <m/>
    <n v="1"/>
    <s v="Completed &amp; Approved"/>
    <x v="3"/>
  </r>
  <r>
    <n v="1450"/>
    <s v="M729"/>
    <x v="1"/>
    <d v="2023-08-01T00:00:00"/>
    <m/>
    <m/>
    <m/>
    <s v="Helpdesk"/>
    <s v="Launch Readiness"/>
    <s v="Concern over non-availability of Helpdesk Manager between 10 PM – 6 AM and how emergencies are handled during this time."/>
    <m/>
    <s v="Critical"/>
    <s v="Open"/>
    <m/>
    <s v=" "/>
    <s v=" "/>
    <s v="Closed"/>
    <s v="24-Sep-25: Existing Lead available during Business Hours, Remaining duration Shift Lead will Manage"/>
    <m/>
    <m/>
    <s v="Siva Kumar"/>
    <m/>
    <m/>
    <s v="COMPLETED &amp; APPROVED"/>
    <s v=" "/>
    <s v=" "/>
    <s v=" "/>
    <m/>
    <m/>
    <m/>
    <m/>
    <m/>
    <m/>
    <s v="MOMHelpdesk"/>
    <s v="Helpdesk (Contact Center)"/>
    <s v="CLOSED"/>
    <m/>
    <m/>
    <m/>
    <d v="2025-09-24T00:00:00"/>
    <s v="Artefacts not Required"/>
    <m/>
    <n v="1"/>
    <s v="Completed &amp; Approved"/>
    <x v="3"/>
  </r>
  <r>
    <n v="1451"/>
    <s v="M73"/>
    <x v="1"/>
    <d v="2023-07-26T00:00:00"/>
    <m/>
    <m/>
    <m/>
    <s v="WFM"/>
    <s v="User Experience"/>
    <s v="Support for translation to Telugu"/>
    <m/>
    <s v="Critical"/>
    <s v="Open"/>
    <m/>
    <s v=" "/>
    <s v=" "/>
    <m/>
    <s v="As per OEM this point is not feasible 11 July 2025:- A follow-up discussion with the OEM is required to assess feasibility._x000a_If it is found to be unfeasible, a call should be arranged with Sanjay Sir along with the OEM team &amp; artefacts needs to submit "/>
    <m/>
    <m/>
    <s v="Kaushalendra Kumar"/>
    <m/>
    <s v="Open"/>
    <s v="Not Feasible "/>
    <s v=" "/>
    <s v=" "/>
    <s v=" "/>
    <m/>
    <m/>
    <m/>
    <m/>
    <m/>
    <m/>
    <s v="MOMWFM"/>
    <s v="Applications/Tools"/>
    <e v="#N/A"/>
    <m/>
    <m/>
    <m/>
    <m/>
    <e v="#N/A"/>
    <m/>
    <n v="1"/>
    <s v="Open"/>
    <x v="0"/>
  </r>
  <r>
    <n v="1452"/>
    <s v="M730"/>
    <x v="1"/>
    <d v="2023-08-01T00:00:00"/>
    <m/>
    <m/>
    <m/>
    <s v="NOC Operationalization"/>
    <s v="Launch Readiness"/>
    <s v="The relationship between people and functions as realised by RASCI matrix needs improvement."/>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453"/>
    <s v="M731"/>
    <x v="1"/>
    <d v="2023-08-01T00:00:00"/>
    <m/>
    <m/>
    <m/>
    <s v="Helpdesk"/>
    <s v="Launch Readiness"/>
    <s v="Differentiate between registered users and registered numbers."/>
    <m/>
    <s v="Critical"/>
    <s v="Open"/>
    <m/>
    <s v=" "/>
    <s v=" "/>
    <s v="WIP"/>
    <s v="11-Sep-25: BSS Integration to be completed"/>
    <m/>
    <m/>
    <s v="Siva Kumar"/>
    <m/>
    <s v="Open"/>
    <s v="WIP"/>
    <s v=" "/>
    <s v=" "/>
    <s v=" "/>
    <m/>
    <m/>
    <m/>
    <m/>
    <m/>
    <m/>
    <s v="MOMHelpdesk"/>
    <s v="Helpdesk (Contact Center)"/>
    <s v="OPEN"/>
    <m/>
    <m/>
    <m/>
    <m/>
    <m/>
    <m/>
    <n v="1"/>
    <s v="Open"/>
    <x v="0"/>
  </r>
  <r>
    <n v="1454"/>
    <s v="M732"/>
    <x v="1"/>
    <d v="2023-08-01T00:00:00"/>
    <m/>
    <m/>
    <m/>
    <s v="Helpdesk"/>
    <s v="Launch Readiness"/>
    <s v="Resolve confusion over the categorisation of incoming queries."/>
    <m/>
    <s v="Critical"/>
    <s v="Open"/>
    <m/>
    <s v=" "/>
    <s v=" "/>
    <s v="WIP"/>
    <s v=" "/>
    <m/>
    <m/>
    <s v="Siva Kumar"/>
    <m/>
    <s v="Open"/>
    <s v="WIP"/>
    <s v=" "/>
    <s v=" "/>
    <s v=" "/>
    <m/>
    <m/>
    <m/>
    <m/>
    <m/>
    <m/>
    <s v="MOMHelpdesk"/>
    <s v="Helpdesk (Contact Center)"/>
    <s v="OPEN"/>
    <m/>
    <m/>
    <m/>
    <m/>
    <m/>
    <m/>
    <n v="1"/>
    <s v="Open"/>
    <x v="0"/>
  </r>
  <r>
    <n v="1455"/>
    <s v="M733"/>
    <x v="1"/>
    <d v="2023-08-01T00:00:00"/>
    <m/>
    <m/>
    <m/>
    <s v="Helpdesk"/>
    <s v=" "/>
    <s v="Check how the Call management system can support live intrusion of calls for instant feedback."/>
    <m/>
    <s v="Critical"/>
    <s v="Open"/>
    <m/>
    <s v=" "/>
    <s v=" "/>
    <s v="Artefacts to be submitted"/>
    <s v="24-Sep-25:Artefacts to be submitted_x000a_11-Sep-25: Feature is available, Shall be demonstrated"/>
    <m/>
    <m/>
    <s v="Siva Kumar"/>
    <m/>
    <m/>
    <s v="COMPLETED &amp; APPROVED"/>
    <s v=" "/>
    <s v=" "/>
    <s v=" "/>
    <m/>
    <m/>
    <m/>
    <m/>
    <m/>
    <m/>
    <s v="MOMHelpdesk"/>
    <s v="Helpdesk (Contact Center)"/>
    <s v="CLOSED"/>
    <m/>
    <m/>
    <m/>
    <d v="2025-09-24T00:00:00"/>
    <s v="\\172.28.9.34\Artefacts_T-Fiber TNOC Tracker\HELPDESK\M119,733"/>
    <m/>
    <n v="1"/>
    <s v="Completed &amp; Approved"/>
    <x v="3"/>
  </r>
  <r>
    <n v="1456"/>
    <s v="M734"/>
    <x v="1"/>
    <d v="2023-08-01T00:00:00"/>
    <m/>
    <m/>
    <m/>
    <s v="Helpdesk"/>
    <s v=" "/>
    <s v="Define how readiness of Helpdesk to report on compliances and responsiveness and penalties calculation."/>
    <m/>
    <s v="Critical"/>
    <s v="Open"/>
    <m/>
    <s v=" "/>
    <s v=" "/>
    <s v="WIP"/>
    <s v=" "/>
    <m/>
    <m/>
    <s v="Siva Kumar"/>
    <m/>
    <s v="Open"/>
    <s v="WIP"/>
    <s v=" "/>
    <s v=" "/>
    <s v=" "/>
    <m/>
    <m/>
    <m/>
    <m/>
    <m/>
    <m/>
    <s v="MOMHelpdesk"/>
    <s v="Helpdesk (Contact Center)"/>
    <s v="OPEN"/>
    <m/>
    <m/>
    <m/>
    <m/>
    <m/>
    <m/>
    <n v="1"/>
    <s v="Open"/>
    <x v="0"/>
  </r>
  <r>
    <n v="1457"/>
    <s v="M735"/>
    <x v="1"/>
    <d v="2023-08-04T00:00:00"/>
    <m/>
    <m/>
    <m/>
    <s v="Helpdesk"/>
    <s v=" "/>
    <s v="Determine how the Helpdesk to NOC and Field is going to be integrated with the operational framework when they currently lack synergy."/>
    <m/>
    <s v="Critical"/>
    <s v="Open"/>
    <m/>
    <s v=" "/>
    <s v=" "/>
    <s v="WIP"/>
    <s v="11-Sep-25: IVR Flows are aligned accordingly, Post Approval and Implementation we can meet expectations"/>
    <m/>
    <m/>
    <s v="Siva Kumar"/>
    <m/>
    <m/>
    <s v="COMPLETED &amp; APPROVED"/>
    <s v=" "/>
    <s v=" "/>
    <s v=" "/>
    <m/>
    <m/>
    <m/>
    <m/>
    <m/>
    <m/>
    <s v="MOMHelpdesk"/>
    <s v="Helpdesk (Contact Center)"/>
    <s v="CLOSED"/>
    <m/>
    <m/>
    <m/>
    <d v="2025-09-24T00:00:00"/>
    <s v="\\172.28.9.34\Artefacts_T-Fiber TNOC Tracker\HELPDESK\M725,735"/>
    <m/>
    <n v="1"/>
    <s v="Completed &amp; Approved"/>
    <x v="3"/>
  </r>
  <r>
    <n v="1458"/>
    <s v="M736"/>
    <x v="1"/>
    <d v="2023-08-04T00:00:00"/>
    <m/>
    <m/>
    <m/>
    <s v="Helpdesk"/>
    <s v=" "/>
    <s v="Concern over Toll-free levels availability for the Helpdesk."/>
    <m/>
    <s v="Critical"/>
    <s v="Open"/>
    <m/>
    <s v=" "/>
    <s v=" "/>
    <s v="WIP"/>
    <s v=" "/>
    <m/>
    <m/>
    <s v="Siva Kumar"/>
    <m/>
    <s v="Open"/>
    <s v="WIP"/>
    <s v=" "/>
    <s v=" "/>
    <s v=" "/>
    <m/>
    <m/>
    <m/>
    <m/>
    <m/>
    <m/>
    <s v="MOMHelpdesk"/>
    <s v="Helpdesk (Contact Center)"/>
    <s v="OPEN"/>
    <m/>
    <m/>
    <m/>
    <m/>
    <m/>
    <m/>
    <n v="1"/>
    <s v="Open"/>
    <x v="0"/>
  </r>
  <r>
    <n v="1459"/>
    <s v="M737"/>
    <x v="1"/>
    <d v="2023-08-18T00:00:00"/>
    <m/>
    <m/>
    <m/>
    <s v="BSS"/>
    <s v="NSO"/>
    <s v="BSS Readiness and Demo: L&amp;T to demonstrate Static IP and UI/UX changes, with WFM integration not part of the demonstration."/>
    <m/>
    <s v="Critical"/>
    <s v="Open"/>
    <m/>
    <s v=" "/>
    <s v=" "/>
    <m/>
    <s v=" "/>
    <m/>
    <m/>
    <s v="Manoj Nibrad"/>
    <m/>
    <s v="Open"/>
    <s v="Open"/>
    <s v=" "/>
    <s v=" "/>
    <s v=" "/>
    <m/>
    <m/>
    <m/>
    <m/>
    <m/>
    <m/>
    <s v="MOMBSS"/>
    <s v="Applications/Tools"/>
    <s v="OPEN"/>
    <m/>
    <m/>
    <m/>
    <m/>
    <e v="#N/A"/>
    <m/>
    <n v="1"/>
    <s v="Open"/>
    <x v="0"/>
  </r>
  <r>
    <n v="1460"/>
    <s v="M738"/>
    <x v="1"/>
    <d v="2023-08-18T00:00:00"/>
    <m/>
    <m/>
    <m/>
    <s v="WFM"/>
    <s v="WFM Application"/>
    <s v="WFM Tool Usage Demonstration: L&amp;T to arrange a demonstration of WFM tool usage for field operations soon."/>
    <m/>
    <s v="Critical"/>
    <s v="Open"/>
    <m/>
    <s v=" "/>
    <s v=" "/>
    <m/>
    <s v="Duplicate with Point- 235"/>
    <m/>
    <m/>
    <s v="Kaushalendra Kumar"/>
    <m/>
    <s v="Open"/>
    <s v="Duplicate"/>
    <s v=" "/>
    <s v=" "/>
    <s v=" "/>
    <m/>
    <m/>
    <m/>
    <m/>
    <m/>
    <m/>
    <s v="MOMWFM"/>
    <s v="Applications/Tools"/>
    <e v="#N/A"/>
    <m/>
    <m/>
    <m/>
    <m/>
    <e v="#N/A"/>
    <m/>
    <n v="1"/>
    <s v="Open"/>
    <x v="0"/>
  </r>
  <r>
    <n v="1461"/>
    <s v="M739"/>
    <x v="1"/>
    <d v="2023-08-18T00:00:00"/>
    <m/>
    <m/>
    <m/>
    <s v="BSS"/>
    <s v="Billing Related"/>
    <s v="Payment Gateway Completion: L&amp;T to complete the payment gateway by 30th September '23 if SSL Certificate is provided by 11th September '23."/>
    <m/>
    <s v="Critical"/>
    <s v="Open"/>
    <m/>
    <s v=" "/>
    <s v=" "/>
    <m/>
    <s v="DUPLICATE POINT (M739)"/>
    <m/>
    <m/>
    <s v="Manoj Nibrad"/>
    <m/>
    <s v="Open"/>
    <s v="Open"/>
    <s v=" "/>
    <s v=" "/>
    <s v=" "/>
    <m/>
    <m/>
    <m/>
    <m/>
    <m/>
    <m/>
    <s v="MOMBSS"/>
    <s v="Applications/Tools"/>
    <s v="OPEN"/>
    <m/>
    <m/>
    <m/>
    <m/>
    <e v="#N/A"/>
    <m/>
    <n v="1"/>
    <s v="Open"/>
    <x v="0"/>
  </r>
  <r>
    <n v="1462"/>
    <s v="M74"/>
    <x v="1"/>
    <d v="2023-07-26T00:00:00"/>
    <m/>
    <m/>
    <m/>
    <s v="WFM"/>
    <s v="Handbook &amp; SOPs"/>
    <s v="Scope of Order Processing and Service Ticket Management"/>
    <m/>
    <s v="Critical"/>
    <s v="Open"/>
    <m/>
    <s v=" "/>
    <s v=" "/>
    <m/>
    <m/>
    <m/>
    <m/>
    <s v="Kaushalendra Kumar"/>
    <m/>
    <m/>
    <s v="CLOSURE REVIEW PENDING "/>
    <s v=" "/>
    <s v=" "/>
    <s v=" "/>
    <m/>
    <m/>
    <m/>
    <m/>
    <m/>
    <m/>
    <s v="MOMWFM"/>
    <s v="Applications/Tools"/>
    <s v="OPEN"/>
    <m/>
    <m/>
    <m/>
    <m/>
    <m/>
    <m/>
    <n v="1"/>
    <s v="Completed but Verification undrer Process"/>
    <x v="2"/>
  </r>
  <r>
    <n v="1463"/>
    <s v="M740"/>
    <x v="1"/>
    <d v="2023-08-18T00:00:00"/>
    <m/>
    <m/>
    <m/>
    <s v="Security &amp; Regulatory Compliance"/>
    <s v="Compliance"/>
    <s v="Security Related Activities: L&amp;T to address various security and compliance sub-activities with specific target dates."/>
    <m/>
    <s v="Critical"/>
    <s v="Open"/>
    <m/>
    <s v=" "/>
    <s v=" "/>
    <m/>
    <s v=" "/>
    <m/>
    <m/>
    <s v="Sarmendra"/>
    <m/>
    <s v="Open"/>
    <s v="Open"/>
    <s v=" "/>
    <s v=" "/>
    <s v=" "/>
    <m/>
    <m/>
    <m/>
    <m/>
    <m/>
    <m/>
    <s v="MOMSecurity &amp; Regulatory Compliance"/>
    <s v="Security"/>
    <s v="OPEN"/>
    <m/>
    <m/>
    <m/>
    <m/>
    <e v="#N/A"/>
    <m/>
    <n v="1"/>
    <s v="Open"/>
    <x v="0"/>
  </r>
  <r>
    <n v="1464"/>
    <s v="M741"/>
    <x v="1"/>
    <d v="2023-08-18T00:00:00"/>
    <m/>
    <m/>
    <m/>
    <s v="BSS"/>
    <s v="BSS"/>
    <s v="BSS Integration with Lepton WFM: L&amp;T to complete the demo of BSS Integration with Lepton WFM by 25th August '23."/>
    <m/>
    <s v="Critical"/>
    <s v="Open"/>
    <m/>
    <s v=" "/>
    <s v=" "/>
    <m/>
    <s v=" "/>
    <m/>
    <m/>
    <s v="Manoj Nibrad"/>
    <m/>
    <s v="Open"/>
    <s v="Open"/>
    <s v=" "/>
    <s v=" "/>
    <s v=" "/>
    <m/>
    <m/>
    <m/>
    <m/>
    <m/>
    <m/>
    <s v="MOMBSS"/>
    <s v="Applications/Tools"/>
    <s v="OPEN"/>
    <m/>
    <m/>
    <m/>
    <m/>
    <e v="#N/A"/>
    <m/>
    <n v="1"/>
    <s v="Open"/>
    <x v="0"/>
  </r>
  <r>
    <n v="1465"/>
    <s v="M742"/>
    <x v="1"/>
    <d v="2023-08-18T00:00:00"/>
    <m/>
    <m/>
    <m/>
    <s v="BSS"/>
    <s v="NSO "/>
    <s v="NSO Competency Plan: L&amp;T to put in place an NSO competency plan."/>
    <m/>
    <s v="Critical"/>
    <s v="Open"/>
    <m/>
    <s v=" "/>
    <s v=" "/>
    <m/>
    <s v=" "/>
    <m/>
    <m/>
    <s v="Manoj Nibrad"/>
    <m/>
    <s v="Open"/>
    <s v="Open"/>
    <s v=" "/>
    <s v=" "/>
    <s v=" "/>
    <m/>
    <m/>
    <m/>
    <m/>
    <m/>
    <m/>
    <s v="MOMBSS"/>
    <s v="Applications/Tools"/>
    <s v="OPEN"/>
    <m/>
    <m/>
    <m/>
    <m/>
    <e v="#N/A"/>
    <m/>
    <n v="1"/>
    <s v="Open"/>
    <x v="0"/>
  </r>
  <r>
    <n v="1466"/>
    <s v="M743"/>
    <x v="1"/>
    <d v="2023-08-18T00:00:00"/>
    <m/>
    <m/>
    <m/>
    <s v="BSS"/>
    <s v="T&amp;D Environment"/>
    <s v="Separation of T&amp;D and Production Environments: L&amp;T to provide a plan addressing the requirement for separate environments."/>
    <m/>
    <s v="Critical"/>
    <s v="Open"/>
    <m/>
    <s v=" "/>
    <s v=" "/>
    <m/>
    <s v=" "/>
    <m/>
    <m/>
    <s v="Manoj Nibrad"/>
    <m/>
    <s v="Open"/>
    <s v="Open"/>
    <s v=" "/>
    <s v=" "/>
    <s v=" "/>
    <m/>
    <m/>
    <m/>
    <m/>
    <m/>
    <m/>
    <s v="MOMBSS"/>
    <s v="Applications/Tools"/>
    <s v="OPEN"/>
    <m/>
    <m/>
    <m/>
    <m/>
    <e v="#N/A"/>
    <m/>
    <n v="1"/>
    <s v="Open"/>
    <x v="0"/>
  </r>
  <r>
    <n v="1467"/>
    <s v="M744"/>
    <x v="1"/>
    <d v="2023-08-18T00:00:00"/>
    <m/>
    <m/>
    <m/>
    <s v="BSS"/>
    <s v="Resource Augmentation"/>
    <s v="Onboarding of Billing Specialist: L&amp;T to update on the onboarding process for a long-term Billing Specialist."/>
    <m/>
    <s v="Critical"/>
    <s v="Open"/>
    <m/>
    <s v=" "/>
    <s v=" "/>
    <m/>
    <s v=" "/>
    <m/>
    <m/>
    <s v="Manoj Nibrad"/>
    <m/>
    <s v="Open"/>
    <s v="Open"/>
    <s v=" "/>
    <s v=" "/>
    <s v=" "/>
    <m/>
    <m/>
    <m/>
    <m/>
    <m/>
    <m/>
    <s v="MOMBSS"/>
    <s v="Applications/Tools"/>
    <s v="OPEN"/>
    <m/>
    <m/>
    <m/>
    <m/>
    <e v="#N/A"/>
    <m/>
    <n v="1"/>
    <s v="Open"/>
    <x v="0"/>
  </r>
  <r>
    <n v="1468"/>
    <s v="M745"/>
    <x v="1"/>
    <d v="2023-08-18T00:00:00"/>
    <m/>
    <m/>
    <m/>
    <s v="BSS"/>
    <s v="Billing Related"/>
    <s v="Closure of CRM Billing Process and Invoice Format: L&amp;T to close action items regarding CRM Billing Process and Invoice format."/>
    <m/>
    <s v="Critical"/>
    <s v="Open"/>
    <m/>
    <s v=" "/>
    <s v=" "/>
    <m/>
    <s v=" "/>
    <m/>
    <m/>
    <s v="Manoj Nibrad"/>
    <m/>
    <s v="Open"/>
    <s v="Open"/>
    <s v=" "/>
    <s v=" "/>
    <s v=" "/>
    <m/>
    <m/>
    <m/>
    <m/>
    <m/>
    <m/>
    <s v="MOMBSS"/>
    <s v="Applications/Tools"/>
    <s v="OPEN"/>
    <m/>
    <m/>
    <m/>
    <m/>
    <e v="#N/A"/>
    <m/>
    <n v="1"/>
    <s v="Open"/>
    <x v="0"/>
  </r>
  <r>
    <n v="1469"/>
    <s v="M746"/>
    <x v="1"/>
    <d v="2023-08-18T00:00:00"/>
    <m/>
    <m/>
    <m/>
    <s v="BSS"/>
    <s v="T&amp;D Environment"/>
    <s v="BSS Roadmap Progress: L&amp;T to demonstrate completed points for closure and include related test cases."/>
    <m/>
    <s v="Critical"/>
    <s v="Open"/>
    <m/>
    <s v=" "/>
    <s v=" "/>
    <m/>
    <s v=" "/>
    <m/>
    <m/>
    <s v="Manoj Nibrad"/>
    <m/>
    <s v="Open"/>
    <s v="Open"/>
    <s v=" "/>
    <s v=" "/>
    <s v=" "/>
    <m/>
    <m/>
    <m/>
    <m/>
    <m/>
    <m/>
    <s v="MOMBSS"/>
    <s v="Applications/Tools"/>
    <s v="OPEN"/>
    <m/>
    <m/>
    <m/>
    <m/>
    <e v="#N/A"/>
    <m/>
    <n v="1"/>
    <s v="Open"/>
    <x v="0"/>
  </r>
  <r>
    <n v="1470"/>
    <s v="M747"/>
    <x v="1"/>
    <d v="2023-08-18T00:00:00"/>
    <m/>
    <m/>
    <m/>
    <s v="BSS"/>
    <s v="Dry Run"/>
    <s v="Next BSS Demo for Cell Tower: L&amp;T to confirm the date of the next BSS Demo for Cell Tower by 21st August '23."/>
    <m/>
    <s v="Critical"/>
    <s v="Open"/>
    <m/>
    <s v=" "/>
    <s v=" "/>
    <m/>
    <s v=" "/>
    <m/>
    <m/>
    <s v="Manoj Nibrad"/>
    <m/>
    <s v="Open"/>
    <s v="Open"/>
    <s v=" "/>
    <s v=" "/>
    <s v=" "/>
    <m/>
    <m/>
    <m/>
    <m/>
    <m/>
    <m/>
    <s v="MOMBSS"/>
    <s v="Applications/Tools"/>
    <s v="OPEN"/>
    <m/>
    <m/>
    <m/>
    <m/>
    <e v="#N/A"/>
    <m/>
    <n v="1"/>
    <s v="Open"/>
    <x v="0"/>
  </r>
  <r>
    <n v="1471"/>
    <s v="M748"/>
    <x v="1"/>
    <d v="2023-08-18T00:00:00"/>
    <m/>
    <m/>
    <m/>
    <s v="BSS"/>
    <s v="Dry Run"/>
    <s v="User Groups Demonstration: L&amp;T to showcase the demonstration on user groups along with the demo for Cell Tower."/>
    <m/>
    <s v="Critical"/>
    <s v="Open"/>
    <m/>
    <s v=" "/>
    <s v=" "/>
    <m/>
    <s v=" "/>
    <m/>
    <m/>
    <s v="Manoj Nibrad"/>
    <m/>
    <s v="Open"/>
    <s v="Open"/>
    <s v=" "/>
    <s v=" "/>
    <s v=" "/>
    <m/>
    <m/>
    <m/>
    <m/>
    <m/>
    <m/>
    <s v="MOMBSS"/>
    <s v="Applications/Tools"/>
    <s v="OPEN"/>
    <m/>
    <m/>
    <m/>
    <m/>
    <e v="#N/A"/>
    <m/>
    <n v="1"/>
    <s v="Open"/>
    <x v="0"/>
  </r>
  <r>
    <n v="1472"/>
    <s v="M749"/>
    <x v="1"/>
    <d v="2023-08-18T00:00:00"/>
    <m/>
    <m/>
    <m/>
    <s v="BSS"/>
    <s v="Dry Run"/>
    <s v="Next BSS Demo Schedule: Scheduled for 23rd August '23, to include RFS/RFO status, notification templates, UI/UX validation, and exception scenarios."/>
    <m/>
    <s v="Critical"/>
    <s v="Open"/>
    <m/>
    <s v=" "/>
    <s v=" "/>
    <m/>
    <s v=" "/>
    <m/>
    <m/>
    <s v="Manoj Nibrad"/>
    <m/>
    <s v="Open"/>
    <s v="Open"/>
    <s v=" "/>
    <s v=" "/>
    <s v=" "/>
    <m/>
    <m/>
    <m/>
    <m/>
    <m/>
    <m/>
    <s v="MOMBSS"/>
    <s v="Applications/Tools"/>
    <s v="OPEN"/>
    <m/>
    <m/>
    <m/>
    <m/>
    <e v="#N/A"/>
    <m/>
    <n v="1"/>
    <s v="Open"/>
    <x v="0"/>
  </r>
  <r>
    <n v="1473"/>
    <s v="M75"/>
    <x v="1"/>
    <d v="2023-07-26T00:00:00"/>
    <m/>
    <m/>
    <m/>
    <s v="WFM"/>
    <s v="Handbook &amp; SOPs"/>
    <s v="Document references in SOW to be shared"/>
    <m/>
    <s v="Critical"/>
    <s v="Open"/>
    <m/>
    <s v=" "/>
    <s v=" "/>
    <m/>
    <m/>
    <m/>
    <m/>
    <s v="Kaushalendra Kumar"/>
    <m/>
    <m/>
    <s v="CLOSURE REVIEW PENDING "/>
    <s v=" "/>
    <s v=" "/>
    <s v=" "/>
    <m/>
    <m/>
    <m/>
    <m/>
    <m/>
    <m/>
    <s v="MOMWFM"/>
    <s v="Applications/Tools"/>
    <s v="OPEN"/>
    <m/>
    <m/>
    <m/>
    <m/>
    <m/>
    <m/>
    <n v="1"/>
    <s v="Completed but Verification undrer Process"/>
    <x v="2"/>
  </r>
  <r>
    <n v="1474"/>
    <s v="M750"/>
    <x v="1"/>
    <d v="2023-08-18T00:00:00"/>
    <m/>
    <m/>
    <m/>
    <s v="BSS"/>
    <s v="Regulatory Compliance"/>
    <s v="Regulatory Reports Review: L&amp;T to identify available reports in BSS as Ready/WIP by 21st August '23 and review with T-Fiber for approval."/>
    <m/>
    <s v="Critical"/>
    <s v="Open"/>
    <m/>
    <s v=" "/>
    <s v=" "/>
    <m/>
    <s v="DUPLICATE POINT (M688)"/>
    <m/>
    <m/>
    <s v="Manoj Nibrad"/>
    <m/>
    <s v="Open"/>
    <s v="Open"/>
    <s v=" "/>
    <s v=" "/>
    <s v=" "/>
    <m/>
    <m/>
    <m/>
    <m/>
    <m/>
    <m/>
    <s v="MOMBSS"/>
    <s v="Applications/Tools"/>
    <s v="OPEN"/>
    <m/>
    <m/>
    <m/>
    <m/>
    <e v="#N/A"/>
    <m/>
    <n v="1"/>
    <s v="Open"/>
    <x v="0"/>
  </r>
  <r>
    <n v="1475"/>
    <s v="M751"/>
    <x v="1"/>
    <d v="2023-08-18T00:00:00"/>
    <m/>
    <m/>
    <m/>
    <s v="BSS"/>
    <s v=" "/>
    <s v="Dedication of Time to T-Fiber Project: Chief Delivery Officer, L&amp;T to confirm dedicating 2 days a week to the T-Fiber Project in Hyderabad leading up to the Network Launch."/>
    <m/>
    <s v="Critical"/>
    <s v="Open"/>
    <m/>
    <s v=" "/>
    <s v=" "/>
    <m/>
    <s v=" "/>
    <m/>
    <m/>
    <s v="Manoj Nibrad"/>
    <m/>
    <s v="Open"/>
    <s v="Open"/>
    <s v=" "/>
    <s v=" "/>
    <s v=" "/>
    <m/>
    <m/>
    <m/>
    <m/>
    <m/>
    <m/>
    <s v="MOMBSS"/>
    <s v="Applications/Tools"/>
    <s v="OPEN"/>
    <m/>
    <m/>
    <m/>
    <m/>
    <e v="#N/A"/>
    <m/>
    <n v="1"/>
    <s v="Open"/>
    <x v="0"/>
  </r>
  <r>
    <n v="1476"/>
    <s v="M752"/>
    <x v="1"/>
    <d v="2023-08-23T00:00:00"/>
    <m/>
    <m/>
    <m/>
    <s v="BSS"/>
    <s v=" "/>
    <s v="Review of alert and notification templates and implementation."/>
    <m/>
    <s v="Critical"/>
    <s v="Open"/>
    <m/>
    <s v=" "/>
    <s v=" "/>
    <m/>
    <s v=" "/>
    <m/>
    <m/>
    <s v="Manoj Nibrad"/>
    <m/>
    <s v="Open"/>
    <s v="Open"/>
    <s v=" "/>
    <s v=" "/>
    <s v=" "/>
    <m/>
    <m/>
    <m/>
    <m/>
    <m/>
    <m/>
    <s v="MOMBSS"/>
    <s v="Applications/Tools"/>
    <s v="OPEN"/>
    <m/>
    <m/>
    <m/>
    <m/>
    <e v="#N/A"/>
    <m/>
    <n v="1"/>
    <s v="Open"/>
    <x v="0"/>
  </r>
  <r>
    <n v="1477"/>
    <s v="M753"/>
    <x v="1"/>
    <d v="2023-08-23T00:00:00"/>
    <m/>
    <m/>
    <m/>
    <s v="BSS"/>
    <s v=" "/>
    <s v="Lead data presentation for Airtel and GI_BB customers."/>
    <m/>
    <s v="Critical"/>
    <s v="Open"/>
    <m/>
    <s v=" "/>
    <s v=" "/>
    <m/>
    <s v=" "/>
    <m/>
    <m/>
    <s v="Manoj Nibrad"/>
    <m/>
    <s v="Open"/>
    <s v="Open"/>
    <s v=" "/>
    <s v=" "/>
    <s v=" "/>
    <m/>
    <m/>
    <m/>
    <m/>
    <m/>
    <m/>
    <s v="MOMBSS"/>
    <s v="Applications/Tools"/>
    <s v="OPEN"/>
    <m/>
    <m/>
    <m/>
    <m/>
    <e v="#N/A"/>
    <m/>
    <n v="1"/>
    <s v="Open"/>
    <x v="0"/>
  </r>
  <r>
    <n v="1478"/>
    <s v="M754"/>
    <x v="1"/>
    <d v="2023-08-23T00:00:00"/>
    <m/>
    <m/>
    <m/>
    <s v="BSS"/>
    <s v=" "/>
    <s v="Walkthrough of Ready for Service (RFS) Process."/>
    <m/>
    <s v="Critical"/>
    <s v="Open"/>
    <m/>
    <s v=" "/>
    <s v=" "/>
    <m/>
    <s v=" "/>
    <m/>
    <m/>
    <s v="Manoj Nibrad"/>
    <m/>
    <s v="Open"/>
    <s v="Open"/>
    <s v=" "/>
    <s v=" "/>
    <s v=" "/>
    <m/>
    <m/>
    <m/>
    <m/>
    <m/>
    <m/>
    <s v="MOMBSS"/>
    <s v="Applications/Tools"/>
    <s v="OPEN"/>
    <m/>
    <m/>
    <m/>
    <m/>
    <e v="#N/A"/>
    <m/>
    <n v="1"/>
    <s v="Open"/>
    <x v="0"/>
  </r>
  <r>
    <n v="1479"/>
    <s v="M755"/>
    <x v="1"/>
    <d v="2023-08-23T00:00:00"/>
    <m/>
    <m/>
    <m/>
    <s v="BSS"/>
    <s v=" "/>
    <s v="Identifying and addressing challenges for user experience in CRM."/>
    <m/>
    <s v="Critical"/>
    <s v="Open"/>
    <m/>
    <s v=" "/>
    <s v=" "/>
    <m/>
    <s v=" "/>
    <m/>
    <m/>
    <s v="Manoj Nibrad"/>
    <m/>
    <s v="Open"/>
    <s v="Open"/>
    <s v=" "/>
    <s v=" "/>
    <s v=" "/>
    <m/>
    <m/>
    <m/>
    <m/>
    <m/>
    <m/>
    <s v="MOMBSS"/>
    <s v="Applications/Tools"/>
    <s v="OPEN"/>
    <m/>
    <m/>
    <m/>
    <m/>
    <e v="#N/A"/>
    <m/>
    <n v="1"/>
    <s v="Open"/>
    <x v="0"/>
  </r>
  <r>
    <n v="1480"/>
    <s v="M756"/>
    <x v="1"/>
    <d v="2023-08-23T00:00:00"/>
    <m/>
    <m/>
    <m/>
    <s v="BSS"/>
    <s v=" "/>
    <s v="Development of BSS demo of CSP."/>
    <m/>
    <s v="Critical"/>
    <s v="Open"/>
    <m/>
    <s v=" "/>
    <s v=" "/>
    <m/>
    <s v=" "/>
    <m/>
    <m/>
    <s v="Manoj Nibrad"/>
    <m/>
    <s v="Open"/>
    <s v="Open"/>
    <s v=" "/>
    <s v=" "/>
    <s v=" "/>
    <m/>
    <m/>
    <m/>
    <m/>
    <m/>
    <m/>
    <s v="MOMBSS"/>
    <s v="Applications/Tools"/>
    <s v="OPEN"/>
    <m/>
    <m/>
    <m/>
    <m/>
    <e v="#N/A"/>
    <m/>
    <n v="1"/>
    <s v="Open"/>
    <x v="0"/>
  </r>
  <r>
    <n v="1481"/>
    <s v="M757"/>
    <x v="1"/>
    <d v="2023-08-23T00:00:00"/>
    <m/>
    <m/>
    <m/>
    <s v="BSS"/>
    <s v=" "/>
    <s v="Analysis of the issue impacting BSS demo."/>
    <m/>
    <s v="Critical"/>
    <s v="Open"/>
    <m/>
    <s v=" "/>
    <s v=" "/>
    <m/>
    <s v=" "/>
    <m/>
    <m/>
    <s v="Manoj Nibrad"/>
    <m/>
    <s v="Open"/>
    <s v="Open"/>
    <s v=" "/>
    <s v=" "/>
    <s v=" "/>
    <m/>
    <m/>
    <m/>
    <m/>
    <m/>
    <m/>
    <s v="MOMBSS"/>
    <s v="Applications/Tools"/>
    <s v="OPEN"/>
    <m/>
    <m/>
    <m/>
    <m/>
    <e v="#N/A"/>
    <m/>
    <n v="1"/>
    <s v="Open"/>
    <x v="0"/>
  </r>
  <r>
    <n v="1482"/>
    <s v="M758"/>
    <x v="1"/>
    <d v="2023-08-23T00:00:00"/>
    <m/>
    <m/>
    <m/>
    <s v="NOC Operationalization"/>
    <s v=" "/>
    <s v="Fixing issues with OSS - BSS integration."/>
    <m/>
    <s v="Critical"/>
    <s v="Open"/>
    <m/>
    <s v=" "/>
    <s v=" "/>
    <s v="WIP"/>
    <s v=" "/>
    <s v="L&amp;T"/>
    <s v="Sivaprasad"/>
    <s v="Sivaprasad"/>
    <m/>
    <s v="Open"/>
    <s v="WIP"/>
    <s v=" "/>
    <s v=" "/>
    <s v=" "/>
    <m/>
    <m/>
    <m/>
    <m/>
    <m/>
    <m/>
    <s v="MOMNOC Operationalization"/>
    <s v="Network"/>
    <s v="OPEN"/>
    <m/>
    <m/>
    <m/>
    <m/>
    <m/>
    <m/>
    <n v="1"/>
    <s v="Open"/>
    <x v="0"/>
  </r>
  <r>
    <n v="1483"/>
    <s v="M759"/>
    <x v="1"/>
    <d v="2023-08-23T00:00:00"/>
    <m/>
    <m/>
    <m/>
    <s v="BSS"/>
    <s v=" "/>
    <s v="Establish a comprehensive list of event notification scenarios and implementation plan."/>
    <m/>
    <s v="Critical"/>
    <s v="Open"/>
    <m/>
    <s v=" "/>
    <s v=" "/>
    <m/>
    <s v=" "/>
    <m/>
    <m/>
    <s v="Manoj Nibrad"/>
    <m/>
    <s v="Open"/>
    <s v="Open"/>
    <s v=" "/>
    <s v=" "/>
    <s v=" "/>
    <m/>
    <m/>
    <m/>
    <m/>
    <m/>
    <m/>
    <s v="MOMBSS"/>
    <s v="Applications/Tools"/>
    <s v="OPEN"/>
    <m/>
    <m/>
    <m/>
    <m/>
    <e v="#N/A"/>
    <m/>
    <n v="1"/>
    <s v="Open"/>
    <x v="0"/>
  </r>
  <r>
    <n v="1484"/>
    <s v="M76"/>
    <x v="1"/>
    <d v="2023-07-26T00:00:00"/>
    <m/>
    <m/>
    <m/>
    <s v="WFM"/>
    <s v="User Experience"/>
    <s v="WFM tool's own Google Map"/>
    <m/>
    <s v="Critical"/>
    <s v="Open"/>
    <m/>
    <s v=" "/>
    <s v=" "/>
    <m/>
    <m/>
    <m/>
    <m/>
    <s v="Kaushalendra Kumar"/>
    <m/>
    <m/>
    <s v="CLOSURE REVIEW PENDING "/>
    <s v=" "/>
    <s v=" "/>
    <s v=" "/>
    <m/>
    <m/>
    <m/>
    <m/>
    <m/>
    <m/>
    <s v="MOMWFM"/>
    <s v="Applications/Tools"/>
    <s v="OPEN"/>
    <m/>
    <m/>
    <m/>
    <m/>
    <m/>
    <m/>
    <n v="1"/>
    <s v="Completed but Verification undrer Process"/>
    <x v="2"/>
  </r>
  <r>
    <n v="1485"/>
    <s v="M760"/>
    <x v="1"/>
    <d v="2023-08-23T00:00:00"/>
    <m/>
    <m/>
    <m/>
    <s v="BSS"/>
    <s v=" "/>
    <s v="Identify and create more user groups according to the business and workflow requirements."/>
    <m/>
    <s v="Critical"/>
    <s v="Open"/>
    <m/>
    <s v=" "/>
    <s v=" "/>
    <m/>
    <s v=" "/>
    <m/>
    <m/>
    <s v="Manoj Nibrad"/>
    <m/>
    <s v="Open"/>
    <s v="Open"/>
    <s v=" "/>
    <s v=" "/>
    <s v=" "/>
    <m/>
    <m/>
    <m/>
    <m/>
    <m/>
    <m/>
    <s v="MOMBSS"/>
    <s v="Applications/Tools"/>
    <s v="OPEN"/>
    <m/>
    <m/>
    <m/>
    <m/>
    <e v="#N/A"/>
    <m/>
    <n v="1"/>
    <s v="Open"/>
    <x v="0"/>
  </r>
  <r>
    <n v="1486"/>
    <s v="M761"/>
    <x v="1"/>
    <d v="2023-08-23T00:00:00"/>
    <m/>
    <m/>
    <m/>
    <s v="BSS"/>
    <s v=" "/>
    <s v="Resolve discrepancies with manual updates for RFO and RFS status."/>
    <m/>
    <s v="Critical"/>
    <s v="Open"/>
    <m/>
    <s v=" "/>
    <s v=" "/>
    <m/>
    <s v=" "/>
    <m/>
    <m/>
    <s v="Manoj Nibrad"/>
    <m/>
    <s v="Open"/>
    <s v="Open"/>
    <s v=" "/>
    <s v=" "/>
    <s v=" "/>
    <m/>
    <m/>
    <m/>
    <m/>
    <m/>
    <m/>
    <s v="MOMBSS"/>
    <s v="Applications/Tools"/>
    <s v="OPEN"/>
    <m/>
    <m/>
    <m/>
    <m/>
    <e v="#N/A"/>
    <m/>
    <n v="1"/>
    <s v="Open"/>
    <x v="0"/>
  </r>
  <r>
    <n v="1487"/>
    <s v="M762"/>
    <x v="1"/>
    <d v="2023-08-23T00:00:00"/>
    <m/>
    <m/>
    <m/>
    <s v="WFM"/>
    <s v=" "/>
    <s v="Respond to the query of WFM integration."/>
    <m/>
    <s v="Critical"/>
    <s v="Open"/>
    <m/>
    <s v=" "/>
    <s v=" "/>
    <m/>
    <m/>
    <m/>
    <m/>
    <s v="Kaushalendra Kumar"/>
    <m/>
    <m/>
    <s v="CLOSURE REVIEW PENDING "/>
    <s v=" "/>
    <s v=" "/>
    <s v=" "/>
    <m/>
    <m/>
    <m/>
    <m/>
    <m/>
    <m/>
    <s v="MOMWFM"/>
    <s v="Applications/Tools"/>
    <s v="OPEN"/>
    <m/>
    <m/>
    <m/>
    <m/>
    <m/>
    <m/>
    <n v="1"/>
    <s v="Completed but Verification undrer Process"/>
    <x v="2"/>
  </r>
  <r>
    <n v="1488"/>
    <s v="M763"/>
    <x v="1"/>
    <d v="2023-08-23T00:00:00"/>
    <m/>
    <m/>
    <m/>
    <s v="BSS"/>
    <s v=" "/>
    <s v="Improve user experience for better data accuracy."/>
    <m/>
    <s v="Critical"/>
    <s v="Open"/>
    <m/>
    <s v=" "/>
    <s v=" "/>
    <m/>
    <s v=" "/>
    <m/>
    <m/>
    <s v="Manoj Nibrad"/>
    <m/>
    <s v="Open"/>
    <s v="Open"/>
    <s v=" "/>
    <s v=" "/>
    <s v=" "/>
    <m/>
    <m/>
    <m/>
    <m/>
    <m/>
    <m/>
    <s v="MOMBSS"/>
    <s v="Applications/Tools"/>
    <s v="OPEN"/>
    <m/>
    <m/>
    <m/>
    <m/>
    <e v="#N/A"/>
    <m/>
    <n v="1"/>
    <s v="Open"/>
    <x v="0"/>
  </r>
  <r>
    <n v="1489"/>
    <s v="M764"/>
    <x v="1"/>
    <d v="2023-08-23T00:00:00"/>
    <m/>
    <m/>
    <m/>
    <s v="BSS"/>
    <s v=" "/>
    <s v="Ensure the BSS-Lead, L&amp;T and Head Telecom Practice, L&amp;T to discuss and create more user groups according to the business and workflow requirements."/>
    <m/>
    <s v="Critical"/>
    <s v="Open"/>
    <m/>
    <s v=" "/>
    <s v=" "/>
    <m/>
    <s v=" "/>
    <m/>
    <m/>
    <s v="Manoj Nibrad"/>
    <m/>
    <s v="Open"/>
    <s v="Open"/>
    <s v=" "/>
    <s v=" "/>
    <s v=" "/>
    <m/>
    <m/>
    <m/>
    <m/>
    <m/>
    <m/>
    <s v="MOMBSS"/>
    <s v="Applications/Tools"/>
    <s v="OPEN"/>
    <m/>
    <m/>
    <m/>
    <m/>
    <e v="#N/A"/>
    <m/>
    <n v="1"/>
    <s v="Open"/>
    <x v="0"/>
  </r>
  <r>
    <n v="1490"/>
    <s v="M765"/>
    <x v="1"/>
    <d v="2023-08-23T00:00:00"/>
    <m/>
    <m/>
    <m/>
    <s v="BSS"/>
    <s v=" "/>
    <s v="Introduce a status/bucket &quot;Renewal&quot; for orders that need further work / rectification."/>
    <m/>
    <s v="Critical"/>
    <s v="Open"/>
    <m/>
    <s v=" "/>
    <s v=" "/>
    <m/>
    <s v=" "/>
    <m/>
    <m/>
    <s v="Manoj Nibrad"/>
    <m/>
    <s v="Open"/>
    <s v="Open"/>
    <s v=" "/>
    <s v=" "/>
    <s v=" "/>
    <m/>
    <m/>
    <m/>
    <m/>
    <m/>
    <m/>
    <s v="MOMBSS"/>
    <s v="Applications/Tools"/>
    <s v="OPEN"/>
    <m/>
    <m/>
    <m/>
    <m/>
    <e v="#N/A"/>
    <m/>
    <n v="1"/>
    <s v="Open"/>
    <x v="0"/>
  </r>
  <r>
    <n v="1491"/>
    <s v="M766"/>
    <x v="1"/>
    <d v="2023-08-23T00:00:00"/>
    <m/>
    <m/>
    <m/>
    <s v="BSS"/>
    <s v=" "/>
    <s v="Ensure that the entire network POI/ PoP status including 12751 GPs, 1 NOC, all zones, districts &amp; Mandal nodes should be available in CRM database."/>
    <m/>
    <s v="Critical"/>
    <s v="Open"/>
    <m/>
    <s v=" "/>
    <s v=" "/>
    <m/>
    <s v=" "/>
    <m/>
    <m/>
    <s v="Manoj Nibrad"/>
    <m/>
    <s v="Open"/>
    <s v="Open"/>
    <s v=" "/>
    <s v=" "/>
    <s v=" "/>
    <m/>
    <m/>
    <m/>
    <m/>
    <m/>
    <m/>
    <s v="MOMBSS"/>
    <s v="Applications/Tools"/>
    <s v="OPEN"/>
    <m/>
    <m/>
    <m/>
    <m/>
    <e v="#N/A"/>
    <m/>
    <n v="1"/>
    <s v="Open"/>
    <x v="0"/>
  </r>
  <r>
    <n v="1492"/>
    <s v="M767"/>
    <x v="1"/>
    <d v="2023-08-23T00:00:00"/>
    <m/>
    <m/>
    <m/>
    <s v="BSS"/>
    <s v=" "/>
    <s v="Address observations made in the CSP by L&amp;T and implement changes."/>
    <m/>
    <s v="Critical"/>
    <s v="Open"/>
    <m/>
    <s v=" "/>
    <s v=" "/>
    <m/>
    <s v=" "/>
    <m/>
    <m/>
    <s v="Manoj Nibrad"/>
    <m/>
    <s v="Open"/>
    <s v="Open"/>
    <s v=" "/>
    <s v=" "/>
    <s v=" "/>
    <m/>
    <m/>
    <m/>
    <m/>
    <m/>
    <m/>
    <s v="MOMBSS"/>
    <s v="Applications/Tools"/>
    <s v="OPEN"/>
    <m/>
    <m/>
    <m/>
    <m/>
    <e v="#N/A"/>
    <m/>
    <n v="1"/>
    <s v="Open"/>
    <x v="0"/>
  </r>
  <r>
    <n v="1493"/>
    <s v="M768"/>
    <x v="1"/>
    <d v="2023-08-23T00:00:00"/>
    <m/>
    <m/>
    <m/>
    <s v="BSS"/>
    <s v="T-Cell Launch"/>
    <s v="Propose the next date for T-Cell Demo."/>
    <m/>
    <s v="Critical"/>
    <s v="Open"/>
    <m/>
    <s v=" "/>
    <s v=" "/>
    <m/>
    <s v=" "/>
    <m/>
    <m/>
    <s v="Manoj Nibrad"/>
    <m/>
    <s v="Open"/>
    <s v="Open"/>
    <s v=" "/>
    <s v=" "/>
    <s v=" "/>
    <m/>
    <m/>
    <m/>
    <m/>
    <m/>
    <m/>
    <s v="MOMBSS"/>
    <s v="Applications/Tools"/>
    <s v="OPEN"/>
    <m/>
    <m/>
    <m/>
    <m/>
    <e v="#N/A"/>
    <m/>
    <n v="1"/>
    <s v="Open"/>
    <x v="0"/>
  </r>
  <r>
    <n v="1494"/>
    <s v="M769"/>
    <x v="1"/>
    <d v="2023-08-31T00:00:00"/>
    <m/>
    <m/>
    <m/>
    <s v="NOC Operationalization"/>
    <s v=" "/>
    <s v="L&amp;T to review NOC readiness and demonstrate service excellence for launch; separate meeting for 360 View presentation on 31st August '23."/>
    <m/>
    <s v="Critical"/>
    <s v="Open"/>
    <m/>
    <s v=" "/>
    <s v=" "/>
    <s v="WIP"/>
    <s v=" "/>
    <s v="L&amp;T"/>
    <s v="Sivaprasad"/>
    <s v="Sivaprasad"/>
    <m/>
    <s v="Open"/>
    <s v="WIP"/>
    <s v=" "/>
    <s v=" "/>
    <s v=" "/>
    <m/>
    <m/>
    <m/>
    <m/>
    <m/>
    <m/>
    <s v="MOMNOC Operationalization"/>
    <s v="Network"/>
    <s v="OPEN"/>
    <m/>
    <m/>
    <m/>
    <m/>
    <m/>
    <m/>
    <n v="1"/>
    <s v="Open"/>
    <x v="0"/>
  </r>
  <r>
    <n v="1495"/>
    <s v="M77"/>
    <x v="1"/>
    <d v="2023-07-26T00:00:00"/>
    <m/>
    <m/>
    <m/>
    <s v="WFM"/>
    <s v="Improvement"/>
    <s v="Support for Re-assignment of workflow in case of leave"/>
    <m/>
    <s v="Critical"/>
    <s v="Open"/>
    <m/>
    <s v=" "/>
    <s v=" "/>
    <m/>
    <m/>
    <m/>
    <m/>
    <s v="Kaushalendra Kumar"/>
    <m/>
    <m/>
    <s v="CLOSURE REVIEW PENDING "/>
    <s v=" "/>
    <s v=" "/>
    <s v=" "/>
    <m/>
    <m/>
    <m/>
    <m/>
    <m/>
    <m/>
    <s v="MOMWFM"/>
    <s v="Applications/Tools"/>
    <s v="OPEN"/>
    <m/>
    <m/>
    <m/>
    <m/>
    <m/>
    <m/>
    <n v="1"/>
    <s v="Completed but Verification undrer Process"/>
    <x v="2"/>
  </r>
  <r>
    <n v="1496"/>
    <s v="M770"/>
    <x v="1"/>
    <d v="2023-08-31T00:00:00"/>
    <m/>
    <m/>
    <m/>
    <s v="NOC Operationalization"/>
    <s v="Launch Readiness"/>
    <s v="Implement IST in SCCM and confirm BSS readiness for live customers like Airtel by 31st August '23."/>
    <m/>
    <s v="Critical"/>
    <s v="Open"/>
    <m/>
    <s v=" "/>
    <s v=" "/>
    <s v="WIP"/>
    <s v=" "/>
    <s v="L&amp;T"/>
    <s v="Sivaprasad"/>
    <s v="Sivaprasad"/>
    <m/>
    <s v="Open"/>
    <s v="WIP"/>
    <s v=" "/>
    <s v=" "/>
    <s v=" "/>
    <m/>
    <m/>
    <m/>
    <m/>
    <m/>
    <m/>
    <s v="MOMNOC Operationalization"/>
    <s v="Network"/>
    <s v="OPEN"/>
    <m/>
    <m/>
    <m/>
    <m/>
    <m/>
    <m/>
    <n v="1"/>
    <s v="Open"/>
    <x v="0"/>
  </r>
  <r>
    <n v="1497"/>
    <s v="M771"/>
    <x v="1"/>
    <d v="2023-08-31T00:00:00"/>
    <m/>
    <m/>
    <m/>
    <s v="NOC Operationalization"/>
    <s v="NOC Operationalization"/>
    <s v="Data cleanup before Airtel onboarding and present GI migration approach from trial to production."/>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498"/>
    <s v="M772"/>
    <x v="1"/>
    <d v="2023-08-31T00:00:00"/>
    <m/>
    <s v="OSS"/>
    <s v="Security &amp; OSS"/>
    <s v="All Domain"/>
    <s v="WhatsApp"/>
    <s v="List pending action items from T-Fiber; SSL certificate and WhatsApp Integration expected closure in 2-3 days."/>
    <m/>
    <s v="NON-Critical"/>
    <s v="Open"/>
    <m/>
    <s v=" "/>
    <s v=" "/>
    <s v="WIP"/>
    <s v=" "/>
    <s v="L&amp;T"/>
    <s v="Sivaprasad"/>
    <s v="Sivaprasad"/>
    <m/>
    <s v="Open"/>
    <s v="WIP"/>
    <s v=" "/>
    <s v=" "/>
    <s v=" "/>
    <m/>
    <m/>
    <m/>
    <m/>
    <m/>
    <m/>
    <s v="MOMAll Domain"/>
    <s v="Applications/Tools"/>
    <s v="OPEN"/>
    <m/>
    <m/>
    <m/>
    <m/>
    <m/>
    <m/>
    <n v="1"/>
    <s v="Open"/>
    <x v="0"/>
  </r>
  <r>
    <n v="1499"/>
    <s v="M773"/>
    <x v="1"/>
    <d v="2023-08-31T00:00:00"/>
    <m/>
    <m/>
    <m/>
    <s v="BSS"/>
    <s v=" "/>
    <s v="Share status updates on BSS action items by 1st September '23."/>
    <m/>
    <s v="Critical"/>
    <s v="Open"/>
    <m/>
    <s v=" "/>
    <s v=" "/>
    <m/>
    <s v=" "/>
    <m/>
    <m/>
    <s v="Manoj Nibrad"/>
    <m/>
    <s v="Open"/>
    <s v="Open"/>
    <s v=" "/>
    <s v=" "/>
    <s v=" "/>
    <m/>
    <m/>
    <m/>
    <m/>
    <m/>
    <m/>
    <s v="MOMBSS"/>
    <s v="Applications/Tools"/>
    <s v="OPEN"/>
    <m/>
    <m/>
    <m/>
    <m/>
    <e v="#N/A"/>
    <m/>
    <n v="1"/>
    <s v="Open"/>
    <x v="0"/>
  </r>
  <r>
    <n v="1500"/>
    <s v="M774"/>
    <x v="1"/>
    <d v="2023-08-31T00:00:00"/>
    <m/>
    <m/>
    <m/>
    <s v="WFM"/>
    <s v=" "/>
    <s v="Schedule WFM integration with BSS demo for 15th September '23."/>
    <m/>
    <s v="Critical"/>
    <s v="Open"/>
    <m/>
    <s v=" "/>
    <s v=" "/>
    <m/>
    <m/>
    <m/>
    <m/>
    <s v="Kaushalendra Kumar"/>
    <m/>
    <m/>
    <s v="CLOSURE REVIEW PENDING "/>
    <s v=" "/>
    <s v=" "/>
    <s v=" "/>
    <m/>
    <m/>
    <m/>
    <m/>
    <m/>
    <m/>
    <s v="MOMWFM"/>
    <s v="Applications/Tools"/>
    <s v="OPEN"/>
    <m/>
    <m/>
    <m/>
    <m/>
    <m/>
    <m/>
    <n v="1"/>
    <s v="Completed but Verification undrer Process"/>
    <x v="2"/>
  </r>
  <r>
    <n v="1501"/>
    <s v="M775"/>
    <x v="1"/>
    <d v="2023-09-08T00:00:00"/>
    <m/>
    <m/>
    <m/>
    <s v="Field Related"/>
    <s v="GI Connectivity"/>
    <s v="Rectification and progress of GI Connectivity."/>
    <m/>
    <s v="NON-Critical"/>
    <s v="Open"/>
    <m/>
    <s v=" "/>
    <s v=" "/>
    <m/>
    <s v="Maintainance in progress for  go Live districts"/>
    <m/>
    <m/>
    <s v="S Kodali"/>
    <m/>
    <s v="Open"/>
    <s v="Open"/>
    <s v=" "/>
    <s v=" "/>
    <s v=" "/>
    <m/>
    <m/>
    <m/>
    <m/>
    <m/>
    <m/>
    <s v="MOMField Related"/>
    <s v="Field Related issues"/>
    <s v="OPEN"/>
    <m/>
    <m/>
    <s v="O&amp;M Team"/>
    <m/>
    <e v="#N/A"/>
    <m/>
    <n v="1"/>
    <s v="Open"/>
    <x v="0"/>
  </r>
  <r>
    <n v="1502"/>
    <s v="M776"/>
    <x v="1"/>
    <d v="2023-09-08T00:00:00"/>
    <m/>
    <m/>
    <m/>
    <s v="NOC Operationalization"/>
    <s v="Launch Readiness"/>
    <s v="Completion of Pause-Mechanism and QOS Visibility part of the committed deliverables."/>
    <m/>
    <s v="Critical"/>
    <s v="Open"/>
    <m/>
    <s v=" "/>
    <s v=" "/>
    <s v="WIP"/>
    <s v=" "/>
    <s v="L&amp;T"/>
    <s v="Sivaprasad"/>
    <s v="Sivaprasad"/>
    <m/>
    <s v="Open"/>
    <s v="WIP"/>
    <s v=" "/>
    <s v=" "/>
    <s v=" "/>
    <m/>
    <m/>
    <m/>
    <m/>
    <m/>
    <m/>
    <s v="MOMNOC Operationalization"/>
    <s v="Network"/>
    <s v="OPEN"/>
    <m/>
    <m/>
    <m/>
    <m/>
    <m/>
    <m/>
    <n v="1"/>
    <s v="Open"/>
    <x v="0"/>
  </r>
  <r>
    <n v="1503"/>
    <s v="M777"/>
    <x v="1"/>
    <d v="2023-09-08T00:00:00"/>
    <m/>
    <m/>
    <m/>
    <s v="NOC Operationalization"/>
    <s v="Launch Readiness"/>
    <s v="Reviewing readiness for launch, readiness of O&amp;M Approach, and readiness of NOC from a multiple perspectives."/>
    <m/>
    <s v="Critical"/>
    <s v="Open"/>
    <m/>
    <s v=" "/>
    <s v=" "/>
    <s v="WIP"/>
    <s v=" "/>
    <s v="L&amp;T"/>
    <s v="Sivaprasad"/>
    <s v="Sivaprasad"/>
    <m/>
    <s v="Open"/>
    <s v="WIP"/>
    <s v=" "/>
    <s v=" "/>
    <s v=" "/>
    <m/>
    <m/>
    <m/>
    <m/>
    <m/>
    <m/>
    <s v="MOMNOC Operationalization"/>
    <s v="Network"/>
    <s v="OPEN"/>
    <m/>
    <m/>
    <m/>
    <m/>
    <m/>
    <m/>
    <n v="1"/>
    <s v="Open"/>
    <x v="0"/>
  </r>
  <r>
    <n v="1504"/>
    <s v="M778"/>
    <x v="1"/>
    <d v="2023-09-08T00:00:00"/>
    <m/>
    <m/>
    <m/>
    <s v="NOC Operationalization"/>
    <s v=" "/>
    <s v="Submissio of module wise Functional Acceptance Test Plan."/>
    <m/>
    <s v="Critical"/>
    <s v="Open"/>
    <m/>
    <s v=" "/>
    <s v=" "/>
    <s v="WIP"/>
    <s v=" "/>
    <s v="L&amp;T"/>
    <s v="Sivaprasad"/>
    <s v="Sivaprasad"/>
    <m/>
    <s v="Open"/>
    <s v="WIP"/>
    <s v=" "/>
    <s v=" "/>
    <s v=" "/>
    <m/>
    <m/>
    <m/>
    <m/>
    <m/>
    <m/>
    <s v="MOMNOC Operationalization"/>
    <s v="Network"/>
    <s v="OPEN"/>
    <m/>
    <m/>
    <m/>
    <m/>
    <m/>
    <m/>
    <n v="1"/>
    <s v="Open"/>
    <x v="0"/>
  </r>
  <r>
    <n v="1505"/>
    <s v="M779"/>
    <x v="1"/>
    <d v="2023-09-08T00:00:00"/>
    <m/>
    <m/>
    <m/>
    <s v="NOC Operationalization"/>
    <s v="Launch Readiness"/>
    <s v="Implementation and readiness in order for Interim Launch from NOC to field level."/>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506"/>
    <s v="M78"/>
    <x v="1"/>
    <d v="2023-07-26T00:00:00"/>
    <m/>
    <m/>
    <m/>
    <s v="WFM"/>
    <s v="Improvement"/>
    <s v="Support for pre-defined routes"/>
    <m/>
    <s v="Critical"/>
    <s v="Open"/>
    <m/>
    <s v=" "/>
    <s v=" "/>
    <m/>
    <m/>
    <m/>
    <m/>
    <s v="Kaushalendra Kumar"/>
    <m/>
    <m/>
    <s v="CLOSURE REVIEW PENDING "/>
    <s v=" "/>
    <s v=" "/>
    <s v=" "/>
    <m/>
    <m/>
    <m/>
    <m/>
    <m/>
    <m/>
    <s v="MOMWFM"/>
    <s v="Applications/Tools"/>
    <s v="OPEN"/>
    <m/>
    <m/>
    <m/>
    <m/>
    <m/>
    <m/>
    <n v="1"/>
    <s v="Completed but Verification undrer Process"/>
    <x v="2"/>
  </r>
  <r>
    <n v="1507"/>
    <s v="M780"/>
    <x v="1"/>
    <d v="2023-09-08T00:00:00"/>
    <m/>
    <m/>
    <m/>
    <s v="Security &amp; Regulatory Compliance"/>
    <s v="NOC Operationalization"/>
    <s v="Establishing a security system including hardware, IT Infra, and Applications security certifications."/>
    <m/>
    <s v="Critical"/>
    <s v="Open"/>
    <m/>
    <s v=" "/>
    <s v=" "/>
    <m/>
    <s v=" "/>
    <m/>
    <m/>
    <s v="Sarmendra"/>
    <m/>
    <s v="Open"/>
    <s v="Open"/>
    <s v=" "/>
    <s v=" "/>
    <s v=" "/>
    <m/>
    <m/>
    <m/>
    <m/>
    <m/>
    <m/>
    <s v="MOMSecurity &amp; Regulatory Compliance"/>
    <s v="Security"/>
    <s v="OPEN"/>
    <m/>
    <m/>
    <m/>
    <m/>
    <e v="#N/A"/>
    <m/>
    <n v="1"/>
    <s v="Open"/>
    <x v="0"/>
  </r>
  <r>
    <n v="1508"/>
    <s v="M781"/>
    <x v="1"/>
    <d v="2023-09-08T00:00:00"/>
    <m/>
    <m/>
    <m/>
    <s v="NOC Operationalization"/>
    <s v=" "/>
    <s v="Submit report capturing the number of test cases and their status."/>
    <m/>
    <s v="Critical"/>
    <s v="Open"/>
    <m/>
    <s v=" "/>
    <s v=" "/>
    <s v="WIP"/>
    <s v=" "/>
    <s v="L&amp;T"/>
    <s v="Sivaprasad"/>
    <s v="Sivaprasad"/>
    <m/>
    <s v="Open"/>
    <s v="WIP"/>
    <s v=" "/>
    <s v=" "/>
    <s v=" "/>
    <m/>
    <m/>
    <m/>
    <m/>
    <m/>
    <m/>
    <s v="MOMNOC Operationalization"/>
    <s v="Network"/>
    <s v="OPEN"/>
    <m/>
    <m/>
    <m/>
    <m/>
    <m/>
    <m/>
    <n v="1"/>
    <s v="Open"/>
    <x v="0"/>
  </r>
  <r>
    <n v="1509"/>
    <s v="M782"/>
    <x v="1"/>
    <d v="2023-09-08T00:00:00"/>
    <m/>
    <m/>
    <m/>
    <s v="NOC Operationalization"/>
    <s v="Launch Readiness"/>
    <s v="Include more sample sites in the 2nd Dry Run  by the end of September' 23."/>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510"/>
    <s v="M783"/>
    <x v="1"/>
    <d v="2023-09-08T00:00:00"/>
    <m/>
    <m/>
    <m/>
    <s v="NOC Operationalization"/>
    <s v="Launch Readiness"/>
    <s v="Review and finalize the process design related to Service Delivery linked to manpower."/>
    <m/>
    <s v="Critical"/>
    <s v="Open"/>
    <m/>
    <s v=" "/>
    <s v=" "/>
    <s v="Closed, Artefacts to be uploaded"/>
    <s v=" 23-Sep-25: Approved Artefacts to be Submitted"/>
    <s v="L&amp;T"/>
    <s v="Sivaprasad"/>
    <s v="Sivaprasad"/>
    <m/>
    <m/>
    <s v="COMPLETED &amp; APPROVED"/>
    <s v=" "/>
    <s v=" "/>
    <s v=" "/>
    <m/>
    <m/>
    <m/>
    <m/>
    <m/>
    <m/>
    <s v="MOMNOC Operationalization"/>
    <s v="Network"/>
    <s v="CLOSED"/>
    <m/>
    <m/>
    <m/>
    <m/>
    <s v="Artefacts Need to upload"/>
    <m/>
    <n v="1"/>
    <s v="Completed &amp; Approved"/>
    <x v="3"/>
  </r>
  <r>
    <n v="1511"/>
    <s v="M784"/>
    <x v="1"/>
    <d v="2023-09-08T00:00:00"/>
    <m/>
    <m/>
    <m/>
    <s v="NOC Operationalization"/>
    <s v=" "/>
    <s v="LLD (Revised) with OADM Solution (Ciena)"/>
    <m/>
    <s v="NON-Critical"/>
    <s v="Open"/>
    <m/>
    <s v=" "/>
    <s v=" "/>
    <m/>
    <s v=" "/>
    <m/>
    <m/>
    <s v="Suresh Kumar"/>
    <m/>
    <m/>
    <s v="COMPLETED &amp; APPROVED"/>
    <s v=" "/>
    <s v=" "/>
    <s v=" "/>
    <m/>
    <m/>
    <m/>
    <m/>
    <m/>
    <m/>
    <s v="MOMNOC Operationalization"/>
    <s v="Network"/>
    <s v="CLOSED"/>
    <m/>
    <m/>
    <m/>
    <s v=" "/>
    <s v="\\172.28.9.34\Artefacts_T-Fiber TNOC Tracker\DWDM\Artefact - T90"/>
    <m/>
    <n v="1"/>
    <s v="Completed &amp; Approved"/>
    <x v="3"/>
  </r>
  <r>
    <n v="1512"/>
    <s v="M785"/>
    <x v="1"/>
    <d v="2023-09-08T00:00:00"/>
    <m/>
    <m/>
    <m/>
    <s v="T&amp;D Environment"/>
    <s v="Testing Environment"/>
    <s v="BSS T&amp;D license to be accessible by 30/6/23. It will be moved to a production environment afterward."/>
    <m/>
    <s v="NON-Critical"/>
    <s v="Open"/>
    <m/>
    <s v=" "/>
    <s v=" "/>
    <m/>
    <s v="[15/09/2025] KNOT BSS T&amp;D is setup"/>
    <m/>
    <m/>
    <s v="Ravi Kishore"/>
    <m/>
    <m/>
    <s v="COMPLETED &amp; APPROVED"/>
    <s v=" "/>
    <s v=" "/>
    <s v=" "/>
    <m/>
    <m/>
    <m/>
    <m/>
    <m/>
    <m/>
    <s v="MOMT&amp;D Environment"/>
    <s v="Applications"/>
    <s v="CLOSED"/>
    <m/>
    <m/>
    <m/>
    <s v=" "/>
    <s v="Artefacts Need to upload"/>
    <m/>
    <n v="1"/>
    <s v="Completed &amp; Approved"/>
    <x v="3"/>
  </r>
  <r>
    <n v="1513"/>
    <s v="M786"/>
    <x v="1"/>
    <d v="2023-09-08T00:00:00"/>
    <m/>
    <m/>
    <m/>
    <s v="NOC Operationalization"/>
    <s v="Launch Readiness"/>
    <s v="The readiness of E2E NOC will be reviewed and updated by 8th Sep ‘23."/>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514"/>
    <s v="M787"/>
    <x v="1"/>
    <d v="2023-09-08T00:00:00"/>
    <m/>
    <m/>
    <m/>
    <s v="NOC Operationalization"/>
    <s v="Launch Readiness"/>
    <s v="The status of pending deliverables that were committed for delivery by 15th August ’23 has not been mentioned to have been met by specific date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515"/>
    <s v="M788"/>
    <x v="1"/>
    <d v="2023-09-08T00:00:00"/>
    <m/>
    <m/>
    <m/>
    <s v="NOC Operationalization"/>
    <s v="Launch Readiness"/>
    <s v="T-NOC Readiness Confirmation: EVP, T-Fiber requested confirmation on launch deliverables and interim launch processes by EOD 8th September '23."/>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516"/>
    <s v="M789"/>
    <x v="1"/>
    <d v="2023-09-08T00:00:00"/>
    <m/>
    <m/>
    <m/>
    <s v="NOC Operationalization"/>
    <s v=" "/>
    <s v="Review of Pending Activities: Director-P&amp;E, T-Fiber to review and update the status of 92 pending activities related to the 15th August '23 deliverable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517"/>
    <s v="M79"/>
    <x v="1"/>
    <d v="2023-07-26T00:00:00"/>
    <m/>
    <m/>
    <m/>
    <s v="WFM"/>
    <s v="User Experience"/>
    <s v="Support for recording timeclocks of patrol routes"/>
    <m/>
    <s v="Critical"/>
    <s v="Open"/>
    <m/>
    <s v=" "/>
    <s v=" "/>
    <m/>
    <m/>
    <m/>
    <m/>
    <s v="Kaushalendra Kumar"/>
    <m/>
    <m/>
    <s v="CLOSURE REVIEW PENDING "/>
    <s v=" "/>
    <s v=" "/>
    <s v=" "/>
    <m/>
    <m/>
    <m/>
    <m/>
    <m/>
    <m/>
    <s v="MOMWFM"/>
    <s v="Applications/Tools"/>
    <s v="OPEN"/>
    <m/>
    <m/>
    <m/>
    <m/>
    <m/>
    <m/>
    <n v="1"/>
    <s v="Completed but Verification undrer Process"/>
    <x v="2"/>
  </r>
  <r>
    <n v="1518"/>
    <s v="M790"/>
    <x v="1"/>
    <d v="2023-09-08T00:00:00"/>
    <m/>
    <m/>
    <m/>
    <s v="NOC Operationalization"/>
    <s v=" "/>
    <s v="Revised LLD for DWDM: Technical Head, L&amp;T submitted the revised LLD for approval."/>
    <m/>
    <s v="NON-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519"/>
    <s v="M791"/>
    <x v="1"/>
    <d v="2023-09-08T00:00:00"/>
    <m/>
    <m/>
    <m/>
    <s v="Security &amp; Regulatory Compliance"/>
    <s v="Compliance"/>
    <s v="Risk Assessment: VP-Program emphasized the need for a Risk register with a responsible SPOC and response plan."/>
    <m/>
    <s v="Critical"/>
    <s v="Open"/>
    <m/>
    <s v=" "/>
    <s v=" "/>
    <m/>
    <s v=" "/>
    <m/>
    <m/>
    <s v="Sarmendra"/>
    <m/>
    <s v="Open"/>
    <s v="Open"/>
    <s v=" "/>
    <s v=" "/>
    <s v=" "/>
    <m/>
    <m/>
    <m/>
    <m/>
    <m/>
    <m/>
    <s v="MOMSecurity &amp; Regulatory Compliance"/>
    <s v="Security"/>
    <s v="OPEN"/>
    <m/>
    <m/>
    <m/>
    <m/>
    <e v="#N/A"/>
    <m/>
    <n v="1"/>
    <s v="Open"/>
    <x v="0"/>
  </r>
  <r>
    <n v="1520"/>
    <s v="M792"/>
    <x v="1"/>
    <d v="2023-09-08T00:00:00"/>
    <m/>
    <m/>
    <m/>
    <s v="BSS"/>
    <s v=" "/>
    <s v="Payment Gateway Completion: L&amp;T to complete the payment gateway by 30th September '23 if SSL Certificate is provided by 11th September '23."/>
    <m/>
    <s v="Critical"/>
    <s v="Open"/>
    <m/>
    <s v=" "/>
    <s v=" "/>
    <m/>
    <s v="DUPLICATE POINT (M739)"/>
    <m/>
    <m/>
    <s v="Manoj Nibrad"/>
    <m/>
    <s v="Open"/>
    <s v="Open"/>
    <s v=" "/>
    <s v=" "/>
    <s v=" "/>
    <m/>
    <m/>
    <m/>
    <m/>
    <m/>
    <m/>
    <s v="MOMBSS"/>
    <s v="Applications/Tools"/>
    <s v="OPEN"/>
    <m/>
    <m/>
    <m/>
    <m/>
    <e v="#N/A"/>
    <m/>
    <n v="1"/>
    <s v="Open"/>
    <x v="0"/>
  </r>
  <r>
    <n v="1521"/>
    <s v="M793"/>
    <x v="1"/>
    <d v="2023-09-08T00:00:00"/>
    <m/>
    <m/>
    <m/>
    <s v="Security &amp; Regulatory Compliance"/>
    <s v="Compliance"/>
    <s v="Security Related Activities: Director-P&amp;E, T-Fiber stressed the importance of security activities for launch and regulatory compliances."/>
    <m/>
    <s v="Critical"/>
    <s v="Open"/>
    <m/>
    <s v=" "/>
    <s v=" "/>
    <m/>
    <s v=" "/>
    <m/>
    <m/>
    <s v="Sarmendra"/>
    <m/>
    <s v="Open"/>
    <s v="Open"/>
    <s v=" "/>
    <s v=" "/>
    <s v=" "/>
    <m/>
    <m/>
    <m/>
    <m/>
    <m/>
    <m/>
    <s v="MOMSecurity &amp; Regulatory Compliance"/>
    <s v="Security"/>
    <s v="OPEN"/>
    <m/>
    <m/>
    <m/>
    <m/>
    <e v="#N/A"/>
    <m/>
    <n v="1"/>
    <s v="Open"/>
    <x v="0"/>
  </r>
  <r>
    <n v="1522"/>
    <s v="M794"/>
    <x v="1"/>
    <d v="2023-09-08T00:00:00"/>
    <m/>
    <m/>
    <m/>
    <s v="Security &amp; Regulatory Compliance"/>
    <s v="Compliance"/>
    <s v="Security and Compliance Sub-Activities: L&amp;T to address various security and compliance sub-activities with specific target dates ranging from 31st August to 15th September '23."/>
    <m/>
    <s v="Critical"/>
    <s v="Open"/>
    <m/>
    <s v=" "/>
    <s v=" "/>
    <m/>
    <s v=" "/>
    <m/>
    <m/>
    <s v="Sarmendra"/>
    <m/>
    <s v="Open"/>
    <s v="Open"/>
    <s v=" "/>
    <s v=" "/>
    <s v=" "/>
    <m/>
    <m/>
    <m/>
    <m/>
    <m/>
    <m/>
    <s v="MOMSecurity &amp; Regulatory Compliance"/>
    <s v="Security"/>
    <s v="OPEN"/>
    <m/>
    <m/>
    <m/>
    <m/>
    <e v="#N/A"/>
    <m/>
    <n v="1"/>
    <s v="Open"/>
    <x v="0"/>
  </r>
  <r>
    <n v="1523"/>
    <s v="M795"/>
    <x v="1"/>
    <d v="2023-09-08T00:00:00"/>
    <m/>
    <m/>
    <m/>
    <s v="Security &amp; Regulatory Compliance"/>
    <s v="Compliance"/>
    <s v="Alepo AAA and TACACS Integration: Alepo to test integration with Nokia and Ciena nodes on TACACS with supporting artefacts of testing."/>
    <m/>
    <s v="Critical"/>
    <s v="Open"/>
    <m/>
    <s v=" "/>
    <s v=" "/>
    <m/>
    <s v=" "/>
    <m/>
    <m/>
    <s v="Sarmendra"/>
    <m/>
    <s v="Open"/>
    <s v="Open"/>
    <s v=" "/>
    <s v=" "/>
    <s v=" "/>
    <m/>
    <m/>
    <m/>
    <m/>
    <m/>
    <m/>
    <s v="MOMSecurity &amp; Regulatory Compliance"/>
    <s v="Security"/>
    <s v="OPEN"/>
    <m/>
    <m/>
    <m/>
    <m/>
    <e v="#N/A"/>
    <m/>
    <n v="1"/>
    <s v="Open"/>
    <x v="0"/>
  </r>
  <r>
    <n v="1524"/>
    <s v="M796"/>
    <x v="1"/>
    <d v="2023-09-08T00:00:00"/>
    <m/>
    <m/>
    <m/>
    <s v="Security &amp; Regulatory Compliance"/>
    <s v="Compliance"/>
    <s v="OSS Firewall Ports: L&amp;T to address OSS firewall ports required for security compliance."/>
    <m/>
    <s v="Critical"/>
    <s v="Open"/>
    <m/>
    <s v=" "/>
    <s v=" "/>
    <m/>
    <m/>
    <m/>
    <m/>
    <s v="Suresh Pawar"/>
    <m/>
    <m/>
    <s v="CLOSURE REVIEW PENDING "/>
    <s v=" "/>
    <s v=" "/>
    <s v=" "/>
    <m/>
    <m/>
    <m/>
    <m/>
    <m/>
    <m/>
    <s v="MOMSecurity &amp; Regulatory Compliance"/>
    <s v="Security"/>
    <s v="OPEN"/>
    <s v="COMPLETED"/>
    <n v="0"/>
    <m/>
    <m/>
    <e v="#N/A"/>
    <m/>
    <n v="1"/>
    <s v="Completed but Verification undrer Process"/>
    <x v="2"/>
  </r>
  <r>
    <n v="1525"/>
    <s v="M797"/>
    <x v="1"/>
    <d v="2023-09-08T00:00:00"/>
    <m/>
    <m/>
    <m/>
    <s v="Security &amp; Regulatory Compliance"/>
    <s v="Compliance"/>
    <s v="Security LLD: Customer requested a complete Security LLD that outlines the security architecture and interactions between security products."/>
    <m/>
    <s v="Critical"/>
    <s v="Open"/>
    <m/>
    <s v=" "/>
    <s v=" "/>
    <m/>
    <s v=" "/>
    <m/>
    <m/>
    <s v="Sarmendra"/>
    <m/>
    <s v="Open"/>
    <s v="Open"/>
    <s v=" "/>
    <s v=" "/>
    <s v=" "/>
    <m/>
    <m/>
    <m/>
    <m/>
    <m/>
    <m/>
    <s v="MOMSecurity &amp; Regulatory Compliance"/>
    <s v="Security"/>
    <s v="OPEN"/>
    <m/>
    <m/>
    <m/>
    <m/>
    <e v="#N/A"/>
    <m/>
    <n v="1"/>
    <s v="Open"/>
    <x v="0"/>
  </r>
  <r>
    <n v="1526"/>
    <s v="M798"/>
    <x v="1"/>
    <d v="2023-09-08T00:00:00"/>
    <m/>
    <m/>
    <m/>
    <s v="Security &amp; Regulatory Compliance"/>
    <s v="Compliance"/>
    <s v="External Audit and VAPT: L&amp;T to conduct external audits and vulnerability assessments for applications and network elements."/>
    <m/>
    <s v="Critical"/>
    <s v="Open"/>
    <m/>
    <s v=" "/>
    <s v=" "/>
    <m/>
    <s v="Audit done by Allied Boston. And further external audit to be done by TFiber vendor"/>
    <m/>
    <m/>
    <s v="Sarmendra"/>
    <m/>
    <m/>
    <s v="CLOSURE REVIEW PENDING "/>
    <s v=" "/>
    <s v=" "/>
    <s v=" "/>
    <m/>
    <m/>
    <m/>
    <m/>
    <m/>
    <m/>
    <s v="MOMSecurity &amp; Regulatory Compliance"/>
    <s v="Security"/>
    <s v="OPEN"/>
    <m/>
    <m/>
    <m/>
    <m/>
    <s v="Artefacts to be Submitted"/>
    <m/>
    <n v="1"/>
    <s v="Completed but Verification undrer Process"/>
    <x v="2"/>
  </r>
  <r>
    <n v="1527"/>
    <s v="M799"/>
    <x v="1"/>
    <d v="2023-09-12T00:00:00"/>
    <m/>
    <m/>
    <m/>
    <s v="WFM"/>
    <s v=" "/>
    <s v="L&amp;T is to submit a proposal to T-Fiber on the scope to be showcased in the proposed WFM-BSS demonstration."/>
    <m/>
    <s v="Critical"/>
    <s v="Open"/>
    <m/>
    <s v=" "/>
    <s v=" "/>
    <m/>
    <m/>
    <m/>
    <m/>
    <s v="Kaushalendra Kumar"/>
    <m/>
    <m/>
    <s v="CLOSURE REVIEW PENDING "/>
    <s v=" "/>
    <s v=" "/>
    <s v=" "/>
    <m/>
    <m/>
    <m/>
    <m/>
    <m/>
    <m/>
    <s v="MOMWFM"/>
    <s v="Applications/Tools"/>
    <s v="OPEN"/>
    <m/>
    <m/>
    <m/>
    <m/>
    <m/>
    <m/>
    <n v="1"/>
    <s v="Completed but Verification undrer Process"/>
    <x v="2"/>
  </r>
  <r>
    <n v="1528"/>
    <s v="M8"/>
    <x v="1"/>
    <d v="2023-04-03T00:00:00"/>
    <m/>
    <m/>
    <m/>
    <s v="NOC Operationalization"/>
    <s v="Full NOC Readiness"/>
    <s v="All Test Plans to be submitted to TPA in coordination with Package B&amp;C; reviewed by Assistant Director Technical, T-Fiber."/>
    <m/>
    <s v="Critical"/>
    <s v="Open"/>
    <m/>
    <s v="OSS Dashboards"/>
    <s v=" "/>
    <s v="Closed"/>
    <s v="23-Sep-25: Approved shall be closed"/>
    <m/>
    <m/>
    <s v="Sivaprasad"/>
    <m/>
    <m/>
    <s v="COMPLETED &amp; APPROVED"/>
    <s v=" "/>
    <s v=" "/>
    <s v=" "/>
    <m/>
    <m/>
    <m/>
    <m/>
    <m/>
    <m/>
    <s v="MOMNOC Operationalization"/>
    <s v="Network"/>
    <s v="CLOSED"/>
    <m/>
    <m/>
    <m/>
    <d v="2025-09-23T00:00:00"/>
    <s v="Artefacts not Required"/>
    <m/>
    <n v="1"/>
    <s v="Completed &amp; Approved"/>
    <x v="3"/>
  </r>
  <r>
    <n v="1529"/>
    <s v="M80"/>
    <x v="1"/>
    <d v="2023-07-26T00:00:00"/>
    <m/>
    <m/>
    <m/>
    <s v="WFM"/>
    <s v="User Experience"/>
    <s v="Support for Barcode and QR code scanning"/>
    <m/>
    <s v="Critical"/>
    <s v="Open"/>
    <m/>
    <s v=" "/>
    <s v=" "/>
    <m/>
    <m/>
    <m/>
    <m/>
    <s v="Kaushalendra Kumar"/>
    <m/>
    <m/>
    <s v="CLOSURE REVIEW PENDING "/>
    <s v=" "/>
    <s v=" "/>
    <s v=" "/>
    <m/>
    <m/>
    <m/>
    <m/>
    <m/>
    <m/>
    <s v="MOMWFM"/>
    <s v="Applications/Tools"/>
    <s v="OPEN"/>
    <m/>
    <m/>
    <m/>
    <m/>
    <m/>
    <m/>
    <n v="1"/>
    <s v="Completed but Verification undrer Process"/>
    <x v="2"/>
  </r>
  <r>
    <n v="1530"/>
    <s v="M800"/>
    <x v="1"/>
    <d v="2023-09-12T00:00:00"/>
    <m/>
    <m/>
    <m/>
    <s v="WFM"/>
    <s v=" "/>
    <s v="L&amp;T is to identify a product owner for WFM."/>
    <m/>
    <s v="Critical"/>
    <s v="Open"/>
    <m/>
    <s v=" "/>
    <s v=" "/>
    <m/>
    <m/>
    <m/>
    <m/>
    <s v="Kaushalendra Kumar"/>
    <m/>
    <m/>
    <s v="CLOSURE REVIEW PENDING "/>
    <s v=" "/>
    <s v=" "/>
    <s v=" "/>
    <m/>
    <m/>
    <m/>
    <m/>
    <m/>
    <m/>
    <s v="MOMWFM"/>
    <s v="Applications/Tools"/>
    <s v="OPEN"/>
    <m/>
    <m/>
    <m/>
    <m/>
    <m/>
    <m/>
    <n v="1"/>
    <s v="Completed but Verification undrer Process"/>
    <x v="2"/>
  </r>
  <r>
    <n v="1531"/>
    <s v="M801"/>
    <x v="1"/>
    <d v="2023-09-22T00:00:00"/>
    <m/>
    <m/>
    <m/>
    <s v="NOC Operationalization"/>
    <s v="Launch Readiness"/>
    <s v="Overcoming technical issues hampering the setup for the 1st Dry Run."/>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532"/>
    <s v="M802"/>
    <x v="1"/>
    <d v="2023-09-22T00:00:00"/>
    <m/>
    <m/>
    <m/>
    <s v="NOC Operationalization"/>
    <s v="Launch Readiness"/>
    <s v="Reviewing the setup for 1st Dry Run observed by the EVP, T-Fiber."/>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533"/>
    <s v="M803"/>
    <x v="1"/>
    <d v="2023-09-22T00:00:00"/>
    <m/>
    <m/>
    <m/>
    <s v="NOC Operationalization"/>
    <s v="Launch Readiness"/>
    <s v="Gaining clarity on roles and functionalities of NSO and OSS."/>
    <m/>
    <s v="Critical"/>
    <s v="Open"/>
    <m/>
    <s v=" "/>
    <s v=" "/>
    <s v="WIP"/>
    <s v=" "/>
    <s v="L&amp;T"/>
    <s v="Sivaprasad"/>
    <s v="Sivaprasad"/>
    <m/>
    <s v="Open"/>
    <s v="WIP"/>
    <s v=" "/>
    <s v=" "/>
    <s v=" "/>
    <m/>
    <m/>
    <m/>
    <m/>
    <m/>
    <m/>
    <s v="MOMNOC Operationalization"/>
    <s v="Network"/>
    <s v="OPEN"/>
    <m/>
    <m/>
    <m/>
    <m/>
    <m/>
    <m/>
    <n v="1"/>
    <s v="Open"/>
    <x v="0"/>
  </r>
  <r>
    <n v="1534"/>
    <s v="M804"/>
    <x v="1"/>
    <d v="2023-09-22T00:00:00"/>
    <m/>
    <m/>
    <m/>
    <s v="BSS"/>
    <s v=" "/>
    <s v="Overcoming technical issues observed in CSP and CRM."/>
    <m/>
    <s v="Critical"/>
    <s v="Open"/>
    <m/>
    <s v=" "/>
    <s v=" "/>
    <m/>
    <s v=" "/>
    <m/>
    <m/>
    <s v="Manoj Nibrad"/>
    <m/>
    <s v="Open"/>
    <s v="Open"/>
    <s v=" "/>
    <s v=" "/>
    <s v=" "/>
    <m/>
    <m/>
    <m/>
    <m/>
    <m/>
    <m/>
    <s v="MOMBSS"/>
    <s v="Applications/Tools"/>
    <s v="OPEN"/>
    <m/>
    <m/>
    <m/>
    <m/>
    <e v="#N/A"/>
    <m/>
    <n v="1"/>
    <s v="Open"/>
    <x v="0"/>
  </r>
  <r>
    <n v="1535"/>
    <s v="M805"/>
    <x v="1"/>
    <d v="2023-09-22T00:00:00"/>
    <m/>
    <m/>
    <m/>
    <s v="BSS"/>
    <s v=" "/>
    <s v="Reviewing processes of order booking to be communicated more simply and effectively to the end users."/>
    <m/>
    <s v="Critical"/>
    <s v="Open"/>
    <m/>
    <s v=" "/>
    <s v=" "/>
    <m/>
    <s v=" "/>
    <m/>
    <m/>
    <s v="Manoj Nibrad"/>
    <m/>
    <s v="Open"/>
    <s v="Open"/>
    <s v=" "/>
    <s v=" "/>
    <s v=" "/>
    <m/>
    <m/>
    <m/>
    <m/>
    <m/>
    <m/>
    <s v="MOMBSS"/>
    <s v="Applications/Tools"/>
    <s v="OPEN"/>
    <m/>
    <m/>
    <m/>
    <m/>
    <e v="#N/A"/>
    <m/>
    <n v="1"/>
    <s v="Open"/>
    <x v="0"/>
  </r>
  <r>
    <n v="1536"/>
    <s v="M806"/>
    <x v="1"/>
    <d v="2023-09-22T00:00:00"/>
    <m/>
    <m/>
    <m/>
    <s v="NOC Operationalization"/>
    <s v=" "/>
    <s v="L&amp;T to identify provisioning/monitoring features limited because of interoperability issues in a multi-vendor eco-system."/>
    <m/>
    <s v="Critical"/>
    <s v="Open"/>
    <m/>
    <s v=" "/>
    <s v=" "/>
    <s v="WIP"/>
    <s v=" "/>
    <s v="L&amp;T"/>
    <s v="Sivaprasad"/>
    <s v="Sivaprasad"/>
    <m/>
    <s v="Open"/>
    <s v="WIP"/>
    <s v=" "/>
    <s v=" "/>
    <s v=" "/>
    <m/>
    <m/>
    <m/>
    <m/>
    <m/>
    <m/>
    <s v="MOMNOC Operationalization"/>
    <s v="Network"/>
    <s v="OPEN"/>
    <m/>
    <m/>
    <m/>
    <m/>
    <m/>
    <m/>
    <n v="1"/>
    <s v="Open"/>
    <x v="0"/>
  </r>
  <r>
    <n v="1537"/>
    <s v="M807"/>
    <x v="1"/>
    <d v="2023-09-22T00:00:00"/>
    <m/>
    <m/>
    <m/>
    <s v="NOC Operationalization"/>
    <s v=" "/>
    <s v="L&amp;T to articulate how NSO and OSS are complementing each other and their roles in service provisioning."/>
    <m/>
    <s v="Critical"/>
    <s v="Open"/>
    <m/>
    <s v=" "/>
    <s v=" "/>
    <s v="WIP"/>
    <s v=" "/>
    <s v="L&amp;T"/>
    <s v="Sivaprasad"/>
    <s v="Sivaprasad"/>
    <m/>
    <s v="Open"/>
    <s v="WIP"/>
    <s v=" "/>
    <s v=" "/>
    <s v=" "/>
    <m/>
    <m/>
    <m/>
    <m/>
    <m/>
    <m/>
    <s v="MOMNOC Operationalization"/>
    <s v="Network"/>
    <s v="OPEN"/>
    <m/>
    <m/>
    <m/>
    <m/>
    <m/>
    <m/>
    <n v="1"/>
    <s v="Open"/>
    <x v="0"/>
  </r>
  <r>
    <n v="1538"/>
    <s v="M808"/>
    <x v="1"/>
    <d v="2023-09-22T00:00:00"/>
    <m/>
    <m/>
    <m/>
    <s v="NOC Operationalization"/>
    <s v=" "/>
    <s v="L&amp;T to provide the redundancy plan if entire DC were to go down and the backup measures if NSO were to fail."/>
    <m/>
    <s v="Critical"/>
    <s v="Open"/>
    <m/>
    <s v=" "/>
    <s v=" "/>
    <s v="WIP"/>
    <s v=" "/>
    <s v="L&amp;T"/>
    <s v="Sivaprasad"/>
    <s v="Sivaprasad"/>
    <m/>
    <s v="Open"/>
    <s v="WIP"/>
    <s v=" "/>
    <s v=" "/>
    <s v=" "/>
    <m/>
    <m/>
    <m/>
    <m/>
    <m/>
    <m/>
    <s v="MOMNOC Operationalization"/>
    <s v="Network"/>
    <s v="OPEN"/>
    <m/>
    <m/>
    <m/>
    <m/>
    <m/>
    <m/>
    <n v="1"/>
    <s v="Open"/>
    <x v="0"/>
  </r>
  <r>
    <n v="1539"/>
    <s v="M809"/>
    <x v="1"/>
    <d v="2023-09-22T00:00:00"/>
    <m/>
    <m/>
    <m/>
    <s v="NOC Operationalization"/>
    <s v=" "/>
    <s v="L&amp;T to work towards a system that is foolproof, automated, futuristic, and provides seamless service experience for end users."/>
    <m/>
    <s v="Critical"/>
    <s v="Open"/>
    <m/>
    <s v=" "/>
    <s v=" "/>
    <s v="WIP"/>
    <s v=" "/>
    <s v="L&amp;T"/>
    <s v="Sivaprasad"/>
    <s v="Sivaprasad"/>
    <m/>
    <s v="Open"/>
    <s v="WIP"/>
    <s v=" "/>
    <s v=" "/>
    <s v=" "/>
    <m/>
    <m/>
    <m/>
    <m/>
    <m/>
    <m/>
    <s v="MOMNOC Operationalization"/>
    <s v="Network"/>
    <s v="OPEN"/>
    <m/>
    <m/>
    <m/>
    <m/>
    <m/>
    <m/>
    <n v="1"/>
    <s v="Open"/>
    <x v="0"/>
  </r>
  <r>
    <n v="1540"/>
    <s v="M81"/>
    <x v="1"/>
    <d v="2023-07-26T00:00:00"/>
    <m/>
    <m/>
    <m/>
    <s v="WFM"/>
    <s v="Handbook &amp; SOPs"/>
    <s v="Confirmation of SOW addressing Packages B and C"/>
    <m/>
    <s v="Critical"/>
    <s v="Open"/>
    <m/>
    <s v=" "/>
    <s v=" "/>
    <m/>
    <m/>
    <m/>
    <m/>
    <s v="Kaushalendra Kumar"/>
    <m/>
    <m/>
    <s v="CLOSURE REVIEW PENDING "/>
    <s v=" "/>
    <s v=" "/>
    <s v=" "/>
    <m/>
    <m/>
    <m/>
    <m/>
    <m/>
    <m/>
    <s v="MOMWFM"/>
    <s v="Applications/Tools"/>
    <s v="OPEN"/>
    <m/>
    <m/>
    <m/>
    <m/>
    <m/>
    <m/>
    <n v="1"/>
    <s v="Completed but Verification undrer Process"/>
    <x v="2"/>
  </r>
  <r>
    <n v="1541"/>
    <s v="M810"/>
    <x v="1"/>
    <d v="2023-09-22T00:00:00"/>
    <m/>
    <m/>
    <m/>
    <s v="NOC Operationalization"/>
    <s v="Dry Run"/>
    <s v="L&amp;T to propose the date for the 2nd Dry Run inclusive of Internet Leased Line, P2P, and P2MP flavors of service."/>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542"/>
    <s v="M811"/>
    <x v="1"/>
    <d v="2023-09-22T00:00:00"/>
    <m/>
    <m/>
    <m/>
    <s v="NOC Operationalization"/>
    <s v="Dry Run"/>
    <s v="L&amp;T to confirm target date for E2E BSS Demo."/>
    <m/>
    <s v="Critical"/>
    <s v="Open"/>
    <m/>
    <s v=" "/>
    <s v=" "/>
    <s v="WIP"/>
    <s v=" "/>
    <s v="L&amp;T"/>
    <s v="Sivaprasad"/>
    <s v="Sivaprasad"/>
    <m/>
    <s v="Open"/>
    <s v="WIP"/>
    <s v=" "/>
    <s v=" "/>
    <s v=" "/>
    <m/>
    <m/>
    <m/>
    <m/>
    <m/>
    <m/>
    <s v="MOMNOC Operationalization"/>
    <s v="Network"/>
    <s v="OPEN"/>
    <m/>
    <m/>
    <m/>
    <m/>
    <m/>
    <m/>
    <n v="1"/>
    <s v="Open"/>
    <x v="0"/>
  </r>
  <r>
    <n v="1543"/>
    <s v="M812"/>
    <x v="1"/>
    <d v="2023-09-22T00:00:00"/>
    <m/>
    <m/>
    <m/>
    <s v="NOC Operationalization"/>
    <s v="Dry Run"/>
    <s v="L&amp;T to consider the creation of a template for tracking observation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544"/>
    <s v="M813"/>
    <x v="1"/>
    <d v="2023-09-22T00:00:00"/>
    <m/>
    <m/>
    <m/>
    <s v="NOC Operationalization"/>
    <s v="NSO"/>
    <s v="Provision of training for L&amp;T pool of resources in NSO and development of NEDs."/>
    <m/>
    <s v="Critical"/>
    <s v="Open"/>
    <m/>
    <s v=" "/>
    <s v=" "/>
    <s v="WIP"/>
    <s v=" "/>
    <s v="L&amp;T"/>
    <s v="Sivaprasad"/>
    <s v="Sivaprasad"/>
    <m/>
    <s v="Open"/>
    <s v="WIP"/>
    <s v=" "/>
    <s v=" "/>
    <s v=" "/>
    <m/>
    <m/>
    <m/>
    <m/>
    <m/>
    <m/>
    <s v="MOMNOC Operationalization"/>
    <s v="Network"/>
    <s v="OPEN"/>
    <m/>
    <m/>
    <m/>
    <m/>
    <m/>
    <m/>
    <n v="1"/>
    <s v="Open"/>
    <x v="0"/>
  </r>
  <r>
    <n v="1545"/>
    <s v="M814"/>
    <x v="1"/>
    <d v="2023-09-22T00:00:00"/>
    <m/>
    <m/>
    <m/>
    <s v="NOC Operationalization"/>
    <s v=" "/>
    <s v="L&amp;T to create a timetable displaying the percentage of progress on activities week-wise and fortnight-wise."/>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546"/>
    <s v="M815"/>
    <x v="1"/>
    <d v="2023-09-22T00:00:00"/>
    <m/>
    <m/>
    <m/>
    <s v="NOC Operationalization"/>
    <s v=" "/>
    <s v="L&amp;T to confirm the features ready for showcase in the E2E Demo by 25th September’23."/>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547"/>
    <s v="M816"/>
    <x v="1"/>
    <d v="2023-09-22T00:00:00"/>
    <m/>
    <m/>
    <m/>
    <s v="NOC Operationalization"/>
    <s v=" "/>
    <s v="Target the 2nd Dry Run on 30th September ’23 with more ONTs, covering GI BB, Point to point, dedicated ILL &amp; Dark fiber by end of L&amp;T."/>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548"/>
    <s v="M817"/>
    <x v="1"/>
    <d v="2024-09-26T00:00:00"/>
    <m/>
    <m/>
    <m/>
    <s v="T&amp;D Environment"/>
    <s v="AT Process"/>
    <s v="Defining and aligning with the acceptance criteria for each system in the NOC."/>
    <m/>
    <s v="NON-Critical"/>
    <s v="Open"/>
    <m/>
    <s v=" "/>
    <s v=" "/>
    <s v="WIP"/>
    <s v=" "/>
    <s v="L&amp;T"/>
    <s v="Sivaprasad"/>
    <s v="Sivaprasad"/>
    <m/>
    <s v="Open"/>
    <s v="WIP"/>
    <s v=" "/>
    <s v=" "/>
    <s v=" "/>
    <m/>
    <m/>
    <m/>
    <m/>
    <m/>
    <m/>
    <s v="MOMT&amp;D Environment"/>
    <s v="Applications"/>
    <s v="OPEN"/>
    <m/>
    <m/>
    <m/>
    <m/>
    <m/>
    <m/>
    <n v="1"/>
    <s v="Open"/>
    <x v="0"/>
  </r>
  <r>
    <n v="1549"/>
    <s v="M818"/>
    <x v="1"/>
    <d v="2023-09-26T00:00:00"/>
    <m/>
    <m/>
    <m/>
    <s v="Helpdesk"/>
    <s v=" "/>
    <s v="Inclusion of Helpdesk and other missing items as per the RFP and solution in the Build."/>
    <m/>
    <s v="Critical"/>
    <s v="Open"/>
    <m/>
    <s v=" "/>
    <s v=" "/>
    <s v="Closed"/>
    <s v="24-Sep-25: Approved and shall be closed, Accordingly Helpdesk LLD Aligning"/>
    <m/>
    <m/>
    <s v="Siva Kumar"/>
    <m/>
    <m/>
    <s v="COMPLETED &amp; APPROVED"/>
    <s v=" "/>
    <s v=" "/>
    <s v=" "/>
    <m/>
    <m/>
    <m/>
    <m/>
    <m/>
    <m/>
    <s v="MOMHelpdesk"/>
    <s v="Helpdesk (Contact Center)"/>
    <s v="CLOSED"/>
    <m/>
    <m/>
    <m/>
    <d v="2025-09-24T00:00:00"/>
    <s v="Artefacts not Required"/>
    <m/>
    <n v="1"/>
    <s v="Completed &amp; Approved"/>
    <x v="3"/>
  </r>
  <r>
    <n v="1550"/>
    <s v="M819"/>
    <x v="1"/>
    <d v="2023-09-26T00:00:00"/>
    <m/>
    <m/>
    <m/>
    <s v="T&amp;D Environment"/>
    <s v="T&amp;D Environment"/>
    <s v="Implementation of Test and Development environment."/>
    <m/>
    <s v="NON-Critical"/>
    <s v="Open"/>
    <m/>
    <s v=" "/>
    <s v=" "/>
    <m/>
    <s v="[15/09/2025] Clusters are segregated for Production vis-à-vis pre-production"/>
    <m/>
    <m/>
    <s v="Ravi Kishore"/>
    <m/>
    <m/>
    <s v="COMPLETED &amp; APPROVED"/>
    <s v=" "/>
    <s v=" "/>
    <s v=" "/>
    <m/>
    <m/>
    <m/>
    <m/>
    <m/>
    <m/>
    <s v="MOMT&amp;D Environment"/>
    <s v="Applications"/>
    <s v="CLOSED"/>
    <m/>
    <m/>
    <m/>
    <s v=" "/>
    <s v="Artefacts Need to upload"/>
    <m/>
    <n v="1"/>
    <s v="Completed &amp; Approved"/>
    <x v="3"/>
  </r>
  <r>
    <n v="1551"/>
    <s v="M82"/>
    <x v="1"/>
    <d v="2023-07-26T00:00:00"/>
    <m/>
    <m/>
    <m/>
    <s v="WFM"/>
    <s v="User Experience"/>
    <s v="Clear definition and availability of existing filters in WFM dashboards "/>
    <m/>
    <s v="Critical"/>
    <s v="Open"/>
    <m/>
    <s v=" "/>
    <s v=" "/>
    <m/>
    <s v="11-7-2025:- The dashboard and report filter options should be showcased during the WFM application demonstration."/>
    <m/>
    <m/>
    <s v="Kaushalendra Kumar"/>
    <m/>
    <m/>
    <s v="CLOSURE REVIEW PENDING "/>
    <s v=" "/>
    <s v=" "/>
    <s v=" "/>
    <m/>
    <m/>
    <m/>
    <m/>
    <m/>
    <m/>
    <s v="MOMWFM"/>
    <s v="Applications/Tools"/>
    <s v="OPEN"/>
    <m/>
    <m/>
    <m/>
    <m/>
    <m/>
    <m/>
    <n v="1"/>
    <s v="Completed but Verification undrer Process"/>
    <x v="2"/>
  </r>
  <r>
    <n v="1552"/>
    <s v="M820"/>
    <x v="1"/>
    <d v="2023-09-26T00:00:00"/>
    <m/>
    <m/>
    <m/>
    <s v="T&amp;D Environment"/>
    <s v="T&amp;D Environment"/>
    <s v="Discussion on the requirements for Test Lab/Staging environment."/>
    <m/>
    <s v="NON-Critical"/>
    <s v="Open"/>
    <m/>
    <s v=" "/>
    <s v=" "/>
    <m/>
    <s v="[15/09/2025] Interim T&amp;D is setup, finalised option detailing pending "/>
    <m/>
    <m/>
    <s v="Ravi Kishore"/>
    <m/>
    <m/>
    <s v="COMPLETED &amp; APPROVED"/>
    <s v=" "/>
    <s v=" "/>
    <s v=" "/>
    <m/>
    <m/>
    <m/>
    <m/>
    <m/>
    <m/>
    <s v="MOMT&amp;D Environment"/>
    <s v="Applications"/>
    <s v="CLOSED"/>
    <m/>
    <m/>
    <m/>
    <s v=" "/>
    <s v="Artefacts Need to upload"/>
    <m/>
    <n v="1"/>
    <s v="Completed &amp; Approved"/>
    <x v="3"/>
  </r>
  <r>
    <n v="1553"/>
    <s v="M821"/>
    <x v="1"/>
    <d v="2023-10-18T00:00:00"/>
    <m/>
    <m/>
    <m/>
    <s v="BSS"/>
    <s v="CSP Testing"/>
    <s v="Adding a back button on the payment screen."/>
    <m/>
    <s v="Critical"/>
    <s v="Open"/>
    <m/>
    <s v=" "/>
    <s v=" "/>
    <m/>
    <s v=" "/>
    <m/>
    <m/>
    <s v="Manoj Nibrad"/>
    <m/>
    <s v="Open"/>
    <s v="Open"/>
    <s v=" "/>
    <s v=" "/>
    <s v=" "/>
    <m/>
    <m/>
    <m/>
    <m/>
    <m/>
    <m/>
    <s v="MOMBSS"/>
    <s v="Applications/Tools"/>
    <s v="OPEN"/>
    <m/>
    <m/>
    <m/>
    <m/>
    <e v="#N/A"/>
    <m/>
    <n v="1"/>
    <s v="Open"/>
    <x v="0"/>
  </r>
  <r>
    <n v="1554"/>
    <s v="M822"/>
    <x v="1"/>
    <d v="2023-10-18T00:00:00"/>
    <m/>
    <m/>
    <m/>
    <s v="BSS"/>
    <s v="CSP Testing"/>
    <s v="Providing guidelines for the CAF upload stage and adding a disclaimer for &quot;Subject to Verification of CAF.&quot;"/>
    <m/>
    <s v="Critical"/>
    <s v="Open"/>
    <m/>
    <s v=" "/>
    <s v=" "/>
    <m/>
    <s v=" "/>
    <m/>
    <m/>
    <s v="Manoj Nibrad"/>
    <m/>
    <s v="Open"/>
    <s v="Open"/>
    <s v=" "/>
    <s v=" "/>
    <s v=" "/>
    <m/>
    <m/>
    <m/>
    <m/>
    <m/>
    <m/>
    <s v="MOMBSS"/>
    <s v="Applications/Tools"/>
    <s v="OPEN"/>
    <m/>
    <m/>
    <m/>
    <m/>
    <e v="#N/A"/>
    <m/>
    <n v="1"/>
    <s v="Open"/>
    <x v="0"/>
  </r>
  <r>
    <n v="1555"/>
    <s v="M823"/>
    <x v="1"/>
    <d v="2023-10-18T00:00:00"/>
    <m/>
    <m/>
    <m/>
    <s v="BSS"/>
    <s v="CSP Testing"/>
    <s v="Ensuring offline payment transactions are viewable and mandatory sections of the CAF are highlighted."/>
    <m/>
    <s v="Critical"/>
    <s v="Open"/>
    <m/>
    <s v=" "/>
    <s v=" "/>
    <m/>
    <s v=" "/>
    <m/>
    <m/>
    <s v="Manoj Nibrad"/>
    <m/>
    <s v="Open"/>
    <s v="Open"/>
    <s v=" "/>
    <s v=" "/>
    <s v=" "/>
    <m/>
    <m/>
    <m/>
    <m/>
    <m/>
    <m/>
    <s v="MOMBSS"/>
    <s v="Applications/Tools"/>
    <s v="OPEN"/>
    <m/>
    <m/>
    <m/>
    <m/>
    <e v="#N/A"/>
    <m/>
    <n v="1"/>
    <s v="Open"/>
    <x v="0"/>
  </r>
  <r>
    <n v="1556"/>
    <s v="M824"/>
    <x v="1"/>
    <d v="2023-10-18T00:00:00"/>
    <m/>
    <m/>
    <m/>
    <s v="BSS"/>
    <s v="CSP Testing"/>
    <s v="Addressing issues with ticket creation, notification, and enquiry handling in the CSP."/>
    <m/>
    <s v="Critical"/>
    <s v="Open"/>
    <m/>
    <s v=" "/>
    <s v=" "/>
    <m/>
    <s v=" "/>
    <m/>
    <m/>
    <s v="Manoj Nibrad"/>
    <m/>
    <s v="Open"/>
    <s v="Open"/>
    <s v=" "/>
    <s v=" "/>
    <s v=" "/>
    <m/>
    <m/>
    <m/>
    <m/>
    <m/>
    <m/>
    <s v="MOMBSS"/>
    <s v="Applications/Tools"/>
    <s v="OPEN"/>
    <m/>
    <m/>
    <m/>
    <m/>
    <e v="#N/A"/>
    <m/>
    <n v="1"/>
    <s v="Open"/>
    <x v="0"/>
  </r>
  <r>
    <n v="1557"/>
    <s v="M825"/>
    <x v="1"/>
    <d v="2023-10-18T00:00:00"/>
    <m/>
    <m/>
    <m/>
    <s v="BSS"/>
    <s v="CSP Testing"/>
    <s v="Clarifying the bulk upload of leads and the feasibility of integrating such a feature in the CSP."/>
    <m/>
    <s v="Critical"/>
    <s v="Open"/>
    <m/>
    <s v=" "/>
    <s v=" "/>
    <m/>
    <s v=" "/>
    <m/>
    <m/>
    <s v="Manoj Nibrad"/>
    <m/>
    <s v="Open"/>
    <s v="Open"/>
    <s v=" "/>
    <s v=" "/>
    <s v=" "/>
    <m/>
    <m/>
    <m/>
    <m/>
    <m/>
    <m/>
    <s v="MOMBSS"/>
    <s v="Applications/Tools"/>
    <s v="OPEN"/>
    <m/>
    <m/>
    <m/>
    <m/>
    <e v="#N/A"/>
    <m/>
    <n v="1"/>
    <s v="Open"/>
    <x v="0"/>
  </r>
  <r>
    <n v="1558"/>
    <s v="M826"/>
    <x v="1"/>
    <d v="2023-10-18T00:00:00"/>
    <m/>
    <m/>
    <m/>
    <s v="BSS"/>
    <s v="CSP Testing"/>
    <s v="Resolving user interface issues such as incorrect OTP entry pop-ups, case sensitivity in order ID searches, and real-time synchronization between GIS-OSS for feasibility checks."/>
    <m/>
    <s v="Critical"/>
    <s v="Open"/>
    <m/>
    <s v=" "/>
    <s v=" "/>
    <m/>
    <s v=" "/>
    <m/>
    <m/>
    <s v="Manoj Nibrad"/>
    <m/>
    <s v="Open"/>
    <s v="Open"/>
    <s v=" "/>
    <s v=" "/>
    <s v=" "/>
    <m/>
    <m/>
    <m/>
    <m/>
    <m/>
    <m/>
    <s v="MOMBSS"/>
    <s v="Applications/Tools"/>
    <s v="OPEN"/>
    <m/>
    <m/>
    <m/>
    <m/>
    <e v="#N/A"/>
    <m/>
    <n v="1"/>
    <s v="Open"/>
    <x v="0"/>
  </r>
  <r>
    <n v="1559"/>
    <s v="M827"/>
    <x v="1"/>
    <d v="2023-10-18T00:00:00"/>
    <m/>
    <m/>
    <m/>
    <s v="BSS"/>
    <s v="CSP Testing"/>
    <s v="Removing unnecessary elements from the UI, aligning GP names with government lists, and modifying the sequence of address fields."/>
    <m/>
    <s v="Critical"/>
    <s v="Open"/>
    <m/>
    <s v=" "/>
    <s v=" "/>
    <m/>
    <s v=" "/>
    <m/>
    <m/>
    <s v="Manoj Nibrad"/>
    <m/>
    <s v="Open"/>
    <s v="Open"/>
    <s v=" "/>
    <s v=" "/>
    <s v=" "/>
    <m/>
    <m/>
    <m/>
    <m/>
    <m/>
    <m/>
    <s v="MOMBSS"/>
    <s v="Applications/Tools"/>
    <s v="OPEN"/>
    <m/>
    <m/>
    <m/>
    <m/>
    <e v="#N/A"/>
    <m/>
    <n v="1"/>
    <s v="Open"/>
    <x v="0"/>
  </r>
  <r>
    <n v="1560"/>
    <s v="M828"/>
    <x v="1"/>
    <d v="2023-10-18T00:00:00"/>
    <m/>
    <m/>
    <m/>
    <s v="BSS"/>
    <s v="CSP Testing"/>
    <s v="Integrating Google API for auto-populating details based on service location selection."/>
    <m/>
    <s v="Critical"/>
    <s v="Open"/>
    <m/>
    <s v=" "/>
    <s v=" "/>
    <m/>
    <s v=" "/>
    <m/>
    <m/>
    <s v="Manoj Nibrad"/>
    <m/>
    <s v="Open"/>
    <s v="Open"/>
    <s v=" "/>
    <s v=" "/>
    <s v=" "/>
    <m/>
    <m/>
    <m/>
    <m/>
    <m/>
    <m/>
    <s v="MOMBSS"/>
    <s v="Applications/Tools"/>
    <s v="OPEN"/>
    <m/>
    <m/>
    <m/>
    <m/>
    <e v="#N/A"/>
    <m/>
    <n v="1"/>
    <s v="Open"/>
    <x v="0"/>
  </r>
  <r>
    <n v="1561"/>
    <s v="M829"/>
    <x v="1"/>
    <d v="2023-10-18T00:00:00"/>
    <m/>
    <m/>
    <m/>
    <s v="BSS"/>
    <s v="CSP Testing"/>
    <s v="Ensuring proper display and functionality of various screens within the CSP, including payment and order summary screens."/>
    <m/>
    <s v="Critical"/>
    <s v="Open"/>
    <m/>
    <s v=" "/>
    <s v=" "/>
    <m/>
    <s v=" "/>
    <m/>
    <m/>
    <s v="Manoj Nibrad"/>
    <m/>
    <s v="Open"/>
    <s v="Open"/>
    <s v=" "/>
    <s v=" "/>
    <s v=" "/>
    <m/>
    <m/>
    <m/>
    <m/>
    <m/>
    <m/>
    <s v="MOMBSS"/>
    <s v="Applications/Tools"/>
    <s v="OPEN"/>
    <m/>
    <m/>
    <m/>
    <m/>
    <e v="#N/A"/>
    <m/>
    <n v="1"/>
    <s v="Open"/>
    <x v="0"/>
  </r>
  <r>
    <n v="1562"/>
    <s v="M83"/>
    <x v="1"/>
    <d v="2023-07-26T00:00:00"/>
    <m/>
    <m/>
    <m/>
    <s v="WFM"/>
    <s v="User Experience"/>
    <s v="Upload of video"/>
    <m/>
    <s v="Critical"/>
    <s v="Open"/>
    <m/>
    <s v=" "/>
    <s v=" "/>
    <m/>
    <s v="As per OEM this point is not feasible  11 July 2025:- A follow-up discussion with the OEM is required to assess feasibility._x000a_If it is found to be unfeasible, a call should be arranged with Sanjay Sir along with the OEM team &amp; artefacts needs to submit "/>
    <m/>
    <m/>
    <s v="Kaushalendra Kumar"/>
    <m/>
    <s v="Open"/>
    <s v="Not Feasible "/>
    <s v=" "/>
    <s v=" "/>
    <s v=" "/>
    <m/>
    <m/>
    <m/>
    <m/>
    <m/>
    <m/>
    <s v="MOMWFM"/>
    <s v="Applications/Tools"/>
    <e v="#N/A"/>
    <m/>
    <m/>
    <m/>
    <m/>
    <e v="#N/A"/>
    <m/>
    <n v="1"/>
    <s v="Open"/>
    <x v="0"/>
  </r>
  <r>
    <n v="1563"/>
    <s v="M830"/>
    <x v="1"/>
    <d v="2023-10-18T00:00:00"/>
    <m/>
    <m/>
    <m/>
    <s v="BSS"/>
    <s v="CSP Testing"/>
    <s v="Configuring event-based email notifications for actions within the CSP."/>
    <m/>
    <s v="NON-Critical"/>
    <s v="Open"/>
    <m/>
    <s v=" "/>
    <s v=" "/>
    <m/>
    <s v=" "/>
    <m/>
    <m/>
    <s v="Manoj Nibrad"/>
    <m/>
    <s v="Open"/>
    <s v="Open"/>
    <s v=" "/>
    <s v=" "/>
    <s v=" "/>
    <m/>
    <m/>
    <m/>
    <m/>
    <m/>
    <m/>
    <s v="MOMBSS"/>
    <s v="Applications/Tools"/>
    <s v="OPEN"/>
    <m/>
    <m/>
    <m/>
    <m/>
    <e v="#N/A"/>
    <m/>
    <n v="1"/>
    <s v="Open"/>
    <x v="0"/>
  </r>
  <r>
    <n v="1564"/>
    <s v="M831"/>
    <x v="1"/>
    <d v="2023-10-19T00:00:00"/>
    <m/>
    <m/>
    <m/>
    <s v="IPDR"/>
    <s v="Regulatory Compliance"/>
    <s v="Clarity from the Regulator on IPDR requirements to be obtained by L&amp;T: Discussion on industry best practices and regulatory aspects to be concluded by 26th October '23."/>
    <m/>
    <s v="Critical"/>
    <s v="Open"/>
    <m/>
    <s v=" "/>
    <s v=" "/>
    <m/>
    <s v=" "/>
    <m/>
    <m/>
    <s v="Jayant Madavi"/>
    <m/>
    <m/>
    <s v="CLOSURE REVIEW PENDING "/>
    <s v=" "/>
    <s v=" "/>
    <s v=" "/>
    <m/>
    <m/>
    <m/>
    <m/>
    <m/>
    <m/>
    <s v="MOMIPDR"/>
    <s v="Applications/Tools"/>
    <s v="OPEN"/>
    <m/>
    <m/>
    <m/>
    <m/>
    <s v="Artefacts to be uploaded"/>
    <m/>
    <n v="1"/>
    <s v="Completed but Verification undrer Process"/>
    <x v="2"/>
  </r>
  <r>
    <n v="1565"/>
    <s v="M832"/>
    <x v="1"/>
    <d v="2023-11-03T00:00:00"/>
    <m/>
    <m/>
    <m/>
    <s v="NSO"/>
    <s v="Service Delivery"/>
    <s v="UD,SD Peramaters to be captured."/>
    <m/>
    <s v="Critical"/>
    <s v="Open"/>
    <m/>
    <s v=" "/>
    <s v=" "/>
    <m/>
    <s v=" "/>
    <m/>
    <m/>
    <s v="Jayant Madavi"/>
    <m/>
    <s v="Open"/>
    <s v="Open"/>
    <s v=" "/>
    <s v=" "/>
    <s v=" "/>
    <m/>
    <m/>
    <m/>
    <m/>
    <m/>
    <m/>
    <s v="MOMNSO"/>
    <s v="Applications/Tools"/>
    <s v="OPEN"/>
    <m/>
    <m/>
    <m/>
    <m/>
    <e v="#N/A"/>
    <m/>
    <n v="1"/>
    <s v="Open"/>
    <x v="0"/>
  </r>
  <r>
    <n v="1566"/>
    <s v="M833"/>
    <x v="1"/>
    <d v="2023-11-03T00:00:00"/>
    <m/>
    <m/>
    <m/>
    <s v="NSO"/>
    <s v="Service Delivery"/>
    <s v="NSo inventory manager funtionality to check."/>
    <m/>
    <s v="Critical"/>
    <s v="Open"/>
    <m/>
    <s v=" "/>
    <s v=" "/>
    <m/>
    <s v=" "/>
    <m/>
    <m/>
    <s v="Jayant Madavi"/>
    <m/>
    <s v="Open"/>
    <s v="Open"/>
    <s v=" "/>
    <s v=" "/>
    <s v=" "/>
    <m/>
    <m/>
    <m/>
    <m/>
    <m/>
    <m/>
    <s v="MOMNSO"/>
    <s v="Applications/Tools"/>
    <s v="OPEN"/>
    <m/>
    <m/>
    <m/>
    <m/>
    <e v="#N/A"/>
    <m/>
    <n v="1"/>
    <s v="Open"/>
    <x v="0"/>
  </r>
  <r>
    <n v="1567"/>
    <s v="M834"/>
    <x v="1"/>
    <d v="2023-11-03T00:00:00"/>
    <m/>
    <m/>
    <m/>
    <s v="NSO"/>
    <s v="Service Delivery"/>
    <s v="UD perameters for product based to be prepared."/>
    <m/>
    <s v="Critical"/>
    <s v="Open"/>
    <m/>
    <s v=" "/>
    <s v=" "/>
    <m/>
    <s v=" "/>
    <m/>
    <m/>
    <s v="Jayant Madavi"/>
    <m/>
    <s v="Open"/>
    <s v="Open"/>
    <s v=" "/>
    <s v=" "/>
    <s v=" "/>
    <m/>
    <m/>
    <m/>
    <m/>
    <m/>
    <m/>
    <s v="MOMNSO"/>
    <s v="Applications/Tools"/>
    <s v="OPEN"/>
    <m/>
    <m/>
    <m/>
    <m/>
    <e v="#N/A"/>
    <m/>
    <n v="1"/>
    <s v="Open"/>
    <x v="0"/>
  </r>
  <r>
    <n v="1568"/>
    <s v="M835"/>
    <x v="1"/>
    <d v="2023-11-03T00:00:00"/>
    <m/>
    <m/>
    <m/>
    <s v="NSO"/>
    <s v="Service Delivery"/>
    <s v="Ashish to comeback with Design plan for Inventory Manager at NSO"/>
    <m/>
    <s v="Critical"/>
    <s v="Open"/>
    <m/>
    <s v=" "/>
    <s v=" "/>
    <m/>
    <s v=" "/>
    <m/>
    <m/>
    <s v="Jayant Madavi"/>
    <m/>
    <s v="Open"/>
    <s v="Open"/>
    <s v=" "/>
    <s v=" "/>
    <s v=" "/>
    <m/>
    <m/>
    <m/>
    <m/>
    <m/>
    <m/>
    <s v="MOMNSO"/>
    <s v="Applications/Tools"/>
    <s v="OPEN"/>
    <m/>
    <m/>
    <m/>
    <m/>
    <e v="#N/A"/>
    <m/>
    <n v="1"/>
    <s v="Open"/>
    <x v="0"/>
  </r>
  <r>
    <n v="1569"/>
    <s v="M836"/>
    <x v="1"/>
    <d v="2023-11-03T00:00:00"/>
    <m/>
    <m/>
    <m/>
    <s v="NSO"/>
    <s v="Service Delivery"/>
    <s v="Arvindam to comeback with product wise UD perameters"/>
    <m/>
    <s v="Critical"/>
    <s v="Open"/>
    <m/>
    <s v=" "/>
    <s v=" "/>
    <m/>
    <s v=" "/>
    <m/>
    <m/>
    <s v="Jayant Madavi"/>
    <m/>
    <s v="Open"/>
    <s v="Open"/>
    <s v=" "/>
    <s v=" "/>
    <s v=" "/>
    <m/>
    <m/>
    <m/>
    <m/>
    <m/>
    <m/>
    <s v="MOMNSO"/>
    <s v="Applications/Tools"/>
    <s v="OPEN"/>
    <m/>
    <m/>
    <m/>
    <m/>
    <e v="#N/A"/>
    <m/>
    <n v="1"/>
    <s v="Open"/>
    <x v="0"/>
  </r>
  <r>
    <n v="1570"/>
    <s v="M837"/>
    <x v="1"/>
    <d v="2023-11-03T00:00:00"/>
    <m/>
    <m/>
    <m/>
    <s v="NSO"/>
    <s v="Service Delivery"/>
    <s v="Additional information for VRF, VLAN , Inner vlan etc to capture in Master DB"/>
    <m/>
    <s v="Critical"/>
    <s v="Open"/>
    <m/>
    <s v=" "/>
    <s v=" "/>
    <m/>
    <s v=" "/>
    <m/>
    <m/>
    <s v="Jayant Madavi"/>
    <m/>
    <s v="Open"/>
    <s v="Open"/>
    <s v=" "/>
    <s v=" "/>
    <s v=" "/>
    <m/>
    <m/>
    <m/>
    <m/>
    <m/>
    <m/>
    <s v="MOMNSO"/>
    <s v="Applications/Tools"/>
    <s v="OPEN"/>
    <m/>
    <m/>
    <m/>
    <m/>
    <e v="#N/A"/>
    <m/>
    <n v="1"/>
    <s v="Open"/>
    <x v="0"/>
  </r>
  <r>
    <n v="1571"/>
    <s v="M838"/>
    <x v="1"/>
    <d v="2023-11-03T00:00:00"/>
    <m/>
    <m/>
    <m/>
    <s v="NSO"/>
    <s v="Service Delivery"/>
    <s v="As per Cisco LLD All 28 types of L2, L3 models to be mapped aginest products"/>
    <m/>
    <s v="Critical"/>
    <s v="Open"/>
    <m/>
    <s v=" "/>
    <s v=" "/>
    <m/>
    <s v=" "/>
    <m/>
    <m/>
    <s v="Jayant Madavi"/>
    <m/>
    <s v="Open"/>
    <s v="Open"/>
    <s v=" "/>
    <s v=" "/>
    <s v=" "/>
    <m/>
    <m/>
    <m/>
    <m/>
    <m/>
    <m/>
    <s v="MOMNSO"/>
    <s v="Applications/Tools"/>
    <s v="OPEN"/>
    <m/>
    <m/>
    <m/>
    <m/>
    <e v="#N/A"/>
    <m/>
    <n v="1"/>
    <s v="Open"/>
    <x v="0"/>
  </r>
  <r>
    <n v="1572"/>
    <s v="M839"/>
    <x v="1"/>
    <d v="2023-11-03T00:00:00"/>
    <m/>
    <m/>
    <m/>
    <s v="NSO"/>
    <s v="Service Delivery"/>
    <s v="GL code to be mapped based on subtype GI under sub type Central &amp; State"/>
    <m/>
    <s v="Critical"/>
    <s v="Open"/>
    <m/>
    <s v=" "/>
    <s v=" "/>
    <m/>
    <s v=" "/>
    <m/>
    <m/>
    <s v="Jayant Madavi"/>
    <m/>
    <s v="Open"/>
    <s v="Open"/>
    <s v=" "/>
    <s v=" "/>
    <s v=" "/>
    <m/>
    <m/>
    <m/>
    <m/>
    <m/>
    <m/>
    <s v="MOMNSO"/>
    <s v="Applications/Tools"/>
    <s v="OPEN"/>
    <m/>
    <m/>
    <m/>
    <m/>
    <e v="#N/A"/>
    <m/>
    <n v="1"/>
    <s v="Open"/>
    <x v="0"/>
  </r>
  <r>
    <n v="1573"/>
    <s v="M84"/>
    <x v="1"/>
    <d v="2023-07-26T00:00:00"/>
    <m/>
    <m/>
    <m/>
    <s v="WFM"/>
    <s v="Dashboards"/>
    <s v="Support for Workforce Management productivity statistics"/>
    <m/>
    <s v="Critical"/>
    <s v="Open"/>
    <m/>
    <s v=" "/>
    <s v=" "/>
    <m/>
    <s v="11-7-2025:- Various reports should be demonstrated during the WFM application demo to showcase its capabilities."/>
    <m/>
    <m/>
    <s v="Kaushalendra Kumar"/>
    <m/>
    <m/>
    <s v="CLOSURE REVIEW PENDING "/>
    <s v=" "/>
    <s v=" "/>
    <s v=" "/>
    <m/>
    <m/>
    <m/>
    <m/>
    <m/>
    <m/>
    <s v="MOMWFM"/>
    <s v="Applications/Tools"/>
    <s v="OPEN"/>
    <m/>
    <m/>
    <m/>
    <m/>
    <m/>
    <m/>
    <n v="1"/>
    <s v="Completed but Verification undrer Process"/>
    <x v="2"/>
  </r>
  <r>
    <n v="1574"/>
    <s v="M840"/>
    <x v="1"/>
    <d v="2023-11-03T00:00:00"/>
    <m/>
    <m/>
    <m/>
    <s v="NSO"/>
    <s v="Service Delivery"/>
    <s v="Definbe the Code for Circuit type , Customer type , customer service type etc in single format"/>
    <m/>
    <s v="Critical"/>
    <s v="Open"/>
    <m/>
    <s v=" "/>
    <s v=" "/>
    <m/>
    <s v=" "/>
    <m/>
    <m/>
    <s v="Jayant Madavi"/>
    <m/>
    <s v="Open"/>
    <s v="Open"/>
    <s v=" "/>
    <s v=" "/>
    <s v=" "/>
    <m/>
    <m/>
    <m/>
    <m/>
    <m/>
    <m/>
    <s v="MOMNSO"/>
    <s v="Applications/Tools"/>
    <s v="OPEN"/>
    <m/>
    <m/>
    <m/>
    <m/>
    <e v="#N/A"/>
    <m/>
    <n v="1"/>
    <s v="Open"/>
    <x v="0"/>
  </r>
  <r>
    <n v="1575"/>
    <s v="M841"/>
    <x v="1"/>
    <d v="2023-11-03T00:00:00"/>
    <m/>
    <m/>
    <m/>
    <s v="NSO"/>
    <s v="Service Delivery"/>
    <s v="Define design plan for House hold services in GPON Level"/>
    <m/>
    <s v="Critical"/>
    <s v="Open"/>
    <m/>
    <s v=" "/>
    <s v=" "/>
    <m/>
    <s v=" "/>
    <m/>
    <m/>
    <s v="Jayant Madavi"/>
    <m/>
    <s v="Open"/>
    <s v="Open"/>
    <s v=" "/>
    <s v=" "/>
    <s v=" "/>
    <m/>
    <m/>
    <m/>
    <m/>
    <m/>
    <m/>
    <s v="MOMNSO"/>
    <s v="Applications/Tools"/>
    <s v="OPEN"/>
    <m/>
    <m/>
    <m/>
    <m/>
    <e v="#N/A"/>
    <m/>
    <n v="1"/>
    <s v="Open"/>
    <x v="0"/>
  </r>
  <r>
    <n v="1576"/>
    <s v="M842"/>
    <x v="1"/>
    <d v="2023-11-03T00:00:00"/>
    <m/>
    <m/>
    <m/>
    <s v="NSO"/>
    <s v="Service Delivery"/>
    <s v="Define Household plan for provisioning as per the GPON plan design"/>
    <m/>
    <s v="Critical"/>
    <s v="Open"/>
    <m/>
    <s v=" "/>
    <s v=" "/>
    <m/>
    <s v=" "/>
    <m/>
    <m/>
    <s v="Jayant Madavi"/>
    <m/>
    <s v="Open"/>
    <s v="Open"/>
    <s v=" "/>
    <s v=" "/>
    <s v=" "/>
    <m/>
    <m/>
    <m/>
    <m/>
    <m/>
    <m/>
    <s v="MOMNSO"/>
    <s v="Applications/Tools"/>
    <s v="OPEN"/>
    <m/>
    <m/>
    <m/>
    <m/>
    <e v="#N/A"/>
    <m/>
    <n v="1"/>
    <s v="Open"/>
    <x v="0"/>
  </r>
  <r>
    <n v="1577"/>
    <s v="M843"/>
    <x v="1"/>
    <d v="2023-11-03T00:00:00"/>
    <m/>
    <m/>
    <m/>
    <s v="NSO"/>
    <s v="Service Delivery"/>
    <s v="OSS Method of distance from GIS  need to comeback with plan"/>
    <m/>
    <s v="Critical"/>
    <s v="Open"/>
    <m/>
    <s v=" "/>
    <s v=" "/>
    <m/>
    <s v=" "/>
    <m/>
    <m/>
    <s v="Jayant Madavi"/>
    <m/>
    <s v="Open"/>
    <s v="Open"/>
    <s v=" "/>
    <s v=" "/>
    <s v=" "/>
    <m/>
    <m/>
    <m/>
    <m/>
    <m/>
    <m/>
    <s v="MOMNSO"/>
    <s v="Applications/Tools"/>
    <s v="OPEN"/>
    <m/>
    <m/>
    <m/>
    <m/>
    <e v="#N/A"/>
    <m/>
    <n v="1"/>
    <s v="Open"/>
    <x v="0"/>
  </r>
  <r>
    <n v="1578"/>
    <s v="M844"/>
    <x v="1"/>
    <d v="2023-11-03T00:00:00"/>
    <m/>
    <m/>
    <m/>
    <s v="NSO"/>
    <s v="Service Delivery"/>
    <s v="Aravindam to update on previous meetings updates to be updated in next in continuous meetings"/>
    <m/>
    <s v="Critical"/>
    <s v="Open"/>
    <m/>
    <s v=" "/>
    <s v=" "/>
    <m/>
    <s v=" "/>
    <m/>
    <m/>
    <s v="Jayant Madavi"/>
    <m/>
    <s v="Open"/>
    <s v="Open"/>
    <s v=" "/>
    <s v=" "/>
    <s v=" "/>
    <m/>
    <m/>
    <m/>
    <m/>
    <m/>
    <m/>
    <s v="MOMNSO"/>
    <s v="Applications/Tools"/>
    <s v="OPEN"/>
    <m/>
    <m/>
    <m/>
    <m/>
    <e v="#N/A"/>
    <m/>
    <n v="1"/>
    <s v="Open"/>
    <x v="0"/>
  </r>
  <r>
    <n v="1579"/>
    <s v="M845"/>
    <x v="1"/>
    <d v="2023-11-17T00:00:00"/>
    <m/>
    <m/>
    <m/>
    <s v="Helpdesk"/>
    <s v=" "/>
    <s v="Neox Helpdesk Demo: Scheduled for either 23rd or 24th November."/>
    <m/>
    <s v="Critical"/>
    <s v="Open"/>
    <m/>
    <s v=" "/>
    <s v=" "/>
    <s v="WIP"/>
    <s v=" "/>
    <m/>
    <m/>
    <s v="Siva Kumar"/>
    <m/>
    <s v="Open"/>
    <s v="WIP"/>
    <s v=" "/>
    <s v=" "/>
    <s v=" "/>
    <m/>
    <m/>
    <m/>
    <m/>
    <m/>
    <m/>
    <s v="MOMHelpdesk"/>
    <s v="Helpdesk (Contact Center)"/>
    <s v="OPEN"/>
    <m/>
    <m/>
    <m/>
    <m/>
    <m/>
    <m/>
    <n v="1"/>
    <s v="Open"/>
    <x v="0"/>
  </r>
  <r>
    <n v="1580"/>
    <s v="M846"/>
    <x v="1"/>
    <d v="2023-11-17T00:00:00"/>
    <m/>
    <m/>
    <m/>
    <s v="Helpdesk"/>
    <s v=" "/>
    <s v="Neox Compliance Confirmation: Closed on 17th November."/>
    <m/>
    <s v="Critical"/>
    <s v="Open"/>
    <m/>
    <s v=" "/>
    <s v=" "/>
    <s v="WIP"/>
    <s v="11-Sep-25 Same has been Submitted"/>
    <m/>
    <m/>
    <s v="Siva Kumar"/>
    <m/>
    <s v="Open"/>
    <s v="WIP"/>
    <s v=" "/>
    <s v=" "/>
    <s v=" "/>
    <m/>
    <m/>
    <m/>
    <m/>
    <m/>
    <m/>
    <s v="MOMHelpdesk"/>
    <s v="Helpdesk (Contact Center)"/>
    <s v="OPEN"/>
    <m/>
    <m/>
    <m/>
    <m/>
    <m/>
    <m/>
    <n v="1"/>
    <s v="Open"/>
    <x v="0"/>
  </r>
  <r>
    <n v="1581"/>
    <s v="M847"/>
    <x v="1"/>
    <d v="2023-11-17T00:00:00"/>
    <m/>
    <m/>
    <m/>
    <s v="Helpdesk"/>
    <s v=" "/>
    <s v="Reference for 24 Points: Praveen to share the reference of 24 points by 20th November."/>
    <m/>
    <s v="Critical"/>
    <s v="Open"/>
    <m/>
    <s v=" "/>
    <s v=" "/>
    <s v="WIP"/>
    <s v=" "/>
    <m/>
    <m/>
    <s v="Siva Kumar"/>
    <m/>
    <s v="Open"/>
    <s v="WIP"/>
    <s v=" "/>
    <s v=" "/>
    <s v=" "/>
    <m/>
    <m/>
    <m/>
    <m/>
    <m/>
    <m/>
    <s v="MOMHelpdesk"/>
    <s v="Helpdesk (Contact Center)"/>
    <s v="OPEN"/>
    <m/>
    <m/>
    <m/>
    <m/>
    <m/>
    <m/>
    <n v="1"/>
    <s v="Open"/>
    <x v="0"/>
  </r>
  <r>
    <n v="1582"/>
    <s v="M848"/>
    <x v="1"/>
    <d v="2023-11-17T00:00:00"/>
    <m/>
    <m/>
    <m/>
    <s v="OEM Related"/>
    <s v="GPON"/>
    <s v="Closure of Issues with Tejas &amp; Nokia: Letter of confirmation for closure to be submitted on or before 30th November ’23."/>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1583"/>
    <s v="M849"/>
    <x v="1"/>
    <d v="2023-11-17T00:00:00"/>
    <m/>
    <m/>
    <m/>
    <s v="OEM Related"/>
    <s v="GPON"/>
    <s v="OEM Teams Onboarding: HP &amp; Cisco OEM teams to be onboarded from 20th November '23."/>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1584"/>
    <s v="M85"/>
    <x v="1"/>
    <d v="2023-07-26T00:00:00"/>
    <m/>
    <m/>
    <m/>
    <s v="WFM"/>
    <s v="Improvement"/>
    <s v="Check if NOC Workforce Management is handled by the proposed WFM tool"/>
    <m/>
    <s v="Critical"/>
    <s v="Open"/>
    <m/>
    <s v=" "/>
    <s v=" "/>
    <m/>
    <s v="The WFM application is designed to manage field force operations, task assignments, and service delivery. Separate licenses &amp; functionally &amp; user role will be required for managing NOC resources. 11 July 2025:- A note needs to be sent to Sanjay Sir outlining the benefits, potential duplication of work, and any associated drawbacks."/>
    <m/>
    <m/>
    <s v="Kaushalendra Kumar"/>
    <m/>
    <s v="Open"/>
    <s v="Open"/>
    <s v=" "/>
    <s v=" "/>
    <s v=" "/>
    <m/>
    <m/>
    <m/>
    <m/>
    <m/>
    <m/>
    <s v="MOMWFM"/>
    <s v="Applications/Tools"/>
    <s v="OPEN"/>
    <m/>
    <m/>
    <m/>
    <m/>
    <e v="#N/A"/>
    <m/>
    <n v="1"/>
    <s v="Open"/>
    <x v="0"/>
  </r>
  <r>
    <n v="1585"/>
    <s v="M850"/>
    <x v="1"/>
    <d v="2023-11-17T00:00:00"/>
    <m/>
    <m/>
    <m/>
    <s v="OEM Related"/>
    <s v=" "/>
    <s v="Letters from OEMs: Letters from all OEMs, excluding Cisco &amp; HP, to be submitted by 22nd November '23. Letters from Cisco &amp; HP to be submitted by 24th November '23."/>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1586"/>
    <s v="M851"/>
    <x v="1"/>
    <d v="2023-11-28T00:00:00"/>
    <m/>
    <m/>
    <m/>
    <s v="Security &amp; Regulatory Compliance"/>
    <s v="Compliance"/>
    <s v="Regulatory and Security Requirements: L&amp;T to fast-track the closure of regulatory and security requirements, along with SLA monitoring for the immediate start of business services."/>
    <m/>
    <s v="Critical"/>
    <s v="Open"/>
    <m/>
    <s v=" "/>
    <s v=" "/>
    <m/>
    <s v="Duplicate point. Hence clsoing this point"/>
    <m/>
    <m/>
    <s v="Sarmendra"/>
    <m/>
    <m/>
    <s v="CLOSURE REVIEW PENDING "/>
    <s v=" "/>
    <s v=" "/>
    <s v=" "/>
    <m/>
    <m/>
    <m/>
    <m/>
    <m/>
    <m/>
    <s v="MOMSecurity &amp; Regulatory Compliance"/>
    <s v="Security"/>
    <s v="OPEN"/>
    <m/>
    <m/>
    <m/>
    <m/>
    <s v="Artefacts to be Submitted"/>
    <m/>
    <n v="1"/>
    <s v="Completed but Verification undrer Process"/>
    <x v="2"/>
  </r>
  <r>
    <n v="1587"/>
    <s v="M852"/>
    <x v="1"/>
    <d v="2023-12-12T00:00:00"/>
    <m/>
    <m/>
    <m/>
    <s v="NOC Operationalization"/>
    <s v=" "/>
    <s v="Submit updated Acceptable Usage Policy"/>
    <m/>
    <s v="Critical"/>
    <s v="Open"/>
    <m/>
    <s v=" "/>
    <s v=" "/>
    <s v="WIP"/>
    <s v=" "/>
    <s v="L&amp;T"/>
    <s v="Sivaprasad"/>
    <s v="Sivaprasad"/>
    <m/>
    <s v="Open"/>
    <s v="WIP"/>
    <s v=" "/>
    <s v=" "/>
    <s v=" "/>
    <m/>
    <m/>
    <m/>
    <m/>
    <m/>
    <m/>
    <s v="MOMNOC Operationalization"/>
    <s v="Network"/>
    <s v="OPEN"/>
    <m/>
    <m/>
    <m/>
    <m/>
    <m/>
    <m/>
    <n v="1"/>
    <s v="Open"/>
    <x v="0"/>
  </r>
  <r>
    <n v="1588"/>
    <s v="M853"/>
    <x v="1"/>
    <d v="2023-12-12T00:00:00"/>
    <m/>
    <m/>
    <m/>
    <s v="Security &amp; Regulatory Compliance"/>
    <s v="Compliance"/>
    <s v="Complete configuration of CA signed SSL certificate for all web-based applications"/>
    <m/>
    <s v="Critical"/>
    <s v="Open"/>
    <m/>
    <s v=" "/>
    <s v=" "/>
    <m/>
    <s v=" "/>
    <m/>
    <m/>
    <s v="Sarmendra"/>
    <m/>
    <s v="Open"/>
    <s v="Open"/>
    <s v=" "/>
    <s v=" "/>
    <s v=" "/>
    <m/>
    <m/>
    <m/>
    <m/>
    <m/>
    <m/>
    <s v="MOMSecurity &amp; Regulatory Compliance"/>
    <s v="Security"/>
    <s v="OPEN"/>
    <m/>
    <m/>
    <m/>
    <m/>
    <e v="#N/A"/>
    <m/>
    <n v="1"/>
    <s v="Open"/>
    <x v="0"/>
  </r>
  <r>
    <n v="1589"/>
    <s v="M854"/>
    <x v="1"/>
    <d v="2023-12-12T00:00:00"/>
    <m/>
    <m/>
    <m/>
    <s v="Security &amp; Regulatory Compliance"/>
    <s v="Compliance"/>
    <s v="Obtain T-Fiber’s approval for annual external VAPT testing"/>
    <m/>
    <s v="Critical"/>
    <s v="Open"/>
    <m/>
    <s v=" "/>
    <s v=" "/>
    <m/>
    <s v="Audit done by Allied Boston. And further external audit to be done by TFiber vendor"/>
    <m/>
    <m/>
    <s v="Sarmendra"/>
    <m/>
    <m/>
    <s v="CLOSURE REVIEW PENDING "/>
    <s v=" "/>
    <s v=" "/>
    <s v=" "/>
    <m/>
    <m/>
    <m/>
    <m/>
    <m/>
    <m/>
    <s v="MOMSecurity &amp; Regulatory Compliance"/>
    <s v="Security"/>
    <s v="OPEN"/>
    <m/>
    <m/>
    <m/>
    <m/>
    <s v="Artefacts to be Submitted"/>
    <m/>
    <n v="1"/>
    <s v="Completed but Verification undrer Process"/>
    <x v="2"/>
  </r>
  <r>
    <n v="1590"/>
    <s v="M855"/>
    <x v="1"/>
    <d v="2023-12-12T00:00:00"/>
    <m/>
    <m/>
    <m/>
    <s v="Security &amp; Regulatory Compliance"/>
    <s v="Compliance"/>
    <s v="Submit Vulnerability Management Policy as part of Patch Management Policy"/>
    <m/>
    <s v="Critical"/>
    <s v="Open"/>
    <m/>
    <s v=" "/>
    <s v=" "/>
    <m/>
    <s v=" "/>
    <m/>
    <m/>
    <s v="Sarmendra"/>
    <m/>
    <s v="Open"/>
    <s v="Open"/>
    <s v=" "/>
    <s v=" "/>
    <s v=" "/>
    <m/>
    <m/>
    <m/>
    <m/>
    <m/>
    <m/>
    <s v="MOMSecurity &amp; Regulatory Compliance"/>
    <s v="Security"/>
    <s v="OPEN"/>
    <m/>
    <m/>
    <m/>
    <m/>
    <e v="#N/A"/>
    <m/>
    <n v="1"/>
    <s v="Open"/>
    <x v="0"/>
  </r>
  <r>
    <n v="1591"/>
    <s v="M856"/>
    <x v="1"/>
    <d v="2023-12-12T00:00:00"/>
    <m/>
    <m/>
    <m/>
    <s v="Security &amp; Regulatory Compliance"/>
    <s v="Compliance"/>
    <s v="Submit a list of Security Policy documents and all SOPs, Checklist"/>
    <m/>
    <s v="Critical"/>
    <s v="Open"/>
    <m/>
    <s v=" "/>
    <s v=" "/>
    <m/>
    <m/>
    <m/>
    <m/>
    <s v="Sarmendra"/>
    <m/>
    <s v="Open"/>
    <s v="Open"/>
    <s v=" "/>
    <s v=" "/>
    <s v=" "/>
    <m/>
    <m/>
    <m/>
    <m/>
    <m/>
    <m/>
    <s v="MOMSecurity &amp; Regulatory Compliance"/>
    <s v="Security"/>
    <s v="OPEN"/>
    <m/>
    <m/>
    <m/>
    <m/>
    <e v="#N/A"/>
    <m/>
    <n v="1"/>
    <s v="Open"/>
    <x v="0"/>
  </r>
  <r>
    <n v="1592"/>
    <s v="M857"/>
    <x v="1"/>
    <d v="2023-12-12T00:00:00"/>
    <m/>
    <m/>
    <m/>
    <s v="Security &amp; Regulatory Compliance"/>
    <s v="Compliance"/>
    <s v="Deliver security policy documents and SOPs for launch"/>
    <m/>
    <s v="Critical"/>
    <s v="Open"/>
    <m/>
    <s v=" "/>
    <s v=" "/>
    <m/>
    <s v=" "/>
    <m/>
    <m/>
    <s v="Sarmendra"/>
    <m/>
    <s v="Open"/>
    <s v="Open"/>
    <s v=" "/>
    <s v=" "/>
    <s v=" "/>
    <m/>
    <m/>
    <m/>
    <m/>
    <m/>
    <m/>
    <s v="MOMSecurity &amp; Regulatory Compliance"/>
    <s v="Security"/>
    <s v="OPEN"/>
    <m/>
    <m/>
    <m/>
    <m/>
    <e v="#N/A"/>
    <m/>
    <n v="1"/>
    <s v="Open"/>
    <x v="0"/>
  </r>
  <r>
    <n v="1593"/>
    <s v="M858"/>
    <x v="1"/>
    <d v="2023-12-12T00:00:00"/>
    <m/>
    <m/>
    <m/>
    <s v="Security &amp; Regulatory Compliance"/>
    <s v="Compliance"/>
    <s v="Upload RMC MoMs to shared folder and grant access to T-Fiber"/>
    <m/>
    <s v="Critical"/>
    <s v="Open"/>
    <m/>
    <s v=" "/>
    <s v=" "/>
    <m/>
    <s v=" "/>
    <m/>
    <m/>
    <s v="Sarmendra"/>
    <m/>
    <s v="Open"/>
    <s v="Open"/>
    <s v=" "/>
    <s v=" "/>
    <s v=" "/>
    <m/>
    <m/>
    <m/>
    <m/>
    <m/>
    <m/>
    <s v="MOMSecurity &amp; Regulatory Compliance"/>
    <s v="Security"/>
    <s v="OPEN"/>
    <m/>
    <m/>
    <m/>
    <m/>
    <e v="#N/A"/>
    <m/>
    <n v="1"/>
    <s v="Open"/>
    <x v="0"/>
  </r>
  <r>
    <n v="1594"/>
    <s v="M859"/>
    <x v="1"/>
    <d v="2023-12-12T00:00:00"/>
    <m/>
    <m/>
    <m/>
    <s v="Security &amp; Regulatory Compliance"/>
    <s v="Compliance"/>
    <s v="Provide comments against each sub-point in Internal Audit Report"/>
    <m/>
    <s v="Critical"/>
    <s v="Open"/>
    <m/>
    <s v=" "/>
    <s v=" "/>
    <m/>
    <s v=" "/>
    <m/>
    <m/>
    <s v="Sarmendra"/>
    <m/>
    <s v="Open"/>
    <s v="Open"/>
    <s v=" "/>
    <s v=" "/>
    <s v=" "/>
    <m/>
    <m/>
    <m/>
    <m/>
    <m/>
    <m/>
    <s v="MOMSecurity &amp; Regulatory Compliance"/>
    <s v="Security"/>
    <s v="OPEN"/>
    <m/>
    <m/>
    <m/>
    <m/>
    <e v="#N/A"/>
    <m/>
    <n v="1"/>
    <s v="Open"/>
    <x v="0"/>
  </r>
  <r>
    <n v="1595"/>
    <s v="M86"/>
    <x v="1"/>
    <d v="2023-07-26T00:00:00"/>
    <m/>
    <m/>
    <m/>
    <s v="WFM"/>
    <s v="Improvement"/>
    <s v="Coverage of Planned Event Manpower assignment by WFM solution"/>
    <m/>
    <s v="Critical"/>
    <s v="Open"/>
    <m/>
    <s v=" "/>
    <s v=" "/>
    <m/>
    <s v="OT System Dependency "/>
    <m/>
    <m/>
    <s v="Kaushalendra Kumar"/>
    <m/>
    <s v="Open"/>
    <s v="Open"/>
    <s v=" "/>
    <s v=" "/>
    <s v=" "/>
    <m/>
    <m/>
    <m/>
    <m/>
    <m/>
    <m/>
    <s v="MOMWFM"/>
    <s v="Applications/Tools"/>
    <s v="OPEN"/>
    <m/>
    <m/>
    <m/>
    <m/>
    <e v="#N/A"/>
    <m/>
    <n v="1"/>
    <s v="Open"/>
    <x v="0"/>
  </r>
  <r>
    <n v="1596"/>
    <s v="M860"/>
    <x v="1"/>
    <d v="2023-12-12T00:00:00"/>
    <m/>
    <m/>
    <m/>
    <s v="Security &amp; Regulatory Compliance"/>
    <s v="Compliance"/>
    <s v="Submit Asset Management policy"/>
    <m/>
    <s v="Critical"/>
    <s v="Open"/>
    <m/>
    <s v=" "/>
    <s v=" "/>
    <m/>
    <s v="Duplicate point. Hence clsoing this point"/>
    <m/>
    <m/>
    <s v="Sarmendra"/>
    <m/>
    <s v="Open"/>
    <s v="Open"/>
    <s v=" "/>
    <s v=" "/>
    <s v=" "/>
    <m/>
    <m/>
    <m/>
    <m/>
    <m/>
    <m/>
    <s v="MOMSecurity &amp; Regulatory Compliance"/>
    <s v="Security"/>
    <s v="OPEN"/>
    <m/>
    <m/>
    <m/>
    <m/>
    <e v="#N/A"/>
    <m/>
    <n v="1"/>
    <s v="Open"/>
    <x v="0"/>
  </r>
  <r>
    <n v="1597"/>
    <s v="M861"/>
    <x v="1"/>
    <d v="2023-12-12T00:00:00"/>
    <m/>
    <m/>
    <m/>
    <s v="Security &amp; Regulatory Compliance"/>
    <s v="Compliance"/>
    <s v="Submit onboarding/offboarding policy"/>
    <m/>
    <s v="Critical"/>
    <s v="Open"/>
    <m/>
    <s v=" "/>
    <s v=" "/>
    <m/>
    <s v="Duplicate point. Hence clsoing this point"/>
    <m/>
    <m/>
    <s v="Sarmendra"/>
    <m/>
    <s v="Open"/>
    <s v="Open"/>
    <s v=" "/>
    <s v=" "/>
    <s v=" "/>
    <m/>
    <m/>
    <m/>
    <m/>
    <m/>
    <m/>
    <s v="MOMSecurity &amp; Regulatory Compliance"/>
    <s v="Security"/>
    <s v="OPEN"/>
    <m/>
    <m/>
    <m/>
    <m/>
    <e v="#N/A"/>
    <m/>
    <n v="1"/>
    <s v="Open"/>
    <x v="0"/>
  </r>
  <r>
    <n v="1598"/>
    <s v="M862"/>
    <x v="1"/>
    <d v="2023-12-12T00:00:00"/>
    <m/>
    <m/>
    <m/>
    <s v="Security &amp; Regulatory Compliance"/>
    <s v="Compliance"/>
    <s v="Report on the management of physical and environmental security"/>
    <m/>
    <s v="Critical"/>
    <s v="Open"/>
    <m/>
    <s v=" "/>
    <s v=" "/>
    <m/>
    <s v=" "/>
    <m/>
    <m/>
    <s v="Sarmendra"/>
    <m/>
    <s v="Open"/>
    <s v="Open"/>
    <s v=" "/>
    <s v=" "/>
    <s v=" "/>
    <m/>
    <m/>
    <m/>
    <m/>
    <m/>
    <m/>
    <s v="MOMSecurity &amp; Regulatory Compliance"/>
    <s v="Security"/>
    <s v="OPEN"/>
    <m/>
    <m/>
    <m/>
    <m/>
    <e v="#N/A"/>
    <m/>
    <n v="1"/>
    <s v="Open"/>
    <x v="0"/>
  </r>
  <r>
    <n v="1599"/>
    <s v="M863"/>
    <x v="1"/>
    <d v="2023-12-12T00:00:00"/>
    <m/>
    <m/>
    <m/>
    <s v="Security &amp; Regulatory Compliance"/>
    <s v="Compliance"/>
    <s v="Provide review of work scope for External VAPT prior"/>
    <m/>
    <s v="Critical"/>
    <s v="Open"/>
    <m/>
    <s v=" "/>
    <s v=" "/>
    <m/>
    <s v=" "/>
    <m/>
    <m/>
    <s v="Sarmendra"/>
    <m/>
    <m/>
    <s v="CLOSURE REVIEW PENDING "/>
    <s v=" "/>
    <s v=" "/>
    <s v=" "/>
    <m/>
    <m/>
    <m/>
    <m/>
    <m/>
    <m/>
    <s v="MOMSecurity &amp; Regulatory Compliance"/>
    <s v="Security"/>
    <s v="OPEN"/>
    <m/>
    <m/>
    <m/>
    <m/>
    <s v="Artefacts to be Submitted"/>
    <m/>
    <n v="1"/>
    <s v="Completed but Verification undrer Process"/>
    <x v="2"/>
  </r>
  <r>
    <n v="1600"/>
    <s v="M864"/>
    <x v="1"/>
    <d v="2023-12-12T00:00:00"/>
    <m/>
    <m/>
    <m/>
    <s v="Security &amp; Regulatory Compliance"/>
    <s v="Compliance"/>
    <s v="Close Vulnerability &amp; patch management after audit document is finalized"/>
    <m/>
    <s v="Critical"/>
    <s v="Open"/>
    <m/>
    <s v=" "/>
    <s v=" "/>
    <m/>
    <s v=" "/>
    <m/>
    <m/>
    <s v="Sarmendra"/>
    <m/>
    <s v="Open"/>
    <s v="Open"/>
    <s v=" "/>
    <s v=" "/>
    <s v=" "/>
    <m/>
    <m/>
    <m/>
    <m/>
    <m/>
    <m/>
    <s v="MOMSecurity &amp; Regulatory Compliance"/>
    <s v="Security"/>
    <s v="OPEN"/>
    <m/>
    <m/>
    <m/>
    <m/>
    <e v="#N/A"/>
    <m/>
    <n v="1"/>
    <s v="Open"/>
    <x v="0"/>
  </r>
  <r>
    <n v="1601"/>
    <s v="M865"/>
    <x v="1"/>
    <d v="2023-12-12T00:00:00"/>
    <m/>
    <m/>
    <m/>
    <s v="Security &amp; Regulatory Compliance"/>
    <s v="Compliance"/>
    <s v="Submit Cryptography encryption model document"/>
    <m/>
    <s v="Critical"/>
    <s v="Open"/>
    <m/>
    <s v=" "/>
    <s v=" "/>
    <m/>
    <s v=" "/>
    <m/>
    <m/>
    <s v="Sarmendra"/>
    <m/>
    <s v="Open"/>
    <s v="Open"/>
    <s v=" "/>
    <s v=" "/>
    <s v=" "/>
    <m/>
    <m/>
    <m/>
    <m/>
    <m/>
    <m/>
    <s v="MOMSecurity &amp; Regulatory Compliance"/>
    <s v="Security"/>
    <s v="OPEN"/>
    <m/>
    <m/>
    <m/>
    <m/>
    <e v="#N/A"/>
    <m/>
    <n v="1"/>
    <s v="Open"/>
    <x v="0"/>
  </r>
  <r>
    <n v="1602"/>
    <s v="M866"/>
    <x v="1"/>
    <d v="2023-12-12T00:00:00"/>
    <m/>
    <m/>
    <m/>
    <s v="OEM Related"/>
    <s v="Tejas Related"/>
    <s v="Submit updated undertakings for Tejas - Alepo and Nokia"/>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1603"/>
    <s v="M867"/>
    <x v="1"/>
    <d v="2023-12-12T00:00:00"/>
    <m/>
    <m/>
    <m/>
    <s v="Security &amp; Regulatory Compliance"/>
    <s v="Compliance"/>
    <s v="Provide compliance with supporting documents for all applications &amp; devices"/>
    <m/>
    <s v="Critical"/>
    <s v="Open"/>
    <m/>
    <s v=" "/>
    <s v=" "/>
    <m/>
    <s v=" "/>
    <m/>
    <m/>
    <s v="Sarmendra"/>
    <m/>
    <s v="Open"/>
    <s v="Open"/>
    <s v=" "/>
    <s v=" "/>
    <s v=" "/>
    <m/>
    <m/>
    <m/>
    <m/>
    <m/>
    <m/>
    <s v="MOMSecurity &amp; Regulatory Compliance"/>
    <s v="Security"/>
    <s v="OPEN"/>
    <m/>
    <m/>
    <m/>
    <m/>
    <e v="#N/A"/>
    <m/>
    <n v="1"/>
    <s v="Open"/>
    <x v="0"/>
  </r>
  <r>
    <n v="1604"/>
    <s v="M868"/>
    <x v="1"/>
    <d v="2023-12-12T00:00:00"/>
    <m/>
    <m/>
    <m/>
    <s v="Security &amp; Regulatory Compliance"/>
    <s v="Compliance"/>
    <s v="Submit document on Privilege management"/>
    <m/>
    <s v="Critical"/>
    <s v="Open"/>
    <m/>
    <s v=" "/>
    <s v=" "/>
    <m/>
    <s v=" "/>
    <m/>
    <m/>
    <s v="Sarmendra"/>
    <m/>
    <s v="Open"/>
    <s v="Open"/>
    <s v=" "/>
    <s v=" "/>
    <s v=" "/>
    <m/>
    <m/>
    <m/>
    <m/>
    <m/>
    <m/>
    <s v="MOMSecurity &amp; Regulatory Compliance"/>
    <s v="Security"/>
    <s v="OPEN"/>
    <m/>
    <m/>
    <m/>
    <m/>
    <e v="#N/A"/>
    <m/>
    <n v="1"/>
    <s v="Open"/>
    <x v="0"/>
  </r>
  <r>
    <n v="1605"/>
    <s v="M869"/>
    <x v="1"/>
    <d v="2023-12-12T00:00:00"/>
    <m/>
    <m/>
    <m/>
    <s v="Security &amp; Regulatory Compliance"/>
    <s v="Compliance"/>
    <s v="Submit a password management policy for the entire Network"/>
    <m/>
    <s v="Critical"/>
    <s v="Open"/>
    <m/>
    <s v=" "/>
    <s v=" "/>
    <m/>
    <s v=" "/>
    <m/>
    <m/>
    <s v="Sarmendra"/>
    <m/>
    <s v="Open"/>
    <s v="Open"/>
    <s v=" "/>
    <s v=" "/>
    <s v=" "/>
    <m/>
    <m/>
    <m/>
    <m/>
    <m/>
    <m/>
    <s v="MOMSecurity &amp; Regulatory Compliance"/>
    <s v="Security"/>
    <s v="OPEN"/>
    <m/>
    <m/>
    <m/>
    <m/>
    <e v="#N/A"/>
    <m/>
    <n v="1"/>
    <s v="Open"/>
    <x v="0"/>
  </r>
  <r>
    <n v="1606"/>
    <s v="M87"/>
    <x v="1"/>
    <d v="2023-07-26T00:00:00"/>
    <m/>
    <m/>
    <m/>
    <s v="WFM"/>
    <s v="Handbook &amp; SOPs"/>
    <s v="Overall fitment of WFM in E2E applications architecture with integration touchpoints highlighted, along with the WFM flows"/>
    <m/>
    <s v="Critical"/>
    <s v="Open"/>
    <m/>
    <s v=" "/>
    <s v=" "/>
    <m/>
    <m/>
    <m/>
    <m/>
    <s v="Kaushalendra Kumar"/>
    <m/>
    <m/>
    <s v="CLOSURE REVIEW PENDING "/>
    <s v=" "/>
    <s v=" "/>
    <s v=" "/>
    <m/>
    <m/>
    <m/>
    <m/>
    <m/>
    <m/>
    <s v="MOMWFM"/>
    <s v="Applications/Tools"/>
    <s v="OPEN"/>
    <m/>
    <m/>
    <m/>
    <m/>
    <m/>
    <m/>
    <n v="1"/>
    <s v="Completed but Verification undrer Process"/>
    <x v="2"/>
  </r>
  <r>
    <n v="1607"/>
    <s v="M870"/>
    <x v="1"/>
    <d v="2023-12-12T00:00:00"/>
    <m/>
    <m/>
    <m/>
    <s v="Security &amp; Regulatory Compliance"/>
    <s v="Compliance"/>
    <s v="Disable all Remote access"/>
    <m/>
    <s v="Critical"/>
    <s v="Open"/>
    <m/>
    <s v=" "/>
    <s v=" "/>
    <m/>
    <s v=" "/>
    <m/>
    <m/>
    <s v="Sarmendra"/>
    <m/>
    <s v="Open"/>
    <s v="Open"/>
    <s v=" "/>
    <s v=" "/>
    <s v=" "/>
    <m/>
    <m/>
    <m/>
    <m/>
    <m/>
    <m/>
    <s v="MOMSecurity &amp; Regulatory Compliance"/>
    <s v="Security"/>
    <s v="OPEN"/>
    <m/>
    <m/>
    <m/>
    <m/>
    <e v="#N/A"/>
    <m/>
    <n v="1"/>
    <s v="Open"/>
    <x v="0"/>
  </r>
  <r>
    <n v="1608"/>
    <s v="M871"/>
    <x v="1"/>
    <d v="2023-12-12T00:00:00"/>
    <m/>
    <m/>
    <m/>
    <s v="Security &amp; Regulatory Compliance"/>
    <s v="Compliance"/>
    <s v="Submit artefacts for all banners"/>
    <m/>
    <s v="Critical"/>
    <s v="Open"/>
    <m/>
    <s v=" "/>
    <s v=" "/>
    <m/>
    <s v=" "/>
    <m/>
    <m/>
    <s v="Sarmendra"/>
    <m/>
    <s v="Open"/>
    <s v="Open"/>
    <s v=" "/>
    <s v=" "/>
    <s v=" "/>
    <m/>
    <m/>
    <m/>
    <m/>
    <m/>
    <m/>
    <s v="MOMSecurity &amp; Regulatory Compliance"/>
    <s v="Security"/>
    <s v="OPEN"/>
    <m/>
    <m/>
    <m/>
    <m/>
    <e v="#N/A"/>
    <m/>
    <n v="1"/>
    <s v="Open"/>
    <x v="0"/>
  </r>
  <r>
    <n v="1609"/>
    <s v="M872"/>
    <x v="1"/>
    <d v="2023-12-12T00:00:00"/>
    <m/>
    <m/>
    <m/>
    <s v="Security &amp; Regulatory Compliance"/>
    <s v="Compliance"/>
    <s v="Submit checklist of internal/external, Trusted, untrusted zones"/>
    <m/>
    <s v="Critical"/>
    <s v="Open"/>
    <m/>
    <s v=" "/>
    <s v=" "/>
    <m/>
    <s v=" "/>
    <m/>
    <m/>
    <s v="Sarmendra"/>
    <m/>
    <s v="Open"/>
    <s v="Open"/>
    <s v=" "/>
    <s v=" "/>
    <s v=" "/>
    <m/>
    <m/>
    <m/>
    <m/>
    <m/>
    <m/>
    <s v="MOMSecurity &amp; Regulatory Compliance"/>
    <s v="Security"/>
    <s v="OPEN"/>
    <m/>
    <m/>
    <m/>
    <m/>
    <e v="#N/A"/>
    <m/>
    <n v="1"/>
    <s v="Open"/>
    <x v="0"/>
  </r>
  <r>
    <n v="1610"/>
    <s v="M873"/>
    <x v="1"/>
    <d v="2023-12-12T00:00:00"/>
    <m/>
    <m/>
    <m/>
    <s v="Security &amp; Regulatory Compliance"/>
    <s v="Compliance"/>
    <s v="Submit details of the policies for DMZ and internet-facing interfaces"/>
    <m/>
    <s v="Critical"/>
    <s v="Open"/>
    <m/>
    <s v=" "/>
    <s v=" "/>
    <m/>
    <s v=" "/>
    <m/>
    <m/>
    <s v="Sarmendra"/>
    <m/>
    <s v="Open"/>
    <s v="Open"/>
    <s v=" "/>
    <s v=" "/>
    <s v=" "/>
    <m/>
    <m/>
    <m/>
    <m/>
    <m/>
    <m/>
    <s v="MOMSecurity &amp; Regulatory Compliance"/>
    <s v="Security"/>
    <s v="OPEN"/>
    <m/>
    <m/>
    <m/>
    <m/>
    <e v="#N/A"/>
    <m/>
    <n v="1"/>
    <s v="Open"/>
    <x v="0"/>
  </r>
  <r>
    <n v="1611"/>
    <s v="M874"/>
    <x v="1"/>
    <d v="2023-12-12T00:00:00"/>
    <m/>
    <m/>
    <m/>
    <s v="Security &amp; Regulatory Compliance"/>
    <s v="Compliance"/>
    <s v="Re-audit of Section 4.8 with the response captured in 4 sub-points"/>
    <m/>
    <s v="Critical"/>
    <s v="Open"/>
    <m/>
    <s v=" "/>
    <s v=" "/>
    <m/>
    <s v=" "/>
    <m/>
    <m/>
    <s v="Sarmendra"/>
    <m/>
    <s v="Open"/>
    <s v="Open"/>
    <s v=" "/>
    <s v=" "/>
    <s v=" "/>
    <m/>
    <m/>
    <m/>
    <m/>
    <m/>
    <m/>
    <s v="MOMSecurity &amp; Regulatory Compliance"/>
    <s v="Security"/>
    <s v="OPEN"/>
    <m/>
    <m/>
    <m/>
    <m/>
    <e v="#N/A"/>
    <m/>
    <n v="1"/>
    <s v="Open"/>
    <x v="0"/>
  </r>
  <r>
    <n v="1612"/>
    <s v="M875"/>
    <x v="1"/>
    <d v="2023-12-12T00:00:00"/>
    <m/>
    <m/>
    <m/>
    <s v="Security &amp; Regulatory Compliance"/>
    <s v="Compliance"/>
    <s v="Submit list of APIs for all applications with risk information &amp; conduct detailed audit on API security"/>
    <m/>
    <s v="Critical"/>
    <s v="Open"/>
    <m/>
    <s v=" "/>
    <s v=" "/>
    <m/>
    <s v=" "/>
    <m/>
    <m/>
    <s v="Sarmendra"/>
    <m/>
    <s v="Open"/>
    <s v="Open"/>
    <s v=" "/>
    <s v=" "/>
    <s v=" "/>
    <m/>
    <m/>
    <m/>
    <m/>
    <m/>
    <m/>
    <s v="MOMSecurity &amp; Regulatory Compliance"/>
    <s v="Security"/>
    <s v="OPEN"/>
    <m/>
    <m/>
    <m/>
    <m/>
    <e v="#N/A"/>
    <m/>
    <n v="1"/>
    <s v="Open"/>
    <x v="0"/>
  </r>
  <r>
    <n v="1613"/>
    <s v="M876"/>
    <x v="1"/>
    <d v="2023-12-12T00:00:00"/>
    <m/>
    <m/>
    <m/>
    <s v="Security &amp; Regulatory Compliance"/>
    <s v="Compliance"/>
    <s v="Submit Security Endpoints List of Infrastructure, Workstations, etc."/>
    <m/>
    <s v="Critical"/>
    <s v="Open"/>
    <m/>
    <s v=" "/>
    <s v=" "/>
    <m/>
    <s v="Completed . Also Screenshot has been taken during security audit ."/>
    <m/>
    <m/>
    <s v="Sarmendra"/>
    <m/>
    <s v="Open"/>
    <s v="Open"/>
    <s v=" "/>
    <s v=" "/>
    <s v=" "/>
    <m/>
    <m/>
    <m/>
    <m/>
    <m/>
    <m/>
    <s v="MOMSecurity &amp; Regulatory Compliance"/>
    <s v="Security"/>
    <s v="OPEN"/>
    <m/>
    <m/>
    <m/>
    <m/>
    <e v="#N/A"/>
    <m/>
    <n v="1"/>
    <s v="Open"/>
    <x v="0"/>
  </r>
  <r>
    <n v="1614"/>
    <s v="M877"/>
    <x v="1"/>
    <d v="2023-12-12T00:00:00"/>
    <m/>
    <m/>
    <m/>
    <s v="Security &amp; Regulatory Compliance"/>
    <s v="Compliance"/>
    <s v="Provide a list of applications generating Syslog, not generating syslog"/>
    <m/>
    <s v="Critical"/>
    <s v="Open"/>
    <m/>
    <s v=" "/>
    <s v=" "/>
    <m/>
    <s v="integration of application with syslog is still undergoing will; be submitted soon."/>
    <m/>
    <m/>
    <s v="Sarmendra"/>
    <m/>
    <s v="Open"/>
    <s v="Open"/>
    <s v=" "/>
    <s v=" "/>
    <s v=" "/>
    <m/>
    <m/>
    <m/>
    <m/>
    <m/>
    <m/>
    <s v="MOMSecurity &amp; Regulatory Compliance"/>
    <s v="Security"/>
    <s v="OPEN"/>
    <m/>
    <m/>
    <m/>
    <m/>
    <e v="#N/A"/>
    <m/>
    <n v="1"/>
    <s v="Open"/>
    <x v="0"/>
  </r>
  <r>
    <n v="1615"/>
    <s v="M878"/>
    <x v="1"/>
    <d v="2023-12-12T00:00:00"/>
    <m/>
    <m/>
    <m/>
    <s v="Security &amp; Regulatory Compliance"/>
    <s v="Compliance"/>
    <s v="Submit DR reports for all Applications that have been tested for DC-DR switchover"/>
    <m/>
    <s v="Critical"/>
    <s v="Open"/>
    <m/>
    <s v=" "/>
    <s v=" "/>
    <m/>
    <s v="DC-dr failover will be shown during FATS for Application"/>
    <m/>
    <m/>
    <s v="Sarmendra"/>
    <m/>
    <s v="Open"/>
    <s v="Open"/>
    <s v=" "/>
    <s v=" "/>
    <s v=" "/>
    <m/>
    <m/>
    <m/>
    <m/>
    <m/>
    <m/>
    <s v="MOMSecurity &amp; Regulatory Compliance"/>
    <s v="Security"/>
    <s v="OPEN"/>
    <m/>
    <m/>
    <m/>
    <m/>
    <e v="#N/A"/>
    <m/>
    <n v="1"/>
    <s v="Open"/>
    <x v="0"/>
  </r>
  <r>
    <n v="1616"/>
    <s v="M879"/>
    <x v="1"/>
    <d v="2023-12-12T00:00:00"/>
    <m/>
    <m/>
    <m/>
    <s v="Security &amp; Regulatory Compliance"/>
    <s v="Compliance"/>
    <s v="Submit attendance list for security awareness trainings, ensure all NOC resources attend"/>
    <m/>
    <s v="Critical"/>
    <s v="Open"/>
    <m/>
    <s v=" "/>
    <s v=" "/>
    <m/>
    <s v="Last training conducted on 23 May25, and mail sent"/>
    <m/>
    <m/>
    <s v="Sarmendra"/>
    <m/>
    <m/>
    <s v="CLOSURE REVIEW PENDING "/>
    <s v=" "/>
    <s v=" "/>
    <s v=" "/>
    <m/>
    <m/>
    <m/>
    <m/>
    <m/>
    <m/>
    <s v="MOMSecurity &amp; Regulatory Compliance"/>
    <s v="Security"/>
    <s v="OPEN"/>
    <m/>
    <m/>
    <m/>
    <m/>
    <s v="Artefacts to be Submitted"/>
    <m/>
    <n v="1"/>
    <s v="Completed but Verification undrer Process"/>
    <x v="2"/>
  </r>
  <r>
    <n v="1617"/>
    <s v="M88"/>
    <x v="1"/>
    <d v="2023-07-26T00:00:00"/>
    <m/>
    <m/>
    <m/>
    <s v="WFM"/>
    <s v="Handbook &amp; SOPs"/>
    <s v="Clarity required on the scope of WFM under Phase-2 and sharing of Phase-1 &amp; 2 scope with T-Fiber"/>
    <m/>
    <s v="Critical"/>
    <s v="Open"/>
    <m/>
    <s v=" "/>
    <s v=" "/>
    <m/>
    <s v="BSS Integration was on phase-II however it has integrated in phase-I "/>
    <m/>
    <m/>
    <s v="Kaushalendra Kumar"/>
    <m/>
    <m/>
    <s v="CLOSURE REVIEW PENDING "/>
    <s v=" "/>
    <s v=" "/>
    <s v=" "/>
    <m/>
    <m/>
    <m/>
    <m/>
    <m/>
    <m/>
    <s v="MOMWFM"/>
    <s v="Applications/Tools"/>
    <s v="OPEN"/>
    <m/>
    <m/>
    <m/>
    <m/>
    <m/>
    <m/>
    <n v="1"/>
    <s v="Completed but Verification undrer Process"/>
    <x v="2"/>
  </r>
  <r>
    <n v="1618"/>
    <s v="M880"/>
    <x v="1"/>
    <d v="2023-12-12T00:00:00"/>
    <m/>
    <m/>
    <m/>
    <s v="Security &amp; Regulatory Compliance"/>
    <s v="Compliance"/>
    <s v="Finalise the duration and frequency of backup, provide storage utilisation report weekly, provide config backup details of all routers/switches/devices, submit weekly report capturing online &amp; offline storage status"/>
    <m/>
    <s v="Critical"/>
    <s v="Open"/>
    <m/>
    <s v=" "/>
    <s v=" "/>
    <m/>
    <s v="The point is already under discussion and duration of back up has been already mentioned as per ISO 27001 Data retention policy. Custoimer mat tailor it as per their requirement "/>
    <m/>
    <m/>
    <s v="Sarmendra"/>
    <m/>
    <s v="Open"/>
    <s v="Open"/>
    <s v=" "/>
    <s v=" "/>
    <s v=" "/>
    <m/>
    <m/>
    <m/>
    <m/>
    <m/>
    <m/>
    <s v="MOMSecurity &amp; Regulatory Compliance"/>
    <s v="Security"/>
    <s v="OPEN"/>
    <m/>
    <m/>
    <m/>
    <m/>
    <e v="#N/A"/>
    <m/>
    <n v="1"/>
    <s v="Open"/>
    <x v="0"/>
  </r>
  <r>
    <n v="1619"/>
    <s v="M881"/>
    <x v="1"/>
    <d v="2023-12-15T00:00:00"/>
    <m/>
    <m/>
    <m/>
    <s v="WFM"/>
    <s v=" "/>
    <s v="WFM Tool Demonstration: L&amp;T to arrange a demonstration of the WFM tool usage for field operations soon."/>
    <m/>
    <s v="Critical"/>
    <s v="Open"/>
    <m/>
    <s v=" "/>
    <s v=" "/>
    <m/>
    <m/>
    <m/>
    <m/>
    <s v="Kaushalendra Kumar"/>
    <m/>
    <m/>
    <s v="CLOSURE REVIEW PENDING "/>
    <s v=" "/>
    <s v=" "/>
    <s v=" "/>
    <m/>
    <m/>
    <m/>
    <m/>
    <m/>
    <m/>
    <s v="MOMWFM"/>
    <s v="Applications/Tools"/>
    <s v="OPEN"/>
    <m/>
    <m/>
    <m/>
    <m/>
    <m/>
    <m/>
    <n v="1"/>
    <s v="Completed but Verification undrer Process"/>
    <x v="2"/>
  </r>
  <r>
    <n v="1620"/>
    <s v="M882"/>
    <x v="1"/>
    <d v="2023-12-15T00:00:00"/>
    <m/>
    <m/>
    <m/>
    <s v="WFM"/>
    <s v=" "/>
    <s v="WFM Mobile App Features: L&amp;T to provide clarity on GPS tracking availability, polling frequency, photo upload feature, file size limitations, and supported Android and iOS versions."/>
    <m/>
    <s v="Critical"/>
    <s v="Open"/>
    <m/>
    <s v=" "/>
    <s v=" "/>
    <m/>
    <m/>
    <m/>
    <m/>
    <s v="Kaushalendra Kumar"/>
    <m/>
    <m/>
    <s v="CLOSURE REVIEW PENDING "/>
    <s v=" "/>
    <s v=" "/>
    <s v=" "/>
    <m/>
    <m/>
    <m/>
    <m/>
    <m/>
    <m/>
    <s v="MOMWFM"/>
    <s v="Applications/Tools"/>
    <s v="OPEN"/>
    <m/>
    <m/>
    <m/>
    <m/>
    <m/>
    <m/>
    <n v="1"/>
    <s v="Completed but Verification undrer Process"/>
    <x v="2"/>
  </r>
  <r>
    <n v="1621"/>
    <s v="M883"/>
    <x v="1"/>
    <d v="2023-12-15T00:00:00"/>
    <m/>
    <m/>
    <m/>
    <s v="WFM"/>
    <s v=" "/>
    <s v="Offline Data Storage: L&amp;T to address the lack of offline data storage feature in the mobile application."/>
    <m/>
    <s v="Critical"/>
    <s v="Open"/>
    <m/>
    <s v=" "/>
    <s v=" "/>
    <m/>
    <s v="11-7-2025:- Offline data, such as images and documents, can be uploaded either from the mobile gallery or directly using the camera. To support the storage of LIDAR survey data and GIS images, an 80 TB NAS storage system has already been deployed at the NOC Data Center"/>
    <m/>
    <m/>
    <s v="Kaushalendra Kumar"/>
    <m/>
    <m/>
    <s v="CLOSURE REVIEW PENDING "/>
    <s v=" "/>
    <s v=" "/>
    <s v=" "/>
    <m/>
    <m/>
    <m/>
    <m/>
    <m/>
    <m/>
    <s v="MOMWFM"/>
    <s v="Applications/Tools"/>
    <s v="OPEN"/>
    <m/>
    <m/>
    <m/>
    <m/>
    <m/>
    <m/>
    <n v="1"/>
    <s v="Completed but Verification undrer Process"/>
    <x v="2"/>
  </r>
  <r>
    <n v="1622"/>
    <s v="M884"/>
    <x v="1"/>
    <d v="2023-12-15T00:00:00"/>
    <m/>
    <m/>
    <m/>
    <s v="WFM"/>
    <s v=" "/>
    <s v="Workflow Simulation: L&amp;T to simulate a fiber cut and explain the workflow for clearing the fault and updating GIS."/>
    <m/>
    <s v="Critical"/>
    <s v="Open"/>
    <m/>
    <s v=" "/>
    <s v=" "/>
    <m/>
    <m/>
    <m/>
    <m/>
    <s v="Kaushalendra Kumar"/>
    <m/>
    <m/>
    <s v="CLOSURE REVIEW PENDING "/>
    <s v=" "/>
    <s v=" "/>
    <s v=" "/>
    <m/>
    <m/>
    <m/>
    <m/>
    <m/>
    <m/>
    <s v="MOMWFM"/>
    <s v="Applications/Tools"/>
    <s v="OPEN"/>
    <m/>
    <m/>
    <m/>
    <m/>
    <m/>
    <m/>
    <n v="1"/>
    <s v="Completed but Verification undrer Process"/>
    <x v="2"/>
  </r>
  <r>
    <n v="1623"/>
    <s v="M885"/>
    <x v="1"/>
    <d v="2023-12-15T00:00:00"/>
    <m/>
    <m/>
    <m/>
    <s v="WFM"/>
    <s v=" "/>
    <s v="Security Assurance: L&amp;T to provide the NDA signed with M/S Lepton, assure API security, and share the contract copy."/>
    <m/>
    <s v="Critical"/>
    <s v="Open"/>
    <m/>
    <s v=" "/>
    <s v=" "/>
    <m/>
    <m/>
    <m/>
    <m/>
    <s v="Kaushalendra Kumar"/>
    <m/>
    <m/>
    <s v="CLOSURE REVIEW PENDING "/>
    <s v=" "/>
    <s v=" "/>
    <s v=" "/>
    <m/>
    <m/>
    <m/>
    <m/>
    <m/>
    <m/>
    <s v="MOMWFM"/>
    <s v="Applications/Tools"/>
    <s v="OPEN"/>
    <m/>
    <m/>
    <m/>
    <m/>
    <m/>
    <m/>
    <n v="1"/>
    <s v="Completed but Verification undrer Process"/>
    <x v="2"/>
  </r>
  <r>
    <n v="1624"/>
    <s v="M886"/>
    <x v="1"/>
    <d v="2023-12-15T00:00:00"/>
    <m/>
    <m/>
    <m/>
    <s v="GIS"/>
    <s v="GIS Related"/>
    <s v="Geo-fencing: L&amp;T to explain how geo-fencing shall work for a fiber route and how it will be assigned for Mandal and GP locations."/>
    <m/>
    <s v="Critical"/>
    <s v="Open"/>
    <m/>
    <s v=" "/>
    <s v=" "/>
    <m/>
    <m/>
    <m/>
    <m/>
    <s v="Kaushalendra Kumar"/>
    <m/>
    <m/>
    <s v="CLOSURE REVIEW PENDING "/>
    <s v=" "/>
    <s v=" "/>
    <s v=" "/>
    <m/>
    <m/>
    <m/>
    <m/>
    <m/>
    <m/>
    <s v="MOMGIS"/>
    <s v="Applications/Tools"/>
    <s v="OPEN"/>
    <m/>
    <m/>
    <m/>
    <m/>
    <m/>
    <m/>
    <n v="1"/>
    <s v="Completed but Verification undrer Process"/>
    <x v="2"/>
  </r>
  <r>
    <n v="1625"/>
    <s v="M887"/>
    <x v="1"/>
    <d v="2023-12-15T00:00:00"/>
    <m/>
    <m/>
    <m/>
    <s v="WFM"/>
    <s v="GIS Completion"/>
    <s v="Ticket Allocation: L&amp;T to start manual ticket allocation and freeze the process for node and link ticket allocation."/>
    <m/>
    <s v="Critical"/>
    <s v="Open"/>
    <m/>
    <s v=" "/>
    <s v=" "/>
    <m/>
    <m/>
    <m/>
    <m/>
    <s v="Kaushalendra Kumar"/>
    <m/>
    <m/>
    <s v="CLOSURE REVIEW PENDING "/>
    <s v=" "/>
    <s v=" "/>
    <s v=" "/>
    <m/>
    <m/>
    <m/>
    <m/>
    <m/>
    <m/>
    <s v="MOMWFM"/>
    <s v="Applications/Tools"/>
    <s v="OPEN"/>
    <m/>
    <m/>
    <m/>
    <m/>
    <m/>
    <m/>
    <n v="1"/>
    <s v="Completed but Verification undrer Process"/>
    <x v="2"/>
  </r>
  <r>
    <n v="1626"/>
    <s v="M888"/>
    <x v="1"/>
    <d v="2023-12-15T00:00:00"/>
    <s v="P3"/>
    <m/>
    <m/>
    <s v="NOC Operationalization"/>
    <s v="Operational Handbook"/>
    <s v="Operations Handbook: L&amp;T to share document forms from the Operations Handbook to be used by the WFM app."/>
    <m/>
    <s v="Critical"/>
    <s v="Open"/>
    <m/>
    <s v=" "/>
    <s v=" "/>
    <m/>
    <s v=" "/>
    <m/>
    <m/>
    <s v="Ahmad"/>
    <d v="2025-10-07T00:00:00"/>
    <s v="Open"/>
    <s v="Open"/>
    <s v=" "/>
    <s v=" "/>
    <s v=" "/>
    <m/>
    <m/>
    <m/>
    <m/>
    <m/>
    <m/>
    <s v="MOMNOC Operationalization"/>
    <s v="Network"/>
    <s v="OPEN"/>
    <m/>
    <m/>
    <s v="Documentation"/>
    <m/>
    <e v="#N/A"/>
    <m/>
    <n v="1"/>
    <s v="Open"/>
    <x v="0"/>
  </r>
  <r>
    <n v="1627"/>
    <s v="M889"/>
    <x v="1"/>
    <d v="2023-12-15T00:00:00"/>
    <m/>
    <m/>
    <m/>
    <s v="WFM"/>
    <s v=" "/>
    <s v="Summary Dashboards/Management Reports: L&amp;T to provide inputs based on Operations best practices for weekly/monthly management reports from the WFM package."/>
    <m/>
    <s v="Critical"/>
    <s v="Open"/>
    <m/>
    <s v=" "/>
    <s v=" "/>
    <m/>
    <m/>
    <m/>
    <m/>
    <s v="Kaushalendra Kumar"/>
    <m/>
    <m/>
    <s v="CLOSURE REVIEW PENDING "/>
    <s v=" "/>
    <s v=" "/>
    <s v=" "/>
    <m/>
    <m/>
    <m/>
    <m/>
    <m/>
    <m/>
    <s v="MOMWFM"/>
    <s v="Applications/Tools"/>
    <s v="OPEN"/>
    <m/>
    <m/>
    <m/>
    <m/>
    <m/>
    <m/>
    <n v="1"/>
    <s v="Completed but Verification undrer Process"/>
    <x v="2"/>
  </r>
  <r>
    <n v="1628"/>
    <s v="M89"/>
    <x v="1"/>
    <d v="2023-07-26T00:00:00"/>
    <m/>
    <m/>
    <m/>
    <s v="WFM"/>
    <s v="Integration"/>
    <s v="Integration with Material Management systems, ERP systems, and On-Demand dashboards to be covered in Phase-2"/>
    <m/>
    <s v="Critical"/>
    <s v="Open"/>
    <m/>
    <s v=" "/>
    <s v=" "/>
    <m/>
    <s v="For GI service delivery, the ONT inventory management feature has been given into the WFM application &amp; integration completed between web &amp; mobile also with BSS . application supports ONT authentication and inventory tracking. Additionally, various dashboards have been provided within the WFM application to enhance monitoring and management capabilities"/>
    <m/>
    <m/>
    <s v="Kaushalendra Kumar"/>
    <m/>
    <m/>
    <s v="CLOSURE REVIEW PENDING "/>
    <s v=" "/>
    <s v=" "/>
    <s v=" "/>
    <m/>
    <m/>
    <m/>
    <m/>
    <m/>
    <m/>
    <s v="MOMWFM"/>
    <s v="Applications/Tools"/>
    <s v="OPEN"/>
    <m/>
    <m/>
    <m/>
    <m/>
    <m/>
    <m/>
    <n v="1"/>
    <s v="Completed but Verification undrer Process"/>
    <x v="2"/>
  </r>
  <r>
    <n v="1629"/>
    <s v="M890"/>
    <x v="1"/>
    <d v="2023-12-15T00:00:00"/>
    <m/>
    <m/>
    <m/>
    <s v="WFM"/>
    <s v=" "/>
    <s v="The urgency for L&amp;T to demonstrate the WFM tool for field operations and to provide detailed information on its features and capabilities."/>
    <m/>
    <s v="Critical"/>
    <s v="Open"/>
    <m/>
    <s v=" "/>
    <s v=" "/>
    <m/>
    <m/>
    <m/>
    <m/>
    <s v="Kaushalendra Kumar"/>
    <m/>
    <m/>
    <s v="CLOSURE REVIEW PENDING "/>
    <s v=" "/>
    <s v=" "/>
    <s v=" "/>
    <m/>
    <m/>
    <m/>
    <m/>
    <m/>
    <m/>
    <s v="MOMWFM"/>
    <s v="Applications/Tools"/>
    <s v="OPEN"/>
    <m/>
    <m/>
    <m/>
    <m/>
    <m/>
    <m/>
    <n v="1"/>
    <s v="Completed but Verification undrer Process"/>
    <x v="2"/>
  </r>
  <r>
    <n v="1630"/>
    <s v="M891"/>
    <x v="1"/>
    <d v="2023-12-15T00:00:00"/>
    <m/>
    <m/>
    <m/>
    <s v="WFM"/>
    <s v=" "/>
    <s v="The necessity for L&amp;T to address the absence of offline data storage in the mobile application and to simulate a fiber cut workflow."/>
    <m/>
    <s v="Critical"/>
    <s v="Open"/>
    <m/>
    <s v=" "/>
    <s v=" "/>
    <m/>
    <s v="Duplicate with Point- 237"/>
    <m/>
    <m/>
    <s v="Kaushalendra Kumar"/>
    <m/>
    <s v="Open"/>
    <s v="Duplicate"/>
    <s v=" "/>
    <s v=" "/>
    <s v=" "/>
    <m/>
    <m/>
    <m/>
    <m/>
    <m/>
    <m/>
    <s v="MOMWFM"/>
    <s v="Applications/Tools"/>
    <e v="#N/A"/>
    <m/>
    <m/>
    <m/>
    <m/>
    <e v="#N/A"/>
    <m/>
    <n v="1"/>
    <s v="Open"/>
    <x v="0"/>
  </r>
  <r>
    <n v="1631"/>
    <s v="M892"/>
    <x v="1"/>
    <d v="2023-12-15T00:00:00"/>
    <m/>
    <m/>
    <m/>
    <s v="WFM"/>
    <s v=" "/>
    <s v="The requirement for L&amp;T to assure security in the WFM package, including API security and geo-fencing capabilities."/>
    <m/>
    <s v="Critical"/>
    <s v="Open"/>
    <m/>
    <s v=" "/>
    <s v=" "/>
    <m/>
    <m/>
    <m/>
    <m/>
    <s v="Kaushalendra Kumar"/>
    <m/>
    <m/>
    <s v="CLOSURE REVIEW PENDING "/>
    <s v=" "/>
    <s v=" "/>
    <s v=" "/>
    <m/>
    <m/>
    <m/>
    <m/>
    <m/>
    <m/>
    <s v="MOMWFM"/>
    <s v="Applications/Tools"/>
    <s v="OPEN"/>
    <m/>
    <m/>
    <m/>
    <m/>
    <m/>
    <m/>
    <n v="1"/>
    <s v="Completed but Verification undrer Process"/>
    <x v="2"/>
  </r>
  <r>
    <n v="1632"/>
    <s v="M893"/>
    <x v="1"/>
    <d v="2023-12-15T00:00:00"/>
    <m/>
    <m/>
    <m/>
    <s v="WFM"/>
    <s v=" "/>
    <s v="The expectation for L&amp;T to provide comprehensive management reports and dashboards to support process improvements and operational efficiency."/>
    <m/>
    <s v="Critical"/>
    <s v="Open"/>
    <m/>
    <s v=" "/>
    <s v=" "/>
    <m/>
    <m/>
    <m/>
    <m/>
    <s v="Kaushalendra Kumar"/>
    <m/>
    <m/>
    <s v="CLOSURE REVIEW PENDING "/>
    <s v=" "/>
    <s v=" "/>
    <s v=" "/>
    <m/>
    <m/>
    <m/>
    <m/>
    <m/>
    <m/>
    <s v="MOMWFM"/>
    <s v="Applications/Tools"/>
    <s v="OPEN"/>
    <m/>
    <m/>
    <m/>
    <m/>
    <m/>
    <m/>
    <n v="1"/>
    <s v="Completed but Verification undrer Process"/>
    <x v="2"/>
  </r>
  <r>
    <n v="1633"/>
    <s v="M894"/>
    <x v="1"/>
    <d v="2023-12-19T00:00:00"/>
    <m/>
    <m/>
    <m/>
    <s v="BSS"/>
    <s v=" "/>
    <s v="BSS Test Environment: VP-Program, T-Fiber requested BSS-SME, L&amp;T to investigate and expedite the resolution of the slowness in the BSS Test Environment."/>
    <m/>
    <s v="NON-Critical"/>
    <s v="Open"/>
    <m/>
    <s v=" "/>
    <s v=" "/>
    <m/>
    <s v=" "/>
    <m/>
    <m/>
    <s v="Manoj Nibrad"/>
    <m/>
    <s v="Open"/>
    <s v="Open"/>
    <s v=" "/>
    <s v=" "/>
    <s v=" "/>
    <m/>
    <m/>
    <m/>
    <m/>
    <m/>
    <m/>
    <s v="MOMBSS"/>
    <s v="Applications/Tools"/>
    <s v="OPEN"/>
    <m/>
    <m/>
    <m/>
    <m/>
    <e v="#N/A"/>
    <m/>
    <n v="1"/>
    <s v="Open"/>
    <x v="0"/>
  </r>
  <r>
    <n v="1634"/>
    <s v="M895"/>
    <x v="1"/>
    <d v="2023-12-19T00:00:00"/>
    <m/>
    <m/>
    <m/>
    <s v="BSS"/>
    <s v=" "/>
    <s v="Performance Benchmarking Tools: BSS-SME, L&amp;T to explore web-based analytic tools for performance benchmarking."/>
    <m/>
    <s v="NON-Critical"/>
    <s v="Open"/>
    <m/>
    <s v=" "/>
    <s v=" "/>
    <m/>
    <s v=" "/>
    <m/>
    <m/>
    <s v="Manoj Nibrad"/>
    <m/>
    <s v="Open"/>
    <s v="Open"/>
    <s v=" "/>
    <s v=" "/>
    <s v=" "/>
    <m/>
    <m/>
    <m/>
    <m/>
    <m/>
    <m/>
    <s v="MOMBSS"/>
    <s v="Applications/Tools"/>
    <s v="OPEN"/>
    <m/>
    <m/>
    <m/>
    <m/>
    <e v="#N/A"/>
    <m/>
    <n v="1"/>
    <s v="Open"/>
    <x v="0"/>
  </r>
  <r>
    <n v="1635"/>
    <s v="M896"/>
    <x v="1"/>
    <d v="2023-12-19T00:00:00"/>
    <m/>
    <m/>
    <m/>
    <s v="BSS"/>
    <s v=" "/>
    <s v="Status of Action Items: VP-Program, T-Fiber emphasized that action items marked as &quot;Completed&quot; should only be rendered &quot;Closed&quot; upon concurrence from T-Fiber."/>
    <m/>
    <s v="NON-Critical"/>
    <s v="Open"/>
    <m/>
    <s v=" "/>
    <s v=" "/>
    <m/>
    <s v=" "/>
    <m/>
    <m/>
    <s v="Manoj Nibrad"/>
    <m/>
    <s v="Open"/>
    <s v="Open"/>
    <s v=" "/>
    <s v=" "/>
    <s v=" "/>
    <m/>
    <m/>
    <m/>
    <m/>
    <m/>
    <m/>
    <s v="MOMBSS"/>
    <s v="Applications/Tools"/>
    <s v="OPEN"/>
    <m/>
    <m/>
    <m/>
    <m/>
    <e v="#N/A"/>
    <m/>
    <n v="1"/>
    <s v="Open"/>
    <x v="0"/>
  </r>
  <r>
    <n v="1636"/>
    <s v="M897"/>
    <x v="1"/>
    <d v="2023-12-19T00:00:00"/>
    <m/>
    <m/>
    <m/>
    <s v="BSS"/>
    <s v=" "/>
    <s v="SMS and CSP Integration: BSS-SME, L&amp;T to implement SMS dispatch notification in CSP and include a link to the CSP page for T-Fiber USER to Approve or Reject."/>
    <m/>
    <s v="Critical"/>
    <s v="Open"/>
    <m/>
    <s v=" "/>
    <s v=" "/>
    <m/>
    <s v=" "/>
    <m/>
    <m/>
    <s v="Manoj Nibrad"/>
    <m/>
    <s v="Open"/>
    <s v="Open"/>
    <s v=" "/>
    <s v=" "/>
    <s v=" "/>
    <m/>
    <m/>
    <m/>
    <m/>
    <m/>
    <m/>
    <s v="MOMBSS"/>
    <s v="Applications/Tools"/>
    <s v="OPEN"/>
    <m/>
    <m/>
    <m/>
    <m/>
    <e v="#N/A"/>
    <m/>
    <n v="1"/>
    <s v="Open"/>
    <x v="0"/>
  </r>
  <r>
    <n v="1637"/>
    <s v="M898"/>
    <x v="1"/>
    <d v="2023-12-19T00:00:00"/>
    <m/>
    <m/>
    <m/>
    <s v="BSS"/>
    <s v=" "/>
    <s v="Product Catalogue Demo: SVP, T-Fiber requested a demo to showcase the configurable product catalogue feature."/>
    <m/>
    <s v="Critical"/>
    <s v="Open"/>
    <m/>
    <s v=" "/>
    <s v=" "/>
    <m/>
    <s v=" "/>
    <m/>
    <m/>
    <s v="Manoj Nibrad"/>
    <m/>
    <s v="Open"/>
    <s v="Open"/>
    <s v=" "/>
    <s v=" "/>
    <s v=" "/>
    <m/>
    <m/>
    <m/>
    <m/>
    <m/>
    <m/>
    <s v="MOMBSS"/>
    <s v="Applications/Tools"/>
    <s v="OPEN"/>
    <m/>
    <m/>
    <m/>
    <m/>
    <e v="#N/A"/>
    <m/>
    <n v="1"/>
    <s v="Open"/>
    <x v="0"/>
  </r>
  <r>
    <n v="1638"/>
    <s v="M899"/>
    <x v="1"/>
    <d v="2023-12-19T00:00:00"/>
    <m/>
    <m/>
    <m/>
    <s v="BSS"/>
    <s v=" "/>
    <s v="Backend Validation Demo: Director-P&amp;E, T-Fiber asked for a demo of Backend Validation and a document with validation steps."/>
    <m/>
    <s v="Critical"/>
    <s v="Open"/>
    <m/>
    <s v=" "/>
    <s v=" "/>
    <m/>
    <s v=" "/>
    <m/>
    <m/>
    <s v="Manoj Nibrad"/>
    <m/>
    <s v="Open"/>
    <s v="Open"/>
    <s v=" "/>
    <s v=" "/>
    <s v=" "/>
    <m/>
    <m/>
    <m/>
    <m/>
    <m/>
    <m/>
    <s v="MOMBSS"/>
    <s v="Applications/Tools"/>
    <s v="OPEN"/>
    <m/>
    <m/>
    <m/>
    <m/>
    <e v="#N/A"/>
    <m/>
    <n v="1"/>
    <s v="Open"/>
    <x v="0"/>
  </r>
  <r>
    <n v="1639"/>
    <s v="M9"/>
    <x v="1"/>
    <d v="2023-04-03T00:00:00"/>
    <m/>
    <m/>
    <m/>
    <s v="NOC Operationalization"/>
    <s v="Full NOC Readiness"/>
    <s v="Demonstration of Repository Module"/>
    <m/>
    <s v="Critical"/>
    <s v="Open"/>
    <m/>
    <s v="Helpdesk"/>
    <s v=" "/>
    <s v="Closed"/>
    <s v="24-Sep-25: Approved and shall be closed, its NAS Created in NOC for all Domains documentaton "/>
    <m/>
    <m/>
    <s v="Siva Kumar"/>
    <m/>
    <m/>
    <s v="COMPLETED &amp; APPROVED"/>
    <s v=" "/>
    <s v=" "/>
    <s v=" "/>
    <m/>
    <m/>
    <m/>
    <m/>
    <m/>
    <m/>
    <s v="MOMNOC Operationalization"/>
    <s v="Network"/>
    <s v="CLOSED"/>
    <m/>
    <m/>
    <m/>
    <d v="2025-09-24T00:00:00"/>
    <s v="\\172.28.9.23\tnocreports"/>
    <m/>
    <n v="1"/>
    <s v="Completed &amp; Approved"/>
    <x v="3"/>
  </r>
  <r>
    <n v="1640"/>
    <s v="M90"/>
    <x v="1"/>
    <d v="2023-07-26T00:00:00"/>
    <m/>
    <m/>
    <m/>
    <s v="WFM"/>
    <s v="Improvement"/>
    <s v="Proposed WFM solution support field personnel to schedule appointments with end customers"/>
    <m/>
    <s v="Critical"/>
    <s v="Open"/>
    <m/>
    <s v=" "/>
    <s v=" "/>
    <m/>
    <s v="Customer appointment is being handled by BSS and FE appointment by WFM "/>
    <m/>
    <m/>
    <s v="Kaushalendra Kumar"/>
    <m/>
    <m/>
    <s v="CLOSURE REVIEW PENDING "/>
    <s v=" "/>
    <s v=" "/>
    <s v=" "/>
    <m/>
    <m/>
    <m/>
    <m/>
    <m/>
    <m/>
    <s v="MOMWFM"/>
    <s v="Applications/Tools"/>
    <s v="OPEN"/>
    <m/>
    <m/>
    <m/>
    <m/>
    <m/>
    <m/>
    <n v="1"/>
    <s v="Completed but Verification undrer Process"/>
    <x v="2"/>
  </r>
  <r>
    <n v="1641"/>
    <s v="M900"/>
    <x v="1"/>
    <d v="2023-12-19T00:00:00"/>
    <m/>
    <m/>
    <m/>
    <s v="BSS"/>
    <s v=" "/>
    <s v="Page Load Benchmark: Director-P&amp;E, T-Fiber requested a benchmark for page loading to be defined."/>
    <m/>
    <s v="Critical"/>
    <s v="Open"/>
    <m/>
    <s v=" "/>
    <s v=" "/>
    <m/>
    <s v=" "/>
    <m/>
    <m/>
    <s v="Manoj Nibrad"/>
    <m/>
    <s v="Open"/>
    <s v="Open"/>
    <s v=" "/>
    <s v=" "/>
    <s v=" "/>
    <m/>
    <m/>
    <m/>
    <m/>
    <m/>
    <m/>
    <s v="MOMBSS"/>
    <s v="Applications/Tools"/>
    <s v="OPEN"/>
    <m/>
    <m/>
    <m/>
    <m/>
    <e v="#N/A"/>
    <m/>
    <n v="1"/>
    <s v="Open"/>
    <x v="0"/>
  </r>
  <r>
    <n v="1642"/>
    <s v="M901"/>
    <x v="1"/>
    <d v="2023-12-19T00:00:00"/>
    <m/>
    <m/>
    <m/>
    <s v="BSS"/>
    <s v=" "/>
    <s v="Payment Gateway Integration: BSS-SME, L&amp;T confirmed integration is completed with a test account."/>
    <m/>
    <s v="Critical"/>
    <s v="Open"/>
    <m/>
    <s v=" "/>
    <s v=" "/>
    <m/>
    <s v=" "/>
    <m/>
    <m/>
    <s v="Manoj Nibrad"/>
    <m/>
    <s v="Open"/>
    <s v="Open"/>
    <s v=" "/>
    <s v=" "/>
    <s v=" "/>
    <m/>
    <m/>
    <m/>
    <m/>
    <m/>
    <m/>
    <s v="MOMBSS"/>
    <s v="Applications/Tools"/>
    <s v="OPEN"/>
    <m/>
    <m/>
    <m/>
    <m/>
    <e v="#N/A"/>
    <m/>
    <n v="1"/>
    <s v="Open"/>
    <x v="0"/>
  </r>
  <r>
    <n v="1643"/>
    <s v="M902"/>
    <x v="1"/>
    <d v="2023-12-19T00:00:00"/>
    <m/>
    <m/>
    <m/>
    <s v="BSS"/>
    <s v=" "/>
    <s v="BSS E2E Demo: Chief Delivery Officer, L&amp;T proposed to have the E2E BSS Demo on 4th July '23, with features to be confirmed by 1st July '23."/>
    <m/>
    <s v="Critical"/>
    <s v="Open"/>
    <m/>
    <s v=" "/>
    <s v=" "/>
    <m/>
    <s v=" "/>
    <m/>
    <m/>
    <s v="Manoj Nibrad"/>
    <m/>
    <s v="Open"/>
    <s v="Open"/>
    <s v=" "/>
    <s v=" "/>
    <s v=" "/>
    <m/>
    <m/>
    <m/>
    <m/>
    <m/>
    <m/>
    <s v="MOMBSS"/>
    <s v="Applications/Tools"/>
    <s v="OPEN"/>
    <m/>
    <m/>
    <m/>
    <m/>
    <e v="#N/A"/>
    <m/>
    <n v="1"/>
    <s v="Open"/>
    <x v="0"/>
  </r>
  <r>
    <n v="1644"/>
    <s v="M903"/>
    <x v="1"/>
    <d v="2023-12-19T00:00:00"/>
    <m/>
    <m/>
    <m/>
    <s v="WFM"/>
    <s v=" "/>
    <s v="Mobile App &amp; WFM: SVP, T-Fiber requested clarity on the number of mobile apps and urged L&amp;T to freeze the scope in consultation with MSI B and C. Demo with M/S Lepton scheduled for 21st June '23."/>
    <m/>
    <s v="Critical"/>
    <s v="Open"/>
    <m/>
    <s v=" "/>
    <s v=" "/>
    <m/>
    <s v="Duplicate with Point- 214"/>
    <m/>
    <m/>
    <s v="Kaushalendra Kumar"/>
    <m/>
    <s v="Open"/>
    <s v="Duplicate"/>
    <s v=" "/>
    <s v=" "/>
    <s v=" "/>
    <m/>
    <m/>
    <m/>
    <m/>
    <m/>
    <m/>
    <s v="MOMWFM"/>
    <s v="Applications/Tools"/>
    <e v="#N/A"/>
    <m/>
    <m/>
    <m/>
    <m/>
    <e v="#N/A"/>
    <m/>
    <n v="1"/>
    <s v="Open"/>
    <x v="0"/>
  </r>
  <r>
    <n v="1645"/>
    <s v="M904"/>
    <x v="1"/>
    <d v="2023-12-19T00:00:00"/>
    <m/>
    <m/>
    <m/>
    <s v="GIS"/>
    <s v="GIS Completion"/>
    <s v=" BSS-SME, L&amp;T to ensure Dark Fiber with BSS and WFM flows can be shown by 30th December '23."/>
    <m/>
    <s v="Critical"/>
    <s v="Open"/>
    <m/>
    <s v=" "/>
    <s v=" "/>
    <m/>
    <s v="Pending with BSS Team"/>
    <m/>
    <m/>
    <s v="Kaushalendra Kumar"/>
    <m/>
    <s v="Open"/>
    <s v="Open"/>
    <s v=" "/>
    <s v=" "/>
    <s v=" "/>
    <m/>
    <m/>
    <m/>
    <m/>
    <m/>
    <m/>
    <s v="MOMGIS"/>
    <s v="Applications/Tools"/>
    <s v="OPEN"/>
    <m/>
    <m/>
    <m/>
    <m/>
    <e v="#N/A"/>
    <m/>
    <n v="1"/>
    <s v="Open"/>
    <x v="0"/>
  </r>
  <r>
    <n v="1646"/>
    <s v="M905"/>
    <x v="1"/>
    <d v="2023-12-19T00:00:00"/>
    <m/>
    <m/>
    <m/>
    <s v="NOC Operationalization"/>
    <s v="Launch Readiness"/>
    <s v="T-Cell, T-VPN, and GI-ILL Completion: SVP, T-Fiber called for these to be completed on priority before the visit by Hon’ Minister."/>
    <m/>
    <s v="Critical"/>
    <s v="Open"/>
    <m/>
    <s v=" "/>
    <s v=" "/>
    <s v="WIP"/>
    <s v=" "/>
    <s v="L&amp;T"/>
    <s v="Sivaprasad"/>
    <s v="Sivaprasad"/>
    <m/>
    <s v="Open"/>
    <s v="WIP"/>
    <s v=" "/>
    <s v=" "/>
    <s v=" "/>
    <m/>
    <m/>
    <m/>
    <m/>
    <m/>
    <m/>
    <s v="MOMNOC Operationalization"/>
    <s v="Network"/>
    <s v="OPEN"/>
    <m/>
    <m/>
    <m/>
    <m/>
    <m/>
    <m/>
    <n v="1"/>
    <s v="Open"/>
    <x v="0"/>
  </r>
  <r>
    <n v="1647"/>
    <s v="M906"/>
    <x v="1"/>
    <d v="2023-12-19T00:00:00"/>
    <m/>
    <m/>
    <m/>
    <s v="GIS"/>
    <s v="Feasibility Logic"/>
    <s v="Feasibility Logic: SVP, T-Fiber asked for the feasibility logic to include S1, S2 splitters and to be demonstrated in the next demo."/>
    <m/>
    <s v="Critical"/>
    <s v="Open"/>
    <m/>
    <s v=" "/>
    <s v=" "/>
    <m/>
    <s v="Dependency On OSS Splitter View has been given to OSS team "/>
    <m/>
    <m/>
    <s v="Kaushalendra Kumar"/>
    <m/>
    <m/>
    <s v="CLOSURE REVIEW PENDING "/>
    <s v=" "/>
    <s v=" "/>
    <s v=" "/>
    <m/>
    <m/>
    <m/>
    <m/>
    <m/>
    <m/>
    <s v="MOMGIS"/>
    <s v="Applications/Tools"/>
    <s v="OPEN"/>
    <m/>
    <m/>
    <m/>
    <m/>
    <m/>
    <m/>
    <n v="1"/>
    <s v="Completed but Verification undrer Process"/>
    <x v="2"/>
  </r>
  <r>
    <n v="1648"/>
    <s v="M907"/>
    <x v="1"/>
    <d v="2023-12-19T00:00:00"/>
    <m/>
    <m/>
    <m/>
    <s v="OSS"/>
    <s v="Feasibility Logic"/>
    <s v="Bandwidth Feasibility Logic: Director-P&amp;E, T-Fiber requested the logic for Bandwidth feasibility in the backhaul to be provisioned and operationalised immediately."/>
    <m/>
    <s v="Critical"/>
    <s v="Open"/>
    <m/>
    <s v=" "/>
    <s v=" "/>
    <m/>
    <s v="This point not related to GIS,11th July 2025:- As discussed with Sanjay Sir, this points need to be move to the OSS team."/>
    <m/>
    <m/>
    <s v="Suresh Pawar"/>
    <m/>
    <s v="Open"/>
    <s v="Shifted to OSS"/>
    <s v=" "/>
    <s v=" "/>
    <s v=" "/>
    <m/>
    <m/>
    <m/>
    <m/>
    <m/>
    <m/>
    <s v="MOMOSS"/>
    <s v="Applications/Tools"/>
    <e v="#N/A"/>
    <e v="#N/A"/>
    <e v="#N/A"/>
    <m/>
    <m/>
    <e v="#N/A"/>
    <m/>
    <n v="1"/>
    <s v="Open"/>
    <x v="0"/>
  </r>
  <r>
    <n v="1649"/>
    <s v="M908"/>
    <x v="1"/>
    <d v="2023-12-19T00:00:00"/>
    <m/>
    <m/>
    <m/>
    <s v="BSS"/>
    <s v="Resource Augmentation"/>
    <s v="NMS Works Resources: SVP, T-Fiber requested a discussion with EVP, T-Fiber on the adequacy of NMS works resources."/>
    <m/>
    <s v="Critical"/>
    <s v="Open"/>
    <m/>
    <s v=" "/>
    <s v=" "/>
    <m/>
    <s v=" "/>
    <m/>
    <m/>
    <s v="Manoj Nibrad"/>
    <m/>
    <s v="Open"/>
    <s v="Open"/>
    <s v=" "/>
    <s v=" "/>
    <s v=" "/>
    <m/>
    <m/>
    <m/>
    <m/>
    <m/>
    <m/>
    <s v="MOMBSS"/>
    <s v="Applications/Tools"/>
    <s v="OPEN"/>
    <m/>
    <m/>
    <m/>
    <m/>
    <m/>
    <m/>
    <n v="1"/>
    <s v="Open"/>
    <x v="0"/>
  </r>
  <r>
    <n v="1650"/>
    <s v="M909"/>
    <x v="1"/>
    <d v="2023-12-19T00:00:00"/>
    <m/>
    <m/>
    <m/>
    <s v="BSS"/>
    <s v="BSS"/>
    <s v="Repository Module for Document Upload: BSS-SME, L&amp;T to ensure the module is available in CRM and discussed with OEM."/>
    <m/>
    <s v="NON-Critical"/>
    <s v="Open"/>
    <m/>
    <s v=" "/>
    <s v=" "/>
    <m/>
    <s v=" "/>
    <m/>
    <m/>
    <s v="Manoj Nibrad"/>
    <m/>
    <s v="Open"/>
    <s v="Open"/>
    <s v=" "/>
    <s v=" "/>
    <s v=" "/>
    <m/>
    <m/>
    <m/>
    <m/>
    <m/>
    <m/>
    <s v="MOMBSS"/>
    <s v="Applications/Tools"/>
    <s v="OPEN"/>
    <m/>
    <m/>
    <m/>
    <m/>
    <m/>
    <m/>
    <n v="1"/>
    <s v="Open"/>
    <x v="0"/>
  </r>
  <r>
    <n v="1651"/>
    <s v="M91"/>
    <x v="1"/>
    <d v="2023-07-26T00:00:00"/>
    <m/>
    <m/>
    <m/>
    <s v="WFM"/>
    <s v="Handbook &amp; SOPs"/>
    <s v="Finalization of Operational Processes linked to WFM workflows"/>
    <m/>
    <s v="Critical"/>
    <s v="Open"/>
    <m/>
    <s v=" "/>
    <s v=" "/>
    <m/>
    <m/>
    <m/>
    <m/>
    <s v="Kaushalendra Kumar"/>
    <m/>
    <m/>
    <s v="CLOSURE REVIEW PENDING "/>
    <s v=" "/>
    <s v=" "/>
    <s v=" "/>
    <m/>
    <m/>
    <m/>
    <m/>
    <m/>
    <m/>
    <s v="MOMWFM"/>
    <s v="Applications/Tools"/>
    <s v="OPEN"/>
    <m/>
    <m/>
    <m/>
    <m/>
    <m/>
    <m/>
    <n v="1"/>
    <s v="Completed but Verification undrer Process"/>
    <x v="2"/>
  </r>
  <r>
    <n v="1652"/>
    <s v="M910"/>
    <x v="1"/>
    <d v="2023-12-19T00:00:00"/>
    <m/>
    <m/>
    <m/>
    <s v="BSS"/>
    <s v="WhatsApp"/>
    <s v="WhatsApp Integration: BSS-SME, L&amp;T to incorporate advanced features into WhatsApp Integration with CSP."/>
    <m/>
    <s v="NON-Critical"/>
    <s v="Open"/>
    <m/>
    <s v=" "/>
    <s v=" "/>
    <m/>
    <s v=" "/>
    <m/>
    <m/>
    <s v="Manoj Nibrad"/>
    <m/>
    <s v="Open"/>
    <s v="Open"/>
    <s v=" "/>
    <s v=" "/>
    <s v=" "/>
    <m/>
    <m/>
    <m/>
    <m/>
    <m/>
    <m/>
    <s v="MOMBSS"/>
    <s v="Applications/Tools"/>
    <s v="OPEN"/>
    <m/>
    <m/>
    <m/>
    <m/>
    <m/>
    <m/>
    <n v="1"/>
    <s v="Open"/>
    <x v="0"/>
  </r>
  <r>
    <n v="1653"/>
    <s v="M911"/>
    <x v="1"/>
    <d v="2023-12-19T00:00:00"/>
    <m/>
    <m/>
    <m/>
    <s v="BSS"/>
    <s v=" "/>
    <s v="UI/UX Resource: BSS-SME, L&amp;T updated that an internal UI/UX resource has been onboarded."/>
    <m/>
    <s v="Critical"/>
    <s v="Open"/>
    <m/>
    <s v=" "/>
    <s v=" "/>
    <m/>
    <s v=" "/>
    <m/>
    <m/>
    <s v="Manoj Nibrad"/>
    <m/>
    <s v="Open"/>
    <s v="Open"/>
    <s v=" "/>
    <s v=" "/>
    <s v=" "/>
    <m/>
    <m/>
    <m/>
    <m/>
    <m/>
    <m/>
    <s v="MOMBSS"/>
    <s v="Applications/Tools"/>
    <s v="OPEN"/>
    <m/>
    <m/>
    <m/>
    <m/>
    <e v="#N/A"/>
    <m/>
    <n v="1"/>
    <s v="Open"/>
    <x v="0"/>
  </r>
  <r>
    <n v="1654"/>
    <s v="M912"/>
    <x v="1"/>
    <d v="2023-12-19T00:00:00"/>
    <m/>
    <m/>
    <m/>
    <s v="BSS"/>
    <s v=" "/>
    <s v="Discussions on the BSS roadmap, including the status of action items from the dry run and CSP testing exercise."/>
    <m/>
    <s v="Critical"/>
    <s v="Open"/>
    <m/>
    <s v=" "/>
    <s v=" "/>
    <m/>
    <s v=" "/>
    <m/>
    <m/>
    <s v="Manoj Nibrad"/>
    <m/>
    <s v="Open"/>
    <s v="Open"/>
    <s v=" "/>
    <s v=" "/>
    <s v=" "/>
    <m/>
    <m/>
    <m/>
    <m/>
    <m/>
    <m/>
    <s v="MOMBSS"/>
    <s v="Applications/Tools"/>
    <s v="OPEN"/>
    <m/>
    <m/>
    <m/>
    <m/>
    <e v="#N/A"/>
    <m/>
    <n v="1"/>
    <s v="Open"/>
    <x v="0"/>
  </r>
  <r>
    <n v="1655"/>
    <s v="M913"/>
    <x v="1"/>
    <d v="2023-12-19T00:00:00"/>
    <m/>
    <m/>
    <m/>
    <s v="Field Related"/>
    <s v="District Completion Target"/>
    <s v="The urgency for STL to complete E2E for additional districts by 07th April '23 and the need to resolve issues impacting project progress."/>
    <m/>
    <s v="NON-Critical"/>
    <s v="Open"/>
    <m/>
    <s v=" "/>
    <s v=" "/>
    <m/>
    <m/>
    <m/>
    <m/>
    <s v="S Kodali"/>
    <m/>
    <s v="Open"/>
    <s v="Open"/>
    <s v=" "/>
    <s v=" "/>
    <s v=" "/>
    <m/>
    <m/>
    <m/>
    <m/>
    <m/>
    <m/>
    <s v="MOMField Related"/>
    <s v="Field Related issues"/>
    <s v="OPEN"/>
    <m/>
    <m/>
    <s v="Project Team"/>
    <m/>
    <e v="#N/A"/>
    <m/>
    <n v="1"/>
    <s v="Open"/>
    <x v="0"/>
  </r>
  <r>
    <n v="1656"/>
    <s v="M914"/>
    <x v="1"/>
    <d v="2023-12-19T00:00:00"/>
    <m/>
    <m/>
    <m/>
    <s v="NOC Operationalization"/>
    <s v=" "/>
    <s v="The necessity for STL to complete T-NOC Operationalization by 6th April 2023 to begin commercialization."/>
    <m/>
    <s v="Critical"/>
    <s v="Open"/>
    <m/>
    <s v=" "/>
    <s v=" "/>
    <m/>
    <s v=" "/>
    <m/>
    <m/>
    <s v="Ahmad"/>
    <m/>
    <m/>
    <s v="COMPLETED &amp; APPROVED"/>
    <s v=" "/>
    <s v=" "/>
    <s v=" "/>
    <m/>
    <m/>
    <m/>
    <m/>
    <m/>
    <m/>
    <s v="MOMNOC Operationalization"/>
    <s v="Network"/>
    <s v="CLOSED"/>
    <m/>
    <m/>
    <s v="Not related to delivery"/>
    <d v="2025-09-22T00:00:00"/>
    <s v="Artefacts not Required"/>
    <m/>
    <n v="1"/>
    <s v="Completed &amp; Approved"/>
    <x v="3"/>
  </r>
  <r>
    <n v="1657"/>
    <s v="M915"/>
    <x v="1"/>
    <d v="2023-12-19T00:00:00"/>
    <m/>
    <m/>
    <m/>
    <s v="Field Related"/>
    <s v="Resource Augmentation"/>
    <s v="The requirement for STL to address resource productivity issues and ensure sufficient resources for project completion."/>
    <m/>
    <s v="NON-Critical"/>
    <s v="Open"/>
    <m/>
    <s v=" "/>
    <s v=" "/>
    <m/>
    <m/>
    <m/>
    <m/>
    <s v="S Kodali"/>
    <m/>
    <s v="Open"/>
    <s v="Open"/>
    <s v=" "/>
    <s v=" "/>
    <s v=" "/>
    <m/>
    <m/>
    <m/>
    <m/>
    <m/>
    <m/>
    <s v="MOMField Related"/>
    <s v="Field Related issues"/>
    <s v="OPEN"/>
    <m/>
    <m/>
    <s v="Project Team"/>
    <m/>
    <e v="#N/A"/>
    <m/>
    <n v="1"/>
    <s v="Open"/>
    <x v="0"/>
  </r>
  <r>
    <n v="1658"/>
    <s v="M916"/>
    <x v="1"/>
    <d v="2023-12-19T00:00:00"/>
    <m/>
    <m/>
    <m/>
    <s v="Field Related"/>
    <s v="Payment Related"/>
    <s v="The need for T-Fiber to expedite payment processes and for STL to provide a senior resource to orchestrate project completion efforts."/>
    <m/>
    <s v="NON-Critical"/>
    <s v="Open"/>
    <m/>
    <s v=" "/>
    <s v=" "/>
    <m/>
    <m/>
    <m/>
    <m/>
    <s v="S Kodali"/>
    <m/>
    <s v="Open"/>
    <s v="Open"/>
    <s v=" "/>
    <s v=" "/>
    <s v=" "/>
    <m/>
    <m/>
    <m/>
    <m/>
    <m/>
    <m/>
    <s v="MOMField Related"/>
    <s v="Field Related issues"/>
    <s v="OPEN"/>
    <m/>
    <m/>
    <s v="Project Team"/>
    <m/>
    <e v="#N/A"/>
    <m/>
    <n v="1"/>
    <s v="Open"/>
    <x v="0"/>
  </r>
  <r>
    <n v="1659"/>
    <s v="M917"/>
    <x v="1"/>
    <d v="2023-12-19T00:00:00"/>
    <m/>
    <m/>
    <m/>
    <s v="NOC Operationalization"/>
    <s v=" "/>
    <s v="The presentation of a comprehensive T-NOC operationalisation plan by STL, with clear phases and readiness stages."/>
    <m/>
    <s v="Critical"/>
    <s v="Open"/>
    <m/>
    <s v=" "/>
    <s v=" "/>
    <m/>
    <s v=" "/>
    <m/>
    <m/>
    <s v="Ahmad"/>
    <m/>
    <m/>
    <s v="COMPLETED &amp; APPROVED"/>
    <s v=" "/>
    <s v=" "/>
    <s v=" "/>
    <m/>
    <m/>
    <m/>
    <m/>
    <m/>
    <m/>
    <s v="MOMNOC Operationalization"/>
    <s v="Network"/>
    <s v="CLOSED"/>
    <m/>
    <m/>
    <s v="Not related to delivery"/>
    <d v="2025-09-22T00:00:00"/>
    <s v="Artefacts not Required"/>
    <m/>
    <n v="1"/>
    <s v="Completed &amp; Approved"/>
    <x v="3"/>
  </r>
  <r>
    <n v="1660"/>
    <s v="M918"/>
    <x v="1"/>
    <d v="2023-12-19T00:00:00"/>
    <m/>
    <m/>
    <m/>
    <s v="Field Related"/>
    <s v="Zonal Path connectivity"/>
    <s v="The completion of zonal paths and the delivery of districts within the committed timelines."/>
    <m/>
    <s v="NON-Critical"/>
    <s v="Open"/>
    <m/>
    <s v=" "/>
    <s v=" "/>
    <m/>
    <m/>
    <m/>
    <m/>
    <s v="S Kodali"/>
    <m/>
    <s v="Open"/>
    <s v="Open"/>
    <s v=" "/>
    <s v=" "/>
    <s v=" "/>
    <m/>
    <m/>
    <m/>
    <m/>
    <m/>
    <m/>
    <s v="MOMField Related"/>
    <s v="Field Related issues"/>
    <s v="OPEN"/>
    <m/>
    <m/>
    <s v="Project Team"/>
    <m/>
    <e v="#N/A"/>
    <m/>
    <n v="1"/>
    <s v="Open"/>
    <x v="0"/>
  </r>
  <r>
    <n v="1661"/>
    <s v="M919"/>
    <x v="1"/>
    <d v="2023-12-28T00:00:00"/>
    <m/>
    <m/>
    <m/>
    <s v="NOC Operationalization"/>
    <s v="Launch Readiness"/>
    <s v="Achieve T-VPN and T-DILL completion by 31st Jan '24; confirm Dark Fiber P2P link target date later."/>
    <m/>
    <s v="Critical"/>
    <s v="Open"/>
    <m/>
    <s v=" "/>
    <s v=" "/>
    <s v="WIP"/>
    <s v=" "/>
    <s v="L&amp;T"/>
    <s v="Sivaprasad"/>
    <s v="Sivaprasad"/>
    <m/>
    <s v="Open"/>
    <s v="WIP"/>
    <s v=" "/>
    <s v=" "/>
    <s v=" "/>
    <m/>
    <m/>
    <m/>
    <m/>
    <m/>
    <m/>
    <s v="MOMNOC Operationalization"/>
    <s v="Network"/>
    <s v="OPEN"/>
    <m/>
    <m/>
    <m/>
    <m/>
    <m/>
    <m/>
    <n v="1"/>
    <s v="Open"/>
    <x v="0"/>
  </r>
  <r>
    <n v="1662"/>
    <s v="M92"/>
    <x v="1"/>
    <d v="2023-07-26T00:00:00"/>
    <m/>
    <m/>
    <m/>
    <s v="WFM"/>
    <s v="Resource Related"/>
    <s v="Perpetual licenses for WFM"/>
    <m/>
    <s v="Critical"/>
    <s v="Open"/>
    <m/>
    <s v=" "/>
    <s v=" "/>
    <m/>
    <s v="TFIBER is a critical dependency for closing the WFM license"/>
    <m/>
    <m/>
    <s v="Kaushalendra Kumar"/>
    <m/>
    <s v="Open"/>
    <s v="Open"/>
    <s v=" "/>
    <s v=" "/>
    <s v=" "/>
    <m/>
    <m/>
    <m/>
    <m/>
    <m/>
    <m/>
    <s v="MOMWFM"/>
    <s v="Applications/Tools"/>
    <s v="OPEN"/>
    <m/>
    <m/>
    <m/>
    <m/>
    <e v="#N/A"/>
    <m/>
    <n v="1"/>
    <s v="Open"/>
    <x v="0"/>
  </r>
  <r>
    <n v="1663"/>
    <s v="M920"/>
    <x v="1"/>
    <d v="2023-12-28T00:00:00"/>
    <m/>
    <m/>
    <m/>
    <s v="NOC Operationalization"/>
    <s v="Launch Readiness"/>
    <s v="Ensure basic products are available by end of April '24; complete all 28 products within 2 months beyond April '24."/>
    <m/>
    <s v="Critical"/>
    <s v="Open"/>
    <m/>
    <s v=" "/>
    <s v=" "/>
    <s v="WIP"/>
    <s v=" "/>
    <s v="L&amp;T"/>
    <s v="Sivaprasad"/>
    <s v="Sivaprasad"/>
    <m/>
    <s v="Open"/>
    <s v="WIP"/>
    <s v=" "/>
    <s v=" "/>
    <s v=" "/>
    <m/>
    <m/>
    <m/>
    <m/>
    <m/>
    <m/>
    <s v="MOMNOC Operationalization"/>
    <s v="Network"/>
    <s v="OPEN"/>
    <m/>
    <m/>
    <m/>
    <m/>
    <m/>
    <m/>
    <n v="1"/>
    <s v="Open"/>
    <x v="0"/>
  </r>
  <r>
    <n v="1664"/>
    <s v="M921"/>
    <x v="1"/>
    <d v="2023-12-28T00:00:00"/>
    <m/>
    <m/>
    <m/>
    <s v="NSO"/>
    <s v="Service Delivery"/>
    <s v="Develop Service Delivery – Provisioning through OSS module; address potential failures and industry best practices."/>
    <m/>
    <s v="Critical"/>
    <s v="Open"/>
    <m/>
    <s v=" "/>
    <s v=" "/>
    <m/>
    <s v=" "/>
    <m/>
    <m/>
    <s v="Jayant Madavi"/>
    <m/>
    <s v="Open"/>
    <s v="Open"/>
    <s v=" "/>
    <s v=" "/>
    <s v=" "/>
    <m/>
    <m/>
    <m/>
    <m/>
    <m/>
    <m/>
    <s v="MOMNSO"/>
    <s v="Applications/Tools"/>
    <s v="OPEN"/>
    <m/>
    <m/>
    <m/>
    <m/>
    <e v="#N/A"/>
    <m/>
    <n v="1"/>
    <s v="Open"/>
    <x v="0"/>
  </r>
  <r>
    <n v="1665"/>
    <s v="M922"/>
    <x v="1"/>
    <d v="2023-12-28T00:00:00"/>
    <m/>
    <m/>
    <m/>
    <s v="OEM Related"/>
    <s v="Service Delivery"/>
    <s v="Manual KPI for service assurance due to lack of OEM confirmation; address concerns about NSO and OSS use."/>
    <m/>
    <s v="Critical"/>
    <s v="Open"/>
    <m/>
    <s v=" "/>
    <s v=" "/>
    <s v="WIP"/>
    <s v=" "/>
    <s v="L&amp;T"/>
    <s v="Sivaprasad"/>
    <s v="Sivaprasad"/>
    <m/>
    <s v="Open"/>
    <s v="WIP"/>
    <s v=" "/>
    <s v=" "/>
    <s v=" "/>
    <m/>
    <m/>
    <m/>
    <m/>
    <m/>
    <m/>
    <s v="MOMOEM Related"/>
    <s v="OEM Related Issues"/>
    <s v="OPEN"/>
    <m/>
    <m/>
    <m/>
    <m/>
    <m/>
    <m/>
    <n v="1"/>
    <s v="Open"/>
    <x v="0"/>
  </r>
  <r>
    <n v="1666"/>
    <s v="M923"/>
    <x v="1"/>
    <d v="2023-12-28T00:00:00"/>
    <m/>
    <m/>
    <m/>
    <s v="OEM Related"/>
    <s v=" "/>
    <s v="Align L&amp;T and OEM with product vision and delivery cadence; consider product development strategy."/>
    <m/>
    <s v="Critical"/>
    <s v="Open"/>
    <m/>
    <s v=" "/>
    <s v=" "/>
    <s v="Closed"/>
    <s v="23-Sep-25: Approved shall be closed"/>
    <m/>
    <m/>
    <s v="Sivaprasad"/>
    <m/>
    <m/>
    <s v="COMPLETED &amp; APPROVED"/>
    <s v=" "/>
    <s v=" "/>
    <s v=" "/>
    <m/>
    <m/>
    <m/>
    <m/>
    <m/>
    <m/>
    <s v="MOMOEM Related"/>
    <s v="OEM Related Issues"/>
    <s v="CLOSED"/>
    <m/>
    <m/>
    <m/>
    <d v="2025-09-23T00:00:00"/>
    <s v="Artefacts not Required"/>
    <m/>
    <n v="1"/>
    <s v="Completed &amp; Approved"/>
    <x v="3"/>
  </r>
  <r>
    <n v="1667"/>
    <s v="M924"/>
    <x v="1"/>
    <d v="2023-12-28T00:00:00"/>
    <m/>
    <m/>
    <m/>
    <s v="NSO"/>
    <s v="Resource Augmentation"/>
    <s v="NSO resource available from 3rd January '24; ensure readiness to operate remotely and train L&amp;T resources."/>
    <m/>
    <s v="Critical"/>
    <s v="Open"/>
    <m/>
    <s v=" "/>
    <s v=" "/>
    <m/>
    <s v=" "/>
    <m/>
    <m/>
    <s v="Jayant Madavi"/>
    <m/>
    <s v="Open"/>
    <s v="Open"/>
    <s v=" "/>
    <s v=" "/>
    <s v=" "/>
    <m/>
    <m/>
    <m/>
    <m/>
    <m/>
    <m/>
    <s v="MOMNSO"/>
    <s v="Applications/Tools"/>
    <s v="OPEN"/>
    <m/>
    <m/>
    <m/>
    <m/>
    <e v="#N/A"/>
    <m/>
    <n v="1"/>
    <s v="Open"/>
    <x v="0"/>
  </r>
  <r>
    <n v="1668"/>
    <s v="M925"/>
    <x v="1"/>
    <d v="2023-12-28T00:00:00"/>
    <m/>
    <m/>
    <m/>
    <s v="NOC Operationalization"/>
    <s v="Launch Readiness"/>
    <s v="Conduct Dry Run for 3 Products (GI-BB, T-CELL, Dark Fiber) on 5th January '24 with BSS &amp; WFM; share date soon."/>
    <m/>
    <s v="Critical"/>
    <s v="Open"/>
    <m/>
    <s v=" "/>
    <s v=" "/>
    <s v="WIP"/>
    <s v=" "/>
    <s v="L&amp;T"/>
    <s v="Sivaprasad"/>
    <s v="Sivaprasad"/>
    <m/>
    <s v="Open"/>
    <s v="WIP"/>
    <s v=" "/>
    <s v=" "/>
    <s v=" "/>
    <m/>
    <m/>
    <m/>
    <m/>
    <m/>
    <m/>
    <s v="MOMNOC Operationalization"/>
    <s v="Network"/>
    <s v="OPEN"/>
    <m/>
    <m/>
    <m/>
    <m/>
    <m/>
    <m/>
    <n v="1"/>
    <s v="Open"/>
    <x v="0"/>
  </r>
  <r>
    <n v="1669"/>
    <s v="M926"/>
    <x v="1"/>
    <d v="2023-12-28T00:00:00"/>
    <m/>
    <m/>
    <m/>
    <s v="NOC Operationalization"/>
    <s v="Communication Matrix"/>
    <s v="Initiate daily meetings with T-Fiber; share progress updates daily."/>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670"/>
    <s v="M927"/>
    <x v="1"/>
    <d v="2023-12-28T00:00:00"/>
    <m/>
    <m/>
    <m/>
    <s v="NOC Operationalization"/>
    <s v="O&amp;M Related"/>
    <s v="Start daily uptime report immediately; resolve duplicate TroubleTicket issue within the week."/>
    <m/>
    <s v="Critical"/>
    <s v="Open"/>
    <m/>
    <s v=" "/>
    <s v=" "/>
    <s v="Closed"/>
    <s v="24-Sep-25: Approved and shall be closed"/>
    <m/>
    <m/>
    <s v="Siva Kumar"/>
    <m/>
    <m/>
    <s v="COMPLETED &amp; APPROVED"/>
    <s v=" "/>
    <s v=" "/>
    <s v=" "/>
    <m/>
    <m/>
    <m/>
    <m/>
    <m/>
    <m/>
    <s v="MOMNOC Operationalization"/>
    <s v="Network"/>
    <s v="CLOSED"/>
    <m/>
    <m/>
    <m/>
    <d v="2025-09-24T00:00:00"/>
    <s v="\\172.28.9.34\Artefacts_T-Fiber TNOC Tracker\HELPDESK\M927"/>
    <m/>
    <n v="1"/>
    <s v="Completed &amp; Approved"/>
    <x v="3"/>
  </r>
  <r>
    <n v="1671"/>
    <s v="M928"/>
    <x v="1"/>
    <d v="2023-12-28T00:00:00"/>
    <m/>
    <m/>
    <m/>
    <s v="Security &amp; Regulatory Compliance"/>
    <s v="Compliance"/>
    <s v="Clarify NOC resource roles and seating; discuss and fix scope for external audit by 3rd Jan '24; conduct External Audit by 31st January '24."/>
    <m/>
    <s v="Critical"/>
    <s v="Open"/>
    <m/>
    <s v=" "/>
    <s v=" "/>
    <m/>
    <s v="Audit done by Allied Boston. And further external audit to be done by TFiber vendor. Scope has been submitted to customer for external Audit. NOC teams role and KRA shared with TFiber"/>
    <m/>
    <m/>
    <s v="Sarmendra"/>
    <m/>
    <m/>
    <s v="CLOSURE REVIEW PENDING "/>
    <s v=" "/>
    <s v=" "/>
    <s v=" "/>
    <m/>
    <m/>
    <m/>
    <m/>
    <m/>
    <m/>
    <s v="MOMSecurity &amp; Regulatory Compliance"/>
    <s v="Security"/>
    <s v="OPEN"/>
    <m/>
    <m/>
    <m/>
    <m/>
    <s v="Artefacts to be Submitted"/>
    <m/>
    <n v="1"/>
    <s v="Completed but Verification undrer Process"/>
    <x v="2"/>
  </r>
  <r>
    <n v="1672"/>
    <s v="M929"/>
    <x v="1"/>
    <d v="2023-12-28T00:00:00"/>
    <m/>
    <m/>
    <m/>
    <s v="Helpdesk"/>
    <s v=" "/>
    <s v="Address maturity of the Helpdesk; clarify integration aspects and ensure Helpdesk is ready to handle calls."/>
    <m/>
    <s v="Critical"/>
    <s v="Open"/>
    <m/>
    <s v=" "/>
    <s v=" "/>
    <s v="WIP"/>
    <s v=" "/>
    <m/>
    <m/>
    <s v="Siva Kumar"/>
    <m/>
    <s v="Open"/>
    <s v="WIP"/>
    <s v=" "/>
    <s v=" "/>
    <s v=" "/>
    <m/>
    <m/>
    <m/>
    <m/>
    <m/>
    <m/>
    <s v="MOMHelpdesk"/>
    <s v="Helpdesk (Contact Center)"/>
    <s v="OPEN"/>
    <m/>
    <m/>
    <m/>
    <m/>
    <m/>
    <m/>
    <n v="1"/>
    <s v="Open"/>
    <x v="0"/>
  </r>
  <r>
    <n v="1673"/>
    <s v="M93"/>
    <x v="1"/>
    <d v="2023-07-26T00:00:00"/>
    <m/>
    <m/>
    <m/>
    <s v="WFM"/>
    <s v="Handbook &amp; SOPs"/>
    <s v="To check for potential overlapping functions between proposed WFM app and GIS O&amp;M app, and accordingly streamline the Operational process  "/>
    <m/>
    <s v="Critical"/>
    <s v="Open"/>
    <m/>
    <s v=" "/>
    <s v=" "/>
    <m/>
    <m/>
    <m/>
    <m/>
    <s v="Kaushalendra Kumar"/>
    <m/>
    <m/>
    <s v="CLOSURE REVIEW PENDING "/>
    <s v=" "/>
    <s v=" "/>
    <s v=" "/>
    <m/>
    <m/>
    <m/>
    <m/>
    <m/>
    <m/>
    <s v="MOMWFM"/>
    <s v="Applications/Tools"/>
    <s v="OPEN"/>
    <m/>
    <m/>
    <m/>
    <m/>
    <m/>
    <m/>
    <n v="1"/>
    <s v="Completed but Verification undrer Process"/>
    <x v="2"/>
  </r>
  <r>
    <n v="1674"/>
    <s v="M930"/>
    <x v="1"/>
    <d v="2023-12-28T00:00:00"/>
    <m/>
    <m/>
    <m/>
    <s v="NOC Operationalization"/>
    <s v="Launch Readiness"/>
    <s v="Cover all requirements in the roadmap with completion dates; explore standard templates for SLA reports to settle invoices with BBNL."/>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675"/>
    <s v="M931"/>
    <x v="1"/>
    <d v="2023-12-28T00:00:00"/>
    <m/>
    <m/>
    <m/>
    <s v="NOC Operationalization"/>
    <s v="O&amp;M Related"/>
    <s v="Provide clarity on Alarm Correlation, cross-domain RCA, SIA, Helpdesk design, Network and Service Topology."/>
    <m/>
    <s v="Critical"/>
    <s v="Open"/>
    <m/>
    <s v=" "/>
    <s v=" "/>
    <s v="WIP"/>
    <s v=" "/>
    <s v="L&amp;T"/>
    <s v="Sivaprasad"/>
    <s v="Sivaprasad"/>
    <m/>
    <s v="Open"/>
    <s v="WIP"/>
    <s v=" "/>
    <s v=" "/>
    <s v=" "/>
    <m/>
    <m/>
    <m/>
    <m/>
    <m/>
    <m/>
    <s v="MOMNOC Operationalization"/>
    <s v="Network"/>
    <s v="OPEN"/>
    <m/>
    <m/>
    <m/>
    <m/>
    <m/>
    <m/>
    <n v="1"/>
    <s v="Open"/>
    <x v="0"/>
  </r>
  <r>
    <n v="1676"/>
    <s v="M932"/>
    <x v="1"/>
    <d v="2023-12-28T00:00:00"/>
    <m/>
    <m/>
    <m/>
    <s v="NOC Operationalization"/>
    <s v="Launch Readiness"/>
    <s v="Deliver NOC before the end of T3 as mandated by EVP, T-Fiber."/>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677"/>
    <s v="M933"/>
    <x v="1"/>
    <d v="2024-01-05T00:00:00"/>
    <m/>
    <m/>
    <m/>
    <s v="BSS"/>
    <s v="BSS"/>
    <s v="BSS readiness"/>
    <m/>
    <s v="Critical"/>
    <s v="Open"/>
    <m/>
    <s v=" "/>
    <s v=" "/>
    <m/>
    <s v=" "/>
    <m/>
    <m/>
    <s v="Manoj Nibrad"/>
    <m/>
    <s v="Open"/>
    <s v="Open"/>
    <s v=" "/>
    <s v=" "/>
    <s v=" "/>
    <m/>
    <m/>
    <m/>
    <m/>
    <m/>
    <m/>
    <s v="MOMBSS"/>
    <s v="Applications/Tools"/>
    <s v="OPEN"/>
    <m/>
    <m/>
    <m/>
    <m/>
    <e v="#N/A"/>
    <m/>
    <n v="1"/>
    <s v="Open"/>
    <x v="0"/>
  </r>
  <r>
    <n v="1678"/>
    <s v="M934"/>
    <x v="1"/>
    <d v="2024-01-05T00:00:00"/>
    <m/>
    <m/>
    <m/>
    <s v="BSS"/>
    <s v="Product category"/>
    <s v="Unique ID – Naming Convention"/>
    <m/>
    <s v="Critical"/>
    <s v="Open"/>
    <m/>
    <s v=" "/>
    <s v=" "/>
    <m/>
    <s v=" "/>
    <m/>
    <m/>
    <s v="Manoj Nibrad"/>
    <m/>
    <s v="Open"/>
    <s v="Open"/>
    <s v=" "/>
    <s v=" "/>
    <s v=" "/>
    <m/>
    <m/>
    <m/>
    <m/>
    <m/>
    <m/>
    <s v="MOMBSS"/>
    <s v="Applications/Tools"/>
    <s v="OPEN"/>
    <m/>
    <m/>
    <m/>
    <m/>
    <e v="#N/A"/>
    <m/>
    <n v="1"/>
    <s v="Open"/>
    <x v="0"/>
  </r>
  <r>
    <n v="1679"/>
    <s v="M935"/>
    <x v="1"/>
    <d v="2024-01-05T00:00:00"/>
    <m/>
    <m/>
    <m/>
    <s v="NSO"/>
    <s v="Service provisioning"/>
    <s v="GUI Interface for NSO"/>
    <m/>
    <s v="Critical"/>
    <s v="Open"/>
    <m/>
    <s v=" "/>
    <s v=" "/>
    <m/>
    <s v=" "/>
    <m/>
    <m/>
    <s v="Jayant Madavi"/>
    <m/>
    <s v="Open"/>
    <s v="Open"/>
    <s v=" "/>
    <s v=" "/>
    <s v=" "/>
    <m/>
    <m/>
    <m/>
    <m/>
    <m/>
    <m/>
    <s v="MOMNSO"/>
    <s v="Applications/Tools"/>
    <s v="OPEN"/>
    <m/>
    <m/>
    <m/>
    <m/>
    <e v="#N/A"/>
    <m/>
    <n v="1"/>
    <s v="Open"/>
    <x v="0"/>
  </r>
  <r>
    <n v="1680"/>
    <s v="M936"/>
    <x v="1"/>
    <d v="2024-01-05T00:00:00"/>
    <m/>
    <m/>
    <m/>
    <s v="BSS"/>
    <s v="Billing Related"/>
    <s v="Payment Approach &amp; Integration"/>
    <m/>
    <s v="Critical"/>
    <s v="Open"/>
    <m/>
    <s v=" "/>
    <s v=" "/>
    <m/>
    <s v=" "/>
    <m/>
    <m/>
    <s v="Manoj Nibrad"/>
    <m/>
    <s v="Open"/>
    <s v="Open"/>
    <s v=" "/>
    <s v=" "/>
    <s v=" "/>
    <m/>
    <m/>
    <m/>
    <m/>
    <m/>
    <m/>
    <s v="MOMBSS"/>
    <s v="Applications/Tools"/>
    <s v="OPEN"/>
    <m/>
    <m/>
    <m/>
    <m/>
    <e v="#N/A"/>
    <m/>
    <n v="1"/>
    <s v="Open"/>
    <x v="0"/>
  </r>
  <r>
    <n v="1681"/>
    <s v="M937"/>
    <x v="1"/>
    <d v="2024-01-05T00:00:00"/>
    <m/>
    <m/>
    <m/>
    <s v="BSS"/>
    <s v="Billing Related"/>
    <s v="Invoice Template"/>
    <m/>
    <s v="Critical"/>
    <s v="Open"/>
    <m/>
    <s v=" "/>
    <s v=" "/>
    <m/>
    <s v=" "/>
    <m/>
    <m/>
    <s v="Manoj Nibrad"/>
    <m/>
    <s v="Open"/>
    <s v="Open"/>
    <s v=" "/>
    <s v=" "/>
    <s v=" "/>
    <m/>
    <m/>
    <m/>
    <m/>
    <m/>
    <m/>
    <s v="MOMBSS"/>
    <s v="Applications/Tools"/>
    <s v="OPEN"/>
    <m/>
    <m/>
    <m/>
    <m/>
    <e v="#N/A"/>
    <m/>
    <n v="1"/>
    <s v="Open"/>
    <x v="0"/>
  </r>
  <r>
    <n v="1682"/>
    <s v="M938"/>
    <x v="1"/>
    <d v="2024-01-05T00:00:00"/>
    <m/>
    <m/>
    <m/>
    <s v="BSS"/>
    <s v="Billing Related"/>
    <s v="Integration of Bill Desk &amp; Other Points"/>
    <m/>
    <s v="Critical"/>
    <s v="Open"/>
    <m/>
    <s v=" "/>
    <s v=" "/>
    <m/>
    <s v=" "/>
    <m/>
    <m/>
    <s v="Manoj Nibrad"/>
    <m/>
    <s v="Open"/>
    <s v="Open"/>
    <s v=" "/>
    <s v=" "/>
    <s v=" "/>
    <m/>
    <m/>
    <m/>
    <m/>
    <m/>
    <m/>
    <s v="MOMBSS"/>
    <s v="Applications/Tools"/>
    <s v="OPEN"/>
    <m/>
    <m/>
    <m/>
    <m/>
    <e v="#N/A"/>
    <m/>
    <n v="1"/>
    <s v="Open"/>
    <x v="0"/>
  </r>
  <r>
    <n v="1683"/>
    <s v="M939"/>
    <x v="1"/>
    <d v="2024-01-18T00:00:00"/>
    <m/>
    <m/>
    <m/>
    <s v="BSS"/>
    <s v="Product category"/>
    <s v="BSS progress session for Dark Fiber"/>
    <m/>
    <s v="Critical"/>
    <s v="Open"/>
    <m/>
    <s v=" "/>
    <s v=" "/>
    <m/>
    <s v=" "/>
    <m/>
    <m/>
    <s v="Manoj Nibrad"/>
    <m/>
    <s v="Open"/>
    <s v="Open"/>
    <s v=" "/>
    <s v=" "/>
    <s v=" "/>
    <m/>
    <m/>
    <m/>
    <m/>
    <m/>
    <m/>
    <s v="MOMBSS"/>
    <s v="Applications/Tools"/>
    <s v="OPEN"/>
    <m/>
    <m/>
    <m/>
    <m/>
    <e v="#N/A"/>
    <m/>
    <n v="1"/>
    <s v="Open"/>
    <x v="0"/>
  </r>
  <r>
    <n v="1684"/>
    <s v="M94"/>
    <x v="1"/>
    <d v="2023-07-26T00:00:00"/>
    <m/>
    <m/>
    <m/>
    <s v="WFM"/>
    <s v="Improvement"/>
    <s v="Manual overwrite of data"/>
    <m/>
    <s v="Critical"/>
    <s v="Open"/>
    <m/>
    <s v=" "/>
    <s v=" "/>
    <m/>
    <s v="11-7-2025:-WFM does not allow any manual data overwrite scenarios"/>
    <m/>
    <m/>
    <s v="Kaushalendra Kumar"/>
    <m/>
    <m/>
    <s v="CLOSURE REVIEW PENDING "/>
    <s v=" "/>
    <s v=" "/>
    <s v=" "/>
    <m/>
    <m/>
    <m/>
    <m/>
    <m/>
    <m/>
    <s v="MOMWFM"/>
    <s v="Applications/Tools"/>
    <s v="OPEN"/>
    <m/>
    <m/>
    <m/>
    <m/>
    <m/>
    <m/>
    <n v="1"/>
    <s v="Completed but Verification undrer Process"/>
    <x v="2"/>
  </r>
  <r>
    <n v="1685"/>
    <s v="M940"/>
    <x v="1"/>
    <d v="2024-01-18T00:00:00"/>
    <m/>
    <m/>
    <m/>
    <s v="OSS"/>
    <s v="Integration"/>
    <s v="Integrate live data for location feasibility"/>
    <m/>
    <s v="Critical"/>
    <s v="Open"/>
    <m/>
    <s v="Gtech"/>
    <s v=" "/>
    <m/>
    <s v="This point not related to GIS,External Feasibility Tool is required ,11th July 2025:- As discussed with Sanjay Sir, this points need to be move to the OSS team."/>
    <m/>
    <m/>
    <s v="Suresh Pawar"/>
    <m/>
    <s v="Open"/>
    <s v="Shifted to OSS"/>
    <s v=" "/>
    <s v=" "/>
    <s v=" "/>
    <m/>
    <m/>
    <m/>
    <m/>
    <m/>
    <m/>
    <s v="MOMOSS"/>
    <s v="Applications/Tools"/>
    <e v="#N/A"/>
    <e v="#N/A"/>
    <e v="#N/A"/>
    <m/>
    <m/>
    <e v="#N/A"/>
    <m/>
    <n v="1"/>
    <s v="Open"/>
    <x v="0"/>
  </r>
  <r>
    <n v="1686"/>
    <s v="M941"/>
    <x v="1"/>
    <d v="2024-01-18T00:00:00"/>
    <m/>
    <m/>
    <m/>
    <s v="OSS"/>
    <s v="Integration"/>
    <s v="Review and align ‘Ready for Service’ nomenclature"/>
    <m/>
    <s v="Critical"/>
    <s v="Open"/>
    <m/>
    <s v="Gtech"/>
    <s v=" "/>
    <m/>
    <s v="This point not related to GIS, 11th July 2025:-this point needs to be discussed with Siva Sir to explore the possibility of accommodating the feature in the respective application, as it is not related to GIS"/>
    <m/>
    <m/>
    <s v="Suresh Pawar"/>
    <m/>
    <s v="Open"/>
    <s v="Shifted to OSS"/>
    <s v=" "/>
    <s v=" "/>
    <s v=" "/>
    <m/>
    <m/>
    <m/>
    <m/>
    <m/>
    <m/>
    <s v="MOMOSS"/>
    <s v="Applications/Tools"/>
    <e v="#N/A"/>
    <e v="#N/A"/>
    <e v="#N/A"/>
    <m/>
    <m/>
    <e v="#N/A"/>
    <m/>
    <n v="1"/>
    <s v="Open"/>
    <x v="0"/>
  </r>
  <r>
    <n v="1687"/>
    <s v="M942"/>
    <x v="1"/>
    <d v="2024-01-18T00:00:00"/>
    <m/>
    <m/>
    <m/>
    <s v="BSS"/>
    <s v="CRM"/>
    <s v="Implement auto-population of fields in CRM"/>
    <m/>
    <s v="Critical"/>
    <s v="Open"/>
    <m/>
    <s v=" "/>
    <s v=" "/>
    <m/>
    <s v=" "/>
    <m/>
    <m/>
    <s v="Manoj Nibrad"/>
    <m/>
    <s v="Open"/>
    <s v="Open"/>
    <s v=" "/>
    <s v=" "/>
    <s v=" "/>
    <m/>
    <m/>
    <m/>
    <m/>
    <m/>
    <m/>
    <s v="MOMBSS"/>
    <s v="Applications/Tools"/>
    <s v="OPEN"/>
    <m/>
    <m/>
    <m/>
    <m/>
    <e v="#N/A"/>
    <m/>
    <n v="1"/>
    <s v="Open"/>
    <x v="0"/>
  </r>
  <r>
    <n v="1688"/>
    <s v="M943"/>
    <x v="1"/>
    <d v="2024-01-18T00:00:00"/>
    <m/>
    <m/>
    <m/>
    <s v="BSS"/>
    <s v=" "/>
    <s v="Implement user access control for RFO to RFS conversion"/>
    <m/>
    <s v="Critical"/>
    <s v="Open"/>
    <m/>
    <s v=" "/>
    <s v=" "/>
    <m/>
    <s v=" "/>
    <m/>
    <m/>
    <s v="Manoj Nibrad"/>
    <m/>
    <s v="Open"/>
    <s v="Open"/>
    <s v=" "/>
    <s v=" "/>
    <s v=" "/>
    <m/>
    <m/>
    <m/>
    <m/>
    <m/>
    <m/>
    <s v="MOMBSS"/>
    <s v="Applications/Tools"/>
    <s v="OPEN"/>
    <m/>
    <m/>
    <m/>
    <m/>
    <e v="#N/A"/>
    <m/>
    <n v="1"/>
    <s v="Open"/>
    <x v="0"/>
  </r>
  <r>
    <n v="1689"/>
    <s v="M944"/>
    <x v="1"/>
    <d v="2024-01-18T00:00:00"/>
    <m/>
    <m/>
    <m/>
    <s v="BSS"/>
    <s v="GIS"/>
    <s v="Integrate BSS with GIS for distance calculation"/>
    <m/>
    <s v="Critical"/>
    <s v="Open"/>
    <m/>
    <s v=" "/>
    <s v=" "/>
    <m/>
    <s v=" "/>
    <m/>
    <m/>
    <s v="Manoj Nibrad"/>
    <m/>
    <s v="Open"/>
    <s v="Open"/>
    <s v=" "/>
    <s v=" "/>
    <s v=" "/>
    <m/>
    <m/>
    <m/>
    <m/>
    <m/>
    <m/>
    <s v="MOMBSS"/>
    <s v="Applications/Tools"/>
    <s v="OPEN"/>
    <m/>
    <m/>
    <m/>
    <m/>
    <e v="#N/A"/>
    <m/>
    <n v="1"/>
    <s v="Open"/>
    <x v="0"/>
  </r>
  <r>
    <n v="1690"/>
    <s v="M945"/>
    <x v="1"/>
    <d v="2024-01-18T00:00:00"/>
    <m/>
    <m/>
    <m/>
    <s v="BSS"/>
    <s v=" "/>
    <s v="Provide updates and roadmap for Lead/Opportunity/Order conversion process"/>
    <m/>
    <s v="Critical"/>
    <s v="Open"/>
    <m/>
    <s v=" "/>
    <s v=" "/>
    <m/>
    <s v=" "/>
    <m/>
    <m/>
    <s v="Manoj Nibrad"/>
    <m/>
    <s v="Open"/>
    <s v="Open"/>
    <s v=" "/>
    <s v=" "/>
    <s v=" "/>
    <m/>
    <m/>
    <m/>
    <m/>
    <m/>
    <m/>
    <s v="MOMBSS"/>
    <s v="Applications/Tools"/>
    <s v="OPEN"/>
    <m/>
    <m/>
    <m/>
    <m/>
    <e v="#N/A"/>
    <m/>
    <n v="1"/>
    <s v="Open"/>
    <x v="0"/>
  </r>
  <r>
    <n v="1691"/>
    <s v="M946"/>
    <x v="1"/>
    <d v="2024-01-18T00:00:00"/>
    <m/>
    <m/>
    <m/>
    <s v="BSS"/>
    <s v=" "/>
    <s v="Implement Mandal to GP and Mandal to Mandal Dark fiber service"/>
    <m/>
    <s v="Critical"/>
    <s v="Open"/>
    <m/>
    <s v=" "/>
    <s v=" "/>
    <m/>
    <s v=" "/>
    <m/>
    <m/>
    <s v="Manoj Nibrad"/>
    <m/>
    <s v="Open"/>
    <s v="Open"/>
    <s v=" "/>
    <s v=" "/>
    <s v=" "/>
    <m/>
    <m/>
    <m/>
    <m/>
    <m/>
    <m/>
    <s v="MOMBSS"/>
    <s v="Applications/Tools"/>
    <s v="OPEN"/>
    <m/>
    <m/>
    <m/>
    <m/>
    <e v="#N/A"/>
    <m/>
    <n v="1"/>
    <s v="Open"/>
    <x v="0"/>
  </r>
  <r>
    <n v="1692"/>
    <s v="M947"/>
    <x v="1"/>
    <d v="2024-01-18T00:00:00"/>
    <m/>
    <m/>
    <m/>
    <s v="BSS"/>
    <s v=" "/>
    <s v="Clarify the list of individuals involved in BSS operations"/>
    <m/>
    <s v="Critical"/>
    <s v="Open"/>
    <m/>
    <s v=" "/>
    <s v=" "/>
    <m/>
    <s v=" "/>
    <m/>
    <m/>
    <s v="Manoj Nibrad"/>
    <m/>
    <s v="Open"/>
    <s v="Open"/>
    <s v=" "/>
    <s v=" "/>
    <s v=" "/>
    <m/>
    <m/>
    <m/>
    <m/>
    <m/>
    <m/>
    <s v="MOMBSS"/>
    <s v="Applications/Tools"/>
    <s v="OPEN"/>
    <m/>
    <m/>
    <m/>
    <m/>
    <e v="#N/A"/>
    <m/>
    <n v="1"/>
    <s v="Open"/>
    <x v="0"/>
  </r>
  <r>
    <n v="1693"/>
    <s v="M948"/>
    <x v="1"/>
    <d v="2024-01-18T00:00:00"/>
    <m/>
    <m/>
    <m/>
    <s v="BSS"/>
    <s v=" "/>
    <s v="Resolve document upload feature with order tagging"/>
    <m/>
    <s v="Critical"/>
    <s v="Open"/>
    <m/>
    <s v=" "/>
    <s v=" "/>
    <m/>
    <s v=" "/>
    <m/>
    <m/>
    <s v="Manoj Nibrad"/>
    <m/>
    <s v="Open"/>
    <s v="Open"/>
    <s v=" "/>
    <s v=" "/>
    <s v=" "/>
    <m/>
    <m/>
    <m/>
    <m/>
    <m/>
    <m/>
    <s v="MOMBSS"/>
    <s v="Applications/Tools"/>
    <s v="OPEN"/>
    <m/>
    <m/>
    <m/>
    <m/>
    <e v="#N/A"/>
    <m/>
    <n v="1"/>
    <s v="Open"/>
    <x v="0"/>
  </r>
  <r>
    <n v="1694"/>
    <s v="M949"/>
    <x v="1"/>
    <d v="2024-01-18T00:00:00"/>
    <m/>
    <m/>
    <m/>
    <s v="BSS"/>
    <s v=" "/>
    <s v="Prepare for soft launch in accordance with management's direction"/>
    <m/>
    <s v="Critical"/>
    <s v="Open"/>
    <m/>
    <s v=" "/>
    <s v=" "/>
    <m/>
    <s v=" "/>
    <m/>
    <m/>
    <s v="Manoj Nibrad"/>
    <m/>
    <s v="Open"/>
    <s v="Open"/>
    <s v=" "/>
    <s v=" "/>
    <s v=" "/>
    <m/>
    <m/>
    <m/>
    <m/>
    <m/>
    <m/>
    <s v="MOMBSS"/>
    <s v="Applications/Tools"/>
    <s v="OPEN"/>
    <m/>
    <m/>
    <m/>
    <m/>
    <e v="#N/A"/>
    <m/>
    <n v="1"/>
    <s v="Open"/>
    <x v="0"/>
  </r>
  <r>
    <n v="1695"/>
    <s v="M95"/>
    <x v="1"/>
    <d v="2023-07-26T00:00:00"/>
    <m/>
    <m/>
    <m/>
    <s v="WFM"/>
    <s v="User Experience"/>
    <s v="Verification process for checking whether the field technician has gone to the required location or not.   "/>
    <m/>
    <s v="Critical"/>
    <s v="Open"/>
    <m/>
    <s v=" "/>
    <s v=" "/>
    <m/>
    <m/>
    <m/>
    <m/>
    <s v="Kaushalendra Kumar"/>
    <m/>
    <m/>
    <s v="CLOSURE REVIEW PENDING "/>
    <s v=" "/>
    <s v=" "/>
    <s v=" "/>
    <m/>
    <m/>
    <m/>
    <m/>
    <m/>
    <m/>
    <s v="MOMWFM"/>
    <s v="Applications/Tools"/>
    <s v="OPEN"/>
    <m/>
    <m/>
    <m/>
    <m/>
    <m/>
    <m/>
    <n v="1"/>
    <s v="Completed but Verification undrer Process"/>
    <x v="2"/>
  </r>
  <r>
    <n v="1696"/>
    <s v="M950"/>
    <x v="1"/>
    <d v="2024-01-18T00:00:00"/>
    <m/>
    <m/>
    <m/>
    <s v="BSS"/>
    <s v=" "/>
    <s v="Upload BSNL locations for demonstration and discuss GIS integration and document repository issues"/>
    <m/>
    <s v="Critical"/>
    <s v="Open"/>
    <m/>
    <s v=" "/>
    <s v=" "/>
    <m/>
    <s v=" "/>
    <m/>
    <m/>
    <s v="Manoj Nibrad"/>
    <m/>
    <s v="Open"/>
    <s v="Open"/>
    <s v=" "/>
    <s v=" "/>
    <s v=" "/>
    <m/>
    <m/>
    <m/>
    <m/>
    <m/>
    <m/>
    <s v="MOMBSS"/>
    <s v="Applications/Tools"/>
    <s v="OPEN"/>
    <m/>
    <m/>
    <m/>
    <m/>
    <e v="#N/A"/>
    <m/>
    <n v="1"/>
    <s v="Open"/>
    <x v="0"/>
  </r>
  <r>
    <n v="1697"/>
    <s v="M951"/>
    <x v="1"/>
    <d v="2024-01-18T00:00:00"/>
    <m/>
    <m/>
    <m/>
    <s v="BSS"/>
    <s v=" "/>
    <s v="Confirm timeline for GI-BB and T-Cell"/>
    <m/>
    <s v="Critical"/>
    <s v="Open"/>
    <m/>
    <s v=" "/>
    <s v=" "/>
    <m/>
    <s v=" "/>
    <m/>
    <m/>
    <s v="Manoj Nibrad"/>
    <m/>
    <s v="Open"/>
    <s v="Open"/>
    <s v=" "/>
    <s v=" "/>
    <s v=" "/>
    <m/>
    <m/>
    <m/>
    <m/>
    <m/>
    <m/>
    <s v="MOMBSS"/>
    <s v="Applications/Tools"/>
    <s v="OPEN"/>
    <m/>
    <m/>
    <m/>
    <m/>
    <e v="#N/A"/>
    <m/>
    <n v="1"/>
    <s v="Open"/>
    <x v="0"/>
  </r>
  <r>
    <n v="1698"/>
    <s v="M952"/>
    <x v="1"/>
    <d v="2024-01-18T00:00:00"/>
    <m/>
    <m/>
    <m/>
    <s v="BSS"/>
    <s v=" "/>
    <s v="Discuss Route and Bridge Mode for Internet Leased Line product"/>
    <m/>
    <s v="Critical"/>
    <s v="Open"/>
    <m/>
    <s v=" "/>
    <s v=" "/>
    <m/>
    <s v=" "/>
    <m/>
    <m/>
    <s v="Manoj Nibrad"/>
    <m/>
    <s v="Open"/>
    <s v="Open"/>
    <s v=" "/>
    <s v=" "/>
    <s v=" "/>
    <m/>
    <m/>
    <m/>
    <m/>
    <m/>
    <m/>
    <s v="MOMBSS"/>
    <s v="Applications/Tools"/>
    <s v="OPEN"/>
    <m/>
    <m/>
    <m/>
    <m/>
    <e v="#N/A"/>
    <m/>
    <n v="1"/>
    <s v="Open"/>
    <x v="0"/>
  </r>
  <r>
    <n v="1699"/>
    <s v="M953"/>
    <x v="1"/>
    <d v="2024-01-24T00:00:00"/>
    <m/>
    <m/>
    <m/>
    <s v="NOC Operationalization"/>
    <s v=" "/>
    <s v="NOC Readiness Review"/>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00"/>
    <s v="M954"/>
    <x v="1"/>
    <d v="2024-01-24T00:00:00"/>
    <m/>
    <m/>
    <m/>
    <s v="NOC Operationalization"/>
    <s v=" "/>
    <s v="Ensure full delivery of NOC including field O&amp;M and basic six product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01"/>
    <s v="M955"/>
    <x v="1"/>
    <d v="2024-01-24T00:00:00"/>
    <m/>
    <m/>
    <m/>
    <s v="NOC Operationalization"/>
    <s v=" "/>
    <s v="Confirm readiness of all NOC modules including ticketing, Helpdesk and WFM"/>
    <m/>
    <s v="Critical"/>
    <s v="Open"/>
    <m/>
    <s v=" "/>
    <s v=" "/>
    <s v="WIP"/>
    <s v=" "/>
    <s v="L&amp;T"/>
    <s v="Sivaprasad"/>
    <s v="Sivaprasad"/>
    <m/>
    <s v="Open"/>
    <s v="WIP"/>
    <s v=" "/>
    <s v=" "/>
    <s v=" "/>
    <m/>
    <m/>
    <m/>
    <m/>
    <m/>
    <m/>
    <s v="MOMNOC Operationalization"/>
    <s v="Network"/>
    <s v="OPEN"/>
    <m/>
    <m/>
    <m/>
    <m/>
    <m/>
    <m/>
    <n v="1"/>
    <s v="Open"/>
    <x v="0"/>
  </r>
  <r>
    <n v="1702"/>
    <s v="M956"/>
    <x v="1"/>
    <d v="2024-01-24T00:00:00"/>
    <m/>
    <m/>
    <m/>
    <s v="NOC Operationalization"/>
    <s v=" "/>
    <s v="Deliver service inventory module"/>
    <m/>
    <s v="Critical"/>
    <s v="Open"/>
    <m/>
    <s v=" "/>
    <s v=" "/>
    <s v="WIP"/>
    <s v=" "/>
    <s v="L&amp;T"/>
    <s v="Sivaprasad"/>
    <s v="Sivaprasad"/>
    <m/>
    <s v="Open"/>
    <s v="WIP"/>
    <s v=" "/>
    <s v=" "/>
    <s v=" "/>
    <m/>
    <m/>
    <m/>
    <m/>
    <m/>
    <m/>
    <s v="MOMNOC Operationalization"/>
    <s v="Network"/>
    <s v="OPEN"/>
    <m/>
    <m/>
    <m/>
    <m/>
    <m/>
    <m/>
    <n v="1"/>
    <s v="Open"/>
    <x v="0"/>
  </r>
  <r>
    <n v="1703"/>
    <s v="M957"/>
    <x v="1"/>
    <d v="2024-01-24T00:00:00"/>
    <m/>
    <m/>
    <m/>
    <s v="NOC Operationalization"/>
    <s v=" "/>
    <s v="Create a tracker sheet for conditional approvals and workshop points"/>
    <m/>
    <s v="Critical"/>
    <s v="Open"/>
    <m/>
    <s v=" "/>
    <s v=" "/>
    <s v="WIP"/>
    <s v=" "/>
    <s v="L&amp;T"/>
    <s v="Sivaprasad"/>
    <s v="Sivaprasad"/>
    <m/>
    <s v="Open"/>
    <s v="WIP"/>
    <s v=" "/>
    <s v=" "/>
    <s v=" "/>
    <m/>
    <m/>
    <m/>
    <m/>
    <m/>
    <m/>
    <s v="MOMNOC Operationalization"/>
    <s v="Network"/>
    <s v="OPEN"/>
    <m/>
    <m/>
    <m/>
    <m/>
    <m/>
    <m/>
    <n v="1"/>
    <s v="Open"/>
    <x v="0"/>
  </r>
  <r>
    <n v="1704"/>
    <s v="M958"/>
    <x v="1"/>
    <d v="2024-01-24T00:00:00"/>
    <m/>
    <m/>
    <m/>
    <s v="NOC Operationalization"/>
    <s v=" "/>
    <s v="Submit detailed plan for module-wise readines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05"/>
    <s v="M959"/>
    <x v="1"/>
    <d v="2024-01-24T00:00:00"/>
    <m/>
    <m/>
    <m/>
    <s v="NOC Operationalization"/>
    <s v=" "/>
    <s v="Present documentation for automation of 6 products"/>
    <m/>
    <s v="Critical"/>
    <s v="Open"/>
    <m/>
    <s v=" "/>
    <s v=" "/>
    <s v="WIP"/>
    <s v=" "/>
    <s v="L&amp;T"/>
    <s v="Sivaprasad"/>
    <s v="Sivaprasad"/>
    <m/>
    <s v="Open"/>
    <s v="WIP"/>
    <s v=" "/>
    <s v=" "/>
    <s v=" "/>
    <m/>
    <m/>
    <m/>
    <m/>
    <m/>
    <m/>
    <s v="MOMNOC Operationalization"/>
    <s v="Network"/>
    <s v="OPEN"/>
    <m/>
    <m/>
    <m/>
    <m/>
    <m/>
    <m/>
    <n v="1"/>
    <s v="Open"/>
    <x v="0"/>
  </r>
  <r>
    <n v="1706"/>
    <s v="M96"/>
    <x v="1"/>
    <d v="2023-08-01T00:00:00"/>
    <m/>
    <m/>
    <m/>
    <s v="Helpdesk"/>
    <s v="User Experience"/>
    <s v="Toll Free-Number"/>
    <m/>
    <s v="NON-Critical"/>
    <s v="Open"/>
    <m/>
    <s v=" "/>
    <s v=" "/>
    <m/>
    <s v="11-09-2025: Same as T366(472) Closed"/>
    <m/>
    <m/>
    <s v="Siva Kumar"/>
    <m/>
    <m/>
    <s v="COMPLETED &amp; APPROVED"/>
    <s v="Yes"/>
    <d v="2025-07-19T00:00:00"/>
    <s v="\\172.28.9.34\Artefacts_T-Fiber TNOC Tracker\HELPDESK\T366"/>
    <m/>
    <m/>
    <m/>
    <m/>
    <m/>
    <m/>
    <s v="MOMHelpdesk"/>
    <s v="Helpdesk (Contact Center)"/>
    <s v="CLOSED"/>
    <m/>
    <m/>
    <m/>
    <d v="2025-07-19T00:00:00"/>
    <s v="\\172.28.9.34\Artefacts_T-Fiber TNOC Tracker\HELPDESK\T366"/>
    <m/>
    <n v="1"/>
    <s v="Completed &amp; Approved"/>
    <x v="3"/>
  </r>
  <r>
    <n v="1707"/>
    <s v="M960"/>
    <x v="1"/>
    <d v="2024-01-24T00:00:00"/>
    <m/>
    <m/>
    <m/>
    <s v="NOC Operationalization"/>
    <s v=" "/>
    <s v="Submit package for NOC readiness, roadmaps, and sheet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08"/>
    <s v="M961"/>
    <x v="1"/>
    <d v="2024-01-24T00:00:00"/>
    <m/>
    <m/>
    <m/>
    <s v="NOC Operationalization"/>
    <s v=" "/>
    <s v="Engage OEMs till end-to-end stabilization of service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09"/>
    <s v="M962"/>
    <x v="1"/>
    <d v="2024-01-24T00:00:00"/>
    <m/>
    <m/>
    <m/>
    <s v="NOC Operationalization"/>
    <s v=" "/>
    <s v="Discuss pending points and close the final scope with T-Fiber"/>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10"/>
    <s v="M963"/>
    <x v="1"/>
    <d v="2024-01-24T00:00:00"/>
    <m/>
    <m/>
    <m/>
    <s v="NOC Operationalization"/>
    <s v=" "/>
    <s v="Share a business continuity plan for 6 manual to automated product transitions"/>
    <m/>
    <s v="Critical"/>
    <s v="Open"/>
    <m/>
    <s v=" "/>
    <s v=" "/>
    <s v="WIP"/>
    <s v=" "/>
    <s v="L&amp;T"/>
    <s v="Sivaprasad"/>
    <s v="Sivaprasad"/>
    <m/>
    <s v="Open"/>
    <s v="WIP"/>
    <s v=" "/>
    <s v=" "/>
    <s v=" "/>
    <m/>
    <m/>
    <m/>
    <m/>
    <m/>
    <m/>
    <s v="MOMNOC Operationalization"/>
    <s v="Network"/>
    <s v="OPEN"/>
    <m/>
    <m/>
    <m/>
    <m/>
    <m/>
    <m/>
    <n v="1"/>
    <s v="Open"/>
    <x v="0"/>
  </r>
  <r>
    <n v="1711"/>
    <s v="M964"/>
    <x v="1"/>
    <d v="2024-01-24T00:00:00"/>
    <m/>
    <m/>
    <m/>
    <s v="NOC Operationalization"/>
    <s v=" "/>
    <s v="Present NOC pre-production testing and environment plan"/>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12"/>
    <s v="M965"/>
    <x v="1"/>
    <d v="2024-01-24T00:00:00"/>
    <m/>
    <m/>
    <m/>
    <s v="NOC Operationalization"/>
    <s v=" "/>
    <s v="Confirm list of BSS operation team member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13"/>
    <s v="M966"/>
    <x v="1"/>
    <d v="2024-01-24T00:00:00"/>
    <m/>
    <m/>
    <m/>
    <s v="WFM"/>
    <s v="NOC Operationalization"/>
    <s v="Update the GIS data and confirm its operation SOP"/>
    <m/>
    <s v="Critical"/>
    <s v="Open"/>
    <m/>
    <s v=" "/>
    <s v=" "/>
    <m/>
    <m/>
    <m/>
    <m/>
    <s v="Kaushalendra Kumar"/>
    <m/>
    <s v="Open"/>
    <s v="Open"/>
    <s v=" "/>
    <s v=" "/>
    <s v=" "/>
    <m/>
    <m/>
    <m/>
    <m/>
    <m/>
    <m/>
    <s v="MOMWFM"/>
    <s v="Applications/Tools"/>
    <s v="OPEN"/>
    <m/>
    <m/>
    <m/>
    <m/>
    <e v="#N/A"/>
    <m/>
    <n v="1"/>
    <s v="Open"/>
    <x v="0"/>
  </r>
  <r>
    <n v="1714"/>
    <s v="M967"/>
    <x v="1"/>
    <d v="2024-01-24T00:00:00"/>
    <m/>
    <m/>
    <m/>
    <s v="NOC Operationalization"/>
    <s v=" "/>
    <s v="Deploy senior resource for managing T-Fiber helpdesk"/>
    <m/>
    <s v="Critical"/>
    <s v="Open"/>
    <m/>
    <s v=" "/>
    <s v=" "/>
    <s v="WIP"/>
    <m/>
    <s v="L&amp;T"/>
    <s v="Sivaprasad"/>
    <s v="Sivaprasad"/>
    <m/>
    <s v="Open"/>
    <s v="WIP"/>
    <s v=" "/>
    <s v=" "/>
    <s v=" "/>
    <m/>
    <m/>
    <m/>
    <m/>
    <m/>
    <m/>
    <s v="MOMNOC Operationalization"/>
    <s v="Network"/>
    <s v="OPEN"/>
    <m/>
    <m/>
    <m/>
    <m/>
    <m/>
    <m/>
    <n v="1"/>
    <s v="Open"/>
    <x v="0"/>
  </r>
  <r>
    <n v="1715"/>
    <s v="M968"/>
    <x v="1"/>
    <d v="2024-01-24T00:00:00"/>
    <m/>
    <m/>
    <m/>
    <s v="NOC Operationalization"/>
    <s v=" "/>
    <s v="Separate helpdesk and call center desk with transition plan"/>
    <m/>
    <s v="Critical"/>
    <s v="Open"/>
    <m/>
    <s v=" "/>
    <s v=" "/>
    <s v="WIP"/>
    <s v="Only technical helpdesk in scope which is operational"/>
    <s v="T Fiber"/>
    <s v="Sanjay"/>
    <s v="Siva Kumar"/>
    <m/>
    <s v="Open"/>
    <s v="WIP"/>
    <s v=" "/>
    <s v=" "/>
    <s v=" "/>
    <m/>
    <m/>
    <m/>
    <m/>
    <m/>
    <m/>
    <s v="MOMNOC Operationalization"/>
    <s v="Network"/>
    <s v="OPEN"/>
    <m/>
    <m/>
    <m/>
    <m/>
    <m/>
    <m/>
    <n v="1"/>
    <s v="Open"/>
    <x v="0"/>
  </r>
  <r>
    <n v="1716"/>
    <s v="M969"/>
    <x v="1"/>
    <d v="2024-01-24T00:00:00"/>
    <m/>
    <m/>
    <m/>
    <s v="NOC Operationalization"/>
    <s v=" "/>
    <s v="Arrange toll-free number and update on notification formats readiness"/>
    <m/>
    <s v="Critical"/>
    <s v="Open"/>
    <m/>
    <s v=" "/>
    <s v=" "/>
    <s v="WIP"/>
    <s v=" "/>
    <m/>
    <m/>
    <s v="Siva Kumar"/>
    <m/>
    <s v="Open"/>
    <s v="WIP"/>
    <s v=" "/>
    <s v=" "/>
    <s v=" "/>
    <m/>
    <m/>
    <m/>
    <m/>
    <m/>
    <m/>
    <s v="MOMNOC Operationalization"/>
    <s v="Network"/>
    <s v="OPEN"/>
    <m/>
    <m/>
    <m/>
    <m/>
    <m/>
    <m/>
    <n v="1"/>
    <s v="Open"/>
    <x v="0"/>
  </r>
  <r>
    <n v="1717"/>
    <s v="M97"/>
    <x v="1"/>
    <d v="2023-08-01T00:00:00"/>
    <m/>
    <m/>
    <m/>
    <s v="Helpdesk"/>
    <s v="User Experience"/>
    <s v="Different communication channels such as SMS, WhatsApp, Email"/>
    <m/>
    <s v="Critical"/>
    <s v="Open"/>
    <m/>
    <s v=" "/>
    <s v=" "/>
    <s v="WIP"/>
    <s v="11- Sep-25: SMS and E-mail Integrated and Whatsapp existing Product will not support"/>
    <m/>
    <m/>
    <s v="Siva Kumar"/>
    <m/>
    <s v="Open"/>
    <s v="WIP"/>
    <s v=" "/>
    <s v=" "/>
    <s v=" "/>
    <m/>
    <m/>
    <m/>
    <m/>
    <m/>
    <m/>
    <s v="MOMHelpdesk"/>
    <s v="Helpdesk (Contact Center)"/>
    <s v="OPEN"/>
    <m/>
    <m/>
    <m/>
    <m/>
    <m/>
    <m/>
    <n v="1"/>
    <s v="Open"/>
    <x v="0"/>
  </r>
  <r>
    <n v="1718"/>
    <s v="M970"/>
    <x v="1"/>
    <d v="2024-01-24T00:00:00"/>
    <m/>
    <m/>
    <m/>
    <s v="NOC Operationalization"/>
    <s v=" "/>
    <s v="Integrate WhatsApp for customer communication through calls with IVR"/>
    <m/>
    <s v="Critical"/>
    <s v="Open"/>
    <m/>
    <s v=" "/>
    <s v=" "/>
    <s v="WIP"/>
    <s v=" "/>
    <m/>
    <m/>
    <s v="Siva Kumar"/>
    <m/>
    <s v="Open"/>
    <s v="WIP"/>
    <s v=" "/>
    <s v=" "/>
    <s v=" "/>
    <m/>
    <m/>
    <m/>
    <m/>
    <m/>
    <m/>
    <s v="MOMNOC Operationalization"/>
    <s v="Network"/>
    <s v="OPEN"/>
    <m/>
    <m/>
    <m/>
    <m/>
    <m/>
    <m/>
    <n v="1"/>
    <s v="Open"/>
    <x v="0"/>
  </r>
  <r>
    <n v="1719"/>
    <s v="M971"/>
    <x v="1"/>
    <d v="2024-01-24T00:00:00"/>
    <m/>
    <m/>
    <m/>
    <s v="NOC Operationalization"/>
    <s v=" "/>
    <s v="Provide updates on NOC progress and ensure commitment dates are met"/>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20"/>
    <s v="M972"/>
    <x v="1"/>
    <d v="2024-01-24T00:00:00"/>
    <m/>
    <m/>
    <m/>
    <s v="NOC Operationalization"/>
    <s v=" "/>
    <s v="Deploy stable standard product for IPDR"/>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21"/>
    <s v="M973"/>
    <x v="1"/>
    <d v="2024-01-24T00:00:00"/>
    <m/>
    <m/>
    <m/>
    <s v="NOC Operationalization"/>
    <s v=" "/>
    <s v="Ensure pre-scheduled meetings occur without SMEs absence"/>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22"/>
    <s v="M974"/>
    <x v="1"/>
    <d v="2024-01-24T00:00:00"/>
    <m/>
    <m/>
    <m/>
    <s v="NOC Operationalization"/>
    <s v=" "/>
    <s v="Prepare NOC for review by the State IT&amp;EC Minister and PS-ITE&amp;C"/>
    <m/>
    <s v="Critical"/>
    <s v="Open"/>
    <m/>
    <s v=" "/>
    <s v=" "/>
    <s v="Closed"/>
    <s v="24-Sep-25: Closed, Meeting completed"/>
    <m/>
    <m/>
    <s v="Siva Kumar"/>
    <m/>
    <m/>
    <s v="COMPLETED &amp; APPROVED"/>
    <s v=" "/>
    <s v=" "/>
    <s v=" "/>
    <m/>
    <m/>
    <m/>
    <m/>
    <m/>
    <m/>
    <s v="MOMNOC Operationalization"/>
    <s v="Network"/>
    <s v="CLOSED"/>
    <m/>
    <m/>
    <m/>
    <d v="2025-09-24T00:00:00"/>
    <s v="Artefacts not Required"/>
    <m/>
    <n v="1"/>
    <s v="Completed &amp; Approved"/>
    <x v="3"/>
  </r>
  <r>
    <n v="1723"/>
    <s v="M975"/>
    <x v="1"/>
    <d v="2024-01-24T00:00:00"/>
    <m/>
    <m/>
    <m/>
    <s v="NOC Operationalization"/>
    <s v=" "/>
    <s v="Project Review with 3 MSI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24"/>
    <s v="M976"/>
    <x v="1"/>
    <d v="2024-01-24T00:00:00"/>
    <s v="P3"/>
    <m/>
    <m/>
    <s v="NOC Operationalization"/>
    <s v=" "/>
    <s v="Resource mobilization and network availability"/>
    <m/>
    <s v="Critical"/>
    <s v="Open"/>
    <m/>
    <s v=" "/>
    <s v=" "/>
    <m/>
    <s v="NOC resources available, availability report being shared"/>
    <m/>
    <m/>
    <s v="Ahmad"/>
    <m/>
    <m/>
    <s v="COMPLETED &amp; APPROVED"/>
    <s v=" "/>
    <s v=" "/>
    <s v=" "/>
    <m/>
    <m/>
    <m/>
    <m/>
    <m/>
    <m/>
    <s v="MOMNOC Operationalization"/>
    <s v="Network"/>
    <s v="CLOSED"/>
    <m/>
    <m/>
    <s v="Not related to delivery"/>
    <d v="2025-09-19T00:00:00"/>
    <s v="Artefacts not Required"/>
    <m/>
    <n v="1"/>
    <s v="Completed &amp; Approved"/>
    <x v="3"/>
  </r>
  <r>
    <n v="1725"/>
    <s v="M977"/>
    <x v="1"/>
    <d v="2024-01-24T00:00:00"/>
    <m/>
    <m/>
    <m/>
    <s v="NOC Operationalization"/>
    <s v=" "/>
    <s v="Adoption of WFM by packages B &amp; C"/>
    <m/>
    <s v="Critical"/>
    <s v="Open"/>
    <m/>
    <s v=" "/>
    <s v=" "/>
    <s v="WIP"/>
    <s v=" "/>
    <s v="L&amp;T"/>
    <s v="Sivaprasad"/>
    <s v="Sivaprasad"/>
    <m/>
    <s v="Open"/>
    <s v="WIP"/>
    <s v=" "/>
    <s v=" "/>
    <s v=" "/>
    <m/>
    <m/>
    <m/>
    <m/>
    <m/>
    <m/>
    <s v="MOMNOC Operationalization"/>
    <s v="Network"/>
    <s v="OPEN"/>
    <m/>
    <m/>
    <m/>
    <m/>
    <m/>
    <m/>
    <n v="1"/>
    <s v="Open"/>
    <x v="0"/>
  </r>
  <r>
    <n v="1726"/>
    <s v="M978"/>
    <x v="1"/>
    <d v="2024-01-24T00:00:00"/>
    <m/>
    <m/>
    <m/>
    <s v="Field Related"/>
    <s v=" "/>
    <s v="Implementation of Mandal rings of NoFN PH-1"/>
    <m/>
    <s v="NON-Critical"/>
    <s v="Open"/>
    <m/>
    <s v=" "/>
    <s v=" "/>
    <m/>
    <m/>
    <m/>
    <m/>
    <s v="S Kodali"/>
    <m/>
    <s v="Open"/>
    <s v="Open"/>
    <s v=" "/>
    <s v=" "/>
    <s v=" "/>
    <m/>
    <m/>
    <m/>
    <m/>
    <m/>
    <m/>
    <s v="MOMField Related"/>
    <s v="Field Related issues"/>
    <s v="OPEN"/>
    <m/>
    <m/>
    <s v="Project Team"/>
    <m/>
    <e v="#N/A"/>
    <m/>
    <n v="1"/>
    <s v="Open"/>
    <x v="0"/>
  </r>
  <r>
    <n v="1727"/>
    <s v="M979"/>
    <x v="1"/>
    <d v="2024-01-24T00:00:00"/>
    <m/>
    <m/>
    <m/>
    <s v="NOC Operationalization"/>
    <s v=" "/>
    <s v="Restoration of social welfare and tribal welfare schools to service"/>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28"/>
    <s v="M98"/>
    <x v="1"/>
    <d v="2023-08-01T00:00:00"/>
    <m/>
    <m/>
    <m/>
    <s v="Helpdesk"/>
    <s v="Dashboards"/>
    <s v="Categorization of Incoming Queries"/>
    <m/>
    <s v="Critical"/>
    <s v="Open"/>
    <m/>
    <s v=" "/>
    <s v=" "/>
    <s v="WIP"/>
    <s v="11- Sep-25: Available in Neox Application"/>
    <m/>
    <m/>
    <s v="Siva Kumar"/>
    <m/>
    <s v="Open"/>
    <s v="WIP"/>
    <s v=" "/>
    <s v=" "/>
    <s v=" "/>
    <m/>
    <m/>
    <m/>
    <m/>
    <m/>
    <m/>
    <s v="MOMHelpdesk"/>
    <s v="Helpdesk (Contact Center)"/>
    <s v="OPEN"/>
    <m/>
    <m/>
    <m/>
    <m/>
    <m/>
    <m/>
    <n v="1"/>
    <s v="Open"/>
    <x v="0"/>
  </r>
  <r>
    <n v="1729"/>
    <s v="M980"/>
    <x v="1"/>
    <d v="2024-01-24T00:00:00"/>
    <m/>
    <m/>
    <m/>
    <s v="Field Related"/>
    <s v=" "/>
    <s v="Complete all GI connectivity before March '24"/>
    <m/>
    <s v="Critical"/>
    <s v="Open"/>
    <m/>
    <s v=" "/>
    <s v=" "/>
    <m/>
    <m/>
    <m/>
    <m/>
    <s v="S Kodali"/>
    <m/>
    <s v="Open"/>
    <s v="Open"/>
    <s v=" "/>
    <s v=" "/>
    <s v=" "/>
    <m/>
    <m/>
    <m/>
    <m/>
    <m/>
    <m/>
    <s v="MOMField Related"/>
    <s v="Field Related issues"/>
    <s v="OPEN"/>
    <m/>
    <m/>
    <s v="Project Team"/>
    <m/>
    <s v="Artefacts to be uploaded"/>
    <m/>
    <n v="1"/>
    <s v="Open"/>
    <x v="0"/>
  </r>
  <r>
    <n v="1730"/>
    <s v="M981"/>
    <x v="1"/>
    <d v="2024-01-24T00:00:00"/>
    <m/>
    <m/>
    <m/>
    <s v="NOC Operationalization"/>
    <s v=" "/>
    <s v="Focus on top 4 network readiness prioritie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31"/>
    <s v="M982"/>
    <x v="1"/>
    <d v="2024-01-25T00:00:00"/>
    <m/>
    <m/>
    <m/>
    <s v="WFM"/>
    <s v="NOC Operationalization"/>
    <s v="WFM Patrolling App Demo"/>
    <m/>
    <s v="Critical"/>
    <s v="Open"/>
    <m/>
    <s v=" "/>
    <s v=" "/>
    <m/>
    <m/>
    <m/>
    <m/>
    <s v="Kaushalendra Kumar"/>
    <m/>
    <s v="Open"/>
    <s v="Open"/>
    <s v=" "/>
    <s v=" "/>
    <s v=" "/>
    <m/>
    <m/>
    <m/>
    <m/>
    <m/>
    <m/>
    <s v="MOMWFM"/>
    <s v="Applications/Tools"/>
    <s v="OPEN"/>
    <m/>
    <m/>
    <m/>
    <m/>
    <e v="#N/A"/>
    <m/>
    <n v="1"/>
    <s v="Open"/>
    <x v="0"/>
  </r>
  <r>
    <n v="1732"/>
    <s v="M983"/>
    <x v="1"/>
    <d v="2024-01-25T00:00:00"/>
    <m/>
    <m/>
    <m/>
    <s v="WFM"/>
    <s v="NOC Operationalization"/>
    <s v="Complete WFM-OSS integration"/>
    <m/>
    <s v="Critical"/>
    <s v="Open"/>
    <m/>
    <s v=" "/>
    <s v=" "/>
    <m/>
    <m/>
    <m/>
    <m/>
    <s v="Kaushalendra Kumar"/>
    <m/>
    <s v="Open"/>
    <s v="Open"/>
    <s v=" "/>
    <s v=" "/>
    <s v=" "/>
    <m/>
    <m/>
    <m/>
    <m/>
    <m/>
    <m/>
    <s v="MOMWFM"/>
    <s v="Applications/Tools"/>
    <s v="OPEN"/>
    <m/>
    <m/>
    <m/>
    <m/>
    <e v="#N/A"/>
    <m/>
    <n v="1"/>
    <s v="Open"/>
    <x v="0"/>
  </r>
  <r>
    <n v="1733"/>
    <s v="M984"/>
    <x v="1"/>
    <d v="2024-01-25T00:00:00"/>
    <m/>
    <m/>
    <m/>
    <s v="NOC Operationalization"/>
    <s v=" "/>
    <s v="Submit solution document for PoP RF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34"/>
    <s v="M985"/>
    <x v="1"/>
    <d v="2024-01-25T00:00:00"/>
    <m/>
    <m/>
    <m/>
    <s v="WFM"/>
    <s v="NOC Operationalization"/>
    <s v="Understand use cases of WFM integration with BSS"/>
    <m/>
    <s v="Critical"/>
    <s v="Open"/>
    <m/>
    <s v=" "/>
    <s v=" "/>
    <m/>
    <m/>
    <m/>
    <m/>
    <s v="Kaushalendra Kumar"/>
    <m/>
    <m/>
    <s v="CLOSURE REVIEW PENDING "/>
    <s v=" "/>
    <s v=" "/>
    <s v=" "/>
    <m/>
    <m/>
    <m/>
    <m/>
    <m/>
    <m/>
    <s v="MOMWFM"/>
    <s v="Applications/Tools"/>
    <s v="OPEN"/>
    <m/>
    <m/>
    <m/>
    <m/>
    <m/>
    <m/>
    <n v="1"/>
    <s v="Completed but Verification undrer Process"/>
    <x v="2"/>
  </r>
  <r>
    <n v="1735"/>
    <s v="M986"/>
    <x v="1"/>
    <d v="2024-01-25T00:00:00"/>
    <m/>
    <s v="OSS"/>
    <s v="OSS"/>
    <s v="OSS"/>
    <s v=" "/>
    <s v="Complete Fault Management and Trouble Ticketing"/>
    <m/>
    <s v="Critical"/>
    <s v="Open"/>
    <m/>
    <s v=" "/>
    <s v=" "/>
    <m/>
    <m/>
    <m/>
    <m/>
    <s v="Suresh Pawar"/>
    <m/>
    <m/>
    <s v="CLOSURE REVIEW PENDING "/>
    <s v=" "/>
    <s v=" "/>
    <s v=" "/>
    <m/>
    <m/>
    <m/>
    <m/>
    <m/>
    <m/>
    <s v="MOMOSS"/>
    <s v="Applications/Tools"/>
    <s v="OPEN"/>
    <s v="COMPLETED"/>
    <n v="0"/>
    <m/>
    <m/>
    <m/>
    <m/>
    <n v="1"/>
    <s v="Completed but Verification undrer Process"/>
    <x v="2"/>
  </r>
  <r>
    <n v="1736"/>
    <s v="M987"/>
    <x v="1"/>
    <d v="2024-01-25T00:00:00"/>
    <m/>
    <m/>
    <m/>
    <s v="WFM"/>
    <s v="NOC Operationalization"/>
    <s v="Clarify GIS vs WFM mobile app usage"/>
    <m/>
    <s v="Critical"/>
    <s v="Open"/>
    <m/>
    <s v=" "/>
    <s v=" "/>
    <m/>
    <m/>
    <m/>
    <m/>
    <s v="Kaushalendra Kumar"/>
    <m/>
    <s v="Open"/>
    <s v="Open"/>
    <s v=" "/>
    <s v=" "/>
    <s v=" "/>
    <m/>
    <m/>
    <m/>
    <m/>
    <m/>
    <m/>
    <s v="MOMWFM"/>
    <s v="Applications/Tools"/>
    <s v="OPEN"/>
    <m/>
    <m/>
    <m/>
    <m/>
    <e v="#N/A"/>
    <m/>
    <n v="1"/>
    <s v="Open"/>
    <x v="0"/>
  </r>
  <r>
    <n v="1737"/>
    <s v="M988"/>
    <x v="1"/>
    <d v="2024-01-25T00:00:00"/>
    <m/>
    <m/>
    <m/>
    <s v="WFM"/>
    <s v="NOC Operationalization"/>
    <s v="Submit the NDA signed between L&amp;T and M/S Lepton"/>
    <m/>
    <s v="Critical"/>
    <s v="Open"/>
    <m/>
    <s v=" "/>
    <s v=" "/>
    <m/>
    <m/>
    <m/>
    <m/>
    <s v="Kaushalendra Kumar"/>
    <m/>
    <m/>
    <s v="CLOSURE REVIEW PENDING "/>
    <s v=" "/>
    <s v=" "/>
    <s v=" "/>
    <m/>
    <m/>
    <m/>
    <m/>
    <m/>
    <m/>
    <s v="MOMWFM"/>
    <s v="Applications/Tools"/>
    <s v="OPEN"/>
    <m/>
    <m/>
    <m/>
    <m/>
    <m/>
    <m/>
    <n v="1"/>
    <s v="Completed but Verification undrer Process"/>
    <x v="2"/>
  </r>
  <r>
    <n v="1738"/>
    <s v="M989"/>
    <x v="1"/>
    <d v="2024-01-25T00:00:00"/>
    <m/>
    <m/>
    <m/>
    <s v="Security &amp; Regulatory Compliance"/>
    <s v="NOC Operationalization"/>
    <s v="Ensure API security measures"/>
    <m/>
    <s v="Critical"/>
    <s v="Open"/>
    <m/>
    <s v=" "/>
    <s v=" "/>
    <m/>
    <s v="Applicationer has been asked to collect from Developers"/>
    <m/>
    <m/>
    <s v="Sarmendra"/>
    <m/>
    <s v="Open"/>
    <s v="Open"/>
    <s v=" "/>
    <s v=" "/>
    <s v=" "/>
    <m/>
    <m/>
    <m/>
    <m/>
    <m/>
    <m/>
    <s v="MOMSecurity &amp; Regulatory Compliance"/>
    <s v="Security"/>
    <s v="OPEN"/>
    <m/>
    <m/>
    <m/>
    <m/>
    <e v="#N/A"/>
    <m/>
    <n v="1"/>
    <s v="Open"/>
    <x v="0"/>
  </r>
  <r>
    <n v="1739"/>
    <s v="M99"/>
    <x v="1"/>
    <d v="2023-08-01T00:00:00"/>
    <m/>
    <m/>
    <m/>
    <s v="Helpdesk"/>
    <s v="User Experience"/>
    <s v="Bilingual IVR"/>
    <m/>
    <s v="Critical"/>
    <s v="Open"/>
    <m/>
    <s v=" "/>
    <s v=" "/>
    <s v="Closed"/>
    <s v="24-Sep-25: Now its in 3 Languages"/>
    <m/>
    <m/>
    <s v="Siva Kumar"/>
    <m/>
    <m/>
    <s v="COMPLETED &amp; APPROVED"/>
    <s v=" "/>
    <s v=" "/>
    <s v=" "/>
    <m/>
    <m/>
    <m/>
    <m/>
    <m/>
    <m/>
    <s v="MOMHelpdesk"/>
    <s v="Helpdesk (Contact Center)"/>
    <s v="CLOSED"/>
    <m/>
    <m/>
    <m/>
    <d v="2025-09-24T00:00:00"/>
    <s v="\\172.28.9.34\Artefacts_T-Fiber TNOC Tracker\HELPDESK\M121,170,99,726"/>
    <m/>
    <n v="1"/>
    <s v="Completed &amp; Approved"/>
    <x v="3"/>
  </r>
  <r>
    <n v="1740"/>
    <s v="M990"/>
    <x v="1"/>
    <d v="2024-01-25T00:00:00"/>
    <m/>
    <s v="OSS"/>
    <s v="OSS"/>
    <s v="OSS"/>
    <s v=" "/>
    <s v="Submit sample dashboards/reports"/>
    <m/>
    <s v="Critical"/>
    <s v="Open"/>
    <m/>
    <s v=" "/>
    <s v=" "/>
    <m/>
    <m/>
    <m/>
    <m/>
    <s v="Suresh Pawar"/>
    <m/>
    <m/>
    <s v="CLOSURE REVIEW PENDING "/>
    <s v=" "/>
    <s v=" "/>
    <s v=" "/>
    <m/>
    <m/>
    <m/>
    <m/>
    <m/>
    <m/>
    <s v="MOMOSS"/>
    <s v="Applications/Tools"/>
    <s v="OPEN"/>
    <s v="COMPLETED"/>
    <n v="0"/>
    <m/>
    <m/>
    <m/>
    <m/>
    <n v="1"/>
    <s v="Completed but Verification undrer Process"/>
    <x v="2"/>
  </r>
  <r>
    <n v="1741"/>
    <s v="M991"/>
    <x v="1"/>
    <d v="2024-01-25T00:00:00"/>
    <s v="P3"/>
    <m/>
    <m/>
    <s v="NOC Operationalization"/>
    <s v=" "/>
    <s v="Provide Operations Handbook document forms"/>
    <m/>
    <s v="Critical"/>
    <s v="Open"/>
    <m/>
    <s v=" "/>
    <s v=" "/>
    <m/>
    <s v=" "/>
    <m/>
    <m/>
    <s v="Ahmad"/>
    <d v="2025-10-07T00:00:00"/>
    <s v="Open"/>
    <s v="Open"/>
    <s v=" "/>
    <s v=" "/>
    <s v=" "/>
    <m/>
    <m/>
    <m/>
    <m/>
    <m/>
    <m/>
    <s v="MOMNOC Operationalization"/>
    <s v="Network"/>
    <s v="OPEN"/>
    <m/>
    <m/>
    <s v="Documentation"/>
    <m/>
    <e v="#N/A"/>
    <m/>
    <n v="1"/>
    <s v="Open"/>
    <x v="0"/>
  </r>
  <r>
    <n v="1742"/>
    <s v="M992"/>
    <x v="1"/>
    <d v="2024-01-25T00:00:00"/>
    <m/>
    <m/>
    <m/>
    <s v="NOC Operationalization"/>
    <s v=" "/>
    <s v="Clarify attendance watermarking feature"/>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43"/>
    <s v="M993"/>
    <x v="1"/>
    <d v="2024-01-25T00:00:00"/>
    <m/>
    <m/>
    <m/>
    <s v="NOC Operationalization"/>
    <s v=" "/>
    <s v="Schedule weekly training for patroller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44"/>
    <s v="M994"/>
    <x v="1"/>
    <d v="2024-01-25T00:00:00"/>
    <m/>
    <m/>
    <m/>
    <s v="NOC Operationalization"/>
    <s v=" "/>
    <s v="Update on previous MoM action items"/>
    <m/>
    <s v="Critical"/>
    <s v="Open"/>
    <m/>
    <s v=" "/>
    <s v=" "/>
    <s v="Closed"/>
    <s v="23-Sep-25: Approved shall be closed"/>
    <m/>
    <m/>
    <s v="Sivaprasad"/>
    <m/>
    <m/>
    <s v="COMPLETED &amp; APPROVED"/>
    <s v=" "/>
    <s v=" "/>
    <s v=" "/>
    <m/>
    <m/>
    <m/>
    <m/>
    <m/>
    <m/>
    <s v="MOMNOC Operationalization"/>
    <s v="Network"/>
    <s v="CLOSED"/>
    <m/>
    <m/>
    <m/>
    <d v="2025-09-23T00:00:00"/>
    <s v="Artefacts not Required"/>
    <m/>
    <n v="1"/>
    <s v="Completed &amp; Approved"/>
    <x v="3"/>
  </r>
  <r>
    <n v="1745"/>
    <s v="M995"/>
    <x v="1"/>
    <d v="2024-01-25T00:00:00"/>
    <m/>
    <m/>
    <m/>
    <s v="BSS"/>
    <s v=" "/>
    <s v="Continue defining logic for Dark Fiber and GI-BB products"/>
    <m/>
    <s v="Critical"/>
    <s v="Open"/>
    <m/>
    <s v=" "/>
    <s v=" "/>
    <m/>
    <s v=" "/>
    <m/>
    <m/>
    <s v="Manoj Nibrad"/>
    <m/>
    <s v="Open"/>
    <s v="Open"/>
    <s v=" "/>
    <s v=" "/>
    <s v=" "/>
    <m/>
    <m/>
    <m/>
    <m/>
    <m/>
    <m/>
    <s v="MOMBSS"/>
    <s v="Applications/Tools"/>
    <s v="OPEN"/>
    <m/>
    <m/>
    <m/>
    <m/>
    <e v="#N/A"/>
    <m/>
    <n v="1"/>
    <s v="Open"/>
    <x v="0"/>
  </r>
  <r>
    <n v="1746"/>
    <s v="M996"/>
    <x v="1"/>
    <d v="2024-01-25T00:00:00"/>
    <m/>
    <m/>
    <m/>
    <s v="WFM"/>
    <s v="NOC Operationalization"/>
    <s v="Dry run and operationalize three routes for testing WFM with actual data"/>
    <m/>
    <s v="Critical"/>
    <s v="Open"/>
    <m/>
    <s v=" "/>
    <s v=" "/>
    <m/>
    <m/>
    <m/>
    <m/>
    <s v="Kaushalendra Kumar"/>
    <m/>
    <m/>
    <s v="CLOSURE REVIEW PENDING "/>
    <s v=" "/>
    <s v=" "/>
    <s v=" "/>
    <m/>
    <m/>
    <m/>
    <m/>
    <m/>
    <m/>
    <s v="MOMWFM"/>
    <s v="Applications/Tools"/>
    <s v="OPEN"/>
    <m/>
    <m/>
    <m/>
    <m/>
    <m/>
    <m/>
    <n v="1"/>
    <s v="Completed but Verification undrer Process"/>
    <x v="2"/>
  </r>
  <r>
    <n v="1747"/>
    <s v="M997"/>
    <x v="1"/>
    <d v="2024-01-25T00:00:00"/>
    <m/>
    <m/>
    <m/>
    <s v="Field Related"/>
    <s v=" "/>
    <s v="Improve resource mobilization &amp; achieve 65% network availability"/>
    <m/>
    <s v="NON-Critical"/>
    <s v="Open"/>
    <m/>
    <s v=" "/>
    <s v=" "/>
    <m/>
    <m/>
    <m/>
    <m/>
    <s v="S Kodali"/>
    <m/>
    <s v="Open"/>
    <s v="Open"/>
    <s v=" "/>
    <s v=" "/>
    <s v=" "/>
    <m/>
    <m/>
    <m/>
    <m/>
    <m/>
    <m/>
    <s v="MOMField Related"/>
    <s v="Field Related issues"/>
    <s v="OPEN"/>
    <m/>
    <m/>
    <s v="Project Team"/>
    <m/>
    <e v="#N/A"/>
    <m/>
    <n v="1"/>
    <s v="Open"/>
    <x v="0"/>
  </r>
  <r>
    <n v="1748"/>
    <s v="M998"/>
    <x v="1"/>
    <d v="2024-01-25T00:00:00"/>
    <m/>
    <m/>
    <m/>
    <s v="Field Related"/>
    <s v=" "/>
    <s v="Engage partners for O&amp;M resources augmentation and ensure active spares availability"/>
    <m/>
    <s v="NON-Critical"/>
    <s v="Open"/>
    <m/>
    <s v=" "/>
    <s v=" "/>
    <m/>
    <m/>
    <m/>
    <m/>
    <s v="S Kodali"/>
    <m/>
    <s v="Open"/>
    <s v="Open"/>
    <s v=" "/>
    <s v=" "/>
    <s v=" "/>
    <m/>
    <m/>
    <m/>
    <m/>
    <m/>
    <m/>
    <s v="MOMField Related"/>
    <s v="Field Related issues"/>
    <s v="OPEN"/>
    <m/>
    <m/>
    <s v="O&amp;M Team"/>
    <m/>
    <e v="#N/A"/>
    <m/>
    <n v="1"/>
    <s v="Open"/>
    <x v="0"/>
  </r>
  <r>
    <n v="1749"/>
    <s v="M999"/>
    <x v="1"/>
    <d v="2024-01-25T00:00:00"/>
    <m/>
    <m/>
    <m/>
    <s v="Field Related"/>
    <s v=" "/>
    <s v="Deploy committed resources and achieve network availability"/>
    <m/>
    <s v="NON-Critical"/>
    <s v="Open"/>
    <m/>
    <s v=" "/>
    <s v=" "/>
    <m/>
    <m/>
    <m/>
    <m/>
    <s v="S Kodali"/>
    <m/>
    <s v="Open"/>
    <s v="Open"/>
    <s v=" "/>
    <s v=" "/>
    <s v=" "/>
    <m/>
    <m/>
    <m/>
    <m/>
    <m/>
    <m/>
    <s v="MOMField Related"/>
    <s v="Field Related issues"/>
    <s v="OPEN"/>
    <m/>
    <m/>
    <s v="O&amp;M Team"/>
    <m/>
    <e v="#N/A"/>
    <m/>
    <n v="1"/>
    <s v="Open"/>
    <x v="0"/>
  </r>
  <r>
    <n v="1750"/>
    <s v="NOC1"/>
    <x v="2"/>
    <s v="NA"/>
    <m/>
    <s v="OSS"/>
    <s v="OSS"/>
    <s v="OSS"/>
    <s v="DC"/>
    <s v="DC Active Infra uptime &amp; SLA Daily"/>
    <m/>
    <s v="Critical"/>
    <s v=" "/>
    <m/>
    <s v="HPSM"/>
    <s v="Incident Management"/>
    <m/>
    <m/>
    <m/>
    <m/>
    <s v="Suresh Pawar"/>
    <m/>
    <s v="Open"/>
    <s v="Open"/>
    <s v=" "/>
    <s v=" "/>
    <s v=" "/>
    <m/>
    <m/>
    <m/>
    <m/>
    <m/>
    <m/>
    <s v="NOCOSS"/>
    <s v="Applications/Tools"/>
    <s v="OPEN"/>
    <s v="OPEN"/>
    <n v="0"/>
    <m/>
    <m/>
    <e v="#N/A"/>
    <m/>
    <n v="1"/>
    <s v="Open"/>
    <x v="0"/>
  </r>
  <r>
    <n v="1751"/>
    <s v="NOC10"/>
    <x v="2"/>
    <s v="NA"/>
    <m/>
    <s v="OSS"/>
    <s v="OSS"/>
    <s v="OSS"/>
    <s v="DC"/>
    <s v="DC Passive infra uptime &amp; SLA Weekly"/>
    <m/>
    <s v="Critical"/>
    <s v=" "/>
    <m/>
    <s v="HPSM"/>
    <s v="Incident Management"/>
    <m/>
    <m/>
    <m/>
    <m/>
    <s v="Suresh Pawar"/>
    <m/>
    <m/>
    <s v="CLOSURE REVIEW PENDING "/>
    <s v=" "/>
    <s v=" "/>
    <s v=" "/>
    <m/>
    <m/>
    <m/>
    <m/>
    <m/>
    <m/>
    <s v="NOCOSS"/>
    <s v="Applications/Tools"/>
    <s v="OPEN"/>
    <s v="COMPLETED"/>
    <n v="0"/>
    <m/>
    <m/>
    <e v="#N/A"/>
    <m/>
    <n v="1"/>
    <s v="Completed but Verification undrer Process"/>
    <x v="2"/>
  </r>
  <r>
    <n v="1752"/>
    <s v="NOC100"/>
    <x v="2"/>
    <s v="NA"/>
    <m/>
    <m/>
    <m/>
    <s v="GPON"/>
    <s v="OSS"/>
    <s v="Governenmnet Institutions ( GI ) links delivery. Preparation and publishing of KPI Daily"/>
    <m/>
    <s v="Critical"/>
    <s v="Open"/>
    <m/>
    <s v="NNMI"/>
    <s v="NPS"/>
    <m/>
    <s v="OPEN-DEPENDENT"/>
    <m/>
    <m/>
    <s v="Suresh Pawar"/>
    <m/>
    <s v="Open"/>
    <s v="Open"/>
    <s v=" "/>
    <s v=" "/>
    <s v=" "/>
    <m/>
    <m/>
    <m/>
    <m/>
    <m/>
    <m/>
    <s v="NOCGPON"/>
    <s v="Applications/Tools"/>
    <s v="OPEN"/>
    <s v="OPEN-DEPENDENT"/>
    <n v="0"/>
    <m/>
    <m/>
    <e v="#N/A"/>
    <m/>
    <n v="1"/>
    <s v="Open"/>
    <x v="0"/>
  </r>
  <r>
    <n v="1753"/>
    <s v="NOC101"/>
    <x v="2"/>
    <s v="NA"/>
    <m/>
    <m/>
    <m/>
    <s v="GPON"/>
    <s v="OSS"/>
    <s v="Governenmnet Institutions ( GI ) links delivery. Preparation and publishing of KPI Weekly"/>
    <m/>
    <s v="Critical"/>
    <s v="Open"/>
    <m/>
    <s v="NNMI"/>
    <s v="NPS"/>
    <m/>
    <s v="OPEN-DEPENDENT"/>
    <m/>
    <m/>
    <s v="Suresh Pawar"/>
    <m/>
    <s v="Open"/>
    <s v="Open"/>
    <s v=" "/>
    <s v=" "/>
    <s v=" "/>
    <m/>
    <m/>
    <m/>
    <m/>
    <m/>
    <m/>
    <s v="NOCGPON"/>
    <s v="Applications/Tools"/>
    <s v="OPEN"/>
    <s v="OPEN-DEPENDENT"/>
    <n v="0"/>
    <m/>
    <m/>
    <e v="#N/A"/>
    <m/>
    <n v="1"/>
    <s v="Open"/>
    <x v="0"/>
  </r>
  <r>
    <n v="1754"/>
    <s v="NOC102"/>
    <x v="2"/>
    <s v="NA"/>
    <m/>
    <m/>
    <m/>
    <s v="GPON"/>
    <s v="OSS"/>
    <s v="Governenmnet Institutions ( GI ) links delivery. Preparation and publishing of KPI Monthly"/>
    <m/>
    <s v="Critical"/>
    <s v="Open"/>
    <m/>
    <s v="NNMI"/>
    <s v="NPS"/>
    <m/>
    <s v="OPEN-DEPENDENT"/>
    <m/>
    <m/>
    <s v="Suresh Pawar"/>
    <m/>
    <s v="Open"/>
    <s v="Open"/>
    <s v=" "/>
    <s v=" "/>
    <s v=" "/>
    <m/>
    <m/>
    <m/>
    <m/>
    <m/>
    <m/>
    <s v="NOCGPON"/>
    <s v="Applications/Tools"/>
    <s v="OPEN"/>
    <s v="OPEN-DEPENDENT"/>
    <n v="0"/>
    <m/>
    <m/>
    <e v="#N/A"/>
    <m/>
    <n v="1"/>
    <s v="Open"/>
    <x v="0"/>
  </r>
  <r>
    <n v="1755"/>
    <s v="NOC103"/>
    <x v="2"/>
    <s v="NA"/>
    <m/>
    <m/>
    <m/>
    <s v="GPON"/>
    <s v="OSS"/>
    <s v="Governenmnet Institutions ( GI ) links delivery. Preparation and publishing of KPI (Selective from and to dates)"/>
    <m/>
    <s v="Critical"/>
    <s v="Open"/>
    <m/>
    <s v="NNMI"/>
    <s v="NPS"/>
    <m/>
    <s v="OPEN-DEPENDENT"/>
    <m/>
    <m/>
    <s v="Suresh Pawar"/>
    <m/>
    <s v="Open"/>
    <s v="Open"/>
    <s v=" "/>
    <s v=" "/>
    <s v=" "/>
    <m/>
    <m/>
    <m/>
    <m/>
    <m/>
    <m/>
    <s v="NOCGPON"/>
    <s v="Applications/Tools"/>
    <s v="OPEN"/>
    <s v="OPEN-DEPENDENT"/>
    <n v="0"/>
    <m/>
    <m/>
    <e v="#N/A"/>
    <m/>
    <n v="1"/>
    <s v="Open"/>
    <x v="0"/>
  </r>
  <r>
    <n v="1756"/>
    <s v="NOC104"/>
    <x v="2"/>
    <s v="NA"/>
    <m/>
    <m/>
    <m/>
    <s v="GPON"/>
    <s v="OSS"/>
    <s v="Published GP Network uptime (like, total scope, litup count and availability according to the category) Daily"/>
    <m/>
    <s v="Critical"/>
    <s v="Completed"/>
    <m/>
    <s v="HPSM"/>
    <s v="Incident Management"/>
    <m/>
    <m/>
    <m/>
    <m/>
    <s v="Suresh Pawar"/>
    <m/>
    <m/>
    <s v="CLOSURE REVIEW PENDING "/>
    <s v=" "/>
    <s v=" "/>
    <s v=" "/>
    <m/>
    <m/>
    <m/>
    <m/>
    <m/>
    <m/>
    <s v="NOCGPON"/>
    <s v="Applications/Tools"/>
    <s v="OPEN"/>
    <s v="CLOSURE REVIEW PENDING "/>
    <n v="0"/>
    <m/>
    <m/>
    <m/>
    <m/>
    <n v="1"/>
    <s v="Completed but Verification undrer Process"/>
    <x v="2"/>
  </r>
  <r>
    <n v="1757"/>
    <s v="NOC105"/>
    <x v="2"/>
    <s v="NA"/>
    <m/>
    <m/>
    <m/>
    <s v="GPON"/>
    <s v="OSS"/>
    <s v="Published GP Network uptime (like, total scope, litup count and availability according to the category) Weekly"/>
    <m/>
    <s v="Critical"/>
    <s v="Open"/>
    <m/>
    <s v="HPSM"/>
    <s v="Incident Management"/>
    <m/>
    <s v="26-Sep-2025: _x000a_GPON , DWDM, Routers, switches and UPS we can take monthly and Daily reports from UOC._x000a__x000a_For UPS, Routers and switches we can take hourly, weekly, monthly on demand and any selective period basis from NNMI._x000a__x000a_L&amp;T conveyed that, As per the agreed scope of work between L&amp;T, TFiber, HP and OT this hourly and weekly granuality not given in the scope, also availability based on alarm._x000a__x000a_As per the confirmation from Manoj L&amp;T, The existing tool can only give daily and monthly reports only. Apart from that the system doesn't have capabilities to generate other reports._x000a__x000a_Vigility need to co-ordinate with OEM and confirm the feasibility."/>
    <m/>
    <m/>
    <s v="Suresh Pawar"/>
    <m/>
    <s v="Open"/>
    <s v="Open"/>
    <s v=" "/>
    <s v=" "/>
    <s v=" "/>
    <m/>
    <m/>
    <m/>
    <m/>
    <m/>
    <m/>
    <s v="NOCGPON"/>
    <s v="Applications/Tools"/>
    <s v="OPEN"/>
    <s v="NOT-FEASIBLE"/>
    <s v="26-Sep-2025: _x000a_GPON , DWDM, Routers, switches and UPS we can take monthly and Daily reports from UOC._x000a_For UPS, Routers and switches we can take hourly, weekly, monthly on demand and any selective period basis from NNMI._x000a_L&amp;T conveyed that, As per the agreed scope of work between L&amp;T, TFiber, HP and OT this hourly and weekly granuality not given in the scope, also availability based on alarm._x000a__x000a_As per the confirmation from Manoj L&amp;T, The existing tool can only give daily and monthly reports only. Apart from that the system doesn't have capabilities to generate other reports._x000a_Vigility need to co-ordinate with OEM and confirm the feasibility."/>
    <m/>
    <m/>
    <m/>
    <m/>
    <n v="1"/>
    <s v="Open"/>
    <x v="0"/>
  </r>
  <r>
    <n v="1758"/>
    <s v="NOC106"/>
    <x v="2"/>
    <s v="NA"/>
    <m/>
    <m/>
    <m/>
    <s v="GPON"/>
    <s v="OSS"/>
    <s v="Published GP Network uptime (like, total scope, litup count and availability according to the category) Monthly"/>
    <m/>
    <s v="Critical"/>
    <s v="Completed"/>
    <m/>
    <s v="HPSM"/>
    <s v="Incident Management"/>
    <m/>
    <m/>
    <m/>
    <m/>
    <s v="Suresh Pawar"/>
    <m/>
    <m/>
    <s v="CLOSURE REVIEW PENDING "/>
    <s v=" "/>
    <s v=" "/>
    <s v=" "/>
    <m/>
    <m/>
    <m/>
    <m/>
    <m/>
    <m/>
    <s v="NOCGPON"/>
    <s v="Applications/Tools"/>
    <s v="OPEN"/>
    <s v="CLOSURE REVIEW PENDING "/>
    <n v="0"/>
    <m/>
    <m/>
    <m/>
    <m/>
    <n v="1"/>
    <s v="Completed but Verification undrer Process"/>
    <x v="2"/>
  </r>
  <r>
    <n v="1759"/>
    <s v="NOC107"/>
    <x v="2"/>
    <s v="NA"/>
    <m/>
    <m/>
    <m/>
    <s v="GPON"/>
    <s v="OSS"/>
    <s v="Published GP Network uptime (like, total scope, litup count and availability according to the category) (Selective from and to dates)"/>
    <m/>
    <s v="Critical"/>
    <s v="Completed"/>
    <m/>
    <s v="HPSM"/>
    <s v="Incident Management"/>
    <m/>
    <m/>
    <m/>
    <m/>
    <s v="Suresh Pawar"/>
    <m/>
    <m/>
    <s v="CLOSURE REVIEW PENDING "/>
    <s v=" "/>
    <s v=" "/>
    <s v=" "/>
    <m/>
    <m/>
    <m/>
    <m/>
    <m/>
    <m/>
    <s v="NOCGPON"/>
    <s v="Applications/Tools"/>
    <s v="OPEN"/>
    <s v="COMPLETED"/>
    <n v="0"/>
    <m/>
    <m/>
    <m/>
    <m/>
    <n v="1"/>
    <s v="Completed but Verification undrer Process"/>
    <x v="2"/>
  </r>
  <r>
    <n v="1760"/>
    <s v="NOC108"/>
    <x v="2"/>
    <s v="NA"/>
    <m/>
    <m/>
    <m/>
    <s v="GPON"/>
    <s v="OSS"/>
    <s v="Publishing Package wise and District wise GP Network uptime and GP TT resolution MTTR dashboard Daily"/>
    <m/>
    <s v="Critical"/>
    <s v="Completed"/>
    <m/>
    <s v="HPSM"/>
    <s v="Incident Management"/>
    <m/>
    <m/>
    <m/>
    <m/>
    <s v="Suresh Pawar"/>
    <m/>
    <m/>
    <s v="CLOSURE REVIEW PENDING "/>
    <s v=" "/>
    <s v=" "/>
    <s v=" "/>
    <m/>
    <m/>
    <m/>
    <m/>
    <m/>
    <m/>
    <s v="NOCGPON"/>
    <s v="Applications/Tools"/>
    <s v="OPEN"/>
    <s v="COMPLETED"/>
    <n v="0"/>
    <m/>
    <m/>
    <m/>
    <m/>
    <n v="1"/>
    <s v="Completed but Verification undrer Process"/>
    <x v="2"/>
  </r>
  <r>
    <n v="1761"/>
    <s v="NOC109"/>
    <x v="2"/>
    <s v="NA"/>
    <m/>
    <m/>
    <m/>
    <s v="GPON"/>
    <s v="OSS"/>
    <s v="Publishing Package wise and District wise GP Network uptime and GP TT resolution MTTR dashboard Weekly"/>
    <m/>
    <s v="Critical"/>
    <s v="Completed"/>
    <m/>
    <s v="HPSM"/>
    <s v="Incident Management"/>
    <m/>
    <m/>
    <m/>
    <m/>
    <s v="Suresh Pawar"/>
    <m/>
    <m/>
    <s v="CLOSURE REVIEW PENDING "/>
    <s v=" "/>
    <s v=" "/>
    <s v=" "/>
    <m/>
    <m/>
    <m/>
    <m/>
    <m/>
    <m/>
    <s v="NOCGPON"/>
    <s v="Applications/Tools"/>
    <s v="OPEN"/>
    <s v="COMPLETED"/>
    <n v="0"/>
    <m/>
    <m/>
    <m/>
    <m/>
    <n v="1"/>
    <s v="Completed but Verification undrer Process"/>
    <x v="2"/>
  </r>
  <r>
    <n v="1762"/>
    <s v="NOC11"/>
    <x v="2"/>
    <s v="NA"/>
    <m/>
    <s v="OSS"/>
    <s v="OSS"/>
    <s v="OSS"/>
    <s v="DC"/>
    <s v="DC Passive infra uptime &amp; SLA Monthly"/>
    <m/>
    <s v="Critical"/>
    <s v=" "/>
    <m/>
    <s v="HPSM"/>
    <s v="Incident Management"/>
    <m/>
    <m/>
    <m/>
    <m/>
    <s v="Suresh Pawar"/>
    <m/>
    <m/>
    <s v="CLOSURE REVIEW PENDING "/>
    <s v=" "/>
    <s v=" "/>
    <s v=" "/>
    <m/>
    <m/>
    <m/>
    <m/>
    <m/>
    <m/>
    <s v="NOCOSS"/>
    <s v="Applications/Tools"/>
    <s v="OPEN"/>
    <s v="COMPLETED"/>
    <n v="0"/>
    <m/>
    <m/>
    <e v="#N/A"/>
    <m/>
    <n v="1"/>
    <s v="Completed but Verification undrer Process"/>
    <x v="2"/>
  </r>
  <r>
    <n v="1763"/>
    <s v="NOC110"/>
    <x v="2"/>
    <s v="NA"/>
    <m/>
    <m/>
    <m/>
    <s v="GPON"/>
    <s v="OSS"/>
    <s v="Publishing Package wise and District wise GP Network uptime and GP TT resolution MTTR dashboard Monthly"/>
    <m/>
    <s v="Critical"/>
    <s v="Completed"/>
    <m/>
    <s v="HPSM"/>
    <s v="Incident Management"/>
    <m/>
    <m/>
    <m/>
    <m/>
    <s v="Suresh Pawar"/>
    <m/>
    <m/>
    <s v="CLOSURE REVIEW PENDING "/>
    <s v=" "/>
    <s v=" "/>
    <s v=" "/>
    <m/>
    <m/>
    <m/>
    <m/>
    <m/>
    <m/>
    <s v="NOCGPON"/>
    <s v="Applications/Tools"/>
    <s v="OPEN"/>
    <s v="COMPLETED"/>
    <n v="0"/>
    <m/>
    <m/>
    <m/>
    <m/>
    <n v="1"/>
    <s v="Completed but Verification undrer Process"/>
    <x v="2"/>
  </r>
  <r>
    <n v="1764"/>
    <s v="NOC111"/>
    <x v="2"/>
    <s v="NA"/>
    <m/>
    <m/>
    <m/>
    <s v="GPON"/>
    <s v="OSS"/>
    <s v="Publishing Package wise and District wise GP Network uptime and GP TT resolution MTTR dashboard (Selective from and to dates)"/>
    <m/>
    <s v="Critical"/>
    <s v="Open"/>
    <m/>
    <s v="HPSM"/>
    <s v="Incident Management"/>
    <m/>
    <s v="Availability is available in UOC for Daily and monthly only. _x000a__x000a_MTTR Report is available from SM on Daily , Weekly, monthly and customized period. Dashboards made available as per requirements against MTTR"/>
    <m/>
    <m/>
    <s v="Suresh Pawar"/>
    <m/>
    <s v="Open"/>
    <s v="Open"/>
    <s v=" "/>
    <s v=" "/>
    <s v=" "/>
    <m/>
    <m/>
    <m/>
    <m/>
    <m/>
    <m/>
    <s v="NOCGPON"/>
    <s v="Applications/Tools"/>
    <s v="OPEN"/>
    <s v="WIP"/>
    <s v="Availability is available in UOC for Daily and monthly only. _x000a__x000a_MTTR Report is available from SM on Daily , Weekly, monthly and customized period. Dashboards made available as per requirements against MTTR"/>
    <m/>
    <m/>
    <e v="#N/A"/>
    <m/>
    <n v="1"/>
    <s v="Open"/>
    <x v="0"/>
  </r>
  <r>
    <n v="1765"/>
    <s v="NOC112"/>
    <x v="2"/>
    <s v="NA"/>
    <m/>
    <m/>
    <m/>
    <s v="GPON"/>
    <s v="OSS"/>
    <s v="Published Mandal Network uptime (like, total scope, litup count and availability according to the category) Hourly"/>
    <m/>
    <s v="Critical"/>
    <s v="Open"/>
    <m/>
    <s v="HPSM"/>
    <s v="Incident Management"/>
    <m/>
    <s v="Availability is available in UOC for  Daily and monthly only."/>
    <m/>
    <m/>
    <s v="Suresh Pawar"/>
    <m/>
    <s v="Open"/>
    <s v="Open"/>
    <s v=" "/>
    <s v=" "/>
    <s v=" "/>
    <m/>
    <m/>
    <m/>
    <m/>
    <m/>
    <m/>
    <s v="NOCGPON"/>
    <s v="Applications/Tools"/>
    <s v="OPEN"/>
    <s v="NOT-FEASIBLE"/>
    <s v="Availability is available in UOC for  Daily and monthly only."/>
    <m/>
    <m/>
    <e v="#N/A"/>
    <m/>
    <n v="1"/>
    <s v="Open"/>
    <x v="0"/>
  </r>
  <r>
    <n v="1766"/>
    <s v="NOC113"/>
    <x v="2"/>
    <s v="NA"/>
    <m/>
    <m/>
    <m/>
    <s v="GPON"/>
    <s v="OSS"/>
    <s v="Published Mandal Network uptime (like, total scope, litup count and availability according to the category) Daily"/>
    <m/>
    <s v="Critical"/>
    <s v="Completed"/>
    <m/>
    <s v="HPSM"/>
    <s v="Incident Management"/>
    <m/>
    <m/>
    <m/>
    <m/>
    <s v="Suresh Pawar"/>
    <m/>
    <m/>
    <s v="CLOSURE REVIEW PENDING "/>
    <s v=" "/>
    <s v=" "/>
    <s v=" "/>
    <m/>
    <m/>
    <m/>
    <m/>
    <m/>
    <m/>
    <s v="NOCGPON"/>
    <s v="Applications/Tools"/>
    <s v="OPEN"/>
    <s v="COMPLETED"/>
    <n v="0"/>
    <m/>
    <m/>
    <m/>
    <m/>
    <n v="1"/>
    <s v="Completed but Verification undrer Process"/>
    <x v="2"/>
  </r>
  <r>
    <n v="1767"/>
    <s v="NOC114"/>
    <x v="2"/>
    <s v="NA"/>
    <m/>
    <m/>
    <m/>
    <s v="GPON"/>
    <s v="OSS"/>
    <s v="Published Mandal Network uptime (like, total scope, litup count and availability according to the category) Weekly"/>
    <m/>
    <s v="Critical"/>
    <s v="Open"/>
    <m/>
    <s v="HPSM"/>
    <s v="Incident Management"/>
    <m/>
    <s v="Additional Scope (Total scope value is not possible to display in HPSM)"/>
    <m/>
    <m/>
    <s v="Suresh Pawar"/>
    <m/>
    <s v="Open"/>
    <s v="Open"/>
    <s v=" "/>
    <s v=" "/>
    <s v=" "/>
    <m/>
    <m/>
    <m/>
    <m/>
    <m/>
    <m/>
    <s v="NOCGPON"/>
    <s v="Applications/Tools"/>
    <s v="OPEN"/>
    <s v="NOT-FEASIBLE"/>
    <n v="0"/>
    <m/>
    <m/>
    <e v="#N/A"/>
    <m/>
    <n v="1"/>
    <s v="Open"/>
    <x v="0"/>
  </r>
  <r>
    <n v="1768"/>
    <s v="NOC115"/>
    <x v="2"/>
    <s v="NA"/>
    <m/>
    <m/>
    <m/>
    <s v="GPON"/>
    <s v="OSS"/>
    <s v="Published Mandal Network uptime (like, total scope, litup count and availability according to the category) Monthly"/>
    <m/>
    <s v="Critical"/>
    <s v="Completed"/>
    <m/>
    <s v="HPSM"/>
    <s v="Incident Management"/>
    <m/>
    <m/>
    <m/>
    <m/>
    <s v="Suresh Pawar"/>
    <m/>
    <m/>
    <s v="CLOSURE REVIEW PENDING "/>
    <s v=" "/>
    <s v=" "/>
    <s v=" "/>
    <m/>
    <m/>
    <m/>
    <m/>
    <m/>
    <m/>
    <s v="NOCGPON"/>
    <s v="Applications/Tools"/>
    <s v="OPEN"/>
    <s v="COMPLETED"/>
    <n v="0"/>
    <m/>
    <m/>
    <m/>
    <m/>
    <n v="1"/>
    <s v="Completed but Verification undrer Process"/>
    <x v="2"/>
  </r>
  <r>
    <n v="1769"/>
    <s v="NOC116"/>
    <x v="2"/>
    <s v="NA"/>
    <m/>
    <m/>
    <m/>
    <s v="GPON"/>
    <s v="OSS"/>
    <s v="Published Mandal Network uptime (like, total scope, litup count and availability according to the category) (Selective from and to dates)"/>
    <m/>
    <s v="Critical"/>
    <s v="Completed"/>
    <m/>
    <s v="HPSM"/>
    <s v="Incident Management"/>
    <m/>
    <m/>
    <m/>
    <m/>
    <s v="Suresh Pawar"/>
    <m/>
    <m/>
    <s v="CLOSURE REVIEW PENDING "/>
    <s v=" "/>
    <s v=" "/>
    <s v=" "/>
    <m/>
    <m/>
    <m/>
    <m/>
    <m/>
    <m/>
    <s v="NOCGPON"/>
    <s v="Applications/Tools"/>
    <s v="OPEN"/>
    <s v="COMPLETED"/>
    <n v="0"/>
    <m/>
    <m/>
    <m/>
    <m/>
    <n v="1"/>
    <s v="Completed but Verification undrer Process"/>
    <x v="2"/>
  </r>
  <r>
    <n v="1770"/>
    <s v="NOC117"/>
    <x v="2"/>
    <s v="NA"/>
    <m/>
    <m/>
    <m/>
    <s v="GPON"/>
    <s v="OSS"/>
    <s v="Publishing Package wise and district wise Mandal Network uptime and Mandal TT resolution MTTR dashboard Daily"/>
    <m/>
    <s v="Critical"/>
    <s v="Completed"/>
    <m/>
    <s v="HPSM"/>
    <s v="Incident Management"/>
    <m/>
    <m/>
    <m/>
    <m/>
    <s v="Suresh Pawar"/>
    <m/>
    <m/>
    <s v="CLOSURE REVIEW PENDING "/>
    <s v=" "/>
    <s v=" "/>
    <s v=" "/>
    <m/>
    <m/>
    <m/>
    <m/>
    <m/>
    <m/>
    <s v="NOCGPON"/>
    <s v="Applications/Tools"/>
    <s v="OPEN"/>
    <s v="COMPLETED"/>
    <n v="0"/>
    <m/>
    <m/>
    <m/>
    <m/>
    <n v="1"/>
    <s v="Completed but Verification undrer Process"/>
    <x v="2"/>
  </r>
  <r>
    <n v="1771"/>
    <s v="NOC118"/>
    <x v="2"/>
    <s v="NA"/>
    <m/>
    <m/>
    <m/>
    <s v="GPON"/>
    <s v="OSS"/>
    <s v="Publishing Package wise and district wise Mandal Network uptime and Mandal TT resolution MTTR dashboard Weekly"/>
    <m/>
    <s v="Critical"/>
    <s v="Completed"/>
    <m/>
    <s v="HPSM"/>
    <s v="Incident Management"/>
    <m/>
    <m/>
    <m/>
    <m/>
    <s v="Suresh Pawar"/>
    <m/>
    <m/>
    <s v="CLOSURE REVIEW PENDING "/>
    <s v=" "/>
    <s v=" "/>
    <s v=" "/>
    <m/>
    <m/>
    <m/>
    <m/>
    <m/>
    <m/>
    <s v="NOCGPON"/>
    <s v="Applications/Tools"/>
    <s v="OPEN"/>
    <s v="COMPLETED"/>
    <n v="0"/>
    <m/>
    <m/>
    <m/>
    <m/>
    <n v="1"/>
    <s v="Completed but Verification undrer Process"/>
    <x v="2"/>
  </r>
  <r>
    <n v="1772"/>
    <s v="NOC119"/>
    <x v="2"/>
    <s v="NA"/>
    <m/>
    <m/>
    <m/>
    <s v="GPON"/>
    <s v="OSS"/>
    <s v="Publishing Package wise and district wise Mandal Network uptime and Mandal TT resolution MTTR dashboard Monthly"/>
    <m/>
    <s v="Critical"/>
    <s v="Completed"/>
    <m/>
    <s v="HPSM"/>
    <s v="Incident Management"/>
    <m/>
    <m/>
    <m/>
    <m/>
    <s v="Suresh Pawar"/>
    <m/>
    <m/>
    <s v="CLOSURE REVIEW PENDING "/>
    <s v=" "/>
    <s v=" "/>
    <s v=" "/>
    <m/>
    <m/>
    <m/>
    <m/>
    <m/>
    <m/>
    <s v="NOCGPON"/>
    <s v="Applications/Tools"/>
    <s v="OPEN"/>
    <s v="COMPLETED"/>
    <n v="0"/>
    <m/>
    <m/>
    <m/>
    <m/>
    <n v="1"/>
    <s v="Completed but Verification undrer Process"/>
    <x v="2"/>
  </r>
  <r>
    <n v="1773"/>
    <s v="NOC12"/>
    <x v="2"/>
    <s v="NA"/>
    <m/>
    <s v="OSS"/>
    <s v="OSS"/>
    <s v="OSS"/>
    <s v="DC"/>
    <s v="DC Passive infra uptime &amp; SLA (Selective from and to dates)"/>
    <m/>
    <s v="Critical"/>
    <s v=" "/>
    <m/>
    <s v="HPSM"/>
    <s v="Incident Management"/>
    <m/>
    <m/>
    <m/>
    <m/>
    <s v="Suresh Pawar"/>
    <m/>
    <m/>
    <s v="CLOSURE REVIEW PENDING "/>
    <s v=" "/>
    <s v=" "/>
    <s v=" "/>
    <m/>
    <m/>
    <m/>
    <m/>
    <m/>
    <m/>
    <s v="NOCOSS"/>
    <s v="Applications/Tools"/>
    <s v="OPEN"/>
    <s v="COMPLETED"/>
    <n v="0"/>
    <m/>
    <m/>
    <e v="#N/A"/>
    <m/>
    <n v="1"/>
    <s v="Completed but Verification undrer Process"/>
    <x v="2"/>
  </r>
  <r>
    <n v="1774"/>
    <s v="NOC120"/>
    <x v="2"/>
    <s v="NA"/>
    <m/>
    <m/>
    <m/>
    <s v="GPON"/>
    <s v="OSS"/>
    <s v="Publishing Package wise and district wise Mandal Network uptime and Mandal TT resolution MTTR dashboard (Selective from and to dates)"/>
    <m/>
    <s v="Critical"/>
    <s v="Open"/>
    <m/>
    <s v="HPSM"/>
    <s v="Incident Management"/>
    <m/>
    <s v="Uptime and MMTR are two separate reports."/>
    <m/>
    <m/>
    <s v="Suresh Pawar"/>
    <m/>
    <s v="Open"/>
    <s v="Open"/>
    <s v=" "/>
    <s v=" "/>
    <s v=" "/>
    <m/>
    <m/>
    <m/>
    <m/>
    <m/>
    <m/>
    <s v="NOCGPON"/>
    <s v="Applications/Tools"/>
    <s v="OPEN"/>
    <s v="WIP"/>
    <n v="0"/>
    <m/>
    <m/>
    <e v="#N/A"/>
    <m/>
    <n v="1"/>
    <s v="Open"/>
    <x v="0"/>
  </r>
  <r>
    <n v="1775"/>
    <s v="NOC121"/>
    <x v="2"/>
    <s v="NA"/>
    <m/>
    <s v="OSS"/>
    <s v="OSS"/>
    <s v="All Domain"/>
    <s v="OSS"/>
    <s v="Based on DFR, prepare and publishing domain wise Ticketing dashboard Hourly"/>
    <m/>
    <s v="Critical"/>
    <s v="Completed"/>
    <m/>
    <s v="HPSM"/>
    <s v="Incident Management"/>
    <m/>
    <m/>
    <m/>
    <m/>
    <s v="Suresh Pawar"/>
    <m/>
    <m/>
    <s v="CLOSURE REVIEW PENDING "/>
    <s v=" "/>
    <s v=" "/>
    <s v=" "/>
    <m/>
    <m/>
    <m/>
    <m/>
    <m/>
    <m/>
    <s v="NOCAll Domain"/>
    <s v="Applications/Tools"/>
    <s v="OPEN"/>
    <s v="COMPLETED"/>
    <n v="0"/>
    <m/>
    <m/>
    <m/>
    <m/>
    <n v="1"/>
    <s v="Completed but Verification undrer Process"/>
    <x v="2"/>
  </r>
  <r>
    <n v="1776"/>
    <s v="NOC122"/>
    <x v="2"/>
    <s v="NA"/>
    <m/>
    <s v="OSS"/>
    <s v="OSS"/>
    <s v="All Domain"/>
    <s v="OSS"/>
    <s v="Based on DFR, prepare and publishing domain wise Ticketing dashboard Daily"/>
    <m/>
    <s v="Critical"/>
    <s v="Completed"/>
    <m/>
    <s v="HPSM"/>
    <s v="Incident Management"/>
    <m/>
    <m/>
    <m/>
    <m/>
    <s v="Suresh Pawar"/>
    <m/>
    <m/>
    <s v="CLOSURE REVIEW PENDING "/>
    <s v=" "/>
    <s v=" "/>
    <s v=" "/>
    <m/>
    <m/>
    <m/>
    <m/>
    <m/>
    <m/>
    <s v="NOCAll Domain"/>
    <s v="Applications/Tools"/>
    <s v="OPEN"/>
    <s v="COMPLETED"/>
    <n v="0"/>
    <m/>
    <m/>
    <m/>
    <m/>
    <n v="1"/>
    <s v="Completed but Verification undrer Process"/>
    <x v="2"/>
  </r>
  <r>
    <n v="1777"/>
    <s v="NOC123"/>
    <x v="2"/>
    <s v="NA"/>
    <m/>
    <s v="OSS"/>
    <s v="OSS"/>
    <s v="All Domain"/>
    <s v="OSS"/>
    <s v="Based on DFR, prepare and publishing domain wise Ticketing dashboard Weekly"/>
    <m/>
    <s v="Critical"/>
    <s v="Completed"/>
    <m/>
    <s v="HPSM"/>
    <s v="Incident Management"/>
    <m/>
    <m/>
    <m/>
    <m/>
    <s v="Suresh Pawar"/>
    <m/>
    <m/>
    <s v="CLOSURE REVIEW PENDING "/>
    <s v=" "/>
    <s v=" "/>
    <s v=" "/>
    <m/>
    <m/>
    <m/>
    <m/>
    <m/>
    <m/>
    <s v="NOCAll Domain"/>
    <s v="Applications/Tools"/>
    <s v="OPEN"/>
    <s v="COMPLETED"/>
    <n v="0"/>
    <m/>
    <m/>
    <m/>
    <m/>
    <n v="1"/>
    <s v="Completed but Verification undrer Process"/>
    <x v="2"/>
  </r>
  <r>
    <n v="1778"/>
    <s v="NOC124"/>
    <x v="2"/>
    <s v="NA"/>
    <m/>
    <s v="OSS"/>
    <s v="OSS"/>
    <s v="All Domain"/>
    <s v="OSS"/>
    <s v="Based on DFR, prepare and publishing domain wise Ticketing dashboard Monthly"/>
    <m/>
    <s v="Critical"/>
    <s v="Completed"/>
    <m/>
    <s v="HPSM"/>
    <s v="Incident Management"/>
    <m/>
    <m/>
    <m/>
    <m/>
    <s v="Suresh Pawar"/>
    <m/>
    <m/>
    <s v="CLOSURE REVIEW PENDING "/>
    <s v=" "/>
    <s v=" "/>
    <s v=" "/>
    <m/>
    <m/>
    <m/>
    <m/>
    <m/>
    <m/>
    <s v="NOCAll Domain"/>
    <s v="Applications/Tools"/>
    <s v="OPEN"/>
    <s v="COMPLETED"/>
    <n v="0"/>
    <m/>
    <m/>
    <m/>
    <m/>
    <n v="1"/>
    <s v="Completed but Verification undrer Process"/>
    <x v="2"/>
  </r>
  <r>
    <n v="1779"/>
    <s v="NOC125"/>
    <x v="2"/>
    <s v="NA"/>
    <m/>
    <s v="OSS"/>
    <s v="OSS"/>
    <s v="All Domain"/>
    <s v="OSS"/>
    <s v="Based on DFR, prepare and publishing domain wise Ticketing dashboard (Selective from and to dates)"/>
    <m/>
    <s v="Critical"/>
    <s v="Completed"/>
    <m/>
    <s v="HPSM"/>
    <s v="Incident Management"/>
    <m/>
    <m/>
    <m/>
    <m/>
    <s v="Suresh Pawar"/>
    <m/>
    <m/>
    <s v="CLOSURE REVIEW PENDING "/>
    <s v=" "/>
    <s v=" "/>
    <s v=" "/>
    <m/>
    <m/>
    <m/>
    <m/>
    <m/>
    <m/>
    <s v="NOCAll Domain"/>
    <s v="Applications/Tools"/>
    <s v="OPEN"/>
    <s v="COMPLETED"/>
    <n v="0"/>
    <m/>
    <m/>
    <m/>
    <m/>
    <n v="1"/>
    <s v="Completed but Verification undrer Process"/>
    <x v="2"/>
  </r>
  <r>
    <n v="1780"/>
    <s v="NOC126"/>
    <x v="2"/>
    <s v="NA"/>
    <m/>
    <s v="OSS"/>
    <s v="OSS"/>
    <s v="All Domain"/>
    <s v="OSS"/>
    <s v="Publishing of total field network devices dashboard Daily"/>
    <m/>
    <s v="Critical"/>
    <s v="Completed"/>
    <m/>
    <s v="OSS Dashboards"/>
    <s v="UTM"/>
    <m/>
    <m/>
    <m/>
    <m/>
    <s v="Suresh Pawar"/>
    <m/>
    <m/>
    <s v="CLOSURE REVIEW PENDING "/>
    <s v=" "/>
    <s v=" "/>
    <s v=" "/>
    <m/>
    <m/>
    <m/>
    <m/>
    <m/>
    <m/>
    <s v="NOCAll Domain"/>
    <s v="Applications/Tools"/>
    <s v="OPEN"/>
    <s v="COMPLETED"/>
    <s v="Power BI DB - Device status will be live in the dashboard"/>
    <m/>
    <m/>
    <m/>
    <m/>
    <n v="1"/>
    <s v="Completed but Verification undrer Process"/>
    <x v="2"/>
  </r>
  <r>
    <n v="1781"/>
    <s v="NOC127"/>
    <x v="2"/>
    <s v="NA"/>
    <m/>
    <s v="OSS"/>
    <s v="OSS"/>
    <s v="All Domain"/>
    <s v="OSS"/>
    <s v="Publishing of total field network devices dashboard Weekly"/>
    <m/>
    <s v="Critical"/>
    <s v="NOT_FEASIBLE"/>
    <m/>
    <s v="OSS Dashboards"/>
    <s v="UTM"/>
    <m/>
    <m/>
    <m/>
    <m/>
    <s v="Suresh Pawar"/>
    <m/>
    <s v="Open"/>
    <s v="Not Feasible "/>
    <s v=" "/>
    <s v=" "/>
    <s v=" "/>
    <m/>
    <m/>
    <m/>
    <m/>
    <m/>
    <m/>
    <s v="NOCAll Domain"/>
    <s v="Applications/Tools"/>
    <e v="#N/A"/>
    <s v="NOT-FEASIBLE"/>
    <n v="0"/>
    <m/>
    <m/>
    <e v="#N/A"/>
    <m/>
    <n v="1"/>
    <s v="Open"/>
    <x v="0"/>
  </r>
  <r>
    <n v="1782"/>
    <s v="NOC128"/>
    <x v="2"/>
    <s v="NA"/>
    <m/>
    <s v="OSS"/>
    <s v="OSS"/>
    <s v="All Domain"/>
    <s v="OSS"/>
    <s v="Publishing of total field network devices dashboard Monthly"/>
    <m/>
    <s v="Critical"/>
    <s v="Completed"/>
    <m/>
    <s v="OSS Dashboards"/>
    <s v="UTM"/>
    <m/>
    <s v="Device status will be live in the dashboard"/>
    <m/>
    <m/>
    <s v="Suresh Pawar"/>
    <m/>
    <m/>
    <s v="CLOSURE REVIEW PENDING "/>
    <s v=" "/>
    <s v=" "/>
    <s v=" "/>
    <m/>
    <m/>
    <m/>
    <m/>
    <m/>
    <m/>
    <s v="NOCAll Domain"/>
    <s v="Applications/Tools"/>
    <s v="OPEN"/>
    <s v="COMPLETED"/>
    <s v="Device status will be live in the dashboard"/>
    <m/>
    <m/>
    <m/>
    <m/>
    <n v="1"/>
    <s v="Completed but Verification undrer Process"/>
    <x v="2"/>
  </r>
  <r>
    <n v="1783"/>
    <s v="NOC129"/>
    <x v="2"/>
    <s v="NA"/>
    <m/>
    <s v="OSS"/>
    <s v="OSS"/>
    <s v="All Domain"/>
    <s v="OSS"/>
    <s v="Publishing of total field network devices dashboard  (Selective from and to dates)"/>
    <m/>
    <s v="Critical"/>
    <s v="NOT_FEASIBLE"/>
    <m/>
    <s v="OSS Dashboards"/>
    <s v="UTM"/>
    <m/>
    <m/>
    <m/>
    <m/>
    <s v="Suresh Pawar"/>
    <m/>
    <s v="Open"/>
    <s v="Not Feasible "/>
    <s v=" "/>
    <s v=" "/>
    <s v=" "/>
    <m/>
    <m/>
    <m/>
    <m/>
    <m/>
    <m/>
    <s v="NOCAll Domain"/>
    <s v="Applications/Tools"/>
    <e v="#N/A"/>
    <s v="NOT-FEASIBLE"/>
    <n v="0"/>
    <m/>
    <m/>
    <e v="#N/A"/>
    <m/>
    <n v="1"/>
    <s v="Open"/>
    <x v="0"/>
  </r>
  <r>
    <n v="1784"/>
    <s v="NOC13"/>
    <x v="2"/>
    <s v="NA"/>
    <m/>
    <s v="OSS"/>
    <s v="OSS"/>
    <s v="OSS"/>
    <s v="DC"/>
    <s v="DC Network link uptime &amp; SLA Daily"/>
    <m/>
    <s v="Critical"/>
    <s v=" "/>
    <m/>
    <s v="HPSM"/>
    <s v="Incident Management"/>
    <m/>
    <m/>
    <m/>
    <m/>
    <s v="Suresh Pawar"/>
    <m/>
    <s v="Open"/>
    <s v="Open"/>
    <s v=" "/>
    <s v=" "/>
    <s v=" "/>
    <m/>
    <m/>
    <m/>
    <m/>
    <m/>
    <m/>
    <s v="NOCOSS"/>
    <s v="Applications/Tools"/>
    <s v="OPEN"/>
    <s v="OPEN"/>
    <n v="0"/>
    <m/>
    <m/>
    <e v="#N/A"/>
    <m/>
    <n v="1"/>
    <s v="Open"/>
    <x v="0"/>
  </r>
  <r>
    <n v="1785"/>
    <s v="NOC130"/>
    <x v="2"/>
    <s v="NA"/>
    <m/>
    <s v="OSS"/>
    <s v="OSS"/>
    <s v="OSS"/>
    <s v="Field Passive Infra"/>
    <s v="Preparion and publishing Field Passive Infra Devices Uptime dashboard (Zone,Mandal,GP wise) Daily"/>
    <m/>
    <s v="Critical"/>
    <s v="Completed"/>
    <m/>
    <s v="HPSM"/>
    <s v="Incident Management"/>
    <m/>
    <m/>
    <m/>
    <m/>
    <s v="Suresh Pawar"/>
    <m/>
    <m/>
    <s v="CLOSURE REVIEW PENDING "/>
    <s v=" "/>
    <s v=" "/>
    <s v=" "/>
    <m/>
    <m/>
    <m/>
    <m/>
    <m/>
    <m/>
    <s v="NOCOSS"/>
    <s v="Applications/Tools"/>
    <s v="OPEN"/>
    <s v="COMPLETED"/>
    <n v="0"/>
    <m/>
    <m/>
    <m/>
    <m/>
    <n v="1"/>
    <s v="Completed but Verification undrer Process"/>
    <x v="2"/>
  </r>
  <r>
    <n v="1786"/>
    <s v="NOC131"/>
    <x v="2"/>
    <s v="NA"/>
    <m/>
    <s v="OSS"/>
    <s v="OSS"/>
    <s v="OSS"/>
    <s v="Field Passive Infra"/>
    <s v="Preparion and publishing Field Passive Infra Devices Uptime dashboard (Zone,Mandal,GP wise) Weekly"/>
    <m/>
    <s v="Critical"/>
    <s v="NOT_FEASIBLE"/>
    <m/>
    <s v="HPSM"/>
    <s v="Incident Management"/>
    <m/>
    <m/>
    <m/>
    <m/>
    <s v="Suresh Pawar"/>
    <m/>
    <s v="Open"/>
    <s v="Not Feasible "/>
    <s v=" "/>
    <s v=" "/>
    <s v=" "/>
    <m/>
    <m/>
    <m/>
    <m/>
    <m/>
    <m/>
    <s v="NOCOSS"/>
    <s v="Applications/Tools"/>
    <e v="#N/A"/>
    <s v="NOT-FEASIBLE"/>
    <n v="0"/>
    <m/>
    <m/>
    <e v="#N/A"/>
    <m/>
    <n v="1"/>
    <s v="Open"/>
    <x v="0"/>
  </r>
  <r>
    <n v="1787"/>
    <s v="NOC132"/>
    <x v="2"/>
    <s v="NA"/>
    <m/>
    <s v="OSS"/>
    <s v="OSS"/>
    <s v="OSS"/>
    <s v="Field Passive Infra"/>
    <s v="Preparion and publishing Field Passive Infra Devices Uptime dashboard (Zone,Mandal,GP wise) Monthly"/>
    <m/>
    <s v="Critical"/>
    <s v="Completed"/>
    <m/>
    <s v="HPSM"/>
    <s v="Incident Management"/>
    <m/>
    <m/>
    <m/>
    <m/>
    <s v="Suresh Pawar"/>
    <m/>
    <m/>
    <s v="CLOSURE REVIEW PENDING "/>
    <s v=" "/>
    <s v=" "/>
    <s v=" "/>
    <m/>
    <m/>
    <m/>
    <m/>
    <m/>
    <m/>
    <s v="NOCOSS"/>
    <s v="Applications/Tools"/>
    <s v="OPEN"/>
    <s v="COMPLETED"/>
    <n v="0"/>
    <m/>
    <m/>
    <m/>
    <m/>
    <n v="1"/>
    <s v="Completed but Verification undrer Process"/>
    <x v="2"/>
  </r>
  <r>
    <n v="1788"/>
    <s v="NOC133"/>
    <x v="2"/>
    <s v="NA"/>
    <m/>
    <s v="OSS"/>
    <s v="OSS"/>
    <s v="OSS"/>
    <s v="Field Passive Infra"/>
    <s v="Preparion and publishing Field Passive Infra Devices Uptime dashboard (Zone,Mandal,GP wise)  (Selective from and to dates)"/>
    <m/>
    <s v="Critical"/>
    <s v="Completed"/>
    <m/>
    <s v="NNMI"/>
    <s v="NPS"/>
    <m/>
    <m/>
    <m/>
    <m/>
    <s v="Suresh Pawar"/>
    <m/>
    <m/>
    <s v="CLOSURE REVIEW PENDING "/>
    <s v=" "/>
    <s v=" "/>
    <s v=" "/>
    <m/>
    <m/>
    <m/>
    <m/>
    <m/>
    <m/>
    <s v="NOCOSS"/>
    <s v="Applications/Tools"/>
    <s v="OPEN"/>
    <s v="COMPLETED"/>
    <s v="available-weekly in NPS not in UOC"/>
    <m/>
    <m/>
    <m/>
    <m/>
    <n v="1"/>
    <s v="Completed but Verification undrer Process"/>
    <x v="2"/>
  </r>
  <r>
    <n v="1789"/>
    <s v="NOC134"/>
    <x v="2"/>
    <s v="NA"/>
    <m/>
    <s v="OSS"/>
    <s v="OSS"/>
    <s v="OSS"/>
    <s v="Planned Events"/>
    <s v="Publishing Planned Events dashboard of all the packages(like , PE applied,Success,cancelation etc) Daily"/>
    <m/>
    <s v="Critical"/>
    <s v="Completed"/>
    <m/>
    <s v="NNMI"/>
    <s v="NPS"/>
    <m/>
    <m/>
    <m/>
    <m/>
    <s v="Suresh Pawar"/>
    <m/>
    <m/>
    <s v="CLOSURE REVIEW PENDING "/>
    <s v=" "/>
    <s v=" "/>
    <s v=" "/>
    <m/>
    <m/>
    <m/>
    <m/>
    <m/>
    <m/>
    <s v="NOCOSS"/>
    <s v="Applications/Tools"/>
    <s v="OPEN"/>
    <s v="COMPLETED"/>
    <s v="there is no dashboard "/>
    <m/>
    <m/>
    <m/>
    <m/>
    <n v="1"/>
    <s v="Completed but Verification undrer Process"/>
    <x v="2"/>
  </r>
  <r>
    <n v="1790"/>
    <s v="NOC135"/>
    <x v="2"/>
    <s v="NA"/>
    <m/>
    <s v="OSS"/>
    <s v="OSS"/>
    <s v="OSS"/>
    <s v="Planned Events"/>
    <s v="Publishing Planned Events dashboard of all the packages(like , PE applied,Success,cancelation etc) Weekly"/>
    <m/>
    <s v="Critical"/>
    <s v="Completed"/>
    <m/>
    <s v="NNMI"/>
    <s v="NPS"/>
    <m/>
    <m/>
    <m/>
    <m/>
    <s v="Suresh Pawar"/>
    <m/>
    <m/>
    <s v="CLOSURE REVIEW PENDING "/>
    <s v=" "/>
    <s v=" "/>
    <s v=" "/>
    <m/>
    <m/>
    <m/>
    <m/>
    <m/>
    <m/>
    <s v="NOCOSS"/>
    <s v="Applications/Tools"/>
    <s v="OPEN"/>
    <s v="COMPLETED"/>
    <n v="0"/>
    <m/>
    <m/>
    <m/>
    <m/>
    <n v="1"/>
    <s v="Completed but Verification undrer Process"/>
    <x v="2"/>
  </r>
  <r>
    <n v="1791"/>
    <s v="NOC136"/>
    <x v="2"/>
    <s v="NA"/>
    <m/>
    <s v="OSS"/>
    <s v="OSS"/>
    <s v="OSS"/>
    <s v="Planned Events"/>
    <s v="Publishing Planned Events dashboard of all the packages(like , PE applied,Success,cancelation etc) Monthly"/>
    <m/>
    <s v="Critical"/>
    <s v="Completed"/>
    <m/>
    <s v="NNMI"/>
    <s v="NPS"/>
    <m/>
    <m/>
    <m/>
    <m/>
    <s v="Suresh Pawar"/>
    <m/>
    <m/>
    <s v="CLOSURE REVIEW PENDING "/>
    <s v=" "/>
    <s v=" "/>
    <s v=" "/>
    <m/>
    <m/>
    <m/>
    <m/>
    <m/>
    <m/>
    <s v="NOCOSS"/>
    <s v="Applications/Tools"/>
    <s v="OPEN"/>
    <s v="COMPLETED"/>
    <n v="0"/>
    <m/>
    <m/>
    <m/>
    <m/>
    <n v="1"/>
    <s v="Completed but Verification undrer Process"/>
    <x v="2"/>
  </r>
  <r>
    <n v="1792"/>
    <s v="NOC137"/>
    <x v="2"/>
    <s v="NA"/>
    <m/>
    <s v="OSS"/>
    <s v="OSS"/>
    <s v="OSS"/>
    <s v="Planned Events"/>
    <s v="Publishing Planned Events dashboard of all the packages(like , PE applied,Success,cancelation etc)  (Selective from and to dates)"/>
    <m/>
    <s v="Critical"/>
    <s v="Completed"/>
    <m/>
    <s v="NNMI"/>
    <s v="NPS"/>
    <m/>
    <m/>
    <m/>
    <m/>
    <s v="Suresh Pawar"/>
    <m/>
    <m/>
    <s v="CLOSURE REVIEW PENDING "/>
    <s v=" "/>
    <s v=" "/>
    <s v=" "/>
    <m/>
    <m/>
    <m/>
    <m/>
    <m/>
    <m/>
    <s v="NOCOSS"/>
    <s v="Applications/Tools"/>
    <s v="OPEN"/>
    <s v="COMPLETED"/>
    <n v="0"/>
    <m/>
    <m/>
    <m/>
    <m/>
    <n v="1"/>
    <s v="Completed but Verification undrer Process"/>
    <x v="2"/>
  </r>
  <r>
    <n v="1793"/>
    <s v="NOC138"/>
    <x v="2"/>
    <s v="NA"/>
    <m/>
    <s v="OSS"/>
    <s v="OSS"/>
    <s v="OSS"/>
    <s v="DC IT Active Infra"/>
    <s v="Preparation and publishing of all DC IT devices availability dashboard Daily"/>
    <m/>
    <s v="NON-Critical"/>
    <s v=" "/>
    <m/>
    <s v="HPSM"/>
    <s v="Incident Management"/>
    <m/>
    <m/>
    <m/>
    <m/>
    <s v="Suresh Pawar"/>
    <m/>
    <s v="Open"/>
    <s v="Open"/>
    <s v=" "/>
    <s v=" "/>
    <s v=" "/>
    <m/>
    <m/>
    <m/>
    <m/>
    <m/>
    <m/>
    <s v="NOCOSS"/>
    <s v="Applications/Tools"/>
    <s v="OPEN"/>
    <s v="OPEN"/>
    <n v="0"/>
    <m/>
    <m/>
    <e v="#N/A"/>
    <m/>
    <n v="1"/>
    <s v="Open"/>
    <x v="0"/>
  </r>
  <r>
    <n v="1794"/>
    <s v="NOC139"/>
    <x v="2"/>
    <s v="NA"/>
    <m/>
    <s v="OSS"/>
    <s v="OSS"/>
    <s v="OSS"/>
    <s v="DC IT Active Infra"/>
    <s v="Preparation and publishing of all DC IT devices availability dashboard Weekly"/>
    <m/>
    <s v="NON-Critical"/>
    <s v=" "/>
    <m/>
    <s v="HPSM"/>
    <s v="Incident Management"/>
    <m/>
    <m/>
    <m/>
    <m/>
    <s v="Suresh Pawar"/>
    <m/>
    <s v="Open"/>
    <s v="Open"/>
    <s v=" "/>
    <s v=" "/>
    <s v=" "/>
    <m/>
    <m/>
    <m/>
    <m/>
    <m/>
    <m/>
    <s v="NOCOSS"/>
    <s v="Applications/Tools"/>
    <s v="OPEN"/>
    <s v="OPEN"/>
    <n v="0"/>
    <m/>
    <m/>
    <e v="#N/A"/>
    <m/>
    <n v="1"/>
    <s v="Open"/>
    <x v="0"/>
  </r>
  <r>
    <n v="1795"/>
    <s v="NOC14"/>
    <x v="2"/>
    <s v="NA"/>
    <m/>
    <s v="OSS"/>
    <s v="OSS"/>
    <s v="OSS"/>
    <s v="DC"/>
    <s v="DC Network link uptime &amp; SLA Weekly"/>
    <m/>
    <s v="Critical"/>
    <s v=" "/>
    <m/>
    <s v="HPSM"/>
    <s v="Incident Management"/>
    <m/>
    <m/>
    <m/>
    <m/>
    <s v="Suresh Pawar"/>
    <m/>
    <s v="Open"/>
    <s v="Open"/>
    <s v=" "/>
    <s v=" "/>
    <s v=" "/>
    <m/>
    <m/>
    <m/>
    <m/>
    <m/>
    <m/>
    <s v="NOCOSS"/>
    <s v="Applications/Tools"/>
    <s v="OPEN"/>
    <s v="OPEN"/>
    <n v="0"/>
    <m/>
    <m/>
    <e v="#N/A"/>
    <m/>
    <n v="1"/>
    <s v="Open"/>
    <x v="0"/>
  </r>
  <r>
    <n v="1796"/>
    <s v="NOC140"/>
    <x v="2"/>
    <s v="NA"/>
    <m/>
    <s v="OSS"/>
    <s v="OSS"/>
    <s v="OSS"/>
    <s v="DC IT Active Infra"/>
    <s v="Preparation and publishing of all DC IT devices availability dashboard Monthly"/>
    <m/>
    <s v="NON-Critical"/>
    <s v=" "/>
    <m/>
    <s v="HPSM"/>
    <s v="Incident Management"/>
    <m/>
    <m/>
    <m/>
    <m/>
    <s v="Suresh Pawar"/>
    <m/>
    <s v="Open"/>
    <s v="Open"/>
    <s v=" "/>
    <s v=" "/>
    <s v=" "/>
    <m/>
    <m/>
    <m/>
    <m/>
    <m/>
    <m/>
    <s v="NOCOSS"/>
    <s v="Applications/Tools"/>
    <s v="OPEN"/>
    <s v="OPEN"/>
    <n v="0"/>
    <m/>
    <m/>
    <e v="#N/A"/>
    <m/>
    <n v="1"/>
    <s v="Open"/>
    <x v="0"/>
  </r>
  <r>
    <n v="1797"/>
    <s v="NOC141"/>
    <x v="2"/>
    <s v="NA"/>
    <m/>
    <s v="OSS"/>
    <s v="OSS"/>
    <s v="OSS"/>
    <s v="DC IT Active Infra"/>
    <s v="Preparation and publishing of all DC IT devices availability dashboard  (Selective from and to dates)"/>
    <m/>
    <s v="NON-Critical"/>
    <s v=" "/>
    <m/>
    <s v="HPSM"/>
    <s v="Incident Management"/>
    <m/>
    <m/>
    <m/>
    <m/>
    <s v="Suresh Pawar"/>
    <m/>
    <s v="Open"/>
    <s v="Open"/>
    <s v=" "/>
    <s v=" "/>
    <s v=" "/>
    <m/>
    <m/>
    <m/>
    <m/>
    <m/>
    <m/>
    <s v="NOCOSS"/>
    <s v="Applications/Tools"/>
    <s v="OPEN"/>
    <s v="OPEN"/>
    <n v="0"/>
    <m/>
    <m/>
    <e v="#N/A"/>
    <m/>
    <n v="1"/>
    <s v="Open"/>
    <x v="0"/>
  </r>
  <r>
    <n v="1798"/>
    <s v="NOC142"/>
    <x v="2"/>
    <s v="NA"/>
    <m/>
    <m/>
    <m/>
    <s v="DC Passive Infra"/>
    <s v="OSS"/>
    <s v="Preparation and publishing of all DC Non IT devices availability dashboard Daily"/>
    <m/>
    <s v="NON-Critical"/>
    <s v=" "/>
    <m/>
    <s v="HPSM"/>
    <s v="Incident Management"/>
    <m/>
    <m/>
    <m/>
    <m/>
    <s v="Suresh Pawar"/>
    <m/>
    <s v="Open"/>
    <s v="Open"/>
    <s v=" "/>
    <s v=" "/>
    <s v=" "/>
    <m/>
    <m/>
    <m/>
    <m/>
    <m/>
    <m/>
    <s v="NOCDC Passive Infra"/>
    <s v="Applications/Tools"/>
    <s v="OPEN"/>
    <s v="OPEN"/>
    <n v="0"/>
    <m/>
    <m/>
    <e v="#N/A"/>
    <m/>
    <n v="1"/>
    <s v="Open"/>
    <x v="0"/>
  </r>
  <r>
    <n v="1799"/>
    <s v="NOC143"/>
    <x v="2"/>
    <s v="NA"/>
    <m/>
    <m/>
    <m/>
    <s v="DC Passive Infra"/>
    <s v="OSS"/>
    <s v="Preparation and publishing of all DC Non IT devices availability dashboard Weekly"/>
    <m/>
    <s v="NON-Critical"/>
    <s v=" "/>
    <m/>
    <s v="HPSM"/>
    <s v="Incident Management"/>
    <m/>
    <m/>
    <m/>
    <m/>
    <s v="Suresh Pawar"/>
    <m/>
    <s v="Open"/>
    <s v="Open"/>
    <s v=" "/>
    <s v=" "/>
    <s v=" "/>
    <m/>
    <m/>
    <m/>
    <m/>
    <m/>
    <m/>
    <s v="NOCDC Passive Infra"/>
    <s v="Applications/Tools"/>
    <s v="OPEN"/>
    <s v="OPEN"/>
    <n v="0"/>
    <m/>
    <m/>
    <e v="#N/A"/>
    <m/>
    <n v="1"/>
    <s v="Open"/>
    <x v="0"/>
  </r>
  <r>
    <n v="1800"/>
    <s v="NOC144"/>
    <x v="2"/>
    <s v="NA"/>
    <m/>
    <m/>
    <m/>
    <s v="DC Passive Infra"/>
    <s v="OSS"/>
    <s v="Preparation and publishing of all DC Non IT devices availability dashboard Monthly"/>
    <m/>
    <s v="NON-Critical"/>
    <s v=" "/>
    <m/>
    <s v="HPSM"/>
    <s v="Incident Management"/>
    <m/>
    <m/>
    <m/>
    <m/>
    <s v="Suresh Pawar"/>
    <m/>
    <s v="Open"/>
    <s v="Open"/>
    <s v=" "/>
    <s v=" "/>
    <s v=" "/>
    <m/>
    <m/>
    <m/>
    <m/>
    <m/>
    <m/>
    <s v="NOCDC Passive Infra"/>
    <s v="Applications/Tools"/>
    <s v="OPEN"/>
    <s v="OPEN"/>
    <n v="0"/>
    <m/>
    <m/>
    <e v="#N/A"/>
    <m/>
    <n v="1"/>
    <s v="Open"/>
    <x v="0"/>
  </r>
  <r>
    <n v="1801"/>
    <s v="NOC145"/>
    <x v="2"/>
    <s v="NA"/>
    <m/>
    <m/>
    <m/>
    <s v="DC Passive Infra"/>
    <s v="OSS"/>
    <s v="Preparation and publishing of all DC Non IT devices availability dashboard  (Selective from and to dates)"/>
    <m/>
    <s v="NON-Critical"/>
    <s v=" "/>
    <m/>
    <s v="HPSM"/>
    <s v="Incident Management"/>
    <m/>
    <m/>
    <m/>
    <m/>
    <s v="Suresh Pawar"/>
    <m/>
    <s v="Open"/>
    <s v="Open"/>
    <s v=" "/>
    <s v=" "/>
    <s v=" "/>
    <m/>
    <m/>
    <m/>
    <m/>
    <m/>
    <m/>
    <s v="NOCDC Passive Infra"/>
    <s v="Applications/Tools"/>
    <s v="OPEN"/>
    <s v="OPEN"/>
    <n v="0"/>
    <m/>
    <m/>
    <e v="#N/A"/>
    <m/>
    <n v="1"/>
    <s v="Open"/>
    <x v="0"/>
  </r>
  <r>
    <n v="1802"/>
    <s v="NOC146"/>
    <x v="2"/>
    <s v="NA"/>
    <m/>
    <s v="OSS"/>
    <s v="OSS"/>
    <s v="OSS"/>
    <s v="OSS"/>
    <s v="Preparation and publishing of all application availability dashboard Daily"/>
    <m/>
    <s v="Critical"/>
    <s v="Completed"/>
    <m/>
    <s v="OSS Dashboards"/>
    <s v="UOC"/>
    <m/>
    <s v="09-09-2025: Sitescope based application URL monitoring "/>
    <m/>
    <m/>
    <s v="Suresh Pawar"/>
    <m/>
    <m/>
    <s v="CLOSURE REVIEW PENDING "/>
    <s v=" "/>
    <s v=" "/>
    <s v=" "/>
    <m/>
    <m/>
    <m/>
    <m/>
    <m/>
    <m/>
    <s v="NOCOSS"/>
    <s v="Applications/Tools"/>
    <s v="OPEN"/>
    <s v="COMPLETED"/>
    <s v="09-09-2025: Sitescope based application URL monitoring "/>
    <m/>
    <m/>
    <m/>
    <m/>
    <n v="1"/>
    <s v="Completed but Verification undrer Process"/>
    <x v="2"/>
  </r>
  <r>
    <n v="1803"/>
    <s v="NOC147"/>
    <x v="2"/>
    <s v="NA"/>
    <m/>
    <s v="OSS"/>
    <s v="OSS"/>
    <s v="OSS"/>
    <s v="OSS"/>
    <s v="Preparation and publishing of all application availability dashboard Weekly"/>
    <m/>
    <s v="Critical"/>
    <s v="Completed"/>
    <m/>
    <s v="OSS Dashboards"/>
    <s v="UOC"/>
    <m/>
    <m/>
    <m/>
    <m/>
    <s v="Suresh Pawar"/>
    <m/>
    <m/>
    <s v="CLOSURE REVIEW PENDING "/>
    <s v=" "/>
    <s v=" "/>
    <s v=" "/>
    <m/>
    <m/>
    <m/>
    <m/>
    <m/>
    <m/>
    <s v="NOCOSS"/>
    <s v="Applications/Tools"/>
    <s v="OPEN"/>
    <s v="COMPLETED"/>
    <s v="sitescope"/>
    <m/>
    <m/>
    <m/>
    <m/>
    <n v="1"/>
    <s v="Completed but Verification undrer Process"/>
    <x v="2"/>
  </r>
  <r>
    <n v="1804"/>
    <s v="NOC148"/>
    <x v="2"/>
    <s v="NA"/>
    <m/>
    <s v="OSS"/>
    <s v="OSS"/>
    <s v="OSS"/>
    <s v="OSS"/>
    <s v="Preparation and publishing of all application availability dashboard Monthly"/>
    <m/>
    <s v="Critical"/>
    <s v="Completed"/>
    <m/>
    <s v="OSS Dashboards"/>
    <s v="UOC"/>
    <m/>
    <s v="09-09-2025: Sitescope based application URL monitoring "/>
    <m/>
    <m/>
    <s v="Suresh Pawar"/>
    <m/>
    <m/>
    <s v="CLOSURE REVIEW PENDING "/>
    <s v=" "/>
    <s v=" "/>
    <s v=" "/>
    <m/>
    <m/>
    <m/>
    <m/>
    <m/>
    <m/>
    <s v="NOCOSS"/>
    <s v="Applications/Tools"/>
    <s v="OPEN"/>
    <s v="COMPLETED"/>
    <s v="09-09-2025: Sitescope based application URL monitoring "/>
    <m/>
    <m/>
    <m/>
    <m/>
    <n v="1"/>
    <s v="Completed but Verification undrer Process"/>
    <x v="2"/>
  </r>
  <r>
    <n v="1805"/>
    <s v="NOC149"/>
    <x v="2"/>
    <s v="NA"/>
    <m/>
    <s v="OSS"/>
    <s v="OSS"/>
    <s v="OSS"/>
    <s v="OSS"/>
    <s v="Preparation and publishing of all application availability dashboard  (Selective from and to dates)"/>
    <m/>
    <s v="Critical"/>
    <s v="Completed"/>
    <m/>
    <s v="OSS Dashboards"/>
    <s v="UOC"/>
    <m/>
    <s v="09-09-2025: Sitescope based application URL availability monitoring "/>
    <m/>
    <m/>
    <s v="Suresh Pawar"/>
    <m/>
    <m/>
    <s v="CLOSURE REVIEW PENDING "/>
    <s v=" "/>
    <s v=" "/>
    <s v=" "/>
    <m/>
    <m/>
    <m/>
    <m/>
    <m/>
    <m/>
    <s v="NOCOSS"/>
    <s v="Applications/Tools"/>
    <s v="OPEN"/>
    <s v="COMPLETED"/>
    <s v="09-09-2025: Sitescope based application URL availability monitoring "/>
    <m/>
    <m/>
    <m/>
    <m/>
    <n v="1"/>
    <s v="Completed but Verification undrer Process"/>
    <x v="2"/>
  </r>
  <r>
    <n v="1806"/>
    <s v="NOC15"/>
    <x v="2"/>
    <s v="NA"/>
    <m/>
    <s v="OSS"/>
    <s v="OSS"/>
    <s v="OSS"/>
    <s v="DC"/>
    <s v="DC Network link uptime &amp; SLA Monthly"/>
    <m/>
    <s v="Critical"/>
    <s v=" "/>
    <m/>
    <s v="HPSM"/>
    <s v="Incident Management"/>
    <m/>
    <m/>
    <m/>
    <m/>
    <s v="Suresh Pawar"/>
    <m/>
    <s v="Open"/>
    <s v="Open"/>
    <s v=" "/>
    <s v=" "/>
    <s v=" "/>
    <m/>
    <m/>
    <m/>
    <m/>
    <m/>
    <m/>
    <s v="NOCOSS"/>
    <s v="Applications/Tools"/>
    <s v="OPEN"/>
    <s v="OPEN"/>
    <n v="0"/>
    <m/>
    <m/>
    <e v="#N/A"/>
    <m/>
    <n v="1"/>
    <s v="Open"/>
    <x v="0"/>
  </r>
  <r>
    <n v="1807"/>
    <s v="NOC150"/>
    <x v="2"/>
    <s v="NA"/>
    <m/>
    <s v="OSS"/>
    <s v="OSS"/>
    <s v="OSS"/>
    <s v="OSS"/>
    <s v="Service assurance &amp; Dashboards"/>
    <m/>
    <s v="Critical"/>
    <s v=" "/>
    <m/>
    <s v="OSS Dashboards"/>
    <s v=" HPE Telco Unified OSS Console "/>
    <m/>
    <s v="Power Bi"/>
    <m/>
    <m/>
    <s v="Suresh Pawar"/>
    <m/>
    <s v="Open"/>
    <s v="WIP"/>
    <s v=" "/>
    <s v=" "/>
    <s v=" "/>
    <m/>
    <m/>
    <m/>
    <m/>
    <m/>
    <m/>
    <s v="NOCOSS"/>
    <s v="Applications/Tools"/>
    <s v="OPEN"/>
    <s v="OPEN"/>
    <n v="0"/>
    <m/>
    <m/>
    <e v="#N/A"/>
    <m/>
    <n v="1"/>
    <s v="Open"/>
    <x v="0"/>
  </r>
  <r>
    <n v="1808"/>
    <s v="NOC151"/>
    <x v="2"/>
    <s v="NA"/>
    <m/>
    <s v="OSS"/>
    <s v="OSS"/>
    <s v="OSS"/>
    <s v="OSS"/>
    <s v="Network Service Assurance Dashboards"/>
    <m/>
    <s v="Critical"/>
    <s v=" "/>
    <m/>
    <s v="OSS Dashboards"/>
    <s v=" HPE Telco Unified OSS Console "/>
    <m/>
    <m/>
    <m/>
    <m/>
    <s v="Suresh Pawar"/>
    <m/>
    <m/>
    <s v="CLOSURE REVIEW PENDING "/>
    <s v=" "/>
    <s v=" "/>
    <s v=" "/>
    <m/>
    <m/>
    <m/>
    <m/>
    <m/>
    <m/>
    <s v="NOCOSS"/>
    <s v="Applications/Tools"/>
    <s v="OPEN"/>
    <s v="COMPLETED"/>
    <s v="dashboard is not there"/>
    <m/>
    <m/>
    <m/>
    <m/>
    <n v="1"/>
    <s v="Completed but Verification undrer Process"/>
    <x v="2"/>
  </r>
  <r>
    <n v="1809"/>
    <s v="NOC152"/>
    <x v="2"/>
    <s v="NA"/>
    <m/>
    <s v="OSS"/>
    <s v="OSS"/>
    <s v="OSS"/>
    <s v="OSS"/>
    <s v="Business Service Assurance Dashboards"/>
    <m/>
    <s v="Critical"/>
    <s v=" "/>
    <m/>
    <s v="OSS Dashboards"/>
    <s v=" HPE Telco Unified OSS Console "/>
    <m/>
    <m/>
    <m/>
    <m/>
    <s v="Suresh Pawar"/>
    <m/>
    <s v="Open"/>
    <s v="WIP"/>
    <s v=" "/>
    <s v=" "/>
    <s v=" "/>
    <m/>
    <m/>
    <m/>
    <m/>
    <m/>
    <m/>
    <s v="NOCOSS"/>
    <s v="Applications/Tools"/>
    <s v="OPEN"/>
    <s v="OPEN"/>
    <n v="0"/>
    <m/>
    <m/>
    <e v="#N/A"/>
    <m/>
    <n v="1"/>
    <s v="Open"/>
    <x v="0"/>
  </r>
  <r>
    <n v="1810"/>
    <s v="NOC153"/>
    <x v="2"/>
    <s v="NA"/>
    <m/>
    <s v="OSS"/>
    <s v="OSS"/>
    <s v="OSS"/>
    <s v="OSS"/>
    <s v="Customer Service Dashboards"/>
    <m/>
    <s v="Critical"/>
    <s v=" "/>
    <m/>
    <s v="OSS Dashboards"/>
    <s v=" HPE Telco Unified OSS Console "/>
    <m/>
    <s v="It will be available in BSS"/>
    <m/>
    <m/>
    <s v="Suresh Pawar"/>
    <m/>
    <s v="Open"/>
    <s v="WIP"/>
    <s v=" "/>
    <s v=" "/>
    <s v=" "/>
    <m/>
    <m/>
    <m/>
    <m/>
    <m/>
    <m/>
    <s v="NOCOSS"/>
    <s v="Applications/Tools"/>
    <s v="OPEN"/>
    <s v="OPEN"/>
    <n v="0"/>
    <m/>
    <m/>
    <e v="#N/A"/>
    <m/>
    <n v="1"/>
    <s v="Open"/>
    <x v="0"/>
  </r>
  <r>
    <n v="1811"/>
    <s v="NOC154"/>
    <x v="2"/>
    <s v="NA"/>
    <m/>
    <s v="OSS"/>
    <s v="OSS"/>
    <s v="OSS"/>
    <s v="OSS"/>
    <s v="Security Assurance Dashboard"/>
    <m/>
    <s v="Critical"/>
    <s v=" "/>
    <m/>
    <s v="OSS Dashboards"/>
    <s v=" HPE Telco Unified OSS Console "/>
    <m/>
    <s v="It will be available in BSS"/>
    <m/>
    <m/>
    <s v="Suresh Pawar"/>
    <m/>
    <m/>
    <s v="CLOSURE REVIEW PENDING "/>
    <s v=" "/>
    <s v=" "/>
    <s v=" "/>
    <m/>
    <m/>
    <m/>
    <m/>
    <m/>
    <m/>
    <s v="NOCOSS"/>
    <s v="Applications/Tools"/>
    <s v="OPEN"/>
    <s v="COMPLETED"/>
    <s v="MTTR Reports for all domain including customer tickets"/>
    <m/>
    <m/>
    <e v="#N/A"/>
    <m/>
    <n v="1"/>
    <s v="Completed but Verification undrer Process"/>
    <x v="2"/>
  </r>
  <r>
    <n v="1812"/>
    <s v="NOC155"/>
    <x v="2"/>
    <s v="NA"/>
    <m/>
    <s v="OSS"/>
    <s v="OSS"/>
    <s v="OSS"/>
    <s v="OSS"/>
    <s v="Service Inventory "/>
    <m/>
    <s v="Critical"/>
    <s v=" "/>
    <m/>
    <s v="OSS Dashboards"/>
    <s v=" HPE Telco Unified OSS Console "/>
    <m/>
    <s v="Inhouse solution "/>
    <m/>
    <m/>
    <s v="Suresh Pawar"/>
    <m/>
    <s v="Open"/>
    <s v="WIP"/>
    <s v=" "/>
    <s v=" "/>
    <s v=" "/>
    <m/>
    <m/>
    <m/>
    <m/>
    <m/>
    <m/>
    <s v="NOCOSS"/>
    <s v="Applications/Tools"/>
    <s v="OPEN"/>
    <s v="OPEN"/>
    <n v="0"/>
    <m/>
    <m/>
    <e v="#N/A"/>
    <m/>
    <n v="1"/>
    <s v="Open"/>
    <x v="0"/>
  </r>
  <r>
    <n v="1813"/>
    <s v="NOC156"/>
    <x v="2"/>
    <s v="NA"/>
    <m/>
    <s v="OSS"/>
    <s v="OSS"/>
    <s v="OSS"/>
    <s v="OSS"/>
    <s v="Service Monitoring"/>
    <m/>
    <s v="Critical"/>
    <s v=" "/>
    <m/>
    <s v="OSS Dashboards"/>
    <s v=" HPE Telco Unified OSS Console "/>
    <m/>
    <m/>
    <m/>
    <m/>
    <s v="Suresh Pawar"/>
    <m/>
    <s v="Open"/>
    <s v="Open"/>
    <s v=" "/>
    <s v=" "/>
    <s v=" "/>
    <m/>
    <m/>
    <m/>
    <m/>
    <m/>
    <m/>
    <s v="NOCOSS"/>
    <s v="Applications/Tools"/>
    <s v="OPEN"/>
    <s v="OPEN"/>
    <n v="0"/>
    <m/>
    <m/>
    <e v="#N/A"/>
    <m/>
    <n v="1"/>
    <s v="Open"/>
    <x v="0"/>
  </r>
  <r>
    <n v="1814"/>
    <s v="NOC157"/>
    <x v="2"/>
    <s v="NA"/>
    <m/>
    <s v="OSS"/>
    <s v="OSS"/>
    <s v="New BSS"/>
    <s v="OSS"/>
    <s v="OSS Intigration for POC Locations LCO,RMSO &amp; MSO"/>
    <m/>
    <s v="Critical"/>
    <s v="Open"/>
    <m/>
    <s v="HPSM"/>
    <s v="Incident Management"/>
    <m/>
    <s v="Aditional Scope for OT/HPE"/>
    <m/>
    <m/>
    <s v="Suresh Pawar"/>
    <m/>
    <s v="Open"/>
    <s v="Open"/>
    <s v=" "/>
    <s v=" "/>
    <s v=" "/>
    <m/>
    <m/>
    <m/>
    <m/>
    <m/>
    <m/>
    <s v="NOCNew BSS"/>
    <e v="#N/A"/>
    <s v="OPEN"/>
    <s v="Not Relevant to OSS"/>
    <n v="0"/>
    <m/>
    <m/>
    <e v="#N/A"/>
    <m/>
    <n v="1"/>
    <s v="Open"/>
    <x v="0"/>
  </r>
  <r>
    <n v="1815"/>
    <s v="NOC158"/>
    <x v="2"/>
    <s v="NA"/>
    <m/>
    <s v="OSS"/>
    <s v="OSS"/>
    <s v="New BSS"/>
    <s v="OSS"/>
    <s v="OSS Intigration for Live  LCO , RMSO &amp; MSO"/>
    <m/>
    <s v="Critical"/>
    <s v="Open"/>
    <m/>
    <s v="HPSM"/>
    <s v="Incident Management"/>
    <m/>
    <s v="Aditional Scope for OT/HPE"/>
    <m/>
    <m/>
    <s v="Suresh Pawar"/>
    <m/>
    <s v="Open"/>
    <s v="Open"/>
    <s v=" "/>
    <s v=" "/>
    <s v=" "/>
    <m/>
    <m/>
    <m/>
    <m/>
    <m/>
    <m/>
    <s v="NOCNew BSS"/>
    <e v="#N/A"/>
    <s v="OPEN"/>
    <s v="Not Relevant to OSS"/>
    <n v="0"/>
    <m/>
    <m/>
    <e v="#N/A"/>
    <m/>
    <n v="1"/>
    <s v="Open"/>
    <x v="0"/>
  </r>
  <r>
    <n v="1816"/>
    <s v="NOC159"/>
    <x v="2"/>
    <s v="NA"/>
    <m/>
    <s v="OSS"/>
    <s v="OSS"/>
    <s v="OSS"/>
    <s v="OSS"/>
    <s v="Video customer inventory , Internet customer inventory , Bandwidth allocation inventory count etc.,"/>
    <m/>
    <s v="Critical"/>
    <s v="Open"/>
    <m/>
    <s v="HPSM"/>
    <s v="Incident Management"/>
    <m/>
    <s v="Aditional Scope for OT/HPE"/>
    <m/>
    <m/>
    <s v="Suresh Pawar"/>
    <m/>
    <s v="Open"/>
    <s v="Open"/>
    <s v=" "/>
    <s v=" "/>
    <s v=" "/>
    <m/>
    <m/>
    <m/>
    <m/>
    <m/>
    <m/>
    <s v="NOCOSS"/>
    <s v="Applications/Tools"/>
    <s v="OPEN"/>
    <s v="OPEN"/>
    <n v="0"/>
    <m/>
    <m/>
    <e v="#N/A"/>
    <m/>
    <n v="1"/>
    <s v="Open"/>
    <x v="0"/>
  </r>
  <r>
    <n v="1817"/>
    <s v="NOC16"/>
    <x v="2"/>
    <s v="NA"/>
    <m/>
    <s v="OSS"/>
    <s v="OSS"/>
    <s v="OSS"/>
    <s v="DC"/>
    <s v="DC Network link uptime &amp; SLA  (Selective from and to dates)"/>
    <m/>
    <s v="Critical"/>
    <s v=" "/>
    <m/>
    <s v="HPSM"/>
    <s v="Incident Management"/>
    <m/>
    <m/>
    <m/>
    <m/>
    <s v="Suresh Pawar"/>
    <m/>
    <s v="Open"/>
    <s v="Open"/>
    <s v=" "/>
    <s v=" "/>
    <s v=" "/>
    <m/>
    <m/>
    <m/>
    <m/>
    <m/>
    <m/>
    <s v="NOCOSS"/>
    <s v="Applications/Tools"/>
    <s v="OPEN"/>
    <s v="OPEN"/>
    <n v="0"/>
    <m/>
    <m/>
    <e v="#N/A"/>
    <m/>
    <n v="1"/>
    <s v="Open"/>
    <x v="0"/>
  </r>
  <r>
    <n v="1818"/>
    <s v="NOC160"/>
    <x v="2"/>
    <s v="NA"/>
    <m/>
    <m/>
    <m/>
    <s v="DC Passive Infra"/>
    <s v="OSS"/>
    <s v="Preparation and publishing of all DC passive infra(Internal, OEM) PM dashboard Daily"/>
    <m/>
    <s v="NON-Critical"/>
    <s v=" "/>
    <m/>
    <s v="OSS Dashboards"/>
    <s v="UOC"/>
    <m/>
    <m/>
    <m/>
    <m/>
    <s v="Suresh Pawar"/>
    <m/>
    <s v="Open"/>
    <s v="Open"/>
    <s v=" "/>
    <s v=" "/>
    <s v=" "/>
    <m/>
    <m/>
    <m/>
    <m/>
    <m/>
    <m/>
    <s v="NOCDC Passive Infra"/>
    <s v="Applications/Tools"/>
    <s v="OPEN"/>
    <s v="OPEN"/>
    <n v="0"/>
    <m/>
    <m/>
    <e v="#N/A"/>
    <m/>
    <n v="1"/>
    <s v="Open"/>
    <x v="0"/>
  </r>
  <r>
    <n v="1819"/>
    <s v="NOC161"/>
    <x v="2"/>
    <s v="NA"/>
    <m/>
    <m/>
    <m/>
    <s v="DC Passive Infra"/>
    <s v="OSS"/>
    <s v="Preparation and publishing of all DC passive infra(Internal, OEM) PM dashboard Weekly"/>
    <m/>
    <s v="NON-Critical"/>
    <s v=" "/>
    <m/>
    <s v="OSS Dashboards"/>
    <s v="UOC"/>
    <m/>
    <m/>
    <m/>
    <m/>
    <s v="Suresh Pawar"/>
    <m/>
    <s v="Open"/>
    <s v="Open"/>
    <s v=" "/>
    <s v=" "/>
    <s v=" "/>
    <m/>
    <m/>
    <m/>
    <m/>
    <m/>
    <m/>
    <s v="NOCDC Passive Infra"/>
    <s v="Applications/Tools"/>
    <s v="OPEN"/>
    <s v="OPEN"/>
    <n v="0"/>
    <m/>
    <m/>
    <e v="#N/A"/>
    <m/>
    <n v="1"/>
    <s v="Open"/>
    <x v="0"/>
  </r>
  <r>
    <n v="1820"/>
    <s v="NOC162"/>
    <x v="2"/>
    <s v="NA"/>
    <m/>
    <m/>
    <m/>
    <s v="DC Passive Infra"/>
    <s v="OSS"/>
    <s v="Preparation and publishing of all DC passive infra(Internal, OEM) PM dashboard Monthly"/>
    <m/>
    <s v="NON-Critical"/>
    <s v=" "/>
    <m/>
    <s v="OSS Dashboards"/>
    <s v="UOC"/>
    <m/>
    <m/>
    <m/>
    <m/>
    <s v="Suresh Pawar"/>
    <m/>
    <s v="Open"/>
    <s v="Open"/>
    <s v=" "/>
    <s v=" "/>
    <s v=" "/>
    <m/>
    <m/>
    <m/>
    <m/>
    <m/>
    <m/>
    <s v="NOCDC Passive Infra"/>
    <s v="Applications/Tools"/>
    <s v="OPEN"/>
    <s v="OPEN"/>
    <n v="0"/>
    <m/>
    <m/>
    <e v="#N/A"/>
    <m/>
    <n v="1"/>
    <s v="Open"/>
    <x v="0"/>
  </r>
  <r>
    <n v="1821"/>
    <s v="NOC163"/>
    <x v="2"/>
    <s v="NA"/>
    <m/>
    <m/>
    <m/>
    <s v="DC Passive Infra"/>
    <s v="OSS"/>
    <s v="Preparation and publishing of all DC passive infra(Internal, OEM) PM dashboard  (Selective from and to dates)"/>
    <m/>
    <s v="NON-Critical"/>
    <s v=" "/>
    <m/>
    <s v="OSS Dashboards"/>
    <s v="UOC"/>
    <m/>
    <m/>
    <m/>
    <m/>
    <s v="Suresh Pawar"/>
    <m/>
    <s v="Open"/>
    <s v="Open"/>
    <s v=" "/>
    <s v=" "/>
    <s v=" "/>
    <m/>
    <m/>
    <m/>
    <m/>
    <m/>
    <m/>
    <s v="NOCDC Passive Infra"/>
    <s v="Applications/Tools"/>
    <s v="OPEN"/>
    <s v="OPEN"/>
    <n v="0"/>
    <m/>
    <m/>
    <e v="#N/A"/>
    <m/>
    <n v="1"/>
    <s v="Open"/>
    <x v="0"/>
  </r>
  <r>
    <n v="1822"/>
    <s v="NOC164"/>
    <x v="2"/>
    <s v="NA"/>
    <m/>
    <s v="OSS"/>
    <s v="OSS"/>
    <s v="OSS"/>
    <s v="NOC"/>
    <s v="Preparation and publishing of all devices, application, software AMC dashboard Daily"/>
    <m/>
    <s v="Critical"/>
    <s v=" "/>
    <m/>
    <s v="OSS Dashboards"/>
    <s v="Asset Manager"/>
    <m/>
    <s v="Report is available in Asset manager"/>
    <m/>
    <m/>
    <s v="Suresh Pawar"/>
    <m/>
    <m/>
    <s v="CLOSURE REVIEW PENDING "/>
    <s v=" "/>
    <s v=" "/>
    <s v=" "/>
    <m/>
    <m/>
    <m/>
    <m/>
    <m/>
    <m/>
    <s v="NOCOSS"/>
    <s v="Applications/Tools"/>
    <s v="OPEN"/>
    <s v="COMPLETED"/>
    <n v="0"/>
    <m/>
    <m/>
    <m/>
    <m/>
    <n v="1"/>
    <s v="Completed but Verification undrer Process"/>
    <x v="2"/>
  </r>
  <r>
    <n v="1823"/>
    <s v="NOC165"/>
    <x v="2"/>
    <s v="NA"/>
    <m/>
    <s v="OSS"/>
    <s v="OSS"/>
    <s v="OSS"/>
    <s v="NOC"/>
    <s v="Preparation and publishing of all devices, application, software AMC dashboard Weekly"/>
    <m/>
    <s v="Critical"/>
    <s v=" "/>
    <m/>
    <s v="OSS Dashboards"/>
    <s v="Asset Manager"/>
    <m/>
    <m/>
    <m/>
    <m/>
    <s v="Suresh Pawar"/>
    <m/>
    <m/>
    <s v="CLOSURE REVIEW PENDING "/>
    <s v=" "/>
    <s v=" "/>
    <s v=" "/>
    <m/>
    <m/>
    <m/>
    <m/>
    <m/>
    <m/>
    <s v="NOCOSS"/>
    <s v="Applications/Tools"/>
    <s v="OPEN"/>
    <s v="COMPLETED"/>
    <n v="0"/>
    <m/>
    <m/>
    <e v="#N/A"/>
    <m/>
    <n v="1"/>
    <s v="Completed but Verification undrer Process"/>
    <x v="2"/>
  </r>
  <r>
    <n v="1824"/>
    <s v="NOC166"/>
    <x v="2"/>
    <s v="NA"/>
    <m/>
    <s v="OSS"/>
    <s v="OSS"/>
    <s v="OSS"/>
    <s v="NOC"/>
    <s v="Preparation and publishing of all devices, application, software AMC dashboard Monthly"/>
    <m/>
    <s v="Critical"/>
    <s v=" "/>
    <m/>
    <s v="OSS Dashboards"/>
    <s v="Asset Manager"/>
    <m/>
    <m/>
    <m/>
    <m/>
    <s v="Suresh Pawar"/>
    <m/>
    <m/>
    <s v="CLOSURE REVIEW PENDING "/>
    <s v=" "/>
    <s v=" "/>
    <s v=" "/>
    <m/>
    <m/>
    <m/>
    <m/>
    <m/>
    <m/>
    <s v="NOCOSS"/>
    <s v="Applications/Tools"/>
    <s v="OPEN"/>
    <s v="COMPLETED"/>
    <n v="0"/>
    <m/>
    <m/>
    <e v="#N/A"/>
    <m/>
    <n v="1"/>
    <s v="Completed but Verification undrer Process"/>
    <x v="2"/>
  </r>
  <r>
    <n v="1825"/>
    <s v="NOC167"/>
    <x v="2"/>
    <s v="NA"/>
    <m/>
    <s v="OSS"/>
    <s v="OSS"/>
    <s v="OSS"/>
    <s v="NOC"/>
    <s v="Preparation and publishing of all devices, application, software AMC dashboard  (Selective from and to dates)"/>
    <m/>
    <s v="Critical"/>
    <s v=" "/>
    <m/>
    <s v="OSS Dashboards"/>
    <s v="Asset Manager"/>
    <m/>
    <m/>
    <m/>
    <m/>
    <s v="Suresh Pawar"/>
    <m/>
    <m/>
    <s v="CLOSURE REVIEW PENDING "/>
    <s v=" "/>
    <s v=" "/>
    <s v=" "/>
    <m/>
    <m/>
    <m/>
    <m/>
    <m/>
    <m/>
    <s v="NOCOSS"/>
    <s v="Applications/Tools"/>
    <s v="OPEN"/>
    <s v="COMPLETED"/>
    <n v="0"/>
    <m/>
    <m/>
    <e v="#N/A"/>
    <m/>
    <n v="1"/>
    <s v="Completed but Verification undrer Process"/>
    <x v="2"/>
  </r>
  <r>
    <n v="1826"/>
    <s v="NOC168"/>
    <x v="2"/>
    <s v="NA"/>
    <m/>
    <s v="OSS"/>
    <s v="OSS"/>
    <s v="OSS"/>
    <s v="NOC"/>
    <s v="Publishing of all major events in Tnoc dashboard Daily"/>
    <m/>
    <s v="Critical"/>
    <s v=" "/>
    <m/>
    <s v="HPSM"/>
    <s v="Incident Management"/>
    <m/>
    <m/>
    <m/>
    <m/>
    <s v="Suresh Pawar"/>
    <m/>
    <m/>
    <s v="CLOSURE REVIEW PENDING "/>
    <s v=" "/>
    <s v=" "/>
    <s v=" "/>
    <m/>
    <m/>
    <m/>
    <m/>
    <m/>
    <m/>
    <s v="NOCOSS"/>
    <s v="Applications/Tools"/>
    <s v="OPEN"/>
    <s v="COMPLETED"/>
    <n v="0"/>
    <m/>
    <m/>
    <e v="#N/A"/>
    <m/>
    <n v="1"/>
    <s v="Completed but Verification undrer Process"/>
    <x v="2"/>
  </r>
  <r>
    <n v="1827"/>
    <s v="NOC169"/>
    <x v="2"/>
    <s v="NA"/>
    <m/>
    <s v="OSS"/>
    <s v="OSS"/>
    <s v="OSS"/>
    <s v="NOC"/>
    <s v="Publishing of all major events in Tnoc dashboard Weekly"/>
    <m/>
    <s v="Critical"/>
    <s v=" "/>
    <m/>
    <s v="HPSM"/>
    <s v="Incident Management"/>
    <m/>
    <m/>
    <m/>
    <m/>
    <s v="Suresh Pawar"/>
    <m/>
    <m/>
    <s v="CLOSURE REVIEW PENDING "/>
    <s v=" "/>
    <s v=" "/>
    <s v=" "/>
    <m/>
    <m/>
    <m/>
    <m/>
    <m/>
    <m/>
    <s v="NOCOSS"/>
    <s v="Applications/Tools"/>
    <s v="OPEN"/>
    <s v="COMPLETED"/>
    <n v="0"/>
    <m/>
    <m/>
    <e v="#N/A"/>
    <m/>
    <n v="1"/>
    <s v="Completed but Verification undrer Process"/>
    <x v="2"/>
  </r>
  <r>
    <n v="1828"/>
    <s v="NOC17"/>
    <x v="2"/>
    <s v="NA"/>
    <m/>
    <m/>
    <m/>
    <s v="BSS"/>
    <s v="Service Provisioning"/>
    <s v="configure of GI services and tracking and publishing data Daily"/>
    <m/>
    <s v="Critical"/>
    <s v="Open"/>
    <m/>
    <s v="BSS"/>
    <s v="CRM"/>
    <m/>
    <s v="It will be available in NSO and BSS"/>
    <m/>
    <m/>
    <s v="Manoj Nibrad"/>
    <m/>
    <s v="Open"/>
    <s v="Open"/>
    <s v=" "/>
    <s v=" "/>
    <s v=" "/>
    <m/>
    <m/>
    <m/>
    <m/>
    <m/>
    <m/>
    <s v="NOCBSS"/>
    <s v="Applications/Tools"/>
    <s v="OPEN"/>
    <m/>
    <m/>
    <m/>
    <m/>
    <e v="#N/A"/>
    <m/>
    <n v="1"/>
    <s v="Open"/>
    <x v="0"/>
  </r>
  <r>
    <n v="1829"/>
    <s v="NOC170"/>
    <x v="2"/>
    <s v="NA"/>
    <m/>
    <s v="OSS"/>
    <s v="OSS"/>
    <s v="OSS"/>
    <s v="NOC"/>
    <s v="Publishing of all major events in Tnoc dashboard Monthly"/>
    <m/>
    <s v="Critical"/>
    <s v=" "/>
    <m/>
    <s v="HPSM"/>
    <s v="Incident Management"/>
    <m/>
    <m/>
    <m/>
    <m/>
    <s v="Suresh Pawar"/>
    <m/>
    <m/>
    <s v="CLOSURE REVIEW PENDING "/>
    <s v=" "/>
    <s v=" "/>
    <s v=" "/>
    <m/>
    <m/>
    <m/>
    <m/>
    <m/>
    <m/>
    <s v="NOCOSS"/>
    <s v="Applications/Tools"/>
    <s v="OPEN"/>
    <s v="COMPLETED"/>
    <n v="0"/>
    <m/>
    <m/>
    <e v="#N/A"/>
    <m/>
    <n v="1"/>
    <s v="Completed but Verification undrer Process"/>
    <x v="2"/>
  </r>
  <r>
    <n v="1830"/>
    <s v="NOC171"/>
    <x v="2"/>
    <s v="NA"/>
    <m/>
    <s v="OSS"/>
    <s v="OSS"/>
    <s v="OSS"/>
    <s v="NOC"/>
    <s v="Publishing of all major events in Tnoc dashboard  (Selective from and to dates)"/>
    <m/>
    <s v="Critical"/>
    <s v=" "/>
    <m/>
    <s v="HPSM"/>
    <s v="Incident Management"/>
    <m/>
    <m/>
    <m/>
    <m/>
    <s v="Suresh Pawar"/>
    <m/>
    <m/>
    <s v="CLOSURE REVIEW PENDING "/>
    <s v=" "/>
    <s v=" "/>
    <s v=" "/>
    <m/>
    <m/>
    <m/>
    <m/>
    <m/>
    <m/>
    <s v="NOCOSS"/>
    <s v="Applications/Tools"/>
    <s v="OPEN"/>
    <s v="COMPLETED"/>
    <n v="0"/>
    <m/>
    <m/>
    <e v="#N/A"/>
    <m/>
    <n v="1"/>
    <s v="Completed but Verification undrer Process"/>
    <x v="2"/>
  </r>
  <r>
    <n v="1831"/>
    <s v="NOC172"/>
    <x v="2"/>
    <s v="NA"/>
    <m/>
    <s v="OSS"/>
    <s v="OSS"/>
    <s v="OSS"/>
    <s v="BBNL Reports"/>
    <s v="Publishing of BBNL dashboard Daily"/>
    <m/>
    <s v="Critical"/>
    <s v="Completed"/>
    <m/>
    <s v="HPSM"/>
    <s v="Incident Management"/>
    <m/>
    <m/>
    <m/>
    <m/>
    <s v="Suresh Pawar"/>
    <m/>
    <m/>
    <s v="CLOSURE REVIEW PENDING "/>
    <s v=" "/>
    <s v=" "/>
    <s v=" "/>
    <m/>
    <m/>
    <m/>
    <m/>
    <m/>
    <m/>
    <s v="NOCOSS"/>
    <s v="Applications/Tools"/>
    <s v="OPEN"/>
    <s v="COMPLETED"/>
    <n v="0"/>
    <m/>
    <m/>
    <m/>
    <m/>
    <n v="1"/>
    <s v="Completed but Verification undrer Process"/>
    <x v="2"/>
  </r>
  <r>
    <n v="1832"/>
    <s v="NOC173"/>
    <x v="2"/>
    <s v="NA"/>
    <m/>
    <s v="OSS"/>
    <s v="OSS"/>
    <s v="OSS"/>
    <s v="BBNL Reports"/>
    <s v="Publishing of BBNL dashboard Weekly"/>
    <m/>
    <s v="Critical"/>
    <s v="NOT_FEASIBLE"/>
    <m/>
    <s v="HPSM"/>
    <s v="Incident Management"/>
    <m/>
    <m/>
    <m/>
    <m/>
    <s v="Suresh Pawar"/>
    <m/>
    <s v="Open"/>
    <s v="Not Feasible "/>
    <s v=" "/>
    <s v=" "/>
    <s v=" "/>
    <m/>
    <m/>
    <m/>
    <m/>
    <m/>
    <m/>
    <s v="NOCOSS"/>
    <s v="Applications/Tools"/>
    <e v="#N/A"/>
    <s v="Not Required to BBNL"/>
    <s v="11-Oct-25: BBNL do not ask weekly hence it is not delivered"/>
    <m/>
    <m/>
    <e v="#N/A"/>
    <m/>
    <n v="1"/>
    <s v="Open"/>
    <x v="0"/>
  </r>
  <r>
    <n v="1833"/>
    <s v="NOC174"/>
    <x v="2"/>
    <s v="NA"/>
    <m/>
    <s v="OSS"/>
    <s v="OSS"/>
    <s v="OSS"/>
    <s v="BBNL Reports"/>
    <s v="Publishing of BBNL dashboard Monthly"/>
    <m/>
    <s v="Critical"/>
    <s v="Completed"/>
    <m/>
    <s v="HPSM"/>
    <s v="Incident Management"/>
    <m/>
    <m/>
    <m/>
    <m/>
    <s v="Suresh Pawar"/>
    <m/>
    <m/>
    <s v="CLOSURE REVIEW PENDING "/>
    <s v=" "/>
    <s v=" "/>
    <s v=" "/>
    <m/>
    <m/>
    <m/>
    <m/>
    <m/>
    <m/>
    <s v="NOCOSS"/>
    <s v="Applications/Tools"/>
    <s v="OPEN"/>
    <s v="COMPLETED"/>
    <n v="0"/>
    <m/>
    <m/>
    <m/>
    <m/>
    <n v="1"/>
    <s v="Completed but Verification undrer Process"/>
    <x v="2"/>
  </r>
  <r>
    <n v="1834"/>
    <s v="NOC175"/>
    <x v="2"/>
    <s v="NA"/>
    <m/>
    <s v="OSS"/>
    <s v="OSS"/>
    <s v="OSS"/>
    <s v="BBNL Reports"/>
    <s v="Publishing of BBNL dashboard  (Selective from and to dates)"/>
    <m/>
    <s v="Critical"/>
    <s v="NOT_FEASIBLE"/>
    <m/>
    <s v="HPSM"/>
    <s v="Incident Management"/>
    <m/>
    <m/>
    <m/>
    <m/>
    <s v="Suresh Pawar"/>
    <m/>
    <s v="Open"/>
    <s v="Not Feasible "/>
    <s v=" "/>
    <s v=" "/>
    <s v=" "/>
    <m/>
    <m/>
    <m/>
    <m/>
    <m/>
    <m/>
    <s v="NOCOSS"/>
    <s v="Applications/Tools"/>
    <e v="#N/A"/>
    <s v="Not Required to BBNL"/>
    <s v="11-Oct-25: BBNL do not ask Selective from and to dates hence it is not delivered"/>
    <m/>
    <m/>
    <e v="#N/A"/>
    <m/>
    <n v="1"/>
    <s v="Open"/>
    <x v="0"/>
  </r>
  <r>
    <n v="1835"/>
    <s v="NOC176"/>
    <x v="2"/>
    <s v="NA"/>
    <m/>
    <s v="OSS"/>
    <s v="OSS"/>
    <s v="OSS"/>
    <s v="Field Passive Infra"/>
    <s v="Publishing of Field Passive infra total devices dashboard Daily"/>
    <m/>
    <s v="Critical"/>
    <s v="Completed"/>
    <m/>
    <s v="NNMI"/>
    <s v="NNMI"/>
    <m/>
    <s v="09-09-2025: Inventory Dashboard visible for live data which is refreshing 6 times a day."/>
    <m/>
    <m/>
    <s v="Suresh Pawar"/>
    <m/>
    <m/>
    <s v="CLOSURE REVIEW PENDING "/>
    <s v=" "/>
    <s v=" "/>
    <s v=" "/>
    <m/>
    <m/>
    <m/>
    <m/>
    <m/>
    <m/>
    <s v="NOCOSS"/>
    <s v="Applications/Tools"/>
    <s v="OPEN"/>
    <s v="COMPLETED"/>
    <s v="09-09-2025: Inventory Dashboard visible for live data which is refreshing 6 times a day."/>
    <m/>
    <m/>
    <m/>
    <m/>
    <n v="1"/>
    <s v="Completed but Verification undrer Process"/>
    <x v="2"/>
  </r>
  <r>
    <n v="1836"/>
    <s v="NOC177"/>
    <x v="2"/>
    <s v="NA"/>
    <m/>
    <s v="OSS"/>
    <s v="OSS"/>
    <s v="OSS"/>
    <s v="Field Passive Infra"/>
    <s v="Publishing of Field Passive infra total devices dashboard Weekly"/>
    <m/>
    <s v="Critical"/>
    <s v="NOT_FEASIBLE"/>
    <m/>
    <s v="NNMI"/>
    <s v="NNMI"/>
    <m/>
    <m/>
    <m/>
    <m/>
    <s v="Suresh Pawar"/>
    <m/>
    <s v="Open"/>
    <s v="Not Feasible "/>
    <s v=" "/>
    <s v=" "/>
    <s v=" "/>
    <m/>
    <m/>
    <m/>
    <m/>
    <m/>
    <m/>
    <s v="NOCOSS"/>
    <s v="Applications/Tools"/>
    <e v="#N/A"/>
    <s v="NOT-FEASIBLE"/>
    <n v="0"/>
    <m/>
    <m/>
    <e v="#N/A"/>
    <m/>
    <n v="1"/>
    <s v="Open"/>
    <x v="0"/>
  </r>
  <r>
    <n v="1837"/>
    <s v="NOC178"/>
    <x v="2"/>
    <s v="NA"/>
    <m/>
    <s v="OSS"/>
    <s v="OSS"/>
    <s v="OSS"/>
    <s v="Field Passive Infra"/>
    <s v="Publishing of Field Passive infra total devices dashboard Monthly"/>
    <m/>
    <s v="Critical"/>
    <s v="Completed"/>
    <m/>
    <s v="NNMI"/>
    <s v="NNMI"/>
    <m/>
    <s v="Live report is available in UOC"/>
    <m/>
    <m/>
    <s v="Suresh Pawar"/>
    <m/>
    <m/>
    <s v="CLOSURE REVIEW PENDING "/>
    <s v=" "/>
    <s v=" "/>
    <s v=" "/>
    <m/>
    <m/>
    <m/>
    <m/>
    <m/>
    <m/>
    <s v="NOCOSS"/>
    <s v="Applications/Tools"/>
    <s v="OPEN"/>
    <s v="COMPLETED"/>
    <s v="Live report is available in UOC"/>
    <m/>
    <m/>
    <m/>
    <m/>
    <n v="1"/>
    <s v="Completed but Verification undrer Process"/>
    <x v="2"/>
  </r>
  <r>
    <n v="1838"/>
    <s v="NOC179"/>
    <x v="2"/>
    <s v="NA"/>
    <m/>
    <s v="OSS"/>
    <s v="OSS"/>
    <s v="OSS"/>
    <s v="Field Passive Infra"/>
    <s v="Publishing of Field Passive infra total devices dashboard  (Selective from and to dates)"/>
    <m/>
    <s v="Critical"/>
    <s v="Completed"/>
    <m/>
    <s v="NNMI"/>
    <s v="NNMI"/>
    <m/>
    <s v="Live report is available in UOC"/>
    <m/>
    <m/>
    <s v="Suresh Pawar"/>
    <m/>
    <m/>
    <s v="CLOSURE REVIEW PENDING "/>
    <s v=" "/>
    <s v=" "/>
    <s v=" "/>
    <m/>
    <m/>
    <m/>
    <m/>
    <m/>
    <m/>
    <s v="NOCOSS"/>
    <s v="Applications/Tools"/>
    <s v="OPEN"/>
    <s v="COMPLETED"/>
    <s v="Live report is available in UOC"/>
    <m/>
    <m/>
    <m/>
    <m/>
    <n v="1"/>
    <s v="Completed but Verification undrer Process"/>
    <x v="2"/>
  </r>
  <r>
    <n v="1839"/>
    <s v="NOC18"/>
    <x v="2"/>
    <s v="NA"/>
    <m/>
    <m/>
    <m/>
    <s v="BSS"/>
    <s v="Service Provisioning"/>
    <s v="configure of GI services and tracking and publishing data Weekly"/>
    <m/>
    <s v="Critical"/>
    <s v="Open"/>
    <m/>
    <s v="BSS"/>
    <s v="CRM"/>
    <m/>
    <s v="It will be available in NSO and BSS"/>
    <m/>
    <m/>
    <s v="Manoj Nibrad"/>
    <m/>
    <s v="Open"/>
    <s v="Open"/>
    <s v=" "/>
    <s v=" "/>
    <s v=" "/>
    <m/>
    <m/>
    <m/>
    <m/>
    <m/>
    <m/>
    <s v="NOCBSS"/>
    <s v="Applications/Tools"/>
    <s v="OPEN"/>
    <m/>
    <m/>
    <m/>
    <m/>
    <e v="#N/A"/>
    <m/>
    <n v="1"/>
    <s v="Open"/>
    <x v="0"/>
  </r>
  <r>
    <n v="1840"/>
    <s v="NOC180"/>
    <x v="2"/>
    <s v="NA"/>
    <m/>
    <m/>
    <m/>
    <s v="DWDM"/>
    <s v="OSS"/>
    <s v="Published Zonal Network uptime (like, total scope, litup count and availability according to the category) Daily"/>
    <m/>
    <s v="Critical"/>
    <s v="Completed"/>
    <m/>
    <s v="HPSM"/>
    <s v="Incident Management"/>
    <m/>
    <m/>
    <m/>
    <m/>
    <s v="Suresh Pawar"/>
    <m/>
    <m/>
    <s v="CLOSURE REVIEW PENDING "/>
    <s v=" "/>
    <s v=" "/>
    <s v=" "/>
    <m/>
    <m/>
    <m/>
    <m/>
    <m/>
    <m/>
    <s v="NOCDWDM"/>
    <s v="Applications/Tools"/>
    <s v="OPEN"/>
    <s v="CLOSURE REVIEW PENDING "/>
    <n v="0"/>
    <m/>
    <m/>
    <m/>
    <m/>
    <n v="1"/>
    <s v="Completed but Verification undrer Process"/>
    <x v="2"/>
  </r>
  <r>
    <n v="1841"/>
    <s v="NOC181"/>
    <x v="2"/>
    <s v="NA"/>
    <m/>
    <m/>
    <m/>
    <s v="DWDM"/>
    <s v="OSS"/>
    <s v="Published Zonal Network uptime (like, total scope, litup count and availability according to the category) Weekly"/>
    <m/>
    <s v="Critical"/>
    <s v="Open"/>
    <m/>
    <s v="HPSM"/>
    <s v="Incident Management"/>
    <m/>
    <s v="Uptime and MMTR are two separate reports."/>
    <m/>
    <m/>
    <s v="Suresh Pawar"/>
    <m/>
    <s v="Open"/>
    <s v="Open"/>
    <s v=" "/>
    <s v=" "/>
    <s v=" "/>
    <m/>
    <m/>
    <m/>
    <m/>
    <m/>
    <m/>
    <s v="NOCDWDM"/>
    <s v="Applications/Tools"/>
    <s v="OPEN"/>
    <s v="OPEN"/>
    <n v="0"/>
    <m/>
    <m/>
    <e v="#N/A"/>
    <m/>
    <n v="1"/>
    <s v="Open"/>
    <x v="0"/>
  </r>
  <r>
    <n v="1842"/>
    <s v="NOC182"/>
    <x v="2"/>
    <s v="NA"/>
    <m/>
    <m/>
    <m/>
    <s v="DWDM"/>
    <s v="OSS"/>
    <s v="Published Zonal Network uptime (like, total scope, litup count and availability according to the category) Monthly"/>
    <m/>
    <s v="Critical"/>
    <s v="Completed"/>
    <m/>
    <s v="HPSM"/>
    <s v="Incident Management"/>
    <m/>
    <m/>
    <m/>
    <m/>
    <s v="Suresh Pawar"/>
    <m/>
    <m/>
    <s v="CLOSURE REVIEW PENDING "/>
    <s v=" "/>
    <s v=" "/>
    <s v=" "/>
    <m/>
    <m/>
    <m/>
    <m/>
    <m/>
    <m/>
    <s v="NOCDWDM"/>
    <s v="Applications/Tools"/>
    <s v="OPEN"/>
    <s v="COMPLETED"/>
    <n v="0"/>
    <m/>
    <m/>
    <m/>
    <m/>
    <n v="1"/>
    <s v="Completed but Verification undrer Process"/>
    <x v="2"/>
  </r>
  <r>
    <n v="1843"/>
    <s v="NOC183"/>
    <x v="2"/>
    <s v="NA"/>
    <m/>
    <m/>
    <m/>
    <s v="DWDM"/>
    <s v="OSS"/>
    <s v="Published Zonal Network uptime (like, total scope, litup count and availability according to the category) (Selective from and to dates)"/>
    <m/>
    <s v="Critical"/>
    <s v="Completed"/>
    <m/>
    <s v="HPSM"/>
    <s v="Incident Management"/>
    <m/>
    <m/>
    <m/>
    <m/>
    <s v="Suresh Pawar"/>
    <m/>
    <m/>
    <s v="CLOSURE REVIEW PENDING "/>
    <s v=" "/>
    <s v=" "/>
    <s v=" "/>
    <m/>
    <m/>
    <m/>
    <m/>
    <m/>
    <m/>
    <s v="NOCDWDM"/>
    <s v="Applications/Tools"/>
    <s v="OPEN"/>
    <s v="CLOSURE REVIEW PENDING "/>
    <n v="0"/>
    <m/>
    <m/>
    <m/>
    <m/>
    <n v="1"/>
    <s v="Completed but Verification undrer Process"/>
    <x v="2"/>
  </r>
  <r>
    <n v="1844"/>
    <s v="NOC184"/>
    <x v="2"/>
    <s v="NA"/>
    <m/>
    <m/>
    <m/>
    <s v="DWDM"/>
    <s v="OSS"/>
    <s v="Publishing Package wise , district wise and node wise (like DWDM,OADM) Zonal Network uptime and Mandal TT resolution MTTR dashboard Daily"/>
    <m/>
    <s v="Critical"/>
    <s v="Completed"/>
    <m/>
    <s v="HPSM"/>
    <s v="Incident Management"/>
    <m/>
    <m/>
    <m/>
    <m/>
    <s v="Suresh Pawar"/>
    <m/>
    <m/>
    <s v="CLOSURE REVIEW PENDING "/>
    <s v=" "/>
    <s v=" "/>
    <s v=" "/>
    <m/>
    <m/>
    <m/>
    <m/>
    <m/>
    <m/>
    <s v="NOCDWDM"/>
    <s v="Applications/Tools"/>
    <s v="OPEN"/>
    <s v="COMPLETED"/>
    <n v="0"/>
    <m/>
    <m/>
    <m/>
    <m/>
    <n v="1"/>
    <s v="Completed but Verification undrer Process"/>
    <x v="2"/>
  </r>
  <r>
    <n v="1845"/>
    <s v="NOC185"/>
    <x v="2"/>
    <s v="NA"/>
    <m/>
    <m/>
    <m/>
    <s v="DWDM"/>
    <s v="OSS"/>
    <s v="Publishing Package wise , district wise and node wise (like DWDM,OADM) Zonal Network uptime and Mandal TT resolution MTTR dashboard Weekly"/>
    <m/>
    <s v="Critical"/>
    <s v="Completed"/>
    <m/>
    <s v="HPSM"/>
    <s v="Incident Management"/>
    <m/>
    <m/>
    <m/>
    <m/>
    <s v="Suresh Pawar"/>
    <m/>
    <m/>
    <s v="CLOSURE REVIEW PENDING "/>
    <s v=" "/>
    <s v=" "/>
    <s v=" "/>
    <m/>
    <m/>
    <m/>
    <m/>
    <m/>
    <m/>
    <s v="NOCDWDM"/>
    <s v="Applications/Tools"/>
    <s v="OPEN"/>
    <s v="COMPLETED"/>
    <n v="0"/>
    <m/>
    <m/>
    <m/>
    <m/>
    <n v="1"/>
    <s v="Completed but Verification undrer Process"/>
    <x v="2"/>
  </r>
  <r>
    <n v="1846"/>
    <s v="NOC186"/>
    <x v="2"/>
    <s v="NA"/>
    <m/>
    <m/>
    <m/>
    <s v="DWDM"/>
    <s v="OSS"/>
    <s v="Publishing Package wise , district wise and node wise (like DWDM,OADM) Zonal Network uptime and Mandal TT resolution MTTR dashboard Monthly"/>
    <m/>
    <s v="Critical"/>
    <s v="Completed"/>
    <m/>
    <s v="HPSM"/>
    <s v="Incident Management"/>
    <m/>
    <m/>
    <m/>
    <m/>
    <s v="Suresh Pawar"/>
    <m/>
    <m/>
    <s v="CLOSURE REVIEW PENDING "/>
    <s v=" "/>
    <s v=" "/>
    <s v=" "/>
    <m/>
    <m/>
    <m/>
    <m/>
    <m/>
    <m/>
    <s v="NOCDWDM"/>
    <s v="Applications/Tools"/>
    <s v="OPEN"/>
    <s v="COMPLETED"/>
    <n v="0"/>
    <m/>
    <m/>
    <m/>
    <m/>
    <n v="1"/>
    <s v="Completed but Verification undrer Process"/>
    <x v="2"/>
  </r>
  <r>
    <n v="1847"/>
    <s v="NOC187"/>
    <x v="2"/>
    <s v="NA"/>
    <m/>
    <m/>
    <m/>
    <s v="DWDM"/>
    <s v="OSS"/>
    <s v="Publishing Package wise , district wise and node wise (like DWDM,OADM) Zonal Network uptime and Mandal TT resolution MTTR dashboard (Selective from and to dates)"/>
    <m/>
    <s v="Critical"/>
    <s v="Open"/>
    <m/>
    <s v="HPSM"/>
    <s v="Incident Management"/>
    <m/>
    <s v="Uptime and MMTR are two separate reports."/>
    <m/>
    <m/>
    <s v="Suresh Pawar"/>
    <m/>
    <s v="Open"/>
    <s v="Open"/>
    <s v=" "/>
    <s v=" "/>
    <s v=" "/>
    <m/>
    <m/>
    <m/>
    <m/>
    <m/>
    <m/>
    <s v="NOCDWDM"/>
    <s v="Applications/Tools"/>
    <s v="OPEN"/>
    <s v="WIP"/>
    <n v="0"/>
    <m/>
    <m/>
    <e v="#N/A"/>
    <m/>
    <n v="1"/>
    <s v="Open"/>
    <x v="0"/>
  </r>
  <r>
    <n v="1848"/>
    <s v="NOC188"/>
    <x v="2"/>
    <s v="NA"/>
    <m/>
    <m/>
    <m/>
    <s v="DWDM"/>
    <s v="OSS"/>
    <s v="Preparation and publishing of Zonal link summary , uptime and MTTR dashboard Daily"/>
    <m/>
    <s v="Critical"/>
    <s v="Completed"/>
    <m/>
    <s v="HPSM"/>
    <s v="Incident Management"/>
    <m/>
    <s v="11-09-2025: Uptime/Availability  and MTTR is available for daily and monthly"/>
    <m/>
    <m/>
    <s v="Suresh Pawar"/>
    <m/>
    <m/>
    <s v="CLOSURE REVIEW PENDING "/>
    <s v=" "/>
    <s v=" "/>
    <s v=" "/>
    <m/>
    <m/>
    <m/>
    <m/>
    <m/>
    <m/>
    <s v="NOCDWDM"/>
    <s v="Applications/Tools"/>
    <s v="OPEN"/>
    <s v="COMPLETED"/>
    <s v="11-09-2025: Uptime/Availability  and MTTR is available for daily and monthly"/>
    <m/>
    <m/>
    <m/>
    <m/>
    <n v="1"/>
    <s v="Completed but Verification undrer Process"/>
    <x v="2"/>
  </r>
  <r>
    <n v="1849"/>
    <s v="NOC189"/>
    <x v="2"/>
    <s v="NA"/>
    <m/>
    <m/>
    <m/>
    <s v="DWDM"/>
    <s v="OSS"/>
    <s v="Preparation and publishing of Zonal link summary , uptime and MTTR dashboard Weekly"/>
    <m/>
    <s v="Critical"/>
    <s v="Open"/>
    <m/>
    <s v="HPSM"/>
    <s v="Incident Management"/>
    <m/>
    <s v="11-09-2025: Uptime/Availability  and MTTR is available for daily and monthly"/>
    <m/>
    <m/>
    <s v="Suresh Pawar"/>
    <m/>
    <s v="Open"/>
    <s v="Open"/>
    <s v=" "/>
    <s v=" "/>
    <s v=" "/>
    <m/>
    <m/>
    <m/>
    <m/>
    <m/>
    <m/>
    <s v="NOCDWDM"/>
    <s v="Applications/Tools"/>
    <s v="OPEN"/>
    <s v="WIP"/>
    <s v="11-09-2025: Uptime/Availability  and MTTR is available for daily and monthly"/>
    <m/>
    <m/>
    <e v="#N/A"/>
    <m/>
    <n v="1"/>
    <s v="Open"/>
    <x v="0"/>
  </r>
  <r>
    <n v="1850"/>
    <s v="NOC19"/>
    <x v="2"/>
    <s v="NA"/>
    <m/>
    <m/>
    <m/>
    <s v="BSS"/>
    <s v="Service Provisioning"/>
    <s v="configure of GI services and tracking and publishing data Monthly"/>
    <m/>
    <s v="Critical"/>
    <s v="Open"/>
    <m/>
    <s v="BSS"/>
    <s v="CRM"/>
    <m/>
    <s v="It will be available in NSO and BSS"/>
    <m/>
    <m/>
    <s v="Manoj Nibrad"/>
    <m/>
    <s v="Open"/>
    <s v="Open"/>
    <s v=" "/>
    <s v=" "/>
    <s v=" "/>
    <m/>
    <m/>
    <m/>
    <m/>
    <m/>
    <m/>
    <s v="NOCBSS"/>
    <s v="Applications/Tools"/>
    <s v="OPEN"/>
    <m/>
    <m/>
    <m/>
    <m/>
    <e v="#N/A"/>
    <m/>
    <n v="1"/>
    <s v="Open"/>
    <x v="0"/>
  </r>
  <r>
    <n v="1851"/>
    <s v="NOC190"/>
    <x v="2"/>
    <s v="NA"/>
    <m/>
    <m/>
    <m/>
    <s v="DWDM"/>
    <s v="OSS"/>
    <s v="Preparation and publishing of Zonal link summary , uptime and MTTR dashboard Monthly"/>
    <m/>
    <s v="Critical"/>
    <s v="Open"/>
    <m/>
    <s v="HPSM"/>
    <s v="Incident Management"/>
    <m/>
    <s v="11-09-2025: Uptime/Availability  and MTTR is available for daily and monthly"/>
    <m/>
    <m/>
    <s v="Suresh Pawar"/>
    <m/>
    <s v="Open"/>
    <s v="Open"/>
    <s v=" "/>
    <s v=" "/>
    <s v=" "/>
    <m/>
    <m/>
    <m/>
    <m/>
    <m/>
    <m/>
    <s v="NOCDWDM"/>
    <s v="Applications/Tools"/>
    <s v="OPEN"/>
    <s v="WIP"/>
    <s v="11-09-2025: Uptime/Availability  and MTTR is available for daily and monthly"/>
    <m/>
    <m/>
    <e v="#N/A"/>
    <m/>
    <n v="1"/>
    <s v="Open"/>
    <x v="0"/>
  </r>
  <r>
    <n v="1852"/>
    <s v="NOC191"/>
    <x v="2"/>
    <s v="NA"/>
    <m/>
    <m/>
    <m/>
    <s v="DWDM"/>
    <s v="OSS"/>
    <s v="Preparation and publishing of Zonal link summary , uptime and MTTR dashboard (Selective from and to dates)"/>
    <m/>
    <s v="Critical"/>
    <s v="Open"/>
    <m/>
    <s v="HPSM"/>
    <s v="Incident Management"/>
    <m/>
    <s v="Uptime and MMTR are two separate reports."/>
    <m/>
    <m/>
    <s v="Suresh Pawar"/>
    <m/>
    <s v="Open"/>
    <s v="Open"/>
    <s v=" "/>
    <s v=" "/>
    <s v=" "/>
    <m/>
    <m/>
    <m/>
    <m/>
    <m/>
    <m/>
    <s v="NOCDWDM"/>
    <s v="Applications/Tools"/>
    <s v="OPEN"/>
    <s v="WIP"/>
    <n v="0"/>
    <m/>
    <m/>
    <e v="#N/A"/>
    <m/>
    <n v="1"/>
    <s v="Open"/>
    <x v="0"/>
  </r>
  <r>
    <n v="1853"/>
    <s v="NOC192"/>
    <x v="2"/>
    <s v="NA"/>
    <m/>
    <m/>
    <m/>
    <s v="DWDM"/>
    <s v="OSS"/>
    <s v="Preparing and publishing Zonal Link Fiber MTTR dashboard Daily"/>
    <m/>
    <s v="Critical"/>
    <s v="Open"/>
    <m/>
    <s v="HPSM"/>
    <s v="Incident Management"/>
    <m/>
    <m/>
    <m/>
    <m/>
    <s v="Suresh Pawar"/>
    <m/>
    <s v="Open"/>
    <s v="Open"/>
    <s v=" "/>
    <s v=" "/>
    <s v=" "/>
    <m/>
    <m/>
    <m/>
    <m/>
    <m/>
    <m/>
    <s v="NOCDWDM"/>
    <s v="Applications/Tools"/>
    <s v="OPEN"/>
    <s v="WIP"/>
    <n v="0"/>
    <m/>
    <m/>
    <e v="#N/A"/>
    <m/>
    <n v="1"/>
    <s v="Open"/>
    <x v="0"/>
  </r>
  <r>
    <n v="1854"/>
    <s v="NOC193"/>
    <x v="2"/>
    <s v="NA"/>
    <m/>
    <m/>
    <m/>
    <s v="DWDM"/>
    <s v="OSS"/>
    <s v="Preparing and publishing Zonal Link Fiber MTTR dashboard Weekly"/>
    <m/>
    <s v="Critical"/>
    <s v="Open"/>
    <m/>
    <s v="HPSM"/>
    <s v="Incident Management"/>
    <m/>
    <m/>
    <m/>
    <m/>
    <s v="Suresh Pawar"/>
    <m/>
    <s v="Open"/>
    <s v="Open"/>
    <s v=" "/>
    <s v=" "/>
    <s v=" "/>
    <m/>
    <m/>
    <m/>
    <m/>
    <m/>
    <m/>
    <s v="NOCDWDM"/>
    <s v="Applications/Tools"/>
    <s v="OPEN"/>
    <s v="WIP"/>
    <n v="0"/>
    <m/>
    <m/>
    <e v="#N/A"/>
    <m/>
    <n v="1"/>
    <s v="Open"/>
    <x v="0"/>
  </r>
  <r>
    <n v="1855"/>
    <s v="NOC194"/>
    <x v="2"/>
    <s v="NA"/>
    <m/>
    <m/>
    <m/>
    <s v="DWDM"/>
    <s v="OSS"/>
    <s v="Preparing and publishing Zonal Link Fiber MTTR dashboard Monthly"/>
    <m/>
    <s v="Critical"/>
    <s v="Open"/>
    <m/>
    <s v="HPSM"/>
    <s v="Incident Management"/>
    <m/>
    <m/>
    <m/>
    <m/>
    <s v="Suresh Pawar"/>
    <m/>
    <s v="Open"/>
    <s v="Open"/>
    <s v=" "/>
    <s v=" "/>
    <s v=" "/>
    <m/>
    <m/>
    <m/>
    <m/>
    <m/>
    <m/>
    <s v="NOCDWDM"/>
    <s v="Applications/Tools"/>
    <s v="OPEN"/>
    <s v="WIP"/>
    <n v="0"/>
    <m/>
    <m/>
    <e v="#N/A"/>
    <m/>
    <n v="1"/>
    <s v="Open"/>
    <x v="0"/>
  </r>
  <r>
    <n v="1856"/>
    <s v="NOC195"/>
    <x v="2"/>
    <s v="NA"/>
    <m/>
    <m/>
    <m/>
    <s v="DWDM"/>
    <s v="OSS"/>
    <s v="Preparing and publishing Zonal Link Fiber MTTR dashboard (Selective from and to dates)"/>
    <m/>
    <s v="Critical"/>
    <s v="Open"/>
    <m/>
    <s v="HPSM"/>
    <s v="Incident Management"/>
    <m/>
    <s v="Uptime and MMTR are two separate reports."/>
    <m/>
    <m/>
    <s v="Suresh Pawar"/>
    <m/>
    <s v="Open"/>
    <s v="Open"/>
    <s v=" "/>
    <s v=" "/>
    <s v=" "/>
    <m/>
    <m/>
    <m/>
    <m/>
    <m/>
    <m/>
    <s v="NOCDWDM"/>
    <s v="Applications/Tools"/>
    <s v="OPEN"/>
    <s v="WIP"/>
    <n v="0"/>
    <m/>
    <m/>
    <e v="#N/A"/>
    <m/>
    <n v="1"/>
    <s v="Open"/>
    <x v="0"/>
  </r>
  <r>
    <n v="1857"/>
    <s v="NOC196"/>
    <x v="2"/>
    <s v="NA"/>
    <m/>
    <m/>
    <m/>
    <s v="DWDM"/>
    <s v="OSS"/>
    <s v="Preparation and publishing dashboard for major events happened in network Hourly"/>
    <m/>
    <s v="Critical"/>
    <s v="Open"/>
    <m/>
    <s v="HPSM"/>
    <s v="Incident Management"/>
    <m/>
    <s v="Option is Availale in UOC (FAS) to check major alarms"/>
    <m/>
    <m/>
    <s v="Suresh Pawar"/>
    <m/>
    <m/>
    <s v="CLOSURE REVIEW PENDING "/>
    <s v=" "/>
    <s v=" "/>
    <s v=" "/>
    <m/>
    <m/>
    <m/>
    <m/>
    <m/>
    <m/>
    <s v="NOCDWDM"/>
    <s v="Applications/Tools"/>
    <s v="OPEN"/>
    <s v="COMPLETED"/>
    <s v="Option is Availale in UOC (FAS) to check major alarms"/>
    <m/>
    <m/>
    <e v="#N/A"/>
    <m/>
    <n v="1"/>
    <s v="Completed but Verification undrer Process"/>
    <x v="2"/>
  </r>
  <r>
    <n v="1858"/>
    <s v="NOC197"/>
    <x v="2"/>
    <s v="NA"/>
    <m/>
    <m/>
    <m/>
    <s v="DWDM"/>
    <s v="OSS"/>
    <s v="Preparation and publishing dashboard for major events happened in network Daily"/>
    <m/>
    <s v="Critical"/>
    <s v="Completed"/>
    <m/>
    <s v="HPSM"/>
    <s v="Incident Management"/>
    <m/>
    <m/>
    <m/>
    <m/>
    <s v="Suresh Pawar"/>
    <m/>
    <m/>
    <s v="CLOSURE REVIEW PENDING "/>
    <s v=" "/>
    <s v=" "/>
    <s v=" "/>
    <m/>
    <m/>
    <m/>
    <m/>
    <m/>
    <m/>
    <s v="NOCDWDM"/>
    <s v="Applications/Tools"/>
    <s v="OPEN"/>
    <s v="COMPLETED"/>
    <n v="0"/>
    <m/>
    <m/>
    <m/>
    <m/>
    <n v="1"/>
    <s v="Completed but Verification undrer Process"/>
    <x v="2"/>
  </r>
  <r>
    <n v="1859"/>
    <s v="NOC198"/>
    <x v="2"/>
    <s v="NA"/>
    <m/>
    <m/>
    <m/>
    <s v="DWDM"/>
    <s v="OSS"/>
    <s v="Preparation and publishing dashboard for major events happened in network Weekly"/>
    <m/>
    <s v="Critical"/>
    <s v="Completed"/>
    <m/>
    <s v="HPSM"/>
    <s v="Incident Management"/>
    <m/>
    <m/>
    <m/>
    <m/>
    <s v="Suresh Pawar"/>
    <m/>
    <m/>
    <s v="CLOSURE REVIEW PENDING "/>
    <s v=" "/>
    <s v=" "/>
    <s v=" "/>
    <m/>
    <m/>
    <m/>
    <m/>
    <m/>
    <m/>
    <s v="NOCDWDM"/>
    <s v="Applications/Tools"/>
    <s v="OPEN"/>
    <s v="COMPLETED"/>
    <n v="0"/>
    <m/>
    <m/>
    <m/>
    <m/>
    <n v="1"/>
    <s v="Completed but Verification undrer Process"/>
    <x v="2"/>
  </r>
  <r>
    <n v="1860"/>
    <s v="NOC199"/>
    <x v="2"/>
    <s v="NA"/>
    <m/>
    <m/>
    <m/>
    <s v="DWDM"/>
    <s v="OSS"/>
    <s v="Preparation and publishing dashboard for major events happened in network Monthly"/>
    <m/>
    <s v="Critical"/>
    <s v="Completed"/>
    <m/>
    <s v="HPSM"/>
    <s v="Incident Management"/>
    <m/>
    <m/>
    <m/>
    <m/>
    <s v="Suresh Pawar"/>
    <m/>
    <m/>
    <s v="CLOSURE REVIEW PENDING "/>
    <s v=" "/>
    <s v=" "/>
    <s v=" "/>
    <m/>
    <m/>
    <m/>
    <m/>
    <m/>
    <m/>
    <s v="NOCDWDM"/>
    <s v="Applications/Tools"/>
    <s v="OPEN"/>
    <s v="COMPLETED"/>
    <n v="0"/>
    <m/>
    <m/>
    <m/>
    <m/>
    <n v="1"/>
    <s v="Completed but Verification undrer Process"/>
    <x v="2"/>
  </r>
  <r>
    <n v="1861"/>
    <s v="NOC2"/>
    <x v="2"/>
    <s v="NA"/>
    <m/>
    <s v="OSS"/>
    <s v="OSS"/>
    <s v="OSS"/>
    <s v="DC"/>
    <s v="DC Active Infra uptime &amp; SLA Weekly"/>
    <m/>
    <s v="Critical"/>
    <s v=" "/>
    <m/>
    <s v="HPSM"/>
    <s v="Incident Management"/>
    <m/>
    <m/>
    <m/>
    <m/>
    <s v="Suresh Pawar"/>
    <m/>
    <s v="Open"/>
    <s v="Open"/>
    <s v=" "/>
    <s v=" "/>
    <s v=" "/>
    <m/>
    <m/>
    <m/>
    <m/>
    <m/>
    <m/>
    <s v="NOCOSS"/>
    <s v="Applications/Tools"/>
    <s v="OPEN"/>
    <s v="OPEN"/>
    <n v="0"/>
    <m/>
    <m/>
    <e v="#N/A"/>
    <m/>
    <n v="1"/>
    <s v="Open"/>
    <x v="0"/>
  </r>
  <r>
    <n v="1862"/>
    <s v="NOC20"/>
    <x v="2"/>
    <s v="NA"/>
    <m/>
    <m/>
    <m/>
    <s v="BSS"/>
    <s v="Service Provisioning"/>
    <s v="configure of GI services and tracking and publishing data (Selective from and to dates)"/>
    <m/>
    <s v="Critical"/>
    <s v="Open"/>
    <m/>
    <s v="BSS"/>
    <s v="CRM"/>
    <m/>
    <s v="It will be available in NSO and BSS"/>
    <m/>
    <m/>
    <s v="Manoj Nibrad"/>
    <m/>
    <s v="Open"/>
    <s v="Open"/>
    <s v=" "/>
    <s v=" "/>
    <s v=" "/>
    <m/>
    <m/>
    <m/>
    <m/>
    <m/>
    <m/>
    <s v="NOCBSS"/>
    <s v="Applications/Tools"/>
    <s v="OPEN"/>
    <m/>
    <m/>
    <m/>
    <m/>
    <e v="#N/A"/>
    <m/>
    <n v="1"/>
    <s v="Open"/>
    <x v="0"/>
  </r>
  <r>
    <n v="1863"/>
    <s v="NOC200"/>
    <x v="2"/>
    <s v="NA"/>
    <m/>
    <m/>
    <m/>
    <s v="DWDM"/>
    <s v="OSS"/>
    <s v="Preparation and publishing dashboard for major events happened in network  (Selective from and to dates)"/>
    <m/>
    <s v="Critical"/>
    <s v="Completed"/>
    <m/>
    <s v="HPSM"/>
    <s v="Incident Management"/>
    <m/>
    <m/>
    <m/>
    <m/>
    <s v="Suresh Pawar"/>
    <m/>
    <m/>
    <s v="CLOSURE REVIEW PENDING "/>
    <s v=" "/>
    <s v=" "/>
    <s v=" "/>
    <m/>
    <m/>
    <m/>
    <m/>
    <m/>
    <m/>
    <s v="NOCDWDM"/>
    <s v="Applications/Tools"/>
    <s v="OPEN"/>
    <s v="COMPLETED"/>
    <n v="0"/>
    <m/>
    <m/>
    <m/>
    <m/>
    <n v="1"/>
    <s v="Completed but Verification undrer Process"/>
    <x v="2"/>
  </r>
  <r>
    <n v="1864"/>
    <s v="NOC201"/>
    <x v="2"/>
    <s v="NA"/>
    <m/>
    <m/>
    <m/>
    <s v="DWDM"/>
    <s v="OSS"/>
    <s v="Preparation and publishing of all DC DWDM devices availability dashboard Daily"/>
    <m/>
    <s v="Critical"/>
    <s v="Completed"/>
    <m/>
    <s v="OSS Dashboards"/>
    <s v="UOC"/>
    <m/>
    <m/>
    <m/>
    <m/>
    <s v="Suresh Pawar"/>
    <m/>
    <m/>
    <s v="CLOSURE REVIEW PENDING "/>
    <s v=" "/>
    <s v=" "/>
    <s v=" "/>
    <m/>
    <m/>
    <m/>
    <m/>
    <m/>
    <m/>
    <s v="NOCDWDM"/>
    <s v="Applications/Tools"/>
    <s v="OPEN"/>
    <s v="COMPLETED"/>
    <n v="0"/>
    <m/>
    <m/>
    <m/>
    <m/>
    <n v="1"/>
    <s v="Completed but Verification undrer Process"/>
    <x v="2"/>
  </r>
  <r>
    <n v="1865"/>
    <s v="NOC202"/>
    <x v="2"/>
    <s v="NA"/>
    <m/>
    <m/>
    <m/>
    <s v="DWDM"/>
    <s v="OSS"/>
    <s v="Preparation and publishing of all DC DWDM devices availability dashboard Weekly"/>
    <m/>
    <s v="Critical"/>
    <s v="NOT_FEASIBLE"/>
    <m/>
    <s v="OSS Dashboards"/>
    <s v="UOC"/>
    <m/>
    <m/>
    <m/>
    <m/>
    <s v="Suresh Pawar"/>
    <m/>
    <s v="Open"/>
    <s v="Not Feasible "/>
    <s v=" "/>
    <s v=" "/>
    <s v=" "/>
    <m/>
    <m/>
    <m/>
    <m/>
    <m/>
    <m/>
    <s v="NOCDWDM"/>
    <s v="Applications/Tools"/>
    <e v="#N/A"/>
    <s v="NOT-FEASIBLE"/>
    <n v="0"/>
    <m/>
    <m/>
    <e v="#N/A"/>
    <m/>
    <n v="1"/>
    <s v="Open"/>
    <x v="0"/>
  </r>
  <r>
    <n v="1866"/>
    <s v="NOC203"/>
    <x v="2"/>
    <s v="NA"/>
    <m/>
    <m/>
    <m/>
    <s v="DWDM"/>
    <s v="OSS"/>
    <s v="Preparation and publishing of all DC DWDM devices availability dashboard Monthly"/>
    <m/>
    <s v="Critical"/>
    <s v="Completed"/>
    <m/>
    <s v="OSS Dashboards"/>
    <s v="UOC"/>
    <m/>
    <m/>
    <m/>
    <m/>
    <s v="Suresh Pawar"/>
    <m/>
    <m/>
    <s v="CLOSURE REVIEW PENDING "/>
    <s v=" "/>
    <s v=" "/>
    <s v=" "/>
    <m/>
    <m/>
    <m/>
    <m/>
    <m/>
    <m/>
    <s v="NOCDWDM"/>
    <s v="Applications/Tools"/>
    <s v="OPEN"/>
    <s v="COMPLETED"/>
    <n v="0"/>
    <m/>
    <m/>
    <m/>
    <m/>
    <n v="1"/>
    <s v="Completed but Verification undrer Process"/>
    <x v="2"/>
  </r>
  <r>
    <n v="1867"/>
    <s v="NOC204"/>
    <x v="2"/>
    <s v="NA"/>
    <m/>
    <m/>
    <m/>
    <s v="DWDM"/>
    <s v="OSS"/>
    <s v="Preparation and publishing of all DC DWDM devices availability dashboard  (Selective from and to dates)"/>
    <m/>
    <s v="Critical"/>
    <s v="Completed"/>
    <m/>
    <s v="OSS Dashboards"/>
    <s v="UOC"/>
    <m/>
    <m/>
    <m/>
    <m/>
    <s v="Suresh Pawar"/>
    <m/>
    <m/>
    <s v="CLOSURE REVIEW PENDING "/>
    <s v=" "/>
    <s v=" "/>
    <s v=" "/>
    <m/>
    <m/>
    <m/>
    <m/>
    <m/>
    <m/>
    <s v="NOCDWDM"/>
    <s v="Applications/Tools"/>
    <s v="OPEN"/>
    <s v="COMPLETED"/>
    <n v="0"/>
    <m/>
    <m/>
    <m/>
    <m/>
    <n v="1"/>
    <s v="Completed but Verification undrer Process"/>
    <x v="2"/>
  </r>
  <r>
    <n v="1868"/>
    <s v="NOC205"/>
    <x v="2"/>
    <s v="NA"/>
    <m/>
    <m/>
    <m/>
    <s v="DWDM"/>
    <s v="OSS"/>
    <s v="T-NOC Report : Zonal Links DWDM DFR Status as on 15-May-2025 Action to be taken on Top Most Priority Daily"/>
    <m/>
    <s v="Critical"/>
    <s v="Completed"/>
    <m/>
    <s v="HPSM"/>
    <s v="Incident Management"/>
    <m/>
    <m/>
    <m/>
    <m/>
    <s v="Suresh Pawar"/>
    <m/>
    <m/>
    <s v="CLOSURE REVIEW PENDING "/>
    <s v=" "/>
    <s v=" "/>
    <s v=" "/>
    <m/>
    <m/>
    <m/>
    <m/>
    <m/>
    <m/>
    <s v="NOCDWDM"/>
    <s v="Applications/Tools"/>
    <s v="OPEN"/>
    <s v="COMPLETED"/>
    <n v="0"/>
    <m/>
    <m/>
    <m/>
    <m/>
    <n v="1"/>
    <s v="Completed but Verification undrer Process"/>
    <x v="2"/>
  </r>
  <r>
    <n v="1869"/>
    <s v="NOC206"/>
    <x v="2"/>
    <s v="NA"/>
    <m/>
    <m/>
    <m/>
    <s v="DWDM"/>
    <s v="OSS"/>
    <s v="T-NOC Report : Zonal Links DWDM DFR Status as on 15-May-2025 Action to be taken on Top Most Priority Weekly"/>
    <m/>
    <s v="Critical"/>
    <s v="Completed"/>
    <m/>
    <s v="HPSM"/>
    <s v="Incident Management"/>
    <m/>
    <s v="09-09-2025: Ticket data based on Service Manager"/>
    <m/>
    <m/>
    <s v="Suresh Pawar"/>
    <m/>
    <m/>
    <s v="CLOSURE REVIEW PENDING "/>
    <s v=" "/>
    <s v=" "/>
    <s v=" "/>
    <m/>
    <m/>
    <m/>
    <m/>
    <m/>
    <m/>
    <s v="NOCDWDM"/>
    <s v="Applications/Tools"/>
    <s v="OPEN"/>
    <s v="COMPLETED"/>
    <s v="09-09-2025: Ticket data based on Service Manager"/>
    <m/>
    <m/>
    <m/>
    <m/>
    <n v="1"/>
    <s v="Completed but Verification undrer Process"/>
    <x v="2"/>
  </r>
  <r>
    <n v="1870"/>
    <s v="NOC207"/>
    <x v="2"/>
    <s v="NA"/>
    <m/>
    <m/>
    <m/>
    <s v="DWDM"/>
    <s v="OSS"/>
    <s v="T-NOC Report : Zonal Links DWDM DFR Status as on 15-May-2025 Action to be taken on Top Most Priority Monthly"/>
    <m/>
    <s v="Critical"/>
    <s v="Completed"/>
    <m/>
    <s v="HPSM"/>
    <s v="Incident Management"/>
    <m/>
    <m/>
    <m/>
    <m/>
    <s v="Suresh Pawar"/>
    <m/>
    <m/>
    <s v="CLOSURE REVIEW PENDING "/>
    <s v=" "/>
    <s v=" "/>
    <s v=" "/>
    <m/>
    <m/>
    <m/>
    <m/>
    <m/>
    <m/>
    <s v="NOCDWDM"/>
    <s v="Applications/Tools"/>
    <s v="OPEN"/>
    <s v="COMPLETED"/>
    <n v="0"/>
    <m/>
    <m/>
    <m/>
    <m/>
    <n v="1"/>
    <s v="Completed but Verification undrer Process"/>
    <x v="2"/>
  </r>
  <r>
    <n v="1871"/>
    <s v="NOC208"/>
    <x v="2"/>
    <s v="NA"/>
    <m/>
    <m/>
    <m/>
    <s v="DWDM"/>
    <s v="OSS"/>
    <s v="T-NOC Report : Zonal Links DWDM DFR Status as on 15-May-2025 Action to be taken on Top Most Priority  (Selective from and to dates)"/>
    <m/>
    <s v="Critical"/>
    <s v="Completed"/>
    <m/>
    <s v="HPSM"/>
    <s v="Incident Management"/>
    <m/>
    <m/>
    <m/>
    <m/>
    <s v="Suresh Pawar"/>
    <m/>
    <m/>
    <s v="CLOSURE REVIEW PENDING "/>
    <s v=" "/>
    <s v=" "/>
    <s v=" "/>
    <m/>
    <m/>
    <m/>
    <m/>
    <m/>
    <m/>
    <s v="NOCDWDM"/>
    <s v="Applications/Tools"/>
    <s v="OPEN"/>
    <s v="COMPLETED"/>
    <n v="0"/>
    <m/>
    <m/>
    <m/>
    <m/>
    <n v="1"/>
    <s v="Completed but Verification undrer Process"/>
    <x v="2"/>
  </r>
  <r>
    <n v="1872"/>
    <s v="NOC209"/>
    <x v="2"/>
    <s v="NA"/>
    <m/>
    <m/>
    <m/>
    <s v="DWDM"/>
    <s v="OSS"/>
    <s v="Zonal High Received Span Losses with TT for PKG_A Daily"/>
    <m/>
    <s v="Critical"/>
    <s v="Open"/>
    <m/>
    <s v="OSS Dashboards"/>
    <s v="UOC"/>
    <m/>
    <m/>
    <m/>
    <m/>
    <s v="Suresh Pawar"/>
    <m/>
    <m/>
    <s v="CLOSURE REVIEW PENDING "/>
    <s v=" "/>
    <s v=" "/>
    <s v=" "/>
    <m/>
    <m/>
    <m/>
    <m/>
    <m/>
    <m/>
    <s v="NOCDWDM"/>
    <s v="Applications/Tools"/>
    <s v="OPEN"/>
    <s v="COMPLETED"/>
    <n v="0"/>
    <m/>
    <m/>
    <e v="#N/A"/>
    <m/>
    <n v="1"/>
    <s v="Completed but Verification undrer Process"/>
    <x v="2"/>
  </r>
  <r>
    <n v="1873"/>
    <s v="NOC21"/>
    <x v="2"/>
    <s v="NA"/>
    <m/>
    <s v="OSS"/>
    <s v="OSS"/>
    <s v="OSS"/>
    <s v="Service Assurance"/>
    <s v="Monitoring,tracking of field details, Tracking of GI services form and prepare Service assurance dashboard Hourly"/>
    <m/>
    <s v="NON-Critical"/>
    <s v="Open"/>
    <m/>
    <s v="HPSM"/>
    <s v="Incident Management"/>
    <m/>
    <s v="OPEN-DEPENDENT"/>
    <m/>
    <m/>
    <s v="Suresh Pawar"/>
    <m/>
    <s v="Open"/>
    <s v="Open"/>
    <s v=" "/>
    <s v=" "/>
    <s v=" "/>
    <m/>
    <m/>
    <m/>
    <m/>
    <m/>
    <m/>
    <s v="NOCOSS"/>
    <s v="Applications/Tools"/>
    <s v="OPEN"/>
    <s v="OPEN-DEPENDENT"/>
    <n v="0"/>
    <m/>
    <m/>
    <e v="#N/A"/>
    <m/>
    <n v="1"/>
    <s v="Open"/>
    <x v="0"/>
  </r>
  <r>
    <n v="1874"/>
    <s v="NOC210"/>
    <x v="2"/>
    <s v="NA"/>
    <m/>
    <m/>
    <m/>
    <s v="DWDM"/>
    <s v="OSS"/>
    <s v="Zonal High Received Span Losses with TT for PKG_A Weekly"/>
    <m/>
    <s v="Critical"/>
    <s v="Open"/>
    <m/>
    <s v="OSS Dashboards"/>
    <s v="UOC"/>
    <m/>
    <m/>
    <m/>
    <m/>
    <s v="Suresh Pawar"/>
    <m/>
    <m/>
    <s v="CLOSURE REVIEW PENDING "/>
    <s v=" "/>
    <s v=" "/>
    <s v=" "/>
    <m/>
    <m/>
    <m/>
    <m/>
    <m/>
    <m/>
    <s v="NOCDWDM"/>
    <s v="Applications/Tools"/>
    <s v="OPEN"/>
    <s v="COMPLETED"/>
    <n v="0"/>
    <m/>
    <m/>
    <e v="#N/A"/>
    <m/>
    <n v="1"/>
    <s v="Completed but Verification undrer Process"/>
    <x v="2"/>
  </r>
  <r>
    <n v="1875"/>
    <s v="NOC211"/>
    <x v="2"/>
    <s v="NA"/>
    <m/>
    <m/>
    <m/>
    <s v="DWDM"/>
    <s v="OSS"/>
    <s v="Zonal High Received Span Losses with TT for PKG_A Monthly"/>
    <m/>
    <s v="Critical"/>
    <s v="Open"/>
    <m/>
    <s v="OSS Dashboards"/>
    <s v="UOC"/>
    <m/>
    <m/>
    <m/>
    <m/>
    <s v="Suresh Pawar"/>
    <m/>
    <m/>
    <s v="CLOSURE REVIEW PENDING "/>
    <s v=" "/>
    <s v=" "/>
    <s v=" "/>
    <m/>
    <m/>
    <m/>
    <m/>
    <m/>
    <m/>
    <s v="NOCDWDM"/>
    <s v="Applications/Tools"/>
    <s v="OPEN"/>
    <s v="COMPLETED"/>
    <n v="0"/>
    <m/>
    <m/>
    <e v="#N/A"/>
    <m/>
    <n v="1"/>
    <s v="Completed but Verification undrer Process"/>
    <x v="2"/>
  </r>
  <r>
    <n v="1876"/>
    <s v="NOC212"/>
    <x v="2"/>
    <s v="NA"/>
    <m/>
    <m/>
    <m/>
    <s v="DWDM"/>
    <s v="OSS"/>
    <s v="Zonal High Received Span Losses with TT for PKG_A  (Selective from and to dates)"/>
    <m/>
    <s v="Critical"/>
    <s v="Open"/>
    <m/>
    <s v="OSS Dashboards"/>
    <s v="UOC"/>
    <m/>
    <m/>
    <m/>
    <m/>
    <s v="Suresh Pawar"/>
    <m/>
    <m/>
    <s v="CLOSURE REVIEW PENDING "/>
    <s v=" "/>
    <s v=" "/>
    <s v=" "/>
    <m/>
    <m/>
    <m/>
    <m/>
    <m/>
    <m/>
    <s v="NOCDWDM"/>
    <s v="Applications/Tools"/>
    <s v="OPEN"/>
    <s v="COMPLETED"/>
    <n v="0"/>
    <m/>
    <m/>
    <e v="#N/A"/>
    <m/>
    <n v="1"/>
    <s v="Completed but Verification undrer Process"/>
    <x v="2"/>
  </r>
  <r>
    <n v="1877"/>
    <s v="NOC213"/>
    <x v="2"/>
    <s v="NA"/>
    <m/>
    <m/>
    <m/>
    <s v="DWDM"/>
    <s v="OSS"/>
    <s v="Zonal High Received Span Losses with TT for PKG_B Daily"/>
    <m/>
    <s v="Critical"/>
    <s v="Open"/>
    <m/>
    <s v="OSS Dashboards"/>
    <s v="UOC"/>
    <m/>
    <m/>
    <m/>
    <m/>
    <s v="Suresh Pawar"/>
    <m/>
    <m/>
    <s v="CLOSURE REVIEW PENDING "/>
    <s v=" "/>
    <s v=" "/>
    <s v=" "/>
    <m/>
    <m/>
    <m/>
    <m/>
    <m/>
    <m/>
    <s v="NOCDWDM"/>
    <s v="Applications/Tools"/>
    <s v="OPEN"/>
    <s v="COMPLETED"/>
    <n v="0"/>
    <m/>
    <m/>
    <e v="#N/A"/>
    <m/>
    <n v="1"/>
    <s v="Completed but Verification undrer Process"/>
    <x v="2"/>
  </r>
  <r>
    <n v="1878"/>
    <s v="NOC214"/>
    <x v="2"/>
    <s v="NA"/>
    <m/>
    <m/>
    <m/>
    <s v="DWDM"/>
    <s v="OSS"/>
    <s v="Zonal High Received Span Losses with TT for PKG_B Weekly"/>
    <m/>
    <s v="Critical"/>
    <s v="Open"/>
    <m/>
    <s v="OSS Dashboards"/>
    <s v="UOC"/>
    <m/>
    <m/>
    <m/>
    <m/>
    <s v="Suresh Pawar"/>
    <m/>
    <m/>
    <s v="CLOSURE REVIEW PENDING "/>
    <s v=" "/>
    <s v=" "/>
    <s v=" "/>
    <m/>
    <m/>
    <m/>
    <m/>
    <m/>
    <m/>
    <s v="NOCDWDM"/>
    <s v="Applications/Tools"/>
    <s v="OPEN"/>
    <s v="COMPLETED"/>
    <n v="0"/>
    <m/>
    <m/>
    <e v="#N/A"/>
    <m/>
    <n v="1"/>
    <s v="Completed but Verification undrer Process"/>
    <x v="2"/>
  </r>
  <r>
    <n v="1879"/>
    <s v="NOC215"/>
    <x v="2"/>
    <s v="NA"/>
    <m/>
    <m/>
    <m/>
    <s v="DWDM"/>
    <s v="OSS"/>
    <s v="Zonal High Received Span Losses with TT for PKG_B Monthly"/>
    <m/>
    <s v="Critical"/>
    <s v="Open"/>
    <m/>
    <s v="OSS Dashboards"/>
    <s v="UOC"/>
    <m/>
    <m/>
    <m/>
    <m/>
    <s v="Suresh Pawar"/>
    <m/>
    <m/>
    <s v="CLOSURE REVIEW PENDING "/>
    <s v=" "/>
    <s v=" "/>
    <s v=" "/>
    <m/>
    <m/>
    <m/>
    <m/>
    <m/>
    <m/>
    <s v="NOCDWDM"/>
    <s v="Applications/Tools"/>
    <s v="OPEN"/>
    <s v="COMPLETED"/>
    <n v="0"/>
    <m/>
    <m/>
    <e v="#N/A"/>
    <m/>
    <n v="1"/>
    <s v="Completed but Verification undrer Process"/>
    <x v="2"/>
  </r>
  <r>
    <n v="1880"/>
    <s v="NOC216"/>
    <x v="2"/>
    <s v="NA"/>
    <m/>
    <m/>
    <m/>
    <s v="DWDM"/>
    <s v="OSS"/>
    <s v="Zonal High Received Span Losses with TT for PKG_B  (Selective from and to dates)"/>
    <m/>
    <s v="Critical"/>
    <s v="Open"/>
    <m/>
    <s v="OSS Dashboards"/>
    <s v="UOC"/>
    <m/>
    <m/>
    <m/>
    <m/>
    <s v="Suresh Pawar"/>
    <m/>
    <m/>
    <s v="CLOSURE REVIEW PENDING "/>
    <s v=" "/>
    <s v=" "/>
    <s v=" "/>
    <m/>
    <m/>
    <m/>
    <m/>
    <m/>
    <m/>
    <s v="NOCDWDM"/>
    <s v="Applications/Tools"/>
    <s v="OPEN"/>
    <s v="COMPLETED"/>
    <n v="0"/>
    <m/>
    <m/>
    <e v="#N/A"/>
    <m/>
    <n v="1"/>
    <s v="Completed but Verification undrer Process"/>
    <x v="2"/>
  </r>
  <r>
    <n v="1881"/>
    <s v="NOC217"/>
    <x v="2"/>
    <s v="NA"/>
    <m/>
    <m/>
    <m/>
    <s v="DWDM"/>
    <s v="OSS"/>
    <s v="Zonal High Received Span Losses with TT for PKG_C Daily"/>
    <m/>
    <s v="Critical"/>
    <s v="Open"/>
    <m/>
    <s v="OSS Dashboards"/>
    <s v="UOC"/>
    <m/>
    <m/>
    <m/>
    <m/>
    <s v="Suresh Pawar"/>
    <m/>
    <m/>
    <s v="CLOSURE REVIEW PENDING "/>
    <s v=" "/>
    <s v=" "/>
    <s v=" "/>
    <m/>
    <m/>
    <m/>
    <m/>
    <m/>
    <m/>
    <s v="NOCDWDM"/>
    <s v="Applications/Tools"/>
    <s v="OPEN"/>
    <s v="COMPLETED"/>
    <n v="0"/>
    <m/>
    <m/>
    <e v="#N/A"/>
    <m/>
    <n v="1"/>
    <s v="Completed but Verification undrer Process"/>
    <x v="2"/>
  </r>
  <r>
    <n v="1882"/>
    <s v="NOC218"/>
    <x v="2"/>
    <s v="NA"/>
    <m/>
    <m/>
    <m/>
    <s v="DWDM"/>
    <s v="OSS"/>
    <s v="Zonal High Received Span Losses with TT for PKG_C Weekly"/>
    <m/>
    <s v="Critical"/>
    <s v="Open"/>
    <m/>
    <s v="OSS Dashboards"/>
    <s v="UOC"/>
    <m/>
    <m/>
    <m/>
    <m/>
    <s v="Suresh Pawar"/>
    <m/>
    <m/>
    <s v="CLOSURE REVIEW PENDING "/>
    <s v=" "/>
    <s v=" "/>
    <s v=" "/>
    <m/>
    <m/>
    <m/>
    <m/>
    <m/>
    <m/>
    <s v="NOCDWDM"/>
    <s v="Applications/Tools"/>
    <s v="OPEN"/>
    <s v="COMPLETED"/>
    <n v="0"/>
    <m/>
    <m/>
    <e v="#N/A"/>
    <m/>
    <n v="1"/>
    <s v="Completed but Verification undrer Process"/>
    <x v="2"/>
  </r>
  <r>
    <n v="1883"/>
    <s v="NOC219"/>
    <x v="2"/>
    <s v="NA"/>
    <m/>
    <m/>
    <m/>
    <s v="DWDM"/>
    <s v="OSS"/>
    <s v="Zonal High Received Span Losses with TT for PKG_C Monthly"/>
    <m/>
    <s v="Critical"/>
    <s v="Open"/>
    <m/>
    <s v="OSS Dashboards"/>
    <s v="UOC"/>
    <m/>
    <m/>
    <m/>
    <m/>
    <s v="Suresh Pawar"/>
    <m/>
    <m/>
    <s v="CLOSURE REVIEW PENDING "/>
    <s v=" "/>
    <s v=" "/>
    <s v=" "/>
    <m/>
    <m/>
    <m/>
    <m/>
    <m/>
    <m/>
    <s v="NOCDWDM"/>
    <s v="Applications/Tools"/>
    <s v="OPEN"/>
    <s v="COMPLETED"/>
    <n v="0"/>
    <m/>
    <m/>
    <e v="#N/A"/>
    <m/>
    <n v="1"/>
    <s v="Completed but Verification undrer Process"/>
    <x v="2"/>
  </r>
  <r>
    <n v="1884"/>
    <s v="NOC22"/>
    <x v="2"/>
    <s v="NA"/>
    <m/>
    <s v="OSS"/>
    <s v="OSS"/>
    <s v="OSS"/>
    <s v="Service Assurance"/>
    <s v="Monitoring,tracking of field details, Tracking of GI services form and prepare Service assurance dashboard Daily"/>
    <m/>
    <s v="NON-Critical"/>
    <s v="Open"/>
    <m/>
    <s v="HPSM"/>
    <s v="Incident Management"/>
    <m/>
    <s v="OPEN-DEPENDENT"/>
    <m/>
    <m/>
    <s v="Suresh Pawar"/>
    <m/>
    <s v="Open"/>
    <s v="Open"/>
    <s v=" "/>
    <s v=" "/>
    <s v=" "/>
    <m/>
    <m/>
    <m/>
    <m/>
    <m/>
    <m/>
    <s v="NOCOSS"/>
    <s v="Applications/Tools"/>
    <s v="OPEN"/>
    <s v="OPEN-DEPENDENT"/>
    <n v="0"/>
    <m/>
    <m/>
    <e v="#N/A"/>
    <m/>
    <n v="1"/>
    <s v="Open"/>
    <x v="0"/>
  </r>
  <r>
    <n v="1885"/>
    <s v="NOC220"/>
    <x v="2"/>
    <s v="NA"/>
    <m/>
    <m/>
    <m/>
    <s v="DWDM"/>
    <s v="OSS"/>
    <s v="Zonal High Received Span Losses with TT for PKG_C  (Selective from and to dates)"/>
    <m/>
    <s v="Critical"/>
    <s v="Open"/>
    <m/>
    <s v="OSS Dashboards"/>
    <s v="UOC"/>
    <m/>
    <m/>
    <m/>
    <m/>
    <s v="Suresh Pawar"/>
    <m/>
    <m/>
    <s v="CLOSURE REVIEW PENDING "/>
    <s v=" "/>
    <s v=" "/>
    <s v=" "/>
    <m/>
    <m/>
    <m/>
    <m/>
    <m/>
    <m/>
    <s v="NOCDWDM"/>
    <s v="Applications/Tools"/>
    <s v="OPEN"/>
    <s v="COMPLETED"/>
    <n v="0"/>
    <m/>
    <m/>
    <e v="#N/A"/>
    <m/>
    <n v="1"/>
    <s v="Completed but Verification undrer Process"/>
    <x v="2"/>
  </r>
  <r>
    <n v="1886"/>
    <s v="NOC221"/>
    <x v="2"/>
    <s v="NA"/>
    <m/>
    <s v="OSS"/>
    <s v="OSS"/>
    <s v="OSS"/>
    <s v="GPON/IPMPLS"/>
    <s v="Monitoring and published of Dark Fiber and TSWAN KPI Daily"/>
    <m/>
    <s v="Critical"/>
    <s v="Open"/>
    <m/>
    <s v="HPSM"/>
    <s v="Incident Management"/>
    <m/>
    <s v="OPEN-DEPENDENT"/>
    <m/>
    <m/>
    <s v="Suresh Pawar"/>
    <m/>
    <s v="Open"/>
    <s v="Open"/>
    <s v=" "/>
    <s v=" "/>
    <s v=" "/>
    <m/>
    <m/>
    <m/>
    <m/>
    <m/>
    <m/>
    <s v="NOCOSS"/>
    <s v="Applications/Tools"/>
    <s v="OPEN"/>
    <s v="OPEN-DEPENDENT"/>
    <n v="0"/>
    <m/>
    <m/>
    <e v="#N/A"/>
    <m/>
    <n v="1"/>
    <s v="Open"/>
    <x v="0"/>
  </r>
  <r>
    <n v="1887"/>
    <s v="NOC222"/>
    <x v="2"/>
    <s v="NA"/>
    <m/>
    <s v="OSS"/>
    <s v="OSS"/>
    <s v="OSS"/>
    <s v="GPON/IPMPLS"/>
    <s v="Monitoring and published of Dark Fiber and TSWAN KPI Weekly"/>
    <m/>
    <s v="Critical"/>
    <s v="Open"/>
    <m/>
    <s v="HPSM"/>
    <s v="Incident Management"/>
    <m/>
    <s v="OPEN-DEPENDENT"/>
    <m/>
    <m/>
    <s v="Suresh Pawar"/>
    <m/>
    <s v="Open"/>
    <s v="Open"/>
    <s v=" "/>
    <s v=" "/>
    <s v=" "/>
    <m/>
    <m/>
    <m/>
    <m/>
    <m/>
    <m/>
    <s v="NOCOSS"/>
    <s v="Applications/Tools"/>
    <s v="OPEN"/>
    <s v="OPEN-DEPENDENT"/>
    <n v="0"/>
    <m/>
    <m/>
    <e v="#N/A"/>
    <m/>
    <n v="1"/>
    <s v="Open"/>
    <x v="0"/>
  </r>
  <r>
    <n v="1888"/>
    <s v="NOC223"/>
    <x v="2"/>
    <s v="NA"/>
    <m/>
    <s v="OSS"/>
    <s v="OSS"/>
    <s v="OSS"/>
    <s v="GPON/IPMPLS"/>
    <s v="Monitoring and published of Dark Fiber and TSWAN KPI Monthly"/>
    <m/>
    <s v="Critical"/>
    <s v="Open"/>
    <m/>
    <s v="HPSM"/>
    <s v="Incident Management"/>
    <m/>
    <s v="OPEN-DEPENDENT"/>
    <m/>
    <m/>
    <s v="Suresh Pawar"/>
    <m/>
    <s v="Open"/>
    <s v="Open"/>
    <s v=" "/>
    <s v=" "/>
    <s v=" "/>
    <m/>
    <m/>
    <m/>
    <m/>
    <m/>
    <m/>
    <s v="NOCOSS"/>
    <s v="Applications/Tools"/>
    <s v="OPEN"/>
    <s v="OPEN-DEPENDENT"/>
    <n v="0"/>
    <m/>
    <m/>
    <e v="#N/A"/>
    <m/>
    <n v="1"/>
    <s v="Open"/>
    <x v="0"/>
  </r>
  <r>
    <n v="1889"/>
    <s v="NOC224"/>
    <x v="2"/>
    <s v="NA"/>
    <m/>
    <s v="OSS"/>
    <s v="OSS"/>
    <s v="OSS"/>
    <s v="GPON/IPMPLS"/>
    <s v="Monitoring and published of Dark Fiber and TSWAN KPI (Selective from and to dates)"/>
    <m/>
    <s v="Critical"/>
    <s v="Open"/>
    <m/>
    <s v="HPSM"/>
    <s v="Incident Management"/>
    <m/>
    <s v="OPEN-DEPENDENT"/>
    <m/>
    <m/>
    <s v="Suresh Pawar"/>
    <m/>
    <s v="Open"/>
    <s v="Open"/>
    <s v=" "/>
    <s v=" "/>
    <s v=" "/>
    <m/>
    <m/>
    <m/>
    <m/>
    <m/>
    <m/>
    <s v="NOCOSS"/>
    <s v="Applications/Tools"/>
    <s v="OPEN"/>
    <s v="OPEN-DEPENDENT"/>
    <n v="0"/>
    <m/>
    <m/>
    <e v="#N/A"/>
    <m/>
    <n v="1"/>
    <s v="Open"/>
    <x v="0"/>
  </r>
  <r>
    <n v="1890"/>
    <s v="NOC225"/>
    <x v="2"/>
    <s v="NA"/>
    <m/>
    <m/>
    <m/>
    <s v="IP/MPLS"/>
    <s v="OSS"/>
    <s v="Preparation and publishing of GP to GP and GP to Mandal link summary , uptime and MTTR dashboard Hourly"/>
    <m/>
    <s v="Critical"/>
    <s v="Open"/>
    <m/>
    <s v="HPSM"/>
    <s v="Incident Management"/>
    <m/>
    <s v="11-09-2025: Uptime/Availability  and MTTR is available for daily and monthly"/>
    <m/>
    <m/>
    <s v="Suresh Pawar"/>
    <m/>
    <s v="Open"/>
    <s v="Open"/>
    <s v=" "/>
    <s v=" "/>
    <s v=" "/>
    <m/>
    <m/>
    <m/>
    <m/>
    <m/>
    <m/>
    <s v="NOCIP/MPLS"/>
    <s v="Applications/Tools"/>
    <s v="OPEN"/>
    <s v="WIP"/>
    <s v="11-09-2025: Uptime/Availability  and MTTR is available for daily and monthly"/>
    <m/>
    <m/>
    <e v="#N/A"/>
    <m/>
    <n v="1"/>
    <s v="Open"/>
    <x v="0"/>
  </r>
  <r>
    <n v="1891"/>
    <s v="NOC226"/>
    <x v="2"/>
    <s v="NA"/>
    <m/>
    <m/>
    <m/>
    <s v="IP/MPLS"/>
    <s v="OSS"/>
    <s v="Preparation and publishing of GP to GP and GP to Mandal link summary , uptime and MTTR dashboard Daily"/>
    <m/>
    <s v="Critical"/>
    <s v="Completed"/>
    <m/>
    <s v="HPSM"/>
    <s v="Incident Management"/>
    <m/>
    <s v="11-09-2025: Uptime/Availability  and MTTR is available for daily and monthly"/>
    <m/>
    <m/>
    <s v="Suresh Pawar"/>
    <m/>
    <m/>
    <s v="CLOSURE REVIEW PENDING "/>
    <s v=" "/>
    <s v=" "/>
    <s v=" "/>
    <m/>
    <m/>
    <m/>
    <m/>
    <m/>
    <m/>
    <s v="NOCIP/MPLS"/>
    <s v="Applications/Tools"/>
    <s v="OPEN"/>
    <s v="COMPLETED"/>
    <s v="11-09-2025: Uptime/Availability  and MTTR is available for daily and monthly"/>
    <m/>
    <m/>
    <m/>
    <m/>
    <n v="1"/>
    <s v="Completed but Verification undrer Process"/>
    <x v="2"/>
  </r>
  <r>
    <n v="1892"/>
    <s v="NOC227"/>
    <x v="2"/>
    <s v="NA"/>
    <m/>
    <m/>
    <m/>
    <s v="IP/MPLS"/>
    <s v="OSS"/>
    <s v="Preparation and publishing of GP to GP and GP to Mandal link summary , uptime and MTTR dashboard Weekly"/>
    <m/>
    <s v="Critical"/>
    <s v="Completed"/>
    <m/>
    <s v="HPSM"/>
    <s v="Incident Management"/>
    <m/>
    <m/>
    <m/>
    <m/>
    <s v="Suresh Pawar"/>
    <m/>
    <m/>
    <s v="CLOSURE REVIEW PENDING "/>
    <s v=" "/>
    <s v=" "/>
    <s v=" "/>
    <m/>
    <m/>
    <m/>
    <m/>
    <m/>
    <m/>
    <s v="NOCIP/MPLS"/>
    <s v="Applications/Tools"/>
    <s v="OPEN"/>
    <s v="COMPLETED"/>
    <n v="0"/>
    <m/>
    <m/>
    <m/>
    <m/>
    <n v="1"/>
    <s v="Completed but Verification undrer Process"/>
    <x v="2"/>
  </r>
  <r>
    <n v="1893"/>
    <s v="NOC228"/>
    <x v="2"/>
    <s v="NA"/>
    <m/>
    <m/>
    <m/>
    <s v="IP/MPLS"/>
    <s v="OSS"/>
    <s v="Preparation and publishing of GP to GP and GP to Mandal link summary , uptime and MTTR dashboard Monthly"/>
    <m/>
    <s v="Critical"/>
    <s v="Open"/>
    <m/>
    <s v="HPSM"/>
    <s v="Incident Management"/>
    <m/>
    <s v="11-09-2025: Uptime/Availability  and MTTR is available for daily and monthly"/>
    <m/>
    <m/>
    <s v="Suresh Pawar"/>
    <m/>
    <s v="Open"/>
    <s v="Open"/>
    <s v=" "/>
    <s v=" "/>
    <s v=" "/>
    <m/>
    <m/>
    <m/>
    <m/>
    <m/>
    <m/>
    <s v="NOCIP/MPLS"/>
    <s v="Applications/Tools"/>
    <s v="OPEN"/>
    <s v="WIP"/>
    <s v="11-09-2025: Uptime/Availability  and MTTR is available for daily and monthly"/>
    <m/>
    <m/>
    <e v="#N/A"/>
    <m/>
    <n v="1"/>
    <s v="Open"/>
    <x v="0"/>
  </r>
  <r>
    <n v="1894"/>
    <s v="NOC229"/>
    <x v="2"/>
    <s v="NA"/>
    <m/>
    <m/>
    <m/>
    <s v="IP/MPLS"/>
    <s v="OSS"/>
    <s v="Preparation and publishing of GP to GP and GP to Mandal link summary , uptime and MTTR dashboard (Selective from and to dates)"/>
    <m/>
    <s v="Critical"/>
    <s v="Open"/>
    <m/>
    <s v="HPSM"/>
    <s v="Incident Management"/>
    <m/>
    <s v="11-09-2025: Uptime/Availability  and MTTR is available for daily and monthly"/>
    <m/>
    <m/>
    <s v="Suresh Pawar"/>
    <m/>
    <s v="Open"/>
    <s v="Open"/>
    <s v=" "/>
    <s v=" "/>
    <s v=" "/>
    <m/>
    <m/>
    <m/>
    <m/>
    <m/>
    <m/>
    <s v="NOCIP/MPLS"/>
    <s v="Applications/Tools"/>
    <s v="OPEN"/>
    <s v="WIP"/>
    <s v="11-09-2025: Uptime/Availability  and MTTR is available for daily and monthly"/>
    <m/>
    <m/>
    <e v="#N/A"/>
    <m/>
    <n v="1"/>
    <s v="Open"/>
    <x v="0"/>
  </r>
  <r>
    <n v="1895"/>
    <s v="NOC23"/>
    <x v="2"/>
    <s v="NA"/>
    <m/>
    <s v="OSS"/>
    <s v="OSS"/>
    <s v="OSS"/>
    <s v="Service Assurance"/>
    <s v="Monitoring,tracking of field details, Tracking of GI services form and prepare Service assurance dashboard Weekly"/>
    <m/>
    <s v="NON-Critical"/>
    <s v="Open"/>
    <m/>
    <s v="HPSM"/>
    <s v="Incident Management"/>
    <m/>
    <s v="OPEN-DEPENDENT"/>
    <m/>
    <m/>
    <s v="Suresh Pawar"/>
    <m/>
    <s v="Open"/>
    <s v="Open"/>
    <s v=" "/>
    <s v=" "/>
    <s v=" "/>
    <m/>
    <m/>
    <m/>
    <m/>
    <m/>
    <m/>
    <s v="NOCOSS"/>
    <s v="Applications/Tools"/>
    <s v="OPEN"/>
    <s v="OPEN-DEPENDENT"/>
    <n v="0"/>
    <m/>
    <m/>
    <e v="#N/A"/>
    <m/>
    <n v="1"/>
    <s v="Open"/>
    <x v="0"/>
  </r>
  <r>
    <n v="1896"/>
    <s v="NOC230"/>
    <x v="2"/>
    <s v="NA"/>
    <m/>
    <m/>
    <m/>
    <s v="IP/MPLS"/>
    <s v="OSS"/>
    <s v="Preparation and publishing of Mandal to Mandal and Mandal to Zonal link summary , uptime and MTTR dashboard Daily"/>
    <m/>
    <s v="Critical"/>
    <s v="Completed"/>
    <m/>
    <s v="HPSM"/>
    <s v="Incident Management"/>
    <m/>
    <s v="11-09-2025: Uptime/Availability  and MTTR is available for daily and monthly"/>
    <m/>
    <m/>
    <s v="Suresh Pawar"/>
    <m/>
    <m/>
    <s v="CLOSURE REVIEW PENDING "/>
    <s v=" "/>
    <s v=" "/>
    <s v=" "/>
    <m/>
    <m/>
    <m/>
    <m/>
    <m/>
    <m/>
    <s v="NOCIP/MPLS"/>
    <s v="Applications/Tools"/>
    <s v="OPEN"/>
    <s v="COMPLETED"/>
    <s v="11-09-2025: Uptime/Availability  and MTTR is available for daily and monthly"/>
    <m/>
    <m/>
    <m/>
    <m/>
    <n v="1"/>
    <s v="Completed but Verification undrer Process"/>
    <x v="2"/>
  </r>
  <r>
    <n v="1897"/>
    <s v="NOC231"/>
    <x v="2"/>
    <s v="NA"/>
    <m/>
    <m/>
    <m/>
    <s v="IP/MPLS"/>
    <s v="OSS"/>
    <s v="Preparation and publishing of Mandal to Mandal and Mandal to Zonal link summary , uptime and MTTR dashboard Weekly"/>
    <m/>
    <s v="Critical"/>
    <s v="Open"/>
    <m/>
    <s v="HPSM"/>
    <s v="Incident Management"/>
    <m/>
    <s v="11-09-2025: Uptime/Availability  and MTTR is available for daily and monthly"/>
    <m/>
    <m/>
    <s v="Suresh Pawar"/>
    <m/>
    <s v="Open"/>
    <s v="Open"/>
    <s v=" "/>
    <s v=" "/>
    <s v=" "/>
    <m/>
    <m/>
    <m/>
    <m/>
    <m/>
    <m/>
    <s v="NOCIP/MPLS"/>
    <s v="Applications/Tools"/>
    <s v="OPEN"/>
    <s v="WIP"/>
    <s v="11-09-2025: Uptime/Availability  and MTTR is available for daily and monthly"/>
    <m/>
    <m/>
    <e v="#N/A"/>
    <m/>
    <n v="1"/>
    <s v="Open"/>
    <x v="0"/>
  </r>
  <r>
    <n v="1898"/>
    <s v="NOC232"/>
    <x v="2"/>
    <s v="NA"/>
    <m/>
    <m/>
    <m/>
    <s v="IP/MPLS"/>
    <s v="OSS"/>
    <s v="Preparation and publishing of Mandal to Mandal and Mandal to Zonal link summary , uptime and MTTR dashboard Monthly"/>
    <m/>
    <s v="Critical"/>
    <s v="Open"/>
    <m/>
    <s v="HPSM"/>
    <s v="Incident Management"/>
    <m/>
    <s v="11-09-2025: Uptime/Availability  and MTTR is available for daily and monthly"/>
    <m/>
    <m/>
    <s v="Suresh Pawar"/>
    <m/>
    <s v="Open"/>
    <s v="Open"/>
    <s v=" "/>
    <s v=" "/>
    <s v=" "/>
    <m/>
    <m/>
    <m/>
    <m/>
    <m/>
    <m/>
    <s v="NOCIP/MPLS"/>
    <s v="Applications/Tools"/>
    <s v="OPEN"/>
    <s v="WIP"/>
    <s v="11-09-2025: Uptime/Availability  and MTTR is available for daily and monthly"/>
    <m/>
    <m/>
    <e v="#N/A"/>
    <m/>
    <n v="1"/>
    <s v="Open"/>
    <x v="0"/>
  </r>
  <r>
    <n v="1899"/>
    <s v="NOC233"/>
    <x v="2"/>
    <s v="NA"/>
    <m/>
    <m/>
    <m/>
    <s v="IP/MPLS"/>
    <s v="OSS"/>
    <s v="Preparation and publishing of Mandal to Mandal and Mandal to Zonal link summary , uptime and MTTR dashboard (Selective from and to dates)"/>
    <m/>
    <s v="Critical"/>
    <s v="Open"/>
    <m/>
    <s v="HPSM"/>
    <s v="Incident Management"/>
    <m/>
    <s v="11-09-2025: Uptime/Availability  and MTTR is available for daily and monthly"/>
    <m/>
    <m/>
    <s v="Suresh Pawar"/>
    <m/>
    <s v="Open"/>
    <s v="Open"/>
    <s v=" "/>
    <s v=" "/>
    <s v=" "/>
    <m/>
    <m/>
    <m/>
    <m/>
    <m/>
    <m/>
    <s v="NOCIP/MPLS"/>
    <s v="Applications/Tools"/>
    <s v="OPEN"/>
    <s v="WIP"/>
    <s v="11-09-2025: Uptime/Availability  and MTTR is available for daily and monthly"/>
    <m/>
    <m/>
    <e v="#N/A"/>
    <m/>
    <n v="1"/>
    <s v="Open"/>
    <x v="0"/>
  </r>
  <r>
    <n v="1900"/>
    <s v="NOC234"/>
    <x v="2"/>
    <s v="NA"/>
    <m/>
    <m/>
    <m/>
    <s v="IP/MPLS"/>
    <s v="OSS"/>
    <s v="High priority link like Tfiber ring monitoring and publishing KPI Hourly"/>
    <m/>
    <s v="Critical"/>
    <s v="Open"/>
    <m/>
    <s v="HPSM"/>
    <s v="Incident Management"/>
    <m/>
    <s v="Manually group needs to form in the NNMi and from that group it can be monitored. Venkatesh is giving KT to Operation team"/>
    <m/>
    <m/>
    <s v="Suresh Pawar"/>
    <m/>
    <m/>
    <s v="CLOSURE REVIEW PENDING "/>
    <s v=" "/>
    <s v=" "/>
    <s v=" "/>
    <m/>
    <m/>
    <m/>
    <m/>
    <m/>
    <m/>
    <s v="NOCIP/MPLS"/>
    <s v="Applications/Tools"/>
    <s v="OPEN"/>
    <s v="COMPLETED"/>
    <s v="Manually group needs to form in the NNMi and from that group it can be monitored. Venkatesh is giving KT to Operation team"/>
    <m/>
    <m/>
    <e v="#N/A"/>
    <m/>
    <n v="1"/>
    <s v="Completed but Verification undrer Process"/>
    <x v="2"/>
  </r>
  <r>
    <n v="1901"/>
    <s v="NOC235"/>
    <x v="2"/>
    <s v="NA"/>
    <m/>
    <m/>
    <m/>
    <s v="IP/MPLS"/>
    <s v="OSS"/>
    <s v="High priority link like Tfiber ring monitoring and publishing KPI Daily"/>
    <m/>
    <s v="Critical"/>
    <s v="Completed"/>
    <m/>
    <s v="HPSM"/>
    <s v="Incident Management"/>
    <m/>
    <m/>
    <m/>
    <m/>
    <s v="Suresh Pawar"/>
    <m/>
    <m/>
    <s v="CLOSURE REVIEW PENDING "/>
    <s v=" "/>
    <s v=" "/>
    <s v=" "/>
    <m/>
    <m/>
    <m/>
    <m/>
    <m/>
    <m/>
    <s v="NOCIP/MPLS"/>
    <s v="Applications/Tools"/>
    <s v="OPEN"/>
    <s v="COMPLETED"/>
    <n v="0"/>
    <m/>
    <m/>
    <m/>
    <m/>
    <n v="1"/>
    <s v="Completed but Verification undrer Process"/>
    <x v="2"/>
  </r>
  <r>
    <n v="1902"/>
    <s v="NOC236"/>
    <x v="2"/>
    <s v="NA"/>
    <m/>
    <m/>
    <m/>
    <s v="IP/MPLS"/>
    <s v="OSS"/>
    <s v="High priority link like Tfiber ring monitoring and publishing KPI Weekly"/>
    <m/>
    <s v="Critical"/>
    <s v="Open"/>
    <m/>
    <s v="HPSM"/>
    <s v="Incident Management"/>
    <m/>
    <s v="Manually group needs to form in the NNMi and from that group it can be monitored. Venkatesh is giving KT to Operation team"/>
    <m/>
    <m/>
    <s v="Suresh Pawar"/>
    <m/>
    <m/>
    <s v="CLOSURE REVIEW PENDING "/>
    <s v=" "/>
    <s v=" "/>
    <s v=" "/>
    <m/>
    <m/>
    <m/>
    <m/>
    <m/>
    <m/>
    <s v="NOCIP/MPLS"/>
    <s v="Applications/Tools"/>
    <s v="OPEN"/>
    <s v="COMPLETED"/>
    <s v="Manually group needs to form in the NNMi and from that group it can be monitored. Venkatesh is giving KT to Operation team"/>
    <m/>
    <m/>
    <e v="#N/A"/>
    <m/>
    <n v="1"/>
    <s v="Completed but Verification undrer Process"/>
    <x v="2"/>
  </r>
  <r>
    <n v="1903"/>
    <s v="NOC237"/>
    <x v="2"/>
    <s v="NA"/>
    <m/>
    <m/>
    <m/>
    <s v="IP/MPLS"/>
    <s v="OSS"/>
    <s v="High priority link like Tfiber ring monitoring and publishing KPI Monthly"/>
    <m/>
    <s v="Critical"/>
    <s v="Completed"/>
    <m/>
    <s v="HPSM"/>
    <s v="Incident Management"/>
    <m/>
    <m/>
    <m/>
    <m/>
    <s v="Suresh Pawar"/>
    <m/>
    <m/>
    <s v="CLOSURE REVIEW PENDING "/>
    <s v=" "/>
    <s v=" "/>
    <s v=" "/>
    <m/>
    <m/>
    <m/>
    <m/>
    <m/>
    <m/>
    <s v="NOCIP/MPLS"/>
    <s v="Applications/Tools"/>
    <s v="OPEN"/>
    <s v="COMPLETED"/>
    <n v="0"/>
    <m/>
    <m/>
    <m/>
    <m/>
    <n v="1"/>
    <s v="Completed but Verification undrer Process"/>
    <x v="2"/>
  </r>
  <r>
    <n v="1904"/>
    <s v="NOC238"/>
    <x v="2"/>
    <s v="NA"/>
    <m/>
    <m/>
    <m/>
    <s v="IP/MPLS"/>
    <s v="OSS"/>
    <s v="High priority link like Tfiber ring monitoring and publishing KPI (Selective from and to dates)"/>
    <m/>
    <s v="Critical"/>
    <s v="Completed"/>
    <m/>
    <s v="HPSM"/>
    <s v="Incident Management"/>
    <m/>
    <m/>
    <m/>
    <m/>
    <s v="Suresh Pawar"/>
    <m/>
    <m/>
    <s v="CLOSURE REVIEW PENDING "/>
    <s v=" "/>
    <s v=" "/>
    <s v=" "/>
    <m/>
    <m/>
    <m/>
    <m/>
    <m/>
    <m/>
    <s v="NOCIP/MPLS"/>
    <s v="Applications/Tools"/>
    <s v="OPEN"/>
    <s v="COMPLETED"/>
    <n v="0"/>
    <m/>
    <m/>
    <m/>
    <m/>
    <n v="1"/>
    <s v="Completed but Verification undrer Process"/>
    <x v="2"/>
  </r>
  <r>
    <n v="1905"/>
    <s v="NOC239"/>
    <x v="2"/>
    <s v="NA"/>
    <m/>
    <m/>
    <m/>
    <s v="IP/MPLS"/>
    <s v="OSS"/>
    <s v="Enteprise Services Delivery ( Aitel Towers, Airtel LWEsite, pioneer etc )  Monitoring, preparation KPI like Service Up reports Hourly"/>
    <m/>
    <s v="Critical"/>
    <s v="Open"/>
    <m/>
    <s v="HPSM"/>
    <s v="Incident Management"/>
    <m/>
    <s v="OPEN-DEPENDENT"/>
    <m/>
    <m/>
    <s v="Suresh Pawar"/>
    <m/>
    <s v="Open"/>
    <s v="Open"/>
    <s v=" "/>
    <s v=" "/>
    <s v=" "/>
    <m/>
    <m/>
    <m/>
    <m/>
    <m/>
    <m/>
    <s v="NOCIP/MPLS"/>
    <s v="Applications/Tools"/>
    <s v="OPEN"/>
    <s v="OPEN-DEPENDENT"/>
    <n v="0"/>
    <m/>
    <m/>
    <e v="#N/A"/>
    <m/>
    <n v="1"/>
    <s v="Open"/>
    <x v="0"/>
  </r>
  <r>
    <n v="1906"/>
    <s v="NOC24"/>
    <x v="2"/>
    <s v="NA"/>
    <m/>
    <s v="OSS"/>
    <s v="OSS"/>
    <s v="OSS"/>
    <s v="Service Assurance"/>
    <s v="Monitoring,tracking of field details, Tracking of GI services form and prepare Service assurance dashboard Monthly"/>
    <m/>
    <s v="NON-Critical"/>
    <s v="Open"/>
    <m/>
    <s v="HPSM"/>
    <s v="Incident Management"/>
    <m/>
    <s v="OPEN-DEPENDENT"/>
    <m/>
    <m/>
    <s v="Suresh Pawar"/>
    <m/>
    <s v="Open"/>
    <s v="Open"/>
    <s v=" "/>
    <s v=" "/>
    <s v=" "/>
    <m/>
    <m/>
    <m/>
    <m/>
    <m/>
    <m/>
    <s v="NOCOSS"/>
    <s v="Applications/Tools"/>
    <s v="OPEN"/>
    <s v="OPEN-DEPENDENT"/>
    <n v="0"/>
    <m/>
    <m/>
    <e v="#N/A"/>
    <m/>
    <n v="1"/>
    <s v="Open"/>
    <x v="0"/>
  </r>
  <r>
    <n v="1907"/>
    <s v="NOC240"/>
    <x v="2"/>
    <s v="NA"/>
    <m/>
    <m/>
    <m/>
    <s v="IP/MPLS"/>
    <s v="OSS"/>
    <s v="Enteprise Services Delivery ( Aitel Towers, Airtel LWEsite, pioneer etc )  Monitoring, preparation KPI like Service Up reports Daily"/>
    <m/>
    <s v="Critical"/>
    <s v="Open"/>
    <m/>
    <s v="HPSM"/>
    <s v="Incident Management"/>
    <m/>
    <s v="OPEN-DEPENDENT"/>
    <m/>
    <m/>
    <s v="Suresh Pawar"/>
    <m/>
    <s v="Open"/>
    <s v="Open"/>
    <s v=" "/>
    <s v=" "/>
    <s v=" "/>
    <m/>
    <m/>
    <m/>
    <m/>
    <m/>
    <m/>
    <s v="NOCIP/MPLS"/>
    <s v="Applications/Tools"/>
    <s v="OPEN"/>
    <s v="OPEN-DEPENDENT"/>
    <n v="0"/>
    <m/>
    <m/>
    <e v="#N/A"/>
    <m/>
    <n v="1"/>
    <s v="Open"/>
    <x v="0"/>
  </r>
  <r>
    <n v="1908"/>
    <s v="NOC241"/>
    <x v="2"/>
    <s v="NA"/>
    <m/>
    <m/>
    <m/>
    <s v="IP/MPLS"/>
    <s v="OSS"/>
    <s v="Enteprise Services Delivery ( Aitel Towers, Airtel LWEsite, pioneer etc )  Monitoring, preparation KPI like Service Up reports Weekly"/>
    <m/>
    <s v="Critical"/>
    <s v="Open"/>
    <m/>
    <s v="HPSM"/>
    <s v="Incident Management"/>
    <m/>
    <s v="OPEN-DEPENDENT"/>
    <m/>
    <m/>
    <s v="Suresh Pawar"/>
    <m/>
    <s v="Open"/>
    <s v="Open"/>
    <s v=" "/>
    <s v=" "/>
    <s v=" "/>
    <m/>
    <m/>
    <m/>
    <m/>
    <m/>
    <m/>
    <s v="NOCIP/MPLS"/>
    <s v="Applications/Tools"/>
    <s v="OPEN"/>
    <s v="OPEN-DEPENDENT"/>
    <n v="0"/>
    <m/>
    <m/>
    <e v="#N/A"/>
    <m/>
    <n v="1"/>
    <s v="Open"/>
    <x v="0"/>
  </r>
  <r>
    <n v="1909"/>
    <s v="NOC242"/>
    <x v="2"/>
    <s v="NA"/>
    <m/>
    <m/>
    <m/>
    <s v="IP/MPLS"/>
    <s v="OSS"/>
    <s v="Enteprise Services Delivery ( Aitel Towers, Airtel LWEsite, pioneer etc )  Monitoring, preparation KPI like Service Up reports Monthly"/>
    <m/>
    <s v="Critical"/>
    <s v="Open"/>
    <m/>
    <s v="HPSM"/>
    <s v="Incident Management"/>
    <m/>
    <s v="OPEN-DEPENDENT"/>
    <m/>
    <m/>
    <s v="Suresh Pawar"/>
    <m/>
    <s v="Open"/>
    <s v="Open"/>
    <s v=" "/>
    <s v=" "/>
    <s v=" "/>
    <m/>
    <m/>
    <m/>
    <m/>
    <m/>
    <m/>
    <s v="NOCIP/MPLS"/>
    <s v="Applications/Tools"/>
    <s v="OPEN"/>
    <s v="OPEN-DEPENDENT"/>
    <n v="0"/>
    <m/>
    <m/>
    <e v="#N/A"/>
    <m/>
    <n v="1"/>
    <s v="Open"/>
    <x v="0"/>
  </r>
  <r>
    <n v="1910"/>
    <s v="NOC243"/>
    <x v="2"/>
    <s v="NA"/>
    <m/>
    <m/>
    <m/>
    <s v="IP/MPLS"/>
    <s v="OSS"/>
    <s v="Enteprise Services Delivery ( Aitel Towers, Airtel LWEsite, pioneer etc )  Monitoring, preparation KPI like Service Up reports (Selective from and to dates)"/>
    <m/>
    <s v="Critical"/>
    <s v="Open"/>
    <m/>
    <s v="HPSM"/>
    <s v="Incident Management"/>
    <m/>
    <s v="OPEN-DEPENDENT"/>
    <m/>
    <m/>
    <s v="Suresh Pawar"/>
    <m/>
    <s v="Open"/>
    <s v="Open"/>
    <s v=" "/>
    <s v=" "/>
    <s v=" "/>
    <m/>
    <m/>
    <m/>
    <m/>
    <m/>
    <m/>
    <s v="NOCIP/MPLS"/>
    <s v="Applications/Tools"/>
    <s v="OPEN"/>
    <s v="OPEN-DEPENDENT"/>
    <n v="0"/>
    <m/>
    <m/>
    <e v="#N/A"/>
    <m/>
    <n v="1"/>
    <s v="Open"/>
    <x v="0"/>
  </r>
  <r>
    <n v="1911"/>
    <s v="NOC244"/>
    <x v="2"/>
    <s v="NA"/>
    <m/>
    <m/>
    <m/>
    <s v="IP/MPLS"/>
    <s v="OSS"/>
    <s v="Preparation and publishing of Enterprise Customer Service KPIs like availability, packet drops, latency, jitter &amp; bandwidth utilization Daily"/>
    <m/>
    <s v="Critical"/>
    <s v="Completed"/>
    <m/>
    <s v="HPSM"/>
    <s v="Incident Management"/>
    <m/>
    <m/>
    <m/>
    <m/>
    <s v="Suresh Pawar"/>
    <m/>
    <m/>
    <s v="CLOSURE REVIEW PENDING "/>
    <s v=" "/>
    <s v=" "/>
    <s v=" "/>
    <m/>
    <m/>
    <m/>
    <m/>
    <m/>
    <m/>
    <s v="NOCIP/MPLS"/>
    <s v="Applications/Tools"/>
    <s v="OPEN"/>
    <s v="COMPLETED"/>
    <n v="0"/>
    <m/>
    <m/>
    <m/>
    <m/>
    <n v="1"/>
    <s v="Completed but Verification undrer Process"/>
    <x v="2"/>
  </r>
  <r>
    <n v="1912"/>
    <s v="NOC245"/>
    <x v="2"/>
    <s v="NA"/>
    <m/>
    <m/>
    <m/>
    <s v="IP/MPLS"/>
    <s v="OSS"/>
    <s v="Preparation and publishing of Enterprise Customer Service KPIs like availability, packet drops, latency, jitter &amp; bandwidth utilization Weekly"/>
    <m/>
    <s v="Critical"/>
    <s v="Completed"/>
    <m/>
    <s v="HPSM"/>
    <s v="Incident Management"/>
    <m/>
    <m/>
    <m/>
    <m/>
    <s v="Suresh Pawar"/>
    <m/>
    <m/>
    <s v="CLOSURE REVIEW PENDING "/>
    <s v=" "/>
    <s v=" "/>
    <s v=" "/>
    <m/>
    <m/>
    <m/>
    <m/>
    <m/>
    <m/>
    <s v="NOCIP/MPLS"/>
    <s v="Applications/Tools"/>
    <s v="OPEN"/>
    <s v="COMPLETED"/>
    <n v="0"/>
    <m/>
    <m/>
    <m/>
    <m/>
    <n v="1"/>
    <s v="Completed but Verification undrer Process"/>
    <x v="2"/>
  </r>
  <r>
    <n v="1913"/>
    <s v="NOC246"/>
    <x v="2"/>
    <s v="NA"/>
    <m/>
    <m/>
    <m/>
    <s v="IP/MPLS"/>
    <s v="OSS"/>
    <s v="Preparation and publishing of Enterprise Customer Service KPIs like availability, packet drops, latency, jitter &amp; bandwidth utilization Monthly"/>
    <m/>
    <s v="Critical"/>
    <s v="Completed"/>
    <m/>
    <s v="HPSM"/>
    <s v="Incident Management"/>
    <m/>
    <m/>
    <m/>
    <m/>
    <s v="Suresh Pawar"/>
    <m/>
    <m/>
    <s v="CLOSURE REVIEW PENDING "/>
    <s v=" "/>
    <s v=" "/>
    <s v=" "/>
    <m/>
    <m/>
    <m/>
    <m/>
    <m/>
    <m/>
    <s v="NOCIP/MPLS"/>
    <s v="Applications/Tools"/>
    <s v="OPEN"/>
    <s v="COMPLETED"/>
    <n v="0"/>
    <m/>
    <m/>
    <m/>
    <m/>
    <n v="1"/>
    <s v="Completed but Verification undrer Process"/>
    <x v="2"/>
  </r>
  <r>
    <n v="1914"/>
    <s v="NOC247"/>
    <x v="2"/>
    <s v="NA"/>
    <m/>
    <m/>
    <m/>
    <s v="IP/MPLS"/>
    <s v="OSS"/>
    <s v="Preparation and publishing of Enterprise Customer Service KPIs like availability, packet drops, latency, jitter &amp; bandwidth utilization (Selective from and to dates)"/>
    <m/>
    <s v="Critical"/>
    <s v="Completed"/>
    <m/>
    <s v="HPSM"/>
    <s v="Incident Management"/>
    <m/>
    <m/>
    <m/>
    <m/>
    <s v="Suresh Pawar"/>
    <m/>
    <m/>
    <s v="CLOSURE REVIEW PENDING "/>
    <s v=" "/>
    <s v=" "/>
    <s v=" "/>
    <m/>
    <m/>
    <m/>
    <m/>
    <m/>
    <m/>
    <s v="NOCIP/MPLS"/>
    <s v="Applications/Tools"/>
    <s v="OPEN"/>
    <s v="COMPLETED"/>
    <n v="0"/>
    <m/>
    <m/>
    <m/>
    <m/>
    <n v="1"/>
    <s v="Completed but Verification undrer Process"/>
    <x v="2"/>
  </r>
  <r>
    <n v="1915"/>
    <s v="NOC248"/>
    <x v="2"/>
    <s v="NA"/>
    <m/>
    <m/>
    <m/>
    <s v="IP/MPLS"/>
    <s v="OSS"/>
    <s v="Preparation and publishing of all DC MPLS Network devices availability dashboard Daily"/>
    <m/>
    <s v="Critical"/>
    <s v="Completed"/>
    <m/>
    <s v="NNMI"/>
    <s v="NPS"/>
    <m/>
    <m/>
    <m/>
    <m/>
    <s v="Suresh Pawar"/>
    <m/>
    <m/>
    <s v="CLOSURE REVIEW PENDING "/>
    <s v=" "/>
    <s v=" "/>
    <s v=" "/>
    <m/>
    <m/>
    <m/>
    <m/>
    <m/>
    <m/>
    <s v="NOCIP/MPLS"/>
    <s v="Applications/Tools"/>
    <s v="OPEN"/>
    <s v="COMPLETED"/>
    <n v="0"/>
    <m/>
    <m/>
    <m/>
    <m/>
    <n v="1"/>
    <s v="Completed but Verification undrer Process"/>
    <x v="2"/>
  </r>
  <r>
    <n v="1916"/>
    <s v="NOC249"/>
    <x v="2"/>
    <s v="NA"/>
    <m/>
    <m/>
    <m/>
    <s v="IP/MPLS"/>
    <s v="OSS"/>
    <s v="Preparation and publishing of all DC MPLS Network devices availability dashboard Weekly"/>
    <m/>
    <s v="Critical"/>
    <s v="NOT_FEASIBLE"/>
    <m/>
    <s v="NNMI"/>
    <s v="NPS"/>
    <m/>
    <m/>
    <m/>
    <m/>
    <s v="Suresh Pawar"/>
    <m/>
    <m/>
    <s v="CLOSURE REVIEW PENDING "/>
    <s v=" "/>
    <s v=" "/>
    <s v=" "/>
    <m/>
    <m/>
    <m/>
    <m/>
    <m/>
    <m/>
    <s v="NOCIP/MPLS"/>
    <s v="Applications/Tools"/>
    <e v="#N/A"/>
    <s v="COMPLETED"/>
    <s v="available- hourly &amp; weekly in NPS"/>
    <m/>
    <m/>
    <e v="#N/A"/>
    <m/>
    <n v="1"/>
    <s v="Completed but Verification undrer Process"/>
    <x v="2"/>
  </r>
  <r>
    <n v="1917"/>
    <s v="NOC25"/>
    <x v="2"/>
    <s v="NA"/>
    <m/>
    <s v="OSS"/>
    <s v="OSS"/>
    <s v="OSS"/>
    <s v="Service Assurance"/>
    <s v="Monitoring,tracking of field details, Tracking of GI services form and prepare Service assurance dashboard(Selective from and to dates)"/>
    <m/>
    <s v="NON-Critical"/>
    <s v="Open"/>
    <m/>
    <s v="HPSM"/>
    <s v="Incident Management"/>
    <m/>
    <s v="OPEN-DEPENDENT"/>
    <m/>
    <m/>
    <s v="Suresh Pawar"/>
    <m/>
    <s v="Open"/>
    <s v="Open"/>
    <s v=" "/>
    <s v=" "/>
    <s v=" "/>
    <m/>
    <m/>
    <m/>
    <m/>
    <m/>
    <m/>
    <s v="NOCOSS"/>
    <s v="Applications/Tools"/>
    <s v="OPEN"/>
    <s v="OPEN-DEPENDENT"/>
    <n v="0"/>
    <m/>
    <m/>
    <e v="#N/A"/>
    <m/>
    <n v="1"/>
    <s v="Open"/>
    <x v="0"/>
  </r>
  <r>
    <n v="1918"/>
    <s v="NOC250"/>
    <x v="2"/>
    <s v="NA"/>
    <m/>
    <m/>
    <m/>
    <s v="IP/MPLS"/>
    <s v="OSS"/>
    <s v="Preparation and publishing of all DC MPLS Network devices availability dashboard Monthly"/>
    <m/>
    <s v="Critical"/>
    <s v="Completed"/>
    <m/>
    <s v="NNMI"/>
    <s v="NPS"/>
    <m/>
    <m/>
    <m/>
    <m/>
    <s v="Suresh Pawar"/>
    <m/>
    <m/>
    <s v="CLOSURE REVIEW PENDING "/>
    <s v=" "/>
    <s v=" "/>
    <s v=" "/>
    <m/>
    <m/>
    <m/>
    <m/>
    <m/>
    <m/>
    <s v="NOCIP/MPLS"/>
    <s v="Applications/Tools"/>
    <s v="OPEN"/>
    <s v="COMPLETED"/>
    <n v="0"/>
    <m/>
    <m/>
    <m/>
    <m/>
    <n v="1"/>
    <s v="Completed but Verification undrer Process"/>
    <x v="2"/>
  </r>
  <r>
    <n v="1919"/>
    <s v="NOC251"/>
    <x v="2"/>
    <s v="NA"/>
    <m/>
    <m/>
    <m/>
    <s v="IP/MPLS"/>
    <s v="OSS"/>
    <s v="Preparation and publishing of all DC MPLS Network devices availability dashboard  (Selective from and to dates)"/>
    <m/>
    <s v="Critical"/>
    <s v="Completed"/>
    <m/>
    <s v="NNMI"/>
    <s v="NPS"/>
    <m/>
    <m/>
    <m/>
    <m/>
    <s v="Suresh Pawar"/>
    <m/>
    <m/>
    <s v="CLOSURE REVIEW PENDING "/>
    <s v=" "/>
    <s v=" "/>
    <s v=" "/>
    <m/>
    <m/>
    <m/>
    <m/>
    <m/>
    <m/>
    <s v="NOCIP/MPLS"/>
    <s v="Applications/Tools"/>
    <s v="OPEN"/>
    <s v="COMPLETED"/>
    <n v="0"/>
    <m/>
    <m/>
    <m/>
    <m/>
    <n v="1"/>
    <s v="Completed but Verification undrer Process"/>
    <x v="2"/>
  </r>
  <r>
    <n v="1920"/>
    <s v="NOC252"/>
    <x v="2"/>
    <s v="NA"/>
    <m/>
    <m/>
    <m/>
    <s v="IP/MPLS"/>
    <s v="OSS"/>
    <s v="Prepartion and publishing of Core link availability and utilization dashboard Hourly"/>
    <m/>
    <s v="Critical"/>
    <s v="Completed"/>
    <m/>
    <s v="HPSM"/>
    <s v="Incident Management"/>
    <m/>
    <s v="Link Group can be created in NNMi and monitor for only IPMPLS links"/>
    <m/>
    <m/>
    <s v="Suresh Pawar"/>
    <m/>
    <m/>
    <s v="CLOSURE REVIEW PENDING "/>
    <s v=" "/>
    <s v=" "/>
    <s v=" "/>
    <m/>
    <m/>
    <m/>
    <m/>
    <m/>
    <m/>
    <s v="NOCIP/MPLS"/>
    <s v="Applications/Tools"/>
    <s v="OPEN"/>
    <s v="COMPLETED"/>
    <s v="Link Group can be created in NNMi and monitor for only IPMPLS links"/>
    <m/>
    <m/>
    <m/>
    <m/>
    <n v="1"/>
    <s v="Completed but Verification undrer Process"/>
    <x v="2"/>
  </r>
  <r>
    <n v="1921"/>
    <s v="NOC253"/>
    <x v="2"/>
    <s v="NA"/>
    <m/>
    <m/>
    <m/>
    <s v="IP/MPLS"/>
    <s v="OSS"/>
    <s v="Prepartion and publishing of Core link availability and utilization dashboard Daily"/>
    <m/>
    <s v="Critical"/>
    <s v="Completed"/>
    <m/>
    <s v="NNMI"/>
    <s v="NPS"/>
    <m/>
    <m/>
    <m/>
    <m/>
    <s v="Suresh Pawar"/>
    <m/>
    <m/>
    <s v="CLOSURE REVIEW PENDING "/>
    <s v=" "/>
    <s v=" "/>
    <s v=" "/>
    <m/>
    <m/>
    <m/>
    <m/>
    <m/>
    <m/>
    <s v="NOCIP/MPLS"/>
    <s v="Applications/Tools"/>
    <s v="OPEN"/>
    <s v="COMPLETED"/>
    <n v="0"/>
    <m/>
    <m/>
    <m/>
    <m/>
    <n v="1"/>
    <s v="Completed but Verification undrer Process"/>
    <x v="2"/>
  </r>
  <r>
    <n v="1922"/>
    <s v="NOC254"/>
    <x v="2"/>
    <s v="NA"/>
    <m/>
    <m/>
    <m/>
    <s v="IP/MPLS"/>
    <s v="OSS"/>
    <s v="Prepartion and publishing of Core link availability and utilization dashboard Weekly"/>
    <m/>
    <s v="Critical"/>
    <s v="Completed"/>
    <m/>
    <s v="NNMI"/>
    <s v="NPS"/>
    <m/>
    <m/>
    <m/>
    <m/>
    <s v="Suresh Pawar"/>
    <m/>
    <m/>
    <s v="CLOSURE REVIEW PENDING "/>
    <s v=" "/>
    <s v=" "/>
    <s v=" "/>
    <m/>
    <m/>
    <m/>
    <m/>
    <m/>
    <m/>
    <s v="NOCIP/MPLS"/>
    <s v="Applications/Tools"/>
    <s v="OPEN"/>
    <s v="COMPLETED"/>
    <n v="0"/>
    <m/>
    <m/>
    <m/>
    <m/>
    <n v="1"/>
    <s v="Completed but Verification undrer Process"/>
    <x v="2"/>
  </r>
  <r>
    <n v="1923"/>
    <s v="NOC255"/>
    <x v="2"/>
    <s v="NA"/>
    <m/>
    <m/>
    <m/>
    <s v="IP/MPLS"/>
    <s v="OSS"/>
    <s v="Prepartion and publishing of Core link availability and utilization dashboard Monthly"/>
    <m/>
    <s v="Critical"/>
    <s v="Completed"/>
    <m/>
    <s v="NNMI"/>
    <s v="NPS"/>
    <m/>
    <m/>
    <m/>
    <m/>
    <s v="Suresh Pawar"/>
    <m/>
    <m/>
    <s v="CLOSURE REVIEW PENDING "/>
    <s v=" "/>
    <s v=" "/>
    <s v=" "/>
    <m/>
    <m/>
    <m/>
    <m/>
    <m/>
    <m/>
    <s v="NOCIP/MPLS"/>
    <s v="Applications/Tools"/>
    <s v="OPEN"/>
    <s v="COMPLETED"/>
    <n v="0"/>
    <m/>
    <m/>
    <m/>
    <m/>
    <n v="1"/>
    <s v="Completed but Verification undrer Process"/>
    <x v="2"/>
  </r>
  <r>
    <n v="1924"/>
    <s v="NOC256"/>
    <x v="2"/>
    <s v="NA"/>
    <m/>
    <m/>
    <m/>
    <s v="IP/MPLS"/>
    <s v="OSS"/>
    <s v="Prepartion and publishing of Core link availability and utilization dashboard (Selective from and to dates)"/>
    <m/>
    <s v="Critical"/>
    <s v="Completed"/>
    <m/>
    <s v="NNMI"/>
    <s v="NPS"/>
    <m/>
    <s v="Link Group can be created in NNMi and monitor for only IPMPLS links"/>
    <m/>
    <m/>
    <s v="Suresh Pawar"/>
    <m/>
    <m/>
    <s v="CLOSURE REVIEW PENDING "/>
    <s v=" "/>
    <s v=" "/>
    <s v=" "/>
    <m/>
    <m/>
    <m/>
    <m/>
    <m/>
    <m/>
    <s v="NOCIP/MPLS"/>
    <s v="Applications/Tools"/>
    <s v="OPEN"/>
    <s v="COMPLETED"/>
    <s v="Link Group can be created in NNMi and monitor for only IPMPLS links"/>
    <m/>
    <m/>
    <m/>
    <m/>
    <n v="1"/>
    <s v="Completed but Verification undrer Process"/>
    <x v="2"/>
  </r>
  <r>
    <n v="1925"/>
    <s v="NOC257"/>
    <x v="2"/>
    <s v="NA"/>
    <m/>
    <m/>
    <m/>
    <s v="IP/MPLS"/>
    <s v="OSS"/>
    <s v="Package A Low RX Optical Power Levels in IPMPLS Network Daily"/>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s v="Open"/>
    <x v="0"/>
  </r>
  <r>
    <n v="1926"/>
    <s v="NOC258"/>
    <x v="2"/>
    <s v="NA"/>
    <m/>
    <m/>
    <m/>
    <s v="IP/MPLS"/>
    <s v="OSS"/>
    <s v="Package A Low RX Optical Power Levels in IPMPLS Network Weekly"/>
    <m/>
    <s v="Critical"/>
    <s v="Open"/>
    <m/>
    <s v="NNMI"/>
    <s v="NNMI"/>
    <m/>
    <m/>
    <m/>
    <m/>
    <s v="Suresh Pawar"/>
    <m/>
    <s v="Open"/>
    <s v="Open"/>
    <s v=" "/>
    <s v=" "/>
    <s v=" "/>
    <m/>
    <m/>
    <m/>
    <m/>
    <m/>
    <m/>
    <s v="NOCIP/MPLS"/>
    <s v="Applications/Tools"/>
    <s v="OPEN"/>
    <s v="OPEN"/>
    <n v="0"/>
    <m/>
    <m/>
    <e v="#N/A"/>
    <m/>
    <n v="1"/>
    <s v="Open"/>
    <x v="0"/>
  </r>
  <r>
    <n v="1927"/>
    <s v="NOC259"/>
    <x v="2"/>
    <s v="NA"/>
    <m/>
    <m/>
    <m/>
    <s v="IP/MPLS"/>
    <s v="OSS"/>
    <s v="Package A Low RX Optical Power Levels in IPMPLS Network Monthly"/>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s v="Open"/>
    <x v="0"/>
  </r>
  <r>
    <n v="1928"/>
    <s v="NOC26"/>
    <x v="2"/>
    <s v="NA"/>
    <m/>
    <s v="OSS"/>
    <s v="OSS"/>
    <s v="OSS"/>
    <s v="Service Monitoring"/>
    <s v="Monitoring,tracking service details, Tracking of GI services uptime Service assurance dashboard Daily"/>
    <m/>
    <s v="Critical"/>
    <s v="Open"/>
    <m/>
    <s v="HPSM"/>
    <s v="Incident Management"/>
    <m/>
    <s v="OPEN-DEPENDENT"/>
    <m/>
    <m/>
    <s v="Suresh Pawar"/>
    <m/>
    <s v="Open"/>
    <s v="Open"/>
    <s v=" "/>
    <s v=" "/>
    <s v=" "/>
    <m/>
    <m/>
    <m/>
    <m/>
    <m/>
    <m/>
    <s v="NOCOSS"/>
    <s v="Applications/Tools"/>
    <s v="OPEN"/>
    <s v="OPEN-DEPENDENT"/>
    <n v="0"/>
    <m/>
    <m/>
    <e v="#N/A"/>
    <m/>
    <n v="1"/>
    <s v="Open"/>
    <x v="0"/>
  </r>
  <r>
    <n v="1929"/>
    <s v="NOC260"/>
    <x v="2"/>
    <s v="NA"/>
    <m/>
    <m/>
    <m/>
    <s v="IP/MPLS"/>
    <s v="OSS"/>
    <s v="Package A Low RX Optical Power Levels in IPMPLS Network  (Selective from and to dates)"/>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s v="Open"/>
    <x v="0"/>
  </r>
  <r>
    <n v="1930"/>
    <s v="NOC261"/>
    <x v="2"/>
    <s v="NA"/>
    <m/>
    <m/>
    <m/>
    <s v="IP/MPLS"/>
    <s v="OSS"/>
    <s v="Package B Low RX Optical Power Levels in IPMPLS Network Daily"/>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s v="Open"/>
    <x v="0"/>
  </r>
  <r>
    <n v="1931"/>
    <s v="NOC262"/>
    <x v="2"/>
    <s v="NA"/>
    <m/>
    <m/>
    <m/>
    <s v="IP/MPLS"/>
    <s v="OSS"/>
    <s v="Package B Low RX Optical Power Levels in IPMPLS Network Weekly"/>
    <m/>
    <s v="Critical"/>
    <s v="Open"/>
    <m/>
    <s v="NNMI"/>
    <s v="NNMI"/>
    <m/>
    <m/>
    <m/>
    <m/>
    <s v="Suresh Pawar"/>
    <m/>
    <s v="Open"/>
    <s v="Open"/>
    <s v=" "/>
    <s v=" "/>
    <s v=" "/>
    <m/>
    <m/>
    <m/>
    <m/>
    <m/>
    <m/>
    <s v="NOCIP/MPLS"/>
    <s v="Applications/Tools"/>
    <s v="OPEN"/>
    <s v="OPEN"/>
    <n v="0"/>
    <m/>
    <m/>
    <e v="#N/A"/>
    <m/>
    <n v="1"/>
    <s v="Open"/>
    <x v="0"/>
  </r>
  <r>
    <n v="1932"/>
    <s v="NOC263"/>
    <x v="2"/>
    <s v="NA"/>
    <m/>
    <m/>
    <m/>
    <s v="IP/MPLS"/>
    <s v="OSS"/>
    <s v="Package B Low RX Optical Power Levels in IPMPLS Network Monthly"/>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s v="Open"/>
    <x v="0"/>
  </r>
  <r>
    <n v="1933"/>
    <s v="NOC264"/>
    <x v="2"/>
    <s v="NA"/>
    <m/>
    <m/>
    <m/>
    <s v="IP/MPLS"/>
    <s v="OSS"/>
    <s v="Package B Low RX Optical Power Levels in IPMPLS Network  (Selective from and to dates)"/>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s v="Open"/>
    <x v="0"/>
  </r>
  <r>
    <n v="1934"/>
    <s v="NOC265"/>
    <x v="2"/>
    <s v="NA"/>
    <m/>
    <m/>
    <m/>
    <s v="IP/MPLS"/>
    <s v="OSS"/>
    <s v="Package C Low RX Optical Power Levels in IPMPLS Network Daily"/>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s v="Open"/>
    <x v="0"/>
  </r>
  <r>
    <n v="1935"/>
    <s v="NOC266"/>
    <x v="2"/>
    <s v="NA"/>
    <m/>
    <m/>
    <m/>
    <s v="IP/MPLS"/>
    <s v="OSS"/>
    <s v="Package C Low RX Optical Power Levels in IPMPLS Network Weekly"/>
    <m/>
    <s v="Critical"/>
    <s v="Open"/>
    <m/>
    <s v="NNMI"/>
    <s v="NNMI"/>
    <m/>
    <m/>
    <m/>
    <m/>
    <s v="Suresh Pawar"/>
    <m/>
    <s v="Open"/>
    <s v="Open"/>
    <s v=" "/>
    <s v=" "/>
    <s v=" "/>
    <m/>
    <m/>
    <m/>
    <m/>
    <m/>
    <m/>
    <s v="NOCIP/MPLS"/>
    <s v="Applications/Tools"/>
    <s v="OPEN"/>
    <s v="OPEN"/>
    <n v="0"/>
    <m/>
    <m/>
    <e v="#N/A"/>
    <m/>
    <n v="1"/>
    <s v="Open"/>
    <x v="0"/>
  </r>
  <r>
    <n v="1936"/>
    <s v="NOC267"/>
    <x v="2"/>
    <s v="NA"/>
    <m/>
    <m/>
    <m/>
    <s v="IP/MPLS"/>
    <s v="OSS"/>
    <s v="Package C Low RX Optical Power Levels in IPMPLS Network Monthly"/>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s v="Open"/>
    <x v="0"/>
  </r>
  <r>
    <n v="1937"/>
    <s v="NOC268"/>
    <x v="2"/>
    <s v="NA"/>
    <m/>
    <m/>
    <m/>
    <s v="IP/MPLS"/>
    <s v="OSS"/>
    <s v="Package C Low RX Optical Power Levels in IPMPLS Network  (Selective from and to dates)"/>
    <m/>
    <s v="Critical"/>
    <s v="Open"/>
    <m/>
    <s v="NNMI"/>
    <s v="NNMI"/>
    <m/>
    <s v="09-09-2025: Need confirmation from OT for &quot;Low RX Optical Power Levels&quot; KPI"/>
    <m/>
    <m/>
    <s v="Suresh Pawar"/>
    <m/>
    <s v="Open"/>
    <s v="Open"/>
    <s v=" "/>
    <s v=" "/>
    <s v=" "/>
    <m/>
    <m/>
    <m/>
    <m/>
    <m/>
    <m/>
    <s v="NOCIP/MPLS"/>
    <s v="Applications/Tools"/>
    <s v="OPEN"/>
    <s v="OPEN"/>
    <s v="09-09-2025: Need confirmation from OT for &quot;Low RX Optical Power Levels&quot; KPI"/>
    <m/>
    <m/>
    <e v="#N/A"/>
    <m/>
    <n v="1"/>
    <s v="Open"/>
    <x v="0"/>
  </r>
  <r>
    <n v="1938"/>
    <s v="NOC269"/>
    <x v="2"/>
    <s v="NA"/>
    <m/>
    <m/>
    <m/>
    <s v="IP/MPLS"/>
    <s v="OSS"/>
    <s v="Mandal Link Down + GP Link Down DFR Daily"/>
    <m/>
    <s v="Critical"/>
    <s v="Completed"/>
    <m/>
    <s v="HPSM"/>
    <s v="Incident Management"/>
    <m/>
    <s v="09-09-2025: Need confirmation from OT for &quot;Low RX Optical Power Levels&quot; KPI"/>
    <m/>
    <m/>
    <s v="Suresh Pawar"/>
    <m/>
    <m/>
    <s v="CLOSURE REVIEW PENDING "/>
    <s v=" "/>
    <s v=" "/>
    <s v=" "/>
    <m/>
    <m/>
    <m/>
    <m/>
    <m/>
    <m/>
    <s v="NOCIP/MPLS"/>
    <s v="Applications/Tools"/>
    <s v="OPEN"/>
    <s v="COMPLETED"/>
    <s v="09-09-2025: Need confirmation from OT for &quot;Low RX Optical Power Levels&quot; KPI"/>
    <m/>
    <m/>
    <m/>
    <m/>
    <n v="1"/>
    <s v="Completed but Verification undrer Process"/>
    <x v="2"/>
  </r>
  <r>
    <n v="1939"/>
    <s v="NOC27"/>
    <x v="2"/>
    <s v="NA"/>
    <m/>
    <s v="OSS"/>
    <s v="OSS"/>
    <s v="OSS"/>
    <s v="Service Monitoring"/>
    <s v="Monitoring,tracking service details, Tracking of GI services uptime Service assurance dashboard Weekly"/>
    <m/>
    <s v="Critical"/>
    <s v="Open"/>
    <m/>
    <s v="HPSM"/>
    <s v="Incident Management"/>
    <m/>
    <s v="OPEN-DEPENDENT"/>
    <m/>
    <m/>
    <s v="Suresh Pawar"/>
    <m/>
    <s v="Open"/>
    <s v="Open"/>
    <s v=" "/>
    <s v=" "/>
    <s v=" "/>
    <m/>
    <m/>
    <m/>
    <m/>
    <m/>
    <m/>
    <s v="NOCOSS"/>
    <s v="Applications/Tools"/>
    <s v="OPEN"/>
    <s v="OPEN-DEPENDENT"/>
    <n v="0"/>
    <m/>
    <m/>
    <e v="#N/A"/>
    <m/>
    <n v="1"/>
    <s v="Open"/>
    <x v="0"/>
  </r>
  <r>
    <n v="1940"/>
    <s v="NOC270"/>
    <x v="2"/>
    <s v="NA"/>
    <m/>
    <m/>
    <m/>
    <s v="IP/MPLS"/>
    <s v="OSS"/>
    <s v="Mandal Link Down + GP Link Down DFR Weekly"/>
    <m/>
    <s v="Critical"/>
    <s v="Completed"/>
    <m/>
    <s v="HPSM"/>
    <s v="Incident Management"/>
    <m/>
    <m/>
    <m/>
    <m/>
    <s v="Suresh Pawar"/>
    <m/>
    <m/>
    <s v="CLOSURE REVIEW PENDING "/>
    <s v=" "/>
    <s v=" "/>
    <s v=" "/>
    <m/>
    <m/>
    <m/>
    <m/>
    <m/>
    <m/>
    <s v="NOCIP/MPLS"/>
    <s v="Applications/Tools"/>
    <s v="OPEN"/>
    <s v="COMPLETED"/>
    <n v="0"/>
    <m/>
    <m/>
    <m/>
    <m/>
    <n v="1"/>
    <s v="Completed but Verification undrer Process"/>
    <x v="2"/>
  </r>
  <r>
    <n v="1941"/>
    <s v="NOC271"/>
    <x v="2"/>
    <s v="NA"/>
    <m/>
    <m/>
    <m/>
    <s v="IP/MPLS"/>
    <s v="OSS"/>
    <s v="Mandal Link Down + GP Link Down DFR Monthly"/>
    <m/>
    <s v="Critical"/>
    <s v="Completed"/>
    <m/>
    <s v="HPSM"/>
    <s v="Incident Management"/>
    <m/>
    <m/>
    <m/>
    <m/>
    <s v="Suresh Pawar"/>
    <m/>
    <m/>
    <s v="CLOSURE REVIEW PENDING "/>
    <s v=" "/>
    <s v=" "/>
    <s v=" "/>
    <m/>
    <m/>
    <m/>
    <m/>
    <m/>
    <m/>
    <s v="NOCIP/MPLS"/>
    <s v="Applications/Tools"/>
    <s v="OPEN"/>
    <s v="COMPLETED"/>
    <n v="0"/>
    <m/>
    <m/>
    <m/>
    <m/>
    <n v="1"/>
    <s v="Completed but Verification undrer Process"/>
    <x v="2"/>
  </r>
  <r>
    <n v="1942"/>
    <s v="NOC272"/>
    <x v="2"/>
    <s v="NA"/>
    <m/>
    <m/>
    <m/>
    <s v="IP/MPLS"/>
    <s v="OSS"/>
    <s v="Mandal Link Down + GP Link Down DFR  (Selective from and to dates)"/>
    <m/>
    <s v="Critical"/>
    <s v="Completed"/>
    <m/>
    <s v="HPSM"/>
    <s v="Incident Management"/>
    <m/>
    <m/>
    <m/>
    <m/>
    <s v="Suresh Pawar"/>
    <m/>
    <m/>
    <s v="CLOSURE REVIEW PENDING "/>
    <s v=" "/>
    <s v=" "/>
    <s v=" "/>
    <m/>
    <m/>
    <m/>
    <m/>
    <m/>
    <m/>
    <s v="NOCIP/MPLS"/>
    <s v="Applications/Tools"/>
    <s v="OPEN"/>
    <s v="COMPLETED"/>
    <n v="0"/>
    <m/>
    <m/>
    <m/>
    <m/>
    <n v="1"/>
    <s v="Completed but Verification undrer Process"/>
    <x v="2"/>
  </r>
  <r>
    <n v="1943"/>
    <s v="NOC273"/>
    <x v="2"/>
    <s v="NA"/>
    <m/>
    <s v="OSS"/>
    <s v="OSS"/>
    <s v="All Domain"/>
    <s v="OSS"/>
    <s v="All Domain RMA Tracker //Daily Daily//Domain And package wise Filtering"/>
    <m/>
    <s v="Critical"/>
    <s v="Completed"/>
    <m/>
    <s v="HPSM"/>
    <s v="Incident Management"/>
    <m/>
    <s v="Direct integration with OEM portal is not in scope, however manual ticket can be created in service manager using 'RMA_TAC' category and monitor the status and progress"/>
    <m/>
    <m/>
    <s v="Suresh Pawar"/>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s v="Completed but Verification undrer Process"/>
    <x v="2"/>
  </r>
  <r>
    <n v="1944"/>
    <s v="NOC274"/>
    <x v="2"/>
    <s v="NA"/>
    <m/>
    <s v="OSS"/>
    <s v="OSS"/>
    <s v="All Domain"/>
    <s v="OSS"/>
    <s v="All Domain RMA Tracker //Daily Weekly Domain and package Wise Filtering"/>
    <m/>
    <s v="Critical"/>
    <s v="Completed"/>
    <m/>
    <s v="HPSM"/>
    <s v="Incident Management"/>
    <m/>
    <s v="Direct integration with OEM portal is not in scope, however manual ticket can be created in service manager using 'RMA_TAC' category and monitor the status and progress"/>
    <m/>
    <m/>
    <s v="Suresh Pawar"/>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s v="Completed but Verification undrer Process"/>
    <x v="2"/>
  </r>
  <r>
    <n v="1945"/>
    <s v="NOC275"/>
    <x v="2"/>
    <s v="NA"/>
    <m/>
    <s v="OSS"/>
    <s v="OSS"/>
    <s v="All Domain"/>
    <s v="OSS"/>
    <s v="All Domain RMA Tracker //Daily Monthly Domain and package Wise Filtering"/>
    <m/>
    <s v="Critical"/>
    <s v="Completed"/>
    <m/>
    <s v="HPSM"/>
    <s v="Incident Management"/>
    <m/>
    <s v="Direct integration with OEM portal is not in scope, however manual ticket can be created in service manager using 'RMA_TAC' category and monitor the status and progress"/>
    <m/>
    <m/>
    <s v="Suresh Pawar"/>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s v="Completed but Verification undrer Process"/>
    <x v="2"/>
  </r>
  <r>
    <n v="1946"/>
    <s v="NOC276"/>
    <x v="2"/>
    <s v="NA"/>
    <m/>
    <s v="OSS"/>
    <s v="OSS"/>
    <s v="All Domain"/>
    <s v="OSS"/>
    <s v="All OEM_TAC Cases Tracker Daily Domain and package Wise Filtering"/>
    <m/>
    <s v="Critical"/>
    <s v="Completed"/>
    <m/>
    <s v="HPSM"/>
    <s v="Incident Management"/>
    <m/>
    <s v="Direct integration with OEM portal is not in scope, however manual ticket can be created in service manager using 'RMA_TAC' category and monitor the status and progress"/>
    <m/>
    <m/>
    <s v="Suresh Pawar"/>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s v="Completed but Verification undrer Process"/>
    <x v="2"/>
  </r>
  <r>
    <n v="1947"/>
    <s v="NOC277"/>
    <x v="2"/>
    <s v="NA"/>
    <m/>
    <s v="OSS"/>
    <s v="OSS"/>
    <s v="All Domain"/>
    <s v="OSS"/>
    <s v="All OEM_TAC Cases Tracker Weekly Domain and package Wise Filtering"/>
    <m/>
    <s v="Critical"/>
    <s v="Completed"/>
    <m/>
    <s v="HPSM"/>
    <s v="Incident Management"/>
    <m/>
    <s v="Direct integration with OEM portal is not in scope, however manual ticket can be created in service manager using 'RMA_TAC' category and monitor the status and progress"/>
    <m/>
    <m/>
    <s v="Suresh Pawar"/>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s v="Completed but Verification undrer Process"/>
    <x v="2"/>
  </r>
  <r>
    <n v="1948"/>
    <s v="NOC278"/>
    <x v="2"/>
    <s v="NA"/>
    <m/>
    <s v="OSS"/>
    <s v="OSS"/>
    <s v="All Domain"/>
    <s v="OSS"/>
    <s v="All OEM_TAC Cases Tracker Monthly Domain and package Wise Filtering"/>
    <m/>
    <s v="Critical"/>
    <s v="Completed"/>
    <m/>
    <s v="HPSM"/>
    <s v="Incident Management"/>
    <m/>
    <s v="Direct integration with OEM portal is not in scope, however manual ticket can be created in service manager using 'RMA_TAC' category and monitor the status and progress"/>
    <m/>
    <m/>
    <s v="Suresh Pawar"/>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s v="Completed but Verification undrer Process"/>
    <x v="2"/>
  </r>
  <r>
    <n v="1949"/>
    <s v="NOC279"/>
    <x v="2"/>
    <s v="NA"/>
    <m/>
    <s v="OSS"/>
    <s v="OSS"/>
    <s v="All Domain"/>
    <s v="OSS"/>
    <s v="All OEM_TAC Cases Tracker  (Selective from and to dates) Domain and package Wise Filtering"/>
    <m/>
    <s v="Critical"/>
    <s v="Completed"/>
    <m/>
    <s v="HPSM"/>
    <s v="Incident Management"/>
    <m/>
    <s v="Direct integration with OEM portal is not in scope, however manual ticket can be created in service manager using 'RMA_TAC' category and monitor the status and progress"/>
    <m/>
    <m/>
    <s v="Suresh Pawar"/>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s v="Completed but Verification undrer Process"/>
    <x v="2"/>
  </r>
  <r>
    <n v="1950"/>
    <s v="NOC28"/>
    <x v="2"/>
    <s v="NA"/>
    <m/>
    <s v="OSS"/>
    <s v="OSS"/>
    <s v="OSS"/>
    <s v="Service Monitoring"/>
    <s v="Monitoring,tracking service details, Tracking of GI services uptime Service assurance dashboard Monthly"/>
    <m/>
    <s v="Critical"/>
    <s v="Open"/>
    <m/>
    <s v="HPSM"/>
    <s v="Incident Management"/>
    <m/>
    <s v="OPEN-DEPENDENT"/>
    <m/>
    <m/>
    <s v="Suresh Pawar"/>
    <m/>
    <s v="Open"/>
    <s v="Open"/>
    <s v=" "/>
    <s v=" "/>
    <s v=" "/>
    <m/>
    <m/>
    <m/>
    <m/>
    <m/>
    <m/>
    <s v="NOCOSS"/>
    <s v="Applications/Tools"/>
    <s v="OPEN"/>
    <s v="OPEN-DEPENDENT"/>
    <n v="0"/>
    <m/>
    <m/>
    <e v="#N/A"/>
    <m/>
    <n v="1"/>
    <s v="Open"/>
    <x v="0"/>
  </r>
  <r>
    <n v="1951"/>
    <s v="NOC280"/>
    <x v="2"/>
    <s v="NA"/>
    <m/>
    <s v="OSS"/>
    <s v="OSS"/>
    <s v="All Domain"/>
    <s v="OSS"/>
    <s v="All  Sites Infra OPEN TTs details for HRT(High Temparature) Alarm Daily"/>
    <m/>
    <s v="Critical"/>
    <s v="Completed"/>
    <m/>
    <s v="HPSM"/>
    <s v="Incident Management"/>
    <m/>
    <m/>
    <m/>
    <m/>
    <s v="Suresh Pawar"/>
    <m/>
    <m/>
    <s v="CLOSURE REVIEW PENDING "/>
    <s v=" "/>
    <s v=" "/>
    <s v=" "/>
    <m/>
    <m/>
    <m/>
    <m/>
    <m/>
    <m/>
    <s v="NOCAll Domain"/>
    <s v="Applications/Tools"/>
    <s v="OPEN"/>
    <s v="COMPLETED"/>
    <s v="need to check"/>
    <m/>
    <m/>
    <m/>
    <m/>
    <n v="1"/>
    <s v="Completed but Verification undrer Process"/>
    <x v="2"/>
  </r>
  <r>
    <n v="1952"/>
    <s v="NOC281"/>
    <x v="2"/>
    <s v="NA"/>
    <m/>
    <s v="OSS"/>
    <s v="OSS"/>
    <s v="All Domain"/>
    <s v="OSS"/>
    <s v="All Sites Infra OPEN TTs details for HRT(High Temparature) Alarm Weekly"/>
    <m/>
    <s v="Critical"/>
    <s v="Completed"/>
    <m/>
    <s v="HPSM"/>
    <s v="Incident Management"/>
    <m/>
    <m/>
    <m/>
    <m/>
    <s v="Suresh Pawar"/>
    <m/>
    <m/>
    <s v="CLOSURE REVIEW PENDING "/>
    <s v=" "/>
    <s v=" "/>
    <s v=" "/>
    <m/>
    <m/>
    <m/>
    <m/>
    <m/>
    <m/>
    <s v="NOCAll Domain"/>
    <s v="Applications/Tools"/>
    <s v="OPEN"/>
    <s v="COMPLETED"/>
    <s v="need to check"/>
    <m/>
    <m/>
    <m/>
    <m/>
    <n v="1"/>
    <s v="Completed but Verification undrer Process"/>
    <x v="2"/>
  </r>
  <r>
    <n v="1953"/>
    <s v="NOC282"/>
    <x v="2"/>
    <s v="NA"/>
    <m/>
    <s v="OSS"/>
    <s v="OSS"/>
    <s v="All Domain"/>
    <s v="OSS"/>
    <s v="All  Sites Infra OPEN TTs details for HRT(High Temparature) Alarm Monthly"/>
    <m/>
    <s v="Critical"/>
    <s v="Completed"/>
    <m/>
    <s v="HPSM"/>
    <s v="Incident Management"/>
    <m/>
    <m/>
    <m/>
    <m/>
    <s v="Suresh Pawar"/>
    <m/>
    <m/>
    <s v="CLOSURE REVIEW PENDING "/>
    <s v=" "/>
    <s v=" "/>
    <s v=" "/>
    <m/>
    <m/>
    <m/>
    <m/>
    <m/>
    <m/>
    <s v="NOCAll Domain"/>
    <s v="Applications/Tools"/>
    <s v="OPEN"/>
    <s v="COMPLETED"/>
    <s v="need to check"/>
    <m/>
    <m/>
    <m/>
    <m/>
    <n v="1"/>
    <s v="Completed but Verification undrer Process"/>
    <x v="2"/>
  </r>
  <r>
    <n v="1954"/>
    <s v="NOC283"/>
    <x v="2"/>
    <s v="NA"/>
    <m/>
    <s v="OSS"/>
    <s v="OSS"/>
    <s v="All Domain"/>
    <s v="OSS"/>
    <s v="All Sites Infra OPEN TTs details for HRT(High Tempararure) Alarm  (Selective from and to dates)"/>
    <m/>
    <s v="Critical"/>
    <s v="Completed"/>
    <m/>
    <s v="HPSM"/>
    <s v="Incident Management"/>
    <m/>
    <m/>
    <m/>
    <m/>
    <s v="Suresh Pawar"/>
    <m/>
    <m/>
    <s v="CLOSURE REVIEW PENDING "/>
    <s v=" "/>
    <s v=" "/>
    <s v=" "/>
    <m/>
    <m/>
    <m/>
    <m/>
    <m/>
    <m/>
    <s v="NOCAll Domain"/>
    <s v="Applications/Tools"/>
    <s v="OPEN"/>
    <s v="COMPLETED"/>
    <s v="need to check"/>
    <m/>
    <m/>
    <m/>
    <m/>
    <n v="1"/>
    <s v="Completed but Verification undrer Process"/>
    <x v="2"/>
  </r>
  <r>
    <n v="1955"/>
    <s v="NOC284"/>
    <x v="2"/>
    <s v="NA"/>
    <m/>
    <s v="OSS"/>
    <s v="OSS"/>
    <s v="OSS"/>
    <s v="Field Passive Infra"/>
    <s v="Field Passive Infra :: Package Wise District Level Visibility Status Daily"/>
    <m/>
    <s v="Critical"/>
    <s v="Completed"/>
    <m/>
    <s v="NNMI"/>
    <s v="NNMI"/>
    <m/>
    <s v="09-09-2025: live status will be available"/>
    <m/>
    <m/>
    <s v="Suresh Pawar"/>
    <m/>
    <m/>
    <s v="CLOSURE REVIEW PENDING "/>
    <s v=" "/>
    <s v=" "/>
    <s v=" "/>
    <m/>
    <m/>
    <m/>
    <m/>
    <m/>
    <m/>
    <s v="NOCOSS"/>
    <s v="Applications/Tools"/>
    <s v="OPEN"/>
    <s v="COMPLETED"/>
    <s v="09-09-2025: live status will be available"/>
    <m/>
    <m/>
    <m/>
    <m/>
    <n v="1"/>
    <s v="Completed but Verification undrer Process"/>
    <x v="2"/>
  </r>
  <r>
    <n v="1956"/>
    <s v="NOC285"/>
    <x v="2"/>
    <s v="NA"/>
    <m/>
    <s v="OSS"/>
    <s v="OSS"/>
    <s v="OSS"/>
    <s v="Field Passive Infra"/>
    <s v="Field Passive Infra :: Package Wise District Level Visibility Status Weekly"/>
    <m/>
    <s v="Critical"/>
    <s v="NOT_FEASIBLE"/>
    <m/>
    <s v="NNMI"/>
    <s v="NNMI"/>
    <m/>
    <m/>
    <m/>
    <m/>
    <s v="Suresh Pawar"/>
    <m/>
    <s v="Open"/>
    <s v="Not Feasible "/>
    <s v=" "/>
    <s v=" "/>
    <s v=" "/>
    <m/>
    <m/>
    <m/>
    <m/>
    <m/>
    <m/>
    <s v="NOCOSS"/>
    <s v="Applications/Tools"/>
    <e v="#N/A"/>
    <s v="NOT-FEASIBLE"/>
    <n v="0"/>
    <m/>
    <m/>
    <e v="#N/A"/>
    <m/>
    <n v="1"/>
    <s v="Open"/>
    <x v="0"/>
  </r>
  <r>
    <n v="1957"/>
    <s v="NOC286"/>
    <x v="2"/>
    <s v="NA"/>
    <m/>
    <s v="OSS"/>
    <s v="OSS"/>
    <s v="OSS"/>
    <s v="Field Passive Infra"/>
    <s v="Field Passive Infra :: Package Wise District Level Visibility Status Monthly"/>
    <m/>
    <s v="Critical"/>
    <s v="NOT_FEASIBLE"/>
    <m/>
    <s v="NNMI"/>
    <s v="NNMI"/>
    <m/>
    <m/>
    <m/>
    <m/>
    <s v="Suresh Pawar"/>
    <m/>
    <s v="Open"/>
    <s v="Not Feasible "/>
    <s v=" "/>
    <s v=" "/>
    <s v=" "/>
    <m/>
    <m/>
    <m/>
    <m/>
    <m/>
    <m/>
    <s v="NOCOSS"/>
    <s v="Applications/Tools"/>
    <e v="#N/A"/>
    <s v="NOT-FEASIBLE"/>
    <n v="0"/>
    <m/>
    <m/>
    <e v="#N/A"/>
    <m/>
    <n v="1"/>
    <s v="Open"/>
    <x v="0"/>
  </r>
  <r>
    <n v="1958"/>
    <s v="NOC287"/>
    <x v="2"/>
    <s v="NA"/>
    <m/>
    <s v="OSS"/>
    <s v="OSS"/>
    <s v="OSS"/>
    <s v="Field Passive Infra"/>
    <s v="Field Passive Infra :: Package Wise District Level Visibility Status  (Selective from and to dates)"/>
    <m/>
    <s v="Critical"/>
    <s v="NOT_FEASIBLE"/>
    <m/>
    <s v="NNMI"/>
    <s v="NNMI"/>
    <m/>
    <m/>
    <m/>
    <m/>
    <s v="Suresh Pawar"/>
    <m/>
    <s v="Open"/>
    <s v="Not Feasible "/>
    <s v=" "/>
    <s v=" "/>
    <s v=" "/>
    <m/>
    <m/>
    <m/>
    <m/>
    <m/>
    <m/>
    <s v="NOCOSS"/>
    <s v="Applications/Tools"/>
    <e v="#N/A"/>
    <s v="NOT-FEASIBLE"/>
    <s v="avaiable in NNMI , assign to someone from oSSteam"/>
    <m/>
    <m/>
    <e v="#N/A"/>
    <m/>
    <n v="1"/>
    <s v="Open"/>
    <x v="0"/>
  </r>
  <r>
    <n v="1959"/>
    <s v="NOC288"/>
    <x v="2"/>
    <s v="NA"/>
    <m/>
    <s v="OSS"/>
    <s v="OSS"/>
    <s v="OSS"/>
    <s v="Field Passive Infra"/>
    <s v="NNMI :: Integration Status with Reachability Daily"/>
    <m/>
    <s v="Critical"/>
    <s v="Completed"/>
    <m/>
    <s v="NNMI"/>
    <s v="NNMI"/>
    <m/>
    <m/>
    <m/>
    <m/>
    <s v="Suresh Pawar"/>
    <m/>
    <m/>
    <s v="CLOSURE REVIEW PENDING "/>
    <s v=" "/>
    <s v=" "/>
    <s v=" "/>
    <m/>
    <m/>
    <m/>
    <m/>
    <m/>
    <m/>
    <s v="NOCOSS"/>
    <s v="Applications/Tools"/>
    <s v="OPEN"/>
    <s v="COMPLETED"/>
    <n v="0"/>
    <m/>
    <m/>
    <m/>
    <m/>
    <n v="1"/>
    <s v="Completed but Verification undrer Process"/>
    <x v="2"/>
  </r>
  <r>
    <n v="1960"/>
    <s v="NOC289"/>
    <x v="2"/>
    <s v="NA"/>
    <m/>
    <s v="OSS"/>
    <s v="OSS"/>
    <s v="OSS"/>
    <s v="Field Passive Infra"/>
    <s v="NNMI :: Integration Status with Reachability Weekly"/>
    <m/>
    <s v="Critical"/>
    <s v="Completed"/>
    <m/>
    <s v="NNMI"/>
    <s v="NNMI"/>
    <m/>
    <m/>
    <m/>
    <m/>
    <s v="Suresh Pawar"/>
    <m/>
    <m/>
    <s v="CLOSURE REVIEW PENDING "/>
    <s v=" "/>
    <s v=" "/>
    <s v=" "/>
    <m/>
    <m/>
    <m/>
    <m/>
    <m/>
    <m/>
    <s v="NOCOSS"/>
    <s v="Applications/Tools"/>
    <s v="OPEN"/>
    <s v="COMPLETED"/>
    <n v="0"/>
    <m/>
    <m/>
    <m/>
    <m/>
    <n v="1"/>
    <s v="Completed but Verification undrer Process"/>
    <x v="2"/>
  </r>
  <r>
    <n v="1961"/>
    <s v="NOC29"/>
    <x v="2"/>
    <s v="NA"/>
    <m/>
    <s v="OSS"/>
    <s v="OSS"/>
    <s v="OSS"/>
    <s v="Service Monitoring"/>
    <s v="Monitoring,tracking service details, Tracking of GI services uptime Service assurance dashboard (Selective from and to dates)"/>
    <m/>
    <s v="Critical"/>
    <s v="Open"/>
    <m/>
    <s v="HPSM"/>
    <s v="Incident Management"/>
    <m/>
    <s v="OPEN-DEPENDENT"/>
    <m/>
    <m/>
    <s v="Suresh Pawar"/>
    <m/>
    <s v="Open"/>
    <s v="Open"/>
    <s v=" "/>
    <s v=" "/>
    <s v=" "/>
    <m/>
    <m/>
    <m/>
    <m/>
    <m/>
    <m/>
    <s v="NOCOSS"/>
    <s v="Applications/Tools"/>
    <s v="OPEN"/>
    <s v="OPEN-DEPENDENT"/>
    <n v="0"/>
    <m/>
    <m/>
    <e v="#N/A"/>
    <m/>
    <n v="1"/>
    <s v="Open"/>
    <x v="0"/>
  </r>
  <r>
    <n v="1962"/>
    <s v="NOC290"/>
    <x v="2"/>
    <s v="NA"/>
    <m/>
    <s v="OSS"/>
    <s v="OSS"/>
    <s v="OSS"/>
    <s v="Field Passive Infra"/>
    <s v="NNMI :: Integration Status with Reachability Monthly"/>
    <m/>
    <s v="Critical"/>
    <s v="Completed"/>
    <m/>
    <s v="NNMI"/>
    <s v="NNMI"/>
    <m/>
    <m/>
    <m/>
    <m/>
    <s v="Suresh Pawar"/>
    <m/>
    <m/>
    <s v="CLOSURE REVIEW PENDING "/>
    <s v=" "/>
    <s v=" "/>
    <s v=" "/>
    <m/>
    <m/>
    <m/>
    <m/>
    <m/>
    <m/>
    <s v="NOCOSS"/>
    <s v="Applications/Tools"/>
    <s v="OPEN"/>
    <s v="COMPLETED"/>
    <n v="0"/>
    <m/>
    <m/>
    <m/>
    <m/>
    <n v="1"/>
    <s v="Completed but Verification undrer Process"/>
    <x v="2"/>
  </r>
  <r>
    <n v="1963"/>
    <s v="NOC291"/>
    <x v="2"/>
    <s v="NA"/>
    <m/>
    <s v="OSS"/>
    <s v="OSS"/>
    <s v="OSS"/>
    <s v="Field Passive Infra"/>
    <s v="NNMI :: Integration Status with Reachability  (Selective from and to dates)"/>
    <m/>
    <s v="Critical"/>
    <s v="Completed"/>
    <m/>
    <s v="NNMI"/>
    <s v="NNMI"/>
    <m/>
    <m/>
    <m/>
    <m/>
    <s v="Suresh Pawar"/>
    <m/>
    <m/>
    <s v="CLOSURE REVIEW PENDING "/>
    <s v=" "/>
    <s v=" "/>
    <s v=" "/>
    <m/>
    <m/>
    <m/>
    <m/>
    <m/>
    <m/>
    <s v="NOCOSS"/>
    <s v="Applications/Tools"/>
    <s v="OPEN"/>
    <s v="COMPLETED"/>
    <n v="0"/>
    <m/>
    <m/>
    <m/>
    <m/>
    <n v="1"/>
    <s v="Completed but Verification undrer Process"/>
    <x v="2"/>
  </r>
  <r>
    <n v="1964"/>
    <s v="NOC292"/>
    <x v="2"/>
    <s v="NA"/>
    <m/>
    <s v="OSS"/>
    <s v="OSS"/>
    <s v="OSS"/>
    <s v="Field Passive Infra"/>
    <s v="PKG -A :: Open TTs for O&amp;M GP for UPS Daily"/>
    <m/>
    <s v="Critical"/>
    <s v="Completed"/>
    <m/>
    <s v="HPSM"/>
    <s v="Incident Management"/>
    <m/>
    <m/>
    <m/>
    <m/>
    <s v="Suresh Pawar"/>
    <m/>
    <m/>
    <s v="CLOSURE REVIEW PENDING "/>
    <s v=" "/>
    <s v=" "/>
    <s v=" "/>
    <m/>
    <m/>
    <m/>
    <m/>
    <m/>
    <m/>
    <s v="NOCOSS"/>
    <s v="Applications/Tools"/>
    <s v="OPEN"/>
    <s v="COMPLETED"/>
    <n v="0"/>
    <m/>
    <m/>
    <m/>
    <m/>
    <n v="1"/>
    <s v="Completed but Verification undrer Process"/>
    <x v="2"/>
  </r>
  <r>
    <n v="1965"/>
    <s v="NOC293"/>
    <x v="2"/>
    <s v="NA"/>
    <m/>
    <s v="OSS"/>
    <s v="OSS"/>
    <s v="OSS"/>
    <s v="Field Passive Infra"/>
    <s v="PKG -A :: Open TTs for O&amp;M GP for UPS Weekly"/>
    <m/>
    <s v="Critical"/>
    <s v="Completed"/>
    <m/>
    <s v="HPSM"/>
    <s v="Incident Management"/>
    <m/>
    <m/>
    <m/>
    <m/>
    <s v="Suresh Pawar"/>
    <m/>
    <m/>
    <s v="CLOSURE REVIEW PENDING "/>
    <s v=" "/>
    <s v=" "/>
    <s v=" "/>
    <m/>
    <m/>
    <m/>
    <m/>
    <m/>
    <m/>
    <s v="NOCOSS"/>
    <s v="Applications/Tools"/>
    <s v="OPEN"/>
    <s v="COMPLETED"/>
    <n v="0"/>
    <m/>
    <m/>
    <m/>
    <m/>
    <n v="1"/>
    <s v="Completed but Verification undrer Process"/>
    <x v="2"/>
  </r>
  <r>
    <n v="1966"/>
    <s v="NOC294"/>
    <x v="2"/>
    <s v="NA"/>
    <m/>
    <s v="OSS"/>
    <s v="OSS"/>
    <s v="OSS"/>
    <s v="Field Passive Infra"/>
    <s v="PKG -A :: Open TTs for O&amp;M GP for UPS Monthly"/>
    <m/>
    <s v="Critical"/>
    <s v="Completed"/>
    <m/>
    <s v="HPSM"/>
    <s v="Incident Management"/>
    <m/>
    <m/>
    <m/>
    <m/>
    <s v="Suresh Pawar"/>
    <m/>
    <m/>
    <s v="CLOSURE REVIEW PENDING "/>
    <s v=" "/>
    <s v=" "/>
    <s v=" "/>
    <m/>
    <m/>
    <m/>
    <m/>
    <m/>
    <m/>
    <s v="NOCOSS"/>
    <s v="Applications/Tools"/>
    <s v="OPEN"/>
    <s v="COMPLETED"/>
    <n v="0"/>
    <m/>
    <m/>
    <m/>
    <m/>
    <n v="1"/>
    <s v="Completed but Verification undrer Process"/>
    <x v="2"/>
  </r>
  <r>
    <n v="1967"/>
    <s v="NOC295"/>
    <x v="2"/>
    <s v="NA"/>
    <m/>
    <s v="OSS"/>
    <s v="OSS"/>
    <s v="OSS"/>
    <s v="Field Passive Infra"/>
    <s v="PKG -A :: Open TTs for O&amp;M GP for UPS  (Selective from and to dates)"/>
    <m/>
    <s v="Critical"/>
    <s v="Completed"/>
    <m/>
    <s v="HPSM"/>
    <s v="Incident Management"/>
    <m/>
    <m/>
    <m/>
    <m/>
    <s v="Suresh Pawar"/>
    <m/>
    <m/>
    <s v="CLOSURE REVIEW PENDING "/>
    <s v=" "/>
    <s v=" "/>
    <s v=" "/>
    <m/>
    <m/>
    <m/>
    <m/>
    <m/>
    <m/>
    <s v="NOCOSS"/>
    <s v="Applications/Tools"/>
    <s v="OPEN"/>
    <s v="COMPLETED"/>
    <n v="0"/>
    <m/>
    <m/>
    <m/>
    <m/>
    <n v="1"/>
    <s v="Completed but Verification undrer Process"/>
    <x v="2"/>
  </r>
  <r>
    <n v="1968"/>
    <s v="NOC296"/>
    <x v="2"/>
    <s v="NA"/>
    <m/>
    <s v="OSS"/>
    <s v="OSS"/>
    <s v="OSS"/>
    <s v="Field Passive Infra"/>
    <s v="PKG -B :: Open TTs for O&amp;M GP for UPS Daily"/>
    <m/>
    <s v="Critical"/>
    <s v="Completed"/>
    <m/>
    <s v="HPSM"/>
    <s v="Incident Management"/>
    <m/>
    <m/>
    <m/>
    <m/>
    <s v="Suresh Pawar"/>
    <m/>
    <m/>
    <s v="CLOSURE REVIEW PENDING "/>
    <s v=" "/>
    <s v=" "/>
    <s v=" "/>
    <m/>
    <m/>
    <m/>
    <m/>
    <m/>
    <m/>
    <s v="NOCOSS"/>
    <s v="Applications/Tools"/>
    <s v="OPEN"/>
    <s v="COMPLETED"/>
    <n v="0"/>
    <m/>
    <m/>
    <m/>
    <m/>
    <n v="1"/>
    <s v="Completed but Verification undrer Process"/>
    <x v="2"/>
  </r>
  <r>
    <n v="1969"/>
    <s v="NOC297"/>
    <x v="2"/>
    <s v="NA"/>
    <m/>
    <s v="OSS"/>
    <s v="OSS"/>
    <s v="OSS"/>
    <s v="Field Passive Infra"/>
    <s v="PKG -B :: Open TTs for O&amp;M GP for UPS Weekly"/>
    <m/>
    <s v="Critical"/>
    <s v="Completed"/>
    <m/>
    <s v="HPSM"/>
    <s v="Incident Management"/>
    <m/>
    <m/>
    <m/>
    <m/>
    <s v="Suresh Pawar"/>
    <m/>
    <m/>
    <s v="CLOSURE REVIEW PENDING "/>
    <s v=" "/>
    <s v=" "/>
    <s v=" "/>
    <m/>
    <m/>
    <m/>
    <m/>
    <m/>
    <m/>
    <s v="NOCOSS"/>
    <s v="Applications/Tools"/>
    <s v="OPEN"/>
    <s v="COMPLETED"/>
    <n v="0"/>
    <m/>
    <m/>
    <m/>
    <m/>
    <n v="1"/>
    <s v="Completed but Verification undrer Process"/>
    <x v="2"/>
  </r>
  <r>
    <n v="1970"/>
    <s v="NOC298"/>
    <x v="2"/>
    <s v="NA"/>
    <m/>
    <s v="OSS"/>
    <s v="OSS"/>
    <s v="OSS"/>
    <s v="Field Passive Infra"/>
    <s v="PKG -B :: Open TTs for O&amp;M GP for UPS Monthly"/>
    <m/>
    <s v="Critical"/>
    <s v="Completed"/>
    <m/>
    <s v="HPSM"/>
    <s v="Incident Management"/>
    <m/>
    <m/>
    <m/>
    <m/>
    <s v="Suresh Pawar"/>
    <m/>
    <m/>
    <s v="CLOSURE REVIEW PENDING "/>
    <s v=" "/>
    <s v=" "/>
    <s v=" "/>
    <m/>
    <m/>
    <m/>
    <m/>
    <m/>
    <m/>
    <s v="NOCOSS"/>
    <s v="Applications/Tools"/>
    <s v="OPEN"/>
    <s v="COMPLETED"/>
    <n v="0"/>
    <m/>
    <m/>
    <m/>
    <m/>
    <n v="1"/>
    <s v="Completed but Verification undrer Process"/>
    <x v="2"/>
  </r>
  <r>
    <n v="1971"/>
    <s v="NOC299"/>
    <x v="2"/>
    <s v="NA"/>
    <m/>
    <s v="OSS"/>
    <s v="OSS"/>
    <s v="OSS"/>
    <s v="Field Passive Infra"/>
    <s v="PKG -B :: Open TTs for O&amp;M GP for UPS  (Selective from and to dates)"/>
    <m/>
    <s v="Critical"/>
    <s v="Completed"/>
    <m/>
    <s v="HPSM"/>
    <s v="Incident Management"/>
    <m/>
    <m/>
    <m/>
    <m/>
    <s v="Suresh Pawar"/>
    <m/>
    <m/>
    <s v="CLOSURE REVIEW PENDING "/>
    <s v=" "/>
    <s v=" "/>
    <s v=" "/>
    <m/>
    <m/>
    <m/>
    <m/>
    <m/>
    <m/>
    <s v="NOCOSS"/>
    <s v="Applications/Tools"/>
    <s v="OPEN"/>
    <s v="COMPLETED"/>
    <n v="0"/>
    <m/>
    <m/>
    <m/>
    <m/>
    <n v="1"/>
    <s v="Completed but Verification undrer Process"/>
    <x v="2"/>
  </r>
  <r>
    <n v="1972"/>
    <s v="NOC3"/>
    <x v="2"/>
    <s v="NA"/>
    <m/>
    <s v="OSS"/>
    <s v="OSS"/>
    <s v="OSS"/>
    <s v="DC"/>
    <s v="DC Active Infra uptime &amp; SLA Monthly"/>
    <m/>
    <s v="Critical"/>
    <s v=" "/>
    <m/>
    <s v="HPSM"/>
    <s v="Incident Management"/>
    <m/>
    <m/>
    <m/>
    <m/>
    <s v="Suresh Pawar"/>
    <m/>
    <s v="Open"/>
    <s v="Open"/>
    <s v=" "/>
    <s v=" "/>
    <s v=" "/>
    <m/>
    <m/>
    <m/>
    <m/>
    <m/>
    <m/>
    <s v="NOCOSS"/>
    <s v="Applications/Tools"/>
    <s v="OPEN"/>
    <s v="OPEN"/>
    <n v="0"/>
    <m/>
    <m/>
    <e v="#N/A"/>
    <m/>
    <n v="1"/>
    <s v="Open"/>
    <x v="0"/>
  </r>
  <r>
    <n v="1973"/>
    <s v="NOC30"/>
    <x v="2"/>
    <s v="NA"/>
    <m/>
    <m/>
    <m/>
    <s v="Helpdesk"/>
    <s v="OSS"/>
    <s v="Service Delivery &amp; Service Assurance Dash Board Daily"/>
    <m/>
    <s v="Critical"/>
    <s v="Completed"/>
    <m/>
    <s v="HPSM"/>
    <s v="Incident Management"/>
    <m/>
    <s v="11-09-2025: BSS will display all delivery data as well as service ticket informations in the CRM portal. OSS will maintain only technical information."/>
    <m/>
    <m/>
    <s v="Suresh Pawar"/>
    <m/>
    <m/>
    <s v="CLOSURE REVIEW PENDING "/>
    <s v=" "/>
    <s v=" "/>
    <s v=" "/>
    <m/>
    <m/>
    <m/>
    <m/>
    <m/>
    <m/>
    <s v="NOCHelpdesk"/>
    <s v="Applications/Tools"/>
    <s v="OPEN"/>
    <s v="COMPLETED"/>
    <s v="11-09-2025: BSS will display all delivery data as well as service ticket informations in the CRM portal. OSS will maintain only technical information."/>
    <m/>
    <m/>
    <m/>
    <m/>
    <n v="1"/>
    <s v="Completed but Verification undrer Process"/>
    <x v="2"/>
  </r>
  <r>
    <n v="1974"/>
    <s v="NOC300"/>
    <x v="2"/>
    <s v="NA"/>
    <m/>
    <s v="OSS"/>
    <s v="OSS"/>
    <s v="OSS"/>
    <s v="Field Passive Infra"/>
    <s v="PKG -C :: Open TTs for O&amp;M GP for UPS Daily"/>
    <m/>
    <s v="Critical"/>
    <s v="Completed"/>
    <m/>
    <s v="HPSM"/>
    <s v="Incident Management"/>
    <m/>
    <m/>
    <m/>
    <m/>
    <s v="Suresh Pawar"/>
    <m/>
    <m/>
    <s v="CLOSURE REVIEW PENDING "/>
    <s v=" "/>
    <s v=" "/>
    <s v=" "/>
    <m/>
    <m/>
    <m/>
    <m/>
    <m/>
    <m/>
    <s v="NOCOSS"/>
    <s v="Applications/Tools"/>
    <s v="OPEN"/>
    <s v="COMPLETED"/>
    <n v="0"/>
    <m/>
    <m/>
    <m/>
    <m/>
    <n v="1"/>
    <s v="Completed but Verification undrer Process"/>
    <x v="2"/>
  </r>
  <r>
    <n v="1975"/>
    <s v="NOC301"/>
    <x v="2"/>
    <s v="NA"/>
    <m/>
    <s v="OSS"/>
    <s v="OSS"/>
    <s v="OSS"/>
    <s v="Field Passive Infra"/>
    <s v="PKG -C :: Open TTs for O&amp;M GP for UPS Weekly"/>
    <m/>
    <s v="Critical"/>
    <s v="Completed"/>
    <m/>
    <s v="HPSM"/>
    <s v="Incident Management"/>
    <m/>
    <m/>
    <m/>
    <m/>
    <s v="Suresh Pawar"/>
    <m/>
    <m/>
    <s v="CLOSURE REVIEW PENDING "/>
    <s v=" "/>
    <s v=" "/>
    <s v=" "/>
    <m/>
    <m/>
    <m/>
    <m/>
    <m/>
    <m/>
    <s v="NOCOSS"/>
    <s v="Applications/Tools"/>
    <s v="OPEN"/>
    <s v="COMPLETED"/>
    <n v="0"/>
    <m/>
    <m/>
    <m/>
    <m/>
    <n v="1"/>
    <s v="Completed but Verification undrer Process"/>
    <x v="2"/>
  </r>
  <r>
    <n v="1976"/>
    <s v="NOC302"/>
    <x v="2"/>
    <s v="NA"/>
    <m/>
    <s v="OSS"/>
    <s v="OSS"/>
    <s v="OSS"/>
    <s v="Field Passive Infra"/>
    <s v="PKG -C :: Open TTs for O&amp;M GP for UPS Monthly"/>
    <m/>
    <s v="Critical"/>
    <s v="Completed"/>
    <m/>
    <s v="HPSM"/>
    <s v="Incident Management"/>
    <m/>
    <m/>
    <m/>
    <m/>
    <s v="Suresh Pawar"/>
    <m/>
    <m/>
    <s v="CLOSURE REVIEW PENDING "/>
    <s v=" "/>
    <s v=" "/>
    <s v=" "/>
    <m/>
    <m/>
    <m/>
    <m/>
    <m/>
    <m/>
    <s v="NOCOSS"/>
    <s v="Applications/Tools"/>
    <s v="OPEN"/>
    <s v="COMPLETED"/>
    <n v="0"/>
    <m/>
    <m/>
    <m/>
    <m/>
    <n v="1"/>
    <s v="Completed but Verification undrer Process"/>
    <x v="2"/>
  </r>
  <r>
    <n v="1977"/>
    <s v="NOC303"/>
    <x v="2"/>
    <s v="NA"/>
    <m/>
    <s v="OSS"/>
    <s v="OSS"/>
    <s v="OSS"/>
    <s v="Field Passive Infra"/>
    <s v="PKG -C :: Open TTs for O&amp;M GP for UPS  (Selective from and to dates)"/>
    <m/>
    <s v="Critical"/>
    <s v="Completed"/>
    <m/>
    <s v="HPSM"/>
    <s v="Incident Management"/>
    <m/>
    <m/>
    <m/>
    <m/>
    <s v="Suresh Pawar"/>
    <m/>
    <m/>
    <s v="CLOSURE REVIEW PENDING "/>
    <s v=" "/>
    <s v=" "/>
    <s v=" "/>
    <m/>
    <m/>
    <m/>
    <m/>
    <m/>
    <m/>
    <s v="NOCOSS"/>
    <s v="Applications/Tools"/>
    <s v="OPEN"/>
    <s v="COMPLETED"/>
    <n v="0"/>
    <m/>
    <m/>
    <m/>
    <m/>
    <n v="1"/>
    <s v="Completed but Verification undrer Process"/>
    <x v="2"/>
  </r>
  <r>
    <n v="1978"/>
    <s v="NOC304"/>
    <x v="2"/>
    <s v="NA"/>
    <m/>
    <s v="OSS"/>
    <s v="OSS"/>
    <s v="OSS"/>
    <s v="Field Passive Infra"/>
    <s v="SNMP issues _ Report Daily"/>
    <m/>
    <s v="Critical"/>
    <s v="Completed"/>
    <m/>
    <s v="NNMI"/>
    <s v="NNMI"/>
    <m/>
    <s v="09-09-2025: Live status will be available"/>
    <m/>
    <m/>
    <s v="Suresh Pawar"/>
    <m/>
    <m/>
    <s v="CLOSURE REVIEW PENDING "/>
    <s v=" "/>
    <s v=" "/>
    <s v=" "/>
    <m/>
    <m/>
    <m/>
    <m/>
    <m/>
    <m/>
    <s v="NOCOSS"/>
    <s v="Applications/Tools"/>
    <s v="OPEN"/>
    <s v="COMPLETED"/>
    <s v="09-09-2025: Live status will be available"/>
    <m/>
    <m/>
    <m/>
    <m/>
    <n v="1"/>
    <s v="Completed but Verification undrer Process"/>
    <x v="2"/>
  </r>
  <r>
    <n v="1979"/>
    <s v="NOC305"/>
    <x v="2"/>
    <s v="NA"/>
    <m/>
    <s v="OSS"/>
    <s v="OSS"/>
    <s v="OSS"/>
    <s v="Field Passive Infra"/>
    <s v="SNMP issues _ Report Weekly"/>
    <m/>
    <s v="Critical"/>
    <s v="NOT_FEASIBLE"/>
    <m/>
    <s v="NNMI"/>
    <s v="NNMI"/>
    <m/>
    <m/>
    <m/>
    <m/>
    <s v="Suresh Pawar"/>
    <m/>
    <m/>
    <s v="CLOSURE REVIEW PENDING "/>
    <s v=" "/>
    <s v=" "/>
    <s v=" "/>
    <m/>
    <m/>
    <m/>
    <m/>
    <m/>
    <m/>
    <s v="NOCOSS"/>
    <s v="Applications/Tools"/>
    <e v="#N/A"/>
    <s v="COMPLETED"/>
    <n v="0"/>
    <m/>
    <m/>
    <e v="#N/A"/>
    <m/>
    <n v="1"/>
    <s v="Completed but Verification undrer Process"/>
    <x v="2"/>
  </r>
  <r>
    <n v="1980"/>
    <s v="NOC306"/>
    <x v="2"/>
    <s v="NA"/>
    <m/>
    <s v="OSS"/>
    <s v="OSS"/>
    <s v="OSS"/>
    <s v="Field Passive Infra"/>
    <s v="SNMP issues _ Report Monthly"/>
    <m/>
    <s v="Critical"/>
    <s v="NOT_FEASIBLE"/>
    <m/>
    <s v="NNMI"/>
    <s v="NNMI"/>
    <m/>
    <m/>
    <m/>
    <m/>
    <s v="Suresh Pawar"/>
    <m/>
    <m/>
    <s v="CLOSURE REVIEW PENDING "/>
    <s v=" "/>
    <s v=" "/>
    <s v=" "/>
    <m/>
    <m/>
    <m/>
    <m/>
    <m/>
    <m/>
    <s v="NOCOSS"/>
    <s v="Applications/Tools"/>
    <e v="#N/A"/>
    <s v="COMPLETED"/>
    <n v="0"/>
    <m/>
    <m/>
    <e v="#N/A"/>
    <m/>
    <n v="1"/>
    <s v="Completed but Verification undrer Process"/>
    <x v="2"/>
  </r>
  <r>
    <n v="1981"/>
    <s v="NOC307"/>
    <x v="2"/>
    <s v="NA"/>
    <m/>
    <s v="OSS"/>
    <s v="OSS"/>
    <s v="OSS"/>
    <s v="Field Passive Infra"/>
    <s v="SNMP issues _ Report  (Selective from and to dates)"/>
    <m/>
    <s v="Critical"/>
    <s v="NOT_FEASIBLE"/>
    <m/>
    <s v="NNMI"/>
    <s v="NNMI"/>
    <m/>
    <m/>
    <m/>
    <m/>
    <s v="Suresh Pawar"/>
    <m/>
    <m/>
    <s v="CLOSURE REVIEW PENDING "/>
    <s v=" "/>
    <s v=" "/>
    <s v=" "/>
    <m/>
    <m/>
    <m/>
    <m/>
    <m/>
    <m/>
    <s v="NOCOSS"/>
    <s v="Applications/Tools"/>
    <e v="#N/A"/>
    <s v="COMPLETED"/>
    <n v="0"/>
    <m/>
    <m/>
    <e v="#N/A"/>
    <m/>
    <n v="1"/>
    <s v="Completed but Verification undrer Process"/>
    <x v="2"/>
  </r>
  <r>
    <n v="1982"/>
    <s v="NOC308"/>
    <x v="2"/>
    <s v="NA"/>
    <m/>
    <s v="OSS"/>
    <s v="OSS"/>
    <s v="OSS"/>
    <s v="Field Passive Infra"/>
    <s v="Mandal EB &amp; Zonal DG Running report  Daily"/>
    <m/>
    <s v="Critical"/>
    <s v="Open"/>
    <m/>
    <s v="HPSM"/>
    <s v="Incident Management"/>
    <m/>
    <m/>
    <m/>
    <m/>
    <s v="Suresh Pawar"/>
    <m/>
    <s v="Open"/>
    <s v="Open"/>
    <s v=" "/>
    <s v=" "/>
    <s v=" "/>
    <m/>
    <m/>
    <m/>
    <m/>
    <m/>
    <m/>
    <s v="NOCOSS"/>
    <s v="Applications/Tools"/>
    <s v="OPEN"/>
    <s v="NOT-FEASIBLE"/>
    <n v="0"/>
    <m/>
    <m/>
    <e v="#N/A"/>
    <m/>
    <n v="1"/>
    <s v="Open"/>
    <x v="0"/>
  </r>
  <r>
    <n v="1983"/>
    <s v="NOC309"/>
    <x v="2"/>
    <s v="NA"/>
    <m/>
    <s v="OSS"/>
    <s v="OSS"/>
    <s v="OSS"/>
    <s v="Field Passive Infra"/>
    <s v="Mandal EB &amp; Zonal DG Running report  Weekly"/>
    <m/>
    <s v="Critical"/>
    <s v="Open"/>
    <m/>
    <s v="HPSM"/>
    <s v="Incident Management"/>
    <m/>
    <m/>
    <m/>
    <m/>
    <s v="Suresh Pawar"/>
    <m/>
    <s v="Open"/>
    <s v="Open"/>
    <s v=" "/>
    <s v=" "/>
    <s v=" "/>
    <m/>
    <m/>
    <m/>
    <m/>
    <m/>
    <m/>
    <s v="NOCOSS"/>
    <s v="Applications/Tools"/>
    <s v="OPEN"/>
    <s v="NOT-FEASIBLE"/>
    <n v="0"/>
    <m/>
    <m/>
    <e v="#N/A"/>
    <m/>
    <n v="1"/>
    <s v="Open"/>
    <x v="0"/>
  </r>
  <r>
    <n v="1984"/>
    <s v="NOC31"/>
    <x v="2"/>
    <s v="NA"/>
    <m/>
    <m/>
    <m/>
    <s v="Helpdesk"/>
    <s v="OSS"/>
    <s v="Service Delivery &amp; Service Assurance Dash Board Weekly"/>
    <m/>
    <s v="Critical"/>
    <s v="Completed"/>
    <m/>
    <s v="HPSM"/>
    <s v="Incident Management"/>
    <m/>
    <s v="11-09-2025: BSS will display all delivery data as well as service ticket informations in the CRM portal. OSS will maintain only technical information."/>
    <m/>
    <m/>
    <s v="Suresh Pawar"/>
    <m/>
    <m/>
    <s v="CLOSURE REVIEW PENDING "/>
    <s v=" "/>
    <s v=" "/>
    <s v=" "/>
    <m/>
    <m/>
    <m/>
    <m/>
    <m/>
    <m/>
    <s v="NOCHelpdesk"/>
    <s v="Applications/Tools"/>
    <s v="OPEN"/>
    <s v="COMPLETED"/>
    <s v="11-09-2025: BSS will display all delivery data as well as service ticket informations in the CRM portal. OSS will maintain only technical information."/>
    <m/>
    <m/>
    <m/>
    <m/>
    <n v="1"/>
    <s v="Completed but Verification undrer Process"/>
    <x v="2"/>
  </r>
  <r>
    <n v="1985"/>
    <s v="NOC310"/>
    <x v="2"/>
    <s v="NA"/>
    <m/>
    <s v="OSS"/>
    <s v="OSS"/>
    <s v="OSS"/>
    <s v="Field Passive Infra"/>
    <s v="Mandal EB &amp; Zonal DG Running report  Monthly"/>
    <m/>
    <s v="Critical"/>
    <s v="Open"/>
    <m/>
    <s v="HPSM"/>
    <s v="Incident Management"/>
    <m/>
    <m/>
    <m/>
    <m/>
    <s v="Suresh Pawar"/>
    <m/>
    <s v="Open"/>
    <s v="Open"/>
    <s v=" "/>
    <s v=" "/>
    <s v=" "/>
    <m/>
    <m/>
    <m/>
    <m/>
    <m/>
    <m/>
    <s v="NOCOSS"/>
    <s v="Applications/Tools"/>
    <s v="OPEN"/>
    <s v="NOT-FEASIBLE"/>
    <n v="0"/>
    <m/>
    <m/>
    <e v="#N/A"/>
    <m/>
    <n v="1"/>
    <s v="Open"/>
    <x v="0"/>
  </r>
  <r>
    <n v="1986"/>
    <s v="NOC311"/>
    <x v="2"/>
    <s v="NA"/>
    <m/>
    <s v="OSS"/>
    <s v="OSS"/>
    <s v="OSS"/>
    <s v="Field Passive Infra"/>
    <s v="Mandal EB &amp; Zonal DG Running report   (Selective from and to dates)"/>
    <m/>
    <s v="Critical"/>
    <s v="Open"/>
    <m/>
    <s v="HPSM"/>
    <s v="Incident Management"/>
    <m/>
    <m/>
    <m/>
    <m/>
    <s v="Suresh Pawar"/>
    <m/>
    <s v="Open"/>
    <s v="Open"/>
    <s v=" "/>
    <s v=" "/>
    <s v=" "/>
    <m/>
    <m/>
    <m/>
    <m/>
    <m/>
    <m/>
    <s v="NOCOSS"/>
    <s v="Applications/Tools"/>
    <s v="OPEN"/>
    <s v="OPEN"/>
    <n v="0"/>
    <m/>
    <m/>
    <e v="#N/A"/>
    <m/>
    <n v="1"/>
    <s v="Open"/>
    <x v="0"/>
  </r>
  <r>
    <n v="1987"/>
    <s v="NOC312"/>
    <x v="2"/>
    <s v="NA"/>
    <m/>
    <s v="OSS"/>
    <s v="OSS"/>
    <s v="OSS"/>
    <s v="Field Passive Infra"/>
    <s v="DG Running status NNMi Logs Daily"/>
    <m/>
    <s v="Critical"/>
    <s v="Completed"/>
    <m/>
    <s v="NNMI"/>
    <s v="NNMI"/>
    <m/>
    <m/>
    <m/>
    <m/>
    <s v="Suresh Pawar"/>
    <m/>
    <m/>
    <s v="CLOSURE REVIEW PENDING "/>
    <s v=" "/>
    <s v=" "/>
    <s v=" "/>
    <m/>
    <m/>
    <m/>
    <m/>
    <m/>
    <m/>
    <s v="NOCOSS"/>
    <s v="Applications/Tools"/>
    <s v="OPEN"/>
    <s v="COMPLETED"/>
    <n v="0"/>
    <m/>
    <m/>
    <m/>
    <m/>
    <n v="1"/>
    <s v="Completed but Verification undrer Process"/>
    <x v="2"/>
  </r>
  <r>
    <n v="1988"/>
    <s v="NOC313"/>
    <x v="2"/>
    <s v="NA"/>
    <m/>
    <s v="OSS"/>
    <s v="OSS"/>
    <s v="OSS"/>
    <s v="Field Passive Infra"/>
    <s v="DG Running status NNMi Logs Weekly"/>
    <m/>
    <s v="Critical"/>
    <s v="Completed"/>
    <m/>
    <s v="NNMI"/>
    <s v="NNMI"/>
    <m/>
    <m/>
    <m/>
    <m/>
    <s v="Suresh Pawar"/>
    <m/>
    <m/>
    <s v="CLOSURE REVIEW PENDING "/>
    <s v=" "/>
    <s v=" "/>
    <s v=" "/>
    <m/>
    <m/>
    <m/>
    <m/>
    <m/>
    <m/>
    <s v="NOCOSS"/>
    <s v="Applications/Tools"/>
    <s v="OPEN"/>
    <s v="COMPLETED"/>
    <n v="0"/>
    <m/>
    <m/>
    <m/>
    <m/>
    <n v="1"/>
    <s v="Completed but Verification undrer Process"/>
    <x v="2"/>
  </r>
  <r>
    <n v="1989"/>
    <s v="NOC314"/>
    <x v="2"/>
    <s v="NA"/>
    <m/>
    <s v="OSS"/>
    <s v="OSS"/>
    <s v="OSS"/>
    <s v="Field Passive Infra"/>
    <s v="DG Running status NNMi Logs Monthly"/>
    <m/>
    <s v="Critical"/>
    <s v="Completed"/>
    <m/>
    <s v="NNMI"/>
    <s v="NNMI"/>
    <m/>
    <m/>
    <m/>
    <m/>
    <s v="Suresh Pawar"/>
    <m/>
    <m/>
    <s v="CLOSURE REVIEW PENDING "/>
    <s v=" "/>
    <s v=" "/>
    <s v=" "/>
    <m/>
    <m/>
    <m/>
    <m/>
    <m/>
    <m/>
    <s v="NOCOSS"/>
    <s v="Applications/Tools"/>
    <s v="OPEN"/>
    <s v="COMPLETED"/>
    <n v="0"/>
    <m/>
    <m/>
    <m/>
    <m/>
    <n v="1"/>
    <s v="Completed but Verification undrer Process"/>
    <x v="2"/>
  </r>
  <r>
    <n v="1990"/>
    <s v="NOC315"/>
    <x v="2"/>
    <s v="NA"/>
    <m/>
    <s v="OSS"/>
    <s v="OSS"/>
    <s v="OSS"/>
    <s v="Field Passive Infra"/>
    <s v="DG Running status NNMi Logs  (Selective from and to dates)"/>
    <m/>
    <s v="Critical"/>
    <s v="Completed"/>
    <m/>
    <s v="NNMI"/>
    <s v="NNMI"/>
    <m/>
    <m/>
    <m/>
    <m/>
    <s v="Suresh Pawar"/>
    <m/>
    <m/>
    <s v="CLOSURE REVIEW PENDING "/>
    <s v=" "/>
    <s v=" "/>
    <s v=" "/>
    <m/>
    <m/>
    <m/>
    <m/>
    <m/>
    <m/>
    <s v="NOCOSS"/>
    <s v="Applications/Tools"/>
    <s v="OPEN"/>
    <s v="COMPLETED"/>
    <n v="0"/>
    <m/>
    <m/>
    <m/>
    <m/>
    <n v="1"/>
    <s v="Completed but Verification undrer Process"/>
    <x v="2"/>
  </r>
  <r>
    <n v="1991"/>
    <s v="NOC316"/>
    <x v="2"/>
    <s v="NA"/>
    <m/>
    <s v="OSS"/>
    <s v="OSS"/>
    <s v="OSS"/>
    <s v="Service Monitoring"/>
    <s v="Customised Dashboard as per Department/Service/Locations, etc.. Daily"/>
    <m/>
    <s v="Critical"/>
    <s v="Completed"/>
    <m/>
    <s v="HPSM"/>
    <s v="Incident Management"/>
    <m/>
    <s v="09-09-2025: Only Availability "/>
    <m/>
    <m/>
    <s v="Suresh Pawar"/>
    <m/>
    <m/>
    <s v="CLOSURE REVIEW PENDING "/>
    <s v=" "/>
    <s v=" "/>
    <s v=" "/>
    <m/>
    <m/>
    <m/>
    <m/>
    <m/>
    <m/>
    <s v="NOCOSS"/>
    <s v="Applications/Tools"/>
    <s v="OPEN"/>
    <s v="COMPLETED"/>
    <s v="09-09-2025: Only Availability "/>
    <m/>
    <m/>
    <m/>
    <m/>
    <n v="1"/>
    <s v="Completed but Verification undrer Process"/>
    <x v="2"/>
  </r>
  <r>
    <n v="1992"/>
    <s v="NOC317"/>
    <x v="2"/>
    <s v="NA"/>
    <m/>
    <s v="OSS"/>
    <s v="OSS"/>
    <s v="OSS"/>
    <s v="Service Monitoring"/>
    <s v="Customised Dashboard as per Department/Service/Locations, etc..Weekly"/>
    <m/>
    <s v="Critical"/>
    <s v="NOT_FEASIBLE"/>
    <m/>
    <s v="HPSM"/>
    <s v="Incident Management"/>
    <m/>
    <m/>
    <m/>
    <m/>
    <s v="Suresh Pawar"/>
    <m/>
    <s v="Open"/>
    <s v="Not Feasible "/>
    <s v=" "/>
    <s v=" "/>
    <s v=" "/>
    <m/>
    <m/>
    <m/>
    <m/>
    <m/>
    <m/>
    <s v="NOCOSS"/>
    <s v="Applications/Tools"/>
    <e v="#N/A"/>
    <s v="NOT-FEASIBLE"/>
    <n v="0"/>
    <m/>
    <m/>
    <e v="#N/A"/>
    <m/>
    <n v="1"/>
    <s v="Open"/>
    <x v="0"/>
  </r>
  <r>
    <n v="1993"/>
    <s v="NOC318"/>
    <x v="2"/>
    <s v="NA"/>
    <m/>
    <s v="OSS"/>
    <s v="OSS"/>
    <s v="OSS"/>
    <s v="Service Monitoring"/>
    <s v="Customised Dashboard as per Department/Service/Locations, etc..Monthly"/>
    <m/>
    <s v="Critical"/>
    <s v="NOT_FEASIBLE"/>
    <m/>
    <s v="HPSM"/>
    <s v="Incident Management"/>
    <m/>
    <m/>
    <m/>
    <m/>
    <s v="Suresh Pawar"/>
    <m/>
    <s v="Open"/>
    <s v="Not Feasible "/>
    <s v=" "/>
    <s v=" "/>
    <s v=" "/>
    <m/>
    <m/>
    <m/>
    <m/>
    <m/>
    <m/>
    <s v="NOCOSS"/>
    <s v="Applications/Tools"/>
    <e v="#N/A"/>
    <s v="NOT-FEASIBLE"/>
    <n v="0"/>
    <m/>
    <m/>
    <e v="#N/A"/>
    <m/>
    <n v="1"/>
    <s v="Open"/>
    <x v="0"/>
  </r>
  <r>
    <n v="1994"/>
    <s v="NOC319"/>
    <x v="2"/>
    <s v="NA"/>
    <m/>
    <s v="OSS"/>
    <s v="OSS"/>
    <s v="OSS"/>
    <s v="Service Monitoring"/>
    <s v="Customised Dashboard as per Department/Service/Locations, etc..Selective Dates"/>
    <m/>
    <s v="Critical"/>
    <s v="NOT_FEASIBLE"/>
    <m/>
    <s v="HPSM"/>
    <s v="Incident Management"/>
    <m/>
    <m/>
    <m/>
    <m/>
    <s v="Suresh Pawar"/>
    <m/>
    <s v="Open"/>
    <s v="Not Feasible "/>
    <s v=" "/>
    <s v=" "/>
    <s v=" "/>
    <m/>
    <m/>
    <m/>
    <m/>
    <m/>
    <m/>
    <s v="NOCOSS"/>
    <s v="Applications/Tools"/>
    <e v="#N/A"/>
    <s v="NOT-FEASIBLE"/>
    <n v="0"/>
    <m/>
    <m/>
    <e v="#N/A"/>
    <m/>
    <n v="1"/>
    <s v="Open"/>
    <x v="0"/>
  </r>
  <r>
    <n v="1995"/>
    <s v="NOC32"/>
    <x v="2"/>
    <s v="NA"/>
    <m/>
    <m/>
    <m/>
    <s v="Helpdesk"/>
    <s v="OSS"/>
    <s v="Service Delivery &amp; Service Assurance Dash Board Monthly"/>
    <m/>
    <s v="Critical"/>
    <s v="Completed"/>
    <m/>
    <s v="HPSM"/>
    <s v="Incident Management"/>
    <m/>
    <s v="11-09-2025: BSS will display all delivery data as well as service ticket informations in the CRM portal. OSS will maintain only technical information."/>
    <m/>
    <m/>
    <s v="Suresh Pawar"/>
    <m/>
    <m/>
    <s v="CLOSURE REVIEW PENDING "/>
    <s v=" "/>
    <s v=" "/>
    <s v=" "/>
    <m/>
    <m/>
    <m/>
    <m/>
    <m/>
    <m/>
    <s v="NOCHelpdesk"/>
    <s v="Applications/Tools"/>
    <s v="OPEN"/>
    <s v="COMPLETED"/>
    <s v="11-09-2025: BSS will display all delivery data as well as service ticket informations in the CRM portal. OSS will maintain only technical information."/>
    <m/>
    <m/>
    <m/>
    <m/>
    <n v="1"/>
    <s v="Completed but Verification undrer Process"/>
    <x v="2"/>
  </r>
  <r>
    <n v="1996"/>
    <s v="NOC320"/>
    <x v="2"/>
    <s v="NA"/>
    <m/>
    <s v="OSS"/>
    <s v="OSS"/>
    <s v="OSS"/>
    <s v="Service Monitoring"/>
    <s v="T-NOC Report :: GI Sites SD SA Report Daily"/>
    <m/>
    <s v="Critical"/>
    <s v="Completed"/>
    <m/>
    <s v="HPSM"/>
    <s v="Incident Management"/>
    <m/>
    <s v="09-09-2025: SD report to be collected from BSS. Ticketing &amp; utilization report is available in OSS."/>
    <m/>
    <m/>
    <s v="Suresh Pawar"/>
    <m/>
    <m/>
    <s v="CLOSURE REVIEW PENDING "/>
    <s v=" "/>
    <s v=" "/>
    <s v=" "/>
    <m/>
    <m/>
    <m/>
    <m/>
    <m/>
    <m/>
    <s v="NOCOSS"/>
    <s v="Applications/Tools"/>
    <s v="OPEN"/>
    <s v="COMPLETED"/>
    <s v="09-09-2025: SD report to be collected from BSS. Ticketing &amp; utilization report is available in OSS."/>
    <m/>
    <m/>
    <m/>
    <m/>
    <n v="1"/>
    <s v="Completed but Verification undrer Process"/>
    <x v="2"/>
  </r>
  <r>
    <n v="1997"/>
    <s v="NOC321"/>
    <x v="2"/>
    <s v="NA"/>
    <m/>
    <s v="OSS"/>
    <s v="OSS"/>
    <s v="OSS"/>
    <s v="Service Monitoring"/>
    <s v="T-NOC Report :: GI Sites SD SA Report Weekly"/>
    <m/>
    <s v="Critical"/>
    <s v="NOT_FEASIBLE"/>
    <m/>
    <s v="HPSM"/>
    <s v="Incident Management"/>
    <m/>
    <m/>
    <m/>
    <m/>
    <s v="Suresh Pawar"/>
    <m/>
    <s v="Open"/>
    <s v="Not Feasible "/>
    <s v=" "/>
    <s v=" "/>
    <s v=" "/>
    <m/>
    <m/>
    <m/>
    <m/>
    <m/>
    <m/>
    <s v="NOCOSS"/>
    <s v="Applications/Tools"/>
    <e v="#N/A"/>
    <s v="NOT-FEASIBLE"/>
    <n v="0"/>
    <m/>
    <m/>
    <e v="#N/A"/>
    <m/>
    <n v="1"/>
    <s v="Open"/>
    <x v="0"/>
  </r>
  <r>
    <n v="1998"/>
    <s v="NOC322"/>
    <x v="2"/>
    <s v="NA"/>
    <m/>
    <s v="OSS"/>
    <s v="OSS"/>
    <s v="OSS"/>
    <s v="Service Monitoring"/>
    <s v="T-NOC Report :: GI Sites SD SA Report Monthly"/>
    <m/>
    <s v="Critical"/>
    <s v="Completed"/>
    <m/>
    <s v="HPSM"/>
    <s v="Incident Management"/>
    <m/>
    <s v="09-09-2025: SD report to be collected from BSS. Ticketing &amp; utilization report is available in OSS."/>
    <m/>
    <m/>
    <s v="Suresh Pawar"/>
    <m/>
    <m/>
    <s v="CLOSURE REVIEW PENDING "/>
    <s v=" "/>
    <s v=" "/>
    <s v=" "/>
    <m/>
    <m/>
    <m/>
    <m/>
    <m/>
    <m/>
    <s v="NOCOSS"/>
    <s v="Applications/Tools"/>
    <s v="OPEN"/>
    <s v="COMPLETED"/>
    <s v="09-09-2025: SD report to be collected from BSS. Ticketing &amp; utilization report is available in OSS."/>
    <m/>
    <m/>
    <m/>
    <m/>
    <n v="1"/>
    <s v="Completed but Verification undrer Process"/>
    <x v="2"/>
  </r>
  <r>
    <n v="1999"/>
    <s v="NOC323"/>
    <x v="2"/>
    <s v="NA"/>
    <m/>
    <s v="OSS"/>
    <s v="OSS"/>
    <s v="OSS"/>
    <s v="Service Monitoring"/>
    <s v="T-NOC Report :: GI Sites SD SA Report  (Selective from and to dates)"/>
    <m/>
    <s v="Critical"/>
    <s v="Completed"/>
    <m/>
    <s v="HPSM"/>
    <s v="Incident Management"/>
    <m/>
    <s v="09-09-2025: SD report to be collected from BSS. Ticketing &amp; utilization report is available in OSS."/>
    <m/>
    <m/>
    <s v="Suresh Pawar"/>
    <m/>
    <m/>
    <s v="CLOSURE REVIEW PENDING "/>
    <s v=" "/>
    <s v=" "/>
    <s v=" "/>
    <m/>
    <m/>
    <m/>
    <m/>
    <m/>
    <m/>
    <s v="NOCOSS"/>
    <s v="Applications/Tools"/>
    <s v="OPEN"/>
    <s v="COMPLETED"/>
    <s v="09-09-2025: SD report to be collected from BSS. Ticketing &amp; utilization report is available in OSS."/>
    <m/>
    <m/>
    <m/>
    <m/>
    <n v="1"/>
    <s v="Completed but Verification undrer Process"/>
    <x v="2"/>
  </r>
  <r>
    <n v="2000"/>
    <s v="NOC324"/>
    <x v="2"/>
    <s v="NA"/>
    <m/>
    <s v="OSS"/>
    <s v="OSS"/>
    <s v="OSS"/>
    <s v="Service Monitoring"/>
    <s v="List of GI with bandwidth Utilization Details Daily"/>
    <m/>
    <s v="Critical"/>
    <s v="Completed"/>
    <m/>
    <s v="OSS Dashboards"/>
    <s v="PMS(UOC)"/>
    <m/>
    <m/>
    <m/>
    <m/>
    <s v="Suresh Pawar"/>
    <m/>
    <m/>
    <s v="CLOSURE REVIEW PENDING "/>
    <s v=" "/>
    <s v=" "/>
    <s v=" "/>
    <m/>
    <m/>
    <m/>
    <m/>
    <m/>
    <m/>
    <s v="NOCOSS"/>
    <s v="Applications/Tools"/>
    <s v="OPEN"/>
    <s v="COMPLETED"/>
    <n v="0"/>
    <m/>
    <m/>
    <m/>
    <m/>
    <n v="1"/>
    <s v="Completed but Verification undrer Process"/>
    <x v="2"/>
  </r>
  <r>
    <n v="2001"/>
    <s v="NOC325"/>
    <x v="2"/>
    <s v="NA"/>
    <m/>
    <s v="OSS"/>
    <s v="OSS"/>
    <s v="OSS"/>
    <s v="Service Monitoring"/>
    <s v="List of GI with bandwidth Utilization Details Weekly"/>
    <m/>
    <s v="Critical"/>
    <s v="NOT_FEASIBLE"/>
    <m/>
    <s v="OSS Dashboards"/>
    <s v="PMS(UOC)"/>
    <m/>
    <m/>
    <m/>
    <m/>
    <s v="Suresh Pawar"/>
    <m/>
    <s v="Open"/>
    <s v="Not Feasible "/>
    <s v=" "/>
    <s v=" "/>
    <s v=" "/>
    <m/>
    <m/>
    <m/>
    <m/>
    <m/>
    <m/>
    <s v="NOCOSS"/>
    <s v="Applications/Tools"/>
    <e v="#N/A"/>
    <s v="NOT-FEASIBLE"/>
    <n v="0"/>
    <m/>
    <m/>
    <e v="#N/A"/>
    <m/>
    <n v="1"/>
    <s v="Open"/>
    <x v="0"/>
  </r>
  <r>
    <n v="2002"/>
    <s v="NOC326"/>
    <x v="2"/>
    <s v="NA"/>
    <m/>
    <s v="OSS"/>
    <s v="OSS"/>
    <s v="OSS"/>
    <s v="Service Monitoring"/>
    <s v="List of GI with bandwidth Utilization Details Monthly"/>
    <m/>
    <s v="Critical"/>
    <s v="Completed"/>
    <m/>
    <s v="OSS Dashboards"/>
    <s v="PMS(UOC)"/>
    <m/>
    <m/>
    <m/>
    <m/>
    <s v="Suresh Pawar"/>
    <m/>
    <m/>
    <s v="CLOSURE REVIEW PENDING "/>
    <s v=" "/>
    <s v=" "/>
    <s v=" "/>
    <m/>
    <m/>
    <m/>
    <m/>
    <m/>
    <m/>
    <s v="NOCOSS"/>
    <s v="Applications/Tools"/>
    <s v="OPEN"/>
    <s v="COMPLETED"/>
    <n v="0"/>
    <m/>
    <m/>
    <m/>
    <m/>
    <n v="1"/>
    <s v="Completed but Verification undrer Process"/>
    <x v="2"/>
  </r>
  <r>
    <n v="2003"/>
    <s v="NOC327"/>
    <x v="2"/>
    <s v="NA"/>
    <m/>
    <s v="OSS"/>
    <s v="OSS"/>
    <s v="OSS"/>
    <s v="Service Monitoring"/>
    <s v="List of GI with bandwidth Utilization Details  (Selective from and to dates)"/>
    <m/>
    <s v="Critical"/>
    <s v="NOT_FEASIBLE"/>
    <m/>
    <s v="OSS Dashboards"/>
    <s v="PMS(UOC)"/>
    <m/>
    <m/>
    <m/>
    <m/>
    <s v="Suresh Pawar"/>
    <m/>
    <s v="Open"/>
    <s v="Not Feasible "/>
    <s v=" "/>
    <s v=" "/>
    <s v=" "/>
    <m/>
    <m/>
    <m/>
    <m/>
    <m/>
    <m/>
    <s v="NOCOSS"/>
    <s v="Applications/Tools"/>
    <e v="#N/A"/>
    <s v="NOT-FEASIBLE"/>
    <n v="0"/>
    <m/>
    <m/>
    <e v="#N/A"/>
    <m/>
    <n v="1"/>
    <s v="Open"/>
    <x v="0"/>
  </r>
  <r>
    <n v="2004"/>
    <s v="NOC328"/>
    <x v="2"/>
    <s v="NA"/>
    <m/>
    <s v="OSS"/>
    <s v="OSS"/>
    <s v="OSS"/>
    <s v="Service Monitoring"/>
    <s v="T-NOC :: Status Summary of Bandwidth Utilization &amp; Non Utilization of WIFI Routers in GB &amp; ONTs Status Daily"/>
    <m/>
    <s v="Critical"/>
    <s v="Completed"/>
    <m/>
    <s v="OSS Dashboards"/>
    <s v="PMS(UOC)"/>
    <m/>
    <m/>
    <m/>
    <m/>
    <s v="Suresh Pawar"/>
    <m/>
    <m/>
    <s v="CLOSURE REVIEW PENDING "/>
    <s v=" "/>
    <s v=" "/>
    <s v=" "/>
    <m/>
    <m/>
    <m/>
    <m/>
    <m/>
    <m/>
    <s v="NOCOSS"/>
    <s v="Applications/Tools"/>
    <s v="OPEN"/>
    <s v="COMPLETED"/>
    <s v="ont bw"/>
    <m/>
    <m/>
    <m/>
    <m/>
    <n v="1"/>
    <s v="Completed but Verification undrer Process"/>
    <x v="2"/>
  </r>
  <r>
    <n v="2005"/>
    <s v="NOC329"/>
    <x v="2"/>
    <s v="NA"/>
    <m/>
    <s v="OSS"/>
    <s v="OSS"/>
    <s v="OSS"/>
    <s v="Service Monitoring"/>
    <s v="T-NOC :: Status Summary of Bandwidth Utilization &amp; Non Utilization of WIFI Routers in GB &amp; ONTs Status Weekly"/>
    <m/>
    <s v="Critical"/>
    <s v="NOT_FEASIBLE"/>
    <m/>
    <s v="OSS Dashboards"/>
    <s v="PMS(UOC)"/>
    <m/>
    <m/>
    <m/>
    <m/>
    <s v="Suresh Pawar"/>
    <m/>
    <s v="Open"/>
    <s v="Not Feasible "/>
    <s v=" "/>
    <s v=" "/>
    <s v=" "/>
    <m/>
    <m/>
    <m/>
    <m/>
    <m/>
    <m/>
    <s v="NOCOSS"/>
    <s v="Applications/Tools"/>
    <e v="#N/A"/>
    <s v="NOT-FEASIBLE"/>
    <n v="0"/>
    <m/>
    <m/>
    <e v="#N/A"/>
    <m/>
    <n v="1"/>
    <s v="Open"/>
    <x v="0"/>
  </r>
  <r>
    <n v="2006"/>
    <s v="NOC33"/>
    <x v="2"/>
    <s v="NA"/>
    <m/>
    <m/>
    <m/>
    <s v="Helpdesk"/>
    <s v="OSS"/>
    <s v="Service Delivery &amp; Service Assurance Dash Board  (Selective from and to dates)"/>
    <m/>
    <s v="Critical"/>
    <s v="Completed"/>
    <m/>
    <s v="HPSM"/>
    <s v="Incident Management"/>
    <m/>
    <s v="11-09-2025: BSS will display all delivery data as well as service ticket informations in the CRM portal. OSS will maintain only technical information."/>
    <m/>
    <m/>
    <s v="Suresh Pawar"/>
    <m/>
    <m/>
    <s v="CLOSURE REVIEW PENDING "/>
    <s v=" "/>
    <s v=" "/>
    <s v=" "/>
    <m/>
    <m/>
    <m/>
    <m/>
    <m/>
    <m/>
    <s v="NOCHelpdesk"/>
    <s v="Applications/Tools"/>
    <s v="OPEN"/>
    <s v="COMPLETED"/>
    <s v="11-09-2025: BSS will display all delivery data as well as service ticket informations in the CRM portal. OSS will maintain only technical information."/>
    <m/>
    <m/>
    <m/>
    <m/>
    <n v="1"/>
    <s v="Completed but Verification undrer Process"/>
    <x v="2"/>
  </r>
  <r>
    <n v="2007"/>
    <s v="NOC330"/>
    <x v="2"/>
    <s v="NA"/>
    <m/>
    <s v="OSS"/>
    <s v="OSS"/>
    <s v="OSS"/>
    <s v="Service Monitoring"/>
    <s v="T-NOC :: Status Summary of Bandwidth Utilization &amp; Non Utilization of WIFI Routers in GB &amp; ONTs Status Monthly"/>
    <m/>
    <s v="Critical"/>
    <s v="Completed"/>
    <m/>
    <s v="OSS Dashboards"/>
    <s v="PMS(UOC)"/>
    <m/>
    <m/>
    <m/>
    <m/>
    <s v="Suresh Pawar"/>
    <m/>
    <m/>
    <s v="CLOSURE REVIEW PENDING "/>
    <s v=" "/>
    <s v=" "/>
    <s v=" "/>
    <m/>
    <m/>
    <m/>
    <m/>
    <m/>
    <m/>
    <s v="NOCOSS"/>
    <s v="Applications/Tools"/>
    <s v="OPEN"/>
    <s v="COMPLETED"/>
    <n v="0"/>
    <m/>
    <m/>
    <m/>
    <m/>
    <n v="1"/>
    <s v="Completed but Verification undrer Process"/>
    <x v="2"/>
  </r>
  <r>
    <n v="2008"/>
    <s v="NOC331"/>
    <x v="2"/>
    <s v="NA"/>
    <m/>
    <s v="OSS"/>
    <s v="OSS"/>
    <s v="OSS"/>
    <s v="Service Monitoring"/>
    <s v="T-NOC :: Status Summary of Bandwidth Utilization &amp; Non Utilization of WIFI Routers in GB &amp; ONTs Status  (Selective from and to dates)"/>
    <m/>
    <s v="Critical"/>
    <s v="NOT_FEASIBLE"/>
    <m/>
    <s v="OSS Dashboards"/>
    <s v="PMS(UOC)"/>
    <m/>
    <m/>
    <m/>
    <m/>
    <s v="Suresh Pawar"/>
    <m/>
    <s v="Open"/>
    <s v="Not Feasible "/>
    <s v=" "/>
    <s v=" "/>
    <s v=" "/>
    <m/>
    <m/>
    <m/>
    <m/>
    <m/>
    <m/>
    <s v="NOCOSS"/>
    <s v="Applications/Tools"/>
    <e v="#N/A"/>
    <s v="NOT-FEASIBLE"/>
    <n v="0"/>
    <m/>
    <m/>
    <e v="#N/A"/>
    <m/>
    <n v="1"/>
    <s v="Open"/>
    <x v="0"/>
  </r>
  <r>
    <n v="2009"/>
    <s v="NOC332"/>
    <x v="2"/>
    <s v="NA"/>
    <m/>
    <s v="OSS"/>
    <s v="OSS"/>
    <s v="New BSS"/>
    <s v="Service Monitoring"/>
    <s v="Request for FTTH Connection Details Sheet for T-Fiber Daily"/>
    <m/>
    <s v="Critical"/>
    <s v="Open"/>
    <m/>
    <s v="OSS Dashboards"/>
    <s v="PMS(UOC)"/>
    <m/>
    <s v="Not Relevent to OSS, It should come from BSS"/>
    <m/>
    <m/>
    <s v="Suresh Pawar"/>
    <m/>
    <s v="Open"/>
    <s v="Open"/>
    <s v=" "/>
    <s v=" "/>
    <s v=" "/>
    <m/>
    <m/>
    <m/>
    <m/>
    <m/>
    <m/>
    <s v="NOCNew BSS"/>
    <e v="#N/A"/>
    <s v="OPEN"/>
    <s v="Not Relevant to OSS"/>
    <n v="0"/>
    <m/>
    <m/>
    <e v="#N/A"/>
    <m/>
    <n v="1"/>
    <s v="Open"/>
    <x v="0"/>
  </r>
  <r>
    <n v="2010"/>
    <s v="NOC333"/>
    <x v="2"/>
    <s v="NA"/>
    <m/>
    <s v="OSS"/>
    <s v="OSS"/>
    <s v="New BSS"/>
    <s v="Service Monitoring"/>
    <s v="Request for FTTH Connection Details Sheet for T-Fiber Weekly"/>
    <m/>
    <s v="Critical"/>
    <s v="Open"/>
    <m/>
    <s v="OSS Dashboards"/>
    <s v="PMS(UOC)"/>
    <m/>
    <s v="Not Relevent to OSS, It should come from BSS"/>
    <m/>
    <m/>
    <s v="Suresh Pawar"/>
    <m/>
    <s v="Open"/>
    <s v="Open"/>
    <s v=" "/>
    <s v=" "/>
    <s v=" "/>
    <m/>
    <m/>
    <m/>
    <m/>
    <m/>
    <m/>
    <s v="NOCNew BSS"/>
    <e v="#N/A"/>
    <s v="OPEN"/>
    <s v="Not Relevant to OSS"/>
    <n v="0"/>
    <m/>
    <m/>
    <e v="#N/A"/>
    <m/>
    <n v="1"/>
    <s v="Open"/>
    <x v="0"/>
  </r>
  <r>
    <n v="2011"/>
    <s v="NOC334"/>
    <x v="2"/>
    <s v="NA"/>
    <m/>
    <s v="OSS"/>
    <s v="OSS"/>
    <s v="New BSS"/>
    <s v="Service Monitoring"/>
    <s v="Request for FTTH Connection Details Sheet for T-Fiber Monthly"/>
    <m/>
    <s v="Critical"/>
    <s v="Open"/>
    <m/>
    <s v="OSS Dashboards"/>
    <s v="PMS(UOC)"/>
    <m/>
    <s v="Not Relevent to OSS, It should come from BSS"/>
    <m/>
    <m/>
    <s v="Suresh Pawar"/>
    <m/>
    <s v="Open"/>
    <s v="Open"/>
    <s v=" "/>
    <s v=" "/>
    <s v=" "/>
    <m/>
    <m/>
    <m/>
    <m/>
    <m/>
    <m/>
    <s v="NOCNew BSS"/>
    <e v="#N/A"/>
    <s v="OPEN"/>
    <s v="Not Relevant to OSS"/>
    <n v="0"/>
    <m/>
    <m/>
    <e v="#N/A"/>
    <m/>
    <n v="1"/>
    <s v="Open"/>
    <x v="0"/>
  </r>
  <r>
    <n v="2012"/>
    <s v="NOC335"/>
    <x v="2"/>
    <s v="NA"/>
    <m/>
    <s v="OSS"/>
    <s v="OSS"/>
    <s v="New BSS"/>
    <s v="Service Monitoring"/>
    <s v="Request for FTTH Connection Details Sheet for T-Fiber  (Selective from and to dates)"/>
    <m/>
    <s v="Critical"/>
    <s v="Open"/>
    <m/>
    <s v="OSS Dashboards"/>
    <s v="PMS(UOC)"/>
    <m/>
    <s v="Not Relevent to OSS, It should come from BSS"/>
    <m/>
    <m/>
    <s v="Suresh Pawar"/>
    <m/>
    <s v="Open"/>
    <s v="Open"/>
    <s v=" "/>
    <s v=" "/>
    <s v=" "/>
    <m/>
    <m/>
    <m/>
    <m/>
    <m/>
    <m/>
    <s v="NOCNew BSS"/>
    <e v="#N/A"/>
    <s v="OPEN"/>
    <s v="Not Relevant to OSS"/>
    <n v="0"/>
    <m/>
    <m/>
    <e v="#N/A"/>
    <m/>
    <n v="1"/>
    <s v="Open"/>
    <x v="0"/>
  </r>
  <r>
    <n v="2013"/>
    <s v="NOC336"/>
    <x v="2"/>
    <s v="NA"/>
    <m/>
    <s v="OSS"/>
    <s v="OSS"/>
    <s v="New BSS"/>
    <s v="Service Monitoring"/>
    <s v="Service Delivery &amp; Service Assurance Dash Board (Signed Forms) Daily"/>
    <m/>
    <s v="Critical"/>
    <s v="Open"/>
    <m/>
    <s v="HPSM"/>
    <s v="Incident Management"/>
    <m/>
    <s v="Aditional Scope for OT/HPE"/>
    <m/>
    <m/>
    <s v="Suresh Pawar"/>
    <m/>
    <s v="Open"/>
    <s v="Open"/>
    <s v=" "/>
    <s v=" "/>
    <s v=" "/>
    <m/>
    <m/>
    <m/>
    <m/>
    <m/>
    <m/>
    <s v="NOCNew BSS"/>
    <e v="#N/A"/>
    <s v="OPEN"/>
    <s v="Not Relevant to OSS"/>
    <n v="0"/>
    <m/>
    <m/>
    <e v="#N/A"/>
    <m/>
    <n v="1"/>
    <s v="Open"/>
    <x v="0"/>
  </r>
  <r>
    <n v="2014"/>
    <s v="NOC337"/>
    <x v="2"/>
    <s v="NA"/>
    <m/>
    <s v="OSS"/>
    <s v="OSS"/>
    <s v="New BSS"/>
    <s v="Service Monitoring"/>
    <s v="Service Delivery &amp; Service Assurance Dash Board (Signed Forms) Weekly"/>
    <m/>
    <s v="Critical"/>
    <s v="Open"/>
    <m/>
    <s v="HPSM"/>
    <s v="Incident Management"/>
    <m/>
    <s v="Aditional Scope for OT/HPE"/>
    <m/>
    <m/>
    <s v="Suresh Pawar"/>
    <m/>
    <s v="Open"/>
    <s v="Open"/>
    <s v=" "/>
    <s v=" "/>
    <s v=" "/>
    <m/>
    <m/>
    <m/>
    <m/>
    <m/>
    <m/>
    <s v="NOCNew BSS"/>
    <e v="#N/A"/>
    <s v="OPEN"/>
    <s v="Not Relevant to OSS"/>
    <n v="0"/>
    <m/>
    <m/>
    <e v="#N/A"/>
    <m/>
    <n v="1"/>
    <s v="Open"/>
    <x v="0"/>
  </r>
  <r>
    <n v="2015"/>
    <s v="NOC338"/>
    <x v="2"/>
    <s v="NA"/>
    <m/>
    <s v="OSS"/>
    <s v="OSS"/>
    <s v="New BSS"/>
    <s v="Service Monitoring"/>
    <s v="Service Delivery &amp; Service Assurance Dash Board (Signed Forms) Monthly"/>
    <m/>
    <s v="Critical"/>
    <s v="Open"/>
    <m/>
    <s v="HPSM"/>
    <s v="Incident Management"/>
    <m/>
    <s v="Aditional Scope for OT/HPE"/>
    <m/>
    <m/>
    <s v="Suresh Pawar"/>
    <m/>
    <s v="Open"/>
    <s v="Open"/>
    <s v=" "/>
    <s v=" "/>
    <s v=" "/>
    <m/>
    <m/>
    <m/>
    <m/>
    <m/>
    <m/>
    <s v="NOCNew BSS"/>
    <e v="#N/A"/>
    <s v="OPEN"/>
    <s v="Not Relevant to OSS"/>
    <n v="0"/>
    <m/>
    <m/>
    <e v="#N/A"/>
    <m/>
    <n v="1"/>
    <s v="Open"/>
    <x v="0"/>
  </r>
  <r>
    <n v="2016"/>
    <s v="NOC339"/>
    <x v="2"/>
    <s v="NA"/>
    <m/>
    <s v="OSS"/>
    <s v="OSS"/>
    <s v="New BSS"/>
    <s v="Service Monitoring"/>
    <s v="Service Delivery &amp; Service Assurance Dash Board (Signed Forms)  (Selective from and to dates)"/>
    <m/>
    <s v="Critical"/>
    <s v="Open"/>
    <m/>
    <s v="HPSM"/>
    <s v="Incident Management"/>
    <m/>
    <s v="Aditional Scope for OT/HPE"/>
    <m/>
    <m/>
    <s v="Suresh Pawar"/>
    <m/>
    <s v="Open"/>
    <s v="Open"/>
    <s v=" "/>
    <s v=" "/>
    <s v=" "/>
    <m/>
    <m/>
    <m/>
    <m/>
    <m/>
    <m/>
    <s v="NOCNew BSS"/>
    <e v="#N/A"/>
    <s v="OPEN"/>
    <s v="Not Relevant to OSS"/>
    <n v="0"/>
    <m/>
    <m/>
    <e v="#N/A"/>
    <m/>
    <n v="1"/>
    <s v="Open"/>
    <x v="0"/>
  </r>
  <r>
    <n v="2017"/>
    <s v="NOC34"/>
    <x v="2"/>
    <s v="NA"/>
    <m/>
    <m/>
    <m/>
    <s v="Helpdesk"/>
    <s v="OSS"/>
    <s v="Incident Reporting and Field Assignment(Any failure/incident on any part of the_x000a_network infrastructure or its facilities_x000a_shall be communicated immediately_x000a_to Helpdesk by Network Monitoring_x000a_team/ field representative / end user_x000a_giving details of the_x000a_incident/fault/problem.) Daily"/>
    <m/>
    <s v="Critical"/>
    <s v=" "/>
    <m/>
    <s v="HPSM"/>
    <s v="Incident Management"/>
    <m/>
    <s v="09-09-2025: Integration with WFM is in place to give live trigger to FE and SMS/email integration also in place to give notification to configured escallation matrix"/>
    <m/>
    <m/>
    <s v="Suresh Pawar"/>
    <m/>
    <s v="Open"/>
    <s v="Open"/>
    <s v=" "/>
    <s v=" "/>
    <s v=" "/>
    <m/>
    <m/>
    <m/>
    <m/>
    <m/>
    <m/>
    <s v="NOCHelpdesk"/>
    <s v="Applications/Tools"/>
    <s v="OPEN"/>
    <s v="NOT-FEASIBLE"/>
    <s v="09-09-2025: Integration with WFM is in place to give live trigger to FE and SMS/email integration also in place to give notification to configured escallation matrix"/>
    <m/>
    <m/>
    <e v="#VALUE!"/>
    <m/>
    <n v="1"/>
    <s v="Open"/>
    <x v="0"/>
  </r>
  <r>
    <n v="2018"/>
    <s v="NOC340"/>
    <x v="2"/>
    <s v="NA"/>
    <m/>
    <s v="OSS"/>
    <s v="OSS"/>
    <s v="All Domain"/>
    <s v="OSS"/>
    <s v="PE Mapping with MTTR report  Daily"/>
    <m/>
    <s v="Critical"/>
    <s v="Open"/>
    <m/>
    <s v="HPSM"/>
    <s v="Incident Management"/>
    <m/>
    <m/>
    <m/>
    <m/>
    <s v="Suresh Pawar"/>
    <m/>
    <s v="Open"/>
    <s v="Open"/>
    <s v=" "/>
    <s v=" "/>
    <s v=" "/>
    <m/>
    <m/>
    <m/>
    <m/>
    <m/>
    <m/>
    <s v="NOCAll Domain"/>
    <s v="Applications/Tools"/>
    <s v="OPEN"/>
    <s v="WIP"/>
    <n v="0"/>
    <m/>
    <m/>
    <e v="#N/A"/>
    <m/>
    <n v="1"/>
    <s v="Open"/>
    <x v="0"/>
  </r>
  <r>
    <n v="2019"/>
    <s v="NOC341"/>
    <x v="2"/>
    <s v="NA"/>
    <m/>
    <s v="OSS"/>
    <s v="OSS"/>
    <s v="All Domain"/>
    <s v="OSS"/>
    <s v="PE Mapping with MTTR report  Weekly"/>
    <m/>
    <s v="Critical"/>
    <s v="Open"/>
    <m/>
    <s v="HPSM"/>
    <s v="Incident Management"/>
    <m/>
    <m/>
    <m/>
    <m/>
    <s v="Suresh Pawar"/>
    <m/>
    <s v="Open"/>
    <s v="Open"/>
    <s v=" "/>
    <s v=" "/>
    <s v=" "/>
    <m/>
    <m/>
    <m/>
    <m/>
    <m/>
    <m/>
    <s v="NOCAll Domain"/>
    <s v="Applications/Tools"/>
    <s v="OPEN"/>
    <s v="WIP"/>
    <n v="0"/>
    <m/>
    <m/>
    <e v="#N/A"/>
    <m/>
    <n v="1"/>
    <s v="Open"/>
    <x v="0"/>
  </r>
  <r>
    <n v="2020"/>
    <s v="NOC342"/>
    <x v="2"/>
    <s v="NA"/>
    <m/>
    <s v="OSS"/>
    <s v="OSS"/>
    <s v="All Domain"/>
    <s v="OSS"/>
    <s v="PE Mapping with MTTR report  Monthly"/>
    <m/>
    <s v="Critical"/>
    <s v="Open"/>
    <m/>
    <s v="HPSM"/>
    <s v="Incident Management"/>
    <m/>
    <m/>
    <m/>
    <m/>
    <s v="Suresh Pawar"/>
    <m/>
    <s v="Open"/>
    <s v="Open"/>
    <s v=" "/>
    <s v=" "/>
    <s v=" "/>
    <m/>
    <m/>
    <m/>
    <m/>
    <m/>
    <m/>
    <s v="NOCAll Domain"/>
    <s v="Applications/Tools"/>
    <s v="OPEN"/>
    <s v="WIP"/>
    <n v="0"/>
    <m/>
    <m/>
    <e v="#N/A"/>
    <m/>
    <n v="1"/>
    <s v="Open"/>
    <x v="0"/>
  </r>
  <r>
    <n v="2021"/>
    <s v="NOC343"/>
    <x v="2"/>
    <s v="NA"/>
    <m/>
    <s v="OSS"/>
    <s v="OSS"/>
    <s v="All Domain"/>
    <s v="OSS"/>
    <s v="PE Mapping with MTTR report   (Selective from and to dates)"/>
    <m/>
    <s v="Critical"/>
    <s v="NOT_FEASIBLE"/>
    <m/>
    <s v="HPSM"/>
    <s v="Incident Management"/>
    <m/>
    <m/>
    <m/>
    <m/>
    <s v="Suresh Pawar"/>
    <m/>
    <m/>
    <s v="CLOSURE REVIEW PENDING "/>
    <s v=" "/>
    <s v=" "/>
    <s v=" "/>
    <m/>
    <m/>
    <m/>
    <m/>
    <m/>
    <m/>
    <s v="NOCAll Domain"/>
    <s v="Applications/Tools"/>
    <e v="#N/A"/>
    <s v="COMPLETED"/>
    <n v="0"/>
    <m/>
    <m/>
    <e v="#N/A"/>
    <m/>
    <n v="1"/>
    <s v="Completed but Verification undrer Process"/>
    <x v="2"/>
  </r>
  <r>
    <n v="2022"/>
    <s v="NOC344"/>
    <x v="2"/>
    <s v="NA"/>
    <m/>
    <m/>
    <m/>
    <s v="BSS"/>
    <s v="Service Delivery"/>
    <s v="GI GP Wifi HH Delivery Status Daily"/>
    <m/>
    <s v="Critical"/>
    <s v="Open"/>
    <m/>
    <s v="BSS"/>
    <s v="CRM"/>
    <m/>
    <s v=" "/>
    <m/>
    <m/>
    <s v="Manoj Nibrad"/>
    <m/>
    <s v="Open"/>
    <s v="Open"/>
    <s v=" "/>
    <s v=" "/>
    <s v=" "/>
    <m/>
    <m/>
    <m/>
    <m/>
    <m/>
    <m/>
    <s v="NOCBSS"/>
    <s v="Applications/Tools"/>
    <s v="OPEN"/>
    <m/>
    <m/>
    <m/>
    <m/>
    <e v="#N/A"/>
    <m/>
    <n v="1"/>
    <s v="Open"/>
    <x v="0"/>
  </r>
  <r>
    <n v="2023"/>
    <s v="NOC345"/>
    <x v="2"/>
    <s v="NA"/>
    <m/>
    <m/>
    <m/>
    <s v="BSS"/>
    <s v="Service Delivery"/>
    <s v="GI GP Wifi HH Delivery Status Weekly"/>
    <m/>
    <s v="Critical"/>
    <s v="Open"/>
    <m/>
    <s v="BSS"/>
    <s v="CRM"/>
    <m/>
    <s v=" "/>
    <m/>
    <m/>
    <s v="Manoj Nibrad"/>
    <m/>
    <s v="Open"/>
    <s v="Open"/>
    <s v=" "/>
    <s v=" "/>
    <s v=" "/>
    <m/>
    <m/>
    <m/>
    <m/>
    <m/>
    <m/>
    <s v="NOCBSS"/>
    <s v="Applications/Tools"/>
    <s v="OPEN"/>
    <m/>
    <m/>
    <m/>
    <m/>
    <e v="#N/A"/>
    <m/>
    <n v="1"/>
    <s v="Open"/>
    <x v="0"/>
  </r>
  <r>
    <n v="2024"/>
    <s v="NOC346"/>
    <x v="2"/>
    <s v="NA"/>
    <m/>
    <m/>
    <m/>
    <s v="BSS"/>
    <s v="Service Delivery"/>
    <s v="GI GP Wifi HH Delivery Status Monthly"/>
    <m/>
    <s v="Critical"/>
    <s v="Open"/>
    <m/>
    <s v="BSS"/>
    <s v="CRM"/>
    <m/>
    <s v=" "/>
    <m/>
    <m/>
    <s v="Manoj Nibrad"/>
    <m/>
    <s v="Open"/>
    <s v="Open"/>
    <s v=" "/>
    <s v=" "/>
    <s v=" "/>
    <m/>
    <m/>
    <m/>
    <m/>
    <m/>
    <m/>
    <s v="NOCBSS"/>
    <s v="Applications/Tools"/>
    <s v="OPEN"/>
    <m/>
    <m/>
    <m/>
    <m/>
    <e v="#N/A"/>
    <m/>
    <n v="1"/>
    <s v="Open"/>
    <x v="0"/>
  </r>
  <r>
    <n v="2025"/>
    <s v="NOC347"/>
    <x v="2"/>
    <s v="NA"/>
    <m/>
    <m/>
    <m/>
    <s v="BSS"/>
    <s v="Service Delivery"/>
    <s v="GI GP Wifi HH Delivery Status  (Selective from and to dates)"/>
    <m/>
    <s v="Critical"/>
    <s v="Open"/>
    <m/>
    <s v="BSS"/>
    <s v="CRM"/>
    <m/>
    <s v=" "/>
    <m/>
    <m/>
    <s v="Manoj Nibrad"/>
    <m/>
    <s v="Open"/>
    <s v="Open"/>
    <s v=" "/>
    <s v=" "/>
    <s v=" "/>
    <m/>
    <m/>
    <m/>
    <m/>
    <m/>
    <m/>
    <s v="NOCBSS"/>
    <s v="Applications/Tools"/>
    <s v="OPEN"/>
    <m/>
    <m/>
    <m/>
    <m/>
    <e v="#N/A"/>
    <m/>
    <n v="1"/>
    <s v="Open"/>
    <x v="0"/>
  </r>
  <r>
    <n v="2026"/>
    <s v="NOC348"/>
    <x v="2"/>
    <s v="NA"/>
    <m/>
    <m/>
    <m/>
    <s v="BSS"/>
    <s v="Service Delivery"/>
    <s v="Service IDs for all GI Locatinos  Daily"/>
    <m/>
    <s v="Critical"/>
    <s v="Open"/>
    <m/>
    <s v="BSS"/>
    <s v="CRM"/>
    <m/>
    <s v=" "/>
    <m/>
    <m/>
    <s v="Manoj Nibrad"/>
    <m/>
    <s v="Open"/>
    <s v="Open"/>
    <s v=" "/>
    <s v=" "/>
    <s v=" "/>
    <m/>
    <m/>
    <m/>
    <m/>
    <m/>
    <m/>
    <s v="NOCBSS"/>
    <s v="Applications/Tools"/>
    <s v="OPEN"/>
    <m/>
    <m/>
    <m/>
    <m/>
    <e v="#N/A"/>
    <m/>
    <n v="1"/>
    <s v="Open"/>
    <x v="0"/>
  </r>
  <r>
    <n v="2027"/>
    <s v="NOC349"/>
    <x v="2"/>
    <s v="NA"/>
    <m/>
    <m/>
    <m/>
    <s v="BSS"/>
    <s v="Service Delivery"/>
    <s v="Service IDs for all GI Locatinos  Weekly"/>
    <m/>
    <s v="Critical"/>
    <s v="Open"/>
    <m/>
    <s v="BSS"/>
    <s v="CRM"/>
    <m/>
    <s v=" "/>
    <m/>
    <m/>
    <s v="Manoj Nibrad"/>
    <m/>
    <s v="Open"/>
    <s v="Open"/>
    <s v=" "/>
    <s v=" "/>
    <s v=" "/>
    <m/>
    <m/>
    <m/>
    <m/>
    <m/>
    <m/>
    <s v="NOCBSS"/>
    <s v="Applications/Tools"/>
    <s v="OPEN"/>
    <m/>
    <m/>
    <m/>
    <m/>
    <e v="#N/A"/>
    <m/>
    <n v="1"/>
    <s v="Open"/>
    <x v="0"/>
  </r>
  <r>
    <n v="2028"/>
    <s v="NOC35"/>
    <x v="2"/>
    <s v="NA"/>
    <m/>
    <m/>
    <m/>
    <s v="Helpdesk"/>
    <s v="OSS"/>
    <s v="Incident Reporting and Field Assignment(Any failure/incident on any part of the_x000a_network infrastructure or its facilities_x000a_shall be communicated immediately_x000a_to Helpdesk by Network Monitoring_x000a_team/ field representative / end user_x000a_giving details of the_x000a_incident/fault/problem.) Weekly"/>
    <m/>
    <s v="Critical"/>
    <s v=" "/>
    <m/>
    <s v="HPSM"/>
    <s v="Incident Management"/>
    <m/>
    <m/>
    <m/>
    <m/>
    <s v="Suresh Pawar"/>
    <m/>
    <m/>
    <s v="CLOSURE REVIEW PENDING "/>
    <s v=" "/>
    <s v=" "/>
    <s v=" "/>
    <m/>
    <m/>
    <m/>
    <m/>
    <m/>
    <m/>
    <s v="NOCHelpdesk"/>
    <s v="Applications/Tools"/>
    <s v="OPEN"/>
    <s v="COMPLETED"/>
    <n v="0"/>
    <m/>
    <m/>
    <e v="#VALUE!"/>
    <m/>
    <n v="1"/>
    <s v="Completed but Verification undrer Process"/>
    <x v="2"/>
  </r>
  <r>
    <n v="2029"/>
    <s v="NOC350"/>
    <x v="2"/>
    <s v="NA"/>
    <m/>
    <m/>
    <m/>
    <s v="BSS"/>
    <s v="Service Delivery"/>
    <s v="Service IDs for all GI Locatinos  Monthly"/>
    <m/>
    <s v="Critical"/>
    <s v="Open"/>
    <m/>
    <s v="BSS"/>
    <s v="CRM"/>
    <m/>
    <s v=" "/>
    <m/>
    <m/>
    <s v="Manoj Nibrad"/>
    <m/>
    <s v="Open"/>
    <s v="Open"/>
    <s v=" "/>
    <s v=" "/>
    <s v=" "/>
    <m/>
    <m/>
    <m/>
    <m/>
    <m/>
    <m/>
    <s v="NOCBSS"/>
    <s v="Applications/Tools"/>
    <s v="OPEN"/>
    <m/>
    <m/>
    <m/>
    <m/>
    <e v="#N/A"/>
    <m/>
    <n v="1"/>
    <s v="Open"/>
    <x v="0"/>
  </r>
  <r>
    <n v="2030"/>
    <s v="NOC351"/>
    <x v="2"/>
    <s v="NA"/>
    <m/>
    <m/>
    <m/>
    <s v="BSS"/>
    <s v="Service Delivery"/>
    <s v="Service IDs for all GI Locatinos   (Selective from and to dates)"/>
    <m/>
    <s v="Critical"/>
    <s v="Open"/>
    <m/>
    <s v="BSS"/>
    <s v="CRM"/>
    <m/>
    <s v=" "/>
    <m/>
    <m/>
    <s v="Manoj Nibrad"/>
    <m/>
    <s v="Open"/>
    <s v="Open"/>
    <s v=" "/>
    <s v=" "/>
    <s v=" "/>
    <m/>
    <m/>
    <m/>
    <m/>
    <m/>
    <m/>
    <s v="NOCBSS"/>
    <s v="Applications/Tools"/>
    <s v="OPEN"/>
    <m/>
    <m/>
    <m/>
    <m/>
    <e v="#N/A"/>
    <m/>
    <n v="1"/>
    <s v="Open"/>
    <x v="0"/>
  </r>
  <r>
    <n v="2031"/>
    <s v="NOC352"/>
    <x v="2"/>
    <s v="NA"/>
    <m/>
    <m/>
    <m/>
    <s v="BSS"/>
    <s v="Service Delivery"/>
    <s v="Household Delivery Status Report  Daily"/>
    <m/>
    <s v="Critical"/>
    <s v="Open"/>
    <m/>
    <s v="BSS"/>
    <s v="CRM"/>
    <m/>
    <s v=" "/>
    <m/>
    <m/>
    <s v="Manoj Nibrad"/>
    <m/>
    <s v="Open"/>
    <s v="Open"/>
    <s v=" "/>
    <s v=" "/>
    <s v=" "/>
    <m/>
    <m/>
    <m/>
    <m/>
    <m/>
    <m/>
    <s v="NOCBSS"/>
    <s v="Applications/Tools"/>
    <s v="OPEN"/>
    <m/>
    <m/>
    <m/>
    <m/>
    <e v="#N/A"/>
    <m/>
    <n v="1"/>
    <s v="Open"/>
    <x v="0"/>
  </r>
  <r>
    <n v="2032"/>
    <s v="NOC353"/>
    <x v="2"/>
    <s v="NA"/>
    <m/>
    <m/>
    <m/>
    <s v="BSS"/>
    <s v="Service Delivery"/>
    <s v="Household Delivery Status Report  Weekly"/>
    <m/>
    <s v="Critical"/>
    <s v="Open"/>
    <m/>
    <s v="BSS"/>
    <s v="CRM"/>
    <m/>
    <s v=" "/>
    <m/>
    <m/>
    <s v="Manoj Nibrad"/>
    <m/>
    <s v="Open"/>
    <s v="Open"/>
    <s v=" "/>
    <s v=" "/>
    <s v=" "/>
    <m/>
    <m/>
    <m/>
    <m/>
    <m/>
    <m/>
    <s v="NOCBSS"/>
    <s v="Applications/Tools"/>
    <s v="OPEN"/>
    <m/>
    <m/>
    <m/>
    <m/>
    <e v="#N/A"/>
    <m/>
    <n v="1"/>
    <s v="Open"/>
    <x v="0"/>
  </r>
  <r>
    <n v="2033"/>
    <s v="NOC354"/>
    <x v="2"/>
    <s v="NA"/>
    <m/>
    <m/>
    <m/>
    <s v="BSS"/>
    <s v="Service Delivery"/>
    <s v="Household Delivery Status Report  Monthly"/>
    <m/>
    <s v="Critical"/>
    <s v="Open"/>
    <m/>
    <s v="BSS"/>
    <s v="CRM"/>
    <m/>
    <s v=" "/>
    <m/>
    <m/>
    <s v="Manoj Nibrad"/>
    <m/>
    <s v="Open"/>
    <s v="Open"/>
    <s v=" "/>
    <s v=" "/>
    <s v=" "/>
    <m/>
    <m/>
    <m/>
    <m/>
    <m/>
    <m/>
    <s v="NOCBSS"/>
    <s v="Applications/Tools"/>
    <s v="OPEN"/>
    <m/>
    <m/>
    <m/>
    <m/>
    <e v="#N/A"/>
    <m/>
    <n v="1"/>
    <s v="Open"/>
    <x v="0"/>
  </r>
  <r>
    <n v="2034"/>
    <s v="NOC355"/>
    <x v="2"/>
    <s v="NA"/>
    <m/>
    <m/>
    <m/>
    <s v="BSS"/>
    <s v="Service Delivery"/>
    <s v="Household Delivery Status Report   (Selective from and to dates)"/>
    <m/>
    <s v="Critical"/>
    <s v="Open"/>
    <m/>
    <s v="BSS"/>
    <s v="CRM"/>
    <m/>
    <s v=" "/>
    <m/>
    <m/>
    <s v="Manoj Nibrad"/>
    <m/>
    <s v="Open"/>
    <s v="Open"/>
    <s v=" "/>
    <s v=" "/>
    <s v=" "/>
    <m/>
    <m/>
    <m/>
    <m/>
    <m/>
    <m/>
    <s v="NOCBSS"/>
    <s v="Applications/Tools"/>
    <s v="OPEN"/>
    <m/>
    <m/>
    <m/>
    <m/>
    <e v="#N/A"/>
    <m/>
    <n v="1"/>
    <s v="Open"/>
    <x v="0"/>
  </r>
  <r>
    <n v="2035"/>
    <s v="NOC356"/>
    <x v="2"/>
    <s v="NA"/>
    <m/>
    <s v="OSS"/>
    <s v="OSS"/>
    <s v="All Domain"/>
    <s v="OSS"/>
    <s v="Alarm seviority(Critical/major/Minor)(Domain wise Filter) Daily"/>
    <m/>
    <s v="Critical"/>
    <s v="Completed"/>
    <m/>
    <s v="OSS Dashboards"/>
    <s v="VTemip"/>
    <m/>
    <m/>
    <m/>
    <m/>
    <s v="Suresh Pawar"/>
    <m/>
    <m/>
    <s v="CLOSURE REVIEW PENDING "/>
    <s v=" "/>
    <s v=" "/>
    <s v=" "/>
    <m/>
    <m/>
    <m/>
    <m/>
    <m/>
    <m/>
    <s v="NOCAll Domain"/>
    <s v="Applications/Tools"/>
    <s v="OPEN"/>
    <s v="COMPLETED"/>
    <n v="0"/>
    <m/>
    <m/>
    <m/>
    <m/>
    <n v="1"/>
    <s v="Completed but Verification undrer Process"/>
    <x v="2"/>
  </r>
  <r>
    <n v="2036"/>
    <s v="NOC357"/>
    <x v="2"/>
    <s v="NA"/>
    <m/>
    <s v="OSS"/>
    <s v="OSS"/>
    <s v="All Domain"/>
    <s v="OSS"/>
    <s v="Alarm seviority(Critical/major/Minor)(Domain wise Filter) Weekly"/>
    <m/>
    <s v="Critical"/>
    <s v="Completed"/>
    <m/>
    <s v="OSS Dashboards"/>
    <s v="VTemip"/>
    <m/>
    <m/>
    <m/>
    <m/>
    <s v="Suresh Pawar"/>
    <m/>
    <m/>
    <s v="CLOSURE REVIEW PENDING "/>
    <s v=" "/>
    <s v=" "/>
    <s v=" "/>
    <m/>
    <m/>
    <m/>
    <m/>
    <m/>
    <m/>
    <s v="NOCAll Domain"/>
    <s v="Applications/Tools"/>
    <s v="OPEN"/>
    <s v="COMPLETED"/>
    <n v="0"/>
    <m/>
    <m/>
    <m/>
    <m/>
    <n v="1"/>
    <s v="Completed but Verification undrer Process"/>
    <x v="2"/>
  </r>
  <r>
    <n v="2037"/>
    <s v="NOC358"/>
    <x v="2"/>
    <s v="NA"/>
    <m/>
    <s v="OSS"/>
    <s v="OSS"/>
    <s v="All Domain"/>
    <s v="OSS"/>
    <s v="Alarm seviority(Critical/major/Minor)(Domain wise Filter) Monthly"/>
    <m/>
    <s v="Critical"/>
    <s v="Completed"/>
    <m/>
    <s v="OSS Dashboards"/>
    <s v="VTemip"/>
    <m/>
    <m/>
    <m/>
    <m/>
    <s v="Suresh Pawar"/>
    <m/>
    <m/>
    <s v="CLOSURE REVIEW PENDING "/>
    <s v=" "/>
    <s v=" "/>
    <s v=" "/>
    <m/>
    <m/>
    <m/>
    <m/>
    <m/>
    <m/>
    <s v="NOCAll Domain"/>
    <s v="Applications/Tools"/>
    <s v="OPEN"/>
    <s v="COMPLETED"/>
    <n v="0"/>
    <m/>
    <m/>
    <m/>
    <m/>
    <n v="1"/>
    <s v="Completed but Verification undrer Process"/>
    <x v="2"/>
  </r>
  <r>
    <n v="2038"/>
    <s v="NOC359"/>
    <x v="2"/>
    <s v="NA"/>
    <m/>
    <s v="OSS"/>
    <s v="OSS"/>
    <s v="All Domain"/>
    <s v="OSS"/>
    <s v="Alarm seviority(Critical/major/Minor)(Domain wise Filter)  (Selective from and to dates)"/>
    <m/>
    <s v="Critical"/>
    <s v="Completed"/>
    <m/>
    <s v="OSS Dashboards"/>
    <s v="VTemip"/>
    <m/>
    <m/>
    <m/>
    <m/>
    <s v="Suresh Pawar"/>
    <m/>
    <m/>
    <s v="CLOSURE REVIEW PENDING "/>
    <s v=" "/>
    <s v=" "/>
    <s v=" "/>
    <m/>
    <m/>
    <m/>
    <m/>
    <m/>
    <m/>
    <s v="NOCAll Domain"/>
    <s v="Applications/Tools"/>
    <s v="OPEN"/>
    <s v="COMPLETED"/>
    <n v="0"/>
    <m/>
    <m/>
    <m/>
    <m/>
    <n v="1"/>
    <s v="Completed but Verification undrer Process"/>
    <x v="2"/>
  </r>
  <r>
    <n v="2039"/>
    <s v="NOC36"/>
    <x v="2"/>
    <s v="NA"/>
    <m/>
    <m/>
    <m/>
    <s v="Helpdesk"/>
    <s v="OSS"/>
    <s v="Incident Reporting and Field Assignment(Any failure/incident on any part of the_x000a_network infrastructure or its facilities_x000a_shall be communicated immediately_x000a_to Helpdesk by Network Monitoring_x000a_team/ field representative / end user_x000a_giving details of the_x000a_incident/fault/problem.) Monthly"/>
    <m/>
    <s v="Critical"/>
    <s v=" "/>
    <m/>
    <s v="HPSM"/>
    <s v="Incident Management"/>
    <m/>
    <s v="09-09-2025: Integration with WFM is in place to give live trigger to FE and SMS/email integration also in place to give notification to configured escallation matrix"/>
    <m/>
    <m/>
    <s v="Suresh Pawar"/>
    <m/>
    <s v="Open"/>
    <s v="Open"/>
    <s v=" "/>
    <s v=" "/>
    <s v=" "/>
    <m/>
    <m/>
    <m/>
    <m/>
    <m/>
    <m/>
    <s v="NOCHelpdesk"/>
    <s v="Applications/Tools"/>
    <s v="OPEN"/>
    <s v="NOT-FEASIBLE"/>
    <s v="09-09-2025: Integration with WFM is in place to give live trigger to FE and SMS/email integration also in place to give notification to configured escallation matrix"/>
    <m/>
    <m/>
    <e v="#VALUE!"/>
    <m/>
    <n v="1"/>
    <s v="Open"/>
    <x v="0"/>
  </r>
  <r>
    <n v="2040"/>
    <s v="NOC360"/>
    <x v="2"/>
    <s v="NA"/>
    <m/>
    <s v="OSS"/>
    <s v="OSS"/>
    <s v="All Domain"/>
    <s v="OSS"/>
    <s v="Inventory Dashboard and Report(Domain wise Filter) Daily"/>
    <m/>
    <s v="Critical"/>
    <s v="Completed"/>
    <m/>
    <s v="OSS Dashboards"/>
    <s v="UTM"/>
    <m/>
    <m/>
    <m/>
    <m/>
    <s v="Suresh Pawar"/>
    <m/>
    <m/>
    <s v="CLOSURE REVIEW PENDING "/>
    <s v=" "/>
    <s v=" "/>
    <s v=" "/>
    <m/>
    <m/>
    <m/>
    <m/>
    <m/>
    <m/>
    <s v="NOCAll Domain"/>
    <s v="Applications/Tools"/>
    <s v="OPEN"/>
    <s v="COMPLETED"/>
    <n v="0"/>
    <m/>
    <m/>
    <m/>
    <m/>
    <n v="1"/>
    <s v="Completed but Verification undrer Process"/>
    <x v="2"/>
  </r>
  <r>
    <n v="2041"/>
    <s v="NOC361"/>
    <x v="2"/>
    <s v="NA"/>
    <m/>
    <s v="OSS"/>
    <s v="OSS"/>
    <s v="All Domain"/>
    <s v="OSS"/>
    <s v="Inventory Dashboard and Report(Domain wise Filter) Weekly"/>
    <m/>
    <s v="Critical"/>
    <s v="NOT_FEASIBLE"/>
    <m/>
    <s v="OSS Dashboards"/>
    <s v="UTM"/>
    <m/>
    <m/>
    <m/>
    <m/>
    <s v="Suresh Pawar"/>
    <m/>
    <s v="Open"/>
    <s v="Not Feasible "/>
    <s v=" "/>
    <s v=" "/>
    <s v=" "/>
    <m/>
    <m/>
    <m/>
    <m/>
    <m/>
    <m/>
    <s v="NOCAll Domain"/>
    <s v="Applications/Tools"/>
    <e v="#N/A"/>
    <s v="NOT-FEASIBLE"/>
    <n v="0"/>
    <m/>
    <m/>
    <e v="#N/A"/>
    <m/>
    <n v="1"/>
    <s v="Open"/>
    <x v="0"/>
  </r>
  <r>
    <n v="2042"/>
    <s v="NOC362"/>
    <x v="2"/>
    <s v="NA"/>
    <m/>
    <s v="OSS"/>
    <s v="OSS"/>
    <s v="All Domain"/>
    <s v="OSS"/>
    <s v="Inventory Dashboard and Report(Domain wise Filter) Monthly"/>
    <m/>
    <s v="Critical"/>
    <s v="NOT_FEASIBLE"/>
    <m/>
    <s v="OSS Dashboards"/>
    <s v="UTM"/>
    <m/>
    <m/>
    <m/>
    <m/>
    <s v="Suresh Pawar"/>
    <m/>
    <s v="Open"/>
    <s v="Not Feasible "/>
    <s v=" "/>
    <s v=" "/>
    <s v=" "/>
    <m/>
    <m/>
    <m/>
    <m/>
    <m/>
    <m/>
    <s v="NOCAll Domain"/>
    <s v="Applications/Tools"/>
    <e v="#N/A"/>
    <s v="NOT-FEASIBLE"/>
    <n v="0"/>
    <m/>
    <m/>
    <e v="#N/A"/>
    <m/>
    <n v="1"/>
    <s v="Open"/>
    <x v="0"/>
  </r>
  <r>
    <n v="2043"/>
    <s v="NOC363"/>
    <x v="2"/>
    <s v="NA"/>
    <m/>
    <s v="OSS"/>
    <s v="OSS"/>
    <s v="All Domain"/>
    <s v="OSS"/>
    <s v="Inventory Dashboard and Report(Domain wise Filter)  (Selective from and to dates)"/>
    <m/>
    <s v="Critical"/>
    <s v="NOT_FEASIBLE"/>
    <m/>
    <s v="OSS Dashboards"/>
    <s v="UTM"/>
    <m/>
    <m/>
    <m/>
    <m/>
    <s v="Suresh Pawar"/>
    <m/>
    <s v="Open"/>
    <s v="Not Feasible "/>
    <s v=" "/>
    <s v=" "/>
    <s v=" "/>
    <m/>
    <m/>
    <m/>
    <m/>
    <m/>
    <m/>
    <s v="NOCAll Domain"/>
    <s v="Applications/Tools"/>
    <e v="#N/A"/>
    <s v="NOT-FEASIBLE"/>
    <n v="0"/>
    <m/>
    <m/>
    <e v="#N/A"/>
    <m/>
    <n v="1"/>
    <s v="Open"/>
    <x v="0"/>
  </r>
  <r>
    <n v="2044"/>
    <s v="NOC364"/>
    <x v="2"/>
    <s v="NA"/>
    <m/>
    <s v="OSS"/>
    <s v="OSS"/>
    <s v="All Domain"/>
    <s v="OSS"/>
    <s v="Correlation within Domain and cross domain Daily"/>
    <m/>
    <s v="Critical"/>
    <s v=" "/>
    <m/>
    <s v="OSS Dashboards"/>
    <s v="UCA"/>
    <m/>
    <m/>
    <m/>
    <m/>
    <s v="Suresh Pawar"/>
    <m/>
    <s v="Open"/>
    <s v="Open"/>
    <s v=" "/>
    <s v=" "/>
    <s v=" "/>
    <m/>
    <m/>
    <m/>
    <m/>
    <m/>
    <m/>
    <s v="NOCAll Domain"/>
    <s v="Applications/Tools"/>
    <s v="OPEN"/>
    <s v="OPEN"/>
    <n v="0"/>
    <m/>
    <m/>
    <e v="#N/A"/>
    <m/>
    <n v="1"/>
    <s v="Open"/>
    <x v="0"/>
  </r>
  <r>
    <n v="2045"/>
    <s v="NOC365"/>
    <x v="2"/>
    <s v="NA"/>
    <m/>
    <s v="OSS"/>
    <s v="OSS"/>
    <s v="All Domain"/>
    <s v="OSS"/>
    <s v="Correlation within Domain and cross domain Weekly"/>
    <m/>
    <s v="Critical"/>
    <s v="DUPLICATE POINT"/>
    <m/>
    <s v="OSS Dashboards"/>
    <s v="UCA"/>
    <m/>
    <s v="DUPLICATE POINT"/>
    <m/>
    <m/>
    <s v="Suresh Pawar"/>
    <m/>
    <s v="Open"/>
    <s v="WIP"/>
    <s v=" "/>
    <s v=" "/>
    <s v=" "/>
    <m/>
    <m/>
    <m/>
    <m/>
    <m/>
    <m/>
    <s v="NOCAll Domain"/>
    <s v="Applications/Tools"/>
    <s v="OPEN"/>
    <s v="OPEN"/>
    <n v="0"/>
    <m/>
    <m/>
    <e v="#N/A"/>
    <m/>
    <n v="1"/>
    <s v="Open"/>
    <x v="0"/>
  </r>
  <r>
    <n v="2046"/>
    <s v="NOC366"/>
    <x v="2"/>
    <s v="NA"/>
    <m/>
    <s v="OSS"/>
    <s v="OSS"/>
    <s v="All Domain"/>
    <s v="OSS"/>
    <s v="Correlation within Domain and cross domain Monthly"/>
    <m/>
    <s v="Critical"/>
    <s v=" "/>
    <m/>
    <s v="OSS Dashboards"/>
    <s v="UCA"/>
    <m/>
    <m/>
    <m/>
    <m/>
    <s v="Suresh Pawar"/>
    <m/>
    <s v="Open"/>
    <s v="Open"/>
    <s v=" "/>
    <s v=" "/>
    <s v=" "/>
    <m/>
    <m/>
    <m/>
    <m/>
    <m/>
    <m/>
    <s v="NOCAll Domain"/>
    <s v="Applications/Tools"/>
    <s v="OPEN"/>
    <s v="OPEN"/>
    <n v="0"/>
    <m/>
    <m/>
    <e v="#N/A"/>
    <m/>
    <n v="1"/>
    <s v="Open"/>
    <x v="0"/>
  </r>
  <r>
    <n v="2047"/>
    <s v="NOC367"/>
    <x v="2"/>
    <s v="NA"/>
    <m/>
    <s v="OSS"/>
    <s v="OSS"/>
    <s v="All Domain"/>
    <s v="OSS"/>
    <s v="Correlation within Domain and cross domain  (Selective from and to dates)"/>
    <m/>
    <s v="Critical"/>
    <s v=" "/>
    <m/>
    <s v="OSS Dashboards"/>
    <s v="UCA"/>
    <m/>
    <m/>
    <m/>
    <m/>
    <s v="Suresh Pawar"/>
    <m/>
    <s v="Open"/>
    <s v="Open"/>
    <s v=" "/>
    <s v=" "/>
    <s v=" "/>
    <m/>
    <m/>
    <m/>
    <m/>
    <m/>
    <m/>
    <s v="NOCAll Domain"/>
    <s v="Applications/Tools"/>
    <s v="OPEN"/>
    <s v="OPEN"/>
    <n v="0"/>
    <m/>
    <m/>
    <e v="#N/A"/>
    <m/>
    <n v="1"/>
    <s v="Open"/>
    <x v="0"/>
  </r>
  <r>
    <n v="2048"/>
    <s v="NOC368"/>
    <x v="2"/>
    <s v="NA"/>
    <m/>
    <s v="OSS"/>
    <s v="OSS"/>
    <s v="OSS"/>
    <s v="DC IT Active Infra"/>
    <s v="Service Monitoring of All DC Elements(DC WAN, Leaf, Spine and Service riding on these Network and Servers) Daily"/>
    <m/>
    <s v="Critical"/>
    <s v=" "/>
    <m/>
    <s v="HPSM"/>
    <s v="Incident Management"/>
    <m/>
    <m/>
    <m/>
    <m/>
    <s v="Suresh Pawar"/>
    <m/>
    <s v="Open"/>
    <s v="Open"/>
    <s v=" "/>
    <s v=" "/>
    <s v=" "/>
    <m/>
    <m/>
    <m/>
    <m/>
    <m/>
    <m/>
    <s v="NOCOSS"/>
    <s v="Applications/Tools"/>
    <s v="OPEN"/>
    <s v="OPEN"/>
    <n v="0"/>
    <m/>
    <m/>
    <e v="#N/A"/>
    <m/>
    <n v="1"/>
    <s v="Open"/>
    <x v="0"/>
  </r>
  <r>
    <n v="2049"/>
    <s v="NOC369"/>
    <x v="2"/>
    <s v="NA"/>
    <m/>
    <s v="OSS"/>
    <s v="OSS"/>
    <s v="OSS"/>
    <s v="DC IT Active Infra"/>
    <s v="Service Monitoring of All DC Elements(DC WAN, Leaf, Spine and Service riding on these Network and Servers) Weekly"/>
    <m/>
    <s v="Critical"/>
    <s v=" "/>
    <m/>
    <s v="HPSM"/>
    <s v="Incident Management"/>
    <m/>
    <m/>
    <m/>
    <m/>
    <s v="Suresh Pawar"/>
    <m/>
    <s v="Open"/>
    <s v="Open"/>
    <s v=" "/>
    <s v=" "/>
    <s v=" "/>
    <m/>
    <m/>
    <m/>
    <m/>
    <m/>
    <m/>
    <s v="NOCOSS"/>
    <s v="Applications/Tools"/>
    <s v="OPEN"/>
    <s v="OPEN"/>
    <n v="0"/>
    <m/>
    <m/>
    <e v="#N/A"/>
    <m/>
    <n v="1"/>
    <s v="Open"/>
    <x v="0"/>
  </r>
  <r>
    <n v="2050"/>
    <s v="NOC37"/>
    <x v="2"/>
    <s v="NA"/>
    <m/>
    <m/>
    <m/>
    <s v="Helpdesk"/>
    <s v="OSS"/>
    <s v="Incident Reporting and Field Assignment(Any failure/incident on any part of the_x000a_network infrastructure or its facilities_x000a_shall be communicated immediately_x000a_to Helpdesk by Network Monitoring_x000a_team/ field representative / end user_x000a_giving details of the_x000a_incident/fault/problem.)  (Selective from and to dates)"/>
    <m/>
    <s v="Critical"/>
    <s v=" "/>
    <m/>
    <s v="HPSM"/>
    <s v="Incident Management"/>
    <m/>
    <s v="09-09-2025: Integration with WFM is in place to give live trigger to FE and SMS/email integration also in place to give notification to configured escallation matrix"/>
    <m/>
    <m/>
    <s v="Suresh Pawar"/>
    <m/>
    <s v="Open"/>
    <s v="Open"/>
    <s v=" "/>
    <s v=" "/>
    <s v=" "/>
    <m/>
    <m/>
    <m/>
    <m/>
    <m/>
    <m/>
    <s v="NOCHelpdesk"/>
    <s v="Applications/Tools"/>
    <s v="OPEN"/>
    <s v="NOT-FEASIBLE"/>
    <s v="09-09-2025: Integration with WFM is in place to give live trigger to FE and SMS/email integration also in place to give notification to configured escallation matrix"/>
    <m/>
    <m/>
    <e v="#VALUE!"/>
    <m/>
    <n v="1"/>
    <s v="Open"/>
    <x v="0"/>
  </r>
  <r>
    <n v="2051"/>
    <s v="NOC370"/>
    <x v="2"/>
    <s v="NA"/>
    <m/>
    <s v="OSS"/>
    <s v="OSS"/>
    <s v="OSS"/>
    <s v="DC IT Active Infra"/>
    <s v="Service Monitoring of All DC Elements(DC WAN, Leaf, Spine and Service riding on these Network and Servers) Monthly"/>
    <m/>
    <s v="Critical"/>
    <s v=" "/>
    <m/>
    <s v="HPSM"/>
    <s v="Incident Management"/>
    <m/>
    <m/>
    <m/>
    <m/>
    <s v="Suresh Pawar"/>
    <m/>
    <s v="Open"/>
    <s v="Open"/>
    <s v=" "/>
    <s v=" "/>
    <s v=" "/>
    <m/>
    <m/>
    <m/>
    <m/>
    <m/>
    <m/>
    <s v="NOCOSS"/>
    <s v="Applications/Tools"/>
    <s v="OPEN"/>
    <s v="OPEN"/>
    <n v="0"/>
    <m/>
    <m/>
    <e v="#N/A"/>
    <m/>
    <n v="1"/>
    <s v="Open"/>
    <x v="0"/>
  </r>
  <r>
    <n v="2052"/>
    <s v="NOC371"/>
    <x v="2"/>
    <s v="NA"/>
    <m/>
    <s v="OSS"/>
    <s v="OSS"/>
    <s v="OSS"/>
    <s v="DC IT Active Infra"/>
    <s v="Service Monitoring of All DC Elements(DC WAN, Leaf, Spine and Service riding on these Network and Servers)  (Selective from and to dates)"/>
    <m/>
    <s v="Critical"/>
    <s v=" "/>
    <m/>
    <s v="HPSM"/>
    <s v="Incident Management"/>
    <m/>
    <m/>
    <m/>
    <m/>
    <s v="Suresh Pawar"/>
    <m/>
    <s v="Open"/>
    <s v="Open"/>
    <s v=" "/>
    <s v=" "/>
    <s v=" "/>
    <m/>
    <m/>
    <m/>
    <m/>
    <m/>
    <m/>
    <s v="NOCOSS"/>
    <s v="Applications/Tools"/>
    <s v="OPEN"/>
    <s v="OPEN"/>
    <n v="0"/>
    <m/>
    <m/>
    <e v="#N/A"/>
    <m/>
    <n v="1"/>
    <s v="Open"/>
    <x v="0"/>
  </r>
  <r>
    <n v="2053"/>
    <s v="NOC372"/>
    <x v="2"/>
    <s v="NA"/>
    <m/>
    <s v="OSS"/>
    <s v="OSS"/>
    <s v="All Domain"/>
    <s v="OSS"/>
    <s v="Interface Utilisation(&gt;80%) Hourly"/>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need to check with govind"/>
    <m/>
    <m/>
    <m/>
    <m/>
    <n v="1"/>
    <s v="Completed but Verification undrer Process"/>
    <x v="2"/>
  </r>
  <r>
    <n v="2054"/>
    <s v="NOC373"/>
    <x v="2"/>
    <s v="NA"/>
    <m/>
    <s v="OSS"/>
    <s v="OSS"/>
    <s v="All Domain"/>
    <s v="OSS"/>
    <s v="Interface Utilisation(&gt;80%) Daily"/>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2"/>
  </r>
  <r>
    <n v="2055"/>
    <s v="NOC374"/>
    <x v="2"/>
    <s v="NA"/>
    <m/>
    <s v="OSS"/>
    <s v="OSS"/>
    <s v="All Domain"/>
    <s v="OSS"/>
    <s v="Interface Utilisation(&gt;80%) Weekly"/>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2"/>
  </r>
  <r>
    <n v="2056"/>
    <s v="NOC375"/>
    <x v="2"/>
    <s v="NA"/>
    <m/>
    <s v="OSS"/>
    <s v="OSS"/>
    <s v="All Domain"/>
    <s v="OSS"/>
    <s v="Interface Utilisation(&gt;80%) Monthly"/>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2"/>
  </r>
  <r>
    <n v="2057"/>
    <s v="NOC376"/>
    <x v="2"/>
    <s v="NA"/>
    <m/>
    <s v="OSS"/>
    <s v="OSS"/>
    <s v="All Domain"/>
    <s v="OSS"/>
    <s v="Interface Utilisation(% of Utilisation configurable)"/>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2"/>
  </r>
  <r>
    <n v="2058"/>
    <s v="NOC377"/>
    <x v="2"/>
    <s v="NA"/>
    <m/>
    <s v="OSS"/>
    <s v="OSS"/>
    <s v="All Domain"/>
    <s v="OSS"/>
    <s v="Interface Utilisation(Polling  Duration configurable)"/>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2"/>
  </r>
  <r>
    <n v="2059"/>
    <s v="NOC378"/>
    <x v="2"/>
    <s v="NA"/>
    <m/>
    <s v="OSS"/>
    <s v="OSS"/>
    <s v="All Domain"/>
    <s v="OSS"/>
    <s v="Interface Utilisation(&gt;80%)  (Selective from and to dates)"/>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2"/>
  </r>
  <r>
    <n v="2060"/>
    <s v="NOC379"/>
    <x v="2"/>
    <s v="NA"/>
    <m/>
    <s v="OSS"/>
    <s v="OSS"/>
    <s v="All Domain"/>
    <s v="OSS"/>
    <s v="CPU/RAM(&gt;80%) Daily"/>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2"/>
  </r>
  <r>
    <n v="2061"/>
    <s v="NOC38"/>
    <x v="2"/>
    <s v="NA"/>
    <m/>
    <m/>
    <m/>
    <s v="Helpdesk"/>
    <s v="Help Desk"/>
    <s v="Help Desk managing and publishing KPI like Total I/O call, answereed call withing time frame etc. Hourly"/>
    <m/>
    <s v="NON-Critical"/>
    <s v=" "/>
    <m/>
    <s v="Helpdesk"/>
    <s v="Dial center"/>
    <s v="Closed"/>
    <s v="24-Sep-25: Option available to Choose Dates, daily, Weekly and Monthly But not Direct as Daily, Weekly, Monthly"/>
    <m/>
    <m/>
    <s v="Siva Kumar"/>
    <m/>
    <m/>
    <s v="COMPLETED &amp; APPROVED"/>
    <m/>
    <s v=" "/>
    <s v=" "/>
    <m/>
    <m/>
    <m/>
    <m/>
    <m/>
    <m/>
    <s v="NOCHelpdesk"/>
    <s v="Applications/Tools"/>
    <s v="CLOSED"/>
    <m/>
    <m/>
    <m/>
    <d v="2025-09-24T00:00:00"/>
    <s v="\\172.28.9.34\Artefacts_T-Fiber TNOC Tracker\HELPDESK\NOC38,39,40,41,42"/>
    <m/>
    <n v="1"/>
    <s v="Completed &amp; Approved"/>
    <x v="3"/>
  </r>
  <r>
    <n v="2062"/>
    <s v="NOC380"/>
    <x v="2"/>
    <s v="NA"/>
    <m/>
    <s v="OSS"/>
    <s v="OSS"/>
    <s v="All Domain"/>
    <s v="OSS"/>
    <s v="CPU/RAM(&gt;80%) Weekly"/>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2"/>
  </r>
  <r>
    <n v="2063"/>
    <s v="NOC381"/>
    <x v="2"/>
    <s v="NA"/>
    <m/>
    <s v="OSS"/>
    <s v="OSS"/>
    <s v="All Domain"/>
    <s v="OSS"/>
    <s v="CPU/RAM(&gt;80%) Monthly"/>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2"/>
  </r>
  <r>
    <n v="2064"/>
    <s v="NOC382"/>
    <x v="2"/>
    <s v="NA"/>
    <m/>
    <s v="OSS"/>
    <s v="OSS"/>
    <s v="All Domain"/>
    <s v="OSS"/>
    <s v="CPU/RAM(% of Utilisation configurable)"/>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2"/>
  </r>
  <r>
    <n v="2065"/>
    <s v="NOC383"/>
    <x v="2"/>
    <s v="NA"/>
    <m/>
    <s v="OSS"/>
    <s v="OSS"/>
    <s v="All Domain"/>
    <s v="OSS"/>
    <s v="CPU/RAM(Polling  Duration configurable)"/>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2"/>
  </r>
  <r>
    <n v="2066"/>
    <s v="NOC384"/>
    <x v="2"/>
    <s v="NA"/>
    <m/>
    <s v="OSS"/>
    <s v="OSS"/>
    <s v="All Domain"/>
    <s v="OSS"/>
    <s v="CPU/RAM(&gt;80%)  (Selective from and to dates)"/>
    <m/>
    <s v="Critical"/>
    <s v="Completed"/>
    <m/>
    <s v="NNMI"/>
    <s v="NPS"/>
    <m/>
    <s v="09-09-2025: Threshold limits needs tobe enabled and on that threshold limit the alarms to be generated and that alarm should qualify for ticket generation as per requirement"/>
    <m/>
    <m/>
    <s v="Suresh Pawar"/>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2"/>
  </r>
  <r>
    <n v="2067"/>
    <s v="NOC385"/>
    <x v="2"/>
    <s v="NA"/>
    <m/>
    <s v="OSS"/>
    <s v="OSS"/>
    <s v="All Domain"/>
    <s v="OSS"/>
    <s v="Incident/Alarm Notifciation via SMS, E-mail and Call, Whatsapp as per escalation Matrix  (Selective from and to dates)"/>
    <m/>
    <s v="Critical"/>
    <s v="Completed"/>
    <m/>
    <s v="HPSM"/>
    <s v="Incident Management"/>
    <m/>
    <s v="09-09-2025: SMS &amp; EMAIL is integrated. Whatsapp &amp; Call not feasible"/>
    <m/>
    <m/>
    <s v="Suresh Pawar"/>
    <m/>
    <m/>
    <s v="CLOSURE REVIEW PENDING "/>
    <s v=" "/>
    <s v=" "/>
    <s v=" "/>
    <m/>
    <m/>
    <m/>
    <m/>
    <m/>
    <m/>
    <s v="NOCAll Domain"/>
    <s v="Applications/Tools"/>
    <s v="OPEN"/>
    <s v="COMPLETED"/>
    <s v="09-09-2025: SMS &amp; EMAIL is integrated. Whatsapp &amp; Call not feasible-earlier it was present as there was no credit it was stopped"/>
    <m/>
    <m/>
    <m/>
    <m/>
    <n v="1"/>
    <s v="Completed but Verification undrer Process"/>
    <x v="2"/>
  </r>
  <r>
    <n v="2068"/>
    <s v="NOC386"/>
    <x v="2"/>
    <s v="NA"/>
    <m/>
    <s v="OSS"/>
    <s v="OSS"/>
    <s v="All Domain"/>
    <s v="OSS"/>
    <s v="Node(POP) wise Availability Daily"/>
    <m/>
    <s v="Critical"/>
    <s v="Completed"/>
    <m/>
    <s v="HPSM"/>
    <s v="Incident Management"/>
    <m/>
    <m/>
    <m/>
    <m/>
    <s v="Suresh Pawar"/>
    <m/>
    <m/>
    <s v="CLOSURE REVIEW PENDING "/>
    <s v=" "/>
    <s v=" "/>
    <s v=" "/>
    <m/>
    <m/>
    <m/>
    <m/>
    <m/>
    <m/>
    <s v="NOCAll Domain"/>
    <s v="Applications/Tools"/>
    <s v="OPEN"/>
    <s v="COMPLETED"/>
    <n v="0"/>
    <m/>
    <m/>
    <m/>
    <m/>
    <n v="1"/>
    <s v="Completed but Verification undrer Process"/>
    <x v="2"/>
  </r>
  <r>
    <n v="2069"/>
    <s v="NOC387"/>
    <x v="2"/>
    <s v="NA"/>
    <m/>
    <s v="OSS"/>
    <s v="OSS"/>
    <s v="All Domain"/>
    <s v="OSS"/>
    <s v="Node(POP) wise Availability Weekly"/>
    <m/>
    <s v="Critical"/>
    <s v="NOT_FEASIBLE"/>
    <m/>
    <s v="HPSM"/>
    <s v="Incident Management"/>
    <m/>
    <m/>
    <m/>
    <m/>
    <s v="Suresh Pawar"/>
    <m/>
    <s v="Open"/>
    <s v="Not Feasible "/>
    <s v=" "/>
    <s v=" "/>
    <s v=" "/>
    <m/>
    <m/>
    <m/>
    <m/>
    <m/>
    <m/>
    <s v="NOCAll Domain"/>
    <s v="Applications/Tools"/>
    <e v="#N/A"/>
    <s v="NOT-FEASIBLE"/>
    <n v="0"/>
    <m/>
    <m/>
    <e v="#N/A"/>
    <m/>
    <n v="1"/>
    <s v="Open"/>
    <x v="0"/>
  </r>
  <r>
    <n v="2070"/>
    <s v="NOC388"/>
    <x v="2"/>
    <s v="NA"/>
    <m/>
    <s v="OSS"/>
    <s v="OSS"/>
    <s v="All Domain"/>
    <s v="OSS"/>
    <s v="Node(POP) wise Availability Monthly"/>
    <m/>
    <s v="Critical"/>
    <s v="Completed"/>
    <m/>
    <s v="HPSM"/>
    <s v="Incident Management"/>
    <m/>
    <m/>
    <m/>
    <m/>
    <s v="Suresh Pawar"/>
    <m/>
    <m/>
    <s v="CLOSURE REVIEW PENDING "/>
    <s v=" "/>
    <s v=" "/>
    <s v=" "/>
    <m/>
    <m/>
    <m/>
    <m/>
    <m/>
    <m/>
    <s v="NOCAll Domain"/>
    <s v="Applications/Tools"/>
    <s v="OPEN"/>
    <s v="COMPLETED"/>
    <n v="0"/>
    <m/>
    <m/>
    <m/>
    <m/>
    <n v="1"/>
    <s v="Completed but Verification undrer Process"/>
    <x v="2"/>
  </r>
  <r>
    <n v="2071"/>
    <s v="NOC389"/>
    <x v="2"/>
    <s v="NA"/>
    <m/>
    <s v="OSS"/>
    <s v="OSS"/>
    <s v="All Domain"/>
    <s v="OSS"/>
    <s v="Node(POP) wise Availability  (Selective from and to dates)"/>
    <m/>
    <s v="Critical"/>
    <s v="NOT_FEASIBLE"/>
    <m/>
    <s v="HPSM"/>
    <s v="Incident Management"/>
    <m/>
    <m/>
    <m/>
    <m/>
    <s v="Suresh Pawar"/>
    <m/>
    <s v="Open"/>
    <s v="Not Feasible "/>
    <s v=" "/>
    <s v=" "/>
    <s v=" "/>
    <m/>
    <m/>
    <m/>
    <m/>
    <m/>
    <m/>
    <s v="NOCAll Domain"/>
    <s v="Applications/Tools"/>
    <e v="#N/A"/>
    <s v="NOT-FEASIBLE"/>
    <n v="0"/>
    <m/>
    <m/>
    <e v="#N/A"/>
    <m/>
    <n v="1"/>
    <s v="Open"/>
    <x v="0"/>
  </r>
  <r>
    <n v="2072"/>
    <s v="NOC39"/>
    <x v="2"/>
    <s v="NA"/>
    <m/>
    <m/>
    <m/>
    <s v="Helpdesk"/>
    <s v="Help Desk"/>
    <s v="Help Desk managing and publishing KPI like Total I/O call, answereed call withing time frame etc. Daily"/>
    <m/>
    <s v="NON-Critical"/>
    <s v=" "/>
    <m/>
    <s v="Helpdesk"/>
    <s v="Dial center"/>
    <s v="Closed"/>
    <s v="24-Sep-25: Option available to Choose Dates, daily, Weekly and Monthly But not Direct as Daily, Weekly, Monthly"/>
    <m/>
    <m/>
    <s v="Siva Kumar"/>
    <m/>
    <m/>
    <s v="COMPLETED &amp; APPROVED"/>
    <s v=" "/>
    <s v=" "/>
    <s v=" "/>
    <m/>
    <m/>
    <m/>
    <m/>
    <m/>
    <m/>
    <s v="NOCHelpdesk"/>
    <s v="Applications/Tools"/>
    <s v="CLOSED"/>
    <m/>
    <m/>
    <m/>
    <d v="2025-09-24T00:00:00"/>
    <s v="\\172.28.9.34\Artefacts_T-Fiber TNOC Tracker\HELPDESK\NOC38,39,40,41,42"/>
    <m/>
    <n v="1"/>
    <s v="Completed &amp; Approved"/>
    <x v="3"/>
  </r>
  <r>
    <n v="2073"/>
    <s v="NOC390"/>
    <x v="2"/>
    <s v="NA"/>
    <m/>
    <s v="OSS"/>
    <s v="OSS"/>
    <s v="All Domain"/>
    <s v="OSS"/>
    <s v="Equipment wise Availability Daily"/>
    <m/>
    <s v="Critical"/>
    <s v="Completed"/>
    <m/>
    <s v="HPSM"/>
    <s v="Incident Management"/>
    <m/>
    <m/>
    <m/>
    <m/>
    <s v="Suresh Pawar"/>
    <m/>
    <m/>
    <s v="CLOSURE REVIEW PENDING "/>
    <s v=" "/>
    <s v=" "/>
    <s v=" "/>
    <m/>
    <m/>
    <m/>
    <m/>
    <m/>
    <m/>
    <s v="NOCAll Domain"/>
    <s v="Applications/Tools"/>
    <s v="OPEN"/>
    <s v="COMPLETED"/>
    <n v="0"/>
    <m/>
    <m/>
    <m/>
    <m/>
    <n v="1"/>
    <s v="Completed but Verification undrer Process"/>
    <x v="2"/>
  </r>
  <r>
    <n v="2074"/>
    <s v="NOC391"/>
    <x v="2"/>
    <s v="NA"/>
    <m/>
    <s v="OSS"/>
    <s v="OSS"/>
    <s v="All Domain"/>
    <s v="OSS"/>
    <s v="Equipment wise Availability Weekly"/>
    <m/>
    <s v="Critical"/>
    <s v="NOT_FEASIBLE"/>
    <m/>
    <s v="HPSM"/>
    <s v="Incident Management"/>
    <m/>
    <m/>
    <m/>
    <m/>
    <s v="Suresh Pawar"/>
    <m/>
    <s v="Open"/>
    <s v="Not Feasible "/>
    <s v=" "/>
    <s v=" "/>
    <s v=" "/>
    <m/>
    <m/>
    <m/>
    <m/>
    <m/>
    <m/>
    <s v="NOCAll Domain"/>
    <s v="Applications/Tools"/>
    <e v="#N/A"/>
    <s v="NOT-FEASIBLE"/>
    <n v="0"/>
    <m/>
    <m/>
    <e v="#N/A"/>
    <m/>
    <n v="1"/>
    <s v="Open"/>
    <x v="0"/>
  </r>
  <r>
    <n v="2075"/>
    <s v="NOC392"/>
    <x v="2"/>
    <s v="NA"/>
    <m/>
    <s v="OSS"/>
    <s v="OSS"/>
    <s v="All Domain"/>
    <s v="OSS"/>
    <s v="Equipment wise Availability Monthly"/>
    <m/>
    <s v="Critical"/>
    <s v="Completed"/>
    <m/>
    <s v="HPSM"/>
    <s v="Incident Management"/>
    <m/>
    <m/>
    <m/>
    <m/>
    <s v="Suresh Pawar"/>
    <m/>
    <m/>
    <s v="CLOSURE REVIEW PENDING "/>
    <s v=" "/>
    <s v=" "/>
    <s v=" "/>
    <m/>
    <m/>
    <m/>
    <m/>
    <m/>
    <m/>
    <s v="NOCAll Domain"/>
    <s v="Applications/Tools"/>
    <s v="OPEN"/>
    <s v="COMPLETED"/>
    <s v="for DWDN no monthly report inUOC"/>
    <m/>
    <m/>
    <m/>
    <m/>
    <n v="1"/>
    <s v="Completed but Verification undrer Process"/>
    <x v="2"/>
  </r>
  <r>
    <n v="2076"/>
    <s v="NOC393"/>
    <x v="2"/>
    <s v="NA"/>
    <m/>
    <s v="OSS"/>
    <s v="OSS"/>
    <s v="All Domain"/>
    <s v="OSS"/>
    <s v="Equipment wise Availability  (Selective from and to dates)"/>
    <m/>
    <s v="Critical"/>
    <s v="NOT_FEASIBLE"/>
    <m/>
    <s v="HPSM"/>
    <s v="Incident Management"/>
    <m/>
    <m/>
    <m/>
    <m/>
    <s v="Suresh Pawar"/>
    <m/>
    <s v="Open"/>
    <s v="Not Feasible "/>
    <s v=" "/>
    <s v=" "/>
    <s v=" "/>
    <m/>
    <m/>
    <m/>
    <m/>
    <m/>
    <m/>
    <s v="NOCAll Domain"/>
    <s v="Applications/Tools"/>
    <e v="#N/A"/>
    <s v="NOT-FEASIBLE"/>
    <n v="0"/>
    <m/>
    <m/>
    <e v="#N/A"/>
    <m/>
    <n v="1"/>
    <s v="Open"/>
    <x v="0"/>
  </r>
  <r>
    <n v="2077"/>
    <s v="NOC394"/>
    <x v="2"/>
    <s v="NA"/>
    <m/>
    <s v="OSS"/>
    <s v="OSS"/>
    <s v="All Domain"/>
    <s v="OSS"/>
    <s v="Link wise Uptime Daily"/>
    <m/>
    <s v="Critical"/>
    <s v="Completed"/>
    <m/>
    <s v="HPSM"/>
    <s v="Incident Management"/>
    <m/>
    <m/>
    <m/>
    <m/>
    <s v="Suresh Pawar"/>
    <m/>
    <m/>
    <s v="CLOSURE REVIEW PENDING "/>
    <s v=" "/>
    <s v=" "/>
    <s v=" "/>
    <m/>
    <m/>
    <m/>
    <m/>
    <m/>
    <m/>
    <s v="NOCAll Domain"/>
    <s v="Applications/Tools"/>
    <s v="OPEN"/>
    <s v="COMPLETED"/>
    <n v="0"/>
    <m/>
    <m/>
    <m/>
    <m/>
    <n v="1"/>
    <s v="Completed but Verification undrer Process"/>
    <x v="2"/>
  </r>
  <r>
    <n v="2078"/>
    <s v="NOC395"/>
    <x v="2"/>
    <s v="NA"/>
    <m/>
    <s v="OSS"/>
    <s v="OSS"/>
    <s v="All Domain"/>
    <s v="OSS"/>
    <s v="Link wise Uptime Weekly"/>
    <m/>
    <s v="Critical"/>
    <s v="NOT_FEASIBLE"/>
    <m/>
    <s v="HPSM"/>
    <s v="Incident Management"/>
    <m/>
    <m/>
    <m/>
    <m/>
    <s v="Suresh Pawar"/>
    <m/>
    <s v="Open"/>
    <s v="Not Feasible "/>
    <s v=" "/>
    <s v=" "/>
    <s v=" "/>
    <m/>
    <m/>
    <m/>
    <m/>
    <m/>
    <m/>
    <s v="NOCAll Domain"/>
    <s v="Applications/Tools"/>
    <e v="#N/A"/>
    <s v="NOT-FEASIBLE"/>
    <n v="0"/>
    <m/>
    <m/>
    <e v="#N/A"/>
    <m/>
    <n v="1"/>
    <s v="Open"/>
    <x v="0"/>
  </r>
  <r>
    <n v="2079"/>
    <s v="NOC396"/>
    <x v="2"/>
    <s v="NA"/>
    <m/>
    <s v="OSS"/>
    <s v="OSS"/>
    <s v="All Domain"/>
    <s v="OSS"/>
    <s v="Link wise Uptime Monthly"/>
    <m/>
    <s v="Critical"/>
    <s v="Completed"/>
    <m/>
    <s v="HPSM"/>
    <s v="Incident Management"/>
    <m/>
    <m/>
    <m/>
    <m/>
    <s v="Suresh Pawar"/>
    <m/>
    <m/>
    <s v="CLOSURE REVIEW PENDING "/>
    <s v=" "/>
    <s v=" "/>
    <s v=" "/>
    <m/>
    <m/>
    <m/>
    <m/>
    <m/>
    <m/>
    <s v="NOCAll Domain"/>
    <s v="Applications/Tools"/>
    <s v="OPEN"/>
    <s v="COMPLETED"/>
    <n v="0"/>
    <m/>
    <m/>
    <m/>
    <m/>
    <n v="1"/>
    <s v="Completed but Verification undrer Process"/>
    <x v="2"/>
  </r>
  <r>
    <n v="2080"/>
    <s v="NOC397"/>
    <x v="2"/>
    <s v="NA"/>
    <m/>
    <s v="OSS"/>
    <s v="OSS"/>
    <s v="All Domain"/>
    <s v="OSS"/>
    <s v="Link wise Uptime  (Selective from and to dates)"/>
    <m/>
    <s v="Critical"/>
    <s v="NOT_FEASIBLE"/>
    <m/>
    <s v="HPSM"/>
    <s v="Incident Management"/>
    <m/>
    <m/>
    <m/>
    <m/>
    <s v="Suresh Pawar"/>
    <m/>
    <s v="Open"/>
    <s v="Not Feasible "/>
    <s v=" "/>
    <s v=" "/>
    <s v=" "/>
    <m/>
    <m/>
    <m/>
    <m/>
    <m/>
    <m/>
    <s v="NOCAll Domain"/>
    <s v="Applications/Tools"/>
    <e v="#N/A"/>
    <s v="NOT-FEASIBLE"/>
    <n v="0"/>
    <m/>
    <m/>
    <e v="#N/A"/>
    <m/>
    <n v="1"/>
    <s v="Open"/>
    <x v="0"/>
  </r>
  <r>
    <n v="2081"/>
    <s v="NOC398"/>
    <x v="2"/>
    <s v="NA"/>
    <m/>
    <s v="OSS"/>
    <s v="OSS"/>
    <s v="All Domain"/>
    <s v="OSS"/>
    <s v="Link wise MTTR Daily"/>
    <m/>
    <s v="Critical"/>
    <s v="Open"/>
    <m/>
    <s v="HPSM"/>
    <s v="Incident Management"/>
    <m/>
    <m/>
    <m/>
    <m/>
    <s v="Suresh Pawar"/>
    <m/>
    <s v="Open"/>
    <s v="Open"/>
    <s v=" "/>
    <s v=" "/>
    <s v=" "/>
    <m/>
    <m/>
    <m/>
    <m/>
    <m/>
    <m/>
    <s v="NOCAll Domain"/>
    <s v="Applications/Tools"/>
    <s v="OPEN"/>
    <s v="WIP"/>
    <n v="0"/>
    <m/>
    <m/>
    <e v="#N/A"/>
    <m/>
    <n v="1"/>
    <s v="Open"/>
    <x v="0"/>
  </r>
  <r>
    <n v="2082"/>
    <s v="NOC399"/>
    <x v="2"/>
    <s v="NA"/>
    <m/>
    <s v="OSS"/>
    <s v="OSS"/>
    <s v="All Domain"/>
    <s v="OSS"/>
    <s v="Link wise MTTR Weekly"/>
    <m/>
    <s v="Critical"/>
    <s v="Open"/>
    <m/>
    <s v="HPSM"/>
    <s v="Incident Management"/>
    <m/>
    <m/>
    <m/>
    <m/>
    <s v="Suresh Pawar"/>
    <m/>
    <s v="Open"/>
    <s v="Open"/>
    <s v=" "/>
    <s v=" "/>
    <s v=" "/>
    <m/>
    <m/>
    <m/>
    <m/>
    <m/>
    <m/>
    <s v="NOCAll Domain"/>
    <s v="Applications/Tools"/>
    <s v="OPEN"/>
    <s v="WIP"/>
    <n v="0"/>
    <m/>
    <m/>
    <e v="#N/A"/>
    <m/>
    <n v="1"/>
    <s v="Open"/>
    <x v="0"/>
  </r>
  <r>
    <n v="2083"/>
    <s v="NOC4"/>
    <x v="2"/>
    <s v="NA"/>
    <m/>
    <s v="OSS"/>
    <s v="OSS"/>
    <s v="OSS"/>
    <s v="DC"/>
    <s v="DC Active Infra uptime &amp; SLA Custom(Selective from and to dates)"/>
    <m/>
    <s v="Critical"/>
    <s v=" "/>
    <m/>
    <s v="HPSM"/>
    <s v="Incident Management"/>
    <m/>
    <m/>
    <m/>
    <m/>
    <s v="Suresh Pawar"/>
    <m/>
    <s v="Open"/>
    <s v="Open"/>
    <s v=" "/>
    <s v=" "/>
    <s v=" "/>
    <m/>
    <m/>
    <m/>
    <m/>
    <m/>
    <m/>
    <s v="NOCOSS"/>
    <s v="Applications/Tools"/>
    <s v="OPEN"/>
    <s v="OPEN"/>
    <n v="0"/>
    <m/>
    <m/>
    <e v="#N/A"/>
    <m/>
    <n v="1"/>
    <s v="Open"/>
    <x v="0"/>
  </r>
  <r>
    <n v="2084"/>
    <s v="NOC40"/>
    <x v="2"/>
    <s v="NA"/>
    <m/>
    <m/>
    <m/>
    <s v="Helpdesk"/>
    <s v="Help Desk"/>
    <s v="Help Desk managing and publishing KPI like Total I/O call, answereed call withing time frame etc. Weekly"/>
    <m/>
    <s v="NON-Critical"/>
    <s v=" "/>
    <m/>
    <s v="Helpdesk"/>
    <s v="Dial center"/>
    <s v="Closed"/>
    <s v="24-Sep-25: Option available to Choose Dates, daily, Weekly and Monthly But not Direct as Daily, Weekly, Monthly"/>
    <m/>
    <m/>
    <s v="Siva Kumar"/>
    <m/>
    <m/>
    <s v="COMPLETED &amp; APPROVED"/>
    <s v=" "/>
    <s v=" "/>
    <s v=" "/>
    <m/>
    <m/>
    <m/>
    <m/>
    <m/>
    <m/>
    <s v="NOCHelpdesk"/>
    <s v="Applications/Tools"/>
    <s v="CLOSED"/>
    <m/>
    <m/>
    <m/>
    <d v="2025-09-24T00:00:00"/>
    <s v="\\172.28.9.34\Artefacts_T-Fiber TNOC Tracker\HELPDESK\NOC38,39,40,41,42"/>
    <m/>
    <n v="1"/>
    <s v="Completed &amp; Approved"/>
    <x v="3"/>
  </r>
  <r>
    <n v="2085"/>
    <s v="NOC400"/>
    <x v="2"/>
    <s v="NA"/>
    <m/>
    <s v="OSS"/>
    <s v="OSS"/>
    <s v="All Domain"/>
    <s v="OSS"/>
    <s v="Link wise MTTR Monthly"/>
    <m/>
    <s v="Critical"/>
    <s v="Open"/>
    <m/>
    <s v="HPSM"/>
    <s v="Incident Management"/>
    <m/>
    <m/>
    <m/>
    <m/>
    <s v="Suresh Pawar"/>
    <m/>
    <s v="Open"/>
    <s v="Open"/>
    <s v=" "/>
    <s v=" "/>
    <s v=" "/>
    <m/>
    <m/>
    <m/>
    <m/>
    <m/>
    <m/>
    <s v="NOCAll Domain"/>
    <s v="Applications/Tools"/>
    <s v="OPEN"/>
    <s v="WIP"/>
    <n v="0"/>
    <m/>
    <m/>
    <e v="#N/A"/>
    <m/>
    <n v="1"/>
    <s v="Open"/>
    <x v="0"/>
  </r>
  <r>
    <n v="2086"/>
    <s v="NOC401"/>
    <x v="2"/>
    <s v="NA"/>
    <m/>
    <s v="OSS"/>
    <s v="OSS"/>
    <s v="All Domain"/>
    <s v="OSS"/>
    <s v="Link wise MTTR  (Selective from and to dates)"/>
    <m/>
    <s v="Critical"/>
    <s v="NOT_FEASIBLE"/>
    <m/>
    <s v="HPSM"/>
    <s v="Incident Management"/>
    <m/>
    <m/>
    <m/>
    <m/>
    <s v="Suresh Pawar"/>
    <m/>
    <m/>
    <s v="CLOSURE REVIEW PENDING "/>
    <s v=" "/>
    <s v=" "/>
    <s v=" "/>
    <m/>
    <m/>
    <m/>
    <m/>
    <m/>
    <m/>
    <s v="NOCAll Domain"/>
    <s v="Applications/Tools"/>
    <e v="#N/A"/>
    <s v="COMPLETED"/>
    <n v="0"/>
    <m/>
    <m/>
    <e v="#N/A"/>
    <m/>
    <n v="1"/>
    <s v="Completed but Verification undrer Process"/>
    <x v="2"/>
  </r>
  <r>
    <n v="2087"/>
    <s v="NOC402"/>
    <x v="2"/>
    <s v="NA"/>
    <m/>
    <s v="OSS"/>
    <s v="OSS"/>
    <s v="OSS"/>
    <s v="DC and Field IPMPLS"/>
    <s v="IPSLA  Daily(Packet Drops, Latency, Jitter, ect..)"/>
    <m/>
    <s v="Critical"/>
    <s v="Completed"/>
    <m/>
    <s v="NNMI"/>
    <s v="NPS"/>
    <m/>
    <m/>
    <m/>
    <m/>
    <s v="Suresh Pawar"/>
    <m/>
    <m/>
    <s v="CLOSURE REVIEW PENDING "/>
    <s v=" "/>
    <s v=" "/>
    <s v=" "/>
    <m/>
    <m/>
    <m/>
    <m/>
    <m/>
    <m/>
    <s v="NOCOSS"/>
    <s v="Applications/Tools"/>
    <s v="OPEN"/>
    <s v="COMPLETED"/>
    <n v="0"/>
    <m/>
    <m/>
    <m/>
    <m/>
    <n v="1"/>
    <s v="Completed but Verification undrer Process"/>
    <x v="2"/>
  </r>
  <r>
    <n v="2088"/>
    <s v="NOC403"/>
    <x v="2"/>
    <s v="NA"/>
    <m/>
    <s v="OSS"/>
    <s v="OSS"/>
    <s v="OSS"/>
    <s v="DC and Field IPMPLS"/>
    <s v="IPSLA  Weekly(Packet drops, latency, jitter, etc..)"/>
    <m/>
    <s v="Critical"/>
    <s v="Completed"/>
    <m/>
    <s v="NNMI"/>
    <s v="NPS"/>
    <m/>
    <m/>
    <m/>
    <m/>
    <s v="Suresh Pawar"/>
    <m/>
    <m/>
    <s v="CLOSURE REVIEW PENDING "/>
    <s v=" "/>
    <s v=" "/>
    <s v=" "/>
    <m/>
    <m/>
    <m/>
    <m/>
    <m/>
    <m/>
    <s v="NOCOSS"/>
    <s v="Applications/Tools"/>
    <s v="OPEN"/>
    <s v="COMPLETED"/>
    <n v="0"/>
    <m/>
    <m/>
    <m/>
    <m/>
    <n v="1"/>
    <s v="Completed but Verification undrer Process"/>
    <x v="2"/>
  </r>
  <r>
    <n v="2089"/>
    <s v="NOC404"/>
    <x v="2"/>
    <s v="NA"/>
    <m/>
    <s v="OSS"/>
    <s v="OSS"/>
    <s v="OSS"/>
    <s v="DC and Field IPMPLS"/>
    <s v="IPSLA  Monthly (Packet drops, latency, jitter, etc..)"/>
    <m/>
    <s v="Critical"/>
    <s v="Completed"/>
    <m/>
    <s v="NNMI"/>
    <s v="NPS"/>
    <m/>
    <m/>
    <m/>
    <m/>
    <s v="Suresh Pawar"/>
    <m/>
    <m/>
    <s v="CLOSURE REVIEW PENDING "/>
    <s v=" "/>
    <s v=" "/>
    <s v=" "/>
    <m/>
    <m/>
    <m/>
    <m/>
    <m/>
    <m/>
    <s v="NOCOSS"/>
    <s v="Applications/Tools"/>
    <s v="OPEN"/>
    <s v="COMPLETED"/>
    <n v="0"/>
    <m/>
    <m/>
    <m/>
    <m/>
    <n v="1"/>
    <s v="Completed but Verification undrer Process"/>
    <x v="2"/>
  </r>
  <r>
    <n v="2090"/>
    <s v="NOC405"/>
    <x v="2"/>
    <s v="NA"/>
    <m/>
    <s v="OSS"/>
    <s v="OSS"/>
    <s v="OSS"/>
    <s v="DC and Field IPMPLS"/>
    <s v="IPSLA   (Selective from and to dates)(Packet drops, latency, jitter, etc..)"/>
    <m/>
    <s v="Critical"/>
    <s v="Completed"/>
    <m/>
    <s v="NNMI"/>
    <s v="NPS"/>
    <m/>
    <m/>
    <m/>
    <m/>
    <s v="Suresh Pawar"/>
    <m/>
    <m/>
    <s v="CLOSURE REVIEW PENDING "/>
    <s v=" "/>
    <s v=" "/>
    <s v=" "/>
    <m/>
    <m/>
    <m/>
    <m/>
    <m/>
    <m/>
    <s v="NOCOSS"/>
    <s v="Applications/Tools"/>
    <s v="OPEN"/>
    <s v="COMPLETED"/>
    <n v="0"/>
    <m/>
    <m/>
    <m/>
    <m/>
    <n v="1"/>
    <s v="Completed but Verification undrer Process"/>
    <x v="2"/>
  </r>
  <r>
    <n v="2091"/>
    <s v="NOC406"/>
    <x v="2"/>
    <s v="NA"/>
    <m/>
    <s v="OSS"/>
    <s v="OSS"/>
    <s v="OSS"/>
    <s v="DC and Field IPMPLS"/>
    <s v="IPSLA   (Packet drops to be configurable and existing  &gt;1% to be reported in Dashboard"/>
    <m/>
    <s v="Critical"/>
    <s v="Completed"/>
    <m/>
    <s v="NNMI"/>
    <s v="NPS"/>
    <m/>
    <m/>
    <m/>
    <m/>
    <s v="Suresh Pawar"/>
    <m/>
    <m/>
    <s v="CLOSURE REVIEW PENDING "/>
    <s v=" "/>
    <s v=" "/>
    <s v=" "/>
    <m/>
    <m/>
    <m/>
    <m/>
    <m/>
    <m/>
    <s v="NOCOSS"/>
    <s v="Applications/Tools"/>
    <s v="OPEN"/>
    <s v="COMPLETED"/>
    <s v="To be checked"/>
    <m/>
    <m/>
    <m/>
    <m/>
    <n v="1"/>
    <s v="Completed but Verification undrer Process"/>
    <x v="2"/>
  </r>
  <r>
    <n v="2092"/>
    <s v="NOC407"/>
    <x v="2"/>
    <s v="NA"/>
    <m/>
    <s v="OSS"/>
    <s v="OSS"/>
    <s v="OSS"/>
    <s v="DC and Field IPMPLS"/>
    <s v="IPSLA   (Latency to be configurable and existing  &gt;10ms to be reported in Dashboard"/>
    <m/>
    <s v="Critical"/>
    <s v="Completed"/>
    <m/>
    <s v="NNMI"/>
    <s v="NPS"/>
    <m/>
    <m/>
    <m/>
    <m/>
    <s v="Suresh Pawar"/>
    <m/>
    <m/>
    <s v="CLOSURE REVIEW PENDING "/>
    <s v=" "/>
    <s v=" "/>
    <s v=" "/>
    <m/>
    <m/>
    <m/>
    <m/>
    <m/>
    <m/>
    <s v="NOCOSS"/>
    <s v="Applications/Tools"/>
    <s v="OPEN"/>
    <s v="COMPLETED"/>
    <s v="To be checked"/>
    <m/>
    <m/>
    <m/>
    <m/>
    <n v="1"/>
    <s v="Completed but Verification undrer Process"/>
    <x v="2"/>
  </r>
  <r>
    <n v="2093"/>
    <s v="NOC408"/>
    <x v="2"/>
    <s v="NA"/>
    <m/>
    <s v="OSS"/>
    <s v="OSS"/>
    <s v="OSS"/>
    <s v="DC and Field IPMPLS"/>
    <s v="IPSLA   (Jitter to be configurable and existing  &gt;30ms to be reported in Dashboard"/>
    <m/>
    <s v="Critical"/>
    <s v="Completed"/>
    <m/>
    <s v="NNMI"/>
    <s v="NPS"/>
    <m/>
    <m/>
    <m/>
    <m/>
    <s v="Suresh Pawar"/>
    <m/>
    <m/>
    <s v="CLOSURE REVIEW PENDING "/>
    <s v=" "/>
    <s v=" "/>
    <s v=" "/>
    <m/>
    <m/>
    <m/>
    <m/>
    <m/>
    <m/>
    <s v="NOCOSS"/>
    <s v="Applications/Tools"/>
    <s v="OPEN"/>
    <s v="COMPLETED"/>
    <s v="To be checked"/>
    <m/>
    <m/>
    <m/>
    <m/>
    <n v="1"/>
    <s v="Completed but Verification undrer Process"/>
    <x v="2"/>
  </r>
  <r>
    <n v="2094"/>
    <s v="NOC409"/>
    <x v="2"/>
    <s v="NA"/>
    <m/>
    <s v="OSS"/>
    <s v="OSS"/>
    <s v="OSS"/>
    <s v="DC and Field IPMPLS"/>
    <s v="Traffic Utilisation covering All QoS Partameters Daily"/>
    <m/>
    <s v="Critical"/>
    <s v="Open"/>
    <m/>
    <s v="NNMI"/>
    <s v="NPS"/>
    <m/>
    <s v="09-09-2025: Need to discuss with OT"/>
    <m/>
    <m/>
    <s v="Suresh Pawar"/>
    <m/>
    <s v="Open"/>
    <s v="Open"/>
    <s v=" "/>
    <s v=" "/>
    <s v=" "/>
    <m/>
    <m/>
    <m/>
    <m/>
    <m/>
    <m/>
    <s v="NOCOSS"/>
    <s v="Applications/Tools"/>
    <s v="OPEN"/>
    <s v="OPEN"/>
    <s v="09-09-2025: Need to discuss with OT"/>
    <m/>
    <m/>
    <e v="#N/A"/>
    <m/>
    <n v="1"/>
    <s v="Open"/>
    <x v="0"/>
  </r>
  <r>
    <n v="2095"/>
    <s v="NOC41"/>
    <x v="2"/>
    <s v="NA"/>
    <m/>
    <m/>
    <m/>
    <s v="Helpdesk"/>
    <s v="Help Desk"/>
    <s v="Help Desk managing and publishing KPI like Total I/O call, answereed call withing time frame etc. Monthly"/>
    <m/>
    <s v="NON-Critical"/>
    <s v=" "/>
    <m/>
    <s v="Helpdesk"/>
    <s v="Dial center"/>
    <s v="Closed"/>
    <s v="24-Sep-25: Option available to Choose Dates, daily, Weekly and Monthly But not Direct as Daily, Weekly, Monthly"/>
    <m/>
    <m/>
    <s v="Siva Kumar"/>
    <m/>
    <m/>
    <s v="COMPLETED &amp; APPROVED"/>
    <s v=" "/>
    <s v=" "/>
    <s v=" "/>
    <m/>
    <m/>
    <m/>
    <m/>
    <m/>
    <m/>
    <s v="NOCHelpdesk"/>
    <s v="Applications/Tools"/>
    <s v="CLOSED"/>
    <m/>
    <m/>
    <m/>
    <d v="2025-09-24T00:00:00"/>
    <s v="\\172.28.9.34\Artefacts_T-Fiber TNOC Tracker\HELPDESK\NOC38,39,40,41,42"/>
    <m/>
    <n v="1"/>
    <s v="Completed &amp; Approved"/>
    <x v="3"/>
  </r>
  <r>
    <n v="2096"/>
    <s v="NOC410"/>
    <x v="2"/>
    <s v="NA"/>
    <m/>
    <s v="OSS"/>
    <s v="OSS"/>
    <s v="OSS"/>
    <s v="DC and Field IPMPLS"/>
    <s v="Traffic Utilisation covering All QoS Partameters Weekly"/>
    <m/>
    <s v="Critical"/>
    <s v="Open"/>
    <m/>
    <s v="NNMI"/>
    <s v="NPS"/>
    <m/>
    <s v="09-09-2025: Need to discuss with OT"/>
    <m/>
    <m/>
    <s v="Suresh Pawar"/>
    <m/>
    <s v="Open"/>
    <s v="Open"/>
    <s v=" "/>
    <s v=" "/>
    <s v=" "/>
    <m/>
    <m/>
    <m/>
    <m/>
    <m/>
    <m/>
    <s v="NOCOSS"/>
    <s v="Applications/Tools"/>
    <s v="OPEN"/>
    <s v="OPEN"/>
    <s v="09-09-2025: Need to discuss with OT"/>
    <m/>
    <m/>
    <e v="#N/A"/>
    <m/>
    <n v="1"/>
    <s v="Open"/>
    <x v="0"/>
  </r>
  <r>
    <n v="2097"/>
    <s v="NOC411"/>
    <x v="2"/>
    <s v="NA"/>
    <m/>
    <s v="OSS"/>
    <s v="OSS"/>
    <s v="OSS"/>
    <s v="DC and Field IPMPLS"/>
    <s v="Traffic Utilisation covering All QoS Partameters Monthly"/>
    <m/>
    <s v="Critical"/>
    <s v="Open"/>
    <m/>
    <s v="NNMI"/>
    <s v="NPS"/>
    <m/>
    <s v="09-09-2025: Need to discuss with OT"/>
    <m/>
    <m/>
    <s v="Suresh Pawar"/>
    <m/>
    <s v="Open"/>
    <s v="Open"/>
    <s v=" "/>
    <s v=" "/>
    <s v=" "/>
    <m/>
    <m/>
    <m/>
    <m/>
    <m/>
    <m/>
    <s v="NOCOSS"/>
    <s v="Applications/Tools"/>
    <s v="OPEN"/>
    <s v="OPEN"/>
    <s v="09-09-2025: Need to discuss with OT"/>
    <m/>
    <m/>
    <e v="#N/A"/>
    <m/>
    <n v="1"/>
    <s v="Open"/>
    <x v="0"/>
  </r>
  <r>
    <n v="2098"/>
    <s v="NOC412"/>
    <x v="2"/>
    <s v="NA"/>
    <m/>
    <s v="OSS"/>
    <s v="OSS"/>
    <s v="OSS"/>
    <s v="DC and Field IPMPLS"/>
    <s v="Traffic Utilisation covering All QoS Partameters  (Selective from and to dates)"/>
    <m/>
    <s v="Critical"/>
    <s v="Open"/>
    <m/>
    <s v="NNMI"/>
    <s v="NPS"/>
    <m/>
    <s v="09-09-2025: Need to discuss with OT"/>
    <m/>
    <m/>
    <s v="Suresh Pawar"/>
    <m/>
    <s v="Open"/>
    <s v="Open"/>
    <s v=" "/>
    <s v=" "/>
    <s v=" "/>
    <m/>
    <m/>
    <m/>
    <m/>
    <m/>
    <m/>
    <s v="NOCOSS"/>
    <s v="Applications/Tools"/>
    <s v="OPEN"/>
    <s v="OPEN"/>
    <s v="09-09-2025: Need to discuss with OT"/>
    <m/>
    <m/>
    <e v="#N/A"/>
    <m/>
    <n v="1"/>
    <s v="Open"/>
    <x v="0"/>
  </r>
  <r>
    <n v="2099"/>
    <s v="NOC413"/>
    <x v="2"/>
    <s v="NA"/>
    <m/>
    <s v="OSS"/>
    <s v="OSS"/>
    <s v="OSS"/>
    <s v="BBNL Reports"/>
    <s v="Block and GP Status  Daily"/>
    <m/>
    <s v="Critical"/>
    <s v="Completed"/>
    <m/>
    <s v="HPSM"/>
    <s v="Incident Management"/>
    <m/>
    <m/>
    <m/>
    <m/>
    <s v="Suresh Pawar"/>
    <m/>
    <m/>
    <s v="CLOSURE REVIEW PENDING "/>
    <s v=" "/>
    <s v=" "/>
    <s v=" "/>
    <m/>
    <m/>
    <m/>
    <m/>
    <m/>
    <m/>
    <s v="NOCOSS"/>
    <s v="Applications/Tools"/>
    <s v="OPEN"/>
    <s v="COMPLETED"/>
    <n v="0"/>
    <m/>
    <m/>
    <m/>
    <m/>
    <n v="1"/>
    <s v="Completed but Verification undrer Process"/>
    <x v="2"/>
  </r>
  <r>
    <n v="2100"/>
    <s v="NOC414"/>
    <x v="2"/>
    <s v="NA"/>
    <m/>
    <s v="OSS"/>
    <s v="OSS"/>
    <s v="OSS"/>
    <s v="BBNL Reports"/>
    <s v="Block and GP Status  Weekly"/>
    <m/>
    <s v="Critical"/>
    <s v="NOT_FEASIBLE"/>
    <m/>
    <s v="HPSM"/>
    <s v="Incident Management"/>
    <m/>
    <m/>
    <m/>
    <m/>
    <s v="Suresh Pawar"/>
    <m/>
    <s v="Open"/>
    <s v="Not Feasible "/>
    <s v=" "/>
    <s v=" "/>
    <s v=" "/>
    <m/>
    <m/>
    <m/>
    <m/>
    <m/>
    <m/>
    <s v="NOCOSS"/>
    <s v="Applications/Tools"/>
    <e v="#N/A"/>
    <s v="Not Required to BBNL"/>
    <s v="11-Oct-25: BBNL do not ask weekly hence it is not delivered"/>
    <m/>
    <m/>
    <e v="#N/A"/>
    <m/>
    <n v="1"/>
    <s v="Open"/>
    <x v="0"/>
  </r>
  <r>
    <n v="2101"/>
    <s v="NOC415"/>
    <x v="2"/>
    <s v="NA"/>
    <m/>
    <s v="OSS"/>
    <s v="OSS"/>
    <s v="OSS"/>
    <s v="BBNL Reports"/>
    <s v="Block and GP Status  Monthly"/>
    <m/>
    <s v="Critical"/>
    <s v="Completed"/>
    <m/>
    <s v="HPSM"/>
    <s v="Incident Management"/>
    <m/>
    <m/>
    <m/>
    <m/>
    <s v="Suresh Pawar"/>
    <m/>
    <m/>
    <s v="CLOSURE REVIEW PENDING "/>
    <s v=" "/>
    <s v=" "/>
    <s v=" "/>
    <m/>
    <m/>
    <m/>
    <m/>
    <m/>
    <m/>
    <s v="NOCOSS"/>
    <s v="Applications/Tools"/>
    <s v="OPEN"/>
    <s v="COMPLETED"/>
    <n v="0"/>
    <m/>
    <m/>
    <m/>
    <m/>
    <n v="1"/>
    <s v="Completed but Verification undrer Process"/>
    <x v="2"/>
  </r>
  <r>
    <n v="2102"/>
    <s v="NOC416"/>
    <x v="2"/>
    <s v="NA"/>
    <m/>
    <s v="OSS"/>
    <s v="OSS"/>
    <s v="OSS"/>
    <s v="BBNL Reports"/>
    <s v="Block and GP Status   (Selective from and to dates)"/>
    <m/>
    <s v="Critical"/>
    <s v="NOT_FEASIBLE"/>
    <m/>
    <s v="HPSM"/>
    <s v="Incident Management"/>
    <m/>
    <m/>
    <m/>
    <m/>
    <s v="Suresh Pawar"/>
    <m/>
    <s v="Open"/>
    <s v="Not Feasible "/>
    <s v=" "/>
    <s v=" "/>
    <s v=" "/>
    <m/>
    <m/>
    <m/>
    <m/>
    <m/>
    <m/>
    <s v="NOCOSS"/>
    <s v="Applications/Tools"/>
    <e v="#N/A"/>
    <s v="Not Required to BBNL"/>
    <s v="11-Oct-25: BBNL do not ask Selective from and to dates hence it is not delivered"/>
    <m/>
    <m/>
    <e v="#N/A"/>
    <m/>
    <n v="1"/>
    <s v="Open"/>
    <x v="0"/>
  </r>
  <r>
    <n v="2103"/>
    <s v="NOC417"/>
    <x v="2"/>
    <s v="NA"/>
    <m/>
    <s v="OSS"/>
    <s v="OSS"/>
    <s v="OSS"/>
    <s v="BBNL Reports"/>
    <s v="Block and GP Availability Daily"/>
    <m/>
    <s v="Critical"/>
    <s v="Completed"/>
    <m/>
    <s v="HPSM"/>
    <s v="Incident Management"/>
    <m/>
    <m/>
    <m/>
    <m/>
    <s v="Suresh Pawar"/>
    <m/>
    <m/>
    <s v="CLOSURE REVIEW PENDING "/>
    <s v=" "/>
    <s v=" "/>
    <s v=" "/>
    <m/>
    <m/>
    <m/>
    <m/>
    <m/>
    <m/>
    <s v="NOCOSS"/>
    <s v="Applications/Tools"/>
    <s v="OPEN"/>
    <s v="COMPLETED"/>
    <n v="0"/>
    <m/>
    <m/>
    <m/>
    <m/>
    <n v="1"/>
    <s v="Completed but Verification undrer Process"/>
    <x v="2"/>
  </r>
  <r>
    <n v="2104"/>
    <s v="NOC418"/>
    <x v="2"/>
    <s v="NA"/>
    <m/>
    <s v="OSS"/>
    <s v="OSS"/>
    <s v="OSS"/>
    <s v="BBNL Reports"/>
    <s v="Block and GP Availability Weekly"/>
    <m/>
    <s v="Critical"/>
    <s v="NOT_FEASIBLE"/>
    <m/>
    <s v="HPSM"/>
    <s v="Incident Management"/>
    <m/>
    <m/>
    <m/>
    <m/>
    <s v="Suresh Pawar"/>
    <m/>
    <s v="Open"/>
    <s v="Not Feasible "/>
    <s v=" "/>
    <s v=" "/>
    <s v=" "/>
    <m/>
    <m/>
    <m/>
    <m/>
    <m/>
    <m/>
    <s v="NOCOSS"/>
    <s v="Applications/Tools"/>
    <e v="#N/A"/>
    <s v="Not Required to BBNL"/>
    <s v="11-Oct-25: BBNL do not ask weekly hence it is not delivered"/>
    <m/>
    <m/>
    <e v="#N/A"/>
    <m/>
    <n v="1"/>
    <s v="Open"/>
    <x v="0"/>
  </r>
  <r>
    <n v="2105"/>
    <s v="NOC419"/>
    <x v="2"/>
    <s v="NA"/>
    <m/>
    <s v="OSS"/>
    <s v="OSS"/>
    <s v="OSS"/>
    <s v="BBNL Reports"/>
    <s v="Block and GP Availability Monthly"/>
    <m/>
    <s v="Critical"/>
    <s v="Completed"/>
    <m/>
    <s v="HPSM"/>
    <s v="Incident Management"/>
    <m/>
    <m/>
    <m/>
    <m/>
    <s v="Suresh Pawar"/>
    <m/>
    <m/>
    <s v="CLOSURE REVIEW PENDING "/>
    <s v=" "/>
    <s v=" "/>
    <s v=" "/>
    <m/>
    <m/>
    <m/>
    <m/>
    <m/>
    <m/>
    <s v="NOCOSS"/>
    <s v="Applications/Tools"/>
    <s v="OPEN"/>
    <s v="COMPLETED"/>
    <n v="0"/>
    <m/>
    <m/>
    <m/>
    <m/>
    <n v="1"/>
    <s v="Completed but Verification undrer Process"/>
    <x v="2"/>
  </r>
  <r>
    <n v="2106"/>
    <s v="NOC42"/>
    <x v="2"/>
    <s v="NA"/>
    <m/>
    <m/>
    <m/>
    <s v="Helpdesk"/>
    <s v="Help Desk"/>
    <s v="Help Desk managing and publishing KPI like Total I/O call, answereed call withing time frame etc.  (Selective from and to dates)"/>
    <m/>
    <s v="NON-Critical"/>
    <s v=" "/>
    <m/>
    <s v="Helpdesk"/>
    <s v="Dial center"/>
    <s v="Closed"/>
    <s v="24-Sep-25: Option available to Choose Dates, daily, Weekly and Monthly But not Direct as Daily, Weekly, Monthly"/>
    <m/>
    <m/>
    <s v="Siva Kumar"/>
    <m/>
    <m/>
    <s v="COMPLETED &amp; APPROVED"/>
    <s v=" "/>
    <s v=" "/>
    <s v=" "/>
    <m/>
    <m/>
    <m/>
    <m/>
    <m/>
    <m/>
    <s v="NOCHelpdesk"/>
    <s v="Applications/Tools"/>
    <s v="CLOSED"/>
    <m/>
    <m/>
    <m/>
    <d v="2025-09-24T00:00:00"/>
    <s v="\\172.28.9.34\Artefacts_T-Fiber TNOC Tracker\HELPDESK\NOC38,39,40,41,42"/>
    <m/>
    <n v="1"/>
    <s v="Completed &amp; Approved"/>
    <x v="3"/>
  </r>
  <r>
    <n v="2107"/>
    <s v="NOC420"/>
    <x v="2"/>
    <s v="NA"/>
    <m/>
    <s v="OSS"/>
    <s v="OSS"/>
    <s v="OSS"/>
    <s v="BBNL Reports"/>
    <s v="Block and GP Availability  (Selective from and to dates)"/>
    <m/>
    <s v="Critical"/>
    <s v="NOT_FEASIBLE"/>
    <m/>
    <s v="HPSM"/>
    <s v="Incident Management"/>
    <m/>
    <m/>
    <m/>
    <m/>
    <s v="Suresh Pawar"/>
    <m/>
    <s v="Open"/>
    <s v="Not Feasible "/>
    <s v=" "/>
    <s v=" "/>
    <s v=" "/>
    <m/>
    <m/>
    <m/>
    <m/>
    <m/>
    <m/>
    <s v="NOCOSS"/>
    <s v="Applications/Tools"/>
    <e v="#N/A"/>
    <s v="Not Required to BBNL"/>
    <s v="11-Oct-25: BBNL do not ask Selective from and to dates hence it is not delivered"/>
    <m/>
    <m/>
    <e v="#N/A"/>
    <m/>
    <n v="1"/>
    <s v="Open"/>
    <x v="0"/>
  </r>
  <r>
    <n v="2108"/>
    <s v="NOC421"/>
    <x v="2"/>
    <s v="NA"/>
    <m/>
    <m/>
    <m/>
    <s v="New BSS"/>
    <s v="BBNL Reports"/>
    <s v="FTTH Connections and their utilisation(Including Household) Daily"/>
    <m/>
    <s v="Critical"/>
    <s v="Open"/>
    <m/>
    <s v="BSS"/>
    <s v="CRM"/>
    <m/>
    <m/>
    <m/>
    <m/>
    <s v="Suresh Pawar"/>
    <m/>
    <s v="Open"/>
    <s v="Open"/>
    <s v=" "/>
    <s v=" "/>
    <s v=" "/>
    <m/>
    <m/>
    <m/>
    <m/>
    <m/>
    <m/>
    <s v="NOCNew BSS"/>
    <e v="#N/A"/>
    <s v="OPEN"/>
    <s v="Not Relevant to OSS"/>
    <n v="0"/>
    <m/>
    <m/>
    <e v="#N/A"/>
    <m/>
    <n v="1"/>
    <s v="Open"/>
    <x v="0"/>
  </r>
  <r>
    <n v="2109"/>
    <s v="NOC422"/>
    <x v="2"/>
    <s v="NA"/>
    <m/>
    <m/>
    <m/>
    <s v="New BSS"/>
    <s v="BBNL Reports"/>
    <s v="FTTH Connections and their utilisation(Including Household) Weekly"/>
    <m/>
    <s v="Critical"/>
    <s v="Open"/>
    <m/>
    <s v="BSS"/>
    <s v="CRM"/>
    <m/>
    <m/>
    <m/>
    <m/>
    <s v="Suresh Pawar"/>
    <m/>
    <s v="Open"/>
    <s v="Open"/>
    <s v=" "/>
    <s v=" "/>
    <s v=" "/>
    <m/>
    <m/>
    <m/>
    <m/>
    <m/>
    <m/>
    <s v="NOCNew BSS"/>
    <e v="#N/A"/>
    <s v="OPEN"/>
    <s v="Not Relevant to OSS"/>
    <n v="0"/>
    <m/>
    <m/>
    <e v="#N/A"/>
    <m/>
    <n v="1"/>
    <s v="Open"/>
    <x v="0"/>
  </r>
  <r>
    <n v="2110"/>
    <s v="NOC423"/>
    <x v="2"/>
    <s v="NA"/>
    <m/>
    <m/>
    <m/>
    <s v="New BSS"/>
    <s v="BBNL Reports"/>
    <s v="FTTH Connections and their utilisation(Including Household) Monthly"/>
    <m/>
    <s v="Critical"/>
    <s v="Open"/>
    <m/>
    <s v="BSS"/>
    <s v="CRM"/>
    <m/>
    <m/>
    <m/>
    <m/>
    <s v="Suresh Pawar"/>
    <m/>
    <s v="Open"/>
    <s v="Open"/>
    <s v=" "/>
    <s v=" "/>
    <s v=" "/>
    <m/>
    <m/>
    <m/>
    <m/>
    <m/>
    <m/>
    <s v="NOCNew BSS"/>
    <e v="#N/A"/>
    <s v="OPEN"/>
    <s v="Not Relevant to OSS"/>
    <n v="0"/>
    <m/>
    <m/>
    <e v="#N/A"/>
    <m/>
    <n v="1"/>
    <s v="Open"/>
    <x v="0"/>
  </r>
  <r>
    <n v="2111"/>
    <s v="NOC424"/>
    <x v="2"/>
    <s v="NA"/>
    <m/>
    <m/>
    <m/>
    <s v="New BSS"/>
    <s v="BBNL Reports"/>
    <s v="FTTH Connections and their utilisation(Including Household)  (Selective from and to dates)"/>
    <m/>
    <s v="Critical"/>
    <s v="Open"/>
    <m/>
    <s v="BSS"/>
    <s v="CRM"/>
    <m/>
    <m/>
    <m/>
    <m/>
    <s v="Suresh Pawar"/>
    <m/>
    <s v="Open"/>
    <s v="Open"/>
    <s v=" "/>
    <s v=" "/>
    <s v=" "/>
    <m/>
    <m/>
    <m/>
    <m/>
    <m/>
    <m/>
    <s v="NOCNew BSS"/>
    <e v="#N/A"/>
    <s v="OPEN"/>
    <s v="Not Relevant to OSS"/>
    <n v="0"/>
    <m/>
    <m/>
    <e v="#N/A"/>
    <m/>
    <n v="1"/>
    <s v="Open"/>
    <x v="0"/>
  </r>
  <r>
    <n v="2112"/>
    <s v="NOC425"/>
    <x v="2"/>
    <s v="NA"/>
    <m/>
    <m/>
    <m/>
    <s v="BSS"/>
    <s v="Regulatory Compliance"/>
    <s v="Customer connections Daily"/>
    <m/>
    <s v="Critical"/>
    <s v="Open"/>
    <m/>
    <s v="BSS"/>
    <s v="CRM"/>
    <m/>
    <s v=" "/>
    <m/>
    <m/>
    <s v="Manoj Nibrad"/>
    <m/>
    <s v="Open"/>
    <s v="Open"/>
    <s v=" "/>
    <s v=" "/>
    <s v=" "/>
    <m/>
    <m/>
    <m/>
    <m/>
    <m/>
    <m/>
    <s v="NOCBSS"/>
    <s v="Applications/Tools"/>
    <s v="OPEN"/>
    <m/>
    <m/>
    <m/>
    <m/>
    <e v="#N/A"/>
    <m/>
    <n v="1"/>
    <s v="Open"/>
    <x v="0"/>
  </r>
  <r>
    <n v="2113"/>
    <s v="NOC426"/>
    <x v="2"/>
    <s v="NA"/>
    <m/>
    <m/>
    <m/>
    <s v="BSS"/>
    <s v="Regulatory Compliance"/>
    <s v="Customer connections Weekly"/>
    <m/>
    <s v="Critical"/>
    <s v="Open"/>
    <m/>
    <s v="BSS"/>
    <s v="CRM"/>
    <m/>
    <s v=" "/>
    <m/>
    <m/>
    <s v="Manoj Nibrad"/>
    <m/>
    <s v="Open"/>
    <s v="Open"/>
    <s v=" "/>
    <s v=" "/>
    <s v=" "/>
    <m/>
    <m/>
    <m/>
    <m/>
    <m/>
    <m/>
    <s v="NOCBSS"/>
    <s v="Applications/Tools"/>
    <s v="OPEN"/>
    <m/>
    <m/>
    <m/>
    <m/>
    <e v="#N/A"/>
    <m/>
    <n v="1"/>
    <s v="Open"/>
    <x v="0"/>
  </r>
  <r>
    <n v="2114"/>
    <s v="NOC427"/>
    <x v="2"/>
    <s v="NA"/>
    <m/>
    <m/>
    <m/>
    <s v="BSS"/>
    <s v="Regulatory Compliance"/>
    <s v="Customer connections Monthly"/>
    <m/>
    <s v="Critical"/>
    <s v="Open"/>
    <m/>
    <s v="BSS"/>
    <s v="CRM"/>
    <m/>
    <s v=" "/>
    <m/>
    <m/>
    <s v="Manoj Nibrad"/>
    <m/>
    <s v="Open"/>
    <s v="Open"/>
    <s v=" "/>
    <s v=" "/>
    <s v=" "/>
    <m/>
    <m/>
    <m/>
    <m/>
    <m/>
    <m/>
    <s v="NOCBSS"/>
    <s v="Applications/Tools"/>
    <s v="OPEN"/>
    <m/>
    <m/>
    <m/>
    <m/>
    <e v="#N/A"/>
    <m/>
    <n v="1"/>
    <s v="Open"/>
    <x v="0"/>
  </r>
  <r>
    <n v="2115"/>
    <s v="NOC428"/>
    <x v="2"/>
    <s v="NA"/>
    <m/>
    <m/>
    <m/>
    <s v="BSS"/>
    <s v="Regulatory Compliance"/>
    <s v="Customer connections  (Selective from and to dates)"/>
    <m/>
    <s v="Critical"/>
    <s v="Open"/>
    <m/>
    <s v="BSS"/>
    <s v="CRM"/>
    <m/>
    <s v=" "/>
    <m/>
    <m/>
    <s v="Manoj Nibrad"/>
    <m/>
    <s v="Open"/>
    <s v="Open"/>
    <s v=" "/>
    <s v=" "/>
    <s v=" "/>
    <m/>
    <m/>
    <m/>
    <m/>
    <m/>
    <m/>
    <s v="NOCBSS"/>
    <s v="Applications/Tools"/>
    <s v="OPEN"/>
    <m/>
    <m/>
    <m/>
    <m/>
    <e v="#N/A"/>
    <m/>
    <n v="1"/>
    <s v="Open"/>
    <x v="0"/>
  </r>
  <r>
    <n v="2116"/>
    <s v="NOC429"/>
    <x v="2"/>
    <s v="NA"/>
    <m/>
    <m/>
    <m/>
    <s v="BSS"/>
    <s v="Regulatory Compliance"/>
    <s v="Billing Daily"/>
    <m/>
    <s v="Critical"/>
    <s v="Open"/>
    <m/>
    <s v="BSS"/>
    <s v="Billing"/>
    <m/>
    <s v=" "/>
    <m/>
    <m/>
    <s v="Manoj Nibrad"/>
    <m/>
    <s v="Open"/>
    <s v="Open"/>
    <s v=" "/>
    <s v=" "/>
    <s v=" "/>
    <m/>
    <m/>
    <m/>
    <m/>
    <m/>
    <m/>
    <s v="NOCBSS"/>
    <s v="Applications/Tools"/>
    <s v="OPEN"/>
    <m/>
    <m/>
    <m/>
    <m/>
    <e v="#N/A"/>
    <m/>
    <n v="1"/>
    <s v="Open"/>
    <x v="0"/>
  </r>
  <r>
    <n v="2117"/>
    <s v="NOC43"/>
    <x v="2"/>
    <s v="NA"/>
    <m/>
    <s v="OSS"/>
    <s v="OSS"/>
    <s v="OSS"/>
    <s v="Service Assurance"/>
    <s v="Raised Proactive and reactive TT for all service deliverable sites and troubleshoot, escalation to field, follow up with field and resolve the issue Hourly"/>
    <m/>
    <s v="Critical"/>
    <s v="Completed"/>
    <m/>
    <s v="HPSM"/>
    <s v="Incident Management"/>
    <m/>
    <m/>
    <m/>
    <m/>
    <s v="Suresh Pawar"/>
    <m/>
    <m/>
    <s v="CLOSURE REVIEW PENDING "/>
    <s v=" "/>
    <s v=" "/>
    <s v=" "/>
    <m/>
    <m/>
    <m/>
    <m/>
    <m/>
    <m/>
    <s v="NOCOSS"/>
    <s v="Applications/Tools"/>
    <s v="OPEN"/>
    <s v="COMPLETED"/>
    <n v="0"/>
    <m/>
    <m/>
    <m/>
    <m/>
    <n v="1"/>
    <s v="Completed but Verification undrer Process"/>
    <x v="2"/>
  </r>
  <r>
    <n v="2118"/>
    <s v="NOC430"/>
    <x v="2"/>
    <s v="NA"/>
    <m/>
    <m/>
    <m/>
    <s v="BSS"/>
    <s v="Regulatory Compliance"/>
    <s v="Billing Weekly"/>
    <m/>
    <s v="Critical"/>
    <s v="Open"/>
    <m/>
    <s v="BSS"/>
    <s v="Billing"/>
    <m/>
    <s v=" "/>
    <m/>
    <m/>
    <s v="Manoj Nibrad"/>
    <m/>
    <s v="Open"/>
    <s v="Open"/>
    <s v=" "/>
    <s v=" "/>
    <s v=" "/>
    <m/>
    <m/>
    <m/>
    <m/>
    <m/>
    <m/>
    <s v="NOCBSS"/>
    <s v="Applications/Tools"/>
    <s v="OPEN"/>
    <m/>
    <m/>
    <m/>
    <m/>
    <e v="#N/A"/>
    <m/>
    <n v="1"/>
    <s v="Open"/>
    <x v="0"/>
  </r>
  <r>
    <n v="2119"/>
    <s v="NOC431"/>
    <x v="2"/>
    <s v="NA"/>
    <m/>
    <m/>
    <m/>
    <s v="BSS"/>
    <s v="Regulatory Compliance"/>
    <s v="Billing Monthly"/>
    <m/>
    <s v="Critical"/>
    <s v="Open"/>
    <m/>
    <s v="BSS"/>
    <s v="Billing"/>
    <m/>
    <s v=" "/>
    <m/>
    <m/>
    <s v="Manoj Nibrad"/>
    <m/>
    <s v="Open"/>
    <s v="Open"/>
    <s v=" "/>
    <s v=" "/>
    <s v=" "/>
    <m/>
    <m/>
    <m/>
    <m/>
    <m/>
    <m/>
    <s v="NOCBSS"/>
    <s v="Applications/Tools"/>
    <s v="OPEN"/>
    <m/>
    <m/>
    <m/>
    <m/>
    <e v="#N/A"/>
    <m/>
    <n v="1"/>
    <s v="Open"/>
    <x v="0"/>
  </r>
  <r>
    <n v="2120"/>
    <s v="NOC432"/>
    <x v="2"/>
    <s v="NA"/>
    <m/>
    <m/>
    <m/>
    <s v="BSS"/>
    <s v="Regulatory Compliance"/>
    <s v="Billing  (Selective from and to dates)"/>
    <m/>
    <s v="Critical"/>
    <s v="Open"/>
    <m/>
    <s v="BSS"/>
    <s v="Billing"/>
    <m/>
    <s v=" "/>
    <m/>
    <m/>
    <s v="Manoj Nibrad"/>
    <m/>
    <s v="Open"/>
    <s v="Open"/>
    <s v=" "/>
    <s v=" "/>
    <s v=" "/>
    <m/>
    <m/>
    <m/>
    <m/>
    <m/>
    <m/>
    <s v="NOCBSS"/>
    <s v="Applications/Tools"/>
    <s v="OPEN"/>
    <m/>
    <m/>
    <m/>
    <m/>
    <e v="#N/A"/>
    <m/>
    <n v="1"/>
    <s v="Open"/>
    <x v="0"/>
  </r>
  <r>
    <n v="2121"/>
    <s v="NOC433"/>
    <x v="2"/>
    <s v="NA"/>
    <m/>
    <m/>
    <m/>
    <s v="BSS"/>
    <s v="Regulatory Compliance"/>
    <s v="Waiver Daily"/>
    <m/>
    <s v="Critical"/>
    <s v="Open"/>
    <m/>
    <s v="BSS"/>
    <s v="Billing"/>
    <m/>
    <s v=" "/>
    <m/>
    <m/>
    <s v="Manoj Nibrad"/>
    <m/>
    <s v="Open"/>
    <s v="Open"/>
    <s v=" "/>
    <s v=" "/>
    <s v=" "/>
    <m/>
    <m/>
    <m/>
    <m/>
    <m/>
    <m/>
    <s v="NOCBSS"/>
    <s v="Applications/Tools"/>
    <s v="OPEN"/>
    <m/>
    <m/>
    <m/>
    <m/>
    <e v="#N/A"/>
    <m/>
    <n v="1"/>
    <s v="Open"/>
    <x v="0"/>
  </r>
  <r>
    <n v="2122"/>
    <s v="NOC434"/>
    <x v="2"/>
    <s v="NA"/>
    <m/>
    <m/>
    <m/>
    <s v="BSS"/>
    <s v="Regulatory Compliance"/>
    <s v="Waiver Weekly"/>
    <m/>
    <s v="Critical"/>
    <s v="Open"/>
    <m/>
    <s v="BSS"/>
    <s v="Billing"/>
    <m/>
    <s v=" "/>
    <m/>
    <m/>
    <s v="Manoj Nibrad"/>
    <m/>
    <s v="Open"/>
    <s v="Open"/>
    <s v=" "/>
    <s v=" "/>
    <s v=" "/>
    <m/>
    <m/>
    <m/>
    <m/>
    <m/>
    <m/>
    <s v="NOCBSS"/>
    <s v="Applications/Tools"/>
    <s v="OPEN"/>
    <m/>
    <m/>
    <m/>
    <m/>
    <e v="#N/A"/>
    <m/>
    <n v="1"/>
    <s v="Open"/>
    <x v="0"/>
  </r>
  <r>
    <n v="2123"/>
    <s v="NOC435"/>
    <x v="2"/>
    <s v="NA"/>
    <m/>
    <m/>
    <m/>
    <s v="BSS"/>
    <s v="Regulatory Compliance"/>
    <s v="Waiver Monthly"/>
    <m/>
    <s v="Critical"/>
    <s v="Open"/>
    <m/>
    <s v="BSS"/>
    <s v="Billing"/>
    <m/>
    <s v=" "/>
    <m/>
    <m/>
    <s v="Manoj Nibrad"/>
    <m/>
    <s v="Open"/>
    <s v="Open"/>
    <s v=" "/>
    <s v=" "/>
    <s v=" "/>
    <m/>
    <m/>
    <m/>
    <m/>
    <m/>
    <m/>
    <s v="NOCBSS"/>
    <s v="Applications/Tools"/>
    <s v="OPEN"/>
    <m/>
    <m/>
    <m/>
    <m/>
    <e v="#N/A"/>
    <m/>
    <n v="1"/>
    <s v="Open"/>
    <x v="0"/>
  </r>
  <r>
    <n v="2124"/>
    <s v="NOC436"/>
    <x v="2"/>
    <s v="NA"/>
    <m/>
    <m/>
    <m/>
    <s v="BSS"/>
    <s v="Regulatory Compliance"/>
    <s v="Waiver  (Selective from and to dates)"/>
    <m/>
    <s v="Critical"/>
    <s v="Open"/>
    <m/>
    <s v="BSS"/>
    <s v="Billing"/>
    <m/>
    <s v=" "/>
    <m/>
    <m/>
    <s v="Manoj Nibrad"/>
    <m/>
    <s v="Open"/>
    <s v="Open"/>
    <s v=" "/>
    <s v=" "/>
    <s v=" "/>
    <m/>
    <m/>
    <m/>
    <m/>
    <m/>
    <m/>
    <s v="NOCBSS"/>
    <s v="Applications/Tools"/>
    <s v="OPEN"/>
    <m/>
    <m/>
    <m/>
    <m/>
    <e v="#N/A"/>
    <m/>
    <n v="1"/>
    <s v="Open"/>
    <x v="0"/>
  </r>
  <r>
    <n v="2125"/>
    <s v="NOC437"/>
    <x v="2"/>
    <s v="NA"/>
    <m/>
    <m/>
    <m/>
    <s v="IPDR"/>
    <s v="Regulatory"/>
    <s v="Customer data logs(Session with MAC) Daily"/>
    <m/>
    <s v="Critical"/>
    <s v=" "/>
    <m/>
    <s v="IPDR"/>
    <s v="IPDR"/>
    <m/>
    <s v=" "/>
    <m/>
    <m/>
    <s v="Jayant Madavi"/>
    <m/>
    <m/>
    <s v="CLOSURE REVIEW PENDING "/>
    <s v=" "/>
    <s v=" "/>
    <s v=" "/>
    <m/>
    <m/>
    <m/>
    <m/>
    <m/>
    <m/>
    <s v="NOCIPDR"/>
    <s v="Applications/Tools"/>
    <s v="OPEN"/>
    <m/>
    <m/>
    <m/>
    <m/>
    <s v="Artefacts to be uploaded"/>
    <m/>
    <n v="1"/>
    <s v="Completed but Verification undrer Process"/>
    <x v="2"/>
  </r>
  <r>
    <n v="2126"/>
    <s v="NOC438"/>
    <x v="2"/>
    <s v="NA"/>
    <m/>
    <m/>
    <m/>
    <s v="IPDR"/>
    <s v="Regulatory"/>
    <s v="Customer data logs(Session with MAC) Weekly"/>
    <m/>
    <s v="Critical"/>
    <s v=" "/>
    <m/>
    <s v="IPDR"/>
    <s v="IPDR"/>
    <m/>
    <s v=" "/>
    <m/>
    <m/>
    <s v="Jayant Madavi"/>
    <m/>
    <m/>
    <s v="CLOSURE REVIEW PENDING "/>
    <s v=" "/>
    <s v=" "/>
    <s v=" "/>
    <m/>
    <m/>
    <m/>
    <m/>
    <m/>
    <m/>
    <s v="NOCIPDR"/>
    <s v="Applications/Tools"/>
    <s v="OPEN"/>
    <m/>
    <m/>
    <m/>
    <m/>
    <s v="Artefacts to be uploaded"/>
    <m/>
    <n v="1"/>
    <s v="Completed but Verification undrer Process"/>
    <x v="2"/>
  </r>
  <r>
    <n v="2127"/>
    <s v="NOC439"/>
    <x v="2"/>
    <s v="NA"/>
    <m/>
    <m/>
    <m/>
    <s v="IPDR"/>
    <s v="Regulatory"/>
    <s v="Customer data logs(Session with MAC) Monthly"/>
    <m/>
    <s v="Critical"/>
    <s v=" "/>
    <m/>
    <s v="IPDR"/>
    <s v="IPDR"/>
    <m/>
    <s v=" "/>
    <m/>
    <m/>
    <s v="Jayant Madavi"/>
    <m/>
    <m/>
    <s v="CLOSURE REVIEW PENDING "/>
    <s v=" "/>
    <s v=" "/>
    <s v=" "/>
    <m/>
    <m/>
    <m/>
    <m/>
    <m/>
    <m/>
    <s v="NOCIPDR"/>
    <s v="Applications/Tools"/>
    <s v="OPEN"/>
    <m/>
    <m/>
    <m/>
    <m/>
    <s v="Artefacts to be uploaded"/>
    <m/>
    <n v="1"/>
    <s v="Completed but Verification undrer Process"/>
    <x v="2"/>
  </r>
  <r>
    <n v="2128"/>
    <s v="NOC44"/>
    <x v="2"/>
    <s v="NA"/>
    <m/>
    <s v="OSS"/>
    <s v="OSS"/>
    <s v="OSS"/>
    <s v="Service Assurance"/>
    <s v="Raised Proactive and reactive TT for all service deliverable sites and troubleshoot, escalation to field, follow up with field and resolve the issue Daily"/>
    <m/>
    <s v="Critical"/>
    <s v="Completed"/>
    <m/>
    <s v="HPSM"/>
    <s v="Incident Management"/>
    <m/>
    <m/>
    <m/>
    <m/>
    <s v="Suresh Pawar"/>
    <m/>
    <m/>
    <s v="CLOSURE REVIEW PENDING "/>
    <s v=" "/>
    <s v=" "/>
    <s v=" "/>
    <m/>
    <m/>
    <m/>
    <m/>
    <m/>
    <m/>
    <s v="NOCOSS"/>
    <s v="Applications/Tools"/>
    <s v="OPEN"/>
    <s v="COMPLETED"/>
    <n v="0"/>
    <m/>
    <m/>
    <m/>
    <m/>
    <n v="1"/>
    <s v="Completed but Verification undrer Process"/>
    <x v="2"/>
  </r>
  <r>
    <n v="2129"/>
    <s v="NOC440"/>
    <x v="2"/>
    <s v="NA"/>
    <m/>
    <m/>
    <m/>
    <s v="IPDR"/>
    <s v="Regulatory"/>
    <s v="Customer data logs(Session with MAC)  (Selective from and to dates)"/>
    <m/>
    <s v="Critical"/>
    <s v=" "/>
    <m/>
    <s v="IPDR"/>
    <s v="IPDR"/>
    <m/>
    <s v=" "/>
    <m/>
    <m/>
    <s v="Jayant Madavi"/>
    <m/>
    <m/>
    <s v="CLOSURE REVIEW PENDING "/>
    <s v=" "/>
    <s v=" "/>
    <s v=" "/>
    <m/>
    <m/>
    <m/>
    <m/>
    <m/>
    <m/>
    <s v="NOCIPDR"/>
    <s v="Applications/Tools"/>
    <s v="OPEN"/>
    <m/>
    <m/>
    <m/>
    <m/>
    <s v="Artefacts to be uploaded"/>
    <m/>
    <n v="1"/>
    <s v="Completed but Verification undrer Process"/>
    <x v="2"/>
  </r>
  <r>
    <n v="2130"/>
    <s v="NOC441"/>
    <x v="2"/>
    <s v="NA"/>
    <m/>
    <m/>
    <m/>
    <s v="BSS"/>
    <s v="Regulatory Compliance"/>
    <s v="Service Delivery TAT Dashboard and Reporting Daily"/>
    <m/>
    <s v="Critical"/>
    <s v="Open"/>
    <m/>
    <s v="BSS"/>
    <s v="CRM"/>
    <m/>
    <s v=" "/>
    <m/>
    <m/>
    <s v="Manoj Nibrad"/>
    <m/>
    <s v="Open"/>
    <s v="Open"/>
    <s v=" "/>
    <s v=" "/>
    <s v=" "/>
    <m/>
    <m/>
    <m/>
    <m/>
    <m/>
    <m/>
    <s v="NOCBSS"/>
    <s v="Applications/Tools"/>
    <s v="OPEN"/>
    <m/>
    <m/>
    <m/>
    <m/>
    <e v="#N/A"/>
    <m/>
    <n v="1"/>
    <s v="Open"/>
    <x v="0"/>
  </r>
  <r>
    <n v="2131"/>
    <s v="NOC442"/>
    <x v="2"/>
    <s v="NA"/>
    <m/>
    <m/>
    <m/>
    <s v="BSS"/>
    <s v="Regulatory Compliance"/>
    <s v="Service Delivery TAT Dashboard and Reporting Weekly"/>
    <m/>
    <s v="Critical"/>
    <s v="Open"/>
    <m/>
    <s v="BSS"/>
    <s v="CRM"/>
    <m/>
    <s v=" "/>
    <m/>
    <m/>
    <s v="Manoj Nibrad"/>
    <m/>
    <s v="Open"/>
    <s v="Open"/>
    <s v=" "/>
    <s v=" "/>
    <s v=" "/>
    <m/>
    <m/>
    <m/>
    <m/>
    <m/>
    <m/>
    <s v="NOCBSS"/>
    <s v="Applications/Tools"/>
    <s v="OPEN"/>
    <m/>
    <m/>
    <m/>
    <m/>
    <e v="#N/A"/>
    <m/>
    <n v="1"/>
    <s v="Open"/>
    <x v="0"/>
  </r>
  <r>
    <n v="2132"/>
    <s v="NOC443"/>
    <x v="2"/>
    <s v="NA"/>
    <m/>
    <m/>
    <m/>
    <s v="BSS"/>
    <s v="Regulatory Compliance"/>
    <s v="Service Delivery TAT Dashboard and Reporting Monthly"/>
    <m/>
    <s v="Critical"/>
    <s v="Open"/>
    <m/>
    <s v="BSS"/>
    <s v="CRM"/>
    <m/>
    <s v=" "/>
    <m/>
    <m/>
    <s v="Manoj Nibrad"/>
    <m/>
    <s v="Open"/>
    <s v="Open"/>
    <s v=" "/>
    <s v=" "/>
    <s v=" "/>
    <m/>
    <m/>
    <m/>
    <m/>
    <m/>
    <m/>
    <s v="NOCBSS"/>
    <s v="Applications/Tools"/>
    <s v="OPEN"/>
    <m/>
    <m/>
    <m/>
    <m/>
    <e v="#N/A"/>
    <m/>
    <n v="1"/>
    <s v="Open"/>
    <x v="0"/>
  </r>
  <r>
    <n v="2133"/>
    <s v="NOC444"/>
    <x v="2"/>
    <s v="NA"/>
    <m/>
    <m/>
    <m/>
    <s v="BSS"/>
    <s v="Regulatory Compliance"/>
    <s v="Service Delivery TAT Dashboard and Reporting  (Selective from and to dates)"/>
    <m/>
    <s v="Critical"/>
    <s v="Open"/>
    <m/>
    <s v="BSS"/>
    <s v="CRM"/>
    <m/>
    <s v=" "/>
    <m/>
    <m/>
    <s v="Manoj Nibrad"/>
    <m/>
    <s v="Open"/>
    <s v="Open"/>
    <s v=" "/>
    <s v=" "/>
    <s v=" "/>
    <m/>
    <m/>
    <m/>
    <m/>
    <m/>
    <m/>
    <s v="NOCBSS"/>
    <s v="Applications/Tools"/>
    <s v="OPEN"/>
    <m/>
    <m/>
    <m/>
    <m/>
    <e v="#N/A"/>
    <m/>
    <n v="1"/>
    <s v="Open"/>
    <x v="0"/>
  </r>
  <r>
    <n v="2134"/>
    <s v="NOC445"/>
    <x v="2"/>
    <s v="NA"/>
    <m/>
    <s v="OSS"/>
    <s v="OSS"/>
    <s v="OSS"/>
    <s v="Service Monitoring"/>
    <s v="VLAN  "/>
    <m/>
    <s v="Critical"/>
    <s v="Open"/>
    <m/>
    <s v="HPSM"/>
    <s v="Service Inventory"/>
    <m/>
    <s v="OPEN-DEPENDENT"/>
    <m/>
    <m/>
    <s v="Suresh Pawar"/>
    <m/>
    <m/>
    <s v="CLOSURE REVIEW PENDING "/>
    <s v=" "/>
    <s v=" "/>
    <s v=" "/>
    <m/>
    <m/>
    <m/>
    <m/>
    <m/>
    <m/>
    <s v="NOCOSS"/>
    <s v="Applications/Tools"/>
    <s v="OPEN"/>
    <s v="COMPLETED"/>
    <n v="0"/>
    <m/>
    <m/>
    <e v="#N/A"/>
    <m/>
    <n v="1"/>
    <s v="Completed but Verification undrer Process"/>
    <x v="2"/>
  </r>
  <r>
    <n v="2135"/>
    <s v="NOC446"/>
    <x v="2"/>
    <s v="NA"/>
    <m/>
    <s v="OSS"/>
    <s v="OSS"/>
    <s v="OSS"/>
    <s v="Service Monitoring"/>
    <s v="ONT Downlink Port(Service segregation 4- UPS, 1-4 for Services)"/>
    <m/>
    <s v="Critical"/>
    <s v="NOT_FEASIBLE"/>
    <m/>
    <s v="HPSM"/>
    <s v="Service Inventory"/>
    <m/>
    <m/>
    <m/>
    <m/>
    <s v="Suresh Pawar"/>
    <m/>
    <s v="Open"/>
    <s v="Not Feasible "/>
    <s v=" "/>
    <s v=" "/>
    <s v=" "/>
    <m/>
    <m/>
    <m/>
    <m/>
    <m/>
    <m/>
    <s v="NOCOSS"/>
    <s v="Applications/Tools"/>
    <e v="#N/A"/>
    <s v="NOT-FEASIBLE"/>
    <n v="0"/>
    <m/>
    <m/>
    <e v="#N/A"/>
    <m/>
    <n v="1"/>
    <s v="Open"/>
    <x v="0"/>
  </r>
  <r>
    <n v="2136"/>
    <s v="NOC447"/>
    <x v="2"/>
    <s v="NA"/>
    <m/>
    <s v="OSS"/>
    <s v="OSS"/>
    <s v="OSS"/>
    <s v="Service Monitoring"/>
    <s v="Service ID Mapping for UPS and Customer services"/>
    <m/>
    <s v="Critical"/>
    <s v="Open"/>
    <m/>
    <s v="HPSM"/>
    <s v="Service Inventory"/>
    <m/>
    <s v="OPEN-DEPENDENT"/>
    <m/>
    <m/>
    <s v="Suresh Pawar"/>
    <m/>
    <s v="Open"/>
    <s v="Open"/>
    <s v=" "/>
    <s v=" "/>
    <s v=" "/>
    <m/>
    <m/>
    <m/>
    <m/>
    <m/>
    <m/>
    <s v="NOCOSS"/>
    <s v="Applications/Tools"/>
    <s v="OPEN"/>
    <s v="OPEN-DEPENDENT"/>
    <n v="0"/>
    <m/>
    <m/>
    <e v="#N/A"/>
    <m/>
    <n v="1"/>
    <s v="Open"/>
    <x v="0"/>
  </r>
  <r>
    <n v="2137"/>
    <s v="NOC448"/>
    <x v="2"/>
    <s v="NA"/>
    <m/>
    <m/>
    <m/>
    <s v="NSO"/>
    <s v="Service Provisioning"/>
    <s v="Service Provision using NSO Daily"/>
    <m/>
    <s v="Critical"/>
    <s v=" "/>
    <m/>
    <s v="NSO"/>
    <s v="SCCM"/>
    <m/>
    <s v=" "/>
    <m/>
    <m/>
    <s v="Jayant Madavi"/>
    <m/>
    <s v="Open"/>
    <s v="Open"/>
    <s v=" "/>
    <s v=" "/>
    <s v=" "/>
    <m/>
    <m/>
    <m/>
    <m/>
    <m/>
    <m/>
    <s v="NOCNSO"/>
    <s v="Applications/Tools"/>
    <s v="OPEN"/>
    <m/>
    <m/>
    <m/>
    <m/>
    <e v="#N/A"/>
    <m/>
    <n v="1"/>
    <s v="Open"/>
    <x v="0"/>
  </r>
  <r>
    <n v="2138"/>
    <s v="NOC449"/>
    <x v="2"/>
    <s v="NA"/>
    <m/>
    <m/>
    <m/>
    <s v="NSO"/>
    <s v="Service Provisioning"/>
    <s v="Service template configuration"/>
    <m/>
    <s v="Critical"/>
    <s v=" "/>
    <m/>
    <s v="NSO"/>
    <s v="SCCM"/>
    <m/>
    <s v=" "/>
    <m/>
    <m/>
    <s v="Jayant Madavi"/>
    <m/>
    <s v="Open"/>
    <s v="Open"/>
    <s v=" "/>
    <s v=" "/>
    <s v=" "/>
    <m/>
    <m/>
    <m/>
    <m/>
    <m/>
    <m/>
    <s v="NOCNSO"/>
    <s v="Applications/Tools"/>
    <s v="OPEN"/>
    <m/>
    <m/>
    <m/>
    <m/>
    <e v="#N/A"/>
    <m/>
    <n v="1"/>
    <s v="Open"/>
    <x v="0"/>
  </r>
  <r>
    <n v="2139"/>
    <s v="NOC45"/>
    <x v="2"/>
    <s v="NA"/>
    <m/>
    <s v="OSS"/>
    <s v="OSS"/>
    <s v="OSS"/>
    <s v="Service Assurance"/>
    <s v="Raised Proactive and reactive TT for all service deliverable sites and troubleshoot, escalation to field, follow up with field and resolve the issue Weekly"/>
    <m/>
    <s v="Critical"/>
    <s v="Completed"/>
    <m/>
    <s v="HPSM"/>
    <s v="Incident Management"/>
    <m/>
    <m/>
    <m/>
    <m/>
    <s v="Suresh Pawar"/>
    <m/>
    <m/>
    <s v="CLOSURE REVIEW PENDING "/>
    <s v=" "/>
    <s v=" "/>
    <s v=" "/>
    <m/>
    <m/>
    <m/>
    <m/>
    <m/>
    <m/>
    <s v="NOCOSS"/>
    <s v="Applications/Tools"/>
    <s v="OPEN"/>
    <s v="COMPLETED"/>
    <n v="0"/>
    <m/>
    <m/>
    <m/>
    <m/>
    <n v="1"/>
    <s v="Completed but Verification undrer Process"/>
    <x v="2"/>
  </r>
  <r>
    <n v="2140"/>
    <s v="NOC450"/>
    <x v="2"/>
    <s v="NA"/>
    <m/>
    <m/>
    <m/>
    <s v="BSS"/>
    <s v="Service Provisioning"/>
    <s v="ILL(G2G)  Daily"/>
    <m/>
    <s v="Critical"/>
    <s v="Open"/>
    <m/>
    <s v="BSS"/>
    <s v="CRM"/>
    <m/>
    <s v=" "/>
    <m/>
    <m/>
    <s v="Manoj Nibrad"/>
    <m/>
    <s v="Open"/>
    <s v="Open"/>
    <s v=" "/>
    <s v=" "/>
    <s v=" "/>
    <m/>
    <m/>
    <m/>
    <m/>
    <m/>
    <m/>
    <s v="NOCBSS"/>
    <s v="Applications/Tools"/>
    <s v="OPEN"/>
    <m/>
    <m/>
    <m/>
    <m/>
    <e v="#N/A"/>
    <m/>
    <n v="1"/>
    <s v="Open"/>
    <x v="0"/>
  </r>
  <r>
    <n v="2141"/>
    <s v="NOC451"/>
    <x v="2"/>
    <s v="NA"/>
    <m/>
    <m/>
    <m/>
    <s v="BSS"/>
    <s v="Service Provisioning"/>
    <s v="ILL(G2G) with QoS Daily"/>
    <m/>
    <s v="Critical"/>
    <s v="Open"/>
    <m/>
    <s v="BSS"/>
    <s v="CRM"/>
    <m/>
    <s v=" "/>
    <m/>
    <m/>
    <s v="Manoj Nibrad"/>
    <m/>
    <s v="Open"/>
    <s v="Open"/>
    <s v=" "/>
    <s v=" "/>
    <s v=" "/>
    <m/>
    <m/>
    <m/>
    <m/>
    <m/>
    <m/>
    <s v="NOCBSS"/>
    <s v="Applications/Tools"/>
    <s v="OPEN"/>
    <m/>
    <m/>
    <m/>
    <m/>
    <e v="#N/A"/>
    <m/>
    <n v="1"/>
    <s v="Open"/>
    <x v="0"/>
  </r>
  <r>
    <n v="2142"/>
    <s v="NOC452"/>
    <x v="2"/>
    <s v="NA"/>
    <m/>
    <m/>
    <m/>
    <s v="BSS"/>
    <s v="Service Provisioning"/>
    <s v="ILL(G2G) with QoS Weekly"/>
    <m/>
    <s v="Critical"/>
    <s v="Completed"/>
    <m/>
    <s v="BSS"/>
    <s v="CRM"/>
    <m/>
    <s v="09-09-2025: If IPMPLS Node interface for customer link then possible"/>
    <m/>
    <m/>
    <s v="Manoj Nibrad"/>
    <m/>
    <s v="Open"/>
    <s v="Open"/>
    <s v=" "/>
    <s v=" "/>
    <s v=" "/>
    <m/>
    <m/>
    <m/>
    <m/>
    <m/>
    <m/>
    <s v="NOCBSS"/>
    <s v="Applications/Tools"/>
    <s v="OPEN"/>
    <m/>
    <m/>
    <m/>
    <m/>
    <m/>
    <m/>
    <n v="1"/>
    <s v="Open"/>
    <x v="0"/>
  </r>
  <r>
    <n v="2143"/>
    <s v="NOC453"/>
    <x v="2"/>
    <s v="NA"/>
    <m/>
    <m/>
    <m/>
    <s v="BSS"/>
    <s v="Service Provisioning"/>
    <s v="ILL(G2G) with QoS Monthly"/>
    <m/>
    <s v="Critical"/>
    <s v="Open"/>
    <m/>
    <s v="BSS"/>
    <s v="CRM"/>
    <m/>
    <s v=" "/>
    <m/>
    <m/>
    <s v="Manoj Nibrad"/>
    <m/>
    <s v="Open"/>
    <s v="Open"/>
    <s v=" "/>
    <s v=" "/>
    <s v=" "/>
    <m/>
    <m/>
    <m/>
    <m/>
    <m/>
    <m/>
    <s v="NOCBSS"/>
    <s v="Applications/Tools"/>
    <s v="OPEN"/>
    <m/>
    <m/>
    <m/>
    <m/>
    <e v="#N/A"/>
    <m/>
    <n v="1"/>
    <s v="Open"/>
    <x v="0"/>
  </r>
  <r>
    <n v="2144"/>
    <s v="NOC454"/>
    <x v="2"/>
    <s v="NA"/>
    <m/>
    <m/>
    <m/>
    <s v="BSS"/>
    <s v="Service Provisioning"/>
    <s v="ILL(G2G) with QoS  (Selective from and to dates)"/>
    <m/>
    <s v="Critical"/>
    <s v="Open"/>
    <m/>
    <s v="BSS"/>
    <s v="CRM"/>
    <m/>
    <s v=" "/>
    <m/>
    <m/>
    <s v="Manoj Nibrad"/>
    <m/>
    <s v="Open"/>
    <s v="Open"/>
    <s v=" "/>
    <s v=" "/>
    <s v=" "/>
    <m/>
    <m/>
    <m/>
    <m/>
    <m/>
    <m/>
    <s v="NOCBSS"/>
    <s v="Applications/Tools"/>
    <s v="OPEN"/>
    <m/>
    <m/>
    <m/>
    <m/>
    <e v="#N/A"/>
    <m/>
    <n v="1"/>
    <s v="Open"/>
    <x v="0"/>
  </r>
  <r>
    <n v="2145"/>
    <s v="NOC455"/>
    <x v="2"/>
    <s v="NA"/>
    <m/>
    <m/>
    <m/>
    <s v="BSS"/>
    <s v="Service Provisioning"/>
    <s v="GI BB(G2G) Direct Bandwidth  Daily"/>
    <m/>
    <s v="Critical"/>
    <s v="Open"/>
    <m/>
    <s v="BSS"/>
    <s v="CRM"/>
    <m/>
    <s v=" "/>
    <m/>
    <m/>
    <s v="Manoj Nibrad"/>
    <m/>
    <s v="Open"/>
    <s v="Open"/>
    <s v=" "/>
    <s v=" "/>
    <s v=" "/>
    <m/>
    <m/>
    <m/>
    <m/>
    <m/>
    <m/>
    <s v="NOCBSS"/>
    <s v="Applications/Tools"/>
    <s v="OPEN"/>
    <m/>
    <m/>
    <m/>
    <m/>
    <e v="#N/A"/>
    <m/>
    <n v="1"/>
    <s v="Open"/>
    <x v="0"/>
  </r>
  <r>
    <n v="2146"/>
    <s v="NOC456"/>
    <x v="2"/>
    <s v="NA"/>
    <m/>
    <m/>
    <m/>
    <s v="BSS"/>
    <s v="Service Provisioning"/>
    <s v="GI BB(G2G) Direct Bandwidth  Weekly"/>
    <m/>
    <s v="Critical"/>
    <s v="Completed"/>
    <m/>
    <s v="BSS"/>
    <s v="CRM"/>
    <m/>
    <s v="09-09-2025: If IPMPLS Node interface for customer link then possible"/>
    <m/>
    <m/>
    <s v="Manoj Nibrad"/>
    <m/>
    <s v="Open"/>
    <s v="Open"/>
    <s v=" "/>
    <s v=" "/>
    <s v=" "/>
    <m/>
    <m/>
    <m/>
    <m/>
    <m/>
    <m/>
    <s v="NOCBSS"/>
    <s v="Applications/Tools"/>
    <s v="OPEN"/>
    <m/>
    <m/>
    <m/>
    <m/>
    <m/>
    <m/>
    <n v="1"/>
    <s v="Open"/>
    <x v="0"/>
  </r>
  <r>
    <n v="2147"/>
    <s v="NOC457"/>
    <x v="2"/>
    <s v="NA"/>
    <m/>
    <m/>
    <m/>
    <s v="BSS"/>
    <s v="Service Provisioning"/>
    <s v="GI BB(G2G) Direct Bandwidth  Monthly"/>
    <m/>
    <s v="Critical"/>
    <s v="Open"/>
    <m/>
    <s v="BSS"/>
    <s v="CRM"/>
    <m/>
    <s v=" "/>
    <m/>
    <m/>
    <s v="Manoj Nibrad"/>
    <m/>
    <s v="Open"/>
    <s v="Open"/>
    <s v=" "/>
    <s v=" "/>
    <s v=" "/>
    <m/>
    <m/>
    <m/>
    <m/>
    <m/>
    <m/>
    <s v="NOCBSS"/>
    <s v="Applications/Tools"/>
    <s v="OPEN"/>
    <m/>
    <m/>
    <m/>
    <m/>
    <e v="#N/A"/>
    <m/>
    <n v="1"/>
    <s v="Open"/>
    <x v="0"/>
  </r>
  <r>
    <n v="2148"/>
    <s v="NOC458"/>
    <x v="2"/>
    <s v="NA"/>
    <m/>
    <m/>
    <m/>
    <s v="BSS"/>
    <s v="Service Provisioning"/>
    <s v="GI BB(G2G) Direct Bandwidth   (Selective from and to dates)"/>
    <m/>
    <s v="Critical"/>
    <s v="Open"/>
    <m/>
    <s v="BSS"/>
    <s v="CRM"/>
    <m/>
    <s v=" "/>
    <m/>
    <m/>
    <s v="Manoj Nibrad"/>
    <m/>
    <s v="Open"/>
    <s v="Open"/>
    <s v=" "/>
    <s v=" "/>
    <s v=" "/>
    <m/>
    <m/>
    <m/>
    <m/>
    <m/>
    <m/>
    <s v="NOCBSS"/>
    <s v="Applications/Tools"/>
    <s v="OPEN"/>
    <m/>
    <m/>
    <m/>
    <m/>
    <e v="#N/A"/>
    <m/>
    <n v="1"/>
    <s v="Open"/>
    <x v="0"/>
  </r>
  <r>
    <n v="2149"/>
    <s v="NOC459"/>
    <x v="2"/>
    <s v="NA"/>
    <m/>
    <m/>
    <m/>
    <s v="BSS"/>
    <s v="Service Provisioning"/>
    <s v="GI BB(G2G) Bandidth with QoS filtered Daily"/>
    <m/>
    <s v="Critical"/>
    <s v="Open"/>
    <m/>
    <s v="BSS"/>
    <s v="CRM"/>
    <m/>
    <s v=" "/>
    <m/>
    <m/>
    <s v="Manoj Nibrad"/>
    <m/>
    <s v="Open"/>
    <s v="Open"/>
    <s v=" "/>
    <s v=" "/>
    <s v=" "/>
    <m/>
    <m/>
    <m/>
    <m/>
    <m/>
    <m/>
    <s v="NOCBSS"/>
    <s v="Applications/Tools"/>
    <s v="OPEN"/>
    <m/>
    <m/>
    <m/>
    <m/>
    <e v="#N/A"/>
    <m/>
    <n v="1"/>
    <s v="Open"/>
    <x v="0"/>
  </r>
  <r>
    <n v="2150"/>
    <s v="NOC46"/>
    <x v="2"/>
    <s v="NA"/>
    <m/>
    <s v="OSS"/>
    <s v="OSS"/>
    <s v="OSS"/>
    <s v="Service Assurance"/>
    <s v="Raised Proactive and reactive TT for all service deliverable sites and troubleshoot, escalation to field, follow up with field and resolve the issue Monthly"/>
    <m/>
    <s v="Critical"/>
    <s v="Completed"/>
    <m/>
    <s v="HPSM"/>
    <s v="Incident Management"/>
    <m/>
    <m/>
    <m/>
    <m/>
    <s v="Suresh Pawar"/>
    <m/>
    <m/>
    <s v="CLOSURE REVIEW PENDING "/>
    <s v=" "/>
    <s v=" "/>
    <s v=" "/>
    <m/>
    <m/>
    <m/>
    <m/>
    <m/>
    <m/>
    <s v="NOCOSS"/>
    <s v="Applications/Tools"/>
    <s v="OPEN"/>
    <s v="COMPLETED"/>
    <n v="0"/>
    <m/>
    <m/>
    <m/>
    <m/>
    <n v="1"/>
    <s v="Completed but Verification undrer Process"/>
    <x v="2"/>
  </r>
  <r>
    <n v="2151"/>
    <s v="NOC460"/>
    <x v="2"/>
    <s v="NA"/>
    <m/>
    <m/>
    <m/>
    <s v="BSS"/>
    <s v="Service Provisioning"/>
    <s v="GI BB(G2G) Bandidth with QoS filtered Weekly"/>
    <m/>
    <s v="Critical"/>
    <s v="Completed"/>
    <m/>
    <s v="BSS"/>
    <s v="CRM"/>
    <m/>
    <s v="09-09-2025: If IPMPLS Node interface for customer link then possible"/>
    <m/>
    <m/>
    <s v="Manoj Nibrad"/>
    <m/>
    <s v="Open"/>
    <s v="Open"/>
    <s v=" "/>
    <s v=" "/>
    <s v=" "/>
    <m/>
    <m/>
    <m/>
    <m/>
    <m/>
    <m/>
    <s v="NOCBSS"/>
    <s v="Applications/Tools"/>
    <s v="OPEN"/>
    <m/>
    <m/>
    <m/>
    <m/>
    <m/>
    <m/>
    <n v="1"/>
    <s v="Open"/>
    <x v="0"/>
  </r>
  <r>
    <n v="2152"/>
    <s v="NOC461"/>
    <x v="2"/>
    <s v="NA"/>
    <m/>
    <m/>
    <m/>
    <s v="BSS"/>
    <s v="Service Provisioning"/>
    <s v="GI BB(G2G) Bandidth with QoS filtered Monthly"/>
    <m/>
    <s v="Critical"/>
    <s v="Open"/>
    <m/>
    <s v="BSS"/>
    <s v="CRM"/>
    <m/>
    <s v=" "/>
    <m/>
    <m/>
    <s v="Manoj Nibrad"/>
    <m/>
    <s v="Open"/>
    <s v="Open"/>
    <s v=" "/>
    <s v=" "/>
    <s v=" "/>
    <m/>
    <m/>
    <m/>
    <m/>
    <m/>
    <m/>
    <s v="NOCBSS"/>
    <s v="Applications/Tools"/>
    <s v="OPEN"/>
    <m/>
    <m/>
    <m/>
    <m/>
    <e v="#N/A"/>
    <m/>
    <n v="1"/>
    <s v="Open"/>
    <x v="0"/>
  </r>
  <r>
    <n v="2153"/>
    <s v="NOC462"/>
    <x v="2"/>
    <s v="NA"/>
    <m/>
    <m/>
    <m/>
    <s v="BSS"/>
    <s v="Service Provisioning"/>
    <s v="GI BB(G2G) Bandidth with QoS filtered  (Selective from and to dates)"/>
    <m/>
    <s v="Critical"/>
    <s v="Open"/>
    <m/>
    <s v="BSS"/>
    <s v="CRM"/>
    <m/>
    <s v=" "/>
    <m/>
    <m/>
    <s v="Manoj Nibrad"/>
    <m/>
    <s v="Open"/>
    <s v="Open"/>
    <s v=" "/>
    <s v=" "/>
    <s v=" "/>
    <m/>
    <m/>
    <m/>
    <m/>
    <m/>
    <m/>
    <s v="NOCBSS"/>
    <s v="Applications/Tools"/>
    <s v="OPEN"/>
    <m/>
    <m/>
    <m/>
    <m/>
    <e v="#N/A"/>
    <m/>
    <n v="1"/>
    <s v="Open"/>
    <x v="0"/>
  </r>
  <r>
    <n v="2154"/>
    <s v="NOC463"/>
    <x v="2"/>
    <s v="NA"/>
    <m/>
    <m/>
    <m/>
    <s v="BSS"/>
    <s v="Service Provisioning"/>
    <s v="Dark Fiber Daily"/>
    <m/>
    <s v="Critical"/>
    <s v="Open"/>
    <m/>
    <s v="BSS"/>
    <s v="CRM"/>
    <m/>
    <s v=" "/>
    <m/>
    <m/>
    <s v="Manoj Nibrad"/>
    <m/>
    <s v="Open"/>
    <s v="Open"/>
    <s v=" "/>
    <s v=" "/>
    <s v=" "/>
    <m/>
    <m/>
    <m/>
    <m/>
    <m/>
    <m/>
    <s v="NOCBSS"/>
    <s v="Applications/Tools"/>
    <s v="OPEN"/>
    <m/>
    <m/>
    <m/>
    <m/>
    <e v="#N/A"/>
    <m/>
    <n v="1"/>
    <s v="Open"/>
    <x v="0"/>
  </r>
  <r>
    <n v="2155"/>
    <s v="NOC464"/>
    <x v="2"/>
    <s v="NA"/>
    <m/>
    <m/>
    <m/>
    <s v="BSS"/>
    <s v="Service Provisioning"/>
    <s v="Dark Fiber Weekly"/>
    <m/>
    <s v="Critical"/>
    <s v="Open"/>
    <m/>
    <s v="BSS"/>
    <s v="CRM"/>
    <m/>
    <s v=" "/>
    <m/>
    <m/>
    <s v="Manoj Nibrad"/>
    <m/>
    <s v="Open"/>
    <s v="Open"/>
    <s v=" "/>
    <s v=" "/>
    <s v=" "/>
    <m/>
    <m/>
    <m/>
    <m/>
    <m/>
    <m/>
    <s v="NOCBSS"/>
    <s v="Applications/Tools"/>
    <s v="OPEN"/>
    <m/>
    <m/>
    <m/>
    <m/>
    <e v="#N/A"/>
    <m/>
    <n v="1"/>
    <s v="Open"/>
    <x v="0"/>
  </r>
  <r>
    <n v="2156"/>
    <s v="NOC465"/>
    <x v="2"/>
    <s v="NA"/>
    <m/>
    <m/>
    <m/>
    <s v="BSS"/>
    <s v="Service Provisioning"/>
    <s v="Dark Fiber Monthly"/>
    <m/>
    <s v="Critical"/>
    <s v="Open"/>
    <m/>
    <s v="BSS"/>
    <s v="CRM"/>
    <m/>
    <s v=" "/>
    <m/>
    <m/>
    <s v="Manoj Nibrad"/>
    <m/>
    <s v="Open"/>
    <s v="Open"/>
    <s v=" "/>
    <s v=" "/>
    <s v=" "/>
    <m/>
    <m/>
    <m/>
    <m/>
    <m/>
    <m/>
    <s v="NOCBSS"/>
    <s v="Applications/Tools"/>
    <s v="OPEN"/>
    <m/>
    <m/>
    <m/>
    <m/>
    <e v="#N/A"/>
    <m/>
    <n v="1"/>
    <s v="Open"/>
    <x v="0"/>
  </r>
  <r>
    <n v="2157"/>
    <s v="NOC466"/>
    <x v="2"/>
    <s v="NA"/>
    <m/>
    <m/>
    <m/>
    <s v="BSS"/>
    <s v="Service Provisioning"/>
    <s v="Dark Fiber  (Selective from and to dates)"/>
    <m/>
    <s v="Critical"/>
    <s v="Open"/>
    <m/>
    <s v="BSS"/>
    <s v="CRM"/>
    <m/>
    <s v=" "/>
    <m/>
    <m/>
    <s v="Manoj Nibrad"/>
    <m/>
    <s v="Open"/>
    <s v="Open"/>
    <s v=" "/>
    <s v=" "/>
    <s v=" "/>
    <m/>
    <m/>
    <m/>
    <m/>
    <m/>
    <m/>
    <s v="NOCBSS"/>
    <s v="Applications/Tools"/>
    <s v="OPEN"/>
    <m/>
    <m/>
    <m/>
    <m/>
    <e v="#N/A"/>
    <m/>
    <n v="1"/>
    <s v="Open"/>
    <x v="0"/>
  </r>
  <r>
    <n v="2158"/>
    <s v="NOC467"/>
    <x v="2"/>
    <s v="NA"/>
    <m/>
    <m/>
    <m/>
    <s v="BSS"/>
    <s v="Service Provisioning"/>
    <s v="Household(G2C) Daily"/>
    <m/>
    <s v="Critical"/>
    <s v="Open"/>
    <m/>
    <s v="BSS"/>
    <s v="CRM"/>
    <m/>
    <s v=" "/>
    <m/>
    <m/>
    <s v="Manoj Nibrad"/>
    <m/>
    <s v="Open"/>
    <s v="Open"/>
    <s v=" "/>
    <s v=" "/>
    <s v=" "/>
    <m/>
    <m/>
    <m/>
    <m/>
    <m/>
    <m/>
    <s v="NOCBSS"/>
    <s v="Applications/Tools"/>
    <s v="OPEN"/>
    <m/>
    <m/>
    <m/>
    <m/>
    <e v="#N/A"/>
    <m/>
    <n v="1"/>
    <s v="Open"/>
    <x v="0"/>
  </r>
  <r>
    <n v="2159"/>
    <s v="NOC468"/>
    <x v="2"/>
    <s v="NA"/>
    <m/>
    <m/>
    <m/>
    <s v="BSS"/>
    <s v="Service Provisioning"/>
    <s v="Household(G2C) Weekly"/>
    <m/>
    <s v="Critical"/>
    <s v="Open"/>
    <m/>
    <s v="BSS"/>
    <s v="CRM"/>
    <m/>
    <s v=" "/>
    <m/>
    <m/>
    <s v="Manoj Nibrad"/>
    <m/>
    <s v="Open"/>
    <s v="Open"/>
    <s v=" "/>
    <s v=" "/>
    <s v=" "/>
    <m/>
    <m/>
    <m/>
    <m/>
    <m/>
    <m/>
    <s v="NOCBSS"/>
    <s v="Applications/Tools"/>
    <s v="OPEN"/>
    <m/>
    <m/>
    <m/>
    <m/>
    <e v="#N/A"/>
    <m/>
    <n v="1"/>
    <s v="Open"/>
    <x v="0"/>
  </r>
  <r>
    <n v="2160"/>
    <s v="NOC469"/>
    <x v="2"/>
    <s v="NA"/>
    <m/>
    <m/>
    <m/>
    <s v="BSS"/>
    <s v="Service Provisioning"/>
    <s v="Household(G2C) Monthly"/>
    <m/>
    <s v="Critical"/>
    <s v="Open"/>
    <m/>
    <s v="BSS"/>
    <s v="CRM"/>
    <m/>
    <s v=" "/>
    <m/>
    <m/>
    <s v="Manoj Nibrad"/>
    <m/>
    <s v="Open"/>
    <s v="Open"/>
    <s v=" "/>
    <s v=" "/>
    <s v=" "/>
    <m/>
    <m/>
    <m/>
    <m/>
    <m/>
    <m/>
    <s v="NOCBSS"/>
    <s v="Applications/Tools"/>
    <s v="OPEN"/>
    <m/>
    <m/>
    <m/>
    <m/>
    <e v="#N/A"/>
    <m/>
    <n v="1"/>
    <s v="Open"/>
    <x v="0"/>
  </r>
  <r>
    <n v="2161"/>
    <s v="NOC47"/>
    <x v="2"/>
    <s v="NA"/>
    <m/>
    <s v="OSS"/>
    <s v="OSS"/>
    <s v="OSS"/>
    <s v="Service Assurance"/>
    <s v="Raised Proactive and reactive TT for all service deliverable sites and troubleshoot, escalation to field, follow up with field and resolve the issue (Selective from and to dates)"/>
    <m/>
    <s v="Critical"/>
    <s v="Completed"/>
    <m/>
    <s v="HPSM"/>
    <s v="Incident Management"/>
    <m/>
    <m/>
    <m/>
    <m/>
    <s v="Suresh Pawar"/>
    <m/>
    <m/>
    <s v="CLOSURE REVIEW PENDING "/>
    <s v=" "/>
    <s v=" "/>
    <s v=" "/>
    <m/>
    <m/>
    <m/>
    <m/>
    <m/>
    <m/>
    <s v="NOCOSS"/>
    <s v="Applications/Tools"/>
    <s v="OPEN"/>
    <s v="COMPLETED"/>
    <n v="0"/>
    <m/>
    <m/>
    <m/>
    <m/>
    <n v="1"/>
    <s v="Completed but Verification undrer Process"/>
    <x v="2"/>
  </r>
  <r>
    <n v="2162"/>
    <s v="NOC470"/>
    <x v="2"/>
    <s v="NA"/>
    <m/>
    <m/>
    <m/>
    <s v="BSS"/>
    <s v="Service Provisioning"/>
    <s v="Household(G2C)  (Selective from and to dates)"/>
    <m/>
    <s v="Critical"/>
    <s v="Open"/>
    <m/>
    <s v="BSS"/>
    <s v="CRM"/>
    <m/>
    <s v=" "/>
    <m/>
    <m/>
    <s v="Manoj Nibrad"/>
    <m/>
    <s v="Open"/>
    <s v="Open"/>
    <s v=" "/>
    <s v=" "/>
    <s v=" "/>
    <m/>
    <m/>
    <m/>
    <m/>
    <m/>
    <m/>
    <s v="NOCBSS"/>
    <s v="Applications/Tools"/>
    <s v="OPEN"/>
    <m/>
    <m/>
    <m/>
    <m/>
    <e v="#N/A"/>
    <m/>
    <n v="1"/>
    <s v="Open"/>
    <x v="0"/>
  </r>
  <r>
    <n v="2163"/>
    <s v="NOC471"/>
    <x v="2"/>
    <s v="NA"/>
    <m/>
    <m/>
    <m/>
    <s v="BSS"/>
    <s v="Service Provisioning"/>
    <s v="VPN(B2B) Daily"/>
    <m/>
    <s v="Critical"/>
    <s v="Open"/>
    <m/>
    <s v="BSS"/>
    <s v="CRM"/>
    <m/>
    <s v=" "/>
    <m/>
    <m/>
    <s v="Manoj Nibrad"/>
    <m/>
    <s v="Open"/>
    <s v="Open"/>
    <s v=" "/>
    <s v=" "/>
    <s v=" "/>
    <m/>
    <m/>
    <m/>
    <m/>
    <m/>
    <m/>
    <s v="NOCBSS"/>
    <s v="Applications/Tools"/>
    <s v="OPEN"/>
    <m/>
    <m/>
    <m/>
    <m/>
    <e v="#N/A"/>
    <m/>
    <n v="1"/>
    <s v="Open"/>
    <x v="0"/>
  </r>
  <r>
    <n v="2164"/>
    <s v="NOC472"/>
    <x v="2"/>
    <s v="NA"/>
    <m/>
    <m/>
    <m/>
    <s v="BSS"/>
    <s v="Service Provisioning"/>
    <s v="VPN(B2B) Weekly"/>
    <m/>
    <s v="Critical"/>
    <s v="Open"/>
    <m/>
    <s v="BSS"/>
    <s v="CRM"/>
    <m/>
    <s v=" "/>
    <m/>
    <m/>
    <s v="Manoj Nibrad"/>
    <m/>
    <s v="Open"/>
    <s v="Open"/>
    <s v=" "/>
    <s v=" "/>
    <s v=" "/>
    <m/>
    <m/>
    <m/>
    <m/>
    <m/>
    <m/>
    <s v="NOCBSS"/>
    <s v="Applications/Tools"/>
    <s v="OPEN"/>
    <m/>
    <m/>
    <m/>
    <m/>
    <e v="#N/A"/>
    <m/>
    <n v="1"/>
    <s v="Open"/>
    <x v="0"/>
  </r>
  <r>
    <n v="2165"/>
    <s v="NOC473"/>
    <x v="2"/>
    <s v="NA"/>
    <m/>
    <m/>
    <m/>
    <s v="BSS"/>
    <s v="Service Provisioning"/>
    <s v="VPN(B2B) Monthly"/>
    <m/>
    <s v="Critical"/>
    <s v="Open"/>
    <m/>
    <s v="BSS"/>
    <s v="CRM"/>
    <m/>
    <s v=" "/>
    <m/>
    <m/>
    <s v="Manoj Nibrad"/>
    <m/>
    <s v="Open"/>
    <s v="Open"/>
    <s v=" "/>
    <s v=" "/>
    <s v=" "/>
    <m/>
    <m/>
    <m/>
    <m/>
    <m/>
    <m/>
    <s v="NOCBSS"/>
    <s v="Applications/Tools"/>
    <s v="OPEN"/>
    <m/>
    <m/>
    <m/>
    <m/>
    <e v="#N/A"/>
    <m/>
    <n v="1"/>
    <s v="Open"/>
    <x v="0"/>
  </r>
  <r>
    <n v="2166"/>
    <s v="NOC474"/>
    <x v="2"/>
    <s v="NA"/>
    <m/>
    <m/>
    <m/>
    <s v="BSS"/>
    <s v="Service Provisioning"/>
    <s v="VPN(B2B)  (Selective from and to dates)"/>
    <m/>
    <s v="Critical"/>
    <s v="Open"/>
    <m/>
    <s v="BSS"/>
    <s v="CRM"/>
    <m/>
    <s v=" "/>
    <m/>
    <m/>
    <s v="Manoj Nibrad"/>
    <m/>
    <s v="Open"/>
    <s v="Open"/>
    <s v=" "/>
    <s v=" "/>
    <s v=" "/>
    <m/>
    <m/>
    <m/>
    <m/>
    <m/>
    <m/>
    <s v="NOCBSS"/>
    <s v="Applications/Tools"/>
    <s v="OPEN"/>
    <m/>
    <m/>
    <m/>
    <m/>
    <e v="#N/A"/>
    <m/>
    <n v="1"/>
    <s v="Open"/>
    <x v="0"/>
  </r>
  <r>
    <n v="2167"/>
    <s v="NOC475"/>
    <x v="2"/>
    <s v="NA"/>
    <m/>
    <m/>
    <m/>
    <s v="BSS"/>
    <s v="Service Provisioning"/>
    <s v="VPN(B2B)with filtered QoS Daily"/>
    <m/>
    <s v="Critical"/>
    <s v="Open"/>
    <m/>
    <s v="BSS"/>
    <s v="CRM"/>
    <m/>
    <s v=" "/>
    <m/>
    <m/>
    <s v="Manoj Nibrad"/>
    <m/>
    <s v="Open"/>
    <s v="Open"/>
    <s v=" "/>
    <s v=" "/>
    <s v=" "/>
    <m/>
    <m/>
    <m/>
    <m/>
    <m/>
    <m/>
    <s v="NOCBSS"/>
    <s v="Applications/Tools"/>
    <s v="OPEN"/>
    <m/>
    <m/>
    <m/>
    <m/>
    <e v="#N/A"/>
    <m/>
    <n v="1"/>
    <s v="Open"/>
    <x v="0"/>
  </r>
  <r>
    <n v="2168"/>
    <s v="NOC476"/>
    <x v="2"/>
    <s v="NA"/>
    <m/>
    <m/>
    <m/>
    <s v="BSS"/>
    <s v="Service Provisioning"/>
    <s v="VPN(B2B)with filtered QoS Weekly"/>
    <m/>
    <s v="Critical"/>
    <s v="Open"/>
    <m/>
    <s v="BSS"/>
    <s v="CRM"/>
    <m/>
    <s v=" "/>
    <m/>
    <m/>
    <s v="Manoj Nibrad"/>
    <m/>
    <s v="Open"/>
    <s v="Open"/>
    <s v=" "/>
    <s v=" "/>
    <s v=" "/>
    <m/>
    <m/>
    <m/>
    <m/>
    <m/>
    <m/>
    <s v="NOCBSS"/>
    <s v="Applications/Tools"/>
    <s v="OPEN"/>
    <m/>
    <m/>
    <m/>
    <m/>
    <e v="#N/A"/>
    <m/>
    <n v="1"/>
    <s v="Open"/>
    <x v="0"/>
  </r>
  <r>
    <n v="2169"/>
    <s v="NOC477"/>
    <x v="2"/>
    <s v="NA"/>
    <m/>
    <m/>
    <m/>
    <s v="BSS"/>
    <s v="Service Provisioning"/>
    <s v="VPN(B2B)with filtered QoS Monthly"/>
    <m/>
    <s v="Critical"/>
    <s v="Open"/>
    <m/>
    <s v="BSS"/>
    <s v="CRM"/>
    <m/>
    <s v=" "/>
    <m/>
    <m/>
    <s v="Manoj Nibrad"/>
    <m/>
    <s v="Open"/>
    <s v="Open"/>
    <s v=" "/>
    <s v=" "/>
    <s v=" "/>
    <m/>
    <m/>
    <m/>
    <m/>
    <m/>
    <m/>
    <s v="NOCBSS"/>
    <s v="Applications/Tools"/>
    <s v="OPEN"/>
    <m/>
    <m/>
    <m/>
    <m/>
    <e v="#N/A"/>
    <m/>
    <n v="1"/>
    <s v="Open"/>
    <x v="0"/>
  </r>
  <r>
    <n v="2170"/>
    <s v="NOC478"/>
    <x v="2"/>
    <s v="NA"/>
    <m/>
    <m/>
    <m/>
    <s v="BSS"/>
    <s v="Service Provisioning"/>
    <s v="VPN(B2B)with filtered QoS  (Selective from and to dates)"/>
    <m/>
    <s v="Critical"/>
    <s v="Open"/>
    <m/>
    <s v="BSS"/>
    <s v="CRM"/>
    <m/>
    <s v=" "/>
    <m/>
    <m/>
    <s v="Manoj Nibrad"/>
    <m/>
    <s v="Open"/>
    <s v="Open"/>
    <s v=" "/>
    <s v=" "/>
    <s v=" "/>
    <m/>
    <m/>
    <m/>
    <m/>
    <m/>
    <m/>
    <s v="NOCBSS"/>
    <s v="Applications/Tools"/>
    <s v="OPEN"/>
    <m/>
    <m/>
    <m/>
    <m/>
    <e v="#N/A"/>
    <m/>
    <n v="1"/>
    <s v="Open"/>
    <x v="0"/>
  </r>
  <r>
    <n v="2171"/>
    <s v="NOC479"/>
    <x v="2"/>
    <s v="NA"/>
    <m/>
    <m/>
    <m/>
    <s v="BSS"/>
    <s v="Service Provisioning"/>
    <s v="Enterprise(B2B) Daily"/>
    <m/>
    <s v="Critical"/>
    <s v="Open"/>
    <m/>
    <s v="BSS"/>
    <s v="CRM"/>
    <m/>
    <s v=" "/>
    <m/>
    <m/>
    <s v="Manoj Nibrad"/>
    <m/>
    <s v="Open"/>
    <s v="Open"/>
    <s v=" "/>
    <s v=" "/>
    <s v=" "/>
    <m/>
    <m/>
    <m/>
    <m/>
    <m/>
    <m/>
    <s v="NOCBSS"/>
    <s v="Applications/Tools"/>
    <s v="OPEN"/>
    <m/>
    <m/>
    <m/>
    <m/>
    <e v="#N/A"/>
    <m/>
    <n v="1"/>
    <s v="Open"/>
    <x v="0"/>
  </r>
  <r>
    <n v="2172"/>
    <s v="NOC48"/>
    <x v="2"/>
    <s v="NA"/>
    <m/>
    <m/>
    <m/>
    <s v="GPON"/>
    <s v="OSS"/>
    <s v="Summary Status of complete 424 Mandal OLTs ( Blocks ) of PKG-ABC Daily"/>
    <m/>
    <s v="Critical"/>
    <s v="Completed"/>
    <m/>
    <s v="HPSM"/>
    <s v="Incident Management"/>
    <m/>
    <m/>
    <m/>
    <m/>
    <s v="Suresh Pawar"/>
    <m/>
    <m/>
    <s v="CLOSURE REVIEW PENDING "/>
    <s v=" "/>
    <s v=" "/>
    <s v=" "/>
    <m/>
    <m/>
    <m/>
    <m/>
    <m/>
    <m/>
    <s v="NOCGPON"/>
    <s v="Applications/Tools"/>
    <s v="OPEN"/>
    <s v="COMPLETED"/>
    <n v="0"/>
    <m/>
    <m/>
    <m/>
    <m/>
    <n v="1"/>
    <s v="Completed but Verification undrer Process"/>
    <x v="2"/>
  </r>
  <r>
    <n v="2173"/>
    <s v="NOC480"/>
    <x v="2"/>
    <s v="NA"/>
    <m/>
    <m/>
    <m/>
    <s v="BSS"/>
    <s v="Service Provisioning"/>
    <s v="Enterprise(B2B) Weekly"/>
    <m/>
    <s v="Critical"/>
    <s v="Open"/>
    <m/>
    <s v="BSS"/>
    <s v="CRM"/>
    <m/>
    <s v=" "/>
    <m/>
    <m/>
    <s v="Manoj Nibrad"/>
    <m/>
    <s v="Open"/>
    <s v="Open"/>
    <s v=" "/>
    <s v=" "/>
    <s v=" "/>
    <m/>
    <m/>
    <m/>
    <m/>
    <m/>
    <m/>
    <s v="NOCBSS"/>
    <s v="Applications/Tools"/>
    <s v="OPEN"/>
    <m/>
    <m/>
    <m/>
    <m/>
    <e v="#N/A"/>
    <m/>
    <n v="1"/>
    <s v="Open"/>
    <x v="0"/>
  </r>
  <r>
    <n v="2174"/>
    <s v="NOC481"/>
    <x v="2"/>
    <s v="NA"/>
    <m/>
    <m/>
    <m/>
    <s v="BSS"/>
    <s v="Service Provisioning"/>
    <s v="Enterprise(B2B) Monthly"/>
    <m/>
    <s v="Critical"/>
    <s v="Open"/>
    <m/>
    <s v="BSS"/>
    <s v="CRM"/>
    <m/>
    <s v=" "/>
    <m/>
    <m/>
    <s v="Manoj Nibrad"/>
    <m/>
    <s v="Open"/>
    <s v="Open"/>
    <s v=" "/>
    <s v=" "/>
    <s v=" "/>
    <m/>
    <m/>
    <m/>
    <m/>
    <m/>
    <m/>
    <s v="NOCBSS"/>
    <s v="Applications/Tools"/>
    <s v="OPEN"/>
    <m/>
    <m/>
    <m/>
    <m/>
    <e v="#N/A"/>
    <m/>
    <n v="1"/>
    <s v="Open"/>
    <x v="0"/>
  </r>
  <r>
    <n v="2175"/>
    <s v="NOC482"/>
    <x v="2"/>
    <s v="NA"/>
    <m/>
    <m/>
    <m/>
    <s v="BSS"/>
    <s v="Service Provisioning"/>
    <s v="Enterprise(B2B)  (Selective from and to dates)"/>
    <m/>
    <s v="Critical"/>
    <s v="Open"/>
    <m/>
    <s v="BSS"/>
    <s v="CRM"/>
    <m/>
    <s v=" "/>
    <m/>
    <m/>
    <s v="Manoj Nibrad"/>
    <m/>
    <s v="Open"/>
    <s v="Open"/>
    <s v=" "/>
    <s v=" "/>
    <s v=" "/>
    <m/>
    <m/>
    <m/>
    <m/>
    <m/>
    <m/>
    <s v="NOCBSS"/>
    <s v="Applications/Tools"/>
    <s v="OPEN"/>
    <m/>
    <m/>
    <m/>
    <m/>
    <e v="#N/A"/>
    <m/>
    <n v="1"/>
    <s v="Open"/>
    <x v="0"/>
  </r>
  <r>
    <n v="2176"/>
    <s v="NOC483"/>
    <x v="2"/>
    <s v="NA"/>
    <m/>
    <m/>
    <m/>
    <s v="BSS"/>
    <s v="Service Provisioning"/>
    <s v="Enterprise(B2B) with filtered QoS Daily"/>
    <m/>
    <s v="Critical"/>
    <s v="Open"/>
    <m/>
    <s v="BSS"/>
    <s v="CRM"/>
    <m/>
    <s v=" "/>
    <m/>
    <m/>
    <s v="Manoj Nibrad"/>
    <m/>
    <s v="Open"/>
    <s v="Open"/>
    <s v=" "/>
    <s v=" "/>
    <s v=" "/>
    <m/>
    <m/>
    <m/>
    <m/>
    <m/>
    <m/>
    <s v="NOCBSS"/>
    <s v="Applications/Tools"/>
    <s v="OPEN"/>
    <m/>
    <m/>
    <m/>
    <m/>
    <e v="#N/A"/>
    <m/>
    <n v="1"/>
    <s v="Open"/>
    <x v="0"/>
  </r>
  <r>
    <n v="2177"/>
    <s v="NOC484"/>
    <x v="2"/>
    <s v="NA"/>
    <m/>
    <m/>
    <m/>
    <s v="BSS"/>
    <s v="Service Provisioning"/>
    <s v="Enterprise(B2B) with filtered QoS Weekly"/>
    <m/>
    <s v="Critical"/>
    <s v="Open"/>
    <m/>
    <s v="BSS"/>
    <s v="CRM"/>
    <m/>
    <s v=" "/>
    <m/>
    <m/>
    <s v="Manoj Nibrad"/>
    <m/>
    <s v="Open"/>
    <s v="Open"/>
    <s v=" "/>
    <s v=" "/>
    <s v=" "/>
    <m/>
    <m/>
    <m/>
    <m/>
    <m/>
    <m/>
    <s v="NOCBSS"/>
    <s v="Applications/Tools"/>
    <s v="OPEN"/>
    <m/>
    <m/>
    <m/>
    <m/>
    <e v="#N/A"/>
    <m/>
    <n v="1"/>
    <s v="Open"/>
    <x v="0"/>
  </r>
  <r>
    <n v="2178"/>
    <s v="NOC485"/>
    <x v="2"/>
    <s v="NA"/>
    <m/>
    <m/>
    <m/>
    <s v="BSS"/>
    <s v="Service Provisioning"/>
    <s v="Enterprise(B2B) with filtered QoS Monthly"/>
    <m/>
    <s v="Critical"/>
    <s v="Open"/>
    <m/>
    <s v="BSS"/>
    <s v="CRM"/>
    <m/>
    <s v=" "/>
    <m/>
    <m/>
    <s v="Manoj Nibrad"/>
    <m/>
    <s v="Open"/>
    <s v="Open"/>
    <s v=" "/>
    <s v=" "/>
    <s v=" "/>
    <m/>
    <m/>
    <m/>
    <m/>
    <m/>
    <m/>
    <s v="NOCBSS"/>
    <s v="Applications/Tools"/>
    <s v="OPEN"/>
    <m/>
    <m/>
    <m/>
    <m/>
    <e v="#N/A"/>
    <m/>
    <n v="1"/>
    <s v="Open"/>
    <x v="0"/>
  </r>
  <r>
    <n v="2179"/>
    <s v="NOC486"/>
    <x v="2"/>
    <s v="NA"/>
    <m/>
    <m/>
    <m/>
    <s v="BSS"/>
    <s v="Service Provisioning"/>
    <s v="Enterprise(B2B) with filtered QoS  (Selective from and to dates)"/>
    <m/>
    <s v="Critical"/>
    <s v="Open"/>
    <m/>
    <s v="BSS"/>
    <s v="CRM"/>
    <m/>
    <s v=" "/>
    <m/>
    <m/>
    <s v="Manoj Nibrad"/>
    <m/>
    <s v="Open"/>
    <s v="Open"/>
    <s v=" "/>
    <s v=" "/>
    <s v=" "/>
    <m/>
    <m/>
    <m/>
    <m/>
    <m/>
    <m/>
    <s v="NOCBSS"/>
    <s v="Applications/Tools"/>
    <s v="OPEN"/>
    <m/>
    <m/>
    <m/>
    <m/>
    <e v="#N/A"/>
    <m/>
    <n v="1"/>
    <s v="Open"/>
    <x v="0"/>
  </r>
  <r>
    <n v="2180"/>
    <s v="NOC487"/>
    <x v="2"/>
    <s v="NA"/>
    <m/>
    <m/>
    <m/>
    <s v="BSS"/>
    <s v="Service Provisioning"/>
    <s v="Partner(B2B2C) Daily"/>
    <m/>
    <s v="Critical"/>
    <s v="Completed"/>
    <m/>
    <s v="BSS"/>
    <s v="CRM"/>
    <m/>
    <s v=" "/>
    <m/>
    <m/>
    <s v="Manoj Nibrad"/>
    <m/>
    <s v="Open"/>
    <s v="Open"/>
    <s v=" "/>
    <s v=" "/>
    <s v=" "/>
    <m/>
    <m/>
    <m/>
    <m/>
    <m/>
    <m/>
    <s v="NOCBSS"/>
    <s v="Applications/Tools"/>
    <s v="OPEN"/>
    <m/>
    <m/>
    <m/>
    <m/>
    <m/>
    <m/>
    <n v="1"/>
    <s v="Open"/>
    <x v="0"/>
  </r>
  <r>
    <n v="2181"/>
    <s v="NOC488"/>
    <x v="2"/>
    <s v="NA"/>
    <m/>
    <m/>
    <m/>
    <s v="BSS"/>
    <s v="Service Provisioning"/>
    <s v="Partner(B2B2C) Weekly"/>
    <m/>
    <s v="Critical"/>
    <s v="Completed"/>
    <m/>
    <s v="BSS"/>
    <s v="CRM"/>
    <m/>
    <s v=" "/>
    <m/>
    <m/>
    <s v="Manoj Nibrad"/>
    <m/>
    <s v="Open"/>
    <s v="Open"/>
    <s v=" "/>
    <s v=" "/>
    <s v=" "/>
    <m/>
    <m/>
    <m/>
    <m/>
    <m/>
    <m/>
    <s v="NOCBSS"/>
    <s v="Applications/Tools"/>
    <s v="OPEN"/>
    <m/>
    <m/>
    <m/>
    <m/>
    <m/>
    <m/>
    <n v="1"/>
    <s v="Open"/>
    <x v="0"/>
  </r>
  <r>
    <n v="2182"/>
    <s v="NOC489"/>
    <x v="2"/>
    <s v="NA"/>
    <m/>
    <m/>
    <m/>
    <s v="BSS"/>
    <s v="Service Provisioning"/>
    <s v="Partner(B2B2C) Monthly"/>
    <m/>
    <s v="Critical"/>
    <s v="Completed"/>
    <m/>
    <s v="BSS"/>
    <s v="CRM"/>
    <m/>
    <s v=" "/>
    <m/>
    <m/>
    <s v="Manoj Nibrad"/>
    <m/>
    <s v="Open"/>
    <s v="Open"/>
    <s v=" "/>
    <s v=" "/>
    <s v=" "/>
    <m/>
    <m/>
    <m/>
    <m/>
    <m/>
    <m/>
    <s v="NOCBSS"/>
    <s v="Applications/Tools"/>
    <s v="OPEN"/>
    <m/>
    <m/>
    <m/>
    <m/>
    <m/>
    <m/>
    <n v="1"/>
    <s v="Open"/>
    <x v="0"/>
  </r>
  <r>
    <n v="2183"/>
    <s v="NOC49"/>
    <x v="2"/>
    <s v="NA"/>
    <m/>
    <m/>
    <m/>
    <s v="GPON"/>
    <s v="OSS"/>
    <s v="Summary Status of complete 424 Mandal OLTs ( Blocks ) of PKG-ABC Weekly"/>
    <m/>
    <s v="Critical"/>
    <s v="NOT_FEASIBLE"/>
    <m/>
    <s v="HPSM"/>
    <s v="Incident Management"/>
    <m/>
    <m/>
    <m/>
    <m/>
    <s v="Suresh Pawar"/>
    <m/>
    <s v="Open"/>
    <s v="Not Feasible "/>
    <s v=" "/>
    <s v=" "/>
    <s v=" "/>
    <m/>
    <m/>
    <m/>
    <m/>
    <m/>
    <m/>
    <s v="NOCGPON"/>
    <s v="Applications/Tools"/>
    <e v="#N/A"/>
    <s v="NOT-FEASIBLE"/>
    <s v="Live data -bothUOC and POWErbi"/>
    <m/>
    <m/>
    <e v="#N/A"/>
    <m/>
    <n v="1"/>
    <s v="Open"/>
    <x v="0"/>
  </r>
  <r>
    <n v="2184"/>
    <s v="NOC490"/>
    <x v="2"/>
    <s v="NA"/>
    <m/>
    <m/>
    <m/>
    <s v="BSS"/>
    <s v="Service Provisioning"/>
    <s v="Partner(B2B2C)  (Selective from and to dates)"/>
    <m/>
    <s v="Critical"/>
    <s v="Completed"/>
    <m/>
    <s v="BSS"/>
    <s v="CRM"/>
    <m/>
    <s v=" "/>
    <m/>
    <m/>
    <s v="Manoj Nibrad"/>
    <m/>
    <s v="Open"/>
    <s v="Open"/>
    <s v=" "/>
    <s v=" "/>
    <s v=" "/>
    <m/>
    <m/>
    <m/>
    <m/>
    <m/>
    <m/>
    <s v="NOCBSS"/>
    <s v="Applications/Tools"/>
    <s v="OPEN"/>
    <m/>
    <m/>
    <m/>
    <m/>
    <m/>
    <m/>
    <n v="1"/>
    <s v="Open"/>
    <x v="0"/>
  </r>
  <r>
    <n v="2185"/>
    <s v="NOC491"/>
    <x v="2"/>
    <s v="NA"/>
    <m/>
    <m/>
    <m/>
    <s v="BSS"/>
    <s v="Service Provisioning"/>
    <s v="Partner(B2B2C) with Filtered QoS Daily"/>
    <m/>
    <s v="Critical"/>
    <s v="Open"/>
    <m/>
    <s v="BSS"/>
    <s v="CRM"/>
    <m/>
    <s v=" "/>
    <m/>
    <m/>
    <s v="Manoj Nibrad"/>
    <m/>
    <s v="Open"/>
    <s v="Open"/>
    <s v=" "/>
    <s v=" "/>
    <s v=" "/>
    <m/>
    <m/>
    <m/>
    <m/>
    <m/>
    <m/>
    <s v="NOCBSS"/>
    <s v="Applications/Tools"/>
    <s v="OPEN"/>
    <m/>
    <m/>
    <m/>
    <m/>
    <e v="#N/A"/>
    <m/>
    <n v="1"/>
    <s v="Open"/>
    <x v="0"/>
  </r>
  <r>
    <n v="2186"/>
    <s v="NOC492"/>
    <x v="2"/>
    <s v="NA"/>
    <m/>
    <m/>
    <m/>
    <s v="BSS"/>
    <s v="Service Provisioning"/>
    <s v="Partner(B2B2C) with Filtered QoS Weekly"/>
    <m/>
    <s v="Critical"/>
    <s v="Open"/>
    <m/>
    <s v="BSS"/>
    <s v="CRM"/>
    <m/>
    <s v=" "/>
    <m/>
    <m/>
    <s v="Manoj Nibrad"/>
    <m/>
    <s v="Open"/>
    <s v="Open"/>
    <s v=" "/>
    <s v=" "/>
    <s v=" "/>
    <m/>
    <m/>
    <m/>
    <m/>
    <m/>
    <m/>
    <s v="NOCBSS"/>
    <s v="Applications/Tools"/>
    <s v="OPEN"/>
    <m/>
    <m/>
    <m/>
    <m/>
    <e v="#N/A"/>
    <m/>
    <n v="1"/>
    <s v="Open"/>
    <x v="0"/>
  </r>
  <r>
    <n v="2187"/>
    <s v="NOC493"/>
    <x v="2"/>
    <s v="NA"/>
    <m/>
    <m/>
    <m/>
    <s v="BSS"/>
    <s v="Service Provisioning"/>
    <s v="Partner(B2B2C) with Filtered QoS Monthly"/>
    <m/>
    <s v="Critical"/>
    <s v="Open"/>
    <m/>
    <s v="BSS"/>
    <s v="CRM"/>
    <m/>
    <s v=" "/>
    <m/>
    <m/>
    <s v="Manoj Nibrad"/>
    <m/>
    <s v="Open"/>
    <s v="Open"/>
    <s v=" "/>
    <s v=" "/>
    <s v=" "/>
    <m/>
    <m/>
    <m/>
    <m/>
    <m/>
    <m/>
    <s v="NOCBSS"/>
    <s v="Applications/Tools"/>
    <s v="OPEN"/>
    <m/>
    <m/>
    <m/>
    <m/>
    <e v="#N/A"/>
    <m/>
    <n v="1"/>
    <s v="Open"/>
    <x v="0"/>
  </r>
  <r>
    <n v="2188"/>
    <s v="NOC494"/>
    <x v="2"/>
    <s v="NA"/>
    <m/>
    <m/>
    <m/>
    <s v="BSS"/>
    <s v="Service Provisioning"/>
    <s v="Partner(B2B2C) with Filtered QoS  (Selective from and to dates)"/>
    <m/>
    <s v="Critical"/>
    <s v="Open"/>
    <m/>
    <s v="BSS"/>
    <s v="CRM"/>
    <m/>
    <s v=" "/>
    <m/>
    <m/>
    <s v="Manoj Nibrad"/>
    <m/>
    <s v="Open"/>
    <s v="Open"/>
    <s v=" "/>
    <s v=" "/>
    <s v=" "/>
    <m/>
    <m/>
    <m/>
    <m/>
    <m/>
    <m/>
    <s v="NOCBSS"/>
    <s v="Applications/Tools"/>
    <s v="OPEN"/>
    <m/>
    <m/>
    <m/>
    <m/>
    <e v="#N/A"/>
    <m/>
    <n v="1"/>
    <s v="Open"/>
    <x v="0"/>
  </r>
  <r>
    <n v="2189"/>
    <s v="NOC495"/>
    <x v="2"/>
    <s v="NA"/>
    <m/>
    <m/>
    <m/>
    <s v="BSS"/>
    <s v="Service Provisioning"/>
    <s v="T-cell (P2MP) Daily"/>
    <m/>
    <s v="Critical"/>
    <s v="Open"/>
    <m/>
    <s v="BSS"/>
    <s v="CRM"/>
    <m/>
    <s v=" "/>
    <m/>
    <m/>
    <s v="Manoj Nibrad"/>
    <m/>
    <s v="Open"/>
    <s v="Open"/>
    <s v=" "/>
    <s v=" "/>
    <s v=" "/>
    <m/>
    <m/>
    <m/>
    <m/>
    <m/>
    <m/>
    <s v="NOCBSS"/>
    <s v="Applications/Tools"/>
    <s v="OPEN"/>
    <m/>
    <m/>
    <m/>
    <m/>
    <e v="#N/A"/>
    <m/>
    <n v="1"/>
    <s v="Open"/>
    <x v="0"/>
  </r>
  <r>
    <n v="2190"/>
    <s v="NOC496"/>
    <x v="2"/>
    <s v="NA"/>
    <m/>
    <m/>
    <m/>
    <s v="BSS"/>
    <s v="Service Provisioning"/>
    <s v="T-cell (P2MP) Weekly"/>
    <m/>
    <s v="Critical"/>
    <s v="Open"/>
    <m/>
    <s v="BSS"/>
    <s v="CRM"/>
    <m/>
    <s v=" "/>
    <m/>
    <m/>
    <s v="Manoj Nibrad"/>
    <m/>
    <s v="Open"/>
    <s v="Open"/>
    <s v=" "/>
    <s v=" "/>
    <s v=" "/>
    <m/>
    <m/>
    <m/>
    <m/>
    <m/>
    <m/>
    <s v="NOCBSS"/>
    <s v="Applications/Tools"/>
    <s v="OPEN"/>
    <m/>
    <m/>
    <m/>
    <m/>
    <e v="#N/A"/>
    <m/>
    <n v="1"/>
    <s v="Open"/>
    <x v="0"/>
  </r>
  <r>
    <n v="2191"/>
    <s v="NOC497"/>
    <x v="2"/>
    <s v="NA"/>
    <m/>
    <m/>
    <m/>
    <s v="BSS"/>
    <s v="Service Provisioning"/>
    <s v="T-cell (P2MP) Monthly"/>
    <m/>
    <s v="Critical"/>
    <s v="Open"/>
    <m/>
    <s v="BSS"/>
    <s v="CRM"/>
    <m/>
    <s v=" "/>
    <m/>
    <m/>
    <s v="Manoj Nibrad"/>
    <m/>
    <s v="Open"/>
    <s v="Open"/>
    <s v=" "/>
    <s v=" "/>
    <s v=" "/>
    <m/>
    <m/>
    <m/>
    <m/>
    <m/>
    <m/>
    <s v="NOCBSS"/>
    <s v="Applications/Tools"/>
    <s v="OPEN"/>
    <m/>
    <m/>
    <m/>
    <m/>
    <e v="#N/A"/>
    <m/>
    <n v="1"/>
    <s v="Open"/>
    <x v="0"/>
  </r>
  <r>
    <n v="2192"/>
    <s v="NOC498"/>
    <x v="2"/>
    <s v="NA"/>
    <m/>
    <m/>
    <m/>
    <s v="BSS"/>
    <s v="Service Provisioning"/>
    <s v="T-cell (P2MP)  (Selective from and to dates)"/>
    <m/>
    <s v="Critical"/>
    <s v="Open"/>
    <m/>
    <s v="BSS"/>
    <s v="CRM"/>
    <m/>
    <s v=" "/>
    <m/>
    <m/>
    <s v="Manoj Nibrad"/>
    <m/>
    <s v="Open"/>
    <s v="Open"/>
    <s v=" "/>
    <s v=" "/>
    <s v=" "/>
    <m/>
    <m/>
    <m/>
    <m/>
    <m/>
    <m/>
    <s v="NOCBSS"/>
    <s v="Applications/Tools"/>
    <s v="OPEN"/>
    <m/>
    <m/>
    <m/>
    <m/>
    <e v="#N/A"/>
    <m/>
    <n v="1"/>
    <s v="Open"/>
    <x v="0"/>
  </r>
  <r>
    <n v="2193"/>
    <s v="NOC499"/>
    <x v="2"/>
    <s v="NA"/>
    <m/>
    <m/>
    <m/>
    <s v="BSS"/>
    <s v="Service Provisioning"/>
    <s v="T-cell P2MP  with Filtered QoS Daily"/>
    <m/>
    <s v="Critical"/>
    <s v="Open"/>
    <m/>
    <s v="BSS"/>
    <s v="CRM"/>
    <m/>
    <s v=" "/>
    <m/>
    <m/>
    <s v="Manoj Nibrad"/>
    <m/>
    <s v="Open"/>
    <s v="Open"/>
    <s v=" "/>
    <s v=" "/>
    <s v=" "/>
    <m/>
    <m/>
    <m/>
    <m/>
    <m/>
    <m/>
    <s v="NOCBSS"/>
    <s v="Applications/Tools"/>
    <s v="OPEN"/>
    <m/>
    <m/>
    <m/>
    <m/>
    <e v="#N/A"/>
    <m/>
    <n v="1"/>
    <s v="Open"/>
    <x v="0"/>
  </r>
  <r>
    <n v="2194"/>
    <s v="NOC5"/>
    <x v="2"/>
    <s v="NA"/>
    <m/>
    <s v="OSS"/>
    <s v="OSS"/>
    <s v="OSS"/>
    <s v="DC"/>
    <s v="DC Applications uptime &amp; SLA Daily"/>
    <m/>
    <s v="Critical"/>
    <s v=" "/>
    <m/>
    <s v="HPSM"/>
    <s v="Incident Management"/>
    <m/>
    <m/>
    <m/>
    <m/>
    <s v="Suresh Pawar"/>
    <m/>
    <s v="Open"/>
    <s v="Open"/>
    <s v=" "/>
    <s v=" "/>
    <s v=" "/>
    <m/>
    <m/>
    <m/>
    <m/>
    <m/>
    <m/>
    <s v="NOCOSS"/>
    <s v="Applications/Tools"/>
    <s v="OPEN"/>
    <s v="OPEN"/>
    <n v="0"/>
    <m/>
    <m/>
    <e v="#N/A"/>
    <m/>
    <n v="1"/>
    <s v="Open"/>
    <x v="0"/>
  </r>
  <r>
    <n v="2195"/>
    <s v="NOC50"/>
    <x v="2"/>
    <s v="NA"/>
    <m/>
    <m/>
    <m/>
    <s v="GPON"/>
    <s v="OSS"/>
    <s v="Summary Status of complete 424 Mandal OLTs ( Blocks ) of PKG-ABC Monthly"/>
    <m/>
    <s v="Critical"/>
    <s v="Completed"/>
    <m/>
    <s v="HPSM"/>
    <s v="Incident Management"/>
    <m/>
    <m/>
    <m/>
    <m/>
    <s v="Suresh Pawar"/>
    <m/>
    <m/>
    <s v="CLOSURE REVIEW PENDING "/>
    <s v=" "/>
    <s v=" "/>
    <s v=" "/>
    <m/>
    <m/>
    <m/>
    <m/>
    <m/>
    <m/>
    <s v="NOCGPON"/>
    <s v="Applications/Tools"/>
    <s v="OPEN"/>
    <s v="COMPLETED"/>
    <s v="only Live data"/>
    <m/>
    <m/>
    <m/>
    <m/>
    <n v="1"/>
    <s v="Completed but Verification undrer Process"/>
    <x v="2"/>
  </r>
  <r>
    <n v="2196"/>
    <s v="NOC500"/>
    <x v="2"/>
    <s v="NA"/>
    <m/>
    <m/>
    <m/>
    <s v="BSS"/>
    <s v="Service Provisioning"/>
    <s v="T-cell P2MP  with Filtered QoS Weekly"/>
    <m/>
    <s v="Critical"/>
    <s v="Open"/>
    <m/>
    <s v="BSS"/>
    <s v="CRM"/>
    <m/>
    <s v=" "/>
    <m/>
    <m/>
    <s v="Manoj Nibrad"/>
    <m/>
    <s v="Open"/>
    <s v="Open"/>
    <s v=" "/>
    <s v=" "/>
    <s v=" "/>
    <m/>
    <m/>
    <m/>
    <m/>
    <m/>
    <m/>
    <s v="NOCBSS"/>
    <s v="Applications/Tools"/>
    <s v="OPEN"/>
    <m/>
    <m/>
    <m/>
    <m/>
    <e v="#N/A"/>
    <m/>
    <n v="1"/>
    <s v="Open"/>
    <x v="0"/>
  </r>
  <r>
    <n v="2197"/>
    <s v="NOC501"/>
    <x v="2"/>
    <s v="NA"/>
    <m/>
    <m/>
    <m/>
    <s v="BSS"/>
    <s v="Service Provisioning"/>
    <s v="T-cell P2MP  with Filtered QoS Monthly"/>
    <m/>
    <s v="Critical"/>
    <s v="Open"/>
    <m/>
    <s v="BSS"/>
    <s v="CRM"/>
    <m/>
    <s v=" "/>
    <m/>
    <m/>
    <s v="Manoj Nibrad"/>
    <m/>
    <s v="Open"/>
    <s v="Open"/>
    <s v=" "/>
    <s v=" "/>
    <s v=" "/>
    <m/>
    <m/>
    <m/>
    <m/>
    <m/>
    <m/>
    <s v="NOCBSS"/>
    <s v="Applications/Tools"/>
    <s v="OPEN"/>
    <m/>
    <m/>
    <m/>
    <m/>
    <e v="#N/A"/>
    <m/>
    <n v="1"/>
    <s v="Open"/>
    <x v="0"/>
  </r>
  <r>
    <n v="2198"/>
    <s v="NOC502"/>
    <x v="2"/>
    <s v="NA"/>
    <m/>
    <m/>
    <m/>
    <s v="BSS"/>
    <s v="Service Provisioning"/>
    <s v="T-cell P2MP  with Filtered QoS  (Selective from and to dates)"/>
    <m/>
    <s v="Critical"/>
    <s v="Open"/>
    <m/>
    <s v="BSS"/>
    <s v="CRM"/>
    <m/>
    <s v=" "/>
    <m/>
    <m/>
    <s v="Manoj Nibrad"/>
    <m/>
    <s v="Open"/>
    <s v="Open"/>
    <s v=" "/>
    <s v=" "/>
    <s v=" "/>
    <m/>
    <m/>
    <m/>
    <m/>
    <m/>
    <m/>
    <s v="NOCBSS"/>
    <s v="Applications/Tools"/>
    <s v="OPEN"/>
    <m/>
    <m/>
    <m/>
    <m/>
    <e v="#N/A"/>
    <m/>
    <n v="1"/>
    <s v="Open"/>
    <x v="0"/>
  </r>
  <r>
    <n v="2199"/>
    <s v="NOC503"/>
    <x v="2"/>
    <s v="NA"/>
    <m/>
    <m/>
    <m/>
    <s v="BSS"/>
    <s v="Service Provisioning"/>
    <s v="T-cell (P2P) Daily"/>
    <m/>
    <s v="Critical"/>
    <s v="Open"/>
    <m/>
    <s v="BSS"/>
    <s v="CRM"/>
    <m/>
    <s v=" "/>
    <m/>
    <m/>
    <s v="Manoj Nibrad"/>
    <m/>
    <s v="Open"/>
    <s v="Open"/>
    <s v=" "/>
    <s v=" "/>
    <s v=" "/>
    <m/>
    <m/>
    <m/>
    <m/>
    <m/>
    <m/>
    <s v="NOCBSS"/>
    <s v="Applications/Tools"/>
    <s v="OPEN"/>
    <m/>
    <m/>
    <m/>
    <m/>
    <e v="#N/A"/>
    <m/>
    <n v="1"/>
    <s v="Open"/>
    <x v="0"/>
  </r>
  <r>
    <n v="2200"/>
    <s v="NOC504"/>
    <x v="2"/>
    <s v="NA"/>
    <m/>
    <m/>
    <m/>
    <s v="BSS"/>
    <s v="Service Provisioning"/>
    <s v="T-cell (P2P) Weekly"/>
    <m/>
    <s v="Critical"/>
    <s v="Open"/>
    <m/>
    <s v="BSS"/>
    <s v="CRM"/>
    <m/>
    <s v=" "/>
    <m/>
    <m/>
    <s v="Manoj Nibrad"/>
    <m/>
    <s v="Open"/>
    <s v="Open"/>
    <s v=" "/>
    <s v=" "/>
    <s v=" "/>
    <m/>
    <m/>
    <m/>
    <m/>
    <m/>
    <m/>
    <s v="NOCBSS"/>
    <s v="Applications/Tools"/>
    <s v="OPEN"/>
    <m/>
    <m/>
    <m/>
    <m/>
    <e v="#N/A"/>
    <m/>
    <n v="1"/>
    <s v="Open"/>
    <x v="0"/>
  </r>
  <r>
    <n v="2201"/>
    <s v="NOC505"/>
    <x v="2"/>
    <s v="NA"/>
    <m/>
    <m/>
    <m/>
    <s v="BSS"/>
    <s v="Service Provisioning"/>
    <s v="T-cell (P2P) Monthly"/>
    <m/>
    <s v="Critical"/>
    <s v="Open"/>
    <m/>
    <s v="BSS"/>
    <s v="CRM"/>
    <m/>
    <s v=" "/>
    <m/>
    <m/>
    <s v="Manoj Nibrad"/>
    <m/>
    <s v="Open"/>
    <s v="Open"/>
    <s v=" "/>
    <s v=" "/>
    <s v=" "/>
    <m/>
    <m/>
    <m/>
    <m/>
    <m/>
    <m/>
    <s v="NOCBSS"/>
    <s v="Applications/Tools"/>
    <s v="OPEN"/>
    <m/>
    <m/>
    <m/>
    <m/>
    <e v="#N/A"/>
    <m/>
    <n v="1"/>
    <s v="Open"/>
    <x v="0"/>
  </r>
  <r>
    <n v="2202"/>
    <s v="NOC506"/>
    <x v="2"/>
    <s v="NA"/>
    <m/>
    <m/>
    <m/>
    <s v="BSS"/>
    <s v="Service Provisioning"/>
    <s v="T-cell (P2P)  (Selective from and to dates)"/>
    <m/>
    <s v="Critical"/>
    <s v="Open"/>
    <m/>
    <s v="BSS"/>
    <s v="CRM"/>
    <m/>
    <s v=" "/>
    <m/>
    <m/>
    <s v="Manoj Nibrad"/>
    <m/>
    <s v="Open"/>
    <s v="Open"/>
    <s v=" "/>
    <s v=" "/>
    <s v=" "/>
    <m/>
    <m/>
    <m/>
    <m/>
    <m/>
    <m/>
    <s v="NOCBSS"/>
    <s v="Applications/Tools"/>
    <s v="OPEN"/>
    <m/>
    <m/>
    <m/>
    <m/>
    <e v="#N/A"/>
    <m/>
    <n v="1"/>
    <s v="Open"/>
    <x v="0"/>
  </r>
  <r>
    <n v="2203"/>
    <s v="NOC507"/>
    <x v="2"/>
    <s v="NA"/>
    <m/>
    <m/>
    <m/>
    <s v="BSS"/>
    <s v="Service Provisioning"/>
    <s v="T-cell P2P  with Filtered QoS Daily"/>
    <m/>
    <s v="Critical"/>
    <s v="Open"/>
    <m/>
    <s v="BSS"/>
    <s v="CRM"/>
    <m/>
    <s v=" "/>
    <m/>
    <m/>
    <s v="Manoj Nibrad"/>
    <m/>
    <s v="Open"/>
    <s v="Open"/>
    <s v=" "/>
    <s v=" "/>
    <s v=" "/>
    <m/>
    <m/>
    <m/>
    <m/>
    <m/>
    <m/>
    <s v="NOCBSS"/>
    <s v="Applications/Tools"/>
    <s v="OPEN"/>
    <m/>
    <m/>
    <m/>
    <m/>
    <e v="#N/A"/>
    <m/>
    <n v="1"/>
    <s v="Open"/>
    <x v="0"/>
  </r>
  <r>
    <n v="2204"/>
    <s v="NOC508"/>
    <x v="2"/>
    <s v="NA"/>
    <m/>
    <m/>
    <m/>
    <s v="BSS"/>
    <s v="Service Provisioning"/>
    <s v="T-cell P2P  with Filtered QoS Weekly"/>
    <m/>
    <s v="Critical"/>
    <s v="Open"/>
    <m/>
    <s v="BSS"/>
    <s v="CRM"/>
    <m/>
    <s v=" "/>
    <m/>
    <m/>
    <s v="Manoj Nibrad"/>
    <m/>
    <s v="Open"/>
    <s v="Open"/>
    <s v=" "/>
    <s v=" "/>
    <s v=" "/>
    <m/>
    <m/>
    <m/>
    <m/>
    <m/>
    <m/>
    <s v="NOCBSS"/>
    <s v="Applications/Tools"/>
    <s v="OPEN"/>
    <m/>
    <m/>
    <m/>
    <m/>
    <e v="#N/A"/>
    <m/>
    <n v="1"/>
    <s v="Open"/>
    <x v="0"/>
  </r>
  <r>
    <n v="2205"/>
    <s v="NOC509"/>
    <x v="2"/>
    <s v="NA"/>
    <m/>
    <m/>
    <m/>
    <s v="BSS"/>
    <s v="Service Provisioning"/>
    <s v="T-cell P2P  with Filtered QoS Monthly"/>
    <m/>
    <s v="Critical"/>
    <s v="Open"/>
    <m/>
    <s v="BSS"/>
    <s v="CRM"/>
    <m/>
    <s v=" "/>
    <m/>
    <m/>
    <s v="Manoj Nibrad"/>
    <m/>
    <s v="Open"/>
    <s v="Open"/>
    <s v=" "/>
    <s v=" "/>
    <s v=" "/>
    <m/>
    <m/>
    <m/>
    <m/>
    <m/>
    <m/>
    <s v="NOCBSS"/>
    <s v="Applications/Tools"/>
    <s v="OPEN"/>
    <m/>
    <m/>
    <m/>
    <m/>
    <e v="#N/A"/>
    <m/>
    <n v="1"/>
    <s v="Open"/>
    <x v="0"/>
  </r>
  <r>
    <n v="2206"/>
    <s v="NOC51"/>
    <x v="2"/>
    <s v="NA"/>
    <m/>
    <m/>
    <m/>
    <s v="GPON"/>
    <s v="OSS"/>
    <s v="Summary Status of complete 424 Mandal OLTs ( Blocks ) of PKG-ABC  (Selective from and to dates)"/>
    <m/>
    <s v="Critical"/>
    <s v="Completed"/>
    <m/>
    <s v="HPSM"/>
    <s v="Incident Management"/>
    <m/>
    <m/>
    <m/>
    <m/>
    <s v="Suresh Pawar"/>
    <m/>
    <m/>
    <s v="CLOSURE REVIEW PENDING "/>
    <s v=" "/>
    <s v=" "/>
    <s v=" "/>
    <m/>
    <m/>
    <m/>
    <m/>
    <m/>
    <m/>
    <s v="NOCGPON"/>
    <s v="Applications/Tools"/>
    <s v="OPEN"/>
    <s v="COMPLETED"/>
    <s v="Live data"/>
    <m/>
    <m/>
    <m/>
    <m/>
    <n v="1"/>
    <s v="Completed but Verification undrer Process"/>
    <x v="2"/>
  </r>
  <r>
    <n v="2207"/>
    <s v="NOC510"/>
    <x v="2"/>
    <s v="NA"/>
    <m/>
    <m/>
    <m/>
    <s v="BSS"/>
    <s v="Service Provisioning"/>
    <s v="T-cell P2P  with Filtered QoS  (Selective from and to dates)"/>
    <m/>
    <s v="Critical"/>
    <s v="Open"/>
    <m/>
    <s v="BSS"/>
    <s v="CRM"/>
    <m/>
    <s v=" "/>
    <m/>
    <m/>
    <s v="Manoj Nibrad"/>
    <m/>
    <s v="Open"/>
    <s v="Open"/>
    <s v=" "/>
    <s v=" "/>
    <s v=" "/>
    <m/>
    <m/>
    <m/>
    <m/>
    <m/>
    <m/>
    <s v="NOCBSS"/>
    <s v="Applications/Tools"/>
    <s v="OPEN"/>
    <m/>
    <m/>
    <m/>
    <m/>
    <e v="#N/A"/>
    <m/>
    <n v="1"/>
    <s v="Open"/>
    <x v="0"/>
  </r>
  <r>
    <n v="2208"/>
    <s v="NOC511"/>
    <x v="2"/>
    <s v="NA"/>
    <m/>
    <s v="OSS"/>
    <s v="OSS"/>
    <s v="OSS and NSO"/>
    <s v="Service Provisioning"/>
    <s v="Bandwidth Feasibility for New Provisioning, Exising configured bandwidth to be made available at OSS Daily"/>
    <m/>
    <s v="Critical"/>
    <s v="Open"/>
    <m/>
    <s v="OSS and NSO"/>
    <s v="Service Inventory, SCCM"/>
    <m/>
    <s v="14-09-2025: We can get this report from BSS by downloading services provisioned for the perticular week"/>
    <m/>
    <m/>
    <s v="Jayant Madavi"/>
    <m/>
    <s v="Open"/>
    <s v="WIP"/>
    <s v=" "/>
    <s v=" "/>
    <s v=" "/>
    <m/>
    <m/>
    <m/>
    <m/>
    <m/>
    <m/>
    <s v="NOCOSS and NSO"/>
    <s v="Applications/Tools"/>
    <s v="OPEN"/>
    <m/>
    <m/>
    <m/>
    <m/>
    <e v="#N/A"/>
    <m/>
    <n v="1"/>
    <s v="Open"/>
    <x v="0"/>
  </r>
  <r>
    <n v="2209"/>
    <s v="NOC512"/>
    <x v="2"/>
    <s v="NA"/>
    <m/>
    <s v="OSS"/>
    <s v="OSS"/>
    <s v="OSS and NSO"/>
    <s v="Service Provisioning"/>
    <s v="Bandwidth Feasibility for New Provisioning, Exising configured bandwidth to be made available at OSS Weekly"/>
    <m/>
    <s v="Critical"/>
    <s v="Open"/>
    <m/>
    <s v="OSS and NSO"/>
    <s v="Service Inventory, SCCM"/>
    <m/>
    <s v="14-09-2025: We can get this report from BSS by downloading services provisioned for the perticular week"/>
    <m/>
    <m/>
    <s v="Jayant Madavi"/>
    <m/>
    <s v="Open"/>
    <s v="WIP"/>
    <s v=" "/>
    <s v=" "/>
    <s v=" "/>
    <m/>
    <m/>
    <m/>
    <m/>
    <m/>
    <m/>
    <s v="NOCOSS and NSO"/>
    <s v="Applications/Tools"/>
    <s v="OPEN"/>
    <m/>
    <m/>
    <m/>
    <m/>
    <e v="#N/A"/>
    <m/>
    <n v="1"/>
    <s v="Open"/>
    <x v="0"/>
  </r>
  <r>
    <n v="2210"/>
    <s v="NOC513"/>
    <x v="2"/>
    <s v="NA"/>
    <m/>
    <s v="OSS"/>
    <s v="OSS"/>
    <s v="OSS and NSO"/>
    <s v="Service Provisioning"/>
    <s v="Bandwidth Feasibility for New Provisioning, Exising configured bandwidth to be made available at OSS Monthly"/>
    <m/>
    <s v="Critical"/>
    <s v="Open"/>
    <m/>
    <s v="OSS and NSO"/>
    <s v="Service Inventory, SCCM"/>
    <m/>
    <s v="14-09-2025: We can get this report from BSS by downloading services provisioned for the perticular month"/>
    <m/>
    <m/>
    <s v="Jayant Madavi"/>
    <m/>
    <s v="Open"/>
    <s v="WIP"/>
    <s v=" "/>
    <s v=" "/>
    <s v=" "/>
    <m/>
    <m/>
    <m/>
    <m/>
    <m/>
    <m/>
    <s v="NOCOSS and NSO"/>
    <s v="Applications/Tools"/>
    <s v="OPEN"/>
    <m/>
    <m/>
    <m/>
    <m/>
    <e v="#N/A"/>
    <m/>
    <n v="1"/>
    <s v="Open"/>
    <x v="0"/>
  </r>
  <r>
    <n v="2211"/>
    <s v="NOC514"/>
    <x v="2"/>
    <s v="NA"/>
    <m/>
    <s v="OSS"/>
    <s v="OSS"/>
    <s v="OSS and NSO"/>
    <s v="Service Provisioning"/>
    <s v="Bandwidth Feasibility for New Provisioning, Exising configured bandwidth to be made available at OSS  (Selective from and to dates)"/>
    <m/>
    <s v="Critical"/>
    <s v="Open"/>
    <m/>
    <s v="OSS and NSO"/>
    <s v="Service Inventory, SCCM"/>
    <m/>
    <s v="14-09-2025: We can get this report from BSS by downloading services provisioned for the selected period"/>
    <m/>
    <m/>
    <s v="Jayant Madavi"/>
    <m/>
    <s v="Open"/>
    <s v="WIP"/>
    <s v=" "/>
    <s v=" "/>
    <s v=" "/>
    <m/>
    <m/>
    <m/>
    <m/>
    <m/>
    <m/>
    <s v="NOCOSS and NSO"/>
    <s v="Applications/Tools"/>
    <s v="OPEN"/>
    <m/>
    <m/>
    <m/>
    <m/>
    <e v="#N/A"/>
    <m/>
    <n v="1"/>
    <s v="Open"/>
    <x v="0"/>
  </r>
  <r>
    <n v="2212"/>
    <s v="NOC515"/>
    <x v="2"/>
    <s v="NA"/>
    <m/>
    <s v="OSS"/>
    <s v="OSS"/>
    <s v="OSS"/>
    <s v="Service Provisioning"/>
    <s v="Capacity augmentationn based on Feasible/NON- Feasible status count and required bandwidth Daily"/>
    <m/>
    <s v="Critical"/>
    <s v="Completed"/>
    <m/>
    <s v="OSS "/>
    <s v="Service Inventory, UTM"/>
    <m/>
    <s v="09-09-2025: Desired output will be shown through BSS  but actual data is fetching from the OSS (UTM +GIS)."/>
    <m/>
    <m/>
    <s v="Suresh Pawar"/>
    <m/>
    <m/>
    <s v="CLOSURE REVIEW PENDING "/>
    <s v=" "/>
    <s v=" "/>
    <s v=" "/>
    <m/>
    <m/>
    <m/>
    <m/>
    <m/>
    <m/>
    <s v="NOCOSS"/>
    <s v="Applications/Tools"/>
    <s v="OPEN"/>
    <s v="COMPLETED"/>
    <s v="09-09-2025: Desired output will be shown through BSS  but actual data is fetching from the OSS (UTM +GIS)."/>
    <m/>
    <m/>
    <m/>
    <m/>
    <n v="1"/>
    <s v="Completed but Verification undrer Process"/>
    <x v="2"/>
  </r>
  <r>
    <n v="2213"/>
    <s v="NOC516"/>
    <x v="2"/>
    <s v="NA"/>
    <m/>
    <s v="OSS"/>
    <s v="OSS"/>
    <s v="OSS"/>
    <s v="Service Provisioning"/>
    <s v="Capacity augmentationn based on Feasible/NON- Feasible status count and required bandwidth Weekly"/>
    <m/>
    <s v="Critical"/>
    <s v="NOT_FEASIBLE"/>
    <m/>
    <s v="OSS "/>
    <s v="Service Inventory, UTM"/>
    <m/>
    <m/>
    <m/>
    <m/>
    <s v="Suresh Pawar"/>
    <m/>
    <s v="Open"/>
    <s v="Not Feasible "/>
    <s v=" "/>
    <s v=" "/>
    <s v=" "/>
    <m/>
    <m/>
    <m/>
    <m/>
    <m/>
    <m/>
    <s v="NOCOSS"/>
    <s v="Applications/Tools"/>
    <e v="#N/A"/>
    <s v="NOT-FEASIBLE"/>
    <n v="0"/>
    <m/>
    <m/>
    <e v="#N/A"/>
    <m/>
    <n v="1"/>
    <s v="Open"/>
    <x v="0"/>
  </r>
  <r>
    <n v="2214"/>
    <s v="NOC517"/>
    <x v="2"/>
    <s v="NA"/>
    <m/>
    <s v="OSS"/>
    <s v="OSS"/>
    <s v="OSS"/>
    <s v="Service Provisioning"/>
    <s v="Capacity augmentationn based on Feasible/NON- Feasible status count and required bandwidth Monthly"/>
    <m/>
    <s v="Critical"/>
    <s v="Completed"/>
    <m/>
    <s v="OSS "/>
    <s v="Service Inventory, UTM"/>
    <m/>
    <s v="09-09-2025: Desired output will be shown through BSS  but actual data is fetching from the OSS (UTM +GIS)."/>
    <m/>
    <m/>
    <s v="Suresh Pawar"/>
    <m/>
    <m/>
    <s v="CLOSURE REVIEW PENDING "/>
    <s v=" "/>
    <s v=" "/>
    <s v=" "/>
    <m/>
    <m/>
    <m/>
    <m/>
    <m/>
    <m/>
    <s v="NOCOSS"/>
    <s v="Applications/Tools"/>
    <s v="OPEN"/>
    <s v="COMPLETED"/>
    <s v="09-09-2025: Desired output will be shown through BSS  but actual data is fetching from the OSS (UTM +GIS)."/>
    <m/>
    <m/>
    <m/>
    <m/>
    <n v="1"/>
    <s v="Completed but Verification undrer Process"/>
    <x v="2"/>
  </r>
  <r>
    <n v="2215"/>
    <s v="NOC518"/>
    <x v="2"/>
    <s v="NA"/>
    <m/>
    <s v="OSS"/>
    <s v="OSS"/>
    <s v="OSS"/>
    <s v="Service Provisioning"/>
    <s v="Capacity augmentationn based on Feasible/NON- Feasible status count and required bandwidth  (Selective from and to dates)"/>
    <m/>
    <s v="Critical"/>
    <s v="Completed"/>
    <m/>
    <s v="OSS "/>
    <s v="Service Inventory, UTM"/>
    <m/>
    <s v="09-09-2025: Desired output will be shown through BSS  but actual data is fetching from the OSS (UTM +GIS)."/>
    <m/>
    <m/>
    <s v="Suresh Pawar"/>
    <m/>
    <m/>
    <s v="CLOSURE REVIEW PENDING "/>
    <s v=" "/>
    <s v=" "/>
    <s v=" "/>
    <m/>
    <m/>
    <m/>
    <m/>
    <m/>
    <m/>
    <s v="NOCOSS"/>
    <s v="Applications/Tools"/>
    <s v="OPEN"/>
    <s v="COMPLETED"/>
    <s v="09-09-2025: Desired output will be shown through BSS  but actual data is fetching from the OSS (UTM +GIS)."/>
    <m/>
    <m/>
    <m/>
    <m/>
    <n v="1"/>
    <s v="Completed but Verification undrer Process"/>
    <x v="2"/>
  </r>
  <r>
    <n v="2216"/>
    <s v="NOC519"/>
    <x v="2"/>
    <s v="NA"/>
    <m/>
    <m/>
    <m/>
    <s v="WFM"/>
    <s v="WFM"/>
    <s v="User level view for Number of tasks assigned/resolved/closed Daily"/>
    <m/>
    <s v="Critical"/>
    <s v=" "/>
    <m/>
    <s v="WFM"/>
    <s v="Corrective "/>
    <m/>
    <s v="Development Completed &amp; Reports are available "/>
    <m/>
    <m/>
    <s v="Kaushalendra Kumar"/>
    <m/>
    <m/>
    <s v="CLOSURE REVIEW PENDING "/>
    <s v=" "/>
    <s v=" "/>
    <s v=" "/>
    <m/>
    <m/>
    <m/>
    <m/>
    <m/>
    <m/>
    <s v="NOCWFM"/>
    <s v="Applications/Tools"/>
    <s v="OPEN"/>
    <m/>
    <m/>
    <m/>
    <m/>
    <m/>
    <m/>
    <n v="1"/>
    <s v="Completed but Verification undrer Process"/>
    <x v="2"/>
  </r>
  <r>
    <n v="2217"/>
    <s v="NOC52"/>
    <x v="2"/>
    <s v="NA"/>
    <m/>
    <m/>
    <m/>
    <s v="GPON"/>
    <s v="OSS"/>
    <s v="Summary of Lit-up GPs Status_8894 as on 14-05-2025_4PM(Revised) Daily"/>
    <m/>
    <s v="Critical"/>
    <s v="Completed"/>
    <m/>
    <s v="HPSM"/>
    <s v="Incident Management"/>
    <m/>
    <m/>
    <m/>
    <m/>
    <s v="Suresh Pawar"/>
    <m/>
    <m/>
    <s v="CLOSURE REVIEW PENDING "/>
    <s v=" "/>
    <s v=" "/>
    <s v=" "/>
    <m/>
    <m/>
    <m/>
    <m/>
    <m/>
    <m/>
    <s v="NOCGPON"/>
    <s v="Applications/Tools"/>
    <s v="OPEN"/>
    <s v="COMPLETED"/>
    <n v="0"/>
    <m/>
    <m/>
    <m/>
    <m/>
    <n v="1"/>
    <s v="Completed but Verification undrer Process"/>
    <x v="2"/>
  </r>
  <r>
    <n v="2218"/>
    <s v="NOC520"/>
    <x v="2"/>
    <s v="NA"/>
    <m/>
    <m/>
    <m/>
    <s v="WFM"/>
    <s v="WFM"/>
    <s v="User level view for Number of tasks assigned/resolved/closed Weekly"/>
    <m/>
    <s v="Critical"/>
    <s v=" "/>
    <m/>
    <s v="WFM"/>
    <s v="Incident Management"/>
    <m/>
    <s v="Development Completed &amp; Reports are available "/>
    <m/>
    <m/>
    <s v="Kaushalendra Kumar"/>
    <m/>
    <m/>
    <s v="CLOSURE REVIEW PENDING "/>
    <s v=" "/>
    <s v=" "/>
    <s v=" "/>
    <m/>
    <m/>
    <m/>
    <m/>
    <m/>
    <m/>
    <s v="NOCWFM"/>
    <s v="Applications/Tools"/>
    <s v="OPEN"/>
    <m/>
    <m/>
    <m/>
    <m/>
    <m/>
    <m/>
    <n v="1"/>
    <s v="Completed but Verification undrer Process"/>
    <x v="2"/>
  </r>
  <r>
    <n v="2219"/>
    <s v="NOC521"/>
    <x v="2"/>
    <s v="NA"/>
    <m/>
    <m/>
    <m/>
    <s v="WFM"/>
    <s v="WFM"/>
    <s v="User level view for Number of tasks assigned/resolved/closed Monthly"/>
    <m/>
    <s v="Critical"/>
    <s v=" "/>
    <m/>
    <s v="WFM"/>
    <s v="Incident Management"/>
    <m/>
    <s v="Development Completed &amp; Reports are available "/>
    <m/>
    <m/>
    <s v="Kaushalendra Kumar"/>
    <m/>
    <m/>
    <s v="CLOSURE REVIEW PENDING "/>
    <s v=" "/>
    <s v=" "/>
    <s v=" "/>
    <m/>
    <m/>
    <m/>
    <m/>
    <m/>
    <m/>
    <s v="NOCWFM"/>
    <s v="Applications/Tools"/>
    <s v="OPEN"/>
    <m/>
    <m/>
    <m/>
    <m/>
    <m/>
    <m/>
    <n v="1"/>
    <s v="Completed but Verification undrer Process"/>
    <x v="2"/>
  </r>
  <r>
    <n v="2220"/>
    <s v="NOC522"/>
    <x v="2"/>
    <s v="NA"/>
    <m/>
    <m/>
    <m/>
    <s v="WFM"/>
    <s v="WFM"/>
    <s v="User level view for Number of tasks assigned/resolved/closed  (Selective from and to dates)"/>
    <m/>
    <s v="Critical"/>
    <s v=" "/>
    <m/>
    <s v="WFM"/>
    <s v="Smart track "/>
    <m/>
    <s v="Development Completed &amp; Reports are available "/>
    <m/>
    <m/>
    <s v="Kaushalendra Kumar"/>
    <m/>
    <m/>
    <s v="CLOSURE REVIEW PENDING "/>
    <s v=" "/>
    <s v=" "/>
    <s v=" "/>
    <m/>
    <m/>
    <m/>
    <m/>
    <m/>
    <m/>
    <s v="NOCWFM"/>
    <s v="Applications/Tools"/>
    <s v="OPEN"/>
    <m/>
    <m/>
    <m/>
    <m/>
    <m/>
    <m/>
    <n v="1"/>
    <s v="Completed but Verification undrer Process"/>
    <x v="2"/>
  </r>
  <r>
    <n v="2221"/>
    <s v="NOC523"/>
    <x v="2"/>
    <s v="NA"/>
    <m/>
    <m/>
    <m/>
    <s v="WFM"/>
    <s v="WFM"/>
    <s v="Management Dashboard Patroller Dai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s v="Completed but Verification undrer Process"/>
    <x v="2"/>
  </r>
  <r>
    <n v="2222"/>
    <s v="NOC524"/>
    <x v="2"/>
    <s v="NA"/>
    <m/>
    <m/>
    <m/>
    <s v="WFM"/>
    <s v="WFM"/>
    <s v="Management Dashboard Patroller Week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s v="Completed but Verification undrer Process"/>
    <x v="2"/>
  </r>
  <r>
    <n v="2223"/>
    <s v="NOC525"/>
    <x v="2"/>
    <s v="NA"/>
    <m/>
    <m/>
    <m/>
    <s v="WFM"/>
    <s v="WFM"/>
    <s v="Management Dashboard Patroller Month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s v="Completed but Verification undrer Process"/>
    <x v="2"/>
  </r>
  <r>
    <n v="2224"/>
    <s v="NOC526"/>
    <x v="2"/>
    <s v="NA"/>
    <m/>
    <m/>
    <m/>
    <s v="WFM"/>
    <s v="WFM"/>
    <s v="Management Dashboard Patroller  (Selective from and to dates)"/>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s v="Completed but Verification undrer Process"/>
    <x v="2"/>
  </r>
  <r>
    <n v="2225"/>
    <s v="NOC527"/>
    <x v="2"/>
    <s v="NA"/>
    <m/>
    <m/>
    <m/>
    <s v="WFM"/>
    <s v="WFM"/>
    <s v="Management Dashboard FRT Dai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s v="Completed but Verification undrer Process"/>
    <x v="2"/>
  </r>
  <r>
    <n v="2226"/>
    <s v="NOC528"/>
    <x v="2"/>
    <s v="NA"/>
    <m/>
    <m/>
    <m/>
    <s v="WFM"/>
    <s v="WFM"/>
    <s v="Management Dashboard FRT Week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s v="Completed but Verification undrer Process"/>
    <x v="2"/>
  </r>
  <r>
    <n v="2227"/>
    <s v="NOC529"/>
    <x v="2"/>
    <s v="NA"/>
    <m/>
    <m/>
    <m/>
    <s v="WFM"/>
    <s v="WFM"/>
    <s v="Management Dashboard FRT Month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s v="Completed but Verification undrer Process"/>
    <x v="2"/>
  </r>
  <r>
    <n v="2228"/>
    <s v="NOC53"/>
    <x v="2"/>
    <s v="NA"/>
    <m/>
    <m/>
    <m/>
    <s v="GPON"/>
    <s v="OSS"/>
    <s v="Summary of Lit-up GPs Status_8894 as on 14-05-2025_4PM(Revised) Weekly"/>
    <m/>
    <s v="Critical"/>
    <s v="NOT_FEASIBLE"/>
    <m/>
    <s v="HPSM"/>
    <s v="Incident Management"/>
    <m/>
    <m/>
    <m/>
    <m/>
    <s v="Suresh Pawar"/>
    <m/>
    <s v="Open"/>
    <s v="Not Feasible "/>
    <s v=" "/>
    <s v=" "/>
    <s v=" "/>
    <m/>
    <m/>
    <m/>
    <m/>
    <m/>
    <m/>
    <s v="NOCGPON"/>
    <s v="Applications/Tools"/>
    <e v="#N/A"/>
    <s v="NOT-FEASIBLE"/>
    <n v="0"/>
    <m/>
    <m/>
    <e v="#N/A"/>
    <m/>
    <n v="1"/>
    <s v="Open"/>
    <x v="0"/>
  </r>
  <r>
    <n v="2229"/>
    <s v="NOC530"/>
    <x v="2"/>
    <s v="NA"/>
    <m/>
    <m/>
    <m/>
    <s v="WFM"/>
    <s v="WFM"/>
    <s v="Management Dashboard FRT  (Selective from and to dates)"/>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s v="Completed but Verification undrer Process"/>
    <x v="2"/>
  </r>
  <r>
    <n v="2230"/>
    <s v="NOC531"/>
    <x v="2"/>
    <s v="NA"/>
    <m/>
    <m/>
    <m/>
    <s v="WFM"/>
    <s v="WFM"/>
    <s v="Management Dashboard Engineers Dai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s v="Completed but Verification undrer Process"/>
    <x v="2"/>
  </r>
  <r>
    <n v="2231"/>
    <s v="NOC532"/>
    <x v="2"/>
    <s v="NA"/>
    <m/>
    <m/>
    <m/>
    <s v="WFM"/>
    <s v="WFM"/>
    <s v="Management Dashboard Engineers Week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s v="Completed but Verification undrer Process"/>
    <x v="2"/>
  </r>
  <r>
    <n v="2232"/>
    <s v="NOC533"/>
    <x v="2"/>
    <s v="NA"/>
    <m/>
    <m/>
    <m/>
    <s v="WFM"/>
    <s v="WFM"/>
    <s v="Management Dashboard Engineers Monthly"/>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s v="Completed but Verification undrer Process"/>
    <x v="2"/>
  </r>
  <r>
    <n v="2233"/>
    <s v="NOC534"/>
    <x v="2"/>
    <s v="NA"/>
    <m/>
    <m/>
    <m/>
    <s v="WFM"/>
    <s v="WFM"/>
    <s v="Management Dashboard Engineers  (Selective from and to dates)"/>
    <m/>
    <s v="Critical"/>
    <s v=" "/>
    <m/>
    <s v="WFM"/>
    <s v="Smart track "/>
    <m/>
    <s v="The development is complete and can be demonstrated through three methods: reports, dashboards, and single-click interaction on the map"/>
    <m/>
    <m/>
    <s v="Kaushalendra Kumar"/>
    <m/>
    <m/>
    <s v="CLOSURE REVIEW PENDING "/>
    <s v=" "/>
    <s v=" "/>
    <s v=" "/>
    <m/>
    <m/>
    <m/>
    <m/>
    <m/>
    <m/>
    <s v="NOCWFM"/>
    <s v="Applications/Tools"/>
    <s v="OPEN"/>
    <m/>
    <m/>
    <m/>
    <m/>
    <m/>
    <m/>
    <n v="1"/>
    <s v="Completed but Verification undrer Process"/>
    <x v="2"/>
  </r>
  <r>
    <n v="2234"/>
    <s v="NOC535"/>
    <x v="2"/>
    <s v="NA"/>
    <m/>
    <m/>
    <m/>
    <s v="Helpdesk"/>
    <s v="BSS"/>
    <s v="Integration to be Aligned with Approved IVR flow(All Customers) Daily"/>
    <m/>
    <s v="NON-Critical"/>
    <s v=" "/>
    <m/>
    <s v="BSS"/>
    <s v="CRM"/>
    <s v="WIP"/>
    <s v="IVR Flows Submitted for Approval"/>
    <m/>
    <m/>
    <s v="Siva Kumar"/>
    <m/>
    <s v="Open"/>
    <s v="WIP"/>
    <s v=" "/>
    <s v=" "/>
    <s v=" "/>
    <m/>
    <m/>
    <m/>
    <m/>
    <m/>
    <m/>
    <s v="NOCHelpdesk"/>
    <s v="Applications/Tools"/>
    <s v="OPEN"/>
    <m/>
    <m/>
    <m/>
    <m/>
    <m/>
    <m/>
    <n v="1"/>
    <s v="Open"/>
    <x v="0"/>
  </r>
  <r>
    <n v="2235"/>
    <s v="NOC536"/>
    <x v="2"/>
    <s v="NA"/>
    <m/>
    <m/>
    <m/>
    <s v="Helpdesk"/>
    <s v="BSS"/>
    <s v="Integration to be Aligned with Approved IVR flow(All Customers) Weekly"/>
    <m/>
    <s v="NON-Critical"/>
    <s v=" "/>
    <m/>
    <s v="BSS"/>
    <s v="CRM"/>
    <s v="WIP"/>
    <s v="IVR Flows Submitted for Approval"/>
    <m/>
    <m/>
    <s v="Siva Kumar"/>
    <m/>
    <s v="Open"/>
    <s v="WIP"/>
    <s v=" "/>
    <s v=" "/>
    <s v=" "/>
    <m/>
    <m/>
    <m/>
    <m/>
    <m/>
    <m/>
    <s v="NOCHelpdesk"/>
    <s v="Applications/Tools"/>
    <s v="OPEN"/>
    <m/>
    <m/>
    <m/>
    <m/>
    <m/>
    <m/>
    <n v="1"/>
    <s v="Open"/>
    <x v="0"/>
  </r>
  <r>
    <n v="2236"/>
    <s v="NOC537"/>
    <x v="2"/>
    <s v="NA"/>
    <m/>
    <m/>
    <m/>
    <s v="Helpdesk"/>
    <s v="BSS"/>
    <s v="Integration to be Aligned with Approved IVR flow(All Customers) Monthly"/>
    <m/>
    <s v="NON-Critical"/>
    <s v=" "/>
    <m/>
    <s v="BSS"/>
    <s v="CRM"/>
    <s v="WIP"/>
    <s v="IVR Flows Submitted for Approval"/>
    <m/>
    <m/>
    <s v="Siva Kumar"/>
    <m/>
    <s v="Open"/>
    <s v="WIP"/>
    <s v=" "/>
    <s v=" "/>
    <s v=" "/>
    <m/>
    <m/>
    <m/>
    <m/>
    <m/>
    <m/>
    <s v="NOCHelpdesk"/>
    <s v="Applications/Tools"/>
    <s v="OPEN"/>
    <m/>
    <m/>
    <m/>
    <m/>
    <m/>
    <m/>
    <n v="1"/>
    <s v="Open"/>
    <x v="0"/>
  </r>
  <r>
    <n v="2237"/>
    <s v="NOC538"/>
    <x v="2"/>
    <s v="NA"/>
    <m/>
    <m/>
    <m/>
    <s v="Helpdesk"/>
    <s v="BSS"/>
    <s v="Integration to be Aligned with Approved IVR flow(All Customers)  (Selective from and to dates)"/>
    <m/>
    <s v="NON-Critical"/>
    <s v=" "/>
    <m/>
    <s v="BSS"/>
    <s v="CRM"/>
    <s v="WIP"/>
    <s v="IVR Flows Submitted for Approval"/>
    <m/>
    <m/>
    <s v="Siva Kumar"/>
    <m/>
    <s v="Open"/>
    <s v="WIP"/>
    <s v=" "/>
    <s v=" "/>
    <s v=" "/>
    <m/>
    <m/>
    <m/>
    <m/>
    <m/>
    <m/>
    <s v="NOCHelpdesk"/>
    <s v="Applications/Tools"/>
    <s v="OPEN"/>
    <m/>
    <m/>
    <m/>
    <m/>
    <m/>
    <m/>
    <n v="1"/>
    <s v="Open"/>
    <x v="0"/>
  </r>
  <r>
    <n v="2238"/>
    <s v="NOC539"/>
    <x v="2"/>
    <s v="NA"/>
    <m/>
    <m/>
    <m/>
    <s v="Helpdesk"/>
    <s v="BSS"/>
    <s v="Integration to be Aligned with Approved IVR flow(All Enterprise) Daily"/>
    <m/>
    <s v="NON-Critical"/>
    <s v=" "/>
    <m/>
    <s v="BSS"/>
    <s v="CRM"/>
    <s v="WIP"/>
    <s v="IVR Flows Submitted for Approval"/>
    <m/>
    <m/>
    <s v="Siva Kumar"/>
    <m/>
    <s v="Open"/>
    <s v="WIP"/>
    <s v=" "/>
    <s v=" "/>
    <s v=" "/>
    <m/>
    <m/>
    <m/>
    <m/>
    <m/>
    <m/>
    <s v="NOCHelpdesk"/>
    <s v="Applications/Tools"/>
    <s v="OPEN"/>
    <m/>
    <m/>
    <m/>
    <m/>
    <m/>
    <m/>
    <n v="1"/>
    <s v="Open"/>
    <x v="0"/>
  </r>
  <r>
    <n v="2239"/>
    <s v="NOC54"/>
    <x v="2"/>
    <s v="NA"/>
    <m/>
    <m/>
    <m/>
    <s v="GPON"/>
    <s v="OSS"/>
    <s v="Summary of Lit-up GPs Status_8894 as on 14-05-2025_4PM(Revised) Monthly"/>
    <m/>
    <s v="Critical"/>
    <s v="NOT_FEASIBLE"/>
    <m/>
    <s v="HPSM"/>
    <s v="Incident Management"/>
    <m/>
    <m/>
    <m/>
    <m/>
    <s v="Suresh Pawar"/>
    <m/>
    <s v="Open"/>
    <s v="Not Feasible "/>
    <s v=" "/>
    <s v=" "/>
    <s v=" "/>
    <m/>
    <m/>
    <m/>
    <m/>
    <m/>
    <m/>
    <s v="NOCGPON"/>
    <s v="Applications/Tools"/>
    <e v="#N/A"/>
    <s v="NOT-FEASIBLE"/>
    <n v="0"/>
    <m/>
    <m/>
    <e v="#N/A"/>
    <m/>
    <n v="1"/>
    <s v="Open"/>
    <x v="0"/>
  </r>
  <r>
    <n v="2240"/>
    <s v="NOC540"/>
    <x v="2"/>
    <s v="NA"/>
    <m/>
    <m/>
    <m/>
    <s v="Helpdesk"/>
    <s v="BSS"/>
    <s v="Integration to be Aligned with Approved IVR flow(All Enterprise) Weekly"/>
    <m/>
    <s v="NON-Critical"/>
    <s v=" "/>
    <m/>
    <s v="BSS"/>
    <s v="CRM"/>
    <s v="WIP"/>
    <s v="IVR Flows Submitted for Approval"/>
    <m/>
    <m/>
    <s v="Siva Kumar"/>
    <m/>
    <s v="Open"/>
    <s v="WIP"/>
    <s v=" "/>
    <s v=" "/>
    <s v=" "/>
    <m/>
    <m/>
    <m/>
    <m/>
    <m/>
    <m/>
    <s v="NOCHelpdesk"/>
    <s v="Applications/Tools"/>
    <s v="OPEN"/>
    <m/>
    <m/>
    <m/>
    <m/>
    <m/>
    <m/>
    <n v="1"/>
    <s v="Open"/>
    <x v="0"/>
  </r>
  <r>
    <n v="2241"/>
    <s v="NOC541"/>
    <x v="2"/>
    <s v="NA"/>
    <m/>
    <m/>
    <m/>
    <s v="Helpdesk"/>
    <s v="BSS"/>
    <s v="Integration to be Aligned with Approved IVR flow(All Enterprise) Monthly"/>
    <m/>
    <s v="NON-Critical"/>
    <s v=" "/>
    <m/>
    <s v="BSS"/>
    <s v="CRM"/>
    <s v="WIP"/>
    <s v="IVR Flows Submitted for Approval"/>
    <m/>
    <m/>
    <s v="Siva Kumar"/>
    <m/>
    <s v="Open"/>
    <s v="WIP"/>
    <s v=" "/>
    <s v=" "/>
    <s v=" "/>
    <m/>
    <m/>
    <m/>
    <m/>
    <m/>
    <m/>
    <s v="NOCHelpdesk"/>
    <s v="Applications/Tools"/>
    <s v="OPEN"/>
    <m/>
    <m/>
    <m/>
    <m/>
    <m/>
    <m/>
    <n v="1"/>
    <s v="Open"/>
    <x v="0"/>
  </r>
  <r>
    <n v="2242"/>
    <s v="NOC542"/>
    <x v="2"/>
    <s v="NA"/>
    <m/>
    <m/>
    <m/>
    <s v="Helpdesk"/>
    <s v="BSS"/>
    <s v="Integration to be Aligned with Approved IVR flow(All Enterprise)  (Selective from and to dates)"/>
    <m/>
    <s v="NON-Critical"/>
    <s v=" "/>
    <m/>
    <s v="BSS"/>
    <s v="CRM"/>
    <s v="WIP"/>
    <s v="IVR Flows Submitted for Approval"/>
    <m/>
    <m/>
    <s v="Siva Kumar"/>
    <m/>
    <s v="Open"/>
    <s v="WIP"/>
    <s v=" "/>
    <s v=" "/>
    <s v=" "/>
    <m/>
    <m/>
    <m/>
    <m/>
    <m/>
    <m/>
    <s v="NOCHelpdesk"/>
    <s v="Applications/Tools"/>
    <s v="OPEN"/>
    <m/>
    <m/>
    <m/>
    <m/>
    <m/>
    <m/>
    <n v="1"/>
    <s v="Open"/>
    <x v="0"/>
  </r>
  <r>
    <n v="2243"/>
    <s v="NOC543"/>
    <x v="2"/>
    <s v="NA"/>
    <m/>
    <m/>
    <m/>
    <s v="Helpdesk"/>
    <s v="BSS"/>
    <s v="Integration to be Aligned with Approved IVR flow(All Partners) Daily"/>
    <m/>
    <s v="NON-Critical"/>
    <s v=" "/>
    <m/>
    <s v="BSS"/>
    <s v="CRM"/>
    <s v="WIP"/>
    <s v="IVR Flows Submitted for Approval"/>
    <m/>
    <m/>
    <s v="Siva Kumar"/>
    <m/>
    <s v="Open"/>
    <s v="WIP"/>
    <s v=" "/>
    <s v=" "/>
    <s v=" "/>
    <m/>
    <m/>
    <m/>
    <m/>
    <m/>
    <m/>
    <s v="NOCHelpdesk"/>
    <s v="Applications/Tools"/>
    <s v="OPEN"/>
    <m/>
    <m/>
    <m/>
    <m/>
    <m/>
    <m/>
    <n v="1"/>
    <s v="Open"/>
    <x v="0"/>
  </r>
  <r>
    <n v="2244"/>
    <s v="NOC544"/>
    <x v="2"/>
    <s v="NA"/>
    <m/>
    <m/>
    <m/>
    <s v="Helpdesk"/>
    <s v="BSS"/>
    <s v="Integration to be Aligned with Approved IVR flow(All Partners) Weekly"/>
    <m/>
    <s v="NON-Critical"/>
    <s v=" "/>
    <m/>
    <s v="BSS"/>
    <s v="CRM"/>
    <s v="WIP"/>
    <s v="IVR Flows Submitted for Approval"/>
    <m/>
    <m/>
    <s v="Siva Kumar"/>
    <m/>
    <s v="Open"/>
    <s v="WIP"/>
    <s v=" "/>
    <s v=" "/>
    <s v=" "/>
    <m/>
    <m/>
    <m/>
    <m/>
    <m/>
    <m/>
    <s v="NOCHelpdesk"/>
    <s v="Applications/Tools"/>
    <s v="OPEN"/>
    <m/>
    <m/>
    <m/>
    <m/>
    <m/>
    <m/>
    <n v="1"/>
    <s v="Open"/>
    <x v="0"/>
  </r>
  <r>
    <n v="2245"/>
    <s v="NOC545"/>
    <x v="2"/>
    <s v="NA"/>
    <m/>
    <m/>
    <m/>
    <s v="Helpdesk"/>
    <s v="BSS"/>
    <s v="Integration to be Aligned with Approved IVR flow(All Partners) Monthly"/>
    <m/>
    <s v="NON-Critical"/>
    <s v=" "/>
    <m/>
    <s v="BSS"/>
    <s v="CRM"/>
    <s v="WIP"/>
    <s v="IVR Flows Submitted for Approval"/>
    <m/>
    <m/>
    <s v="Siva Kumar"/>
    <m/>
    <s v="Open"/>
    <s v="WIP"/>
    <s v=" "/>
    <s v=" "/>
    <s v=" "/>
    <m/>
    <m/>
    <m/>
    <m/>
    <m/>
    <m/>
    <s v="NOCHelpdesk"/>
    <s v="Applications/Tools"/>
    <s v="OPEN"/>
    <m/>
    <m/>
    <m/>
    <m/>
    <m/>
    <m/>
    <n v="1"/>
    <s v="Open"/>
    <x v="0"/>
  </r>
  <r>
    <n v="2246"/>
    <s v="NOC546"/>
    <x v="2"/>
    <s v="NA"/>
    <m/>
    <m/>
    <m/>
    <s v="Helpdesk"/>
    <s v="BSS"/>
    <s v="Integration to be Aligned with Approved IVR flow(All Partners)  (Selective from and to dates)"/>
    <m/>
    <s v="NON-Critical"/>
    <s v=" "/>
    <m/>
    <s v="BSS"/>
    <s v="CRM"/>
    <s v="WIP"/>
    <s v="IVR Flows Submitted for Approval"/>
    <m/>
    <m/>
    <s v="Siva Kumar"/>
    <m/>
    <s v="Open"/>
    <s v="WIP"/>
    <s v=" "/>
    <s v=" "/>
    <s v=" "/>
    <m/>
    <m/>
    <m/>
    <m/>
    <m/>
    <m/>
    <s v="NOCHelpdesk"/>
    <s v="Applications/Tools"/>
    <s v="OPEN"/>
    <m/>
    <m/>
    <m/>
    <m/>
    <m/>
    <m/>
    <n v="1"/>
    <s v="Open"/>
    <x v="0"/>
  </r>
  <r>
    <n v="2247"/>
    <s v="NOC547"/>
    <x v="2"/>
    <s v="NA"/>
    <m/>
    <m/>
    <m/>
    <s v="Helpdesk"/>
    <s v="OSS"/>
    <s v="Integration to be Aligned with Approved IVR flow(MSI) Daily"/>
    <m/>
    <s v="NON-Critical"/>
    <s v=" "/>
    <m/>
    <s v="HPSM"/>
    <s v="Incident Management"/>
    <s v="WIP"/>
    <s v="IVR Flows Submitted for Approval"/>
    <m/>
    <m/>
    <s v="Siva Kumar"/>
    <m/>
    <s v="Open"/>
    <s v="WIP"/>
    <s v=" "/>
    <s v=" "/>
    <s v=" "/>
    <m/>
    <m/>
    <m/>
    <m/>
    <m/>
    <m/>
    <s v="NOCHelpdesk"/>
    <s v="Applications/Tools"/>
    <s v="OPEN"/>
    <m/>
    <m/>
    <m/>
    <m/>
    <m/>
    <m/>
    <n v="1"/>
    <s v="Open"/>
    <x v="0"/>
  </r>
  <r>
    <n v="2248"/>
    <s v="NOC548"/>
    <x v="2"/>
    <s v="NA"/>
    <m/>
    <m/>
    <m/>
    <s v="Helpdesk"/>
    <s v="OSS"/>
    <s v="Integration to be Aligned with Approved IVR flow(MSI) Weekly"/>
    <m/>
    <s v="NON-Critical"/>
    <s v=" "/>
    <m/>
    <s v="HPSM"/>
    <s v="Incident Management"/>
    <s v="WIP"/>
    <s v="IVR Flows Submitted for Approval"/>
    <m/>
    <m/>
    <s v="Siva Kumar"/>
    <m/>
    <s v="Open"/>
    <s v="WIP"/>
    <s v=" "/>
    <s v=" "/>
    <s v=" "/>
    <m/>
    <m/>
    <m/>
    <m/>
    <m/>
    <m/>
    <s v="NOCHelpdesk"/>
    <s v="Applications/Tools"/>
    <s v="OPEN"/>
    <m/>
    <m/>
    <m/>
    <m/>
    <m/>
    <m/>
    <n v="1"/>
    <s v="Open"/>
    <x v="0"/>
  </r>
  <r>
    <n v="2249"/>
    <s v="NOC549"/>
    <x v="2"/>
    <s v="NA"/>
    <m/>
    <m/>
    <m/>
    <s v="Helpdesk"/>
    <s v="OSS"/>
    <s v="Integration to be Aligned with Approved IVR flow(MSI) Monthly"/>
    <m/>
    <s v="NON-Critical"/>
    <s v=" "/>
    <m/>
    <s v="HPSM"/>
    <s v="Incident Management"/>
    <s v="WIP"/>
    <s v="IVR Flows Submitted for Approval"/>
    <m/>
    <m/>
    <s v="Siva Kumar"/>
    <m/>
    <s v="Open"/>
    <s v="WIP"/>
    <s v=" "/>
    <s v=" "/>
    <s v=" "/>
    <m/>
    <m/>
    <m/>
    <m/>
    <m/>
    <m/>
    <s v="NOCHelpdesk"/>
    <s v="Applications/Tools"/>
    <s v="OPEN"/>
    <m/>
    <m/>
    <m/>
    <m/>
    <m/>
    <m/>
    <n v="1"/>
    <s v="Open"/>
    <x v="0"/>
  </r>
  <r>
    <n v="2250"/>
    <s v="NOC55"/>
    <x v="2"/>
    <s v="NA"/>
    <m/>
    <m/>
    <m/>
    <s v="GPON"/>
    <s v="OSS"/>
    <s v="Summary of Lit-up GPs Status_8894 as on 14-05-2025_4PM(Revised)  (Selective from and to dates)"/>
    <m/>
    <s v="Critical"/>
    <s v="NOT_FEASIBLE"/>
    <m/>
    <s v="HPSM"/>
    <s v="Incident Management"/>
    <m/>
    <m/>
    <m/>
    <m/>
    <s v="Suresh Pawar"/>
    <m/>
    <s v="Open"/>
    <s v="Not Feasible "/>
    <s v=" "/>
    <s v=" "/>
    <s v=" "/>
    <m/>
    <m/>
    <m/>
    <m/>
    <m/>
    <m/>
    <s v="NOCGPON"/>
    <s v="Applications/Tools"/>
    <e v="#N/A"/>
    <s v="NOT-FEASIBLE"/>
    <n v="0"/>
    <m/>
    <m/>
    <e v="#N/A"/>
    <m/>
    <n v="1"/>
    <s v="Open"/>
    <x v="0"/>
  </r>
  <r>
    <n v="2251"/>
    <s v="NOC550"/>
    <x v="2"/>
    <s v="NA"/>
    <m/>
    <m/>
    <m/>
    <s v="Helpdesk"/>
    <s v="OSS"/>
    <s v="Integration to be Aligned with Approved IVR flow(MSI)  (Selective from and to dates)"/>
    <m/>
    <s v="NON-Critical"/>
    <s v=" "/>
    <m/>
    <s v="HPSM"/>
    <s v="Incident Management"/>
    <s v="WIP"/>
    <s v="IVR Flows Submitted for Approval"/>
    <m/>
    <m/>
    <s v="Siva Kumar"/>
    <m/>
    <s v="Open"/>
    <s v="WIP"/>
    <s v=" "/>
    <s v=" "/>
    <s v=" "/>
    <m/>
    <m/>
    <m/>
    <m/>
    <m/>
    <m/>
    <s v="NOCHelpdesk"/>
    <s v="Applications/Tools"/>
    <s v="OPEN"/>
    <m/>
    <m/>
    <m/>
    <m/>
    <m/>
    <m/>
    <n v="1"/>
    <s v="Open"/>
    <x v="0"/>
  </r>
  <r>
    <n v="2252"/>
    <s v="NOC551"/>
    <x v="2"/>
    <s v="NA"/>
    <m/>
    <m/>
    <m/>
    <s v="Helpdesk"/>
    <s v="OSS"/>
    <s v="Integration to be Aligned with Approved IVR flow(NOC) Daily"/>
    <m/>
    <s v="NON-Critical"/>
    <s v=" "/>
    <m/>
    <s v="HPSM"/>
    <s v="Incident Management"/>
    <s v="WIP"/>
    <s v="IVR Flows Submitted for Approval"/>
    <m/>
    <m/>
    <s v="Siva Kumar"/>
    <m/>
    <s v="Open"/>
    <s v="WIP"/>
    <s v=" "/>
    <s v=" "/>
    <s v=" "/>
    <m/>
    <m/>
    <m/>
    <m/>
    <m/>
    <m/>
    <s v="NOCHelpdesk"/>
    <s v="Applications/Tools"/>
    <s v="OPEN"/>
    <m/>
    <m/>
    <m/>
    <m/>
    <m/>
    <m/>
    <n v="1"/>
    <s v="Open"/>
    <x v="0"/>
  </r>
  <r>
    <n v="2253"/>
    <s v="NOC552"/>
    <x v="2"/>
    <s v="NA"/>
    <m/>
    <m/>
    <m/>
    <s v="Helpdesk"/>
    <s v="OSS"/>
    <s v="Integration to be Aligned with Approved IVR flow(NOC) Weekly"/>
    <m/>
    <s v="NON-Critical"/>
    <s v=" "/>
    <m/>
    <s v="HPSM"/>
    <s v="Incident Management"/>
    <s v="WIP"/>
    <s v="IVR Flows Submitted for Approval"/>
    <m/>
    <m/>
    <s v="Siva Kumar"/>
    <m/>
    <s v="Open"/>
    <s v="WIP"/>
    <s v=" "/>
    <s v=" "/>
    <s v=" "/>
    <m/>
    <m/>
    <m/>
    <m/>
    <m/>
    <m/>
    <s v="NOCHelpdesk"/>
    <s v="Applications/Tools"/>
    <s v="OPEN"/>
    <m/>
    <m/>
    <m/>
    <m/>
    <m/>
    <m/>
    <n v="1"/>
    <s v="Open"/>
    <x v="0"/>
  </r>
  <r>
    <n v="2254"/>
    <s v="NOC553"/>
    <x v="2"/>
    <s v="NA"/>
    <m/>
    <m/>
    <m/>
    <s v="Helpdesk"/>
    <s v="OSS"/>
    <s v="Integration to be Aligned with Approved IVR flow(NOC) Monthly"/>
    <m/>
    <s v="NON-Critical"/>
    <s v=" "/>
    <m/>
    <s v="HPSM"/>
    <s v="Incident Management"/>
    <s v="WIP"/>
    <s v="IVR Flows Submitted for Approval"/>
    <m/>
    <m/>
    <s v="Siva Kumar"/>
    <m/>
    <s v="Open"/>
    <s v="WIP"/>
    <s v=" "/>
    <s v=" "/>
    <s v=" "/>
    <m/>
    <m/>
    <m/>
    <m/>
    <m/>
    <m/>
    <s v="NOCHelpdesk"/>
    <s v="Applications/Tools"/>
    <s v="OPEN"/>
    <m/>
    <m/>
    <m/>
    <m/>
    <m/>
    <m/>
    <n v="1"/>
    <s v="Open"/>
    <x v="0"/>
  </r>
  <r>
    <n v="2255"/>
    <s v="NOC554"/>
    <x v="2"/>
    <s v="NA"/>
    <m/>
    <m/>
    <m/>
    <s v="Helpdesk"/>
    <s v="OSS"/>
    <s v="Integration to be Aligned with Approved IVR flow(NOC)  (Selective from and to dates)"/>
    <m/>
    <s v="NON-Critical"/>
    <s v=" "/>
    <m/>
    <s v="HPSM"/>
    <s v="Incident Management"/>
    <s v="WIP"/>
    <s v="IVR Flows Submitted for Approval"/>
    <m/>
    <m/>
    <s v="Siva Kumar"/>
    <m/>
    <s v="Open"/>
    <s v="WIP"/>
    <s v=" "/>
    <s v=" "/>
    <s v=" "/>
    <m/>
    <m/>
    <m/>
    <m/>
    <m/>
    <m/>
    <s v="NOCHelpdesk"/>
    <s v="Applications/Tools"/>
    <s v="OPEN"/>
    <m/>
    <m/>
    <m/>
    <m/>
    <m/>
    <m/>
    <n v="1"/>
    <s v="Open"/>
    <x v="0"/>
  </r>
  <r>
    <n v="2256"/>
    <s v="NOC555"/>
    <x v="2"/>
    <s v="NA"/>
    <m/>
    <m/>
    <m/>
    <s v="NSO"/>
    <s v="Service Provisioning"/>
    <s v="VLAN Planning"/>
    <m/>
    <s v="Critical"/>
    <s v="Open"/>
    <m/>
    <s v="NSO"/>
    <s v="SCCM/Playbook"/>
    <m/>
    <s v=" "/>
    <m/>
    <m/>
    <s v="Jayant Madavi"/>
    <m/>
    <s v="Open"/>
    <s v="Open"/>
    <s v=" "/>
    <s v=" "/>
    <s v=" "/>
    <m/>
    <m/>
    <m/>
    <m/>
    <m/>
    <m/>
    <s v="NOCNSO"/>
    <s v="Applications/Tools"/>
    <s v="OPEN"/>
    <m/>
    <m/>
    <m/>
    <m/>
    <e v="#N/A"/>
    <m/>
    <n v="1"/>
    <s v="Open"/>
    <x v="0"/>
  </r>
  <r>
    <n v="2257"/>
    <s v="NOC556"/>
    <x v="2"/>
    <s v="NA"/>
    <m/>
    <m/>
    <m/>
    <s v="NSO"/>
    <s v="Service Provisioning"/>
    <s v="IPV4 and IPV6  Planning"/>
    <m/>
    <s v="Critical"/>
    <s v="Open"/>
    <m/>
    <s v="NSO"/>
    <s v="SCCM/Playbook"/>
    <m/>
    <s v=" "/>
    <m/>
    <m/>
    <s v="Jayant Madavi"/>
    <m/>
    <s v="Open"/>
    <s v="Open"/>
    <s v=" "/>
    <s v=" "/>
    <s v=" "/>
    <m/>
    <m/>
    <m/>
    <m/>
    <m/>
    <m/>
    <s v="NOCNSO"/>
    <s v="Applications/Tools"/>
    <s v="OPEN"/>
    <m/>
    <m/>
    <m/>
    <m/>
    <e v="#N/A"/>
    <m/>
    <n v="1"/>
    <s v="Open"/>
    <x v="0"/>
  </r>
  <r>
    <n v="2258"/>
    <s v="NOC557"/>
    <x v="2"/>
    <s v="NA"/>
    <m/>
    <m/>
    <m/>
    <s v="BSS"/>
    <s v="Service Provisioning"/>
    <s v="Migration of Existing customers provision via BSS-NSO"/>
    <m/>
    <s v="Critical"/>
    <s v="Open"/>
    <m/>
    <s v="BSS, NSO"/>
    <s v="CRM, SCCM"/>
    <m/>
    <s v=" "/>
    <m/>
    <m/>
    <s v="Manoj Nibrad"/>
    <m/>
    <s v="Open"/>
    <s v="Open"/>
    <s v=" "/>
    <s v=" "/>
    <s v=" "/>
    <m/>
    <m/>
    <m/>
    <m/>
    <m/>
    <m/>
    <s v="NOCBSS"/>
    <s v="Applications/Tools"/>
    <s v="OPEN"/>
    <m/>
    <m/>
    <m/>
    <m/>
    <e v="#N/A"/>
    <m/>
    <n v="1"/>
    <s v="Open"/>
    <x v="0"/>
  </r>
  <r>
    <n v="2259"/>
    <s v="NOC558"/>
    <x v="2"/>
    <s v="NA"/>
    <m/>
    <s v="OSS"/>
    <s v="OSS"/>
    <s v="All Domain"/>
    <s v="OSS"/>
    <s v="TT should not be generated for planned event window and Affected CI"/>
    <m/>
    <s v="Critical"/>
    <s v="Open"/>
    <m/>
    <s v="HPSM"/>
    <s v="Change Management"/>
    <m/>
    <m/>
    <m/>
    <m/>
    <s v="Suresh Pawar"/>
    <m/>
    <s v="Open"/>
    <s v="Open"/>
    <s v=" "/>
    <s v=" "/>
    <s v=" "/>
    <m/>
    <m/>
    <m/>
    <m/>
    <m/>
    <m/>
    <s v="NOCAll Domain"/>
    <s v="Applications/Tools"/>
    <s v="OPEN"/>
    <s v="OPEN"/>
    <n v="0"/>
    <m/>
    <m/>
    <e v="#N/A"/>
    <m/>
    <n v="1"/>
    <s v="Open"/>
    <x v="0"/>
  </r>
  <r>
    <n v="2260"/>
    <s v="NOC559"/>
    <x v="2"/>
    <s v="NA"/>
    <m/>
    <s v="OSS"/>
    <s v="OSS"/>
    <s v="All Domain"/>
    <s v="OSS"/>
    <s v="Planned event to be rejected/Postponed incase another side Ring is open"/>
    <m/>
    <s v="Critical"/>
    <s v="Completed"/>
    <m/>
    <s v="HPSM"/>
    <s v="Change Management"/>
    <m/>
    <m/>
    <m/>
    <m/>
    <s v="Suresh Pawar"/>
    <m/>
    <m/>
    <s v="CLOSURE REVIEW PENDING "/>
    <s v=" "/>
    <s v=" "/>
    <s v=" "/>
    <m/>
    <m/>
    <m/>
    <m/>
    <m/>
    <m/>
    <s v="NOCAll Domain"/>
    <s v="Applications/Tools"/>
    <s v="OPEN"/>
    <s v="COMPLETED"/>
    <s v="consider SS from mail"/>
    <m/>
    <m/>
    <m/>
    <m/>
    <n v="1"/>
    <s v="Completed but Verification undrer Process"/>
    <x v="2"/>
  </r>
  <r>
    <n v="2261"/>
    <s v="NOC56"/>
    <x v="2"/>
    <s v="NA"/>
    <m/>
    <m/>
    <m/>
    <s v="GPON"/>
    <s v="OSS"/>
    <s v="T-NOC Report :: Summary of O&amp;M Cluster OLTs status Daily"/>
    <m/>
    <s v="Critical"/>
    <s v="Completed"/>
    <m/>
    <s v="HPSM"/>
    <s v="Incident Management"/>
    <m/>
    <m/>
    <m/>
    <m/>
    <s v="Suresh Pawar"/>
    <m/>
    <m/>
    <s v="CLOSURE REVIEW PENDING "/>
    <s v=" "/>
    <s v=" "/>
    <s v=" "/>
    <m/>
    <m/>
    <m/>
    <m/>
    <m/>
    <m/>
    <s v="NOCGPON"/>
    <s v="Applications/Tools"/>
    <s v="OPEN"/>
    <s v="COMPLETED"/>
    <n v="0"/>
    <m/>
    <m/>
    <m/>
    <m/>
    <n v="1"/>
    <s v="Completed but Verification undrer Process"/>
    <x v="2"/>
  </r>
  <r>
    <n v="2262"/>
    <s v="NOC560"/>
    <x v="2"/>
    <s v="NA"/>
    <m/>
    <m/>
    <m/>
    <s v="WFM"/>
    <s v="WFM"/>
    <s v="Field Remarks like ETR, RFO updation pending against Open Task"/>
    <m/>
    <s v="Critical"/>
    <s v=" "/>
    <m/>
    <s v="WFM"/>
    <s v="Smart track "/>
    <m/>
    <m/>
    <m/>
    <m/>
    <s v="Kaushalendra Kumar"/>
    <m/>
    <m/>
    <s v="CLOSURE REVIEW PENDING "/>
    <s v=" "/>
    <s v=" "/>
    <s v=" "/>
    <m/>
    <m/>
    <m/>
    <m/>
    <m/>
    <m/>
    <s v="NOCWFM"/>
    <s v="Applications/Tools"/>
    <s v="OPEN"/>
    <m/>
    <m/>
    <m/>
    <m/>
    <m/>
    <m/>
    <n v="1"/>
    <s v="Completed but Verification undrer Process"/>
    <x v="2"/>
  </r>
  <r>
    <n v="2263"/>
    <s v="NOC561"/>
    <x v="2"/>
    <s v="NA"/>
    <m/>
    <m/>
    <m/>
    <s v="WFM"/>
    <s v="WFM"/>
    <s v="Field team working without events and as a part of corrective actions at Passive"/>
    <m/>
    <s v="Critical"/>
    <s v=" "/>
    <m/>
    <s v="WFM"/>
    <s v="Smart track "/>
    <m/>
    <s v="11-7-2025:- SM &amp; WFM Intigration is WIP "/>
    <m/>
    <m/>
    <s v="Kaushalendra Kumar"/>
    <m/>
    <s v="Open"/>
    <s v="WIP"/>
    <s v=" "/>
    <s v=" "/>
    <s v=" "/>
    <m/>
    <m/>
    <m/>
    <m/>
    <m/>
    <m/>
    <s v="NOCWFM"/>
    <s v="Applications/Tools"/>
    <s v="OPEN"/>
    <m/>
    <m/>
    <m/>
    <m/>
    <e v="#N/A"/>
    <m/>
    <n v="1"/>
    <s v="Open"/>
    <x v="0"/>
  </r>
  <r>
    <n v="2264"/>
    <s v="NOC562"/>
    <x v="2"/>
    <s v="NA"/>
    <m/>
    <s v="OSS"/>
    <s v="OSS&amp;WFM"/>
    <s v="OSS"/>
    <s v="OSS"/>
    <s v="Auto Escalation Matrix"/>
    <m/>
    <s v="Critical"/>
    <s v=" "/>
    <m/>
    <s v="HPSM"/>
    <s v="Incident Management"/>
    <m/>
    <s v="09-09-2025: its configurable item and can be modified on demand"/>
    <m/>
    <m/>
    <s v="Suresh Pawar"/>
    <m/>
    <m/>
    <s v="CLOSURE REVIEW PENDING "/>
    <s v=" "/>
    <s v=" "/>
    <s v=" "/>
    <m/>
    <m/>
    <m/>
    <m/>
    <m/>
    <m/>
    <s v="NOCOSS"/>
    <s v="Applications/Tools"/>
    <s v="OPEN"/>
    <s v="COMPLETED"/>
    <s v="09-09-2025: its configurable item and can be modified on demand"/>
    <m/>
    <m/>
    <s v="Artefacts to be uploaded"/>
    <m/>
    <n v="1"/>
    <s v="Completed but Verification undrer Process"/>
    <x v="2"/>
  </r>
  <r>
    <n v="2265"/>
    <s v="NOC563"/>
    <x v="2"/>
    <s v="NA"/>
    <m/>
    <s v="OSS"/>
    <s v="OSS"/>
    <s v="All Domain"/>
    <s v="OSS"/>
    <s v="Configutable paramters for SLA"/>
    <m/>
    <s v="Critical"/>
    <s v="Completed"/>
    <m/>
    <s v="NNMI"/>
    <s v="NPS"/>
    <m/>
    <m/>
    <m/>
    <m/>
    <s v="Suresh Pawar"/>
    <m/>
    <m/>
    <s v="CLOSURE REVIEW PENDING "/>
    <s v=" "/>
    <s v=" "/>
    <s v=" "/>
    <m/>
    <m/>
    <m/>
    <m/>
    <m/>
    <m/>
    <s v="NOCAll Domain"/>
    <s v="Applications/Tools"/>
    <s v="OPEN"/>
    <s v="COMPLETED"/>
    <n v="0"/>
    <m/>
    <m/>
    <m/>
    <m/>
    <n v="1"/>
    <s v="Completed but Verification undrer Process"/>
    <x v="2"/>
  </r>
  <r>
    <n v="2266"/>
    <s v="NOC564"/>
    <x v="2"/>
    <s v="NA"/>
    <m/>
    <m/>
    <m/>
    <s v="GPON"/>
    <s v="GPON"/>
    <s v="Requested Tejas to enable the TR-069 for T-Fiber deployed elements"/>
    <m/>
    <s v="Critical"/>
    <s v=" "/>
    <m/>
    <s v="Tejas OEM"/>
    <s v="ONT"/>
    <m/>
    <s v="Duplicate point of 472 - 399"/>
    <s v="Duplicate"/>
    <m/>
    <s v="Sayyad Pasha"/>
    <m/>
    <s v="Open"/>
    <s v="DEPENDENCY(Client/Ext.)"/>
    <s v=" "/>
    <s v=" "/>
    <s v=" "/>
    <m/>
    <m/>
    <m/>
    <m/>
    <m/>
    <m/>
    <s v="NOCGPON"/>
    <s v="Applications/Tools"/>
    <s v="OPEN"/>
    <m/>
    <m/>
    <s v="Duplicate"/>
    <m/>
    <m/>
    <m/>
    <n v="1"/>
    <s v="Open"/>
    <x v="0"/>
  </r>
  <r>
    <n v="2267"/>
    <s v="NOC565"/>
    <x v="2"/>
    <s v="NA"/>
    <m/>
    <m/>
    <m/>
    <s v="GPON"/>
    <s v="GPON"/>
    <s v="CIR/PIR in OLT/EMS"/>
    <m/>
    <s v="Critical"/>
    <s v=" "/>
    <m/>
    <s v="Tejas OEM"/>
    <s v="EMS/OLT"/>
    <m/>
    <s v="Duplicate point of 472 - 407"/>
    <s v="Duplicate"/>
    <m/>
    <s v="Sayyad Pasha"/>
    <m/>
    <s v="Open"/>
    <s v="DEPENDENCY(Client/Ext.)"/>
    <s v=" "/>
    <s v=" "/>
    <s v=" "/>
    <m/>
    <m/>
    <m/>
    <m/>
    <m/>
    <m/>
    <s v="NOCGPON"/>
    <s v="Applications/Tools"/>
    <s v="OPEN"/>
    <m/>
    <m/>
    <s v="Duplicate"/>
    <m/>
    <m/>
    <m/>
    <n v="1"/>
    <s v="Open"/>
    <x v="0"/>
  </r>
  <r>
    <n v="2268"/>
    <s v="NOC566"/>
    <x v="2"/>
    <s v="NA"/>
    <m/>
    <m/>
    <m/>
    <s v="GPON"/>
    <s v="GPON"/>
    <s v="Unable to modify the Service Name "/>
    <m/>
    <s v="Critical"/>
    <s v=" "/>
    <m/>
    <s v="Tejas OEM"/>
    <s v="EMS"/>
    <m/>
    <s v=" "/>
    <m/>
    <m/>
    <s v="Sayyad Pasha"/>
    <m/>
    <m/>
    <s v="COMPLETED &amp; APPROVED"/>
    <s v="AD-UT-Tfiber"/>
    <d v="2025-07-03T00:00:00"/>
    <s v=" \\172.28.9.34\Artefacts_T-Fiber TNOC Tracker\GPON\409"/>
    <m/>
    <m/>
    <m/>
    <m/>
    <m/>
    <m/>
    <s v="NOCGPON"/>
    <s v="Applications/Tools"/>
    <s v="CLOSED"/>
    <m/>
    <m/>
    <m/>
    <d v="2025-07-03T00:00:00"/>
    <s v="\\172.28.9.34\Artefacts_T-Fiber TNOC Tracker\GPON\409"/>
    <m/>
    <n v="1"/>
    <s v="Completed &amp; Approved"/>
    <x v="3"/>
  </r>
  <r>
    <n v="2269"/>
    <s v="NOC567"/>
    <x v="2"/>
    <s v="NA"/>
    <m/>
    <m/>
    <m/>
    <s v="GPON"/>
    <s v="GPON"/>
    <s v="Live PM monitoring per UNI in EMS service Window"/>
    <m/>
    <s v="Critical"/>
    <s v=" "/>
    <m/>
    <s v="Tejas OEM"/>
    <s v="EMS"/>
    <m/>
    <s v=" "/>
    <m/>
    <m/>
    <s v="Sayyad Pasha"/>
    <m/>
    <m/>
    <s v="COMPLETED &amp; APPROVED"/>
    <s v="AD-UT-Tfiber"/>
    <d v="2025-07-10T00:00:00"/>
    <s v=" \\172.28.9.34\Artefacts_T-Fiber TNOC Tracker\GPON\416"/>
    <m/>
    <m/>
    <m/>
    <m/>
    <m/>
    <m/>
    <s v="NOCGPON"/>
    <s v="Applications/Tools"/>
    <s v="CLOSED"/>
    <m/>
    <m/>
    <m/>
    <d v="2025-07-10T00:00:00"/>
    <s v=" \\172.28.9.34\Artefacts_T-Fiber TNOC Tracker\GPON\416"/>
    <m/>
    <n v="1"/>
    <s v="Completed &amp; Approved"/>
    <x v="3"/>
  </r>
  <r>
    <n v="2270"/>
    <s v="NOC568"/>
    <x v="2"/>
    <s v="NA"/>
    <m/>
    <m/>
    <m/>
    <s v="GPON"/>
    <s v="GPON"/>
    <s v="Unable to Enable PM from EMS"/>
    <m/>
    <s v="Critical"/>
    <s v=" "/>
    <m/>
    <s v="Tejas OEM"/>
    <s v="EMS"/>
    <m/>
    <s v=" "/>
    <m/>
    <m/>
    <s v="Sayyad Pasha"/>
    <m/>
    <m/>
    <s v="COMPLETED &amp; APPROVED"/>
    <s v="AD-UT-Tfiber"/>
    <d v="2025-07-07T00:00:00"/>
    <s v=" \\172.28.9.34\Artefacts_T-Fiber TNOC Tracker\GPON\414"/>
    <m/>
    <m/>
    <m/>
    <m/>
    <m/>
    <m/>
    <s v="NOCGPON"/>
    <s v="Applications/Tools"/>
    <s v="CLOSED"/>
    <m/>
    <m/>
    <m/>
    <d v="2025-07-07T00:00:00"/>
    <s v="\\172.28.9.34\Artefacts_T-Fiber TNOC Tracker\GPON\414"/>
    <m/>
    <n v="1"/>
    <s v="Completed &amp; Approved"/>
    <x v="3"/>
  </r>
  <r>
    <n v="2271"/>
    <s v="NOC569"/>
    <x v="2"/>
    <s v="NA"/>
    <m/>
    <m/>
    <m/>
    <s v="GPON"/>
    <s v="GPON"/>
    <s v="While creating service profile, maximum bandwidth is not taking 1024000 only considering 1000000"/>
    <m/>
    <s v="Critical"/>
    <s v=" "/>
    <m/>
    <s v="Tejas OEM"/>
    <s v="EMS"/>
    <m/>
    <s v=" "/>
    <m/>
    <m/>
    <s v="Sayyad Pasha"/>
    <m/>
    <m/>
    <s v="COMPLETED &amp; APPROVED"/>
    <s v="AD-UT-Tfiber"/>
    <d v="2025-07-31T00:00:00"/>
    <s v=" \\172.28.9.34\Artefacts_T-Fiber TNOC Tracker\GPON\417"/>
    <m/>
    <m/>
    <m/>
    <m/>
    <m/>
    <m/>
    <s v="NOCGPON"/>
    <s v="Applications/Tools"/>
    <s v="CLOSED"/>
    <m/>
    <m/>
    <m/>
    <d v="2025-07-31T00:00:00"/>
    <s v="\\172.28.9.34\Artefacts_T-Fiber TNOC Tracker\GPON\417"/>
    <m/>
    <n v="1"/>
    <s v="Completed &amp; Approved"/>
    <x v="3"/>
  </r>
  <r>
    <n v="2272"/>
    <s v="NOC57"/>
    <x v="2"/>
    <s v="NA"/>
    <m/>
    <m/>
    <m/>
    <s v="GPON"/>
    <s v="OSS"/>
    <s v="T-NOC Report :: Summary of O&amp;M Cluster OLTs status Weekly"/>
    <m/>
    <s v="Critical"/>
    <s v="NOT_FEASIBLE"/>
    <m/>
    <s v="HPSM"/>
    <s v="Incident Management"/>
    <m/>
    <m/>
    <m/>
    <m/>
    <s v="Suresh Pawar"/>
    <m/>
    <s v="Open"/>
    <s v="Not Feasible "/>
    <s v=" "/>
    <s v=" "/>
    <s v=" "/>
    <m/>
    <m/>
    <m/>
    <m/>
    <m/>
    <m/>
    <s v="NOCGPON"/>
    <s v="Applications/Tools"/>
    <e v="#N/A"/>
    <s v="NOT-FEASIBLE"/>
    <n v="0"/>
    <m/>
    <m/>
    <e v="#N/A"/>
    <m/>
    <n v="1"/>
    <s v="Open"/>
    <x v="0"/>
  </r>
  <r>
    <n v="2273"/>
    <s v="NOC570"/>
    <x v="2"/>
    <s v="NA"/>
    <m/>
    <m/>
    <m/>
    <s v="GPON"/>
    <s v="GPON"/>
    <s v="OLT Node not reachable alarm clearance and regeneration"/>
    <m/>
    <s v="Critical"/>
    <s v=" "/>
    <m/>
    <s v="Tejas OEM"/>
    <s v="EMS"/>
    <m/>
    <s v=" "/>
    <m/>
    <m/>
    <s v="Sayyad Pasha"/>
    <m/>
    <m/>
    <s v="COMPLETED &amp; APPROVED"/>
    <s v="AD-UT-Tfiber"/>
    <d v="2025-07-05T00:00:00"/>
    <s v=" \\172.28.9.34\Artefacts_T-Fiber TNOC Tracker\GPON\425"/>
    <m/>
    <m/>
    <m/>
    <m/>
    <m/>
    <m/>
    <s v="NOCGPON"/>
    <s v="Applications/Tools"/>
    <s v="CLOSED"/>
    <m/>
    <m/>
    <m/>
    <d v="2025-07-05T00:00:00"/>
    <s v="\\172.28.9.34\Artefacts_T-Fiber TNOC Tracker\GPON\425"/>
    <m/>
    <n v="1"/>
    <s v="Completed &amp; Approved"/>
    <x v="3"/>
  </r>
  <r>
    <n v="2274"/>
    <s v="NOC571"/>
    <x v="2"/>
    <s v="NA"/>
    <m/>
    <m/>
    <m/>
    <s v="GPON"/>
    <s v="GPON"/>
    <s v="while adding uni in EMS, list of downstream profiles are highlighting in the bottom "/>
    <m/>
    <s v="Critical"/>
    <s v=" "/>
    <m/>
    <s v="Tejas OEM"/>
    <s v="EMS"/>
    <m/>
    <s v=" "/>
    <m/>
    <m/>
    <s v="Sayyad Pasha"/>
    <m/>
    <m/>
    <s v="COMPLETED &amp; APPROVED"/>
    <s v="AD-UT-Tfiber"/>
    <d v="2025-07-05T00:00:00"/>
    <s v=" \\172.28.9.34\Artefacts_T-Fiber TNOC Tracker\GPON\430"/>
    <m/>
    <m/>
    <m/>
    <m/>
    <m/>
    <m/>
    <s v="NOCGPON"/>
    <s v="Applications/Tools"/>
    <s v="CLOSED"/>
    <m/>
    <m/>
    <m/>
    <d v="2025-07-05T00:00:00"/>
    <s v="\\172.28.9.34\Artefacts_T-Fiber TNOC Tracker\GPON\430"/>
    <m/>
    <n v="1"/>
    <s v="Completed &amp; Approved"/>
    <x v="3"/>
  </r>
  <r>
    <n v="2275"/>
    <s v="NOC572"/>
    <x v="2"/>
    <s v="NA"/>
    <m/>
    <m/>
    <m/>
    <s v="GPON"/>
    <s v="GPON"/>
    <s v="Nokia ONT ethernet port status is not updating"/>
    <m/>
    <s v="Critical"/>
    <s v=" "/>
    <m/>
    <s v="Tejas OEM"/>
    <s v="ONT"/>
    <m/>
    <s v="Duplicate point of 472 - 432"/>
    <s v="Duplicate"/>
    <m/>
    <s v="Sayyad Pasha"/>
    <m/>
    <s v="Open"/>
    <s v="DEPENDENCY(Client/Ext.)"/>
    <s v=" "/>
    <s v=" "/>
    <s v=" "/>
    <m/>
    <m/>
    <m/>
    <m/>
    <m/>
    <m/>
    <s v="NOCGPON"/>
    <s v="Applications/Tools"/>
    <s v="OPEN"/>
    <m/>
    <m/>
    <s v="Duplicate"/>
    <m/>
    <m/>
    <m/>
    <n v="1"/>
    <s v="Open"/>
    <x v="0"/>
  </r>
  <r>
    <n v="2276"/>
    <s v="NOC573"/>
    <x v="2"/>
    <s v="NA"/>
    <m/>
    <m/>
    <m/>
    <s v="GPON"/>
    <s v="GPON"/>
    <s v="Tejas ONT Software Upgrade which are connected under Nokia OLT"/>
    <m/>
    <s v="Critical"/>
    <s v=" "/>
    <m/>
    <s v="Tejas OEM"/>
    <s v="ONT"/>
    <m/>
    <s v="Duplicate point of 472 - 433"/>
    <s v="Duplicate"/>
    <m/>
    <s v="Sayyad Pasha"/>
    <m/>
    <s v="Open"/>
    <s v="DEPENDENCY(Client/Ext.)"/>
    <s v=" "/>
    <s v=" "/>
    <s v=" "/>
    <m/>
    <m/>
    <m/>
    <m/>
    <m/>
    <m/>
    <s v="NOCGPON"/>
    <s v="Applications/Tools"/>
    <s v="OPEN"/>
    <m/>
    <m/>
    <s v="Duplicate"/>
    <m/>
    <m/>
    <m/>
    <n v="1"/>
    <s v="Open"/>
    <x v="0"/>
  </r>
  <r>
    <n v="2277"/>
    <s v="NOC574"/>
    <x v="2"/>
    <s v="NA"/>
    <m/>
    <m/>
    <m/>
    <s v="GPON"/>
    <s v="GPON"/>
    <s v="API for GI-BB Service, combo port, mixed service - Route Mode with/without translation, including uplink port configuration"/>
    <m/>
    <s v="Critical"/>
    <s v=" "/>
    <m/>
    <s v="Tejas OEM"/>
    <s v="EMS"/>
    <m/>
    <s v=" "/>
    <m/>
    <m/>
    <s v="Sayyad Pasha"/>
    <m/>
    <m/>
    <s v="COMPLETED &amp; APPROVED"/>
    <s v="AD-UT-Tfiber"/>
    <d v="2025-08-06T00:00:00"/>
    <s v=" \\172.28.9.34\Artefacts_T-Fiber TNOC Tracker\GPON\442"/>
    <m/>
    <m/>
    <m/>
    <m/>
    <m/>
    <m/>
    <s v="NOCGPON"/>
    <s v="Applications/Tools"/>
    <s v="CLOSED"/>
    <m/>
    <m/>
    <m/>
    <d v="2025-08-06T00:00:00"/>
    <s v="\\172.28.9.34\Artefacts_T-Fiber TNOC Tracker\GPON\442"/>
    <m/>
    <n v="1"/>
    <s v="Completed &amp; Approved"/>
    <x v="3"/>
  </r>
  <r>
    <n v="2278"/>
    <s v="NOC575"/>
    <x v="2"/>
    <s v="NA"/>
    <m/>
    <m/>
    <m/>
    <s v="GPON"/>
    <s v="GPON"/>
    <s v="API for TDIA Service, combo port, mixed service - Route Mode with/without translation, including uplink port configuration"/>
    <m/>
    <s v="Critical"/>
    <s v=" "/>
    <m/>
    <s v="Tejas OEM"/>
    <s v="EMS"/>
    <m/>
    <s v=" "/>
    <m/>
    <m/>
    <s v="Sayyad Pasha"/>
    <m/>
    <m/>
    <s v="COMPLETED &amp; APPROVED"/>
    <s v="AD-UT-Tfiber"/>
    <d v="2025-04-30T00:00:00"/>
    <s v=" \\172.28.9.34\Artefacts_T-Fiber TNOC Tracker\GPON\API"/>
    <m/>
    <m/>
    <m/>
    <m/>
    <m/>
    <m/>
    <s v="NOCGPON"/>
    <s v="Applications/Tools"/>
    <s v="CLOSED"/>
    <m/>
    <m/>
    <m/>
    <d v="2025-04-30T00:00:00"/>
    <s v=" \\172.28.9.34\Artefacts_T-Fiber TNOC Tracker\GPON\API"/>
    <m/>
    <n v="1"/>
    <s v="Completed &amp; Approved"/>
    <x v="3"/>
  </r>
  <r>
    <n v="2279"/>
    <s v="NOC576"/>
    <x v="2"/>
    <s v="NA"/>
    <m/>
    <m/>
    <m/>
    <s v="GPON"/>
    <s v="GPON"/>
    <s v="API to restirct/block the PON port to a specific customer"/>
    <m/>
    <s v="Critical"/>
    <s v=" "/>
    <m/>
    <s v="Tejas OEM"/>
    <s v="EMS"/>
    <m/>
    <s v="OEM confirmed API will be made availble in next release of EMS on March-2026"/>
    <s v="Tejas &amp; Nokia"/>
    <s v="Deepak and Sivakasi"/>
    <s v="Sayyad Pasha"/>
    <m/>
    <s v="Open"/>
    <s v="DEPENDENCY(Client/Ext.)"/>
    <s v=" "/>
    <s v=" "/>
    <s v=" "/>
    <m/>
    <m/>
    <m/>
    <m/>
    <m/>
    <m/>
    <s v="NOCGPON"/>
    <s v="Applications/Tools"/>
    <s v="OPEN"/>
    <m/>
    <m/>
    <m/>
    <m/>
    <e v="#N/A"/>
    <m/>
    <n v="1"/>
    <s v="Open"/>
    <x v="0"/>
  </r>
  <r>
    <n v="2280"/>
    <s v="NOC577"/>
    <x v="2"/>
    <s v="NA"/>
    <m/>
    <m/>
    <m/>
    <s v="GPON"/>
    <s v="GPON"/>
    <s v="API to modify the service- ONT, UNI Port, bandwidth, vlan, description, unatgged to tag or vice versa.,"/>
    <m/>
    <s v="Critical"/>
    <s v=" "/>
    <m/>
    <s v="Tejas OEM"/>
    <s v="EMS"/>
    <m/>
    <s v="Duplicate point of 472 - 463"/>
    <s v="Duplicate"/>
    <m/>
    <s v="Sayyad Pasha"/>
    <m/>
    <s v="Open"/>
    <s v="DEPENDENCY(Client/Ext.)"/>
    <s v=" "/>
    <s v=" "/>
    <s v=" "/>
    <m/>
    <m/>
    <m/>
    <m/>
    <m/>
    <m/>
    <s v="NOCGPON"/>
    <s v="Applications/Tools"/>
    <s v="OPEN"/>
    <m/>
    <m/>
    <s v="Duplicate"/>
    <m/>
    <m/>
    <m/>
    <n v="1"/>
    <s v="Open"/>
    <x v="0"/>
  </r>
  <r>
    <n v="2281"/>
    <s v="NOC578"/>
    <x v="2"/>
    <s v="NA"/>
    <m/>
    <m/>
    <m/>
    <s v="GPON"/>
    <s v="GPON"/>
    <s v="PIR not working in route mode"/>
    <m/>
    <s v="Critical"/>
    <s v=" "/>
    <m/>
    <s v="Tejas OEM"/>
    <s v="OLT"/>
    <m/>
    <s v="Duplicate point of 472 - 407"/>
    <s v="Duplicate"/>
    <m/>
    <s v="Sayyad Pasha"/>
    <m/>
    <s v="Open"/>
    <s v="DEPENDENCY(Client/Ext.)"/>
    <s v=" "/>
    <s v=" "/>
    <s v=" "/>
    <m/>
    <m/>
    <m/>
    <m/>
    <m/>
    <m/>
    <s v="NOCGPON"/>
    <s v="Applications/Tools"/>
    <s v="OPEN"/>
    <m/>
    <m/>
    <s v="Duplicate"/>
    <m/>
    <e v="#N/A"/>
    <m/>
    <n v="1"/>
    <s v="Open"/>
    <x v="0"/>
  </r>
  <r>
    <n v="2282"/>
    <s v="NOC579"/>
    <x v="2"/>
    <s v="NA"/>
    <m/>
    <m/>
    <m/>
    <s v="GPON"/>
    <s v="GPON"/>
    <s v="Nokia ONT/3rd party ONT under Tejas OLT Remote access for WAN port"/>
    <m/>
    <s v="Critical"/>
    <s v=" "/>
    <m/>
    <s v="Tejas OEM"/>
    <s v="OLT/ONT"/>
    <m/>
    <s v="OEM confirmed this feature is not available_x000a_20-Sep-25: T Fiber team asked to arrange meeting with Tejas, Nokia OEM"/>
    <s v="Tejas &amp; Nokia"/>
    <s v="Deepak and Sivakasi"/>
    <s v="Sayyad Pasha"/>
    <m/>
    <s v="Open"/>
    <s v="DEPENDENCY(Client/Ext.)"/>
    <s v=" "/>
    <s v=" "/>
    <s v=" "/>
    <m/>
    <m/>
    <m/>
    <m/>
    <m/>
    <m/>
    <s v="NOCGPON"/>
    <s v="Applications/Tools"/>
    <s v="OPEN"/>
    <m/>
    <m/>
    <m/>
    <m/>
    <e v="#N/A"/>
    <m/>
    <n v="1"/>
    <s v="Open"/>
    <x v="0"/>
  </r>
  <r>
    <n v="2283"/>
    <s v="NOC58"/>
    <x v="2"/>
    <s v="NA"/>
    <m/>
    <m/>
    <m/>
    <s v="GPON"/>
    <s v="OSS"/>
    <s v="T-NOC Report :: Summary of O&amp;M Cluster OLTs status Monthly"/>
    <m/>
    <s v="Critical"/>
    <s v="NOT_FEASIBLE"/>
    <m/>
    <s v="HPSM"/>
    <s v="Incident Management"/>
    <m/>
    <m/>
    <m/>
    <m/>
    <s v="Suresh Pawar"/>
    <m/>
    <s v="Open"/>
    <s v="Not Feasible "/>
    <s v=" "/>
    <s v=" "/>
    <s v=" "/>
    <m/>
    <m/>
    <m/>
    <m/>
    <m/>
    <m/>
    <s v="NOCGPON"/>
    <s v="Applications/Tools"/>
    <e v="#N/A"/>
    <s v="NOT-FEASIBLE"/>
    <n v="0"/>
    <m/>
    <m/>
    <e v="#N/A"/>
    <m/>
    <n v="1"/>
    <s v="Open"/>
    <x v="0"/>
  </r>
  <r>
    <n v="2284"/>
    <s v="NOC580"/>
    <x v="2"/>
    <s v="NA"/>
    <m/>
    <m/>
    <m/>
    <s v="GPON"/>
    <s v="GPON"/>
    <s v="Unable to browse Internet when IPV6 configured in wifi ONT"/>
    <m/>
    <s v="Critical"/>
    <s v=" "/>
    <m/>
    <s v="Nokia OEM"/>
    <s v="AMS"/>
    <m/>
    <s v=" "/>
    <m/>
    <m/>
    <s v="Sayyad Pasha"/>
    <m/>
    <m/>
    <s v="COMPLETED &amp; APPROVED"/>
    <s v="AD-UT-Tfiber"/>
    <d v="2025-07-31T00:00:00"/>
    <s v=" \\172.28.9.34\Artefacts_T-Fiber TNOC Tracker\GPON\472"/>
    <m/>
    <m/>
    <m/>
    <m/>
    <m/>
    <m/>
    <s v="NOCGPON"/>
    <s v="Applications/Tools"/>
    <s v="CLOSED"/>
    <m/>
    <m/>
    <m/>
    <d v="2025-07-31T00:00:00"/>
    <s v="\\172.28.9.34\Artefacts_T-Fiber TNOC Tracker\GPON\472"/>
    <m/>
    <n v="1"/>
    <s v="Completed &amp; Approved"/>
    <x v="3"/>
  </r>
  <r>
    <n v="2285"/>
    <s v="NOC581"/>
    <x v="2"/>
    <s v="NA"/>
    <m/>
    <m/>
    <m/>
    <s v="GPON"/>
    <s v="GPON"/>
    <s v="Hybrid Mode of the G-240G-E ONT"/>
    <m/>
    <s v="Critical"/>
    <s v=" "/>
    <m/>
    <s v="Nokia OEM"/>
    <s v="ONT"/>
    <m/>
    <s v="Duplicate point of 472 - T180"/>
    <s v="Duplicate"/>
    <m/>
    <s v="Sayyad Pasha"/>
    <m/>
    <s v="Open"/>
    <s v="Duplicate"/>
    <s v=" "/>
    <s v=" "/>
    <s v=" "/>
    <m/>
    <m/>
    <m/>
    <m/>
    <m/>
    <m/>
    <s v="NOCGPON"/>
    <s v="Applications/Tools"/>
    <s v="CLOSED"/>
    <m/>
    <m/>
    <s v="Duplicate"/>
    <m/>
    <s v="Artefacts not Required"/>
    <m/>
    <n v="1"/>
    <s v="Open"/>
    <x v="0"/>
  </r>
  <r>
    <n v="2286"/>
    <s v="NOC582"/>
    <x v="2"/>
    <s v="NA"/>
    <m/>
    <m/>
    <m/>
    <s v="GPON"/>
    <s v="GPON"/>
    <s v="Nokia ONT under Nokia OLT Remote access for WAN port"/>
    <m/>
    <s v="Critical"/>
    <s v=" "/>
    <m/>
    <s v="Nokia OEM"/>
    <s v="OLT/ONT"/>
    <m/>
    <s v="OEM confirmed this feature is not available_x000a_20-Sep-25: T Fiber team asked to arrange meeting with Tejas, Nokia OEM"/>
    <s v="Tejas &amp; Nokia"/>
    <s v="Deepak and Sivakasi"/>
    <s v="Sayyad Pasha"/>
    <m/>
    <s v="Open"/>
    <s v="DEPENDENCY(Client/Ext.)"/>
    <s v=" "/>
    <s v=" "/>
    <s v=" "/>
    <m/>
    <m/>
    <m/>
    <m/>
    <m/>
    <m/>
    <s v="NOCGPON"/>
    <s v="Applications/Tools"/>
    <s v="OPEN"/>
    <m/>
    <m/>
    <m/>
    <m/>
    <e v="#N/A"/>
    <m/>
    <n v="1"/>
    <s v="Open"/>
    <x v="0"/>
  </r>
  <r>
    <n v="2287"/>
    <s v="NOC583"/>
    <x v="2"/>
    <s v="NA"/>
    <m/>
    <m/>
    <m/>
    <s v="GPON"/>
    <s v="GPON"/>
    <s v="Tejas ONT/3rd party ONT under Nokia OLT Remote access for WAN port"/>
    <m/>
    <s v="Critical"/>
    <s v=" "/>
    <m/>
    <s v="Nokia OEM"/>
    <s v="OLT/ONT"/>
    <m/>
    <s v="OEM confirmed this feature is not available_x000a_20-Sep-25: T Fiber team asked to arrange meeting with Tejas, Nokia OEM"/>
    <s v="Tejas &amp; Nokia"/>
    <s v="Deepak and Sivakasi"/>
    <s v="Sayyad Pasha"/>
    <m/>
    <s v="Open"/>
    <s v="DEPENDENCY(Client/Ext.)"/>
    <s v=" "/>
    <s v=" "/>
    <s v=" "/>
    <m/>
    <m/>
    <m/>
    <m/>
    <m/>
    <m/>
    <s v="NOCGPON"/>
    <s v="Applications/Tools"/>
    <s v="OPEN"/>
    <m/>
    <m/>
    <m/>
    <m/>
    <e v="#N/A"/>
    <m/>
    <n v="1"/>
    <s v="Open"/>
    <x v="0"/>
  </r>
  <r>
    <n v="2288"/>
    <s v="NOC584"/>
    <x v="2"/>
    <s v="NA"/>
    <m/>
    <m/>
    <m/>
    <s v="GPON"/>
    <s v="GPON"/>
    <s v="Nokia ONT under Tejas OLT Remote access for WAN port"/>
    <m/>
    <s v="Critical"/>
    <s v=" "/>
    <m/>
    <s v="Nokia OEM"/>
    <s v="OLT/ONT"/>
    <m/>
    <s v="OEM confirmed this feature is not available_x000a_20-Sep-25: T Fiber team asked to arrange meeting with Tejas, Nokia OEM"/>
    <s v="Tejas &amp; Nokia"/>
    <s v="Deepak and Sivakasi"/>
    <s v="Sayyad Pasha"/>
    <m/>
    <s v="Open"/>
    <s v="DEPENDENCY(Client/Ext.)"/>
    <s v=" "/>
    <s v=" "/>
    <s v=" "/>
    <m/>
    <m/>
    <m/>
    <m/>
    <m/>
    <m/>
    <s v="NOCGPON"/>
    <s v="Applications/Tools"/>
    <s v="OPEN"/>
    <m/>
    <m/>
    <m/>
    <m/>
    <e v="#N/A"/>
    <m/>
    <n v="1"/>
    <s v="Open"/>
    <x v="0"/>
  </r>
  <r>
    <n v="2289"/>
    <s v="NOC585"/>
    <x v="2"/>
    <s v="NA"/>
    <m/>
    <m/>
    <m/>
    <s v="GPON"/>
    <s v="GPON"/>
    <s v="ONT cosumed count is showing wrong in license page"/>
    <m/>
    <s v="Critical"/>
    <s v=" "/>
    <m/>
    <s v="Nokia OEM"/>
    <s v="AMS"/>
    <m/>
    <s v="To resolve this issue, AMS to be upgraded and plan of action is awaited from OEM_x000a_20-Sep-25: Licensing conumption quantity not showing in Nokia AMS for discovered ONTs.Nokia OEM informed to address this issue Nokia AMS software need to be upgraded. As requested by Nokia team required  pre-requsuits shared with Nokia  OEM.yet to receive upgradation plan from Nokia Team._x000a_"/>
    <s v="Tejas &amp; Nokia"/>
    <s v="Deepak and Sivakasi"/>
    <s v="Sayyad Pasha"/>
    <m/>
    <s v="Open"/>
    <s v="DEPENDENCY(Client/Ext.)"/>
    <s v=" "/>
    <s v=" "/>
    <s v=" "/>
    <m/>
    <m/>
    <m/>
    <m/>
    <m/>
    <m/>
    <s v="NOCGPON"/>
    <s v="Applications/Tools"/>
    <s v="OPEN"/>
    <m/>
    <m/>
    <m/>
    <m/>
    <e v="#N/A"/>
    <m/>
    <n v="1"/>
    <s v="Open"/>
    <x v="0"/>
  </r>
  <r>
    <n v="2290"/>
    <s v="NOC586"/>
    <x v="2"/>
    <s v="NA"/>
    <m/>
    <m/>
    <m/>
    <s v="GPON"/>
    <s v="GPON"/>
    <s v="API and Template for ILL Service - Bridge Mode,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s v="Open"/>
    <x v="0"/>
  </r>
  <r>
    <n v="2291"/>
    <s v="NOC587"/>
    <x v="2"/>
    <s v="NA"/>
    <m/>
    <m/>
    <m/>
    <s v="GPON"/>
    <s v="GPON"/>
    <s v="API and Template for ILL Service - Route Mode,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s v="Open"/>
    <x v="0"/>
  </r>
  <r>
    <n v="2292"/>
    <s v="NOC588"/>
    <x v="2"/>
    <s v="NA"/>
    <m/>
    <m/>
    <m/>
    <s v="GPON"/>
    <s v="GPON"/>
    <s v="API and Template for Household Services,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s v="Open"/>
    <x v="0"/>
  </r>
  <r>
    <n v="2293"/>
    <s v="NOC589"/>
    <x v="2"/>
    <s v="NA"/>
    <m/>
    <m/>
    <m/>
    <s v="GPON"/>
    <s v="GPON"/>
    <s v="API and Template for IPTV services,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s v="Open"/>
    <x v="0"/>
  </r>
  <r>
    <n v="2294"/>
    <s v="NOC59"/>
    <x v="2"/>
    <s v="NA"/>
    <m/>
    <m/>
    <m/>
    <s v="GPON"/>
    <s v="OSS"/>
    <s v="T-NOC Report :: Summary of O&amp;M Cluster OLTs status  (Selective from and to dates)"/>
    <m/>
    <s v="Critical"/>
    <s v="NOT_FEASIBLE"/>
    <m/>
    <s v="HPSM"/>
    <s v="Incident Management"/>
    <m/>
    <m/>
    <m/>
    <m/>
    <s v="Suresh Pawar"/>
    <m/>
    <s v="Open"/>
    <s v="Not Feasible "/>
    <s v=" "/>
    <s v=" "/>
    <s v=" "/>
    <m/>
    <m/>
    <m/>
    <m/>
    <m/>
    <m/>
    <s v="NOCGPON"/>
    <s v="Applications/Tools"/>
    <e v="#N/A"/>
    <s v="NOT-FEASIBLE"/>
    <n v="0"/>
    <m/>
    <m/>
    <e v="#N/A"/>
    <m/>
    <n v="1"/>
    <s v="Open"/>
    <x v="0"/>
  </r>
  <r>
    <n v="2295"/>
    <s v="NOC590"/>
    <x v="2"/>
    <s v="NA"/>
    <m/>
    <m/>
    <m/>
    <s v="GPON"/>
    <s v="GPON"/>
    <s v="API, Template and configuration for VOIP services,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s v="Open"/>
    <x v="0"/>
  </r>
  <r>
    <n v="2296"/>
    <s v="NOC591"/>
    <x v="2"/>
    <s v="NA"/>
    <m/>
    <m/>
    <m/>
    <s v="GPON"/>
    <s v="GPON"/>
    <s v="API and Template for GI-BB Service - Bridge Mode,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s v="Open"/>
    <x v="0"/>
  </r>
  <r>
    <n v="2297"/>
    <s v="NOC592"/>
    <x v="2"/>
    <s v="NA"/>
    <m/>
    <m/>
    <m/>
    <s v="GPON"/>
    <s v="GPON"/>
    <s v="API and Template for GI-BB Service - Route Mode,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s v="Open"/>
    <x v="0"/>
  </r>
  <r>
    <n v="2298"/>
    <s v="NOC593"/>
    <x v="2"/>
    <s v="NA"/>
    <m/>
    <m/>
    <m/>
    <s v="GPON"/>
    <s v="GPON"/>
    <s v="API to fetch the configured services in AMS, including uplink port configuration"/>
    <m/>
    <s v="Critical"/>
    <s v=" "/>
    <m/>
    <s v="Nokia OEM"/>
    <s v="AMS"/>
    <m/>
    <s v="OEM confirmed API/Template is not available for uplink port configuration"/>
    <s v="Nokia &amp; NSO"/>
    <s v="Sivakasi &amp; Jayath"/>
    <s v="Sayyad Pasha"/>
    <m/>
    <s v="Open"/>
    <s v="DEPENDENCY(Client/Ext.)"/>
    <s v=" "/>
    <s v=" "/>
    <s v=" "/>
    <m/>
    <m/>
    <m/>
    <m/>
    <m/>
    <m/>
    <s v="NOCGPON"/>
    <s v="Applications/Tools"/>
    <s v="OPEN"/>
    <m/>
    <m/>
    <m/>
    <m/>
    <e v="#N/A"/>
    <m/>
    <n v="1"/>
    <s v="Open"/>
    <x v="0"/>
  </r>
  <r>
    <n v="2299"/>
    <s v="NOC594"/>
    <x v="2"/>
    <s v="NA"/>
    <m/>
    <m/>
    <m/>
    <s v="GPON"/>
    <s v="GPON"/>
    <s v="Configuration, API and Template for applying QOS for the different types of services"/>
    <m/>
    <s v="Critical"/>
    <s v=" "/>
    <m/>
    <s v="Nokia OEM"/>
    <s v="AMS"/>
    <m/>
    <s v="API has to share by OEM"/>
    <s v="Nokia &amp; NSO"/>
    <s v="Sivakasi &amp; Jayath"/>
    <s v="Sayyad Pasha"/>
    <m/>
    <s v="Open"/>
    <s v="DEPENDENCY(Client/Ext.)"/>
    <s v=" "/>
    <s v=" "/>
    <s v=" "/>
    <m/>
    <m/>
    <m/>
    <m/>
    <m/>
    <m/>
    <s v="NOCGPON"/>
    <s v="Applications/Tools"/>
    <s v="OPEN"/>
    <m/>
    <m/>
    <m/>
    <m/>
    <e v="#N/A"/>
    <m/>
    <n v="1"/>
    <s v="Open"/>
    <x v="0"/>
  </r>
  <r>
    <n v="2300"/>
    <s v="NOC595"/>
    <x v="2"/>
    <s v="NA"/>
    <m/>
    <m/>
    <m/>
    <s v="GPON"/>
    <s v="GPON"/>
    <s v="API and Template required to provision ONT along with selecting specific UNI port in ONT"/>
    <m/>
    <s v="Critical"/>
    <s v=" "/>
    <m/>
    <s v="Nokia OEM"/>
    <s v="AMS"/>
    <m/>
    <s v="API has to share by OEM"/>
    <s v="Nokia &amp; NSO"/>
    <s v="Sivakasi &amp; Jayath"/>
    <s v="Sayyad Pasha"/>
    <m/>
    <s v="Open"/>
    <s v="DEPENDENCY(Client/Ext.)"/>
    <s v=" "/>
    <s v=" "/>
    <s v=" "/>
    <m/>
    <m/>
    <m/>
    <m/>
    <m/>
    <m/>
    <s v="NOCGPON"/>
    <s v="Applications/Tools"/>
    <s v="OPEN"/>
    <m/>
    <m/>
    <m/>
    <m/>
    <e v="#N/A"/>
    <m/>
    <n v="1"/>
    <s v="Open"/>
    <x v="0"/>
  </r>
  <r>
    <n v="2301"/>
    <s v="NOC596"/>
    <x v="2"/>
    <s v="NA"/>
    <m/>
    <m/>
    <m/>
    <s v="GPON"/>
    <s v="GPON"/>
    <s v="API and Template required to provision ONT with multiple services along with selecting specific UNI port in ONT"/>
    <m/>
    <s v="Critical"/>
    <s v=" "/>
    <m/>
    <s v="Nokia OEM"/>
    <s v="AMS"/>
    <m/>
    <s v="API has to share by OEM"/>
    <s v="Nokia &amp; NSO"/>
    <s v="Sivakasi &amp; Jayath"/>
    <s v="Sayyad Pasha"/>
    <m/>
    <s v="Open"/>
    <s v="DEPENDENCY(Client/Ext.)"/>
    <s v=" "/>
    <s v=" "/>
    <s v=" "/>
    <m/>
    <m/>
    <m/>
    <m/>
    <m/>
    <m/>
    <s v="NOCGPON"/>
    <s v="Applications/Tools"/>
    <s v="OPEN"/>
    <m/>
    <m/>
    <m/>
    <m/>
    <e v="#N/A"/>
    <m/>
    <n v="1"/>
    <s v="Open"/>
    <x v="0"/>
  </r>
  <r>
    <n v="2302"/>
    <s v="NOC597"/>
    <x v="2"/>
    <s v="NA"/>
    <m/>
    <m/>
    <m/>
    <s v="GPON"/>
    <s v="GPON"/>
    <s v="API and Template required to provision ONT with same service on all ports"/>
    <m/>
    <s v="Critical"/>
    <s v=" "/>
    <m/>
    <s v="Nokia OEM"/>
    <s v="AMS"/>
    <m/>
    <s v="API has to share by OEM"/>
    <s v="Nokia &amp; NSO"/>
    <s v="Sivakasi &amp; Jayath"/>
    <s v="Sayyad Pasha"/>
    <m/>
    <s v="Open"/>
    <s v="DEPENDENCY(Client/Ext.)"/>
    <s v=" "/>
    <s v=" "/>
    <s v=" "/>
    <m/>
    <m/>
    <m/>
    <m/>
    <m/>
    <m/>
    <s v="NOCGPON"/>
    <s v="Applications/Tools"/>
    <s v="OPEN"/>
    <m/>
    <m/>
    <m/>
    <m/>
    <e v="#N/A"/>
    <m/>
    <n v="1"/>
    <s v="Open"/>
    <x v="0"/>
  </r>
  <r>
    <n v="2303"/>
    <s v="NOC598"/>
    <x v="2"/>
    <s v="NA"/>
    <m/>
    <m/>
    <m/>
    <s v="GPON"/>
    <s v="GPON"/>
    <s v="API and Template to configure multiple vlans on single ONT UNI Port"/>
    <m/>
    <s v="Critical"/>
    <s v=" "/>
    <m/>
    <s v="Nokia OEM"/>
    <s v="AMS"/>
    <m/>
    <s v="API has to share by OEM"/>
    <s v="Nokia &amp; NSO"/>
    <s v="Sivakasi &amp; Jayath"/>
    <s v="Sayyad Pasha"/>
    <m/>
    <s v="Open"/>
    <s v="DEPENDENCY(Client/Ext.)"/>
    <s v=" "/>
    <s v=" "/>
    <s v=" "/>
    <m/>
    <m/>
    <m/>
    <m/>
    <m/>
    <m/>
    <s v="NOCGPON"/>
    <s v="Applications/Tools"/>
    <s v="OPEN"/>
    <m/>
    <m/>
    <m/>
    <m/>
    <e v="#N/A"/>
    <m/>
    <n v="1"/>
    <s v="Open"/>
    <x v="0"/>
  </r>
  <r>
    <n v="2304"/>
    <s v="NOC599"/>
    <x v="2"/>
    <s v="NA"/>
    <m/>
    <m/>
    <m/>
    <s v="GPON"/>
    <s v="GPON"/>
    <s v="Configuration, API and Template for extedning services to enterprise customers"/>
    <m/>
    <s v="Critical"/>
    <s v=" "/>
    <m/>
    <s v="Nokia OEM"/>
    <s v="AMS"/>
    <m/>
    <s v="API has to share by OEM"/>
    <s v="Nokia &amp; NSO"/>
    <s v="Sivakasi &amp; Jayath"/>
    <s v="Sayyad Pasha"/>
    <m/>
    <s v="Open"/>
    <s v="DEPENDENCY(Client/Ext.)"/>
    <s v=" "/>
    <s v=" "/>
    <s v=" "/>
    <m/>
    <m/>
    <m/>
    <m/>
    <m/>
    <m/>
    <s v="NOCGPON"/>
    <s v="Applications/Tools"/>
    <s v="OPEN"/>
    <m/>
    <m/>
    <m/>
    <m/>
    <e v="#N/A"/>
    <m/>
    <n v="1"/>
    <s v="Open"/>
    <x v="0"/>
  </r>
  <r>
    <n v="2305"/>
    <s v="NOC6"/>
    <x v="2"/>
    <s v="NA"/>
    <m/>
    <s v="OSS"/>
    <s v="OSS"/>
    <s v="OSS"/>
    <s v="DC"/>
    <s v="DC Applications uptime &amp; SLA Weekly"/>
    <m/>
    <s v="Critical"/>
    <s v=" "/>
    <m/>
    <s v="HPSM"/>
    <s v="Incident Management"/>
    <m/>
    <m/>
    <m/>
    <m/>
    <s v="Suresh Pawar"/>
    <m/>
    <s v="Open"/>
    <s v="Open"/>
    <s v=" "/>
    <s v=" "/>
    <s v=" "/>
    <m/>
    <m/>
    <m/>
    <m/>
    <m/>
    <m/>
    <s v="NOCOSS"/>
    <s v="Applications/Tools"/>
    <s v="OPEN"/>
    <s v="OPEN"/>
    <n v="0"/>
    <m/>
    <m/>
    <e v="#N/A"/>
    <m/>
    <n v="1"/>
    <s v="Open"/>
    <x v="0"/>
  </r>
  <r>
    <n v="2306"/>
    <s v="NOC60"/>
    <x v="2"/>
    <s v="NA"/>
    <m/>
    <m/>
    <m/>
    <s v="GPON"/>
    <s v="OSS"/>
    <s v="Router UP - OLT Down cases Daily"/>
    <m/>
    <s v="Critical"/>
    <s v="Completed"/>
    <m/>
    <s v="NNMI"/>
    <s v="NNMI"/>
    <m/>
    <m/>
    <m/>
    <m/>
    <s v="Suresh Pawar"/>
    <m/>
    <m/>
    <s v="CLOSURE REVIEW PENDING "/>
    <s v=" "/>
    <s v=" "/>
    <s v=" "/>
    <m/>
    <m/>
    <m/>
    <m/>
    <m/>
    <m/>
    <s v="NOCGPON"/>
    <s v="Applications/Tools"/>
    <s v="OPEN"/>
    <s v="COMPLETED"/>
    <s v="To be updated by Manoj"/>
    <m/>
    <m/>
    <m/>
    <m/>
    <n v="1"/>
    <s v="Completed but Verification undrer Process"/>
    <x v="2"/>
  </r>
  <r>
    <n v="2307"/>
    <s v="NOC600"/>
    <x v="2"/>
    <s v="NA"/>
    <m/>
    <m/>
    <m/>
    <s v="GPON"/>
    <s v="GPON"/>
    <s v="API and Template to verify and enable the PM"/>
    <m/>
    <s v="Critical"/>
    <s v=" "/>
    <m/>
    <s v="Nokia OEM"/>
    <s v="AMS"/>
    <m/>
    <s v="API has to share by OEM"/>
    <s v="Nokia &amp; NSO"/>
    <s v="Sivakasi &amp; Jayath"/>
    <s v="Sayyad Pasha"/>
    <m/>
    <s v="Open"/>
    <s v="DEPENDENCY(Client/Ext.)"/>
    <s v=" "/>
    <s v=" "/>
    <s v=" "/>
    <m/>
    <m/>
    <m/>
    <m/>
    <m/>
    <m/>
    <s v="NOCGPON"/>
    <s v="Applications/Tools"/>
    <s v="OPEN"/>
    <m/>
    <m/>
    <m/>
    <m/>
    <e v="#N/A"/>
    <m/>
    <n v="1"/>
    <s v="Open"/>
    <x v="0"/>
  </r>
  <r>
    <n v="2308"/>
    <s v="NOC601"/>
    <x v="2"/>
    <s v="NA"/>
    <m/>
    <m/>
    <m/>
    <s v="GPON"/>
    <s v="GPON"/>
    <s v="API and Template to configure Vlan and Profiles in OLT"/>
    <m/>
    <s v="Critical"/>
    <s v=" "/>
    <m/>
    <s v="Nokia OEM"/>
    <s v="AMS"/>
    <m/>
    <s v="API has to share by OEM"/>
    <s v="Nokia &amp; NSO"/>
    <s v="Sivakasi &amp; Jayath"/>
    <s v="Sayyad Pasha"/>
    <m/>
    <s v="Open"/>
    <s v="DEPENDENCY(Client/Ext.)"/>
    <s v=" "/>
    <s v=" "/>
    <s v=" "/>
    <m/>
    <m/>
    <m/>
    <m/>
    <m/>
    <m/>
    <s v="NOCGPON"/>
    <s v="Applications/Tools"/>
    <s v="OPEN"/>
    <m/>
    <m/>
    <m/>
    <m/>
    <e v="#N/A"/>
    <m/>
    <n v="1"/>
    <s v="Open"/>
    <x v="0"/>
  </r>
  <r>
    <n v="2309"/>
    <s v="NOC602"/>
    <x v="2"/>
    <s v="NA"/>
    <m/>
    <m/>
    <m/>
    <s v="GPON"/>
    <s v="GPON"/>
    <s v="Required complete API and Template developer document"/>
    <m/>
    <s v="Critical"/>
    <s v=" "/>
    <m/>
    <s v="Nokia OEM"/>
    <s v="AMS"/>
    <m/>
    <s v="OEM shared the document of APC template creation but required document for the API attributes"/>
    <s v="Nokia &amp; NSO"/>
    <s v="Sivakasi &amp; Jayath"/>
    <s v="Sayyad Pasha"/>
    <m/>
    <s v="Open"/>
    <s v="DEPENDENCY(Client/Ext.)"/>
    <s v=" "/>
    <s v=" "/>
    <s v=" "/>
    <m/>
    <m/>
    <m/>
    <m/>
    <m/>
    <m/>
    <s v="NOCGPON"/>
    <s v="Applications/Tools"/>
    <s v="OPEN"/>
    <m/>
    <m/>
    <m/>
    <m/>
    <s v="\\172.28.9.34\Artefacts_T-Fiber TNOC Tracker\GPON\API Document"/>
    <m/>
    <n v="1"/>
    <s v="Open"/>
    <x v="0"/>
  </r>
  <r>
    <n v="2310"/>
    <s v="NOC603"/>
    <x v="2"/>
    <s v="NA"/>
    <m/>
    <m/>
    <m/>
    <s v="GPON"/>
    <s v="GPON"/>
    <s v="API and Template to validate the profiles, vlans available in OLT,ONT"/>
    <m/>
    <s v="Critical"/>
    <s v=" "/>
    <m/>
    <s v="Nokia OEM"/>
    <s v="AMS"/>
    <m/>
    <s v="API has to share by OEM"/>
    <s v="Nokia &amp; NSO"/>
    <s v="Sivakasi &amp; Jayath"/>
    <s v="Sayyad Pasha"/>
    <m/>
    <s v="Open"/>
    <s v="DEPENDENCY(Client/Ext.)"/>
    <s v=" "/>
    <s v=" "/>
    <s v=" "/>
    <m/>
    <m/>
    <m/>
    <m/>
    <m/>
    <m/>
    <s v="NOCGPON"/>
    <s v="Applications/Tools"/>
    <s v="OPEN"/>
    <m/>
    <m/>
    <m/>
    <m/>
    <e v="#N/A"/>
    <m/>
    <n v="1"/>
    <s v="Open"/>
    <x v="0"/>
  </r>
  <r>
    <n v="2311"/>
    <s v="NOC604"/>
    <x v="2"/>
    <s v="NA"/>
    <m/>
    <m/>
    <m/>
    <s v="GPON"/>
    <s v="GPON"/>
    <s v="API and Template to restirct/block the PON port to a specific customer"/>
    <m/>
    <s v="Critical"/>
    <s v=" "/>
    <m/>
    <s v="Nokia OEM"/>
    <s v="AMS"/>
    <m/>
    <s v="API has to share by OEM"/>
    <s v="Nokia &amp; NSO"/>
    <s v="Sivakasi &amp; Jayath"/>
    <s v="Sayyad Pasha"/>
    <m/>
    <s v="Open"/>
    <s v="DEPENDENCY(Client/Ext.)"/>
    <s v=" "/>
    <s v=" "/>
    <s v=" "/>
    <m/>
    <m/>
    <m/>
    <m/>
    <m/>
    <m/>
    <s v="NOCGPON"/>
    <s v="Applications/Tools"/>
    <s v="OPEN"/>
    <m/>
    <m/>
    <m/>
    <m/>
    <e v="#N/A"/>
    <m/>
    <n v="1"/>
    <s v="Open"/>
    <x v="0"/>
  </r>
  <r>
    <n v="2312"/>
    <s v="NOC605"/>
    <x v="2"/>
    <s v="NA"/>
    <m/>
    <m/>
    <m/>
    <s v="GPON"/>
    <s v="GPON"/>
    <s v="API and Template to modify the service- ONT, UNI Port, bandwidth, vlan, description, unatgged to tag or vice versa.,"/>
    <m/>
    <s v="Critical"/>
    <s v=" "/>
    <m/>
    <s v="Nokia OEM"/>
    <s v="AMS"/>
    <m/>
    <s v="API has to share by OEM"/>
    <s v="Nokia &amp; NSO"/>
    <s v="Sivakasi &amp; Jayath"/>
    <s v="Sayyad Pasha"/>
    <m/>
    <s v="Open"/>
    <s v="DEPENDENCY(Client/Ext.)"/>
    <s v=" "/>
    <s v=" "/>
    <s v=" "/>
    <m/>
    <m/>
    <m/>
    <m/>
    <m/>
    <m/>
    <s v="NOCGPON"/>
    <s v="Applications/Tools"/>
    <s v="OPEN"/>
    <m/>
    <m/>
    <m/>
    <m/>
    <e v="#N/A"/>
    <m/>
    <n v="1"/>
    <s v="Open"/>
    <x v="0"/>
  </r>
  <r>
    <n v="2313"/>
    <s v="NOC606"/>
    <x v="2"/>
    <s v="NA"/>
    <m/>
    <m/>
    <m/>
    <s v="GPON"/>
    <s v="GPON"/>
    <s v="API and Template to configure,modify,suspend,delete the WAN profiles in WiFi ONT"/>
    <m/>
    <s v="Critical"/>
    <s v=" "/>
    <m/>
    <s v="Nokia OEM"/>
    <s v="AMS"/>
    <m/>
    <s v="OEM confirmed API/Template is not available"/>
    <s v="Nokia &amp; NSO"/>
    <s v="Sivakasi &amp; Jayath"/>
    <s v="Sayyad Pasha"/>
    <m/>
    <s v="Open"/>
    <s v="DEPENDENCY(Client/Ext.)"/>
    <s v=" "/>
    <s v=" "/>
    <s v=" "/>
    <m/>
    <m/>
    <m/>
    <m/>
    <m/>
    <m/>
    <s v="NOCGPON"/>
    <s v="Applications/Tools"/>
    <s v="OPEN"/>
    <m/>
    <m/>
    <m/>
    <m/>
    <e v="#N/A"/>
    <m/>
    <n v="1"/>
    <s v="Open"/>
    <x v="0"/>
  </r>
  <r>
    <n v="2314"/>
    <s v="NOC607"/>
    <x v="2"/>
    <s v="NA"/>
    <m/>
    <m/>
    <m/>
    <s v="GPON"/>
    <s v="GPON"/>
    <s v="Verification of the service provisioning templates which are prepared for the different types of services"/>
    <m/>
    <s v="Critical"/>
    <s v=" "/>
    <m/>
    <s v="Nokia OEM"/>
    <s v="AMS"/>
    <m/>
    <s v="API has to share by OEM"/>
    <s v="Nokia &amp; NSO"/>
    <s v="Sivakasi &amp; Jayath"/>
    <s v="Sayyad Pasha"/>
    <m/>
    <s v="Open"/>
    <s v="DEPENDENCY(Client/Ext.)"/>
    <s v=" "/>
    <s v=" "/>
    <s v=" "/>
    <m/>
    <m/>
    <m/>
    <m/>
    <m/>
    <m/>
    <s v="NOCGPON"/>
    <s v="Applications/Tools"/>
    <s v="OPEN"/>
    <m/>
    <m/>
    <m/>
    <m/>
    <e v="#N/A"/>
    <m/>
    <n v="1"/>
    <s v="Open"/>
    <x v="0"/>
  </r>
  <r>
    <n v="2315"/>
    <s v="NOC608"/>
    <x v="2"/>
    <s v="NA"/>
    <m/>
    <m/>
    <m/>
    <s v="GPON"/>
    <s v="GPON"/>
    <s v="Verification of the services configured by NSO through Playbook(Cisco Tool)"/>
    <m/>
    <s v="Critical"/>
    <s v=" "/>
    <m/>
    <s v="Nokia OEM"/>
    <s v="AMS"/>
    <m/>
    <s v="API has to share by OEM"/>
    <s v="Nokia &amp; NSO"/>
    <s v="Sivakasi &amp; Jayath"/>
    <s v="Sayyad Pasha"/>
    <m/>
    <s v="Open"/>
    <s v="DEPENDENCY(Client/Ext.)"/>
    <s v=" "/>
    <s v=" "/>
    <s v=" "/>
    <m/>
    <m/>
    <m/>
    <m/>
    <m/>
    <m/>
    <s v="NOCGPON"/>
    <s v="Applications/Tools"/>
    <s v="OPEN"/>
    <m/>
    <m/>
    <m/>
    <m/>
    <s v="\\172.28.9.34\Artefacts_T-Fiber TNOC Tracker\GPON\API to validate the configured Services"/>
    <m/>
    <n v="1"/>
    <s v="Open"/>
    <x v="0"/>
  </r>
  <r>
    <n v="2316"/>
    <s v="NOC609"/>
    <x v="2"/>
    <s v="NA"/>
    <m/>
    <m/>
    <m/>
    <s v="GPON"/>
    <s v="GPON"/>
    <s v="Mapping bandiwdth profiles per vlan in a ONT UNI"/>
    <s v="20-Sep-25: As per Nokia OEM, Mapping BW profiles per service BW on ONT Interface.Meeting to be arranged with Nokia OEM"/>
    <s v="Critical"/>
    <s v=" "/>
    <m/>
    <s v="Nokia OEM"/>
    <s v="OLT/ONT"/>
    <m/>
    <s v="Update awaited from OEM"/>
    <s v="Nokia &amp; NSO"/>
    <s v="Sivakasi &amp; Jayath"/>
    <s v="Sayyad Pasha"/>
    <m/>
    <s v="Open"/>
    <s v="DEPENDENCY(Client/Ext.)"/>
    <s v=" "/>
    <s v=" "/>
    <s v=" "/>
    <m/>
    <m/>
    <m/>
    <m/>
    <m/>
    <m/>
    <s v="NOCGPON"/>
    <s v="Applications/Tools"/>
    <s v="OPEN"/>
    <m/>
    <m/>
    <m/>
    <m/>
    <e v="#N/A"/>
    <m/>
    <n v="1"/>
    <s v="Open"/>
    <x v="0"/>
  </r>
  <r>
    <n v="2317"/>
    <s v="NOC61"/>
    <x v="2"/>
    <s v="NA"/>
    <m/>
    <m/>
    <m/>
    <s v="GPON"/>
    <s v="OSS"/>
    <s v="Router UP - OLT Down cases Weekly"/>
    <m/>
    <s v="Critical"/>
    <s v="Completed"/>
    <m/>
    <s v="NNMI"/>
    <s v="NNMI"/>
    <m/>
    <m/>
    <m/>
    <m/>
    <s v="Suresh Pawar"/>
    <m/>
    <m/>
    <s v="CLOSURE REVIEW PENDING "/>
    <s v=" "/>
    <s v=" "/>
    <s v=" "/>
    <m/>
    <m/>
    <m/>
    <m/>
    <m/>
    <m/>
    <s v="NOCGPON"/>
    <s v="Applications/Tools"/>
    <s v="OPEN"/>
    <s v="COMPLETED"/>
    <s v="To be updated by Manoj"/>
    <m/>
    <m/>
    <m/>
    <m/>
    <n v="1"/>
    <s v="Completed but Verification undrer Process"/>
    <x v="2"/>
  </r>
  <r>
    <n v="2318"/>
    <s v="NOC610"/>
    <x v="2"/>
    <s v="NA"/>
    <m/>
    <m/>
    <m/>
    <s v="GPON"/>
    <s v="GPON"/>
    <s v="NOKIA ONT is not supporting for bandwidth Rate Limit configuration On ONT LAN Ethernet port (UNI) when connected under Tejas OLT"/>
    <s v="20-Sep-25:Guidelines have to  share with  all 3 packages to deploy balance scope as Tejas OLT- Tejas ONT and Nokia OLT-Nokia ONT "/>
    <s v="Critical"/>
    <s v=" "/>
    <m/>
    <s v="Nokia OEM"/>
    <s v="ONT"/>
    <m/>
    <s v="OEM confirmed Rate Limit is not supported by Nokia ONTs"/>
    <s v="Nokia &amp; NSO"/>
    <s v="Sivakasi &amp; Jayath"/>
    <s v="Sayyad Pasha"/>
    <m/>
    <s v="Open"/>
    <s v="DEPENDENCY(Client/Ext.)"/>
    <s v=" "/>
    <s v=" "/>
    <s v=" "/>
    <m/>
    <m/>
    <m/>
    <m/>
    <m/>
    <m/>
    <s v="NOCGPON"/>
    <s v="Applications/Tools"/>
    <s v="OPEN"/>
    <m/>
    <m/>
    <m/>
    <m/>
    <e v="#N/A"/>
    <m/>
    <n v="1"/>
    <s v="Open"/>
    <x v="0"/>
  </r>
  <r>
    <n v="2319"/>
    <s v="NOC611"/>
    <x v="2"/>
    <s v="NA"/>
    <m/>
    <m/>
    <m/>
    <s v="GPON"/>
    <s v="GPON"/>
    <s v="PM Report for 24hrs of OLT,ONT,ONT Eth Port(Bridge/Route), Wifi"/>
    <m/>
    <s v="Critical"/>
    <s v=" "/>
    <m/>
    <s v="Nokia OEM"/>
    <s v="AMS"/>
    <m/>
    <m/>
    <m/>
    <m/>
    <s v="Sayyad Pasha"/>
    <m/>
    <m/>
    <s v="COMPLETED &amp; APPROVED"/>
    <s v="AD-UT-Tfiber"/>
    <d v="2025-07-31T00:00:00"/>
    <s v=" \\172.28.9.34\Artefacts_T-Fiber TNOC Tracker\GPON\470"/>
    <m/>
    <m/>
    <m/>
    <m/>
    <m/>
    <m/>
    <s v="NOCGPON"/>
    <s v="Applications/Tools"/>
    <s v="CLOSED"/>
    <m/>
    <m/>
    <m/>
    <d v="2025-07-31T00:00:00"/>
    <s v="\\172.28.9.34\Artefacts_T-Fiber TNOC Tracker\GPON\470"/>
    <m/>
    <n v="1"/>
    <s v="Completed &amp; Approved"/>
    <x v="3"/>
  </r>
  <r>
    <n v="2320"/>
    <s v="NOC612"/>
    <x v="2"/>
    <s v="NA"/>
    <m/>
    <m/>
    <m/>
    <s v="GPON"/>
    <s v="GPON"/>
    <s v="Nokia ONT ethernet port status is not updating"/>
    <m/>
    <s v="Critical"/>
    <s v="DUPLICATE POINT (NOC572)"/>
    <m/>
    <s v="Nokia OEM"/>
    <s v="OLT/ONT"/>
    <m/>
    <s v="Duplicate point of 472 - 432"/>
    <s v="Duplicate"/>
    <m/>
    <s v="Sayyad Pasha"/>
    <m/>
    <s v="Open"/>
    <s v="DEPENDENCY(Client/Ext.)"/>
    <s v=" "/>
    <s v=" "/>
    <s v=" "/>
    <m/>
    <m/>
    <m/>
    <m/>
    <m/>
    <m/>
    <s v="NOCGPON"/>
    <s v="Applications/Tools"/>
    <s v="OPEN"/>
    <m/>
    <m/>
    <s v="Duplicate"/>
    <m/>
    <m/>
    <m/>
    <n v="1"/>
    <s v="Open"/>
    <x v="0"/>
  </r>
  <r>
    <n v="2321"/>
    <s v="NOC613"/>
    <x v="2"/>
    <s v="NA"/>
    <m/>
    <m/>
    <m/>
    <s v="GPON"/>
    <s v="GPON"/>
    <s v="Unable to provide available download bandwidth of PON Port for Nokia devices (Nokia BW Query)"/>
    <m/>
    <s v="Critical"/>
    <s v=" "/>
    <m/>
    <s v="Nokia OEM"/>
    <s v="AMS"/>
    <m/>
    <s v="Duplicate point of 472 - T175"/>
    <s v="Duplicate"/>
    <m/>
    <s v="Sayyad Pasha"/>
    <m/>
    <s v="Open"/>
    <s v="DEPENDENCY(Client/Ext.)"/>
    <s v=" "/>
    <s v=" "/>
    <s v=" "/>
    <m/>
    <m/>
    <m/>
    <m/>
    <m/>
    <m/>
    <s v="NOCGPON"/>
    <s v="Applications/Tools"/>
    <s v="OPEN"/>
    <m/>
    <m/>
    <s v="Duplicate"/>
    <m/>
    <e v="#N/A"/>
    <m/>
    <n v="1"/>
    <s v="Open"/>
    <x v="0"/>
  </r>
  <r>
    <n v="2322"/>
    <s v="NOC614"/>
    <x v="2"/>
    <s v="NA"/>
    <m/>
    <s v="OSS"/>
    <s v="OSS"/>
    <s v="All Domain"/>
    <s v="OSS"/>
    <s v="EOL and EOS Through inventory Dashboard-Weekly"/>
    <m/>
    <s v="Critical"/>
    <s v="Completed"/>
    <m/>
    <s v="HPSM"/>
    <s v="Asset Manager"/>
    <m/>
    <m/>
    <m/>
    <m/>
    <s v="Suresh Pawar"/>
    <m/>
    <m/>
    <s v="CLOSURE REVIEW PENDING "/>
    <s v=" "/>
    <s v=" "/>
    <s v=" "/>
    <m/>
    <m/>
    <m/>
    <m/>
    <m/>
    <m/>
    <s v="NOCAll Domain"/>
    <s v="Applications/Tools"/>
    <s v="OPEN"/>
    <s v="COMPLETED"/>
    <s v="we dont have dashboard only report is available"/>
    <m/>
    <m/>
    <m/>
    <m/>
    <n v="1"/>
    <s v="Completed but Verification undrer Process"/>
    <x v="2"/>
  </r>
  <r>
    <n v="2323"/>
    <s v="NOC615"/>
    <x v="2"/>
    <s v="NA"/>
    <m/>
    <s v="OSS"/>
    <s v="OSS"/>
    <s v="All Domain"/>
    <s v="OSS"/>
    <s v="EOL and EOS Through inventory Dashboard-Monthly"/>
    <m/>
    <s v="Critical"/>
    <s v="Completed"/>
    <m/>
    <s v="HPSM"/>
    <s v="Asset Manager"/>
    <m/>
    <m/>
    <m/>
    <m/>
    <s v="Suresh Pawar"/>
    <m/>
    <m/>
    <s v="CLOSURE REVIEW PENDING "/>
    <s v=" "/>
    <s v=" "/>
    <s v=" "/>
    <m/>
    <m/>
    <m/>
    <m/>
    <m/>
    <m/>
    <s v="NOCAll Domain"/>
    <s v="Applications/Tools"/>
    <s v="OPEN"/>
    <s v="COMPLETED"/>
    <s v="we dont have dashboard only report is available"/>
    <m/>
    <m/>
    <m/>
    <m/>
    <n v="1"/>
    <s v="Completed but Verification undrer Process"/>
    <x v="2"/>
  </r>
  <r>
    <n v="2324"/>
    <s v="NOC616"/>
    <x v="2"/>
    <s v="NA"/>
    <m/>
    <s v="OSS"/>
    <s v="OSS"/>
    <s v="All Domain"/>
    <s v="OSS"/>
    <s v="Infra Server Url Services Intigration"/>
    <m/>
    <s v="Critical"/>
    <s v="Completed"/>
    <m/>
    <s v="HPSM"/>
    <s v="Site scope"/>
    <m/>
    <m/>
    <m/>
    <m/>
    <s v="Suresh Pawar"/>
    <m/>
    <m/>
    <s v="CLOSURE REVIEW PENDING "/>
    <s v=" "/>
    <s v=" "/>
    <s v=" "/>
    <m/>
    <m/>
    <m/>
    <m/>
    <m/>
    <m/>
    <s v="NOCAll Domain"/>
    <s v="Applications/Tools"/>
    <s v="OPEN"/>
    <s v="CLOSURE REVIEW PENDING "/>
    <n v="0"/>
    <m/>
    <m/>
    <m/>
    <m/>
    <n v="1"/>
    <s v="Completed but Verification undrer Process"/>
    <x v="2"/>
  </r>
  <r>
    <n v="2325"/>
    <s v="NOC617"/>
    <x v="2"/>
    <s v="NA"/>
    <m/>
    <s v="OSS"/>
    <s v="OSS"/>
    <s v="All Domain"/>
    <s v="OSS"/>
    <s v="Infra Server Url Services Monitoring "/>
    <m/>
    <s v="Critical"/>
    <s v="Completed"/>
    <m/>
    <s v="HPSM"/>
    <s v="Site scope"/>
    <m/>
    <m/>
    <m/>
    <m/>
    <s v="Suresh Pawar"/>
    <m/>
    <m/>
    <s v="CLOSURE REVIEW PENDING "/>
    <s v=" "/>
    <s v=" "/>
    <s v=" "/>
    <m/>
    <m/>
    <m/>
    <m/>
    <m/>
    <m/>
    <s v="NOCAll Domain"/>
    <s v="Applications/Tools"/>
    <s v="OPEN"/>
    <s v="CLOSURE REVIEW PENDING "/>
    <n v="0"/>
    <m/>
    <m/>
    <m/>
    <m/>
    <n v="1"/>
    <s v="Completed but Verification undrer Process"/>
    <x v="2"/>
  </r>
  <r>
    <n v="2326"/>
    <s v="NOC618"/>
    <x v="2"/>
    <s v="NA"/>
    <m/>
    <s v="OSS"/>
    <s v="OSS"/>
    <s v="All Domain"/>
    <s v="OSS"/>
    <s v="Infra Server Url Services Reporting"/>
    <m/>
    <s v="Critical"/>
    <s v="Completed"/>
    <m/>
    <s v="HPSM"/>
    <s v="Site scope"/>
    <m/>
    <m/>
    <m/>
    <m/>
    <s v="Suresh Pawar"/>
    <m/>
    <m/>
    <s v="CLOSURE REVIEW PENDING "/>
    <s v=" "/>
    <s v=" "/>
    <s v=" "/>
    <m/>
    <m/>
    <m/>
    <m/>
    <m/>
    <m/>
    <s v="NOCAll Domain"/>
    <s v="Applications/Tools"/>
    <s v="OPEN"/>
    <s v="CLOSURE REVIEW PENDING "/>
    <n v="0"/>
    <m/>
    <m/>
    <m/>
    <m/>
    <n v="1"/>
    <s v="Completed but Verification undrer Process"/>
    <x v="2"/>
  </r>
  <r>
    <n v="2327"/>
    <s v="NOC619"/>
    <x v="2"/>
    <s v="NA"/>
    <m/>
    <s v="OSS"/>
    <s v="OSS"/>
    <s v="All Domain"/>
    <s v="OSS"/>
    <s v="real-time information"/>
    <m/>
    <s v="Critical"/>
    <s v="Completed"/>
    <m/>
    <s v="HPSM"/>
    <s v="Site scope"/>
    <m/>
    <s v="09-09-2025: Ticket, status, Inventory, Alarms, etc are available in real time"/>
    <m/>
    <m/>
    <s v="Suresh Pawar"/>
    <m/>
    <m/>
    <s v="CLOSURE REVIEW PENDING "/>
    <s v=" "/>
    <s v=" "/>
    <s v=" "/>
    <m/>
    <m/>
    <m/>
    <m/>
    <m/>
    <m/>
    <s v="NOCAll Domain"/>
    <s v="Applications/Tools"/>
    <s v="OPEN"/>
    <s v="COMPLETED"/>
    <s v="09-09-2025: Ticket, status, Inventory, Alarms, etc are available in real time"/>
    <m/>
    <m/>
    <m/>
    <m/>
    <n v="1"/>
    <s v="Completed but Verification undrer Process"/>
    <x v="2"/>
  </r>
  <r>
    <n v="2328"/>
    <s v="NOC62"/>
    <x v="2"/>
    <s v="NA"/>
    <m/>
    <m/>
    <m/>
    <s v="GPON"/>
    <s v="OSS"/>
    <s v="Router UP - OLT Down cases Monthly"/>
    <m/>
    <s v="Critical"/>
    <s v="Completed"/>
    <m/>
    <s v="NNMI"/>
    <s v="NNMI"/>
    <m/>
    <m/>
    <m/>
    <m/>
    <s v="Suresh Pawar"/>
    <m/>
    <m/>
    <s v="CLOSURE REVIEW PENDING "/>
    <s v=" "/>
    <s v=" "/>
    <s v=" "/>
    <m/>
    <m/>
    <m/>
    <m/>
    <m/>
    <m/>
    <s v="NOCGPON"/>
    <s v="Applications/Tools"/>
    <s v="OPEN"/>
    <s v="COMPLETED"/>
    <s v="To be updated by Manoj"/>
    <m/>
    <m/>
    <m/>
    <m/>
    <n v="1"/>
    <s v="Completed but Verification undrer Process"/>
    <x v="2"/>
  </r>
  <r>
    <n v="2329"/>
    <s v="NOC620"/>
    <x v="2"/>
    <s v="NA"/>
    <m/>
    <s v="OSS"/>
    <s v="OSS"/>
    <s v="All Domain"/>
    <s v="OSS"/>
    <s v="Health of the Performance for Traffic"/>
    <m/>
    <s v="Critical"/>
    <s v="Completed"/>
    <m/>
    <s v="HPSM"/>
    <s v="NNM iSPI"/>
    <m/>
    <m/>
    <m/>
    <m/>
    <s v="Suresh Pawar"/>
    <m/>
    <m/>
    <s v="CLOSURE REVIEW PENDING "/>
    <s v=" "/>
    <s v=" "/>
    <s v=" "/>
    <m/>
    <m/>
    <m/>
    <m/>
    <m/>
    <m/>
    <s v="NOCAll Domain"/>
    <s v="Applications/Tools"/>
    <s v="OPEN"/>
    <s v="COMPLETED"/>
    <n v="0"/>
    <m/>
    <m/>
    <m/>
    <m/>
    <n v="1"/>
    <s v="Completed but Verification undrer Process"/>
    <x v="2"/>
  </r>
  <r>
    <n v="2330"/>
    <s v="NOC621"/>
    <x v="2"/>
    <s v="NA"/>
    <m/>
    <s v="OSS"/>
    <s v="OSS"/>
    <s v="All Domain"/>
    <s v="OSS"/>
    <s v="Analyze Flow Packets"/>
    <m/>
    <s v="Critical"/>
    <s v="Completed"/>
    <m/>
    <s v="HPSM"/>
    <s v="NNM iSPI"/>
    <m/>
    <m/>
    <m/>
    <m/>
    <s v="Suresh Pawar"/>
    <m/>
    <m/>
    <s v="CLOSURE REVIEW PENDING "/>
    <s v=" "/>
    <s v=" "/>
    <s v=" "/>
    <m/>
    <m/>
    <m/>
    <m/>
    <m/>
    <m/>
    <s v="NOCAll Domain"/>
    <s v="Applications/Tools"/>
    <s v="OPEN"/>
    <s v="COMPLETED"/>
    <n v="0"/>
    <m/>
    <m/>
    <m/>
    <m/>
    <n v="1"/>
    <s v="Completed but Verification undrer Process"/>
    <x v="2"/>
  </r>
  <r>
    <n v="2331"/>
    <s v="NOC622"/>
    <x v="2"/>
    <s v="NA"/>
    <m/>
    <s v="OSS"/>
    <s v="OSS"/>
    <s v="All Domain"/>
    <s v="OSS"/>
    <s v="Performance for Traffic Maps"/>
    <m/>
    <s v="Critical"/>
    <s v="Completed"/>
    <m/>
    <s v="HPSM"/>
    <s v="NNM iSPI"/>
    <m/>
    <m/>
    <m/>
    <m/>
    <s v="Suresh Pawar"/>
    <m/>
    <m/>
    <s v="CLOSURE REVIEW PENDING "/>
    <s v=" "/>
    <s v=" "/>
    <s v=" "/>
    <m/>
    <m/>
    <m/>
    <m/>
    <m/>
    <m/>
    <s v="NOCAll Domain"/>
    <s v="Applications/Tools"/>
    <s v="OPEN"/>
    <s v="COMPLETED"/>
    <n v="0"/>
    <m/>
    <m/>
    <m/>
    <m/>
    <n v="1"/>
    <s v="Completed but Verification undrer Process"/>
    <x v="2"/>
  </r>
  <r>
    <n v="2332"/>
    <s v="NOC623"/>
    <x v="2"/>
    <s v="NA"/>
    <m/>
    <m/>
    <m/>
    <s v="NSO"/>
    <s v="NSO"/>
    <s v="NSO Intigration for POC Locations LCO,RMSO &amp; MSO"/>
    <m/>
    <s v="Critical"/>
    <s v=" "/>
    <m/>
    <s v="NSO"/>
    <s v="SCCM/Playbook"/>
    <m/>
    <s v=" "/>
    <m/>
    <m/>
    <s v="Jayant Madavi"/>
    <m/>
    <s v="Open"/>
    <s v="Open"/>
    <s v=" "/>
    <s v=" "/>
    <s v=" "/>
    <m/>
    <m/>
    <m/>
    <m/>
    <m/>
    <m/>
    <s v="NOCNSO"/>
    <s v="Applications/Tools"/>
    <s v="OPEN"/>
    <m/>
    <m/>
    <m/>
    <m/>
    <e v="#N/A"/>
    <m/>
    <n v="1"/>
    <s v="Open"/>
    <x v="0"/>
  </r>
  <r>
    <n v="2333"/>
    <s v="NOC624"/>
    <x v="2"/>
    <s v="NA"/>
    <m/>
    <m/>
    <m/>
    <s v="NSO"/>
    <s v="NSO"/>
    <s v="Video customer inventory , Internet customer inventory , Bandwidth allocation inventory count etc.,"/>
    <m/>
    <s v="Critical"/>
    <s v=" "/>
    <m/>
    <s v="NSO"/>
    <s v="SCCM/Playbook"/>
    <m/>
    <s v=" "/>
    <m/>
    <m/>
    <s v="Jayant Madavi"/>
    <m/>
    <s v="Open"/>
    <s v="Open"/>
    <s v=" "/>
    <s v=" "/>
    <s v=" "/>
    <m/>
    <m/>
    <m/>
    <m/>
    <m/>
    <m/>
    <s v="NOCNSO"/>
    <s v="Applications/Tools"/>
    <s v="OPEN"/>
    <m/>
    <m/>
    <m/>
    <m/>
    <e v="#N/A"/>
    <m/>
    <n v="1"/>
    <s v="Open"/>
    <x v="0"/>
  </r>
  <r>
    <n v="2334"/>
    <s v="NOC625"/>
    <x v="2"/>
    <s v="NA"/>
    <m/>
    <m/>
    <m/>
    <s v="NSO"/>
    <s v="NSO"/>
    <s v="NSO Intigration for Live Locations LCO,RMSO &amp; MSO"/>
    <m/>
    <s v="Critical"/>
    <s v=" "/>
    <m/>
    <s v="NSO"/>
    <s v="SCCM/Playbook"/>
    <m/>
    <s v=" "/>
    <m/>
    <m/>
    <s v="Jayant Madavi"/>
    <m/>
    <s v="Open"/>
    <s v="Open"/>
    <s v=" "/>
    <s v=" "/>
    <s v=" "/>
    <m/>
    <m/>
    <m/>
    <m/>
    <m/>
    <m/>
    <s v="NOCNSO"/>
    <s v="Applications/Tools"/>
    <s v="OPEN"/>
    <m/>
    <m/>
    <m/>
    <m/>
    <e v="#N/A"/>
    <m/>
    <n v="1"/>
    <s v="Open"/>
    <x v="0"/>
  </r>
  <r>
    <n v="2335"/>
    <s v="NOC626"/>
    <x v="2"/>
    <s v="NA"/>
    <m/>
    <m/>
    <m/>
    <s v="NSO"/>
    <s v="NSO"/>
    <s v="Video customer inventory , Internet customer inventory , Bandwidth allocation inventory count etc.,"/>
    <m/>
    <s v="Critical"/>
    <s v="DUPLICATE POINT (NOC624)"/>
    <m/>
    <s v="NSO"/>
    <s v="SCCM/Playbook"/>
    <m/>
    <s v=" "/>
    <m/>
    <m/>
    <s v="Jayant Madavi"/>
    <m/>
    <s v="Open"/>
    <s v="Open"/>
    <s v=" "/>
    <s v=" "/>
    <s v=" "/>
    <m/>
    <m/>
    <m/>
    <m/>
    <m/>
    <m/>
    <s v="NOCNSO"/>
    <s v="Applications/Tools"/>
    <s v="OPEN"/>
    <m/>
    <m/>
    <m/>
    <m/>
    <e v="#N/A"/>
    <m/>
    <n v="1"/>
    <s v="Open"/>
    <x v="0"/>
  </r>
  <r>
    <n v="2336"/>
    <s v="NOC627"/>
    <x v="2"/>
    <s v="NA"/>
    <m/>
    <m/>
    <m/>
    <s v="BSS"/>
    <s v="BSS"/>
    <s v="TFiber BSS to be integrated with Partners SMS &amp; BSS (LCO, RMSO &amp; MSO etc..) for POC Locations"/>
    <m/>
    <s v="Critical"/>
    <s v="Open"/>
    <m/>
    <s v="KNOT"/>
    <s v="CRM"/>
    <m/>
    <s v=" "/>
    <m/>
    <m/>
    <s v="Manoj Nibrad"/>
    <m/>
    <s v="Open"/>
    <s v="Open"/>
    <s v=" "/>
    <s v=" "/>
    <s v=" "/>
    <m/>
    <m/>
    <m/>
    <m/>
    <m/>
    <m/>
    <s v="NOCBSS"/>
    <s v="Applications/Tools"/>
    <s v="OPEN"/>
    <m/>
    <m/>
    <m/>
    <m/>
    <e v="#N/A"/>
    <m/>
    <n v="1"/>
    <s v="Open"/>
    <x v="0"/>
  </r>
  <r>
    <n v="2337"/>
    <s v="NOC628"/>
    <x v="2"/>
    <s v="NA"/>
    <m/>
    <m/>
    <m/>
    <s v="BSS"/>
    <s v="BSS"/>
    <s v="After completion of POC Same solution shall be implemented for All Household of Telangana (TFiber BSS to be integrated with all other Partners SMS &amp; BSS for Live (LCO , RMSO &amp; MSO etc..))"/>
    <m/>
    <s v="Critical"/>
    <s v="Open"/>
    <m/>
    <s v="KNOT"/>
    <s v="CRM"/>
    <m/>
    <s v=" "/>
    <m/>
    <m/>
    <s v="Manoj Nibrad"/>
    <m/>
    <s v="Open"/>
    <s v="Open"/>
    <s v=" "/>
    <s v=" "/>
    <s v=" "/>
    <m/>
    <m/>
    <m/>
    <m/>
    <m/>
    <m/>
    <s v="NOCBSS"/>
    <s v="Applications/Tools"/>
    <s v="OPEN"/>
    <m/>
    <m/>
    <m/>
    <m/>
    <e v="#N/A"/>
    <m/>
    <n v="1"/>
    <s v="Open"/>
    <x v="0"/>
  </r>
  <r>
    <n v="2338"/>
    <s v="NOC629"/>
    <x v="2"/>
    <s v="NA"/>
    <m/>
    <m/>
    <m/>
    <s v="BSS"/>
    <s v="BSS"/>
    <s v="New Customer order HouseHolds"/>
    <m/>
    <s v="Critical"/>
    <s v="Open"/>
    <m/>
    <s v="KNOT"/>
    <s v="CRM"/>
    <m/>
    <s v=" "/>
    <m/>
    <m/>
    <s v="Manoj Nibrad"/>
    <m/>
    <s v="Open"/>
    <s v="Open"/>
    <s v=" "/>
    <s v=" "/>
    <s v=" "/>
    <m/>
    <m/>
    <m/>
    <m/>
    <m/>
    <m/>
    <s v="NOCBSS"/>
    <s v="Applications/Tools"/>
    <s v="OPEN"/>
    <m/>
    <m/>
    <m/>
    <m/>
    <e v="#N/A"/>
    <m/>
    <n v="1"/>
    <s v="Open"/>
    <x v="0"/>
  </r>
  <r>
    <n v="2339"/>
    <s v="NOC63"/>
    <x v="2"/>
    <s v="NA"/>
    <m/>
    <m/>
    <m/>
    <s v="GPON"/>
    <s v="OSS"/>
    <s v="Router UP - OLT Down cases  (Selective from and to dates)"/>
    <m/>
    <s v="Critical"/>
    <s v="Completed"/>
    <m/>
    <s v="NNMI"/>
    <s v="NNMI"/>
    <m/>
    <m/>
    <m/>
    <m/>
    <s v="Suresh Pawar"/>
    <m/>
    <m/>
    <s v="CLOSURE REVIEW PENDING "/>
    <s v=" "/>
    <s v=" "/>
    <s v=" "/>
    <m/>
    <m/>
    <m/>
    <m/>
    <m/>
    <m/>
    <s v="NOCGPON"/>
    <s v="Applications/Tools"/>
    <s v="OPEN"/>
    <s v="COMPLETED"/>
    <s v="To be updated by Manoj"/>
    <m/>
    <m/>
    <m/>
    <m/>
    <n v="1"/>
    <s v="Completed but Verification undrer Process"/>
    <x v="2"/>
  </r>
  <r>
    <n v="2340"/>
    <s v="NOC630"/>
    <x v="2"/>
    <s v="NA"/>
    <m/>
    <m/>
    <m/>
    <s v="BSS"/>
    <s v="BSS"/>
    <s v="Existing customer alignment for order"/>
    <m/>
    <s v="Critical"/>
    <s v="Open"/>
    <m/>
    <s v="KNOT"/>
    <s v="CRM"/>
    <m/>
    <s v="DUPLICATE POINT (NOC630)"/>
    <m/>
    <m/>
    <s v="Manoj Nibrad"/>
    <m/>
    <s v="Open"/>
    <s v="Open"/>
    <s v=" "/>
    <s v=" "/>
    <s v=" "/>
    <m/>
    <m/>
    <m/>
    <m/>
    <m/>
    <m/>
    <s v="NOCBSS"/>
    <s v="Applications/Tools"/>
    <s v="OPEN"/>
    <m/>
    <m/>
    <m/>
    <m/>
    <e v="#N/A"/>
    <m/>
    <n v="1"/>
    <s v="Open"/>
    <x v="0"/>
  </r>
  <r>
    <n v="2341"/>
    <s v="NOC631"/>
    <x v="2"/>
    <s v="NA"/>
    <m/>
    <m/>
    <m/>
    <s v="BSS"/>
    <s v="BSS"/>
    <s v="Customer service ID allocation"/>
    <m/>
    <s v="Critical"/>
    <s v="Open"/>
    <m/>
    <s v="KNOT"/>
    <s v="CRM"/>
    <m/>
    <s v="DUPLICATE POINT (NOC631)"/>
    <m/>
    <m/>
    <s v="Manoj Nibrad"/>
    <m/>
    <s v="Open"/>
    <s v="Open"/>
    <s v=" "/>
    <s v=" "/>
    <s v=" "/>
    <m/>
    <m/>
    <m/>
    <m/>
    <m/>
    <m/>
    <s v="NOCBSS"/>
    <s v="Applications/Tools"/>
    <s v="OPEN"/>
    <m/>
    <m/>
    <m/>
    <m/>
    <e v="#N/A"/>
    <m/>
    <n v="1"/>
    <s v="Open"/>
    <x v="0"/>
  </r>
  <r>
    <n v="2342"/>
    <s v="NOC632"/>
    <x v="2"/>
    <s v="NA"/>
    <m/>
    <m/>
    <m/>
    <s v="BSS"/>
    <s v="BSS"/>
    <s v="Activation &amp; Deactivation update to BSS"/>
    <m/>
    <s v="Critical"/>
    <s v="Open"/>
    <m/>
    <s v="KNOT"/>
    <s v="CRM"/>
    <m/>
    <s v="DUPLICATE POINT (NOC632)"/>
    <m/>
    <m/>
    <s v="Manoj Nibrad"/>
    <m/>
    <s v="Open"/>
    <s v="Open"/>
    <s v=" "/>
    <s v=" "/>
    <s v=" "/>
    <m/>
    <m/>
    <m/>
    <m/>
    <m/>
    <m/>
    <s v="NOCBSS"/>
    <s v="Applications/Tools"/>
    <s v="OPEN"/>
    <m/>
    <m/>
    <m/>
    <m/>
    <e v="#N/A"/>
    <m/>
    <n v="1"/>
    <s v="Open"/>
    <x v="0"/>
  </r>
  <r>
    <n v="2343"/>
    <s v="NOC633"/>
    <x v="2"/>
    <s v="NA"/>
    <m/>
    <m/>
    <m/>
    <s v="BSS"/>
    <s v="BSS"/>
    <s v="New customer package &amp; billing"/>
    <m/>
    <s v="Critical"/>
    <s v="Open"/>
    <m/>
    <s v="KNOT"/>
    <s v="Billing"/>
    <m/>
    <s v="DUPLICATE POINT (NOC633)"/>
    <m/>
    <m/>
    <s v="Manoj Nibrad"/>
    <m/>
    <s v="Open"/>
    <s v="Open"/>
    <s v=" "/>
    <s v=" "/>
    <s v=" "/>
    <m/>
    <m/>
    <m/>
    <m/>
    <m/>
    <m/>
    <s v="NOCBSS"/>
    <s v="Applications/Tools"/>
    <s v="OPEN"/>
    <m/>
    <m/>
    <m/>
    <m/>
    <e v="#N/A"/>
    <m/>
    <n v="1"/>
    <s v="Open"/>
    <x v="0"/>
  </r>
  <r>
    <n v="2344"/>
    <s v="NOC634"/>
    <x v="2"/>
    <s v="NA"/>
    <m/>
    <m/>
    <m/>
    <s v="BSS"/>
    <s v="BSS"/>
    <s v="Existing customer renewal &amp; package modification update"/>
    <m/>
    <s v="Critical"/>
    <s v="Open"/>
    <m/>
    <s v="KNOT"/>
    <s v="Billing"/>
    <m/>
    <s v="DUPLICATE POINT (NOC634)"/>
    <m/>
    <m/>
    <s v="Manoj Nibrad"/>
    <m/>
    <s v="Open"/>
    <s v="Open"/>
    <s v=" "/>
    <s v=" "/>
    <s v=" "/>
    <m/>
    <m/>
    <m/>
    <m/>
    <m/>
    <m/>
    <s v="NOCBSS"/>
    <s v="Applications/Tools"/>
    <s v="OPEN"/>
    <m/>
    <m/>
    <m/>
    <m/>
    <e v="#N/A"/>
    <m/>
    <n v="1"/>
    <s v="Open"/>
    <x v="0"/>
  </r>
  <r>
    <n v="2345"/>
    <s v="NOC635"/>
    <x v="2"/>
    <s v="NA"/>
    <m/>
    <m/>
    <m/>
    <s v="BSS"/>
    <s v="BSS"/>
    <s v="Customer address change intigration"/>
    <m/>
    <s v="Critical"/>
    <s v="Open"/>
    <m/>
    <s v="KNOT"/>
    <s v="Billing"/>
    <m/>
    <s v="DUPLICATE POINT (NOC635)"/>
    <m/>
    <m/>
    <s v="Manoj Nibrad"/>
    <m/>
    <s v="Open"/>
    <s v="Open"/>
    <s v=" "/>
    <s v=" "/>
    <s v=" "/>
    <m/>
    <m/>
    <m/>
    <m/>
    <m/>
    <m/>
    <s v="NOCBSS"/>
    <s v="Applications/Tools"/>
    <s v="OPEN"/>
    <m/>
    <m/>
    <m/>
    <m/>
    <e v="#N/A"/>
    <m/>
    <n v="1"/>
    <s v="Open"/>
    <x v="0"/>
  </r>
  <r>
    <n v="2346"/>
    <s v="NOC636"/>
    <x v="2"/>
    <s v="NA"/>
    <m/>
    <m/>
    <m/>
    <s v="BSS"/>
    <s v="BSS"/>
    <s v="Customer Discount update to BSS"/>
    <m/>
    <s v="Critical"/>
    <s v="Open"/>
    <m/>
    <s v="KNOT"/>
    <s v="Billing"/>
    <m/>
    <s v="DUPLICATE POINT (NOC636)"/>
    <m/>
    <m/>
    <s v="Manoj Nibrad"/>
    <m/>
    <s v="Open"/>
    <s v="Open"/>
    <s v=" "/>
    <s v=" "/>
    <s v=" "/>
    <m/>
    <m/>
    <m/>
    <m/>
    <m/>
    <m/>
    <s v="NOCBSS"/>
    <s v="Applications/Tools"/>
    <s v="OPEN"/>
    <m/>
    <m/>
    <m/>
    <m/>
    <e v="#N/A"/>
    <m/>
    <n v="1"/>
    <s v="Open"/>
    <x v="0"/>
  </r>
  <r>
    <n v="2347"/>
    <s v="NOC637"/>
    <x v="2"/>
    <s v="NA"/>
    <m/>
    <m/>
    <m/>
    <s v="BSS"/>
    <s v="BSS"/>
    <s v="Partner Dashboard Number of customers through TFiber"/>
    <m/>
    <s v="Critical"/>
    <s v="Open"/>
    <m/>
    <s v="BSS"/>
    <s v="CRM"/>
    <m/>
    <s v=" "/>
    <m/>
    <m/>
    <s v="Manoj Nibrad"/>
    <m/>
    <s v="Open"/>
    <s v="Open"/>
    <s v=" "/>
    <s v=" "/>
    <s v=" "/>
    <m/>
    <m/>
    <m/>
    <m/>
    <m/>
    <m/>
    <s v="NOCBSS"/>
    <s v="Applications/Tools"/>
    <s v="OPEN"/>
    <m/>
    <m/>
    <m/>
    <m/>
    <e v="#N/A"/>
    <m/>
    <n v="1"/>
    <s v="Open"/>
    <x v="0"/>
  </r>
  <r>
    <n v="2348"/>
    <s v="NOC638"/>
    <x v="2"/>
    <s v="NA"/>
    <m/>
    <m/>
    <m/>
    <s v="BSS"/>
    <s v="BSS"/>
    <s v="Partner Dashboard Uptime SLA customers through TFiber"/>
    <m/>
    <s v="Critical"/>
    <s v="Open"/>
    <m/>
    <s v="HPSM"/>
    <s v="Incident Management"/>
    <m/>
    <s v=" "/>
    <m/>
    <m/>
    <s v="Manoj Nibrad"/>
    <m/>
    <s v="Open"/>
    <s v="Open"/>
    <s v=" "/>
    <s v=" "/>
    <s v=" "/>
    <m/>
    <m/>
    <m/>
    <m/>
    <m/>
    <m/>
    <s v="NOCBSS"/>
    <s v="Applications/Tools"/>
    <s v="OPEN"/>
    <m/>
    <m/>
    <m/>
    <m/>
    <e v="#N/A"/>
    <m/>
    <n v="1"/>
    <s v="Open"/>
    <x v="0"/>
  </r>
  <r>
    <n v="2349"/>
    <s v="NOC639"/>
    <x v="2"/>
    <s v="NA"/>
    <m/>
    <m/>
    <m/>
    <s v="BSS"/>
    <s v="BSS"/>
    <s v="Partner Dashboard Access"/>
    <m/>
    <s v="Critical"/>
    <s v="Open"/>
    <m/>
    <s v="BSS"/>
    <s v="CRM"/>
    <m/>
    <s v=" "/>
    <m/>
    <m/>
    <s v="Manoj Nibrad"/>
    <m/>
    <s v="Open"/>
    <s v="Open"/>
    <s v=" "/>
    <s v=" "/>
    <s v=" "/>
    <m/>
    <m/>
    <m/>
    <m/>
    <m/>
    <m/>
    <s v="NOCBSS"/>
    <s v="Applications/Tools"/>
    <s v="OPEN"/>
    <m/>
    <m/>
    <m/>
    <m/>
    <e v="#N/A"/>
    <m/>
    <n v="1"/>
    <s v="Open"/>
    <x v="0"/>
  </r>
  <r>
    <n v="2350"/>
    <s v="NOC64"/>
    <x v="2"/>
    <s v="NA"/>
    <m/>
    <m/>
    <m/>
    <s v="GPON"/>
    <s v="OSS"/>
    <s v="ONTs down more than 8 hrs. list Daily"/>
    <m/>
    <s v="Critical"/>
    <s v="Completed"/>
    <m/>
    <s v="OSS Dashboards"/>
    <s v="UOC"/>
    <m/>
    <s v="09-09-2025: Aging Report available, Stabilization Required"/>
    <m/>
    <m/>
    <s v="Suresh Pawar"/>
    <m/>
    <m/>
    <s v="CLOSURE REVIEW PENDING "/>
    <s v=" "/>
    <s v=" "/>
    <s v=" "/>
    <m/>
    <m/>
    <m/>
    <m/>
    <m/>
    <m/>
    <s v="NOCGPON"/>
    <s v="Applications/Tools"/>
    <s v="OPEN"/>
    <s v="COMPLETED"/>
    <s v="09-09-2025: Aging Report available, Stabilization Required"/>
    <m/>
    <m/>
    <m/>
    <m/>
    <n v="1"/>
    <s v="Completed but Verification undrer Process"/>
    <x v="2"/>
  </r>
  <r>
    <n v="2351"/>
    <s v="NOC640"/>
    <x v="2"/>
    <s v="NA"/>
    <m/>
    <m/>
    <m/>
    <s v="BSS"/>
    <s v="BSS"/>
    <s v="TFiber BSS to be Implemented for all GI of Telangana"/>
    <m/>
    <s v="Critical"/>
    <s v="Open"/>
    <m/>
    <s v="KNOT"/>
    <s v="CRM"/>
    <m/>
    <s v=" "/>
    <m/>
    <m/>
    <s v="Manoj Nibrad"/>
    <m/>
    <s v="Open"/>
    <s v="Open"/>
    <s v=" "/>
    <s v=" "/>
    <s v=" "/>
    <m/>
    <m/>
    <m/>
    <m/>
    <m/>
    <m/>
    <s v="NOCBSS"/>
    <s v="Applications/Tools"/>
    <s v="OPEN"/>
    <m/>
    <m/>
    <m/>
    <m/>
    <e v="#N/A"/>
    <m/>
    <n v="1"/>
    <s v="Open"/>
    <x v="0"/>
  </r>
  <r>
    <n v="2352"/>
    <s v="NOC641"/>
    <x v="2"/>
    <s v="NA"/>
    <m/>
    <m/>
    <m/>
    <s v="BSS"/>
    <s v="BSS"/>
    <s v="After completion of POC Same solution shall be implemented for All Government Institutions of Telangana (TFiber BSS to be Utilized for go Live )"/>
    <m/>
    <s v="Critical"/>
    <s v="Open"/>
    <m/>
    <s v="KNOT"/>
    <s v="CRM"/>
    <m/>
    <s v=" "/>
    <m/>
    <m/>
    <s v="Manoj Nibrad"/>
    <m/>
    <s v="Open"/>
    <s v="Open"/>
    <s v=" "/>
    <s v=" "/>
    <s v=" "/>
    <m/>
    <m/>
    <m/>
    <m/>
    <m/>
    <m/>
    <s v="NOCBSS"/>
    <s v="Applications/Tools"/>
    <s v="OPEN"/>
    <m/>
    <m/>
    <m/>
    <m/>
    <e v="#N/A"/>
    <m/>
    <n v="1"/>
    <s v="Open"/>
    <x v="0"/>
  </r>
  <r>
    <n v="2353"/>
    <s v="NOC642"/>
    <x v="2"/>
    <s v="NA"/>
    <m/>
    <m/>
    <m/>
    <s v="BSS"/>
    <s v="BSS"/>
    <s v="New Customer order GI"/>
    <m/>
    <s v="Critical"/>
    <s v="Open"/>
    <m/>
    <s v="KNOT"/>
    <s v="CRM"/>
    <m/>
    <s v=" "/>
    <m/>
    <m/>
    <s v="Manoj Nibrad"/>
    <m/>
    <s v="Open"/>
    <s v="Open"/>
    <s v=" "/>
    <s v=" "/>
    <s v=" "/>
    <m/>
    <m/>
    <m/>
    <m/>
    <m/>
    <m/>
    <s v="NOCBSS"/>
    <s v="Applications/Tools"/>
    <s v="OPEN"/>
    <m/>
    <m/>
    <m/>
    <m/>
    <e v="#N/A"/>
    <m/>
    <n v="1"/>
    <s v="Open"/>
    <x v="0"/>
  </r>
  <r>
    <n v="2354"/>
    <s v="NOC643"/>
    <x v="2"/>
    <s v="NA"/>
    <m/>
    <m/>
    <m/>
    <s v="BSS"/>
    <s v="BSS"/>
    <s v="Existing customer alignment for order"/>
    <m/>
    <s v="Critical"/>
    <s v="DUPLICATE POINT (NOC630)"/>
    <m/>
    <s v="KNOT"/>
    <s v="CRM"/>
    <m/>
    <s v="DUPLICATE POINT (NOC630)"/>
    <m/>
    <m/>
    <s v="Manoj Nibrad"/>
    <m/>
    <s v="Open"/>
    <s v="Open"/>
    <s v=" "/>
    <s v=" "/>
    <s v=" "/>
    <m/>
    <m/>
    <m/>
    <m/>
    <m/>
    <m/>
    <s v="NOCBSS"/>
    <s v="Applications/Tools"/>
    <s v="OPEN"/>
    <m/>
    <m/>
    <m/>
    <m/>
    <e v="#N/A"/>
    <m/>
    <n v="1"/>
    <s v="Open"/>
    <x v="0"/>
  </r>
  <r>
    <n v="2355"/>
    <s v="NOC644"/>
    <x v="2"/>
    <s v="NA"/>
    <m/>
    <m/>
    <m/>
    <s v="BSS"/>
    <s v="BSS"/>
    <s v="Customer service ID allocation"/>
    <m/>
    <s v="Critical"/>
    <s v="DUPLICATE POINT (NOC631)"/>
    <m/>
    <s v="KNOT"/>
    <s v="CRM"/>
    <m/>
    <s v="DUPLICATE POINT (NOC631)"/>
    <m/>
    <m/>
    <s v="Manoj Nibrad"/>
    <m/>
    <s v="Open"/>
    <s v="Open"/>
    <s v=" "/>
    <s v=" "/>
    <s v=" "/>
    <m/>
    <m/>
    <m/>
    <m/>
    <m/>
    <m/>
    <s v="NOCBSS"/>
    <s v="Applications/Tools"/>
    <s v="OPEN"/>
    <m/>
    <m/>
    <m/>
    <m/>
    <e v="#N/A"/>
    <m/>
    <n v="1"/>
    <s v="Open"/>
    <x v="0"/>
  </r>
  <r>
    <n v="2356"/>
    <s v="NOC645"/>
    <x v="2"/>
    <s v="NA"/>
    <m/>
    <m/>
    <m/>
    <s v="BSS"/>
    <s v="BSS"/>
    <s v="Activation &amp; Deactivation update to BSS"/>
    <m/>
    <s v="Critical"/>
    <s v="DUPLICATE POINT (NOC632)"/>
    <m/>
    <s v="KNOT"/>
    <s v="CRM"/>
    <m/>
    <s v="DUPLICATE POINT (NOC632)"/>
    <m/>
    <m/>
    <s v="Manoj Nibrad"/>
    <m/>
    <s v="Open"/>
    <s v="Open"/>
    <s v=" "/>
    <s v=" "/>
    <s v=" "/>
    <m/>
    <m/>
    <m/>
    <m/>
    <m/>
    <m/>
    <s v="NOCBSS"/>
    <s v="Applications/Tools"/>
    <s v="OPEN"/>
    <m/>
    <m/>
    <m/>
    <m/>
    <e v="#N/A"/>
    <m/>
    <n v="1"/>
    <s v="Open"/>
    <x v="0"/>
  </r>
  <r>
    <n v="2357"/>
    <s v="NOC646"/>
    <x v="2"/>
    <s v="NA"/>
    <m/>
    <m/>
    <m/>
    <s v="BSS"/>
    <s v="BSS"/>
    <s v="New customer package &amp; billing"/>
    <m/>
    <s v="Critical"/>
    <s v="DUPLICATE POINT (NOC633)"/>
    <m/>
    <s v="KNOT"/>
    <s v="Billing"/>
    <m/>
    <s v="DUPLICATE POINT (NOC633)"/>
    <m/>
    <m/>
    <s v="Manoj Nibrad"/>
    <m/>
    <s v="Open"/>
    <s v="Open"/>
    <s v=" "/>
    <s v=" "/>
    <s v=" "/>
    <m/>
    <m/>
    <m/>
    <m/>
    <m/>
    <m/>
    <s v="NOCBSS"/>
    <s v="Applications/Tools"/>
    <s v="OPEN"/>
    <m/>
    <m/>
    <m/>
    <m/>
    <e v="#N/A"/>
    <m/>
    <n v="1"/>
    <s v="Open"/>
    <x v="0"/>
  </r>
  <r>
    <n v="2358"/>
    <s v="NOC647"/>
    <x v="2"/>
    <s v="NA"/>
    <m/>
    <m/>
    <m/>
    <s v="BSS"/>
    <s v="BSS"/>
    <s v="Existing customer renewal &amp; package modification update"/>
    <m/>
    <s v="Critical"/>
    <s v="DUPLICATE POINT (NOC634)"/>
    <m/>
    <s v="KNOT"/>
    <s v="Billing"/>
    <m/>
    <s v="DUPLICATE POINT (NOC634)"/>
    <m/>
    <m/>
    <s v="Manoj Nibrad"/>
    <m/>
    <s v="Open"/>
    <s v="Open"/>
    <s v=" "/>
    <s v=" "/>
    <s v=" "/>
    <m/>
    <m/>
    <m/>
    <m/>
    <m/>
    <m/>
    <s v="NOCBSS"/>
    <s v="Applications/Tools"/>
    <s v="OPEN"/>
    <m/>
    <m/>
    <m/>
    <m/>
    <e v="#N/A"/>
    <m/>
    <n v="1"/>
    <s v="Open"/>
    <x v="0"/>
  </r>
  <r>
    <n v="2359"/>
    <s v="NOC648"/>
    <x v="2"/>
    <s v="NA"/>
    <m/>
    <m/>
    <m/>
    <s v="BSS"/>
    <s v="BSS"/>
    <s v="Customer address change intigration"/>
    <m/>
    <s v="Critical"/>
    <s v="DUPLICATE POINT (NOC635)"/>
    <m/>
    <s v="KNOT"/>
    <s v="Billing"/>
    <m/>
    <s v="DUPLICATE POINT (NOC635)"/>
    <m/>
    <m/>
    <s v="Manoj Nibrad"/>
    <m/>
    <s v="Open"/>
    <s v="Open"/>
    <s v=" "/>
    <s v=" "/>
    <s v=" "/>
    <m/>
    <m/>
    <m/>
    <m/>
    <m/>
    <m/>
    <s v="NOCBSS"/>
    <s v="Applications/Tools"/>
    <s v="OPEN"/>
    <m/>
    <m/>
    <m/>
    <m/>
    <e v="#N/A"/>
    <m/>
    <n v="1"/>
    <s v="Open"/>
    <x v="0"/>
  </r>
  <r>
    <n v="2360"/>
    <s v="NOC649"/>
    <x v="2"/>
    <s v="NA"/>
    <m/>
    <m/>
    <m/>
    <s v="BSS"/>
    <s v="BSS"/>
    <s v="Customer Discount update to BSS"/>
    <m/>
    <s v="Critical"/>
    <s v="DUPLICATE POINT (NOC636)"/>
    <m/>
    <s v="KNOT"/>
    <s v="Billing"/>
    <m/>
    <s v="DUPLICATE POINT (NOC636)"/>
    <m/>
    <m/>
    <s v="Manoj Nibrad"/>
    <m/>
    <s v="Open"/>
    <s v="Open"/>
    <s v=" "/>
    <s v=" "/>
    <s v=" "/>
    <m/>
    <m/>
    <m/>
    <m/>
    <m/>
    <m/>
    <s v="NOCBSS"/>
    <s v="Applications/Tools"/>
    <s v="OPEN"/>
    <m/>
    <m/>
    <m/>
    <m/>
    <e v="#N/A"/>
    <m/>
    <n v="1"/>
    <s v="Open"/>
    <x v="0"/>
  </r>
  <r>
    <n v="2361"/>
    <s v="NOC65"/>
    <x v="2"/>
    <s v="NA"/>
    <m/>
    <m/>
    <m/>
    <s v="GPON"/>
    <s v="OSS"/>
    <s v="ONTs down more than 8 hrs. list Weekly"/>
    <m/>
    <s v="Critical"/>
    <s v="Completed"/>
    <m/>
    <s v="OSS Dashboards"/>
    <s v="UOC"/>
    <m/>
    <s v="09-09-2025: Aging Report available, Stabilization Required"/>
    <m/>
    <m/>
    <s v="Suresh Pawar"/>
    <m/>
    <m/>
    <s v="CLOSURE REVIEW PENDING "/>
    <s v=" "/>
    <s v=" "/>
    <s v=" "/>
    <m/>
    <m/>
    <m/>
    <m/>
    <m/>
    <m/>
    <s v="NOCGPON"/>
    <s v="Applications/Tools"/>
    <s v="OPEN"/>
    <s v="COMPLETED"/>
    <s v="09-09-2025: Aging Report available, Stabilization Required"/>
    <m/>
    <m/>
    <m/>
    <m/>
    <n v="1"/>
    <s v="Completed but Verification undrer Process"/>
    <x v="2"/>
  </r>
  <r>
    <n v="2362"/>
    <s v="NOC650"/>
    <x v="2"/>
    <s v="NA"/>
    <m/>
    <m/>
    <m/>
    <s v="BSS"/>
    <s v="BSS"/>
    <s v="Customer Dashboard Number of customers through TFiber"/>
    <m/>
    <s v="Critical"/>
    <s v="Open"/>
    <m/>
    <s v="BSS"/>
    <s v="CRM"/>
    <m/>
    <s v="DUPLICATE POINT (NOC650)"/>
    <m/>
    <m/>
    <s v="Manoj Nibrad"/>
    <m/>
    <s v="Open"/>
    <s v="Open"/>
    <s v=" "/>
    <s v=" "/>
    <s v=" "/>
    <m/>
    <m/>
    <m/>
    <m/>
    <m/>
    <m/>
    <s v="NOCBSS"/>
    <s v="Applications/Tools"/>
    <s v="OPEN"/>
    <m/>
    <m/>
    <m/>
    <m/>
    <e v="#N/A"/>
    <m/>
    <n v="1"/>
    <s v="Open"/>
    <x v="0"/>
  </r>
  <r>
    <n v="2363"/>
    <s v="NOC651"/>
    <x v="2"/>
    <s v="NA"/>
    <m/>
    <m/>
    <m/>
    <s v="BSS"/>
    <s v="BSS"/>
    <s v="Customer Dashboard Uptime SLA customers through TFiber"/>
    <m/>
    <s v="Critical"/>
    <s v="Open"/>
    <m/>
    <s v="HPSM"/>
    <s v="Incident Management"/>
    <m/>
    <s v="DUPLICATE POINT (NOC651)"/>
    <m/>
    <m/>
    <s v="Manoj Nibrad"/>
    <m/>
    <s v="Open"/>
    <s v="Open"/>
    <s v=" "/>
    <s v=" "/>
    <s v=" "/>
    <m/>
    <m/>
    <m/>
    <m/>
    <m/>
    <m/>
    <s v="NOCBSS"/>
    <s v="Applications/Tools"/>
    <s v="OPEN"/>
    <m/>
    <m/>
    <m/>
    <m/>
    <e v="#N/A"/>
    <m/>
    <n v="1"/>
    <s v="Open"/>
    <x v="0"/>
  </r>
  <r>
    <n v="2364"/>
    <s v="NOC652"/>
    <x v="2"/>
    <s v="NA"/>
    <m/>
    <m/>
    <m/>
    <s v="BSS"/>
    <s v="BSS"/>
    <s v="Customer Dashboard Access"/>
    <m/>
    <s v="Critical"/>
    <s v="Open"/>
    <m/>
    <s v="BSS"/>
    <s v="CRM"/>
    <m/>
    <s v="DUPLICATE POINT (NOC652)"/>
    <m/>
    <m/>
    <s v="Manoj Nibrad"/>
    <m/>
    <s v="Open"/>
    <s v="Open"/>
    <s v=" "/>
    <s v=" "/>
    <s v=" "/>
    <m/>
    <m/>
    <m/>
    <m/>
    <m/>
    <m/>
    <s v="NOCBSS"/>
    <s v="Applications/Tools"/>
    <s v="OPEN"/>
    <m/>
    <m/>
    <m/>
    <m/>
    <e v="#N/A"/>
    <m/>
    <n v="1"/>
    <s v="Open"/>
    <x v="0"/>
  </r>
  <r>
    <n v="2365"/>
    <s v="NOC653"/>
    <x v="2"/>
    <s v="NA"/>
    <m/>
    <m/>
    <m/>
    <s v="BSS"/>
    <s v="BSS"/>
    <s v="TFiber BSS to be Implemented for all Enterprice P2p &amp; P2MP services in Telangana"/>
    <m/>
    <s v="Critical"/>
    <s v="Open"/>
    <m/>
    <s v="KNOT"/>
    <s v="CRM"/>
    <m/>
    <s v=" "/>
    <m/>
    <m/>
    <s v="Manoj Nibrad"/>
    <m/>
    <s v="Open"/>
    <s v="Open"/>
    <s v=" "/>
    <s v=" "/>
    <s v=" "/>
    <m/>
    <m/>
    <m/>
    <m/>
    <m/>
    <m/>
    <s v="NOCBSS"/>
    <s v="Applications/Tools"/>
    <s v="OPEN"/>
    <m/>
    <m/>
    <m/>
    <m/>
    <e v="#N/A"/>
    <m/>
    <n v="1"/>
    <s v="Open"/>
    <x v="0"/>
  </r>
  <r>
    <n v="2366"/>
    <s v="NOC654"/>
    <x v="2"/>
    <s v="NA"/>
    <m/>
    <m/>
    <m/>
    <s v="BSS"/>
    <s v="BSS"/>
    <s v="After completion of POC Same solution shall be implemented for All Enterprice P2p &amp; P2MP services in Telangana (TFiber BSS to be Utilized for go Live )"/>
    <m/>
    <s v="Critical"/>
    <s v="Open"/>
    <m/>
    <s v="KNOT"/>
    <s v="CRM"/>
    <m/>
    <s v=" "/>
    <m/>
    <m/>
    <s v="Manoj Nibrad"/>
    <m/>
    <s v="Open"/>
    <s v="Open"/>
    <s v=" "/>
    <s v=" "/>
    <s v=" "/>
    <m/>
    <m/>
    <m/>
    <m/>
    <m/>
    <m/>
    <s v="NOCBSS"/>
    <s v="Applications/Tools"/>
    <s v="OPEN"/>
    <m/>
    <m/>
    <m/>
    <m/>
    <e v="#N/A"/>
    <m/>
    <n v="1"/>
    <s v="Open"/>
    <x v="0"/>
  </r>
  <r>
    <n v="2367"/>
    <s v="NOC655"/>
    <x v="2"/>
    <s v="NA"/>
    <m/>
    <m/>
    <m/>
    <s v="BSS"/>
    <s v="BSS"/>
    <s v="New Customer order Enterprice"/>
    <m/>
    <s v="Critical"/>
    <s v="Open"/>
    <m/>
    <s v="KNOT"/>
    <s v="CRM"/>
    <m/>
    <s v=" "/>
    <m/>
    <m/>
    <s v="Manoj Nibrad"/>
    <m/>
    <s v="Open"/>
    <s v="Open"/>
    <s v=" "/>
    <s v=" "/>
    <s v=" "/>
    <m/>
    <m/>
    <m/>
    <m/>
    <m/>
    <m/>
    <s v="NOCBSS"/>
    <s v="Applications/Tools"/>
    <s v="OPEN"/>
    <m/>
    <m/>
    <m/>
    <m/>
    <e v="#N/A"/>
    <m/>
    <n v="1"/>
    <s v="Open"/>
    <x v="0"/>
  </r>
  <r>
    <n v="2368"/>
    <s v="NOC656"/>
    <x v="2"/>
    <s v="NA"/>
    <m/>
    <m/>
    <m/>
    <s v="BSS"/>
    <s v="BSS"/>
    <s v="Existing customer alignment for order"/>
    <m/>
    <s v="Critical"/>
    <s v="DUPLICATE POINT (NOC630)"/>
    <m/>
    <s v="KNOT"/>
    <s v="CRM"/>
    <m/>
    <s v="DUPLICATE POINT (NOC630)"/>
    <m/>
    <m/>
    <s v="Manoj Nibrad"/>
    <m/>
    <s v="Open"/>
    <s v="Open"/>
    <s v=" "/>
    <s v=" "/>
    <s v=" "/>
    <m/>
    <m/>
    <m/>
    <m/>
    <m/>
    <m/>
    <s v="NOCBSS"/>
    <s v="Applications/Tools"/>
    <s v="OPEN"/>
    <m/>
    <m/>
    <m/>
    <m/>
    <e v="#N/A"/>
    <m/>
    <n v="1"/>
    <s v="Open"/>
    <x v="0"/>
  </r>
  <r>
    <n v="2369"/>
    <s v="NOC657"/>
    <x v="2"/>
    <s v="NA"/>
    <m/>
    <m/>
    <m/>
    <s v="BSS"/>
    <s v="BSS"/>
    <s v="Customer service ID allocation"/>
    <m/>
    <s v="Critical"/>
    <s v="DUPLICATE POINT (NOC631)"/>
    <m/>
    <s v="KNOT"/>
    <s v="CRM"/>
    <m/>
    <s v="DUPLICATE POINT (NOC631)"/>
    <m/>
    <m/>
    <s v="Manoj Nibrad"/>
    <m/>
    <s v="Open"/>
    <s v="Open"/>
    <s v=" "/>
    <s v=" "/>
    <s v=" "/>
    <m/>
    <m/>
    <m/>
    <m/>
    <m/>
    <m/>
    <s v="NOCBSS"/>
    <s v="Applications/Tools"/>
    <s v="OPEN"/>
    <m/>
    <m/>
    <m/>
    <m/>
    <e v="#N/A"/>
    <m/>
    <n v="1"/>
    <s v="Open"/>
    <x v="0"/>
  </r>
  <r>
    <n v="2370"/>
    <s v="NOC658"/>
    <x v="2"/>
    <s v="NA"/>
    <m/>
    <m/>
    <m/>
    <s v="BSS"/>
    <s v="BSS"/>
    <s v="Activation &amp; Deactivation update to BSS"/>
    <m/>
    <s v="Critical"/>
    <s v="DUPLICATE POINT (NOC632)"/>
    <m/>
    <s v="KNOT"/>
    <s v="CRM"/>
    <m/>
    <s v="DUPLICATE POINT (NOC632)"/>
    <m/>
    <m/>
    <s v="Manoj Nibrad"/>
    <m/>
    <s v="Open"/>
    <s v="Open"/>
    <s v=" "/>
    <s v=" "/>
    <s v=" "/>
    <m/>
    <m/>
    <m/>
    <m/>
    <m/>
    <m/>
    <s v="NOCBSS"/>
    <s v="Applications/Tools"/>
    <s v="OPEN"/>
    <m/>
    <m/>
    <m/>
    <m/>
    <e v="#N/A"/>
    <m/>
    <n v="1"/>
    <s v="Open"/>
    <x v="0"/>
  </r>
  <r>
    <n v="2371"/>
    <s v="NOC659"/>
    <x v="2"/>
    <s v="NA"/>
    <m/>
    <m/>
    <m/>
    <s v="BSS"/>
    <s v="BSS"/>
    <s v="New customer package &amp; billing"/>
    <m/>
    <s v="Critical"/>
    <s v="DUPLICATE POINT (NOC633)"/>
    <m/>
    <s v="KNOT"/>
    <s v="Billing"/>
    <m/>
    <s v="DUPLICATE POINT (NOC633)"/>
    <m/>
    <m/>
    <s v="Manoj Nibrad"/>
    <m/>
    <s v="Open"/>
    <s v="Open"/>
    <s v=" "/>
    <s v=" "/>
    <s v=" "/>
    <m/>
    <m/>
    <m/>
    <m/>
    <m/>
    <m/>
    <s v="NOCBSS"/>
    <s v="Applications/Tools"/>
    <s v="OPEN"/>
    <m/>
    <m/>
    <m/>
    <m/>
    <e v="#N/A"/>
    <m/>
    <n v="1"/>
    <s v="Open"/>
    <x v="0"/>
  </r>
  <r>
    <n v="2372"/>
    <s v="NOC66"/>
    <x v="2"/>
    <s v="NA"/>
    <m/>
    <m/>
    <m/>
    <s v="GPON"/>
    <s v="OSS"/>
    <s v="ONTs down more than 8 hrs. list Monthly"/>
    <m/>
    <s v="Critical"/>
    <s v="Completed"/>
    <m/>
    <s v="OSS Dashboards"/>
    <s v="UOC"/>
    <m/>
    <m/>
    <m/>
    <m/>
    <s v="Suresh Pawar"/>
    <m/>
    <m/>
    <s v="CLOSURE REVIEW PENDING "/>
    <s v=" "/>
    <s v=" "/>
    <s v=" "/>
    <m/>
    <m/>
    <m/>
    <m/>
    <m/>
    <m/>
    <s v="NOCGPON"/>
    <s v="Applications/Tools"/>
    <s v="OPEN"/>
    <s v="COMPLETED"/>
    <n v="0"/>
    <m/>
    <m/>
    <m/>
    <m/>
    <n v="1"/>
    <s v="Completed but Verification undrer Process"/>
    <x v="2"/>
  </r>
  <r>
    <n v="2373"/>
    <s v="NOC660"/>
    <x v="2"/>
    <s v="NA"/>
    <m/>
    <m/>
    <m/>
    <s v="BSS"/>
    <s v="BSS"/>
    <s v="Existing customer renewal &amp; package modification update"/>
    <m/>
    <s v="Critical"/>
    <s v="DUPLICATE POINT (NOC634)"/>
    <m/>
    <s v="KNOT"/>
    <s v="Billing"/>
    <m/>
    <s v="DUPLICATE POINT (NOC634)"/>
    <m/>
    <m/>
    <s v="Manoj Nibrad"/>
    <m/>
    <s v="Open"/>
    <s v="Open"/>
    <s v=" "/>
    <s v=" "/>
    <s v=" "/>
    <m/>
    <m/>
    <m/>
    <m/>
    <m/>
    <m/>
    <s v="NOCBSS"/>
    <s v="Applications/Tools"/>
    <s v="OPEN"/>
    <m/>
    <m/>
    <m/>
    <m/>
    <e v="#N/A"/>
    <m/>
    <n v="1"/>
    <s v="Open"/>
    <x v="0"/>
  </r>
  <r>
    <n v="2374"/>
    <s v="NOC661"/>
    <x v="2"/>
    <s v="NA"/>
    <m/>
    <m/>
    <m/>
    <s v="BSS"/>
    <s v="BSS"/>
    <s v="Customer address change intigration"/>
    <m/>
    <s v="Critical"/>
    <s v="DUPLICATE POINT (NOC635)"/>
    <m/>
    <s v="KNOT"/>
    <s v="Billing"/>
    <m/>
    <s v="DUPLICATE POINT (NOC635)"/>
    <m/>
    <m/>
    <s v="Manoj Nibrad"/>
    <m/>
    <s v="Open"/>
    <s v="Open"/>
    <s v=" "/>
    <s v=" "/>
    <s v=" "/>
    <m/>
    <m/>
    <m/>
    <m/>
    <m/>
    <m/>
    <s v="NOCBSS"/>
    <s v="Applications/Tools"/>
    <s v="OPEN"/>
    <m/>
    <m/>
    <m/>
    <m/>
    <e v="#N/A"/>
    <m/>
    <n v="1"/>
    <s v="Open"/>
    <x v="0"/>
  </r>
  <r>
    <n v="2375"/>
    <s v="NOC662"/>
    <x v="2"/>
    <s v="NA"/>
    <m/>
    <m/>
    <m/>
    <s v="BSS"/>
    <s v="BSS"/>
    <s v="Customer Discount update to BSS"/>
    <m/>
    <s v="Critical"/>
    <s v="DUPLICATE POINT (NOC636)"/>
    <m/>
    <s v="KNOT"/>
    <s v="Billing"/>
    <m/>
    <s v="DUPLICATE POINT (NOC636)"/>
    <m/>
    <m/>
    <s v="Manoj Nibrad"/>
    <m/>
    <s v="Open"/>
    <s v="Open"/>
    <s v=" "/>
    <s v=" "/>
    <s v=" "/>
    <m/>
    <m/>
    <m/>
    <m/>
    <m/>
    <m/>
    <s v="NOCBSS"/>
    <s v="Applications/Tools"/>
    <s v="OPEN"/>
    <m/>
    <m/>
    <m/>
    <m/>
    <e v="#N/A"/>
    <m/>
    <n v="1"/>
    <s v="Open"/>
    <x v="0"/>
  </r>
  <r>
    <n v="2376"/>
    <s v="NOC663"/>
    <x v="2"/>
    <s v="NA"/>
    <m/>
    <m/>
    <m/>
    <s v="BSS"/>
    <s v="BSS"/>
    <s v="Customer Dashboard Number of customers through TFiber"/>
    <m/>
    <s v="NON-Critical"/>
    <s v="DUPLICATE POINT (NOC650)"/>
    <m/>
    <s v="BSS"/>
    <s v="CRM"/>
    <m/>
    <s v="DUPLICATE POINT (NOC650)"/>
    <m/>
    <m/>
    <s v="Manoj Nibrad"/>
    <m/>
    <s v="Open"/>
    <s v="Open"/>
    <s v=" "/>
    <s v=" "/>
    <s v=" "/>
    <m/>
    <m/>
    <m/>
    <m/>
    <m/>
    <m/>
    <s v="NOCBSS"/>
    <s v="Applications/Tools"/>
    <s v="OPEN"/>
    <m/>
    <m/>
    <m/>
    <m/>
    <e v="#N/A"/>
    <m/>
    <n v="1"/>
    <s v="Open"/>
    <x v="0"/>
  </r>
  <r>
    <n v="2377"/>
    <s v="NOC664"/>
    <x v="2"/>
    <s v="NA"/>
    <m/>
    <m/>
    <m/>
    <s v="BSS"/>
    <s v="BSS"/>
    <s v="Customer Dashboard Uptime SLA customers through TFiber"/>
    <m/>
    <s v="NON-Critical"/>
    <s v="DUPLICATE POINT (NOC651)"/>
    <m/>
    <s v="HPSM"/>
    <s v="Incident Management"/>
    <m/>
    <s v="DUPLICATE POINT (NOC651)"/>
    <m/>
    <m/>
    <s v="Manoj Nibrad"/>
    <m/>
    <s v="Open"/>
    <s v="Open"/>
    <s v=" "/>
    <s v=" "/>
    <s v=" "/>
    <m/>
    <m/>
    <m/>
    <m/>
    <m/>
    <m/>
    <s v="NOCBSS"/>
    <s v="Applications/Tools"/>
    <s v="OPEN"/>
    <m/>
    <m/>
    <m/>
    <m/>
    <e v="#N/A"/>
    <m/>
    <n v="1"/>
    <s v="Open"/>
    <x v="0"/>
  </r>
  <r>
    <n v="2378"/>
    <s v="NOC665"/>
    <x v="2"/>
    <s v="NA"/>
    <m/>
    <m/>
    <m/>
    <s v="BSS"/>
    <s v="BSS"/>
    <s v="Customer Dashboard Access"/>
    <m/>
    <s v="NON-Critical"/>
    <s v="DUPLICATE POINT (NOC652)"/>
    <m/>
    <s v="BSS"/>
    <s v="CRM"/>
    <m/>
    <s v="DUPLICATE POINT (NOC652)"/>
    <m/>
    <m/>
    <s v="Manoj Nibrad"/>
    <m/>
    <s v="Open"/>
    <s v="Open"/>
    <s v=" "/>
    <s v=" "/>
    <s v=" "/>
    <m/>
    <m/>
    <m/>
    <m/>
    <m/>
    <m/>
    <s v="NOCBSS"/>
    <s v="Applications/Tools"/>
    <s v="OPEN"/>
    <m/>
    <m/>
    <m/>
    <m/>
    <e v="#N/A"/>
    <m/>
    <n v="1"/>
    <s v="Open"/>
    <x v="0"/>
  </r>
  <r>
    <n v="2379"/>
    <s v="NOC666"/>
    <x v="2"/>
    <s v="NA"/>
    <m/>
    <m/>
    <m/>
    <s v="NSO"/>
    <s v="Service Solutions"/>
    <s v="GI-BB"/>
    <m/>
    <s v="Critical"/>
    <s v=" "/>
    <m/>
    <s v="NSO"/>
    <s v="SCCM/Playbook"/>
    <m/>
    <s v=" "/>
    <m/>
    <m/>
    <s v="Jayant Madavi"/>
    <m/>
    <s v="Open"/>
    <s v="Open"/>
    <s v=" "/>
    <s v=" "/>
    <s v=" "/>
    <m/>
    <m/>
    <m/>
    <m/>
    <m/>
    <m/>
    <s v="NOCNSO"/>
    <s v="Applications/Tools"/>
    <s v="OPEN"/>
    <m/>
    <m/>
    <m/>
    <m/>
    <e v="#N/A"/>
    <m/>
    <n v="1"/>
    <s v="Open"/>
    <x v="0"/>
  </r>
  <r>
    <n v="2380"/>
    <s v="NOC667"/>
    <x v="2"/>
    <s v="NA"/>
    <m/>
    <m/>
    <m/>
    <s v="NSO"/>
    <s v="Service Solutions"/>
    <s v="T-CELL"/>
    <m/>
    <s v="Critical"/>
    <s v=" "/>
    <m/>
    <s v="NSO"/>
    <s v="SCCM/Playbook"/>
    <m/>
    <s v=" "/>
    <m/>
    <m/>
    <s v="Jayant Madavi"/>
    <m/>
    <s v="Open"/>
    <s v="Open"/>
    <s v=" "/>
    <s v=" "/>
    <s v=" "/>
    <m/>
    <m/>
    <m/>
    <m/>
    <m/>
    <m/>
    <s v="NOCNSO"/>
    <s v="Applications/Tools"/>
    <s v="OPEN"/>
    <m/>
    <m/>
    <m/>
    <m/>
    <e v="#N/A"/>
    <m/>
    <n v="1"/>
    <s v="Open"/>
    <x v="0"/>
  </r>
  <r>
    <n v="2381"/>
    <s v="NOC668"/>
    <x v="2"/>
    <s v="NA"/>
    <m/>
    <m/>
    <m/>
    <s v="NSO"/>
    <s v="Service Solutions"/>
    <s v="HH Triple Play (Internet, IPTV, VoIP)"/>
    <m/>
    <s v="Critical"/>
    <s v=" "/>
    <m/>
    <s v="NSO"/>
    <s v="SCCM/Playbook"/>
    <m/>
    <s v=" "/>
    <m/>
    <m/>
    <s v="Jayant Madavi"/>
    <m/>
    <s v="Open"/>
    <s v="Open"/>
    <s v=" "/>
    <s v=" "/>
    <s v=" "/>
    <m/>
    <m/>
    <m/>
    <m/>
    <m/>
    <m/>
    <s v="NOCNSO"/>
    <s v="Applications/Tools"/>
    <s v="OPEN"/>
    <m/>
    <m/>
    <m/>
    <m/>
    <e v="#N/A"/>
    <m/>
    <n v="1"/>
    <s v="Open"/>
    <x v="0"/>
  </r>
  <r>
    <n v="2382"/>
    <s v="NOC669"/>
    <x v="2"/>
    <s v="NA"/>
    <m/>
    <m/>
    <m/>
    <s v="NSO"/>
    <s v="Service Solutions"/>
    <s v="CCTV Unicast"/>
    <m/>
    <s v="Critical"/>
    <s v=" "/>
    <m/>
    <s v="NSO"/>
    <s v="SCCM/Playbook"/>
    <m/>
    <s v=" "/>
    <m/>
    <m/>
    <s v="Jayant Madavi"/>
    <m/>
    <s v="Open"/>
    <s v="Open"/>
    <s v=" "/>
    <s v=" "/>
    <s v=" "/>
    <m/>
    <m/>
    <m/>
    <m/>
    <m/>
    <m/>
    <s v="NOCNSO"/>
    <s v="Applications/Tools"/>
    <s v="OPEN"/>
    <m/>
    <m/>
    <m/>
    <m/>
    <s v="\\172.28.9.34\Artefacts_T-Fiber TNOC Tracker\IPMPLS\Centrailzed CCTV Surveillance Monitoring over T-Fiber Network-Solution Doucment_Initial Draft V1.0 - T189.pdf"/>
    <m/>
    <n v="1"/>
    <s v="Open"/>
    <x v="0"/>
  </r>
  <r>
    <n v="2383"/>
    <s v="NOC67"/>
    <x v="2"/>
    <s v="NA"/>
    <m/>
    <m/>
    <m/>
    <s v="GPON"/>
    <s v="OSS"/>
    <s v="ONTs down more than 8 hrs. list  (Selective from and to dates)"/>
    <m/>
    <s v="Critical"/>
    <s v="Completed"/>
    <m/>
    <s v="OSS Dashboards"/>
    <s v="UOC"/>
    <m/>
    <m/>
    <m/>
    <m/>
    <s v="Suresh Pawar"/>
    <m/>
    <m/>
    <s v="CLOSURE REVIEW PENDING "/>
    <s v=" "/>
    <s v=" "/>
    <s v=" "/>
    <m/>
    <m/>
    <m/>
    <m/>
    <m/>
    <m/>
    <s v="NOCGPON"/>
    <s v="Applications/Tools"/>
    <s v="OPEN"/>
    <s v="COMPLETED"/>
    <n v="0"/>
    <m/>
    <m/>
    <m/>
    <m/>
    <n v="1"/>
    <s v="Completed but Verification undrer Process"/>
    <x v="2"/>
  </r>
  <r>
    <n v="2384"/>
    <s v="NOC670"/>
    <x v="2"/>
    <s v="NA"/>
    <m/>
    <m/>
    <m/>
    <s v="NSO"/>
    <s v="Service Solutions"/>
    <s v="CCTV Multicast"/>
    <m/>
    <s v="Critical"/>
    <s v=" "/>
    <m/>
    <s v="NSO"/>
    <s v="SCCM/Playbook"/>
    <m/>
    <s v=" "/>
    <m/>
    <m/>
    <s v="Jayant Madavi"/>
    <m/>
    <s v="Open"/>
    <s v="Open"/>
    <s v=" "/>
    <s v=" "/>
    <s v=" "/>
    <m/>
    <m/>
    <m/>
    <m/>
    <m/>
    <m/>
    <s v="NOCNSO"/>
    <s v="Applications/Tools"/>
    <s v="OPEN"/>
    <m/>
    <m/>
    <m/>
    <m/>
    <s v="\\172.28.9.34\Artefacts_T-Fiber TNOC Tracker\IPMPLS\CCTV Multicast Solution LLD V1.2 - T190.pdf"/>
    <m/>
    <n v="1"/>
    <s v="Open"/>
    <x v="0"/>
  </r>
  <r>
    <n v="2385"/>
    <s v="NOC671"/>
    <x v="2"/>
    <s v="NA"/>
    <m/>
    <m/>
    <m/>
    <s v="NSO"/>
    <s v="Service Solutions"/>
    <s v="T-DIA (ILL)"/>
    <m/>
    <s v="Critical"/>
    <s v=" "/>
    <m/>
    <s v="NSO"/>
    <s v="SCCM/Playbook"/>
    <m/>
    <s v=" "/>
    <m/>
    <m/>
    <s v="Jayant Madavi"/>
    <m/>
    <s v="Open"/>
    <s v="Open"/>
    <s v=" "/>
    <s v=" "/>
    <s v=" "/>
    <m/>
    <m/>
    <m/>
    <m/>
    <m/>
    <m/>
    <s v="NOCNSO"/>
    <s v="Applications/Tools"/>
    <s v="OPEN"/>
    <m/>
    <m/>
    <m/>
    <m/>
    <e v="#N/A"/>
    <m/>
    <n v="1"/>
    <s v="Open"/>
    <x v="0"/>
  </r>
  <r>
    <n v="2386"/>
    <s v="NOC672"/>
    <x v="2"/>
    <s v="NA"/>
    <m/>
    <m/>
    <m/>
    <s v="NSO"/>
    <s v="Service Solutions"/>
    <s v="L2VPN"/>
    <m/>
    <s v="Critical"/>
    <s v=" "/>
    <m/>
    <s v="NSO"/>
    <s v="SCCM/Playbook"/>
    <m/>
    <s v=" "/>
    <m/>
    <m/>
    <s v="Jayant Madavi"/>
    <m/>
    <s v="Open"/>
    <s v="Open"/>
    <s v=" "/>
    <s v=" "/>
    <s v=" "/>
    <m/>
    <m/>
    <m/>
    <m/>
    <m/>
    <m/>
    <s v="NOCNSO"/>
    <s v="Applications/Tools"/>
    <s v="OPEN"/>
    <m/>
    <m/>
    <m/>
    <m/>
    <e v="#N/A"/>
    <m/>
    <n v="1"/>
    <s v="Open"/>
    <x v="0"/>
  </r>
  <r>
    <n v="2387"/>
    <s v="NOC673"/>
    <x v="2"/>
    <s v="NA"/>
    <m/>
    <m/>
    <m/>
    <s v="NSO"/>
    <s v="Service Solutions"/>
    <s v="L3VPN"/>
    <m/>
    <s v="Critical"/>
    <s v=" "/>
    <m/>
    <s v="NSO"/>
    <s v="SCCM/Playbook"/>
    <m/>
    <s v=" "/>
    <m/>
    <m/>
    <s v="Jayant Madavi"/>
    <m/>
    <s v="Open"/>
    <s v="Open"/>
    <s v=" "/>
    <s v=" "/>
    <s v=" "/>
    <m/>
    <m/>
    <m/>
    <m/>
    <m/>
    <m/>
    <s v="NOCNSO"/>
    <s v="Applications/Tools"/>
    <s v="OPEN"/>
    <m/>
    <m/>
    <m/>
    <m/>
    <e v="#N/A"/>
    <m/>
    <n v="1"/>
    <s v="Open"/>
    <x v="0"/>
  </r>
  <r>
    <n v="2388"/>
    <s v="NOC674"/>
    <x v="2"/>
    <s v="NA"/>
    <m/>
    <m/>
    <m/>
    <s v="NSO"/>
    <s v="Service Solutions"/>
    <s v="TVPN - Rythu Vedika"/>
    <m/>
    <s v="Critical"/>
    <s v=" "/>
    <m/>
    <s v="NSO"/>
    <s v="SCCM/Playbook"/>
    <m/>
    <s v=" "/>
    <m/>
    <m/>
    <s v="Jayant Madavi"/>
    <m/>
    <s v="Open"/>
    <s v="Open"/>
    <s v=" "/>
    <s v=" "/>
    <s v=" "/>
    <m/>
    <m/>
    <m/>
    <m/>
    <m/>
    <m/>
    <s v="NOCNSO"/>
    <s v="Applications/Tools"/>
    <s v="OPEN"/>
    <m/>
    <m/>
    <m/>
    <m/>
    <e v="#N/A"/>
    <m/>
    <n v="1"/>
    <s v="Open"/>
    <x v="0"/>
  </r>
  <r>
    <n v="2389"/>
    <s v="NOC675"/>
    <x v="2"/>
    <s v="NA"/>
    <m/>
    <m/>
    <m/>
    <s v="NSO"/>
    <s v="Service Solutions"/>
    <s v="TVPN - DHQ to SHQ Connectivity"/>
    <m/>
    <s v="Critical"/>
    <s v=" "/>
    <m/>
    <s v="NSO"/>
    <s v="SCCM/Playbook"/>
    <m/>
    <s v=" "/>
    <m/>
    <m/>
    <s v="Jayant Madavi"/>
    <m/>
    <s v="Open"/>
    <s v="Open"/>
    <s v=" "/>
    <s v=" "/>
    <s v=" "/>
    <m/>
    <m/>
    <m/>
    <m/>
    <m/>
    <m/>
    <s v="NOCNSO"/>
    <s v="Applications/Tools"/>
    <s v="OPEN"/>
    <m/>
    <m/>
    <m/>
    <m/>
    <e v="#N/A"/>
    <m/>
    <n v="1"/>
    <s v="Open"/>
    <x v="0"/>
  </r>
  <r>
    <n v="2390"/>
    <s v="NOC676"/>
    <x v="2"/>
    <s v="NA"/>
    <m/>
    <m/>
    <m/>
    <s v="NSO"/>
    <s v="Service Solutions"/>
    <s v="TVPN - MRO Office Connectivity"/>
    <m/>
    <s v="Critical"/>
    <s v=" "/>
    <m/>
    <s v="NSO"/>
    <s v="SCCM/Playbook"/>
    <m/>
    <s v=" "/>
    <m/>
    <m/>
    <s v="Jayant Madavi"/>
    <m/>
    <s v="Open"/>
    <s v="Open"/>
    <s v=" "/>
    <s v=" "/>
    <s v=" "/>
    <m/>
    <m/>
    <m/>
    <m/>
    <m/>
    <m/>
    <s v="NOCNSO"/>
    <s v="Applications/Tools"/>
    <s v="OPEN"/>
    <m/>
    <m/>
    <m/>
    <m/>
    <e v="#N/A"/>
    <m/>
    <n v="1"/>
    <s v="Open"/>
    <x v="0"/>
  </r>
  <r>
    <n v="2391"/>
    <s v="NOC677"/>
    <x v="2"/>
    <s v="NA"/>
    <m/>
    <m/>
    <m/>
    <s v="NSO"/>
    <s v="Service Solutions"/>
    <s v="SDC/TSWAN integration"/>
    <m/>
    <s v="Critical"/>
    <s v=" "/>
    <m/>
    <s v="NSO"/>
    <s v="SCCM/Playbook"/>
    <m/>
    <s v=" "/>
    <m/>
    <m/>
    <s v="Jayant Madavi"/>
    <m/>
    <s v="Open"/>
    <s v="Open"/>
    <s v=" "/>
    <s v=" "/>
    <s v=" "/>
    <m/>
    <m/>
    <m/>
    <m/>
    <m/>
    <m/>
    <s v="NOCNSO"/>
    <s v="Applications/Tools"/>
    <s v="OPEN"/>
    <m/>
    <m/>
    <m/>
    <m/>
    <e v="#N/A"/>
    <m/>
    <n v="1"/>
    <s v="Open"/>
    <x v="0"/>
  </r>
  <r>
    <n v="2392"/>
    <s v="NOC678"/>
    <x v="2"/>
    <s v="NA"/>
    <m/>
    <m/>
    <m/>
    <s v="NSO"/>
    <s v="Service Solutions"/>
    <s v="TSP NNI"/>
    <m/>
    <s v="Critical"/>
    <s v=" "/>
    <m/>
    <s v="NSO"/>
    <s v="SCCM/Playbook"/>
    <m/>
    <s v=" "/>
    <m/>
    <m/>
    <s v="Jayant Madavi"/>
    <m/>
    <s v="Open"/>
    <s v="Open"/>
    <s v=" "/>
    <s v=" "/>
    <s v=" "/>
    <m/>
    <m/>
    <m/>
    <m/>
    <m/>
    <m/>
    <s v="NOCNSO"/>
    <s v="Applications/Tools"/>
    <s v="OPEN"/>
    <m/>
    <m/>
    <m/>
    <m/>
    <e v="#N/A"/>
    <m/>
    <n v="1"/>
    <s v="Open"/>
    <x v="0"/>
  </r>
  <r>
    <n v="2393"/>
    <s v="NOC68"/>
    <x v="2"/>
    <s v="NA"/>
    <m/>
    <m/>
    <m/>
    <s v="GPON"/>
    <s v="OSS"/>
    <s v="Mandal OLT down more than 6 hrs. list Daily"/>
    <m/>
    <s v="Critical"/>
    <s v="Completed"/>
    <m/>
    <s v="OSS Dashboards"/>
    <s v="UOC"/>
    <m/>
    <s v="09-09-2025: Aging Report available, Stabilization Required"/>
    <m/>
    <m/>
    <s v="Suresh Pawar"/>
    <m/>
    <m/>
    <s v="CLOSURE REVIEW PENDING "/>
    <s v=" "/>
    <s v=" "/>
    <s v=" "/>
    <m/>
    <m/>
    <m/>
    <m/>
    <m/>
    <m/>
    <s v="NOCGPON"/>
    <s v="Applications/Tools"/>
    <s v="OPEN"/>
    <s v="COMPLETED"/>
    <s v="09-09-2025: Aging Report available, Stabilization Required -real time data"/>
    <m/>
    <m/>
    <m/>
    <m/>
    <n v="1"/>
    <s v="Completed but Verification undrer Process"/>
    <x v="2"/>
  </r>
  <r>
    <n v="2394"/>
    <s v="NOC69"/>
    <x v="2"/>
    <s v="NA"/>
    <m/>
    <m/>
    <m/>
    <s v="GPON"/>
    <s v="OSS"/>
    <s v="Mandal OLT down more than 6 hrs. list Weekly"/>
    <m/>
    <s v="Critical"/>
    <s v="Completed"/>
    <m/>
    <s v="OSS Dashboards"/>
    <s v="UOC"/>
    <m/>
    <s v="09-09-2025: Aging Report available, Stabilization Required"/>
    <m/>
    <m/>
    <s v="Suresh Pawar"/>
    <m/>
    <m/>
    <s v="CLOSURE REVIEW PENDING "/>
    <s v=" "/>
    <s v=" "/>
    <s v=" "/>
    <m/>
    <m/>
    <m/>
    <m/>
    <m/>
    <m/>
    <s v="NOCGPON"/>
    <s v="Applications/Tools"/>
    <s v="OPEN"/>
    <s v="COMPLETED"/>
    <s v="09-09-2025: Aging Report available, Stabilization Required"/>
    <m/>
    <m/>
    <m/>
    <m/>
    <n v="1"/>
    <s v="Completed but Verification undrer Process"/>
    <x v="2"/>
  </r>
  <r>
    <n v="2395"/>
    <s v="NOC7"/>
    <x v="2"/>
    <s v="NA"/>
    <m/>
    <s v="OSS"/>
    <s v="OSS"/>
    <s v="OSS"/>
    <s v="DC"/>
    <s v="DC Applications uptime &amp; SLA Monthly"/>
    <m/>
    <s v="Critical"/>
    <s v=" "/>
    <m/>
    <s v="HPSM"/>
    <s v="Incident Management"/>
    <m/>
    <m/>
    <m/>
    <m/>
    <s v="Suresh Pawar"/>
    <m/>
    <s v="Open"/>
    <s v="Open"/>
    <s v=" "/>
    <s v=" "/>
    <s v=" "/>
    <m/>
    <m/>
    <m/>
    <m/>
    <m/>
    <m/>
    <s v="NOCOSS"/>
    <s v="Applications/Tools"/>
    <s v="OPEN"/>
    <s v="OPEN"/>
    <n v="0"/>
    <m/>
    <m/>
    <e v="#N/A"/>
    <m/>
    <n v="1"/>
    <s v="Open"/>
    <x v="0"/>
  </r>
  <r>
    <n v="2396"/>
    <s v="NOC70"/>
    <x v="2"/>
    <s v="NA"/>
    <m/>
    <m/>
    <m/>
    <s v="GPON"/>
    <s v="OSS"/>
    <s v="Mandal OLT down more than 6 hrs. list Monthly"/>
    <m/>
    <s v="Critical"/>
    <s v="Completed"/>
    <m/>
    <s v="OSS Dashboards"/>
    <s v="UOC"/>
    <m/>
    <m/>
    <m/>
    <m/>
    <s v="Suresh Pawar"/>
    <m/>
    <m/>
    <s v="CLOSURE REVIEW PENDING "/>
    <s v=" "/>
    <s v=" "/>
    <s v=" "/>
    <m/>
    <m/>
    <m/>
    <m/>
    <m/>
    <m/>
    <s v="NOCGPON"/>
    <s v="Applications/Tools"/>
    <s v="OPEN"/>
    <s v="COMPLETED"/>
    <n v="0"/>
    <m/>
    <m/>
    <m/>
    <m/>
    <n v="1"/>
    <s v="Completed but Verification undrer Process"/>
    <x v="2"/>
  </r>
  <r>
    <n v="2397"/>
    <s v="NOC71"/>
    <x v="2"/>
    <s v="NA"/>
    <m/>
    <m/>
    <m/>
    <s v="GPON"/>
    <s v="OSS"/>
    <s v="Mandal OLT down more than 6 hrs. list  (Selective from and to dates)"/>
    <m/>
    <s v="Critical"/>
    <s v="Completed"/>
    <m/>
    <s v="OSS Dashboards"/>
    <s v="UOC"/>
    <m/>
    <m/>
    <m/>
    <m/>
    <s v="Suresh Pawar"/>
    <m/>
    <m/>
    <s v="CLOSURE REVIEW PENDING "/>
    <s v=" "/>
    <s v=" "/>
    <s v=" "/>
    <m/>
    <m/>
    <m/>
    <m/>
    <m/>
    <m/>
    <s v="NOCGPON"/>
    <s v="Applications/Tools"/>
    <s v="OPEN"/>
    <s v="COMPLETED"/>
    <n v="0"/>
    <m/>
    <m/>
    <m/>
    <m/>
    <n v="1"/>
    <s v="Completed but Verification undrer Process"/>
    <x v="2"/>
  </r>
  <r>
    <n v="2398"/>
    <s v="NOC72"/>
    <x v="2"/>
    <s v="NA"/>
    <m/>
    <m/>
    <m/>
    <s v="GPON"/>
    <s v="OSS"/>
    <s v="HH_PM Utilization Dump _PKGA_PKGC Daily"/>
    <m/>
    <s v="NON-Critical"/>
    <s v="Completed"/>
    <m/>
    <s v="NNMI"/>
    <s v="NPS"/>
    <m/>
    <m/>
    <m/>
    <m/>
    <s v="Suresh Pawar"/>
    <m/>
    <m/>
    <s v="CLOSURE REVIEW PENDING "/>
    <s v=" "/>
    <s v=" "/>
    <s v=" "/>
    <m/>
    <m/>
    <m/>
    <m/>
    <m/>
    <m/>
    <s v="NOCGPON"/>
    <s v="Applications/Tools"/>
    <s v="OPEN"/>
    <s v="COMPLETED"/>
    <n v="0"/>
    <m/>
    <m/>
    <m/>
    <m/>
    <n v="1"/>
    <s v="Completed but Verification undrer Process"/>
    <x v="2"/>
  </r>
  <r>
    <n v="2399"/>
    <s v="NOC73"/>
    <x v="2"/>
    <s v="NA"/>
    <m/>
    <m/>
    <m/>
    <s v="GPON"/>
    <s v="OSS"/>
    <s v="HH_PM Utilization Dump _PKGA_PKGC Weekly"/>
    <m/>
    <s v="NON-Critical"/>
    <s v="NOT_FEASIBLE"/>
    <m/>
    <s v="NNMI"/>
    <s v="NPS"/>
    <m/>
    <m/>
    <m/>
    <m/>
    <s v="Suresh Pawar"/>
    <m/>
    <s v="Open"/>
    <s v="Not Feasible "/>
    <s v=" "/>
    <s v=" "/>
    <s v=" "/>
    <m/>
    <m/>
    <m/>
    <m/>
    <m/>
    <m/>
    <s v="NOCGPON"/>
    <s v="Applications/Tools"/>
    <e v="#N/A"/>
    <s v="NOT-FEASIBLE"/>
    <n v="0"/>
    <m/>
    <m/>
    <e v="#N/A"/>
    <m/>
    <n v="1"/>
    <s v="Open"/>
    <x v="0"/>
  </r>
  <r>
    <n v="2400"/>
    <s v="NOC74"/>
    <x v="2"/>
    <s v="NA"/>
    <m/>
    <m/>
    <m/>
    <s v="GPON"/>
    <s v="OSS"/>
    <s v="HH_PM Utilization Dump _PKGA_PKGC Monthly"/>
    <m/>
    <s v="NON-Critical"/>
    <s v="Completed"/>
    <m/>
    <s v="NNMI"/>
    <s v="NPS"/>
    <m/>
    <m/>
    <m/>
    <m/>
    <s v="Suresh Pawar"/>
    <m/>
    <m/>
    <s v="CLOSURE REVIEW PENDING "/>
    <s v=" "/>
    <s v=" "/>
    <s v=" "/>
    <m/>
    <m/>
    <m/>
    <m/>
    <m/>
    <m/>
    <s v="NOCGPON"/>
    <s v="Applications/Tools"/>
    <s v="OPEN"/>
    <s v="COMPLETED"/>
    <n v="0"/>
    <m/>
    <m/>
    <m/>
    <m/>
    <n v="1"/>
    <s v="Completed but Verification undrer Process"/>
    <x v="2"/>
  </r>
  <r>
    <n v="2401"/>
    <s v="NOC75"/>
    <x v="2"/>
    <s v="NA"/>
    <m/>
    <m/>
    <m/>
    <s v="GPON"/>
    <s v="OSS"/>
    <s v="HH_PM Utilization Dump _PKGA_PKGC  (Selective from and to dates)"/>
    <m/>
    <s v="NON-Critical"/>
    <s v="NOT_FEASIBLE"/>
    <m/>
    <s v="NNMI"/>
    <s v="NPS"/>
    <m/>
    <m/>
    <m/>
    <m/>
    <s v="Suresh Pawar"/>
    <m/>
    <s v="Open"/>
    <s v="Not Feasible "/>
    <s v=" "/>
    <s v=" "/>
    <s v=" "/>
    <m/>
    <m/>
    <m/>
    <m/>
    <m/>
    <m/>
    <s v="NOCGPON"/>
    <s v="Applications/Tools"/>
    <e v="#N/A"/>
    <s v="NOT-FEASIBLE"/>
    <n v="0"/>
    <m/>
    <m/>
    <e v="#N/A"/>
    <m/>
    <n v="1"/>
    <s v="Open"/>
    <x v="0"/>
  </r>
  <r>
    <n v="2402"/>
    <s v="NOC76"/>
    <x v="2"/>
    <s v="NA"/>
    <m/>
    <m/>
    <m/>
    <s v="GPON"/>
    <s v="OSS"/>
    <s v="Summary of Lit-up GPs Status_8895 Daily"/>
    <m/>
    <s v="NON-Critical"/>
    <s v="DUPLICATE POINT"/>
    <m/>
    <s v="HPSM"/>
    <s v="Incident Management"/>
    <m/>
    <s v="DUPLICATE POINT"/>
    <m/>
    <m/>
    <s v="Suresh Pawar"/>
    <m/>
    <s v="Open"/>
    <s v="Duplicate"/>
    <s v=" "/>
    <s v=" "/>
    <s v=" "/>
    <m/>
    <m/>
    <m/>
    <m/>
    <m/>
    <m/>
    <s v="NOCGPON"/>
    <s v="Applications/Tools"/>
    <s v="OPEN"/>
    <s v="DUPLICATE"/>
    <n v="0"/>
    <m/>
    <m/>
    <s v="Artefacts to be uploaded"/>
    <m/>
    <n v="1"/>
    <s v="Open"/>
    <x v="0"/>
  </r>
  <r>
    <n v="2403"/>
    <s v="NOC77"/>
    <x v="2"/>
    <s v="NA"/>
    <m/>
    <m/>
    <m/>
    <s v="GPON"/>
    <s v="OSS"/>
    <s v="Summary of Lit-up GPs Status_8895 Weekly"/>
    <m/>
    <s v="NON-Critical"/>
    <s v="DUPLICATE POINT"/>
    <m/>
    <s v="HPSM"/>
    <s v="Incident Management"/>
    <m/>
    <s v="DUPLICATE POINT"/>
    <m/>
    <m/>
    <s v="Suresh Pawar"/>
    <m/>
    <s v="Open"/>
    <s v="Duplicate"/>
    <s v=" "/>
    <s v=" "/>
    <s v=" "/>
    <m/>
    <m/>
    <m/>
    <m/>
    <m/>
    <m/>
    <s v="NOCGPON"/>
    <s v="Applications/Tools"/>
    <s v="OPEN"/>
    <s v="DUPLICATE"/>
    <n v="0"/>
    <m/>
    <m/>
    <s v="Artefacts to be uploaded"/>
    <m/>
    <n v="1"/>
    <s v="Open"/>
    <x v="0"/>
  </r>
  <r>
    <n v="2404"/>
    <s v="NOC78"/>
    <x v="2"/>
    <s v="NA"/>
    <m/>
    <m/>
    <m/>
    <s v="GPON"/>
    <s v="OSS"/>
    <s v="Summary of Lit-up GPs Status_8895 Monthly"/>
    <m/>
    <s v="NON-Critical"/>
    <s v="DUPLICATE POINT"/>
    <m/>
    <s v="HPSM"/>
    <s v="Incident Management"/>
    <m/>
    <s v="DUPLICATE POINT"/>
    <m/>
    <m/>
    <s v="Suresh Pawar"/>
    <m/>
    <s v="Open"/>
    <s v="Duplicate"/>
    <s v=" "/>
    <s v=" "/>
    <s v=" "/>
    <m/>
    <m/>
    <m/>
    <m/>
    <m/>
    <m/>
    <s v="NOCGPON"/>
    <s v="Applications/Tools"/>
    <s v="OPEN"/>
    <s v="DUPLICATE"/>
    <n v="0"/>
    <m/>
    <m/>
    <s v="Artefacts to be uploaded"/>
    <m/>
    <n v="1"/>
    <s v="Open"/>
    <x v="0"/>
  </r>
  <r>
    <n v="2405"/>
    <s v="NOC79"/>
    <x v="2"/>
    <s v="NA"/>
    <m/>
    <m/>
    <m/>
    <s v="GPON"/>
    <s v="OSS"/>
    <s v="Summary of Lit-up GPs Status_8895  (Selective from and to dates)"/>
    <m/>
    <s v="Critical"/>
    <s v="DUPLICATE POINT"/>
    <m/>
    <s v="HPSM"/>
    <s v="Incident Management"/>
    <m/>
    <s v="DUPLICATE POINT"/>
    <m/>
    <m/>
    <s v="Suresh Pawar"/>
    <m/>
    <s v="Open"/>
    <s v="Duplicate"/>
    <s v=" "/>
    <s v=" "/>
    <s v=" "/>
    <m/>
    <m/>
    <m/>
    <m/>
    <m/>
    <m/>
    <s v="NOCGPON"/>
    <s v="Applications/Tools"/>
    <s v="OPEN"/>
    <s v="DUPLICATE"/>
    <n v="0"/>
    <m/>
    <m/>
    <s v="Artefacts to be uploaded"/>
    <m/>
    <n v="1"/>
    <s v="Open"/>
    <x v="0"/>
  </r>
  <r>
    <n v="2406"/>
    <s v="NOC8"/>
    <x v="2"/>
    <s v="NA"/>
    <m/>
    <s v="OSS"/>
    <s v="OSS"/>
    <s v="OSS"/>
    <s v="DC"/>
    <s v="DC Applications uptime &amp; SLA (Selective from and to dates)"/>
    <m/>
    <s v="Critical"/>
    <s v=" "/>
    <m/>
    <s v="HPSM"/>
    <s v="Incident Management"/>
    <m/>
    <m/>
    <m/>
    <m/>
    <s v="Suresh Pawar"/>
    <m/>
    <s v="Open"/>
    <s v="Open"/>
    <s v=" "/>
    <s v=" "/>
    <s v=" "/>
    <m/>
    <m/>
    <m/>
    <m/>
    <m/>
    <m/>
    <s v="NOCOSS"/>
    <s v="Applications/Tools"/>
    <s v="OPEN"/>
    <s v="OPEN"/>
    <n v="0"/>
    <m/>
    <m/>
    <e v="#N/A"/>
    <m/>
    <n v="1"/>
    <s v="Open"/>
    <x v="0"/>
  </r>
  <r>
    <n v="2407"/>
    <s v="NOC80"/>
    <x v="2"/>
    <s v="NA"/>
    <m/>
    <m/>
    <m/>
    <s v="GPON"/>
    <s v="OSS"/>
    <s v="GPON OLT TT trend dashboard Daily"/>
    <m/>
    <s v="Critical"/>
    <s v="Completed"/>
    <m/>
    <s v="HPSM"/>
    <s v="Incident Management"/>
    <m/>
    <m/>
    <m/>
    <m/>
    <s v="Suresh Pawar"/>
    <m/>
    <m/>
    <s v="CLOSURE REVIEW PENDING "/>
    <s v=" "/>
    <s v=" "/>
    <s v=" "/>
    <m/>
    <m/>
    <m/>
    <m/>
    <m/>
    <m/>
    <s v="NOCGPON"/>
    <s v="Applications/Tools"/>
    <s v="OPEN"/>
    <s v="COMPLETED"/>
    <n v="0"/>
    <m/>
    <m/>
    <m/>
    <m/>
    <n v="1"/>
    <s v="Completed but Verification undrer Process"/>
    <x v="2"/>
  </r>
  <r>
    <n v="2408"/>
    <s v="NOC81"/>
    <x v="2"/>
    <s v="NA"/>
    <m/>
    <m/>
    <m/>
    <s v="GPON"/>
    <s v="OSS"/>
    <s v="GPON OLT TT trend dashboard Weekly"/>
    <m/>
    <s v="Critical"/>
    <s v="Completed"/>
    <m/>
    <s v="HPSM"/>
    <s v="Incident Management"/>
    <m/>
    <m/>
    <m/>
    <m/>
    <s v="Suresh Pawar"/>
    <m/>
    <m/>
    <s v="CLOSURE REVIEW PENDING "/>
    <s v=" "/>
    <s v=" "/>
    <s v=" "/>
    <m/>
    <m/>
    <m/>
    <m/>
    <m/>
    <m/>
    <s v="NOCGPON"/>
    <s v="Applications/Tools"/>
    <s v="OPEN"/>
    <s v="COMPLETED"/>
    <n v="0"/>
    <m/>
    <m/>
    <m/>
    <m/>
    <n v="1"/>
    <s v="Completed but Verification undrer Process"/>
    <x v="2"/>
  </r>
  <r>
    <n v="2409"/>
    <s v="NOC82"/>
    <x v="2"/>
    <s v="NA"/>
    <m/>
    <m/>
    <m/>
    <s v="GPON"/>
    <s v="OSS"/>
    <s v="GPON OLT TT trend dashboard Monthly"/>
    <m/>
    <s v="Critical"/>
    <s v="Completed"/>
    <m/>
    <s v="HPSM"/>
    <s v="Incident Management"/>
    <m/>
    <m/>
    <m/>
    <m/>
    <s v="Suresh Pawar"/>
    <m/>
    <m/>
    <s v="CLOSURE REVIEW PENDING "/>
    <s v=" "/>
    <s v=" "/>
    <s v=" "/>
    <m/>
    <m/>
    <m/>
    <m/>
    <m/>
    <m/>
    <s v="NOCGPON"/>
    <s v="Applications/Tools"/>
    <s v="OPEN"/>
    <s v="COMPLETED"/>
    <n v="0"/>
    <m/>
    <m/>
    <m/>
    <m/>
    <n v="1"/>
    <s v="Completed but Verification undrer Process"/>
    <x v="2"/>
  </r>
  <r>
    <n v="2410"/>
    <s v="NOC83"/>
    <x v="2"/>
    <s v="NA"/>
    <m/>
    <m/>
    <m/>
    <s v="GPON"/>
    <s v="OSS"/>
    <s v="GPON OLT TT trend dashboard  (Selective from and to dates)"/>
    <m/>
    <s v="Critical"/>
    <s v="Completed"/>
    <m/>
    <s v="HPSM"/>
    <s v="Incident Management"/>
    <m/>
    <m/>
    <m/>
    <m/>
    <s v="Suresh Pawar"/>
    <m/>
    <m/>
    <s v="CLOSURE REVIEW PENDING "/>
    <s v=" "/>
    <s v=" "/>
    <s v=" "/>
    <m/>
    <m/>
    <m/>
    <m/>
    <m/>
    <m/>
    <s v="NOCGPON"/>
    <s v="Applications/Tools"/>
    <s v="OPEN"/>
    <s v="COMPLETED"/>
    <n v="0"/>
    <m/>
    <m/>
    <m/>
    <m/>
    <n v="1"/>
    <s v="Completed but Verification undrer Process"/>
    <x v="2"/>
  </r>
  <r>
    <n v="2411"/>
    <s v="NOC84"/>
    <x v="2"/>
    <s v="NA"/>
    <m/>
    <m/>
    <m/>
    <s v="GPON"/>
    <s v="OSS"/>
    <s v="GPON ONT TT trend dashboard Daily"/>
    <m/>
    <s v="Critical"/>
    <s v="Completed"/>
    <m/>
    <s v="HPSM"/>
    <s v="Incident Management"/>
    <m/>
    <m/>
    <m/>
    <m/>
    <s v="Suresh Pawar"/>
    <m/>
    <m/>
    <s v="CLOSURE REVIEW PENDING "/>
    <s v=" "/>
    <s v=" "/>
    <s v=" "/>
    <m/>
    <m/>
    <m/>
    <m/>
    <m/>
    <m/>
    <s v="NOCGPON"/>
    <s v="Applications/Tools"/>
    <s v="OPEN"/>
    <s v="COMPLETED"/>
    <n v="0"/>
    <m/>
    <m/>
    <m/>
    <m/>
    <n v="1"/>
    <s v="Completed but Verification undrer Process"/>
    <x v="2"/>
  </r>
  <r>
    <n v="2412"/>
    <s v="NOC85"/>
    <x v="2"/>
    <s v="NA"/>
    <m/>
    <m/>
    <m/>
    <s v="GPON"/>
    <s v="OSS"/>
    <s v="GPON ONT TT trend dashboard Weekly"/>
    <m/>
    <s v="Critical"/>
    <s v="Completed"/>
    <m/>
    <s v="HPSM"/>
    <s v="Incident Management"/>
    <m/>
    <m/>
    <m/>
    <m/>
    <s v="Suresh Pawar"/>
    <m/>
    <m/>
    <s v="CLOSURE REVIEW PENDING "/>
    <s v=" "/>
    <s v=" "/>
    <s v=" "/>
    <m/>
    <m/>
    <m/>
    <m/>
    <m/>
    <m/>
    <s v="NOCGPON"/>
    <s v="Applications/Tools"/>
    <s v="OPEN"/>
    <s v="COMPLETED"/>
    <n v="0"/>
    <m/>
    <m/>
    <m/>
    <m/>
    <n v="1"/>
    <s v="Completed but Verification undrer Process"/>
    <x v="2"/>
  </r>
  <r>
    <n v="2413"/>
    <s v="NOC86"/>
    <x v="2"/>
    <s v="NA"/>
    <m/>
    <m/>
    <m/>
    <s v="GPON"/>
    <s v="OSS"/>
    <s v="GPON ONT TT trend dashboard Monthly"/>
    <m/>
    <s v="Critical"/>
    <s v="Completed"/>
    <m/>
    <s v="HPSM"/>
    <s v="Incident Management"/>
    <m/>
    <m/>
    <m/>
    <m/>
    <s v="Suresh Pawar"/>
    <m/>
    <m/>
    <s v="CLOSURE REVIEW PENDING "/>
    <s v=" "/>
    <s v=" "/>
    <s v=" "/>
    <m/>
    <m/>
    <m/>
    <m/>
    <m/>
    <m/>
    <s v="NOCGPON"/>
    <s v="Applications/Tools"/>
    <s v="OPEN"/>
    <s v="COMPLETED"/>
    <n v="0"/>
    <m/>
    <m/>
    <m/>
    <m/>
    <n v="1"/>
    <s v="Completed but Verification undrer Process"/>
    <x v="2"/>
  </r>
  <r>
    <n v="2414"/>
    <s v="NOC87"/>
    <x v="2"/>
    <s v="NA"/>
    <m/>
    <m/>
    <m/>
    <s v="GPON"/>
    <s v="OSS"/>
    <s v="GPON ONT TT trend dashboard  (Selective from and to dates)"/>
    <m/>
    <s v="Critical"/>
    <s v="Completed"/>
    <m/>
    <s v="HPSM"/>
    <s v="Incident Management"/>
    <m/>
    <m/>
    <m/>
    <m/>
    <s v="Suresh Pawar"/>
    <m/>
    <m/>
    <s v="CLOSURE REVIEW PENDING "/>
    <s v=" "/>
    <s v=" "/>
    <s v=" "/>
    <m/>
    <m/>
    <m/>
    <m/>
    <m/>
    <m/>
    <s v="NOCGPON"/>
    <s v="Applications/Tools"/>
    <s v="OPEN"/>
    <s v="COMPLETED"/>
    <n v="0"/>
    <m/>
    <m/>
    <m/>
    <m/>
    <n v="1"/>
    <s v="Completed but Verification undrer Process"/>
    <x v="2"/>
  </r>
  <r>
    <n v="2415"/>
    <s v="NOC88"/>
    <x v="2"/>
    <s v="NA"/>
    <m/>
    <m/>
    <m/>
    <s v="GPON"/>
    <s v="OSS"/>
    <s v="POP uptime_ GP Mandal and Zonal Daily"/>
    <m/>
    <s v="Critical"/>
    <s v="Completed"/>
    <m/>
    <s v="HPSM"/>
    <s v="Incident Management"/>
    <m/>
    <m/>
    <m/>
    <m/>
    <s v="Suresh Pawar"/>
    <m/>
    <m/>
    <s v="CLOSURE REVIEW PENDING "/>
    <s v=" "/>
    <s v=" "/>
    <s v=" "/>
    <m/>
    <m/>
    <m/>
    <m/>
    <m/>
    <m/>
    <s v="NOCGPON"/>
    <s v="Applications/Tools"/>
    <s v="OPEN"/>
    <s v="COMPLETED"/>
    <s v="availablity"/>
    <m/>
    <m/>
    <m/>
    <m/>
    <n v="1"/>
    <s v="Completed but Verification undrer Process"/>
    <x v="2"/>
  </r>
  <r>
    <n v="2416"/>
    <s v="NOC89"/>
    <x v="2"/>
    <s v="NA"/>
    <m/>
    <m/>
    <m/>
    <s v="GPON"/>
    <s v="OSS"/>
    <s v="POP uptime_ GP Mandal and Zonal Weekly"/>
    <m/>
    <s v="Critical"/>
    <s v="NOT_FEASIBLE"/>
    <m/>
    <s v="HPSM"/>
    <s v="Incident Management"/>
    <m/>
    <m/>
    <m/>
    <m/>
    <s v="Suresh Pawar"/>
    <m/>
    <s v="Open"/>
    <s v="Not Feasible "/>
    <s v=" "/>
    <s v=" "/>
    <s v=" "/>
    <m/>
    <m/>
    <m/>
    <m/>
    <m/>
    <m/>
    <s v="NOCGPON"/>
    <s v="Applications/Tools"/>
    <e v="#N/A"/>
    <s v="NOT-FEASIBLE"/>
    <n v="0"/>
    <m/>
    <m/>
    <e v="#N/A"/>
    <m/>
    <n v="1"/>
    <s v="Open"/>
    <x v="0"/>
  </r>
  <r>
    <n v="2417"/>
    <s v="NOC9"/>
    <x v="2"/>
    <s v="NA"/>
    <m/>
    <s v="OSS"/>
    <s v="OSS"/>
    <s v="OSS"/>
    <s v="DC"/>
    <s v="DC Passive infra uptime &amp; SLA Daily"/>
    <m/>
    <s v="Critical"/>
    <s v=" "/>
    <m/>
    <s v="HPSM"/>
    <s v="Incident Management"/>
    <m/>
    <m/>
    <m/>
    <m/>
    <s v="Suresh Pawar"/>
    <m/>
    <m/>
    <s v="CLOSURE REVIEW PENDING "/>
    <s v=" "/>
    <s v=" "/>
    <s v=" "/>
    <m/>
    <m/>
    <m/>
    <m/>
    <m/>
    <m/>
    <s v="NOCOSS"/>
    <s v="Applications/Tools"/>
    <s v="OPEN"/>
    <s v="COMPLETED"/>
    <n v="0"/>
    <m/>
    <m/>
    <e v="#N/A"/>
    <m/>
    <n v="1"/>
    <s v="Completed but Verification undrer Process"/>
    <x v="2"/>
  </r>
  <r>
    <n v="2418"/>
    <s v="NOC90"/>
    <x v="2"/>
    <s v="NA"/>
    <m/>
    <m/>
    <m/>
    <s v="GPON"/>
    <s v="OSS"/>
    <s v="POP uptime_ GP Mandal and Zonal Monthly"/>
    <m/>
    <s v="Critical"/>
    <s v="Completed"/>
    <m/>
    <s v="HPSM"/>
    <s v="Incident Management"/>
    <m/>
    <m/>
    <m/>
    <m/>
    <s v="Suresh Pawar"/>
    <m/>
    <m/>
    <s v="CLOSURE REVIEW PENDING "/>
    <s v=" "/>
    <s v=" "/>
    <s v=" "/>
    <m/>
    <m/>
    <m/>
    <m/>
    <m/>
    <m/>
    <s v="NOCGPON"/>
    <s v="Applications/Tools"/>
    <s v="OPEN"/>
    <s v="COMPLETED"/>
    <n v="0"/>
    <m/>
    <m/>
    <m/>
    <m/>
    <n v="1"/>
    <s v="Completed but Verification undrer Process"/>
    <x v="2"/>
  </r>
  <r>
    <n v="2419"/>
    <s v="NOC91"/>
    <x v="2"/>
    <s v="NA"/>
    <m/>
    <m/>
    <m/>
    <s v="GPON"/>
    <s v="OSS"/>
    <s v="POP uptime_ GP Mandal and Zonal  (Selective from and to dates)"/>
    <m/>
    <s v="Critical"/>
    <s v="NOT_FEASIBLE"/>
    <m/>
    <s v="HPSM"/>
    <s v="Incident Management"/>
    <m/>
    <m/>
    <m/>
    <m/>
    <s v="Suresh Pawar"/>
    <m/>
    <s v="Open"/>
    <s v="Not Feasible "/>
    <s v=" "/>
    <s v=" "/>
    <s v=" "/>
    <m/>
    <m/>
    <m/>
    <m/>
    <m/>
    <m/>
    <s v="NOCGPON"/>
    <s v="Applications/Tools"/>
    <e v="#N/A"/>
    <s v="NOT-FEASIBLE"/>
    <n v="0"/>
    <m/>
    <m/>
    <e v="#N/A"/>
    <m/>
    <n v="1"/>
    <s v="Open"/>
    <x v="0"/>
  </r>
  <r>
    <n v="2420"/>
    <s v="NOC92"/>
    <x v="2"/>
    <s v="NA"/>
    <m/>
    <m/>
    <m/>
    <s v="GPON"/>
    <s v="OSS"/>
    <s v="Weekly BW utilization Supporting data Daily"/>
    <m/>
    <s v="NON-Critical"/>
    <s v="Completed"/>
    <m/>
    <s v="OSS Dashboards"/>
    <s v="PMS(UOC)"/>
    <m/>
    <m/>
    <m/>
    <m/>
    <s v="Suresh Pawar"/>
    <m/>
    <m/>
    <s v="CLOSURE REVIEW PENDING "/>
    <s v=" "/>
    <s v=" "/>
    <s v=" "/>
    <m/>
    <m/>
    <m/>
    <m/>
    <m/>
    <m/>
    <s v="NOCGPON"/>
    <s v="Applications/Tools"/>
    <s v="OPEN"/>
    <s v="COMPLETED"/>
    <n v="0"/>
    <m/>
    <m/>
    <m/>
    <m/>
    <n v="1"/>
    <s v="Completed but Verification undrer Process"/>
    <x v="2"/>
  </r>
  <r>
    <n v="2421"/>
    <s v="NOC93"/>
    <x v="2"/>
    <s v="NA"/>
    <m/>
    <m/>
    <m/>
    <s v="GPON"/>
    <s v="OSS"/>
    <s v="Weekly BW utilization Supporting data Weekly"/>
    <m/>
    <s v="NON-Critical"/>
    <s v="NOT_FEASIBLE"/>
    <m/>
    <s v="OSS Dashboards"/>
    <s v="PMS(UOC)"/>
    <m/>
    <m/>
    <m/>
    <m/>
    <s v="Suresh Pawar"/>
    <m/>
    <s v="Open"/>
    <s v="Not Feasible "/>
    <s v=" "/>
    <s v=" "/>
    <s v=" "/>
    <m/>
    <m/>
    <m/>
    <m/>
    <m/>
    <m/>
    <s v="NOCGPON"/>
    <s v="Applications/Tools"/>
    <e v="#N/A"/>
    <s v="NOT-FEASIBLE"/>
    <n v="0"/>
    <m/>
    <m/>
    <e v="#N/A"/>
    <m/>
    <n v="1"/>
    <s v="Open"/>
    <x v="0"/>
  </r>
  <r>
    <n v="2422"/>
    <s v="NOC94"/>
    <x v="2"/>
    <s v="NA"/>
    <m/>
    <m/>
    <m/>
    <s v="GPON"/>
    <s v="OSS"/>
    <s v="Weekly BW utilization Supporting data Monthly"/>
    <m/>
    <s v="NON-Critical"/>
    <s v="Completed"/>
    <m/>
    <s v="OSS Dashboards"/>
    <s v="PMS(UOC)"/>
    <m/>
    <m/>
    <m/>
    <m/>
    <s v="Suresh Pawar"/>
    <m/>
    <m/>
    <s v="CLOSURE REVIEW PENDING "/>
    <s v=" "/>
    <s v=" "/>
    <s v=" "/>
    <m/>
    <m/>
    <m/>
    <m/>
    <m/>
    <m/>
    <s v="NOCGPON"/>
    <s v="Applications/Tools"/>
    <s v="OPEN"/>
    <s v="COMPLETED"/>
    <n v="0"/>
    <m/>
    <m/>
    <m/>
    <m/>
    <n v="1"/>
    <s v="Completed but Verification undrer Process"/>
    <x v="2"/>
  </r>
  <r>
    <n v="2423"/>
    <s v="NOC95"/>
    <x v="2"/>
    <s v="NA"/>
    <m/>
    <m/>
    <m/>
    <s v="GPON"/>
    <s v="OSS"/>
    <s v="Weekly BW utilization Supporting data  (Selective from and to dates)"/>
    <m/>
    <s v="NON-Critical"/>
    <s v="NOT_FEASIBLE"/>
    <m/>
    <s v="OSS Dashboards"/>
    <s v="PMS(UOC)"/>
    <m/>
    <m/>
    <m/>
    <m/>
    <s v="Suresh Pawar"/>
    <m/>
    <s v="Open"/>
    <s v="Not Feasible "/>
    <s v=" "/>
    <s v=" "/>
    <s v=" "/>
    <m/>
    <m/>
    <m/>
    <m/>
    <m/>
    <m/>
    <s v="NOCGPON"/>
    <s v="Applications/Tools"/>
    <e v="#N/A"/>
    <s v="NOT-FEASIBLE"/>
    <n v="0"/>
    <m/>
    <m/>
    <e v="#N/A"/>
    <m/>
    <n v="1"/>
    <s v="Open"/>
    <x v="0"/>
  </r>
  <r>
    <n v="2424"/>
    <s v="NOC96"/>
    <x v="2"/>
    <s v="NA"/>
    <m/>
    <m/>
    <m/>
    <s v="GPON"/>
    <s v="OSS"/>
    <s v="T-NOC Report :: Migrated &amp; Duplicated GPs still available both Tejas  EMS &amp;  Nokia AMS Daily"/>
    <m/>
    <s v="NON-Critical"/>
    <s v="Completed"/>
    <m/>
    <s v="HPSM"/>
    <s v="Incident Management"/>
    <m/>
    <s v="09-09-2025: It has to handle manuaaly by downloading report"/>
    <m/>
    <m/>
    <s v="Suresh Pawar"/>
    <m/>
    <m/>
    <s v="CLOSURE REVIEW PENDING "/>
    <s v=" "/>
    <s v=" "/>
    <s v=" "/>
    <m/>
    <m/>
    <m/>
    <m/>
    <m/>
    <m/>
    <s v="NOCGPON"/>
    <s v="Applications/Tools"/>
    <s v="OPEN"/>
    <s v="COMPLETED"/>
    <s v="09-09-2025: It has to handle manuaaly by downloading report"/>
    <m/>
    <m/>
    <m/>
    <m/>
    <n v="1"/>
    <s v="Completed but Verification undrer Process"/>
    <x v="2"/>
  </r>
  <r>
    <n v="2425"/>
    <s v="NOC97"/>
    <x v="2"/>
    <s v="NA"/>
    <m/>
    <m/>
    <m/>
    <s v="GPON"/>
    <s v="OSS"/>
    <s v="T-NOC Report :: Migrated &amp; Duplicated GPs still available both Tejas  EMS &amp;  Nokia AMS Weekly"/>
    <m/>
    <s v="NON-Critical"/>
    <s v="NOT_FEASIBLE"/>
    <m/>
    <s v="HPSM"/>
    <s v="Incident Management"/>
    <m/>
    <m/>
    <m/>
    <m/>
    <s v="Suresh Pawar"/>
    <m/>
    <m/>
    <s v="CLOSURE REVIEW PENDING "/>
    <s v=" "/>
    <s v=" "/>
    <s v=" "/>
    <m/>
    <m/>
    <m/>
    <m/>
    <m/>
    <m/>
    <s v="NOCGPON"/>
    <s v="Applications/Tools"/>
    <e v="#N/A"/>
    <s v="COMPLETED"/>
    <n v="0"/>
    <m/>
    <m/>
    <e v="#N/A"/>
    <m/>
    <n v="1"/>
    <s v="Completed but Verification undrer Process"/>
    <x v="2"/>
  </r>
  <r>
    <n v="2426"/>
    <s v="NOC98"/>
    <x v="2"/>
    <s v="NA"/>
    <m/>
    <m/>
    <m/>
    <s v="GPON"/>
    <s v="OSS"/>
    <s v="T-NOC Report :: Migrated &amp; Duplicated GPs still available both Tejas  EMS &amp;  Nokia AMS Monthly"/>
    <m/>
    <s v="NON-Critical"/>
    <s v="Completed"/>
    <m/>
    <s v="HPSM"/>
    <s v="Incident Management"/>
    <m/>
    <s v="09-09-2025: It has to handle manuaaly by downloading report"/>
    <m/>
    <m/>
    <s v="Suresh Pawar"/>
    <m/>
    <m/>
    <s v="CLOSURE REVIEW PENDING "/>
    <s v=" "/>
    <s v=" "/>
    <s v=" "/>
    <m/>
    <m/>
    <m/>
    <m/>
    <m/>
    <m/>
    <s v="NOCGPON"/>
    <s v="Applications/Tools"/>
    <s v="OPEN"/>
    <s v="COMPLETED"/>
    <s v="09-09-2025: It has to handle manuaaly by downloading report"/>
    <m/>
    <m/>
    <m/>
    <m/>
    <n v="1"/>
    <s v="Completed but Verification undrer Process"/>
    <x v="2"/>
  </r>
  <r>
    <n v="2427"/>
    <s v="NOC99"/>
    <x v="2"/>
    <s v="NA"/>
    <m/>
    <m/>
    <m/>
    <s v="GPON"/>
    <s v="OSS"/>
    <s v="T-NOC Report :: Migrated &amp; Duplicated GPs still available both Tejas  EMS &amp;  Nokia AMS  (Selective from and to dates)"/>
    <m/>
    <s v="NON-Critical"/>
    <s v="Completed"/>
    <m/>
    <s v="HPSM"/>
    <s v="Incident Management"/>
    <m/>
    <s v="09-09-2025: It has to handle manuaaly by downloading report"/>
    <m/>
    <m/>
    <s v="Suresh Pawar"/>
    <m/>
    <m/>
    <s v="CLOSURE REVIEW PENDING "/>
    <s v=" "/>
    <s v=" "/>
    <s v=" "/>
    <m/>
    <m/>
    <m/>
    <m/>
    <m/>
    <m/>
    <s v="NOCGPON"/>
    <s v="Applications/Tools"/>
    <s v="OPEN"/>
    <s v="COMPLETED"/>
    <s v="09-09-2025: It has to handle manuaaly by downloading report"/>
    <m/>
    <m/>
    <m/>
    <m/>
    <n v="1"/>
    <s v="Completed but Verification undrer Process"/>
    <x v="2"/>
  </r>
  <r>
    <n v="2428"/>
    <s v="T2A"/>
    <x v="0"/>
    <s v="NA"/>
    <m/>
    <m/>
    <m/>
    <s v="Security &amp; Regulatory Compliance"/>
    <s v="Security"/>
    <s v="Ciena to comply the password policy for MCP and field nodes, though Alepo AAA. "/>
    <m/>
    <s v=" "/>
    <s v="Open"/>
    <m/>
    <s v=" "/>
    <s v=" "/>
    <m/>
    <s v="Password managment policy for ciena need to be finalised and to be approved by authority prior implentations"/>
    <m/>
    <m/>
    <s v="Sarmendra"/>
    <m/>
    <s v="Open"/>
    <s v="WIP"/>
    <s v=" "/>
    <s v=" "/>
    <s v=" "/>
    <m/>
    <m/>
    <m/>
    <m/>
    <m/>
    <m/>
    <s v="472Security &amp; Regulatory Compliance"/>
    <s v="Security"/>
    <s v="OPEN"/>
    <m/>
    <m/>
    <m/>
    <m/>
    <m/>
    <m/>
    <n v="1"/>
    <s v="Open"/>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
  <r>
    <n v="1"/>
    <s v="T1"/>
    <n v="472"/>
    <s v="NA"/>
    <m/>
    <m/>
    <m/>
    <s v="Security &amp; Regulatory Compliance"/>
    <s v="Configuration"/>
    <s v="Integration testing of All supported devices is complete and adding all the devices is underway."/>
    <m/>
    <s v=" "/>
    <s v="Open"/>
    <m/>
    <s v=" "/>
    <s v=" "/>
    <m/>
    <s v="what ever request has come all are integrated with ISE , any new device request comes same will be added . Also Aleppo PO get relaesed for ADintegration , it will also get integrated with AD."/>
    <m/>
    <m/>
    <x v="0"/>
    <m/>
    <s v="Open"/>
    <s v="DEPENDENCY(Client/Ext.)"/>
    <s v=" "/>
    <s v=" "/>
    <s v=" "/>
    <m/>
    <m/>
    <m/>
    <m/>
    <m/>
    <m/>
    <s v="472Security &amp; Regulatory Compliance"/>
    <s v="Security"/>
    <s v="OPEN"/>
    <m/>
    <m/>
    <m/>
    <m/>
    <m/>
    <m/>
    <n v="1"/>
    <s v="Open"/>
    <x v="0"/>
  </r>
  <r>
    <n v="2"/>
    <s v="T2"/>
    <n v="472"/>
    <s v="NA"/>
    <m/>
    <m/>
    <m/>
    <s v="DWDM"/>
    <s v="Integration with Alepo"/>
    <s v="RADIUS Configuration Testing on Ciena Node &amp; EMS (MCP)"/>
    <m/>
    <s v=" "/>
    <s v="Colosed"/>
    <m/>
    <s v=" "/>
    <s v=" "/>
    <m/>
    <m/>
    <m/>
    <m/>
    <x v="1"/>
    <m/>
    <m/>
    <s v="COMPLETED &amp; APPROVED"/>
    <s v="AD-UT-Tfiber"/>
    <d v="2025-05-06T00:00:00"/>
    <s v="\\172.28.9.34\Artefacts_T-Fiber TNOC Tracker\DWDM\Artefact - T106"/>
    <m/>
    <m/>
    <m/>
    <m/>
    <m/>
    <m/>
    <s v="472DWDM"/>
    <s v="DWDM"/>
    <s v="CLOSED"/>
    <m/>
    <m/>
    <m/>
    <d v="2025-05-06T00:00:00"/>
    <s v="\\172.28.9.34\Artefacts_T-Fiber TNOC Tracker\DWDM\Artefact - T106"/>
    <m/>
    <n v="1"/>
    <s v="Completed &amp; Approved"/>
    <x v="1"/>
  </r>
  <r>
    <n v="3"/>
    <s v="T3"/>
    <n v="472"/>
    <s v="NA"/>
    <m/>
    <m/>
    <m/>
    <s v="Security &amp; Regulatory Compliance"/>
    <s v="Integration"/>
    <s v="Accouting data from Ciena MCP and field nodes to be captured in Alepo AAA"/>
    <m/>
    <s v="Critical"/>
    <s v="Open"/>
    <m/>
    <s v=" "/>
    <s v=" "/>
    <m/>
    <s v=" MCP upgradation is in pipeline . same will be completed by 25 Sep 2025"/>
    <m/>
    <m/>
    <x v="0"/>
    <m/>
    <s v="Open"/>
    <s v="WIP"/>
    <s v=" "/>
    <s v=" "/>
    <s v=" "/>
    <m/>
    <m/>
    <m/>
    <m/>
    <m/>
    <m/>
    <s v="472Security &amp; Regulatory Compliance"/>
    <s v="Security"/>
    <s v="OPEN"/>
    <m/>
    <m/>
    <m/>
    <m/>
    <m/>
    <m/>
    <n v="1"/>
    <s v="Open"/>
    <x v="0"/>
  </r>
  <r>
    <n v="4"/>
    <s v="T3"/>
    <n v="472"/>
    <s v="NA"/>
    <m/>
    <m/>
    <m/>
    <s v="DWDM"/>
    <s v="Integration with Alepo"/>
    <s v="TACACS+/Radius testing for AAA on ciena node"/>
    <m/>
    <s v=" "/>
    <s v="Open"/>
    <m/>
    <s v=" "/>
    <s v=" "/>
    <m/>
    <s v="20-09-2025: 8.1 MCP software Patch upgradation will be completed by 27-Sep-25, After completetion of upgrdation AAA functionalities will be tested for ciena devices by using radius _x000a_13-09-25:MCP upgradation is in progress, will be able to check the logs by next week_x000a_28-08-2025: Activity is in progress, target to complete by 25th Sep'25_x000a_Authentication and Authorization tested and found OK for Node and MCP._x000a_19-08-2025: Due to issue in disk partition and file type of storage, activity is not started_x000a_10-08-2025: OEM confirmation recieved and activity is planned from 18th August'25._x000a_05-July-2025: DC OSS to DR MCP communication is through now, need to integrate and test before activity_x000a_12-July-2025: DC OSS to DR MCP integration testing done. Alarms and Autoticketing functioning as expected. Upgradation activity will be scheduled as per OEM confirmation, Target date - 30-07-25_x000a_26-July-2025: Schedule awaited from OEM_x000a_30-June-2025: DC OSS to DR MCP connectivity to be extended for PE approval, WIP. Target date - 30-07-25_x000a_15-06-25: Targeting to close the upgradation by month end, 30-06-25_x000a_30-05-2025: Accounting issue resolved in latest MCP version, verified in 8.2 Ver (Node logs are now capturing in MCP). Upgradation schedule awaited from Teleindia for our MCP from 7.1-P02_x000a_5/21/2025: Correlation to identified to find the user logged in at the specific time_x000a_28APR'25: As discussed with Sanjay sir, if user id not avaialble pls. try for correlation with IP. Some how Correlation to be done._x000a_In Accounting, Node and MCP logs are successfully reporting in Alepo with below limitation._x000a_Node Logs - Active profile name (ADMIN/RADIUS) is displayed against User ID (Ciena confirmed it is as per design no changes are possible) "/>
    <s v="L&amp;T"/>
    <m/>
    <x v="1"/>
    <m/>
    <s v="Open"/>
    <s v="WIP"/>
    <s v=" "/>
    <s v=" "/>
    <s v=" "/>
    <m/>
    <m/>
    <m/>
    <m/>
    <m/>
    <m/>
    <s v="472DWDM"/>
    <s v="DWDM"/>
    <s v="OPEN"/>
    <m/>
    <m/>
    <m/>
    <m/>
    <m/>
    <m/>
    <n v="1"/>
    <s v="Open"/>
    <x v="0"/>
  </r>
  <r>
    <n v="5"/>
    <s v="T4"/>
    <n v="472"/>
    <s v="NA"/>
    <m/>
    <m/>
    <m/>
    <s v="Security &amp; Regulatory Compliance"/>
    <s v="Security"/>
    <s v="Alepo confirmed that Alepo AAA supports TACACS, Alepo to test Nokia and Ciena nodes integration on TACACS , with supporting artefacts of testing._x000a_1.TACACS Testing with Tejas, Nokia, Ciena _x000a_2. Alepo Testing with Tejas, Nokia and Ciena"/>
    <m/>
    <s v=" "/>
    <s v="Open"/>
    <m/>
    <s v=" "/>
    <s v=" "/>
    <m/>
    <s v="1.TACACS Testing with Tejas, Nokia, Ciena completed_x000a_2. Alepo Testing with Tejas, Nokia and Ciena"/>
    <m/>
    <m/>
    <x v="0"/>
    <m/>
    <m/>
    <s v="CLOSURE REVIEW PENDING "/>
    <s v=" "/>
    <s v=" "/>
    <s v=" "/>
    <m/>
    <m/>
    <m/>
    <m/>
    <m/>
    <m/>
    <s v="472Security &amp; Regulatory Compliance"/>
    <s v="Security"/>
    <s v="OPEN"/>
    <m/>
    <m/>
    <m/>
    <m/>
    <s v="Artefacts to be Submitted"/>
    <m/>
    <n v="1"/>
    <s v="Completed but Verification undrer Process"/>
    <x v="2"/>
  </r>
  <r>
    <n v="6"/>
    <s v="T5"/>
    <n v="472"/>
    <s v="NA"/>
    <m/>
    <m/>
    <m/>
    <s v="Security &amp; Regulatory Compliance"/>
    <s v="Functional AT"/>
    <s v="Had a meeting with Ashwani from Alepo and sent him updated test cases. He is working on data gathering and will send us back by Tuesday."/>
    <m/>
    <s v=" "/>
    <s v="Open"/>
    <m/>
    <s v=" "/>
    <s v=" "/>
    <m/>
    <s v="FAT were submitted to customer, Customer observation in being work out. Target to resubmission.- 23.07.25"/>
    <m/>
    <m/>
    <x v="0"/>
    <m/>
    <m/>
    <s v="CLOSURE REVIEW PENDING "/>
    <s v=" "/>
    <s v=" "/>
    <s v=" "/>
    <m/>
    <m/>
    <m/>
    <m/>
    <m/>
    <m/>
    <s v="472Security &amp; Regulatory Compliance"/>
    <s v="Security"/>
    <s v="OPEN"/>
    <m/>
    <m/>
    <m/>
    <m/>
    <s v="Artefacts to be Submitted"/>
    <m/>
    <n v="1"/>
    <s v="Completed but Verification undrer Process"/>
    <x v="2"/>
  </r>
  <r>
    <n v="7"/>
    <s v="T6"/>
    <n v="472"/>
    <s v="NA"/>
    <m/>
    <m/>
    <m/>
    <s v="BSS "/>
    <s v="Installation"/>
    <s v="Installation of BSS Application"/>
    <m/>
    <s v=" "/>
    <s v="Open"/>
    <m/>
    <s v=" "/>
    <s v=" "/>
    <m/>
    <s v="_x000a_29-08-2025: Design and Solution document to be shared with GM NOC and Physical instllation of BSS need to validate according to solution from L&amp;T Side before submitting for  for review with T Fiber_x000a_26-06-2025: We have offered Installation AT. TFIBER has asked DC architecture review including license validity"/>
    <m/>
    <m/>
    <x v="2"/>
    <m/>
    <s v="Open"/>
    <s v="Open"/>
    <s v=" "/>
    <s v=" "/>
    <s v=" "/>
    <m/>
    <m/>
    <m/>
    <m/>
    <m/>
    <m/>
    <s v="472BSS "/>
    <s v="Applications/Tools"/>
    <s v="OPEN"/>
    <m/>
    <m/>
    <m/>
    <m/>
    <m/>
    <m/>
    <n v="1"/>
    <s v="Open"/>
    <x v="0"/>
  </r>
  <r>
    <n v="8"/>
    <s v="T7"/>
    <n v="472"/>
    <s v="NA"/>
    <m/>
    <m/>
    <m/>
    <s v="BSS "/>
    <s v="Integration"/>
    <s v="Initial Integration with Third Party Applications (OSS &amp; NSO)"/>
    <m/>
    <s v=" "/>
    <s v="Open"/>
    <m/>
    <s v=" "/>
    <s v=" "/>
    <m/>
    <s v="26-06-2025: OSS Integration is done. NSO integration is pending. Awaiting NSO Team."/>
    <m/>
    <m/>
    <x v="2"/>
    <m/>
    <s v="Open"/>
    <s v="Open"/>
    <s v=" "/>
    <s v=" "/>
    <s v=" "/>
    <m/>
    <m/>
    <m/>
    <m/>
    <m/>
    <m/>
    <s v="472BSS "/>
    <s v="Applications/Tools"/>
    <s v="OPEN"/>
    <m/>
    <m/>
    <m/>
    <m/>
    <m/>
    <m/>
    <n v="1"/>
    <s v="Open"/>
    <x v="0"/>
  </r>
  <r>
    <n v="9"/>
    <s v="T8"/>
    <n v="472"/>
    <s v="NA"/>
    <m/>
    <m/>
    <m/>
    <s v="BSS "/>
    <s v="Integration"/>
    <s v="OSS interfaces"/>
    <m/>
    <s v=" "/>
    <s v="Open"/>
    <m/>
    <s v=" "/>
    <s v=" "/>
    <m/>
    <s v="26-06-2025: Feasibility API &amp; Ticket API integration is completed."/>
    <m/>
    <m/>
    <x v="2"/>
    <m/>
    <s v="Open"/>
    <s v="Open"/>
    <s v=" "/>
    <s v=" "/>
    <s v=" "/>
    <m/>
    <m/>
    <m/>
    <m/>
    <m/>
    <m/>
    <s v="472BSS "/>
    <s v="Applications/Tools"/>
    <s v="OPEN"/>
    <m/>
    <m/>
    <m/>
    <m/>
    <m/>
    <m/>
    <n v="1"/>
    <s v="Open"/>
    <x v="0"/>
  </r>
  <r>
    <n v="10"/>
    <s v="T9"/>
    <n v="472"/>
    <s v="NA"/>
    <m/>
    <m/>
    <m/>
    <s v="BSS "/>
    <s v="Integration"/>
    <s v="NSO interfaces"/>
    <m/>
    <s v=" "/>
    <s v="Open"/>
    <m/>
    <s v=" "/>
    <s v=" "/>
    <m/>
    <s v="26-06-2025: Awaiting NSO Team"/>
    <m/>
    <m/>
    <x v="2"/>
    <m/>
    <s v="Open"/>
    <s v="Open"/>
    <s v=" "/>
    <s v=" "/>
    <s v=" "/>
    <m/>
    <m/>
    <m/>
    <m/>
    <m/>
    <m/>
    <s v="472BSS "/>
    <s v="Applications/Tools"/>
    <s v="OPEN"/>
    <m/>
    <m/>
    <m/>
    <m/>
    <m/>
    <m/>
    <n v="1"/>
    <s v="Open"/>
    <x v="0"/>
  </r>
  <r>
    <n v="11"/>
    <s v="T10"/>
    <n v="472"/>
    <s v="NA"/>
    <m/>
    <m/>
    <m/>
    <s v="BSS "/>
    <s v="Integration"/>
    <s v="GeM Portal "/>
    <m/>
    <s v=" "/>
    <s v="Open"/>
    <m/>
    <s v=" "/>
    <s v=" "/>
    <m/>
    <m/>
    <m/>
    <m/>
    <x v="2"/>
    <m/>
    <s v="Open"/>
    <s v="Open"/>
    <s v="On-Hold confirmation mail received from NOC Director"/>
    <d v="2025-07-16T00:00:00"/>
    <s v="\\172.28.9.34\share drive\Artefacts_T-Fiber TNOC Tracker\BSS\Artifact_T10"/>
    <m/>
    <m/>
    <m/>
    <m/>
    <m/>
    <m/>
    <s v="472BSS "/>
    <s v="Applications/Tools"/>
    <s v="CLOSED"/>
    <m/>
    <m/>
    <m/>
    <d v="2025-07-16T00:00:00"/>
    <s v="\\172.28.9.34\share drive\Artefacts_T-Fiber TNOC Tracker\BSS\Artifact_T10"/>
    <m/>
    <n v="1"/>
    <s v="Open"/>
    <x v="0"/>
  </r>
  <r>
    <n v="12"/>
    <s v="T11"/>
    <n v="472"/>
    <s v="NA"/>
    <m/>
    <m/>
    <m/>
    <s v="BSS "/>
    <s v="Development and unit testing"/>
    <s v="Import Sub-Departments, Import Leads, Campaign Management,_x000a_Opportunity/Quote/order Management, order booking and Service Order workflow for tested services"/>
    <m/>
    <s v=" "/>
    <s v="Open"/>
    <m/>
    <s v=" "/>
    <s v=" "/>
    <m/>
    <s v="29-08-2025: All points are completed Import Sub-Departments, Import Leads, Opportunity/Quote/order Management, order booking and Service Order workflow for tested services Demo to be conducted to TFIBER._x000a_ &quot;Campaign Management&quot; is Pending where inputs are required from TFIBER Business team_x000a_26-06-2025: Awaiting few inputs from TFIBER"/>
    <m/>
    <m/>
    <x v="2"/>
    <m/>
    <s v="Open"/>
    <s v="Open"/>
    <s v=" "/>
    <s v=" "/>
    <s v=" "/>
    <m/>
    <m/>
    <m/>
    <m/>
    <m/>
    <m/>
    <s v="472BSS "/>
    <s v="Applications/Tools"/>
    <s v="OPEN"/>
    <m/>
    <m/>
    <m/>
    <m/>
    <m/>
    <m/>
    <n v="1"/>
    <s v="Open"/>
    <x v="0"/>
  </r>
  <r>
    <n v="13"/>
    <s v="T12"/>
    <n v="472"/>
    <s v="NA"/>
    <m/>
    <m/>
    <m/>
    <s v="BSS "/>
    <s v="Development and unit testing"/>
    <s v="Product/Service Catalogue integration "/>
    <m/>
    <s v=" "/>
    <s v="Open"/>
    <m/>
    <s v=" "/>
    <s v=" "/>
    <m/>
    <s v="29-08-2025: Feature is available to admin User(Product Team) to configure new product based on requirement. BSS Team will provide  Demo to the TFIBER (business team([Uday]/Solution Team[Sanjay]) for their acceptance._x000a_26-06-2025: Artifacts submitted. Closure review is pending with TFIBER"/>
    <m/>
    <m/>
    <x v="2"/>
    <m/>
    <s v="Open"/>
    <s v="Open"/>
    <s v=" "/>
    <s v=" "/>
    <s v=" "/>
    <m/>
    <m/>
    <m/>
    <m/>
    <m/>
    <m/>
    <s v="472BSS "/>
    <s v="Applications/Tools"/>
    <s v="OPEN"/>
    <m/>
    <m/>
    <m/>
    <m/>
    <m/>
    <m/>
    <n v="1"/>
    <s v="Open"/>
    <x v="0"/>
  </r>
  <r>
    <n v="14"/>
    <s v="T13"/>
    <n v="472"/>
    <s v="NA"/>
    <m/>
    <m/>
    <m/>
    <s v="BSS "/>
    <s v="Development and unit testing"/>
    <s v="Billing, Discounts &amp; Adjustments, Invoice generation, Bill Formatting"/>
    <m/>
    <s v=" "/>
    <s v="Open"/>
    <m/>
    <s v=" "/>
    <s v=" "/>
    <m/>
    <s v="29-08-2025: Feature is made available in the BSS application, BSS Team will provide demo to TFIBER Team (Business [Uday] &amp; Finance[Bhaskar])_x000a_26-06-2025: Artifacts submitted. Closure review is pending with TFIBER"/>
    <m/>
    <m/>
    <x v="2"/>
    <m/>
    <s v="Open"/>
    <s v="Open"/>
    <s v=" "/>
    <s v=" "/>
    <s v=" "/>
    <m/>
    <m/>
    <m/>
    <m/>
    <m/>
    <m/>
    <s v="472BSS "/>
    <s v="Applications/Tools"/>
    <s v="OPEN"/>
    <m/>
    <m/>
    <m/>
    <m/>
    <m/>
    <m/>
    <n v="1"/>
    <s v="Open"/>
    <x v="0"/>
  </r>
  <r>
    <n v="15"/>
    <s v="T14"/>
    <n v="472"/>
    <s v="NA"/>
    <m/>
    <m/>
    <m/>
    <s v="BSS "/>
    <s v="Development and unit testing"/>
    <s v="Feasibility API response from OSS for service provisioning request"/>
    <m/>
    <s v=" "/>
    <s v="Open"/>
    <m/>
    <s v=" "/>
    <s v=" "/>
    <m/>
    <s v="29-08-2025: Feaibility API is already integrated with BSS and demonstrated in GIBB demo and it is applicable for all products._x000a_26-06-2025: Artifacts submitted. Closure review is pending with TFIBER"/>
    <m/>
    <m/>
    <x v="2"/>
    <m/>
    <s v="Open"/>
    <s v="Open"/>
    <s v=" "/>
    <s v=" "/>
    <s v=" "/>
    <m/>
    <m/>
    <m/>
    <m/>
    <m/>
    <m/>
    <s v="472BSS "/>
    <s v="Applications/Tools"/>
    <s v="OPEN"/>
    <m/>
    <m/>
    <m/>
    <m/>
    <m/>
    <m/>
    <n v="1"/>
    <s v="Open"/>
    <x v="0"/>
  </r>
  <r>
    <n v="16"/>
    <s v="T15"/>
    <n v="472"/>
    <s v="NA"/>
    <m/>
    <m/>
    <m/>
    <s v="BSS "/>
    <s v="Development and unit testing"/>
    <s v="SMS notification, email gateway, Field engineer mobile app readiness"/>
    <m/>
    <s v=" "/>
    <s v="Open"/>
    <m/>
    <s v=" "/>
    <s v=" "/>
    <m/>
    <s v="29-08-2025: Integration is already completed and applicable for all product same has demonstrated to TFIBER during GIBB demo session._x000a_26-06-2025: Artifacts submitted. Closure review is pending with TFIBER"/>
    <m/>
    <m/>
    <x v="2"/>
    <m/>
    <s v="Open"/>
    <s v="Open"/>
    <s v=" "/>
    <s v=" "/>
    <s v=" "/>
    <m/>
    <m/>
    <m/>
    <m/>
    <m/>
    <m/>
    <s v="472BSS "/>
    <s v="Applications/Tools"/>
    <s v="OPEN"/>
    <m/>
    <m/>
    <m/>
    <m/>
    <m/>
    <m/>
    <n v="1"/>
    <s v="Open"/>
    <x v="0"/>
  </r>
  <r>
    <n v="17"/>
    <s v="T16"/>
    <n v="472"/>
    <s v="NA"/>
    <m/>
    <m/>
    <m/>
    <s v="BSS "/>
    <s v="Development and unit testing"/>
    <s v="Service Assurance and trouble tickets"/>
    <m/>
    <s v=" "/>
    <s v="Open"/>
    <m/>
    <s v=" "/>
    <s v=" "/>
    <m/>
    <s v="29-08-2025: Integration with Service Manager is done for technical ticket and BSS have functionality to handle the non-technical ticket in BSS itself. BSS team will demonstrate this functionality to TFIBER. Sanjay Sir needs to confirm demo date._x000a_26-06-2025: Artifacts submitted. Closure review is pending with TFIBER"/>
    <m/>
    <m/>
    <x v="2"/>
    <m/>
    <s v="Open"/>
    <s v="Open"/>
    <s v=" "/>
    <s v=" "/>
    <s v=" "/>
    <m/>
    <m/>
    <m/>
    <m/>
    <m/>
    <m/>
    <s v="472BSS "/>
    <s v="Applications/Tools"/>
    <s v="OPEN"/>
    <m/>
    <m/>
    <m/>
    <m/>
    <m/>
    <m/>
    <n v="1"/>
    <s v="Open"/>
    <x v="0"/>
  </r>
  <r>
    <n v="18"/>
    <s v="T17"/>
    <n v="472"/>
    <s v="NA"/>
    <m/>
    <m/>
    <m/>
    <s v="BSS "/>
    <s v="Development and unit testing"/>
    <s v="Customer Self care portal development for T-CELL, T-NET, L0"/>
    <m/>
    <s v=" "/>
    <s v="Open"/>
    <m/>
    <s v=" "/>
    <s v=" "/>
    <m/>
    <s v="29-08-2025: Webportal is available. BSS team needs to demonstrate to TFIBER team. Sanjay Sir needs to confirm demo date._x000a_26-06-2025: Artifacts submitted. Closure review is pending with TFIBER"/>
    <m/>
    <m/>
    <x v="2"/>
    <m/>
    <s v="Open"/>
    <s v="Open"/>
    <s v=" "/>
    <s v=" "/>
    <s v=" "/>
    <m/>
    <m/>
    <m/>
    <m/>
    <m/>
    <m/>
    <s v="472BSS "/>
    <s v="Applications/Tools"/>
    <s v="OPEN"/>
    <m/>
    <m/>
    <m/>
    <m/>
    <m/>
    <m/>
    <n v="1"/>
    <s v="Open"/>
    <x v="0"/>
  </r>
  <r>
    <n v="19"/>
    <s v="T18"/>
    <n v="472"/>
    <s v="NA"/>
    <m/>
    <m/>
    <m/>
    <s v="BSS "/>
    <s v="Integration"/>
    <s v="Integration modules Like on board Un-Assist &amp; dependent module to be completed for all products from system to be initiated a workshop and to be closed in next 2 Weeks"/>
    <m/>
    <s v=" "/>
    <s v="Open"/>
    <m/>
    <s v=" "/>
    <s v=" "/>
    <m/>
    <s v="29-08-2025: Seek input from Business team (Uday) and  deploy post assisted completion._x000a_26-06-2025: Input awaited from TFIBER"/>
    <m/>
    <m/>
    <x v="2"/>
    <m/>
    <s v="Open"/>
    <s v="Open"/>
    <s v=" "/>
    <s v=" "/>
    <s v=" "/>
    <m/>
    <m/>
    <m/>
    <m/>
    <m/>
    <m/>
    <s v="472BSS "/>
    <s v="Applications/Tools"/>
    <s v="OPEN"/>
    <m/>
    <m/>
    <m/>
    <m/>
    <m/>
    <m/>
    <n v="1"/>
    <s v="Open"/>
    <x v="0"/>
  </r>
  <r>
    <n v="20"/>
    <s v="T19"/>
    <n v="472"/>
    <s v="NA"/>
    <m/>
    <m/>
    <m/>
    <s v="BSS "/>
    <s v="MoM Action"/>
    <s v="T-Cell service definition for workflow implementation in BSS for creating Spoke primary and secondary"/>
    <m/>
    <s v=" "/>
    <s v="Open"/>
    <m/>
    <s v=" "/>
    <s v=" "/>
    <m/>
    <s v="29-08-2025:Update product concept note similar to GIBB and share with TFIBER for review_x000a_26-06-2025: We can deliver this post getting product concept note from TFIBER"/>
    <m/>
    <m/>
    <x v="2"/>
    <m/>
    <s v="Open"/>
    <s v="Open"/>
    <s v=" "/>
    <s v=" "/>
    <s v=" "/>
    <m/>
    <m/>
    <m/>
    <m/>
    <m/>
    <m/>
    <s v="472BSS "/>
    <s v="Applications/Tools"/>
    <s v="OPEN"/>
    <m/>
    <m/>
    <m/>
    <m/>
    <m/>
    <m/>
    <n v="1"/>
    <s v="Open"/>
    <x v="0"/>
  </r>
  <r>
    <n v="21"/>
    <s v="T20"/>
    <n v="472"/>
    <s v="NA"/>
    <m/>
    <m/>
    <m/>
    <s v="BSS "/>
    <s v="Development and unit testing"/>
    <s v="Rules for primary and secondary spoke implementation in BSS-_x000a_- GP with shortest distance will be primary_x000a_- To display dropdown and concerned user group to select and confirm"/>
    <m/>
    <s v=" "/>
    <s v="Open"/>
    <m/>
    <s v=" "/>
    <s v=" "/>
    <m/>
    <e v="#N/A"/>
    <m/>
    <m/>
    <x v="2"/>
    <m/>
    <s v="Open"/>
    <s v="Open"/>
    <s v=" "/>
    <s v=" "/>
    <s v=" "/>
    <m/>
    <m/>
    <m/>
    <m/>
    <m/>
    <m/>
    <s v="472BSS "/>
    <s v="Applications/Tools"/>
    <s v="OPEN"/>
    <m/>
    <m/>
    <m/>
    <m/>
    <e v="#N/A"/>
    <m/>
    <n v="1"/>
    <s v="Open"/>
    <x v="0"/>
  </r>
  <r>
    <n v="22"/>
    <s v="T21"/>
    <n v="472"/>
    <s v="NA"/>
    <m/>
    <m/>
    <m/>
    <s v="BSS "/>
    <s v="MoM Action"/>
    <s v="BSS firewall ports required for Security compliance"/>
    <m/>
    <s v=" "/>
    <s v="Open"/>
    <m/>
    <s v=" "/>
    <s v=" "/>
    <m/>
    <s v="BSS has to forward list of Port as per deiffrent modules of application"/>
    <m/>
    <m/>
    <x v="0"/>
    <m/>
    <s v="Open"/>
    <s v="WIP"/>
    <s v=" "/>
    <s v=" "/>
    <s v=" "/>
    <m/>
    <m/>
    <m/>
    <m/>
    <m/>
    <m/>
    <s v="472BSS "/>
    <s v="Applications/Tools"/>
    <s v="OPEN"/>
    <m/>
    <m/>
    <m/>
    <m/>
    <m/>
    <m/>
    <n v="1"/>
    <s v="Open"/>
    <x v="0"/>
  </r>
  <r>
    <n v="23"/>
    <s v="T22"/>
    <n v="472"/>
    <s v="NA"/>
    <m/>
    <m/>
    <m/>
    <s v="BSS "/>
    <s v="Security"/>
    <s v="Roadmap for password policy implementation in CSP"/>
    <m/>
    <s v=" "/>
    <s v="Open"/>
    <m/>
    <s v=" "/>
    <s v=" "/>
    <m/>
    <s v="Ciriteria for Paswword policy hase been Shared wioth BSS team . BSS team has to implement and submit report for verifications."/>
    <m/>
    <m/>
    <x v="0"/>
    <m/>
    <s v="Open"/>
    <s v="WIP"/>
    <s v=" "/>
    <s v=" "/>
    <s v=" "/>
    <m/>
    <m/>
    <m/>
    <m/>
    <m/>
    <m/>
    <s v="472BSS "/>
    <s v="Applications/Tools"/>
    <s v="OPEN"/>
    <m/>
    <m/>
    <m/>
    <m/>
    <m/>
    <m/>
    <n v="1"/>
    <s v="Open"/>
    <x v="0"/>
  </r>
  <r>
    <n v="24"/>
    <s v="T23"/>
    <n v="472"/>
    <s v="NA"/>
    <m/>
    <m/>
    <m/>
    <s v="BSS "/>
    <s v="Security"/>
    <s v="DMZ requirements for CSP"/>
    <m/>
    <s v=" "/>
    <s v="Open"/>
    <m/>
    <s v=" "/>
    <s v=" "/>
    <m/>
    <s v="IP amd URL required by BSS foir NAT through DMZ has been Completed"/>
    <m/>
    <m/>
    <x v="0"/>
    <m/>
    <s v="Open"/>
    <s v="WIP"/>
    <s v=" "/>
    <s v=" "/>
    <s v=" "/>
    <m/>
    <m/>
    <m/>
    <m/>
    <m/>
    <m/>
    <s v="472BSS "/>
    <s v="Applications/Tools"/>
    <s v="OPEN"/>
    <m/>
    <m/>
    <m/>
    <m/>
    <m/>
    <m/>
    <n v="1"/>
    <s v="Open"/>
    <x v="0"/>
  </r>
  <r>
    <n v="25"/>
    <s v="T24"/>
    <n v="472"/>
    <s v="NA"/>
    <m/>
    <m/>
    <m/>
    <s v="BSS "/>
    <s v="MoM Action"/>
    <s v="PoP location confirmation usergroup for connectivity to O&amp;M "/>
    <m/>
    <s v=" "/>
    <s v="Open"/>
    <m/>
    <s v=" "/>
    <s v=" "/>
    <m/>
    <s v="29-08-2025: Seek input from O&amp;M team (Umesh) _x000a_26-06-2025: Input awaited from TFIBER"/>
    <m/>
    <m/>
    <x v="2"/>
    <m/>
    <s v="Open"/>
    <s v="Open"/>
    <s v=" "/>
    <s v=" "/>
    <s v=" "/>
    <m/>
    <m/>
    <m/>
    <m/>
    <m/>
    <m/>
    <s v="472BSS "/>
    <s v="Applications/Tools"/>
    <s v="OPEN"/>
    <m/>
    <m/>
    <m/>
    <m/>
    <m/>
    <m/>
    <n v="1"/>
    <s v="Open"/>
    <x v="0"/>
  </r>
  <r>
    <n v="26"/>
    <s v="T25"/>
    <n v="472"/>
    <s v="NA"/>
    <m/>
    <m/>
    <m/>
    <s v="BSS "/>
    <s v="MoM Action"/>
    <s v="Product concept note configuration in BSS queries to be shared"/>
    <m/>
    <s v=" "/>
    <s v="Open"/>
    <m/>
    <s v=" "/>
    <s v=" "/>
    <m/>
    <s v="29-08-2025: Queries to be prepared and share with TFIBER for discussion._x000a_17-07-2025: Business Team of TFIBER needs to finalize and confirm all product._x000a_26-06-2025: Need Product concept note from TFIBER"/>
    <m/>
    <m/>
    <x v="2"/>
    <m/>
    <s v="Open"/>
    <s v="Open"/>
    <s v=" "/>
    <s v=" "/>
    <s v=" "/>
    <m/>
    <m/>
    <m/>
    <m/>
    <m/>
    <m/>
    <s v="472BSS "/>
    <s v="Applications/Tools"/>
    <s v="OPEN"/>
    <m/>
    <m/>
    <m/>
    <m/>
    <m/>
    <m/>
    <n v="1"/>
    <s v="Open"/>
    <x v="0"/>
  </r>
  <r>
    <n v="27"/>
    <s v="T26"/>
    <n v="472"/>
    <s v="NA"/>
    <m/>
    <m/>
    <m/>
    <s v="BSS "/>
    <s v="MoM Action"/>
    <s v="Location id logic for NSO provisioning"/>
    <m/>
    <s v=" "/>
    <s v="Open"/>
    <m/>
    <s v=" "/>
    <s v=" "/>
    <m/>
    <s v="29-08-2025: Ciruit ID logic PPT shared by Sivakumar, needs to use and implement in BSS._x000a_26-06-2025: Timeline 30th July is considering NSO support is available in 2-3 days"/>
    <m/>
    <m/>
    <x v="2"/>
    <m/>
    <s v="Open"/>
    <s v="Open"/>
    <s v=" "/>
    <s v=" "/>
    <s v=" "/>
    <m/>
    <m/>
    <m/>
    <m/>
    <m/>
    <m/>
    <s v="472BSS "/>
    <s v="Applications/Tools"/>
    <s v="OPEN"/>
    <m/>
    <m/>
    <m/>
    <m/>
    <m/>
    <m/>
    <n v="1"/>
    <s v="Open"/>
    <x v="0"/>
  </r>
  <r>
    <n v="28"/>
    <s v="T27"/>
    <n v="472"/>
    <s v="NA"/>
    <m/>
    <m/>
    <m/>
    <s v="BSS "/>
    <s v="Integration"/>
    <s v="Tariff plan parameters viz. 5G, 4G finalisation. (BSS should capture QOS parameter &amp; Requirements) "/>
    <m/>
    <s v=" "/>
    <s v="Open"/>
    <m/>
    <s v=" "/>
    <s v=" "/>
    <m/>
    <s v="29-08-2025: Product Can be configured in BSS product catalogue Demo to be given to TFIBER_x000a_26-06-2025: Input awaited from TFIBER"/>
    <m/>
    <m/>
    <x v="2"/>
    <m/>
    <s v="Open"/>
    <s v="Open"/>
    <s v=" "/>
    <s v=" "/>
    <s v=" "/>
    <m/>
    <m/>
    <m/>
    <m/>
    <m/>
    <m/>
    <s v="472BSS "/>
    <s v="Applications/Tools"/>
    <s v="OPEN"/>
    <m/>
    <m/>
    <m/>
    <m/>
    <m/>
    <m/>
    <n v="1"/>
    <s v="Open"/>
    <x v="0"/>
  </r>
  <r>
    <n v="29"/>
    <s v="T28"/>
    <n v="472"/>
    <s v="NA"/>
    <m/>
    <m/>
    <m/>
    <s v="IP/MPLS"/>
    <s v="Functional AT"/>
    <s v="Internal AT 83% complete. Waiting Cisco to update data sent by Vikram and then we will submit to TPA ( for pending cases, we just need a maintanence window to test as it is impacting activity) This is for ISE"/>
    <m/>
    <s v=" "/>
    <s v="Open"/>
    <m/>
    <s v=" "/>
    <s v=" "/>
    <m/>
    <s v="FAT documents were submitted to TPA , However it has some common observation which will be discussed with TPA team by Mr Sharma. Subsequently , correction will be made in FAT doc"/>
    <m/>
    <m/>
    <x v="0"/>
    <m/>
    <s v="Open"/>
    <s v="WIP"/>
    <s v=" "/>
    <s v=" "/>
    <s v=" "/>
    <m/>
    <m/>
    <m/>
    <m/>
    <m/>
    <m/>
    <s v="472IP/MPLS"/>
    <s v="IPMPLS"/>
    <s v="OPEN"/>
    <m/>
    <m/>
    <m/>
    <m/>
    <m/>
    <m/>
    <n v="1"/>
    <s v="Open"/>
    <x v="0"/>
  </r>
  <r>
    <n v="30"/>
    <s v="T29"/>
    <n v="472"/>
    <s v="NA"/>
    <m/>
    <m/>
    <m/>
    <s v="IP/MPLS"/>
    <s v="Functional AT"/>
    <s v="CSM is having memory issues. Need to sort it out before we do AT. Working on settling that with Cisco. Memory will be allocated and tested in the first week of July"/>
    <m/>
    <s v=" "/>
    <s v="Open"/>
    <m/>
    <s v=" "/>
    <s v=" "/>
    <m/>
    <s v="CSM has been replaced by ASDM"/>
    <m/>
    <m/>
    <x v="0"/>
    <m/>
    <s v="Open"/>
    <s v="WIP"/>
    <s v=" "/>
    <s v=" "/>
    <s v=" "/>
    <m/>
    <m/>
    <m/>
    <m/>
    <m/>
    <m/>
    <s v="472IP/MPLS"/>
    <s v="IPMPLS"/>
    <s v="OPEN"/>
    <m/>
    <m/>
    <m/>
    <m/>
    <m/>
    <m/>
    <n v="1"/>
    <s v="Open"/>
    <x v="0"/>
  </r>
  <r>
    <n v="31"/>
    <s v="T30"/>
    <n v="472"/>
    <s v="NA"/>
    <m/>
    <m/>
    <m/>
    <s v="IP/MPLS"/>
    <s v="Functional AT"/>
    <s v="Internal AT 72% complete. Waiting on Cisco to update data sent by Vikram and then we will submit to TPA. ( for pending cases, we just need a maintanence window to test as it is impacting activity)"/>
    <m/>
    <s v=" "/>
    <s v="Open"/>
    <m/>
    <s v=" "/>
    <s v=" "/>
    <m/>
    <s v="FAT documents were submitted to TPA , However it has some common observation which will be discussed with TPA team by Mr Sharma. Subsequently , correction will be made in FAT doc"/>
    <m/>
    <m/>
    <x v="0"/>
    <m/>
    <s v="Open"/>
    <s v="WIP"/>
    <s v=" "/>
    <s v=" "/>
    <s v=" "/>
    <m/>
    <m/>
    <m/>
    <m/>
    <m/>
    <m/>
    <s v="472IP/MPLS"/>
    <s v="IPMPLS"/>
    <s v="OPEN"/>
    <m/>
    <m/>
    <m/>
    <m/>
    <m/>
    <m/>
    <n v="1"/>
    <s v="Open"/>
    <x v="0"/>
  </r>
  <r>
    <n v="32"/>
    <s v="T31"/>
    <n v="472"/>
    <s v="NA"/>
    <m/>
    <m/>
    <m/>
    <s v="Security &amp; Regulatory Compliance"/>
    <s v="Security"/>
    <s v="Internal Audit for all applications "/>
    <m/>
    <s v=" "/>
    <s v="Open"/>
    <m/>
    <s v=" "/>
    <s v=" "/>
    <m/>
    <s v="Application audited partally , howver PT audit couldnot be done due to lack of necessary tools. Same has been requested with LTTS team , but it could not be materialised. "/>
    <m/>
    <m/>
    <x v="0"/>
    <m/>
    <s v="Open"/>
    <s v="WIP"/>
    <s v=" "/>
    <s v=" "/>
    <s v=" "/>
    <m/>
    <m/>
    <m/>
    <m/>
    <m/>
    <m/>
    <s v="472Security &amp; Regulatory Compliance"/>
    <s v="Security"/>
    <s v="OPEN"/>
    <m/>
    <m/>
    <m/>
    <m/>
    <m/>
    <m/>
    <n v="1"/>
    <s v="Open"/>
    <x v="0"/>
  </r>
  <r>
    <n v="33"/>
    <s v="T32"/>
    <n v="472"/>
    <s v="NA"/>
    <m/>
    <m/>
    <m/>
    <s v="Security &amp; Regulatory Compliance"/>
    <s v="Security"/>
    <s v="Internal audit for network elements"/>
    <m/>
    <s v=" "/>
    <s v="Open"/>
    <m/>
    <s v=" "/>
    <s v=" "/>
    <m/>
    <s v="Network elemants auditted including NOC end points , However PT for same is pending."/>
    <m/>
    <m/>
    <x v="0"/>
    <m/>
    <s v="Open"/>
    <s v="WIP"/>
    <s v=" "/>
    <s v=" "/>
    <s v=" "/>
    <m/>
    <m/>
    <m/>
    <m/>
    <m/>
    <m/>
    <s v="472Security &amp; Regulatory Compliance"/>
    <s v="Security"/>
    <s v="OPEN"/>
    <m/>
    <m/>
    <m/>
    <m/>
    <m/>
    <m/>
    <n v="1"/>
    <s v="Open"/>
    <x v="0"/>
  </r>
  <r>
    <n v="34"/>
    <s v="T33"/>
    <n v="472"/>
    <s v="NA"/>
    <m/>
    <m/>
    <m/>
    <s v="BSS "/>
    <s v="Security"/>
    <s v="Security policies to evolve related to DOT/CDOT etc"/>
    <m/>
    <s v=" "/>
    <s v="Open"/>
    <m/>
    <s v=" "/>
    <s v=" "/>
    <m/>
    <s v="29-08-2025: Collect data from Sivakumar and read user to access the data by DOT._x000a_26-06-2025: Waiting for inputs for multiple deliverables "/>
    <m/>
    <m/>
    <x v="2"/>
    <m/>
    <s v="Open"/>
    <s v="Open"/>
    <s v=" "/>
    <s v=" "/>
    <s v=" "/>
    <m/>
    <m/>
    <m/>
    <m/>
    <m/>
    <m/>
    <s v="472BSS "/>
    <s v="Applications/Tools"/>
    <s v="OPEN"/>
    <m/>
    <m/>
    <m/>
    <m/>
    <m/>
    <m/>
    <n v="1"/>
    <s v="Open"/>
    <x v="0"/>
  </r>
  <r>
    <n v="35"/>
    <s v="T34"/>
    <n v="472"/>
    <s v="NA"/>
    <m/>
    <m/>
    <m/>
    <s v="IP/MPLS"/>
    <s v="Security"/>
    <s v="external Audit for all applications (Tfiber will be arranging a partner for third party audit)"/>
    <m/>
    <s v=" "/>
    <s v="Open"/>
    <m/>
    <s v=" "/>
    <s v=" "/>
    <m/>
    <s v="Awaited TSTG Audit party to engage"/>
    <m/>
    <m/>
    <x v="0"/>
    <m/>
    <s v="Open"/>
    <s v="DEPENDENCY(Client/Ext.)"/>
    <s v=" "/>
    <s v=" "/>
    <s v=" "/>
    <m/>
    <m/>
    <m/>
    <m/>
    <m/>
    <m/>
    <s v="472IP/MPLS"/>
    <s v="IPMPLS"/>
    <s v="OPEN"/>
    <m/>
    <m/>
    <m/>
    <m/>
    <m/>
    <m/>
    <n v="1"/>
    <s v="Open"/>
    <x v="0"/>
  </r>
  <r>
    <n v="36"/>
    <s v="T35"/>
    <n v="472"/>
    <s v="NA"/>
    <m/>
    <m/>
    <m/>
    <s v="IP/MPLS"/>
    <s v="Security"/>
    <s v="external audit for network elements(Tfiber will be arranging a partner for third party audit)"/>
    <m/>
    <s v=" "/>
    <s v="Open"/>
    <m/>
    <s v=" "/>
    <s v=" "/>
    <m/>
    <s v="Awaited TSTG Audit party to engage"/>
    <m/>
    <m/>
    <x v="0"/>
    <m/>
    <s v="Open"/>
    <s v="DEPENDENCY(Client/Ext.)"/>
    <s v=" "/>
    <s v=" "/>
    <s v=" "/>
    <m/>
    <m/>
    <m/>
    <m/>
    <m/>
    <m/>
    <s v="472IP/MPLS"/>
    <s v="IPMPLS"/>
    <s v="OPEN"/>
    <m/>
    <m/>
    <m/>
    <m/>
    <m/>
    <m/>
    <n v="1"/>
    <s v="Open"/>
    <x v="0"/>
  </r>
  <r>
    <n v="37"/>
    <s v="T36"/>
    <n v="472"/>
    <s v="NA"/>
    <m/>
    <m/>
    <m/>
    <s v="Security &amp; Regulatory Compliance"/>
    <s v="Security"/>
    <s v="Physical user access"/>
    <m/>
    <s v=" "/>
    <s v="Open"/>
    <m/>
    <s v=" "/>
    <s v=" "/>
    <m/>
    <s v="Has completed , Artefacts will be resubmitted."/>
    <m/>
    <m/>
    <x v="0"/>
    <m/>
    <s v="Open"/>
    <s v="REOPENED"/>
    <s v=" "/>
    <s v=" "/>
    <s v="\\172.28.9.34\Artefacts_T-Fiber TNOC Tracker\NW-Security\T36"/>
    <m/>
    <m/>
    <m/>
    <m/>
    <m/>
    <m/>
    <s v="472Security &amp; Regulatory Compliance"/>
    <s v="Security"/>
    <s v="OPEN"/>
    <m/>
    <m/>
    <m/>
    <m/>
    <s v="\\172.28.9.34\Artefacts_T-Fiber TNOC Tracker\NW-Security\T36"/>
    <m/>
    <n v="1"/>
    <s v="Open"/>
    <x v="0"/>
  </r>
  <r>
    <n v="38"/>
    <s v="T37"/>
    <n v="472"/>
    <s v="NA"/>
    <m/>
    <m/>
    <m/>
    <s v="Security &amp; Regulatory Compliance"/>
    <s v="Security"/>
    <s v="Virtual user access-VPN"/>
    <m/>
    <s v=" "/>
    <s v="Open"/>
    <m/>
    <s v=" "/>
    <s v=" "/>
    <m/>
    <s v="Has completed , Artefacts will be resubmitted."/>
    <m/>
    <m/>
    <x v="0"/>
    <m/>
    <s v="Open"/>
    <s v="REOPENED"/>
    <s v=" "/>
    <s v=" "/>
    <s v=" "/>
    <m/>
    <m/>
    <m/>
    <m/>
    <m/>
    <m/>
    <s v="472Security &amp; Regulatory Compliance"/>
    <s v="Security"/>
    <s v="OPEN"/>
    <m/>
    <m/>
    <m/>
    <m/>
    <m/>
    <m/>
    <n v="1"/>
    <s v="Open"/>
    <x v="0"/>
  </r>
  <r>
    <n v="39"/>
    <s v="T38"/>
    <n v="472"/>
    <s v="NA"/>
    <m/>
    <m/>
    <m/>
    <s v="Security &amp; Regulatory Compliance"/>
    <s v="Security"/>
    <s v="Role based severity access"/>
    <m/>
    <s v=" "/>
    <s v="Open"/>
    <m/>
    <s v=" "/>
    <s v=" "/>
    <m/>
    <s v="Completed and Review pending. Artfacts submitted"/>
    <m/>
    <m/>
    <x v="0"/>
    <m/>
    <s v="Open"/>
    <s v="WIP"/>
    <s v=" "/>
    <s v=" "/>
    <s v=" "/>
    <m/>
    <m/>
    <m/>
    <m/>
    <m/>
    <m/>
    <s v="472Security &amp; Regulatory Compliance"/>
    <s v="Security"/>
    <s v="OPEN"/>
    <m/>
    <m/>
    <m/>
    <m/>
    <m/>
    <m/>
    <n v="1"/>
    <s v="Open"/>
    <x v="0"/>
  </r>
  <r>
    <n v="40"/>
    <s v="T39"/>
    <n v="472"/>
    <s v="NA"/>
    <m/>
    <m/>
    <m/>
    <s v="Security &amp; Regulatory Compliance"/>
    <s v="Security"/>
    <s v="ISE integration with Cisco elements"/>
    <m/>
    <s v=" "/>
    <s v="Open"/>
    <m/>
    <s v=" "/>
    <s v=" "/>
    <m/>
    <s v="Artefacts will be submitted."/>
    <m/>
    <m/>
    <x v="0"/>
    <m/>
    <m/>
    <s v="CLOSURE REVIEW PENDING "/>
    <s v=" "/>
    <s v=" "/>
    <s v=" "/>
    <m/>
    <m/>
    <m/>
    <m/>
    <m/>
    <m/>
    <s v="472Security &amp; Regulatory Compliance"/>
    <s v="Security"/>
    <s v="OPEN"/>
    <m/>
    <m/>
    <m/>
    <m/>
    <s v="Artefacts to be Submitted"/>
    <m/>
    <n v="1"/>
    <s v="Completed but Verification undrer Process"/>
    <x v="2"/>
  </r>
  <r>
    <n v="41"/>
    <s v="T40"/>
    <n v="472"/>
    <s v="NA"/>
    <m/>
    <m/>
    <m/>
    <s v="Security &amp; Regulatory Compliance"/>
    <s v="Regulatory"/>
    <s v="Regulatory Compliance with respect DoT policies_x000a_1. Security Policy-Complied_x000a_2. Security Architecture of Telecom Network-Complied_x000a_3. Information Security Risk Assessment and Risk Treatment processes and their implementation plan-WIP, Target: Dec 2024 reviewed with customer._x000a_4. Recruitment processes and employee's record-WIP, Target:12-10-2025_x000a_5. Controls for effectiveness of security management-WIP, Target: 28 -02-2025_x000a_6. Evidence of monitoring, measurement results and management reviews of security management-WIP, Target: 28-02-2025_x000a_7. Security Audit programs and audit results-Complied_x000a_8. Inventory management and classification of information assets and their handling Completed_x000a_9. Procedure for responding to information and network security incidents-WIP, Target: 28-02-2025 - SIRT reviewed_x000a_10. Main S/W updation and changes-WIP, Target: 28-02-2025_x000a_11. Supply chain of products (HW/SW). To be taken from manufacturer/supplier-Communicated to Sekhar. WIP, Target: 14-02-2025_x000a_12. SW details and documentation obtained from manufacturers/supplier-Communicated to Sekhar WIP, Target: 14-02-2025_x000a_13. O&amp;M procedures in the form of manual-O&amp;M manual and OEM wise manuals WIP, Target: 14-02-2025_x000a_14. Processes for internal and external communication relevant to the security management-WIP, Target: 07-3-2025"/>
    <m/>
    <s v=" "/>
    <s v="Open"/>
    <m/>
    <s v=" "/>
    <s v=" "/>
    <m/>
    <s v="Confirmation of purchase of ISE. License needed to upgrade for HA "/>
    <m/>
    <m/>
    <x v="0"/>
    <m/>
    <s v="Open"/>
    <s v="DEPENDENCY(Client/Ext.)"/>
    <s v=" "/>
    <s v=" "/>
    <s v=" "/>
    <m/>
    <m/>
    <m/>
    <m/>
    <m/>
    <m/>
    <s v="472Security &amp; Regulatory Compliance"/>
    <s v="Security"/>
    <s v="OPEN"/>
    <m/>
    <m/>
    <m/>
    <m/>
    <e v="#VALUE!"/>
    <m/>
    <n v="1"/>
    <s v="Open"/>
    <x v="0"/>
  </r>
  <r>
    <n v="42"/>
    <s v="T41"/>
    <n v="472"/>
    <s v="NA"/>
    <m/>
    <m/>
    <m/>
    <s v="DC-IT"/>
    <s v="Servers and Strorage (Deployment and Installations)"/>
    <s v="1. Compute &amp; Storage"/>
    <m/>
    <s v=" "/>
    <s v="Open"/>
    <m/>
    <s v=" "/>
    <s v=" "/>
    <m/>
    <s v="11-Oct-25:_x000a_As per the OEM's/SME's request, storage is allocated as per requirements._x000a_Artifacts are Captured._x000a_OEM Confirmation Emails to be captured as a Reference."/>
    <m/>
    <m/>
    <x v="3"/>
    <m/>
    <s v="Open"/>
    <s v="REOPENED"/>
    <s v=" "/>
    <s v=" "/>
    <s v="\\172.28.9.34\share drive\Artefacts_T-Fiber TNOC Tracker\DC IT-Infra\Artifact for - T41"/>
    <m/>
    <m/>
    <m/>
    <m/>
    <m/>
    <m/>
    <s v="472DC-IT"/>
    <s v="Network"/>
    <s v="OPEN"/>
    <m/>
    <m/>
    <m/>
    <m/>
    <m/>
    <m/>
    <n v="1"/>
    <s v="Open"/>
    <x v="0"/>
  </r>
  <r>
    <n v="43"/>
    <s v="T42"/>
    <n v="472"/>
    <s v="NA"/>
    <m/>
    <m/>
    <m/>
    <s v="DC-IT"/>
    <s v="Servers and Strorage (Deployment and Installations)"/>
    <s v="2. Virtulization"/>
    <m/>
    <s v=" "/>
    <s v="Colosed"/>
    <m/>
    <s v=" "/>
    <s v=" "/>
    <m/>
    <m/>
    <m/>
    <m/>
    <x v="3"/>
    <m/>
    <m/>
    <s v="COMPLETED &amp; APPROVED"/>
    <s v="AD-UT-Tfiber"/>
    <d v="2025-05-14T00:00:00"/>
    <s v="\\172.28.9.34\share drive\Artefacts_T-Fiber TNOC Tracker\DC IT-Infra\Artifact for -T42"/>
    <m/>
    <m/>
    <m/>
    <m/>
    <m/>
    <m/>
    <s v="472DC-IT"/>
    <s v="Network"/>
    <s v="CLOSED"/>
    <m/>
    <m/>
    <m/>
    <d v="2025-05-14T00:00:00"/>
    <s v="\\172.28.9.34\share drive\Artefacts_T-Fiber TNOC Tracker\DC IT-Infra\Artifact for -T42"/>
    <m/>
    <n v="1"/>
    <s v="Completed &amp; Approved"/>
    <x v="1"/>
  </r>
  <r>
    <n v="44"/>
    <s v="T43"/>
    <n v="472"/>
    <s v="NA"/>
    <m/>
    <m/>
    <m/>
    <s v="DC-IT"/>
    <s v="Servers and Strorage (Deployment and Installations)"/>
    <s v="3. Anti-virus"/>
    <m/>
    <s v=" "/>
    <s v="Colosed"/>
    <m/>
    <s v=" "/>
    <s v=" "/>
    <m/>
    <m/>
    <m/>
    <m/>
    <x v="3"/>
    <m/>
    <m/>
    <s v="COMPLETED &amp; APPROVED"/>
    <s v="AD-UT-Tfiber"/>
    <d v="2025-05-14T00:00:00"/>
    <s v="\\172.28.9.34\share drive\Artefacts_T-Fiber TNOC Tracker\DC IT-Infra\Artifact for -T43"/>
    <m/>
    <m/>
    <m/>
    <m/>
    <m/>
    <m/>
    <s v="472DC-IT"/>
    <s v="Network"/>
    <s v="CLOSED"/>
    <m/>
    <m/>
    <m/>
    <d v="2025-05-14T00:00:00"/>
    <s v="\\172.28.9.34\share drive\Artefacts_T-Fiber TNOC Tracker\DC IT-Infra\Artifact for -T43"/>
    <m/>
    <n v="1"/>
    <s v="Completed &amp; Approved"/>
    <x v="1"/>
  </r>
  <r>
    <n v="45"/>
    <s v="T44"/>
    <n v="472"/>
    <s v="NA"/>
    <m/>
    <m/>
    <m/>
    <s v="DC-IT"/>
    <s v="Servers and Strorage (Deployment and Installations)"/>
    <s v="4. VM's Deployment Application Installations"/>
    <m/>
    <s v=" "/>
    <s v="Colosed"/>
    <m/>
    <s v=" "/>
    <s v=" "/>
    <m/>
    <m/>
    <m/>
    <m/>
    <x v="3"/>
    <m/>
    <m/>
    <s v="COMPLETED &amp; APPROVED"/>
    <s v="AD-UT-Tfiber"/>
    <d v="2025-05-14T00:00:00"/>
    <s v="\\172.28.9.34\share drive\Artefacts_T-Fiber TNOC Tracker\DC IT-Infra\Artifact for -T44"/>
    <m/>
    <m/>
    <m/>
    <m/>
    <m/>
    <m/>
    <s v="472DC-IT"/>
    <s v="Network"/>
    <s v="CLOSED"/>
    <m/>
    <m/>
    <m/>
    <d v="2025-05-14T00:00:00"/>
    <s v="\\172.28.9.34\share drive\Artefacts_T-Fiber TNOC Tracker\DC IT-Infra\Artifact for -T44"/>
    <m/>
    <n v="1"/>
    <s v="Completed &amp; Approved"/>
    <x v="1"/>
  </r>
  <r>
    <n v="46"/>
    <s v="T45"/>
    <n v="472"/>
    <s v="NA"/>
    <m/>
    <m/>
    <m/>
    <s v="DC-IT"/>
    <s v="Commvault Backup "/>
    <s v="Application Installation "/>
    <m/>
    <s v=" "/>
    <s v="Colosed"/>
    <m/>
    <s v=" "/>
    <s v=" "/>
    <m/>
    <m/>
    <m/>
    <m/>
    <x v="3"/>
    <m/>
    <m/>
    <s v="COMPLETED &amp; APPROVED"/>
    <s v="AD-UT-Tfiber"/>
    <d v="2025-05-14T00:00:00"/>
    <s v="\\172.28.9.34\Artefacts_T-Fiber TNOC Tracker\DC IT-Infra\Artifact for - T45"/>
    <m/>
    <m/>
    <m/>
    <m/>
    <m/>
    <m/>
    <s v="472DC-IT"/>
    <s v="Network"/>
    <s v="CLOSED"/>
    <m/>
    <m/>
    <m/>
    <d v="2025-05-14T00:00:00"/>
    <s v="\\172.28.9.34\Artefacts_T-Fiber TNOC Tracker\DC IT-Infra\Artifact for - T45"/>
    <m/>
    <n v="1"/>
    <s v="Completed &amp; Approved"/>
    <x v="1"/>
  </r>
  <r>
    <n v="47"/>
    <s v="T46"/>
    <n v="472"/>
    <s v="NA"/>
    <m/>
    <m/>
    <m/>
    <s v="DC-IT"/>
    <s v="Commvault Backup "/>
    <s v="Application Configuration"/>
    <m/>
    <s v=" "/>
    <s v="Colosed"/>
    <m/>
    <s v=" "/>
    <s v=" "/>
    <m/>
    <m/>
    <m/>
    <m/>
    <x v="3"/>
    <m/>
    <m/>
    <s v="COMPLETED &amp; APPROVED"/>
    <s v="AD-UT-Tfiber"/>
    <d v="2025-05-14T00:00:00"/>
    <s v="\\172.28.9.34\Artefacts_T-Fiber TNOC Tracker\DC IT-Infra\Artifact for - T46"/>
    <m/>
    <m/>
    <m/>
    <m/>
    <m/>
    <m/>
    <s v="472DC-IT"/>
    <s v="Network"/>
    <s v="CLOSED"/>
    <m/>
    <m/>
    <m/>
    <d v="2025-05-14T00:00:00"/>
    <s v="\\172.28.9.34\Artefacts_T-Fiber TNOC Tracker\DC IT-Infra\Artifact for - T46"/>
    <m/>
    <n v="1"/>
    <s v="Completed &amp; Approved"/>
    <x v="1"/>
  </r>
  <r>
    <n v="48"/>
    <s v="T47"/>
    <n v="472"/>
    <s v="NA"/>
    <m/>
    <m/>
    <m/>
    <s v="DC-IT"/>
    <s v="Commvault Backup "/>
    <s v="Application Installation AT"/>
    <m/>
    <s v=" "/>
    <s v="Colosed"/>
    <m/>
    <s v=" "/>
    <s v=" "/>
    <m/>
    <m/>
    <m/>
    <m/>
    <x v="3"/>
    <m/>
    <m/>
    <s v="COMPLETED &amp; APPROVED"/>
    <s v="AD-UT-Tfiber"/>
    <d v="2025-05-14T00:00:00"/>
    <s v="\\172.28.9.34\Artefacts_T-Fiber TNOC Tracker\DC IT-Infra\Artifact for - T47"/>
    <m/>
    <m/>
    <m/>
    <m/>
    <m/>
    <m/>
    <s v="472DC-IT"/>
    <s v="Network"/>
    <s v="CLOSED"/>
    <m/>
    <m/>
    <m/>
    <d v="2025-05-14T00:00:00"/>
    <s v="\\172.28.9.34\Artefacts_T-Fiber TNOC Tracker\DC IT-Infra\Artifact for - T47"/>
    <m/>
    <n v="1"/>
    <s v="Completed &amp; Approved"/>
    <x v="1"/>
  </r>
  <r>
    <n v="49"/>
    <s v="T48"/>
    <n v="472"/>
    <s v="NA"/>
    <m/>
    <m/>
    <m/>
    <s v="DC-IT"/>
    <s v="Commvault Backup "/>
    <s v="Application Functional AT"/>
    <m/>
    <s v=" "/>
    <s v="Open"/>
    <m/>
    <s v=" "/>
    <s v=" "/>
    <m/>
    <s v="Working on the Extra Test cases which are received from the TPA &amp; T-Fiber."/>
    <m/>
    <m/>
    <x v="3"/>
    <m/>
    <s v="Open"/>
    <s v="WIP"/>
    <s v=" "/>
    <s v=" "/>
    <s v="\\172.28.9.34\Artefacts_T-Fiber TNOC Tracker\DC IT-Infra\Artifact for - T48"/>
    <m/>
    <m/>
    <m/>
    <m/>
    <m/>
    <m/>
    <s v="472DC-IT"/>
    <s v="Network"/>
    <s v="OPEN"/>
    <m/>
    <m/>
    <m/>
    <m/>
    <m/>
    <m/>
    <n v="1"/>
    <s v="Open"/>
    <x v="0"/>
  </r>
  <r>
    <n v="50"/>
    <s v="T49"/>
    <n v="472"/>
    <s v="NA"/>
    <m/>
    <m/>
    <m/>
    <s v="DC-IT"/>
    <s v="LLD"/>
    <s v="LLD Approved conditionally with few punch points. Updated LLD to be submitted"/>
    <m/>
    <s v=" "/>
    <s v="Open"/>
    <m/>
    <s v=" "/>
    <s v=" "/>
    <m/>
    <s v="Working on DC IT-Infra Server and storage-MoM Points received from the T-Fiber."/>
    <m/>
    <m/>
    <x v="3"/>
    <m/>
    <s v="Open"/>
    <s v="WIP"/>
    <s v=" "/>
    <s v=" "/>
    <s v="\\172.28.9.34\Artefacts_T-Fiber TNOC Tracker\DC IT-Infra\Artifact for - T49"/>
    <m/>
    <m/>
    <m/>
    <m/>
    <m/>
    <m/>
    <s v="472DC-IT"/>
    <s v="Network"/>
    <s v="OPEN"/>
    <m/>
    <m/>
    <m/>
    <m/>
    <m/>
    <m/>
    <n v="1"/>
    <s v="Open"/>
    <x v="0"/>
  </r>
  <r>
    <n v="51"/>
    <s v="T50"/>
    <n v="472"/>
    <s v="NA"/>
    <m/>
    <m/>
    <m/>
    <s v="DC-IT"/>
    <s v="MoM Action"/>
    <s v="Radware , A10 Configuration file needed to be shared to RaviKishore"/>
    <m/>
    <s v=" "/>
    <s v="Open"/>
    <m/>
    <s v=" "/>
    <s v=" "/>
    <m/>
    <s v="Artfacts submitted . point Closure on 10 Jul 25"/>
    <m/>
    <m/>
    <x v="0"/>
    <m/>
    <m/>
    <s v="COMPLETED &amp; APPROVED"/>
    <s v=" "/>
    <s v=" "/>
    <s v="\\172.28.9.34\Artefacts_T-Fiber TNOC Tracker\NW-Security\T50"/>
    <m/>
    <m/>
    <m/>
    <m/>
    <m/>
    <m/>
    <s v="472DC-IT"/>
    <s v="Network"/>
    <s v="CLOSED"/>
    <m/>
    <m/>
    <m/>
    <m/>
    <s v="\\172.28.9.34\Artefacts_T-Fiber TNOC Tracker\NW-Security\T50"/>
    <m/>
    <n v="1"/>
    <s v="Completed &amp; Approved"/>
    <x v="3"/>
  </r>
  <r>
    <n v="52"/>
    <s v="T51"/>
    <n v="472"/>
    <s v="NA"/>
    <m/>
    <m/>
    <m/>
    <s v="DC-IT"/>
    <s v="Commvault Backup "/>
    <s v="Backup retention and Backup activity (such as when incremental backup,full backup are scheduled and time duration required to complete such backup). Application Wise Backup Retention should be as per DOT Guidelines"/>
    <m/>
    <s v=" "/>
    <s v="Colosed"/>
    <m/>
    <s v=" "/>
    <s v=" "/>
    <m/>
    <m/>
    <m/>
    <m/>
    <x v="3"/>
    <m/>
    <m/>
    <s v="COMPLETED &amp; APPROVED"/>
    <s v="AD-UT-Tfiber"/>
    <d v="2025-05-14T00:00:00"/>
    <s v="\\172.28.9.34\Artefacts_T-Fiber TNOC Tracker\DC IT-Infra\Artifact for - T51"/>
    <m/>
    <m/>
    <m/>
    <m/>
    <m/>
    <m/>
    <s v="472DC-IT"/>
    <s v="Network"/>
    <s v="CLOSED"/>
    <m/>
    <m/>
    <m/>
    <d v="2025-05-14T00:00:00"/>
    <s v="\\172.28.9.34\Artefacts_T-Fiber TNOC Tracker\DC IT-Infra\Artifact for - T51"/>
    <m/>
    <n v="1"/>
    <s v="Completed &amp; Approved"/>
    <x v="1"/>
  </r>
  <r>
    <n v="53"/>
    <s v="T52"/>
    <n v="472"/>
    <s v="NA"/>
    <m/>
    <m/>
    <m/>
    <s v="DC-IT"/>
    <s v="Commvault Backup "/>
    <s v="Backup solution should have hot , cold and archieve storage inorder to decrease the backup size/capacity in long run."/>
    <m/>
    <s v=" "/>
    <s v="Colosed"/>
    <m/>
    <s v=" "/>
    <s v=" "/>
    <m/>
    <m/>
    <m/>
    <m/>
    <x v="3"/>
    <m/>
    <m/>
    <s v="COMPLETED &amp; APPROVED"/>
    <s v="AD-UT-Tfiber"/>
    <d v="2025-05-14T00:00:00"/>
    <s v="\\172.28.9.34\share drive\Artefacts_T-Fiber TNOC Tracker\DC IT-Infra\Artifact for - T52"/>
    <m/>
    <m/>
    <m/>
    <m/>
    <m/>
    <m/>
    <s v="472DC-IT"/>
    <s v="Network"/>
    <s v="CLOSED"/>
    <m/>
    <m/>
    <m/>
    <d v="2025-05-14T00:00:00"/>
    <s v="\\172.28.9.34\share drive\Artefacts_T-Fiber TNOC Tracker\DC IT-Infra\Artifact for - T52"/>
    <m/>
    <n v="1"/>
    <s v="Completed &amp; Approved"/>
    <x v="1"/>
  </r>
  <r>
    <n v="54"/>
    <s v="T53"/>
    <n v="472"/>
    <s v="NA"/>
    <m/>
    <m/>
    <m/>
    <s v="DC-IT"/>
    <s v="SSD storage migration – EPNM/PI"/>
    <s v="EPNM/PI VMs migration to SSD Storage"/>
    <m/>
    <s v=" "/>
    <s v="Colosed"/>
    <m/>
    <s v=" "/>
    <s v=" "/>
    <m/>
    <m/>
    <m/>
    <m/>
    <x v="3"/>
    <m/>
    <m/>
    <s v="COMPLETED &amp; APPROVED"/>
    <s v="AD-UT-Tfiber"/>
    <d v="2025-05-14T00:00:00"/>
    <s v="\\172.28.9.34\share drive\Artefacts_T-Fiber TNOC Tracker\DC IT-Infra\Artifact for - T53"/>
    <m/>
    <m/>
    <m/>
    <m/>
    <m/>
    <m/>
    <s v="472DC-IT"/>
    <s v="Network"/>
    <s v="CLOSED"/>
    <m/>
    <m/>
    <m/>
    <d v="2025-05-14T00:00:00"/>
    <s v="\\172.28.9.34\share drive\Artefacts_T-Fiber TNOC Tracker\DC IT-Infra\Artifact for - T53"/>
    <m/>
    <n v="1"/>
    <s v="Completed &amp; Approved"/>
    <x v="1"/>
  </r>
  <r>
    <n v="55"/>
    <s v="T54"/>
    <n v="472"/>
    <s v="NA"/>
    <m/>
    <m/>
    <m/>
    <s v="DC-IT"/>
    <s v="SSD storage migration – ISE/FMC"/>
    <s v="ISE &amp; FMC VMs migration to SSD Storage"/>
    <m/>
    <s v=" "/>
    <s v="Colosed"/>
    <m/>
    <s v=" "/>
    <s v=" "/>
    <m/>
    <m/>
    <m/>
    <m/>
    <x v="3"/>
    <m/>
    <m/>
    <s v="COMPLETED &amp; APPROVED"/>
    <s v="AD-UT-Tfiber"/>
    <d v="2025-05-14T00:00:00"/>
    <s v="\\172.28.9.34\share drive\Artefacts_T-Fiber TNOC Tracker\DC IT-Infra\Artifact for - T54"/>
    <m/>
    <m/>
    <m/>
    <m/>
    <m/>
    <m/>
    <s v="472DC-IT"/>
    <s v="Network"/>
    <s v="CLOSED"/>
    <m/>
    <m/>
    <m/>
    <d v="2025-05-14T00:00:00"/>
    <s v="\\172.28.9.34\share drive\Artefacts_T-Fiber TNOC Tracker\DC IT-Infra\Artifact for - T54"/>
    <m/>
    <n v="1"/>
    <s v="Completed &amp; Approved"/>
    <x v="1"/>
  </r>
  <r>
    <n v="56"/>
    <s v="T55"/>
    <n v="472"/>
    <s v="NA"/>
    <m/>
    <m/>
    <m/>
    <s v="DC-IT"/>
    <s v="MoM Action"/>
    <s v="VM Placing should be verified &amp; rectified, Same service VM needs to be placed in different Physical Server/host."/>
    <m/>
    <s v=" "/>
    <s v="Colosed"/>
    <m/>
    <s v=" "/>
    <s v=" "/>
    <m/>
    <m/>
    <m/>
    <m/>
    <x v="3"/>
    <m/>
    <m/>
    <s v="COMPLETED &amp; APPROVED"/>
    <s v="AD-UT-Tfiber"/>
    <d v="2025-05-14T00:00:00"/>
    <s v="\\172.28.9.34\share drive\Artefacts_T-Fiber TNOC Tracker\DC IT-Infra\Artifact for - T55"/>
    <m/>
    <m/>
    <m/>
    <m/>
    <m/>
    <m/>
    <s v="472DC-IT"/>
    <s v="Network"/>
    <s v="CLOSED"/>
    <m/>
    <m/>
    <m/>
    <d v="2025-05-14T00:00:00"/>
    <s v="\\172.28.9.34\share drive\Artefacts_T-Fiber TNOC Tracker\DC IT-Infra\Artifact for - T55"/>
    <m/>
    <n v="1"/>
    <s v="Completed &amp; Approved"/>
    <x v="1"/>
  </r>
  <r>
    <n v="57"/>
    <s v="T56"/>
    <n v="472"/>
    <s v="NA"/>
    <m/>
    <m/>
    <m/>
    <s v="DC-IT"/>
    <s v="MoM Action"/>
    <s v="SOP documents needs to be provided"/>
    <m/>
    <s v=" "/>
    <s v="Open"/>
    <m/>
    <s v=" "/>
    <s v=" "/>
    <m/>
    <s v="SOP documents submitted to Operations team. Remaining pending documents to be prepared periodically."/>
    <m/>
    <m/>
    <x v="3"/>
    <m/>
    <s v="Open"/>
    <s v="REOPENED"/>
    <s v=" "/>
    <s v=" "/>
    <s v="\\172.28.9.34\share drive\Artefacts_T-Fiber TNOC Tracker\DC IT-Infra\Artifact for - T56"/>
    <m/>
    <m/>
    <m/>
    <m/>
    <m/>
    <m/>
    <s v="472DC-IT"/>
    <s v="Network"/>
    <s v="OPEN"/>
    <m/>
    <m/>
    <m/>
    <m/>
    <m/>
    <m/>
    <n v="1"/>
    <s v="Open"/>
    <x v="0"/>
  </r>
  <r>
    <n v="58"/>
    <s v="T57"/>
    <n v="472"/>
    <s v="NA"/>
    <m/>
    <m/>
    <m/>
    <s v="DC-IT"/>
    <s v="LLD"/>
    <s v="Approved conditionally with few punch points. Updated LLD to be submitted"/>
    <m/>
    <s v=" "/>
    <s v="Open"/>
    <m/>
    <s v=" "/>
    <s v=" "/>
    <m/>
    <s v="14-Aug-25 : Discussion was done with TPA and Tfiber and submitted updated LLD document._x000a_18-Jun-25 : Updated DC Network LLD submitted on 18-Jun-25 for TFiber review"/>
    <s v="L&amp;T"/>
    <m/>
    <x v="4"/>
    <m/>
    <m/>
    <s v="COMPLETED &amp; APPROVED"/>
    <s v=" "/>
    <s v=" "/>
    <s v=" "/>
    <m/>
    <m/>
    <m/>
    <m/>
    <m/>
    <m/>
    <s v="472DC-IT"/>
    <s v="Network"/>
    <s v="CLOSED"/>
    <m/>
    <m/>
    <m/>
    <d v="2025-08-14T00:00:00"/>
    <s v="\\172.28.9.34\Artefacts_T-Fiber TNOC Tracker\IPMPLS\DC Network LLD  V1.7 14-Aug-2025.pdf"/>
    <m/>
    <n v="1"/>
    <s v="Completed &amp; Approved"/>
    <x v="3"/>
  </r>
  <r>
    <n v="59"/>
    <s v="T58"/>
    <n v="472"/>
    <s v="NA"/>
    <m/>
    <m/>
    <m/>
    <s v="DC-IT"/>
    <s v="Cisco EPNM"/>
    <s v="Cisco EPNM infrastructure AT"/>
    <m/>
    <s v=" "/>
    <s v="Open"/>
    <m/>
    <s v=" "/>
    <s v=" "/>
    <m/>
    <s v="22-Sep-25: IPMPLS Domain team to submit detailed remarks on raised queries._x000a_08-Jul-2025 - Sandeep will come back by EoD today on extension of Cisco support renewal_x000a_01-Jul-25 : Revised FAT documents submission pending  (TPA observations to be included)_x000a_OEM(Cisco) suport is required to show the new test cases, Inputs provided to OEM on 14th May &amp; 30th Jun._x000a_OEM onboarding is in progress  &amp; LnT Contracts team coordinating"/>
    <s v="L&amp;T"/>
    <s v="RS Rao"/>
    <x v="4"/>
    <m/>
    <s v="Open"/>
    <s v="Open"/>
    <s v=" "/>
    <s v=" "/>
    <s v=" "/>
    <m/>
    <m/>
    <m/>
    <m/>
    <m/>
    <m/>
    <s v="472DC-IT"/>
    <s v="Network"/>
    <s v="OPEN"/>
    <m/>
    <m/>
    <m/>
    <m/>
    <m/>
    <m/>
    <n v="1"/>
    <s v="Open"/>
    <x v="0"/>
  </r>
  <r>
    <n v="60"/>
    <s v="T59"/>
    <n v="472"/>
    <s v="NA"/>
    <m/>
    <m/>
    <m/>
    <s v="DC-IT"/>
    <s v="Cisco PI"/>
    <s v="Cisco prime infrastructure AT"/>
    <m/>
    <s v=" "/>
    <s v="Open"/>
    <m/>
    <s v=" "/>
    <s v=" "/>
    <m/>
    <s v="22-Sep-25: IPMPLS Domain team to submit detailed remarks on raised queries._x000a_08-Jul-2025 - Sandeep will come back by EoD today on extension of Cisco support renewal_x000a_01-Jul-25 : Revised FAT documents submission pending  (TPA observations to be included)_x000a_OEM(Cisco) suport is required to show the new test cases, Inputs provided to OEM on 14th May &amp; 30th Jun._x000a_OEM onboarding is in progress  &amp; LnT Contracts team is coordinating"/>
    <s v="L&amp;T"/>
    <s v="RS Rao"/>
    <x v="4"/>
    <m/>
    <s v="Open"/>
    <s v="Open"/>
    <s v=" "/>
    <s v=" "/>
    <s v=" "/>
    <m/>
    <m/>
    <m/>
    <m/>
    <m/>
    <m/>
    <s v="472DC-IT"/>
    <s v="Network"/>
    <s v="OPEN"/>
    <m/>
    <m/>
    <m/>
    <m/>
    <m/>
    <m/>
    <n v="1"/>
    <s v="Open"/>
    <x v="0"/>
  </r>
  <r>
    <n v="61"/>
    <s v="T60"/>
    <n v="472"/>
    <s v="NA"/>
    <m/>
    <m/>
    <m/>
    <s v="DC-IT"/>
    <s v="NTP"/>
    <s v="Installation "/>
    <m/>
    <s v=" "/>
    <s v="Colosed"/>
    <m/>
    <s v=" "/>
    <s v=" "/>
    <m/>
    <m/>
    <m/>
    <m/>
    <x v="4"/>
    <m/>
    <m/>
    <s v="COMPLETED &amp; APPROVED"/>
    <s v="AD-UT-Tfiber"/>
    <d v="2025-05-05T00:00:00"/>
    <s v="\\172.28.9.34\Artefacts_T-Fiber TNOC Tracker\IPMPLS\Primary NTP - T60,T61,T62.pdf_x000a_\\172.28.9.34\Artefacts_T-Fiber TNOC Tracker\IPMPLS\Secondary NTP - T60,T61,T62.pdf"/>
    <m/>
    <m/>
    <m/>
    <m/>
    <m/>
    <m/>
    <s v="472DC-IT"/>
    <s v="Network"/>
    <s v="CLOSED"/>
    <m/>
    <m/>
    <m/>
    <d v="2025-05-05T00:00:00"/>
    <s v="\\172.28.9.34\Artefacts_T-Fiber TNOC Tracker\IPMPLS\Primary NTP - T60,T61,T62.pdf_x000a_\\172.28.9.34\Artefacts_T-Fiber TNOC Tracker\IPMPLS\Secondary NTP - T60,T61,T62.pdf_x000a_"/>
    <m/>
    <n v="1"/>
    <s v="Completed &amp; Approved"/>
    <x v="1"/>
  </r>
  <r>
    <n v="62"/>
    <s v="T61"/>
    <n v="472"/>
    <s v="NA"/>
    <m/>
    <m/>
    <m/>
    <s v="DC-IT"/>
    <s v="NTP"/>
    <s v="Configuration "/>
    <m/>
    <s v=" "/>
    <s v="Colosed"/>
    <m/>
    <s v=" "/>
    <s v=" "/>
    <m/>
    <m/>
    <m/>
    <m/>
    <x v="4"/>
    <m/>
    <m/>
    <s v="COMPLETED &amp; APPROVED"/>
    <s v="AD-UT-Tfiber"/>
    <d v="2025-05-05T00:00:00"/>
    <s v="\\172.28.9.34\Artefacts_T-Fiber TNOC Tracker\IPMPLS\Primary NTP - T60,T61,T62.pdf_x000a_\\172.28.9.34\Artefacts_T-Fiber TNOC Tracker\IPMPLS\Secondary NTP - T60,T61,T62.pdf"/>
    <m/>
    <m/>
    <m/>
    <m/>
    <m/>
    <m/>
    <s v="472DC-IT"/>
    <s v="Network"/>
    <s v="CLOSED"/>
    <m/>
    <m/>
    <m/>
    <d v="2025-05-05T00:00:00"/>
    <s v="\\172.28.9.34\Artefacts_T-Fiber TNOC Tracker\IPMPLS\Primary NTP - T60,T61,T62.pdf_x000a_\\172.28.9.34\Artefacts_T-Fiber TNOC Tracker\IPMPLS\Secondary NTP - T60,T61,T62.pdf_x000a_"/>
    <m/>
    <n v="1"/>
    <s v="Completed &amp; Approved"/>
    <x v="1"/>
  </r>
  <r>
    <n v="63"/>
    <s v="T62"/>
    <n v="472"/>
    <s v="NA"/>
    <m/>
    <m/>
    <m/>
    <s v="DC-IT"/>
    <s v="NTP"/>
    <s v="NTP Installation AT"/>
    <m/>
    <s v=" "/>
    <s v="Colosed"/>
    <m/>
    <s v=" "/>
    <s v=" "/>
    <m/>
    <m/>
    <m/>
    <m/>
    <x v="4"/>
    <m/>
    <m/>
    <s v="COMPLETED &amp; APPROVED"/>
    <s v="AD-UT-Tfiber"/>
    <d v="2025-05-05T00:00:00"/>
    <s v="\\172.28.9.34\Artefacts_T-Fiber TNOC Tracker\IPMPLS\Primary NTP - T60,T61,T62.pdf_x000a_\\172.28.9.34\Artefacts_T-Fiber TNOC Tracker\IPMPLS\Secondary NTP - T60,T61,T62.pdf"/>
    <m/>
    <m/>
    <m/>
    <m/>
    <m/>
    <m/>
    <s v="472DC-IT"/>
    <s v="Network"/>
    <s v="CLOSED"/>
    <m/>
    <m/>
    <m/>
    <d v="2025-05-05T00:00:00"/>
    <s v="\\172.28.9.34\Artefacts_T-Fiber TNOC Tracker\IPMPLS\Primary NTP - T60,T61,T62.pdf_x000a_\\172.28.9.34\Artefacts_T-Fiber TNOC Tracker\IPMPLS\Secondary NTP - T60,T61,T62.pdf_x000a_"/>
    <m/>
    <n v="1"/>
    <s v="Completed &amp; Approved"/>
    <x v="1"/>
  </r>
  <r>
    <n v="64"/>
    <s v="T63"/>
    <n v="472"/>
    <s v="NA"/>
    <m/>
    <m/>
    <m/>
    <s v="DC-IT"/>
    <s v="NTP"/>
    <s v="NTP Functional AT"/>
    <m/>
    <s v=" "/>
    <s v="Open"/>
    <m/>
    <s v=" "/>
    <s v=" "/>
    <m/>
    <m/>
    <m/>
    <m/>
    <x v="4"/>
    <m/>
    <m/>
    <s v="COMPLETED &amp; APPROVED"/>
    <s v="AD-UT-Tfiber"/>
    <d v="2025-07-03T00:00:00"/>
    <s v="\\172.28.9.34\Artefacts_T-Fiber TNOC Tracker\IPMPLS\NTP FAT &amp; Acceptance - T63.pdf"/>
    <m/>
    <m/>
    <m/>
    <m/>
    <m/>
    <m/>
    <s v="472DC-IT"/>
    <s v="Network"/>
    <s v="CLOSED"/>
    <m/>
    <m/>
    <m/>
    <d v="2025-07-03T00:00:00"/>
    <s v="\\172.28.9.34\Artefacts_T-Fiber TNOC Tracker\IPMPLS\NTP FAT &amp; Acceptance - T63.pdf"/>
    <m/>
    <n v="1"/>
    <s v="Completed &amp; Approved"/>
    <x v="3"/>
  </r>
  <r>
    <n v="65"/>
    <s v="T64"/>
    <n v="472"/>
    <s v="NA"/>
    <m/>
    <m/>
    <m/>
    <s v="DC-IT"/>
    <s v="Functional AT"/>
    <s v="DC Network Infra AT"/>
    <m/>
    <s v=" "/>
    <s v="Open"/>
    <m/>
    <s v=" "/>
    <s v=" "/>
    <m/>
    <s v="22-Sep-25: IPMPLS Domain team to submit detailed remarks on raised queries._x000a_08-Jul-2025 - Sandeep will come back by EoD today on extension of Cisco support renewal_x000a_01-Jul-25 : Revised FAT documents submission pending  (TPA observations to be included)_x000a_OEM(Cisco) suport is required to show the new test cases, Inputs provided to OEM on 14th May &amp; 30th Jun._x000a_OEM onboarding is in progress  &amp; LnT Contracts team is coordinating"/>
    <s v="L&amp;T"/>
    <s v="RS Rao"/>
    <x v="4"/>
    <m/>
    <s v="Open"/>
    <s v="Open"/>
    <s v=" "/>
    <s v=" "/>
    <s v=" "/>
    <m/>
    <m/>
    <m/>
    <m/>
    <m/>
    <m/>
    <s v="472DC-IT"/>
    <s v="Network"/>
    <s v="OPEN"/>
    <m/>
    <m/>
    <m/>
    <m/>
    <m/>
    <m/>
    <n v="1"/>
    <s v="Open"/>
    <x v="0"/>
  </r>
  <r>
    <n v="66"/>
    <s v="T65"/>
    <n v="472"/>
    <s v="NA"/>
    <m/>
    <m/>
    <m/>
    <s v="DR"/>
    <s v="Servers and Strorage (Deployment and Installations)"/>
    <s v="Virtulization"/>
    <m/>
    <s v=" "/>
    <s v="Colosed"/>
    <m/>
    <s v=" "/>
    <s v=" "/>
    <m/>
    <m/>
    <m/>
    <m/>
    <x v="3"/>
    <m/>
    <m/>
    <s v="COMPLETED &amp; APPROVED"/>
    <s v="AD-UT-Tfiber"/>
    <d v="2025-05-14T00:00:00"/>
    <s v="\\172.28.9.34\share drive\Artefacts_T-Fiber TNOC Tracker\DR\Artifact for - T65"/>
    <m/>
    <m/>
    <m/>
    <m/>
    <m/>
    <m/>
    <s v="472DR"/>
    <s v="DR"/>
    <s v="CLOSED"/>
    <m/>
    <m/>
    <m/>
    <d v="2025-05-14T00:00:00"/>
    <s v="\\172.28.9.34\share drive\Artefacts_T-Fiber TNOC Tracker\DR\Artifact for - T65"/>
    <m/>
    <n v="1"/>
    <s v="Completed &amp; Approved"/>
    <x v="1"/>
  </r>
  <r>
    <n v="67"/>
    <s v="T66"/>
    <n v="472"/>
    <s v="NA"/>
    <m/>
    <m/>
    <m/>
    <s v="DR"/>
    <s v="DC (TNOC-DR)"/>
    <s v="Network Readiness"/>
    <m/>
    <s v=" "/>
    <s v="Colosed"/>
    <m/>
    <s v=" "/>
    <s v=" "/>
    <m/>
    <m/>
    <m/>
    <m/>
    <x v="3"/>
    <m/>
    <m/>
    <s v="COMPLETED &amp; APPROVED"/>
    <s v="AD-UT-Tfiber"/>
    <d v="2025-05-14T00:00:00"/>
    <s v="\\172.28.9.34\Artefacts_T-Fiber TNOC Tracker\DR\Artifact for - T66"/>
    <m/>
    <m/>
    <m/>
    <m/>
    <m/>
    <m/>
    <s v="472DR"/>
    <s v="DR"/>
    <s v="CLOSED"/>
    <m/>
    <m/>
    <m/>
    <d v="2025-05-14T00:00:00"/>
    <s v="\\172.28.9.34\Artefacts_T-Fiber TNOC Tracker\DR\Artifact for - T66"/>
    <m/>
    <n v="1"/>
    <s v="Completed &amp; Approved"/>
    <x v="1"/>
  </r>
  <r>
    <n v="68"/>
    <s v="T67"/>
    <n v="472"/>
    <s v="NA"/>
    <m/>
    <m/>
    <m/>
    <s v="DR"/>
    <s v="Mahbubnagar-DR"/>
    <s v="Network Readiness"/>
    <m/>
    <s v=" "/>
    <s v="Colosed"/>
    <m/>
    <s v=" "/>
    <s v=" "/>
    <m/>
    <m/>
    <m/>
    <m/>
    <x v="3"/>
    <m/>
    <m/>
    <s v="COMPLETED &amp; APPROVED"/>
    <s v="AD-UT-Tfiber"/>
    <d v="2025-05-14T00:00:00"/>
    <s v="\\172.28.9.34\share drive\Artefacts_T-Fiber TNOC Tracker\DR\Artifact for -T67"/>
    <m/>
    <m/>
    <m/>
    <m/>
    <m/>
    <m/>
    <s v="472DR"/>
    <s v="DR"/>
    <s v="CLOSED"/>
    <m/>
    <m/>
    <m/>
    <d v="2025-05-14T00:00:00"/>
    <s v="\\172.28.9.34\Artefacts_T-Fiber TNOC Tracker\DR\Artifact for - T66"/>
    <m/>
    <n v="1"/>
    <s v="Completed &amp; Approved"/>
    <x v="1"/>
  </r>
  <r>
    <n v="69"/>
    <s v="T68"/>
    <n v="472"/>
    <s v="NA"/>
    <m/>
    <m/>
    <m/>
    <s v="DR"/>
    <s v="Design &amp; Documentation"/>
    <s v="LLD: Approved conditionally with few punch points. Updated LLD to be submitted"/>
    <m/>
    <s v=" "/>
    <s v="Open"/>
    <m/>
    <s v=" "/>
    <s v=" "/>
    <m/>
    <s v="Working on additional points shared by Tfiber."/>
    <m/>
    <m/>
    <x v="3"/>
    <m/>
    <s v="Open"/>
    <s v="WIP"/>
    <s v=" "/>
    <s v=" "/>
    <s v="\\172.28.9.34\Artefacts_T-Fiber TNOC Tracker\DR\Artifact for -T68"/>
    <m/>
    <m/>
    <m/>
    <m/>
    <m/>
    <m/>
    <s v="472DR"/>
    <s v="DR"/>
    <s v="OPEN"/>
    <m/>
    <m/>
    <m/>
    <m/>
    <m/>
    <m/>
    <n v="1"/>
    <s v="Open"/>
    <x v="0"/>
  </r>
  <r>
    <n v="70"/>
    <s v="T69"/>
    <n v="472"/>
    <s v="NA"/>
    <m/>
    <m/>
    <m/>
    <s v="DR"/>
    <s v="Design &amp; Documentation"/>
    <s v="HLD: Revised solution to submitted"/>
    <m/>
    <s v=" "/>
    <s v="Open"/>
    <m/>
    <s v=" "/>
    <s v=" "/>
    <m/>
    <s v="Working on additional points shared by Tfiber."/>
    <m/>
    <m/>
    <x v="3"/>
    <m/>
    <s v="Open"/>
    <s v="WIP"/>
    <s v=" "/>
    <s v=" "/>
    <s v="\\172.28.9.34\Artefacts_T-Fiber TNOC Tracker\DR\Artifact for -T69"/>
    <m/>
    <m/>
    <m/>
    <m/>
    <m/>
    <m/>
    <s v="472DR"/>
    <s v="DR"/>
    <s v="OPEN"/>
    <m/>
    <m/>
    <m/>
    <m/>
    <m/>
    <m/>
    <n v="1"/>
    <s v="Open"/>
    <x v="0"/>
  </r>
  <r>
    <n v="71"/>
    <s v="T70"/>
    <n v="472"/>
    <s v="NA"/>
    <m/>
    <m/>
    <m/>
    <s v="DR"/>
    <s v="Design &amp; Documentation"/>
    <s v="DC-DR redunancy Test"/>
    <m/>
    <s v=" "/>
    <s v="Colosed"/>
    <m/>
    <s v=" "/>
    <s v=" "/>
    <m/>
    <m/>
    <m/>
    <m/>
    <x v="3"/>
    <m/>
    <m/>
    <s v="COMPLETED &amp; APPROVED"/>
    <s v="AD-UT-Tfiber"/>
    <d v="2025-05-14T00:00:00"/>
    <s v="\\172.28.9.34\share drive\Artefacts_T-Fiber TNOC Tracker\DR\Artifact for - T70"/>
    <m/>
    <m/>
    <m/>
    <m/>
    <m/>
    <m/>
    <s v="472DR"/>
    <s v="DR"/>
    <s v="CLOSED"/>
    <m/>
    <m/>
    <m/>
    <d v="2025-05-14T00:00:00"/>
    <s v="\\172.28.9.34\share drive\Artefacts_T-Fiber TNOC Tracker\DR\Artifact for - T70"/>
    <m/>
    <n v="1"/>
    <s v="Completed &amp; Approved"/>
    <x v="1"/>
  </r>
  <r>
    <n v="72"/>
    <s v="T71"/>
    <n v="472"/>
    <s v="NA"/>
    <m/>
    <m/>
    <m/>
    <s v="DR"/>
    <s v="MoM Action"/>
    <s v="UTM Features (DR FW)"/>
    <m/>
    <s v=" "/>
    <s v="Open"/>
    <m/>
    <s v=" "/>
    <s v=" "/>
    <m/>
    <s v="Meeting scheduled with CTRL S to verify the UTM features"/>
    <m/>
    <m/>
    <x v="0"/>
    <m/>
    <s v="Open"/>
    <s v="WIP"/>
    <s v=" "/>
    <s v=" "/>
    <s v=" "/>
    <m/>
    <m/>
    <m/>
    <m/>
    <m/>
    <m/>
    <s v="472DR"/>
    <s v="DR"/>
    <s v="OPEN"/>
    <m/>
    <m/>
    <m/>
    <m/>
    <m/>
    <m/>
    <n v="1"/>
    <s v="Open"/>
    <x v="0"/>
  </r>
  <r>
    <n v="73"/>
    <s v="T72"/>
    <n v="472"/>
    <s v="NA"/>
    <m/>
    <m/>
    <m/>
    <s v="DR"/>
    <s v="MoM Action"/>
    <s v="To configure LACP between L3 Switch and Core Router"/>
    <m/>
    <s v=" "/>
    <s v="Open"/>
    <m/>
    <s v=" "/>
    <s v=" "/>
    <m/>
    <s v="11-Oct-25: CtrlS has to give proposal for procurement for addtional BoQ. IT infra SME need to Re-intiate a mail to get BoQ_x000a_22-Sep-25: The existing switch which was placed at DR by CtrlS doesnt have feature on LACP Bundling. CtrlS is planning to relplace the exising switch with LACP supported switch. DC Infra admin need to provide tentative timelines for replacement._x000a_08-Jul-2025 Sandeep will ensure on CTRL-S support and update by EoD_x000a_01-Jul-25 : Ticket (SR01301726) raised with CtrlS on 27-Jun, Config &amp; testing to be carried out. This is additional task as per CtrlS and commercials may be involved. LnT Contracts team also talking to CtrlS account team to complete the task._x000a_24-Dec-25 : SR01036770 opened with CtrlS for LACP configuration and it is not O&amp;M activity as per CtrlS ops. team. escalated to LnT Contracts team for supoort."/>
    <s v="CtrlS"/>
    <s v="Venkat"/>
    <x v="3"/>
    <m/>
    <s v="Open"/>
    <s v="WIP"/>
    <s v=" "/>
    <s v=" "/>
    <s v=" "/>
    <m/>
    <m/>
    <m/>
    <m/>
    <m/>
    <m/>
    <s v="472DR"/>
    <s v="DR"/>
    <s v="OPEN"/>
    <m/>
    <m/>
    <m/>
    <m/>
    <m/>
    <m/>
    <n v="1"/>
    <s v="Open"/>
    <x v="0"/>
  </r>
  <r>
    <n v="74"/>
    <s v="T73"/>
    <n v="472"/>
    <s v="NA"/>
    <m/>
    <m/>
    <m/>
    <s v="DR"/>
    <s v="MoM Action"/>
    <s v="To configure LACP between Core Router and Firewall"/>
    <m/>
    <s v=" "/>
    <s v="Open"/>
    <m/>
    <s v=" "/>
    <s v=" "/>
    <m/>
    <s v="11-Oct-25: CtrlS has to give proposal for procurement for addtional BoQ. IT infra SME need to Re-intiate a mail to get BoQ_x000a_22-Sep-25: The existing switch which was placed at DR by CtrlS doesnt have feature on LACP Bundling. CtrlS is planning to relplace the exising switch with LACP supported switch. DC Infra admin need to provide tentative timelines for replacement._x000a_01-Jul-25 : Ticket (SR01301726) raised with CtrlS on 27-Jun, Config &amp; testing to be carried out. This is additional task as per CtrlS and commercials may be involved. LnT Contracts team also talking to CtrlS account team to complete the task._x000a_24-Dec-25 : SR01036770 opened with CtrlS for LACP configuration and it is not O&amp;M activity as per CtrlS ops. team. escalated to LnT Contracts team for supoort."/>
    <s v="CtrlS"/>
    <s v="Venkat"/>
    <x v="3"/>
    <m/>
    <s v="Open"/>
    <s v="WIP"/>
    <s v=" "/>
    <s v=" "/>
    <s v=" "/>
    <m/>
    <m/>
    <m/>
    <m/>
    <m/>
    <m/>
    <s v="472DR"/>
    <s v="DR"/>
    <s v="OPEN"/>
    <m/>
    <m/>
    <m/>
    <m/>
    <m/>
    <m/>
    <n v="1"/>
    <s v="Open"/>
    <x v="0"/>
  </r>
  <r>
    <n v="75"/>
    <s v="T74"/>
    <n v="472"/>
    <s v="NA"/>
    <m/>
    <m/>
    <m/>
    <s v="DR"/>
    <s v="MoM Action"/>
    <s v="To configure LACP between Firewall and L2 Switch"/>
    <m/>
    <s v=" "/>
    <s v="Open"/>
    <m/>
    <s v=" "/>
    <s v=" "/>
    <m/>
    <s v="11-Oct-25: CtrlS has to give proposal for procurement for addtional BoQ. IT infra SME need to Re-intiate a mail to get BoQ_x000a_22-Sep-25: The existing switch which was placed at DR by CtrlS doesnt have feature on LACP Bundling. CtrlS is planning to relplace the exising switch with LACP supported switch. DC Infra admin need to provide tentative timelines for replacement._x000a_01-Jul-25 : Ticket (SR01301726) raised with CtrlS on 27-Jun, Config &amp; testing to be carried out. This is additional task as per CtrlS and commercials may be involved. LnT Contracts team also talking to CtrlS account team to complete the task._x000a_24-Dec-25 : SR01036770 opened with CtrlS for LACP configuration and it is not O&amp;M activity as per CtrlS ops. team. escalated to LnT Contracts team for supoort."/>
    <s v="CtrlS"/>
    <s v="Venkat"/>
    <x v="3"/>
    <m/>
    <s v="Open"/>
    <s v="WIP"/>
    <s v=" "/>
    <s v=" "/>
    <s v=" "/>
    <m/>
    <m/>
    <m/>
    <m/>
    <m/>
    <m/>
    <s v="472DR"/>
    <s v="DR"/>
    <s v="OPEN"/>
    <m/>
    <m/>
    <m/>
    <m/>
    <m/>
    <m/>
    <n v="1"/>
    <s v="Open"/>
    <x v="0"/>
  </r>
  <r>
    <n v="76"/>
    <s v="T75"/>
    <n v="472"/>
    <s v="NA"/>
    <m/>
    <m/>
    <m/>
    <s v="DR"/>
    <s v="MoM Action"/>
    <s v="To confirm on backups for DR Virtual machines "/>
    <m/>
    <s v=" "/>
    <s v="Colosed"/>
    <m/>
    <s v=" "/>
    <s v=" "/>
    <m/>
    <m/>
    <m/>
    <m/>
    <x v="3"/>
    <m/>
    <m/>
    <s v="COMPLETED &amp; APPROVED"/>
    <s v="AD-UT-Tfiber"/>
    <d v="2025-05-14T00:00:00"/>
    <s v="\\172.28.9.34\share drive\Artefacts_T-Fiber TNOC Tracker\DR\Artifact for - T75"/>
    <m/>
    <m/>
    <m/>
    <m/>
    <m/>
    <m/>
    <s v="472DR"/>
    <s v="DR"/>
    <s v="CLOSED"/>
    <m/>
    <m/>
    <m/>
    <d v="2025-05-14T00:00:00"/>
    <s v="\\172.28.9.34\share drive\Artefacts_T-Fiber TNOC Tracker\DR\Artifact for - T75"/>
    <m/>
    <n v="1"/>
    <s v="Completed &amp; Approved"/>
    <x v="1"/>
  </r>
  <r>
    <n v="77"/>
    <s v="T76"/>
    <n v="472"/>
    <s v="NA"/>
    <m/>
    <m/>
    <m/>
    <s v="DR"/>
    <s v="MoM Action"/>
    <s v="Backup storage to 25 TB"/>
    <m/>
    <s v=" "/>
    <s v="Colosed"/>
    <m/>
    <s v=" "/>
    <s v=" "/>
    <m/>
    <m/>
    <m/>
    <m/>
    <x v="3"/>
    <m/>
    <m/>
    <s v="COMPLETED &amp; APPROVED"/>
    <s v="AD-UT-Tfiber"/>
    <d v="2025-05-14T00:00:00"/>
    <s v="\\172.28.9.34\share drive\Artefacts_T-Fiber TNOC Tracker\DR\Artifact for - T76"/>
    <m/>
    <m/>
    <m/>
    <m/>
    <m/>
    <m/>
    <s v="472DR"/>
    <s v="DR"/>
    <s v="CLOSED"/>
    <m/>
    <m/>
    <m/>
    <d v="2025-05-14T00:00:00"/>
    <s v="\\172.28.9.34\share drive\Artefacts_T-Fiber TNOC Tracker\DR\Artifact for - T76"/>
    <m/>
    <n v="1"/>
    <s v="Completed &amp; Approved"/>
    <x v="1"/>
  </r>
  <r>
    <n v="78"/>
    <s v="T77"/>
    <n v="472"/>
    <s v="NA"/>
    <m/>
    <m/>
    <m/>
    <s v="DR"/>
    <s v="MoM Action"/>
    <s v="To submit the SOPs for DC-DR switchover, DC-DR failover and failback"/>
    <m/>
    <s v=" "/>
    <s v="Open"/>
    <m/>
    <s v=" "/>
    <s v=" "/>
    <m/>
    <s v="Tejas, Nokia, GIS &amp; Ciena MCP documnets are received. Remaining all Applications domains SOP's to be updated._x000a_"/>
    <m/>
    <m/>
    <x v="3"/>
    <m/>
    <s v="Open"/>
    <s v="REOPENED"/>
    <s v=" "/>
    <s v=" "/>
    <s v="\\172.28.9.34\share drive\Artefacts_T-Fiber TNOC Tracker\DR\Artifact for - T77"/>
    <m/>
    <m/>
    <m/>
    <m/>
    <m/>
    <m/>
    <s v="472DR"/>
    <s v="DR"/>
    <s v="OPEN"/>
    <m/>
    <m/>
    <m/>
    <m/>
    <m/>
    <m/>
    <n v="1"/>
    <s v="Open"/>
    <x v="0"/>
  </r>
  <r>
    <n v="79"/>
    <s v="T78"/>
    <n v="472"/>
    <s v="NA"/>
    <m/>
    <m/>
    <m/>
    <s v="DR"/>
    <s v="MoM Action"/>
    <s v="to monitor the DR Servers"/>
    <m/>
    <s v=" "/>
    <s v="Open"/>
    <m/>
    <s v=" "/>
    <s v=" "/>
    <m/>
    <s v="DR servers monitoring through DR vCentre happening. DR is maintained by CtrlS team as per contract. Feasibility to be checked to integrated through OSS OBM."/>
    <m/>
    <m/>
    <x v="3"/>
    <m/>
    <s v="Open"/>
    <s v="WIP"/>
    <s v=" "/>
    <s v=" "/>
    <s v="\\172.28.9.34\share drive\Artefacts_T-Fiber TNOC Tracker\DR\Artifact for - T78"/>
    <m/>
    <m/>
    <m/>
    <m/>
    <m/>
    <m/>
    <s v="472DR"/>
    <s v="DR"/>
    <s v="OPEN"/>
    <m/>
    <m/>
    <m/>
    <m/>
    <m/>
    <m/>
    <n v="1"/>
    <s v="Open"/>
    <x v="0"/>
  </r>
  <r>
    <n v="80"/>
    <s v="T79"/>
    <n v="472"/>
    <s v="NA"/>
    <m/>
    <m/>
    <m/>
    <s v="DR"/>
    <s v="MoM Action"/>
    <s v="To confirm that DNS switchover between DC and DR locations should be automatic"/>
    <m/>
    <s v=" "/>
    <s v="Colosed"/>
    <m/>
    <s v=" "/>
    <s v=" "/>
    <m/>
    <m/>
    <m/>
    <m/>
    <x v="3"/>
    <m/>
    <m/>
    <s v="COMPLETED &amp; APPROVED"/>
    <s v="AD-UT-Tfiber"/>
    <d v="2025-05-14T00:00:00"/>
    <s v="\\172.28.9.34\Artefacts_T-Fiber TNOC Tracker\DR\Artifact for - T79"/>
    <m/>
    <m/>
    <m/>
    <m/>
    <m/>
    <m/>
    <s v="472DR"/>
    <s v="DR"/>
    <s v="CLOSED"/>
    <m/>
    <m/>
    <m/>
    <d v="2025-05-14T00:00:00"/>
    <s v="\\172.28.9.34\Artefacts_T-Fiber TNOC Tracker\DR\Artifact for - T79"/>
    <m/>
    <n v="1"/>
    <s v="Completed &amp; Approved"/>
    <x v="1"/>
  </r>
  <r>
    <n v="81"/>
    <s v="T80"/>
    <n v="472"/>
    <s v="NA"/>
    <m/>
    <m/>
    <m/>
    <s v="DR"/>
    <s v="MoM Action"/>
    <s v="Mahubnagar as NTP"/>
    <m/>
    <s v=" "/>
    <s v="Colosed"/>
    <m/>
    <s v=" "/>
    <s v=" "/>
    <m/>
    <m/>
    <m/>
    <m/>
    <x v="4"/>
    <m/>
    <m/>
    <s v="COMPLETED &amp; APPROVED"/>
    <s v="AD-UT-Tfiber"/>
    <d v="2025-05-05T00:00:00"/>
    <s v="\\172.28.9.34\Artefacts_T-Fiber TNOC Tracker\IPMPLS\Primary NTP - T60,T61,T62.pdf_x000a_\\172.28.9.34\Artefacts_T-Fiber TNOC Tracker\IPMPLS\Secondary NTP - T60,T61,T62.pdf"/>
    <m/>
    <m/>
    <m/>
    <m/>
    <m/>
    <m/>
    <s v="472DR"/>
    <s v="DR"/>
    <s v="CLOSED"/>
    <m/>
    <m/>
    <m/>
    <d v="2025-05-05T00:00:00"/>
    <s v="\\172.28.9.34\Artefacts_T-Fiber TNOC Tracker\IPMPLS\Primary NTP - T60,T61,T62.pdf_x000a_\\172.28.9.34\Artefacts_T-Fiber TNOC Tracker\IPMPLS\Secondary NTP - T60,T61,T62.pdf_x000a_"/>
    <m/>
    <n v="1"/>
    <s v="Completed &amp; Approved"/>
    <x v="1"/>
  </r>
  <r>
    <n v="82"/>
    <s v="T81"/>
    <n v="472"/>
    <s v="NA"/>
    <m/>
    <m/>
    <m/>
    <s v="DR"/>
    <s v="Configuration"/>
    <s v="All application to be migrated to implement DR LB configuration"/>
    <m/>
    <s v=" "/>
    <s v="Open"/>
    <m/>
    <s v=" "/>
    <s v=" "/>
    <m/>
    <s v="11-Oct-25: Approved DR HLD document to be shared with T Fiber for further discussion._x000a_Noikia app is integrated with DR LB . Balance application migration on DR LB is in Pipeline"/>
    <m/>
    <m/>
    <x v="3"/>
    <m/>
    <s v="Open"/>
    <s v="WIP"/>
    <s v=" "/>
    <s v=" "/>
    <s v=" "/>
    <m/>
    <m/>
    <m/>
    <m/>
    <m/>
    <m/>
    <s v="472DR"/>
    <s v="DR"/>
    <s v="OPEN"/>
    <m/>
    <m/>
    <m/>
    <m/>
    <m/>
    <m/>
    <n v="1"/>
    <s v="Open"/>
    <x v="0"/>
  </r>
  <r>
    <n v="83"/>
    <s v="T82"/>
    <n v="472"/>
    <s v="NA"/>
    <m/>
    <m/>
    <m/>
    <s v="DR"/>
    <s v="MoM Action"/>
    <s v="To confirm the applications which support Veem Replication for Reconfiguration"/>
    <m/>
    <s v=" "/>
    <s v="Colosed"/>
    <m/>
    <s v=" "/>
    <s v=" "/>
    <m/>
    <m/>
    <m/>
    <m/>
    <x v="3"/>
    <m/>
    <m/>
    <s v="COMPLETED &amp; APPROVED"/>
    <s v="AD-UT-Tfiber"/>
    <d v="2025-05-14T00:00:00"/>
    <s v="\\172.28.9.34\share drive\Artefacts_T-Fiber TNOC Tracker\DR\Artifact for - T82"/>
    <m/>
    <m/>
    <m/>
    <m/>
    <m/>
    <m/>
    <s v="472DR"/>
    <s v="DR"/>
    <s v="CLOSED"/>
    <m/>
    <m/>
    <m/>
    <d v="2025-05-14T00:00:00"/>
    <s v="\\172.28.9.34\share drive\Artefacts_T-Fiber TNOC Tracker\DR\Artifact for - T82"/>
    <m/>
    <n v="1"/>
    <s v="Completed &amp; Approved"/>
    <x v="1"/>
  </r>
  <r>
    <n v="84"/>
    <s v="T83"/>
    <n v="472"/>
    <s v="NA"/>
    <m/>
    <m/>
    <m/>
    <s v="DWDM"/>
    <s v="Network Deployment &amp; integration"/>
    <s v="Zonal Links Integration (12/15)"/>
    <m/>
    <s v=" "/>
    <s v="Open"/>
    <m/>
    <s v=" "/>
    <s v=" "/>
    <m/>
    <s v="20-Sep-25:  Nirmal, Jainoor, Gudihatnoor &amp; Bhimni RFE pending due to forest permission  _x000a_31-July-2025:As per discussion with Ramanaiah sir, need to discuss these points with T Fiber Project team for further action, till that time this point kept on hold_x000a_Depend on 04 Facilities RFE in Pkg-C_x000a_Asifabad - Warangal  &amp; Karimnagar - Asifabad - Links integrated as per interim plan, actual integration pending_x000a_Nizamabad - Asifabad - E2E link integration pending_x000a_28th-Apr'25: As per Sandeep Sanmani - Forest permission still pending_x000a_6/25/2025: Status is same no visibility on forest permission, Target date would be D+21_x000a_05-July-25: No progress on the forest permission"/>
    <s v="T Fiber"/>
    <s v="Srinivas Jukuri(Project)"/>
    <x v="1"/>
    <m/>
    <s v="Open"/>
    <s v="DEPENDENCY(Client/Ext.)"/>
    <s v=" "/>
    <s v=" "/>
    <s v=" "/>
    <m/>
    <m/>
    <m/>
    <m/>
    <m/>
    <m/>
    <s v="472DWDM"/>
    <s v="DWDM"/>
    <s v="OPEN"/>
    <m/>
    <m/>
    <m/>
    <m/>
    <m/>
    <m/>
    <n v="1"/>
    <s v="Open"/>
    <x v="0"/>
  </r>
  <r>
    <n v="85"/>
    <s v="T84"/>
    <n v="472"/>
    <s v="NA"/>
    <m/>
    <m/>
    <m/>
    <s v="DWDM"/>
    <s v="Network Deployment &amp; integration"/>
    <s v="Nodes Live &amp; Operational (67/71)"/>
    <m/>
    <s v=" "/>
    <s v="Open"/>
    <m/>
    <s v=" "/>
    <s v=" "/>
    <m/>
    <s v="31-July-2025:As per discussion with Ramanaiah sir, need to discuss these points with T Fiber Project team for further action, till that time this point kept on hold_x000a_Nirmal, Jainoor, Gudihatnoor &amp; Bhimni RFE pending due to forest permission  _x000a_28th-Apr'25: As per Sandeep Sanmani - Forest permission still pending_x000a_15-06-25: No progress on the permission, target - D+15_x000a_05-July-25: No progress on the forest permission"/>
    <s v="T Fiber"/>
    <s v="Srinivas Jukuri(Project)"/>
    <x v="1"/>
    <m/>
    <s v="Open"/>
    <s v="DEPENDENCY(Client/Ext.)"/>
    <s v=" "/>
    <s v=" "/>
    <s v=" "/>
    <m/>
    <m/>
    <m/>
    <m/>
    <m/>
    <m/>
    <s v="472DWDM"/>
    <s v="DWDM"/>
    <s v="OPEN"/>
    <m/>
    <m/>
    <m/>
    <m/>
    <m/>
    <m/>
    <n v="1"/>
    <s v="Open"/>
    <x v="0"/>
  </r>
  <r>
    <n v="86"/>
    <s v="T85"/>
    <n v="472"/>
    <s v="NA"/>
    <m/>
    <m/>
    <m/>
    <s v="DWDM"/>
    <s v="Network Deployment &amp; integration"/>
    <s v="Zonal Rings readiness with 1+R protection (5/7)"/>
    <m/>
    <s v=" "/>
    <s v="Open"/>
    <m/>
    <s v=" "/>
    <s v=" "/>
    <m/>
    <s v="31-July-2025:As per discussion with Ramanaiah sir, need to discuss these points with T Fiber Project team for further action, till that time this point kept on hold_x000a_02 rings depend on  04 Facilities RFE readiness in Pkg-C, which is pending due to forest permission _x000a_28th-Apr'25: As per Sandeep Sanmani - Forest permission still pending_x000a_6/25/2025: No visibility on forest permission, target date would be D+30_x000a_05-July-25: No progress on the forest permission"/>
    <s v="T Fiber"/>
    <s v="Srinivas Jukuri(Project)"/>
    <x v="1"/>
    <m/>
    <s v="Open"/>
    <s v="DEPENDENCY(Client/Ext.)"/>
    <s v=" "/>
    <s v=" "/>
    <s v=" "/>
    <m/>
    <m/>
    <m/>
    <m/>
    <m/>
    <m/>
    <s v="472DWDM"/>
    <s v="DWDM"/>
    <s v="OPEN"/>
    <m/>
    <m/>
    <m/>
    <m/>
    <m/>
    <m/>
    <n v="1"/>
    <s v="Open"/>
    <x v="0"/>
  </r>
  <r>
    <n v="87"/>
    <s v="T86"/>
    <n v="472"/>
    <s v="NA"/>
    <m/>
    <m/>
    <m/>
    <s v="DWDM"/>
    <s v="Network Deployment &amp; AT Status"/>
    <s v="Nodal AT (67/71)"/>
    <m/>
    <s v=" "/>
    <s v="Open"/>
    <m/>
    <s v=" "/>
    <s v=" "/>
    <m/>
    <s v="31-July-2025:As per discussion with Ramanaiah sir, need to discuss these points with T Fiber Project team for further action, till that time this point kept on hold_x000a_Nirmal, Jainoor, Gudihatnoor &amp; Bhimni RFE pending due to forest permission  _x000a_28th-Apr'25: As per Sandeep Sanmani - Forest permission still pending_x000a_15-06-25: No progress on the permission, target - D+15_x000a_05-July-25: No progress on the forest permission"/>
    <s v="T Fiber"/>
    <s v="Srinivas Jukuri(Project)"/>
    <x v="1"/>
    <m/>
    <s v="Open"/>
    <s v="DEPENDENCY(Client/Ext.)"/>
    <s v=" "/>
    <s v=" "/>
    <s v=" "/>
    <m/>
    <m/>
    <m/>
    <m/>
    <m/>
    <m/>
    <s v="472DWDM"/>
    <s v="DWDM"/>
    <s v="OPEN"/>
    <m/>
    <m/>
    <m/>
    <m/>
    <m/>
    <m/>
    <n v="1"/>
    <s v="Open"/>
    <x v="0"/>
  </r>
  <r>
    <n v="88"/>
    <s v="T87"/>
    <n v="472"/>
    <s v="NA"/>
    <m/>
    <m/>
    <m/>
    <s v="DWDM"/>
    <s v="Network Deployment &amp; integration"/>
    <s v="Mandal Ring Integration through OADM"/>
    <m/>
    <s v=" "/>
    <s v="Open"/>
    <m/>
    <s v=" "/>
    <s v=" "/>
    <m/>
    <s v="31-July-2025:As per discussion with Ramanaiah sir, need to discuss these points with T Fiber Project team for further action, till that time this point kept on hold_x000a_Mandal services are provisioned (10G) as per integration plan by all packages_x000a_6/25/2025: 203 services provisioned out of 270 planned. Remaining can be provisioned as per the requirement"/>
    <s v="T Fiber"/>
    <s v="Srinivas Jukuri(Project)"/>
    <x v="1"/>
    <m/>
    <s v="Open"/>
    <s v="DEPENDENCY(Client/Ext.)"/>
    <s v=" "/>
    <s v=" "/>
    <s v=" "/>
    <m/>
    <m/>
    <m/>
    <m/>
    <m/>
    <m/>
    <s v="472DWDM"/>
    <s v="DWDM"/>
    <s v="OPEN"/>
    <m/>
    <m/>
    <m/>
    <m/>
    <m/>
    <m/>
    <n v="1"/>
    <s v="Open"/>
    <x v="0"/>
  </r>
  <r>
    <n v="89"/>
    <s v="T88"/>
    <n v="472"/>
    <s v="NA"/>
    <m/>
    <m/>
    <m/>
    <s v="DWDM"/>
    <s v="Network Deployment &amp; AT Status"/>
    <s v="Zonal Link AT (7/15)"/>
    <m/>
    <s v=" "/>
    <s v="Open"/>
    <m/>
    <s v=" "/>
    <s v=" "/>
    <m/>
    <s v="31-July-2025:As per discussion with Ramanaiah sir, need to discuss these points with T Fiber Project team for further action, till that time this point kept on hold_x000a_04 Link AT's approved by T Fiber and 03 Link AT's pending due to letter from Ciena awaited (No impact due to ILA to OADM upgradation) _x000a_05 Link AT pending due to high losses in the spans, depend on all packages_x000a_02 Links integrated as per interim plan, so not considered for Link AT_x000a_20May'25: Declaration letter submitted to T Fiber for 03 links AT approval_x000a_25-06-2025: Dependancy on field, no progress._x000a_30-June-2025: As discussed in the meeting, need to arrange meeting with all stakeholders"/>
    <s v="All Packages"/>
    <m/>
    <x v="1"/>
    <m/>
    <s v="Open"/>
    <s v="DEPENDENCY(Client/Ext.)"/>
    <s v=" "/>
    <s v=" "/>
    <s v=" "/>
    <m/>
    <m/>
    <m/>
    <m/>
    <m/>
    <m/>
    <s v="472DWDM"/>
    <s v="DWDM"/>
    <s v="OPEN"/>
    <m/>
    <m/>
    <s v="20-Sep-25: Mr.Suresh will update the status"/>
    <m/>
    <m/>
    <m/>
    <n v="1"/>
    <s v="Open"/>
    <x v="0"/>
  </r>
  <r>
    <n v="90"/>
    <s v="T89"/>
    <n v="472"/>
    <s v="NA"/>
    <m/>
    <m/>
    <m/>
    <s v="DWDM"/>
    <s v="Design &amp; Documentation"/>
    <s v="HLD (Revised) with OADM Solution "/>
    <m/>
    <s v=" "/>
    <s v="Colosed"/>
    <m/>
    <s v=" "/>
    <s v=" "/>
    <m/>
    <m/>
    <m/>
    <m/>
    <x v="1"/>
    <m/>
    <m/>
    <s v="COMPLETED &amp; APPROVED"/>
    <s v="AD-UT-Tfiber"/>
    <d v="2025-05-06T00:00:00"/>
    <s v="\\172.28.9.34\Artefacts_T-Fiber TNOC Tracker\DWDM\Artefact - T89"/>
    <m/>
    <m/>
    <m/>
    <m/>
    <m/>
    <m/>
    <s v="472DWDM"/>
    <s v="DWDM"/>
    <s v="CLOSED"/>
    <m/>
    <m/>
    <m/>
    <d v="2025-05-06T00:00:00"/>
    <s v="\\172.28.9.34\Artefacts_T-Fiber TNOC Tracker\DWDM\Artefact - T89"/>
    <m/>
    <n v="1"/>
    <s v="Completed &amp; Approved"/>
    <x v="1"/>
  </r>
  <r>
    <n v="91"/>
    <s v="T90"/>
    <n v="472"/>
    <s v="NA"/>
    <m/>
    <m/>
    <m/>
    <s v="DWDM"/>
    <s v="Design &amp; Documentation"/>
    <s v="LLD (Revised) with OADM Solution (Ciena)"/>
    <m/>
    <s v=" "/>
    <s v="Colosed"/>
    <m/>
    <s v=" "/>
    <s v=" "/>
    <m/>
    <m/>
    <m/>
    <m/>
    <x v="1"/>
    <m/>
    <m/>
    <s v="COMPLETED &amp; APPROVED"/>
    <s v="AD-UT-Tfiber"/>
    <d v="2025-05-06T00:00:00"/>
    <s v="\\172.28.9.34\Artefacts_T-Fiber TNOC Tracker\DWDM\Artefact - T90"/>
    <m/>
    <m/>
    <m/>
    <m/>
    <m/>
    <m/>
    <s v="472DWDM"/>
    <s v="DWDM"/>
    <s v="CLOSED"/>
    <m/>
    <m/>
    <m/>
    <d v="2025-05-06T00:00:00"/>
    <s v="\\172.28.9.34\Artefacts_T-Fiber TNOC Tracker\DWDM\Artefact - T90"/>
    <m/>
    <n v="1"/>
    <s v="Completed &amp; Approved"/>
    <x v="1"/>
  </r>
  <r>
    <n v="92"/>
    <s v="T91"/>
    <n v="472"/>
    <s v="NA"/>
    <m/>
    <m/>
    <m/>
    <s v="DWDM"/>
    <s v="Design &amp; Documentation"/>
    <s v="Nodal ATP"/>
    <m/>
    <s v=" "/>
    <s v="Colosed"/>
    <m/>
    <s v=" "/>
    <s v=" "/>
    <m/>
    <m/>
    <m/>
    <m/>
    <x v="1"/>
    <m/>
    <m/>
    <s v="COMPLETED &amp; APPROVED"/>
    <s v="AD-UT-Tfiber"/>
    <d v="2025-05-06T00:00:00"/>
    <s v="\\172.28.9.34\Artefacts_T-Fiber TNOC Tracker\DWDM\Artefact - T91 &amp; T92"/>
    <m/>
    <m/>
    <m/>
    <m/>
    <m/>
    <m/>
    <s v="472DWDM"/>
    <s v="DWDM"/>
    <s v="CLOSED"/>
    <m/>
    <m/>
    <m/>
    <d v="2025-05-06T00:00:00"/>
    <s v="\\172.28.9.34\Artefacts_T-Fiber TNOC Tracker\DWDM\Artefact - T91 &amp; T92"/>
    <m/>
    <n v="1"/>
    <s v="Completed &amp; Approved"/>
    <x v="1"/>
  </r>
  <r>
    <n v="93"/>
    <s v="T92"/>
    <n v="472"/>
    <s v="NA"/>
    <m/>
    <m/>
    <m/>
    <s v="DWDM"/>
    <s v="Design &amp; Documentation"/>
    <s v="Link ATP"/>
    <m/>
    <s v=" "/>
    <s v="Colosed"/>
    <m/>
    <s v=" "/>
    <s v=" "/>
    <m/>
    <m/>
    <m/>
    <m/>
    <x v="1"/>
    <m/>
    <m/>
    <s v="COMPLETED &amp; APPROVED"/>
    <s v="AD-UT-Tfiber"/>
    <d v="2025-05-06T00:00:00"/>
    <s v="\\172.28.9.34\Artefacts_T-Fiber TNOC Tracker\DWDM\Artefact - T91 &amp; T92"/>
    <m/>
    <m/>
    <m/>
    <m/>
    <m/>
    <m/>
    <s v="472DWDM"/>
    <s v="DWDM"/>
    <s v="CLOSED"/>
    <m/>
    <m/>
    <m/>
    <d v="2025-05-06T00:00:00"/>
    <s v="\\172.28.9.34\Artefacts_T-Fiber TNOC Tracker\DWDM\Artefact - T91 &amp; T92"/>
    <m/>
    <n v="1"/>
    <s v="Completed &amp; Approved"/>
    <x v="1"/>
  </r>
  <r>
    <n v="94"/>
    <s v="T93"/>
    <n v="472"/>
    <s v="NA"/>
    <m/>
    <m/>
    <m/>
    <s v="DWDM"/>
    <s v="Design &amp; Documentation"/>
    <s v="Ring ATP"/>
    <m/>
    <s v=" "/>
    <s v="Colosed"/>
    <m/>
    <s v=" "/>
    <s v=" "/>
    <m/>
    <m/>
    <m/>
    <m/>
    <x v="1"/>
    <m/>
    <m/>
    <s v="COMPLETED &amp; APPROVED"/>
    <s v="AD-UT-Tfiber"/>
    <d v="2025-05-06T00:00:00"/>
    <s v="\\172.28.9.34\Artefacts_T-Fiber TNOC Tracker\DWDM\Artefact - T93"/>
    <m/>
    <m/>
    <m/>
    <m/>
    <m/>
    <m/>
    <s v="472DWDM"/>
    <s v="DWDM"/>
    <s v="CLOSED"/>
    <m/>
    <m/>
    <m/>
    <d v="2025-05-06T00:00:00"/>
    <s v="\\172.28.9.34\Artefacts_T-Fiber TNOC Tracker\DWDM\Artefact - T93"/>
    <m/>
    <n v="1"/>
    <s v="Completed &amp; Approved"/>
    <x v="1"/>
  </r>
  <r>
    <n v="95"/>
    <s v="T94"/>
    <n v="472"/>
    <s v="NA"/>
    <m/>
    <m/>
    <m/>
    <s v="DWDM"/>
    <s v="Design &amp; Documentation"/>
    <s v="DWDM EMS (MCP) Functional ATP"/>
    <m/>
    <s v=" "/>
    <s v="Open"/>
    <m/>
    <s v=" "/>
    <s v=" "/>
    <m/>
    <s v="20-Sep-25: MCP FAT document submitted to TPA on XX-XX-XXXX. Meeting need to be scheduled on 22-Sep-25 with TPA to get the clarifications  on delay._x000a_13-Sep-25: Response awaited from TPA team_x000a_29-August-2025: Spoken with Mr. Bijju, response awaited_x000a_26-July-25: FAT document approval pending_x000a_08-July-2025: 1. MCP FAT document prepared as per RFP requirements and TPA remarks_x000a_2. 100G traffic throughput will be shown during Ring ATP_x000a_07-July-2025: 1. SME not aware of MCP FAT Check list, but prepared FAT document and sent to TPA for validation _x000a_05-July-2025: Submitted AT document to T Fiber TPA_x000a_30-June-2025: target to submit by 2nd July'25, based on OEM reply_x000a_Revised version to be submitted as per T Fiber remarks on 29th Apr'25"/>
    <s v="TPA"/>
    <s v="Biju"/>
    <x v="1"/>
    <m/>
    <s v="Open"/>
    <s v="WIP"/>
    <s v=" "/>
    <s v=" "/>
    <s v=" "/>
    <m/>
    <m/>
    <m/>
    <m/>
    <m/>
    <m/>
    <s v="472DWDM"/>
    <s v="DWDM"/>
    <s v="OPEN"/>
    <m/>
    <m/>
    <s v="Pending from TPA"/>
    <m/>
    <m/>
    <m/>
    <n v="1"/>
    <s v="Open"/>
    <x v="0"/>
  </r>
  <r>
    <n v="96"/>
    <s v="T95"/>
    <n v="472"/>
    <s v="NA"/>
    <m/>
    <m/>
    <m/>
    <s v="DWDM"/>
    <s v="Integration with OSS"/>
    <s v="DWDM Network Alarms Integration"/>
    <m/>
    <s v=" "/>
    <s v="Colosed"/>
    <m/>
    <s v=" "/>
    <s v=" "/>
    <m/>
    <m/>
    <m/>
    <m/>
    <x v="1"/>
    <m/>
    <m/>
    <s v="COMPLETED &amp; APPROVED"/>
    <s v="AD-UT-Tfiber"/>
    <d v="2025-05-06T00:00:00"/>
    <s v="\\172.28.9.34\Artefacts_T-Fiber TNOC Tracker\DWDM\Artefact - T95"/>
    <m/>
    <m/>
    <m/>
    <m/>
    <m/>
    <m/>
    <s v="472DWDM"/>
    <s v="DWDM"/>
    <s v="CLOSED"/>
    <m/>
    <m/>
    <m/>
    <d v="2025-05-06T00:00:00"/>
    <s v="\\172.28.9.34\Artefacts_T-Fiber TNOC Tracker\DWDM\Artefact - T95"/>
    <m/>
    <n v="1"/>
    <s v="Completed &amp; Approved"/>
    <x v="1"/>
  </r>
  <r>
    <n v="97"/>
    <s v="T96"/>
    <n v="472"/>
    <s v="NA"/>
    <m/>
    <m/>
    <m/>
    <s v="DWDM"/>
    <s v="Integration with OSS"/>
    <s v="Hardware Inventory Integration in HPE OSS"/>
    <m/>
    <s v=" "/>
    <s v="Colosed"/>
    <m/>
    <s v=" "/>
    <s v=" "/>
    <m/>
    <m/>
    <m/>
    <m/>
    <x v="1"/>
    <m/>
    <m/>
    <s v="COMPLETED &amp; APPROVED"/>
    <s v="AD-UT-Tfiber"/>
    <d v="2025-05-06T00:00:00"/>
    <s v="\\172.28.9.34\Artefacts_T-Fiber TNOC Tracker\DWDM\Artefact - T96"/>
    <m/>
    <m/>
    <m/>
    <m/>
    <m/>
    <m/>
    <s v="472DWDM"/>
    <s v="DWDM"/>
    <s v="CLOSED"/>
    <m/>
    <m/>
    <m/>
    <d v="2025-05-06T00:00:00"/>
    <s v="\\172.28.9.34\Artefacts_T-Fiber TNOC Tracker\DWDM\Artefact - T96"/>
    <m/>
    <n v="1"/>
    <s v="Completed &amp; Approved"/>
    <x v="1"/>
  </r>
  <r>
    <n v="98"/>
    <s v="T97"/>
    <n v="472"/>
    <s v="NA"/>
    <m/>
    <m/>
    <m/>
    <s v="DWDM"/>
    <s v="Integration with OSS"/>
    <s v="DWDM Network Topology"/>
    <m/>
    <s v=" "/>
    <s v="Open"/>
    <m/>
    <s v=" "/>
    <s v=" "/>
    <m/>
    <s v="26-July-2025: HPE conveyed that Topology border unable to make bold or hilight_x000a_12-July-2025: Update awaited from HPE_x000a_07-July-2025: Topology is visible but border is not highlighted. HP checking for the possibility to impose of border map on topology. Required 02 weeks post confirmation_x000a_05-July-2025: In discussion with HPE, required 02 weeks post confirmation, 21st July_x000a_30-June-2025: As discussed with Suresh P checking with HPE. Tentative date: 16th July._x000a_As discussed in the meeting, call to be arranged along with OSS SME and HP team"/>
    <s v="HPE"/>
    <s v="Anand"/>
    <x v="1"/>
    <m/>
    <s v="Open"/>
    <s v="DEPENDENCY(Client/Ext.)"/>
    <s v=" "/>
    <s v=" "/>
    <s v=" "/>
    <m/>
    <m/>
    <m/>
    <m/>
    <m/>
    <m/>
    <s v="472DWDM"/>
    <s v="DWDM"/>
    <s v="OPEN"/>
    <m/>
    <m/>
    <m/>
    <m/>
    <m/>
    <m/>
    <n v="1"/>
    <s v="Open"/>
    <x v="0"/>
  </r>
  <r>
    <n v="99"/>
    <s v="T98"/>
    <n v="472"/>
    <s v="NA"/>
    <m/>
    <m/>
    <m/>
    <s v="DWDM"/>
    <s v="Integration with OSS"/>
    <s v="Auto Ticket &amp; RCA for Fiber Cuts"/>
    <m/>
    <s v=" "/>
    <s v="Colosed"/>
    <m/>
    <s v=" "/>
    <s v=" "/>
    <m/>
    <m/>
    <m/>
    <m/>
    <x v="1"/>
    <m/>
    <m/>
    <s v="COMPLETED &amp; APPROVED"/>
    <s v="AD-UT-Tfiber"/>
    <d v="2025-05-06T00:00:00"/>
    <s v="\\172.28.9.34\Artefacts_T-Fiber TNOC Tracker\DWDM\Artefact - T98"/>
    <m/>
    <m/>
    <m/>
    <m/>
    <m/>
    <m/>
    <s v="472DWDM"/>
    <s v="DWDM"/>
    <s v="CLOSED"/>
    <m/>
    <m/>
    <m/>
    <d v="2025-05-06T00:00:00"/>
    <s v="\\172.28.9.34\Artefacts_T-Fiber TNOC Tracker\DWDM\Artefact - T98"/>
    <m/>
    <n v="1"/>
    <s v="Completed &amp; Approved"/>
    <x v="1"/>
  </r>
  <r>
    <n v="100"/>
    <s v="T99"/>
    <n v="472"/>
    <s v="NA"/>
    <m/>
    <m/>
    <m/>
    <s v="DWDM"/>
    <s v="Integration with OSS"/>
    <s v="Auto Ticket &amp; RCA for Hardware Failures"/>
    <m/>
    <s v=" "/>
    <s v="Open"/>
    <m/>
    <s v=" "/>
    <s v=" "/>
    <m/>
    <m/>
    <m/>
    <m/>
    <x v="1"/>
    <m/>
    <m/>
    <s v="COMPLETED &amp; APPROVED"/>
    <s v=" "/>
    <s v=" "/>
    <s v=" "/>
    <m/>
    <m/>
    <m/>
    <m/>
    <m/>
    <m/>
    <s v="472DWDM"/>
    <s v="DWDM"/>
    <s v="OPEN"/>
    <m/>
    <m/>
    <m/>
    <s v=" "/>
    <s v="\\172.28.9.34\Artefacts_T-Fiber TNOC Tracker\DWDM\Artefact - T99"/>
    <m/>
    <n v="1"/>
    <s v="Completed &amp; Approved"/>
    <x v="3"/>
  </r>
  <r>
    <n v="101"/>
    <s v="T100"/>
    <n v="472"/>
    <s v="NA"/>
    <m/>
    <m/>
    <m/>
    <s v="DWDM"/>
    <s v="Integration with OSS"/>
    <s v="Auto Ticket &amp; RCA for Infra Failures"/>
    <m/>
    <s v=" "/>
    <s v="Open"/>
    <m/>
    <s v=" "/>
    <s v=" "/>
    <m/>
    <s v="20-Sep-25: Required configuration changes was done by HPE team. DWDM team will validate and confirm  by  23-Sep-25_x000a_13-09-25: Few issues observed, corrected by HP. Validation is in progress_x000a_10-08-2025: HP team confirmed cause of failure updated, validation is in progress_x000a_26-July-2025: Raised the concerns to HP team, cause of failure yet to update by them, Target date awaited9_x000a_12-July-2025: Configuration updated in production and RCA TT's for node down are generating. But having issue in cause of failure, same informed to HP team. Target date - 18-07-25_x000a_05-July-2025: Cofiguration in production planned on 8th July'25_x000a_30-June-25: WIP with HPE, target date 09-07-25_x000a_As discussed in the meeting, call to be arranged along with OSS SME and HP team_x000a_15-06-2025: WIP with HPE, target date 30-06-2025_x000a_21-05-2025: RCA Yet to be started by HPE, date: 30th June 2025_x000a_30APR'25: Node down Auto TT is ok but RCA pending"/>
    <s v="L&amp;T"/>
    <m/>
    <x v="1"/>
    <m/>
    <m/>
    <s v="COMPLETED &amp; APPROVED"/>
    <s v=" "/>
    <s v=" "/>
    <s v=" "/>
    <m/>
    <m/>
    <m/>
    <m/>
    <m/>
    <m/>
    <s v="472DWDM"/>
    <s v="DWDM"/>
    <s v="CLOSED"/>
    <m/>
    <m/>
    <m/>
    <d v="2025-09-23T00:00:00"/>
    <s v="\\172.28.9.34\Artefacts_T-Fiber TNOC Tracker\DWDM\Artefact 100"/>
    <m/>
    <n v="1"/>
    <s v="Completed &amp; Approved"/>
    <x v="3"/>
  </r>
  <r>
    <n v="102"/>
    <s v="T101"/>
    <n v="472"/>
    <s v="NA"/>
    <m/>
    <m/>
    <m/>
    <s v="DWDM"/>
    <s v="Integration with OSS"/>
    <s v="Network and service performance monitoring KPIs report in HPE OSS"/>
    <m/>
    <s v=" "/>
    <s v="Colosed"/>
    <m/>
    <s v=" "/>
    <s v=" "/>
    <m/>
    <m/>
    <m/>
    <m/>
    <x v="1"/>
    <m/>
    <m/>
    <s v="COMPLETED &amp; APPROVED"/>
    <s v="AD-UT-Tfiber"/>
    <d v="2025-05-06T00:00:00"/>
    <s v="\\172.28.9.34\Artefacts_T-Fiber TNOC Tracker\DWDM\Artefact - T101"/>
    <m/>
    <m/>
    <m/>
    <m/>
    <m/>
    <m/>
    <s v="472DWDM"/>
    <s v="DWDM"/>
    <s v="CLOSED"/>
    <m/>
    <m/>
    <m/>
    <d v="2025-05-06T00:00:00"/>
    <s v="\\172.28.9.34\Artefacts_T-Fiber TNOC Tracker\DWDM\Artefact - T101"/>
    <m/>
    <n v="1"/>
    <s v="Completed &amp; Approved"/>
    <x v="1"/>
  </r>
  <r>
    <n v="103"/>
    <s v="T102"/>
    <n v="472"/>
    <s v="NA"/>
    <m/>
    <m/>
    <m/>
    <s v="DWDM"/>
    <s v="Integration with OSS"/>
    <s v="Bandwidth Utilization Data in HPE OSS"/>
    <m/>
    <s v=" "/>
    <s v="Colosed"/>
    <m/>
    <s v=" "/>
    <s v=" "/>
    <m/>
    <m/>
    <m/>
    <m/>
    <x v="1"/>
    <m/>
    <m/>
    <s v="COMPLETED &amp; APPROVED"/>
    <s v="AD-UT-Tfiber"/>
    <d v="2025-05-06T00:00:00"/>
    <s v="\\172.28.9.34\Artefacts_T-Fiber TNOC Tracker\DWDM\Artefact - T102"/>
    <m/>
    <m/>
    <m/>
    <m/>
    <m/>
    <m/>
    <s v="472DWDM"/>
    <s v="DWDM"/>
    <s v="CLOSED"/>
    <m/>
    <m/>
    <m/>
    <d v="2025-05-06T00:00:00"/>
    <s v="\\172.28.9.34\Artefacts_T-Fiber TNOC Tracker\DWDM\Artefact - T102"/>
    <m/>
    <n v="1"/>
    <s v="Completed &amp; Approved"/>
    <x v="1"/>
  </r>
  <r>
    <n v="104"/>
    <s v="T103"/>
    <n v="472"/>
    <s v="NA"/>
    <m/>
    <m/>
    <m/>
    <s v="DWDM"/>
    <s v="Integration with OSS"/>
    <s v="Service Inventory Data Availibilty in HPE OSS"/>
    <m/>
    <s v=" "/>
    <s v="Open"/>
    <m/>
    <s v=" "/>
    <s v=" "/>
    <m/>
    <s v="Post 24.06.25 review and direction, working for a alternate options for NSO. will come back as earliest with closure plan."/>
    <s v="NSO"/>
    <s v="Jayanth"/>
    <x v="1"/>
    <m/>
    <s v="Open"/>
    <s v="DEPENDENCY(Client/Ext.)"/>
    <s v=" "/>
    <s v=" "/>
    <s v=" "/>
    <m/>
    <m/>
    <m/>
    <m/>
    <m/>
    <m/>
    <s v="472DWDM"/>
    <s v="DWDM"/>
    <s v="OPEN"/>
    <m/>
    <m/>
    <m/>
    <m/>
    <m/>
    <m/>
    <n v="1"/>
    <s v="Open"/>
    <x v="0"/>
  </r>
  <r>
    <n v="105"/>
    <s v="T104"/>
    <n v="472"/>
    <s v="NA"/>
    <m/>
    <m/>
    <m/>
    <s v="DWDM"/>
    <s v="Integration with OSS"/>
    <s v="Planned Event Service Impact analysis report"/>
    <m/>
    <s v=" "/>
    <s v="Open"/>
    <m/>
    <s v=" "/>
    <s v=" "/>
    <m/>
    <s v="Post 24.06.25 review and direction, working for a alternate options for NSO. will come back as earliest with closure plan."/>
    <s v="NSO"/>
    <s v="Jayanth"/>
    <x v="1"/>
    <m/>
    <s v="Open"/>
    <s v="DEPENDENCY(Client/Ext.)"/>
    <s v=" "/>
    <s v=" "/>
    <s v=" "/>
    <m/>
    <m/>
    <m/>
    <m/>
    <m/>
    <m/>
    <s v="472DWDM"/>
    <s v="DWDM"/>
    <s v="OPEN"/>
    <m/>
    <m/>
    <m/>
    <m/>
    <m/>
    <m/>
    <n v="1"/>
    <s v="Open"/>
    <x v="0"/>
  </r>
  <r>
    <n v="106"/>
    <s v="T105"/>
    <n v="472"/>
    <s v="NA"/>
    <m/>
    <m/>
    <m/>
    <s v="DWDM"/>
    <s v="Integration with NSO"/>
    <s v="1+1 , 1+0 and 1+R service provisioning testing through NSO"/>
    <m/>
    <s v=" "/>
    <s v="Open"/>
    <m/>
    <s v=" "/>
    <s v=" "/>
    <m/>
    <s v="Post 24.06.25 review and direction, working for a alternate options for NSO. will come back as earliest with closure plan."/>
    <s v="NSO"/>
    <s v="Jayanth"/>
    <x v="1"/>
    <m/>
    <s v="Open"/>
    <s v="DEPENDENCY(Client/Ext.)"/>
    <s v=" "/>
    <s v=" "/>
    <s v=" "/>
    <m/>
    <m/>
    <m/>
    <m/>
    <m/>
    <m/>
    <s v="472DWDM"/>
    <s v="DWDM"/>
    <s v="OPEN"/>
    <m/>
    <m/>
    <m/>
    <m/>
    <m/>
    <m/>
    <n v="1"/>
    <s v="Open"/>
    <x v="0"/>
  </r>
  <r>
    <n v="107"/>
    <s v="T108"/>
    <n v="472"/>
    <s v="NA"/>
    <m/>
    <m/>
    <m/>
    <s v="GIS"/>
    <s v="Data gathering"/>
    <s v="Data Gathering for RFS Mandals "/>
    <m/>
    <s v=" "/>
    <s v="Open"/>
    <s v="Conflict"/>
    <s v=" "/>
    <s v=" "/>
    <m/>
    <s v="256 Mandal uploaded and AT Completed for 250 Mandals,Ongoing &amp; Approved "/>
    <m/>
    <m/>
    <x v="5"/>
    <m/>
    <s v="Open"/>
    <s v="Ongoing"/>
    <s v="Approval Email received from NOC Director &amp; TPA"/>
    <d v="2025-06-02T00:00:00"/>
    <s v="\\172.28.9.34\share drive\Artefacts_T-Fiber TNOC Tracker\GIS\T108"/>
    <m/>
    <m/>
    <m/>
    <m/>
    <m/>
    <m/>
    <s v="472GIS"/>
    <s v="Applications/Tools"/>
    <e v="#N/A"/>
    <m/>
    <m/>
    <m/>
    <d v="2025-06-02T00:00:00"/>
    <s v="\\172.28.9.34\share drive\Artefacts_T-Fiber TNOC Tracker\GIS\T108"/>
    <s v="Ongoing Activity"/>
    <n v="1"/>
    <s v="Open"/>
    <x v="0"/>
  </r>
  <r>
    <n v="108"/>
    <s v="T109"/>
    <n v="472"/>
    <s v="NA"/>
    <m/>
    <m/>
    <m/>
    <s v="GIS"/>
    <s v="Data gathering"/>
    <s v="Data Upload of RFS Mandals "/>
    <m/>
    <s v=" "/>
    <s v="Open"/>
    <s v="Conflict"/>
    <s v=" "/>
    <s v=" "/>
    <m/>
    <s v="256 Mandal uploaded and AT Completed for 250 Mandals,Ongoing &amp; Approved "/>
    <m/>
    <m/>
    <x v="5"/>
    <m/>
    <s v="Open"/>
    <s v="Ongoing"/>
    <s v="Approval Email received from NOC Director &amp; TPA"/>
    <d v="2025-06-02T00:00:00"/>
    <s v="\\172.28.9.34\share drive\Artefacts_T-Fiber TNOC Tracker\GIS\T109"/>
    <m/>
    <m/>
    <m/>
    <m/>
    <m/>
    <m/>
    <s v="472GIS"/>
    <s v="Applications/Tools"/>
    <e v="#N/A"/>
    <m/>
    <m/>
    <m/>
    <d v="2025-06-02T00:00:00"/>
    <s v="\\172.28.9.34\share drive\Artefacts_T-Fiber TNOC Tracker\GIS\T109"/>
    <s v="Ongoing Activity"/>
    <n v="1"/>
    <s v="Open"/>
    <x v="0"/>
  </r>
  <r>
    <n v="109"/>
    <s v="T110"/>
    <n v="472"/>
    <s v="NA"/>
    <m/>
    <m/>
    <m/>
    <s v="GIS"/>
    <s v="Basic Readiness"/>
    <s v="Each Package 5 Mandal (Total-15 Mandal) Upload "/>
    <m/>
    <s v=" "/>
    <s v="Colosed"/>
    <m/>
    <n v="1"/>
    <s v=" "/>
    <m/>
    <s v="As a PoC, 15 Mandals data uploaded for testing purpose"/>
    <m/>
    <m/>
    <x v="5"/>
    <m/>
    <m/>
    <s v="COMPLETED &amp; APPROVED"/>
    <s v="Approval Email received from NOC Director &amp; TPA"/>
    <d v="2025-06-02T00:00:00"/>
    <s v="\\172.28.9.34\share drive\Artefacts_T-Fiber TNOC Tracker\GIS\T110"/>
    <m/>
    <m/>
    <m/>
    <m/>
    <m/>
    <m/>
    <s v="472GIS"/>
    <s v="Applications/Tools"/>
    <s v="CLOSED"/>
    <m/>
    <m/>
    <m/>
    <d v="2025-06-02T00:00:00"/>
    <s v="\\172.28.9.34\share drive\Artefacts_T-Fiber TNOC Tracker\GIS\T110"/>
    <m/>
    <n v="1"/>
    <s v="Completed &amp; Approved"/>
    <x v="1"/>
  </r>
  <r>
    <n v="110"/>
    <s v="T111"/>
    <n v="472"/>
    <s v="NA"/>
    <m/>
    <m/>
    <m/>
    <s v="GIS"/>
    <s v="Deployment"/>
    <s v="GIS Hardware &amp; Software deployment at DC"/>
    <m/>
    <s v=" "/>
    <s v="Colosed"/>
    <m/>
    <n v="1"/>
    <s v=" "/>
    <m/>
    <s v="HA Re-Testing Planned with TPA &amp; TFIBER on 2nd June 2025"/>
    <m/>
    <m/>
    <x v="5"/>
    <m/>
    <m/>
    <s v="COMPLETED &amp; APPROVED"/>
    <s v="Approval Email received from NOC Director &amp; TPA"/>
    <d v="2025-06-02T00:00:00"/>
    <s v="\\172.28.9.34\share drive\Artefacts_T-Fiber TNOC Tracker\GIS\T111"/>
    <m/>
    <m/>
    <m/>
    <m/>
    <m/>
    <m/>
    <s v="472GIS"/>
    <s v="Applications/Tools"/>
    <s v="CLOSED"/>
    <m/>
    <m/>
    <m/>
    <d v="2025-06-02T00:00:00"/>
    <s v="\\172.28.9.34\share drive\Artefacts_T-Fiber TNOC Tracker\GIS\T111"/>
    <m/>
    <n v="1"/>
    <s v="Completed &amp; Approved"/>
    <x v="1"/>
  </r>
  <r>
    <n v="111"/>
    <s v="T112"/>
    <n v="472"/>
    <s v="NA"/>
    <m/>
    <m/>
    <m/>
    <s v="GIS"/>
    <s v="Deployment"/>
    <s v="High Availability &amp; Load Balancer Testing"/>
    <m/>
    <s v=" "/>
    <s v="Open"/>
    <m/>
    <s v=" "/>
    <s v=" "/>
    <m/>
    <s v="Awaiting for approval from TFIBER &amp; TPA"/>
    <m/>
    <m/>
    <x v="5"/>
    <m/>
    <m/>
    <s v="COMPLETED &amp; APPROVED"/>
    <s v="Approved By TFIBER NOC AD"/>
    <d v="2025-07-07T00:00:00"/>
    <s v="\\172.28.9.34\share drive\Artefacts_T-Fiber TNOC Tracker\GIS\T112"/>
    <m/>
    <m/>
    <m/>
    <m/>
    <m/>
    <m/>
    <s v="472GIS"/>
    <s v="Applications/Tools"/>
    <s v="CLOSED"/>
    <m/>
    <m/>
    <m/>
    <d v="2025-07-07T00:00:00"/>
    <s v="\\172.28.9.34\share drive\Artefacts_T-Fiber TNOC Tracker\GIS\T112"/>
    <m/>
    <n v="1"/>
    <s v="Completed &amp; Approved"/>
    <x v="3"/>
  </r>
  <r>
    <n v="112"/>
    <s v="T113"/>
    <n v="472"/>
    <s v="NA"/>
    <m/>
    <m/>
    <m/>
    <s v="GIS"/>
    <s v="Deployment"/>
    <s v="PCs &amp; Licences (G-tech, DI, Geo Media)"/>
    <m/>
    <s v=" "/>
    <s v="Open"/>
    <m/>
    <s v=" "/>
    <s v=" "/>
    <m/>
    <s v="Tool &amp; PCs has been installed in NOC GIS room. for Licesnes dependecy on T FIber. During the meeting, the Managing Director of T-Fiber directed that only the minimum number of additional licenses will be procured, and T-Fiber will handle the procurement"/>
    <m/>
    <m/>
    <x v="5"/>
    <m/>
    <m/>
    <s v="COMPLETED &amp; APPROVED"/>
    <s v=" "/>
    <s v=" "/>
    <s v="\\172.28.9.34\share drive\Artefacts_T-Fiber TNOC Tracker\GIS\T113"/>
    <m/>
    <m/>
    <m/>
    <m/>
    <m/>
    <m/>
    <s v="472GIS"/>
    <s v="Applications/Tools"/>
    <s v="CLOSED"/>
    <m/>
    <m/>
    <m/>
    <s v="After Jun-25"/>
    <s v="\\172.28.9.34\share drive\Artefacts_T-Fiber TNOC Tracker\GIS\T113"/>
    <m/>
    <n v="1"/>
    <s v="Completed &amp; Approved"/>
    <x v="3"/>
  </r>
  <r>
    <n v="113"/>
    <s v="T114"/>
    <n v="472"/>
    <s v="NA"/>
    <m/>
    <m/>
    <m/>
    <s v="GIS"/>
    <s v="Deployment"/>
    <s v="G-Tech"/>
    <m/>
    <s v=" "/>
    <s v="Colosed"/>
    <m/>
    <n v="1"/>
    <s v=" "/>
    <m/>
    <m/>
    <m/>
    <m/>
    <x v="5"/>
    <m/>
    <m/>
    <s v="COMPLETED &amp; APPROVED"/>
    <s v="Approval Email received from NOC Director &amp; TPA"/>
    <d v="2025-06-02T00:00:00"/>
    <s v="\\172.28.9.34\share drive\Artefacts_T-Fiber TNOC Tracker\GIS\T114"/>
    <m/>
    <m/>
    <m/>
    <m/>
    <m/>
    <m/>
    <s v="472GIS"/>
    <s v="Applications/Tools"/>
    <s v="CLOSED"/>
    <m/>
    <m/>
    <m/>
    <d v="2025-06-02T00:00:00"/>
    <s v="\\172.28.9.34\share drive\Artefacts_T-Fiber TNOC Tracker\GIS\T114"/>
    <m/>
    <n v="1"/>
    <s v="Completed &amp; Approved"/>
    <x v="1"/>
  </r>
  <r>
    <n v="114"/>
    <s v="T115"/>
    <n v="472"/>
    <s v="NA"/>
    <m/>
    <m/>
    <m/>
    <s v="GIS"/>
    <s v="Deployment"/>
    <s v="Network Portal"/>
    <m/>
    <s v=" "/>
    <s v="Colosed"/>
    <m/>
    <n v="1"/>
    <s v=" "/>
    <m/>
    <s v="Network Portal in Production and provided by the approval NoC team but need to demonstarte for Core team"/>
    <m/>
    <m/>
    <x v="5"/>
    <m/>
    <m/>
    <s v="COMPLETED &amp; APPROVED"/>
    <s v="Approval Email received from NOC Director &amp; TPA"/>
    <d v="2025-06-02T00:00:00"/>
    <s v="\\172.28.9.34\share drive\Artefacts_T-Fiber TNOC Tracker\GIS\T115"/>
    <m/>
    <m/>
    <m/>
    <m/>
    <m/>
    <m/>
    <s v="472GIS"/>
    <s v="Applications/Tools"/>
    <s v="CLOSED"/>
    <m/>
    <m/>
    <m/>
    <d v="2025-06-02T00:00:00"/>
    <s v="\\172.28.9.34\share drive\Artefacts_T-Fiber TNOC Tracker\GIS\T115"/>
    <m/>
    <n v="1"/>
    <s v="Completed &amp; Approved"/>
    <x v="1"/>
  </r>
  <r>
    <n v="115"/>
    <s v="T116"/>
    <n v="472"/>
    <s v="NA"/>
    <m/>
    <m/>
    <m/>
    <s v="GIS"/>
    <s v="Deployment"/>
    <s v="Mobile App"/>
    <m/>
    <s v=" "/>
    <s v="Colosed"/>
    <m/>
    <n v="1"/>
    <s v=" "/>
    <m/>
    <s v="Mobile App in Production and provided by the approval NoC team but need to demonstarte for Core team"/>
    <m/>
    <m/>
    <x v="5"/>
    <m/>
    <m/>
    <s v="COMPLETED &amp; APPROVED"/>
    <s v="Approval Email received from NOC Director &amp; TPA"/>
    <d v="2025-06-02T00:00:00"/>
    <s v="\\172.28.9.34\share drive\Artefacts_T-Fiber TNOC Tracker\GIS\T116"/>
    <m/>
    <m/>
    <m/>
    <m/>
    <m/>
    <m/>
    <s v="472GIS"/>
    <s v="Applications/Tools"/>
    <s v="CLOSED"/>
    <m/>
    <m/>
    <m/>
    <d v="2025-06-02T00:00:00"/>
    <s v="\\172.28.9.34\share drive\Artefacts_T-Fiber TNOC Tracker\GIS\T116"/>
    <m/>
    <n v="1"/>
    <s v="Completed &amp; Approved"/>
    <x v="1"/>
  </r>
  <r>
    <n v="116"/>
    <s v="T117"/>
    <n v="472"/>
    <s v="NA"/>
    <m/>
    <m/>
    <m/>
    <s v="GIS"/>
    <s v="DC-DR"/>
    <s v="Requirement Vs Solution"/>
    <m/>
    <s v=" "/>
    <s v="Open"/>
    <m/>
    <s v=" "/>
    <s v=" "/>
    <m/>
    <e v="#N/A"/>
    <m/>
    <m/>
    <x v="5"/>
    <m/>
    <m/>
    <s v="COMPLETED &amp; APPROVED"/>
    <s v="Completed &amp; Approved by TNOC-AD"/>
    <d v="2025-07-09T00:00:00"/>
    <s v="\\172.28.9.34\share drive\Artefacts_T-Fiber TNOC Tracker\GIS\T117"/>
    <m/>
    <m/>
    <m/>
    <m/>
    <m/>
    <m/>
    <s v="472GIS"/>
    <s v="Applications/Tools"/>
    <s v="CLOSED"/>
    <m/>
    <m/>
    <m/>
    <d v="2025-07-09T00:00:00"/>
    <s v="\\172.28.9.34\share drive\Artefacts_T-Fiber TNOC Tracker\GIS\T117"/>
    <m/>
    <n v="1"/>
    <s v="Completed &amp; Approved"/>
    <x v="3"/>
  </r>
  <r>
    <n v="117"/>
    <s v="T118"/>
    <n v="472"/>
    <s v="NA"/>
    <m/>
    <m/>
    <m/>
    <s v="GIS"/>
    <s v="DC-DR"/>
    <s v="DC-DR Testing"/>
    <m/>
    <s v=" "/>
    <s v="Open"/>
    <m/>
    <s v=" "/>
    <s v=" "/>
    <m/>
    <s v="DC-DR Testing completed &amp; Document has been kept on share drive,Awaiting TFIBER Approval "/>
    <m/>
    <m/>
    <x v="5"/>
    <m/>
    <m/>
    <s v="COMPLETED &amp; APPROVED"/>
    <s v="Completed &amp; Approved by TNOC-AD"/>
    <d v="2025-07-09T00:00:00"/>
    <s v="\\172.28.9.34\share drive\Artefacts_T-Fiber TNOC Tracker\GIS\T118"/>
    <m/>
    <m/>
    <m/>
    <m/>
    <m/>
    <m/>
    <s v="472GIS"/>
    <s v="Applications/Tools"/>
    <s v="CLOSED"/>
    <m/>
    <m/>
    <m/>
    <d v="2025-07-09T00:00:00"/>
    <s v="\\172.28.9.34\share drive\Artefacts_T-Fiber TNOC Tracker\GIS\T118"/>
    <m/>
    <n v="1"/>
    <s v="Completed &amp; Approved"/>
    <x v="3"/>
  </r>
  <r>
    <n v="118"/>
    <s v="T119"/>
    <n v="472"/>
    <s v="NA"/>
    <m/>
    <m/>
    <m/>
    <s v="GIS"/>
    <s v="Basic Readiness"/>
    <s v="Google Map API configuration "/>
    <m/>
    <s v=" "/>
    <s v="Colosed"/>
    <m/>
    <n v="1"/>
    <s v=" "/>
    <m/>
    <m/>
    <m/>
    <m/>
    <x v="5"/>
    <m/>
    <m/>
    <s v="COMPLETED &amp; APPROVED"/>
    <s v="Approval Email received from NOC Director &amp; TPA"/>
    <d v="2025-06-02T00:00:00"/>
    <s v="\\172.28.9.34\share drive\Artefacts_T-Fiber TNOC Tracker\GIS\T119"/>
    <m/>
    <m/>
    <m/>
    <m/>
    <m/>
    <m/>
    <s v="472GIS"/>
    <s v="Applications/Tools"/>
    <s v="CLOSED"/>
    <m/>
    <m/>
    <m/>
    <d v="2025-06-02T00:00:00"/>
    <s v="\\172.28.9.34\share drive\Artefacts_T-Fiber TNOC Tracker\GIS\T119"/>
    <m/>
    <n v="1"/>
    <s v="Completed &amp; Approved"/>
    <x v="1"/>
  </r>
  <r>
    <n v="119"/>
    <s v="T120"/>
    <n v="472"/>
    <s v="NA"/>
    <m/>
    <m/>
    <m/>
    <s v="GIS"/>
    <s v="Basic Readiness"/>
    <s v="Fixing of telco Boundaries in GIS"/>
    <m/>
    <s v=" "/>
    <s v="Colosed"/>
    <m/>
    <n v="1"/>
    <s v=" "/>
    <m/>
    <m/>
    <m/>
    <m/>
    <x v="5"/>
    <m/>
    <m/>
    <s v="COMPLETED &amp; APPROVED"/>
    <s v="Approval Email received from NOC Director &amp; TPA"/>
    <d v="2025-06-02T00:00:00"/>
    <s v="\\172.28.9.34\share drive\Artefacts_T-Fiber TNOC Tracker\GIS\T120"/>
    <m/>
    <m/>
    <m/>
    <m/>
    <m/>
    <m/>
    <s v="472GIS"/>
    <s v="Applications/Tools"/>
    <s v="CLOSED"/>
    <m/>
    <m/>
    <m/>
    <d v="2025-06-02T00:00:00"/>
    <s v="\\172.28.9.34\share drive\Artefacts_T-Fiber TNOC Tracker\GIS\T120"/>
    <m/>
    <n v="1"/>
    <s v="Completed &amp; Approved"/>
    <x v="1"/>
  </r>
  <r>
    <n v="120"/>
    <s v="T121"/>
    <n v="472"/>
    <s v="NA"/>
    <m/>
    <m/>
    <m/>
    <s v="GIS"/>
    <s v="Basic Readiness"/>
    <s v="Data Model Optimization"/>
    <m/>
    <s v=" "/>
    <s v="Colosed"/>
    <m/>
    <n v="1"/>
    <s v=" "/>
    <m/>
    <m/>
    <m/>
    <m/>
    <x v="5"/>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s v="Completed &amp; Approved"/>
    <x v="1"/>
  </r>
  <r>
    <n v="121"/>
    <s v="T122"/>
    <n v="472"/>
    <s v="NA"/>
    <m/>
    <m/>
    <m/>
    <s v="GIS"/>
    <s v="Basic Readiness"/>
    <s v="ISP/OSP object modelling in tool as per T-Fibre"/>
    <m/>
    <s v=" "/>
    <s v="Colosed"/>
    <m/>
    <n v="1"/>
    <s v=" "/>
    <m/>
    <m/>
    <m/>
    <m/>
    <x v="5"/>
    <m/>
    <m/>
    <s v="COMPLETED &amp; APPROVED"/>
    <s v="Approval Email received from NOC Director &amp; TPA"/>
    <d v="2025-06-02T00:00:00"/>
    <s v="\\172.28.9.34\share drive\Artefacts_T-Fiber TNOC Tracker\GIS\T122"/>
    <m/>
    <m/>
    <m/>
    <m/>
    <m/>
    <m/>
    <s v="472GIS"/>
    <s v="Applications/Tools"/>
    <s v="CLOSED"/>
    <m/>
    <m/>
    <m/>
    <d v="2025-06-02T00:00:00"/>
    <s v="\\172.28.9.34\share drive\Artefacts_T-Fiber TNOC Tracker\GIS\T122"/>
    <m/>
    <n v="1"/>
    <s v="Completed &amp; Approved"/>
    <x v="1"/>
  </r>
  <r>
    <n v="122"/>
    <s v="T123"/>
    <n v="472"/>
    <s v="NA"/>
    <m/>
    <m/>
    <m/>
    <s v="GIS"/>
    <s v="Basic Readiness"/>
    <s v="Make &amp; Model deployment against all object as per T-Fibre Project"/>
    <m/>
    <s v=" "/>
    <s v="Colosed"/>
    <m/>
    <n v="1"/>
    <s v=" "/>
    <m/>
    <m/>
    <m/>
    <m/>
    <x v="5"/>
    <m/>
    <m/>
    <s v="COMPLETED &amp; APPROVED"/>
    <s v="Approval Email received from NOC Director &amp; TPA"/>
    <d v="2025-06-02T00:00:00"/>
    <s v="\\172.28.9.34\share drive\Artefacts_T-Fiber TNOC Tracker\GIS\T123"/>
    <m/>
    <m/>
    <m/>
    <m/>
    <m/>
    <m/>
    <s v="472GIS"/>
    <s v="Applications/Tools"/>
    <s v="CLOSED"/>
    <m/>
    <m/>
    <m/>
    <d v="2025-06-02T00:00:00"/>
    <s v="\\172.28.9.34\share drive\Artefacts_T-Fiber TNOC Tracker\GIS\T123"/>
    <m/>
    <n v="1"/>
    <s v="Completed &amp; Approved"/>
    <x v="1"/>
  </r>
  <r>
    <n v="123"/>
    <s v="T124"/>
    <n v="472"/>
    <s v="NA"/>
    <m/>
    <m/>
    <m/>
    <s v="GIS"/>
    <s v="Basic Readiness"/>
    <s v="Device (Active/Passive) ( All Type as per T-Fibre Project) &amp; Port Modelling In Tool"/>
    <m/>
    <s v=" "/>
    <s v="Colosed"/>
    <m/>
    <n v="1"/>
    <s v=" "/>
    <m/>
    <m/>
    <m/>
    <m/>
    <x v="5"/>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s v="Completed &amp; Approved"/>
    <x v="1"/>
  </r>
  <r>
    <n v="124"/>
    <s v="T125"/>
    <n v="472"/>
    <s v="NA"/>
    <m/>
    <m/>
    <m/>
    <s v="GIS"/>
    <s v="Basic Readiness"/>
    <s v="Correction In Fttx Network placement rules (GP To GI)"/>
    <m/>
    <s v=" "/>
    <s v="Colosed"/>
    <m/>
    <n v="1"/>
    <s v=" "/>
    <m/>
    <m/>
    <m/>
    <m/>
    <x v="5"/>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s v="Completed &amp; Approved"/>
    <x v="1"/>
  </r>
  <r>
    <n v="125"/>
    <s v="T126"/>
    <n v="472"/>
    <s v="NA"/>
    <m/>
    <m/>
    <m/>
    <s v="GIS"/>
    <s v="Basic Readiness"/>
    <s v="Fine tuning or Enable of Cart feature. ( Pan, Zoom, Vertex, Selection method, ruler Etc.)"/>
    <m/>
    <s v=" "/>
    <s v="Colosed"/>
    <m/>
    <n v="1"/>
    <s v=" "/>
    <m/>
    <m/>
    <m/>
    <m/>
    <x v="5"/>
    <m/>
    <m/>
    <s v="COMPLETED &amp; APPROVED"/>
    <s v="Approval Email received from NOC Director &amp; TPA"/>
    <d v="2025-06-02T00:00:00"/>
    <s v="D:\T-Fiber Project\Hexagon GIS\Artefacts Of T-NOC Tracker\T126"/>
    <m/>
    <m/>
    <m/>
    <m/>
    <m/>
    <m/>
    <s v="472GIS"/>
    <s v="Applications/Tools"/>
    <s v="CLOSED"/>
    <m/>
    <m/>
    <m/>
    <d v="2025-06-02T00:00:00"/>
    <s v="D:\T-Fiber Project\Hexagon GIS\Artefacts Of T-NOC Tracker\T126"/>
    <m/>
    <n v="1"/>
    <s v="Completed &amp; Approved"/>
    <x v="1"/>
  </r>
  <r>
    <n v="126"/>
    <s v="T127"/>
    <n v="472"/>
    <s v="NA"/>
    <m/>
    <m/>
    <m/>
    <s v="GIS"/>
    <s v="Basic Readiness"/>
    <s v="Trace Feature ( Link/Spare/Topology)"/>
    <m/>
    <s v=" "/>
    <s v="Colosed"/>
    <m/>
    <n v="1"/>
    <s v=" "/>
    <m/>
    <m/>
    <m/>
    <m/>
    <x v="5"/>
    <m/>
    <m/>
    <s v="COMPLETED &amp; APPROVED"/>
    <s v="Approval Email received from NOC Director &amp; TPA"/>
    <d v="2025-06-02T00:00:00"/>
    <s v="\\172.28.9.34\share drive\Artefacts_T-Fiber TNOC Tracker\GIS\T127"/>
    <m/>
    <m/>
    <m/>
    <m/>
    <m/>
    <m/>
    <s v="472GIS"/>
    <s v="Applications/Tools"/>
    <s v="CLOSED"/>
    <m/>
    <m/>
    <m/>
    <d v="2025-06-02T00:00:00"/>
    <s v="\\172.28.9.34\share drive\Artefacts_T-Fiber TNOC Tracker\GIS\T127"/>
    <m/>
    <n v="1"/>
    <s v="Completed &amp; Approved"/>
    <x v="1"/>
  </r>
  <r>
    <n v="127"/>
    <s v="T128"/>
    <n v="472"/>
    <s v="NA"/>
    <m/>
    <m/>
    <m/>
    <s v="GIS"/>
    <s v="Basic Readiness"/>
    <s v="Reports (Fibre Utilisation, BOQ, Area selection, ISP/OSP Quantify)"/>
    <m/>
    <s v=" "/>
    <s v="Colosed"/>
    <m/>
    <n v="1"/>
    <s v=" "/>
    <m/>
    <m/>
    <m/>
    <m/>
    <x v="5"/>
    <m/>
    <m/>
    <s v="COMPLETED &amp; APPROVED"/>
    <s v="Approval Email received from NOC Director &amp; TPA"/>
    <d v="2025-06-02T00:00:00"/>
    <s v="\\172.28.9.34\share drive\Artefacts_T-Fiber TNOC Tracker\GIS\T128"/>
    <m/>
    <m/>
    <m/>
    <m/>
    <m/>
    <m/>
    <s v="472GIS"/>
    <s v="Applications/Tools"/>
    <s v="CLOSED"/>
    <m/>
    <m/>
    <m/>
    <d v="2025-06-02T00:00:00"/>
    <s v="\\172.28.9.34\share drive\Artefacts_T-Fiber TNOC Tracker\GIS\T128"/>
    <m/>
    <n v="1"/>
    <s v="Completed &amp; Approved"/>
    <x v="1"/>
  </r>
  <r>
    <n v="128"/>
    <s v="T129"/>
    <n v="472"/>
    <s v="NA"/>
    <m/>
    <m/>
    <m/>
    <s v="GIS"/>
    <s v="Basic Readiness"/>
    <s v="Document/Image Upload feature "/>
    <m/>
    <s v=" "/>
    <s v="Colosed"/>
    <m/>
    <n v="1"/>
    <s v=" "/>
    <m/>
    <m/>
    <m/>
    <m/>
    <x v="5"/>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s v="Completed &amp; Approved"/>
    <x v="1"/>
  </r>
  <r>
    <n v="129"/>
    <s v="T130"/>
    <n v="472"/>
    <s v="NA"/>
    <m/>
    <m/>
    <m/>
    <s v="GIS"/>
    <s v="Basic Readiness"/>
    <s v="Port level &amp; Fibre stand lever attribute "/>
    <m/>
    <s v=" "/>
    <s v="Colosed"/>
    <m/>
    <n v="1"/>
    <s v=" "/>
    <m/>
    <m/>
    <m/>
    <m/>
    <x v="5"/>
    <m/>
    <m/>
    <s v="COMPLETED &amp; APPROVED"/>
    <s v="Approval Email received from NOC Director &amp; TPA"/>
    <d v="2025-06-02T00:00:00"/>
    <s v="\\172.28.9.34\share drive\Artefacts_T-Fiber TNOC Tracker\GIS\T130"/>
    <m/>
    <m/>
    <m/>
    <m/>
    <m/>
    <m/>
    <s v="472GIS"/>
    <s v="Applications/Tools"/>
    <s v="CLOSED"/>
    <m/>
    <m/>
    <m/>
    <d v="2025-06-02T00:00:00"/>
    <s v="\\172.28.9.34\share drive\Artefacts_T-Fiber TNOC Tracker\GIS\T130"/>
    <m/>
    <n v="1"/>
    <s v="Completed &amp; Approved"/>
    <x v="1"/>
  </r>
  <r>
    <n v="130"/>
    <s v="T131"/>
    <n v="472"/>
    <s v="NA"/>
    <m/>
    <m/>
    <m/>
    <s v="GIS"/>
    <s v="Basic Readiness"/>
    <s v="Topology Highlight feature "/>
    <m/>
    <s v=" "/>
    <s v="Colosed"/>
    <m/>
    <n v="1"/>
    <s v=" "/>
    <m/>
    <m/>
    <m/>
    <m/>
    <x v="5"/>
    <m/>
    <m/>
    <s v="COMPLETED &amp; APPROVED"/>
    <s v="Approval Email received from NOC Director &amp; TPA"/>
    <d v="2025-06-02T00:00:00"/>
    <s v="\\172.28.9.34\share drive\Artefacts_T-Fiber TNOC Tracker\GIS\T131"/>
    <m/>
    <m/>
    <m/>
    <m/>
    <m/>
    <m/>
    <s v="472GIS"/>
    <s v="Applications/Tools"/>
    <s v="CLOSED"/>
    <m/>
    <m/>
    <m/>
    <d v="2025-06-02T00:00:00"/>
    <s v="\\172.28.9.34\share drive\Artefacts_T-Fiber TNOC Tracker\GIS\T131"/>
    <m/>
    <n v="1"/>
    <s v="Completed &amp; Approved"/>
    <x v="1"/>
  </r>
  <r>
    <n v="131"/>
    <s v="T132"/>
    <n v="472"/>
    <s v="NA"/>
    <m/>
    <m/>
    <m/>
    <s v="GIS"/>
    <s v="Basic Readiness"/>
    <s v="Data Model G-TECH Alignment "/>
    <m/>
    <s v=" "/>
    <s v="Colosed"/>
    <m/>
    <n v="1"/>
    <s v=" "/>
    <m/>
    <m/>
    <m/>
    <m/>
    <x v="5"/>
    <m/>
    <m/>
    <s v="COMPLETED &amp; APPROVED"/>
    <s v="Approval Email received from NOC Director &amp; TPA"/>
    <d v="2025-06-02T00:00:00"/>
    <s v="\\172.28.9.34\share drive\Artefacts_T-Fiber TNOC Tracker\GIS\T132"/>
    <m/>
    <m/>
    <m/>
    <m/>
    <m/>
    <m/>
    <s v="472GIS"/>
    <s v="Applications/Tools"/>
    <s v="CLOSED"/>
    <m/>
    <m/>
    <m/>
    <d v="2025-06-02T00:00:00"/>
    <s v="\\172.28.9.34\share drive\Artefacts_T-Fiber TNOC Tracker\GIS\T132"/>
    <m/>
    <n v="1"/>
    <s v="Completed &amp; Approved"/>
    <x v="1"/>
  </r>
  <r>
    <n v="132"/>
    <s v="T133"/>
    <n v="472"/>
    <s v="NA"/>
    <m/>
    <m/>
    <m/>
    <s v="GIS"/>
    <s v="Basic Readiness"/>
    <s v="DI alignment as per new 35 Layer data model "/>
    <m/>
    <s v=" "/>
    <s v="Colosed"/>
    <m/>
    <n v="1"/>
    <s v=" "/>
    <m/>
    <m/>
    <m/>
    <m/>
    <x v="5"/>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s v="Completed &amp; Approved"/>
    <x v="1"/>
  </r>
  <r>
    <n v="133"/>
    <s v="T134"/>
    <n v="472"/>
    <s v="NA"/>
    <m/>
    <m/>
    <m/>
    <s v="GIS"/>
    <s v="Basic Readiness"/>
    <s v="Active to Passive, Active to active connectivity correction "/>
    <m/>
    <s v=" "/>
    <s v="Colosed"/>
    <m/>
    <n v="1"/>
    <s v=" "/>
    <m/>
    <m/>
    <m/>
    <m/>
    <x v="5"/>
    <m/>
    <m/>
    <s v="COMPLETED &amp; APPROVED"/>
    <s v="Approval Email received from NOC Director &amp; TPA"/>
    <d v="2025-06-02T00:00:00"/>
    <s v="\\172.28.9.34\share drive\Artefacts_T-Fiber TNOC Tracker\GIS\T134"/>
    <m/>
    <m/>
    <m/>
    <m/>
    <m/>
    <m/>
    <s v="472GIS"/>
    <s v="Applications/Tools"/>
    <s v="CLOSED"/>
    <m/>
    <m/>
    <m/>
    <d v="2025-06-02T00:00:00"/>
    <s v="\\172.28.9.34\share drive\Artefacts_T-Fiber TNOC Tracker\GIS\T134"/>
    <m/>
    <n v="1"/>
    <s v="Completed &amp; Approved"/>
    <x v="1"/>
  </r>
  <r>
    <n v="134"/>
    <s v="T135"/>
    <n v="472"/>
    <s v="NA"/>
    <m/>
    <m/>
    <m/>
    <s v="GIS"/>
    <s v="Basic Readiness"/>
    <s v="DI processing timing optimisation "/>
    <m/>
    <s v=" "/>
    <s v="Colosed"/>
    <m/>
    <n v="1"/>
    <s v=" "/>
    <m/>
    <m/>
    <m/>
    <m/>
    <x v="5"/>
    <m/>
    <m/>
    <s v="COMPLETED &amp; APPROVED"/>
    <s v="Approval Email received from NOC Director &amp; TPA"/>
    <d v="2025-06-02T00:00:00"/>
    <s v="\\172.28.9.34\share drive\Artefacts_T-Fiber TNOC Tracker\GIS\"/>
    <m/>
    <m/>
    <m/>
    <m/>
    <m/>
    <m/>
    <s v="472GIS"/>
    <s v="Applications/Tools"/>
    <s v="CLOSED"/>
    <m/>
    <m/>
    <m/>
    <d v="2025-06-02T00:00:00"/>
    <s v="\\172.28.9.34\share drive\Artefacts_T-Fiber TNOC Tracker\GIS\"/>
    <m/>
    <n v="1"/>
    <s v="Completed &amp; Approved"/>
    <x v="1"/>
  </r>
  <r>
    <n v="135"/>
    <s v="T136"/>
    <n v="472"/>
    <s v="NA"/>
    <m/>
    <m/>
    <m/>
    <s v="GIS"/>
    <s v="Basic Readiness"/>
    <s v="Rack to Rack Connectivity "/>
    <m/>
    <s v=" "/>
    <s v="Colosed"/>
    <m/>
    <n v="1"/>
    <s v=" "/>
    <m/>
    <m/>
    <m/>
    <m/>
    <x v="5"/>
    <m/>
    <m/>
    <s v="COMPLETED &amp; APPROVED"/>
    <s v="Approval Email received from NOC Director &amp; TPA"/>
    <d v="2025-06-02T00:00:00"/>
    <s v="\\172.28.9.34\share drive\Artefacts_T-Fiber TNOC Tracker\GIS\T136"/>
    <m/>
    <m/>
    <m/>
    <m/>
    <m/>
    <m/>
    <s v="472GIS"/>
    <s v="Applications/Tools"/>
    <s v="CLOSED"/>
    <m/>
    <m/>
    <m/>
    <d v="2025-06-02T00:00:00"/>
    <s v="\\172.28.9.34\share drive\Artefacts_T-Fiber TNOC Tracker\GIS\T136"/>
    <m/>
    <n v="1"/>
    <s v="Completed &amp; Approved"/>
    <x v="1"/>
  </r>
  <r>
    <n v="136"/>
    <s v="T137"/>
    <n v="472"/>
    <s v="NA"/>
    <m/>
    <m/>
    <m/>
    <s v="GIS"/>
    <s v="Advance Readiness"/>
    <s v="Graphical Symbology deployment against all object"/>
    <m/>
    <s v=" "/>
    <s v="Colosed"/>
    <m/>
    <n v="1"/>
    <s v=" "/>
    <m/>
    <m/>
    <m/>
    <m/>
    <x v="5"/>
    <m/>
    <m/>
    <s v="COMPLETED &amp; APPROVED"/>
    <s v="Approval Email received from NOC Director &amp; TPA"/>
    <d v="2025-06-02T00:00:00"/>
    <s v="\\172.28.9.34\share drive\Artefacts_T-Fiber TNOC Tracker\GIS\T137"/>
    <m/>
    <m/>
    <m/>
    <m/>
    <m/>
    <m/>
    <s v="472GIS"/>
    <s v="Applications/Tools"/>
    <s v="CLOSED"/>
    <m/>
    <m/>
    <m/>
    <d v="2025-06-02T00:00:00"/>
    <s v="\\172.28.9.34\share drive\Artefacts_T-Fiber TNOC Tracker\GIS\T137"/>
    <m/>
    <n v="1"/>
    <s v="Completed &amp; Approved"/>
    <x v="1"/>
  </r>
  <r>
    <n v="137"/>
    <s v="T138"/>
    <n v="472"/>
    <s v="NA"/>
    <m/>
    <m/>
    <m/>
    <s v="GIS"/>
    <s v="Advance Readiness"/>
    <s v="Fixing Of Labelling (Sequencing &amp; Attributes)"/>
    <m/>
    <s v=" "/>
    <s v="Colosed"/>
    <m/>
    <n v="1"/>
    <s v=" "/>
    <m/>
    <m/>
    <m/>
    <m/>
    <x v="5"/>
    <m/>
    <m/>
    <s v="COMPLETED &amp; APPROVED"/>
    <s v="Approval Email received from NOC Director &amp; TPA"/>
    <d v="2025-06-02T00:00:00"/>
    <s v="\\172.28.9.34\share drive\Artefacts_T-Fiber TNOC Tracker\GIS\T138"/>
    <m/>
    <m/>
    <m/>
    <m/>
    <m/>
    <m/>
    <s v="472GIS"/>
    <s v="Applications/Tools"/>
    <s v="CLOSED"/>
    <m/>
    <m/>
    <m/>
    <d v="2025-06-02T00:00:00"/>
    <s v="\\172.28.9.34\share drive\Artefacts_T-Fiber TNOC Tracker\GIS\T138"/>
    <m/>
    <n v="1"/>
    <s v="Completed &amp; Approved"/>
    <x v="1"/>
  </r>
  <r>
    <n v="138"/>
    <s v="T139"/>
    <n v="472"/>
    <s v="NA"/>
    <m/>
    <m/>
    <m/>
    <s v="GIS"/>
    <s v="Advance Readiness"/>
    <s v="Object search options to user "/>
    <m/>
    <s v=" "/>
    <s v="Colosed"/>
    <m/>
    <n v="1"/>
    <s v=" "/>
    <m/>
    <m/>
    <m/>
    <m/>
    <x v="5"/>
    <m/>
    <m/>
    <s v="COMPLETED &amp; APPROVED"/>
    <s v="Approval Email received from NOC Director &amp; TPA"/>
    <d v="2025-06-02T00:00:00"/>
    <s v="\\172.28.9.34\share drive\Artefacts_T-Fiber TNOC Tracker\GIS\T139"/>
    <m/>
    <m/>
    <m/>
    <m/>
    <m/>
    <m/>
    <s v="472GIS"/>
    <s v="Applications/Tools"/>
    <s v="CLOSED"/>
    <m/>
    <m/>
    <m/>
    <d v="2025-06-02T00:00:00"/>
    <s v="\\172.28.9.34\share drive\Artefacts_T-Fiber TNOC Tracker\GIS\T139"/>
    <m/>
    <n v="1"/>
    <s v="Completed &amp; Approved"/>
    <x v="1"/>
  </r>
  <r>
    <n v="139"/>
    <s v="T140"/>
    <n v="472"/>
    <s v="NA"/>
    <m/>
    <m/>
    <m/>
    <s v="GIS"/>
    <s v="Advance Readiness"/>
    <s v="G-tech to .shp &amp; Kml conversion "/>
    <m/>
    <s v=" "/>
    <s v="Colosed"/>
    <m/>
    <n v="1"/>
    <s v=" "/>
    <m/>
    <m/>
    <m/>
    <m/>
    <x v="5"/>
    <m/>
    <m/>
    <s v="COMPLETED &amp; APPROVED"/>
    <s v="Approval Email received from NOC Director &amp; TPA"/>
    <d v="2025-06-02T00:00:00"/>
    <s v="\\172.28.9.34\share drive\Artefacts_T-Fiber TNOC Tracker\GIS\T140"/>
    <m/>
    <m/>
    <m/>
    <m/>
    <m/>
    <m/>
    <s v="472GIS"/>
    <s v="Applications/Tools"/>
    <s v="CLOSED"/>
    <m/>
    <m/>
    <m/>
    <d v="2025-06-02T00:00:00"/>
    <s v="\\172.28.9.34\share drive\Artefacts_T-Fiber TNOC Tracker\GIS\T140"/>
    <m/>
    <n v="1"/>
    <s v="Completed &amp; Approved"/>
    <x v="1"/>
  </r>
  <r>
    <n v="140"/>
    <s v="T141"/>
    <n v="472"/>
    <s v="NA"/>
    <m/>
    <m/>
    <m/>
    <s v="GIS"/>
    <s v="Advance Readiness"/>
    <s v="Plotting &amp; Print Feature "/>
    <m/>
    <s v=" "/>
    <s v="Colosed"/>
    <m/>
    <n v="1"/>
    <s v=" "/>
    <m/>
    <m/>
    <m/>
    <m/>
    <x v="5"/>
    <m/>
    <m/>
    <s v="COMPLETED &amp; APPROVED"/>
    <s v="Approval Email received from NOC Director &amp; TPA"/>
    <d v="2025-06-02T00:00:00"/>
    <s v="\\172.28.9.34\share drive\Artefacts_T-Fiber TNOC Tracker\GIS\T141"/>
    <m/>
    <m/>
    <m/>
    <m/>
    <m/>
    <m/>
    <s v="472GIS"/>
    <s v="Applications/Tools"/>
    <s v="CLOSED"/>
    <m/>
    <m/>
    <m/>
    <d v="2025-06-02T00:00:00"/>
    <s v="\\172.28.9.34\share drive\Artefacts_T-Fiber TNOC Tracker\GIS\T141"/>
    <m/>
    <n v="1"/>
    <s v="Completed &amp; Approved"/>
    <x v="1"/>
  </r>
  <r>
    <n v="141"/>
    <s v="T142"/>
    <n v="472"/>
    <s v="NA"/>
    <m/>
    <m/>
    <m/>
    <s v="GIS"/>
    <s v="Advance Readiness"/>
    <s v="4 More API from Google Map"/>
    <m/>
    <s v=" "/>
    <s v="Colosed"/>
    <m/>
    <n v="1"/>
    <s v=" "/>
    <m/>
    <m/>
    <m/>
    <m/>
    <x v="5"/>
    <m/>
    <m/>
    <s v="COMPLETED &amp; APPROVED"/>
    <s v="Approval Email received from NOC Director &amp; TPA"/>
    <d v="2025-06-02T00:00:00"/>
    <s v="\\172.28.9.34\share drive\Artefacts_T-Fiber TNOC Tracker\GIS\T142"/>
    <m/>
    <m/>
    <m/>
    <m/>
    <m/>
    <m/>
    <s v="472GIS"/>
    <s v="Applications/Tools"/>
    <s v="CLOSED"/>
    <m/>
    <m/>
    <m/>
    <d v="2025-06-02T00:00:00"/>
    <s v="\\172.28.9.34\share drive\Artefacts_T-Fiber TNOC Tracker\GIS\T142"/>
    <m/>
    <n v="1"/>
    <s v="Completed &amp; Approved"/>
    <x v="1"/>
  </r>
  <r>
    <n v="142"/>
    <s v="T143"/>
    <n v="472"/>
    <s v="NA"/>
    <m/>
    <m/>
    <m/>
    <s v="GIS"/>
    <s v="Advance Readiness"/>
    <s v="Fibre Utilisation Reports "/>
    <m/>
    <s v=" "/>
    <s v="Colosed"/>
    <m/>
    <n v="1"/>
    <s v=" "/>
    <m/>
    <m/>
    <m/>
    <m/>
    <x v="5"/>
    <m/>
    <m/>
    <s v="COMPLETED &amp; APPROVED"/>
    <s v="Approval Email received from NOC Director &amp; TPA"/>
    <d v="2025-06-02T00:00:00"/>
    <s v="\\172.28.9.34\share drive\Artefacts_T-Fiber TNOC Tracker\GIS\T143"/>
    <m/>
    <m/>
    <m/>
    <m/>
    <m/>
    <m/>
    <s v="472GIS"/>
    <s v="Applications/Tools"/>
    <s v="CLOSED"/>
    <m/>
    <m/>
    <m/>
    <d v="2025-06-02T00:00:00"/>
    <s v="\\172.28.9.34\share drive\Artefacts_T-Fiber TNOC Tracker\GIS\T143"/>
    <m/>
    <n v="1"/>
    <s v="Completed &amp; Approved"/>
    <x v="1"/>
  </r>
  <r>
    <n v="143"/>
    <s v="T144"/>
    <n v="472"/>
    <s v="NA"/>
    <m/>
    <m/>
    <m/>
    <s v="GIS"/>
    <s v="Advance Readiness"/>
    <s v="Consolidated reports from GIS"/>
    <m/>
    <s v=" "/>
    <s v="Colosed"/>
    <m/>
    <n v="1"/>
    <s v=" "/>
    <m/>
    <m/>
    <m/>
    <m/>
    <x v="5"/>
    <m/>
    <m/>
    <s v="COMPLETED &amp; APPROVED"/>
    <s v="Approval Email received from NOC Director &amp; TPA"/>
    <d v="2025-06-02T00:00:00"/>
    <s v="D:\T-Fiber Project\Hexagon GIS\Artefacts Of T-NOC Tracker\T144"/>
    <m/>
    <m/>
    <m/>
    <m/>
    <m/>
    <m/>
    <s v="472GIS"/>
    <s v="Applications/Tools"/>
    <s v="CLOSED"/>
    <m/>
    <m/>
    <m/>
    <d v="2025-06-02T00:00:00"/>
    <s v="D:\T-Fiber Project\Hexagon GIS\Artefacts Of T-NOC Tracker\T144"/>
    <m/>
    <n v="1"/>
    <s v="Completed &amp; Approved"/>
    <x v="1"/>
  </r>
  <r>
    <n v="144"/>
    <s v="T145"/>
    <n v="472"/>
    <s v="NA"/>
    <m/>
    <m/>
    <m/>
    <s v="GIS"/>
    <s v="Advance Readiness"/>
    <s v="Link trace Reports "/>
    <m/>
    <s v=" "/>
    <s v="Colosed"/>
    <m/>
    <n v="1"/>
    <s v=" "/>
    <m/>
    <m/>
    <m/>
    <m/>
    <x v="5"/>
    <m/>
    <m/>
    <s v="COMPLETED &amp; APPROVED"/>
    <s v="Approval Email received from NOC Director &amp; TPA"/>
    <d v="2025-06-02T00:00:00"/>
    <s v="\\172.28.9.34\share drive\Artefacts_T-Fiber TNOC Tracker\GIS\T145"/>
    <m/>
    <m/>
    <m/>
    <m/>
    <m/>
    <m/>
    <s v="472GIS"/>
    <s v="Applications/Tools"/>
    <s v="CLOSED"/>
    <m/>
    <m/>
    <m/>
    <d v="2025-06-02T00:00:00"/>
    <s v="\\172.28.9.34\share drive\Artefacts_T-Fiber TNOC Tracker\GIS\T145"/>
    <m/>
    <n v="1"/>
    <s v="Completed &amp; Approved"/>
    <x v="1"/>
  </r>
  <r>
    <n v="145"/>
    <s v="T146"/>
    <n v="472"/>
    <s v="NA"/>
    <m/>
    <m/>
    <m/>
    <s v="GIS"/>
    <s v="Advance Readiness"/>
    <s v="Consolidation/Customization of Dashboard feature in G-tech, Network Portal"/>
    <m/>
    <s v=" "/>
    <s v="Colosed"/>
    <m/>
    <n v="1"/>
    <s v=" "/>
    <m/>
    <m/>
    <m/>
    <m/>
    <x v="5"/>
    <m/>
    <m/>
    <s v="COMPLETED &amp; APPROVED"/>
    <s v="Approval Email received from NOC Director &amp; TPA"/>
    <d v="2025-06-02T00:00:00"/>
    <s v="\\172.28.9.34\share drive\Artefacts_T-Fiber TNOC Tracker\GIS\T146"/>
    <m/>
    <m/>
    <m/>
    <m/>
    <m/>
    <m/>
    <s v="472GIS"/>
    <s v="Applications/Tools"/>
    <s v="CLOSED"/>
    <m/>
    <m/>
    <m/>
    <d v="2025-06-02T00:00:00"/>
    <s v="\\172.28.9.34\share drive\Artefacts_T-Fiber TNOC Tracker\GIS\T146"/>
    <m/>
    <n v="1"/>
    <s v="Completed &amp; Approved"/>
    <x v="1"/>
  </r>
  <r>
    <n v="146"/>
    <s v="T147"/>
    <n v="472"/>
    <s v="NA"/>
    <m/>
    <m/>
    <m/>
    <s v="GIS"/>
    <s v="Advance Readiness"/>
    <s v="Network data availability in G-Tech &amp; Network portal &amp; Geo media "/>
    <m/>
    <s v=" "/>
    <s v="Colosed"/>
    <m/>
    <n v="1"/>
    <s v=" "/>
    <m/>
    <m/>
    <m/>
    <m/>
    <x v="5"/>
    <m/>
    <m/>
    <s v="COMPLETED &amp; APPROVED"/>
    <s v="Approval Email received from NOC Director &amp; TPA"/>
    <d v="2025-06-02T00:00:00"/>
    <s v="\\172.28.9.34\share drive\Artefacts_T-Fiber TNOC Tracker\GIS\T147"/>
    <m/>
    <m/>
    <m/>
    <m/>
    <m/>
    <m/>
    <s v="472GIS"/>
    <s v="Applications/Tools"/>
    <s v="CLOSED"/>
    <m/>
    <m/>
    <m/>
    <d v="2025-06-02T00:00:00"/>
    <s v="\\172.28.9.34\share drive\Artefacts_T-Fiber TNOC Tracker\GIS\T147"/>
    <m/>
    <n v="1"/>
    <s v="Completed &amp; Approved"/>
    <x v="1"/>
  </r>
  <r>
    <n v="147"/>
    <s v="T148"/>
    <n v="472"/>
    <s v="NA"/>
    <m/>
    <m/>
    <m/>
    <s v="GIS"/>
    <s v="Advance Readiness"/>
    <s v="Final Demo to customer "/>
    <m/>
    <s v=" "/>
    <s v="Colosed"/>
    <m/>
    <n v="1"/>
    <s v=" "/>
    <m/>
    <m/>
    <m/>
    <m/>
    <x v="5"/>
    <m/>
    <m/>
    <s v="COMPLETED &amp; APPROVED"/>
    <s v="Approval Email received from NOC Director &amp; TPA"/>
    <d v="2025-06-02T00:00:00"/>
    <s v="\\172.28.9.34\share drive\Artefacts_T-Fiber TNOC Tracker\GIS\T148"/>
    <m/>
    <m/>
    <m/>
    <m/>
    <m/>
    <m/>
    <s v="472GIS"/>
    <s v="Applications/Tools"/>
    <s v="CLOSED"/>
    <m/>
    <m/>
    <m/>
    <d v="2025-06-02T00:00:00"/>
    <s v="\\172.28.9.34\share drive\Artefacts_T-Fiber TNOC Tracker\GIS\T148"/>
    <m/>
    <n v="1"/>
    <s v="Completed &amp; Approved"/>
    <x v="1"/>
  </r>
  <r>
    <n v="148"/>
    <s v="T149"/>
    <n v="472"/>
    <s v="NA"/>
    <m/>
    <m/>
    <m/>
    <s v="GIS"/>
    <s v="Mobile Applications"/>
    <s v="Network availability in Mobile application with G-MAP"/>
    <m/>
    <s v=" "/>
    <s v="Colosed"/>
    <m/>
    <n v="1"/>
    <s v=" "/>
    <m/>
    <m/>
    <m/>
    <m/>
    <x v="5"/>
    <m/>
    <m/>
    <s v="COMPLETED &amp; APPROVED"/>
    <s v="Approval Email received from NOC Director &amp; TPA"/>
    <d v="2025-06-02T00:00:00"/>
    <s v="\\172.28.9.34\share drive\Artefacts_T-Fiber TNOC Tracker\GIS\T149"/>
    <m/>
    <m/>
    <m/>
    <m/>
    <m/>
    <m/>
    <s v="472GIS"/>
    <s v="Applications/Tools"/>
    <s v="CLOSED"/>
    <m/>
    <m/>
    <m/>
    <d v="2025-06-02T00:00:00"/>
    <s v="\\172.28.9.34\share drive\Artefacts_T-Fiber TNOC Tracker\GIS\T149"/>
    <m/>
    <n v="1"/>
    <s v="Completed &amp; Approved"/>
    <x v="1"/>
  </r>
  <r>
    <n v="149"/>
    <s v="T150"/>
    <n v="472"/>
    <s v="NA"/>
    <m/>
    <m/>
    <m/>
    <s v="GIS"/>
    <s v="Mobile Applications"/>
    <s v="Red line, Red Point Feature deployment in Mobile application "/>
    <m/>
    <s v=" "/>
    <s v="Colosed"/>
    <m/>
    <n v="1"/>
    <s v=" "/>
    <m/>
    <m/>
    <m/>
    <m/>
    <x v="5"/>
    <m/>
    <m/>
    <s v="COMPLETED &amp; APPROVED"/>
    <s v="Approval Email received from NOC Director &amp; TPA"/>
    <d v="2025-06-02T00:00:00"/>
    <s v="\\172.28.9.34\share drive\Artefacts_T-Fiber TNOC Tracker\GIS\T150"/>
    <m/>
    <m/>
    <m/>
    <m/>
    <m/>
    <m/>
    <s v="472GIS"/>
    <s v="Applications/Tools"/>
    <s v="CLOSED"/>
    <m/>
    <m/>
    <m/>
    <d v="2025-06-02T00:00:00"/>
    <s v="\\172.28.9.34\share drive\Artefacts_T-Fiber TNOC Tracker\GIS\T150"/>
    <m/>
    <n v="1"/>
    <s v="Completed &amp; Approved"/>
    <x v="1"/>
  </r>
  <r>
    <n v="150"/>
    <s v="T151"/>
    <n v="472"/>
    <s v="NA"/>
    <m/>
    <m/>
    <m/>
    <s v="GIS"/>
    <s v="Mobile Applications"/>
    <s v="JOB creation testing in GIS tool from GIS Mobile app "/>
    <m/>
    <s v=" "/>
    <s v="Colosed"/>
    <m/>
    <n v="1"/>
    <s v=" "/>
    <m/>
    <m/>
    <m/>
    <m/>
    <x v="5"/>
    <m/>
    <m/>
    <s v="COMPLETED &amp; APPROVED"/>
    <s v="Approval Email received from NOC Director &amp; TPA"/>
    <d v="2025-06-02T00:00:00"/>
    <s v="\\172.28.9.34\share drive\Artefacts_T-Fiber TNOC Tracker\GIS\T151"/>
    <m/>
    <m/>
    <m/>
    <m/>
    <m/>
    <m/>
    <s v="472GIS"/>
    <s v="Applications/Tools"/>
    <s v="CLOSED"/>
    <m/>
    <m/>
    <m/>
    <d v="2025-06-02T00:00:00"/>
    <s v="\\172.28.9.34\share drive\Artefacts_T-Fiber TNOC Tracker\GIS\T151"/>
    <m/>
    <n v="1"/>
    <s v="Completed &amp; Approved"/>
    <x v="1"/>
  </r>
  <r>
    <n v="151"/>
    <s v="T152"/>
    <n v="472"/>
    <s v="NA"/>
    <m/>
    <m/>
    <m/>
    <s v="GIS"/>
    <s v="Design &amp; Documentation"/>
    <s v="Feasible Points closure of workshop"/>
    <m/>
    <s v=" "/>
    <s v="Colosed"/>
    <m/>
    <n v="1"/>
    <s v=" "/>
    <m/>
    <m/>
    <m/>
    <m/>
    <x v="5"/>
    <m/>
    <m/>
    <s v="COMPLETED &amp; APPROVED"/>
    <s v="Approval Email received from NOC Director &amp; TPA"/>
    <d v="2025-06-02T00:00:00"/>
    <s v="\\172.28.9.34\share drive\Artefacts_T-Fiber TNOC Tracker\GIS\T152"/>
    <m/>
    <m/>
    <m/>
    <m/>
    <m/>
    <m/>
    <s v="472GIS"/>
    <s v="Applications/Tools"/>
    <s v="CLOSED"/>
    <m/>
    <m/>
    <m/>
    <d v="2025-06-02T00:00:00"/>
    <s v="\\172.28.9.34\share drive\Artefacts_T-Fiber TNOC Tracker\GIS\T152"/>
    <m/>
    <n v="1"/>
    <s v="Completed &amp; Approved"/>
    <x v="1"/>
  </r>
  <r>
    <n v="152"/>
    <s v="T153"/>
    <n v="472"/>
    <s v="NA"/>
    <m/>
    <m/>
    <m/>
    <s v="GIS"/>
    <s v="Resources"/>
    <s v="Resources onboarding, Licences arrangement, Workstation plan "/>
    <m/>
    <s v=" "/>
    <s v="Open"/>
    <m/>
    <s v=" "/>
    <s v=" "/>
    <m/>
    <s v="Resource &amp; PCs has been deployed in NOC GIS room. for Licesnes dependecy on T FIber. "/>
    <m/>
    <m/>
    <x v="5"/>
    <m/>
    <m/>
    <s v="COMPLETED &amp; APPROVED"/>
    <s v=" "/>
    <s v=" "/>
    <s v="Resources and workstations have already been deployed in the NOC GIS Room. Decisions regarding additional licenses need to be made by L&amp;T and TFIBER"/>
    <m/>
    <m/>
    <m/>
    <m/>
    <m/>
    <m/>
    <s v="472GIS"/>
    <s v="Applications/Tools"/>
    <s v="CLOSED"/>
    <m/>
    <m/>
    <m/>
    <s v="After Jun-25"/>
    <s v="Artefacts not Required"/>
    <m/>
    <n v="1"/>
    <s v="Completed &amp; Approved"/>
    <x v="3"/>
  </r>
  <r>
    <n v="153"/>
    <s v="T154"/>
    <n v="472"/>
    <s v="NA"/>
    <m/>
    <m/>
    <m/>
    <s v="GIS"/>
    <s v="Data gathering"/>
    <s v="T-NOC Creation in GIS Tool with connectivity "/>
    <m/>
    <s v=" "/>
    <s v="Colosed"/>
    <m/>
    <n v="1"/>
    <s v=" "/>
    <m/>
    <m/>
    <m/>
    <m/>
    <x v="5"/>
    <m/>
    <m/>
    <s v="COMPLETED &amp; APPROVED"/>
    <s v="Approval Email received from NOC Director &amp; TPA"/>
    <d v="2025-06-02T00:00:00"/>
    <s v="\\172.28.9.34\share drive\Artefacts_T-Fiber TNOC Tracker\GIS\T154"/>
    <m/>
    <m/>
    <m/>
    <m/>
    <m/>
    <m/>
    <s v="472GIS"/>
    <s v="Applications/Tools"/>
    <s v="CLOSED"/>
    <m/>
    <m/>
    <m/>
    <d v="2025-06-02T00:00:00"/>
    <s v="\\172.28.9.34\share drive\Artefacts_T-Fiber TNOC Tracker\GIS\T154"/>
    <m/>
    <n v="1"/>
    <s v="Completed &amp; Approved"/>
    <x v="1"/>
  </r>
  <r>
    <n v="154"/>
    <s v="T155"/>
    <n v="472"/>
    <s v="NA"/>
    <m/>
    <m/>
    <m/>
    <s v="GIS"/>
    <s v="Design &amp; Documentation"/>
    <s v="SOP Creation "/>
    <m/>
    <s v=" "/>
    <s v="Colosed"/>
    <m/>
    <n v="1"/>
    <s v=" "/>
    <m/>
    <m/>
    <m/>
    <m/>
    <x v="5"/>
    <m/>
    <m/>
    <s v="COMPLETED &amp; APPROVED"/>
    <s v="Approval Email received from NOC Director &amp; TPA"/>
    <d v="2025-06-02T00:00:00"/>
    <s v="\\172.28.9.34\share drive\Artefacts_T-Fiber TNOC Tracker\GIS\T155"/>
    <m/>
    <m/>
    <m/>
    <m/>
    <m/>
    <m/>
    <s v="472GIS"/>
    <s v="Applications/Tools"/>
    <s v="CLOSED"/>
    <m/>
    <m/>
    <m/>
    <d v="2025-06-02T00:00:00"/>
    <s v="\\172.28.9.34\share drive\Artefacts_T-Fiber TNOC Tracker\GIS\T155"/>
    <m/>
    <n v="1"/>
    <s v="Completed &amp; Approved"/>
    <x v="1"/>
  </r>
  <r>
    <n v="155"/>
    <s v="T156"/>
    <n v="472"/>
    <s v="NA"/>
    <m/>
    <m/>
    <m/>
    <s v="GIS"/>
    <s v="MoM Action"/>
    <s v="MB kilometers vs UG and arial to path and over all route length to be added in webapplication"/>
    <m/>
    <s v=" "/>
    <s v="Colosed"/>
    <m/>
    <n v="1"/>
    <s v=" "/>
    <m/>
    <m/>
    <m/>
    <m/>
    <x v="5"/>
    <m/>
    <m/>
    <s v="COMPLETED &amp; APPROVED"/>
    <s v="Approval Email received from NOC Director &amp; TPA"/>
    <d v="2025-06-02T00:00:00"/>
    <s v="\\172.28.9.34\share drive\Artefacts_T-Fiber TNOC Tracker\GIS\T156"/>
    <m/>
    <m/>
    <m/>
    <m/>
    <m/>
    <m/>
    <s v="472GIS"/>
    <s v="Applications/Tools"/>
    <s v="CLOSED"/>
    <m/>
    <m/>
    <m/>
    <d v="2025-06-02T00:00:00"/>
    <s v="\\172.28.9.34\share drive\Artefacts_T-Fiber TNOC Tracker\GIS\T156"/>
    <m/>
    <n v="1"/>
    <s v="Completed &amp; Approved"/>
    <x v="1"/>
  </r>
  <r>
    <n v="156"/>
    <s v="T157"/>
    <n v="472"/>
    <s v="NA"/>
    <m/>
    <m/>
    <m/>
    <s v="GIS"/>
    <s v="MoM Action"/>
    <s v="3 Formats of Lat long (DMS, DMM &amp; Mtr) required in Hexagon tool "/>
    <m/>
    <s v=" "/>
    <s v="Colosed"/>
    <m/>
    <n v="1"/>
    <s v=" "/>
    <m/>
    <m/>
    <m/>
    <m/>
    <x v="5"/>
    <m/>
    <m/>
    <s v="COMPLETED &amp; APPROVED"/>
    <s v="Approval Email received from NOC Director &amp; TPA"/>
    <d v="2025-06-02T00:00:00"/>
    <s v="\\172.28.9.34\share drive\Artefacts_T-Fiber TNOC Tracker\GIS\T157"/>
    <m/>
    <m/>
    <m/>
    <m/>
    <m/>
    <m/>
    <s v="472GIS"/>
    <s v="Applications/Tools"/>
    <s v="CLOSED"/>
    <m/>
    <m/>
    <m/>
    <d v="2025-06-02T00:00:00"/>
    <s v="\\172.28.9.34\share drive\Artefacts_T-Fiber TNOC Tracker\GIS\T157"/>
    <m/>
    <n v="1"/>
    <s v="Completed &amp; Approved"/>
    <x v="1"/>
  </r>
  <r>
    <n v="157"/>
    <s v="T158"/>
    <n v="472"/>
    <s v="NA"/>
    <m/>
    <m/>
    <m/>
    <s v="GIS"/>
    <s v="MoM Action"/>
    <s v="GIS LLD submitted to T-Fiber on 02.03.2025, to be discussed with T-Fiber"/>
    <m/>
    <s v=" "/>
    <s v="Open"/>
    <m/>
    <s v=" "/>
    <s v=" "/>
    <m/>
    <s v="Resubmission done after discussion. Date-19.03.25. queries on LLD with mail dated 25.03.25"/>
    <m/>
    <m/>
    <x v="5"/>
    <m/>
    <m/>
    <s v="COMPLETED &amp; APPROVED"/>
    <s v=" "/>
    <s v=" "/>
    <s v="\\172.28.9.34\share drive\Artefacts_T-Fiber TNOC Tracker\GIS\T158"/>
    <m/>
    <m/>
    <m/>
    <m/>
    <m/>
    <m/>
    <s v="472GIS"/>
    <s v="Applications/Tools"/>
    <s v="CLOSED"/>
    <m/>
    <m/>
    <m/>
    <s v="After Jun-25"/>
    <s v="\\172.28.9.34\share drive\Artefacts_T-Fiber TNOC Tracker\GIS\T158"/>
    <m/>
    <n v="1"/>
    <s v="Completed &amp; Approved"/>
    <x v="3"/>
  </r>
  <r>
    <n v="158"/>
    <s v="T159"/>
    <n v="472"/>
    <s v="NA"/>
    <m/>
    <m/>
    <m/>
    <s v="GIS"/>
    <s v="Integration"/>
    <s v="Physical Device sync-up with OSS System "/>
    <m/>
    <s v=" "/>
    <s v="Open"/>
    <m/>
    <s v=" "/>
    <s v=" "/>
    <m/>
    <s v="Integration with OSS Is WIP "/>
    <m/>
    <m/>
    <x v="5"/>
    <m/>
    <s v="Open"/>
    <s v="WIP"/>
    <s v=" "/>
    <s v=" "/>
    <s v="\\172.28.9.34\share drive\Artefacts_T-Fiber TNOC Tracker\GIS\T159"/>
    <m/>
    <m/>
    <m/>
    <m/>
    <m/>
    <m/>
    <s v="472GIS"/>
    <s v="Applications/Tools"/>
    <s v="OPEN"/>
    <m/>
    <m/>
    <m/>
    <m/>
    <s v="\\172.28.9.34\share drive\Artefacts_T-Fiber TNOC Tracker\GIS\T159"/>
    <d v="2025-10-20T00:00:00"/>
    <n v="1"/>
    <s v="Open"/>
    <x v="0"/>
  </r>
  <r>
    <n v="159"/>
    <s v="T160"/>
    <n v="472"/>
    <s v="NA"/>
    <m/>
    <m/>
    <m/>
    <s v="GIS"/>
    <s v="Integration"/>
    <s v="Common Span Path "/>
    <m/>
    <s v=" "/>
    <s v="Open"/>
    <m/>
    <s v=" "/>
    <s v=" "/>
    <m/>
    <s v="Integration with OSS Is WIP "/>
    <m/>
    <m/>
    <x v="5"/>
    <m/>
    <s v="Open"/>
    <s v="WIP"/>
    <s v=" "/>
    <s v=" "/>
    <s v="Dependency On Physical Device Syn-up (Integration) &amp; alarm corelation  "/>
    <m/>
    <m/>
    <m/>
    <m/>
    <m/>
    <m/>
    <s v="472GIS"/>
    <s v="Applications/Tools"/>
    <s v="OPEN"/>
    <m/>
    <m/>
    <m/>
    <m/>
    <s v="Dependency On Physical Device Syn-up (Integration) &amp; alarm corelation  "/>
    <d v="2025-11-05T00:00:00"/>
    <n v="1"/>
    <s v="Open"/>
    <x v="0"/>
  </r>
  <r>
    <n v="160"/>
    <s v="T161"/>
    <n v="472"/>
    <s v="NA"/>
    <m/>
    <m/>
    <m/>
    <s v="GIS"/>
    <s v="Integration"/>
    <s v="Auto feasibility "/>
    <m/>
    <s v=" "/>
    <s v="Open"/>
    <m/>
    <s v=" "/>
    <s v=" "/>
    <m/>
    <s v="BSS(knot) has demonstrated the Auto Feasibility feature for single location business cases._x000a_If, Customer is expecting Bulk feasibility capabilities, which is not a feature of GIS, required external tool."/>
    <m/>
    <m/>
    <x v="5"/>
    <m/>
    <m/>
    <s v="CLOSURE REVIEW PENDING "/>
    <s v=" "/>
    <s v=" "/>
    <s v="Multiple demonstrations were provided to showcase auto-feasibility during the GIBB demo"/>
    <m/>
    <m/>
    <m/>
    <m/>
    <m/>
    <m/>
    <s v="472GIS"/>
    <s v="Applications/Tools"/>
    <s v="OPEN"/>
    <m/>
    <m/>
    <m/>
    <m/>
    <s v="Multiple demonstrations were provided to showcase auto-feasibility during the GIBB demo"/>
    <m/>
    <n v="1"/>
    <s v="Completed but Verification undrer Process"/>
    <x v="2"/>
  </r>
  <r>
    <n v="161"/>
    <s v="T162"/>
    <n v="472"/>
    <s v="NA"/>
    <m/>
    <m/>
    <m/>
    <s v="GPON"/>
    <s v="Tejas-Design &amp; Documentation"/>
    <s v="Customer Requirement Document"/>
    <m/>
    <s v=" "/>
    <s v="Colosed"/>
    <m/>
    <s v=" "/>
    <s v=" "/>
    <m/>
    <m/>
    <m/>
    <m/>
    <x v="6"/>
    <m/>
    <m/>
    <s v="COMPLETED &amp; APPROVED"/>
    <s v="AD-UT-Tfiber"/>
    <d v="2025-04-30T00:00:00"/>
    <s v="\\172.28.9.34\Artefacts_T-Fiber TNOC Tracker\GPON\T162"/>
    <m/>
    <m/>
    <m/>
    <m/>
    <m/>
    <m/>
    <s v="472GPON"/>
    <s v="GPON"/>
    <s v="CLOSED"/>
    <m/>
    <m/>
    <m/>
    <d v="2025-04-30T00:00:00"/>
    <s v="\\172.28.9.34\Artefacts_T-Fiber TNOC Tracker\GPON\T162"/>
    <m/>
    <n v="1"/>
    <s v="Completed &amp; Approved"/>
    <x v="1"/>
  </r>
  <r>
    <n v="162"/>
    <s v="T163"/>
    <n v="472"/>
    <s v="NA"/>
    <m/>
    <m/>
    <m/>
    <s v="GPON"/>
    <s v="Tejas-Design &amp; Documentation"/>
    <s v="HLD "/>
    <m/>
    <s v=" "/>
    <s v="Colosed"/>
    <m/>
    <s v=" "/>
    <s v=" "/>
    <m/>
    <m/>
    <m/>
    <m/>
    <x v="6"/>
    <m/>
    <m/>
    <s v="COMPLETED &amp; APPROVED"/>
    <s v="AD-UT-Tfiber"/>
    <d v="2025-04-30T00:00:00"/>
    <s v="\\172.28.9.34\Artefacts_T-Fiber TNOC Tracker\GPON\T163_x000a_Please refer Section-3 in E2E Network HLD"/>
    <m/>
    <m/>
    <m/>
    <m/>
    <m/>
    <m/>
    <s v="472GPON"/>
    <s v="GPON"/>
    <s v="CLOSED"/>
    <m/>
    <m/>
    <m/>
    <d v="2025-04-30T00:00:00"/>
    <s v="\\172.28.9.34\Artefacts_T-Fiber TNOC Tracker\GPON\T163_x000a_Please refer Section-3 in E2E Network HLD"/>
    <m/>
    <n v="1"/>
    <s v="Completed &amp; Approved"/>
    <x v="1"/>
  </r>
  <r>
    <n v="163"/>
    <s v="T164"/>
    <n v="472"/>
    <s v="NA"/>
    <m/>
    <m/>
    <m/>
    <s v="GPON"/>
    <s v="Nokkia-Design &amp; Documentation"/>
    <s v="LLD for 152 Mandals"/>
    <m/>
    <s v=" "/>
    <s v="Colosed"/>
    <m/>
    <s v=" "/>
    <s v=" "/>
    <m/>
    <m/>
    <m/>
    <m/>
    <x v="6"/>
    <m/>
    <m/>
    <s v="COMPLETED &amp; APPROVED"/>
    <s v="AD-UT-Tfiber"/>
    <d v="2025-04-30T00:00:00"/>
    <s v="\\172.28.9.34\Artefacts_T-Fiber TNOC Tracker\GPON\T164"/>
    <m/>
    <m/>
    <m/>
    <m/>
    <m/>
    <m/>
    <s v="472GPON"/>
    <s v="GPON"/>
    <s v="CLOSED"/>
    <m/>
    <m/>
    <m/>
    <d v="2025-04-30T00:00:00"/>
    <s v="\\172.28.9.34\Artefacts_T-Fiber TNOC Tracker\GPON\T164"/>
    <m/>
    <n v="1"/>
    <s v="Completed &amp; Approved"/>
    <x v="1"/>
  </r>
  <r>
    <n v="164"/>
    <s v="T165"/>
    <n v="472"/>
    <s v="NA"/>
    <m/>
    <m/>
    <m/>
    <s v="GPON"/>
    <s v="Tejas"/>
    <s v="Latest EMS Integration with OSS (Hold due to CR)"/>
    <m/>
    <s v=" "/>
    <s v="Colosed"/>
    <m/>
    <s v=" "/>
    <s v=" "/>
    <m/>
    <m/>
    <m/>
    <m/>
    <x v="6"/>
    <m/>
    <m/>
    <s v="COMPLETED &amp; APPROVED"/>
    <s v="AD-UT-Tfiber"/>
    <d v="2025-04-30T00:00:00"/>
    <s v="\\172.28.9.34\Artefacts_T-Fiber TNOC Tracker\GPON\T165"/>
    <m/>
    <m/>
    <m/>
    <m/>
    <m/>
    <m/>
    <s v="472GPON"/>
    <s v="GPON"/>
    <s v="CLOSED"/>
    <m/>
    <m/>
    <m/>
    <d v="2025-04-30T00:00:00"/>
    <s v="\\172.28.9.34\Artefacts_T-Fiber TNOC Tracker\GPON\T165"/>
    <m/>
    <n v="1"/>
    <s v="Completed &amp; Approved"/>
    <x v="1"/>
  </r>
  <r>
    <n v="165"/>
    <s v="T166"/>
    <n v="472"/>
    <s v="NA"/>
    <m/>
    <m/>
    <m/>
    <s v="GPON"/>
    <s v="Tejas"/>
    <s v="* Testing done for new build in T-Fiber test lab ._x000a_* Plan event for OLTs new SW upgradation in production environment. "/>
    <m/>
    <s v=" "/>
    <s v="Open"/>
    <m/>
    <s v="Tejas OEM"/>
    <s v="OLT"/>
    <m/>
    <s v="13-Oct-25: GPON SME has to provide the breakup for all Pending OLT upgradation activities, need to send a mail to concern packages with respective pending OLT upgradation._x000a_20-Sep-25: All the reachable OLT to EMS are upgraded successfully. And Not reachbale OLTs need to be upgraded, There is a dependecny on All 3 Packages field teams to make reachability to EMS. GPON SME need to submit detailed report on Scope vs upgraded and Pending devices breakup(Package wise)."/>
    <s v="All Packages"/>
    <s v=" Srinivas Kodali(PKG_A), Venu&amp; Mahesh(PKG B&amp;C)"/>
    <x v="6"/>
    <m/>
    <s v="Open"/>
    <s v="DEPENDENCY(Client/Ext.)"/>
    <s v=" "/>
    <s v=" "/>
    <s v=" "/>
    <m/>
    <m/>
    <m/>
    <m/>
    <m/>
    <m/>
    <s v="472GPON"/>
    <s v="GPON"/>
    <s v="OPEN"/>
    <m/>
    <m/>
    <m/>
    <m/>
    <m/>
    <m/>
    <n v="1"/>
    <s v="Open"/>
    <x v="0"/>
  </r>
  <r>
    <n v="166"/>
    <s v="T167"/>
    <n v="472"/>
    <s v="NA"/>
    <m/>
    <m/>
    <m/>
    <s v="GPON"/>
    <s v="Tejas"/>
    <s v="TACACS Feature"/>
    <m/>
    <s v=" "/>
    <s v="Colosed"/>
    <m/>
    <s v=" "/>
    <s v=" "/>
    <m/>
    <m/>
    <m/>
    <m/>
    <x v="6"/>
    <m/>
    <m/>
    <s v="COMPLETED &amp; APPROVED"/>
    <s v="AD-UT-Tfiber"/>
    <d v="2025-04-30T00:00:00"/>
    <s v="\\172.28.9.34\Artefacts_T-Fiber TNOC Tracker\GPON\T167"/>
    <m/>
    <m/>
    <m/>
    <m/>
    <m/>
    <m/>
    <s v="472GPON"/>
    <s v="GPON"/>
    <s v="CLOSED"/>
    <m/>
    <m/>
    <m/>
    <d v="2025-04-30T00:00:00"/>
    <s v="\\172.28.9.34\Artefacts_T-Fiber TNOC Tracker\GPON\T372"/>
    <m/>
    <n v="1"/>
    <s v="Completed &amp; Approved"/>
    <x v="1"/>
  </r>
  <r>
    <n v="167"/>
    <s v="T168"/>
    <n v="472"/>
    <s v="NA"/>
    <m/>
    <m/>
    <m/>
    <s v="GPON"/>
    <s v="Tejas"/>
    <s v="Authentication &amp; Authorization with RAIDUS"/>
    <m/>
    <s v=" "/>
    <s v="Colosed"/>
    <m/>
    <s v=" "/>
    <s v=" "/>
    <m/>
    <m/>
    <m/>
    <m/>
    <x v="6"/>
    <m/>
    <m/>
    <s v="COMPLETED &amp; APPROVED"/>
    <s v="AD-UT-Tfiber"/>
    <d v="2025-04-30T00:00:00"/>
    <s v="\\172.28.9.34\Artefacts_T-Fiber TNOC Tracker\GPON\T168"/>
    <m/>
    <m/>
    <m/>
    <m/>
    <m/>
    <m/>
    <s v="472GPON"/>
    <s v="GPON"/>
    <s v="CLOSED"/>
    <m/>
    <m/>
    <m/>
    <d v="2025-04-30T00:00:00"/>
    <s v="\\172.28.9.34\Artefacts_T-Fiber TNOC Tracker\GPON\T168"/>
    <m/>
    <n v="1"/>
    <s v="Completed &amp; Approved"/>
    <x v="1"/>
  </r>
  <r>
    <n v="168"/>
    <s v="T169"/>
    <n v="472"/>
    <s v="NA"/>
    <m/>
    <m/>
    <m/>
    <s v="GPON"/>
    <s v="Tejas"/>
    <s v="EMS authentication &amp; Authorization with Alepo"/>
    <m/>
    <s v=" "/>
    <s v="Colosed"/>
    <m/>
    <s v=" "/>
    <s v=" "/>
    <m/>
    <m/>
    <m/>
    <m/>
    <x v="6"/>
    <m/>
    <m/>
    <s v="COMPLETED &amp; APPROVED"/>
    <s v="AD-UT-Tfiber"/>
    <d v="2025-04-30T00:00:00"/>
    <s v="\\172.28.9.34\Artefacts_T-Fiber TNOC Tracker\GPON\T169"/>
    <m/>
    <m/>
    <m/>
    <m/>
    <m/>
    <m/>
    <s v="472GPON"/>
    <s v="GPON"/>
    <s v="CLOSED"/>
    <m/>
    <m/>
    <m/>
    <d v="2025-04-30T00:00:00"/>
    <s v="\\172.28.9.34\Artefacts_T-Fiber TNOC Tracker\GPON\T169"/>
    <m/>
    <n v="1"/>
    <s v="Completed &amp; Approved"/>
    <x v="1"/>
  </r>
  <r>
    <n v="169"/>
    <s v="T170"/>
    <n v="472"/>
    <s v="NA"/>
    <m/>
    <m/>
    <m/>
    <s v="GPON"/>
    <s v="Nokia"/>
    <s v="Accounting Feature with New build &amp; Logs filteration"/>
    <m/>
    <s v=" "/>
    <s v="Colosed"/>
    <m/>
    <s v=" "/>
    <s v=" "/>
    <m/>
    <m/>
    <m/>
    <m/>
    <x v="6"/>
    <m/>
    <m/>
    <s v="COMPLETED &amp; APPROVED"/>
    <s v="AD-UT-Tfiber"/>
    <d v="2025-04-30T00:00:00"/>
    <s v="\\172.28.9.34\Artefacts_T-Fiber TNOC Tracker\GPON\T170"/>
    <m/>
    <m/>
    <m/>
    <m/>
    <m/>
    <m/>
    <s v="472GPON"/>
    <s v="GPON"/>
    <s v="CLOSED"/>
    <m/>
    <m/>
    <m/>
    <d v="2025-04-30T00:00:00"/>
    <s v="\\172.28.9.34\Artefacts_T-Fiber TNOC Tracker\GPON\T170"/>
    <m/>
    <n v="1"/>
    <s v="Completed &amp; Approved"/>
    <x v="1"/>
  </r>
  <r>
    <n v="170"/>
    <s v="T171"/>
    <n v="472"/>
    <s v="NA"/>
    <m/>
    <m/>
    <m/>
    <s v="GPON"/>
    <s v="Tejas"/>
    <s v="Accounting Feature with New build &amp; Logs filteration"/>
    <m/>
    <s v=" "/>
    <s v="Colosed"/>
    <m/>
    <s v=" "/>
    <s v=" "/>
    <m/>
    <m/>
    <m/>
    <m/>
    <x v="6"/>
    <m/>
    <m/>
    <s v="COMPLETED &amp; APPROVED"/>
    <s v="AD-UT-Tfiber"/>
    <d v="2025-04-30T00:00:00"/>
    <s v="\\172.28.9.34\Artefacts_T-Fiber TNOC Tracker\GPON\T171"/>
    <m/>
    <m/>
    <m/>
    <m/>
    <m/>
    <m/>
    <s v="472GPON"/>
    <s v="GPON"/>
    <s v="CLOSED"/>
    <m/>
    <m/>
    <m/>
    <d v="2025-04-30T00:00:00"/>
    <s v="\\172.28.9.34\Artefacts_T-Fiber TNOC Tracker\GPON\T170"/>
    <m/>
    <n v="1"/>
    <s v="Completed &amp; Approved"/>
    <x v="1"/>
  </r>
  <r>
    <n v="171"/>
    <s v="T172"/>
    <n v="472"/>
    <s v="NA"/>
    <m/>
    <m/>
    <m/>
    <s v="GPON"/>
    <s v="Tejas"/>
    <s v="Tejas EMS ATP"/>
    <m/>
    <s v=" "/>
    <s v="Colosed"/>
    <m/>
    <s v=" "/>
    <s v=" "/>
    <m/>
    <m/>
    <m/>
    <m/>
    <x v="6"/>
    <m/>
    <m/>
    <s v="COMPLETED &amp; APPROVED"/>
    <s v="AD-UT-Tfiber"/>
    <d v="2025-04-30T00:00:00"/>
    <s v="\\172.28.9.34\Artefacts_T-Fiber TNOC Tracker\GPON\T172"/>
    <m/>
    <m/>
    <m/>
    <m/>
    <m/>
    <m/>
    <s v="472GPON"/>
    <s v="GPON"/>
    <s v="CLOSED"/>
    <m/>
    <m/>
    <m/>
    <d v="2025-04-30T00:00:00"/>
    <s v="\\172.28.9.34\Artefacts_T-Fiber TNOC Tracker\GPON\T172"/>
    <m/>
    <n v="1"/>
    <s v="Completed &amp; Approved"/>
    <x v="1"/>
  </r>
  <r>
    <n v="172"/>
    <s v="T173"/>
    <n v="472"/>
    <s v="NA"/>
    <m/>
    <m/>
    <m/>
    <s v="GPON"/>
    <s v="Tejas"/>
    <s v="DC-DR Switchover Activity"/>
    <m/>
    <s v=" "/>
    <s v="Colosed"/>
    <m/>
    <s v=" "/>
    <s v=" "/>
    <m/>
    <m/>
    <m/>
    <m/>
    <x v="6"/>
    <m/>
    <m/>
    <s v="COMPLETED &amp; APPROVED"/>
    <s v="AD-UT-Tfiber"/>
    <d v="2025-04-30T00:00:00"/>
    <s v="\\172.28.9.34\Artefacts_T-Fiber TNOC Tracker\GPON\T173"/>
    <m/>
    <m/>
    <m/>
    <m/>
    <m/>
    <m/>
    <s v="472GPON"/>
    <s v="GPON"/>
    <s v="CLOSED"/>
    <m/>
    <m/>
    <m/>
    <d v="2025-04-30T00:00:00"/>
    <s v="\\172.28.9.34\Artefacts_T-Fiber TNOC Tracker\GPON\T173"/>
    <m/>
    <n v="1"/>
    <s v="Completed &amp; Approved"/>
    <x v="1"/>
  </r>
  <r>
    <n v="173"/>
    <s v="T174"/>
    <n v="472"/>
    <s v="NA"/>
    <m/>
    <m/>
    <m/>
    <s v="GPON"/>
    <s v="Tejas"/>
    <s v="NBI API availability for BW query_x000a_Dependent on new OLT build, which supposed to released on 31- March23."/>
    <m/>
    <s v=" "/>
    <s v="Colosed"/>
    <m/>
    <s v=" "/>
    <s v=" "/>
    <m/>
    <m/>
    <m/>
    <m/>
    <x v="6"/>
    <m/>
    <m/>
    <s v="COMPLETED &amp; APPROVED"/>
    <s v="AD-UT-Tfiber"/>
    <d v="2025-04-30T00:00:00"/>
    <s v="\\172.28.9.34\Artefacts_T-Fiber TNOC Tracker\GPON\T174"/>
    <m/>
    <m/>
    <m/>
    <m/>
    <m/>
    <m/>
    <s v="472GPON"/>
    <s v="GPON"/>
    <s v="CLOSED"/>
    <m/>
    <m/>
    <m/>
    <d v="2025-04-30T00:00:00"/>
    <s v="\\172.28.9.34\Artefacts_T-Fiber TNOC Tracker\GPON\T174"/>
    <m/>
    <n v="1"/>
    <s v="Completed &amp; Approved"/>
    <x v="1"/>
  </r>
  <r>
    <n v="174"/>
    <s v="T175"/>
    <n v="472"/>
    <s v="NA"/>
    <m/>
    <m/>
    <m/>
    <s v="GPON"/>
    <s v="Nokia"/>
    <s v="CR for Nokia API integration to close BW query and PMS related issues "/>
    <m/>
    <s v=" "/>
    <s v="Open"/>
    <m/>
    <s v="Nokia OEM"/>
    <s v="AMS"/>
    <m/>
    <s v="Having dependency on Service Inventory and NSO"/>
    <s v="NSO"/>
    <s v="Jayanth"/>
    <x v="6"/>
    <m/>
    <s v="Open"/>
    <s v="DEPENDENCY(Client/Ext.)"/>
    <s v=" "/>
    <s v=" "/>
    <s v=" "/>
    <m/>
    <m/>
    <m/>
    <m/>
    <m/>
    <m/>
    <s v="472GPON"/>
    <s v="GPON"/>
    <s v="OPEN"/>
    <m/>
    <m/>
    <m/>
    <m/>
    <m/>
    <m/>
    <n v="1"/>
    <s v="Open"/>
    <x v="0"/>
  </r>
  <r>
    <n v="175"/>
    <s v="T176"/>
    <n v="472"/>
    <s v="NA"/>
    <m/>
    <m/>
    <m/>
    <s v="GPON"/>
    <s v="Nokia"/>
    <s v="OLT devices status in OSS is not as per AMS."/>
    <m/>
    <s v=" "/>
    <s v="Colosed"/>
    <m/>
    <s v=" "/>
    <s v=" "/>
    <m/>
    <m/>
    <m/>
    <m/>
    <x v="6"/>
    <m/>
    <m/>
    <s v="COMPLETED &amp; APPROVED"/>
    <s v="AD-UT-Tfiber"/>
    <d v="2025-04-30T00:00:00"/>
    <s v="\\172.28.9.34\Artefacts_T-Fiber TNOC Tracker\GPON\T176"/>
    <m/>
    <m/>
    <m/>
    <m/>
    <m/>
    <m/>
    <s v="472GPON"/>
    <s v="GPON"/>
    <s v="CLOSED"/>
    <m/>
    <m/>
    <m/>
    <d v="2025-04-30T00:00:00"/>
    <s v="\\172.28.9.34\Artefacts_T-Fiber TNOC Tracker\GPON\T176"/>
    <m/>
    <n v="1"/>
    <s v="Completed &amp; Approved"/>
    <x v="1"/>
  </r>
  <r>
    <n v="176"/>
    <s v="T177"/>
    <n v="472"/>
    <s v="NA"/>
    <m/>
    <m/>
    <m/>
    <s v="GPON"/>
    <s v="Nokia"/>
    <s v="ONT devices have been recovered and validated as per AMS count."/>
    <m/>
    <s v=" "/>
    <s v="Colosed"/>
    <m/>
    <s v=" "/>
    <s v=" "/>
    <m/>
    <m/>
    <m/>
    <m/>
    <x v="6"/>
    <m/>
    <m/>
    <s v="COMPLETED &amp; APPROVED"/>
    <s v="AD-UT-Tfiber"/>
    <d v="2025-04-30T00:00:00"/>
    <s v="\\172.28.9.34\Artefacts_T-Fiber TNOC Tracker\GPON\T177"/>
    <m/>
    <m/>
    <m/>
    <m/>
    <m/>
    <m/>
    <s v="472GPON"/>
    <s v="GPON"/>
    <s v="CLOSED"/>
    <m/>
    <m/>
    <m/>
    <d v="2025-04-30T00:00:00"/>
    <s v="\\172.28.9.34\Artefacts_T-Fiber TNOC Tracker\GPON\T177"/>
    <m/>
    <n v="1"/>
    <s v="Completed &amp; Approved"/>
    <x v="1"/>
  </r>
  <r>
    <n v="177"/>
    <s v="T178"/>
    <n v="472"/>
    <s v="NA"/>
    <m/>
    <m/>
    <m/>
    <s v="GPON"/>
    <s v="Nokia"/>
    <s v="Authentication and authorization have been tested with Nokia devices except CB OLT."/>
    <m/>
    <s v=" "/>
    <s v="Colosed"/>
    <m/>
    <s v=" "/>
    <s v=" "/>
    <m/>
    <m/>
    <m/>
    <m/>
    <x v="6"/>
    <m/>
    <m/>
    <s v="COMPLETED &amp; APPROVED"/>
    <s v="AD-UT-Tfiber"/>
    <d v="2025-04-30T00:00:00"/>
    <s v="\\172.28.9.34\Artefacts_T-Fiber TNOC Tracker\GPON\T178"/>
    <m/>
    <m/>
    <m/>
    <m/>
    <m/>
    <m/>
    <s v="472GPON"/>
    <s v="GPON"/>
    <s v="CLOSED"/>
    <m/>
    <m/>
    <m/>
    <d v="2025-04-30T00:00:00"/>
    <s v="\\172.28.9.34\Artefacts_T-Fiber TNOC Tracker\GPON\T178"/>
    <m/>
    <n v="1"/>
    <s v="Completed &amp; Approved"/>
    <x v="1"/>
  </r>
  <r>
    <n v="178"/>
    <s v="T179"/>
    <n v="472"/>
    <s v="NA"/>
    <m/>
    <m/>
    <m/>
    <s v="GPON"/>
    <s v="Nokia"/>
    <s v="Tejas ONT firmware upgradation not happing through Nokia OLT. Joint troubleshooting is required with Tejas and Nokia."/>
    <m/>
    <s v=" "/>
    <s v="Colosed"/>
    <m/>
    <s v=" "/>
    <s v=" "/>
    <m/>
    <m/>
    <m/>
    <m/>
    <x v="6"/>
    <m/>
    <m/>
    <s v="COMPLETED &amp; APPROVED"/>
    <s v="AD-UT-Tfiber"/>
    <d v="2025-04-30T00:00:00"/>
    <s v="\\172.28.9.34\Artefacts_T-Fiber TNOC Tracker\GPON\T179"/>
    <m/>
    <m/>
    <m/>
    <m/>
    <m/>
    <m/>
    <s v="472GPON"/>
    <s v="GPON"/>
    <s v="CLOSED"/>
    <m/>
    <m/>
    <m/>
    <d v="2025-04-30T00:00:00"/>
    <s v="\\172.28.9.34\Artefacts_T-Fiber TNOC Tracker\GPON\T179"/>
    <m/>
    <n v="1"/>
    <s v="Completed &amp; Approved"/>
    <x v="1"/>
  </r>
  <r>
    <n v="179"/>
    <s v="T180"/>
    <n v="472"/>
    <s v="NA"/>
    <m/>
    <m/>
    <m/>
    <s v="GPON"/>
    <s v="Nokia"/>
    <s v="Nokia ONT to support NAT, DHCP, both Router and Bridge mode"/>
    <m/>
    <s v=" "/>
    <s v="Open"/>
    <m/>
    <s v="Nokia OEM"/>
    <s v="ONT"/>
    <m/>
    <s v="Nokia has provided the SOP, which has been tested and is working as expected. However, Nokia ONTs connected to Tejas OLTs cannot be enabled directly through the Tejas OLT. As discussed with TFiber, we have prepared an SOP for the field team and are currently working on mapping the Nokia ONTs under Tejas OLTs to nearby Nokia OLTs"/>
    <m/>
    <m/>
    <x v="6"/>
    <m/>
    <m/>
    <s v="COMPLETED &amp; APPROVED"/>
    <s v=" "/>
    <s v=" "/>
    <s v=" "/>
    <m/>
    <m/>
    <m/>
    <m/>
    <m/>
    <m/>
    <s v="472GPON"/>
    <s v="GPON"/>
    <s v="CLOSED"/>
    <m/>
    <m/>
    <m/>
    <d v="2025-09-20T00:00:00"/>
    <s v="  \\172.28.9.34\Artefacts_T-Fiber TNOC Tracker\GPON\T180"/>
    <m/>
    <n v="1"/>
    <s v="Completed &amp; Approved"/>
    <x v="3"/>
  </r>
  <r>
    <n v="180"/>
    <s v="T181"/>
    <n v="472"/>
    <s v="NA"/>
    <m/>
    <m/>
    <m/>
    <s v="GPON"/>
    <s v="Nokia"/>
    <s v="Accounting logs are forwarded to Alepo server, same was reflecting in Alepo server but it was forwarding towards syslog server."/>
    <m/>
    <s v=" "/>
    <s v="Colosed"/>
    <m/>
    <s v=" "/>
    <s v=" "/>
    <m/>
    <m/>
    <m/>
    <m/>
    <x v="6"/>
    <m/>
    <m/>
    <s v="COMPLETED &amp; APPROVED"/>
    <s v="AD-UT-Tfiber"/>
    <d v="2025-04-30T00:00:00"/>
    <s v="\\172.28.9.34\Artefacts_T-Fiber TNOC Tracker\GPON\T181"/>
    <m/>
    <m/>
    <m/>
    <m/>
    <m/>
    <m/>
    <s v="472GPON"/>
    <s v="GPON"/>
    <s v="CLOSED"/>
    <m/>
    <m/>
    <m/>
    <d v="2025-04-30T00:00:00"/>
    <s v="\\172.28.9.34\Artefacts_T-Fiber TNOC Tracker\GPON\T181"/>
    <m/>
    <n v="1"/>
    <s v="Completed &amp; Approved"/>
    <x v="1"/>
  </r>
  <r>
    <n v="181"/>
    <s v="T182"/>
    <n v="472"/>
    <s v="NA"/>
    <m/>
    <m/>
    <m/>
    <s v="GPON"/>
    <s v="Nokia"/>
    <s v="Nokia EMS functional ATP to be closed with customer"/>
    <m/>
    <s v=" "/>
    <s v="Open"/>
    <m/>
    <s v="Nokia OEM"/>
    <s v="AMS"/>
    <m/>
    <s v="Working with OEM_x000a_20-Sep-25: ATP document submitted to TPA, And TPA Shared 12 observations related to RFP compliance.Same has been given to OEM for closure. Nokia team provided clarifications for 10 points and 2 points are WIP. GPON team has to share clarifications of 10 points to TPA and need to confirm timelines for remaining 2 points on 23-Sep-25."/>
    <s v="Nokia"/>
    <s v="Sivakasi"/>
    <x v="6"/>
    <m/>
    <s v="Open"/>
    <s v="DEPENDENCY(Client/Ext.)"/>
    <s v=" "/>
    <s v=" "/>
    <s v=" "/>
    <m/>
    <m/>
    <m/>
    <m/>
    <m/>
    <m/>
    <s v="472GPON"/>
    <s v="GPON"/>
    <s v="OPEN"/>
    <m/>
    <m/>
    <m/>
    <m/>
    <m/>
    <m/>
    <n v="1"/>
    <s v="Open"/>
    <x v="0"/>
  </r>
  <r>
    <n v="182"/>
    <s v="T183"/>
    <n v="472"/>
    <s v="NA"/>
    <m/>
    <m/>
    <m/>
    <s v="GPON"/>
    <s v="Nokia"/>
    <s v="DC-DR Switchover activity need to plan."/>
    <m/>
    <s v=" "/>
    <s v="Colosed"/>
    <m/>
    <s v=" "/>
    <s v=" "/>
    <m/>
    <m/>
    <m/>
    <m/>
    <x v="6"/>
    <m/>
    <m/>
    <s v="COMPLETED &amp; APPROVED"/>
    <s v="AD-UT-Tfiber"/>
    <d v="2025-04-30T00:00:00"/>
    <s v="\\172.28.9.34\Artefacts_T-Fiber TNOC Tracker\GPON\T183"/>
    <m/>
    <m/>
    <m/>
    <m/>
    <m/>
    <m/>
    <s v="472GPON"/>
    <s v="GPON"/>
    <s v="CLOSED"/>
    <m/>
    <m/>
    <m/>
    <d v="2025-04-30T00:00:00"/>
    <s v="\\172.28.9.34\Artefacts_T-Fiber TNOC Tracker\GPON\T183"/>
    <m/>
    <n v="1"/>
    <s v="Completed &amp; Approved"/>
    <x v="1"/>
  </r>
  <r>
    <n v="183"/>
    <s v="T184"/>
    <n v="472"/>
    <s v="NA"/>
    <m/>
    <m/>
    <m/>
    <s v="GPON"/>
    <s v="Nokia"/>
    <s v="Nokia OLTs reachability is pending for DR Servers."/>
    <m/>
    <s v=" "/>
    <s v="Colosed"/>
    <m/>
    <s v=" "/>
    <s v=" "/>
    <m/>
    <m/>
    <m/>
    <m/>
    <x v="6"/>
    <m/>
    <m/>
    <s v="COMPLETED &amp; APPROVED"/>
    <s v="AD-UT-Tfiber"/>
    <d v="2025-04-30T00:00:00"/>
    <s v="\\172.28.9.34\Artefacts_T-Fiber TNOC Tracker\GPON\T184"/>
    <m/>
    <m/>
    <m/>
    <m/>
    <m/>
    <m/>
    <s v="472GPON"/>
    <s v="GPON"/>
    <s v="CLOSED"/>
    <m/>
    <m/>
    <m/>
    <d v="2025-04-30T00:00:00"/>
    <s v="\\172.28.9.34\Artefacts_T-Fiber TNOC Tracker\GPON\T184"/>
    <m/>
    <n v="1"/>
    <s v="Completed &amp; Approved"/>
    <x v="1"/>
  </r>
  <r>
    <n v="184"/>
    <s v="T185"/>
    <n v="472"/>
    <s v="NA"/>
    <m/>
    <m/>
    <m/>
    <s v="IP/MPLS"/>
    <s v="Service Solution"/>
    <s v="HSI (High Speed Internet to Household)"/>
    <m/>
    <s v=" "/>
    <s v="Colosed"/>
    <m/>
    <s v=" "/>
    <s v=" "/>
    <m/>
    <m/>
    <m/>
    <m/>
    <x v="4"/>
    <m/>
    <m/>
    <s v="COMPLETED &amp; APPROVED"/>
    <s v="AD-UT-Tfiber"/>
    <d v="2025-05-05T00:00:00"/>
    <s v="\\172.28.9.34\Artefacts_T-Fiber TNOC Tracker\IPMPLS\House Hold HSI Services Design LLD V1.2 - T185.pdf"/>
    <m/>
    <m/>
    <m/>
    <m/>
    <m/>
    <m/>
    <s v="472IP/MPLS"/>
    <s v="IPMPLS"/>
    <s v="CLOSED"/>
    <m/>
    <m/>
    <m/>
    <d v="2025-05-05T00:00:00"/>
    <s v="\\172.28.9.34\Artefacts_T-Fiber TNOC Tracker\IPMPLS\House Hold HSI Services Design LLD V1.2 - T185.pdf"/>
    <m/>
    <n v="1"/>
    <s v="Completed &amp; Approved"/>
    <x v="1"/>
  </r>
  <r>
    <n v="185"/>
    <s v="T186"/>
    <n v="472"/>
    <s v="NA"/>
    <m/>
    <m/>
    <m/>
    <s v="IP/MPLS"/>
    <s v="Service Solution"/>
    <s v="IPTV to Household"/>
    <m/>
    <s v=" "/>
    <s v="Colosed"/>
    <m/>
    <s v=" "/>
    <s v=" "/>
    <m/>
    <m/>
    <m/>
    <m/>
    <x v="4"/>
    <m/>
    <m/>
    <s v="COMPLETED &amp; APPROVED"/>
    <s v="AD-UT-Tfiber"/>
    <d v="2025-05-05T00:00:00"/>
    <s v="\\172.28.9.34\Artefacts_T-Fiber TNOC Tracker\IPMPLS\House Hold IPTV Services Design LLD V1.2 - T186.pdf"/>
    <m/>
    <m/>
    <m/>
    <m/>
    <m/>
    <m/>
    <s v="472IP/MPLS"/>
    <s v="IPMPLS"/>
    <s v="CLOSED"/>
    <m/>
    <m/>
    <m/>
    <d v="2025-05-05T00:00:00"/>
    <s v="\\172.28.9.34\Artefacts_T-Fiber TNOC Tracker\IPMPLS\House Hold IPTV Services Design LLD V1.2 - T186.pdf"/>
    <m/>
    <n v="1"/>
    <s v="Completed &amp; Approved"/>
    <x v="1"/>
  </r>
  <r>
    <n v="186"/>
    <s v="T187"/>
    <n v="472"/>
    <s v="NA"/>
    <m/>
    <m/>
    <m/>
    <s v="IP/MPLS"/>
    <s v="Service Solution"/>
    <s v="VOIP to Household"/>
    <m/>
    <s v=" "/>
    <s v="Colosed"/>
    <m/>
    <s v=" "/>
    <s v=" "/>
    <m/>
    <m/>
    <m/>
    <m/>
    <x v="4"/>
    <m/>
    <m/>
    <s v="COMPLETED &amp; APPROVED"/>
    <s v="AD-UT-Tfiber"/>
    <d v="2025-05-05T00:00:00"/>
    <s v="\\172.28.9.34\Artefacts_T-Fiber TNOC Tracker\IPMPLS\House Hold VoIP Services Design LLD V1.2 - t187.pdf"/>
    <m/>
    <m/>
    <m/>
    <m/>
    <m/>
    <m/>
    <s v="472IP/MPLS"/>
    <s v="IPMPLS"/>
    <s v="CLOSED"/>
    <m/>
    <m/>
    <m/>
    <d v="2025-05-05T00:00:00"/>
    <s v="\\172.28.9.34\Artefacts_T-Fiber TNOC Tracker\IPMPLS\House Hold VoIP Services Design LLD V1.2 - t187.pdf"/>
    <m/>
    <n v="1"/>
    <s v="Completed &amp; Approved"/>
    <x v="1"/>
  </r>
  <r>
    <n v="187"/>
    <s v="T188"/>
    <n v="472"/>
    <s v="NA"/>
    <m/>
    <m/>
    <m/>
    <s v="IP/MPLS"/>
    <s v="Service Solution"/>
    <s v="Internet to GI (Govt. Institution)"/>
    <m/>
    <s v=" "/>
    <s v="Colosed"/>
    <m/>
    <s v=" "/>
    <s v=" "/>
    <m/>
    <m/>
    <m/>
    <m/>
    <x v="4"/>
    <m/>
    <m/>
    <s v="COMPLETED &amp; APPROVED"/>
    <s v="AD-UT-Tfiber"/>
    <d v="2025-05-05T00:00:00"/>
    <s v="\\172.28.9.34\Artefacts_T-Fiber TNOC Tracker\IPMPLS\T-FIBER T-Net for GI Broadband Service Design LLD V1.1 - T188.pdf"/>
    <m/>
    <m/>
    <m/>
    <m/>
    <m/>
    <m/>
    <s v="472IP/MPLS"/>
    <s v="IPMPLS"/>
    <s v="CLOSED"/>
    <m/>
    <m/>
    <m/>
    <d v="2025-05-05T00:00:00"/>
    <s v="\\172.28.9.34\Artefacts_T-Fiber TNOC Tracker\IPMPLS\T-FIBER T-Net for GI Broadband Service Design LLD V1.1 - T188.pdf"/>
    <m/>
    <n v="1"/>
    <s v="Completed &amp; Approved"/>
    <x v="1"/>
  </r>
  <r>
    <n v="188"/>
    <s v="T189"/>
    <n v="472"/>
    <s v="NA"/>
    <m/>
    <m/>
    <m/>
    <s v="IP/MPLS"/>
    <s v="Service Solution"/>
    <s v="CCTV Unicast"/>
    <m/>
    <s v=" "/>
    <s v="Colosed"/>
    <m/>
    <s v=" "/>
    <s v=" "/>
    <m/>
    <m/>
    <m/>
    <m/>
    <x v="4"/>
    <m/>
    <m/>
    <s v="COMPLETED &amp; APPROVED"/>
    <s v="AD-UT-Tfiber"/>
    <d v="2025-05-05T00:00:00"/>
    <s v="\\172.28.9.34\Artefacts_T-Fiber TNOC Tracker\IPMPLS\Centrailzed CCTV Surveillance Monitoring over T-Fiber Network-Solution Doucment_Initial Draft V1.0 - T189.pdf"/>
    <m/>
    <m/>
    <m/>
    <m/>
    <m/>
    <m/>
    <s v="472IP/MPLS"/>
    <s v="IPMPLS"/>
    <s v="CLOSED"/>
    <m/>
    <m/>
    <m/>
    <d v="2025-05-05T00:00:00"/>
    <s v="\\172.28.9.34\Artefacts_T-Fiber TNOC Tracker\IPMPLS\Centrailzed CCTV Surveillance Monitoring over T-Fiber Network-Solution Doucment_Initial Draft V1.0 - T189.pdf"/>
    <m/>
    <n v="1"/>
    <s v="Completed &amp; Approved"/>
    <x v="1"/>
  </r>
  <r>
    <n v="189"/>
    <s v="T190"/>
    <n v="472"/>
    <s v="NA"/>
    <m/>
    <m/>
    <m/>
    <s v="IP/MPLS"/>
    <s v="Service Solution"/>
    <s v="CCTV Multicast"/>
    <m/>
    <s v=" "/>
    <s v="Colosed"/>
    <m/>
    <s v=" "/>
    <s v=" "/>
    <m/>
    <m/>
    <m/>
    <m/>
    <x v="4"/>
    <m/>
    <m/>
    <s v="COMPLETED &amp; APPROVED"/>
    <s v="AD-UT-Tfiber"/>
    <d v="2025-05-05T00:00:00"/>
    <s v="\\172.28.9.34\Artefacts_T-Fiber TNOC Tracker\IPMPLS\CCTV Multicast Solution LLD V1.2 - T190.pdf"/>
    <m/>
    <m/>
    <m/>
    <m/>
    <m/>
    <m/>
    <s v="472IP/MPLS"/>
    <s v="IPMPLS"/>
    <s v="CLOSED"/>
    <m/>
    <m/>
    <m/>
    <d v="2025-05-05T00:00:00"/>
    <s v="\\172.28.9.34\Artefacts_T-Fiber TNOC Tracker\IPMPLS\CCTV Multicast Solution LLD V1.2 - T190.pdf"/>
    <m/>
    <n v="1"/>
    <s v="Completed &amp; Approved"/>
    <x v="1"/>
  </r>
  <r>
    <n v="190"/>
    <s v="T191"/>
    <n v="472"/>
    <s v="NA"/>
    <m/>
    <m/>
    <m/>
    <s v="IP/MPLS"/>
    <s v="Service Solution"/>
    <s v="Cell Tower L2VPN"/>
    <m/>
    <s v=" "/>
    <s v="Colosed"/>
    <m/>
    <s v=" "/>
    <s v=" "/>
    <m/>
    <m/>
    <m/>
    <m/>
    <x v="4"/>
    <m/>
    <m/>
    <s v="COMPLETED &amp; APPROVED"/>
    <s v="AD-UT-Tfiber"/>
    <d v="2025-05-05T00:00:00"/>
    <s v="\\172.28.9.34\Artefacts_T-Fiber TNOC Tracker\IPMPLS\TFIBER T-CELL Service Design &amp; Solution V4.3 T197, T336, T337, T338.pdf"/>
    <m/>
    <m/>
    <m/>
    <m/>
    <m/>
    <m/>
    <s v="472IP/MPLS"/>
    <s v="IPMPLS"/>
    <s v="CLOSED"/>
    <m/>
    <m/>
    <m/>
    <d v="2025-05-05T00:00:00"/>
    <s v="\\172.28.9.34\Artefacts_T-Fiber TNOC Tracker\IPMPLS\TFIBER T-CELL Service Design &amp; Solution V4.3 T197, T336, T337, T338.pdf"/>
    <m/>
    <n v="1"/>
    <s v="Completed &amp; Approved"/>
    <x v="1"/>
  </r>
  <r>
    <n v="191"/>
    <s v="T192"/>
    <n v="472"/>
    <s v="NA"/>
    <m/>
    <m/>
    <m/>
    <s v="IP/MPLS"/>
    <s v="Service Solution"/>
    <s v="Dhanush Telemedicine Application"/>
    <m/>
    <s v=" "/>
    <s v="Colosed"/>
    <m/>
    <s v=" "/>
    <s v=" "/>
    <m/>
    <m/>
    <m/>
    <m/>
    <x v="4"/>
    <m/>
    <m/>
    <s v="COMPLETED &amp; APPROVED"/>
    <s v="AD-UT-Tfiber"/>
    <d v="2025-05-05T00:00:00"/>
    <s v="\\172.28.9.34\Artefacts_T-Fiber TNOC Tracker\IPMPLS\T-FIBER DHANUSH TELEMEDICINE SOLUTION LLD V1.0 - T192.pdf"/>
    <m/>
    <m/>
    <m/>
    <m/>
    <m/>
    <m/>
    <s v="472IP/MPLS"/>
    <s v="IPMPLS"/>
    <s v="CLOSED"/>
    <m/>
    <m/>
    <m/>
    <d v="2025-05-05T00:00:00"/>
    <s v="\\172.28.9.34\Artefacts_T-Fiber TNOC Tracker\IPMPLS\T-FIBER DHANUSH TELEMEDICINE SOLUTION LLD V1.0 - T192.pdf"/>
    <m/>
    <n v="1"/>
    <s v="Completed &amp; Approved"/>
    <x v="1"/>
  </r>
  <r>
    <n v="192"/>
    <s v="T193"/>
    <n v="472"/>
    <s v="NA"/>
    <m/>
    <m/>
    <m/>
    <s v="IP/MPLS"/>
    <s v="Service Solution"/>
    <s v="SDC content to Household and GI"/>
    <m/>
    <s v=" "/>
    <s v="Open"/>
    <m/>
    <s v=" "/>
    <s v=" "/>
    <m/>
    <s v="22-Sep-25: Need to review plan and approve_x000a_12-Sep-25 : Peering plan submitted as per discussion on 11-Sep-25_x000a_01-Jul-25 : Design document submitted with suggested approaches. Require inputs from TFiber   to conduct PoC and finalize service design."/>
    <s v="T Fiber"/>
    <s v="Sanjay"/>
    <x v="4"/>
    <m/>
    <s v="Open"/>
    <s v="DEPENDENCY(Client/Ext.)"/>
    <s v=" "/>
    <s v=" "/>
    <s v=" "/>
    <m/>
    <m/>
    <m/>
    <m/>
    <m/>
    <m/>
    <s v="472IP/MPLS"/>
    <s v="IPMPLS"/>
    <s v="OPEN"/>
    <m/>
    <m/>
    <m/>
    <m/>
    <m/>
    <m/>
    <n v="1"/>
    <s v="Open"/>
    <x v="0"/>
  </r>
  <r>
    <n v="193"/>
    <s v="T194"/>
    <n v="472"/>
    <s v="NA"/>
    <m/>
    <m/>
    <m/>
    <s v="BSS "/>
    <s v="Service Catalogue"/>
    <s v="Incremental Product/ Services finalization in T-Fiber network"/>
    <m/>
    <s v=" "/>
    <s v="Open"/>
    <m/>
    <s v=" "/>
    <s v=" "/>
    <m/>
    <s v="01-Jul-25 : Dependecy on Tfiber in PCN (Product Concept Note) finalisation. Tracked in BSS action item T12 (part of 472 tracker)"/>
    <m/>
    <m/>
    <x v="2"/>
    <m/>
    <s v="Open"/>
    <s v="Open"/>
    <s v=" "/>
    <s v=" "/>
    <s v=" "/>
    <m/>
    <m/>
    <m/>
    <m/>
    <m/>
    <m/>
    <s v="472BSS "/>
    <s v="Applications/Tools"/>
    <s v="OPEN"/>
    <m/>
    <m/>
    <m/>
    <m/>
    <m/>
    <m/>
    <n v="1"/>
    <s v="Open"/>
    <x v="0"/>
  </r>
  <r>
    <n v="194"/>
    <s v="T195"/>
    <n v="472"/>
    <s v="NA"/>
    <m/>
    <m/>
    <m/>
    <s v="IP/MPLS"/>
    <s v="Service Provisioning"/>
    <s v="Service Provisioning PoC for SCCM/NSO - L2, L3 VPN"/>
    <m/>
    <s v=" "/>
    <s v="Open"/>
    <m/>
    <s v=" "/>
    <s v=" "/>
    <m/>
    <s v="Post 24.06.25 review and direction, working for a alternate options for NSO. will come back as earliest with closure plan."/>
    <m/>
    <m/>
    <x v="7"/>
    <m/>
    <s v="Open"/>
    <s v="DEPENDENCY(Client/Ext.)"/>
    <s v=" "/>
    <s v=" "/>
    <s v=" "/>
    <m/>
    <m/>
    <m/>
    <m/>
    <m/>
    <m/>
    <s v="472IP/MPLS"/>
    <s v="IPMPLS"/>
    <s v="OPEN"/>
    <m/>
    <m/>
    <m/>
    <m/>
    <m/>
    <m/>
    <n v="1"/>
    <s v="Open"/>
    <x v="0"/>
  </r>
  <r>
    <n v="195"/>
    <s v="T196"/>
    <n v="472"/>
    <s v="NA"/>
    <m/>
    <m/>
    <m/>
    <s v="IP/MPLS"/>
    <s v="Service Provisioning"/>
    <s v="Service Provisioning PoC for SCCM/NSO - QoS (all scenarios)"/>
    <m/>
    <s v=" "/>
    <s v="Open"/>
    <m/>
    <s v=" "/>
    <s v=" "/>
    <m/>
    <s v="Post 24.06.25 review and direction, working for a alternate options for NSO. will come back as earliest with closure plan."/>
    <m/>
    <m/>
    <x v="7"/>
    <m/>
    <s v="Open"/>
    <s v="DEPENDENCY(Client/Ext.)"/>
    <s v=" "/>
    <s v=" "/>
    <s v=" "/>
    <m/>
    <m/>
    <m/>
    <m/>
    <m/>
    <m/>
    <s v="472IP/MPLS"/>
    <s v="IPMPLS"/>
    <s v="OPEN"/>
    <m/>
    <m/>
    <m/>
    <m/>
    <m/>
    <m/>
    <n v="1"/>
    <s v="Open"/>
    <x v="0"/>
  </r>
  <r>
    <n v="196"/>
    <s v="T197"/>
    <n v="472"/>
    <s v="NA"/>
    <m/>
    <m/>
    <m/>
    <s v="IP/MPLS"/>
    <s v="Service Provisioning"/>
    <s v="Service Provisioning PoC for SCCM/NSO - MVPN (all scenarios)"/>
    <m/>
    <s v=" "/>
    <s v="Open"/>
    <m/>
    <s v=" "/>
    <s v=" "/>
    <m/>
    <s v="Post 24.06.25 review and direction, working for a alternate options for NSO. will come back as earliest with closure plan."/>
    <m/>
    <m/>
    <x v="7"/>
    <m/>
    <s v="Open"/>
    <s v="DEPENDENCY(Client/Ext.)"/>
    <s v=" "/>
    <s v=" "/>
    <s v=" "/>
    <m/>
    <m/>
    <m/>
    <m/>
    <m/>
    <m/>
    <s v="472IP/MPLS"/>
    <s v="IPMPLS"/>
    <s v="OPEN"/>
    <m/>
    <m/>
    <m/>
    <m/>
    <m/>
    <m/>
    <n v="1"/>
    <s v="Open"/>
    <x v="0"/>
  </r>
  <r>
    <n v="197"/>
    <s v="T198"/>
    <n v="472"/>
    <s v="NA"/>
    <m/>
    <m/>
    <m/>
    <s v="IP/MPLS"/>
    <s v="Network AT"/>
    <s v="Simulation and testing network for parameters like network convergence etc"/>
    <m/>
    <s v=" "/>
    <s v="Open"/>
    <m/>
    <s v=" "/>
    <s v=" "/>
    <m/>
    <s v="22-Sep-2025: Need to have discussion on Network AT parameters_x000a_8-Jul-2025 - Sandeep will come back by EoD today on extension of Cisco support renewal_x000a_01-Jul-25 : OEM(Cisco) suport is required to perform network AT, Inputs provided to OEM. OEM to provide Network AT procedure including all tests and test procedures._x000a_OEM onboarding is in progress  &amp; LnT Contracts team is coordinating"/>
    <s v="TPA, T Fiber, L&amp;T"/>
    <s v="Biju,Sanjay, RS Rao"/>
    <x v="4"/>
    <m/>
    <s v="Open"/>
    <s v="DEPENDENCY(Client/Ext.)"/>
    <s v=" "/>
    <s v=" "/>
    <s v=" "/>
    <m/>
    <m/>
    <m/>
    <m/>
    <m/>
    <m/>
    <s v="472IP/MPLS"/>
    <s v="IPMPLS"/>
    <s v="OPEN"/>
    <m/>
    <m/>
    <m/>
    <m/>
    <m/>
    <m/>
    <n v="1"/>
    <s v="Open"/>
    <x v="0"/>
  </r>
  <r>
    <n v="198"/>
    <s v="T199"/>
    <n v="472"/>
    <s v="NA"/>
    <m/>
    <m/>
    <m/>
    <s v="IP/MPLS"/>
    <s v="Design &amp; Documentation"/>
    <s v="HLD"/>
    <m/>
    <s v=" "/>
    <s v="Colosed"/>
    <m/>
    <s v=" "/>
    <s v=" "/>
    <m/>
    <m/>
    <m/>
    <m/>
    <x v="4"/>
    <m/>
    <m/>
    <s v="COMPLETED &amp; APPROVED"/>
    <s v="AD-UT-Tfiber"/>
    <d v="2025-05-05T00:00:00"/>
    <s v="\\172.28.9.34\Artefacts_T-Fiber TNOC Tracker\IPMPLS\E2E_Network HLD_Part1_V2.0_ 29.10.2020(Approved) - T199.pdf"/>
    <m/>
    <m/>
    <m/>
    <m/>
    <m/>
    <m/>
    <s v="472IP/MPLS"/>
    <s v="IPMPLS"/>
    <s v="CLOSED"/>
    <m/>
    <m/>
    <m/>
    <d v="2025-05-05T00:00:00"/>
    <s v="\\172.28.9.34\Artefacts_T-Fiber TNOC Tracker\IPMPLS\E2E_Network HLD_Part1_V2.0_ 29.10.2020(Approved) - T199.pdf"/>
    <m/>
    <n v="1"/>
    <s v="Completed &amp; Approved"/>
    <x v="1"/>
  </r>
  <r>
    <n v="199"/>
    <s v="T200"/>
    <n v="472"/>
    <s v="NA"/>
    <m/>
    <m/>
    <m/>
    <s v="IP/MPLS"/>
    <s v="Design &amp; Documentation"/>
    <s v="Approved conditionally with few punch points. Updated LLD to be submitted"/>
    <m/>
    <s v=" "/>
    <s v="Open"/>
    <m/>
    <s v=" "/>
    <s v=" "/>
    <m/>
    <m/>
    <s v="Duplicate"/>
    <m/>
    <x v="4"/>
    <m/>
    <m/>
    <s v="COMPLETED &amp; APPROVED"/>
    <s v="AD-UT, Tfiber (Sanjay ji)"/>
    <d v="2025-08-21T00:00:00"/>
    <s v="\\172.28.9.34\Artefacts_T-Fiber TNOC Tracker\IPMPLS\IP MPLS Network LLD V1.7 14-Aug-2025.pdf"/>
    <m/>
    <m/>
    <m/>
    <m/>
    <m/>
    <m/>
    <s v="472IP/MPLS"/>
    <s v="IPMPLS"/>
    <s v="CLOSED"/>
    <m/>
    <m/>
    <s v="Duplicate"/>
    <d v="2025-08-21T00:00:00"/>
    <s v="\\172.28.9.34\Artefacts_T-Fiber TNOC Tracker\IPMPLS\IP MPLS Network LLD V1.7 14-Aug-2025.pdf"/>
    <m/>
    <n v="1"/>
    <s v="Completed &amp; Approved"/>
    <x v="3"/>
  </r>
  <r>
    <n v="200"/>
    <s v="T201"/>
    <n v="472"/>
    <s v="NA"/>
    <m/>
    <m/>
    <m/>
    <s v="IP/MPLS"/>
    <s v="OSS"/>
    <s v="FMS Fault Management System (Device, Link ticketing etc)"/>
    <m/>
    <s v=" "/>
    <s v="Open"/>
    <m/>
    <s v=" "/>
    <s v=" "/>
    <m/>
    <s v="22-Sep-25: Auto ticketing verification is depending on OSS, reqiured configguration or changes done in OSS. Now auto ticket is working atrefatcs to be submitted for Node and Link._x000a_08-Jul-25 : Requirement given to OSS for implementation. FMS parameters given_x000a_1. Node down (Router, Switch, DC Network Switches, DWDM, OTN, OADM, OLT, UPS) : Field alarm should be received in NNMi. NNMi has to forward the alarm to OBM, NPS and to TeMiP. UCA has to carryout correlation and accordingly pass the root cause to SM to generate TT. once TT is generated it is assigned to respective District Engineer along with mail. After Fault resolution, TT should be resolved in system with alarm clearance and NoC has to close the TT with RFO._x000a_ Link down, Protocol down, RSP/Card/PSU down, High Temperature, Latency, Packet Loss, Jitter. End-to-end implementation and demonstration pending in OSS"/>
    <s v="L&amp;T"/>
    <s v="Suresh Pawar"/>
    <x v="8"/>
    <m/>
    <m/>
    <s v="CLOSURE REVIEW PENDING "/>
    <s v=" "/>
    <s v=" "/>
    <s v=" "/>
    <m/>
    <m/>
    <m/>
    <m/>
    <m/>
    <m/>
    <s v="472IP/MPLS"/>
    <s v="IPMPLS"/>
    <s v="OPEN"/>
    <s v="CLOSURE REVIEW PENDING "/>
    <n v="0"/>
    <m/>
    <m/>
    <m/>
    <m/>
    <n v="1"/>
    <s v="Completed but Verification undrer Process"/>
    <x v="2"/>
  </r>
  <r>
    <n v="201"/>
    <s v="T202"/>
    <n v="472"/>
    <s v="NA"/>
    <m/>
    <m/>
    <m/>
    <s v="IP/MPLS"/>
    <s v="OSS"/>
    <s v="PMS Performance Management System (Utilization, Errors etc)"/>
    <m/>
    <s v=" "/>
    <s v="Open"/>
    <m/>
    <s v=" "/>
    <s v=" "/>
    <m/>
    <s v="25-Sep-25: Implementation completed, Need to validate and cofirm_x000a_07-Jul-25 : Requirement given to OSS for implementation. PMS parameters given - CPU, Memory, Backplane and Link utilization, CRC errors, Optical power, QoS parameters  . End-to-end implementation and demonstration pending in OSS"/>
    <s v="L&amp;T"/>
    <s v="Suresh Pawar"/>
    <x v="8"/>
    <m/>
    <m/>
    <s v="CLOSURE REVIEW PENDING "/>
    <s v=" "/>
    <s v=" "/>
    <s v=" "/>
    <m/>
    <m/>
    <m/>
    <m/>
    <m/>
    <m/>
    <s v="472IP/MPLS"/>
    <s v="IPMPLS"/>
    <s v="OPEN"/>
    <s v="COMPLETED"/>
    <n v="0"/>
    <m/>
    <m/>
    <m/>
    <m/>
    <n v="1"/>
    <s v="Completed but Verification undrer Process"/>
    <x v="2"/>
  </r>
  <r>
    <n v="202"/>
    <s v="T203"/>
    <n v="472"/>
    <s v="NA"/>
    <m/>
    <m/>
    <m/>
    <s v="IP/MPLS"/>
    <s v="OSS"/>
    <s v="Dashboard (Network Parameter Dash Boards)"/>
    <m/>
    <s v=" "/>
    <s v="Open"/>
    <m/>
    <s v=" "/>
    <s v=" "/>
    <m/>
    <s v="25-Sep-25: Implementation completed, Need to validate and cofirm_x000a_07-Jul-25 : Requirement given to OSS for implementation. Dash Board required - Top CPU, Memory, Link utilization, Temperature, All Critical alarms   . Demonstration pending in OSS"/>
    <s v="L&amp;T"/>
    <s v="Suresh Pawar"/>
    <x v="8"/>
    <m/>
    <s v="Open"/>
    <s v="WIP"/>
    <s v=" "/>
    <s v=" "/>
    <s v=" "/>
    <m/>
    <m/>
    <m/>
    <m/>
    <m/>
    <m/>
    <s v="472IP/MPLS"/>
    <s v="IPMPLS"/>
    <s v="OPEN"/>
    <s v="OPEN"/>
    <n v="0"/>
    <m/>
    <m/>
    <m/>
    <m/>
    <n v="1"/>
    <s v="Open"/>
    <x v="0"/>
  </r>
  <r>
    <n v="203"/>
    <s v="T204"/>
    <n v="472"/>
    <s v="NA"/>
    <m/>
    <m/>
    <m/>
    <s v="IP/MPLS"/>
    <s v="OSS"/>
    <s v="Reports (Invetory, Device avability, Link Availability)"/>
    <m/>
    <s v=" "/>
    <s v="Open"/>
    <m/>
    <s v=" "/>
    <s v=" "/>
    <m/>
    <s v="25-Sep-25: Reports are available in UOC, Artefacts to be submitted for clsore_x000a_07-Jul-25 : Requirement given to OSS for implementation. Reports required - Node availability, Link availability, Link utilization, Inventory, CPU utilization, Memory Utilization, Latecy.  Demonstration pending in OSS"/>
    <s v="L&amp;T"/>
    <s v="Suresh Pawar"/>
    <x v="8"/>
    <m/>
    <m/>
    <s v="CLOSURE REVIEW PENDING "/>
    <s v=" "/>
    <s v=" "/>
    <s v=" "/>
    <m/>
    <m/>
    <m/>
    <m/>
    <m/>
    <m/>
    <s v="472IP/MPLS"/>
    <s v="IPMPLS"/>
    <s v="OPEN"/>
    <s v="COMPLETED"/>
    <n v="0"/>
    <m/>
    <m/>
    <m/>
    <m/>
    <n v="1"/>
    <s v="Completed but Verification undrer Process"/>
    <x v="2"/>
  </r>
  <r>
    <n v="204"/>
    <s v="T205"/>
    <n v="472"/>
    <s v="NA"/>
    <m/>
    <m/>
    <m/>
    <s v="NSO"/>
    <s v="Installation"/>
    <s v="Installation of NSO Applications"/>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05"/>
    <s v="T206"/>
    <n v="472"/>
    <s v="NA"/>
    <m/>
    <m/>
    <m/>
    <s v="NSO"/>
    <s v="Integration"/>
    <s v="Integration with Third Party Applications/Nodes "/>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06"/>
    <s v="T207"/>
    <n v="472"/>
    <s v="NA"/>
    <m/>
    <m/>
    <m/>
    <s v="NSO"/>
    <s v="Integration"/>
    <s v="OSS"/>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07"/>
    <s v="T208"/>
    <n v="472"/>
    <s v="NA"/>
    <m/>
    <m/>
    <m/>
    <s v="NSO"/>
    <s v="Integration"/>
    <s v="BSS "/>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08"/>
    <s v="T209"/>
    <n v="472"/>
    <s v="NA"/>
    <m/>
    <m/>
    <m/>
    <s v="NSO"/>
    <s v="Integration"/>
    <s v="Nodes"/>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09"/>
    <s v="T210"/>
    <n v="472"/>
    <s v="NA"/>
    <m/>
    <m/>
    <m/>
    <s v="NSO"/>
    <s v="Integration"/>
    <s v="EMS-GPON"/>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10"/>
    <s v="T211"/>
    <n v="472"/>
    <s v="NA"/>
    <m/>
    <m/>
    <m/>
    <s v="NSO"/>
    <s v="Integration"/>
    <s v="EMS-DWDM"/>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11"/>
    <s v="T212"/>
    <n v="472"/>
    <s v="NA"/>
    <m/>
    <m/>
    <m/>
    <s v="NSO"/>
    <s v="Development and unit testing"/>
    <s v="Service verification and provisioning - IP MPLS"/>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12"/>
    <s v="T213"/>
    <n v="472"/>
    <s v="NA"/>
    <m/>
    <m/>
    <m/>
    <s v="NSO"/>
    <s v="Development and unit testing"/>
    <s v="Service verification and activation - GPON Nokia and Tejas"/>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13"/>
    <s v="T214"/>
    <n v="472"/>
    <s v="NA"/>
    <m/>
    <m/>
    <m/>
    <s v="NSO"/>
    <s v="Development and unit testing"/>
    <s v="SCCM provisioning request for HSI, IPTV, T-Wire,T-VPN,VoIP,CCTV SDD"/>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14"/>
    <s v="T215"/>
    <n v="472"/>
    <s v="NA"/>
    <m/>
    <m/>
    <m/>
    <s v="NSO"/>
    <s v="Development and unit testing"/>
    <s v="NSO module final implementation"/>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15"/>
    <s v="T216"/>
    <n v="472"/>
    <s v="NA"/>
    <m/>
    <m/>
    <m/>
    <s v="NSO"/>
    <s v="Integration"/>
    <s v="NSO integration with SCCM"/>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16"/>
    <s v="T217"/>
    <n v="472"/>
    <s v="NA"/>
    <m/>
    <m/>
    <m/>
    <s v="NSO"/>
    <s v="MoM Action"/>
    <s v="Cisco NSO to test all the cisco elements including SG350 Horizontal switch to deliver service"/>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17"/>
    <s v="T218"/>
    <n v="472"/>
    <s v="NA"/>
    <m/>
    <m/>
    <m/>
    <s v="NSO"/>
    <s v="MoM Action"/>
    <s v="NSO LLD "/>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18"/>
    <s v="T219"/>
    <n v="472"/>
    <s v="NA"/>
    <m/>
    <m/>
    <m/>
    <s v="NSO"/>
    <s v="MoM Action"/>
    <s v="Service catalog with product concept note for all services with target requirement date."/>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19"/>
    <s v="T220"/>
    <n v="472"/>
    <s v="NA"/>
    <m/>
    <m/>
    <m/>
    <s v="NSO"/>
    <s v="MoM Action"/>
    <s v="T-Cell Service definition sign off"/>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20"/>
    <s v="T221"/>
    <n v="472"/>
    <s v="NA"/>
    <m/>
    <m/>
    <m/>
    <s v="NSO"/>
    <s v="MoM Action"/>
    <s v="MAG/GAC ports reservation feasibility for services booked in BSS with payments made "/>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21"/>
    <s v="T222"/>
    <n v="472"/>
    <s v="NA"/>
    <m/>
    <m/>
    <m/>
    <s v="NSO"/>
    <s v="MoM Action"/>
    <s v="Tejas NED readiness "/>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22"/>
    <s v="T223"/>
    <n v="472"/>
    <s v="NA"/>
    <m/>
    <m/>
    <m/>
    <s v="NSO"/>
    <s v="MoM Action"/>
    <s v="IPTV tested needs to be finalised for additional configuration for multicast and tested as per lab availability and final sign off "/>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23"/>
    <s v="T224"/>
    <n v="472"/>
    <s v="NA"/>
    <m/>
    <m/>
    <m/>
    <s v="NSO"/>
    <s v="MoM Action"/>
    <s v="BSS to provide actual feasibility parameters e.g PE port number(s) from OSS . Right now values are hard-coded . In turn OSS to get these details from GIS. We havent seen an e2e workign scenario on this yet. "/>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24"/>
    <s v="T225"/>
    <n v="472"/>
    <s v="NA"/>
    <m/>
    <m/>
    <m/>
    <s v="NSO"/>
    <s v="MoM Action"/>
    <s v="VLAN logic : Vlan logic for HSI-SVLAN has beed provided per zone information. But most of deployments are coming with vlan 256 of PIONEER for any service . This needs to be looked at. VLAN ID should be changed to as per plan shared by Aravindhan. "/>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225"/>
    <s v="T226"/>
    <n v="472"/>
    <s v="NA"/>
    <m/>
    <s v="OSS"/>
    <s v="OSS"/>
    <s v="OSS"/>
    <s v="IPMPLS"/>
    <s v="Alarm &amp; Auto TT"/>
    <m/>
    <s v=" "/>
    <s v="Open"/>
    <m/>
    <s v=" "/>
    <s v=" "/>
    <m/>
    <s v="1. OT Stack upgrade is under discussion _x000a_2. Resync stabilization is WIP : Action Plan to submitted by 9th Sept 2025"/>
    <m/>
    <m/>
    <x v="8"/>
    <m/>
    <m/>
    <s v="CLOSURE REVIEW PENDING "/>
    <s v=" "/>
    <s v=" "/>
    <s v=" "/>
    <m/>
    <m/>
    <m/>
    <m/>
    <m/>
    <m/>
    <s v="472OSS"/>
    <s v="Applications/Tools"/>
    <s v="OPEN"/>
    <s v="COMPLETED"/>
    <s v="1. OT Stack upgrade is under discussion _x000a_2. Resync stabilization is WIP : Action Plan to submitted by 9th Sept 2025"/>
    <m/>
    <m/>
    <m/>
    <m/>
    <n v="1"/>
    <s v="Completed but Verification undrer Process"/>
    <x v="2"/>
  </r>
  <r>
    <n v="226"/>
    <s v="T227"/>
    <n v="472"/>
    <s v="NA"/>
    <m/>
    <s v="OSS"/>
    <s v="OSS"/>
    <s v="OSS"/>
    <s v="Other Applications Integrations with OSS"/>
    <s v="Create trouble ticket by BSS CRM"/>
    <m/>
    <s v=" "/>
    <s v="Colosed"/>
    <m/>
    <s v=" "/>
    <s v=" "/>
    <m/>
    <m/>
    <m/>
    <m/>
    <x v="8"/>
    <m/>
    <m/>
    <s v="COMPLETED &amp; APPROVED"/>
    <s v="AD-UT-Tfiber"/>
    <d v="2025-05-26T00:00:00"/>
    <s v="\\172.28.9.34\share drive\Artefacts_T-Fiber TNOC Tracker\OSS\T227"/>
    <m/>
    <m/>
    <m/>
    <m/>
    <m/>
    <m/>
    <s v="472OSS"/>
    <s v="Applications/Tools"/>
    <s v="CLOSED"/>
    <s v="COMPLETED &amp; APPROVED"/>
    <n v="0"/>
    <m/>
    <d v="2025-05-26T00:00:00"/>
    <s v="\\172.28.9.34\share drive\Artefacts_T-Fiber TNOC Tracker\OSS\T227"/>
    <m/>
    <n v="1"/>
    <s v="Completed &amp; Approved"/>
    <x v="1"/>
  </r>
  <r>
    <n v="227"/>
    <s v="T228"/>
    <n v="472"/>
    <s v="NA"/>
    <m/>
    <s v="OSS"/>
    <s v="OSS"/>
    <s v="OSS"/>
    <s v="Other Applications Integrations with OSS"/>
    <s v="Creation of technical incident by Helpdesk"/>
    <m/>
    <s v=" "/>
    <s v="Open"/>
    <m/>
    <s v=" "/>
    <s v=" "/>
    <m/>
    <s v="17-05-2025: Under observation. Seek approval from Sivakumar_x000a_26-06-2025: closed from OSS end, help desk to start using"/>
    <m/>
    <m/>
    <x v="8"/>
    <m/>
    <m/>
    <s v="CLOSURE REVIEW PENDING "/>
    <s v=" "/>
    <s v=" "/>
    <s v=" "/>
    <m/>
    <m/>
    <m/>
    <m/>
    <m/>
    <m/>
    <s v="472OSS"/>
    <s v="Applications/Tools"/>
    <s v="OPEN"/>
    <s v="COMPLETED"/>
    <n v="0"/>
    <m/>
    <m/>
    <m/>
    <m/>
    <n v="1"/>
    <s v="Completed but Verification undrer Process"/>
    <x v="2"/>
  </r>
  <r>
    <n v="228"/>
    <s v="T229"/>
    <n v="472"/>
    <s v="NA"/>
    <m/>
    <s v="OSS"/>
    <s v="OSS"/>
    <s v="OSS"/>
    <s v="DWDM Integration with OSS"/>
    <s v="DWDM Network Alarms integration has been completed in HPE OSS. However, all alarm counts are not in sync with Ciena MCP to HPE vTeMIP. "/>
    <m/>
    <s v=" "/>
    <s v="Colosed"/>
    <m/>
    <s v=" "/>
    <s v=" "/>
    <m/>
    <m/>
    <m/>
    <m/>
    <x v="8"/>
    <m/>
    <m/>
    <s v="COMPLETED &amp; APPROVED"/>
    <s v="AD-UT-Tfiber"/>
    <d v="2025-05-29T00:00:00"/>
    <s v="\\172.28.9.34\share drive\Artefacts_T-Fiber TNOC Tracker\OSS\T229"/>
    <m/>
    <m/>
    <m/>
    <m/>
    <m/>
    <m/>
    <s v="472OSS"/>
    <s v="Applications/Tools"/>
    <s v="CLOSED"/>
    <s v="COMPLETED &amp; APPROVED"/>
    <n v="0"/>
    <m/>
    <d v="2025-05-29T00:00:00"/>
    <s v="\\172.28.9.34\share drive\Artefacts_T-Fiber TNOC Tracker\OSS\T229"/>
    <m/>
    <n v="1"/>
    <s v="Completed &amp; Approved"/>
    <x v="1"/>
  </r>
  <r>
    <n v="229"/>
    <s v="T230"/>
    <n v="472"/>
    <s v="NA"/>
    <m/>
    <s v="OSS"/>
    <s v="OSS"/>
    <s v="OSS"/>
    <s v="DWDM Integration with OSS"/>
    <s v="Hardware inventory integration has been completed in HPE OSS. "/>
    <m/>
    <s v=" "/>
    <s v="Colosed"/>
    <m/>
    <s v=" "/>
    <s v=" "/>
    <m/>
    <m/>
    <m/>
    <m/>
    <x v="8"/>
    <m/>
    <m/>
    <s v="COMPLETED &amp; APPROVED"/>
    <s v="AD-UT-Tfiber"/>
    <d v="2025-05-26T00:00:00"/>
    <s v="\\172.28.9.34\share drive\Artefacts_T-Fiber TNOC Tracker\OSS\T230"/>
    <m/>
    <m/>
    <m/>
    <m/>
    <m/>
    <m/>
    <s v="472OSS"/>
    <s v="Applications/Tools"/>
    <s v="CLOSED"/>
    <s v="COMPLETED &amp; APPROVED"/>
    <n v="0"/>
    <m/>
    <d v="2025-05-26T00:00:00"/>
    <s v="\\172.28.9.34\share drive\Artefacts_T-Fiber TNOC Tracker\OSS\T230"/>
    <m/>
    <n v="1"/>
    <s v="Completed &amp; Approved"/>
    <x v="1"/>
  </r>
  <r>
    <n v="230"/>
    <s v="T231"/>
    <n v="472"/>
    <s v="NA"/>
    <m/>
    <s v="OSS"/>
    <s v="OSS"/>
    <s v="OSS"/>
    <s v="DWDM Integration with OSS"/>
    <s v="Ciena DWDM Network Topology has been created in HPE OSS topology MAP along with neighbour NE details. Adding the geographical map in the background of HPE OSS is possible with openstreet map.. _x000a_Not posisble to integarted with GIS map"/>
    <m/>
    <s v=" "/>
    <s v="Open"/>
    <m/>
    <s v=" "/>
    <s v=" "/>
    <m/>
    <s v="09-09-2025: topology available but bordering not feasible"/>
    <m/>
    <m/>
    <x v="8"/>
    <m/>
    <m/>
    <s v="CLOSURE REVIEW PENDING "/>
    <s v=" "/>
    <s v=" "/>
    <s v=" "/>
    <m/>
    <m/>
    <m/>
    <m/>
    <m/>
    <m/>
    <s v="472OSS"/>
    <s v="Applications/Tools"/>
    <s v="OPEN"/>
    <s v="COMPLETED"/>
    <s v="09-09-2025: topology available but bordering not feasible"/>
    <m/>
    <m/>
    <e v="#N/A"/>
    <m/>
    <n v="1"/>
    <s v="Completed but Verification undrer Process"/>
    <x v="2"/>
  </r>
  <r>
    <n v="231"/>
    <s v="T232"/>
    <n v="472"/>
    <s v="NA"/>
    <m/>
    <s v="OSS"/>
    <s v="OSS"/>
    <s v="OSS"/>
    <s v="DWDM Integration with OSS"/>
    <s v="Auto Ticket Generation- Fiber Cut"/>
    <m/>
    <s v=" "/>
    <s v="Colosed"/>
    <m/>
    <s v=" "/>
    <s v=" "/>
    <m/>
    <s v="15-09-2025:  Demonstrated in the Demo/UAT call"/>
    <m/>
    <m/>
    <x v="8"/>
    <m/>
    <m/>
    <s v="COMPLETED &amp; APPROVED"/>
    <s v="AD-UT-Tfiber"/>
    <d v="2025-05-26T00:00:00"/>
    <s v="\\172.28.9.34\share drive\Artefacts_T-Fiber TNOC Tracker\OSS\T232"/>
    <m/>
    <m/>
    <m/>
    <m/>
    <m/>
    <m/>
    <s v="472OSS"/>
    <s v="Applications/Tools"/>
    <s v="CLOSED"/>
    <s v="COMPLETED &amp; APPROVED"/>
    <s v="15-09-2025:  Demonstrated in the Demo/UAT call"/>
    <m/>
    <d v="2025-05-26T00:00:00"/>
    <s v="\\172.28.9.34\share drive\Artefacts_T-Fiber TNOC Tracker\OSS\T232"/>
    <m/>
    <n v="1"/>
    <s v="Completed &amp; Approved"/>
    <x v="1"/>
  </r>
  <r>
    <n v="232"/>
    <s v="T233"/>
    <n v="472"/>
    <s v="NA"/>
    <m/>
    <s v="OSS"/>
    <s v="OSS"/>
    <s v="OSS"/>
    <s v="DWDM Integration with OSS"/>
    <s v="Auto Ticket Generation- Hardwares Failures"/>
    <m/>
    <s v=" "/>
    <s v="Open"/>
    <m/>
    <s v=" "/>
    <s v=" "/>
    <m/>
    <m/>
    <m/>
    <m/>
    <x v="8"/>
    <m/>
    <m/>
    <s v="COMPLETED &amp; APPROVED"/>
    <s v=" "/>
    <s v=" "/>
    <s v="\\172.28.9.34\share drive\Artefacts_T-Fiber TNOC Tracker\OSS\T233"/>
    <m/>
    <m/>
    <m/>
    <m/>
    <m/>
    <m/>
    <s v="472OSS"/>
    <s v="Applications/Tools"/>
    <s v="CLOSED"/>
    <s v="COMPLETED &amp; APPROVED"/>
    <n v="0"/>
    <m/>
    <s v=" "/>
    <s v="\\172.28.9.34\share drive\Artefacts_T-Fiber TNOC Tracker\OSS\T233"/>
    <m/>
    <n v="1"/>
    <s v="Completed &amp; Approved"/>
    <x v="3"/>
  </r>
  <r>
    <n v="233"/>
    <s v="T234"/>
    <n v="472"/>
    <s v="NA"/>
    <m/>
    <s v="OSS"/>
    <s v="OSS"/>
    <s v="OSS"/>
    <s v="DWDM Integration with OSS"/>
    <s v="Auto Ticket Generation- Infra Failure"/>
    <m/>
    <s v=" "/>
    <s v="Colosed"/>
    <m/>
    <s v=" "/>
    <s v=" "/>
    <m/>
    <m/>
    <m/>
    <m/>
    <x v="8"/>
    <m/>
    <m/>
    <s v="COMPLETED &amp; APPROVED"/>
    <s v="AD-UT-Tfiber"/>
    <d v="2025-05-26T00:00:00"/>
    <s v="\\172.28.9.34\share drive\Artefacts_T-Fiber TNOC Tracker\OSS\T234"/>
    <m/>
    <m/>
    <m/>
    <m/>
    <m/>
    <m/>
    <s v="472OSS"/>
    <s v="Applications/Tools"/>
    <s v="CLOSED"/>
    <s v="COMPLETED &amp; APPROVED"/>
    <n v="0"/>
    <m/>
    <d v="2025-05-26T00:00:00"/>
    <s v="\\172.28.9.34\share drive\Artefacts_T-Fiber TNOC Tracker\OSS\T234"/>
    <m/>
    <n v="1"/>
    <s v="Completed &amp; Approved"/>
    <x v="1"/>
  </r>
  <r>
    <n v="234"/>
    <s v="T235"/>
    <n v="472"/>
    <s v="NA"/>
    <m/>
    <s v="OSS"/>
    <s v="OSS"/>
    <s v="OSS"/>
    <s v="DWDM Integration with OSS"/>
    <s v="Network and service performance monitoring KPIs report in HPE OSS"/>
    <m/>
    <s v=" "/>
    <s v="Colosed"/>
    <m/>
    <s v=" "/>
    <s v=" "/>
    <m/>
    <m/>
    <m/>
    <m/>
    <x v="8"/>
    <m/>
    <m/>
    <s v="COMPLETED &amp; APPROVED"/>
    <s v="AD-UT-Tfiber"/>
    <d v="2025-05-26T00:00:00"/>
    <s v="\\172.28.9.34\share drive\Artefacts_T-Fiber TNOC Tracker\OSS\T235"/>
    <m/>
    <m/>
    <m/>
    <m/>
    <m/>
    <m/>
    <s v="472OSS"/>
    <s v="Applications/Tools"/>
    <s v="CLOSED"/>
    <s v="COMPLETED &amp; APPROVED"/>
    <n v="0"/>
    <m/>
    <d v="2025-05-26T00:00:00"/>
    <s v="\\172.28.9.34\Artefacts_T-Fiber TNOC Tracker\DWDM\Artefact - T101"/>
    <m/>
    <n v="1"/>
    <s v="Completed &amp; Approved"/>
    <x v="1"/>
  </r>
  <r>
    <n v="235"/>
    <s v="T236"/>
    <n v="472"/>
    <s v="NA"/>
    <m/>
    <s v="OSS"/>
    <s v="OSS"/>
    <s v="OSS"/>
    <s v="DWDM Integration with OSS"/>
    <s v="Bandwidth utilization data in HPE OSS is available and under validation. "/>
    <m/>
    <s v=" "/>
    <s v="Colosed"/>
    <m/>
    <s v=" "/>
    <s v=" "/>
    <m/>
    <m/>
    <m/>
    <m/>
    <x v="8"/>
    <m/>
    <m/>
    <s v="COMPLETED &amp; APPROVED"/>
    <s v="AD-UT-Tfiber"/>
    <d v="2025-05-26T00:00:00"/>
    <s v="\\172.28.9.34\share drive\Artefacts_T-Fiber TNOC Tracker\OSS\T236"/>
    <m/>
    <m/>
    <m/>
    <m/>
    <m/>
    <m/>
    <s v="472OSS"/>
    <s v="Applications/Tools"/>
    <s v="CLOSED"/>
    <s v="COMPLETED &amp; APPROVED"/>
    <n v="0"/>
    <m/>
    <d v="2025-05-26T00:00:00"/>
    <s v="\\172.28.9.34\share drive\Artefacts_T-Fiber TNOC Tracker\OSS\T236"/>
    <m/>
    <n v="1"/>
    <s v="Completed &amp; Approved"/>
    <x v="1"/>
  </r>
  <r>
    <n v="236"/>
    <s v="T237"/>
    <n v="472"/>
    <s v="NA"/>
    <m/>
    <s v="OSS"/>
    <s v="OSS"/>
    <s v="OSS"/>
    <s v="DWDM Integration with OSS"/>
    <s v="Service inventory data availability in HPE OSS"/>
    <m/>
    <s v=" "/>
    <s v="Open"/>
    <m/>
    <s v=" "/>
    <s v=" "/>
    <m/>
    <s v="17-05-2025: Dependancy on NSO_x000a_26-06-2025: Cisco to be onboarded then it will take ~30 days to complete(timeline is given concidering NSO support available on 1st July)"/>
    <m/>
    <m/>
    <x v="8"/>
    <m/>
    <s v="Open"/>
    <s v="WIP"/>
    <s v=" "/>
    <s v=" "/>
    <s v=" "/>
    <m/>
    <m/>
    <m/>
    <m/>
    <m/>
    <m/>
    <s v="472OSS"/>
    <s v="Applications/Tools"/>
    <s v="OPEN"/>
    <s v="OPEN"/>
    <n v="0"/>
    <m/>
    <m/>
    <m/>
    <m/>
    <n v="1"/>
    <s v="Open"/>
    <x v="0"/>
  </r>
  <r>
    <n v="237"/>
    <s v="T238"/>
    <n v="472"/>
    <s v="NA"/>
    <m/>
    <s v="OSS"/>
    <s v="OSS"/>
    <s v="OSS"/>
    <s v="DWDM Integration with OSS"/>
    <s v="For planned event service impact analysis data / report "/>
    <m/>
    <s v=" "/>
    <s v="Open"/>
    <m/>
    <s v=" "/>
    <s v=" "/>
    <m/>
    <s v="17-05-2025: Dependancy on NSO_x000a_26-06-2025: Cisco to be onboarded then it will take ~30 days to complete(timeline is given concidering NSO support available on 1st July)"/>
    <m/>
    <m/>
    <x v="8"/>
    <m/>
    <m/>
    <s v="CLOSURE REVIEW PENDING "/>
    <s v=" "/>
    <s v=" "/>
    <s v=" "/>
    <m/>
    <m/>
    <m/>
    <m/>
    <m/>
    <m/>
    <s v="472OSS"/>
    <s v="Applications/Tools"/>
    <s v="OPEN"/>
    <s v="COMPLETED"/>
    <n v="0"/>
    <m/>
    <m/>
    <m/>
    <m/>
    <n v="1"/>
    <s v="Completed but Verification undrer Process"/>
    <x v="2"/>
  </r>
  <r>
    <n v="238"/>
    <s v="T239"/>
    <n v="472"/>
    <s v="NA"/>
    <m/>
    <s v="OSS"/>
    <s v="OSS"/>
    <s v="OSS"/>
    <s v="IPMPLS Integration with OSS"/>
    <s v="FMS (Inventory, Alarm, Auto TT) Ref 226 "/>
    <m/>
    <s v=" "/>
    <s v="Open"/>
    <m/>
    <s v=" "/>
    <s v=" "/>
    <m/>
    <s v="24-05-2025:Working with some operational challenges like frequent NNMi and OBM hung issue, queue increase."/>
    <m/>
    <m/>
    <x v="8"/>
    <m/>
    <m/>
    <s v="CLOSURE REVIEW PENDING "/>
    <s v=" "/>
    <s v=" "/>
    <s v=" "/>
    <m/>
    <m/>
    <m/>
    <m/>
    <m/>
    <m/>
    <s v="472OSS"/>
    <s v="Applications/Tools"/>
    <s v="OPEN"/>
    <s v="COMPLETED"/>
    <n v="0"/>
    <m/>
    <m/>
    <m/>
    <m/>
    <n v="1"/>
    <s v="Completed but Verification undrer Process"/>
    <x v="2"/>
  </r>
  <r>
    <n v="239"/>
    <s v="T240"/>
    <n v="472"/>
    <s v="NA"/>
    <m/>
    <s v="OSS"/>
    <s v="OSS"/>
    <s v="OSS"/>
    <s v="IPMPLS Integration with OSS"/>
    <s v="PMS reports for IPMPLS domain network elements"/>
    <m/>
    <s v=" "/>
    <s v="Open"/>
    <m/>
    <s v=" "/>
    <s v=" "/>
    <m/>
    <s v="17-05-2025: Data collection rom internal (SME &amp; NOC team) and then OT support is required for NPS to enable all permormance parameters._x000a_24-06-2025: NPS reports available and NOC came back with some observation of wrong data, for which OT has asked evidences which are awaited from NOC"/>
    <m/>
    <m/>
    <x v="8"/>
    <m/>
    <m/>
    <s v="CLOSURE REVIEW PENDING "/>
    <s v=" "/>
    <s v=" "/>
    <s v=" "/>
    <m/>
    <m/>
    <m/>
    <m/>
    <m/>
    <m/>
    <s v="472OSS"/>
    <s v="Applications/Tools"/>
    <s v="OPEN"/>
    <s v="COMPLETED"/>
    <n v="0"/>
    <m/>
    <m/>
    <m/>
    <m/>
    <n v="1"/>
    <s v="Completed but Verification undrer Process"/>
    <x v="2"/>
  </r>
  <r>
    <n v="240"/>
    <s v="T241"/>
    <n v="472"/>
    <s v="NA"/>
    <m/>
    <s v="OSS"/>
    <s v="OSS"/>
    <s v="OSS"/>
    <s v="IPMPLS Integration with OSS"/>
    <s v="Dashboards for IPMPLS Domain"/>
    <m/>
    <s v=" "/>
    <s v="Open"/>
    <m/>
    <s v=" "/>
    <s v=" "/>
    <m/>
    <s v="17-05-2025: OOB dashboards are already available in NNMi, L&amp;T NOC team needs to review and confirm if any descripancy observed."/>
    <m/>
    <m/>
    <x v="8"/>
    <m/>
    <m/>
    <s v="CLOSURE REVIEW PENDING "/>
    <s v=" "/>
    <s v=" "/>
    <s v=" "/>
    <m/>
    <m/>
    <m/>
    <m/>
    <m/>
    <m/>
    <s v="472OSS"/>
    <s v="Applications/Tools"/>
    <s v="OPEN"/>
    <s v="COMPLETED"/>
    <n v="0"/>
    <m/>
    <m/>
    <m/>
    <m/>
    <n v="1"/>
    <s v="Completed but Verification undrer Process"/>
    <x v="2"/>
  </r>
  <r>
    <n v="241"/>
    <s v="T242"/>
    <n v="472"/>
    <s v="NA"/>
    <m/>
    <s v="OSS"/>
    <s v="OSS"/>
    <s v="OSS"/>
    <s v="IPMPLS Integration with OSS"/>
    <s v="Reports"/>
    <m/>
    <s v=" "/>
    <s v="Open"/>
    <m/>
    <s v=" "/>
    <s v=" "/>
    <m/>
    <s v="24-05-2025: Operational Challenges_x000a_26-06-2025: Multiple reports are already available, need clarity if anything is missing from IPMPLS"/>
    <m/>
    <m/>
    <x v="8"/>
    <m/>
    <m/>
    <s v="CLOSURE REVIEW PENDING "/>
    <s v=" "/>
    <s v=" "/>
    <s v=" "/>
    <m/>
    <m/>
    <m/>
    <m/>
    <m/>
    <m/>
    <s v="472OSS"/>
    <s v="Applications/Tools"/>
    <s v="OPEN"/>
    <s v="COMPLETED"/>
    <n v="0"/>
    <m/>
    <m/>
    <m/>
    <m/>
    <n v="1"/>
    <s v="Completed but Verification undrer Process"/>
    <x v="2"/>
  </r>
  <r>
    <n v="242"/>
    <s v="T243"/>
    <n v="472"/>
    <s v="NA"/>
    <m/>
    <s v="OSS"/>
    <s v="OSS"/>
    <s v="OSS"/>
    <s v="GPON-NOKIA Integration with OSS"/>
    <s v="CR for Nokia API integration to close BW query and PMS related issues "/>
    <m/>
    <s v=" "/>
    <s v="Open"/>
    <m/>
    <s v=" "/>
    <s v=" "/>
    <m/>
    <s v="13-Sep-2025:_x000a_Having dependency on A&amp;O/NSO and service inventory deployment._x000a_29-Aug-2025:_x000a_Having dependency on A&amp;O/NSO and service inventory deployment._x000a_07-July-2025:_x000a_L&amp;T Remarks:_x000a_As per the Tfiber suggestion, this is feasible and will be considered during A&amp;O OEM solution deployemenet._x000a_05-July-2025 : _x000a_TFiber Comments: _x000a_Available bandwidth has to be calculated before provisioning service to a customer. Available bandwidth can be achieved either from OSS or from Service Inventory systems- which already have the services provisioned data_x000a_Internal discussion planned on 07-July-2025_x000a_30-June-2025 : _x000a_To arrange a call with Tfiber for the discussion and conclusion_x000a__x000a_Nokia provided the available upload bandwidth on PON Port but Nokia claiming that devices/AMS does not support to provide the available download bandwidth of a PON Port. This feature is not available with Nokia"/>
    <m/>
    <m/>
    <x v="8"/>
    <m/>
    <m/>
    <s v="CLOSURE REVIEW PENDING "/>
    <s v=" "/>
    <s v=" "/>
    <s v=" "/>
    <m/>
    <m/>
    <m/>
    <m/>
    <m/>
    <m/>
    <s v="472OSS"/>
    <s v="Applications/Tools"/>
    <s v="OPEN"/>
    <s v="COMPLETED"/>
    <n v="0"/>
    <m/>
    <m/>
    <m/>
    <m/>
    <n v="1"/>
    <s v="Completed but Verification undrer Process"/>
    <x v="2"/>
  </r>
  <r>
    <n v="243"/>
    <s v="T244"/>
    <n v="472"/>
    <s v="NA"/>
    <m/>
    <s v="OSS"/>
    <s v="OSS"/>
    <s v="OSS"/>
    <s v="Other Applications Integrations with OSS"/>
    <s v="Fetch trouble ticket status for ticket(s) by BSS CRM"/>
    <m/>
    <s v=" "/>
    <s v="Colosed"/>
    <m/>
    <s v=" "/>
    <s v=" "/>
    <m/>
    <m/>
    <m/>
    <m/>
    <x v="8"/>
    <m/>
    <m/>
    <s v="COMPLETED &amp; APPROVED"/>
    <s v="AD-UT-Tfiber"/>
    <d v="2025-05-26T00:00:00"/>
    <s v="\\172.28.9.34\share drive\Artefacts_T-Fiber TNOC Tracker\OSS\T244"/>
    <m/>
    <m/>
    <m/>
    <m/>
    <m/>
    <m/>
    <s v="472OSS"/>
    <s v="Applications/Tools"/>
    <s v="CLOSED"/>
    <s v="COMPLETED &amp; APPROVED"/>
    <n v="0"/>
    <m/>
    <d v="2025-05-26T00:00:00"/>
    <s v="\\172.28.9.34\share drive\Artefacts_T-Fiber TNOC Tracker\OSS\T244"/>
    <m/>
    <n v="1"/>
    <s v="Completed &amp; Approved"/>
    <x v="1"/>
  </r>
  <r>
    <n v="244"/>
    <s v="T245"/>
    <n v="472"/>
    <s v="NA"/>
    <m/>
    <s v="OSS"/>
    <s v="OSS"/>
    <s v="OSS"/>
    <s v="Passive Infra Integration with OSS"/>
    <s v="Integration with DG - HPE"/>
    <m/>
    <s v=" "/>
    <s v="Colosed"/>
    <m/>
    <s v=" "/>
    <s v=" "/>
    <m/>
    <m/>
    <m/>
    <m/>
    <x v="8"/>
    <m/>
    <m/>
    <s v="COMPLETED &amp; APPROVED"/>
    <s v="AD-UT-Tfiber"/>
    <d v="2025-05-26T00:00:00"/>
    <s v="\\172.28.9.34\share drive\Artefacts_T-Fiber TNOC Tracker\OSS\T245"/>
    <m/>
    <m/>
    <m/>
    <m/>
    <m/>
    <m/>
    <s v="472OSS"/>
    <s v="Applications/Tools"/>
    <s v="CLOSED"/>
    <s v="COMPLETED &amp; APPROVED"/>
    <n v="0"/>
    <m/>
    <d v="2025-05-26T00:00:00"/>
    <s v="\\172.28.9.34\share drive\Artefacts_T-Fiber TNOC Tracker\OSS\T245"/>
    <m/>
    <n v="1"/>
    <s v="Completed &amp; Approved"/>
    <x v="1"/>
  </r>
  <r>
    <n v="245"/>
    <s v="T246"/>
    <n v="472"/>
    <s v="NA"/>
    <m/>
    <s v="OSS"/>
    <s v="OSS"/>
    <s v="OSS"/>
    <s v="Passive Infra Integration with OSS"/>
    <s v="Integration with UPS - HPE"/>
    <m/>
    <s v=" "/>
    <s v="Colosed"/>
    <m/>
    <s v=" "/>
    <s v=" "/>
    <m/>
    <m/>
    <m/>
    <m/>
    <x v="8"/>
    <m/>
    <m/>
    <s v="COMPLETED &amp; APPROVED"/>
    <s v="AD-UT-Tfiber"/>
    <d v="2025-05-26T00:00:00"/>
    <s v="\\172.28.9.34\share drive\Artefacts_T-Fiber TNOC Tracker\OSS\T246"/>
    <m/>
    <m/>
    <m/>
    <m/>
    <m/>
    <m/>
    <s v="472OSS"/>
    <s v="Applications/Tools"/>
    <s v="CLOSED"/>
    <s v="COMPLETED &amp; APPROVED"/>
    <n v="0"/>
    <m/>
    <d v="2025-05-26T00:00:00"/>
    <s v="\\172.28.9.34\share drive\Artefacts_T-Fiber TNOC Tracker\OSS\T246"/>
    <m/>
    <n v="1"/>
    <s v="Completed &amp; Approved"/>
    <x v="1"/>
  </r>
  <r>
    <n v="246"/>
    <s v="T247"/>
    <n v="472"/>
    <s v="NA"/>
    <m/>
    <s v="OSS"/>
    <s v="OSS"/>
    <s v="OSS"/>
    <s v="Other Applications Integrations with OSS"/>
    <s v="Inventory Synch - Physical devices with GIS"/>
    <m/>
    <s v=" "/>
    <s v="Open"/>
    <m/>
    <s v=" "/>
    <s v=" "/>
    <m/>
    <s v="24-05-2025:WIP with HPE_x000a_26-06-2025: To be tested post GIS integration"/>
    <m/>
    <m/>
    <x v="8"/>
    <m/>
    <s v="Open"/>
    <s v="WIP"/>
    <s v=" "/>
    <s v=" "/>
    <s v=" "/>
    <m/>
    <m/>
    <m/>
    <m/>
    <m/>
    <m/>
    <s v="472OSS"/>
    <s v="Applications/Tools"/>
    <s v="OPEN"/>
    <s v="OPEN"/>
    <n v="0"/>
    <m/>
    <m/>
    <m/>
    <m/>
    <n v="1"/>
    <s v="Open"/>
    <x v="0"/>
  </r>
  <r>
    <n v="247"/>
    <s v="T248"/>
    <n v="472"/>
    <s v="NA"/>
    <m/>
    <s v="OSS"/>
    <s v="OSS"/>
    <s v="OSS"/>
    <s v="GPON"/>
    <s v="Nokia API integration - .  PMS ( Chassi OLT ), Inventory, Device Status (ONT )"/>
    <m/>
    <s v=" "/>
    <s v="Open"/>
    <m/>
    <s v=" "/>
    <s v=" "/>
    <m/>
    <s v="17-05-2025: HPE team will deliver post application upgradation_x000a_23-06-2025: for Device status, HPE said the the Nokia alarm format is wrong; post having calls with Nokia HPE reviewing the NBI documentation._x000a_17-07-2025: Solution deplyed for one package, for other 2 package need to raise PE on 22nd July"/>
    <m/>
    <m/>
    <x v="8"/>
    <m/>
    <m/>
    <s v="CLOSURE REVIEW PENDING "/>
    <s v=" "/>
    <s v=" "/>
    <s v=" "/>
    <m/>
    <m/>
    <m/>
    <m/>
    <m/>
    <m/>
    <s v="472OSS"/>
    <s v="Applications/Tools"/>
    <s v="OPEN"/>
    <s v="COMPLETED"/>
    <n v="0"/>
    <m/>
    <m/>
    <m/>
    <m/>
    <n v="1"/>
    <s v="Completed but Verification undrer Process"/>
    <x v="2"/>
  </r>
  <r>
    <n v="248"/>
    <s v="T249"/>
    <n v="472"/>
    <s v="NA"/>
    <m/>
    <s v="OSS"/>
    <s v="OSS"/>
    <s v="OSS"/>
    <s v="GPON-NOKIA Integration with OSS"/>
    <s v="OLT &amp; ONT devices status in OSS is not as per AMS"/>
    <m/>
    <s v=" "/>
    <s v="Open"/>
    <m/>
    <s v=" "/>
    <s v=" "/>
    <m/>
    <s v="06-06-2025: HPE requested a call with Nokia_x000a_11-06-2025: Nokia call happened and inputs were shared with HPE_x000a_23-06-2025: Post having calls with Nokia one more time last week they have share NBI  documents with HPE today which they are reviewing._x000a_22-07-2025: count matching, confirmation awaited from NOC"/>
    <m/>
    <m/>
    <x v="8"/>
    <m/>
    <m/>
    <s v="CLOSURE REVIEW PENDING "/>
    <s v=" "/>
    <s v=" "/>
    <s v=" "/>
    <m/>
    <m/>
    <m/>
    <m/>
    <m/>
    <m/>
    <s v="472OSS"/>
    <s v="Applications/Tools"/>
    <s v="OPEN"/>
    <s v="COMPLETED"/>
    <n v="0"/>
    <m/>
    <m/>
    <m/>
    <m/>
    <n v="1"/>
    <s v="Completed but Verification undrer Process"/>
    <x v="2"/>
  </r>
  <r>
    <n v="249"/>
    <s v="T250"/>
    <n v="472"/>
    <s v="NA"/>
    <m/>
    <s v="OSS"/>
    <s v="OSS"/>
    <s v="OSS"/>
    <s v="GPON-NOKIA Integration with OSS"/>
    <s v="ONT devices have been recovered and validated as per AMS count"/>
    <m/>
    <s v=" "/>
    <s v="Open"/>
    <m/>
    <s v=" "/>
    <s v=" "/>
    <m/>
    <s v="15-06-2025: validation pending from NOC"/>
    <m/>
    <m/>
    <x v="8"/>
    <m/>
    <m/>
    <s v="CLOSURE REVIEW PENDING "/>
    <s v=" "/>
    <s v=" "/>
    <s v=" "/>
    <m/>
    <m/>
    <m/>
    <m/>
    <m/>
    <m/>
    <s v="472OSS"/>
    <s v="Applications/Tools"/>
    <s v="OPEN"/>
    <s v="COMPLETED"/>
    <n v="0"/>
    <m/>
    <m/>
    <m/>
    <m/>
    <n v="1"/>
    <s v="Completed but Verification undrer Process"/>
    <x v="2"/>
  </r>
  <r>
    <n v="250"/>
    <s v="T251"/>
    <n v="472"/>
    <s v="NA"/>
    <m/>
    <s v="OSS"/>
    <s v="OSS"/>
    <s v="OSS"/>
    <s v="Other Applications Integrations with OSS"/>
    <s v="Fetch SLA violation by BSS billing"/>
    <m/>
    <s v=" "/>
    <s v="Open"/>
    <m/>
    <s v=" "/>
    <s v=" "/>
    <m/>
    <s v="26-06-2025: table to exposed with BSS, awating sevice ID from BSS and same needs to implemented in Network"/>
    <s v="KNOT"/>
    <m/>
    <x v="8"/>
    <m/>
    <s v="Open"/>
    <s v="DEPENDENCY(Client/Ext.)"/>
    <s v=" "/>
    <s v=" "/>
    <s v=" "/>
    <m/>
    <m/>
    <m/>
    <m/>
    <m/>
    <m/>
    <s v="472OSS"/>
    <s v="Applications/Tools"/>
    <s v="OPEN"/>
    <s v="Not Relevant to OSS"/>
    <n v="0"/>
    <m/>
    <m/>
    <m/>
    <m/>
    <n v="1"/>
    <s v="Open"/>
    <x v="0"/>
  </r>
  <r>
    <n v="251"/>
    <s v="T252"/>
    <n v="472"/>
    <s v="NA"/>
    <m/>
    <s v="OSS"/>
    <s v="OSS"/>
    <s v="OSS"/>
    <s v="Other Applications Integrations with OSS"/>
    <s v="Circuit performance data to BSS CRM"/>
    <m/>
    <s v=" "/>
    <s v="Open"/>
    <m/>
    <s v=" "/>
    <s v=" "/>
    <m/>
    <s v="26-06-2025: table to exposed with BSS, awating sevice ID from BSS and same needs to implemented in Network"/>
    <m/>
    <m/>
    <x v="8"/>
    <m/>
    <s v="Open"/>
    <s v="WIP"/>
    <s v=" "/>
    <s v=" "/>
    <s v=" "/>
    <m/>
    <m/>
    <m/>
    <m/>
    <m/>
    <m/>
    <s v="472OSS"/>
    <s v="Applications/Tools"/>
    <s v="OPEN"/>
    <s v="Not Relevant to OSS"/>
    <n v="0"/>
    <m/>
    <m/>
    <m/>
    <m/>
    <n v="1"/>
    <s v="Open"/>
    <x v="0"/>
  </r>
  <r>
    <n v="252"/>
    <s v="T253"/>
    <n v="472"/>
    <s v="NA"/>
    <m/>
    <s v="OSS"/>
    <s v="OSS"/>
    <s v="OSS"/>
    <s v="DWDM"/>
    <s v="Alarm Sync issue with MCP"/>
    <m/>
    <s v=" "/>
    <s v="Colosed"/>
    <m/>
    <s v=" "/>
    <s v=" "/>
    <m/>
    <m/>
    <m/>
    <m/>
    <x v="8"/>
    <m/>
    <m/>
    <s v="COMPLETED &amp; APPROVED"/>
    <s v="AD-UT-Tfiber"/>
    <d v="2025-05-29T00:00:00"/>
    <s v="\\172.28.9.34\share drive\Artefacts_T-Fiber TNOC Tracker\OSS\T253"/>
    <m/>
    <m/>
    <m/>
    <m/>
    <m/>
    <m/>
    <s v="472OSS"/>
    <s v="Applications/Tools"/>
    <s v="CLOSED"/>
    <s v="COMPLETED &amp; APPROVED"/>
    <n v="0"/>
    <m/>
    <d v="2025-05-29T00:00:00"/>
    <s v="\\172.28.9.34\share drive\Artefacts_T-Fiber TNOC Tracker\OSS\T253"/>
    <m/>
    <n v="1"/>
    <s v="Completed &amp; Approved"/>
    <x v="1"/>
  </r>
  <r>
    <n v="253"/>
    <s v="T254"/>
    <n v="472"/>
    <s v="NA"/>
    <m/>
    <s v="OSS"/>
    <s v="OSS"/>
    <s v="OSS"/>
    <s v="GPON"/>
    <s v="Co-located OLT topology view"/>
    <m/>
    <s v=" "/>
    <s v="Open"/>
    <m/>
    <s v=" "/>
    <s v=" "/>
    <m/>
    <s v="17-05-2025: As per previous joint discussion with TFIBER and HPE team, this is not required.(to be discuss and remove/close)_x000a_26-06-2025: Completed, need confirmation from NOC"/>
    <m/>
    <m/>
    <x v="8"/>
    <m/>
    <m/>
    <s v="CLOSURE REVIEW PENDING "/>
    <s v=" "/>
    <s v=" "/>
    <s v=" "/>
    <m/>
    <m/>
    <m/>
    <m/>
    <m/>
    <m/>
    <s v="472OSS"/>
    <s v="Applications/Tools"/>
    <s v="OPEN"/>
    <s v="COMPLETED"/>
    <n v="0"/>
    <m/>
    <m/>
    <m/>
    <m/>
    <n v="1"/>
    <s v="Completed but Verification undrer Process"/>
    <x v="2"/>
  </r>
  <r>
    <n v="254"/>
    <s v="T255"/>
    <n v="472"/>
    <s v="NA"/>
    <m/>
    <s v="OSS"/>
    <s v="OSS"/>
    <s v="OSS"/>
    <s v="Other Applications Integrations with OSS"/>
    <s v="Send SMS communication to SMS gateway"/>
    <m/>
    <s v=" "/>
    <s v="Open"/>
    <m/>
    <s v=" "/>
    <s v=" "/>
    <m/>
    <m/>
    <m/>
    <m/>
    <x v="8"/>
    <m/>
    <m/>
    <s v="COMPLETED &amp; APPROVED"/>
    <s v=" "/>
    <s v=" "/>
    <s v="\\172.28.9.34\share drive\Artefacts_T-Fiber TNOC Tracker\OSS\T255"/>
    <m/>
    <m/>
    <m/>
    <m/>
    <m/>
    <m/>
    <s v="472OSS"/>
    <s v="Applications/Tools"/>
    <s v="CLOSED"/>
    <s v="COMPLETED &amp; APPROVED"/>
    <n v="0"/>
    <m/>
    <s v=" "/>
    <s v="\\172.28.9.34\share drive\Artefacts_T-Fiber TNOC Tracker\OSS\T255"/>
    <m/>
    <n v="1"/>
    <s v="Completed &amp; Approved"/>
    <x v="3"/>
  </r>
  <r>
    <n v="255"/>
    <s v="T256"/>
    <n v="472"/>
    <s v="NA"/>
    <m/>
    <s v="OSS"/>
    <s v="OSS"/>
    <s v="OSS"/>
    <s v="IPMPLS"/>
    <s v="EPNM &amp; PI Inventory "/>
    <m/>
    <s v=" "/>
    <s v="Open"/>
    <m/>
    <s v=" "/>
    <s v=" "/>
    <m/>
    <s v="09-09-2025: to show only integrated devices, need take up with HPE to change select query to excluse non SNMP device"/>
    <m/>
    <m/>
    <x v="8"/>
    <m/>
    <m/>
    <s v="CLOSURE REVIEW PENDING "/>
    <s v=" "/>
    <s v=" "/>
    <s v=" "/>
    <m/>
    <m/>
    <m/>
    <m/>
    <m/>
    <m/>
    <s v="472OSS"/>
    <s v="Applications/Tools"/>
    <s v="OPEN"/>
    <s v="COMPLETED"/>
    <s v="09-09-2025: to show only integrated devices, need take up with HPE to change select query to excluse non SNMP device"/>
    <m/>
    <m/>
    <m/>
    <m/>
    <n v="1"/>
    <s v="Completed but Verification undrer Process"/>
    <x v="2"/>
  </r>
  <r>
    <n v="256"/>
    <s v="T257"/>
    <n v="472"/>
    <s v="NA"/>
    <m/>
    <s v="OSS"/>
    <s v="OSS"/>
    <s v="OSS"/>
    <s v="Other Applications Integrations with OSS"/>
    <s v="Syslog Sync to Syslog Server"/>
    <m/>
    <s v=" "/>
    <s v="Open"/>
    <m/>
    <s v=" "/>
    <s v=" "/>
    <m/>
    <s v="17-06-2025: Support required from Sys-log team/Sarmendra &amp; Ravikishore"/>
    <m/>
    <m/>
    <x v="8"/>
    <m/>
    <s v="Open"/>
    <s v="WIP"/>
    <s v=" "/>
    <s v=" "/>
    <s v=" "/>
    <m/>
    <m/>
    <m/>
    <m/>
    <m/>
    <m/>
    <s v="472OSS"/>
    <s v="Applications/Tools"/>
    <s v="OPEN"/>
    <s v="OPEN"/>
    <n v="0"/>
    <m/>
    <m/>
    <m/>
    <m/>
    <n v="1"/>
    <s v="Open"/>
    <x v="0"/>
  </r>
  <r>
    <n v="257"/>
    <s v="T258"/>
    <n v="472"/>
    <s v="NA"/>
    <m/>
    <s v="OSS"/>
    <s v="OSS"/>
    <s v="OSS"/>
    <s v="GIS"/>
    <s v="GIS integration"/>
    <m/>
    <s v=" "/>
    <s v="Open"/>
    <m/>
    <s v=" "/>
    <s v=" "/>
    <m/>
    <s v="17-05-2025: WIP with HPE team"/>
    <m/>
    <m/>
    <x v="8"/>
    <m/>
    <s v="Open"/>
    <s v="WIP"/>
    <s v=" "/>
    <s v=" "/>
    <s v=" "/>
    <m/>
    <m/>
    <m/>
    <m/>
    <m/>
    <m/>
    <s v="472OSS"/>
    <s v="Applications/Tools"/>
    <s v="OPEN"/>
    <s v="OPEN"/>
    <n v="0"/>
    <m/>
    <m/>
    <m/>
    <m/>
    <n v="1"/>
    <s v="Open"/>
    <x v="0"/>
  </r>
  <r>
    <n v="258"/>
    <s v="T259"/>
    <n v="472"/>
    <s v="NA"/>
    <m/>
    <s v="OSS"/>
    <s v="OSS"/>
    <s v="OSS"/>
    <s v="E2E"/>
    <s v="TOPOLOGY"/>
    <m/>
    <s v=" "/>
    <s v="Open"/>
    <m/>
    <s v=" "/>
    <s v=" "/>
    <m/>
    <s v="17-05-2025: WIP with HPE team"/>
    <m/>
    <m/>
    <x v="8"/>
    <m/>
    <s v="Open"/>
    <s v="WIP"/>
    <s v=" "/>
    <s v=" "/>
    <s v=" "/>
    <m/>
    <m/>
    <m/>
    <m/>
    <m/>
    <m/>
    <s v="472OSS"/>
    <s v="Applications/Tools"/>
    <s v="OPEN"/>
    <s v="OPEN"/>
    <n v="0"/>
    <m/>
    <m/>
    <m/>
    <m/>
    <n v="1"/>
    <s v="Open"/>
    <x v="0"/>
  </r>
  <r>
    <n v="259"/>
    <s v="T260"/>
    <n v="472"/>
    <s v="NA"/>
    <m/>
    <s v="OSS"/>
    <s v="OSS"/>
    <s v="OSS"/>
    <s v="E2E"/>
    <s v="Cross domain RCA corelation"/>
    <m/>
    <s v=" "/>
    <s v="Open"/>
    <m/>
    <s v=" "/>
    <s v=" "/>
    <m/>
    <s v="17-05-2025: WIP with HPE team"/>
    <m/>
    <m/>
    <x v="8"/>
    <m/>
    <s v="Open"/>
    <s v="WIP"/>
    <s v=" "/>
    <s v=" "/>
    <s v=" "/>
    <m/>
    <m/>
    <m/>
    <m/>
    <m/>
    <m/>
    <s v="472OSS"/>
    <s v="Applications/Tools"/>
    <s v="OPEN"/>
    <s v="OPEN"/>
    <n v="0"/>
    <m/>
    <m/>
    <m/>
    <m/>
    <n v="1"/>
    <s v="Open"/>
    <x v="0"/>
  </r>
  <r>
    <n v="260"/>
    <s v="T261"/>
    <n v="472"/>
    <s v="NA"/>
    <m/>
    <s v="OSS"/>
    <s v="OSS"/>
    <s v="OSS"/>
    <s v="Infra"/>
    <s v="Data enrichment - Location information PKG A B C, etc"/>
    <m/>
    <s v=" "/>
    <s v="Open"/>
    <m/>
    <s v=" "/>
    <s v=" "/>
    <m/>
    <s v="17-05-2025: GIS Integration with UTM is WIP(OT dependancy)_x000a_24-06-2025: OT has shared the API for attributes required by HPE"/>
    <m/>
    <m/>
    <x v="8"/>
    <m/>
    <m/>
    <s v="CLOSURE REVIEW PENDING "/>
    <s v=" "/>
    <s v=" "/>
    <s v=" "/>
    <m/>
    <m/>
    <m/>
    <m/>
    <m/>
    <m/>
    <s v="472OSS"/>
    <s v="Applications/Tools"/>
    <s v="OPEN"/>
    <s v="COMPLETED"/>
    <n v="0"/>
    <m/>
    <m/>
    <m/>
    <m/>
    <n v="1"/>
    <s v="Completed but Verification undrer Process"/>
    <x v="2"/>
  </r>
  <r>
    <n v="261"/>
    <s v="T262"/>
    <n v="472"/>
    <s v="NA"/>
    <m/>
    <s v="OSS"/>
    <s v="OSS"/>
    <s v="OSS"/>
    <s v="DC - Active infra Alarm and Auto TT"/>
    <s v="DC-Active infra Alarm, RCA and Auto TT"/>
    <m/>
    <s v=" "/>
    <s v="Open"/>
    <m/>
    <s v=" "/>
    <s v=" "/>
    <m/>
    <s v="17-05-2025: URL unreachable alarms are there but tickets are not getting generated. OT support required._x000a_26-06-2025: Functionality is delivered,under stabilization."/>
    <m/>
    <m/>
    <x v="8"/>
    <m/>
    <m/>
    <s v="CLOSURE REVIEW PENDING "/>
    <s v=" "/>
    <s v=" "/>
    <s v=" "/>
    <m/>
    <m/>
    <m/>
    <m/>
    <m/>
    <m/>
    <s v="472OSS"/>
    <s v="Applications/Tools"/>
    <s v="OPEN"/>
    <s v="COMPLETED"/>
    <n v="0"/>
    <m/>
    <m/>
    <m/>
    <m/>
    <n v="1"/>
    <s v="Completed but Verification undrer Process"/>
    <x v="2"/>
  </r>
  <r>
    <n v="262"/>
    <s v="T263"/>
    <n v="472"/>
    <s v="NA"/>
    <m/>
    <s v="OSS"/>
    <s v="OSS"/>
    <s v="OSS"/>
    <s v="Documentation - LLD, FAT, HA Testing"/>
    <s v="OSS Documentation - LLD, FAT, HA Testing"/>
    <m/>
    <s v=" "/>
    <s v="Open"/>
    <m/>
    <s v=" "/>
    <s v=" "/>
    <m/>
    <s v="17-05-2025: OT support is required._x000a_26-06-2025: OT &amp; HPE working on preparing the document concidering the BSOW"/>
    <m/>
    <m/>
    <x v="8"/>
    <m/>
    <s v="Open"/>
    <s v="WIP"/>
    <s v=" "/>
    <s v=" "/>
    <s v=" "/>
    <m/>
    <m/>
    <m/>
    <m/>
    <m/>
    <m/>
    <s v="472OSS"/>
    <s v="Applications/Tools"/>
    <s v="OPEN"/>
    <s v="OPEN"/>
    <n v="0"/>
    <m/>
    <m/>
    <m/>
    <m/>
    <n v="1"/>
    <s v="Open"/>
    <x v="0"/>
  </r>
  <r>
    <n v="263"/>
    <s v="T264"/>
    <n v="472"/>
    <s v="NA"/>
    <m/>
    <s v="OSS"/>
    <s v="OSS"/>
    <s v="OSS"/>
    <s v="MoM Action"/>
    <s v="Network Downtime, fault reported to be mapped with BSS to consider during billing process"/>
    <m/>
    <s v=" "/>
    <s v="Open"/>
    <m/>
    <s v=" "/>
    <s v=" "/>
    <m/>
    <s v="26-06-2025: Post NSO integration"/>
    <m/>
    <m/>
    <x v="8"/>
    <m/>
    <s v="Open"/>
    <s v="WIP"/>
    <s v=" "/>
    <s v=" "/>
    <s v=" "/>
    <m/>
    <m/>
    <m/>
    <m/>
    <m/>
    <m/>
    <s v="472OSS"/>
    <s v="Applications/Tools"/>
    <s v="OPEN"/>
    <s v="Not Relevant to OSS"/>
    <n v="0"/>
    <m/>
    <m/>
    <m/>
    <m/>
    <n v="1"/>
    <s v="Open"/>
    <x v="0"/>
  </r>
  <r>
    <n v="264"/>
    <s v="T265"/>
    <n v="472"/>
    <s v="NA"/>
    <m/>
    <s v="OSS"/>
    <s v="OSS"/>
    <s v="OSS"/>
    <s v="MoM Action"/>
    <s v="Feasibility Engine"/>
    <m/>
    <s v=" "/>
    <s v="Open"/>
    <m/>
    <s v=" "/>
    <s v=" "/>
    <m/>
    <s v="24-05-2025: WIP with HPE, OT dendancy for data._x000a_26-06-2025: OT has provided necessary data to HPE, HPE to complete remaining development"/>
    <m/>
    <m/>
    <x v="8"/>
    <m/>
    <m/>
    <s v="CLOSURE REVIEW PENDING "/>
    <s v=" "/>
    <s v=" "/>
    <s v=" "/>
    <m/>
    <m/>
    <m/>
    <m/>
    <m/>
    <m/>
    <s v="472OSS"/>
    <s v="Applications/Tools"/>
    <s v="OPEN"/>
    <s v="COMPLETED"/>
    <s v="API"/>
    <m/>
    <m/>
    <m/>
    <m/>
    <n v="1"/>
    <s v="Completed but Verification undrer Process"/>
    <x v="2"/>
  </r>
  <r>
    <n v="265"/>
    <s v="T266"/>
    <n v="472"/>
    <s v="NA"/>
    <m/>
    <s v="OSS"/>
    <s v="OSS"/>
    <s v="OSS"/>
    <s v="MoM Action"/>
    <s v="Commercial engine to be designed along with rules to  Budgetory  calculation for network and customer feasibilies"/>
    <m/>
    <s v=" "/>
    <s v="Open"/>
    <m/>
    <s v=" "/>
    <s v=" "/>
    <m/>
    <s v="26-06-2025: this needs to be taken care by BSS side"/>
    <m/>
    <m/>
    <x v="8"/>
    <m/>
    <s v="Open"/>
    <s v="DEPENDENCY(Client/Ext.)"/>
    <s v=" "/>
    <s v=" "/>
    <s v=" "/>
    <m/>
    <m/>
    <m/>
    <m/>
    <m/>
    <m/>
    <s v="472OSS"/>
    <s v="Applications/Tools"/>
    <s v="OPEN"/>
    <s v="Not Relevant to OSS"/>
    <n v="0"/>
    <m/>
    <m/>
    <m/>
    <m/>
    <n v="1"/>
    <s v="Open"/>
    <x v="0"/>
  </r>
  <r>
    <n v="266"/>
    <s v="T267"/>
    <n v="472"/>
    <s v="NA"/>
    <m/>
    <s v="OSS"/>
    <s v="OSS"/>
    <s v="OSS"/>
    <s v="MoM Action"/>
    <s v="Port Block (reservation) against Service ID"/>
    <m/>
    <s v=" "/>
    <s v="Open"/>
    <m/>
    <s v=" "/>
    <s v=" "/>
    <m/>
    <s v="DUPLICATE POINT"/>
    <m/>
    <m/>
    <x v="8"/>
    <m/>
    <s v="Open"/>
    <s v="Duplicate"/>
    <s v=" "/>
    <s v=" "/>
    <s v=" "/>
    <m/>
    <m/>
    <m/>
    <m/>
    <m/>
    <m/>
    <s v="472OSS"/>
    <s v="Applications/Tools"/>
    <s v="OPEN"/>
    <s v="DUPLICATE"/>
    <n v="0"/>
    <m/>
    <m/>
    <m/>
    <m/>
    <n v="1"/>
    <s v="Open"/>
    <x v="0"/>
  </r>
  <r>
    <n v="267"/>
    <s v="T268"/>
    <n v="472"/>
    <s v="NA"/>
    <m/>
    <s v="OSS"/>
    <s v="OSS"/>
    <s v="OSS"/>
    <s v="Design &amp; Documentation"/>
    <s v="LLD"/>
    <m/>
    <s v=" "/>
    <s v="Open"/>
    <m/>
    <s v=" "/>
    <s v=" "/>
    <m/>
    <s v="DUPLICATE POINT"/>
    <m/>
    <m/>
    <x v="8"/>
    <m/>
    <s v="Open"/>
    <s v="Duplicate"/>
    <s v=" "/>
    <s v=" "/>
    <s v=" "/>
    <m/>
    <m/>
    <m/>
    <m/>
    <m/>
    <m/>
    <s v="472OSS"/>
    <s v="Applications/Tools"/>
    <s v="OPEN"/>
    <s v="DUPLICATE"/>
    <n v="0"/>
    <m/>
    <m/>
    <m/>
    <m/>
    <n v="1"/>
    <s v="Open"/>
    <x v="0"/>
  </r>
  <r>
    <n v="268"/>
    <s v="T269"/>
    <n v="472"/>
    <s v="NA"/>
    <m/>
    <s v="OSS"/>
    <s v="OSS"/>
    <s v="OSS"/>
    <s v="MoM Action"/>
    <s v="Change management process (eg. planned /Unplanned ) activities to be demonstrated "/>
    <m/>
    <s v=" "/>
    <s v="Open"/>
    <m/>
    <s v=" "/>
    <s v=" "/>
    <m/>
    <s v="17-05-2025: OT Team has to work and deliver_x000a_26-06-2025: change managemnt is delivered, NOC team has to confirm"/>
    <m/>
    <m/>
    <x v="8"/>
    <m/>
    <m/>
    <s v="CLOSURE REVIEW PENDING "/>
    <s v=" "/>
    <s v=" "/>
    <s v=" "/>
    <m/>
    <m/>
    <m/>
    <m/>
    <m/>
    <m/>
    <s v="472OSS"/>
    <s v="Applications/Tools"/>
    <s v="OPEN"/>
    <s v="COMPLETED"/>
    <n v="0"/>
    <m/>
    <m/>
    <m/>
    <m/>
    <n v="1"/>
    <s v="Completed but Verification undrer Process"/>
    <x v="2"/>
  </r>
  <r>
    <n v="269"/>
    <s v="T270"/>
    <n v="472"/>
    <s v="NA"/>
    <m/>
    <s v="OSS"/>
    <s v="OSS"/>
    <s v="OSS"/>
    <s v="MoM Action"/>
    <s v="Device status in OSS ciena inventory, details received from Ciena "/>
    <m/>
    <s v=" "/>
    <s v="Colosed"/>
    <m/>
    <s v=" "/>
    <s v=" "/>
    <m/>
    <m/>
    <m/>
    <m/>
    <x v="8"/>
    <m/>
    <m/>
    <s v="COMPLETED &amp; APPROVED"/>
    <s v="AD-UT-Tfiber"/>
    <d v="2025-05-26T00:00:00"/>
    <s v="\\172.28.9.34\share drive\Artefacts_T-Fiber TNOC Tracker\OSS\T270"/>
    <m/>
    <m/>
    <m/>
    <m/>
    <m/>
    <m/>
    <s v="472OSS"/>
    <s v="Applications/Tools"/>
    <s v="CLOSED"/>
    <s v="COMPLETED &amp; APPROVED"/>
    <n v="0"/>
    <m/>
    <d v="2025-05-26T00:00:00"/>
    <s v="\\172.28.9.34\share drive\Artefacts_T-Fiber TNOC Tracker\OSS\T270"/>
    <m/>
    <n v="1"/>
    <s v="Completed &amp; Approved"/>
    <x v="1"/>
  </r>
  <r>
    <n v="270"/>
    <s v="T271"/>
    <n v="472"/>
    <s v="NA"/>
    <m/>
    <s v="OSS"/>
    <s v="OSS"/>
    <s v="OSS"/>
    <s v="GPON"/>
    <s v="ONT &amp; OLT vendor name should be mapped to OSS Inventory &amp; PMS Inventory."/>
    <m/>
    <s v=" "/>
    <s v="Open"/>
    <m/>
    <s v=" "/>
    <s v=" "/>
    <m/>
    <m/>
    <m/>
    <m/>
    <x v="8"/>
    <m/>
    <m/>
    <s v="COMPLETED &amp; APPROVED"/>
    <s v=" "/>
    <s v=" "/>
    <s v="\\172.28.9.34\share drive\Artefacts_T-Fiber TNOC Tracker\OSS\T271"/>
    <m/>
    <m/>
    <m/>
    <m/>
    <m/>
    <m/>
    <s v="472OSS"/>
    <s v="Applications/Tools"/>
    <s v="CLOSED"/>
    <s v="COMPLETED &amp; APPROVED"/>
    <n v="0"/>
    <m/>
    <s v=" "/>
    <s v="\\172.28.9.34\share drive\Artefacts_T-Fiber TNOC Tracker\OSS\T271"/>
    <m/>
    <n v="1"/>
    <s v="Completed &amp; Approved"/>
    <x v="3"/>
  </r>
  <r>
    <n v="271"/>
    <s v="T272"/>
    <n v="472"/>
    <s v="NA"/>
    <m/>
    <s v="OSS"/>
    <s v="OSS"/>
    <s v="OSS"/>
    <s v="Design &amp; Documentation"/>
    <s v="Infra team to maintain the SSL connectivity  "/>
    <m/>
    <s v=" "/>
    <s v="Open"/>
    <m/>
    <s v=" "/>
    <s v=" "/>
    <m/>
    <s v="17-05-2025: Dependancy on HPE upgrade and OT PS Team support_x000a_23-06-2025: New VM was requested by OT and same is provided. OT will to the testing in TND and confirm for production by 27th June 2025"/>
    <m/>
    <m/>
    <x v="8"/>
    <m/>
    <m/>
    <s v="CLOSURE REVIEW PENDING "/>
    <s v=" "/>
    <s v=" "/>
    <s v=" "/>
    <m/>
    <m/>
    <m/>
    <m/>
    <m/>
    <m/>
    <s v="472OSS"/>
    <s v="Applications/Tools"/>
    <s v="OPEN"/>
    <s v="COMPLETED"/>
    <s v=" SSL configuartion completed in Service Manager"/>
    <m/>
    <m/>
    <m/>
    <m/>
    <n v="1"/>
    <s v="Completed but Verification undrer Process"/>
    <x v="2"/>
  </r>
  <r>
    <n v="272"/>
    <s v="T273"/>
    <n v="472"/>
    <s v="NA"/>
    <m/>
    <s v="OSS"/>
    <s v="OSS"/>
    <s v="OSS"/>
    <s v="Deployment and Installations"/>
    <s v="Deployment process - Process of building network &amp; passive device connectivity to T-NOC through SG350, ONT (One port Voice, 2nd - Data, 3rd - Video &amp; 4th port to T-NOC for SNMP traps) . Along with , and also all other Services to be test and provision in SG350"/>
    <m/>
    <s v=" "/>
    <s v="Open"/>
    <m/>
    <s v=" "/>
    <s v=" "/>
    <m/>
    <s v="09-09-2025: Needs to be closed along with IPMPLS(RS Rao) &amp; GPON(Sayyad)"/>
    <m/>
    <m/>
    <x v="8"/>
    <m/>
    <s v="Open"/>
    <s v="Open"/>
    <s v=" "/>
    <s v=" "/>
    <s v=" "/>
    <m/>
    <m/>
    <m/>
    <m/>
    <m/>
    <m/>
    <s v="472OSS"/>
    <s v="Applications/Tools"/>
    <s v="OPEN"/>
    <s v="OPEN"/>
    <s v="09-09-2025: Needs to be closed along with IPMPLS(RS Rao) &amp; GPON(Sayyad)"/>
    <m/>
    <m/>
    <m/>
    <m/>
    <n v="1"/>
    <s v="Open"/>
    <x v="0"/>
  </r>
  <r>
    <n v="273"/>
    <s v="T274"/>
    <n v="472"/>
    <s v="NA"/>
    <m/>
    <s v="OSS"/>
    <s v="OSS"/>
    <s v="OSS"/>
    <s v="Development and unit testing"/>
    <s v="In OSS Script File, both Nokia Primary and Secondary IPs are mentioned, however OSS is considering only the first mentioned IP even if Secondary IP is master. Due to this alarms are not reflecting in OSS. Infra team has to setup Virtual IP. "/>
    <m/>
    <s v=" "/>
    <s v="Colosed"/>
    <m/>
    <s v=" "/>
    <s v=" "/>
    <m/>
    <m/>
    <m/>
    <m/>
    <x v="8"/>
    <m/>
    <m/>
    <s v="COMPLETED &amp; APPROVED"/>
    <s v="AD-UT-Tfiber"/>
    <d v="2025-05-26T00:00:00"/>
    <s v="\\172.28.9.34\share drive\Artefacts_T-Fiber TNOC Tracker\OSS\T274"/>
    <m/>
    <m/>
    <m/>
    <m/>
    <m/>
    <m/>
    <s v="472OSS"/>
    <s v="Applications/Tools"/>
    <s v="CLOSED"/>
    <s v="COMPLETED &amp; APPROVED"/>
    <n v="0"/>
    <m/>
    <d v="2025-05-26T00:00:00"/>
    <s v="\\172.28.9.34\share drive\Artefacts_T-Fiber TNOC Tracker\OSS\T274"/>
    <m/>
    <n v="1"/>
    <s v="Completed &amp; Approved"/>
    <x v="1"/>
  </r>
  <r>
    <n v="274"/>
    <s v="T275"/>
    <n v="472"/>
    <s v="NA"/>
    <m/>
    <s v="OSS"/>
    <s v="OSS"/>
    <s v="OSS"/>
    <s v="MoM Action"/>
    <s v="In OSS management dashboard, Block count should count only Mandal OLTs and not GP OLTs. "/>
    <m/>
    <s v=" "/>
    <s v="Open"/>
    <m/>
    <s v=" "/>
    <s v=" "/>
    <m/>
    <m/>
    <m/>
    <m/>
    <x v="8"/>
    <m/>
    <m/>
    <s v="COMPLETED &amp; APPROVED"/>
    <s v=" "/>
    <s v=" "/>
    <s v="\\172.28.9.34\share drive\Artefacts_T-Fiber TNOC Tracker\OSS\T275"/>
    <m/>
    <m/>
    <m/>
    <m/>
    <m/>
    <m/>
    <s v="472OSS"/>
    <s v="Applications/Tools"/>
    <s v="CLOSED"/>
    <s v="COMPLETED &amp; APPROVED"/>
    <n v="0"/>
    <m/>
    <s v=" "/>
    <s v="\\172.28.9.34\share drive\Artefacts_T-Fiber TNOC Tracker\OSS\T275"/>
    <m/>
    <n v="1"/>
    <s v="Completed &amp; Approved"/>
    <x v="3"/>
  </r>
  <r>
    <n v="275"/>
    <s v="T276"/>
    <n v="472"/>
    <s v="NA"/>
    <m/>
    <s v="OSS"/>
    <s v="OSS"/>
    <s v="OSS"/>
    <s v="MoM Action"/>
    <s v="DG Set integration with OSS is in progress for Package A, details for DG set integration with OSS awaited from Package B and C. "/>
    <m/>
    <s v=" "/>
    <s v="Open"/>
    <m/>
    <s v=" "/>
    <s v=" "/>
    <m/>
    <s v="26-06-2025: Functionality is delivered, but system is not stable; same issue is escalated to HPE and OT._x000a_22-07-2025: genset alarms are working now, confirmation required from NOC"/>
    <m/>
    <m/>
    <x v="8"/>
    <m/>
    <m/>
    <s v="CLOSURE REVIEW PENDING "/>
    <s v=" "/>
    <s v=" "/>
    <s v=" "/>
    <m/>
    <m/>
    <m/>
    <m/>
    <m/>
    <m/>
    <s v="472OSS"/>
    <s v="Applications/Tools"/>
    <s v="OPEN"/>
    <s v="COMPLETED"/>
    <n v="0"/>
    <m/>
    <m/>
    <m/>
    <m/>
    <n v="1"/>
    <s v="Completed but Verification undrer Process"/>
    <x v="2"/>
  </r>
  <r>
    <n v="276"/>
    <s v="T277"/>
    <n v="472"/>
    <s v="NA"/>
    <m/>
    <s v="OSS"/>
    <s v="OSS"/>
    <s v="OSS"/>
    <s v="MoM Action"/>
    <s v="UPS and DG Device status, GP Name and LGD code &amp; Block Name and LGD code are not available in the Passive Infra (Non-IT) inventory"/>
    <m/>
    <s v=" "/>
    <s v="Open"/>
    <m/>
    <s v=" "/>
    <s v=" "/>
    <m/>
    <s v="09-09-2025: Status available in NNMi &amp; PowerBI. All other atributes available in UOC"/>
    <m/>
    <m/>
    <x v="8"/>
    <m/>
    <m/>
    <s v="CLOSURE REVIEW PENDING "/>
    <s v=" "/>
    <s v=" "/>
    <s v=" "/>
    <m/>
    <m/>
    <m/>
    <m/>
    <m/>
    <m/>
    <s v="472OSS"/>
    <s v="Applications/Tools"/>
    <s v="OPEN"/>
    <s v="COMPLETED"/>
    <s v="09-09-2025: Status available in NNMi &amp; PowerBI. All other atributes available in UOC"/>
    <m/>
    <m/>
    <m/>
    <m/>
    <n v="1"/>
    <s v="Completed but Verification undrer Process"/>
    <x v="2"/>
  </r>
  <r>
    <n v="277"/>
    <s v="T278"/>
    <n v="472"/>
    <s v="NA"/>
    <m/>
    <s v="OSS"/>
    <s v="OSS"/>
    <s v="OSS"/>
    <s v="Firewall"/>
    <s v="OSS firewall ports required for Security compliance"/>
    <m/>
    <s v=" "/>
    <s v="Open"/>
    <m/>
    <s v=" "/>
    <s v=" "/>
    <m/>
    <s v="09-09-2025: Security team is already taking care with help of MTR sharma"/>
    <m/>
    <m/>
    <x v="8"/>
    <m/>
    <m/>
    <s v="CLOSURE REVIEW PENDING "/>
    <s v=" "/>
    <s v=" "/>
    <s v=" "/>
    <m/>
    <m/>
    <m/>
    <m/>
    <m/>
    <m/>
    <s v="472OSS"/>
    <s v="Applications/Tools"/>
    <s v="OPEN"/>
    <s v="COMPLETED"/>
    <s v="09-09-2025: Security team is already taking care with help of MTR sharma"/>
    <m/>
    <m/>
    <m/>
    <m/>
    <n v="1"/>
    <s v="Completed but Verification undrer Process"/>
    <x v="2"/>
  </r>
  <r>
    <n v="278"/>
    <s v="T279"/>
    <n v="472"/>
    <s v="NA"/>
    <m/>
    <s v="OSS"/>
    <s v="OSS"/>
    <s v="OSS"/>
    <s v="Security"/>
    <s v="Security policies to evolve related to DOT/CDOT etc.. from internal and intigration"/>
    <m/>
    <s v=" "/>
    <s v="Open"/>
    <m/>
    <s v=" "/>
    <s v=" "/>
    <m/>
    <s v="26-06-2025: Dependacy on Cross domain delivery"/>
    <m/>
    <m/>
    <x v="8"/>
    <m/>
    <s v="Open"/>
    <s v="WIP"/>
    <s v=" "/>
    <s v=" "/>
    <s v=" "/>
    <m/>
    <m/>
    <m/>
    <m/>
    <m/>
    <m/>
    <s v="472OSS"/>
    <s v="Applications/Tools"/>
    <s v="OPEN"/>
    <s v="OPEN"/>
    <n v="0"/>
    <m/>
    <m/>
    <m/>
    <m/>
    <n v="1"/>
    <s v="Open"/>
    <x v="0"/>
  </r>
  <r>
    <n v="279"/>
    <s v="T280"/>
    <n v="472"/>
    <s v="NA"/>
    <m/>
    <s v="OSS"/>
    <s v="OSS"/>
    <s v="OSS"/>
    <s v="Correlations"/>
    <s v="Cross domain  Corelation and exact reason for any outage in Network till ONT Port with E2E topology"/>
    <m/>
    <s v=" "/>
    <s v="Open"/>
    <m/>
    <s v=" "/>
    <s v=" "/>
    <m/>
    <s v="17-05-2025: WIP with HPE team"/>
    <m/>
    <m/>
    <x v="8"/>
    <m/>
    <s v="Open"/>
    <s v="Duplicate"/>
    <s v=" "/>
    <s v=" "/>
    <s v=" "/>
    <m/>
    <m/>
    <m/>
    <m/>
    <m/>
    <m/>
    <s v="472OSS"/>
    <s v="Applications/Tools"/>
    <s v="OPEN"/>
    <s v="DUPLICATE"/>
    <n v="0"/>
    <m/>
    <m/>
    <m/>
    <m/>
    <n v="1"/>
    <s v="Open"/>
    <x v="0"/>
  </r>
  <r>
    <n v="280"/>
    <s v="T281"/>
    <n v="472"/>
    <s v="NA"/>
    <m/>
    <s v="OSS"/>
    <s v="OSS"/>
    <s v="OSS"/>
    <s v="MoM Action"/>
    <s v="Problem Management report for various recurring outages for the given period like_x000a_i) one Unique LGD code &gt;5 times in a Month_x000a_ii) Fiber cut SPAN/Link  &gt;2 times in a month_x000a_iii) Unique LGD code Down for &gt;2 times with Same RFO_x000a_iv) etc. "/>
    <m/>
    <s v=" "/>
    <s v="Open"/>
    <m/>
    <s v=" "/>
    <s v=" "/>
    <m/>
    <m/>
    <m/>
    <m/>
    <x v="8"/>
    <m/>
    <s v="Open"/>
    <s v="WIP"/>
    <s v=" "/>
    <s v=" "/>
    <s v=" "/>
    <m/>
    <m/>
    <m/>
    <m/>
    <m/>
    <m/>
    <s v="472OSS"/>
    <s v="Applications/Tools"/>
    <s v="OPEN"/>
    <s v="OPEN"/>
    <n v="0"/>
    <m/>
    <m/>
    <e v="#N/A"/>
    <m/>
    <n v="1"/>
    <s v="Open"/>
    <x v="0"/>
  </r>
  <r>
    <n v="281"/>
    <s v="T282"/>
    <n v="472"/>
    <s v="NA"/>
    <m/>
    <s v="OSS"/>
    <s v="OSS"/>
    <s v="OSS"/>
    <s v="MoM Action"/>
    <s v="For ONT Down cases, Some of the Alarms and cause code given by OEM is not matching with RFO provided by field engg., for example incase of Particular ONT goes down at GP level then exact RFO should be available for NOC to correlate with outages due to UPS power  or other issue?"/>
    <m/>
    <s v=" "/>
    <s v="Open"/>
    <m/>
    <s v=" "/>
    <s v=" "/>
    <m/>
    <s v="15-09-2025: Demostrated in the Demo/UAT call"/>
    <m/>
    <m/>
    <x v="8"/>
    <m/>
    <m/>
    <s v="CLOSURE REVIEW PENDING "/>
    <s v=" "/>
    <s v=" "/>
    <s v=" "/>
    <m/>
    <m/>
    <m/>
    <m/>
    <m/>
    <m/>
    <s v="472OSS"/>
    <s v="Applications/Tools"/>
    <s v="OPEN"/>
    <s v="COMPLETED"/>
    <s v="15-09-2025: Demostrated in the Demo/UAT call"/>
    <m/>
    <m/>
    <e v="#VALUE!"/>
    <m/>
    <n v="1"/>
    <s v="Completed but Verification undrer Process"/>
    <x v="2"/>
  </r>
  <r>
    <n v="282"/>
    <s v="T283"/>
    <n v="472"/>
    <s v="NA"/>
    <m/>
    <s v="OSS"/>
    <s v="OSS"/>
    <s v="OSS"/>
    <s v="Dashboards"/>
    <s v="Alert Mechanism (event rule) when power supply is through UPS which is running on Battery backup mode then there should be alert in the form of SMS sent to field team so outages can be  avoided or minimized proactively._x000a_threshold can be configured (TBD) )for given range for Battery backup status_x000a_i)  &lt;50%- - Minor_x000a_ii)  &lt;40%-Major_x000a_iii)  &lt;30% -Critical)"/>
    <m/>
    <s v=" "/>
    <s v="Open"/>
    <m/>
    <s v=" "/>
    <s v=" "/>
    <m/>
    <m/>
    <m/>
    <m/>
    <x v="8"/>
    <m/>
    <m/>
    <s v="CLOSURE REVIEW PENDING "/>
    <s v=" "/>
    <s v=" "/>
    <s v=" "/>
    <m/>
    <m/>
    <m/>
    <m/>
    <m/>
    <m/>
    <s v="472OSS"/>
    <s v="Applications/Tools"/>
    <s v="OPEN"/>
    <s v="COMPLETED"/>
    <s v="pending"/>
    <m/>
    <m/>
    <e v="#VALUE!"/>
    <m/>
    <n v="1"/>
    <s v="Completed but Verification undrer Process"/>
    <x v="2"/>
  </r>
  <r>
    <n v="283"/>
    <s v="T284"/>
    <n v="472"/>
    <s v="NA"/>
    <m/>
    <s v="OSS"/>
    <s v="OSS"/>
    <s v="OSS"/>
    <s v="Dashboards"/>
    <s v="Weekly, Monthly E2E Network Availability Trend for each Packages and over all per District, Zone level."/>
    <m/>
    <s v=" "/>
    <s v="Open"/>
    <m/>
    <s v=" "/>
    <s v=" "/>
    <m/>
    <s v="Weekly Availability is not getting calculated hence it is not-feasible"/>
    <m/>
    <m/>
    <x v="8"/>
    <m/>
    <s v="Open"/>
    <s v="WIP"/>
    <s v=" "/>
    <s v=" "/>
    <s v=" "/>
    <m/>
    <m/>
    <m/>
    <m/>
    <m/>
    <m/>
    <s v="472OSS"/>
    <s v="Applications/Tools"/>
    <s v="OPEN"/>
    <s v="NOT-FEASIBLE"/>
    <n v="0"/>
    <m/>
    <m/>
    <m/>
    <m/>
    <n v="1"/>
    <s v="Open"/>
    <x v="0"/>
  </r>
  <r>
    <n v="284"/>
    <s v="T285"/>
    <n v="472"/>
    <s v="NA"/>
    <m/>
    <s v="OSS"/>
    <s v="OSS"/>
    <s v="OSS"/>
    <s v="Dashboards"/>
    <s v="District wise Performance report for period of infra, fiber, ISP, config issues etc."/>
    <m/>
    <s v=" "/>
    <s v="Open"/>
    <m/>
    <s v=" "/>
    <s v=" "/>
    <m/>
    <s v="09-09-2025: user can download reports as on his requirement "/>
    <m/>
    <m/>
    <x v="8"/>
    <m/>
    <m/>
    <s v="CLOSURE REVIEW PENDING "/>
    <s v=" "/>
    <s v=" "/>
    <s v=" "/>
    <m/>
    <m/>
    <m/>
    <m/>
    <m/>
    <m/>
    <s v="472OSS"/>
    <s v="Applications/Tools"/>
    <s v="OPEN"/>
    <s v="COMPLETED"/>
    <s v="09-09-2025: user can download reports as on his requirement - TT report"/>
    <m/>
    <m/>
    <m/>
    <m/>
    <n v="1"/>
    <s v="Completed but Verification undrer Process"/>
    <x v="2"/>
  </r>
  <r>
    <n v="285"/>
    <s v="T286"/>
    <n v="472"/>
    <s v="NA"/>
    <m/>
    <s v="OSS"/>
    <s v="OSS"/>
    <s v="OSS"/>
    <s v="Dashboards"/>
    <s v="Individual NOC Engineer and shift Lead Performance Measurement for handling the TT's "/>
    <m/>
    <s v=" "/>
    <s v="Open"/>
    <m/>
    <s v=" "/>
    <s v=" "/>
    <m/>
    <s v="17-05-2025: Artefacts needs to be collected from Sivakumar and seek approval._x000a_26-06-2025: Waiting for Sivakumar's approval"/>
    <m/>
    <m/>
    <x v="8"/>
    <m/>
    <m/>
    <s v="CLOSURE REVIEW PENDING "/>
    <s v=" "/>
    <s v=" "/>
    <s v=" "/>
    <m/>
    <m/>
    <m/>
    <m/>
    <m/>
    <m/>
    <s v="472OSS"/>
    <s v="Applications/Tools"/>
    <s v="OPEN"/>
    <s v="COMPLETED"/>
    <s v="closure"/>
    <m/>
    <m/>
    <m/>
    <m/>
    <n v="1"/>
    <s v="Completed but Verification undrer Process"/>
    <x v="2"/>
  </r>
  <r>
    <n v="286"/>
    <s v="T287"/>
    <n v="472"/>
    <s v="NA"/>
    <m/>
    <s v="OSS"/>
    <s v="OSS"/>
    <s v="OSS"/>
    <s v="MoM Action"/>
    <s v="Exact SPAN/Link details must be taken from GIS(Including Lat,Long) for Fiber cut/outage scenario to undserstand fix is permanent or temporarary in nature and impact on Multiple Nodes/GP’s ."/>
    <m/>
    <s v=" "/>
    <s v="Open"/>
    <m/>
    <s v=" "/>
    <s v=" "/>
    <m/>
    <s v="17-05-2025: Common span scenarios solution needs to be finalization pending with L&amp;T and will be finalized based on data coming from GIS integration._x000a_26-06-2025: Dependancy on GIS integration. Expected to be completed by 16th July and then ~30 days needed for Common span"/>
    <m/>
    <m/>
    <x v="8"/>
    <m/>
    <s v="Open"/>
    <s v="WIP"/>
    <s v=" "/>
    <s v=" "/>
    <s v=" "/>
    <m/>
    <m/>
    <m/>
    <m/>
    <m/>
    <m/>
    <s v="472OSS"/>
    <s v="Applications/Tools"/>
    <s v="OPEN"/>
    <s v="OPEN"/>
    <n v="0"/>
    <m/>
    <m/>
    <m/>
    <m/>
    <n v="1"/>
    <s v="Open"/>
    <x v="0"/>
  </r>
  <r>
    <n v="287"/>
    <s v="T288"/>
    <n v="472"/>
    <s v="NA"/>
    <m/>
    <m/>
    <s v="DC-Infrastructure"/>
    <s v="OSS"/>
    <s v="MoM Action"/>
    <s v="Report for Backup Status (success/failure) of all VM (source it from Vcenter Report)"/>
    <m/>
    <s v=" "/>
    <s v="Open"/>
    <m/>
    <s v=" "/>
    <s v=" "/>
    <m/>
    <m/>
    <m/>
    <m/>
    <x v="3"/>
    <m/>
    <m/>
    <s v="COMPLETED &amp; APPROVED"/>
    <s v="AD-UT-Tfiber"/>
    <d v="2025-07-05T00:00:00"/>
    <s v="\\172.28.9.34\Artefacts_T-Fiber TNOC Tracker\OSS\Artifact-T288"/>
    <m/>
    <m/>
    <m/>
    <m/>
    <m/>
    <m/>
    <s v="472OSS"/>
    <s v="Applications/Tools"/>
    <s v="CLOSED"/>
    <m/>
    <m/>
    <m/>
    <d v="2025-07-05T00:00:00"/>
    <s v="\\172.28.9.34\Artefacts_T-Fiber TNOC Tracker\OSS\Artifact-T288"/>
    <m/>
    <n v="1"/>
    <s v="Completed &amp; Approved"/>
    <x v="3"/>
  </r>
  <r>
    <n v="288"/>
    <s v="T289"/>
    <n v="472"/>
    <s v="NA"/>
    <m/>
    <s v="OSS"/>
    <s v="OSS"/>
    <s v="OSS"/>
    <s v="MoM Action"/>
    <s v="DC Active infra-Health check-up /Utilization and Resource Availability report.—Hardware and Servers. (Source it from Vcenter to OSS tool)"/>
    <m/>
    <s v=" "/>
    <s v="Open"/>
    <m/>
    <s v=" "/>
    <s v=" "/>
    <m/>
    <s v="26-06-2025: data available in OBM, need confirmation from DC team"/>
    <m/>
    <m/>
    <x v="8"/>
    <m/>
    <m/>
    <s v="CLOSURE REVIEW PENDING "/>
    <s v=" "/>
    <s v=" "/>
    <s v=" "/>
    <m/>
    <m/>
    <m/>
    <m/>
    <m/>
    <m/>
    <s v="472OSS"/>
    <s v="Applications/Tools"/>
    <s v="OPEN"/>
    <s v="COMPLETED"/>
    <n v="0"/>
    <m/>
    <m/>
    <m/>
    <m/>
    <n v="1"/>
    <s v="Completed but Verification undrer Process"/>
    <x v="2"/>
  </r>
  <r>
    <n v="289"/>
    <s v="T290"/>
    <n v="472"/>
    <s v="NA"/>
    <m/>
    <s v="OSS"/>
    <s v="OSS"/>
    <s v="OSS"/>
    <s v="MoM Action"/>
    <s v="IP MPLS node status report to be automated(Zonal / Mandal/GP) along with Alias Name(Like Actual Mandal /GP names) -Feasibility check required if Alias can be updated &amp; fetched by OSS tool"/>
    <m/>
    <s v=" "/>
    <s v="Open"/>
    <m/>
    <s v=" "/>
    <s v=" "/>
    <m/>
    <s v="26-06-2025: IPMPLS node status available in NNMi, need confirmation from NOC"/>
    <m/>
    <m/>
    <x v="8"/>
    <m/>
    <m/>
    <s v="CLOSURE REVIEW PENDING "/>
    <s v=" "/>
    <s v=" "/>
    <s v=" "/>
    <m/>
    <m/>
    <m/>
    <m/>
    <m/>
    <m/>
    <s v="472OSS"/>
    <s v="Applications/Tools"/>
    <s v="OPEN"/>
    <s v="COMPLETED"/>
    <s v="pending"/>
    <m/>
    <m/>
    <m/>
    <m/>
    <n v="1"/>
    <s v="Completed but Verification undrer Process"/>
    <x v="2"/>
  </r>
  <r>
    <n v="290"/>
    <s v="T291"/>
    <n v="472"/>
    <s v="NA"/>
    <m/>
    <s v="OSS"/>
    <s v="OSS"/>
    <s v="OSS"/>
    <s v="Dashboards"/>
    <s v="IP MPLS Node/Link/Port availability &amp; Utilization "/>
    <m/>
    <s v=" "/>
    <s v="Open"/>
    <m/>
    <s v=" "/>
    <s v=" "/>
    <m/>
    <s v="17-05-2025: Utilization is already available. Node and Link availability is WIP. OT Support not available to check port availability, it needs to resume._x000a_26-06-2025: all data available now except Link availability, need confirmation from NOC"/>
    <m/>
    <m/>
    <x v="8"/>
    <m/>
    <m/>
    <s v="CLOSURE REVIEW PENDING "/>
    <s v=" "/>
    <s v=" "/>
    <s v=" "/>
    <m/>
    <m/>
    <m/>
    <m/>
    <m/>
    <m/>
    <s v="472OSS"/>
    <s v="Applications/Tools"/>
    <s v="OPEN"/>
    <s v="COMPLETED"/>
    <n v="0"/>
    <m/>
    <m/>
    <m/>
    <m/>
    <n v="1"/>
    <s v="Completed but Verification undrer Process"/>
    <x v="2"/>
  </r>
  <r>
    <n v="291"/>
    <s v="T292"/>
    <n v="472"/>
    <s v="NA"/>
    <m/>
    <s v="OSS"/>
    <s v="OSS"/>
    <s v="OSS"/>
    <s v="MoM Action"/>
    <s v="Customised dashboard template with available set of fields for different set of users  views"/>
    <m/>
    <s v=" "/>
    <s v="Open"/>
    <m/>
    <s v=" "/>
    <s v=" "/>
    <m/>
    <s v="17-05-2025: OOB is available, to be reviewed with NOC"/>
    <m/>
    <m/>
    <x v="8"/>
    <m/>
    <m/>
    <s v="CLOSURE REVIEW PENDING "/>
    <s v=" "/>
    <s v=" "/>
    <s v=" "/>
    <m/>
    <m/>
    <m/>
    <m/>
    <m/>
    <m/>
    <s v="472OSS"/>
    <s v="Applications/Tools"/>
    <s v="OPEN"/>
    <s v="COMPLETED"/>
    <n v="0"/>
    <m/>
    <m/>
    <m/>
    <m/>
    <n v="1"/>
    <s v="Completed but Verification undrer Process"/>
    <x v="2"/>
  </r>
  <r>
    <n v="292"/>
    <s v="T293"/>
    <n v="472"/>
    <s v="NA"/>
    <m/>
    <s v="OSS"/>
    <s v="OSS"/>
    <s v="OSS"/>
    <s v="Dashboards"/>
    <s v="Service VLAN status report from EMS (Nokia and Tejas)"/>
    <m/>
    <s v=" "/>
    <s v="Open"/>
    <m/>
    <s v=" "/>
    <s v=" "/>
    <m/>
    <s v="24-05-2025: Inhouse solution being built by rishik"/>
    <m/>
    <m/>
    <x v="8"/>
    <m/>
    <m/>
    <s v="CLOSURE REVIEW PENDING "/>
    <s v=" "/>
    <s v=" "/>
    <s v=" "/>
    <m/>
    <m/>
    <m/>
    <m/>
    <m/>
    <m/>
    <s v="472OSS"/>
    <s v="Applications/Tools"/>
    <s v="OPEN"/>
    <s v="COMPLETED"/>
    <n v="0"/>
    <m/>
    <m/>
    <m/>
    <m/>
    <n v="1"/>
    <s v="Completed but Verification undrer Process"/>
    <x v="2"/>
  </r>
  <r>
    <n v="293"/>
    <s v="T294"/>
    <n v="472"/>
    <s v="NA"/>
    <m/>
    <s v="OSS"/>
    <s v="OSS"/>
    <s v="OSS"/>
    <s v="MoM Action"/>
    <s v="OSS MTTR report to include additional columns like RFO, Sub RFO, Resolution etc. "/>
    <m/>
    <s v=" "/>
    <s v="Open"/>
    <m/>
    <s v=" "/>
    <s v=" "/>
    <m/>
    <m/>
    <m/>
    <m/>
    <x v="8"/>
    <m/>
    <m/>
    <s v="COMPLETED &amp; APPROVED"/>
    <s v=" "/>
    <s v=" "/>
    <s v="\\172.28.9.34\share drive\Artefacts_T-Fiber TNOC Tracker\OSS\T294"/>
    <m/>
    <m/>
    <m/>
    <m/>
    <m/>
    <m/>
    <s v="472OSS"/>
    <s v="Applications/Tools"/>
    <s v="CLOSED"/>
    <s v="COMPLETED &amp; APPROVED"/>
    <n v="0"/>
    <m/>
    <s v=" "/>
    <s v="\\172.28.9.34\share drive\Artefacts_T-Fiber TNOC Tracker\OSS\T294"/>
    <m/>
    <n v="1"/>
    <s v="Completed &amp; Approved"/>
    <x v="3"/>
  </r>
  <r>
    <n v="294"/>
    <s v="T295"/>
    <n v="472"/>
    <s v="NA"/>
    <m/>
    <s v="OSS"/>
    <s v="OSS"/>
    <s v="OSS"/>
    <s v="MoM Action"/>
    <s v="Service Management tool has having duplicate tickets for same node which is impacting availability, outage reports. Issue needs to be fixed. "/>
    <m/>
    <s v=" "/>
    <s v="Open"/>
    <m/>
    <s v=" "/>
    <s v=" "/>
    <m/>
    <s v="12-06-2025: duplicate ticket booking needs to be handle by HPE, HPE working on a script to handle it._x000a_26-06-2025: Script deplyed by HPE, need confirmation from NOC"/>
    <m/>
    <m/>
    <x v="8"/>
    <m/>
    <m/>
    <s v="CLOSURE REVIEW PENDING "/>
    <s v=" "/>
    <s v=" "/>
    <s v=" "/>
    <m/>
    <m/>
    <m/>
    <m/>
    <m/>
    <m/>
    <s v="472OSS"/>
    <s v="Applications/Tools"/>
    <s v="OPEN"/>
    <s v="COMPLETED"/>
    <n v="0"/>
    <m/>
    <m/>
    <m/>
    <m/>
    <n v="1"/>
    <s v="Completed but Verification undrer Process"/>
    <x v="2"/>
  </r>
  <r>
    <n v="295"/>
    <s v="T296"/>
    <n v="472"/>
    <s v="NA"/>
    <m/>
    <s v="OSS"/>
    <s v="OSS"/>
    <s v="OSS"/>
    <s v="MoM Action"/>
    <s v="Service Management dashboard  should list planned outages and corelate TT if that is on same device or NW component."/>
    <m/>
    <s v=" "/>
    <s v="Open"/>
    <m/>
    <s v=" "/>
    <s v=" "/>
    <m/>
    <s v="17-05-2025: OT &amp; NSO support required"/>
    <m/>
    <m/>
    <x v="8"/>
    <m/>
    <s v="Open"/>
    <s v="WIP"/>
    <s v=" "/>
    <s v=" "/>
    <s v=" "/>
    <m/>
    <m/>
    <m/>
    <m/>
    <m/>
    <m/>
    <s v="472OSS"/>
    <s v="Applications/Tools"/>
    <s v="OPEN"/>
    <s v="OPEN"/>
    <n v="0"/>
    <m/>
    <m/>
    <m/>
    <m/>
    <n v="1"/>
    <s v="Open"/>
    <x v="0"/>
  </r>
  <r>
    <n v="296"/>
    <s v="T297"/>
    <n v="472"/>
    <s v="NA"/>
    <m/>
    <m/>
    <m/>
    <s v="DC-IT"/>
    <s v="Servers and Strorage (Deployment and Installations)"/>
    <s v="VM's Deployment Application Installations"/>
    <m/>
    <s v=" "/>
    <s v="Open"/>
    <m/>
    <s v=" "/>
    <s v=" "/>
    <m/>
    <s v="Applications installation completed in the given VM's._x000a_Storage/resource Allocation details captured in the TNOC IT Infra Server &amp; Storage-LLD_v_1.5 &amp; DC Inventory master sheet._x000a_Artifacts are captured."/>
    <m/>
    <m/>
    <x v="3"/>
    <m/>
    <m/>
    <s v="COMPLETED &amp; APPROVED"/>
    <s v=" "/>
    <s v=" "/>
    <s v="\\172.28.9.34\share drive\Artefacts_T-Fiber TNOC Tracker\DC IT-Infra\Artifact  for - T297"/>
    <m/>
    <m/>
    <m/>
    <m/>
    <m/>
    <m/>
    <s v="472DC-IT"/>
    <s v="Network"/>
    <s v="CLOSED"/>
    <m/>
    <m/>
    <m/>
    <s v=" "/>
    <s v="\\172.28.9.34\share drive\Artefacts_T-Fiber TNOC Tracker\DC IT-Infra\Artifact  for - T297"/>
    <m/>
    <n v="1"/>
    <s v="Completed &amp; Approved"/>
    <x v="3"/>
  </r>
  <r>
    <n v="297"/>
    <s v="T298"/>
    <n v="472"/>
    <s v="NA"/>
    <m/>
    <m/>
    <m/>
    <s v="GPON"/>
    <s v="Tejas-MoM Action"/>
    <s v="Deployment process - Process of building network &amp; passive device connectivity to T-NOC through SG350, ONT (One port Voice, 2nd - Data, 3rd - Video &amp; 4 th port to T-NOC for SNMP traps) . Along with , and also all other Services to be test and provision in SG350"/>
    <m/>
    <s v=" "/>
    <s v="Colosed"/>
    <m/>
    <s v=" "/>
    <s v=" "/>
    <m/>
    <m/>
    <m/>
    <m/>
    <x v="6"/>
    <m/>
    <m/>
    <s v="COMPLETED &amp; APPROVED"/>
    <s v="AD-UT-Tfiber"/>
    <d v="2025-04-30T00:00:00"/>
    <s v="\\172.28.9.34\Artefacts_T-Fiber TNOC Tracker\GPON\T298"/>
    <m/>
    <m/>
    <m/>
    <m/>
    <m/>
    <m/>
    <s v="472GPON"/>
    <s v="GPON"/>
    <s v="CLOSED"/>
    <m/>
    <m/>
    <m/>
    <d v="2025-04-30T00:00:00"/>
    <s v="\\172.28.9.34\Artefacts_T-Fiber TNOC Tracker\GPON\T298"/>
    <m/>
    <n v="1"/>
    <s v="Completed &amp; Approved"/>
    <x v="1"/>
  </r>
  <r>
    <n v="298"/>
    <s v="T299"/>
    <n v="472"/>
    <s v="NA"/>
    <m/>
    <s v="OSS"/>
    <s v="Security"/>
    <s v="OSS"/>
    <s v="Integrating AD so that there is single user ID for all apps and they can integrate better in future if there is a need"/>
    <s v="Integration testing done for all apps that are ready currently except Alepo. Apps like HP OSS, Cisco ISE and other such applications are already integrated. We can switch IDs to AD anytime"/>
    <m/>
    <s v=" "/>
    <s v="Open"/>
    <m/>
    <s v=" "/>
    <s v=" "/>
    <m/>
    <s v="Once AD integration happen for Aleppo this point also will be closed along with T333."/>
    <m/>
    <m/>
    <x v="0"/>
    <m/>
    <s v="Open"/>
    <s v="WIP"/>
    <s v=" "/>
    <s v=" "/>
    <s v=" "/>
    <m/>
    <m/>
    <m/>
    <m/>
    <m/>
    <m/>
    <s v="472OSS"/>
    <s v="Applications/Tools"/>
    <s v="OPEN"/>
    <m/>
    <m/>
    <m/>
    <m/>
    <m/>
    <m/>
    <n v="1"/>
    <s v="Open"/>
    <x v="0"/>
  </r>
  <r>
    <n v="299"/>
    <s v="T300"/>
    <n v="472"/>
    <s v="NA"/>
    <m/>
    <s v="OSS"/>
    <s v="Security"/>
    <s v="OSS"/>
    <s v="Configuration and best practices"/>
    <s v="User IDs created. Need to work with users for testing for NOC desktops"/>
    <m/>
    <s v=" "/>
    <s v="Open"/>
    <m/>
    <s v=" "/>
    <s v=" "/>
    <m/>
    <s v="Artifacts will be created and submitted on 03 Jul 25"/>
    <m/>
    <m/>
    <x v="0"/>
    <m/>
    <m/>
    <s v="COMPLETED &amp; APPROVED"/>
    <s v=" "/>
    <s v=" "/>
    <s v="\\172.28.9.34\Artefacts_T-Fiber TNOC Tracker\NW-Security\T300"/>
    <m/>
    <m/>
    <m/>
    <m/>
    <m/>
    <m/>
    <s v="472OSS"/>
    <s v="Applications/Tools"/>
    <s v="CLOSED"/>
    <m/>
    <m/>
    <m/>
    <m/>
    <s v="\\172.28.9.34\Artefacts_T-Fiber TNOC Tracker\NW-Security\T300"/>
    <m/>
    <n v="1"/>
    <s v="Completed &amp; Approved"/>
    <x v="3"/>
  </r>
  <r>
    <n v="300"/>
    <s v="T301"/>
    <n v="472"/>
    <s v="NA"/>
    <m/>
    <m/>
    <m/>
    <s v="Security &amp; Regulatory Compliance"/>
    <s v="Configuration"/>
    <s v="On A-10 -Configuration done on LB side.  WAF will be configure with License"/>
    <m/>
    <s v=" "/>
    <s v="Open"/>
    <m/>
    <s v=" "/>
    <s v=" "/>
    <m/>
    <s v="A10 AMC not renewed , Awaiting AMC renewal with WAF features"/>
    <m/>
    <m/>
    <x v="0"/>
    <m/>
    <s v="Open"/>
    <s v="WIP"/>
    <s v=" "/>
    <s v=" "/>
    <s v=" "/>
    <m/>
    <m/>
    <m/>
    <m/>
    <m/>
    <m/>
    <s v="472Security &amp; Regulatory Compliance"/>
    <s v="Security"/>
    <s v="OPEN"/>
    <m/>
    <m/>
    <m/>
    <m/>
    <m/>
    <m/>
    <n v="1"/>
    <s v="Open"/>
    <x v="0"/>
  </r>
  <r>
    <n v="301"/>
    <s v="T302"/>
    <n v="472"/>
    <s v="NA"/>
    <m/>
    <m/>
    <m/>
    <s v="Security &amp; Regulatory Compliance"/>
    <s v="Functional AT"/>
    <s v="Will start next week as KT happened this week for all the new resources"/>
    <m/>
    <s v=" "/>
    <s v="Open"/>
    <m/>
    <s v=" "/>
    <s v=" "/>
    <m/>
    <s v="KT has been done."/>
    <m/>
    <m/>
    <x v="0"/>
    <m/>
    <m/>
    <s v="CLOSURE REVIEW PENDING "/>
    <s v=" "/>
    <s v=" "/>
    <s v=" "/>
    <m/>
    <m/>
    <m/>
    <m/>
    <m/>
    <m/>
    <s v="472Security &amp; Regulatory Compliance"/>
    <s v="Security"/>
    <s v="OPEN"/>
    <m/>
    <m/>
    <m/>
    <m/>
    <s v="Artefacts to be Submitted"/>
    <m/>
    <n v="1"/>
    <s v="Completed but Verification undrer Process"/>
    <x v="2"/>
  </r>
  <r>
    <n v="302"/>
    <s v="T303"/>
    <n v="472"/>
    <s v="NA"/>
    <m/>
    <s v="OSS"/>
    <s v="Security"/>
    <s v="OSS"/>
    <s v="Configuration"/>
    <s v="OSS- Redware LB-There were configuration issues and have been sorted our by having multiple sessions over the past few weeks"/>
    <m/>
    <s v=" "/>
    <s v="Open"/>
    <m/>
    <s v=" "/>
    <s v=" "/>
    <m/>
    <s v="Artifact created and will be submitted to customer on 03 Jul 25."/>
    <m/>
    <m/>
    <x v="0"/>
    <m/>
    <m/>
    <s v="CLOSURE REVIEW PENDING "/>
    <s v=" "/>
    <s v=" "/>
    <s v=" "/>
    <m/>
    <m/>
    <m/>
    <m/>
    <m/>
    <m/>
    <s v="472OSS"/>
    <s v="Applications/Tools"/>
    <s v="OPEN"/>
    <m/>
    <m/>
    <m/>
    <m/>
    <s v="Artefacts to be Submitted"/>
    <m/>
    <n v="1"/>
    <s v="Completed but Verification undrer Process"/>
    <x v="2"/>
  </r>
  <r>
    <n v="303"/>
    <s v="T304"/>
    <n v="472"/>
    <s v="NA"/>
    <m/>
    <m/>
    <m/>
    <s v="Security &amp; Regulatory Compliance"/>
    <s v="Functional AT"/>
    <s v="Radware LB - Will start next week as KT happened this week for all the new resources"/>
    <m/>
    <s v=" "/>
    <s v="Open"/>
    <m/>
    <s v=" "/>
    <s v=" "/>
    <m/>
    <s v="KT has been done."/>
    <m/>
    <m/>
    <x v="0"/>
    <m/>
    <s v="Open"/>
    <s v="WIP"/>
    <s v=" "/>
    <s v=" "/>
    <s v=" "/>
    <m/>
    <m/>
    <m/>
    <m/>
    <m/>
    <m/>
    <s v="472Security &amp; Regulatory Compliance"/>
    <s v="Security"/>
    <s v="OPEN"/>
    <m/>
    <m/>
    <m/>
    <m/>
    <m/>
    <m/>
    <n v="1"/>
    <s v="Open"/>
    <x v="0"/>
  </r>
  <r>
    <n v="304"/>
    <s v="T305"/>
    <n v="472"/>
    <s v="NA"/>
    <m/>
    <s v="OSS"/>
    <s v="DC-Infrastructure"/>
    <s v="OSS"/>
    <s v="Configuration"/>
    <s v="We have identified memory needed. Need help with space allocation for VM and also need license for a syslog server. ( we can also use Default Linux daemon) Syslog"/>
    <m/>
    <s v=" "/>
    <s v="Open"/>
    <m/>
    <s v=" "/>
    <s v=" "/>
    <m/>
    <s v="[17/09/2025] Syslog integration with both Redhat and Windows servers Completed."/>
    <m/>
    <m/>
    <x v="3"/>
    <m/>
    <m/>
    <s v="COMPLETED &amp; APPROVED"/>
    <s v="AD-UT-Tfiber"/>
    <d v="2025-09-19T00:00:00"/>
    <s v="\\172.28.9.34\Artefacts_T-Fiber TNOC Tracker\OSS\T305"/>
    <m/>
    <m/>
    <m/>
    <m/>
    <m/>
    <m/>
    <s v="472OSS"/>
    <s v="Applications/Tools"/>
    <s v="CLOSED"/>
    <m/>
    <m/>
    <m/>
    <d v="2025-09-19T00:00:00"/>
    <s v="\\172.28.9.34\Artefacts_T-Fiber TNOC Tracker\OSS\T305"/>
    <m/>
    <n v="1"/>
    <s v="Completed &amp; Approved"/>
    <x v="3"/>
  </r>
  <r>
    <n v="305"/>
    <s v="T306"/>
    <n v="472"/>
    <s v="NA"/>
    <m/>
    <m/>
    <m/>
    <s v="Security &amp; Regulatory Compliance"/>
    <s v="Documentation"/>
    <s v="Customer has requested a complete Security LLD that states how our security architechture is and how different security products talk to each other"/>
    <m/>
    <s v=" "/>
    <s v="Open"/>
    <m/>
    <s v=" "/>
    <s v=" "/>
    <m/>
    <s v="Completed and Review pending. New changes will be incorporated as an addendum to design."/>
    <m/>
    <m/>
    <x v="0"/>
    <m/>
    <s v="Open"/>
    <s v="WIP"/>
    <s v=" "/>
    <s v=" "/>
    <s v=" "/>
    <m/>
    <m/>
    <m/>
    <m/>
    <m/>
    <m/>
    <s v="472Security &amp; Regulatory Compliance"/>
    <s v="Security"/>
    <s v="OPEN"/>
    <m/>
    <m/>
    <m/>
    <m/>
    <m/>
    <m/>
    <n v="1"/>
    <s v="Open"/>
    <x v="0"/>
  </r>
  <r>
    <n v="306"/>
    <s v="T307"/>
    <n v="472"/>
    <s v="NA"/>
    <m/>
    <m/>
    <m/>
    <s v="Security &amp; Regulatory Compliance"/>
    <s v="User Access Rights "/>
    <s v="Cisco: PKGA-testing in WIP, PKGB&amp;C-will be replicated after PKGA completion_x000a_GPON: Segregation is done, implementation is WIP_x000a_DWDM: Segregation is done, implementation is WIP_x000a_HPE OSS: User to access mapping is done, implementation WIP by hp team_x000a_Other Apps: Will have meetings this week and sort it out."/>
    <m/>
    <s v=" "/>
    <s v="Open"/>
    <m/>
    <s v=" "/>
    <s v=" "/>
    <m/>
    <e v="#VALUE!"/>
    <m/>
    <m/>
    <x v="0"/>
    <m/>
    <s v="Open"/>
    <s v="WIP"/>
    <s v=" "/>
    <s v=" "/>
    <s v=" "/>
    <m/>
    <m/>
    <m/>
    <m/>
    <m/>
    <m/>
    <s v="472Security &amp; Regulatory Compliance"/>
    <s v="Security"/>
    <s v="OPEN"/>
    <m/>
    <m/>
    <m/>
    <m/>
    <e v="#VALUE!"/>
    <m/>
    <n v="1"/>
    <s v="Open"/>
    <x v="0"/>
  </r>
  <r>
    <n v="307"/>
    <s v="T308"/>
    <n v="472"/>
    <s v="NA"/>
    <m/>
    <m/>
    <m/>
    <s v="Security &amp; Regulatory Compliance"/>
    <s v="IPDR"/>
    <s v="Developing in-house solution, also exploring with external vendors. 3 vendors declined."/>
    <m/>
    <s v=" "/>
    <s v="Open"/>
    <m/>
    <s v=" "/>
    <s v=" "/>
    <m/>
    <s v="27.06.25 , IPDR solution operational , pending document will be submitted by 1st week of Jul'25"/>
    <m/>
    <m/>
    <x v="7"/>
    <m/>
    <s v="Open"/>
    <s v="WIP"/>
    <s v=" "/>
    <s v=" "/>
    <s v=" "/>
    <m/>
    <m/>
    <m/>
    <m/>
    <m/>
    <m/>
    <s v="472Security &amp; Regulatory Compliance"/>
    <s v="Security"/>
    <s v="OPEN"/>
    <m/>
    <m/>
    <m/>
    <m/>
    <m/>
    <m/>
    <n v="1"/>
    <s v="Open"/>
    <x v="0"/>
  </r>
  <r>
    <n v="308"/>
    <s v="T309"/>
    <n v="472"/>
    <s v="NA"/>
    <m/>
    <m/>
    <m/>
    <s v="Security &amp; Regulatory Compliance"/>
    <s v="Storage"/>
    <s v="Storage requirement worked out and given to contract team. PO to be issued(Syslog)"/>
    <m/>
    <s v=" "/>
    <s v="Open"/>
    <m/>
    <s v=" "/>
    <s v=" "/>
    <m/>
    <s v="25-Sep-2025: Artefacts to be uploaded, Need to provide current consumption of storage, incremental log will be added to existing storage after adding 18 TB additional storage ."/>
    <s v="L&amp;T"/>
    <s v="Ravi Kishore"/>
    <x v="0"/>
    <m/>
    <m/>
    <s v="COMPLETED &amp; APPROVED"/>
    <s v=" "/>
    <s v=" "/>
    <s v=" "/>
    <m/>
    <m/>
    <m/>
    <m/>
    <m/>
    <m/>
    <s v="472Security &amp; Regulatory Compliance"/>
    <s v="Security"/>
    <s v="CLOSED"/>
    <m/>
    <m/>
    <m/>
    <s v=" "/>
    <s v="Artefacts Need to upload"/>
    <m/>
    <n v="1"/>
    <s v="Completed &amp; Approved"/>
    <x v="3"/>
  </r>
  <r>
    <n v="309"/>
    <s v="T310"/>
    <n v="472"/>
    <s v="NA"/>
    <m/>
    <m/>
    <m/>
    <s v="Security &amp; Regulatory Compliance"/>
    <s v="NAT"/>
    <s v="Developed in-house solution, also exploring with external vendors. 3 vendors declined._x000a_In-house solution is ready for demo, tested with the sample data.("/>
    <m/>
    <s v=" "/>
    <s v="Open"/>
    <m/>
    <s v=" "/>
    <s v=" "/>
    <m/>
    <s v="25-Sep-2025: Detailed discussion will be taken up later(Sanjay will brief background against this point)"/>
    <m/>
    <m/>
    <x v="0"/>
    <m/>
    <m/>
    <s v="COMPLETED &amp; APPROVED"/>
    <s v=" "/>
    <s v=" "/>
    <s v=" "/>
    <m/>
    <m/>
    <m/>
    <m/>
    <m/>
    <m/>
    <s v="472Security &amp; Regulatory Compliance"/>
    <s v="Security"/>
    <s v="CLOSED"/>
    <m/>
    <m/>
    <m/>
    <s v=" "/>
    <s v="Artefacts Need to upload"/>
    <m/>
    <n v="1"/>
    <s v="Completed &amp; Approved"/>
    <x v="3"/>
  </r>
  <r>
    <n v="310"/>
    <s v="T311"/>
    <n v="472"/>
    <s v="NA"/>
    <m/>
    <m/>
    <m/>
    <s v="Security &amp; Regulatory Compliance"/>
    <s v="QoS Reporting"/>
    <s v="QoS Reporting related to all parameters"/>
    <m/>
    <s v=" "/>
    <s v="Open"/>
    <m/>
    <s v=" "/>
    <s v=" "/>
    <m/>
    <s v="Completed and Review pending.FAT documents were submitted to TPA , However it has some common observation which will be discussed with TPA team by Mr Sharma. "/>
    <m/>
    <m/>
    <x v="0"/>
    <m/>
    <s v="Open"/>
    <s v="WIP"/>
    <s v=" "/>
    <s v=" "/>
    <s v=" "/>
    <m/>
    <m/>
    <m/>
    <m/>
    <m/>
    <m/>
    <s v="472Security &amp; Regulatory Compliance"/>
    <s v="Security"/>
    <s v="OPEN"/>
    <m/>
    <m/>
    <m/>
    <m/>
    <m/>
    <m/>
    <n v="1"/>
    <s v="Open"/>
    <x v="0"/>
  </r>
  <r>
    <n v="311"/>
    <s v="T312"/>
    <n v="472"/>
    <s v="NA"/>
    <m/>
    <m/>
    <m/>
    <s v="Security &amp; Regulatory Compliance"/>
    <s v="Regulatory compliance"/>
    <s v="SLA Reporting for Cell Tower and GIs"/>
    <m/>
    <s v=" "/>
    <s v="Colosed"/>
    <m/>
    <s v=" "/>
    <s v=" "/>
    <m/>
    <m/>
    <m/>
    <m/>
    <x v="9"/>
    <m/>
    <m/>
    <s v="COMPLETED &amp; APPROVED"/>
    <s v="AD-UT-Tfiber"/>
    <d v="2025-05-13T00:00:00"/>
    <s v="\\172.28.9.34\Artefacts_T-Fiber TNOC Tracker\HELPDESK\T312"/>
    <m/>
    <m/>
    <m/>
    <m/>
    <m/>
    <m/>
    <s v="472Security &amp; Regulatory Compliance"/>
    <s v="Security"/>
    <s v="CLOSED"/>
    <m/>
    <m/>
    <m/>
    <d v="2025-05-13T00:00:00"/>
    <s v="\\172.28.9.34\Artefacts_T-Fiber TNOC Tracker\HELPDESK\T312"/>
    <m/>
    <n v="1"/>
    <s v="Completed &amp; Approved"/>
    <x v="1"/>
  </r>
  <r>
    <n v="312"/>
    <s v="T313"/>
    <n v="472"/>
    <s v="NA"/>
    <m/>
    <m/>
    <m/>
    <s v="Security &amp; Regulatory Compliance"/>
    <s v="Regulatory compliance"/>
    <s v="Communication made to T-Fiber. Procedure need to be finalized for remote access"/>
    <m/>
    <s v=" "/>
    <s v="Open"/>
    <m/>
    <s v=" "/>
    <s v=" "/>
    <m/>
    <m/>
    <m/>
    <m/>
    <x v="0"/>
    <m/>
    <s v="Open"/>
    <s v="DEPENDENCY(Client/Ext.)"/>
    <s v=" "/>
    <s v=" "/>
    <s v=" "/>
    <m/>
    <m/>
    <m/>
    <m/>
    <m/>
    <m/>
    <s v="472Security &amp; Regulatory Compliance"/>
    <s v="Security"/>
    <s v="OPEN"/>
    <m/>
    <m/>
    <m/>
    <m/>
    <m/>
    <m/>
    <n v="1"/>
    <s v="Open"/>
    <x v="0"/>
  </r>
  <r>
    <n v="313"/>
    <s v="T314"/>
    <n v="472"/>
    <s v="NA"/>
    <m/>
    <m/>
    <m/>
    <s v="Security &amp; Regulatory Compliance"/>
    <s v="External Audit and VAPT"/>
    <s v="External Audit and VAPT (Tfiber will be arranging a partner for third party audit)"/>
    <m/>
    <s v=" "/>
    <s v="Open"/>
    <m/>
    <s v=" "/>
    <s v=" "/>
    <m/>
    <s v="T Fiber to conduct the Audit and VAPT"/>
    <m/>
    <m/>
    <x v="0"/>
    <m/>
    <s v="Open"/>
    <s v="DEPENDENCY(Client/Ext.)"/>
    <s v=" "/>
    <s v=" "/>
    <s v=" "/>
    <m/>
    <m/>
    <m/>
    <m/>
    <m/>
    <m/>
    <s v="472Security &amp; Regulatory Compliance"/>
    <s v="Security"/>
    <s v="OPEN"/>
    <m/>
    <m/>
    <m/>
    <m/>
    <m/>
    <m/>
    <n v="1"/>
    <s v="Open"/>
    <x v="0"/>
  </r>
  <r>
    <n v="314"/>
    <s v="T315"/>
    <n v="472"/>
    <s v="NA"/>
    <m/>
    <m/>
    <s v="BMS"/>
    <s v="BMS"/>
    <s v="Fire and Safety Drill "/>
    <s v="Certificate and artefacts of last fire &amp; safety drill submitted"/>
    <m/>
    <s v=" "/>
    <s v="Open"/>
    <m/>
    <s v=" "/>
    <s v=" "/>
    <m/>
    <m/>
    <m/>
    <m/>
    <x v="0"/>
    <m/>
    <m/>
    <s v="COMPLETED &amp; APPROVED"/>
    <s v=" "/>
    <s v=" "/>
    <s v="\\172.28.9.34\Artefacts_T-Fiber TNOC Tracker\NW-Security\T315"/>
    <m/>
    <m/>
    <m/>
    <m/>
    <m/>
    <m/>
    <s v="472BMS"/>
    <e v="#N/A"/>
    <s v="CLOSED"/>
    <m/>
    <m/>
    <m/>
    <s v=" "/>
    <s v="\\172.28.9.34\Artefacts_T-Fiber TNOC Tracker\NW-Security\T315"/>
    <m/>
    <n v="1"/>
    <s v="Completed &amp; Approved"/>
    <x v="3"/>
  </r>
  <r>
    <n v="315"/>
    <s v="T316"/>
    <n v="472"/>
    <s v="NA"/>
    <m/>
    <m/>
    <m/>
    <s v="Security &amp; Regulatory Compliance"/>
    <s v="User Traceability "/>
    <s v="User access traceability"/>
    <m/>
    <s v=" "/>
    <s v="Open"/>
    <m/>
    <s v=" "/>
    <s v=" "/>
    <m/>
    <m/>
    <m/>
    <m/>
    <x v="0"/>
    <m/>
    <m/>
    <s v="COMPLETED &amp; APPROVED"/>
    <s v="AD-UT-Tfiber"/>
    <d v="2025-05-19T00:00:00"/>
    <s v="\\172.28.9.34\Artefacts_T-Fiber TNOC Tracker\NW-Security\T316"/>
    <m/>
    <m/>
    <m/>
    <m/>
    <m/>
    <m/>
    <s v="472Security &amp; Regulatory Compliance"/>
    <s v="Security"/>
    <s v="CLOSED"/>
    <m/>
    <m/>
    <m/>
    <d v="2025-05-19T00:00:00"/>
    <s v="\\172.28.9.34\Artefacts_T-Fiber TNOC Tracker\NW-Security\T316"/>
    <m/>
    <n v="1"/>
    <s v="Completed &amp; Approved"/>
    <x v="3"/>
  </r>
  <r>
    <n v="316"/>
    <s v="T317"/>
    <n v="472"/>
    <s v="NA"/>
    <m/>
    <s v="OSS"/>
    <s v="OSS"/>
    <s v="OSS"/>
    <s v="Certifications"/>
    <s v="ITIL Product certification"/>
    <m/>
    <s v=" "/>
    <s v="Open"/>
    <m/>
    <s v=" "/>
    <s v=" "/>
    <m/>
    <m/>
    <m/>
    <m/>
    <x v="8"/>
    <m/>
    <m/>
    <s v="COMPLETED &amp; APPROVED"/>
    <s v="AD-UT-Tfiber"/>
    <d v="2025-09-12T00:00:00"/>
    <s v="\\172.28.9.34\SHARE DRIVE\Artefacts_T-Fiber TNOC Tracker\OSS"/>
    <m/>
    <m/>
    <m/>
    <m/>
    <m/>
    <m/>
    <s v="472OSS"/>
    <s v="Applications/Tools"/>
    <s v="CLOSED"/>
    <s v="COMPLETED &amp; APPROVED"/>
    <n v="0"/>
    <m/>
    <d v="2025-09-12T00:00:00"/>
    <s v="\\172.28.9.34\SHARE DRIVE\Artefacts_T-Fiber TNOC Tracker\OSS"/>
    <m/>
    <n v="1"/>
    <s v="Completed &amp; Approved"/>
    <x v="3"/>
  </r>
  <r>
    <n v="317"/>
    <s v="T318"/>
    <n v="472"/>
    <s v="NA"/>
    <m/>
    <m/>
    <m/>
    <s v="Security &amp; Regulatory Compliance"/>
    <s v="Policy Implementation"/>
    <s v="Network Forensic"/>
    <m/>
    <s v=" "/>
    <s v="Colosed"/>
    <m/>
    <s v=" "/>
    <s v=" "/>
    <m/>
    <m/>
    <m/>
    <m/>
    <x v="0"/>
    <m/>
    <m/>
    <s v="COMPLETED &amp; APPROVED"/>
    <s v="AD-UT-Tfiber"/>
    <d v="2025-05-19T00:00:00"/>
    <s v="\\172.28.9.34\Artefacts_T-Fiber TNOC Tracker\NW-Security\T318"/>
    <m/>
    <m/>
    <m/>
    <m/>
    <m/>
    <m/>
    <s v="472Security &amp; Regulatory Compliance"/>
    <s v="Security"/>
    <s v="CLOSED"/>
    <m/>
    <m/>
    <m/>
    <d v="2025-05-19T00:00:00"/>
    <s v="\\172.28.9.34\Artefacts_T-Fiber TNOC Tracker\NW-Security\T318"/>
    <m/>
    <n v="1"/>
    <s v="Completed &amp; Approved"/>
    <x v="1"/>
  </r>
  <r>
    <n v="318"/>
    <s v="T319"/>
    <n v="472"/>
    <s v="NA"/>
    <m/>
    <m/>
    <m/>
    <s v="Security &amp; Regulatory Compliance"/>
    <s v="Policy Implementation"/>
    <s v="Network Hardening"/>
    <m/>
    <s v=" "/>
    <s v="Open"/>
    <m/>
    <s v=" "/>
    <s v=" "/>
    <m/>
    <s v="All unauthorised access has been blocked at firwall level. All USB is disables at NOC . All unysed port has been hardened"/>
    <m/>
    <m/>
    <x v="0"/>
    <m/>
    <s v="Open"/>
    <s v="WIP"/>
    <s v=" "/>
    <s v=" "/>
    <s v=" "/>
    <m/>
    <m/>
    <m/>
    <m/>
    <m/>
    <m/>
    <s v="472Security &amp; Regulatory Compliance"/>
    <s v="Security"/>
    <s v="OPEN"/>
    <m/>
    <m/>
    <m/>
    <m/>
    <m/>
    <m/>
    <n v="1"/>
    <s v="Open"/>
    <x v="0"/>
  </r>
  <r>
    <n v="319"/>
    <s v="T320"/>
    <n v="472"/>
    <s v="NA"/>
    <m/>
    <m/>
    <m/>
    <s v="Security &amp; Regulatory Compliance"/>
    <s v="Policy Implementation"/>
    <s v="Network Penetration Test"/>
    <m/>
    <s v=" "/>
    <s v="Open"/>
    <m/>
    <s v=" "/>
    <s v=" "/>
    <m/>
    <s v="PT will conducted once Ext audit team arrives"/>
    <m/>
    <m/>
    <x v="0"/>
    <m/>
    <s v="Open"/>
    <s v="DEPENDENCY(Client/Ext.)"/>
    <s v=" "/>
    <s v=" "/>
    <s v=" "/>
    <m/>
    <m/>
    <m/>
    <m/>
    <m/>
    <m/>
    <s v="472Security &amp; Regulatory Compliance"/>
    <s v="Security"/>
    <s v="OPEN"/>
    <m/>
    <m/>
    <m/>
    <m/>
    <m/>
    <m/>
    <n v="1"/>
    <s v="Open"/>
    <x v="0"/>
  </r>
  <r>
    <n v="320"/>
    <s v="T321"/>
    <n v="472"/>
    <s v="NA"/>
    <m/>
    <m/>
    <m/>
    <s v="Security &amp; Regulatory Compliance"/>
    <s v="MoM Action"/>
    <s v="Firewall policy compare from DC to DR validation check for redundancy"/>
    <m/>
    <s v=" "/>
    <s v="Open"/>
    <m/>
    <s v=" "/>
    <s v=" "/>
    <m/>
    <s v="May be clubed with point T 71_x000a_all Policy will be compared with current configuration of firewall and be submitted ._x000a_"/>
    <m/>
    <m/>
    <x v="0"/>
    <m/>
    <s v="Open"/>
    <s v="REOPENED"/>
    <s v=" "/>
    <s v=" "/>
    <s v=" "/>
    <m/>
    <m/>
    <m/>
    <m/>
    <m/>
    <m/>
    <s v="472Security &amp; Regulatory Compliance"/>
    <s v="Security"/>
    <s v="OPEN"/>
    <m/>
    <m/>
    <m/>
    <m/>
    <m/>
    <m/>
    <n v="1"/>
    <s v="Open"/>
    <x v="0"/>
  </r>
  <r>
    <n v="321"/>
    <s v="T322"/>
    <n v="472"/>
    <s v="NA"/>
    <m/>
    <m/>
    <m/>
    <s v="Security &amp; Regulatory Compliance"/>
    <s v="MoM Action"/>
    <s v="Day 0 attacks for any government departments lifecycle (GIBB to be protected from the day of connection)"/>
    <m/>
    <s v=" "/>
    <s v="Open"/>
    <m/>
    <s v=" "/>
    <s v=" "/>
    <m/>
    <s v="will be closed with implementation of URL filtering facilities at IPS"/>
    <m/>
    <m/>
    <x v="0"/>
    <m/>
    <s v="Open"/>
    <s v="DEPENDENCY(Client/Ext.)"/>
    <s v=" "/>
    <s v=" "/>
    <s v=" "/>
    <m/>
    <m/>
    <m/>
    <m/>
    <m/>
    <m/>
    <s v="472Security &amp; Regulatory Compliance"/>
    <s v="Security"/>
    <s v="OPEN"/>
    <m/>
    <m/>
    <m/>
    <m/>
    <m/>
    <m/>
    <n v="1"/>
    <s v="Open"/>
    <x v="0"/>
  </r>
  <r>
    <n v="322"/>
    <s v="T323"/>
    <n v="472"/>
    <s v="NA"/>
    <m/>
    <m/>
    <m/>
    <s v="Security &amp; Regulatory Compliance"/>
    <s v="Storage"/>
    <s v="User access logs&amp; Commands to be maintained for 2 years"/>
    <m/>
    <s v=" "/>
    <s v="Open"/>
    <m/>
    <s v=" "/>
    <s v=" "/>
    <m/>
    <s v="Completed and approved"/>
    <m/>
    <m/>
    <x v="0"/>
    <m/>
    <m/>
    <s v="COMPLETED &amp; APPROVED"/>
    <s v="AD-UT-Tfiber"/>
    <d v="2025-05-19T00:00:00"/>
    <s v="\\172.28.9.34\Artefacts_T-Fiber TNOC Tracker\NW-Security\T323"/>
    <m/>
    <m/>
    <m/>
    <m/>
    <m/>
    <m/>
    <s v="472Security &amp; Regulatory Compliance"/>
    <s v="Security"/>
    <s v="CLOSED"/>
    <m/>
    <m/>
    <m/>
    <d v="2025-05-19T00:00:00"/>
    <s v="\\172.28.9.34\Artefacts_T-Fiber TNOC Tracker\NW-Security\T323"/>
    <m/>
    <n v="1"/>
    <s v="Completed &amp; Approved"/>
    <x v="3"/>
  </r>
  <r>
    <n v="323"/>
    <s v="T324"/>
    <n v="472"/>
    <s v="NA"/>
    <m/>
    <m/>
    <m/>
    <s v="Security &amp; Regulatory Compliance"/>
    <s v="Deployment and Installations"/>
    <s v="Syslog to maintain for 2 years"/>
    <m/>
    <s v=" "/>
    <s v="Colosed"/>
    <m/>
    <s v=" "/>
    <s v=" "/>
    <m/>
    <m/>
    <m/>
    <m/>
    <x v="3"/>
    <m/>
    <m/>
    <s v="COMPLETED &amp; APPROVED"/>
    <s v="AD-UT-Tfiber"/>
    <d v="2025-05-14T00:00:00"/>
    <s v="\\172.28.9.34\Artefacts_T-Fiber TNOC Tracker\Security\T324"/>
    <m/>
    <m/>
    <m/>
    <m/>
    <m/>
    <m/>
    <s v="472Security &amp; Regulatory Compliance"/>
    <s v="Security"/>
    <s v="CLOSED"/>
    <m/>
    <m/>
    <m/>
    <d v="2025-05-14T00:00:00"/>
    <s v="\\172.28.9.34\Artefacts_T-Fiber TNOC Tracker\Security\T324"/>
    <m/>
    <n v="1"/>
    <s v="Completed &amp; Approved"/>
    <x v="1"/>
  </r>
  <r>
    <n v="324"/>
    <s v="T325"/>
    <n v="472"/>
    <s v="NA"/>
    <m/>
    <m/>
    <m/>
    <s v="Security &amp; Regulatory Compliance"/>
    <s v="Policy Implementation"/>
    <s v="Organizational Security Policy"/>
    <m/>
    <s v=" "/>
    <s v="Open"/>
    <m/>
    <s v=" "/>
    <s v=" "/>
    <m/>
    <s v="Security policy has been made , however same need clarification from customer to incorporate deviation from actual points."/>
    <m/>
    <m/>
    <x v="0"/>
    <m/>
    <s v="Open"/>
    <s v="DEPENDENCY(Client/Ext.)"/>
    <s v=" "/>
    <s v=" "/>
    <s v=" "/>
    <m/>
    <m/>
    <m/>
    <m/>
    <m/>
    <m/>
    <s v="472Security &amp; Regulatory Compliance"/>
    <s v="Security"/>
    <s v="OPEN"/>
    <m/>
    <m/>
    <m/>
    <m/>
    <m/>
    <m/>
    <n v="1"/>
    <s v="Open"/>
    <x v="0"/>
  </r>
  <r>
    <n v="325"/>
    <s v="T326"/>
    <n v="472"/>
    <s v="NA"/>
    <m/>
    <m/>
    <m/>
    <s v="Security &amp; Regulatory Compliance"/>
    <s v="Report"/>
    <s v="IPDR static IP report "/>
    <m/>
    <s v=" "/>
    <s v="Open"/>
    <m/>
    <s v=" "/>
    <s v=" "/>
    <m/>
    <m/>
    <m/>
    <m/>
    <x v="0"/>
    <m/>
    <m/>
    <s v="COMPLETED &amp; APPROVED"/>
    <s v="AD-UT-Tfiber"/>
    <d v="2025-05-19T00:00:00"/>
    <s v="\\172.28.9.34\Artefacts_T-Fiber TNOC Tracker\NW-Security\T326"/>
    <m/>
    <m/>
    <m/>
    <m/>
    <m/>
    <m/>
    <s v="472Security &amp; Regulatory Compliance"/>
    <s v="Security"/>
    <s v="CLOSED"/>
    <m/>
    <m/>
    <m/>
    <d v="2025-05-19T00:00:00"/>
    <s v="\\172.28.9.34\Artefacts_T-Fiber TNOC Tracker\NW-Security\T326"/>
    <m/>
    <n v="1"/>
    <s v="Completed &amp; Approved"/>
    <x v="3"/>
  </r>
  <r>
    <n v="326"/>
    <s v="T327"/>
    <n v="472"/>
    <s v="NA"/>
    <m/>
    <m/>
    <m/>
    <s v="Security &amp; Regulatory Compliance"/>
    <s v="Report"/>
    <s v="Syslog NAT report "/>
    <m/>
    <s v=" "/>
    <s v="Open"/>
    <m/>
    <s v=" "/>
    <s v=" "/>
    <m/>
    <m/>
    <m/>
    <m/>
    <x v="0"/>
    <m/>
    <m/>
    <s v="COMPLETED &amp; APPROVED"/>
    <s v="AD-UT-Tfiber"/>
    <d v="2025-05-19T00:00:00"/>
    <s v="\\172.28.9.34\Artefacts_T-Fiber TNOC Tracker\NW-Security\T327"/>
    <m/>
    <m/>
    <m/>
    <m/>
    <m/>
    <m/>
    <s v="472Security &amp; Regulatory Compliance"/>
    <s v="Security"/>
    <s v="CLOSED"/>
    <m/>
    <m/>
    <m/>
    <d v="2025-05-19T00:00:00"/>
    <s v="\\172.28.9.34\Artefacts_T-Fiber TNOC Tracker\NW-Security\T327"/>
    <m/>
    <n v="1"/>
    <s v="Completed &amp; Approved"/>
    <x v="3"/>
  </r>
  <r>
    <n v="327"/>
    <s v="T328"/>
    <n v="472"/>
    <s v="NA"/>
    <m/>
    <m/>
    <m/>
    <s v="Security &amp; Regulatory Compliance"/>
    <s v="AAA"/>
    <s v="ISE-Completed, Alepo-Completed for Nokia GPON, Accounting feature demo to be done for Tejas GPON and Ciena DWDM"/>
    <m/>
    <s v=" "/>
    <s v="Open"/>
    <m/>
    <s v=" "/>
    <s v=" "/>
    <m/>
    <s v="Confirmation of purchase of ISE. License needed to upgrade for HA "/>
    <m/>
    <m/>
    <x v="0"/>
    <m/>
    <m/>
    <s v="CLOSURE REVIEW PENDING "/>
    <s v=" "/>
    <s v=" "/>
    <s v=" "/>
    <m/>
    <m/>
    <m/>
    <m/>
    <m/>
    <m/>
    <s v="472Security &amp; Regulatory Compliance"/>
    <s v="Security"/>
    <s v="OPEN"/>
    <m/>
    <m/>
    <m/>
    <m/>
    <s v="Artefacts to be Submitted"/>
    <m/>
    <n v="1"/>
    <s v="Completed but Verification undrer Process"/>
    <x v="2"/>
  </r>
  <r>
    <n v="328"/>
    <s v="T329"/>
    <n v="472"/>
    <s v="NA"/>
    <m/>
    <m/>
    <m/>
    <s v="Security &amp; Regulatory Compliance"/>
    <s v="MoM Action"/>
    <s v="Cisco ISE to be integrated with AD for Authentication "/>
    <m/>
    <s v=" "/>
    <s v="Colosed"/>
    <m/>
    <s v=" "/>
    <s v=" "/>
    <m/>
    <m/>
    <m/>
    <m/>
    <x v="0"/>
    <m/>
    <m/>
    <s v="COMPLETED &amp; APPROVED"/>
    <s v="AD-UT-Tfiber"/>
    <d v="2025-05-19T00:00:00"/>
    <s v="\\172.28.9.34\Artefacts_T-Fiber TNOC Tracker\NW-Security\T153"/>
    <m/>
    <m/>
    <m/>
    <m/>
    <m/>
    <m/>
    <s v="472Security &amp; Regulatory Compliance"/>
    <s v="Security"/>
    <s v="CLOSED"/>
    <m/>
    <m/>
    <m/>
    <d v="2025-05-19T00:00:00"/>
    <s v="\\172.28.9.34\Artefacts_T-Fiber TNOC Tracker\NW-Security\T153"/>
    <m/>
    <n v="1"/>
    <s v="Completed &amp; Approved"/>
    <x v="1"/>
  </r>
  <r>
    <n v="329"/>
    <s v="T330"/>
    <n v="472"/>
    <s v="NA"/>
    <m/>
    <m/>
    <m/>
    <s v="Security &amp; Regulatory Compliance"/>
    <s v="MoM Action"/>
    <s v="syslog storage requirement for respective OEM devices"/>
    <m/>
    <s v=" "/>
    <s v="Colosed"/>
    <m/>
    <s v=" "/>
    <s v=" "/>
    <m/>
    <m/>
    <m/>
    <m/>
    <x v="0"/>
    <m/>
    <m/>
    <s v="COMPLETED &amp; APPROVED"/>
    <s v=" "/>
    <s v=" "/>
    <s v=" "/>
    <m/>
    <m/>
    <m/>
    <m/>
    <m/>
    <m/>
    <s v="472Security &amp; Regulatory Compliance"/>
    <s v="Security"/>
    <s v="CLOSED"/>
    <m/>
    <m/>
    <m/>
    <s v=" "/>
    <s v="Artefacts Need to upload"/>
    <m/>
    <n v="1"/>
    <s v="Completed &amp; Approved"/>
    <x v="1"/>
  </r>
  <r>
    <n v="330"/>
    <s v="T331"/>
    <n v="472"/>
    <s v="NA"/>
    <m/>
    <m/>
    <m/>
    <s v="Security &amp; Regulatory Compliance"/>
    <s v="MoM Action"/>
    <s v="Tejas OLT to integrate with Alepo AAA_x000a_Tejas EMS to integrate with Alepo AAA "/>
    <m/>
    <s v=" "/>
    <s v="Open"/>
    <m/>
    <s v=" "/>
    <s v=" "/>
    <m/>
    <s v="Alepo AMC Support required for Evidence submission to customer"/>
    <m/>
    <m/>
    <x v="0"/>
    <m/>
    <s v="Open"/>
    <s v="DEPENDENCY(Client/Ext.)"/>
    <s v=" "/>
    <s v=" "/>
    <s v=" "/>
    <m/>
    <m/>
    <m/>
    <m/>
    <m/>
    <m/>
    <s v="472Security &amp; Regulatory Compliance"/>
    <s v="Security"/>
    <s v="OPEN"/>
    <m/>
    <m/>
    <m/>
    <m/>
    <e v="#N/A"/>
    <m/>
    <n v="1"/>
    <s v="Open"/>
    <x v="0"/>
  </r>
  <r>
    <n v="331"/>
    <s v="T332"/>
    <n v="472"/>
    <s v="NA"/>
    <m/>
    <m/>
    <m/>
    <s v="Security &amp; Regulatory Compliance"/>
    <s v="MoM Action"/>
    <s v="Nokia AMS to integrate with Alepo AAA"/>
    <m/>
    <s v=" "/>
    <s v="Open"/>
    <m/>
    <s v=" "/>
    <s v=" "/>
    <m/>
    <m/>
    <m/>
    <m/>
    <x v="0"/>
    <m/>
    <m/>
    <s v="COMPLETED &amp; APPROVED"/>
    <s v=" "/>
    <s v=" "/>
    <s v=" "/>
    <m/>
    <m/>
    <m/>
    <m/>
    <m/>
    <m/>
    <s v="472Security &amp; Regulatory Compliance"/>
    <s v="Security"/>
    <s v="CLOSED"/>
    <m/>
    <m/>
    <m/>
    <s v=" "/>
    <s v="Artefacts Need to upload"/>
    <m/>
    <n v="1"/>
    <s v="Completed &amp; Approved"/>
    <x v="3"/>
  </r>
  <r>
    <n v="332"/>
    <s v="T333"/>
    <n v="472"/>
    <s v="NA"/>
    <m/>
    <m/>
    <m/>
    <s v="Security &amp; Regulatory Compliance"/>
    <s v="MoM Action"/>
    <s v="Alepo AAA to be integrated with AD "/>
    <m/>
    <s v=" "/>
    <s v="Open"/>
    <m/>
    <s v=" "/>
    <s v=" "/>
    <m/>
    <s v="SOW, CR and BOQ Shared for approval and consideration."/>
    <m/>
    <m/>
    <x v="0"/>
    <m/>
    <s v="Open"/>
    <s v="DEPENDENCY(Client/Ext.)"/>
    <s v=" "/>
    <s v=" "/>
    <s v=" "/>
    <m/>
    <m/>
    <m/>
    <m/>
    <m/>
    <m/>
    <s v="472Security &amp; Regulatory Compliance"/>
    <s v="Security"/>
    <s v="OPEN"/>
    <m/>
    <m/>
    <m/>
    <m/>
    <m/>
    <m/>
    <n v="1"/>
    <s v="Open"/>
    <x v="0"/>
  </r>
  <r>
    <n v="333"/>
    <s v="T334"/>
    <n v="472"/>
    <s v="NA"/>
    <m/>
    <m/>
    <m/>
    <s v="Security &amp; Regulatory Compliance"/>
    <s v="Functional AT"/>
    <s v="Cisco Firewall, ISE, IPS/IDS Functional AT"/>
    <m/>
    <s v=" "/>
    <s v="Open"/>
    <m/>
    <s v=" "/>
    <s v=" "/>
    <m/>
    <s v="Completed and Review pending. "/>
    <m/>
    <m/>
    <x v="0"/>
    <m/>
    <s v="Open"/>
    <s v="WIP"/>
    <s v=" "/>
    <s v=" "/>
    <s v=" "/>
    <m/>
    <m/>
    <m/>
    <m/>
    <m/>
    <m/>
    <s v="472Security &amp; Regulatory Compliance"/>
    <s v="Security"/>
    <s v="OPEN"/>
    <m/>
    <m/>
    <m/>
    <m/>
    <m/>
    <m/>
    <n v="1"/>
    <s v="Open"/>
    <x v="0"/>
  </r>
  <r>
    <n v="334"/>
    <s v="T335"/>
    <n v="472"/>
    <s v="NA"/>
    <m/>
    <m/>
    <m/>
    <s v="Security &amp; Regulatory Compliance"/>
    <s v="Design &amp; Documentation"/>
    <s v="Security LLD to finalised and submitted to T-Fiber for approval. Customer has requested a complete Security LLD that states how our security architechture is and how different security products talk to each other"/>
    <m/>
    <s v=" "/>
    <s v="Open"/>
    <m/>
    <s v=" "/>
    <s v=" "/>
    <m/>
    <s v="Duplicate of point 306"/>
    <m/>
    <m/>
    <x v="0"/>
    <m/>
    <s v="Open"/>
    <s v="WIP"/>
    <s v=" "/>
    <s v=" "/>
    <s v=" "/>
    <m/>
    <m/>
    <m/>
    <m/>
    <m/>
    <m/>
    <s v="472Security &amp; Regulatory Compliance"/>
    <s v="Security"/>
    <s v="OPEN"/>
    <m/>
    <m/>
    <m/>
    <m/>
    <m/>
    <m/>
    <n v="1"/>
    <s v="Open"/>
    <x v="0"/>
  </r>
  <r>
    <n v="335"/>
    <s v="T336"/>
    <n v="472"/>
    <s v="NA"/>
    <m/>
    <m/>
    <m/>
    <s v="IP/MPLS"/>
    <s v="T-Cell Solution Design"/>
    <s v="Egress QoS policy for ASR907"/>
    <m/>
    <s v=" "/>
    <s v="Colosed"/>
    <m/>
    <s v=" "/>
    <s v=" "/>
    <m/>
    <m/>
    <m/>
    <m/>
    <x v="4"/>
    <m/>
    <m/>
    <s v="COMPLETED &amp; APPROVED"/>
    <s v="AD-UT-Tfiber"/>
    <d v="2025-05-05T00:00:00"/>
    <s v="\\172.28.9.34\Artefacts_T-Fiber TNOC Tracker\IPMPLS\TFIBER T-CELL Service Design &amp; Solution V4.3 T197, T336, T337, T338.pdf"/>
    <m/>
    <m/>
    <m/>
    <m/>
    <m/>
    <m/>
    <s v="472IP/MPLS"/>
    <s v="IPMPLS"/>
    <s v="CLOSED"/>
    <m/>
    <m/>
    <m/>
    <d v="2025-05-05T00:00:00"/>
    <s v="\\172.28.9.34\Artefacts_T-Fiber TNOC Tracker\IPMPLS\QOS for TFiber Network  LLD V2.0 - T339, T340, T341, T342.pdf"/>
    <m/>
    <n v="1"/>
    <s v="Completed &amp; Approved"/>
    <x v="1"/>
  </r>
  <r>
    <n v="336"/>
    <s v="T337"/>
    <n v="472"/>
    <s v="NA"/>
    <m/>
    <m/>
    <m/>
    <s v="IP/MPLS"/>
    <s v="T-Cell Solution Design"/>
    <s v="Egress QoS policy for ASR920 – QoS policy to be applied on Gigabit interfaces instead of on Port Channel (LAG) which is not suitable for CIR application"/>
    <m/>
    <s v=" "/>
    <s v="Colosed"/>
    <m/>
    <s v=" "/>
    <s v=" "/>
    <m/>
    <m/>
    <m/>
    <m/>
    <x v="4"/>
    <m/>
    <m/>
    <s v="COMPLETED &amp; APPROVED"/>
    <s v="AD-UT-Tfiber"/>
    <d v="2025-05-05T00:00:00"/>
    <s v="\\172.28.9.34\Artefacts_T-Fiber TNOC Tracker\IPMPLS\TFIBER T-CELL Service Design &amp; Solution V4.3 T197, T336, T337, T338.pdf"/>
    <m/>
    <m/>
    <m/>
    <m/>
    <m/>
    <m/>
    <s v="472IP/MPLS"/>
    <s v="IPMPLS"/>
    <s v="CLOSED"/>
    <m/>
    <m/>
    <m/>
    <d v="2025-05-05T00:00:00"/>
    <s v="\\172.28.9.34\Artefacts_T-Fiber TNOC Tracker\IPMPLS\TFIBER T-CELL Service Design &amp; Solution V4.3 T197, T336, T337, T338.pdf"/>
    <m/>
    <n v="1"/>
    <s v="Completed &amp; Approved"/>
    <x v="1"/>
  </r>
  <r>
    <n v="337"/>
    <s v="T338"/>
    <n v="472"/>
    <s v="NA"/>
    <m/>
    <m/>
    <m/>
    <s v="IP/MPLS"/>
    <s v="T-Cell Solution Design"/>
    <s v="Additional scenarios for generic Cell tower Solution shared with Cisco, Cisco to check and provide the design"/>
    <m/>
    <s v=" "/>
    <s v="Colosed"/>
    <m/>
    <s v=" "/>
    <s v=" "/>
    <m/>
    <m/>
    <m/>
    <m/>
    <x v="4"/>
    <m/>
    <m/>
    <s v="COMPLETED &amp; APPROVED"/>
    <s v="AD-UT-Tfiber"/>
    <d v="2025-05-05T00:00:00"/>
    <s v="\\172.28.9.34\Artefacts_T-Fiber TNOC Tracker\IPMPLS\TFIBER T-CELL Service Design &amp; Solution V4.3 T197, T336, T337, T338.pdf"/>
    <m/>
    <m/>
    <m/>
    <m/>
    <m/>
    <m/>
    <s v="472IP/MPLS"/>
    <s v="IPMPLS"/>
    <s v="CLOSED"/>
    <m/>
    <m/>
    <m/>
    <d v="2025-05-05T00:00:00"/>
    <s v="\\172.28.9.34\Artefacts_T-Fiber TNOC Tracker\IPMPLS\TFIBER T-CELL Service Design &amp; Solution V4.3 T197, T336, T337, T338.pdf"/>
    <m/>
    <n v="1"/>
    <s v="Completed &amp; Approved"/>
    <x v="1"/>
  </r>
  <r>
    <n v="338"/>
    <s v="T339"/>
    <n v="472"/>
    <s v="NA"/>
    <m/>
    <m/>
    <m/>
    <s v="IP/MPLS"/>
    <s v="MPLS Core network QoS "/>
    <s v="Egress Policy structure and BW as per discussion"/>
    <m/>
    <s v=" "/>
    <s v="Colosed"/>
    <m/>
    <s v=" "/>
    <s v=" "/>
    <m/>
    <m/>
    <m/>
    <m/>
    <x v="4"/>
    <m/>
    <m/>
    <s v="COMPLETED &amp; APPROVED"/>
    <s v="AD-UT-Tfiber"/>
    <d v="2025-05-05T00:00:00"/>
    <s v="\\172.28.9.34\Artefacts_T-Fiber TNOC Tracker\IPMPLS\QOS for TFiber Network  LLD V2.0 - T339, T340, T341, T342.pdf"/>
    <m/>
    <m/>
    <m/>
    <m/>
    <m/>
    <m/>
    <s v="472IP/MPLS"/>
    <s v="IPMPLS"/>
    <s v="CLOSED"/>
    <m/>
    <m/>
    <m/>
    <d v="2025-05-05T00:00:00"/>
    <s v="\\172.28.9.34\Artefacts_T-Fiber TNOC Tracker\IPMPLS\QOS for TFiber Network  LLD V2.0 - T339, T340, T341, T342.pdf"/>
    <m/>
    <n v="1"/>
    <s v="Completed &amp; Approved"/>
    <x v="1"/>
  </r>
  <r>
    <n v="339"/>
    <s v="T340"/>
    <n v="472"/>
    <s v="NA"/>
    <m/>
    <m/>
    <m/>
    <s v="IP/MPLS"/>
    <s v="MPLS Core network QoS "/>
    <s v="Egress QoS policy for ASR99xx"/>
    <m/>
    <s v=" "/>
    <s v="Colosed"/>
    <m/>
    <s v=" "/>
    <s v=" "/>
    <m/>
    <m/>
    <m/>
    <m/>
    <x v="4"/>
    <m/>
    <m/>
    <s v="COMPLETED &amp; APPROVED"/>
    <s v="AD-UT-Tfiber"/>
    <d v="2025-05-05T00:00:00"/>
    <s v="\\172.28.9.34\Artefacts_T-Fiber TNOC Tracker\IPMPLS\QOS for TFiber Network  LLD V2.0 - T339, T340, T341, T342.pdf"/>
    <m/>
    <m/>
    <m/>
    <m/>
    <m/>
    <m/>
    <s v="472IP/MPLS"/>
    <s v="IPMPLS"/>
    <s v="CLOSED"/>
    <m/>
    <m/>
    <m/>
    <d v="2025-05-05T00:00:00"/>
    <s v="\\172.28.9.34\Artefacts_T-Fiber TNOC Tracker\IPMPLS\QOS for TFiber Network  LLD V2.0 - T339, T340, T341, T342.pdf"/>
    <m/>
    <n v="1"/>
    <s v="Completed &amp; Approved"/>
    <x v="1"/>
  </r>
  <r>
    <n v="340"/>
    <s v="T341"/>
    <n v="472"/>
    <s v="NA"/>
    <m/>
    <m/>
    <m/>
    <s v="IP/MPLS"/>
    <s v="MPLS Core network QoS "/>
    <s v="Egress QoS policy for ASR907"/>
    <m/>
    <s v=" "/>
    <s v="Colosed"/>
    <m/>
    <s v=" "/>
    <s v=" "/>
    <m/>
    <m/>
    <m/>
    <m/>
    <x v="4"/>
    <m/>
    <m/>
    <s v="COMPLETED &amp; APPROVED"/>
    <s v="AD-UT-Tfiber"/>
    <d v="2025-05-05T00:00:00"/>
    <s v="\\172.28.9.34\Artefacts_T-Fiber TNOC Tracker\IPMPLS\QOS for TFiber Network  LLD V2.0 - T339, T340, T341, T342.pdf"/>
    <m/>
    <m/>
    <m/>
    <m/>
    <m/>
    <m/>
    <s v="472IP/MPLS"/>
    <s v="IPMPLS"/>
    <s v="CLOSED"/>
    <m/>
    <m/>
    <m/>
    <d v="2025-05-05T00:00:00"/>
    <s v="\\172.28.9.34\Artefacts_T-Fiber TNOC Tracker\IPMPLS\QOS for TFiber Network  LLD V2.0 - T339, T340, T341, T342.pdf"/>
    <m/>
    <n v="1"/>
    <s v="Completed &amp; Approved"/>
    <x v="1"/>
  </r>
  <r>
    <n v="341"/>
    <s v="T342"/>
    <n v="472"/>
    <s v="NA"/>
    <m/>
    <m/>
    <m/>
    <s v="IP/MPLS"/>
    <s v="MPLS Core network QoS "/>
    <s v="Egress QoS policy for ASR920"/>
    <m/>
    <s v=" "/>
    <s v="Colosed"/>
    <m/>
    <s v=" "/>
    <s v=" "/>
    <m/>
    <m/>
    <m/>
    <m/>
    <x v="4"/>
    <m/>
    <m/>
    <s v="COMPLETED &amp; APPROVED"/>
    <s v="AD-UT-Tfiber"/>
    <d v="2025-05-05T00:00:00"/>
    <s v="\\172.28.9.34\Artefacts_T-Fiber TNOC Tracker\IPMPLS\QOS for TFiber Network  LLD V2.0 - T339, T340, T341, T342.pdf"/>
    <m/>
    <m/>
    <m/>
    <m/>
    <m/>
    <m/>
    <s v="472IP/MPLS"/>
    <s v="IPMPLS"/>
    <s v="CLOSED"/>
    <m/>
    <m/>
    <m/>
    <d v="2025-05-05T00:00:00"/>
    <s v="\\172.28.9.34\Artefacts_T-Fiber TNOC Tracker\IPMPLS\QOS for TFiber Network  LLD V2.0 - T339, T340, T341, T342.pdf"/>
    <m/>
    <n v="1"/>
    <s v="Completed &amp; Approved"/>
    <x v="1"/>
  </r>
  <r>
    <n v="342"/>
    <s v="T343"/>
    <n v="472"/>
    <s v="NA"/>
    <m/>
    <m/>
    <m/>
    <s v="IP/MPLS"/>
    <s v="Service Solution"/>
    <s v="Design Document require SDC content to GI"/>
    <m/>
    <s v=" "/>
    <s v="Open"/>
    <m/>
    <s v=" "/>
    <s v=" "/>
    <m/>
    <s v="22-Sep-25: Need to review plan and approve_x000a_12-Sep-25 : Peering plan submitted as per discussion on 11-Sep-25_x000a_01-Jul-25 : Design document submitted with suggested approaches. Require inputs from TFiber   to conduct PoC and finalize service design."/>
    <s v="T Fiber"/>
    <s v="Sanjay"/>
    <x v="4"/>
    <m/>
    <s v="Open"/>
    <s v="DEPENDENCY(Client/Ext.)"/>
    <s v=" "/>
    <s v=" "/>
    <s v=" "/>
    <m/>
    <m/>
    <m/>
    <m/>
    <m/>
    <m/>
    <s v="472IP/MPLS"/>
    <s v="IPMPLS"/>
    <s v="OPEN"/>
    <m/>
    <m/>
    <m/>
    <m/>
    <m/>
    <m/>
    <n v="1"/>
    <s v="Open"/>
    <x v="0"/>
  </r>
  <r>
    <n v="343"/>
    <s v="T344"/>
    <n v="472"/>
    <s v="NA"/>
    <m/>
    <m/>
    <m/>
    <s v="IP/MPLS"/>
    <s v="Service Solution"/>
    <s v="Solution document for GI connectivity (intranet &amp; internet) TVPN"/>
    <m/>
    <s v=" "/>
    <s v="Open"/>
    <m/>
    <s v=" "/>
    <s v=" "/>
    <m/>
    <s v="22-Sep-25:Artefacts to be uploaded_x000a_01-Jul-25 : Design document submitted with suggested approaches. Require inputs from TFiber   to conduct PoC and finalize service design."/>
    <s v="L&amp;T"/>
    <s v="RS Rao"/>
    <x v="4"/>
    <m/>
    <m/>
    <s v="COMPLETED &amp; APPROVED"/>
    <s v=" "/>
    <s v=" "/>
    <s v=" "/>
    <m/>
    <m/>
    <m/>
    <m/>
    <m/>
    <m/>
    <s v="472IP/MPLS"/>
    <s v="IPMPLS"/>
    <s v="CLOSED"/>
    <m/>
    <m/>
    <m/>
    <d v="2025-09-23T00:00:00"/>
    <s v="\\172.28.9.34\Artefacts_T-Fiber TNOC Tracker\IPMPLS\T-FIBER RYTHUVEDIKA VC L3VPN Solution LLD V1.0.docx"/>
    <m/>
    <n v="1"/>
    <s v="Completed &amp; Approved"/>
    <x v="3"/>
  </r>
  <r>
    <n v="344"/>
    <s v="T345"/>
    <n v="472"/>
    <s v="NA"/>
    <m/>
    <m/>
    <m/>
    <s v="TNOC-Ops"/>
    <s v="NOC Operation"/>
    <s v="OEM Professional services for all products post NOC operationalization "/>
    <m/>
    <s v=" "/>
    <s v="Open"/>
    <m/>
    <s v=" "/>
    <s v=" "/>
    <m/>
    <s v="AMC and TAC support provided"/>
    <m/>
    <m/>
    <x v="10"/>
    <m/>
    <s v="Open"/>
    <s v="Open"/>
    <s v=" "/>
    <s v=" "/>
    <s v=" "/>
    <m/>
    <m/>
    <m/>
    <m/>
    <m/>
    <m/>
    <s v="472TNOC-Ops"/>
    <s v="Network"/>
    <s v="OPEN"/>
    <m/>
    <m/>
    <m/>
    <m/>
    <m/>
    <m/>
    <n v="1"/>
    <s v="Open"/>
    <x v="0"/>
  </r>
  <r>
    <n v="345"/>
    <s v="T346"/>
    <n v="472"/>
    <s v="NA"/>
    <m/>
    <m/>
    <m/>
    <s v="BSS"/>
    <s v="TNOC-Ops"/>
    <s v="all EMS Devices for provisioning through BSS"/>
    <m/>
    <s v=" "/>
    <s v="Open"/>
    <m/>
    <s v=" "/>
    <s v=" "/>
    <m/>
    <s v="BSS will not directly interact with any EMS, it will be via A&amp;O."/>
    <m/>
    <m/>
    <x v="2"/>
    <m/>
    <s v="Open"/>
    <s v="Open"/>
    <s v=" "/>
    <s v=" "/>
    <s v=" "/>
    <m/>
    <m/>
    <m/>
    <m/>
    <m/>
    <m/>
    <s v="472BSS"/>
    <s v="Applications/Tools"/>
    <s v="OPEN"/>
    <m/>
    <m/>
    <m/>
    <m/>
    <m/>
    <m/>
    <n v="1"/>
    <s v="Open"/>
    <x v="0"/>
  </r>
  <r>
    <n v="346"/>
    <s v="T347"/>
    <n v="472"/>
    <s v="NA"/>
    <m/>
    <m/>
    <m/>
    <s v="BSS "/>
    <s v="Functional AT"/>
    <s v="Lead to Cash, Order to cash &amp; Request to resolution to operate and demonestrate "/>
    <m/>
    <s v=" "/>
    <s v="Open"/>
    <m/>
    <s v=" "/>
    <s v=" "/>
    <m/>
    <m/>
    <m/>
    <m/>
    <x v="2"/>
    <m/>
    <s v="Open"/>
    <s v="Open"/>
    <s v=" "/>
    <s v=" "/>
    <s v=" "/>
    <m/>
    <m/>
    <m/>
    <m/>
    <m/>
    <m/>
    <s v="472BSS "/>
    <s v="Applications/Tools"/>
    <s v="OPEN"/>
    <m/>
    <m/>
    <m/>
    <m/>
    <m/>
    <m/>
    <n v="1"/>
    <s v="Open"/>
    <x v="0"/>
  </r>
  <r>
    <n v="347"/>
    <s v="T348"/>
    <n v="472"/>
    <s v="NA"/>
    <s v="P3"/>
    <m/>
    <m/>
    <s v="TNOC-Ops"/>
    <s v="NOC Operation"/>
    <s v="Placement of T-Fiber logo and Telangana State emblem in TNOC reception area"/>
    <m/>
    <s v=" "/>
    <s v="Open"/>
    <m/>
    <s v=" "/>
    <s v=" "/>
    <m/>
    <s v="Logo design agreed with customer. Additional places sign boards to be placed as part of CR, give to commercail for quotation.  "/>
    <s v="T Fiber"/>
    <m/>
    <x v="10"/>
    <m/>
    <s v="Open"/>
    <s v="Open"/>
    <s v=" "/>
    <s v=" "/>
    <s v=" "/>
    <m/>
    <m/>
    <m/>
    <m/>
    <m/>
    <m/>
    <s v="472TNOC-Ops"/>
    <s v="Network"/>
    <s v="OPEN"/>
    <m/>
    <m/>
    <s v="Logo"/>
    <m/>
    <m/>
    <m/>
    <n v="1"/>
    <s v="Open"/>
    <x v="0"/>
  </r>
  <r>
    <n v="348"/>
    <s v="T349"/>
    <n v="472"/>
    <s v="NA"/>
    <m/>
    <m/>
    <m/>
    <s v="Security &amp; Regulatory Compliance"/>
    <s v="Design &amp; Documentation"/>
    <s v="TNOC operational framework with respect to processes (Incident, Problem, Major Event, Change, Version, Security, AAA, Planned Event, SLA Management etc)"/>
    <m/>
    <s v=" "/>
    <s v="Open"/>
    <m/>
    <s v=" "/>
    <s v=" "/>
    <m/>
    <s v="Customer has to choose what framework they ned to follow for end to end governance i.e COBIT, COSO, SABSA etc."/>
    <m/>
    <m/>
    <x v="0"/>
    <m/>
    <s v="Open"/>
    <s v="WIP"/>
    <s v=" "/>
    <s v=" "/>
    <s v=" "/>
    <m/>
    <m/>
    <m/>
    <m/>
    <m/>
    <m/>
    <s v="472Security &amp; Regulatory Compliance"/>
    <s v="Security"/>
    <s v="OPEN"/>
    <m/>
    <m/>
    <m/>
    <m/>
    <m/>
    <m/>
    <n v="1"/>
    <s v="Open"/>
    <x v="0"/>
  </r>
  <r>
    <n v="349"/>
    <s v="T350"/>
    <n v="472"/>
    <s v="NA"/>
    <s v="P3"/>
    <m/>
    <m/>
    <s v="TNOC-Ops"/>
    <s v="NOC Operation"/>
    <s v="Manpower Structure for TNOC Operationalization"/>
    <m/>
    <s v=" "/>
    <s v="Colosed"/>
    <m/>
    <s v=" "/>
    <s v=" "/>
    <m/>
    <m/>
    <m/>
    <m/>
    <x v="10"/>
    <m/>
    <m/>
    <s v="COMPLETED &amp; APPROVED"/>
    <s v="AD-UT-Tfiber"/>
    <d v="2025-05-13T00:00:00"/>
    <s v="\\172.28.9.34\Artefacts_T-Fiber TNOC Tracker\HELPDESK\T166"/>
    <m/>
    <m/>
    <m/>
    <m/>
    <m/>
    <m/>
    <s v="472TNOC-Ops"/>
    <s v="Network"/>
    <s v="CLOSED"/>
    <m/>
    <m/>
    <s v="Manpower"/>
    <d v="2025-05-13T00:00:00"/>
    <s v="\\172.28.9.34\Artefacts_T-Fiber TNOC Tracker\HELPDESK\T166"/>
    <m/>
    <n v="1"/>
    <s v="Completed &amp; Approved"/>
    <x v="1"/>
  </r>
  <r>
    <n v="350"/>
    <s v="T351"/>
    <n v="472"/>
    <s v="NA"/>
    <m/>
    <m/>
    <m/>
    <s v="TNOC-Ops"/>
    <s v="Design &amp; Documentation"/>
    <s v="Helpdesk Readiness Plan"/>
    <m/>
    <s v=" "/>
    <s v="Open"/>
    <m/>
    <s v=" "/>
    <s v=" "/>
    <m/>
    <s v="1. Soft training completed on 06&amp;07 Sep_x000a_2. All Resources will be from L&amp;T only- Resource available to handle current calls_x000a_3. updated process document shared, Pending for discussion_x000a_4. SOP Submitted for inbound and outbound calls- Discussion Pending_x000a_5. Regulatory reports were available(DOT)_x000a_6. Integration with OSS and BSS is Pending_x000a_7. Based on trainer suggestion, implemented day to day and weekly assestments_x000a_8. Neox call Manager functioanlity validated as standlone_x000a_9. All Features required for Call Manager completed including Business Helpdesk_x000a_10. LLD and RFP Compliance also ready for review"/>
    <m/>
    <m/>
    <x v="9"/>
    <m/>
    <s v="Open"/>
    <s v="WIP"/>
    <s v=" "/>
    <s v=" "/>
    <s v=" "/>
    <m/>
    <m/>
    <m/>
    <m/>
    <m/>
    <m/>
    <s v="472TNOC-Ops"/>
    <s v="Network"/>
    <s v="OPEN"/>
    <m/>
    <m/>
    <m/>
    <m/>
    <m/>
    <m/>
    <n v="1"/>
    <s v="Open"/>
    <x v="0"/>
  </r>
  <r>
    <n v="351"/>
    <s v="T352"/>
    <n v="472"/>
    <s v="NA"/>
    <m/>
    <m/>
    <m/>
    <s v="TNOC-Ops"/>
    <s v="MoM Action"/>
    <s v="Induction Training program – To be developed and feedback mechanism to be considered, for newly on-boarded resources"/>
    <m/>
    <s v=" "/>
    <s v="Colosed"/>
    <m/>
    <s v=" "/>
    <s v=" "/>
    <m/>
    <m/>
    <m/>
    <m/>
    <x v="9"/>
    <m/>
    <m/>
    <s v="COMPLETED &amp; APPROVED"/>
    <s v="AD-UT-Tfiber"/>
    <d v="2025-05-13T00:00:00"/>
    <s v="\\172.28.9.34\Artefacts_T-Fiber TNOC Tracker\HELPDESK\T166"/>
    <m/>
    <m/>
    <m/>
    <m/>
    <m/>
    <m/>
    <s v="472TNOC-Ops"/>
    <s v="Network"/>
    <s v="CLOSED"/>
    <m/>
    <m/>
    <m/>
    <d v="2025-05-13T00:00:00"/>
    <s v="\\172.28.9.34\Artefacts_T-Fiber TNOC Tracker\HELPDESK\T166"/>
    <m/>
    <n v="1"/>
    <s v="Completed &amp; Approved"/>
    <x v="1"/>
  </r>
  <r>
    <n v="352"/>
    <s v="T353"/>
    <n v="472"/>
    <s v="NA"/>
    <m/>
    <m/>
    <m/>
    <s v="TNOC-Ops"/>
    <s v="Helpdesk"/>
    <s v="Regulatory Compliance_PMR on QoS"/>
    <m/>
    <s v=" "/>
    <s v="Colosed"/>
    <m/>
    <s v=" "/>
    <s v=" "/>
    <m/>
    <m/>
    <m/>
    <m/>
    <x v="9"/>
    <m/>
    <m/>
    <s v="COMPLETED &amp; APPROVED"/>
    <s v="AD-UT-Tfiber"/>
    <d v="2025-05-13T00:00:00"/>
    <s v="\\172.28.9.34\Artefacts_T-Fiber TNOC Tracker\HELPDESK\T353"/>
    <m/>
    <m/>
    <m/>
    <m/>
    <m/>
    <m/>
    <s v="472TNOC-Ops"/>
    <s v="Network"/>
    <s v="CLOSED"/>
    <m/>
    <m/>
    <m/>
    <d v="2025-05-13T00:00:00"/>
    <s v="\\172.28.9.34\Artefacts_T-Fiber TNOC Tracker\HELPDESK\T353"/>
    <m/>
    <n v="1"/>
    <s v="Completed &amp; Approved"/>
    <x v="1"/>
  </r>
  <r>
    <n v="353"/>
    <s v="T354"/>
    <n v="472"/>
    <s v="NA"/>
    <s v="P3"/>
    <m/>
    <m/>
    <s v="TNOC-Ops"/>
    <s v="NOC Operation"/>
    <s v="Resource deployment at TNOC"/>
    <m/>
    <s v=" "/>
    <s v="Colosed"/>
    <m/>
    <s v=" "/>
    <s v=" "/>
    <m/>
    <m/>
    <m/>
    <m/>
    <x v="10"/>
    <m/>
    <m/>
    <s v="COMPLETED &amp; APPROVED"/>
    <s v="AD-UT-Tfiber"/>
    <d v="2025-05-13T00:00:00"/>
    <s v="\\172.28.9.34\Artefacts_T-Fiber TNOC Tracker\HELPDESK\T166"/>
    <m/>
    <m/>
    <m/>
    <m/>
    <m/>
    <m/>
    <s v="472TNOC-Ops"/>
    <s v="Network"/>
    <s v="CLOSED"/>
    <m/>
    <m/>
    <s v="Not related to delivery"/>
    <d v="2025-05-13T00:00:00"/>
    <s v="\\172.28.9.34\Artefacts_T-Fiber TNOC Tracker\HELPDESK\T166"/>
    <m/>
    <n v="1"/>
    <s v="Completed &amp; Approved"/>
    <x v="1"/>
  </r>
  <r>
    <n v="354"/>
    <s v="T355"/>
    <n v="472"/>
    <s v="NA"/>
    <s v="P3"/>
    <m/>
    <m/>
    <s v="TNOC-Ops"/>
    <s v="NOC Operation"/>
    <s v="Interlocking and Interdependencies with resources of package B &amp; C operating at TNOC"/>
    <m/>
    <s v=" "/>
    <s v="Open"/>
    <m/>
    <s v=" "/>
    <s v=" "/>
    <m/>
    <m/>
    <m/>
    <m/>
    <x v="10"/>
    <m/>
    <m/>
    <s v="COMPLETED &amp; APPROVED"/>
    <s v="AD-UT-Tfiber"/>
    <d v="2025-05-26T00:00:00"/>
    <s v="\\172.28.9.34\Artefacts_T-Fiber TNOC Tracker\HELPDESK\T166"/>
    <m/>
    <m/>
    <m/>
    <m/>
    <m/>
    <m/>
    <s v="472TNOC-Ops"/>
    <s v="Network"/>
    <s v="CLOSED"/>
    <m/>
    <m/>
    <s v="Not related to delivery"/>
    <d v="2025-05-26T00:00:00"/>
    <s v="\\172.28.9.34\Artefacts_T-Fiber TNOC Tracker\HELPDESK\T166"/>
    <m/>
    <n v="1"/>
    <s v="Completed &amp; Approved"/>
    <x v="3"/>
  </r>
  <r>
    <n v="355"/>
    <s v="T356"/>
    <n v="472"/>
    <s v="NA"/>
    <m/>
    <m/>
    <m/>
    <s v="TNOC-Ops"/>
    <s v="NOC Operation"/>
    <s v="OEM Escalation processes for NOC Applications, DBs, IT Infra and Network along with TATs aligned to SLA"/>
    <m/>
    <s v=" "/>
    <s v="Open"/>
    <m/>
    <s v=" "/>
    <s v=" "/>
    <m/>
    <m/>
    <m/>
    <m/>
    <x v="9"/>
    <m/>
    <m/>
    <s v="COMPLETED &amp; APPROVED"/>
    <s v="AD-UT-Tfiber"/>
    <d v="2025-07-08T00:00:00"/>
    <s v="\\172.28.9.34\Artefacts_T-Fiber TNOC Tracker\TNOC"/>
    <m/>
    <m/>
    <m/>
    <m/>
    <m/>
    <m/>
    <s v="472TNOC-Ops"/>
    <s v="Network"/>
    <s v="CLOSED"/>
    <m/>
    <m/>
    <m/>
    <d v="2025-07-08T00:00:00"/>
    <s v="\\172.28.9.34\Artefacts_T-Fiber TNOC Tracker\TNOC"/>
    <m/>
    <n v="1"/>
    <s v="Completed &amp; Approved"/>
    <x v="3"/>
  </r>
  <r>
    <n v="356"/>
    <s v="T357"/>
    <n v="472"/>
    <s v="NA"/>
    <s v="P3"/>
    <m/>
    <m/>
    <s v="TNOC-Ops"/>
    <s v="NOC Operation"/>
    <s v="Spare for Business continuity - RS&amp;R for NOC and DR elements and assets"/>
    <m/>
    <s v=" "/>
    <s v="Open"/>
    <m/>
    <s v=" "/>
    <s v=" "/>
    <m/>
    <s v="List shared with commercial for ordering. WIP"/>
    <m/>
    <m/>
    <x v="10"/>
    <s v="Dependent on Commercials"/>
    <s v="Open"/>
    <s v="WIP"/>
    <s v=" "/>
    <s v=" "/>
    <s v=" "/>
    <m/>
    <m/>
    <m/>
    <m/>
    <m/>
    <m/>
    <s v="472TNOC-Ops"/>
    <s v="Network"/>
    <s v="OPEN"/>
    <m/>
    <m/>
    <s v="Spares for NOC"/>
    <m/>
    <m/>
    <m/>
    <n v="1"/>
    <s v="Open"/>
    <x v="0"/>
  </r>
  <r>
    <n v="357"/>
    <s v="T358"/>
    <n v="472"/>
    <s v="NA"/>
    <m/>
    <m/>
    <m/>
    <s v="TNOC-Ops"/>
    <s v="Functional AT"/>
    <s v="Network HOTO and KT from Respective Domain and Packages"/>
    <m/>
    <s v=" "/>
    <s v="Open"/>
    <m/>
    <s v=" "/>
    <s v=" "/>
    <s v="WIP"/>
    <s v="BSS, NSO and Security SOP training pending. Rest all done"/>
    <m/>
    <m/>
    <x v="9"/>
    <m/>
    <s v="Open"/>
    <s v="WIP"/>
    <s v=" "/>
    <s v=" "/>
    <s v=" "/>
    <m/>
    <m/>
    <m/>
    <m/>
    <m/>
    <m/>
    <s v="472TNOC-Ops"/>
    <s v="Network"/>
    <s v="OPEN"/>
    <m/>
    <m/>
    <m/>
    <m/>
    <m/>
    <m/>
    <n v="1"/>
    <s v="Open"/>
    <x v="0"/>
  </r>
  <r>
    <n v="358"/>
    <s v="T359"/>
    <n v="472"/>
    <s v="NA"/>
    <m/>
    <s v="OSS"/>
    <s v="OSS"/>
    <s v="OSS"/>
    <s v="NOC Operation"/>
    <s v="OSS - stability and Operational issues with respect to inventory, ticketing and utilization modules"/>
    <m/>
    <s v=" "/>
    <s v="Open"/>
    <m/>
    <s v=" "/>
    <s v=" "/>
    <m/>
    <s v="26-06-2025: Frequent stability issues are because of NNMi, OBM instability and Vendor asking for upgrade"/>
    <m/>
    <m/>
    <x v="8"/>
    <m/>
    <s v="Open"/>
    <s v="WIP"/>
    <s v=" "/>
    <s v=" "/>
    <s v=" "/>
    <m/>
    <m/>
    <m/>
    <m/>
    <m/>
    <m/>
    <s v="472OSS"/>
    <s v="Applications/Tools"/>
    <s v="OPEN"/>
    <s v="OPEN"/>
    <n v="0"/>
    <m/>
    <m/>
    <m/>
    <m/>
    <n v="1"/>
    <s v="Open"/>
    <x v="0"/>
  </r>
  <r>
    <n v="359"/>
    <s v="T360"/>
    <n v="472"/>
    <s v="NA"/>
    <s v="P3"/>
    <m/>
    <m/>
    <s v="TNOC-Ops"/>
    <s v="NOC Operation"/>
    <s v="Domain wise training "/>
    <m/>
    <s v=" "/>
    <s v="Open"/>
    <m/>
    <s v=" "/>
    <s v=" "/>
    <m/>
    <s v="BSS, NSO and Security SOP training pending. On the job training happening for OSS. Rest all domains done. "/>
    <m/>
    <m/>
    <x v="10"/>
    <m/>
    <s v="Open"/>
    <s v="Open"/>
    <s v=" "/>
    <s v=" "/>
    <s v=" "/>
    <m/>
    <m/>
    <m/>
    <m/>
    <m/>
    <m/>
    <s v="472TNOC-Ops"/>
    <s v="Network"/>
    <s v="OPEN"/>
    <m/>
    <m/>
    <s v="Training"/>
    <m/>
    <m/>
    <m/>
    <n v="1"/>
    <s v="Open"/>
    <x v="0"/>
  </r>
  <r>
    <n v="360"/>
    <s v="T361"/>
    <n v="472"/>
    <s v="NA"/>
    <m/>
    <m/>
    <m/>
    <s v="TNOC-Ops"/>
    <s v="Helpdesk"/>
    <s v="Updated Process document Submission after last Meeting with T Fiber Management"/>
    <m/>
    <s v=" "/>
    <s v="Colosed"/>
    <m/>
    <s v=" "/>
    <s v=" "/>
    <m/>
    <m/>
    <m/>
    <m/>
    <x v="9"/>
    <m/>
    <m/>
    <s v="COMPLETED &amp; APPROVED"/>
    <s v="AD-UT-Tfiber"/>
    <d v="2025-05-13T00:00:00"/>
    <s v="\\172.28.9.34\Artefacts_T-Fiber TNOC Tracker\HELPDESK\T361"/>
    <m/>
    <m/>
    <m/>
    <m/>
    <m/>
    <m/>
    <s v="472TNOC-Ops"/>
    <s v="Network"/>
    <s v="CLOSED"/>
    <m/>
    <m/>
    <m/>
    <d v="2025-05-13T00:00:00"/>
    <s v="\\172.28.9.34\Artefacts_T-Fiber TNOC Tracker\HELPDESK\T361"/>
    <m/>
    <n v="1"/>
    <s v="Completed &amp; Approved"/>
    <x v="1"/>
  </r>
  <r>
    <n v="361"/>
    <s v="T362"/>
    <n v="472"/>
    <s v="NA"/>
    <m/>
    <m/>
    <m/>
    <s v="TNOC-Ops"/>
    <s v="Helpdesk"/>
    <s v=" Categorisation of incoming calls to be  detailed and IVR to bilingual(Incoming IVR call flow)"/>
    <m/>
    <s v=" "/>
    <s v="Colosed"/>
    <m/>
    <s v=" "/>
    <s v=" "/>
    <m/>
    <m/>
    <m/>
    <m/>
    <x v="9"/>
    <m/>
    <m/>
    <s v="COMPLETED &amp; APPROVED"/>
    <s v="AD-UT-Tfiber"/>
    <d v="2025-05-13T00:00:00"/>
    <s v="\\172.28.9.34\Artefacts_T-Fiber TNOC Tracker\HELPDESK\T362"/>
    <m/>
    <m/>
    <m/>
    <m/>
    <m/>
    <m/>
    <s v="472TNOC-Ops"/>
    <s v="Network"/>
    <s v="CLOSED"/>
    <m/>
    <m/>
    <m/>
    <d v="2025-05-13T00:00:00"/>
    <s v="\\172.28.9.34\Artefacts_T-Fiber TNOC Tracker\HELPDESK\T362"/>
    <m/>
    <n v="1"/>
    <s v="Completed &amp; Approved"/>
    <x v="1"/>
  </r>
  <r>
    <n v="362"/>
    <s v="T363"/>
    <n v="472"/>
    <s v="NA"/>
    <m/>
    <m/>
    <m/>
    <s v="TNOC-Ops"/>
    <s v="Helpdesk"/>
    <s v="IVR Recording file required for call landing and Hold time"/>
    <m/>
    <s v=" "/>
    <s v="Colosed"/>
    <m/>
    <s v=" "/>
    <s v=" "/>
    <m/>
    <m/>
    <m/>
    <m/>
    <x v="9"/>
    <m/>
    <m/>
    <s v="COMPLETED &amp; APPROVED"/>
    <s v="AD-UT-Tfiber"/>
    <d v="2025-05-13T00:00:00"/>
    <s v="\\172.28.9.34\Artefacts_T-Fiber TNOC Tracker\HELPDESK\T363"/>
    <m/>
    <m/>
    <m/>
    <m/>
    <m/>
    <m/>
    <s v="472TNOC-Ops"/>
    <s v="Network"/>
    <s v="CLOSED"/>
    <m/>
    <m/>
    <m/>
    <d v="2025-05-13T00:00:00"/>
    <s v="\\172.28.9.34\Artefacts_T-Fiber TNOC Tracker\HELPDESK\T363"/>
    <m/>
    <n v="1"/>
    <s v="Completed &amp; Approved"/>
    <x v="1"/>
  </r>
  <r>
    <n v="363"/>
    <s v="T364"/>
    <n v="472"/>
    <s v="NA"/>
    <m/>
    <m/>
    <m/>
    <s v="TNOC-Ops"/>
    <s v="Helpdesk"/>
    <s v="Integration with BSS and OSS"/>
    <m/>
    <s v=" "/>
    <s v="Open"/>
    <m/>
    <s v=" "/>
    <s v=" "/>
    <s v="WIP"/>
    <s v="11-Sep-25: Basic integration completed with BSS and HPSM(Ticketing). IVR has to be freezed to implement same. As per Neox is one time configuration but Since its ongoing changes will happen in IVR, So it would be configurble as per L&amp;T/T Fiber- Which to be discussed._x000a_ 360 View also Pending from BSS "/>
    <m/>
    <m/>
    <x v="9"/>
    <m/>
    <s v="Open"/>
    <s v="WIP"/>
    <s v=" "/>
    <s v=" "/>
    <s v=" "/>
    <m/>
    <m/>
    <m/>
    <m/>
    <m/>
    <m/>
    <s v="472TNOC-Ops"/>
    <s v="Network"/>
    <s v="OPEN"/>
    <m/>
    <m/>
    <m/>
    <m/>
    <m/>
    <m/>
    <n v="1"/>
    <s v="Open"/>
    <x v="0"/>
  </r>
  <r>
    <n v="364"/>
    <s v="T365"/>
    <n v="472"/>
    <s v="NA"/>
    <m/>
    <m/>
    <m/>
    <s v="TNOC-Ops"/>
    <s v="Helpdesk"/>
    <s v="Integration of  SMS, E-Mail"/>
    <m/>
    <s v=" "/>
    <s v="Open"/>
    <m/>
    <s v=" "/>
    <s v=" "/>
    <s v="WIP"/>
    <s v="E-mail &amp; SMS Integration completed.  SMS testing pending due to no balance in SMS striker portal._x000a_28 Apri-2025: TFIBER to share SMS GW details to integrate with OSS/BSS. Integration must be configurable without any cost impact to TFIBER."/>
    <m/>
    <m/>
    <x v="9"/>
    <m/>
    <s v="Open"/>
    <s v="WIP"/>
    <s v=" "/>
    <s v=" "/>
    <s v=" "/>
    <m/>
    <m/>
    <m/>
    <m/>
    <m/>
    <m/>
    <s v="472TNOC-Ops"/>
    <s v="Network"/>
    <s v="OPEN"/>
    <m/>
    <m/>
    <m/>
    <m/>
    <m/>
    <m/>
    <n v="1"/>
    <s v="Open"/>
    <x v="0"/>
  </r>
  <r>
    <n v="365"/>
    <s v="T365"/>
    <n v="472"/>
    <s v="NA"/>
    <m/>
    <m/>
    <m/>
    <s v="TNOC-Ops"/>
    <s v="Helpdesk"/>
    <s v="Integration of Whatsapp, Chatbot"/>
    <m/>
    <s v=" "/>
    <s v="Open"/>
    <m/>
    <s v=" "/>
    <s v=" "/>
    <s v="WIP"/>
    <s v="11-Sep-25: Not Part of RFP and Existing product didn’t support, need to upgrade to Omni based Solution."/>
    <m/>
    <m/>
    <x v="9"/>
    <m/>
    <s v="Open"/>
    <s v="WIP"/>
    <s v=" "/>
    <s v=" "/>
    <s v=" "/>
    <m/>
    <m/>
    <m/>
    <m/>
    <m/>
    <m/>
    <s v="472TNOC-Ops"/>
    <s v="Network"/>
    <s v="OPEN"/>
    <m/>
    <m/>
    <m/>
    <m/>
    <m/>
    <m/>
    <n v="1"/>
    <s v="Open"/>
    <x v="0"/>
  </r>
  <r>
    <n v="366"/>
    <s v="T366"/>
    <n v="472"/>
    <s v="NA"/>
    <m/>
    <m/>
    <m/>
    <s v="TNOC-Ops"/>
    <s v="Helpdesk"/>
    <s v="Fancy 4 digit number for Helpdesk or Tollfree number Availability"/>
    <m/>
    <s v=" "/>
    <s v="Open"/>
    <m/>
    <s v=" "/>
    <s v=" "/>
    <m/>
    <m/>
    <m/>
    <m/>
    <x v="9"/>
    <m/>
    <m/>
    <s v="COMPLETED &amp; APPROVED"/>
    <s v="AD-UT-Tfiber"/>
    <d v="2025-07-19T00:00:00"/>
    <s v="\\172.28.9.34\Artefacts_T-Fiber TNOC Tracker\HELPDESK\T366"/>
    <m/>
    <m/>
    <m/>
    <m/>
    <m/>
    <m/>
    <s v="472TNOC-Ops"/>
    <s v="Network"/>
    <s v="CLOSED"/>
    <m/>
    <m/>
    <m/>
    <d v="2025-07-19T00:00:00"/>
    <s v="\\172.28.9.34\Artefacts_T-Fiber TNOC Tracker\HELPDESK\T366"/>
    <m/>
    <n v="1"/>
    <s v="Completed &amp; Approved"/>
    <x v="3"/>
  </r>
  <r>
    <n v="367"/>
    <s v="T367"/>
    <n v="472"/>
    <s v="NA"/>
    <m/>
    <m/>
    <m/>
    <s v="TNOC-Ops"/>
    <s v="Helpdesk"/>
    <s v="Training for Agents and Helpdesk Manager"/>
    <m/>
    <s v=" "/>
    <s v="Colosed"/>
    <m/>
    <s v=" "/>
    <s v=" "/>
    <m/>
    <m/>
    <m/>
    <m/>
    <x v="9"/>
    <m/>
    <m/>
    <s v="COMPLETED &amp; APPROVED"/>
    <s v="AD-UT-Tfiber"/>
    <d v="2025-05-13T00:00:00"/>
    <s v="\\172.28.9.34\Artefacts_T-Fiber TNOC Tracker\HELPDESK\T367"/>
    <m/>
    <m/>
    <m/>
    <m/>
    <m/>
    <m/>
    <s v="472TNOC-Ops"/>
    <s v="Network"/>
    <s v="CLOSED"/>
    <m/>
    <m/>
    <m/>
    <d v="2025-05-13T00:00:00"/>
    <s v="\\172.28.9.34\Artefacts_T-Fiber TNOC Tracker\HELPDESK\T367"/>
    <m/>
    <n v="1"/>
    <s v="Completed &amp; Approved"/>
    <x v="1"/>
  </r>
  <r>
    <n v="368"/>
    <s v="T368"/>
    <n v="472"/>
    <s v="NA"/>
    <m/>
    <m/>
    <m/>
    <s v="TNOC-Ops"/>
    <s v="Helpdesk"/>
    <s v="Interface mechanism between T-NOC Helpdesk and District Collector offices for complaints that may be made directly(Walk-in)_x000a_to District Collector office, provision for a mini-Helpdesk node at each district, provide a facility/ hotline using which an_x000a_authorised person can log a call / complaint on behalf of the District Collector Office, such mechanism to be similar to_x000a_the Direct walk-in channel for customer complaints at T-NOC"/>
    <m/>
    <s v=" "/>
    <s v="Open"/>
    <m/>
    <s v=" "/>
    <s v=" "/>
    <m/>
    <m/>
    <m/>
    <m/>
    <x v="9"/>
    <m/>
    <m/>
    <s v="COMPLETED &amp; APPROVED"/>
    <s v="AD-UT-Tfiber"/>
    <d v="2025-07-19T00:00:00"/>
    <s v="\\172.28.9.34\Artefacts_T-Fiber TNOC Tracker\HELPDESK\T368"/>
    <m/>
    <m/>
    <m/>
    <m/>
    <m/>
    <m/>
    <s v="472TNOC-Ops"/>
    <s v="Network"/>
    <s v="CLOSED"/>
    <m/>
    <m/>
    <m/>
    <d v="2025-07-19T00:00:00"/>
    <s v="\\172.28.9.34\Artefacts_T-Fiber TNOC Tracker\HELPDESK\T368"/>
    <m/>
    <n v="1"/>
    <s v="Completed &amp; Approved"/>
    <x v="3"/>
  </r>
  <r>
    <n v="369"/>
    <s v="T369"/>
    <n v="472"/>
    <s v="NA"/>
    <m/>
    <m/>
    <m/>
    <s v="TNOC-Ops"/>
    <s v="Helpdesk"/>
    <s v="If T-NOC is totally down for some reason like fire, earthquake, lockdown etc….then how Helpdesk will work from DR?"/>
    <m/>
    <s v=" "/>
    <s v="Open"/>
    <m/>
    <s v=" "/>
    <s v=" "/>
    <s v="WIP"/>
    <m/>
    <m/>
    <m/>
    <x v="9"/>
    <m/>
    <s v="Open"/>
    <s v="WIP"/>
    <s v="Not part of RFP"/>
    <s v=" "/>
    <s v=" "/>
    <m/>
    <m/>
    <m/>
    <m/>
    <m/>
    <m/>
    <s v="472TNOC-Ops"/>
    <s v="Network"/>
    <s v="OPEN"/>
    <m/>
    <m/>
    <m/>
    <m/>
    <m/>
    <m/>
    <n v="1"/>
    <s v="Open"/>
    <x v="0"/>
  </r>
  <r>
    <n v="370"/>
    <s v="T370"/>
    <n v="472"/>
    <s v="NA"/>
    <m/>
    <m/>
    <m/>
    <s v="TNOC-Ops"/>
    <s v="Helpdesk"/>
    <s v="If all 10 lines are engaged for a longer time. Can the Helpdesk system call back to that missed call?"/>
    <m/>
    <s v=" "/>
    <s v="Open"/>
    <m/>
    <s v=" "/>
    <s v=" "/>
    <s v="WIP"/>
    <s v="11-Sep-25: OEM confirmed this feature is not available/feasible_x000a_Based on CDR record with Agent and Manager Login, Call back can be done manually with CDR or Agent Call report. It will be displayed in queue to agent. But Missed call to be handled by outbound team. Which required complete Set of call Center. If required Helpdesk Manager will review missed call to take action accordingly."/>
    <m/>
    <m/>
    <x v="9"/>
    <m/>
    <s v="Open"/>
    <s v="WIP"/>
    <s v=" "/>
    <s v=" "/>
    <s v=" "/>
    <m/>
    <m/>
    <m/>
    <m/>
    <m/>
    <m/>
    <s v="472TNOC-Ops"/>
    <s v="Network"/>
    <s v="OPEN"/>
    <m/>
    <m/>
    <m/>
    <m/>
    <m/>
    <m/>
    <n v="1"/>
    <s v="Open"/>
    <x v="0"/>
  </r>
  <r>
    <n v="371"/>
    <s v="T371"/>
    <n v="472"/>
    <s v="NA"/>
    <m/>
    <m/>
    <m/>
    <s v="GPON"/>
    <s v="Nokia"/>
    <s v="* Testing done for new build in T-Fiber test lab ._x000a_* Plan event for OLTs new SW upgradation in production environment. "/>
    <m/>
    <s v=" "/>
    <s v="Open"/>
    <m/>
    <s v="Nokia OEM"/>
    <s v="OLT"/>
    <m/>
    <s v="All the OLTs reachabled to AMS are upgraded successfully. Having dependecny on PKG-A/B/C field teams to make unreachable OLTs to reachable"/>
    <s v="All Packages"/>
    <s v=" Srinivas Kodali(PKG_A), Venu&amp; Mahesh(PKG B&amp;C)"/>
    <x v="6"/>
    <m/>
    <s v="Open"/>
    <s v="DEPENDENCY(Client/Ext.)"/>
    <s v=" "/>
    <s v=" "/>
    <s v=" "/>
    <m/>
    <m/>
    <m/>
    <m/>
    <m/>
    <m/>
    <s v="472GPON"/>
    <s v="GPON"/>
    <s v="OPEN"/>
    <m/>
    <m/>
    <m/>
    <m/>
    <m/>
    <m/>
    <n v="1"/>
    <s v="Open"/>
    <x v="0"/>
  </r>
  <r>
    <n v="372"/>
    <s v="T372"/>
    <n v="472"/>
    <s v="NA"/>
    <m/>
    <m/>
    <m/>
    <s v="GPON"/>
    <s v="Nokia"/>
    <s v="TACACS Feature"/>
    <m/>
    <s v=" "/>
    <s v="Colosed"/>
    <m/>
    <s v=" "/>
    <s v=" "/>
    <m/>
    <m/>
    <m/>
    <m/>
    <x v="6"/>
    <m/>
    <m/>
    <s v="COMPLETED &amp; APPROVED"/>
    <s v="AD-UT-Tfiber"/>
    <d v="2025-04-30T00:00:00"/>
    <s v="\\172.28.9.34\Artefacts_T-Fiber TNOC Tracker\GPON\T372"/>
    <m/>
    <m/>
    <m/>
    <m/>
    <m/>
    <m/>
    <s v="472GPON"/>
    <s v="GPON"/>
    <s v="CLOSED"/>
    <m/>
    <m/>
    <m/>
    <d v="2025-04-30T00:00:00"/>
    <s v="\\172.28.9.34\Artefacts_T-Fiber TNOC Tracker\GPON\T372"/>
    <m/>
    <n v="1"/>
    <s v="Completed &amp; Approved"/>
    <x v="1"/>
  </r>
  <r>
    <n v="373"/>
    <s v="T373"/>
    <n v="472"/>
    <s v="NA"/>
    <m/>
    <m/>
    <m/>
    <s v="NSO"/>
    <s v="Deployment and Installations"/>
    <s v="HSI (High Speed Internet to Household) implementation"/>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374"/>
    <s v="T374"/>
    <n v="472"/>
    <s v="NA"/>
    <m/>
    <m/>
    <m/>
    <s v="NSO"/>
    <s v="Deployment and Installations"/>
    <s v="IPTV to Household implementation"/>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375"/>
    <s v="T375"/>
    <n v="472"/>
    <s v="NA"/>
    <m/>
    <m/>
    <m/>
    <s v="NSO"/>
    <s v="Deployment and Installations"/>
    <s v="VOIP to Household implementation"/>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376"/>
    <s v="T376"/>
    <n v="472"/>
    <s v="NA"/>
    <m/>
    <m/>
    <m/>
    <s v="NSO"/>
    <s v="Deployment and Installations"/>
    <s v="Internet to GI (Govt. Institution) implementation"/>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377"/>
    <s v="T377"/>
    <n v="472"/>
    <s v="NA"/>
    <m/>
    <m/>
    <m/>
    <s v="NSO"/>
    <s v="Deployment and Installations"/>
    <s v="CCTV Unicast implementation"/>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378"/>
    <s v="T378"/>
    <n v="472"/>
    <s v="NA"/>
    <m/>
    <m/>
    <m/>
    <s v="NSO"/>
    <s v="Deployment and Installations"/>
    <s v="CCTV Multicast implementation"/>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379"/>
    <s v="T379"/>
    <n v="472"/>
    <s v="NA"/>
    <m/>
    <m/>
    <m/>
    <s v="NSO"/>
    <s v="Deployment and Installations"/>
    <s v="Cell Tower L2VPN implementation"/>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380"/>
    <s v="T380"/>
    <n v="472"/>
    <s v="NA"/>
    <m/>
    <m/>
    <m/>
    <s v="NSO"/>
    <s v="Deployment and Installations"/>
    <s v="Dhanush Telemedicine Application implementation"/>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381"/>
    <s v="T381"/>
    <n v="472"/>
    <s v="NA"/>
    <m/>
    <m/>
    <m/>
    <s v="NSO"/>
    <s v="Deployment and Installations"/>
    <s v="SDC content to Household and GI implementation"/>
    <m/>
    <s v=" "/>
    <s v="Open"/>
    <m/>
    <s v=" "/>
    <s v=" "/>
    <m/>
    <s v="Post 24.06.25 review and direction, working for a alternate options for NSO. will come back as earliest with closure plan."/>
    <m/>
    <m/>
    <x v="7"/>
    <m/>
    <s v="Open"/>
    <s v="DEPENDENCY(Client/Ext.)"/>
    <s v=" "/>
    <s v=" "/>
    <s v=" "/>
    <m/>
    <m/>
    <m/>
    <m/>
    <m/>
    <m/>
    <s v="472NSO"/>
    <s v="Applications/Tools"/>
    <s v="OPEN"/>
    <m/>
    <m/>
    <m/>
    <m/>
    <m/>
    <m/>
    <n v="1"/>
    <s v="Open"/>
    <x v="0"/>
  </r>
  <r>
    <n v="382"/>
    <s v="T382"/>
    <n v="472"/>
    <s v="NA"/>
    <m/>
    <m/>
    <m/>
    <s v="BSS "/>
    <s v="Development and unit testing"/>
    <s v="EY need to present landing page for suggestion - Design features of web page"/>
    <m/>
    <s v=" "/>
    <s v="Open"/>
    <m/>
    <s v=" "/>
    <s v=" "/>
    <m/>
    <m/>
    <m/>
    <m/>
    <x v="2"/>
    <m/>
    <s v="Open"/>
    <s v="Open"/>
    <s v="Approval Email received from NOC Director"/>
    <d v="2025-07-16T00:00:00"/>
    <s v="\\172.28.9.34\share drive\Artefacts_T-Fiber TNOC Tracker\BSS\Artifact_T382"/>
    <m/>
    <m/>
    <m/>
    <m/>
    <m/>
    <m/>
    <s v="472BSS "/>
    <s v="Applications/Tools"/>
    <s v="CLOSED"/>
    <m/>
    <m/>
    <m/>
    <d v="2025-07-16T00:00:00"/>
    <s v="\\172.28.9.34\share drive\Artefacts_T-Fiber TNOC Tracker\BSS\Artifact_T382"/>
    <m/>
    <n v="1"/>
    <s v="Open"/>
    <x v="0"/>
  </r>
  <r>
    <n v="383"/>
    <s v="T383"/>
    <n v="472"/>
    <s v="NA"/>
    <m/>
    <m/>
    <m/>
    <s v="DC-IT"/>
    <s v="Functional AT"/>
    <s v="Cisco prime infrastructure AT"/>
    <m/>
    <s v=" "/>
    <s v="Open"/>
    <m/>
    <s v=" "/>
    <s v=" "/>
    <m/>
    <s v="22-Sep-25: IPMPLS Domain team to submit detailed remarks on raised queries._x000a_08-Jul-2025 - Sandeep will come back by EoD today on extension of Cisco support renewal_x000a_01-Jul-25 : Revised FAT documents submission pending  (TPA observations to be included)_x000a_OEM(Cisco) suport is required to show the new test cases, Inputs provided to OEM on 14th May &amp; 30th Jun._x000a_OEM onboarding is in progress  &amp; LnT Contracts team is coordinating"/>
    <s v="L&amp;T"/>
    <s v="RS Rao"/>
    <x v="4"/>
    <m/>
    <s v="Open"/>
    <s v="Open"/>
    <s v=" "/>
    <s v=" "/>
    <s v=" "/>
    <m/>
    <m/>
    <m/>
    <m/>
    <m/>
    <m/>
    <s v="472DC-IT"/>
    <s v="Network"/>
    <s v="OPEN"/>
    <m/>
    <m/>
    <m/>
    <m/>
    <m/>
    <m/>
    <n v="1"/>
    <s v="Open"/>
    <x v="0"/>
  </r>
  <r>
    <n v="384"/>
    <s v="T384"/>
    <n v="472"/>
    <s v="NA"/>
    <m/>
    <m/>
    <m/>
    <s v="IP/MPLS"/>
    <s v="Security"/>
    <s v="GCT implementation"/>
    <m/>
    <s v=" "/>
    <s v="Open"/>
    <m/>
    <s v=" "/>
    <s v=" "/>
    <m/>
    <s v="Confirmed from IP-MPLS team for GCT implementation."/>
    <m/>
    <m/>
    <x v="0"/>
    <m/>
    <s v="Open"/>
    <s v="WIP"/>
    <s v=" "/>
    <s v=" "/>
    <s v=" "/>
    <m/>
    <m/>
    <m/>
    <m/>
    <m/>
    <m/>
    <s v="472IP/MPLS"/>
    <s v="IPMPLS"/>
    <s v="OPEN"/>
    <m/>
    <m/>
    <m/>
    <m/>
    <m/>
    <m/>
    <n v="1"/>
    <s v="Open"/>
    <x v="0"/>
  </r>
  <r>
    <n v="385"/>
    <s v="T385"/>
    <n v="472"/>
    <s v="NA"/>
    <m/>
    <m/>
    <m/>
    <s v="NSO"/>
    <s v="Design &amp; Documentation"/>
    <s v="solution document - GI internet solution"/>
    <m/>
    <s v=" "/>
    <s v="Open"/>
    <m/>
    <s v=" "/>
    <s v=" "/>
    <m/>
    <m/>
    <m/>
    <m/>
    <x v="4"/>
    <m/>
    <m/>
    <s v="COMPLETED &amp; APPROVED"/>
    <s v="AD-UT-Tfiber"/>
    <d v="2025-05-05T00:00:00"/>
    <s v="\\172.28.9.34\Artefacts_T-Fiber TNOC Tracker\IPMPLS\T-FIBER T-Net for GI Broadband Service Design LLD V1.1 - T188.pdf"/>
    <m/>
    <m/>
    <m/>
    <m/>
    <m/>
    <m/>
    <s v="472NSO"/>
    <s v="Applications/Tools"/>
    <s v="CLOSED"/>
    <m/>
    <m/>
    <m/>
    <d v="2025-05-05T00:00:00"/>
    <s v="\\172.28.9.34\Artefacts_T-Fiber TNOC Tracker\IPMPLS\T-FIBER T-Net for GI Broadband Service Design LLD V1.1 - T188.pdf"/>
    <m/>
    <n v="1"/>
    <s v="Completed &amp; Approved"/>
    <x v="3"/>
  </r>
  <r>
    <n v="386"/>
    <s v="T386"/>
    <n v="472"/>
    <s v="NA"/>
    <m/>
    <m/>
    <m/>
    <s v="Security &amp; Regulatory Compliance"/>
    <s v="Testing"/>
    <s v="Network audit and certification by ISO certified agency(Tfiber will be arranging a partner for third party audit)"/>
    <m/>
    <s v=" "/>
    <s v="Open"/>
    <m/>
    <s v=" "/>
    <s v=" "/>
    <m/>
    <s v="Subject to start of certification process."/>
    <m/>
    <m/>
    <x v="0"/>
    <m/>
    <s v="Open"/>
    <s v="DEPENDENCY(Client/Ext.)"/>
    <s v=" "/>
    <s v=" "/>
    <s v=" "/>
    <m/>
    <m/>
    <m/>
    <m/>
    <m/>
    <m/>
    <s v="472Security &amp; Regulatory Compliance"/>
    <s v="Security"/>
    <s v="OPEN"/>
    <m/>
    <m/>
    <m/>
    <m/>
    <m/>
    <m/>
    <n v="1"/>
    <s v="Open"/>
    <x v="0"/>
  </r>
  <r>
    <n v="387"/>
    <s v="T387"/>
    <n v="472"/>
    <s v="NA"/>
    <m/>
    <m/>
    <m/>
    <s v="Security &amp; Regulatory Compliance"/>
    <s v="Regulatory compliance"/>
    <s v="SLA Reporting for products other than Cell Tower and GIs"/>
    <m/>
    <s v=" "/>
    <s v="Colosed"/>
    <m/>
    <s v=" "/>
    <s v=" "/>
    <m/>
    <m/>
    <m/>
    <m/>
    <x v="9"/>
    <m/>
    <m/>
    <s v="COMPLETED &amp; APPROVED"/>
    <s v="AD-UT-Tfiber"/>
    <d v="2025-05-13T00:00:00"/>
    <s v="\\172.28.9.34\Artefacts_T-Fiber TNOC Tracker\HELPDESK\T387"/>
    <m/>
    <m/>
    <m/>
    <m/>
    <m/>
    <m/>
    <s v="472Security &amp; Regulatory Compliance"/>
    <s v="Security"/>
    <s v="CLOSED"/>
    <m/>
    <m/>
    <m/>
    <d v="2025-05-13T00:00:00"/>
    <s v="\\172.28.9.34\Artefacts_T-Fiber TNOC Tracker\HELPDESK\T387"/>
    <m/>
    <n v="1"/>
    <s v="Completed &amp; Approved"/>
    <x v="1"/>
  </r>
  <r>
    <n v="388"/>
    <s v="T388"/>
    <n v="472"/>
    <s v="NA"/>
    <m/>
    <s v="OSS"/>
    <s v="OSS"/>
    <s v="OSS"/>
    <s v="Helpdesk"/>
    <s v="OSS Integration with Helpdesk"/>
    <m/>
    <s v=" "/>
    <s v="Open"/>
    <m/>
    <s v=" "/>
    <s v=" "/>
    <m/>
    <s v="17-05-2025: Artefacts needs to be collected from Sivakumar and seek approval._x000a_26-06-2025: completed from OSS end"/>
    <m/>
    <m/>
    <x v="8"/>
    <m/>
    <m/>
    <s v="CLOSURE REVIEW PENDING "/>
    <s v=" "/>
    <s v=" "/>
    <s v=" "/>
    <m/>
    <m/>
    <m/>
    <m/>
    <m/>
    <m/>
    <s v="472OSS"/>
    <s v="Applications/Tools"/>
    <s v="OPEN"/>
    <s v="COMPLETED"/>
    <n v="0"/>
    <m/>
    <m/>
    <m/>
    <m/>
    <n v="1"/>
    <s v="Completed but Verification undrer Process"/>
    <x v="2"/>
  </r>
  <r>
    <n v="389"/>
    <s v="T389"/>
    <n v="472"/>
    <s v="NA"/>
    <m/>
    <s v="OSS"/>
    <s v="OSS"/>
    <s v="OSS"/>
    <s v="OSS"/>
    <s v="BBNL Report stabilization"/>
    <m/>
    <s v=" "/>
    <s v="Open"/>
    <m/>
    <s v=" "/>
    <s v=" "/>
    <m/>
    <m/>
    <m/>
    <m/>
    <x v="8"/>
    <m/>
    <m/>
    <s v="COMPLETED &amp; APPROVED"/>
    <s v=" "/>
    <s v=" "/>
    <s v="\\172.28.9.34\share drive\Artefacts_T-Fiber TNOC Tracker\OSS\T389"/>
    <m/>
    <m/>
    <m/>
    <m/>
    <m/>
    <m/>
    <s v="472OSS"/>
    <s v="Applications/Tools"/>
    <s v="CLOSED"/>
    <s v="COMPLETED &amp; APPROVED"/>
    <n v="0"/>
    <m/>
    <s v=" "/>
    <s v="\\172.28.9.34\share drive\Artefacts_T-Fiber TNOC Tracker\OSS\T389"/>
    <m/>
    <n v="1"/>
    <s v="Completed &amp; Approved"/>
    <x v="3"/>
  </r>
  <r>
    <n v="390"/>
    <s v="T390"/>
    <n v="472"/>
    <s v="NA"/>
    <m/>
    <s v="OSS"/>
    <s v="OSS"/>
    <s v="OSS"/>
    <s v="OSS Dashboards"/>
    <s v="OSS Power BI Dashboard"/>
    <m/>
    <s v=" "/>
    <s v="Open"/>
    <m/>
    <s v=" "/>
    <s v=" "/>
    <m/>
    <s v="09-09-2025: Requested reports are available, if any additional reports needed that can be incorporated"/>
    <m/>
    <m/>
    <x v="8"/>
    <m/>
    <m/>
    <s v="CLOSURE REVIEW PENDING "/>
    <s v=" "/>
    <s v=" "/>
    <s v=" "/>
    <m/>
    <m/>
    <m/>
    <m/>
    <m/>
    <m/>
    <s v="472OSS"/>
    <s v="Applications/Tools"/>
    <s v="OPEN"/>
    <s v="COMPLETED"/>
    <s v="09-09-2025: Requested reports are available, if any additional reports needed that can be incorporated"/>
    <m/>
    <m/>
    <m/>
    <m/>
    <n v="1"/>
    <s v="Completed but Verification undrer Process"/>
    <x v="2"/>
  </r>
  <r>
    <n v="391"/>
    <s v="T391"/>
    <n v="472"/>
    <s v="NA"/>
    <m/>
    <s v="OSS"/>
    <s v="OSS"/>
    <s v="OSS"/>
    <s v="OSS"/>
    <s v="Auto TT for Genset"/>
    <m/>
    <s v=" "/>
    <s v="Open"/>
    <m/>
    <s v=" "/>
    <s v=" "/>
    <m/>
    <s v="26-06-2025: Confirmation awaited from NOC"/>
    <m/>
    <m/>
    <x v="8"/>
    <m/>
    <m/>
    <s v="CLOSURE REVIEW PENDING "/>
    <s v=" "/>
    <s v=" "/>
    <s v=" "/>
    <m/>
    <m/>
    <m/>
    <m/>
    <m/>
    <m/>
    <s v="472OSS"/>
    <s v="Applications/Tools"/>
    <s v="OPEN"/>
    <s v="COMPLETED"/>
    <n v="0"/>
    <m/>
    <m/>
    <m/>
    <m/>
    <n v="1"/>
    <s v="Completed but Verification undrer Process"/>
    <x v="2"/>
  </r>
  <r>
    <n v="392"/>
    <s v="T392"/>
    <n v="472"/>
    <s v="NA"/>
    <m/>
    <s v="OSS"/>
    <s v="OSS"/>
    <s v="OSS"/>
    <s v="OSS"/>
    <s v="BBNL Status and Availability API integration"/>
    <m/>
    <s v=" "/>
    <s v="Open"/>
    <m/>
    <s v=" "/>
    <s v=" "/>
    <m/>
    <m/>
    <m/>
    <m/>
    <x v="8"/>
    <m/>
    <m/>
    <s v="COMPLETED &amp; APPROVED"/>
    <s v=" "/>
    <s v=" "/>
    <s v="\\172.28.9.34\share drive\Artefacts_T-Fiber TNOC Tracker\OSS\T392"/>
    <m/>
    <m/>
    <m/>
    <m/>
    <m/>
    <m/>
    <s v="472OSS"/>
    <s v="Applications/Tools"/>
    <s v="CLOSED"/>
    <s v="COMPLETED &amp; APPROVED"/>
    <n v="0"/>
    <m/>
    <s v=" "/>
    <s v="\\172.28.9.34\share drive\Artefacts_T-Fiber TNOC Tracker\OSS\T392"/>
    <m/>
    <n v="1"/>
    <s v="Completed &amp; Approved"/>
    <x v="3"/>
  </r>
  <r>
    <n v="393"/>
    <n v="394"/>
    <n v="472"/>
    <s v="NA"/>
    <m/>
    <m/>
    <m/>
    <s v="DC-IT"/>
    <s v="License"/>
    <s v="Once excel license for VM"/>
    <m/>
    <s v=" "/>
    <s v="Open"/>
    <m/>
    <s v=" "/>
    <s v=" "/>
    <m/>
    <m/>
    <m/>
    <m/>
    <x v="3"/>
    <m/>
    <m/>
    <s v="COMPLETED &amp; APPROVED"/>
    <s v="AD-UT-Tfiber"/>
    <d v="2025-07-08T00:00:00"/>
    <s v="\\172.28.9.34\Artefacts_T-Fiber TNOC Tracker\TNOC\Artifact for - 394"/>
    <m/>
    <m/>
    <m/>
    <m/>
    <m/>
    <m/>
    <s v="472DC-IT"/>
    <s v="Network"/>
    <s v="CLOSED"/>
    <m/>
    <m/>
    <m/>
    <d v="2025-07-08T00:00:00"/>
    <s v="\\172.28.9.34\Artefacts_T-Fiber TNOC Tracker\TNOC\Artifact for - 394"/>
    <m/>
    <n v="1"/>
    <s v="Completed &amp; Approved"/>
    <x v="3"/>
  </r>
  <r>
    <n v="394"/>
    <n v="395"/>
    <n v="472"/>
    <s v="NA"/>
    <m/>
    <m/>
    <m/>
    <s v="TNOC-Ops"/>
    <s v="Payments"/>
    <s v="SMS Gateway recharge"/>
    <m/>
    <s v=" "/>
    <s v="Open"/>
    <m/>
    <s v=" "/>
    <s v=" "/>
    <m/>
    <s v="SMS payment pending from Tfiber"/>
    <m/>
    <m/>
    <x v="10"/>
    <m/>
    <m/>
    <s v="COMPLETED &amp; APPROVED"/>
    <s v="AD-UT-Tfiber"/>
    <d v="2025-07-08T00:00:00"/>
    <s v="Not applicable"/>
    <m/>
    <m/>
    <m/>
    <m/>
    <m/>
    <m/>
    <s v="472TNOC-Ops"/>
    <s v="Network"/>
    <s v="CLOSED"/>
    <m/>
    <m/>
    <m/>
    <d v="2025-07-08T00:00:00"/>
    <s v="Artefacts not Required"/>
    <m/>
    <n v="1"/>
    <s v="Completed &amp; Approved"/>
    <x v="3"/>
  </r>
  <r>
    <n v="395"/>
    <n v="396"/>
    <n v="472"/>
    <s v="NA"/>
    <m/>
    <m/>
    <m/>
    <s v="TNOC-Ops"/>
    <s v="AMC"/>
    <s v="AMC status including HPE/OT"/>
    <m/>
    <s v=" "/>
    <s v="Open"/>
    <m/>
    <s v=" "/>
    <s v=" "/>
    <m/>
    <s v="In Place"/>
    <m/>
    <m/>
    <x v="10"/>
    <m/>
    <m/>
    <s v="COMPLETED &amp; APPROVED"/>
    <s v="AD-UT-Tfiber"/>
    <d v="2025-07-08T00:00:00"/>
    <s v="\\172.28.9.34\Artefacts_T-Fiber TNOC Tracker\TNOC"/>
    <m/>
    <m/>
    <m/>
    <m/>
    <m/>
    <m/>
    <s v="472TNOC-Ops"/>
    <s v="Network"/>
    <s v="CLOSED"/>
    <m/>
    <m/>
    <m/>
    <d v="2025-07-08T00:00:00"/>
    <s v="\\172.28.9.34\Artefacts_T-Fiber TNOC Tracker\TNOC"/>
    <m/>
    <n v="1"/>
    <s v="Completed &amp; Approved"/>
    <x v="3"/>
  </r>
  <r>
    <n v="396"/>
    <n v="397"/>
    <n v="472"/>
    <s v="NA"/>
    <m/>
    <m/>
    <m/>
    <s v="TNOC-Ops"/>
    <s v="Security"/>
    <s v="Access cards - 38 QTY"/>
    <m/>
    <s v=" "/>
    <s v="Open"/>
    <m/>
    <s v=" "/>
    <s v=" "/>
    <m/>
    <s v="Access card procured"/>
    <m/>
    <m/>
    <x v="10"/>
    <m/>
    <m/>
    <s v="COMPLETED &amp; APPROVED"/>
    <s v="AD-UT-Tfiber"/>
    <d v="2025-07-08T00:00:00"/>
    <s v="\\172.28.9.34\Artefacts_T-Fiber TNOC Tracker\TNOC"/>
    <m/>
    <m/>
    <m/>
    <m/>
    <m/>
    <m/>
    <s v="472TNOC-Ops"/>
    <s v="Network"/>
    <s v="CLOSED"/>
    <m/>
    <m/>
    <m/>
    <d v="2025-07-08T00:00:00"/>
    <s v="\\172.28.9.34\Artefacts_T-Fiber TNOC Tracker\TNOC"/>
    <m/>
    <n v="1"/>
    <s v="Completed &amp; Approved"/>
    <x v="3"/>
  </r>
  <r>
    <n v="397"/>
    <n v="398"/>
    <n v="472"/>
    <s v="NA"/>
    <m/>
    <m/>
    <m/>
    <s v="GPON"/>
    <s v="Tejas"/>
    <s v="L&amp;T is asked to submit response against untdertakings for the GPON Tejas issues"/>
    <m/>
    <s v=" "/>
    <s v="Colosed"/>
    <m/>
    <s v=" "/>
    <s v=" "/>
    <m/>
    <m/>
    <m/>
    <m/>
    <x v="6"/>
    <m/>
    <m/>
    <s v="COMPLETED &amp; APPROVED"/>
    <s v="AD-UT-Tfiber"/>
    <d v="2025-04-30T00:00:00"/>
    <s v="\\172.28.9.34\Artefacts_T-Fiber TNOC Tracker\GPON\Tejas Undertaking"/>
    <m/>
    <m/>
    <m/>
    <m/>
    <m/>
    <m/>
    <s v="472GPON"/>
    <s v="GPON"/>
    <s v="CLOSED"/>
    <m/>
    <m/>
    <m/>
    <d v="2025-04-30T00:00:00"/>
    <s v="\\172.28.9.34\Artefacts_T-Fiber TNOC Tracker\GPON\Tejas Undertaking"/>
    <m/>
    <n v="1"/>
    <s v="Completed &amp; Approved"/>
    <x v="1"/>
  </r>
  <r>
    <n v="398"/>
    <n v="399"/>
    <n v="472"/>
    <s v="NA"/>
    <m/>
    <m/>
    <m/>
    <s v="GPON"/>
    <s v="Tejas"/>
    <s v="Requested Tejas to enable the TR-069 for T-Fiber deployed elements"/>
    <m/>
    <s v=" "/>
    <s v="Open"/>
    <m/>
    <s v="Tejas OEM"/>
    <s v="ONT"/>
    <m/>
    <s v="20-Sep-25: Artefacts submiited and approved_x000a_MoM point_x000a_Not in RFP and L&amp;T confirmed this is not in scope. However, confirmation awaited from OEM on the shared list of parameters"/>
    <m/>
    <m/>
    <x v="6"/>
    <m/>
    <m/>
    <s v="COMPLETED &amp; APPROVED"/>
    <s v=" "/>
    <s v=" "/>
    <s v=" "/>
    <m/>
    <m/>
    <m/>
    <m/>
    <m/>
    <m/>
    <s v="472GPON"/>
    <s v="GPON"/>
    <s v="CLOSED"/>
    <m/>
    <m/>
    <m/>
    <d v="2025-09-20T00:00:00"/>
    <s v=" \\172.28.9.34\Artefacts_T-Fiber TNOC Tracker\GPON\399"/>
    <m/>
    <n v="1"/>
    <s v="Completed &amp; Approved"/>
    <x v="3"/>
  </r>
  <r>
    <n v="399"/>
    <n v="400"/>
    <n v="472"/>
    <s v="NA"/>
    <m/>
    <m/>
    <m/>
    <s v="GPON"/>
    <s v="Tejas"/>
    <s v="Accounting for Tejas OLT and EMS"/>
    <m/>
    <s v=" "/>
    <s v="Colosed"/>
    <m/>
    <s v=" "/>
    <s v=" "/>
    <m/>
    <m/>
    <m/>
    <m/>
    <x v="6"/>
    <m/>
    <m/>
    <s v="COMPLETED &amp; APPROVED"/>
    <s v="AD-UT-Tfiber"/>
    <d v="2025-04-30T00:00:00"/>
    <s v="\\172.28.9.34\Artefacts_T-Fiber TNOC Tracker\GPON\T167"/>
    <m/>
    <m/>
    <m/>
    <m/>
    <m/>
    <m/>
    <s v="472GPON"/>
    <s v="GPON"/>
    <s v="CLOSED"/>
    <m/>
    <m/>
    <m/>
    <d v="2025-04-30T00:00:00"/>
    <s v="\\172.28.9.34\Artefacts_T-Fiber TNOC Tracker\GPON\T167"/>
    <m/>
    <n v="1"/>
    <s v="Completed &amp; Approved"/>
    <x v="1"/>
  </r>
  <r>
    <n v="400"/>
    <n v="401"/>
    <n v="472"/>
    <s v="NA"/>
    <m/>
    <m/>
    <m/>
    <s v="GPON"/>
    <s v="Tejas"/>
    <s v="Accounting: All the parameters are not available in service created and Activated log(Including creation/activation of UNI)"/>
    <m/>
    <s v=" "/>
    <s v="Colosed"/>
    <m/>
    <s v=" "/>
    <s v=" "/>
    <m/>
    <m/>
    <m/>
    <m/>
    <x v="6"/>
    <m/>
    <m/>
    <s v="COMPLETED &amp; APPROVED"/>
    <s v="AD-UT-Tfiber"/>
    <d v="2025-04-30T00:00:00"/>
    <s v="\\172.28.9.34\Artefacts_T-Fiber TNOC Tracker\GPON\T167"/>
    <m/>
    <m/>
    <m/>
    <m/>
    <m/>
    <m/>
    <s v="472GPON"/>
    <s v="GPON"/>
    <s v="CLOSED"/>
    <m/>
    <m/>
    <m/>
    <d v="2025-04-30T00:00:00"/>
    <s v="\\172.28.9.34\Artefacts_T-Fiber TNOC Tracker\GPON\T167"/>
    <m/>
    <n v="1"/>
    <s v="Completed &amp; Approved"/>
    <x v="1"/>
  </r>
  <r>
    <n v="401"/>
    <n v="402"/>
    <n v="472"/>
    <s v="NA"/>
    <m/>
    <m/>
    <m/>
    <s v="GPON"/>
    <s v="Tejas"/>
    <s v="Accounting: All the parameters are not available in service deactivated and deleted log(Including deactivation/deletion of UNI)"/>
    <m/>
    <s v=" "/>
    <s v="Colosed"/>
    <m/>
    <s v=" "/>
    <s v=" "/>
    <m/>
    <m/>
    <m/>
    <m/>
    <x v="6"/>
    <m/>
    <m/>
    <s v="COMPLETED &amp; APPROVED"/>
    <s v="AD-UT-Tfiber"/>
    <d v="2025-04-30T00:00:00"/>
    <s v="\\172.28.9.34\Artefacts_T-Fiber TNOC Tracker\GPON\T167"/>
    <m/>
    <m/>
    <m/>
    <m/>
    <m/>
    <m/>
    <s v="472GPON"/>
    <s v="GPON"/>
    <s v="CLOSED"/>
    <m/>
    <m/>
    <m/>
    <d v="2025-04-30T00:00:00"/>
    <s v="\\172.28.9.34\Artefacts_T-Fiber TNOC Tracker\GPON\T167"/>
    <m/>
    <n v="1"/>
    <s v="Completed &amp; Approved"/>
    <x v="1"/>
  </r>
  <r>
    <n v="402"/>
    <n v="403"/>
    <n v="472"/>
    <s v="NA"/>
    <m/>
    <m/>
    <m/>
    <s v="GPON"/>
    <s v="Tejas"/>
    <s v="Accounting: Log is not available for OLT reboot"/>
    <m/>
    <s v=" "/>
    <s v="Colosed"/>
    <m/>
    <s v=" "/>
    <s v=" "/>
    <m/>
    <m/>
    <m/>
    <m/>
    <x v="6"/>
    <m/>
    <m/>
    <s v="COMPLETED &amp; APPROVED"/>
    <s v="AD-UT-Tfiber"/>
    <d v="2025-04-30T00:00:00"/>
    <s v="\\172.28.9.34\Artefacts_T-Fiber TNOC Tracker\GPON\T167"/>
    <m/>
    <m/>
    <m/>
    <m/>
    <m/>
    <m/>
    <s v="472GPON"/>
    <s v="GPON"/>
    <s v="CLOSED"/>
    <m/>
    <m/>
    <m/>
    <d v="2025-04-30T00:00:00"/>
    <s v="\\172.28.9.34\Artefacts_T-Fiber TNOC Tracker\GPON\T167"/>
    <m/>
    <n v="1"/>
    <s v="Completed &amp; Approved"/>
    <x v="1"/>
  </r>
  <r>
    <n v="403"/>
    <n v="404"/>
    <n v="472"/>
    <s v="NA"/>
    <m/>
    <m/>
    <m/>
    <s v="GPON"/>
    <s v="Tejas"/>
    <s v="Accounting: Log is not available for ONT reboot"/>
    <m/>
    <s v=" "/>
    <s v="Colosed"/>
    <m/>
    <s v=" "/>
    <s v=" "/>
    <m/>
    <m/>
    <m/>
    <m/>
    <x v="6"/>
    <m/>
    <m/>
    <s v="COMPLETED &amp; APPROVED"/>
    <s v="AD-UT-Tfiber"/>
    <d v="2025-04-30T00:00:00"/>
    <s v="\\172.28.9.34\Artefacts_T-Fiber TNOC Tracker\GPON\T167"/>
    <m/>
    <m/>
    <m/>
    <m/>
    <m/>
    <m/>
    <s v="472GPON"/>
    <s v="GPON"/>
    <s v="CLOSED"/>
    <m/>
    <m/>
    <m/>
    <d v="2025-04-30T00:00:00"/>
    <s v="\\172.28.9.34\Artefacts_T-Fiber TNOC Tracker\GPON\T167"/>
    <m/>
    <n v="1"/>
    <s v="Completed &amp; Approved"/>
    <x v="1"/>
  </r>
  <r>
    <n v="404"/>
    <n v="405"/>
    <n v="472"/>
    <s v="NA"/>
    <m/>
    <m/>
    <m/>
    <s v="GPON"/>
    <s v="Tejas"/>
    <s v="Accounting: Log is not available for the change of OLT location parameter from EMS"/>
    <m/>
    <s v=" "/>
    <s v="Colosed"/>
    <m/>
    <s v=" "/>
    <s v=" "/>
    <m/>
    <m/>
    <m/>
    <m/>
    <x v="6"/>
    <m/>
    <m/>
    <s v="COMPLETED &amp; APPROVED"/>
    <s v="AD-UT-Tfiber"/>
    <d v="2025-04-30T00:00:00"/>
    <s v="\\172.28.9.34\Artefacts_T-Fiber TNOC Tracker\GPON\T167"/>
    <m/>
    <m/>
    <m/>
    <m/>
    <m/>
    <m/>
    <s v="472GPON"/>
    <s v="GPON"/>
    <s v="CLOSED"/>
    <m/>
    <m/>
    <m/>
    <d v="2025-04-30T00:00:00"/>
    <s v="\\172.28.9.34\Artefacts_T-Fiber TNOC Tracker\GPON\T167"/>
    <m/>
    <n v="1"/>
    <s v="Completed &amp; Approved"/>
    <x v="1"/>
  </r>
  <r>
    <n v="405"/>
    <n v="406"/>
    <n v="472"/>
    <s v="NA"/>
    <m/>
    <m/>
    <m/>
    <s v="GPON"/>
    <s v="Tejas"/>
    <s v="Enabling TACACS in Tejas OLT"/>
    <m/>
    <s v=" "/>
    <s v="Colosed"/>
    <m/>
    <s v=" "/>
    <s v=" "/>
    <m/>
    <m/>
    <m/>
    <m/>
    <x v="6"/>
    <m/>
    <m/>
    <s v="COMPLETED &amp; APPROVED"/>
    <s v="AD-UT-Tfiber"/>
    <d v="2025-04-30T00:00:00"/>
    <s v="\\172.28.9.34\Artefacts_T-Fiber TNOC Tracker\GPON\T167"/>
    <m/>
    <m/>
    <m/>
    <m/>
    <m/>
    <m/>
    <s v="472GPON"/>
    <s v="GPON"/>
    <s v="CLOSED"/>
    <m/>
    <m/>
    <m/>
    <d v="2025-04-30T00:00:00"/>
    <s v="\\172.28.9.34\Artefacts_T-Fiber TNOC Tracker\GPON\T167"/>
    <m/>
    <n v="1"/>
    <s v="Completed &amp; Approved"/>
    <x v="1"/>
  </r>
  <r>
    <n v="406"/>
    <n v="407"/>
    <n v="472"/>
    <s v="NA"/>
    <m/>
    <m/>
    <m/>
    <s v="GPON"/>
    <s v="Tejas"/>
    <s v="CIR/PIR in OLT/EMS"/>
    <m/>
    <s v=" "/>
    <s v="Open"/>
    <m/>
    <s v="Tejas OEM"/>
    <s v="EMS/OLT"/>
    <m/>
    <s v="20-Sep-25: CIR and PIR are different parameters but Tejas OLT considered  only CIR not PIR, After combined recent meeting with OEM agreed to provide an alternate solution for config CIR and PIR seperately. Update awaited from OEM_x000a_Tejas to provide the solution and demo for this issue. Update awaited from OEM"/>
    <s v="Tejas"/>
    <s v="Deepak"/>
    <x v="6"/>
    <m/>
    <s v="Open"/>
    <s v="DEPENDENCY(Client/Ext.)"/>
    <s v=" "/>
    <s v=" "/>
    <s v=" "/>
    <m/>
    <m/>
    <m/>
    <m/>
    <m/>
    <m/>
    <s v="472GPON"/>
    <s v="GPON"/>
    <s v="OPEN"/>
    <m/>
    <m/>
    <m/>
    <m/>
    <m/>
    <m/>
    <n v="1"/>
    <s v="Open"/>
    <x v="0"/>
  </r>
  <r>
    <n v="407"/>
    <n v="408"/>
    <n v="472"/>
    <s v="NA"/>
    <m/>
    <m/>
    <m/>
    <s v="GPON"/>
    <s v="Tejas"/>
    <s v="Port Description is not available for ONT Eth Ports"/>
    <m/>
    <s v=" "/>
    <s v="Colosed"/>
    <m/>
    <s v=" "/>
    <s v=" "/>
    <m/>
    <m/>
    <m/>
    <m/>
    <x v="6"/>
    <m/>
    <m/>
    <s v="COMPLETED &amp; APPROVED"/>
    <s v="AD-UT-Tfiber"/>
    <d v="2025-04-30T00:00:00"/>
    <s v="\\172.28.9.34\Artefacts_T-Fiber TNOC Tracker\GPON\ONT Ports description"/>
    <m/>
    <m/>
    <m/>
    <m/>
    <m/>
    <m/>
    <s v="472GPON"/>
    <s v="GPON"/>
    <s v="CLOSED"/>
    <m/>
    <m/>
    <m/>
    <d v="2025-04-30T00:00:00"/>
    <s v="\\172.28.9.34\Artefacts_T-Fiber TNOC Tracker\GPON\ONT Ports description"/>
    <m/>
    <n v="1"/>
    <s v="Completed &amp; Approved"/>
    <x v="1"/>
  </r>
  <r>
    <n v="408"/>
    <n v="409"/>
    <n v="472"/>
    <s v="NA"/>
    <m/>
    <m/>
    <m/>
    <s v="GPON"/>
    <s v="Tejas"/>
    <s v="Unable to modify the Service Name "/>
    <m/>
    <s v=" "/>
    <s v="Open"/>
    <m/>
    <s v=" "/>
    <s v=" "/>
    <m/>
    <m/>
    <m/>
    <m/>
    <x v="6"/>
    <m/>
    <m/>
    <s v="COMPLETED &amp; APPROVED"/>
    <s v="AD-UT-Tfiber"/>
    <d v="2025-07-03T00:00:00"/>
    <s v="\\172.28.9.34\Artefacts_T-Fiber TNOC Tracker\GPON\409"/>
    <m/>
    <m/>
    <m/>
    <m/>
    <m/>
    <m/>
    <s v="472GPON"/>
    <s v="GPON"/>
    <s v="CLOSED"/>
    <m/>
    <m/>
    <m/>
    <d v="2025-07-03T00:00:00"/>
    <s v="\\172.28.9.34\Artefacts_T-Fiber TNOC Tracker\GPON\409"/>
    <m/>
    <n v="1"/>
    <s v="Completed &amp; Approved"/>
    <x v="3"/>
  </r>
  <r>
    <n v="409"/>
    <n v="410"/>
    <n v="472"/>
    <s v="NA"/>
    <m/>
    <m/>
    <m/>
    <s v="GPON"/>
    <s v="Tejas"/>
    <s v="Special Characters not allowing in User Creation in EMS"/>
    <m/>
    <s v=" "/>
    <s v="Colosed"/>
    <m/>
    <s v=" "/>
    <s v=" "/>
    <m/>
    <m/>
    <m/>
    <m/>
    <x v="6"/>
    <m/>
    <m/>
    <s v="COMPLETED &amp; APPROVED"/>
    <s v="AD-UT-Tfiber"/>
    <d v="2025-04-30T00:00:00"/>
    <s v="\\172.28.9.34\Artefacts_T-Fiber TNOC Tracker\GPON\Special Characters"/>
    <m/>
    <m/>
    <m/>
    <m/>
    <m/>
    <m/>
    <s v="472GPON"/>
    <s v="GPON"/>
    <s v="CLOSED"/>
    <m/>
    <m/>
    <m/>
    <d v="2025-04-30T00:00:00"/>
    <s v="\\172.28.9.34\Artefacts_T-Fiber TNOC Tracker\GPON\Special Characters"/>
    <m/>
    <n v="1"/>
    <s v="Completed &amp; Approved"/>
    <x v="1"/>
  </r>
  <r>
    <n v="410"/>
    <n v="411"/>
    <n v="472"/>
    <s v="NA"/>
    <m/>
    <m/>
    <m/>
    <s v="GPON"/>
    <s v="Tejas"/>
    <s v="Unable to add 4th UNI in a service with 1Gb bandwidth"/>
    <m/>
    <s v=" "/>
    <s v="Colosed"/>
    <m/>
    <s v=" "/>
    <s v=" "/>
    <m/>
    <m/>
    <m/>
    <m/>
    <x v="6"/>
    <m/>
    <m/>
    <s v="COMPLETED &amp; APPROVED"/>
    <s v="AD-UT-Tfiber"/>
    <d v="2025-04-30T00:00:00"/>
    <s v="\\172.28.9.34\Artefacts_T-Fiber TNOC Tracker\GPON\Report of ONT UNI in a Service"/>
    <m/>
    <m/>
    <m/>
    <m/>
    <m/>
    <m/>
    <s v="472GPON"/>
    <s v="GPON"/>
    <s v="CLOSED"/>
    <m/>
    <m/>
    <m/>
    <d v="2025-04-30T00:00:00"/>
    <s v="\\172.28.9.34\Artefacts_T-Fiber TNOC Tracker\GPON\Report of ONT UNI in a Service"/>
    <m/>
    <n v="1"/>
    <s v="Completed &amp; Approved"/>
    <x v="1"/>
  </r>
  <r>
    <n v="411"/>
    <n v="412"/>
    <n v="472"/>
    <s v="NA"/>
    <m/>
    <m/>
    <m/>
    <s v="GPON"/>
    <s v="Tejas"/>
    <s v="End Customer MAC Address report from EMS"/>
    <m/>
    <s v=" "/>
    <s v="Colosed"/>
    <m/>
    <s v=" "/>
    <s v=" "/>
    <m/>
    <m/>
    <m/>
    <m/>
    <x v="6"/>
    <m/>
    <m/>
    <s v="COMPLETED &amp; APPROVED"/>
    <s v="AD-UT-Tfiber"/>
    <d v="2025-04-30T00:00:00"/>
    <s v="\\172.28.9.34\Artefacts_T-Fiber TNOC Tracker\GPON\Ens users MAC address report"/>
    <m/>
    <m/>
    <m/>
    <m/>
    <m/>
    <m/>
    <s v="472GPON"/>
    <s v="GPON"/>
    <s v="CLOSED"/>
    <m/>
    <m/>
    <m/>
    <d v="2025-04-30T00:00:00"/>
    <s v="\\172.28.9.34\Artefacts_T-Fiber TNOC Tracker\GPON\Ens users MAC address report"/>
    <m/>
    <n v="1"/>
    <s v="Completed &amp; Approved"/>
    <x v="1"/>
  </r>
  <r>
    <n v="412"/>
    <n v="413"/>
    <n v="472"/>
    <s v="NA"/>
    <m/>
    <m/>
    <m/>
    <s v="GPON"/>
    <s v="Tejas"/>
    <s v="If Mixed service deleted from EMS and discovered then service type is changing to HIS"/>
    <m/>
    <s v=" "/>
    <s v="Colosed"/>
    <m/>
    <s v=" "/>
    <s v=" "/>
    <m/>
    <m/>
    <m/>
    <m/>
    <x v="6"/>
    <m/>
    <m/>
    <s v="COMPLETED &amp; APPROVED"/>
    <s v="AD-UT-Tfiber"/>
    <d v="2025-04-30T00:00:00"/>
    <s v="\\172.28.9.34\Artefacts_T-Fiber TNOC Tracker\GPON\Discovery of Mixed Service"/>
    <m/>
    <m/>
    <m/>
    <m/>
    <m/>
    <m/>
    <s v="472GPON"/>
    <s v="GPON"/>
    <s v="CLOSED"/>
    <m/>
    <m/>
    <m/>
    <d v="2025-04-30T00:00:00"/>
    <s v="\\172.28.9.34\Artefacts_T-Fiber TNOC Tracker\GPON\Discovery of Mixed Service"/>
    <m/>
    <n v="1"/>
    <s v="Completed &amp; Approved"/>
    <x v="1"/>
  </r>
  <r>
    <n v="413"/>
    <n v="414"/>
    <n v="472"/>
    <s v="NA"/>
    <m/>
    <m/>
    <m/>
    <s v="GPON"/>
    <s v="Tejas"/>
    <s v=" Live PM monitoring per UNI in EMS service Window"/>
    <m/>
    <s v=" "/>
    <s v="Open"/>
    <m/>
    <s v=" "/>
    <s v=" "/>
    <m/>
    <m/>
    <m/>
    <m/>
    <x v="6"/>
    <m/>
    <m/>
    <s v="COMPLETED &amp; APPROVED"/>
    <s v="AD-UT-Tfiber"/>
    <d v="2025-07-10T00:00:00"/>
    <s v="\\172.28.9.34\Artefacts_T-Fiber TNOC Tracker\GPON\416"/>
    <m/>
    <m/>
    <m/>
    <m/>
    <m/>
    <m/>
    <s v="472GPON"/>
    <s v="GPON"/>
    <s v="CLOSED"/>
    <m/>
    <m/>
    <m/>
    <d v="2025-07-10T00:00:00"/>
    <s v="\\172.28.9.34\Artefacts_T-Fiber TNOC Tracker\GPON\416"/>
    <m/>
    <n v="1"/>
    <s v="Completed &amp; Approved"/>
    <x v="3"/>
  </r>
  <r>
    <n v="414"/>
    <n v="415"/>
    <n v="472"/>
    <s v="NA"/>
    <m/>
    <m/>
    <m/>
    <s v="GPON"/>
    <s v="Tejas"/>
    <s v="Required Consolidated Service invenotry report with ONT UNI details from EMS"/>
    <m/>
    <s v=" "/>
    <s v="Colosed"/>
    <m/>
    <s v=" "/>
    <s v=" "/>
    <m/>
    <m/>
    <m/>
    <m/>
    <x v="6"/>
    <m/>
    <m/>
    <s v="COMPLETED &amp; APPROVED"/>
    <s v="AD-UT-Tfiber"/>
    <d v="2025-04-30T00:00:00"/>
    <s v="\\172.28.9.34\Artefacts_T-Fiber TNOC Tracker\GPON\Serivce Report"/>
    <m/>
    <m/>
    <m/>
    <m/>
    <m/>
    <m/>
    <s v="472GPON"/>
    <s v="GPON"/>
    <s v="CLOSED"/>
    <m/>
    <m/>
    <m/>
    <d v="2025-04-30T00:00:00"/>
    <s v="\\172.28.9.34\Artefacts_T-Fiber TNOC Tracker\GPON\Serivce Report"/>
    <m/>
    <n v="1"/>
    <s v="Completed &amp; Approved"/>
    <x v="1"/>
  </r>
  <r>
    <n v="415"/>
    <n v="416"/>
    <n v="472"/>
    <s v="NA"/>
    <m/>
    <m/>
    <m/>
    <s v="GPON"/>
    <s v="Tejas"/>
    <s v="Unable to Enable PM from EMS"/>
    <m/>
    <s v=" "/>
    <s v="Open"/>
    <m/>
    <s v=" "/>
    <s v=" "/>
    <m/>
    <m/>
    <m/>
    <m/>
    <x v="6"/>
    <m/>
    <m/>
    <s v="COMPLETED &amp; APPROVED"/>
    <s v="AD-UT-Tfiber"/>
    <d v="2025-07-07T00:00:00"/>
    <s v="\\172.28.9.34\Artefacts_T-Fiber TNOC Tracker\GPON\414"/>
    <m/>
    <m/>
    <m/>
    <m/>
    <m/>
    <m/>
    <s v="472GPON"/>
    <s v="GPON"/>
    <s v="CLOSED"/>
    <m/>
    <m/>
    <m/>
    <d v="2025-07-07T00:00:00"/>
    <s v="\\172.28.9.34\Artefacts_T-Fiber TNOC Tracker\GPON\414"/>
    <m/>
    <n v="1"/>
    <s v="Completed &amp; Approved"/>
    <x v="3"/>
  </r>
  <r>
    <n v="416"/>
    <n v="417"/>
    <n v="472"/>
    <s v="NA"/>
    <m/>
    <m/>
    <m/>
    <s v="GPON"/>
    <s v="Tejas"/>
    <s v="While creating service profile, maximum bandwidth is not taking 1024000 only considering 1000000"/>
    <m/>
    <s v=" "/>
    <s v="Open"/>
    <m/>
    <s v=" "/>
    <s v=" "/>
    <m/>
    <m/>
    <m/>
    <m/>
    <x v="6"/>
    <m/>
    <m/>
    <s v="COMPLETED &amp; APPROVED"/>
    <s v="AD-UT-Tfiber"/>
    <d v="2025-07-31T00:00:00"/>
    <s v="\\172.28.9.34\Artefacts_T-Fiber TNOC Tracker\GPON\417"/>
    <m/>
    <m/>
    <m/>
    <m/>
    <m/>
    <m/>
    <s v="472GPON"/>
    <s v="GPON"/>
    <s v="CLOSED"/>
    <m/>
    <m/>
    <m/>
    <d v="2025-07-31T00:00:00"/>
    <s v="\\172.28.9.34\Artefacts_T-Fiber TNOC Tracker\GPON\417"/>
    <m/>
    <n v="1"/>
    <s v="Completed &amp; Approved"/>
    <x v="3"/>
  </r>
  <r>
    <n v="417"/>
    <n v="418"/>
    <n v="472"/>
    <s v="NA"/>
    <m/>
    <m/>
    <m/>
    <s v="GPON"/>
    <s v="Tejas"/>
    <s v="Report of Syslog enabled in OLT"/>
    <m/>
    <s v=" "/>
    <s v="Colosed"/>
    <m/>
    <s v=" "/>
    <s v=" "/>
    <m/>
    <m/>
    <m/>
    <m/>
    <x v="6"/>
    <m/>
    <m/>
    <s v="COMPLETED &amp; APPROVED"/>
    <s v="AD-UT-Tfiber"/>
    <d v="2025-04-30T00:00:00"/>
    <s v="\\172.28.9.34\Artefacts_T-Fiber TNOC Tracker\GPON\Report of Syslog enabled in Tejas OLTs"/>
    <m/>
    <m/>
    <m/>
    <m/>
    <m/>
    <m/>
    <s v="472GPON"/>
    <s v="GPON"/>
    <s v="CLOSED"/>
    <m/>
    <m/>
    <m/>
    <d v="2025-04-30T00:00:00"/>
    <s v="\\172.28.9.34\Artefacts_T-Fiber TNOC Tracker\GPON\Report of Syslog enabled in Tejas OLTs"/>
    <m/>
    <n v="1"/>
    <s v="Completed &amp; Approved"/>
    <x v="1"/>
  </r>
  <r>
    <n v="418"/>
    <n v="419"/>
    <n v="472"/>
    <s v="NA"/>
    <m/>
    <m/>
    <m/>
    <s v="GPON"/>
    <s v="Tejas"/>
    <s v="Report of Radius enable in OLT"/>
    <m/>
    <s v=" "/>
    <s v="Colosed"/>
    <m/>
    <s v=" "/>
    <s v=" "/>
    <m/>
    <m/>
    <m/>
    <m/>
    <x v="6"/>
    <m/>
    <m/>
    <s v="COMPLETED &amp; APPROVED"/>
    <s v="AD-UT-Tfiber"/>
    <d v="2025-04-30T00:00:00"/>
    <s v="\\172.28.9.34\Artefacts_T-Fiber TNOC Tracker\GPON\Report of Radius enabled in Tejas OLTs"/>
    <m/>
    <m/>
    <m/>
    <m/>
    <m/>
    <m/>
    <s v="472GPON"/>
    <s v="GPON"/>
    <s v="CLOSED"/>
    <m/>
    <m/>
    <m/>
    <d v="2025-04-30T00:00:00"/>
    <s v="\\172.28.9.34\Artefacts_T-Fiber TNOC Tracker\GPON\Report of Radius enabled in Tejas OLTs"/>
    <m/>
    <n v="1"/>
    <s v="Completed &amp; Approved"/>
    <x v="1"/>
  </r>
  <r>
    <n v="419"/>
    <n v="420"/>
    <n v="472"/>
    <s v="NA"/>
    <m/>
    <m/>
    <m/>
    <s v="GPON"/>
    <s v="Tejas"/>
    <s v="OLT (SNMP-V3) status is not updating in EMS"/>
    <m/>
    <s v=" "/>
    <s v="Colosed"/>
    <m/>
    <s v=" "/>
    <s v=" "/>
    <m/>
    <m/>
    <m/>
    <m/>
    <x v="6"/>
    <m/>
    <m/>
    <s v="COMPLETED &amp; APPROVED"/>
    <s v="AD-UT-Tfiber"/>
    <d v="2025-04-30T00:00:00"/>
    <s v="\\172.28.9.34\Artefacts_T-Fiber TNOC Tracker\GPON\T167"/>
    <m/>
    <m/>
    <m/>
    <m/>
    <m/>
    <m/>
    <s v="472GPON"/>
    <s v="GPON"/>
    <s v="CLOSED"/>
    <m/>
    <m/>
    <m/>
    <d v="2025-04-30T00:00:00"/>
    <s v="\\172.28.9.34\Artefacts_T-Fiber TNOC Tracker\GPON\T167"/>
    <m/>
    <n v="1"/>
    <s v="Completed &amp; Approved"/>
    <x v="1"/>
  </r>
  <r>
    <n v="420"/>
    <n v="421"/>
    <n v="472"/>
    <s v="NA"/>
    <m/>
    <m/>
    <m/>
    <s v="GPON"/>
    <s v="Tejas"/>
    <s v="ONT status showing as Unexpected"/>
    <m/>
    <s v=" "/>
    <s v="Colosed"/>
    <m/>
    <s v=" "/>
    <s v=" "/>
    <m/>
    <m/>
    <m/>
    <m/>
    <x v="6"/>
    <m/>
    <m/>
    <s v="COMPLETED &amp; APPROVED"/>
    <s v="AD-UT-Tfiber"/>
    <d v="2025-04-30T00:00:00"/>
    <s v="\\172.28.9.34\Artefacts_T-Fiber TNOC Tracker\GPON\ONT Unexpected State"/>
    <m/>
    <m/>
    <m/>
    <m/>
    <m/>
    <m/>
    <s v="472GPON"/>
    <s v="GPON"/>
    <s v="CLOSED"/>
    <m/>
    <m/>
    <m/>
    <d v="2025-04-30T00:00:00"/>
    <s v="\\172.28.9.34\Artefacts_T-Fiber TNOC Tracker\GPON\ONT Unexpected State"/>
    <m/>
    <n v="1"/>
    <s v="Completed &amp; Approved"/>
    <x v="1"/>
  </r>
  <r>
    <n v="421"/>
    <n v="422"/>
    <n v="472"/>
    <s v="NA"/>
    <m/>
    <m/>
    <m/>
    <s v="GPON"/>
    <s v="Tejas"/>
    <s v="Unable to add multiple unis while creating mixed service"/>
    <m/>
    <s v=" "/>
    <s v="Colosed"/>
    <m/>
    <s v=" "/>
    <s v=" "/>
    <m/>
    <m/>
    <m/>
    <m/>
    <x v="6"/>
    <m/>
    <m/>
    <s v="COMPLETED &amp; APPROVED"/>
    <s v="AD-UT-Tfiber"/>
    <d v="2025-04-30T00:00:00"/>
    <s v="\\172.28.9.34\Artefacts_T-Fiber TNOC Tracker\GPON\Create Service with Mulitple UNIs"/>
    <m/>
    <m/>
    <m/>
    <m/>
    <m/>
    <m/>
    <s v="472GPON"/>
    <s v="GPON"/>
    <s v="CLOSED"/>
    <m/>
    <m/>
    <m/>
    <d v="2025-04-30T00:00:00"/>
    <s v="\\172.28.9.34\Artefacts_T-Fiber TNOC Tracker\GPON\Create Service with Mulitple UNIs"/>
    <m/>
    <n v="1"/>
    <s v="Completed &amp; Approved"/>
    <x v="1"/>
  </r>
  <r>
    <n v="422"/>
    <n v="423"/>
    <n v="472"/>
    <s v="NA"/>
    <m/>
    <m/>
    <m/>
    <s v="GPON"/>
    <s v="Tejas"/>
    <s v="ONT ETH Port status monitoring from OSS"/>
    <m/>
    <s v=" "/>
    <s v="Colosed"/>
    <m/>
    <s v=" "/>
    <s v=" "/>
    <m/>
    <m/>
    <m/>
    <m/>
    <x v="6"/>
    <m/>
    <m/>
    <s v="COMPLETED &amp; APPROVED"/>
    <s v="AD-UT-Tfiber"/>
    <d v="2025-04-30T00:00:00"/>
    <s v="\\172.28.9.34\Artefacts_T-Fiber TNOC Tracker\GPON\Tejas LAN LOS"/>
    <m/>
    <m/>
    <m/>
    <m/>
    <m/>
    <m/>
    <s v="472GPON"/>
    <s v="GPON"/>
    <s v="CLOSED"/>
    <m/>
    <m/>
    <m/>
    <d v="2025-04-30T00:00:00"/>
    <s v="\\172.28.9.34\Artefacts_T-Fiber TNOC Tracker\GPON\Tejas LAN LOS"/>
    <m/>
    <n v="1"/>
    <s v="Completed &amp; Approved"/>
    <x v="1"/>
  </r>
  <r>
    <n v="423"/>
    <n v="424"/>
    <n v="472"/>
    <s v="NA"/>
    <m/>
    <m/>
    <m/>
    <s v="GPON"/>
    <s v="Tejas"/>
    <s v="Unable to create service with same vlans on 2 diferent UNI ports"/>
    <m/>
    <s v=" "/>
    <s v="Colosed"/>
    <m/>
    <s v=" "/>
    <s v=" "/>
    <m/>
    <m/>
    <m/>
    <m/>
    <x v="6"/>
    <m/>
    <m/>
    <s v="COMPLETED &amp; APPROVED"/>
    <s v="AD-UT-Tfiber"/>
    <d v="2025-04-30T00:00:00"/>
    <s v="\\172.28.9.34\Artefacts_T-Fiber TNOC Tracker\GPON\Service Report"/>
    <m/>
    <m/>
    <m/>
    <m/>
    <m/>
    <m/>
    <s v="472GPON"/>
    <s v="GPON"/>
    <s v="CLOSED"/>
    <m/>
    <m/>
    <m/>
    <d v="2025-04-30T00:00:00"/>
    <s v="\\172.28.9.34\Artefacts_T-Fiber TNOC Tracker\GPON\Service Report"/>
    <m/>
    <n v="1"/>
    <s v="Completed &amp; Approved"/>
    <x v="1"/>
  </r>
  <r>
    <n v="424"/>
    <n v="425"/>
    <n v="472"/>
    <s v="NA"/>
    <m/>
    <m/>
    <m/>
    <s v="GPON"/>
    <s v="Tejas"/>
    <s v="OLT Node not reachable alarm clearance and regeneration"/>
    <m/>
    <s v=" "/>
    <s v="Open"/>
    <m/>
    <s v=" "/>
    <s v=" "/>
    <m/>
    <m/>
    <m/>
    <m/>
    <x v="6"/>
    <m/>
    <m/>
    <s v="COMPLETED &amp; APPROVED"/>
    <s v="AD-UT-Tfiber"/>
    <d v="2025-07-05T00:00:00"/>
    <s v="\\172.28.9.34\Artefacts_T-Fiber TNOC Tracker\GPON\425"/>
    <m/>
    <m/>
    <m/>
    <m/>
    <m/>
    <m/>
    <s v="472GPON"/>
    <s v="GPON"/>
    <s v="CLOSED"/>
    <m/>
    <m/>
    <m/>
    <d v="2025-07-05T00:00:00"/>
    <s v="\\172.28.9.34\Artefacts_T-Fiber TNOC Tracker\GPON\425"/>
    <m/>
    <n v="1"/>
    <s v="Completed &amp; Approved"/>
    <x v="3"/>
  </r>
  <r>
    <n v="425"/>
    <n v="426"/>
    <n v="472"/>
    <s v="NA"/>
    <m/>
    <m/>
    <m/>
    <s v="GPON"/>
    <s v="Tejas"/>
    <s v="Port Description is not available for all ONT UNI Ports"/>
    <m/>
    <s v=" "/>
    <s v="Colosed"/>
    <m/>
    <s v=" "/>
    <s v=" "/>
    <m/>
    <m/>
    <m/>
    <m/>
    <x v="6"/>
    <m/>
    <m/>
    <s v="COMPLETED &amp; APPROVED"/>
    <s v="AD-UT-Tfiber"/>
    <d v="2025-04-30T00:00:00"/>
    <s v="\\172.28.9.34\Artefacts_T-Fiber TNOC Tracker\GPON\ONT Ports description"/>
    <m/>
    <m/>
    <m/>
    <m/>
    <m/>
    <m/>
    <s v="472GPON"/>
    <s v="GPON"/>
    <s v="CLOSED"/>
    <m/>
    <m/>
    <m/>
    <d v="2025-04-30T00:00:00"/>
    <s v="\\172.28.9.34\Artefacts_T-Fiber TNOC Tracker\GPON\ONT Ports description"/>
    <m/>
    <n v="1"/>
    <s v="Completed &amp; Approved"/>
    <x v="1"/>
  </r>
  <r>
    <n v="426"/>
    <n v="427"/>
    <n v="472"/>
    <s v="NA"/>
    <m/>
    <m/>
    <m/>
    <s v="GPON"/>
    <s v="Tejas"/>
    <s v="In the Manage ONT Page we need have'(District name Location Name) 'In the Location field"/>
    <m/>
    <s v=" "/>
    <s v="Colosed"/>
    <m/>
    <s v=" "/>
    <s v=" "/>
    <m/>
    <m/>
    <m/>
    <m/>
    <x v="6"/>
    <m/>
    <m/>
    <s v="COMPLETED &amp; APPROVED"/>
    <s v="AD-UT-Tfiber"/>
    <d v="2025-04-30T00:00:00"/>
    <s v="\\172.28.9.34\Artefacts_T-Fiber TNOC Tracker\GPON\OLT Partition Label in ONT Page"/>
    <m/>
    <m/>
    <m/>
    <m/>
    <m/>
    <m/>
    <s v="472GPON"/>
    <s v="GPON"/>
    <s v="CLOSED"/>
    <m/>
    <m/>
    <m/>
    <d v="2025-04-30T00:00:00"/>
    <s v="\\172.28.9.34\Artefacts_T-Fiber TNOC Tracker\GPON\OLT Partition Label in ONT Page"/>
    <m/>
    <n v="1"/>
    <s v="Completed &amp; Approved"/>
    <x v="1"/>
  </r>
  <r>
    <n v="427"/>
    <n v="428"/>
    <n v="472"/>
    <s v="NA"/>
    <m/>
    <m/>
    <m/>
    <s v="GPON"/>
    <s v="Tejas"/>
    <s v="Automatically services converting from Active to Conflict - EMS"/>
    <m/>
    <s v=" "/>
    <s v="Colosed"/>
    <m/>
    <s v=" "/>
    <s v=" "/>
    <m/>
    <m/>
    <m/>
    <m/>
    <x v="6"/>
    <m/>
    <m/>
    <s v="COMPLETED &amp; APPROVED"/>
    <s v="AD-UT-Tfiber"/>
    <d v="2025-04-30T00:00:00"/>
    <s v="\\172.28.9.34\Artefacts_T-Fiber TNOC Tracker\GPON\T167"/>
    <m/>
    <m/>
    <m/>
    <m/>
    <m/>
    <m/>
    <s v="472GPON"/>
    <s v="GPON"/>
    <s v="CLOSED"/>
    <m/>
    <m/>
    <m/>
    <d v="2025-04-30T00:00:00"/>
    <s v="\\172.28.9.34\Artefacts_T-Fiber TNOC Tracker\GPON\T167"/>
    <m/>
    <n v="1"/>
    <s v="Completed &amp; Approved"/>
    <x v="1"/>
  </r>
  <r>
    <n v="428"/>
    <n v="429"/>
    <n v="472"/>
    <s v="NA"/>
    <m/>
    <m/>
    <m/>
    <s v="GPON"/>
    <s v="Tejas"/>
    <s v="DIAGUSER credentials getting reset after OLT Reboot"/>
    <m/>
    <s v=" "/>
    <s v="Colosed"/>
    <m/>
    <s v=" "/>
    <s v=" "/>
    <m/>
    <m/>
    <m/>
    <m/>
    <x v="6"/>
    <m/>
    <m/>
    <s v="COMPLETED &amp; APPROVED"/>
    <s v="AD-UT-Tfiber"/>
    <d v="2025-04-30T00:00:00"/>
    <s v="\\172.28.9.34\Artefacts_T-Fiber TNOC Tracker\GPON\DIAGUSER Credentials are Not Resetting"/>
    <m/>
    <m/>
    <m/>
    <m/>
    <m/>
    <m/>
    <s v="472GPON"/>
    <s v="GPON"/>
    <s v="CLOSED"/>
    <m/>
    <m/>
    <m/>
    <d v="2025-04-30T00:00:00"/>
    <s v="\\172.28.9.34\Artefacts_T-Fiber TNOC Tracker\GPON\DIAGUSER Credentials are Not Resetting"/>
    <m/>
    <n v="1"/>
    <s v="Completed &amp; Approved"/>
    <x v="1"/>
  </r>
  <r>
    <n v="429"/>
    <n v="430"/>
    <n v="472"/>
    <s v="NA"/>
    <m/>
    <m/>
    <m/>
    <s v="GPON"/>
    <s v="Tejas"/>
    <s v="while adding uni in EMS, list of downstream profiles are highlighting in the bottom "/>
    <m/>
    <s v=" "/>
    <s v="Open"/>
    <m/>
    <s v=" "/>
    <s v=" "/>
    <m/>
    <m/>
    <m/>
    <m/>
    <x v="6"/>
    <m/>
    <m/>
    <s v="COMPLETED &amp; APPROVED"/>
    <s v="AD-UT-Tfiber"/>
    <d v="2025-07-05T00:00:00"/>
    <s v="\\172.28.9.34\Artefacts_T-Fiber TNOC Tracker\GPON\430"/>
    <m/>
    <m/>
    <m/>
    <m/>
    <m/>
    <m/>
    <s v="472GPON"/>
    <s v="GPON"/>
    <s v="CLOSED"/>
    <m/>
    <m/>
    <m/>
    <d v="2025-07-05T00:00:00"/>
    <s v="\\172.28.9.34\Artefacts_T-Fiber TNOC Tracker\GPON\430"/>
    <m/>
    <n v="1"/>
    <s v="Completed &amp; Approved"/>
    <x v="3"/>
  </r>
  <r>
    <n v="430"/>
    <n v="431"/>
    <n v="472"/>
    <s v="NA"/>
    <m/>
    <m/>
    <m/>
    <s v="GPON"/>
    <s v="Tejas"/>
    <s v="Unable to add uni without translation in a translation service"/>
    <m/>
    <s v=" "/>
    <s v="Colosed"/>
    <m/>
    <s v=" "/>
    <s v=" "/>
    <m/>
    <m/>
    <m/>
    <m/>
    <x v="6"/>
    <m/>
    <m/>
    <s v="COMPLETED &amp; APPROVED"/>
    <s v="AD-UT-Tfiber"/>
    <d v="2025-04-30T00:00:00"/>
    <s v="\\172.28.9.34\Artefacts_T-Fiber TNOC Tracker\GPON\Add UNI in Translated Service"/>
    <m/>
    <m/>
    <m/>
    <m/>
    <m/>
    <m/>
    <s v="472GPON"/>
    <s v="GPON"/>
    <s v="CLOSED"/>
    <m/>
    <m/>
    <m/>
    <d v="2025-04-30T00:00:00"/>
    <s v="\\172.28.9.34\Artefacts_T-Fiber TNOC Tracker\GPON\Add UNI in Translated Service"/>
    <m/>
    <n v="1"/>
    <s v="Completed &amp; Approved"/>
    <x v="1"/>
  </r>
  <r>
    <n v="431"/>
    <n v="432"/>
    <n v="472"/>
    <s v="NA"/>
    <m/>
    <m/>
    <m/>
    <s v="GPON"/>
    <s v="Tejas"/>
    <s v="Nokia ONT ethernet port status is not updating under Tejas OLT"/>
    <s v="End user services working and not working status unable to monitor"/>
    <s v=" "/>
    <s v="Open"/>
    <m/>
    <s v="Tejas OEM"/>
    <s v="OLT/ONT"/>
    <m/>
    <s v="13-Sep-2025:_x000a_Testing is in progress for the ONT ETH status  for different 3rd party ONTs under Tejas OLT_x000a_30-Aug-2025:_x000a_Having dependency on both Tejas and Nokia. _x000a_Also to test and verify the behaviour of the ONT ETH status for different 3rd party ONTs under Tejas OLT_x000a_18-Aug-2025 :  _x000a_Tejas updated as below_x000a_As per ITU-T 988 standard, Section 9.5.1 – Physical path termination point Ethernet UNI,  the Operational State attribute indicated whether the ME is capable of performing its function. _x000a_As this is function of ONU, the operational state of the ONU Ethernet UNI is updated to OLT via AVC indications from the ONU._x000a_As per debugging done, the AVC indications are not received from Nokia ONU because of which OLT is not able to update UI about the “Operational State” of the ONU Ethernet port._x000a_08-Aug-2025 : _x000a_This point has been discussed in the call and TFiber asked to provide the solution. Tejas confirmed that they will check and confirm_x000a_02-Aug-2025 : _x000a_This issue has been discussed with TFiber. When a LAN cable is connected to or removed from the ONT Ethernet port, the operational status is not updating in the OLT. However, the corresponding alarm is being generated and cleared as expected. This matter will be raised during the Tejas call scheduled for 04-Aug-2025 at 4:00 PM._x000a_22-July-2025 : _x000a_As per Nokia they are having the status update by alarm notification but not with the seperate byte for the status update. Same has been checking with Tejas to get the solution_x000a_18-July-2025 : _x000a_A call scheduled with Nokia on 21-July-2025 to discuss on this issue_x000a_11-July-2025 :  _x000a_Also observed that ONT ethernet status is not updating only when Eth port is bridge mode whereas in Route status is updating. Same has been highlighted to Tejas. _x000a_Working with both Nokia and Tejas for the closure_x000a_04-July-2025 : _x000a_Nokia checking internally on the shared logs_x000a_03-July-2025 : _x000a_Tejas responded that whenever ONT eth status is updating Nokia ONT is not sending the expected OMCI message. In the OMCI message, 3rd byte represents the status of ONT Eth which is not updating. Same has been checking with Nokia _x000a_30-June-2025 : _x000a_Tejas analysing the shared logs on 23-June-2025 and Tejas has to revert with update_x000a__x000a_Nokia ONT ethernet port status is not updating when connected under Tejas OLT however alarms are receiveing on ont eth port._x000a_Workaround applied as alarms available for the ONT ETH port status._x000a_Nokia has provided the required logs and Tejas is working on the same"/>
    <s v="Tejas"/>
    <s v="Deepak"/>
    <x v="6"/>
    <m/>
    <s v="Open"/>
    <s v="DEPENDENCY(Client/Ext.)"/>
    <s v=" "/>
    <s v=" "/>
    <s v=" "/>
    <m/>
    <m/>
    <m/>
    <m/>
    <m/>
    <m/>
    <s v="472GPON"/>
    <s v="GPON"/>
    <s v="OPEN"/>
    <m/>
    <m/>
    <m/>
    <m/>
    <m/>
    <m/>
    <n v="1"/>
    <s v="Open"/>
    <x v="0"/>
  </r>
  <r>
    <n v="432"/>
    <n v="433"/>
    <n v="472"/>
    <s v="NA"/>
    <m/>
    <m/>
    <m/>
    <s v="GPON"/>
    <s v="Tejas"/>
    <s v="Tejas ONT Software Upgrade which are connected under Nokia OLT"/>
    <m/>
    <s v=" "/>
    <s v="Open"/>
    <m/>
    <s v="Tejas OEM"/>
    <s v="ONT"/>
    <m/>
    <s v="20-Sep-25: During the ONT software upgradation 11 ONTs got faulty, So GPON Team asked the Tejas team to  provided RCA for the 11 ONTs and hold the upgradation activity temporarely. Tejas team provided the RCA 11 ONt Stating that 11 ONTs got faulty not because of upgradation activity . The reason for faulty is 3 ONTs of component  and 8 ONTs of Memory corrupted due to multiple reboots. _x000a_Note: Based on RCA, Now upgradation activity is being taken up(1312 ONTs upgradation completed out of 9530 as on today)_x000a_13-Sep-2025:_x000a_Tejas confirmed that they don't have the 9logs to provide but shared the RCA by verifyting the ONTs at the time of repair_x000a_30-Aug2025:_x000a_Having dependency on Tejas._x000a_Asked Tejas to provide the supporting logs. As per Tejas RCA ONT got faulty due to component faulty and memory corruption but these ONTs are working fine before the upgarde activity and only went faulty while performing the upgrade. Tejas have provide the clarity on this to proceed the upgrade for the remaining ONTs_x000a_08-Aug-2025 : _x000a_Tejas provided the below RCA_x000a_As per analysis, the ONT software upgrade from NOC is not the cause for ONT going down._x000a_On 3 ONTs a component was entering faulty state, this has been replaced._x000a_Remaining 8 ONTs had a file corruption in memory due to earlier multiple reboot events, this has been resolved by Re-Programming the ONT_x000a_02-Aug-2025 : _x000a_Tejas yet to respond on this issue, same will be raised  during the Tejas call scheduled for 04-Aug-2025 at 4:00 PM._x000a_25-July-2025  : _x000a_Tejas working on the delivered ONTs at their repair center. Tejas yet to share the update on this_x000a_14-July-2025 : _x000a_ONTs delivered at Tejas repair center on 14-July-2025. Same has been communicated to Tejas team to expedite the process and share the RCA_x000a_14-July-2025 : _x000a_ONT still not delivered at Tejas repai center,  seems to be courier issue. Informed to concerned team to check and make it to delivier_x000a_07-July-2025 : _x000a_ONTs are intransit to Tejas repair center_x000a_To provide the contract of RMA on faulty devices replacement or repair_x000a_30-June-2025 : _x000a_Successfully upgraded 600 ONTs in the production environment. All of them came up operational with no issue observed. However, 11 ONTs went unresponsive, and RMA raised for those. _x000a_23-June-2025 : RMA raised with Tejas for the ONTs_x000a_ONTs which are running software version lower than 2.3.5.53 are upgrading locally"/>
    <s v="L&amp;T"/>
    <m/>
    <x v="6"/>
    <m/>
    <s v="Open"/>
    <s v="WIP"/>
    <s v=" "/>
    <s v=" "/>
    <s v=" "/>
    <m/>
    <m/>
    <m/>
    <m/>
    <m/>
    <m/>
    <s v="472GPON"/>
    <s v="GPON"/>
    <s v="OPEN"/>
    <m/>
    <m/>
    <m/>
    <m/>
    <m/>
    <m/>
    <n v="1"/>
    <s v="Open"/>
    <x v="0"/>
  </r>
  <r>
    <n v="433"/>
    <n v="434"/>
    <n v="472"/>
    <s v="NA"/>
    <m/>
    <m/>
    <m/>
    <s v="GPON"/>
    <s v="Tejas"/>
    <s v="Script to change the pasword of DIAGUSER and tejas users"/>
    <m/>
    <s v=" "/>
    <s v="Colosed"/>
    <m/>
    <s v=" "/>
    <s v=" "/>
    <m/>
    <m/>
    <m/>
    <m/>
    <x v="6"/>
    <m/>
    <m/>
    <s v="COMPLETED &amp; APPROVED"/>
    <s v="AD-UT-Tfiber"/>
    <d v="2025-04-30T00:00:00"/>
    <s v="\\172.28.9.34\Artefacts_T-Fiber TNOC Tracker\GPON\434"/>
    <m/>
    <m/>
    <m/>
    <m/>
    <m/>
    <m/>
    <s v="472GPON"/>
    <s v="GPON"/>
    <s v="CLOSED"/>
    <m/>
    <m/>
    <m/>
    <d v="2025-04-30T00:00:00"/>
    <s v="\\172.28.9.34\Artefacts_T-Fiber TNOC Tracker\GPON\434"/>
    <m/>
    <n v="1"/>
    <s v="Completed &amp; Approved"/>
    <x v="1"/>
  </r>
  <r>
    <n v="434"/>
    <n v="435"/>
    <n v="472"/>
    <s v="NA"/>
    <m/>
    <m/>
    <m/>
    <s v="GPON"/>
    <s v="Tejas"/>
    <s v=" Unable to configure downstream profiles to the ONT UNIs  --  This option is available in production EMS but not available in latest released EMS"/>
    <m/>
    <s v=" "/>
    <s v="Colosed"/>
    <m/>
    <s v=" "/>
    <s v=" "/>
    <m/>
    <m/>
    <m/>
    <m/>
    <x v="6"/>
    <m/>
    <m/>
    <s v="COMPLETED &amp; APPROVED"/>
    <s v="AD-UT-Tfiber"/>
    <d v="2025-04-30T00:00:00"/>
    <s v="\\172.28.9.34\Artefacts_T-Fiber TNOC Tracker\GPON\T167"/>
    <m/>
    <m/>
    <m/>
    <m/>
    <m/>
    <m/>
    <s v="472GPON"/>
    <s v="GPON"/>
    <s v="CLOSED"/>
    <m/>
    <m/>
    <m/>
    <d v="2025-04-30T00:00:00"/>
    <s v="\\172.28.9.34\Artefacts_T-Fiber TNOC Tracker\GPON\T167"/>
    <m/>
    <n v="1"/>
    <s v="Completed &amp; Approved"/>
    <x v="1"/>
  </r>
  <r>
    <n v="435"/>
    <n v="436"/>
    <n v="472"/>
    <s v="NA"/>
    <m/>
    <m/>
    <m/>
    <s v="GPON"/>
    <s v="Tejas"/>
    <s v="MAC address of end device is not reflecting in COLT FDB entries whereas MAC address is available in service level FDB entries"/>
    <m/>
    <s v=" "/>
    <s v="Colosed"/>
    <m/>
    <s v=" "/>
    <s v=" "/>
    <m/>
    <m/>
    <m/>
    <m/>
    <x v="6"/>
    <m/>
    <m/>
    <s v="COMPLETED &amp; APPROVED"/>
    <s v="AD-UT-Tfiber"/>
    <d v="2025-04-30T00:00:00"/>
    <s v="\\172.28.9.34\Artefacts_T-Fiber TNOC Tracker\GPON\T167"/>
    <m/>
    <m/>
    <m/>
    <m/>
    <m/>
    <m/>
    <s v="472GPON"/>
    <s v="GPON"/>
    <s v="CLOSED"/>
    <m/>
    <m/>
    <m/>
    <d v="2025-04-30T00:00:00"/>
    <s v="\\172.28.9.34\Artefacts_T-Fiber TNOC Tracker\GPON\T167"/>
    <m/>
    <n v="1"/>
    <s v="Completed &amp; Approved"/>
    <x v="1"/>
  </r>
  <r>
    <n v="436"/>
    <n v="437"/>
    <n v="472"/>
    <s v="NA"/>
    <m/>
    <m/>
    <m/>
    <s v="GPON"/>
    <s v="Tejas"/>
    <s v="Whenever the ONT software is being downloaded to the OLT, the OLT management going down"/>
    <m/>
    <s v=" "/>
    <s v="Open"/>
    <m/>
    <s v=" "/>
    <s v=" "/>
    <m/>
    <m/>
    <m/>
    <m/>
    <x v="6"/>
    <m/>
    <m/>
    <s v="COMPLETED &amp; APPROVED"/>
    <s v="AD-UT-Tfiber"/>
    <d v="2025-07-31T00:00:00"/>
    <s v="\\172.28.9.34\Artefacts_T-Fiber TNOC Tracker\GPON\437"/>
    <m/>
    <m/>
    <m/>
    <m/>
    <m/>
    <m/>
    <s v="472GPON"/>
    <s v="GPON"/>
    <s v="CLOSED"/>
    <m/>
    <m/>
    <m/>
    <d v="2025-07-31T00:00:00"/>
    <s v="\\172.28.9.34\Artefacts_T-Fiber TNOC Tracker\GPON\437"/>
    <m/>
    <n v="1"/>
    <s v="Completed &amp; Approved"/>
    <x v="3"/>
  </r>
  <r>
    <n v="437"/>
    <n v="438"/>
    <n v="472"/>
    <s v="NA"/>
    <m/>
    <m/>
    <m/>
    <s v="GPON"/>
    <s v="Tejas"/>
    <s v="The download bandwidth is not controlled for Nokia ONTs connected to the Tejas OLT"/>
    <m/>
    <s v=" "/>
    <s v="Colosed"/>
    <m/>
    <s v=" "/>
    <s v=" "/>
    <m/>
    <m/>
    <m/>
    <m/>
    <x v="6"/>
    <m/>
    <m/>
    <s v="COMPLETED &amp; APPROVED"/>
    <s v="AD-UT-Tfiber"/>
    <d v="2025-04-30T00:00:00"/>
    <s v="\\172.28.9.34\Artefacts_T-Fiber TNOC Tracker\GPON\T167"/>
    <m/>
    <m/>
    <m/>
    <m/>
    <m/>
    <m/>
    <s v="472GPON"/>
    <s v="GPON"/>
    <s v="CLOSED"/>
    <m/>
    <m/>
    <m/>
    <d v="2025-04-30T00:00:00"/>
    <s v="\\172.28.9.34\Artefacts_T-Fiber TNOC Tracker\GPON\T167"/>
    <m/>
    <n v="1"/>
    <s v="Completed &amp; Approved"/>
    <x v="1"/>
  </r>
  <r>
    <n v="438"/>
    <n v="439"/>
    <n v="472"/>
    <s v="NA"/>
    <m/>
    <m/>
    <m/>
    <s v="GPON"/>
    <s v="Tejas"/>
    <s v="Unable to add node in EMS with TACACS user"/>
    <m/>
    <s v=" "/>
    <s v="Colosed"/>
    <m/>
    <s v=" "/>
    <s v=" "/>
    <m/>
    <m/>
    <m/>
    <m/>
    <x v="6"/>
    <m/>
    <m/>
    <s v="COMPLETED &amp; APPROVED"/>
    <s v="AD-UT-Tfiber"/>
    <d v="2025-04-30T00:00:00"/>
    <s v="\\172.28.9.34\Artefacts_T-Fiber TNOC Tracker\GPON\T167"/>
    <m/>
    <m/>
    <m/>
    <m/>
    <m/>
    <m/>
    <s v="472GPON"/>
    <s v="GPON"/>
    <s v="CLOSED"/>
    <m/>
    <m/>
    <m/>
    <d v="2025-04-30T00:00:00"/>
    <s v="\\172.28.9.34\Artefacts_T-Fiber TNOC Tracker\GPON\T167"/>
    <m/>
    <n v="1"/>
    <s v="Completed &amp; Approved"/>
    <x v="1"/>
  </r>
  <r>
    <n v="439"/>
    <n v="440"/>
    <n v="472"/>
    <s v="NA"/>
    <m/>
    <m/>
    <m/>
    <s v="GPON"/>
    <s v="Tejas"/>
    <s v="API for ONT creation (Bridge/Route), location name update"/>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40"/>
    <n v="441"/>
    <n v="472"/>
    <s v="NA"/>
    <m/>
    <m/>
    <m/>
    <s v="GPON"/>
    <s v="Tejas"/>
    <s v="API for GI-BB Service, combo port, mixed service - Bridge Mode with/without translation, including uplink port configuration"/>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41"/>
    <n v="442"/>
    <n v="472"/>
    <s v="NA"/>
    <m/>
    <m/>
    <m/>
    <s v="GPON"/>
    <s v="Tejas"/>
    <s v="API for GI-BB Service, combo port, mixed service - Route Mode with/without translation, including uplink port configuration"/>
    <m/>
    <s v=" "/>
    <s v="Open"/>
    <m/>
    <s v=" "/>
    <s v=" "/>
    <m/>
    <m/>
    <m/>
    <m/>
    <x v="6"/>
    <m/>
    <m/>
    <s v="COMPLETED &amp; APPROVED"/>
    <s v="AD-UT-Tfiber"/>
    <d v="2025-08-06T00:00:00"/>
    <s v="\\172.28.9.34\Artefacts_T-Fiber TNOC Tracker\GPON\442"/>
    <m/>
    <m/>
    <m/>
    <m/>
    <m/>
    <m/>
    <s v="472GPON"/>
    <s v="GPON"/>
    <s v="CLOSED"/>
    <m/>
    <m/>
    <m/>
    <d v="2025-08-06T00:00:00"/>
    <s v="\\172.28.9.34\Artefacts_T-Fiber TNOC Tracker\GPON\442"/>
    <m/>
    <n v="1"/>
    <s v="Completed &amp; Approved"/>
    <x v="3"/>
  </r>
  <r>
    <n v="442"/>
    <n v="443"/>
    <n v="472"/>
    <s v="NA"/>
    <m/>
    <m/>
    <m/>
    <s v="GPON"/>
    <s v="Tejas"/>
    <s v="API for TDIA Service, combo port, mixed service - Bridge Mode(Tag, Untag) including uplink port configuration"/>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43"/>
    <n v="444"/>
    <n v="472"/>
    <s v="NA"/>
    <m/>
    <m/>
    <m/>
    <s v="GPON"/>
    <s v="Tejas"/>
    <s v="API for TDIA Service, combo port, mixed service - Route Mode, including uplink port configuration"/>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44"/>
    <n v="445"/>
    <n v="472"/>
    <s v="NA"/>
    <m/>
    <m/>
    <m/>
    <s v="GPON"/>
    <s v="Tejas"/>
    <s v="API for Household Services, including uplink port configuration"/>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45"/>
    <n v="446"/>
    <n v="472"/>
    <s v="NA"/>
    <m/>
    <m/>
    <m/>
    <s v="GPON"/>
    <s v="Tejas"/>
    <s v="AP for IPTV services, including uplink port configuration"/>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46"/>
    <n v="447"/>
    <n v="472"/>
    <s v="NA"/>
    <m/>
    <m/>
    <m/>
    <s v="GPON"/>
    <s v="Tejas"/>
    <s v="API for VOIP services, including uplink port configuration"/>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47"/>
    <n v="448"/>
    <n v="472"/>
    <s v="NA"/>
    <m/>
    <m/>
    <m/>
    <s v="GPON"/>
    <s v="Tejas"/>
    <s v="API required to provision ONT along with selecting specific UNI port in ONT"/>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48"/>
    <n v="449"/>
    <n v="472"/>
    <s v="NA"/>
    <m/>
    <m/>
    <m/>
    <s v="GPON"/>
    <s v="Tejas"/>
    <s v="API required to provision ONT with multiple services along with selecting specific UNI port in ONT"/>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49"/>
    <n v="450"/>
    <n v="472"/>
    <s v="NA"/>
    <m/>
    <m/>
    <m/>
    <s v="GPON"/>
    <s v="Tejas"/>
    <s v="API required to provision ONT with same service on all ports"/>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50"/>
    <n v="451"/>
    <n v="472"/>
    <s v="NA"/>
    <m/>
    <m/>
    <m/>
    <s v="GPON"/>
    <s v="Tejas"/>
    <s v="API to configure multiple vlans on single ONT UNI Port"/>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51"/>
    <n v="452"/>
    <n v="472"/>
    <s v="NA"/>
    <m/>
    <m/>
    <m/>
    <s v="GPON"/>
    <s v="Tejas"/>
    <s v="API for the Q&amp;Q services"/>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52"/>
    <n v="453"/>
    <n v="472"/>
    <s v="NA"/>
    <m/>
    <m/>
    <m/>
    <s v="GPON"/>
    <s v="Tejas"/>
    <s v="Configuration, API for extedning services to enterprise customers for cell towers"/>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53"/>
    <n v="454"/>
    <n v="472"/>
    <s v="NA"/>
    <m/>
    <m/>
    <m/>
    <s v="GPON"/>
    <s v="Tejas"/>
    <s v="API to configure Rythuvedika, MRO, School Services, CCTV"/>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54"/>
    <n v="455"/>
    <n v="472"/>
    <s v="NA"/>
    <m/>
    <m/>
    <m/>
    <s v="GPON"/>
    <s v="Tejas"/>
    <s v="API to verify and enable the PM"/>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55"/>
    <n v="456"/>
    <n v="472"/>
    <s v="NA"/>
    <m/>
    <m/>
    <m/>
    <s v="GPON"/>
    <s v="Tejas"/>
    <s v="API to configure Vlan and Profiles in OLT"/>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56"/>
    <n v="457"/>
    <n v="472"/>
    <s v="NA"/>
    <m/>
    <m/>
    <m/>
    <s v="GPON"/>
    <s v="Tejas"/>
    <s v="Verification of the services configured by NSO through Playbook(Cisco Tool)"/>
    <m/>
    <s v=" "/>
    <s v="Colosed"/>
    <m/>
    <s v=" "/>
    <s v=" "/>
    <m/>
    <m/>
    <m/>
    <m/>
    <x v="6"/>
    <m/>
    <m/>
    <s v="COMPLETED &amp; APPROVED"/>
    <s v="AD-UT-Tfiber"/>
    <d v="2025-04-30T00:00:00"/>
    <s v="\\172.28.9.34\Artefacts_T-Fiber TNOC Tracker\GPON\API to validate the configured Services"/>
    <m/>
    <m/>
    <m/>
    <m/>
    <m/>
    <m/>
    <s v="472GPON"/>
    <s v="GPON"/>
    <s v="CLOSED"/>
    <m/>
    <m/>
    <m/>
    <d v="2025-04-30T00:00:00"/>
    <s v="\\172.28.9.34\Artefacts_T-Fiber TNOC Tracker\GPON\API to validate the configured Services"/>
    <m/>
    <n v="1"/>
    <s v="Completed &amp; Approved"/>
    <x v="1"/>
  </r>
  <r>
    <n v="457"/>
    <n v="458"/>
    <n v="472"/>
    <s v="NA"/>
    <m/>
    <m/>
    <m/>
    <s v="GPON"/>
    <s v="Tejas"/>
    <s v="API to configure ONT UNI Port as tagged vlan"/>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58"/>
    <n v="459"/>
    <n v="472"/>
    <s v="NA"/>
    <m/>
    <m/>
    <m/>
    <s v="GPON"/>
    <s v="Tejas"/>
    <s v="API to validate the profiles, vlans available in OLT,ONT"/>
    <m/>
    <s v=" "/>
    <s v="Colosed"/>
    <m/>
    <s v=" "/>
    <s v=" "/>
    <m/>
    <m/>
    <m/>
    <m/>
    <x v="6"/>
    <m/>
    <m/>
    <s v="COMPLETED &amp; APPROVED"/>
    <s v="AD-UT-Tfiber"/>
    <d v="2025-04-30T00:00:00"/>
    <s v="\\172.28.9.34\Artefacts_T-Fiber TNOC Tracker\GPON\API to validate the configured Services"/>
    <m/>
    <m/>
    <m/>
    <m/>
    <m/>
    <m/>
    <s v="472GPON"/>
    <s v="GPON"/>
    <s v="CLOSED"/>
    <m/>
    <m/>
    <m/>
    <d v="2025-04-30T00:00:00"/>
    <s v="\\172.28.9.34\Artefacts_T-Fiber TNOC Tracker\GPON\API to validate the configured Services"/>
    <m/>
    <n v="1"/>
    <s v="Completed &amp; Approved"/>
    <x v="1"/>
  </r>
  <r>
    <n v="459"/>
    <n v="460"/>
    <n v="472"/>
    <s v="NA"/>
    <m/>
    <m/>
    <m/>
    <s v="GPON"/>
    <s v="Tejas"/>
    <s v="API to change the ONT ETH Port to Bridge to Route and Vice versa"/>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60"/>
    <n v="461"/>
    <n v="472"/>
    <s v="NA"/>
    <m/>
    <m/>
    <m/>
    <s v="GPON"/>
    <s v="Tejas"/>
    <s v="API to suspend/delete the service from a ONT UNI Port"/>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61"/>
    <n v="462"/>
    <n v="472"/>
    <s v="NA"/>
    <m/>
    <m/>
    <m/>
    <s v="GPON"/>
    <s v="Tejas"/>
    <s v="API to suspend/delete the complete service"/>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62"/>
    <n v="463"/>
    <n v="472"/>
    <s v="NA"/>
    <m/>
    <m/>
    <m/>
    <s v="GPON"/>
    <s v="Tejas"/>
    <s v="API to modify the service- ONT, UNI Port, bandwidth, vlan, description, unatgged to tag or vice versa.,"/>
    <m/>
    <s v=" "/>
    <s v="Open"/>
    <m/>
    <s v="Tejas OEM"/>
    <s v="EMS/OLT"/>
    <m/>
    <s v="Having dependency on NSO and BSS"/>
    <s v="NSO"/>
    <s v="Jayanth"/>
    <x v="6"/>
    <m/>
    <s v="Open"/>
    <s v="DEPENDENCY(Client/Ext.)"/>
    <s v=" "/>
    <s v=" "/>
    <s v=" "/>
    <m/>
    <m/>
    <m/>
    <m/>
    <m/>
    <m/>
    <s v="472GPON"/>
    <s v="GPON"/>
    <s v="OPEN"/>
    <m/>
    <m/>
    <m/>
    <m/>
    <m/>
    <m/>
    <n v="1"/>
    <s v="Open"/>
    <x v="0"/>
  </r>
  <r>
    <n v="463"/>
    <n v="464"/>
    <n v="472"/>
    <s v="NA"/>
    <m/>
    <m/>
    <m/>
    <s v="GPON"/>
    <s v="Tejas"/>
    <s v="API to configure and delete the WAN profiles in WiFi ONT"/>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64"/>
    <n v="465"/>
    <n v="472"/>
    <s v="NA"/>
    <m/>
    <m/>
    <m/>
    <s v="GPON"/>
    <s v="Tejas"/>
    <s v="API to make PON Port admin up / down"/>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65"/>
    <n v="466"/>
    <n v="472"/>
    <s v="NA"/>
    <m/>
    <m/>
    <m/>
    <s v="GPON"/>
    <s v="Tejas"/>
    <s v="API to create/delete service Profile"/>
    <m/>
    <s v=" "/>
    <s v="Colosed"/>
    <m/>
    <s v=" "/>
    <s v=" "/>
    <m/>
    <m/>
    <m/>
    <m/>
    <x v="6"/>
    <m/>
    <m/>
    <s v="COMPLETED &amp; APPROVED"/>
    <s v="AD-UT-Tfiber"/>
    <d v="2025-04-30T00:00:00"/>
    <s v="\\172.28.9.34\Artefacts_T-Fiber TNOC Tracker\GPON\API"/>
    <m/>
    <m/>
    <m/>
    <m/>
    <m/>
    <m/>
    <s v="472GPON"/>
    <s v="GPON"/>
    <s v="CLOSED"/>
    <m/>
    <m/>
    <m/>
    <d v="2025-04-30T00:00:00"/>
    <s v="\\172.28.9.34\Artefacts_T-Fiber TNOC Tracker\GPON\API"/>
    <m/>
    <n v="1"/>
    <s v="Completed &amp; Approved"/>
    <x v="1"/>
  </r>
  <r>
    <n v="466"/>
    <n v="467"/>
    <n v="472"/>
    <s v="NA"/>
    <m/>
    <m/>
    <m/>
    <s v="GPON"/>
    <s v="Tejas"/>
    <s v="Required complete API and Template developer document"/>
    <m/>
    <s v=" "/>
    <s v="Colosed"/>
    <m/>
    <s v=" "/>
    <s v=" "/>
    <m/>
    <m/>
    <m/>
    <m/>
    <x v="6"/>
    <m/>
    <m/>
    <s v="COMPLETED &amp; APPROVED"/>
    <s v="AD-UT-Tfiber"/>
    <d v="2025-04-30T00:00:00"/>
    <s v="\\172.28.9.34\Artefacts_T-Fiber TNOC Tracker\GPON\API Document"/>
    <m/>
    <m/>
    <m/>
    <m/>
    <m/>
    <m/>
    <s v="472GPON"/>
    <s v="GPON"/>
    <s v="CLOSED"/>
    <m/>
    <m/>
    <m/>
    <d v="2025-04-30T00:00:00"/>
    <s v="\\172.28.9.34\Artefacts_T-Fiber TNOC Tracker\GPON\API Document"/>
    <m/>
    <n v="1"/>
    <s v="Completed &amp; Approved"/>
    <x v="1"/>
  </r>
  <r>
    <n v="467"/>
    <n v="468"/>
    <n v="472"/>
    <s v="NA"/>
    <m/>
    <m/>
    <m/>
    <s v="GPON"/>
    <s v="Nokia"/>
    <s v="ONT Ethernet Port PM Report"/>
    <m/>
    <s v=" "/>
    <s v="Colosed"/>
    <m/>
    <s v=" "/>
    <s v=" "/>
    <m/>
    <m/>
    <m/>
    <m/>
    <x v="6"/>
    <m/>
    <m/>
    <s v="COMPLETED &amp; APPROVED"/>
    <s v="AD-UT-Tfiber"/>
    <d v="2025-04-30T00:00:00"/>
    <s v="\\172.28.9.34\Artefacts_T-Fiber TNOC Tracker\GPON\ONT ETH PM Report"/>
    <m/>
    <m/>
    <m/>
    <m/>
    <m/>
    <m/>
    <s v="472GPON"/>
    <s v="GPON"/>
    <s v="CLOSED"/>
    <m/>
    <m/>
    <m/>
    <d v="2025-04-30T00:00:00"/>
    <s v="\\172.28.9.34\Artefacts_T-Fiber TNOC Tracker\GPON\ONT ETH PM Report"/>
    <m/>
    <n v="1"/>
    <s v="Completed &amp; Approved"/>
    <x v="1"/>
  </r>
  <r>
    <n v="468"/>
    <n v="469"/>
    <n v="472"/>
    <s v="NA"/>
    <m/>
    <m/>
    <m/>
    <s v="GPON"/>
    <s v="Nokia"/>
    <s v="ONT Wifi/Route Mode PM Report"/>
    <m/>
    <s v=" "/>
    <s v="Colosed"/>
    <m/>
    <s v=" "/>
    <s v=" "/>
    <m/>
    <m/>
    <m/>
    <m/>
    <x v="6"/>
    <m/>
    <m/>
    <s v="COMPLETED &amp; APPROVED"/>
    <s v="AD-UT-Tfiber"/>
    <d v="2025-04-30T00:00:00"/>
    <s v="\\172.28.9.34\Artefacts_T-Fiber TNOC Tracker\GPON\ONT WiFi PM Report"/>
    <m/>
    <m/>
    <m/>
    <m/>
    <m/>
    <m/>
    <s v="472GPON"/>
    <s v="GPON"/>
    <s v="CLOSED"/>
    <m/>
    <m/>
    <m/>
    <d v="2025-04-30T00:00:00"/>
    <s v="\\172.28.9.34\Artefacts_T-Fiber TNOC Tracker\GPON\ONT WiFi PM Report"/>
    <m/>
    <n v="1"/>
    <s v="Completed &amp; Approved"/>
    <x v="1"/>
  </r>
  <r>
    <n v="469"/>
    <n v="470"/>
    <n v="472"/>
    <s v="NA"/>
    <m/>
    <m/>
    <m/>
    <s v="GPON"/>
    <s v="Nokia"/>
    <s v="PM Report for 24hrs of OLT,ONT,ONT Eth Port(Bridge/Route), Wifi"/>
    <m/>
    <s v=" "/>
    <s v="Open"/>
    <m/>
    <s v=" "/>
    <s v=" "/>
    <m/>
    <m/>
    <m/>
    <m/>
    <x v="6"/>
    <m/>
    <m/>
    <s v="COMPLETED &amp; APPROVED"/>
    <s v="AD-UT-Tfiber"/>
    <d v="2025-07-31T00:00:00"/>
    <s v="\\172.28.9.34\Artefacts_T-Fiber TNOC Tracker\GPON\470"/>
    <m/>
    <m/>
    <m/>
    <m/>
    <m/>
    <m/>
    <s v="472GPON"/>
    <s v="GPON"/>
    <s v="CLOSED"/>
    <m/>
    <m/>
    <m/>
    <d v="2025-07-31T00:00:00"/>
    <s v="\\172.28.9.34\Artefacts_T-Fiber TNOC Tracker\GPON\470"/>
    <m/>
    <n v="1"/>
    <s v="Completed &amp; Approved"/>
    <x v="3"/>
  </r>
  <r>
    <n v="470"/>
    <n v="471"/>
    <n v="472"/>
    <s v="NA"/>
    <m/>
    <m/>
    <m/>
    <s v="GPON"/>
    <s v="Nokia"/>
    <s v="ONT ETH Port status monitoring from OSS"/>
    <m/>
    <s v=" "/>
    <s v="Colosed"/>
    <m/>
    <s v=" "/>
    <s v=" "/>
    <m/>
    <m/>
    <m/>
    <m/>
    <x v="6"/>
    <m/>
    <m/>
    <s v="COMPLETED &amp; APPROVED"/>
    <s v="AD-UT-Tfiber"/>
    <d v="2025-04-30T00:00:00"/>
    <s v="\\172.28.9.34\Artefacts_T-Fiber TNOC Tracker\GPON\Nokia LAN LOS"/>
    <m/>
    <m/>
    <m/>
    <m/>
    <m/>
    <m/>
    <s v="472GPON"/>
    <s v="GPON"/>
    <s v="CLOSED"/>
    <m/>
    <m/>
    <m/>
    <d v="2025-04-30T00:00:00"/>
    <s v="\\172.28.9.34\Artefacts_T-Fiber TNOC Tracker\GPON\Tejas LAN LOS"/>
    <m/>
    <n v="1"/>
    <s v="Completed &amp; Approved"/>
    <x v="1"/>
  </r>
  <r>
    <n v="471"/>
    <n v="472"/>
    <n v="472"/>
    <s v="NA"/>
    <m/>
    <m/>
    <m/>
    <s v="GPON"/>
    <s v="Nokia"/>
    <s v="Unable to browse Internet when IPV6 configured in wifi ONT"/>
    <m/>
    <s v=" "/>
    <s v="Open"/>
    <m/>
    <s v=" "/>
    <s v=" "/>
    <m/>
    <m/>
    <m/>
    <m/>
    <x v="6"/>
    <m/>
    <m/>
    <s v="COMPLETED &amp; APPROVED"/>
    <s v="AD-UT-Tfiber"/>
    <d v="2025-07-31T00:00:00"/>
    <s v="\\172.28.9.34\Artefacts_T-Fiber TNOC Tracker\GPON\472"/>
    <m/>
    <m/>
    <m/>
    <m/>
    <m/>
    <m/>
    <s v="472GPON"/>
    <s v="GPON"/>
    <s v="CLOSED"/>
    <m/>
    <m/>
    <m/>
    <d v="2025-07-31T00:00:00"/>
    <s v="\\172.28.9.34\Artefacts_T-Fiber TNOC Tracker\GPON\472"/>
    <m/>
    <n v="1"/>
    <s v="Completed &amp; Approved"/>
    <x v="3"/>
  </r>
  <r>
    <n v="2428"/>
    <s v="T2A"/>
    <n v="472"/>
    <s v="NA"/>
    <m/>
    <m/>
    <m/>
    <s v="Security &amp; Regulatory Compliance"/>
    <s v="Security"/>
    <s v="Ciena to comply the password policy for MCP and field nodes, though Alepo AAA. "/>
    <m/>
    <s v=" "/>
    <s v="Open"/>
    <m/>
    <s v=" "/>
    <s v=" "/>
    <m/>
    <s v="Password managment policy for ciena need to be finalised and to be approved by authority prior implentations"/>
    <m/>
    <m/>
    <x v="0"/>
    <m/>
    <s v="Open"/>
    <s v="WIP"/>
    <s v=" "/>
    <s v=" "/>
    <s v=" "/>
    <m/>
    <m/>
    <m/>
    <m/>
    <m/>
    <m/>
    <s v="472Security &amp; Regulatory Compliance"/>
    <s v="Security"/>
    <s v="OPEN"/>
    <m/>
    <m/>
    <m/>
    <m/>
    <m/>
    <m/>
    <n v="1"/>
    <s v="Open"/>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8">
  <r>
    <n v="472"/>
    <s v="M1"/>
    <s v="MOM"/>
    <d v="2023-02-06T00:00:00"/>
    <m/>
    <m/>
    <m/>
    <s v="NOC Operationalization"/>
    <s v="Dashboards"/>
    <s v="Submit a fortnightly report (Kanban chart) for monitoring all activities in TNOC, including OSS, BSS, NSO, etc."/>
    <m/>
    <s v="Critical"/>
    <s v="Open"/>
    <m/>
    <s v="OSS Dashboards"/>
    <s v=" "/>
    <s v="Closed"/>
    <s v="23-Sep-25: Approved shall be closed"/>
    <m/>
    <m/>
    <x v="0"/>
    <m/>
    <m/>
    <s v="COMPLETED &amp; APPROVED"/>
    <s v=" "/>
    <s v=" "/>
    <s v=" "/>
    <m/>
    <m/>
    <m/>
    <m/>
    <m/>
    <m/>
    <s v="MOMNOC Operationalization"/>
    <s v="Network"/>
    <s v="CLOSED"/>
    <m/>
    <m/>
    <m/>
    <d v="2025-09-23T00:00:00"/>
    <s v="Artefacts not Required"/>
    <m/>
    <n v="1"/>
    <s v="Completed &amp; Approved"/>
    <x v="0"/>
  </r>
  <r>
    <n v="473"/>
    <s v="M10"/>
    <s v="MOM"/>
    <d v="2023-04-03T00:00:00"/>
    <m/>
    <m/>
    <m/>
    <s v="GIS"/>
    <s v="Resource Related"/>
    <s v="Evaluation of License Sufficiency and Ramp-Up Plan"/>
    <m/>
    <s v="Critical"/>
    <s v="Open"/>
    <m/>
    <s v="OSS Dashboards"/>
    <s v=" "/>
    <m/>
    <s v="TFIBER is a critical dependency for closing the GIS licenses"/>
    <m/>
    <m/>
    <x v="1"/>
    <m/>
    <s v="Open"/>
    <s v="Open"/>
    <s v=" "/>
    <s v=" "/>
    <s v=" "/>
    <m/>
    <m/>
    <m/>
    <m/>
    <m/>
    <m/>
    <s v="MOMGIS"/>
    <s v="Applications/Tools"/>
    <s v="OPEN"/>
    <m/>
    <m/>
    <m/>
    <m/>
    <e v="#N/A"/>
    <m/>
    <n v="1"/>
    <s v="Open"/>
    <x v="1"/>
  </r>
  <r>
    <n v="474"/>
    <s v="M100"/>
    <s v="MOM"/>
    <d v="2023-08-01T00:00:00"/>
    <m/>
    <m/>
    <m/>
    <s v="Helpdesk"/>
    <s v="Handbook &amp; SOPs"/>
    <s v="Call Escalation Recording Process"/>
    <m/>
    <s v="Critical"/>
    <s v="Open"/>
    <m/>
    <s v=" "/>
    <s v=" "/>
    <s v="Closed"/>
    <s v="25-Sep-25: Artefacts to be uploaded"/>
    <m/>
    <m/>
    <x v="2"/>
    <m/>
    <m/>
    <s v="COMPLETED &amp; APPROVED"/>
    <s v=" "/>
    <s v=" "/>
    <s v=" "/>
    <m/>
    <m/>
    <m/>
    <m/>
    <m/>
    <m/>
    <s v="MOMHelpdesk"/>
    <s v="Helpdesk (Contact Center)"/>
    <s v="CLOSED"/>
    <m/>
    <m/>
    <m/>
    <d v="2025-09-24T00:00:00"/>
    <s v="\\172.28.9.34\Artefacts_T-Fiber TNOC Tracker\HELPDESK\M100"/>
    <m/>
    <n v="1"/>
    <s v="Completed &amp; Approved"/>
    <x v="0"/>
  </r>
  <r>
    <n v="475"/>
    <s v="M1000"/>
    <s v="MOM"/>
    <d v="2024-01-25T00:00:00"/>
    <m/>
    <m/>
    <m/>
    <s v="WFM"/>
    <s v=" "/>
    <s v="Adopt WFM by packages B &amp; C and procure licenses"/>
    <m/>
    <s v="Critical"/>
    <s v="Open"/>
    <m/>
    <s v=" "/>
    <s v=" "/>
    <m/>
    <s v="TFIBER is a critical dependency for closing the WFM license"/>
    <m/>
    <m/>
    <x v="1"/>
    <m/>
    <s v="Open"/>
    <s v="Open"/>
    <s v=" "/>
    <s v=" "/>
    <s v=" "/>
    <m/>
    <m/>
    <m/>
    <m/>
    <m/>
    <m/>
    <s v="MOMWFM"/>
    <s v="Applications/Tools"/>
    <s v="OPEN"/>
    <m/>
    <m/>
    <m/>
    <m/>
    <e v="#N/A"/>
    <m/>
    <n v="1"/>
    <s v="Open"/>
    <x v="1"/>
  </r>
  <r>
    <n v="476"/>
    <s v="M1001"/>
    <s v="MOM"/>
    <d v="2024-01-25T00:00:00"/>
    <m/>
    <m/>
    <m/>
    <s v="Field Related"/>
    <s v=" "/>
    <s v="Complete implementation of Mandal rings for NoFN PH-1 to declare District Go-Live"/>
    <m/>
    <s v="Critical"/>
    <s v="Open"/>
    <m/>
    <s v=" "/>
    <s v=" "/>
    <m/>
    <s v="MR-06 &amp; MR-25 Open due to ROW issue_x000a_Rest all closed."/>
    <m/>
    <m/>
    <x v="3"/>
    <m/>
    <s v="Open"/>
    <s v="Open"/>
    <s v=" "/>
    <s v=" "/>
    <s v=" "/>
    <m/>
    <m/>
    <m/>
    <m/>
    <m/>
    <m/>
    <s v="MOMField Related"/>
    <s v="Field Related issues"/>
    <s v="OPEN"/>
    <m/>
    <m/>
    <s v="Project Team"/>
    <m/>
    <e v="#N/A"/>
    <m/>
    <n v="1"/>
    <s v="Open"/>
    <x v="1"/>
  </r>
  <r>
    <n v="477"/>
    <s v="M1002"/>
    <s v="MOM"/>
    <d v="2024-01-25T00:00:00"/>
    <m/>
    <m/>
    <m/>
    <s v="Field Related"/>
    <s v=" "/>
    <s v="Restore all social welfare and tribal welfare schools to serviceable condition"/>
    <m/>
    <s v="Critical"/>
    <s v="Open"/>
    <m/>
    <s v=" "/>
    <s v=" "/>
    <m/>
    <s v="Ongoing process as per priority from clients"/>
    <m/>
    <m/>
    <x v="3"/>
    <m/>
    <s v="Open"/>
    <s v="Open"/>
    <s v=" "/>
    <s v=" "/>
    <s v=" "/>
    <m/>
    <m/>
    <m/>
    <m/>
    <m/>
    <m/>
    <s v="MOMField Related"/>
    <s v="Field Related issues"/>
    <s v="OPEN"/>
    <m/>
    <m/>
    <s v="Ongoing operations, O&amp;M Team"/>
    <m/>
    <e v="#N/A"/>
    <m/>
    <n v="1"/>
    <s v="Open"/>
    <x v="1"/>
  </r>
  <r>
    <n v="478"/>
    <s v="M1003"/>
    <s v="MOM"/>
    <d v="2024-01-25T00:00:00"/>
    <m/>
    <m/>
    <m/>
    <s v="Field Related"/>
    <s v=" "/>
    <s v="Complete all GI connectivity by March '24 and secure GI payments"/>
    <m/>
    <s v="Critical"/>
    <s v="Open"/>
    <m/>
    <s v=" "/>
    <s v=" "/>
    <m/>
    <s v="Completed for "/>
    <m/>
    <m/>
    <x v="3"/>
    <m/>
    <s v="Open"/>
    <s v="Open"/>
    <s v=" "/>
    <s v=" "/>
    <s v=" "/>
    <m/>
    <m/>
    <m/>
    <m/>
    <m/>
    <m/>
    <s v="MOMField Related"/>
    <s v="Field Related issues"/>
    <s v="OPEN"/>
    <m/>
    <m/>
    <s v="Project Team"/>
    <m/>
    <e v="#N/A"/>
    <m/>
    <n v="1"/>
    <s v="Open"/>
    <x v="1"/>
  </r>
  <r>
    <n v="479"/>
    <s v="M1004"/>
    <s v="MOM"/>
    <d v="2024-01-25T00:00:00"/>
    <m/>
    <m/>
    <m/>
    <s v="Field Related"/>
    <s v=" "/>
    <s v="Focus on top 4 priorities for network readiness"/>
    <m/>
    <s v="Critical"/>
    <s v="Open"/>
    <m/>
    <s v=" "/>
    <s v=" "/>
    <m/>
    <m/>
    <m/>
    <m/>
    <x v="3"/>
    <m/>
    <s v="Open"/>
    <s v="Open"/>
    <s v=" "/>
    <s v=" "/>
    <s v=" "/>
    <m/>
    <m/>
    <m/>
    <m/>
    <m/>
    <m/>
    <s v="MOMField Related"/>
    <s v="Field Related issues"/>
    <s v="OPEN"/>
    <m/>
    <m/>
    <s v="Project Team"/>
    <m/>
    <e v="#N/A"/>
    <m/>
    <n v="1"/>
    <s v="Open"/>
    <x v="1"/>
  </r>
  <r>
    <n v="480"/>
    <s v="M1005"/>
    <s v="MOM"/>
    <d v="2024-01-25T00:00:00"/>
    <m/>
    <m/>
    <m/>
    <s v="Field Related"/>
    <s v=" "/>
    <s v="Make the network ready for service review by State IT&amp;EC Minister"/>
    <m/>
    <s v="Critical"/>
    <s v="Open"/>
    <m/>
    <s v=" "/>
    <s v=" "/>
    <m/>
    <m/>
    <m/>
    <m/>
    <x v="3"/>
    <m/>
    <s v="Open"/>
    <s v="Open"/>
    <s v=" "/>
    <s v=" "/>
    <s v=" "/>
    <m/>
    <m/>
    <m/>
    <m/>
    <m/>
    <m/>
    <s v="MOMField Related"/>
    <s v="Field Related issues"/>
    <s v="OPEN"/>
    <m/>
    <m/>
    <s v="Project Team"/>
    <m/>
    <e v="#N/A"/>
    <m/>
    <n v="1"/>
    <s v="Open"/>
    <x v="1"/>
  </r>
  <r>
    <n v="481"/>
    <s v="M1006"/>
    <s v="MOM"/>
    <d v="2024-02-13T00:00:00"/>
    <m/>
    <m/>
    <m/>
    <s v="Field Related"/>
    <s v=" "/>
    <s v="Issue with status of Sangareddy district E2E completion"/>
    <m/>
    <s v="Critical"/>
    <s v="Open"/>
    <m/>
    <s v=" "/>
    <s v=" "/>
    <m/>
    <s v="9 Mandal E2E completed , 2 WIP , balance 12 Mandal target by Dec'25_x000a_2 mandals BER/ ROW permission issue/not feasable"/>
    <m/>
    <m/>
    <x v="3"/>
    <m/>
    <s v="Open"/>
    <s v="Open"/>
    <s v=" "/>
    <s v=" "/>
    <s v=" "/>
    <m/>
    <m/>
    <m/>
    <m/>
    <m/>
    <m/>
    <s v="MOMField Related"/>
    <s v="Field Related issues"/>
    <s v="OPEN"/>
    <m/>
    <m/>
    <s v="Project Team"/>
    <m/>
    <e v="#N/A"/>
    <m/>
    <n v="1"/>
    <s v="Open"/>
    <x v="1"/>
  </r>
  <r>
    <n v="482"/>
    <s v="M1007"/>
    <s v="MOM"/>
    <d v="2024-02-13T00:00:00"/>
    <m/>
    <m/>
    <m/>
    <s v="Field Related"/>
    <s v=" "/>
    <s v="Status of GP migrations and POP completion"/>
    <m/>
    <s v="Critical"/>
    <s v="Open"/>
    <m/>
    <s v=" "/>
    <s v=" "/>
    <m/>
    <s v="3520 GPs Completed as work front released till date. "/>
    <m/>
    <m/>
    <x v="3"/>
    <m/>
    <s v="Open"/>
    <s v="Open"/>
    <s v=" "/>
    <s v=" "/>
    <s v=" "/>
    <m/>
    <m/>
    <m/>
    <m/>
    <m/>
    <m/>
    <s v="MOMField Related"/>
    <s v="Field Related issues"/>
    <s v="OPEN"/>
    <m/>
    <m/>
    <s v="Project Team"/>
    <m/>
    <e v="#N/A"/>
    <m/>
    <n v="1"/>
    <s v="Open"/>
    <x v="1"/>
  </r>
  <r>
    <n v="483"/>
    <s v="M1008"/>
    <s v="MOM"/>
    <d v="2024-02-13T00:00:00"/>
    <m/>
    <m/>
    <m/>
    <s v="Field Related"/>
    <s v=" "/>
    <s v="Pending mandals for End-End AT"/>
    <m/>
    <s v="Critical"/>
    <s v="Open"/>
    <m/>
    <s v=" "/>
    <s v=" "/>
    <m/>
    <s v="42 mandals WIP as per work front availability "/>
    <m/>
    <m/>
    <x v="3"/>
    <m/>
    <s v="Open"/>
    <s v="Open"/>
    <s v=" "/>
    <s v=" "/>
    <s v=" "/>
    <m/>
    <m/>
    <m/>
    <m/>
    <m/>
    <m/>
    <s v="MOMField Related"/>
    <s v="Field Related issues"/>
    <s v="OPEN"/>
    <m/>
    <m/>
    <s v="Project Team"/>
    <m/>
    <e v="#N/A"/>
    <m/>
    <n v="1"/>
    <s v="Open"/>
    <x v="1"/>
  </r>
  <r>
    <n v="484"/>
    <s v="M1009"/>
    <s v="MOM"/>
    <d v="2024-02-13T00:00:00"/>
    <m/>
    <m/>
    <m/>
    <s v="Security &amp; Regulatory Compliance"/>
    <s v="Regulatory Compliance"/>
    <s v="Non-compliance with IP-MAC binding"/>
    <m/>
    <s v="Critical"/>
    <s v="Open"/>
    <m/>
    <s v=" "/>
    <s v=" "/>
    <m/>
    <s v="Port winding is possible , however it will cause difficulty with field units. need brainstormig before deployment of Mac binding"/>
    <m/>
    <m/>
    <x v="4"/>
    <m/>
    <s v="Open"/>
    <s v="Open"/>
    <s v=" "/>
    <s v=" "/>
    <s v=" "/>
    <m/>
    <m/>
    <m/>
    <m/>
    <m/>
    <m/>
    <s v="MOMSecurity &amp; Regulatory Compliance"/>
    <s v="Security"/>
    <s v="OPEN"/>
    <m/>
    <m/>
    <m/>
    <m/>
    <e v="#N/A"/>
    <m/>
    <n v="1"/>
    <s v="Open"/>
    <x v="1"/>
  </r>
  <r>
    <n v="485"/>
    <s v="M101"/>
    <s v="MOM"/>
    <d v="2023-08-01T00:00:00"/>
    <m/>
    <m/>
    <m/>
    <s v="Helpdesk"/>
    <s v="User Experience"/>
    <s v="Missed Call Feature on WhatsApp"/>
    <m/>
    <s v="Critical"/>
    <s v="Open"/>
    <m/>
    <s v=" "/>
    <s v=" "/>
    <s v="WIP"/>
    <s v="11-Sep-25: Existing product will not Support"/>
    <s v="L&amp;T"/>
    <s v="Shiva kumar"/>
    <x v="2"/>
    <m/>
    <s v="Open"/>
    <s v="WIP"/>
    <s v=" "/>
    <s v=" "/>
    <s v=" "/>
    <m/>
    <m/>
    <m/>
    <m/>
    <m/>
    <m/>
    <s v="MOMHelpdesk"/>
    <s v="Helpdesk (Contact Center)"/>
    <s v="OPEN"/>
    <m/>
    <m/>
    <m/>
    <m/>
    <m/>
    <m/>
    <n v="1"/>
    <s v="Open"/>
    <x v="1"/>
  </r>
  <r>
    <n v="486"/>
    <s v="M1010"/>
    <s v="MOM"/>
    <d v="2024-02-13T00:00:00"/>
    <m/>
    <m/>
    <m/>
    <s v="OEM Related"/>
    <s v=" "/>
    <s v="Issues with application integration"/>
    <m/>
    <s v="Critical"/>
    <s v="Open"/>
    <m/>
    <s v=" "/>
    <s v=" "/>
    <s v="WIP"/>
    <s v=" "/>
    <s v="L&amp;T"/>
    <s v="Sivaprasad"/>
    <x v="0"/>
    <m/>
    <s v="Open"/>
    <s v="WIP"/>
    <s v=" "/>
    <s v=" "/>
    <s v=" "/>
    <m/>
    <m/>
    <m/>
    <m/>
    <m/>
    <m/>
    <s v="MOMOEM Related"/>
    <s v="OEM Related Issues"/>
    <s v="OPEN"/>
    <m/>
    <m/>
    <m/>
    <m/>
    <m/>
    <m/>
    <n v="1"/>
    <s v="Open"/>
    <x v="1"/>
  </r>
  <r>
    <n v="487"/>
    <s v="M1011"/>
    <s v="MOM"/>
    <d v="2024-02-13T00:00:00"/>
    <m/>
    <m/>
    <m/>
    <s v="Security &amp; Regulatory Compliance"/>
    <s v="Regulatory Compliance"/>
    <s v="Review of submitted policy documents"/>
    <m/>
    <s v="Critical"/>
    <s v="Open"/>
    <m/>
    <s v=" "/>
    <s v=" "/>
    <m/>
    <s v="02 Policy has been cleared by TPA . Work on balance policy is in process"/>
    <m/>
    <m/>
    <x v="4"/>
    <m/>
    <s v="Open"/>
    <s v="Open"/>
    <s v=" "/>
    <s v=" "/>
    <s v=" "/>
    <m/>
    <m/>
    <m/>
    <m/>
    <m/>
    <m/>
    <s v="MOMSecurity &amp; Regulatory Compliance"/>
    <s v="Security"/>
    <s v="OPEN"/>
    <m/>
    <m/>
    <m/>
    <m/>
    <e v="#N/A"/>
    <m/>
    <n v="1"/>
    <s v="Open"/>
    <x v="1"/>
  </r>
  <r>
    <n v="488"/>
    <s v="M1012"/>
    <s v="MOM"/>
    <d v="2024-02-13T00:00:00"/>
    <m/>
    <m/>
    <m/>
    <s v="NOC Operationalization"/>
    <s v=" "/>
    <s v="Status of asset management automation"/>
    <m/>
    <s v="Critical"/>
    <s v="Open"/>
    <m/>
    <s v=" "/>
    <s v=" "/>
    <s v="WIP"/>
    <s v=" "/>
    <s v="L&amp;T"/>
    <s v="Sivaprasad"/>
    <x v="0"/>
    <m/>
    <s v="Open"/>
    <s v="WIP"/>
    <s v=" "/>
    <s v=" "/>
    <s v=" "/>
    <m/>
    <m/>
    <m/>
    <m/>
    <m/>
    <m/>
    <s v="MOMNOC Operationalization"/>
    <s v="Network"/>
    <s v="OPEN"/>
    <m/>
    <m/>
    <m/>
    <m/>
    <m/>
    <m/>
    <n v="1"/>
    <s v="Open"/>
    <x v="1"/>
  </r>
  <r>
    <n v="489"/>
    <s v="M1013"/>
    <s v="MOM"/>
    <d v="2024-02-13T00:00:00"/>
    <m/>
    <m/>
    <m/>
    <s v="Security &amp; Regulatory Compliance"/>
    <s v="Compliance"/>
    <s v="Matter of security for personnel access"/>
    <m/>
    <s v="Critical"/>
    <s v="Open"/>
    <m/>
    <s v=" "/>
    <s v=" "/>
    <m/>
    <s v="Request elaborate the point for discussion. Existing mechanism is regulating personnel access at NOC and sensitive places"/>
    <m/>
    <m/>
    <x v="4"/>
    <m/>
    <s v="Open"/>
    <s v="Open"/>
    <s v=" "/>
    <s v=" "/>
    <s v=" "/>
    <m/>
    <m/>
    <m/>
    <m/>
    <m/>
    <m/>
    <s v="MOMSecurity &amp; Regulatory Compliance"/>
    <s v="Security"/>
    <s v="OPEN"/>
    <m/>
    <m/>
    <m/>
    <m/>
    <e v="#N/A"/>
    <m/>
    <n v="1"/>
    <s v="Open"/>
    <x v="1"/>
  </r>
  <r>
    <n v="490"/>
    <s v="M1014"/>
    <s v="MOM"/>
    <d v="2024-02-13T00:00:00"/>
    <m/>
    <m/>
    <m/>
    <s v="Security &amp; Regulatory Compliance"/>
    <s v="Compliance"/>
    <s v="Incomplete detailing in security report"/>
    <m/>
    <s v="Critical"/>
    <s v="Open"/>
    <m/>
    <s v=" "/>
    <s v=" "/>
    <m/>
    <s v="Request elaborate the point for discussion.  or any specific criteria need to added or removed"/>
    <m/>
    <m/>
    <x v="4"/>
    <m/>
    <s v="Open"/>
    <s v="Open"/>
    <s v=" "/>
    <s v=" "/>
    <s v=" "/>
    <m/>
    <m/>
    <m/>
    <m/>
    <m/>
    <m/>
    <s v="MOMSecurity &amp; Regulatory Compliance"/>
    <s v="Security"/>
    <s v="OPEN"/>
    <m/>
    <m/>
    <m/>
    <m/>
    <e v="#N/A"/>
    <m/>
    <n v="1"/>
    <s v="Open"/>
    <x v="1"/>
  </r>
  <r>
    <n v="491"/>
    <s v="M1015"/>
    <s v="MOM"/>
    <d v="2024-02-13T00:00:00"/>
    <m/>
    <m/>
    <m/>
    <s v="Security &amp; Regulatory Compliance"/>
    <s v="Regulatory Compliance"/>
    <s v="Review of SSL for applications"/>
    <m/>
    <s v="Critical"/>
    <s v="Open"/>
    <m/>
    <s v=" "/>
    <s v=" "/>
    <m/>
    <s v="All applications owner has been insisted to use SSL for application as per security measures. And it is being ensured that application moving to Producation environment are SSL complied"/>
    <m/>
    <m/>
    <x v="4"/>
    <m/>
    <s v="Open"/>
    <s v="Open"/>
    <s v=" "/>
    <s v=" "/>
    <s v=" "/>
    <m/>
    <m/>
    <m/>
    <m/>
    <m/>
    <m/>
    <s v="MOMSecurity &amp; Regulatory Compliance"/>
    <s v="Security"/>
    <s v="OPEN"/>
    <m/>
    <m/>
    <m/>
    <m/>
    <e v="#N/A"/>
    <m/>
    <n v="1"/>
    <s v="Open"/>
    <x v="1"/>
  </r>
  <r>
    <n v="492"/>
    <s v="M1016"/>
    <s v="MOM"/>
    <d v="2024-02-13T00:00:00"/>
    <m/>
    <m/>
    <m/>
    <s v="Security &amp; Regulatory Compliance"/>
    <s v="Regulatory Compliance"/>
    <s v="Access control policy"/>
    <m/>
    <s v="Critical"/>
    <s v="Open"/>
    <m/>
    <s v=" "/>
    <s v=" "/>
    <m/>
    <s v="ACL policy is defined as per the requested user provided imformation. "/>
    <m/>
    <m/>
    <x v="4"/>
    <m/>
    <s v="Open"/>
    <s v="Open"/>
    <s v=" "/>
    <s v=" "/>
    <s v=" "/>
    <m/>
    <m/>
    <m/>
    <m/>
    <m/>
    <m/>
    <s v="MOMSecurity &amp; Regulatory Compliance"/>
    <s v="Security"/>
    <s v="OPEN"/>
    <m/>
    <m/>
    <m/>
    <m/>
    <e v="#N/A"/>
    <m/>
    <n v="1"/>
    <s v="Open"/>
    <x v="1"/>
  </r>
  <r>
    <n v="493"/>
    <s v="M1017"/>
    <s v="MOM"/>
    <d v="2024-02-13T00:00:00"/>
    <m/>
    <m/>
    <m/>
    <s v="Security &amp; Regulatory Compliance"/>
    <s v="Regulatory Compliance"/>
    <s v="Concern about remote access management"/>
    <m/>
    <s v="Critical"/>
    <s v="Open"/>
    <m/>
    <s v=" "/>
    <s v=" "/>
    <m/>
    <s v="All remote management access is through VPN only ."/>
    <m/>
    <m/>
    <x v="4"/>
    <m/>
    <s v="Open"/>
    <s v="Open"/>
    <s v=" "/>
    <s v=" "/>
    <s v=" "/>
    <m/>
    <m/>
    <m/>
    <m/>
    <m/>
    <m/>
    <s v="MOMSecurity &amp; Regulatory Compliance"/>
    <s v="Security"/>
    <s v="OPEN"/>
    <m/>
    <m/>
    <m/>
    <m/>
    <e v="#N/A"/>
    <m/>
    <n v="1"/>
    <s v="Open"/>
    <x v="1"/>
  </r>
  <r>
    <n v="494"/>
    <s v="M1018"/>
    <s v="MOM"/>
    <d v="2024-02-13T00:00:00"/>
    <m/>
    <m/>
    <m/>
    <s v="Security &amp; Regulatory Compliance"/>
    <s v="Compliance"/>
    <s v="Inquiry on DMZ details"/>
    <m/>
    <s v="Critical"/>
    <s v="Open"/>
    <m/>
    <s v=" "/>
    <s v=" "/>
    <m/>
    <s v="DMZ policy has been shared with team inluitive for verification"/>
    <m/>
    <m/>
    <x v="4"/>
    <m/>
    <s v="Open"/>
    <s v="Open"/>
    <s v=" "/>
    <s v=" "/>
    <s v=" "/>
    <m/>
    <m/>
    <m/>
    <m/>
    <m/>
    <m/>
    <s v="MOMSecurity &amp; Regulatory Compliance"/>
    <s v="Security"/>
    <s v="OPEN"/>
    <m/>
    <m/>
    <m/>
    <m/>
    <e v="#N/A"/>
    <m/>
    <n v="1"/>
    <s v="Open"/>
    <x v="1"/>
  </r>
  <r>
    <n v="495"/>
    <s v="M1019"/>
    <s v="MOM"/>
    <d v="2024-02-13T00:00:00"/>
    <m/>
    <m/>
    <m/>
    <s v="Security &amp; Regulatory Compliance"/>
    <s v="Compliance"/>
    <s v="Status of leave and potential impacts"/>
    <m/>
    <s v="Critical"/>
    <s v="Open"/>
    <m/>
    <s v=" "/>
    <s v=" "/>
    <m/>
    <s v="Point not clear"/>
    <m/>
    <m/>
    <x v="4"/>
    <m/>
    <s v="Open"/>
    <s v="Open"/>
    <s v=" "/>
    <s v=" "/>
    <s v=" "/>
    <m/>
    <m/>
    <m/>
    <m/>
    <m/>
    <m/>
    <s v="MOMSecurity &amp; Regulatory Compliance"/>
    <s v="Security"/>
    <s v="OPEN"/>
    <m/>
    <m/>
    <m/>
    <m/>
    <e v="#N/A"/>
    <m/>
    <n v="1"/>
    <s v="Open"/>
    <x v="1"/>
  </r>
  <r>
    <n v="496"/>
    <s v="M102"/>
    <s v="MOM"/>
    <d v="2023-08-01T00:00:00"/>
    <m/>
    <m/>
    <m/>
    <s v="Helpdesk"/>
    <s v="User Experience"/>
    <s v="Automated Response for Email Complaints"/>
    <m/>
    <s v="Critical"/>
    <s v="Open"/>
    <m/>
    <s v=" "/>
    <s v=" "/>
    <s v="WIP"/>
    <s v=" "/>
    <m/>
    <m/>
    <x v="2"/>
    <m/>
    <s v="Open"/>
    <s v="WIP"/>
    <s v=" "/>
    <s v=" "/>
    <s v=" "/>
    <m/>
    <m/>
    <m/>
    <m/>
    <m/>
    <m/>
    <s v="MOMHelpdesk"/>
    <s v="Helpdesk (Contact Center)"/>
    <s v="OPEN"/>
    <m/>
    <m/>
    <m/>
    <m/>
    <m/>
    <m/>
    <n v="1"/>
    <s v="Open"/>
    <x v="1"/>
  </r>
  <r>
    <n v="497"/>
    <s v="M1020"/>
    <s v="MOM"/>
    <d v="2024-02-13T00:00:00"/>
    <m/>
    <m/>
    <m/>
    <s v="Security &amp; Regulatory Compliance"/>
    <s v="Compliance"/>
    <s v="Directive for approval and proper usage of tool services and resources"/>
    <m/>
    <s v="Critical"/>
    <s v="Open"/>
    <m/>
    <s v=" "/>
    <s v=" "/>
    <m/>
    <s v="All people has been extended access through RBAC form approved by AD-NoC"/>
    <m/>
    <m/>
    <x v="4"/>
    <m/>
    <s v="Open"/>
    <s v="Open"/>
    <s v=" "/>
    <s v=" "/>
    <s v=" "/>
    <m/>
    <m/>
    <m/>
    <m/>
    <m/>
    <m/>
    <s v="MOMSecurity &amp; Regulatory Compliance"/>
    <s v="Security"/>
    <s v="OPEN"/>
    <m/>
    <m/>
    <m/>
    <m/>
    <e v="#N/A"/>
    <m/>
    <n v="1"/>
    <s v="Open"/>
    <x v="1"/>
  </r>
  <r>
    <n v="498"/>
    <s v="M1021"/>
    <s v="MOM"/>
    <d v="2024-02-13T00:00:00"/>
    <m/>
    <m/>
    <m/>
    <s v="Security &amp; Regulatory Compliance"/>
    <s v="Regulatory Compliance"/>
    <s v="Requirements for RMC's reporting"/>
    <m/>
    <s v="Critical"/>
    <s v="Open"/>
    <m/>
    <s v=" "/>
    <s v=" "/>
    <m/>
    <s v=" "/>
    <m/>
    <m/>
    <x v="4"/>
    <m/>
    <s v="Open"/>
    <s v="Open"/>
    <s v=" "/>
    <s v=" "/>
    <s v=" "/>
    <m/>
    <m/>
    <m/>
    <m/>
    <m/>
    <m/>
    <s v="MOMSecurity &amp; Regulatory Compliance"/>
    <s v="Security"/>
    <s v="OPEN"/>
    <m/>
    <m/>
    <m/>
    <m/>
    <e v="#N/A"/>
    <m/>
    <n v="1"/>
    <s v="Open"/>
    <x v="1"/>
  </r>
  <r>
    <n v="499"/>
    <s v="M1022"/>
    <s v="MOM"/>
    <d v="2024-02-13T00:00:00"/>
    <m/>
    <m/>
    <m/>
    <s v="Security &amp; Regulatory Compliance"/>
    <s v="Regulatory Compliance"/>
    <s v="Proposal for security updates bulletin"/>
    <m/>
    <s v="Critical"/>
    <s v="Open"/>
    <m/>
    <s v=" "/>
    <s v=" "/>
    <m/>
    <s v=" "/>
    <m/>
    <m/>
    <x v="4"/>
    <m/>
    <s v="Open"/>
    <s v="Open"/>
    <s v=" "/>
    <s v=" "/>
    <s v=" "/>
    <m/>
    <m/>
    <m/>
    <m/>
    <m/>
    <m/>
    <s v="MOMSecurity &amp; Regulatory Compliance"/>
    <s v="Security"/>
    <s v="OPEN"/>
    <m/>
    <m/>
    <m/>
    <m/>
    <e v="#N/A"/>
    <m/>
    <n v="1"/>
    <s v="Open"/>
    <x v="1"/>
  </r>
  <r>
    <n v="500"/>
    <s v="M1023"/>
    <s v="MOM"/>
    <d v="2024-02-13T00:00:00"/>
    <m/>
    <m/>
    <m/>
    <s v="Security &amp; Regulatory Compliance"/>
    <s v="Regulatory Compliance"/>
    <s v="Implementation of SOC's best practices"/>
    <m/>
    <s v="Critical"/>
    <s v="Open"/>
    <m/>
    <s v=" "/>
    <s v=" "/>
    <m/>
    <s v="SOC's best practices are for SOC includes SIEM,XDR and SOAR integrated Mitre ATT&amp;CKS database."/>
    <m/>
    <m/>
    <x v="4"/>
    <m/>
    <s v="Open"/>
    <s v="Open"/>
    <s v=" "/>
    <s v=" "/>
    <s v=" "/>
    <m/>
    <m/>
    <m/>
    <m/>
    <m/>
    <m/>
    <s v="MOMSecurity &amp; Regulatory Compliance"/>
    <s v="Security"/>
    <s v="OPEN"/>
    <m/>
    <m/>
    <m/>
    <m/>
    <e v="#N/A"/>
    <m/>
    <n v="1"/>
    <s v="Open"/>
    <x v="1"/>
  </r>
  <r>
    <n v="501"/>
    <s v="M1024"/>
    <s v="MOM"/>
    <d v="2024-02-16T00:00:00"/>
    <m/>
    <m/>
    <m/>
    <s v="BSS"/>
    <s v=" "/>
    <s v="Ticketing process and tracking"/>
    <m/>
    <s v="Critical"/>
    <s v="Open"/>
    <m/>
    <s v=" "/>
    <s v=" "/>
    <m/>
    <s v=" "/>
    <m/>
    <m/>
    <x v="5"/>
    <m/>
    <s v="Open"/>
    <s v="Open"/>
    <s v=" "/>
    <s v=" "/>
    <s v=" "/>
    <m/>
    <m/>
    <m/>
    <m/>
    <m/>
    <m/>
    <s v="MOMBSS"/>
    <s v="Applications/Tools"/>
    <s v="OPEN"/>
    <m/>
    <m/>
    <m/>
    <m/>
    <e v="#N/A"/>
    <m/>
    <n v="1"/>
    <s v="Open"/>
    <x v="1"/>
  </r>
  <r>
    <n v="502"/>
    <s v="M1025"/>
    <s v="MOM"/>
    <d v="2024-02-16T00:00:00"/>
    <m/>
    <m/>
    <m/>
    <s v="BSS"/>
    <s v=" "/>
    <s v="Task creation in billing module"/>
    <m/>
    <s v="Critical"/>
    <s v="Open"/>
    <m/>
    <s v=" "/>
    <s v=" "/>
    <m/>
    <s v=" "/>
    <m/>
    <m/>
    <x v="5"/>
    <m/>
    <s v="Open"/>
    <s v="Open"/>
    <s v=" "/>
    <s v=" "/>
    <s v=" "/>
    <m/>
    <m/>
    <m/>
    <m/>
    <m/>
    <m/>
    <s v="MOMBSS"/>
    <s v="Applications/Tools"/>
    <s v="OPEN"/>
    <m/>
    <m/>
    <m/>
    <m/>
    <e v="#N/A"/>
    <m/>
    <n v="1"/>
    <s v="Open"/>
    <x v="1"/>
  </r>
  <r>
    <n v="503"/>
    <s v="M1026"/>
    <s v="MOM"/>
    <d v="2024-02-16T00:00:00"/>
    <m/>
    <m/>
    <m/>
    <s v="Helpdesk"/>
    <s v="Training Module"/>
    <s v="Recruitment and training of billing officers"/>
    <m/>
    <s v="Critical"/>
    <s v="Open"/>
    <m/>
    <s v=" "/>
    <s v=" "/>
    <s v="Closed"/>
    <s v="12-Sep-25: its part of Business Helpdesk(T FIber)"/>
    <m/>
    <m/>
    <x v="2"/>
    <m/>
    <m/>
    <s v="COMPLETED &amp; APPROVED"/>
    <s v=" "/>
    <s v=" "/>
    <s v=" "/>
    <m/>
    <m/>
    <m/>
    <m/>
    <m/>
    <m/>
    <s v="MOMHelpdesk"/>
    <s v="Helpdesk (Contact Center)"/>
    <s v="CLOSED"/>
    <m/>
    <m/>
    <m/>
    <d v="2025-09-24T00:00:00"/>
    <s v="\\172.28.9.34\Artefacts_T-Fiber TNOC Tracker\HELPDESK\M116,723,1026"/>
    <m/>
    <n v="1"/>
    <s v="Completed &amp; Approved"/>
    <x v="0"/>
  </r>
  <r>
    <n v="504"/>
    <s v="M1027"/>
    <s v="MOM"/>
    <d v="2024-02-16T00:00:00"/>
    <m/>
    <m/>
    <m/>
    <s v="BSS"/>
    <s v=" "/>
    <s v="Contact synchronization in Lead creation and conversion"/>
    <m/>
    <s v="Critical"/>
    <s v="Open"/>
    <m/>
    <s v=" "/>
    <s v=" "/>
    <m/>
    <s v=" "/>
    <m/>
    <m/>
    <x v="5"/>
    <m/>
    <s v="Open"/>
    <s v="Open"/>
    <s v=" "/>
    <s v=" "/>
    <s v=" "/>
    <m/>
    <m/>
    <m/>
    <m/>
    <m/>
    <m/>
    <s v="MOMBSS"/>
    <s v="Applications/Tools"/>
    <s v="OPEN"/>
    <m/>
    <m/>
    <m/>
    <m/>
    <e v="#N/A"/>
    <m/>
    <n v="1"/>
    <s v="Open"/>
    <x v="1"/>
  </r>
  <r>
    <n v="505"/>
    <s v="M1028"/>
    <s v="MOM"/>
    <d v="2024-02-16T00:00:00"/>
    <m/>
    <m/>
    <m/>
    <s v="Security &amp; Regulatory Compliance"/>
    <s v="Regulatory Compliance"/>
    <s v="Review of submitted security policy documents"/>
    <m/>
    <s v="Critical"/>
    <s v="Open"/>
    <m/>
    <s v=" "/>
    <s v=" "/>
    <m/>
    <s v="Point Duplicated"/>
    <m/>
    <m/>
    <x v="4"/>
    <m/>
    <s v="Open"/>
    <s v="Open"/>
    <s v=" "/>
    <s v=" "/>
    <s v=" "/>
    <m/>
    <m/>
    <m/>
    <m/>
    <m/>
    <m/>
    <s v="MOMSecurity &amp; Regulatory Compliance"/>
    <s v="Security"/>
    <s v="OPEN"/>
    <m/>
    <m/>
    <m/>
    <m/>
    <e v="#N/A"/>
    <m/>
    <n v="1"/>
    <s v="Open"/>
    <x v="1"/>
  </r>
  <r>
    <n v="506"/>
    <s v="M1029"/>
    <s v="MOM"/>
    <d v="2024-02-16T00:00:00"/>
    <m/>
    <m/>
    <m/>
    <s v="Security &amp; Regulatory Compliance"/>
    <s v="Compliance"/>
    <s v="Asset management and data classification"/>
    <m/>
    <s v="Critical"/>
    <s v="Open"/>
    <m/>
    <s v=" "/>
    <s v=" "/>
    <m/>
    <s v="It need DLP solution to tag data as per classification"/>
    <m/>
    <m/>
    <x v="4"/>
    <m/>
    <s v="Open"/>
    <s v="Open"/>
    <s v=" "/>
    <s v=" "/>
    <s v=" "/>
    <m/>
    <m/>
    <m/>
    <m/>
    <m/>
    <m/>
    <s v="MOMSecurity &amp; Regulatory Compliance"/>
    <s v="Security"/>
    <s v="OPEN"/>
    <m/>
    <m/>
    <m/>
    <m/>
    <e v="#N/A"/>
    <m/>
    <n v="1"/>
    <s v="Open"/>
    <x v="1"/>
  </r>
  <r>
    <n v="507"/>
    <s v="M103"/>
    <s v="MOM"/>
    <d v="2023-08-01T00:00:00"/>
    <m/>
    <m/>
    <m/>
    <s v="Helpdesk"/>
    <s v="Resource Related"/>
    <s v="Helpdesk Manager Availability for 24 Hrs"/>
    <m/>
    <s v="Critical"/>
    <s v="Open"/>
    <m/>
    <s v=" "/>
    <s v=" "/>
    <s v="Closed"/>
    <s v="24-Sep-25: Existing Lead available during Business Hours, Remaining duration Shift Lead will Manage"/>
    <m/>
    <m/>
    <x v="2"/>
    <m/>
    <m/>
    <s v="COMPLETED &amp; APPROVED"/>
    <s v=" "/>
    <s v=" "/>
    <s v=" "/>
    <m/>
    <m/>
    <m/>
    <m/>
    <m/>
    <m/>
    <s v="MOMHelpdesk"/>
    <s v="Helpdesk (Contact Center)"/>
    <s v="CLOSED"/>
    <m/>
    <m/>
    <m/>
    <d v="2025-09-24T00:00:00"/>
    <s v="Artefacts not Required"/>
    <m/>
    <n v="1"/>
    <s v="Completed &amp; Approved"/>
    <x v="0"/>
  </r>
  <r>
    <n v="508"/>
    <s v="M1030"/>
    <s v="MOM"/>
    <d v="2024-02-16T00:00:00"/>
    <m/>
    <m/>
    <m/>
    <s v="Security &amp; Regulatory Compliance"/>
    <s v="Regulatory Compliance"/>
    <s v="Control of user and visitor access"/>
    <m/>
    <s v="Critical"/>
    <s v="Open"/>
    <m/>
    <s v=" "/>
    <s v=" "/>
    <m/>
    <s v="Already physical record is being maintained"/>
    <m/>
    <m/>
    <x v="4"/>
    <m/>
    <s v="Open"/>
    <s v="Open"/>
    <s v=" "/>
    <s v=" "/>
    <s v=" "/>
    <m/>
    <m/>
    <m/>
    <m/>
    <m/>
    <m/>
    <s v="MOMSecurity &amp; Regulatory Compliance"/>
    <s v="Security"/>
    <s v="OPEN"/>
    <m/>
    <m/>
    <m/>
    <m/>
    <e v="#N/A"/>
    <m/>
    <n v="1"/>
    <s v="Open"/>
    <x v="1"/>
  </r>
  <r>
    <n v="509"/>
    <s v="M1031"/>
    <s v="MOM"/>
    <d v="2024-02-16T00:00:00"/>
    <m/>
    <m/>
    <m/>
    <s v="Security &amp; Regulatory Compliance"/>
    <s v="Regulatory Compliance"/>
    <s v="Concerns about security reporting and compliance"/>
    <m/>
    <s v="Critical"/>
    <s v="Open"/>
    <m/>
    <s v=" "/>
    <s v=" "/>
    <m/>
    <s v=" "/>
    <m/>
    <m/>
    <x v="4"/>
    <m/>
    <s v="Open"/>
    <s v="Open"/>
    <s v=" "/>
    <s v=" "/>
    <s v=" "/>
    <m/>
    <m/>
    <m/>
    <m/>
    <m/>
    <m/>
    <s v="MOMSecurity &amp; Regulatory Compliance"/>
    <s v="Security"/>
    <s v="OPEN"/>
    <m/>
    <m/>
    <m/>
    <m/>
    <e v="#N/A"/>
    <m/>
    <n v="1"/>
    <s v="Open"/>
    <x v="1"/>
  </r>
  <r>
    <n v="510"/>
    <s v="M1032"/>
    <s v="MOM"/>
    <d v="2024-02-16T00:00:00"/>
    <m/>
    <m/>
    <m/>
    <s v="Security &amp; Regulatory Compliance"/>
    <s v="Regulatory Compliance"/>
    <s v="VPAT implementation and firmware patching"/>
    <m/>
    <s v="Critical"/>
    <s v="Open"/>
    <m/>
    <s v=" "/>
    <s v=" "/>
    <m/>
    <s v="VAPT will be conducted by Tfiber .  Remediation for sam will be intiated thereafter"/>
    <m/>
    <m/>
    <x v="4"/>
    <m/>
    <s v="Open"/>
    <s v="Open"/>
    <s v=" "/>
    <s v=" "/>
    <s v=" "/>
    <m/>
    <m/>
    <m/>
    <m/>
    <m/>
    <m/>
    <s v="MOMSecurity &amp; Regulatory Compliance"/>
    <s v="Security"/>
    <s v="OPEN"/>
    <m/>
    <m/>
    <m/>
    <m/>
    <e v="#N/A"/>
    <m/>
    <n v="1"/>
    <s v="Open"/>
    <x v="1"/>
  </r>
  <r>
    <n v="511"/>
    <s v="M1033"/>
    <s v="MOM"/>
    <d v="2024-02-16T00:00:00"/>
    <m/>
    <m/>
    <m/>
    <s v="Security &amp; Regulatory Compliance"/>
    <s v="Regulatory Compliance"/>
    <s v="Compliance to access management policy"/>
    <m/>
    <s v="Critical"/>
    <s v="Open"/>
    <m/>
    <s v=" "/>
    <s v=" "/>
    <m/>
    <s v="Access Management policy is as per RBAC approval."/>
    <m/>
    <m/>
    <x v="4"/>
    <m/>
    <s v="Open"/>
    <s v="Open"/>
    <s v=" "/>
    <s v=" "/>
    <s v=" "/>
    <m/>
    <m/>
    <m/>
    <m/>
    <m/>
    <m/>
    <s v="MOMSecurity &amp; Regulatory Compliance"/>
    <s v="Security"/>
    <s v="OPEN"/>
    <m/>
    <m/>
    <m/>
    <m/>
    <e v="#N/A"/>
    <m/>
    <n v="1"/>
    <s v="Open"/>
    <x v="1"/>
  </r>
  <r>
    <n v="512"/>
    <s v="M1034"/>
    <s v="MOM"/>
    <d v="2024-03-14T00:00:00"/>
    <m/>
    <m/>
    <m/>
    <s v="NOC Operationalization"/>
    <s v="Launch Readiness"/>
    <s v="Assessing the progress achieved after the Governance meeting held on March 5, 2024."/>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513"/>
    <s v="M1035"/>
    <s v="MOM"/>
    <d v="2024-03-14T00:00:00"/>
    <m/>
    <m/>
    <m/>
    <s v="BSS"/>
    <s v=" "/>
    <s v="Addressing the delays in the End-to-End demonstration of products due to billing/invoice module issues."/>
    <m/>
    <s v="Critical"/>
    <s v="Open"/>
    <m/>
    <s v=" "/>
    <s v=" "/>
    <m/>
    <s v=" "/>
    <m/>
    <m/>
    <x v="5"/>
    <m/>
    <s v="Open"/>
    <s v="Open"/>
    <s v=" "/>
    <s v=" "/>
    <s v=" "/>
    <m/>
    <m/>
    <m/>
    <m/>
    <m/>
    <m/>
    <s v="MOMBSS"/>
    <s v="Applications/Tools"/>
    <s v="OPEN"/>
    <m/>
    <m/>
    <m/>
    <m/>
    <e v="#N/A"/>
    <m/>
    <n v="1"/>
    <s v="Open"/>
    <x v="1"/>
  </r>
  <r>
    <n v="514"/>
    <s v="M1036"/>
    <s v="MOM"/>
    <d v="2024-03-14T00:00:00"/>
    <m/>
    <m/>
    <m/>
    <s v="NOC Operationalization"/>
    <s v="Launch Readiness"/>
    <s v="Achieving operationalization and readiness of T-NOC."/>
    <m/>
    <s v="Critical"/>
    <s v="Open"/>
    <m/>
    <s v=" "/>
    <s v=" "/>
    <s v="WIP"/>
    <s v=" "/>
    <s v="L&amp;T"/>
    <s v="Sivaprasad"/>
    <x v="0"/>
    <m/>
    <s v="Open"/>
    <s v="WIP"/>
    <s v=" "/>
    <s v=" "/>
    <s v=" "/>
    <m/>
    <m/>
    <m/>
    <m/>
    <m/>
    <m/>
    <s v="MOMNOC Operationalization"/>
    <s v="Network"/>
    <s v="OPEN"/>
    <m/>
    <m/>
    <m/>
    <m/>
    <m/>
    <m/>
    <n v="1"/>
    <s v="Open"/>
    <x v="1"/>
  </r>
  <r>
    <n v="515"/>
    <s v="M1037"/>
    <s v="MOM"/>
    <d v="2024-03-14T00:00:00"/>
    <m/>
    <m/>
    <m/>
    <s v="NOC Operationalization"/>
    <s v="Launch Readiness"/>
    <s v="Addressing product gaps and OEM execution delays for the readiness of 5 products."/>
    <m/>
    <s v="Critical"/>
    <s v="Open"/>
    <m/>
    <s v=" "/>
    <s v=" "/>
    <s v="WIP"/>
    <s v=" "/>
    <s v="L&amp;T"/>
    <s v="Sivaprasad"/>
    <x v="0"/>
    <m/>
    <s v="Open"/>
    <s v="WIP"/>
    <s v=" "/>
    <s v=" "/>
    <s v=" "/>
    <m/>
    <m/>
    <m/>
    <m/>
    <m/>
    <m/>
    <s v="MOMNOC Operationalization"/>
    <s v="Network"/>
    <s v="OPEN"/>
    <m/>
    <m/>
    <m/>
    <m/>
    <m/>
    <m/>
    <n v="1"/>
    <s v="Open"/>
    <x v="1"/>
  </r>
  <r>
    <n v="516"/>
    <s v="M1038"/>
    <s v="MOM"/>
    <d v="2024-03-14T00:00:00"/>
    <m/>
    <m/>
    <m/>
    <s v="WFM"/>
    <s v=" "/>
    <s v="Ensuring readiness of WFM integration, order fulfillment, service provisioning, and NOC critical points closure."/>
    <m/>
    <s v="Critical"/>
    <s v="Open"/>
    <m/>
    <s v=" "/>
    <s v=" "/>
    <m/>
    <m/>
    <m/>
    <m/>
    <x v="1"/>
    <m/>
    <m/>
    <s v="CLOSURE REVIEW PENDING "/>
    <s v=" "/>
    <s v=" "/>
    <s v=" "/>
    <m/>
    <m/>
    <m/>
    <m/>
    <m/>
    <m/>
    <s v="MOMWFM"/>
    <s v="Applications/Tools"/>
    <s v="OPEN"/>
    <m/>
    <m/>
    <m/>
    <m/>
    <m/>
    <m/>
    <n v="1"/>
    <s v="Completed but Verification undrer Process"/>
    <x v="2"/>
  </r>
  <r>
    <n v="517"/>
    <s v="M1039"/>
    <s v="MOM"/>
    <d v="2024-03-14T00:00:00"/>
    <m/>
    <m/>
    <m/>
    <s v="NSO"/>
    <s v="Service Delivery"/>
    <s v="Ensuring the service delivery organization is structured for an interim period."/>
    <m/>
    <s v="Critical"/>
    <s v="Open"/>
    <m/>
    <s v=" "/>
    <s v=" "/>
    <m/>
    <s v=" "/>
    <m/>
    <m/>
    <x v="6"/>
    <m/>
    <s v="Open"/>
    <s v="Open"/>
    <s v=" "/>
    <s v=" "/>
    <s v=" "/>
    <m/>
    <m/>
    <m/>
    <m/>
    <m/>
    <m/>
    <s v="MOMNSO"/>
    <s v="Applications/Tools"/>
    <s v="OPEN"/>
    <m/>
    <m/>
    <m/>
    <m/>
    <e v="#N/A"/>
    <m/>
    <n v="1"/>
    <s v="Open"/>
    <x v="1"/>
  </r>
  <r>
    <n v="518"/>
    <s v="M104"/>
    <s v="MOM"/>
    <d v="2023-08-01T00:00:00"/>
    <m/>
    <m/>
    <m/>
    <s v="Helpdesk"/>
    <s v="Handbook &amp; SOPs"/>
    <s v="Incident categorization to be exhaustive, response timelines to be defined and attached based on incident categorization."/>
    <m/>
    <s v="Critical"/>
    <s v="Open"/>
    <m/>
    <s v=" "/>
    <s v=" "/>
    <s v="Artefacts to be submitted"/>
    <s v="24-Sep-25: Updated Document Shared 23-Aug-23"/>
    <m/>
    <m/>
    <x v="2"/>
    <m/>
    <m/>
    <s v="COMPLETED &amp; APPROVED"/>
    <s v=" "/>
    <s v=" "/>
    <s v=" "/>
    <m/>
    <m/>
    <m/>
    <m/>
    <m/>
    <m/>
    <s v="MOMHelpdesk"/>
    <s v="Helpdesk (Contact Center)"/>
    <s v="CLOSED"/>
    <m/>
    <m/>
    <m/>
    <d v="2025-09-24T00:00:00"/>
    <s v="\\172.28.9.34\Artefacts_T-Fiber TNOC Tracker\HELPDESK\M104,105,109,111,113,115,122,123,127,128,130,132,162"/>
    <m/>
    <n v="1"/>
    <s v="Completed &amp; Approved"/>
    <x v="0"/>
  </r>
  <r>
    <n v="519"/>
    <s v="M1040"/>
    <s v="MOM"/>
    <d v="2024-03-14T00:00:00"/>
    <m/>
    <m/>
    <m/>
    <s v="Field Related"/>
    <s v="Network Availibilty"/>
    <s v="Achieving network availability reports compliance and readiness."/>
    <m/>
    <s v="Critical"/>
    <s v="Open"/>
    <m/>
    <s v=" "/>
    <s v=" "/>
    <m/>
    <s v="closed under O&amp;M scope"/>
    <m/>
    <m/>
    <x v="3"/>
    <m/>
    <s v="Open"/>
    <s v="Open"/>
    <s v=" "/>
    <s v=" "/>
    <s v=" "/>
    <m/>
    <m/>
    <m/>
    <m/>
    <m/>
    <m/>
    <s v="MOMField Related"/>
    <s v="Field Related issues"/>
    <s v="OPEN"/>
    <m/>
    <m/>
    <s v="O&amp;M Team"/>
    <m/>
    <e v="#N/A"/>
    <m/>
    <n v="1"/>
    <s v="Open"/>
    <x v="1"/>
  </r>
  <r>
    <n v="520"/>
    <s v="M1041"/>
    <s v="MOM"/>
    <d v="2024-03-14T00:00:00"/>
    <m/>
    <m/>
    <m/>
    <s v="OEM Related"/>
    <s v="Network Availibilty"/>
    <s v="Resolving OEM-related gaps and achieving automation roadmap targets."/>
    <m/>
    <s v="Critical"/>
    <s v="Open"/>
    <m/>
    <s v=" "/>
    <s v=" "/>
    <s v="WIP"/>
    <s v=" "/>
    <s v="L&amp;T"/>
    <s v="Sivaprasad"/>
    <x v="0"/>
    <m/>
    <s v="Open"/>
    <s v="WIP"/>
    <s v=" "/>
    <s v=" "/>
    <s v=" "/>
    <m/>
    <m/>
    <m/>
    <m/>
    <m/>
    <m/>
    <s v="MOMOEM Related"/>
    <s v="OEM Related Issues"/>
    <s v="OPEN"/>
    <m/>
    <m/>
    <m/>
    <m/>
    <m/>
    <m/>
    <n v="1"/>
    <s v="Open"/>
    <x v="1"/>
  </r>
  <r>
    <n v="521"/>
    <s v="M1042"/>
    <s v="MOM"/>
    <d v="2024-03-14T00:00:00"/>
    <m/>
    <m/>
    <m/>
    <s v="T&amp;D Environment"/>
    <s v="Network Availibilty"/>
    <s v="Establishing a pre-production environment for testing applications before moving to production."/>
    <m/>
    <s v="NON-Critical"/>
    <s v="Open"/>
    <m/>
    <s v=" "/>
    <s v=" "/>
    <m/>
    <s v="[15/09/25] Test Environment is actively used for T&amp;D by Delivery and OEM teams. "/>
    <m/>
    <m/>
    <x v="7"/>
    <m/>
    <m/>
    <s v="CLOSURE REVIEW PENDING "/>
    <s v=" "/>
    <s v=" "/>
    <s v=" "/>
    <m/>
    <m/>
    <m/>
    <m/>
    <m/>
    <m/>
    <s v="MOMT&amp;D Environment"/>
    <s v="Applications"/>
    <s v="OPEN"/>
    <m/>
    <m/>
    <m/>
    <m/>
    <e v="#N/A"/>
    <m/>
    <n v="1"/>
    <s v="Completed but Verification undrer Process"/>
    <x v="2"/>
  </r>
  <r>
    <n v="522"/>
    <s v="M1043"/>
    <s v="MOM"/>
    <d v="2024-03-14T00:00:00"/>
    <m/>
    <m/>
    <m/>
    <s v="NOC Operationalization"/>
    <s v="Launch Readiness"/>
    <s v="L&amp;T to address the delays in demonstrating the End-to-End of the Dark Fiber product."/>
    <m/>
    <s v="Critical"/>
    <s v="Open"/>
    <m/>
    <s v=" "/>
    <s v=" "/>
    <s v="WIP"/>
    <s v=" "/>
    <s v="L&amp;T"/>
    <s v="Sivaprasad"/>
    <x v="0"/>
    <m/>
    <s v="Open"/>
    <s v="WIP"/>
    <s v=" "/>
    <s v=" "/>
    <s v=" "/>
    <m/>
    <m/>
    <m/>
    <m/>
    <m/>
    <m/>
    <s v="MOMNOC Operationalization"/>
    <s v="Network"/>
    <s v="OPEN"/>
    <m/>
    <m/>
    <m/>
    <m/>
    <m/>
    <m/>
    <n v="1"/>
    <s v="Open"/>
    <x v="1"/>
  </r>
  <r>
    <n v="523"/>
    <s v="M1044"/>
    <s v="MOM"/>
    <d v="2024-03-14T00:00:00"/>
    <m/>
    <m/>
    <m/>
    <s v="NOC Operationalization"/>
    <s v="NOC Readiness"/>
    <s v="L&amp;T to complete 423 critical points and provide a summary of the status along with action required for balance points."/>
    <m/>
    <s v="Critical"/>
    <s v="Open"/>
    <m/>
    <s v=" "/>
    <s v=" "/>
    <s v="WIP"/>
    <s v=" "/>
    <s v="L&amp;T"/>
    <s v="Sivaprasad"/>
    <x v="0"/>
    <m/>
    <m/>
    <s v="COMPLETED &amp; APPROVED"/>
    <s v=" "/>
    <s v=" "/>
    <s v=" "/>
    <m/>
    <m/>
    <m/>
    <m/>
    <m/>
    <m/>
    <s v="MOMNOC Operationalization"/>
    <s v="Network"/>
    <s v="CLOSED"/>
    <m/>
    <m/>
    <m/>
    <d v="2025-09-23T00:00:00"/>
    <s v="Artefacts not Required"/>
    <m/>
    <n v="1"/>
    <s v="Completed &amp; Approved"/>
    <x v="0"/>
  </r>
  <r>
    <n v="524"/>
    <s v="M1045"/>
    <s v="MOM"/>
    <d v="2024-03-14T00:00:00"/>
    <m/>
    <m/>
    <m/>
    <s v="NOC Operationalization"/>
    <s v="NOC Readiness"/>
    <s v="L&amp;T to ensure understanding of the interim T-NOC operationalization plan and work towards readiness."/>
    <m/>
    <s v="Critical"/>
    <s v="Open"/>
    <m/>
    <s v=" "/>
    <s v=" "/>
    <s v="WIP"/>
    <s v=" "/>
    <s v="L&amp;T"/>
    <s v="Sivaprasad"/>
    <x v="0"/>
    <m/>
    <s v="Open"/>
    <s v="WIP"/>
    <s v=" "/>
    <s v=" "/>
    <s v=" "/>
    <m/>
    <m/>
    <m/>
    <m/>
    <m/>
    <m/>
    <s v="MOMNOC Operationalization"/>
    <s v="Network"/>
    <s v="OPEN"/>
    <m/>
    <m/>
    <m/>
    <m/>
    <m/>
    <m/>
    <n v="1"/>
    <s v="Open"/>
    <x v="1"/>
  </r>
  <r>
    <n v="525"/>
    <s v="M1046"/>
    <s v="MOM"/>
    <d v="2024-03-14T00:00:00"/>
    <m/>
    <m/>
    <m/>
    <s v="BSS"/>
    <s v=" "/>
    <s v="L&amp;T to be prepared for the next dry run demo and update the order management and quote management statuses."/>
    <m/>
    <s v="Critical"/>
    <s v="Open"/>
    <m/>
    <s v=" "/>
    <s v=" "/>
    <m/>
    <s v=" "/>
    <m/>
    <m/>
    <x v="5"/>
    <m/>
    <s v="Open"/>
    <s v="Open"/>
    <s v=" "/>
    <s v=" "/>
    <s v=" "/>
    <m/>
    <m/>
    <m/>
    <m/>
    <m/>
    <m/>
    <s v="MOMBSS"/>
    <s v="Applications/Tools"/>
    <s v="OPEN"/>
    <m/>
    <m/>
    <m/>
    <m/>
    <e v="#N/A"/>
    <m/>
    <n v="1"/>
    <s v="Open"/>
    <x v="1"/>
  </r>
  <r>
    <n v="526"/>
    <s v="M1047"/>
    <s v="MOM"/>
    <d v="2024-03-14T00:00:00"/>
    <m/>
    <m/>
    <m/>
    <s v="NOC Operationalization"/>
    <s v="NOC Readiness"/>
    <s v="L&amp;T to provide updates and clarifications on the payment gateway, ticket functionalities, and NSO readiness."/>
    <m/>
    <s v="Critical"/>
    <s v="Open"/>
    <m/>
    <s v=" "/>
    <s v=" "/>
    <s v="WIP"/>
    <s v=" "/>
    <s v="L&amp;T"/>
    <s v="Sivaprasad"/>
    <x v="0"/>
    <m/>
    <s v="Open"/>
    <s v="WIP"/>
    <s v=" "/>
    <s v=" "/>
    <s v=" "/>
    <m/>
    <m/>
    <m/>
    <m/>
    <m/>
    <m/>
    <s v="MOMNOC Operationalization"/>
    <s v="Network"/>
    <s v="OPEN"/>
    <m/>
    <m/>
    <m/>
    <m/>
    <m/>
    <m/>
    <n v="1"/>
    <s v="Open"/>
    <x v="1"/>
  </r>
  <r>
    <n v="527"/>
    <s v="M1048"/>
    <s v="MOM"/>
    <d v="2024-03-14T00:00:00"/>
    <m/>
    <m/>
    <m/>
    <s v="WFM"/>
    <s v=" "/>
    <s v="L&amp;T to be prepared for the demonstration of WFM for order fulfillment/service provisioning."/>
    <m/>
    <s v="Critical"/>
    <s v="Open"/>
    <m/>
    <s v=" "/>
    <s v=" "/>
    <m/>
    <m/>
    <m/>
    <m/>
    <x v="1"/>
    <m/>
    <m/>
    <s v="CLOSURE REVIEW PENDING "/>
    <s v=" "/>
    <s v=" "/>
    <s v=" "/>
    <m/>
    <m/>
    <m/>
    <m/>
    <m/>
    <m/>
    <s v="MOMWFM"/>
    <s v="Applications/Tools"/>
    <s v="OPEN"/>
    <m/>
    <m/>
    <m/>
    <m/>
    <m/>
    <m/>
    <n v="1"/>
    <s v="Completed but Verification undrer Process"/>
    <x v="2"/>
  </r>
  <r>
    <n v="528"/>
    <s v="M1049"/>
    <s v="MOM"/>
    <d v="2024-03-14T00:00:00"/>
    <m/>
    <m/>
    <m/>
    <s v="T&amp;D Environment"/>
    <s v=" "/>
    <s v="L&amp;T to provide details on modules working in pre-production and production environments and seek approvals for transitions."/>
    <m/>
    <s v="NON-Critical"/>
    <s v="Open"/>
    <m/>
    <s v=" "/>
    <s v=" "/>
    <m/>
    <s v="[15/09/25] Test Environment is actively used for T&amp;D by Delivery and OEM teams. "/>
    <m/>
    <m/>
    <x v="7"/>
    <m/>
    <m/>
    <s v="CLOSURE REVIEW PENDING "/>
    <s v=" "/>
    <s v=" "/>
    <s v=" "/>
    <m/>
    <m/>
    <m/>
    <m/>
    <m/>
    <m/>
    <s v="MOMT&amp;D Environment"/>
    <s v="Applications"/>
    <s v="OPEN"/>
    <m/>
    <m/>
    <m/>
    <m/>
    <e v="#N/A"/>
    <m/>
    <n v="1"/>
    <s v="Completed but Verification undrer Process"/>
    <x v="2"/>
  </r>
  <r>
    <n v="529"/>
    <s v="M105"/>
    <s v="MOM"/>
    <d v="2023-08-01T00:00:00"/>
    <m/>
    <m/>
    <m/>
    <s v="Helpdesk"/>
    <s v="Handbook &amp; SOPs"/>
    <s v="Clarity required in the definition of roles and responsibilities of L1 and L2 agents, incident categorization to be handled at L1 level, type of queries, resolution time, escalation matrix to be better defined."/>
    <m/>
    <s v="Critical"/>
    <s v="Open"/>
    <m/>
    <s v=" "/>
    <s v=" "/>
    <s v="Artefacts to be submitted"/>
    <s v="24-Sep-25: Updated Document Shared 23-Aug-23"/>
    <m/>
    <m/>
    <x v="2"/>
    <m/>
    <m/>
    <s v="COMPLETED &amp; APPROVED"/>
    <s v=" "/>
    <s v=" "/>
    <s v=" "/>
    <m/>
    <m/>
    <m/>
    <m/>
    <m/>
    <m/>
    <s v="MOMHelpdesk"/>
    <s v="Helpdesk (Contact Center)"/>
    <s v="CLOSED"/>
    <m/>
    <m/>
    <m/>
    <d v="2025-09-24T00:00:00"/>
    <s v="\\172.28.9.34\Artefacts_T-Fiber TNOC Tracker\HELPDESK\M104,105,109,111,113,115,122,123,127,128,130,132,162"/>
    <m/>
    <n v="1"/>
    <s v="Completed &amp; Approved"/>
    <x v="0"/>
  </r>
  <r>
    <n v="530"/>
    <s v="M1050"/>
    <s v="MOM"/>
    <d v="2024-03-14T00:00:00"/>
    <m/>
    <m/>
    <m/>
    <s v="NOC Operationalization"/>
    <s v="Launch Readiness"/>
    <s v="The demonstration of the End-to-End of one product by 18th March 2024."/>
    <m/>
    <s v="Critical"/>
    <s v="Open"/>
    <m/>
    <s v=" "/>
    <s v=" "/>
    <s v="WIP"/>
    <s v=" "/>
    <s v="L&amp;T"/>
    <s v="Sivaprasad"/>
    <x v="0"/>
    <m/>
    <s v="Open"/>
    <s v="WIP"/>
    <s v=" "/>
    <s v=" "/>
    <s v=" "/>
    <m/>
    <m/>
    <m/>
    <m/>
    <m/>
    <m/>
    <s v="MOMNOC Operationalization"/>
    <s v="Network"/>
    <s v="OPEN"/>
    <m/>
    <m/>
    <m/>
    <m/>
    <m/>
    <m/>
    <n v="1"/>
    <s v="Open"/>
    <x v="1"/>
  </r>
  <r>
    <n v="531"/>
    <s v="M1051"/>
    <s v="MOM"/>
    <d v="2024-03-14T00:00:00"/>
    <m/>
    <m/>
    <m/>
    <s v="NOC Operationalization"/>
    <s v="Launch Readiness"/>
    <s v="T0 phase points to be completed by March 2024."/>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532"/>
    <s v="M1052"/>
    <s v="MOM"/>
    <d v="2024-03-14T00:00:00"/>
    <m/>
    <m/>
    <m/>
    <s v="Field Related"/>
    <s v="District Completion Target"/>
    <s v="Complete E2E AT Certificate of Rangareddy, Mahbubnagar, Vikarabad &amp; Narayanpet districts by 7th April 2024."/>
    <m/>
    <s v="NON-Critical"/>
    <s v="Open"/>
    <m/>
    <s v=" "/>
    <s v=" "/>
    <m/>
    <m/>
    <m/>
    <m/>
    <x v="3"/>
    <m/>
    <s v="Open"/>
    <s v="Open"/>
    <s v=" "/>
    <s v=" "/>
    <s v=" "/>
    <m/>
    <m/>
    <m/>
    <m/>
    <m/>
    <m/>
    <s v="MOMField Related"/>
    <s v="Field Related issues"/>
    <s v="OPEN"/>
    <m/>
    <m/>
    <s v="Project Team"/>
    <m/>
    <e v="#N/A"/>
    <m/>
    <n v="1"/>
    <s v="Open"/>
    <x v="1"/>
  </r>
  <r>
    <n v="533"/>
    <s v="M1053"/>
    <s v="MOM"/>
    <d v="2024-03-14T00:00:00"/>
    <m/>
    <m/>
    <m/>
    <s v="T&amp;D Environment"/>
    <s v=" "/>
    <s v="Provide a summary of applications in pre-production &amp; production environments by 16th March 2024."/>
    <m/>
    <s v="NON-Critical"/>
    <s v="Open"/>
    <m/>
    <s v=" "/>
    <s v=" "/>
    <m/>
    <s v="[15/09/25] Test Environment is actively used for T&amp;D by Delivery and OEM teams.  NOC submission provided in Tfiber has the T&amp;D application from Oct-Mar2025"/>
    <m/>
    <m/>
    <x v="7"/>
    <m/>
    <m/>
    <s v="CLOSURE REVIEW PENDING "/>
    <s v=" "/>
    <s v=" "/>
    <s v=" "/>
    <m/>
    <m/>
    <m/>
    <m/>
    <m/>
    <m/>
    <s v="MOMT&amp;D Environment"/>
    <s v="Applications"/>
    <s v="OPEN"/>
    <m/>
    <m/>
    <m/>
    <m/>
    <e v="#N/A"/>
    <m/>
    <n v="1"/>
    <s v="Completed but Verification undrer Process"/>
    <x v="2"/>
  </r>
  <r>
    <n v="534"/>
    <s v="M1054"/>
    <s v="MOM"/>
    <d v="2024-03-14T00:00:00"/>
    <m/>
    <m/>
    <m/>
    <s v="OEM Related"/>
    <s v=" "/>
    <s v="Provide updates on the pre-production environment, OEM gaps, and integration of systems and applications by 16th March 2024."/>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535"/>
    <s v="M1055"/>
    <s v="MOM"/>
    <d v="2024-03-14T00:00:00"/>
    <m/>
    <m/>
    <m/>
    <s v="NOC Operationalization"/>
    <s v="Launch Readiness"/>
    <s v="Ensure all 5 products are ready by April 2024."/>
    <m/>
    <s v="Critical"/>
    <s v="Open"/>
    <m/>
    <s v=" "/>
    <s v=" "/>
    <s v="WIP"/>
    <s v=" "/>
    <s v="L&amp;T"/>
    <s v="Sivaprasad"/>
    <x v="0"/>
    <m/>
    <s v="Open"/>
    <s v="WIP"/>
    <s v=" "/>
    <s v=" "/>
    <s v=" "/>
    <m/>
    <m/>
    <m/>
    <m/>
    <m/>
    <m/>
    <s v="MOMNOC Operationalization"/>
    <s v="Network"/>
    <s v="OPEN"/>
    <m/>
    <m/>
    <m/>
    <m/>
    <m/>
    <m/>
    <n v="1"/>
    <s v="Open"/>
    <x v="1"/>
  </r>
  <r>
    <n v="536"/>
    <s v="M1056"/>
    <s v="MOM"/>
    <d v="2024-03-14T00:00:00"/>
    <m/>
    <m/>
    <m/>
    <s v="Field Related"/>
    <s v="Network Availibilty"/>
    <s v="Achieve 97% Network availability in Gadwal &amp; Wanaparthy from 1st April 2024."/>
    <m/>
    <s v="NON-Critical"/>
    <s v="Open"/>
    <m/>
    <s v=" "/>
    <s v=" "/>
    <m/>
    <s v="closed under O&amp;M scope"/>
    <m/>
    <m/>
    <x v="3"/>
    <m/>
    <s v="Open"/>
    <s v="Open"/>
    <s v=" "/>
    <s v=" "/>
    <s v=" "/>
    <m/>
    <m/>
    <m/>
    <m/>
    <m/>
    <m/>
    <s v="MOMField Related"/>
    <s v="Field Related issues"/>
    <s v="OPEN"/>
    <m/>
    <m/>
    <s v="O&amp;M Team"/>
    <m/>
    <s v="Artefacts to be uploaded"/>
    <m/>
    <n v="1"/>
    <s v="Open"/>
    <x v="1"/>
  </r>
  <r>
    <n v="537"/>
    <s v="M1057"/>
    <s v="MOM"/>
    <d v="2024-03-14T00:00:00"/>
    <m/>
    <m/>
    <m/>
    <s v="Field Related"/>
    <s v="Network Availibilty"/>
    <s v="Achieve 90% Network availability in Mahbubnagar and Rangareddy for April 2024."/>
    <m/>
    <s v="NON-Critical"/>
    <s v="Open"/>
    <m/>
    <s v=" "/>
    <s v=" "/>
    <m/>
    <s v="closed under O&amp;M scope"/>
    <m/>
    <m/>
    <x v="3"/>
    <m/>
    <s v="Open"/>
    <s v="Open"/>
    <s v=" "/>
    <s v=" "/>
    <s v=" "/>
    <m/>
    <m/>
    <m/>
    <m/>
    <m/>
    <m/>
    <s v="MOMField Related"/>
    <s v="Field Related issues"/>
    <s v="OPEN"/>
    <m/>
    <m/>
    <s v="O&amp;M Team"/>
    <m/>
    <s v="Artefacts to be uploaded"/>
    <m/>
    <n v="1"/>
    <s v="Open"/>
    <x v="1"/>
  </r>
  <r>
    <n v="538"/>
    <s v="M1058"/>
    <s v="MOM"/>
    <d v="2024-03-14T00:00:00"/>
    <m/>
    <m/>
    <m/>
    <s v="NOC Operationalization"/>
    <s v="Network Availibilty"/>
    <s v="All critical points for T-NOC operationalization to be completed by 30th March 2024."/>
    <m/>
    <s v="Critical"/>
    <s v="Open"/>
    <m/>
    <s v=" "/>
    <s v=" "/>
    <s v="WIP"/>
    <s v=" "/>
    <s v="L&amp;T"/>
    <s v="Sivaprasad"/>
    <x v="0"/>
    <m/>
    <s v="Open"/>
    <s v="WIP"/>
    <s v=" "/>
    <s v=" "/>
    <s v=" "/>
    <m/>
    <m/>
    <m/>
    <m/>
    <m/>
    <m/>
    <s v="MOMNOC Operationalization"/>
    <s v="Network"/>
    <s v="OPEN"/>
    <m/>
    <m/>
    <m/>
    <m/>
    <m/>
    <m/>
    <n v="1"/>
    <s v="Open"/>
    <x v="1"/>
  </r>
  <r>
    <n v="539"/>
    <s v="M1059"/>
    <s v="MOM"/>
    <d v="2024-06-11T00:00:00"/>
    <m/>
    <m/>
    <m/>
    <s v="NOC Operationalization"/>
    <s v=" "/>
    <s v="Interim NOC O&amp;M: L&amp;T to complete pending tasks and seek T-Fiber approval for the start of Interim NOC O&amp;M."/>
    <m/>
    <s v="Critical"/>
    <s v="Open"/>
    <m/>
    <s v=" "/>
    <s v=" "/>
    <s v="NON Critical to be reviewd later"/>
    <s v="22-Sep-25: SOPs, Handbook, T0-T6 and interim NOC Plan submitted to the T fiber on XX-XX-XXXX. T Fiber team has shared 65 queries on SOP and Hanbooks. And these 65 points  have been incorporated  as a different points in this master tracker.(Sub domain as Handbook and SOP)._x000a_ Pending tasks(44 SOP, Opertaions Handbook, Full NOC Readiness plan, NOC all KPI) completed  and Interim  NOC plan has been Submitted. Artefacts to be uploaded in NAS_x000a_Interim NOC had started in OCt24"/>
    <s v="L&amp;T"/>
    <s v="Sivaprasad"/>
    <x v="0"/>
    <m/>
    <s v="Open"/>
    <s v="Open"/>
    <s v=" "/>
    <s v=" "/>
    <s v=" "/>
    <m/>
    <m/>
    <m/>
    <m/>
    <m/>
    <m/>
    <s v="MOMNOC Operationalization"/>
    <s v="Network"/>
    <s v="OPEN"/>
    <m/>
    <m/>
    <m/>
    <m/>
    <m/>
    <m/>
    <n v="1"/>
    <s v="Open"/>
    <x v="1"/>
  </r>
  <r>
    <n v="540"/>
    <s v="M106"/>
    <s v="MOM"/>
    <d v="2023-08-01T00:00:00"/>
    <m/>
    <m/>
    <m/>
    <s v="Helpdesk"/>
    <s v="Mini Helpdesk "/>
    <s v="Mechanism needed between T-NOC Helpdesk and District Collector offices for complaints that may be made directly to the District Collector office. Provision for a mini-Helpdesk node at each district, with a facility/hotline for an authorized person to log a call/complaint on behalf of the District Collector Office, similar to the direct walk-in channel for customer complaints at T-NOC."/>
    <m/>
    <s v="NON-Critical"/>
    <s v="Open"/>
    <m/>
    <s v=" "/>
    <s v=" "/>
    <s v="Closed"/>
    <s v="24-Sep-25: Artefacts to be uploaded"/>
    <m/>
    <m/>
    <x v="2"/>
    <m/>
    <m/>
    <s v="COMPLETED &amp; APPROVED"/>
    <s v=" "/>
    <s v=" "/>
    <s v=" "/>
    <m/>
    <m/>
    <m/>
    <m/>
    <m/>
    <m/>
    <s v="MOMHelpdesk"/>
    <s v="Helpdesk (Contact Center)"/>
    <s v="CLOSED"/>
    <m/>
    <m/>
    <m/>
    <d v="2025-09-24T00:00:00"/>
    <s v="\\172.28.9.34\Artefacts_T-Fiber TNOC Tracker\HELPDESK\M106"/>
    <m/>
    <n v="1"/>
    <s v="Completed &amp; Approved"/>
    <x v="0"/>
  </r>
  <r>
    <n v="541"/>
    <s v="M1060"/>
    <s v="MOM"/>
    <d v="2024-06-11T00:00:00"/>
    <m/>
    <m/>
    <m/>
    <s v="NOC Operationalization"/>
    <s v=" "/>
    <s v="NOC Go-Live: L&amp;T requested recognition of NOC Go-Live status despite manual provisioning; T-Fiber requires full automation for transition from interim to Full NOC."/>
    <m/>
    <s v="Critical"/>
    <s v="Open"/>
    <m/>
    <s v=" "/>
    <s v=" "/>
    <s v="WIP"/>
    <s v=" "/>
    <s v="L&amp;T"/>
    <s v="Sivaprasad"/>
    <x v="0"/>
    <m/>
    <s v="Open"/>
    <s v="WIP"/>
    <s v=" "/>
    <s v=" "/>
    <s v=" "/>
    <m/>
    <m/>
    <m/>
    <m/>
    <m/>
    <m/>
    <s v="MOMNOC Operationalization"/>
    <s v="Network"/>
    <s v="OPEN"/>
    <m/>
    <m/>
    <m/>
    <m/>
    <m/>
    <m/>
    <n v="1"/>
    <s v="Open"/>
    <x v="1"/>
  </r>
  <r>
    <n v="542"/>
    <s v="M1061"/>
    <s v="MOM"/>
    <d v="2024-06-11T00:00:00"/>
    <m/>
    <m/>
    <m/>
    <s v="NOC Operationalization"/>
    <s v=" "/>
    <s v="Functional Gaps in NOC Elements: L&amp;T to meet with OEMs to identify scope gaps and evaluate alternate BSS solutions, presenting recommendations within a week."/>
    <m/>
    <s v="Critical"/>
    <s v="Open"/>
    <m/>
    <s v=" "/>
    <s v=" "/>
    <s v="Closed, Artefacts to be uploaded"/>
    <s v=" 23-Sep-25: Approved Artefacts to be Submitted"/>
    <s v="L&amp;T"/>
    <s v="Sivaprasad"/>
    <x v="0"/>
    <m/>
    <m/>
    <s v="COMPLETED &amp; APPROVED"/>
    <s v=" "/>
    <s v=" "/>
    <s v=" "/>
    <m/>
    <m/>
    <m/>
    <m/>
    <m/>
    <m/>
    <s v="MOMNOC Operationalization"/>
    <s v="Network"/>
    <s v="CLOSED"/>
    <m/>
    <m/>
    <m/>
    <m/>
    <s v="Artefacts Need to upload"/>
    <m/>
    <n v="1"/>
    <s v="Completed &amp; Approved"/>
    <x v="0"/>
  </r>
  <r>
    <n v="543"/>
    <s v="M1062"/>
    <s v="MOM"/>
    <d v="2024-06-11T00:00:00"/>
    <m/>
    <m/>
    <m/>
    <s v="NOC Operationalization"/>
    <s v=" "/>
    <s v="Time Delays: L&amp;T to comply with RFP and submit timelines for Full NOC readiness."/>
    <m/>
    <s v="Critical"/>
    <s v="Open"/>
    <m/>
    <s v=" "/>
    <s v=" "/>
    <s v="WIP"/>
    <s v=" "/>
    <s v="L&amp;T"/>
    <s v="Sivaprasad"/>
    <x v="0"/>
    <m/>
    <s v="Open"/>
    <s v="WIP"/>
    <s v=" "/>
    <s v=" "/>
    <s v=" "/>
    <m/>
    <m/>
    <m/>
    <m/>
    <m/>
    <m/>
    <s v="MOMNOC Operationalization"/>
    <s v="Network"/>
    <s v="OPEN"/>
    <m/>
    <m/>
    <m/>
    <m/>
    <m/>
    <m/>
    <n v="1"/>
    <s v="Open"/>
    <x v="1"/>
  </r>
  <r>
    <n v="544"/>
    <s v="M1063"/>
    <s v="MOM"/>
    <d v="2024-06-11T00:00:00"/>
    <m/>
    <m/>
    <m/>
    <s v="NOC Operationalization"/>
    <s v=" "/>
    <s v="WFM Tool Implementation: L&amp;T to operationalize the WFM tool for Package A within one week."/>
    <m/>
    <s v="Critical"/>
    <s v="Open"/>
    <m/>
    <s v=" "/>
    <s v=" "/>
    <s v="WIP"/>
    <s v=" "/>
    <s v="L&amp;T"/>
    <s v="Sivaprasad"/>
    <x v="0"/>
    <m/>
    <s v="Open"/>
    <s v="WIP"/>
    <s v=" "/>
    <s v=" "/>
    <s v=" "/>
    <m/>
    <m/>
    <m/>
    <m/>
    <m/>
    <m/>
    <s v="MOMNOC Operationalization"/>
    <s v="Network"/>
    <s v="OPEN"/>
    <m/>
    <m/>
    <m/>
    <m/>
    <m/>
    <m/>
    <n v="1"/>
    <s v="Open"/>
    <x v="1"/>
  </r>
  <r>
    <n v="545"/>
    <s v="M1064"/>
    <s v="MOM"/>
    <d v="2024-06-11T00:00:00"/>
    <m/>
    <m/>
    <m/>
    <s v="NOC Operationalization"/>
    <s v=" "/>
    <s v="MB and LOA Amendment: L&amp;T to complete MB duct reconciliation; T-Fiber to review data submitted by L&amp;T."/>
    <m/>
    <s v="Critical"/>
    <s v="Open"/>
    <m/>
    <s v=" "/>
    <s v=" "/>
    <s v="Will be discussed later"/>
    <s v="23-Sep-25: NON Critical to be reviewd later"/>
    <s v="L&amp;T"/>
    <s v="Sivaprasad"/>
    <x v="0"/>
    <m/>
    <s v="Open"/>
    <s v="Open"/>
    <s v=" "/>
    <s v=" "/>
    <s v=" "/>
    <m/>
    <m/>
    <m/>
    <m/>
    <m/>
    <m/>
    <s v="MOMNOC Operationalization"/>
    <s v="Network"/>
    <s v="OPEN"/>
    <m/>
    <m/>
    <m/>
    <m/>
    <m/>
    <m/>
    <n v="1"/>
    <s v="Open"/>
    <x v="1"/>
  </r>
  <r>
    <n v="546"/>
    <s v="M1065"/>
    <s v="MOM"/>
    <d v="2024-06-11T00:00:00"/>
    <m/>
    <m/>
    <m/>
    <s v="NOC Operationalization"/>
    <s v=" "/>
    <s v="Chemical Storage in GP PoPs: L&amp;T to create guidelines for panchayat chemical storage handling."/>
    <m/>
    <s v="Critical"/>
    <s v="Open"/>
    <m/>
    <s v=" "/>
    <s v=" "/>
    <s v="Will be discussed later"/>
    <s v="23-Sep-25: NON Critical to be reviewd later"/>
    <s v="L&amp;T"/>
    <s v="Sivaprasad"/>
    <x v="0"/>
    <m/>
    <s v="Open"/>
    <s v="Open"/>
    <s v=" "/>
    <s v=" "/>
    <s v=" "/>
    <m/>
    <m/>
    <m/>
    <m/>
    <m/>
    <m/>
    <s v="MOMNOC Operationalization"/>
    <s v="Network"/>
    <s v="OPEN"/>
    <m/>
    <m/>
    <m/>
    <m/>
    <m/>
    <m/>
    <n v="1"/>
    <s v="Open"/>
    <x v="1"/>
  </r>
  <r>
    <n v="547"/>
    <s v="M1066"/>
    <s v="MOM"/>
    <d v="2024-06-11T00:00:00"/>
    <m/>
    <m/>
    <m/>
    <s v="NOC Operationalization"/>
    <s v=" "/>
    <s v="PoP Relocation: L&amp;T to re-offer rates for PoP relocation."/>
    <m/>
    <s v="Critical"/>
    <s v="Open"/>
    <m/>
    <s v=" "/>
    <s v=" "/>
    <s v="Will be discussed later"/>
    <s v="23-Sep-25: NON Critical to be reviewd later"/>
    <s v="L&amp;T"/>
    <s v="Sivaprasad"/>
    <x v="0"/>
    <m/>
    <s v="Open"/>
    <s v="Open"/>
    <s v=" "/>
    <s v=" "/>
    <s v=" "/>
    <m/>
    <m/>
    <m/>
    <m/>
    <m/>
    <m/>
    <s v="MOMNOC Operationalization"/>
    <s v="Network"/>
    <s v="OPEN"/>
    <m/>
    <m/>
    <m/>
    <m/>
    <m/>
    <m/>
    <n v="1"/>
    <s v="Open"/>
    <x v="1"/>
  </r>
  <r>
    <n v="548"/>
    <s v="M1067"/>
    <s v="MOM"/>
    <d v="2024-06-11T00:00:00"/>
    <m/>
    <m/>
    <m/>
    <s v="NOC Operationalization"/>
    <s v=" "/>
    <s v="Centralized Billing for EB: L&amp;T to submit a proposal for centralized billing."/>
    <m/>
    <s v="Critical"/>
    <s v="Open"/>
    <m/>
    <s v=" "/>
    <s v=" "/>
    <s v="Will be discussed later"/>
    <s v="23-Sep-25: NON Critical to be reviewd later"/>
    <s v="L&amp;T"/>
    <s v="Sivaprasad"/>
    <x v="0"/>
    <m/>
    <s v="Open"/>
    <s v="Open"/>
    <s v=" "/>
    <s v=" "/>
    <s v=" "/>
    <m/>
    <m/>
    <m/>
    <m/>
    <m/>
    <m/>
    <s v="MOMNOC Operationalization"/>
    <s v="Network"/>
    <s v="OPEN"/>
    <m/>
    <m/>
    <m/>
    <m/>
    <m/>
    <m/>
    <n v="1"/>
    <s v="Open"/>
    <x v="1"/>
  </r>
  <r>
    <n v="549"/>
    <s v="M1068"/>
    <s v="MOM"/>
    <d v="2024-06-11T00:00:00"/>
    <m/>
    <m/>
    <m/>
    <s v="NOC Operationalization"/>
    <s v=" "/>
    <s v="L&amp;T Cash Flow Pressures: L&amp;T to submit invoices as per RFP compliance for payment release."/>
    <m/>
    <s v="Critical"/>
    <s v="Open"/>
    <m/>
    <s v=" "/>
    <s v=" "/>
    <s v="Will be discussed later"/>
    <s v="23-Sep-25: NON Critical to be reviewd later"/>
    <s v="L&amp;T"/>
    <s v="Sivaprasad"/>
    <x v="0"/>
    <m/>
    <s v="Open"/>
    <s v="Open"/>
    <s v=" "/>
    <s v=" "/>
    <s v=" "/>
    <m/>
    <m/>
    <m/>
    <m/>
    <m/>
    <m/>
    <s v="MOMNOC Operationalization"/>
    <s v="Network"/>
    <s v="OPEN"/>
    <m/>
    <m/>
    <m/>
    <m/>
    <m/>
    <m/>
    <n v="1"/>
    <s v="Open"/>
    <x v="1"/>
  </r>
  <r>
    <n v="550"/>
    <s v="M1069"/>
    <s v="MOM"/>
    <d v="2024-06-11T00:00:00"/>
    <m/>
    <m/>
    <m/>
    <s v="NOC Operationalization"/>
    <s v=" "/>
    <s v="GST Payments: T-Fiber to explore options within regulatory norms to resolve GST payment issues."/>
    <m/>
    <s v="Critical"/>
    <s v="Open"/>
    <m/>
    <s v=" "/>
    <s v=" "/>
    <s v="WIP"/>
    <s v=" "/>
    <s v="L&amp;T"/>
    <s v="Sivaprasad"/>
    <x v="0"/>
    <m/>
    <s v="Open"/>
    <s v="WIP"/>
    <s v=" "/>
    <s v=" "/>
    <s v=" "/>
    <m/>
    <m/>
    <m/>
    <m/>
    <m/>
    <m/>
    <s v="MOMNOC Operationalization"/>
    <s v="Network"/>
    <s v="OPEN"/>
    <m/>
    <m/>
    <m/>
    <m/>
    <m/>
    <m/>
    <n v="1"/>
    <s v="Open"/>
    <x v="1"/>
  </r>
  <r>
    <n v="551"/>
    <s v="M107"/>
    <s v="MOM"/>
    <d v="2023-08-01T00:00:00"/>
    <m/>
    <m/>
    <m/>
    <s v="Helpdesk"/>
    <s v="Handbook &amp; SOPs"/>
    <s v="Clarification needed on whether general enquiries are treated as incidents."/>
    <m/>
    <s v="NON-Critical"/>
    <s v="Open"/>
    <m/>
    <s v=" "/>
    <s v=" "/>
    <s v="Artefacts to be submitted"/>
    <s v="25-Sep-25 Ans: All business queries will created as lead in BSS"/>
    <m/>
    <m/>
    <x v="2"/>
    <m/>
    <m/>
    <s v="COMPLETED &amp; APPROVED"/>
    <s v=" "/>
    <s v=" "/>
    <s v=" "/>
    <m/>
    <m/>
    <m/>
    <m/>
    <m/>
    <m/>
    <s v="MOMHelpdesk"/>
    <s v="Helpdesk (Contact Center)"/>
    <s v="CLOSED"/>
    <m/>
    <m/>
    <m/>
    <d v="2025-09-24T00:00:00"/>
    <s v="Artefacts not Required"/>
    <m/>
    <n v="1"/>
    <s v="Completed &amp; Approved"/>
    <x v="0"/>
  </r>
  <r>
    <n v="552"/>
    <s v="M1070"/>
    <s v="MOM"/>
    <d v="2024-06-11T00:00:00"/>
    <m/>
    <m/>
    <m/>
    <s v="NOC Operationalization"/>
    <s v=" "/>
    <s v="Interim O&amp;M Payment: L&amp;T to submit supporting documents for payment against Interim O&amp;M."/>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553"/>
    <s v="M1071"/>
    <s v="MOM"/>
    <d v="2024-06-11T00:00:00"/>
    <m/>
    <m/>
    <m/>
    <s v="NOC Operationalization"/>
    <s v=" "/>
    <s v="Full NOC Readiness Plan: L&amp;T to submit a comprehensive plan for Full NOC readines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554"/>
    <s v="M1072"/>
    <s v="MOM"/>
    <d v="2024-06-11T00:00:00"/>
    <m/>
    <m/>
    <m/>
    <s v="NOC Operationalization"/>
    <s v=" "/>
    <s v="GI Connectivity: L&amp;T to address slow progress and start NoFN connectivity."/>
    <m/>
    <s v="Critical"/>
    <s v="Open"/>
    <m/>
    <s v=" "/>
    <s v=" "/>
    <s v="Will be discussed later"/>
    <s v="23-Sep-25: NON Critical to be reviewd later"/>
    <s v="L&amp;T"/>
    <s v="Sivaprasad"/>
    <x v="0"/>
    <m/>
    <s v="Open"/>
    <s v="Open"/>
    <s v=" "/>
    <s v=" "/>
    <s v=" "/>
    <m/>
    <m/>
    <m/>
    <m/>
    <m/>
    <m/>
    <s v="MOMNOC Operationalization"/>
    <s v="Network"/>
    <s v="OPEN"/>
    <m/>
    <m/>
    <m/>
    <m/>
    <m/>
    <m/>
    <n v="1"/>
    <s v="Open"/>
    <x v="1"/>
  </r>
  <r>
    <n v="555"/>
    <s v="M1073"/>
    <s v="MOM"/>
    <d v="2024-06-11T00:00:00"/>
    <m/>
    <m/>
    <m/>
    <s v="Field Related"/>
    <s v=" "/>
    <s v="AT Completion: L&amp;T to complete AT of 10 districts by July 2024, accounting for monsoon season."/>
    <m/>
    <s v="Critical"/>
    <s v="Open"/>
    <m/>
    <s v=" "/>
    <s v=" "/>
    <m/>
    <m/>
    <m/>
    <m/>
    <x v="3"/>
    <m/>
    <s v="Open"/>
    <s v="Open"/>
    <s v=" "/>
    <s v=" "/>
    <s v=" "/>
    <m/>
    <m/>
    <m/>
    <m/>
    <m/>
    <m/>
    <s v="MOMField Related"/>
    <s v="Field Related issues"/>
    <s v="OPEN"/>
    <m/>
    <m/>
    <s v="Project Team"/>
    <m/>
    <e v="#N/A"/>
    <m/>
    <n v="1"/>
    <s v="Open"/>
    <x v="1"/>
  </r>
  <r>
    <n v="556"/>
    <s v="M1074"/>
    <s v="MOM"/>
    <d v="2024-06-11T00:00:00"/>
    <m/>
    <m/>
    <m/>
    <s v="Field Related"/>
    <s v=" "/>
    <s v="RV – GIs: L&amp;T to identify new partners to connect Rhythu Vedikas."/>
    <m/>
    <s v="Critical"/>
    <s v="Open"/>
    <m/>
    <s v=" "/>
    <s v=" "/>
    <m/>
    <m/>
    <m/>
    <m/>
    <x v="3"/>
    <m/>
    <s v="Open"/>
    <s v="Open"/>
    <s v=" "/>
    <s v=" "/>
    <s v=" "/>
    <m/>
    <m/>
    <m/>
    <m/>
    <m/>
    <m/>
    <s v="MOMField Related"/>
    <s v="Field Related issues"/>
    <s v="OPEN"/>
    <m/>
    <m/>
    <s v="Project Team"/>
    <m/>
    <e v="#N/A"/>
    <m/>
    <n v="1"/>
    <s v="Open"/>
    <x v="1"/>
  </r>
  <r>
    <n v="557"/>
    <s v="M1075"/>
    <s v="MOM"/>
    <d v="2024-06-11T00:00:00"/>
    <m/>
    <m/>
    <m/>
    <s v="NOC Operationalization"/>
    <s v=" "/>
    <s v="SLA Achievement: L&amp;T to improve O&amp;M availability to meet the target of 97%."/>
    <m/>
    <s v="Critical"/>
    <s v="Open"/>
    <m/>
    <s v=" "/>
    <s v=" "/>
    <m/>
    <s v=" 22-Sep-25: MSIs Field team is working on it. Multiple dependencies like fiber rerouting, equipment faults, AT WIP for balance nodes, etc. NOC to support in terms of TT, escalations, reports._x0009_"/>
    <m/>
    <m/>
    <x v="8"/>
    <m/>
    <m/>
    <s v="COMPLETED &amp; APPROVED"/>
    <s v=" "/>
    <s v=" "/>
    <s v=" "/>
    <m/>
    <m/>
    <m/>
    <m/>
    <m/>
    <m/>
    <s v="MOMNOC Operationalization"/>
    <s v="Network"/>
    <s v="CLOSED"/>
    <m/>
    <m/>
    <m/>
    <d v="2025-09-22T00:00:00"/>
    <s v="\\172.28.9.34\Artefacts_T-Fiber TNOC Tracker\TNOC\M1075"/>
    <m/>
    <n v="1"/>
    <s v="Completed &amp; Approved"/>
    <x v="0"/>
  </r>
  <r>
    <n v="558"/>
    <s v="M1076"/>
    <s v="MOM"/>
    <d v="2024-06-11T00:00:00"/>
    <m/>
    <m/>
    <m/>
    <s v="NOC Operationalization"/>
    <s v=" "/>
    <s v="The urgency for L&amp;T to demonstrate agreed SOPs are in place for Interim NOC O&amp;M and to submit sample reports."/>
    <m/>
    <s v="Critical"/>
    <s v="Open"/>
    <m/>
    <s v=" "/>
    <s v=" "/>
    <s v="Artefacts to be submitted"/>
    <s v="24-Sep-25: 44 agreed SOP doc submitted and signed off.  Artefacts will be uploaded today in NAS"/>
    <m/>
    <m/>
    <x v="2"/>
    <m/>
    <m/>
    <s v="COMPLETED &amp; APPROVED"/>
    <s v=" "/>
    <s v=" "/>
    <s v=" "/>
    <m/>
    <m/>
    <m/>
    <m/>
    <m/>
    <m/>
    <s v="MOMNOC Operationalization"/>
    <s v="Network"/>
    <s v="CLOSED"/>
    <m/>
    <m/>
    <m/>
    <d v="2025-09-24T00:00:00"/>
    <s v="\\172.28.9.34\Artefacts_T-Fiber TNOC Tracker\HELPDESK\M1076"/>
    <m/>
    <n v="1"/>
    <s v="Completed &amp; Approved"/>
    <x v="0"/>
  </r>
  <r>
    <n v="559"/>
    <s v="M1077"/>
    <s v="MOM"/>
    <d v="2024-06-11T00:00:00"/>
    <m/>
    <m/>
    <m/>
    <s v="NOC Operationalization"/>
    <s v=" "/>
    <s v="The need for L&amp;T to address the slow progress in GI connectivity and to start NoFN connectivity."/>
    <m/>
    <s v="Critical"/>
    <s v="Open"/>
    <m/>
    <s v=" "/>
    <s v=" "/>
    <s v="Will be discussed later"/>
    <s v="23-Sep-25: NON Critical to be reviewd later"/>
    <s v="L&amp;T"/>
    <s v="Sivaprasad"/>
    <x v="0"/>
    <m/>
    <s v="Open"/>
    <s v="Open"/>
    <s v=" "/>
    <s v=" "/>
    <s v=" "/>
    <m/>
    <m/>
    <m/>
    <m/>
    <m/>
    <m/>
    <s v="MOMNOC Operationalization"/>
    <s v="Network"/>
    <s v="OPEN"/>
    <m/>
    <m/>
    <m/>
    <m/>
    <m/>
    <m/>
    <n v="1"/>
    <s v="Open"/>
    <x v="1"/>
  </r>
  <r>
    <n v="560"/>
    <s v="M1078"/>
    <s v="MOM"/>
    <d v="2024-06-11T00:00:00"/>
    <m/>
    <m/>
    <m/>
    <s v="Field Related"/>
    <s v=" "/>
    <s v="The expectation for L&amp;T to complete AT for multiple districts by July 2024 and to increase resources to meet targets."/>
    <m/>
    <s v="Critical"/>
    <s v="Open"/>
    <m/>
    <s v=" "/>
    <s v=" "/>
    <m/>
    <m/>
    <m/>
    <m/>
    <x v="3"/>
    <m/>
    <s v="Open"/>
    <s v="Open"/>
    <s v=" "/>
    <s v=" "/>
    <s v=" "/>
    <m/>
    <m/>
    <m/>
    <m/>
    <m/>
    <m/>
    <s v="MOMField Related"/>
    <s v="Field Related issues"/>
    <s v="OPEN"/>
    <m/>
    <m/>
    <s v="Project Team"/>
    <m/>
    <e v="#N/A"/>
    <m/>
    <n v="1"/>
    <s v="Open"/>
    <x v="1"/>
  </r>
  <r>
    <n v="561"/>
    <s v="M1079"/>
    <s v="MOM"/>
    <d v="2024-06-11T00:00:00"/>
    <m/>
    <m/>
    <m/>
    <s v="NOC Operationalization"/>
    <s v=" "/>
    <s v="The requirement for L&amp;T to resolve issues with OEMs and to consider ready-made BSS solutions to mitigate risk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562"/>
    <s v="M108"/>
    <s v="MOM"/>
    <d v="2023-08-01T00:00:00"/>
    <m/>
    <m/>
    <m/>
    <s v="Helpdesk"/>
    <s v="Handbook &amp; SOPs"/>
    <s v="Clarification needed on whether general enquiries are treated as incidents."/>
    <m/>
    <s v="NON-Critical"/>
    <s v="Open"/>
    <m/>
    <s v=" "/>
    <s v=" "/>
    <s v="Artefacts to be submitted"/>
    <s v="25-Sep-25 Ans: All business queries will created as lead in BSS"/>
    <m/>
    <m/>
    <x v="2"/>
    <m/>
    <m/>
    <s v="COMPLETED &amp; APPROVED"/>
    <s v=" "/>
    <s v=" "/>
    <s v=" "/>
    <m/>
    <m/>
    <m/>
    <m/>
    <m/>
    <m/>
    <s v="MOMHelpdesk"/>
    <s v="Helpdesk (Contact Center)"/>
    <s v="CLOSED"/>
    <m/>
    <m/>
    <m/>
    <d v="2025-09-24T00:00:00"/>
    <s v="Artefacts not Required"/>
    <m/>
    <n v="1"/>
    <s v="Completed &amp; Approved"/>
    <x v="0"/>
  </r>
  <r>
    <n v="563"/>
    <s v="M1080"/>
    <s v="MOM"/>
    <d v="2024-06-11T00:00:00"/>
    <m/>
    <m/>
    <m/>
    <s v="NOC Operationalization"/>
    <s v=" "/>
    <s v="Asset Management Policy to be drafted and submitted by L&amp;T before 29th June 2024."/>
    <m/>
    <s v="Critical"/>
    <s v="Open"/>
    <m/>
    <s v=" "/>
    <s v=" "/>
    <s v="WIP"/>
    <s v=" "/>
    <s v="L&amp;T"/>
    <s v="Sivaprasad"/>
    <x v="0"/>
    <m/>
    <s v="Open"/>
    <s v="WIP"/>
    <s v=" "/>
    <s v=" "/>
    <s v=" "/>
    <m/>
    <m/>
    <m/>
    <m/>
    <m/>
    <m/>
    <s v="MOMNOC Operationalization"/>
    <s v="Network"/>
    <s v="OPEN"/>
    <m/>
    <m/>
    <m/>
    <m/>
    <m/>
    <m/>
    <n v="1"/>
    <s v="Open"/>
    <x v="1"/>
  </r>
  <r>
    <n v="564"/>
    <s v="M1081"/>
    <s v="MOM"/>
    <d v="2024-06-11T00:00:00"/>
    <m/>
    <m/>
    <m/>
    <s v="Security &amp; Regulatory Compliance"/>
    <s v="NOC Operationalization"/>
    <s v="Security Audit of ILL (10G) commissioning to be completed urgently and communicated to DOT prior to service launch."/>
    <m/>
    <s v="Critical"/>
    <s v="Open"/>
    <m/>
    <s v=" "/>
    <s v=" "/>
    <m/>
    <s v="No Provisioning for ILL security. ISP audit will be relevant in this regard."/>
    <m/>
    <m/>
    <x v="4"/>
    <m/>
    <s v="Open"/>
    <s v="Open"/>
    <s v=" "/>
    <s v=" "/>
    <s v=" "/>
    <m/>
    <m/>
    <m/>
    <m/>
    <m/>
    <m/>
    <s v="MOMSecurity &amp; Regulatory Compliance"/>
    <s v="Security"/>
    <s v="OPEN"/>
    <m/>
    <m/>
    <m/>
    <m/>
    <e v="#N/A"/>
    <m/>
    <n v="1"/>
    <s v="Open"/>
    <x v="1"/>
  </r>
  <r>
    <n v="565"/>
    <s v="M1082"/>
    <s v="MOM"/>
    <d v="2024-06-11T00:00:00"/>
    <m/>
    <m/>
    <m/>
    <s v="NOC Operationalization"/>
    <s v=" "/>
    <s v="L&amp;T to set up a dedicated security team for the project to resolve all pending security actions."/>
    <m/>
    <s v="Critical"/>
    <s v="Open"/>
    <m/>
    <s v=" "/>
    <s v=" "/>
    <s v="NON Critical to be reviewd later"/>
    <s v="23-Sep-25: NON Critical to be reviewd later"/>
    <s v="L&amp;T"/>
    <s v="Sivaprasad"/>
    <x v="0"/>
    <m/>
    <s v="Open"/>
    <s v="Open"/>
    <s v=" "/>
    <s v=" "/>
    <s v=" "/>
    <m/>
    <m/>
    <m/>
    <m/>
    <m/>
    <m/>
    <s v="MOMNOC Operationalization"/>
    <s v="Network"/>
    <s v="OPEN"/>
    <m/>
    <m/>
    <m/>
    <m/>
    <m/>
    <m/>
    <n v="1"/>
    <s v="Open"/>
    <x v="1"/>
  </r>
  <r>
    <n v="566"/>
    <s v="M1083"/>
    <s v="MOM"/>
    <d v="2024-06-11T00:00:00"/>
    <m/>
    <m/>
    <m/>
    <s v="NOC Operationalization"/>
    <s v=" "/>
    <s v="L&amp;T to finalize the appointment of a Security SME, with Vikram Khatri being considered for the role."/>
    <m/>
    <s v="Critical"/>
    <s v="Open"/>
    <m/>
    <s v=" "/>
    <s v=" "/>
    <s v="NON Critical to be reviewd later"/>
    <s v="23-Sep-25: NON Critical to be reviewd later"/>
    <s v="L&amp;T"/>
    <s v="Sivaprasad"/>
    <x v="0"/>
    <m/>
    <s v="Open"/>
    <s v="Open"/>
    <s v=" "/>
    <s v=" "/>
    <s v=" "/>
    <m/>
    <m/>
    <m/>
    <m/>
    <m/>
    <m/>
    <s v="MOMNOC Operationalization"/>
    <s v="Network"/>
    <s v="OPEN"/>
    <m/>
    <m/>
    <m/>
    <m/>
    <m/>
    <m/>
    <n v="1"/>
    <s v="Open"/>
    <x v="1"/>
  </r>
  <r>
    <n v="567"/>
    <s v="M1084"/>
    <s v="MOM"/>
    <d v="2024-06-11T00:00:00"/>
    <m/>
    <m/>
    <m/>
    <s v="NOC Operationalization"/>
    <s v=" "/>
    <s v="L&amp;T to send pre-read material at least one day before the next meeting."/>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568"/>
    <s v="M1085"/>
    <s v="MOM"/>
    <d v="2024-06-11T00:00:00"/>
    <m/>
    <m/>
    <m/>
    <s v="NOC Operationalization"/>
    <s v=" "/>
    <s v="Mr. Rajesh Thangavelu, Security in-charge, was absent from the meeting despite specific requests for his presence."/>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569"/>
    <s v="M1086"/>
    <s v="MOM"/>
    <d v="2024-06-11T00:00:00"/>
    <m/>
    <m/>
    <m/>
    <s v="NOC Operationalization"/>
    <s v=" "/>
    <s v="No action items from earlier Minutes of Meetings (MOMs) were presented in the RMC Meeting."/>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570"/>
    <s v="M1087"/>
    <s v="MOM"/>
    <d v="2024-06-11T00:00:00"/>
    <m/>
    <m/>
    <m/>
    <s v="NOC Operationalization"/>
    <s v=" "/>
    <s v="No formal intimation regarding the exit of the existing Security SME (Mr. Gandhi) by L&amp;T."/>
    <m/>
    <s v="Critical"/>
    <s v="Open"/>
    <m/>
    <s v=" "/>
    <s v=" "/>
    <s v="NON Critical to be reviewd later"/>
    <s v="23-Sep-25: NON Critical to be reviewd later"/>
    <s v="L&amp;T"/>
    <s v="Sivaprasad"/>
    <x v="0"/>
    <m/>
    <s v="Open"/>
    <s v="Open"/>
    <s v=" "/>
    <s v=" "/>
    <s v=" "/>
    <m/>
    <m/>
    <m/>
    <m/>
    <m/>
    <m/>
    <s v="MOMNOC Operationalization"/>
    <s v="Network"/>
    <s v="OPEN"/>
    <m/>
    <m/>
    <m/>
    <m/>
    <m/>
    <m/>
    <n v="1"/>
    <s v="Open"/>
    <x v="1"/>
  </r>
  <r>
    <n v="571"/>
    <s v="M1088"/>
    <s v="MOM"/>
    <d v="2024-06-11T00:00:00"/>
    <m/>
    <m/>
    <m/>
    <s v="Security &amp; Regulatory Compliance"/>
    <s v="NOC Operationalization"/>
    <s v="Cisco firewall and ISE integration is still pending despite being from the same OEM."/>
    <m/>
    <s v="Critical"/>
    <s v="Open"/>
    <m/>
    <s v=" "/>
    <s v=" "/>
    <m/>
    <s v="Firewall is being integrated with ISE. "/>
    <m/>
    <m/>
    <x v="4"/>
    <m/>
    <s v="Open"/>
    <s v="Open"/>
    <s v=" "/>
    <s v=" "/>
    <s v=" "/>
    <m/>
    <m/>
    <m/>
    <m/>
    <m/>
    <m/>
    <s v="MOMSecurity &amp; Regulatory Compliance"/>
    <s v="Security"/>
    <s v="OPEN"/>
    <m/>
    <m/>
    <m/>
    <m/>
    <e v="#N/A"/>
    <m/>
    <n v="1"/>
    <s v="Open"/>
    <x v="1"/>
  </r>
  <r>
    <n v="572"/>
    <s v="M1089"/>
    <s v="MOM"/>
    <d v="2024-06-11T00:00:00"/>
    <m/>
    <m/>
    <m/>
    <s v="NOC Operationalization"/>
    <s v=" "/>
    <s v="Address the absence of the central Security resource in future meetings."/>
    <m/>
    <s v="Critical"/>
    <s v="Open"/>
    <m/>
    <s v=" "/>
    <s v=" "/>
    <s v="NON Critical to be reviewd later"/>
    <s v="23-Sep-25: NON Critical to be reviewd later"/>
    <s v="L&amp;T"/>
    <s v="Sivaprasad"/>
    <x v="0"/>
    <m/>
    <s v="Open"/>
    <s v="Open"/>
    <s v=" "/>
    <s v=" "/>
    <s v=" "/>
    <m/>
    <m/>
    <m/>
    <m/>
    <m/>
    <m/>
    <s v="MOMNOC Operationalization"/>
    <s v="Network"/>
    <s v="OPEN"/>
    <m/>
    <m/>
    <m/>
    <m/>
    <m/>
    <m/>
    <n v="1"/>
    <s v="Open"/>
    <x v="1"/>
  </r>
  <r>
    <n v="573"/>
    <s v="M109"/>
    <s v="MOM"/>
    <d v="2023-08-01T00:00:00"/>
    <m/>
    <m/>
    <m/>
    <s v="Helpdesk"/>
    <s v="Handbook &amp; SOPs"/>
    <s v="Detailed documentation needed on critical, major, minor escalations, and their related thresholds."/>
    <m/>
    <s v="NON-Critical"/>
    <s v="Open"/>
    <m/>
    <s v=" "/>
    <s v=" "/>
    <s v="Closed"/>
    <s v="24-Sep-25: Updated Document Shared 23-Aug-23"/>
    <m/>
    <m/>
    <x v="2"/>
    <m/>
    <m/>
    <s v="COMPLETED &amp; APPROVED"/>
    <s v=" "/>
    <s v=" "/>
    <s v=" "/>
    <m/>
    <m/>
    <m/>
    <m/>
    <m/>
    <m/>
    <s v="MOMHelpdesk"/>
    <s v="Helpdesk (Contact Center)"/>
    <s v="CLOSED"/>
    <m/>
    <m/>
    <m/>
    <d v="2025-09-24T00:00:00"/>
    <s v="\\172.28.9.34\Artefacts_T-Fiber TNOC Tracker\HELPDESK\M104,105,109,111,113,115,122,123,127,128,130,132,162"/>
    <m/>
    <n v="1"/>
    <s v="Completed &amp; Approved"/>
    <x v="0"/>
  </r>
  <r>
    <n v="574"/>
    <s v="M1090"/>
    <s v="MOM"/>
    <d v="2024-06-11T00:00:00"/>
    <m/>
    <m/>
    <m/>
    <s v="NOC Operationalization"/>
    <s v=" "/>
    <s v="Provide closure status of all old action points in a single sheet before the next meeting."/>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575"/>
    <s v="M1091"/>
    <s v="MOM"/>
    <d v="2024-06-11T00:00:00"/>
    <m/>
    <m/>
    <m/>
    <s v="Security &amp; Regulatory Compliance"/>
    <s v="NOC Operationalization"/>
    <s v="Complete the scope for Vulnerability Assessment and Penetration Testing as defined and submit the results."/>
    <m/>
    <s v="Critical"/>
    <s v="Open"/>
    <m/>
    <s v=" "/>
    <s v=" "/>
    <m/>
    <s v=" "/>
    <m/>
    <m/>
    <x v="4"/>
    <m/>
    <s v="Open"/>
    <s v="Open"/>
    <s v=" "/>
    <s v=" "/>
    <s v=" "/>
    <m/>
    <m/>
    <m/>
    <m/>
    <m/>
    <m/>
    <s v="MOMSecurity &amp; Regulatory Compliance"/>
    <s v="Security"/>
    <s v="OPEN"/>
    <m/>
    <m/>
    <m/>
    <m/>
    <e v="#N/A"/>
    <m/>
    <n v="1"/>
    <s v="Open"/>
    <x v="1"/>
  </r>
  <r>
    <n v="576"/>
    <s v="M1092"/>
    <s v="MOM"/>
    <d v="2024-06-11T00:00:00"/>
    <m/>
    <m/>
    <m/>
    <s v="Security &amp; Regulatory Compliance"/>
    <s v="NOC Operationalization"/>
    <s v="Address the issue of the Cisco firewall and ISE not being integrated."/>
    <m/>
    <s v="Critical"/>
    <s v="Open"/>
    <m/>
    <s v=" "/>
    <s v=" "/>
    <m/>
    <s v=" "/>
    <m/>
    <m/>
    <x v="4"/>
    <m/>
    <s v="Open"/>
    <s v="Open"/>
    <s v=" "/>
    <s v=" "/>
    <s v=" "/>
    <m/>
    <m/>
    <m/>
    <m/>
    <m/>
    <m/>
    <s v="MOMSecurity &amp; Regulatory Compliance"/>
    <s v="Security"/>
    <s v="OPEN"/>
    <m/>
    <m/>
    <m/>
    <m/>
    <e v="#N/A"/>
    <m/>
    <n v="1"/>
    <s v="Open"/>
    <x v="1"/>
  </r>
  <r>
    <n v="577"/>
    <s v="M1093"/>
    <s v="MOM"/>
    <d v="2024-06-14T00:00:00"/>
    <m/>
    <m/>
    <m/>
    <s v="OEM Related"/>
    <s v=" "/>
    <s v="All API Documents by HP to be submitted by L&amp;T as soon as possible."/>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578"/>
    <s v="M1094"/>
    <s v="MOM"/>
    <d v="2024-06-14T00:00:00"/>
    <m/>
    <m/>
    <m/>
    <s v="OEM Related"/>
    <s v=" "/>
    <s v="BBNL integration solution to be provided by the end of June 2024, with testing beginning from 24th June 2024."/>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579"/>
    <s v="M1095"/>
    <s v="MOM"/>
    <d v="2024-06-14T00:00:00"/>
    <m/>
    <m/>
    <m/>
    <s v="OEM Related"/>
    <s v=" "/>
    <s v="Alarm enrichment with custom attributes and other new SOW items are in progress, with some attributes completed and others recently given."/>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580"/>
    <s v="M1096"/>
    <s v="MOM"/>
    <d v="2024-06-14T00:00:00"/>
    <m/>
    <m/>
    <m/>
    <s v="OEM Related"/>
    <s v=" "/>
    <s v="L&amp;T to map documents as per RFP requirements and identify gaps for new SOW internally to their OEMs."/>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581"/>
    <s v="M1097"/>
    <s v="MOM"/>
    <d v="2024-06-14T00:00:00"/>
    <m/>
    <m/>
    <m/>
    <s v="OEM Related"/>
    <s v=" "/>
    <s v="HPE to provide Admin user privilege to L&amp;T for filtering after a professional agreement is signed."/>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582"/>
    <s v="M1098"/>
    <s v="MOM"/>
    <d v="2024-06-14T00:00:00"/>
    <m/>
    <m/>
    <m/>
    <s v="OEM Related"/>
    <s v=" "/>
    <s v="OpenText to share all required documents by 24th June 2024."/>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583"/>
    <s v="M1099"/>
    <s v="MOM"/>
    <d v="2024-06-14T00:00:00"/>
    <m/>
    <m/>
    <m/>
    <s v="OEM Related"/>
    <s v=" "/>
    <s v="L&amp;T to demonstrate the correlation engine and event alarm management for all domains."/>
    <m/>
    <s v="Critical"/>
    <s v="Open"/>
    <m/>
    <s v=" "/>
    <s v=" "/>
    <s v="WIP"/>
    <s v=" "/>
    <s v="L&amp;T"/>
    <s v="Sivaprasad"/>
    <x v="0"/>
    <m/>
    <s v="Open"/>
    <s v="WIP"/>
    <s v=" "/>
    <s v=" "/>
    <s v=" "/>
    <m/>
    <m/>
    <m/>
    <m/>
    <m/>
    <m/>
    <s v="MOMOEM Related"/>
    <s v="OEM Related Issues"/>
    <s v="OPEN"/>
    <m/>
    <m/>
    <m/>
    <m/>
    <m/>
    <m/>
    <n v="1"/>
    <s v="Open"/>
    <x v="1"/>
  </r>
  <r>
    <n v="584"/>
    <s v="M11"/>
    <s v="MOM"/>
    <d v="2023-04-03T00:00:00"/>
    <m/>
    <m/>
    <m/>
    <s v="NSO"/>
    <s v="Functional AT Plan"/>
    <s v="Use-Cases Testing under NSO"/>
    <m/>
    <s v="Critical"/>
    <s v="Open"/>
    <m/>
    <s v="OSS Dashboards"/>
    <s v=" "/>
    <m/>
    <s v=" "/>
    <m/>
    <m/>
    <x v="6"/>
    <m/>
    <s v="Open"/>
    <s v="Open"/>
    <s v=" "/>
    <s v=" "/>
    <s v=" "/>
    <m/>
    <m/>
    <m/>
    <m/>
    <m/>
    <m/>
    <s v="MOMNSO"/>
    <s v="Applications/Tools"/>
    <s v="OPEN"/>
    <m/>
    <m/>
    <m/>
    <m/>
    <e v="#N/A"/>
    <m/>
    <n v="1"/>
    <s v="Open"/>
    <x v="1"/>
  </r>
  <r>
    <n v="585"/>
    <s v="M110"/>
    <s v="MOM"/>
    <d v="2023-08-01T00:00:00"/>
    <m/>
    <m/>
    <m/>
    <s v="Helpdesk"/>
    <s v="Handbook &amp; SOPs"/>
    <s v="Feedback Collection Review Mechanism"/>
    <m/>
    <s v="NON-Critical"/>
    <s v="Open"/>
    <m/>
    <s v=" "/>
    <s v=" "/>
    <s v="WIP"/>
    <s v=" "/>
    <m/>
    <m/>
    <x v="2"/>
    <m/>
    <s v="Open"/>
    <s v="WIP"/>
    <s v=" "/>
    <s v=" "/>
    <s v=" "/>
    <m/>
    <m/>
    <m/>
    <m/>
    <m/>
    <m/>
    <s v="MOMHelpdesk"/>
    <s v="Helpdesk (Contact Center)"/>
    <s v="OPEN"/>
    <m/>
    <m/>
    <m/>
    <m/>
    <m/>
    <m/>
    <n v="1"/>
    <s v="Open"/>
    <x v="1"/>
  </r>
  <r>
    <n v="586"/>
    <s v="M1100"/>
    <s v="MOM"/>
    <d v="2024-06-14T00:00:00"/>
    <m/>
    <m/>
    <m/>
    <s v="OEM Related"/>
    <s v=" "/>
    <s v="External API details provided by L&amp;T are currently not functioning.(BBNL Integration)"/>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587"/>
    <s v="M1101"/>
    <s v="MOM"/>
    <d v="2024-06-14T00:00:00"/>
    <m/>
    <m/>
    <m/>
    <s v="OEM Related"/>
    <s v=" "/>
    <s v="API extension for Alarm Enrichment is not functioning, and inventory API is operational."/>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588"/>
    <s v="M1102"/>
    <s v="MOM"/>
    <d v="2024-06-14T00:00:00"/>
    <m/>
    <m/>
    <m/>
    <s v="OEM Related"/>
    <s v=" "/>
    <s v="Service impact analysis is not available, and cross-domain RCA is not provided."/>
    <m/>
    <s v="Critical"/>
    <s v="Open"/>
    <m/>
    <s v=" "/>
    <s v=" "/>
    <s v="WIP"/>
    <s v=" "/>
    <s v="L&amp;T"/>
    <s v="Sivaprasad"/>
    <x v="0"/>
    <m/>
    <s v="Open"/>
    <s v="WIP"/>
    <s v=" "/>
    <s v=" "/>
    <s v=" "/>
    <m/>
    <m/>
    <m/>
    <m/>
    <m/>
    <m/>
    <s v="MOMOEM Related"/>
    <s v="OEM Related Issues"/>
    <s v="OPEN"/>
    <m/>
    <m/>
    <m/>
    <m/>
    <m/>
    <m/>
    <n v="1"/>
    <s v="Open"/>
    <x v="1"/>
  </r>
  <r>
    <n v="589"/>
    <s v="M1103"/>
    <s v="MOM"/>
    <d v="2024-06-14T00:00:00"/>
    <m/>
    <m/>
    <m/>
    <s v="OEM Related"/>
    <s v=" "/>
    <s v="Alarm forwarding API is not working, and there is a need for service impact and network impact information."/>
    <m/>
    <s v="Critical"/>
    <s v="Open"/>
    <m/>
    <s v=" "/>
    <s v=" "/>
    <s v="WIP"/>
    <s v=" "/>
    <s v="L&amp;T"/>
    <s v="Sivaprasad"/>
    <x v="0"/>
    <m/>
    <s v="Open"/>
    <s v="WIP"/>
    <s v=" "/>
    <s v=" "/>
    <s v=" "/>
    <m/>
    <m/>
    <m/>
    <m/>
    <m/>
    <m/>
    <s v="MOMOEM Related"/>
    <s v="OEM Related Issues"/>
    <s v="OPEN"/>
    <m/>
    <m/>
    <m/>
    <m/>
    <m/>
    <m/>
    <n v="1"/>
    <s v="Open"/>
    <x v="1"/>
  </r>
  <r>
    <n v="590"/>
    <s v="M1104"/>
    <s v="MOM"/>
    <d v="2024-06-14T00:00:00"/>
    <m/>
    <m/>
    <m/>
    <s v="OEM Related"/>
    <s v=" "/>
    <s v="There is no topology and zonal view of IPMPLS, and some performance management points are pending validation."/>
    <m/>
    <s v="Critical"/>
    <s v="Open"/>
    <m/>
    <s v=" "/>
    <s v=" "/>
    <s v="WIP"/>
    <s v=" "/>
    <s v="L&amp;T"/>
    <s v="Sivaprasad"/>
    <x v="0"/>
    <m/>
    <s v="Open"/>
    <s v="WIP"/>
    <s v=" "/>
    <s v=" "/>
    <s v=" "/>
    <m/>
    <m/>
    <m/>
    <m/>
    <m/>
    <m/>
    <s v="MOMOEM Related"/>
    <s v="OEM Related Issues"/>
    <s v="OPEN"/>
    <m/>
    <m/>
    <m/>
    <m/>
    <m/>
    <m/>
    <n v="1"/>
    <s v="Open"/>
    <x v="1"/>
  </r>
  <r>
    <n v="591"/>
    <s v="M1105"/>
    <s v="MOM"/>
    <d v="2024-06-14T00:00:00"/>
    <m/>
    <m/>
    <m/>
    <s v="OEM Related"/>
    <s v=" "/>
    <s v="L&amp;T to submit all API documents, not just BBNL, and involve T-Fiber for review."/>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592"/>
    <s v="M1106"/>
    <s v="MOM"/>
    <d v="2024-06-14T00:00:00"/>
    <m/>
    <m/>
    <m/>
    <s v="OEM Related"/>
    <s v=" "/>
    <s v="L&amp;T to demonstrate functionality and ensure alarm management is in place with the necessary enrichments."/>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593"/>
    <s v="M1107"/>
    <s v="MOM"/>
    <d v="2024-06-14T00:00:00"/>
    <m/>
    <m/>
    <m/>
    <s v="OEM Related"/>
    <s v=" "/>
    <s v="OpenText to demonstrate the NNMi KPI dashboard and complete the end-to-end demo for threshold values."/>
    <m/>
    <s v="Critical"/>
    <s v="Open"/>
    <m/>
    <s v=" "/>
    <s v=" "/>
    <s v="WIP"/>
    <s v=" "/>
    <s v="L&amp;T"/>
    <s v="Sivaprasad"/>
    <x v="0"/>
    <m/>
    <s v="Open"/>
    <s v="WIP"/>
    <s v=" "/>
    <s v=" "/>
    <s v=" "/>
    <m/>
    <m/>
    <m/>
    <m/>
    <m/>
    <m/>
    <s v="MOMOEM Related"/>
    <s v="OEM Related Issues"/>
    <s v="OPEN"/>
    <m/>
    <m/>
    <m/>
    <m/>
    <m/>
    <m/>
    <n v="1"/>
    <s v="Open"/>
    <x v="1"/>
  </r>
  <r>
    <n v="594"/>
    <s v="M1108"/>
    <s v="MOM"/>
    <d v="2024-06-14T00:00:00"/>
    <m/>
    <m/>
    <m/>
    <s v="OEM Related"/>
    <s v=" "/>
    <s v="L&amp;T to define the scope with NSO for the Service Inventory module and ensure it is part of the deliverables."/>
    <m/>
    <s v="Critical"/>
    <s v="Open"/>
    <m/>
    <s v=" "/>
    <s v=" "/>
    <s v="WIP"/>
    <s v=" "/>
    <s v="L&amp;T"/>
    <s v="Sivaprasad"/>
    <x v="0"/>
    <m/>
    <s v="Open"/>
    <s v="WIP"/>
    <s v=" "/>
    <s v=" "/>
    <s v=" "/>
    <m/>
    <m/>
    <m/>
    <m/>
    <m/>
    <m/>
    <s v="MOMOEM Related"/>
    <s v="OEM Related Issues"/>
    <s v="OPEN"/>
    <m/>
    <m/>
    <m/>
    <m/>
    <m/>
    <m/>
    <n v="1"/>
    <s v="Open"/>
    <x v="1"/>
  </r>
  <r>
    <n v="595"/>
    <s v="M1109"/>
    <s v="MOM"/>
    <d v="2024-06-14T00:00:00"/>
    <m/>
    <m/>
    <m/>
    <s v="OEM Related"/>
    <s v=" "/>
    <s v="HPE to revisit all alarm scenarios, involve T-Fiber for review, and bring in industry best practices."/>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596"/>
    <s v="M111"/>
    <s v="MOM"/>
    <d v="2023-08-01T00:00:00"/>
    <m/>
    <m/>
    <m/>
    <s v="Helpdesk"/>
    <s v="Handbook &amp; SOPs"/>
    <s v="Documentation required stating that L2 agents shall make outbound calls to customers."/>
    <m/>
    <s v="NON-Critical"/>
    <s v="Open"/>
    <m/>
    <s v=" "/>
    <s v=" "/>
    <s v="Closed"/>
    <s v="24-Sep-25: Updated Document Shared 23-Aug-23"/>
    <m/>
    <m/>
    <x v="2"/>
    <m/>
    <m/>
    <s v="COMPLETED &amp; APPROVED"/>
    <s v=" "/>
    <s v=" "/>
    <s v=" "/>
    <m/>
    <m/>
    <m/>
    <m/>
    <m/>
    <m/>
    <s v="MOMHelpdesk"/>
    <s v="Helpdesk (Contact Center)"/>
    <s v="CLOSED"/>
    <m/>
    <m/>
    <m/>
    <d v="2025-09-24T00:00:00"/>
    <s v="\\172.28.9.34\Artefacts_T-Fiber TNOC Tracker\HELPDESK\M104,105,109,111,113,115,122,123,127,128,130,132,162"/>
    <m/>
    <n v="1"/>
    <s v="Completed &amp; Approved"/>
    <x v="0"/>
  </r>
  <r>
    <n v="597"/>
    <s v="M1110"/>
    <s v="MOM"/>
    <d v="2024-06-14T00:00:00"/>
    <m/>
    <m/>
    <m/>
    <s v="OEM Related"/>
    <s v=" "/>
    <s v="HPE to review the RFP, compliance documents, solution documents, and HLD document, and offer the system for AT if everything is in compliance."/>
    <m/>
    <s v="Critical"/>
    <s v="Open"/>
    <m/>
    <s v=" "/>
    <s v=" "/>
    <s v="WIP"/>
    <s v=" "/>
    <s v="L&amp;T"/>
    <s v="Sivaprasad"/>
    <x v="0"/>
    <m/>
    <s v="Open"/>
    <s v="WIP"/>
    <s v=" "/>
    <s v=" "/>
    <s v=" "/>
    <m/>
    <m/>
    <m/>
    <m/>
    <m/>
    <m/>
    <s v="MOMOEM Related"/>
    <s v="OEM Related Issues"/>
    <s v="OPEN"/>
    <m/>
    <m/>
    <m/>
    <m/>
    <m/>
    <m/>
    <n v="1"/>
    <s v="Open"/>
    <x v="1"/>
  </r>
  <r>
    <n v="598"/>
    <s v="M1111"/>
    <s v="MOM"/>
    <d v="2024-06-14T00:00:00"/>
    <m/>
    <m/>
    <m/>
    <s v="OEM Related"/>
    <s v=" "/>
    <s v="L&amp;T to provide API library access and complete API documents of OpenText to T-Fiber as soon as possible, with follow-up by Director-NOC, T-Fiber."/>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599"/>
    <s v="M1112"/>
    <s v="MOM"/>
    <d v="2024-06-14T00:00:00"/>
    <m/>
    <m/>
    <m/>
    <s v="OEM Related"/>
    <s v=" "/>
    <s v="BBNL integration task completion by 30th June 2024, with day-to-day progress monitoring by Director-NOC, T-Fiber."/>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600"/>
    <s v="M1113"/>
    <s v="MOM"/>
    <d v="2024-06-14T00:00:00"/>
    <m/>
    <m/>
    <m/>
    <s v="OEM Related"/>
    <s v=" "/>
    <s v="OpenText to provide a SMAX proposal with a detailed presentation for potential replacement analysis."/>
    <m/>
    <s v="Critical"/>
    <s v="Open"/>
    <m/>
    <s v=" "/>
    <s v=" "/>
    <s v="WIP"/>
    <s v=" "/>
    <s v="L&amp;T"/>
    <s v="Sivaprasad"/>
    <x v="0"/>
    <m/>
    <s v="Open"/>
    <s v="WIP"/>
    <s v=" "/>
    <s v=" "/>
    <s v=" "/>
    <m/>
    <m/>
    <m/>
    <m/>
    <m/>
    <m/>
    <s v="MOMOEM Related"/>
    <s v="OEM Related Issues"/>
    <s v="OPEN"/>
    <m/>
    <m/>
    <m/>
    <m/>
    <m/>
    <m/>
    <n v="1"/>
    <s v="Open"/>
    <x v="1"/>
  </r>
  <r>
    <n v="601"/>
    <s v="M1114"/>
    <s v="MOM"/>
    <d v="2024-06-14T00:00:00"/>
    <m/>
    <m/>
    <m/>
    <s v="OEM Related"/>
    <s v=" "/>
    <s v="L&amp;T to arrange a demo for Server Performance Monitoring and submit all KPI details."/>
    <m/>
    <s v="Critical"/>
    <s v="Open"/>
    <m/>
    <s v=" "/>
    <s v=" "/>
    <s v="WIP"/>
    <s v=" "/>
    <s v="L&amp;T"/>
    <s v="Sivaprasad"/>
    <x v="0"/>
    <m/>
    <s v="Open"/>
    <s v="WIP"/>
    <s v=" "/>
    <s v=" "/>
    <s v=" "/>
    <m/>
    <m/>
    <m/>
    <m/>
    <m/>
    <m/>
    <s v="MOMOEM Related"/>
    <s v="OEM Related Issues"/>
    <s v="OPEN"/>
    <m/>
    <m/>
    <m/>
    <m/>
    <m/>
    <m/>
    <n v="1"/>
    <s v="Open"/>
    <x v="1"/>
  </r>
  <r>
    <n v="602"/>
    <s v="M1115"/>
    <s v="MOM"/>
    <d v="2024-06-14T00:00:00"/>
    <m/>
    <m/>
    <m/>
    <s v="OEM Related"/>
    <s v=" "/>
    <s v="OpenText to define custom reports for centralized and customizable service level reporting."/>
    <m/>
    <s v="Critical"/>
    <s v="Open"/>
    <m/>
    <s v=" "/>
    <s v=" "/>
    <s v="WIP"/>
    <s v=" "/>
    <s v="L&amp;T"/>
    <s v="Sivaprasad"/>
    <x v="0"/>
    <m/>
    <s v="Open"/>
    <s v="WIP"/>
    <s v=" "/>
    <s v=" "/>
    <s v=" "/>
    <m/>
    <m/>
    <m/>
    <m/>
    <m/>
    <m/>
    <s v="MOMOEM Related"/>
    <s v="OEM Related Issues"/>
    <s v="OPEN"/>
    <m/>
    <m/>
    <m/>
    <m/>
    <m/>
    <m/>
    <n v="1"/>
    <s v="Open"/>
    <x v="1"/>
  </r>
  <r>
    <n v="603"/>
    <s v="M1116"/>
    <s v="MOM"/>
    <d v="2024-06-14T00:00:00"/>
    <m/>
    <m/>
    <m/>
    <s v="OEM Related"/>
    <s v=" "/>
    <s v="OpenText to provide a 7-year direct support commitment and an approval system via email &amp; mobile app."/>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604"/>
    <s v="M1117"/>
    <s v="MOM"/>
    <d v="2024-06-14T00:00:00"/>
    <m/>
    <m/>
    <m/>
    <s v="OEM Related"/>
    <s v=" "/>
    <s v="OpenText to provide a list of device models supported for SNMP polling."/>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605"/>
    <s v="M1118"/>
    <s v="MOM"/>
    <d v="2024-06-14T00:00:00"/>
    <m/>
    <m/>
    <m/>
    <s v="OEM Related"/>
    <s v=" "/>
    <s v="Full API library of vTemIP is unavailable, affecting self-testing of modules."/>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606"/>
    <s v="M1119"/>
    <s v="MOM"/>
    <d v="2024-06-14T00:00:00"/>
    <m/>
    <m/>
    <m/>
    <s v="OEM Related"/>
    <s v=" "/>
    <s v="Product support status from OpenText and incident management issues, including ticket grouping and content filtering."/>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607"/>
    <s v="M112"/>
    <s v="MOM"/>
    <d v="2023-08-01T00:00:00"/>
    <m/>
    <m/>
    <m/>
    <s v="Helpdesk"/>
    <s v="Handbook &amp; SOPs"/>
    <s v="Inquiry about how the Helpdesk addresses cases where the number of the person calling differs from the number registered in the BSS database."/>
    <m/>
    <s v="NON-Critical"/>
    <s v="Open"/>
    <m/>
    <s v=" "/>
    <s v=" "/>
    <s v="WIP"/>
    <s v="11-Sep-25: BSS Integration"/>
    <m/>
    <m/>
    <x v="2"/>
    <m/>
    <s v="Open"/>
    <s v="WIP"/>
    <s v=" "/>
    <s v=" "/>
    <s v=" "/>
    <m/>
    <m/>
    <m/>
    <m/>
    <m/>
    <m/>
    <s v="MOMHelpdesk"/>
    <s v="Helpdesk (Contact Center)"/>
    <s v="OPEN"/>
    <m/>
    <m/>
    <m/>
    <m/>
    <m/>
    <m/>
    <n v="1"/>
    <s v="Open"/>
    <x v="1"/>
  </r>
  <r>
    <n v="608"/>
    <s v="M1120"/>
    <s v="MOM"/>
    <d v="2024-06-14T00:00:00"/>
    <m/>
    <m/>
    <m/>
    <s v="OEM Related"/>
    <s v=" "/>
    <s v="Unavailability of a consolidated dashboard and cross-domain topology visibility."/>
    <m/>
    <s v="Critical"/>
    <s v="Open"/>
    <m/>
    <s v=" "/>
    <s v=" "/>
    <s v="WIP"/>
    <s v=" "/>
    <s v="L&amp;T"/>
    <s v="Sivaprasad"/>
    <x v="0"/>
    <m/>
    <s v="Open"/>
    <s v="WIP"/>
    <s v=" "/>
    <s v=" "/>
    <s v=" "/>
    <m/>
    <m/>
    <m/>
    <m/>
    <m/>
    <m/>
    <s v="MOMOEM Related"/>
    <s v="OEM Related Issues"/>
    <s v="OPEN"/>
    <m/>
    <m/>
    <m/>
    <m/>
    <m/>
    <m/>
    <n v="1"/>
    <s v="Open"/>
    <x v="1"/>
  </r>
  <r>
    <n v="609"/>
    <s v="M1121"/>
    <s v="MOM"/>
    <d v="2024-06-14T00:00:00"/>
    <m/>
    <m/>
    <m/>
    <s v="OEM Related"/>
    <s v=" "/>
    <s v="Instability of OBR and NNMi causing issues in IT event management."/>
    <m/>
    <s v="Critical"/>
    <s v="Open"/>
    <m/>
    <s v=" "/>
    <s v=" "/>
    <s v="WIP"/>
    <s v=" "/>
    <s v="L&amp;T"/>
    <s v="Sivaprasad"/>
    <x v="0"/>
    <m/>
    <s v="Open"/>
    <s v="WIP"/>
    <s v=" "/>
    <s v=" "/>
    <s v=" "/>
    <m/>
    <m/>
    <m/>
    <m/>
    <m/>
    <m/>
    <s v="MOMOEM Related"/>
    <s v="OEM Related Issues"/>
    <s v="OPEN"/>
    <m/>
    <m/>
    <m/>
    <m/>
    <m/>
    <m/>
    <n v="1"/>
    <s v="Open"/>
    <x v="1"/>
  </r>
  <r>
    <n v="610"/>
    <s v="M1122"/>
    <s v="MOM"/>
    <d v="2024-06-14T00:00:00"/>
    <m/>
    <m/>
    <m/>
    <s v="OEM Related"/>
    <s v=" "/>
    <s v="Concerns about the pending Network Automation and the process for implementing upgrades."/>
    <m/>
    <s v="Critical"/>
    <s v="Open"/>
    <m/>
    <s v=" "/>
    <s v=" "/>
    <s v="WIP"/>
    <s v="DUPLICATE POINT (NOC624)"/>
    <s v="L&amp;T"/>
    <s v="Sivaprasad"/>
    <x v="0"/>
    <m/>
    <s v="Open"/>
    <s v="WIP"/>
    <s v=" "/>
    <s v=" "/>
    <s v=" "/>
    <m/>
    <m/>
    <m/>
    <m/>
    <m/>
    <m/>
    <s v="MOMOEM Related"/>
    <s v="OEM Related Issues"/>
    <s v="OPEN"/>
    <m/>
    <m/>
    <m/>
    <m/>
    <m/>
    <m/>
    <n v="1"/>
    <s v="Open"/>
    <x v="1"/>
  </r>
  <r>
    <n v="611"/>
    <s v="M1123"/>
    <s v="MOM"/>
    <d v="2024-06-14T00:00:00"/>
    <m/>
    <m/>
    <m/>
    <s v="OEM Related"/>
    <s v=" "/>
    <s v="OpenText to check and revert with timelines for API library access."/>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612"/>
    <s v="M1124"/>
    <s v="MOM"/>
    <d v="2024-06-14T00:00:00"/>
    <m/>
    <m/>
    <m/>
    <s v="OEM Related"/>
    <s v=" "/>
    <s v="OpenText to revisit the issue of limited ticket visibility in the UI and accommodate more data."/>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613"/>
    <s v="M1125"/>
    <s v="MOM"/>
    <d v="2024-06-14T00:00:00"/>
    <m/>
    <m/>
    <m/>
    <s v="OEM Related"/>
    <s v=" "/>
    <s v="L&amp;T to establish a product service contract and ensure the operational team is fully engaged."/>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614"/>
    <s v="M1126"/>
    <s v="MOM"/>
    <d v="2024-06-14T00:00:00"/>
    <m/>
    <m/>
    <m/>
    <s v="OEM Related"/>
    <s v=" "/>
    <s v="OpenText to provide a solution for Service Level Reporting &amp; availability and to demonstrate WAN-LAN connectivity mapping."/>
    <m/>
    <s v="Critical"/>
    <s v="Open"/>
    <m/>
    <s v=" "/>
    <s v=" "/>
    <s v="WIP"/>
    <s v=" "/>
    <s v="L&amp;T"/>
    <s v="Sivaprasad"/>
    <x v="0"/>
    <m/>
    <s v="Open"/>
    <s v="WIP"/>
    <s v=" "/>
    <s v=" "/>
    <s v=" "/>
    <m/>
    <m/>
    <m/>
    <m/>
    <m/>
    <m/>
    <s v="MOMOEM Related"/>
    <s v="OEM Related Issues"/>
    <s v="OPEN"/>
    <m/>
    <m/>
    <m/>
    <m/>
    <m/>
    <m/>
    <n v="1"/>
    <s v="Open"/>
    <x v="1"/>
  </r>
  <r>
    <n v="615"/>
    <s v="M1127"/>
    <s v="MOM"/>
    <d v="2024-06-14T00:00:00"/>
    <m/>
    <m/>
    <m/>
    <s v="OEM Related"/>
    <s v=" "/>
    <s v="L&amp;T to discuss with OpenText about Network Automation for Deployment and configuration check module License."/>
    <m/>
    <s v="Critical"/>
    <s v="Open"/>
    <m/>
    <s v=" "/>
    <s v=" "/>
    <s v="WIP"/>
    <s v=" "/>
    <s v="L&amp;T"/>
    <s v="Sivaprasad"/>
    <x v="0"/>
    <m/>
    <s v="Open"/>
    <s v="WIP"/>
    <s v=" "/>
    <s v=" "/>
    <s v=" "/>
    <m/>
    <m/>
    <m/>
    <m/>
    <m/>
    <m/>
    <s v="MOMOEM Related"/>
    <s v="OEM Related Issues"/>
    <s v="OPEN"/>
    <m/>
    <m/>
    <m/>
    <m/>
    <m/>
    <m/>
    <n v="1"/>
    <s v="Open"/>
    <x v="1"/>
  </r>
  <r>
    <n v="616"/>
    <s v="M1128"/>
    <s v="MOM"/>
    <d v="2024-06-14T00:00:00"/>
    <m/>
    <m/>
    <m/>
    <s v="OEM Related"/>
    <s v=" "/>
    <s v="OpenText to deploy a dedicated resource in Hyderabad to close all open points and establish a standard test bed environment."/>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617"/>
    <s v="M1129"/>
    <s v="MOM"/>
    <d v="2024-06-14T00:00:00"/>
    <m/>
    <m/>
    <m/>
    <s v="OEM Related"/>
    <s v=" "/>
    <s v="All demonstrations should be conducted in the presence of T-Fiber representatives, and product compliance with ITIL Gold level certification needs to be rechecked."/>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618"/>
    <s v="M113"/>
    <s v="MOM"/>
    <d v="2023-08-01T00:00:00"/>
    <m/>
    <m/>
    <m/>
    <s v="Helpdesk"/>
    <s v="Handbook &amp; SOPs"/>
    <s v="Clarification needed on the sphere of activity between NOC Technical administrators and Helpdesk agents."/>
    <m/>
    <s v="NON-Critical"/>
    <s v="Open"/>
    <m/>
    <s v=" "/>
    <s v=" "/>
    <s v="Artefacts to be submitted"/>
    <s v="24-Sep-25: Updated Document Shared 23-Aug-23"/>
    <m/>
    <m/>
    <x v="2"/>
    <m/>
    <m/>
    <s v="COMPLETED &amp; APPROVED"/>
    <s v=" "/>
    <s v=" "/>
    <s v=" "/>
    <m/>
    <m/>
    <m/>
    <m/>
    <m/>
    <m/>
    <s v="MOMHelpdesk"/>
    <s v="Helpdesk (Contact Center)"/>
    <s v="CLOSED"/>
    <m/>
    <m/>
    <m/>
    <d v="2025-09-24T00:00:00"/>
    <s v="\\172.28.9.34\Artefacts_T-Fiber TNOC Tracker\HELPDESK\M104,105,109,111,113,115,122,123,127,128,130,132,162"/>
    <m/>
    <n v="1"/>
    <s v="Completed &amp; Approved"/>
    <x v="0"/>
  </r>
  <r>
    <n v="619"/>
    <s v="M1130"/>
    <s v="MOM"/>
    <d v="2024-06-28T00:00:00"/>
    <m/>
    <m/>
    <m/>
    <s v="Security &amp; Regulatory Compliance"/>
    <s v="Compliance"/>
    <s v="L&amp;T Security Teams &amp; Technical Head to resolve login issues for Pkg B &amp; C teams by the end of the next week."/>
    <m/>
    <s v="Critical"/>
    <s v="Open"/>
    <m/>
    <s v=" "/>
    <s v=" "/>
    <m/>
    <s v=" "/>
    <m/>
    <m/>
    <x v="4"/>
    <m/>
    <s v="Open"/>
    <s v="Open"/>
    <s v=" "/>
    <s v=" "/>
    <s v=" "/>
    <m/>
    <m/>
    <m/>
    <m/>
    <m/>
    <m/>
    <s v="MOMSecurity &amp; Regulatory Compliance"/>
    <s v="Security"/>
    <s v="OPEN"/>
    <m/>
    <m/>
    <m/>
    <m/>
    <e v="#N/A"/>
    <m/>
    <n v="1"/>
    <s v="Open"/>
    <x v="1"/>
  </r>
  <r>
    <n v="620"/>
    <s v="M1131"/>
    <s v="MOM"/>
    <d v="2024-06-28T00:00:00"/>
    <m/>
    <m/>
    <m/>
    <s v="OSS"/>
    <s v="Product"/>
    <s v="L&amp;T OSS SME to provide updates on the PMS issue with the secondary database after consultation with the OEM."/>
    <m/>
    <s v="Critical"/>
    <s v="Open"/>
    <m/>
    <s v=" "/>
    <s v=" "/>
    <m/>
    <m/>
    <m/>
    <m/>
    <x v="9"/>
    <m/>
    <m/>
    <s v="CLOSURE REVIEW PENDING "/>
    <s v=" "/>
    <s v=" "/>
    <s v=" "/>
    <m/>
    <m/>
    <m/>
    <m/>
    <m/>
    <m/>
    <s v="MOMOSS"/>
    <s v="Applications/Tools"/>
    <s v="OPEN"/>
    <s v="COMPLETED"/>
    <n v="0"/>
    <m/>
    <m/>
    <e v="#N/A"/>
    <m/>
    <n v="1"/>
    <s v="Completed but Verification undrer Process"/>
    <x v="2"/>
  </r>
  <r>
    <n v="621"/>
    <s v="M1132"/>
    <s v="MOM"/>
    <d v="2024-06-28T00:00:00"/>
    <m/>
    <m/>
    <m/>
    <s v="Security &amp; Regulatory Compliance"/>
    <s v="Compliance"/>
    <s v="L&amp;T to work with the vendor to define a solution for integrating AD with Alepo AAA."/>
    <m/>
    <s v="Critical"/>
    <s v="Open"/>
    <m/>
    <s v=" "/>
    <s v=" "/>
    <m/>
    <s v=" "/>
    <m/>
    <m/>
    <x v="4"/>
    <m/>
    <s v="Open"/>
    <s v="Open"/>
    <s v=" "/>
    <s v=" "/>
    <s v=" "/>
    <m/>
    <m/>
    <m/>
    <m/>
    <m/>
    <m/>
    <s v="MOMSecurity &amp; Regulatory Compliance"/>
    <s v="Security"/>
    <s v="OPEN"/>
    <m/>
    <m/>
    <m/>
    <m/>
    <e v="#N/A"/>
    <m/>
    <n v="1"/>
    <s v="Open"/>
    <x v="1"/>
  </r>
  <r>
    <n v="622"/>
    <s v="M1133"/>
    <s v="MOM"/>
    <d v="2024-06-28T00:00:00"/>
    <m/>
    <m/>
    <m/>
    <s v="Security &amp; Regulatory Compliance"/>
    <s v="Compliance"/>
    <s v="GPON SME to discuss with OEM and understand the reporting for categorizing users in EMS &amp; AMS systems."/>
    <m/>
    <s v="Critical"/>
    <s v="Open"/>
    <m/>
    <s v=" "/>
    <s v=" "/>
    <m/>
    <s v=" "/>
    <m/>
    <m/>
    <x v="4"/>
    <m/>
    <s v="Open"/>
    <s v="Open"/>
    <s v=" "/>
    <s v=" "/>
    <s v=" "/>
    <m/>
    <m/>
    <m/>
    <m/>
    <m/>
    <m/>
    <s v="MOMSecurity &amp; Regulatory Compliance"/>
    <s v="Security"/>
    <s v="OPEN"/>
    <m/>
    <m/>
    <m/>
    <m/>
    <e v="#N/A"/>
    <m/>
    <n v="1"/>
    <s v="Open"/>
    <x v="1"/>
  </r>
  <r>
    <n v="623"/>
    <s v="M1134"/>
    <s v="MOM"/>
    <d v="2024-06-28T00:00:00"/>
    <m/>
    <m/>
    <m/>
    <s v="Security &amp; Regulatory Compliance"/>
    <s v="Compliance"/>
    <s v="L&amp;T Security team &amp; DC infra team to complete the RBAC list updates with domain-wise user information."/>
    <m/>
    <s v="Critical"/>
    <s v="Closed"/>
    <m/>
    <s v=" "/>
    <s v=" "/>
    <m/>
    <s v=" "/>
    <m/>
    <m/>
    <x v="4"/>
    <m/>
    <m/>
    <s v="CLOSURE REVIEW PENDING "/>
    <s v=" "/>
    <s v=" "/>
    <s v=" "/>
    <m/>
    <m/>
    <m/>
    <m/>
    <m/>
    <m/>
    <s v="MOMSecurity &amp; Regulatory Compliance"/>
    <s v="Security"/>
    <s v="OPEN"/>
    <m/>
    <m/>
    <m/>
    <m/>
    <s v="Artefacts to be Submitted"/>
    <m/>
    <n v="1"/>
    <s v="Completed but Verification undrer Process"/>
    <x v="2"/>
  </r>
  <r>
    <n v="624"/>
    <s v="M1135"/>
    <s v="MOM"/>
    <d v="2024-06-28T00:00:00"/>
    <m/>
    <m/>
    <m/>
    <s v="Security &amp; Regulatory Compliance"/>
    <s v="Compliance"/>
    <s v="AD not integrating with Alepo AAA."/>
    <m/>
    <s v="Critical"/>
    <s v="Open"/>
    <m/>
    <s v=" "/>
    <s v=" "/>
    <m/>
    <s v=" "/>
    <m/>
    <m/>
    <x v="4"/>
    <m/>
    <s v="Open"/>
    <s v="Open"/>
    <s v=" "/>
    <s v=" "/>
    <s v=" "/>
    <m/>
    <m/>
    <m/>
    <m/>
    <m/>
    <m/>
    <s v="MOMSecurity &amp; Regulatory Compliance"/>
    <s v="Security"/>
    <s v="OPEN"/>
    <m/>
    <m/>
    <m/>
    <m/>
    <e v="#N/A"/>
    <m/>
    <n v="1"/>
    <s v="Open"/>
    <x v="1"/>
  </r>
  <r>
    <n v="625"/>
    <s v="M1136"/>
    <s v="MOM"/>
    <d v="2024-06-28T00:00:00"/>
    <m/>
    <m/>
    <m/>
    <s v="Security &amp; Regulatory Compliance"/>
    <s v="Compliance"/>
    <s v="Local users not removed in EMS, AMS, etc., and not verified through AD/Alepo AAA."/>
    <m/>
    <s v="Critical"/>
    <s v="Open"/>
    <m/>
    <s v=" "/>
    <s v=" "/>
    <m/>
    <s v=" "/>
    <m/>
    <m/>
    <x v="4"/>
    <m/>
    <s v="Open"/>
    <s v="Open"/>
    <s v=" "/>
    <s v=" "/>
    <s v=" "/>
    <m/>
    <m/>
    <m/>
    <m/>
    <m/>
    <m/>
    <s v="MOMSecurity &amp; Regulatory Compliance"/>
    <s v="Security"/>
    <s v="OPEN"/>
    <m/>
    <m/>
    <m/>
    <m/>
    <e v="#N/A"/>
    <m/>
    <n v="1"/>
    <s v="Open"/>
    <x v="1"/>
  </r>
  <r>
    <n v="626"/>
    <s v="M1137"/>
    <s v="MOM"/>
    <d v="2024-06-28T00:00:00"/>
    <m/>
    <m/>
    <m/>
    <s v="Security &amp; Regulatory Compliance"/>
    <s v="Compliance"/>
    <s v="Cisco EPNM has two separate profiles for a single user after login through TACACS, which needs resolution."/>
    <m/>
    <s v="Critical"/>
    <s v="Open"/>
    <m/>
    <s v=" "/>
    <s v=" "/>
    <m/>
    <s v=" "/>
    <m/>
    <m/>
    <x v="4"/>
    <m/>
    <s v="Open"/>
    <s v="Open"/>
    <s v=" "/>
    <s v=" "/>
    <s v=" "/>
    <m/>
    <m/>
    <m/>
    <m/>
    <m/>
    <m/>
    <s v="MOMSecurity &amp; Regulatory Compliance"/>
    <s v="Security"/>
    <s v="OPEN"/>
    <m/>
    <m/>
    <m/>
    <m/>
    <e v="#N/A"/>
    <m/>
    <n v="1"/>
    <s v="Open"/>
    <x v="1"/>
  </r>
  <r>
    <n v="627"/>
    <s v="M1138"/>
    <s v="MOM"/>
    <d v="2024-06-28T00:00:00"/>
    <m/>
    <m/>
    <m/>
    <s v="Security &amp; Regulatory Compliance"/>
    <s v="Compliance"/>
    <s v="L&amp;T does not have HPE Admin access and is missing some OT systems in OSS."/>
    <m/>
    <s v="Critical"/>
    <s v="Open"/>
    <m/>
    <s v=" "/>
    <s v=" "/>
    <m/>
    <m/>
    <m/>
    <m/>
    <x v="9"/>
    <m/>
    <m/>
    <s v="CLOSURE REVIEW PENDING "/>
    <s v=" "/>
    <s v=" "/>
    <s v=" "/>
    <m/>
    <m/>
    <m/>
    <m/>
    <m/>
    <m/>
    <s v="MOMSecurity &amp; Regulatory Compliance"/>
    <s v="Security"/>
    <s v="OPEN"/>
    <s v="COMPLETED"/>
    <n v="0"/>
    <m/>
    <m/>
    <e v="#N/A"/>
    <m/>
    <n v="1"/>
    <s v="Completed but Verification undrer Process"/>
    <x v="2"/>
  </r>
  <r>
    <n v="628"/>
    <s v="M1139"/>
    <s v="MOM"/>
    <d v="2024-06-28T00:00:00"/>
    <m/>
    <m/>
    <m/>
    <s v="Security &amp; Regulatory Compliance"/>
    <s v="Compliance"/>
    <s v="ISE HA DC to DR not working due to pending ISE software upgrade."/>
    <m/>
    <s v="Critical"/>
    <s v="Open"/>
    <m/>
    <s v=" "/>
    <s v=" "/>
    <m/>
    <s v=" "/>
    <m/>
    <m/>
    <x v="4"/>
    <m/>
    <s v="Open"/>
    <s v="Open"/>
    <s v=" "/>
    <s v=" "/>
    <s v=" "/>
    <m/>
    <m/>
    <m/>
    <m/>
    <m/>
    <m/>
    <s v="MOMSecurity &amp; Regulatory Compliance"/>
    <s v="Security"/>
    <s v="OPEN"/>
    <m/>
    <m/>
    <m/>
    <m/>
    <e v="#N/A"/>
    <m/>
    <n v="1"/>
    <s v="Open"/>
    <x v="1"/>
  </r>
  <r>
    <n v="629"/>
    <s v="M114"/>
    <s v="MOM"/>
    <d v="2023-08-01T00:00:00"/>
    <m/>
    <m/>
    <m/>
    <s v="Helpdesk"/>
    <s v="Training"/>
    <s v="Training for Helpdesk Users and Managers"/>
    <m/>
    <s v="Critical"/>
    <s v="Open"/>
    <m/>
    <s v=" "/>
    <s v=" "/>
    <s v="Closed"/>
    <s v="24-Sep-25: Artefacts to be uploaded"/>
    <m/>
    <m/>
    <x v="2"/>
    <m/>
    <m/>
    <s v="COMPLETED &amp; APPROVED"/>
    <s v=" "/>
    <s v=" "/>
    <s v=" "/>
    <m/>
    <m/>
    <m/>
    <m/>
    <m/>
    <m/>
    <s v="MOMHelpdesk"/>
    <s v="Helpdesk (Contact Center)"/>
    <s v="CLOSED"/>
    <m/>
    <m/>
    <m/>
    <d v="2025-09-24T00:00:00"/>
    <s v="\\172.28.9.34\Artefacts_T-Fiber TNOC Tracker\HELPDESK\M114,722,134"/>
    <m/>
    <n v="1"/>
    <s v="Completed &amp; Approved"/>
    <x v="0"/>
  </r>
  <r>
    <n v="630"/>
    <s v="M1140"/>
    <s v="MOM"/>
    <d v="2024-06-28T00:00:00"/>
    <m/>
    <m/>
    <m/>
    <s v="Security &amp; Regulatory Compliance"/>
    <s v="Compliance"/>
    <s v="L&amp;T to share user details with Ravi for reconciliation in RBAC worksheets."/>
    <m/>
    <s v="Critical"/>
    <s v="Open"/>
    <m/>
    <s v=" "/>
    <s v=" "/>
    <m/>
    <s v=" "/>
    <m/>
    <m/>
    <x v="4"/>
    <m/>
    <s v="Open"/>
    <s v="Open"/>
    <s v=" "/>
    <s v=" "/>
    <s v=" "/>
    <m/>
    <m/>
    <m/>
    <m/>
    <m/>
    <m/>
    <s v="MOMSecurity &amp; Regulatory Compliance"/>
    <s v="Security"/>
    <s v="OPEN"/>
    <m/>
    <m/>
    <m/>
    <m/>
    <e v="#N/A"/>
    <m/>
    <n v="1"/>
    <s v="Open"/>
    <x v="1"/>
  </r>
  <r>
    <n v="631"/>
    <s v="M1141"/>
    <s v="MOM"/>
    <d v="2024-06-28T00:00:00"/>
    <m/>
    <m/>
    <m/>
    <s v="Security &amp; Regulatory Compliance"/>
    <s v="Compliance"/>
    <s v="L&amp;T to ensure all users are domain verified through AD/Alepo AAA and remove local users."/>
    <m/>
    <s v="Critical"/>
    <s v="Open"/>
    <m/>
    <s v=" "/>
    <s v=" "/>
    <m/>
    <s v=" "/>
    <m/>
    <m/>
    <x v="4"/>
    <m/>
    <s v="Open"/>
    <s v="Open"/>
    <s v=" "/>
    <s v=" "/>
    <s v=" "/>
    <m/>
    <m/>
    <m/>
    <m/>
    <m/>
    <m/>
    <s v="MOMSecurity &amp; Regulatory Compliance"/>
    <s v="Security"/>
    <s v="OPEN"/>
    <m/>
    <m/>
    <m/>
    <m/>
    <e v="#N/A"/>
    <m/>
    <n v="1"/>
    <s v="Open"/>
    <x v="1"/>
  </r>
  <r>
    <n v="632"/>
    <s v="M1142"/>
    <s v="MOM"/>
    <d v="2024-06-28T00:00:00"/>
    <m/>
    <m/>
    <m/>
    <s v="Security &amp; Regulatory Compliance"/>
    <s v="Compliance"/>
    <s v="L&amp;T to follow a consistent format for user IDs across all domains."/>
    <m/>
    <s v="Critical"/>
    <s v="Open"/>
    <m/>
    <s v=" "/>
    <s v=" "/>
    <m/>
    <s v=" "/>
    <m/>
    <m/>
    <x v="4"/>
    <m/>
    <s v="Open"/>
    <s v="Open"/>
    <s v=" "/>
    <s v=" "/>
    <s v=" "/>
    <m/>
    <m/>
    <m/>
    <m/>
    <m/>
    <m/>
    <s v="MOMSecurity &amp; Regulatory Compliance"/>
    <s v="Security"/>
    <s v="OPEN"/>
    <m/>
    <m/>
    <m/>
    <m/>
    <e v="#N/A"/>
    <m/>
    <n v="1"/>
    <s v="Open"/>
    <x v="1"/>
  </r>
  <r>
    <n v="633"/>
    <s v="M1143"/>
    <s v="MOM"/>
    <d v="2024-06-28T00:00:00"/>
    <m/>
    <m/>
    <m/>
    <s v="Security &amp; Regulatory Compliance"/>
    <s v="Compliance"/>
    <s v="L&amp;T OSS SME to initiate communication with OEMs for admin user control access."/>
    <m/>
    <s v="Critical"/>
    <s v="Open"/>
    <m/>
    <s v=" "/>
    <s v=" "/>
    <m/>
    <m/>
    <m/>
    <m/>
    <x v="9"/>
    <m/>
    <m/>
    <s v="CLOSURE REVIEW PENDING "/>
    <s v=" "/>
    <s v=" "/>
    <s v=" "/>
    <m/>
    <m/>
    <m/>
    <m/>
    <m/>
    <m/>
    <s v="MOMSecurity &amp; Regulatory Compliance"/>
    <s v="Security"/>
    <s v="OPEN"/>
    <s v="COMPLETED"/>
    <n v="0"/>
    <m/>
    <m/>
    <e v="#N/A"/>
    <m/>
    <n v="1"/>
    <s v="Completed but Verification undrer Process"/>
    <x v="2"/>
  </r>
  <r>
    <n v="634"/>
    <s v="M1144"/>
    <s v="MOM"/>
    <d v="2024-06-28T00:00:00"/>
    <m/>
    <m/>
    <m/>
    <s v="Security &amp; Regulatory Compliance"/>
    <s v="Compliance"/>
    <s v="L&amp;T to prepare a checklist, test user access domain-wise, and create users based on necessary approvals."/>
    <m/>
    <s v="Critical"/>
    <s v="Open"/>
    <m/>
    <s v=" "/>
    <s v=" "/>
    <m/>
    <s v=" "/>
    <m/>
    <m/>
    <x v="4"/>
    <m/>
    <s v="Open"/>
    <s v="Open"/>
    <s v=" "/>
    <s v=" "/>
    <s v=" "/>
    <m/>
    <m/>
    <m/>
    <m/>
    <m/>
    <m/>
    <s v="MOMSecurity &amp; Regulatory Compliance"/>
    <s v="Security"/>
    <s v="OPEN"/>
    <m/>
    <m/>
    <m/>
    <m/>
    <e v="#N/A"/>
    <m/>
    <n v="1"/>
    <s v="Open"/>
    <x v="1"/>
  </r>
  <r>
    <n v="635"/>
    <s v="M1145"/>
    <s v="MOM"/>
    <d v="2024-06-28T00:00:00"/>
    <m/>
    <m/>
    <m/>
    <s v="Security &amp; Regulatory Compliance"/>
    <s v="Compliance"/>
    <s v="L&amp;T to rebuild CSM with necessary resources (storage) as a long-term solution."/>
    <m/>
    <s v="Critical"/>
    <s v="Open"/>
    <m/>
    <s v=" "/>
    <s v=" "/>
    <m/>
    <s v=" "/>
    <m/>
    <m/>
    <x v="4"/>
    <m/>
    <s v="Open"/>
    <s v="Open"/>
    <s v=" "/>
    <s v=" "/>
    <s v=" "/>
    <m/>
    <m/>
    <m/>
    <m/>
    <m/>
    <m/>
    <s v="MOMSecurity &amp; Regulatory Compliance"/>
    <s v="Security"/>
    <s v="OPEN"/>
    <m/>
    <m/>
    <m/>
    <m/>
    <e v="#N/A"/>
    <m/>
    <n v="1"/>
    <s v="Open"/>
    <x v="1"/>
  </r>
  <r>
    <n v="636"/>
    <s v="M1146"/>
    <s v="MOM"/>
    <d v="2024-06-28T00:00:00"/>
    <m/>
    <m/>
    <m/>
    <s v="Security &amp; Regulatory Compliance"/>
    <s v="Compliance"/>
    <s v="Mark Mr. Sandeep in any escalation emails for pending issues with L&amp;T."/>
    <m/>
    <s v="Critical"/>
    <s v="Open"/>
    <m/>
    <s v=" "/>
    <s v=" "/>
    <m/>
    <s v="Sandeep is marked in mails"/>
    <m/>
    <m/>
    <x v="4"/>
    <m/>
    <m/>
    <s v="CLOSURE REVIEW PENDING "/>
    <s v=" "/>
    <s v=" "/>
    <s v=" "/>
    <m/>
    <m/>
    <m/>
    <m/>
    <m/>
    <m/>
    <s v="MOMSecurity &amp; Regulatory Compliance"/>
    <s v="Security"/>
    <s v="OPEN"/>
    <m/>
    <m/>
    <m/>
    <m/>
    <s v="Artefacts to be Submitted"/>
    <m/>
    <n v="1"/>
    <s v="Completed but Verification undrer Process"/>
    <x v="2"/>
  </r>
  <r>
    <n v="637"/>
    <s v="M1147"/>
    <s v="MOM"/>
    <d v="2024-07-12T00:00:00"/>
    <m/>
    <m/>
    <m/>
    <s v="OEM Related"/>
    <s v=" "/>
    <s v="Cisco confirmed that Airtel uses NSO for IP/MPLS with around 70,000 devices, and Jio uses it for transport management and service provisioning."/>
    <m/>
    <s v="Critical"/>
    <s v="Open"/>
    <m/>
    <s v=" "/>
    <s v=" "/>
    <s v="WIP"/>
    <s v=" "/>
    <s v="L&amp;T"/>
    <s v="Sivaprasad"/>
    <x v="0"/>
    <m/>
    <s v="Open"/>
    <s v="WIP"/>
    <s v=" "/>
    <s v=" "/>
    <s v=" "/>
    <m/>
    <m/>
    <m/>
    <m/>
    <m/>
    <m/>
    <s v="MOMOEM Related"/>
    <s v="OEM Related Issues"/>
    <s v="OPEN"/>
    <m/>
    <m/>
    <m/>
    <m/>
    <m/>
    <m/>
    <n v="1"/>
    <s v="Open"/>
    <x v="1"/>
  </r>
  <r>
    <n v="638"/>
    <s v="M1148"/>
    <s v="MOM"/>
    <d v="2024-07-12T00:00:00"/>
    <m/>
    <m/>
    <m/>
    <s v="OEM Related"/>
    <s v=" "/>
    <s v="In T-Fiber, NSO interfaces with EMS for GPON (Nokia &amp; Tejas) and directly with network elements for Cisco IP/MPLS."/>
    <m/>
    <s v="Critical"/>
    <s v="Open"/>
    <m/>
    <s v=" "/>
    <s v=" "/>
    <s v="WIP"/>
    <s v=" "/>
    <s v="L&amp;T"/>
    <s v="Sivaprasad"/>
    <x v="0"/>
    <m/>
    <s v="Open"/>
    <s v="WIP"/>
    <s v=" "/>
    <s v=" "/>
    <s v=" "/>
    <m/>
    <m/>
    <m/>
    <m/>
    <m/>
    <m/>
    <s v="MOMOEM Related"/>
    <s v="OEM Related Issues"/>
    <s v="OPEN"/>
    <m/>
    <m/>
    <m/>
    <m/>
    <m/>
    <m/>
    <n v="1"/>
    <s v="Open"/>
    <x v="1"/>
  </r>
  <r>
    <n v="639"/>
    <s v="M1149"/>
    <s v="MOM"/>
    <d v="2024-07-12T00:00:00"/>
    <m/>
    <m/>
    <m/>
    <s v="OEM Related"/>
    <s v=" "/>
    <s v="SVP, T-Fiber requested a comprehensive update on the project's progress, including accomplishments, pending tasks, and future plans."/>
    <m/>
    <s v="Critical"/>
    <s v="Open"/>
    <m/>
    <s v=" "/>
    <s v=" "/>
    <s v="WIP"/>
    <s v=" "/>
    <s v="L&amp;T"/>
    <s v="Sivaprasad"/>
    <x v="0"/>
    <m/>
    <s v="Open"/>
    <s v="WIP"/>
    <s v=" "/>
    <s v=" "/>
    <s v=" "/>
    <m/>
    <m/>
    <m/>
    <m/>
    <m/>
    <m/>
    <s v="MOMOEM Related"/>
    <s v="OEM Related Issues"/>
    <s v="OPEN"/>
    <m/>
    <m/>
    <m/>
    <m/>
    <m/>
    <m/>
    <n v="1"/>
    <s v="Open"/>
    <x v="1"/>
  </r>
  <r>
    <n v="640"/>
    <s v="M115"/>
    <s v="MOM"/>
    <d v="2023-08-01T00:00:00"/>
    <m/>
    <m/>
    <m/>
    <s v="Helpdesk"/>
    <s v="Handbook &amp; SOPs"/>
    <s v="Detailed Helpdesk Process Steps"/>
    <m/>
    <s v="Critical"/>
    <s v="Open"/>
    <m/>
    <s v=" "/>
    <s v=" "/>
    <s v="Closed"/>
    <s v="24-Sep-25: Updated Document Shared 23-Aug-23"/>
    <m/>
    <m/>
    <x v="2"/>
    <m/>
    <m/>
    <s v="COMPLETED &amp; APPROVED"/>
    <s v=" "/>
    <s v=" "/>
    <s v=" "/>
    <m/>
    <m/>
    <m/>
    <m/>
    <m/>
    <m/>
    <s v="MOMHelpdesk"/>
    <s v="Helpdesk (Contact Center)"/>
    <s v="CLOSED"/>
    <m/>
    <m/>
    <m/>
    <d v="2025-09-24T00:00:00"/>
    <s v="\\172.28.9.34\Artefacts_T-Fiber TNOC Tracker\HELPDESK\M104,105,109,111,113,115,122,123,127,128,130,132,162"/>
    <m/>
    <n v="1"/>
    <s v="Completed &amp; Approved"/>
    <x v="0"/>
  </r>
  <r>
    <n v="641"/>
    <s v="M1150"/>
    <s v="MOM"/>
    <d v="2024-07-12T00:00:00"/>
    <m/>
    <m/>
    <m/>
    <s v="OEM Related"/>
    <s v="Cisco"/>
    <s v="Cisco confirmed that lab licenses are provided free with production licenses and that it is standard practice to set up a pre-production environment."/>
    <m/>
    <s v="Critical"/>
    <s v="Open"/>
    <m/>
    <s v=" "/>
    <s v=" "/>
    <s v="WIP"/>
    <s v=" "/>
    <s v="L&amp;T"/>
    <s v="Sivaprasad"/>
    <x v="0"/>
    <m/>
    <s v="Open"/>
    <s v="WIP"/>
    <s v=" "/>
    <s v=" "/>
    <s v=" "/>
    <m/>
    <m/>
    <m/>
    <m/>
    <m/>
    <m/>
    <s v="MOMOEM Related"/>
    <s v="OEM Related Issues"/>
    <s v="OPEN"/>
    <m/>
    <m/>
    <m/>
    <m/>
    <m/>
    <m/>
    <n v="1"/>
    <s v="Open"/>
    <x v="1"/>
  </r>
  <r>
    <n v="642"/>
    <s v="M1151"/>
    <s v="MOM"/>
    <d v="2024-07-12T00:00:00"/>
    <m/>
    <m/>
    <m/>
    <s v="OEM Related"/>
    <s v="Cisco"/>
    <s v="Cisco assured to provide access to the Smartlicenses portal for T-Fiber and to share the full library of APIs for all A&amp;O modules."/>
    <m/>
    <s v="Critical"/>
    <s v="Open"/>
    <m/>
    <s v=" "/>
    <s v=" "/>
    <s v="WIP"/>
    <s v=" "/>
    <s v="L&amp;T"/>
    <s v="Sivaprasad"/>
    <x v="0"/>
    <m/>
    <s v="Open"/>
    <s v="WIP"/>
    <s v=" "/>
    <s v=" "/>
    <s v=" "/>
    <m/>
    <m/>
    <m/>
    <m/>
    <m/>
    <m/>
    <s v="MOMOEM Related"/>
    <s v="OEM Related Issues"/>
    <s v="OPEN"/>
    <m/>
    <m/>
    <m/>
    <m/>
    <m/>
    <m/>
    <n v="1"/>
    <s v="Open"/>
    <x v="1"/>
  </r>
  <r>
    <n v="643"/>
    <s v="M1152"/>
    <s v="MOM"/>
    <d v="2024-07-12T00:00:00"/>
    <m/>
    <m/>
    <m/>
    <s v="OEM Related"/>
    <s v=" "/>
    <s v="Technical Support and Operations:"/>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644"/>
    <s v="M1153"/>
    <s v="MOM"/>
    <d v="2024-07-12T00:00:00"/>
    <m/>
    <m/>
    <m/>
    <s v="OEM Related"/>
    <s v=" "/>
    <s v="Discussions were held about the method of operation for NED and product lifecycle management."/>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645"/>
    <s v="M1154"/>
    <s v="MOM"/>
    <d v="2024-07-12T00:00:00"/>
    <m/>
    <m/>
    <m/>
    <s v="OEM Related"/>
    <s v="Cisco"/>
    <s v="Cisco suggested a gradual handover process with a joint account of L&amp;T and Cisco for a smooth transition."/>
    <m/>
    <s v="Critical"/>
    <s v="Open"/>
    <m/>
    <s v=" "/>
    <s v=" "/>
    <s v="WIP"/>
    <s v=" "/>
    <s v="L&amp;T"/>
    <s v="Sivaprasad"/>
    <x v="0"/>
    <m/>
    <s v="Open"/>
    <s v="WIP"/>
    <s v=" "/>
    <s v=" "/>
    <s v=" "/>
    <m/>
    <m/>
    <m/>
    <m/>
    <m/>
    <m/>
    <s v="MOMOEM Related"/>
    <s v="OEM Related Issues"/>
    <s v="OPEN"/>
    <m/>
    <m/>
    <m/>
    <m/>
    <m/>
    <m/>
    <n v="1"/>
    <s v="Open"/>
    <x v="1"/>
  </r>
  <r>
    <n v="646"/>
    <s v="M1155"/>
    <s v="MOM"/>
    <d v="2024-07-12T00:00:00"/>
    <m/>
    <m/>
    <m/>
    <s v="OEM Related"/>
    <s v="NSO"/>
    <s v="Director-P&amp;E, T-Fiber inquired about the system responsible for maintaining the complete inventory within NSO."/>
    <m/>
    <s v="Critical"/>
    <s v="Open"/>
    <m/>
    <s v=" "/>
    <s v=" "/>
    <s v="WIP"/>
    <s v=" "/>
    <s v="L&amp;T"/>
    <s v="Sivaprasad"/>
    <x v="0"/>
    <m/>
    <s v="Open"/>
    <s v="WIP"/>
    <s v=" "/>
    <s v=" "/>
    <s v=" "/>
    <m/>
    <m/>
    <m/>
    <m/>
    <m/>
    <m/>
    <s v="MOMOEM Related"/>
    <s v="OEM Related Issues"/>
    <s v="OPEN"/>
    <m/>
    <m/>
    <m/>
    <m/>
    <m/>
    <m/>
    <n v="1"/>
    <s v="Open"/>
    <x v="1"/>
  </r>
  <r>
    <n v="647"/>
    <s v="M1156"/>
    <s v="MOM"/>
    <d v="2024-07-12T00:00:00"/>
    <m/>
    <m/>
    <m/>
    <s v="OEM Related"/>
    <s v="Cisco"/>
    <s v="Cisco mentioned that full orchestration currently requires human intervention, and a service discovery and reconciliation module is needed for full automation."/>
    <m/>
    <s v="Critical"/>
    <s v="Open"/>
    <m/>
    <s v=" "/>
    <s v=" "/>
    <s v="WIP"/>
    <s v=" "/>
    <s v="L&amp;T"/>
    <s v="Sivaprasad"/>
    <x v="0"/>
    <m/>
    <s v="Open"/>
    <s v="WIP"/>
    <s v=" "/>
    <s v=" "/>
    <s v=" "/>
    <m/>
    <m/>
    <m/>
    <m/>
    <m/>
    <m/>
    <s v="MOMOEM Related"/>
    <s v="OEM Related Issues"/>
    <s v="OPEN"/>
    <m/>
    <m/>
    <m/>
    <m/>
    <m/>
    <m/>
    <n v="1"/>
    <s v="Open"/>
    <x v="1"/>
  </r>
  <r>
    <n v="648"/>
    <s v="M1157"/>
    <s v="MOM"/>
    <d v="2024-07-12T00:00:00"/>
    <m/>
    <m/>
    <m/>
    <s v="OEM Related"/>
    <s v=" "/>
    <s v="Concerns were raised about customization in the pre-production phase and the need to complete customizations before going live."/>
    <m/>
    <s v="Critical"/>
    <s v="Open"/>
    <m/>
    <s v=" "/>
    <s v=" "/>
    <s v="WIP"/>
    <s v=" "/>
    <s v="L&amp;T"/>
    <s v="Sivaprasad"/>
    <x v="0"/>
    <m/>
    <s v="Open"/>
    <s v="WIP"/>
    <s v=" "/>
    <s v=" "/>
    <s v=" "/>
    <m/>
    <m/>
    <m/>
    <m/>
    <m/>
    <m/>
    <s v="MOMOEM Related"/>
    <s v="OEM Related Issues"/>
    <s v="OPEN"/>
    <m/>
    <m/>
    <m/>
    <m/>
    <m/>
    <m/>
    <n v="1"/>
    <s v="Open"/>
    <x v="1"/>
  </r>
  <r>
    <n v="649"/>
    <s v="M1158"/>
    <s v="MOM"/>
    <d v="2024-07-12T00:00:00"/>
    <m/>
    <m/>
    <m/>
    <s v="OEM Related"/>
    <s v="Cisco"/>
    <s v="Cisco emphasized the importance of a change management system for configuration changes and the need for a service audit feature."/>
    <m/>
    <s v="Critical"/>
    <s v="Open"/>
    <m/>
    <s v=" "/>
    <s v=" "/>
    <s v="WIP"/>
    <s v=" "/>
    <s v="L&amp;T"/>
    <s v="Sivaprasad"/>
    <x v="0"/>
    <m/>
    <s v="Open"/>
    <s v="WIP"/>
    <s v=" "/>
    <s v=" "/>
    <s v=" "/>
    <m/>
    <m/>
    <m/>
    <m/>
    <m/>
    <m/>
    <s v="MOMOEM Related"/>
    <s v="OEM Related Issues"/>
    <s v="OPEN"/>
    <m/>
    <m/>
    <m/>
    <m/>
    <m/>
    <m/>
    <n v="1"/>
    <s v="Open"/>
    <x v="1"/>
  </r>
  <r>
    <n v="650"/>
    <s v="M1159"/>
    <s v="MOM"/>
    <d v="2024-07-12T00:00:00"/>
    <m/>
    <m/>
    <m/>
    <s v="OEM Related"/>
    <s v="Cisco"/>
    <s v="Cisco to provide all API libraries and hand over NED with knowledge transfers."/>
    <m/>
    <s v="Critical"/>
    <s v="Open"/>
    <m/>
    <s v=" "/>
    <s v=" "/>
    <s v="WIP"/>
    <s v=" "/>
    <s v="L&amp;T"/>
    <s v="Sivaprasad"/>
    <x v="0"/>
    <m/>
    <s v="Open"/>
    <s v="WIP"/>
    <s v=" "/>
    <s v=" "/>
    <s v=" "/>
    <m/>
    <m/>
    <m/>
    <m/>
    <m/>
    <m/>
    <s v="MOMOEM Related"/>
    <s v="OEM Related Issues"/>
    <s v="OPEN"/>
    <m/>
    <m/>
    <m/>
    <m/>
    <m/>
    <m/>
    <n v="1"/>
    <s v="Open"/>
    <x v="1"/>
  </r>
  <r>
    <n v="651"/>
    <s v="M116"/>
    <s v="MOM"/>
    <d v="2023-08-01T00:00:00"/>
    <m/>
    <m/>
    <m/>
    <s v="Helpdesk"/>
    <s v="Handbook &amp; SOPs"/>
    <s v="Clarification needed on addressing the subjective nature of &quot;Non-Technical&quot; calls."/>
    <m/>
    <s v="Critical"/>
    <s v="Open"/>
    <m/>
    <s v=" "/>
    <s v=" "/>
    <s v="Closed"/>
    <s v="24-Sep-25: It will be Handled by Proposed T fiber Business Helpdesk"/>
    <m/>
    <m/>
    <x v="2"/>
    <m/>
    <m/>
    <s v="COMPLETED &amp; APPROVED"/>
    <s v=" "/>
    <s v=" "/>
    <s v=" "/>
    <m/>
    <m/>
    <m/>
    <m/>
    <m/>
    <m/>
    <s v="MOMHelpdesk"/>
    <s v="Helpdesk (Contact Center)"/>
    <s v="CLOSED"/>
    <m/>
    <m/>
    <m/>
    <d v="2025-09-24T00:00:00"/>
    <s v="\\172.28.9.34\Artefacts_T-Fiber TNOC Tracker\HELPDESK\M116,723,1026"/>
    <m/>
    <n v="1"/>
    <s v="Completed &amp; Approved"/>
    <x v="0"/>
  </r>
  <r>
    <n v="652"/>
    <s v="M1160"/>
    <s v="MOM"/>
    <d v="2024-07-12T00:00:00"/>
    <m/>
    <m/>
    <m/>
    <s v="OEM Related"/>
    <s v="OSS"/>
    <s v="Inventory module and bandwidth manager are still open issues."/>
    <m/>
    <s v="Critical"/>
    <s v="Open"/>
    <m/>
    <s v=" "/>
    <s v=" "/>
    <s v="WIP"/>
    <s v=" "/>
    <s v="L&amp;T"/>
    <s v="Sivaprasad"/>
    <x v="0"/>
    <m/>
    <s v="Open"/>
    <s v="WIP"/>
    <s v=" "/>
    <s v=" "/>
    <s v=" "/>
    <m/>
    <m/>
    <m/>
    <m/>
    <m/>
    <m/>
    <s v="MOMOEM Related"/>
    <s v="OEM Related Issues"/>
    <s v="OPEN"/>
    <m/>
    <m/>
    <m/>
    <m/>
    <m/>
    <m/>
    <n v="1"/>
    <s v="Open"/>
    <x v="1"/>
  </r>
  <r>
    <n v="653"/>
    <s v="M1161"/>
    <s v="MOM"/>
    <d v="2024-07-12T00:00:00"/>
    <m/>
    <m/>
    <m/>
    <s v="OEM Related"/>
    <s v="OSS"/>
    <s v="L&amp;T to provide lifecycle processes and how change management and customization are done post-production."/>
    <m/>
    <s v="Critical"/>
    <s v="Open"/>
    <m/>
    <s v=" "/>
    <s v=" "/>
    <s v="WIP"/>
    <s v=" "/>
    <s v="L&amp;T"/>
    <s v="Sivaprasad"/>
    <x v="0"/>
    <m/>
    <s v="Open"/>
    <s v="WIP"/>
    <s v=" "/>
    <s v=" "/>
    <s v=" "/>
    <m/>
    <m/>
    <m/>
    <m/>
    <m/>
    <m/>
    <s v="MOMOEM Related"/>
    <s v="OEM Related Issues"/>
    <s v="OPEN"/>
    <m/>
    <m/>
    <m/>
    <m/>
    <m/>
    <m/>
    <n v="1"/>
    <s v="Open"/>
    <x v="1"/>
  </r>
  <r>
    <n v="654"/>
    <s v="M1162"/>
    <s v="MOM"/>
    <d v="2024-07-12T00:00:00"/>
    <m/>
    <m/>
    <m/>
    <s v="OEM Related"/>
    <s v="NSO"/>
    <s v="Cisco to provide E2E topology feasibility, including bandwidth management using NSO."/>
    <m/>
    <s v="Critical"/>
    <s v="Open"/>
    <m/>
    <s v=" "/>
    <s v=" "/>
    <s v="WIP"/>
    <s v=" "/>
    <s v="L&amp;T"/>
    <s v="Sivaprasad"/>
    <x v="0"/>
    <m/>
    <s v="Open"/>
    <s v="WIP"/>
    <s v=" "/>
    <s v=" "/>
    <s v=" "/>
    <m/>
    <m/>
    <m/>
    <m/>
    <m/>
    <m/>
    <s v="MOMOEM Related"/>
    <s v="OEM Related Issues"/>
    <s v="OPEN"/>
    <m/>
    <m/>
    <m/>
    <m/>
    <m/>
    <m/>
    <n v="1"/>
    <s v="Open"/>
    <x v="1"/>
  </r>
  <r>
    <n v="655"/>
    <s v="M1163"/>
    <s v="MOM"/>
    <d v="2024-07-12T00:00:00"/>
    <m/>
    <m/>
    <m/>
    <s v="OEM Related"/>
    <s v=" "/>
    <s v="Director-P&amp;E, T-Fiber asked for the deployment of the system in a pre-production environment for thorough testing."/>
    <m/>
    <s v="Critical"/>
    <s v="Open"/>
    <m/>
    <s v=" "/>
    <s v=" "/>
    <s v="WIP"/>
    <s v=" "/>
    <s v="L&amp;T"/>
    <s v="Sivaprasad"/>
    <x v="0"/>
    <m/>
    <s v="Open"/>
    <s v="WIP"/>
    <s v=" "/>
    <s v=" "/>
    <s v=" "/>
    <m/>
    <m/>
    <m/>
    <m/>
    <m/>
    <m/>
    <s v="MOMOEM Related"/>
    <s v="OEM Related Issues"/>
    <s v="OPEN"/>
    <m/>
    <m/>
    <m/>
    <m/>
    <m/>
    <m/>
    <n v="1"/>
    <s v="Open"/>
    <x v="1"/>
  </r>
  <r>
    <n v="656"/>
    <s v="M1164"/>
    <s v="MOM"/>
    <d v="2024-07-12T00:00:00"/>
    <m/>
    <m/>
    <m/>
    <s v="OEM Related"/>
    <s v=" "/>
    <s v="SVP, T-Fiber requested access to all modules within the pre-production environment, along with necessary licenses."/>
    <m/>
    <s v="Critical"/>
    <s v="Open"/>
    <m/>
    <s v=" "/>
    <s v=" "/>
    <s v="WIP"/>
    <s v=" "/>
    <s v="L&amp;T"/>
    <s v="Sivaprasad"/>
    <x v="0"/>
    <m/>
    <s v="Open"/>
    <s v="WIP"/>
    <s v=" "/>
    <s v=" "/>
    <s v=" "/>
    <m/>
    <m/>
    <m/>
    <m/>
    <m/>
    <m/>
    <s v="MOMOEM Related"/>
    <s v="OEM Related Issues"/>
    <s v="OPEN"/>
    <m/>
    <m/>
    <m/>
    <m/>
    <m/>
    <m/>
    <n v="1"/>
    <s v="Open"/>
    <x v="1"/>
  </r>
  <r>
    <n v="657"/>
    <s v="M1165"/>
    <s v="MOM"/>
    <d v="2024-07-12T00:00:00"/>
    <m/>
    <m/>
    <m/>
    <s v="OEM Related"/>
    <s v=" "/>
    <s v="Director-P&amp;E, T-Fiber emphasized the importance of the system being modular and raised concerns about functionality without BSS."/>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658"/>
    <s v="M1166"/>
    <s v="MOM"/>
    <d v="2024-07-15T00:00:00"/>
    <m/>
    <m/>
    <m/>
    <s v="OEM Related"/>
    <s v=" "/>
    <s v="L&amp;T to inform T-Fiber and provide details once solution support is fully deployed."/>
    <m/>
    <s v="Critical"/>
    <s v="Open"/>
    <m/>
    <s v=" "/>
    <s v=" "/>
    <s v="WIP"/>
    <s v=" "/>
    <s v="L&amp;T"/>
    <s v="Sivaprasad"/>
    <x v="0"/>
    <m/>
    <s v="Open"/>
    <s v="WIP"/>
    <s v=" "/>
    <s v=" "/>
    <s v=" "/>
    <m/>
    <m/>
    <m/>
    <m/>
    <m/>
    <m/>
    <s v="MOMOEM Related"/>
    <s v="OEM Related Issues"/>
    <s v="OPEN"/>
    <m/>
    <m/>
    <m/>
    <m/>
    <m/>
    <m/>
    <n v="1"/>
    <s v="Open"/>
    <x v="1"/>
  </r>
  <r>
    <n v="659"/>
    <s v="M1167"/>
    <s v="MOM"/>
    <d v="2024-07-15T00:00:00"/>
    <m/>
    <m/>
    <m/>
    <s v="OEM Related"/>
    <s v=" "/>
    <s v="L&amp;T to focus on solution reports and resolve operational issues related to UTM."/>
    <m/>
    <s v="Critical"/>
    <s v="Open"/>
    <m/>
    <s v=" "/>
    <s v=" "/>
    <s v="WIP"/>
    <s v=" "/>
    <s v="L&amp;T"/>
    <s v="Sivaprasad"/>
    <x v="0"/>
    <m/>
    <s v="Open"/>
    <s v="WIP"/>
    <s v=" "/>
    <s v=" "/>
    <s v=" "/>
    <m/>
    <m/>
    <m/>
    <m/>
    <m/>
    <m/>
    <s v="MOMOEM Related"/>
    <s v="OEM Related Issues"/>
    <s v="OPEN"/>
    <m/>
    <m/>
    <m/>
    <m/>
    <m/>
    <m/>
    <n v="1"/>
    <s v="Open"/>
    <x v="1"/>
  </r>
  <r>
    <n v="660"/>
    <s v="M1168"/>
    <s v="MOM"/>
    <d v="2024-07-15T00:00:00"/>
    <m/>
    <m/>
    <m/>
    <s v="OEM Related"/>
    <s v=" "/>
    <s v="HPE to consider features not possible for alternative solutions."/>
    <m/>
    <s v="Critical"/>
    <s v="Open"/>
    <m/>
    <s v=" "/>
    <s v=" "/>
    <s v="WIP"/>
    <s v=" "/>
    <s v="L&amp;T"/>
    <s v="Sivaprasad"/>
    <x v="0"/>
    <m/>
    <s v="Open"/>
    <s v="WIP"/>
    <s v=" "/>
    <s v=" "/>
    <s v=" "/>
    <m/>
    <m/>
    <m/>
    <m/>
    <m/>
    <m/>
    <s v="MOMOEM Related"/>
    <s v="OEM Related Issues"/>
    <s v="OPEN"/>
    <m/>
    <m/>
    <m/>
    <m/>
    <m/>
    <m/>
    <n v="1"/>
    <s v="Open"/>
    <x v="1"/>
  </r>
  <r>
    <n v="661"/>
    <s v="M1169"/>
    <s v="MOM"/>
    <d v="2024-07-15T00:00:00"/>
    <m/>
    <m/>
    <m/>
    <s v="OEM Related"/>
    <s v=" "/>
    <s v="L&amp;T to provide automation in the purge-auto termination process without manual intervention."/>
    <m/>
    <s v="Critical"/>
    <s v="Open"/>
    <m/>
    <s v=" "/>
    <s v=" "/>
    <s v="WIP"/>
    <s v=" "/>
    <s v="L&amp;T"/>
    <s v="Sivaprasad"/>
    <x v="0"/>
    <m/>
    <s v="Open"/>
    <s v="WIP"/>
    <s v=" "/>
    <s v=" "/>
    <s v=" "/>
    <m/>
    <m/>
    <m/>
    <m/>
    <m/>
    <m/>
    <s v="MOMOEM Related"/>
    <s v="OEM Related Issues"/>
    <s v="OPEN"/>
    <m/>
    <m/>
    <m/>
    <m/>
    <m/>
    <m/>
    <n v="1"/>
    <s v="Open"/>
    <x v="1"/>
  </r>
  <r>
    <n v="662"/>
    <s v="M117"/>
    <s v="MOM"/>
    <d v="2023-08-01T00:00:00"/>
    <m/>
    <m/>
    <m/>
    <s v="Helpdesk"/>
    <s v="Handbook &amp; SOPs"/>
    <s v="Assumptions for Estimated Calls per Day"/>
    <m/>
    <s v="Critical"/>
    <s v="Open"/>
    <m/>
    <s v=" "/>
    <s v=" "/>
    <s v="Closed"/>
    <s v="24-Sep-25: Artefacts to be uploaded"/>
    <m/>
    <m/>
    <x v="2"/>
    <m/>
    <m/>
    <s v="COMPLETED &amp; APPROVED"/>
    <s v=" "/>
    <s v=" "/>
    <s v=" "/>
    <m/>
    <m/>
    <m/>
    <m/>
    <m/>
    <m/>
    <s v="MOMHelpdesk"/>
    <s v="Helpdesk (Contact Center)"/>
    <s v="CLOSED"/>
    <m/>
    <m/>
    <m/>
    <d v="2025-09-24T00:00:00"/>
    <s v="\\172.28.9.34\Artefacts_T-Fiber TNOC Tracker\HELPDESK\M117,126,728"/>
    <m/>
    <n v="1"/>
    <s v="Completed &amp; Approved"/>
    <x v="0"/>
  </r>
  <r>
    <n v="663"/>
    <s v="M1170"/>
    <s v="MOM"/>
    <d v="2024-07-15T00:00:00"/>
    <m/>
    <m/>
    <m/>
    <s v="OEM Related"/>
    <s v=" "/>
    <s v="L&amp;T to ensure GIS is the master source for passive infra and it should be a permanent solution."/>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664"/>
    <s v="M1171"/>
    <s v="MOM"/>
    <d v="2024-07-15T00:00:00"/>
    <m/>
    <m/>
    <m/>
    <s v="OEM Related"/>
    <s v=" "/>
    <s v="L&amp;T to provide all relevant data to facilitate customization requirements for business."/>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665"/>
    <s v="M1172"/>
    <s v="MOM"/>
    <d v="2024-07-15T00:00:00"/>
    <m/>
    <m/>
    <m/>
    <s v="OEM Related"/>
    <s v=" "/>
    <s v="L&amp;T assured that technical support would be available for the long term and operational training would continue until the complete delivery of the contract."/>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666"/>
    <s v="M1173"/>
    <s v="MOM"/>
    <d v="2024-07-15T00:00:00"/>
    <m/>
    <m/>
    <m/>
    <s v="OEM Related"/>
    <s v=" "/>
    <s v="L&amp;T to demonstrate all points, including completed points, to ensure transparency on solutions implemented."/>
    <m/>
    <s v="Critical"/>
    <s v="Open"/>
    <m/>
    <s v=" "/>
    <s v=" "/>
    <s v="WIP"/>
    <s v=" "/>
    <s v="L&amp;T"/>
    <s v="Sivaprasad"/>
    <x v="0"/>
    <m/>
    <s v="Open"/>
    <s v="WIP"/>
    <s v=" "/>
    <s v=" "/>
    <s v=" "/>
    <m/>
    <m/>
    <m/>
    <m/>
    <m/>
    <m/>
    <s v="MOMOEM Related"/>
    <s v="OEM Related Issues"/>
    <s v="OPEN"/>
    <m/>
    <m/>
    <m/>
    <m/>
    <m/>
    <m/>
    <n v="1"/>
    <s v="Open"/>
    <x v="1"/>
  </r>
  <r>
    <n v="667"/>
    <s v="M1174"/>
    <s v="MOM"/>
    <d v="2024-07-15T00:00:00"/>
    <m/>
    <m/>
    <m/>
    <s v="OEM Related"/>
    <s v=" "/>
    <s v="L&amp;T to prioritize tasks to support business along with T-Fiber to maintain efficient and effective operational workflows."/>
    <m/>
    <s v="Critical"/>
    <s v="Open"/>
    <m/>
    <s v=" "/>
    <s v=" "/>
    <s v="WIP"/>
    <s v=" "/>
    <s v="L&amp;T"/>
    <s v="Sivaprasad"/>
    <x v="0"/>
    <m/>
    <s v="Open"/>
    <s v="WIP"/>
    <s v=" "/>
    <s v=" "/>
    <s v=" "/>
    <m/>
    <m/>
    <m/>
    <m/>
    <m/>
    <m/>
    <s v="MOMOEM Related"/>
    <s v="OEM Related Issues"/>
    <s v="OPEN"/>
    <m/>
    <m/>
    <m/>
    <m/>
    <m/>
    <m/>
    <n v="1"/>
    <s v="Open"/>
    <x v="1"/>
  </r>
  <r>
    <n v="668"/>
    <s v="M1175"/>
    <s v="MOM"/>
    <d v="2024-07-15T00:00:00"/>
    <m/>
    <m/>
    <m/>
    <s v="OEM Related"/>
    <s v=" "/>
    <s v="L&amp;T and HPE to provide timelines for operational, delivery, and technical support, as well as a plan for out-of-the-box features."/>
    <m/>
    <s v="Critical"/>
    <s v="Open"/>
    <m/>
    <s v=" "/>
    <s v=" "/>
    <s v="WIP"/>
    <s v=" "/>
    <s v="L&amp;T"/>
    <s v="Sivaprasad"/>
    <x v="0"/>
    <m/>
    <s v="Open"/>
    <s v="WIP"/>
    <s v=" "/>
    <s v=" "/>
    <s v=" "/>
    <m/>
    <m/>
    <m/>
    <m/>
    <m/>
    <m/>
    <s v="MOMOEM Related"/>
    <s v="OEM Related Issues"/>
    <s v="OPEN"/>
    <m/>
    <m/>
    <m/>
    <m/>
    <m/>
    <m/>
    <n v="1"/>
    <s v="Open"/>
    <x v="1"/>
  </r>
  <r>
    <n v="669"/>
    <s v="M1176"/>
    <s v="MOM"/>
    <d v="2024-07-15T00:00:00"/>
    <m/>
    <m/>
    <m/>
    <s v="OEM Related"/>
    <s v=" "/>
    <s v="L&amp;T to provide updated LLD document and ensure that all Licenses are provided to T-Fiber as they are an asset of T-Fiber."/>
    <m/>
    <s v="Critical"/>
    <s v="Open"/>
    <m/>
    <s v=" "/>
    <s v=" "/>
    <s v="WIP"/>
    <s v=" "/>
    <s v="L&amp;T"/>
    <s v="Sivaprasad"/>
    <x v="0"/>
    <m/>
    <s v="Open"/>
    <s v="WIP"/>
    <s v=" "/>
    <s v=" "/>
    <s v=" "/>
    <m/>
    <m/>
    <m/>
    <m/>
    <m/>
    <m/>
    <s v="MOMOEM Related"/>
    <s v="OEM Related Issues"/>
    <s v="OPEN"/>
    <m/>
    <m/>
    <m/>
    <m/>
    <m/>
    <m/>
    <n v="1"/>
    <s v="Open"/>
    <x v="1"/>
  </r>
  <r>
    <n v="670"/>
    <s v="M1177"/>
    <s v="MOM"/>
    <d v="2024-07-15T00:00:00"/>
    <m/>
    <m/>
    <m/>
    <s v="OEM Related"/>
    <s v=" "/>
    <s v="L&amp;T to submit customize reports and ensure that all open HP APIs should be made available to L&amp;T and T-Fiber."/>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671"/>
    <s v="M1178"/>
    <s v="MOM"/>
    <d v="2024-07-15T00:00:00"/>
    <m/>
    <m/>
    <m/>
    <s v="OEM Related"/>
    <s v=" "/>
    <s v="L&amp;T to ensure that the pre-production environment is set up and additional infrastructure needs are met."/>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672"/>
    <s v="M1179"/>
    <s v="MOM"/>
    <d v="2024-07-15T00:00:00"/>
    <m/>
    <m/>
    <m/>
    <s v="OEM Related"/>
    <s v=" "/>
    <s v="Director-P&amp;E, T-Fiber emphasized the importance of delivering services and suggested scheduling calls to ensure delivery is on track."/>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673"/>
    <s v="M118"/>
    <s v="MOM"/>
    <d v="2023-08-01T00:00:00"/>
    <m/>
    <m/>
    <m/>
    <s v="Helpdesk"/>
    <s v="Handbook &amp; SOPs"/>
    <s v="Readiness of Helpdesk to report on compliances and responsiveness and calculate penalties."/>
    <m/>
    <s v="Critical"/>
    <s v="Open"/>
    <m/>
    <s v=" "/>
    <s v=" "/>
    <s v="Artefacts to be submitted"/>
    <s v="24-Sep-25:Artefacts to be submitted"/>
    <m/>
    <m/>
    <x v="2"/>
    <m/>
    <s v="Open"/>
    <s v="Open"/>
    <s v=" "/>
    <s v=" "/>
    <s v=" "/>
    <m/>
    <m/>
    <m/>
    <m/>
    <m/>
    <m/>
    <s v="MOMHelpdesk"/>
    <s v="Helpdesk (Contact Center)"/>
    <s v="OPEN"/>
    <m/>
    <m/>
    <m/>
    <d v="2025-09-24T00:00:00"/>
    <m/>
    <m/>
    <n v="1"/>
    <s v="Open"/>
    <x v="1"/>
  </r>
  <r>
    <n v="674"/>
    <s v="M1180"/>
    <s v="MOM"/>
    <d v="2024-07-15T00:00:00"/>
    <m/>
    <m/>
    <m/>
    <s v="OEM Related"/>
    <s v=" "/>
    <s v="Director-P&amp;E, T-Fiber requested an out-of-box demo as per the pre-bid agreement."/>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675"/>
    <s v="M1181"/>
    <s v="MOM"/>
    <d v="2024-07-15T00:00:00"/>
    <m/>
    <m/>
    <m/>
    <s v="OEM Related"/>
    <s v=" "/>
    <s v="A detailed discussion is required for DR with all stakeholders, including HPE, OT, and CTRL S, for a comprehensive approach."/>
    <m/>
    <s v="Critical"/>
    <s v="Open"/>
    <m/>
    <s v=" "/>
    <s v=" "/>
    <s v="WIP"/>
    <s v=" "/>
    <s v="L&amp;T"/>
    <s v="Sivaprasad"/>
    <x v="0"/>
    <m/>
    <s v="Open"/>
    <s v="WIP"/>
    <s v=" "/>
    <s v=" "/>
    <s v=" "/>
    <m/>
    <m/>
    <m/>
    <m/>
    <m/>
    <m/>
    <s v="MOMOEM Related"/>
    <s v="OEM Related Issues"/>
    <s v="OPEN"/>
    <m/>
    <m/>
    <m/>
    <m/>
    <m/>
    <m/>
    <n v="1"/>
    <s v="Open"/>
    <x v="1"/>
  </r>
  <r>
    <n v="676"/>
    <s v="M1182"/>
    <s v="MOM"/>
    <d v="2024-07-22T00:00:00"/>
    <m/>
    <m/>
    <m/>
    <s v="T&amp;D Environment"/>
    <s v=" "/>
    <s v="MD, T-Fiber emphasized the necessity of a pre-production setup and directed L&amp;T to submit an infrastructure proposal."/>
    <m/>
    <s v="NON-Critical"/>
    <s v="Open"/>
    <m/>
    <s v=" "/>
    <s v=" "/>
    <m/>
    <s v="11-Oct-25: T Fiber requested to submit reference document_x000a_Historically the L&amp;T submitted proposal was not approved. Need to work for the final setup "/>
    <m/>
    <m/>
    <x v="7"/>
    <m/>
    <s v="Open"/>
    <s v="Open"/>
    <s v=" "/>
    <s v=" "/>
    <s v=" "/>
    <m/>
    <m/>
    <m/>
    <m/>
    <m/>
    <m/>
    <s v="MOMT&amp;D Environment"/>
    <s v="Applications"/>
    <s v="OPEN"/>
    <m/>
    <m/>
    <m/>
    <m/>
    <m/>
    <m/>
    <n v="1"/>
    <s v="Open"/>
    <x v="1"/>
  </r>
  <r>
    <n v="677"/>
    <s v="M1183"/>
    <s v="MOM"/>
    <d v="2024-07-22T00:00:00"/>
    <m/>
    <m/>
    <m/>
    <s v="OEM Related"/>
    <s v=" "/>
    <s v="MD, T-Fiber asked L&amp;T to work with the OEM for a higher license count for the Work Force Management Tool (WFM) and to explore features of government tools for comparison."/>
    <m/>
    <s v="Critical"/>
    <s v="Open"/>
    <m/>
    <s v=" "/>
    <s v=" "/>
    <s v="WIP"/>
    <s v=" "/>
    <s v="L&amp;T"/>
    <s v="Sivaprasad"/>
    <x v="0"/>
    <m/>
    <s v="Open"/>
    <s v="WIP"/>
    <s v=" "/>
    <s v=" "/>
    <s v=" "/>
    <m/>
    <m/>
    <m/>
    <m/>
    <m/>
    <m/>
    <s v="MOMOEM Related"/>
    <s v="OEM Related Issues"/>
    <s v="OPEN"/>
    <m/>
    <m/>
    <m/>
    <m/>
    <m/>
    <m/>
    <n v="1"/>
    <s v="Open"/>
    <x v="1"/>
  </r>
  <r>
    <n v="678"/>
    <s v="M1184"/>
    <s v="MOM"/>
    <d v="2024-07-22T00:00:00"/>
    <m/>
    <m/>
    <m/>
    <s v="OEM Related"/>
    <s v="All OEM's"/>
    <s v="Concerns were raised about the delay in onboarding OEMs like OpenText, HP, and Cisco."/>
    <m/>
    <s v="Critical"/>
    <s v="Open"/>
    <m/>
    <s v=" "/>
    <s v=" "/>
    <s v="WIP"/>
    <s v=" "/>
    <s v="L&amp;T"/>
    <s v="Sivaprasad"/>
    <x v="0"/>
    <m/>
    <s v="Open"/>
    <s v="WIP"/>
    <s v=" "/>
    <s v=" "/>
    <s v=" "/>
    <m/>
    <m/>
    <m/>
    <m/>
    <m/>
    <m/>
    <s v="MOMOEM Related"/>
    <s v="OEM Related Issues"/>
    <s v="OPEN"/>
    <m/>
    <m/>
    <m/>
    <m/>
    <m/>
    <m/>
    <n v="1"/>
    <s v="Open"/>
    <x v="1"/>
  </r>
  <r>
    <n v="679"/>
    <s v="M1185"/>
    <s v="MOM"/>
    <d v="2024-07-22T00:00:00"/>
    <m/>
    <m/>
    <m/>
    <s v="OEM Related"/>
    <s v=" "/>
    <s v="Concerns were raised about the lack of response from Nokia on Hybrid mode solutioning."/>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680"/>
    <s v="M1186"/>
    <s v="MOM"/>
    <d v="2024-12-09T00:00:00"/>
    <m/>
    <m/>
    <m/>
    <s v="NOC Operationalization"/>
    <s v=" "/>
    <s v=" Principal Consultant to be added in WA groups (only NOC , Service Delivery, Project Delivery , and Technology wise group along with OEMs)"/>
    <m/>
    <s v="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681"/>
    <s v="M1187"/>
    <s v="MOM"/>
    <d v="2024-12-09T00:00:00"/>
    <m/>
    <m/>
    <m/>
    <s v="OEM Related"/>
    <s v=" "/>
    <s v="OEM wise physical meeting to be called"/>
    <m/>
    <s v="Critical"/>
    <s v="Closed"/>
    <m/>
    <s v=" "/>
    <s v=" "/>
    <s v="Closed"/>
    <s v="23-Sep-25: Approved shall be closed"/>
    <m/>
    <m/>
    <x v="0"/>
    <m/>
    <m/>
    <s v="COMPLETED &amp; APPROVED"/>
    <s v=" "/>
    <s v=" "/>
    <s v=" "/>
    <m/>
    <m/>
    <m/>
    <m/>
    <m/>
    <m/>
    <s v="MOMOEM Related"/>
    <s v="OEM Related Issues"/>
    <s v="CLOSED"/>
    <m/>
    <m/>
    <m/>
    <d v="2025-09-23T00:00:00"/>
    <s v="Artefacts not Required"/>
    <m/>
    <n v="1"/>
    <s v="Completed &amp; Approved"/>
    <x v="3"/>
  </r>
  <r>
    <n v="682"/>
    <s v="M1188"/>
    <s v="MOM"/>
    <d v="2024-12-09T00:00:00"/>
    <m/>
    <m/>
    <m/>
    <s v="Helpdesk"/>
    <s v=" "/>
    <s v="Helpdesk LLD/HLD to be discussed in detailed"/>
    <m/>
    <s v="Critical"/>
    <s v="Open"/>
    <m/>
    <s v=" "/>
    <s v=" "/>
    <s v="WIP"/>
    <s v=" "/>
    <m/>
    <m/>
    <x v="2"/>
    <m/>
    <s v="Open"/>
    <s v="WIP"/>
    <s v=" "/>
    <s v=" "/>
    <s v=" "/>
    <m/>
    <m/>
    <m/>
    <m/>
    <m/>
    <m/>
    <s v="MOMHelpdesk"/>
    <s v="Helpdesk (Contact Center)"/>
    <s v="OPEN"/>
    <m/>
    <m/>
    <m/>
    <m/>
    <m/>
    <m/>
    <n v="1"/>
    <s v="Open"/>
    <x v="1"/>
  </r>
  <r>
    <n v="683"/>
    <s v="M1189"/>
    <s v="MOM"/>
    <d v="2024-12-09T00:00:00"/>
    <m/>
    <m/>
    <m/>
    <s v="NOC Operationalization"/>
    <s v=" "/>
    <s v="Only one Issue Tracker to be maintained to track whatever is discussed during current week review"/>
    <m/>
    <s v="Critical"/>
    <s v="Closed"/>
    <m/>
    <s v=" "/>
    <s v=" "/>
    <s v="NON Critical to be reviewd later"/>
    <s v="23-Sep-25: NON Critical to be reviewd later"/>
    <s v="L&amp;T"/>
    <s v="Sivaprasad"/>
    <x v="0"/>
    <m/>
    <s v="Open"/>
    <s v="Open"/>
    <s v=" "/>
    <s v=" "/>
    <s v=" "/>
    <m/>
    <m/>
    <m/>
    <m/>
    <m/>
    <m/>
    <s v="MOMNOC Operationalization"/>
    <s v="Network"/>
    <s v="OPEN"/>
    <m/>
    <m/>
    <m/>
    <m/>
    <m/>
    <m/>
    <n v="1"/>
    <s v="Open"/>
    <x v="1"/>
  </r>
  <r>
    <n v="684"/>
    <s v="M119"/>
    <s v="MOM"/>
    <d v="2023-08-01T00:00:00"/>
    <m/>
    <m/>
    <m/>
    <s v="Helpdesk"/>
    <s v="Handbook &amp; SOPs"/>
    <s v="Live Intrusion of Calls"/>
    <m/>
    <s v="Critical"/>
    <s v="Open"/>
    <m/>
    <s v=" "/>
    <s v=" "/>
    <s v="Closed"/>
    <s v="24-Sep-25: Artfcats to be uploaded_x000a_11-Sep-25: Feature Available, Shall be demonstrated_x000a_"/>
    <m/>
    <m/>
    <x v="2"/>
    <m/>
    <m/>
    <s v="COMPLETED &amp; APPROVED"/>
    <s v=" "/>
    <s v=" "/>
    <s v=" "/>
    <m/>
    <m/>
    <m/>
    <m/>
    <m/>
    <m/>
    <s v="MOMHelpdesk"/>
    <s v="Helpdesk (Contact Center)"/>
    <s v="CLOSED"/>
    <m/>
    <m/>
    <m/>
    <d v="2025-09-24T00:00:00"/>
    <s v="\\172.28.9.34\Artefacts_T-Fiber TNOC Tracker\HELPDESK\M119,733"/>
    <m/>
    <n v="1"/>
    <s v="Completed &amp; Approved"/>
    <x v="0"/>
  </r>
  <r>
    <n v="685"/>
    <s v="M1190"/>
    <s v="MOM"/>
    <d v="2024-12-09T00:00:00"/>
    <s v="P3"/>
    <m/>
    <m/>
    <s v="NOC Operationalization"/>
    <s v=" "/>
    <s v="Share NOC Dec24 roaster"/>
    <m/>
    <s v="Critical"/>
    <s v="Closed"/>
    <m/>
    <s v=" "/>
    <s v=" "/>
    <m/>
    <s v="Roaster shared"/>
    <m/>
    <m/>
    <x v="8"/>
    <m/>
    <m/>
    <s v="COMPLETED &amp; APPROVED"/>
    <s v=" "/>
    <s v=" "/>
    <s v=" "/>
    <m/>
    <m/>
    <m/>
    <m/>
    <m/>
    <m/>
    <s v="MOMNOC Operationalization"/>
    <s v="Network"/>
    <s v="CLOSED"/>
    <m/>
    <m/>
    <s v="Daily oprational task"/>
    <d v="2025-09-24T00:00:00"/>
    <s v="&quot;\\172.28.9.23\TNOC_Roaster Plan"/>
    <m/>
    <n v="1"/>
    <s v="Completed &amp; Approved"/>
    <x v="3"/>
  </r>
  <r>
    <n v="686"/>
    <s v="M1191"/>
    <s v="MOM"/>
    <d v="2024-12-09T00:00:00"/>
    <m/>
    <m/>
    <m/>
    <s v="NOC Operationalization"/>
    <s v=" "/>
    <s v="OSS to be discussed on 10Dec24 or today"/>
    <m/>
    <s v="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687"/>
    <s v="M1192"/>
    <s v="MOM"/>
    <d v="2024-12-09T00:00:00"/>
    <m/>
    <m/>
    <m/>
    <s v="NOC Operationalization"/>
    <s v=" "/>
    <s v="Send all presentations to  Principal Consultant"/>
    <m/>
    <s v="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688"/>
    <s v="M1193"/>
    <s v="MOM"/>
    <d v="2024-12-09T00:00:00"/>
    <m/>
    <s v="OSS"/>
    <s v="OSS"/>
    <s v="OSS"/>
    <s v="NOC Operationalization"/>
    <s v="Change Mgmt. system to be made up, currently its manual on mails/excel"/>
    <m/>
    <s v="Critical"/>
    <s v="Open"/>
    <m/>
    <s v=" "/>
    <s v=" "/>
    <m/>
    <m/>
    <m/>
    <m/>
    <x v="9"/>
    <m/>
    <m/>
    <s v="CLOSURE REVIEW PENDING "/>
    <s v=" "/>
    <s v=" "/>
    <s v=" "/>
    <m/>
    <m/>
    <m/>
    <m/>
    <m/>
    <m/>
    <s v="MOMOSS"/>
    <s v="Applications/Tools"/>
    <s v="OPEN"/>
    <s v="COMPLETED"/>
    <n v="0"/>
    <m/>
    <m/>
    <e v="#N/A"/>
    <m/>
    <n v="1"/>
    <s v="Completed but Verification undrer Process"/>
    <x v="2"/>
  </r>
  <r>
    <n v="689"/>
    <s v="M1194"/>
    <s v="MOM"/>
    <d v="2024-12-09T00:00:00"/>
    <m/>
    <m/>
    <m/>
    <s v="BSS"/>
    <s v=" "/>
    <s v="Aravindham have personal challenges, can come on MS Team. Request him to come for 2 day for physical meeting"/>
    <m/>
    <s v="Critical"/>
    <s v="Closed"/>
    <m/>
    <s v=" "/>
    <s v=" "/>
    <m/>
    <s v=" "/>
    <m/>
    <m/>
    <x v="5"/>
    <m/>
    <s v="Open"/>
    <s v="Open"/>
    <s v=" "/>
    <s v=" "/>
    <s v=" "/>
    <m/>
    <m/>
    <m/>
    <m/>
    <m/>
    <m/>
    <s v="MOMBSS"/>
    <s v="Applications/Tools"/>
    <s v="OPEN"/>
    <m/>
    <m/>
    <m/>
    <m/>
    <m/>
    <m/>
    <n v="1"/>
    <s v="Open"/>
    <x v="1"/>
  </r>
  <r>
    <n v="690"/>
    <s v="M1195"/>
    <s v="MOM"/>
    <d v="2024-12-09T00:00:00"/>
    <m/>
    <m/>
    <m/>
    <s v="NSO"/>
    <s v="Service provisioning"/>
    <s v="IP Schema to discussed "/>
    <m/>
    <s v="Critical"/>
    <s v="Closed"/>
    <m/>
    <s v=" "/>
    <s v=" "/>
    <m/>
    <s v=" "/>
    <m/>
    <m/>
    <x v="6"/>
    <m/>
    <m/>
    <s v="CLOSURE REVIEW PENDING "/>
    <s v=" "/>
    <s v=" "/>
    <s v=" "/>
    <m/>
    <m/>
    <m/>
    <m/>
    <m/>
    <m/>
    <s v="MOMNSO"/>
    <s v="Applications/Tools"/>
    <s v="OPEN"/>
    <m/>
    <m/>
    <m/>
    <m/>
    <s v="Artefacts to be uploaded"/>
    <m/>
    <n v="1"/>
    <s v="Completed but Verification undrer Process"/>
    <x v="2"/>
  </r>
  <r>
    <n v="691"/>
    <s v="M1196"/>
    <s v="MOM"/>
    <d v="2024-12-09T00:00:00"/>
    <m/>
    <m/>
    <m/>
    <s v="NOC Operationalization"/>
    <s v=" "/>
    <s v="Current PRIORITY discussion to be done for : NOC Review, OSS, DC-Infra, Call Centre HLD/LLD, IP MPLS. Balance to be communicated during the sessions"/>
    <m/>
    <s v="NON-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692"/>
    <s v="M1197"/>
    <s v="MOM"/>
    <d v="2024-12-09T00:00:00"/>
    <s v="P3"/>
    <m/>
    <m/>
    <s v="NOC Operationalization"/>
    <s v=" "/>
    <s v="Different kinds of reports to be discussed : Daily reports/dashboards, Capacity reports for all nodes/links (like ISP Util, Capacities utilization, licenses , availability reports for PCK-A/B/C technology wise,  etc.) "/>
    <m/>
    <s v="Critical"/>
    <s v="Closed"/>
    <m/>
    <s v=" "/>
    <s v=" "/>
    <m/>
    <s v="Discussed and reports sent to Principal COnsultant"/>
    <m/>
    <m/>
    <x v="8"/>
    <m/>
    <m/>
    <s v="COMPLETED &amp; APPROVED"/>
    <s v=" "/>
    <s v=" "/>
    <s v=" "/>
    <m/>
    <m/>
    <m/>
    <m/>
    <m/>
    <m/>
    <s v="MOMNOC Operationalization"/>
    <s v="Network"/>
    <s v="CLOSED"/>
    <m/>
    <m/>
    <s v="Covered in OSS"/>
    <d v="2025-09-19T00:00:00"/>
    <s v="Artefacts not Required"/>
    <m/>
    <n v="1"/>
    <s v="Completed &amp; Approved"/>
    <x v="3"/>
  </r>
  <r>
    <n v="693"/>
    <s v="M1198"/>
    <s v="MOM"/>
    <d v="2024-12-09T00:00:00"/>
    <m/>
    <s v="OSS"/>
    <s v="OSS"/>
    <s v="OSS"/>
    <s v="BBNL"/>
    <s v="CDOT integration with NMS is highest priority. The team should be actively engaged with teams and visit sites. "/>
    <m/>
    <s v="Critical"/>
    <s v="Closed"/>
    <m/>
    <s v=" "/>
    <s v=" "/>
    <m/>
    <m/>
    <m/>
    <m/>
    <x v="9"/>
    <m/>
    <m/>
    <s v="CLOSURE REVIEW PENDING "/>
    <s v=" "/>
    <s v=" "/>
    <s v=" "/>
    <m/>
    <m/>
    <m/>
    <m/>
    <m/>
    <m/>
    <s v="MOMOSS"/>
    <s v="Applications/Tools"/>
    <s v="OPEN"/>
    <s v="COMPLETED"/>
    <n v="0"/>
    <m/>
    <m/>
    <m/>
    <m/>
    <n v="1"/>
    <s v="Completed but Verification undrer Process"/>
    <x v="2"/>
  </r>
  <r>
    <n v="694"/>
    <s v="M1199"/>
    <s v="MOM"/>
    <d v="2024-12-09T00:00:00"/>
    <s v="P3"/>
    <m/>
    <m/>
    <s v="NOC Operationalization"/>
    <s v=" "/>
    <s v="Principal Consultant meeting with NOC L3s"/>
    <m/>
    <s v="Critical"/>
    <s v="Closed"/>
    <m/>
    <s v=" "/>
    <s v=" "/>
    <m/>
    <s v="Meeting was done"/>
    <m/>
    <m/>
    <x v="8"/>
    <m/>
    <m/>
    <s v="COMPLETED &amp; APPROVED"/>
    <s v=" "/>
    <s v=" "/>
    <s v=" "/>
    <m/>
    <m/>
    <m/>
    <m/>
    <m/>
    <m/>
    <s v="MOMNOC Operationalization"/>
    <s v="Network"/>
    <s v="CLOSED"/>
    <m/>
    <m/>
    <s v="Not related to delivery"/>
    <d v="2025-09-19T00:00:00"/>
    <s v="Artefacts not Required"/>
    <m/>
    <n v="1"/>
    <s v="Completed &amp; Approved"/>
    <x v="3"/>
  </r>
  <r>
    <n v="695"/>
    <s v="M12"/>
    <s v="MOM"/>
    <d v="2023-04-03T00:00:00"/>
    <m/>
    <m/>
    <m/>
    <s v="T&amp;D Environment"/>
    <s v="T&amp;D Environment"/>
    <s v="Test Lab Setup Equipments and Plan"/>
    <m/>
    <s v="NON-Critical"/>
    <s v="Open"/>
    <m/>
    <s v=" "/>
    <s v=" "/>
    <m/>
    <s v="11-Oct-25: T Fiber requested to submit reference document_x000a_Historically the L&amp;T submitted proposal was not approved. Need to work for the final setup "/>
    <m/>
    <m/>
    <x v="7"/>
    <m/>
    <s v="Open"/>
    <s v="Open"/>
    <s v=" "/>
    <s v=" "/>
    <s v=" "/>
    <m/>
    <m/>
    <m/>
    <m/>
    <m/>
    <m/>
    <s v="MOMT&amp;D Environment"/>
    <s v="Applications"/>
    <s v="OPEN"/>
    <m/>
    <m/>
    <m/>
    <m/>
    <m/>
    <m/>
    <n v="1"/>
    <s v="Open"/>
    <x v="1"/>
  </r>
  <r>
    <n v="696"/>
    <s v="M120"/>
    <s v="MOM"/>
    <d v="2023-08-01T00:00:00"/>
    <m/>
    <m/>
    <m/>
    <s v="Helpdesk"/>
    <s v="Handbook &amp; SOPs"/>
    <s v="Duration of Call Measurement"/>
    <m/>
    <s v="Critical"/>
    <s v="Open"/>
    <m/>
    <s v=" "/>
    <s v=" "/>
    <s v="Closed"/>
    <s v="24-Sep-25: Artfcats to be uploaded_x000a_11-Sep-25: Feature Available, Shall be demonstrated_x000a_"/>
    <m/>
    <m/>
    <x v="2"/>
    <m/>
    <m/>
    <s v="COMPLETED &amp; APPROVED"/>
    <s v=" "/>
    <s v=" "/>
    <s v=" "/>
    <m/>
    <m/>
    <m/>
    <m/>
    <m/>
    <m/>
    <s v="MOMHelpdesk"/>
    <s v="Helpdesk (Contact Center)"/>
    <s v="CLOSED"/>
    <m/>
    <m/>
    <m/>
    <d v="2025-09-24T00:00:00"/>
    <s v="\\172.28.9.34\Artefacts_T-Fiber TNOC Tracker\HELPDESK\M120,129"/>
    <m/>
    <n v="1"/>
    <s v="Completed &amp; Approved"/>
    <x v="0"/>
  </r>
  <r>
    <n v="697"/>
    <s v="M1200"/>
    <s v="MOM"/>
    <d v="2024-12-09T00:00:00"/>
    <m/>
    <m/>
    <m/>
    <s v="NOC Operationalization"/>
    <s v=" "/>
    <s v="NOC 2.0 Mission : 30th April - All systems should be live._x000a_BSS KNOT(phase1) should be ready by 15th March_x000a_OSS should be ready by Jan end_x000a_NSO should be ready by mid-March"/>
    <m/>
    <s v="Critical"/>
    <s v="Open"/>
    <m/>
    <s v=" "/>
    <s v=" "/>
    <s v="WIP"/>
    <s v=" "/>
    <s v="L&amp;T"/>
    <s v="Sivaprasad"/>
    <x v="0"/>
    <m/>
    <s v="Open"/>
    <s v="WIP"/>
    <s v=" "/>
    <s v=" "/>
    <s v=" "/>
    <m/>
    <m/>
    <m/>
    <m/>
    <m/>
    <m/>
    <s v="MOMNOC Operationalization"/>
    <s v="Network"/>
    <s v="OPEN"/>
    <m/>
    <m/>
    <m/>
    <m/>
    <m/>
    <m/>
    <n v="1"/>
    <s v="Open"/>
    <x v="1"/>
  </r>
  <r>
    <n v="698"/>
    <s v="M1201"/>
    <s v="MOM"/>
    <d v="2024-12-09T00:00:00"/>
    <m/>
    <m/>
    <m/>
    <s v="NOC Operationalization"/>
    <s v=" "/>
    <s v="L&amp;T should recommend systems that should be procured for better efficiencies. A tendering process may be taken up as suitable by TFIBER."/>
    <m/>
    <s v="Critical"/>
    <s v="Closed"/>
    <m/>
    <s v=" "/>
    <s v=" "/>
    <s v="Siva prasad to getback on same"/>
    <s v="23-Sep-25: NON Critical to be reviewd later"/>
    <s v="L&amp;T"/>
    <s v="Sivaprasad"/>
    <x v="0"/>
    <m/>
    <s v="Open"/>
    <s v="Open"/>
    <s v=" "/>
    <s v=" "/>
    <s v=" "/>
    <m/>
    <m/>
    <m/>
    <m/>
    <m/>
    <m/>
    <s v="MOMNOC Operationalization"/>
    <s v="Network"/>
    <s v="OPEN"/>
    <m/>
    <m/>
    <m/>
    <m/>
    <m/>
    <m/>
    <n v="1"/>
    <s v="Open"/>
    <x v="1"/>
  </r>
  <r>
    <n v="699"/>
    <s v="M1202"/>
    <s v="MOM"/>
    <d v="2024-12-09T00:00:00"/>
    <m/>
    <m/>
    <m/>
    <s v="NOC Operationalization"/>
    <s v=" "/>
    <s v="Map of technology vis-à-vis OEM vis-à-vis issues"/>
    <m/>
    <s v="Critical"/>
    <s v="Closed"/>
    <m/>
    <s v=" "/>
    <s v=" "/>
    <s v="Closed, Artefacts to be uploaded"/>
    <s v=" 23-Sep-25: Approved Artefacts to be Submitted"/>
    <s v="L&amp;T"/>
    <s v="Sivaprasad"/>
    <x v="0"/>
    <m/>
    <m/>
    <s v="COMPLETED &amp; APPROVED"/>
    <s v=" "/>
    <s v=" "/>
    <s v=" "/>
    <m/>
    <m/>
    <m/>
    <m/>
    <m/>
    <m/>
    <s v="MOMNOC Operationalization"/>
    <s v="Network"/>
    <s v="CLOSED"/>
    <m/>
    <m/>
    <m/>
    <m/>
    <s v="Artefacts Need to upload"/>
    <m/>
    <n v="1"/>
    <s v="Completed &amp; Approved"/>
    <x v="3"/>
  </r>
  <r>
    <n v="700"/>
    <s v="M1203"/>
    <s v="MOM"/>
    <d v="2024-12-09T00:00:00"/>
    <s v="P3"/>
    <m/>
    <m/>
    <s v="NOC Operationalization"/>
    <s v=" "/>
    <s v="Passive Infra-Additional capacity needed in the NOC"/>
    <m/>
    <s v="Critical"/>
    <s v="Closed"/>
    <m/>
    <s v=" "/>
    <s v=" "/>
    <m/>
    <s v="TFiber team had to share this as per future plan. DC Passive deployed capacity is already as per RFP and AT completed"/>
    <m/>
    <m/>
    <x v="8"/>
    <m/>
    <m/>
    <s v="COMPLETED &amp; APPROVED"/>
    <s v=" "/>
    <s v=" "/>
    <s v=" "/>
    <m/>
    <m/>
    <m/>
    <m/>
    <m/>
    <m/>
    <s v="MOMNOC Operationalization"/>
    <s v="Network"/>
    <s v="CLOSED"/>
    <m/>
    <m/>
    <s v="No clarity on requirment "/>
    <d v="2025-09-19T00:00:00"/>
    <s v="Artefacts not Required"/>
    <m/>
    <n v="1"/>
    <s v="Completed &amp; Approved"/>
    <x v="3"/>
  </r>
  <r>
    <n v="701"/>
    <s v="M1204"/>
    <s v="MOM"/>
    <d v="2024-12-09T00:00:00"/>
    <s v="P3"/>
    <m/>
    <m/>
    <s v="NOC Operationalization"/>
    <s v=" "/>
    <s v="CCTV to be configured on Principal Consultant office and laptop. L&amp;T to come up with solution"/>
    <m/>
    <s v="Critical"/>
    <s v="Closed"/>
    <m/>
    <s v=" "/>
    <s v=" "/>
    <m/>
    <s v="Discussed with TFiber later on, not needed"/>
    <m/>
    <m/>
    <x v="8"/>
    <m/>
    <m/>
    <s v="COMPLETED &amp; APPROVED"/>
    <s v=" "/>
    <s v=" "/>
    <s v=" "/>
    <m/>
    <m/>
    <m/>
    <m/>
    <m/>
    <m/>
    <s v="MOMNOC Operationalization"/>
    <s v="Network"/>
    <s v="CLOSED"/>
    <m/>
    <m/>
    <s v="Not related to delivery"/>
    <d v="2025-09-19T00:00:00"/>
    <s v="Artefacts not Required"/>
    <m/>
    <n v="1"/>
    <s v="Completed &amp; Approved"/>
    <x v="3"/>
  </r>
  <r>
    <n v="702"/>
    <s v="M1205"/>
    <s v="MOM"/>
    <d v="2024-12-09T00:00:00"/>
    <m/>
    <m/>
    <m/>
    <s v="NOC Operationalization"/>
    <s v=" "/>
    <s v="Test labs and staging environment, currently project equipment's (routers, GPON, etc.) are being used"/>
    <m/>
    <s v="Critical"/>
    <s v="Closed"/>
    <m/>
    <s v=" "/>
    <s v=" "/>
    <s v="TO be reviewed"/>
    <s v="23-Sep-25: NON Critical to be reviewd later"/>
    <s v="L&amp;T"/>
    <s v="Sivaprasad"/>
    <x v="0"/>
    <m/>
    <s v="Open"/>
    <s v="Open"/>
    <s v=" "/>
    <s v=" "/>
    <s v=" "/>
    <m/>
    <m/>
    <m/>
    <m/>
    <m/>
    <m/>
    <s v="MOMNOC Operationalization"/>
    <s v="Network"/>
    <s v="OPEN"/>
    <m/>
    <m/>
    <m/>
    <m/>
    <m/>
    <m/>
    <n v="1"/>
    <s v="Open"/>
    <x v="1"/>
  </r>
  <r>
    <n v="703"/>
    <s v="M1206"/>
    <s v="MOM"/>
    <d v="2024-12-09T00:00:00"/>
    <m/>
    <m/>
    <m/>
    <s v="DC-IT"/>
    <s v="NOC Operationalization"/>
    <s v="HLD and LLD documents to be revised for DC Infra"/>
    <m/>
    <s v="NON-Critical"/>
    <s v="Open"/>
    <m/>
    <s v=" "/>
    <s v=" "/>
    <m/>
    <s v="Work in progress"/>
    <m/>
    <m/>
    <x v="7"/>
    <m/>
    <s v="Open"/>
    <s v="Open"/>
    <s v=" "/>
    <s v=" "/>
    <s v=" "/>
    <m/>
    <m/>
    <m/>
    <m/>
    <m/>
    <m/>
    <s v="MOMDC-IT"/>
    <s v="Network"/>
    <s v="OPEN"/>
    <m/>
    <m/>
    <m/>
    <m/>
    <m/>
    <m/>
    <n v="1"/>
    <s v="Open"/>
    <x v="1"/>
  </r>
  <r>
    <n v="704"/>
    <s v="M1207"/>
    <s v="MOM"/>
    <d v="2024-12-10T00:00:00"/>
    <m/>
    <m/>
    <m/>
    <s v="BSS"/>
    <s v=" "/>
    <s v="One call with BSS and NSO SME to be done tomorrow morning "/>
    <m/>
    <s v="Critical"/>
    <s v="Closed"/>
    <m/>
    <s v=" "/>
    <s v=" "/>
    <m/>
    <s v=" "/>
    <m/>
    <m/>
    <x v="5"/>
    <m/>
    <s v="Open"/>
    <s v="Open"/>
    <s v=" "/>
    <s v=" "/>
    <s v=" "/>
    <m/>
    <m/>
    <m/>
    <m/>
    <m/>
    <m/>
    <s v="MOMBSS"/>
    <s v="Applications/Tools"/>
    <s v="OPEN"/>
    <m/>
    <m/>
    <m/>
    <m/>
    <m/>
    <m/>
    <n v="1"/>
    <s v="Open"/>
    <x v="1"/>
  </r>
  <r>
    <n v="705"/>
    <s v="M1208"/>
    <s v="MOM"/>
    <d v="2024-12-10T00:00:00"/>
    <m/>
    <m/>
    <m/>
    <s v="OEM Related"/>
    <s v=" "/>
    <s v="Tejas : TR069 feature to be enabled for TFIBER network"/>
    <m/>
    <s v="NON-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706"/>
    <s v="M1209"/>
    <s v="MOM"/>
    <d v="2024-12-10T00:00:00"/>
    <m/>
    <m/>
    <m/>
    <s v="OEM Related"/>
    <s v=" "/>
    <s v="One resource from Tejas to be placed at TNOC for  sorting out Tejas related issues"/>
    <m/>
    <s v="Critical"/>
    <s v="Closed"/>
    <m/>
    <s v=" "/>
    <s v=" "/>
    <s v="Closed"/>
    <s v="23-Sep-25: Approved shall be closed"/>
    <m/>
    <m/>
    <x v="0"/>
    <m/>
    <m/>
    <s v="COMPLETED &amp; APPROVED"/>
    <s v=" "/>
    <s v=" "/>
    <s v=" "/>
    <m/>
    <m/>
    <m/>
    <m/>
    <m/>
    <m/>
    <s v="MOMOEM Related"/>
    <s v="OEM Related Issues"/>
    <s v="CLOSED"/>
    <m/>
    <m/>
    <m/>
    <d v="2025-09-23T00:00:00"/>
    <s v="Artefacts not Required"/>
    <m/>
    <n v="1"/>
    <s v="Completed &amp; Approved"/>
    <x v="3"/>
  </r>
  <r>
    <n v="707"/>
    <s v="M121"/>
    <s v="MOM"/>
    <d v="2023-08-01T00:00:00"/>
    <m/>
    <m/>
    <m/>
    <s v="Helpdesk"/>
    <s v="Handbook &amp; SOPs"/>
    <s v="Exceptions in IVR User Response"/>
    <m/>
    <s v="Critical"/>
    <s v="Open"/>
    <m/>
    <s v=" "/>
    <s v=" "/>
    <s v="Closed"/>
    <s v="24-Sep-25: Approved and shall be closed"/>
    <m/>
    <m/>
    <x v="2"/>
    <m/>
    <m/>
    <s v="COMPLETED &amp; APPROVED"/>
    <s v=" "/>
    <s v=" "/>
    <s v=" "/>
    <m/>
    <m/>
    <m/>
    <m/>
    <m/>
    <m/>
    <s v="MOMHelpdesk"/>
    <s v="Helpdesk (Contact Center)"/>
    <s v="CLOSED"/>
    <m/>
    <m/>
    <m/>
    <d v="2025-09-24T00:00:00"/>
    <s v="\\172.28.9.34\Artefacts_T-Fiber TNOC Tracker\HELPDESK\M121,170,99,726"/>
    <m/>
    <n v="1"/>
    <s v="Completed &amp; Approved"/>
    <x v="0"/>
  </r>
  <r>
    <n v="708"/>
    <s v="M1210"/>
    <s v="MOM"/>
    <d v="2024-12-10T00:00:00"/>
    <m/>
    <m/>
    <m/>
    <s v="NOC Operationalization"/>
    <s v=" "/>
    <s v="Tejas: Pending API to be given on priority"/>
    <m/>
    <s v="Critical"/>
    <s v="Closed"/>
    <m/>
    <s v=" "/>
    <s v=" "/>
    <m/>
    <s v=" "/>
    <m/>
    <m/>
    <x v="10"/>
    <m/>
    <m/>
    <s v="COMPLETED &amp; APPROVED"/>
    <s v="AD-UT-Tfiber"/>
    <d v="2025-04-30T00:00:00"/>
    <s v=" \\172.28.9.34\Artefacts_T-Fiber TNOC Tracker\GPON\API"/>
    <m/>
    <m/>
    <m/>
    <m/>
    <m/>
    <m/>
    <s v="MOMNOC Operationalization"/>
    <s v="Network"/>
    <s v="CLOSED"/>
    <m/>
    <m/>
    <m/>
    <d v="2025-04-30T00:00:00"/>
    <s v=" \\172.28.9.34\Artefacts_T-Fiber TNOC Tracker\GPON\API"/>
    <m/>
    <n v="1"/>
    <s v="Completed &amp; Approved"/>
    <x v="3"/>
  </r>
  <r>
    <n v="709"/>
    <s v="M1211"/>
    <s v="MOM"/>
    <d v="2024-12-10T00:00:00"/>
    <m/>
    <m/>
    <m/>
    <s v="NOC Operationalization"/>
    <s v=" "/>
    <s v="Make one WhatsApp group for Tejas only (LTTS, TFIBER, Tejas)"/>
    <m/>
    <s v="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710"/>
    <s v="M1212"/>
    <s v="MOM"/>
    <d v="2024-12-10T00:00:00"/>
    <m/>
    <m/>
    <m/>
    <s v="NOC Operationalization"/>
    <s v=" "/>
    <s v="Suggested one format for SME tasks tracking Each SME to update that tracker putting all critical/major/minor tasks/issues listed in this. To be updated on daily basis with dates "/>
    <m/>
    <s v="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711"/>
    <s v="M1213"/>
    <s v="MOM"/>
    <d v="2024-12-10T00:00:00"/>
    <m/>
    <m/>
    <m/>
    <s v="NSO"/>
    <s v="Service provisioning"/>
    <s v="27 services NSO licenses details to be shared with Principal Consultant "/>
    <m/>
    <s v="Critical"/>
    <s v="Closed"/>
    <m/>
    <s v=" "/>
    <s v=" "/>
    <m/>
    <s v=" "/>
    <m/>
    <m/>
    <x v="6"/>
    <m/>
    <m/>
    <s v="CLOSURE REVIEW PENDING "/>
    <s v=" "/>
    <s v=" "/>
    <s v=" "/>
    <m/>
    <m/>
    <m/>
    <m/>
    <m/>
    <m/>
    <s v="MOMNSO"/>
    <s v="Applications/Tools"/>
    <s v="OPEN"/>
    <m/>
    <m/>
    <m/>
    <m/>
    <s v="Artefacts to be uploaded"/>
    <m/>
    <n v="1"/>
    <s v="Completed but Verification undrer Process"/>
    <x v="2"/>
  </r>
  <r>
    <n v="712"/>
    <s v="M1214"/>
    <s v="MOM"/>
    <d v="2024-12-10T00:00:00"/>
    <m/>
    <m/>
    <m/>
    <s v="NSO"/>
    <s v="Service provisioning"/>
    <s v="NSO VMs details for T&amp;D to be shared with Principal Consultant along with issue details (what support needed from Cisco)"/>
    <m/>
    <s v="Critical"/>
    <s v="Closed"/>
    <m/>
    <s v=" "/>
    <s v=" "/>
    <m/>
    <s v=" "/>
    <m/>
    <m/>
    <x v="6"/>
    <m/>
    <m/>
    <s v="CLOSURE REVIEW PENDING "/>
    <s v=" "/>
    <s v=" "/>
    <s v=" "/>
    <m/>
    <m/>
    <m/>
    <m/>
    <m/>
    <m/>
    <s v="MOMNSO"/>
    <s v="Applications/Tools"/>
    <s v="OPEN"/>
    <m/>
    <m/>
    <m/>
    <m/>
    <s v="Artefacts to be uploaded"/>
    <m/>
    <n v="1"/>
    <s v="Completed but Verification undrer Process"/>
    <x v="2"/>
  </r>
  <r>
    <n v="713"/>
    <s v="M1215"/>
    <s v="MOM"/>
    <d v="2024-12-10T00:00:00"/>
    <m/>
    <m/>
    <m/>
    <s v="NSO"/>
    <s v="Service provisioning"/>
    <s v="Trial licenses will be given as stop gap arrangement for NSO T&amp;D setup. VM details to be shared with Ravindra (MAC id , etc.) by LTTS"/>
    <m/>
    <s v="Critical"/>
    <s v="Closed"/>
    <m/>
    <s v=" "/>
    <s v=" "/>
    <m/>
    <s v=" "/>
    <m/>
    <m/>
    <x v="6"/>
    <m/>
    <m/>
    <s v="CLOSURE REVIEW PENDING "/>
    <s v=" "/>
    <s v=" "/>
    <s v=" "/>
    <m/>
    <m/>
    <m/>
    <m/>
    <m/>
    <m/>
    <s v="MOMNSO"/>
    <s v="Applications/Tools"/>
    <s v="OPEN"/>
    <m/>
    <m/>
    <m/>
    <m/>
    <s v="Artefacts to be uploaded"/>
    <m/>
    <n v="1"/>
    <s v="Completed but Verification undrer Process"/>
    <x v="2"/>
  </r>
  <r>
    <n v="714"/>
    <s v="M1216"/>
    <s v="MOM"/>
    <d v="2024-12-10T00:00:00"/>
    <m/>
    <m/>
    <m/>
    <s v="OEM Related"/>
    <s v="Cisco EPNM"/>
    <s v="License issue for EPNM and ISE to be resolved"/>
    <m/>
    <s v="Critical"/>
    <s v="Open"/>
    <m/>
    <s v=" "/>
    <s v=" "/>
    <s v="WIP"/>
    <s v=" "/>
    <s v="L&amp;T"/>
    <s v="Sivaprasad"/>
    <x v="0"/>
    <m/>
    <s v="Open"/>
    <s v="WIP"/>
    <s v=" "/>
    <s v=" "/>
    <s v=" "/>
    <m/>
    <m/>
    <m/>
    <m/>
    <m/>
    <m/>
    <s v="MOMOEM Related"/>
    <s v="OEM Related Issues"/>
    <s v="OPEN"/>
    <m/>
    <m/>
    <m/>
    <m/>
    <m/>
    <m/>
    <n v="1"/>
    <s v="Open"/>
    <x v="1"/>
  </r>
  <r>
    <n v="715"/>
    <s v="M1217"/>
    <s v="MOM"/>
    <d v="2024-12-10T00:00:00"/>
    <m/>
    <m/>
    <m/>
    <s v="NOC Operationalization"/>
    <s v=" "/>
    <s v="One resource from Tejas to be placed at TNOC for  sorting out Tejas related issues"/>
    <m/>
    <s v="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716"/>
    <s v="M1218"/>
    <s v="MOM"/>
    <d v="2024-12-10T00:00:00"/>
    <m/>
    <m/>
    <m/>
    <s v="NSO"/>
    <s v="Service provisioning"/>
    <s v="Agreed SOW for NSO to be shared"/>
    <m/>
    <s v="Critical"/>
    <s v="Closed"/>
    <m/>
    <s v=" "/>
    <s v=" "/>
    <m/>
    <s v=" "/>
    <m/>
    <m/>
    <x v="6"/>
    <m/>
    <m/>
    <s v="CLOSURE REVIEW PENDING "/>
    <s v=" "/>
    <s v=" "/>
    <s v=" "/>
    <m/>
    <m/>
    <m/>
    <m/>
    <m/>
    <m/>
    <s v="MOMNSO"/>
    <s v="Applications/Tools"/>
    <s v="OPEN"/>
    <m/>
    <m/>
    <m/>
    <m/>
    <s v="Artefacts to be uploaded"/>
    <m/>
    <n v="1"/>
    <s v="Completed but Verification undrer Process"/>
    <x v="2"/>
  </r>
  <r>
    <n v="717"/>
    <s v="M1219"/>
    <s v="MOM"/>
    <d v="2024-12-10T00:00:00"/>
    <m/>
    <m/>
    <m/>
    <s v="NSO"/>
    <s v="Service provisioning"/>
    <s v="SOW for Cisco NSO - by when quotation will be closed by Cisco?  Cisco to revert back with quotation timelines, probably tomorrow, also with TAT for implementation"/>
    <m/>
    <s v="Critical"/>
    <s v="Open"/>
    <m/>
    <s v=" "/>
    <s v=" "/>
    <m/>
    <s v=" "/>
    <m/>
    <m/>
    <x v="6"/>
    <m/>
    <s v="Open"/>
    <s v="Open"/>
    <s v=" "/>
    <s v=" "/>
    <s v=" "/>
    <m/>
    <m/>
    <m/>
    <m/>
    <m/>
    <m/>
    <s v="MOMNSO"/>
    <s v="Applications/Tools"/>
    <s v="OPEN"/>
    <m/>
    <m/>
    <m/>
    <m/>
    <e v="#N/A"/>
    <m/>
    <n v="1"/>
    <s v="Open"/>
    <x v="1"/>
  </r>
  <r>
    <n v="718"/>
    <s v="M122"/>
    <s v="MOM"/>
    <d v="2023-08-01T00:00:00"/>
    <m/>
    <m/>
    <m/>
    <s v="Helpdesk"/>
    <s v="Handbook &amp; SOPs"/>
    <s v="The unit of measurement is required for all Key Performance Indicator (KPI) parameters."/>
    <m/>
    <s v="Critical"/>
    <s v="Open"/>
    <m/>
    <s v=" "/>
    <s v=" "/>
    <s v="Closed"/>
    <s v="24-Sep-25: Updated Document Shared 23-Aug-23"/>
    <m/>
    <m/>
    <x v="2"/>
    <m/>
    <m/>
    <s v="COMPLETED &amp; APPROVED"/>
    <s v=" "/>
    <s v=" "/>
    <s v=" "/>
    <m/>
    <m/>
    <m/>
    <m/>
    <m/>
    <m/>
    <s v="MOMHelpdesk"/>
    <s v="Helpdesk (Contact Center)"/>
    <s v="CLOSED"/>
    <m/>
    <m/>
    <m/>
    <d v="2025-09-24T00:00:00"/>
    <s v="\\172.28.9.34\Artefacts_T-Fiber TNOC Tracker\HELPDESK\M104,105,109,111,113,115,122,123,127,128,130,132,162"/>
    <m/>
    <n v="1"/>
    <s v="Completed &amp; Approved"/>
    <x v="0"/>
  </r>
  <r>
    <n v="719"/>
    <s v="M1220"/>
    <s v="MOM"/>
    <d v="2024-12-10T00:00:00"/>
    <m/>
    <m/>
    <m/>
    <s v="NOC Operationalization"/>
    <s v=" "/>
    <s v="Make one WhatsApp group for NSO only (LTTS, TFIBER, OEM)"/>
    <m/>
    <s v="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720"/>
    <s v="M1221"/>
    <s v="MOM"/>
    <d v="2024-12-10T00:00:00"/>
    <m/>
    <m/>
    <m/>
    <s v="NSO"/>
    <s v="Service provisioning"/>
    <s v="Dark Fiber as a service"/>
    <m/>
    <s v="Critical"/>
    <s v="Closed"/>
    <m/>
    <s v=" "/>
    <s v=" "/>
    <m/>
    <s v=" "/>
    <m/>
    <m/>
    <x v="6"/>
    <m/>
    <m/>
    <s v="CLOSURE REVIEW PENDING "/>
    <s v=" "/>
    <s v=" "/>
    <s v=" "/>
    <m/>
    <m/>
    <m/>
    <m/>
    <m/>
    <m/>
    <s v="MOMNSO"/>
    <s v="Applications/Tools"/>
    <s v="OPEN"/>
    <m/>
    <m/>
    <m/>
    <m/>
    <s v="Artefacts to be uploaded"/>
    <m/>
    <n v="1"/>
    <s v="Completed but Verification undrer Process"/>
    <x v="2"/>
  </r>
  <r>
    <n v="721"/>
    <s v="M1222"/>
    <s v="MOM"/>
    <d v="2024-12-10T00:00:00"/>
    <m/>
    <m/>
    <m/>
    <s v="NSO"/>
    <s v="Service provisioning"/>
    <s v="List down all services which are needed for launch (As per LTTS understanding). During 2PM workshop tomorrow KNOT, Aravindham, Ashish, Ravindra Cisco, TFIBER will be there on call "/>
    <m/>
    <s v="Critical"/>
    <s v="Closed"/>
    <m/>
    <s v=" "/>
    <s v=" "/>
    <m/>
    <s v=" "/>
    <m/>
    <m/>
    <x v="6"/>
    <m/>
    <m/>
    <s v="CLOSURE REVIEW PENDING "/>
    <s v=" "/>
    <s v=" "/>
    <s v=" "/>
    <m/>
    <m/>
    <m/>
    <m/>
    <m/>
    <m/>
    <s v="MOMNSO"/>
    <s v="Applications/Tools"/>
    <s v="OPEN"/>
    <m/>
    <m/>
    <m/>
    <m/>
    <s v="Artefacts to be uploaded"/>
    <m/>
    <n v="1"/>
    <s v="Completed but Verification undrer Process"/>
    <x v="2"/>
  </r>
  <r>
    <n v="722"/>
    <s v="M1223"/>
    <s v="MOM"/>
    <d v="2024-12-10T00:00:00"/>
    <m/>
    <m/>
    <m/>
    <s v="OEM Related"/>
    <s v=" "/>
    <s v="SG350 switch EOS/EOL:_x000a_GP all OK._x000a_Mandal/Zonal level have some discrepancy like less ports compared to current version or at least match to RFP"/>
    <m/>
    <s v="NON-Critical"/>
    <s v="Open"/>
    <m/>
    <s v=" "/>
    <s v=" "/>
    <s v="WIP"/>
    <s v=" "/>
    <s v="L&amp;T"/>
    <s v="Sivaprasad"/>
    <x v="0"/>
    <m/>
    <s v="Open"/>
    <s v="WIP"/>
    <s v=" "/>
    <s v=" "/>
    <s v=" "/>
    <m/>
    <m/>
    <m/>
    <m/>
    <m/>
    <m/>
    <s v="MOMOEM Related"/>
    <s v="OEM Related Issues"/>
    <s v="OPEN"/>
    <m/>
    <m/>
    <m/>
    <m/>
    <m/>
    <m/>
    <n v="1"/>
    <s v="Open"/>
    <x v="1"/>
  </r>
  <r>
    <n v="723"/>
    <s v="M1224"/>
    <s v="MOM"/>
    <d v="2024-12-10T00:00:00"/>
    <m/>
    <m/>
    <m/>
    <s v="NOC Operationalization"/>
    <s v=" "/>
    <s v="Make other WhatsApp group for Cisco other domains (apart from NSO). Make Ravindar Admin to add other Cisco team members.  (LTTS except NSO, TF, Cisco)"/>
    <m/>
    <s v="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724"/>
    <s v="M1225"/>
    <s v="MOM"/>
    <d v="2024-12-10T00:00:00"/>
    <m/>
    <m/>
    <m/>
    <s v="OEM Related"/>
    <s v="Cisco"/>
    <s v="SG350 switch: EOSale/EOL/LDOHWS (Last date of HW support which is Oct2026.  Till LDOHWS that RMA will be given with new CBS model. Post that support will stop. Mail request to be send to Cisco to extend support. "/>
    <m/>
    <s v="NON-Critical"/>
    <s v="Open"/>
    <m/>
    <s v=" "/>
    <s v=" "/>
    <s v="WIP"/>
    <s v=" "/>
    <s v="L&amp;T"/>
    <s v="Sivaprasad"/>
    <x v="0"/>
    <m/>
    <s v="Open"/>
    <s v="WIP"/>
    <s v=" "/>
    <s v=" "/>
    <s v=" "/>
    <m/>
    <m/>
    <m/>
    <m/>
    <m/>
    <m/>
    <s v="MOMOEM Related"/>
    <s v="OEM Related Issues"/>
    <s v="OPEN"/>
    <m/>
    <m/>
    <m/>
    <m/>
    <m/>
    <m/>
    <n v="1"/>
    <s v="Open"/>
    <x v="1"/>
  </r>
  <r>
    <n v="725"/>
    <s v="M1226"/>
    <s v="MOM"/>
    <d v="2024-12-10T00:00:00"/>
    <m/>
    <m/>
    <m/>
    <s v="OEM Related"/>
    <s v=" "/>
    <s v="EPNM license upgraded, in smart account licenses are not working. Its issue with PKG-A only (PKG-B/C had procured separately 5.x so they don’t have this issue, while LTTS procured 2.x as per Ravindra)"/>
    <m/>
    <s v="Critical"/>
    <s v="Open"/>
    <m/>
    <s v=" "/>
    <s v=" "/>
    <s v="WIP"/>
    <s v=" "/>
    <s v="L&amp;T"/>
    <s v="Sivaprasad"/>
    <x v="0"/>
    <m/>
    <s v="Open"/>
    <s v="WIP"/>
    <s v=" "/>
    <s v=" "/>
    <s v=" "/>
    <m/>
    <m/>
    <m/>
    <m/>
    <m/>
    <m/>
    <s v="MOMOEM Related"/>
    <s v="OEM Related Issues"/>
    <s v="OPEN"/>
    <m/>
    <m/>
    <m/>
    <m/>
    <m/>
    <m/>
    <n v="1"/>
    <s v="Open"/>
    <x v="1"/>
  </r>
  <r>
    <n v="726"/>
    <s v="M1227"/>
    <s v="MOM"/>
    <d v="2024-12-10T00:00:00"/>
    <m/>
    <m/>
    <m/>
    <s v="BSS"/>
    <s v=" "/>
    <s v="Is our network integrated with Aadhar servers, GST? LTTS confirmed it is not integrated"/>
    <m/>
    <s v="Critical"/>
    <s v="Open"/>
    <m/>
    <s v=" "/>
    <s v=" "/>
    <m/>
    <s v=" "/>
    <m/>
    <m/>
    <x v="5"/>
    <m/>
    <s v="Open"/>
    <s v="Open"/>
    <s v=" "/>
    <s v=" "/>
    <s v=" "/>
    <m/>
    <m/>
    <m/>
    <m/>
    <m/>
    <m/>
    <s v="MOMBSS"/>
    <s v="Applications/Tools"/>
    <s v="OPEN"/>
    <m/>
    <m/>
    <m/>
    <m/>
    <e v="#N/A"/>
    <m/>
    <n v="1"/>
    <s v="Open"/>
    <x v="1"/>
  </r>
  <r>
    <n v="727"/>
    <s v="M1228"/>
    <s v="MOM"/>
    <d v="2024-12-10T00:00:00"/>
    <m/>
    <m/>
    <m/>
    <s v="NOC Operationalization"/>
    <s v=" "/>
    <s v="Agreement status for all OEM to be shared"/>
    <m/>
    <s v="Critical"/>
    <s v="Closed"/>
    <m/>
    <s v=" "/>
    <s v=" "/>
    <s v="Closed, Artefacts to be uploaded"/>
    <s v=" 23-Sep-25: Approved Artefacts to be Submitted"/>
    <s v="L&amp;T"/>
    <s v="Sivaprasad"/>
    <x v="0"/>
    <m/>
    <m/>
    <s v="COMPLETED &amp; APPROVED"/>
    <s v=" "/>
    <s v=" "/>
    <s v=" "/>
    <m/>
    <m/>
    <m/>
    <m/>
    <m/>
    <m/>
    <s v="MOMNOC Operationalization"/>
    <s v="Network"/>
    <s v="CLOSED"/>
    <m/>
    <m/>
    <m/>
    <m/>
    <s v="Artefacts Need to upload"/>
    <m/>
    <n v="1"/>
    <s v="Completed &amp; Approved"/>
    <x v="3"/>
  </r>
  <r>
    <n v="728"/>
    <s v="M1229"/>
    <s v="MOM"/>
    <d v="2024-12-10T00:00:00"/>
    <m/>
    <s v="OSS"/>
    <s v="OSS"/>
    <s v="OSS"/>
    <s v="BBNL"/>
    <s v="BBNL - API : is top priority. Each day update to be sent to  Principal Consultant "/>
    <m/>
    <s v="Critical"/>
    <s v="Closed"/>
    <m/>
    <s v=" "/>
    <s v=" "/>
    <m/>
    <m/>
    <m/>
    <m/>
    <x v="9"/>
    <m/>
    <m/>
    <s v="CLOSURE REVIEW PENDING "/>
    <s v=" "/>
    <s v=" "/>
    <s v=" "/>
    <m/>
    <m/>
    <m/>
    <m/>
    <m/>
    <m/>
    <s v="MOMOSS"/>
    <s v="Applications/Tools"/>
    <s v="OPEN"/>
    <s v="COMPLETED"/>
    <n v="0"/>
    <m/>
    <m/>
    <m/>
    <m/>
    <n v="1"/>
    <s v="Completed but Verification undrer Process"/>
    <x v="2"/>
  </r>
  <r>
    <n v="729"/>
    <s v="M123"/>
    <s v="MOM"/>
    <d v="2023-08-01T00:00:00"/>
    <m/>
    <m/>
    <m/>
    <s v="Helpdesk"/>
    <s v="Handbook &amp; SOPs"/>
    <s v="Sample Methods for KPI Calculations"/>
    <m/>
    <s v="Critical"/>
    <s v="Open"/>
    <m/>
    <s v=" "/>
    <s v=" "/>
    <s v="Closed"/>
    <s v="24-Sep-25: Updated Document Shared 23-Aug-23"/>
    <m/>
    <m/>
    <x v="2"/>
    <m/>
    <m/>
    <s v="COMPLETED &amp; APPROVED"/>
    <s v=" "/>
    <s v=" "/>
    <s v=" "/>
    <m/>
    <m/>
    <m/>
    <m/>
    <m/>
    <m/>
    <s v="MOMHelpdesk"/>
    <s v="Helpdesk (Contact Center)"/>
    <s v="CLOSED"/>
    <m/>
    <m/>
    <m/>
    <d v="2025-09-24T00:00:00"/>
    <s v="\\172.28.9.34\Artefacts_T-Fiber TNOC Tracker\HELPDESK\M104,105,109,111,113,115,122,123,127,128,130,132,162"/>
    <m/>
    <n v="1"/>
    <s v="Completed &amp; Approved"/>
    <x v="0"/>
  </r>
  <r>
    <n v="730"/>
    <s v="M1230"/>
    <s v="MOM"/>
    <d v="2024-12-10T00:00:00"/>
    <m/>
    <s v="OSS"/>
    <s v="OSS"/>
    <s v="OSS"/>
    <s v="BBNL"/>
    <s v="Tomorrow 3 PM. will call Rupa Maan and Akhilesh Gupta Sir for BBNL API"/>
    <m/>
    <s v="Critical"/>
    <s v="Closed"/>
    <m/>
    <s v=" "/>
    <s v=" "/>
    <m/>
    <m/>
    <m/>
    <m/>
    <x v="9"/>
    <m/>
    <m/>
    <s v="CLOSURE REVIEW PENDING "/>
    <s v=" "/>
    <s v=" "/>
    <s v=" "/>
    <m/>
    <m/>
    <m/>
    <m/>
    <m/>
    <m/>
    <s v="MOMOSS"/>
    <s v="Applications/Tools"/>
    <s v="OPEN"/>
    <s v="COMPLETED"/>
    <n v="0"/>
    <m/>
    <m/>
    <m/>
    <m/>
    <n v="1"/>
    <s v="Completed but Verification undrer Process"/>
    <x v="2"/>
  </r>
  <r>
    <n v="731"/>
    <s v="M1231"/>
    <s v="MOM"/>
    <d v="2024-12-10T00:00:00"/>
    <m/>
    <m/>
    <m/>
    <s v="OEM Related"/>
    <s v=" "/>
    <s v="Principal Consultant Room Dashboard - Excel sheet sent, to discuss and finetune. Discussed. Need this report through OSS, to be added in HPE/OT scope once they are onboarded - discuss jointly with TFIBER along with OEM"/>
    <m/>
    <s v="Critical"/>
    <s v="Open"/>
    <m/>
    <s v=" "/>
    <s v=" "/>
    <s v="WIP"/>
    <s v=" "/>
    <s v="L&amp;T"/>
    <s v="Sivaprasad"/>
    <x v="0"/>
    <m/>
    <s v="Open"/>
    <s v="WIP"/>
    <s v=" "/>
    <s v=" "/>
    <s v=" "/>
    <m/>
    <m/>
    <m/>
    <m/>
    <m/>
    <m/>
    <s v="MOMOEM Related"/>
    <s v="OEM Related Issues"/>
    <s v="OPEN"/>
    <m/>
    <m/>
    <m/>
    <m/>
    <m/>
    <m/>
    <n v="1"/>
    <s v="Open"/>
    <x v="1"/>
  </r>
  <r>
    <n v="732"/>
    <s v="M1232"/>
    <s v="MOM"/>
    <d v="2024-12-10T00:00:00"/>
    <m/>
    <m/>
    <m/>
    <s v="NOC Operationalization"/>
    <s v=" "/>
    <s v="All inhouse automation : LLD to be made by SME and handover to Ops &amp; TFIBER team"/>
    <m/>
    <s v="NON-Critical"/>
    <s v="Open"/>
    <m/>
    <s v=" "/>
    <s v=" "/>
    <s v="WIP"/>
    <s v=" "/>
    <s v="L&amp;T"/>
    <s v="Sivaprasad"/>
    <x v="0"/>
    <m/>
    <s v="Open"/>
    <s v="WIP"/>
    <s v=" "/>
    <s v=" "/>
    <s v=" "/>
    <m/>
    <m/>
    <m/>
    <m/>
    <m/>
    <m/>
    <s v="MOMNOC Operationalization"/>
    <s v="Network"/>
    <s v="OPEN"/>
    <m/>
    <m/>
    <m/>
    <m/>
    <m/>
    <m/>
    <n v="1"/>
    <s v="Open"/>
    <x v="1"/>
  </r>
  <r>
    <n v="733"/>
    <s v="M1233"/>
    <s v="MOM"/>
    <d v="2024-12-10T00:00:00"/>
    <m/>
    <m/>
    <m/>
    <s v="OEM Related"/>
    <s v=" "/>
    <s v="OSS out of Scope: 1. Service Topology 2. Retail Services (5Mn), 3. Services &amp; Service KPI Monitoring.  As per SOR this is not there. This is for Principal Consultant information"/>
    <m/>
    <s v="Critical"/>
    <s v="Closed"/>
    <m/>
    <s v=" "/>
    <s v=" "/>
    <s v="WIP"/>
    <s v=" "/>
    <s v="L&amp;T"/>
    <s v="Sivaprasad"/>
    <x v="0"/>
    <m/>
    <s v="Open"/>
    <s v="WIP"/>
    <s v=" "/>
    <s v=" "/>
    <s v=" "/>
    <m/>
    <m/>
    <m/>
    <m/>
    <m/>
    <m/>
    <s v="MOMOEM Related"/>
    <s v="OEM Related Issues"/>
    <s v="OPEN"/>
    <m/>
    <m/>
    <m/>
    <m/>
    <m/>
    <m/>
    <n v="1"/>
    <s v="Open"/>
    <x v="1"/>
  </r>
  <r>
    <n v="734"/>
    <s v="M1234"/>
    <s v="MOM"/>
    <d v="2024-12-10T00:00:00"/>
    <m/>
    <m/>
    <m/>
    <s v="OEM Related"/>
    <s v=" "/>
    <s v="Share all OSS documents (RFP points, LLD, FRS, etc.)"/>
    <m/>
    <s v="Critical"/>
    <s v="Closed"/>
    <m/>
    <s v=" "/>
    <s v=" "/>
    <s v="Closed"/>
    <s v="23-Sep-25: Approved shall be closed"/>
    <m/>
    <m/>
    <x v="0"/>
    <m/>
    <m/>
    <s v="COMPLETED &amp; APPROVED"/>
    <s v=" "/>
    <s v=" "/>
    <s v=" "/>
    <m/>
    <m/>
    <m/>
    <m/>
    <m/>
    <m/>
    <s v="MOMOEM Related"/>
    <s v="OEM Related Issues"/>
    <s v="CLOSED"/>
    <m/>
    <m/>
    <m/>
    <d v="2025-09-23T00:00:00"/>
    <s v="Artefacts not Required"/>
    <m/>
    <n v="1"/>
    <s v="Completed &amp; Approved"/>
    <x v="3"/>
  </r>
  <r>
    <n v="735"/>
    <s v="M1235"/>
    <s v="MOM"/>
    <d v="2024-12-10T00:00:00"/>
    <m/>
    <m/>
    <m/>
    <s v="NOC Operationalization"/>
    <s v=" "/>
    <s v="Make P1/P2/P3 list for all pending tasks for all domain_x000a_P1: 25%_x000a_P2 : 30%_x000a_P3 : 45%_x000a__x000a_And then list of some additional ask if needed like new HW or software required."/>
    <m/>
    <s v="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736"/>
    <s v="M1236"/>
    <s v="MOM"/>
    <d v="2024-12-10T00:00:00"/>
    <m/>
    <s v="OSS"/>
    <s v="OSS"/>
    <s v="OSS"/>
    <s v="BBNL"/>
    <s v="Manoj: Complete BBNL ask tasks will be completed by 12 Dec24 (only GP and Block Node status API pending)._x000a_Sanjay: Uptime gap ~7% to be addressed. For this, HPE support needed. Then only we can go to BBNL for closure._x000a_Alarm re-synchronization issue - need HPE support. Interim solution implemented (1 Hr). Same for Inventory."/>
    <m/>
    <s v="Critical"/>
    <s v="Open"/>
    <m/>
    <s v=" "/>
    <s v=" "/>
    <m/>
    <m/>
    <m/>
    <m/>
    <x v="9"/>
    <m/>
    <m/>
    <s v="CLOSURE REVIEW PENDING "/>
    <s v=" "/>
    <s v=" "/>
    <s v=" "/>
    <m/>
    <m/>
    <m/>
    <m/>
    <m/>
    <m/>
    <s v="MOMOSS"/>
    <s v="Applications/Tools"/>
    <s v="OPEN"/>
    <s v="COMPLETED"/>
    <n v="0"/>
    <m/>
    <m/>
    <m/>
    <m/>
    <n v="1"/>
    <s v="Completed but Verification undrer Process"/>
    <x v="2"/>
  </r>
  <r>
    <n v="737"/>
    <s v="M1237"/>
    <s v="MOM"/>
    <d v="2024-12-10T00:00:00"/>
    <m/>
    <m/>
    <m/>
    <s v="OEM Related"/>
    <s v=" "/>
    <s v="Bottomline for OSS: Engagement with HPE and OT to start to get all OSS open/pending tasks done"/>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738"/>
    <s v="M1238"/>
    <s v="MOM"/>
    <d v="2024-12-10T00:00:00"/>
    <m/>
    <m/>
    <m/>
    <s v="OEM Related"/>
    <s v="All OEM's"/>
    <s v="Priority engagement with HPE/OT/Cisco/Aleppo needed to meet Apr25 target. Current payment/cash flow issues hindering this right now"/>
    <m/>
    <s v="Critical"/>
    <s v="Open"/>
    <m/>
    <s v=" "/>
    <s v=" "/>
    <s v="WIP"/>
    <s v=" "/>
    <s v="L&amp;T"/>
    <s v="Sivaprasad"/>
    <x v="0"/>
    <m/>
    <s v="Open"/>
    <s v="WIP"/>
    <s v=" "/>
    <s v=" "/>
    <s v=" "/>
    <m/>
    <m/>
    <m/>
    <m/>
    <m/>
    <m/>
    <s v="MOMOEM Related"/>
    <s v="OEM Related Issues"/>
    <s v="OPEN"/>
    <m/>
    <m/>
    <m/>
    <m/>
    <m/>
    <m/>
    <n v="1"/>
    <s v="Open"/>
    <x v="1"/>
  </r>
  <r>
    <n v="739"/>
    <s v="M1239"/>
    <s v="MOM"/>
    <d v="2024-12-10T00:00:00"/>
    <m/>
    <m/>
    <m/>
    <s v="NOC Operationalization"/>
    <s v=" "/>
    <s v="Pending AT for all  Application and DC systems to be shared by tomorrow"/>
    <m/>
    <s v="Critical"/>
    <s v="Open"/>
    <m/>
    <s v=" "/>
    <s v=" "/>
    <s v="WIP"/>
    <s v=" "/>
    <s v="L&amp;T"/>
    <s v="Sivaprasad"/>
    <x v="0"/>
    <m/>
    <s v="Open"/>
    <s v="WIP"/>
    <s v=" "/>
    <s v=" "/>
    <s v=" "/>
    <m/>
    <m/>
    <m/>
    <m/>
    <m/>
    <m/>
    <s v="MOMNOC Operationalization"/>
    <s v="Network"/>
    <s v="OPEN"/>
    <m/>
    <m/>
    <m/>
    <m/>
    <m/>
    <m/>
    <n v="1"/>
    <s v="Open"/>
    <x v="1"/>
  </r>
  <r>
    <n v="740"/>
    <s v="M124"/>
    <s v="MOM"/>
    <d v="2023-08-01T00:00:00"/>
    <m/>
    <m/>
    <m/>
    <s v="Helpdesk"/>
    <s v="Handbook &amp; SOPs"/>
    <s v="Inquiry into how Customer Satisfaction (CSAT) is measured and whether there is a mechanism for transactional feedback."/>
    <m/>
    <s v="Critical"/>
    <s v="Open"/>
    <m/>
    <s v=" "/>
    <s v=" "/>
    <s v="WIP"/>
    <s v=" "/>
    <m/>
    <m/>
    <x v="2"/>
    <m/>
    <s v="Open"/>
    <s v="WIP"/>
    <s v=" "/>
    <s v=" "/>
    <s v=" "/>
    <m/>
    <m/>
    <m/>
    <m/>
    <m/>
    <m/>
    <s v="MOMHelpdesk"/>
    <s v="Helpdesk (Contact Center)"/>
    <s v="OPEN"/>
    <m/>
    <m/>
    <m/>
    <m/>
    <m/>
    <m/>
    <n v="1"/>
    <s v="Open"/>
    <x v="1"/>
  </r>
  <r>
    <n v="741"/>
    <s v="M1240"/>
    <s v="MOM"/>
    <d v="2024-12-10T00:00:00"/>
    <s v="P3"/>
    <m/>
    <m/>
    <s v="NOC Operationalization"/>
    <s v=" "/>
    <s v="Major nodes/links utilization report to be shared (Deployed V/s Utilized) by tomorrow"/>
    <m/>
    <s v="Critical"/>
    <s v="Closed"/>
    <m/>
    <s v=" "/>
    <s v=" "/>
    <m/>
    <s v="Report shared"/>
    <m/>
    <m/>
    <x v="8"/>
    <m/>
    <m/>
    <s v="COMPLETED &amp; APPROVED"/>
    <s v=" "/>
    <s v=" "/>
    <s v=" "/>
    <m/>
    <m/>
    <m/>
    <m/>
    <m/>
    <m/>
    <s v="MOMNOC Operationalization"/>
    <s v="Network"/>
    <s v="CLOSED"/>
    <m/>
    <m/>
    <s v="Covered in OSS"/>
    <d v="2025-09-19T00:00:00"/>
    <s v="Artefacts not Required"/>
    <m/>
    <n v="1"/>
    <s v="Completed &amp; Approved"/>
    <x v="3"/>
  </r>
  <r>
    <n v="742"/>
    <s v="M1241"/>
    <s v="MOM"/>
    <d v="2024-12-10T00:00:00"/>
    <m/>
    <m/>
    <m/>
    <s v="NOC Operationalization"/>
    <s v=" "/>
    <s v="Did anyone visited DR Ctrl-S location at Mumbai? No, except of earlier L&amp;T Delivery Head_x000a__x000a_Principal Consultant: Will plan visit to this location in future"/>
    <m/>
    <s v="Critical"/>
    <s v="Open"/>
    <m/>
    <s v=" "/>
    <s v=" "/>
    <s v="Will be discussed later"/>
    <s v="23-Sep-25: NON Critical to be reviewd later"/>
    <s v="L&amp;T"/>
    <s v="Sivaprasad"/>
    <x v="0"/>
    <m/>
    <s v="Open"/>
    <s v="Open"/>
    <s v=" "/>
    <s v=" "/>
    <s v=" "/>
    <m/>
    <m/>
    <m/>
    <m/>
    <m/>
    <m/>
    <s v="MOMNOC Operationalization"/>
    <s v="Network"/>
    <s v="OPEN"/>
    <m/>
    <m/>
    <m/>
    <m/>
    <m/>
    <m/>
    <n v="1"/>
    <s v="Open"/>
    <x v="1"/>
  </r>
  <r>
    <n v="743"/>
    <s v="M1242"/>
    <s v="MOM"/>
    <d v="2024-12-10T00:00:00"/>
    <s v="P3"/>
    <m/>
    <m/>
    <s v="NOC Operationalization"/>
    <s v=" "/>
    <s v="Send Cluster wise utilization report for DC infra"/>
    <m/>
    <s v="Critical"/>
    <s v="Closed"/>
    <m/>
    <s v=" "/>
    <s v=" "/>
    <m/>
    <s v="Report shared"/>
    <m/>
    <m/>
    <x v="8"/>
    <m/>
    <m/>
    <s v="COMPLETED &amp; APPROVED"/>
    <s v=" "/>
    <s v=" "/>
    <s v=" "/>
    <m/>
    <m/>
    <m/>
    <m/>
    <m/>
    <m/>
    <s v="MOMNOC Operationalization"/>
    <s v="Network"/>
    <s v="CLOSED"/>
    <m/>
    <m/>
    <s v="Daily oprational task"/>
    <d v="2025-09-19T00:00:00"/>
    <s v="Artefacts not Required"/>
    <m/>
    <n v="1"/>
    <s v="Completed &amp; Approved"/>
    <x v="3"/>
  </r>
  <r>
    <n v="744"/>
    <s v="M1243"/>
    <s v="MOM"/>
    <d v="2024-12-10T00:00:00"/>
    <s v="P3"/>
    <m/>
    <m/>
    <s v="NOC Operationalization"/>
    <s v=" "/>
    <s v="Login in OSS, BSS, ticketing, NSO and to share all links with Principal Consultant"/>
    <m/>
    <s v="Critical"/>
    <s v="Closed"/>
    <m/>
    <s v=" "/>
    <s v=" "/>
    <m/>
    <s v="Login ID made and link shared"/>
    <m/>
    <m/>
    <x v="8"/>
    <m/>
    <m/>
    <s v="COMPLETED &amp; APPROVED"/>
    <s v=" "/>
    <s v=" "/>
    <s v=" "/>
    <m/>
    <m/>
    <m/>
    <m/>
    <m/>
    <m/>
    <s v="MOMNOC Operationalization"/>
    <s v="Network"/>
    <s v="CLOSED"/>
    <m/>
    <m/>
    <s v="Not related to delivery"/>
    <d v="2025-09-19T00:00:00"/>
    <s v="Artefacts not Required"/>
    <m/>
    <n v="1"/>
    <s v="Completed &amp; Approved"/>
    <x v="3"/>
  </r>
  <r>
    <n v="745"/>
    <s v="M1244"/>
    <s v="MOM"/>
    <d v="2024-12-10T00:00:00"/>
    <m/>
    <m/>
    <m/>
    <s v="OEM Related"/>
    <s v="Neox"/>
    <s v="Neox team to be called for meeting "/>
    <m/>
    <s v="Critical"/>
    <s v="Open"/>
    <m/>
    <s v=" "/>
    <s v=" "/>
    <s v="WIP"/>
    <s v=" "/>
    <s v="L&amp;T"/>
    <s v="Sivaprasad"/>
    <x v="0"/>
    <m/>
    <s v="Open"/>
    <s v="WIP"/>
    <s v=" "/>
    <s v=" "/>
    <s v=" "/>
    <m/>
    <m/>
    <m/>
    <m/>
    <m/>
    <m/>
    <s v="MOMOEM Related"/>
    <s v="OEM Related Issues"/>
    <s v="OPEN"/>
    <m/>
    <m/>
    <m/>
    <m/>
    <m/>
    <m/>
    <n v="1"/>
    <s v="Open"/>
    <x v="1"/>
  </r>
  <r>
    <n v="746"/>
    <s v="M1245"/>
    <s v="MOM"/>
    <d v="2024-12-10T00:00:00"/>
    <s v="P3"/>
    <m/>
    <m/>
    <s v="NOC Operationalization"/>
    <s v=" "/>
    <s v="Access to NAS server to be provided to Principal Consultant  to get access to  HLD / LLD / reports."/>
    <m/>
    <s v="NON-Critical"/>
    <s v="Closed"/>
    <m/>
    <s v=" "/>
    <s v=" "/>
    <m/>
    <s v="Access given"/>
    <m/>
    <m/>
    <x v="8"/>
    <m/>
    <m/>
    <s v="COMPLETED &amp; APPROVED"/>
    <s v=" "/>
    <s v=" "/>
    <s v=" "/>
    <m/>
    <m/>
    <m/>
    <m/>
    <m/>
    <m/>
    <s v="MOMNOC Operationalization"/>
    <s v="Network"/>
    <s v="CLOSED"/>
    <m/>
    <m/>
    <s v="Not related to delivery"/>
    <d v="2025-09-19T00:00:00"/>
    <s v="Artefacts not Required"/>
    <m/>
    <n v="1"/>
    <s v="Completed &amp; Approved"/>
    <x v="3"/>
  </r>
  <r>
    <n v="747"/>
    <s v="M1246"/>
    <s v="MOM"/>
    <d v="2024-12-10T00:00:00"/>
    <s v="P3"/>
    <m/>
    <m/>
    <s v="NOC Operationalization"/>
    <s v=" "/>
    <s v="Dashboards samples were shared by the Principal Consultant, a brief discussions carried on how critical data to be presented"/>
    <m/>
    <s v="Critical"/>
    <s v="Closed"/>
    <m/>
    <s v=" "/>
    <s v=" "/>
    <m/>
    <s v="Report shared as per Principal Consultant review"/>
    <m/>
    <m/>
    <x v="8"/>
    <m/>
    <m/>
    <s v="COMPLETED &amp; APPROVED"/>
    <s v=" "/>
    <s v=" "/>
    <s v=" "/>
    <m/>
    <m/>
    <m/>
    <m/>
    <m/>
    <m/>
    <s v="MOMNOC Operationalization"/>
    <s v="Network"/>
    <s v="CLOSED"/>
    <m/>
    <m/>
    <s v="Covered in OSS"/>
    <d v="2025-09-19T00:00:00"/>
    <s v="Artefacts not Required"/>
    <m/>
    <n v="1"/>
    <s v="Completed &amp; Approved"/>
    <x v="3"/>
  </r>
  <r>
    <n v="748"/>
    <s v="M1247"/>
    <s v="MOM"/>
    <d v="2024-12-11T00:00:00"/>
    <m/>
    <m/>
    <m/>
    <s v="IP/MPLS"/>
    <s v="NOC Operationalization"/>
    <s v="Actual implemented IP MPLS ring details needed."/>
    <m/>
    <s v="Critical"/>
    <s v="Closed"/>
    <m/>
    <s v=" "/>
    <s v=" "/>
    <m/>
    <s v="RIng details shared"/>
    <s v="L&amp;T"/>
    <m/>
    <x v="11"/>
    <m/>
    <m/>
    <s v="COMPLETED &amp; APPROVED"/>
    <s v=" "/>
    <s v=" "/>
    <s v=" "/>
    <m/>
    <m/>
    <m/>
    <m/>
    <m/>
    <m/>
    <s v="MOMIP/MPLS"/>
    <s v="IPMPLS"/>
    <s v="CLOSED"/>
    <m/>
    <m/>
    <m/>
    <s v="After Jun-25"/>
    <s v="\\172.28.9.34\Artefacts_T-Fiber TNOC Tracker\IPMPLS\Link topology of PKG A B C updated as on 05082025.xlsx"/>
    <m/>
    <n v="1"/>
    <s v="Completed &amp; Approved"/>
    <x v="3"/>
  </r>
  <r>
    <n v="749"/>
    <s v="M1248"/>
    <s v="MOM"/>
    <d v="2024-12-11T00:00:00"/>
    <m/>
    <m/>
    <m/>
    <s v="NOC Operationalization"/>
    <s v=" "/>
    <s v="Share Test Setup proposal which was sent to TFIBER by LTTS. "/>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750"/>
    <s v="M1249"/>
    <s v="MOM"/>
    <d v="2024-12-11T00:00:00"/>
    <s v="P3"/>
    <m/>
    <m/>
    <s v="NOC Operationalization"/>
    <s v=" "/>
    <s v="What is total scope of the project V/S implementation. And then total equipment  procured Vs installed Vs Available in field and at DC"/>
    <m/>
    <s v="Critical"/>
    <s v="Closed"/>
    <m/>
    <s v=" "/>
    <s v=" "/>
    <m/>
    <s v="Report shared"/>
    <m/>
    <m/>
    <x v="8"/>
    <m/>
    <m/>
    <s v="COMPLETED &amp; APPROVED"/>
    <s v=" "/>
    <s v=" "/>
    <s v=" "/>
    <m/>
    <m/>
    <m/>
    <m/>
    <m/>
    <m/>
    <s v="MOMNOC Operationalization"/>
    <s v="Network"/>
    <s v="CLOSED"/>
    <m/>
    <m/>
    <s v="Covered in OSS"/>
    <d v="2025-09-19T00:00:00"/>
    <s v="Artefacts not Required"/>
    <m/>
    <n v="1"/>
    <s v="Completed &amp; Approved"/>
    <x v="3"/>
  </r>
  <r>
    <n v="751"/>
    <s v="M125"/>
    <s v="MOM"/>
    <d v="2023-08-01T00:00:00"/>
    <m/>
    <m/>
    <m/>
    <s v="Helpdesk"/>
    <s v="Handbook &amp; SOPs"/>
    <s v="Expression of First Call Resolution (FCR) as a percentage"/>
    <m/>
    <s v="Critical"/>
    <s v="Open"/>
    <m/>
    <s v=" "/>
    <s v=" "/>
    <s v="WIP"/>
    <s v=" "/>
    <m/>
    <m/>
    <x v="2"/>
    <m/>
    <s v="Open"/>
    <s v="WIP"/>
    <s v=" "/>
    <s v=" "/>
    <s v=" "/>
    <m/>
    <m/>
    <m/>
    <m/>
    <m/>
    <m/>
    <s v="MOMHelpdesk"/>
    <s v="Helpdesk (Contact Center)"/>
    <s v="OPEN"/>
    <m/>
    <m/>
    <m/>
    <m/>
    <m/>
    <m/>
    <n v="1"/>
    <s v="Open"/>
    <x v="1"/>
  </r>
  <r>
    <n v="752"/>
    <s v="M1250"/>
    <s v="MOM"/>
    <d v="2024-12-11T00:00:00"/>
    <m/>
    <m/>
    <m/>
    <s v="OEM Related"/>
    <s v="HPSM"/>
    <s v="In Asset Manager deployed inventory status is available.  WH equipment data also available for PKG-B &amp; C."/>
    <m/>
    <s v="Critical"/>
    <s v="Closed"/>
    <m/>
    <s v=" "/>
    <s v=" "/>
    <s v="to be discussed later"/>
    <s v="23-Sep-25: NON Critical to be reviewd later"/>
    <s v="L&amp;T"/>
    <s v="Sivaprasad"/>
    <x v="0"/>
    <m/>
    <s v="Open"/>
    <s v="Open"/>
    <s v=" "/>
    <s v=" "/>
    <s v=" "/>
    <m/>
    <m/>
    <m/>
    <m/>
    <m/>
    <m/>
    <s v="MOMOEM Related"/>
    <s v="OEM Related Issues"/>
    <s v="OPEN"/>
    <m/>
    <m/>
    <m/>
    <m/>
    <m/>
    <m/>
    <n v="1"/>
    <s v="Open"/>
    <x v="1"/>
  </r>
  <r>
    <n v="753"/>
    <s v="M1251"/>
    <s v="MOM"/>
    <d v="2024-12-11T00:00:00"/>
    <s v="P3"/>
    <m/>
    <m/>
    <s v="NOC Operationalization"/>
    <s v=" "/>
    <s v="Tomorrow Field Project team discussion  is scheduled (Different Packages , Different Slots, Need OSS and NOC team)"/>
    <m/>
    <s v="Critical"/>
    <s v="Closed"/>
    <m/>
    <s v=" "/>
    <s v=" "/>
    <m/>
    <s v="Meetin conducted"/>
    <m/>
    <m/>
    <x v="8"/>
    <m/>
    <m/>
    <s v="COMPLETED &amp; APPROVED"/>
    <s v=" "/>
    <s v=" "/>
    <s v=" "/>
    <m/>
    <m/>
    <m/>
    <m/>
    <m/>
    <m/>
    <s v="MOMNOC Operationalization"/>
    <s v="Network"/>
    <s v="CLOSED"/>
    <m/>
    <m/>
    <s v="Not related to delivery"/>
    <d v="2025-09-19T00:00:00"/>
    <s v="Artefacts not Required"/>
    <m/>
    <n v="1"/>
    <s v="Completed &amp; Approved"/>
    <x v="3"/>
  </r>
  <r>
    <n v="754"/>
    <s v="M1252"/>
    <s v="MOM"/>
    <d v="2024-12-11T00:00:00"/>
    <s v="P3"/>
    <m/>
    <m/>
    <s v="NOC Operationalization"/>
    <s v=" "/>
    <s v=" Inventory, down, nodes/links with aging, team deployed in field  to be shown to them"/>
    <m/>
    <s v="Critical"/>
    <s v="Closed"/>
    <m/>
    <s v=" "/>
    <s v=" "/>
    <m/>
    <s v="Data shown especially DWDM, Mandal, GP and UPS"/>
    <m/>
    <m/>
    <x v="8"/>
    <m/>
    <m/>
    <s v="COMPLETED &amp; APPROVED"/>
    <s v=" "/>
    <s v=" "/>
    <s v=" "/>
    <m/>
    <m/>
    <m/>
    <m/>
    <m/>
    <m/>
    <s v="MOMNOC Operationalization"/>
    <s v="Network"/>
    <s v="CLOSED"/>
    <m/>
    <m/>
    <s v="Covered in OSS"/>
    <d v="2025-09-19T00:00:00"/>
    <s v="Artefacts not Required"/>
    <m/>
    <n v="1"/>
    <s v="Completed &amp; Approved"/>
    <x v="3"/>
  </r>
  <r>
    <n v="755"/>
    <s v="M1253"/>
    <s v="MOM"/>
    <d v="2024-12-11T00:00:00"/>
    <m/>
    <s v="OSS"/>
    <s v="OSS"/>
    <s v="OSS"/>
    <s v="BBNL"/>
    <s v="Make a Focused WhatsApp group for BBNL"/>
    <m/>
    <s v="Critical"/>
    <s v="Closed"/>
    <m/>
    <s v=" "/>
    <s v=" "/>
    <m/>
    <m/>
    <m/>
    <m/>
    <x v="9"/>
    <m/>
    <m/>
    <s v="CLOSURE REVIEW PENDING "/>
    <s v=" "/>
    <s v=" "/>
    <s v=" "/>
    <m/>
    <m/>
    <m/>
    <m/>
    <m/>
    <m/>
    <s v="MOMOSS"/>
    <s v="Applications/Tools"/>
    <s v="OPEN"/>
    <s v="COMPLETED"/>
    <n v="0"/>
    <m/>
    <m/>
    <m/>
    <m/>
    <n v="1"/>
    <s v="Completed but Verification undrer Process"/>
    <x v="2"/>
  </r>
  <r>
    <n v="756"/>
    <s v="M1254"/>
    <s v="MOM"/>
    <d v="2024-12-11T00:00:00"/>
    <m/>
    <m/>
    <m/>
    <s v="IP/MPLS"/>
    <s v="NOC Operationalization"/>
    <s v="Holistic IP planning for all service type to be done based on discussion in near future"/>
    <m/>
    <s v="Critical"/>
    <s v="Closed"/>
    <m/>
    <s v=" "/>
    <s v=" "/>
    <m/>
    <s v=" "/>
    <s v="L&amp;T"/>
    <m/>
    <x v="11"/>
    <m/>
    <m/>
    <s v="COMPLETED &amp; APPROVED"/>
    <s v=" "/>
    <s v=" "/>
    <s v=" "/>
    <m/>
    <m/>
    <m/>
    <m/>
    <m/>
    <m/>
    <s v="MOMIP/MPLS"/>
    <s v="IPMPLS"/>
    <s v="CLOSED"/>
    <m/>
    <m/>
    <m/>
    <s v="After Jun-25"/>
    <s v="\\172.28.9.34\Artefacts_T-Fiber TNOC Tracker\IPMPLS\TFiber IP Plan Details.zip"/>
    <m/>
    <n v="1"/>
    <s v="Completed &amp; Approved"/>
    <x v="3"/>
  </r>
  <r>
    <n v="757"/>
    <s v="M1255"/>
    <s v="MOM"/>
    <d v="2024-12-11T00:00:00"/>
    <m/>
    <m/>
    <m/>
    <s v="NOC Operationalization"/>
    <s v=" "/>
    <s v="Official mail to IPNIC from TFIBER MD office for additional IPs to be sent"/>
    <m/>
    <s v="Critical"/>
    <s v="Open"/>
    <m/>
    <s v=" "/>
    <s v=" "/>
    <m/>
    <s v=" "/>
    <m/>
    <m/>
    <x v="12"/>
    <m/>
    <m/>
    <s v="CLOSURE REVIEW PENDING "/>
    <s v=" "/>
    <s v=" "/>
    <s v=" "/>
    <m/>
    <m/>
    <m/>
    <m/>
    <m/>
    <m/>
    <s v="MOMNOC Operationalization"/>
    <s v="Network"/>
    <s v="OPEN"/>
    <m/>
    <m/>
    <m/>
    <m/>
    <s v="Artefacts to be uploaded"/>
    <m/>
    <n v="1"/>
    <s v="Completed but Verification undrer Process"/>
    <x v="2"/>
  </r>
  <r>
    <n v="758"/>
    <s v="M1256"/>
    <s v="MOM"/>
    <d v="2024-12-11T00:00:00"/>
    <m/>
    <m/>
    <m/>
    <s v="NOC Operationalization"/>
    <s v=" "/>
    <s v="For all equipment's, need confirmation mail/letter from all OEMs for IPv4 and IPv6 dual stack implementation compliance"/>
    <m/>
    <s v="Critical"/>
    <s v="Open"/>
    <m/>
    <s v=" "/>
    <s v=" "/>
    <s v="WIP"/>
    <s v=" "/>
    <s v="L&amp;T"/>
    <s v="Sivaprasad"/>
    <x v="0"/>
    <m/>
    <s v="Open"/>
    <s v="WIP"/>
    <s v=" "/>
    <s v=" "/>
    <s v=" "/>
    <m/>
    <m/>
    <m/>
    <m/>
    <m/>
    <m/>
    <s v="MOMNOC Operationalization"/>
    <s v="Network"/>
    <s v="OPEN"/>
    <m/>
    <m/>
    <m/>
    <m/>
    <m/>
    <m/>
    <n v="1"/>
    <s v="Open"/>
    <x v="1"/>
  </r>
  <r>
    <n v="759"/>
    <s v="M1257"/>
    <s v="MOM"/>
    <d v="2024-12-11T00:00:00"/>
    <m/>
    <m/>
    <m/>
    <s v="NOC Operationalization"/>
    <s v=" "/>
    <s v="A consistent process of design review to acceptance of artefact is missing. Requested Principal Consultant to agree process to set a design authority"/>
    <m/>
    <s v="Critical"/>
    <s v="Closed"/>
    <m/>
    <s v=" "/>
    <s v=" "/>
    <m/>
    <s v=" "/>
    <m/>
    <m/>
    <x v="12"/>
    <m/>
    <m/>
    <s v="CLOSURE REVIEW PENDING "/>
    <s v=" "/>
    <s v=" "/>
    <s v=" "/>
    <m/>
    <m/>
    <m/>
    <m/>
    <m/>
    <m/>
    <s v="MOMNOC Operationalization"/>
    <s v="Network"/>
    <s v="OPEN"/>
    <m/>
    <m/>
    <m/>
    <m/>
    <s v="Artefacts to be uploaded"/>
    <m/>
    <n v="1"/>
    <s v="Completed but Verification undrer Process"/>
    <x v="2"/>
  </r>
  <r>
    <n v="760"/>
    <s v="M1258"/>
    <s v="MOM"/>
    <d v="2024-12-11T00:00:00"/>
    <m/>
    <m/>
    <m/>
    <s v="BSS"/>
    <s v=" "/>
    <s v="Capture Aadhar integration need in our requirement doc / soln/SOW for BSS/NSO."/>
    <m/>
    <s v="Critical"/>
    <s v="Open"/>
    <m/>
    <s v=" "/>
    <s v=" "/>
    <m/>
    <s v=" "/>
    <m/>
    <m/>
    <x v="5"/>
    <m/>
    <s v="Open"/>
    <s v="Open"/>
    <s v=" "/>
    <s v=" "/>
    <s v=" "/>
    <m/>
    <m/>
    <m/>
    <m/>
    <m/>
    <m/>
    <s v="MOMBSS"/>
    <s v="Applications/Tools"/>
    <s v="OPEN"/>
    <m/>
    <m/>
    <m/>
    <m/>
    <e v="#N/A"/>
    <m/>
    <n v="1"/>
    <s v="Open"/>
    <x v="1"/>
  </r>
  <r>
    <n v="761"/>
    <s v="M1259"/>
    <s v="MOM"/>
    <d v="2024-12-11T00:00:00"/>
    <m/>
    <m/>
    <m/>
    <s v="NOC Operationalization"/>
    <s v=" "/>
    <s v="What BSS &amp; NSO does? Can you make flow of processes/data/provisioning/delivery etc. across BSS, NSO, OSS, EMS, Billing, Helpdesk"/>
    <m/>
    <s v="Critical"/>
    <s v="Closed"/>
    <m/>
    <s v=" "/>
    <s v=" "/>
    <s v="WIP"/>
    <s v=" "/>
    <s v="L&amp;T"/>
    <s v="Sivaprasad"/>
    <x v="0"/>
    <m/>
    <s v="Open"/>
    <s v="WIP"/>
    <s v=" "/>
    <s v=" "/>
    <s v=" "/>
    <m/>
    <m/>
    <m/>
    <m/>
    <m/>
    <m/>
    <s v="MOMNOC Operationalization"/>
    <s v="Network"/>
    <s v="OPEN"/>
    <m/>
    <m/>
    <m/>
    <m/>
    <m/>
    <m/>
    <n v="1"/>
    <s v="Open"/>
    <x v="1"/>
  </r>
  <r>
    <n v="762"/>
    <s v="M126"/>
    <s v="MOM"/>
    <d v="2023-08-01T00:00:00"/>
    <m/>
    <m/>
    <m/>
    <s v="Helpdesk"/>
    <s v="Handbook &amp; SOPs"/>
    <s v="Review of Agent Utilization Formula"/>
    <m/>
    <s v="Critical"/>
    <s v="Open"/>
    <m/>
    <s v=" "/>
    <s v=" "/>
    <s v="Closed"/>
    <s v="25-Sep-25: Artefacts to be uploaded"/>
    <m/>
    <m/>
    <x v="2"/>
    <m/>
    <m/>
    <s v="COMPLETED &amp; APPROVED"/>
    <s v=" "/>
    <s v=" "/>
    <s v=" "/>
    <m/>
    <m/>
    <m/>
    <m/>
    <m/>
    <m/>
    <s v="MOMHelpdesk"/>
    <s v="Helpdesk (Contact Center)"/>
    <s v="CLOSED"/>
    <m/>
    <m/>
    <m/>
    <d v="2025-09-24T00:00:00"/>
    <s v="\\172.28.9.34\Artefacts_T-Fiber TNOC Tracker\HELPDESK\M117,126,728"/>
    <m/>
    <n v="1"/>
    <s v="Completed &amp; Approved"/>
    <x v="0"/>
  </r>
  <r>
    <n v="763"/>
    <s v="M1260"/>
    <s v="MOM"/>
    <d v="2024-12-11T00:00:00"/>
    <m/>
    <m/>
    <m/>
    <s v="NOC Operationalization"/>
    <s v=" "/>
    <s v="What all services are automated and what is not automated list to be provided "/>
    <m/>
    <s v="Critical"/>
    <s v="Closed"/>
    <m/>
    <s v=" "/>
    <s v=" "/>
    <s v="WIP"/>
    <s v=" "/>
    <s v="L&amp;T"/>
    <s v="Sivaprasad"/>
    <x v="0"/>
    <m/>
    <s v="Open"/>
    <s v="WIP"/>
    <s v=" "/>
    <s v=" "/>
    <s v=" "/>
    <m/>
    <m/>
    <m/>
    <m/>
    <m/>
    <m/>
    <s v="MOMNOC Operationalization"/>
    <s v="Network"/>
    <s v="OPEN"/>
    <m/>
    <m/>
    <m/>
    <m/>
    <m/>
    <m/>
    <n v="1"/>
    <s v="Open"/>
    <x v="1"/>
  </r>
  <r>
    <n v="764"/>
    <s v="M1261"/>
    <s v="MOM"/>
    <d v="2024-12-11T00:00:00"/>
    <m/>
    <m/>
    <m/>
    <s v="BSS"/>
    <s v=" "/>
    <s v="Business flow discussed like existing telecom operator customer mgmt. case study . BSS Workout sheet made by Principal Consultant  will be sent to you, and will discuss in detailed along with KNOT, TFIBER, TFIBER business/finance team when Aravindhan comes over to HYD at TFIBER office"/>
    <m/>
    <s v="Critical"/>
    <s v="Open"/>
    <m/>
    <s v=" "/>
    <s v=" "/>
    <m/>
    <s v=" "/>
    <m/>
    <m/>
    <x v="5"/>
    <m/>
    <s v="Open"/>
    <s v="Open"/>
    <s v=" "/>
    <s v=" "/>
    <s v=" "/>
    <m/>
    <m/>
    <m/>
    <m/>
    <m/>
    <m/>
    <s v="MOMBSS"/>
    <s v="Applications/Tools"/>
    <s v="OPEN"/>
    <m/>
    <m/>
    <m/>
    <m/>
    <m/>
    <m/>
    <n v="1"/>
    <s v="Open"/>
    <x v="1"/>
  </r>
  <r>
    <n v="765"/>
    <s v="M1262"/>
    <s v="MOM"/>
    <d v="2024-12-13T00:00:00"/>
    <s v="P3"/>
    <m/>
    <m/>
    <s v="NOC Operationalization"/>
    <s v=" "/>
    <s v="Make Node Availability as per today's format as suggested by Principal Consultant"/>
    <m/>
    <s v="Critical"/>
    <s v="Closed"/>
    <m/>
    <s v=" "/>
    <s v=" "/>
    <m/>
    <s v="Report shared as per Principal Consultant review"/>
    <m/>
    <m/>
    <x v="8"/>
    <m/>
    <m/>
    <s v="COMPLETED &amp; APPROVED"/>
    <s v=" "/>
    <s v=" "/>
    <s v=" "/>
    <m/>
    <m/>
    <m/>
    <m/>
    <m/>
    <m/>
    <s v="MOMNOC Operationalization"/>
    <s v="Network"/>
    <s v="CLOSED"/>
    <m/>
    <m/>
    <s v="Covered in OSS"/>
    <d v="2025-09-19T00:00:00"/>
    <s v="Artefacts not Required"/>
    <m/>
    <n v="1"/>
    <s v="Completed &amp; Approved"/>
    <x v="3"/>
  </r>
  <r>
    <n v="766"/>
    <s v="M1263"/>
    <s v="MOM"/>
    <d v="2024-12-13T00:00:00"/>
    <s v="P3"/>
    <m/>
    <m/>
    <s v="NOC Operationalization"/>
    <s v=" "/>
    <s v="All nodes/applications AMC details to be shared"/>
    <m/>
    <s v="Critical"/>
    <s v="Closed"/>
    <m/>
    <s v=" "/>
    <s v=" "/>
    <m/>
    <s v="AMC status shared"/>
    <m/>
    <m/>
    <x v="8"/>
    <m/>
    <m/>
    <s v="COMPLETED &amp; APPROVED"/>
    <s v=" "/>
    <s v=" "/>
    <s v=" "/>
    <m/>
    <m/>
    <m/>
    <m/>
    <m/>
    <m/>
    <s v="MOMNOC Operationalization"/>
    <s v="Network"/>
    <s v="CLOSED"/>
    <m/>
    <m/>
    <s v="Infrastructure"/>
    <d v="2025-09-24T00:00:00"/>
    <s v="\\172.28.9.23\tnocreports\AMC"/>
    <m/>
    <n v="1"/>
    <s v="Completed &amp; Approved"/>
    <x v="3"/>
  </r>
  <r>
    <n v="767"/>
    <s v="M1264"/>
    <s v="MOM"/>
    <d v="2024-12-31T00:00:00"/>
    <s v="P3"/>
    <m/>
    <m/>
    <s v="NOC Operationalization"/>
    <s v=" "/>
    <s v="Network alarms to be reduced, currently  90K alarms"/>
    <m/>
    <s v="Critical"/>
    <s v="Closed"/>
    <m/>
    <s v=" "/>
    <s v=" "/>
    <m/>
    <s v="Report shared. Field related alarms exists as per field anamolies"/>
    <m/>
    <m/>
    <x v="8"/>
    <m/>
    <m/>
    <s v="COMPLETED &amp; APPROVED"/>
    <s v=" "/>
    <s v=" "/>
    <s v=" "/>
    <m/>
    <m/>
    <m/>
    <m/>
    <m/>
    <m/>
    <s v="MOMNOC Operationalization"/>
    <s v="Network"/>
    <s v="CLOSED"/>
    <m/>
    <m/>
    <s v="Covered in OSS"/>
    <d v="2025-09-19T00:00:00"/>
    <s v="Artefacts not Required"/>
    <m/>
    <n v="1"/>
    <s v="Completed &amp; Approved"/>
    <x v="3"/>
  </r>
  <r>
    <n v="768"/>
    <s v="M1265"/>
    <s v="MOM"/>
    <d v="2025-02-14T00:00:00"/>
    <m/>
    <m/>
    <m/>
    <s v="NOC Operationalization"/>
    <s v=" "/>
    <s v="Go-live plan discussion and action items to be tracked and  closed"/>
    <m/>
    <s v="Critical"/>
    <s v="Closed"/>
    <m/>
    <s v=" "/>
    <s v=" "/>
    <s v="WIP"/>
    <s v=" "/>
    <s v="L&amp;T"/>
    <s v="Sivaprasad"/>
    <x v="0"/>
    <m/>
    <s v="Open"/>
    <s v="WIP"/>
    <s v=" "/>
    <s v=" "/>
    <s v=" "/>
    <m/>
    <m/>
    <m/>
    <m/>
    <m/>
    <m/>
    <s v="MOMNOC Operationalization"/>
    <s v="Network"/>
    <s v="OPEN"/>
    <m/>
    <m/>
    <m/>
    <m/>
    <m/>
    <m/>
    <n v="1"/>
    <s v="Open"/>
    <x v="1"/>
  </r>
  <r>
    <n v="769"/>
    <s v="M1266"/>
    <s v="MOM"/>
    <d v="2025-02-14T00:00:00"/>
    <s v="P3"/>
    <m/>
    <m/>
    <s v="NOC Operationalization"/>
    <s v=" "/>
    <s v="One-to-one meeting with complete TNOC resources to be completed"/>
    <m/>
    <s v="Critical"/>
    <s v="Open"/>
    <m/>
    <s v=" "/>
    <s v=" "/>
    <m/>
    <s v="Scheduled as per Principal Consultant availability"/>
    <m/>
    <m/>
    <x v="8"/>
    <m/>
    <m/>
    <s v="COMPLETED &amp; APPROVED"/>
    <s v=" "/>
    <s v=" "/>
    <s v=" "/>
    <m/>
    <m/>
    <m/>
    <m/>
    <m/>
    <m/>
    <s v="MOMNOC Operationalization"/>
    <s v="Network"/>
    <s v="CLOSED"/>
    <m/>
    <m/>
    <s v="Not related to delivery"/>
    <d v="2025-09-19T00:00:00"/>
    <s v="Artefacts not Required"/>
    <m/>
    <n v="1"/>
    <s v="Completed &amp; Approved"/>
    <x v="0"/>
  </r>
  <r>
    <n v="770"/>
    <s v="M1267"/>
    <s v="MOM"/>
    <d v="2025-02-14T00:00:00"/>
    <m/>
    <m/>
    <m/>
    <s v="OEM Related"/>
    <s v="Nokia"/>
    <s v="All APIs to be taken from Nokia"/>
    <m/>
    <s v="Critical"/>
    <s v="Open"/>
    <m/>
    <s v=" "/>
    <s v=" "/>
    <s v="Closed, Artefacts to be uploaded"/>
    <s v=" 23-Sep-25: Approved Artefacts to be Submitted"/>
    <s v="L&amp;T"/>
    <s v="Sivaprasad"/>
    <x v="0"/>
    <m/>
    <m/>
    <s v="COMPLETED &amp; APPROVED"/>
    <s v=" "/>
    <s v=" "/>
    <s v=" "/>
    <m/>
    <m/>
    <m/>
    <m/>
    <m/>
    <m/>
    <s v="MOMOEM Related"/>
    <s v="OEM Related Issues"/>
    <s v="CLOSED"/>
    <m/>
    <m/>
    <m/>
    <m/>
    <s v="Artefacts Need to upload"/>
    <m/>
    <n v="1"/>
    <s v="Completed &amp; Approved"/>
    <x v="0"/>
  </r>
  <r>
    <n v="771"/>
    <s v="M1268"/>
    <s v="MOM"/>
    <d v="2025-02-14T00:00:00"/>
    <m/>
    <m/>
    <m/>
    <s v="NOC Operationalization"/>
    <s v=" "/>
    <s v="Undertaking from L&amp;T is needed for all In-House software"/>
    <m/>
    <s v="Critical"/>
    <s v="Open"/>
    <m/>
    <s v=" "/>
    <s v=" "/>
    <s v="Closed, Artefacts to be uploaded"/>
    <s v=" 23-Sep-25: Approved Artefacts to be Submitted"/>
    <s v="L&amp;T"/>
    <s v="Sivaprasad"/>
    <x v="0"/>
    <m/>
    <m/>
    <s v="COMPLETED &amp; APPROVED"/>
    <s v=" "/>
    <s v=" "/>
    <s v=" "/>
    <m/>
    <m/>
    <m/>
    <m/>
    <m/>
    <m/>
    <s v="MOMNOC Operationalization"/>
    <s v="Network"/>
    <s v="CLOSED"/>
    <m/>
    <m/>
    <m/>
    <m/>
    <s v="Artefacts Need to upload"/>
    <m/>
    <n v="1"/>
    <s v="Completed &amp; Approved"/>
    <x v="0"/>
  </r>
  <r>
    <n v="772"/>
    <s v="M1269"/>
    <s v="MOM"/>
    <d v="2025-02-14T00:00:00"/>
    <s v="P3"/>
    <m/>
    <m/>
    <s v="NOC Operationalization"/>
    <s v=" "/>
    <s v="PKG-A WH inventory data to be uploaded in Asset Manager"/>
    <m/>
    <s v="Critical"/>
    <s v="Open"/>
    <m/>
    <s v=" "/>
    <s v=" "/>
    <m/>
    <s v="Done"/>
    <m/>
    <m/>
    <x v="8"/>
    <m/>
    <m/>
    <s v="COMPLETED &amp; APPROVED"/>
    <s v=" "/>
    <s v=" "/>
    <s v=" "/>
    <m/>
    <m/>
    <m/>
    <m/>
    <m/>
    <m/>
    <s v="MOMNOC Operationalization"/>
    <s v="Network"/>
    <s v="CLOSED"/>
    <m/>
    <m/>
    <s v="Covered in OSS"/>
    <d v="2025-09-19T00:00:00"/>
    <s v="Artefacts not Required"/>
    <m/>
    <n v="1"/>
    <s v="Completed &amp; Approved"/>
    <x v="0"/>
  </r>
  <r>
    <n v="773"/>
    <s v="M127"/>
    <s v="MOM"/>
    <d v="2023-08-01T00:00:00"/>
    <m/>
    <m/>
    <m/>
    <s v="Helpdesk"/>
    <s v="Handbook &amp; SOPs"/>
    <s v="Customer-Specific SLA Flows"/>
    <m/>
    <s v="Critical"/>
    <s v="Open"/>
    <m/>
    <s v=" "/>
    <s v=" "/>
    <s v="Closed"/>
    <s v="24-Sep-25: Updated Document Shared 23-Aug-23"/>
    <m/>
    <m/>
    <x v="2"/>
    <m/>
    <m/>
    <s v="COMPLETED &amp; APPROVED"/>
    <s v=" "/>
    <s v=" "/>
    <s v=" "/>
    <m/>
    <m/>
    <m/>
    <m/>
    <m/>
    <m/>
    <s v="MOMHelpdesk"/>
    <s v="Helpdesk (Contact Center)"/>
    <s v="CLOSED"/>
    <m/>
    <m/>
    <m/>
    <d v="2025-09-24T00:00:00"/>
    <s v="\\172.28.9.34\Artefacts_T-Fiber TNOC Tracker\HELPDESK\M104,105,109,111,113,115,122,123,127,128,130,132,162"/>
    <m/>
    <n v="1"/>
    <s v="Completed &amp; Approved"/>
    <x v="0"/>
  </r>
  <r>
    <n v="774"/>
    <s v="M1270"/>
    <s v="MOM"/>
    <d v="2025-02-14T00:00:00"/>
    <m/>
    <m/>
    <m/>
    <s v="Helpdesk"/>
    <s v="Handbook &amp; SOPs"/>
    <s v="Helpdesk IVR: after selecting any number (apart from configured 1/2/3), call is getting disconnected. This need to be corrected"/>
    <m/>
    <s v="Critical"/>
    <s v="Open"/>
    <m/>
    <s v=" "/>
    <s v=" "/>
    <s v="Closed"/>
    <s v="24-Sep-25: Artefacts to be uploaded"/>
    <m/>
    <m/>
    <x v="2"/>
    <m/>
    <m/>
    <s v="COMPLETED &amp; APPROVED"/>
    <s v=" "/>
    <s v=" "/>
    <s v=" "/>
    <m/>
    <m/>
    <m/>
    <m/>
    <m/>
    <m/>
    <s v="MOMHelpdesk"/>
    <s v="Helpdesk (Contact Center)"/>
    <s v="CLOSED"/>
    <m/>
    <m/>
    <m/>
    <d v="2025-09-24T00:00:00"/>
    <s v="\\172.28.9.34\Artefacts_T-Fiber TNOC Tracker\HELPDESK\M1270"/>
    <m/>
    <n v="1"/>
    <s v="Completed &amp; Approved"/>
    <x v="0"/>
  </r>
  <r>
    <n v="775"/>
    <s v="M1271"/>
    <s v="MOM"/>
    <d v="2025-04-03T00:00:00"/>
    <m/>
    <m/>
    <m/>
    <s v="NOC Operationalization"/>
    <s v=" "/>
    <s v="One slide to be presented showing status of work capturing: a. Status (last week actions), b) Issues, c) Achievements d) Plan for Next week.  Only major points to be mentioned"/>
    <m/>
    <s v="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776"/>
    <s v="M1272"/>
    <s v="MOM"/>
    <d v="2025-04-03T00:00:00"/>
    <m/>
    <m/>
    <m/>
    <s v="NOC Operationalization"/>
    <s v=" "/>
    <s v="Review slides to capture:_x000a_1. Tech/SME/OEM wise update_x000a_2. Domain Status - one slide for each domain_x000a_3. HLD/LLD/FAT update_x000a_4. Detailed HLD/LLD/FAT open points list: 20-30 points_x000a_5. Other important points (NOC also like DWDM losses, infra issues at ZOnal/mandal, etc.)_x000a_6. 742 Tracker, MoM update"/>
    <m/>
    <s v="NON-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777"/>
    <s v="M1273"/>
    <s v="MOM"/>
    <d v="2025-04-03T00:00:00"/>
    <m/>
    <m/>
    <m/>
    <s v="NOC Operationalization"/>
    <s v=" "/>
    <s v="Aggressive followups with TPA to be done by L&amp;T SMEs. Post 2-3 followups, then come to Principal Consultant for support alongwith TPA"/>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778"/>
    <s v="M1274"/>
    <s v="MOM"/>
    <d v="2025-04-03T00:00:00"/>
    <m/>
    <m/>
    <m/>
    <s v="GIS"/>
    <s v="User Experience"/>
    <s v="GIS: Make a PPT for operationalisation of GIS Ops &amp; updation. This will be shared to PKG-B &amp; C"/>
    <m/>
    <s v="Critical"/>
    <s v="Open"/>
    <s v="Conflict"/>
    <s v="Gtech"/>
    <s v=" "/>
    <m/>
    <m/>
    <m/>
    <m/>
    <x v="1"/>
    <m/>
    <m/>
    <s v="CLOSURE REVIEW PENDING "/>
    <s v=" "/>
    <s v=" "/>
    <s v=" "/>
    <m/>
    <m/>
    <m/>
    <m/>
    <m/>
    <m/>
    <s v="MOMGIS"/>
    <s v="Applications/Tools"/>
    <s v="OPEN"/>
    <m/>
    <m/>
    <m/>
    <m/>
    <m/>
    <m/>
    <n v="1"/>
    <s v="Completed but Verification undrer Process"/>
    <x v="2"/>
  </r>
  <r>
    <n v="779"/>
    <s v="M1275"/>
    <s v="MOM"/>
    <d v="2025-04-03T00:00:00"/>
    <m/>
    <m/>
    <m/>
    <s v="NOC Operationalization"/>
    <s v=" "/>
    <s v="Incorporate MoM points in HLD/LLD documents"/>
    <m/>
    <s v="NON-Critical"/>
    <s v="Closed"/>
    <m/>
    <s v=" "/>
    <s v=" "/>
    <s v="WIP"/>
    <s v=" "/>
    <s v="L&amp;T"/>
    <s v="Sivaprasad"/>
    <x v="0"/>
    <m/>
    <s v="Open"/>
    <s v="WIP"/>
    <s v=" "/>
    <s v=" "/>
    <s v=" "/>
    <m/>
    <m/>
    <m/>
    <m/>
    <m/>
    <m/>
    <s v="MOMNOC Operationalization"/>
    <s v="Network"/>
    <s v="OPEN"/>
    <m/>
    <m/>
    <m/>
    <m/>
    <m/>
    <m/>
    <n v="1"/>
    <s v="Open"/>
    <x v="1"/>
  </r>
  <r>
    <n v="780"/>
    <s v="M1276"/>
    <s v="MOM"/>
    <d v="2025-04-03T00:00:00"/>
    <m/>
    <m/>
    <m/>
    <s v="NOC Operationalization"/>
    <s v=" "/>
    <s v="Make proper justification for A&amp;O for Tfiber MD approval. Shpw project plan. Show previous delivered systems like IPDR, BBNL solution which his made solely by L&amp;T inhouse team. Include Support system/mechanism to Tfiber during 7 years and  post L&amp;T exit project"/>
    <m/>
    <s v="Critical"/>
    <s v="Closed"/>
    <m/>
    <s v=" "/>
    <s v=" "/>
    <s v="Closed, Artefacts to be uploaded"/>
    <s v=" 23-Sep-25: Approved Artefacts to be Submitted"/>
    <s v="L&amp;T"/>
    <s v="Sivaprasad"/>
    <x v="0"/>
    <m/>
    <m/>
    <s v="COMPLETED &amp; APPROVED"/>
    <s v=" "/>
    <s v=" "/>
    <s v=" "/>
    <m/>
    <m/>
    <m/>
    <m/>
    <m/>
    <m/>
    <s v="MOMNOC Operationalization"/>
    <s v="Network"/>
    <s v="CLOSED"/>
    <m/>
    <m/>
    <m/>
    <m/>
    <s v="Artefacts Need to upload"/>
    <m/>
    <n v="1"/>
    <s v="Completed &amp; Approved"/>
    <x v="3"/>
  </r>
  <r>
    <n v="781"/>
    <s v="M1277"/>
    <s v="MOM"/>
    <d v="2025-04-03T00:00:00"/>
    <m/>
    <m/>
    <m/>
    <s v="NSO"/>
    <s v="Service provisioning"/>
    <s v="GI-BB Demo to be shown to Principal Consultant on 15th April2025"/>
    <m/>
    <s v="Critical"/>
    <s v="Closed"/>
    <m/>
    <s v=" "/>
    <s v=" "/>
    <m/>
    <s v=" "/>
    <m/>
    <m/>
    <x v="6"/>
    <m/>
    <m/>
    <s v="CLOSURE REVIEW PENDING "/>
    <s v=" "/>
    <s v=" "/>
    <s v=" "/>
    <m/>
    <m/>
    <m/>
    <m/>
    <m/>
    <m/>
    <s v="MOMNSO"/>
    <s v="Applications/Tools"/>
    <s v="OPEN"/>
    <m/>
    <m/>
    <m/>
    <m/>
    <s v="Artefacts to be uploaded"/>
    <m/>
    <n v="1"/>
    <s v="Completed but Verification undrer Process"/>
    <x v="2"/>
  </r>
  <r>
    <n v="782"/>
    <s v="M1278"/>
    <s v="MOM"/>
    <d v="2025-04-03T00:00:00"/>
    <m/>
    <m/>
    <m/>
    <s v="NOC Operationalization"/>
    <s v=" "/>
    <s v="Every Thursday 11 AM review meeting to be planned with Principal Consultant on NOC project"/>
    <m/>
    <s v="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783"/>
    <s v="M128"/>
    <s v="MOM"/>
    <d v="2023-08-01T00:00:00"/>
    <m/>
    <m/>
    <m/>
    <s v="Helpdesk"/>
    <s v="Handbook &amp; SOPs"/>
    <s v="Exhaustive List of General Enquiries"/>
    <m/>
    <s v="Critical"/>
    <s v="Open"/>
    <m/>
    <s v=" "/>
    <s v=" "/>
    <s v="Closed"/>
    <s v="24-Sep-25: Updated Document Shared 23-Aug-23"/>
    <m/>
    <m/>
    <x v="2"/>
    <m/>
    <m/>
    <s v="COMPLETED &amp; APPROVED"/>
    <s v=" "/>
    <s v=" "/>
    <s v=" "/>
    <m/>
    <m/>
    <m/>
    <m/>
    <m/>
    <m/>
    <s v="MOMHelpdesk"/>
    <s v="Helpdesk (Contact Center)"/>
    <s v="CLOSED"/>
    <m/>
    <m/>
    <m/>
    <d v="2025-09-24T00:00:00"/>
    <s v="\\172.28.9.34\Artefacts_T-Fiber TNOC Tracker\HELPDESK\M104,105,109,111,113,115,122,123,127,128,130,132,162"/>
    <m/>
    <n v="1"/>
    <s v="Completed &amp; Approved"/>
    <x v="0"/>
  </r>
  <r>
    <n v="784"/>
    <s v="M129"/>
    <s v="MOM"/>
    <d v="2023-08-01T00:00:00"/>
    <m/>
    <m/>
    <m/>
    <s v="Helpdesk"/>
    <s v="Handbook &amp; SOPs"/>
    <s v="DoT KPIs Coverage in KPI Section"/>
    <m/>
    <s v="Critical"/>
    <s v="Open"/>
    <m/>
    <s v=" "/>
    <s v=" "/>
    <s v="Closed"/>
    <s v="24-Sep-25: Artfcats to be uploaded_x000a_11-Sep-25: Feature Available, Shall be demonstrated_x000a_"/>
    <m/>
    <m/>
    <x v="2"/>
    <m/>
    <m/>
    <s v="COMPLETED &amp; APPROVED"/>
    <s v=" "/>
    <s v=" "/>
    <s v=" "/>
    <m/>
    <m/>
    <m/>
    <m/>
    <m/>
    <m/>
    <s v="MOMHelpdesk"/>
    <s v="Helpdesk (Contact Center)"/>
    <s v="CLOSED"/>
    <m/>
    <m/>
    <m/>
    <d v="2025-09-24T00:00:00"/>
    <s v="\\172.28.9.34\Artefacts_T-Fiber TNOC Tracker\HELPDESK\M120,129"/>
    <m/>
    <n v="1"/>
    <s v="Completed &amp; Approved"/>
    <x v="0"/>
  </r>
  <r>
    <n v="785"/>
    <s v="M13"/>
    <s v="MOM"/>
    <d v="2023-04-03T00:00:00"/>
    <m/>
    <s v="OSS"/>
    <s v="OSS"/>
    <s v="OSS"/>
    <s v="Functional AT Plan"/>
    <s v="Quality test report submission for DWDM &amp; IPMPLS each zonal path."/>
    <m/>
    <s v="Critical"/>
    <s v="Open"/>
    <m/>
    <s v="OSS Dashboards"/>
    <s v=" "/>
    <m/>
    <m/>
    <m/>
    <m/>
    <x v="9"/>
    <m/>
    <s v="Open"/>
    <s v="Open"/>
    <s v=" "/>
    <s v=" "/>
    <s v=" "/>
    <m/>
    <m/>
    <m/>
    <m/>
    <m/>
    <m/>
    <s v="MOMOSS"/>
    <s v="Applications/Tools"/>
    <s v="OPEN"/>
    <s v="OPEN"/>
    <n v="0"/>
    <m/>
    <m/>
    <e v="#N/A"/>
    <m/>
    <n v="1"/>
    <s v="Open"/>
    <x v="1"/>
  </r>
  <r>
    <n v="786"/>
    <s v="M130"/>
    <s v="MOM"/>
    <d v="2023-08-01T00:00:00"/>
    <m/>
    <m/>
    <m/>
    <s v="Helpdesk"/>
    <s v="Handbook &amp; SOPs"/>
    <s v="FAQs Based on Case Studies"/>
    <m/>
    <s v="Critical"/>
    <s v="Open"/>
    <m/>
    <s v=" "/>
    <s v=" "/>
    <s v="Closed"/>
    <s v="24-Sep-25: Updated Document Shared 23-Aug-23"/>
    <m/>
    <m/>
    <x v="2"/>
    <m/>
    <m/>
    <s v="COMPLETED &amp; APPROVED"/>
    <s v=" "/>
    <s v=" "/>
    <s v=" "/>
    <m/>
    <m/>
    <m/>
    <m/>
    <m/>
    <m/>
    <s v="MOMHelpdesk"/>
    <s v="Helpdesk (Contact Center)"/>
    <s v="CLOSED"/>
    <m/>
    <m/>
    <m/>
    <d v="2025-09-24T00:00:00"/>
    <s v="\\172.28.9.34\Artefacts_T-Fiber TNOC Tracker\HELPDESK\M104,105,109,111,113,115,122,123,127,128,130,132,162"/>
    <m/>
    <n v="1"/>
    <s v="Completed &amp; Approved"/>
    <x v="0"/>
  </r>
  <r>
    <n v="787"/>
    <s v="M131"/>
    <s v="MOM"/>
    <d v="2023-08-01T00:00:00"/>
    <m/>
    <m/>
    <m/>
    <s v="Helpdesk"/>
    <s v="Handbook &amp; SOPs"/>
    <s v="Request to differentiate between registered users and registered numbers using examples."/>
    <m/>
    <s v="Critical"/>
    <s v="Open"/>
    <m/>
    <s v=" "/>
    <s v=" "/>
    <s v="WIP"/>
    <s v="11-Sep-25: BSS Integration to be completed"/>
    <m/>
    <m/>
    <x v="2"/>
    <m/>
    <s v="Open"/>
    <s v="WIP"/>
    <s v=" "/>
    <s v=" "/>
    <s v=" "/>
    <m/>
    <m/>
    <m/>
    <m/>
    <m/>
    <m/>
    <s v="MOMHelpdesk"/>
    <s v="Helpdesk (Contact Center)"/>
    <s v="OPEN"/>
    <m/>
    <m/>
    <m/>
    <m/>
    <m/>
    <m/>
    <n v="1"/>
    <s v="Open"/>
    <x v="1"/>
  </r>
  <r>
    <n v="788"/>
    <s v="M132"/>
    <s v="MOM"/>
    <d v="2023-08-01T00:00:00"/>
    <m/>
    <m/>
    <m/>
    <s v="Helpdesk"/>
    <s v="Handbook &amp; SOPs"/>
    <s v="the roles and responsibilities of NOC and Field Personnel be separate according to the RASCI matrix"/>
    <m/>
    <s v="Critical"/>
    <s v="Open"/>
    <m/>
    <s v=" "/>
    <s v=" "/>
    <s v="Closed"/>
    <s v="24-Sep-25: Updated Document Shared 23-Aug-23"/>
    <m/>
    <m/>
    <x v="2"/>
    <m/>
    <m/>
    <s v="COMPLETED &amp; APPROVED"/>
    <s v=" "/>
    <s v=" "/>
    <s v=" "/>
    <m/>
    <m/>
    <m/>
    <m/>
    <m/>
    <m/>
    <s v="MOMHelpdesk"/>
    <s v="Helpdesk (Contact Center)"/>
    <s v="CLOSED"/>
    <m/>
    <m/>
    <m/>
    <d v="2025-09-24T00:00:00"/>
    <s v="\\172.28.9.34\Artefacts_T-Fiber TNOC Tracker\HELPDESK\M104,105,109,111,113,115,122,123,127,128,130,132,162"/>
    <m/>
    <n v="1"/>
    <s v="Completed &amp; Approved"/>
    <x v="0"/>
  </r>
  <r>
    <n v="789"/>
    <s v="M133"/>
    <s v="MOM"/>
    <d v="2023-08-01T00:00:00"/>
    <m/>
    <m/>
    <m/>
    <s v="Helpdesk"/>
    <s v="Handbook &amp; SOPs"/>
    <s v="Inclusion of Master and Child Service Level Agreement (SLA) monitoring; if any SLA is breached, a proper escalation matrix should be available for speedy escalation and resolution of the issue."/>
    <m/>
    <s v="Critical"/>
    <s v="Open"/>
    <m/>
    <s v=" "/>
    <s v=" "/>
    <s v="WIP"/>
    <m/>
    <m/>
    <m/>
    <x v="2"/>
    <m/>
    <s v="Open"/>
    <s v="WIP"/>
    <s v=" "/>
    <s v=" "/>
    <s v=" "/>
    <m/>
    <m/>
    <m/>
    <m/>
    <m/>
    <m/>
    <s v="MOMHelpdesk"/>
    <s v="Helpdesk (Contact Center)"/>
    <s v="OPEN"/>
    <m/>
    <m/>
    <m/>
    <m/>
    <m/>
    <m/>
    <n v="1"/>
    <s v="Open"/>
    <x v="1"/>
  </r>
  <r>
    <n v="790"/>
    <s v="M134"/>
    <s v="MOM"/>
    <d v="2023-08-01T00:00:00"/>
    <m/>
    <m/>
    <m/>
    <s v="Helpdesk"/>
    <s v="Training"/>
    <s v="Training for Call Transferring"/>
    <m/>
    <s v="Critical"/>
    <s v="Open"/>
    <m/>
    <s v=" "/>
    <s v=" "/>
    <s v="Closed"/>
    <s v="24-Sep-25: Trianing completed, Artefacts to be uploaded"/>
    <m/>
    <m/>
    <x v="2"/>
    <m/>
    <m/>
    <s v="COMPLETED &amp; APPROVED"/>
    <s v=" "/>
    <s v=" "/>
    <s v=" "/>
    <m/>
    <m/>
    <m/>
    <m/>
    <m/>
    <m/>
    <s v="MOMHelpdesk"/>
    <s v="Helpdesk (Contact Center)"/>
    <s v="CLOSED"/>
    <m/>
    <m/>
    <m/>
    <d v="2025-09-24T00:00:00"/>
    <s v="\\172.28.9.34\Artefacts_T-Fiber TNOC Tracker\HELPDESK\M114,722,134"/>
    <m/>
    <n v="1"/>
    <s v="Completed &amp; Approved"/>
    <x v="0"/>
  </r>
  <r>
    <n v="791"/>
    <s v="M135"/>
    <s v="MOM"/>
    <d v="2023-08-01T00:00:00"/>
    <m/>
    <m/>
    <m/>
    <s v="Helpdesk"/>
    <s v="User Experience"/>
    <s v="Proactive Intimation of Planned Downtime"/>
    <m/>
    <s v="Critical"/>
    <s v="Open"/>
    <m/>
    <s v=" "/>
    <s v=" "/>
    <s v="WIP"/>
    <s v="24-Sep-25: Part of Neox integration with BSS/OSS"/>
    <s v="L&amp;T"/>
    <s v="Manoj &amp; Shiva kumar"/>
    <x v="2"/>
    <m/>
    <s v="Open"/>
    <s v="WIP"/>
    <s v=" "/>
    <s v=" "/>
    <s v=" "/>
    <m/>
    <m/>
    <m/>
    <m/>
    <m/>
    <m/>
    <s v="MOMHelpdesk"/>
    <s v="Helpdesk (Contact Center)"/>
    <s v="OPEN"/>
    <m/>
    <m/>
    <m/>
    <m/>
    <m/>
    <m/>
    <n v="1"/>
    <s v="Open"/>
    <x v="1"/>
  </r>
  <r>
    <n v="792"/>
    <s v="M136"/>
    <s v="MOM"/>
    <d v="2023-08-23T00:00:00"/>
    <m/>
    <m/>
    <m/>
    <s v="BSS"/>
    <s v="Notification Template"/>
    <s v="comprehensive list of event notification scenarios and implementation plan.   "/>
    <m/>
    <s v="Critical"/>
    <s v="Open"/>
    <m/>
    <s v=" "/>
    <s v=" "/>
    <m/>
    <s v=" "/>
    <m/>
    <m/>
    <x v="5"/>
    <m/>
    <s v="Open"/>
    <s v="Open"/>
    <s v=" "/>
    <s v=" "/>
    <s v=" "/>
    <m/>
    <m/>
    <m/>
    <m/>
    <m/>
    <m/>
    <s v="MOMBSS"/>
    <s v="Applications/Tools"/>
    <s v="OPEN"/>
    <m/>
    <m/>
    <m/>
    <m/>
    <e v="#N/A"/>
    <m/>
    <n v="1"/>
    <s v="Open"/>
    <x v="1"/>
  </r>
  <r>
    <n v="793"/>
    <s v="M137"/>
    <s v="MOM"/>
    <d v="2023-08-23T00:00:00"/>
    <m/>
    <m/>
    <m/>
    <s v="BSS"/>
    <s v="Improvement"/>
    <s v="Complete User Group creation"/>
    <m/>
    <s v="Critical"/>
    <s v="Closed"/>
    <m/>
    <s v=" "/>
    <s v=" "/>
    <m/>
    <s v=" "/>
    <m/>
    <m/>
    <x v="5"/>
    <m/>
    <s v="Open"/>
    <s v="Open"/>
    <s v=" "/>
    <s v=" "/>
    <s v=" "/>
    <m/>
    <m/>
    <m/>
    <m/>
    <m/>
    <m/>
    <s v="MOMBSS"/>
    <s v="Applications/Tools"/>
    <s v="OPEN"/>
    <m/>
    <m/>
    <m/>
    <m/>
    <m/>
    <m/>
    <n v="1"/>
    <s v="Open"/>
    <x v="1"/>
  </r>
  <r>
    <n v="794"/>
    <s v="M138"/>
    <s v="MOM"/>
    <d v="2023-08-23T00:00:00"/>
    <m/>
    <m/>
    <m/>
    <s v="BSS"/>
    <s v="Improvement"/>
    <s v="customizable columns "/>
    <m/>
    <s v="Critical"/>
    <s v="Closed"/>
    <m/>
    <s v=" "/>
    <s v=" "/>
    <m/>
    <s v=" "/>
    <m/>
    <m/>
    <x v="5"/>
    <m/>
    <s v="Open"/>
    <s v="Open"/>
    <s v=" "/>
    <s v=" "/>
    <s v=" "/>
    <m/>
    <m/>
    <m/>
    <m/>
    <m/>
    <m/>
    <s v="MOMBSS"/>
    <s v="Applications/Tools"/>
    <s v="OPEN"/>
    <m/>
    <m/>
    <m/>
    <m/>
    <m/>
    <m/>
    <n v="1"/>
    <s v="Open"/>
    <x v="1"/>
  </r>
  <r>
    <n v="795"/>
    <s v="M139"/>
    <s v="MOM"/>
    <d v="2023-08-23T00:00:00"/>
    <m/>
    <m/>
    <m/>
    <s v="BSS"/>
    <s v="Dashboards"/>
    <s v="Summary of Leads  "/>
    <m/>
    <s v="NON-Critical"/>
    <s v="Closed"/>
    <m/>
    <s v=" "/>
    <s v=" "/>
    <m/>
    <s v=" "/>
    <m/>
    <m/>
    <x v="5"/>
    <m/>
    <s v="Open"/>
    <s v="Open"/>
    <s v=" "/>
    <s v=" "/>
    <s v=" "/>
    <m/>
    <m/>
    <m/>
    <m/>
    <m/>
    <m/>
    <s v="MOMBSS"/>
    <s v="Applications/Tools"/>
    <s v="OPEN"/>
    <m/>
    <m/>
    <m/>
    <m/>
    <m/>
    <m/>
    <n v="1"/>
    <s v="Open"/>
    <x v="1"/>
  </r>
  <r>
    <n v="796"/>
    <s v="M14"/>
    <s v="MOM"/>
    <d v="2023-04-16T00:00:00"/>
    <m/>
    <s v="OSS"/>
    <s v="OSS"/>
    <s v="OSS"/>
    <s v="Full NOC Readiness"/>
    <s v="Secretary, DoT enquired to show the MTTR through against individual TT in the OSS"/>
    <m/>
    <s v="Critical"/>
    <s v="Open"/>
    <m/>
    <s v="OSS Dashboards"/>
    <s v=" "/>
    <m/>
    <m/>
    <m/>
    <m/>
    <x v="9"/>
    <m/>
    <m/>
    <s v="CLOSURE REVIEW PENDING "/>
    <s v=" "/>
    <s v=" "/>
    <s v=" "/>
    <m/>
    <m/>
    <m/>
    <m/>
    <m/>
    <m/>
    <s v="MOMOSS"/>
    <s v="Applications/Tools"/>
    <s v="OPEN"/>
    <s v="CLOSURE REVIEW PENDING "/>
    <n v="0"/>
    <m/>
    <m/>
    <m/>
    <m/>
    <n v="1"/>
    <s v="Completed but Verification undrer Process"/>
    <x v="2"/>
  </r>
  <r>
    <n v="797"/>
    <s v="M140"/>
    <s v="MOM"/>
    <d v="2023-08-23T00:00:00"/>
    <m/>
    <m/>
    <m/>
    <s v="BSS"/>
    <s v="Improvement"/>
    <s v="Advance Search options"/>
    <m/>
    <s v="NON-Critical"/>
    <s v="Open"/>
    <m/>
    <s v=" "/>
    <s v=" "/>
    <m/>
    <s v="It is available OOB"/>
    <m/>
    <m/>
    <x v="5"/>
    <m/>
    <s v="Open"/>
    <s v="Open"/>
    <s v=" "/>
    <s v=" "/>
    <s v=" "/>
    <m/>
    <m/>
    <m/>
    <m/>
    <m/>
    <m/>
    <s v="MOMBSS"/>
    <s v="Applications/Tools"/>
    <s v="OPEN"/>
    <m/>
    <m/>
    <m/>
    <m/>
    <m/>
    <m/>
    <n v="1"/>
    <s v="Open"/>
    <x v="1"/>
  </r>
  <r>
    <n v="798"/>
    <s v="M141"/>
    <s v="MOM"/>
    <d v="2023-08-23T00:00:00"/>
    <m/>
    <m/>
    <m/>
    <s v="BSS"/>
    <s v="Resource Related"/>
    <s v="Structure &amp; Composition of Service Delivery  group"/>
    <m/>
    <s v="NON-Critical"/>
    <s v="Open"/>
    <m/>
    <s v=" "/>
    <s v=" "/>
    <m/>
    <s v=" "/>
    <m/>
    <m/>
    <x v="5"/>
    <m/>
    <s v="Open"/>
    <s v="Open"/>
    <s v=" "/>
    <s v=" "/>
    <s v=" "/>
    <m/>
    <m/>
    <m/>
    <m/>
    <m/>
    <m/>
    <s v="MOMBSS"/>
    <s v="Applications/Tools"/>
    <s v="OPEN"/>
    <m/>
    <m/>
    <m/>
    <m/>
    <e v="#N/A"/>
    <m/>
    <n v="1"/>
    <s v="Open"/>
    <x v="1"/>
  </r>
  <r>
    <n v="799"/>
    <s v="M142"/>
    <s v="MOM"/>
    <d v="2023-08-23T00:00:00"/>
    <m/>
    <m/>
    <m/>
    <s v="BSS"/>
    <s v="Resource Related"/>
    <s v="Roles &amp; Responsibility of Service Delivery group"/>
    <m/>
    <s v="NON-Critical"/>
    <s v="Open"/>
    <m/>
    <s v=" "/>
    <s v=" "/>
    <m/>
    <s v=" "/>
    <m/>
    <m/>
    <x v="5"/>
    <m/>
    <s v="Open"/>
    <s v="Open"/>
    <s v=" "/>
    <s v=" "/>
    <s v=" "/>
    <m/>
    <m/>
    <m/>
    <m/>
    <m/>
    <m/>
    <s v="MOMBSS"/>
    <s v="Applications/Tools"/>
    <s v="OPEN"/>
    <m/>
    <m/>
    <m/>
    <m/>
    <e v="#N/A"/>
    <m/>
    <n v="1"/>
    <s v="Open"/>
    <x v="1"/>
  </r>
  <r>
    <n v="800"/>
    <s v="M143"/>
    <s v="MOM"/>
    <d v="2023-08-23T00:00:00"/>
    <m/>
    <m/>
    <m/>
    <s v="BSS"/>
    <s v="User Experience"/>
    <s v="Notification with status changes from Opportunity - RFO - RFS – Order   "/>
    <m/>
    <s v="Critical"/>
    <s v="Open"/>
    <m/>
    <s v=" "/>
    <s v=" "/>
    <m/>
    <s v=" "/>
    <m/>
    <m/>
    <x v="5"/>
    <m/>
    <s v="Open"/>
    <s v="Open"/>
    <s v=" "/>
    <s v=" "/>
    <s v=" "/>
    <m/>
    <m/>
    <m/>
    <m/>
    <m/>
    <m/>
    <s v="MOMBSS"/>
    <s v="Applications/Tools"/>
    <s v="OPEN"/>
    <m/>
    <m/>
    <m/>
    <m/>
    <e v="#N/A"/>
    <m/>
    <n v="1"/>
    <s v="Open"/>
    <x v="1"/>
  </r>
  <r>
    <n v="801"/>
    <s v="M144"/>
    <s v="MOM"/>
    <d v="2023-08-23T00:00:00"/>
    <m/>
    <m/>
    <m/>
    <s v="BSS"/>
    <s v="Handbook &amp; SOPs"/>
    <s v="Process for Data Integrity of Bulk upload"/>
    <m/>
    <s v="NON-Critical"/>
    <s v="Open"/>
    <m/>
    <s v=" "/>
    <s v=" "/>
    <m/>
    <s v=" "/>
    <m/>
    <m/>
    <x v="5"/>
    <m/>
    <s v="Open"/>
    <s v="Open"/>
    <s v=" "/>
    <s v=" "/>
    <s v=" "/>
    <m/>
    <m/>
    <m/>
    <m/>
    <m/>
    <m/>
    <s v="MOMBSS"/>
    <s v="Applications/Tools"/>
    <s v="OPEN"/>
    <m/>
    <m/>
    <m/>
    <m/>
    <e v="#N/A"/>
    <m/>
    <n v="1"/>
    <s v="Open"/>
    <x v="1"/>
  </r>
  <r>
    <n v="802"/>
    <s v="M145"/>
    <s v="MOM"/>
    <d v="2023-08-23T00:00:00"/>
    <m/>
    <s v="OSS"/>
    <s v="OSS"/>
    <s v="OSS"/>
    <s v="Manual Feasibility Plan"/>
    <s v="Plan for manual feasibility in the OSS"/>
    <m/>
    <s v="NON-Critical"/>
    <s v="Open"/>
    <m/>
    <s v=" "/>
    <s v=" "/>
    <m/>
    <m/>
    <m/>
    <m/>
    <x v="9"/>
    <m/>
    <m/>
    <s v="CLOSURE REVIEW PENDING "/>
    <s v=" "/>
    <s v=" "/>
    <s v=" "/>
    <m/>
    <m/>
    <m/>
    <m/>
    <m/>
    <m/>
    <s v="MOMOSS"/>
    <s v="Applications/Tools"/>
    <s v="OPEN"/>
    <s v="CLOSURE REVIEW PENDING "/>
    <n v="0"/>
    <m/>
    <m/>
    <m/>
    <m/>
    <n v="1"/>
    <s v="Completed but Verification undrer Process"/>
    <x v="2"/>
  </r>
  <r>
    <n v="803"/>
    <s v="M146"/>
    <s v="MOM"/>
    <d v="2023-08-23T00:00:00"/>
    <m/>
    <m/>
    <m/>
    <s v="BSS"/>
    <s v="Dashboards"/>
    <s v="Summary before Feasibility Result"/>
    <m/>
    <s v="NON-Critical"/>
    <s v="Open"/>
    <m/>
    <s v=" "/>
    <s v=" "/>
    <m/>
    <s v=" "/>
    <m/>
    <m/>
    <x v="5"/>
    <m/>
    <s v="Open"/>
    <s v="Open"/>
    <s v=" "/>
    <s v=" "/>
    <s v=" "/>
    <m/>
    <m/>
    <m/>
    <m/>
    <m/>
    <m/>
    <s v="MOMBSS"/>
    <s v="Applications/Tools"/>
    <s v="OPEN"/>
    <m/>
    <m/>
    <m/>
    <m/>
    <e v="#N/A"/>
    <m/>
    <n v="1"/>
    <s v="Open"/>
    <x v="1"/>
  </r>
  <r>
    <n v="804"/>
    <s v="M147"/>
    <s v="MOM"/>
    <d v="2023-08-23T00:00:00"/>
    <m/>
    <m/>
    <m/>
    <s v="BSS"/>
    <s v="Manual Feasibility Plan"/>
    <s v="Order Fulfilment - Exception Scenarios"/>
    <m/>
    <s v="NON-Critical"/>
    <s v="Open"/>
    <m/>
    <s v=" "/>
    <s v=" "/>
    <m/>
    <s v=" "/>
    <m/>
    <m/>
    <x v="5"/>
    <m/>
    <s v="Open"/>
    <s v="Open"/>
    <s v=" "/>
    <s v=" "/>
    <s v=" "/>
    <m/>
    <m/>
    <m/>
    <m/>
    <m/>
    <m/>
    <s v="MOMBSS"/>
    <s v="Applications/Tools"/>
    <s v="OPEN"/>
    <m/>
    <m/>
    <m/>
    <m/>
    <e v="#N/A"/>
    <m/>
    <n v="1"/>
    <s v="Open"/>
    <x v="1"/>
  </r>
  <r>
    <n v="805"/>
    <s v="M148"/>
    <s v="MOM"/>
    <d v="2023-08-23T00:00:00"/>
    <m/>
    <m/>
    <m/>
    <s v="BSS"/>
    <s v="Action points"/>
    <s v="Ensure that site editing is restricted"/>
    <m/>
    <s v="Critical"/>
    <s v="Open"/>
    <m/>
    <s v=" "/>
    <s v=" "/>
    <m/>
    <s v=" "/>
    <m/>
    <m/>
    <x v="5"/>
    <m/>
    <s v="Open"/>
    <s v="Open"/>
    <s v=" "/>
    <s v=" "/>
    <s v=" "/>
    <m/>
    <m/>
    <m/>
    <m/>
    <m/>
    <m/>
    <s v="MOMBSS"/>
    <s v="Applications/Tools"/>
    <s v="OPEN"/>
    <m/>
    <m/>
    <m/>
    <m/>
    <e v="#N/A"/>
    <m/>
    <n v="1"/>
    <s v="Open"/>
    <x v="1"/>
  </r>
  <r>
    <n v="806"/>
    <s v="M149"/>
    <s v="MOM"/>
    <d v="2023-08-23T00:00:00"/>
    <m/>
    <m/>
    <m/>
    <s v="BSS"/>
    <s v="Data Upload"/>
    <s v="Entire network POI/ PoP status, including 12751 GPs, 1 NOC, all zones, districts &amp; Mandal nodes, is available in the CRM database"/>
    <m/>
    <s v="Critical"/>
    <s v="Open"/>
    <m/>
    <s v=" "/>
    <s v=" "/>
    <m/>
    <s v=" "/>
    <m/>
    <m/>
    <x v="5"/>
    <m/>
    <s v="Open"/>
    <s v="Open"/>
    <s v=" "/>
    <s v=" "/>
    <s v=" "/>
    <m/>
    <m/>
    <m/>
    <m/>
    <m/>
    <m/>
    <s v="MOMBSS"/>
    <s v="Applications/Tools"/>
    <s v="OPEN"/>
    <m/>
    <m/>
    <m/>
    <m/>
    <e v="#N/A"/>
    <m/>
    <n v="1"/>
    <s v="Open"/>
    <x v="1"/>
  </r>
  <r>
    <n v="807"/>
    <s v="M15"/>
    <s v="MOM"/>
    <d v="2023-04-16T00:00:00"/>
    <m/>
    <s v="OSS"/>
    <s v="OSS"/>
    <s v="OSS"/>
    <s v="Full NOC Readiness"/>
    <s v="Secretary, DoT advised to show more KPIs, Video wall extension is required"/>
    <m/>
    <s v="Critical"/>
    <s v="Open"/>
    <m/>
    <s v="OSS Dashboards"/>
    <s v=" "/>
    <m/>
    <m/>
    <m/>
    <m/>
    <x v="9"/>
    <m/>
    <m/>
    <s v="CLOSURE REVIEW PENDING "/>
    <s v=" "/>
    <s v=" "/>
    <s v=" "/>
    <m/>
    <m/>
    <m/>
    <m/>
    <m/>
    <m/>
    <s v="MOMOSS"/>
    <s v="Applications/Tools"/>
    <s v="OPEN"/>
    <s v="COMPLETED"/>
    <s v="All power BI dashboards, SM MTTR Dashboards"/>
    <m/>
    <m/>
    <e v="#N/A"/>
    <m/>
    <n v="1"/>
    <s v="Completed but Verification undrer Process"/>
    <x v="2"/>
  </r>
  <r>
    <n v="808"/>
    <s v="M150"/>
    <s v="MOM"/>
    <d v="2023-08-23T00:00:00"/>
    <m/>
    <m/>
    <m/>
    <s v="BSS"/>
    <s v="CSP User Experience"/>
    <s v="Telugu Subtitles in CSP"/>
    <m/>
    <s v="Critical"/>
    <s v="Open"/>
    <m/>
    <s v=" "/>
    <s v=" "/>
    <m/>
    <s v=" "/>
    <m/>
    <m/>
    <x v="5"/>
    <m/>
    <s v="Open"/>
    <s v="Open"/>
    <s v=" "/>
    <s v=" "/>
    <s v=" "/>
    <m/>
    <m/>
    <m/>
    <m/>
    <m/>
    <m/>
    <s v="MOMBSS"/>
    <s v="Applications/Tools"/>
    <s v="OPEN"/>
    <m/>
    <m/>
    <m/>
    <m/>
    <e v="#N/A"/>
    <m/>
    <n v="1"/>
    <s v="Open"/>
    <x v="1"/>
  </r>
  <r>
    <n v="809"/>
    <s v="M151"/>
    <s v="MOM"/>
    <d v="2023-08-23T00:00:00"/>
    <m/>
    <m/>
    <m/>
    <s v="BSS"/>
    <s v="CSP User Experience"/>
    <s v="Google Location Pickup"/>
    <m/>
    <s v="Critical"/>
    <s v="Open"/>
    <m/>
    <s v=" "/>
    <s v=" "/>
    <m/>
    <s v=" "/>
    <m/>
    <m/>
    <x v="5"/>
    <m/>
    <s v="Open"/>
    <s v="Open"/>
    <s v=" "/>
    <s v=" "/>
    <s v=" "/>
    <m/>
    <m/>
    <m/>
    <m/>
    <m/>
    <m/>
    <s v="MOMBSS"/>
    <s v="Applications/Tools"/>
    <s v="OPEN"/>
    <m/>
    <m/>
    <m/>
    <m/>
    <e v="#N/A"/>
    <m/>
    <n v="1"/>
    <s v="Open"/>
    <x v="1"/>
  </r>
  <r>
    <n v="810"/>
    <s v="M152"/>
    <s v="MOM"/>
    <d v="2023-08-23T00:00:00"/>
    <m/>
    <m/>
    <m/>
    <s v="BSS"/>
    <s v="CSP User Experience"/>
    <s v="Lat/Long coordinates and LGD codes should be removed from the search bar."/>
    <m/>
    <s v="Critical"/>
    <s v="Closed"/>
    <m/>
    <s v=" "/>
    <s v=" "/>
    <m/>
    <s v=" "/>
    <m/>
    <m/>
    <x v="5"/>
    <m/>
    <s v="Open"/>
    <s v="Open"/>
    <s v=" "/>
    <s v=" "/>
    <s v=" "/>
    <m/>
    <m/>
    <m/>
    <m/>
    <m/>
    <m/>
    <s v="MOMBSS"/>
    <s v="Applications/Tools"/>
    <s v="OPEN"/>
    <m/>
    <m/>
    <m/>
    <m/>
    <m/>
    <m/>
    <n v="1"/>
    <s v="Open"/>
    <x v="1"/>
  </r>
  <r>
    <n v="811"/>
    <s v="M153"/>
    <s v="MOM"/>
    <d v="2023-08-23T00:00:00"/>
    <m/>
    <m/>
    <m/>
    <s v="BSS"/>
    <s v="CSP User Experience"/>
    <s v="Check Residential&quot; should be changed with a more appropriate term."/>
    <m/>
    <s v="NON-Critical"/>
    <s v="Open"/>
    <m/>
    <s v=" "/>
    <s v=" "/>
    <m/>
    <s v=" "/>
    <m/>
    <m/>
    <x v="5"/>
    <m/>
    <s v="Open"/>
    <s v="Open"/>
    <s v=" "/>
    <s v=" "/>
    <s v=" "/>
    <m/>
    <m/>
    <m/>
    <m/>
    <m/>
    <m/>
    <s v="MOMBSS"/>
    <s v="Applications/Tools"/>
    <s v="OPEN"/>
    <m/>
    <m/>
    <m/>
    <m/>
    <e v="#N/A"/>
    <m/>
    <n v="1"/>
    <s v="Open"/>
    <x v="1"/>
  </r>
  <r>
    <n v="812"/>
    <s v="M154"/>
    <s v="MOM"/>
    <d v="2023-08-23T00:00:00"/>
    <m/>
    <m/>
    <m/>
    <s v="BSS"/>
    <s v="CSP User Experience"/>
    <s v="Introduce a &quot;Thank You&quot; page after a lead is submitted, displaying the lead number. This lead number could be useful for Helpdesk also."/>
    <m/>
    <s v="NON-Critical"/>
    <s v="Open"/>
    <m/>
    <s v=" "/>
    <s v=" "/>
    <m/>
    <s v=" "/>
    <m/>
    <m/>
    <x v="5"/>
    <m/>
    <s v="Open"/>
    <s v="Open"/>
    <s v=" "/>
    <s v=" "/>
    <s v=" "/>
    <m/>
    <m/>
    <m/>
    <m/>
    <m/>
    <m/>
    <s v="MOMBSS"/>
    <s v="Applications/Tools"/>
    <s v="OPEN"/>
    <m/>
    <m/>
    <m/>
    <m/>
    <e v="#N/A"/>
    <m/>
    <n v="1"/>
    <s v="Open"/>
    <x v="1"/>
  </r>
  <r>
    <n v="813"/>
    <s v="M155"/>
    <s v="MOM"/>
    <d v="2023-08-23T00:00:00"/>
    <m/>
    <m/>
    <m/>
    <s v="BSS"/>
    <s v="CSP User Experience"/>
    <s v="The term &quot;External&quot; should be replaced with &quot;Internal.&quot;"/>
    <m/>
    <s v="NON-Critical"/>
    <s v="Open"/>
    <m/>
    <s v=" "/>
    <s v=" "/>
    <m/>
    <s v=" "/>
    <m/>
    <m/>
    <x v="5"/>
    <m/>
    <s v="Open"/>
    <s v="Open"/>
    <s v=" "/>
    <s v=" "/>
    <s v=" "/>
    <m/>
    <m/>
    <m/>
    <m/>
    <m/>
    <m/>
    <s v="MOMBSS"/>
    <s v="Applications/Tools"/>
    <s v="OPEN"/>
    <m/>
    <m/>
    <m/>
    <m/>
    <e v="#N/A"/>
    <m/>
    <n v="1"/>
    <s v="Open"/>
    <x v="1"/>
  </r>
  <r>
    <n v="814"/>
    <s v="M156"/>
    <s v="MOM"/>
    <d v="2023-08-23T00:00:00"/>
    <m/>
    <m/>
    <m/>
    <s v="BSS"/>
    <s v="CSP User Experience"/>
    <s v="&quot;Value-Add Partners&quot; Tab"/>
    <m/>
    <s v="NON-Critical"/>
    <s v="Open"/>
    <m/>
    <s v=" "/>
    <s v=" "/>
    <m/>
    <s v=" "/>
    <m/>
    <m/>
    <x v="5"/>
    <m/>
    <s v="Open"/>
    <s v="Open"/>
    <s v=" "/>
    <s v=" "/>
    <s v=" "/>
    <m/>
    <m/>
    <m/>
    <m/>
    <m/>
    <m/>
    <s v="MOMBSS"/>
    <s v="Applications/Tools"/>
    <s v="OPEN"/>
    <m/>
    <m/>
    <m/>
    <m/>
    <e v="#N/A"/>
    <m/>
    <n v="1"/>
    <s v="Open"/>
    <x v="1"/>
  </r>
  <r>
    <n v="815"/>
    <s v="M157"/>
    <s v="MOM"/>
    <d v="2023-08-23T00:00:00"/>
    <m/>
    <m/>
    <m/>
    <s v="BSS"/>
    <s v="CSP User Experience"/>
    <s v="Landing Page Content"/>
    <m/>
    <s v="Critical"/>
    <s v="Open"/>
    <m/>
    <s v=" "/>
    <s v=" "/>
    <m/>
    <s v=" "/>
    <m/>
    <m/>
    <x v="5"/>
    <m/>
    <s v="Open"/>
    <s v="Open"/>
    <s v=" "/>
    <s v=" "/>
    <s v=" "/>
    <m/>
    <m/>
    <m/>
    <m/>
    <m/>
    <m/>
    <s v="MOMBSS"/>
    <s v="Applications/Tools"/>
    <s v="OPEN"/>
    <m/>
    <m/>
    <m/>
    <m/>
    <e v="#N/A"/>
    <m/>
    <n v="1"/>
    <s v="Open"/>
    <x v="1"/>
  </r>
  <r>
    <n v="816"/>
    <s v="M158"/>
    <s v="MOM"/>
    <d v="2023-08-23T00:00:00"/>
    <m/>
    <m/>
    <m/>
    <s v="BSS"/>
    <s v="CSP User Experience"/>
    <s v="The term &quot;Last Miles&quot; should be changed to &quot;Partners."/>
    <m/>
    <s v="Critical"/>
    <s v="Open"/>
    <m/>
    <s v=" "/>
    <s v=" "/>
    <m/>
    <s v=" "/>
    <m/>
    <m/>
    <x v="5"/>
    <m/>
    <s v="Open"/>
    <s v="Open"/>
    <s v=" "/>
    <s v=" "/>
    <s v=" "/>
    <m/>
    <m/>
    <m/>
    <m/>
    <m/>
    <m/>
    <s v="MOMBSS"/>
    <s v="Applications/Tools"/>
    <s v="OPEN"/>
    <m/>
    <m/>
    <m/>
    <m/>
    <e v="#N/A"/>
    <m/>
    <n v="1"/>
    <s v="Open"/>
    <x v="1"/>
  </r>
  <r>
    <n v="817"/>
    <s v="M159"/>
    <s v="MOM"/>
    <d v="2023-08-23T00:00:00"/>
    <m/>
    <m/>
    <m/>
    <s v="BSS"/>
    <s v="CSP User Experience"/>
    <s v="The &quot;Government/Cell Tower/Enterprise&quot; tab should have a dropdown for various services &amp; information."/>
    <m/>
    <s v="Critical"/>
    <s v="Open"/>
    <m/>
    <s v=" "/>
    <s v=" "/>
    <m/>
    <s v=" "/>
    <m/>
    <m/>
    <x v="5"/>
    <m/>
    <s v="Open"/>
    <s v="Open"/>
    <s v=" "/>
    <s v=" "/>
    <s v=" "/>
    <m/>
    <m/>
    <m/>
    <m/>
    <m/>
    <m/>
    <s v="MOMBSS"/>
    <s v="Applications/Tools"/>
    <s v="OPEN"/>
    <m/>
    <m/>
    <m/>
    <m/>
    <e v="#N/A"/>
    <m/>
    <n v="1"/>
    <s v="Open"/>
    <x v="1"/>
  </r>
  <r>
    <n v="818"/>
    <s v="M16"/>
    <s v="MOM"/>
    <d v="2023-04-19T00:00:00"/>
    <m/>
    <m/>
    <m/>
    <s v="GIS"/>
    <s v="Functional AT Plan"/>
    <s v="Loading Sample Data and Internal Quality Test Report Submission"/>
    <m/>
    <s v="NON-Critical"/>
    <s v="Open"/>
    <m/>
    <s v="OSS Dashboards"/>
    <s v=" "/>
    <m/>
    <m/>
    <m/>
    <m/>
    <x v="1"/>
    <m/>
    <m/>
    <s v="CLOSURE REVIEW PENDING "/>
    <s v=" "/>
    <s v=" "/>
    <s v=" "/>
    <m/>
    <m/>
    <m/>
    <m/>
    <m/>
    <m/>
    <s v="MOMGIS"/>
    <s v="Applications/Tools"/>
    <s v="OPEN"/>
    <m/>
    <m/>
    <m/>
    <m/>
    <m/>
    <m/>
    <n v="1"/>
    <s v="Completed but Verification undrer Process"/>
    <x v="2"/>
  </r>
  <r>
    <n v="819"/>
    <s v="M160"/>
    <s v="MOM"/>
    <d v="2023-08-23T00:00:00"/>
    <m/>
    <m/>
    <m/>
    <s v="BSS"/>
    <s v="CSP User Experience"/>
    <s v="Chatbot Feature"/>
    <m/>
    <s v="NON-Critical"/>
    <s v="Open"/>
    <m/>
    <s v=" "/>
    <s v=" "/>
    <m/>
    <s v=" "/>
    <m/>
    <m/>
    <x v="5"/>
    <m/>
    <s v="Open"/>
    <s v="Open"/>
    <s v=" "/>
    <s v=" "/>
    <s v=" "/>
    <m/>
    <m/>
    <m/>
    <m/>
    <m/>
    <m/>
    <s v="MOMBSS"/>
    <s v="Applications/Tools"/>
    <s v="OPEN"/>
    <m/>
    <m/>
    <m/>
    <m/>
    <e v="#N/A"/>
    <m/>
    <n v="1"/>
    <s v="Open"/>
    <x v="1"/>
  </r>
  <r>
    <n v="820"/>
    <s v="M161"/>
    <s v="MOM"/>
    <d v="2023-08-23T00:00:00"/>
    <m/>
    <m/>
    <m/>
    <s v="BSS"/>
    <s v="CSP User Experience"/>
    <s v="Leads Summary for B2B Partner"/>
    <m/>
    <s v="Critical"/>
    <s v="Open"/>
    <m/>
    <s v=" "/>
    <s v=" "/>
    <m/>
    <s v=" "/>
    <m/>
    <m/>
    <x v="5"/>
    <m/>
    <s v="Open"/>
    <s v="Open"/>
    <s v=" "/>
    <s v=" "/>
    <s v=" "/>
    <m/>
    <m/>
    <m/>
    <m/>
    <m/>
    <m/>
    <s v="MOMBSS"/>
    <s v="Applications/Tools"/>
    <s v="OPEN"/>
    <m/>
    <m/>
    <m/>
    <m/>
    <e v="#N/A"/>
    <m/>
    <n v="1"/>
    <s v="Open"/>
    <x v="1"/>
  </r>
  <r>
    <n v="821"/>
    <s v="M162"/>
    <s v="MOM"/>
    <d v="2023-08-31T00:00:00"/>
    <m/>
    <m/>
    <m/>
    <s v="BSS"/>
    <s v="User Experience"/>
    <s v="CRM should be in IST Times"/>
    <m/>
    <s v="Critical"/>
    <s v="Open"/>
    <m/>
    <s v=" "/>
    <s v=" "/>
    <m/>
    <s v=" "/>
    <m/>
    <m/>
    <x v="5"/>
    <m/>
    <s v="Open"/>
    <s v="Open"/>
    <s v=" "/>
    <s v=" "/>
    <s v=" "/>
    <m/>
    <m/>
    <m/>
    <m/>
    <m/>
    <m/>
    <s v="MOMBSS"/>
    <s v="Applications/Tools"/>
    <s v="OPEN"/>
    <m/>
    <m/>
    <m/>
    <m/>
    <e v="#N/A"/>
    <m/>
    <n v="1"/>
    <s v="Open"/>
    <x v="1"/>
  </r>
  <r>
    <n v="822"/>
    <s v="M163"/>
    <s v="MOM"/>
    <d v="2023-08-31T00:00:00"/>
    <m/>
    <m/>
    <m/>
    <s v="BSS"/>
    <s v="User Experience"/>
    <s v="User Group training for administrator to Add/Modify the user access in CSP and CRM"/>
    <m/>
    <s v="Critical"/>
    <s v="Open"/>
    <m/>
    <s v=" "/>
    <s v=" "/>
    <m/>
    <s v=" "/>
    <m/>
    <m/>
    <x v="5"/>
    <m/>
    <s v="Open"/>
    <s v="Open"/>
    <s v=" "/>
    <s v=" "/>
    <s v=" "/>
    <m/>
    <m/>
    <m/>
    <m/>
    <m/>
    <m/>
    <s v="MOMBSS"/>
    <s v="Applications/Tools"/>
    <s v="OPEN"/>
    <m/>
    <m/>
    <m/>
    <m/>
    <e v="#N/A"/>
    <m/>
    <n v="1"/>
    <s v="Open"/>
    <x v="1"/>
  </r>
  <r>
    <n v="823"/>
    <s v="M164"/>
    <s v="MOM"/>
    <d v="2023-08-31T00:00:00"/>
    <m/>
    <m/>
    <m/>
    <s v="BSS"/>
    <s v="Billing Related"/>
    <s v="SSL Certificate implementation"/>
    <m/>
    <s v="Critical"/>
    <s v="Open"/>
    <m/>
    <s v=" "/>
    <s v=" "/>
    <m/>
    <s v=" "/>
    <m/>
    <m/>
    <x v="5"/>
    <m/>
    <s v="Open"/>
    <s v="Open"/>
    <s v=" "/>
    <s v=" "/>
    <s v=" "/>
    <m/>
    <m/>
    <m/>
    <m/>
    <m/>
    <m/>
    <s v="MOMBSS"/>
    <s v="Applications/Tools"/>
    <s v="OPEN"/>
    <m/>
    <m/>
    <m/>
    <m/>
    <e v="#N/A"/>
    <m/>
    <n v="1"/>
    <s v="Open"/>
    <x v="1"/>
  </r>
  <r>
    <n v="824"/>
    <s v="M165"/>
    <s v="MOM"/>
    <d v="2023-08-31T00:00:00"/>
    <m/>
    <m/>
    <m/>
    <s v="BSS"/>
    <s v="User Experience"/>
    <s v="Corporate Number for WhatsApp"/>
    <m/>
    <s v="Critical"/>
    <s v="Open"/>
    <m/>
    <s v=" "/>
    <s v=" "/>
    <m/>
    <s v=" "/>
    <m/>
    <m/>
    <x v="5"/>
    <m/>
    <s v="Open"/>
    <s v="Open"/>
    <s v=" "/>
    <s v=" "/>
    <s v=" "/>
    <m/>
    <m/>
    <m/>
    <m/>
    <m/>
    <m/>
    <s v="MOMBSS"/>
    <s v="Applications/Tools"/>
    <s v="OPEN"/>
    <m/>
    <m/>
    <m/>
    <m/>
    <e v="#N/A"/>
    <m/>
    <n v="1"/>
    <s v="Open"/>
    <x v="1"/>
  </r>
  <r>
    <n v="825"/>
    <s v="M166"/>
    <s v="MOM"/>
    <d v="2023-09-08T00:00:00"/>
    <m/>
    <m/>
    <m/>
    <s v="BSS"/>
    <s v="Handbook &amp; SOPs"/>
    <s v="Order Fulfilment Process "/>
    <m/>
    <s v="Critical"/>
    <s v="Open"/>
    <m/>
    <s v=" "/>
    <s v=" "/>
    <m/>
    <s v=" "/>
    <m/>
    <m/>
    <x v="5"/>
    <m/>
    <s v="Open"/>
    <s v="Open"/>
    <s v=" "/>
    <s v=" "/>
    <s v=" "/>
    <m/>
    <m/>
    <m/>
    <m/>
    <m/>
    <m/>
    <s v="MOMBSS"/>
    <s v="Applications/Tools"/>
    <s v="OPEN"/>
    <m/>
    <m/>
    <m/>
    <m/>
    <e v="#N/A"/>
    <m/>
    <n v="1"/>
    <s v="Open"/>
    <x v="1"/>
  </r>
  <r>
    <n v="826"/>
    <s v="M167"/>
    <s v="MOM"/>
    <d v="2023-09-08T00:00:00"/>
    <m/>
    <m/>
    <m/>
    <s v="BSS"/>
    <s v="Handbook &amp; SOPs"/>
    <s v="Service Delivery Process"/>
    <m/>
    <s v="Critical"/>
    <s v="Open"/>
    <m/>
    <s v=" "/>
    <s v=" "/>
    <m/>
    <s v=" "/>
    <m/>
    <m/>
    <x v="5"/>
    <m/>
    <s v="Open"/>
    <s v="Open"/>
    <s v=" "/>
    <s v=" "/>
    <s v=" "/>
    <m/>
    <m/>
    <m/>
    <m/>
    <m/>
    <m/>
    <s v="MOMBSS"/>
    <s v="Applications/Tools"/>
    <s v="OPEN"/>
    <m/>
    <m/>
    <m/>
    <m/>
    <e v="#N/A"/>
    <m/>
    <n v="1"/>
    <s v="Open"/>
    <x v="1"/>
  </r>
  <r>
    <n v="827"/>
    <s v="M168"/>
    <s v="MOM"/>
    <d v="2023-09-08T00:00:00"/>
    <m/>
    <m/>
    <m/>
    <s v="BSS"/>
    <s v="Handbook &amp; SOPs"/>
    <s v="Service Delivery Team Resource and responsibilities &amp; relationship with other packages"/>
    <m/>
    <s v="Critical"/>
    <s v="Open"/>
    <m/>
    <s v=" "/>
    <s v=" "/>
    <m/>
    <s v=" "/>
    <m/>
    <m/>
    <x v="5"/>
    <m/>
    <s v="Open"/>
    <s v="Open"/>
    <s v=" "/>
    <s v=" "/>
    <s v=" "/>
    <m/>
    <m/>
    <m/>
    <m/>
    <m/>
    <m/>
    <s v="MOMBSS"/>
    <s v="Applications/Tools"/>
    <s v="OPEN"/>
    <m/>
    <m/>
    <m/>
    <m/>
    <e v="#N/A"/>
    <m/>
    <n v="1"/>
    <s v="Open"/>
    <x v="1"/>
  </r>
  <r>
    <n v="828"/>
    <s v="M169"/>
    <s v="MOM"/>
    <d v="2023-09-08T00:00:00"/>
    <m/>
    <m/>
    <m/>
    <s v="BSS"/>
    <s v="Handbook &amp; SOPs"/>
    <s v="Clearly define user system mapping with specific process steps with  documentation for clarity"/>
    <m/>
    <s v="Critical"/>
    <s v="Open"/>
    <m/>
    <s v=" "/>
    <s v=" "/>
    <m/>
    <s v=" "/>
    <m/>
    <m/>
    <x v="5"/>
    <m/>
    <s v="Open"/>
    <s v="Open"/>
    <s v=" "/>
    <s v=" "/>
    <s v=" "/>
    <m/>
    <m/>
    <m/>
    <m/>
    <m/>
    <m/>
    <s v="MOMBSS"/>
    <s v="Applications/Tools"/>
    <s v="OPEN"/>
    <m/>
    <m/>
    <m/>
    <m/>
    <e v="#N/A"/>
    <m/>
    <n v="1"/>
    <s v="Open"/>
    <x v="1"/>
  </r>
  <r>
    <n v="829"/>
    <s v="M17"/>
    <s v="MOM"/>
    <d v="2023-05-18T00:00:00"/>
    <m/>
    <m/>
    <m/>
    <s v="GIS"/>
    <s v="Functional AT Plan"/>
    <s v="Basic GIS Tool UAT for TPA"/>
    <m/>
    <s v="Critical"/>
    <s v="Open"/>
    <m/>
    <s v="OSS Dashboards"/>
    <s v=" "/>
    <m/>
    <s v="The ATP was submitted, discussed with the TPA, and all feedback was incorporated. The revised ATP has also been sent"/>
    <m/>
    <m/>
    <x v="1"/>
    <m/>
    <s v="Open"/>
    <s v="Open"/>
    <s v=" "/>
    <s v=" "/>
    <s v=" "/>
    <m/>
    <m/>
    <m/>
    <m/>
    <m/>
    <m/>
    <s v="MOMGIS"/>
    <s v="Applications/Tools"/>
    <s v="OPEN"/>
    <m/>
    <m/>
    <m/>
    <m/>
    <e v="#N/A"/>
    <m/>
    <n v="1"/>
    <s v="Open"/>
    <x v="1"/>
  </r>
  <r>
    <n v="830"/>
    <s v="M170"/>
    <s v="MOM"/>
    <d v="2023-09-08T00:00:00"/>
    <m/>
    <m/>
    <m/>
    <s v="Helpdesk"/>
    <s v="User Experience"/>
    <s v="Change in IVRS Welcome Message"/>
    <m/>
    <s v="Critical"/>
    <s v="Open"/>
    <m/>
    <s v=" "/>
    <s v=" "/>
    <s v="Closed"/>
    <s v="24-Sep-25: Approved and shall be closed_x000a_11-Sep-25: Changed and operational Now"/>
    <m/>
    <m/>
    <x v="2"/>
    <m/>
    <m/>
    <s v="COMPLETED &amp; APPROVED"/>
    <s v=" "/>
    <s v=" "/>
    <s v=" "/>
    <m/>
    <m/>
    <m/>
    <m/>
    <m/>
    <m/>
    <s v="MOMHelpdesk"/>
    <s v="Helpdesk (Contact Center)"/>
    <s v="CLOSED"/>
    <m/>
    <m/>
    <m/>
    <d v="2025-09-24T00:00:00"/>
    <s v="\\172.28.9.34\Artefacts_T-Fiber TNOC Tracker\HELPDESK\M121,170,99,726"/>
    <m/>
    <n v="1"/>
    <s v="Completed &amp; Approved"/>
    <x v="0"/>
  </r>
  <r>
    <n v="831"/>
    <s v="M171"/>
    <s v="MOM"/>
    <d v="2023-09-08T00:00:00"/>
    <m/>
    <m/>
    <m/>
    <s v="Helpdesk"/>
    <s v="Resource Related"/>
    <s v="Other package involvement"/>
    <m/>
    <s v="Critical"/>
    <s v="Open"/>
    <m/>
    <s v=" "/>
    <s v=" "/>
    <s v="Closed"/>
    <s v="24-Sep-25: Artefacts to be submitted_x000a_11-Sep-25: Clarified as its only L&amp;T Manpower"/>
    <m/>
    <m/>
    <x v="2"/>
    <m/>
    <m/>
    <s v="COMPLETED &amp; APPROVED"/>
    <s v=" "/>
    <s v=" "/>
    <s v=" "/>
    <m/>
    <m/>
    <m/>
    <m/>
    <m/>
    <m/>
    <s v="MOMHelpdesk"/>
    <s v="Helpdesk (Contact Center)"/>
    <s v="CLOSED"/>
    <m/>
    <m/>
    <m/>
    <d v="2025-09-24T00:00:00"/>
    <s v="Artefacts Need to upload"/>
    <m/>
    <n v="1"/>
    <s v="Completed &amp; Approved"/>
    <x v="0"/>
  </r>
  <r>
    <n v="832"/>
    <s v="M172"/>
    <s v="MOM"/>
    <d v="2023-09-12T00:00:00"/>
    <s v="P3"/>
    <m/>
    <m/>
    <s v="NOC Operationalization"/>
    <s v="Handbook &amp; SOPs"/>
    <s v="SOPs Submission"/>
    <m/>
    <s v="Critical"/>
    <s v="Closed"/>
    <m/>
    <s v=" "/>
    <s v=" "/>
    <m/>
    <s v="Agreed SOPs are submitted and agreed with TFiber"/>
    <m/>
    <m/>
    <x v="8"/>
    <d v="2025-09-20T00:00:00"/>
    <m/>
    <s v="COMPLETED &amp; APPROVED"/>
    <s v=" "/>
    <s v=" "/>
    <s v=" "/>
    <m/>
    <m/>
    <m/>
    <m/>
    <m/>
    <m/>
    <s v="MOMNOC Operationalization"/>
    <s v="Network"/>
    <s v="CLOSED"/>
    <m/>
    <m/>
    <s v="Documentation"/>
    <d v="2025-09-24T00:00:00"/>
    <s v="\\172.28.9.23\tnocreports\Approved Process and SOP_ T Fiber\SOP"/>
    <m/>
    <n v="1"/>
    <s v="Completed &amp; Approved"/>
    <x v="3"/>
  </r>
  <r>
    <n v="833"/>
    <s v="M173"/>
    <s v="MOM"/>
    <d v="2023-09-12T00:00:00"/>
    <m/>
    <m/>
    <m/>
    <s v="NOC Operationalization"/>
    <s v="OEM's Details"/>
    <s v="Submit details on OEM alignment, warranty, AMC, and engagement status for go-live and post-go-live phases, location-wise &amp; application-wise, to Director-Contracts, T-Fiber"/>
    <m/>
    <s v="Critical"/>
    <s v="Open"/>
    <m/>
    <s v=" "/>
    <s v=" "/>
    <m/>
    <s v=" "/>
    <m/>
    <m/>
    <x v="8"/>
    <m/>
    <s v="Open"/>
    <s v="Open"/>
    <s v=" "/>
    <s v=" "/>
    <s v=" "/>
    <m/>
    <m/>
    <m/>
    <m/>
    <m/>
    <m/>
    <s v="MOMNOC Operationalization"/>
    <s v="Network"/>
    <s v="OPEN"/>
    <m/>
    <m/>
    <m/>
    <m/>
    <e v="#N/A"/>
    <m/>
    <n v="1"/>
    <s v="Open"/>
    <x v="1"/>
  </r>
  <r>
    <n v="834"/>
    <s v="M174"/>
    <s v="MOM"/>
    <d v="2023-09-12T00:00:00"/>
    <m/>
    <m/>
    <m/>
    <s v="Helpdesk"/>
    <s v="Improvement"/>
    <s v="Streamlining of Helpdesk and Ticketing system"/>
    <m/>
    <s v="Critical"/>
    <s v="Open"/>
    <m/>
    <s v=" "/>
    <s v=" "/>
    <s v="WIP"/>
    <s v="11-Sep-25: Same has been Submitted"/>
    <m/>
    <m/>
    <x v="2"/>
    <m/>
    <s v="Open"/>
    <s v="WIP"/>
    <s v=" "/>
    <s v=" "/>
    <s v=" "/>
    <m/>
    <m/>
    <m/>
    <m/>
    <m/>
    <m/>
    <s v="MOMHelpdesk"/>
    <s v="Helpdesk (Contact Center)"/>
    <s v="OPEN"/>
    <m/>
    <m/>
    <m/>
    <m/>
    <m/>
    <m/>
    <n v="1"/>
    <s v="Open"/>
    <x v="1"/>
  </r>
  <r>
    <n v="835"/>
    <s v="M175"/>
    <s v="MOM"/>
    <d v="2023-09-12T00:00:00"/>
    <s v="P3"/>
    <m/>
    <m/>
    <s v="NOC Operationalization"/>
    <s v="Dashboards"/>
    <s v="Dashboards for each element of the Video Wall, specifying manual or automatic clarity"/>
    <m/>
    <s v="Critical"/>
    <s v="Completed"/>
    <m/>
    <s v=" "/>
    <s v=" "/>
    <m/>
    <s v="Curently Video wall is displaying dashboards as per agreement with TFiber"/>
    <m/>
    <m/>
    <x v="8"/>
    <m/>
    <m/>
    <s v="COMPLETED &amp; APPROVED"/>
    <s v=" "/>
    <s v=" "/>
    <s v=" "/>
    <m/>
    <m/>
    <m/>
    <m/>
    <m/>
    <m/>
    <s v="MOMNOC Operationalization"/>
    <s v="Network"/>
    <s v="CLOSED"/>
    <m/>
    <m/>
    <s v="Covered in OSS"/>
    <d v="2025-09-19T00:00:00"/>
    <s v="Artefacts not Required"/>
    <m/>
    <n v="1"/>
    <s v="Completed &amp; Approved"/>
    <x v="0"/>
  </r>
  <r>
    <n v="836"/>
    <s v="M176"/>
    <s v="MOM"/>
    <d v="2023-09-12T00:00:00"/>
    <s v="P3"/>
    <m/>
    <m/>
    <s v="NOC Operationalization"/>
    <s v="Resource Related"/>
    <s v="T-NOC Resource details and deployment with Roles and Responsibilities"/>
    <m/>
    <s v="Critical"/>
    <s v="Completed"/>
    <m/>
    <s v=" "/>
    <s v=" "/>
    <m/>
    <s v="TNOC resource is deployed as per RFP. Manpower report is shared on weekly basis."/>
    <m/>
    <m/>
    <x v="8"/>
    <m/>
    <m/>
    <s v="COMPLETED &amp; APPROVED"/>
    <s v=" "/>
    <s v=" "/>
    <s v=" "/>
    <m/>
    <m/>
    <m/>
    <m/>
    <m/>
    <m/>
    <s v="MOMNOC Operationalization"/>
    <s v="Network"/>
    <s v="CLOSED"/>
    <m/>
    <m/>
    <s v="Not related to delivery"/>
    <d v="2025-09-24T00:00:00"/>
    <s v="\\172.28.9.23\tnocreports\TNOC Manpower_CVs\NOC Resources Details &amp; Roles"/>
    <m/>
    <n v="1"/>
    <s v="Completed &amp; Approved"/>
    <x v="0"/>
  </r>
  <r>
    <n v="837"/>
    <s v="M177"/>
    <s v="MOM"/>
    <d v="2023-09-12T00:00:00"/>
    <m/>
    <m/>
    <m/>
    <s v="Security &amp; Regulatory Compliance"/>
    <s v="Patch update"/>
    <s v="Engagements with vendors for Patch Delivery and Testing"/>
    <m/>
    <s v="Critical"/>
    <s v="Open"/>
    <m/>
    <s v=" "/>
    <s v=" "/>
    <m/>
    <s v=" "/>
    <m/>
    <m/>
    <x v="4"/>
    <m/>
    <s v="Open"/>
    <s v="Open"/>
    <s v=" "/>
    <s v=" "/>
    <s v=" "/>
    <m/>
    <m/>
    <m/>
    <m/>
    <m/>
    <m/>
    <s v="MOMSecurity &amp; Regulatory Compliance"/>
    <s v="Security"/>
    <s v="OPEN"/>
    <m/>
    <m/>
    <m/>
    <m/>
    <e v="#N/A"/>
    <m/>
    <n v="1"/>
    <s v="Open"/>
    <x v="1"/>
  </r>
  <r>
    <n v="838"/>
    <s v="M178"/>
    <s v="MOM"/>
    <d v="2023-09-12T00:00:00"/>
    <m/>
    <m/>
    <m/>
    <s v="NOC Operationalization"/>
    <s v="Dashboards"/>
    <s v="SLA Monitoring and Network Performance Statistics"/>
    <m/>
    <s v="Critical"/>
    <s v="Open"/>
    <m/>
    <s v=" "/>
    <s v=" "/>
    <s v="WIP"/>
    <s v=" "/>
    <s v="L&amp;T"/>
    <s v="Sivaprasad"/>
    <x v="0"/>
    <m/>
    <s v="Open"/>
    <s v="WIP"/>
    <s v=" "/>
    <s v=" "/>
    <s v=" "/>
    <m/>
    <m/>
    <m/>
    <m/>
    <m/>
    <m/>
    <s v="MOMNOC Operationalization"/>
    <s v="Network"/>
    <s v="OPEN"/>
    <m/>
    <m/>
    <m/>
    <m/>
    <m/>
    <m/>
    <n v="1"/>
    <s v="Open"/>
    <x v="1"/>
  </r>
  <r>
    <n v="839"/>
    <s v="M179"/>
    <s v="MOM"/>
    <d v="2023-09-12T00:00:00"/>
    <m/>
    <m/>
    <m/>
    <s v="NOC Operationalization"/>
    <s v="O&amp;M Strategy"/>
    <s v="Spares Management"/>
    <m/>
    <s v="Critical"/>
    <s v="Open"/>
    <m/>
    <s v=" "/>
    <s v=" "/>
    <s v="WIP"/>
    <m/>
    <s v="L&amp;T"/>
    <s v="Sivaprasad"/>
    <x v="0"/>
    <m/>
    <s v="Open"/>
    <s v="WIP"/>
    <s v=" "/>
    <s v=" "/>
    <s v=" "/>
    <m/>
    <m/>
    <m/>
    <m/>
    <m/>
    <m/>
    <s v="MOMNOC Operationalization"/>
    <s v="Network"/>
    <s v="OPEN"/>
    <m/>
    <m/>
    <m/>
    <m/>
    <m/>
    <m/>
    <n v="1"/>
    <s v="Open"/>
    <x v="1"/>
  </r>
  <r>
    <n v="840"/>
    <s v="M18"/>
    <s v="MOM"/>
    <d v="2023-05-18T00:00:00"/>
    <m/>
    <s v="OSS"/>
    <s v="OSS"/>
    <s v="OSS"/>
    <s v="Integration"/>
    <s v="IP MPLS auto trouble tickets "/>
    <m/>
    <s v="Critical"/>
    <s v="Open"/>
    <m/>
    <s v="OSS Dashboards"/>
    <s v=" "/>
    <m/>
    <s v="09-09-2025: Stabilization needed"/>
    <m/>
    <m/>
    <x v="9"/>
    <m/>
    <m/>
    <s v="CLOSURE REVIEW PENDING "/>
    <s v=" "/>
    <s v=" "/>
    <s v=" "/>
    <m/>
    <m/>
    <m/>
    <m/>
    <m/>
    <m/>
    <s v="MOMOSS"/>
    <s v="Applications/Tools"/>
    <s v="OPEN"/>
    <s v="COMPLETED"/>
    <s v="09-09-2025: Stabilization needed"/>
    <m/>
    <m/>
    <m/>
    <m/>
    <n v="1"/>
    <s v="Completed but Verification undrer Process"/>
    <x v="2"/>
  </r>
  <r>
    <n v="841"/>
    <s v="M180"/>
    <s v="MOM"/>
    <d v="2023-09-12T00:00:00"/>
    <m/>
    <m/>
    <m/>
    <s v="NOC Operationalization"/>
    <s v="O&amp;M Strategy"/>
    <s v="Repair and Replacement process"/>
    <m/>
    <s v="Critical"/>
    <s v="Completed"/>
    <m/>
    <s v=" "/>
    <s v=" "/>
    <s v="Closed"/>
    <s v="23-Sep-25: Approved shall be closed"/>
    <m/>
    <m/>
    <x v="0"/>
    <m/>
    <m/>
    <s v="COMPLETED &amp; APPROVED"/>
    <s v=" "/>
    <s v=" "/>
    <s v=" "/>
    <m/>
    <m/>
    <m/>
    <m/>
    <m/>
    <m/>
    <s v="MOMNOC Operationalization"/>
    <s v="Network"/>
    <s v="CLOSED"/>
    <m/>
    <m/>
    <m/>
    <d v="2025-09-23T00:00:00"/>
    <s v="Artefacts not Required"/>
    <m/>
    <n v="1"/>
    <s v="Completed &amp; Approved"/>
    <x v="0"/>
  </r>
  <r>
    <n v="842"/>
    <s v="M181"/>
    <s v="MOM"/>
    <d v="2023-09-12T00:00:00"/>
    <m/>
    <m/>
    <m/>
    <s v="BSS"/>
    <s v="Dynamic Feature"/>
    <s v="Overall capability to support the creation of innovative new products and seamless customer experience"/>
    <m/>
    <s v="NON-Critical"/>
    <s v="Open"/>
    <m/>
    <s v=" "/>
    <s v=" "/>
    <m/>
    <s v=" "/>
    <m/>
    <m/>
    <x v="5"/>
    <m/>
    <s v="Open"/>
    <s v="Open"/>
    <s v=" "/>
    <s v=" "/>
    <s v=" "/>
    <m/>
    <m/>
    <m/>
    <m/>
    <m/>
    <m/>
    <s v="MOMBSS"/>
    <s v="Applications/Tools"/>
    <s v="OPEN"/>
    <m/>
    <m/>
    <m/>
    <m/>
    <e v="#N/A"/>
    <m/>
    <n v="1"/>
    <s v="Open"/>
    <x v="1"/>
  </r>
  <r>
    <n v="843"/>
    <s v="M182"/>
    <s v="MOM"/>
    <d v="2023-09-22T00:00:00"/>
    <m/>
    <m/>
    <m/>
    <s v="NSO"/>
    <s v="Service provisioning"/>
    <s v="NSO provisioning is happening through EMS and asked for the list of provisioning/monitoring features being limited or constrained due to any interoperability issues in a multi-vendor eco-system. "/>
    <m/>
    <s v="Critical"/>
    <s v="Open"/>
    <m/>
    <s v=" "/>
    <s v=" "/>
    <m/>
    <s v=" "/>
    <m/>
    <m/>
    <x v="6"/>
    <m/>
    <s v="Open"/>
    <s v="Open"/>
    <s v=" "/>
    <s v=" "/>
    <s v=" "/>
    <m/>
    <m/>
    <m/>
    <m/>
    <m/>
    <m/>
    <s v="MOMNSO"/>
    <s v="Applications/Tools"/>
    <s v="OPEN"/>
    <m/>
    <m/>
    <m/>
    <m/>
    <e v="#N/A"/>
    <m/>
    <n v="1"/>
    <s v="Open"/>
    <x v="1"/>
  </r>
  <r>
    <n v="844"/>
    <s v="M183"/>
    <s v="MOM"/>
    <d v="2023-09-22T00:00:00"/>
    <m/>
    <s v="OSS"/>
    <s v="OSS"/>
    <s v="OSS"/>
    <s v="Service provisioning"/>
    <s v="Role of OSS in Service Provisioning"/>
    <m/>
    <s v="Critical"/>
    <s v="Open"/>
    <m/>
    <s v=" "/>
    <s v=" "/>
    <m/>
    <m/>
    <m/>
    <m/>
    <x v="9"/>
    <m/>
    <s v="Open"/>
    <s v="WIP"/>
    <s v=" "/>
    <s v=" "/>
    <s v=" "/>
    <m/>
    <m/>
    <m/>
    <m/>
    <m/>
    <m/>
    <s v="MOMOSS"/>
    <s v="Applications/Tools"/>
    <s v="OPEN"/>
    <s v="OPEN"/>
    <n v="0"/>
    <m/>
    <m/>
    <e v="#N/A"/>
    <m/>
    <n v="1"/>
    <s v="Open"/>
    <x v="1"/>
  </r>
  <r>
    <n v="845"/>
    <s v="M184"/>
    <s v="MOM"/>
    <d v="2023-09-22T00:00:00"/>
    <m/>
    <m/>
    <m/>
    <s v="NOC Operationalization"/>
    <s v="O&amp;M Strategy"/>
    <s v="Redundancy Plan for NSO and OSS"/>
    <m/>
    <s v="Critical"/>
    <s v="Open"/>
    <m/>
    <s v=" "/>
    <s v=" "/>
    <s v="WIP"/>
    <s v=" "/>
    <s v="L&amp;T"/>
    <s v="Sivaprasad"/>
    <x v="0"/>
    <m/>
    <s v="Open"/>
    <s v="WIP"/>
    <s v=" "/>
    <s v=" "/>
    <s v=" "/>
    <m/>
    <m/>
    <m/>
    <m/>
    <m/>
    <m/>
    <s v="MOMNOC Operationalization"/>
    <s v="Network"/>
    <s v="OPEN"/>
    <m/>
    <m/>
    <m/>
    <m/>
    <m/>
    <m/>
    <n v="1"/>
    <s v="Open"/>
    <x v="1"/>
  </r>
  <r>
    <n v="846"/>
    <s v="M185"/>
    <s v="MOM"/>
    <d v="2023-09-22T00:00:00"/>
    <m/>
    <m/>
    <m/>
    <s v="NOC Operationalization"/>
    <s v="O&amp;M Strategy"/>
    <s v="Limitations in OSS and NSO Scalability for post go live"/>
    <m/>
    <s v="Critical"/>
    <s v="Open"/>
    <m/>
    <s v=" "/>
    <s v=" "/>
    <s v="WIP"/>
    <s v=" "/>
    <s v="L&amp;T"/>
    <s v="Sivaprasad"/>
    <x v="0"/>
    <m/>
    <s v="Open"/>
    <s v="WIP"/>
    <s v=" "/>
    <s v=" "/>
    <s v=" "/>
    <m/>
    <m/>
    <m/>
    <m/>
    <m/>
    <m/>
    <s v="MOMNOC Operationalization"/>
    <s v="Network"/>
    <s v="OPEN"/>
    <m/>
    <m/>
    <m/>
    <m/>
    <m/>
    <m/>
    <n v="1"/>
    <s v="Open"/>
    <x v="1"/>
  </r>
  <r>
    <n v="847"/>
    <s v="M186"/>
    <s v="MOM"/>
    <d v="2023-09-22T00:00:00"/>
    <m/>
    <m/>
    <m/>
    <s v="BSS"/>
    <s v="Dynamic Feature"/>
    <s v="Enhance BSS to allow flexibility in creating, modifying, adding, and deleting product categories"/>
    <m/>
    <s v="NON-Critical"/>
    <s v="Open"/>
    <m/>
    <s v=" "/>
    <s v=" "/>
    <m/>
    <s v=" "/>
    <m/>
    <m/>
    <x v="5"/>
    <m/>
    <s v="Open"/>
    <s v="Open"/>
    <s v=" "/>
    <s v=" "/>
    <s v=" "/>
    <m/>
    <m/>
    <m/>
    <m/>
    <m/>
    <m/>
    <s v="MOMBSS"/>
    <s v="Applications/Tools"/>
    <s v="OPEN"/>
    <m/>
    <m/>
    <m/>
    <m/>
    <e v="#N/A"/>
    <m/>
    <n v="1"/>
    <s v="Open"/>
    <x v="1"/>
  </r>
  <r>
    <n v="848"/>
    <s v="M187"/>
    <s v="MOM"/>
    <d v="2023-09-22T00:00:00"/>
    <m/>
    <m/>
    <m/>
    <s v="NSO"/>
    <s v="Handbook &amp; SOPs"/>
    <s v="Train in-house L&amp;T resources in NSO and NEDs for reduced dependency on Cisco."/>
    <m/>
    <s v="Critical"/>
    <s v="Open"/>
    <m/>
    <s v=" "/>
    <s v=" "/>
    <m/>
    <s v=" "/>
    <m/>
    <m/>
    <x v="6"/>
    <m/>
    <s v="Open"/>
    <s v="Open"/>
    <s v=" "/>
    <s v=" "/>
    <s v=" "/>
    <m/>
    <m/>
    <m/>
    <m/>
    <m/>
    <m/>
    <s v="MOMNSO"/>
    <s v="Applications/Tools"/>
    <s v="OPEN"/>
    <m/>
    <m/>
    <m/>
    <m/>
    <e v="#N/A"/>
    <m/>
    <n v="1"/>
    <s v="Open"/>
    <x v="1"/>
  </r>
  <r>
    <n v="849"/>
    <s v="M188"/>
    <s v="MOM"/>
    <d v="2023-09-22T00:00:00"/>
    <m/>
    <m/>
    <m/>
    <s v="BSS"/>
    <s v="Notification Template"/>
    <s v="Notification Template Flexibility"/>
    <m/>
    <s v="NON-Critical"/>
    <s v="Open"/>
    <m/>
    <s v=" "/>
    <s v=" "/>
    <m/>
    <s v=" "/>
    <m/>
    <m/>
    <x v="5"/>
    <m/>
    <s v="Open"/>
    <s v="Open"/>
    <s v=" "/>
    <s v=" "/>
    <s v=" "/>
    <m/>
    <m/>
    <m/>
    <m/>
    <m/>
    <m/>
    <s v="MOMBSS"/>
    <s v="Applications/Tools"/>
    <s v="OPEN"/>
    <m/>
    <m/>
    <m/>
    <m/>
    <e v="#N/A"/>
    <m/>
    <n v="1"/>
    <s v="Open"/>
    <x v="1"/>
  </r>
  <r>
    <n v="850"/>
    <s v="M189"/>
    <s v="MOM"/>
    <d v="2023-09-22T00:00:00"/>
    <m/>
    <m/>
    <m/>
    <s v="BSS"/>
    <s v="Notification Template"/>
    <s v="CP to be changed to CP-TFGCLT"/>
    <m/>
    <s v="NON-Critical"/>
    <s v="Open"/>
    <m/>
    <s v=" "/>
    <s v=" "/>
    <m/>
    <s v=" "/>
    <m/>
    <m/>
    <x v="5"/>
    <m/>
    <s v="Open"/>
    <s v="Open"/>
    <s v=" "/>
    <s v=" "/>
    <s v=" "/>
    <m/>
    <m/>
    <m/>
    <m/>
    <m/>
    <m/>
    <s v="MOMBSS"/>
    <s v="Applications/Tools"/>
    <s v="OPEN"/>
    <m/>
    <m/>
    <m/>
    <m/>
    <e v="#N/A"/>
    <m/>
    <n v="1"/>
    <s v="Open"/>
    <x v="1"/>
  </r>
  <r>
    <n v="851"/>
    <s v="M19"/>
    <s v="MOM"/>
    <d v="2023-05-18T00:00:00"/>
    <m/>
    <m/>
    <m/>
    <s v="BSS"/>
    <s v="Resource Related"/>
    <s v="Inter-Dependence Matrix and Resource Identification"/>
    <m/>
    <s v="Critical"/>
    <s v="Open"/>
    <m/>
    <s v="OSS Dashboards"/>
    <s v=" "/>
    <m/>
    <s v=" "/>
    <m/>
    <m/>
    <x v="5"/>
    <m/>
    <s v="Open"/>
    <s v="Open"/>
    <s v=" "/>
    <s v=" "/>
    <s v=" "/>
    <m/>
    <m/>
    <m/>
    <m/>
    <m/>
    <m/>
    <s v="MOMBSS"/>
    <s v="Applications/Tools"/>
    <s v="OPEN"/>
    <m/>
    <m/>
    <m/>
    <m/>
    <e v="#N/A"/>
    <m/>
    <n v="1"/>
    <s v="Open"/>
    <x v="1"/>
  </r>
  <r>
    <n v="852"/>
    <s v="M190"/>
    <s v="MOM"/>
    <d v="2023-09-22T00:00:00"/>
    <m/>
    <m/>
    <m/>
    <s v="BSS"/>
    <s v="CSP User Experience"/>
    <s v="Ensure that only the logos of the Government of Telangana and T-Fiber are used in the CSP."/>
    <m/>
    <s v="Critical"/>
    <s v="Open"/>
    <m/>
    <s v=" "/>
    <s v=" "/>
    <m/>
    <s v=" "/>
    <m/>
    <m/>
    <x v="5"/>
    <m/>
    <s v="Open"/>
    <s v="Open"/>
    <s v=" "/>
    <s v=" "/>
    <s v=" "/>
    <m/>
    <m/>
    <m/>
    <m/>
    <m/>
    <m/>
    <s v="MOMBSS"/>
    <s v="Applications/Tools"/>
    <s v="OPEN"/>
    <m/>
    <m/>
    <m/>
    <m/>
    <e v="#N/A"/>
    <m/>
    <n v="1"/>
    <s v="Open"/>
    <x v="1"/>
  </r>
  <r>
    <n v="853"/>
    <s v="M191"/>
    <s v="MOM"/>
    <d v="2023-09-22T00:00:00"/>
    <m/>
    <m/>
    <m/>
    <s v="BSS"/>
    <s v="Billing Related"/>
    <s v="CAF detailed analysis related to TRAI"/>
    <m/>
    <s v="Critical"/>
    <s v="Open"/>
    <m/>
    <s v=" "/>
    <s v=" "/>
    <m/>
    <s v=" "/>
    <m/>
    <m/>
    <x v="5"/>
    <m/>
    <s v="Open"/>
    <s v="Open"/>
    <s v=" "/>
    <s v=" "/>
    <s v=" "/>
    <m/>
    <m/>
    <m/>
    <m/>
    <m/>
    <m/>
    <s v="MOMBSS"/>
    <s v="Applications/Tools"/>
    <s v="OPEN"/>
    <m/>
    <m/>
    <m/>
    <m/>
    <e v="#N/A"/>
    <m/>
    <n v="1"/>
    <s v="Open"/>
    <x v="1"/>
  </r>
  <r>
    <n v="854"/>
    <s v="M192"/>
    <s v="MOM"/>
    <d v="2023-09-22T00:00:00"/>
    <m/>
    <m/>
    <m/>
    <s v="BSS"/>
    <s v="CSP User Experience"/>
    <s v="Clearly mention on the Landing Page that services are currently extended only for Rural Telangana; Capture and store leads for requests from Urban Telangana."/>
    <m/>
    <s v="Critical"/>
    <s v="Open"/>
    <m/>
    <s v=" "/>
    <s v=" "/>
    <m/>
    <s v=" "/>
    <m/>
    <m/>
    <x v="5"/>
    <m/>
    <s v="Open"/>
    <s v="Open"/>
    <s v=" "/>
    <s v=" "/>
    <s v=" "/>
    <m/>
    <m/>
    <m/>
    <m/>
    <m/>
    <m/>
    <s v="MOMBSS"/>
    <s v="Applications/Tools"/>
    <s v="OPEN"/>
    <m/>
    <m/>
    <m/>
    <m/>
    <e v="#N/A"/>
    <m/>
    <n v="1"/>
    <s v="Open"/>
    <x v="1"/>
  </r>
  <r>
    <n v="855"/>
    <s v="M193"/>
    <s v="MOM"/>
    <d v="2023-09-22T00:00:00"/>
    <m/>
    <m/>
    <m/>
    <s v="BSS"/>
    <s v="CSP User Experience"/>
    <s v="User guides such as &quot;May I help you&quot;, Chatbots, Videos"/>
    <m/>
    <s v="NON-Critical"/>
    <s v="Open"/>
    <m/>
    <s v=" "/>
    <s v=" "/>
    <m/>
    <s v=" "/>
    <m/>
    <m/>
    <x v="5"/>
    <m/>
    <s v="Open"/>
    <s v="Open"/>
    <s v=" "/>
    <s v=" "/>
    <s v=" "/>
    <m/>
    <m/>
    <m/>
    <m/>
    <m/>
    <m/>
    <s v="MOMBSS"/>
    <s v="Applications/Tools"/>
    <s v="OPEN"/>
    <m/>
    <m/>
    <m/>
    <m/>
    <e v="#N/A"/>
    <m/>
    <n v="1"/>
    <s v="Open"/>
    <x v="1"/>
  </r>
  <r>
    <n v="856"/>
    <s v="M194"/>
    <s v="MOM"/>
    <d v="2023-09-22T00:00:00"/>
    <m/>
    <m/>
    <m/>
    <s v="BSS"/>
    <s v="CSP User Experience"/>
    <s v="Definitions of terminologies to be available on mouseover"/>
    <m/>
    <s v="NON-Critical"/>
    <s v="Open"/>
    <m/>
    <s v=" "/>
    <s v=" "/>
    <m/>
    <s v=" "/>
    <m/>
    <m/>
    <x v="5"/>
    <m/>
    <s v="Open"/>
    <s v="Open"/>
    <s v=" "/>
    <s v=" "/>
    <s v=" "/>
    <m/>
    <m/>
    <m/>
    <m/>
    <m/>
    <m/>
    <s v="MOMBSS"/>
    <s v="Applications/Tools"/>
    <s v="OPEN"/>
    <m/>
    <m/>
    <m/>
    <m/>
    <e v="#N/A"/>
    <m/>
    <n v="1"/>
    <s v="Open"/>
    <x v="1"/>
  </r>
  <r>
    <n v="857"/>
    <s v="M195"/>
    <s v="MOM"/>
    <d v="2023-09-22T00:00:00"/>
    <m/>
    <m/>
    <m/>
    <s v="DR"/>
    <s v="O&amp;M Strategy"/>
    <s v="a brief note on what is required to be delivered by CtrlS for DR"/>
    <m/>
    <s v="NON-Critical"/>
    <s v="Open"/>
    <m/>
    <s v=" "/>
    <s v=" "/>
    <m/>
    <s v="Work in progress"/>
    <m/>
    <m/>
    <x v="7"/>
    <m/>
    <s v="Open"/>
    <s v="Open"/>
    <s v=" "/>
    <s v=" "/>
    <s v=" "/>
    <m/>
    <m/>
    <m/>
    <m/>
    <m/>
    <m/>
    <s v="MOMDR"/>
    <s v="DR"/>
    <s v="OPEN"/>
    <m/>
    <m/>
    <m/>
    <m/>
    <m/>
    <m/>
    <n v="1"/>
    <s v="Open"/>
    <x v="1"/>
  </r>
  <r>
    <n v="858"/>
    <s v="M196"/>
    <s v="MOM"/>
    <d v="2023-09-22T00:00:00"/>
    <m/>
    <m/>
    <m/>
    <s v="DR"/>
    <s v="Functional AT Plan"/>
    <s v="Share the test results of DR systems with T-Fiber."/>
    <m/>
    <s v="NON-Critical"/>
    <s v="Open"/>
    <m/>
    <s v=" "/>
    <s v=" "/>
    <m/>
    <s v="Work in progress"/>
    <m/>
    <m/>
    <x v="7"/>
    <m/>
    <s v="Open"/>
    <s v="Open"/>
    <s v=" "/>
    <s v=" "/>
    <s v=" "/>
    <m/>
    <m/>
    <m/>
    <m/>
    <m/>
    <m/>
    <s v="MOMDR"/>
    <s v="DR"/>
    <s v="OPEN"/>
    <m/>
    <m/>
    <m/>
    <m/>
    <m/>
    <m/>
    <n v="1"/>
    <s v="Open"/>
    <x v="1"/>
  </r>
  <r>
    <n v="859"/>
    <s v="M197"/>
    <s v="MOM"/>
    <d v="2023-09-22T00:00:00"/>
    <m/>
    <m/>
    <m/>
    <s v="BSS"/>
    <s v="Integration"/>
    <s v="WFM-SMS Gateway integration"/>
    <m/>
    <s v="Critical"/>
    <s v="Open"/>
    <m/>
    <s v=" "/>
    <s v=" "/>
    <m/>
    <s v=" "/>
    <m/>
    <m/>
    <x v="5"/>
    <m/>
    <s v="Open"/>
    <s v="Open"/>
    <s v=" "/>
    <s v=" "/>
    <s v=" "/>
    <m/>
    <m/>
    <m/>
    <m/>
    <m/>
    <m/>
    <s v="MOMBSS"/>
    <s v="Applications/Tools"/>
    <s v="OPEN"/>
    <m/>
    <m/>
    <m/>
    <m/>
    <e v="#N/A"/>
    <m/>
    <n v="1"/>
    <s v="Open"/>
    <x v="1"/>
  </r>
  <r>
    <n v="860"/>
    <s v="M198"/>
    <s v="MOM"/>
    <d v="2023-09-22T00:00:00"/>
    <m/>
    <m/>
    <m/>
    <s v="BSS"/>
    <s v="CSP User Experience"/>
    <s v="L&amp;T, to update the Landing Page to cater to all specified segments such as Pin code, Address, Lat-Long, or address pulling from Google API is required"/>
    <m/>
    <s v="Critical"/>
    <s v="Open"/>
    <m/>
    <s v=" "/>
    <s v=" "/>
    <m/>
    <s v=" "/>
    <m/>
    <m/>
    <x v="5"/>
    <m/>
    <s v="Open"/>
    <s v="Open"/>
    <s v=" "/>
    <s v=" "/>
    <s v=" "/>
    <m/>
    <m/>
    <m/>
    <m/>
    <m/>
    <m/>
    <s v="MOMBSS"/>
    <s v="Applications/Tools"/>
    <s v="OPEN"/>
    <m/>
    <m/>
    <m/>
    <m/>
    <e v="#N/A"/>
    <m/>
    <n v="1"/>
    <s v="Open"/>
    <x v="1"/>
  </r>
  <r>
    <n v="861"/>
    <s v="M199"/>
    <s v="MOM"/>
    <d v="2023-09-22T00:00:00"/>
    <m/>
    <m/>
    <m/>
    <s v="BSS"/>
    <s v="Notification Template"/>
    <s v="Replace &quot;Re-confirm&quot; with &quot;View&quot; in the notification template."/>
    <m/>
    <s v="Critical"/>
    <s v="Open"/>
    <m/>
    <s v=" "/>
    <s v=" "/>
    <m/>
    <s v=" "/>
    <m/>
    <m/>
    <x v="5"/>
    <m/>
    <s v="Open"/>
    <s v="Open"/>
    <s v=" "/>
    <s v=" "/>
    <s v=" "/>
    <m/>
    <m/>
    <m/>
    <m/>
    <m/>
    <m/>
    <s v="MOMBSS"/>
    <s v="Applications/Tools"/>
    <s v="OPEN"/>
    <m/>
    <m/>
    <m/>
    <m/>
    <e v="#N/A"/>
    <m/>
    <n v="1"/>
    <s v="Open"/>
    <x v="1"/>
  </r>
  <r>
    <n v="862"/>
    <s v="M2"/>
    <s v="MOM"/>
    <d v="2023-02-06T00:00:00"/>
    <s v="P3"/>
    <m/>
    <m/>
    <s v="NOC Operationalization"/>
    <s v="Handbook &amp; SOPs"/>
    <s v="T-Fiber requested the inclusion of Protocol Manager and Regulatory roles in the TNOC organization chart. Also, emphasized clear demarcation and mapping of resources with names, roles, and responsibilities"/>
    <m/>
    <s v="Critical"/>
    <s v="Completed"/>
    <m/>
    <s v="OSS Dashboards"/>
    <s v=" "/>
    <m/>
    <s v="NOC resources details is shared on weekly basis. Roles of NOC is as per RFP."/>
    <m/>
    <m/>
    <x v="8"/>
    <m/>
    <m/>
    <s v="COMPLETED &amp; APPROVED"/>
    <s v=" "/>
    <s v=" "/>
    <s v=" "/>
    <m/>
    <m/>
    <m/>
    <m/>
    <m/>
    <m/>
    <s v="MOMNOC Operationalization"/>
    <s v="Network"/>
    <s v="CLOSED"/>
    <m/>
    <m/>
    <s v="Not related to delivery"/>
    <d v="2025-09-19T00:00:00"/>
    <s v="Artefacts not Required"/>
    <m/>
    <n v="1"/>
    <s v="Completed &amp; Approved"/>
    <x v="0"/>
  </r>
  <r>
    <n v="863"/>
    <s v="M20"/>
    <s v="MOM"/>
    <d v="2023-05-18T00:00:00"/>
    <m/>
    <m/>
    <m/>
    <s v="BSS"/>
    <s v="Full NOC Readiness"/>
    <s v="Roadmap for Network Service Order Fulfilment and Service Assurance"/>
    <m/>
    <s v="Critical"/>
    <s v="Open"/>
    <m/>
    <s v="OSS Dashboards"/>
    <s v=" "/>
    <m/>
    <s v=" "/>
    <m/>
    <m/>
    <x v="5"/>
    <m/>
    <s v="Open"/>
    <s v="Open"/>
    <s v=" "/>
    <s v=" "/>
    <s v=" "/>
    <m/>
    <m/>
    <m/>
    <m/>
    <m/>
    <m/>
    <s v="MOMBSS"/>
    <s v="Applications/Tools"/>
    <s v="OPEN"/>
    <m/>
    <m/>
    <m/>
    <m/>
    <e v="#N/A"/>
    <m/>
    <n v="1"/>
    <s v="Open"/>
    <x v="1"/>
  </r>
  <r>
    <n v="864"/>
    <s v="M200"/>
    <s v="MOM"/>
    <d v="2023-09-22T00:00:00"/>
    <m/>
    <m/>
    <m/>
    <s v="BSS"/>
    <s v="Notification Template"/>
    <s v="Ensure that SMS includes a link to the CSP."/>
    <m/>
    <s v="Critical"/>
    <s v="Open"/>
    <m/>
    <s v=" "/>
    <s v=" "/>
    <m/>
    <s v=" "/>
    <m/>
    <m/>
    <x v="5"/>
    <m/>
    <s v="Open"/>
    <s v="Open"/>
    <s v=" "/>
    <s v=" "/>
    <s v=" "/>
    <m/>
    <m/>
    <m/>
    <m/>
    <m/>
    <m/>
    <s v="MOMBSS"/>
    <s v="Applications/Tools"/>
    <s v="OPEN"/>
    <m/>
    <m/>
    <m/>
    <m/>
    <e v="#N/A"/>
    <m/>
    <n v="1"/>
    <s v="Open"/>
    <x v="1"/>
  </r>
  <r>
    <n v="865"/>
    <s v="M201"/>
    <s v="MOM"/>
    <d v="2023-09-22T00:00:00"/>
    <m/>
    <m/>
    <m/>
    <s v="BSS"/>
    <s v="Functional AT Plan"/>
    <s v="Perform testing of negative scenarios to identify and address any issues or vulnerabilities"/>
    <m/>
    <s v="Critical"/>
    <s v="Open"/>
    <m/>
    <s v=" "/>
    <s v=" "/>
    <m/>
    <s v=" "/>
    <m/>
    <m/>
    <x v="5"/>
    <m/>
    <s v="Open"/>
    <s v="Open"/>
    <s v=" "/>
    <s v=" "/>
    <s v=" "/>
    <m/>
    <m/>
    <m/>
    <m/>
    <m/>
    <m/>
    <s v="MOMBSS"/>
    <s v="Applications/Tools"/>
    <s v="OPEN"/>
    <m/>
    <m/>
    <m/>
    <m/>
    <e v="#N/A"/>
    <m/>
    <n v="1"/>
    <s v="Open"/>
    <x v="1"/>
  </r>
  <r>
    <n v="866"/>
    <s v="M202"/>
    <s v="MOM"/>
    <d v="2023-09-22T00:00:00"/>
    <m/>
    <m/>
    <m/>
    <s v="BSS"/>
    <s v="CSP User Experience"/>
    <s v="Validate all mandatory fields and associated asterisks to ensure completeness and accuracy of data entry"/>
    <m/>
    <s v="Critical"/>
    <s v="Open"/>
    <m/>
    <s v=" "/>
    <s v=" "/>
    <m/>
    <s v=" "/>
    <m/>
    <m/>
    <x v="5"/>
    <m/>
    <s v="Open"/>
    <s v="Open"/>
    <s v=" "/>
    <s v=" "/>
    <s v=" "/>
    <m/>
    <m/>
    <m/>
    <m/>
    <m/>
    <m/>
    <s v="MOMBSS"/>
    <s v="Applications/Tools"/>
    <s v="OPEN"/>
    <m/>
    <m/>
    <m/>
    <m/>
    <e v="#N/A"/>
    <m/>
    <n v="1"/>
    <s v="Open"/>
    <x v="1"/>
  </r>
  <r>
    <n v="867"/>
    <s v="M203"/>
    <s v="MOM"/>
    <d v="2023-09-22T00:00:00"/>
    <m/>
    <m/>
    <m/>
    <s v="BSS"/>
    <s v="Billing Related"/>
    <s v="Establish a mechanism to confirm the synchronization between the current account and the payment portal."/>
    <m/>
    <s v="Critical"/>
    <s v="Open"/>
    <m/>
    <s v=" "/>
    <s v=" "/>
    <m/>
    <s v=" "/>
    <m/>
    <m/>
    <x v="5"/>
    <m/>
    <s v="Open"/>
    <s v="Open"/>
    <s v=" "/>
    <s v=" "/>
    <s v=" "/>
    <m/>
    <m/>
    <m/>
    <m/>
    <m/>
    <m/>
    <s v="MOMBSS"/>
    <s v="Applications/Tools"/>
    <s v="OPEN"/>
    <m/>
    <m/>
    <m/>
    <m/>
    <e v="#N/A"/>
    <m/>
    <n v="1"/>
    <s v="Open"/>
    <x v="1"/>
  </r>
  <r>
    <n v="868"/>
    <s v="M204"/>
    <s v="MOM"/>
    <d v="2023-09-22T00:00:00"/>
    <m/>
    <m/>
    <m/>
    <s v="BSS"/>
    <s v="CSP User Experience"/>
    <s v="Display Progress in CSP Post-Order"/>
    <m/>
    <s v="NON-Critical"/>
    <s v="Open"/>
    <m/>
    <s v=" "/>
    <s v=" "/>
    <m/>
    <s v=" "/>
    <m/>
    <m/>
    <x v="5"/>
    <m/>
    <s v="Open"/>
    <s v="Open"/>
    <s v=" "/>
    <s v=" "/>
    <s v=" "/>
    <m/>
    <m/>
    <m/>
    <m/>
    <m/>
    <m/>
    <s v="MOMBSS"/>
    <s v="Applications/Tools"/>
    <s v="OPEN"/>
    <m/>
    <m/>
    <m/>
    <m/>
    <e v="#N/A"/>
    <m/>
    <n v="1"/>
    <s v="Open"/>
    <x v="1"/>
  </r>
  <r>
    <n v="869"/>
    <s v="M205"/>
    <s v="MOM"/>
    <d v="2023-09-22T00:00:00"/>
    <m/>
    <m/>
    <m/>
    <s v="BSS"/>
    <s v="CSP User Experience"/>
    <s v="User-Friendly Product Naming"/>
    <m/>
    <s v="NON-Critical"/>
    <s v="Open"/>
    <m/>
    <s v=" "/>
    <s v=" "/>
    <m/>
    <s v=" "/>
    <m/>
    <m/>
    <x v="5"/>
    <m/>
    <s v="Open"/>
    <s v="Open"/>
    <s v=" "/>
    <s v=" "/>
    <s v=" "/>
    <m/>
    <m/>
    <m/>
    <m/>
    <m/>
    <m/>
    <s v="MOMBSS"/>
    <s v="Applications/Tools"/>
    <s v="OPEN"/>
    <m/>
    <m/>
    <m/>
    <m/>
    <e v="#N/A"/>
    <m/>
    <n v="1"/>
    <s v="Open"/>
    <x v="1"/>
  </r>
  <r>
    <n v="870"/>
    <s v="M206"/>
    <s v="MOM"/>
    <d v="2023-09-22T00:00:00"/>
    <m/>
    <m/>
    <m/>
    <s v="BSS"/>
    <s v="Action points"/>
    <s v="Address and resolve issues related to using the backspace key on the webpage, ensuring smooth navigation to the previous page."/>
    <m/>
    <s v="NON-Critical"/>
    <s v="Open"/>
    <m/>
    <s v=" "/>
    <s v=" "/>
    <m/>
    <s v=" "/>
    <m/>
    <m/>
    <x v="5"/>
    <m/>
    <s v="Open"/>
    <s v="Open"/>
    <s v=" "/>
    <s v=" "/>
    <s v=" "/>
    <m/>
    <m/>
    <m/>
    <m/>
    <m/>
    <m/>
    <s v="MOMBSS"/>
    <s v="Applications/Tools"/>
    <s v="OPEN"/>
    <m/>
    <m/>
    <m/>
    <m/>
    <e v="#N/A"/>
    <m/>
    <n v="1"/>
    <s v="Open"/>
    <x v="1"/>
  </r>
  <r>
    <n v="871"/>
    <s v="M207"/>
    <s v="MOM"/>
    <d v="2023-09-22T00:00:00"/>
    <m/>
    <m/>
    <m/>
    <s v="BSS"/>
    <s v="Billing Related"/>
    <s v="Payments and policies : BSS billing module  should have various frameworks of full payment, part payment,  advance payment, based on customer credit worthiness , based on discount policy etc.  "/>
    <m/>
    <s v="Critical"/>
    <s v="Open"/>
    <m/>
    <s v=" "/>
    <s v=" "/>
    <m/>
    <s v=" "/>
    <m/>
    <m/>
    <x v="5"/>
    <m/>
    <s v="Open"/>
    <s v="Open"/>
    <s v=" "/>
    <s v=" "/>
    <s v=" "/>
    <m/>
    <m/>
    <m/>
    <m/>
    <m/>
    <m/>
    <s v="MOMBSS"/>
    <s v="Applications/Tools"/>
    <s v="OPEN"/>
    <m/>
    <m/>
    <m/>
    <m/>
    <e v="#N/A"/>
    <m/>
    <n v="1"/>
    <s v="Open"/>
    <x v="1"/>
  </r>
  <r>
    <n v="872"/>
    <s v="M208"/>
    <s v="MOM"/>
    <d v="2023-09-22T00:00:00"/>
    <m/>
    <m/>
    <m/>
    <s v="BSS"/>
    <s v="CSP User Experience"/>
    <s v="Time Duration of OTP need to be fixed with timer"/>
    <m/>
    <s v="Critical"/>
    <s v="Open"/>
    <m/>
    <s v=" "/>
    <s v=" "/>
    <m/>
    <s v=" "/>
    <m/>
    <m/>
    <x v="5"/>
    <m/>
    <s v="Open"/>
    <s v="Open"/>
    <s v=" "/>
    <s v=" "/>
    <s v=" "/>
    <m/>
    <m/>
    <m/>
    <m/>
    <m/>
    <m/>
    <s v="MOMBSS"/>
    <s v="Applications/Tools"/>
    <s v="OPEN"/>
    <m/>
    <m/>
    <m/>
    <m/>
    <e v="#N/A"/>
    <m/>
    <n v="1"/>
    <s v="Open"/>
    <x v="1"/>
  </r>
  <r>
    <n v="873"/>
    <s v="M209"/>
    <s v="MOM"/>
    <d v="2023-09-22T00:00:00"/>
    <m/>
    <m/>
    <m/>
    <s v="BSS"/>
    <s v="CSP User Experience"/>
    <s v="Implement 'Request to Re-send OTP'"/>
    <m/>
    <s v="Critical"/>
    <s v="Open"/>
    <m/>
    <s v=" "/>
    <s v=" "/>
    <m/>
    <s v=" "/>
    <m/>
    <m/>
    <x v="5"/>
    <m/>
    <s v="Open"/>
    <s v="Open"/>
    <s v=" "/>
    <s v=" "/>
    <s v=" "/>
    <m/>
    <m/>
    <m/>
    <m/>
    <m/>
    <m/>
    <s v="MOMBSS"/>
    <s v="Applications/Tools"/>
    <s v="OPEN"/>
    <m/>
    <m/>
    <m/>
    <m/>
    <e v="#N/A"/>
    <m/>
    <n v="1"/>
    <s v="Open"/>
    <x v="1"/>
  </r>
  <r>
    <n v="874"/>
    <s v="M21"/>
    <s v="MOM"/>
    <d v="2023-06-01T00:00:00"/>
    <m/>
    <m/>
    <m/>
    <s v="GIS"/>
    <s v="User Experience"/>
    <s v="Google Map availability in Geo Media Tool with real time navigation"/>
    <m/>
    <s v="Critical"/>
    <s v="Open"/>
    <m/>
    <s v="OSS Dashboards"/>
    <s v=" "/>
    <m/>
    <s v="Google Map availability in Geo Media Tool, Hexagon clarified that Google Map feature is not available in Geo Media as it is a client based independent tool which can be installed in client PCs; however, end users can use OSM and/or Bing maps along with Geo media"/>
    <m/>
    <m/>
    <x v="1"/>
    <m/>
    <m/>
    <s v="CLOSURE REVIEW PENDING "/>
    <s v=" "/>
    <s v=" "/>
    <s v=" "/>
    <m/>
    <m/>
    <m/>
    <m/>
    <m/>
    <m/>
    <s v="MOMGIS"/>
    <s v="Applications/Tools"/>
    <s v="OPEN"/>
    <m/>
    <m/>
    <m/>
    <m/>
    <m/>
    <m/>
    <n v="1"/>
    <s v="Completed but Verification undrer Process"/>
    <x v="2"/>
  </r>
  <r>
    <n v="875"/>
    <s v="M210"/>
    <s v="MOM"/>
    <d v="2023-09-22T00:00:00"/>
    <m/>
    <m/>
    <m/>
    <s v="BSS"/>
    <s v="Billing Related"/>
    <s v="Implement a system to generate a revised Proforma Invoice with the latest date if the ordering process is stopped and resumed."/>
    <m/>
    <s v="Critical"/>
    <s v="Open"/>
    <m/>
    <s v=" "/>
    <s v=" "/>
    <m/>
    <s v=" "/>
    <m/>
    <m/>
    <x v="5"/>
    <m/>
    <s v="Open"/>
    <s v="Open"/>
    <s v=" "/>
    <s v=" "/>
    <s v=" "/>
    <m/>
    <m/>
    <m/>
    <m/>
    <m/>
    <m/>
    <s v="MOMBSS"/>
    <s v="Applications/Tools"/>
    <s v="OPEN"/>
    <m/>
    <m/>
    <m/>
    <m/>
    <e v="#N/A"/>
    <m/>
    <n v="1"/>
    <s v="Open"/>
    <x v="1"/>
  </r>
  <r>
    <n v="876"/>
    <s v="M211"/>
    <s v="MOM"/>
    <d v="2023-09-22T00:00:00"/>
    <m/>
    <m/>
    <m/>
    <s v="BSS"/>
    <s v="CSP User Experience"/>
    <s v="Configure the CSP portal to display only orders relevant to the specific customer, enhancing user experience and clarity."/>
    <m/>
    <s v="Critical"/>
    <s v="Open"/>
    <m/>
    <s v=" "/>
    <s v=" "/>
    <m/>
    <s v=" "/>
    <m/>
    <m/>
    <x v="5"/>
    <m/>
    <s v="Open"/>
    <s v="Open"/>
    <s v=" "/>
    <s v=" "/>
    <s v=" "/>
    <m/>
    <m/>
    <m/>
    <m/>
    <m/>
    <m/>
    <s v="MOMBSS"/>
    <s v="Applications/Tools"/>
    <s v="OPEN"/>
    <m/>
    <m/>
    <m/>
    <m/>
    <e v="#N/A"/>
    <m/>
    <n v="1"/>
    <s v="Open"/>
    <x v="1"/>
  </r>
  <r>
    <n v="877"/>
    <s v="M212"/>
    <s v="MOM"/>
    <d v="2023-09-22T00:00:00"/>
    <m/>
    <m/>
    <m/>
    <s v="BSS"/>
    <s v="Service provisioning"/>
    <s v="Reservation of Bandwidth at Provisioning"/>
    <m/>
    <s v="Critical"/>
    <s v="Open"/>
    <m/>
    <s v=" "/>
    <s v=" "/>
    <m/>
    <s v=" "/>
    <m/>
    <m/>
    <x v="5"/>
    <m/>
    <s v="Open"/>
    <s v="Open"/>
    <s v=" "/>
    <s v=" "/>
    <s v=" "/>
    <m/>
    <m/>
    <m/>
    <m/>
    <m/>
    <m/>
    <s v="MOMBSS"/>
    <s v="Applications/Tools"/>
    <s v="OPEN"/>
    <m/>
    <m/>
    <m/>
    <m/>
    <e v="#N/A"/>
    <m/>
    <n v="1"/>
    <s v="Open"/>
    <x v="1"/>
  </r>
  <r>
    <n v="878"/>
    <s v="M213"/>
    <s v="MOM"/>
    <d v="2023-09-22T00:00:00"/>
    <m/>
    <m/>
    <m/>
    <s v="BSS"/>
    <s v="CSP User Experience"/>
    <s v="Customer Care should in bold"/>
    <m/>
    <s v="NON-Critical"/>
    <s v="Open"/>
    <m/>
    <s v=" "/>
    <s v=" "/>
    <m/>
    <s v=" "/>
    <m/>
    <m/>
    <x v="5"/>
    <m/>
    <s v="Open"/>
    <s v="Open"/>
    <s v=" "/>
    <s v=" "/>
    <s v=" "/>
    <m/>
    <m/>
    <m/>
    <m/>
    <m/>
    <m/>
    <s v="MOMBSS"/>
    <s v="Applications/Tools"/>
    <s v="OPEN"/>
    <m/>
    <m/>
    <m/>
    <m/>
    <e v="#N/A"/>
    <m/>
    <n v="1"/>
    <s v="Open"/>
    <x v="1"/>
  </r>
  <r>
    <n v="879"/>
    <s v="M214"/>
    <s v="MOM"/>
    <d v="2023-09-22T00:00:00"/>
    <m/>
    <m/>
    <m/>
    <s v="BSS"/>
    <s v="Billing Related"/>
    <s v="Align Order Confirmation with Payment Receipt"/>
    <m/>
    <s v="Critical"/>
    <s v="Open"/>
    <m/>
    <s v=" "/>
    <s v=" "/>
    <m/>
    <s v=" "/>
    <m/>
    <m/>
    <x v="5"/>
    <m/>
    <s v="Open"/>
    <s v="Open"/>
    <s v=" "/>
    <s v=" "/>
    <s v=" "/>
    <m/>
    <m/>
    <m/>
    <m/>
    <m/>
    <m/>
    <s v="MOMBSS"/>
    <s v="Applications/Tools"/>
    <s v="OPEN"/>
    <m/>
    <m/>
    <m/>
    <m/>
    <e v="#N/A"/>
    <m/>
    <n v="1"/>
    <s v="Open"/>
    <x v="1"/>
  </r>
  <r>
    <n v="880"/>
    <s v="M215"/>
    <s v="MOM"/>
    <d v="2023-09-22T00:00:00"/>
    <m/>
    <m/>
    <m/>
    <s v="BSS"/>
    <s v="Improvement"/>
    <s v="Improve 'Pick Order' Button and Placeholder"/>
    <m/>
    <s v="Critical"/>
    <s v="Open"/>
    <m/>
    <s v=" "/>
    <s v=" "/>
    <m/>
    <s v=" "/>
    <m/>
    <m/>
    <x v="5"/>
    <m/>
    <s v="Open"/>
    <s v="Open"/>
    <s v=" "/>
    <s v=" "/>
    <s v=" "/>
    <m/>
    <m/>
    <m/>
    <m/>
    <m/>
    <m/>
    <s v="MOMBSS"/>
    <s v="Applications/Tools"/>
    <s v="OPEN"/>
    <m/>
    <m/>
    <m/>
    <m/>
    <e v="#N/A"/>
    <m/>
    <n v="1"/>
    <s v="Open"/>
    <x v="1"/>
  </r>
  <r>
    <n v="881"/>
    <s v="M216"/>
    <s v="MOM"/>
    <d v="2023-09-22T00:00:00"/>
    <m/>
    <m/>
    <m/>
    <s v="BSS"/>
    <s v="Billing Related"/>
    <s v="Implement Alerts for CAF Approval and Payment"/>
    <m/>
    <s v="Critical"/>
    <s v="Open"/>
    <m/>
    <s v=" "/>
    <s v=" "/>
    <m/>
    <s v=" "/>
    <m/>
    <m/>
    <x v="5"/>
    <m/>
    <s v="Open"/>
    <s v="Open"/>
    <s v=" "/>
    <s v=" "/>
    <s v=" "/>
    <m/>
    <m/>
    <m/>
    <m/>
    <m/>
    <m/>
    <s v="MOMBSS"/>
    <s v="Applications/Tools"/>
    <s v="OPEN"/>
    <m/>
    <m/>
    <m/>
    <m/>
    <e v="#N/A"/>
    <m/>
    <n v="1"/>
    <s v="Open"/>
    <x v="1"/>
  </r>
  <r>
    <n v="882"/>
    <s v="M217"/>
    <s v="MOM"/>
    <d v="2023-09-22T00:00:00"/>
    <m/>
    <m/>
    <m/>
    <s v="BSS"/>
    <s v="Improvement"/>
    <s v="Customer Dashboards with visible website name for branding"/>
    <m/>
    <s v="Critical"/>
    <s v="Open"/>
    <m/>
    <s v=" "/>
    <s v=" "/>
    <m/>
    <s v=" "/>
    <m/>
    <m/>
    <x v="5"/>
    <m/>
    <s v="Open"/>
    <s v="Open"/>
    <s v=" "/>
    <s v=" "/>
    <s v=" "/>
    <m/>
    <m/>
    <m/>
    <m/>
    <m/>
    <m/>
    <s v="MOMBSS"/>
    <s v="Applications/Tools"/>
    <s v="OPEN"/>
    <m/>
    <m/>
    <m/>
    <m/>
    <e v="#N/A"/>
    <m/>
    <n v="1"/>
    <s v="Open"/>
    <x v="1"/>
  </r>
  <r>
    <n v="883"/>
    <s v="M218"/>
    <s v="MOM"/>
    <d v="2023-09-22T00:00:00"/>
    <m/>
    <m/>
    <m/>
    <s v="BSS"/>
    <s v="User Experience"/>
    <s v="Make Site ID More Relevant for Order Selection"/>
    <m/>
    <s v="Critical"/>
    <s v="Open"/>
    <m/>
    <s v=" "/>
    <s v=" "/>
    <m/>
    <s v=" "/>
    <m/>
    <m/>
    <x v="5"/>
    <m/>
    <s v="Open"/>
    <s v="Open"/>
    <s v=" "/>
    <s v=" "/>
    <s v=" "/>
    <m/>
    <m/>
    <m/>
    <m/>
    <m/>
    <m/>
    <s v="MOMBSS"/>
    <s v="Applications/Tools"/>
    <s v="OPEN"/>
    <m/>
    <m/>
    <m/>
    <m/>
    <e v="#N/A"/>
    <m/>
    <n v="1"/>
    <s v="Open"/>
    <x v="1"/>
  </r>
  <r>
    <n v="884"/>
    <s v="M219"/>
    <s v="MOM"/>
    <d v="2023-09-22T00:00:00"/>
    <m/>
    <m/>
    <m/>
    <s v="BSS"/>
    <s v="Improvement"/>
    <s v="Display Opportunity ID and Order ID Differently columns"/>
    <m/>
    <s v="Critical"/>
    <s v="Open"/>
    <m/>
    <s v=" "/>
    <s v=" "/>
    <m/>
    <s v=" "/>
    <m/>
    <m/>
    <x v="5"/>
    <m/>
    <s v="Open"/>
    <s v="Open"/>
    <s v=" "/>
    <s v=" "/>
    <s v=" "/>
    <m/>
    <m/>
    <m/>
    <m/>
    <m/>
    <m/>
    <s v="MOMBSS"/>
    <s v="Applications/Tools"/>
    <s v="OPEN"/>
    <m/>
    <m/>
    <m/>
    <m/>
    <e v="#N/A"/>
    <m/>
    <n v="1"/>
    <s v="Open"/>
    <x v="1"/>
  </r>
  <r>
    <n v="885"/>
    <s v="M22"/>
    <s v="MOM"/>
    <d v="2023-06-01T00:00:00"/>
    <m/>
    <m/>
    <m/>
    <s v="GIS"/>
    <s v="User Experience"/>
    <s v="Fixed Topology Nomenclature"/>
    <m/>
    <s v="Critical"/>
    <s v="Open"/>
    <m/>
    <s v="OSS Dashboards"/>
    <s v=" "/>
    <m/>
    <m/>
    <m/>
    <m/>
    <x v="1"/>
    <m/>
    <m/>
    <s v="CLOSURE REVIEW PENDING "/>
    <s v=" "/>
    <s v=" "/>
    <s v=" "/>
    <m/>
    <m/>
    <m/>
    <m/>
    <m/>
    <m/>
    <s v="MOMGIS"/>
    <s v="Applications/Tools"/>
    <s v="OPEN"/>
    <m/>
    <m/>
    <m/>
    <m/>
    <m/>
    <m/>
    <n v="1"/>
    <s v="Completed but Verification undrer Process"/>
    <x v="2"/>
  </r>
  <r>
    <n v="886"/>
    <s v="M220"/>
    <s v="MOM"/>
    <d v="2023-09-22T00:00:00"/>
    <m/>
    <m/>
    <m/>
    <s v="BSS"/>
    <s v="Action points"/>
    <s v="Address Missing Scroll Bar in Some Pages"/>
    <m/>
    <s v="Critical"/>
    <s v="Open"/>
    <m/>
    <s v=" "/>
    <s v=" "/>
    <m/>
    <s v=" "/>
    <m/>
    <m/>
    <x v="5"/>
    <m/>
    <s v="Open"/>
    <s v="Open"/>
    <s v=" "/>
    <s v=" "/>
    <s v=" "/>
    <m/>
    <m/>
    <m/>
    <m/>
    <m/>
    <m/>
    <s v="MOMBSS"/>
    <s v="Applications/Tools"/>
    <s v="OPEN"/>
    <m/>
    <m/>
    <m/>
    <m/>
    <e v="#N/A"/>
    <m/>
    <n v="1"/>
    <s v="Open"/>
    <x v="1"/>
  </r>
  <r>
    <n v="887"/>
    <s v="M221"/>
    <s v="MOM"/>
    <d v="2023-09-22T00:00:00"/>
    <m/>
    <m/>
    <m/>
    <s v="BSS"/>
    <s v="Billing Related"/>
    <s v="Incorporate a partial payment option for larger or priority accounts, allowing T-Fiber to decide on a case-by-case basis, along with an approval matrix."/>
    <m/>
    <s v="Critical"/>
    <s v="Open"/>
    <m/>
    <s v=" "/>
    <s v=" "/>
    <m/>
    <s v=" "/>
    <m/>
    <m/>
    <x v="5"/>
    <m/>
    <s v="Open"/>
    <s v="Open"/>
    <s v=" "/>
    <s v=" "/>
    <s v=" "/>
    <m/>
    <m/>
    <m/>
    <m/>
    <m/>
    <m/>
    <s v="MOMBSS"/>
    <s v="Applications/Tools"/>
    <s v="OPEN"/>
    <m/>
    <m/>
    <m/>
    <m/>
    <e v="#N/A"/>
    <m/>
    <n v="1"/>
    <s v="Open"/>
    <x v="1"/>
  </r>
  <r>
    <n v="888"/>
    <s v="M222"/>
    <s v="MOM"/>
    <d v="2023-09-22T00:00:00"/>
    <m/>
    <m/>
    <m/>
    <s v="BSS"/>
    <s v="Action points"/>
    <s v="Rectify the issue with the 'Show Password' option to ensure its proper functionality"/>
    <m/>
    <s v="Critical"/>
    <s v="Open"/>
    <m/>
    <s v=" "/>
    <s v=" "/>
    <m/>
    <s v=" "/>
    <m/>
    <m/>
    <x v="5"/>
    <m/>
    <s v="Open"/>
    <s v="Open"/>
    <s v=" "/>
    <s v=" "/>
    <s v=" "/>
    <m/>
    <m/>
    <m/>
    <m/>
    <m/>
    <m/>
    <s v="MOMBSS"/>
    <s v="Applications/Tools"/>
    <s v="OPEN"/>
    <m/>
    <m/>
    <m/>
    <m/>
    <e v="#N/A"/>
    <m/>
    <n v="1"/>
    <s v="Open"/>
    <x v="1"/>
  </r>
  <r>
    <n v="889"/>
    <s v="M223"/>
    <s v="MOM"/>
    <d v="2023-09-22T00:00:00"/>
    <m/>
    <m/>
    <m/>
    <s v="BSS"/>
    <s v="Billing Related"/>
    <s v="Mandate the selection of the payment window (half-yearly or annually) during the ordering process, making it clear to the customer, rather than defaulting to monthly."/>
    <m/>
    <s v="Critical"/>
    <s v="Open"/>
    <m/>
    <s v=" "/>
    <s v=" "/>
    <m/>
    <s v=" "/>
    <m/>
    <m/>
    <x v="5"/>
    <m/>
    <s v="Open"/>
    <s v="Open"/>
    <s v=" "/>
    <s v=" "/>
    <s v=" "/>
    <m/>
    <m/>
    <m/>
    <m/>
    <m/>
    <m/>
    <s v="MOMBSS"/>
    <s v="Applications/Tools"/>
    <s v="OPEN"/>
    <m/>
    <m/>
    <m/>
    <m/>
    <e v="#N/A"/>
    <m/>
    <n v="1"/>
    <s v="Open"/>
    <x v="1"/>
  </r>
  <r>
    <n v="890"/>
    <s v="M224"/>
    <s v="MOM"/>
    <d v="2023-09-22T00:00:00"/>
    <m/>
    <m/>
    <m/>
    <s v="BSS"/>
    <s v="Improvement"/>
    <s v="Modify the order submission process to collect secondary phone numbers and email IDs, as required."/>
    <m/>
    <s v="Critical"/>
    <s v="Open"/>
    <m/>
    <s v=" "/>
    <s v=" "/>
    <m/>
    <s v=" "/>
    <m/>
    <m/>
    <x v="5"/>
    <m/>
    <s v="Open"/>
    <s v="Open"/>
    <s v=" "/>
    <s v=" "/>
    <s v=" "/>
    <m/>
    <m/>
    <m/>
    <m/>
    <m/>
    <m/>
    <s v="MOMBSS"/>
    <s v="Applications/Tools"/>
    <s v="OPEN"/>
    <m/>
    <m/>
    <m/>
    <m/>
    <e v="#N/A"/>
    <m/>
    <n v="1"/>
    <s v="Open"/>
    <x v="1"/>
  </r>
  <r>
    <n v="891"/>
    <s v="M225"/>
    <s v="MOM"/>
    <d v="2023-09-22T00:00:00"/>
    <m/>
    <m/>
    <m/>
    <s v="BSS"/>
    <s v="Billing Related"/>
    <s v="Implement a restriction to prevent order placement without the completion of payment, ensuring a secure and controlled ordering process."/>
    <m/>
    <s v="Critical"/>
    <s v="Open"/>
    <m/>
    <s v=" "/>
    <s v=" "/>
    <m/>
    <s v=" "/>
    <m/>
    <m/>
    <x v="5"/>
    <m/>
    <s v="Open"/>
    <s v="Open"/>
    <s v=" "/>
    <s v=" "/>
    <s v=" "/>
    <m/>
    <m/>
    <m/>
    <m/>
    <m/>
    <m/>
    <s v="MOMBSS"/>
    <s v="Applications/Tools"/>
    <s v="OPEN"/>
    <m/>
    <m/>
    <m/>
    <m/>
    <e v="#N/A"/>
    <m/>
    <n v="1"/>
    <s v="Open"/>
    <x v="1"/>
  </r>
  <r>
    <n v="892"/>
    <s v="M226"/>
    <s v="MOM"/>
    <d v="2023-09-22T00:00:00"/>
    <m/>
    <m/>
    <m/>
    <s v="BSS"/>
    <s v="Improvement"/>
    <s v="Standardize colour coding across all UX/UI elements for consistency and a unified visual experience."/>
    <m/>
    <s v="Critical"/>
    <s v="Open"/>
    <m/>
    <s v=" "/>
    <s v=" "/>
    <m/>
    <s v=" "/>
    <m/>
    <m/>
    <x v="5"/>
    <m/>
    <s v="Open"/>
    <s v="Open"/>
    <s v=" "/>
    <s v=" "/>
    <s v=" "/>
    <m/>
    <m/>
    <m/>
    <m/>
    <m/>
    <m/>
    <s v="MOMBSS"/>
    <s v="Applications/Tools"/>
    <s v="OPEN"/>
    <m/>
    <m/>
    <m/>
    <m/>
    <e v="#N/A"/>
    <m/>
    <n v="1"/>
    <s v="Open"/>
    <x v="1"/>
  </r>
  <r>
    <n v="893"/>
    <s v="M227"/>
    <s v="MOM"/>
    <d v="2023-09-22T00:00:00"/>
    <m/>
    <m/>
    <m/>
    <s v="BSS"/>
    <s v="Improvement"/>
    <s v="Allow users to refresh and continue after prolonged inactivity, enhancing the user experience and preventing disruptions"/>
    <m/>
    <s v="Critical"/>
    <s v="Open"/>
    <m/>
    <s v=" "/>
    <s v=" "/>
    <m/>
    <s v=" "/>
    <m/>
    <m/>
    <x v="5"/>
    <m/>
    <s v="Open"/>
    <s v="Open"/>
    <s v=" "/>
    <s v=" "/>
    <s v=" "/>
    <m/>
    <m/>
    <m/>
    <m/>
    <m/>
    <m/>
    <s v="MOMBSS"/>
    <s v="Applications/Tools"/>
    <s v="OPEN"/>
    <m/>
    <m/>
    <m/>
    <m/>
    <e v="#N/A"/>
    <m/>
    <n v="1"/>
    <s v="Open"/>
    <x v="1"/>
  </r>
  <r>
    <n v="894"/>
    <s v="M228"/>
    <s v="MOM"/>
    <d v="2023-09-22T00:00:00"/>
    <m/>
    <m/>
    <m/>
    <s v="BSS"/>
    <s v="Improvement"/>
    <s v="Welcome Message Placement"/>
    <m/>
    <s v="Critical"/>
    <s v="Open"/>
    <m/>
    <s v=" "/>
    <s v=" "/>
    <m/>
    <s v=" "/>
    <m/>
    <m/>
    <x v="5"/>
    <m/>
    <s v="Open"/>
    <s v="Open"/>
    <s v=" "/>
    <s v=" "/>
    <s v=" "/>
    <m/>
    <m/>
    <m/>
    <m/>
    <m/>
    <m/>
    <s v="MOMBSS"/>
    <s v="Applications/Tools"/>
    <s v="OPEN"/>
    <m/>
    <m/>
    <m/>
    <m/>
    <e v="#N/A"/>
    <m/>
    <n v="1"/>
    <s v="Open"/>
    <x v="1"/>
  </r>
  <r>
    <n v="895"/>
    <s v="M229"/>
    <s v="MOM"/>
    <d v="2023-09-22T00:00:00"/>
    <m/>
    <m/>
    <m/>
    <s v="BSS"/>
    <s v="Improvement"/>
    <s v="Introduce a flashing indicator for orders to attract attention and improve visibility."/>
    <m/>
    <s v="Critical"/>
    <s v="Open"/>
    <m/>
    <s v=" "/>
    <s v=" "/>
    <m/>
    <s v=" "/>
    <m/>
    <m/>
    <x v="5"/>
    <m/>
    <s v="Open"/>
    <s v="Open"/>
    <s v=" "/>
    <s v=" "/>
    <s v=" "/>
    <m/>
    <m/>
    <m/>
    <m/>
    <m/>
    <m/>
    <s v="MOMBSS"/>
    <s v="Applications/Tools"/>
    <s v="OPEN"/>
    <m/>
    <m/>
    <m/>
    <m/>
    <e v="#N/A"/>
    <m/>
    <n v="1"/>
    <s v="Open"/>
    <x v="1"/>
  </r>
  <r>
    <n v="896"/>
    <s v="M23"/>
    <s v="MOM"/>
    <d v="2023-06-01T00:00:00"/>
    <m/>
    <m/>
    <m/>
    <s v="GIS"/>
    <s v="User Experience"/>
    <s v="Character size in G-Tech"/>
    <m/>
    <s v="Critical"/>
    <s v="Open"/>
    <m/>
    <s v="OSS Dashboards"/>
    <s v=" "/>
    <m/>
    <m/>
    <m/>
    <m/>
    <x v="1"/>
    <m/>
    <m/>
    <s v="CLOSURE REVIEW PENDING "/>
    <s v=" "/>
    <s v=" "/>
    <s v=" "/>
    <m/>
    <m/>
    <m/>
    <m/>
    <m/>
    <m/>
    <s v="MOMGIS"/>
    <s v="Applications/Tools"/>
    <s v="OPEN"/>
    <m/>
    <m/>
    <m/>
    <m/>
    <m/>
    <m/>
    <n v="1"/>
    <s v="Completed but Verification undrer Process"/>
    <x v="2"/>
  </r>
  <r>
    <n v="897"/>
    <s v="M230"/>
    <s v="MOM"/>
    <d v="2023-09-22T00:00:00"/>
    <m/>
    <m/>
    <m/>
    <s v="BSS"/>
    <s v="User Experience"/>
    <s v="Add a visual indication for users to select the service under the Create Order page."/>
    <m/>
    <s v="Critical"/>
    <s v="Open"/>
    <m/>
    <s v=" "/>
    <s v=" "/>
    <m/>
    <s v=" "/>
    <m/>
    <m/>
    <x v="5"/>
    <m/>
    <s v="Open"/>
    <s v="Open"/>
    <s v=" "/>
    <s v=" "/>
    <s v=" "/>
    <m/>
    <m/>
    <m/>
    <m/>
    <m/>
    <m/>
    <s v="MOMBSS"/>
    <s v="Applications/Tools"/>
    <s v="OPEN"/>
    <m/>
    <m/>
    <m/>
    <m/>
    <e v="#N/A"/>
    <m/>
    <n v="1"/>
    <s v="Open"/>
    <x v="1"/>
  </r>
  <r>
    <n v="898"/>
    <s v="M231"/>
    <s v="MOM"/>
    <d v="2023-09-22T00:00:00"/>
    <m/>
    <m/>
    <m/>
    <s v="BSS"/>
    <s v="Action points"/>
    <s v="Investigate and address the issue where no details are displayed upon clicking on &quot;Customer Premises Equipment.&quot;"/>
    <m/>
    <s v="Critical"/>
    <s v="Open"/>
    <m/>
    <s v=" "/>
    <s v=" "/>
    <m/>
    <s v=" "/>
    <m/>
    <m/>
    <x v="5"/>
    <m/>
    <s v="Open"/>
    <s v="Open"/>
    <s v=" "/>
    <s v=" "/>
    <s v=" "/>
    <m/>
    <m/>
    <m/>
    <m/>
    <m/>
    <m/>
    <s v="MOMBSS"/>
    <s v="Applications/Tools"/>
    <s v="OPEN"/>
    <m/>
    <m/>
    <m/>
    <m/>
    <e v="#N/A"/>
    <m/>
    <n v="1"/>
    <s v="Open"/>
    <x v="1"/>
  </r>
  <r>
    <n v="899"/>
    <s v="M232"/>
    <s v="MOM"/>
    <d v="2023-09-22T00:00:00"/>
    <m/>
    <m/>
    <m/>
    <s v="BSS"/>
    <s v="Improvement"/>
    <s v="Rephrase the error message that appears when clicking on the Remove button under Create Order Step 3 for better clarity."/>
    <m/>
    <s v="Critical"/>
    <s v="Open"/>
    <m/>
    <s v=" "/>
    <s v=" "/>
    <m/>
    <s v=" "/>
    <m/>
    <m/>
    <x v="5"/>
    <m/>
    <s v="Open"/>
    <s v="Open"/>
    <s v=" "/>
    <s v=" "/>
    <s v=" "/>
    <m/>
    <m/>
    <m/>
    <m/>
    <m/>
    <m/>
    <s v="MOMBSS"/>
    <s v="Applications/Tools"/>
    <s v="OPEN"/>
    <m/>
    <m/>
    <m/>
    <m/>
    <e v="#N/A"/>
    <m/>
    <n v="1"/>
    <s v="Open"/>
    <x v="1"/>
  </r>
  <r>
    <n v="900"/>
    <s v="M233"/>
    <s v="MOM"/>
    <d v="2023-09-22T00:00:00"/>
    <m/>
    <m/>
    <m/>
    <s v="BSS"/>
    <s v="Improvement"/>
    <s v="Display Recurring Charge Frequency in Order Summary"/>
    <m/>
    <s v="Critical"/>
    <s v="Open"/>
    <m/>
    <s v=" "/>
    <s v=" "/>
    <m/>
    <s v=" "/>
    <m/>
    <m/>
    <x v="5"/>
    <m/>
    <s v="Open"/>
    <s v="Open"/>
    <s v=" "/>
    <s v=" "/>
    <s v=" "/>
    <m/>
    <m/>
    <m/>
    <m/>
    <m/>
    <m/>
    <s v="MOMBSS"/>
    <s v="Applications/Tools"/>
    <s v="OPEN"/>
    <m/>
    <m/>
    <m/>
    <m/>
    <e v="#N/A"/>
    <m/>
    <n v="1"/>
    <s v="Open"/>
    <x v="1"/>
  </r>
  <r>
    <n v="901"/>
    <s v="M234"/>
    <s v="MOM"/>
    <d v="2023-09-22T00:00:00"/>
    <m/>
    <m/>
    <m/>
    <s v="BSS"/>
    <s v="User Experience"/>
    <s v="Display Instructions for CAF Download"/>
    <m/>
    <s v="Critical"/>
    <s v="Open"/>
    <m/>
    <s v=" "/>
    <s v=" "/>
    <m/>
    <s v=" "/>
    <m/>
    <m/>
    <x v="5"/>
    <m/>
    <s v="Open"/>
    <s v="Open"/>
    <s v=" "/>
    <s v=" "/>
    <s v=" "/>
    <m/>
    <m/>
    <m/>
    <m/>
    <m/>
    <m/>
    <s v="MOMBSS"/>
    <s v="Applications/Tools"/>
    <s v="OPEN"/>
    <m/>
    <m/>
    <m/>
    <m/>
    <e v="#N/A"/>
    <m/>
    <n v="1"/>
    <s v="Open"/>
    <x v="1"/>
  </r>
  <r>
    <n v="902"/>
    <s v="M235"/>
    <s v="MOM"/>
    <d v="2023-09-22T00:00:00"/>
    <m/>
    <m/>
    <m/>
    <s v="BSS"/>
    <s v="User Experience"/>
    <s v="Indicate File Type and Size at Confirmation Stage"/>
    <m/>
    <s v="Critical"/>
    <s v="Open"/>
    <m/>
    <s v=" "/>
    <s v=" "/>
    <m/>
    <s v=" "/>
    <m/>
    <m/>
    <x v="5"/>
    <m/>
    <s v="Open"/>
    <s v="Open"/>
    <s v=" "/>
    <s v=" "/>
    <s v=" "/>
    <m/>
    <m/>
    <m/>
    <m/>
    <m/>
    <m/>
    <s v="MOMBSS"/>
    <s v="Applications/Tools"/>
    <s v="OPEN"/>
    <m/>
    <m/>
    <m/>
    <m/>
    <e v="#N/A"/>
    <m/>
    <n v="1"/>
    <s v="Open"/>
    <x v="1"/>
  </r>
  <r>
    <n v="903"/>
    <s v="M236"/>
    <s v="MOM"/>
    <d v="2023-09-22T00:00:00"/>
    <m/>
    <m/>
    <m/>
    <s v="BSS"/>
    <s v="User Experience"/>
    <s v="Implement Preview Option for Uploaded Documents"/>
    <m/>
    <s v="Critical"/>
    <s v="Open"/>
    <m/>
    <s v=" "/>
    <s v=" "/>
    <m/>
    <s v=" "/>
    <m/>
    <m/>
    <x v="5"/>
    <m/>
    <s v="Open"/>
    <s v="Open"/>
    <s v=" "/>
    <s v=" "/>
    <s v=" "/>
    <m/>
    <m/>
    <m/>
    <m/>
    <m/>
    <m/>
    <s v="MOMBSS"/>
    <s v="Applications/Tools"/>
    <s v="OPEN"/>
    <m/>
    <m/>
    <m/>
    <m/>
    <e v="#N/A"/>
    <m/>
    <n v="1"/>
    <s v="Open"/>
    <x v="1"/>
  </r>
  <r>
    <n v="904"/>
    <s v="M237"/>
    <s v="MOM"/>
    <d v="2023-09-22T00:00:00"/>
    <m/>
    <m/>
    <m/>
    <s v="BSS"/>
    <s v="Improvement"/>
    <s v="Emphasize the purpose of the &quot;Edit Proceed&quot; button for user understanding and clarity."/>
    <m/>
    <s v="Critical"/>
    <s v="Open"/>
    <m/>
    <s v=" "/>
    <s v=" "/>
    <m/>
    <s v=" "/>
    <m/>
    <m/>
    <x v="5"/>
    <m/>
    <s v="Open"/>
    <s v="Open"/>
    <s v=" "/>
    <s v=" "/>
    <s v=" "/>
    <m/>
    <m/>
    <m/>
    <m/>
    <m/>
    <m/>
    <s v="MOMBSS"/>
    <s v="Applications/Tools"/>
    <s v="OPEN"/>
    <m/>
    <m/>
    <m/>
    <m/>
    <e v="#N/A"/>
    <m/>
    <n v="1"/>
    <s v="Open"/>
    <x v="1"/>
  </r>
  <r>
    <n v="905"/>
    <s v="M238"/>
    <s v="MOM"/>
    <d v="2023-09-22T00:00:00"/>
    <m/>
    <m/>
    <m/>
    <s v="BSS"/>
    <s v="Action points"/>
    <s v="Resolve Issues with &quot;Edit Proceed&quot; Button"/>
    <m/>
    <s v="Critical"/>
    <s v="Open"/>
    <m/>
    <s v=" "/>
    <s v=" "/>
    <m/>
    <s v=" "/>
    <m/>
    <m/>
    <x v="5"/>
    <m/>
    <s v="Open"/>
    <s v="Open"/>
    <s v=" "/>
    <s v=" "/>
    <s v=" "/>
    <m/>
    <m/>
    <m/>
    <m/>
    <m/>
    <m/>
    <s v="MOMBSS"/>
    <s v="Applications/Tools"/>
    <s v="OPEN"/>
    <m/>
    <m/>
    <m/>
    <m/>
    <e v="#N/A"/>
    <m/>
    <n v="1"/>
    <s v="Open"/>
    <x v="1"/>
  </r>
  <r>
    <n v="906"/>
    <s v="M239"/>
    <s v="MOM"/>
    <d v="2023-09-22T00:00:00"/>
    <m/>
    <m/>
    <m/>
    <s v="BSS"/>
    <s v="Improvement"/>
    <s v="Digitally Sign Proforma Invoice"/>
    <m/>
    <s v="Critical"/>
    <s v="Open"/>
    <m/>
    <s v=" "/>
    <s v=" "/>
    <m/>
    <s v=" "/>
    <m/>
    <m/>
    <x v="5"/>
    <m/>
    <s v="Open"/>
    <s v="Open"/>
    <s v=" "/>
    <s v=" "/>
    <s v=" "/>
    <m/>
    <m/>
    <m/>
    <m/>
    <m/>
    <m/>
    <s v="MOMBSS"/>
    <s v="Applications/Tools"/>
    <s v="OPEN"/>
    <m/>
    <m/>
    <m/>
    <m/>
    <e v="#N/A"/>
    <m/>
    <n v="1"/>
    <s v="Open"/>
    <x v="1"/>
  </r>
  <r>
    <n v="907"/>
    <s v="M24"/>
    <s v="MOM"/>
    <d v="2023-06-01T00:00:00"/>
    <m/>
    <m/>
    <m/>
    <s v="GIS"/>
    <s v="User Experience"/>
    <s v="Searching for location accuracy in G-Tech with pinpoint accuracy "/>
    <m/>
    <s v="Critical"/>
    <s v="Open"/>
    <m/>
    <s v="OSS Dashboards"/>
    <s v=" "/>
    <m/>
    <m/>
    <m/>
    <m/>
    <x v="1"/>
    <m/>
    <m/>
    <s v="CLOSURE REVIEW PENDING "/>
    <s v=" "/>
    <s v=" "/>
    <s v=" "/>
    <m/>
    <m/>
    <m/>
    <m/>
    <m/>
    <m/>
    <s v="MOMGIS"/>
    <s v="Applications/Tools"/>
    <s v="OPEN"/>
    <m/>
    <m/>
    <m/>
    <m/>
    <m/>
    <m/>
    <n v="1"/>
    <s v="Completed but Verification undrer Process"/>
    <x v="2"/>
  </r>
  <r>
    <n v="908"/>
    <s v="M240"/>
    <s v="MOM"/>
    <d v="2023-09-26T00:00:00"/>
    <m/>
    <m/>
    <m/>
    <s v="NOC Operationalization"/>
    <s v="Handbook &amp; SOPs"/>
    <s v="Provide clarification on the status of HOTO (Handover to Operations) and Knowledge Transfer."/>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909"/>
    <s v="M241"/>
    <s v="MOM"/>
    <d v="2023-09-26T00:00:00"/>
    <m/>
    <m/>
    <m/>
    <s v="NOC Operationalization"/>
    <s v="Functional AT Plan"/>
    <s v="Systems functional Acceptance Tests Plan yet"/>
    <m/>
    <s v="Critical"/>
    <s v="Completed"/>
    <m/>
    <s v=" "/>
    <s v=" "/>
    <s v="WIP"/>
    <s v="FAT documents shared, Tracker &amp; updates are sent on periodic basis"/>
    <s v="L&amp;T"/>
    <s v="Sivaprasad"/>
    <x v="0"/>
    <m/>
    <s v="Open"/>
    <s v="WIP"/>
    <s v=" "/>
    <s v=" "/>
    <s v=" "/>
    <m/>
    <m/>
    <m/>
    <m/>
    <m/>
    <m/>
    <s v="MOMNOC Operationalization"/>
    <s v="Network"/>
    <s v="OPEN"/>
    <m/>
    <m/>
    <m/>
    <m/>
    <m/>
    <m/>
    <n v="1"/>
    <s v="Open"/>
    <x v="1"/>
  </r>
  <r>
    <n v="910"/>
    <s v="M242"/>
    <s v="MOM"/>
    <d v="2023-09-26T00:00:00"/>
    <m/>
    <m/>
    <m/>
    <s v="NOC Operationalization"/>
    <s v="Full NOC Readiness"/>
    <s v="Launch Road Map"/>
    <m/>
    <s v="Critical"/>
    <s v="Completed"/>
    <m/>
    <s v=" "/>
    <s v=" "/>
    <s v="WIP"/>
    <s v="12 NOC points, 472 Tracker is being tracked with timelines and updates / reiew happening on regular basis"/>
    <s v="L&amp;T"/>
    <s v="Sivaprasad"/>
    <x v="0"/>
    <m/>
    <s v="Open"/>
    <s v="WIP"/>
    <s v=" "/>
    <s v=" "/>
    <s v=" "/>
    <m/>
    <m/>
    <m/>
    <m/>
    <m/>
    <m/>
    <s v="MOMNOC Operationalization"/>
    <s v="Network"/>
    <s v="OPEN"/>
    <m/>
    <m/>
    <m/>
    <m/>
    <m/>
    <m/>
    <n v="1"/>
    <s v="Open"/>
    <x v="1"/>
  </r>
  <r>
    <n v="911"/>
    <s v="M243"/>
    <s v="MOM"/>
    <d v="2023-09-26T00:00:00"/>
    <m/>
    <m/>
    <m/>
    <s v="T&amp;D Environment"/>
    <s v="T&amp;D Environment"/>
    <s v="Provide details on the completion status of test and development of systems."/>
    <m/>
    <s v="NON-Critical"/>
    <s v="Open"/>
    <m/>
    <s v=" "/>
    <s v=" "/>
    <m/>
    <s v="[15/09/25] Test Environment is actively used for T&amp;D by Delivery and OEM teams.  NOC submission provided in Tfiber has the T&amp;D application from Oct-Mar2025"/>
    <m/>
    <m/>
    <x v="7"/>
    <m/>
    <m/>
    <s v="CLOSURE REVIEW PENDING "/>
    <s v=" "/>
    <s v=" "/>
    <s v=" "/>
    <m/>
    <m/>
    <m/>
    <m/>
    <m/>
    <m/>
    <s v="MOMT&amp;D Environment"/>
    <s v="Applications"/>
    <s v="OPEN"/>
    <m/>
    <m/>
    <m/>
    <m/>
    <e v="#N/A"/>
    <m/>
    <n v="1"/>
    <s v="Completed but Verification undrer Process"/>
    <x v="2"/>
  </r>
  <r>
    <n v="912"/>
    <s v="M244"/>
    <s v="MOM"/>
    <d v="2023-09-26T00:00:00"/>
    <m/>
    <m/>
    <m/>
    <s v="NOC Operationalization"/>
    <s v="Full NOC Readiness"/>
    <s v="Provide assurance that comprehensive solutions and designs will be within the specified list, considering anything beyond as a change request."/>
    <m/>
    <s v="Critical"/>
    <s v="Open"/>
    <m/>
    <s v=" "/>
    <s v=" "/>
    <s v="Will be discussed later"/>
    <s v="23-Sep-25: NON Critical to be reviewd later"/>
    <s v="L&amp;T"/>
    <s v="Sivaprasad"/>
    <x v="0"/>
    <m/>
    <s v="Open"/>
    <s v="Open"/>
    <s v=" "/>
    <s v=" "/>
    <s v=" "/>
    <m/>
    <m/>
    <m/>
    <m/>
    <m/>
    <m/>
    <s v="MOMNOC Operationalization"/>
    <s v="Network"/>
    <s v="OPEN"/>
    <m/>
    <m/>
    <m/>
    <m/>
    <m/>
    <m/>
    <n v="1"/>
    <s v="Open"/>
    <x v="1"/>
  </r>
  <r>
    <n v="913"/>
    <s v="M245"/>
    <s v="MOM"/>
    <d v="2023-09-26T00:00:00"/>
    <m/>
    <m/>
    <m/>
    <s v="WFM"/>
    <s v="WFM Application"/>
    <s v="Clarify the distinction between smart app and WFM."/>
    <m/>
    <s v="Critical"/>
    <s v="Open"/>
    <m/>
    <s v=" "/>
    <s v=" "/>
    <m/>
    <m/>
    <m/>
    <m/>
    <x v="1"/>
    <m/>
    <m/>
    <s v="CLOSURE REVIEW PENDING "/>
    <s v=" "/>
    <s v=" "/>
    <s v=" "/>
    <m/>
    <m/>
    <m/>
    <m/>
    <m/>
    <m/>
    <s v="MOMWFM"/>
    <s v="Applications/Tools"/>
    <s v="OPEN"/>
    <m/>
    <m/>
    <m/>
    <m/>
    <m/>
    <m/>
    <n v="1"/>
    <s v="Completed but Verification undrer Process"/>
    <x v="2"/>
  </r>
  <r>
    <n v="914"/>
    <s v="M246"/>
    <s v="MOM"/>
    <d v="2023-09-26T00:00:00"/>
    <m/>
    <m/>
    <m/>
    <s v="NSO"/>
    <s v="Service provisioning"/>
    <s v="IP Pool analysis with clearly define the ownership structure of IPs, specifying whether it's co-ownership or complete ownership by the OEM."/>
    <m/>
    <s v="NON-Critical"/>
    <s v="Open"/>
    <m/>
    <s v=" "/>
    <s v=" "/>
    <m/>
    <s v=" "/>
    <m/>
    <m/>
    <x v="6"/>
    <m/>
    <s v="Open"/>
    <s v="Open"/>
    <s v=" "/>
    <s v=" "/>
    <s v=" "/>
    <m/>
    <m/>
    <m/>
    <m/>
    <m/>
    <m/>
    <s v="MOMNSO"/>
    <s v="Applications/Tools"/>
    <s v="OPEN"/>
    <m/>
    <m/>
    <m/>
    <m/>
    <e v="#N/A"/>
    <m/>
    <n v="1"/>
    <s v="Open"/>
    <x v="1"/>
  </r>
  <r>
    <n v="915"/>
    <s v="M247"/>
    <s v="MOM"/>
    <d v="2023-09-26T00:00:00"/>
    <m/>
    <m/>
    <m/>
    <s v="T&amp;D Environment"/>
    <s v="T&amp;D Environment"/>
    <s v="Clarify constraints related to infra upgradation for testing &amp; development."/>
    <m/>
    <s v="NON-Critical"/>
    <s v="Open"/>
    <m/>
    <s v=" "/>
    <s v=" "/>
    <m/>
    <s v="11-Oct-25: Need to list out requirement of T&amp;D for all Domains._x000a_[15/09/25] It was decided to setup T&amp;D using existing infra in DC in the interim"/>
    <m/>
    <m/>
    <x v="7"/>
    <m/>
    <s v="Open"/>
    <s v="WIP"/>
    <s v=" "/>
    <s v=" "/>
    <s v=" "/>
    <m/>
    <m/>
    <m/>
    <m/>
    <m/>
    <m/>
    <s v="MOMT&amp;D Environment"/>
    <s v="Applications"/>
    <s v="OPEN"/>
    <m/>
    <m/>
    <m/>
    <s v=" "/>
    <m/>
    <m/>
    <n v="1"/>
    <s v="Open"/>
    <x v="1"/>
  </r>
  <r>
    <n v="916"/>
    <s v="M248"/>
    <s v="MOM"/>
    <d v="2023-09-26T00:00:00"/>
    <m/>
    <m/>
    <m/>
    <s v="NOC Operationalization"/>
    <s v="Full NOC Readiness"/>
    <s v="Consider RFP, technical bid, and solutions for understanding the requirements of a staging system after go-live."/>
    <m/>
    <s v="Critical"/>
    <s v="Open"/>
    <m/>
    <s v=" "/>
    <s v=" "/>
    <s v="WIP"/>
    <s v=" "/>
    <s v="L&amp;T"/>
    <s v="Sivaprasad"/>
    <x v="0"/>
    <m/>
    <s v="Open"/>
    <s v="WIP"/>
    <s v=" "/>
    <s v=" "/>
    <s v=" "/>
    <m/>
    <m/>
    <m/>
    <m/>
    <m/>
    <m/>
    <s v="MOMNOC Operationalization"/>
    <s v="Network"/>
    <s v="OPEN"/>
    <m/>
    <m/>
    <m/>
    <m/>
    <m/>
    <m/>
    <n v="1"/>
    <s v="Open"/>
    <x v="1"/>
  </r>
  <r>
    <n v="917"/>
    <s v="M249"/>
    <s v="MOM"/>
    <d v="2023-09-26T00:00:00"/>
    <m/>
    <m/>
    <m/>
    <s v="NOC Operationalization"/>
    <s v="OEM's Details"/>
    <s v="Provide all OEMs' test cases &amp; certificates for T-Fiber network testing"/>
    <m/>
    <s v="Critical"/>
    <s v="Open"/>
    <m/>
    <s v=" "/>
    <s v=" "/>
    <s v="WIP"/>
    <s v=" "/>
    <s v="L&amp;T"/>
    <s v="Sivaprasad"/>
    <x v="0"/>
    <m/>
    <s v="Open"/>
    <s v="WIP"/>
    <s v=" "/>
    <s v=" "/>
    <s v=" "/>
    <m/>
    <m/>
    <m/>
    <m/>
    <m/>
    <m/>
    <s v="MOMNOC Operationalization"/>
    <s v="Network"/>
    <s v="OPEN"/>
    <m/>
    <m/>
    <m/>
    <m/>
    <m/>
    <m/>
    <n v="1"/>
    <s v="Open"/>
    <x v="1"/>
  </r>
  <r>
    <n v="918"/>
    <s v="M25"/>
    <s v="MOM"/>
    <d v="2023-06-01T00:00:00"/>
    <m/>
    <m/>
    <m/>
    <s v="GIS"/>
    <s v="User Experience"/>
    <s v="Self-address auto-population in G-Tech"/>
    <m/>
    <s v="Critical"/>
    <s v="Open"/>
    <m/>
    <s v="OSS Dashboards"/>
    <s v=" "/>
    <m/>
    <s v="Duplicate with Point- 80"/>
    <m/>
    <m/>
    <x v="1"/>
    <m/>
    <s v="Open"/>
    <s v="Duplicate"/>
    <s v=" "/>
    <s v=" "/>
    <s v=" "/>
    <m/>
    <m/>
    <m/>
    <m/>
    <m/>
    <m/>
    <s v="MOMGIS"/>
    <s v="Applications/Tools"/>
    <e v="#N/A"/>
    <m/>
    <m/>
    <m/>
    <m/>
    <e v="#N/A"/>
    <m/>
    <n v="1"/>
    <s v="Open"/>
    <x v="1"/>
  </r>
  <r>
    <n v="919"/>
    <s v="M250"/>
    <s v="MOM"/>
    <d v="2023-10-11T00:00:00"/>
    <m/>
    <m/>
    <m/>
    <s v="NOC Operationalization"/>
    <s v="Full NOC Readiness"/>
    <s v="Full NOC to be ready by 10th Nov'23"/>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920"/>
    <s v="M251"/>
    <s v="MOM"/>
    <d v="2023-10-11T00:00:00"/>
    <m/>
    <m/>
    <m/>
    <s v="BSS"/>
    <s v="Resource Related"/>
    <s v="BSS Expert onboarding"/>
    <m/>
    <s v="Critical"/>
    <s v="Open"/>
    <m/>
    <s v=" "/>
    <s v=" "/>
    <m/>
    <s v=" "/>
    <m/>
    <m/>
    <x v="5"/>
    <m/>
    <s v="Open"/>
    <s v="Open"/>
    <s v=" "/>
    <s v=" "/>
    <s v=" "/>
    <m/>
    <m/>
    <m/>
    <m/>
    <m/>
    <m/>
    <s v="MOMBSS"/>
    <s v="Applications/Tools"/>
    <s v="OPEN"/>
    <m/>
    <m/>
    <m/>
    <m/>
    <e v="#N/A"/>
    <m/>
    <n v="1"/>
    <s v="Open"/>
    <x v="1"/>
  </r>
  <r>
    <n v="921"/>
    <s v="M252"/>
    <s v="MOM"/>
    <d v="2023-10-11T00:00:00"/>
    <m/>
    <m/>
    <m/>
    <s v="Security &amp; Regulatory Compliance"/>
    <s v="Functional AT Plan"/>
    <s v="Share scope and test plans of the External Audit."/>
    <m/>
    <s v="Critical"/>
    <s v="Open"/>
    <m/>
    <s v=" "/>
    <s v=" "/>
    <m/>
    <s v="External audit is done by 3rd party broughtin by TFiber"/>
    <m/>
    <m/>
    <x v="4"/>
    <m/>
    <m/>
    <s v="CLOSURE REVIEW PENDING "/>
    <s v=" "/>
    <s v=" "/>
    <s v=" "/>
    <m/>
    <m/>
    <m/>
    <m/>
    <m/>
    <m/>
    <s v="MOMSecurity &amp; Regulatory Compliance"/>
    <s v="Security"/>
    <s v="OPEN"/>
    <m/>
    <m/>
    <m/>
    <m/>
    <s v="Artefacts to be Submitted"/>
    <m/>
    <n v="1"/>
    <s v="Completed but Verification undrer Process"/>
    <x v="2"/>
  </r>
  <r>
    <n v="922"/>
    <s v="M253"/>
    <s v="MOM"/>
    <d v="2023-10-11T00:00:00"/>
    <m/>
    <m/>
    <m/>
    <s v="Security &amp; Regulatory Compliance"/>
    <s v="Physical Execution"/>
    <s v="Physical User access : Button is used for exit and still L&amp;T have to finalise vendor "/>
    <m/>
    <s v="Critical"/>
    <s v="Open"/>
    <m/>
    <s v=" "/>
    <s v=" "/>
    <m/>
    <s v=" "/>
    <m/>
    <m/>
    <x v="4"/>
    <m/>
    <s v="Open"/>
    <s v="Open"/>
    <s v=" "/>
    <s v=" "/>
    <s v=" "/>
    <m/>
    <m/>
    <m/>
    <m/>
    <m/>
    <m/>
    <s v="MOMSecurity &amp; Regulatory Compliance"/>
    <s v="Security"/>
    <s v="OPEN"/>
    <m/>
    <m/>
    <m/>
    <m/>
    <e v="#N/A"/>
    <m/>
    <n v="1"/>
    <s v="Open"/>
    <x v="1"/>
  </r>
  <r>
    <n v="923"/>
    <s v="M254"/>
    <s v="MOM"/>
    <d v="2023-10-11T00:00:00"/>
    <m/>
    <m/>
    <m/>
    <s v="Security &amp; Regulatory Compliance"/>
    <s v="Dashboards"/>
    <s v="QoS reporting- Breakdown between automated and manual aspects"/>
    <m/>
    <s v="Critical"/>
    <s v="Open"/>
    <m/>
    <s v=" "/>
    <s v=" "/>
    <m/>
    <s v=" "/>
    <m/>
    <m/>
    <x v="4"/>
    <m/>
    <s v="Open"/>
    <s v="Open"/>
    <s v=" "/>
    <s v=" "/>
    <s v=" "/>
    <m/>
    <m/>
    <m/>
    <m/>
    <m/>
    <m/>
    <s v="MOMSecurity &amp; Regulatory Compliance"/>
    <s v="Security"/>
    <s v="OPEN"/>
    <m/>
    <m/>
    <m/>
    <m/>
    <e v="#N/A"/>
    <m/>
    <n v="1"/>
    <s v="Open"/>
    <x v="1"/>
  </r>
  <r>
    <n v="924"/>
    <s v="M255"/>
    <s v="MOM"/>
    <d v="2023-10-18T00:00:00"/>
    <m/>
    <m/>
    <m/>
    <s v="BSS"/>
    <s v="CSP User Experience"/>
    <s v="Back Button to be available in the Payment Screen. "/>
    <m/>
    <s v="Critical"/>
    <s v="Open"/>
    <m/>
    <s v=" "/>
    <s v=" "/>
    <m/>
    <s v=" "/>
    <m/>
    <m/>
    <x v="5"/>
    <m/>
    <s v="Open"/>
    <s v="Open"/>
    <s v=" "/>
    <s v=" "/>
    <s v=" "/>
    <m/>
    <m/>
    <m/>
    <m/>
    <m/>
    <m/>
    <s v="MOMBSS"/>
    <s v="Applications/Tools"/>
    <s v="OPEN"/>
    <m/>
    <m/>
    <m/>
    <m/>
    <e v="#N/A"/>
    <m/>
    <n v="1"/>
    <s v="Open"/>
    <x v="1"/>
  </r>
  <r>
    <n v="925"/>
    <s v="M256"/>
    <s v="MOM"/>
    <d v="2023-10-18T00:00:00"/>
    <m/>
    <m/>
    <m/>
    <s v="BSS"/>
    <s v="CSP User Experience"/>
    <s v="Guidelines to be available to the user in the CAF upload stage, what to upload in CAF upload stage is not clear."/>
    <m/>
    <s v="Critical"/>
    <s v="Open"/>
    <m/>
    <s v=" "/>
    <s v=" "/>
    <m/>
    <s v=" "/>
    <m/>
    <m/>
    <x v="5"/>
    <m/>
    <s v="Open"/>
    <s v="Open"/>
    <s v=" "/>
    <s v=" "/>
    <s v=" "/>
    <m/>
    <m/>
    <m/>
    <m/>
    <m/>
    <m/>
    <s v="MOMBSS"/>
    <s v="Applications/Tools"/>
    <s v="OPEN"/>
    <m/>
    <m/>
    <m/>
    <m/>
    <e v="#N/A"/>
    <m/>
    <n v="1"/>
    <s v="Open"/>
    <x v="1"/>
  </r>
  <r>
    <n v="926"/>
    <s v="M257"/>
    <s v="MOM"/>
    <d v="2023-10-18T00:00:00"/>
    <m/>
    <m/>
    <m/>
    <s v="BSS"/>
    <s v="CSP User Experience"/>
    <s v="Add a disclaimer for “Subject to Verification of CAF”, with notification trigger"/>
    <m/>
    <s v="Critical"/>
    <s v="Open"/>
    <m/>
    <s v=" "/>
    <s v=" "/>
    <m/>
    <s v=" "/>
    <m/>
    <m/>
    <x v="5"/>
    <m/>
    <s v="Open"/>
    <s v="Open"/>
    <s v=" "/>
    <s v=" "/>
    <s v=" "/>
    <m/>
    <m/>
    <m/>
    <m/>
    <m/>
    <m/>
    <s v="MOMBSS"/>
    <s v="Applications/Tools"/>
    <s v="OPEN"/>
    <m/>
    <m/>
    <m/>
    <m/>
    <e v="#N/A"/>
    <m/>
    <n v="1"/>
    <s v="Open"/>
    <x v="1"/>
  </r>
  <r>
    <n v="927"/>
    <s v="M258"/>
    <s v="MOM"/>
    <d v="2023-10-18T00:00:00"/>
    <m/>
    <m/>
    <m/>
    <s v="BSS"/>
    <s v="CSP User Experience"/>
    <s v="Unable to view offline payment transactions uploaded"/>
    <m/>
    <s v="Critical"/>
    <s v="Open"/>
    <m/>
    <s v=" "/>
    <s v=" "/>
    <m/>
    <s v=" "/>
    <m/>
    <m/>
    <x v="5"/>
    <m/>
    <s v="Open"/>
    <s v="Open"/>
    <s v=" "/>
    <s v=" "/>
    <s v=" "/>
    <m/>
    <m/>
    <m/>
    <m/>
    <m/>
    <m/>
    <s v="MOMBSS"/>
    <s v="Applications/Tools"/>
    <s v="OPEN"/>
    <m/>
    <m/>
    <m/>
    <m/>
    <e v="#N/A"/>
    <m/>
    <n v="1"/>
    <s v="Open"/>
    <x v="1"/>
  </r>
  <r>
    <n v="928"/>
    <s v="M259"/>
    <s v="MOM"/>
    <d v="2023-10-18T00:00:00"/>
    <m/>
    <m/>
    <m/>
    <s v="BSS"/>
    <s v="CSP User Experience"/>
    <s v="Mandatory sections of the CAF to be highlighted. "/>
    <m/>
    <s v="Critical"/>
    <s v="Open"/>
    <m/>
    <s v=" "/>
    <s v=" "/>
    <m/>
    <s v=" "/>
    <m/>
    <m/>
    <x v="5"/>
    <m/>
    <s v="Open"/>
    <s v="Open"/>
    <s v=" "/>
    <s v=" "/>
    <s v=" "/>
    <m/>
    <m/>
    <m/>
    <m/>
    <m/>
    <m/>
    <s v="MOMBSS"/>
    <s v="Applications/Tools"/>
    <s v="OPEN"/>
    <m/>
    <m/>
    <m/>
    <m/>
    <e v="#N/A"/>
    <m/>
    <n v="1"/>
    <s v="Open"/>
    <x v="1"/>
  </r>
  <r>
    <n v="929"/>
    <s v="M26"/>
    <s v="MOM"/>
    <d v="2023-06-01T00:00:00"/>
    <m/>
    <m/>
    <m/>
    <s v="GIS"/>
    <s v="User Experience"/>
    <s v="GPON Fiber Termination plan adherence"/>
    <m/>
    <s v="Critical"/>
    <s v="Open"/>
    <m/>
    <s v="Gtech"/>
    <s v=" "/>
    <m/>
    <m/>
    <m/>
    <m/>
    <x v="1"/>
    <m/>
    <m/>
    <s v="CLOSURE REVIEW PENDING "/>
    <s v=" "/>
    <s v=" "/>
    <s v=" "/>
    <m/>
    <m/>
    <m/>
    <m/>
    <m/>
    <m/>
    <s v="MOMGIS"/>
    <s v="Applications/Tools"/>
    <s v="OPEN"/>
    <m/>
    <m/>
    <m/>
    <m/>
    <m/>
    <m/>
    <n v="1"/>
    <s v="Completed but Verification undrer Process"/>
    <x v="2"/>
  </r>
  <r>
    <n v="930"/>
    <s v="M260"/>
    <s v="MOM"/>
    <d v="2023-10-18T00:00:00"/>
    <m/>
    <m/>
    <m/>
    <s v="BSS"/>
    <s v="CSP User Experience"/>
    <s v="Notifications for ticket via SMS and Email not received. "/>
    <m/>
    <s v="Critical"/>
    <s v="Open"/>
    <m/>
    <s v=" "/>
    <s v=" "/>
    <m/>
    <s v=" "/>
    <m/>
    <m/>
    <x v="5"/>
    <m/>
    <s v="Open"/>
    <s v="Open"/>
    <s v=" "/>
    <s v=" "/>
    <s v=" "/>
    <m/>
    <m/>
    <m/>
    <m/>
    <m/>
    <m/>
    <s v="MOMBSS"/>
    <s v="Applications/Tools"/>
    <s v="OPEN"/>
    <m/>
    <m/>
    <m/>
    <m/>
    <e v="#N/A"/>
    <m/>
    <n v="1"/>
    <s v="Open"/>
    <x v="1"/>
  </r>
  <r>
    <n v="931"/>
    <s v="M261"/>
    <s v="MOM"/>
    <d v="2023-10-18T00:00:00"/>
    <m/>
    <m/>
    <m/>
    <s v="BSS"/>
    <s v="CSP User Experience"/>
    <s v="Received a Pop-up for incorrect entry of OTP despite entering the correct OTP"/>
    <m/>
    <s v="Critical"/>
    <s v="Open"/>
    <m/>
    <s v=" "/>
    <s v=" "/>
    <m/>
    <s v=" "/>
    <m/>
    <m/>
    <x v="5"/>
    <m/>
    <s v="Open"/>
    <s v="Open"/>
    <s v=" "/>
    <s v=" "/>
    <s v=" "/>
    <m/>
    <m/>
    <m/>
    <m/>
    <m/>
    <m/>
    <s v="MOMBSS"/>
    <s v="Applications/Tools"/>
    <s v="OPEN"/>
    <m/>
    <m/>
    <m/>
    <m/>
    <e v="#N/A"/>
    <m/>
    <n v="1"/>
    <s v="Open"/>
    <x v="1"/>
  </r>
  <r>
    <n v="932"/>
    <s v="M262"/>
    <s v="MOM"/>
    <d v="2023-10-18T00:00:00"/>
    <m/>
    <m/>
    <m/>
    <s v="BSS"/>
    <s v="CSP User Experience"/>
    <s v=" Raised single ticket in CSP, however 3 distinct tickets are visible in CSP with same narration of issue, notification or alerts not received for any of these tickets.  "/>
    <m/>
    <s v="Critical"/>
    <s v="Open"/>
    <m/>
    <s v=" "/>
    <s v=" "/>
    <m/>
    <s v=" "/>
    <m/>
    <m/>
    <x v="5"/>
    <m/>
    <s v="Open"/>
    <s v="Open"/>
    <s v=" "/>
    <s v=" "/>
    <s v=" "/>
    <m/>
    <m/>
    <m/>
    <m/>
    <m/>
    <m/>
    <s v="MOMBSS"/>
    <s v="Applications/Tools"/>
    <s v="OPEN"/>
    <m/>
    <m/>
    <m/>
    <m/>
    <e v="#N/A"/>
    <m/>
    <n v="1"/>
    <s v="Open"/>
    <x v="1"/>
  </r>
  <r>
    <n v="933"/>
    <s v="M263"/>
    <s v="MOM"/>
    <d v="2023-10-18T00:00:00"/>
    <m/>
    <m/>
    <m/>
    <s v="BSS"/>
    <s v="CSP User Experience"/>
    <s v="tickets raised are visible at the department level only, is this possible to be made available Departmental user wise?   "/>
    <m/>
    <s v="Critical"/>
    <s v="Open"/>
    <m/>
    <s v=" "/>
    <s v=" "/>
    <m/>
    <s v=" "/>
    <m/>
    <m/>
    <x v="5"/>
    <m/>
    <s v="Open"/>
    <s v="Open"/>
    <s v=" "/>
    <s v=" "/>
    <s v=" "/>
    <m/>
    <m/>
    <m/>
    <m/>
    <m/>
    <m/>
    <s v="MOMBSS"/>
    <s v="Applications/Tools"/>
    <s v="OPEN"/>
    <m/>
    <m/>
    <m/>
    <m/>
    <e v="#N/A"/>
    <m/>
    <n v="1"/>
    <s v="Open"/>
    <x v="1"/>
  </r>
  <r>
    <n v="934"/>
    <s v="M264"/>
    <s v="MOM"/>
    <d v="2023-10-18T00:00:00"/>
    <m/>
    <m/>
    <m/>
    <s v="BSS"/>
    <s v="CSP User Experience"/>
    <s v="Searching by Order ID is case sensitive. "/>
    <m/>
    <s v="Critical"/>
    <s v="Open"/>
    <m/>
    <s v=" "/>
    <s v=" "/>
    <m/>
    <s v=" "/>
    <m/>
    <m/>
    <x v="5"/>
    <m/>
    <s v="Open"/>
    <s v="Open"/>
    <s v=" "/>
    <s v=" "/>
    <s v=" "/>
    <m/>
    <m/>
    <m/>
    <m/>
    <m/>
    <m/>
    <s v="MOMBSS"/>
    <s v="Applications/Tools"/>
    <s v="OPEN"/>
    <m/>
    <m/>
    <m/>
    <m/>
    <e v="#N/A"/>
    <m/>
    <n v="1"/>
    <s v="Open"/>
    <x v="1"/>
  </r>
  <r>
    <n v="935"/>
    <s v="M265"/>
    <s v="MOM"/>
    <d v="2023-10-18T00:00:00"/>
    <m/>
    <m/>
    <m/>
    <s v="BSS"/>
    <s v="CSP User Experience"/>
    <s v="Receiving the “Pending Feasibility” confirmation message, then receiving result as “Feasible”"/>
    <m/>
    <s v="Critical"/>
    <s v="Open"/>
    <m/>
    <s v=" "/>
    <s v=" "/>
    <m/>
    <s v=" "/>
    <m/>
    <m/>
    <x v="5"/>
    <m/>
    <s v="Open"/>
    <s v="Open"/>
    <s v=" "/>
    <s v=" "/>
    <s v=" "/>
    <m/>
    <m/>
    <m/>
    <m/>
    <m/>
    <m/>
    <s v="MOMBSS"/>
    <s v="Applications/Tools"/>
    <s v="OPEN"/>
    <m/>
    <m/>
    <m/>
    <m/>
    <e v="#N/A"/>
    <m/>
    <n v="1"/>
    <s v="Open"/>
    <x v="1"/>
  </r>
  <r>
    <n v="936"/>
    <s v="M266"/>
    <s v="MOM"/>
    <d v="2023-10-18T00:00:00"/>
    <m/>
    <m/>
    <m/>
    <s v="BSS"/>
    <s v="CSP User Experience"/>
    <s v="How does BSS handle dismantled GPs if there is no real-time sync between GIS-OSS"/>
    <m/>
    <s v="Critical"/>
    <s v="Open"/>
    <m/>
    <s v=" "/>
    <s v=" "/>
    <m/>
    <s v=" "/>
    <m/>
    <m/>
    <x v="5"/>
    <m/>
    <s v="Open"/>
    <s v="Open"/>
    <s v=" "/>
    <s v=" "/>
    <s v=" "/>
    <m/>
    <m/>
    <m/>
    <m/>
    <m/>
    <m/>
    <s v="MOMBSS"/>
    <s v="Applications/Tools"/>
    <s v="OPEN"/>
    <m/>
    <m/>
    <m/>
    <m/>
    <e v="#N/A"/>
    <m/>
    <n v="1"/>
    <s v="Open"/>
    <x v="1"/>
  </r>
  <r>
    <n v="937"/>
    <s v="M267"/>
    <s v="MOM"/>
    <d v="2023-10-18T00:00:00"/>
    <m/>
    <m/>
    <m/>
    <s v="BSS"/>
    <s v="CSP User Experience"/>
    <s v="Cygnet product name showing in the top of the tab, to be removed."/>
    <m/>
    <s v="NON-Critical"/>
    <s v="Open"/>
    <m/>
    <s v=" "/>
    <s v=" "/>
    <m/>
    <s v=" "/>
    <m/>
    <m/>
    <x v="5"/>
    <m/>
    <s v="Open"/>
    <s v="Open"/>
    <s v=" "/>
    <s v=" "/>
    <s v=" "/>
    <m/>
    <m/>
    <m/>
    <m/>
    <m/>
    <m/>
    <s v="MOMBSS"/>
    <s v="Applications/Tools"/>
    <s v="OPEN"/>
    <m/>
    <m/>
    <m/>
    <m/>
    <e v="#N/A"/>
    <m/>
    <n v="1"/>
    <s v="Open"/>
    <x v="1"/>
  </r>
  <r>
    <n v="938"/>
    <s v="M268"/>
    <s v="MOM"/>
    <d v="2023-10-18T00:00:00"/>
    <m/>
    <m/>
    <m/>
    <s v="BSS"/>
    <s v="CSP User Experience"/>
    <s v="GP names are not aligned to government list"/>
    <m/>
    <s v="Critical"/>
    <s v="Open"/>
    <m/>
    <s v=" "/>
    <s v=" "/>
    <m/>
    <s v=" "/>
    <m/>
    <m/>
    <x v="5"/>
    <m/>
    <s v="Open"/>
    <s v="Open"/>
    <s v=" "/>
    <s v=" "/>
    <s v=" "/>
    <m/>
    <m/>
    <m/>
    <m/>
    <m/>
    <m/>
    <s v="MOMBSS"/>
    <s v="Applications/Tools"/>
    <s v="OPEN"/>
    <m/>
    <m/>
    <m/>
    <m/>
    <e v="#N/A"/>
    <m/>
    <n v="1"/>
    <s v="Open"/>
    <x v="1"/>
  </r>
  <r>
    <n v="939"/>
    <s v="M269"/>
    <s v="MOM"/>
    <d v="2023-10-18T00:00:00"/>
    <m/>
    <m/>
    <m/>
    <s v="BSS"/>
    <s v="CSP User Experience"/>
    <s v="Plot number to be renamed as Plot / House no"/>
    <m/>
    <s v="Critical"/>
    <s v="Open"/>
    <m/>
    <s v=" "/>
    <s v=" "/>
    <m/>
    <s v=" "/>
    <m/>
    <m/>
    <x v="5"/>
    <m/>
    <s v="Open"/>
    <s v="Open"/>
    <s v=" "/>
    <s v=" "/>
    <s v=" "/>
    <m/>
    <m/>
    <m/>
    <m/>
    <m/>
    <m/>
    <s v="MOMBSS"/>
    <s v="Applications/Tools"/>
    <s v="OPEN"/>
    <m/>
    <m/>
    <m/>
    <m/>
    <e v="#N/A"/>
    <m/>
    <n v="1"/>
    <s v="Open"/>
    <x v="1"/>
  </r>
  <r>
    <n v="940"/>
    <s v="M27"/>
    <s v="MOM"/>
    <d v="2023-06-07T00:00:00"/>
    <m/>
    <m/>
    <m/>
    <s v="GIS"/>
    <s v="Handbook &amp; SOPs"/>
    <s v="Approval mechanism for object changes/deletion"/>
    <m/>
    <s v="Critical"/>
    <s v="Open"/>
    <m/>
    <s v="Gtech"/>
    <s v=" "/>
    <m/>
    <s v="Duplicate with Point- 81"/>
    <m/>
    <m/>
    <x v="1"/>
    <m/>
    <s v="Open"/>
    <s v="Duplicate"/>
    <s v=" "/>
    <s v=" "/>
    <s v=" "/>
    <m/>
    <m/>
    <m/>
    <m/>
    <m/>
    <m/>
    <s v="MOMGIS"/>
    <s v="Applications/Tools"/>
    <e v="#N/A"/>
    <m/>
    <m/>
    <m/>
    <m/>
    <e v="#N/A"/>
    <m/>
    <n v="1"/>
    <s v="Open"/>
    <x v="1"/>
  </r>
  <r>
    <n v="941"/>
    <s v="M270"/>
    <s v="MOM"/>
    <d v="2023-10-18T00:00:00"/>
    <m/>
    <m/>
    <m/>
    <s v="BSS"/>
    <s v="CSP User Experience"/>
    <s v="In case of Manual Provisioning, is there a stage for Validation? "/>
    <m/>
    <s v="Critical"/>
    <s v="Open"/>
    <m/>
    <s v=" "/>
    <s v=" "/>
    <m/>
    <s v=" "/>
    <m/>
    <m/>
    <x v="5"/>
    <m/>
    <s v="Open"/>
    <s v="Open"/>
    <s v=" "/>
    <s v=" "/>
    <s v=" "/>
    <m/>
    <m/>
    <m/>
    <m/>
    <m/>
    <m/>
    <s v="MOMBSS"/>
    <s v="Applications/Tools"/>
    <s v="OPEN"/>
    <m/>
    <m/>
    <m/>
    <m/>
    <e v="#N/A"/>
    <m/>
    <n v="1"/>
    <s v="Open"/>
    <x v="1"/>
  </r>
  <r>
    <n v="942"/>
    <s v="M271"/>
    <s v="MOM"/>
    <d v="2023-10-18T00:00:00"/>
    <m/>
    <m/>
    <m/>
    <s v="BSS"/>
    <s v="CSP User Experience"/>
    <s v="Unable to enter the OTP, Unable to close the Pop-up window for OTP, require either a “Close” button OR closing the Pop-up should be allowed by clicking outside the Pop-up."/>
    <m/>
    <s v="Critical"/>
    <s v="Open"/>
    <m/>
    <s v=" "/>
    <s v=" "/>
    <m/>
    <s v=" "/>
    <m/>
    <m/>
    <x v="5"/>
    <m/>
    <s v="Open"/>
    <s v="Open"/>
    <s v=" "/>
    <s v=" "/>
    <s v=" "/>
    <m/>
    <m/>
    <m/>
    <m/>
    <m/>
    <m/>
    <s v="MOMBSS"/>
    <s v="Applications/Tools"/>
    <s v="OPEN"/>
    <m/>
    <m/>
    <m/>
    <m/>
    <e v="#N/A"/>
    <m/>
    <n v="1"/>
    <s v="Open"/>
    <x v="1"/>
  </r>
  <r>
    <n v="943"/>
    <s v="M272"/>
    <s v="MOM"/>
    <d v="2023-10-18T00:00:00"/>
    <m/>
    <m/>
    <m/>
    <s v="BSS"/>
    <s v="CSP User Experience"/>
    <s v="Unable to go back to Home Screen"/>
    <m/>
    <s v="Critical"/>
    <s v="Open"/>
    <m/>
    <s v=" "/>
    <s v=" "/>
    <m/>
    <s v=" "/>
    <m/>
    <m/>
    <x v="5"/>
    <m/>
    <s v="Open"/>
    <s v="Open"/>
    <s v=" "/>
    <s v=" "/>
    <s v=" "/>
    <m/>
    <m/>
    <m/>
    <m/>
    <m/>
    <m/>
    <s v="MOMBSS"/>
    <s v="Applications/Tools"/>
    <s v="OPEN"/>
    <m/>
    <m/>
    <m/>
    <m/>
    <e v="#N/A"/>
    <m/>
    <n v="1"/>
    <s v="Open"/>
    <x v="1"/>
  </r>
  <r>
    <n v="944"/>
    <s v="M273"/>
    <s v="MOM"/>
    <d v="2023-10-18T00:00:00"/>
    <m/>
    <m/>
    <m/>
    <s v="BSS"/>
    <s v="CSP User Experience"/>
    <s v="In Landing Page, number of GPs is mentioned as 12,751, this number to be validated.  "/>
    <m/>
    <s v="Critical"/>
    <s v="Open"/>
    <m/>
    <s v=" "/>
    <s v=" "/>
    <m/>
    <s v=" "/>
    <m/>
    <m/>
    <x v="5"/>
    <m/>
    <s v="Open"/>
    <s v="Open"/>
    <s v=" "/>
    <s v=" "/>
    <s v=" "/>
    <m/>
    <m/>
    <m/>
    <m/>
    <m/>
    <m/>
    <s v="MOMBSS"/>
    <s v="Applications/Tools"/>
    <s v="OPEN"/>
    <m/>
    <m/>
    <m/>
    <m/>
    <e v="#N/A"/>
    <m/>
    <n v="1"/>
    <s v="Open"/>
    <x v="1"/>
  </r>
  <r>
    <n v="945"/>
    <s v="M274"/>
    <s v="MOM"/>
    <d v="2023-10-18T00:00:00"/>
    <m/>
    <m/>
    <m/>
    <s v="BSS"/>
    <s v="CSP User Experience"/>
    <s v="Back Button required in Create Order and Order Summary screens"/>
    <m/>
    <s v="Critical"/>
    <s v="Open"/>
    <m/>
    <s v=" "/>
    <s v=" "/>
    <m/>
    <s v=" "/>
    <m/>
    <m/>
    <x v="5"/>
    <m/>
    <s v="Open"/>
    <s v="Open"/>
    <s v=" "/>
    <s v=" "/>
    <s v=" "/>
    <m/>
    <m/>
    <m/>
    <m/>
    <m/>
    <m/>
    <s v="MOMBSS"/>
    <s v="Applications/Tools"/>
    <s v="OPEN"/>
    <m/>
    <m/>
    <m/>
    <m/>
    <e v="#N/A"/>
    <m/>
    <n v="1"/>
    <s v="Open"/>
    <x v="1"/>
  </r>
  <r>
    <n v="946"/>
    <s v="M275"/>
    <s v="MOM"/>
    <d v="2023-10-18T00:00:00"/>
    <m/>
    <m/>
    <m/>
    <s v="BSS"/>
    <s v="CSP User Experience"/>
    <s v="What is the purpose of displaying segment as G2G in CAF ?"/>
    <m/>
    <s v="Critical"/>
    <s v="Open"/>
    <m/>
    <s v=" "/>
    <s v=" "/>
    <m/>
    <s v=" "/>
    <m/>
    <m/>
    <x v="5"/>
    <m/>
    <s v="Open"/>
    <s v="Open"/>
    <s v=" "/>
    <s v=" "/>
    <s v=" "/>
    <m/>
    <m/>
    <m/>
    <m/>
    <m/>
    <m/>
    <s v="MOMBSS"/>
    <s v="Applications/Tools"/>
    <s v="OPEN"/>
    <m/>
    <m/>
    <m/>
    <m/>
    <e v="#N/A"/>
    <m/>
    <n v="1"/>
    <s v="Open"/>
    <x v="1"/>
  </r>
  <r>
    <n v="947"/>
    <s v="M276"/>
    <s v="MOM"/>
    <d v="2023-10-18T00:00:00"/>
    <m/>
    <m/>
    <m/>
    <s v="BSS"/>
    <s v="CSP User Experience"/>
    <s v="How does a GI customer know the Site ID to be entered.  "/>
    <m/>
    <s v="Critical"/>
    <s v="Open"/>
    <m/>
    <s v=" "/>
    <s v=" "/>
    <m/>
    <s v=" "/>
    <m/>
    <m/>
    <x v="5"/>
    <m/>
    <s v="Open"/>
    <s v="Open"/>
    <s v=" "/>
    <s v=" "/>
    <s v=" "/>
    <m/>
    <m/>
    <m/>
    <m/>
    <m/>
    <m/>
    <s v="MOMBSS"/>
    <s v="Applications/Tools"/>
    <s v="OPEN"/>
    <m/>
    <m/>
    <m/>
    <m/>
    <e v="#N/A"/>
    <m/>
    <n v="1"/>
    <s v="Open"/>
    <x v="1"/>
  </r>
  <r>
    <n v="948"/>
    <s v="M277"/>
    <s v="MOM"/>
    <d v="2023-10-18T00:00:00"/>
    <m/>
    <m/>
    <m/>
    <s v="BSS"/>
    <s v="CSP User Experience"/>
    <s v=" Payment is showing as Net banking for all transactions, including offline transactions. "/>
    <m/>
    <s v="Critical"/>
    <s v="Open"/>
    <m/>
    <s v=" "/>
    <s v=" "/>
    <m/>
    <s v=" "/>
    <m/>
    <m/>
    <x v="5"/>
    <m/>
    <s v="Open"/>
    <s v="Open"/>
    <s v=" "/>
    <s v=" "/>
    <s v=" "/>
    <m/>
    <m/>
    <m/>
    <m/>
    <m/>
    <m/>
    <s v="MOMBSS"/>
    <s v="Applications/Tools"/>
    <s v="OPEN"/>
    <m/>
    <m/>
    <m/>
    <m/>
    <e v="#N/A"/>
    <m/>
    <n v="1"/>
    <s v="Open"/>
    <x v="1"/>
  </r>
  <r>
    <n v="949"/>
    <s v="M278"/>
    <s v="MOM"/>
    <d v="2023-10-18T00:00:00"/>
    <m/>
    <m/>
    <m/>
    <s v="BSS"/>
    <s v="CSP User Experience"/>
    <s v="Unable to see Order Summary just before Payment.  "/>
    <m/>
    <s v="Critical"/>
    <s v="Open"/>
    <m/>
    <s v=" "/>
    <s v=" "/>
    <m/>
    <s v=" "/>
    <m/>
    <m/>
    <x v="5"/>
    <m/>
    <s v="Open"/>
    <s v="Open"/>
    <s v=" "/>
    <s v=" "/>
    <s v=" "/>
    <m/>
    <m/>
    <m/>
    <m/>
    <m/>
    <m/>
    <s v="MOMBSS"/>
    <s v="Applications/Tools"/>
    <s v="OPEN"/>
    <m/>
    <m/>
    <m/>
    <m/>
    <e v="#N/A"/>
    <m/>
    <n v="1"/>
    <s v="Open"/>
    <x v="1"/>
  </r>
  <r>
    <n v="950"/>
    <s v="M279"/>
    <s v="MOM"/>
    <d v="2023-10-18T00:00:00"/>
    <m/>
    <m/>
    <m/>
    <s v="BSS"/>
    <s v="CSP User Experience"/>
    <s v="Notification of Success / Failure to be available on Order Submission."/>
    <m/>
    <s v="NON-Critical"/>
    <s v="Open"/>
    <m/>
    <s v=" "/>
    <s v=" "/>
    <m/>
    <s v=" "/>
    <m/>
    <m/>
    <x v="5"/>
    <m/>
    <s v="Open"/>
    <s v="Open"/>
    <s v=" "/>
    <s v=" "/>
    <s v=" "/>
    <m/>
    <m/>
    <m/>
    <m/>
    <m/>
    <m/>
    <s v="MOMBSS"/>
    <s v="Applications/Tools"/>
    <s v="OPEN"/>
    <m/>
    <m/>
    <m/>
    <m/>
    <e v="#N/A"/>
    <m/>
    <n v="1"/>
    <s v="Open"/>
    <x v="1"/>
  </r>
  <r>
    <n v="951"/>
    <s v="M28"/>
    <s v="MOM"/>
    <d v="2023-06-07T00:00:00"/>
    <m/>
    <m/>
    <m/>
    <s v="GIS"/>
    <s v="Handbook &amp; SOPs"/>
    <s v="Change Management Log/User Log history"/>
    <m/>
    <s v="Critical"/>
    <s v="Open"/>
    <m/>
    <s v="Gtech"/>
    <s v=" "/>
    <m/>
    <s v="Duplicate with Point- 82"/>
    <m/>
    <m/>
    <x v="1"/>
    <m/>
    <s v="Open"/>
    <s v="Duplicate"/>
    <s v=" "/>
    <s v=" "/>
    <s v=" "/>
    <m/>
    <m/>
    <m/>
    <m/>
    <m/>
    <m/>
    <s v="MOMGIS"/>
    <s v="Applications/Tools"/>
    <e v="#N/A"/>
    <m/>
    <m/>
    <m/>
    <m/>
    <e v="#N/A"/>
    <m/>
    <n v="1"/>
    <s v="Open"/>
    <x v="1"/>
  </r>
  <r>
    <n v="952"/>
    <s v="M280"/>
    <s v="MOM"/>
    <d v="2023-10-18T00:00:00"/>
    <m/>
    <m/>
    <m/>
    <s v="BSS"/>
    <s v="CSP User Experience"/>
    <s v="In Payment Screen, add a disclaimer that “Payment details are subject to verification for offline payments” to cover for the scenario of wrong / incorrect Payment ID provided by the user.  "/>
    <m/>
    <s v="Critical"/>
    <s v="Open"/>
    <m/>
    <s v=" "/>
    <s v=" "/>
    <m/>
    <s v=" "/>
    <m/>
    <m/>
    <x v="5"/>
    <m/>
    <s v="Open"/>
    <s v="Open"/>
    <s v=" "/>
    <s v=" "/>
    <s v=" "/>
    <m/>
    <m/>
    <m/>
    <m/>
    <m/>
    <m/>
    <s v="MOMBSS"/>
    <s v="Applications/Tools"/>
    <s v="OPEN"/>
    <m/>
    <m/>
    <m/>
    <m/>
    <e v="#N/A"/>
    <m/>
    <n v="1"/>
    <s v="Open"/>
    <x v="1"/>
  </r>
  <r>
    <n v="953"/>
    <s v="M281"/>
    <s v="MOM"/>
    <d v="2023-10-18T00:00:00"/>
    <m/>
    <m/>
    <m/>
    <s v="BSS"/>
    <s v="CSP User Experience"/>
    <s v="Is a location added in CSP visible in the CRM as a lead?  "/>
    <m/>
    <s v="Critical"/>
    <s v="Open"/>
    <m/>
    <s v=" "/>
    <s v=" "/>
    <m/>
    <s v=" "/>
    <m/>
    <m/>
    <x v="5"/>
    <m/>
    <s v="Open"/>
    <s v="Open"/>
    <s v=" "/>
    <s v=" "/>
    <s v=" "/>
    <m/>
    <m/>
    <m/>
    <m/>
    <m/>
    <m/>
    <s v="MOMBSS"/>
    <s v="Applications/Tools"/>
    <s v="OPEN"/>
    <m/>
    <m/>
    <m/>
    <m/>
    <e v="#N/A"/>
    <m/>
    <n v="1"/>
    <s v="Open"/>
    <x v="1"/>
  </r>
  <r>
    <n v="954"/>
    <s v="M282"/>
    <s v="MOM"/>
    <d v="2023-10-18T00:00:00"/>
    <m/>
    <m/>
    <m/>
    <s v="BSS"/>
    <s v="CSP User Experience"/>
    <s v="While adding a new location using the map, searching by name is working (example- Jagtial), however searching by Lat-Long is not working.  "/>
    <m/>
    <s v="Critical"/>
    <s v="Open"/>
    <m/>
    <s v=" "/>
    <s v=" "/>
    <m/>
    <s v=" "/>
    <m/>
    <m/>
    <x v="5"/>
    <m/>
    <s v="Open"/>
    <s v="Open"/>
    <s v=" "/>
    <s v=" "/>
    <s v=" "/>
    <m/>
    <m/>
    <m/>
    <m/>
    <m/>
    <m/>
    <s v="MOMBSS"/>
    <s v="Applications/Tools"/>
    <s v="OPEN"/>
    <m/>
    <m/>
    <m/>
    <m/>
    <e v="#N/A"/>
    <m/>
    <n v="1"/>
    <s v="Open"/>
    <x v="1"/>
  </r>
  <r>
    <n v="955"/>
    <s v="M283"/>
    <s v="MOM"/>
    <d v="2023-10-18T00:00:00"/>
    <m/>
    <m/>
    <m/>
    <s v="BSS"/>
    <s v="CSP User Experience"/>
    <s v="Added a location, but GP name is not getting populated, how is this address added in the CRM, received a pop-up alert for location confirmation, but this location is not added to the list.  "/>
    <m/>
    <s v="Critical"/>
    <s v="Open"/>
    <m/>
    <s v=" "/>
    <s v=" "/>
    <m/>
    <s v=" "/>
    <m/>
    <m/>
    <x v="5"/>
    <m/>
    <s v="Open"/>
    <s v="Open"/>
    <s v=" "/>
    <s v=" "/>
    <s v=" "/>
    <m/>
    <m/>
    <m/>
    <m/>
    <m/>
    <m/>
    <s v="MOMBSS"/>
    <s v="Applications/Tools"/>
    <s v="OPEN"/>
    <m/>
    <m/>
    <m/>
    <m/>
    <e v="#N/A"/>
    <m/>
    <n v="1"/>
    <s v="Open"/>
    <x v="1"/>
  </r>
  <r>
    <n v="956"/>
    <s v="M284"/>
    <s v="MOM"/>
    <d v="2023-10-18T00:00:00"/>
    <m/>
    <m/>
    <m/>
    <s v="BSS"/>
    <s v="CSP User Experience"/>
    <s v="Product Selection screen did not display “Last Mile Connectivity” with no view to scroll right, either restrict the size of the location name or display all columns in a single page.  "/>
    <m/>
    <s v="Critical"/>
    <s v="Open"/>
    <m/>
    <s v=" "/>
    <s v=" "/>
    <m/>
    <s v=" "/>
    <m/>
    <m/>
    <x v="5"/>
    <m/>
    <s v="Open"/>
    <s v="Open"/>
    <s v=" "/>
    <s v=" "/>
    <s v=" "/>
    <m/>
    <m/>
    <m/>
    <m/>
    <m/>
    <m/>
    <s v="MOMBSS"/>
    <s v="Applications/Tools"/>
    <s v="OPEN"/>
    <m/>
    <m/>
    <m/>
    <m/>
    <e v="#N/A"/>
    <m/>
    <n v="1"/>
    <s v="Open"/>
    <x v="1"/>
  </r>
  <r>
    <n v="957"/>
    <s v="M285"/>
    <s v="MOM"/>
    <d v="2023-10-18T00:00:00"/>
    <m/>
    <m/>
    <m/>
    <s v="BSS"/>
    <s v="CSP User Experience"/>
    <s v="Email notifications not being triggered for a few actions where events are not configured "/>
    <m/>
    <s v="Critical"/>
    <s v="Open"/>
    <m/>
    <s v=" "/>
    <s v=" "/>
    <m/>
    <s v=" "/>
    <m/>
    <m/>
    <x v="5"/>
    <m/>
    <s v="Open"/>
    <s v="Open"/>
    <s v=" "/>
    <s v=" "/>
    <s v=" "/>
    <m/>
    <m/>
    <m/>
    <m/>
    <m/>
    <m/>
    <s v="MOMBSS"/>
    <s v="Applications/Tools"/>
    <s v="OPEN"/>
    <m/>
    <m/>
    <m/>
    <m/>
    <e v="#N/A"/>
    <m/>
    <n v="1"/>
    <s v="Open"/>
    <x v="1"/>
  </r>
  <r>
    <n v="958"/>
    <s v="M286"/>
    <s v="MOM"/>
    <d v="2023-10-18T00:00:00"/>
    <m/>
    <m/>
    <m/>
    <s v="BSS"/>
    <s v="CSP User Experience"/>
    <s v="Received order confirmation, but no notifications received for payment, no notification on save order."/>
    <m/>
    <s v="Critical"/>
    <s v="Open"/>
    <m/>
    <s v=" "/>
    <s v=" "/>
    <m/>
    <s v=" "/>
    <m/>
    <m/>
    <x v="5"/>
    <m/>
    <s v="Open"/>
    <s v="Open"/>
    <s v=" "/>
    <s v=" "/>
    <s v=" "/>
    <m/>
    <m/>
    <m/>
    <m/>
    <m/>
    <m/>
    <s v="MOMBSS"/>
    <s v="Applications/Tools"/>
    <s v="OPEN"/>
    <m/>
    <m/>
    <m/>
    <m/>
    <e v="#N/A"/>
    <m/>
    <n v="1"/>
    <s v="Open"/>
    <x v="1"/>
  </r>
  <r>
    <n v="959"/>
    <s v="M287"/>
    <s v="MOM"/>
    <d v="2023-10-18T00:00:00"/>
    <m/>
    <m/>
    <m/>
    <s v="BSS"/>
    <s v="CSP User Experience"/>
    <s v="What is the Transaction number? "/>
    <m/>
    <s v="NON-Critical"/>
    <s v="Open"/>
    <m/>
    <s v=" "/>
    <s v=" "/>
    <m/>
    <s v=" "/>
    <m/>
    <m/>
    <x v="5"/>
    <m/>
    <s v="Open"/>
    <s v="Open"/>
    <s v=" "/>
    <s v=" "/>
    <s v=" "/>
    <m/>
    <m/>
    <m/>
    <m/>
    <m/>
    <m/>
    <s v="MOMBSS"/>
    <s v="Applications/Tools"/>
    <s v="OPEN"/>
    <m/>
    <m/>
    <m/>
    <m/>
    <e v="#N/A"/>
    <m/>
    <n v="1"/>
    <s v="Open"/>
    <x v="1"/>
  </r>
  <r>
    <n v="960"/>
    <s v="M288"/>
    <s v="MOM"/>
    <d v="2023-10-18T00:00:00"/>
    <m/>
    <m/>
    <m/>
    <s v="BSS"/>
    <s v="CSP User Experience"/>
    <s v="While adding a new address, selected a gram panchayat, changed Lat-Long, provided address details, successfully added these details, but the address for GP name is not seen, to be shown. "/>
    <m/>
    <s v="NON-Critical"/>
    <s v="Open"/>
    <m/>
    <s v=" "/>
    <s v=" "/>
    <m/>
    <s v=" "/>
    <m/>
    <m/>
    <x v="5"/>
    <m/>
    <s v="Open"/>
    <s v="Open"/>
    <s v=" "/>
    <s v=" "/>
    <s v=" "/>
    <m/>
    <m/>
    <m/>
    <m/>
    <m/>
    <m/>
    <s v="MOMBSS"/>
    <s v="Applications/Tools"/>
    <s v="OPEN"/>
    <m/>
    <m/>
    <m/>
    <m/>
    <e v="#N/A"/>
    <m/>
    <n v="1"/>
    <s v="Open"/>
    <x v="1"/>
  </r>
  <r>
    <n v="961"/>
    <s v="M289"/>
    <s v="MOM"/>
    <d v="2023-10-19T00:00:00"/>
    <m/>
    <m/>
    <m/>
    <s v="NOC Operationalization"/>
    <s v="Interim NOC"/>
    <s v="Provide a list of points that need to be available for the Network Launch targeted for November 30th, 2023. Identify the points that will be included in the roadmap and specify the timelines for their implementation"/>
    <m/>
    <s v="Critical"/>
    <s v="Completed"/>
    <m/>
    <s v=" "/>
    <s v=" "/>
    <s v="Closed"/>
    <s v="23-Sep-25: Approved shall be closed"/>
    <m/>
    <m/>
    <x v="0"/>
    <m/>
    <m/>
    <s v="COMPLETED &amp; APPROVED"/>
    <s v=" "/>
    <s v=" "/>
    <s v=" "/>
    <m/>
    <m/>
    <m/>
    <m/>
    <m/>
    <m/>
    <s v="MOMNOC Operationalization"/>
    <s v="Network"/>
    <s v="CLOSED"/>
    <m/>
    <m/>
    <m/>
    <d v="2025-09-23T00:00:00"/>
    <s v="Artefacts not Required"/>
    <m/>
    <n v="1"/>
    <s v="Completed &amp; Approved"/>
    <x v="0"/>
  </r>
  <r>
    <n v="962"/>
    <s v="M29"/>
    <s v="MOM"/>
    <d v="2023-06-07T00:00:00"/>
    <m/>
    <m/>
    <m/>
    <s v="GIS"/>
    <s v="Handbook &amp; SOPs"/>
    <s v="Data Validation Rules document"/>
    <m/>
    <s v="Critical"/>
    <s v="Open"/>
    <m/>
    <s v="Gtech"/>
    <s v=" "/>
    <m/>
    <m/>
    <m/>
    <m/>
    <x v="1"/>
    <m/>
    <m/>
    <s v="CLOSURE REVIEW PENDING "/>
    <s v=" "/>
    <s v=" "/>
    <s v=" "/>
    <m/>
    <m/>
    <m/>
    <m/>
    <m/>
    <m/>
    <s v="MOMGIS"/>
    <s v="Applications/Tools"/>
    <s v="OPEN"/>
    <m/>
    <m/>
    <m/>
    <m/>
    <m/>
    <m/>
    <n v="1"/>
    <s v="Completed but Verification undrer Process"/>
    <x v="2"/>
  </r>
  <r>
    <n v="963"/>
    <s v="M290"/>
    <s v="MOM"/>
    <d v="2023-10-19T00:00:00"/>
    <m/>
    <m/>
    <m/>
    <s v="NOC Operationalization"/>
    <s v="Interim NOC"/>
    <s v="explain their approach for handling Operations and Maintenance (O&amp;M) to meet the SLAs (Service Level Agreements) and provide process documents for features that are currently unavailable."/>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964"/>
    <s v="M291"/>
    <s v="MOM"/>
    <d v="2023-10-19T00:00:00"/>
    <m/>
    <m/>
    <m/>
    <s v="NOC Operationalization"/>
    <s v="Interim NOC"/>
    <s v="To clarify how they plan to transition the O&amp;M responsibilities and data once the currently unavailable features are made available."/>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965"/>
    <s v="M292"/>
    <s v="MOM"/>
    <d v="2023-10-19T00:00:00"/>
    <m/>
    <m/>
    <m/>
    <s v="NOC Operationalization"/>
    <s v="Interim NOC"/>
    <s v="Evidence from L&amp;T on the timelines for fulfilling the feature gap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966"/>
    <s v="M293"/>
    <s v="MOM"/>
    <d v="2023-10-19T00:00:00"/>
    <m/>
    <m/>
    <m/>
    <s v="BSS"/>
    <s v="GeM Integration"/>
    <s v="GeM integration with BSS: the point may be deferred for 6 months, with timeline to be added by L&amp;T for next_x000a_review, L&amp;T to issue a Note (Note 1) recording this statement.  "/>
    <m/>
    <s v="NON-Critical"/>
    <s v="Open"/>
    <m/>
    <s v=" "/>
    <s v=" "/>
    <m/>
    <s v=" "/>
    <m/>
    <m/>
    <x v="5"/>
    <m/>
    <s v="Open"/>
    <s v="Open"/>
    <s v=" "/>
    <s v=" "/>
    <s v=" "/>
    <m/>
    <m/>
    <m/>
    <m/>
    <m/>
    <m/>
    <s v="MOMBSS"/>
    <s v="Applications/Tools"/>
    <s v="OPEN"/>
    <m/>
    <m/>
    <m/>
    <m/>
    <e v="#N/A"/>
    <m/>
    <n v="1"/>
    <s v="Open"/>
    <x v="1"/>
  </r>
  <r>
    <n v="967"/>
    <s v="M294"/>
    <s v="MOM"/>
    <d v="2023-10-19T00:00:00"/>
    <m/>
    <m/>
    <m/>
    <s v="GPON"/>
    <s v="Interim NOC"/>
    <s v="Request a Note (Note 2) from L&amp;T addressing the impact of the unavailability of NBI API availability for BW query Dependent on new OLT build for GI deployment and how NOC operations will be managed in the interim period until the required features are developed and integrated with seamless transition."/>
    <m/>
    <s v="Critical"/>
    <s v="Open"/>
    <m/>
    <s v="Nokia OEM"/>
    <s v="AMS"/>
    <m/>
    <s v="Duplicate point of 472 - T175"/>
    <s v="Duplicate"/>
    <m/>
    <x v="10"/>
    <m/>
    <s v="Open"/>
    <s v="DEPENDENCY(Client/Ext.)"/>
    <s v=" "/>
    <s v=" "/>
    <s v=" "/>
    <m/>
    <m/>
    <m/>
    <m/>
    <m/>
    <m/>
    <s v="MOMGPON"/>
    <s v="GPON"/>
    <s v="OPEN"/>
    <m/>
    <m/>
    <s v="Duplicate"/>
    <m/>
    <e v="#VALUE!"/>
    <m/>
    <n v="1"/>
    <s v="Open"/>
    <x v="1"/>
  </r>
  <r>
    <n v="968"/>
    <s v="M295"/>
    <s v="MOM"/>
    <d v="2023-10-19T00:00:00"/>
    <m/>
    <m/>
    <m/>
    <s v="GPON"/>
    <s v="Integration"/>
    <s v="Point No. 175: CR for Nokia API integration to resolve BW query and PMS-related issues._x000a_1. Note 2 should also cover Point No. 175._x000a_2. Set a target completion date of November 20th '23 for this activity."/>
    <m/>
    <s v="Critical"/>
    <s v="Open"/>
    <m/>
    <s v="Nokia OEM"/>
    <s v="AMS"/>
    <m/>
    <s v="Duplicate point of 472 - T175"/>
    <s v="Duplicate"/>
    <m/>
    <x v="10"/>
    <m/>
    <s v="Open"/>
    <s v="DEPENDENCY(Client/Ext.)"/>
    <s v=" "/>
    <s v=" "/>
    <s v=" "/>
    <m/>
    <m/>
    <m/>
    <m/>
    <m/>
    <m/>
    <s v="MOMGPON"/>
    <s v="GPON"/>
    <s v="OPEN"/>
    <m/>
    <m/>
    <s v="Duplicate"/>
    <m/>
    <e v="#N/A"/>
    <m/>
    <n v="1"/>
    <s v="Open"/>
    <x v="1"/>
  </r>
  <r>
    <n v="969"/>
    <s v="M296"/>
    <s v="MOM"/>
    <d v="2023-10-19T00:00:00"/>
    <m/>
    <m/>
    <m/>
    <s v="GPON"/>
    <s v="Upgradation"/>
    <s v="Point No. 179: Troubleshooting required with Tejas and Nokia for Tejas ONT firmware upgrade issue._x000a_1. Technical Head from L&amp;T to seek support from L&amp;T-Contracts team and aim for implementation within 15-20 days from the resolution of the issue._x000a_2. L&amp;T to submit the agreed Scope between L&amp;T and NOC OEMs (primarily OSS, BSS, NSO) by October 24th '23._x000a_3.Request a Note (Note 3) outlining the interim/final solution and an undertaking co-signed by Package Owners to be submitted by October 26th '23._x000a_4.Target completion of Point No. 179 by November 20th '23."/>
    <m/>
    <s v="Critical"/>
    <s v="Open"/>
    <m/>
    <s v=" "/>
    <s v=" "/>
    <m/>
    <m/>
    <m/>
    <m/>
    <x v="10"/>
    <m/>
    <m/>
    <s v="COMPLETED &amp; APPROVED"/>
    <s v="AD-UT-Tfiber"/>
    <d v="2025-04-30T00:00:00"/>
    <s v=" \\172.28.9.34\Artefacts_T-Fiber TNOC Tracker\GPON\T179"/>
    <m/>
    <m/>
    <m/>
    <m/>
    <m/>
    <m/>
    <s v="MOMGPON"/>
    <s v="GPON"/>
    <s v="CLOSED"/>
    <m/>
    <m/>
    <m/>
    <d v="2025-04-30T00:00:00"/>
    <s v=" \\172.28.9.34\Artefacts_T-Fiber TNOC Tracker\GPON\T179"/>
    <m/>
    <n v="1"/>
    <s v="Completed &amp; Approved"/>
    <x v="0"/>
  </r>
  <r>
    <n v="970"/>
    <s v="M297"/>
    <s v="MOM"/>
    <d v="2023-10-19T00:00:00"/>
    <m/>
    <m/>
    <m/>
    <s v="GPON"/>
    <s v="Upgradation"/>
    <s v="Point No. 180: Nokia ONT to support NAT, DHCP in both Router and Bridge modes._x000a_1. Instruct L&amp;T to identify the number of ONTs in the warehouse and send them to the Nokia Warehouse immediately for upgrade._x000a_2. Coordinate with Package B&amp;C for similar actions._x000a_3.Note 4 on the mitigation and deployment plan for remediation, along with the_x000a_timelines, testing to be part of the method of deployment.  "/>
    <m/>
    <s v="Critical"/>
    <s v="Open"/>
    <m/>
    <s v="Nokia OEM"/>
    <s v="ONT"/>
    <m/>
    <s v="Duplicate point of 472 - T180"/>
    <s v="Duplicate"/>
    <m/>
    <x v="10"/>
    <m/>
    <s v="Open"/>
    <s v="Duplicate"/>
    <s v=" "/>
    <s v=" "/>
    <s v=" "/>
    <m/>
    <m/>
    <m/>
    <m/>
    <m/>
    <m/>
    <s v="MOMGPON"/>
    <s v="GPON"/>
    <s v="CLOSED"/>
    <m/>
    <m/>
    <s v="Duplicate"/>
    <m/>
    <s v="Artefacts not Required"/>
    <m/>
    <n v="1"/>
    <s v="Open"/>
    <x v="1"/>
  </r>
  <r>
    <n v="971"/>
    <s v="M298"/>
    <s v="MOM"/>
    <d v="2023-10-19T00:00:00"/>
    <m/>
    <m/>
    <m/>
    <s v="IP/MPLS"/>
    <s v="Service Solution"/>
    <s v="Point No. 186: IPTV to Household ,Point No. 190: CCTV Multicast ,Point No. 193: SDC content to Household and GI ,Point No. 194: Incremental Product/ Services finalization in T-Fiber network,Point No. 197: Service Provisioning PoC for SCCM/NSO - MVPN (all scenarios) ,Point No. 198: Simulation and testing network for parameters like network convergence etc &amp; Point No. 344: CCTV Solution - solution to start PoC with DC connectivity at Cyberabad location as receiver and Sircilla_x000a_NVR as source._x000a__x000a_To respond with relevant evidence on_x000a_how the scope is contracted between L&amp;T and its NOC OEMs, how L&amp;T will implement the Network AT given_x000a_the Launch date of 30th November ’23.  "/>
    <m/>
    <s v="Critical"/>
    <s v="Open"/>
    <m/>
    <s v=" "/>
    <s v=" "/>
    <m/>
    <s v="25-Sep-25: Aretfacts to be uploaded for closure_x000a_All updated in 472 tracker_x000a_186, 190 - Closed_x000a_344 - CCTV PoC completed._x000a_193 - Plan re-submitted on 12-Sep-25_x000a_198 - Pending, OEM dependancy_x000a_197 - NSO point"/>
    <s v="L&amp;T"/>
    <s v="RS Rao"/>
    <x v="11"/>
    <m/>
    <m/>
    <s v="COMPLETED &amp; APPROVED"/>
    <s v="AD-UT-Tfiber"/>
    <d v="2025-05-05T00:00:00"/>
    <s v="T186 - \\172.28.9.34\Artefacts_T-Fiber TNOC Tracker\IPMPLS\House Hold VoIP Services Design LLD V1.2 - t187.pdf_x000a_T190 - \\172.28.9.34\Artefacts_T-Fiber TNOC Tracker\IPMPLS\CCTV Multicast Solution LLD V1.2 - T190.pdf_x000a_T344 - "/>
    <m/>
    <m/>
    <m/>
    <m/>
    <m/>
    <m/>
    <s v="MOMIP/MPLS"/>
    <s v="IPMPLS"/>
    <s v="CLOSED"/>
    <m/>
    <m/>
    <m/>
    <d v="2025-05-05T00:00:00"/>
    <s v="\\172.28.9.34\Artefacts_T-Fiber TNOC Tracker\IPMPLS\House Hold VoIP Services Design LLD V1.2 - t187.pdf"/>
    <m/>
    <n v="1"/>
    <s v="Completed &amp; Approved"/>
    <x v="0"/>
  </r>
  <r>
    <n v="972"/>
    <s v="M299"/>
    <s v="MOM"/>
    <d v="2023-10-19T00:00:00"/>
    <m/>
    <m/>
    <m/>
    <s v="NSO"/>
    <s v="Design features"/>
    <s v="Point No. 221: MAG/GAC ports reservation feasibility for services booked in BSS with payments made._x000a_- BSS-SME, L&amp;T to seek clarity on port reservation as a business requirement and the time period required for reservation._x000a_- Head Telecom Networks, L&amp;T to record the statement that the port reservation is not a blocker for Network Launch._x000a_- Request a Note (Note 5) documenting the statement made by Head Telecom Networks._x000a_- L&amp;T to make a decision on the period of port reservation considering the scope of NOC O&amp;M for 7 years."/>
    <m/>
    <s v="Critical"/>
    <s v="Open"/>
    <m/>
    <s v=" "/>
    <s v=" "/>
    <m/>
    <s v=" "/>
    <m/>
    <m/>
    <x v="6"/>
    <m/>
    <s v="Open"/>
    <s v="Open"/>
    <s v=" "/>
    <s v=" "/>
    <s v=" "/>
    <m/>
    <m/>
    <m/>
    <m/>
    <m/>
    <m/>
    <s v="MOMNSO"/>
    <s v="Applications/Tools"/>
    <s v="OPEN"/>
    <m/>
    <m/>
    <m/>
    <m/>
    <s v=" \\172.28.9.34\Artefacts_T-Fiber TNOC Tracker\IPMPLS\CCTV Multicast Solution LLD V1.2 - T190.pdf"/>
    <m/>
    <n v="1"/>
    <s v="Open"/>
    <x v="1"/>
  </r>
  <r>
    <n v="973"/>
    <s v="M3"/>
    <s v="MOM"/>
    <d v="2023-03-27T00:00:00"/>
    <m/>
    <m/>
    <m/>
    <s v="NOC Operationalization"/>
    <s v="Full NOC Readiness"/>
    <s v="Present a plan on how digital processes and tools will be used for GI connectivity provisioning, customer acceptance, and O&amp;M functions"/>
    <m/>
    <s v="Critical"/>
    <s v="Open"/>
    <m/>
    <s v="OSS Dashboards"/>
    <s v=" "/>
    <s v="WIP"/>
    <s v=" "/>
    <s v="L&amp;T"/>
    <s v="Sivaprasad"/>
    <x v="0"/>
    <m/>
    <s v="Open"/>
    <s v="WIP"/>
    <s v=" "/>
    <s v=" "/>
    <s v=" "/>
    <m/>
    <m/>
    <m/>
    <m/>
    <m/>
    <m/>
    <s v="MOMNOC Operationalization"/>
    <s v="Network"/>
    <s v="OPEN"/>
    <m/>
    <m/>
    <m/>
    <m/>
    <s v=" \\172.28.9.34\Artefacts_T-Fiber TNOC Tracker\IPMPLS\CCTV Multicast Solution LLD V1.2 - T190.pdf"/>
    <m/>
    <n v="1"/>
    <s v="Open"/>
    <x v="1"/>
  </r>
  <r>
    <n v="974"/>
    <s v="M30"/>
    <s v="MOM"/>
    <d v="2023-06-07T00:00:00"/>
    <m/>
    <m/>
    <m/>
    <s v="GIS"/>
    <s v="User Experience"/>
    <s v="Show duct length, Cable length, chambers, and joint closures in a Mandal"/>
    <m/>
    <s v="NON-Critical"/>
    <s v="Open"/>
    <m/>
    <s v="Gtech"/>
    <s v=" "/>
    <m/>
    <m/>
    <m/>
    <m/>
    <x v="1"/>
    <m/>
    <m/>
    <s v="CLOSURE REVIEW PENDING "/>
    <s v=" "/>
    <s v=" "/>
    <s v=" "/>
    <m/>
    <m/>
    <m/>
    <m/>
    <m/>
    <m/>
    <s v="MOMGIS"/>
    <s v="Applications/Tools"/>
    <s v="OPEN"/>
    <m/>
    <m/>
    <m/>
    <m/>
    <m/>
    <m/>
    <n v="1"/>
    <s v="Completed but Verification undrer Process"/>
    <x v="2"/>
  </r>
  <r>
    <n v="975"/>
    <s v="M300"/>
    <s v="MOM"/>
    <d v="2023-10-19T00:00:00"/>
    <m/>
    <m/>
    <m/>
    <s v="NSO"/>
    <s v="Development &amp; Unit Testing"/>
    <s v="Point No. 223: IPTV tested needs to be finalised for additional configuration for multicast and tested as per lab availability and final sign off_x000a_Technical Head, L&amp;T to get the solution sign-off from T-Fiber for additional IPTV configuration and testing._x000a_- Target implementation date set for November 15th '23._x000a_- Request a Note (Note 6) recording the statement that this point is not a blocker for Network Launch."/>
    <m/>
    <s v="Critical"/>
    <s v="Open"/>
    <m/>
    <s v=" "/>
    <s v=" "/>
    <m/>
    <s v=" "/>
    <m/>
    <m/>
    <x v="6"/>
    <m/>
    <s v="Open"/>
    <s v="Open"/>
    <s v=" "/>
    <s v=" "/>
    <s v=" "/>
    <m/>
    <m/>
    <m/>
    <m/>
    <m/>
    <m/>
    <s v="MOMNSO"/>
    <s v="Applications/Tools"/>
    <s v="OPEN"/>
    <m/>
    <m/>
    <m/>
    <m/>
    <e v="#VALUE!"/>
    <m/>
    <n v="1"/>
    <s v="Open"/>
    <x v="1"/>
  </r>
  <r>
    <n v="976"/>
    <s v="M301"/>
    <s v="MOM"/>
    <d v="2023-10-19T00:00:00"/>
    <m/>
    <s v="OSS"/>
    <s v="OSS"/>
    <s v="New BSS"/>
    <s v="Integration"/>
    <s v="Point No. 251: Fetch SLA violation by BSS billing &amp; Point No. 252 Circuit performance data to BSS CRM _x000a_L&amp;T to provide an outline of the interim solution before the Service Inventory solution from HP is in place._x000a_- Ensure no impact on operations during the interim period._x000a_- L&amp;T proposes interim measures such as manual computation of downtime, manual SLA performance management, etc._x000a_- Request an Undertaking (Note 7) confirming that the interim solution will have no cost impact to T-Fiber._x000a_- Timelines for interim milestones and emphasize the need to plan for the final deliverables and a seamless transition._x000a_- Segment Head, L&amp;T to provide clear confirmation by the 1st week of November '23."/>
    <m/>
    <s v="Critical"/>
    <s v="Open"/>
    <m/>
    <s v=" "/>
    <s v=" "/>
    <m/>
    <m/>
    <m/>
    <m/>
    <x v="9"/>
    <m/>
    <s v="Open"/>
    <s v="WIP"/>
    <s v=" "/>
    <s v=" "/>
    <s v=" "/>
    <m/>
    <m/>
    <m/>
    <m/>
    <m/>
    <m/>
    <s v="MOMNew BSS"/>
    <e v="#N/A"/>
    <s v="OPEN"/>
    <s v="Not Relevant to OSS"/>
    <n v="0"/>
    <m/>
    <m/>
    <e v="#VALUE!"/>
    <m/>
    <n v="1"/>
    <s v="Open"/>
    <x v="1"/>
  </r>
  <r>
    <n v="977"/>
    <s v="M302"/>
    <s v="MOM"/>
    <d v="2023-10-19T00:00:00"/>
    <m/>
    <s v="OSS"/>
    <s v="OSS"/>
    <s v="New BSS"/>
    <s v="Integration"/>
    <s v="Point No. 264: Network Downtime, fault reported to be mapped with BSS to consider during billing process  &amp;  Point No. 265: Feasibility Engine &amp; Point No. 266: Commercial engine to be designed along with rules to Budgetary calculation for network and customer feasibilities_x000a_ L&amp;T to submit the SOW agreed between L&amp;T and HP by EoD 19th October ’23. "/>
    <m/>
    <s v="Critical"/>
    <s v="Open"/>
    <m/>
    <s v=" "/>
    <s v=" "/>
    <m/>
    <m/>
    <m/>
    <m/>
    <x v="9"/>
    <m/>
    <s v="Open"/>
    <s v="WIP"/>
    <s v=" "/>
    <s v=" "/>
    <s v=" "/>
    <m/>
    <m/>
    <m/>
    <m/>
    <m/>
    <m/>
    <s v="MOMNew BSS"/>
    <e v="#N/A"/>
    <s v="OPEN"/>
    <s v="Not Relevant to OSS"/>
    <n v="0"/>
    <m/>
    <m/>
    <e v="#VALUE!"/>
    <m/>
    <n v="1"/>
    <s v="Open"/>
    <x v="1"/>
  </r>
  <r>
    <n v="978"/>
    <s v="M303"/>
    <s v="MOM"/>
    <d v="2023-10-19T00:00:00"/>
    <m/>
    <s v="OSS"/>
    <s v="OSS"/>
    <s v="OSS"/>
    <s v="Development &amp; Unit Testing"/>
    <s v="Point No. 267: Port Block against Service ID ( Note 5)"/>
    <m/>
    <s v="Critical"/>
    <s v="Open"/>
    <m/>
    <s v=" "/>
    <s v=" "/>
    <m/>
    <s v="Additional Scope (This is not give to HPE/OT)"/>
    <m/>
    <m/>
    <x v="9"/>
    <m/>
    <s v="Open"/>
    <s v="Open"/>
    <s v=" "/>
    <s v=" "/>
    <s v=" "/>
    <m/>
    <m/>
    <m/>
    <m/>
    <m/>
    <m/>
    <s v="MOMOSS"/>
    <s v="Applications/Tools"/>
    <s v="OPEN"/>
    <s v="Additional scope"/>
    <n v="0"/>
    <m/>
    <m/>
    <m/>
    <m/>
    <n v="1"/>
    <s v="Open"/>
    <x v="1"/>
  </r>
  <r>
    <n v="979"/>
    <s v="M304"/>
    <s v="MOM"/>
    <d v="2023-10-19T00:00:00"/>
    <m/>
    <s v="OSS"/>
    <s v="OSS"/>
    <s v="OSS"/>
    <s v="Design &amp; Documentation"/>
    <s v="Point No. 272: Infra team to maintain the SSH connectivity  _x000a_• Security-SME, L&amp;T to submit the design document for SSH. "/>
    <m/>
    <s v="Critical"/>
    <s v="Open"/>
    <m/>
    <s v=" "/>
    <s v=" "/>
    <m/>
    <m/>
    <m/>
    <m/>
    <x v="9"/>
    <m/>
    <m/>
    <s v="CLOSURE REVIEW PENDING "/>
    <s v=" "/>
    <s v=" "/>
    <s v=" "/>
    <m/>
    <m/>
    <m/>
    <m/>
    <m/>
    <m/>
    <s v="MOMOSS"/>
    <s v="Applications/Tools"/>
    <s v="OPEN"/>
    <s v="COMPLETED"/>
    <n v="0"/>
    <m/>
    <m/>
    <m/>
    <m/>
    <n v="1"/>
    <s v="Completed but Verification undrer Process"/>
    <x v="2"/>
  </r>
  <r>
    <n v="980"/>
    <s v="M305"/>
    <s v="MOM"/>
    <d v="2023-10-19T00:00:00"/>
    <m/>
    <s v="OSS"/>
    <s v="OSS"/>
    <s v="OSS"/>
    <s v="Dashboards"/>
    <s v="Point No. 280: Cross domain Corelation and exact reason for any outage in Network till ONT Port with E2E topology is targeted for closure by November 15th '23."/>
    <m/>
    <s v="Critical"/>
    <s v="Open"/>
    <m/>
    <s v=" "/>
    <s v=" "/>
    <m/>
    <m/>
    <m/>
    <m/>
    <x v="9"/>
    <m/>
    <m/>
    <s v="CLOSURE REVIEW PENDING "/>
    <s v=" "/>
    <s v=" "/>
    <s v=" "/>
    <m/>
    <m/>
    <m/>
    <m/>
    <m/>
    <m/>
    <s v="MOMOSS"/>
    <s v="Applications/Tools"/>
    <s v="OPEN"/>
    <s v="COMPLETED"/>
    <s v="Pending"/>
    <m/>
    <m/>
    <e v="#N/A"/>
    <m/>
    <n v="1"/>
    <s v="Completed but Verification undrer Process"/>
    <x v="2"/>
  </r>
  <r>
    <n v="981"/>
    <s v="M306"/>
    <s v="MOM"/>
    <d v="2023-10-19T00:00:00"/>
    <m/>
    <s v="OSS"/>
    <s v="OSS"/>
    <s v="OSS"/>
    <s v="Dashboards"/>
    <s v="Point No. 282: For ONT Down cases, Some of the Alarms and cause code given by OEM is not matching with RFO provided by field engineer with target date as 25th October ’23.  "/>
    <m/>
    <s v="Critical"/>
    <s v="Open"/>
    <m/>
    <s v=" "/>
    <s v=" "/>
    <m/>
    <s v="15-09-2025: Demostrated in the Demo/UAT call"/>
    <m/>
    <m/>
    <x v="9"/>
    <m/>
    <m/>
    <s v="CLOSURE REVIEW PENDING "/>
    <s v=" "/>
    <s v=" "/>
    <s v=" "/>
    <m/>
    <m/>
    <m/>
    <m/>
    <m/>
    <m/>
    <s v="MOMOSS"/>
    <s v="Applications/Tools"/>
    <s v="OPEN"/>
    <s v="COMPLETED"/>
    <s v="15-09-2025: Demostrated in the Demo/UAT call"/>
    <m/>
    <m/>
    <m/>
    <m/>
    <n v="1"/>
    <s v="Completed but Verification undrer Process"/>
    <x v="2"/>
  </r>
  <r>
    <n v="982"/>
    <s v="M307"/>
    <s v="MOM"/>
    <d v="2023-10-19T00:00:00"/>
    <m/>
    <s v="OSS"/>
    <s v="OSS"/>
    <s v="OSS"/>
    <s v="Dashboards"/>
    <s v="Point No. 283: Alert Mechanism (event rule) when power supply is through UPS which is running on Battery backup mode then there should be alert in the form of SMS sent to field team so outages can be avoided or minimized proactively.  target date is 15th November ’23."/>
    <m/>
    <s v="Critical"/>
    <s v="Open"/>
    <m/>
    <s v=" "/>
    <s v=" "/>
    <m/>
    <s v="09-09-2025: It can be enabled based on customer confirmation"/>
    <m/>
    <m/>
    <x v="9"/>
    <m/>
    <m/>
    <s v="CLOSURE REVIEW PENDING "/>
    <s v=" "/>
    <s v=" "/>
    <s v=" "/>
    <m/>
    <m/>
    <m/>
    <m/>
    <m/>
    <m/>
    <s v="MOMOSS"/>
    <s v="Applications/Tools"/>
    <s v="OPEN"/>
    <s v="COMPLETED"/>
    <s v="Pending"/>
    <m/>
    <m/>
    <m/>
    <m/>
    <n v="1"/>
    <s v="Completed but Verification undrer Process"/>
    <x v="2"/>
  </r>
  <r>
    <n v="983"/>
    <s v="M308"/>
    <s v="MOM"/>
    <d v="2023-10-19T00:00:00"/>
    <m/>
    <s v="OSS"/>
    <s v="OSS"/>
    <s v="OSS"/>
    <s v="Dashboards"/>
    <s v="Point No. 290: IP MPLS node status report to be automated (Zonal / Mandal/GP) along with Alias Name (Like Actual Mandal /GP names) -Feasibility check required if Alias can be updated &amp; fetched by OSS tool will be informed  "/>
    <m/>
    <s v="Critical"/>
    <s v="Open"/>
    <m/>
    <s v=" "/>
    <s v=" "/>
    <m/>
    <m/>
    <m/>
    <m/>
    <x v="9"/>
    <m/>
    <m/>
    <s v="CLOSURE REVIEW PENDING "/>
    <s v=" "/>
    <s v=" "/>
    <s v=" "/>
    <m/>
    <m/>
    <m/>
    <m/>
    <m/>
    <m/>
    <s v="MOMOSS"/>
    <s v="Applications/Tools"/>
    <s v="OPEN"/>
    <s v="COMPLETED"/>
    <n v="0"/>
    <m/>
    <m/>
    <m/>
    <m/>
    <n v="1"/>
    <s v="Completed but Verification undrer Process"/>
    <x v="2"/>
  </r>
  <r>
    <n v="984"/>
    <s v="M309"/>
    <s v="MOM"/>
    <d v="2023-10-19T00:00:00"/>
    <m/>
    <s v="OSS"/>
    <s v="OSS"/>
    <s v="OSS"/>
    <s v="Dashboards"/>
    <s v="Point No. 292: Customised dashboard template with available set of fields for different set of user views by 20th Oct'23"/>
    <m/>
    <s v="Critical"/>
    <s v="Open"/>
    <m/>
    <s v=" "/>
    <s v=" "/>
    <m/>
    <m/>
    <m/>
    <m/>
    <x v="9"/>
    <m/>
    <m/>
    <s v="CLOSURE REVIEW PENDING "/>
    <s v=" "/>
    <s v=" "/>
    <s v=" "/>
    <m/>
    <m/>
    <m/>
    <m/>
    <m/>
    <m/>
    <s v="MOMOSS"/>
    <s v="Applications/Tools"/>
    <s v="OPEN"/>
    <s v="COMPLETED"/>
    <n v="0"/>
    <m/>
    <m/>
    <m/>
    <m/>
    <n v="1"/>
    <s v="Completed but Verification undrer Process"/>
    <x v="2"/>
  </r>
  <r>
    <n v="985"/>
    <s v="M31"/>
    <s v="MOM"/>
    <d v="2023-06-07T00:00:00"/>
    <m/>
    <m/>
    <m/>
    <s v="GIS"/>
    <s v="User Experience"/>
    <s v="Correct Actual Measure Length and Loop length in BOQ"/>
    <m/>
    <s v="NON-Critical"/>
    <s v="Open"/>
    <m/>
    <s v="Gtech"/>
    <s v=" "/>
    <m/>
    <m/>
    <m/>
    <m/>
    <x v="1"/>
    <m/>
    <m/>
    <s v="CLOSURE REVIEW PENDING "/>
    <s v=" "/>
    <s v=" "/>
    <s v=" "/>
    <m/>
    <m/>
    <m/>
    <m/>
    <m/>
    <m/>
    <s v="MOMGIS"/>
    <s v="Applications/Tools"/>
    <s v="OPEN"/>
    <m/>
    <m/>
    <m/>
    <m/>
    <m/>
    <m/>
    <n v="1"/>
    <s v="Completed but Verification undrer Process"/>
    <x v="2"/>
  </r>
  <r>
    <n v="986"/>
    <s v="M310"/>
    <s v="MOM"/>
    <d v="2023-10-19T00:00:00"/>
    <m/>
    <s v="OSS"/>
    <s v="OSS"/>
    <s v="OSS"/>
    <s v="Dashboards"/>
    <s v="Point No. 294: OSS MTTR report to include additional columns like RFO, Sub RFO, Resolution etc.  By 20th Oct'23"/>
    <m/>
    <s v="Critical"/>
    <s v="Open"/>
    <m/>
    <s v=" "/>
    <s v=" "/>
    <m/>
    <m/>
    <m/>
    <m/>
    <x v="9"/>
    <m/>
    <m/>
    <s v="CLOSURE REVIEW PENDING "/>
    <s v=" "/>
    <s v=" "/>
    <s v=" "/>
    <m/>
    <m/>
    <m/>
    <m/>
    <m/>
    <m/>
    <s v="MOMOSS"/>
    <s v="Applications/Tools"/>
    <s v="OPEN"/>
    <s v="CLOSURE REVIEW PENDING "/>
    <n v="0"/>
    <m/>
    <m/>
    <m/>
    <m/>
    <n v="1"/>
    <s v="Completed but Verification undrer Process"/>
    <x v="2"/>
  </r>
  <r>
    <n v="987"/>
    <s v="M311"/>
    <s v="MOM"/>
    <d v="2023-10-19T00:00:00"/>
    <m/>
    <s v="OSS"/>
    <s v="OSS"/>
    <s v="OSS"/>
    <s v="Dashboards"/>
    <s v="Point No. 296: Service Management dashboard should list planned outages and corelate TT if that is on same device or NW component by 20th Oct'23"/>
    <m/>
    <s v="Critical"/>
    <s v="Open"/>
    <m/>
    <s v=" "/>
    <s v=" "/>
    <m/>
    <m/>
    <m/>
    <m/>
    <x v="9"/>
    <m/>
    <s v="Open"/>
    <s v="WIP"/>
    <s v=" "/>
    <s v=" "/>
    <s v=" "/>
    <m/>
    <m/>
    <m/>
    <m/>
    <m/>
    <m/>
    <s v="MOMOSS"/>
    <s v="Applications/Tools"/>
    <s v="OPEN"/>
    <s v="OPEN"/>
    <n v="0"/>
    <m/>
    <m/>
    <e v="#N/A"/>
    <m/>
    <n v="1"/>
    <s v="Open"/>
    <x v="1"/>
  </r>
  <r>
    <n v="988"/>
    <s v="M312"/>
    <s v="MOM"/>
    <d v="2023-10-19T00:00:00"/>
    <m/>
    <m/>
    <m/>
    <s v="Security &amp; Regulatory Compliance"/>
    <s v="Regulatory Compliance"/>
    <s v="Point No. 308: IPDR - Developing in-house solution, also exploring with external vendors._x000a_to obtain clarity from the_x000a_Regulator on the requirements, along with the industry best practices. _x000a_• VP-Program, T-Fiber asked L&amp;T to revert on the next steps by 26th October ’23. "/>
    <m/>
    <s v="Critical"/>
    <s v="Open"/>
    <m/>
    <s v=" "/>
    <s v=" "/>
    <m/>
    <s v=" "/>
    <m/>
    <m/>
    <x v="4"/>
    <m/>
    <s v="Open"/>
    <s v="Open"/>
    <s v=" "/>
    <s v=" "/>
    <s v=" "/>
    <m/>
    <m/>
    <m/>
    <m/>
    <m/>
    <m/>
    <s v="MOMSecurity &amp; Regulatory Compliance"/>
    <s v="Security"/>
    <s v="OPEN"/>
    <m/>
    <m/>
    <m/>
    <m/>
    <e v="#VALUE!"/>
    <m/>
    <n v="1"/>
    <s v="Open"/>
    <x v="1"/>
  </r>
  <r>
    <n v="989"/>
    <s v="M313"/>
    <s v="MOM"/>
    <d v="2023-10-19T00:00:00"/>
    <m/>
    <m/>
    <m/>
    <s v="Security &amp; Regulatory Compliance"/>
    <s v="Regulatory Compliance"/>
    <s v="Point No. 312: SLA Reporting for Cell Tower and GIs_x000a_• Head Telecom Networks, L&amp;T mentioned that two approaches are under consideration, solution approach to be finalised, target for completion is 30th November ’23.  "/>
    <m/>
    <s v="Critical"/>
    <s v="Open"/>
    <m/>
    <s v=" "/>
    <s v=" "/>
    <m/>
    <s v=" "/>
    <m/>
    <m/>
    <x v="4"/>
    <m/>
    <s v="Open"/>
    <s v="Open"/>
    <s v=" "/>
    <s v=" "/>
    <s v=" "/>
    <m/>
    <m/>
    <m/>
    <m/>
    <m/>
    <m/>
    <s v="MOMSecurity &amp; Regulatory Compliance"/>
    <s v="Security"/>
    <s v="OPEN"/>
    <m/>
    <m/>
    <m/>
    <m/>
    <e v="#N/A"/>
    <m/>
    <n v="1"/>
    <s v="Open"/>
    <x v="1"/>
  </r>
  <r>
    <n v="990"/>
    <s v="M314"/>
    <s v="MOM"/>
    <d v="2023-10-19T00:00:00"/>
    <m/>
    <s v="OSS"/>
    <s v="OSS"/>
    <s v="OSS"/>
    <s v="Resource Related"/>
    <s v="SVP, T-Fiber emphasized the importance of L&amp;T establishing its own resources for the HPE related tasks and they should not rely solely on one individual. "/>
    <m/>
    <s v="Critical"/>
    <s v="Open"/>
    <m/>
    <s v=" "/>
    <s v=" "/>
    <m/>
    <s v="09-09-2025: Taken support from vigility Team"/>
    <m/>
    <m/>
    <x v="9"/>
    <m/>
    <m/>
    <s v="CLOSURE REVIEW PENDING "/>
    <s v=" "/>
    <s v=" "/>
    <s v=" "/>
    <m/>
    <m/>
    <m/>
    <m/>
    <m/>
    <m/>
    <s v="MOMOSS"/>
    <s v="Applications/Tools"/>
    <s v="OPEN"/>
    <s v="COMPLETED"/>
    <s v="09-09-2025: Taken support from vigility Team"/>
    <m/>
    <m/>
    <m/>
    <m/>
    <n v="1"/>
    <s v="Completed but Verification undrer Process"/>
    <x v="2"/>
  </r>
  <r>
    <n v="991"/>
    <s v="M315"/>
    <s v="MOM"/>
    <d v="2023-10-19T00:00:00"/>
    <m/>
    <m/>
    <m/>
    <s v="Security &amp; Regulatory Compliance"/>
    <s v="User Traceability "/>
    <s v="Point No. 316: User Traceability,targeted for closure by 15th November ’23._x000a_this point to be included in the SOPs for NOC. "/>
    <m/>
    <s v="Critical"/>
    <s v="Open"/>
    <m/>
    <s v=" "/>
    <s v=" "/>
    <m/>
    <s v=" "/>
    <m/>
    <m/>
    <x v="4"/>
    <m/>
    <s v="Open"/>
    <s v="Open"/>
    <s v=" "/>
    <s v=" "/>
    <s v=" "/>
    <m/>
    <m/>
    <m/>
    <m/>
    <m/>
    <m/>
    <s v="MOMSecurity &amp; Regulatory Compliance"/>
    <s v="Security"/>
    <s v="OPEN"/>
    <m/>
    <m/>
    <m/>
    <m/>
    <e v="#N/A"/>
    <m/>
    <n v="1"/>
    <s v="Open"/>
    <x v="1"/>
  </r>
  <r>
    <n v="992"/>
    <s v="M316"/>
    <s v="MOM"/>
    <d v="2023-10-19T00:00:00"/>
    <m/>
    <m/>
    <m/>
    <s v="Security &amp; Regulatory Compliance"/>
    <s v="Policy Implementation"/>
    <s v="Point No. 318: Policy Implementation – Network Forensics _x000a_the process for tracing all incidents including security incidents is yet to be put in_x000a_place, targeted for 15th November ’23."/>
    <m/>
    <s v="Critical"/>
    <s v="Open"/>
    <m/>
    <s v=" "/>
    <s v=" "/>
    <m/>
    <s v=" "/>
    <m/>
    <m/>
    <x v="4"/>
    <m/>
    <s v="Open"/>
    <s v="Open"/>
    <s v=" "/>
    <s v=" "/>
    <s v=" "/>
    <m/>
    <m/>
    <m/>
    <m/>
    <m/>
    <m/>
    <s v="MOMSecurity &amp; Regulatory Compliance"/>
    <s v="Security"/>
    <s v="OPEN"/>
    <m/>
    <m/>
    <m/>
    <m/>
    <e v="#N/A"/>
    <m/>
    <n v="1"/>
    <s v="Open"/>
    <x v="1"/>
  </r>
  <r>
    <n v="993"/>
    <s v="M317"/>
    <s v="MOM"/>
    <d v="2023-10-19T00:00:00"/>
    <m/>
    <m/>
    <m/>
    <s v="Security &amp; Regulatory Compliance"/>
    <s v="Report"/>
    <s v="Point no. 326: IPDR static IP report_x000a_SVP, T-Fiber asked for the Regulatory aspects to be discovered by 26th October ’23."/>
    <m/>
    <s v="Critical"/>
    <s v="Open"/>
    <m/>
    <s v=" "/>
    <s v=" "/>
    <m/>
    <s v=" "/>
    <m/>
    <m/>
    <x v="4"/>
    <m/>
    <s v="Open"/>
    <s v="Open"/>
    <s v=" "/>
    <s v=" "/>
    <s v=" "/>
    <m/>
    <m/>
    <m/>
    <m/>
    <m/>
    <m/>
    <s v="MOMSecurity &amp; Regulatory Compliance"/>
    <s v="Security"/>
    <s v="OPEN"/>
    <m/>
    <m/>
    <m/>
    <m/>
    <e v="#N/A"/>
    <m/>
    <n v="1"/>
    <s v="Open"/>
    <x v="1"/>
  </r>
  <r>
    <n v="994"/>
    <s v="M318"/>
    <s v="MOM"/>
    <d v="2023-10-19T00:00:00"/>
    <m/>
    <m/>
    <m/>
    <s v="Security &amp; Regulatory Compliance"/>
    <s v="Design features"/>
    <s v="Point No. 333: Alepo AAA to be integrated with AD_x000a_SVP, T-Fiber asked for an SOP to be defined for this._x000a_• SVP, T-Fiber asked for a note (Note 8) recording this statement. "/>
    <m/>
    <s v="Critical"/>
    <s v="Open"/>
    <m/>
    <s v=" "/>
    <s v=" "/>
    <m/>
    <s v="This is Security point"/>
    <m/>
    <m/>
    <x v="4"/>
    <m/>
    <s v="Open"/>
    <s v="Open"/>
    <s v=" "/>
    <s v=" "/>
    <s v=" "/>
    <m/>
    <m/>
    <m/>
    <m/>
    <m/>
    <m/>
    <s v="MOMSecurity &amp; Regulatory Compliance"/>
    <s v="Security"/>
    <s v="OPEN"/>
    <m/>
    <m/>
    <m/>
    <m/>
    <e v="#N/A"/>
    <m/>
    <n v="1"/>
    <s v="Open"/>
    <x v="1"/>
  </r>
  <r>
    <n v="995"/>
    <s v="M319"/>
    <s v="MOM"/>
    <d v="2023-10-19T00:00:00"/>
    <m/>
    <m/>
    <m/>
    <s v="NSO"/>
    <s v="Design &amp; Documentation"/>
    <s v="Point No. 343: SDC content to GI – Design document required. _x000a_Head Telecom Networks, L&amp;T to update on the next steps by 26th October ’23. "/>
    <m/>
    <s v="NON-Critical"/>
    <s v="Open"/>
    <m/>
    <s v=" "/>
    <s v=" "/>
    <m/>
    <s v=" "/>
    <m/>
    <m/>
    <x v="6"/>
    <m/>
    <s v="Open"/>
    <s v="Open"/>
    <s v=" "/>
    <s v=" "/>
    <s v=" "/>
    <m/>
    <m/>
    <m/>
    <m/>
    <m/>
    <m/>
    <s v="MOMNSO"/>
    <s v="Applications/Tools"/>
    <s v="OPEN"/>
    <m/>
    <m/>
    <m/>
    <m/>
    <e v="#N/A"/>
    <m/>
    <n v="1"/>
    <s v="Open"/>
    <x v="1"/>
  </r>
  <r>
    <n v="996"/>
    <s v="M32"/>
    <s v="MOM"/>
    <d v="2023-06-07T00:00:00"/>
    <m/>
    <m/>
    <m/>
    <s v="GIS"/>
    <s v="Handbook &amp; SOPs"/>
    <s v="Detailed validation document"/>
    <m/>
    <s v="NON-Critical"/>
    <s v="Open"/>
    <m/>
    <s v="Gtech"/>
    <s v=" "/>
    <m/>
    <m/>
    <m/>
    <m/>
    <x v="1"/>
    <m/>
    <m/>
    <s v="CLOSURE REVIEW PENDING "/>
    <s v=" "/>
    <s v=" "/>
    <s v=" "/>
    <m/>
    <m/>
    <m/>
    <m/>
    <m/>
    <m/>
    <s v="MOMGIS"/>
    <s v="Applications/Tools"/>
    <s v="OPEN"/>
    <m/>
    <m/>
    <m/>
    <m/>
    <m/>
    <m/>
    <n v="1"/>
    <s v="Completed but Verification undrer Process"/>
    <x v="2"/>
  </r>
  <r>
    <n v="997"/>
    <s v="M320"/>
    <s v="MOM"/>
    <d v="2023-10-19T00:00:00"/>
    <m/>
    <m/>
    <m/>
    <s v="Helpdesk"/>
    <s v="Demo"/>
    <s v="Assistant Director-P&amp;E, T-Fiber asked L&amp;T to submit the Helpdesk Compliance report along with a summary with respect to RFP by 23rd October’23 and the Demonstration on Helpdesk NEOX to be scheduled after the compliance report submission. "/>
    <m/>
    <s v="Critical"/>
    <s v="Open"/>
    <m/>
    <s v=" "/>
    <s v=" "/>
    <s v="WIP"/>
    <s v="11-Sep-25: Same has been Submitted"/>
    <s v="L&amp;T"/>
    <s v="Shiva kumar"/>
    <x v="2"/>
    <m/>
    <s v="Open"/>
    <s v="WIP"/>
    <s v=" "/>
    <s v=" "/>
    <s v=" "/>
    <m/>
    <m/>
    <m/>
    <m/>
    <m/>
    <m/>
    <s v="MOMHelpdesk"/>
    <s v="Helpdesk (Contact Center)"/>
    <s v="OPEN"/>
    <m/>
    <m/>
    <m/>
    <m/>
    <m/>
    <m/>
    <n v="1"/>
    <s v="Open"/>
    <x v="1"/>
  </r>
  <r>
    <n v="998"/>
    <s v="M321"/>
    <s v="MOM"/>
    <d v="2023-10-19T00:00:00"/>
    <m/>
    <m/>
    <m/>
    <s v="BSS"/>
    <s v="Development &amp; Unit Testing"/>
    <s v="Point No. 16: Development and Unit Testing - Service Assurance and trouble tickets_x000a_To be linked with the points in follow-up with HP for completion by March ’24, with clarity on next steps by 1st week of November."/>
    <m/>
    <s v="Critical"/>
    <s v="Open"/>
    <m/>
    <s v=" "/>
    <s v=" "/>
    <m/>
    <s v=" "/>
    <m/>
    <m/>
    <x v="5"/>
    <m/>
    <s v="Open"/>
    <s v="Open"/>
    <s v=" "/>
    <s v=" "/>
    <s v=" "/>
    <m/>
    <m/>
    <m/>
    <m/>
    <m/>
    <m/>
    <s v="MOMBSS"/>
    <s v="Applications/Tools"/>
    <s v="OPEN"/>
    <m/>
    <m/>
    <m/>
    <m/>
    <e v="#N/A"/>
    <m/>
    <n v="1"/>
    <s v="Open"/>
    <x v="1"/>
  </r>
  <r>
    <n v="999"/>
    <s v="M322"/>
    <s v="MOM"/>
    <d v="2023-10-19T00:00:00"/>
    <m/>
    <m/>
    <m/>
    <s v="DR"/>
    <s v="DNS Switchover"/>
    <s v="Point No. 79: to confirm that DNS switchover between DC and DR locations should be automatic_x000a_• Chief Delivery Officer, LTTS updated that this in follow-up with Cisco and CtrlS, next update by 26th October ’23.  "/>
    <m/>
    <s v="NON-Critical"/>
    <s v="Closed"/>
    <m/>
    <s v=" "/>
    <s v=" "/>
    <m/>
    <s v="[15/09/25] Completed"/>
    <m/>
    <m/>
    <x v="7"/>
    <m/>
    <m/>
    <s v="COMPLETED &amp; APPROVED"/>
    <s v="AD-UT-Tfiber"/>
    <s v=" "/>
    <s v="\\172.28.9.34\Artefacts_T-Fiber TNOC Tracker\DR\Artifact for - T79"/>
    <m/>
    <m/>
    <m/>
    <m/>
    <m/>
    <m/>
    <s v="MOMDR"/>
    <s v="DR"/>
    <s v="CLOSED"/>
    <m/>
    <m/>
    <m/>
    <s v=" "/>
    <s v="\\172.28.9.34\Artefacts_T-Fiber TNOC Tracker\DR\Artifact for - T79"/>
    <m/>
    <n v="1"/>
    <s v="Completed &amp; Approved"/>
    <x v="3"/>
  </r>
  <r>
    <n v="1000"/>
    <s v="M323"/>
    <s v="MOM"/>
    <d v="2023-10-19T00:00:00"/>
    <m/>
    <m/>
    <m/>
    <s v="DWDM"/>
    <s v="Integration with OSS"/>
    <s v="Point No. 103: DWDM-OSS integration - Service Inventory Data Availability in HPE OSS &amp; Point No. 237: DWDM-OSS integration - Service inventory data availability in HPE OSS_x000a_• Technical Head, L&amp;T updated that this is targeted for closure by 15th November ’23. "/>
    <m/>
    <s v="Critical"/>
    <s v="Open"/>
    <m/>
    <s v=" "/>
    <s v=" "/>
    <m/>
    <s v="Duplicate Already covered in 472-points, Ref Point No. 103 &amp; 237"/>
    <m/>
    <m/>
    <x v="13"/>
    <m/>
    <s v="Open"/>
    <s v="Duplicate"/>
    <s v=" "/>
    <s v=" "/>
    <s v=" "/>
    <m/>
    <m/>
    <m/>
    <m/>
    <m/>
    <m/>
    <s v="MOMDWDM"/>
    <s v="DWDM"/>
    <e v="#N/A"/>
    <m/>
    <m/>
    <s v="Duplicate"/>
    <m/>
    <m/>
    <m/>
    <n v="1"/>
    <s v="Open"/>
    <x v="1"/>
  </r>
  <r>
    <n v="1001"/>
    <s v="M324"/>
    <s v="MOM"/>
    <d v="2023-10-19T00:00:00"/>
    <m/>
    <m/>
    <m/>
    <s v="DWDM"/>
    <s v="Integration with OSS"/>
    <s v="Point No. 104 – DWDM-OSS integration: Planned Event Service Impact analysis report &amp; Point No. 238: DWDM-OSS integration: For planned event service impact analysis data / report_x000a_SVP, T-Fiber asked for the SOP that shall be put in place by L&amp;T until the Service Inventory solution from HP is in place"/>
    <m/>
    <s v="Critical"/>
    <s v="Open"/>
    <m/>
    <s v=" "/>
    <s v=" "/>
    <m/>
    <s v="Duplicate Already covered  in 472-points, Ref Point No. 104&amp; 238"/>
    <m/>
    <m/>
    <x v="13"/>
    <m/>
    <s v="Open"/>
    <s v="Duplicate"/>
    <s v=" "/>
    <s v=" "/>
    <s v=" "/>
    <m/>
    <m/>
    <m/>
    <m/>
    <m/>
    <m/>
    <s v="MOMDWDM"/>
    <s v="DWDM"/>
    <e v="#N/A"/>
    <m/>
    <m/>
    <s v="Duplicate"/>
    <m/>
    <m/>
    <m/>
    <n v="1"/>
    <s v="Open"/>
    <x v="1"/>
  </r>
  <r>
    <n v="1002"/>
    <s v="M325"/>
    <s v="MOM"/>
    <d v="2023-10-19T00:00:00"/>
    <m/>
    <s v="OSS"/>
    <s v="OSS"/>
    <s v="OSS"/>
    <s v="Integration"/>
    <s v=" Point No. 231: Ciena DWDM Network Topology has been created in HPE OSS topology MAP along with neighbour NE details._x000a_SVP, T-Fiber suggested that this requirement may be revisited later."/>
    <m/>
    <s v="Critical"/>
    <s v="Open"/>
    <m/>
    <s v=" "/>
    <s v=" "/>
    <m/>
    <m/>
    <m/>
    <m/>
    <x v="9"/>
    <m/>
    <m/>
    <s v="CLOSURE REVIEW PENDING "/>
    <s v=" "/>
    <s v=" "/>
    <s v=" "/>
    <m/>
    <m/>
    <m/>
    <m/>
    <m/>
    <m/>
    <s v="MOMOSS"/>
    <s v="Applications/Tools"/>
    <s v="OPEN"/>
    <s v="CLOSURE REVIEW PENDING "/>
    <n v="0"/>
    <m/>
    <m/>
    <m/>
    <m/>
    <n v="1"/>
    <s v="Completed but Verification undrer Process"/>
    <x v="2"/>
  </r>
  <r>
    <n v="1003"/>
    <s v="M326"/>
    <s v="MOM"/>
    <d v="2023-10-19T00:00:00"/>
    <m/>
    <s v="OSS"/>
    <s v="OSS"/>
    <s v="OSS"/>
    <s v="Design Features"/>
    <s v="Point No. 259: OSS E2E Topology_x000a_it will be completed by 30th December’23"/>
    <m/>
    <s v="Critical"/>
    <s v="Open"/>
    <m/>
    <s v=" "/>
    <s v=" "/>
    <m/>
    <s v="This point is already covered under point no. 584. and Point no. 633 under 472 tracker column"/>
    <m/>
    <m/>
    <x v="9"/>
    <m/>
    <s v="Open"/>
    <s v="Duplicate"/>
    <s v=" "/>
    <s v=" "/>
    <s v=" "/>
    <m/>
    <m/>
    <m/>
    <m/>
    <m/>
    <m/>
    <s v="MOMOSS"/>
    <s v="Applications/Tools"/>
    <s v="OPEN"/>
    <s v="DUPLICATE"/>
    <s v="This point is already covered under point no. 584. and Point no. 633 under 472 tracker column"/>
    <m/>
    <m/>
    <e v="#N/A"/>
    <m/>
    <n v="1"/>
    <s v="Open"/>
    <x v="1"/>
  </r>
  <r>
    <n v="1004"/>
    <s v="M327"/>
    <s v="MOM"/>
    <d v="2023-10-19T00:00:00"/>
    <m/>
    <s v="OSS"/>
    <s v="OSS"/>
    <s v="OSS"/>
    <s v="Dashboards"/>
    <s v=" Point No. 275: In OSS management dashboard, Block count should count only Mandal OLTs and not GP OLTs_x000a_target date as 30th December ’23. "/>
    <m/>
    <s v="Critical"/>
    <s v="Open"/>
    <m/>
    <s v=" "/>
    <s v=" "/>
    <m/>
    <m/>
    <m/>
    <m/>
    <x v="9"/>
    <m/>
    <m/>
    <s v="CLOSURE REVIEW PENDING "/>
    <s v=" "/>
    <s v=" "/>
    <s v=" "/>
    <m/>
    <m/>
    <m/>
    <m/>
    <m/>
    <m/>
    <s v="MOMOSS"/>
    <s v="Applications/Tools"/>
    <s v="OPEN"/>
    <s v="CLOSURE REVIEW PENDING "/>
    <n v="0"/>
    <m/>
    <m/>
    <m/>
    <m/>
    <n v="1"/>
    <s v="Completed but Verification undrer Process"/>
    <x v="2"/>
  </r>
  <r>
    <n v="1005"/>
    <s v="M328"/>
    <s v="MOM"/>
    <d v="2023-10-19T00:00:00"/>
    <m/>
    <s v="OSS"/>
    <s v="OSS"/>
    <s v="OSS"/>
    <s v="Design Features"/>
    <s v="Point No. 281: Problem Management report for various recurring outages for the given period_x000a_target date as 30th December ’23"/>
    <m/>
    <s v="Critical"/>
    <s v="Open"/>
    <m/>
    <s v=" "/>
    <s v=" "/>
    <m/>
    <m/>
    <m/>
    <m/>
    <x v="9"/>
    <m/>
    <m/>
    <s v="CLOSURE REVIEW PENDING "/>
    <s v=" "/>
    <s v=" "/>
    <s v=" "/>
    <m/>
    <m/>
    <m/>
    <m/>
    <m/>
    <m/>
    <s v="MOMOSS"/>
    <s v="Applications/Tools"/>
    <s v="OPEN"/>
    <s v="COMPLETED"/>
    <n v="0"/>
    <m/>
    <m/>
    <m/>
    <m/>
    <n v="1"/>
    <s v="Completed but Verification undrer Process"/>
    <x v="2"/>
  </r>
  <r>
    <n v="1006"/>
    <s v="M329"/>
    <s v="MOM"/>
    <d v="2023-10-19T00:00:00"/>
    <m/>
    <s v="OSS"/>
    <s v="OSS"/>
    <s v="OSS"/>
    <s v="Design Features"/>
    <s v="Point No. 287: Exact SPAN/Link details must be taken from GIS (Including Lat, Long) for Fiber cut/outage scenario to understand fix is permanent or temporary in nature and impact on Multiple Nodes/GP’s. "/>
    <m/>
    <s v="Critical"/>
    <s v="Open"/>
    <m/>
    <s v=" "/>
    <s v=" "/>
    <m/>
    <m/>
    <m/>
    <m/>
    <x v="9"/>
    <m/>
    <s v="Open"/>
    <s v="Not Feasible "/>
    <s v=" "/>
    <s v=" "/>
    <s v=" "/>
    <m/>
    <m/>
    <m/>
    <m/>
    <m/>
    <m/>
    <s v="MOMOSS"/>
    <s v="Applications/Tools"/>
    <e v="#N/A"/>
    <s v="OPEN"/>
    <n v="0"/>
    <m/>
    <m/>
    <e v="#N/A"/>
    <m/>
    <n v="1"/>
    <s v="Open"/>
    <x v="1"/>
  </r>
  <r>
    <n v="1007"/>
    <s v="M33"/>
    <s v="MOM"/>
    <d v="2023-06-07T00:00:00"/>
    <m/>
    <m/>
    <m/>
    <s v="GIS"/>
    <s v="User Experience"/>
    <s v="Hyperlink real images to GPs and Mandals"/>
    <m/>
    <s v="Critical"/>
    <s v="Open"/>
    <m/>
    <s v="Gtech"/>
    <s v=" "/>
    <m/>
    <m/>
    <m/>
    <m/>
    <x v="1"/>
    <m/>
    <m/>
    <s v="CLOSURE REVIEW PENDING "/>
    <s v=" "/>
    <s v=" "/>
    <s v=" "/>
    <m/>
    <m/>
    <m/>
    <m/>
    <m/>
    <m/>
    <s v="MOMGIS"/>
    <s v="Applications/Tools"/>
    <s v="OPEN"/>
    <m/>
    <m/>
    <m/>
    <m/>
    <m/>
    <m/>
    <n v="1"/>
    <s v="Completed but Verification undrer Process"/>
    <x v="2"/>
  </r>
  <r>
    <n v="1008"/>
    <s v="M330"/>
    <s v="MOM"/>
    <d v="2023-10-19T00:00:00"/>
    <m/>
    <s v="OSS"/>
    <s v="OSS"/>
    <s v="OSS"/>
    <s v="Dashboards"/>
    <s v="Point No. 288: Report for Backup Status (success/failure) of all VM (source it from Vcenter Report)_x000a_L&amp;T to conclude discussions with HP to obtain the target date. "/>
    <m/>
    <s v="Critical"/>
    <s v="Open"/>
    <m/>
    <s v=" "/>
    <s v=" "/>
    <m/>
    <s v="09-09-2025: managed at vmware(comvault) by DCInfra Team"/>
    <m/>
    <m/>
    <x v="9"/>
    <m/>
    <s v="Open"/>
    <s v="Not Feasible "/>
    <s v=" "/>
    <s v=" "/>
    <s v=" "/>
    <m/>
    <m/>
    <m/>
    <m/>
    <m/>
    <m/>
    <s v="MOMOSS"/>
    <s v="Applications/Tools"/>
    <e v="#N/A"/>
    <s v="NOT-FEASIBLE"/>
    <s v="09-09-2025: managed at vmware(comvault) by DCInfra Team"/>
    <m/>
    <m/>
    <e v="#N/A"/>
    <m/>
    <n v="1"/>
    <s v="Open"/>
    <x v="1"/>
  </r>
  <r>
    <n v="1009"/>
    <s v="M331"/>
    <s v="MOM"/>
    <d v="2023-10-19T00:00:00"/>
    <m/>
    <s v="OSS"/>
    <s v="OSS"/>
    <s v="OSS"/>
    <s v="Dashboards"/>
    <s v="Point No. 289: DC Active infra-Health check-up /Utilization and Resource Availability report_x000a_L&amp;T to conclude discussions with HP to obtain the target date. "/>
    <m/>
    <s v="Critical"/>
    <s v="Open"/>
    <m/>
    <s v=" "/>
    <s v=" "/>
    <m/>
    <m/>
    <m/>
    <m/>
    <x v="9"/>
    <m/>
    <m/>
    <s v="CLOSURE REVIEW PENDING "/>
    <s v=" "/>
    <s v=" "/>
    <s v=" "/>
    <m/>
    <m/>
    <m/>
    <m/>
    <m/>
    <m/>
    <s v="MOMOSS"/>
    <s v="Applications/Tools"/>
    <s v="OPEN"/>
    <s v="COMPLETED"/>
    <n v="0"/>
    <m/>
    <m/>
    <m/>
    <m/>
    <n v="1"/>
    <s v="Completed but Verification undrer Process"/>
    <x v="2"/>
  </r>
  <r>
    <n v="1010"/>
    <s v="M332"/>
    <s v="MOM"/>
    <d v="2023-10-19T00:00:00"/>
    <m/>
    <s v="OSS"/>
    <s v="OSS"/>
    <s v="OSS"/>
    <s v="Dashboards"/>
    <s v="Point No. 293: Service VLAN status report from EMS (Nokia and Tejas)_x000a_Technical Head, L&amp;T to conclude discussions to obtain the target date. "/>
    <m/>
    <s v="Critical"/>
    <s v="Open"/>
    <m/>
    <s v=" "/>
    <s v=" "/>
    <m/>
    <s v="It will be available from intranet portal "/>
    <m/>
    <m/>
    <x v="9"/>
    <m/>
    <m/>
    <s v="CLOSURE REVIEW PENDING "/>
    <s v=" "/>
    <s v=" "/>
    <s v=" "/>
    <m/>
    <m/>
    <m/>
    <m/>
    <m/>
    <m/>
    <s v="MOMOSS"/>
    <s v="Applications/Tools"/>
    <s v="OPEN"/>
    <s v="COMPLETED"/>
    <n v="0"/>
    <m/>
    <m/>
    <e v="#N/A"/>
    <m/>
    <n v="1"/>
    <s v="Completed but Verification undrer Process"/>
    <x v="2"/>
  </r>
  <r>
    <n v="1011"/>
    <s v="M333"/>
    <s v="MOM"/>
    <d v="2023-11-03T00:00:00"/>
    <m/>
    <m/>
    <m/>
    <s v="BSS"/>
    <s v="Service provisioning"/>
    <s v="UD,SD Peramaters to be captured."/>
    <m/>
    <s v="Critical"/>
    <s v="Open"/>
    <m/>
    <s v=" "/>
    <s v=" "/>
    <m/>
    <s v=" "/>
    <m/>
    <m/>
    <x v="5"/>
    <m/>
    <s v="Open"/>
    <s v="Open"/>
    <s v=" "/>
    <s v=" "/>
    <s v=" "/>
    <m/>
    <m/>
    <m/>
    <m/>
    <m/>
    <m/>
    <s v="MOMBSS"/>
    <s v="Applications/Tools"/>
    <s v="OPEN"/>
    <m/>
    <m/>
    <m/>
    <m/>
    <e v="#N/A"/>
    <m/>
    <n v="1"/>
    <s v="Open"/>
    <x v="1"/>
  </r>
  <r>
    <n v="1012"/>
    <s v="M334"/>
    <s v="MOM"/>
    <d v="2023-11-03T00:00:00"/>
    <m/>
    <m/>
    <m/>
    <s v="NSO"/>
    <s v="Service provisioning"/>
    <s v="NSo inventory manager funtionality to check."/>
    <m/>
    <s v="Critical"/>
    <s v="Open"/>
    <m/>
    <s v=" "/>
    <s v=" "/>
    <m/>
    <s v=" "/>
    <m/>
    <m/>
    <x v="6"/>
    <m/>
    <s v="Open"/>
    <s v="Open"/>
    <s v=" "/>
    <s v=" "/>
    <s v=" "/>
    <m/>
    <m/>
    <m/>
    <m/>
    <m/>
    <m/>
    <s v="MOMNSO"/>
    <s v="Applications/Tools"/>
    <s v="OPEN"/>
    <m/>
    <m/>
    <m/>
    <m/>
    <e v="#N/A"/>
    <m/>
    <n v="1"/>
    <s v="Open"/>
    <x v="1"/>
  </r>
  <r>
    <n v="1013"/>
    <s v="M335"/>
    <s v="MOM"/>
    <d v="2023-11-03T00:00:00"/>
    <m/>
    <m/>
    <m/>
    <s v="BSS"/>
    <s v="Service provisioning"/>
    <s v="UD perameters for product based to be prepared."/>
    <m/>
    <s v="Critical"/>
    <s v="Open"/>
    <m/>
    <s v=" "/>
    <s v=" "/>
    <m/>
    <s v=" "/>
    <m/>
    <m/>
    <x v="5"/>
    <m/>
    <s v="Open"/>
    <s v="Open"/>
    <s v=" "/>
    <s v=" "/>
    <s v=" "/>
    <m/>
    <m/>
    <m/>
    <m/>
    <m/>
    <m/>
    <s v="MOMBSS"/>
    <s v="Applications/Tools"/>
    <s v="OPEN"/>
    <m/>
    <m/>
    <m/>
    <m/>
    <e v="#N/A"/>
    <m/>
    <n v="1"/>
    <s v="Open"/>
    <x v="1"/>
  </r>
  <r>
    <n v="1014"/>
    <s v="M336"/>
    <s v="MOM"/>
    <d v="2023-11-03T00:00:00"/>
    <m/>
    <m/>
    <m/>
    <s v="BSS"/>
    <s v="Service provisioning"/>
    <s v="Ashish to comeback with Design plan for Inventory Manager at NSO"/>
    <m/>
    <s v="Critical"/>
    <s v="Open"/>
    <m/>
    <s v=" "/>
    <s v=" "/>
    <m/>
    <s v=" "/>
    <m/>
    <m/>
    <x v="5"/>
    <m/>
    <s v="Open"/>
    <s v="Open"/>
    <s v=" "/>
    <s v=" "/>
    <s v=" "/>
    <m/>
    <m/>
    <m/>
    <m/>
    <m/>
    <m/>
    <s v="MOMBSS"/>
    <s v="Applications/Tools"/>
    <s v="OPEN"/>
    <m/>
    <m/>
    <m/>
    <m/>
    <e v="#N/A"/>
    <m/>
    <n v="1"/>
    <s v="Open"/>
    <x v="1"/>
  </r>
  <r>
    <n v="1015"/>
    <s v="M337"/>
    <s v="MOM"/>
    <d v="2023-11-03T00:00:00"/>
    <m/>
    <m/>
    <m/>
    <s v="BSS"/>
    <s v="Service provisioning"/>
    <s v="Arvindam to comeback with product wise UD perameters"/>
    <m/>
    <s v="Critical"/>
    <s v="Open"/>
    <m/>
    <s v=" "/>
    <s v=" "/>
    <m/>
    <s v=" "/>
    <m/>
    <m/>
    <x v="5"/>
    <m/>
    <s v="Open"/>
    <s v="Open"/>
    <s v=" "/>
    <s v=" "/>
    <s v=" "/>
    <m/>
    <m/>
    <m/>
    <m/>
    <m/>
    <m/>
    <s v="MOMBSS"/>
    <s v="Applications/Tools"/>
    <s v="OPEN"/>
    <m/>
    <m/>
    <m/>
    <m/>
    <e v="#N/A"/>
    <m/>
    <n v="1"/>
    <s v="Open"/>
    <x v="1"/>
  </r>
  <r>
    <n v="1016"/>
    <s v="M338"/>
    <s v="MOM"/>
    <d v="2023-11-03T00:00:00"/>
    <m/>
    <m/>
    <m/>
    <s v="BSS"/>
    <s v="Service provisioning"/>
    <s v="Additional information for VRF, VLAN , Inner vlan etc to capture in Master DB"/>
    <m/>
    <s v="Critical"/>
    <s v="Open"/>
    <m/>
    <s v=" "/>
    <s v=" "/>
    <m/>
    <s v=" "/>
    <m/>
    <m/>
    <x v="5"/>
    <m/>
    <s v="Open"/>
    <s v="Open"/>
    <s v=" "/>
    <s v=" "/>
    <s v=" "/>
    <m/>
    <m/>
    <m/>
    <m/>
    <m/>
    <m/>
    <s v="MOMBSS"/>
    <s v="Applications/Tools"/>
    <s v="OPEN"/>
    <m/>
    <m/>
    <m/>
    <m/>
    <e v="#N/A"/>
    <m/>
    <n v="1"/>
    <s v="Open"/>
    <x v="1"/>
  </r>
  <r>
    <n v="1017"/>
    <s v="M339"/>
    <s v="MOM"/>
    <d v="2023-11-03T00:00:00"/>
    <m/>
    <m/>
    <m/>
    <s v="BSS"/>
    <s v="Service provisioning"/>
    <s v="As per Cisco LLD All 28 types of L2, L3 models to be mapped aginest products"/>
    <m/>
    <s v="Critical"/>
    <s v="Open"/>
    <m/>
    <s v=" "/>
    <s v=" "/>
    <m/>
    <s v=" "/>
    <m/>
    <m/>
    <x v="5"/>
    <m/>
    <s v="Open"/>
    <s v="Open"/>
    <s v=" "/>
    <s v=" "/>
    <s v=" "/>
    <m/>
    <m/>
    <m/>
    <m/>
    <m/>
    <m/>
    <s v="MOMBSS"/>
    <s v="Applications/Tools"/>
    <s v="OPEN"/>
    <m/>
    <m/>
    <m/>
    <m/>
    <e v="#N/A"/>
    <m/>
    <n v="1"/>
    <s v="Open"/>
    <x v="1"/>
  </r>
  <r>
    <n v="1018"/>
    <s v="M34"/>
    <s v="MOM"/>
    <d v="2023-06-07T00:00:00"/>
    <m/>
    <m/>
    <m/>
    <s v="GIS"/>
    <s v="Installation"/>
    <s v="100TB storage for LIDAR survey data"/>
    <m/>
    <s v="Critical"/>
    <s v="Open"/>
    <s v="Conflict"/>
    <s v="Gtech"/>
    <s v=" "/>
    <m/>
    <m/>
    <m/>
    <m/>
    <x v="1"/>
    <m/>
    <m/>
    <s v="CLOSURE REVIEW PENDING "/>
    <s v=" "/>
    <s v=" "/>
    <s v=" "/>
    <m/>
    <m/>
    <m/>
    <m/>
    <m/>
    <m/>
    <s v="MOMGIS"/>
    <s v="Applications/Tools"/>
    <s v="OPEN"/>
    <m/>
    <m/>
    <m/>
    <m/>
    <m/>
    <m/>
    <n v="1"/>
    <s v="Completed but Verification undrer Process"/>
    <x v="2"/>
  </r>
  <r>
    <n v="1019"/>
    <s v="M340"/>
    <s v="MOM"/>
    <d v="2023-11-03T00:00:00"/>
    <m/>
    <m/>
    <m/>
    <s v="BSS"/>
    <s v="Service Codes"/>
    <s v="GL code to be mapped based on subtype GI under sub type Central &amp; State"/>
    <m/>
    <s v="Critical"/>
    <s v="Open"/>
    <m/>
    <s v=" "/>
    <s v=" "/>
    <m/>
    <s v=" "/>
    <m/>
    <m/>
    <x v="5"/>
    <m/>
    <s v="Open"/>
    <s v="Open"/>
    <s v=" "/>
    <s v=" "/>
    <s v=" "/>
    <m/>
    <m/>
    <m/>
    <m/>
    <m/>
    <m/>
    <s v="MOMBSS"/>
    <s v="Applications/Tools"/>
    <s v="OPEN"/>
    <m/>
    <m/>
    <m/>
    <m/>
    <e v="#N/A"/>
    <m/>
    <n v="1"/>
    <s v="Open"/>
    <x v="1"/>
  </r>
  <r>
    <n v="1020"/>
    <s v="M341"/>
    <s v="MOM"/>
    <d v="2023-11-03T00:00:00"/>
    <m/>
    <m/>
    <m/>
    <s v="BSS"/>
    <s v="Service Codes"/>
    <s v="Define the Code for Circuit type , Customer type , customer service type etc in single format"/>
    <m/>
    <s v="Critical"/>
    <s v="Open"/>
    <m/>
    <s v=" "/>
    <s v=" "/>
    <m/>
    <s v=" "/>
    <m/>
    <m/>
    <x v="5"/>
    <m/>
    <s v="Open"/>
    <s v="Open"/>
    <s v=" "/>
    <s v=" "/>
    <s v=" "/>
    <m/>
    <m/>
    <m/>
    <m/>
    <m/>
    <m/>
    <s v="MOMBSS"/>
    <s v="Applications/Tools"/>
    <s v="OPEN"/>
    <m/>
    <m/>
    <m/>
    <m/>
    <e v="#N/A"/>
    <m/>
    <n v="1"/>
    <s v="Open"/>
    <x v="1"/>
  </r>
  <r>
    <n v="1021"/>
    <s v="M342"/>
    <s v="MOM"/>
    <d v="2023-11-03T00:00:00"/>
    <m/>
    <m/>
    <m/>
    <s v="BSS"/>
    <s v="Service Codes"/>
    <s v="Define design plan for House hold services in GPON Level"/>
    <m/>
    <s v="Critical"/>
    <s v="Open"/>
    <m/>
    <s v=" "/>
    <s v=" "/>
    <m/>
    <s v=" "/>
    <m/>
    <m/>
    <x v="5"/>
    <m/>
    <s v="Open"/>
    <s v="Open"/>
    <s v=" "/>
    <s v=" "/>
    <s v=" "/>
    <m/>
    <m/>
    <m/>
    <m/>
    <m/>
    <m/>
    <s v="MOMBSS"/>
    <s v="Applications/Tools"/>
    <s v="OPEN"/>
    <m/>
    <m/>
    <m/>
    <m/>
    <e v="#N/A"/>
    <m/>
    <n v="1"/>
    <s v="Open"/>
    <x v="1"/>
  </r>
  <r>
    <n v="1022"/>
    <s v="M343"/>
    <s v="MOM"/>
    <d v="2023-11-03T00:00:00"/>
    <m/>
    <m/>
    <m/>
    <s v="BSS"/>
    <s v="Service Codes"/>
    <s v="Define Household plan for provisioning as per the GPON plan design"/>
    <m/>
    <s v="Critical"/>
    <s v="Open"/>
    <m/>
    <s v=" "/>
    <s v=" "/>
    <m/>
    <s v=" "/>
    <m/>
    <m/>
    <x v="5"/>
    <m/>
    <s v="Open"/>
    <s v="Open"/>
    <s v=" "/>
    <s v=" "/>
    <s v=" "/>
    <m/>
    <m/>
    <m/>
    <m/>
    <m/>
    <m/>
    <s v="MOMBSS"/>
    <s v="Applications/Tools"/>
    <s v="OPEN"/>
    <m/>
    <m/>
    <m/>
    <m/>
    <e v="#N/A"/>
    <m/>
    <n v="1"/>
    <s v="Open"/>
    <x v="1"/>
  </r>
  <r>
    <n v="1023"/>
    <s v="M344"/>
    <s v="MOM"/>
    <d v="2023-11-03T00:00:00"/>
    <m/>
    <m/>
    <m/>
    <s v="BSS"/>
    <s v="Service Codes"/>
    <s v="OSS Method of distance from GIS  need to comeback with plan"/>
    <m/>
    <s v="Critical"/>
    <s v="Open"/>
    <m/>
    <s v=" "/>
    <s v=" "/>
    <m/>
    <s v=" "/>
    <m/>
    <m/>
    <x v="5"/>
    <m/>
    <s v="Open"/>
    <s v="Open"/>
    <s v=" "/>
    <s v=" "/>
    <s v=" "/>
    <m/>
    <m/>
    <m/>
    <m/>
    <m/>
    <m/>
    <s v="MOMBSS"/>
    <s v="Applications/Tools"/>
    <s v="OPEN"/>
    <m/>
    <m/>
    <m/>
    <m/>
    <e v="#N/A"/>
    <m/>
    <n v="1"/>
    <s v="Open"/>
    <x v="1"/>
  </r>
  <r>
    <n v="1024"/>
    <s v="M345"/>
    <s v="MOM"/>
    <d v="2023-11-03T00:00:00"/>
    <m/>
    <m/>
    <m/>
    <s v="BSS"/>
    <s v="Service Codes"/>
    <s v="Aravindam to update on previous meetings updates to be updated in next in continuous meetings"/>
    <m/>
    <s v="Critical"/>
    <s v="Open"/>
    <m/>
    <s v=" "/>
    <s v=" "/>
    <m/>
    <s v=" "/>
    <m/>
    <m/>
    <x v="5"/>
    <m/>
    <s v="Open"/>
    <s v="Open"/>
    <s v=" "/>
    <s v=" "/>
    <s v=" "/>
    <m/>
    <m/>
    <m/>
    <m/>
    <m/>
    <m/>
    <s v="MOMBSS"/>
    <s v="Applications/Tools"/>
    <s v="OPEN"/>
    <m/>
    <m/>
    <m/>
    <m/>
    <e v="#N/A"/>
    <m/>
    <n v="1"/>
    <s v="Open"/>
    <x v="1"/>
  </r>
  <r>
    <n v="1025"/>
    <s v="M346"/>
    <s v="MOM"/>
    <d v="2023-11-17T00:00:00"/>
    <m/>
    <m/>
    <m/>
    <s v="Helpdesk"/>
    <s v="Demo"/>
    <s v="Neox helpdesk Demo : "/>
    <m/>
    <s v="Critical"/>
    <s v="Open"/>
    <m/>
    <s v=" "/>
    <s v=" "/>
    <s v="WIP"/>
    <s v=" "/>
    <m/>
    <m/>
    <x v="2"/>
    <m/>
    <s v="Open"/>
    <s v="WIP"/>
    <s v=" "/>
    <s v=" "/>
    <s v=" "/>
    <m/>
    <m/>
    <m/>
    <m/>
    <m/>
    <m/>
    <s v="MOMHelpdesk"/>
    <s v="Helpdesk (Contact Center)"/>
    <s v="OPEN"/>
    <m/>
    <m/>
    <m/>
    <m/>
    <m/>
    <m/>
    <n v="1"/>
    <s v="Open"/>
    <x v="1"/>
  </r>
  <r>
    <n v="1026"/>
    <s v="M347"/>
    <s v="MOM"/>
    <d v="2023-11-17T00:00:00"/>
    <m/>
    <m/>
    <m/>
    <s v="Helpdesk"/>
    <s v="Compliance"/>
    <s v="Neox Compliance confirmation :"/>
    <m/>
    <s v="Critical"/>
    <s v="Open"/>
    <m/>
    <s v=" "/>
    <s v=" "/>
    <s v="WIP"/>
    <s v="11-Sep-25: Same has been Submitted"/>
    <s v="L&amp;T"/>
    <s v="Shiva kumar"/>
    <x v="2"/>
    <m/>
    <s v="Open"/>
    <s v="WIP"/>
    <s v=" "/>
    <s v=" "/>
    <s v=" "/>
    <m/>
    <m/>
    <m/>
    <m/>
    <m/>
    <m/>
    <s v="MOMHelpdesk"/>
    <s v="Helpdesk (Contact Center)"/>
    <s v="OPEN"/>
    <m/>
    <m/>
    <m/>
    <m/>
    <m/>
    <m/>
    <n v="1"/>
    <s v="Open"/>
    <x v="1"/>
  </r>
  <r>
    <n v="1027"/>
    <s v="M348"/>
    <s v="MOM"/>
    <d v="2023-11-17T00:00:00"/>
    <m/>
    <m/>
    <m/>
    <s v="NOC Operationalization"/>
    <s v="Action Points"/>
    <s v="370 points out of which 24 points which are already covered in 370 : Praveen to share indicating the reference of 24 points by "/>
    <m/>
    <s v="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1028"/>
    <s v="M349"/>
    <s v="MOM"/>
    <d v="2023-11-17T00:00:00"/>
    <m/>
    <m/>
    <m/>
    <s v="NOC Operationalization"/>
    <s v="Action Points"/>
    <s v="196 points closure along with artefacts :"/>
    <m/>
    <s v="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1029"/>
    <s v="M35"/>
    <s v="MOM"/>
    <d v="2023-06-07T00:00:00"/>
    <m/>
    <m/>
    <m/>
    <s v="GIS"/>
    <s v="Training"/>
    <s v="Hands-on Training on GIS tool"/>
    <m/>
    <s v="NON-Critical"/>
    <s v="Open"/>
    <m/>
    <s v="Gtech"/>
    <s v=" "/>
    <m/>
    <m/>
    <m/>
    <m/>
    <x v="1"/>
    <m/>
    <m/>
    <s v="CLOSURE REVIEW PENDING "/>
    <s v=" "/>
    <s v=" "/>
    <s v=" "/>
    <m/>
    <m/>
    <m/>
    <m/>
    <m/>
    <m/>
    <s v="MOMGIS"/>
    <s v="Applications/Tools"/>
    <s v="OPEN"/>
    <m/>
    <m/>
    <m/>
    <m/>
    <m/>
    <m/>
    <n v="1"/>
    <s v="Completed but Verification undrer Process"/>
    <x v="2"/>
  </r>
  <r>
    <n v="1030"/>
    <s v="M350"/>
    <s v="MOM"/>
    <d v="2023-11-17T00:00:00"/>
    <s v="P3"/>
    <m/>
    <m/>
    <s v="NOC Operationalization"/>
    <s v="Documentation"/>
    <s v="Revised Organization structure : "/>
    <m/>
    <s v="Critical"/>
    <s v="Completed"/>
    <m/>
    <s v=" "/>
    <s v=" "/>
    <m/>
    <s v="NOC structure and manpower details shared"/>
    <m/>
    <m/>
    <x v="8"/>
    <m/>
    <m/>
    <s v="COMPLETED &amp; APPROVED"/>
    <s v=" "/>
    <s v=" "/>
    <s v=" "/>
    <m/>
    <m/>
    <m/>
    <m/>
    <m/>
    <m/>
    <s v="MOMNOC Operationalization"/>
    <s v="Network"/>
    <s v="CLOSED"/>
    <m/>
    <m/>
    <s v="Not related to delivery"/>
    <d v="2025-09-19T00:00:00"/>
    <s v="Artefacts not Required"/>
    <m/>
    <n v="1"/>
    <s v="Completed &amp; Approved"/>
    <x v="0"/>
  </r>
  <r>
    <n v="1031"/>
    <s v="M351"/>
    <s v="MOM"/>
    <d v="2023-11-17T00:00:00"/>
    <m/>
    <m/>
    <m/>
    <s v="BSS"/>
    <s v="Demo"/>
    <s v="Second Dry Run (details to be shared later) : week starting "/>
    <m/>
    <s v="Critical"/>
    <s v="Open"/>
    <m/>
    <s v=" "/>
    <s v=" "/>
    <m/>
    <s v=" "/>
    <m/>
    <m/>
    <x v="5"/>
    <m/>
    <s v="Open"/>
    <s v="Open"/>
    <s v=" "/>
    <s v=" "/>
    <s v=" "/>
    <m/>
    <m/>
    <m/>
    <m/>
    <m/>
    <m/>
    <s v="MOMBSS"/>
    <s v="Applications/Tools"/>
    <s v="OPEN"/>
    <m/>
    <m/>
    <m/>
    <m/>
    <e v="#N/A"/>
    <m/>
    <n v="1"/>
    <s v="Open"/>
    <x v="1"/>
  </r>
  <r>
    <n v="1032"/>
    <s v="M352"/>
    <s v="MOM"/>
    <d v="2023-11-17T00:00:00"/>
    <m/>
    <m/>
    <m/>
    <s v="NOC Operationalization"/>
    <s v="Documentation"/>
    <s v="Artefacts storage link : "/>
    <m/>
    <s v="Critical"/>
    <s v="Completed"/>
    <m/>
    <s v=" "/>
    <s v=" "/>
    <s v="Closed"/>
    <s v="23-Sep-25: Approved shall be closed"/>
    <m/>
    <m/>
    <x v="0"/>
    <m/>
    <m/>
    <s v="COMPLETED &amp; APPROVED"/>
    <s v=" "/>
    <s v=" "/>
    <s v=" "/>
    <m/>
    <m/>
    <m/>
    <m/>
    <m/>
    <m/>
    <s v="MOMNOC Operationalization"/>
    <s v="Network"/>
    <s v="CLOSED"/>
    <m/>
    <m/>
    <m/>
    <d v="2025-09-23T00:00:00"/>
    <s v="Artefacts not Required"/>
    <m/>
    <n v="1"/>
    <s v="Completed &amp; Approved"/>
    <x v="0"/>
  </r>
  <r>
    <n v="1033"/>
    <s v="M353"/>
    <s v="MOM"/>
    <d v="2023-11-17T00:00:00"/>
    <m/>
    <m/>
    <m/>
    <s v="Security &amp; Regulatory Compliance"/>
    <s v="Regulatory Compliance"/>
    <s v="Security Assessment Review Meeting : week starting "/>
    <m/>
    <s v="Critical"/>
    <s v="Open"/>
    <m/>
    <s v=" "/>
    <s v=" "/>
    <m/>
    <s v=" "/>
    <m/>
    <m/>
    <x v="4"/>
    <m/>
    <s v="Open"/>
    <s v="Open"/>
    <s v=" "/>
    <s v=" "/>
    <s v=" "/>
    <m/>
    <m/>
    <m/>
    <m/>
    <m/>
    <m/>
    <s v="MOMSecurity &amp; Regulatory Compliance"/>
    <s v="Security"/>
    <s v="OPEN"/>
    <m/>
    <m/>
    <m/>
    <m/>
    <e v="#N/A"/>
    <m/>
    <n v="1"/>
    <s v="Open"/>
    <x v="1"/>
  </r>
  <r>
    <n v="1034"/>
    <s v="M354"/>
    <s v="MOM"/>
    <d v="2023-11-17T00:00:00"/>
    <m/>
    <m/>
    <m/>
    <s v="NOC Operationalization"/>
    <s v="Resource Related"/>
    <s v="HP &amp; Cisco OEM teams onboarding from 20th November'23."/>
    <m/>
    <s v="Critical"/>
    <s v="Closed"/>
    <m/>
    <s v=" "/>
    <s v=" "/>
    <s v="Closed"/>
    <s v="23-Sep-25: Approved shall be closed"/>
    <m/>
    <m/>
    <x v="0"/>
    <m/>
    <m/>
    <s v="COMPLETED &amp; APPROVED"/>
    <s v=" "/>
    <s v=" "/>
    <s v=" "/>
    <m/>
    <m/>
    <m/>
    <m/>
    <m/>
    <m/>
    <s v="MOMNOC Operationalization"/>
    <s v="Network"/>
    <s v="CLOSED"/>
    <m/>
    <m/>
    <m/>
    <d v="2025-09-23T00:00:00"/>
    <s v="Artefacts not Required"/>
    <m/>
    <n v="1"/>
    <s v="Completed &amp; Approved"/>
    <x v="3"/>
  </r>
  <r>
    <n v="1035"/>
    <s v="M355"/>
    <s v="MOM"/>
    <d v="2023-11-17T00:00:00"/>
    <m/>
    <m/>
    <m/>
    <s v="NOC Operationalization"/>
    <s v="Documentation"/>
    <s v="Letter from all OEMs apart from Cisco &amp; HP to be submitted by 22nd November'23"/>
    <m/>
    <s v="Critical"/>
    <s v="Open"/>
    <m/>
    <s v=" "/>
    <s v=" "/>
    <s v="Closed, Artefacts to be uploaded"/>
    <s v=" 23-Sep-25: Approved Artefacts to be Submitted"/>
    <s v="L&amp;T"/>
    <s v="Sivaprasad"/>
    <x v="0"/>
    <m/>
    <m/>
    <s v="COMPLETED &amp; APPROVED"/>
    <s v=" "/>
    <s v=" "/>
    <s v=" "/>
    <m/>
    <m/>
    <m/>
    <m/>
    <m/>
    <m/>
    <s v="MOMNOC Operationalization"/>
    <s v="Network"/>
    <s v="CLOSED"/>
    <m/>
    <m/>
    <m/>
    <m/>
    <s v="Artefacts Need to upload"/>
    <m/>
    <n v="1"/>
    <s v="Completed &amp; Approved"/>
    <x v="0"/>
  </r>
  <r>
    <n v="1036"/>
    <s v="M356"/>
    <s v="MOM"/>
    <d v="2023-11-17T00:00:00"/>
    <m/>
    <m/>
    <m/>
    <s v="NOC Operationalization"/>
    <s v="Documentation"/>
    <s v="Letter from  from Cisco &amp; HP to be submitted by 24th  November'23"/>
    <m/>
    <s v="Critical"/>
    <s v="Open"/>
    <m/>
    <s v=" "/>
    <s v=" "/>
    <s v="Closed, Artefacts to be uploaded"/>
    <s v=" 23-Sep-25: Approved Artefacts to be Submitted"/>
    <s v="L&amp;T"/>
    <s v="Sivaprasad"/>
    <x v="0"/>
    <m/>
    <m/>
    <s v="COMPLETED &amp; APPROVED"/>
    <s v=" "/>
    <s v=" "/>
    <s v=" "/>
    <m/>
    <m/>
    <m/>
    <m/>
    <m/>
    <m/>
    <s v="MOMNOC Operationalization"/>
    <s v="Network"/>
    <s v="CLOSED"/>
    <m/>
    <m/>
    <m/>
    <m/>
    <s v="Artefacts Need to upload"/>
    <m/>
    <n v="1"/>
    <s v="Completed &amp; Approved"/>
    <x v="0"/>
  </r>
  <r>
    <n v="1037"/>
    <s v="M357"/>
    <s v="MOM"/>
    <d v="2023-11-17T00:00:00"/>
    <m/>
    <m/>
    <m/>
    <s v="NOC Operationalization"/>
    <s v="Documentation"/>
    <s v="Letter of confirmation for closure of issues with Tejas &amp; Nokia on or before 30th November’23"/>
    <m/>
    <s v="Critical"/>
    <s v="Open"/>
    <m/>
    <s v=" "/>
    <s v=" "/>
    <s v="Closed, Artefacts to be uploaded"/>
    <s v=" 23-Sep-25: Approved Artefacts to be Submitted"/>
    <s v="L&amp;T"/>
    <s v="Sivaprasad"/>
    <x v="0"/>
    <m/>
    <m/>
    <s v="COMPLETED &amp; APPROVED"/>
    <s v=" "/>
    <s v=" "/>
    <s v=" "/>
    <m/>
    <m/>
    <m/>
    <m/>
    <m/>
    <m/>
    <s v="MOMNOC Operationalization"/>
    <s v="Network"/>
    <s v="CLOSED"/>
    <m/>
    <m/>
    <m/>
    <m/>
    <s v="Artefacts Need to upload"/>
    <m/>
    <n v="1"/>
    <s v="Completed &amp; Approved"/>
    <x v="0"/>
  </r>
  <r>
    <n v="1038"/>
    <s v="M358"/>
    <s v="MOM"/>
    <d v="2023-11-17T00:00:00"/>
    <m/>
    <m/>
    <m/>
    <s v="NOC Operationalization"/>
    <s v="Meeting"/>
    <s v="Date for All OEMs Meeting"/>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039"/>
    <s v="M359"/>
    <s v="MOM"/>
    <d v="2023-11-17T00:00:00"/>
    <m/>
    <m/>
    <m/>
    <s v="BSS"/>
    <s v="Resource Related"/>
    <s v="BSS-SME visit &amp; extended stay for backlog clearance and sharing agenda prior to visit"/>
    <m/>
    <s v="Critical"/>
    <s v="Open"/>
    <m/>
    <s v=" "/>
    <s v=" "/>
    <m/>
    <s v=" "/>
    <m/>
    <m/>
    <x v="5"/>
    <m/>
    <s v="Open"/>
    <s v="Open"/>
    <s v=" "/>
    <s v=" "/>
    <s v=" "/>
    <m/>
    <m/>
    <m/>
    <m/>
    <m/>
    <m/>
    <s v="MOMBSS"/>
    <s v="Applications/Tools"/>
    <s v="OPEN"/>
    <m/>
    <m/>
    <m/>
    <m/>
    <e v="#N/A"/>
    <m/>
    <n v="1"/>
    <s v="Open"/>
    <x v="1"/>
  </r>
  <r>
    <n v="1040"/>
    <s v="M36"/>
    <s v="MOM"/>
    <d v="2023-06-07T00:00:00"/>
    <m/>
    <m/>
    <m/>
    <s v="GIS"/>
    <s v="Dashboards"/>
    <s v="Discuss and Develop Dashboard for GIS tool"/>
    <m/>
    <s v="NON-Critical"/>
    <s v="Open"/>
    <m/>
    <s v="Gtech"/>
    <s v=" "/>
    <m/>
    <m/>
    <m/>
    <m/>
    <x v="1"/>
    <m/>
    <m/>
    <s v="CLOSURE REVIEW PENDING "/>
    <s v=" "/>
    <s v=" "/>
    <s v=" "/>
    <m/>
    <m/>
    <m/>
    <m/>
    <m/>
    <m/>
    <s v="MOMGIS"/>
    <s v="Applications/Tools"/>
    <s v="OPEN"/>
    <m/>
    <m/>
    <m/>
    <m/>
    <m/>
    <m/>
    <n v="1"/>
    <s v="Completed but Verification undrer Process"/>
    <x v="2"/>
  </r>
  <r>
    <n v="1041"/>
    <s v="M360"/>
    <s v="MOM"/>
    <d v="2023-11-17T00:00:00"/>
    <m/>
    <m/>
    <m/>
    <s v="NOC Operationalization"/>
    <s v="Documentation"/>
    <s v="Revert pending on 8 Notes(Undertaking) "/>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042"/>
    <s v="M361"/>
    <s v="MOM"/>
    <d v="2023-11-17T00:00:00"/>
    <m/>
    <m/>
    <m/>
    <s v="Helpdesk"/>
    <s v="Resource Related"/>
    <s v="Dimensioning of Helpdesk calls"/>
    <m/>
    <s v="Critical"/>
    <s v="Open"/>
    <m/>
    <s v=" "/>
    <s v=" "/>
    <s v="Closed"/>
    <s v="24-Sep-25: Approved and shall be closed_x000a_11-Sep-25: Changed and operational Now"/>
    <m/>
    <m/>
    <x v="2"/>
    <m/>
    <m/>
    <s v="COMPLETED &amp; APPROVED"/>
    <s v=" "/>
    <s v=" "/>
    <s v=" "/>
    <m/>
    <m/>
    <m/>
    <m/>
    <m/>
    <m/>
    <s v="MOMHelpdesk"/>
    <s v="Helpdesk (Contact Center)"/>
    <s v="CLOSED"/>
    <m/>
    <m/>
    <m/>
    <d v="2025-09-24T00:00:00"/>
    <s v="\\172.28.9.34\Artefacts_T-Fiber TNOC Tracker\HELPDESK\M117,126,728"/>
    <m/>
    <n v="1"/>
    <s v="Completed &amp; Approved"/>
    <x v="0"/>
  </r>
  <r>
    <n v="1043"/>
    <s v="M362"/>
    <s v="MOM"/>
    <d v="2023-11-17T00:00:00"/>
    <s v="P3"/>
    <m/>
    <m/>
    <s v="NOC Operationalization"/>
    <s v="Documentation"/>
    <s v="Revert on 26 SOPS &amp; O&amp;M Handbook"/>
    <m/>
    <s v="Critical"/>
    <s v="Open"/>
    <m/>
    <s v=" "/>
    <s v=" "/>
    <m/>
    <s v="SOP agreed and signed off. O&amp;M Handbook WIP"/>
    <m/>
    <m/>
    <x v="8"/>
    <d v="2025-10-07T00:00:00"/>
    <s v="Open"/>
    <s v="Open"/>
    <s v=" "/>
    <s v=" "/>
    <s v=" "/>
    <m/>
    <m/>
    <m/>
    <m/>
    <m/>
    <m/>
    <s v="MOMNOC Operationalization"/>
    <s v="Network"/>
    <s v="OPEN"/>
    <m/>
    <m/>
    <s v="Documentation"/>
    <m/>
    <e v="#N/A"/>
    <m/>
    <n v="1"/>
    <s v="Open"/>
    <x v="1"/>
  </r>
  <r>
    <n v="1044"/>
    <s v="M363"/>
    <s v="MOM"/>
    <d v="2023-11-17T00:00:00"/>
    <s v="P3"/>
    <m/>
    <m/>
    <s v="NOC Operationalization"/>
    <s v="Documentation"/>
    <s v="Measurable KPI for individual TNOC team"/>
    <m/>
    <s v="Critical"/>
    <s v="Completed"/>
    <m/>
    <s v=" "/>
    <s v=" "/>
    <m/>
    <s v="NOC role KRA and KPI submitted to TFiber"/>
    <m/>
    <m/>
    <x v="8"/>
    <m/>
    <m/>
    <s v="COMPLETED &amp; APPROVED"/>
    <s v=" "/>
    <s v=" "/>
    <s v=" "/>
    <m/>
    <m/>
    <m/>
    <m/>
    <m/>
    <m/>
    <s v="MOMNOC Operationalization"/>
    <s v="Network"/>
    <s v="CLOSED"/>
    <m/>
    <m/>
    <s v="Not related to delivery"/>
    <d v="2025-09-24T00:00:00"/>
    <s v="\\172.28.9.23\tnocreports\TNOC Manpower_CVs\NOC Resources Details &amp; Roles"/>
    <m/>
    <n v="1"/>
    <s v="Completed &amp; Approved"/>
    <x v="0"/>
  </r>
  <r>
    <n v="1045"/>
    <s v="M364"/>
    <s v="MOM"/>
    <d v="2023-11-17T00:00:00"/>
    <s v="P3"/>
    <m/>
    <m/>
    <s v="NOC Operationalization"/>
    <s v="Resource Related"/>
    <s v="Service delivery &amp; Service assurance Manager"/>
    <m/>
    <s v="Critical"/>
    <s v="Completed"/>
    <m/>
    <s v=" "/>
    <s v=" "/>
    <m/>
    <s v="Not part of RFP. Service Provisioning is being done by NOC team"/>
    <m/>
    <m/>
    <x v="8"/>
    <m/>
    <m/>
    <s v="COMPLETED &amp; APPROVED"/>
    <s v=" "/>
    <s v=" "/>
    <s v=" "/>
    <m/>
    <m/>
    <m/>
    <m/>
    <m/>
    <m/>
    <s v="MOMNOC Operationalization"/>
    <s v="Network"/>
    <s v="CLOSED"/>
    <m/>
    <m/>
    <s v="Not related to delivery"/>
    <d v="2025-09-19T00:00:00"/>
    <s v="Artefacts not Required"/>
    <m/>
    <n v="1"/>
    <s v="Completed &amp; Approved"/>
    <x v="0"/>
  </r>
  <r>
    <n v="1046"/>
    <s v="M365"/>
    <s v="MOM"/>
    <d v="2023-11-17T00:00:00"/>
    <s v="P3"/>
    <m/>
    <m/>
    <s v="NOC Operationalization"/>
    <s v="Resource Related"/>
    <s v="Plan for Manpower augmentation to handle Infra Alarm in TNOC &amp; field to finalize O&amp;M"/>
    <m/>
    <s v="Critical"/>
    <s v="Completed"/>
    <m/>
    <s v=" "/>
    <s v=" "/>
    <m/>
    <s v="NOC manpower is deputed as per RFP and manpower report is shared with TFiber on weekly basis"/>
    <m/>
    <m/>
    <x v="8"/>
    <m/>
    <m/>
    <s v="COMPLETED &amp; APPROVED"/>
    <s v=" "/>
    <s v=" "/>
    <s v=" "/>
    <m/>
    <m/>
    <m/>
    <m/>
    <m/>
    <m/>
    <s v="MOMNOC Operationalization"/>
    <s v="Network"/>
    <s v="CLOSED"/>
    <m/>
    <m/>
    <s v="Not related to delivery"/>
    <d v="2025-09-19T00:00:00"/>
    <s v="Artefacts not Required"/>
    <m/>
    <n v="1"/>
    <s v="Completed &amp; Approved"/>
    <x v="0"/>
  </r>
  <r>
    <n v="1047"/>
    <s v="M366"/>
    <s v="MOM"/>
    <d v="2023-11-17T00:00:00"/>
    <m/>
    <m/>
    <m/>
    <s v="BSS"/>
    <s v="Dry Run"/>
    <s v="BSS product system readiness for usage "/>
    <m/>
    <s v="Critical"/>
    <s v="Open"/>
    <m/>
    <s v=" "/>
    <s v=" "/>
    <m/>
    <s v=" "/>
    <m/>
    <m/>
    <x v="5"/>
    <m/>
    <s v="Open"/>
    <s v="Open"/>
    <s v=" "/>
    <s v=" "/>
    <s v=" "/>
    <m/>
    <m/>
    <m/>
    <m/>
    <m/>
    <m/>
    <s v="MOMBSS"/>
    <s v="Applications/Tools"/>
    <s v="OPEN"/>
    <m/>
    <m/>
    <m/>
    <m/>
    <e v="#N/A"/>
    <m/>
    <n v="1"/>
    <s v="Open"/>
    <x v="1"/>
  </r>
  <r>
    <n v="1048"/>
    <s v="M367"/>
    <s v="MOM"/>
    <d v="2023-11-17T00:00:00"/>
    <m/>
    <m/>
    <m/>
    <s v="NOC Operationalization"/>
    <s v="Resource Related"/>
    <s v="Additional resources for fast tracking of project"/>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049"/>
    <s v="M368"/>
    <s v="MOM"/>
    <d v="2023-11-28T00:00:00"/>
    <m/>
    <m/>
    <m/>
    <s v="NOC Operationalization"/>
    <s v="Meeting"/>
    <s v="L&amp;T to communicate with OEMs and arrange a meeting on behalf of T-Fiber._x000a_1. To seek evidence from L&amp;T on the commitment from respective OEMs of BSS, OSS, NSO, GIS, GPON on closure of gaps identified so far, related to the operationalization of various systems along with firm dates for delivery from respective OEMs for the same._x000a_2. L&amp;T to provide a plan on how the NOC O&amp;M will be handled with SOPs where relevant in the interim period._x000a_3. How L&amp;T transitions the systems from the interim to the final state without any business impact while ensuring data integrity."/>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050"/>
    <s v="M369"/>
    <s v="MOM"/>
    <d v="2023-11-28T00:00:00"/>
    <m/>
    <m/>
    <m/>
    <s v="Security &amp; Regulatory Compliance"/>
    <s v="Regulatory Compliance"/>
    <s v="Fast-track track closure of  Regulatory and security requirements along with SLA monitoring for the immediate start of Business related to Cell Tower, GI BB, GI ILL &amp; VPN  service delivery."/>
    <m/>
    <s v="Critical"/>
    <s v="Open"/>
    <m/>
    <s v=" "/>
    <s v=" "/>
    <m/>
    <s v=" "/>
    <m/>
    <m/>
    <x v="4"/>
    <m/>
    <s v="Open"/>
    <s v="Open"/>
    <s v=" "/>
    <s v=" "/>
    <s v=" "/>
    <m/>
    <m/>
    <m/>
    <m/>
    <m/>
    <m/>
    <s v="MOMSecurity &amp; Regulatory Compliance"/>
    <s v="Security"/>
    <s v="OPEN"/>
    <m/>
    <m/>
    <m/>
    <m/>
    <e v="#N/A"/>
    <m/>
    <n v="1"/>
    <s v="Open"/>
    <x v="1"/>
  </r>
  <r>
    <n v="1051"/>
    <s v="M37"/>
    <s v="MOM"/>
    <d v="2023-06-07T00:00:00"/>
    <m/>
    <m/>
    <m/>
    <s v="GIS"/>
    <s v="User Experience"/>
    <s v="New validation Logic to be incorporated in DI tool - if Depth is zero and construction method is HDD/OT, Protection is required "/>
    <m/>
    <s v="NON-Critical"/>
    <s v="Open"/>
    <m/>
    <s v="Gtech"/>
    <s v=" "/>
    <m/>
    <m/>
    <m/>
    <m/>
    <x v="1"/>
    <m/>
    <m/>
    <s v="CLOSURE REVIEW PENDING "/>
    <s v=" "/>
    <s v=" "/>
    <s v=" "/>
    <m/>
    <m/>
    <m/>
    <m/>
    <m/>
    <m/>
    <s v="MOMGIS"/>
    <s v="Applications/Tools"/>
    <s v="OPEN"/>
    <m/>
    <m/>
    <m/>
    <m/>
    <m/>
    <m/>
    <n v="1"/>
    <s v="Completed but Verification undrer Process"/>
    <x v="2"/>
  </r>
  <r>
    <n v="1052"/>
    <s v="M370"/>
    <s v="MOM"/>
    <d v="2023-11-28T00:00:00"/>
    <m/>
    <m/>
    <m/>
    <s v="NOC Operationalization"/>
    <s v="Demo"/>
    <s v="L&amp;T to prepare and execute the next DRY run effectively."/>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053"/>
    <s v="M371"/>
    <s v="MOM"/>
    <d v="2023-11-28T00:00:00"/>
    <m/>
    <m/>
    <m/>
    <s v="NOC Operationalization"/>
    <s v="Documentation"/>
    <s v="L&amp;T to develop a comprehensive presentation on product readiness and NOC operationalization schedule."/>
    <m/>
    <s v="Critical"/>
    <s v="Completed"/>
    <m/>
    <s v=" "/>
    <s v=" "/>
    <s v="Closed"/>
    <s v="23-Sep-25: Approved shall be closed"/>
    <m/>
    <m/>
    <x v="0"/>
    <m/>
    <m/>
    <s v="COMPLETED &amp; APPROVED"/>
    <s v=" "/>
    <s v=" "/>
    <s v=" "/>
    <m/>
    <m/>
    <m/>
    <m/>
    <m/>
    <m/>
    <s v="MOMNOC Operationalization"/>
    <s v="Network"/>
    <s v="CLOSED"/>
    <m/>
    <m/>
    <m/>
    <d v="2025-09-23T00:00:00"/>
    <s v="Artefacts not Required"/>
    <m/>
    <n v="1"/>
    <s v="Completed &amp; Approved"/>
    <x v="0"/>
  </r>
  <r>
    <n v="1054"/>
    <s v="M372"/>
    <s v="MOM"/>
    <d v="2023-12-12T00:00:00"/>
    <m/>
    <m/>
    <m/>
    <s v="Security &amp; Regulatory Compliance"/>
    <s v="RMC meeting"/>
    <s v="Submit Acceptable Usage Policy document with suggested changes"/>
    <m/>
    <s v="Critical"/>
    <s v="Open"/>
    <m/>
    <s v=" "/>
    <s v=" "/>
    <m/>
    <s v=" "/>
    <m/>
    <m/>
    <x v="4"/>
    <m/>
    <s v="Open"/>
    <s v="Open"/>
    <s v=" "/>
    <s v=" "/>
    <s v=" "/>
    <m/>
    <m/>
    <m/>
    <m/>
    <m/>
    <m/>
    <s v="MOMSecurity &amp; Regulatory Compliance"/>
    <s v="Security"/>
    <s v="OPEN"/>
    <m/>
    <m/>
    <m/>
    <m/>
    <e v="#N/A"/>
    <m/>
    <n v="1"/>
    <s v="Open"/>
    <x v="1"/>
  </r>
  <r>
    <n v="1055"/>
    <s v="M373"/>
    <s v="MOM"/>
    <d v="2023-12-12T00:00:00"/>
    <m/>
    <m/>
    <m/>
    <s v="Security &amp; Regulatory Compliance"/>
    <s v="RMC meeting"/>
    <s v="Complete the configuration of CA signed SSL certificate"/>
    <m/>
    <s v="Critical"/>
    <s v="Open"/>
    <m/>
    <s v=" "/>
    <s v=" "/>
    <m/>
    <s v=" "/>
    <m/>
    <m/>
    <x v="4"/>
    <m/>
    <s v="Open"/>
    <s v="Open"/>
    <s v=" "/>
    <s v=" "/>
    <s v=" "/>
    <m/>
    <m/>
    <m/>
    <m/>
    <m/>
    <m/>
    <s v="MOMSecurity &amp; Regulatory Compliance"/>
    <s v="Security"/>
    <s v="OPEN"/>
    <m/>
    <m/>
    <m/>
    <m/>
    <e v="#N/A"/>
    <m/>
    <n v="1"/>
    <s v="Open"/>
    <x v="1"/>
  </r>
  <r>
    <n v="1056"/>
    <s v="M374"/>
    <s v="MOM"/>
    <d v="2023-12-12T00:00:00"/>
    <m/>
    <m/>
    <m/>
    <s v="Security &amp; Regulatory Compliance"/>
    <s v="RMC meeting"/>
    <s v="Concur with T-Fiber for annual external VAPT testing"/>
    <m/>
    <s v="Critical"/>
    <s v="Open"/>
    <m/>
    <s v=" "/>
    <s v=" "/>
    <m/>
    <s v=" "/>
    <m/>
    <m/>
    <x v="4"/>
    <m/>
    <s v="Open"/>
    <s v="Open"/>
    <s v=" "/>
    <s v=" "/>
    <s v=" "/>
    <m/>
    <m/>
    <m/>
    <m/>
    <m/>
    <m/>
    <s v="MOMSecurity &amp; Regulatory Compliance"/>
    <s v="Security"/>
    <s v="OPEN"/>
    <m/>
    <m/>
    <m/>
    <m/>
    <e v="#N/A"/>
    <m/>
    <n v="1"/>
    <s v="Open"/>
    <x v="1"/>
  </r>
  <r>
    <n v="1057"/>
    <s v="M375"/>
    <s v="MOM"/>
    <d v="2023-12-12T00:00:00"/>
    <m/>
    <m/>
    <m/>
    <s v="Security &amp; Regulatory Compliance"/>
    <s v="RMC meeting"/>
    <s v="Submit Vulnerability Management Policy"/>
    <m/>
    <s v="Critical"/>
    <s v="Open"/>
    <m/>
    <s v=" "/>
    <s v=" "/>
    <m/>
    <s v=" "/>
    <m/>
    <m/>
    <x v="4"/>
    <m/>
    <s v="Open"/>
    <s v="Open"/>
    <s v=" "/>
    <s v=" "/>
    <s v=" "/>
    <m/>
    <m/>
    <m/>
    <m/>
    <m/>
    <m/>
    <s v="MOMSecurity &amp; Regulatory Compliance"/>
    <s v="Security"/>
    <s v="OPEN"/>
    <m/>
    <m/>
    <m/>
    <m/>
    <e v="#N/A"/>
    <m/>
    <n v="1"/>
    <s v="Open"/>
    <x v="1"/>
  </r>
  <r>
    <n v="1058"/>
    <s v="M376"/>
    <s v="MOM"/>
    <d v="2023-12-12T00:00:00"/>
    <m/>
    <m/>
    <m/>
    <s v="Security &amp; Regulatory Compliance"/>
    <s v="RMC meeting"/>
    <s v="List and share the Security Policy documents and SOPS"/>
    <m/>
    <s v="Critical"/>
    <s v="Open"/>
    <m/>
    <s v=" "/>
    <s v=" "/>
    <m/>
    <s v="Docs List is shared"/>
    <m/>
    <m/>
    <x v="4"/>
    <m/>
    <s v="Open"/>
    <s v="Open"/>
    <s v=" "/>
    <s v=" "/>
    <s v=" "/>
    <m/>
    <m/>
    <m/>
    <m/>
    <m/>
    <m/>
    <s v="MOMSecurity &amp; Regulatory Compliance"/>
    <s v="Security"/>
    <s v="OPEN"/>
    <m/>
    <m/>
    <m/>
    <m/>
    <e v="#N/A"/>
    <m/>
    <n v="1"/>
    <s v="Open"/>
    <x v="1"/>
  </r>
  <r>
    <n v="1059"/>
    <s v="M377"/>
    <s v="MOM"/>
    <d v="2023-12-12T00:00:00"/>
    <m/>
    <m/>
    <m/>
    <s v="Security &amp; Regulatory Compliance"/>
    <s v="RMC meeting"/>
    <s v="Upload all RMC MoMs to the shared folder and share access"/>
    <m/>
    <s v="Critical"/>
    <s v="Open"/>
    <m/>
    <s v=" "/>
    <s v=" "/>
    <m/>
    <s v=" "/>
    <m/>
    <m/>
    <x v="4"/>
    <m/>
    <s v="Open"/>
    <s v="Open"/>
    <s v=" "/>
    <s v=" "/>
    <s v=" "/>
    <m/>
    <m/>
    <m/>
    <m/>
    <m/>
    <m/>
    <s v="MOMSecurity &amp; Regulatory Compliance"/>
    <s v="Security"/>
    <s v="OPEN"/>
    <m/>
    <m/>
    <m/>
    <m/>
    <e v="#N/A"/>
    <m/>
    <n v="1"/>
    <s v="Open"/>
    <x v="1"/>
  </r>
  <r>
    <n v="1060"/>
    <s v="M378"/>
    <s v="MOM"/>
    <d v="2023-12-12T00:00:00"/>
    <m/>
    <m/>
    <m/>
    <s v="Security &amp; Regulatory Compliance"/>
    <s v="RMC meeting"/>
    <s v="Submit Asset Management policy"/>
    <m/>
    <s v="Critical"/>
    <s v="Open"/>
    <m/>
    <s v=" "/>
    <s v=" "/>
    <m/>
    <s v=" "/>
    <m/>
    <m/>
    <x v="4"/>
    <m/>
    <s v="Open"/>
    <s v="Open"/>
    <s v=" "/>
    <s v=" "/>
    <s v=" "/>
    <m/>
    <m/>
    <m/>
    <m/>
    <m/>
    <m/>
    <s v="MOMSecurity &amp; Regulatory Compliance"/>
    <s v="Security"/>
    <s v="OPEN"/>
    <m/>
    <m/>
    <m/>
    <m/>
    <e v="#N/A"/>
    <m/>
    <n v="1"/>
    <s v="Open"/>
    <x v="1"/>
  </r>
  <r>
    <n v="1061"/>
    <s v="M379"/>
    <s v="MOM"/>
    <d v="2023-12-12T00:00:00"/>
    <m/>
    <m/>
    <m/>
    <s v="Security &amp; Regulatory Compliance"/>
    <s v="RMC meeting"/>
    <s v="Submit onboarding/offboarding policy"/>
    <m/>
    <s v="Critical"/>
    <s v="Open"/>
    <m/>
    <s v=" "/>
    <s v=" "/>
    <m/>
    <s v=" "/>
    <m/>
    <m/>
    <x v="4"/>
    <m/>
    <s v="Open"/>
    <s v="Open"/>
    <s v=" "/>
    <s v=" "/>
    <s v=" "/>
    <m/>
    <m/>
    <m/>
    <m/>
    <m/>
    <m/>
    <s v="MOMSecurity &amp; Regulatory Compliance"/>
    <s v="Security"/>
    <s v="OPEN"/>
    <m/>
    <m/>
    <m/>
    <m/>
    <e v="#N/A"/>
    <m/>
    <n v="1"/>
    <s v="Open"/>
    <x v="1"/>
  </r>
  <r>
    <n v="1062"/>
    <s v="M38"/>
    <s v="MOM"/>
    <d v="2023-06-15T00:00:00"/>
    <m/>
    <m/>
    <m/>
    <s v="BSS"/>
    <s v="Resource Related"/>
    <s v="Billing Expert onboarding"/>
    <m/>
    <s v="Critical"/>
    <s v="Open"/>
    <m/>
    <s v="Billing"/>
    <s v=" "/>
    <m/>
    <s v=" "/>
    <m/>
    <m/>
    <x v="5"/>
    <m/>
    <s v="Open"/>
    <s v="Open"/>
    <s v=" "/>
    <s v=" "/>
    <s v=" "/>
    <m/>
    <m/>
    <m/>
    <m/>
    <m/>
    <m/>
    <s v="MOMBSS"/>
    <s v="Applications/Tools"/>
    <s v="OPEN"/>
    <m/>
    <m/>
    <m/>
    <m/>
    <e v="#N/A"/>
    <m/>
    <n v="1"/>
    <s v="Open"/>
    <x v="1"/>
  </r>
  <r>
    <n v="1063"/>
    <s v="M380"/>
    <s v="MOM"/>
    <d v="2023-12-12T00:00:00"/>
    <m/>
    <m/>
    <m/>
    <s v="Security &amp; Regulatory Compliance"/>
    <s v="RMC meeting"/>
    <s v="Submit scope of work for External VAPT"/>
    <m/>
    <s v="Critical"/>
    <s v="Open"/>
    <m/>
    <s v=" "/>
    <s v=" "/>
    <m/>
    <s v=" "/>
    <m/>
    <m/>
    <x v="4"/>
    <m/>
    <s v="Open"/>
    <s v="Open"/>
    <s v=" "/>
    <s v=" "/>
    <s v=" "/>
    <m/>
    <m/>
    <m/>
    <m/>
    <m/>
    <m/>
    <s v="MOMSecurity &amp; Regulatory Compliance"/>
    <s v="Security"/>
    <s v="OPEN"/>
    <m/>
    <m/>
    <m/>
    <m/>
    <e v="#N/A"/>
    <m/>
    <n v="1"/>
    <s v="Open"/>
    <x v="1"/>
  </r>
  <r>
    <n v="1064"/>
    <s v="M381"/>
    <s v="MOM"/>
    <d v="2023-12-12T00:00:00"/>
    <m/>
    <m/>
    <m/>
    <s v="Security &amp; Regulatory Compliance"/>
    <s v="RMC meeting"/>
    <s v="Collect Cryptography encryption model document from all OEMs"/>
    <m/>
    <s v="Critical"/>
    <s v="Open"/>
    <m/>
    <s v=" "/>
    <s v=" "/>
    <m/>
    <s v=" "/>
    <m/>
    <m/>
    <x v="4"/>
    <m/>
    <s v="Open"/>
    <s v="Open"/>
    <s v=" "/>
    <s v=" "/>
    <s v=" "/>
    <m/>
    <m/>
    <m/>
    <m/>
    <m/>
    <m/>
    <s v="MOMSecurity &amp; Regulatory Compliance"/>
    <s v="Security"/>
    <s v="OPEN"/>
    <m/>
    <m/>
    <m/>
    <m/>
    <e v="#N/A"/>
    <m/>
    <n v="1"/>
    <s v="Open"/>
    <x v="1"/>
  </r>
  <r>
    <n v="1065"/>
    <s v="M382"/>
    <s v="MOM"/>
    <d v="2023-12-12T00:00:00"/>
    <m/>
    <m/>
    <m/>
    <s v="Security &amp; Regulatory Compliance"/>
    <s v="RMC meeting"/>
    <s v="Submit the revised undertaking for Tejas - Alepo and Nokia"/>
    <m/>
    <s v="Critical"/>
    <s v="Open"/>
    <m/>
    <s v=" "/>
    <s v=" "/>
    <m/>
    <s v=" "/>
    <m/>
    <m/>
    <x v="4"/>
    <m/>
    <s v="Open"/>
    <s v="Open"/>
    <s v=" "/>
    <s v=" "/>
    <s v=" "/>
    <m/>
    <m/>
    <m/>
    <m/>
    <m/>
    <m/>
    <s v="MOMSecurity &amp; Regulatory Compliance"/>
    <s v="Security"/>
    <s v="OPEN"/>
    <m/>
    <m/>
    <m/>
    <m/>
    <e v="#N/A"/>
    <m/>
    <n v="1"/>
    <s v="Open"/>
    <x v="1"/>
  </r>
  <r>
    <n v="1066"/>
    <s v="M383"/>
    <s v="MOM"/>
    <d v="2023-12-12T00:00:00"/>
    <m/>
    <m/>
    <m/>
    <s v="Security &amp; Regulatory Compliance"/>
    <s v="RMC meeting"/>
    <s v="Provide compliance documents for all applications and devices"/>
    <m/>
    <s v="Critical"/>
    <s v="Open"/>
    <m/>
    <s v=" "/>
    <s v=" "/>
    <m/>
    <s v=" "/>
    <m/>
    <m/>
    <x v="4"/>
    <m/>
    <s v="Open"/>
    <s v="Open"/>
    <s v=" "/>
    <s v=" "/>
    <s v=" "/>
    <m/>
    <m/>
    <m/>
    <m/>
    <m/>
    <m/>
    <s v="MOMSecurity &amp; Regulatory Compliance"/>
    <s v="Security"/>
    <s v="OPEN"/>
    <m/>
    <m/>
    <m/>
    <m/>
    <e v="#N/A"/>
    <m/>
    <n v="1"/>
    <s v="Open"/>
    <x v="1"/>
  </r>
  <r>
    <n v="1067"/>
    <s v="M384"/>
    <s v="MOM"/>
    <d v="2023-12-12T00:00:00"/>
    <m/>
    <m/>
    <m/>
    <s v="Security &amp; Regulatory Compliance"/>
    <s v="RMC meeting"/>
    <s v="Submit document on Privilege management"/>
    <m/>
    <s v="Critical"/>
    <s v="Open"/>
    <m/>
    <s v=" "/>
    <s v=" "/>
    <m/>
    <s v=" "/>
    <m/>
    <m/>
    <x v="4"/>
    <m/>
    <s v="Open"/>
    <s v="Open"/>
    <s v=" "/>
    <s v=" "/>
    <s v=" "/>
    <m/>
    <m/>
    <m/>
    <m/>
    <m/>
    <m/>
    <s v="MOMSecurity &amp; Regulatory Compliance"/>
    <s v="Security"/>
    <s v="OPEN"/>
    <m/>
    <m/>
    <m/>
    <m/>
    <e v="#N/A"/>
    <m/>
    <n v="1"/>
    <s v="Open"/>
    <x v="1"/>
  </r>
  <r>
    <n v="1068"/>
    <s v="M385"/>
    <s v="MOM"/>
    <d v="2023-12-12T00:00:00"/>
    <m/>
    <m/>
    <m/>
    <s v="Security &amp; Regulatory Compliance"/>
    <s v="RMC meeting"/>
    <s v="Submit password management policy"/>
    <m/>
    <s v="Critical"/>
    <s v="Open"/>
    <m/>
    <s v=" "/>
    <s v=" "/>
    <m/>
    <s v=" "/>
    <m/>
    <m/>
    <x v="4"/>
    <m/>
    <s v="Open"/>
    <s v="Open"/>
    <s v=" "/>
    <s v=" "/>
    <s v=" "/>
    <m/>
    <m/>
    <m/>
    <m/>
    <m/>
    <m/>
    <s v="MOMSecurity &amp; Regulatory Compliance"/>
    <s v="Security"/>
    <s v="OPEN"/>
    <m/>
    <m/>
    <m/>
    <m/>
    <e v="#N/A"/>
    <m/>
    <n v="1"/>
    <s v="Open"/>
    <x v="1"/>
  </r>
  <r>
    <n v="1069"/>
    <s v="M386"/>
    <s v="MOM"/>
    <d v="2023-12-12T00:00:00"/>
    <m/>
    <m/>
    <m/>
    <s v="Security &amp; Regulatory Compliance"/>
    <s v="RMC meeting"/>
    <s v="Submit artefacts for all banners"/>
    <m/>
    <s v="Critical"/>
    <s v="Open"/>
    <m/>
    <s v=" "/>
    <s v=" "/>
    <m/>
    <s v=" "/>
    <m/>
    <m/>
    <x v="4"/>
    <m/>
    <s v="Open"/>
    <s v="Open"/>
    <s v=" "/>
    <s v=" "/>
    <s v=" "/>
    <m/>
    <m/>
    <m/>
    <m/>
    <m/>
    <m/>
    <s v="MOMSecurity &amp; Regulatory Compliance"/>
    <s v="Security"/>
    <s v="OPEN"/>
    <m/>
    <m/>
    <m/>
    <m/>
    <e v="#N/A"/>
    <m/>
    <n v="1"/>
    <s v="Open"/>
    <x v="1"/>
  </r>
  <r>
    <n v="1070"/>
    <s v="M387"/>
    <s v="MOM"/>
    <d v="2023-12-12T00:00:00"/>
    <m/>
    <m/>
    <m/>
    <s v="Security &amp; Regulatory Compliance"/>
    <s v="RMC meeting"/>
    <s v="Submit internal/external, Trusted, untrusted zone checklist"/>
    <m/>
    <s v="Critical"/>
    <s v="Open"/>
    <m/>
    <s v=" "/>
    <s v=" "/>
    <m/>
    <s v=" "/>
    <m/>
    <m/>
    <x v="4"/>
    <m/>
    <s v="Open"/>
    <s v="Open"/>
    <s v=" "/>
    <s v=" "/>
    <s v=" "/>
    <m/>
    <m/>
    <m/>
    <m/>
    <m/>
    <m/>
    <s v="MOMSecurity &amp; Regulatory Compliance"/>
    <s v="Security"/>
    <s v="OPEN"/>
    <m/>
    <m/>
    <m/>
    <m/>
    <e v="#N/A"/>
    <m/>
    <n v="1"/>
    <s v="Open"/>
    <x v="1"/>
  </r>
  <r>
    <n v="1071"/>
    <s v="M388"/>
    <s v="MOM"/>
    <d v="2023-12-12T00:00:00"/>
    <m/>
    <m/>
    <m/>
    <s v="Security &amp; Regulatory Compliance"/>
    <s v="RMC meeting"/>
    <s v="Submit internal network policies details"/>
    <m/>
    <s v="Critical"/>
    <s v="Open"/>
    <m/>
    <s v=" "/>
    <s v=" "/>
    <m/>
    <s v=" "/>
    <m/>
    <m/>
    <x v="4"/>
    <m/>
    <s v="Open"/>
    <s v="Open"/>
    <s v=" "/>
    <s v=" "/>
    <s v=" "/>
    <m/>
    <m/>
    <m/>
    <m/>
    <m/>
    <m/>
    <s v="MOMSecurity &amp; Regulatory Compliance"/>
    <s v="Security"/>
    <s v="OPEN"/>
    <m/>
    <m/>
    <m/>
    <m/>
    <e v="#N/A"/>
    <m/>
    <n v="1"/>
    <s v="Open"/>
    <x v="1"/>
  </r>
  <r>
    <n v="1072"/>
    <s v="M389"/>
    <s v="MOM"/>
    <d v="2023-12-12T00:00:00"/>
    <m/>
    <m/>
    <m/>
    <s v="Security &amp; Regulatory Compliance"/>
    <s v="RMC meeting"/>
    <s v="Submit SSL implementation report for all APIs"/>
    <m/>
    <s v="Critical"/>
    <s v="Open"/>
    <m/>
    <s v=" "/>
    <s v=" "/>
    <m/>
    <s v=" "/>
    <m/>
    <m/>
    <x v="4"/>
    <m/>
    <s v="Open"/>
    <s v="Open"/>
    <s v=" "/>
    <s v=" "/>
    <s v=" "/>
    <m/>
    <m/>
    <m/>
    <m/>
    <m/>
    <m/>
    <s v="MOMSecurity &amp; Regulatory Compliance"/>
    <s v="Security"/>
    <s v="OPEN"/>
    <m/>
    <m/>
    <m/>
    <m/>
    <e v="#N/A"/>
    <m/>
    <n v="1"/>
    <s v="Open"/>
    <x v="1"/>
  </r>
  <r>
    <n v="1073"/>
    <s v="M39"/>
    <s v="MOM"/>
    <d v="2023-06-15T00:00:00"/>
    <m/>
    <m/>
    <m/>
    <s v="BSS"/>
    <s v="Handbook &amp; SOPs"/>
    <s v="State of maturity of all Business process flows mentioned in the HLD"/>
    <m/>
    <s v="Critical"/>
    <s v="Open"/>
    <m/>
    <s v=" "/>
    <s v=" "/>
    <m/>
    <s v=" "/>
    <m/>
    <m/>
    <x v="5"/>
    <m/>
    <s v="Open"/>
    <s v="Open"/>
    <s v=" "/>
    <s v=" "/>
    <s v=" "/>
    <m/>
    <m/>
    <m/>
    <m/>
    <m/>
    <m/>
    <s v="MOMBSS"/>
    <s v="Applications/Tools"/>
    <s v="OPEN"/>
    <m/>
    <m/>
    <m/>
    <m/>
    <e v="#N/A"/>
    <m/>
    <n v="1"/>
    <s v="Open"/>
    <x v="1"/>
  </r>
  <r>
    <n v="1074"/>
    <s v="M390"/>
    <s v="MOM"/>
    <d v="2023-12-12T00:00:00"/>
    <m/>
    <m/>
    <m/>
    <s v="Security &amp; Regulatory Compliance"/>
    <s v="RMC meeting"/>
    <s v="Submit Acceptable Usage Policy"/>
    <m/>
    <s v="Critical"/>
    <s v="Open"/>
    <m/>
    <s v=" "/>
    <s v=" "/>
    <m/>
    <s v=" "/>
    <m/>
    <m/>
    <x v="4"/>
    <m/>
    <s v="Open"/>
    <s v="Open"/>
    <s v=" "/>
    <s v=" "/>
    <s v=" "/>
    <m/>
    <m/>
    <m/>
    <m/>
    <m/>
    <m/>
    <s v="MOMSecurity &amp; Regulatory Compliance"/>
    <s v="Security"/>
    <s v="OPEN"/>
    <m/>
    <m/>
    <m/>
    <m/>
    <e v="#N/A"/>
    <m/>
    <n v="1"/>
    <s v="Open"/>
    <x v="1"/>
  </r>
  <r>
    <n v="1075"/>
    <s v="M391"/>
    <s v="MOM"/>
    <d v="2023-12-12T00:00:00"/>
    <m/>
    <m/>
    <m/>
    <s v="Security &amp; Regulatory Compliance"/>
    <s v="RMC meeting"/>
    <s v="Submit Security endpoints list of Infra, workstations"/>
    <m/>
    <s v="Critical"/>
    <s v="Open"/>
    <m/>
    <s v=" "/>
    <s v=" "/>
    <m/>
    <s v=" "/>
    <m/>
    <m/>
    <x v="4"/>
    <m/>
    <s v="Open"/>
    <s v="Open"/>
    <s v=" "/>
    <s v=" "/>
    <s v=" "/>
    <m/>
    <m/>
    <m/>
    <m/>
    <m/>
    <m/>
    <s v="MOMSecurity &amp; Regulatory Compliance"/>
    <s v="Security"/>
    <s v="OPEN"/>
    <m/>
    <m/>
    <m/>
    <m/>
    <e v="#N/A"/>
    <m/>
    <n v="1"/>
    <s v="Open"/>
    <x v="1"/>
  </r>
  <r>
    <n v="1076"/>
    <s v="M392"/>
    <s v="MOM"/>
    <d v="2023-12-12T00:00:00"/>
    <m/>
    <m/>
    <m/>
    <s v="Security &amp; Regulatory Compliance"/>
    <s v="RMC meeting"/>
    <s v="Submit SOP for security policies"/>
    <m/>
    <s v="Critical"/>
    <s v="Open"/>
    <m/>
    <s v=" "/>
    <s v=" "/>
    <m/>
    <s v=" "/>
    <m/>
    <m/>
    <x v="4"/>
    <m/>
    <s v="Open"/>
    <s v="Open"/>
    <s v=" "/>
    <s v=" "/>
    <s v=" "/>
    <m/>
    <m/>
    <m/>
    <m/>
    <m/>
    <m/>
    <s v="MOMSecurity &amp; Regulatory Compliance"/>
    <s v="Security"/>
    <s v="OPEN"/>
    <m/>
    <m/>
    <m/>
    <m/>
    <e v="#N/A"/>
    <m/>
    <n v="1"/>
    <s v="Open"/>
    <x v="1"/>
  </r>
  <r>
    <n v="1077"/>
    <s v="M393"/>
    <s v="MOM"/>
    <d v="2023-12-12T00:00:00"/>
    <m/>
    <m/>
    <m/>
    <s v="Security &amp; Regulatory Compliance"/>
    <s v="RMC meeting"/>
    <s v="Submit DR reports for all Applications"/>
    <m/>
    <s v="Critical"/>
    <s v="Open"/>
    <m/>
    <s v=" "/>
    <s v=" "/>
    <m/>
    <s v=" "/>
    <m/>
    <m/>
    <x v="4"/>
    <m/>
    <s v="Open"/>
    <s v="Open"/>
    <s v=" "/>
    <s v=" "/>
    <s v=" "/>
    <m/>
    <m/>
    <m/>
    <m/>
    <m/>
    <m/>
    <s v="MOMSecurity &amp; Regulatory Compliance"/>
    <s v="Security"/>
    <s v="OPEN"/>
    <m/>
    <m/>
    <m/>
    <m/>
    <e v="#N/A"/>
    <m/>
    <n v="1"/>
    <s v="Open"/>
    <x v="1"/>
  </r>
  <r>
    <n v="1078"/>
    <s v="M394"/>
    <s v="MOM"/>
    <d v="2023-12-12T00:00:00"/>
    <m/>
    <m/>
    <m/>
    <s v="Security &amp; Regulatory Compliance"/>
    <s v="RMC meeting"/>
    <s v="Submit attendance list for security awareness trainings"/>
    <m/>
    <s v="Critical"/>
    <s v="Open"/>
    <m/>
    <s v=" "/>
    <s v=" "/>
    <m/>
    <s v=" "/>
    <m/>
    <m/>
    <x v="4"/>
    <m/>
    <s v="Open"/>
    <s v="Open"/>
    <s v=" "/>
    <s v=" "/>
    <s v=" "/>
    <m/>
    <m/>
    <m/>
    <m/>
    <m/>
    <m/>
    <s v="MOMSecurity &amp; Regulatory Compliance"/>
    <s v="Security"/>
    <s v="OPEN"/>
    <m/>
    <m/>
    <m/>
    <m/>
    <e v="#N/A"/>
    <m/>
    <n v="1"/>
    <s v="Open"/>
    <x v="1"/>
  </r>
  <r>
    <n v="1079"/>
    <s v="M395"/>
    <s v="MOM"/>
    <d v="2023-12-12T00:00:00"/>
    <m/>
    <m/>
    <m/>
    <s v="Security &amp; Regulatory Compliance"/>
    <s v="RMC meeting"/>
    <s v="Finalize backup duration and frequency, and provide utilization report"/>
    <m/>
    <s v="Critical"/>
    <s v="Open"/>
    <m/>
    <s v=" "/>
    <s v=" "/>
    <m/>
    <s v=" "/>
    <m/>
    <m/>
    <x v="4"/>
    <m/>
    <s v="Open"/>
    <s v="Open"/>
    <s v=" "/>
    <s v=" "/>
    <s v=" "/>
    <m/>
    <m/>
    <m/>
    <m/>
    <m/>
    <m/>
    <s v="MOMSecurity &amp; Regulatory Compliance"/>
    <s v="Security"/>
    <s v="OPEN"/>
    <m/>
    <m/>
    <m/>
    <m/>
    <e v="#N/A"/>
    <m/>
    <n v="1"/>
    <s v="Open"/>
    <x v="1"/>
  </r>
  <r>
    <n v="1080"/>
    <s v="M396"/>
    <s v="MOM"/>
    <d v="2023-12-12T00:00:00"/>
    <m/>
    <m/>
    <m/>
    <s v="Security &amp; Regulatory Compliance"/>
    <s v="RMC meeting"/>
    <s v="Submit a report capturing online and offline storage status"/>
    <m/>
    <s v="Critical"/>
    <s v="Open"/>
    <m/>
    <s v=" "/>
    <s v=" "/>
    <m/>
    <s v=" "/>
    <m/>
    <m/>
    <x v="4"/>
    <m/>
    <s v="Open"/>
    <s v="Open"/>
    <s v=" "/>
    <s v=" "/>
    <s v=" "/>
    <m/>
    <m/>
    <m/>
    <m/>
    <m/>
    <m/>
    <s v="MOMSecurity &amp; Regulatory Compliance"/>
    <s v="Security"/>
    <s v="OPEN"/>
    <m/>
    <m/>
    <m/>
    <m/>
    <e v="#N/A"/>
    <m/>
    <n v="1"/>
    <s v="Open"/>
    <x v="1"/>
  </r>
  <r>
    <n v="1081"/>
    <s v="M397"/>
    <s v="MOM"/>
    <d v="2023-12-12T00:00:00"/>
    <m/>
    <m/>
    <m/>
    <s v="Security &amp; Regulatory Compliance"/>
    <s v="RMC meeting"/>
    <s v="Finalize Technology Risk Management checklist"/>
    <m/>
    <s v="Critical"/>
    <s v="Open"/>
    <m/>
    <s v=" "/>
    <s v=" "/>
    <m/>
    <s v=" "/>
    <m/>
    <m/>
    <x v="4"/>
    <m/>
    <s v="Open"/>
    <s v="Open"/>
    <s v=" "/>
    <s v=" "/>
    <s v=" "/>
    <m/>
    <m/>
    <m/>
    <m/>
    <m/>
    <m/>
    <s v="MOMSecurity &amp; Regulatory Compliance"/>
    <s v="Security"/>
    <s v="OPEN"/>
    <m/>
    <m/>
    <m/>
    <m/>
    <e v="#N/A"/>
    <m/>
    <n v="1"/>
    <s v="Open"/>
    <x v="1"/>
  </r>
  <r>
    <n v="1082"/>
    <s v="M398"/>
    <s v="MOM"/>
    <d v="2023-12-12T00:00:00"/>
    <m/>
    <m/>
    <m/>
    <s v="Security &amp; Regulatory Compliance"/>
    <s v="RMC meeting"/>
    <s v="Further audit and VAPT by Allied Boston"/>
    <m/>
    <s v="Critical"/>
    <s v="Open"/>
    <m/>
    <s v=" "/>
    <s v=" "/>
    <m/>
    <s v="Audit done by Allied Boston"/>
    <m/>
    <m/>
    <x v="4"/>
    <m/>
    <m/>
    <s v="CLOSURE REVIEW PENDING "/>
    <s v=" "/>
    <s v=" "/>
    <s v=" "/>
    <m/>
    <m/>
    <m/>
    <m/>
    <m/>
    <m/>
    <s v="MOMSecurity &amp; Regulatory Compliance"/>
    <s v="Security"/>
    <s v="OPEN"/>
    <m/>
    <m/>
    <m/>
    <m/>
    <s v="Artefacts to be Submitted"/>
    <m/>
    <n v="1"/>
    <s v="Completed but Verification undrer Process"/>
    <x v="2"/>
  </r>
  <r>
    <n v="1083"/>
    <s v="M399"/>
    <s v="MOM"/>
    <d v="2023-12-15T00:00:00"/>
    <m/>
    <m/>
    <m/>
    <s v="WFM"/>
    <s v="Mobile Application"/>
    <s v="Arrange a demonstration of WFM Tool for field operations"/>
    <m/>
    <s v="Critical"/>
    <s v="Open"/>
    <m/>
    <s v=" "/>
    <s v=" "/>
    <m/>
    <s v="Duplicate with Point- 235"/>
    <m/>
    <m/>
    <x v="1"/>
    <m/>
    <s v="Open"/>
    <s v="Duplicate"/>
    <s v=" "/>
    <s v=" "/>
    <s v=" "/>
    <m/>
    <m/>
    <m/>
    <m/>
    <m/>
    <m/>
    <s v="MOMWFM"/>
    <s v="Applications/Tools"/>
    <e v="#N/A"/>
    <m/>
    <m/>
    <m/>
    <m/>
    <e v="#N/A"/>
    <m/>
    <n v="1"/>
    <s v="Open"/>
    <x v="1"/>
  </r>
  <r>
    <n v="1084"/>
    <s v="M4"/>
    <s v="MOM"/>
    <d v="2023-03-27T00:00:00"/>
    <m/>
    <m/>
    <m/>
    <s v="BSS"/>
    <s v="Service provisioning"/>
    <s v="BSS-based provisioning for regularizing 3000 GI through NOC BSS, with scalability to 30,000 GIs."/>
    <m/>
    <s v="Critical"/>
    <s v="Open"/>
    <m/>
    <s v="OSS Dashboards"/>
    <s v=" "/>
    <m/>
    <s v=" "/>
    <m/>
    <m/>
    <x v="5"/>
    <m/>
    <s v="Open"/>
    <s v="Open"/>
    <s v=" "/>
    <s v=" "/>
    <s v=" "/>
    <m/>
    <m/>
    <m/>
    <m/>
    <m/>
    <m/>
    <s v="MOMBSS"/>
    <s v="Applications/Tools"/>
    <s v="OPEN"/>
    <m/>
    <m/>
    <m/>
    <m/>
    <e v="#N/A"/>
    <m/>
    <n v="1"/>
    <s v="Open"/>
    <x v="1"/>
  </r>
  <r>
    <n v="1085"/>
    <s v="M40"/>
    <s v="MOM"/>
    <d v="2023-06-19T00:00:00"/>
    <m/>
    <m/>
    <m/>
    <s v="GIS"/>
    <s v="User Experience"/>
    <s v="Download active port connectivity details"/>
    <m/>
    <s v="Critical"/>
    <s v="Open"/>
    <s v="Conflict"/>
    <s v="Gtech"/>
    <s v=" "/>
    <m/>
    <s v="Link Trace Report Download"/>
    <m/>
    <m/>
    <x v="1"/>
    <m/>
    <m/>
    <s v="CLOSURE REVIEW PENDING "/>
    <s v=" "/>
    <s v=" "/>
    <s v=" "/>
    <m/>
    <m/>
    <m/>
    <m/>
    <m/>
    <m/>
    <s v="MOMGIS"/>
    <s v="Applications/Tools"/>
    <s v="OPEN"/>
    <m/>
    <m/>
    <m/>
    <m/>
    <m/>
    <m/>
    <n v="1"/>
    <s v="Completed but Verification undrer Process"/>
    <x v="2"/>
  </r>
  <r>
    <n v="1086"/>
    <s v="M400"/>
    <s v="MOM"/>
    <d v="2023-12-15T00:00:00"/>
    <m/>
    <m/>
    <m/>
    <s v="WFM"/>
    <s v="Mobile Application"/>
    <s v="Clarity on GPS tracking availability and battery consumption"/>
    <m/>
    <s v="Critical"/>
    <s v="Open"/>
    <m/>
    <s v=" "/>
    <s v=" "/>
    <m/>
    <m/>
    <m/>
    <m/>
    <x v="1"/>
    <m/>
    <m/>
    <s v="CLOSURE REVIEW PENDING "/>
    <s v=" "/>
    <s v=" "/>
    <s v=" "/>
    <m/>
    <m/>
    <m/>
    <m/>
    <m/>
    <m/>
    <s v="MOMWFM"/>
    <s v="Applications/Tools"/>
    <s v="OPEN"/>
    <m/>
    <m/>
    <m/>
    <m/>
    <m/>
    <m/>
    <n v="1"/>
    <s v="Completed but Verification undrer Process"/>
    <x v="2"/>
  </r>
  <r>
    <n v="1087"/>
    <s v="M401"/>
    <s v="MOM"/>
    <d v="2023-12-15T00:00:00"/>
    <m/>
    <m/>
    <m/>
    <s v="WFM"/>
    <s v="Mobile Application"/>
    <s v="WFM Mobile App Features: L&amp;T to provide clarity on GPS tracking availability, polling frequency, photo upload feature, file size limitations, and supported Android and iOS versions."/>
    <m/>
    <s v="Critical"/>
    <s v="Open"/>
    <m/>
    <s v=" "/>
    <s v=" "/>
    <m/>
    <m/>
    <m/>
    <m/>
    <x v="1"/>
    <m/>
    <m/>
    <s v="CLOSURE REVIEW PENDING "/>
    <s v=" "/>
    <s v=" "/>
    <s v=" "/>
    <m/>
    <m/>
    <m/>
    <m/>
    <m/>
    <m/>
    <s v="MOMWFM"/>
    <s v="Applications/Tools"/>
    <s v="OPEN"/>
    <m/>
    <m/>
    <m/>
    <m/>
    <m/>
    <m/>
    <n v="1"/>
    <s v="Completed but Verification undrer Process"/>
    <x v="2"/>
  </r>
  <r>
    <n v="1088"/>
    <s v="M402"/>
    <s v="MOM"/>
    <d v="2023-12-15T00:00:00"/>
    <m/>
    <m/>
    <m/>
    <s v="WFM"/>
    <s v="Mobile Application"/>
    <s v="Clarify on photo upload feature and impact on mobile phone memory"/>
    <m/>
    <s v="NON-Critical"/>
    <s v="Open"/>
    <m/>
    <s v=" "/>
    <s v=" "/>
    <m/>
    <m/>
    <m/>
    <m/>
    <x v="1"/>
    <m/>
    <m/>
    <s v="CLOSURE REVIEW PENDING "/>
    <s v=" "/>
    <s v=" "/>
    <s v=" "/>
    <m/>
    <m/>
    <m/>
    <m/>
    <m/>
    <m/>
    <s v="MOMWFM"/>
    <s v="Applications/Tools"/>
    <s v="OPEN"/>
    <m/>
    <m/>
    <m/>
    <m/>
    <m/>
    <m/>
    <n v="1"/>
    <s v="Completed but Verification undrer Process"/>
    <x v="2"/>
  </r>
  <r>
    <n v="1089"/>
    <s v="M403"/>
    <s v="MOM"/>
    <d v="2023-12-15T00:00:00"/>
    <m/>
    <m/>
    <m/>
    <s v="WFM"/>
    <s v="Mobile Application"/>
    <s v="Clarity on offline data storage feature availability"/>
    <m/>
    <s v="NON-Critical"/>
    <s v="Open"/>
    <m/>
    <s v=" "/>
    <s v=" "/>
    <m/>
    <s v="11-7-2025:- Offline data, such as images and documents, can be uploaded either from the mobile gallery or directly using the camera. To support the storage of LIDAR survey data and GIS images, an 80 TB NAS storage system has already been deployed at the NOC Data Center"/>
    <m/>
    <m/>
    <x v="1"/>
    <m/>
    <m/>
    <s v="CLOSURE REVIEW PENDING "/>
    <s v=" "/>
    <s v=" "/>
    <s v=" "/>
    <m/>
    <m/>
    <m/>
    <m/>
    <m/>
    <m/>
    <s v="MOMWFM"/>
    <s v="Applications/Tools"/>
    <s v="OPEN"/>
    <m/>
    <m/>
    <m/>
    <m/>
    <m/>
    <m/>
    <n v="1"/>
    <s v="Completed but Verification undrer Process"/>
    <x v="2"/>
  </r>
  <r>
    <n v="1090"/>
    <s v="M404"/>
    <s v="MOM"/>
    <d v="2023-12-15T00:00:00"/>
    <m/>
    <m/>
    <m/>
    <s v="WFM"/>
    <s v="Mobile Application"/>
    <s v="Clarity on file size limitations during upload"/>
    <m/>
    <s v="NON-Critical"/>
    <s v="Open"/>
    <m/>
    <s v=" "/>
    <s v=" "/>
    <m/>
    <m/>
    <m/>
    <m/>
    <x v="1"/>
    <m/>
    <s v="Open"/>
    <s v="Open"/>
    <s v=" "/>
    <s v=" "/>
    <s v=" "/>
    <m/>
    <m/>
    <m/>
    <m/>
    <m/>
    <m/>
    <s v="MOMWFM"/>
    <s v="Applications/Tools"/>
    <s v="OPEN"/>
    <m/>
    <m/>
    <m/>
    <m/>
    <e v="#N/A"/>
    <m/>
    <n v="1"/>
    <s v="Open"/>
    <x v="1"/>
  </r>
  <r>
    <n v="1091"/>
    <s v="M405"/>
    <s v="MOM"/>
    <d v="2023-12-15T00:00:00"/>
    <m/>
    <m/>
    <m/>
    <s v="WFM"/>
    <s v="Mobile Application"/>
    <s v="The urgency for L&amp;T to demonstrate the WFM tool for field operations and to provide detailed information on its features and capabilities."/>
    <m/>
    <s v="NON-Critical"/>
    <s v="Open"/>
    <m/>
    <s v=" "/>
    <s v=" "/>
    <m/>
    <m/>
    <m/>
    <m/>
    <x v="1"/>
    <m/>
    <m/>
    <s v="CLOSURE REVIEW PENDING "/>
    <s v=" "/>
    <s v=" "/>
    <s v=" "/>
    <m/>
    <m/>
    <m/>
    <m/>
    <m/>
    <m/>
    <s v="MOMWFM"/>
    <s v="Applications/Tools"/>
    <s v="OPEN"/>
    <m/>
    <m/>
    <m/>
    <m/>
    <m/>
    <m/>
    <n v="1"/>
    <s v="Completed but Verification undrer Process"/>
    <x v="2"/>
  </r>
  <r>
    <n v="1092"/>
    <s v="M406"/>
    <s v="MOM"/>
    <d v="2023-12-15T00:00:00"/>
    <m/>
    <m/>
    <m/>
    <s v="WFM"/>
    <s v="Mobile Application"/>
    <s v="Clarify the usage differences between GIS and WFM mobile apps"/>
    <m/>
    <s v="NON-Critical"/>
    <s v="Open"/>
    <m/>
    <s v=" "/>
    <s v=" "/>
    <m/>
    <m/>
    <m/>
    <m/>
    <x v="1"/>
    <m/>
    <s v="Open"/>
    <s v="Open"/>
    <s v=" "/>
    <s v=" "/>
    <s v=" "/>
    <m/>
    <m/>
    <m/>
    <m/>
    <m/>
    <m/>
    <s v="MOMWFM"/>
    <s v="Applications/Tools"/>
    <s v="OPEN"/>
    <m/>
    <m/>
    <m/>
    <m/>
    <e v="#N/A"/>
    <m/>
    <n v="1"/>
    <s v="Open"/>
    <x v="1"/>
  </r>
  <r>
    <n v="1093"/>
    <s v="M407"/>
    <s v="MOM"/>
    <d v="2023-12-15T00:00:00"/>
    <m/>
    <m/>
    <m/>
    <s v="WFM"/>
    <s v="Mobile Application"/>
    <s v="Security Assurance: L&amp;T to provide the NDA signed with M/S Lepton, assure API security, and share the contract copy."/>
    <m/>
    <s v="NON-Critical"/>
    <s v="Open"/>
    <m/>
    <s v=" "/>
    <s v=" "/>
    <m/>
    <m/>
    <m/>
    <m/>
    <x v="1"/>
    <m/>
    <m/>
    <s v="CLOSURE REVIEW PENDING "/>
    <s v=" "/>
    <s v=" "/>
    <s v=" "/>
    <m/>
    <m/>
    <m/>
    <m/>
    <m/>
    <m/>
    <s v="MOMWFM"/>
    <s v="Applications/Tools"/>
    <s v="OPEN"/>
    <m/>
    <m/>
    <m/>
    <m/>
    <m/>
    <m/>
    <n v="1"/>
    <s v="Completed but Verification undrer Process"/>
    <x v="2"/>
  </r>
  <r>
    <n v="1094"/>
    <s v="M408"/>
    <s v="MOM"/>
    <d v="2023-12-15T00:00:00"/>
    <m/>
    <m/>
    <m/>
    <s v="WFM"/>
    <s v="Mobile Application"/>
    <s v="Geo-fencing: L&amp;T to explain how geo-fencing shall work for a fiber route and how it will be assigned for Mandal and GP locations."/>
    <m/>
    <s v="Critical"/>
    <s v="Open"/>
    <m/>
    <s v=" "/>
    <s v=" "/>
    <m/>
    <m/>
    <m/>
    <m/>
    <x v="1"/>
    <m/>
    <m/>
    <s v="CLOSURE REVIEW PENDING "/>
    <s v=" "/>
    <s v=" "/>
    <s v=" "/>
    <m/>
    <m/>
    <m/>
    <m/>
    <m/>
    <m/>
    <s v="MOMWFM"/>
    <s v="Applications/Tools"/>
    <s v="OPEN"/>
    <m/>
    <m/>
    <m/>
    <m/>
    <m/>
    <m/>
    <n v="1"/>
    <s v="Completed but Verification undrer Process"/>
    <x v="2"/>
  </r>
  <r>
    <n v="1095"/>
    <s v="M409"/>
    <s v="MOM"/>
    <d v="2023-12-15T00:00:00"/>
    <m/>
    <m/>
    <m/>
    <s v="WFM"/>
    <s v="Mobile Application"/>
    <s v="Ticket Allocation: L&amp;T to start manual ticket allocation and freeze the process for node and link ticket allocation."/>
    <m/>
    <s v="Critical"/>
    <s v="Open"/>
    <m/>
    <s v=" "/>
    <s v=" "/>
    <m/>
    <m/>
    <m/>
    <m/>
    <x v="1"/>
    <m/>
    <m/>
    <s v="CLOSURE REVIEW PENDING "/>
    <s v=" "/>
    <s v=" "/>
    <s v=" "/>
    <m/>
    <m/>
    <m/>
    <m/>
    <m/>
    <m/>
    <s v="MOMWFM"/>
    <s v="Applications/Tools"/>
    <s v="OPEN"/>
    <m/>
    <m/>
    <m/>
    <m/>
    <m/>
    <m/>
    <n v="1"/>
    <s v="Completed but Verification undrer Process"/>
    <x v="2"/>
  </r>
  <r>
    <n v="1096"/>
    <s v="M41"/>
    <s v="MOM"/>
    <d v="2023-06-19T00:00:00"/>
    <m/>
    <m/>
    <m/>
    <s v="GIS"/>
    <s v="User Experience"/>
    <s v="Real-time sync of topology details from OSS"/>
    <m/>
    <s v="Critical"/>
    <s v="Open"/>
    <m/>
    <s v="Gtech"/>
    <s v=" "/>
    <m/>
    <m/>
    <m/>
    <m/>
    <x v="1"/>
    <m/>
    <s v="Open"/>
    <s v="WIP"/>
    <s v=" "/>
    <s v=" "/>
    <s v=" "/>
    <m/>
    <m/>
    <m/>
    <m/>
    <m/>
    <m/>
    <s v="MOMGIS"/>
    <s v="Applications/Tools"/>
    <s v="OPEN"/>
    <m/>
    <m/>
    <m/>
    <m/>
    <e v="#N/A"/>
    <m/>
    <n v="1"/>
    <s v="Open"/>
    <x v="1"/>
  </r>
  <r>
    <n v="1097"/>
    <s v="M410"/>
    <s v="MOM"/>
    <d v="2023-12-15T00:00:00"/>
    <m/>
    <m/>
    <m/>
    <s v="WFM"/>
    <s v="Mobile Application"/>
    <s v="Ticket Allocation: L&amp;T to start manual ticket allocation and freeze the process for node and link ticket allocation."/>
    <m/>
    <s v="NON-Critical"/>
    <s v="Open"/>
    <m/>
    <s v=" "/>
    <s v=" "/>
    <m/>
    <m/>
    <m/>
    <m/>
    <x v="1"/>
    <m/>
    <m/>
    <s v="CLOSURE REVIEW PENDING "/>
    <s v=" "/>
    <s v=" "/>
    <s v=" "/>
    <m/>
    <m/>
    <m/>
    <m/>
    <m/>
    <m/>
    <s v="MOMWFM"/>
    <s v="Applications/Tools"/>
    <s v="OPEN"/>
    <m/>
    <m/>
    <m/>
    <m/>
    <m/>
    <m/>
    <n v="1"/>
    <s v="Completed but Verification undrer Process"/>
    <x v="2"/>
  </r>
  <r>
    <n v="1098"/>
    <s v="M411"/>
    <s v="MOM"/>
    <d v="2023-12-15T00:00:00"/>
    <m/>
    <m/>
    <m/>
    <s v="WFM"/>
    <s v="Mobile Application"/>
    <s v="Use of document forms from the Operations Handbook by the WFM app"/>
    <m/>
    <s v="Critical"/>
    <s v="Open"/>
    <m/>
    <s v=" "/>
    <s v=" "/>
    <m/>
    <m/>
    <m/>
    <m/>
    <x v="1"/>
    <m/>
    <s v="Open"/>
    <s v="Open"/>
    <s v=" "/>
    <s v=" "/>
    <s v=" "/>
    <m/>
    <m/>
    <m/>
    <m/>
    <m/>
    <m/>
    <s v="MOMWFM"/>
    <s v="Applications/Tools"/>
    <s v="OPEN"/>
    <m/>
    <m/>
    <m/>
    <m/>
    <e v="#N/A"/>
    <m/>
    <n v="1"/>
    <s v="Open"/>
    <x v="1"/>
  </r>
  <r>
    <n v="1099"/>
    <s v="M412"/>
    <s v="MOM"/>
    <d v="2023-12-15T00:00:00"/>
    <m/>
    <m/>
    <m/>
    <s v="WFM"/>
    <s v="Mobile Application"/>
    <s v="Summary Dashboards/Management Reports: L&amp;T to provide inputs based on Operations best practices for weekly/monthly management reports from the WFM package."/>
    <m/>
    <s v="Critical"/>
    <s v="Open"/>
    <m/>
    <s v=" "/>
    <s v=" "/>
    <m/>
    <m/>
    <m/>
    <m/>
    <x v="1"/>
    <m/>
    <m/>
    <s v="CLOSURE REVIEW PENDING "/>
    <s v=" "/>
    <s v=" "/>
    <s v=" "/>
    <m/>
    <m/>
    <m/>
    <m/>
    <m/>
    <m/>
    <s v="MOMWFM"/>
    <s v="Applications/Tools"/>
    <s v="OPEN"/>
    <m/>
    <m/>
    <m/>
    <m/>
    <m/>
    <m/>
    <n v="1"/>
    <s v="Completed but Verification undrer Process"/>
    <x v="2"/>
  </r>
  <r>
    <n v="1100"/>
    <s v="M413"/>
    <s v="MOM"/>
    <d v="2023-12-19T00:00:00"/>
    <m/>
    <m/>
    <m/>
    <s v="WFM"/>
    <s v="Mobile Application"/>
    <s v="WFM Tool Demonstration: L&amp;T to arrange a demonstration of the WFM tool usage for field operations soon."/>
    <m/>
    <s v="Critical"/>
    <s v="Open"/>
    <m/>
    <s v=" "/>
    <s v=" "/>
    <m/>
    <m/>
    <m/>
    <m/>
    <x v="1"/>
    <m/>
    <m/>
    <s v="CLOSURE REVIEW PENDING "/>
    <s v=" "/>
    <s v=" "/>
    <s v=" "/>
    <m/>
    <m/>
    <m/>
    <m/>
    <m/>
    <m/>
    <s v="MOMWFM"/>
    <s v="Applications/Tools"/>
    <s v="OPEN"/>
    <m/>
    <m/>
    <m/>
    <m/>
    <m/>
    <m/>
    <n v="1"/>
    <s v="Completed but Verification undrer Process"/>
    <x v="2"/>
  </r>
  <r>
    <n v="1101"/>
    <s v="M414"/>
    <s v="MOM"/>
    <d v="2023-12-19T00:00:00"/>
    <m/>
    <m/>
    <m/>
    <s v="BSS"/>
    <s v="Improvement"/>
    <s v="Investigate and expedite the issue on slowness of BSS Test Environment"/>
    <m/>
    <s v="Critical"/>
    <s v="Open"/>
    <m/>
    <s v=" "/>
    <s v=" "/>
    <m/>
    <s v=" "/>
    <m/>
    <m/>
    <x v="5"/>
    <m/>
    <s v="Open"/>
    <s v="Open"/>
    <s v=" "/>
    <s v=" "/>
    <s v=" "/>
    <m/>
    <m/>
    <m/>
    <m/>
    <m/>
    <m/>
    <s v="MOMBSS"/>
    <s v="Applications/Tools"/>
    <s v="OPEN"/>
    <m/>
    <m/>
    <m/>
    <m/>
    <e v="#N/A"/>
    <m/>
    <n v="1"/>
    <s v="Open"/>
    <x v="1"/>
  </r>
  <r>
    <n v="1102"/>
    <s v="M415"/>
    <s v="MOM"/>
    <d v="2023-12-19T00:00:00"/>
    <m/>
    <m/>
    <m/>
    <s v="BSS"/>
    <s v="Dashboards"/>
    <s v="Explore web-based Analytic tools for performance benchmarking"/>
    <m/>
    <s v="Critical"/>
    <s v="Open"/>
    <m/>
    <s v=" "/>
    <s v=" "/>
    <m/>
    <s v=" "/>
    <m/>
    <m/>
    <x v="5"/>
    <m/>
    <s v="Open"/>
    <s v="Open"/>
    <s v=" "/>
    <s v=" "/>
    <s v=" "/>
    <m/>
    <m/>
    <m/>
    <m/>
    <m/>
    <m/>
    <s v="MOMBSS"/>
    <s v="Applications/Tools"/>
    <s v="OPEN"/>
    <m/>
    <m/>
    <m/>
    <m/>
    <e v="#N/A"/>
    <m/>
    <n v="1"/>
    <s v="Open"/>
    <x v="1"/>
  </r>
  <r>
    <n v="1103"/>
    <s v="M416"/>
    <s v="MOM"/>
    <d v="2023-12-19T00:00:00"/>
    <m/>
    <m/>
    <m/>
    <s v="BSS"/>
    <s v="Compliance"/>
    <s v="Review the status of points with &quot;No Change&quot; status and obtain T-Fiber's consensus before rendering items as &quot;Closed&quot;."/>
    <m/>
    <s v="Critical"/>
    <s v="Open"/>
    <m/>
    <s v=" "/>
    <s v=" "/>
    <m/>
    <s v=" "/>
    <m/>
    <m/>
    <x v="5"/>
    <m/>
    <s v="Open"/>
    <s v="Open"/>
    <s v=" "/>
    <s v=" "/>
    <s v=" "/>
    <m/>
    <m/>
    <m/>
    <m/>
    <m/>
    <m/>
    <s v="MOMBSS"/>
    <s v="Applications/Tools"/>
    <s v="OPEN"/>
    <m/>
    <m/>
    <m/>
    <m/>
    <e v="#N/A"/>
    <m/>
    <n v="1"/>
    <s v="Open"/>
    <x v="1"/>
  </r>
  <r>
    <n v="1104"/>
    <s v="M417"/>
    <s v="MOM"/>
    <d v="2023-12-19T00:00:00"/>
    <m/>
    <m/>
    <m/>
    <s v="BSS"/>
    <s v="Improvement"/>
    <s v="Verify the feature allowing multiple locations per customer"/>
    <m/>
    <s v="Critical"/>
    <s v="Open"/>
    <m/>
    <s v=" "/>
    <s v=" "/>
    <m/>
    <s v=" "/>
    <m/>
    <m/>
    <x v="5"/>
    <m/>
    <s v="Open"/>
    <s v="Open"/>
    <s v=" "/>
    <s v=" "/>
    <s v=" "/>
    <m/>
    <m/>
    <m/>
    <m/>
    <m/>
    <m/>
    <s v="MOMBSS"/>
    <s v="Applications/Tools"/>
    <s v="OPEN"/>
    <m/>
    <m/>
    <m/>
    <m/>
    <e v="#N/A"/>
    <m/>
    <n v="1"/>
    <s v="Open"/>
    <x v="1"/>
  </r>
  <r>
    <n v="1105"/>
    <s v="M418"/>
    <s v="MOM"/>
    <d v="2023-12-19T00:00:00"/>
    <m/>
    <m/>
    <m/>
    <s v="BSS"/>
    <s v="Improvement"/>
    <s v="Cross-reference user experience feedback with related points"/>
    <m/>
    <s v="Critical"/>
    <s v="Open"/>
    <m/>
    <s v=" "/>
    <s v=" "/>
    <m/>
    <s v=" "/>
    <m/>
    <m/>
    <x v="5"/>
    <m/>
    <s v="Open"/>
    <s v="Open"/>
    <s v=" "/>
    <s v=" "/>
    <s v=" "/>
    <m/>
    <m/>
    <m/>
    <m/>
    <m/>
    <m/>
    <s v="MOMBSS"/>
    <s v="Applications/Tools"/>
    <s v="OPEN"/>
    <m/>
    <m/>
    <m/>
    <m/>
    <e v="#N/A"/>
    <m/>
    <n v="1"/>
    <s v="Open"/>
    <x v="1"/>
  </r>
  <r>
    <n v="1106"/>
    <s v="M419"/>
    <s v="MOM"/>
    <d v="2023-12-19T00:00:00"/>
    <m/>
    <m/>
    <m/>
    <s v="BSS"/>
    <s v="SMS Integration"/>
    <s v="Implement notification of SMS dispatch in the CSP and provision of a link in SMS to the CSP page allowing T-Fiber user to Approve or Reject"/>
    <m/>
    <s v="Critical"/>
    <s v="Open"/>
    <m/>
    <s v=" "/>
    <s v=" "/>
    <m/>
    <s v=" "/>
    <m/>
    <m/>
    <x v="5"/>
    <m/>
    <s v="Open"/>
    <s v="Open"/>
    <s v=" "/>
    <s v=" "/>
    <s v=" "/>
    <m/>
    <m/>
    <m/>
    <m/>
    <m/>
    <m/>
    <s v="MOMBSS"/>
    <s v="Applications/Tools"/>
    <s v="OPEN"/>
    <m/>
    <m/>
    <m/>
    <m/>
    <e v="#N/A"/>
    <m/>
    <n v="1"/>
    <s v="Open"/>
    <x v="1"/>
  </r>
  <r>
    <n v="1107"/>
    <s v="M42"/>
    <s v="MOM"/>
    <d v="2023-06-19T00:00:00"/>
    <m/>
    <m/>
    <m/>
    <s v="GIS"/>
    <s v="User Experience"/>
    <s v="automate active connectivity within site with logical link name populated from OSS "/>
    <m/>
    <s v="Critical"/>
    <s v="Open"/>
    <m/>
    <s v="Gtech"/>
    <s v=" "/>
    <m/>
    <s v="Based on discussions with the OSS and GIS teams, integration is not feasible, and automation of connectivity cannot be implemented, 11th July 2025, a discussion is needed with Siva Sir to explore in-house solution possibilities. "/>
    <m/>
    <m/>
    <x v="1"/>
    <m/>
    <s v="Open"/>
    <s v="Not Feasible "/>
    <s v=" "/>
    <s v=" "/>
    <s v=" "/>
    <m/>
    <m/>
    <m/>
    <m/>
    <m/>
    <m/>
    <s v="MOMGIS"/>
    <s v="Applications/Tools"/>
    <e v="#N/A"/>
    <m/>
    <m/>
    <m/>
    <m/>
    <e v="#N/A"/>
    <m/>
    <n v="1"/>
    <s v="Open"/>
    <x v="1"/>
  </r>
  <r>
    <n v="1108"/>
    <s v="M420"/>
    <s v="MOM"/>
    <d v="2023-12-19T00:00:00"/>
    <m/>
    <m/>
    <m/>
    <s v="BSS"/>
    <s v="Product Demo"/>
    <s v="Provide a demo to showcase product catalogue configurability"/>
    <m/>
    <s v="Critical"/>
    <s v="Open"/>
    <m/>
    <s v=" "/>
    <s v=" "/>
    <m/>
    <s v=" "/>
    <m/>
    <m/>
    <x v="5"/>
    <m/>
    <s v="Open"/>
    <s v="Open"/>
    <s v=" "/>
    <s v=" "/>
    <s v=" "/>
    <m/>
    <m/>
    <m/>
    <m/>
    <m/>
    <m/>
    <s v="MOMBSS"/>
    <s v="Applications/Tools"/>
    <s v="OPEN"/>
    <m/>
    <m/>
    <m/>
    <m/>
    <e v="#N/A"/>
    <m/>
    <n v="1"/>
    <s v="Open"/>
    <x v="1"/>
  </r>
  <r>
    <n v="1109"/>
    <s v="M421"/>
    <s v="MOM"/>
    <d v="2023-12-19T00:00:00"/>
    <m/>
    <m/>
    <m/>
    <s v="BSS"/>
    <s v="Product Demo"/>
    <s v="Provide a demo of Backend Validation and share a document with the steps for validation"/>
    <m/>
    <s v="Critical"/>
    <s v="Open"/>
    <m/>
    <s v=" "/>
    <s v=" "/>
    <m/>
    <s v=" "/>
    <m/>
    <m/>
    <x v="5"/>
    <m/>
    <s v="Open"/>
    <s v="Open"/>
    <s v=" "/>
    <s v=" "/>
    <s v=" "/>
    <m/>
    <m/>
    <m/>
    <m/>
    <m/>
    <m/>
    <s v="MOMBSS"/>
    <s v="Applications/Tools"/>
    <s v="OPEN"/>
    <m/>
    <m/>
    <m/>
    <m/>
    <e v="#N/A"/>
    <m/>
    <n v="1"/>
    <s v="Open"/>
    <x v="1"/>
  </r>
  <r>
    <n v="1110"/>
    <s v="M422"/>
    <s v="MOM"/>
    <d v="2023-12-19T00:00:00"/>
    <m/>
    <m/>
    <m/>
    <s v="BSS"/>
    <s v="Product Demo"/>
    <s v="Address the delay in data load due to system limitation in the production instance"/>
    <m/>
    <s v="Critical"/>
    <s v="Open"/>
    <m/>
    <s v=" "/>
    <s v=" "/>
    <m/>
    <s v=" "/>
    <m/>
    <m/>
    <x v="5"/>
    <m/>
    <s v="Open"/>
    <s v="Open"/>
    <s v=" "/>
    <s v=" "/>
    <s v=" "/>
    <m/>
    <m/>
    <m/>
    <m/>
    <m/>
    <m/>
    <s v="MOMBSS"/>
    <s v="Applications/Tools"/>
    <s v="OPEN"/>
    <m/>
    <m/>
    <m/>
    <m/>
    <e v="#N/A"/>
    <m/>
    <n v="1"/>
    <s v="Open"/>
    <x v="1"/>
  </r>
  <r>
    <n v="1111"/>
    <s v="M423"/>
    <s v="MOM"/>
    <d v="2023-12-19T00:00:00"/>
    <m/>
    <m/>
    <m/>
    <s v="BSS"/>
    <s v="Product Demo"/>
    <s v="Define a benchmark for page loading, login, browsing, and payment scenarios"/>
    <m/>
    <s v="Critical"/>
    <s v="Open"/>
    <m/>
    <s v=" "/>
    <s v=" "/>
    <m/>
    <s v=" "/>
    <m/>
    <m/>
    <x v="5"/>
    <m/>
    <s v="Open"/>
    <s v="Open"/>
    <s v=" "/>
    <s v=" "/>
    <s v=" "/>
    <m/>
    <m/>
    <m/>
    <m/>
    <m/>
    <m/>
    <s v="MOMBSS"/>
    <s v="Applications/Tools"/>
    <s v="OPEN"/>
    <m/>
    <m/>
    <m/>
    <m/>
    <e v="#N/A"/>
    <m/>
    <n v="1"/>
    <s v="Open"/>
    <x v="1"/>
  </r>
  <r>
    <n v="1112"/>
    <s v="M424"/>
    <s v="MOM"/>
    <d v="2023-12-19T00:00:00"/>
    <m/>
    <m/>
    <m/>
    <s v="BSS"/>
    <s v="Product Demo"/>
    <s v="Review the status of Point no. 52 from Dry Run 1 with a demo"/>
    <m/>
    <s v="Critical"/>
    <s v="Open"/>
    <m/>
    <s v=" "/>
    <s v=" "/>
    <m/>
    <s v=" "/>
    <m/>
    <m/>
    <x v="5"/>
    <m/>
    <s v="Open"/>
    <s v="Open"/>
    <s v=" "/>
    <s v=" "/>
    <s v=" "/>
    <m/>
    <m/>
    <m/>
    <m/>
    <m/>
    <m/>
    <s v="MOMBSS"/>
    <s v="Applications/Tools"/>
    <s v="OPEN"/>
    <m/>
    <m/>
    <m/>
    <m/>
    <e v="#N/A"/>
    <m/>
    <n v="1"/>
    <s v="Open"/>
    <x v="1"/>
  </r>
  <r>
    <n v="1113"/>
    <s v="M425"/>
    <s v="MOM"/>
    <d v="2023-12-19T00:00:00"/>
    <m/>
    <m/>
    <m/>
    <s v="BSS"/>
    <s v="Product Demo"/>
    <s v="Ensure uniform colour coding across the website"/>
    <m/>
    <s v="Critical"/>
    <s v="Open"/>
    <m/>
    <s v=" "/>
    <s v=" "/>
    <m/>
    <s v=" "/>
    <m/>
    <m/>
    <x v="5"/>
    <m/>
    <s v="Open"/>
    <s v="Open"/>
    <s v=" "/>
    <s v=" "/>
    <s v=" "/>
    <m/>
    <m/>
    <m/>
    <m/>
    <m/>
    <m/>
    <s v="MOMBSS"/>
    <s v="Applications/Tools"/>
    <s v="OPEN"/>
    <m/>
    <m/>
    <m/>
    <m/>
    <e v="#N/A"/>
    <m/>
    <n v="1"/>
    <s v="Open"/>
    <x v="1"/>
  </r>
  <r>
    <n v="1114"/>
    <s v="M426"/>
    <s v="MOM"/>
    <d v="2023-12-19T00:00:00"/>
    <m/>
    <m/>
    <m/>
    <s v="BSS"/>
    <s v="Product Demo"/>
    <s v="Address the change of website heading for customer dashboards prior to moving into production"/>
    <m/>
    <s v="Critical"/>
    <s v="Open"/>
    <m/>
    <s v=" "/>
    <s v=" "/>
    <m/>
    <s v=" "/>
    <m/>
    <m/>
    <x v="5"/>
    <m/>
    <s v="Open"/>
    <s v="Open"/>
    <s v=" "/>
    <s v=" "/>
    <s v=" "/>
    <m/>
    <m/>
    <m/>
    <m/>
    <m/>
    <m/>
    <s v="MOMBSS"/>
    <s v="Applications/Tools"/>
    <s v="OPEN"/>
    <m/>
    <m/>
    <m/>
    <m/>
    <e v="#N/A"/>
    <m/>
    <n v="1"/>
    <s v="Open"/>
    <x v="1"/>
  </r>
  <r>
    <n v="1115"/>
    <s v="M427"/>
    <s v="MOM"/>
    <d v="2023-12-19T00:00:00"/>
    <m/>
    <m/>
    <m/>
    <s v="BSS"/>
    <s v="Product Demo"/>
    <s v="Arrange for a demo of current products since significant time has passed since the Dry Run"/>
    <m/>
    <s v="Critical"/>
    <s v="Open"/>
    <m/>
    <s v=" "/>
    <s v=" "/>
    <m/>
    <s v=" "/>
    <m/>
    <m/>
    <x v="5"/>
    <m/>
    <s v="Open"/>
    <s v="Open"/>
    <s v=" "/>
    <s v=" "/>
    <s v=" "/>
    <m/>
    <m/>
    <m/>
    <m/>
    <m/>
    <m/>
    <s v="MOMBSS"/>
    <s v="Applications/Tools"/>
    <s v="OPEN"/>
    <m/>
    <m/>
    <m/>
    <m/>
    <e v="#N/A"/>
    <m/>
    <n v="1"/>
    <s v="Open"/>
    <x v="1"/>
  </r>
  <r>
    <n v="1116"/>
    <s v="M428"/>
    <s v="MOM"/>
    <d v="2023-12-19T00:00:00"/>
    <m/>
    <m/>
    <m/>
    <s v="BSS"/>
    <s v="Product Demo"/>
    <s v="Show the flows of Dark Fiber with BSS and WFM"/>
    <m/>
    <s v="Critical"/>
    <s v="Open"/>
    <m/>
    <s v=" "/>
    <s v=" "/>
    <m/>
    <s v=" "/>
    <m/>
    <m/>
    <x v="5"/>
    <m/>
    <s v="Open"/>
    <s v="Open"/>
    <s v=" "/>
    <s v=" "/>
    <s v=" "/>
    <m/>
    <m/>
    <m/>
    <m/>
    <m/>
    <m/>
    <s v="MOMBSS"/>
    <s v="Applications/Tools"/>
    <s v="OPEN"/>
    <m/>
    <m/>
    <m/>
    <m/>
    <e v="#N/A"/>
    <m/>
    <n v="1"/>
    <s v="Open"/>
    <x v="1"/>
  </r>
  <r>
    <n v="1117"/>
    <s v="M429"/>
    <s v="MOM"/>
    <d v="2023-12-19T00:00:00"/>
    <m/>
    <m/>
    <m/>
    <s v="BSS"/>
    <s v="Product Demo"/>
    <s v="Hold discussions for T-Cell product integration with respective OEMs"/>
    <m/>
    <s v="Critical"/>
    <s v="Open"/>
    <m/>
    <s v=" "/>
    <s v=" "/>
    <m/>
    <s v=" "/>
    <m/>
    <m/>
    <x v="5"/>
    <m/>
    <s v="Open"/>
    <s v="Open"/>
    <s v=" "/>
    <s v=" "/>
    <s v=" "/>
    <m/>
    <m/>
    <m/>
    <m/>
    <m/>
    <m/>
    <s v="MOMBSS"/>
    <s v="Applications/Tools"/>
    <s v="OPEN"/>
    <m/>
    <m/>
    <m/>
    <m/>
    <e v="#N/A"/>
    <m/>
    <n v="1"/>
    <s v="Open"/>
    <x v="1"/>
  </r>
  <r>
    <n v="1118"/>
    <s v="M43"/>
    <s v="MOM"/>
    <d v="2023-06-19T00:00:00"/>
    <m/>
    <m/>
    <m/>
    <s v="GIS"/>
    <s v="Functional AT Plan"/>
    <s v="TPA to validate active-active connectivity"/>
    <m/>
    <s v="Critical"/>
    <s v="Open"/>
    <s v="Conflict"/>
    <s v="Gtech"/>
    <s v=" "/>
    <m/>
    <m/>
    <m/>
    <m/>
    <x v="1"/>
    <m/>
    <m/>
    <s v="CLOSURE REVIEW PENDING "/>
    <s v=" "/>
    <s v=" "/>
    <s v=" "/>
    <m/>
    <m/>
    <m/>
    <m/>
    <m/>
    <m/>
    <s v="MOMGIS"/>
    <s v="Applications/Tools"/>
    <s v="OPEN"/>
    <m/>
    <m/>
    <m/>
    <m/>
    <m/>
    <m/>
    <n v="1"/>
    <s v="Completed but Verification undrer Process"/>
    <x v="2"/>
  </r>
  <r>
    <n v="1119"/>
    <s v="M430"/>
    <s v="MOM"/>
    <d v="2023-12-19T00:00:00"/>
    <m/>
    <m/>
    <m/>
    <s v="BSS"/>
    <s v="Product Demo"/>
    <s v="Complete T-Cell, T-VPN, and GI-ILL"/>
    <m/>
    <s v="Critical"/>
    <s v="Open"/>
    <m/>
    <s v=" "/>
    <s v=" "/>
    <m/>
    <s v=" "/>
    <m/>
    <m/>
    <x v="5"/>
    <m/>
    <s v="Open"/>
    <s v="Open"/>
    <s v=" "/>
    <s v=" "/>
    <s v=" "/>
    <m/>
    <m/>
    <m/>
    <m/>
    <m/>
    <m/>
    <s v="MOMBSS"/>
    <s v="Applications/Tools"/>
    <s v="OPEN"/>
    <m/>
    <m/>
    <m/>
    <m/>
    <e v="#N/A"/>
    <m/>
    <n v="1"/>
    <s v="Open"/>
    <x v="1"/>
  </r>
  <r>
    <n v="1120"/>
    <s v="M431"/>
    <s v="MOM"/>
    <d v="2023-12-19T00:00:00"/>
    <m/>
    <m/>
    <m/>
    <s v="BSS"/>
    <s v="Product Demo"/>
    <s v="Address delay in support for enabling newer products"/>
    <m/>
    <s v="Critical"/>
    <s v="Open"/>
    <m/>
    <s v=" "/>
    <s v=" "/>
    <m/>
    <s v=" "/>
    <m/>
    <m/>
    <x v="5"/>
    <m/>
    <s v="Open"/>
    <s v="Open"/>
    <s v=" "/>
    <s v=" "/>
    <s v=" "/>
    <m/>
    <m/>
    <m/>
    <m/>
    <m/>
    <m/>
    <s v="MOMBSS"/>
    <s v="Applications/Tools"/>
    <s v="OPEN"/>
    <m/>
    <m/>
    <m/>
    <m/>
    <e v="#N/A"/>
    <m/>
    <n v="1"/>
    <s v="Open"/>
    <x v="1"/>
  </r>
  <r>
    <n v="1121"/>
    <s v="M432"/>
    <s v="MOM"/>
    <d v="2023-12-19T00:00:00"/>
    <m/>
    <m/>
    <m/>
    <s v="BSS"/>
    <s v="Product Demo"/>
    <s v="Complete T-Cell, T-VPN and GI-ILL on priority before impending visit to NOC by Hon’ Minister"/>
    <m/>
    <s v="Critical"/>
    <s v="Open"/>
    <m/>
    <s v=" "/>
    <s v=" "/>
    <m/>
    <s v=" "/>
    <m/>
    <m/>
    <x v="5"/>
    <m/>
    <s v="Open"/>
    <s v="Open"/>
    <s v=" "/>
    <s v=" "/>
    <s v=" "/>
    <m/>
    <m/>
    <m/>
    <m/>
    <m/>
    <m/>
    <s v="MOMBSS"/>
    <s v="Applications/Tools"/>
    <s v="OPEN"/>
    <m/>
    <m/>
    <m/>
    <m/>
    <e v="#N/A"/>
    <m/>
    <n v="1"/>
    <s v="Open"/>
    <x v="1"/>
  </r>
  <r>
    <n v="1122"/>
    <s v="M433"/>
    <s v="MOM"/>
    <d v="2023-12-19T00:00:00"/>
    <m/>
    <m/>
    <m/>
    <s v="BSS"/>
    <s v="Product Demo"/>
    <s v="Include headers and check across pages in the CSP"/>
    <m/>
    <s v="Critical"/>
    <s v="Open"/>
    <m/>
    <s v=" "/>
    <s v=" "/>
    <m/>
    <s v=" "/>
    <m/>
    <m/>
    <x v="5"/>
    <m/>
    <s v="Open"/>
    <s v="Open"/>
    <s v=" "/>
    <s v=" "/>
    <s v=" "/>
    <m/>
    <m/>
    <m/>
    <m/>
    <m/>
    <m/>
    <s v="MOMBSS"/>
    <s v="Applications/Tools"/>
    <s v="OPEN"/>
    <m/>
    <m/>
    <m/>
    <m/>
    <e v="#N/A"/>
    <m/>
    <n v="1"/>
    <s v="Open"/>
    <x v="1"/>
  </r>
  <r>
    <n v="1123"/>
    <s v="M434"/>
    <s v="MOM"/>
    <d v="2023-12-19T00:00:00"/>
    <m/>
    <m/>
    <m/>
    <s v="BSS"/>
    <s v="Product Demo"/>
    <s v="Start working on the CSP for listed schools"/>
    <m/>
    <s v="Critical"/>
    <s v="Open"/>
    <m/>
    <s v=" "/>
    <s v=" "/>
    <m/>
    <s v=" "/>
    <m/>
    <m/>
    <x v="5"/>
    <m/>
    <s v="Open"/>
    <s v="Open"/>
    <s v=" "/>
    <s v=" "/>
    <s v=" "/>
    <m/>
    <m/>
    <m/>
    <m/>
    <m/>
    <m/>
    <s v="MOMBSS"/>
    <s v="Applications/Tools"/>
    <s v="OPEN"/>
    <m/>
    <m/>
    <m/>
    <m/>
    <e v="#N/A"/>
    <m/>
    <n v="1"/>
    <s v="Open"/>
    <x v="1"/>
  </r>
  <r>
    <n v="1124"/>
    <s v="M435"/>
    <s v="MOM"/>
    <d v="2023-12-19T00:00:00"/>
    <m/>
    <m/>
    <m/>
    <s v="BSS"/>
    <s v="Product Demo"/>
    <s v="Clarify scenario where GP location is feasible, whereas the feasibility of end customer location is yet to be ascertained"/>
    <m/>
    <s v="Critical"/>
    <s v="Open"/>
    <m/>
    <s v=" "/>
    <s v=" "/>
    <m/>
    <s v=" "/>
    <m/>
    <m/>
    <x v="5"/>
    <m/>
    <s v="Open"/>
    <s v="Open"/>
    <s v=" "/>
    <s v=" "/>
    <s v=" "/>
    <m/>
    <m/>
    <m/>
    <m/>
    <m/>
    <m/>
    <s v="MOMBSS"/>
    <s v="Applications/Tools"/>
    <s v="OPEN"/>
    <m/>
    <m/>
    <m/>
    <m/>
    <e v="#N/A"/>
    <m/>
    <n v="1"/>
    <s v="Open"/>
    <x v="1"/>
  </r>
  <r>
    <n v="1125"/>
    <s v="M436"/>
    <s v="MOM"/>
    <d v="2023-12-19T00:00:00"/>
    <m/>
    <m/>
    <m/>
    <s v="BSS"/>
    <s v="Product Demo"/>
    <s v="Include feasibility logic for S1, and S2 splitters"/>
    <m/>
    <s v="Critical"/>
    <s v="Open"/>
    <m/>
    <s v=" "/>
    <s v=" "/>
    <m/>
    <s v=" "/>
    <m/>
    <m/>
    <x v="5"/>
    <m/>
    <s v="Open"/>
    <s v="Open"/>
    <s v=" "/>
    <s v=" "/>
    <s v=" "/>
    <m/>
    <m/>
    <m/>
    <m/>
    <m/>
    <m/>
    <s v="MOMBSS"/>
    <s v="Applications/Tools"/>
    <s v="OPEN"/>
    <m/>
    <m/>
    <m/>
    <m/>
    <e v="#N/A"/>
    <m/>
    <n v="1"/>
    <s v="Open"/>
    <x v="1"/>
  </r>
  <r>
    <n v="1126"/>
    <s v="M437"/>
    <s v="MOM"/>
    <d v="2023-12-19T00:00:00"/>
    <m/>
    <m/>
    <m/>
    <s v="BSS"/>
    <s v="Product Demo"/>
    <s v="Present the logic for Bandwidth feasibility in the backhaul, network capacity planning to be progressively provisioned, and operationalised"/>
    <m/>
    <s v="Critical"/>
    <s v="Open"/>
    <m/>
    <s v=" "/>
    <s v=" "/>
    <m/>
    <s v=" "/>
    <m/>
    <m/>
    <x v="5"/>
    <m/>
    <s v="Open"/>
    <s v="Open"/>
    <s v=" "/>
    <s v=" "/>
    <s v=" "/>
    <m/>
    <m/>
    <m/>
    <m/>
    <m/>
    <m/>
    <s v="MOMBSS"/>
    <s v="Applications/Tools"/>
    <s v="OPEN"/>
    <m/>
    <m/>
    <m/>
    <m/>
    <e v="#N/A"/>
    <m/>
    <n v="1"/>
    <s v="Open"/>
    <x v="1"/>
  </r>
  <r>
    <n v="1127"/>
    <s v="M438"/>
    <s v="MOM"/>
    <d v="2023-12-19T00:00:00"/>
    <m/>
    <m/>
    <m/>
    <s v="BSS"/>
    <s v="Improvement"/>
    <s v="Address immediate need for NSO inventory to be part of the final solution for feasibility"/>
    <m/>
    <s v="Critical"/>
    <s v="Open"/>
    <m/>
    <s v=" "/>
    <s v=" "/>
    <m/>
    <s v=" "/>
    <m/>
    <m/>
    <x v="5"/>
    <m/>
    <s v="Open"/>
    <s v="Open"/>
    <s v=" "/>
    <s v=" "/>
    <s v=" "/>
    <m/>
    <m/>
    <m/>
    <m/>
    <m/>
    <m/>
    <s v="MOMBSS"/>
    <s v="Applications/Tools"/>
    <s v="OPEN"/>
    <m/>
    <m/>
    <m/>
    <m/>
    <e v="#N/A"/>
    <m/>
    <n v="1"/>
    <s v="Open"/>
    <x v="1"/>
  </r>
  <r>
    <n v="1128"/>
    <s v="M439"/>
    <s v="MOM"/>
    <d v="2023-12-19T00:00:00"/>
    <m/>
    <m/>
    <m/>
    <s v="BSS"/>
    <s v="Resource Related"/>
    <s v="Ask Segment Head, L&amp;T to discuss with EVP, T-Fiber on the adequacy of NMS works resources"/>
    <m/>
    <s v="Critical"/>
    <s v="Open"/>
    <m/>
    <s v=" "/>
    <s v=" "/>
    <m/>
    <s v=" "/>
    <m/>
    <m/>
    <x v="5"/>
    <m/>
    <s v="Open"/>
    <s v="Open"/>
    <s v=" "/>
    <s v=" "/>
    <s v=" "/>
    <m/>
    <m/>
    <m/>
    <m/>
    <m/>
    <m/>
    <s v="MOMBSS"/>
    <s v="Applications/Tools"/>
    <s v="OPEN"/>
    <m/>
    <m/>
    <m/>
    <m/>
    <m/>
    <m/>
    <n v="1"/>
    <s v="Open"/>
    <x v="1"/>
  </r>
  <r>
    <n v="1129"/>
    <s v="M44"/>
    <s v="MOM"/>
    <d v="2023-06-19T00:00:00"/>
    <m/>
    <m/>
    <m/>
    <s v="GIS"/>
    <s v="User Experience"/>
    <s v="Add card/module/slot level details"/>
    <m/>
    <s v="Critical"/>
    <s v="Open"/>
    <m/>
    <s v="Gtech"/>
    <s v=" "/>
    <m/>
    <s v="Duplicate with Point- 90"/>
    <m/>
    <m/>
    <x v="1"/>
    <m/>
    <s v="Open"/>
    <s v="Duplicate"/>
    <s v=" "/>
    <s v=" "/>
    <s v=" "/>
    <m/>
    <m/>
    <m/>
    <m/>
    <m/>
    <m/>
    <s v="MOMGIS"/>
    <s v="Applications/Tools"/>
    <e v="#N/A"/>
    <m/>
    <m/>
    <m/>
    <m/>
    <e v="#N/A"/>
    <m/>
    <n v="1"/>
    <s v="Open"/>
    <x v="1"/>
  </r>
  <r>
    <n v="1130"/>
    <s v="M440"/>
    <s v="MOM"/>
    <d v="2023-12-19T00:00:00"/>
    <m/>
    <m/>
    <m/>
    <s v="BSS"/>
    <s v="Improvement"/>
    <s v="Clarify that Repository Module for Uploading of MSA, CAF form and other documents of a particular customer is in CRM, not in CSP"/>
    <m/>
    <s v="NON-Critical"/>
    <s v="Open"/>
    <m/>
    <s v=" "/>
    <s v=" "/>
    <m/>
    <s v=" "/>
    <m/>
    <m/>
    <x v="5"/>
    <m/>
    <s v="Open"/>
    <s v="Open"/>
    <s v=" "/>
    <s v=" "/>
    <s v=" "/>
    <m/>
    <m/>
    <m/>
    <m/>
    <m/>
    <m/>
    <s v="MOMBSS"/>
    <s v="Applications/Tools"/>
    <s v="OPEN"/>
    <m/>
    <m/>
    <m/>
    <m/>
    <e v="#N/A"/>
    <m/>
    <n v="1"/>
    <s v="Open"/>
    <x v="1"/>
  </r>
  <r>
    <n v="1131"/>
    <s v="M441"/>
    <s v="MOM"/>
    <d v="2023-12-19T00:00:00"/>
    <m/>
    <m/>
    <m/>
    <s v="BSS"/>
    <s v="Integration"/>
    <s v="Incorporate advanced features in the CSP's WhatsApp Integration"/>
    <m/>
    <s v="NON-Critical"/>
    <s v="Open"/>
    <m/>
    <s v=" "/>
    <s v=" "/>
    <m/>
    <s v=" "/>
    <m/>
    <m/>
    <x v="5"/>
    <m/>
    <s v="Open"/>
    <s v="Open"/>
    <s v=" "/>
    <s v=" "/>
    <s v=" "/>
    <m/>
    <m/>
    <m/>
    <m/>
    <m/>
    <m/>
    <s v="MOMBSS"/>
    <s v="Applications/Tools"/>
    <s v="OPEN"/>
    <m/>
    <m/>
    <m/>
    <m/>
    <e v="#N/A"/>
    <m/>
    <n v="1"/>
    <s v="Open"/>
    <x v="1"/>
  </r>
  <r>
    <n v="1132"/>
    <s v="M442"/>
    <s v="MOM"/>
    <d v="2023-12-19T00:00:00"/>
    <m/>
    <m/>
    <m/>
    <s v="BSS"/>
    <s v="User Experience"/>
    <s v="On-board an internal UI/UX resource and engage them with T-Fiber"/>
    <m/>
    <s v="Critical"/>
    <s v="Open"/>
    <m/>
    <s v=" "/>
    <s v=" "/>
    <m/>
    <s v=" "/>
    <m/>
    <m/>
    <x v="5"/>
    <m/>
    <s v="Open"/>
    <s v="Open"/>
    <s v=" "/>
    <s v=" "/>
    <s v=" "/>
    <m/>
    <m/>
    <m/>
    <m/>
    <m/>
    <m/>
    <s v="MOMBSS"/>
    <s v="Applications/Tools"/>
    <s v="OPEN"/>
    <m/>
    <m/>
    <m/>
    <m/>
    <e v="#N/A"/>
    <m/>
    <n v="1"/>
    <s v="Open"/>
    <x v="1"/>
  </r>
  <r>
    <n v="1133"/>
    <s v="M443"/>
    <s v="MOM"/>
    <d v="2023-12-28T00:00:00"/>
    <m/>
    <m/>
    <m/>
    <s v="BSS"/>
    <s v="Product Demo"/>
    <s v="Complete T-VPN and T-DILL"/>
    <m/>
    <s v="Critical"/>
    <s v="Open"/>
    <m/>
    <s v=" "/>
    <s v=" "/>
    <m/>
    <s v=" "/>
    <m/>
    <m/>
    <x v="5"/>
    <m/>
    <s v="Open"/>
    <s v="Open"/>
    <s v=" "/>
    <s v=" "/>
    <s v=" "/>
    <m/>
    <m/>
    <m/>
    <m/>
    <m/>
    <m/>
    <s v="MOMBSS"/>
    <s v="Applications/Tools"/>
    <s v="OPEN"/>
    <m/>
    <m/>
    <m/>
    <m/>
    <e v="#N/A"/>
    <m/>
    <n v="1"/>
    <s v="Open"/>
    <x v="1"/>
  </r>
  <r>
    <n v="1134"/>
    <s v="M444"/>
    <s v="MOM"/>
    <d v="2023-12-28T00:00:00"/>
    <m/>
    <m/>
    <m/>
    <s v="BSS"/>
    <s v="Product Demo"/>
    <s v="Complete basic products by"/>
    <m/>
    <s v="Critical"/>
    <s v="Open"/>
    <m/>
    <s v=" "/>
    <s v=" "/>
    <m/>
    <s v=" "/>
    <m/>
    <m/>
    <x v="5"/>
    <m/>
    <s v="Open"/>
    <s v="Open"/>
    <s v=" "/>
    <s v=" "/>
    <s v=" "/>
    <m/>
    <m/>
    <m/>
    <m/>
    <m/>
    <m/>
    <s v="MOMBSS"/>
    <s v="Applications/Tools"/>
    <s v="OPEN"/>
    <m/>
    <m/>
    <m/>
    <m/>
    <e v="#N/A"/>
    <m/>
    <n v="1"/>
    <s v="Open"/>
    <x v="1"/>
  </r>
  <r>
    <n v="1135"/>
    <s v="M445"/>
    <s v="MOM"/>
    <d v="2023-12-28T00:00:00"/>
    <m/>
    <m/>
    <m/>
    <s v="BSS"/>
    <s v="Product Demo"/>
    <s v="Complete GI-BB, T-Cell, Dark Fiber"/>
    <m/>
    <s v="Critical"/>
    <s v="Open"/>
    <m/>
    <s v=" "/>
    <s v=" "/>
    <m/>
    <s v=" "/>
    <m/>
    <m/>
    <x v="5"/>
    <m/>
    <s v="Open"/>
    <s v="Open"/>
    <s v=" "/>
    <s v=" "/>
    <s v=" "/>
    <m/>
    <m/>
    <m/>
    <m/>
    <m/>
    <m/>
    <s v="MOMBSS"/>
    <s v="Applications/Tools"/>
    <s v="OPEN"/>
    <m/>
    <m/>
    <m/>
    <m/>
    <e v="#N/A"/>
    <m/>
    <n v="1"/>
    <s v="Open"/>
    <x v="1"/>
  </r>
  <r>
    <n v="1136"/>
    <s v="M446"/>
    <s v="MOM"/>
    <d v="2023-12-28T00:00:00"/>
    <m/>
    <s v="OSS"/>
    <s v="OSS"/>
    <s v="OSS"/>
    <s v="HPSM"/>
    <s v="Remove duplicate TroubleTicket issue"/>
    <m/>
    <s v="Critical"/>
    <s v="Open"/>
    <m/>
    <s v=" "/>
    <s v=" "/>
    <m/>
    <m/>
    <m/>
    <m/>
    <x v="9"/>
    <m/>
    <m/>
    <s v="CLOSURE REVIEW PENDING "/>
    <s v=" "/>
    <s v=" "/>
    <s v=" "/>
    <m/>
    <m/>
    <m/>
    <m/>
    <m/>
    <m/>
    <s v="MOMOSS"/>
    <s v="Applications/Tools"/>
    <s v="OPEN"/>
    <s v="CLOSURE REVIEW PENDING "/>
    <n v="0"/>
    <m/>
    <m/>
    <m/>
    <m/>
    <n v="1"/>
    <s v="Completed but Verification undrer Process"/>
    <x v="2"/>
  </r>
  <r>
    <n v="1137"/>
    <s v="M447"/>
    <s v="MOM"/>
    <d v="2023-12-28T00:00:00"/>
    <m/>
    <m/>
    <m/>
    <s v="Security &amp; Regulatory Compliance"/>
    <s v="Regulatory Compliance"/>
    <s v="Finalize scope of external audit in consultation with T-Fiber"/>
    <m/>
    <s v="Critical"/>
    <s v="Open"/>
    <m/>
    <s v=" "/>
    <s v=" "/>
    <m/>
    <s v="Audit done by Allied Boston"/>
    <m/>
    <m/>
    <x v="4"/>
    <m/>
    <s v="Open"/>
    <s v="Open"/>
    <s v=" "/>
    <s v=" "/>
    <s v=" "/>
    <m/>
    <m/>
    <m/>
    <m/>
    <m/>
    <m/>
    <s v="MOMSecurity &amp; Regulatory Compliance"/>
    <s v="Security"/>
    <s v="OPEN"/>
    <m/>
    <m/>
    <m/>
    <m/>
    <e v="#N/A"/>
    <m/>
    <n v="1"/>
    <s v="Open"/>
    <x v="1"/>
  </r>
  <r>
    <n v="1138"/>
    <s v="M448"/>
    <s v="MOM"/>
    <d v="2023-12-28T00:00:00"/>
    <m/>
    <m/>
    <m/>
    <s v="Security &amp; Regulatory Compliance"/>
    <s v="Regulatory Compliance"/>
    <s v="Conduct external audit"/>
    <m/>
    <s v="Critical"/>
    <s v="Open"/>
    <m/>
    <s v=" "/>
    <s v=" "/>
    <m/>
    <s v="Audit done by Allied Boston"/>
    <m/>
    <m/>
    <x v="4"/>
    <m/>
    <s v="Open"/>
    <s v="Open"/>
    <s v=" "/>
    <s v=" "/>
    <s v=" "/>
    <m/>
    <m/>
    <m/>
    <m/>
    <m/>
    <m/>
    <s v="MOMSecurity &amp; Regulatory Compliance"/>
    <s v="Security"/>
    <s v="OPEN"/>
    <m/>
    <m/>
    <m/>
    <m/>
    <e v="#N/A"/>
    <m/>
    <n v="1"/>
    <s v="Open"/>
    <x v="1"/>
  </r>
  <r>
    <n v="1139"/>
    <s v="M449"/>
    <s v="MOM"/>
    <d v="2023-12-28T00:00:00"/>
    <m/>
    <m/>
    <m/>
    <s v="Helpdesk"/>
    <s v="Training"/>
    <s v="Improve maturity of Helpdesk to handle incoming calls"/>
    <m/>
    <s v="Critical"/>
    <s v="Open"/>
    <m/>
    <s v=" "/>
    <s v=" "/>
    <s v="Closed"/>
    <s v="24-Sep-25: Approved and shall be closed"/>
    <m/>
    <m/>
    <x v="2"/>
    <m/>
    <m/>
    <s v="COMPLETED &amp; APPROVED"/>
    <s v=" "/>
    <s v=" "/>
    <s v=" "/>
    <m/>
    <m/>
    <m/>
    <m/>
    <m/>
    <m/>
    <s v="MOMHelpdesk"/>
    <s v="Helpdesk (Contact Center)"/>
    <s v="CLOSED"/>
    <m/>
    <m/>
    <m/>
    <d v="2025-09-24T00:00:00"/>
    <s v="\\172.28.9.34\Artefacts_T-Fiber TNOC Tracker\HELPDESK\M114,722,134"/>
    <m/>
    <n v="1"/>
    <s v="Completed &amp; Approved"/>
    <x v="0"/>
  </r>
  <r>
    <n v="1140"/>
    <s v="M45"/>
    <s v="MOM"/>
    <d v="2023-06-19T00:00:00"/>
    <m/>
    <m/>
    <m/>
    <s v="GIS"/>
    <s v="User Experience"/>
    <s v="Ensure Topology name uniqueness"/>
    <m/>
    <s v="Critical"/>
    <s v="Open"/>
    <s v="Conflict"/>
    <s v="Gtech"/>
    <s v=" "/>
    <m/>
    <s v="Duplicate with Point- 128"/>
    <m/>
    <m/>
    <x v="1"/>
    <m/>
    <s v="Open"/>
    <s v="Duplicate"/>
    <s v=" "/>
    <s v=" "/>
    <s v=" "/>
    <m/>
    <m/>
    <m/>
    <m/>
    <m/>
    <m/>
    <s v="MOMGIS"/>
    <s v="Applications/Tools"/>
    <e v="#N/A"/>
    <m/>
    <m/>
    <m/>
    <m/>
    <e v="#N/A"/>
    <m/>
    <n v="1"/>
    <s v="Open"/>
    <x v="1"/>
  </r>
  <r>
    <n v="1141"/>
    <s v="M450"/>
    <s v="MOM"/>
    <d v="2023-12-28T00:00:00"/>
    <m/>
    <s v="OSS"/>
    <s v="OSS"/>
    <s v="OSS"/>
    <s v="HPSM"/>
    <s v="Freeze the process for node ticket allocation"/>
    <m/>
    <s v="Critical"/>
    <s v="Open"/>
    <m/>
    <s v=" "/>
    <s v=" "/>
    <m/>
    <m/>
    <m/>
    <m/>
    <x v="9"/>
    <m/>
    <m/>
    <s v="CLOSURE REVIEW PENDING "/>
    <s v=" "/>
    <s v=" "/>
    <s v=" "/>
    <m/>
    <m/>
    <m/>
    <m/>
    <m/>
    <m/>
    <s v="MOMOSS"/>
    <s v="Applications/Tools"/>
    <s v="OPEN"/>
    <s v="COMPLETED"/>
    <n v="0"/>
    <m/>
    <m/>
    <m/>
    <m/>
    <n v="1"/>
    <s v="Completed but Verification undrer Process"/>
    <x v="2"/>
  </r>
  <r>
    <n v="1142"/>
    <s v="M451"/>
    <s v="MOM"/>
    <d v="2023-12-28T00:00:00"/>
    <m/>
    <m/>
    <m/>
    <s v="NOC Operationalization"/>
    <s v="Action Points"/>
    <s v="Cover all requirements from workshops, RFP, and discussions in the roadmap"/>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143"/>
    <s v="M452"/>
    <s v="MOM"/>
    <d v="2023-12-28T00:00:00"/>
    <m/>
    <s v="OSS"/>
    <s v="OSS"/>
    <s v="OSS"/>
    <s v="Action Points"/>
    <s v="Generate SLA reports automatically from NOC"/>
    <m/>
    <s v="Critical"/>
    <s v="Open"/>
    <m/>
    <s v=" "/>
    <s v=" "/>
    <m/>
    <m/>
    <m/>
    <m/>
    <x v="9"/>
    <m/>
    <m/>
    <s v="CLOSURE REVIEW PENDING "/>
    <s v=" "/>
    <s v=" "/>
    <s v=" "/>
    <m/>
    <m/>
    <m/>
    <m/>
    <m/>
    <m/>
    <s v="MOMOSS"/>
    <s v="Applications/Tools"/>
    <s v="OPEN"/>
    <s v="COMPLETED"/>
    <n v="0"/>
    <m/>
    <m/>
    <e v="#N/A"/>
    <m/>
    <n v="1"/>
    <s v="Completed but Verification undrer Process"/>
    <x v="2"/>
  </r>
  <r>
    <n v="1144"/>
    <s v="M453"/>
    <s v="MOM"/>
    <d v="2023-12-28T00:00:00"/>
    <m/>
    <m/>
    <m/>
    <s v="NOC Operationalization"/>
    <s v="Action Points"/>
    <s v="Submit a Roadmap covering all requirements raised in all Workshops, the RFP requirements, the 396-point Worksheet maintained by L&amp;T, and all the discussion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145"/>
    <s v="M454"/>
    <s v="MOM"/>
    <d v="2023-12-28T00:00:00"/>
    <m/>
    <m/>
    <m/>
    <s v="NOC Operationalization"/>
    <s v="Action Points"/>
    <s v="Explore templates from BBNL NOC for invoice settlement"/>
    <m/>
    <s v="Critical"/>
    <s v="Open"/>
    <m/>
    <s v=" "/>
    <s v=" "/>
    <s v="Will be discussed later"/>
    <s v="23-Sep-25: NON Critical to be reviewd later"/>
    <s v="L&amp;T"/>
    <s v="Sivaprasad"/>
    <x v="0"/>
    <m/>
    <s v="Open"/>
    <s v="Open"/>
    <s v=" "/>
    <s v=" "/>
    <s v=" "/>
    <m/>
    <m/>
    <m/>
    <m/>
    <m/>
    <m/>
    <s v="MOMNOC Operationalization"/>
    <s v="Network"/>
    <s v="OPEN"/>
    <m/>
    <m/>
    <m/>
    <m/>
    <m/>
    <m/>
    <n v="1"/>
    <s v="Open"/>
    <x v="1"/>
  </r>
  <r>
    <n v="1146"/>
    <s v="M455"/>
    <s v="MOM"/>
    <d v="2023-12-28T00:00:00"/>
    <m/>
    <s v="OSS"/>
    <s v="OSS"/>
    <s v="OSS"/>
    <s v="HPSM"/>
    <s v="Ensure cross-domain RCA, SIA, Helpdesk and Network Service Topology are in place"/>
    <m/>
    <s v="Critical"/>
    <s v="Open"/>
    <m/>
    <s v=" "/>
    <s v=" "/>
    <m/>
    <s v="Inhouse solution "/>
    <m/>
    <m/>
    <x v="9"/>
    <m/>
    <m/>
    <s v="CLOSURE REVIEW PENDING "/>
    <s v=" "/>
    <s v=" "/>
    <s v=" "/>
    <m/>
    <m/>
    <m/>
    <m/>
    <m/>
    <m/>
    <s v="MOMOSS"/>
    <s v="Applications/Tools"/>
    <s v="OPEN"/>
    <s v="COMPLETED"/>
    <s v="Pending"/>
    <m/>
    <m/>
    <e v="#N/A"/>
    <m/>
    <n v="1"/>
    <s v="Completed but Verification undrer Process"/>
    <x v="2"/>
  </r>
  <r>
    <n v="1147"/>
    <s v="M456"/>
    <s v="MOM"/>
    <d v="2023-12-28T00:00:00"/>
    <m/>
    <m/>
    <m/>
    <s v="NOC Operationalization"/>
    <s v="Action Points"/>
    <s v="Deliver NOC before the end of T3"/>
    <m/>
    <s v="Critical"/>
    <s v="Open"/>
    <m/>
    <s v=" "/>
    <s v=" "/>
    <s v="WIP"/>
    <s v=" "/>
    <s v="L&amp;T"/>
    <s v="Sivaprasad"/>
    <x v="0"/>
    <m/>
    <s v="Open"/>
    <s v="WIP"/>
    <s v=" "/>
    <s v=" "/>
    <s v=" "/>
    <m/>
    <m/>
    <m/>
    <m/>
    <m/>
    <m/>
    <s v="MOMNOC Operationalization"/>
    <s v="Network"/>
    <s v="OPEN"/>
    <m/>
    <m/>
    <m/>
    <m/>
    <m/>
    <m/>
    <n v="1"/>
    <s v="Open"/>
    <x v="1"/>
  </r>
  <r>
    <n v="1148"/>
    <s v="M457"/>
    <s v="MOM"/>
    <d v="2024-01-04T00:00:00"/>
    <m/>
    <s v="OSS"/>
    <s v="OSS"/>
    <s v="OSS"/>
    <s v="HPSM"/>
    <s v="Implement ticket tracking with OSS Service Manager"/>
    <m/>
    <s v="Critical"/>
    <s v="Open"/>
    <m/>
    <s v=" "/>
    <s v=" "/>
    <m/>
    <m/>
    <m/>
    <m/>
    <x v="9"/>
    <m/>
    <m/>
    <s v="CLOSURE REVIEW PENDING "/>
    <s v=" "/>
    <s v=" "/>
    <s v=" "/>
    <m/>
    <m/>
    <m/>
    <m/>
    <m/>
    <m/>
    <s v="MOMOSS"/>
    <s v="Applications/Tools"/>
    <s v="OPEN"/>
    <s v="CLOSURE REVIEW PENDING "/>
    <n v="0"/>
    <m/>
    <m/>
    <m/>
    <m/>
    <n v="1"/>
    <s v="Completed but Verification undrer Process"/>
    <x v="2"/>
  </r>
  <r>
    <n v="1149"/>
    <s v="M458"/>
    <s v="MOM"/>
    <d v="2024-01-04T00:00:00"/>
    <m/>
    <m/>
    <m/>
    <s v="BSS"/>
    <s v="Product category"/>
    <s v="Complete T-DILL &amp; T-VPN"/>
    <m/>
    <s v="Critical"/>
    <s v="Open"/>
    <m/>
    <s v=" "/>
    <s v=" "/>
    <m/>
    <s v=" "/>
    <m/>
    <m/>
    <x v="5"/>
    <m/>
    <s v="Open"/>
    <s v="Open"/>
    <s v=" "/>
    <s v=" "/>
    <s v=" "/>
    <m/>
    <m/>
    <m/>
    <m/>
    <m/>
    <m/>
    <s v="MOMBSS"/>
    <s v="Applications/Tools"/>
    <s v="OPEN"/>
    <m/>
    <m/>
    <m/>
    <m/>
    <e v="#N/A"/>
    <m/>
    <n v="1"/>
    <s v="Open"/>
    <x v="1"/>
  </r>
  <r>
    <n v="1150"/>
    <s v="M459"/>
    <s v="MOM"/>
    <d v="2024-01-04T00:00:00"/>
    <m/>
    <m/>
    <m/>
    <s v="BSS"/>
    <s v="Product category"/>
    <s v="Discuss network design for T-DILL with AD-P&amp;E, T-Fiber &amp; IPMPLS-SME"/>
    <m/>
    <s v="Critical"/>
    <s v="Open"/>
    <m/>
    <s v=" "/>
    <s v=" "/>
    <m/>
    <s v=" "/>
    <m/>
    <m/>
    <x v="5"/>
    <m/>
    <s v="Open"/>
    <s v="Open"/>
    <s v=" "/>
    <s v=" "/>
    <s v=" "/>
    <m/>
    <m/>
    <m/>
    <m/>
    <m/>
    <m/>
    <s v="MOMBSS"/>
    <s v="Applications/Tools"/>
    <s v="OPEN"/>
    <m/>
    <m/>
    <m/>
    <m/>
    <e v="#N/A"/>
    <m/>
    <n v="1"/>
    <s v="Open"/>
    <x v="1"/>
  </r>
  <r>
    <n v="1151"/>
    <s v="M46"/>
    <s v="MOM"/>
    <d v="2023-06-19T00:00:00"/>
    <m/>
    <m/>
    <m/>
    <s v="GIS"/>
    <s v="User Experience"/>
    <s v="BoQ feature to download passive/active devices separately"/>
    <m/>
    <s v="Critical"/>
    <s v="Open"/>
    <s v="Conflict"/>
    <s v="Gtech"/>
    <s v=" "/>
    <m/>
    <m/>
    <m/>
    <m/>
    <x v="1"/>
    <m/>
    <m/>
    <s v="CLOSURE REVIEW PENDING "/>
    <s v=" "/>
    <s v=" "/>
    <s v=" "/>
    <m/>
    <m/>
    <m/>
    <m/>
    <m/>
    <m/>
    <s v="MOMGIS"/>
    <s v="Applications/Tools"/>
    <s v="OPEN"/>
    <m/>
    <m/>
    <m/>
    <m/>
    <m/>
    <m/>
    <n v="1"/>
    <s v="Completed but Verification undrer Process"/>
    <x v="2"/>
  </r>
  <r>
    <n v="1152"/>
    <s v="M460"/>
    <s v="MOM"/>
    <d v="2024-01-04T00:00:00"/>
    <m/>
    <m/>
    <m/>
    <s v="NSO"/>
    <s v="Service Solution"/>
    <s v="Submit a plan for the completion of the 28 services, along with dependencies"/>
    <m/>
    <s v="Critical"/>
    <s v="Open"/>
    <m/>
    <s v=" "/>
    <s v=" "/>
    <m/>
    <s v=" "/>
    <m/>
    <m/>
    <x v="6"/>
    <m/>
    <s v="Open"/>
    <s v="Open"/>
    <s v=" "/>
    <s v=" "/>
    <s v=" "/>
    <m/>
    <m/>
    <m/>
    <m/>
    <m/>
    <m/>
    <s v="MOMNSO"/>
    <s v="Applications/Tools"/>
    <s v="OPEN"/>
    <m/>
    <m/>
    <m/>
    <m/>
    <e v="#N/A"/>
    <m/>
    <n v="1"/>
    <s v="Open"/>
    <x v="1"/>
  </r>
  <r>
    <n v="1153"/>
    <s v="M461"/>
    <s v="MOM"/>
    <d v="2024-01-04T00:00:00"/>
    <m/>
    <m/>
    <m/>
    <s v="BSS"/>
    <s v="Product category"/>
    <s v="Conduct a product discussion audit"/>
    <m/>
    <s v="Critical"/>
    <s v="Open"/>
    <m/>
    <s v=" "/>
    <s v=" "/>
    <m/>
    <s v=" "/>
    <m/>
    <m/>
    <x v="5"/>
    <m/>
    <s v="Open"/>
    <s v="Open"/>
    <s v=" "/>
    <s v=" "/>
    <s v=" "/>
    <m/>
    <m/>
    <m/>
    <m/>
    <m/>
    <m/>
    <s v="MOMBSS"/>
    <s v="Applications/Tools"/>
    <s v="OPEN"/>
    <m/>
    <m/>
    <m/>
    <m/>
    <e v="#N/A"/>
    <m/>
    <n v="1"/>
    <s v="Open"/>
    <x v="1"/>
  </r>
  <r>
    <n v="1154"/>
    <s v="M462"/>
    <s v="MOM"/>
    <d v="2024-01-04T00:00:00"/>
    <m/>
    <m/>
    <m/>
    <s v="BSS"/>
    <s v="Product category"/>
    <s v="Submit evidence on commitment from OEMs for integration of various systems with BSS"/>
    <m/>
    <s v="Critical"/>
    <s v="Open"/>
    <m/>
    <s v=" "/>
    <s v=" "/>
    <m/>
    <s v=" "/>
    <m/>
    <m/>
    <x v="5"/>
    <m/>
    <s v="Open"/>
    <s v="Open"/>
    <s v=" "/>
    <s v=" "/>
    <s v=" "/>
    <m/>
    <m/>
    <m/>
    <m/>
    <m/>
    <m/>
    <s v="MOMBSS"/>
    <s v="Applications/Tools"/>
    <s v="OPEN"/>
    <m/>
    <m/>
    <m/>
    <m/>
    <e v="#N/A"/>
    <m/>
    <n v="1"/>
    <s v="Open"/>
    <x v="1"/>
  </r>
  <r>
    <n v="1155"/>
    <s v="M463"/>
    <s v="MOM"/>
    <d v="2024-01-04T00:00:00"/>
    <m/>
    <m/>
    <m/>
    <s v="NSO"/>
    <s v="Service Solution"/>
    <s v="Submit a road map for the completion of the 28 services and all variants"/>
    <m/>
    <s v="Critical"/>
    <s v="Open"/>
    <m/>
    <s v=" "/>
    <s v=" "/>
    <m/>
    <s v=" "/>
    <m/>
    <m/>
    <x v="6"/>
    <m/>
    <s v="Open"/>
    <s v="Open"/>
    <s v=" "/>
    <s v=" "/>
    <s v=" "/>
    <m/>
    <m/>
    <m/>
    <m/>
    <m/>
    <m/>
    <s v="MOMNSO"/>
    <s v="Applications/Tools"/>
    <s v="OPEN"/>
    <m/>
    <m/>
    <m/>
    <m/>
    <e v="#N/A"/>
    <m/>
    <n v="1"/>
    <s v="Open"/>
    <x v="1"/>
  </r>
  <r>
    <n v="1156"/>
    <s v="M464"/>
    <s v="MOM"/>
    <d v="2024-01-04T00:00:00"/>
    <m/>
    <m/>
    <m/>
    <s v="NSO"/>
    <s v="Service Solution"/>
    <s v="Initiate daily meetings and share progress updates"/>
    <m/>
    <s v="Critical"/>
    <s v="Open"/>
    <m/>
    <s v=" "/>
    <s v=" "/>
    <m/>
    <s v=" "/>
    <m/>
    <m/>
    <x v="6"/>
    <m/>
    <s v="Open"/>
    <s v="Open"/>
    <s v=" "/>
    <s v=" "/>
    <s v=" "/>
    <m/>
    <m/>
    <m/>
    <m/>
    <m/>
    <m/>
    <s v="MOMNSO"/>
    <s v="Applications/Tools"/>
    <s v="OPEN"/>
    <m/>
    <m/>
    <m/>
    <m/>
    <e v="#N/A"/>
    <m/>
    <n v="1"/>
    <s v="Open"/>
    <x v="1"/>
  </r>
  <r>
    <n v="1157"/>
    <s v="M465"/>
    <s v="MOM"/>
    <d v="2024-01-04T00:00:00"/>
    <m/>
    <m/>
    <m/>
    <s v="BSS"/>
    <s v="Product category"/>
    <s v="Finalize network design and initiate the implementation of Mandal-to-Mandal and Mandal-to-GP dark fiber process"/>
    <m/>
    <s v="Critical"/>
    <s v="Open"/>
    <m/>
    <s v=" "/>
    <s v=" "/>
    <m/>
    <s v=" "/>
    <m/>
    <m/>
    <x v="5"/>
    <m/>
    <s v="Open"/>
    <s v="Open"/>
    <s v=" "/>
    <s v=" "/>
    <s v=" "/>
    <m/>
    <m/>
    <m/>
    <m/>
    <m/>
    <m/>
    <s v="MOMBSS"/>
    <s v="Applications/Tools"/>
    <s v="OPEN"/>
    <m/>
    <m/>
    <m/>
    <m/>
    <e v="#N/A"/>
    <m/>
    <n v="1"/>
    <s v="Open"/>
    <x v="1"/>
  </r>
  <r>
    <n v="1158"/>
    <s v="M466"/>
    <s v="MOM"/>
    <d v="2024-01-04T00:00:00"/>
    <m/>
    <m/>
    <m/>
    <s v="BSS"/>
    <s v="Product category"/>
    <s v="Prepare for mock audit regarding bill desk integration and prepare a road map for the dry run of T-DILL &amp; T-VPN"/>
    <m/>
    <s v="Critical"/>
    <s v="Open"/>
    <m/>
    <s v=" "/>
    <s v=" "/>
    <m/>
    <s v=" "/>
    <m/>
    <m/>
    <x v="5"/>
    <m/>
    <s v="Open"/>
    <s v="Open"/>
    <s v=" "/>
    <s v=" "/>
    <s v=" "/>
    <m/>
    <m/>
    <m/>
    <m/>
    <m/>
    <m/>
    <s v="MOMBSS"/>
    <s v="Applications/Tools"/>
    <s v="OPEN"/>
    <m/>
    <m/>
    <m/>
    <m/>
    <e v="#N/A"/>
    <m/>
    <n v="1"/>
    <s v="Open"/>
    <x v="1"/>
  </r>
  <r>
    <n v="1159"/>
    <s v="M467"/>
    <s v="MOM"/>
    <d v="2024-01-04T00:00:00"/>
    <m/>
    <m/>
    <m/>
    <s v="BSS"/>
    <s v="Product category"/>
    <s v="Finalize details of services of T3 &amp; T4"/>
    <m/>
    <s v="Critical"/>
    <s v="Open"/>
    <m/>
    <s v=" "/>
    <s v=" "/>
    <m/>
    <s v=" "/>
    <m/>
    <m/>
    <x v="5"/>
    <m/>
    <s v="Open"/>
    <s v="Open"/>
    <s v=" "/>
    <s v=" "/>
    <s v=" "/>
    <m/>
    <m/>
    <m/>
    <m/>
    <m/>
    <m/>
    <s v="MOMBSS"/>
    <s v="Applications/Tools"/>
    <s v="OPEN"/>
    <m/>
    <m/>
    <m/>
    <m/>
    <e v="#N/A"/>
    <m/>
    <n v="1"/>
    <s v="Open"/>
    <x v="1"/>
  </r>
  <r>
    <n v="1160"/>
    <s v="M468"/>
    <s v="MOM"/>
    <d v="2024-01-04T00:00:00"/>
    <m/>
    <s v="OSS"/>
    <s v="OSS"/>
    <s v="OSS"/>
    <s v="Service Solution"/>
    <s v="Resolve discrepancies in readiness status of Fault Management, Network Performance Management Security Management, Regulatory Compliances, Service Delivery- Feasibility, DR readiness, and Technical Helpdesk"/>
    <m/>
    <s v="Critical"/>
    <s v="Open"/>
    <m/>
    <s v=" "/>
    <s v=" "/>
    <m/>
    <m/>
    <m/>
    <m/>
    <x v="9"/>
    <m/>
    <s v="Open"/>
    <s v="WIP"/>
    <s v=" "/>
    <s v=" "/>
    <s v=" "/>
    <m/>
    <m/>
    <m/>
    <m/>
    <m/>
    <m/>
    <s v="MOMOSS"/>
    <s v="Applications/Tools"/>
    <s v="OPEN"/>
    <s v="OPEN"/>
    <n v="0"/>
    <m/>
    <m/>
    <e v="#N/A"/>
    <m/>
    <n v="1"/>
    <s v="Open"/>
    <x v="1"/>
  </r>
  <r>
    <n v="1161"/>
    <s v="M469"/>
    <s v="MOM"/>
    <d v="2024-01-04T00:00:00"/>
    <m/>
    <m/>
    <m/>
    <s v="NOC Operationalization"/>
    <s v="O&amp;M Strategy"/>
    <s v="Achieve readiness of all 'T0' NOC function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162"/>
    <s v="M47"/>
    <s v="MOM"/>
    <d v="2023-06-19T00:00:00"/>
    <m/>
    <m/>
    <m/>
    <s v="GIS"/>
    <s v="User Experience"/>
    <s v="Bulk Feasibility closure case reports from GIS"/>
    <m/>
    <s v="Critical"/>
    <s v="Open"/>
    <m/>
    <s v="Gtech"/>
    <s v=" "/>
    <m/>
    <s v="To fulfill this requirement, an external feasibility application or tool is needed, as it cannot be achieved within the GIS application, 11 July 2025:- TFIBER is not agreed, asked to take with L&amp;T upper management  "/>
    <m/>
    <m/>
    <x v="1"/>
    <m/>
    <s v="Open"/>
    <s v="Open"/>
    <s v=" "/>
    <s v=" "/>
    <s v=" "/>
    <m/>
    <m/>
    <m/>
    <m/>
    <m/>
    <m/>
    <s v="MOMGIS"/>
    <s v="Applications/Tools"/>
    <s v="OPEN"/>
    <m/>
    <m/>
    <m/>
    <m/>
    <e v="#N/A"/>
    <m/>
    <n v="1"/>
    <s v="Open"/>
    <x v="1"/>
  </r>
  <r>
    <n v="1163"/>
    <s v="M470"/>
    <s v="MOM"/>
    <d v="2024-01-04T00:00:00"/>
    <m/>
    <m/>
    <m/>
    <s v="NOC Operationalization"/>
    <s v="O&amp;M Strategy"/>
    <s v="Submit details of remaining services of T3 &amp; T4"/>
    <m/>
    <s v="Critical"/>
    <s v="Open"/>
    <m/>
    <s v=" "/>
    <s v=" "/>
    <s v="WIP"/>
    <s v=" "/>
    <s v="L&amp;T"/>
    <s v="Sivaprasad"/>
    <x v="0"/>
    <m/>
    <s v="Open"/>
    <s v="WIP"/>
    <s v=" "/>
    <s v=" "/>
    <s v=" "/>
    <m/>
    <m/>
    <m/>
    <m/>
    <m/>
    <m/>
    <s v="MOMNOC Operationalization"/>
    <s v="Network"/>
    <s v="OPEN"/>
    <m/>
    <m/>
    <m/>
    <m/>
    <m/>
    <m/>
    <n v="1"/>
    <s v="Open"/>
    <x v="1"/>
  </r>
  <r>
    <n v="1164"/>
    <s v="M471"/>
    <s v="MOM"/>
    <d v="2024-01-04T00:00:00"/>
    <m/>
    <m/>
    <m/>
    <s v="NOC Operationalization"/>
    <s v="O&amp;M Strategy"/>
    <s v="Start daily meetings and share progress update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165"/>
    <s v="M472"/>
    <s v="MOM"/>
    <d v="2024-01-04T00:00:00"/>
    <m/>
    <m/>
    <m/>
    <s v="BSS"/>
    <s v="Product category"/>
    <s v="Ensure all 29 BSNL locations are loaded for lead to order presentation"/>
    <m/>
    <s v="Critical"/>
    <s v="Open"/>
    <m/>
    <s v=" "/>
    <s v=" "/>
    <m/>
    <s v=" "/>
    <m/>
    <m/>
    <x v="5"/>
    <m/>
    <s v="Open"/>
    <s v="Open"/>
    <s v=" "/>
    <s v=" "/>
    <s v=" "/>
    <m/>
    <m/>
    <m/>
    <m/>
    <m/>
    <m/>
    <s v="MOMBSS"/>
    <s v="Applications/Tools"/>
    <s v="OPEN"/>
    <m/>
    <m/>
    <m/>
    <m/>
    <e v="#N/A"/>
    <m/>
    <n v="1"/>
    <s v="Open"/>
    <x v="1"/>
  </r>
  <r>
    <n v="1166"/>
    <s v="M473"/>
    <s v="MOM"/>
    <d v="2024-01-04T00:00:00"/>
    <m/>
    <m/>
    <m/>
    <s v="BSS"/>
    <s v="Product category"/>
    <s v="Submit confirmation responses along with product notes on all raised points"/>
    <m/>
    <s v="Critical"/>
    <s v="Open"/>
    <m/>
    <s v=" "/>
    <s v=" "/>
    <m/>
    <s v=" "/>
    <m/>
    <m/>
    <x v="5"/>
    <m/>
    <s v="Open"/>
    <s v="Open"/>
    <s v=" "/>
    <s v=" "/>
    <s v=" "/>
    <m/>
    <m/>
    <m/>
    <m/>
    <m/>
    <m/>
    <s v="MOMBSS"/>
    <s v="Applications/Tools"/>
    <s v="OPEN"/>
    <m/>
    <m/>
    <m/>
    <m/>
    <e v="#N/A"/>
    <m/>
    <n v="1"/>
    <s v="Open"/>
    <x v="1"/>
  </r>
  <r>
    <n v="1167"/>
    <s v="M474"/>
    <s v="MOM"/>
    <d v="2024-01-05T00:00:00"/>
    <m/>
    <m/>
    <m/>
    <s v="BSS"/>
    <s v="Product category"/>
    <s v="Review and finalize the Unique ID code convention for various attributes"/>
    <m/>
    <s v="Critical"/>
    <s v="Open"/>
    <m/>
    <s v=" "/>
    <s v=" "/>
    <m/>
    <s v=" "/>
    <m/>
    <m/>
    <x v="5"/>
    <m/>
    <s v="Open"/>
    <s v="Open"/>
    <s v=" "/>
    <s v=" "/>
    <s v=" "/>
    <m/>
    <m/>
    <m/>
    <m/>
    <m/>
    <m/>
    <s v="MOMBSS"/>
    <s v="Applications/Tools"/>
    <s v="OPEN"/>
    <m/>
    <m/>
    <m/>
    <m/>
    <e v="#N/A"/>
    <m/>
    <n v="1"/>
    <s v="Open"/>
    <x v="1"/>
  </r>
  <r>
    <n v="1168"/>
    <s v="M475"/>
    <s v="MOM"/>
    <d v="2024-01-05T00:00:00"/>
    <m/>
    <m/>
    <m/>
    <s v="BSS"/>
    <s v="Product category"/>
    <s v="Provide demo on Circuit ID generation process and integrate it in BSS"/>
    <m/>
    <s v="Critical"/>
    <s v="Open"/>
    <m/>
    <s v=" "/>
    <s v=" "/>
    <m/>
    <s v=" "/>
    <m/>
    <m/>
    <x v="5"/>
    <m/>
    <s v="Open"/>
    <s v="Open"/>
    <s v=" "/>
    <s v=" "/>
    <s v=" "/>
    <m/>
    <m/>
    <m/>
    <m/>
    <m/>
    <m/>
    <s v="MOMBSS"/>
    <s v="Applications/Tools"/>
    <s v="OPEN"/>
    <m/>
    <m/>
    <m/>
    <m/>
    <e v="#N/A"/>
    <m/>
    <n v="1"/>
    <s v="Open"/>
    <x v="1"/>
  </r>
  <r>
    <n v="1169"/>
    <s v="M476"/>
    <s v="MOM"/>
    <d v="2024-01-05T00:00:00"/>
    <m/>
    <m/>
    <m/>
    <s v="NSO"/>
    <s v="Service provisioning"/>
    <s v="Revisit current Circuit ID logic in NSO and define new naming convention"/>
    <m/>
    <s v="Critical"/>
    <s v="Open"/>
    <m/>
    <s v=" "/>
    <s v=" "/>
    <m/>
    <s v=" "/>
    <m/>
    <m/>
    <x v="6"/>
    <m/>
    <s v="Open"/>
    <s v="Open"/>
    <s v=" "/>
    <s v=" "/>
    <s v=" "/>
    <m/>
    <m/>
    <m/>
    <m/>
    <m/>
    <m/>
    <s v="MOMNSO"/>
    <s v="Applications/Tools"/>
    <s v="OPEN"/>
    <m/>
    <m/>
    <m/>
    <m/>
    <e v="#N/A"/>
    <m/>
    <n v="1"/>
    <s v="Open"/>
    <x v="1"/>
  </r>
  <r>
    <n v="1170"/>
    <s v="M477"/>
    <s v="MOM"/>
    <d v="2024-01-05T00:00:00"/>
    <m/>
    <m/>
    <m/>
    <s v="NSO"/>
    <s v="Service provisioning"/>
    <s v="Ensure GUI interface to initiate the order from NSO directly"/>
    <m/>
    <s v="Critical"/>
    <s v="Open"/>
    <m/>
    <s v=" "/>
    <s v=" "/>
    <m/>
    <s v=" "/>
    <m/>
    <m/>
    <x v="6"/>
    <m/>
    <s v="Open"/>
    <s v="Open"/>
    <s v=" "/>
    <s v=" "/>
    <s v=" "/>
    <m/>
    <m/>
    <m/>
    <m/>
    <m/>
    <m/>
    <s v="MOMNSO"/>
    <s v="Applications/Tools"/>
    <s v="OPEN"/>
    <m/>
    <m/>
    <m/>
    <m/>
    <e v="#N/A"/>
    <m/>
    <n v="1"/>
    <s v="Open"/>
    <x v="1"/>
  </r>
  <r>
    <n v="1171"/>
    <s v="M478"/>
    <s v="MOM"/>
    <d v="2024-01-05T00:00:00"/>
    <m/>
    <m/>
    <m/>
    <s v="NSO"/>
    <s v="Service provisioning"/>
    <s v="Make A&amp;O independent of BSS for generating Circuit ID"/>
    <m/>
    <s v="Critical"/>
    <s v="Open"/>
    <m/>
    <s v=" "/>
    <s v=" "/>
    <m/>
    <s v=" "/>
    <m/>
    <m/>
    <x v="6"/>
    <m/>
    <s v="Open"/>
    <s v="Open"/>
    <s v=" "/>
    <s v=" "/>
    <s v=" "/>
    <m/>
    <m/>
    <m/>
    <m/>
    <m/>
    <m/>
    <s v="MOMNSO"/>
    <s v="Applications/Tools"/>
    <s v="OPEN"/>
    <m/>
    <m/>
    <m/>
    <m/>
    <e v="#N/A"/>
    <m/>
    <n v="1"/>
    <s v="Open"/>
    <x v="1"/>
  </r>
  <r>
    <n v="1172"/>
    <s v="M479"/>
    <s v="MOM"/>
    <d v="2024-01-05T00:00:00"/>
    <m/>
    <m/>
    <m/>
    <s v="NSO"/>
    <s v="Service provisioning"/>
    <s v="Circuit ID should distinguish origin system if a new front-end system is introduced"/>
    <m/>
    <s v="Critical"/>
    <s v="Open"/>
    <m/>
    <s v=" "/>
    <s v=" "/>
    <m/>
    <s v=" "/>
    <m/>
    <m/>
    <x v="6"/>
    <m/>
    <s v="Open"/>
    <s v="Open"/>
    <s v=" "/>
    <s v=" "/>
    <s v=" "/>
    <m/>
    <m/>
    <m/>
    <m/>
    <m/>
    <m/>
    <s v="MOMNSO"/>
    <s v="Applications/Tools"/>
    <s v="OPEN"/>
    <m/>
    <m/>
    <m/>
    <m/>
    <e v="#N/A"/>
    <m/>
    <n v="1"/>
    <s v="Open"/>
    <x v="1"/>
  </r>
  <r>
    <n v="1173"/>
    <s v="M48"/>
    <s v="MOM"/>
    <d v="2023-06-19T00:00:00"/>
    <m/>
    <m/>
    <m/>
    <s v="GIS"/>
    <s v="User Experience"/>
    <s v="Route path identification through Google"/>
    <m/>
    <s v="Critical"/>
    <s v="Open"/>
    <s v="Conflict"/>
    <s v="Gtech"/>
    <s v=" "/>
    <m/>
    <m/>
    <m/>
    <m/>
    <x v="1"/>
    <m/>
    <m/>
    <s v="CLOSURE REVIEW PENDING "/>
    <s v=" "/>
    <s v=" "/>
    <s v=" "/>
    <m/>
    <m/>
    <m/>
    <m/>
    <m/>
    <m/>
    <s v="MOMGIS"/>
    <s v="Applications/Tools"/>
    <s v="OPEN"/>
    <m/>
    <m/>
    <m/>
    <m/>
    <m/>
    <m/>
    <n v="1"/>
    <s v="Completed but Verification undrer Process"/>
    <x v="2"/>
  </r>
  <r>
    <n v="1174"/>
    <s v="M480"/>
    <s v="MOM"/>
    <d v="2024-01-05T00:00:00"/>
    <m/>
    <m/>
    <m/>
    <s v="NSO"/>
    <s v="Service provisioning"/>
    <s v="Ensure Circuit ID isn't limited to 6/8 digits; it should follow the industry-recommended approach"/>
    <m/>
    <s v="Critical"/>
    <s v="Open"/>
    <m/>
    <s v=" "/>
    <s v=" "/>
    <m/>
    <s v=" "/>
    <m/>
    <m/>
    <x v="6"/>
    <m/>
    <s v="Open"/>
    <s v="Open"/>
    <s v=" "/>
    <s v=" "/>
    <s v=" "/>
    <m/>
    <m/>
    <m/>
    <m/>
    <m/>
    <m/>
    <s v="MOMNSO"/>
    <s v="Applications/Tools"/>
    <s v="OPEN"/>
    <m/>
    <m/>
    <m/>
    <m/>
    <e v="#N/A"/>
    <m/>
    <n v="1"/>
    <s v="Open"/>
    <x v="1"/>
  </r>
  <r>
    <n v="1175"/>
    <s v="M481"/>
    <s v="MOM"/>
    <d v="2024-01-05T00:00:00"/>
    <m/>
    <m/>
    <m/>
    <s v="BSS"/>
    <s v="Product category"/>
    <s v="Provide option to add new Customer ID during onboarding a new customer"/>
    <m/>
    <s v="Critical"/>
    <s v="Open"/>
    <m/>
    <s v=" "/>
    <s v=" "/>
    <m/>
    <s v=" "/>
    <m/>
    <m/>
    <x v="5"/>
    <m/>
    <s v="Open"/>
    <s v="Open"/>
    <s v=" "/>
    <s v=" "/>
    <s v=" "/>
    <m/>
    <m/>
    <m/>
    <m/>
    <m/>
    <m/>
    <s v="MOMBSS"/>
    <s v="Applications/Tools"/>
    <s v="OPEN"/>
    <m/>
    <m/>
    <m/>
    <m/>
    <e v="#N/A"/>
    <m/>
    <n v="1"/>
    <s v="Open"/>
    <x v="1"/>
  </r>
  <r>
    <n v="1176"/>
    <s v="M482"/>
    <s v="MOM"/>
    <d v="2024-01-05T00:00:00"/>
    <m/>
    <m/>
    <m/>
    <s v="BSS"/>
    <s v="Product category"/>
    <s v="Proceed with Payment approach Option 3 including one-time and recurring invoice generation"/>
    <m/>
    <s v="Critical"/>
    <s v="Open"/>
    <m/>
    <s v=" "/>
    <s v=" "/>
    <m/>
    <s v=" "/>
    <m/>
    <m/>
    <x v="5"/>
    <m/>
    <s v="Open"/>
    <s v="Open"/>
    <s v=" "/>
    <s v=" "/>
    <s v=" "/>
    <m/>
    <m/>
    <m/>
    <m/>
    <m/>
    <m/>
    <s v="MOMBSS"/>
    <s v="Applications/Tools"/>
    <s v="OPEN"/>
    <m/>
    <m/>
    <m/>
    <m/>
    <e v="#N/A"/>
    <m/>
    <n v="1"/>
    <s v="Open"/>
    <x v="1"/>
  </r>
  <r>
    <n v="1177"/>
    <s v="M483"/>
    <s v="MOM"/>
    <d v="2024-01-05T00:00:00"/>
    <m/>
    <m/>
    <m/>
    <s v="BSS"/>
    <s v="Product category"/>
    <s v="If purchase order and CAF are already loaded in the CRM and mapped with customer account, the CAF generation and approval process should be skipped"/>
    <m/>
    <s v="Critical"/>
    <s v="Open"/>
    <m/>
    <s v=" "/>
    <s v=" "/>
    <m/>
    <s v=" "/>
    <m/>
    <m/>
    <x v="5"/>
    <m/>
    <s v="Open"/>
    <s v="Open"/>
    <s v=" "/>
    <s v=" "/>
    <s v=" "/>
    <m/>
    <m/>
    <m/>
    <m/>
    <m/>
    <m/>
    <s v="MOMBSS"/>
    <s v="Applications/Tools"/>
    <s v="OPEN"/>
    <m/>
    <m/>
    <m/>
    <m/>
    <e v="#N/A"/>
    <m/>
    <n v="1"/>
    <s v="Open"/>
    <x v="1"/>
  </r>
  <r>
    <n v="1178"/>
    <s v="M484"/>
    <s v="MOM"/>
    <d v="2024-01-05T00:00:00"/>
    <m/>
    <m/>
    <m/>
    <s v="BSS"/>
    <s v="Billing Related"/>
    <s v="L&amp;T and NMSworks to conduct a detailed training session on operational activities of the Billing module post invoice generation"/>
    <m/>
    <s v="Critical"/>
    <s v="Open"/>
    <m/>
    <s v=" "/>
    <s v=" "/>
    <m/>
    <s v=" "/>
    <m/>
    <m/>
    <x v="5"/>
    <m/>
    <s v="Open"/>
    <s v="Open"/>
    <s v=" "/>
    <s v=" "/>
    <s v=" "/>
    <m/>
    <m/>
    <m/>
    <m/>
    <m/>
    <m/>
    <s v="MOMBSS"/>
    <s v="Applications/Tools"/>
    <s v="OPEN"/>
    <m/>
    <m/>
    <m/>
    <m/>
    <m/>
    <m/>
    <n v="1"/>
    <s v="Open"/>
    <x v="1"/>
  </r>
  <r>
    <n v="1179"/>
    <s v="M485"/>
    <s v="MOM"/>
    <d v="2024-01-05T00:00:00"/>
    <m/>
    <m/>
    <m/>
    <s v="BSS"/>
    <s v="Integration"/>
    <s v="Offer option to perform manual assignment and auto-assignment of Task Tickets"/>
    <m/>
    <s v="Critical"/>
    <s v="Open"/>
    <m/>
    <s v=" "/>
    <s v=" "/>
    <m/>
    <s v=" "/>
    <m/>
    <m/>
    <x v="5"/>
    <m/>
    <s v="Open"/>
    <s v="Open"/>
    <s v=" "/>
    <s v=" "/>
    <s v=" "/>
    <m/>
    <m/>
    <m/>
    <m/>
    <m/>
    <m/>
    <s v="MOMBSS"/>
    <s v="Applications/Tools"/>
    <s v="OPEN"/>
    <m/>
    <m/>
    <m/>
    <m/>
    <e v="#N/A"/>
    <m/>
    <n v="1"/>
    <s v="Open"/>
    <x v="1"/>
  </r>
  <r>
    <n v="1180"/>
    <s v="M486"/>
    <s v="MOM"/>
    <d v="2024-01-05T00:00:00"/>
    <m/>
    <m/>
    <m/>
    <s v="BSS"/>
    <s v="Dry Run"/>
    <s v="Demonstrate the complete Buyer and Seller journey"/>
    <m/>
    <s v="Critical"/>
    <s v="Open"/>
    <m/>
    <s v=" "/>
    <s v=" "/>
    <m/>
    <s v=" "/>
    <m/>
    <m/>
    <x v="5"/>
    <m/>
    <s v="Open"/>
    <s v="Open"/>
    <s v=" "/>
    <s v=" "/>
    <s v=" "/>
    <m/>
    <m/>
    <m/>
    <m/>
    <m/>
    <m/>
    <s v="MOMBSS"/>
    <s v="Applications/Tools"/>
    <s v="OPEN"/>
    <m/>
    <m/>
    <m/>
    <m/>
    <e v="#N/A"/>
    <m/>
    <n v="1"/>
    <s v="Open"/>
    <x v="1"/>
  </r>
  <r>
    <n v="1181"/>
    <s v="M487"/>
    <s v="MOM"/>
    <d v="2024-01-05T00:00:00"/>
    <m/>
    <m/>
    <m/>
    <s v="BSS"/>
    <s v="Design &amp; Documentation"/>
    <s v="Ensure workflows/activities carried outside the BSS system are captured and mapped in BSS process flows"/>
    <m/>
    <s v="Critical"/>
    <s v="Open"/>
    <m/>
    <s v=" "/>
    <s v=" "/>
    <m/>
    <s v=" "/>
    <m/>
    <m/>
    <x v="5"/>
    <m/>
    <s v="Open"/>
    <s v="Open"/>
    <s v=" "/>
    <s v=" "/>
    <m/>
    <m/>
    <m/>
    <m/>
    <m/>
    <m/>
    <m/>
    <s v="MOMBSS"/>
    <s v="Applications/Tools"/>
    <s v="OPEN"/>
    <m/>
    <m/>
    <m/>
    <m/>
    <e v="#N/A"/>
    <m/>
    <n v="1"/>
    <s v="Open"/>
    <x v="1"/>
  </r>
  <r>
    <n v="1182"/>
    <s v="M488"/>
    <s v="MOM"/>
    <d v="2024-01-05T00:00:00"/>
    <m/>
    <m/>
    <m/>
    <s v="BSS"/>
    <s v="Billing Related"/>
    <s v="Introduce new column in the invoice template to distinguish billing items as ONE TIME or RECURRING"/>
    <m/>
    <s v="Critical"/>
    <s v="Open"/>
    <m/>
    <s v=" "/>
    <s v=" "/>
    <m/>
    <s v=" "/>
    <m/>
    <m/>
    <x v="5"/>
    <m/>
    <s v="Open"/>
    <s v="Open"/>
    <s v=" "/>
    <s v=" "/>
    <m/>
    <m/>
    <m/>
    <m/>
    <m/>
    <m/>
    <m/>
    <s v="MOMBSS"/>
    <s v="Applications/Tools"/>
    <s v="OPEN"/>
    <m/>
    <m/>
    <m/>
    <m/>
    <e v="#N/A"/>
    <m/>
    <n v="1"/>
    <s v="Open"/>
    <x v="1"/>
  </r>
  <r>
    <n v="1183"/>
    <s v="M489"/>
    <s v="MOM"/>
    <d v="2024-01-05T00:00:00"/>
    <m/>
    <m/>
    <m/>
    <s v="BSS"/>
    <s v="Billing Related"/>
    <s v="Review the solution of automatic QR code generation integration with Clear Tax or any other third party portal"/>
    <m/>
    <s v="Critical"/>
    <s v="Open"/>
    <m/>
    <s v=" "/>
    <s v=" "/>
    <m/>
    <s v=" "/>
    <m/>
    <m/>
    <x v="5"/>
    <m/>
    <s v="Open"/>
    <s v="Open"/>
    <s v=" "/>
    <s v=" "/>
    <s v=" "/>
    <m/>
    <m/>
    <m/>
    <m/>
    <m/>
    <m/>
    <s v="MOMBSS"/>
    <s v="Applications/Tools"/>
    <s v="OPEN"/>
    <m/>
    <m/>
    <m/>
    <m/>
    <e v="#N/A"/>
    <m/>
    <n v="1"/>
    <s v="Open"/>
    <x v="1"/>
  </r>
  <r>
    <n v="1184"/>
    <s v="M49"/>
    <s v="MOM"/>
    <d v="2023-06-19T00:00:00"/>
    <m/>
    <m/>
    <m/>
    <s v="GIS"/>
    <s v="User Experience"/>
    <s v="Network portal search functionality for objects"/>
    <m/>
    <s v="Critical"/>
    <s v="Open"/>
    <m/>
    <s v="Gtech"/>
    <s v=" "/>
    <m/>
    <m/>
    <m/>
    <m/>
    <x v="1"/>
    <m/>
    <m/>
    <s v="CLOSURE REVIEW PENDING "/>
    <s v=" "/>
    <s v=" "/>
    <s v=" "/>
    <m/>
    <m/>
    <m/>
    <m/>
    <m/>
    <m/>
    <s v="MOMGIS"/>
    <s v="Applications/Tools"/>
    <s v="OPEN"/>
    <m/>
    <m/>
    <m/>
    <m/>
    <m/>
    <m/>
    <n v="1"/>
    <s v="Completed but Verification undrer Process"/>
    <x v="2"/>
  </r>
  <r>
    <n v="1185"/>
    <s v="M490"/>
    <s v="MOM"/>
    <d v="2024-01-05T00:00:00"/>
    <m/>
    <m/>
    <m/>
    <s v="BSS"/>
    <s v="Billing Related"/>
    <s v="Pending changes suggested by the Finance Director should be incorporated into the invoice template"/>
    <m/>
    <s v="Critical"/>
    <s v="Open"/>
    <m/>
    <s v=" "/>
    <s v=" "/>
    <m/>
    <s v=" "/>
    <m/>
    <m/>
    <x v="5"/>
    <m/>
    <s v="Open"/>
    <s v="Open"/>
    <s v=" "/>
    <s v=" "/>
    <s v=" "/>
    <m/>
    <m/>
    <m/>
    <m/>
    <m/>
    <m/>
    <s v="MOMBSS"/>
    <s v="Applications/Tools"/>
    <s v="OPEN"/>
    <m/>
    <m/>
    <m/>
    <m/>
    <e v="#N/A"/>
    <m/>
    <n v="1"/>
    <s v="Open"/>
    <x v="1"/>
  </r>
  <r>
    <n v="1186"/>
    <s v="M491"/>
    <s v="MOM"/>
    <d v="2024-01-05T00:00:00"/>
    <m/>
    <m/>
    <m/>
    <s v="BSS"/>
    <s v="Billing Related"/>
    <s v="Onboard Pioneer and start generating bills"/>
    <m/>
    <s v="Critical"/>
    <s v="Open"/>
    <m/>
    <s v=" "/>
    <s v=" "/>
    <m/>
    <s v=" "/>
    <m/>
    <m/>
    <x v="5"/>
    <m/>
    <s v="Open"/>
    <s v="Open"/>
    <s v=" "/>
    <s v=" "/>
    <s v=" "/>
    <m/>
    <m/>
    <m/>
    <m/>
    <m/>
    <m/>
    <s v="MOMBSS"/>
    <s v="Applications/Tools"/>
    <s v="OPEN"/>
    <m/>
    <m/>
    <m/>
    <m/>
    <e v="#N/A"/>
    <m/>
    <n v="1"/>
    <s v="Open"/>
    <x v="1"/>
  </r>
  <r>
    <n v="1187"/>
    <s v="M492"/>
    <s v="MOM"/>
    <d v="2024-01-05T00:00:00"/>
    <m/>
    <m/>
    <m/>
    <s v="BSS"/>
    <s v="Billing Related"/>
    <s v="Provide a detailed approach on how BSS is integrated with Bill Desk"/>
    <m/>
    <s v="Critical"/>
    <s v="Open"/>
    <m/>
    <s v=" "/>
    <s v=" "/>
    <m/>
    <s v=" "/>
    <m/>
    <m/>
    <x v="5"/>
    <m/>
    <s v="Open"/>
    <s v="Open"/>
    <s v=" "/>
    <s v=" "/>
    <s v=" "/>
    <m/>
    <m/>
    <m/>
    <m/>
    <m/>
    <m/>
    <s v="MOMBSS"/>
    <s v="Applications/Tools"/>
    <s v="OPEN"/>
    <m/>
    <m/>
    <m/>
    <m/>
    <e v="#N/A"/>
    <m/>
    <n v="1"/>
    <s v="Open"/>
    <x v="1"/>
  </r>
  <r>
    <n v="1188"/>
    <s v="M493"/>
    <s v="MOM"/>
    <d v="2024-01-05T00:00:00"/>
    <m/>
    <m/>
    <m/>
    <s v="BSS"/>
    <s v="Billing Related"/>
    <s v="Finalize bill desk integration-related final solution documents covering aspects suggested by Assistant Director-P&amp;E, T-Fiber"/>
    <m/>
    <s v="Critical"/>
    <s v="Open"/>
    <m/>
    <s v=" "/>
    <s v=" "/>
    <m/>
    <s v=" "/>
    <m/>
    <m/>
    <x v="5"/>
    <m/>
    <s v="Open"/>
    <s v="Open"/>
    <s v=" "/>
    <s v=" "/>
    <s v=" "/>
    <m/>
    <m/>
    <m/>
    <m/>
    <m/>
    <m/>
    <s v="MOMBSS"/>
    <s v="Applications/Tools"/>
    <s v="OPEN"/>
    <m/>
    <m/>
    <m/>
    <m/>
    <e v="#N/A"/>
    <m/>
    <n v="1"/>
    <s v="Open"/>
    <x v="1"/>
  </r>
  <r>
    <n v="1189"/>
    <s v="M494"/>
    <s v="MOM"/>
    <d v="2024-01-05T00:00:00"/>
    <m/>
    <m/>
    <m/>
    <s v="BSS"/>
    <s v="Billing Related"/>
    <s v="Pending discussions from October’23 regarding bill desk integration should be completed"/>
    <m/>
    <s v="Critical"/>
    <s v="Open"/>
    <m/>
    <s v=" "/>
    <s v=" "/>
    <m/>
    <s v=" "/>
    <m/>
    <m/>
    <x v="5"/>
    <m/>
    <s v="Open"/>
    <s v="Open"/>
    <s v=" "/>
    <s v=" "/>
    <s v=" "/>
    <m/>
    <m/>
    <m/>
    <m/>
    <m/>
    <m/>
    <s v="MOMBSS"/>
    <s v="Applications/Tools"/>
    <s v="OPEN"/>
    <m/>
    <m/>
    <m/>
    <m/>
    <e v="#N/A"/>
    <m/>
    <n v="1"/>
    <s v="Open"/>
    <x v="1"/>
  </r>
  <r>
    <n v="1190"/>
    <s v="M495"/>
    <s v="MOM"/>
    <d v="2024-01-05T00:00:00"/>
    <m/>
    <m/>
    <m/>
    <s v="BSS"/>
    <s v="Design Features"/>
    <s v="Schedule a separate session with OEMs regarding Ticketing process through OSS/BSS referring to the current design template"/>
    <m/>
    <s v="Critical"/>
    <s v="Open"/>
    <m/>
    <s v=" "/>
    <s v=" "/>
    <m/>
    <s v=" "/>
    <m/>
    <m/>
    <x v="5"/>
    <m/>
    <s v="Open"/>
    <s v="Open"/>
    <s v=" "/>
    <s v=" "/>
    <s v=" "/>
    <m/>
    <m/>
    <m/>
    <m/>
    <m/>
    <m/>
    <s v="MOMBSS"/>
    <s v="Applications/Tools"/>
    <s v="OPEN"/>
    <m/>
    <m/>
    <m/>
    <m/>
    <e v="#N/A"/>
    <m/>
    <n v="1"/>
    <s v="Open"/>
    <x v="1"/>
  </r>
  <r>
    <n v="1191"/>
    <s v="M496"/>
    <s v="MOM"/>
    <d v="2024-01-18T00:00:00"/>
    <m/>
    <m/>
    <m/>
    <s v="BSS"/>
    <s v="Design Features"/>
    <s v="Finalize the Unique ID code convention for various attributes"/>
    <m/>
    <s v="Critical"/>
    <s v="Open"/>
    <m/>
    <s v=" "/>
    <s v=" "/>
    <m/>
    <s v=" "/>
    <m/>
    <m/>
    <x v="5"/>
    <m/>
    <s v="Open"/>
    <s v="Open"/>
    <s v=" "/>
    <s v=" "/>
    <s v=" "/>
    <m/>
    <m/>
    <m/>
    <m/>
    <m/>
    <m/>
    <s v="MOMBSS"/>
    <s v="Applications/Tools"/>
    <s v="OPEN"/>
    <m/>
    <m/>
    <m/>
    <m/>
    <e v="#N/A"/>
    <m/>
    <n v="1"/>
    <s v="Open"/>
    <x v="1"/>
  </r>
  <r>
    <n v="1192"/>
    <s v="M497"/>
    <s v="MOM"/>
    <d v="2024-01-18T00:00:00"/>
    <m/>
    <m/>
    <m/>
    <s v="BSS"/>
    <s v="Design Features"/>
    <s v="Integrate Circuit ID generation process in BSS"/>
    <m/>
    <s v="Critical"/>
    <s v="Open"/>
    <m/>
    <s v=" "/>
    <s v=" "/>
    <m/>
    <s v=" "/>
    <m/>
    <m/>
    <x v="5"/>
    <m/>
    <s v="Open"/>
    <s v="Open"/>
    <s v=" "/>
    <s v=" "/>
    <s v=" "/>
    <m/>
    <m/>
    <m/>
    <m/>
    <m/>
    <m/>
    <s v="MOMBSS"/>
    <s v="Applications/Tools"/>
    <s v="OPEN"/>
    <m/>
    <m/>
    <m/>
    <m/>
    <e v="#N/A"/>
    <m/>
    <n v="1"/>
    <s v="Open"/>
    <x v="1"/>
  </r>
  <r>
    <n v="1193"/>
    <s v="M498"/>
    <s v="MOM"/>
    <d v="2024-01-18T00:00:00"/>
    <m/>
    <m/>
    <m/>
    <s v="BSS"/>
    <s v="Design Features"/>
    <s v="Discuss and define a new naming convention for Circuit ID"/>
    <m/>
    <s v="Critical"/>
    <s v="Open"/>
    <m/>
    <s v=" "/>
    <s v=" "/>
    <m/>
    <s v=" "/>
    <m/>
    <m/>
    <x v="5"/>
    <m/>
    <s v="Open"/>
    <s v="Open"/>
    <s v=" "/>
    <s v=" "/>
    <s v=" "/>
    <m/>
    <m/>
    <m/>
    <m/>
    <m/>
    <m/>
    <s v="MOMBSS"/>
    <s v="Applications/Tools"/>
    <s v="OPEN"/>
    <m/>
    <m/>
    <m/>
    <m/>
    <e v="#N/A"/>
    <m/>
    <n v="1"/>
    <s v="Open"/>
    <x v="1"/>
  </r>
  <r>
    <n v="1194"/>
    <s v="M499"/>
    <s v="MOM"/>
    <d v="2024-01-18T00:00:00"/>
    <m/>
    <m/>
    <m/>
    <s v="BSS"/>
    <s v="Design Features"/>
    <s v="Review direct order through GUI interface"/>
    <m/>
    <s v="Critical"/>
    <s v="Open"/>
    <m/>
    <s v=" "/>
    <s v=" "/>
    <m/>
    <s v=" "/>
    <m/>
    <m/>
    <x v="5"/>
    <m/>
    <s v="Open"/>
    <s v="Open"/>
    <s v=" "/>
    <s v=" "/>
    <s v=" "/>
    <m/>
    <m/>
    <m/>
    <m/>
    <m/>
    <m/>
    <s v="MOMBSS"/>
    <s v="Applications/Tools"/>
    <s v="OPEN"/>
    <m/>
    <m/>
    <m/>
    <m/>
    <e v="#N/A"/>
    <m/>
    <n v="1"/>
    <s v="Open"/>
    <x v="1"/>
  </r>
  <r>
    <n v="1195"/>
    <s v="M5"/>
    <s v="MOM"/>
    <d v="2023-03-27T00:00:00"/>
    <m/>
    <m/>
    <m/>
    <s v="NSO"/>
    <s v="Full NOC Readiness"/>
    <s v="variance in L2 &amp; L3, requiring time to understand along with NSO &amp; OSS SMEs "/>
    <m/>
    <s v="Critical"/>
    <s v="Open"/>
    <m/>
    <s v="OSS Dashboards"/>
    <s v=" "/>
    <m/>
    <s v=" "/>
    <m/>
    <m/>
    <x v="6"/>
    <m/>
    <s v="Open"/>
    <s v="Open"/>
    <s v=" "/>
    <s v=" "/>
    <s v=" "/>
    <m/>
    <m/>
    <m/>
    <m/>
    <m/>
    <m/>
    <s v="MOMNSO"/>
    <s v="Applications/Tools"/>
    <s v="OPEN"/>
    <m/>
    <m/>
    <m/>
    <m/>
    <e v="#N/A"/>
    <m/>
    <n v="1"/>
    <s v="Open"/>
    <x v="1"/>
  </r>
  <r>
    <n v="1196"/>
    <s v="M50"/>
    <s v="MOM"/>
    <d v="2023-06-19T00:00:00"/>
    <m/>
    <m/>
    <m/>
    <s v="GIS"/>
    <s v="User Experience"/>
    <s v="GIS function for bulk feasibility report"/>
    <m/>
    <s v="Critical"/>
    <s v="Open"/>
    <m/>
    <s v="Gtech"/>
    <s v=" "/>
    <m/>
    <s v="To fulfill this requirement, an external feasibility application or tool is needed, as it cannot be achieved within the GIS application,11 July 2025:- TFIBER is not agreed, asked to take with L&amp;T upper management   "/>
    <m/>
    <m/>
    <x v="1"/>
    <m/>
    <s v="Open"/>
    <s v="Open"/>
    <s v=" "/>
    <s v=" "/>
    <s v=" "/>
    <m/>
    <m/>
    <m/>
    <m/>
    <m/>
    <m/>
    <s v="MOMGIS"/>
    <s v="Applications/Tools"/>
    <s v="OPEN"/>
    <m/>
    <m/>
    <m/>
    <m/>
    <e v="#N/A"/>
    <m/>
    <n v="1"/>
    <s v="Open"/>
    <x v="1"/>
  </r>
  <r>
    <n v="1197"/>
    <s v="M500"/>
    <s v="MOM"/>
    <d v="2024-01-18T00:00:00"/>
    <m/>
    <m/>
    <m/>
    <s v="BSS"/>
    <s v="Design Features"/>
    <s v="Make dependency of A&amp;O for generating Circuit ID independent of BSS"/>
    <m/>
    <s v="Critical"/>
    <s v="Open"/>
    <m/>
    <s v=" "/>
    <s v=" "/>
    <m/>
    <s v=" "/>
    <m/>
    <m/>
    <x v="5"/>
    <m/>
    <s v="Open"/>
    <s v="Open"/>
    <s v=" "/>
    <s v=" "/>
    <s v=" "/>
    <m/>
    <m/>
    <m/>
    <m/>
    <m/>
    <m/>
    <s v="MOMBSS"/>
    <s v="Applications/Tools"/>
    <s v="OPEN"/>
    <m/>
    <m/>
    <m/>
    <m/>
    <e v="#N/A"/>
    <m/>
    <n v="1"/>
    <s v="Open"/>
    <x v="1"/>
  </r>
  <r>
    <n v="1198"/>
    <s v="M501"/>
    <s v="MOM"/>
    <d v="2024-01-18T00:00:00"/>
    <m/>
    <m/>
    <m/>
    <s v="BSS"/>
    <s v="Design Features"/>
    <s v="Circuit ID should distinguish the origin if a new front-end system is introduced"/>
    <m/>
    <s v="Critical"/>
    <s v="Open"/>
    <m/>
    <s v=" "/>
    <s v=" "/>
    <m/>
    <s v=" "/>
    <m/>
    <m/>
    <x v="5"/>
    <m/>
    <s v="Open"/>
    <s v="Open"/>
    <s v=" "/>
    <s v=" "/>
    <s v=" "/>
    <m/>
    <m/>
    <m/>
    <m/>
    <m/>
    <m/>
    <s v="MOMBSS"/>
    <s v="Applications/Tools"/>
    <s v="OPEN"/>
    <m/>
    <m/>
    <m/>
    <m/>
    <e v="#N/A"/>
    <m/>
    <n v="1"/>
    <s v="Open"/>
    <x v="1"/>
  </r>
  <r>
    <n v="1199"/>
    <s v="M502"/>
    <s v="MOM"/>
    <d v="2024-01-18T00:00:00"/>
    <m/>
    <m/>
    <m/>
    <s v="BSS"/>
    <s v="Design Features"/>
    <s v="Include option to introduce new Customer ID when onboarding a new customer"/>
    <m/>
    <s v="Critical"/>
    <s v="Open"/>
    <m/>
    <s v=" "/>
    <s v=" "/>
    <m/>
    <s v=" "/>
    <m/>
    <m/>
    <x v="5"/>
    <m/>
    <s v="Open"/>
    <s v="Open"/>
    <s v=" "/>
    <s v=" "/>
    <s v=" "/>
    <m/>
    <m/>
    <m/>
    <m/>
    <m/>
    <m/>
    <s v="MOMBSS"/>
    <s v="Applications/Tools"/>
    <s v="OPEN"/>
    <m/>
    <m/>
    <m/>
    <m/>
    <e v="#N/A"/>
    <m/>
    <n v="1"/>
    <s v="Open"/>
    <x v="1"/>
  </r>
  <r>
    <n v="1200"/>
    <s v="M503"/>
    <s v="MOM"/>
    <d v="2024-01-18T00:00:00"/>
    <m/>
    <m/>
    <m/>
    <s v="BSS"/>
    <s v="Design Features"/>
    <s v="Transition from Excel-based format to live data for Lit-up and other relevant data"/>
    <m/>
    <s v="Critical"/>
    <s v="Open"/>
    <m/>
    <s v=" "/>
    <s v=" "/>
    <m/>
    <s v=" "/>
    <m/>
    <m/>
    <x v="5"/>
    <m/>
    <s v="Open"/>
    <s v="Open"/>
    <s v=" "/>
    <s v=" "/>
    <s v=" "/>
    <m/>
    <m/>
    <m/>
    <m/>
    <m/>
    <m/>
    <s v="MOMBSS"/>
    <s v="Applications/Tools"/>
    <s v="OPEN"/>
    <m/>
    <m/>
    <m/>
    <m/>
    <e v="#N/A"/>
    <m/>
    <n v="1"/>
    <s v="Open"/>
    <x v="1"/>
  </r>
  <r>
    <n v="1201"/>
    <s v="M504"/>
    <s v="MOM"/>
    <d v="2024-01-18T00:00:00"/>
    <m/>
    <m/>
    <m/>
    <s v="BSS"/>
    <s v="Design Features"/>
    <s v="Capture whether the network is linear or ring based"/>
    <m/>
    <s v="Critical"/>
    <s v="Open"/>
    <m/>
    <s v=" "/>
    <s v=" "/>
    <m/>
    <s v=" "/>
    <m/>
    <m/>
    <x v="5"/>
    <m/>
    <s v="Open"/>
    <s v="Open"/>
    <s v=" "/>
    <s v=" "/>
    <s v=" "/>
    <m/>
    <m/>
    <m/>
    <m/>
    <m/>
    <m/>
    <s v="MOMBSS"/>
    <s v="Applications/Tools"/>
    <s v="OPEN"/>
    <m/>
    <m/>
    <m/>
    <m/>
    <e v="#N/A"/>
    <m/>
    <n v="1"/>
    <s v="Open"/>
    <x v="1"/>
  </r>
  <r>
    <n v="1202"/>
    <s v="M505"/>
    <s v="MOM"/>
    <d v="2024-01-18T00:00:00"/>
    <m/>
    <m/>
    <m/>
    <s v="BSS"/>
    <s v="Design Features"/>
    <s v="Review and finalize the definition of 'Ready for Service'"/>
    <m/>
    <s v="Critical"/>
    <s v="Open"/>
    <m/>
    <s v=" "/>
    <s v=" "/>
    <m/>
    <s v=" "/>
    <m/>
    <m/>
    <x v="5"/>
    <m/>
    <s v="Open"/>
    <s v="Open"/>
    <s v=" "/>
    <s v=" "/>
    <s v=" "/>
    <m/>
    <m/>
    <m/>
    <m/>
    <m/>
    <m/>
    <s v="MOMBSS"/>
    <s v="Applications/Tools"/>
    <s v="OPEN"/>
    <m/>
    <m/>
    <m/>
    <m/>
    <e v="#N/A"/>
    <m/>
    <n v="1"/>
    <s v="Open"/>
    <x v="1"/>
  </r>
  <r>
    <n v="1203"/>
    <s v="M506"/>
    <s v="MOM"/>
    <d v="2024-01-18T00:00:00"/>
    <m/>
    <m/>
    <m/>
    <s v="BSS"/>
    <s v="Design Features"/>
    <s v="Implement user access control for converting from RFO to RFS in BSS"/>
    <m/>
    <s v="Critical"/>
    <s v="Open"/>
    <m/>
    <s v=" "/>
    <s v=" "/>
    <m/>
    <s v=" "/>
    <m/>
    <m/>
    <x v="5"/>
    <m/>
    <s v="Open"/>
    <s v="Open"/>
    <s v=" "/>
    <s v=" "/>
    <s v=" "/>
    <m/>
    <m/>
    <m/>
    <m/>
    <m/>
    <m/>
    <s v="MOMBSS"/>
    <s v="Applications/Tools"/>
    <s v="OPEN"/>
    <m/>
    <m/>
    <m/>
    <m/>
    <e v="#N/A"/>
    <m/>
    <n v="1"/>
    <s v="Open"/>
    <x v="1"/>
  </r>
  <r>
    <n v="1204"/>
    <s v="M507"/>
    <s v="MOM"/>
    <d v="2024-01-18T00:00:00"/>
    <m/>
    <m/>
    <m/>
    <s v="BSS"/>
    <s v="Design Features"/>
    <s v="Use terms from the industry library for representing 'Ready for Service', etc."/>
    <m/>
    <s v="Critical"/>
    <s v="Open"/>
    <m/>
    <s v=" "/>
    <s v=" "/>
    <m/>
    <s v=" "/>
    <m/>
    <m/>
    <x v="5"/>
    <m/>
    <s v="Open"/>
    <s v="Open"/>
    <s v=" "/>
    <s v=" "/>
    <s v=" "/>
    <m/>
    <m/>
    <m/>
    <m/>
    <m/>
    <m/>
    <s v="MOMBSS"/>
    <s v="Applications/Tools"/>
    <s v="OPEN"/>
    <m/>
    <m/>
    <m/>
    <m/>
    <e v="#N/A"/>
    <m/>
    <n v="1"/>
    <s v="Open"/>
    <x v="1"/>
  </r>
  <r>
    <n v="1205"/>
    <s v="M508"/>
    <s v="MOM"/>
    <d v="2024-01-18T00:00:00"/>
    <m/>
    <m/>
    <m/>
    <s v="BSS"/>
    <s v="Design Features"/>
    <s v="Retry the implementation of the Mandal-to-Mandal and Mandal-to-GP dark fiber process"/>
    <m/>
    <s v="Critical"/>
    <s v="Open"/>
    <m/>
    <s v=" "/>
    <s v=" "/>
    <m/>
    <s v=" "/>
    <m/>
    <m/>
    <x v="5"/>
    <m/>
    <s v="Open"/>
    <s v="Open"/>
    <s v=" "/>
    <s v=" "/>
    <s v=" "/>
    <m/>
    <m/>
    <m/>
    <m/>
    <m/>
    <m/>
    <s v="MOMBSS"/>
    <s v="Applications/Tools"/>
    <s v="OPEN"/>
    <m/>
    <m/>
    <m/>
    <m/>
    <e v="#N/A"/>
    <m/>
    <n v="1"/>
    <s v="Open"/>
    <x v="1"/>
  </r>
  <r>
    <n v="1206"/>
    <s v="M509"/>
    <s v="MOM"/>
    <d v="2024-01-18T00:00:00"/>
    <m/>
    <m/>
    <m/>
    <s v="BSS"/>
    <s v="Design Features"/>
    <s v="Integrate with GIS for live data capturing for feasibility check"/>
    <m/>
    <s v="Critical"/>
    <s v="Open"/>
    <m/>
    <s v=" "/>
    <s v=" "/>
    <m/>
    <s v=" "/>
    <m/>
    <m/>
    <x v="5"/>
    <m/>
    <s v="Open"/>
    <s v="Open"/>
    <s v=" "/>
    <s v=" "/>
    <s v=" "/>
    <m/>
    <m/>
    <m/>
    <m/>
    <m/>
    <m/>
    <s v="MOMBSS"/>
    <s v="Applications/Tools"/>
    <s v="OPEN"/>
    <m/>
    <m/>
    <m/>
    <m/>
    <e v="#N/A"/>
    <m/>
    <n v="1"/>
    <s v="Open"/>
    <x v="1"/>
  </r>
  <r>
    <n v="1207"/>
    <s v="M51"/>
    <s v="MOM"/>
    <d v="2023-06-19T00:00:00"/>
    <m/>
    <m/>
    <m/>
    <s v="GIS"/>
    <s v="User Experience"/>
    <s v="building logic / intelligence to populate the relevant information in the BoQ, presently available as a dump. "/>
    <m/>
    <s v="Critical"/>
    <s v="Open"/>
    <s v="Conflict"/>
    <s v="Gtech"/>
    <s v=" "/>
    <m/>
    <m/>
    <m/>
    <m/>
    <x v="1"/>
    <m/>
    <m/>
    <s v="CLOSURE REVIEW PENDING "/>
    <s v=" "/>
    <s v=" "/>
    <s v=" "/>
    <m/>
    <m/>
    <m/>
    <m/>
    <m/>
    <m/>
    <s v="MOMGIS"/>
    <s v="Applications/Tools"/>
    <s v="OPEN"/>
    <m/>
    <m/>
    <m/>
    <m/>
    <m/>
    <m/>
    <n v="1"/>
    <s v="Completed but Verification undrer Process"/>
    <x v="2"/>
  </r>
  <r>
    <n v="1208"/>
    <s v="M510"/>
    <s v="MOM"/>
    <d v="2024-01-18T00:00:00"/>
    <m/>
    <m/>
    <m/>
    <s v="BSS"/>
    <s v="Design Features"/>
    <s v="Correct and finalize the changes suggested in the Lead page"/>
    <m/>
    <s v="Critical"/>
    <s v="Open"/>
    <m/>
    <s v=" "/>
    <s v=" "/>
    <m/>
    <s v=" "/>
    <m/>
    <m/>
    <x v="5"/>
    <m/>
    <s v="Open"/>
    <s v="Open"/>
    <s v=" "/>
    <s v=" "/>
    <s v=" "/>
    <m/>
    <m/>
    <m/>
    <m/>
    <m/>
    <m/>
    <s v="MOMBSS"/>
    <s v="Applications/Tools"/>
    <s v="OPEN"/>
    <m/>
    <m/>
    <m/>
    <m/>
    <e v="#N/A"/>
    <m/>
    <n v="1"/>
    <s v="Open"/>
    <x v="1"/>
  </r>
  <r>
    <n v="1209"/>
    <s v="M511"/>
    <s v="MOM"/>
    <d v="2024-01-18T00:00:00"/>
    <m/>
    <m/>
    <m/>
    <s v="BSS"/>
    <s v="Design Features"/>
    <s v="Enable communication to customers via Quote Tab in system"/>
    <m/>
    <s v="Critical"/>
    <s v="Open"/>
    <m/>
    <s v=" "/>
    <s v=" "/>
    <m/>
    <s v=" "/>
    <m/>
    <m/>
    <x v="5"/>
    <m/>
    <s v="Open"/>
    <s v="Open"/>
    <s v=" "/>
    <s v=" "/>
    <s v=" "/>
    <m/>
    <m/>
    <m/>
    <m/>
    <m/>
    <m/>
    <s v="MOMBSS"/>
    <s v="Applications/Tools"/>
    <s v="OPEN"/>
    <m/>
    <m/>
    <m/>
    <m/>
    <e v="#N/A"/>
    <m/>
    <n v="1"/>
    <s v="Open"/>
    <x v="1"/>
  </r>
  <r>
    <n v="1210"/>
    <s v="M512"/>
    <s v="MOM"/>
    <d v="2024-01-18T00:00:00"/>
    <m/>
    <m/>
    <m/>
    <s v="BSS"/>
    <s v="Design Features"/>
    <s v="Review Service order Form and related attributes"/>
    <m/>
    <s v="Critical"/>
    <s v="Open"/>
    <m/>
    <s v=" "/>
    <s v=" "/>
    <m/>
    <s v=" "/>
    <m/>
    <m/>
    <x v="5"/>
    <m/>
    <s v="Open"/>
    <s v="Open"/>
    <s v=" "/>
    <s v=" "/>
    <s v=" "/>
    <m/>
    <m/>
    <m/>
    <m/>
    <m/>
    <m/>
    <s v="MOMBSS"/>
    <s v="Applications/Tools"/>
    <s v="OPEN"/>
    <m/>
    <m/>
    <m/>
    <m/>
    <e v="#N/A"/>
    <m/>
    <n v="1"/>
    <s v="Open"/>
    <x v="1"/>
  </r>
  <r>
    <n v="1211"/>
    <s v="M513"/>
    <s v="MOM"/>
    <d v="2024-01-18T00:00:00"/>
    <m/>
    <m/>
    <m/>
    <s v="BSS"/>
    <s v="Design Features"/>
    <s v="Implement immediate Dark Fiber service for Mandal to GP and Mandal to Mandal"/>
    <m/>
    <s v="Critical"/>
    <s v="Open"/>
    <m/>
    <s v=" "/>
    <s v=" "/>
    <m/>
    <s v=" "/>
    <m/>
    <m/>
    <x v="5"/>
    <m/>
    <s v="Open"/>
    <s v="Open"/>
    <s v=" "/>
    <s v=" "/>
    <s v=" "/>
    <m/>
    <m/>
    <m/>
    <m/>
    <m/>
    <m/>
    <s v="MOMBSS"/>
    <s v="Applications/Tools"/>
    <s v="OPEN"/>
    <m/>
    <m/>
    <m/>
    <m/>
    <e v="#N/A"/>
    <m/>
    <n v="1"/>
    <s v="Open"/>
    <x v="1"/>
  </r>
  <r>
    <n v="1212"/>
    <s v="M514"/>
    <s v="MOM"/>
    <d v="2024-01-18T00:00:00"/>
    <m/>
    <m/>
    <m/>
    <s v="BSS"/>
    <s v="Design Features"/>
    <s v="Bring the approach for Bulk Feasibility into use"/>
    <m/>
    <s v="Critical"/>
    <s v="Open"/>
    <m/>
    <s v=" "/>
    <s v=" "/>
    <m/>
    <s v=" "/>
    <m/>
    <m/>
    <x v="5"/>
    <m/>
    <s v="Open"/>
    <s v="Open"/>
    <s v=" "/>
    <s v=" "/>
    <s v=" "/>
    <m/>
    <m/>
    <m/>
    <m/>
    <m/>
    <m/>
    <s v="MOMBSS"/>
    <s v="Applications/Tools"/>
    <s v="OPEN"/>
    <m/>
    <m/>
    <m/>
    <m/>
    <e v="#N/A"/>
    <m/>
    <n v="1"/>
    <s v="Open"/>
    <x v="1"/>
  </r>
  <r>
    <n v="1213"/>
    <s v="M515"/>
    <s v="MOM"/>
    <d v="2024-01-18T00:00:00"/>
    <m/>
    <m/>
    <m/>
    <s v="BSS"/>
    <s v="Design Features"/>
    <s v="Confirm the list of personnel who will be part of BSS operations"/>
    <m/>
    <s v="Critical"/>
    <s v="Open"/>
    <m/>
    <s v=" "/>
    <s v=" "/>
    <m/>
    <s v=" "/>
    <m/>
    <m/>
    <x v="5"/>
    <m/>
    <s v="Open"/>
    <s v="Open"/>
    <s v=" "/>
    <s v=" "/>
    <s v=" "/>
    <m/>
    <m/>
    <m/>
    <m/>
    <m/>
    <m/>
    <s v="MOMBSS"/>
    <s v="Applications/Tools"/>
    <s v="OPEN"/>
    <m/>
    <m/>
    <m/>
    <m/>
    <e v="#N/A"/>
    <m/>
    <n v="1"/>
    <s v="Open"/>
    <x v="1"/>
  </r>
  <r>
    <n v="1214"/>
    <s v="M516"/>
    <s v="MOM"/>
    <d v="2024-01-18T00:00:00"/>
    <m/>
    <m/>
    <m/>
    <s v="BSS"/>
    <s v="Design Features"/>
    <s v="Solve the issue of Document repository not being tagged with the order number"/>
    <m/>
    <s v="Critical"/>
    <s v="Open"/>
    <m/>
    <s v=" "/>
    <s v=" "/>
    <m/>
    <s v=" "/>
    <m/>
    <m/>
    <x v="5"/>
    <m/>
    <s v="Open"/>
    <s v="Open"/>
    <s v=" "/>
    <s v=" "/>
    <s v=" "/>
    <m/>
    <m/>
    <m/>
    <m/>
    <m/>
    <m/>
    <s v="MOMBSS"/>
    <s v="Applications/Tools"/>
    <s v="OPEN"/>
    <m/>
    <m/>
    <m/>
    <m/>
    <e v="#N/A"/>
    <m/>
    <n v="1"/>
    <s v="Open"/>
    <x v="1"/>
  </r>
  <r>
    <n v="1215"/>
    <s v="M517"/>
    <s v="MOM"/>
    <d v="2024-01-18T00:00:00"/>
    <m/>
    <m/>
    <m/>
    <s v="BSS"/>
    <s v="Design Features"/>
    <s v="Present a lead to order and GIS integration way forward for BSNL locations"/>
    <m/>
    <s v="Critical"/>
    <s v="Open"/>
    <m/>
    <s v=" "/>
    <s v=" "/>
    <m/>
    <s v=" "/>
    <m/>
    <m/>
    <x v="5"/>
    <m/>
    <s v="Open"/>
    <s v="Open"/>
    <s v=" "/>
    <s v=" "/>
    <s v=" "/>
    <m/>
    <m/>
    <m/>
    <m/>
    <m/>
    <m/>
    <s v="MOMBSS"/>
    <s v="Applications/Tools"/>
    <s v="OPEN"/>
    <m/>
    <m/>
    <m/>
    <m/>
    <e v="#N/A"/>
    <m/>
    <n v="1"/>
    <s v="Open"/>
    <x v="1"/>
  </r>
  <r>
    <n v="1216"/>
    <s v="M518"/>
    <s v="MOM"/>
    <d v="2024-01-18T00:00:00"/>
    <m/>
    <m/>
    <m/>
    <s v="BSS"/>
    <s v="Design Features"/>
    <s v="Confirm the timeline for GI-BB"/>
    <m/>
    <s v="Critical"/>
    <s v="Open"/>
    <m/>
    <s v=" "/>
    <s v=" "/>
    <m/>
    <s v=" "/>
    <m/>
    <m/>
    <x v="5"/>
    <m/>
    <s v="Open"/>
    <s v="Open"/>
    <s v=" "/>
    <s v=" "/>
    <s v=" "/>
    <m/>
    <m/>
    <m/>
    <m/>
    <m/>
    <m/>
    <s v="MOMBSS"/>
    <s v="Applications/Tools"/>
    <s v="OPEN"/>
    <m/>
    <m/>
    <m/>
    <m/>
    <e v="#N/A"/>
    <m/>
    <n v="1"/>
    <s v="Open"/>
    <x v="1"/>
  </r>
  <r>
    <n v="1217"/>
    <s v="M519"/>
    <s v="MOM"/>
    <d v="2024-01-18T00:00:00"/>
    <m/>
    <m/>
    <m/>
    <s v="BSS"/>
    <s v="Design Features"/>
    <s v="Confirm the timeline for T-Cell"/>
    <m/>
    <s v="Critical"/>
    <s v="Open"/>
    <m/>
    <s v=" "/>
    <s v=" "/>
    <m/>
    <s v=" "/>
    <m/>
    <m/>
    <x v="5"/>
    <m/>
    <s v="Open"/>
    <s v="Open"/>
    <s v=" "/>
    <s v=" "/>
    <s v=" "/>
    <m/>
    <m/>
    <m/>
    <m/>
    <m/>
    <m/>
    <s v="MOMBSS"/>
    <s v="Applications/Tools"/>
    <s v="OPEN"/>
    <m/>
    <m/>
    <m/>
    <m/>
    <e v="#N/A"/>
    <m/>
    <n v="1"/>
    <s v="Open"/>
    <x v="1"/>
  </r>
  <r>
    <n v="1218"/>
    <s v="M52"/>
    <s v="MOM"/>
    <d v="2023-06-19T00:00:00"/>
    <m/>
    <m/>
    <m/>
    <s v="GIS"/>
    <s v="Integration"/>
    <s v="GIS integration with WFM tool"/>
    <m/>
    <s v="Critical"/>
    <s v="Open"/>
    <m/>
    <s v="Gtech"/>
    <s v=" "/>
    <m/>
    <m/>
    <m/>
    <m/>
    <x v="1"/>
    <m/>
    <m/>
    <s v="CLOSURE REVIEW PENDING "/>
    <s v=" "/>
    <s v=" "/>
    <s v=" "/>
    <m/>
    <m/>
    <m/>
    <m/>
    <m/>
    <m/>
    <s v="MOMGIS"/>
    <s v="Applications/Tools"/>
    <s v="OPEN"/>
    <m/>
    <m/>
    <m/>
    <m/>
    <m/>
    <m/>
    <n v="1"/>
    <s v="Completed but Verification undrer Process"/>
    <x v="2"/>
  </r>
  <r>
    <n v="1219"/>
    <s v="M520"/>
    <s v="MOM"/>
    <d v="2024-01-18T00:00:00"/>
    <m/>
    <m/>
    <m/>
    <s v="BSS"/>
    <s v="Design Features"/>
    <s v="Discuss with T-Fiber regarding Route Mode and Bridge Mode for Internet Leased Line product"/>
    <m/>
    <s v="Critical"/>
    <s v="Open"/>
    <m/>
    <s v=" "/>
    <s v=" "/>
    <m/>
    <s v=" "/>
    <m/>
    <m/>
    <x v="5"/>
    <m/>
    <s v="Open"/>
    <s v="Open"/>
    <s v=" "/>
    <s v=" "/>
    <s v=" "/>
    <m/>
    <m/>
    <m/>
    <m/>
    <m/>
    <m/>
    <s v="MOMBSS"/>
    <s v="Applications/Tools"/>
    <s v="OPEN"/>
    <m/>
    <m/>
    <m/>
    <m/>
    <e v="#N/A"/>
    <m/>
    <n v="1"/>
    <s v="Open"/>
    <x v="1"/>
  </r>
  <r>
    <n v="1220"/>
    <s v="M521"/>
    <s v="MOM"/>
    <d v="2024-01-24T00:00:00"/>
    <m/>
    <m/>
    <m/>
    <s v="NSO"/>
    <s v="O&amp;M Strategy"/>
    <s v="Complete basic six products and field O&amp;M"/>
    <m/>
    <s v="Critical"/>
    <s v="Open"/>
    <m/>
    <s v=" "/>
    <s v=" "/>
    <m/>
    <s v=" "/>
    <m/>
    <m/>
    <x v="6"/>
    <m/>
    <s v="Open"/>
    <s v="Open"/>
    <s v=" "/>
    <s v=" "/>
    <s v=" "/>
    <m/>
    <m/>
    <m/>
    <m/>
    <m/>
    <m/>
    <s v="MOMNSO"/>
    <s v="Applications/Tools"/>
    <s v="OPEN"/>
    <m/>
    <m/>
    <m/>
    <m/>
    <e v="#N/A"/>
    <m/>
    <n v="1"/>
    <s v="Open"/>
    <x v="1"/>
  </r>
  <r>
    <n v="1221"/>
    <s v="M522"/>
    <s v="MOM"/>
    <d v="2024-01-24T00:00:00"/>
    <m/>
    <m/>
    <m/>
    <s v="BSS"/>
    <s v="Design &amp; Documentation"/>
    <s v="Complete delivery of 24 variant products"/>
    <m/>
    <s v="Critical"/>
    <s v="Open"/>
    <m/>
    <s v=" "/>
    <s v=" "/>
    <m/>
    <s v=" "/>
    <m/>
    <m/>
    <x v="5"/>
    <m/>
    <s v="Open"/>
    <s v="Open"/>
    <s v=" "/>
    <s v=" "/>
    <s v=" "/>
    <m/>
    <m/>
    <m/>
    <m/>
    <m/>
    <m/>
    <s v="MOMBSS"/>
    <s v="Applications/Tools"/>
    <s v="OPEN"/>
    <m/>
    <m/>
    <m/>
    <m/>
    <e v="#N/A"/>
    <m/>
    <n v="1"/>
    <s v="Open"/>
    <x v="1"/>
  </r>
  <r>
    <n v="1222"/>
    <s v="M523"/>
    <s v="MOM"/>
    <d v="2024-01-24T00:00:00"/>
    <m/>
    <m/>
    <m/>
    <s v="BSS"/>
    <s v="Design &amp; Documentation"/>
    <s v="Submit documentation for each of 6 products with respect to flow, regulatory, connectivity to other elements signed off with T-Fiber"/>
    <m/>
    <s v="Critical"/>
    <s v="Open"/>
    <m/>
    <s v=" "/>
    <s v=" "/>
    <m/>
    <s v=" "/>
    <m/>
    <m/>
    <x v="5"/>
    <m/>
    <s v="Open"/>
    <s v="Open"/>
    <s v=" "/>
    <s v=" "/>
    <s v=" "/>
    <m/>
    <m/>
    <m/>
    <m/>
    <m/>
    <m/>
    <s v="MOMBSS"/>
    <s v="Applications/Tools"/>
    <s v="OPEN"/>
    <m/>
    <m/>
    <m/>
    <m/>
    <e v="#N/A"/>
    <m/>
    <n v="1"/>
    <s v="Open"/>
    <x v="1"/>
  </r>
  <r>
    <n v="1223"/>
    <s v="M524"/>
    <s v="MOM"/>
    <d v="2024-01-24T00:00:00"/>
    <m/>
    <m/>
    <m/>
    <s v="NOC Operationalization"/>
    <s v="Design &amp; Documentation"/>
    <s v="Provide final timeline for all conditional approvals &amp; workshop tracker and detailed scope document"/>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224"/>
    <s v="M525"/>
    <s v="MOM"/>
    <d v="2024-01-24T00:00:00"/>
    <m/>
    <s v="OSS"/>
    <s v="OSS"/>
    <s v="OSS"/>
    <s v="Design Features"/>
    <s v="Present the readiness of service inventory module"/>
    <m/>
    <s v="Critical"/>
    <s v="Open"/>
    <m/>
    <s v=" "/>
    <s v=" "/>
    <m/>
    <s v="Inhouse solution "/>
    <m/>
    <m/>
    <x v="9"/>
    <m/>
    <s v="Open"/>
    <s v="WIP"/>
    <s v=" "/>
    <s v=" "/>
    <s v=" "/>
    <m/>
    <m/>
    <m/>
    <m/>
    <m/>
    <m/>
    <s v="MOMOSS"/>
    <s v="Applications/Tools"/>
    <s v="OPEN"/>
    <s v="OPEN"/>
    <n v="0"/>
    <m/>
    <m/>
    <e v="#N/A"/>
    <m/>
    <n v="1"/>
    <s v="Open"/>
    <x v="1"/>
  </r>
  <r>
    <n v="1225"/>
    <s v="M526"/>
    <s v="MOM"/>
    <d v="2024-01-24T00:00:00"/>
    <m/>
    <m/>
    <m/>
    <s v="NOC Operationalization"/>
    <s v="Design &amp; Documentation"/>
    <s v="Share detailed scope document and conditional approvals &amp; workshops tracker"/>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226"/>
    <s v="M527"/>
    <s v="MOM"/>
    <d v="2024-01-24T00:00:00"/>
    <m/>
    <m/>
    <m/>
    <s v="Helpdesk"/>
    <s v="Helpdesk"/>
    <s v="Obtain T-Fiber's review in the next two days and submit revised Helpdesk SOPs"/>
    <m/>
    <s v="Critical"/>
    <s v="Open"/>
    <m/>
    <s v=" "/>
    <s v=" "/>
    <s v="Closed"/>
    <s v="24-Sep-25: Artefcts to be submiited for closure_x000a_11-Sep-25: Same has been Submitted"/>
    <m/>
    <m/>
    <x v="2"/>
    <m/>
    <m/>
    <s v="COMPLETED &amp; APPROVED"/>
    <s v=" "/>
    <s v=" "/>
    <s v=" "/>
    <m/>
    <m/>
    <m/>
    <m/>
    <m/>
    <m/>
    <s v="MOMHelpdesk"/>
    <s v="Helpdesk (Contact Center)"/>
    <s v="CLOSED"/>
    <m/>
    <m/>
    <m/>
    <d v="2025-09-24T00:00:00"/>
    <s v="\\172.28.9.34\Artefacts_T-Fiber TNOC Tracker\HELPDESK\M1076"/>
    <m/>
    <n v="1"/>
    <s v="Completed &amp; Approved"/>
    <x v="0"/>
  </r>
  <r>
    <n v="1227"/>
    <s v="M528"/>
    <s v="MOM"/>
    <d v="2024-01-24T00:00:00"/>
    <m/>
    <m/>
    <m/>
    <s v="NOC Operationalization"/>
    <s v="O&amp;M Strategy"/>
    <s v="Discuss and revert all pending points with MD(I/C), T-Fiber, and T-Fiber Operations Team"/>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228"/>
    <s v="M529"/>
    <s v="MOM"/>
    <d v="2024-01-24T00:00:00"/>
    <m/>
    <m/>
    <m/>
    <s v="NSO"/>
    <s v="Design Features"/>
    <s v="Provide road map detailing how the 6 products will move from manual process to automation"/>
    <m/>
    <s v="Critical"/>
    <s v="Open"/>
    <m/>
    <s v=" "/>
    <s v=" "/>
    <m/>
    <s v=" "/>
    <m/>
    <m/>
    <x v="6"/>
    <m/>
    <s v="Open"/>
    <s v="Open"/>
    <s v=" "/>
    <s v=" "/>
    <s v=" "/>
    <m/>
    <m/>
    <m/>
    <m/>
    <m/>
    <m/>
    <s v="MOMNSO"/>
    <s v="Applications/Tools"/>
    <s v="OPEN"/>
    <m/>
    <m/>
    <m/>
    <m/>
    <e v="#N/A"/>
    <m/>
    <n v="1"/>
    <s v="Open"/>
    <x v="1"/>
  </r>
  <r>
    <n v="1229"/>
    <s v="M53"/>
    <s v="MOM"/>
    <d v="2023-06-19T00:00:00"/>
    <m/>
    <m/>
    <m/>
    <s v="GIS"/>
    <s v="User Experience"/>
    <s v="Automation of active connectivity"/>
    <m/>
    <s v="Critical"/>
    <s v="Open"/>
    <m/>
    <s v="Gtech"/>
    <s v=" "/>
    <m/>
    <s v="Duplicate with Point- 145"/>
    <m/>
    <m/>
    <x v="1"/>
    <m/>
    <s v="Open"/>
    <s v="Duplicate"/>
    <s v=" "/>
    <s v=" "/>
    <s v=" "/>
    <m/>
    <m/>
    <m/>
    <m/>
    <m/>
    <m/>
    <s v="MOMGIS"/>
    <s v="Applications/Tools"/>
    <e v="#N/A"/>
    <m/>
    <m/>
    <m/>
    <m/>
    <e v="#N/A"/>
    <m/>
    <n v="1"/>
    <s v="Open"/>
    <x v="1"/>
  </r>
  <r>
    <n v="1230"/>
    <s v="M530"/>
    <s v="MOM"/>
    <d v="2024-01-24T00:00:00"/>
    <m/>
    <m/>
    <m/>
    <s v="NSO"/>
    <s v="Design Features"/>
    <s v="Share a plan about how 6 products Dark Fiber, GI-BB, T-Cell, T-VPN, T-Dill will move from manual process to automation"/>
    <m/>
    <s v="Critical"/>
    <s v="Open"/>
    <m/>
    <s v=" "/>
    <s v=" "/>
    <m/>
    <s v=" "/>
    <m/>
    <m/>
    <x v="6"/>
    <m/>
    <s v="Open"/>
    <s v="Open"/>
    <s v=" "/>
    <s v=" "/>
    <s v=" "/>
    <m/>
    <m/>
    <m/>
    <m/>
    <m/>
    <m/>
    <s v="MOMNSO"/>
    <s v="Applications/Tools"/>
    <s v="OPEN"/>
    <m/>
    <m/>
    <m/>
    <m/>
    <e v="#N/A"/>
    <m/>
    <n v="1"/>
    <s v="Open"/>
    <x v="1"/>
  </r>
  <r>
    <n v="1231"/>
    <s v="M531"/>
    <s v="MOM"/>
    <d v="2024-01-24T00:00:00"/>
    <m/>
    <m/>
    <m/>
    <s v="BSS"/>
    <s v="Design Features"/>
    <s v="Finalize the readiness of all modules, including ticketing, Helpdesk, full automation, and WFM"/>
    <m/>
    <s v="Critical"/>
    <s v="Open"/>
    <m/>
    <s v=" "/>
    <s v=" "/>
    <m/>
    <s v=" "/>
    <m/>
    <m/>
    <x v="5"/>
    <m/>
    <s v="Open"/>
    <s v="Open"/>
    <s v=" "/>
    <s v=" "/>
    <s v=" "/>
    <m/>
    <m/>
    <m/>
    <m/>
    <m/>
    <m/>
    <s v="MOMBSS"/>
    <s v="Applications/Tools"/>
    <s v="OPEN"/>
    <m/>
    <m/>
    <m/>
    <m/>
    <e v="#N/A"/>
    <m/>
    <n v="1"/>
    <s v="Open"/>
    <x v="1"/>
  </r>
  <r>
    <n v="1232"/>
    <s v="M532"/>
    <s v="MOM"/>
    <d v="2024-01-24T00:00:00"/>
    <m/>
    <m/>
    <m/>
    <s v="GIS"/>
    <s v="Design Features"/>
    <s v="Discuss internally and provide a feasible response about leading the GIS data update process"/>
    <m/>
    <s v="Critical"/>
    <s v="Open"/>
    <m/>
    <s v=" "/>
    <s v=" "/>
    <m/>
    <m/>
    <m/>
    <m/>
    <x v="1"/>
    <m/>
    <m/>
    <s v="CLOSURE REVIEW PENDING "/>
    <s v=" "/>
    <s v=" "/>
    <s v=" "/>
    <m/>
    <m/>
    <m/>
    <m/>
    <m/>
    <m/>
    <s v="MOMGIS"/>
    <s v="Applications/Tools"/>
    <s v="OPEN"/>
    <m/>
    <m/>
    <m/>
    <m/>
    <m/>
    <m/>
    <n v="1"/>
    <s v="Completed but Verification undrer Process"/>
    <x v="2"/>
  </r>
  <r>
    <n v="1233"/>
    <s v="M533"/>
    <s v="MOM"/>
    <d v="2024-01-24T00:00:00"/>
    <m/>
    <m/>
    <m/>
    <s v="Helpdesk"/>
    <s v="Design Features"/>
    <s v="Arrange Helpdesk toll-free (1800-XXX-XX) number"/>
    <m/>
    <s v="Critical"/>
    <s v="Open"/>
    <m/>
    <s v=" "/>
    <s v=" "/>
    <m/>
    <s v="11-09-2025: Same as T366(472) Closed"/>
    <m/>
    <m/>
    <x v="2"/>
    <m/>
    <m/>
    <s v="COMPLETED &amp; APPROVED"/>
    <s v="Yes"/>
    <d v="2025-07-19T00:00:00"/>
    <s v="\\172.28.9.34\Artefacts_T-Fiber TNOC Tracker\HELPDESK\T366"/>
    <m/>
    <m/>
    <m/>
    <m/>
    <m/>
    <m/>
    <s v="MOMHelpdesk"/>
    <s v="Helpdesk (Contact Center)"/>
    <s v="CLOSED"/>
    <m/>
    <m/>
    <m/>
    <d v="2025-07-19T00:00:00"/>
    <s v="\\172.28.9.34\Artefacts_T-Fiber TNOC Tracker\HELPDESK\T366"/>
    <m/>
    <n v="1"/>
    <s v="Completed &amp; Approved"/>
    <x v="0"/>
  </r>
  <r>
    <n v="1234"/>
    <s v="M534"/>
    <s v="MOM"/>
    <d v="2024-01-24T00:00:00"/>
    <m/>
    <m/>
    <m/>
    <s v="Helpdesk"/>
    <s v="Design Features"/>
    <s v="Share finalized notification readiness of SMS, WhatsApp &amp; Email formats for T-Fiber customers"/>
    <m/>
    <s v="Critical"/>
    <s v="Open"/>
    <m/>
    <s v=" "/>
    <s v=" "/>
    <s v="WIP"/>
    <s v=" "/>
    <m/>
    <m/>
    <x v="2"/>
    <m/>
    <s v="Open"/>
    <s v="WIP"/>
    <s v=" "/>
    <s v=" "/>
    <s v=" "/>
    <m/>
    <m/>
    <m/>
    <m/>
    <m/>
    <m/>
    <s v="MOMHelpdesk"/>
    <s v="Helpdesk (Contact Center)"/>
    <s v="OPEN"/>
    <m/>
    <m/>
    <m/>
    <m/>
    <m/>
    <m/>
    <n v="1"/>
    <s v="Open"/>
    <x v="1"/>
  </r>
  <r>
    <n v="1235"/>
    <s v="M535"/>
    <s v="MOM"/>
    <d v="2024-01-24T00:00:00"/>
    <m/>
    <m/>
    <m/>
    <s v="Helpdesk"/>
    <s v="Helpdesk"/>
    <s v="Arrange a demonstration of Helpdesk and IVR functions flow"/>
    <m/>
    <s v="Critical"/>
    <s v="Open"/>
    <m/>
    <s v=" "/>
    <s v=" "/>
    <s v="Closed"/>
    <s v="23-Sep-25: Demo completed shall be closed_x000a_11-Sep-25: Complied, Part of Interim NOC KPI"/>
    <m/>
    <m/>
    <x v="2"/>
    <m/>
    <m/>
    <s v="COMPLETED &amp; APPROVED"/>
    <s v=" "/>
    <s v=" "/>
    <s v=" "/>
    <m/>
    <m/>
    <m/>
    <m/>
    <m/>
    <m/>
    <s v="MOMHelpdesk"/>
    <s v="Helpdesk (Contact Center)"/>
    <s v="CLOSED"/>
    <m/>
    <m/>
    <m/>
    <d v="2025-09-24T00:00:00"/>
    <s v="Artefacts not Required"/>
    <m/>
    <n v="1"/>
    <s v="Completed &amp; Approved"/>
    <x v="0"/>
  </r>
  <r>
    <n v="1236"/>
    <s v="M536"/>
    <s v="MOM"/>
    <d v="2024-01-24T00:00:00"/>
    <m/>
    <m/>
    <m/>
    <s v="Security &amp; Regulatory Compliance"/>
    <s v="Compliance"/>
    <s v="Ensure L&amp;T meets all regulatory compliance for poducts and provide NOC operationalisation"/>
    <m/>
    <s v="Critical"/>
    <s v="Open"/>
    <m/>
    <s v=" "/>
    <s v=" "/>
    <m/>
    <s v=" "/>
    <m/>
    <m/>
    <x v="4"/>
    <m/>
    <s v="Open"/>
    <s v="Open"/>
    <s v=" "/>
    <s v=" "/>
    <s v=" "/>
    <m/>
    <m/>
    <m/>
    <m/>
    <m/>
    <m/>
    <s v="MOMSecurity &amp; Regulatory Compliance"/>
    <s v="Security"/>
    <s v="OPEN"/>
    <m/>
    <m/>
    <m/>
    <m/>
    <e v="#N/A"/>
    <m/>
    <n v="1"/>
    <s v="Open"/>
    <x v="1"/>
  </r>
  <r>
    <n v="1237"/>
    <s v="M537"/>
    <s v="MOM"/>
    <d v="2024-01-25T00:00:00"/>
    <m/>
    <m/>
    <m/>
    <s v="WFM"/>
    <s v="WFM Application"/>
    <s v="Complete the WFM-OSS integration"/>
    <m/>
    <s v="Critical"/>
    <s v="Open"/>
    <m/>
    <s v=" "/>
    <s v=" "/>
    <m/>
    <m/>
    <m/>
    <m/>
    <x v="1"/>
    <m/>
    <s v="Open"/>
    <s v="WIP"/>
    <s v=" "/>
    <s v=" "/>
    <s v=" "/>
    <m/>
    <m/>
    <m/>
    <m/>
    <m/>
    <m/>
    <s v="MOMWFM"/>
    <s v="Applications/Tools"/>
    <s v="OPEN"/>
    <m/>
    <m/>
    <m/>
    <m/>
    <e v="#N/A"/>
    <m/>
    <n v="1"/>
    <s v="Open"/>
    <x v="1"/>
  </r>
  <r>
    <n v="1238"/>
    <s v="M538"/>
    <s v="MOM"/>
    <d v="2024-01-25T00:00:00"/>
    <m/>
    <m/>
    <m/>
    <s v="WFM"/>
    <s v="WFM Application"/>
    <s v="Understand use cases of WFM integration with BSS"/>
    <m/>
    <s v="Critical"/>
    <s v="Open"/>
    <m/>
    <s v=" "/>
    <s v=" "/>
    <m/>
    <m/>
    <m/>
    <m/>
    <x v="1"/>
    <m/>
    <m/>
    <s v="CLOSURE REVIEW PENDING "/>
    <s v=" "/>
    <s v=" "/>
    <s v=" "/>
    <m/>
    <m/>
    <m/>
    <m/>
    <m/>
    <m/>
    <s v="MOMWFM"/>
    <s v="Applications/Tools"/>
    <s v="OPEN"/>
    <m/>
    <m/>
    <m/>
    <m/>
    <m/>
    <m/>
    <n v="1"/>
    <s v="Completed but Verification undrer Process"/>
    <x v="2"/>
  </r>
  <r>
    <n v="1239"/>
    <s v="M539"/>
    <s v="MOM"/>
    <d v="2024-01-25T00:00:00"/>
    <m/>
    <m/>
    <m/>
    <s v="OSS"/>
    <s v="WFM Application"/>
    <s v="Define authorization of PoP RFS criteria for approval"/>
    <m/>
    <s v="Critical"/>
    <s v="Open"/>
    <m/>
    <s v=" "/>
    <s v=" "/>
    <m/>
    <s v="Not a WFM Point 11th July 2025:-this point needs to be discussed with Siva Sir to explore the possibility of accommodating the feature in the respective application, as it is not related to WFM"/>
    <m/>
    <m/>
    <x v="9"/>
    <m/>
    <s v="Open"/>
    <s v="Shifted to OSS"/>
    <s v=" "/>
    <s v=" "/>
    <s v=" "/>
    <m/>
    <m/>
    <m/>
    <m/>
    <m/>
    <m/>
    <s v="MOMOSS"/>
    <s v="Applications/Tools"/>
    <e v="#N/A"/>
    <e v="#N/A"/>
    <e v="#N/A"/>
    <m/>
    <m/>
    <e v="#N/A"/>
    <m/>
    <n v="1"/>
    <s v="Open"/>
    <x v="1"/>
  </r>
  <r>
    <n v="1240"/>
    <s v="M54"/>
    <s v="MOM"/>
    <d v="2023-06-19T00:00:00"/>
    <m/>
    <m/>
    <m/>
    <s v="GIS"/>
    <s v="Integration"/>
    <s v="Sync issue error alerts in OSS and GIS"/>
    <m/>
    <s v="Critical"/>
    <s v="Open"/>
    <m/>
    <s v="Gtech"/>
    <s v=" "/>
    <m/>
    <m/>
    <m/>
    <m/>
    <x v="1"/>
    <m/>
    <s v="Open"/>
    <s v="WIP"/>
    <s v=" "/>
    <s v=" "/>
    <s v=" "/>
    <m/>
    <m/>
    <m/>
    <m/>
    <m/>
    <m/>
    <s v="MOMGIS"/>
    <s v="Applications/Tools"/>
    <s v="OPEN"/>
    <m/>
    <m/>
    <m/>
    <m/>
    <e v="#N/A"/>
    <m/>
    <n v="1"/>
    <s v="Open"/>
    <x v="1"/>
  </r>
  <r>
    <n v="1241"/>
    <s v="M540"/>
    <s v="MOM"/>
    <d v="2024-01-25T00:00:00"/>
    <m/>
    <m/>
    <m/>
    <s v="WFM"/>
    <s v="WFM Application"/>
    <s v="Complete Fault Management and Trouble Ticketing assignment (OSS to WFM)"/>
    <m/>
    <s v="Critical"/>
    <s v="Open"/>
    <m/>
    <s v=" "/>
    <s v=" "/>
    <m/>
    <s v="DWDM Completed"/>
    <m/>
    <m/>
    <x v="1"/>
    <m/>
    <s v="Open"/>
    <s v="WIP"/>
    <s v=" "/>
    <s v=" "/>
    <s v=" "/>
    <m/>
    <m/>
    <m/>
    <m/>
    <m/>
    <m/>
    <s v="MOMWFM"/>
    <s v="Applications/Tools"/>
    <s v="OPEN"/>
    <m/>
    <m/>
    <m/>
    <m/>
    <e v="#N/A"/>
    <m/>
    <n v="1"/>
    <s v="Open"/>
    <x v="1"/>
  </r>
  <r>
    <n v="1242"/>
    <s v="M541"/>
    <s v="MOM"/>
    <d v="2024-01-25T00:00:00"/>
    <m/>
    <m/>
    <m/>
    <s v="WFM"/>
    <s v="WFM Application"/>
    <s v="Distinguish between the use of GIS mobile app and WFM mobile app"/>
    <m/>
    <s v="Critical"/>
    <s v="Open"/>
    <m/>
    <s v=" "/>
    <s v=" "/>
    <m/>
    <m/>
    <m/>
    <m/>
    <x v="1"/>
    <m/>
    <m/>
    <s v="CLOSURE REVIEW PENDING "/>
    <s v=" "/>
    <s v=" "/>
    <s v=" "/>
    <m/>
    <m/>
    <m/>
    <m/>
    <m/>
    <m/>
    <s v="MOMWFM"/>
    <s v="Applications/Tools"/>
    <s v="OPEN"/>
    <m/>
    <m/>
    <m/>
    <m/>
    <m/>
    <m/>
    <n v="1"/>
    <s v="Completed but Verification undrer Process"/>
    <x v="2"/>
  </r>
  <r>
    <n v="1243"/>
    <s v="M542"/>
    <s v="MOM"/>
    <d v="2024-01-25T00:00:00"/>
    <m/>
    <m/>
    <m/>
    <s v="WFM"/>
    <s v="WFM Application"/>
    <s v="Submit the NDA signed between L&amp;T and M/S Lepton"/>
    <m/>
    <s v="Critical"/>
    <s v="Open"/>
    <m/>
    <s v=" "/>
    <s v=" "/>
    <m/>
    <m/>
    <m/>
    <m/>
    <x v="1"/>
    <m/>
    <m/>
    <s v="CLOSURE REVIEW PENDING "/>
    <s v=" "/>
    <s v=" "/>
    <s v=" "/>
    <m/>
    <m/>
    <m/>
    <m/>
    <m/>
    <m/>
    <s v="MOMWFM"/>
    <s v="Applications/Tools"/>
    <s v="OPEN"/>
    <m/>
    <m/>
    <m/>
    <m/>
    <m/>
    <m/>
    <n v="1"/>
    <s v="Completed but Verification undrer Process"/>
    <x v="2"/>
  </r>
  <r>
    <n v="1244"/>
    <s v="M543"/>
    <s v="MOM"/>
    <d v="2024-01-25T00:00:00"/>
    <m/>
    <m/>
    <m/>
    <s v="WFM"/>
    <s v="WFM Application"/>
    <s v="Submit sample reports and dashboards of WFM package"/>
    <m/>
    <s v="Critical"/>
    <s v="Open"/>
    <m/>
    <s v=" "/>
    <s v=" "/>
    <m/>
    <m/>
    <m/>
    <m/>
    <x v="1"/>
    <m/>
    <m/>
    <s v="CLOSURE REVIEW PENDING "/>
    <s v=" "/>
    <s v=" "/>
    <s v=" "/>
    <m/>
    <m/>
    <m/>
    <m/>
    <m/>
    <m/>
    <s v="MOMWFM"/>
    <s v="Applications/Tools"/>
    <s v="OPEN"/>
    <m/>
    <m/>
    <m/>
    <m/>
    <m/>
    <m/>
    <n v="1"/>
    <s v="Completed but Verification undrer Process"/>
    <x v="2"/>
  </r>
  <r>
    <n v="1245"/>
    <s v="M544"/>
    <s v="MOM"/>
    <d v="2024-01-25T00:00:00"/>
    <m/>
    <m/>
    <m/>
    <s v="WFM"/>
    <s v="WFM Application"/>
    <s v="Verify proposed solution for WFM"/>
    <m/>
    <s v="Critical"/>
    <s v="Open"/>
    <m/>
    <s v=" "/>
    <s v=" "/>
    <m/>
    <m/>
    <m/>
    <m/>
    <x v="1"/>
    <m/>
    <m/>
    <s v="CLOSURE REVIEW PENDING "/>
    <s v=" "/>
    <s v=" "/>
    <s v=" "/>
    <m/>
    <m/>
    <m/>
    <m/>
    <m/>
    <m/>
    <s v="MOMWFM"/>
    <s v="Applications/Tools"/>
    <s v="OPEN"/>
    <m/>
    <m/>
    <m/>
    <m/>
    <m/>
    <m/>
    <n v="1"/>
    <s v="Completed but Verification undrer Process"/>
    <x v="2"/>
  </r>
  <r>
    <n v="1246"/>
    <s v="M545"/>
    <s v="MOM"/>
    <d v="2024-01-25T00:00:00"/>
    <m/>
    <m/>
    <m/>
    <s v="WFM"/>
    <s v="WFM Application"/>
    <s v="Dry run and operationalize three routes for testing WFM with actual data"/>
    <m/>
    <s v="Critical"/>
    <s v="Open"/>
    <m/>
    <s v=" "/>
    <s v=" "/>
    <m/>
    <m/>
    <m/>
    <m/>
    <x v="1"/>
    <m/>
    <m/>
    <s v="CLOSURE REVIEW PENDING "/>
    <s v=" "/>
    <s v=" "/>
    <s v=" "/>
    <m/>
    <m/>
    <m/>
    <m/>
    <m/>
    <m/>
    <s v="MOMWFM"/>
    <s v="Applications/Tools"/>
    <s v="OPEN"/>
    <m/>
    <m/>
    <m/>
    <m/>
    <m/>
    <m/>
    <n v="1"/>
    <s v="Completed but Verification undrer Process"/>
    <x v="2"/>
  </r>
  <r>
    <n v="1247"/>
    <s v="M546"/>
    <s v="MOM"/>
    <d v="2024-01-25T00:00:00"/>
    <m/>
    <m/>
    <m/>
    <s v="WFM"/>
    <s v="WFM Application"/>
    <s v="Conduct weekly training sessions for patrollers on WFM app"/>
    <m/>
    <s v="Critical"/>
    <s v="Open"/>
    <m/>
    <s v=" "/>
    <s v=" "/>
    <m/>
    <s v="Completed on 100 Licenced Users, three months weekly training provide to PKG-A, Training given to PKG-B &amp; C also "/>
    <m/>
    <m/>
    <x v="1"/>
    <m/>
    <m/>
    <s v="CLOSURE REVIEW PENDING "/>
    <s v=" "/>
    <s v=" "/>
    <s v=" "/>
    <m/>
    <m/>
    <m/>
    <m/>
    <m/>
    <m/>
    <s v="MOMWFM"/>
    <s v="Applications/Tools"/>
    <s v="OPEN"/>
    <m/>
    <m/>
    <m/>
    <m/>
    <m/>
    <m/>
    <n v="1"/>
    <s v="Completed but Verification undrer Process"/>
    <x v="2"/>
  </r>
  <r>
    <n v="1248"/>
    <s v="M547"/>
    <s v="MOM"/>
    <d v="2024-01-25T00:00:00"/>
    <m/>
    <m/>
    <m/>
    <s v="WFM"/>
    <s v="WFM Application"/>
    <s v="Check and confirm the watermarking feature on photos taken by field users"/>
    <m/>
    <s v="Critical"/>
    <s v="Open"/>
    <m/>
    <s v=" "/>
    <s v=" "/>
    <m/>
    <m/>
    <m/>
    <m/>
    <x v="1"/>
    <m/>
    <m/>
    <s v="CLOSURE REVIEW PENDING "/>
    <s v=" "/>
    <s v=" "/>
    <s v=" "/>
    <m/>
    <m/>
    <m/>
    <m/>
    <m/>
    <m/>
    <s v="MOMWFM"/>
    <s v="Applications/Tools"/>
    <s v="OPEN"/>
    <m/>
    <m/>
    <m/>
    <m/>
    <m/>
    <m/>
    <n v="1"/>
    <s v="Completed but Verification undrer Process"/>
    <x v="2"/>
  </r>
  <r>
    <n v="1249"/>
    <s v="M548"/>
    <s v="MOM"/>
    <d v="2024-02-13T00:00:00"/>
    <m/>
    <m/>
    <m/>
    <s v="Security &amp; Regulatory Compliance"/>
    <s v="RMC meeting"/>
    <s v="Implement IP-MAC binding to prevent IP spoofing"/>
    <m/>
    <s v="Critical"/>
    <s v="Open"/>
    <m/>
    <s v=" "/>
    <s v=" "/>
    <m/>
    <s v=" "/>
    <m/>
    <m/>
    <x v="4"/>
    <m/>
    <s v="Open"/>
    <s v="Open"/>
    <s v=" "/>
    <s v=" "/>
    <s v=" "/>
    <m/>
    <m/>
    <m/>
    <m/>
    <m/>
    <m/>
    <s v="MOMSecurity &amp; Regulatory Compliance"/>
    <s v="Security"/>
    <s v="OPEN"/>
    <m/>
    <m/>
    <m/>
    <m/>
    <e v="#N/A"/>
    <m/>
    <n v="1"/>
    <s v="Open"/>
    <x v="1"/>
  </r>
  <r>
    <n v="1250"/>
    <s v="M549"/>
    <s v="MOM"/>
    <d v="2024-02-13T00:00:00"/>
    <m/>
    <m/>
    <m/>
    <s v="Security &amp; Regulatory Compliance"/>
    <s v="RMC meeting"/>
    <s v="Ensure the standardization of usernames across applications"/>
    <m/>
    <s v="Critical"/>
    <s v="Open"/>
    <m/>
    <s v=" "/>
    <s v=" "/>
    <m/>
    <s v=" "/>
    <m/>
    <m/>
    <x v="4"/>
    <m/>
    <s v="Open"/>
    <s v="Open"/>
    <s v=" "/>
    <s v=" "/>
    <s v=" "/>
    <m/>
    <m/>
    <m/>
    <m/>
    <m/>
    <m/>
    <s v="MOMSecurity &amp; Regulatory Compliance"/>
    <s v="Security"/>
    <s v="OPEN"/>
    <m/>
    <m/>
    <m/>
    <m/>
    <e v="#N/A"/>
    <m/>
    <n v="1"/>
    <s v="Open"/>
    <x v="1"/>
  </r>
  <r>
    <n v="1251"/>
    <s v="M55"/>
    <s v="MOM"/>
    <d v="2023-06-22T00:00:00"/>
    <m/>
    <m/>
    <m/>
    <s v="Security &amp; Regulatory Compliance"/>
    <s v="Audit"/>
    <s v="Scope submission for external audit"/>
    <m/>
    <s v="Critical"/>
    <s v="Open"/>
    <m/>
    <s v=" "/>
    <s v=" "/>
    <m/>
    <s v="Audit done by Allied Boston. And further external audit to be done by TFiber vendor"/>
    <m/>
    <m/>
    <x v="4"/>
    <m/>
    <m/>
    <s v="CLOSURE REVIEW PENDING "/>
    <s v=" "/>
    <s v=" "/>
    <s v=" "/>
    <m/>
    <m/>
    <m/>
    <m/>
    <m/>
    <m/>
    <s v="MOMSecurity &amp; Regulatory Compliance"/>
    <s v="Security"/>
    <s v="OPEN"/>
    <m/>
    <m/>
    <m/>
    <m/>
    <s v="Artefacts to be Submitted"/>
    <m/>
    <n v="1"/>
    <s v="Completed but Verification undrer Process"/>
    <x v="2"/>
  </r>
  <r>
    <n v="1252"/>
    <s v="M550"/>
    <s v="MOM"/>
    <d v="2024-02-13T00:00:00"/>
    <m/>
    <m/>
    <m/>
    <s v="Security &amp; Regulatory Compliance"/>
    <s v="RMC meeting"/>
    <s v="Obtain T-Fiber's review and approval for policy documents"/>
    <m/>
    <s v="Critical"/>
    <s v="Open"/>
    <m/>
    <s v=" "/>
    <s v=" "/>
    <m/>
    <s v="As process this is being followed. Mails being sent for approvals. This point is adhered"/>
    <m/>
    <m/>
    <x v="4"/>
    <m/>
    <m/>
    <s v="CLOSURE REVIEW PENDING "/>
    <s v=" "/>
    <s v=" "/>
    <s v=" "/>
    <m/>
    <m/>
    <m/>
    <m/>
    <m/>
    <m/>
    <s v="MOMSecurity &amp; Regulatory Compliance"/>
    <s v="Security"/>
    <s v="OPEN"/>
    <m/>
    <m/>
    <m/>
    <m/>
    <s v="Artefacts to be Submitted"/>
    <m/>
    <n v="1"/>
    <s v="Completed but Verification undrer Process"/>
    <x v="2"/>
  </r>
  <r>
    <n v="1253"/>
    <s v="M551"/>
    <s v="MOM"/>
    <d v="2024-02-13T00:00:00"/>
    <m/>
    <m/>
    <m/>
    <s v="BSS"/>
    <s v="Product"/>
    <s v="Work on implementing the guidelines for Dark Fiber from T-Fiber and GIS team"/>
    <m/>
    <s v="Critical"/>
    <s v="Open"/>
    <m/>
    <s v=" "/>
    <s v=" "/>
    <m/>
    <s v=" "/>
    <m/>
    <m/>
    <x v="5"/>
    <m/>
    <s v="Open"/>
    <s v="Open"/>
    <s v=" "/>
    <s v=" "/>
    <s v=" "/>
    <m/>
    <m/>
    <m/>
    <m/>
    <m/>
    <m/>
    <s v="MOMBSS"/>
    <s v="Applications/Tools"/>
    <s v="OPEN"/>
    <m/>
    <m/>
    <m/>
    <m/>
    <e v="#N/A"/>
    <m/>
    <n v="1"/>
    <s v="Open"/>
    <x v="1"/>
  </r>
  <r>
    <n v="1254"/>
    <s v="M552"/>
    <s v="MOM"/>
    <d v="2024-02-13T00:00:00"/>
    <m/>
    <m/>
    <m/>
    <s v="BSS"/>
    <s v="Product"/>
    <s v="Get clarity on integration rules and timeline for activating 'Ready for Order' and 'Ready for Service' statuses"/>
    <m/>
    <s v="Critical"/>
    <s v="Open"/>
    <m/>
    <s v=" "/>
    <s v=" "/>
    <m/>
    <s v=" "/>
    <m/>
    <m/>
    <x v="5"/>
    <m/>
    <s v="Open"/>
    <s v="Open"/>
    <s v=" "/>
    <s v=" "/>
    <s v=" "/>
    <m/>
    <m/>
    <m/>
    <m/>
    <m/>
    <m/>
    <s v="MOMBSS"/>
    <s v="Applications/Tools"/>
    <s v="OPEN"/>
    <m/>
    <m/>
    <m/>
    <m/>
    <e v="#N/A"/>
    <m/>
    <n v="1"/>
    <s v="Open"/>
    <x v="1"/>
  </r>
  <r>
    <n v="1255"/>
    <s v="M553"/>
    <s v="MOM"/>
    <d v="2024-02-13T00:00:00"/>
    <m/>
    <m/>
    <m/>
    <s v="BSS"/>
    <s v="Product"/>
    <s v="Implement user access control for converting from RFO to RFS"/>
    <m/>
    <s v="Critical"/>
    <s v="Open"/>
    <m/>
    <s v=" "/>
    <s v=" "/>
    <m/>
    <s v=" "/>
    <m/>
    <m/>
    <x v="5"/>
    <m/>
    <s v="Open"/>
    <s v="Open"/>
    <s v=" "/>
    <s v=" "/>
    <s v=" "/>
    <m/>
    <m/>
    <m/>
    <m/>
    <m/>
    <m/>
    <s v="MOMBSS"/>
    <s v="Applications/Tools"/>
    <s v="OPEN"/>
    <m/>
    <m/>
    <m/>
    <m/>
    <e v="#N/A"/>
    <m/>
    <n v="1"/>
    <s v="Open"/>
    <x v="1"/>
  </r>
  <r>
    <n v="1256"/>
    <s v="M554"/>
    <s v="MOM"/>
    <d v="2024-02-13T00:00:00"/>
    <m/>
    <m/>
    <m/>
    <s v="BSS"/>
    <s v="Product"/>
    <s v="Populate data fields automatically while feeding site information"/>
    <m/>
    <s v="Critical"/>
    <s v="Open"/>
    <m/>
    <s v=" "/>
    <s v=" "/>
    <m/>
    <s v=" "/>
    <m/>
    <m/>
    <x v="5"/>
    <m/>
    <s v="Open"/>
    <s v="Open"/>
    <s v=" "/>
    <s v=" "/>
    <s v=" "/>
    <m/>
    <m/>
    <m/>
    <m/>
    <m/>
    <m/>
    <s v="MOMBSS"/>
    <s v="Applications/Tools"/>
    <s v="OPEN"/>
    <m/>
    <m/>
    <m/>
    <m/>
    <e v="#N/A"/>
    <m/>
    <n v="1"/>
    <s v="Open"/>
    <x v="1"/>
  </r>
  <r>
    <n v="1257"/>
    <s v="M555"/>
    <s v="MOM"/>
    <d v="2024-02-13T00:00:00"/>
    <m/>
    <m/>
    <m/>
    <s v="BSS"/>
    <s v="Product"/>
    <s v="Submit a document explaining reformatted guidelines for service"/>
    <m/>
    <s v="Critical"/>
    <s v="Open"/>
    <m/>
    <s v=" "/>
    <s v=" "/>
    <m/>
    <s v=" "/>
    <m/>
    <m/>
    <x v="5"/>
    <m/>
    <s v="Open"/>
    <s v="Open"/>
    <s v=" "/>
    <s v=" "/>
    <s v=" "/>
    <m/>
    <m/>
    <m/>
    <m/>
    <m/>
    <m/>
    <s v="MOMBSS"/>
    <s v="Applications/Tools"/>
    <s v="OPEN"/>
    <m/>
    <m/>
    <m/>
    <m/>
    <e v="#N/A"/>
    <m/>
    <n v="1"/>
    <s v="Open"/>
    <x v="1"/>
  </r>
  <r>
    <n v="1258"/>
    <s v="M556"/>
    <s v="MOM"/>
    <d v="2024-02-13T00:00:00"/>
    <m/>
    <m/>
    <m/>
    <s v="Security &amp; Regulatory Compliance"/>
    <s v="RMC meeting"/>
    <s v="Initiate the implementation of Mandal-to-Mandal and Mandal-to-GP dark fiber process"/>
    <m/>
    <s v="Critical"/>
    <s v="Open"/>
    <m/>
    <s v=" "/>
    <s v=" "/>
    <m/>
    <s v=" "/>
    <m/>
    <m/>
    <x v="4"/>
    <m/>
    <s v="Open"/>
    <s v="Open"/>
    <s v=" "/>
    <s v=" "/>
    <s v=" "/>
    <m/>
    <m/>
    <m/>
    <m/>
    <m/>
    <m/>
    <s v="MOMSecurity &amp; Regulatory Compliance"/>
    <s v="Security"/>
    <s v="OPEN"/>
    <m/>
    <m/>
    <m/>
    <m/>
    <e v="#N/A"/>
    <m/>
    <n v="1"/>
    <s v="Open"/>
    <x v="1"/>
  </r>
  <r>
    <n v="1259"/>
    <s v="M557"/>
    <s v="MOM"/>
    <d v="2024-02-13T00:00:00"/>
    <m/>
    <m/>
    <m/>
    <s v="GIS"/>
    <s v="Feasibility"/>
    <s v="Introduce the approach for Bulk Feasibility"/>
    <m/>
    <s v="Critical"/>
    <s v="Open"/>
    <m/>
    <s v=" "/>
    <s v=" "/>
    <m/>
    <s v="To fulfill this requirement, an external feasibility application or tool is needed, as it cannot be achieved within the GIS application, 11 July 2025:- TFIBER is not agreed, asked to take with L&amp;T upper management  "/>
    <m/>
    <m/>
    <x v="1"/>
    <m/>
    <s v="Open"/>
    <s v="Open"/>
    <s v=" "/>
    <s v=" "/>
    <s v=" "/>
    <m/>
    <m/>
    <m/>
    <m/>
    <m/>
    <m/>
    <s v="MOMGIS"/>
    <s v="Applications/Tools"/>
    <s v="OPEN"/>
    <m/>
    <m/>
    <m/>
    <m/>
    <e v="#N/A"/>
    <m/>
    <n v="1"/>
    <s v="Open"/>
    <x v="1"/>
  </r>
  <r>
    <n v="1260"/>
    <s v="M558"/>
    <s v="MOM"/>
    <d v="2024-02-13T00:00:00"/>
    <m/>
    <m/>
    <m/>
    <s v="BSS"/>
    <m/>
    <s v="Capture and demonstrate BSS integration with Bill Desk"/>
    <m/>
    <s v="Critical"/>
    <s v="Open"/>
    <m/>
    <s v=" "/>
    <s v=" "/>
    <m/>
    <s v=" "/>
    <m/>
    <m/>
    <x v="5"/>
    <m/>
    <s v="Open"/>
    <s v="Open"/>
    <s v=" "/>
    <s v=" "/>
    <s v=" "/>
    <m/>
    <m/>
    <m/>
    <m/>
    <m/>
    <m/>
    <s v="MOMBSS"/>
    <s v="Applications/Tools"/>
    <s v="OPEN"/>
    <m/>
    <m/>
    <m/>
    <m/>
    <e v="#N/A"/>
    <m/>
    <n v="1"/>
    <s v="Open"/>
    <x v="1"/>
  </r>
  <r>
    <n v="1261"/>
    <s v="M559"/>
    <s v="MOM"/>
    <d v="2024-02-13T00:00:00"/>
    <m/>
    <m/>
    <m/>
    <s v="BSS"/>
    <m/>
    <s v="Ensure all 29 BSNL locations are loaded for lead to order presentation"/>
    <m/>
    <s v="Critical"/>
    <s v="Open"/>
    <m/>
    <s v=" "/>
    <s v=" "/>
    <m/>
    <s v=" "/>
    <m/>
    <m/>
    <x v="5"/>
    <m/>
    <s v="Open"/>
    <s v="Open"/>
    <s v=" "/>
    <s v=" "/>
    <s v=" "/>
    <m/>
    <m/>
    <m/>
    <m/>
    <m/>
    <m/>
    <s v="MOMBSS"/>
    <s v="Applications/Tools"/>
    <s v="OPEN"/>
    <m/>
    <m/>
    <m/>
    <m/>
    <e v="#N/A"/>
    <m/>
    <n v="1"/>
    <s v="Open"/>
    <x v="1"/>
  </r>
  <r>
    <n v="1262"/>
    <s v="M56"/>
    <s v="MOM"/>
    <d v="2023-06-22T00:00:00"/>
    <m/>
    <m/>
    <m/>
    <s v="Security &amp; Regulatory Compliance"/>
    <s v="Audit"/>
    <s v="External agency Audit with certification"/>
    <m/>
    <s v="Critical"/>
    <s v="Open"/>
    <m/>
    <s v=" "/>
    <s v=" "/>
    <m/>
    <s v="Audit done by Allied Boston. And further external audit to be done by TFiber vendor"/>
    <m/>
    <m/>
    <x v="4"/>
    <m/>
    <m/>
    <s v="CLOSURE REVIEW PENDING "/>
    <s v=" "/>
    <s v=" "/>
    <s v=" "/>
    <m/>
    <m/>
    <m/>
    <m/>
    <m/>
    <m/>
    <s v="MOMSecurity &amp; Regulatory Compliance"/>
    <s v="Security"/>
    <s v="OPEN"/>
    <m/>
    <m/>
    <m/>
    <m/>
    <s v="Artefacts to be Submitted"/>
    <m/>
    <n v="1"/>
    <s v="Completed but Verification undrer Process"/>
    <x v="2"/>
  </r>
  <r>
    <n v="1263"/>
    <s v="M560"/>
    <s v="MOM"/>
    <d v="2024-02-13T00:00:00"/>
    <m/>
    <m/>
    <m/>
    <s v="Security &amp; Regulatory Compliance"/>
    <s v="RMC meeting"/>
    <s v="Finalize GI-BB timeline"/>
    <m/>
    <s v="Critical"/>
    <s v="Open"/>
    <m/>
    <s v=" "/>
    <s v=" "/>
    <m/>
    <s v=" "/>
    <m/>
    <m/>
    <x v="4"/>
    <m/>
    <s v="Open"/>
    <s v="Open"/>
    <s v=" "/>
    <s v=" "/>
    <s v=" "/>
    <m/>
    <m/>
    <m/>
    <m/>
    <m/>
    <m/>
    <s v="MOMSecurity &amp; Regulatory Compliance"/>
    <s v="Security"/>
    <s v="OPEN"/>
    <m/>
    <m/>
    <m/>
    <m/>
    <e v="#N/A"/>
    <m/>
    <n v="1"/>
    <s v="Open"/>
    <x v="1"/>
  </r>
  <r>
    <n v="1264"/>
    <s v="M561"/>
    <s v="MOM"/>
    <d v="2024-02-13T00:00:00"/>
    <m/>
    <m/>
    <m/>
    <s v="Security &amp; Regulatory Compliance"/>
    <s v="RMC meeting"/>
    <s v="Finalize T-Cell timeline"/>
    <m/>
    <s v="Critical"/>
    <s v="Open"/>
    <m/>
    <s v=" "/>
    <s v=" "/>
    <m/>
    <s v=" "/>
    <m/>
    <m/>
    <x v="4"/>
    <m/>
    <s v="Open"/>
    <s v="Open"/>
    <s v=" "/>
    <s v=" "/>
    <s v=" "/>
    <m/>
    <m/>
    <m/>
    <m/>
    <m/>
    <m/>
    <s v="MOMSecurity &amp; Regulatory Compliance"/>
    <s v="Security"/>
    <s v="OPEN"/>
    <m/>
    <m/>
    <m/>
    <m/>
    <e v="#N/A"/>
    <m/>
    <n v="1"/>
    <s v="Open"/>
    <x v="1"/>
  </r>
  <r>
    <n v="1265"/>
    <s v="M562"/>
    <s v="MOM"/>
    <d v="2024-02-13T00:00:00"/>
    <m/>
    <m/>
    <m/>
    <s v="Security &amp; Regulatory Compliance"/>
    <s v="RMC meeting"/>
    <s v="Make user access control to convert from RFO to RFS"/>
    <m/>
    <s v="Critical"/>
    <s v="Open"/>
    <m/>
    <s v=" "/>
    <s v=" "/>
    <m/>
    <s v=" "/>
    <m/>
    <m/>
    <x v="4"/>
    <m/>
    <s v="Open"/>
    <s v="Open"/>
    <s v=" "/>
    <s v=" "/>
    <s v=" "/>
    <m/>
    <m/>
    <m/>
    <m/>
    <m/>
    <m/>
    <s v="MOMSecurity &amp; Regulatory Compliance"/>
    <s v="Security"/>
    <s v="OPEN"/>
    <m/>
    <m/>
    <m/>
    <m/>
    <e v="#N/A"/>
    <m/>
    <n v="1"/>
    <s v="Open"/>
    <x v="1"/>
  </r>
  <r>
    <n v="1266"/>
    <s v="M563"/>
    <s v="MOM"/>
    <d v="2024-02-13T00:00:00"/>
    <m/>
    <m/>
    <m/>
    <s v="Security &amp; Regulatory Compliance"/>
    <s v="RMC meeting"/>
    <s v="Revisit the actual requirements of SSL certifications and implementation policies"/>
    <m/>
    <s v="Critical"/>
    <s v="Open"/>
    <m/>
    <s v=" "/>
    <s v=" "/>
    <m/>
    <s v="Duplicate point. Hence clsoing this point"/>
    <m/>
    <m/>
    <x v="4"/>
    <m/>
    <m/>
    <s v="CLOSURE REVIEW PENDING "/>
    <s v=" "/>
    <s v=" "/>
    <s v=" "/>
    <m/>
    <m/>
    <m/>
    <m/>
    <m/>
    <m/>
    <s v="MOMSecurity &amp; Regulatory Compliance"/>
    <s v="Security"/>
    <s v="OPEN"/>
    <m/>
    <m/>
    <m/>
    <m/>
    <s v="Artefacts to be Submitted"/>
    <m/>
    <n v="1"/>
    <s v="Completed but Verification undrer Process"/>
    <x v="2"/>
  </r>
  <r>
    <n v="1267"/>
    <s v="M564"/>
    <s v="MOM"/>
    <d v="2024-02-13T00:00:00"/>
    <m/>
    <m/>
    <m/>
    <s v="Security &amp; Regulatory Compliance"/>
    <s v="RMC meeting"/>
    <s v="Submit a document with details on implementing the suggested process changes"/>
    <m/>
    <s v="Critical"/>
    <s v="Open"/>
    <m/>
    <s v=" "/>
    <s v=" "/>
    <m/>
    <s v=" "/>
    <m/>
    <m/>
    <x v="4"/>
    <m/>
    <s v="Open"/>
    <s v="Open"/>
    <s v=" "/>
    <s v=" "/>
    <s v=" "/>
    <m/>
    <m/>
    <m/>
    <m/>
    <m/>
    <m/>
    <s v="MOMSecurity &amp; Regulatory Compliance"/>
    <s v="Security"/>
    <s v="OPEN"/>
    <m/>
    <m/>
    <m/>
    <m/>
    <e v="#N/A"/>
    <m/>
    <n v="1"/>
    <s v="Open"/>
    <x v="1"/>
  </r>
  <r>
    <n v="1268"/>
    <s v="M565"/>
    <s v="MOM"/>
    <d v="2024-02-13T00:00:00"/>
    <m/>
    <m/>
    <m/>
    <s v="Security &amp; Regulatory Compliance"/>
    <s v="RMC meeting"/>
    <s v="Develop a standard training program followed by quizzes for improving security"/>
    <m/>
    <s v="Critical"/>
    <s v="Open"/>
    <m/>
    <s v=" "/>
    <s v=" "/>
    <m/>
    <s v=" "/>
    <m/>
    <m/>
    <x v="4"/>
    <m/>
    <s v="Open"/>
    <s v="Open"/>
    <s v=" "/>
    <s v=" "/>
    <s v=" "/>
    <m/>
    <m/>
    <m/>
    <m/>
    <m/>
    <m/>
    <s v="MOMSecurity &amp; Regulatory Compliance"/>
    <s v="Security"/>
    <s v="OPEN"/>
    <m/>
    <m/>
    <m/>
    <m/>
    <e v="#N/A"/>
    <m/>
    <n v="1"/>
    <s v="Open"/>
    <x v="1"/>
  </r>
  <r>
    <n v="1269"/>
    <s v="M566"/>
    <s v="MOM"/>
    <d v="2024-02-13T00:00:00"/>
    <m/>
    <m/>
    <m/>
    <s v="Security &amp; Regulatory Compliance"/>
    <s v="RMC meeting"/>
    <s v="Start a weekly security bulletin"/>
    <m/>
    <s v="Critical"/>
    <s v="Open"/>
    <m/>
    <s v=" "/>
    <s v=" "/>
    <m/>
    <s v=" "/>
    <m/>
    <m/>
    <x v="4"/>
    <m/>
    <s v="Open"/>
    <s v="Open"/>
    <s v=" "/>
    <s v=" "/>
    <s v=" "/>
    <m/>
    <m/>
    <m/>
    <m/>
    <m/>
    <m/>
    <s v="MOMSecurity &amp; Regulatory Compliance"/>
    <s v="Security"/>
    <s v="OPEN"/>
    <m/>
    <m/>
    <m/>
    <m/>
    <e v="#N/A"/>
    <m/>
    <n v="1"/>
    <s v="Open"/>
    <x v="1"/>
  </r>
  <r>
    <n v="1270"/>
    <s v="M567"/>
    <s v="MOM"/>
    <d v="2024-02-13T00:00:00"/>
    <m/>
    <m/>
    <m/>
    <s v="Security &amp; Regulatory Compliance"/>
    <s v="RMC meeting"/>
    <s v="Study the best practices of the State Security Operations Center and implement them"/>
    <m/>
    <s v="Critical"/>
    <s v="Open"/>
    <m/>
    <s v=" "/>
    <s v=" "/>
    <m/>
    <s v=" "/>
    <m/>
    <m/>
    <x v="4"/>
    <m/>
    <s v="Open"/>
    <s v="Open"/>
    <s v=" "/>
    <s v=" "/>
    <s v=" "/>
    <m/>
    <m/>
    <m/>
    <m/>
    <m/>
    <m/>
    <s v="MOMSecurity &amp; Regulatory Compliance"/>
    <s v="Security"/>
    <s v="OPEN"/>
    <m/>
    <m/>
    <m/>
    <m/>
    <e v="#N/A"/>
    <m/>
    <n v="1"/>
    <s v="Open"/>
    <x v="1"/>
  </r>
  <r>
    <n v="1271"/>
    <s v="M568"/>
    <s v="MOM"/>
    <d v="2024-02-14T00:00:00"/>
    <m/>
    <m/>
    <m/>
    <s v="NSO"/>
    <s v="Service provisioning"/>
    <s v="Resolve issues with the NSO features"/>
    <m/>
    <s v="Critical"/>
    <s v="Open"/>
    <m/>
    <s v=" "/>
    <s v=" "/>
    <m/>
    <s v=" "/>
    <m/>
    <m/>
    <x v="6"/>
    <m/>
    <s v="Open"/>
    <s v="Open"/>
    <s v=" "/>
    <s v=" "/>
    <s v=" "/>
    <m/>
    <m/>
    <m/>
    <m/>
    <m/>
    <m/>
    <s v="MOMNSO"/>
    <s v="Applications/Tools"/>
    <s v="OPEN"/>
    <m/>
    <m/>
    <m/>
    <m/>
    <e v="#N/A"/>
    <m/>
    <n v="1"/>
    <s v="Open"/>
    <x v="1"/>
  </r>
  <r>
    <n v="1272"/>
    <s v="M569"/>
    <s v="MOM"/>
    <d v="2024-02-14T00:00:00"/>
    <m/>
    <m/>
    <m/>
    <s v="NSO"/>
    <s v="Service provisioning"/>
    <s v="Fast track the making of the pre-production environment"/>
    <m/>
    <s v="Critical"/>
    <s v="Open"/>
    <m/>
    <s v=" "/>
    <s v=" "/>
    <m/>
    <s v=" "/>
    <m/>
    <m/>
    <x v="6"/>
    <m/>
    <s v="Open"/>
    <s v="Open"/>
    <s v=" "/>
    <s v=" "/>
    <s v=" "/>
    <m/>
    <m/>
    <m/>
    <m/>
    <m/>
    <m/>
    <s v="MOMNSO"/>
    <s v="Applications/Tools"/>
    <s v="OPEN"/>
    <m/>
    <m/>
    <m/>
    <m/>
    <e v="#N/A"/>
    <m/>
    <n v="1"/>
    <s v="Open"/>
    <x v="1"/>
  </r>
  <r>
    <n v="1273"/>
    <s v="M57"/>
    <s v="MOM"/>
    <d v="2023-06-22T00:00:00"/>
    <m/>
    <m/>
    <m/>
    <s v="Security &amp; Regulatory Compliance"/>
    <s v="Audit"/>
    <s v="external auditor to be government empanelled (MeitY / STQC). "/>
    <m/>
    <s v="Critical"/>
    <s v="Open"/>
    <m/>
    <s v=" "/>
    <s v=" "/>
    <m/>
    <s v="Audit done by Allied Boston. And further external audit to be done by TFiber vendor"/>
    <m/>
    <m/>
    <x v="4"/>
    <m/>
    <m/>
    <s v="CLOSURE REVIEW PENDING "/>
    <s v=" "/>
    <s v=" "/>
    <s v=" "/>
    <m/>
    <m/>
    <m/>
    <m/>
    <m/>
    <m/>
    <s v="MOMSecurity &amp; Regulatory Compliance"/>
    <s v="Security"/>
    <s v="OPEN"/>
    <m/>
    <m/>
    <m/>
    <m/>
    <s v="Artefacts to be Submitted"/>
    <m/>
    <n v="1"/>
    <s v="Completed but Verification undrer Process"/>
    <x v="2"/>
  </r>
  <r>
    <n v="1274"/>
    <s v="M570"/>
    <s v="MOM"/>
    <d v="2024-02-14T00:00:00"/>
    <m/>
    <m/>
    <m/>
    <s v="NSO"/>
    <s v="Service provisioning"/>
    <s v="Upload government orders in the BSS"/>
    <m/>
    <s v="Critical"/>
    <s v="Open"/>
    <m/>
    <s v=" "/>
    <s v=" "/>
    <m/>
    <s v=" "/>
    <m/>
    <m/>
    <x v="6"/>
    <m/>
    <s v="Open"/>
    <s v="Open"/>
    <s v=" "/>
    <s v=" "/>
    <s v=" "/>
    <m/>
    <m/>
    <m/>
    <m/>
    <m/>
    <m/>
    <s v="MOMNSO"/>
    <s v="Applications/Tools"/>
    <s v="OPEN"/>
    <m/>
    <m/>
    <m/>
    <m/>
    <e v="#N/A"/>
    <m/>
    <n v="1"/>
    <s v="Open"/>
    <x v="1"/>
  </r>
  <r>
    <n v="1275"/>
    <s v="M571"/>
    <s v="MOM"/>
    <d v="2024-02-14T00:00:00"/>
    <m/>
    <m/>
    <m/>
    <s v="NSO"/>
    <s v="Service provisioning"/>
    <s v="Re-initiate the daily cadence calls"/>
    <m/>
    <s v="Critical"/>
    <s v="Open"/>
    <m/>
    <s v=" "/>
    <s v=" "/>
    <m/>
    <s v=" "/>
    <m/>
    <m/>
    <x v="6"/>
    <m/>
    <s v="Open"/>
    <s v="Open"/>
    <s v=" "/>
    <s v=" "/>
    <s v=" "/>
    <m/>
    <m/>
    <m/>
    <m/>
    <m/>
    <m/>
    <s v="MOMNSO"/>
    <s v="Applications/Tools"/>
    <s v="OPEN"/>
    <m/>
    <m/>
    <m/>
    <m/>
    <e v="#N/A"/>
    <m/>
    <n v="1"/>
    <s v="Open"/>
    <x v="1"/>
  </r>
  <r>
    <n v="1276"/>
    <s v="M572"/>
    <s v="MOM"/>
    <d v="2024-02-14T00:00:00"/>
    <m/>
    <m/>
    <m/>
    <s v="NSO"/>
    <s v="Service provisioning"/>
    <s v="Make all products for the government and cellular business segments ready by"/>
    <m/>
    <s v="Critical"/>
    <s v="Open"/>
    <m/>
    <s v=" "/>
    <s v=" "/>
    <m/>
    <s v=" "/>
    <m/>
    <m/>
    <x v="6"/>
    <m/>
    <s v="Open"/>
    <s v="Open"/>
    <s v=" "/>
    <s v=" "/>
    <s v=" "/>
    <m/>
    <m/>
    <m/>
    <m/>
    <m/>
    <m/>
    <s v="MOMNSO"/>
    <s v="Applications/Tools"/>
    <s v="OPEN"/>
    <m/>
    <m/>
    <m/>
    <m/>
    <e v="#N/A"/>
    <m/>
    <n v="1"/>
    <s v="Open"/>
    <x v="1"/>
  </r>
  <r>
    <n v="1277"/>
    <s v="M573"/>
    <s v="MOM"/>
    <d v="2024-02-14T00:00:00"/>
    <m/>
    <m/>
    <m/>
    <s v="BSS"/>
    <s v="Dry Run"/>
    <s v="Finish all Dry runs"/>
    <m/>
    <s v="Critical"/>
    <s v="Open"/>
    <m/>
    <s v=" "/>
    <s v=" "/>
    <m/>
    <s v=" "/>
    <m/>
    <m/>
    <x v="5"/>
    <m/>
    <s v="Open"/>
    <s v="Open"/>
    <s v=" "/>
    <s v=" "/>
    <s v=" "/>
    <m/>
    <m/>
    <m/>
    <m/>
    <m/>
    <m/>
    <s v="MOMBSS"/>
    <s v="Applications/Tools"/>
    <s v="OPEN"/>
    <m/>
    <m/>
    <m/>
    <m/>
    <e v="#N/A"/>
    <m/>
    <n v="1"/>
    <s v="Open"/>
    <x v="1"/>
  </r>
  <r>
    <n v="1278"/>
    <s v="M574"/>
    <s v="MOM"/>
    <d v="2024-02-14T00:00:00"/>
    <m/>
    <m/>
    <m/>
    <s v="NSO"/>
    <s v="Service provisioning"/>
    <s v="Work parallelly on household business products"/>
    <m/>
    <s v="Critical"/>
    <s v="Open"/>
    <m/>
    <s v=" "/>
    <s v=" "/>
    <m/>
    <s v=" "/>
    <m/>
    <m/>
    <x v="6"/>
    <m/>
    <s v="Open"/>
    <s v="Open"/>
    <s v=" "/>
    <s v=" "/>
    <s v=" "/>
    <m/>
    <m/>
    <m/>
    <m/>
    <m/>
    <m/>
    <s v="MOMNSO"/>
    <s v="Applications/Tools"/>
    <s v="OPEN"/>
    <m/>
    <m/>
    <m/>
    <m/>
    <e v="#N/A"/>
    <m/>
    <n v="1"/>
    <s v="Open"/>
    <x v="1"/>
  </r>
  <r>
    <n v="1279"/>
    <s v="M575"/>
    <s v="MOM"/>
    <d v="2024-02-14T00:00:00"/>
    <m/>
    <m/>
    <m/>
    <s v="NSO"/>
    <s v="Service provisioning"/>
    <s v="Onboard all L&amp;T SMEs and involve OEMs for 15th March'24 target"/>
    <m/>
    <s v="Critical"/>
    <s v="Open"/>
    <m/>
    <s v=" "/>
    <s v=" "/>
    <m/>
    <s v=" "/>
    <m/>
    <m/>
    <x v="6"/>
    <m/>
    <s v="Open"/>
    <s v="Open"/>
    <s v=" "/>
    <s v=" "/>
    <s v=" "/>
    <m/>
    <m/>
    <m/>
    <m/>
    <m/>
    <m/>
    <s v="MOMNSO"/>
    <s v="Applications/Tools"/>
    <s v="OPEN"/>
    <m/>
    <m/>
    <m/>
    <m/>
    <e v="#N/A"/>
    <m/>
    <n v="1"/>
    <s v="Open"/>
    <x v="1"/>
  </r>
  <r>
    <n v="1280"/>
    <s v="M576"/>
    <s v="MOM"/>
    <d v="2024-02-14T00:00:00"/>
    <m/>
    <m/>
    <m/>
    <s v="Helpdesk"/>
    <s v="Helpdesk"/>
    <s v="Ensure helpdesk is ready by"/>
    <m/>
    <s v="Critical"/>
    <s v="Open"/>
    <m/>
    <s v=" "/>
    <s v=" "/>
    <s v="WIP"/>
    <s v=" "/>
    <m/>
    <m/>
    <x v="2"/>
    <m/>
    <s v="Open"/>
    <s v="WIP"/>
    <s v=" "/>
    <s v=" "/>
    <s v=" "/>
    <m/>
    <m/>
    <m/>
    <m/>
    <m/>
    <m/>
    <s v="MOMHelpdesk"/>
    <s v="Helpdesk (Contact Center)"/>
    <s v="OPEN"/>
    <m/>
    <m/>
    <m/>
    <m/>
    <m/>
    <m/>
    <n v="1"/>
    <s v="Open"/>
    <x v="1"/>
  </r>
  <r>
    <n v="1281"/>
    <s v="M577"/>
    <s v="MOM"/>
    <d v="2024-02-14T00:00:00"/>
    <m/>
    <m/>
    <m/>
    <s v="NOC Operationalization"/>
    <s v="O&amp;M Strategy"/>
    <s v="Provide daily updates on the progress made in NOC by"/>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282"/>
    <s v="M578"/>
    <s v="MOM"/>
    <d v="2024-02-14T00:00:00"/>
    <m/>
    <m/>
    <m/>
    <s v="NOC Operationalization"/>
    <s v="O&amp;M Strategy"/>
    <s v="Resolve all issue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283"/>
    <s v="M579"/>
    <s v="MOM"/>
    <d v="2024-02-14T00:00:00"/>
    <m/>
    <m/>
    <m/>
    <s v="NOC Operationalization"/>
    <s v="O&amp;M Strategy"/>
    <s v="Establish two distinct setup—one for live operations, another for pre-production"/>
    <m/>
    <s v="Critical"/>
    <s v="Completed"/>
    <m/>
    <s v=" "/>
    <s v=" "/>
    <s v="Closed"/>
    <s v="23-Sep-25: Approved shall be closed"/>
    <m/>
    <m/>
    <x v="0"/>
    <m/>
    <m/>
    <s v="COMPLETED &amp; APPROVED"/>
    <s v=" "/>
    <s v=" "/>
    <s v=" "/>
    <m/>
    <m/>
    <m/>
    <m/>
    <m/>
    <m/>
    <s v="MOMNOC Operationalization"/>
    <s v="Network"/>
    <s v="CLOSED"/>
    <m/>
    <m/>
    <m/>
    <d v="2025-09-23T00:00:00"/>
    <s v="Artefacts not Required"/>
    <m/>
    <n v="1"/>
    <s v="Completed &amp; Approved"/>
    <x v="0"/>
  </r>
  <r>
    <n v="1284"/>
    <s v="M58"/>
    <s v="MOM"/>
    <d v="2023-06-22T00:00:00"/>
    <m/>
    <m/>
    <m/>
    <s v="Security &amp; Regulatory Compliance"/>
    <s v="Audit"/>
    <s v="simulation of attacks on the network and hardening of applications in the NOC"/>
    <m/>
    <s v="Critical"/>
    <s v="Open"/>
    <m/>
    <s v=" "/>
    <s v=" "/>
    <m/>
    <s v=" "/>
    <m/>
    <m/>
    <x v="4"/>
    <m/>
    <s v="Open"/>
    <s v="Open"/>
    <s v=" "/>
    <s v=" "/>
    <s v=" "/>
    <m/>
    <m/>
    <m/>
    <m/>
    <m/>
    <m/>
    <s v="MOMSecurity &amp; Regulatory Compliance"/>
    <s v="Security"/>
    <s v="OPEN"/>
    <m/>
    <m/>
    <m/>
    <m/>
    <e v="#N/A"/>
    <m/>
    <n v="1"/>
    <s v="Open"/>
    <x v="1"/>
  </r>
  <r>
    <n v="1285"/>
    <s v="M580"/>
    <s v="MOM"/>
    <d v="2024-02-14T00:00:00"/>
    <m/>
    <m/>
    <m/>
    <s v="NOC Operationalization"/>
    <s v="O&amp;M Strategy"/>
    <s v="Share all related details for pre-production setup to Director-NOC, T-Fiber"/>
    <m/>
    <s v="Critical"/>
    <s v="Completed"/>
    <m/>
    <s v=" "/>
    <s v=" "/>
    <s v="Closed"/>
    <s v="23-Sep-25: Approved shall be closed"/>
    <m/>
    <m/>
    <x v="0"/>
    <m/>
    <m/>
    <s v="COMPLETED &amp; APPROVED"/>
    <s v=" "/>
    <s v=" "/>
    <s v=" "/>
    <m/>
    <m/>
    <m/>
    <m/>
    <m/>
    <m/>
    <s v="MOMNOC Operationalization"/>
    <s v="Network"/>
    <s v="CLOSED"/>
    <m/>
    <m/>
    <m/>
    <d v="2025-09-23T00:00:00"/>
    <s v="Artefacts not Required"/>
    <m/>
    <n v="1"/>
    <s v="Completed &amp; Approved"/>
    <x v="0"/>
  </r>
  <r>
    <n v="1286"/>
    <s v="M581"/>
    <s v="MOM"/>
    <d v="2024-02-16T00:00:00"/>
    <m/>
    <m/>
    <m/>
    <s v="BSS"/>
    <s v="O&amp;M Strategy"/>
    <s v="Implement ticket tracking with OSS Service Manager"/>
    <m/>
    <s v="Critical"/>
    <s v="Open"/>
    <m/>
    <s v=" "/>
    <s v=" "/>
    <m/>
    <s v=" "/>
    <m/>
    <m/>
    <x v="5"/>
    <m/>
    <s v="Open"/>
    <s v="Open"/>
    <s v=" "/>
    <s v=" "/>
    <s v=" "/>
    <m/>
    <m/>
    <m/>
    <m/>
    <m/>
    <m/>
    <s v="MOMBSS"/>
    <s v="Applications/Tools"/>
    <s v="OPEN"/>
    <m/>
    <m/>
    <m/>
    <m/>
    <e v="#N/A"/>
    <m/>
    <n v="1"/>
    <s v="Open"/>
    <x v="1"/>
  </r>
  <r>
    <n v="1287"/>
    <s v="M582"/>
    <s v="MOM"/>
    <d v="2024-02-16T00:00:00"/>
    <m/>
    <m/>
    <m/>
    <s v="BSS"/>
    <s v="GIS"/>
    <s v="Address challenge in BSS-GIS integration"/>
    <m/>
    <s v="Critical"/>
    <s v="Open"/>
    <m/>
    <s v=" "/>
    <s v=" "/>
    <m/>
    <s v=" "/>
    <m/>
    <m/>
    <x v="5"/>
    <m/>
    <s v="Open"/>
    <s v="Open"/>
    <s v=" "/>
    <s v=" "/>
    <s v=" "/>
    <m/>
    <m/>
    <m/>
    <m/>
    <m/>
    <m/>
    <s v="MOMBSS"/>
    <s v="Applications/Tools"/>
    <s v="OPEN"/>
    <m/>
    <m/>
    <m/>
    <m/>
    <e v="#N/A"/>
    <m/>
    <n v="1"/>
    <s v="Open"/>
    <x v="1"/>
  </r>
  <r>
    <n v="1288"/>
    <s v="M583"/>
    <s v="MOM"/>
    <d v="2024-02-16T00:00:00"/>
    <m/>
    <m/>
    <m/>
    <s v="BSS"/>
    <s v="GIS"/>
    <s v="Ensure collection of required / optional parameters at each step"/>
    <m/>
    <s v="Critical"/>
    <s v="Open"/>
    <m/>
    <s v=" "/>
    <s v=" "/>
    <m/>
    <s v=" "/>
    <m/>
    <m/>
    <x v="5"/>
    <m/>
    <s v="Open"/>
    <s v="Open"/>
    <s v=" "/>
    <s v=" "/>
    <s v=" "/>
    <m/>
    <m/>
    <m/>
    <m/>
    <m/>
    <m/>
    <s v="MOMBSS"/>
    <s v="Applications/Tools"/>
    <s v="OPEN"/>
    <m/>
    <m/>
    <m/>
    <m/>
    <e v="#N/A"/>
    <m/>
    <n v="1"/>
    <s v="Open"/>
    <x v="1"/>
  </r>
  <r>
    <n v="1289"/>
    <s v="M584"/>
    <s v="MOM"/>
    <d v="2024-02-16T00:00:00"/>
    <m/>
    <m/>
    <m/>
    <s v="BSS"/>
    <s v="CRM"/>
    <s v="Reconsider requirement for document collection in CAF approval stage"/>
    <m/>
    <s v="Critical"/>
    <s v="Open"/>
    <m/>
    <s v=" "/>
    <s v=" "/>
    <m/>
    <s v=" "/>
    <m/>
    <m/>
    <x v="5"/>
    <m/>
    <s v="Open"/>
    <s v="Open"/>
    <s v=" "/>
    <s v=" "/>
    <s v=" "/>
    <m/>
    <m/>
    <m/>
    <m/>
    <m/>
    <m/>
    <s v="MOMBSS"/>
    <s v="Applications/Tools"/>
    <s v="OPEN"/>
    <m/>
    <m/>
    <m/>
    <m/>
    <e v="#N/A"/>
    <m/>
    <n v="1"/>
    <s v="Open"/>
    <x v="1"/>
  </r>
  <r>
    <n v="1290"/>
    <s v="M585"/>
    <s v="MOM"/>
    <d v="2024-02-16T00:00:00"/>
    <m/>
    <m/>
    <m/>
    <s v="BSS"/>
    <s v="CRM"/>
    <s v="Introduce 'Manual reference ID' attribute in service order form"/>
    <m/>
    <s v="Critical"/>
    <s v="Open"/>
    <m/>
    <s v=" "/>
    <s v=" "/>
    <m/>
    <s v=" "/>
    <m/>
    <m/>
    <x v="5"/>
    <m/>
    <s v="Open"/>
    <s v="Open"/>
    <s v=" "/>
    <s v=" "/>
    <s v=" "/>
    <m/>
    <m/>
    <m/>
    <m/>
    <m/>
    <m/>
    <s v="MOMBSS"/>
    <s v="Applications/Tools"/>
    <s v="OPEN"/>
    <m/>
    <m/>
    <m/>
    <m/>
    <e v="#N/A"/>
    <m/>
    <n v="1"/>
    <s v="Open"/>
    <x v="1"/>
  </r>
  <r>
    <n v="1291"/>
    <s v="M586"/>
    <s v="MOM"/>
    <d v="2024-02-16T00:00:00"/>
    <m/>
    <m/>
    <m/>
    <s v="BSS"/>
    <s v="CRM"/>
    <s v="Enable option to close or update work order status manually"/>
    <m/>
    <s v="Critical"/>
    <s v="Open"/>
    <m/>
    <s v=" "/>
    <s v=" "/>
    <m/>
    <s v=" "/>
    <m/>
    <m/>
    <x v="5"/>
    <m/>
    <s v="Open"/>
    <s v="Open"/>
    <s v=" "/>
    <s v=" "/>
    <s v=" "/>
    <m/>
    <m/>
    <m/>
    <m/>
    <m/>
    <m/>
    <s v="MOMBSS"/>
    <s v="Applications/Tools"/>
    <s v="OPEN"/>
    <m/>
    <m/>
    <m/>
    <m/>
    <e v="#N/A"/>
    <m/>
    <n v="1"/>
    <s v="Open"/>
    <x v="1"/>
  </r>
  <r>
    <n v="1292"/>
    <s v="M587"/>
    <s v="MOM"/>
    <d v="2024-02-16T00:00:00"/>
    <m/>
    <m/>
    <m/>
    <s v="BSS"/>
    <s v="CRM"/>
    <s v="Alter selections or drop-down options in Lead, Opportunity, and Service Order page"/>
    <m/>
    <s v="Critical"/>
    <s v="Open"/>
    <m/>
    <s v=" "/>
    <s v=" "/>
    <m/>
    <s v=" "/>
    <m/>
    <m/>
    <x v="5"/>
    <m/>
    <s v="Open"/>
    <s v="Open"/>
    <s v=" "/>
    <s v=" "/>
    <s v=" "/>
    <m/>
    <m/>
    <m/>
    <m/>
    <m/>
    <m/>
    <s v="MOMBSS"/>
    <s v="Applications/Tools"/>
    <s v="OPEN"/>
    <m/>
    <m/>
    <m/>
    <m/>
    <e v="#N/A"/>
    <m/>
    <n v="1"/>
    <s v="Open"/>
    <x v="1"/>
  </r>
  <r>
    <n v="1293"/>
    <s v="M588"/>
    <s v="MOM"/>
    <d v="2024-02-16T00:00:00"/>
    <m/>
    <m/>
    <m/>
    <s v="BSS"/>
    <s v="CRM"/>
    <s v="Renaming certain attributes in the Opportunity Screen"/>
    <m/>
    <s v="Critical"/>
    <s v="Open"/>
    <m/>
    <s v=" "/>
    <s v=" "/>
    <m/>
    <s v=" "/>
    <m/>
    <m/>
    <x v="5"/>
    <m/>
    <s v="Open"/>
    <s v="Open"/>
    <s v=" "/>
    <s v=" "/>
    <s v=" "/>
    <m/>
    <m/>
    <m/>
    <m/>
    <m/>
    <m/>
    <s v="MOMBSS"/>
    <s v="Applications/Tools"/>
    <s v="OPEN"/>
    <m/>
    <m/>
    <m/>
    <m/>
    <e v="#N/A"/>
    <m/>
    <n v="1"/>
    <s v="Open"/>
    <x v="1"/>
  </r>
  <r>
    <n v="1294"/>
    <s v="M589"/>
    <s v="MOM"/>
    <d v="2024-02-16T00:00:00"/>
    <m/>
    <m/>
    <m/>
    <s v="BSS"/>
    <s v="CRM"/>
    <s v="Rename 'Normal Loss' attribute to 'Optical Loss' in service order form"/>
    <m/>
    <s v="Critical"/>
    <s v="Open"/>
    <m/>
    <s v=" "/>
    <s v=" "/>
    <m/>
    <s v=" "/>
    <m/>
    <m/>
    <x v="5"/>
    <m/>
    <s v="Open"/>
    <s v="Open"/>
    <s v=" "/>
    <s v=" "/>
    <s v=" "/>
    <m/>
    <m/>
    <m/>
    <m/>
    <m/>
    <m/>
    <s v="MOMBSS"/>
    <s v="Applications/Tools"/>
    <s v="OPEN"/>
    <m/>
    <m/>
    <m/>
    <m/>
    <e v="#N/A"/>
    <m/>
    <n v="1"/>
    <s v="Open"/>
    <x v="1"/>
  </r>
  <r>
    <n v="1295"/>
    <s v="M59"/>
    <s v="MOM"/>
    <d v="2023-06-22T00:00:00"/>
    <m/>
    <m/>
    <m/>
    <s v="WFM"/>
    <s v="Mobile Application"/>
    <s v="Mobile App supported in Android &amp; IOS "/>
    <m/>
    <s v="Critical"/>
    <s v="Open"/>
    <m/>
    <s v=" "/>
    <s v=" "/>
    <m/>
    <m/>
    <m/>
    <m/>
    <x v="1"/>
    <m/>
    <s v="Open"/>
    <s v="Open"/>
    <s v=" "/>
    <s v=" "/>
    <s v=" "/>
    <m/>
    <m/>
    <m/>
    <m/>
    <m/>
    <m/>
    <s v="MOMWFM"/>
    <s v="Applications/Tools"/>
    <s v="OPEN"/>
    <m/>
    <m/>
    <m/>
    <m/>
    <e v="#N/A"/>
    <m/>
    <n v="1"/>
    <s v="Open"/>
    <x v="1"/>
  </r>
  <r>
    <n v="1296"/>
    <s v="M590"/>
    <s v="MOM"/>
    <d v="2024-02-16T00:00:00"/>
    <m/>
    <m/>
    <m/>
    <s v="BSS"/>
    <s v="CRM"/>
    <s v="Add multiple reference documents received from customer in service order"/>
    <m/>
    <s v="Critical"/>
    <s v="Open"/>
    <m/>
    <s v=" "/>
    <s v=" "/>
    <m/>
    <s v=" "/>
    <m/>
    <m/>
    <x v="5"/>
    <m/>
    <s v="Open"/>
    <s v="Open"/>
    <s v=" "/>
    <s v=" "/>
    <s v=" "/>
    <m/>
    <m/>
    <m/>
    <m/>
    <m/>
    <m/>
    <s v="MOMBSS"/>
    <s v="Applications/Tools"/>
    <s v="OPEN"/>
    <m/>
    <m/>
    <m/>
    <m/>
    <e v="#N/A"/>
    <m/>
    <n v="1"/>
    <s v="Open"/>
    <x v="1"/>
  </r>
  <r>
    <n v="1297"/>
    <s v="M591"/>
    <s v="MOM"/>
    <d v="2024-02-16T00:00:00"/>
    <m/>
    <m/>
    <m/>
    <s v="BSS"/>
    <s v="BSS"/>
    <s v="Display order count bar chart in the Dashboard"/>
    <m/>
    <s v="Critical"/>
    <s v="Open"/>
    <m/>
    <s v=" "/>
    <s v=" "/>
    <m/>
    <s v=" "/>
    <m/>
    <m/>
    <x v="5"/>
    <m/>
    <s v="Open"/>
    <s v="Open"/>
    <s v=" "/>
    <s v=" "/>
    <s v=" "/>
    <m/>
    <m/>
    <m/>
    <m/>
    <m/>
    <m/>
    <s v="MOMBSS"/>
    <s v="Applications/Tools"/>
    <s v="OPEN"/>
    <m/>
    <m/>
    <m/>
    <m/>
    <e v="#N/A"/>
    <m/>
    <n v="1"/>
    <s v="Open"/>
    <x v="1"/>
  </r>
  <r>
    <n v="1298"/>
    <s v="M592"/>
    <s v="MOM"/>
    <d v="2024-02-16T00:00:00"/>
    <m/>
    <m/>
    <m/>
    <s v="BSS"/>
    <s v="BSS"/>
    <s v="Issues observed in the generated CAF to be resolved"/>
    <m/>
    <s v="Critical"/>
    <s v="Open"/>
    <m/>
    <s v=" "/>
    <s v=" "/>
    <m/>
    <s v=" "/>
    <m/>
    <m/>
    <x v="5"/>
    <m/>
    <s v="Open"/>
    <s v="Open"/>
    <s v=" "/>
    <s v=" "/>
    <s v=" "/>
    <m/>
    <m/>
    <m/>
    <m/>
    <m/>
    <m/>
    <s v="MOMBSS"/>
    <s v="Applications/Tools"/>
    <s v="OPEN"/>
    <m/>
    <m/>
    <m/>
    <m/>
    <e v="#N/A"/>
    <m/>
    <n v="1"/>
    <s v="Open"/>
    <x v="1"/>
  </r>
  <r>
    <n v="1299"/>
    <s v="M593"/>
    <s v="MOM"/>
    <d v="2024-02-16T00:00:00"/>
    <m/>
    <m/>
    <m/>
    <s v="BSS"/>
    <s v="GIS"/>
    <s v="Automatically populate Site FDMS name post-GIS integration"/>
    <m/>
    <s v="Critical"/>
    <s v="Open"/>
    <m/>
    <s v=" "/>
    <s v=" "/>
    <m/>
    <s v=" "/>
    <m/>
    <m/>
    <x v="5"/>
    <m/>
    <s v="Open"/>
    <s v="Open"/>
    <s v=" "/>
    <s v=" "/>
    <s v=" "/>
    <m/>
    <m/>
    <m/>
    <m/>
    <m/>
    <m/>
    <s v="MOMBSS"/>
    <s v="Applications/Tools"/>
    <s v="OPEN"/>
    <m/>
    <m/>
    <m/>
    <m/>
    <e v="#N/A"/>
    <m/>
    <n v="1"/>
    <s v="Open"/>
    <x v="1"/>
  </r>
  <r>
    <n v="1300"/>
    <s v="M594"/>
    <s v="MOM"/>
    <d v="2024-02-16T00:00:00"/>
    <m/>
    <m/>
    <m/>
    <s v="BSS"/>
    <s v="BSS"/>
    <s v="Limit 'retry' options in BSS until process failure"/>
    <m/>
    <s v="Critical"/>
    <s v="Open"/>
    <m/>
    <s v=" "/>
    <s v=" "/>
    <m/>
    <s v=" "/>
    <m/>
    <m/>
    <x v="5"/>
    <m/>
    <s v="Open"/>
    <s v="Open"/>
    <s v=" "/>
    <s v=" "/>
    <s v=" "/>
    <m/>
    <m/>
    <m/>
    <m/>
    <m/>
    <m/>
    <s v="MOMBSS"/>
    <s v="Applications/Tools"/>
    <s v="OPEN"/>
    <m/>
    <m/>
    <m/>
    <m/>
    <e v="#N/A"/>
    <m/>
    <n v="1"/>
    <s v="Open"/>
    <x v="1"/>
  </r>
  <r>
    <n v="1301"/>
    <s v="M595"/>
    <s v="MOM"/>
    <d v="2024-02-16T00:00:00"/>
    <m/>
    <m/>
    <m/>
    <s v="BSS"/>
    <s v="WFM Application"/>
    <s v="Ensure multiple tasks tied to single work order are visible in WFM"/>
    <m/>
    <s v="Critical"/>
    <s v="Open"/>
    <m/>
    <s v=" "/>
    <s v=" "/>
    <m/>
    <s v=" "/>
    <m/>
    <m/>
    <x v="5"/>
    <m/>
    <s v="Open"/>
    <s v="Open"/>
    <s v=" "/>
    <s v=" "/>
    <s v=" "/>
    <m/>
    <m/>
    <m/>
    <m/>
    <m/>
    <m/>
    <s v="MOMBSS"/>
    <s v="Applications/Tools"/>
    <s v="OPEN"/>
    <m/>
    <m/>
    <m/>
    <m/>
    <e v="#N/A"/>
    <m/>
    <n v="1"/>
    <s v="Open"/>
    <x v="1"/>
  </r>
  <r>
    <n v="1302"/>
    <s v="M596"/>
    <s v="MOM"/>
    <d v="2024-02-16T00:00:00"/>
    <m/>
    <m/>
    <m/>
    <s v="BSS"/>
    <s v="WFM Application"/>
    <s v="Make manual acceptance function available in BSS for WFM"/>
    <m/>
    <s v="Critical"/>
    <s v="Open"/>
    <m/>
    <s v=" "/>
    <s v=" "/>
    <m/>
    <s v=" "/>
    <m/>
    <m/>
    <x v="5"/>
    <m/>
    <s v="Open"/>
    <s v="Open"/>
    <s v=" "/>
    <s v=" "/>
    <s v=" "/>
    <m/>
    <m/>
    <m/>
    <m/>
    <m/>
    <m/>
    <s v="MOMBSS"/>
    <s v="Applications/Tools"/>
    <s v="OPEN"/>
    <m/>
    <m/>
    <m/>
    <m/>
    <e v="#N/A"/>
    <m/>
    <n v="1"/>
    <s v="Open"/>
    <x v="1"/>
  </r>
  <r>
    <n v="1303"/>
    <s v="M597"/>
    <s v="MOM"/>
    <d v="2024-02-16T00:00:00"/>
    <m/>
    <m/>
    <m/>
    <s v="BSS"/>
    <s v="NSO"/>
    <s v="Resolve configuration issues to operationalize Product Catalogue module"/>
    <m/>
    <s v="Critical"/>
    <s v="Open"/>
    <m/>
    <s v=" "/>
    <s v=" "/>
    <m/>
    <s v=" "/>
    <m/>
    <m/>
    <x v="5"/>
    <m/>
    <s v="Open"/>
    <s v="Open"/>
    <s v=" "/>
    <s v=" "/>
    <s v=" "/>
    <m/>
    <m/>
    <m/>
    <m/>
    <m/>
    <m/>
    <s v="MOMBSS"/>
    <s v="Applications/Tools"/>
    <s v="OPEN"/>
    <m/>
    <m/>
    <m/>
    <m/>
    <e v="#N/A"/>
    <m/>
    <n v="1"/>
    <s v="Open"/>
    <x v="1"/>
  </r>
  <r>
    <n v="1304"/>
    <s v="M598"/>
    <s v="MOM"/>
    <d v="2024-02-16T00:00:00"/>
    <m/>
    <m/>
    <m/>
    <s v="BSS"/>
    <s v="BSS"/>
    <s v="Physical survey and customer signoff to be included in the next step"/>
    <m/>
    <s v="NON-Critical"/>
    <s v="Open"/>
    <m/>
    <s v=" "/>
    <s v=" "/>
    <m/>
    <s v=" "/>
    <m/>
    <m/>
    <x v="5"/>
    <m/>
    <s v="Open"/>
    <s v="Open"/>
    <s v=" "/>
    <s v=" "/>
    <s v=" "/>
    <m/>
    <m/>
    <m/>
    <m/>
    <m/>
    <m/>
    <s v="MOMBSS"/>
    <s v="Applications/Tools"/>
    <s v="OPEN"/>
    <m/>
    <m/>
    <m/>
    <m/>
    <e v="#N/A"/>
    <m/>
    <n v="1"/>
    <s v="Open"/>
    <x v="1"/>
  </r>
  <r>
    <n v="1305"/>
    <s v="M599"/>
    <s v="MOM"/>
    <d v="2024-02-16T00:00:00"/>
    <m/>
    <m/>
    <m/>
    <s v="BSS"/>
    <s v="WFM Application"/>
    <s v="Feedback on WFM stages to be given in the next meeting"/>
    <m/>
    <s v="NON-Critical"/>
    <s v="Open"/>
    <m/>
    <s v=" "/>
    <s v=" "/>
    <m/>
    <s v=" "/>
    <m/>
    <m/>
    <x v="5"/>
    <m/>
    <s v="Open"/>
    <s v="Open"/>
    <s v=" "/>
    <s v=" "/>
    <s v=" "/>
    <m/>
    <m/>
    <m/>
    <m/>
    <m/>
    <m/>
    <s v="MOMBSS"/>
    <s v="Applications/Tools"/>
    <s v="OPEN"/>
    <m/>
    <m/>
    <m/>
    <m/>
    <e v="#N/A"/>
    <m/>
    <n v="1"/>
    <s v="Open"/>
    <x v="1"/>
  </r>
  <r>
    <n v="1306"/>
    <s v="M6"/>
    <s v="MOM"/>
    <d v="2023-03-27T00:00:00"/>
    <m/>
    <m/>
    <m/>
    <s v="NOC Operationalization"/>
    <s v="Handbook &amp; SOPs"/>
    <s v="Clear accountability and responsibility of SMEs, along with an presented RASCI matrix"/>
    <m/>
    <s v="Critical"/>
    <s v="Completed"/>
    <m/>
    <s v="NSO"/>
    <s v=" "/>
    <s v="Closed"/>
    <s v="23-Sep-25: Approved shall be closed"/>
    <m/>
    <m/>
    <x v="0"/>
    <m/>
    <m/>
    <s v="COMPLETED &amp; APPROVED"/>
    <s v=" "/>
    <s v=" "/>
    <s v=" "/>
    <m/>
    <m/>
    <m/>
    <m/>
    <m/>
    <m/>
    <s v="MOMNOC Operationalization"/>
    <s v="Network"/>
    <s v="CLOSED"/>
    <m/>
    <m/>
    <m/>
    <d v="2025-09-23T00:00:00"/>
    <s v="Artefacts not Required"/>
    <m/>
    <n v="1"/>
    <s v="Completed &amp; Approved"/>
    <x v="0"/>
  </r>
  <r>
    <n v="1307"/>
    <s v="M60"/>
    <s v="MOM"/>
    <d v="2023-06-28T00:00:00"/>
    <m/>
    <m/>
    <m/>
    <s v="NOC Operationalization"/>
    <s v="Handbook &amp; SOPs"/>
    <s v="Classification of Procedures and processes from ITIL and eTOM"/>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308"/>
    <s v="M600"/>
    <s v="MOM"/>
    <d v="2024-02-16T00:00:00"/>
    <m/>
    <m/>
    <m/>
    <s v="BSS"/>
    <s v="WFM Application"/>
    <s v="Generate customer signoff through WFM and create separate tabs for storing OTDR traces and customer signoff"/>
    <m/>
    <s v="NON-Critical"/>
    <s v="Open"/>
    <m/>
    <s v=" "/>
    <s v=" "/>
    <m/>
    <s v=" "/>
    <m/>
    <m/>
    <x v="5"/>
    <m/>
    <s v="Open"/>
    <s v="Open"/>
    <s v=" "/>
    <s v=" "/>
    <s v=" "/>
    <m/>
    <m/>
    <m/>
    <m/>
    <m/>
    <m/>
    <s v="MOMBSS"/>
    <s v="Applications/Tools"/>
    <s v="OPEN"/>
    <m/>
    <m/>
    <m/>
    <m/>
    <e v="#N/A"/>
    <m/>
    <n v="1"/>
    <s v="Open"/>
    <x v="1"/>
  </r>
  <r>
    <n v="1309"/>
    <s v="M601"/>
    <s v="MOM"/>
    <d v="2023-07-03T00:00:00"/>
    <m/>
    <m/>
    <m/>
    <s v="Security &amp; Regulatory Compliance"/>
    <s v="Internal Audit"/>
    <s v="Security Audit"/>
    <m/>
    <s v="Critical"/>
    <s v="Open"/>
    <m/>
    <s v=" "/>
    <s v=" "/>
    <m/>
    <s v=" "/>
    <m/>
    <m/>
    <x v="4"/>
    <m/>
    <s v="Open"/>
    <s v="Open"/>
    <s v=" "/>
    <s v=" "/>
    <s v=" "/>
    <m/>
    <m/>
    <m/>
    <m/>
    <m/>
    <m/>
    <s v="MOMSecurity &amp; Regulatory Compliance"/>
    <s v="Security"/>
    <s v="OPEN"/>
    <m/>
    <m/>
    <m/>
    <m/>
    <e v="#N/A"/>
    <m/>
    <n v="1"/>
    <s v="Open"/>
    <x v="1"/>
  </r>
  <r>
    <n v="1310"/>
    <s v="M602"/>
    <s v="MOM"/>
    <d v="2023-07-03T00:00:00"/>
    <m/>
    <m/>
    <m/>
    <s v="Security &amp; Regulatory Compliance"/>
    <s v="Internal Security"/>
    <s v="Acceptable Usage of information"/>
    <m/>
    <s v="Critical"/>
    <s v="Open"/>
    <m/>
    <s v=" "/>
    <s v=" "/>
    <m/>
    <s v=" "/>
    <m/>
    <m/>
    <x v="4"/>
    <m/>
    <s v="Open"/>
    <s v="Open"/>
    <s v=" "/>
    <s v=" "/>
    <s v=" "/>
    <m/>
    <m/>
    <m/>
    <m/>
    <m/>
    <m/>
    <s v="MOMSecurity &amp; Regulatory Compliance"/>
    <s v="Security"/>
    <s v="OPEN"/>
    <m/>
    <m/>
    <m/>
    <m/>
    <e v="#N/A"/>
    <m/>
    <n v="1"/>
    <s v="Open"/>
    <x v="1"/>
  </r>
  <r>
    <n v="1311"/>
    <s v="M603"/>
    <s v="MOM"/>
    <d v="2023-07-03T00:00:00"/>
    <m/>
    <m/>
    <m/>
    <s v="Security &amp; Regulatory Compliance"/>
    <s v="Safety"/>
    <s v="ERT and mock drills"/>
    <m/>
    <s v="Critical"/>
    <s v="Open"/>
    <m/>
    <s v=" "/>
    <s v=" "/>
    <m/>
    <s v="Mock drills, safety briefing and training is done"/>
    <m/>
    <m/>
    <x v="14"/>
    <m/>
    <m/>
    <s v="CLOSURE REVIEW PENDING "/>
    <s v=" "/>
    <s v=" "/>
    <s v=" "/>
    <m/>
    <m/>
    <m/>
    <m/>
    <m/>
    <m/>
    <s v="MOMSecurity &amp; Regulatory Compliance"/>
    <s v="Security"/>
    <s v="OPEN"/>
    <m/>
    <m/>
    <m/>
    <m/>
    <s v="Artefacts to be uploaded"/>
    <m/>
    <n v="1"/>
    <s v="Completed but Verification undrer Process"/>
    <x v="2"/>
  </r>
  <r>
    <n v="1312"/>
    <s v="M604"/>
    <s v="MOM"/>
    <d v="2023-07-03T00:00:00"/>
    <m/>
    <m/>
    <m/>
    <s v="Security &amp; Regulatory Compliance"/>
    <s v="Internal Security"/>
    <s v="Gate pass for materials"/>
    <m/>
    <s v="Critical"/>
    <s v="Open"/>
    <m/>
    <s v=" "/>
    <s v=" "/>
    <m/>
    <s v="Gate pass process in place at TNOC"/>
    <m/>
    <m/>
    <x v="14"/>
    <m/>
    <m/>
    <s v="CLOSURE REVIEW PENDING "/>
    <s v=" "/>
    <s v=" "/>
    <s v=" "/>
    <m/>
    <m/>
    <m/>
    <m/>
    <m/>
    <m/>
    <s v="MOMSecurity &amp; Regulatory Compliance"/>
    <s v="Security"/>
    <s v="OPEN"/>
    <m/>
    <m/>
    <m/>
    <m/>
    <s v="Artefacts to be uploaded"/>
    <m/>
    <n v="1"/>
    <s v="Completed but Verification undrer Process"/>
    <x v="2"/>
  </r>
  <r>
    <n v="1313"/>
    <s v="M605"/>
    <s v="MOM"/>
    <d v="2023-07-03T00:00:00"/>
    <m/>
    <m/>
    <m/>
    <s v="Security &amp; Regulatory Compliance"/>
    <s v="Internal Security"/>
    <s v="VAPT"/>
    <m/>
    <s v="Critical"/>
    <s v="Open"/>
    <m/>
    <s v=" "/>
    <s v=" "/>
    <m/>
    <s v=" "/>
    <m/>
    <m/>
    <x v="4"/>
    <m/>
    <s v="Open"/>
    <s v="Open"/>
    <s v=" "/>
    <s v=" "/>
    <s v=" "/>
    <m/>
    <m/>
    <m/>
    <m/>
    <m/>
    <m/>
    <s v="MOMSecurity &amp; Regulatory Compliance"/>
    <s v="Security"/>
    <s v="OPEN"/>
    <m/>
    <m/>
    <m/>
    <m/>
    <e v="#N/A"/>
    <m/>
    <n v="1"/>
    <s v="Open"/>
    <x v="1"/>
  </r>
  <r>
    <n v="1314"/>
    <s v="M606"/>
    <s v="MOM"/>
    <d v="2023-07-03T00:00:00"/>
    <m/>
    <m/>
    <m/>
    <s v="Security &amp; Regulatory Compliance"/>
    <s v="Internal Security"/>
    <s v="Security Incident management"/>
    <m/>
    <s v="Critical"/>
    <s v="Open"/>
    <m/>
    <s v=" "/>
    <s v=" "/>
    <m/>
    <s v=" "/>
    <m/>
    <m/>
    <x v="4"/>
    <m/>
    <s v="Open"/>
    <s v="Open"/>
    <s v=" "/>
    <s v=" "/>
    <s v=" "/>
    <m/>
    <m/>
    <m/>
    <m/>
    <m/>
    <m/>
    <s v="MOMSecurity &amp; Regulatory Compliance"/>
    <s v="Security"/>
    <s v="OPEN"/>
    <m/>
    <m/>
    <m/>
    <m/>
    <e v="#N/A"/>
    <m/>
    <n v="1"/>
    <s v="Open"/>
    <x v="1"/>
  </r>
  <r>
    <n v="1315"/>
    <s v="M607"/>
    <s v="MOM"/>
    <d v="2023-07-03T00:00:00"/>
    <m/>
    <m/>
    <m/>
    <s v="Security &amp; Regulatory Compliance"/>
    <s v="Safety"/>
    <s v="Training"/>
    <m/>
    <s v="Critical"/>
    <s v="Open"/>
    <m/>
    <s v=" "/>
    <s v=" "/>
    <m/>
    <s v="Mock drills, safety briefing and training is done"/>
    <m/>
    <m/>
    <x v="14"/>
    <m/>
    <m/>
    <s v="CLOSURE REVIEW PENDING "/>
    <s v=" "/>
    <s v=" "/>
    <s v=" "/>
    <m/>
    <m/>
    <m/>
    <m/>
    <m/>
    <m/>
    <s v="MOMSecurity &amp; Regulatory Compliance"/>
    <s v="Security"/>
    <s v="OPEN"/>
    <m/>
    <m/>
    <m/>
    <m/>
    <s v="Artefacts to be uploaded"/>
    <m/>
    <n v="1"/>
    <s v="Completed but Verification undrer Process"/>
    <x v="2"/>
  </r>
  <r>
    <n v="1316"/>
    <s v="M608"/>
    <s v="MOM"/>
    <d v="2023-07-03T00:00:00"/>
    <m/>
    <m/>
    <m/>
    <s v="Security &amp; Regulatory Compliance"/>
    <s v="Internal Security"/>
    <s v="Assest Management"/>
    <m/>
    <s v="Critical"/>
    <s v="Open"/>
    <m/>
    <s v=" "/>
    <s v=" "/>
    <m/>
    <s v=" "/>
    <m/>
    <m/>
    <x v="4"/>
    <m/>
    <s v="Open"/>
    <s v="Open"/>
    <s v=" "/>
    <s v=" "/>
    <s v=" "/>
    <m/>
    <m/>
    <m/>
    <m/>
    <m/>
    <m/>
    <s v="MOMSecurity &amp; Regulatory Compliance"/>
    <s v="Security"/>
    <s v="OPEN"/>
    <m/>
    <m/>
    <m/>
    <m/>
    <e v="#N/A"/>
    <m/>
    <n v="1"/>
    <s v="Open"/>
    <x v="1"/>
  </r>
  <r>
    <n v="1317"/>
    <s v="M609"/>
    <s v="MOM"/>
    <d v="2023-07-03T00:00:00"/>
    <m/>
    <m/>
    <m/>
    <s v="Security &amp; Regulatory Compliance"/>
    <s v="Internal Security"/>
    <s v="Crytography"/>
    <m/>
    <s v="Critical"/>
    <s v="Open"/>
    <m/>
    <s v=" "/>
    <s v=" "/>
    <m/>
    <s v=" "/>
    <m/>
    <m/>
    <x v="4"/>
    <m/>
    <s v="Open"/>
    <s v="Open"/>
    <s v=" "/>
    <s v=" "/>
    <s v=" "/>
    <m/>
    <m/>
    <m/>
    <m/>
    <m/>
    <m/>
    <s v="MOMSecurity &amp; Regulatory Compliance"/>
    <s v="Security"/>
    <s v="OPEN"/>
    <m/>
    <m/>
    <m/>
    <m/>
    <e v="#N/A"/>
    <m/>
    <n v="1"/>
    <s v="Open"/>
    <x v="1"/>
  </r>
  <r>
    <n v="1318"/>
    <s v="M61"/>
    <s v="MOM"/>
    <d v="2023-06-28T00:00:00"/>
    <m/>
    <m/>
    <m/>
    <s v="NOC Operationalization"/>
    <s v="Resource Related"/>
    <s v="L&amp;T with ITIL or eTOM certifications"/>
    <m/>
    <s v="Critical"/>
    <s v="Open"/>
    <m/>
    <s v=" "/>
    <s v=" "/>
    <s v="WIP"/>
    <s v=" "/>
    <s v="L&amp;T"/>
    <s v="Sivaprasad"/>
    <x v="0"/>
    <m/>
    <s v="Open"/>
    <s v="WIP"/>
    <s v=" "/>
    <s v=" "/>
    <s v=" "/>
    <m/>
    <m/>
    <m/>
    <m/>
    <m/>
    <m/>
    <s v="MOMNOC Operationalization"/>
    <s v="Network"/>
    <s v="OPEN"/>
    <m/>
    <m/>
    <m/>
    <m/>
    <m/>
    <m/>
    <n v="1"/>
    <s v="Open"/>
    <x v="1"/>
  </r>
  <r>
    <n v="1319"/>
    <s v="M610"/>
    <s v="MOM"/>
    <d v="2023-07-03T00:00:00"/>
    <m/>
    <m/>
    <m/>
    <s v="Security &amp; Regulatory Compliance"/>
    <s v="Internal Security"/>
    <s v="Access control "/>
    <m/>
    <s v="Critical"/>
    <s v="Open"/>
    <m/>
    <s v=" "/>
    <s v=" "/>
    <m/>
    <s v="Physical access control in place at TNOC. FOr system Access control, this is duplicate point"/>
    <m/>
    <m/>
    <x v="4"/>
    <m/>
    <m/>
    <s v="CLOSURE REVIEW PENDING "/>
    <s v=" "/>
    <s v=" "/>
    <s v=" "/>
    <m/>
    <m/>
    <m/>
    <m/>
    <m/>
    <m/>
    <s v="MOMSecurity &amp; Regulatory Compliance"/>
    <s v="Security"/>
    <s v="OPEN"/>
    <m/>
    <m/>
    <m/>
    <m/>
    <s v="Artefacts to be Submitted"/>
    <m/>
    <n v="1"/>
    <s v="Completed but Verification undrer Process"/>
    <x v="2"/>
  </r>
  <r>
    <n v="1320"/>
    <s v="M611"/>
    <s v="MOM"/>
    <d v="2023-07-04T00:00:00"/>
    <s v="P3"/>
    <m/>
    <m/>
    <s v="NOC Operationalization"/>
    <s v="Operational Handbook"/>
    <s v="Incorporate changes into the proposed operational framework as per T-Fiber's review, including adding a Vision and Mission statement, identifying additional relevant processes, updating the organisation structure, and correcting inconsistencies in the documentation of processes."/>
    <m/>
    <s v="Critical"/>
    <s v="Open"/>
    <m/>
    <s v=" "/>
    <s v=" "/>
    <m/>
    <s v="SOPs approved, have flow diagrams"/>
    <m/>
    <m/>
    <x v="8"/>
    <d v="2025-09-20T00:00:00"/>
    <m/>
    <s v="COMPLETED &amp; APPROVED"/>
    <s v=" "/>
    <s v=" "/>
    <s v=" "/>
    <m/>
    <m/>
    <m/>
    <m/>
    <m/>
    <m/>
    <s v="MOMNOC Operationalization"/>
    <s v="Network"/>
    <s v="CLOSED"/>
    <m/>
    <m/>
    <s v="Documentation"/>
    <d v="2025-09-24T00:00:00"/>
    <s v="\\172.28.9.23\tnocreports\Approved Process and SOP_ T Fiber\SOP"/>
    <m/>
    <n v="1"/>
    <s v="Completed &amp; Approved"/>
    <x v="0"/>
  </r>
  <r>
    <n v="1321"/>
    <s v="M612"/>
    <s v="MOM"/>
    <d v="2023-07-04T00:00:00"/>
    <m/>
    <m/>
    <m/>
    <s v="NOC Operationalization"/>
    <s v="Operational Handbook"/>
    <s v="Detail flow charts of the processes into SOPs."/>
    <m/>
    <s v="Critical"/>
    <s v="Open"/>
    <m/>
    <s v=" "/>
    <s v=" "/>
    <s v="Artefacts to be submitted"/>
    <s v="24-Sep-25: Updated Document Shared 23-Aug-23"/>
    <m/>
    <m/>
    <x v="2"/>
    <m/>
    <m/>
    <s v="COMPLETED &amp; APPROVED"/>
    <s v=" "/>
    <s v=" "/>
    <s v=" "/>
    <m/>
    <m/>
    <m/>
    <m/>
    <m/>
    <m/>
    <s v="MOMNOC Operationalization"/>
    <s v="Network"/>
    <s v="CLOSED"/>
    <m/>
    <m/>
    <m/>
    <d v="2025-09-24T00:00:00"/>
    <s v="\\172.28.9.34\Artefacts_T-Fiber TNOC Tracker\HELPDESK\M104,105,109,111,113,115,122,123,127,128,130,132,162"/>
    <m/>
    <n v="1"/>
    <s v="Completed &amp; Approved"/>
    <x v="0"/>
  </r>
  <r>
    <n v="1322"/>
    <s v="M613"/>
    <s v="MOM"/>
    <d v="2023-07-04T00:00:00"/>
    <m/>
    <s v="OSS"/>
    <s v="OSS"/>
    <s v="OSS"/>
    <s v="O&amp;M Strategy"/>
    <s v="Justify the use of the implemented HPSM tool as best suited to ITIL compliant processes."/>
    <m/>
    <s v="Critical"/>
    <s v="Open"/>
    <m/>
    <s v=" "/>
    <s v=" "/>
    <m/>
    <m/>
    <m/>
    <m/>
    <x v="9"/>
    <m/>
    <m/>
    <s v="CLOSURE REVIEW PENDING "/>
    <s v="AD-UT-Tfiber"/>
    <d v="2025-09-12T00:00:00"/>
    <s v="\\172.28.9.34\SHARE DRIVE\Artefacts_T-Fiber TNOC Tracker\OSS"/>
    <m/>
    <m/>
    <m/>
    <m/>
    <m/>
    <m/>
    <s v="MOMOSS"/>
    <s v="Applications/Tools"/>
    <s v="OPEN"/>
    <s v="COMPLETED"/>
    <n v="0"/>
    <m/>
    <m/>
    <m/>
    <m/>
    <n v="1"/>
    <s v="Completed but Verification undrer Process"/>
    <x v="2"/>
  </r>
  <r>
    <n v="1323"/>
    <s v="M614"/>
    <s v="MOM"/>
    <d v="2023-07-04T00:00:00"/>
    <m/>
    <m/>
    <m/>
    <s v="NOC Operationalization"/>
    <s v="O&amp;M Strategy"/>
    <s v="Revert on the segregation of current, interim, and final organisation structure along with the timelines in which these should be applicable."/>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324"/>
    <s v="M615"/>
    <s v="MOM"/>
    <d v="2023-07-04T00:00:00"/>
    <m/>
    <m/>
    <m/>
    <s v="NOC Operationalization"/>
    <s v="Hiddencove suggestions"/>
    <s v="Include the processes recommended by the external auditor (Hiddencove) such as Handover deployment to Operation process, Service Request Process, Configuration Management, Asset Management, Critical Event Management, Site Access Management, Handover Deployment to Operations Process (Transition Process)."/>
    <m/>
    <s v="Critical"/>
    <s v="Open"/>
    <m/>
    <s v=" "/>
    <s v=" "/>
    <s v="WIP"/>
    <s v=" "/>
    <s v="L&amp;T"/>
    <s v="Sivaprasad"/>
    <x v="0"/>
    <m/>
    <s v="Open"/>
    <s v="WIP"/>
    <s v=" "/>
    <s v=" "/>
    <s v=" "/>
    <m/>
    <m/>
    <m/>
    <m/>
    <m/>
    <m/>
    <s v="MOMNOC Operationalization"/>
    <s v="Network"/>
    <s v="OPEN"/>
    <m/>
    <m/>
    <m/>
    <m/>
    <m/>
    <m/>
    <n v="1"/>
    <s v="Open"/>
    <x v="1"/>
  </r>
  <r>
    <n v="1325"/>
    <s v="M616"/>
    <s v="MOM"/>
    <d v="2023-07-04T00:00:00"/>
    <m/>
    <m/>
    <m/>
    <s v="NOC Operationalization"/>
    <s v="O&amp;M Strategy"/>
    <s v="Include a Continuous Improvement framework covering the process of identification/initiation of the areas for continuous improvement on a regular basis. Standard frameworks like KAIZEN Or PDCA are suggested."/>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326"/>
    <s v="M617"/>
    <s v="MOM"/>
    <d v="2023-07-04T00:00:00"/>
    <s v="P3"/>
    <m/>
    <m/>
    <s v="NOC Operationalization"/>
    <s v="Escalation Matrix"/>
    <s v="Include aspects like document processes, RASCI &amp; Escalation Matrix in NOC Operational Framework."/>
    <m/>
    <s v="Critical"/>
    <s v="Open"/>
    <m/>
    <s v=" "/>
    <s v=" "/>
    <m/>
    <s v=" "/>
    <m/>
    <m/>
    <x v="8"/>
    <d v="2025-10-07T00:00:00"/>
    <s v="Open"/>
    <s v="Open"/>
    <s v=" "/>
    <s v=" "/>
    <s v=" "/>
    <m/>
    <m/>
    <m/>
    <m/>
    <m/>
    <m/>
    <s v="MOMNOC Operationalization"/>
    <s v="Network"/>
    <s v="OPEN"/>
    <m/>
    <m/>
    <s v="Documentation"/>
    <m/>
    <e v="#N/A"/>
    <m/>
    <n v="1"/>
    <s v="Open"/>
    <x v="1"/>
  </r>
  <r>
    <n v="1327"/>
    <s v="M618"/>
    <s v="MOM"/>
    <d v="2023-07-04T00:00:00"/>
    <m/>
    <m/>
    <m/>
    <s v="NOC Operationalization"/>
    <s v="O&amp;M Strategy"/>
    <s v="Highlight the processes that will be implemented and ready by 15th August ’23 and provide a roadmap of which module will be ready by when."/>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328"/>
    <s v="M619"/>
    <s v="MOM"/>
    <d v="2023-07-04T00:00:00"/>
    <s v="P3"/>
    <m/>
    <m/>
    <s v="NOC Operationalization"/>
    <s v="Escalation Matrix"/>
    <s v="Define clear roles and responsibilities related to L1, L2 &amp; L3 with an appropriate number of resources which should be according to the fault rates."/>
    <m/>
    <s v="Critical"/>
    <s v="Open"/>
    <m/>
    <s v=" "/>
    <s v=" "/>
    <m/>
    <s v="24-Sep-25: Updated Document Shared 23-Aug-23"/>
    <m/>
    <m/>
    <x v="8"/>
    <m/>
    <m/>
    <s v="COMPLETED &amp; APPROVED"/>
    <s v=" "/>
    <s v=" "/>
    <s v=" "/>
    <m/>
    <m/>
    <m/>
    <m/>
    <m/>
    <m/>
    <s v="MOMNOC Operationalization"/>
    <s v="Network"/>
    <s v="CLOSED"/>
    <m/>
    <m/>
    <s v="Not related to delivery"/>
    <d v="2025-09-24T00:00:00"/>
    <s v="\\172.28.9.23\tnocreports\TNOC Manpower_CVs\NOC Resources Details &amp; Roles"/>
    <m/>
    <n v="1"/>
    <s v="Completed &amp; Approved"/>
    <x v="0"/>
  </r>
  <r>
    <n v="1329"/>
    <s v="M62"/>
    <s v="MOM"/>
    <d v="2023-06-28T00:00:00"/>
    <s v="P3"/>
    <m/>
    <m/>
    <s v="NOC Operationalization"/>
    <s v="Handbook &amp; SOPs"/>
    <s v="All KPIs details submission"/>
    <m/>
    <s v="Critical"/>
    <s v="Completed"/>
    <m/>
    <s v=" "/>
    <s v=" "/>
    <m/>
    <s v="NOC KPI report for submitted and signed for Oct24 to Dec24. Jan to March25 KPI submitted but sign-off pending with TFiber"/>
    <m/>
    <m/>
    <x v="8"/>
    <d v="2025-09-20T00:00:00"/>
    <m/>
    <s v="COMPLETED &amp; APPROVED"/>
    <s v=" "/>
    <s v=" "/>
    <s v=" "/>
    <m/>
    <m/>
    <m/>
    <m/>
    <m/>
    <m/>
    <s v="MOMNOC Operationalization"/>
    <s v="Network"/>
    <s v="CLOSED"/>
    <m/>
    <m/>
    <s v="Documentation"/>
    <d v="2025-09-24T00:00:00"/>
    <s v="\\172.28.9.23\tnocreports\Monthly KPI Reports\FY 24-25\NOV-24\Interim NOC KPI for Signoff_ NOV-24"/>
    <m/>
    <n v="1"/>
    <s v="Completed &amp; Approved"/>
    <x v="0"/>
  </r>
  <r>
    <n v="1330"/>
    <s v="M620"/>
    <s v="MOM"/>
    <d v="2023-07-04T00:00:00"/>
    <m/>
    <m/>
    <m/>
    <s v="NOC Operationalization"/>
    <s v="GIS"/>
    <s v="Ensure the coverage of GIS operations as part of a single integrated picture of NOC, Field including handovers to/from Field and NOC."/>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331"/>
    <s v="M621"/>
    <s v="MOM"/>
    <d v="2023-07-04T00:00:00"/>
    <m/>
    <m/>
    <m/>
    <s v="Helpdesk"/>
    <s v="Helpdesk"/>
    <s v="Evaluate the readiness of the current Helpdesk to start taking calls for GI and validate the sufficiency of the Helpdesk based on the fault rate, waiting time for each agent etc. by 15th July'23"/>
    <m/>
    <s v="Critical"/>
    <s v="Open"/>
    <m/>
    <s v=" "/>
    <s v=" "/>
    <s v="Closed"/>
    <s v="24-Sep-25: Approved and shall be closed_x000a_11-Sep-25: Changed and operational Now"/>
    <m/>
    <m/>
    <x v="2"/>
    <m/>
    <m/>
    <s v="COMPLETED &amp; APPROVED"/>
    <s v=" "/>
    <s v=" "/>
    <s v=" "/>
    <m/>
    <m/>
    <m/>
    <m/>
    <m/>
    <m/>
    <s v="MOMHelpdesk"/>
    <s v="Helpdesk (Contact Center)"/>
    <s v="CLOSED"/>
    <m/>
    <m/>
    <m/>
    <d v="2025-09-24T00:00:00"/>
    <s v="\\172.28.9.34\Artefacts_T-Fiber TNOC Tracker\HELPDESK\M117,126,728"/>
    <m/>
    <n v="1"/>
    <s v="Completed &amp; Approved"/>
    <x v="0"/>
  </r>
  <r>
    <n v="1332"/>
    <s v="M622"/>
    <s v="MOM"/>
    <d v="2023-07-04T00:00:00"/>
    <s v="P3"/>
    <m/>
    <m/>
    <s v="NOC Operationalization"/>
    <s v="O&amp;M Strategy"/>
    <s v="Submission of the proposed TNOC Operational Framework document on 9th July ’23 for review."/>
    <m/>
    <s v="Critical"/>
    <s v="Open"/>
    <m/>
    <s v=" "/>
    <s v=" "/>
    <m/>
    <s v="223-Sep-25: Artefacts uploded"/>
    <m/>
    <m/>
    <x v="8"/>
    <d v="2025-10-07T00:00:00"/>
    <m/>
    <s v="COMPLETED &amp; APPROVED"/>
    <s v=" "/>
    <s v=" "/>
    <s v=" "/>
    <m/>
    <m/>
    <m/>
    <m/>
    <m/>
    <m/>
    <s v="MOMNOC Operationalization"/>
    <s v="Network"/>
    <s v="CLOSED"/>
    <m/>
    <m/>
    <s v="Documentation"/>
    <d v="2025-09-22T00:00:00"/>
    <s v="\\172.28.9.34\Artefacts_T-Fiber TNOC Tracker\TNOC\M622"/>
    <m/>
    <n v="1"/>
    <s v="Completed &amp; Approved"/>
    <x v="0"/>
  </r>
  <r>
    <n v="1333"/>
    <s v="M623"/>
    <s v="MOM"/>
    <d v="2023-07-04T00:00:00"/>
    <m/>
    <m/>
    <m/>
    <s v="NOC Operationalization"/>
    <s v="O&amp;M Strategy"/>
    <s v="Next review on Operational Framework by 11th July ’23."/>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334"/>
    <s v="M624"/>
    <s v="MOM"/>
    <d v="2023-07-04T00:00:00"/>
    <m/>
    <m/>
    <m/>
    <s v="NOC Operationalization"/>
    <s v="O&amp;M Strategy"/>
    <s v="Develop a process and framework for order fulfillment, ensuring that all applications and tools are ready for production."/>
    <m/>
    <s v="Critical"/>
    <s v="Open"/>
    <m/>
    <s v=" "/>
    <s v=" "/>
    <s v="WIP"/>
    <s v=" "/>
    <s v="L&amp;T"/>
    <s v="Sivaprasad"/>
    <x v="0"/>
    <m/>
    <s v="Open"/>
    <s v="WIP"/>
    <s v=" "/>
    <s v=" "/>
    <s v=" "/>
    <m/>
    <m/>
    <m/>
    <m/>
    <m/>
    <m/>
    <s v="MOMNOC Operationalization"/>
    <s v="Network"/>
    <s v="OPEN"/>
    <m/>
    <m/>
    <m/>
    <m/>
    <m/>
    <m/>
    <n v="1"/>
    <s v="Open"/>
    <x v="1"/>
  </r>
  <r>
    <n v="1335"/>
    <s v="M625"/>
    <s v="MOM"/>
    <d v="2023-07-04T00:00:00"/>
    <m/>
    <m/>
    <m/>
    <s v="NOC Operationalization"/>
    <s v="O&amp;M Strategy"/>
    <s v="Prepare a more comprehensive plan for product catalog and infrastructure management and maintenance."/>
    <m/>
    <s v="Critical"/>
    <s v="Open"/>
    <m/>
    <s v=" "/>
    <s v=" "/>
    <s v="WIP"/>
    <s v=" "/>
    <s v="L&amp;T"/>
    <s v="Sivaprasad"/>
    <x v="0"/>
    <m/>
    <s v="Open"/>
    <s v="WIP"/>
    <s v=" "/>
    <s v=" "/>
    <s v=" "/>
    <m/>
    <m/>
    <m/>
    <m/>
    <m/>
    <m/>
    <s v="MOMNOC Operationalization"/>
    <s v="Network"/>
    <s v="OPEN"/>
    <m/>
    <m/>
    <m/>
    <m/>
    <m/>
    <m/>
    <n v="1"/>
    <s v="Open"/>
    <x v="1"/>
  </r>
  <r>
    <n v="1336"/>
    <s v="M626"/>
    <s v="MOM"/>
    <d v="2023-07-04T00:00:00"/>
    <m/>
    <m/>
    <m/>
    <s v="NOC Operationalization"/>
    <s v="O&amp;M Strategy"/>
    <s v="Develop a comprehensive plan for improving network service management and address any issues related to MPLS-related resources."/>
    <m/>
    <s v="Critical"/>
    <s v="Open"/>
    <m/>
    <s v=" "/>
    <s v=" "/>
    <s v="WIP"/>
    <s v=" "/>
    <s v="L&amp;T"/>
    <s v="Sivaprasad"/>
    <x v="0"/>
    <m/>
    <s v="Open"/>
    <s v="WIP"/>
    <s v=" "/>
    <s v=" "/>
    <s v=" "/>
    <m/>
    <m/>
    <m/>
    <m/>
    <m/>
    <m/>
    <s v="MOMNOC Operationalization"/>
    <s v="Network"/>
    <s v="OPEN"/>
    <m/>
    <m/>
    <m/>
    <m/>
    <m/>
    <m/>
    <n v="1"/>
    <s v="Open"/>
    <x v="1"/>
  </r>
  <r>
    <n v="1337"/>
    <s v="M627"/>
    <s v="MOM"/>
    <d v="2023-07-04T00:00:00"/>
    <m/>
    <m/>
    <m/>
    <s v="NOC Operationalization"/>
    <s v="Dry Run"/>
    <s v="Schedule the first dry run for the NOC Operationalization for 24th July '23."/>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338"/>
    <s v="M628"/>
    <s v="MOM"/>
    <d v="2023-07-04T00:00:00"/>
    <m/>
    <m/>
    <m/>
    <s v="WFM"/>
    <s v="Mobile Application"/>
    <s v="Develop and present mobile applications that are functional and meet the needs and preferences of users by 15th August '23."/>
    <m/>
    <s v="Critical"/>
    <s v="Open"/>
    <m/>
    <s v=" "/>
    <s v=" "/>
    <m/>
    <m/>
    <m/>
    <m/>
    <x v="1"/>
    <m/>
    <m/>
    <s v="CLOSURE REVIEW PENDING "/>
    <s v=" "/>
    <s v=" "/>
    <s v=" "/>
    <m/>
    <m/>
    <m/>
    <m/>
    <m/>
    <m/>
    <s v="MOMWFM"/>
    <s v="Applications/Tools"/>
    <s v="OPEN"/>
    <m/>
    <m/>
    <m/>
    <m/>
    <m/>
    <m/>
    <n v="1"/>
    <s v="Completed but Verification undrer Process"/>
    <x v="2"/>
  </r>
  <r>
    <n v="1339"/>
    <s v="M629"/>
    <s v="MOM"/>
    <d v="2023-07-04T00:00:00"/>
    <m/>
    <m/>
    <m/>
    <s v="NOC Operationalization"/>
    <s v=" "/>
    <s v="The Tools Assigned the Operation to be ready and deployed by 9th July '23."/>
    <m/>
    <s v="Critical"/>
    <s v="Open"/>
    <m/>
    <s v=" "/>
    <s v=" "/>
    <s v="WIP"/>
    <s v=" "/>
    <s v="L&amp;T"/>
    <s v="Sivaprasad"/>
    <x v="0"/>
    <m/>
    <s v="Open"/>
    <s v="WIP"/>
    <s v=" "/>
    <s v=" "/>
    <s v=" "/>
    <m/>
    <m/>
    <m/>
    <m/>
    <m/>
    <m/>
    <s v="MOMNOC Operationalization"/>
    <s v="Network"/>
    <s v="OPEN"/>
    <m/>
    <m/>
    <m/>
    <m/>
    <m/>
    <m/>
    <n v="1"/>
    <s v="Open"/>
    <x v="1"/>
  </r>
  <r>
    <n v="1340"/>
    <s v="M63"/>
    <s v="MOM"/>
    <d v="2023-06-28T00:00:00"/>
    <m/>
    <m/>
    <m/>
    <s v="NOC Operationalization"/>
    <s v="Handbook &amp; SOPs"/>
    <s v="The difference between problem and issue management."/>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341"/>
    <s v="M630"/>
    <s v="MOM"/>
    <d v="2023-07-04T00:00:00"/>
    <m/>
    <m/>
    <m/>
    <s v="NOC Operationalization"/>
    <s v=" "/>
    <s v="HLD &amp; LLD Approval: L&amp;T to expedite closure of pending points with daily discussions, aiming for 6th April '23."/>
    <m/>
    <s v="NON-Critical"/>
    <s v="Open"/>
    <m/>
    <s v=" "/>
    <s v=" "/>
    <s v="WIP"/>
    <s v=" "/>
    <s v="L&amp;T"/>
    <s v="Sivaprasad"/>
    <x v="0"/>
    <m/>
    <s v="Open"/>
    <s v="WIP"/>
    <s v=" "/>
    <s v=" "/>
    <s v=" "/>
    <m/>
    <m/>
    <m/>
    <m/>
    <m/>
    <m/>
    <s v="MOMNOC Operationalization"/>
    <s v="Network"/>
    <s v="OPEN"/>
    <m/>
    <m/>
    <m/>
    <m/>
    <m/>
    <m/>
    <n v="1"/>
    <s v="Open"/>
    <x v="1"/>
  </r>
  <r>
    <n v="1342"/>
    <s v="M631"/>
    <s v="MOM"/>
    <d v="2023-07-04T00:00:00"/>
    <m/>
    <m/>
    <m/>
    <s v="BSS"/>
    <s v="T-Cell Launch"/>
    <s v="Cell Tower Launch: CRM-based demo by L&amp;T with manual NSO loop and GIS by 27th March '23."/>
    <m/>
    <s v="Critical"/>
    <s v="Open"/>
    <m/>
    <s v=" "/>
    <s v=" "/>
    <m/>
    <s v=" "/>
    <m/>
    <m/>
    <x v="5"/>
    <m/>
    <s v="Open"/>
    <s v="Open"/>
    <s v=" "/>
    <s v=" "/>
    <s v=" "/>
    <m/>
    <m/>
    <m/>
    <m/>
    <m/>
    <m/>
    <s v="MOMBSS"/>
    <s v="Applications/Tools"/>
    <s v="OPEN"/>
    <m/>
    <m/>
    <m/>
    <m/>
    <e v="#N/A"/>
    <m/>
    <n v="1"/>
    <s v="Open"/>
    <x v="1"/>
  </r>
  <r>
    <n v="1343"/>
    <s v="M632"/>
    <s v="MOM"/>
    <d v="2023-07-04T00:00:00"/>
    <m/>
    <m/>
    <m/>
    <s v="BSS"/>
    <s v="T-Cell Launch"/>
    <s v="Dependencies for Cell Tower Launch: L&amp;T to address payment gateway integration, product catalog sign-off, and E2E flows with T-Fiber approval."/>
    <m/>
    <s v="Critical"/>
    <s v="Open"/>
    <m/>
    <s v=" "/>
    <s v=" "/>
    <m/>
    <s v=" "/>
    <m/>
    <m/>
    <x v="5"/>
    <m/>
    <s v="Open"/>
    <s v="Open"/>
    <s v=" "/>
    <s v=" "/>
    <s v=" "/>
    <m/>
    <m/>
    <m/>
    <m/>
    <m/>
    <m/>
    <s v="MOMBSS"/>
    <s v="Applications/Tools"/>
    <s v="OPEN"/>
    <m/>
    <m/>
    <m/>
    <m/>
    <e v="#N/A"/>
    <m/>
    <n v="1"/>
    <s v="Open"/>
    <x v="1"/>
  </r>
  <r>
    <n v="1344"/>
    <s v="M633"/>
    <s v="MOM"/>
    <d v="2023-07-04T00:00:00"/>
    <m/>
    <m/>
    <m/>
    <s v="BSS"/>
    <s v="T-Cell Launch"/>
    <s v="GIS Feasibility for Cell Tower: L&amp;T to present an alternative solution within 2 to 3 days and document risks and mitigation for seamless migration."/>
    <m/>
    <s v="Critical"/>
    <s v="Open"/>
    <m/>
    <s v=" "/>
    <s v=" "/>
    <m/>
    <s v=" "/>
    <m/>
    <m/>
    <x v="5"/>
    <m/>
    <s v="Open"/>
    <s v="Open"/>
    <s v=" "/>
    <s v=" "/>
    <s v=" "/>
    <m/>
    <m/>
    <m/>
    <m/>
    <m/>
    <m/>
    <s v="MOMBSS"/>
    <s v="Applications/Tools"/>
    <s v="OPEN"/>
    <m/>
    <m/>
    <m/>
    <m/>
    <e v="#N/A"/>
    <m/>
    <n v="1"/>
    <s v="Open"/>
    <x v="1"/>
  </r>
  <r>
    <n v="1345"/>
    <s v="M634"/>
    <s v="MOM"/>
    <d v="2023-07-04T00:00:00"/>
    <m/>
    <m/>
    <m/>
    <s v="GIS"/>
    <s v="GIS Completion"/>
    <s v="GIS OEM - Hexagon: L&amp;T to ensure GIS readiness within 2 to 4 weeks for service provisioning automation."/>
    <m/>
    <s v="Critical"/>
    <s v="Open"/>
    <m/>
    <s v=" "/>
    <s v=" "/>
    <m/>
    <m/>
    <m/>
    <m/>
    <x v="1"/>
    <m/>
    <m/>
    <s v="CLOSURE REVIEW PENDING "/>
    <s v=" "/>
    <s v=" "/>
    <s v=" "/>
    <m/>
    <m/>
    <m/>
    <m/>
    <m/>
    <m/>
    <s v="MOMGIS"/>
    <s v="Applications/Tools"/>
    <s v="OPEN"/>
    <m/>
    <m/>
    <m/>
    <m/>
    <m/>
    <m/>
    <n v="1"/>
    <s v="Completed but Verification undrer Process"/>
    <x v="2"/>
  </r>
  <r>
    <n v="1346"/>
    <s v="M635"/>
    <s v="MOM"/>
    <d v="2023-07-04T00:00:00"/>
    <m/>
    <m/>
    <m/>
    <s v="OEM Related"/>
    <s v="Security"/>
    <s v="Cisco Firewall Limitation: L&amp;T to demonstrate GI Internet workflow by 5th April '23 and confirm support for full capacity of 30 thousand institutions."/>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1347"/>
    <s v="M636"/>
    <s v="MOM"/>
    <d v="2023-07-04T00:00:00"/>
    <m/>
    <m/>
    <m/>
    <s v="PM Tool Issue"/>
    <s v="PM Tool Issue"/>
    <s v="Digital Process for GI Connectivity: L&amp;T to present a plan for digital process and tools usage by 5th April '23, with the possibility of presenting earlier in Cadence calls."/>
    <m/>
    <s v="NON-Critical"/>
    <s v="Open"/>
    <m/>
    <s v=" "/>
    <s v=" "/>
    <s v="Closed"/>
    <s v="23-Sep-25: Approved shall be closed"/>
    <m/>
    <m/>
    <x v="0"/>
    <m/>
    <m/>
    <s v="COMPLETED &amp; APPROVED"/>
    <s v=" "/>
    <s v=" "/>
    <s v=" "/>
    <m/>
    <m/>
    <m/>
    <m/>
    <m/>
    <m/>
    <s v="MOMPM Tool Issue"/>
    <s v="Applications"/>
    <s v="CLOSED"/>
    <m/>
    <m/>
    <m/>
    <d v="2025-09-23T00:00:00"/>
    <s v="Artefacts not Required"/>
    <m/>
    <n v="1"/>
    <s v="Completed &amp; Approved"/>
    <x v="0"/>
  </r>
  <r>
    <n v="1348"/>
    <s v="M637"/>
    <s v="MOM"/>
    <d v="2023-07-04T00:00:00"/>
    <m/>
    <m/>
    <m/>
    <s v="BSS"/>
    <s v="BSS"/>
    <s v="BSS Cadence Calls: L&amp;T to initiate and lead the required Cadence calls to meet project timelines."/>
    <m/>
    <s v="Critical"/>
    <s v="Open"/>
    <m/>
    <s v=" "/>
    <s v=" "/>
    <m/>
    <s v=" "/>
    <m/>
    <m/>
    <x v="5"/>
    <m/>
    <s v="Open"/>
    <s v="Open"/>
    <s v=" "/>
    <s v=" "/>
    <s v=" "/>
    <m/>
    <m/>
    <m/>
    <m/>
    <m/>
    <m/>
    <s v="MOMBSS"/>
    <s v="Applications/Tools"/>
    <s v="OPEN"/>
    <m/>
    <m/>
    <m/>
    <m/>
    <e v="#N/A"/>
    <m/>
    <n v="1"/>
    <s v="Open"/>
    <x v="1"/>
  </r>
  <r>
    <n v="1349"/>
    <s v="M638"/>
    <s v="MOM"/>
    <d v="2023-07-04T00:00:00"/>
    <m/>
    <m/>
    <m/>
    <s v="NOC Operationalization"/>
    <s v="Resource Augmentation"/>
    <s v="IPMPLS SME Resignation: L&amp;T to address the resignation and retention of the IPMPLS SME."/>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350"/>
    <s v="M639"/>
    <s v="MOM"/>
    <d v="2023-07-04T00:00:00"/>
    <m/>
    <m/>
    <m/>
    <s v="NOC Operationalization"/>
    <s v="Communication Matrix"/>
    <s v="Project SPOC: Mr. Anthony from L&amp;T to coordinate across all domains to deliver the project."/>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351"/>
    <s v="M64"/>
    <s v="MOM"/>
    <d v="2023-06-28T00:00:00"/>
    <m/>
    <m/>
    <m/>
    <s v="NOC Operationalization"/>
    <s v="Handbook &amp; SOPs"/>
    <s v="Establish a configuration management system to monitor all changes in NOC operations"/>
    <m/>
    <s v="Critical"/>
    <s v="Completed"/>
    <m/>
    <s v=" "/>
    <s v=" "/>
    <s v="WIP"/>
    <m/>
    <s v="L&amp;T"/>
    <s v="Sivaprasad"/>
    <x v="0"/>
    <m/>
    <s v="Open"/>
    <s v="WIP"/>
    <s v=" "/>
    <s v=" "/>
    <s v=" "/>
    <m/>
    <m/>
    <m/>
    <m/>
    <m/>
    <m/>
    <s v="MOMNOC Operationalization"/>
    <s v="Network"/>
    <s v="OPEN"/>
    <m/>
    <m/>
    <m/>
    <m/>
    <m/>
    <m/>
    <n v="1"/>
    <s v="Open"/>
    <x v="1"/>
  </r>
  <r>
    <n v="1352"/>
    <s v="M640"/>
    <s v="MOM"/>
    <d v="2023-07-04T00:00:00"/>
    <m/>
    <m/>
    <m/>
    <s v="NOC Operationalization"/>
    <s v="Service Solution"/>
    <s v="T-NOC Operationalisation Plan: L&amp;T to present a phased plan on 27th March '23 for minimal readiness by 5th April, stage 2 by 20th April, and stage 3 by 30th April, with the entire T-NOC operational by 30th April and launch by 15th May '23."/>
    <m/>
    <s v="Critical"/>
    <s v="Open"/>
    <m/>
    <s v=" "/>
    <s v=" "/>
    <s v="WIP"/>
    <s v=" "/>
    <s v="L&amp;T"/>
    <s v="Sivaprasad"/>
    <x v="0"/>
    <m/>
    <s v="Open"/>
    <s v="WIP"/>
    <s v=" "/>
    <s v=" "/>
    <s v=" "/>
    <m/>
    <m/>
    <m/>
    <m/>
    <m/>
    <m/>
    <s v="MOMNOC Operationalization"/>
    <s v="Network"/>
    <s v="OPEN"/>
    <m/>
    <m/>
    <m/>
    <m/>
    <m/>
    <m/>
    <n v="1"/>
    <s v="Open"/>
    <x v="1"/>
  </r>
  <r>
    <n v="1353"/>
    <s v="M641"/>
    <s v="MOM"/>
    <d v="2023-07-04T00:00:00"/>
    <m/>
    <m/>
    <m/>
    <s v="Field Related"/>
    <s v="Resource Augmentation"/>
    <s v="Resource Deployment for District Delivery: L&amp;T to ramp up resources to meet the delivery target of five and a half districts by 7th April '23."/>
    <m/>
    <s v="Critical"/>
    <s v="Open"/>
    <m/>
    <s v=" "/>
    <s v=" "/>
    <m/>
    <m/>
    <m/>
    <m/>
    <x v="3"/>
    <m/>
    <s v="Open"/>
    <s v="Open"/>
    <s v=" "/>
    <s v=" "/>
    <s v=" "/>
    <m/>
    <m/>
    <m/>
    <m/>
    <m/>
    <m/>
    <s v="MOMField Related"/>
    <s v="Field Related issues"/>
    <s v="OPEN"/>
    <m/>
    <m/>
    <s v="Project Team"/>
    <m/>
    <s v="Artefacts to be uploaded"/>
    <m/>
    <n v="1"/>
    <s v="Open"/>
    <x v="1"/>
  </r>
  <r>
    <n v="1354"/>
    <s v="M642"/>
    <s v="MOM"/>
    <d v="2023-07-04T00:00:00"/>
    <m/>
    <m/>
    <m/>
    <s v="Field Related"/>
    <s v="Zonal Path connectivity"/>
    <s v="Zonal Path Completion: L&amp;T to complete Medak to Mahbubnagar Zonal path by 31st March and AT by 15th April '23; AT of other completed zonal paths by 31st March '23."/>
    <m/>
    <s v="Critical"/>
    <s v="Open"/>
    <m/>
    <s v=" "/>
    <s v=" "/>
    <m/>
    <m/>
    <m/>
    <m/>
    <x v="3"/>
    <m/>
    <s v="Open"/>
    <s v="Open"/>
    <s v=" "/>
    <s v=" "/>
    <s v=" "/>
    <m/>
    <m/>
    <m/>
    <m/>
    <m/>
    <m/>
    <s v="MOMField Related"/>
    <s v="Field Related issues"/>
    <s v="OPEN"/>
    <m/>
    <m/>
    <s v="Project Team"/>
    <m/>
    <e v="#N/A"/>
    <m/>
    <n v="1"/>
    <s v="Open"/>
    <x v="1"/>
  </r>
  <r>
    <n v="1355"/>
    <s v="M643"/>
    <s v="MOM"/>
    <d v="2023-07-05T00:00:00"/>
    <m/>
    <m/>
    <m/>
    <s v="GIS"/>
    <s v="GIS Completion"/>
    <s v="Evaluate the current readiness status of the GIS tool and address the pending issues."/>
    <m/>
    <s v="Critical"/>
    <s v="Open"/>
    <m/>
    <s v=" "/>
    <s v=" "/>
    <m/>
    <m/>
    <m/>
    <m/>
    <x v="1"/>
    <m/>
    <m/>
    <s v="CLOSURE REVIEW PENDING "/>
    <s v=" "/>
    <s v=" "/>
    <s v=" "/>
    <m/>
    <m/>
    <m/>
    <m/>
    <m/>
    <m/>
    <s v="MOMGIS"/>
    <s v="Applications/Tools"/>
    <s v="OPEN"/>
    <m/>
    <m/>
    <m/>
    <m/>
    <m/>
    <m/>
    <n v="1"/>
    <s v="Completed but Verification undrer Process"/>
    <x v="2"/>
  </r>
  <r>
    <n v="1356"/>
    <s v="M644"/>
    <s v="MOM"/>
    <d v="2023-07-05T00:00:00"/>
    <m/>
    <m/>
    <m/>
    <s v="BSS"/>
    <s v="BSS"/>
    <s v="Ensure that the product being developed meets all the discussed and agreed-upon requirements and features."/>
    <m/>
    <s v="Critical"/>
    <s v="Open"/>
    <m/>
    <s v=" "/>
    <s v=" "/>
    <m/>
    <s v=" "/>
    <m/>
    <m/>
    <x v="5"/>
    <m/>
    <s v="Open"/>
    <s v="Open"/>
    <s v=" "/>
    <s v=" "/>
    <s v=" "/>
    <m/>
    <m/>
    <m/>
    <m/>
    <m/>
    <m/>
    <s v="MOMBSS"/>
    <s v="Applications/Tools"/>
    <s v="OPEN"/>
    <m/>
    <m/>
    <m/>
    <m/>
    <e v="#N/A"/>
    <m/>
    <n v="1"/>
    <s v="Open"/>
    <x v="1"/>
  </r>
  <r>
    <n v="1357"/>
    <s v="M645"/>
    <s v="MOM"/>
    <d v="2023-07-05T00:00:00"/>
    <m/>
    <m/>
    <m/>
    <s v="BSS"/>
    <s v="Dry Run"/>
    <s v="Complete the BSS Demo according to the feedback points received and demonstrate progress on the same by the first week of May."/>
    <m/>
    <s v="Critical"/>
    <s v="Open"/>
    <m/>
    <s v=" "/>
    <s v=" "/>
    <m/>
    <s v=" "/>
    <m/>
    <m/>
    <x v="5"/>
    <m/>
    <s v="Open"/>
    <s v="Open"/>
    <s v=" "/>
    <s v=" "/>
    <s v=" "/>
    <m/>
    <m/>
    <m/>
    <m/>
    <m/>
    <m/>
    <s v="MOMBSS"/>
    <s v="Applications/Tools"/>
    <s v="OPEN"/>
    <m/>
    <m/>
    <m/>
    <m/>
    <e v="#N/A"/>
    <m/>
    <n v="1"/>
    <s v="Open"/>
    <x v="1"/>
  </r>
  <r>
    <n v="1358"/>
    <s v="M646"/>
    <s v="MOM"/>
    <d v="2023-07-05T00:00:00"/>
    <m/>
    <m/>
    <m/>
    <s v="NOC Operationalization"/>
    <s v="NOC Operationalization"/>
    <s v="Develop and present a comprehensive proposal for improving the appearance of T-NOC."/>
    <m/>
    <s v="Critical"/>
    <s v="Open"/>
    <m/>
    <s v=" "/>
    <s v=" "/>
    <m/>
    <s v="TNOC passive infra delivered, AT done"/>
    <m/>
    <m/>
    <x v="8"/>
    <m/>
    <m/>
    <s v="COMPLETED &amp; APPROVED"/>
    <s v=" "/>
    <s v=" "/>
    <s v=" "/>
    <m/>
    <m/>
    <m/>
    <m/>
    <m/>
    <m/>
    <s v="MOMNOC Operationalization"/>
    <s v="Network"/>
    <s v="CLOSED"/>
    <m/>
    <m/>
    <s v="Need clarity"/>
    <d v="2025-09-19T00:00:00"/>
    <s v="Artefacts not Required"/>
    <m/>
    <n v="1"/>
    <s v="Completed &amp; Approved"/>
    <x v="0"/>
  </r>
  <r>
    <n v="1359"/>
    <s v="M647"/>
    <s v="MOM"/>
    <d v="2023-07-05T00:00:00"/>
    <m/>
    <m/>
    <m/>
    <s v="GIS"/>
    <s v="GIS Completion"/>
    <s v="Submit revise plan for Complete GIS Tool (Basic) Readiness by 30th April’23, GIS Tool (Advanced) Readiness by 31st May’23, and GIS Tool (Integration) Readiness by 30th June’23."/>
    <m/>
    <s v="Critical"/>
    <s v="Open"/>
    <m/>
    <s v=" "/>
    <s v=" "/>
    <m/>
    <m/>
    <m/>
    <m/>
    <x v="1"/>
    <m/>
    <m/>
    <s v="CLOSURE REVIEW PENDING "/>
    <s v=" "/>
    <s v=" "/>
    <s v=" "/>
    <m/>
    <m/>
    <m/>
    <m/>
    <m/>
    <m/>
    <s v="MOMGIS"/>
    <s v="Applications/Tools"/>
    <s v="OPEN"/>
    <m/>
    <m/>
    <m/>
    <m/>
    <m/>
    <m/>
    <n v="1"/>
    <s v="Completed but Verification undrer Process"/>
    <x v="2"/>
  </r>
  <r>
    <n v="1360"/>
    <s v="M648"/>
    <s v="MOM"/>
    <d v="2023-07-05T00:00:00"/>
    <m/>
    <m/>
    <m/>
    <s v="GIS"/>
    <s v="GIS Completion"/>
    <s v="Submit responses on concerns of the number of GIS licences for data upload and readiness of current helpdesk to start taking calls for GI."/>
    <m/>
    <s v="Critical"/>
    <s v="Open"/>
    <m/>
    <s v=" "/>
    <s v=" "/>
    <m/>
    <s v="TFIBER is a critical dependency for closing the GIS licenses"/>
    <m/>
    <m/>
    <x v="1"/>
    <m/>
    <m/>
    <s v="CLOSURE REVIEW PENDING "/>
    <s v=" "/>
    <s v=" "/>
    <s v=" "/>
    <m/>
    <m/>
    <m/>
    <m/>
    <m/>
    <m/>
    <s v="MOMGIS"/>
    <s v="Applications/Tools"/>
    <s v="OPEN"/>
    <m/>
    <m/>
    <m/>
    <m/>
    <m/>
    <m/>
    <n v="1"/>
    <s v="Completed but Verification undrer Process"/>
    <x v="2"/>
  </r>
  <r>
    <n v="1361"/>
    <s v="M649"/>
    <s v="MOM"/>
    <d v="2023-07-05T00:00:00"/>
    <s v="P3"/>
    <m/>
    <m/>
    <s v="NOC Operationalization"/>
    <s v="Operational Framework"/>
    <s v="Identify and rectify inconsistencies in the document processes presented in the NOC's Operational Framework."/>
    <m/>
    <s v="Critical"/>
    <s v="Open"/>
    <m/>
    <s v=" "/>
    <s v=" "/>
    <m/>
    <s v=" "/>
    <m/>
    <m/>
    <x v="8"/>
    <d v="2025-10-07T00:00:00"/>
    <s v="Open"/>
    <s v="Open"/>
    <s v=" "/>
    <s v=" "/>
    <s v=" "/>
    <m/>
    <m/>
    <m/>
    <m/>
    <m/>
    <m/>
    <s v="MOMNOC Operationalization"/>
    <s v="Network"/>
    <s v="OPEN"/>
    <m/>
    <m/>
    <s v="Documentation"/>
    <m/>
    <e v="#N/A"/>
    <m/>
    <n v="1"/>
    <s v="Open"/>
    <x v="1"/>
  </r>
  <r>
    <n v="1362"/>
    <s v="M65"/>
    <s v="MOM"/>
    <d v="2023-06-28T00:00:00"/>
    <s v="P3"/>
    <m/>
    <m/>
    <s v="NOC Operationalization"/>
    <s v="Handbook &amp; SOPs"/>
    <s v="Create an archival policy for documentation storage, including retrieval systems, access matrix, and policies"/>
    <m/>
    <s v="Critical"/>
    <s v="Open"/>
    <m/>
    <s v=" "/>
    <s v=" "/>
    <m/>
    <s v=" "/>
    <m/>
    <m/>
    <x v="8"/>
    <d v="2025-10-07T00:00:00"/>
    <s v="Open"/>
    <s v="Open"/>
    <s v=" "/>
    <s v=" "/>
    <s v=" "/>
    <m/>
    <m/>
    <m/>
    <m/>
    <m/>
    <m/>
    <s v="MOMNOC Operationalization"/>
    <s v="Network"/>
    <s v="OPEN"/>
    <m/>
    <m/>
    <s v="Documentation"/>
    <m/>
    <e v="#N/A"/>
    <m/>
    <n v="1"/>
    <s v="Open"/>
    <x v="1"/>
  </r>
  <r>
    <n v="1363"/>
    <s v="M650"/>
    <s v="MOM"/>
    <d v="2023-07-05T00:00:00"/>
    <m/>
    <m/>
    <m/>
    <s v="BSS"/>
    <s v="Dry Run"/>
    <s v="Provide BSS Demo with actual auto-feasibility check by 6th April."/>
    <m/>
    <s v="Critical"/>
    <s v="Open"/>
    <m/>
    <s v=" "/>
    <s v=" "/>
    <m/>
    <s v=" "/>
    <m/>
    <m/>
    <x v="5"/>
    <m/>
    <s v="Open"/>
    <s v="Open"/>
    <s v=" "/>
    <s v=" "/>
    <s v=" "/>
    <m/>
    <m/>
    <m/>
    <m/>
    <m/>
    <m/>
    <s v="MOMBSS"/>
    <s v="Applications/Tools"/>
    <s v="OPEN"/>
    <m/>
    <m/>
    <m/>
    <m/>
    <e v="#N/A"/>
    <m/>
    <n v="1"/>
    <s v="Open"/>
    <x v="1"/>
  </r>
  <r>
    <n v="1364"/>
    <s v="M651"/>
    <s v="MOM"/>
    <d v="2023-07-05T00:00:00"/>
    <m/>
    <m/>
    <m/>
    <s v="BSS"/>
    <s v="Dry Run"/>
    <s v="Present a clear day-wise plan for BSS readiness by 30th September 2023 for full-fledged production with automated GIS."/>
    <m/>
    <s v="Critical"/>
    <s v="Open"/>
    <m/>
    <s v=" "/>
    <s v=" "/>
    <m/>
    <s v=" "/>
    <m/>
    <m/>
    <x v="5"/>
    <m/>
    <s v="Open"/>
    <s v="Open"/>
    <s v=" "/>
    <s v=" "/>
    <s v=" "/>
    <m/>
    <m/>
    <m/>
    <m/>
    <m/>
    <m/>
    <s v="MOMBSS"/>
    <s v="Applications/Tools"/>
    <s v="OPEN"/>
    <m/>
    <m/>
    <m/>
    <m/>
    <e v="#N/A"/>
    <m/>
    <n v="1"/>
    <s v="Open"/>
    <x v="1"/>
  </r>
  <r>
    <n v="1365"/>
    <s v="M652"/>
    <s v="MOM"/>
    <d v="2023-07-05T00:00:00"/>
    <m/>
    <m/>
    <m/>
    <s v="Field Related"/>
    <s v="Full NOC Readiness"/>
    <s v="Complete the connection of 589 Mandals by 1st week of June, with an expectation of minimum 3 hours and maximum of 5 hours for each Mandal."/>
    <m/>
    <s v="Critical"/>
    <s v="Open"/>
    <m/>
    <s v=" "/>
    <s v=" "/>
    <m/>
    <m/>
    <m/>
    <m/>
    <x v="3"/>
    <m/>
    <s v="Open"/>
    <s v="Open"/>
    <s v=" "/>
    <s v=" "/>
    <s v=" "/>
    <m/>
    <m/>
    <m/>
    <m/>
    <m/>
    <m/>
    <s v="MOMField Related"/>
    <s v="Field Related issues"/>
    <s v="OPEN"/>
    <m/>
    <m/>
    <s v="Project Team"/>
    <m/>
    <e v="#N/A"/>
    <m/>
    <n v="1"/>
    <s v="Open"/>
    <x v="1"/>
  </r>
  <r>
    <n v="1366"/>
    <s v="M653"/>
    <s v="MOM"/>
    <d v="2023-07-05T00:00:00"/>
    <m/>
    <m/>
    <m/>
    <s v="NOC Operationalization"/>
    <s v="Full NOC Readiness"/>
    <s v="Highlight the processes that will be implemented and ready by 15th August ’23 and provide a roadmap of which module will be ready by when during the meeting on 4th July'23."/>
    <m/>
    <s v="Critical"/>
    <s v="Open"/>
    <m/>
    <s v=" "/>
    <s v=" "/>
    <s v="WIP"/>
    <s v=" "/>
    <s v="L&amp;T"/>
    <s v="Sivaprasad"/>
    <x v="0"/>
    <m/>
    <s v="Open"/>
    <s v="WIP"/>
    <s v=" "/>
    <s v=" "/>
    <s v=" "/>
    <m/>
    <m/>
    <m/>
    <m/>
    <m/>
    <m/>
    <s v="MOMNOC Operationalization"/>
    <s v="Network"/>
    <s v="OPEN"/>
    <m/>
    <m/>
    <m/>
    <m/>
    <m/>
    <m/>
    <n v="1"/>
    <s v="Open"/>
    <x v="1"/>
  </r>
  <r>
    <n v="1367"/>
    <s v="M654"/>
    <s v="MOM"/>
    <d v="2023-07-05T00:00:00"/>
    <m/>
    <m/>
    <m/>
    <s v="Security &amp; Regulatory Compliance"/>
    <s v="Full NOC Readiness"/>
    <s v="Still update on the perceived firewall limitation issue is pending , asked on 3rd April'24"/>
    <m/>
    <s v="Critical"/>
    <s v="Open"/>
    <m/>
    <s v=" "/>
    <s v=" "/>
    <m/>
    <s v=" "/>
    <m/>
    <m/>
    <x v="4"/>
    <m/>
    <s v="Open"/>
    <s v="Open"/>
    <s v=" "/>
    <s v=" "/>
    <s v=" "/>
    <m/>
    <m/>
    <m/>
    <m/>
    <m/>
    <m/>
    <s v="MOMSecurity &amp; Regulatory Compliance"/>
    <s v="Security"/>
    <s v="OPEN"/>
    <m/>
    <m/>
    <m/>
    <m/>
    <e v="#N/A"/>
    <m/>
    <n v="1"/>
    <s v="Open"/>
    <x v="1"/>
  </r>
  <r>
    <n v="1368"/>
    <s v="M655"/>
    <s v="MOM"/>
    <d v="2023-07-05T00:00:00"/>
    <m/>
    <m/>
    <m/>
    <s v="BSS"/>
    <s v="WFM Application"/>
    <s v="Submit internal E2E Project Plan on 31st March’23 as committed for review."/>
    <m/>
    <s v="Critical"/>
    <s v="Open"/>
    <m/>
    <s v=" "/>
    <s v=" "/>
    <m/>
    <s v=" "/>
    <m/>
    <m/>
    <x v="5"/>
    <m/>
    <s v="Open"/>
    <s v="Open"/>
    <s v=" "/>
    <s v=" "/>
    <s v=" "/>
    <m/>
    <m/>
    <m/>
    <m/>
    <m/>
    <m/>
    <s v="MOMBSS"/>
    <s v="Applications/Tools"/>
    <s v="OPEN"/>
    <m/>
    <m/>
    <m/>
    <m/>
    <e v="#N/A"/>
    <m/>
    <n v="1"/>
    <s v="Open"/>
    <x v="1"/>
  </r>
  <r>
    <n v="1369"/>
    <s v="M656"/>
    <s v="MOM"/>
    <d v="2023-07-05T00:00:00"/>
    <m/>
    <m/>
    <m/>
    <s v="BSS"/>
    <s v="Dry Run"/>
    <s v="BSS Demo on 6th April’23 must provide order feasibility."/>
    <m/>
    <s v="Critical"/>
    <s v="Open"/>
    <m/>
    <s v=" "/>
    <s v=" "/>
    <m/>
    <s v=" "/>
    <m/>
    <m/>
    <x v="5"/>
    <m/>
    <s v="Open"/>
    <s v="Open"/>
    <s v=" "/>
    <s v=" "/>
    <s v=" "/>
    <m/>
    <m/>
    <m/>
    <m/>
    <m/>
    <m/>
    <s v="MOMBSS"/>
    <s v="Applications/Tools"/>
    <s v="OPEN"/>
    <m/>
    <m/>
    <m/>
    <m/>
    <e v="#N/A"/>
    <m/>
    <n v="1"/>
    <s v="Open"/>
    <x v="1"/>
  </r>
  <r>
    <n v="1370"/>
    <s v="M657"/>
    <s v="MOM"/>
    <d v="2023-07-05T00:00:00"/>
    <m/>
    <m/>
    <m/>
    <s v="NOC Operationalization"/>
    <s v="Operational Framework"/>
    <s v="Ensure that all references to processes from ITIL and eTOM are clearly explained and utilized in the operational framework."/>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371"/>
    <s v="M658"/>
    <s v="MOM"/>
    <d v="2023-07-05T00:00:00"/>
    <s v="P3"/>
    <m/>
    <m/>
    <s v="NOC Operationalization"/>
    <s v="Escalation Matrix"/>
    <s v="Implement a robust RASCI &amp; Escalation Matrix in the NOC Operational Framework."/>
    <m/>
    <s v="Critical"/>
    <s v="Open"/>
    <m/>
    <s v=" "/>
    <s v=" "/>
    <m/>
    <s v=" "/>
    <m/>
    <m/>
    <x v="8"/>
    <m/>
    <m/>
    <s v="COMPLETED &amp; APPROVED"/>
    <s v=" "/>
    <s v=" "/>
    <s v=" "/>
    <m/>
    <m/>
    <m/>
    <m/>
    <m/>
    <m/>
    <s v="MOMNOC Operationalization"/>
    <s v="Network"/>
    <s v="CLOSED"/>
    <m/>
    <m/>
    <s v="Not related to delivery"/>
    <d v="2025-09-19T00:00:00"/>
    <s v="Artefacts not Required"/>
    <m/>
    <n v="1"/>
    <s v="Completed &amp; Approved"/>
    <x v="0"/>
  </r>
  <r>
    <n v="1372"/>
    <s v="M659"/>
    <s v="MOM"/>
    <d v="2023-07-05T00:00:00"/>
    <m/>
    <m/>
    <m/>
    <s v="GIS"/>
    <s v="GIS Completion"/>
    <s v="Integrate the processes recommended by the external auditor into the process flow of GIS readiness."/>
    <m/>
    <s v="Critical"/>
    <s v="Open"/>
    <m/>
    <s v=" "/>
    <s v=" "/>
    <m/>
    <s v="GIS SOP"/>
    <m/>
    <m/>
    <x v="1"/>
    <m/>
    <m/>
    <s v="CLOSURE REVIEW PENDING "/>
    <s v=" "/>
    <s v=" "/>
    <s v=" "/>
    <m/>
    <m/>
    <m/>
    <m/>
    <m/>
    <m/>
    <s v="MOMGIS"/>
    <s v="Applications/Tools"/>
    <s v="OPEN"/>
    <m/>
    <m/>
    <m/>
    <m/>
    <m/>
    <m/>
    <n v="1"/>
    <s v="Completed but Verification undrer Process"/>
    <x v="2"/>
  </r>
  <r>
    <n v="1373"/>
    <s v="M66"/>
    <s v="MOM"/>
    <d v="2023-06-28T00:00:00"/>
    <s v="P3"/>
    <m/>
    <m/>
    <s v="NOC Operationalization"/>
    <s v="Handbook &amp; SOPs"/>
    <s v="Define categories of problems along with a resolution approach plan"/>
    <m/>
    <s v="Critical"/>
    <s v="Open"/>
    <m/>
    <s v=" "/>
    <s v=" "/>
    <m/>
    <s v=" "/>
    <m/>
    <m/>
    <x v="8"/>
    <d v="2025-10-07T00:00:00"/>
    <s v="Open"/>
    <s v="Open"/>
    <s v=" "/>
    <s v=" "/>
    <s v=" "/>
    <m/>
    <m/>
    <m/>
    <m/>
    <m/>
    <m/>
    <s v="MOMNOC Operationalization"/>
    <s v="Network"/>
    <s v="OPEN"/>
    <m/>
    <m/>
    <s v="Documentation"/>
    <m/>
    <e v="#N/A"/>
    <m/>
    <n v="1"/>
    <s v="Open"/>
    <x v="1"/>
  </r>
  <r>
    <n v="1374"/>
    <s v="M660"/>
    <s v="MOM"/>
    <d v="2023-07-05T00:00:00"/>
    <m/>
    <m/>
    <m/>
    <s v="BSS"/>
    <s v="GIS"/>
    <s v="Perform manual feasibility checking until the GIS tool is ready and data is uploaded into the tool."/>
    <m/>
    <s v="Critical"/>
    <s v="Open"/>
    <m/>
    <s v=" "/>
    <s v=" "/>
    <m/>
    <s v=" "/>
    <m/>
    <m/>
    <x v="5"/>
    <m/>
    <s v="Open"/>
    <s v="Open"/>
    <s v=" "/>
    <s v=" "/>
    <s v=" "/>
    <m/>
    <m/>
    <m/>
    <m/>
    <m/>
    <m/>
    <s v="MOMBSS"/>
    <s v="Applications/Tools"/>
    <s v="OPEN"/>
    <m/>
    <m/>
    <m/>
    <m/>
    <e v="#N/A"/>
    <m/>
    <n v="1"/>
    <s v="Open"/>
    <x v="1"/>
  </r>
  <r>
    <n v="1375"/>
    <s v="M661"/>
    <s v="MOM"/>
    <d v="2023-07-05T00:00:00"/>
    <m/>
    <m/>
    <m/>
    <s v="BSS"/>
    <s v="GI Demo"/>
    <s v="Showcase the GI demo by the end of May."/>
    <m/>
    <s v="Critical"/>
    <s v="Open"/>
    <m/>
    <s v=" "/>
    <s v=" "/>
    <m/>
    <s v=" "/>
    <m/>
    <m/>
    <x v="5"/>
    <m/>
    <s v="Open"/>
    <s v="Open"/>
    <s v=" "/>
    <s v=" "/>
    <s v=" "/>
    <m/>
    <m/>
    <m/>
    <m/>
    <m/>
    <m/>
    <s v="MOMBSS"/>
    <s v="Applications/Tools"/>
    <s v="OPEN"/>
    <m/>
    <m/>
    <m/>
    <m/>
    <e v="#N/A"/>
    <m/>
    <n v="1"/>
    <s v="Open"/>
    <x v="1"/>
  </r>
  <r>
    <n v="1376"/>
    <s v="M662"/>
    <s v="MOM"/>
    <d v="2023-07-05T00:00:00"/>
    <m/>
    <m/>
    <m/>
    <s v="GIS"/>
    <s v="GIS Completion"/>
    <s v="Improve coordination with GIS, OEMs, and explore the possibility of developing a new GIS OEM to deliver the requirements of T-Fiber."/>
    <m/>
    <s v="Critical"/>
    <s v="Open"/>
    <m/>
    <s v=" "/>
    <s v=" "/>
    <m/>
    <m/>
    <m/>
    <m/>
    <x v="1"/>
    <m/>
    <m/>
    <s v="CLOSURE REVIEW PENDING "/>
    <s v=" "/>
    <s v=" "/>
    <s v=" "/>
    <m/>
    <m/>
    <m/>
    <m/>
    <m/>
    <m/>
    <s v="MOMGIS"/>
    <s v="Applications/Tools"/>
    <s v="OPEN"/>
    <m/>
    <m/>
    <m/>
    <m/>
    <m/>
    <m/>
    <n v="1"/>
    <s v="Completed but Verification undrer Process"/>
    <x v="2"/>
  </r>
  <r>
    <n v="1377"/>
    <s v="M663"/>
    <s v="MOM"/>
    <d v="2023-07-05T00:00:00"/>
    <m/>
    <m/>
    <m/>
    <s v="Helpdesk"/>
    <s v="Helpdesk"/>
    <s v="Take the performance measurement processes into consideration for measuring the performance of the identified Helpdesk resources."/>
    <m/>
    <s v="Critical"/>
    <s v="Open"/>
    <m/>
    <s v=" "/>
    <s v=" "/>
    <s v="Closed"/>
    <s v="24-Sep-25: Approved and shall be closed"/>
    <m/>
    <m/>
    <x v="2"/>
    <m/>
    <m/>
    <s v="COMPLETED &amp; APPROVED"/>
    <s v=" "/>
    <s v=" "/>
    <s v=" "/>
    <m/>
    <m/>
    <m/>
    <m/>
    <m/>
    <m/>
    <s v="MOMHelpdesk"/>
    <s v="Helpdesk (Contact Center)"/>
    <s v="CLOSED"/>
    <m/>
    <m/>
    <m/>
    <d v="2025-09-24T00:00:00"/>
    <s v="\\172.28.9.34\Artefacts_T-Fiber TNOC Tracker\HELPDESK\M114,722,134"/>
    <m/>
    <n v="1"/>
    <s v="Completed &amp; Approved"/>
    <x v="0"/>
  </r>
  <r>
    <n v="1378"/>
    <s v="M664"/>
    <s v="MOM"/>
    <d v="2023-07-05T00:00:00"/>
    <m/>
    <m/>
    <m/>
    <s v="BSS"/>
    <s v="CRM"/>
    <s v="Handle more professionally the field activity portion of the CRM flow."/>
    <m/>
    <s v="Critical"/>
    <s v="Open"/>
    <m/>
    <s v=" "/>
    <s v=" "/>
    <m/>
    <s v=" "/>
    <m/>
    <m/>
    <x v="5"/>
    <m/>
    <s v="Open"/>
    <s v="Open"/>
    <s v=" "/>
    <s v=" "/>
    <s v=" "/>
    <m/>
    <m/>
    <m/>
    <m/>
    <m/>
    <m/>
    <s v="MOMBSS"/>
    <s v="Applications/Tools"/>
    <s v="OPEN"/>
    <m/>
    <m/>
    <m/>
    <m/>
    <e v="#N/A"/>
    <m/>
    <n v="1"/>
    <s v="Open"/>
    <x v="1"/>
  </r>
  <r>
    <n v="1379"/>
    <s v="M665"/>
    <s v="MOM"/>
    <d v="2023-07-05T00:00:00"/>
    <m/>
    <m/>
    <m/>
    <s v="NSO"/>
    <s v="NSO"/>
    <s v="Arrive at feasible alternatives to handle situations such as NSO provisioning timeouts, submit alternative approaches in such scenarios and revert with exact steps taken to achieve this."/>
    <m/>
    <s v="Critical"/>
    <s v="Open"/>
    <m/>
    <s v=" "/>
    <s v=" "/>
    <m/>
    <s v=" "/>
    <m/>
    <m/>
    <x v="6"/>
    <m/>
    <s v="Open"/>
    <s v="Open"/>
    <s v=" "/>
    <s v=" "/>
    <s v=" "/>
    <m/>
    <m/>
    <m/>
    <m/>
    <m/>
    <m/>
    <s v="MOMNSO"/>
    <s v="Applications/Tools"/>
    <s v="OPEN"/>
    <m/>
    <m/>
    <m/>
    <m/>
    <e v="#N/A"/>
    <m/>
    <n v="1"/>
    <s v="Open"/>
    <x v="1"/>
  </r>
  <r>
    <n v="1380"/>
    <s v="M666"/>
    <s v="MOM"/>
    <d v="2023-07-05T00:00:00"/>
    <m/>
    <m/>
    <m/>
    <s v="NOC Operationalization"/>
    <s v="Daily Meetings"/>
    <s v="Officially commence up the daily stand-up call on 16th June ’23, with the call to be held routinely from this date."/>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381"/>
    <s v="M667"/>
    <s v="MOM"/>
    <d v="2023-07-05T00:00:00"/>
    <m/>
    <m/>
    <m/>
    <s v="BSS"/>
    <s v="Dry Run"/>
    <s v="BSS Demo on 6th April ’23 to provide order feasibility."/>
    <m/>
    <s v="Critical"/>
    <s v="Open"/>
    <m/>
    <s v=" "/>
    <s v=" "/>
    <m/>
    <s v=" "/>
    <m/>
    <m/>
    <x v="5"/>
    <m/>
    <s v="Open"/>
    <s v="Open"/>
    <s v=" "/>
    <s v=" "/>
    <s v=" "/>
    <m/>
    <m/>
    <m/>
    <m/>
    <m/>
    <m/>
    <s v="MOMBSS"/>
    <s v="Applications/Tools"/>
    <s v="OPEN"/>
    <m/>
    <m/>
    <m/>
    <m/>
    <e v="#N/A"/>
    <m/>
    <n v="1"/>
    <s v="Open"/>
    <x v="1"/>
  </r>
  <r>
    <n v="1382"/>
    <s v="M668"/>
    <s v="MOM"/>
    <d v="2023-07-05T00:00:00"/>
    <m/>
    <m/>
    <m/>
    <s v="NOC Operationalization"/>
    <s v="Operational Framework"/>
    <s v="Review of the Operational Framework by 11th July ’23."/>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383"/>
    <s v="M669"/>
    <s v="MOM"/>
    <d v="2023-07-05T00:00:00"/>
    <m/>
    <m/>
    <m/>
    <s v="BSS"/>
    <s v="T-Cell Launch"/>
    <s v="Showcase the demo for T-Cell on 6th April ’23."/>
    <m/>
    <s v="Critical"/>
    <s v="Open"/>
    <m/>
    <s v=" "/>
    <s v=" "/>
    <m/>
    <s v=" "/>
    <m/>
    <m/>
    <x v="5"/>
    <m/>
    <s v="Open"/>
    <s v="Open"/>
    <s v=" "/>
    <s v=" "/>
    <s v=" "/>
    <m/>
    <m/>
    <m/>
    <m/>
    <m/>
    <m/>
    <s v="MOMBSS"/>
    <s v="Applications/Tools"/>
    <s v="OPEN"/>
    <m/>
    <m/>
    <m/>
    <m/>
    <e v="#N/A"/>
    <m/>
    <n v="1"/>
    <s v="Open"/>
    <x v="1"/>
  </r>
  <r>
    <n v="1384"/>
    <s v="M67"/>
    <s v="MOM"/>
    <d v="2023-06-28T00:00:00"/>
    <m/>
    <m/>
    <m/>
    <s v="NOC Operationalization"/>
    <s v="Handbook &amp; SOPs"/>
    <s v="Adopt a continuous improvement framework such as DMAIC and Kaizen for process improvement"/>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385"/>
    <s v="M670"/>
    <s v="MOM"/>
    <d v="2023-07-05T00:00:00"/>
    <m/>
    <m/>
    <m/>
    <s v="BSS"/>
    <s v="Billing Related"/>
    <s v="Auto-approval of the Invoice by Finance users."/>
    <m/>
    <s v="NON-Critical"/>
    <s v="Open"/>
    <m/>
    <s v=" "/>
    <s v=" "/>
    <m/>
    <s v=" "/>
    <m/>
    <m/>
    <x v="5"/>
    <m/>
    <s v="Open"/>
    <s v="Open"/>
    <s v=" "/>
    <s v=" "/>
    <s v=" "/>
    <m/>
    <m/>
    <m/>
    <m/>
    <m/>
    <m/>
    <s v="MOMBSS"/>
    <s v="Applications/Tools"/>
    <s v="OPEN"/>
    <m/>
    <m/>
    <m/>
    <m/>
    <e v="#N/A"/>
    <m/>
    <n v="1"/>
    <s v="Open"/>
    <x v="1"/>
  </r>
  <r>
    <n v="1386"/>
    <s v="M671"/>
    <s v="MOM"/>
    <d v="2023-07-05T00:00:00"/>
    <m/>
    <m/>
    <m/>
    <s v="Helpdesk"/>
    <s v="Helpdesk"/>
    <s v="Make Helpdesk operational by 15th July ’23."/>
    <m/>
    <s v="Critical"/>
    <s v="Open"/>
    <m/>
    <s v=" "/>
    <s v=" "/>
    <s v="WIP"/>
    <s v=" "/>
    <m/>
    <m/>
    <x v="2"/>
    <m/>
    <s v="Open"/>
    <s v="WIP"/>
    <s v=" "/>
    <s v=" "/>
    <s v=" "/>
    <m/>
    <m/>
    <m/>
    <m/>
    <m/>
    <m/>
    <s v="MOMHelpdesk"/>
    <s v="Helpdesk (Contact Center)"/>
    <s v="OPEN"/>
    <m/>
    <m/>
    <m/>
    <m/>
    <m/>
    <m/>
    <n v="1"/>
    <s v="Open"/>
    <x v="1"/>
  </r>
  <r>
    <n v="1387"/>
    <s v="M672"/>
    <s v="MOM"/>
    <d v="2023-07-21T00:00:00"/>
    <m/>
    <m/>
    <m/>
    <s v="BSS"/>
    <s v="BSS"/>
    <s v="BSS Readiness Confirmation: L&amp;T to review and update overall readiness for E2E NOC by EOD 8th September '23, including confirmation on launch deliverables and interim launch processes ."/>
    <m/>
    <s v="Critical"/>
    <s v="Open"/>
    <m/>
    <s v=" "/>
    <s v=" "/>
    <m/>
    <s v=" "/>
    <m/>
    <m/>
    <x v="5"/>
    <m/>
    <s v="Open"/>
    <s v="Open"/>
    <s v=" "/>
    <s v=" "/>
    <s v=" "/>
    <m/>
    <m/>
    <m/>
    <m/>
    <m/>
    <m/>
    <s v="MOMBSS"/>
    <s v="Applications/Tools"/>
    <s v="OPEN"/>
    <m/>
    <m/>
    <m/>
    <m/>
    <e v="#N/A"/>
    <m/>
    <n v="1"/>
    <s v="Open"/>
    <x v="1"/>
  </r>
  <r>
    <n v="1388"/>
    <s v="M673"/>
    <s v="MOM"/>
    <d v="2023-07-21T00:00:00"/>
    <m/>
    <m/>
    <m/>
    <s v="BSS"/>
    <s v="Dry Run"/>
    <s v="BSS Demo Observations: L&amp;T to address observations from the BSS Demo on 24th July '23 and action items from the meeting with Director-Finance, T-Fiber ."/>
    <m/>
    <s v="Critical"/>
    <s v="Open"/>
    <m/>
    <s v=" "/>
    <s v=" "/>
    <m/>
    <s v=" "/>
    <m/>
    <m/>
    <x v="5"/>
    <m/>
    <s v="Open"/>
    <s v="Open"/>
    <s v=" "/>
    <s v=" "/>
    <s v=" "/>
    <m/>
    <m/>
    <m/>
    <m/>
    <m/>
    <m/>
    <s v="MOMBSS"/>
    <s v="Applications/Tools"/>
    <s v="OPEN"/>
    <m/>
    <m/>
    <m/>
    <m/>
    <e v="#N/A"/>
    <m/>
    <n v="1"/>
    <s v="Open"/>
    <x v="1"/>
  </r>
  <r>
    <n v="1389"/>
    <s v="M674"/>
    <s v="MOM"/>
    <d v="2023-07-21T00:00:00"/>
    <m/>
    <m/>
    <m/>
    <s v="WFM"/>
    <s v=" "/>
    <s v="WFM Integration: L&amp;T commenced WFM integration and will arrange a demonstration for field operations ."/>
    <m/>
    <s v="Critical"/>
    <s v="Open"/>
    <m/>
    <s v=" "/>
    <s v=" "/>
    <m/>
    <m/>
    <m/>
    <m/>
    <x v="1"/>
    <m/>
    <m/>
    <s v="CLOSURE REVIEW PENDING "/>
    <s v=" "/>
    <s v=" "/>
    <s v=" "/>
    <m/>
    <m/>
    <m/>
    <m/>
    <m/>
    <m/>
    <s v="MOMWFM"/>
    <s v="Applications/Tools"/>
    <s v="OPEN"/>
    <m/>
    <m/>
    <m/>
    <m/>
    <m/>
    <m/>
    <n v="1"/>
    <s v="Completed but Verification undrer Process"/>
    <x v="2"/>
  </r>
  <r>
    <n v="1390"/>
    <s v="M675"/>
    <s v="MOM"/>
    <d v="2023-07-21T00:00:00"/>
    <m/>
    <m/>
    <m/>
    <s v="BSS"/>
    <s v="NSO"/>
    <s v="Static IP and UI/UX Changes: Ready for demonstration by L&amp;T ."/>
    <m/>
    <s v="NON-Critical"/>
    <s v="Open"/>
    <m/>
    <s v=" "/>
    <s v=" "/>
    <m/>
    <s v=" "/>
    <m/>
    <m/>
    <x v="5"/>
    <m/>
    <s v="Open"/>
    <s v="Open"/>
    <s v=" "/>
    <s v=" "/>
    <s v=" "/>
    <m/>
    <m/>
    <m/>
    <m/>
    <m/>
    <m/>
    <s v="MOMBSS"/>
    <s v="Applications/Tools"/>
    <s v="OPEN"/>
    <m/>
    <m/>
    <m/>
    <m/>
    <e v="#N/A"/>
    <m/>
    <n v="1"/>
    <s v="Open"/>
    <x v="1"/>
  </r>
  <r>
    <n v="1391"/>
    <s v="M676"/>
    <s v="MOM"/>
    <d v="2023-07-21T00:00:00"/>
    <m/>
    <m/>
    <m/>
    <s v="Security &amp; Regulatory Compliance"/>
    <s v="Compliance"/>
    <s v="Security and Compliance: L&amp;T to address critical security-related activities for launch and regulatory compliances with specific target dates ."/>
    <m/>
    <s v="Critical"/>
    <s v="Open"/>
    <m/>
    <s v=" "/>
    <s v=" "/>
    <m/>
    <s v=" "/>
    <m/>
    <m/>
    <x v="4"/>
    <m/>
    <s v="Open"/>
    <s v="Open"/>
    <s v=" "/>
    <s v=" "/>
    <s v=" "/>
    <m/>
    <m/>
    <m/>
    <m/>
    <m/>
    <m/>
    <s v="MOMSecurity &amp; Regulatory Compliance"/>
    <s v="Security"/>
    <s v="OPEN"/>
    <m/>
    <m/>
    <m/>
    <m/>
    <e v="#N/A"/>
    <m/>
    <n v="1"/>
    <s v="Open"/>
    <x v="1"/>
  </r>
  <r>
    <n v="1392"/>
    <s v="M677"/>
    <s v="MOM"/>
    <d v="2023-07-21T00:00:00"/>
    <m/>
    <m/>
    <m/>
    <s v="BSS"/>
    <s v="Billing Related"/>
    <s v="Payment Gateway Completion: If SSL Certificate is provided by 11th September '23, L&amp;T to complete the payment gateway by 30th September '23 ."/>
    <m/>
    <s v="Critical"/>
    <s v="Open"/>
    <m/>
    <s v=" "/>
    <s v=" "/>
    <m/>
    <s v=" "/>
    <m/>
    <m/>
    <x v="5"/>
    <m/>
    <s v="Open"/>
    <s v="Open"/>
    <s v=" "/>
    <s v=" "/>
    <s v=" "/>
    <m/>
    <m/>
    <m/>
    <m/>
    <m/>
    <m/>
    <s v="MOMBSS"/>
    <s v="Applications/Tools"/>
    <s v="OPEN"/>
    <m/>
    <m/>
    <m/>
    <m/>
    <e v="#N/A"/>
    <m/>
    <n v="1"/>
    <s v="Open"/>
    <x v="1"/>
  </r>
  <r>
    <n v="1393"/>
    <s v="M678"/>
    <s v="MOM"/>
    <d v="2023-07-21T00:00:00"/>
    <m/>
    <m/>
    <m/>
    <s v="BSS"/>
    <s v="Dry Run"/>
    <s v="BSS E2E Demo: Chief Delivery Officer, L&amp;T proposed to have the E2E BSS Demo on 4th July '23, with features to be confirmed by 1st July '23 ."/>
    <m/>
    <s v="Critical"/>
    <s v="Open"/>
    <m/>
    <s v=" "/>
    <s v=" "/>
    <m/>
    <s v=" "/>
    <m/>
    <m/>
    <x v="5"/>
    <m/>
    <s v="Open"/>
    <s v="Open"/>
    <s v=" "/>
    <s v=" "/>
    <s v=" "/>
    <m/>
    <m/>
    <m/>
    <m/>
    <m/>
    <m/>
    <s v="MOMBSS"/>
    <s v="Applications/Tools"/>
    <s v="OPEN"/>
    <m/>
    <m/>
    <m/>
    <m/>
    <e v="#N/A"/>
    <m/>
    <n v="1"/>
    <s v="Open"/>
    <x v="1"/>
  </r>
  <r>
    <n v="1394"/>
    <s v="M679"/>
    <s v="MOM"/>
    <d v="2023-07-21T00:00:00"/>
    <m/>
    <m/>
    <m/>
    <s v="WFM"/>
    <s v=" "/>
    <s v="Mobile App &amp; WFM: SVP, T-Fiber requested clarity on the number of mobile apps and urged L&amp;T to freeze the scope in consultation with MSI B and C. Demo with M/S Lepton scheduled for 21st June '23 ."/>
    <m/>
    <s v="Critical"/>
    <s v="Open"/>
    <m/>
    <s v=" "/>
    <s v=" "/>
    <m/>
    <m/>
    <m/>
    <m/>
    <x v="1"/>
    <m/>
    <m/>
    <s v="CLOSURE REVIEW PENDING "/>
    <s v=" "/>
    <s v=" "/>
    <s v=" "/>
    <m/>
    <m/>
    <m/>
    <m/>
    <m/>
    <m/>
    <s v="MOMWFM"/>
    <s v="Applications/Tools"/>
    <s v="OPEN"/>
    <m/>
    <m/>
    <m/>
    <m/>
    <m/>
    <m/>
    <n v="1"/>
    <s v="Completed but Verification undrer Process"/>
    <x v="2"/>
  </r>
  <r>
    <n v="1395"/>
    <s v="M68"/>
    <s v="MOM"/>
    <d v="2023-07-04T00:00:00"/>
    <s v="P3"/>
    <m/>
    <m/>
    <s v="NOC Operationalization"/>
    <s v="Handbook &amp; SOPs"/>
    <s v=" RASCI &amp; Escalation Matrix in NOC Operational Framework"/>
    <m/>
    <s v="Critical"/>
    <s v="Closed"/>
    <m/>
    <s v=" "/>
    <s v=" "/>
    <m/>
    <s v="OEM, vendor , Field/NOC escalation matrix available. This is a point in 472 tracker as well and this point is approved by TFiber"/>
    <m/>
    <m/>
    <x v="8"/>
    <m/>
    <m/>
    <s v="COMPLETED &amp; APPROVED"/>
    <s v=" "/>
    <s v=" "/>
    <s v=" "/>
    <m/>
    <m/>
    <m/>
    <m/>
    <m/>
    <m/>
    <s v="MOMNOC Operationalization"/>
    <s v="Network"/>
    <s v="CLOSED"/>
    <m/>
    <m/>
    <s v="Not related to delivery"/>
    <d v="2025-09-19T00:00:00"/>
    <s v="Artefacts not Required"/>
    <m/>
    <n v="1"/>
    <s v="Completed &amp; Approved"/>
    <x v="3"/>
  </r>
  <r>
    <n v="1396"/>
    <s v="M680"/>
    <s v="MOM"/>
    <d v="2023-07-21T00:00:00"/>
    <m/>
    <m/>
    <m/>
    <s v="NSO"/>
    <s v="NSO related"/>
    <s v="NSO Competency Plan: L&amp;T to put in place an NSO competency plan ."/>
    <m/>
    <s v="Critical"/>
    <s v="Open"/>
    <m/>
    <s v=" "/>
    <s v=" "/>
    <m/>
    <s v=" "/>
    <m/>
    <m/>
    <x v="6"/>
    <m/>
    <s v="Open"/>
    <s v="Open"/>
    <s v=" "/>
    <s v=" "/>
    <s v=" "/>
    <m/>
    <m/>
    <m/>
    <m/>
    <m/>
    <m/>
    <s v="MOMNSO"/>
    <s v="Applications/Tools"/>
    <s v="OPEN"/>
    <m/>
    <m/>
    <m/>
    <m/>
    <e v="#N/A"/>
    <m/>
    <n v="1"/>
    <s v="Open"/>
    <x v="1"/>
  </r>
  <r>
    <n v="1397"/>
    <s v="M681"/>
    <s v="MOM"/>
    <d v="2023-07-21T00:00:00"/>
    <m/>
    <m/>
    <m/>
    <s v="T&amp;D Environment"/>
    <s v="Testing Environment"/>
    <s v="Separation of T&amp;D and Production Environments: L&amp;T to provide a plan addressing the requirement for separate environments ."/>
    <m/>
    <s v="NON-Critical"/>
    <s v="Open"/>
    <m/>
    <s v=" "/>
    <s v=" "/>
    <m/>
    <s v="[15/09/2025] Clusters are segregated for Production vis-à-vis pre-production"/>
    <m/>
    <m/>
    <x v="7"/>
    <m/>
    <m/>
    <s v="COMPLETED &amp; APPROVED"/>
    <s v=" "/>
    <s v=" "/>
    <s v=" "/>
    <m/>
    <m/>
    <m/>
    <m/>
    <m/>
    <m/>
    <s v="MOMT&amp;D Environment"/>
    <s v="Applications"/>
    <s v="CLOSED"/>
    <m/>
    <m/>
    <m/>
    <s v=" "/>
    <s v="Artefacts Need to upload"/>
    <m/>
    <n v="1"/>
    <s v="Completed &amp; Approved"/>
    <x v="0"/>
  </r>
  <r>
    <n v="1398"/>
    <s v="M682"/>
    <s v="MOM"/>
    <d v="2023-07-21T00:00:00"/>
    <m/>
    <m/>
    <m/>
    <s v="BSS"/>
    <s v="Testing Environment"/>
    <s v="Onboarding of Billing Specialist: L&amp;T to update on the onboarding process for a long-term Billing Specialist ."/>
    <m/>
    <s v="Critical"/>
    <s v="Open"/>
    <m/>
    <s v=" "/>
    <s v=" "/>
    <m/>
    <s v=" "/>
    <m/>
    <m/>
    <x v="5"/>
    <m/>
    <s v="Open"/>
    <s v="Open"/>
    <s v=" "/>
    <s v=" "/>
    <s v=" "/>
    <m/>
    <m/>
    <m/>
    <m/>
    <m/>
    <m/>
    <s v="MOMBSS"/>
    <s v="Applications/Tools"/>
    <s v="OPEN"/>
    <m/>
    <m/>
    <m/>
    <m/>
    <e v="#N/A"/>
    <m/>
    <n v="1"/>
    <s v="Open"/>
    <x v="1"/>
  </r>
  <r>
    <n v="1399"/>
    <s v="M683"/>
    <s v="MOM"/>
    <d v="2023-07-21T00:00:00"/>
    <m/>
    <m/>
    <m/>
    <s v="BSS"/>
    <s v="Billing Related"/>
    <s v="Closure of CRM Billing Process and Invoice Format: L&amp;T to close action items regarding CRM Billing Process and Invoice format ."/>
    <m/>
    <s v="Critical"/>
    <s v="Open"/>
    <m/>
    <s v=" "/>
    <s v=" "/>
    <m/>
    <s v=" "/>
    <m/>
    <m/>
    <x v="5"/>
    <m/>
    <s v="Open"/>
    <s v="Open"/>
    <s v=" "/>
    <s v=" "/>
    <s v=" "/>
    <m/>
    <m/>
    <m/>
    <m/>
    <m/>
    <m/>
    <s v="MOMBSS"/>
    <s v="Applications/Tools"/>
    <s v="OPEN"/>
    <m/>
    <m/>
    <m/>
    <m/>
    <e v="#N/A"/>
    <m/>
    <n v="1"/>
    <s v="Open"/>
    <x v="1"/>
  </r>
  <r>
    <n v="1400"/>
    <s v="M684"/>
    <s v="MOM"/>
    <d v="2023-07-21T00:00:00"/>
    <m/>
    <m/>
    <m/>
    <s v="BSS"/>
    <s v="Action Points"/>
    <s v="BSS Roadmap Progress: L&amp;T to demonstrate completed points for closure and include related test cases ."/>
    <m/>
    <s v="Critical"/>
    <s v="Open"/>
    <m/>
    <s v=" "/>
    <s v=" "/>
    <m/>
    <s v=" "/>
    <m/>
    <m/>
    <x v="5"/>
    <m/>
    <s v="Open"/>
    <s v="Open"/>
    <s v=" "/>
    <s v=" "/>
    <s v=" "/>
    <m/>
    <m/>
    <m/>
    <m/>
    <m/>
    <m/>
    <s v="MOMBSS"/>
    <s v="Applications/Tools"/>
    <s v="OPEN"/>
    <m/>
    <m/>
    <m/>
    <m/>
    <e v="#N/A"/>
    <m/>
    <n v="1"/>
    <s v="Open"/>
    <x v="1"/>
  </r>
  <r>
    <n v="1401"/>
    <s v="M685"/>
    <s v="MOM"/>
    <d v="2023-07-21T00:00:00"/>
    <m/>
    <m/>
    <m/>
    <s v="BSS"/>
    <s v="Dry Run"/>
    <s v="Next BSS Demo for Cell Tower: L&amp;T to confirm the date of the next BSS Demo for Cell Tower by 21st August '23 ."/>
    <m/>
    <s v="Critical"/>
    <s v="Open"/>
    <m/>
    <s v=" "/>
    <s v=" "/>
    <m/>
    <s v=" "/>
    <m/>
    <m/>
    <x v="5"/>
    <m/>
    <s v="Open"/>
    <s v="Open"/>
    <s v=" "/>
    <s v=" "/>
    <s v=" "/>
    <m/>
    <m/>
    <m/>
    <m/>
    <m/>
    <m/>
    <s v="MOMBSS"/>
    <s v="Applications/Tools"/>
    <s v="OPEN"/>
    <m/>
    <m/>
    <m/>
    <m/>
    <e v="#N/A"/>
    <m/>
    <n v="1"/>
    <s v="Open"/>
    <x v="1"/>
  </r>
  <r>
    <n v="1402"/>
    <s v="M686"/>
    <s v="MOM"/>
    <d v="2023-07-21T00:00:00"/>
    <m/>
    <m/>
    <m/>
    <s v="BSS"/>
    <s v="Action Points"/>
    <s v="User Groups Demonstration: L&amp;T to showcase the demonstration on user groups along with the demo for Cell Tower ."/>
    <m/>
    <s v="Critical"/>
    <s v="Open"/>
    <m/>
    <s v=" "/>
    <s v=" "/>
    <m/>
    <s v=" "/>
    <m/>
    <m/>
    <x v="5"/>
    <m/>
    <s v="Open"/>
    <s v="Open"/>
    <s v=" "/>
    <s v=" "/>
    <s v=" "/>
    <m/>
    <m/>
    <m/>
    <m/>
    <m/>
    <m/>
    <s v="MOMBSS"/>
    <s v="Applications/Tools"/>
    <s v="OPEN"/>
    <m/>
    <m/>
    <m/>
    <m/>
    <e v="#N/A"/>
    <m/>
    <n v="1"/>
    <s v="Open"/>
    <x v="1"/>
  </r>
  <r>
    <n v="1403"/>
    <s v="M687"/>
    <s v="MOM"/>
    <d v="2023-07-21T00:00:00"/>
    <m/>
    <m/>
    <m/>
    <s v="BSS"/>
    <s v="Action Points"/>
    <s v="Next BSS Demo Schedule: Scheduled for 23rd August '23, to include RFS/RFO status, notification templates, UI/UX validation, and exception scenarios ."/>
    <m/>
    <s v="Critical"/>
    <s v="Open"/>
    <m/>
    <s v=" "/>
    <s v=" "/>
    <m/>
    <s v=" "/>
    <m/>
    <m/>
    <x v="5"/>
    <m/>
    <s v="Open"/>
    <s v="Open"/>
    <s v=" "/>
    <s v=" "/>
    <s v=" "/>
    <m/>
    <m/>
    <m/>
    <m/>
    <m/>
    <m/>
    <s v="MOMBSS"/>
    <s v="Applications/Tools"/>
    <s v="OPEN"/>
    <m/>
    <m/>
    <m/>
    <m/>
    <e v="#N/A"/>
    <m/>
    <n v="1"/>
    <s v="Open"/>
    <x v="1"/>
  </r>
  <r>
    <n v="1404"/>
    <s v="M688"/>
    <s v="MOM"/>
    <d v="2023-07-21T00:00:00"/>
    <m/>
    <m/>
    <m/>
    <s v="BSS"/>
    <s v="Regulatory Compliance"/>
    <s v="Regulatory Reports Review: L&amp;T to identify available reports in BSS as Ready/WIP by 21st August '23 and review with T-Fiber for approval ."/>
    <m/>
    <s v="Critical"/>
    <s v="Open"/>
    <m/>
    <s v=" "/>
    <s v=" "/>
    <m/>
    <s v=" "/>
    <m/>
    <m/>
    <x v="5"/>
    <m/>
    <s v="Open"/>
    <s v="Open"/>
    <s v=" "/>
    <s v=" "/>
    <s v=" "/>
    <m/>
    <m/>
    <m/>
    <m/>
    <m/>
    <m/>
    <s v="MOMBSS"/>
    <s v="Applications/Tools"/>
    <s v="OPEN"/>
    <m/>
    <m/>
    <m/>
    <m/>
    <e v="#N/A"/>
    <m/>
    <n v="1"/>
    <s v="Open"/>
    <x v="1"/>
  </r>
  <r>
    <n v="1405"/>
    <s v="M689"/>
    <s v="MOM"/>
    <d v="2023-07-26T00:00:00"/>
    <m/>
    <m/>
    <m/>
    <s v="WFM"/>
    <s v=" "/>
    <s v="Finalise and share the scope of work (SOW) for Work Force Management solution implementation with M/S Lepton."/>
    <m/>
    <s v="Critical"/>
    <s v="Open"/>
    <m/>
    <s v=" "/>
    <s v=" "/>
    <m/>
    <m/>
    <m/>
    <m/>
    <x v="1"/>
    <m/>
    <m/>
    <s v="CLOSURE REVIEW PENDING "/>
    <s v=" "/>
    <s v=" "/>
    <s v=" "/>
    <m/>
    <m/>
    <m/>
    <m/>
    <m/>
    <m/>
    <s v="MOMWFM"/>
    <s v="Applications/Tools"/>
    <s v="OPEN"/>
    <m/>
    <m/>
    <m/>
    <m/>
    <m/>
    <m/>
    <n v="1"/>
    <s v="Completed but Verification undrer Process"/>
    <x v="2"/>
  </r>
  <r>
    <n v="1406"/>
    <s v="M69"/>
    <s v="MOM"/>
    <d v="2023-07-04T00:00:00"/>
    <s v="P3"/>
    <m/>
    <m/>
    <s v="NOC Operationalization"/>
    <s v="Handbook &amp; SOPs"/>
    <s v="clear definition of roles and responsibilities related to L1, L2 &amp; L3 with number of resources which should be according to the fault rates. "/>
    <m/>
    <s v="Critical"/>
    <s v="Completed"/>
    <m/>
    <s v=" "/>
    <s v=" "/>
    <m/>
    <s v="NOC manpower report is shared on weekly basis. Manpower is as per RFP count. KRA is also submitted for L1/L2/L3 roles"/>
    <m/>
    <m/>
    <x v="8"/>
    <m/>
    <m/>
    <s v="COMPLETED &amp; APPROVED"/>
    <s v=" "/>
    <s v=" "/>
    <s v=" "/>
    <m/>
    <m/>
    <m/>
    <m/>
    <m/>
    <m/>
    <s v="MOMNOC Operationalization"/>
    <s v="Network"/>
    <s v="CLOSED"/>
    <m/>
    <m/>
    <s v="Not related to delivery"/>
    <d v="2025-09-24T00:00:00"/>
    <s v="\\172.28.9.23\tnocreports\TNOC Manpower_CVs\NOC Resources Details &amp; Roles"/>
    <m/>
    <n v="1"/>
    <s v="Completed &amp; Approved"/>
    <x v="0"/>
  </r>
  <r>
    <n v="1407"/>
    <s v="M690"/>
    <s v="MOM"/>
    <d v="2023-07-26T00:00:00"/>
    <m/>
    <m/>
    <m/>
    <s v="WFM"/>
    <s v=" "/>
    <s v="Support for translation to Telugu to be checked with M/S Lepton."/>
    <m/>
    <s v="Critical"/>
    <s v="Open"/>
    <m/>
    <s v=" "/>
    <s v=" "/>
    <m/>
    <s v="Duplicate with Point- 177"/>
    <m/>
    <m/>
    <x v="1"/>
    <m/>
    <s v="Open"/>
    <s v="Duplicate"/>
    <s v=" "/>
    <s v=" "/>
    <s v=" "/>
    <m/>
    <m/>
    <m/>
    <m/>
    <m/>
    <m/>
    <s v="MOMWFM"/>
    <s v="Applications/Tools"/>
    <e v="#N/A"/>
    <m/>
    <m/>
    <m/>
    <m/>
    <e v="#N/A"/>
    <m/>
    <n v="1"/>
    <s v="Open"/>
    <x v="1"/>
  </r>
  <r>
    <n v="1408"/>
    <s v="M691"/>
    <s v="MOM"/>
    <d v="2023-07-26T00:00:00"/>
    <m/>
    <m/>
    <m/>
    <s v="WFM"/>
    <s v=" "/>
    <s v="Clarity on the term “As-is solution to be deployed” under Order Management is to be provided."/>
    <m/>
    <s v="Critical"/>
    <s v="Open"/>
    <m/>
    <s v=" "/>
    <s v=" "/>
    <m/>
    <m/>
    <m/>
    <m/>
    <x v="1"/>
    <m/>
    <m/>
    <s v="CLOSURE REVIEW PENDING "/>
    <s v=" "/>
    <s v=" "/>
    <s v=" "/>
    <m/>
    <m/>
    <m/>
    <m/>
    <m/>
    <m/>
    <s v="MOMWFM"/>
    <s v="Applications/Tools"/>
    <s v="OPEN"/>
    <m/>
    <m/>
    <m/>
    <m/>
    <m/>
    <m/>
    <n v="1"/>
    <s v="Completed but Verification undrer Process"/>
    <x v="2"/>
  </r>
  <r>
    <n v="1409"/>
    <s v="M692"/>
    <s v="MOM"/>
    <d v="2023-07-26T00:00:00"/>
    <m/>
    <m/>
    <m/>
    <s v="WFM"/>
    <s v=" "/>
    <s v="Support for Barcode scanning as well as QR code scanning to be checked with M/S Lepton."/>
    <m/>
    <s v="Critical"/>
    <s v="Open"/>
    <m/>
    <s v=" "/>
    <s v=" "/>
    <m/>
    <m/>
    <m/>
    <m/>
    <x v="1"/>
    <m/>
    <m/>
    <s v="CLOSURE REVIEW PENDING "/>
    <s v=" "/>
    <s v=" "/>
    <s v=" "/>
    <m/>
    <m/>
    <m/>
    <m/>
    <m/>
    <m/>
    <s v="MOMWFM"/>
    <s v="Applications/Tools"/>
    <s v="OPEN"/>
    <m/>
    <m/>
    <m/>
    <m/>
    <m/>
    <m/>
    <n v="1"/>
    <s v="Completed but Verification undrer Process"/>
    <x v="2"/>
  </r>
  <r>
    <n v="1410"/>
    <s v="M693"/>
    <s v="MOM"/>
    <d v="2023-07-26T00:00:00"/>
    <m/>
    <m/>
    <m/>
    <s v="BSS"/>
    <s v="Dry Run"/>
    <s v="Preparation for a dry run of BSS to include WFM."/>
    <m/>
    <s v="Critical"/>
    <s v="Open"/>
    <m/>
    <s v=" "/>
    <s v=" "/>
    <m/>
    <s v=" "/>
    <m/>
    <m/>
    <x v="5"/>
    <m/>
    <s v="Open"/>
    <s v="Open"/>
    <s v=" "/>
    <s v=" "/>
    <s v=" "/>
    <m/>
    <m/>
    <m/>
    <m/>
    <m/>
    <m/>
    <s v="MOMBSS"/>
    <s v="Applications/Tools"/>
    <s v="OPEN"/>
    <m/>
    <m/>
    <m/>
    <m/>
    <e v="#N/A"/>
    <m/>
    <n v="1"/>
    <s v="Open"/>
    <x v="1"/>
  </r>
  <r>
    <n v="1411"/>
    <s v="M694"/>
    <s v="MOM"/>
    <d v="2023-07-26T00:00:00"/>
    <m/>
    <m/>
    <m/>
    <s v="WFM"/>
    <s v=" "/>
    <s v="Receive clarification on the support for re-assignment of workflow in case a Field Technician is on leave."/>
    <m/>
    <s v="Critical"/>
    <s v="Open"/>
    <m/>
    <s v=" "/>
    <s v=" "/>
    <m/>
    <s v="Manager has to reassign TT to different FE "/>
    <m/>
    <m/>
    <x v="1"/>
    <m/>
    <m/>
    <s v="CLOSURE REVIEW PENDING "/>
    <s v=" "/>
    <s v=" "/>
    <s v=" "/>
    <m/>
    <m/>
    <m/>
    <m/>
    <m/>
    <m/>
    <s v="MOMWFM"/>
    <s v="Applications/Tools"/>
    <s v="OPEN"/>
    <m/>
    <m/>
    <m/>
    <m/>
    <m/>
    <m/>
    <n v="1"/>
    <s v="Completed but Verification undrer Process"/>
    <x v="2"/>
  </r>
  <r>
    <n v="1412"/>
    <s v="M695"/>
    <s v="MOM"/>
    <d v="2023-07-26T00:00:00"/>
    <m/>
    <m/>
    <m/>
    <s v="WFM"/>
    <s v=" "/>
    <s v="Verify processes for recording of timelocks of patrol routes."/>
    <m/>
    <s v="Critical"/>
    <s v="Open"/>
    <m/>
    <s v=" "/>
    <s v=" "/>
    <m/>
    <m/>
    <m/>
    <m/>
    <x v="1"/>
    <m/>
    <m/>
    <s v="CLOSURE REVIEW PENDING "/>
    <s v=" "/>
    <s v=" "/>
    <s v=" "/>
    <m/>
    <m/>
    <m/>
    <m/>
    <m/>
    <m/>
    <s v="MOMWFM"/>
    <s v="Applications/Tools"/>
    <s v="OPEN"/>
    <m/>
    <m/>
    <m/>
    <m/>
    <m/>
    <m/>
    <n v="1"/>
    <s v="Completed but Verification undrer Process"/>
    <x v="2"/>
  </r>
  <r>
    <n v="1413"/>
    <s v="M696"/>
    <s v="MOM"/>
    <d v="2023-07-26T00:00:00"/>
    <m/>
    <m/>
    <m/>
    <s v="WFM"/>
    <s v=" "/>
    <s v="Improve the clarity, definition, and availability of existing filters in WFM dashboards."/>
    <m/>
    <s v="Critical"/>
    <s v="Open"/>
    <m/>
    <s v=" "/>
    <s v=" "/>
    <m/>
    <s v="Duplicate with Point- 186"/>
    <m/>
    <m/>
    <x v="1"/>
    <m/>
    <s v="Open"/>
    <s v="Duplicate"/>
    <s v=" "/>
    <s v=" "/>
    <s v=" "/>
    <m/>
    <m/>
    <m/>
    <m/>
    <m/>
    <m/>
    <s v="MOMWFM"/>
    <s v="Applications/Tools"/>
    <e v="#N/A"/>
    <m/>
    <m/>
    <m/>
    <m/>
    <e v="#N/A"/>
    <m/>
    <n v="1"/>
    <s v="Open"/>
    <x v="1"/>
  </r>
  <r>
    <n v="1414"/>
    <s v="M697"/>
    <s v="MOM"/>
    <d v="2023-07-26T00:00:00"/>
    <m/>
    <m/>
    <m/>
    <s v="WFM"/>
    <s v=" "/>
    <s v="Video upload support."/>
    <m/>
    <s v="Critical"/>
    <s v="Open"/>
    <m/>
    <s v=" "/>
    <s v=" "/>
    <m/>
    <s v="Duplicate with Point- 187"/>
    <m/>
    <m/>
    <x v="1"/>
    <m/>
    <s v="Open"/>
    <s v="Duplicate"/>
    <s v=" "/>
    <s v=" "/>
    <s v=" "/>
    <m/>
    <m/>
    <m/>
    <m/>
    <m/>
    <m/>
    <s v="MOMWFM"/>
    <s v="Applications/Tools"/>
    <e v="#N/A"/>
    <m/>
    <m/>
    <m/>
    <m/>
    <e v="#N/A"/>
    <m/>
    <n v="1"/>
    <s v="Open"/>
    <x v="1"/>
  </r>
  <r>
    <n v="1415"/>
    <s v="M698"/>
    <s v="MOM"/>
    <d v="2023-07-26T00:00:00"/>
    <m/>
    <m/>
    <m/>
    <s v="WFM"/>
    <s v=" "/>
    <s v="Support for Workforce Management productivity statistics mentioned that this shall fall under the customisation scope."/>
    <m/>
    <s v="Critical"/>
    <s v="Open"/>
    <m/>
    <s v=" "/>
    <s v=" "/>
    <m/>
    <s v="Duplicate with Point- 188"/>
    <m/>
    <m/>
    <x v="1"/>
    <m/>
    <s v="Open"/>
    <s v="Duplicate"/>
    <s v=" "/>
    <s v=" "/>
    <s v=" "/>
    <m/>
    <m/>
    <m/>
    <m/>
    <m/>
    <m/>
    <s v="MOMWFM"/>
    <s v="Applications/Tools"/>
    <e v="#N/A"/>
    <m/>
    <m/>
    <m/>
    <m/>
    <e v="#N/A"/>
    <m/>
    <n v="1"/>
    <s v="Open"/>
    <x v="1"/>
  </r>
  <r>
    <n v="1416"/>
    <s v="M699"/>
    <s v="MOM"/>
    <d v="2023-07-26T00:00:00"/>
    <m/>
    <m/>
    <m/>
    <s v="WFM"/>
    <s v=" "/>
    <s v="Coordination required with NOC, Operations, and Projects team of 3 MSIs for the WFM Demo of 3 Packages including BSS-SME- L&amp;T."/>
    <m/>
    <s v="Critical"/>
    <s v="Open"/>
    <m/>
    <s v=" "/>
    <s v=" "/>
    <m/>
    <m/>
    <m/>
    <m/>
    <x v="1"/>
    <m/>
    <m/>
    <s v="CLOSURE REVIEW PENDING "/>
    <s v=" "/>
    <s v=" "/>
    <s v=" "/>
    <m/>
    <m/>
    <m/>
    <m/>
    <m/>
    <m/>
    <s v="MOMWFM"/>
    <s v="Applications/Tools"/>
    <s v="OPEN"/>
    <m/>
    <m/>
    <m/>
    <m/>
    <m/>
    <m/>
    <n v="1"/>
    <s v="Completed but Verification undrer Process"/>
    <x v="2"/>
  </r>
  <r>
    <n v="1417"/>
    <s v="M7"/>
    <s v="MOM"/>
    <d v="2023-04-03T00:00:00"/>
    <m/>
    <m/>
    <m/>
    <s v="NOC Operationalization"/>
    <s v="Full NOC Readiness"/>
    <s v="Request for submission of Test Reports, outcomes, and documentation on a common server for continuous testing and monitoring. (Shared Folder)"/>
    <m/>
    <s v="Critical"/>
    <s v="Completed"/>
    <m/>
    <s v="OSS Dashboards"/>
    <s v=" "/>
    <s v="Artefacts to be submitted"/>
    <s v="24-Sep-25: All Field and Interim NOC KPIs, reports, forms are available in shared folder.Artefacts will be uploaded today in NAS"/>
    <m/>
    <m/>
    <x v="2"/>
    <m/>
    <m/>
    <s v="COMPLETED &amp; APPROVED"/>
    <s v=" "/>
    <s v=" "/>
    <s v=" "/>
    <m/>
    <m/>
    <m/>
    <m/>
    <m/>
    <m/>
    <s v="MOMNOC Operationalization"/>
    <s v="Network"/>
    <s v="CLOSED"/>
    <m/>
    <m/>
    <m/>
    <d v="2025-09-24T00:00:00"/>
    <s v="\\172.28.9.23\tnocreports"/>
    <m/>
    <n v="1"/>
    <s v="Completed &amp; Approved"/>
    <x v="0"/>
  </r>
  <r>
    <n v="1418"/>
    <s v="M70"/>
    <s v="MOM"/>
    <d v="2023-07-04T00:00:00"/>
    <s v="P3"/>
    <m/>
    <m/>
    <s v="NOC Operationalization"/>
    <s v="Audit"/>
    <s v="Checklist for issue handling and first level troubleshooting"/>
    <m/>
    <s v="Critical"/>
    <s v="Completed"/>
    <m/>
    <s v=" "/>
    <s v=" "/>
    <m/>
    <s v="Checklist available with Helpdesk"/>
    <m/>
    <m/>
    <x v="8"/>
    <m/>
    <m/>
    <s v="COMPLETED &amp; APPROVED"/>
    <s v=" "/>
    <s v=" "/>
    <s v=" "/>
    <m/>
    <m/>
    <m/>
    <m/>
    <m/>
    <m/>
    <s v="MOMNOC Operationalization"/>
    <s v="Network"/>
    <s v="CLOSED"/>
    <m/>
    <m/>
    <s v="Daily oprational task"/>
    <d v="2025-09-19T00:00:00"/>
    <s v="Artefacts not Required"/>
    <m/>
    <n v="1"/>
    <s v="Completed &amp; Approved"/>
    <x v="0"/>
  </r>
  <r>
    <n v="1419"/>
    <s v="M700"/>
    <s v="MOM"/>
    <d v="2023-07-26T00:00:00"/>
    <m/>
    <m/>
    <m/>
    <s v="WFM"/>
    <s v=" "/>
    <s v="Asses if NOC Work Force Management is handled by the proposed WFM tool"/>
    <m/>
    <s v="Critical"/>
    <s v="Open"/>
    <m/>
    <s v=" "/>
    <s v=" "/>
    <m/>
    <s v="Duplicate with Point- 189"/>
    <m/>
    <m/>
    <x v="1"/>
    <m/>
    <s v="Open"/>
    <s v="Duplicate"/>
    <s v=" "/>
    <s v=" "/>
    <s v=" "/>
    <m/>
    <m/>
    <m/>
    <m/>
    <m/>
    <m/>
    <s v="MOMWFM"/>
    <s v="Applications/Tools"/>
    <e v="#N/A"/>
    <m/>
    <m/>
    <m/>
    <m/>
    <e v="#N/A"/>
    <m/>
    <n v="1"/>
    <s v="Open"/>
    <x v="1"/>
  </r>
  <r>
    <n v="1420"/>
    <s v="M701"/>
    <s v="MOM"/>
    <d v="2023-07-26T00:00:00"/>
    <m/>
    <m/>
    <m/>
    <s v="WFM"/>
    <s v=" "/>
    <s v="Samples or actual reports and dashboards based on operational processes to be presented by 28th July’23."/>
    <m/>
    <s v="Critical"/>
    <s v="Open"/>
    <m/>
    <s v=" "/>
    <s v=" "/>
    <m/>
    <s v="Duplicate with Point- 207"/>
    <m/>
    <m/>
    <x v="1"/>
    <m/>
    <s v="Open"/>
    <s v="Duplicate"/>
    <s v=" "/>
    <s v=" "/>
    <s v=" "/>
    <m/>
    <m/>
    <m/>
    <m/>
    <m/>
    <m/>
    <s v="MOMWFM"/>
    <s v="Applications/Tools"/>
    <e v="#N/A"/>
    <m/>
    <m/>
    <m/>
    <m/>
    <e v="#N/A"/>
    <m/>
    <n v="1"/>
    <s v="Open"/>
    <x v="1"/>
  </r>
  <r>
    <n v="1421"/>
    <s v="M702"/>
    <s v="MOM"/>
    <d v="2023-07-26T00:00:00"/>
    <m/>
    <m/>
    <m/>
    <s v="WFM"/>
    <s v=" "/>
    <s v="Assessment to ensure that planned Event Manpower assignment is covered by the WFM solution."/>
    <m/>
    <s v="Critical"/>
    <s v="Open"/>
    <m/>
    <s v=" "/>
    <s v=" "/>
    <m/>
    <s v="Duplicate with Point- 190"/>
    <m/>
    <m/>
    <x v="1"/>
    <m/>
    <s v="Open"/>
    <s v="Duplicate"/>
    <s v=" "/>
    <s v=" "/>
    <s v=" "/>
    <m/>
    <m/>
    <m/>
    <m/>
    <m/>
    <m/>
    <s v="MOMWFM"/>
    <s v="Applications/Tools"/>
    <e v="#N/A"/>
    <m/>
    <m/>
    <m/>
    <m/>
    <e v="#N/A"/>
    <m/>
    <n v="1"/>
    <s v="Open"/>
    <x v="1"/>
  </r>
  <r>
    <n v="1422"/>
    <s v="M703"/>
    <s v="MOM"/>
    <d v="2023-07-26T00:00:00"/>
    <m/>
    <m/>
    <m/>
    <s v="WFM"/>
    <s v=" "/>
    <s v="Assessment about whether the proposed WFM solution supports field personnel to schedule appointments with end customers."/>
    <m/>
    <s v="Critical"/>
    <s v="Open"/>
    <m/>
    <s v=" "/>
    <s v=" "/>
    <m/>
    <s v="Duplicate with Point- 194"/>
    <m/>
    <m/>
    <x v="1"/>
    <m/>
    <s v="Open"/>
    <s v="Duplicate"/>
    <s v=" "/>
    <s v=" "/>
    <s v=" "/>
    <m/>
    <m/>
    <m/>
    <m/>
    <m/>
    <m/>
    <s v="MOMWFM"/>
    <s v="Applications/Tools"/>
    <e v="#N/A"/>
    <m/>
    <m/>
    <m/>
    <m/>
    <e v="#N/A"/>
    <m/>
    <n v="1"/>
    <s v="Open"/>
    <x v="1"/>
  </r>
  <r>
    <n v="1423"/>
    <s v="M704"/>
    <s v="MOM"/>
    <d v="2023-07-26T00:00:00"/>
    <m/>
    <m/>
    <m/>
    <s v="WFM"/>
    <s v=" "/>
    <s v="Ensure the licenses for WFM are perpetual."/>
    <m/>
    <s v="Critical"/>
    <s v="Open"/>
    <m/>
    <s v=" "/>
    <s v=" "/>
    <m/>
    <s v="Duplicate with Point- 196"/>
    <m/>
    <m/>
    <x v="1"/>
    <m/>
    <s v="Open"/>
    <s v="Duplicate"/>
    <s v=" "/>
    <s v=" "/>
    <s v=" "/>
    <m/>
    <m/>
    <m/>
    <m/>
    <m/>
    <m/>
    <s v="MOMWFM"/>
    <s v="Applications/Tools"/>
    <e v="#N/A"/>
    <m/>
    <m/>
    <m/>
    <m/>
    <e v="#N/A"/>
    <m/>
    <n v="1"/>
    <s v="Open"/>
    <x v="1"/>
  </r>
  <r>
    <n v="1424"/>
    <s v="M705"/>
    <s v="MOM"/>
    <d v="2023-07-26T00:00:00"/>
    <m/>
    <m/>
    <m/>
    <s v="NOC Operationalization"/>
    <s v="Launch Readiness"/>
    <s v="Assessment and redistribution of support because of the launch date approaching on 15th August."/>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425"/>
    <s v="M706"/>
    <s v="MOM"/>
    <d v="2023-08-01T00:00:00"/>
    <m/>
    <m/>
    <m/>
    <s v="GIS"/>
    <s v="Launch Readiness"/>
    <s v="Each MSI needs to commit to the target for Mandal upload in the GIS tool for business readiness."/>
    <m/>
    <s v="Critical"/>
    <s v="Open"/>
    <m/>
    <s v=" "/>
    <s v=" "/>
    <m/>
    <m/>
    <m/>
    <m/>
    <x v="1"/>
    <m/>
    <m/>
    <s v="CLOSURE REVIEW PENDING "/>
    <s v=" "/>
    <s v=" "/>
    <s v=" "/>
    <m/>
    <m/>
    <m/>
    <m/>
    <m/>
    <m/>
    <s v="MOMGIS"/>
    <s v="Applications/Tools"/>
    <s v="OPEN"/>
    <m/>
    <m/>
    <m/>
    <m/>
    <m/>
    <m/>
    <n v="1"/>
    <s v="Completed but Verification undrer Process"/>
    <x v="2"/>
  </r>
  <r>
    <n v="1426"/>
    <s v="M707"/>
    <s v="MOM"/>
    <d v="2023-08-01T00:00:00"/>
    <m/>
    <m/>
    <m/>
    <s v="GIS"/>
    <s v="Launch Readiness"/>
    <s v="Commit target dates for GIS Data Upload for each package."/>
    <m/>
    <s v="Critical"/>
    <s v="Open"/>
    <m/>
    <s v=" "/>
    <s v=" "/>
    <m/>
    <m/>
    <m/>
    <m/>
    <x v="1"/>
    <m/>
    <m/>
    <s v="CLOSURE REVIEW PENDING "/>
    <s v=" "/>
    <s v=" "/>
    <s v=" "/>
    <m/>
    <m/>
    <m/>
    <m/>
    <m/>
    <m/>
    <s v="MOMGIS"/>
    <s v="Applications/Tools"/>
    <s v="OPEN"/>
    <m/>
    <m/>
    <m/>
    <m/>
    <m/>
    <m/>
    <n v="1"/>
    <s v="Completed but Verification undrer Process"/>
    <x v="2"/>
  </r>
  <r>
    <n v="1427"/>
    <s v="M708"/>
    <s v="MOM"/>
    <d v="2023-08-01T00:00:00"/>
    <m/>
    <m/>
    <m/>
    <s v="GIS"/>
    <s v="Launch Readiness"/>
    <s v="Package A needs to provide a day by day Mandal upload action plan to meet the committed target dates."/>
    <m/>
    <s v="Critical"/>
    <s v="Open"/>
    <m/>
    <s v=" "/>
    <s v=" "/>
    <m/>
    <m/>
    <m/>
    <m/>
    <x v="1"/>
    <m/>
    <m/>
    <s v="CLOSURE REVIEW PENDING "/>
    <s v=" "/>
    <s v=" "/>
    <s v=" "/>
    <m/>
    <m/>
    <m/>
    <m/>
    <m/>
    <m/>
    <s v="MOMGIS"/>
    <s v="Applications/Tools"/>
    <s v="OPEN"/>
    <m/>
    <m/>
    <m/>
    <m/>
    <m/>
    <m/>
    <n v="1"/>
    <s v="Completed but Verification undrer Process"/>
    <x v="2"/>
  </r>
  <r>
    <n v="1428"/>
    <s v="M709"/>
    <s v="MOM"/>
    <d v="2023-08-01T00:00:00"/>
    <m/>
    <m/>
    <m/>
    <s v="GIS"/>
    <s v="Launch Readiness"/>
    <s v="Packages B and C are expected to submit a proposal to hasten data upload in consultation with GIS-SME, Pkg-A."/>
    <m/>
    <s v="Critical"/>
    <s v="Open"/>
    <m/>
    <s v=" "/>
    <s v=" "/>
    <m/>
    <m/>
    <m/>
    <m/>
    <x v="1"/>
    <m/>
    <m/>
    <s v="CLOSURE REVIEW PENDING "/>
    <s v=" "/>
    <s v=" "/>
    <s v=" "/>
    <m/>
    <m/>
    <m/>
    <m/>
    <m/>
    <m/>
    <s v="MOMGIS"/>
    <s v="Applications/Tools"/>
    <s v="OPEN"/>
    <m/>
    <m/>
    <m/>
    <m/>
    <m/>
    <m/>
    <n v="1"/>
    <s v="Completed but Verification undrer Process"/>
    <x v="2"/>
  </r>
  <r>
    <n v="1429"/>
    <s v="M71"/>
    <s v="MOM"/>
    <d v="2023-07-04T00:00:00"/>
    <m/>
    <m/>
    <m/>
    <s v="NOC Operationalization"/>
    <s v="Audit"/>
    <s v="Latency/Jitter &amp; Backbone packet loss SLAs"/>
    <m/>
    <s v="Critical"/>
    <s v="Completed"/>
    <m/>
    <s v=" "/>
    <s v=" "/>
    <s v="WIP"/>
    <s v="Report  &amp; SLA compliance is shared on monhtly basis "/>
    <s v="L&amp;T"/>
    <s v="Manoj"/>
    <x v="2"/>
    <m/>
    <s v="Open"/>
    <s v="WIP"/>
    <s v=" "/>
    <s v=" "/>
    <s v=" "/>
    <m/>
    <m/>
    <m/>
    <m/>
    <m/>
    <m/>
    <s v="MOMNOC Operationalization"/>
    <s v="Network"/>
    <s v="OPEN"/>
    <m/>
    <m/>
    <m/>
    <m/>
    <m/>
    <m/>
    <n v="1"/>
    <s v="Open"/>
    <x v="1"/>
  </r>
  <r>
    <n v="1430"/>
    <s v="M710"/>
    <s v="MOM"/>
    <d v="2023-08-01T00:00:00"/>
    <m/>
    <m/>
    <m/>
    <s v="Field Related"/>
    <s v="Launch Readiness"/>
    <s v="MSIs to prioritise a district-wise approach over a scattered approach."/>
    <m/>
    <s v="Critical"/>
    <s v="Open"/>
    <m/>
    <s v=" "/>
    <s v=" "/>
    <m/>
    <m/>
    <m/>
    <m/>
    <x v="3"/>
    <m/>
    <s v="Open"/>
    <s v="Open"/>
    <s v=" "/>
    <s v=" "/>
    <s v=" "/>
    <m/>
    <m/>
    <m/>
    <m/>
    <m/>
    <m/>
    <s v="MOMField Related"/>
    <s v="Field Related issues"/>
    <s v="OPEN"/>
    <m/>
    <m/>
    <s v="Project Team"/>
    <m/>
    <e v="#N/A"/>
    <m/>
    <n v="1"/>
    <s v="Open"/>
    <x v="1"/>
  </r>
  <r>
    <n v="1431"/>
    <s v="M711"/>
    <s v="MOM"/>
    <d v="2023-08-01T00:00:00"/>
    <m/>
    <m/>
    <m/>
    <s v="Field Related"/>
    <s v="Mandal Rings"/>
    <s v="The status of Mandal Rings completion i.e. GIS uploading done, splicing pending, attribute updating is pending."/>
    <m/>
    <s v="NON-Critical"/>
    <s v="Open"/>
    <m/>
    <s v=" "/>
    <s v=" "/>
    <m/>
    <s v="completed for 110 Mandals and balance in progress with mandal readiness by acitive &amp; passive"/>
    <m/>
    <m/>
    <x v="3"/>
    <m/>
    <s v="Open"/>
    <s v="Open"/>
    <s v=" "/>
    <s v=" "/>
    <s v=" "/>
    <m/>
    <m/>
    <m/>
    <m/>
    <m/>
    <m/>
    <s v="MOMField Related"/>
    <s v="Field Related issues"/>
    <s v="OPEN"/>
    <m/>
    <m/>
    <s v="Project Team"/>
    <m/>
    <e v="#N/A"/>
    <m/>
    <n v="1"/>
    <s v="Open"/>
    <x v="1"/>
  </r>
  <r>
    <n v="1432"/>
    <s v="M712"/>
    <s v="MOM"/>
    <d v="2023-08-01T00:00:00"/>
    <m/>
    <m/>
    <m/>
    <s v="GIS"/>
    <s v="Launch Readiness"/>
    <s v="The current committed dates for GIS Data Upload are not meeting the expectations of T-Fiber."/>
    <m/>
    <s v="Critical"/>
    <s v="Open"/>
    <m/>
    <s v=" "/>
    <s v=" "/>
    <m/>
    <m/>
    <m/>
    <m/>
    <x v="1"/>
    <m/>
    <m/>
    <s v="CLOSURE REVIEW PENDING "/>
    <s v=" "/>
    <s v=" "/>
    <s v=" "/>
    <m/>
    <m/>
    <m/>
    <m/>
    <m/>
    <m/>
    <s v="MOMGIS"/>
    <s v="Applications/Tools"/>
    <s v="OPEN"/>
    <m/>
    <m/>
    <m/>
    <m/>
    <m/>
    <m/>
    <n v="1"/>
    <s v="Completed but Verification undrer Process"/>
    <x v="2"/>
  </r>
  <r>
    <n v="1433"/>
    <s v="M713"/>
    <s v="MOM"/>
    <d v="2023-08-01T00:00:00"/>
    <m/>
    <m/>
    <m/>
    <s v="Helpdesk"/>
    <s v="Launch Readiness"/>
    <s v="Complete Helpdesk integration with OSS and BSS."/>
    <m/>
    <s v="Critical"/>
    <s v="Open"/>
    <m/>
    <s v=" "/>
    <s v=" "/>
    <s v="WIP"/>
    <s v=" "/>
    <m/>
    <m/>
    <x v="2"/>
    <m/>
    <s v="Open"/>
    <s v="WIP"/>
    <s v=" "/>
    <s v=" "/>
    <s v=" "/>
    <m/>
    <m/>
    <m/>
    <m/>
    <m/>
    <m/>
    <s v="MOMHelpdesk"/>
    <s v="Helpdesk (Contact Center)"/>
    <s v="OPEN"/>
    <m/>
    <m/>
    <m/>
    <m/>
    <m/>
    <m/>
    <n v="1"/>
    <s v="Open"/>
    <x v="1"/>
  </r>
  <r>
    <n v="1434"/>
    <s v="M714"/>
    <s v="MOM"/>
    <d v="2023-08-01T00:00:00"/>
    <m/>
    <m/>
    <m/>
    <s v="BSS"/>
    <s v="Launch Readiness"/>
    <s v="Set up SMS based alerting."/>
    <m/>
    <s v="Critical"/>
    <s v="Open"/>
    <m/>
    <s v=" "/>
    <s v=" "/>
    <m/>
    <s v=" "/>
    <m/>
    <m/>
    <x v="5"/>
    <m/>
    <s v="Open"/>
    <s v="Open"/>
    <s v=" "/>
    <s v=" "/>
    <s v=" "/>
    <m/>
    <m/>
    <m/>
    <m/>
    <m/>
    <m/>
    <s v="MOMBSS"/>
    <s v="Applications/Tools"/>
    <s v="OPEN"/>
    <m/>
    <m/>
    <m/>
    <m/>
    <e v="#N/A"/>
    <m/>
    <n v="1"/>
    <s v="Open"/>
    <x v="1"/>
  </r>
  <r>
    <n v="1435"/>
    <s v="M715"/>
    <s v="MOM"/>
    <d v="2023-08-01T00:00:00"/>
    <m/>
    <m/>
    <m/>
    <s v="Helpdesk"/>
    <s v="Launch Readiness"/>
    <s v="Handle 150-160 calls per day in Helpdesk."/>
    <m/>
    <s v="Critical"/>
    <s v="Open"/>
    <m/>
    <s v=" "/>
    <s v=" "/>
    <s v="Closed"/>
    <s v="24-Sep-25: Approved and shall be closed_x000a_11-Sep-25: Changed and operational Now"/>
    <m/>
    <m/>
    <x v="2"/>
    <m/>
    <m/>
    <s v="COMPLETED &amp; APPROVED"/>
    <s v=" "/>
    <s v=" "/>
    <s v=" "/>
    <m/>
    <m/>
    <m/>
    <m/>
    <m/>
    <m/>
    <s v="MOMHelpdesk"/>
    <s v="Helpdesk (Contact Center)"/>
    <s v="CLOSED"/>
    <m/>
    <m/>
    <m/>
    <d v="2025-09-24T00:00:00"/>
    <s v="\\172.28.9.34\Artefacts_T-Fiber TNOC Tracker\HELPDESK\M117,126,728"/>
    <m/>
    <n v="1"/>
    <s v="Completed &amp; Approved"/>
    <x v="0"/>
  </r>
  <r>
    <n v="1436"/>
    <s v="M716"/>
    <s v="MOM"/>
    <d v="2023-08-01T00:00:00"/>
    <m/>
    <m/>
    <m/>
    <s v="Helpdesk"/>
    <s v="Launch Readiness"/>
    <s v="Ensure that Helpdesk SLAs from the RFP are met."/>
    <m/>
    <s v="Critical"/>
    <s v="Open"/>
    <m/>
    <s v=" "/>
    <s v=" "/>
    <s v="WIP"/>
    <s v=" "/>
    <m/>
    <m/>
    <x v="2"/>
    <m/>
    <s v="Open"/>
    <s v="WIP"/>
    <s v=" "/>
    <s v=" "/>
    <s v=" "/>
    <m/>
    <m/>
    <m/>
    <m/>
    <m/>
    <m/>
    <s v="MOMHelpdesk"/>
    <s v="Helpdesk (Contact Center)"/>
    <s v="OPEN"/>
    <m/>
    <m/>
    <m/>
    <m/>
    <m/>
    <m/>
    <n v="1"/>
    <s v="Open"/>
    <x v="1"/>
  </r>
  <r>
    <n v="1437"/>
    <s v="M717"/>
    <s v="MOM"/>
    <d v="2023-08-01T00:00:00"/>
    <m/>
    <s v="OSS"/>
    <s v="OSS"/>
    <s v="OSS"/>
    <s v="Launch Readiness"/>
    <s v="Deploy the Knowledge Management module in HPSM."/>
    <m/>
    <s v="Critical"/>
    <s v="Open"/>
    <m/>
    <s v=" "/>
    <s v=" "/>
    <m/>
    <m/>
    <m/>
    <m/>
    <x v="9"/>
    <m/>
    <m/>
    <s v="CLOSURE REVIEW PENDING "/>
    <s v=" "/>
    <s v=" "/>
    <s v=" "/>
    <m/>
    <m/>
    <m/>
    <m/>
    <m/>
    <m/>
    <s v="MOMOSS"/>
    <s v="Applications/Tools"/>
    <s v="OPEN"/>
    <s v="CLOSURE REVIEW PENDING "/>
    <n v="0"/>
    <m/>
    <m/>
    <m/>
    <m/>
    <n v="1"/>
    <s v="Completed but Verification undrer Process"/>
    <x v="2"/>
  </r>
  <r>
    <n v="1438"/>
    <s v="M718"/>
    <s v="MOM"/>
    <d v="2023-08-01T00:00:00"/>
    <m/>
    <m/>
    <m/>
    <s v="Helpdesk"/>
    <s v="Launch Readiness"/>
    <s v="Make the number for reaching Helpdesk toll-free."/>
    <m/>
    <s v="Critical"/>
    <s v="Open"/>
    <m/>
    <s v=" "/>
    <s v=" "/>
    <m/>
    <s v="11-09-2025: Same as T366(472) Closed"/>
    <m/>
    <m/>
    <x v="2"/>
    <m/>
    <m/>
    <s v="COMPLETED &amp; APPROVED"/>
    <s v="Yes"/>
    <d v="2025-07-19T00:00:00"/>
    <s v="\\172.28.9.34\Artefacts_T-Fiber TNOC Tracker\HELPDESK\T366"/>
    <m/>
    <m/>
    <m/>
    <m/>
    <m/>
    <m/>
    <s v="MOMHelpdesk"/>
    <s v="Helpdesk (Contact Center)"/>
    <s v="CLOSED"/>
    <m/>
    <m/>
    <m/>
    <d v="2025-07-19T00:00:00"/>
    <s v="\\172.28.9.34\Artefacts_T-Fiber TNOC Tracker\HELPDESK\T366"/>
    <m/>
    <n v="1"/>
    <s v="Completed &amp; Approved"/>
    <x v="0"/>
  </r>
  <r>
    <n v="1439"/>
    <s v="M719"/>
    <s v="MOM"/>
    <d v="2023-08-01T00:00:00"/>
    <m/>
    <m/>
    <m/>
    <s v="BSS"/>
    <s v="Launch Readiness"/>
    <s v="Create and finalize multiple channels of communication to the Helpdesk such as SMS, WhatsApp, and email."/>
    <m/>
    <s v="Critical"/>
    <s v="Open"/>
    <m/>
    <s v=" "/>
    <s v=" "/>
    <m/>
    <s v=" "/>
    <m/>
    <m/>
    <x v="5"/>
    <m/>
    <s v="Open"/>
    <s v="Open"/>
    <s v=" "/>
    <s v=" "/>
    <s v=" "/>
    <m/>
    <m/>
    <m/>
    <m/>
    <m/>
    <m/>
    <s v="MOMBSS"/>
    <s v="Applications/Tools"/>
    <s v="OPEN"/>
    <m/>
    <m/>
    <m/>
    <m/>
    <e v="#N/A"/>
    <m/>
    <n v="1"/>
    <s v="Open"/>
    <x v="1"/>
  </r>
  <r>
    <n v="1440"/>
    <s v="M72"/>
    <s v="MOM"/>
    <d v="2023-07-04T00:00:00"/>
    <s v="P3"/>
    <m/>
    <m/>
    <s v="NOC Operationalization"/>
    <s v="Handbook &amp; SOPs"/>
    <s v="service management of configuration"/>
    <m/>
    <s v="Critical"/>
    <s v="Open"/>
    <m/>
    <s v=" "/>
    <s v=" "/>
    <m/>
    <s v=" "/>
    <m/>
    <m/>
    <x v="8"/>
    <d v="2025-10-07T00:00:00"/>
    <s v="Open"/>
    <s v="Open"/>
    <s v=" "/>
    <s v=" "/>
    <s v=" "/>
    <m/>
    <m/>
    <m/>
    <m/>
    <m/>
    <m/>
    <s v="MOMNOC Operationalization"/>
    <s v="Network"/>
    <s v="OPEN"/>
    <m/>
    <m/>
    <s v="Documentation"/>
    <m/>
    <e v="#N/A"/>
    <m/>
    <n v="1"/>
    <s v="Open"/>
    <x v="1"/>
  </r>
  <r>
    <n v="1441"/>
    <s v="M720"/>
    <s v="MOM"/>
    <d v="2023-08-01T00:00:00"/>
    <m/>
    <s v="OSS"/>
    <s v="OSS"/>
    <s v="OSS"/>
    <s v="Launch Readiness"/>
    <s v="Define incident categorisation."/>
    <m/>
    <s v="Critical"/>
    <s v="Open"/>
    <m/>
    <s v=" "/>
    <s v=" "/>
    <m/>
    <m/>
    <m/>
    <m/>
    <x v="9"/>
    <m/>
    <m/>
    <s v="CLOSURE REVIEW PENDING "/>
    <s v=" "/>
    <s v=" "/>
    <s v=" "/>
    <m/>
    <m/>
    <m/>
    <m/>
    <m/>
    <m/>
    <s v="MOMOSS"/>
    <s v="Applications/Tools"/>
    <s v="OPEN"/>
    <s v="CLOSURE REVIEW PENDING "/>
    <n v="0"/>
    <m/>
    <m/>
    <m/>
    <m/>
    <n v="1"/>
    <s v="Completed but Verification undrer Process"/>
    <x v="2"/>
  </r>
  <r>
    <n v="1442"/>
    <s v="M721"/>
    <s v="MOM"/>
    <d v="2023-08-01T00:00:00"/>
    <m/>
    <m/>
    <m/>
    <s v="Helpdesk"/>
    <s v="Launch Readiness"/>
    <s v="Specify features of Helpdesk not presently available for future deployment."/>
    <m/>
    <s v="Critical"/>
    <s v="Open"/>
    <m/>
    <s v=" "/>
    <s v=" "/>
    <s v="WIP"/>
    <s v=" "/>
    <m/>
    <m/>
    <x v="2"/>
    <m/>
    <s v="Open"/>
    <s v="WIP"/>
    <s v=" "/>
    <s v=" "/>
    <s v=" "/>
    <m/>
    <m/>
    <m/>
    <m/>
    <m/>
    <m/>
    <s v="MOMHelpdesk"/>
    <s v="Helpdesk (Contact Center)"/>
    <s v="OPEN"/>
    <m/>
    <m/>
    <m/>
    <m/>
    <m/>
    <m/>
    <n v="1"/>
    <s v="Open"/>
    <x v="1"/>
  </r>
  <r>
    <n v="1443"/>
    <s v="M722"/>
    <s v="MOM"/>
    <d v="2023-08-01T00:00:00"/>
    <m/>
    <m/>
    <m/>
    <s v="Helpdesk"/>
    <s v="Launch Readiness"/>
    <s v="Training for Helpdesk users and managers for call center response and management."/>
    <m/>
    <s v="Critical"/>
    <s v="Open"/>
    <m/>
    <s v=" "/>
    <s v=" "/>
    <s v="Closed"/>
    <s v="24-Sep:25: Artefacts to sbumitted"/>
    <m/>
    <m/>
    <x v="2"/>
    <m/>
    <m/>
    <s v="COMPLETED &amp; APPROVED"/>
    <s v=" "/>
    <s v=" "/>
    <s v=" "/>
    <m/>
    <m/>
    <m/>
    <m/>
    <m/>
    <m/>
    <s v="MOMHelpdesk"/>
    <s v="Helpdesk (Contact Center)"/>
    <s v="CLOSED"/>
    <m/>
    <m/>
    <m/>
    <d v="2025-09-24T00:00:00"/>
    <s v="\\172.28.9.34\Artefacts_T-Fiber TNOC Tracker\HELPDESK\M114,722,134"/>
    <m/>
    <n v="1"/>
    <s v="Completed &amp; Approved"/>
    <x v="0"/>
  </r>
  <r>
    <n v="1444"/>
    <s v="M723"/>
    <s v="MOM"/>
    <d v="2023-08-01T00:00:00"/>
    <m/>
    <m/>
    <m/>
    <s v="Helpdesk"/>
    <s v="Launch Readiness"/>
    <s v="Set up a mechanism for non-technical call handling improvement."/>
    <m/>
    <s v="Critical"/>
    <s v="Open"/>
    <m/>
    <s v=" "/>
    <s v=" "/>
    <s v="Closed"/>
    <s v="25-Sep-25: aretfacts to be sumitted for closure_x000a_11-Sep-25: Established Business Helpdesk Setup at T Fiber office"/>
    <m/>
    <m/>
    <x v="2"/>
    <m/>
    <m/>
    <s v="COMPLETED &amp; APPROVED"/>
    <s v=" "/>
    <s v=" "/>
    <s v=" "/>
    <m/>
    <m/>
    <m/>
    <m/>
    <m/>
    <m/>
    <s v="MOMHelpdesk"/>
    <s v="Helpdesk (Contact Center)"/>
    <s v="CLOSED"/>
    <m/>
    <m/>
    <m/>
    <d v="2025-09-24T00:00:00"/>
    <s v="\\172.28.9.34\Artefacts_T-Fiber TNOC Tracker\HELPDESK\M116,723,1026"/>
    <m/>
    <n v="1"/>
    <s v="Completed &amp; Approved"/>
    <x v="0"/>
  </r>
  <r>
    <n v="1445"/>
    <s v="M724"/>
    <s v="MOM"/>
    <d v="2023-08-01T00:00:00"/>
    <m/>
    <m/>
    <m/>
    <s v="Helpdesk"/>
    <s v="Launch Readiness"/>
    <s v="Get readiness of Helpdesk and Business to accept issues with order login."/>
    <m/>
    <s v="Critical"/>
    <s v="Open"/>
    <m/>
    <s v=" "/>
    <s v=" "/>
    <s v="Closed"/>
    <s v="25-Sep-25: aretfacts to be sumitted for closure_x000a_11-Sep-25: Established Business Helpdesk Setup at T Fiber office"/>
    <m/>
    <m/>
    <x v="2"/>
    <m/>
    <m/>
    <s v="COMPLETED &amp; APPROVED"/>
    <s v=" "/>
    <s v=" "/>
    <s v=" "/>
    <m/>
    <m/>
    <m/>
    <m/>
    <m/>
    <m/>
    <s v="MOMHelpdesk"/>
    <s v="Helpdesk (Contact Center)"/>
    <s v="CLOSED"/>
    <m/>
    <m/>
    <m/>
    <d v="2025-09-24T00:00:00"/>
    <s v="\\172.28.9.34\Artefacts_T-Fiber TNOC Tracker\HELPDESK\M724"/>
    <m/>
    <n v="1"/>
    <s v="Completed &amp; Approved"/>
    <x v="0"/>
  </r>
  <r>
    <n v="1446"/>
    <s v="M725"/>
    <s v="MOM"/>
    <d v="2023-08-01T00:00:00"/>
    <m/>
    <m/>
    <m/>
    <s v="Helpdesk"/>
    <s v="Launch Readiness"/>
    <s v="Determine how to handle calls originating from different packages given the shared Helpdesk agents."/>
    <m/>
    <s v="Critical"/>
    <s v="Open"/>
    <m/>
    <s v=" "/>
    <s v=" "/>
    <s v="Closed"/>
    <s v="24-Sep-25: IVR Flows made ready Accordingly"/>
    <m/>
    <m/>
    <x v="2"/>
    <m/>
    <m/>
    <s v="COMPLETED &amp; APPROVED"/>
    <s v=" "/>
    <s v=" "/>
    <s v=" "/>
    <m/>
    <m/>
    <m/>
    <m/>
    <m/>
    <m/>
    <s v="MOMHelpdesk"/>
    <s v="Helpdesk (Contact Center)"/>
    <s v="CLOSED"/>
    <m/>
    <m/>
    <m/>
    <d v="2025-09-24T00:00:00"/>
    <s v="\\172.28.9.34\Artefacts_T-Fiber TNOC Tracker\HELPDESK\M725,735"/>
    <m/>
    <n v="1"/>
    <s v="Completed &amp; Approved"/>
    <x v="0"/>
  </r>
  <r>
    <n v="1447"/>
    <s v="M726"/>
    <s v="MOM"/>
    <d v="2023-08-01T00:00:00"/>
    <m/>
    <m/>
    <m/>
    <s v="Helpdesk"/>
    <s v="Launch Readiness"/>
    <s v="Problems with not supporting Telugu language in IVR and Helpdesk."/>
    <m/>
    <s v="Critical"/>
    <s v="Open"/>
    <m/>
    <s v=" "/>
    <s v=" "/>
    <s v="Closed"/>
    <s v="24-Sep-25: Now its in 3 Languages"/>
    <m/>
    <m/>
    <x v="2"/>
    <m/>
    <m/>
    <s v="COMPLETED &amp; APPROVED"/>
    <s v=" "/>
    <s v=" "/>
    <s v=" "/>
    <m/>
    <m/>
    <m/>
    <m/>
    <m/>
    <m/>
    <s v="MOMHelpdesk"/>
    <s v="Helpdesk (Contact Center)"/>
    <s v="CLOSED"/>
    <m/>
    <m/>
    <m/>
    <d v="2025-09-24T00:00:00"/>
    <s v="\\172.28.9.34\Artefacts_T-Fiber TNOC Tracker\HELPDESK\M121,170,99,726"/>
    <m/>
    <n v="1"/>
    <s v="Completed &amp; Approved"/>
    <x v="0"/>
  </r>
  <r>
    <n v="1448"/>
    <s v="M727"/>
    <s v="MOM"/>
    <d v="2023-08-01T00:00:00"/>
    <m/>
    <m/>
    <m/>
    <s v="Helpdesk"/>
    <s v="Launch Readiness"/>
    <s v="Unclear about support for integration with WhatsApp."/>
    <m/>
    <s v="Critical"/>
    <s v="Open"/>
    <m/>
    <s v=" "/>
    <s v=" "/>
    <s v="WIP"/>
    <s v="11-Se-25:This Prouct Not Support"/>
    <m/>
    <m/>
    <x v="2"/>
    <m/>
    <s v="Open"/>
    <s v="WIP"/>
    <s v=" "/>
    <s v=" "/>
    <s v=" "/>
    <m/>
    <m/>
    <m/>
    <m/>
    <m/>
    <m/>
    <s v="MOMHelpdesk"/>
    <s v="Helpdesk (Contact Center)"/>
    <s v="OPEN"/>
    <m/>
    <m/>
    <m/>
    <m/>
    <m/>
    <m/>
    <n v="1"/>
    <s v="Open"/>
    <x v="1"/>
  </r>
  <r>
    <n v="1449"/>
    <s v="M728"/>
    <s v="MOM"/>
    <d v="2023-08-01T00:00:00"/>
    <m/>
    <m/>
    <m/>
    <s v="Helpdesk"/>
    <s v="Resource Augmentation"/>
    <s v="Confirm if the current load handled by Helpdesk is sufficient."/>
    <m/>
    <s v="Critical"/>
    <s v="Open"/>
    <m/>
    <s v=" "/>
    <s v=" "/>
    <s v="Closed"/>
    <s v="24-Sep-25: Artefcats to be submitted_x000a_11-Sep-25: Data Shared"/>
    <m/>
    <m/>
    <x v="2"/>
    <m/>
    <m/>
    <s v="COMPLETED &amp; APPROVED"/>
    <s v=" "/>
    <s v=" "/>
    <s v=" "/>
    <m/>
    <m/>
    <m/>
    <m/>
    <m/>
    <m/>
    <s v="MOMHelpdesk"/>
    <s v="Helpdesk (Contact Center)"/>
    <s v="CLOSED"/>
    <m/>
    <m/>
    <m/>
    <d v="2025-09-24T00:00:00"/>
    <s v="\\172.28.9.34\Artefacts_T-Fiber TNOC Tracker\HELPDESK\M117,126,728"/>
    <m/>
    <n v="1"/>
    <s v="Completed &amp; Approved"/>
    <x v="0"/>
  </r>
  <r>
    <n v="1450"/>
    <s v="M729"/>
    <s v="MOM"/>
    <d v="2023-08-01T00:00:00"/>
    <m/>
    <m/>
    <m/>
    <s v="Helpdesk"/>
    <s v="Launch Readiness"/>
    <s v="Concern over non-availability of Helpdesk Manager between 10 PM – 6 AM and how emergencies are handled during this time."/>
    <m/>
    <s v="Critical"/>
    <s v="Open"/>
    <m/>
    <s v=" "/>
    <s v=" "/>
    <s v="Closed"/>
    <s v="24-Sep-25: Existing Lead available during Business Hours, Remaining duration Shift Lead will Manage"/>
    <m/>
    <m/>
    <x v="2"/>
    <m/>
    <m/>
    <s v="COMPLETED &amp; APPROVED"/>
    <s v=" "/>
    <s v=" "/>
    <s v=" "/>
    <m/>
    <m/>
    <m/>
    <m/>
    <m/>
    <m/>
    <s v="MOMHelpdesk"/>
    <s v="Helpdesk (Contact Center)"/>
    <s v="CLOSED"/>
    <m/>
    <m/>
    <m/>
    <d v="2025-09-24T00:00:00"/>
    <s v="Artefacts not Required"/>
    <m/>
    <n v="1"/>
    <s v="Completed &amp; Approved"/>
    <x v="0"/>
  </r>
  <r>
    <n v="1451"/>
    <s v="M73"/>
    <s v="MOM"/>
    <d v="2023-07-26T00:00:00"/>
    <m/>
    <m/>
    <m/>
    <s v="WFM"/>
    <s v="User Experience"/>
    <s v="Support for translation to Telugu"/>
    <m/>
    <s v="Critical"/>
    <s v="Open"/>
    <m/>
    <s v=" "/>
    <s v=" "/>
    <m/>
    <s v="As per OEM this point is not feasible 11 July 2025:- A follow-up discussion with the OEM is required to assess feasibility._x000a_If it is found to be unfeasible, a call should be arranged with Sanjay Sir along with the OEM team &amp; artefacts needs to submit "/>
    <m/>
    <m/>
    <x v="1"/>
    <m/>
    <s v="Open"/>
    <s v="Not Feasible "/>
    <s v=" "/>
    <s v=" "/>
    <s v=" "/>
    <m/>
    <m/>
    <m/>
    <m/>
    <m/>
    <m/>
    <s v="MOMWFM"/>
    <s v="Applications/Tools"/>
    <e v="#N/A"/>
    <m/>
    <m/>
    <m/>
    <m/>
    <e v="#N/A"/>
    <m/>
    <n v="1"/>
    <s v="Open"/>
    <x v="1"/>
  </r>
  <r>
    <n v="1452"/>
    <s v="M730"/>
    <s v="MOM"/>
    <d v="2023-08-01T00:00:00"/>
    <m/>
    <m/>
    <m/>
    <s v="NOC Operationalization"/>
    <s v="Launch Readiness"/>
    <s v="The relationship between people and functions as realised by RASCI matrix needs improvement."/>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453"/>
    <s v="M731"/>
    <s v="MOM"/>
    <d v="2023-08-01T00:00:00"/>
    <m/>
    <m/>
    <m/>
    <s v="Helpdesk"/>
    <s v="Launch Readiness"/>
    <s v="Differentiate between registered users and registered numbers."/>
    <m/>
    <s v="Critical"/>
    <s v="Open"/>
    <m/>
    <s v=" "/>
    <s v=" "/>
    <s v="WIP"/>
    <s v="11-Sep-25: BSS Integration to be completed"/>
    <m/>
    <m/>
    <x v="2"/>
    <m/>
    <s v="Open"/>
    <s v="WIP"/>
    <s v=" "/>
    <s v=" "/>
    <s v=" "/>
    <m/>
    <m/>
    <m/>
    <m/>
    <m/>
    <m/>
    <s v="MOMHelpdesk"/>
    <s v="Helpdesk (Contact Center)"/>
    <s v="OPEN"/>
    <m/>
    <m/>
    <m/>
    <m/>
    <m/>
    <m/>
    <n v="1"/>
    <s v="Open"/>
    <x v="1"/>
  </r>
  <r>
    <n v="1454"/>
    <s v="M732"/>
    <s v="MOM"/>
    <d v="2023-08-01T00:00:00"/>
    <m/>
    <m/>
    <m/>
    <s v="Helpdesk"/>
    <s v="Launch Readiness"/>
    <s v="Resolve confusion over the categorisation of incoming queries."/>
    <m/>
    <s v="Critical"/>
    <s v="Open"/>
    <m/>
    <s v=" "/>
    <s v=" "/>
    <s v="WIP"/>
    <s v=" "/>
    <m/>
    <m/>
    <x v="2"/>
    <m/>
    <s v="Open"/>
    <s v="WIP"/>
    <s v=" "/>
    <s v=" "/>
    <s v=" "/>
    <m/>
    <m/>
    <m/>
    <m/>
    <m/>
    <m/>
    <s v="MOMHelpdesk"/>
    <s v="Helpdesk (Contact Center)"/>
    <s v="OPEN"/>
    <m/>
    <m/>
    <m/>
    <m/>
    <m/>
    <m/>
    <n v="1"/>
    <s v="Open"/>
    <x v="1"/>
  </r>
  <r>
    <n v="1455"/>
    <s v="M733"/>
    <s v="MOM"/>
    <d v="2023-08-01T00:00:00"/>
    <m/>
    <m/>
    <m/>
    <s v="Helpdesk"/>
    <s v=" "/>
    <s v="Check how the Call management system can support live intrusion of calls for instant feedback."/>
    <m/>
    <s v="Critical"/>
    <s v="Open"/>
    <m/>
    <s v=" "/>
    <s v=" "/>
    <s v="Artefacts to be submitted"/>
    <s v="24-Sep-25:Artefacts to be submitted_x000a_11-Sep-25: Feature is available, Shall be demonstrated"/>
    <m/>
    <m/>
    <x v="2"/>
    <m/>
    <m/>
    <s v="COMPLETED &amp; APPROVED"/>
    <s v=" "/>
    <s v=" "/>
    <s v=" "/>
    <m/>
    <m/>
    <m/>
    <m/>
    <m/>
    <m/>
    <s v="MOMHelpdesk"/>
    <s v="Helpdesk (Contact Center)"/>
    <s v="CLOSED"/>
    <m/>
    <m/>
    <m/>
    <d v="2025-09-24T00:00:00"/>
    <s v="\\172.28.9.34\Artefacts_T-Fiber TNOC Tracker\HELPDESK\M119,733"/>
    <m/>
    <n v="1"/>
    <s v="Completed &amp; Approved"/>
    <x v="0"/>
  </r>
  <r>
    <n v="1456"/>
    <s v="M734"/>
    <s v="MOM"/>
    <d v="2023-08-01T00:00:00"/>
    <m/>
    <m/>
    <m/>
    <s v="Helpdesk"/>
    <s v=" "/>
    <s v="Define how readiness of Helpdesk to report on compliances and responsiveness and penalties calculation."/>
    <m/>
    <s v="Critical"/>
    <s v="Open"/>
    <m/>
    <s v=" "/>
    <s v=" "/>
    <s v="WIP"/>
    <s v=" "/>
    <m/>
    <m/>
    <x v="2"/>
    <m/>
    <s v="Open"/>
    <s v="WIP"/>
    <s v=" "/>
    <s v=" "/>
    <s v=" "/>
    <m/>
    <m/>
    <m/>
    <m/>
    <m/>
    <m/>
    <s v="MOMHelpdesk"/>
    <s v="Helpdesk (Contact Center)"/>
    <s v="OPEN"/>
    <m/>
    <m/>
    <m/>
    <m/>
    <m/>
    <m/>
    <n v="1"/>
    <s v="Open"/>
    <x v="1"/>
  </r>
  <r>
    <n v="1457"/>
    <s v="M735"/>
    <s v="MOM"/>
    <d v="2023-08-04T00:00:00"/>
    <m/>
    <m/>
    <m/>
    <s v="Helpdesk"/>
    <s v=" "/>
    <s v="Determine how the Helpdesk to NOC and Field is going to be integrated with the operational framework when they currently lack synergy."/>
    <m/>
    <s v="Critical"/>
    <s v="Open"/>
    <m/>
    <s v=" "/>
    <s v=" "/>
    <s v="WIP"/>
    <s v="11-Sep-25: IVR Flows are aligned accordingly, Post Approval and Implementation we can meet expectations"/>
    <m/>
    <m/>
    <x v="2"/>
    <m/>
    <m/>
    <s v="COMPLETED &amp; APPROVED"/>
    <s v=" "/>
    <s v=" "/>
    <s v=" "/>
    <m/>
    <m/>
    <m/>
    <m/>
    <m/>
    <m/>
    <s v="MOMHelpdesk"/>
    <s v="Helpdesk (Contact Center)"/>
    <s v="CLOSED"/>
    <m/>
    <m/>
    <m/>
    <d v="2025-09-24T00:00:00"/>
    <s v="\\172.28.9.34\Artefacts_T-Fiber TNOC Tracker\HELPDESK\M725,735"/>
    <m/>
    <n v="1"/>
    <s v="Completed &amp; Approved"/>
    <x v="0"/>
  </r>
  <r>
    <n v="1458"/>
    <s v="M736"/>
    <s v="MOM"/>
    <d v="2023-08-04T00:00:00"/>
    <m/>
    <m/>
    <m/>
    <s v="Helpdesk"/>
    <s v=" "/>
    <s v="Concern over Toll-free levels availability for the Helpdesk."/>
    <m/>
    <s v="Critical"/>
    <s v="Open"/>
    <m/>
    <s v=" "/>
    <s v=" "/>
    <s v="WIP"/>
    <s v=" "/>
    <m/>
    <m/>
    <x v="2"/>
    <m/>
    <s v="Open"/>
    <s v="WIP"/>
    <s v=" "/>
    <s v=" "/>
    <s v=" "/>
    <m/>
    <m/>
    <m/>
    <m/>
    <m/>
    <m/>
    <s v="MOMHelpdesk"/>
    <s v="Helpdesk (Contact Center)"/>
    <s v="OPEN"/>
    <m/>
    <m/>
    <m/>
    <m/>
    <m/>
    <m/>
    <n v="1"/>
    <s v="Open"/>
    <x v="1"/>
  </r>
  <r>
    <n v="1459"/>
    <s v="M737"/>
    <s v="MOM"/>
    <d v="2023-08-18T00:00:00"/>
    <m/>
    <m/>
    <m/>
    <s v="BSS"/>
    <s v="NSO"/>
    <s v="BSS Readiness and Demo: L&amp;T to demonstrate Static IP and UI/UX changes, with WFM integration not part of the demonstration."/>
    <m/>
    <s v="Critical"/>
    <s v="Open"/>
    <m/>
    <s v=" "/>
    <s v=" "/>
    <m/>
    <s v=" "/>
    <m/>
    <m/>
    <x v="5"/>
    <m/>
    <s v="Open"/>
    <s v="Open"/>
    <s v=" "/>
    <s v=" "/>
    <s v=" "/>
    <m/>
    <m/>
    <m/>
    <m/>
    <m/>
    <m/>
    <s v="MOMBSS"/>
    <s v="Applications/Tools"/>
    <s v="OPEN"/>
    <m/>
    <m/>
    <m/>
    <m/>
    <e v="#N/A"/>
    <m/>
    <n v="1"/>
    <s v="Open"/>
    <x v="1"/>
  </r>
  <r>
    <n v="1460"/>
    <s v="M738"/>
    <s v="MOM"/>
    <d v="2023-08-18T00:00:00"/>
    <m/>
    <m/>
    <m/>
    <s v="WFM"/>
    <s v="WFM Application"/>
    <s v="WFM Tool Usage Demonstration: L&amp;T to arrange a demonstration of WFM tool usage for field operations soon."/>
    <m/>
    <s v="Critical"/>
    <s v="Open"/>
    <m/>
    <s v=" "/>
    <s v=" "/>
    <m/>
    <s v="Duplicate with Point- 235"/>
    <m/>
    <m/>
    <x v="1"/>
    <m/>
    <s v="Open"/>
    <s v="Duplicate"/>
    <s v=" "/>
    <s v=" "/>
    <s v=" "/>
    <m/>
    <m/>
    <m/>
    <m/>
    <m/>
    <m/>
    <s v="MOMWFM"/>
    <s v="Applications/Tools"/>
    <e v="#N/A"/>
    <m/>
    <m/>
    <m/>
    <m/>
    <e v="#N/A"/>
    <m/>
    <n v="1"/>
    <s v="Open"/>
    <x v="1"/>
  </r>
  <r>
    <n v="1461"/>
    <s v="M739"/>
    <s v="MOM"/>
    <d v="2023-08-18T00:00:00"/>
    <m/>
    <m/>
    <m/>
    <s v="BSS"/>
    <s v="Billing Related"/>
    <s v="Payment Gateway Completion: L&amp;T to complete the payment gateway by 30th September '23 if SSL Certificate is provided by 11th September '23."/>
    <m/>
    <s v="Critical"/>
    <s v="Open"/>
    <m/>
    <s v=" "/>
    <s v=" "/>
    <m/>
    <s v="DUPLICATE POINT (M739)"/>
    <m/>
    <m/>
    <x v="5"/>
    <m/>
    <s v="Open"/>
    <s v="Open"/>
    <s v=" "/>
    <s v=" "/>
    <s v=" "/>
    <m/>
    <m/>
    <m/>
    <m/>
    <m/>
    <m/>
    <s v="MOMBSS"/>
    <s v="Applications/Tools"/>
    <s v="OPEN"/>
    <m/>
    <m/>
    <m/>
    <m/>
    <e v="#N/A"/>
    <m/>
    <n v="1"/>
    <s v="Open"/>
    <x v="1"/>
  </r>
  <r>
    <n v="1462"/>
    <s v="M74"/>
    <s v="MOM"/>
    <d v="2023-07-26T00:00:00"/>
    <m/>
    <m/>
    <m/>
    <s v="WFM"/>
    <s v="Handbook &amp; SOPs"/>
    <s v="Scope of Order Processing and Service Ticket Management"/>
    <m/>
    <s v="Critical"/>
    <s v="Open"/>
    <m/>
    <s v=" "/>
    <s v=" "/>
    <m/>
    <m/>
    <m/>
    <m/>
    <x v="1"/>
    <m/>
    <m/>
    <s v="CLOSURE REVIEW PENDING "/>
    <s v=" "/>
    <s v=" "/>
    <s v=" "/>
    <m/>
    <m/>
    <m/>
    <m/>
    <m/>
    <m/>
    <s v="MOMWFM"/>
    <s v="Applications/Tools"/>
    <s v="OPEN"/>
    <m/>
    <m/>
    <m/>
    <m/>
    <m/>
    <m/>
    <n v="1"/>
    <s v="Completed but Verification undrer Process"/>
    <x v="2"/>
  </r>
  <r>
    <n v="1463"/>
    <s v="M740"/>
    <s v="MOM"/>
    <d v="2023-08-18T00:00:00"/>
    <m/>
    <m/>
    <m/>
    <s v="Security &amp; Regulatory Compliance"/>
    <s v="Compliance"/>
    <s v="Security Related Activities: L&amp;T to address various security and compliance sub-activities with specific target dates."/>
    <m/>
    <s v="Critical"/>
    <s v="Open"/>
    <m/>
    <s v=" "/>
    <s v=" "/>
    <m/>
    <s v=" "/>
    <m/>
    <m/>
    <x v="4"/>
    <m/>
    <s v="Open"/>
    <s v="Open"/>
    <s v=" "/>
    <s v=" "/>
    <s v=" "/>
    <m/>
    <m/>
    <m/>
    <m/>
    <m/>
    <m/>
    <s v="MOMSecurity &amp; Regulatory Compliance"/>
    <s v="Security"/>
    <s v="OPEN"/>
    <m/>
    <m/>
    <m/>
    <m/>
    <e v="#N/A"/>
    <m/>
    <n v="1"/>
    <s v="Open"/>
    <x v="1"/>
  </r>
  <r>
    <n v="1464"/>
    <s v="M741"/>
    <s v="MOM"/>
    <d v="2023-08-18T00:00:00"/>
    <m/>
    <m/>
    <m/>
    <s v="BSS"/>
    <s v="BSS"/>
    <s v="BSS Integration with Lepton WFM: L&amp;T to complete the demo of BSS Integration with Lepton WFM by 25th August '23."/>
    <m/>
    <s v="Critical"/>
    <s v="Open"/>
    <m/>
    <s v=" "/>
    <s v=" "/>
    <m/>
    <s v=" "/>
    <m/>
    <m/>
    <x v="5"/>
    <m/>
    <s v="Open"/>
    <s v="Open"/>
    <s v=" "/>
    <s v=" "/>
    <s v=" "/>
    <m/>
    <m/>
    <m/>
    <m/>
    <m/>
    <m/>
    <s v="MOMBSS"/>
    <s v="Applications/Tools"/>
    <s v="OPEN"/>
    <m/>
    <m/>
    <m/>
    <m/>
    <e v="#N/A"/>
    <m/>
    <n v="1"/>
    <s v="Open"/>
    <x v="1"/>
  </r>
  <r>
    <n v="1465"/>
    <s v="M742"/>
    <s v="MOM"/>
    <d v="2023-08-18T00:00:00"/>
    <m/>
    <m/>
    <m/>
    <s v="BSS"/>
    <s v="NSO "/>
    <s v="NSO Competency Plan: L&amp;T to put in place an NSO competency plan."/>
    <m/>
    <s v="Critical"/>
    <s v="Open"/>
    <m/>
    <s v=" "/>
    <s v=" "/>
    <m/>
    <s v=" "/>
    <m/>
    <m/>
    <x v="5"/>
    <m/>
    <s v="Open"/>
    <s v="Open"/>
    <s v=" "/>
    <s v=" "/>
    <s v=" "/>
    <m/>
    <m/>
    <m/>
    <m/>
    <m/>
    <m/>
    <s v="MOMBSS"/>
    <s v="Applications/Tools"/>
    <s v="OPEN"/>
    <m/>
    <m/>
    <m/>
    <m/>
    <e v="#N/A"/>
    <m/>
    <n v="1"/>
    <s v="Open"/>
    <x v="1"/>
  </r>
  <r>
    <n v="1466"/>
    <s v="M743"/>
    <s v="MOM"/>
    <d v="2023-08-18T00:00:00"/>
    <m/>
    <m/>
    <m/>
    <s v="BSS"/>
    <s v="T&amp;D Environment"/>
    <s v="Separation of T&amp;D and Production Environments: L&amp;T to provide a plan addressing the requirement for separate environments."/>
    <m/>
    <s v="Critical"/>
    <s v="Open"/>
    <m/>
    <s v=" "/>
    <s v=" "/>
    <m/>
    <s v=" "/>
    <m/>
    <m/>
    <x v="5"/>
    <m/>
    <s v="Open"/>
    <s v="Open"/>
    <s v=" "/>
    <s v=" "/>
    <s v=" "/>
    <m/>
    <m/>
    <m/>
    <m/>
    <m/>
    <m/>
    <s v="MOMBSS"/>
    <s v="Applications/Tools"/>
    <s v="OPEN"/>
    <m/>
    <m/>
    <m/>
    <m/>
    <e v="#N/A"/>
    <m/>
    <n v="1"/>
    <s v="Open"/>
    <x v="1"/>
  </r>
  <r>
    <n v="1467"/>
    <s v="M744"/>
    <s v="MOM"/>
    <d v="2023-08-18T00:00:00"/>
    <m/>
    <m/>
    <m/>
    <s v="BSS"/>
    <s v="Resource Augmentation"/>
    <s v="Onboarding of Billing Specialist: L&amp;T to update on the onboarding process for a long-term Billing Specialist."/>
    <m/>
    <s v="Critical"/>
    <s v="Open"/>
    <m/>
    <s v=" "/>
    <s v=" "/>
    <m/>
    <s v=" "/>
    <m/>
    <m/>
    <x v="5"/>
    <m/>
    <s v="Open"/>
    <s v="Open"/>
    <s v=" "/>
    <s v=" "/>
    <s v=" "/>
    <m/>
    <m/>
    <m/>
    <m/>
    <m/>
    <m/>
    <s v="MOMBSS"/>
    <s v="Applications/Tools"/>
    <s v="OPEN"/>
    <m/>
    <m/>
    <m/>
    <m/>
    <e v="#N/A"/>
    <m/>
    <n v="1"/>
    <s v="Open"/>
    <x v="1"/>
  </r>
  <r>
    <n v="1468"/>
    <s v="M745"/>
    <s v="MOM"/>
    <d v="2023-08-18T00:00:00"/>
    <m/>
    <m/>
    <m/>
    <s v="BSS"/>
    <s v="Billing Related"/>
    <s v="Closure of CRM Billing Process and Invoice Format: L&amp;T to close action items regarding CRM Billing Process and Invoice format."/>
    <m/>
    <s v="Critical"/>
    <s v="Open"/>
    <m/>
    <s v=" "/>
    <s v=" "/>
    <m/>
    <s v=" "/>
    <m/>
    <m/>
    <x v="5"/>
    <m/>
    <s v="Open"/>
    <s v="Open"/>
    <s v=" "/>
    <s v=" "/>
    <s v=" "/>
    <m/>
    <m/>
    <m/>
    <m/>
    <m/>
    <m/>
    <s v="MOMBSS"/>
    <s v="Applications/Tools"/>
    <s v="OPEN"/>
    <m/>
    <m/>
    <m/>
    <m/>
    <e v="#N/A"/>
    <m/>
    <n v="1"/>
    <s v="Open"/>
    <x v="1"/>
  </r>
  <r>
    <n v="1469"/>
    <s v="M746"/>
    <s v="MOM"/>
    <d v="2023-08-18T00:00:00"/>
    <m/>
    <m/>
    <m/>
    <s v="BSS"/>
    <s v="T&amp;D Environment"/>
    <s v="BSS Roadmap Progress: L&amp;T to demonstrate completed points for closure and include related test cases."/>
    <m/>
    <s v="Critical"/>
    <s v="Open"/>
    <m/>
    <s v=" "/>
    <s v=" "/>
    <m/>
    <s v=" "/>
    <m/>
    <m/>
    <x v="5"/>
    <m/>
    <s v="Open"/>
    <s v="Open"/>
    <s v=" "/>
    <s v=" "/>
    <s v=" "/>
    <m/>
    <m/>
    <m/>
    <m/>
    <m/>
    <m/>
    <s v="MOMBSS"/>
    <s v="Applications/Tools"/>
    <s v="OPEN"/>
    <m/>
    <m/>
    <m/>
    <m/>
    <e v="#N/A"/>
    <m/>
    <n v="1"/>
    <s v="Open"/>
    <x v="1"/>
  </r>
  <r>
    <n v="1470"/>
    <s v="M747"/>
    <s v="MOM"/>
    <d v="2023-08-18T00:00:00"/>
    <m/>
    <m/>
    <m/>
    <s v="BSS"/>
    <s v="Dry Run"/>
    <s v="Next BSS Demo for Cell Tower: L&amp;T to confirm the date of the next BSS Demo for Cell Tower by 21st August '23."/>
    <m/>
    <s v="Critical"/>
    <s v="Open"/>
    <m/>
    <s v=" "/>
    <s v=" "/>
    <m/>
    <s v=" "/>
    <m/>
    <m/>
    <x v="5"/>
    <m/>
    <s v="Open"/>
    <s v="Open"/>
    <s v=" "/>
    <s v=" "/>
    <s v=" "/>
    <m/>
    <m/>
    <m/>
    <m/>
    <m/>
    <m/>
    <s v="MOMBSS"/>
    <s v="Applications/Tools"/>
    <s v="OPEN"/>
    <m/>
    <m/>
    <m/>
    <m/>
    <e v="#N/A"/>
    <m/>
    <n v="1"/>
    <s v="Open"/>
    <x v="1"/>
  </r>
  <r>
    <n v="1471"/>
    <s v="M748"/>
    <s v="MOM"/>
    <d v="2023-08-18T00:00:00"/>
    <m/>
    <m/>
    <m/>
    <s v="BSS"/>
    <s v="Dry Run"/>
    <s v="User Groups Demonstration: L&amp;T to showcase the demonstration on user groups along with the demo for Cell Tower."/>
    <m/>
    <s v="Critical"/>
    <s v="Open"/>
    <m/>
    <s v=" "/>
    <s v=" "/>
    <m/>
    <s v=" "/>
    <m/>
    <m/>
    <x v="5"/>
    <m/>
    <s v="Open"/>
    <s v="Open"/>
    <s v=" "/>
    <s v=" "/>
    <s v=" "/>
    <m/>
    <m/>
    <m/>
    <m/>
    <m/>
    <m/>
    <s v="MOMBSS"/>
    <s v="Applications/Tools"/>
    <s v="OPEN"/>
    <m/>
    <m/>
    <m/>
    <m/>
    <e v="#N/A"/>
    <m/>
    <n v="1"/>
    <s v="Open"/>
    <x v="1"/>
  </r>
  <r>
    <n v="1472"/>
    <s v="M749"/>
    <s v="MOM"/>
    <d v="2023-08-18T00:00:00"/>
    <m/>
    <m/>
    <m/>
    <s v="BSS"/>
    <s v="Dry Run"/>
    <s v="Next BSS Demo Schedule: Scheduled for 23rd August '23, to include RFS/RFO status, notification templates, UI/UX validation, and exception scenarios."/>
    <m/>
    <s v="Critical"/>
    <s v="Open"/>
    <m/>
    <s v=" "/>
    <s v=" "/>
    <m/>
    <s v=" "/>
    <m/>
    <m/>
    <x v="5"/>
    <m/>
    <s v="Open"/>
    <s v="Open"/>
    <s v=" "/>
    <s v=" "/>
    <s v=" "/>
    <m/>
    <m/>
    <m/>
    <m/>
    <m/>
    <m/>
    <s v="MOMBSS"/>
    <s v="Applications/Tools"/>
    <s v="OPEN"/>
    <m/>
    <m/>
    <m/>
    <m/>
    <e v="#N/A"/>
    <m/>
    <n v="1"/>
    <s v="Open"/>
    <x v="1"/>
  </r>
  <r>
    <n v="1473"/>
    <s v="M75"/>
    <s v="MOM"/>
    <d v="2023-07-26T00:00:00"/>
    <m/>
    <m/>
    <m/>
    <s v="WFM"/>
    <s v="Handbook &amp; SOPs"/>
    <s v="Document references in SOW to be shared"/>
    <m/>
    <s v="Critical"/>
    <s v="Open"/>
    <m/>
    <s v=" "/>
    <s v=" "/>
    <m/>
    <m/>
    <m/>
    <m/>
    <x v="1"/>
    <m/>
    <m/>
    <s v="CLOSURE REVIEW PENDING "/>
    <s v=" "/>
    <s v=" "/>
    <s v=" "/>
    <m/>
    <m/>
    <m/>
    <m/>
    <m/>
    <m/>
    <s v="MOMWFM"/>
    <s v="Applications/Tools"/>
    <s v="OPEN"/>
    <m/>
    <m/>
    <m/>
    <m/>
    <m/>
    <m/>
    <n v="1"/>
    <s v="Completed but Verification undrer Process"/>
    <x v="2"/>
  </r>
  <r>
    <n v="1474"/>
    <s v="M750"/>
    <s v="MOM"/>
    <d v="2023-08-18T00:00:00"/>
    <m/>
    <m/>
    <m/>
    <s v="BSS"/>
    <s v="Regulatory Compliance"/>
    <s v="Regulatory Reports Review: L&amp;T to identify available reports in BSS as Ready/WIP by 21st August '23 and review with T-Fiber for approval."/>
    <m/>
    <s v="Critical"/>
    <s v="Open"/>
    <m/>
    <s v=" "/>
    <s v=" "/>
    <m/>
    <s v="DUPLICATE POINT (M688)"/>
    <m/>
    <m/>
    <x v="5"/>
    <m/>
    <s v="Open"/>
    <s v="Open"/>
    <s v=" "/>
    <s v=" "/>
    <s v=" "/>
    <m/>
    <m/>
    <m/>
    <m/>
    <m/>
    <m/>
    <s v="MOMBSS"/>
    <s v="Applications/Tools"/>
    <s v="OPEN"/>
    <m/>
    <m/>
    <m/>
    <m/>
    <e v="#N/A"/>
    <m/>
    <n v="1"/>
    <s v="Open"/>
    <x v="1"/>
  </r>
  <r>
    <n v="1475"/>
    <s v="M751"/>
    <s v="MOM"/>
    <d v="2023-08-18T00:00:00"/>
    <m/>
    <m/>
    <m/>
    <s v="BSS"/>
    <s v=" "/>
    <s v="Dedication of Time to T-Fiber Project: Chief Delivery Officer, L&amp;T to confirm dedicating 2 days a week to the T-Fiber Project in Hyderabad leading up to the Network Launch."/>
    <m/>
    <s v="Critical"/>
    <s v="Open"/>
    <m/>
    <s v=" "/>
    <s v=" "/>
    <m/>
    <s v=" "/>
    <m/>
    <m/>
    <x v="5"/>
    <m/>
    <s v="Open"/>
    <s v="Open"/>
    <s v=" "/>
    <s v=" "/>
    <s v=" "/>
    <m/>
    <m/>
    <m/>
    <m/>
    <m/>
    <m/>
    <s v="MOMBSS"/>
    <s v="Applications/Tools"/>
    <s v="OPEN"/>
    <m/>
    <m/>
    <m/>
    <m/>
    <e v="#N/A"/>
    <m/>
    <n v="1"/>
    <s v="Open"/>
    <x v="1"/>
  </r>
  <r>
    <n v="1476"/>
    <s v="M752"/>
    <s v="MOM"/>
    <d v="2023-08-23T00:00:00"/>
    <m/>
    <m/>
    <m/>
    <s v="BSS"/>
    <s v=" "/>
    <s v="Review of alert and notification templates and implementation."/>
    <m/>
    <s v="Critical"/>
    <s v="Open"/>
    <m/>
    <s v=" "/>
    <s v=" "/>
    <m/>
    <s v=" "/>
    <m/>
    <m/>
    <x v="5"/>
    <m/>
    <s v="Open"/>
    <s v="Open"/>
    <s v=" "/>
    <s v=" "/>
    <s v=" "/>
    <m/>
    <m/>
    <m/>
    <m/>
    <m/>
    <m/>
    <s v="MOMBSS"/>
    <s v="Applications/Tools"/>
    <s v="OPEN"/>
    <m/>
    <m/>
    <m/>
    <m/>
    <e v="#N/A"/>
    <m/>
    <n v="1"/>
    <s v="Open"/>
    <x v="1"/>
  </r>
  <r>
    <n v="1477"/>
    <s v="M753"/>
    <s v="MOM"/>
    <d v="2023-08-23T00:00:00"/>
    <m/>
    <m/>
    <m/>
    <s v="BSS"/>
    <s v=" "/>
    <s v="Lead data presentation for Airtel and GI_BB customers."/>
    <m/>
    <s v="Critical"/>
    <s v="Open"/>
    <m/>
    <s v=" "/>
    <s v=" "/>
    <m/>
    <s v=" "/>
    <m/>
    <m/>
    <x v="5"/>
    <m/>
    <s v="Open"/>
    <s v="Open"/>
    <s v=" "/>
    <s v=" "/>
    <s v=" "/>
    <m/>
    <m/>
    <m/>
    <m/>
    <m/>
    <m/>
    <s v="MOMBSS"/>
    <s v="Applications/Tools"/>
    <s v="OPEN"/>
    <m/>
    <m/>
    <m/>
    <m/>
    <e v="#N/A"/>
    <m/>
    <n v="1"/>
    <s v="Open"/>
    <x v="1"/>
  </r>
  <r>
    <n v="1478"/>
    <s v="M754"/>
    <s v="MOM"/>
    <d v="2023-08-23T00:00:00"/>
    <m/>
    <m/>
    <m/>
    <s v="BSS"/>
    <s v=" "/>
    <s v="Walkthrough of Ready for Service (RFS) Process."/>
    <m/>
    <s v="Critical"/>
    <s v="Open"/>
    <m/>
    <s v=" "/>
    <s v=" "/>
    <m/>
    <s v=" "/>
    <m/>
    <m/>
    <x v="5"/>
    <m/>
    <s v="Open"/>
    <s v="Open"/>
    <s v=" "/>
    <s v=" "/>
    <s v=" "/>
    <m/>
    <m/>
    <m/>
    <m/>
    <m/>
    <m/>
    <s v="MOMBSS"/>
    <s v="Applications/Tools"/>
    <s v="OPEN"/>
    <m/>
    <m/>
    <m/>
    <m/>
    <e v="#N/A"/>
    <m/>
    <n v="1"/>
    <s v="Open"/>
    <x v="1"/>
  </r>
  <r>
    <n v="1479"/>
    <s v="M755"/>
    <s v="MOM"/>
    <d v="2023-08-23T00:00:00"/>
    <m/>
    <m/>
    <m/>
    <s v="BSS"/>
    <s v=" "/>
    <s v="Identifying and addressing challenges for user experience in CRM."/>
    <m/>
    <s v="Critical"/>
    <s v="Open"/>
    <m/>
    <s v=" "/>
    <s v=" "/>
    <m/>
    <s v=" "/>
    <m/>
    <m/>
    <x v="5"/>
    <m/>
    <s v="Open"/>
    <s v="Open"/>
    <s v=" "/>
    <s v=" "/>
    <s v=" "/>
    <m/>
    <m/>
    <m/>
    <m/>
    <m/>
    <m/>
    <s v="MOMBSS"/>
    <s v="Applications/Tools"/>
    <s v="OPEN"/>
    <m/>
    <m/>
    <m/>
    <m/>
    <e v="#N/A"/>
    <m/>
    <n v="1"/>
    <s v="Open"/>
    <x v="1"/>
  </r>
  <r>
    <n v="1480"/>
    <s v="M756"/>
    <s v="MOM"/>
    <d v="2023-08-23T00:00:00"/>
    <m/>
    <m/>
    <m/>
    <s v="BSS"/>
    <s v=" "/>
    <s v="Development of BSS demo of CSP."/>
    <m/>
    <s v="Critical"/>
    <s v="Open"/>
    <m/>
    <s v=" "/>
    <s v=" "/>
    <m/>
    <s v=" "/>
    <m/>
    <m/>
    <x v="5"/>
    <m/>
    <s v="Open"/>
    <s v="Open"/>
    <s v=" "/>
    <s v=" "/>
    <s v=" "/>
    <m/>
    <m/>
    <m/>
    <m/>
    <m/>
    <m/>
    <s v="MOMBSS"/>
    <s v="Applications/Tools"/>
    <s v="OPEN"/>
    <m/>
    <m/>
    <m/>
    <m/>
    <e v="#N/A"/>
    <m/>
    <n v="1"/>
    <s v="Open"/>
    <x v="1"/>
  </r>
  <r>
    <n v="1481"/>
    <s v="M757"/>
    <s v="MOM"/>
    <d v="2023-08-23T00:00:00"/>
    <m/>
    <m/>
    <m/>
    <s v="BSS"/>
    <s v=" "/>
    <s v="Analysis of the issue impacting BSS demo."/>
    <m/>
    <s v="Critical"/>
    <s v="Open"/>
    <m/>
    <s v=" "/>
    <s v=" "/>
    <m/>
    <s v=" "/>
    <m/>
    <m/>
    <x v="5"/>
    <m/>
    <s v="Open"/>
    <s v="Open"/>
    <s v=" "/>
    <s v=" "/>
    <s v=" "/>
    <m/>
    <m/>
    <m/>
    <m/>
    <m/>
    <m/>
    <s v="MOMBSS"/>
    <s v="Applications/Tools"/>
    <s v="OPEN"/>
    <m/>
    <m/>
    <m/>
    <m/>
    <e v="#N/A"/>
    <m/>
    <n v="1"/>
    <s v="Open"/>
    <x v="1"/>
  </r>
  <r>
    <n v="1482"/>
    <s v="M758"/>
    <s v="MOM"/>
    <d v="2023-08-23T00:00:00"/>
    <m/>
    <m/>
    <m/>
    <s v="NOC Operationalization"/>
    <s v=" "/>
    <s v="Fixing issues with OSS - BSS integration."/>
    <m/>
    <s v="Critical"/>
    <s v="Open"/>
    <m/>
    <s v=" "/>
    <s v=" "/>
    <s v="WIP"/>
    <s v=" "/>
    <s v="L&amp;T"/>
    <s v="Sivaprasad"/>
    <x v="0"/>
    <m/>
    <s v="Open"/>
    <s v="WIP"/>
    <s v=" "/>
    <s v=" "/>
    <s v=" "/>
    <m/>
    <m/>
    <m/>
    <m/>
    <m/>
    <m/>
    <s v="MOMNOC Operationalization"/>
    <s v="Network"/>
    <s v="OPEN"/>
    <m/>
    <m/>
    <m/>
    <m/>
    <m/>
    <m/>
    <n v="1"/>
    <s v="Open"/>
    <x v="1"/>
  </r>
  <r>
    <n v="1483"/>
    <s v="M759"/>
    <s v="MOM"/>
    <d v="2023-08-23T00:00:00"/>
    <m/>
    <m/>
    <m/>
    <s v="BSS"/>
    <s v=" "/>
    <s v="Establish a comprehensive list of event notification scenarios and implementation plan."/>
    <m/>
    <s v="Critical"/>
    <s v="Open"/>
    <m/>
    <s v=" "/>
    <s v=" "/>
    <m/>
    <s v=" "/>
    <m/>
    <m/>
    <x v="5"/>
    <m/>
    <s v="Open"/>
    <s v="Open"/>
    <s v=" "/>
    <s v=" "/>
    <s v=" "/>
    <m/>
    <m/>
    <m/>
    <m/>
    <m/>
    <m/>
    <s v="MOMBSS"/>
    <s v="Applications/Tools"/>
    <s v="OPEN"/>
    <m/>
    <m/>
    <m/>
    <m/>
    <e v="#N/A"/>
    <m/>
    <n v="1"/>
    <s v="Open"/>
    <x v="1"/>
  </r>
  <r>
    <n v="1484"/>
    <s v="M76"/>
    <s v="MOM"/>
    <d v="2023-07-26T00:00:00"/>
    <m/>
    <m/>
    <m/>
    <s v="WFM"/>
    <s v="User Experience"/>
    <s v="WFM tool's own Google Map"/>
    <m/>
    <s v="Critical"/>
    <s v="Open"/>
    <m/>
    <s v=" "/>
    <s v=" "/>
    <m/>
    <m/>
    <m/>
    <m/>
    <x v="1"/>
    <m/>
    <m/>
    <s v="CLOSURE REVIEW PENDING "/>
    <s v=" "/>
    <s v=" "/>
    <s v=" "/>
    <m/>
    <m/>
    <m/>
    <m/>
    <m/>
    <m/>
    <s v="MOMWFM"/>
    <s v="Applications/Tools"/>
    <s v="OPEN"/>
    <m/>
    <m/>
    <m/>
    <m/>
    <m/>
    <m/>
    <n v="1"/>
    <s v="Completed but Verification undrer Process"/>
    <x v="2"/>
  </r>
  <r>
    <n v="1485"/>
    <s v="M760"/>
    <s v="MOM"/>
    <d v="2023-08-23T00:00:00"/>
    <m/>
    <m/>
    <m/>
    <s v="BSS"/>
    <s v=" "/>
    <s v="Identify and create more user groups according to the business and workflow requirements."/>
    <m/>
    <s v="Critical"/>
    <s v="Open"/>
    <m/>
    <s v=" "/>
    <s v=" "/>
    <m/>
    <s v=" "/>
    <m/>
    <m/>
    <x v="5"/>
    <m/>
    <s v="Open"/>
    <s v="Open"/>
    <s v=" "/>
    <s v=" "/>
    <s v=" "/>
    <m/>
    <m/>
    <m/>
    <m/>
    <m/>
    <m/>
    <s v="MOMBSS"/>
    <s v="Applications/Tools"/>
    <s v="OPEN"/>
    <m/>
    <m/>
    <m/>
    <m/>
    <e v="#N/A"/>
    <m/>
    <n v="1"/>
    <s v="Open"/>
    <x v="1"/>
  </r>
  <r>
    <n v="1486"/>
    <s v="M761"/>
    <s v="MOM"/>
    <d v="2023-08-23T00:00:00"/>
    <m/>
    <m/>
    <m/>
    <s v="BSS"/>
    <s v=" "/>
    <s v="Resolve discrepancies with manual updates for RFO and RFS status."/>
    <m/>
    <s v="Critical"/>
    <s v="Open"/>
    <m/>
    <s v=" "/>
    <s v=" "/>
    <m/>
    <s v=" "/>
    <m/>
    <m/>
    <x v="5"/>
    <m/>
    <s v="Open"/>
    <s v="Open"/>
    <s v=" "/>
    <s v=" "/>
    <s v=" "/>
    <m/>
    <m/>
    <m/>
    <m/>
    <m/>
    <m/>
    <s v="MOMBSS"/>
    <s v="Applications/Tools"/>
    <s v="OPEN"/>
    <m/>
    <m/>
    <m/>
    <m/>
    <e v="#N/A"/>
    <m/>
    <n v="1"/>
    <s v="Open"/>
    <x v="1"/>
  </r>
  <r>
    <n v="1487"/>
    <s v="M762"/>
    <s v="MOM"/>
    <d v="2023-08-23T00:00:00"/>
    <m/>
    <m/>
    <m/>
    <s v="WFM"/>
    <s v=" "/>
    <s v="Respond to the query of WFM integration."/>
    <m/>
    <s v="Critical"/>
    <s v="Open"/>
    <m/>
    <s v=" "/>
    <s v=" "/>
    <m/>
    <m/>
    <m/>
    <m/>
    <x v="1"/>
    <m/>
    <m/>
    <s v="CLOSURE REVIEW PENDING "/>
    <s v=" "/>
    <s v=" "/>
    <s v=" "/>
    <m/>
    <m/>
    <m/>
    <m/>
    <m/>
    <m/>
    <s v="MOMWFM"/>
    <s v="Applications/Tools"/>
    <s v="OPEN"/>
    <m/>
    <m/>
    <m/>
    <m/>
    <m/>
    <m/>
    <n v="1"/>
    <s v="Completed but Verification undrer Process"/>
    <x v="2"/>
  </r>
  <r>
    <n v="1488"/>
    <s v="M763"/>
    <s v="MOM"/>
    <d v="2023-08-23T00:00:00"/>
    <m/>
    <m/>
    <m/>
    <s v="BSS"/>
    <s v=" "/>
    <s v="Improve user experience for better data accuracy."/>
    <m/>
    <s v="Critical"/>
    <s v="Open"/>
    <m/>
    <s v=" "/>
    <s v=" "/>
    <m/>
    <s v=" "/>
    <m/>
    <m/>
    <x v="5"/>
    <m/>
    <s v="Open"/>
    <s v="Open"/>
    <s v=" "/>
    <s v=" "/>
    <s v=" "/>
    <m/>
    <m/>
    <m/>
    <m/>
    <m/>
    <m/>
    <s v="MOMBSS"/>
    <s v="Applications/Tools"/>
    <s v="OPEN"/>
    <m/>
    <m/>
    <m/>
    <m/>
    <e v="#N/A"/>
    <m/>
    <n v="1"/>
    <s v="Open"/>
    <x v="1"/>
  </r>
  <r>
    <n v="1489"/>
    <s v="M764"/>
    <s v="MOM"/>
    <d v="2023-08-23T00:00:00"/>
    <m/>
    <m/>
    <m/>
    <s v="BSS"/>
    <s v=" "/>
    <s v="Ensure the BSS-Lead, L&amp;T and Head Telecom Practice, L&amp;T to discuss and create more user groups according to the business and workflow requirements."/>
    <m/>
    <s v="Critical"/>
    <s v="Open"/>
    <m/>
    <s v=" "/>
    <s v=" "/>
    <m/>
    <s v=" "/>
    <m/>
    <m/>
    <x v="5"/>
    <m/>
    <s v="Open"/>
    <s v="Open"/>
    <s v=" "/>
    <s v=" "/>
    <s v=" "/>
    <m/>
    <m/>
    <m/>
    <m/>
    <m/>
    <m/>
    <s v="MOMBSS"/>
    <s v="Applications/Tools"/>
    <s v="OPEN"/>
    <m/>
    <m/>
    <m/>
    <m/>
    <e v="#N/A"/>
    <m/>
    <n v="1"/>
    <s v="Open"/>
    <x v="1"/>
  </r>
  <r>
    <n v="1490"/>
    <s v="M765"/>
    <s v="MOM"/>
    <d v="2023-08-23T00:00:00"/>
    <m/>
    <m/>
    <m/>
    <s v="BSS"/>
    <s v=" "/>
    <s v="Introduce a status/bucket &quot;Renewal&quot; for orders that need further work / rectification."/>
    <m/>
    <s v="Critical"/>
    <s v="Open"/>
    <m/>
    <s v=" "/>
    <s v=" "/>
    <m/>
    <s v=" "/>
    <m/>
    <m/>
    <x v="5"/>
    <m/>
    <s v="Open"/>
    <s v="Open"/>
    <s v=" "/>
    <s v=" "/>
    <s v=" "/>
    <m/>
    <m/>
    <m/>
    <m/>
    <m/>
    <m/>
    <s v="MOMBSS"/>
    <s v="Applications/Tools"/>
    <s v="OPEN"/>
    <m/>
    <m/>
    <m/>
    <m/>
    <e v="#N/A"/>
    <m/>
    <n v="1"/>
    <s v="Open"/>
    <x v="1"/>
  </r>
  <r>
    <n v="1491"/>
    <s v="M766"/>
    <s v="MOM"/>
    <d v="2023-08-23T00:00:00"/>
    <m/>
    <m/>
    <m/>
    <s v="BSS"/>
    <s v=" "/>
    <s v="Ensure that the entire network POI/ PoP status including 12751 GPs, 1 NOC, all zones, districts &amp; Mandal nodes should be available in CRM database."/>
    <m/>
    <s v="Critical"/>
    <s v="Open"/>
    <m/>
    <s v=" "/>
    <s v=" "/>
    <m/>
    <s v=" "/>
    <m/>
    <m/>
    <x v="5"/>
    <m/>
    <s v="Open"/>
    <s v="Open"/>
    <s v=" "/>
    <s v=" "/>
    <s v=" "/>
    <m/>
    <m/>
    <m/>
    <m/>
    <m/>
    <m/>
    <s v="MOMBSS"/>
    <s v="Applications/Tools"/>
    <s v="OPEN"/>
    <m/>
    <m/>
    <m/>
    <m/>
    <e v="#N/A"/>
    <m/>
    <n v="1"/>
    <s v="Open"/>
    <x v="1"/>
  </r>
  <r>
    <n v="1492"/>
    <s v="M767"/>
    <s v="MOM"/>
    <d v="2023-08-23T00:00:00"/>
    <m/>
    <m/>
    <m/>
    <s v="BSS"/>
    <s v=" "/>
    <s v="Address observations made in the CSP by L&amp;T and implement changes."/>
    <m/>
    <s v="Critical"/>
    <s v="Open"/>
    <m/>
    <s v=" "/>
    <s v=" "/>
    <m/>
    <s v=" "/>
    <m/>
    <m/>
    <x v="5"/>
    <m/>
    <s v="Open"/>
    <s v="Open"/>
    <s v=" "/>
    <s v=" "/>
    <s v=" "/>
    <m/>
    <m/>
    <m/>
    <m/>
    <m/>
    <m/>
    <s v="MOMBSS"/>
    <s v="Applications/Tools"/>
    <s v="OPEN"/>
    <m/>
    <m/>
    <m/>
    <m/>
    <e v="#N/A"/>
    <m/>
    <n v="1"/>
    <s v="Open"/>
    <x v="1"/>
  </r>
  <r>
    <n v="1493"/>
    <s v="M768"/>
    <s v="MOM"/>
    <d v="2023-08-23T00:00:00"/>
    <m/>
    <m/>
    <m/>
    <s v="BSS"/>
    <s v="T-Cell Launch"/>
    <s v="Propose the next date for T-Cell Demo."/>
    <m/>
    <s v="Critical"/>
    <s v="Open"/>
    <m/>
    <s v=" "/>
    <s v=" "/>
    <m/>
    <s v=" "/>
    <m/>
    <m/>
    <x v="5"/>
    <m/>
    <s v="Open"/>
    <s v="Open"/>
    <s v=" "/>
    <s v=" "/>
    <s v=" "/>
    <m/>
    <m/>
    <m/>
    <m/>
    <m/>
    <m/>
    <s v="MOMBSS"/>
    <s v="Applications/Tools"/>
    <s v="OPEN"/>
    <m/>
    <m/>
    <m/>
    <m/>
    <e v="#N/A"/>
    <m/>
    <n v="1"/>
    <s v="Open"/>
    <x v="1"/>
  </r>
  <r>
    <n v="1494"/>
    <s v="M769"/>
    <s v="MOM"/>
    <d v="2023-08-31T00:00:00"/>
    <m/>
    <m/>
    <m/>
    <s v="NOC Operationalization"/>
    <s v=" "/>
    <s v="L&amp;T to review NOC readiness and demonstrate service excellence for launch; separate meeting for 360 View presentation on 31st August '23."/>
    <m/>
    <s v="Critical"/>
    <s v="Open"/>
    <m/>
    <s v=" "/>
    <s v=" "/>
    <s v="WIP"/>
    <s v=" "/>
    <s v="L&amp;T"/>
    <s v="Sivaprasad"/>
    <x v="0"/>
    <m/>
    <s v="Open"/>
    <s v="WIP"/>
    <s v=" "/>
    <s v=" "/>
    <s v=" "/>
    <m/>
    <m/>
    <m/>
    <m/>
    <m/>
    <m/>
    <s v="MOMNOC Operationalization"/>
    <s v="Network"/>
    <s v="OPEN"/>
    <m/>
    <m/>
    <m/>
    <m/>
    <m/>
    <m/>
    <n v="1"/>
    <s v="Open"/>
    <x v="1"/>
  </r>
  <r>
    <n v="1495"/>
    <s v="M77"/>
    <s v="MOM"/>
    <d v="2023-07-26T00:00:00"/>
    <m/>
    <m/>
    <m/>
    <s v="WFM"/>
    <s v="Improvement"/>
    <s v="Support for Re-assignment of workflow in case of leave"/>
    <m/>
    <s v="Critical"/>
    <s v="Open"/>
    <m/>
    <s v=" "/>
    <s v=" "/>
    <m/>
    <m/>
    <m/>
    <m/>
    <x v="1"/>
    <m/>
    <m/>
    <s v="CLOSURE REVIEW PENDING "/>
    <s v=" "/>
    <s v=" "/>
    <s v=" "/>
    <m/>
    <m/>
    <m/>
    <m/>
    <m/>
    <m/>
    <s v="MOMWFM"/>
    <s v="Applications/Tools"/>
    <s v="OPEN"/>
    <m/>
    <m/>
    <m/>
    <m/>
    <m/>
    <m/>
    <n v="1"/>
    <s v="Completed but Verification undrer Process"/>
    <x v="2"/>
  </r>
  <r>
    <n v="1496"/>
    <s v="M770"/>
    <s v="MOM"/>
    <d v="2023-08-31T00:00:00"/>
    <m/>
    <m/>
    <m/>
    <s v="NOC Operationalization"/>
    <s v="Launch Readiness"/>
    <s v="Implement IST in SCCM and confirm BSS readiness for live customers like Airtel by 31st August '23."/>
    <m/>
    <s v="Critical"/>
    <s v="Open"/>
    <m/>
    <s v=" "/>
    <s v=" "/>
    <s v="WIP"/>
    <s v=" "/>
    <s v="L&amp;T"/>
    <s v="Sivaprasad"/>
    <x v="0"/>
    <m/>
    <s v="Open"/>
    <s v="WIP"/>
    <s v=" "/>
    <s v=" "/>
    <s v=" "/>
    <m/>
    <m/>
    <m/>
    <m/>
    <m/>
    <m/>
    <s v="MOMNOC Operationalization"/>
    <s v="Network"/>
    <s v="OPEN"/>
    <m/>
    <m/>
    <m/>
    <m/>
    <m/>
    <m/>
    <n v="1"/>
    <s v="Open"/>
    <x v="1"/>
  </r>
  <r>
    <n v="1497"/>
    <s v="M771"/>
    <s v="MOM"/>
    <d v="2023-08-31T00:00:00"/>
    <m/>
    <m/>
    <m/>
    <s v="NOC Operationalization"/>
    <s v="NOC Operationalization"/>
    <s v="Data cleanup before Airtel onboarding and present GI migration approach from trial to production."/>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498"/>
    <s v="M772"/>
    <s v="MOM"/>
    <d v="2023-08-31T00:00:00"/>
    <m/>
    <s v="OSS"/>
    <s v="Security &amp; OSS"/>
    <s v="All Domain"/>
    <s v="WhatsApp"/>
    <s v="List pending action items from T-Fiber; SSL certificate and WhatsApp Integration expected closure in 2-3 days."/>
    <m/>
    <s v="NON-Critical"/>
    <s v="Open"/>
    <m/>
    <s v=" "/>
    <s v=" "/>
    <s v="WIP"/>
    <s v=" "/>
    <s v="L&amp;T"/>
    <s v="Sivaprasad"/>
    <x v="0"/>
    <m/>
    <s v="Open"/>
    <s v="WIP"/>
    <s v=" "/>
    <s v=" "/>
    <s v=" "/>
    <m/>
    <m/>
    <m/>
    <m/>
    <m/>
    <m/>
    <s v="MOMAll Domain"/>
    <s v="Applications/Tools"/>
    <s v="OPEN"/>
    <m/>
    <m/>
    <m/>
    <m/>
    <m/>
    <m/>
    <n v="1"/>
    <s v="Open"/>
    <x v="1"/>
  </r>
  <r>
    <n v="1499"/>
    <s v="M773"/>
    <s v="MOM"/>
    <d v="2023-08-31T00:00:00"/>
    <m/>
    <m/>
    <m/>
    <s v="BSS"/>
    <s v=" "/>
    <s v="Share status updates on BSS action items by 1st September '23."/>
    <m/>
    <s v="Critical"/>
    <s v="Open"/>
    <m/>
    <s v=" "/>
    <s v=" "/>
    <m/>
    <s v=" "/>
    <m/>
    <m/>
    <x v="5"/>
    <m/>
    <s v="Open"/>
    <s v="Open"/>
    <s v=" "/>
    <s v=" "/>
    <s v=" "/>
    <m/>
    <m/>
    <m/>
    <m/>
    <m/>
    <m/>
    <s v="MOMBSS"/>
    <s v="Applications/Tools"/>
    <s v="OPEN"/>
    <m/>
    <m/>
    <m/>
    <m/>
    <e v="#N/A"/>
    <m/>
    <n v="1"/>
    <s v="Open"/>
    <x v="1"/>
  </r>
  <r>
    <n v="1500"/>
    <s v="M774"/>
    <s v="MOM"/>
    <d v="2023-08-31T00:00:00"/>
    <m/>
    <m/>
    <m/>
    <s v="WFM"/>
    <s v=" "/>
    <s v="Schedule WFM integration with BSS demo for 15th September '23."/>
    <m/>
    <s v="Critical"/>
    <s v="Open"/>
    <m/>
    <s v=" "/>
    <s v=" "/>
    <m/>
    <m/>
    <m/>
    <m/>
    <x v="1"/>
    <m/>
    <m/>
    <s v="CLOSURE REVIEW PENDING "/>
    <s v=" "/>
    <s v=" "/>
    <s v=" "/>
    <m/>
    <m/>
    <m/>
    <m/>
    <m/>
    <m/>
    <s v="MOMWFM"/>
    <s v="Applications/Tools"/>
    <s v="OPEN"/>
    <m/>
    <m/>
    <m/>
    <m/>
    <m/>
    <m/>
    <n v="1"/>
    <s v="Completed but Verification undrer Process"/>
    <x v="2"/>
  </r>
  <r>
    <n v="1501"/>
    <s v="M775"/>
    <s v="MOM"/>
    <d v="2023-09-08T00:00:00"/>
    <m/>
    <m/>
    <m/>
    <s v="Field Related"/>
    <s v="GI Connectivity"/>
    <s v="Rectification and progress of GI Connectivity."/>
    <m/>
    <s v="NON-Critical"/>
    <s v="Open"/>
    <m/>
    <s v=" "/>
    <s v=" "/>
    <m/>
    <s v="Maintainance in progress for  go Live districts"/>
    <m/>
    <m/>
    <x v="3"/>
    <m/>
    <s v="Open"/>
    <s v="Open"/>
    <s v=" "/>
    <s v=" "/>
    <s v=" "/>
    <m/>
    <m/>
    <m/>
    <m/>
    <m/>
    <m/>
    <s v="MOMField Related"/>
    <s v="Field Related issues"/>
    <s v="OPEN"/>
    <m/>
    <m/>
    <s v="O&amp;M Team"/>
    <m/>
    <e v="#N/A"/>
    <m/>
    <n v="1"/>
    <s v="Open"/>
    <x v="1"/>
  </r>
  <r>
    <n v="1502"/>
    <s v="M776"/>
    <s v="MOM"/>
    <d v="2023-09-08T00:00:00"/>
    <m/>
    <m/>
    <m/>
    <s v="NOC Operationalization"/>
    <s v="Launch Readiness"/>
    <s v="Completion of Pause-Mechanism and QOS Visibility part of the committed deliverables."/>
    <m/>
    <s v="Critical"/>
    <s v="Open"/>
    <m/>
    <s v=" "/>
    <s v=" "/>
    <s v="WIP"/>
    <s v=" "/>
    <s v="L&amp;T"/>
    <s v="Sivaprasad"/>
    <x v="0"/>
    <m/>
    <s v="Open"/>
    <s v="WIP"/>
    <s v=" "/>
    <s v=" "/>
    <s v=" "/>
    <m/>
    <m/>
    <m/>
    <m/>
    <m/>
    <m/>
    <s v="MOMNOC Operationalization"/>
    <s v="Network"/>
    <s v="OPEN"/>
    <m/>
    <m/>
    <m/>
    <m/>
    <m/>
    <m/>
    <n v="1"/>
    <s v="Open"/>
    <x v="1"/>
  </r>
  <r>
    <n v="1503"/>
    <s v="M777"/>
    <s v="MOM"/>
    <d v="2023-09-08T00:00:00"/>
    <m/>
    <m/>
    <m/>
    <s v="NOC Operationalization"/>
    <s v="Launch Readiness"/>
    <s v="Reviewing readiness for launch, readiness of O&amp;M Approach, and readiness of NOC from a multiple perspectives."/>
    <m/>
    <s v="Critical"/>
    <s v="Open"/>
    <m/>
    <s v=" "/>
    <s v=" "/>
    <s v="WIP"/>
    <s v=" "/>
    <s v="L&amp;T"/>
    <s v="Sivaprasad"/>
    <x v="0"/>
    <m/>
    <s v="Open"/>
    <s v="WIP"/>
    <s v=" "/>
    <s v=" "/>
    <s v=" "/>
    <m/>
    <m/>
    <m/>
    <m/>
    <m/>
    <m/>
    <s v="MOMNOC Operationalization"/>
    <s v="Network"/>
    <s v="OPEN"/>
    <m/>
    <m/>
    <m/>
    <m/>
    <m/>
    <m/>
    <n v="1"/>
    <s v="Open"/>
    <x v="1"/>
  </r>
  <r>
    <n v="1504"/>
    <s v="M778"/>
    <s v="MOM"/>
    <d v="2023-09-08T00:00:00"/>
    <m/>
    <m/>
    <m/>
    <s v="NOC Operationalization"/>
    <s v=" "/>
    <s v="Submissio of module wise Functional Acceptance Test Plan."/>
    <m/>
    <s v="Critical"/>
    <s v="Open"/>
    <m/>
    <s v=" "/>
    <s v=" "/>
    <s v="WIP"/>
    <s v=" "/>
    <s v="L&amp;T"/>
    <s v="Sivaprasad"/>
    <x v="0"/>
    <m/>
    <s v="Open"/>
    <s v="WIP"/>
    <s v=" "/>
    <s v=" "/>
    <s v=" "/>
    <m/>
    <m/>
    <m/>
    <m/>
    <m/>
    <m/>
    <s v="MOMNOC Operationalization"/>
    <s v="Network"/>
    <s v="OPEN"/>
    <m/>
    <m/>
    <m/>
    <m/>
    <m/>
    <m/>
    <n v="1"/>
    <s v="Open"/>
    <x v="1"/>
  </r>
  <r>
    <n v="1505"/>
    <s v="M779"/>
    <s v="MOM"/>
    <d v="2023-09-08T00:00:00"/>
    <m/>
    <m/>
    <m/>
    <s v="NOC Operationalization"/>
    <s v="Launch Readiness"/>
    <s v="Implementation and readiness in order for Interim Launch from NOC to field level."/>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506"/>
    <s v="M78"/>
    <s v="MOM"/>
    <d v="2023-07-26T00:00:00"/>
    <m/>
    <m/>
    <m/>
    <s v="WFM"/>
    <s v="Improvement"/>
    <s v="Support for pre-defined routes"/>
    <m/>
    <s v="Critical"/>
    <s v="Open"/>
    <m/>
    <s v=" "/>
    <s v=" "/>
    <m/>
    <m/>
    <m/>
    <m/>
    <x v="1"/>
    <m/>
    <m/>
    <s v="CLOSURE REVIEW PENDING "/>
    <s v=" "/>
    <s v=" "/>
    <s v=" "/>
    <m/>
    <m/>
    <m/>
    <m/>
    <m/>
    <m/>
    <s v="MOMWFM"/>
    <s v="Applications/Tools"/>
    <s v="OPEN"/>
    <m/>
    <m/>
    <m/>
    <m/>
    <m/>
    <m/>
    <n v="1"/>
    <s v="Completed but Verification undrer Process"/>
    <x v="2"/>
  </r>
  <r>
    <n v="1507"/>
    <s v="M780"/>
    <s v="MOM"/>
    <d v="2023-09-08T00:00:00"/>
    <m/>
    <m/>
    <m/>
    <s v="Security &amp; Regulatory Compliance"/>
    <s v="NOC Operationalization"/>
    <s v="Establishing a security system including hardware, IT Infra, and Applications security certifications."/>
    <m/>
    <s v="Critical"/>
    <s v="Open"/>
    <m/>
    <s v=" "/>
    <s v=" "/>
    <m/>
    <s v=" "/>
    <m/>
    <m/>
    <x v="4"/>
    <m/>
    <s v="Open"/>
    <s v="Open"/>
    <s v=" "/>
    <s v=" "/>
    <s v=" "/>
    <m/>
    <m/>
    <m/>
    <m/>
    <m/>
    <m/>
    <s v="MOMSecurity &amp; Regulatory Compliance"/>
    <s v="Security"/>
    <s v="OPEN"/>
    <m/>
    <m/>
    <m/>
    <m/>
    <e v="#N/A"/>
    <m/>
    <n v="1"/>
    <s v="Open"/>
    <x v="1"/>
  </r>
  <r>
    <n v="1508"/>
    <s v="M781"/>
    <s v="MOM"/>
    <d v="2023-09-08T00:00:00"/>
    <m/>
    <m/>
    <m/>
    <s v="NOC Operationalization"/>
    <s v=" "/>
    <s v="Submit report capturing the number of test cases and their status."/>
    <m/>
    <s v="Critical"/>
    <s v="Open"/>
    <m/>
    <s v=" "/>
    <s v=" "/>
    <s v="WIP"/>
    <s v=" "/>
    <s v="L&amp;T"/>
    <s v="Sivaprasad"/>
    <x v="0"/>
    <m/>
    <s v="Open"/>
    <s v="WIP"/>
    <s v=" "/>
    <s v=" "/>
    <s v=" "/>
    <m/>
    <m/>
    <m/>
    <m/>
    <m/>
    <m/>
    <s v="MOMNOC Operationalization"/>
    <s v="Network"/>
    <s v="OPEN"/>
    <m/>
    <m/>
    <m/>
    <m/>
    <m/>
    <m/>
    <n v="1"/>
    <s v="Open"/>
    <x v="1"/>
  </r>
  <r>
    <n v="1509"/>
    <s v="M782"/>
    <s v="MOM"/>
    <d v="2023-09-08T00:00:00"/>
    <m/>
    <m/>
    <m/>
    <s v="NOC Operationalization"/>
    <s v="Launch Readiness"/>
    <s v="Include more sample sites in the 2nd Dry Run  by the end of September' 23."/>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510"/>
    <s v="M783"/>
    <s v="MOM"/>
    <d v="2023-09-08T00:00:00"/>
    <m/>
    <m/>
    <m/>
    <s v="NOC Operationalization"/>
    <s v="Launch Readiness"/>
    <s v="Review and finalize the process design related to Service Delivery linked to manpower."/>
    <m/>
    <s v="Critical"/>
    <s v="Open"/>
    <m/>
    <s v=" "/>
    <s v=" "/>
    <s v="Closed, Artefacts to be uploaded"/>
    <s v=" 23-Sep-25: Approved Artefacts to be Submitted"/>
    <s v="L&amp;T"/>
    <s v="Sivaprasad"/>
    <x v="0"/>
    <m/>
    <m/>
    <s v="COMPLETED &amp; APPROVED"/>
    <s v=" "/>
    <s v=" "/>
    <s v=" "/>
    <m/>
    <m/>
    <m/>
    <m/>
    <m/>
    <m/>
    <s v="MOMNOC Operationalization"/>
    <s v="Network"/>
    <s v="CLOSED"/>
    <m/>
    <m/>
    <m/>
    <m/>
    <s v="Artefacts Need to upload"/>
    <m/>
    <n v="1"/>
    <s v="Completed &amp; Approved"/>
    <x v="0"/>
  </r>
  <r>
    <n v="1511"/>
    <s v="M784"/>
    <s v="MOM"/>
    <d v="2023-09-08T00:00:00"/>
    <m/>
    <m/>
    <m/>
    <s v="NOC Operationalization"/>
    <s v=" "/>
    <s v="LLD (Revised) with OADM Solution (Ciena)"/>
    <m/>
    <s v="NON-Critical"/>
    <s v="Open"/>
    <m/>
    <s v=" "/>
    <s v=" "/>
    <m/>
    <s v=" "/>
    <m/>
    <m/>
    <x v="13"/>
    <m/>
    <m/>
    <s v="COMPLETED &amp; APPROVED"/>
    <s v=" "/>
    <s v=" "/>
    <s v=" "/>
    <m/>
    <m/>
    <m/>
    <m/>
    <m/>
    <m/>
    <s v="MOMNOC Operationalization"/>
    <s v="Network"/>
    <s v="CLOSED"/>
    <m/>
    <m/>
    <m/>
    <s v=" "/>
    <s v="\\172.28.9.34\Artefacts_T-Fiber TNOC Tracker\DWDM\Artefact - T90"/>
    <m/>
    <n v="1"/>
    <s v="Completed &amp; Approved"/>
    <x v="0"/>
  </r>
  <r>
    <n v="1512"/>
    <s v="M785"/>
    <s v="MOM"/>
    <d v="2023-09-08T00:00:00"/>
    <m/>
    <m/>
    <m/>
    <s v="T&amp;D Environment"/>
    <s v="Testing Environment"/>
    <s v="BSS T&amp;D license to be accessible by 30/6/23. It will be moved to a production environment afterward."/>
    <m/>
    <s v="NON-Critical"/>
    <s v="Open"/>
    <m/>
    <s v=" "/>
    <s v=" "/>
    <m/>
    <s v="[15/09/2025] KNOT BSS T&amp;D is setup"/>
    <m/>
    <m/>
    <x v="7"/>
    <m/>
    <m/>
    <s v="COMPLETED &amp; APPROVED"/>
    <s v=" "/>
    <s v=" "/>
    <s v=" "/>
    <m/>
    <m/>
    <m/>
    <m/>
    <m/>
    <m/>
    <s v="MOMT&amp;D Environment"/>
    <s v="Applications"/>
    <s v="CLOSED"/>
    <m/>
    <m/>
    <m/>
    <s v=" "/>
    <s v="Artefacts Need to upload"/>
    <m/>
    <n v="1"/>
    <s v="Completed &amp; Approved"/>
    <x v="0"/>
  </r>
  <r>
    <n v="1513"/>
    <s v="M786"/>
    <s v="MOM"/>
    <d v="2023-09-08T00:00:00"/>
    <m/>
    <m/>
    <m/>
    <s v="NOC Operationalization"/>
    <s v="Launch Readiness"/>
    <s v="The readiness of E2E NOC will be reviewed and updated by 8th Sep ‘23."/>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514"/>
    <s v="M787"/>
    <s v="MOM"/>
    <d v="2023-09-08T00:00:00"/>
    <m/>
    <m/>
    <m/>
    <s v="NOC Operationalization"/>
    <s v="Launch Readiness"/>
    <s v="The status of pending deliverables that were committed for delivery by 15th August ’23 has not been mentioned to have been met by specific date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515"/>
    <s v="M788"/>
    <s v="MOM"/>
    <d v="2023-09-08T00:00:00"/>
    <m/>
    <m/>
    <m/>
    <s v="NOC Operationalization"/>
    <s v="Launch Readiness"/>
    <s v="T-NOC Readiness Confirmation: EVP, T-Fiber requested confirmation on launch deliverables and interim launch processes by EOD 8th September '23."/>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516"/>
    <s v="M789"/>
    <s v="MOM"/>
    <d v="2023-09-08T00:00:00"/>
    <m/>
    <m/>
    <m/>
    <s v="NOC Operationalization"/>
    <s v=" "/>
    <s v="Review of Pending Activities: Director-P&amp;E, T-Fiber to review and update the status of 92 pending activities related to the 15th August '23 deliverable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517"/>
    <s v="M79"/>
    <s v="MOM"/>
    <d v="2023-07-26T00:00:00"/>
    <m/>
    <m/>
    <m/>
    <s v="WFM"/>
    <s v="User Experience"/>
    <s v="Support for recording timeclocks of patrol routes"/>
    <m/>
    <s v="Critical"/>
    <s v="Open"/>
    <m/>
    <s v=" "/>
    <s v=" "/>
    <m/>
    <m/>
    <m/>
    <m/>
    <x v="1"/>
    <m/>
    <m/>
    <s v="CLOSURE REVIEW PENDING "/>
    <s v=" "/>
    <s v=" "/>
    <s v=" "/>
    <m/>
    <m/>
    <m/>
    <m/>
    <m/>
    <m/>
    <s v="MOMWFM"/>
    <s v="Applications/Tools"/>
    <s v="OPEN"/>
    <m/>
    <m/>
    <m/>
    <m/>
    <m/>
    <m/>
    <n v="1"/>
    <s v="Completed but Verification undrer Process"/>
    <x v="2"/>
  </r>
  <r>
    <n v="1518"/>
    <s v="M790"/>
    <s v="MOM"/>
    <d v="2023-09-08T00:00:00"/>
    <m/>
    <m/>
    <m/>
    <s v="NOC Operationalization"/>
    <s v=" "/>
    <s v="Revised LLD for DWDM: Technical Head, L&amp;T submitted the revised LLD for approval."/>
    <m/>
    <s v="NON-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519"/>
    <s v="M791"/>
    <s v="MOM"/>
    <d v="2023-09-08T00:00:00"/>
    <m/>
    <m/>
    <m/>
    <s v="Security &amp; Regulatory Compliance"/>
    <s v="Compliance"/>
    <s v="Risk Assessment: VP-Program emphasized the need for a Risk register with a responsible SPOC and response plan."/>
    <m/>
    <s v="Critical"/>
    <s v="Open"/>
    <m/>
    <s v=" "/>
    <s v=" "/>
    <m/>
    <s v=" "/>
    <m/>
    <m/>
    <x v="4"/>
    <m/>
    <s v="Open"/>
    <s v="Open"/>
    <s v=" "/>
    <s v=" "/>
    <s v=" "/>
    <m/>
    <m/>
    <m/>
    <m/>
    <m/>
    <m/>
    <s v="MOMSecurity &amp; Regulatory Compliance"/>
    <s v="Security"/>
    <s v="OPEN"/>
    <m/>
    <m/>
    <m/>
    <m/>
    <e v="#N/A"/>
    <m/>
    <n v="1"/>
    <s v="Open"/>
    <x v="1"/>
  </r>
  <r>
    <n v="1520"/>
    <s v="M792"/>
    <s v="MOM"/>
    <d v="2023-09-08T00:00:00"/>
    <m/>
    <m/>
    <m/>
    <s v="BSS"/>
    <s v=" "/>
    <s v="Payment Gateway Completion: L&amp;T to complete the payment gateway by 30th September '23 if SSL Certificate is provided by 11th September '23."/>
    <m/>
    <s v="Critical"/>
    <s v="Open"/>
    <m/>
    <s v=" "/>
    <s v=" "/>
    <m/>
    <s v="DUPLICATE POINT (M739)"/>
    <m/>
    <m/>
    <x v="5"/>
    <m/>
    <s v="Open"/>
    <s v="Open"/>
    <s v=" "/>
    <s v=" "/>
    <s v=" "/>
    <m/>
    <m/>
    <m/>
    <m/>
    <m/>
    <m/>
    <s v="MOMBSS"/>
    <s v="Applications/Tools"/>
    <s v="OPEN"/>
    <m/>
    <m/>
    <m/>
    <m/>
    <e v="#N/A"/>
    <m/>
    <n v="1"/>
    <s v="Open"/>
    <x v="1"/>
  </r>
  <r>
    <n v="1521"/>
    <s v="M793"/>
    <s v="MOM"/>
    <d v="2023-09-08T00:00:00"/>
    <m/>
    <m/>
    <m/>
    <s v="Security &amp; Regulatory Compliance"/>
    <s v="Compliance"/>
    <s v="Security Related Activities: Director-P&amp;E, T-Fiber stressed the importance of security activities for launch and regulatory compliances."/>
    <m/>
    <s v="Critical"/>
    <s v="Open"/>
    <m/>
    <s v=" "/>
    <s v=" "/>
    <m/>
    <s v=" "/>
    <m/>
    <m/>
    <x v="4"/>
    <m/>
    <s v="Open"/>
    <s v="Open"/>
    <s v=" "/>
    <s v=" "/>
    <s v=" "/>
    <m/>
    <m/>
    <m/>
    <m/>
    <m/>
    <m/>
    <s v="MOMSecurity &amp; Regulatory Compliance"/>
    <s v="Security"/>
    <s v="OPEN"/>
    <m/>
    <m/>
    <m/>
    <m/>
    <e v="#N/A"/>
    <m/>
    <n v="1"/>
    <s v="Open"/>
    <x v="1"/>
  </r>
  <r>
    <n v="1522"/>
    <s v="M794"/>
    <s v="MOM"/>
    <d v="2023-09-08T00:00:00"/>
    <m/>
    <m/>
    <m/>
    <s v="Security &amp; Regulatory Compliance"/>
    <s v="Compliance"/>
    <s v="Security and Compliance Sub-Activities: L&amp;T to address various security and compliance sub-activities with specific target dates ranging from 31st August to 15th September '23."/>
    <m/>
    <s v="Critical"/>
    <s v="Open"/>
    <m/>
    <s v=" "/>
    <s v=" "/>
    <m/>
    <s v=" "/>
    <m/>
    <m/>
    <x v="4"/>
    <m/>
    <s v="Open"/>
    <s v="Open"/>
    <s v=" "/>
    <s v=" "/>
    <s v=" "/>
    <m/>
    <m/>
    <m/>
    <m/>
    <m/>
    <m/>
    <s v="MOMSecurity &amp; Regulatory Compliance"/>
    <s v="Security"/>
    <s v="OPEN"/>
    <m/>
    <m/>
    <m/>
    <m/>
    <e v="#N/A"/>
    <m/>
    <n v="1"/>
    <s v="Open"/>
    <x v="1"/>
  </r>
  <r>
    <n v="1523"/>
    <s v="M795"/>
    <s v="MOM"/>
    <d v="2023-09-08T00:00:00"/>
    <m/>
    <m/>
    <m/>
    <s v="Security &amp; Regulatory Compliance"/>
    <s v="Compliance"/>
    <s v="Alepo AAA and TACACS Integration: Alepo to test integration with Nokia and Ciena nodes on TACACS with supporting artefacts of testing."/>
    <m/>
    <s v="Critical"/>
    <s v="Open"/>
    <m/>
    <s v=" "/>
    <s v=" "/>
    <m/>
    <s v=" "/>
    <m/>
    <m/>
    <x v="4"/>
    <m/>
    <s v="Open"/>
    <s v="Open"/>
    <s v=" "/>
    <s v=" "/>
    <s v=" "/>
    <m/>
    <m/>
    <m/>
    <m/>
    <m/>
    <m/>
    <s v="MOMSecurity &amp; Regulatory Compliance"/>
    <s v="Security"/>
    <s v="OPEN"/>
    <m/>
    <m/>
    <m/>
    <m/>
    <e v="#N/A"/>
    <m/>
    <n v="1"/>
    <s v="Open"/>
    <x v="1"/>
  </r>
  <r>
    <n v="1524"/>
    <s v="M796"/>
    <s v="MOM"/>
    <d v="2023-09-08T00:00:00"/>
    <m/>
    <m/>
    <m/>
    <s v="Security &amp; Regulatory Compliance"/>
    <s v="Compliance"/>
    <s v="OSS Firewall Ports: L&amp;T to address OSS firewall ports required for security compliance."/>
    <m/>
    <s v="Critical"/>
    <s v="Open"/>
    <m/>
    <s v=" "/>
    <s v=" "/>
    <m/>
    <m/>
    <m/>
    <m/>
    <x v="9"/>
    <m/>
    <m/>
    <s v="CLOSURE REVIEW PENDING "/>
    <s v=" "/>
    <s v=" "/>
    <s v=" "/>
    <m/>
    <m/>
    <m/>
    <m/>
    <m/>
    <m/>
    <s v="MOMSecurity &amp; Regulatory Compliance"/>
    <s v="Security"/>
    <s v="OPEN"/>
    <s v="COMPLETED"/>
    <n v="0"/>
    <m/>
    <m/>
    <e v="#N/A"/>
    <m/>
    <n v="1"/>
    <s v="Completed but Verification undrer Process"/>
    <x v="2"/>
  </r>
  <r>
    <n v="1525"/>
    <s v="M797"/>
    <s v="MOM"/>
    <d v="2023-09-08T00:00:00"/>
    <m/>
    <m/>
    <m/>
    <s v="Security &amp; Regulatory Compliance"/>
    <s v="Compliance"/>
    <s v="Security LLD: Customer requested a complete Security LLD that outlines the security architecture and interactions between security products."/>
    <m/>
    <s v="Critical"/>
    <s v="Open"/>
    <m/>
    <s v=" "/>
    <s v=" "/>
    <m/>
    <s v=" "/>
    <m/>
    <m/>
    <x v="4"/>
    <m/>
    <s v="Open"/>
    <s v="Open"/>
    <s v=" "/>
    <s v=" "/>
    <s v=" "/>
    <m/>
    <m/>
    <m/>
    <m/>
    <m/>
    <m/>
    <s v="MOMSecurity &amp; Regulatory Compliance"/>
    <s v="Security"/>
    <s v="OPEN"/>
    <m/>
    <m/>
    <m/>
    <m/>
    <e v="#N/A"/>
    <m/>
    <n v="1"/>
    <s v="Open"/>
    <x v="1"/>
  </r>
  <r>
    <n v="1526"/>
    <s v="M798"/>
    <s v="MOM"/>
    <d v="2023-09-08T00:00:00"/>
    <m/>
    <m/>
    <m/>
    <s v="Security &amp; Regulatory Compliance"/>
    <s v="Compliance"/>
    <s v="External Audit and VAPT: L&amp;T to conduct external audits and vulnerability assessments for applications and network elements."/>
    <m/>
    <s v="Critical"/>
    <s v="Open"/>
    <m/>
    <s v=" "/>
    <s v=" "/>
    <m/>
    <s v="Audit done by Allied Boston. And further external audit to be done by TFiber vendor"/>
    <m/>
    <m/>
    <x v="4"/>
    <m/>
    <m/>
    <s v="CLOSURE REVIEW PENDING "/>
    <s v=" "/>
    <s v=" "/>
    <s v=" "/>
    <m/>
    <m/>
    <m/>
    <m/>
    <m/>
    <m/>
    <s v="MOMSecurity &amp; Regulatory Compliance"/>
    <s v="Security"/>
    <s v="OPEN"/>
    <m/>
    <m/>
    <m/>
    <m/>
    <s v="Artefacts to be Submitted"/>
    <m/>
    <n v="1"/>
    <s v="Completed but Verification undrer Process"/>
    <x v="2"/>
  </r>
  <r>
    <n v="1527"/>
    <s v="M799"/>
    <s v="MOM"/>
    <d v="2023-09-12T00:00:00"/>
    <m/>
    <m/>
    <m/>
    <s v="WFM"/>
    <s v=" "/>
    <s v="L&amp;T is to submit a proposal to T-Fiber on the scope to be showcased in the proposed WFM-BSS demonstration."/>
    <m/>
    <s v="Critical"/>
    <s v="Open"/>
    <m/>
    <s v=" "/>
    <s v=" "/>
    <m/>
    <m/>
    <m/>
    <m/>
    <x v="1"/>
    <m/>
    <m/>
    <s v="CLOSURE REVIEW PENDING "/>
    <s v=" "/>
    <s v=" "/>
    <s v=" "/>
    <m/>
    <m/>
    <m/>
    <m/>
    <m/>
    <m/>
    <s v="MOMWFM"/>
    <s v="Applications/Tools"/>
    <s v="OPEN"/>
    <m/>
    <m/>
    <m/>
    <m/>
    <m/>
    <m/>
    <n v="1"/>
    <s v="Completed but Verification undrer Process"/>
    <x v="2"/>
  </r>
  <r>
    <n v="1528"/>
    <s v="M8"/>
    <s v="MOM"/>
    <d v="2023-04-03T00:00:00"/>
    <m/>
    <m/>
    <m/>
    <s v="NOC Operationalization"/>
    <s v="Full NOC Readiness"/>
    <s v="All Test Plans to be submitted to TPA in coordination with Package B&amp;C; reviewed by Assistant Director Technical, T-Fiber."/>
    <m/>
    <s v="Critical"/>
    <s v="Open"/>
    <m/>
    <s v="OSS Dashboards"/>
    <s v=" "/>
    <s v="Closed"/>
    <s v="23-Sep-25: Approved shall be closed"/>
    <m/>
    <m/>
    <x v="0"/>
    <m/>
    <m/>
    <s v="COMPLETED &amp; APPROVED"/>
    <s v=" "/>
    <s v=" "/>
    <s v=" "/>
    <m/>
    <m/>
    <m/>
    <m/>
    <m/>
    <m/>
    <s v="MOMNOC Operationalization"/>
    <s v="Network"/>
    <s v="CLOSED"/>
    <m/>
    <m/>
    <m/>
    <d v="2025-09-23T00:00:00"/>
    <s v="Artefacts not Required"/>
    <m/>
    <n v="1"/>
    <s v="Completed &amp; Approved"/>
    <x v="0"/>
  </r>
  <r>
    <n v="1529"/>
    <s v="M80"/>
    <s v="MOM"/>
    <d v="2023-07-26T00:00:00"/>
    <m/>
    <m/>
    <m/>
    <s v="WFM"/>
    <s v="User Experience"/>
    <s v="Support for Barcode and QR code scanning"/>
    <m/>
    <s v="Critical"/>
    <s v="Open"/>
    <m/>
    <s v=" "/>
    <s v=" "/>
    <m/>
    <m/>
    <m/>
    <m/>
    <x v="1"/>
    <m/>
    <m/>
    <s v="CLOSURE REVIEW PENDING "/>
    <s v=" "/>
    <s v=" "/>
    <s v=" "/>
    <m/>
    <m/>
    <m/>
    <m/>
    <m/>
    <m/>
    <s v="MOMWFM"/>
    <s v="Applications/Tools"/>
    <s v="OPEN"/>
    <m/>
    <m/>
    <m/>
    <m/>
    <m/>
    <m/>
    <n v="1"/>
    <s v="Completed but Verification undrer Process"/>
    <x v="2"/>
  </r>
  <r>
    <n v="1530"/>
    <s v="M800"/>
    <s v="MOM"/>
    <d v="2023-09-12T00:00:00"/>
    <m/>
    <m/>
    <m/>
    <s v="WFM"/>
    <s v=" "/>
    <s v="L&amp;T is to identify a product owner for WFM."/>
    <m/>
    <s v="Critical"/>
    <s v="Open"/>
    <m/>
    <s v=" "/>
    <s v=" "/>
    <m/>
    <m/>
    <m/>
    <m/>
    <x v="1"/>
    <m/>
    <m/>
    <s v="CLOSURE REVIEW PENDING "/>
    <s v=" "/>
    <s v=" "/>
    <s v=" "/>
    <m/>
    <m/>
    <m/>
    <m/>
    <m/>
    <m/>
    <s v="MOMWFM"/>
    <s v="Applications/Tools"/>
    <s v="OPEN"/>
    <m/>
    <m/>
    <m/>
    <m/>
    <m/>
    <m/>
    <n v="1"/>
    <s v="Completed but Verification undrer Process"/>
    <x v="2"/>
  </r>
  <r>
    <n v="1531"/>
    <s v="M801"/>
    <s v="MOM"/>
    <d v="2023-09-22T00:00:00"/>
    <m/>
    <m/>
    <m/>
    <s v="NOC Operationalization"/>
    <s v="Launch Readiness"/>
    <s v="Overcoming technical issues hampering the setup for the 1st Dry Run."/>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532"/>
    <s v="M802"/>
    <s v="MOM"/>
    <d v="2023-09-22T00:00:00"/>
    <m/>
    <m/>
    <m/>
    <s v="NOC Operationalization"/>
    <s v="Launch Readiness"/>
    <s v="Reviewing the setup for 1st Dry Run observed by the EVP, T-Fiber."/>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533"/>
    <s v="M803"/>
    <s v="MOM"/>
    <d v="2023-09-22T00:00:00"/>
    <m/>
    <m/>
    <m/>
    <s v="NOC Operationalization"/>
    <s v="Launch Readiness"/>
    <s v="Gaining clarity on roles and functionalities of NSO and OSS."/>
    <m/>
    <s v="Critical"/>
    <s v="Open"/>
    <m/>
    <s v=" "/>
    <s v=" "/>
    <s v="WIP"/>
    <s v=" "/>
    <s v="L&amp;T"/>
    <s v="Sivaprasad"/>
    <x v="0"/>
    <m/>
    <s v="Open"/>
    <s v="WIP"/>
    <s v=" "/>
    <s v=" "/>
    <s v=" "/>
    <m/>
    <m/>
    <m/>
    <m/>
    <m/>
    <m/>
    <s v="MOMNOC Operationalization"/>
    <s v="Network"/>
    <s v="OPEN"/>
    <m/>
    <m/>
    <m/>
    <m/>
    <m/>
    <m/>
    <n v="1"/>
    <s v="Open"/>
    <x v="1"/>
  </r>
  <r>
    <n v="1534"/>
    <s v="M804"/>
    <s v="MOM"/>
    <d v="2023-09-22T00:00:00"/>
    <m/>
    <m/>
    <m/>
    <s v="BSS"/>
    <s v=" "/>
    <s v="Overcoming technical issues observed in CSP and CRM."/>
    <m/>
    <s v="Critical"/>
    <s v="Open"/>
    <m/>
    <s v=" "/>
    <s v=" "/>
    <m/>
    <s v=" "/>
    <m/>
    <m/>
    <x v="5"/>
    <m/>
    <s v="Open"/>
    <s v="Open"/>
    <s v=" "/>
    <s v=" "/>
    <s v=" "/>
    <m/>
    <m/>
    <m/>
    <m/>
    <m/>
    <m/>
    <s v="MOMBSS"/>
    <s v="Applications/Tools"/>
    <s v="OPEN"/>
    <m/>
    <m/>
    <m/>
    <m/>
    <e v="#N/A"/>
    <m/>
    <n v="1"/>
    <s v="Open"/>
    <x v="1"/>
  </r>
  <r>
    <n v="1535"/>
    <s v="M805"/>
    <s v="MOM"/>
    <d v="2023-09-22T00:00:00"/>
    <m/>
    <m/>
    <m/>
    <s v="BSS"/>
    <s v=" "/>
    <s v="Reviewing processes of order booking to be communicated more simply and effectively to the end users."/>
    <m/>
    <s v="Critical"/>
    <s v="Open"/>
    <m/>
    <s v=" "/>
    <s v=" "/>
    <m/>
    <s v=" "/>
    <m/>
    <m/>
    <x v="5"/>
    <m/>
    <s v="Open"/>
    <s v="Open"/>
    <s v=" "/>
    <s v=" "/>
    <s v=" "/>
    <m/>
    <m/>
    <m/>
    <m/>
    <m/>
    <m/>
    <s v="MOMBSS"/>
    <s v="Applications/Tools"/>
    <s v="OPEN"/>
    <m/>
    <m/>
    <m/>
    <m/>
    <e v="#N/A"/>
    <m/>
    <n v="1"/>
    <s v="Open"/>
    <x v="1"/>
  </r>
  <r>
    <n v="1536"/>
    <s v="M806"/>
    <s v="MOM"/>
    <d v="2023-09-22T00:00:00"/>
    <m/>
    <m/>
    <m/>
    <s v="NOC Operationalization"/>
    <s v=" "/>
    <s v="L&amp;T to identify provisioning/monitoring features limited because of interoperability issues in a multi-vendor eco-system."/>
    <m/>
    <s v="Critical"/>
    <s v="Open"/>
    <m/>
    <s v=" "/>
    <s v=" "/>
    <s v="WIP"/>
    <s v=" "/>
    <s v="L&amp;T"/>
    <s v="Sivaprasad"/>
    <x v="0"/>
    <m/>
    <s v="Open"/>
    <s v="WIP"/>
    <s v=" "/>
    <s v=" "/>
    <s v=" "/>
    <m/>
    <m/>
    <m/>
    <m/>
    <m/>
    <m/>
    <s v="MOMNOC Operationalization"/>
    <s v="Network"/>
    <s v="OPEN"/>
    <m/>
    <m/>
    <m/>
    <m/>
    <m/>
    <m/>
    <n v="1"/>
    <s v="Open"/>
    <x v="1"/>
  </r>
  <r>
    <n v="1537"/>
    <s v="M807"/>
    <s v="MOM"/>
    <d v="2023-09-22T00:00:00"/>
    <m/>
    <m/>
    <m/>
    <s v="NOC Operationalization"/>
    <s v=" "/>
    <s v="L&amp;T to articulate how NSO and OSS are complementing each other and their roles in service provisioning."/>
    <m/>
    <s v="Critical"/>
    <s v="Open"/>
    <m/>
    <s v=" "/>
    <s v=" "/>
    <s v="WIP"/>
    <s v=" "/>
    <s v="L&amp;T"/>
    <s v="Sivaprasad"/>
    <x v="0"/>
    <m/>
    <s v="Open"/>
    <s v="WIP"/>
    <s v=" "/>
    <s v=" "/>
    <s v=" "/>
    <m/>
    <m/>
    <m/>
    <m/>
    <m/>
    <m/>
    <s v="MOMNOC Operationalization"/>
    <s v="Network"/>
    <s v="OPEN"/>
    <m/>
    <m/>
    <m/>
    <m/>
    <m/>
    <m/>
    <n v="1"/>
    <s v="Open"/>
    <x v="1"/>
  </r>
  <r>
    <n v="1538"/>
    <s v="M808"/>
    <s v="MOM"/>
    <d v="2023-09-22T00:00:00"/>
    <m/>
    <m/>
    <m/>
    <s v="NOC Operationalization"/>
    <s v=" "/>
    <s v="L&amp;T to provide the redundancy plan if entire DC were to go down and the backup measures if NSO were to fail."/>
    <m/>
    <s v="Critical"/>
    <s v="Open"/>
    <m/>
    <s v=" "/>
    <s v=" "/>
    <s v="WIP"/>
    <s v=" "/>
    <s v="L&amp;T"/>
    <s v="Sivaprasad"/>
    <x v="0"/>
    <m/>
    <s v="Open"/>
    <s v="WIP"/>
    <s v=" "/>
    <s v=" "/>
    <s v=" "/>
    <m/>
    <m/>
    <m/>
    <m/>
    <m/>
    <m/>
    <s v="MOMNOC Operationalization"/>
    <s v="Network"/>
    <s v="OPEN"/>
    <m/>
    <m/>
    <m/>
    <m/>
    <m/>
    <m/>
    <n v="1"/>
    <s v="Open"/>
    <x v="1"/>
  </r>
  <r>
    <n v="1539"/>
    <s v="M809"/>
    <s v="MOM"/>
    <d v="2023-09-22T00:00:00"/>
    <m/>
    <m/>
    <m/>
    <s v="NOC Operationalization"/>
    <s v=" "/>
    <s v="L&amp;T to work towards a system that is foolproof, automated, futuristic, and provides seamless service experience for end users."/>
    <m/>
    <s v="Critical"/>
    <s v="Open"/>
    <m/>
    <s v=" "/>
    <s v=" "/>
    <s v="WIP"/>
    <s v=" "/>
    <s v="L&amp;T"/>
    <s v="Sivaprasad"/>
    <x v="0"/>
    <m/>
    <s v="Open"/>
    <s v="WIP"/>
    <s v=" "/>
    <s v=" "/>
    <s v=" "/>
    <m/>
    <m/>
    <m/>
    <m/>
    <m/>
    <m/>
    <s v="MOMNOC Operationalization"/>
    <s v="Network"/>
    <s v="OPEN"/>
    <m/>
    <m/>
    <m/>
    <m/>
    <m/>
    <m/>
    <n v="1"/>
    <s v="Open"/>
    <x v="1"/>
  </r>
  <r>
    <n v="1540"/>
    <s v="M81"/>
    <s v="MOM"/>
    <d v="2023-07-26T00:00:00"/>
    <m/>
    <m/>
    <m/>
    <s v="WFM"/>
    <s v="Handbook &amp; SOPs"/>
    <s v="Confirmation of SOW addressing Packages B and C"/>
    <m/>
    <s v="Critical"/>
    <s v="Open"/>
    <m/>
    <s v=" "/>
    <s v=" "/>
    <m/>
    <m/>
    <m/>
    <m/>
    <x v="1"/>
    <m/>
    <m/>
    <s v="CLOSURE REVIEW PENDING "/>
    <s v=" "/>
    <s v=" "/>
    <s v=" "/>
    <m/>
    <m/>
    <m/>
    <m/>
    <m/>
    <m/>
    <s v="MOMWFM"/>
    <s v="Applications/Tools"/>
    <s v="OPEN"/>
    <m/>
    <m/>
    <m/>
    <m/>
    <m/>
    <m/>
    <n v="1"/>
    <s v="Completed but Verification undrer Process"/>
    <x v="2"/>
  </r>
  <r>
    <n v="1541"/>
    <s v="M810"/>
    <s v="MOM"/>
    <d v="2023-09-22T00:00:00"/>
    <m/>
    <m/>
    <m/>
    <s v="NOC Operationalization"/>
    <s v="Dry Run"/>
    <s v="L&amp;T to propose the date for the 2nd Dry Run inclusive of Internet Leased Line, P2P, and P2MP flavors of service."/>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542"/>
    <s v="M811"/>
    <s v="MOM"/>
    <d v="2023-09-22T00:00:00"/>
    <m/>
    <m/>
    <m/>
    <s v="NOC Operationalization"/>
    <s v="Dry Run"/>
    <s v="L&amp;T to confirm target date for E2E BSS Demo."/>
    <m/>
    <s v="Critical"/>
    <s v="Open"/>
    <m/>
    <s v=" "/>
    <s v=" "/>
    <s v="WIP"/>
    <s v=" "/>
    <s v="L&amp;T"/>
    <s v="Sivaprasad"/>
    <x v="0"/>
    <m/>
    <s v="Open"/>
    <s v="WIP"/>
    <s v=" "/>
    <s v=" "/>
    <s v=" "/>
    <m/>
    <m/>
    <m/>
    <m/>
    <m/>
    <m/>
    <s v="MOMNOC Operationalization"/>
    <s v="Network"/>
    <s v="OPEN"/>
    <m/>
    <m/>
    <m/>
    <m/>
    <m/>
    <m/>
    <n v="1"/>
    <s v="Open"/>
    <x v="1"/>
  </r>
  <r>
    <n v="1543"/>
    <s v="M812"/>
    <s v="MOM"/>
    <d v="2023-09-22T00:00:00"/>
    <m/>
    <m/>
    <m/>
    <s v="NOC Operationalization"/>
    <s v="Dry Run"/>
    <s v="L&amp;T to consider the creation of a template for tracking observation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544"/>
    <s v="M813"/>
    <s v="MOM"/>
    <d v="2023-09-22T00:00:00"/>
    <m/>
    <m/>
    <m/>
    <s v="NOC Operationalization"/>
    <s v="NSO"/>
    <s v="Provision of training for L&amp;T pool of resources in NSO and development of NEDs."/>
    <m/>
    <s v="Critical"/>
    <s v="Open"/>
    <m/>
    <s v=" "/>
    <s v=" "/>
    <s v="WIP"/>
    <s v=" "/>
    <s v="L&amp;T"/>
    <s v="Sivaprasad"/>
    <x v="0"/>
    <m/>
    <s v="Open"/>
    <s v="WIP"/>
    <s v=" "/>
    <s v=" "/>
    <s v=" "/>
    <m/>
    <m/>
    <m/>
    <m/>
    <m/>
    <m/>
    <s v="MOMNOC Operationalization"/>
    <s v="Network"/>
    <s v="OPEN"/>
    <m/>
    <m/>
    <m/>
    <m/>
    <m/>
    <m/>
    <n v="1"/>
    <s v="Open"/>
    <x v="1"/>
  </r>
  <r>
    <n v="1545"/>
    <s v="M814"/>
    <s v="MOM"/>
    <d v="2023-09-22T00:00:00"/>
    <m/>
    <m/>
    <m/>
    <s v="NOC Operationalization"/>
    <s v=" "/>
    <s v="L&amp;T to create a timetable displaying the percentage of progress on activities week-wise and fortnight-wise."/>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546"/>
    <s v="M815"/>
    <s v="MOM"/>
    <d v="2023-09-22T00:00:00"/>
    <m/>
    <m/>
    <m/>
    <s v="NOC Operationalization"/>
    <s v=" "/>
    <s v="L&amp;T to confirm the features ready for showcase in the E2E Demo by 25th September’23."/>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547"/>
    <s v="M816"/>
    <s v="MOM"/>
    <d v="2023-09-22T00:00:00"/>
    <m/>
    <m/>
    <m/>
    <s v="NOC Operationalization"/>
    <s v=" "/>
    <s v="Target the 2nd Dry Run on 30th September ’23 with more ONTs, covering GI BB, Point to point, dedicated ILL &amp; Dark fiber by end of L&amp;T."/>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548"/>
    <s v="M817"/>
    <s v="MOM"/>
    <d v="2024-09-26T00:00:00"/>
    <m/>
    <m/>
    <m/>
    <s v="T&amp;D Environment"/>
    <s v="AT Process"/>
    <s v="Defining and aligning with the acceptance criteria for each system in the NOC."/>
    <m/>
    <s v="NON-Critical"/>
    <s v="Open"/>
    <m/>
    <s v=" "/>
    <s v=" "/>
    <s v="WIP"/>
    <s v=" "/>
    <s v="L&amp;T"/>
    <s v="Sivaprasad"/>
    <x v="0"/>
    <m/>
    <s v="Open"/>
    <s v="WIP"/>
    <s v=" "/>
    <s v=" "/>
    <s v=" "/>
    <m/>
    <m/>
    <m/>
    <m/>
    <m/>
    <m/>
    <s v="MOMT&amp;D Environment"/>
    <s v="Applications"/>
    <s v="OPEN"/>
    <m/>
    <m/>
    <m/>
    <m/>
    <m/>
    <m/>
    <n v="1"/>
    <s v="Open"/>
    <x v="1"/>
  </r>
  <r>
    <n v="1549"/>
    <s v="M818"/>
    <s v="MOM"/>
    <d v="2023-09-26T00:00:00"/>
    <m/>
    <m/>
    <m/>
    <s v="Helpdesk"/>
    <s v=" "/>
    <s v="Inclusion of Helpdesk and other missing items as per the RFP and solution in the Build."/>
    <m/>
    <s v="Critical"/>
    <s v="Open"/>
    <m/>
    <s v=" "/>
    <s v=" "/>
    <s v="Closed"/>
    <s v="24-Sep-25: Approved and shall be closed, Accordingly Helpdesk LLD Aligning"/>
    <m/>
    <m/>
    <x v="2"/>
    <m/>
    <m/>
    <s v="COMPLETED &amp; APPROVED"/>
    <s v=" "/>
    <s v=" "/>
    <s v=" "/>
    <m/>
    <m/>
    <m/>
    <m/>
    <m/>
    <m/>
    <s v="MOMHelpdesk"/>
    <s v="Helpdesk (Contact Center)"/>
    <s v="CLOSED"/>
    <m/>
    <m/>
    <m/>
    <d v="2025-09-24T00:00:00"/>
    <s v="Artefacts not Required"/>
    <m/>
    <n v="1"/>
    <s v="Completed &amp; Approved"/>
    <x v="0"/>
  </r>
  <r>
    <n v="1550"/>
    <s v="M819"/>
    <s v="MOM"/>
    <d v="2023-09-26T00:00:00"/>
    <m/>
    <m/>
    <m/>
    <s v="T&amp;D Environment"/>
    <s v="T&amp;D Environment"/>
    <s v="Implementation of Test and Development environment."/>
    <m/>
    <s v="NON-Critical"/>
    <s v="Open"/>
    <m/>
    <s v=" "/>
    <s v=" "/>
    <m/>
    <s v="[15/09/2025] Clusters are segregated for Production vis-à-vis pre-production"/>
    <m/>
    <m/>
    <x v="7"/>
    <m/>
    <m/>
    <s v="COMPLETED &amp; APPROVED"/>
    <s v=" "/>
    <s v=" "/>
    <s v=" "/>
    <m/>
    <m/>
    <m/>
    <m/>
    <m/>
    <m/>
    <s v="MOMT&amp;D Environment"/>
    <s v="Applications"/>
    <s v="CLOSED"/>
    <m/>
    <m/>
    <m/>
    <s v=" "/>
    <s v="Artefacts Need to upload"/>
    <m/>
    <n v="1"/>
    <s v="Completed &amp; Approved"/>
    <x v="0"/>
  </r>
  <r>
    <n v="1551"/>
    <s v="M82"/>
    <s v="MOM"/>
    <d v="2023-07-26T00:00:00"/>
    <m/>
    <m/>
    <m/>
    <s v="WFM"/>
    <s v="User Experience"/>
    <s v="Clear definition and availability of existing filters in WFM dashboards "/>
    <m/>
    <s v="Critical"/>
    <s v="Open"/>
    <m/>
    <s v=" "/>
    <s v=" "/>
    <m/>
    <s v="11-7-2025:- The dashboard and report filter options should be showcased during the WFM application demonstration."/>
    <m/>
    <m/>
    <x v="1"/>
    <m/>
    <m/>
    <s v="CLOSURE REVIEW PENDING "/>
    <s v=" "/>
    <s v=" "/>
    <s v=" "/>
    <m/>
    <m/>
    <m/>
    <m/>
    <m/>
    <m/>
    <s v="MOMWFM"/>
    <s v="Applications/Tools"/>
    <s v="OPEN"/>
    <m/>
    <m/>
    <m/>
    <m/>
    <m/>
    <m/>
    <n v="1"/>
    <s v="Completed but Verification undrer Process"/>
    <x v="2"/>
  </r>
  <r>
    <n v="1552"/>
    <s v="M820"/>
    <s v="MOM"/>
    <d v="2023-09-26T00:00:00"/>
    <m/>
    <m/>
    <m/>
    <s v="T&amp;D Environment"/>
    <s v="T&amp;D Environment"/>
    <s v="Discussion on the requirements for Test Lab/Staging environment."/>
    <m/>
    <s v="NON-Critical"/>
    <s v="Open"/>
    <m/>
    <s v=" "/>
    <s v=" "/>
    <m/>
    <s v="[15/09/2025] Interim T&amp;D is setup, finalised option detailing pending "/>
    <m/>
    <m/>
    <x v="7"/>
    <m/>
    <m/>
    <s v="COMPLETED &amp; APPROVED"/>
    <s v=" "/>
    <s v=" "/>
    <s v=" "/>
    <m/>
    <m/>
    <m/>
    <m/>
    <m/>
    <m/>
    <s v="MOMT&amp;D Environment"/>
    <s v="Applications"/>
    <s v="CLOSED"/>
    <m/>
    <m/>
    <m/>
    <s v=" "/>
    <s v="Artefacts Need to upload"/>
    <m/>
    <n v="1"/>
    <s v="Completed &amp; Approved"/>
    <x v="0"/>
  </r>
  <r>
    <n v="1553"/>
    <s v="M821"/>
    <s v="MOM"/>
    <d v="2023-10-18T00:00:00"/>
    <m/>
    <m/>
    <m/>
    <s v="BSS"/>
    <s v="CSP Testing"/>
    <s v="Adding a back button on the payment screen."/>
    <m/>
    <s v="Critical"/>
    <s v="Open"/>
    <m/>
    <s v=" "/>
    <s v=" "/>
    <m/>
    <s v=" "/>
    <m/>
    <m/>
    <x v="5"/>
    <m/>
    <s v="Open"/>
    <s v="Open"/>
    <s v=" "/>
    <s v=" "/>
    <s v=" "/>
    <m/>
    <m/>
    <m/>
    <m/>
    <m/>
    <m/>
    <s v="MOMBSS"/>
    <s v="Applications/Tools"/>
    <s v="OPEN"/>
    <m/>
    <m/>
    <m/>
    <m/>
    <e v="#N/A"/>
    <m/>
    <n v="1"/>
    <s v="Open"/>
    <x v="1"/>
  </r>
  <r>
    <n v="1554"/>
    <s v="M822"/>
    <s v="MOM"/>
    <d v="2023-10-18T00:00:00"/>
    <m/>
    <m/>
    <m/>
    <s v="BSS"/>
    <s v="CSP Testing"/>
    <s v="Providing guidelines for the CAF upload stage and adding a disclaimer for &quot;Subject to Verification of CAF.&quot;"/>
    <m/>
    <s v="Critical"/>
    <s v="Open"/>
    <m/>
    <s v=" "/>
    <s v=" "/>
    <m/>
    <s v=" "/>
    <m/>
    <m/>
    <x v="5"/>
    <m/>
    <s v="Open"/>
    <s v="Open"/>
    <s v=" "/>
    <s v=" "/>
    <s v=" "/>
    <m/>
    <m/>
    <m/>
    <m/>
    <m/>
    <m/>
    <s v="MOMBSS"/>
    <s v="Applications/Tools"/>
    <s v="OPEN"/>
    <m/>
    <m/>
    <m/>
    <m/>
    <e v="#N/A"/>
    <m/>
    <n v="1"/>
    <s v="Open"/>
    <x v="1"/>
  </r>
  <r>
    <n v="1555"/>
    <s v="M823"/>
    <s v="MOM"/>
    <d v="2023-10-18T00:00:00"/>
    <m/>
    <m/>
    <m/>
    <s v="BSS"/>
    <s v="CSP Testing"/>
    <s v="Ensuring offline payment transactions are viewable and mandatory sections of the CAF are highlighted."/>
    <m/>
    <s v="Critical"/>
    <s v="Open"/>
    <m/>
    <s v=" "/>
    <s v=" "/>
    <m/>
    <s v=" "/>
    <m/>
    <m/>
    <x v="5"/>
    <m/>
    <s v="Open"/>
    <s v="Open"/>
    <s v=" "/>
    <s v=" "/>
    <s v=" "/>
    <m/>
    <m/>
    <m/>
    <m/>
    <m/>
    <m/>
    <s v="MOMBSS"/>
    <s v="Applications/Tools"/>
    <s v="OPEN"/>
    <m/>
    <m/>
    <m/>
    <m/>
    <e v="#N/A"/>
    <m/>
    <n v="1"/>
    <s v="Open"/>
    <x v="1"/>
  </r>
  <r>
    <n v="1556"/>
    <s v="M824"/>
    <s v="MOM"/>
    <d v="2023-10-18T00:00:00"/>
    <m/>
    <m/>
    <m/>
    <s v="BSS"/>
    <s v="CSP Testing"/>
    <s v="Addressing issues with ticket creation, notification, and enquiry handling in the CSP."/>
    <m/>
    <s v="Critical"/>
    <s v="Open"/>
    <m/>
    <s v=" "/>
    <s v=" "/>
    <m/>
    <s v=" "/>
    <m/>
    <m/>
    <x v="5"/>
    <m/>
    <s v="Open"/>
    <s v="Open"/>
    <s v=" "/>
    <s v=" "/>
    <s v=" "/>
    <m/>
    <m/>
    <m/>
    <m/>
    <m/>
    <m/>
    <s v="MOMBSS"/>
    <s v="Applications/Tools"/>
    <s v="OPEN"/>
    <m/>
    <m/>
    <m/>
    <m/>
    <e v="#N/A"/>
    <m/>
    <n v="1"/>
    <s v="Open"/>
    <x v="1"/>
  </r>
  <r>
    <n v="1557"/>
    <s v="M825"/>
    <s v="MOM"/>
    <d v="2023-10-18T00:00:00"/>
    <m/>
    <m/>
    <m/>
    <s v="BSS"/>
    <s v="CSP Testing"/>
    <s v="Clarifying the bulk upload of leads and the feasibility of integrating such a feature in the CSP."/>
    <m/>
    <s v="Critical"/>
    <s v="Open"/>
    <m/>
    <s v=" "/>
    <s v=" "/>
    <m/>
    <s v=" "/>
    <m/>
    <m/>
    <x v="5"/>
    <m/>
    <s v="Open"/>
    <s v="Open"/>
    <s v=" "/>
    <s v=" "/>
    <s v=" "/>
    <m/>
    <m/>
    <m/>
    <m/>
    <m/>
    <m/>
    <s v="MOMBSS"/>
    <s v="Applications/Tools"/>
    <s v="OPEN"/>
    <m/>
    <m/>
    <m/>
    <m/>
    <e v="#N/A"/>
    <m/>
    <n v="1"/>
    <s v="Open"/>
    <x v="1"/>
  </r>
  <r>
    <n v="1558"/>
    <s v="M826"/>
    <s v="MOM"/>
    <d v="2023-10-18T00:00:00"/>
    <m/>
    <m/>
    <m/>
    <s v="BSS"/>
    <s v="CSP Testing"/>
    <s v="Resolving user interface issues such as incorrect OTP entry pop-ups, case sensitivity in order ID searches, and real-time synchronization between GIS-OSS for feasibility checks."/>
    <m/>
    <s v="Critical"/>
    <s v="Open"/>
    <m/>
    <s v=" "/>
    <s v=" "/>
    <m/>
    <s v=" "/>
    <m/>
    <m/>
    <x v="5"/>
    <m/>
    <s v="Open"/>
    <s v="Open"/>
    <s v=" "/>
    <s v=" "/>
    <s v=" "/>
    <m/>
    <m/>
    <m/>
    <m/>
    <m/>
    <m/>
    <s v="MOMBSS"/>
    <s v="Applications/Tools"/>
    <s v="OPEN"/>
    <m/>
    <m/>
    <m/>
    <m/>
    <e v="#N/A"/>
    <m/>
    <n v="1"/>
    <s v="Open"/>
    <x v="1"/>
  </r>
  <r>
    <n v="1559"/>
    <s v="M827"/>
    <s v="MOM"/>
    <d v="2023-10-18T00:00:00"/>
    <m/>
    <m/>
    <m/>
    <s v="BSS"/>
    <s v="CSP Testing"/>
    <s v="Removing unnecessary elements from the UI, aligning GP names with government lists, and modifying the sequence of address fields."/>
    <m/>
    <s v="Critical"/>
    <s v="Open"/>
    <m/>
    <s v=" "/>
    <s v=" "/>
    <m/>
    <s v=" "/>
    <m/>
    <m/>
    <x v="5"/>
    <m/>
    <s v="Open"/>
    <s v="Open"/>
    <s v=" "/>
    <s v=" "/>
    <s v=" "/>
    <m/>
    <m/>
    <m/>
    <m/>
    <m/>
    <m/>
    <s v="MOMBSS"/>
    <s v="Applications/Tools"/>
    <s v="OPEN"/>
    <m/>
    <m/>
    <m/>
    <m/>
    <e v="#N/A"/>
    <m/>
    <n v="1"/>
    <s v="Open"/>
    <x v="1"/>
  </r>
  <r>
    <n v="1560"/>
    <s v="M828"/>
    <s v="MOM"/>
    <d v="2023-10-18T00:00:00"/>
    <m/>
    <m/>
    <m/>
    <s v="BSS"/>
    <s v="CSP Testing"/>
    <s v="Integrating Google API for auto-populating details based on service location selection."/>
    <m/>
    <s v="Critical"/>
    <s v="Open"/>
    <m/>
    <s v=" "/>
    <s v=" "/>
    <m/>
    <s v=" "/>
    <m/>
    <m/>
    <x v="5"/>
    <m/>
    <s v="Open"/>
    <s v="Open"/>
    <s v=" "/>
    <s v=" "/>
    <s v=" "/>
    <m/>
    <m/>
    <m/>
    <m/>
    <m/>
    <m/>
    <s v="MOMBSS"/>
    <s v="Applications/Tools"/>
    <s v="OPEN"/>
    <m/>
    <m/>
    <m/>
    <m/>
    <e v="#N/A"/>
    <m/>
    <n v="1"/>
    <s v="Open"/>
    <x v="1"/>
  </r>
  <r>
    <n v="1561"/>
    <s v="M829"/>
    <s v="MOM"/>
    <d v="2023-10-18T00:00:00"/>
    <m/>
    <m/>
    <m/>
    <s v="BSS"/>
    <s v="CSP Testing"/>
    <s v="Ensuring proper display and functionality of various screens within the CSP, including payment and order summary screens."/>
    <m/>
    <s v="Critical"/>
    <s v="Open"/>
    <m/>
    <s v=" "/>
    <s v=" "/>
    <m/>
    <s v=" "/>
    <m/>
    <m/>
    <x v="5"/>
    <m/>
    <s v="Open"/>
    <s v="Open"/>
    <s v=" "/>
    <s v=" "/>
    <s v=" "/>
    <m/>
    <m/>
    <m/>
    <m/>
    <m/>
    <m/>
    <s v="MOMBSS"/>
    <s v="Applications/Tools"/>
    <s v="OPEN"/>
    <m/>
    <m/>
    <m/>
    <m/>
    <e v="#N/A"/>
    <m/>
    <n v="1"/>
    <s v="Open"/>
    <x v="1"/>
  </r>
  <r>
    <n v="1562"/>
    <s v="M83"/>
    <s v="MOM"/>
    <d v="2023-07-26T00:00:00"/>
    <m/>
    <m/>
    <m/>
    <s v="WFM"/>
    <s v="User Experience"/>
    <s v="Upload of video"/>
    <m/>
    <s v="Critical"/>
    <s v="Open"/>
    <m/>
    <s v=" "/>
    <s v=" "/>
    <m/>
    <s v="As per OEM this point is not feasible  11 July 2025:- A follow-up discussion with the OEM is required to assess feasibility._x000a_If it is found to be unfeasible, a call should be arranged with Sanjay Sir along with the OEM team &amp; artefacts needs to submit "/>
    <m/>
    <m/>
    <x v="1"/>
    <m/>
    <s v="Open"/>
    <s v="Not Feasible "/>
    <s v=" "/>
    <s v=" "/>
    <s v=" "/>
    <m/>
    <m/>
    <m/>
    <m/>
    <m/>
    <m/>
    <s v="MOMWFM"/>
    <s v="Applications/Tools"/>
    <e v="#N/A"/>
    <m/>
    <m/>
    <m/>
    <m/>
    <e v="#N/A"/>
    <m/>
    <n v="1"/>
    <s v="Open"/>
    <x v="1"/>
  </r>
  <r>
    <n v="1563"/>
    <s v="M830"/>
    <s v="MOM"/>
    <d v="2023-10-18T00:00:00"/>
    <m/>
    <m/>
    <m/>
    <s v="BSS"/>
    <s v="CSP Testing"/>
    <s v="Configuring event-based email notifications for actions within the CSP."/>
    <m/>
    <s v="NON-Critical"/>
    <s v="Open"/>
    <m/>
    <s v=" "/>
    <s v=" "/>
    <m/>
    <s v=" "/>
    <m/>
    <m/>
    <x v="5"/>
    <m/>
    <s v="Open"/>
    <s v="Open"/>
    <s v=" "/>
    <s v=" "/>
    <s v=" "/>
    <m/>
    <m/>
    <m/>
    <m/>
    <m/>
    <m/>
    <s v="MOMBSS"/>
    <s v="Applications/Tools"/>
    <s v="OPEN"/>
    <m/>
    <m/>
    <m/>
    <m/>
    <e v="#N/A"/>
    <m/>
    <n v="1"/>
    <s v="Open"/>
    <x v="1"/>
  </r>
  <r>
    <n v="1564"/>
    <s v="M831"/>
    <s v="MOM"/>
    <d v="2023-10-19T00:00:00"/>
    <m/>
    <m/>
    <m/>
    <s v="IPDR"/>
    <s v="Regulatory Compliance"/>
    <s v="Clarity from the Regulator on IPDR requirements to be obtained by L&amp;T: Discussion on industry best practices and regulatory aspects to be concluded by 26th October '23."/>
    <m/>
    <s v="Critical"/>
    <s v="Open"/>
    <m/>
    <s v=" "/>
    <s v=" "/>
    <m/>
    <s v=" "/>
    <m/>
    <m/>
    <x v="6"/>
    <m/>
    <m/>
    <s v="CLOSURE REVIEW PENDING "/>
    <s v=" "/>
    <s v=" "/>
    <s v=" "/>
    <m/>
    <m/>
    <m/>
    <m/>
    <m/>
    <m/>
    <s v="MOMIPDR"/>
    <s v="Applications/Tools"/>
    <s v="OPEN"/>
    <m/>
    <m/>
    <m/>
    <m/>
    <s v="Artefacts to be uploaded"/>
    <m/>
    <n v="1"/>
    <s v="Completed but Verification undrer Process"/>
    <x v="2"/>
  </r>
  <r>
    <n v="1565"/>
    <s v="M832"/>
    <s v="MOM"/>
    <d v="2023-11-03T00:00:00"/>
    <m/>
    <m/>
    <m/>
    <s v="NSO"/>
    <s v="Service Delivery"/>
    <s v="UD,SD Peramaters to be captured."/>
    <m/>
    <s v="Critical"/>
    <s v="Open"/>
    <m/>
    <s v=" "/>
    <s v=" "/>
    <m/>
    <s v=" "/>
    <m/>
    <m/>
    <x v="6"/>
    <m/>
    <s v="Open"/>
    <s v="Open"/>
    <s v=" "/>
    <s v=" "/>
    <s v=" "/>
    <m/>
    <m/>
    <m/>
    <m/>
    <m/>
    <m/>
    <s v="MOMNSO"/>
    <s v="Applications/Tools"/>
    <s v="OPEN"/>
    <m/>
    <m/>
    <m/>
    <m/>
    <e v="#N/A"/>
    <m/>
    <n v="1"/>
    <s v="Open"/>
    <x v="1"/>
  </r>
  <r>
    <n v="1566"/>
    <s v="M833"/>
    <s v="MOM"/>
    <d v="2023-11-03T00:00:00"/>
    <m/>
    <m/>
    <m/>
    <s v="NSO"/>
    <s v="Service Delivery"/>
    <s v="NSo inventory manager funtionality to check."/>
    <m/>
    <s v="Critical"/>
    <s v="Open"/>
    <m/>
    <s v=" "/>
    <s v=" "/>
    <m/>
    <s v=" "/>
    <m/>
    <m/>
    <x v="6"/>
    <m/>
    <s v="Open"/>
    <s v="Open"/>
    <s v=" "/>
    <s v=" "/>
    <s v=" "/>
    <m/>
    <m/>
    <m/>
    <m/>
    <m/>
    <m/>
    <s v="MOMNSO"/>
    <s v="Applications/Tools"/>
    <s v="OPEN"/>
    <m/>
    <m/>
    <m/>
    <m/>
    <e v="#N/A"/>
    <m/>
    <n v="1"/>
    <s v="Open"/>
    <x v="1"/>
  </r>
  <r>
    <n v="1567"/>
    <s v="M834"/>
    <s v="MOM"/>
    <d v="2023-11-03T00:00:00"/>
    <m/>
    <m/>
    <m/>
    <s v="NSO"/>
    <s v="Service Delivery"/>
    <s v="UD perameters for product based to be prepared."/>
    <m/>
    <s v="Critical"/>
    <s v="Open"/>
    <m/>
    <s v=" "/>
    <s v=" "/>
    <m/>
    <s v=" "/>
    <m/>
    <m/>
    <x v="6"/>
    <m/>
    <s v="Open"/>
    <s v="Open"/>
    <s v=" "/>
    <s v=" "/>
    <s v=" "/>
    <m/>
    <m/>
    <m/>
    <m/>
    <m/>
    <m/>
    <s v="MOMNSO"/>
    <s v="Applications/Tools"/>
    <s v="OPEN"/>
    <m/>
    <m/>
    <m/>
    <m/>
    <e v="#N/A"/>
    <m/>
    <n v="1"/>
    <s v="Open"/>
    <x v="1"/>
  </r>
  <r>
    <n v="1568"/>
    <s v="M835"/>
    <s v="MOM"/>
    <d v="2023-11-03T00:00:00"/>
    <m/>
    <m/>
    <m/>
    <s v="NSO"/>
    <s v="Service Delivery"/>
    <s v="Ashish to comeback with Design plan for Inventory Manager at NSO"/>
    <m/>
    <s v="Critical"/>
    <s v="Open"/>
    <m/>
    <s v=" "/>
    <s v=" "/>
    <m/>
    <s v=" "/>
    <m/>
    <m/>
    <x v="6"/>
    <m/>
    <s v="Open"/>
    <s v="Open"/>
    <s v=" "/>
    <s v=" "/>
    <s v=" "/>
    <m/>
    <m/>
    <m/>
    <m/>
    <m/>
    <m/>
    <s v="MOMNSO"/>
    <s v="Applications/Tools"/>
    <s v="OPEN"/>
    <m/>
    <m/>
    <m/>
    <m/>
    <e v="#N/A"/>
    <m/>
    <n v="1"/>
    <s v="Open"/>
    <x v="1"/>
  </r>
  <r>
    <n v="1569"/>
    <s v="M836"/>
    <s v="MOM"/>
    <d v="2023-11-03T00:00:00"/>
    <m/>
    <m/>
    <m/>
    <s v="NSO"/>
    <s v="Service Delivery"/>
    <s v="Arvindam to comeback with product wise UD perameters"/>
    <m/>
    <s v="Critical"/>
    <s v="Open"/>
    <m/>
    <s v=" "/>
    <s v=" "/>
    <m/>
    <s v=" "/>
    <m/>
    <m/>
    <x v="6"/>
    <m/>
    <s v="Open"/>
    <s v="Open"/>
    <s v=" "/>
    <s v=" "/>
    <s v=" "/>
    <m/>
    <m/>
    <m/>
    <m/>
    <m/>
    <m/>
    <s v="MOMNSO"/>
    <s v="Applications/Tools"/>
    <s v="OPEN"/>
    <m/>
    <m/>
    <m/>
    <m/>
    <e v="#N/A"/>
    <m/>
    <n v="1"/>
    <s v="Open"/>
    <x v="1"/>
  </r>
  <r>
    <n v="1570"/>
    <s v="M837"/>
    <s v="MOM"/>
    <d v="2023-11-03T00:00:00"/>
    <m/>
    <m/>
    <m/>
    <s v="NSO"/>
    <s v="Service Delivery"/>
    <s v="Additional information for VRF, VLAN , Inner vlan etc to capture in Master DB"/>
    <m/>
    <s v="Critical"/>
    <s v="Open"/>
    <m/>
    <s v=" "/>
    <s v=" "/>
    <m/>
    <s v=" "/>
    <m/>
    <m/>
    <x v="6"/>
    <m/>
    <s v="Open"/>
    <s v="Open"/>
    <s v=" "/>
    <s v=" "/>
    <s v=" "/>
    <m/>
    <m/>
    <m/>
    <m/>
    <m/>
    <m/>
    <s v="MOMNSO"/>
    <s v="Applications/Tools"/>
    <s v="OPEN"/>
    <m/>
    <m/>
    <m/>
    <m/>
    <e v="#N/A"/>
    <m/>
    <n v="1"/>
    <s v="Open"/>
    <x v="1"/>
  </r>
  <r>
    <n v="1571"/>
    <s v="M838"/>
    <s v="MOM"/>
    <d v="2023-11-03T00:00:00"/>
    <m/>
    <m/>
    <m/>
    <s v="NSO"/>
    <s v="Service Delivery"/>
    <s v="As per Cisco LLD All 28 types of L2, L3 models to be mapped aginest products"/>
    <m/>
    <s v="Critical"/>
    <s v="Open"/>
    <m/>
    <s v=" "/>
    <s v=" "/>
    <m/>
    <s v=" "/>
    <m/>
    <m/>
    <x v="6"/>
    <m/>
    <s v="Open"/>
    <s v="Open"/>
    <s v=" "/>
    <s v=" "/>
    <s v=" "/>
    <m/>
    <m/>
    <m/>
    <m/>
    <m/>
    <m/>
    <s v="MOMNSO"/>
    <s v="Applications/Tools"/>
    <s v="OPEN"/>
    <m/>
    <m/>
    <m/>
    <m/>
    <e v="#N/A"/>
    <m/>
    <n v="1"/>
    <s v="Open"/>
    <x v="1"/>
  </r>
  <r>
    <n v="1572"/>
    <s v="M839"/>
    <s v="MOM"/>
    <d v="2023-11-03T00:00:00"/>
    <m/>
    <m/>
    <m/>
    <s v="NSO"/>
    <s v="Service Delivery"/>
    <s v="GL code to be mapped based on subtype GI under sub type Central &amp; State"/>
    <m/>
    <s v="Critical"/>
    <s v="Open"/>
    <m/>
    <s v=" "/>
    <s v=" "/>
    <m/>
    <s v=" "/>
    <m/>
    <m/>
    <x v="6"/>
    <m/>
    <s v="Open"/>
    <s v="Open"/>
    <s v=" "/>
    <s v=" "/>
    <s v=" "/>
    <m/>
    <m/>
    <m/>
    <m/>
    <m/>
    <m/>
    <s v="MOMNSO"/>
    <s v="Applications/Tools"/>
    <s v="OPEN"/>
    <m/>
    <m/>
    <m/>
    <m/>
    <e v="#N/A"/>
    <m/>
    <n v="1"/>
    <s v="Open"/>
    <x v="1"/>
  </r>
  <r>
    <n v="1573"/>
    <s v="M84"/>
    <s v="MOM"/>
    <d v="2023-07-26T00:00:00"/>
    <m/>
    <m/>
    <m/>
    <s v="WFM"/>
    <s v="Dashboards"/>
    <s v="Support for Workforce Management productivity statistics"/>
    <m/>
    <s v="Critical"/>
    <s v="Open"/>
    <m/>
    <s v=" "/>
    <s v=" "/>
    <m/>
    <s v="11-7-2025:- Various reports should be demonstrated during the WFM application demo to showcase its capabilities."/>
    <m/>
    <m/>
    <x v="1"/>
    <m/>
    <m/>
    <s v="CLOSURE REVIEW PENDING "/>
    <s v=" "/>
    <s v=" "/>
    <s v=" "/>
    <m/>
    <m/>
    <m/>
    <m/>
    <m/>
    <m/>
    <s v="MOMWFM"/>
    <s v="Applications/Tools"/>
    <s v="OPEN"/>
    <m/>
    <m/>
    <m/>
    <m/>
    <m/>
    <m/>
    <n v="1"/>
    <s v="Completed but Verification undrer Process"/>
    <x v="2"/>
  </r>
  <r>
    <n v="1574"/>
    <s v="M840"/>
    <s v="MOM"/>
    <d v="2023-11-03T00:00:00"/>
    <m/>
    <m/>
    <m/>
    <s v="NSO"/>
    <s v="Service Delivery"/>
    <s v="Definbe the Code for Circuit type , Customer type , customer service type etc in single format"/>
    <m/>
    <s v="Critical"/>
    <s v="Open"/>
    <m/>
    <s v=" "/>
    <s v=" "/>
    <m/>
    <s v=" "/>
    <m/>
    <m/>
    <x v="6"/>
    <m/>
    <s v="Open"/>
    <s v="Open"/>
    <s v=" "/>
    <s v=" "/>
    <s v=" "/>
    <m/>
    <m/>
    <m/>
    <m/>
    <m/>
    <m/>
    <s v="MOMNSO"/>
    <s v="Applications/Tools"/>
    <s v="OPEN"/>
    <m/>
    <m/>
    <m/>
    <m/>
    <e v="#N/A"/>
    <m/>
    <n v="1"/>
    <s v="Open"/>
    <x v="1"/>
  </r>
  <r>
    <n v="1575"/>
    <s v="M841"/>
    <s v="MOM"/>
    <d v="2023-11-03T00:00:00"/>
    <m/>
    <m/>
    <m/>
    <s v="NSO"/>
    <s v="Service Delivery"/>
    <s v="Define design plan for House hold services in GPON Level"/>
    <m/>
    <s v="Critical"/>
    <s v="Open"/>
    <m/>
    <s v=" "/>
    <s v=" "/>
    <m/>
    <s v=" "/>
    <m/>
    <m/>
    <x v="6"/>
    <m/>
    <s v="Open"/>
    <s v="Open"/>
    <s v=" "/>
    <s v=" "/>
    <s v=" "/>
    <m/>
    <m/>
    <m/>
    <m/>
    <m/>
    <m/>
    <s v="MOMNSO"/>
    <s v="Applications/Tools"/>
    <s v="OPEN"/>
    <m/>
    <m/>
    <m/>
    <m/>
    <e v="#N/A"/>
    <m/>
    <n v="1"/>
    <s v="Open"/>
    <x v="1"/>
  </r>
  <r>
    <n v="1576"/>
    <s v="M842"/>
    <s v="MOM"/>
    <d v="2023-11-03T00:00:00"/>
    <m/>
    <m/>
    <m/>
    <s v="NSO"/>
    <s v="Service Delivery"/>
    <s v="Define Household plan for provisioning as per the GPON plan design"/>
    <m/>
    <s v="Critical"/>
    <s v="Open"/>
    <m/>
    <s v=" "/>
    <s v=" "/>
    <m/>
    <s v=" "/>
    <m/>
    <m/>
    <x v="6"/>
    <m/>
    <s v="Open"/>
    <s v="Open"/>
    <s v=" "/>
    <s v=" "/>
    <s v=" "/>
    <m/>
    <m/>
    <m/>
    <m/>
    <m/>
    <m/>
    <s v="MOMNSO"/>
    <s v="Applications/Tools"/>
    <s v="OPEN"/>
    <m/>
    <m/>
    <m/>
    <m/>
    <e v="#N/A"/>
    <m/>
    <n v="1"/>
    <s v="Open"/>
    <x v="1"/>
  </r>
  <r>
    <n v="1577"/>
    <s v="M843"/>
    <s v="MOM"/>
    <d v="2023-11-03T00:00:00"/>
    <m/>
    <m/>
    <m/>
    <s v="NSO"/>
    <s v="Service Delivery"/>
    <s v="OSS Method of distance from GIS  need to comeback with plan"/>
    <m/>
    <s v="Critical"/>
    <s v="Open"/>
    <m/>
    <s v=" "/>
    <s v=" "/>
    <m/>
    <s v=" "/>
    <m/>
    <m/>
    <x v="6"/>
    <m/>
    <s v="Open"/>
    <s v="Open"/>
    <s v=" "/>
    <s v=" "/>
    <s v=" "/>
    <m/>
    <m/>
    <m/>
    <m/>
    <m/>
    <m/>
    <s v="MOMNSO"/>
    <s v="Applications/Tools"/>
    <s v="OPEN"/>
    <m/>
    <m/>
    <m/>
    <m/>
    <e v="#N/A"/>
    <m/>
    <n v="1"/>
    <s v="Open"/>
    <x v="1"/>
  </r>
  <r>
    <n v="1578"/>
    <s v="M844"/>
    <s v="MOM"/>
    <d v="2023-11-03T00:00:00"/>
    <m/>
    <m/>
    <m/>
    <s v="NSO"/>
    <s v="Service Delivery"/>
    <s v="Aravindam to update on previous meetings updates to be updated in next in continuous meetings"/>
    <m/>
    <s v="Critical"/>
    <s v="Open"/>
    <m/>
    <s v=" "/>
    <s v=" "/>
    <m/>
    <s v=" "/>
    <m/>
    <m/>
    <x v="6"/>
    <m/>
    <s v="Open"/>
    <s v="Open"/>
    <s v=" "/>
    <s v=" "/>
    <s v=" "/>
    <m/>
    <m/>
    <m/>
    <m/>
    <m/>
    <m/>
    <s v="MOMNSO"/>
    <s v="Applications/Tools"/>
    <s v="OPEN"/>
    <m/>
    <m/>
    <m/>
    <m/>
    <e v="#N/A"/>
    <m/>
    <n v="1"/>
    <s v="Open"/>
    <x v="1"/>
  </r>
  <r>
    <n v="1579"/>
    <s v="M845"/>
    <s v="MOM"/>
    <d v="2023-11-17T00:00:00"/>
    <m/>
    <m/>
    <m/>
    <s v="Helpdesk"/>
    <s v=" "/>
    <s v="Neox Helpdesk Demo: Scheduled for either 23rd or 24th November."/>
    <m/>
    <s v="Critical"/>
    <s v="Open"/>
    <m/>
    <s v=" "/>
    <s v=" "/>
    <s v="WIP"/>
    <s v=" "/>
    <m/>
    <m/>
    <x v="2"/>
    <m/>
    <s v="Open"/>
    <s v="WIP"/>
    <s v=" "/>
    <s v=" "/>
    <s v=" "/>
    <m/>
    <m/>
    <m/>
    <m/>
    <m/>
    <m/>
    <s v="MOMHelpdesk"/>
    <s v="Helpdesk (Contact Center)"/>
    <s v="OPEN"/>
    <m/>
    <m/>
    <m/>
    <m/>
    <m/>
    <m/>
    <n v="1"/>
    <s v="Open"/>
    <x v="1"/>
  </r>
  <r>
    <n v="1580"/>
    <s v="M846"/>
    <s v="MOM"/>
    <d v="2023-11-17T00:00:00"/>
    <m/>
    <m/>
    <m/>
    <s v="Helpdesk"/>
    <s v=" "/>
    <s v="Neox Compliance Confirmation: Closed on 17th November."/>
    <m/>
    <s v="Critical"/>
    <s v="Open"/>
    <m/>
    <s v=" "/>
    <s v=" "/>
    <s v="WIP"/>
    <s v="11-Sep-25 Same has been Submitted"/>
    <m/>
    <m/>
    <x v="2"/>
    <m/>
    <s v="Open"/>
    <s v="WIP"/>
    <s v=" "/>
    <s v=" "/>
    <s v=" "/>
    <m/>
    <m/>
    <m/>
    <m/>
    <m/>
    <m/>
    <s v="MOMHelpdesk"/>
    <s v="Helpdesk (Contact Center)"/>
    <s v="OPEN"/>
    <m/>
    <m/>
    <m/>
    <m/>
    <m/>
    <m/>
    <n v="1"/>
    <s v="Open"/>
    <x v="1"/>
  </r>
  <r>
    <n v="1581"/>
    <s v="M847"/>
    <s v="MOM"/>
    <d v="2023-11-17T00:00:00"/>
    <m/>
    <m/>
    <m/>
    <s v="Helpdesk"/>
    <s v=" "/>
    <s v="Reference for 24 Points: Praveen to share the reference of 24 points by 20th November."/>
    <m/>
    <s v="Critical"/>
    <s v="Open"/>
    <m/>
    <s v=" "/>
    <s v=" "/>
    <s v="WIP"/>
    <s v=" "/>
    <m/>
    <m/>
    <x v="2"/>
    <m/>
    <s v="Open"/>
    <s v="WIP"/>
    <s v=" "/>
    <s v=" "/>
    <s v=" "/>
    <m/>
    <m/>
    <m/>
    <m/>
    <m/>
    <m/>
    <s v="MOMHelpdesk"/>
    <s v="Helpdesk (Contact Center)"/>
    <s v="OPEN"/>
    <m/>
    <m/>
    <m/>
    <m/>
    <m/>
    <m/>
    <n v="1"/>
    <s v="Open"/>
    <x v="1"/>
  </r>
  <r>
    <n v="1582"/>
    <s v="M848"/>
    <s v="MOM"/>
    <d v="2023-11-17T00:00:00"/>
    <m/>
    <m/>
    <m/>
    <s v="OEM Related"/>
    <s v="GPON"/>
    <s v="Closure of Issues with Tejas &amp; Nokia: Letter of confirmation for closure to be submitted on or before 30th November ’23."/>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1583"/>
    <s v="M849"/>
    <s v="MOM"/>
    <d v="2023-11-17T00:00:00"/>
    <m/>
    <m/>
    <m/>
    <s v="OEM Related"/>
    <s v="GPON"/>
    <s v="OEM Teams Onboarding: HP &amp; Cisco OEM teams to be onboarded from 20th November '23."/>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1584"/>
    <s v="M85"/>
    <s v="MOM"/>
    <d v="2023-07-26T00:00:00"/>
    <m/>
    <m/>
    <m/>
    <s v="WFM"/>
    <s v="Improvement"/>
    <s v="Check if NOC Workforce Management is handled by the proposed WFM tool"/>
    <m/>
    <s v="Critical"/>
    <s v="Open"/>
    <m/>
    <s v=" "/>
    <s v=" "/>
    <m/>
    <s v="The WFM application is designed to manage field force operations, task assignments, and service delivery. Separate licenses &amp; functionally &amp; user role will be required for managing NOC resources. 11 July 2025:- A note needs to be sent to Sanjay Sir outlining the benefits, potential duplication of work, and any associated drawbacks."/>
    <m/>
    <m/>
    <x v="1"/>
    <m/>
    <s v="Open"/>
    <s v="Open"/>
    <s v=" "/>
    <s v=" "/>
    <s v=" "/>
    <m/>
    <m/>
    <m/>
    <m/>
    <m/>
    <m/>
    <s v="MOMWFM"/>
    <s v="Applications/Tools"/>
    <s v="OPEN"/>
    <m/>
    <m/>
    <m/>
    <m/>
    <e v="#N/A"/>
    <m/>
    <n v="1"/>
    <s v="Open"/>
    <x v="1"/>
  </r>
  <r>
    <n v="1585"/>
    <s v="M850"/>
    <s v="MOM"/>
    <d v="2023-11-17T00:00:00"/>
    <m/>
    <m/>
    <m/>
    <s v="OEM Related"/>
    <s v=" "/>
    <s v="Letters from OEMs: Letters from all OEMs, excluding Cisco &amp; HP, to be submitted by 22nd November '23. Letters from Cisco &amp; HP to be submitted by 24th November '23."/>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1586"/>
    <s v="M851"/>
    <s v="MOM"/>
    <d v="2023-11-28T00:00:00"/>
    <m/>
    <m/>
    <m/>
    <s v="Security &amp; Regulatory Compliance"/>
    <s v="Compliance"/>
    <s v="Regulatory and Security Requirements: L&amp;T to fast-track the closure of regulatory and security requirements, along with SLA monitoring for the immediate start of business services."/>
    <m/>
    <s v="Critical"/>
    <s v="Open"/>
    <m/>
    <s v=" "/>
    <s v=" "/>
    <m/>
    <s v="Duplicate point. Hence clsoing this point"/>
    <m/>
    <m/>
    <x v="4"/>
    <m/>
    <m/>
    <s v="CLOSURE REVIEW PENDING "/>
    <s v=" "/>
    <s v=" "/>
    <s v=" "/>
    <m/>
    <m/>
    <m/>
    <m/>
    <m/>
    <m/>
    <s v="MOMSecurity &amp; Regulatory Compliance"/>
    <s v="Security"/>
    <s v="OPEN"/>
    <m/>
    <m/>
    <m/>
    <m/>
    <s v="Artefacts to be Submitted"/>
    <m/>
    <n v="1"/>
    <s v="Completed but Verification undrer Process"/>
    <x v="2"/>
  </r>
  <r>
    <n v="1587"/>
    <s v="M852"/>
    <s v="MOM"/>
    <d v="2023-12-12T00:00:00"/>
    <m/>
    <m/>
    <m/>
    <s v="NOC Operationalization"/>
    <s v=" "/>
    <s v="Submit updated Acceptable Usage Policy"/>
    <m/>
    <s v="Critical"/>
    <s v="Open"/>
    <m/>
    <s v=" "/>
    <s v=" "/>
    <s v="WIP"/>
    <s v=" "/>
    <s v="L&amp;T"/>
    <s v="Sivaprasad"/>
    <x v="0"/>
    <m/>
    <s v="Open"/>
    <s v="WIP"/>
    <s v=" "/>
    <s v=" "/>
    <s v=" "/>
    <m/>
    <m/>
    <m/>
    <m/>
    <m/>
    <m/>
    <s v="MOMNOC Operationalization"/>
    <s v="Network"/>
    <s v="OPEN"/>
    <m/>
    <m/>
    <m/>
    <m/>
    <m/>
    <m/>
    <n v="1"/>
    <s v="Open"/>
    <x v="1"/>
  </r>
  <r>
    <n v="1588"/>
    <s v="M853"/>
    <s v="MOM"/>
    <d v="2023-12-12T00:00:00"/>
    <m/>
    <m/>
    <m/>
    <s v="Security &amp; Regulatory Compliance"/>
    <s v="Compliance"/>
    <s v="Complete configuration of CA signed SSL certificate for all web-based applications"/>
    <m/>
    <s v="Critical"/>
    <s v="Open"/>
    <m/>
    <s v=" "/>
    <s v=" "/>
    <m/>
    <s v=" "/>
    <m/>
    <m/>
    <x v="4"/>
    <m/>
    <s v="Open"/>
    <s v="Open"/>
    <s v=" "/>
    <s v=" "/>
    <s v=" "/>
    <m/>
    <m/>
    <m/>
    <m/>
    <m/>
    <m/>
    <s v="MOMSecurity &amp; Regulatory Compliance"/>
    <s v="Security"/>
    <s v="OPEN"/>
    <m/>
    <m/>
    <m/>
    <m/>
    <e v="#N/A"/>
    <m/>
    <n v="1"/>
    <s v="Open"/>
    <x v="1"/>
  </r>
  <r>
    <n v="1589"/>
    <s v="M854"/>
    <s v="MOM"/>
    <d v="2023-12-12T00:00:00"/>
    <m/>
    <m/>
    <m/>
    <s v="Security &amp; Regulatory Compliance"/>
    <s v="Compliance"/>
    <s v="Obtain T-Fiber’s approval for annual external VAPT testing"/>
    <m/>
    <s v="Critical"/>
    <s v="Open"/>
    <m/>
    <s v=" "/>
    <s v=" "/>
    <m/>
    <s v="Audit done by Allied Boston. And further external audit to be done by TFiber vendor"/>
    <m/>
    <m/>
    <x v="4"/>
    <m/>
    <m/>
    <s v="CLOSURE REVIEW PENDING "/>
    <s v=" "/>
    <s v=" "/>
    <s v=" "/>
    <m/>
    <m/>
    <m/>
    <m/>
    <m/>
    <m/>
    <s v="MOMSecurity &amp; Regulatory Compliance"/>
    <s v="Security"/>
    <s v="OPEN"/>
    <m/>
    <m/>
    <m/>
    <m/>
    <s v="Artefacts to be Submitted"/>
    <m/>
    <n v="1"/>
    <s v="Completed but Verification undrer Process"/>
    <x v="2"/>
  </r>
  <r>
    <n v="1590"/>
    <s v="M855"/>
    <s v="MOM"/>
    <d v="2023-12-12T00:00:00"/>
    <m/>
    <m/>
    <m/>
    <s v="Security &amp; Regulatory Compliance"/>
    <s v="Compliance"/>
    <s v="Submit Vulnerability Management Policy as part of Patch Management Policy"/>
    <m/>
    <s v="Critical"/>
    <s v="Open"/>
    <m/>
    <s v=" "/>
    <s v=" "/>
    <m/>
    <s v=" "/>
    <m/>
    <m/>
    <x v="4"/>
    <m/>
    <s v="Open"/>
    <s v="Open"/>
    <s v=" "/>
    <s v=" "/>
    <s v=" "/>
    <m/>
    <m/>
    <m/>
    <m/>
    <m/>
    <m/>
    <s v="MOMSecurity &amp; Regulatory Compliance"/>
    <s v="Security"/>
    <s v="OPEN"/>
    <m/>
    <m/>
    <m/>
    <m/>
    <e v="#N/A"/>
    <m/>
    <n v="1"/>
    <s v="Open"/>
    <x v="1"/>
  </r>
  <r>
    <n v="1591"/>
    <s v="M856"/>
    <s v="MOM"/>
    <d v="2023-12-12T00:00:00"/>
    <m/>
    <m/>
    <m/>
    <s v="Security &amp; Regulatory Compliance"/>
    <s v="Compliance"/>
    <s v="Submit a list of Security Policy documents and all SOPs, Checklist"/>
    <m/>
    <s v="Critical"/>
    <s v="Open"/>
    <m/>
    <s v=" "/>
    <s v=" "/>
    <m/>
    <m/>
    <m/>
    <m/>
    <x v="4"/>
    <m/>
    <s v="Open"/>
    <s v="Open"/>
    <s v=" "/>
    <s v=" "/>
    <s v=" "/>
    <m/>
    <m/>
    <m/>
    <m/>
    <m/>
    <m/>
    <s v="MOMSecurity &amp; Regulatory Compliance"/>
    <s v="Security"/>
    <s v="OPEN"/>
    <m/>
    <m/>
    <m/>
    <m/>
    <e v="#N/A"/>
    <m/>
    <n v="1"/>
    <s v="Open"/>
    <x v="1"/>
  </r>
  <r>
    <n v="1592"/>
    <s v="M857"/>
    <s v="MOM"/>
    <d v="2023-12-12T00:00:00"/>
    <m/>
    <m/>
    <m/>
    <s v="Security &amp; Regulatory Compliance"/>
    <s v="Compliance"/>
    <s v="Deliver security policy documents and SOPs for launch"/>
    <m/>
    <s v="Critical"/>
    <s v="Open"/>
    <m/>
    <s v=" "/>
    <s v=" "/>
    <m/>
    <s v=" "/>
    <m/>
    <m/>
    <x v="4"/>
    <m/>
    <s v="Open"/>
    <s v="Open"/>
    <s v=" "/>
    <s v=" "/>
    <s v=" "/>
    <m/>
    <m/>
    <m/>
    <m/>
    <m/>
    <m/>
    <s v="MOMSecurity &amp; Regulatory Compliance"/>
    <s v="Security"/>
    <s v="OPEN"/>
    <m/>
    <m/>
    <m/>
    <m/>
    <e v="#N/A"/>
    <m/>
    <n v="1"/>
    <s v="Open"/>
    <x v="1"/>
  </r>
  <r>
    <n v="1593"/>
    <s v="M858"/>
    <s v="MOM"/>
    <d v="2023-12-12T00:00:00"/>
    <m/>
    <m/>
    <m/>
    <s v="Security &amp; Regulatory Compliance"/>
    <s v="Compliance"/>
    <s v="Upload RMC MoMs to shared folder and grant access to T-Fiber"/>
    <m/>
    <s v="Critical"/>
    <s v="Open"/>
    <m/>
    <s v=" "/>
    <s v=" "/>
    <m/>
    <s v=" "/>
    <m/>
    <m/>
    <x v="4"/>
    <m/>
    <s v="Open"/>
    <s v="Open"/>
    <s v=" "/>
    <s v=" "/>
    <s v=" "/>
    <m/>
    <m/>
    <m/>
    <m/>
    <m/>
    <m/>
    <s v="MOMSecurity &amp; Regulatory Compliance"/>
    <s v="Security"/>
    <s v="OPEN"/>
    <m/>
    <m/>
    <m/>
    <m/>
    <e v="#N/A"/>
    <m/>
    <n v="1"/>
    <s v="Open"/>
    <x v="1"/>
  </r>
  <r>
    <n v="1594"/>
    <s v="M859"/>
    <s v="MOM"/>
    <d v="2023-12-12T00:00:00"/>
    <m/>
    <m/>
    <m/>
    <s v="Security &amp; Regulatory Compliance"/>
    <s v="Compliance"/>
    <s v="Provide comments against each sub-point in Internal Audit Report"/>
    <m/>
    <s v="Critical"/>
    <s v="Open"/>
    <m/>
    <s v=" "/>
    <s v=" "/>
    <m/>
    <s v=" "/>
    <m/>
    <m/>
    <x v="4"/>
    <m/>
    <s v="Open"/>
    <s v="Open"/>
    <s v=" "/>
    <s v=" "/>
    <s v=" "/>
    <m/>
    <m/>
    <m/>
    <m/>
    <m/>
    <m/>
    <s v="MOMSecurity &amp; Regulatory Compliance"/>
    <s v="Security"/>
    <s v="OPEN"/>
    <m/>
    <m/>
    <m/>
    <m/>
    <e v="#N/A"/>
    <m/>
    <n v="1"/>
    <s v="Open"/>
    <x v="1"/>
  </r>
  <r>
    <n v="1595"/>
    <s v="M86"/>
    <s v="MOM"/>
    <d v="2023-07-26T00:00:00"/>
    <m/>
    <m/>
    <m/>
    <s v="WFM"/>
    <s v="Improvement"/>
    <s v="Coverage of Planned Event Manpower assignment by WFM solution"/>
    <m/>
    <s v="Critical"/>
    <s v="Open"/>
    <m/>
    <s v=" "/>
    <s v=" "/>
    <m/>
    <s v="OT System Dependency "/>
    <m/>
    <m/>
    <x v="1"/>
    <m/>
    <s v="Open"/>
    <s v="Open"/>
    <s v=" "/>
    <s v=" "/>
    <s v=" "/>
    <m/>
    <m/>
    <m/>
    <m/>
    <m/>
    <m/>
    <s v="MOMWFM"/>
    <s v="Applications/Tools"/>
    <s v="OPEN"/>
    <m/>
    <m/>
    <m/>
    <m/>
    <e v="#N/A"/>
    <m/>
    <n v="1"/>
    <s v="Open"/>
    <x v="1"/>
  </r>
  <r>
    <n v="1596"/>
    <s v="M860"/>
    <s v="MOM"/>
    <d v="2023-12-12T00:00:00"/>
    <m/>
    <m/>
    <m/>
    <s v="Security &amp; Regulatory Compliance"/>
    <s v="Compliance"/>
    <s v="Submit Asset Management policy"/>
    <m/>
    <s v="Critical"/>
    <s v="Open"/>
    <m/>
    <s v=" "/>
    <s v=" "/>
    <m/>
    <s v="Duplicate point. Hence clsoing this point"/>
    <m/>
    <m/>
    <x v="4"/>
    <m/>
    <s v="Open"/>
    <s v="Open"/>
    <s v=" "/>
    <s v=" "/>
    <s v=" "/>
    <m/>
    <m/>
    <m/>
    <m/>
    <m/>
    <m/>
    <s v="MOMSecurity &amp; Regulatory Compliance"/>
    <s v="Security"/>
    <s v="OPEN"/>
    <m/>
    <m/>
    <m/>
    <m/>
    <e v="#N/A"/>
    <m/>
    <n v="1"/>
    <s v="Open"/>
    <x v="1"/>
  </r>
  <r>
    <n v="1597"/>
    <s v="M861"/>
    <s v="MOM"/>
    <d v="2023-12-12T00:00:00"/>
    <m/>
    <m/>
    <m/>
    <s v="Security &amp; Regulatory Compliance"/>
    <s v="Compliance"/>
    <s v="Submit onboarding/offboarding policy"/>
    <m/>
    <s v="Critical"/>
    <s v="Open"/>
    <m/>
    <s v=" "/>
    <s v=" "/>
    <m/>
    <s v="Duplicate point. Hence clsoing this point"/>
    <m/>
    <m/>
    <x v="4"/>
    <m/>
    <s v="Open"/>
    <s v="Open"/>
    <s v=" "/>
    <s v=" "/>
    <s v=" "/>
    <m/>
    <m/>
    <m/>
    <m/>
    <m/>
    <m/>
    <s v="MOMSecurity &amp; Regulatory Compliance"/>
    <s v="Security"/>
    <s v="OPEN"/>
    <m/>
    <m/>
    <m/>
    <m/>
    <e v="#N/A"/>
    <m/>
    <n v="1"/>
    <s v="Open"/>
    <x v="1"/>
  </r>
  <r>
    <n v="1598"/>
    <s v="M862"/>
    <s v="MOM"/>
    <d v="2023-12-12T00:00:00"/>
    <m/>
    <m/>
    <m/>
    <s v="Security &amp; Regulatory Compliance"/>
    <s v="Compliance"/>
    <s v="Report on the management of physical and environmental security"/>
    <m/>
    <s v="Critical"/>
    <s v="Open"/>
    <m/>
    <s v=" "/>
    <s v=" "/>
    <m/>
    <s v=" "/>
    <m/>
    <m/>
    <x v="4"/>
    <m/>
    <s v="Open"/>
    <s v="Open"/>
    <s v=" "/>
    <s v=" "/>
    <s v=" "/>
    <m/>
    <m/>
    <m/>
    <m/>
    <m/>
    <m/>
    <s v="MOMSecurity &amp; Regulatory Compliance"/>
    <s v="Security"/>
    <s v="OPEN"/>
    <m/>
    <m/>
    <m/>
    <m/>
    <e v="#N/A"/>
    <m/>
    <n v="1"/>
    <s v="Open"/>
    <x v="1"/>
  </r>
  <r>
    <n v="1599"/>
    <s v="M863"/>
    <s v="MOM"/>
    <d v="2023-12-12T00:00:00"/>
    <m/>
    <m/>
    <m/>
    <s v="Security &amp; Regulatory Compliance"/>
    <s v="Compliance"/>
    <s v="Provide review of work scope for External VAPT prior"/>
    <m/>
    <s v="Critical"/>
    <s v="Open"/>
    <m/>
    <s v=" "/>
    <s v=" "/>
    <m/>
    <s v=" "/>
    <m/>
    <m/>
    <x v="4"/>
    <m/>
    <m/>
    <s v="CLOSURE REVIEW PENDING "/>
    <s v=" "/>
    <s v=" "/>
    <s v=" "/>
    <m/>
    <m/>
    <m/>
    <m/>
    <m/>
    <m/>
    <s v="MOMSecurity &amp; Regulatory Compliance"/>
    <s v="Security"/>
    <s v="OPEN"/>
    <m/>
    <m/>
    <m/>
    <m/>
    <s v="Artefacts to be Submitted"/>
    <m/>
    <n v="1"/>
    <s v="Completed but Verification undrer Process"/>
    <x v="2"/>
  </r>
  <r>
    <n v="1600"/>
    <s v="M864"/>
    <s v="MOM"/>
    <d v="2023-12-12T00:00:00"/>
    <m/>
    <m/>
    <m/>
    <s v="Security &amp; Regulatory Compliance"/>
    <s v="Compliance"/>
    <s v="Close Vulnerability &amp; patch management after audit document is finalized"/>
    <m/>
    <s v="Critical"/>
    <s v="Open"/>
    <m/>
    <s v=" "/>
    <s v=" "/>
    <m/>
    <s v=" "/>
    <m/>
    <m/>
    <x v="4"/>
    <m/>
    <s v="Open"/>
    <s v="Open"/>
    <s v=" "/>
    <s v=" "/>
    <s v=" "/>
    <m/>
    <m/>
    <m/>
    <m/>
    <m/>
    <m/>
    <s v="MOMSecurity &amp; Regulatory Compliance"/>
    <s v="Security"/>
    <s v="OPEN"/>
    <m/>
    <m/>
    <m/>
    <m/>
    <e v="#N/A"/>
    <m/>
    <n v="1"/>
    <s v="Open"/>
    <x v="1"/>
  </r>
  <r>
    <n v="1601"/>
    <s v="M865"/>
    <s v="MOM"/>
    <d v="2023-12-12T00:00:00"/>
    <m/>
    <m/>
    <m/>
    <s v="Security &amp; Regulatory Compliance"/>
    <s v="Compliance"/>
    <s v="Submit Cryptography encryption model document"/>
    <m/>
    <s v="Critical"/>
    <s v="Open"/>
    <m/>
    <s v=" "/>
    <s v=" "/>
    <m/>
    <s v=" "/>
    <m/>
    <m/>
    <x v="4"/>
    <m/>
    <s v="Open"/>
    <s v="Open"/>
    <s v=" "/>
    <s v=" "/>
    <s v=" "/>
    <m/>
    <m/>
    <m/>
    <m/>
    <m/>
    <m/>
    <s v="MOMSecurity &amp; Regulatory Compliance"/>
    <s v="Security"/>
    <s v="OPEN"/>
    <m/>
    <m/>
    <m/>
    <m/>
    <e v="#N/A"/>
    <m/>
    <n v="1"/>
    <s v="Open"/>
    <x v="1"/>
  </r>
  <r>
    <n v="1602"/>
    <s v="M866"/>
    <s v="MOM"/>
    <d v="2023-12-12T00:00:00"/>
    <m/>
    <m/>
    <m/>
    <s v="OEM Related"/>
    <s v="Tejas Related"/>
    <s v="Submit updated undertakings for Tejas - Alepo and Nokia"/>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1603"/>
    <s v="M867"/>
    <s v="MOM"/>
    <d v="2023-12-12T00:00:00"/>
    <m/>
    <m/>
    <m/>
    <s v="Security &amp; Regulatory Compliance"/>
    <s v="Compliance"/>
    <s v="Provide compliance with supporting documents for all applications &amp; devices"/>
    <m/>
    <s v="Critical"/>
    <s v="Open"/>
    <m/>
    <s v=" "/>
    <s v=" "/>
    <m/>
    <s v=" "/>
    <m/>
    <m/>
    <x v="4"/>
    <m/>
    <s v="Open"/>
    <s v="Open"/>
    <s v=" "/>
    <s v=" "/>
    <s v=" "/>
    <m/>
    <m/>
    <m/>
    <m/>
    <m/>
    <m/>
    <s v="MOMSecurity &amp; Regulatory Compliance"/>
    <s v="Security"/>
    <s v="OPEN"/>
    <m/>
    <m/>
    <m/>
    <m/>
    <e v="#N/A"/>
    <m/>
    <n v="1"/>
    <s v="Open"/>
    <x v="1"/>
  </r>
  <r>
    <n v="1604"/>
    <s v="M868"/>
    <s v="MOM"/>
    <d v="2023-12-12T00:00:00"/>
    <m/>
    <m/>
    <m/>
    <s v="Security &amp; Regulatory Compliance"/>
    <s v="Compliance"/>
    <s v="Submit document on Privilege management"/>
    <m/>
    <s v="Critical"/>
    <s v="Open"/>
    <m/>
    <s v=" "/>
    <s v=" "/>
    <m/>
    <s v=" "/>
    <m/>
    <m/>
    <x v="4"/>
    <m/>
    <s v="Open"/>
    <s v="Open"/>
    <s v=" "/>
    <s v=" "/>
    <s v=" "/>
    <m/>
    <m/>
    <m/>
    <m/>
    <m/>
    <m/>
    <s v="MOMSecurity &amp; Regulatory Compliance"/>
    <s v="Security"/>
    <s v="OPEN"/>
    <m/>
    <m/>
    <m/>
    <m/>
    <e v="#N/A"/>
    <m/>
    <n v="1"/>
    <s v="Open"/>
    <x v="1"/>
  </r>
  <r>
    <n v="1605"/>
    <s v="M869"/>
    <s v="MOM"/>
    <d v="2023-12-12T00:00:00"/>
    <m/>
    <m/>
    <m/>
    <s v="Security &amp; Regulatory Compliance"/>
    <s v="Compliance"/>
    <s v="Submit a password management policy for the entire Network"/>
    <m/>
    <s v="Critical"/>
    <s v="Open"/>
    <m/>
    <s v=" "/>
    <s v=" "/>
    <m/>
    <s v=" "/>
    <m/>
    <m/>
    <x v="4"/>
    <m/>
    <s v="Open"/>
    <s v="Open"/>
    <s v=" "/>
    <s v=" "/>
    <s v=" "/>
    <m/>
    <m/>
    <m/>
    <m/>
    <m/>
    <m/>
    <s v="MOMSecurity &amp; Regulatory Compliance"/>
    <s v="Security"/>
    <s v="OPEN"/>
    <m/>
    <m/>
    <m/>
    <m/>
    <e v="#N/A"/>
    <m/>
    <n v="1"/>
    <s v="Open"/>
    <x v="1"/>
  </r>
  <r>
    <n v="1606"/>
    <s v="M87"/>
    <s v="MOM"/>
    <d v="2023-07-26T00:00:00"/>
    <m/>
    <m/>
    <m/>
    <s v="WFM"/>
    <s v="Handbook &amp; SOPs"/>
    <s v="Overall fitment of WFM in E2E applications architecture with integration touchpoints highlighted, along with the WFM flows"/>
    <m/>
    <s v="Critical"/>
    <s v="Open"/>
    <m/>
    <s v=" "/>
    <s v=" "/>
    <m/>
    <m/>
    <m/>
    <m/>
    <x v="1"/>
    <m/>
    <m/>
    <s v="CLOSURE REVIEW PENDING "/>
    <s v=" "/>
    <s v=" "/>
    <s v=" "/>
    <m/>
    <m/>
    <m/>
    <m/>
    <m/>
    <m/>
    <s v="MOMWFM"/>
    <s v="Applications/Tools"/>
    <s v="OPEN"/>
    <m/>
    <m/>
    <m/>
    <m/>
    <m/>
    <m/>
    <n v="1"/>
    <s v="Completed but Verification undrer Process"/>
    <x v="2"/>
  </r>
  <r>
    <n v="1607"/>
    <s v="M870"/>
    <s v="MOM"/>
    <d v="2023-12-12T00:00:00"/>
    <m/>
    <m/>
    <m/>
    <s v="Security &amp; Regulatory Compliance"/>
    <s v="Compliance"/>
    <s v="Disable all Remote access"/>
    <m/>
    <s v="Critical"/>
    <s v="Open"/>
    <m/>
    <s v=" "/>
    <s v=" "/>
    <m/>
    <s v=" "/>
    <m/>
    <m/>
    <x v="4"/>
    <m/>
    <s v="Open"/>
    <s v="Open"/>
    <s v=" "/>
    <s v=" "/>
    <s v=" "/>
    <m/>
    <m/>
    <m/>
    <m/>
    <m/>
    <m/>
    <s v="MOMSecurity &amp; Regulatory Compliance"/>
    <s v="Security"/>
    <s v="OPEN"/>
    <m/>
    <m/>
    <m/>
    <m/>
    <e v="#N/A"/>
    <m/>
    <n v="1"/>
    <s v="Open"/>
    <x v="1"/>
  </r>
  <r>
    <n v="1608"/>
    <s v="M871"/>
    <s v="MOM"/>
    <d v="2023-12-12T00:00:00"/>
    <m/>
    <m/>
    <m/>
    <s v="Security &amp; Regulatory Compliance"/>
    <s v="Compliance"/>
    <s v="Submit artefacts for all banners"/>
    <m/>
    <s v="Critical"/>
    <s v="Open"/>
    <m/>
    <s v=" "/>
    <s v=" "/>
    <m/>
    <s v=" "/>
    <m/>
    <m/>
    <x v="4"/>
    <m/>
    <s v="Open"/>
    <s v="Open"/>
    <s v=" "/>
    <s v=" "/>
    <s v=" "/>
    <m/>
    <m/>
    <m/>
    <m/>
    <m/>
    <m/>
    <s v="MOMSecurity &amp; Regulatory Compliance"/>
    <s v="Security"/>
    <s v="OPEN"/>
    <m/>
    <m/>
    <m/>
    <m/>
    <e v="#N/A"/>
    <m/>
    <n v="1"/>
    <s v="Open"/>
    <x v="1"/>
  </r>
  <r>
    <n v="1609"/>
    <s v="M872"/>
    <s v="MOM"/>
    <d v="2023-12-12T00:00:00"/>
    <m/>
    <m/>
    <m/>
    <s v="Security &amp; Regulatory Compliance"/>
    <s v="Compliance"/>
    <s v="Submit checklist of internal/external, Trusted, untrusted zones"/>
    <m/>
    <s v="Critical"/>
    <s v="Open"/>
    <m/>
    <s v=" "/>
    <s v=" "/>
    <m/>
    <s v=" "/>
    <m/>
    <m/>
    <x v="4"/>
    <m/>
    <s v="Open"/>
    <s v="Open"/>
    <s v=" "/>
    <s v=" "/>
    <s v=" "/>
    <m/>
    <m/>
    <m/>
    <m/>
    <m/>
    <m/>
    <s v="MOMSecurity &amp; Regulatory Compliance"/>
    <s v="Security"/>
    <s v="OPEN"/>
    <m/>
    <m/>
    <m/>
    <m/>
    <e v="#N/A"/>
    <m/>
    <n v="1"/>
    <s v="Open"/>
    <x v="1"/>
  </r>
  <r>
    <n v="1610"/>
    <s v="M873"/>
    <s v="MOM"/>
    <d v="2023-12-12T00:00:00"/>
    <m/>
    <m/>
    <m/>
    <s v="Security &amp; Regulatory Compliance"/>
    <s v="Compliance"/>
    <s v="Submit details of the policies for DMZ and internet-facing interfaces"/>
    <m/>
    <s v="Critical"/>
    <s v="Open"/>
    <m/>
    <s v=" "/>
    <s v=" "/>
    <m/>
    <s v=" "/>
    <m/>
    <m/>
    <x v="4"/>
    <m/>
    <s v="Open"/>
    <s v="Open"/>
    <s v=" "/>
    <s v=" "/>
    <s v=" "/>
    <m/>
    <m/>
    <m/>
    <m/>
    <m/>
    <m/>
    <s v="MOMSecurity &amp; Regulatory Compliance"/>
    <s v="Security"/>
    <s v="OPEN"/>
    <m/>
    <m/>
    <m/>
    <m/>
    <e v="#N/A"/>
    <m/>
    <n v="1"/>
    <s v="Open"/>
    <x v="1"/>
  </r>
  <r>
    <n v="1611"/>
    <s v="M874"/>
    <s v="MOM"/>
    <d v="2023-12-12T00:00:00"/>
    <m/>
    <m/>
    <m/>
    <s v="Security &amp; Regulatory Compliance"/>
    <s v="Compliance"/>
    <s v="Re-audit of Section 4.8 with the response captured in 4 sub-points"/>
    <m/>
    <s v="Critical"/>
    <s v="Open"/>
    <m/>
    <s v=" "/>
    <s v=" "/>
    <m/>
    <s v=" "/>
    <m/>
    <m/>
    <x v="4"/>
    <m/>
    <s v="Open"/>
    <s v="Open"/>
    <s v=" "/>
    <s v=" "/>
    <s v=" "/>
    <m/>
    <m/>
    <m/>
    <m/>
    <m/>
    <m/>
    <s v="MOMSecurity &amp; Regulatory Compliance"/>
    <s v="Security"/>
    <s v="OPEN"/>
    <m/>
    <m/>
    <m/>
    <m/>
    <e v="#N/A"/>
    <m/>
    <n v="1"/>
    <s v="Open"/>
    <x v="1"/>
  </r>
  <r>
    <n v="1612"/>
    <s v="M875"/>
    <s v="MOM"/>
    <d v="2023-12-12T00:00:00"/>
    <m/>
    <m/>
    <m/>
    <s v="Security &amp; Regulatory Compliance"/>
    <s v="Compliance"/>
    <s v="Submit list of APIs for all applications with risk information &amp; conduct detailed audit on API security"/>
    <m/>
    <s v="Critical"/>
    <s v="Open"/>
    <m/>
    <s v=" "/>
    <s v=" "/>
    <m/>
    <s v=" "/>
    <m/>
    <m/>
    <x v="4"/>
    <m/>
    <s v="Open"/>
    <s v="Open"/>
    <s v=" "/>
    <s v=" "/>
    <s v=" "/>
    <m/>
    <m/>
    <m/>
    <m/>
    <m/>
    <m/>
    <s v="MOMSecurity &amp; Regulatory Compliance"/>
    <s v="Security"/>
    <s v="OPEN"/>
    <m/>
    <m/>
    <m/>
    <m/>
    <e v="#N/A"/>
    <m/>
    <n v="1"/>
    <s v="Open"/>
    <x v="1"/>
  </r>
  <r>
    <n v="1613"/>
    <s v="M876"/>
    <s v="MOM"/>
    <d v="2023-12-12T00:00:00"/>
    <m/>
    <m/>
    <m/>
    <s v="Security &amp; Regulatory Compliance"/>
    <s v="Compliance"/>
    <s v="Submit Security Endpoints List of Infrastructure, Workstations, etc."/>
    <m/>
    <s v="Critical"/>
    <s v="Open"/>
    <m/>
    <s v=" "/>
    <s v=" "/>
    <m/>
    <s v="Completed . Also Screenshot has been taken during security audit ."/>
    <m/>
    <m/>
    <x v="4"/>
    <m/>
    <s v="Open"/>
    <s v="Open"/>
    <s v=" "/>
    <s v=" "/>
    <s v=" "/>
    <m/>
    <m/>
    <m/>
    <m/>
    <m/>
    <m/>
    <s v="MOMSecurity &amp; Regulatory Compliance"/>
    <s v="Security"/>
    <s v="OPEN"/>
    <m/>
    <m/>
    <m/>
    <m/>
    <e v="#N/A"/>
    <m/>
    <n v="1"/>
    <s v="Open"/>
    <x v="1"/>
  </r>
  <r>
    <n v="1614"/>
    <s v="M877"/>
    <s v="MOM"/>
    <d v="2023-12-12T00:00:00"/>
    <m/>
    <m/>
    <m/>
    <s v="Security &amp; Regulatory Compliance"/>
    <s v="Compliance"/>
    <s v="Provide a list of applications generating Syslog, not generating syslog"/>
    <m/>
    <s v="Critical"/>
    <s v="Open"/>
    <m/>
    <s v=" "/>
    <s v=" "/>
    <m/>
    <s v="integration of application with syslog is still undergoing will; be submitted soon."/>
    <m/>
    <m/>
    <x v="4"/>
    <m/>
    <s v="Open"/>
    <s v="Open"/>
    <s v=" "/>
    <s v=" "/>
    <s v=" "/>
    <m/>
    <m/>
    <m/>
    <m/>
    <m/>
    <m/>
    <s v="MOMSecurity &amp; Regulatory Compliance"/>
    <s v="Security"/>
    <s v="OPEN"/>
    <m/>
    <m/>
    <m/>
    <m/>
    <e v="#N/A"/>
    <m/>
    <n v="1"/>
    <s v="Open"/>
    <x v="1"/>
  </r>
  <r>
    <n v="1615"/>
    <s v="M878"/>
    <s v="MOM"/>
    <d v="2023-12-12T00:00:00"/>
    <m/>
    <m/>
    <m/>
    <s v="Security &amp; Regulatory Compliance"/>
    <s v="Compliance"/>
    <s v="Submit DR reports for all Applications that have been tested for DC-DR switchover"/>
    <m/>
    <s v="Critical"/>
    <s v="Open"/>
    <m/>
    <s v=" "/>
    <s v=" "/>
    <m/>
    <s v="DC-dr failover will be shown during FATS for Application"/>
    <m/>
    <m/>
    <x v="4"/>
    <m/>
    <s v="Open"/>
    <s v="Open"/>
    <s v=" "/>
    <s v=" "/>
    <s v=" "/>
    <m/>
    <m/>
    <m/>
    <m/>
    <m/>
    <m/>
    <s v="MOMSecurity &amp; Regulatory Compliance"/>
    <s v="Security"/>
    <s v="OPEN"/>
    <m/>
    <m/>
    <m/>
    <m/>
    <e v="#N/A"/>
    <m/>
    <n v="1"/>
    <s v="Open"/>
    <x v="1"/>
  </r>
  <r>
    <n v="1616"/>
    <s v="M879"/>
    <s v="MOM"/>
    <d v="2023-12-12T00:00:00"/>
    <m/>
    <m/>
    <m/>
    <s v="Security &amp; Regulatory Compliance"/>
    <s v="Compliance"/>
    <s v="Submit attendance list for security awareness trainings, ensure all NOC resources attend"/>
    <m/>
    <s v="Critical"/>
    <s v="Open"/>
    <m/>
    <s v=" "/>
    <s v=" "/>
    <m/>
    <s v="Last training conducted on 23 May25, and mail sent"/>
    <m/>
    <m/>
    <x v="4"/>
    <m/>
    <m/>
    <s v="CLOSURE REVIEW PENDING "/>
    <s v=" "/>
    <s v=" "/>
    <s v=" "/>
    <m/>
    <m/>
    <m/>
    <m/>
    <m/>
    <m/>
    <s v="MOMSecurity &amp; Regulatory Compliance"/>
    <s v="Security"/>
    <s v="OPEN"/>
    <m/>
    <m/>
    <m/>
    <m/>
    <s v="Artefacts to be Submitted"/>
    <m/>
    <n v="1"/>
    <s v="Completed but Verification undrer Process"/>
    <x v="2"/>
  </r>
  <r>
    <n v="1617"/>
    <s v="M88"/>
    <s v="MOM"/>
    <d v="2023-07-26T00:00:00"/>
    <m/>
    <m/>
    <m/>
    <s v="WFM"/>
    <s v="Handbook &amp; SOPs"/>
    <s v="Clarity required on the scope of WFM under Phase-2 and sharing of Phase-1 &amp; 2 scope with T-Fiber"/>
    <m/>
    <s v="Critical"/>
    <s v="Open"/>
    <m/>
    <s v=" "/>
    <s v=" "/>
    <m/>
    <s v="BSS Integration was on phase-II however it has integrated in phase-I "/>
    <m/>
    <m/>
    <x v="1"/>
    <m/>
    <m/>
    <s v="CLOSURE REVIEW PENDING "/>
    <s v=" "/>
    <s v=" "/>
    <s v=" "/>
    <m/>
    <m/>
    <m/>
    <m/>
    <m/>
    <m/>
    <s v="MOMWFM"/>
    <s v="Applications/Tools"/>
    <s v="OPEN"/>
    <m/>
    <m/>
    <m/>
    <m/>
    <m/>
    <m/>
    <n v="1"/>
    <s v="Completed but Verification undrer Process"/>
    <x v="2"/>
  </r>
  <r>
    <n v="1618"/>
    <s v="M880"/>
    <s v="MOM"/>
    <d v="2023-12-12T00:00:00"/>
    <m/>
    <m/>
    <m/>
    <s v="Security &amp; Regulatory Compliance"/>
    <s v="Compliance"/>
    <s v="Finalise the duration and frequency of backup, provide storage utilisation report weekly, provide config backup details of all routers/switches/devices, submit weekly report capturing online &amp; offline storage status"/>
    <m/>
    <s v="Critical"/>
    <s v="Open"/>
    <m/>
    <s v=" "/>
    <s v=" "/>
    <m/>
    <s v="The point is already under discussion and duration of back up has been already mentioned as per ISO 27001 Data retention policy. Custoimer mat tailor it as per their requirement "/>
    <m/>
    <m/>
    <x v="4"/>
    <m/>
    <s v="Open"/>
    <s v="Open"/>
    <s v=" "/>
    <s v=" "/>
    <s v=" "/>
    <m/>
    <m/>
    <m/>
    <m/>
    <m/>
    <m/>
    <s v="MOMSecurity &amp; Regulatory Compliance"/>
    <s v="Security"/>
    <s v="OPEN"/>
    <m/>
    <m/>
    <m/>
    <m/>
    <e v="#N/A"/>
    <m/>
    <n v="1"/>
    <s v="Open"/>
    <x v="1"/>
  </r>
  <r>
    <n v="1619"/>
    <s v="M881"/>
    <s v="MOM"/>
    <d v="2023-12-15T00:00:00"/>
    <m/>
    <m/>
    <m/>
    <s v="WFM"/>
    <s v=" "/>
    <s v="WFM Tool Demonstration: L&amp;T to arrange a demonstration of the WFM tool usage for field operations soon."/>
    <m/>
    <s v="Critical"/>
    <s v="Open"/>
    <m/>
    <s v=" "/>
    <s v=" "/>
    <m/>
    <m/>
    <m/>
    <m/>
    <x v="1"/>
    <m/>
    <m/>
    <s v="CLOSURE REVIEW PENDING "/>
    <s v=" "/>
    <s v=" "/>
    <s v=" "/>
    <m/>
    <m/>
    <m/>
    <m/>
    <m/>
    <m/>
    <s v="MOMWFM"/>
    <s v="Applications/Tools"/>
    <s v="OPEN"/>
    <m/>
    <m/>
    <m/>
    <m/>
    <m/>
    <m/>
    <n v="1"/>
    <s v="Completed but Verification undrer Process"/>
    <x v="2"/>
  </r>
  <r>
    <n v="1620"/>
    <s v="M882"/>
    <s v="MOM"/>
    <d v="2023-12-15T00:00:00"/>
    <m/>
    <m/>
    <m/>
    <s v="WFM"/>
    <s v=" "/>
    <s v="WFM Mobile App Features: L&amp;T to provide clarity on GPS tracking availability, polling frequency, photo upload feature, file size limitations, and supported Android and iOS versions."/>
    <m/>
    <s v="Critical"/>
    <s v="Open"/>
    <m/>
    <s v=" "/>
    <s v=" "/>
    <m/>
    <m/>
    <m/>
    <m/>
    <x v="1"/>
    <m/>
    <m/>
    <s v="CLOSURE REVIEW PENDING "/>
    <s v=" "/>
    <s v=" "/>
    <s v=" "/>
    <m/>
    <m/>
    <m/>
    <m/>
    <m/>
    <m/>
    <s v="MOMWFM"/>
    <s v="Applications/Tools"/>
    <s v="OPEN"/>
    <m/>
    <m/>
    <m/>
    <m/>
    <m/>
    <m/>
    <n v="1"/>
    <s v="Completed but Verification undrer Process"/>
    <x v="2"/>
  </r>
  <r>
    <n v="1621"/>
    <s v="M883"/>
    <s v="MOM"/>
    <d v="2023-12-15T00:00:00"/>
    <m/>
    <m/>
    <m/>
    <s v="WFM"/>
    <s v=" "/>
    <s v="Offline Data Storage: L&amp;T to address the lack of offline data storage feature in the mobile application."/>
    <m/>
    <s v="Critical"/>
    <s v="Open"/>
    <m/>
    <s v=" "/>
    <s v=" "/>
    <m/>
    <s v="11-7-2025:- Offline data, such as images and documents, can be uploaded either from the mobile gallery or directly using the camera. To support the storage of LIDAR survey data and GIS images, an 80 TB NAS storage system has already been deployed at the NOC Data Center"/>
    <m/>
    <m/>
    <x v="1"/>
    <m/>
    <m/>
    <s v="CLOSURE REVIEW PENDING "/>
    <s v=" "/>
    <s v=" "/>
    <s v=" "/>
    <m/>
    <m/>
    <m/>
    <m/>
    <m/>
    <m/>
    <s v="MOMWFM"/>
    <s v="Applications/Tools"/>
    <s v="OPEN"/>
    <m/>
    <m/>
    <m/>
    <m/>
    <m/>
    <m/>
    <n v="1"/>
    <s v="Completed but Verification undrer Process"/>
    <x v="2"/>
  </r>
  <r>
    <n v="1622"/>
    <s v="M884"/>
    <s v="MOM"/>
    <d v="2023-12-15T00:00:00"/>
    <m/>
    <m/>
    <m/>
    <s v="WFM"/>
    <s v=" "/>
    <s v="Workflow Simulation: L&amp;T to simulate a fiber cut and explain the workflow for clearing the fault and updating GIS."/>
    <m/>
    <s v="Critical"/>
    <s v="Open"/>
    <m/>
    <s v=" "/>
    <s v=" "/>
    <m/>
    <m/>
    <m/>
    <m/>
    <x v="1"/>
    <m/>
    <m/>
    <s v="CLOSURE REVIEW PENDING "/>
    <s v=" "/>
    <s v=" "/>
    <s v=" "/>
    <m/>
    <m/>
    <m/>
    <m/>
    <m/>
    <m/>
    <s v="MOMWFM"/>
    <s v="Applications/Tools"/>
    <s v="OPEN"/>
    <m/>
    <m/>
    <m/>
    <m/>
    <m/>
    <m/>
    <n v="1"/>
    <s v="Completed but Verification undrer Process"/>
    <x v="2"/>
  </r>
  <r>
    <n v="1623"/>
    <s v="M885"/>
    <s v="MOM"/>
    <d v="2023-12-15T00:00:00"/>
    <m/>
    <m/>
    <m/>
    <s v="WFM"/>
    <s v=" "/>
    <s v="Security Assurance: L&amp;T to provide the NDA signed with M/S Lepton, assure API security, and share the contract copy."/>
    <m/>
    <s v="Critical"/>
    <s v="Open"/>
    <m/>
    <s v=" "/>
    <s v=" "/>
    <m/>
    <m/>
    <m/>
    <m/>
    <x v="1"/>
    <m/>
    <m/>
    <s v="CLOSURE REVIEW PENDING "/>
    <s v=" "/>
    <s v=" "/>
    <s v=" "/>
    <m/>
    <m/>
    <m/>
    <m/>
    <m/>
    <m/>
    <s v="MOMWFM"/>
    <s v="Applications/Tools"/>
    <s v="OPEN"/>
    <m/>
    <m/>
    <m/>
    <m/>
    <m/>
    <m/>
    <n v="1"/>
    <s v="Completed but Verification undrer Process"/>
    <x v="2"/>
  </r>
  <r>
    <n v="1624"/>
    <s v="M886"/>
    <s v="MOM"/>
    <d v="2023-12-15T00:00:00"/>
    <m/>
    <m/>
    <m/>
    <s v="GIS"/>
    <s v="GIS Related"/>
    <s v="Geo-fencing: L&amp;T to explain how geo-fencing shall work for a fiber route and how it will be assigned for Mandal and GP locations."/>
    <m/>
    <s v="Critical"/>
    <s v="Open"/>
    <m/>
    <s v=" "/>
    <s v=" "/>
    <m/>
    <m/>
    <m/>
    <m/>
    <x v="1"/>
    <m/>
    <m/>
    <s v="CLOSURE REVIEW PENDING "/>
    <s v=" "/>
    <s v=" "/>
    <s v=" "/>
    <m/>
    <m/>
    <m/>
    <m/>
    <m/>
    <m/>
    <s v="MOMGIS"/>
    <s v="Applications/Tools"/>
    <s v="OPEN"/>
    <m/>
    <m/>
    <m/>
    <m/>
    <m/>
    <m/>
    <n v="1"/>
    <s v="Completed but Verification undrer Process"/>
    <x v="2"/>
  </r>
  <r>
    <n v="1625"/>
    <s v="M887"/>
    <s v="MOM"/>
    <d v="2023-12-15T00:00:00"/>
    <m/>
    <m/>
    <m/>
    <s v="WFM"/>
    <s v="GIS Completion"/>
    <s v="Ticket Allocation: L&amp;T to start manual ticket allocation and freeze the process for node and link ticket allocation."/>
    <m/>
    <s v="Critical"/>
    <s v="Open"/>
    <m/>
    <s v=" "/>
    <s v=" "/>
    <m/>
    <m/>
    <m/>
    <m/>
    <x v="1"/>
    <m/>
    <m/>
    <s v="CLOSURE REVIEW PENDING "/>
    <s v=" "/>
    <s v=" "/>
    <s v=" "/>
    <m/>
    <m/>
    <m/>
    <m/>
    <m/>
    <m/>
    <s v="MOMWFM"/>
    <s v="Applications/Tools"/>
    <s v="OPEN"/>
    <m/>
    <m/>
    <m/>
    <m/>
    <m/>
    <m/>
    <n v="1"/>
    <s v="Completed but Verification undrer Process"/>
    <x v="2"/>
  </r>
  <r>
    <n v="1626"/>
    <s v="M888"/>
    <s v="MOM"/>
    <d v="2023-12-15T00:00:00"/>
    <s v="P3"/>
    <m/>
    <m/>
    <s v="NOC Operationalization"/>
    <s v="Operational Handbook"/>
    <s v="Operations Handbook: L&amp;T to share document forms from the Operations Handbook to be used by the WFM app."/>
    <m/>
    <s v="Critical"/>
    <s v="Open"/>
    <m/>
    <s v=" "/>
    <s v=" "/>
    <m/>
    <s v=" "/>
    <m/>
    <m/>
    <x v="8"/>
    <d v="2025-10-07T00:00:00"/>
    <s v="Open"/>
    <s v="Open"/>
    <s v=" "/>
    <s v=" "/>
    <s v=" "/>
    <m/>
    <m/>
    <m/>
    <m/>
    <m/>
    <m/>
    <s v="MOMNOC Operationalization"/>
    <s v="Network"/>
    <s v="OPEN"/>
    <m/>
    <m/>
    <s v="Documentation"/>
    <m/>
    <e v="#N/A"/>
    <m/>
    <n v="1"/>
    <s v="Open"/>
    <x v="1"/>
  </r>
  <r>
    <n v="1627"/>
    <s v="M889"/>
    <s v="MOM"/>
    <d v="2023-12-15T00:00:00"/>
    <m/>
    <m/>
    <m/>
    <s v="WFM"/>
    <s v=" "/>
    <s v="Summary Dashboards/Management Reports: L&amp;T to provide inputs based on Operations best practices for weekly/monthly management reports from the WFM package."/>
    <m/>
    <s v="Critical"/>
    <s v="Open"/>
    <m/>
    <s v=" "/>
    <s v=" "/>
    <m/>
    <m/>
    <m/>
    <m/>
    <x v="1"/>
    <m/>
    <m/>
    <s v="CLOSURE REVIEW PENDING "/>
    <s v=" "/>
    <s v=" "/>
    <s v=" "/>
    <m/>
    <m/>
    <m/>
    <m/>
    <m/>
    <m/>
    <s v="MOMWFM"/>
    <s v="Applications/Tools"/>
    <s v="OPEN"/>
    <m/>
    <m/>
    <m/>
    <m/>
    <m/>
    <m/>
    <n v="1"/>
    <s v="Completed but Verification undrer Process"/>
    <x v="2"/>
  </r>
  <r>
    <n v="1628"/>
    <s v="M89"/>
    <s v="MOM"/>
    <d v="2023-07-26T00:00:00"/>
    <m/>
    <m/>
    <m/>
    <s v="WFM"/>
    <s v="Integration"/>
    <s v="Integration with Material Management systems, ERP systems, and On-Demand dashboards to be covered in Phase-2"/>
    <m/>
    <s v="Critical"/>
    <s v="Open"/>
    <m/>
    <s v=" "/>
    <s v=" "/>
    <m/>
    <s v="For GI service delivery, the ONT inventory management feature has been given into the WFM application &amp; integration completed between web &amp; mobile also with BSS . application supports ONT authentication and inventory tracking. Additionally, various dashboards have been provided within the WFM application to enhance monitoring and management capabilities"/>
    <m/>
    <m/>
    <x v="1"/>
    <m/>
    <m/>
    <s v="CLOSURE REVIEW PENDING "/>
    <s v=" "/>
    <s v=" "/>
    <s v=" "/>
    <m/>
    <m/>
    <m/>
    <m/>
    <m/>
    <m/>
    <s v="MOMWFM"/>
    <s v="Applications/Tools"/>
    <s v="OPEN"/>
    <m/>
    <m/>
    <m/>
    <m/>
    <m/>
    <m/>
    <n v="1"/>
    <s v="Completed but Verification undrer Process"/>
    <x v="2"/>
  </r>
  <r>
    <n v="1629"/>
    <s v="M890"/>
    <s v="MOM"/>
    <d v="2023-12-15T00:00:00"/>
    <m/>
    <m/>
    <m/>
    <s v="WFM"/>
    <s v=" "/>
    <s v="The urgency for L&amp;T to demonstrate the WFM tool for field operations and to provide detailed information on its features and capabilities."/>
    <m/>
    <s v="Critical"/>
    <s v="Open"/>
    <m/>
    <s v=" "/>
    <s v=" "/>
    <m/>
    <m/>
    <m/>
    <m/>
    <x v="1"/>
    <m/>
    <m/>
    <s v="CLOSURE REVIEW PENDING "/>
    <s v=" "/>
    <s v=" "/>
    <s v=" "/>
    <m/>
    <m/>
    <m/>
    <m/>
    <m/>
    <m/>
    <s v="MOMWFM"/>
    <s v="Applications/Tools"/>
    <s v="OPEN"/>
    <m/>
    <m/>
    <m/>
    <m/>
    <m/>
    <m/>
    <n v="1"/>
    <s v="Completed but Verification undrer Process"/>
    <x v="2"/>
  </r>
  <r>
    <n v="1630"/>
    <s v="M891"/>
    <s v="MOM"/>
    <d v="2023-12-15T00:00:00"/>
    <m/>
    <m/>
    <m/>
    <s v="WFM"/>
    <s v=" "/>
    <s v="The necessity for L&amp;T to address the absence of offline data storage in the mobile application and to simulate a fiber cut workflow."/>
    <m/>
    <s v="Critical"/>
    <s v="Open"/>
    <m/>
    <s v=" "/>
    <s v=" "/>
    <m/>
    <s v="Duplicate with Point- 237"/>
    <m/>
    <m/>
    <x v="1"/>
    <m/>
    <s v="Open"/>
    <s v="Duplicate"/>
    <s v=" "/>
    <s v=" "/>
    <s v=" "/>
    <m/>
    <m/>
    <m/>
    <m/>
    <m/>
    <m/>
    <s v="MOMWFM"/>
    <s v="Applications/Tools"/>
    <e v="#N/A"/>
    <m/>
    <m/>
    <m/>
    <m/>
    <e v="#N/A"/>
    <m/>
    <n v="1"/>
    <s v="Open"/>
    <x v="1"/>
  </r>
  <r>
    <n v="1631"/>
    <s v="M892"/>
    <s v="MOM"/>
    <d v="2023-12-15T00:00:00"/>
    <m/>
    <m/>
    <m/>
    <s v="WFM"/>
    <s v=" "/>
    <s v="The requirement for L&amp;T to assure security in the WFM package, including API security and geo-fencing capabilities."/>
    <m/>
    <s v="Critical"/>
    <s v="Open"/>
    <m/>
    <s v=" "/>
    <s v=" "/>
    <m/>
    <m/>
    <m/>
    <m/>
    <x v="1"/>
    <m/>
    <m/>
    <s v="CLOSURE REVIEW PENDING "/>
    <s v=" "/>
    <s v=" "/>
    <s v=" "/>
    <m/>
    <m/>
    <m/>
    <m/>
    <m/>
    <m/>
    <s v="MOMWFM"/>
    <s v="Applications/Tools"/>
    <s v="OPEN"/>
    <m/>
    <m/>
    <m/>
    <m/>
    <m/>
    <m/>
    <n v="1"/>
    <s v="Completed but Verification undrer Process"/>
    <x v="2"/>
  </r>
  <r>
    <n v="1632"/>
    <s v="M893"/>
    <s v="MOM"/>
    <d v="2023-12-15T00:00:00"/>
    <m/>
    <m/>
    <m/>
    <s v="WFM"/>
    <s v=" "/>
    <s v="The expectation for L&amp;T to provide comprehensive management reports and dashboards to support process improvements and operational efficiency."/>
    <m/>
    <s v="Critical"/>
    <s v="Open"/>
    <m/>
    <s v=" "/>
    <s v=" "/>
    <m/>
    <m/>
    <m/>
    <m/>
    <x v="1"/>
    <m/>
    <m/>
    <s v="CLOSURE REVIEW PENDING "/>
    <s v=" "/>
    <s v=" "/>
    <s v=" "/>
    <m/>
    <m/>
    <m/>
    <m/>
    <m/>
    <m/>
    <s v="MOMWFM"/>
    <s v="Applications/Tools"/>
    <s v="OPEN"/>
    <m/>
    <m/>
    <m/>
    <m/>
    <m/>
    <m/>
    <n v="1"/>
    <s v="Completed but Verification undrer Process"/>
    <x v="2"/>
  </r>
  <r>
    <n v="1633"/>
    <s v="M894"/>
    <s v="MOM"/>
    <d v="2023-12-19T00:00:00"/>
    <m/>
    <m/>
    <m/>
    <s v="BSS"/>
    <s v=" "/>
    <s v="BSS Test Environment: VP-Program, T-Fiber requested BSS-SME, L&amp;T to investigate and expedite the resolution of the slowness in the BSS Test Environment."/>
    <m/>
    <s v="NON-Critical"/>
    <s v="Open"/>
    <m/>
    <s v=" "/>
    <s v=" "/>
    <m/>
    <s v=" "/>
    <m/>
    <m/>
    <x v="5"/>
    <m/>
    <s v="Open"/>
    <s v="Open"/>
    <s v=" "/>
    <s v=" "/>
    <s v=" "/>
    <m/>
    <m/>
    <m/>
    <m/>
    <m/>
    <m/>
    <s v="MOMBSS"/>
    <s v="Applications/Tools"/>
    <s v="OPEN"/>
    <m/>
    <m/>
    <m/>
    <m/>
    <e v="#N/A"/>
    <m/>
    <n v="1"/>
    <s v="Open"/>
    <x v="1"/>
  </r>
  <r>
    <n v="1634"/>
    <s v="M895"/>
    <s v="MOM"/>
    <d v="2023-12-19T00:00:00"/>
    <m/>
    <m/>
    <m/>
    <s v="BSS"/>
    <s v=" "/>
    <s v="Performance Benchmarking Tools: BSS-SME, L&amp;T to explore web-based analytic tools for performance benchmarking."/>
    <m/>
    <s v="NON-Critical"/>
    <s v="Open"/>
    <m/>
    <s v=" "/>
    <s v=" "/>
    <m/>
    <s v=" "/>
    <m/>
    <m/>
    <x v="5"/>
    <m/>
    <s v="Open"/>
    <s v="Open"/>
    <s v=" "/>
    <s v=" "/>
    <s v=" "/>
    <m/>
    <m/>
    <m/>
    <m/>
    <m/>
    <m/>
    <s v="MOMBSS"/>
    <s v="Applications/Tools"/>
    <s v="OPEN"/>
    <m/>
    <m/>
    <m/>
    <m/>
    <e v="#N/A"/>
    <m/>
    <n v="1"/>
    <s v="Open"/>
    <x v="1"/>
  </r>
  <r>
    <n v="1635"/>
    <s v="M896"/>
    <s v="MOM"/>
    <d v="2023-12-19T00:00:00"/>
    <m/>
    <m/>
    <m/>
    <s v="BSS"/>
    <s v=" "/>
    <s v="Status of Action Items: VP-Program, T-Fiber emphasized that action items marked as &quot;Completed&quot; should only be rendered &quot;Closed&quot; upon concurrence from T-Fiber."/>
    <m/>
    <s v="NON-Critical"/>
    <s v="Open"/>
    <m/>
    <s v=" "/>
    <s v=" "/>
    <m/>
    <s v=" "/>
    <m/>
    <m/>
    <x v="5"/>
    <m/>
    <s v="Open"/>
    <s v="Open"/>
    <s v=" "/>
    <s v=" "/>
    <s v=" "/>
    <m/>
    <m/>
    <m/>
    <m/>
    <m/>
    <m/>
    <s v="MOMBSS"/>
    <s v="Applications/Tools"/>
    <s v="OPEN"/>
    <m/>
    <m/>
    <m/>
    <m/>
    <e v="#N/A"/>
    <m/>
    <n v="1"/>
    <s v="Open"/>
    <x v="1"/>
  </r>
  <r>
    <n v="1636"/>
    <s v="M897"/>
    <s v="MOM"/>
    <d v="2023-12-19T00:00:00"/>
    <m/>
    <m/>
    <m/>
    <s v="BSS"/>
    <s v=" "/>
    <s v="SMS and CSP Integration: BSS-SME, L&amp;T to implement SMS dispatch notification in CSP and include a link to the CSP page for T-Fiber USER to Approve or Reject."/>
    <m/>
    <s v="Critical"/>
    <s v="Open"/>
    <m/>
    <s v=" "/>
    <s v=" "/>
    <m/>
    <s v=" "/>
    <m/>
    <m/>
    <x v="5"/>
    <m/>
    <s v="Open"/>
    <s v="Open"/>
    <s v=" "/>
    <s v=" "/>
    <s v=" "/>
    <m/>
    <m/>
    <m/>
    <m/>
    <m/>
    <m/>
    <s v="MOMBSS"/>
    <s v="Applications/Tools"/>
    <s v="OPEN"/>
    <m/>
    <m/>
    <m/>
    <m/>
    <e v="#N/A"/>
    <m/>
    <n v="1"/>
    <s v="Open"/>
    <x v="1"/>
  </r>
  <r>
    <n v="1637"/>
    <s v="M898"/>
    <s v="MOM"/>
    <d v="2023-12-19T00:00:00"/>
    <m/>
    <m/>
    <m/>
    <s v="BSS"/>
    <s v=" "/>
    <s v="Product Catalogue Demo: SVP, T-Fiber requested a demo to showcase the configurable product catalogue feature."/>
    <m/>
    <s v="Critical"/>
    <s v="Open"/>
    <m/>
    <s v=" "/>
    <s v=" "/>
    <m/>
    <s v=" "/>
    <m/>
    <m/>
    <x v="5"/>
    <m/>
    <s v="Open"/>
    <s v="Open"/>
    <s v=" "/>
    <s v=" "/>
    <s v=" "/>
    <m/>
    <m/>
    <m/>
    <m/>
    <m/>
    <m/>
    <s v="MOMBSS"/>
    <s v="Applications/Tools"/>
    <s v="OPEN"/>
    <m/>
    <m/>
    <m/>
    <m/>
    <e v="#N/A"/>
    <m/>
    <n v="1"/>
    <s v="Open"/>
    <x v="1"/>
  </r>
  <r>
    <n v="1638"/>
    <s v="M899"/>
    <s v="MOM"/>
    <d v="2023-12-19T00:00:00"/>
    <m/>
    <m/>
    <m/>
    <s v="BSS"/>
    <s v=" "/>
    <s v="Backend Validation Demo: Director-P&amp;E, T-Fiber asked for a demo of Backend Validation and a document with validation steps."/>
    <m/>
    <s v="Critical"/>
    <s v="Open"/>
    <m/>
    <s v=" "/>
    <s v=" "/>
    <m/>
    <s v=" "/>
    <m/>
    <m/>
    <x v="5"/>
    <m/>
    <s v="Open"/>
    <s v="Open"/>
    <s v=" "/>
    <s v=" "/>
    <s v=" "/>
    <m/>
    <m/>
    <m/>
    <m/>
    <m/>
    <m/>
    <s v="MOMBSS"/>
    <s v="Applications/Tools"/>
    <s v="OPEN"/>
    <m/>
    <m/>
    <m/>
    <m/>
    <e v="#N/A"/>
    <m/>
    <n v="1"/>
    <s v="Open"/>
    <x v="1"/>
  </r>
  <r>
    <n v="1639"/>
    <s v="M9"/>
    <s v="MOM"/>
    <d v="2023-04-03T00:00:00"/>
    <m/>
    <m/>
    <m/>
    <s v="NOC Operationalization"/>
    <s v="Full NOC Readiness"/>
    <s v="Demonstration of Repository Module"/>
    <m/>
    <s v="Critical"/>
    <s v="Open"/>
    <m/>
    <s v="Helpdesk"/>
    <s v=" "/>
    <s v="Closed"/>
    <s v="24-Sep-25: Approved and shall be closed, its NAS Created in NOC for all Domains documentaton "/>
    <m/>
    <m/>
    <x v="2"/>
    <m/>
    <m/>
    <s v="COMPLETED &amp; APPROVED"/>
    <s v=" "/>
    <s v=" "/>
    <s v=" "/>
    <m/>
    <m/>
    <m/>
    <m/>
    <m/>
    <m/>
    <s v="MOMNOC Operationalization"/>
    <s v="Network"/>
    <s v="CLOSED"/>
    <m/>
    <m/>
    <m/>
    <d v="2025-09-24T00:00:00"/>
    <s v="\\172.28.9.23\tnocreports"/>
    <m/>
    <n v="1"/>
    <s v="Completed &amp; Approved"/>
    <x v="0"/>
  </r>
  <r>
    <n v="1640"/>
    <s v="M90"/>
    <s v="MOM"/>
    <d v="2023-07-26T00:00:00"/>
    <m/>
    <m/>
    <m/>
    <s v="WFM"/>
    <s v="Improvement"/>
    <s v="Proposed WFM solution support field personnel to schedule appointments with end customers"/>
    <m/>
    <s v="Critical"/>
    <s v="Open"/>
    <m/>
    <s v=" "/>
    <s v=" "/>
    <m/>
    <s v="Customer appointment is being handled by BSS and FE appointment by WFM "/>
    <m/>
    <m/>
    <x v="1"/>
    <m/>
    <m/>
    <s v="CLOSURE REVIEW PENDING "/>
    <s v=" "/>
    <s v=" "/>
    <s v=" "/>
    <m/>
    <m/>
    <m/>
    <m/>
    <m/>
    <m/>
    <s v="MOMWFM"/>
    <s v="Applications/Tools"/>
    <s v="OPEN"/>
    <m/>
    <m/>
    <m/>
    <m/>
    <m/>
    <m/>
    <n v="1"/>
    <s v="Completed but Verification undrer Process"/>
    <x v="2"/>
  </r>
  <r>
    <n v="1641"/>
    <s v="M900"/>
    <s v="MOM"/>
    <d v="2023-12-19T00:00:00"/>
    <m/>
    <m/>
    <m/>
    <s v="BSS"/>
    <s v=" "/>
    <s v="Page Load Benchmark: Director-P&amp;E, T-Fiber requested a benchmark for page loading to be defined."/>
    <m/>
    <s v="Critical"/>
    <s v="Open"/>
    <m/>
    <s v=" "/>
    <s v=" "/>
    <m/>
    <s v=" "/>
    <m/>
    <m/>
    <x v="5"/>
    <m/>
    <s v="Open"/>
    <s v="Open"/>
    <s v=" "/>
    <s v=" "/>
    <s v=" "/>
    <m/>
    <m/>
    <m/>
    <m/>
    <m/>
    <m/>
    <s v="MOMBSS"/>
    <s v="Applications/Tools"/>
    <s v="OPEN"/>
    <m/>
    <m/>
    <m/>
    <m/>
    <e v="#N/A"/>
    <m/>
    <n v="1"/>
    <s v="Open"/>
    <x v="1"/>
  </r>
  <r>
    <n v="1642"/>
    <s v="M901"/>
    <s v="MOM"/>
    <d v="2023-12-19T00:00:00"/>
    <m/>
    <m/>
    <m/>
    <s v="BSS"/>
    <s v=" "/>
    <s v="Payment Gateway Integration: BSS-SME, L&amp;T confirmed integration is completed with a test account."/>
    <m/>
    <s v="Critical"/>
    <s v="Open"/>
    <m/>
    <s v=" "/>
    <s v=" "/>
    <m/>
    <s v=" "/>
    <m/>
    <m/>
    <x v="5"/>
    <m/>
    <s v="Open"/>
    <s v="Open"/>
    <s v=" "/>
    <s v=" "/>
    <s v=" "/>
    <m/>
    <m/>
    <m/>
    <m/>
    <m/>
    <m/>
    <s v="MOMBSS"/>
    <s v="Applications/Tools"/>
    <s v="OPEN"/>
    <m/>
    <m/>
    <m/>
    <m/>
    <e v="#N/A"/>
    <m/>
    <n v="1"/>
    <s v="Open"/>
    <x v="1"/>
  </r>
  <r>
    <n v="1643"/>
    <s v="M902"/>
    <s v="MOM"/>
    <d v="2023-12-19T00:00:00"/>
    <m/>
    <m/>
    <m/>
    <s v="BSS"/>
    <s v=" "/>
    <s v="BSS E2E Demo: Chief Delivery Officer, L&amp;T proposed to have the E2E BSS Demo on 4th July '23, with features to be confirmed by 1st July '23."/>
    <m/>
    <s v="Critical"/>
    <s v="Open"/>
    <m/>
    <s v=" "/>
    <s v=" "/>
    <m/>
    <s v=" "/>
    <m/>
    <m/>
    <x v="5"/>
    <m/>
    <s v="Open"/>
    <s v="Open"/>
    <s v=" "/>
    <s v=" "/>
    <s v=" "/>
    <m/>
    <m/>
    <m/>
    <m/>
    <m/>
    <m/>
    <s v="MOMBSS"/>
    <s v="Applications/Tools"/>
    <s v="OPEN"/>
    <m/>
    <m/>
    <m/>
    <m/>
    <e v="#N/A"/>
    <m/>
    <n v="1"/>
    <s v="Open"/>
    <x v="1"/>
  </r>
  <r>
    <n v="1644"/>
    <s v="M903"/>
    <s v="MOM"/>
    <d v="2023-12-19T00:00:00"/>
    <m/>
    <m/>
    <m/>
    <s v="WFM"/>
    <s v=" "/>
    <s v="Mobile App &amp; WFM: SVP, T-Fiber requested clarity on the number of mobile apps and urged L&amp;T to freeze the scope in consultation with MSI B and C. Demo with M/S Lepton scheduled for 21st June '23."/>
    <m/>
    <s v="Critical"/>
    <s v="Open"/>
    <m/>
    <s v=" "/>
    <s v=" "/>
    <m/>
    <s v="Duplicate with Point- 214"/>
    <m/>
    <m/>
    <x v="1"/>
    <m/>
    <s v="Open"/>
    <s v="Duplicate"/>
    <s v=" "/>
    <s v=" "/>
    <s v=" "/>
    <m/>
    <m/>
    <m/>
    <m/>
    <m/>
    <m/>
    <s v="MOMWFM"/>
    <s v="Applications/Tools"/>
    <e v="#N/A"/>
    <m/>
    <m/>
    <m/>
    <m/>
    <e v="#N/A"/>
    <m/>
    <n v="1"/>
    <s v="Open"/>
    <x v="1"/>
  </r>
  <r>
    <n v="1645"/>
    <s v="M904"/>
    <s v="MOM"/>
    <d v="2023-12-19T00:00:00"/>
    <m/>
    <m/>
    <m/>
    <s v="GIS"/>
    <s v="GIS Completion"/>
    <s v=" BSS-SME, L&amp;T to ensure Dark Fiber with BSS and WFM flows can be shown by 30th December '23."/>
    <m/>
    <s v="Critical"/>
    <s v="Open"/>
    <m/>
    <s v=" "/>
    <s v=" "/>
    <m/>
    <s v="Pending with BSS Team"/>
    <m/>
    <m/>
    <x v="1"/>
    <m/>
    <s v="Open"/>
    <s v="Open"/>
    <s v=" "/>
    <s v=" "/>
    <s v=" "/>
    <m/>
    <m/>
    <m/>
    <m/>
    <m/>
    <m/>
    <s v="MOMGIS"/>
    <s v="Applications/Tools"/>
    <s v="OPEN"/>
    <m/>
    <m/>
    <m/>
    <m/>
    <e v="#N/A"/>
    <m/>
    <n v="1"/>
    <s v="Open"/>
    <x v="1"/>
  </r>
  <r>
    <n v="1646"/>
    <s v="M905"/>
    <s v="MOM"/>
    <d v="2023-12-19T00:00:00"/>
    <m/>
    <m/>
    <m/>
    <s v="NOC Operationalization"/>
    <s v="Launch Readiness"/>
    <s v="T-Cell, T-VPN, and GI-ILL Completion: SVP, T-Fiber called for these to be completed on priority before the visit by Hon’ Minister."/>
    <m/>
    <s v="Critical"/>
    <s v="Open"/>
    <m/>
    <s v=" "/>
    <s v=" "/>
    <s v="WIP"/>
    <s v=" "/>
    <s v="L&amp;T"/>
    <s v="Sivaprasad"/>
    <x v="0"/>
    <m/>
    <s v="Open"/>
    <s v="WIP"/>
    <s v=" "/>
    <s v=" "/>
    <s v=" "/>
    <m/>
    <m/>
    <m/>
    <m/>
    <m/>
    <m/>
    <s v="MOMNOC Operationalization"/>
    <s v="Network"/>
    <s v="OPEN"/>
    <m/>
    <m/>
    <m/>
    <m/>
    <m/>
    <m/>
    <n v="1"/>
    <s v="Open"/>
    <x v="1"/>
  </r>
  <r>
    <n v="1647"/>
    <s v="M906"/>
    <s v="MOM"/>
    <d v="2023-12-19T00:00:00"/>
    <m/>
    <m/>
    <m/>
    <s v="GIS"/>
    <s v="Feasibility Logic"/>
    <s v="Feasibility Logic: SVP, T-Fiber asked for the feasibility logic to include S1, S2 splitters and to be demonstrated in the next demo."/>
    <m/>
    <s v="Critical"/>
    <s v="Open"/>
    <m/>
    <s v=" "/>
    <s v=" "/>
    <m/>
    <s v="Dependency On OSS Splitter View has been given to OSS team "/>
    <m/>
    <m/>
    <x v="1"/>
    <m/>
    <m/>
    <s v="CLOSURE REVIEW PENDING "/>
    <s v=" "/>
    <s v=" "/>
    <s v=" "/>
    <m/>
    <m/>
    <m/>
    <m/>
    <m/>
    <m/>
    <s v="MOMGIS"/>
    <s v="Applications/Tools"/>
    <s v="OPEN"/>
    <m/>
    <m/>
    <m/>
    <m/>
    <m/>
    <m/>
    <n v="1"/>
    <s v="Completed but Verification undrer Process"/>
    <x v="2"/>
  </r>
  <r>
    <n v="1648"/>
    <s v="M907"/>
    <s v="MOM"/>
    <d v="2023-12-19T00:00:00"/>
    <m/>
    <m/>
    <m/>
    <s v="OSS"/>
    <s v="Feasibility Logic"/>
    <s v="Bandwidth Feasibility Logic: Director-P&amp;E, T-Fiber requested the logic for Bandwidth feasibility in the backhaul to be provisioned and operationalised immediately."/>
    <m/>
    <s v="Critical"/>
    <s v="Open"/>
    <m/>
    <s v=" "/>
    <s v=" "/>
    <m/>
    <s v="This point not related to GIS,11th July 2025:- As discussed with Sanjay Sir, this points need to be move to the OSS team."/>
    <m/>
    <m/>
    <x v="9"/>
    <m/>
    <s v="Open"/>
    <s v="Shifted to OSS"/>
    <s v=" "/>
    <s v=" "/>
    <s v=" "/>
    <m/>
    <m/>
    <m/>
    <m/>
    <m/>
    <m/>
    <s v="MOMOSS"/>
    <s v="Applications/Tools"/>
    <e v="#N/A"/>
    <e v="#N/A"/>
    <e v="#N/A"/>
    <m/>
    <m/>
    <e v="#N/A"/>
    <m/>
    <n v="1"/>
    <s v="Open"/>
    <x v="1"/>
  </r>
  <r>
    <n v="1649"/>
    <s v="M908"/>
    <s v="MOM"/>
    <d v="2023-12-19T00:00:00"/>
    <m/>
    <m/>
    <m/>
    <s v="BSS"/>
    <s v="Resource Augmentation"/>
    <s v="NMS Works Resources: SVP, T-Fiber requested a discussion with EVP, T-Fiber on the adequacy of NMS works resources."/>
    <m/>
    <s v="Critical"/>
    <s v="Open"/>
    <m/>
    <s v=" "/>
    <s v=" "/>
    <m/>
    <s v=" "/>
    <m/>
    <m/>
    <x v="5"/>
    <m/>
    <s v="Open"/>
    <s v="Open"/>
    <s v=" "/>
    <s v=" "/>
    <s v=" "/>
    <m/>
    <m/>
    <m/>
    <m/>
    <m/>
    <m/>
    <s v="MOMBSS"/>
    <s v="Applications/Tools"/>
    <s v="OPEN"/>
    <m/>
    <m/>
    <m/>
    <m/>
    <m/>
    <m/>
    <n v="1"/>
    <s v="Open"/>
    <x v="1"/>
  </r>
  <r>
    <n v="1650"/>
    <s v="M909"/>
    <s v="MOM"/>
    <d v="2023-12-19T00:00:00"/>
    <m/>
    <m/>
    <m/>
    <s v="BSS"/>
    <s v="BSS"/>
    <s v="Repository Module for Document Upload: BSS-SME, L&amp;T to ensure the module is available in CRM and discussed with OEM."/>
    <m/>
    <s v="NON-Critical"/>
    <s v="Open"/>
    <m/>
    <s v=" "/>
    <s v=" "/>
    <m/>
    <s v=" "/>
    <m/>
    <m/>
    <x v="5"/>
    <m/>
    <s v="Open"/>
    <s v="Open"/>
    <s v=" "/>
    <s v=" "/>
    <s v=" "/>
    <m/>
    <m/>
    <m/>
    <m/>
    <m/>
    <m/>
    <s v="MOMBSS"/>
    <s v="Applications/Tools"/>
    <s v="OPEN"/>
    <m/>
    <m/>
    <m/>
    <m/>
    <m/>
    <m/>
    <n v="1"/>
    <s v="Open"/>
    <x v="1"/>
  </r>
  <r>
    <n v="1651"/>
    <s v="M91"/>
    <s v="MOM"/>
    <d v="2023-07-26T00:00:00"/>
    <m/>
    <m/>
    <m/>
    <s v="WFM"/>
    <s v="Handbook &amp; SOPs"/>
    <s v="Finalization of Operational Processes linked to WFM workflows"/>
    <m/>
    <s v="Critical"/>
    <s v="Open"/>
    <m/>
    <s v=" "/>
    <s v=" "/>
    <m/>
    <m/>
    <m/>
    <m/>
    <x v="1"/>
    <m/>
    <m/>
    <s v="CLOSURE REVIEW PENDING "/>
    <s v=" "/>
    <s v=" "/>
    <s v=" "/>
    <m/>
    <m/>
    <m/>
    <m/>
    <m/>
    <m/>
    <s v="MOMWFM"/>
    <s v="Applications/Tools"/>
    <s v="OPEN"/>
    <m/>
    <m/>
    <m/>
    <m/>
    <m/>
    <m/>
    <n v="1"/>
    <s v="Completed but Verification undrer Process"/>
    <x v="2"/>
  </r>
  <r>
    <n v="1652"/>
    <s v="M910"/>
    <s v="MOM"/>
    <d v="2023-12-19T00:00:00"/>
    <m/>
    <m/>
    <m/>
    <s v="BSS"/>
    <s v="WhatsApp"/>
    <s v="WhatsApp Integration: BSS-SME, L&amp;T to incorporate advanced features into WhatsApp Integration with CSP."/>
    <m/>
    <s v="NON-Critical"/>
    <s v="Open"/>
    <m/>
    <s v=" "/>
    <s v=" "/>
    <m/>
    <s v=" "/>
    <m/>
    <m/>
    <x v="5"/>
    <m/>
    <s v="Open"/>
    <s v="Open"/>
    <s v=" "/>
    <s v=" "/>
    <s v=" "/>
    <m/>
    <m/>
    <m/>
    <m/>
    <m/>
    <m/>
    <s v="MOMBSS"/>
    <s v="Applications/Tools"/>
    <s v="OPEN"/>
    <m/>
    <m/>
    <m/>
    <m/>
    <m/>
    <m/>
    <n v="1"/>
    <s v="Open"/>
    <x v="1"/>
  </r>
  <r>
    <n v="1653"/>
    <s v="M911"/>
    <s v="MOM"/>
    <d v="2023-12-19T00:00:00"/>
    <m/>
    <m/>
    <m/>
    <s v="BSS"/>
    <s v=" "/>
    <s v="UI/UX Resource: BSS-SME, L&amp;T updated that an internal UI/UX resource has been onboarded."/>
    <m/>
    <s v="Critical"/>
    <s v="Open"/>
    <m/>
    <s v=" "/>
    <s v=" "/>
    <m/>
    <s v=" "/>
    <m/>
    <m/>
    <x v="5"/>
    <m/>
    <s v="Open"/>
    <s v="Open"/>
    <s v=" "/>
    <s v=" "/>
    <s v=" "/>
    <m/>
    <m/>
    <m/>
    <m/>
    <m/>
    <m/>
    <s v="MOMBSS"/>
    <s v="Applications/Tools"/>
    <s v="OPEN"/>
    <m/>
    <m/>
    <m/>
    <m/>
    <e v="#N/A"/>
    <m/>
    <n v="1"/>
    <s v="Open"/>
    <x v="1"/>
  </r>
  <r>
    <n v="1654"/>
    <s v="M912"/>
    <s v="MOM"/>
    <d v="2023-12-19T00:00:00"/>
    <m/>
    <m/>
    <m/>
    <s v="BSS"/>
    <s v=" "/>
    <s v="Discussions on the BSS roadmap, including the status of action items from the dry run and CSP testing exercise."/>
    <m/>
    <s v="Critical"/>
    <s v="Open"/>
    <m/>
    <s v=" "/>
    <s v=" "/>
    <m/>
    <s v=" "/>
    <m/>
    <m/>
    <x v="5"/>
    <m/>
    <s v="Open"/>
    <s v="Open"/>
    <s v=" "/>
    <s v=" "/>
    <s v=" "/>
    <m/>
    <m/>
    <m/>
    <m/>
    <m/>
    <m/>
    <s v="MOMBSS"/>
    <s v="Applications/Tools"/>
    <s v="OPEN"/>
    <m/>
    <m/>
    <m/>
    <m/>
    <e v="#N/A"/>
    <m/>
    <n v="1"/>
    <s v="Open"/>
    <x v="1"/>
  </r>
  <r>
    <n v="1655"/>
    <s v="M913"/>
    <s v="MOM"/>
    <d v="2023-12-19T00:00:00"/>
    <m/>
    <m/>
    <m/>
    <s v="Field Related"/>
    <s v="District Completion Target"/>
    <s v="The urgency for STL to complete E2E for additional districts by 07th April '23 and the need to resolve issues impacting project progress."/>
    <m/>
    <s v="NON-Critical"/>
    <s v="Open"/>
    <m/>
    <s v=" "/>
    <s v=" "/>
    <m/>
    <m/>
    <m/>
    <m/>
    <x v="3"/>
    <m/>
    <s v="Open"/>
    <s v="Open"/>
    <s v=" "/>
    <s v=" "/>
    <s v=" "/>
    <m/>
    <m/>
    <m/>
    <m/>
    <m/>
    <m/>
    <s v="MOMField Related"/>
    <s v="Field Related issues"/>
    <s v="OPEN"/>
    <m/>
    <m/>
    <s v="Project Team"/>
    <m/>
    <e v="#N/A"/>
    <m/>
    <n v="1"/>
    <s v="Open"/>
    <x v="1"/>
  </r>
  <r>
    <n v="1656"/>
    <s v="M914"/>
    <s v="MOM"/>
    <d v="2023-12-19T00:00:00"/>
    <m/>
    <m/>
    <m/>
    <s v="NOC Operationalization"/>
    <s v=" "/>
    <s v="The necessity for STL to complete T-NOC Operationalization by 6th April 2023 to begin commercialization."/>
    <m/>
    <s v="Critical"/>
    <s v="Open"/>
    <m/>
    <s v=" "/>
    <s v=" "/>
    <m/>
    <s v=" "/>
    <m/>
    <m/>
    <x v="8"/>
    <m/>
    <m/>
    <s v="COMPLETED &amp; APPROVED"/>
    <s v=" "/>
    <s v=" "/>
    <s v=" "/>
    <m/>
    <m/>
    <m/>
    <m/>
    <m/>
    <m/>
    <s v="MOMNOC Operationalization"/>
    <s v="Network"/>
    <s v="CLOSED"/>
    <m/>
    <m/>
    <s v="Not related to delivery"/>
    <d v="2025-09-22T00:00:00"/>
    <s v="Artefacts not Required"/>
    <m/>
    <n v="1"/>
    <s v="Completed &amp; Approved"/>
    <x v="0"/>
  </r>
  <r>
    <n v="1657"/>
    <s v="M915"/>
    <s v="MOM"/>
    <d v="2023-12-19T00:00:00"/>
    <m/>
    <m/>
    <m/>
    <s v="Field Related"/>
    <s v="Resource Augmentation"/>
    <s v="The requirement for STL to address resource productivity issues and ensure sufficient resources for project completion."/>
    <m/>
    <s v="NON-Critical"/>
    <s v="Open"/>
    <m/>
    <s v=" "/>
    <s v=" "/>
    <m/>
    <m/>
    <m/>
    <m/>
    <x v="3"/>
    <m/>
    <s v="Open"/>
    <s v="Open"/>
    <s v=" "/>
    <s v=" "/>
    <s v=" "/>
    <m/>
    <m/>
    <m/>
    <m/>
    <m/>
    <m/>
    <s v="MOMField Related"/>
    <s v="Field Related issues"/>
    <s v="OPEN"/>
    <m/>
    <m/>
    <s v="Project Team"/>
    <m/>
    <e v="#N/A"/>
    <m/>
    <n v="1"/>
    <s v="Open"/>
    <x v="1"/>
  </r>
  <r>
    <n v="1658"/>
    <s v="M916"/>
    <s v="MOM"/>
    <d v="2023-12-19T00:00:00"/>
    <m/>
    <m/>
    <m/>
    <s v="Field Related"/>
    <s v="Payment Related"/>
    <s v="The need for T-Fiber to expedite payment processes and for STL to provide a senior resource to orchestrate project completion efforts."/>
    <m/>
    <s v="NON-Critical"/>
    <s v="Open"/>
    <m/>
    <s v=" "/>
    <s v=" "/>
    <m/>
    <m/>
    <m/>
    <m/>
    <x v="3"/>
    <m/>
    <s v="Open"/>
    <s v="Open"/>
    <s v=" "/>
    <s v=" "/>
    <s v=" "/>
    <m/>
    <m/>
    <m/>
    <m/>
    <m/>
    <m/>
    <s v="MOMField Related"/>
    <s v="Field Related issues"/>
    <s v="OPEN"/>
    <m/>
    <m/>
    <s v="Project Team"/>
    <m/>
    <e v="#N/A"/>
    <m/>
    <n v="1"/>
    <s v="Open"/>
    <x v="1"/>
  </r>
  <r>
    <n v="1659"/>
    <s v="M917"/>
    <s v="MOM"/>
    <d v="2023-12-19T00:00:00"/>
    <m/>
    <m/>
    <m/>
    <s v="NOC Operationalization"/>
    <s v=" "/>
    <s v="The presentation of a comprehensive T-NOC operationalisation plan by STL, with clear phases and readiness stages."/>
    <m/>
    <s v="Critical"/>
    <s v="Open"/>
    <m/>
    <s v=" "/>
    <s v=" "/>
    <m/>
    <s v=" "/>
    <m/>
    <m/>
    <x v="8"/>
    <m/>
    <m/>
    <s v="COMPLETED &amp; APPROVED"/>
    <s v=" "/>
    <s v=" "/>
    <s v=" "/>
    <m/>
    <m/>
    <m/>
    <m/>
    <m/>
    <m/>
    <s v="MOMNOC Operationalization"/>
    <s v="Network"/>
    <s v="CLOSED"/>
    <m/>
    <m/>
    <s v="Not related to delivery"/>
    <d v="2025-09-22T00:00:00"/>
    <s v="Artefacts not Required"/>
    <m/>
    <n v="1"/>
    <s v="Completed &amp; Approved"/>
    <x v="0"/>
  </r>
  <r>
    <n v="1660"/>
    <s v="M918"/>
    <s v="MOM"/>
    <d v="2023-12-19T00:00:00"/>
    <m/>
    <m/>
    <m/>
    <s v="Field Related"/>
    <s v="Zonal Path connectivity"/>
    <s v="The completion of zonal paths and the delivery of districts within the committed timelines."/>
    <m/>
    <s v="NON-Critical"/>
    <s v="Open"/>
    <m/>
    <s v=" "/>
    <s v=" "/>
    <m/>
    <m/>
    <m/>
    <m/>
    <x v="3"/>
    <m/>
    <s v="Open"/>
    <s v="Open"/>
    <s v=" "/>
    <s v=" "/>
    <s v=" "/>
    <m/>
    <m/>
    <m/>
    <m/>
    <m/>
    <m/>
    <s v="MOMField Related"/>
    <s v="Field Related issues"/>
    <s v="OPEN"/>
    <m/>
    <m/>
    <s v="Project Team"/>
    <m/>
    <e v="#N/A"/>
    <m/>
    <n v="1"/>
    <s v="Open"/>
    <x v="1"/>
  </r>
  <r>
    <n v="1661"/>
    <s v="M919"/>
    <s v="MOM"/>
    <d v="2023-12-28T00:00:00"/>
    <m/>
    <m/>
    <m/>
    <s v="NOC Operationalization"/>
    <s v="Launch Readiness"/>
    <s v="Achieve T-VPN and T-DILL completion by 31st Jan '24; confirm Dark Fiber P2P link target date later."/>
    <m/>
    <s v="Critical"/>
    <s v="Open"/>
    <m/>
    <s v=" "/>
    <s v=" "/>
    <s v="WIP"/>
    <s v=" "/>
    <s v="L&amp;T"/>
    <s v="Sivaprasad"/>
    <x v="0"/>
    <m/>
    <s v="Open"/>
    <s v="WIP"/>
    <s v=" "/>
    <s v=" "/>
    <s v=" "/>
    <m/>
    <m/>
    <m/>
    <m/>
    <m/>
    <m/>
    <s v="MOMNOC Operationalization"/>
    <s v="Network"/>
    <s v="OPEN"/>
    <m/>
    <m/>
    <m/>
    <m/>
    <m/>
    <m/>
    <n v="1"/>
    <s v="Open"/>
    <x v="1"/>
  </r>
  <r>
    <n v="1662"/>
    <s v="M92"/>
    <s v="MOM"/>
    <d v="2023-07-26T00:00:00"/>
    <m/>
    <m/>
    <m/>
    <s v="WFM"/>
    <s v="Resource Related"/>
    <s v="Perpetual licenses for WFM"/>
    <m/>
    <s v="Critical"/>
    <s v="Open"/>
    <m/>
    <s v=" "/>
    <s v=" "/>
    <m/>
    <s v="TFIBER is a critical dependency for closing the WFM license"/>
    <m/>
    <m/>
    <x v="1"/>
    <m/>
    <s v="Open"/>
    <s v="Open"/>
    <s v=" "/>
    <s v=" "/>
    <s v=" "/>
    <m/>
    <m/>
    <m/>
    <m/>
    <m/>
    <m/>
    <s v="MOMWFM"/>
    <s v="Applications/Tools"/>
    <s v="OPEN"/>
    <m/>
    <m/>
    <m/>
    <m/>
    <e v="#N/A"/>
    <m/>
    <n v="1"/>
    <s v="Open"/>
    <x v="1"/>
  </r>
  <r>
    <n v="1663"/>
    <s v="M920"/>
    <s v="MOM"/>
    <d v="2023-12-28T00:00:00"/>
    <m/>
    <m/>
    <m/>
    <s v="NOC Operationalization"/>
    <s v="Launch Readiness"/>
    <s v="Ensure basic products are available by end of April '24; complete all 28 products within 2 months beyond April '24."/>
    <m/>
    <s v="Critical"/>
    <s v="Open"/>
    <m/>
    <s v=" "/>
    <s v=" "/>
    <s v="WIP"/>
    <s v=" "/>
    <s v="L&amp;T"/>
    <s v="Sivaprasad"/>
    <x v="0"/>
    <m/>
    <s v="Open"/>
    <s v="WIP"/>
    <s v=" "/>
    <s v=" "/>
    <s v=" "/>
    <m/>
    <m/>
    <m/>
    <m/>
    <m/>
    <m/>
    <s v="MOMNOC Operationalization"/>
    <s v="Network"/>
    <s v="OPEN"/>
    <m/>
    <m/>
    <m/>
    <m/>
    <m/>
    <m/>
    <n v="1"/>
    <s v="Open"/>
    <x v="1"/>
  </r>
  <r>
    <n v="1664"/>
    <s v="M921"/>
    <s v="MOM"/>
    <d v="2023-12-28T00:00:00"/>
    <m/>
    <m/>
    <m/>
    <s v="NSO"/>
    <s v="Service Delivery"/>
    <s v="Develop Service Delivery – Provisioning through OSS module; address potential failures and industry best practices."/>
    <m/>
    <s v="Critical"/>
    <s v="Open"/>
    <m/>
    <s v=" "/>
    <s v=" "/>
    <m/>
    <s v=" "/>
    <m/>
    <m/>
    <x v="6"/>
    <m/>
    <s v="Open"/>
    <s v="Open"/>
    <s v=" "/>
    <s v=" "/>
    <s v=" "/>
    <m/>
    <m/>
    <m/>
    <m/>
    <m/>
    <m/>
    <s v="MOMNSO"/>
    <s v="Applications/Tools"/>
    <s v="OPEN"/>
    <m/>
    <m/>
    <m/>
    <m/>
    <e v="#N/A"/>
    <m/>
    <n v="1"/>
    <s v="Open"/>
    <x v="1"/>
  </r>
  <r>
    <n v="1665"/>
    <s v="M922"/>
    <s v="MOM"/>
    <d v="2023-12-28T00:00:00"/>
    <m/>
    <m/>
    <m/>
    <s v="OEM Related"/>
    <s v="Service Delivery"/>
    <s v="Manual KPI for service assurance due to lack of OEM confirmation; address concerns about NSO and OSS use."/>
    <m/>
    <s v="Critical"/>
    <s v="Open"/>
    <m/>
    <s v=" "/>
    <s v=" "/>
    <s v="WIP"/>
    <s v=" "/>
    <s v="L&amp;T"/>
    <s v="Sivaprasad"/>
    <x v="0"/>
    <m/>
    <s v="Open"/>
    <s v="WIP"/>
    <s v=" "/>
    <s v=" "/>
    <s v=" "/>
    <m/>
    <m/>
    <m/>
    <m/>
    <m/>
    <m/>
    <s v="MOMOEM Related"/>
    <s v="OEM Related Issues"/>
    <s v="OPEN"/>
    <m/>
    <m/>
    <m/>
    <m/>
    <m/>
    <m/>
    <n v="1"/>
    <s v="Open"/>
    <x v="1"/>
  </r>
  <r>
    <n v="1666"/>
    <s v="M923"/>
    <s v="MOM"/>
    <d v="2023-12-28T00:00:00"/>
    <m/>
    <m/>
    <m/>
    <s v="OEM Related"/>
    <s v=" "/>
    <s v="Align L&amp;T and OEM with product vision and delivery cadence; consider product development strategy."/>
    <m/>
    <s v="Critical"/>
    <s v="Open"/>
    <m/>
    <s v=" "/>
    <s v=" "/>
    <s v="Closed"/>
    <s v="23-Sep-25: Approved shall be closed"/>
    <m/>
    <m/>
    <x v="0"/>
    <m/>
    <m/>
    <s v="COMPLETED &amp; APPROVED"/>
    <s v=" "/>
    <s v=" "/>
    <s v=" "/>
    <m/>
    <m/>
    <m/>
    <m/>
    <m/>
    <m/>
    <s v="MOMOEM Related"/>
    <s v="OEM Related Issues"/>
    <s v="CLOSED"/>
    <m/>
    <m/>
    <m/>
    <d v="2025-09-23T00:00:00"/>
    <s v="Artefacts not Required"/>
    <m/>
    <n v="1"/>
    <s v="Completed &amp; Approved"/>
    <x v="0"/>
  </r>
  <r>
    <n v="1667"/>
    <s v="M924"/>
    <s v="MOM"/>
    <d v="2023-12-28T00:00:00"/>
    <m/>
    <m/>
    <m/>
    <s v="NSO"/>
    <s v="Resource Augmentation"/>
    <s v="NSO resource available from 3rd January '24; ensure readiness to operate remotely and train L&amp;T resources."/>
    <m/>
    <s v="Critical"/>
    <s v="Open"/>
    <m/>
    <s v=" "/>
    <s v=" "/>
    <m/>
    <s v=" "/>
    <m/>
    <m/>
    <x v="6"/>
    <m/>
    <s v="Open"/>
    <s v="Open"/>
    <s v=" "/>
    <s v=" "/>
    <s v=" "/>
    <m/>
    <m/>
    <m/>
    <m/>
    <m/>
    <m/>
    <s v="MOMNSO"/>
    <s v="Applications/Tools"/>
    <s v="OPEN"/>
    <m/>
    <m/>
    <m/>
    <m/>
    <e v="#N/A"/>
    <m/>
    <n v="1"/>
    <s v="Open"/>
    <x v="1"/>
  </r>
  <r>
    <n v="1668"/>
    <s v="M925"/>
    <s v="MOM"/>
    <d v="2023-12-28T00:00:00"/>
    <m/>
    <m/>
    <m/>
    <s v="NOC Operationalization"/>
    <s v="Launch Readiness"/>
    <s v="Conduct Dry Run for 3 Products (GI-BB, T-CELL, Dark Fiber) on 5th January '24 with BSS &amp; WFM; share date soon."/>
    <m/>
    <s v="Critical"/>
    <s v="Open"/>
    <m/>
    <s v=" "/>
    <s v=" "/>
    <s v="WIP"/>
    <s v=" "/>
    <s v="L&amp;T"/>
    <s v="Sivaprasad"/>
    <x v="0"/>
    <m/>
    <s v="Open"/>
    <s v="WIP"/>
    <s v=" "/>
    <s v=" "/>
    <s v=" "/>
    <m/>
    <m/>
    <m/>
    <m/>
    <m/>
    <m/>
    <s v="MOMNOC Operationalization"/>
    <s v="Network"/>
    <s v="OPEN"/>
    <m/>
    <m/>
    <m/>
    <m/>
    <m/>
    <m/>
    <n v="1"/>
    <s v="Open"/>
    <x v="1"/>
  </r>
  <r>
    <n v="1669"/>
    <s v="M926"/>
    <s v="MOM"/>
    <d v="2023-12-28T00:00:00"/>
    <m/>
    <m/>
    <m/>
    <s v="NOC Operationalization"/>
    <s v="Communication Matrix"/>
    <s v="Initiate daily meetings with T-Fiber; share progress updates daily."/>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670"/>
    <s v="M927"/>
    <s v="MOM"/>
    <d v="2023-12-28T00:00:00"/>
    <m/>
    <m/>
    <m/>
    <s v="NOC Operationalization"/>
    <s v="O&amp;M Related"/>
    <s v="Start daily uptime report immediately; resolve duplicate TroubleTicket issue within the week."/>
    <m/>
    <s v="Critical"/>
    <s v="Open"/>
    <m/>
    <s v=" "/>
    <s v=" "/>
    <s v="Closed"/>
    <s v="24-Sep-25: Approved and shall be closed"/>
    <m/>
    <m/>
    <x v="2"/>
    <m/>
    <m/>
    <s v="COMPLETED &amp; APPROVED"/>
    <s v=" "/>
    <s v=" "/>
    <s v=" "/>
    <m/>
    <m/>
    <m/>
    <m/>
    <m/>
    <m/>
    <s v="MOMNOC Operationalization"/>
    <s v="Network"/>
    <s v="CLOSED"/>
    <m/>
    <m/>
    <m/>
    <d v="2025-09-24T00:00:00"/>
    <s v="\\172.28.9.34\Artefacts_T-Fiber TNOC Tracker\HELPDESK\M927"/>
    <m/>
    <n v="1"/>
    <s v="Completed &amp; Approved"/>
    <x v="0"/>
  </r>
  <r>
    <n v="1671"/>
    <s v="M928"/>
    <s v="MOM"/>
    <d v="2023-12-28T00:00:00"/>
    <m/>
    <m/>
    <m/>
    <s v="Security &amp; Regulatory Compliance"/>
    <s v="Compliance"/>
    <s v="Clarify NOC resource roles and seating; discuss and fix scope for external audit by 3rd Jan '24; conduct External Audit by 31st January '24."/>
    <m/>
    <s v="Critical"/>
    <s v="Open"/>
    <m/>
    <s v=" "/>
    <s v=" "/>
    <m/>
    <s v="Audit done by Allied Boston. And further external audit to be done by TFiber vendor. Scope has been submitted to customer for external Audit. NOC teams role and KRA shared with TFiber"/>
    <m/>
    <m/>
    <x v="4"/>
    <m/>
    <m/>
    <s v="CLOSURE REVIEW PENDING "/>
    <s v=" "/>
    <s v=" "/>
    <s v=" "/>
    <m/>
    <m/>
    <m/>
    <m/>
    <m/>
    <m/>
    <s v="MOMSecurity &amp; Regulatory Compliance"/>
    <s v="Security"/>
    <s v="OPEN"/>
    <m/>
    <m/>
    <m/>
    <m/>
    <s v="Artefacts to be Submitted"/>
    <m/>
    <n v="1"/>
    <s v="Completed but Verification undrer Process"/>
    <x v="2"/>
  </r>
  <r>
    <n v="1672"/>
    <s v="M929"/>
    <s v="MOM"/>
    <d v="2023-12-28T00:00:00"/>
    <m/>
    <m/>
    <m/>
    <s v="Helpdesk"/>
    <s v=" "/>
    <s v="Address maturity of the Helpdesk; clarify integration aspects and ensure Helpdesk is ready to handle calls."/>
    <m/>
    <s v="Critical"/>
    <s v="Open"/>
    <m/>
    <s v=" "/>
    <s v=" "/>
    <s v="WIP"/>
    <s v=" "/>
    <m/>
    <m/>
    <x v="2"/>
    <m/>
    <s v="Open"/>
    <s v="WIP"/>
    <s v=" "/>
    <s v=" "/>
    <s v=" "/>
    <m/>
    <m/>
    <m/>
    <m/>
    <m/>
    <m/>
    <s v="MOMHelpdesk"/>
    <s v="Helpdesk (Contact Center)"/>
    <s v="OPEN"/>
    <m/>
    <m/>
    <m/>
    <m/>
    <m/>
    <m/>
    <n v="1"/>
    <s v="Open"/>
    <x v="1"/>
  </r>
  <r>
    <n v="1673"/>
    <s v="M93"/>
    <s v="MOM"/>
    <d v="2023-07-26T00:00:00"/>
    <m/>
    <m/>
    <m/>
    <s v="WFM"/>
    <s v="Handbook &amp; SOPs"/>
    <s v="To check for potential overlapping functions between proposed WFM app and GIS O&amp;M app, and accordingly streamline the Operational process  "/>
    <m/>
    <s v="Critical"/>
    <s v="Open"/>
    <m/>
    <s v=" "/>
    <s v=" "/>
    <m/>
    <m/>
    <m/>
    <m/>
    <x v="1"/>
    <m/>
    <m/>
    <s v="CLOSURE REVIEW PENDING "/>
    <s v=" "/>
    <s v=" "/>
    <s v=" "/>
    <m/>
    <m/>
    <m/>
    <m/>
    <m/>
    <m/>
    <s v="MOMWFM"/>
    <s v="Applications/Tools"/>
    <s v="OPEN"/>
    <m/>
    <m/>
    <m/>
    <m/>
    <m/>
    <m/>
    <n v="1"/>
    <s v="Completed but Verification undrer Process"/>
    <x v="2"/>
  </r>
  <r>
    <n v="1674"/>
    <s v="M930"/>
    <s v="MOM"/>
    <d v="2023-12-28T00:00:00"/>
    <m/>
    <m/>
    <m/>
    <s v="NOC Operationalization"/>
    <s v="Launch Readiness"/>
    <s v="Cover all requirements in the roadmap with completion dates; explore standard templates for SLA reports to settle invoices with BBNL."/>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675"/>
    <s v="M931"/>
    <s v="MOM"/>
    <d v="2023-12-28T00:00:00"/>
    <m/>
    <m/>
    <m/>
    <s v="NOC Operationalization"/>
    <s v="O&amp;M Related"/>
    <s v="Provide clarity on Alarm Correlation, cross-domain RCA, SIA, Helpdesk design, Network and Service Topology."/>
    <m/>
    <s v="Critical"/>
    <s v="Open"/>
    <m/>
    <s v=" "/>
    <s v=" "/>
    <s v="WIP"/>
    <s v=" "/>
    <s v="L&amp;T"/>
    <s v="Sivaprasad"/>
    <x v="0"/>
    <m/>
    <s v="Open"/>
    <s v="WIP"/>
    <s v=" "/>
    <s v=" "/>
    <s v=" "/>
    <m/>
    <m/>
    <m/>
    <m/>
    <m/>
    <m/>
    <s v="MOMNOC Operationalization"/>
    <s v="Network"/>
    <s v="OPEN"/>
    <m/>
    <m/>
    <m/>
    <m/>
    <m/>
    <m/>
    <n v="1"/>
    <s v="Open"/>
    <x v="1"/>
  </r>
  <r>
    <n v="1676"/>
    <s v="M932"/>
    <s v="MOM"/>
    <d v="2023-12-28T00:00:00"/>
    <m/>
    <m/>
    <m/>
    <s v="NOC Operationalization"/>
    <s v="Launch Readiness"/>
    <s v="Deliver NOC before the end of T3 as mandated by EVP, T-Fiber."/>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677"/>
    <s v="M933"/>
    <s v="MOM"/>
    <d v="2024-01-05T00:00:00"/>
    <m/>
    <m/>
    <m/>
    <s v="BSS"/>
    <s v="BSS"/>
    <s v="BSS readiness"/>
    <m/>
    <s v="Critical"/>
    <s v="Open"/>
    <m/>
    <s v=" "/>
    <s v=" "/>
    <m/>
    <s v=" "/>
    <m/>
    <m/>
    <x v="5"/>
    <m/>
    <s v="Open"/>
    <s v="Open"/>
    <s v=" "/>
    <s v=" "/>
    <s v=" "/>
    <m/>
    <m/>
    <m/>
    <m/>
    <m/>
    <m/>
    <s v="MOMBSS"/>
    <s v="Applications/Tools"/>
    <s v="OPEN"/>
    <m/>
    <m/>
    <m/>
    <m/>
    <e v="#N/A"/>
    <m/>
    <n v="1"/>
    <s v="Open"/>
    <x v="1"/>
  </r>
  <r>
    <n v="1678"/>
    <s v="M934"/>
    <s v="MOM"/>
    <d v="2024-01-05T00:00:00"/>
    <m/>
    <m/>
    <m/>
    <s v="BSS"/>
    <s v="Product category"/>
    <s v="Unique ID – Naming Convention"/>
    <m/>
    <s v="Critical"/>
    <s v="Open"/>
    <m/>
    <s v=" "/>
    <s v=" "/>
    <m/>
    <s v=" "/>
    <m/>
    <m/>
    <x v="5"/>
    <m/>
    <s v="Open"/>
    <s v="Open"/>
    <s v=" "/>
    <s v=" "/>
    <s v=" "/>
    <m/>
    <m/>
    <m/>
    <m/>
    <m/>
    <m/>
    <s v="MOMBSS"/>
    <s v="Applications/Tools"/>
    <s v="OPEN"/>
    <m/>
    <m/>
    <m/>
    <m/>
    <e v="#N/A"/>
    <m/>
    <n v="1"/>
    <s v="Open"/>
    <x v="1"/>
  </r>
  <r>
    <n v="1679"/>
    <s v="M935"/>
    <s v="MOM"/>
    <d v="2024-01-05T00:00:00"/>
    <m/>
    <m/>
    <m/>
    <s v="NSO"/>
    <s v="Service provisioning"/>
    <s v="GUI Interface for NSO"/>
    <m/>
    <s v="Critical"/>
    <s v="Open"/>
    <m/>
    <s v=" "/>
    <s v=" "/>
    <m/>
    <s v=" "/>
    <m/>
    <m/>
    <x v="6"/>
    <m/>
    <s v="Open"/>
    <s v="Open"/>
    <s v=" "/>
    <s v=" "/>
    <s v=" "/>
    <m/>
    <m/>
    <m/>
    <m/>
    <m/>
    <m/>
    <s v="MOMNSO"/>
    <s v="Applications/Tools"/>
    <s v="OPEN"/>
    <m/>
    <m/>
    <m/>
    <m/>
    <e v="#N/A"/>
    <m/>
    <n v="1"/>
    <s v="Open"/>
    <x v="1"/>
  </r>
  <r>
    <n v="1680"/>
    <s v="M936"/>
    <s v="MOM"/>
    <d v="2024-01-05T00:00:00"/>
    <m/>
    <m/>
    <m/>
    <s v="BSS"/>
    <s v="Billing Related"/>
    <s v="Payment Approach &amp; Integration"/>
    <m/>
    <s v="Critical"/>
    <s v="Open"/>
    <m/>
    <s v=" "/>
    <s v=" "/>
    <m/>
    <s v=" "/>
    <m/>
    <m/>
    <x v="5"/>
    <m/>
    <s v="Open"/>
    <s v="Open"/>
    <s v=" "/>
    <s v=" "/>
    <s v=" "/>
    <m/>
    <m/>
    <m/>
    <m/>
    <m/>
    <m/>
    <s v="MOMBSS"/>
    <s v="Applications/Tools"/>
    <s v="OPEN"/>
    <m/>
    <m/>
    <m/>
    <m/>
    <e v="#N/A"/>
    <m/>
    <n v="1"/>
    <s v="Open"/>
    <x v="1"/>
  </r>
  <r>
    <n v="1681"/>
    <s v="M937"/>
    <s v="MOM"/>
    <d v="2024-01-05T00:00:00"/>
    <m/>
    <m/>
    <m/>
    <s v="BSS"/>
    <s v="Billing Related"/>
    <s v="Invoice Template"/>
    <m/>
    <s v="Critical"/>
    <s v="Open"/>
    <m/>
    <s v=" "/>
    <s v=" "/>
    <m/>
    <s v=" "/>
    <m/>
    <m/>
    <x v="5"/>
    <m/>
    <s v="Open"/>
    <s v="Open"/>
    <s v=" "/>
    <s v=" "/>
    <s v=" "/>
    <m/>
    <m/>
    <m/>
    <m/>
    <m/>
    <m/>
    <s v="MOMBSS"/>
    <s v="Applications/Tools"/>
    <s v="OPEN"/>
    <m/>
    <m/>
    <m/>
    <m/>
    <e v="#N/A"/>
    <m/>
    <n v="1"/>
    <s v="Open"/>
    <x v="1"/>
  </r>
  <r>
    <n v="1682"/>
    <s v="M938"/>
    <s v="MOM"/>
    <d v="2024-01-05T00:00:00"/>
    <m/>
    <m/>
    <m/>
    <s v="BSS"/>
    <s v="Billing Related"/>
    <s v="Integration of Bill Desk &amp; Other Points"/>
    <m/>
    <s v="Critical"/>
    <s v="Open"/>
    <m/>
    <s v=" "/>
    <s v=" "/>
    <m/>
    <s v=" "/>
    <m/>
    <m/>
    <x v="5"/>
    <m/>
    <s v="Open"/>
    <s v="Open"/>
    <s v=" "/>
    <s v=" "/>
    <s v=" "/>
    <m/>
    <m/>
    <m/>
    <m/>
    <m/>
    <m/>
    <s v="MOMBSS"/>
    <s v="Applications/Tools"/>
    <s v="OPEN"/>
    <m/>
    <m/>
    <m/>
    <m/>
    <e v="#N/A"/>
    <m/>
    <n v="1"/>
    <s v="Open"/>
    <x v="1"/>
  </r>
  <r>
    <n v="1683"/>
    <s v="M939"/>
    <s v="MOM"/>
    <d v="2024-01-18T00:00:00"/>
    <m/>
    <m/>
    <m/>
    <s v="BSS"/>
    <s v="Product category"/>
    <s v="BSS progress session for Dark Fiber"/>
    <m/>
    <s v="Critical"/>
    <s v="Open"/>
    <m/>
    <s v=" "/>
    <s v=" "/>
    <m/>
    <s v=" "/>
    <m/>
    <m/>
    <x v="5"/>
    <m/>
    <s v="Open"/>
    <s v="Open"/>
    <s v=" "/>
    <s v=" "/>
    <s v=" "/>
    <m/>
    <m/>
    <m/>
    <m/>
    <m/>
    <m/>
    <s v="MOMBSS"/>
    <s v="Applications/Tools"/>
    <s v="OPEN"/>
    <m/>
    <m/>
    <m/>
    <m/>
    <e v="#N/A"/>
    <m/>
    <n v="1"/>
    <s v="Open"/>
    <x v="1"/>
  </r>
  <r>
    <n v="1684"/>
    <s v="M94"/>
    <s v="MOM"/>
    <d v="2023-07-26T00:00:00"/>
    <m/>
    <m/>
    <m/>
    <s v="WFM"/>
    <s v="Improvement"/>
    <s v="Manual overwrite of data"/>
    <m/>
    <s v="Critical"/>
    <s v="Open"/>
    <m/>
    <s v=" "/>
    <s v=" "/>
    <m/>
    <s v="11-7-2025:-WFM does not allow any manual data overwrite scenarios"/>
    <m/>
    <m/>
    <x v="1"/>
    <m/>
    <m/>
    <s v="CLOSURE REVIEW PENDING "/>
    <s v=" "/>
    <s v=" "/>
    <s v=" "/>
    <m/>
    <m/>
    <m/>
    <m/>
    <m/>
    <m/>
    <s v="MOMWFM"/>
    <s v="Applications/Tools"/>
    <s v="OPEN"/>
    <m/>
    <m/>
    <m/>
    <m/>
    <m/>
    <m/>
    <n v="1"/>
    <s v="Completed but Verification undrer Process"/>
    <x v="2"/>
  </r>
  <r>
    <n v="1685"/>
    <s v="M940"/>
    <s v="MOM"/>
    <d v="2024-01-18T00:00:00"/>
    <m/>
    <m/>
    <m/>
    <s v="OSS"/>
    <s v="Integration"/>
    <s v="Integrate live data for location feasibility"/>
    <m/>
    <s v="Critical"/>
    <s v="Open"/>
    <m/>
    <s v="Gtech"/>
    <s v=" "/>
    <m/>
    <s v="This point not related to GIS,External Feasibility Tool is required ,11th July 2025:- As discussed with Sanjay Sir, this points need to be move to the OSS team."/>
    <m/>
    <m/>
    <x v="9"/>
    <m/>
    <s v="Open"/>
    <s v="Shifted to OSS"/>
    <s v=" "/>
    <s v=" "/>
    <s v=" "/>
    <m/>
    <m/>
    <m/>
    <m/>
    <m/>
    <m/>
    <s v="MOMOSS"/>
    <s v="Applications/Tools"/>
    <e v="#N/A"/>
    <e v="#N/A"/>
    <e v="#N/A"/>
    <m/>
    <m/>
    <e v="#N/A"/>
    <m/>
    <n v="1"/>
    <s v="Open"/>
    <x v="1"/>
  </r>
  <r>
    <n v="1686"/>
    <s v="M941"/>
    <s v="MOM"/>
    <d v="2024-01-18T00:00:00"/>
    <m/>
    <m/>
    <m/>
    <s v="OSS"/>
    <s v="Integration"/>
    <s v="Review and align ‘Ready for Service’ nomenclature"/>
    <m/>
    <s v="Critical"/>
    <s v="Open"/>
    <m/>
    <s v="Gtech"/>
    <s v=" "/>
    <m/>
    <s v="This point not related to GIS, 11th July 2025:-this point needs to be discussed with Siva Sir to explore the possibility of accommodating the feature in the respective application, as it is not related to GIS"/>
    <m/>
    <m/>
    <x v="9"/>
    <m/>
    <s v="Open"/>
    <s v="Shifted to OSS"/>
    <s v=" "/>
    <s v=" "/>
    <s v=" "/>
    <m/>
    <m/>
    <m/>
    <m/>
    <m/>
    <m/>
    <s v="MOMOSS"/>
    <s v="Applications/Tools"/>
    <e v="#N/A"/>
    <e v="#N/A"/>
    <e v="#N/A"/>
    <m/>
    <m/>
    <e v="#N/A"/>
    <m/>
    <n v="1"/>
    <s v="Open"/>
    <x v="1"/>
  </r>
  <r>
    <n v="1687"/>
    <s v="M942"/>
    <s v="MOM"/>
    <d v="2024-01-18T00:00:00"/>
    <m/>
    <m/>
    <m/>
    <s v="BSS"/>
    <s v="CRM"/>
    <s v="Implement auto-population of fields in CRM"/>
    <m/>
    <s v="Critical"/>
    <s v="Open"/>
    <m/>
    <s v=" "/>
    <s v=" "/>
    <m/>
    <s v=" "/>
    <m/>
    <m/>
    <x v="5"/>
    <m/>
    <s v="Open"/>
    <s v="Open"/>
    <s v=" "/>
    <s v=" "/>
    <s v=" "/>
    <m/>
    <m/>
    <m/>
    <m/>
    <m/>
    <m/>
    <s v="MOMBSS"/>
    <s v="Applications/Tools"/>
    <s v="OPEN"/>
    <m/>
    <m/>
    <m/>
    <m/>
    <e v="#N/A"/>
    <m/>
    <n v="1"/>
    <s v="Open"/>
    <x v="1"/>
  </r>
  <r>
    <n v="1688"/>
    <s v="M943"/>
    <s v="MOM"/>
    <d v="2024-01-18T00:00:00"/>
    <m/>
    <m/>
    <m/>
    <s v="BSS"/>
    <s v=" "/>
    <s v="Implement user access control for RFO to RFS conversion"/>
    <m/>
    <s v="Critical"/>
    <s v="Open"/>
    <m/>
    <s v=" "/>
    <s v=" "/>
    <m/>
    <s v=" "/>
    <m/>
    <m/>
    <x v="5"/>
    <m/>
    <s v="Open"/>
    <s v="Open"/>
    <s v=" "/>
    <s v=" "/>
    <s v=" "/>
    <m/>
    <m/>
    <m/>
    <m/>
    <m/>
    <m/>
    <s v="MOMBSS"/>
    <s v="Applications/Tools"/>
    <s v="OPEN"/>
    <m/>
    <m/>
    <m/>
    <m/>
    <e v="#N/A"/>
    <m/>
    <n v="1"/>
    <s v="Open"/>
    <x v="1"/>
  </r>
  <r>
    <n v="1689"/>
    <s v="M944"/>
    <s v="MOM"/>
    <d v="2024-01-18T00:00:00"/>
    <m/>
    <m/>
    <m/>
    <s v="BSS"/>
    <s v="GIS"/>
    <s v="Integrate BSS with GIS for distance calculation"/>
    <m/>
    <s v="Critical"/>
    <s v="Open"/>
    <m/>
    <s v=" "/>
    <s v=" "/>
    <m/>
    <s v=" "/>
    <m/>
    <m/>
    <x v="5"/>
    <m/>
    <s v="Open"/>
    <s v="Open"/>
    <s v=" "/>
    <s v=" "/>
    <s v=" "/>
    <m/>
    <m/>
    <m/>
    <m/>
    <m/>
    <m/>
    <s v="MOMBSS"/>
    <s v="Applications/Tools"/>
    <s v="OPEN"/>
    <m/>
    <m/>
    <m/>
    <m/>
    <e v="#N/A"/>
    <m/>
    <n v="1"/>
    <s v="Open"/>
    <x v="1"/>
  </r>
  <r>
    <n v="1690"/>
    <s v="M945"/>
    <s v="MOM"/>
    <d v="2024-01-18T00:00:00"/>
    <m/>
    <m/>
    <m/>
    <s v="BSS"/>
    <s v=" "/>
    <s v="Provide updates and roadmap for Lead/Opportunity/Order conversion process"/>
    <m/>
    <s v="Critical"/>
    <s v="Open"/>
    <m/>
    <s v=" "/>
    <s v=" "/>
    <m/>
    <s v=" "/>
    <m/>
    <m/>
    <x v="5"/>
    <m/>
    <s v="Open"/>
    <s v="Open"/>
    <s v=" "/>
    <s v=" "/>
    <s v=" "/>
    <m/>
    <m/>
    <m/>
    <m/>
    <m/>
    <m/>
    <s v="MOMBSS"/>
    <s v="Applications/Tools"/>
    <s v="OPEN"/>
    <m/>
    <m/>
    <m/>
    <m/>
    <e v="#N/A"/>
    <m/>
    <n v="1"/>
    <s v="Open"/>
    <x v="1"/>
  </r>
  <r>
    <n v="1691"/>
    <s v="M946"/>
    <s v="MOM"/>
    <d v="2024-01-18T00:00:00"/>
    <m/>
    <m/>
    <m/>
    <s v="BSS"/>
    <s v=" "/>
    <s v="Implement Mandal to GP and Mandal to Mandal Dark fiber service"/>
    <m/>
    <s v="Critical"/>
    <s v="Open"/>
    <m/>
    <s v=" "/>
    <s v=" "/>
    <m/>
    <s v=" "/>
    <m/>
    <m/>
    <x v="5"/>
    <m/>
    <s v="Open"/>
    <s v="Open"/>
    <s v=" "/>
    <s v=" "/>
    <s v=" "/>
    <m/>
    <m/>
    <m/>
    <m/>
    <m/>
    <m/>
    <s v="MOMBSS"/>
    <s v="Applications/Tools"/>
    <s v="OPEN"/>
    <m/>
    <m/>
    <m/>
    <m/>
    <e v="#N/A"/>
    <m/>
    <n v="1"/>
    <s v="Open"/>
    <x v="1"/>
  </r>
  <r>
    <n v="1692"/>
    <s v="M947"/>
    <s v="MOM"/>
    <d v="2024-01-18T00:00:00"/>
    <m/>
    <m/>
    <m/>
    <s v="BSS"/>
    <s v=" "/>
    <s v="Clarify the list of individuals involved in BSS operations"/>
    <m/>
    <s v="Critical"/>
    <s v="Open"/>
    <m/>
    <s v=" "/>
    <s v=" "/>
    <m/>
    <s v=" "/>
    <m/>
    <m/>
    <x v="5"/>
    <m/>
    <s v="Open"/>
    <s v="Open"/>
    <s v=" "/>
    <s v=" "/>
    <s v=" "/>
    <m/>
    <m/>
    <m/>
    <m/>
    <m/>
    <m/>
    <s v="MOMBSS"/>
    <s v="Applications/Tools"/>
    <s v="OPEN"/>
    <m/>
    <m/>
    <m/>
    <m/>
    <e v="#N/A"/>
    <m/>
    <n v="1"/>
    <s v="Open"/>
    <x v="1"/>
  </r>
  <r>
    <n v="1693"/>
    <s v="M948"/>
    <s v="MOM"/>
    <d v="2024-01-18T00:00:00"/>
    <m/>
    <m/>
    <m/>
    <s v="BSS"/>
    <s v=" "/>
    <s v="Resolve document upload feature with order tagging"/>
    <m/>
    <s v="Critical"/>
    <s v="Open"/>
    <m/>
    <s v=" "/>
    <s v=" "/>
    <m/>
    <s v=" "/>
    <m/>
    <m/>
    <x v="5"/>
    <m/>
    <s v="Open"/>
    <s v="Open"/>
    <s v=" "/>
    <s v=" "/>
    <s v=" "/>
    <m/>
    <m/>
    <m/>
    <m/>
    <m/>
    <m/>
    <s v="MOMBSS"/>
    <s v="Applications/Tools"/>
    <s v="OPEN"/>
    <m/>
    <m/>
    <m/>
    <m/>
    <e v="#N/A"/>
    <m/>
    <n v="1"/>
    <s v="Open"/>
    <x v="1"/>
  </r>
  <r>
    <n v="1694"/>
    <s v="M949"/>
    <s v="MOM"/>
    <d v="2024-01-18T00:00:00"/>
    <m/>
    <m/>
    <m/>
    <s v="BSS"/>
    <s v=" "/>
    <s v="Prepare for soft launch in accordance with management's direction"/>
    <m/>
    <s v="Critical"/>
    <s v="Open"/>
    <m/>
    <s v=" "/>
    <s v=" "/>
    <m/>
    <s v=" "/>
    <m/>
    <m/>
    <x v="5"/>
    <m/>
    <s v="Open"/>
    <s v="Open"/>
    <s v=" "/>
    <s v=" "/>
    <s v=" "/>
    <m/>
    <m/>
    <m/>
    <m/>
    <m/>
    <m/>
    <s v="MOMBSS"/>
    <s v="Applications/Tools"/>
    <s v="OPEN"/>
    <m/>
    <m/>
    <m/>
    <m/>
    <e v="#N/A"/>
    <m/>
    <n v="1"/>
    <s v="Open"/>
    <x v="1"/>
  </r>
  <r>
    <n v="1695"/>
    <s v="M95"/>
    <s v="MOM"/>
    <d v="2023-07-26T00:00:00"/>
    <m/>
    <m/>
    <m/>
    <s v="WFM"/>
    <s v="User Experience"/>
    <s v="Verification process for checking whether the field technician has gone to the required location or not.   "/>
    <m/>
    <s v="Critical"/>
    <s v="Open"/>
    <m/>
    <s v=" "/>
    <s v=" "/>
    <m/>
    <m/>
    <m/>
    <m/>
    <x v="1"/>
    <m/>
    <m/>
    <s v="CLOSURE REVIEW PENDING "/>
    <s v=" "/>
    <s v=" "/>
    <s v=" "/>
    <m/>
    <m/>
    <m/>
    <m/>
    <m/>
    <m/>
    <s v="MOMWFM"/>
    <s v="Applications/Tools"/>
    <s v="OPEN"/>
    <m/>
    <m/>
    <m/>
    <m/>
    <m/>
    <m/>
    <n v="1"/>
    <s v="Completed but Verification undrer Process"/>
    <x v="2"/>
  </r>
  <r>
    <n v="1696"/>
    <s v="M950"/>
    <s v="MOM"/>
    <d v="2024-01-18T00:00:00"/>
    <m/>
    <m/>
    <m/>
    <s v="BSS"/>
    <s v=" "/>
    <s v="Upload BSNL locations for demonstration and discuss GIS integration and document repository issues"/>
    <m/>
    <s v="Critical"/>
    <s v="Open"/>
    <m/>
    <s v=" "/>
    <s v=" "/>
    <m/>
    <s v=" "/>
    <m/>
    <m/>
    <x v="5"/>
    <m/>
    <s v="Open"/>
    <s v="Open"/>
    <s v=" "/>
    <s v=" "/>
    <s v=" "/>
    <m/>
    <m/>
    <m/>
    <m/>
    <m/>
    <m/>
    <s v="MOMBSS"/>
    <s v="Applications/Tools"/>
    <s v="OPEN"/>
    <m/>
    <m/>
    <m/>
    <m/>
    <e v="#N/A"/>
    <m/>
    <n v="1"/>
    <s v="Open"/>
    <x v="1"/>
  </r>
  <r>
    <n v="1697"/>
    <s v="M951"/>
    <s v="MOM"/>
    <d v="2024-01-18T00:00:00"/>
    <m/>
    <m/>
    <m/>
    <s v="BSS"/>
    <s v=" "/>
    <s v="Confirm timeline for GI-BB and T-Cell"/>
    <m/>
    <s v="Critical"/>
    <s v="Open"/>
    <m/>
    <s v=" "/>
    <s v=" "/>
    <m/>
    <s v=" "/>
    <m/>
    <m/>
    <x v="5"/>
    <m/>
    <s v="Open"/>
    <s v="Open"/>
    <s v=" "/>
    <s v=" "/>
    <s v=" "/>
    <m/>
    <m/>
    <m/>
    <m/>
    <m/>
    <m/>
    <s v="MOMBSS"/>
    <s v="Applications/Tools"/>
    <s v="OPEN"/>
    <m/>
    <m/>
    <m/>
    <m/>
    <e v="#N/A"/>
    <m/>
    <n v="1"/>
    <s v="Open"/>
    <x v="1"/>
  </r>
  <r>
    <n v="1698"/>
    <s v="M952"/>
    <s v="MOM"/>
    <d v="2024-01-18T00:00:00"/>
    <m/>
    <m/>
    <m/>
    <s v="BSS"/>
    <s v=" "/>
    <s v="Discuss Route and Bridge Mode for Internet Leased Line product"/>
    <m/>
    <s v="Critical"/>
    <s v="Open"/>
    <m/>
    <s v=" "/>
    <s v=" "/>
    <m/>
    <s v=" "/>
    <m/>
    <m/>
    <x v="5"/>
    <m/>
    <s v="Open"/>
    <s v="Open"/>
    <s v=" "/>
    <s v=" "/>
    <s v=" "/>
    <m/>
    <m/>
    <m/>
    <m/>
    <m/>
    <m/>
    <s v="MOMBSS"/>
    <s v="Applications/Tools"/>
    <s v="OPEN"/>
    <m/>
    <m/>
    <m/>
    <m/>
    <e v="#N/A"/>
    <m/>
    <n v="1"/>
    <s v="Open"/>
    <x v="1"/>
  </r>
  <r>
    <n v="1699"/>
    <s v="M953"/>
    <s v="MOM"/>
    <d v="2024-01-24T00:00:00"/>
    <m/>
    <m/>
    <m/>
    <s v="NOC Operationalization"/>
    <s v=" "/>
    <s v="NOC Readiness Review"/>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00"/>
    <s v="M954"/>
    <s v="MOM"/>
    <d v="2024-01-24T00:00:00"/>
    <m/>
    <m/>
    <m/>
    <s v="NOC Operationalization"/>
    <s v=" "/>
    <s v="Ensure full delivery of NOC including field O&amp;M and basic six product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01"/>
    <s v="M955"/>
    <s v="MOM"/>
    <d v="2024-01-24T00:00:00"/>
    <m/>
    <m/>
    <m/>
    <s v="NOC Operationalization"/>
    <s v=" "/>
    <s v="Confirm readiness of all NOC modules including ticketing, Helpdesk and WFM"/>
    <m/>
    <s v="Critical"/>
    <s v="Open"/>
    <m/>
    <s v=" "/>
    <s v=" "/>
    <s v="WIP"/>
    <s v=" "/>
    <s v="L&amp;T"/>
    <s v="Sivaprasad"/>
    <x v="0"/>
    <m/>
    <s v="Open"/>
    <s v="WIP"/>
    <s v=" "/>
    <s v=" "/>
    <s v=" "/>
    <m/>
    <m/>
    <m/>
    <m/>
    <m/>
    <m/>
    <s v="MOMNOC Operationalization"/>
    <s v="Network"/>
    <s v="OPEN"/>
    <m/>
    <m/>
    <m/>
    <m/>
    <m/>
    <m/>
    <n v="1"/>
    <s v="Open"/>
    <x v="1"/>
  </r>
  <r>
    <n v="1702"/>
    <s v="M956"/>
    <s v="MOM"/>
    <d v="2024-01-24T00:00:00"/>
    <m/>
    <m/>
    <m/>
    <s v="NOC Operationalization"/>
    <s v=" "/>
    <s v="Deliver service inventory module"/>
    <m/>
    <s v="Critical"/>
    <s v="Open"/>
    <m/>
    <s v=" "/>
    <s v=" "/>
    <s v="WIP"/>
    <s v=" "/>
    <s v="L&amp;T"/>
    <s v="Sivaprasad"/>
    <x v="0"/>
    <m/>
    <s v="Open"/>
    <s v="WIP"/>
    <s v=" "/>
    <s v=" "/>
    <s v=" "/>
    <m/>
    <m/>
    <m/>
    <m/>
    <m/>
    <m/>
    <s v="MOMNOC Operationalization"/>
    <s v="Network"/>
    <s v="OPEN"/>
    <m/>
    <m/>
    <m/>
    <m/>
    <m/>
    <m/>
    <n v="1"/>
    <s v="Open"/>
    <x v="1"/>
  </r>
  <r>
    <n v="1703"/>
    <s v="M957"/>
    <s v="MOM"/>
    <d v="2024-01-24T00:00:00"/>
    <m/>
    <m/>
    <m/>
    <s v="NOC Operationalization"/>
    <s v=" "/>
    <s v="Create a tracker sheet for conditional approvals and workshop points"/>
    <m/>
    <s v="Critical"/>
    <s v="Open"/>
    <m/>
    <s v=" "/>
    <s v=" "/>
    <s v="WIP"/>
    <s v=" "/>
    <s v="L&amp;T"/>
    <s v="Sivaprasad"/>
    <x v="0"/>
    <m/>
    <s v="Open"/>
    <s v="WIP"/>
    <s v=" "/>
    <s v=" "/>
    <s v=" "/>
    <m/>
    <m/>
    <m/>
    <m/>
    <m/>
    <m/>
    <s v="MOMNOC Operationalization"/>
    <s v="Network"/>
    <s v="OPEN"/>
    <m/>
    <m/>
    <m/>
    <m/>
    <m/>
    <m/>
    <n v="1"/>
    <s v="Open"/>
    <x v="1"/>
  </r>
  <r>
    <n v="1704"/>
    <s v="M958"/>
    <s v="MOM"/>
    <d v="2024-01-24T00:00:00"/>
    <m/>
    <m/>
    <m/>
    <s v="NOC Operationalization"/>
    <s v=" "/>
    <s v="Submit detailed plan for module-wise readines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05"/>
    <s v="M959"/>
    <s v="MOM"/>
    <d v="2024-01-24T00:00:00"/>
    <m/>
    <m/>
    <m/>
    <s v="NOC Operationalization"/>
    <s v=" "/>
    <s v="Present documentation for automation of 6 products"/>
    <m/>
    <s v="Critical"/>
    <s v="Open"/>
    <m/>
    <s v=" "/>
    <s v=" "/>
    <s v="WIP"/>
    <s v=" "/>
    <s v="L&amp;T"/>
    <s v="Sivaprasad"/>
    <x v="0"/>
    <m/>
    <s v="Open"/>
    <s v="WIP"/>
    <s v=" "/>
    <s v=" "/>
    <s v=" "/>
    <m/>
    <m/>
    <m/>
    <m/>
    <m/>
    <m/>
    <s v="MOMNOC Operationalization"/>
    <s v="Network"/>
    <s v="OPEN"/>
    <m/>
    <m/>
    <m/>
    <m/>
    <m/>
    <m/>
    <n v="1"/>
    <s v="Open"/>
    <x v="1"/>
  </r>
  <r>
    <n v="1706"/>
    <s v="M96"/>
    <s v="MOM"/>
    <d v="2023-08-01T00:00:00"/>
    <m/>
    <m/>
    <m/>
    <s v="Helpdesk"/>
    <s v="User Experience"/>
    <s v="Toll Free-Number"/>
    <m/>
    <s v="NON-Critical"/>
    <s v="Open"/>
    <m/>
    <s v=" "/>
    <s v=" "/>
    <m/>
    <s v="11-09-2025: Same as T366(472) Closed"/>
    <m/>
    <m/>
    <x v="2"/>
    <m/>
    <m/>
    <s v="COMPLETED &amp; APPROVED"/>
    <s v="Yes"/>
    <d v="2025-07-19T00:00:00"/>
    <s v="\\172.28.9.34\Artefacts_T-Fiber TNOC Tracker\HELPDESK\T366"/>
    <m/>
    <m/>
    <m/>
    <m/>
    <m/>
    <m/>
    <s v="MOMHelpdesk"/>
    <s v="Helpdesk (Contact Center)"/>
    <s v="CLOSED"/>
    <m/>
    <m/>
    <m/>
    <d v="2025-07-19T00:00:00"/>
    <s v="\\172.28.9.34\Artefacts_T-Fiber TNOC Tracker\HELPDESK\T366"/>
    <m/>
    <n v="1"/>
    <s v="Completed &amp; Approved"/>
    <x v="0"/>
  </r>
  <r>
    <n v="1707"/>
    <s v="M960"/>
    <s v="MOM"/>
    <d v="2024-01-24T00:00:00"/>
    <m/>
    <m/>
    <m/>
    <s v="NOC Operationalization"/>
    <s v=" "/>
    <s v="Submit package for NOC readiness, roadmaps, and sheet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08"/>
    <s v="M961"/>
    <s v="MOM"/>
    <d v="2024-01-24T00:00:00"/>
    <m/>
    <m/>
    <m/>
    <s v="NOC Operationalization"/>
    <s v=" "/>
    <s v="Engage OEMs till end-to-end stabilization of service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09"/>
    <s v="M962"/>
    <s v="MOM"/>
    <d v="2024-01-24T00:00:00"/>
    <m/>
    <m/>
    <m/>
    <s v="NOC Operationalization"/>
    <s v=" "/>
    <s v="Discuss pending points and close the final scope with T-Fiber"/>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10"/>
    <s v="M963"/>
    <s v="MOM"/>
    <d v="2024-01-24T00:00:00"/>
    <m/>
    <m/>
    <m/>
    <s v="NOC Operationalization"/>
    <s v=" "/>
    <s v="Share a business continuity plan for 6 manual to automated product transitions"/>
    <m/>
    <s v="Critical"/>
    <s v="Open"/>
    <m/>
    <s v=" "/>
    <s v=" "/>
    <s v="WIP"/>
    <s v=" "/>
    <s v="L&amp;T"/>
    <s v="Sivaprasad"/>
    <x v="0"/>
    <m/>
    <s v="Open"/>
    <s v="WIP"/>
    <s v=" "/>
    <s v=" "/>
    <s v=" "/>
    <m/>
    <m/>
    <m/>
    <m/>
    <m/>
    <m/>
    <s v="MOMNOC Operationalization"/>
    <s v="Network"/>
    <s v="OPEN"/>
    <m/>
    <m/>
    <m/>
    <m/>
    <m/>
    <m/>
    <n v="1"/>
    <s v="Open"/>
    <x v="1"/>
  </r>
  <r>
    <n v="1711"/>
    <s v="M964"/>
    <s v="MOM"/>
    <d v="2024-01-24T00:00:00"/>
    <m/>
    <m/>
    <m/>
    <s v="NOC Operationalization"/>
    <s v=" "/>
    <s v="Present NOC pre-production testing and environment plan"/>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12"/>
    <s v="M965"/>
    <s v="MOM"/>
    <d v="2024-01-24T00:00:00"/>
    <m/>
    <m/>
    <m/>
    <s v="NOC Operationalization"/>
    <s v=" "/>
    <s v="Confirm list of BSS operation team member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13"/>
    <s v="M966"/>
    <s v="MOM"/>
    <d v="2024-01-24T00:00:00"/>
    <m/>
    <m/>
    <m/>
    <s v="WFM"/>
    <s v="NOC Operationalization"/>
    <s v="Update the GIS data and confirm its operation SOP"/>
    <m/>
    <s v="Critical"/>
    <s v="Open"/>
    <m/>
    <s v=" "/>
    <s v=" "/>
    <m/>
    <m/>
    <m/>
    <m/>
    <x v="1"/>
    <m/>
    <s v="Open"/>
    <s v="Open"/>
    <s v=" "/>
    <s v=" "/>
    <s v=" "/>
    <m/>
    <m/>
    <m/>
    <m/>
    <m/>
    <m/>
    <s v="MOMWFM"/>
    <s v="Applications/Tools"/>
    <s v="OPEN"/>
    <m/>
    <m/>
    <m/>
    <m/>
    <e v="#N/A"/>
    <m/>
    <n v="1"/>
    <s v="Open"/>
    <x v="1"/>
  </r>
  <r>
    <n v="1714"/>
    <s v="M967"/>
    <s v="MOM"/>
    <d v="2024-01-24T00:00:00"/>
    <m/>
    <m/>
    <m/>
    <s v="NOC Operationalization"/>
    <s v=" "/>
    <s v="Deploy senior resource for managing T-Fiber helpdesk"/>
    <m/>
    <s v="Critical"/>
    <s v="Open"/>
    <m/>
    <s v=" "/>
    <s v=" "/>
    <s v="WIP"/>
    <m/>
    <s v="L&amp;T"/>
    <s v="Sivaprasad"/>
    <x v="0"/>
    <m/>
    <s v="Open"/>
    <s v="WIP"/>
    <s v=" "/>
    <s v=" "/>
    <s v=" "/>
    <m/>
    <m/>
    <m/>
    <m/>
    <m/>
    <m/>
    <s v="MOMNOC Operationalization"/>
    <s v="Network"/>
    <s v="OPEN"/>
    <m/>
    <m/>
    <m/>
    <m/>
    <m/>
    <m/>
    <n v="1"/>
    <s v="Open"/>
    <x v="1"/>
  </r>
  <r>
    <n v="1715"/>
    <s v="M968"/>
    <s v="MOM"/>
    <d v="2024-01-24T00:00:00"/>
    <m/>
    <m/>
    <m/>
    <s v="NOC Operationalization"/>
    <s v=" "/>
    <s v="Separate helpdesk and call center desk with transition plan"/>
    <m/>
    <s v="Critical"/>
    <s v="Open"/>
    <m/>
    <s v=" "/>
    <s v=" "/>
    <s v="WIP"/>
    <s v="Only technical helpdesk in scope which is operational"/>
    <s v="T Fiber"/>
    <s v="Sanjay"/>
    <x v="2"/>
    <m/>
    <s v="Open"/>
    <s v="WIP"/>
    <s v=" "/>
    <s v=" "/>
    <s v=" "/>
    <m/>
    <m/>
    <m/>
    <m/>
    <m/>
    <m/>
    <s v="MOMNOC Operationalization"/>
    <s v="Network"/>
    <s v="OPEN"/>
    <m/>
    <m/>
    <m/>
    <m/>
    <m/>
    <m/>
    <n v="1"/>
    <s v="Open"/>
    <x v="1"/>
  </r>
  <r>
    <n v="1716"/>
    <s v="M969"/>
    <s v="MOM"/>
    <d v="2024-01-24T00:00:00"/>
    <m/>
    <m/>
    <m/>
    <s v="NOC Operationalization"/>
    <s v=" "/>
    <s v="Arrange toll-free number and update on notification formats readiness"/>
    <m/>
    <s v="Critical"/>
    <s v="Open"/>
    <m/>
    <s v=" "/>
    <s v=" "/>
    <s v="WIP"/>
    <s v=" "/>
    <m/>
    <m/>
    <x v="2"/>
    <m/>
    <s v="Open"/>
    <s v="WIP"/>
    <s v=" "/>
    <s v=" "/>
    <s v=" "/>
    <m/>
    <m/>
    <m/>
    <m/>
    <m/>
    <m/>
    <s v="MOMNOC Operationalization"/>
    <s v="Network"/>
    <s v="OPEN"/>
    <m/>
    <m/>
    <m/>
    <m/>
    <m/>
    <m/>
    <n v="1"/>
    <s v="Open"/>
    <x v="1"/>
  </r>
  <r>
    <n v="1717"/>
    <s v="M97"/>
    <s v="MOM"/>
    <d v="2023-08-01T00:00:00"/>
    <m/>
    <m/>
    <m/>
    <s v="Helpdesk"/>
    <s v="User Experience"/>
    <s v="Different communication channels such as SMS, WhatsApp, Email"/>
    <m/>
    <s v="Critical"/>
    <s v="Open"/>
    <m/>
    <s v=" "/>
    <s v=" "/>
    <s v="WIP"/>
    <s v="11- Sep-25: SMS and E-mail Integrated and Whatsapp existing Product will not support"/>
    <m/>
    <m/>
    <x v="2"/>
    <m/>
    <s v="Open"/>
    <s v="WIP"/>
    <s v=" "/>
    <s v=" "/>
    <s v=" "/>
    <m/>
    <m/>
    <m/>
    <m/>
    <m/>
    <m/>
    <s v="MOMHelpdesk"/>
    <s v="Helpdesk (Contact Center)"/>
    <s v="OPEN"/>
    <m/>
    <m/>
    <m/>
    <m/>
    <m/>
    <m/>
    <n v="1"/>
    <s v="Open"/>
    <x v="1"/>
  </r>
  <r>
    <n v="1718"/>
    <s v="M970"/>
    <s v="MOM"/>
    <d v="2024-01-24T00:00:00"/>
    <m/>
    <m/>
    <m/>
    <s v="NOC Operationalization"/>
    <s v=" "/>
    <s v="Integrate WhatsApp for customer communication through calls with IVR"/>
    <m/>
    <s v="Critical"/>
    <s v="Open"/>
    <m/>
    <s v=" "/>
    <s v=" "/>
    <s v="WIP"/>
    <s v=" "/>
    <m/>
    <m/>
    <x v="2"/>
    <m/>
    <s v="Open"/>
    <s v="WIP"/>
    <s v=" "/>
    <s v=" "/>
    <s v=" "/>
    <m/>
    <m/>
    <m/>
    <m/>
    <m/>
    <m/>
    <s v="MOMNOC Operationalization"/>
    <s v="Network"/>
    <s v="OPEN"/>
    <m/>
    <m/>
    <m/>
    <m/>
    <m/>
    <m/>
    <n v="1"/>
    <s v="Open"/>
    <x v="1"/>
  </r>
  <r>
    <n v="1719"/>
    <s v="M971"/>
    <s v="MOM"/>
    <d v="2024-01-24T00:00:00"/>
    <m/>
    <m/>
    <m/>
    <s v="NOC Operationalization"/>
    <s v=" "/>
    <s v="Provide updates on NOC progress and ensure commitment dates are met"/>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20"/>
    <s v="M972"/>
    <s v="MOM"/>
    <d v="2024-01-24T00:00:00"/>
    <m/>
    <m/>
    <m/>
    <s v="NOC Operationalization"/>
    <s v=" "/>
    <s v="Deploy stable standard product for IPDR"/>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21"/>
    <s v="M973"/>
    <s v="MOM"/>
    <d v="2024-01-24T00:00:00"/>
    <m/>
    <m/>
    <m/>
    <s v="NOC Operationalization"/>
    <s v=" "/>
    <s v="Ensure pre-scheduled meetings occur without SMEs absence"/>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22"/>
    <s v="M974"/>
    <s v="MOM"/>
    <d v="2024-01-24T00:00:00"/>
    <m/>
    <m/>
    <m/>
    <s v="NOC Operationalization"/>
    <s v=" "/>
    <s v="Prepare NOC for review by the State IT&amp;EC Minister and PS-ITE&amp;C"/>
    <m/>
    <s v="Critical"/>
    <s v="Open"/>
    <m/>
    <s v=" "/>
    <s v=" "/>
    <s v="Closed"/>
    <s v="24-Sep-25: Closed, Meeting completed"/>
    <m/>
    <m/>
    <x v="2"/>
    <m/>
    <m/>
    <s v="COMPLETED &amp; APPROVED"/>
    <s v=" "/>
    <s v=" "/>
    <s v=" "/>
    <m/>
    <m/>
    <m/>
    <m/>
    <m/>
    <m/>
    <s v="MOMNOC Operationalization"/>
    <s v="Network"/>
    <s v="CLOSED"/>
    <m/>
    <m/>
    <m/>
    <d v="2025-09-24T00:00:00"/>
    <s v="Artefacts not Required"/>
    <m/>
    <n v="1"/>
    <s v="Completed &amp; Approved"/>
    <x v="0"/>
  </r>
  <r>
    <n v="1723"/>
    <s v="M975"/>
    <s v="MOM"/>
    <d v="2024-01-24T00:00:00"/>
    <m/>
    <m/>
    <m/>
    <s v="NOC Operationalization"/>
    <s v=" "/>
    <s v="Project Review with 3 MSI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24"/>
    <s v="M976"/>
    <s v="MOM"/>
    <d v="2024-01-24T00:00:00"/>
    <s v="P3"/>
    <m/>
    <m/>
    <s v="NOC Operationalization"/>
    <s v=" "/>
    <s v="Resource mobilization and network availability"/>
    <m/>
    <s v="Critical"/>
    <s v="Open"/>
    <m/>
    <s v=" "/>
    <s v=" "/>
    <m/>
    <s v="NOC resources available, availability report being shared"/>
    <m/>
    <m/>
    <x v="8"/>
    <m/>
    <m/>
    <s v="COMPLETED &amp; APPROVED"/>
    <s v=" "/>
    <s v=" "/>
    <s v=" "/>
    <m/>
    <m/>
    <m/>
    <m/>
    <m/>
    <m/>
    <s v="MOMNOC Operationalization"/>
    <s v="Network"/>
    <s v="CLOSED"/>
    <m/>
    <m/>
    <s v="Not related to delivery"/>
    <d v="2025-09-19T00:00:00"/>
    <s v="Artefacts not Required"/>
    <m/>
    <n v="1"/>
    <s v="Completed &amp; Approved"/>
    <x v="0"/>
  </r>
  <r>
    <n v="1725"/>
    <s v="M977"/>
    <s v="MOM"/>
    <d v="2024-01-24T00:00:00"/>
    <m/>
    <m/>
    <m/>
    <s v="NOC Operationalization"/>
    <s v=" "/>
    <s v="Adoption of WFM by packages B &amp; C"/>
    <m/>
    <s v="Critical"/>
    <s v="Open"/>
    <m/>
    <s v=" "/>
    <s v=" "/>
    <s v="WIP"/>
    <s v=" "/>
    <s v="L&amp;T"/>
    <s v="Sivaprasad"/>
    <x v="0"/>
    <m/>
    <s v="Open"/>
    <s v="WIP"/>
    <s v=" "/>
    <s v=" "/>
    <s v=" "/>
    <m/>
    <m/>
    <m/>
    <m/>
    <m/>
    <m/>
    <s v="MOMNOC Operationalization"/>
    <s v="Network"/>
    <s v="OPEN"/>
    <m/>
    <m/>
    <m/>
    <m/>
    <m/>
    <m/>
    <n v="1"/>
    <s v="Open"/>
    <x v="1"/>
  </r>
  <r>
    <n v="1726"/>
    <s v="M978"/>
    <s v="MOM"/>
    <d v="2024-01-24T00:00:00"/>
    <m/>
    <m/>
    <m/>
    <s v="Field Related"/>
    <s v=" "/>
    <s v="Implementation of Mandal rings of NoFN PH-1"/>
    <m/>
    <s v="NON-Critical"/>
    <s v="Open"/>
    <m/>
    <s v=" "/>
    <s v=" "/>
    <m/>
    <m/>
    <m/>
    <m/>
    <x v="3"/>
    <m/>
    <s v="Open"/>
    <s v="Open"/>
    <s v=" "/>
    <s v=" "/>
    <s v=" "/>
    <m/>
    <m/>
    <m/>
    <m/>
    <m/>
    <m/>
    <s v="MOMField Related"/>
    <s v="Field Related issues"/>
    <s v="OPEN"/>
    <m/>
    <m/>
    <s v="Project Team"/>
    <m/>
    <e v="#N/A"/>
    <m/>
    <n v="1"/>
    <s v="Open"/>
    <x v="1"/>
  </r>
  <r>
    <n v="1727"/>
    <s v="M979"/>
    <s v="MOM"/>
    <d v="2024-01-24T00:00:00"/>
    <m/>
    <m/>
    <m/>
    <s v="NOC Operationalization"/>
    <s v=" "/>
    <s v="Restoration of social welfare and tribal welfare schools to service"/>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28"/>
    <s v="M98"/>
    <s v="MOM"/>
    <d v="2023-08-01T00:00:00"/>
    <m/>
    <m/>
    <m/>
    <s v="Helpdesk"/>
    <s v="Dashboards"/>
    <s v="Categorization of Incoming Queries"/>
    <m/>
    <s v="Critical"/>
    <s v="Open"/>
    <m/>
    <s v=" "/>
    <s v=" "/>
    <s v="WIP"/>
    <s v="11- Sep-25: Available in Neox Application"/>
    <m/>
    <m/>
    <x v="2"/>
    <m/>
    <s v="Open"/>
    <s v="WIP"/>
    <s v=" "/>
    <s v=" "/>
    <s v=" "/>
    <m/>
    <m/>
    <m/>
    <m/>
    <m/>
    <m/>
    <s v="MOMHelpdesk"/>
    <s v="Helpdesk (Contact Center)"/>
    <s v="OPEN"/>
    <m/>
    <m/>
    <m/>
    <m/>
    <m/>
    <m/>
    <n v="1"/>
    <s v="Open"/>
    <x v="1"/>
  </r>
  <r>
    <n v="1729"/>
    <s v="M980"/>
    <s v="MOM"/>
    <d v="2024-01-24T00:00:00"/>
    <m/>
    <m/>
    <m/>
    <s v="Field Related"/>
    <s v=" "/>
    <s v="Complete all GI connectivity before March '24"/>
    <m/>
    <s v="Critical"/>
    <s v="Open"/>
    <m/>
    <s v=" "/>
    <s v=" "/>
    <m/>
    <m/>
    <m/>
    <m/>
    <x v="3"/>
    <m/>
    <s v="Open"/>
    <s v="Open"/>
    <s v=" "/>
    <s v=" "/>
    <s v=" "/>
    <m/>
    <m/>
    <m/>
    <m/>
    <m/>
    <m/>
    <s v="MOMField Related"/>
    <s v="Field Related issues"/>
    <s v="OPEN"/>
    <m/>
    <m/>
    <s v="Project Team"/>
    <m/>
    <s v="Artefacts to be uploaded"/>
    <m/>
    <n v="1"/>
    <s v="Open"/>
    <x v="1"/>
  </r>
  <r>
    <n v="1730"/>
    <s v="M981"/>
    <s v="MOM"/>
    <d v="2024-01-24T00:00:00"/>
    <m/>
    <m/>
    <m/>
    <s v="NOC Operationalization"/>
    <s v=" "/>
    <s v="Focus on top 4 network readiness prioritie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31"/>
    <s v="M982"/>
    <s v="MOM"/>
    <d v="2024-01-25T00:00:00"/>
    <m/>
    <m/>
    <m/>
    <s v="WFM"/>
    <s v="NOC Operationalization"/>
    <s v="WFM Patrolling App Demo"/>
    <m/>
    <s v="Critical"/>
    <s v="Open"/>
    <m/>
    <s v=" "/>
    <s v=" "/>
    <m/>
    <m/>
    <m/>
    <m/>
    <x v="1"/>
    <m/>
    <s v="Open"/>
    <s v="Open"/>
    <s v=" "/>
    <s v=" "/>
    <s v=" "/>
    <m/>
    <m/>
    <m/>
    <m/>
    <m/>
    <m/>
    <s v="MOMWFM"/>
    <s v="Applications/Tools"/>
    <s v="OPEN"/>
    <m/>
    <m/>
    <m/>
    <m/>
    <e v="#N/A"/>
    <m/>
    <n v="1"/>
    <s v="Open"/>
    <x v="1"/>
  </r>
  <r>
    <n v="1732"/>
    <s v="M983"/>
    <s v="MOM"/>
    <d v="2024-01-25T00:00:00"/>
    <m/>
    <m/>
    <m/>
    <s v="WFM"/>
    <s v="NOC Operationalization"/>
    <s v="Complete WFM-OSS integration"/>
    <m/>
    <s v="Critical"/>
    <s v="Open"/>
    <m/>
    <s v=" "/>
    <s v=" "/>
    <m/>
    <m/>
    <m/>
    <m/>
    <x v="1"/>
    <m/>
    <s v="Open"/>
    <s v="Open"/>
    <s v=" "/>
    <s v=" "/>
    <s v=" "/>
    <m/>
    <m/>
    <m/>
    <m/>
    <m/>
    <m/>
    <s v="MOMWFM"/>
    <s v="Applications/Tools"/>
    <s v="OPEN"/>
    <m/>
    <m/>
    <m/>
    <m/>
    <e v="#N/A"/>
    <m/>
    <n v="1"/>
    <s v="Open"/>
    <x v="1"/>
  </r>
  <r>
    <n v="1733"/>
    <s v="M984"/>
    <s v="MOM"/>
    <d v="2024-01-25T00:00:00"/>
    <m/>
    <m/>
    <m/>
    <s v="NOC Operationalization"/>
    <s v=" "/>
    <s v="Submit solution document for PoP RF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34"/>
    <s v="M985"/>
    <s v="MOM"/>
    <d v="2024-01-25T00:00:00"/>
    <m/>
    <m/>
    <m/>
    <s v="WFM"/>
    <s v="NOC Operationalization"/>
    <s v="Understand use cases of WFM integration with BSS"/>
    <m/>
    <s v="Critical"/>
    <s v="Open"/>
    <m/>
    <s v=" "/>
    <s v=" "/>
    <m/>
    <m/>
    <m/>
    <m/>
    <x v="1"/>
    <m/>
    <m/>
    <s v="CLOSURE REVIEW PENDING "/>
    <s v=" "/>
    <s v=" "/>
    <s v=" "/>
    <m/>
    <m/>
    <m/>
    <m/>
    <m/>
    <m/>
    <s v="MOMWFM"/>
    <s v="Applications/Tools"/>
    <s v="OPEN"/>
    <m/>
    <m/>
    <m/>
    <m/>
    <m/>
    <m/>
    <n v="1"/>
    <s v="Completed but Verification undrer Process"/>
    <x v="2"/>
  </r>
  <r>
    <n v="1735"/>
    <s v="M986"/>
    <s v="MOM"/>
    <d v="2024-01-25T00:00:00"/>
    <m/>
    <s v="OSS"/>
    <s v="OSS"/>
    <s v="OSS"/>
    <s v=" "/>
    <s v="Complete Fault Management and Trouble Ticketing"/>
    <m/>
    <s v="Critical"/>
    <s v="Open"/>
    <m/>
    <s v=" "/>
    <s v=" "/>
    <m/>
    <m/>
    <m/>
    <m/>
    <x v="9"/>
    <m/>
    <m/>
    <s v="CLOSURE REVIEW PENDING "/>
    <s v=" "/>
    <s v=" "/>
    <s v=" "/>
    <m/>
    <m/>
    <m/>
    <m/>
    <m/>
    <m/>
    <s v="MOMOSS"/>
    <s v="Applications/Tools"/>
    <s v="OPEN"/>
    <s v="COMPLETED"/>
    <n v="0"/>
    <m/>
    <m/>
    <m/>
    <m/>
    <n v="1"/>
    <s v="Completed but Verification undrer Process"/>
    <x v="2"/>
  </r>
  <r>
    <n v="1736"/>
    <s v="M987"/>
    <s v="MOM"/>
    <d v="2024-01-25T00:00:00"/>
    <m/>
    <m/>
    <m/>
    <s v="WFM"/>
    <s v="NOC Operationalization"/>
    <s v="Clarify GIS vs WFM mobile app usage"/>
    <m/>
    <s v="Critical"/>
    <s v="Open"/>
    <m/>
    <s v=" "/>
    <s v=" "/>
    <m/>
    <m/>
    <m/>
    <m/>
    <x v="1"/>
    <m/>
    <s v="Open"/>
    <s v="Open"/>
    <s v=" "/>
    <s v=" "/>
    <s v=" "/>
    <m/>
    <m/>
    <m/>
    <m/>
    <m/>
    <m/>
    <s v="MOMWFM"/>
    <s v="Applications/Tools"/>
    <s v="OPEN"/>
    <m/>
    <m/>
    <m/>
    <m/>
    <e v="#N/A"/>
    <m/>
    <n v="1"/>
    <s v="Open"/>
    <x v="1"/>
  </r>
  <r>
    <n v="1737"/>
    <s v="M988"/>
    <s v="MOM"/>
    <d v="2024-01-25T00:00:00"/>
    <m/>
    <m/>
    <m/>
    <s v="WFM"/>
    <s v="NOC Operationalization"/>
    <s v="Submit the NDA signed between L&amp;T and M/S Lepton"/>
    <m/>
    <s v="Critical"/>
    <s v="Open"/>
    <m/>
    <s v=" "/>
    <s v=" "/>
    <m/>
    <m/>
    <m/>
    <m/>
    <x v="1"/>
    <m/>
    <m/>
    <s v="CLOSURE REVIEW PENDING "/>
    <s v=" "/>
    <s v=" "/>
    <s v=" "/>
    <m/>
    <m/>
    <m/>
    <m/>
    <m/>
    <m/>
    <s v="MOMWFM"/>
    <s v="Applications/Tools"/>
    <s v="OPEN"/>
    <m/>
    <m/>
    <m/>
    <m/>
    <m/>
    <m/>
    <n v="1"/>
    <s v="Completed but Verification undrer Process"/>
    <x v="2"/>
  </r>
  <r>
    <n v="1738"/>
    <s v="M989"/>
    <s v="MOM"/>
    <d v="2024-01-25T00:00:00"/>
    <m/>
    <m/>
    <m/>
    <s v="Security &amp; Regulatory Compliance"/>
    <s v="NOC Operationalization"/>
    <s v="Ensure API security measures"/>
    <m/>
    <s v="Critical"/>
    <s v="Open"/>
    <m/>
    <s v=" "/>
    <s v=" "/>
    <m/>
    <s v="Applicationer has been asked to collect from Developers"/>
    <m/>
    <m/>
    <x v="4"/>
    <m/>
    <s v="Open"/>
    <s v="Open"/>
    <s v=" "/>
    <s v=" "/>
    <s v=" "/>
    <m/>
    <m/>
    <m/>
    <m/>
    <m/>
    <m/>
    <s v="MOMSecurity &amp; Regulatory Compliance"/>
    <s v="Security"/>
    <s v="OPEN"/>
    <m/>
    <m/>
    <m/>
    <m/>
    <e v="#N/A"/>
    <m/>
    <n v="1"/>
    <s v="Open"/>
    <x v="1"/>
  </r>
  <r>
    <n v="1739"/>
    <s v="M99"/>
    <s v="MOM"/>
    <d v="2023-08-01T00:00:00"/>
    <m/>
    <m/>
    <m/>
    <s v="Helpdesk"/>
    <s v="User Experience"/>
    <s v="Bilingual IVR"/>
    <m/>
    <s v="Critical"/>
    <s v="Open"/>
    <m/>
    <s v=" "/>
    <s v=" "/>
    <s v="Closed"/>
    <s v="24-Sep-25: Now its in 3 Languages"/>
    <m/>
    <m/>
    <x v="2"/>
    <m/>
    <m/>
    <s v="COMPLETED &amp; APPROVED"/>
    <s v=" "/>
    <s v=" "/>
    <s v=" "/>
    <m/>
    <m/>
    <m/>
    <m/>
    <m/>
    <m/>
    <s v="MOMHelpdesk"/>
    <s v="Helpdesk (Contact Center)"/>
    <s v="CLOSED"/>
    <m/>
    <m/>
    <m/>
    <d v="2025-09-24T00:00:00"/>
    <s v="\\172.28.9.34\Artefacts_T-Fiber TNOC Tracker\HELPDESK\M121,170,99,726"/>
    <m/>
    <n v="1"/>
    <s v="Completed &amp; Approved"/>
    <x v="0"/>
  </r>
  <r>
    <n v="1740"/>
    <s v="M990"/>
    <s v="MOM"/>
    <d v="2024-01-25T00:00:00"/>
    <m/>
    <s v="OSS"/>
    <s v="OSS"/>
    <s v="OSS"/>
    <s v=" "/>
    <s v="Submit sample dashboards/reports"/>
    <m/>
    <s v="Critical"/>
    <s v="Open"/>
    <m/>
    <s v=" "/>
    <s v=" "/>
    <m/>
    <m/>
    <m/>
    <m/>
    <x v="9"/>
    <m/>
    <m/>
    <s v="CLOSURE REVIEW PENDING "/>
    <s v=" "/>
    <s v=" "/>
    <s v=" "/>
    <m/>
    <m/>
    <m/>
    <m/>
    <m/>
    <m/>
    <s v="MOMOSS"/>
    <s v="Applications/Tools"/>
    <s v="OPEN"/>
    <s v="COMPLETED"/>
    <n v="0"/>
    <m/>
    <m/>
    <m/>
    <m/>
    <n v="1"/>
    <s v="Completed but Verification undrer Process"/>
    <x v="2"/>
  </r>
  <r>
    <n v="1741"/>
    <s v="M991"/>
    <s v="MOM"/>
    <d v="2024-01-25T00:00:00"/>
    <s v="P3"/>
    <m/>
    <m/>
    <s v="NOC Operationalization"/>
    <s v=" "/>
    <s v="Provide Operations Handbook document forms"/>
    <m/>
    <s v="Critical"/>
    <s v="Open"/>
    <m/>
    <s v=" "/>
    <s v=" "/>
    <m/>
    <s v=" "/>
    <m/>
    <m/>
    <x v="8"/>
    <d v="2025-10-07T00:00:00"/>
    <s v="Open"/>
    <s v="Open"/>
    <s v=" "/>
    <s v=" "/>
    <s v=" "/>
    <m/>
    <m/>
    <m/>
    <m/>
    <m/>
    <m/>
    <s v="MOMNOC Operationalization"/>
    <s v="Network"/>
    <s v="OPEN"/>
    <m/>
    <m/>
    <s v="Documentation"/>
    <m/>
    <e v="#N/A"/>
    <m/>
    <n v="1"/>
    <s v="Open"/>
    <x v="1"/>
  </r>
  <r>
    <n v="1742"/>
    <s v="M992"/>
    <s v="MOM"/>
    <d v="2024-01-25T00:00:00"/>
    <m/>
    <m/>
    <m/>
    <s v="NOC Operationalization"/>
    <s v=" "/>
    <s v="Clarify attendance watermarking feature"/>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43"/>
    <s v="M993"/>
    <s v="MOM"/>
    <d v="2024-01-25T00:00:00"/>
    <m/>
    <m/>
    <m/>
    <s v="NOC Operationalization"/>
    <s v=" "/>
    <s v="Schedule weekly training for patroller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44"/>
    <s v="M994"/>
    <s v="MOM"/>
    <d v="2024-01-25T00:00:00"/>
    <m/>
    <m/>
    <m/>
    <s v="NOC Operationalization"/>
    <s v=" "/>
    <s v="Update on previous MoM action items"/>
    <m/>
    <s v="Critical"/>
    <s v="Open"/>
    <m/>
    <s v=" "/>
    <s v=" "/>
    <s v="Closed"/>
    <s v="23-Sep-25: Approved shall be closed"/>
    <m/>
    <m/>
    <x v="0"/>
    <m/>
    <m/>
    <s v="COMPLETED &amp; APPROVED"/>
    <s v=" "/>
    <s v=" "/>
    <s v=" "/>
    <m/>
    <m/>
    <m/>
    <m/>
    <m/>
    <m/>
    <s v="MOMNOC Operationalization"/>
    <s v="Network"/>
    <s v="CLOSED"/>
    <m/>
    <m/>
    <m/>
    <d v="2025-09-23T00:00:00"/>
    <s v="Artefacts not Required"/>
    <m/>
    <n v="1"/>
    <s v="Completed &amp; Approved"/>
    <x v="0"/>
  </r>
  <r>
    <n v="1745"/>
    <s v="M995"/>
    <s v="MOM"/>
    <d v="2024-01-25T00:00:00"/>
    <m/>
    <m/>
    <m/>
    <s v="BSS"/>
    <s v=" "/>
    <s v="Continue defining logic for Dark Fiber and GI-BB products"/>
    <m/>
    <s v="Critical"/>
    <s v="Open"/>
    <m/>
    <s v=" "/>
    <s v=" "/>
    <m/>
    <s v=" "/>
    <m/>
    <m/>
    <x v="5"/>
    <m/>
    <s v="Open"/>
    <s v="Open"/>
    <s v=" "/>
    <s v=" "/>
    <s v=" "/>
    <m/>
    <m/>
    <m/>
    <m/>
    <m/>
    <m/>
    <s v="MOMBSS"/>
    <s v="Applications/Tools"/>
    <s v="OPEN"/>
    <m/>
    <m/>
    <m/>
    <m/>
    <e v="#N/A"/>
    <m/>
    <n v="1"/>
    <s v="Open"/>
    <x v="1"/>
  </r>
  <r>
    <n v="1746"/>
    <s v="M996"/>
    <s v="MOM"/>
    <d v="2024-01-25T00:00:00"/>
    <m/>
    <m/>
    <m/>
    <s v="WFM"/>
    <s v="NOC Operationalization"/>
    <s v="Dry run and operationalize three routes for testing WFM with actual data"/>
    <m/>
    <s v="Critical"/>
    <s v="Open"/>
    <m/>
    <s v=" "/>
    <s v=" "/>
    <m/>
    <m/>
    <m/>
    <m/>
    <x v="1"/>
    <m/>
    <m/>
    <s v="CLOSURE REVIEW PENDING "/>
    <s v=" "/>
    <s v=" "/>
    <s v=" "/>
    <m/>
    <m/>
    <m/>
    <m/>
    <m/>
    <m/>
    <s v="MOMWFM"/>
    <s v="Applications/Tools"/>
    <s v="OPEN"/>
    <m/>
    <m/>
    <m/>
    <m/>
    <m/>
    <m/>
    <n v="1"/>
    <s v="Completed but Verification undrer Process"/>
    <x v="2"/>
  </r>
  <r>
    <n v="1747"/>
    <s v="M997"/>
    <s v="MOM"/>
    <d v="2024-01-25T00:00:00"/>
    <m/>
    <m/>
    <m/>
    <s v="Field Related"/>
    <s v=" "/>
    <s v="Improve resource mobilization &amp; achieve 65% network availability"/>
    <m/>
    <s v="NON-Critical"/>
    <s v="Open"/>
    <m/>
    <s v=" "/>
    <s v=" "/>
    <m/>
    <m/>
    <m/>
    <m/>
    <x v="3"/>
    <m/>
    <s v="Open"/>
    <s v="Open"/>
    <s v=" "/>
    <s v=" "/>
    <s v=" "/>
    <m/>
    <m/>
    <m/>
    <m/>
    <m/>
    <m/>
    <s v="MOMField Related"/>
    <s v="Field Related issues"/>
    <s v="OPEN"/>
    <m/>
    <m/>
    <s v="Project Team"/>
    <m/>
    <e v="#N/A"/>
    <m/>
    <n v="1"/>
    <s v="Open"/>
    <x v="1"/>
  </r>
  <r>
    <n v="1748"/>
    <s v="M998"/>
    <s v="MOM"/>
    <d v="2024-01-25T00:00:00"/>
    <m/>
    <m/>
    <m/>
    <s v="Field Related"/>
    <s v=" "/>
    <s v="Engage partners for O&amp;M resources augmentation and ensure active spares availability"/>
    <m/>
    <s v="NON-Critical"/>
    <s v="Open"/>
    <m/>
    <s v=" "/>
    <s v=" "/>
    <m/>
    <m/>
    <m/>
    <m/>
    <x v="3"/>
    <m/>
    <s v="Open"/>
    <s v="Open"/>
    <s v=" "/>
    <s v=" "/>
    <s v=" "/>
    <m/>
    <m/>
    <m/>
    <m/>
    <m/>
    <m/>
    <s v="MOMField Related"/>
    <s v="Field Related issues"/>
    <s v="OPEN"/>
    <m/>
    <m/>
    <s v="O&amp;M Team"/>
    <m/>
    <e v="#N/A"/>
    <m/>
    <n v="1"/>
    <s v="Open"/>
    <x v="1"/>
  </r>
  <r>
    <n v="1749"/>
    <s v="M999"/>
    <s v="MOM"/>
    <d v="2024-01-25T00:00:00"/>
    <m/>
    <m/>
    <m/>
    <s v="Field Related"/>
    <s v=" "/>
    <s v="Deploy committed resources and achieve network availability"/>
    <m/>
    <s v="NON-Critical"/>
    <s v="Open"/>
    <m/>
    <s v=" "/>
    <s v=" "/>
    <m/>
    <m/>
    <m/>
    <m/>
    <x v="3"/>
    <m/>
    <s v="Open"/>
    <s v="Open"/>
    <s v=" "/>
    <s v=" "/>
    <s v=" "/>
    <m/>
    <m/>
    <m/>
    <m/>
    <m/>
    <m/>
    <s v="MOMField Related"/>
    <s v="Field Related issues"/>
    <s v="OPEN"/>
    <m/>
    <m/>
    <s v="O&amp;M Team"/>
    <m/>
    <e v="#N/A"/>
    <m/>
    <n v="1"/>
    <s v="Open"/>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8">
  <r>
    <n v="1750"/>
    <s v="NOC1"/>
    <s v="NOC"/>
    <s v="NA"/>
    <m/>
    <s v="OSS"/>
    <s v="OSS"/>
    <s v="OSS"/>
    <s v="DC"/>
    <s v="DC Active Infra uptime &amp; SLA Daily"/>
    <m/>
    <s v="Critical"/>
    <s v=" "/>
    <m/>
    <s v="HPSM"/>
    <s v="Incident Management"/>
    <m/>
    <m/>
    <m/>
    <m/>
    <x v="0"/>
    <m/>
    <s v="Open"/>
    <s v="Open"/>
    <s v=" "/>
    <s v=" "/>
    <s v=" "/>
    <m/>
    <m/>
    <m/>
    <m/>
    <m/>
    <m/>
    <s v="NOCOSS"/>
    <s v="Applications/Tools"/>
    <s v="OPEN"/>
    <s v="OPEN"/>
    <n v="0"/>
    <m/>
    <m/>
    <e v="#N/A"/>
    <m/>
    <n v="1"/>
    <s v="Open"/>
    <x v="0"/>
  </r>
  <r>
    <n v="1751"/>
    <s v="NOC10"/>
    <s v="NOC"/>
    <s v="NA"/>
    <m/>
    <s v="OSS"/>
    <s v="OSS"/>
    <s v="OSS"/>
    <s v="DC"/>
    <s v="DC Passive infra uptime &amp; SLA Weekly"/>
    <m/>
    <s v="Critical"/>
    <s v=" "/>
    <m/>
    <s v="HPSM"/>
    <s v="Incident Management"/>
    <m/>
    <m/>
    <m/>
    <m/>
    <x v="0"/>
    <m/>
    <m/>
    <s v="CLOSURE REVIEW PENDING "/>
    <s v=" "/>
    <s v=" "/>
    <s v=" "/>
    <m/>
    <m/>
    <m/>
    <m/>
    <m/>
    <m/>
    <s v="NOCOSS"/>
    <s v="Applications/Tools"/>
    <s v="OPEN"/>
    <s v="COMPLETED"/>
    <n v="0"/>
    <m/>
    <m/>
    <e v="#N/A"/>
    <m/>
    <n v="1"/>
    <s v="Completed but Verification undrer Process"/>
    <x v="1"/>
  </r>
  <r>
    <n v="1752"/>
    <s v="NOC100"/>
    <s v="NOC"/>
    <s v="NA"/>
    <m/>
    <m/>
    <m/>
    <s v="GPON"/>
    <s v="OSS"/>
    <s v="Governenmnet Institutions ( GI ) links delivery. Preparation and publishing of KPI Daily"/>
    <m/>
    <s v="Critical"/>
    <s v="OPEN"/>
    <m/>
    <s v="NNMI"/>
    <s v="NPS"/>
    <m/>
    <s v="OPEN-DEPENDENT"/>
    <m/>
    <m/>
    <x v="0"/>
    <m/>
    <s v="Open"/>
    <s v="Open"/>
    <s v=" "/>
    <s v=" "/>
    <s v=" "/>
    <m/>
    <m/>
    <m/>
    <m/>
    <m/>
    <m/>
    <s v="NOCGPON"/>
    <s v="Applications/Tools"/>
    <s v="OPEN"/>
    <s v="OPEN-DEPENDENT"/>
    <n v="0"/>
    <m/>
    <m/>
    <e v="#N/A"/>
    <m/>
    <n v="1"/>
    <s v="Open"/>
    <x v="0"/>
  </r>
  <r>
    <n v="1753"/>
    <s v="NOC101"/>
    <s v="NOC"/>
    <s v="NA"/>
    <m/>
    <m/>
    <m/>
    <s v="GPON"/>
    <s v="OSS"/>
    <s v="Governenmnet Institutions ( GI ) links delivery. Preparation and publishing of KPI Weekly"/>
    <m/>
    <s v="Critical"/>
    <s v="OPEN"/>
    <m/>
    <s v="NNMI"/>
    <s v="NPS"/>
    <m/>
    <s v="OPEN-DEPENDENT"/>
    <m/>
    <m/>
    <x v="0"/>
    <m/>
    <s v="Open"/>
    <s v="Open"/>
    <s v=" "/>
    <s v=" "/>
    <s v=" "/>
    <m/>
    <m/>
    <m/>
    <m/>
    <m/>
    <m/>
    <s v="NOCGPON"/>
    <s v="Applications/Tools"/>
    <s v="OPEN"/>
    <s v="OPEN-DEPENDENT"/>
    <n v="0"/>
    <m/>
    <m/>
    <e v="#N/A"/>
    <m/>
    <n v="1"/>
    <s v="Open"/>
    <x v="0"/>
  </r>
  <r>
    <n v="1754"/>
    <s v="NOC102"/>
    <s v="NOC"/>
    <s v="NA"/>
    <m/>
    <m/>
    <m/>
    <s v="GPON"/>
    <s v="OSS"/>
    <s v="Governenmnet Institutions ( GI ) links delivery. Preparation and publishing of KPI Monthly"/>
    <m/>
    <s v="Critical"/>
    <s v="OPEN"/>
    <m/>
    <s v="NNMI"/>
    <s v="NPS"/>
    <m/>
    <s v="OPEN-DEPENDENT"/>
    <m/>
    <m/>
    <x v="0"/>
    <m/>
    <s v="Open"/>
    <s v="Open"/>
    <s v=" "/>
    <s v=" "/>
    <s v=" "/>
    <m/>
    <m/>
    <m/>
    <m/>
    <m/>
    <m/>
    <s v="NOCGPON"/>
    <s v="Applications/Tools"/>
    <s v="OPEN"/>
    <s v="OPEN-DEPENDENT"/>
    <n v="0"/>
    <m/>
    <m/>
    <e v="#N/A"/>
    <m/>
    <n v="1"/>
    <s v="Open"/>
    <x v="0"/>
  </r>
  <r>
    <n v="1755"/>
    <s v="NOC103"/>
    <s v="NOC"/>
    <s v="NA"/>
    <m/>
    <m/>
    <m/>
    <s v="GPON"/>
    <s v="OSS"/>
    <s v="Governenmnet Institutions ( GI ) links delivery. Preparation and publishing of KPI (Selective from and to dates)"/>
    <m/>
    <s v="Critical"/>
    <s v="OPEN"/>
    <m/>
    <s v="NNMI"/>
    <s v="NPS"/>
    <m/>
    <s v="OPEN-DEPENDENT"/>
    <m/>
    <m/>
    <x v="0"/>
    <m/>
    <s v="Open"/>
    <s v="Open"/>
    <s v=" "/>
    <s v=" "/>
    <s v=" "/>
    <m/>
    <m/>
    <m/>
    <m/>
    <m/>
    <m/>
    <s v="NOCGPON"/>
    <s v="Applications/Tools"/>
    <s v="OPEN"/>
    <s v="OPEN-DEPENDENT"/>
    <n v="0"/>
    <m/>
    <m/>
    <e v="#N/A"/>
    <m/>
    <n v="1"/>
    <s v="Open"/>
    <x v="0"/>
  </r>
  <r>
    <n v="1756"/>
    <s v="NOC104"/>
    <s v="NOC"/>
    <s v="NA"/>
    <m/>
    <m/>
    <m/>
    <s v="GPON"/>
    <s v="OSS"/>
    <s v="Published GP Network uptime (like, total scope, litup count and availability according to the category) Daily"/>
    <m/>
    <s v="Critical"/>
    <s v="COMPLETED"/>
    <m/>
    <s v="HPSM"/>
    <s v="Incident Management"/>
    <m/>
    <m/>
    <m/>
    <m/>
    <x v="0"/>
    <m/>
    <m/>
    <s v="CLOSURE REVIEW PENDING "/>
    <s v=" "/>
    <s v=" "/>
    <s v=" "/>
    <m/>
    <m/>
    <m/>
    <m/>
    <m/>
    <m/>
    <s v="NOCGPON"/>
    <s v="Applications/Tools"/>
    <s v="OPEN"/>
    <s v="CLOSURE REVIEW PENDING "/>
    <n v="0"/>
    <m/>
    <m/>
    <m/>
    <m/>
    <n v="1"/>
    <s v="Completed but Verification undrer Process"/>
    <x v="1"/>
  </r>
  <r>
    <n v="1757"/>
    <s v="NOC105"/>
    <s v="NOC"/>
    <s v="NA"/>
    <m/>
    <m/>
    <m/>
    <s v="GPON"/>
    <s v="OSS"/>
    <s v="Published GP Network uptime (like, total scope, litup count and availability according to the category) Weekly"/>
    <m/>
    <s v="Critical"/>
    <s v="OPEN"/>
    <m/>
    <s v="HPSM"/>
    <s v="Incident Management"/>
    <m/>
    <s v="26-Sep-2025: _x000a_GPON , DWDM, Routers, switches and UPS we can take monthly and Daily reports from UOC._x000a__x000a_For UPS, Routers and switches we can take hourly, weekly, monthly on demand and any selective period basis from NNMI._x000a__x000a_L&amp;T conveyed that, As per the agreed scope of work between L&amp;T, TFiber, HP and OT this hourly and weekly granuality not given in the scope, also availability based on alarm._x000a__x000a_As per the confirmation from Manoj L&amp;T, The existing tool can only give daily and monthly reports only. Apart from that the system doesn't have capabilities to generate other reports._x000a__x000a_Vigility need to co-ordinate with OEM and confirm the feasibility."/>
    <m/>
    <m/>
    <x v="0"/>
    <m/>
    <s v="Open"/>
    <s v="Open"/>
    <s v=" "/>
    <s v=" "/>
    <s v=" "/>
    <m/>
    <m/>
    <m/>
    <m/>
    <m/>
    <m/>
    <s v="NOCGPON"/>
    <s v="Applications/Tools"/>
    <s v="OPEN"/>
    <s v="NOT-FEASIBLE"/>
    <s v="26-Sep-2025: _x000a_GPON , DWDM, Routers, switches and UPS we can take monthly and Daily reports from UOC._x000a_For UPS, Routers and switches we can take hourly, weekly, monthly on demand and any selective period basis from NNMI._x000a_L&amp;T conveyed that, As per the agreed scope of work between L&amp;T, TFiber, HP and OT this hourly and weekly granuality not given in the scope, also availability based on alarm._x000a__x000a_As per the confirmation from Manoj L&amp;T, The existing tool can only give daily and monthly reports only. Apart from that the system doesn't have capabilities to generate other reports._x000a_Vigility need to co-ordinate with OEM and confirm the feasibility."/>
    <m/>
    <m/>
    <m/>
    <m/>
    <n v="1"/>
    <s v="Open"/>
    <x v="0"/>
  </r>
  <r>
    <n v="1758"/>
    <s v="NOC106"/>
    <s v="NOC"/>
    <s v="NA"/>
    <m/>
    <m/>
    <m/>
    <s v="GPON"/>
    <s v="OSS"/>
    <s v="Published GP Network uptime (like, total scope, litup count and availability according to the category) Monthly"/>
    <m/>
    <s v="Critical"/>
    <s v="COMPLETED"/>
    <m/>
    <s v="HPSM"/>
    <s v="Incident Management"/>
    <m/>
    <m/>
    <m/>
    <m/>
    <x v="0"/>
    <m/>
    <m/>
    <s v="CLOSURE REVIEW PENDING "/>
    <s v=" "/>
    <s v=" "/>
    <s v=" "/>
    <m/>
    <m/>
    <m/>
    <m/>
    <m/>
    <m/>
    <s v="NOCGPON"/>
    <s v="Applications/Tools"/>
    <s v="OPEN"/>
    <s v="CLOSURE REVIEW PENDING "/>
    <n v="0"/>
    <m/>
    <m/>
    <m/>
    <m/>
    <n v="1"/>
    <s v="Completed but Verification undrer Process"/>
    <x v="1"/>
  </r>
  <r>
    <n v="1759"/>
    <s v="NOC107"/>
    <s v="NOC"/>
    <s v="NA"/>
    <m/>
    <m/>
    <m/>
    <s v="GPON"/>
    <s v="OSS"/>
    <s v="Published GP Network uptime (like, total scope, litup count and availability according to the category) (Selective from and to dates)"/>
    <m/>
    <s v="Critical"/>
    <s v="COMPLETED"/>
    <m/>
    <s v="HPSM"/>
    <s v="Incident Management"/>
    <m/>
    <m/>
    <m/>
    <m/>
    <x v="0"/>
    <m/>
    <m/>
    <s v="CLOSURE REVIEW PENDING "/>
    <s v=" "/>
    <s v=" "/>
    <s v=" "/>
    <m/>
    <m/>
    <m/>
    <m/>
    <m/>
    <m/>
    <s v="NOCGPON"/>
    <s v="Applications/Tools"/>
    <s v="OPEN"/>
    <s v="COMPLETED"/>
    <n v="0"/>
    <m/>
    <m/>
    <m/>
    <m/>
    <n v="1"/>
    <s v="Completed but Verification undrer Process"/>
    <x v="1"/>
  </r>
  <r>
    <n v="1760"/>
    <s v="NOC108"/>
    <s v="NOC"/>
    <s v="NA"/>
    <m/>
    <m/>
    <m/>
    <s v="GPON"/>
    <s v="OSS"/>
    <s v="Publishing Package wise and District wise GP Network uptime and GP TT resolution MTTR dashboard Daily"/>
    <m/>
    <s v="Critical"/>
    <s v="COMPLETED"/>
    <m/>
    <s v="HPSM"/>
    <s v="Incident Management"/>
    <m/>
    <m/>
    <m/>
    <m/>
    <x v="0"/>
    <m/>
    <m/>
    <s v="CLOSURE REVIEW PENDING "/>
    <s v=" "/>
    <s v=" "/>
    <s v=" "/>
    <m/>
    <m/>
    <m/>
    <m/>
    <m/>
    <m/>
    <s v="NOCGPON"/>
    <s v="Applications/Tools"/>
    <s v="OPEN"/>
    <s v="COMPLETED"/>
    <n v="0"/>
    <m/>
    <m/>
    <m/>
    <m/>
    <n v="1"/>
    <s v="Completed but Verification undrer Process"/>
    <x v="1"/>
  </r>
  <r>
    <n v="1761"/>
    <s v="NOC109"/>
    <s v="NOC"/>
    <s v="NA"/>
    <m/>
    <m/>
    <m/>
    <s v="GPON"/>
    <s v="OSS"/>
    <s v="Publishing Package wise and District wise GP Network uptime and GP TT resolution MTTR dashboard Weekly"/>
    <m/>
    <s v="Critical"/>
    <s v="COMPLETED"/>
    <m/>
    <s v="HPSM"/>
    <s v="Incident Management"/>
    <m/>
    <m/>
    <m/>
    <m/>
    <x v="0"/>
    <m/>
    <m/>
    <s v="CLOSURE REVIEW PENDING "/>
    <s v=" "/>
    <s v=" "/>
    <s v=" "/>
    <m/>
    <m/>
    <m/>
    <m/>
    <m/>
    <m/>
    <s v="NOCGPON"/>
    <s v="Applications/Tools"/>
    <s v="OPEN"/>
    <s v="COMPLETED"/>
    <n v="0"/>
    <m/>
    <m/>
    <m/>
    <m/>
    <n v="1"/>
    <s v="Completed but Verification undrer Process"/>
    <x v="1"/>
  </r>
  <r>
    <n v="1762"/>
    <s v="NOC11"/>
    <s v="NOC"/>
    <s v="NA"/>
    <m/>
    <s v="OSS"/>
    <s v="OSS"/>
    <s v="OSS"/>
    <s v="DC"/>
    <s v="DC Passive infra uptime &amp; SLA Monthly"/>
    <m/>
    <s v="Critical"/>
    <s v=" "/>
    <m/>
    <s v="HPSM"/>
    <s v="Incident Management"/>
    <m/>
    <m/>
    <m/>
    <m/>
    <x v="0"/>
    <m/>
    <m/>
    <s v="CLOSURE REVIEW PENDING "/>
    <s v=" "/>
    <s v=" "/>
    <s v=" "/>
    <m/>
    <m/>
    <m/>
    <m/>
    <m/>
    <m/>
    <s v="NOCOSS"/>
    <s v="Applications/Tools"/>
    <s v="OPEN"/>
    <s v="COMPLETED"/>
    <n v="0"/>
    <m/>
    <m/>
    <e v="#N/A"/>
    <m/>
    <n v="1"/>
    <s v="Completed but Verification undrer Process"/>
    <x v="1"/>
  </r>
  <r>
    <n v="1763"/>
    <s v="NOC110"/>
    <s v="NOC"/>
    <s v="NA"/>
    <m/>
    <m/>
    <m/>
    <s v="GPON"/>
    <s v="OSS"/>
    <s v="Publishing Package wise and District wise GP Network uptime and GP TT resolution MTTR dashboard Monthly"/>
    <m/>
    <s v="Critical"/>
    <s v="COMPLETED"/>
    <m/>
    <s v="HPSM"/>
    <s v="Incident Management"/>
    <m/>
    <m/>
    <m/>
    <m/>
    <x v="0"/>
    <m/>
    <m/>
    <s v="CLOSURE REVIEW PENDING "/>
    <s v=" "/>
    <s v=" "/>
    <s v=" "/>
    <m/>
    <m/>
    <m/>
    <m/>
    <m/>
    <m/>
    <s v="NOCGPON"/>
    <s v="Applications/Tools"/>
    <s v="OPEN"/>
    <s v="COMPLETED"/>
    <n v="0"/>
    <m/>
    <m/>
    <m/>
    <m/>
    <n v="1"/>
    <s v="Completed but Verification undrer Process"/>
    <x v="1"/>
  </r>
  <r>
    <n v="1764"/>
    <s v="NOC111"/>
    <s v="NOC"/>
    <s v="NA"/>
    <m/>
    <m/>
    <m/>
    <s v="GPON"/>
    <s v="OSS"/>
    <s v="Publishing Package wise and District wise GP Network uptime and GP TT resolution MTTR dashboard (Selective from and to dates)"/>
    <m/>
    <s v="Critical"/>
    <s v="OPEN"/>
    <m/>
    <s v="HPSM"/>
    <s v="Incident Management"/>
    <m/>
    <s v="Availability is available in UOC for Daily and monthly only. _x000a__x000a_MTTR Report is available from SM on Daily , Weekly, monthly and customized period. Dashboards made available as per requirements against MTTR"/>
    <m/>
    <m/>
    <x v="0"/>
    <m/>
    <s v="Open"/>
    <s v="Open"/>
    <s v=" "/>
    <s v=" "/>
    <s v=" "/>
    <m/>
    <m/>
    <m/>
    <m/>
    <m/>
    <m/>
    <s v="NOCGPON"/>
    <s v="Applications/Tools"/>
    <s v="OPEN"/>
    <s v="WIP"/>
    <s v="Availability is available in UOC for Daily and monthly only. _x000a__x000a_MTTR Report is available from SM on Daily , Weekly, monthly and customized period. Dashboards made available as per requirements against MTTR"/>
    <m/>
    <m/>
    <e v="#N/A"/>
    <m/>
    <n v="1"/>
    <s v="Open"/>
    <x v="0"/>
  </r>
  <r>
    <n v="1765"/>
    <s v="NOC112"/>
    <s v="NOC"/>
    <s v="NA"/>
    <m/>
    <m/>
    <m/>
    <s v="GPON"/>
    <s v="OSS"/>
    <s v="Published Mandal Network uptime (like, total scope, litup count and availability according to the category) Hourly"/>
    <m/>
    <s v="Critical"/>
    <s v="OPEN"/>
    <m/>
    <s v="HPSM"/>
    <s v="Incident Management"/>
    <m/>
    <s v="Availability is available in UOC for  Daily and monthly only."/>
    <m/>
    <m/>
    <x v="0"/>
    <m/>
    <s v="Open"/>
    <s v="Open"/>
    <s v=" "/>
    <s v=" "/>
    <s v=" "/>
    <m/>
    <m/>
    <m/>
    <m/>
    <m/>
    <m/>
    <s v="NOCGPON"/>
    <s v="Applications/Tools"/>
    <s v="OPEN"/>
    <s v="NOT-FEASIBLE"/>
    <s v="Availability is available in UOC for  Daily and monthly only."/>
    <m/>
    <m/>
    <e v="#N/A"/>
    <m/>
    <n v="1"/>
    <s v="Open"/>
    <x v="0"/>
  </r>
  <r>
    <n v="1766"/>
    <s v="NOC113"/>
    <s v="NOC"/>
    <s v="NA"/>
    <m/>
    <m/>
    <m/>
    <s v="GPON"/>
    <s v="OSS"/>
    <s v="Published Mandal Network uptime (like, total scope, litup count and availability according to the category) Daily"/>
    <m/>
    <s v="Critical"/>
    <s v="COMPLETED"/>
    <m/>
    <s v="HPSM"/>
    <s v="Incident Management"/>
    <m/>
    <m/>
    <m/>
    <m/>
    <x v="0"/>
    <m/>
    <m/>
    <s v="CLOSURE REVIEW PENDING "/>
    <s v=" "/>
    <s v=" "/>
    <s v=" "/>
    <m/>
    <m/>
    <m/>
    <m/>
    <m/>
    <m/>
    <s v="NOCGPON"/>
    <s v="Applications/Tools"/>
    <s v="OPEN"/>
    <s v="COMPLETED"/>
    <n v="0"/>
    <m/>
    <m/>
    <m/>
    <m/>
    <n v="1"/>
    <s v="Completed but Verification undrer Process"/>
    <x v="1"/>
  </r>
  <r>
    <n v="1767"/>
    <s v="NOC114"/>
    <s v="NOC"/>
    <s v="NA"/>
    <m/>
    <m/>
    <m/>
    <s v="GPON"/>
    <s v="OSS"/>
    <s v="Published Mandal Network uptime (like, total scope, litup count and availability according to the category) Weekly"/>
    <m/>
    <s v="Critical"/>
    <s v="OPEN"/>
    <m/>
    <s v="HPSM"/>
    <s v="Incident Management"/>
    <m/>
    <s v="Additional Scope (Total scope value is not possible to display in HPSM)"/>
    <m/>
    <m/>
    <x v="0"/>
    <m/>
    <s v="Open"/>
    <s v="Open"/>
    <s v=" "/>
    <s v=" "/>
    <s v=" "/>
    <m/>
    <m/>
    <m/>
    <m/>
    <m/>
    <m/>
    <s v="NOCGPON"/>
    <s v="Applications/Tools"/>
    <s v="OPEN"/>
    <s v="NOT-FEASIBLE"/>
    <n v="0"/>
    <m/>
    <m/>
    <e v="#N/A"/>
    <m/>
    <n v="1"/>
    <s v="Open"/>
    <x v="0"/>
  </r>
  <r>
    <n v="1768"/>
    <s v="NOC115"/>
    <s v="NOC"/>
    <s v="NA"/>
    <m/>
    <m/>
    <m/>
    <s v="GPON"/>
    <s v="OSS"/>
    <s v="Published Mandal Network uptime (like, total scope, litup count and availability according to the category) Monthly"/>
    <m/>
    <s v="Critical"/>
    <s v="COMPLETED"/>
    <m/>
    <s v="HPSM"/>
    <s v="Incident Management"/>
    <m/>
    <m/>
    <m/>
    <m/>
    <x v="0"/>
    <m/>
    <m/>
    <s v="CLOSURE REVIEW PENDING "/>
    <s v=" "/>
    <s v=" "/>
    <s v=" "/>
    <m/>
    <m/>
    <m/>
    <m/>
    <m/>
    <m/>
    <s v="NOCGPON"/>
    <s v="Applications/Tools"/>
    <s v="OPEN"/>
    <s v="COMPLETED"/>
    <n v="0"/>
    <m/>
    <m/>
    <m/>
    <m/>
    <n v="1"/>
    <s v="Completed but Verification undrer Process"/>
    <x v="1"/>
  </r>
  <r>
    <n v="1769"/>
    <s v="NOC116"/>
    <s v="NOC"/>
    <s v="NA"/>
    <m/>
    <m/>
    <m/>
    <s v="GPON"/>
    <s v="OSS"/>
    <s v="Published Mandal Network uptime (like, total scope, litup count and availability according to the category) (Selective from and to dates)"/>
    <m/>
    <s v="Critical"/>
    <s v="COMPLETED"/>
    <m/>
    <s v="HPSM"/>
    <s v="Incident Management"/>
    <m/>
    <m/>
    <m/>
    <m/>
    <x v="0"/>
    <m/>
    <m/>
    <s v="CLOSURE REVIEW PENDING "/>
    <s v=" "/>
    <s v=" "/>
    <s v=" "/>
    <m/>
    <m/>
    <m/>
    <m/>
    <m/>
    <m/>
    <s v="NOCGPON"/>
    <s v="Applications/Tools"/>
    <s v="OPEN"/>
    <s v="COMPLETED"/>
    <n v="0"/>
    <m/>
    <m/>
    <m/>
    <m/>
    <n v="1"/>
    <s v="Completed but Verification undrer Process"/>
    <x v="1"/>
  </r>
  <r>
    <n v="1770"/>
    <s v="NOC117"/>
    <s v="NOC"/>
    <s v="NA"/>
    <m/>
    <m/>
    <m/>
    <s v="GPON"/>
    <s v="OSS"/>
    <s v="Publishing Package wise and district wise Mandal Network uptime and Mandal TT resolution MTTR dashboard Daily"/>
    <m/>
    <s v="Critical"/>
    <s v="COMPLETED"/>
    <m/>
    <s v="HPSM"/>
    <s v="Incident Management"/>
    <m/>
    <m/>
    <m/>
    <m/>
    <x v="0"/>
    <m/>
    <m/>
    <s v="CLOSURE REVIEW PENDING "/>
    <s v=" "/>
    <s v=" "/>
    <s v=" "/>
    <m/>
    <m/>
    <m/>
    <m/>
    <m/>
    <m/>
    <s v="NOCGPON"/>
    <s v="Applications/Tools"/>
    <s v="OPEN"/>
    <s v="COMPLETED"/>
    <n v="0"/>
    <m/>
    <m/>
    <m/>
    <m/>
    <n v="1"/>
    <s v="Completed but Verification undrer Process"/>
    <x v="1"/>
  </r>
  <r>
    <n v="1771"/>
    <s v="NOC118"/>
    <s v="NOC"/>
    <s v="NA"/>
    <m/>
    <m/>
    <m/>
    <s v="GPON"/>
    <s v="OSS"/>
    <s v="Publishing Package wise and district wise Mandal Network uptime and Mandal TT resolution MTTR dashboard Weekly"/>
    <m/>
    <s v="Critical"/>
    <s v="COMPLETED"/>
    <m/>
    <s v="HPSM"/>
    <s v="Incident Management"/>
    <m/>
    <m/>
    <m/>
    <m/>
    <x v="0"/>
    <m/>
    <m/>
    <s v="CLOSURE REVIEW PENDING "/>
    <s v=" "/>
    <s v=" "/>
    <s v=" "/>
    <m/>
    <m/>
    <m/>
    <m/>
    <m/>
    <m/>
    <s v="NOCGPON"/>
    <s v="Applications/Tools"/>
    <s v="OPEN"/>
    <s v="COMPLETED"/>
    <n v="0"/>
    <m/>
    <m/>
    <m/>
    <m/>
    <n v="1"/>
    <s v="Completed but Verification undrer Process"/>
    <x v="1"/>
  </r>
  <r>
    <n v="1772"/>
    <s v="NOC119"/>
    <s v="NOC"/>
    <s v="NA"/>
    <m/>
    <m/>
    <m/>
    <s v="GPON"/>
    <s v="OSS"/>
    <s v="Publishing Package wise and district wise Mandal Network uptime and Mandal TT resolution MTTR dashboard Monthly"/>
    <m/>
    <s v="Critical"/>
    <s v="COMPLETED"/>
    <m/>
    <s v="HPSM"/>
    <s v="Incident Management"/>
    <m/>
    <m/>
    <m/>
    <m/>
    <x v="0"/>
    <m/>
    <m/>
    <s v="CLOSURE REVIEW PENDING "/>
    <s v=" "/>
    <s v=" "/>
    <s v=" "/>
    <m/>
    <m/>
    <m/>
    <m/>
    <m/>
    <m/>
    <s v="NOCGPON"/>
    <s v="Applications/Tools"/>
    <s v="OPEN"/>
    <s v="COMPLETED"/>
    <n v="0"/>
    <m/>
    <m/>
    <m/>
    <m/>
    <n v="1"/>
    <s v="Completed but Verification undrer Process"/>
    <x v="1"/>
  </r>
  <r>
    <n v="1773"/>
    <s v="NOC12"/>
    <s v="NOC"/>
    <s v="NA"/>
    <m/>
    <s v="OSS"/>
    <s v="OSS"/>
    <s v="OSS"/>
    <s v="DC"/>
    <s v="DC Passive infra uptime &amp; SLA (Selective from and to dates)"/>
    <m/>
    <s v="Critical"/>
    <s v=" "/>
    <m/>
    <s v="HPSM"/>
    <s v="Incident Management"/>
    <m/>
    <m/>
    <m/>
    <m/>
    <x v="0"/>
    <m/>
    <m/>
    <s v="CLOSURE REVIEW PENDING "/>
    <s v=" "/>
    <s v=" "/>
    <s v=" "/>
    <m/>
    <m/>
    <m/>
    <m/>
    <m/>
    <m/>
    <s v="NOCOSS"/>
    <s v="Applications/Tools"/>
    <s v="OPEN"/>
    <s v="COMPLETED"/>
    <n v="0"/>
    <m/>
    <m/>
    <e v="#N/A"/>
    <m/>
    <n v="1"/>
    <s v="Completed but Verification undrer Process"/>
    <x v="1"/>
  </r>
  <r>
    <n v="1774"/>
    <s v="NOC120"/>
    <s v="NOC"/>
    <s v="NA"/>
    <m/>
    <m/>
    <m/>
    <s v="GPON"/>
    <s v="OSS"/>
    <s v="Publishing Package wise and district wise Mandal Network uptime and Mandal TT resolution MTTR dashboard (Selective from and to dates)"/>
    <m/>
    <s v="Critical"/>
    <s v="OPEN"/>
    <m/>
    <s v="HPSM"/>
    <s v="Incident Management"/>
    <m/>
    <s v="Uptime and MMTR are two separate reports."/>
    <m/>
    <m/>
    <x v="0"/>
    <m/>
    <s v="Open"/>
    <s v="Open"/>
    <s v=" "/>
    <s v=" "/>
    <s v=" "/>
    <m/>
    <m/>
    <m/>
    <m/>
    <m/>
    <m/>
    <s v="NOCGPON"/>
    <s v="Applications/Tools"/>
    <s v="OPEN"/>
    <s v="WIP"/>
    <n v="0"/>
    <m/>
    <m/>
    <e v="#N/A"/>
    <m/>
    <n v="1"/>
    <s v="Open"/>
    <x v="0"/>
  </r>
  <r>
    <n v="1775"/>
    <s v="NOC121"/>
    <s v="NOC"/>
    <s v="NA"/>
    <m/>
    <s v="OSS"/>
    <s v="OSS"/>
    <s v="All Domain"/>
    <s v="OSS"/>
    <s v="Based on DFR, prepare and publishing domain wise Ticketing dashboard Hourly"/>
    <m/>
    <s v="Critical"/>
    <s v="COMPLETED"/>
    <m/>
    <s v="HPSM"/>
    <s v="Incident Management"/>
    <m/>
    <m/>
    <m/>
    <m/>
    <x v="0"/>
    <m/>
    <m/>
    <s v="CLOSURE REVIEW PENDING "/>
    <s v=" "/>
    <s v=" "/>
    <s v=" "/>
    <m/>
    <m/>
    <m/>
    <m/>
    <m/>
    <m/>
    <s v="NOCAll Domain"/>
    <s v="Applications/Tools"/>
    <s v="OPEN"/>
    <s v="COMPLETED"/>
    <n v="0"/>
    <m/>
    <m/>
    <m/>
    <m/>
    <n v="1"/>
    <s v="Completed but Verification undrer Process"/>
    <x v="1"/>
  </r>
  <r>
    <n v="1776"/>
    <s v="NOC122"/>
    <s v="NOC"/>
    <s v="NA"/>
    <m/>
    <s v="OSS"/>
    <s v="OSS"/>
    <s v="All Domain"/>
    <s v="OSS"/>
    <s v="Based on DFR, prepare and publishing domain wise Ticketing dashboard Daily"/>
    <m/>
    <s v="Critical"/>
    <s v="COMPLETED"/>
    <m/>
    <s v="HPSM"/>
    <s v="Incident Management"/>
    <m/>
    <m/>
    <m/>
    <m/>
    <x v="0"/>
    <m/>
    <m/>
    <s v="CLOSURE REVIEW PENDING "/>
    <s v=" "/>
    <s v=" "/>
    <s v=" "/>
    <m/>
    <m/>
    <m/>
    <m/>
    <m/>
    <m/>
    <s v="NOCAll Domain"/>
    <s v="Applications/Tools"/>
    <s v="OPEN"/>
    <s v="COMPLETED"/>
    <n v="0"/>
    <m/>
    <m/>
    <m/>
    <m/>
    <n v="1"/>
    <s v="Completed but Verification undrer Process"/>
    <x v="1"/>
  </r>
  <r>
    <n v="1777"/>
    <s v="NOC123"/>
    <s v="NOC"/>
    <s v="NA"/>
    <m/>
    <s v="OSS"/>
    <s v="OSS"/>
    <s v="All Domain"/>
    <s v="OSS"/>
    <s v="Based on DFR, prepare and publishing domain wise Ticketing dashboard Weekly"/>
    <m/>
    <s v="Critical"/>
    <s v="COMPLETED"/>
    <m/>
    <s v="HPSM"/>
    <s v="Incident Management"/>
    <m/>
    <m/>
    <m/>
    <m/>
    <x v="0"/>
    <m/>
    <m/>
    <s v="CLOSURE REVIEW PENDING "/>
    <s v=" "/>
    <s v=" "/>
    <s v=" "/>
    <m/>
    <m/>
    <m/>
    <m/>
    <m/>
    <m/>
    <s v="NOCAll Domain"/>
    <s v="Applications/Tools"/>
    <s v="OPEN"/>
    <s v="COMPLETED"/>
    <n v="0"/>
    <m/>
    <m/>
    <m/>
    <m/>
    <n v="1"/>
    <s v="Completed but Verification undrer Process"/>
    <x v="1"/>
  </r>
  <r>
    <n v="1778"/>
    <s v="NOC124"/>
    <s v="NOC"/>
    <s v="NA"/>
    <m/>
    <s v="OSS"/>
    <s v="OSS"/>
    <s v="All Domain"/>
    <s v="OSS"/>
    <s v="Based on DFR, prepare and publishing domain wise Ticketing dashboard Monthly"/>
    <m/>
    <s v="Critical"/>
    <s v="COMPLETED"/>
    <m/>
    <s v="HPSM"/>
    <s v="Incident Management"/>
    <m/>
    <m/>
    <m/>
    <m/>
    <x v="0"/>
    <m/>
    <m/>
    <s v="CLOSURE REVIEW PENDING "/>
    <s v=" "/>
    <s v=" "/>
    <s v=" "/>
    <m/>
    <m/>
    <m/>
    <m/>
    <m/>
    <m/>
    <s v="NOCAll Domain"/>
    <s v="Applications/Tools"/>
    <s v="OPEN"/>
    <s v="COMPLETED"/>
    <n v="0"/>
    <m/>
    <m/>
    <m/>
    <m/>
    <n v="1"/>
    <s v="Completed but Verification undrer Process"/>
    <x v="1"/>
  </r>
  <r>
    <n v="1779"/>
    <s v="NOC125"/>
    <s v="NOC"/>
    <s v="NA"/>
    <m/>
    <s v="OSS"/>
    <s v="OSS"/>
    <s v="All Domain"/>
    <s v="OSS"/>
    <s v="Based on DFR, prepare and publishing domain wise Ticketing dashboard (Selective from and to dates)"/>
    <m/>
    <s v="Critical"/>
    <s v="COMPLETED"/>
    <m/>
    <s v="HPSM"/>
    <s v="Incident Management"/>
    <m/>
    <m/>
    <m/>
    <m/>
    <x v="0"/>
    <m/>
    <m/>
    <s v="CLOSURE REVIEW PENDING "/>
    <s v=" "/>
    <s v=" "/>
    <s v=" "/>
    <m/>
    <m/>
    <m/>
    <m/>
    <m/>
    <m/>
    <s v="NOCAll Domain"/>
    <s v="Applications/Tools"/>
    <s v="OPEN"/>
    <s v="COMPLETED"/>
    <n v="0"/>
    <m/>
    <m/>
    <m/>
    <m/>
    <n v="1"/>
    <s v="Completed but Verification undrer Process"/>
    <x v="1"/>
  </r>
  <r>
    <n v="1780"/>
    <s v="NOC126"/>
    <s v="NOC"/>
    <s v="NA"/>
    <m/>
    <s v="OSS"/>
    <s v="OSS"/>
    <s v="All Domain"/>
    <s v="OSS"/>
    <s v="Publishing of total field network devices dashboard Daily"/>
    <m/>
    <s v="Critical"/>
    <s v="COMPLETED"/>
    <m/>
    <s v="OSS Dashboards"/>
    <s v="UTM"/>
    <m/>
    <m/>
    <m/>
    <m/>
    <x v="0"/>
    <m/>
    <m/>
    <s v="CLOSURE REVIEW PENDING "/>
    <s v=" "/>
    <s v=" "/>
    <s v=" "/>
    <m/>
    <m/>
    <m/>
    <m/>
    <m/>
    <m/>
    <s v="NOCAll Domain"/>
    <s v="Applications/Tools"/>
    <s v="OPEN"/>
    <s v="COMPLETED"/>
    <s v="Power BI DB - Device status will be live in the dashboard"/>
    <m/>
    <m/>
    <m/>
    <m/>
    <n v="1"/>
    <s v="Completed but Verification undrer Process"/>
    <x v="1"/>
  </r>
  <r>
    <n v="1781"/>
    <s v="NOC127"/>
    <s v="NOC"/>
    <s v="NA"/>
    <m/>
    <s v="OSS"/>
    <s v="OSS"/>
    <s v="All Domain"/>
    <s v="OSS"/>
    <s v="Publishing of total field network devices dashboard Weekly"/>
    <m/>
    <s v="Critical"/>
    <s v="NOT_FEASIBLE"/>
    <m/>
    <s v="OSS Dashboards"/>
    <s v="UTM"/>
    <m/>
    <m/>
    <m/>
    <m/>
    <x v="0"/>
    <m/>
    <s v="Open"/>
    <s v="Not Feasible "/>
    <s v=" "/>
    <s v=" "/>
    <s v=" "/>
    <m/>
    <m/>
    <m/>
    <m/>
    <m/>
    <m/>
    <s v="NOCAll Domain"/>
    <s v="Applications/Tools"/>
    <e v="#N/A"/>
    <s v="NOT-FEASIBLE"/>
    <n v="0"/>
    <m/>
    <m/>
    <e v="#N/A"/>
    <m/>
    <n v="1"/>
    <s v="Open"/>
    <x v="0"/>
  </r>
  <r>
    <n v="1782"/>
    <s v="NOC128"/>
    <s v="NOC"/>
    <s v="NA"/>
    <m/>
    <s v="OSS"/>
    <s v="OSS"/>
    <s v="All Domain"/>
    <s v="OSS"/>
    <s v="Publishing of total field network devices dashboard Monthly"/>
    <m/>
    <s v="Critical"/>
    <s v="COMPLETED"/>
    <m/>
    <s v="OSS Dashboards"/>
    <s v="UTM"/>
    <m/>
    <s v="Device status will be live in the dashboard"/>
    <m/>
    <m/>
    <x v="0"/>
    <m/>
    <m/>
    <s v="CLOSURE REVIEW PENDING "/>
    <s v=" "/>
    <s v=" "/>
    <s v=" "/>
    <m/>
    <m/>
    <m/>
    <m/>
    <m/>
    <m/>
    <s v="NOCAll Domain"/>
    <s v="Applications/Tools"/>
    <s v="OPEN"/>
    <s v="COMPLETED"/>
    <s v="Device status will be live in the dashboard"/>
    <m/>
    <m/>
    <m/>
    <m/>
    <n v="1"/>
    <s v="Completed but Verification undrer Process"/>
    <x v="1"/>
  </r>
  <r>
    <n v="1783"/>
    <s v="NOC129"/>
    <s v="NOC"/>
    <s v="NA"/>
    <m/>
    <s v="OSS"/>
    <s v="OSS"/>
    <s v="All Domain"/>
    <s v="OSS"/>
    <s v="Publishing of total field network devices dashboard  (Selective from and to dates)"/>
    <m/>
    <s v="Critical"/>
    <s v="NOT_FEASIBLE"/>
    <m/>
    <s v="OSS Dashboards"/>
    <s v="UTM"/>
    <m/>
    <m/>
    <m/>
    <m/>
    <x v="0"/>
    <m/>
    <s v="Open"/>
    <s v="Not Feasible "/>
    <s v=" "/>
    <s v=" "/>
    <s v=" "/>
    <m/>
    <m/>
    <m/>
    <m/>
    <m/>
    <m/>
    <s v="NOCAll Domain"/>
    <s v="Applications/Tools"/>
    <e v="#N/A"/>
    <s v="NOT-FEASIBLE"/>
    <n v="0"/>
    <m/>
    <m/>
    <e v="#N/A"/>
    <m/>
    <n v="1"/>
    <s v="Open"/>
    <x v="0"/>
  </r>
  <r>
    <n v="1784"/>
    <s v="NOC13"/>
    <s v="NOC"/>
    <s v="NA"/>
    <m/>
    <s v="OSS"/>
    <s v="OSS"/>
    <s v="OSS"/>
    <s v="DC"/>
    <s v="DC Network link uptime &amp; SLA Daily"/>
    <m/>
    <s v="Critical"/>
    <s v=" "/>
    <m/>
    <s v="HPSM"/>
    <s v="Incident Management"/>
    <m/>
    <m/>
    <m/>
    <m/>
    <x v="0"/>
    <m/>
    <s v="Open"/>
    <s v="Open"/>
    <s v=" "/>
    <s v=" "/>
    <s v=" "/>
    <m/>
    <m/>
    <m/>
    <m/>
    <m/>
    <m/>
    <s v="NOCOSS"/>
    <s v="Applications/Tools"/>
    <s v="OPEN"/>
    <s v="OPEN"/>
    <n v="0"/>
    <m/>
    <m/>
    <e v="#N/A"/>
    <m/>
    <n v="1"/>
    <s v="Open"/>
    <x v="0"/>
  </r>
  <r>
    <n v="1785"/>
    <s v="NOC130"/>
    <s v="NOC"/>
    <s v="NA"/>
    <m/>
    <s v="OSS"/>
    <s v="OSS"/>
    <s v="OSS"/>
    <s v="Field Passive Infra"/>
    <s v="Preparion and publishing Field Passive Infra Devices Uptime dashboard (Zone,Mandal,GP wise) Daily"/>
    <m/>
    <s v="Critical"/>
    <s v="COMPLETED"/>
    <m/>
    <s v="HPSM"/>
    <s v="Incident Management"/>
    <m/>
    <m/>
    <m/>
    <m/>
    <x v="0"/>
    <m/>
    <m/>
    <s v="CLOSURE REVIEW PENDING "/>
    <s v=" "/>
    <s v=" "/>
    <s v=" "/>
    <m/>
    <m/>
    <m/>
    <m/>
    <m/>
    <m/>
    <s v="NOCOSS"/>
    <s v="Applications/Tools"/>
    <s v="OPEN"/>
    <s v="COMPLETED"/>
    <n v="0"/>
    <m/>
    <m/>
    <m/>
    <m/>
    <n v="1"/>
    <s v="Completed but Verification undrer Process"/>
    <x v="1"/>
  </r>
  <r>
    <n v="1786"/>
    <s v="NOC131"/>
    <s v="NOC"/>
    <s v="NA"/>
    <m/>
    <s v="OSS"/>
    <s v="OSS"/>
    <s v="OSS"/>
    <s v="Field Passive Infra"/>
    <s v="Preparion and publishing Field Passive Infra Devices Uptime dashboard (Zone,Mandal,GP wise) Weekly"/>
    <m/>
    <s v="Critical"/>
    <s v="NOT_FEASIBLE"/>
    <m/>
    <s v="HPSM"/>
    <s v="Incident Management"/>
    <m/>
    <m/>
    <m/>
    <m/>
    <x v="0"/>
    <m/>
    <s v="Open"/>
    <s v="Not Feasible "/>
    <s v=" "/>
    <s v=" "/>
    <s v=" "/>
    <m/>
    <m/>
    <m/>
    <m/>
    <m/>
    <m/>
    <s v="NOCOSS"/>
    <s v="Applications/Tools"/>
    <e v="#N/A"/>
    <s v="NOT-FEASIBLE"/>
    <n v="0"/>
    <m/>
    <m/>
    <e v="#N/A"/>
    <m/>
    <n v="1"/>
    <s v="Open"/>
    <x v="0"/>
  </r>
  <r>
    <n v="1787"/>
    <s v="NOC132"/>
    <s v="NOC"/>
    <s v="NA"/>
    <m/>
    <s v="OSS"/>
    <s v="OSS"/>
    <s v="OSS"/>
    <s v="Field Passive Infra"/>
    <s v="Preparion and publishing Field Passive Infra Devices Uptime dashboard (Zone,Mandal,GP wise) Monthly"/>
    <m/>
    <s v="Critical"/>
    <s v="COMPLETED"/>
    <m/>
    <s v="HPSM"/>
    <s v="Incident Management"/>
    <m/>
    <m/>
    <m/>
    <m/>
    <x v="0"/>
    <m/>
    <m/>
    <s v="CLOSURE REVIEW PENDING "/>
    <s v=" "/>
    <s v=" "/>
    <s v=" "/>
    <m/>
    <m/>
    <m/>
    <m/>
    <m/>
    <m/>
    <s v="NOCOSS"/>
    <s v="Applications/Tools"/>
    <s v="OPEN"/>
    <s v="COMPLETED"/>
    <n v="0"/>
    <m/>
    <m/>
    <m/>
    <m/>
    <n v="1"/>
    <s v="Completed but Verification undrer Process"/>
    <x v="1"/>
  </r>
  <r>
    <n v="1788"/>
    <s v="NOC133"/>
    <s v="NOC"/>
    <s v="NA"/>
    <m/>
    <s v="OSS"/>
    <s v="OSS"/>
    <s v="OSS"/>
    <s v="Field Passive Infra"/>
    <s v="Preparion and publishing Field Passive Infra Devices Uptime dashboard (Zone,Mandal,GP wise)  (Selective from and to dates)"/>
    <m/>
    <s v="Critical"/>
    <s v="COMPLETED"/>
    <m/>
    <s v="NNMI"/>
    <s v="NPS"/>
    <m/>
    <m/>
    <m/>
    <m/>
    <x v="0"/>
    <m/>
    <m/>
    <s v="CLOSURE REVIEW PENDING "/>
    <s v=" "/>
    <s v=" "/>
    <s v=" "/>
    <m/>
    <m/>
    <m/>
    <m/>
    <m/>
    <m/>
    <s v="NOCOSS"/>
    <s v="Applications/Tools"/>
    <s v="OPEN"/>
    <s v="COMPLETED"/>
    <s v="available-weekly in NPS not in UOC"/>
    <m/>
    <m/>
    <m/>
    <m/>
    <n v="1"/>
    <s v="Completed but Verification undrer Process"/>
    <x v="1"/>
  </r>
  <r>
    <n v="1789"/>
    <s v="NOC134"/>
    <s v="NOC"/>
    <s v="NA"/>
    <m/>
    <s v="OSS"/>
    <s v="OSS"/>
    <s v="OSS"/>
    <s v="Planned Events"/>
    <s v="Publishing Planned Events dashboard of all the packages(like , PE applied,Success,cancelation etc) Daily"/>
    <m/>
    <s v="Critical"/>
    <s v="COMPLETED"/>
    <m/>
    <s v="NNMI"/>
    <s v="NPS"/>
    <m/>
    <m/>
    <m/>
    <m/>
    <x v="0"/>
    <m/>
    <m/>
    <s v="CLOSURE REVIEW PENDING "/>
    <s v=" "/>
    <s v=" "/>
    <s v=" "/>
    <m/>
    <m/>
    <m/>
    <m/>
    <m/>
    <m/>
    <s v="NOCOSS"/>
    <s v="Applications/Tools"/>
    <s v="OPEN"/>
    <s v="COMPLETED"/>
    <s v="there is no dashboard "/>
    <m/>
    <m/>
    <m/>
    <m/>
    <n v="1"/>
    <s v="Completed but Verification undrer Process"/>
    <x v="1"/>
  </r>
  <r>
    <n v="1790"/>
    <s v="NOC135"/>
    <s v="NOC"/>
    <s v="NA"/>
    <m/>
    <s v="OSS"/>
    <s v="OSS"/>
    <s v="OSS"/>
    <s v="Planned Events"/>
    <s v="Publishing Planned Events dashboard of all the packages(like , PE applied,Success,cancelation etc) Weekly"/>
    <m/>
    <s v="Critical"/>
    <s v="COMPLETED"/>
    <m/>
    <s v="NNMI"/>
    <s v="NPS"/>
    <m/>
    <m/>
    <m/>
    <m/>
    <x v="0"/>
    <m/>
    <m/>
    <s v="CLOSURE REVIEW PENDING "/>
    <s v=" "/>
    <s v=" "/>
    <s v=" "/>
    <m/>
    <m/>
    <m/>
    <m/>
    <m/>
    <m/>
    <s v="NOCOSS"/>
    <s v="Applications/Tools"/>
    <s v="OPEN"/>
    <s v="COMPLETED"/>
    <n v="0"/>
    <m/>
    <m/>
    <m/>
    <m/>
    <n v="1"/>
    <s v="Completed but Verification undrer Process"/>
    <x v="1"/>
  </r>
  <r>
    <n v="1791"/>
    <s v="NOC136"/>
    <s v="NOC"/>
    <s v="NA"/>
    <m/>
    <s v="OSS"/>
    <s v="OSS"/>
    <s v="OSS"/>
    <s v="Planned Events"/>
    <s v="Publishing Planned Events dashboard of all the packages(like , PE applied,Success,cancelation etc) Monthly"/>
    <m/>
    <s v="Critical"/>
    <s v="COMPLETED"/>
    <m/>
    <s v="NNMI"/>
    <s v="NPS"/>
    <m/>
    <m/>
    <m/>
    <m/>
    <x v="0"/>
    <m/>
    <m/>
    <s v="CLOSURE REVIEW PENDING "/>
    <s v=" "/>
    <s v=" "/>
    <s v=" "/>
    <m/>
    <m/>
    <m/>
    <m/>
    <m/>
    <m/>
    <s v="NOCOSS"/>
    <s v="Applications/Tools"/>
    <s v="OPEN"/>
    <s v="COMPLETED"/>
    <n v="0"/>
    <m/>
    <m/>
    <m/>
    <m/>
    <n v="1"/>
    <s v="Completed but Verification undrer Process"/>
    <x v="1"/>
  </r>
  <r>
    <n v="1792"/>
    <s v="NOC137"/>
    <s v="NOC"/>
    <s v="NA"/>
    <m/>
    <s v="OSS"/>
    <s v="OSS"/>
    <s v="OSS"/>
    <s v="Planned Events"/>
    <s v="Publishing Planned Events dashboard of all the packages(like , PE applied,Success,cancelation etc)  (Selective from and to dates)"/>
    <m/>
    <s v="Critical"/>
    <s v="COMPLETED"/>
    <m/>
    <s v="NNMI"/>
    <s v="NPS"/>
    <m/>
    <m/>
    <m/>
    <m/>
    <x v="0"/>
    <m/>
    <m/>
    <s v="CLOSURE REVIEW PENDING "/>
    <s v=" "/>
    <s v=" "/>
    <s v=" "/>
    <m/>
    <m/>
    <m/>
    <m/>
    <m/>
    <m/>
    <s v="NOCOSS"/>
    <s v="Applications/Tools"/>
    <s v="OPEN"/>
    <s v="COMPLETED"/>
    <n v="0"/>
    <m/>
    <m/>
    <m/>
    <m/>
    <n v="1"/>
    <s v="Completed but Verification undrer Process"/>
    <x v="1"/>
  </r>
  <r>
    <n v="1793"/>
    <s v="NOC138"/>
    <s v="NOC"/>
    <s v="NA"/>
    <m/>
    <s v="OSS"/>
    <s v="OSS"/>
    <s v="OSS"/>
    <s v="DC IT Active Infra"/>
    <s v="Preparation and publishing of all DC IT devices availability dashboard Daily"/>
    <m/>
    <s v="NON-Critical"/>
    <s v=" "/>
    <m/>
    <s v="HPSM"/>
    <s v="Incident Management"/>
    <m/>
    <m/>
    <m/>
    <m/>
    <x v="0"/>
    <m/>
    <s v="Open"/>
    <s v="Open"/>
    <s v=" "/>
    <s v=" "/>
    <s v=" "/>
    <m/>
    <m/>
    <m/>
    <m/>
    <m/>
    <m/>
    <s v="NOCOSS"/>
    <s v="Applications/Tools"/>
    <s v="OPEN"/>
    <s v="OPEN"/>
    <n v="0"/>
    <m/>
    <m/>
    <e v="#N/A"/>
    <m/>
    <n v="1"/>
    <s v="Open"/>
    <x v="0"/>
  </r>
  <r>
    <n v="1794"/>
    <s v="NOC139"/>
    <s v="NOC"/>
    <s v="NA"/>
    <m/>
    <s v="OSS"/>
    <s v="OSS"/>
    <s v="OSS"/>
    <s v="DC IT Active Infra"/>
    <s v="Preparation and publishing of all DC IT devices availability dashboard Weekly"/>
    <m/>
    <s v="NON-Critical"/>
    <s v=" "/>
    <m/>
    <s v="HPSM"/>
    <s v="Incident Management"/>
    <m/>
    <m/>
    <m/>
    <m/>
    <x v="0"/>
    <m/>
    <s v="Open"/>
    <s v="Open"/>
    <s v=" "/>
    <s v=" "/>
    <s v=" "/>
    <m/>
    <m/>
    <m/>
    <m/>
    <m/>
    <m/>
    <s v="NOCOSS"/>
    <s v="Applications/Tools"/>
    <s v="OPEN"/>
    <s v="OPEN"/>
    <n v="0"/>
    <m/>
    <m/>
    <e v="#N/A"/>
    <m/>
    <n v="1"/>
    <s v="Open"/>
    <x v="0"/>
  </r>
  <r>
    <n v="1795"/>
    <s v="NOC14"/>
    <s v="NOC"/>
    <s v="NA"/>
    <m/>
    <s v="OSS"/>
    <s v="OSS"/>
    <s v="OSS"/>
    <s v="DC"/>
    <s v="DC Network link uptime &amp; SLA Weekly"/>
    <m/>
    <s v="Critical"/>
    <s v=" "/>
    <m/>
    <s v="HPSM"/>
    <s v="Incident Management"/>
    <m/>
    <m/>
    <m/>
    <m/>
    <x v="0"/>
    <m/>
    <s v="Open"/>
    <s v="Open"/>
    <s v=" "/>
    <s v=" "/>
    <s v=" "/>
    <m/>
    <m/>
    <m/>
    <m/>
    <m/>
    <m/>
    <s v="NOCOSS"/>
    <s v="Applications/Tools"/>
    <s v="OPEN"/>
    <s v="OPEN"/>
    <n v="0"/>
    <m/>
    <m/>
    <e v="#N/A"/>
    <m/>
    <n v="1"/>
    <s v="Open"/>
    <x v="0"/>
  </r>
  <r>
    <n v="1796"/>
    <s v="NOC140"/>
    <s v="NOC"/>
    <s v="NA"/>
    <m/>
    <s v="OSS"/>
    <s v="OSS"/>
    <s v="OSS"/>
    <s v="DC IT Active Infra"/>
    <s v="Preparation and publishing of all DC IT devices availability dashboard Monthly"/>
    <m/>
    <s v="NON-Critical"/>
    <s v=" "/>
    <m/>
    <s v="HPSM"/>
    <s v="Incident Management"/>
    <m/>
    <m/>
    <m/>
    <m/>
    <x v="0"/>
    <m/>
    <s v="Open"/>
    <s v="Open"/>
    <s v=" "/>
    <s v=" "/>
    <s v=" "/>
    <m/>
    <m/>
    <m/>
    <m/>
    <m/>
    <m/>
    <s v="NOCOSS"/>
    <s v="Applications/Tools"/>
    <s v="OPEN"/>
    <s v="OPEN"/>
    <n v="0"/>
    <m/>
    <m/>
    <e v="#N/A"/>
    <m/>
    <n v="1"/>
    <s v="Open"/>
    <x v="0"/>
  </r>
  <r>
    <n v="1797"/>
    <s v="NOC141"/>
    <s v="NOC"/>
    <s v="NA"/>
    <m/>
    <s v="OSS"/>
    <s v="OSS"/>
    <s v="OSS"/>
    <s v="DC IT Active Infra"/>
    <s v="Preparation and publishing of all DC IT devices availability dashboard  (Selective from and to dates)"/>
    <m/>
    <s v="NON-Critical"/>
    <s v=" "/>
    <m/>
    <s v="HPSM"/>
    <s v="Incident Management"/>
    <m/>
    <m/>
    <m/>
    <m/>
    <x v="0"/>
    <m/>
    <s v="Open"/>
    <s v="Open"/>
    <s v=" "/>
    <s v=" "/>
    <s v=" "/>
    <m/>
    <m/>
    <m/>
    <m/>
    <m/>
    <m/>
    <s v="NOCOSS"/>
    <s v="Applications/Tools"/>
    <s v="OPEN"/>
    <s v="OPEN"/>
    <n v="0"/>
    <m/>
    <m/>
    <e v="#N/A"/>
    <m/>
    <n v="1"/>
    <s v="Open"/>
    <x v="0"/>
  </r>
  <r>
    <n v="1798"/>
    <s v="NOC142"/>
    <s v="NOC"/>
    <s v="NA"/>
    <m/>
    <m/>
    <m/>
    <s v="DC Passive Infra"/>
    <s v="OSS"/>
    <s v="Preparation and publishing of all DC Non IT devices availability dashboard Daily"/>
    <m/>
    <s v="NON-Critical"/>
    <s v=" "/>
    <m/>
    <s v="HPSM"/>
    <s v="Incident Management"/>
    <m/>
    <m/>
    <m/>
    <m/>
    <x v="0"/>
    <m/>
    <s v="Open"/>
    <s v="Open"/>
    <s v=" "/>
    <s v=" "/>
    <s v=" "/>
    <m/>
    <m/>
    <m/>
    <m/>
    <m/>
    <m/>
    <s v="NOCDC Passive Infra"/>
    <s v="Applications/Tools"/>
    <s v="OPEN"/>
    <s v="OPEN"/>
    <n v="0"/>
    <m/>
    <m/>
    <e v="#N/A"/>
    <m/>
    <n v="1"/>
    <s v="Open"/>
    <x v="0"/>
  </r>
  <r>
    <n v="1799"/>
    <s v="NOC143"/>
    <s v="NOC"/>
    <s v="NA"/>
    <m/>
    <m/>
    <m/>
    <s v="DC Passive Infra"/>
    <s v="OSS"/>
    <s v="Preparation and publishing of all DC Non IT devices availability dashboard Weekly"/>
    <m/>
    <s v="NON-Critical"/>
    <s v=" "/>
    <m/>
    <s v="HPSM"/>
    <s v="Incident Management"/>
    <m/>
    <m/>
    <m/>
    <m/>
    <x v="0"/>
    <m/>
    <s v="Open"/>
    <s v="Open"/>
    <s v=" "/>
    <s v=" "/>
    <s v=" "/>
    <m/>
    <m/>
    <m/>
    <m/>
    <m/>
    <m/>
    <s v="NOCDC Passive Infra"/>
    <s v="Applications/Tools"/>
    <s v="OPEN"/>
    <s v="OPEN"/>
    <n v="0"/>
    <m/>
    <m/>
    <e v="#N/A"/>
    <m/>
    <n v="1"/>
    <s v="Open"/>
    <x v="0"/>
  </r>
  <r>
    <n v="1800"/>
    <s v="NOC144"/>
    <s v="NOC"/>
    <s v="NA"/>
    <m/>
    <m/>
    <m/>
    <s v="DC Passive Infra"/>
    <s v="OSS"/>
    <s v="Preparation and publishing of all DC Non IT devices availability dashboard Monthly"/>
    <m/>
    <s v="NON-Critical"/>
    <s v=" "/>
    <m/>
    <s v="HPSM"/>
    <s v="Incident Management"/>
    <m/>
    <m/>
    <m/>
    <m/>
    <x v="0"/>
    <m/>
    <s v="Open"/>
    <s v="Open"/>
    <s v=" "/>
    <s v=" "/>
    <s v=" "/>
    <m/>
    <m/>
    <m/>
    <m/>
    <m/>
    <m/>
    <s v="NOCDC Passive Infra"/>
    <s v="Applications/Tools"/>
    <s v="OPEN"/>
    <s v="OPEN"/>
    <n v="0"/>
    <m/>
    <m/>
    <e v="#N/A"/>
    <m/>
    <n v="1"/>
    <s v="Open"/>
    <x v="0"/>
  </r>
  <r>
    <n v="1801"/>
    <s v="NOC145"/>
    <s v="NOC"/>
    <s v="NA"/>
    <m/>
    <m/>
    <m/>
    <s v="DC Passive Infra"/>
    <s v="OSS"/>
    <s v="Preparation and publishing of all DC Non IT devices availability dashboard  (Selective from and to dates)"/>
    <m/>
    <s v="NON-Critical"/>
    <s v=" "/>
    <m/>
    <s v="HPSM"/>
    <s v="Incident Management"/>
    <m/>
    <m/>
    <m/>
    <m/>
    <x v="0"/>
    <m/>
    <s v="Open"/>
    <s v="Open"/>
    <s v=" "/>
    <s v=" "/>
    <s v=" "/>
    <m/>
    <m/>
    <m/>
    <m/>
    <m/>
    <m/>
    <s v="NOCDC Passive Infra"/>
    <s v="Applications/Tools"/>
    <s v="OPEN"/>
    <s v="OPEN"/>
    <n v="0"/>
    <m/>
    <m/>
    <e v="#N/A"/>
    <m/>
    <n v="1"/>
    <s v="Open"/>
    <x v="0"/>
  </r>
  <r>
    <n v="1802"/>
    <s v="NOC146"/>
    <s v="NOC"/>
    <s v="NA"/>
    <m/>
    <s v="OSS"/>
    <s v="OSS"/>
    <s v="OSS"/>
    <s v="OSS"/>
    <s v="Preparation and publishing of all application availability dashboard Daily"/>
    <m/>
    <s v="Critical"/>
    <s v="COMPLETED"/>
    <m/>
    <s v="OSS Dashboards"/>
    <s v="UOC"/>
    <m/>
    <s v="09-09-2025: Sitescope based application URL monitoring "/>
    <m/>
    <m/>
    <x v="0"/>
    <m/>
    <m/>
    <s v="CLOSURE REVIEW PENDING "/>
    <s v=" "/>
    <s v=" "/>
    <s v=" "/>
    <m/>
    <m/>
    <m/>
    <m/>
    <m/>
    <m/>
    <s v="NOCOSS"/>
    <s v="Applications/Tools"/>
    <s v="OPEN"/>
    <s v="COMPLETED"/>
    <s v="09-09-2025: Sitescope based application URL monitoring "/>
    <m/>
    <m/>
    <m/>
    <m/>
    <n v="1"/>
    <s v="Completed but Verification undrer Process"/>
    <x v="1"/>
  </r>
  <r>
    <n v="1803"/>
    <s v="NOC147"/>
    <s v="NOC"/>
    <s v="NA"/>
    <m/>
    <s v="OSS"/>
    <s v="OSS"/>
    <s v="OSS"/>
    <s v="OSS"/>
    <s v="Preparation and publishing of all application availability dashboard Weekly"/>
    <m/>
    <s v="Critical"/>
    <s v="COMPLETED"/>
    <m/>
    <s v="OSS Dashboards"/>
    <s v="UOC"/>
    <m/>
    <m/>
    <m/>
    <m/>
    <x v="0"/>
    <m/>
    <m/>
    <s v="CLOSURE REVIEW PENDING "/>
    <s v=" "/>
    <s v=" "/>
    <s v=" "/>
    <m/>
    <m/>
    <m/>
    <m/>
    <m/>
    <m/>
    <s v="NOCOSS"/>
    <s v="Applications/Tools"/>
    <s v="OPEN"/>
    <s v="COMPLETED"/>
    <s v="sitescope"/>
    <m/>
    <m/>
    <m/>
    <m/>
    <n v="1"/>
    <s v="Completed but Verification undrer Process"/>
    <x v="1"/>
  </r>
  <r>
    <n v="1804"/>
    <s v="NOC148"/>
    <s v="NOC"/>
    <s v="NA"/>
    <m/>
    <s v="OSS"/>
    <s v="OSS"/>
    <s v="OSS"/>
    <s v="OSS"/>
    <s v="Preparation and publishing of all application availability dashboard Monthly"/>
    <m/>
    <s v="Critical"/>
    <s v="COMPLETED"/>
    <m/>
    <s v="OSS Dashboards"/>
    <s v="UOC"/>
    <m/>
    <s v="09-09-2025: Sitescope based application URL monitoring "/>
    <m/>
    <m/>
    <x v="0"/>
    <m/>
    <m/>
    <s v="CLOSURE REVIEW PENDING "/>
    <s v=" "/>
    <s v=" "/>
    <s v=" "/>
    <m/>
    <m/>
    <m/>
    <m/>
    <m/>
    <m/>
    <s v="NOCOSS"/>
    <s v="Applications/Tools"/>
    <s v="OPEN"/>
    <s v="COMPLETED"/>
    <s v="09-09-2025: Sitescope based application URL monitoring "/>
    <m/>
    <m/>
    <m/>
    <m/>
    <n v="1"/>
    <s v="Completed but Verification undrer Process"/>
    <x v="1"/>
  </r>
  <r>
    <n v="1805"/>
    <s v="NOC149"/>
    <s v="NOC"/>
    <s v="NA"/>
    <m/>
    <s v="OSS"/>
    <s v="OSS"/>
    <s v="OSS"/>
    <s v="OSS"/>
    <s v="Preparation and publishing of all application availability dashboard  (Selective from and to dates)"/>
    <m/>
    <s v="Critical"/>
    <s v="COMPLETED"/>
    <m/>
    <s v="OSS Dashboards"/>
    <s v="UOC"/>
    <m/>
    <s v="09-09-2025: Sitescope based application URL availability monitoring "/>
    <m/>
    <m/>
    <x v="0"/>
    <m/>
    <m/>
    <s v="CLOSURE REVIEW PENDING "/>
    <s v=" "/>
    <s v=" "/>
    <s v=" "/>
    <m/>
    <m/>
    <m/>
    <m/>
    <m/>
    <m/>
    <s v="NOCOSS"/>
    <s v="Applications/Tools"/>
    <s v="OPEN"/>
    <s v="COMPLETED"/>
    <s v="09-09-2025: Sitescope based application URL availability monitoring "/>
    <m/>
    <m/>
    <m/>
    <m/>
    <n v="1"/>
    <s v="Completed but Verification undrer Process"/>
    <x v="1"/>
  </r>
  <r>
    <n v="1806"/>
    <s v="NOC15"/>
    <s v="NOC"/>
    <s v="NA"/>
    <m/>
    <s v="OSS"/>
    <s v="OSS"/>
    <s v="OSS"/>
    <s v="DC"/>
    <s v="DC Network link uptime &amp; SLA Monthly"/>
    <m/>
    <s v="Critical"/>
    <s v=" "/>
    <m/>
    <s v="HPSM"/>
    <s v="Incident Management"/>
    <m/>
    <m/>
    <m/>
    <m/>
    <x v="0"/>
    <m/>
    <s v="Open"/>
    <s v="Open"/>
    <s v=" "/>
    <s v=" "/>
    <s v=" "/>
    <m/>
    <m/>
    <m/>
    <m/>
    <m/>
    <m/>
    <s v="NOCOSS"/>
    <s v="Applications/Tools"/>
    <s v="OPEN"/>
    <s v="OPEN"/>
    <n v="0"/>
    <m/>
    <m/>
    <e v="#N/A"/>
    <m/>
    <n v="1"/>
    <s v="Open"/>
    <x v="0"/>
  </r>
  <r>
    <n v="1807"/>
    <s v="NOC150"/>
    <s v="NOC"/>
    <s v="NA"/>
    <m/>
    <s v="OSS"/>
    <s v="OSS"/>
    <s v="OSS"/>
    <s v="OSS"/>
    <s v="Service assurance &amp; Dashboards"/>
    <m/>
    <s v="Critical"/>
    <s v=" "/>
    <m/>
    <s v="OSS Dashboards"/>
    <s v=" HPE Telco Unified OSS Console "/>
    <m/>
    <s v="Power Bi"/>
    <m/>
    <m/>
    <x v="0"/>
    <m/>
    <s v="Open"/>
    <s v="WIP"/>
    <s v=" "/>
    <s v=" "/>
    <s v=" "/>
    <m/>
    <m/>
    <m/>
    <m/>
    <m/>
    <m/>
    <s v="NOCOSS"/>
    <s v="Applications/Tools"/>
    <s v="OPEN"/>
    <s v="OPEN"/>
    <n v="0"/>
    <m/>
    <m/>
    <e v="#N/A"/>
    <m/>
    <n v="1"/>
    <s v="Open"/>
    <x v="0"/>
  </r>
  <r>
    <n v="1808"/>
    <s v="NOC151"/>
    <s v="NOC"/>
    <s v="NA"/>
    <m/>
    <s v="OSS"/>
    <s v="OSS"/>
    <s v="OSS"/>
    <s v="OSS"/>
    <s v="Network Service Assurance Dashboards"/>
    <m/>
    <s v="Critical"/>
    <s v=" "/>
    <m/>
    <s v="OSS Dashboards"/>
    <s v=" HPE Telco Unified OSS Console "/>
    <m/>
    <m/>
    <m/>
    <m/>
    <x v="0"/>
    <m/>
    <m/>
    <s v="CLOSURE REVIEW PENDING "/>
    <s v=" "/>
    <s v=" "/>
    <s v=" "/>
    <m/>
    <m/>
    <m/>
    <m/>
    <m/>
    <m/>
    <s v="NOCOSS"/>
    <s v="Applications/Tools"/>
    <s v="OPEN"/>
    <s v="COMPLETED"/>
    <s v="dashboard is not there"/>
    <m/>
    <m/>
    <m/>
    <m/>
    <n v="1"/>
    <s v="Completed but Verification undrer Process"/>
    <x v="1"/>
  </r>
  <r>
    <n v="1809"/>
    <s v="NOC152"/>
    <s v="NOC"/>
    <s v="NA"/>
    <m/>
    <s v="OSS"/>
    <s v="OSS"/>
    <s v="OSS"/>
    <s v="OSS"/>
    <s v="Business Service Assurance Dashboards"/>
    <m/>
    <s v="Critical"/>
    <s v=" "/>
    <m/>
    <s v="OSS Dashboards"/>
    <s v=" HPE Telco Unified OSS Console "/>
    <m/>
    <m/>
    <m/>
    <m/>
    <x v="0"/>
    <m/>
    <s v="Open"/>
    <s v="WIP"/>
    <s v=" "/>
    <s v=" "/>
    <s v=" "/>
    <m/>
    <m/>
    <m/>
    <m/>
    <m/>
    <m/>
    <s v="NOCOSS"/>
    <s v="Applications/Tools"/>
    <s v="OPEN"/>
    <s v="OPEN"/>
    <n v="0"/>
    <m/>
    <m/>
    <e v="#N/A"/>
    <m/>
    <n v="1"/>
    <s v="Open"/>
    <x v="0"/>
  </r>
  <r>
    <n v="1810"/>
    <s v="NOC153"/>
    <s v="NOC"/>
    <s v="NA"/>
    <m/>
    <s v="OSS"/>
    <s v="OSS"/>
    <s v="OSS"/>
    <s v="OSS"/>
    <s v="Customer Service Dashboards"/>
    <m/>
    <s v="Critical"/>
    <s v=" "/>
    <m/>
    <s v="OSS Dashboards"/>
    <s v=" HPE Telco Unified OSS Console "/>
    <m/>
    <s v="It will be available in BSS"/>
    <m/>
    <m/>
    <x v="0"/>
    <m/>
    <s v="Open"/>
    <s v="WIP"/>
    <s v=" "/>
    <s v=" "/>
    <s v=" "/>
    <m/>
    <m/>
    <m/>
    <m/>
    <m/>
    <m/>
    <s v="NOCOSS"/>
    <s v="Applications/Tools"/>
    <s v="OPEN"/>
    <s v="OPEN"/>
    <n v="0"/>
    <m/>
    <m/>
    <e v="#N/A"/>
    <m/>
    <n v="1"/>
    <s v="Open"/>
    <x v="0"/>
  </r>
  <r>
    <n v="1811"/>
    <s v="NOC154"/>
    <s v="NOC"/>
    <s v="NA"/>
    <m/>
    <s v="OSS"/>
    <s v="OSS"/>
    <s v="OSS"/>
    <s v="OSS"/>
    <s v="Security Assurance Dashboard"/>
    <m/>
    <s v="Critical"/>
    <s v=" "/>
    <m/>
    <s v="OSS Dashboards"/>
    <s v=" HPE Telco Unified OSS Console "/>
    <m/>
    <s v="It will be available in BSS"/>
    <m/>
    <m/>
    <x v="0"/>
    <m/>
    <m/>
    <s v="CLOSURE REVIEW PENDING "/>
    <s v=" "/>
    <s v=" "/>
    <s v=" "/>
    <m/>
    <m/>
    <m/>
    <m/>
    <m/>
    <m/>
    <s v="NOCOSS"/>
    <s v="Applications/Tools"/>
    <s v="OPEN"/>
    <s v="COMPLETED"/>
    <s v="MTTR Reports for all domain including customer tickets"/>
    <m/>
    <m/>
    <e v="#N/A"/>
    <m/>
    <n v="1"/>
    <s v="Completed but Verification undrer Process"/>
    <x v="1"/>
  </r>
  <r>
    <n v="1812"/>
    <s v="NOC155"/>
    <s v="NOC"/>
    <s v="NA"/>
    <m/>
    <s v="OSS"/>
    <s v="OSS"/>
    <s v="OSS"/>
    <s v="OSS"/>
    <s v="Service Inventory "/>
    <m/>
    <s v="Critical"/>
    <s v=" "/>
    <m/>
    <s v="OSS Dashboards"/>
    <s v=" HPE Telco Unified OSS Console "/>
    <m/>
    <s v="Inhouse solution "/>
    <m/>
    <m/>
    <x v="0"/>
    <m/>
    <s v="Open"/>
    <s v="WIP"/>
    <s v=" "/>
    <s v=" "/>
    <s v=" "/>
    <m/>
    <m/>
    <m/>
    <m/>
    <m/>
    <m/>
    <s v="NOCOSS"/>
    <s v="Applications/Tools"/>
    <s v="OPEN"/>
    <s v="OPEN"/>
    <n v="0"/>
    <m/>
    <m/>
    <e v="#N/A"/>
    <m/>
    <n v="1"/>
    <s v="Open"/>
    <x v="0"/>
  </r>
  <r>
    <n v="1813"/>
    <s v="NOC156"/>
    <s v="NOC"/>
    <s v="NA"/>
    <m/>
    <s v="OSS"/>
    <s v="OSS"/>
    <s v="OSS"/>
    <s v="OSS"/>
    <s v="Service Monitoring"/>
    <m/>
    <s v="Critical"/>
    <s v=" "/>
    <m/>
    <s v="OSS Dashboards"/>
    <s v=" HPE Telco Unified OSS Console "/>
    <m/>
    <m/>
    <m/>
    <m/>
    <x v="0"/>
    <m/>
    <s v="Open"/>
    <s v="Open"/>
    <s v=" "/>
    <s v=" "/>
    <s v=" "/>
    <m/>
    <m/>
    <m/>
    <m/>
    <m/>
    <m/>
    <s v="NOCOSS"/>
    <s v="Applications/Tools"/>
    <s v="OPEN"/>
    <s v="OPEN"/>
    <n v="0"/>
    <m/>
    <m/>
    <e v="#N/A"/>
    <m/>
    <n v="1"/>
    <s v="Open"/>
    <x v="0"/>
  </r>
  <r>
    <n v="1814"/>
    <s v="NOC157"/>
    <s v="NOC"/>
    <s v="NA"/>
    <m/>
    <s v="OSS"/>
    <s v="OSS"/>
    <s v="New BSS"/>
    <s v="OSS"/>
    <s v="OSS Intigration for POC Locations LCO,RMSO &amp; MSO"/>
    <m/>
    <s v="Critical"/>
    <s v="OPEN"/>
    <m/>
    <s v="HPSM"/>
    <s v="Incident Management"/>
    <m/>
    <s v="Aditional Scope for OT/HPE"/>
    <m/>
    <m/>
    <x v="0"/>
    <m/>
    <s v="Open"/>
    <s v="Open"/>
    <s v=" "/>
    <s v=" "/>
    <s v=" "/>
    <m/>
    <m/>
    <m/>
    <m/>
    <m/>
    <m/>
    <s v="NOCNew BSS"/>
    <e v="#N/A"/>
    <s v="OPEN"/>
    <s v="Not Relevant to OSS"/>
    <n v="0"/>
    <m/>
    <m/>
    <e v="#N/A"/>
    <m/>
    <n v="1"/>
    <s v="Open"/>
    <x v="0"/>
  </r>
  <r>
    <n v="1815"/>
    <s v="NOC158"/>
    <s v="NOC"/>
    <s v="NA"/>
    <m/>
    <s v="OSS"/>
    <s v="OSS"/>
    <s v="New BSS"/>
    <s v="OSS"/>
    <s v="OSS Intigration for Live  LCO , RMSO &amp; MSO"/>
    <m/>
    <s v="Critical"/>
    <s v="OPEN"/>
    <m/>
    <s v="HPSM"/>
    <s v="Incident Management"/>
    <m/>
    <s v="Aditional Scope for OT/HPE"/>
    <m/>
    <m/>
    <x v="0"/>
    <m/>
    <s v="Open"/>
    <s v="Open"/>
    <s v=" "/>
    <s v=" "/>
    <s v=" "/>
    <m/>
    <m/>
    <m/>
    <m/>
    <m/>
    <m/>
    <s v="NOCNew BSS"/>
    <e v="#N/A"/>
    <s v="OPEN"/>
    <s v="Not Relevant to OSS"/>
    <n v="0"/>
    <m/>
    <m/>
    <e v="#N/A"/>
    <m/>
    <n v="1"/>
    <s v="Open"/>
    <x v="0"/>
  </r>
  <r>
    <n v="1816"/>
    <s v="NOC159"/>
    <s v="NOC"/>
    <s v="NA"/>
    <m/>
    <s v="OSS"/>
    <s v="OSS"/>
    <s v="OSS"/>
    <s v="OSS"/>
    <s v="Video customer inventory , Internet customer inventory , Bandwidth allocation inventory count etc.,"/>
    <m/>
    <s v="Critical"/>
    <s v="OPEN"/>
    <m/>
    <s v="HPSM"/>
    <s v="Incident Management"/>
    <m/>
    <s v="Aditional Scope for OT/HPE"/>
    <m/>
    <m/>
    <x v="0"/>
    <m/>
    <s v="Open"/>
    <s v="Open"/>
    <s v=" "/>
    <s v=" "/>
    <s v=" "/>
    <m/>
    <m/>
    <m/>
    <m/>
    <m/>
    <m/>
    <s v="NOCOSS"/>
    <s v="Applications/Tools"/>
    <s v="OPEN"/>
    <s v="OPEN"/>
    <n v="0"/>
    <m/>
    <m/>
    <e v="#N/A"/>
    <m/>
    <n v="1"/>
    <s v="Open"/>
    <x v="0"/>
  </r>
  <r>
    <n v="1817"/>
    <s v="NOC16"/>
    <s v="NOC"/>
    <s v="NA"/>
    <m/>
    <s v="OSS"/>
    <s v="OSS"/>
    <s v="OSS"/>
    <s v="DC"/>
    <s v="DC Network link uptime &amp; SLA  (Selective from and to dates)"/>
    <m/>
    <s v="Critical"/>
    <s v=" "/>
    <m/>
    <s v="HPSM"/>
    <s v="Incident Management"/>
    <m/>
    <m/>
    <m/>
    <m/>
    <x v="0"/>
    <m/>
    <s v="Open"/>
    <s v="Open"/>
    <s v=" "/>
    <s v=" "/>
    <s v=" "/>
    <m/>
    <m/>
    <m/>
    <m/>
    <m/>
    <m/>
    <s v="NOCOSS"/>
    <s v="Applications/Tools"/>
    <s v="OPEN"/>
    <s v="OPEN"/>
    <n v="0"/>
    <m/>
    <m/>
    <e v="#N/A"/>
    <m/>
    <n v="1"/>
    <s v="Open"/>
    <x v="0"/>
  </r>
  <r>
    <n v="1818"/>
    <s v="NOC160"/>
    <s v="NOC"/>
    <s v="NA"/>
    <m/>
    <m/>
    <m/>
    <s v="DC Passive Infra"/>
    <s v="OSS"/>
    <s v="Preparation and publishing of all DC passive infra(Internal, OEM) PM dashboard Daily"/>
    <m/>
    <s v="NON-Critical"/>
    <s v=" "/>
    <m/>
    <s v="OSS Dashboards"/>
    <s v="UOC"/>
    <m/>
    <m/>
    <m/>
    <m/>
    <x v="0"/>
    <m/>
    <s v="Open"/>
    <s v="Open"/>
    <s v=" "/>
    <s v=" "/>
    <s v=" "/>
    <m/>
    <m/>
    <m/>
    <m/>
    <m/>
    <m/>
    <s v="NOCDC Passive Infra"/>
    <s v="Applications/Tools"/>
    <s v="OPEN"/>
    <s v="OPEN"/>
    <n v="0"/>
    <m/>
    <m/>
    <e v="#N/A"/>
    <m/>
    <n v="1"/>
    <s v="Open"/>
    <x v="0"/>
  </r>
  <r>
    <n v="1819"/>
    <s v="NOC161"/>
    <s v="NOC"/>
    <s v="NA"/>
    <m/>
    <m/>
    <m/>
    <s v="DC Passive Infra"/>
    <s v="OSS"/>
    <s v="Preparation and publishing of all DC passive infra(Internal, OEM) PM dashboard Weekly"/>
    <m/>
    <s v="NON-Critical"/>
    <s v=" "/>
    <m/>
    <s v="OSS Dashboards"/>
    <s v="UOC"/>
    <m/>
    <m/>
    <m/>
    <m/>
    <x v="0"/>
    <m/>
    <s v="Open"/>
    <s v="Open"/>
    <s v=" "/>
    <s v=" "/>
    <s v=" "/>
    <m/>
    <m/>
    <m/>
    <m/>
    <m/>
    <m/>
    <s v="NOCDC Passive Infra"/>
    <s v="Applications/Tools"/>
    <s v="OPEN"/>
    <s v="OPEN"/>
    <n v="0"/>
    <m/>
    <m/>
    <e v="#N/A"/>
    <m/>
    <n v="1"/>
    <s v="Open"/>
    <x v="0"/>
  </r>
  <r>
    <n v="1820"/>
    <s v="NOC162"/>
    <s v="NOC"/>
    <s v="NA"/>
    <m/>
    <m/>
    <m/>
    <s v="DC Passive Infra"/>
    <s v="OSS"/>
    <s v="Preparation and publishing of all DC passive infra(Internal, OEM) PM dashboard Monthly"/>
    <m/>
    <s v="NON-Critical"/>
    <s v=" "/>
    <m/>
    <s v="OSS Dashboards"/>
    <s v="UOC"/>
    <m/>
    <m/>
    <m/>
    <m/>
    <x v="0"/>
    <m/>
    <s v="Open"/>
    <s v="Open"/>
    <s v=" "/>
    <s v=" "/>
    <s v=" "/>
    <m/>
    <m/>
    <m/>
    <m/>
    <m/>
    <m/>
    <s v="NOCDC Passive Infra"/>
    <s v="Applications/Tools"/>
    <s v="OPEN"/>
    <s v="OPEN"/>
    <n v="0"/>
    <m/>
    <m/>
    <e v="#N/A"/>
    <m/>
    <n v="1"/>
    <s v="Open"/>
    <x v="0"/>
  </r>
  <r>
    <n v="1821"/>
    <s v="NOC163"/>
    <s v="NOC"/>
    <s v="NA"/>
    <m/>
    <m/>
    <m/>
    <s v="DC Passive Infra"/>
    <s v="OSS"/>
    <s v="Preparation and publishing of all DC passive infra(Internal, OEM) PM dashboard  (Selective from and to dates)"/>
    <m/>
    <s v="NON-Critical"/>
    <s v=" "/>
    <m/>
    <s v="OSS Dashboards"/>
    <s v="UOC"/>
    <m/>
    <m/>
    <m/>
    <m/>
    <x v="0"/>
    <m/>
    <s v="Open"/>
    <s v="Open"/>
    <s v=" "/>
    <s v=" "/>
    <s v=" "/>
    <m/>
    <m/>
    <m/>
    <m/>
    <m/>
    <m/>
    <s v="NOCDC Passive Infra"/>
    <s v="Applications/Tools"/>
    <s v="OPEN"/>
    <s v="OPEN"/>
    <n v="0"/>
    <m/>
    <m/>
    <e v="#N/A"/>
    <m/>
    <n v="1"/>
    <s v="Open"/>
    <x v="0"/>
  </r>
  <r>
    <n v="1822"/>
    <s v="NOC164"/>
    <s v="NOC"/>
    <s v="NA"/>
    <m/>
    <s v="OSS"/>
    <s v="OSS"/>
    <s v="OSS"/>
    <s v="NOC"/>
    <s v="Preparation and publishing of all devices, application, software AMC dashboard Daily"/>
    <m/>
    <s v="Critical"/>
    <s v=" "/>
    <m/>
    <s v="OSS Dashboards"/>
    <s v="Asset Manager"/>
    <m/>
    <s v="Report is available in Asset manager"/>
    <m/>
    <m/>
    <x v="0"/>
    <m/>
    <m/>
    <s v="CLOSURE REVIEW PENDING "/>
    <s v=" "/>
    <s v=" "/>
    <s v=" "/>
    <m/>
    <m/>
    <m/>
    <m/>
    <m/>
    <m/>
    <s v="NOCOSS"/>
    <s v="Applications/Tools"/>
    <s v="OPEN"/>
    <s v="COMPLETED"/>
    <n v="0"/>
    <m/>
    <m/>
    <m/>
    <m/>
    <n v="1"/>
    <s v="Completed but Verification undrer Process"/>
    <x v="1"/>
  </r>
  <r>
    <n v="1823"/>
    <s v="NOC165"/>
    <s v="NOC"/>
    <s v="NA"/>
    <m/>
    <s v="OSS"/>
    <s v="OSS"/>
    <s v="OSS"/>
    <s v="NOC"/>
    <s v="Preparation and publishing of all devices, application, software AMC dashboard Weekly"/>
    <m/>
    <s v="Critical"/>
    <s v=" "/>
    <m/>
    <s v="OSS Dashboards"/>
    <s v="Asset Manager"/>
    <m/>
    <m/>
    <m/>
    <m/>
    <x v="0"/>
    <m/>
    <m/>
    <s v="CLOSURE REVIEW PENDING "/>
    <s v=" "/>
    <s v=" "/>
    <s v=" "/>
    <m/>
    <m/>
    <m/>
    <m/>
    <m/>
    <m/>
    <s v="NOCOSS"/>
    <s v="Applications/Tools"/>
    <s v="OPEN"/>
    <s v="COMPLETED"/>
    <n v="0"/>
    <m/>
    <m/>
    <e v="#N/A"/>
    <m/>
    <n v="1"/>
    <s v="Completed but Verification undrer Process"/>
    <x v="1"/>
  </r>
  <r>
    <n v="1824"/>
    <s v="NOC166"/>
    <s v="NOC"/>
    <s v="NA"/>
    <m/>
    <s v="OSS"/>
    <s v="OSS"/>
    <s v="OSS"/>
    <s v="NOC"/>
    <s v="Preparation and publishing of all devices, application, software AMC dashboard Monthly"/>
    <m/>
    <s v="Critical"/>
    <s v=" "/>
    <m/>
    <s v="OSS Dashboards"/>
    <s v="Asset Manager"/>
    <m/>
    <m/>
    <m/>
    <m/>
    <x v="0"/>
    <m/>
    <m/>
    <s v="CLOSURE REVIEW PENDING "/>
    <s v=" "/>
    <s v=" "/>
    <s v=" "/>
    <m/>
    <m/>
    <m/>
    <m/>
    <m/>
    <m/>
    <s v="NOCOSS"/>
    <s v="Applications/Tools"/>
    <s v="OPEN"/>
    <s v="COMPLETED"/>
    <n v="0"/>
    <m/>
    <m/>
    <e v="#N/A"/>
    <m/>
    <n v="1"/>
    <s v="Completed but Verification undrer Process"/>
    <x v="1"/>
  </r>
  <r>
    <n v="1825"/>
    <s v="NOC167"/>
    <s v="NOC"/>
    <s v="NA"/>
    <m/>
    <s v="OSS"/>
    <s v="OSS"/>
    <s v="OSS"/>
    <s v="NOC"/>
    <s v="Preparation and publishing of all devices, application, software AMC dashboard  (Selective from and to dates)"/>
    <m/>
    <s v="Critical"/>
    <s v=" "/>
    <m/>
    <s v="OSS Dashboards"/>
    <s v="Asset Manager"/>
    <m/>
    <m/>
    <m/>
    <m/>
    <x v="0"/>
    <m/>
    <m/>
    <s v="CLOSURE REVIEW PENDING "/>
    <s v=" "/>
    <s v=" "/>
    <s v=" "/>
    <m/>
    <m/>
    <m/>
    <m/>
    <m/>
    <m/>
    <s v="NOCOSS"/>
    <s v="Applications/Tools"/>
    <s v="OPEN"/>
    <s v="COMPLETED"/>
    <n v="0"/>
    <m/>
    <m/>
    <e v="#N/A"/>
    <m/>
    <n v="1"/>
    <s v="Completed but Verification undrer Process"/>
    <x v="1"/>
  </r>
  <r>
    <n v="1826"/>
    <s v="NOC168"/>
    <s v="NOC"/>
    <s v="NA"/>
    <m/>
    <s v="OSS"/>
    <s v="OSS"/>
    <s v="OSS"/>
    <s v="NOC"/>
    <s v="Publishing of all major events in Tnoc dashboard Daily"/>
    <m/>
    <s v="Critical"/>
    <s v=" "/>
    <m/>
    <s v="HPSM"/>
    <s v="Incident Management"/>
    <m/>
    <m/>
    <m/>
    <m/>
    <x v="0"/>
    <m/>
    <m/>
    <s v="CLOSURE REVIEW PENDING "/>
    <s v=" "/>
    <s v=" "/>
    <s v=" "/>
    <m/>
    <m/>
    <m/>
    <m/>
    <m/>
    <m/>
    <s v="NOCOSS"/>
    <s v="Applications/Tools"/>
    <s v="OPEN"/>
    <s v="COMPLETED"/>
    <n v="0"/>
    <m/>
    <m/>
    <e v="#N/A"/>
    <m/>
    <n v="1"/>
    <s v="Completed but Verification undrer Process"/>
    <x v="1"/>
  </r>
  <r>
    <n v="1827"/>
    <s v="NOC169"/>
    <s v="NOC"/>
    <s v="NA"/>
    <m/>
    <s v="OSS"/>
    <s v="OSS"/>
    <s v="OSS"/>
    <s v="NOC"/>
    <s v="Publishing of all major events in Tnoc dashboard Weekly"/>
    <m/>
    <s v="Critical"/>
    <s v=" "/>
    <m/>
    <s v="HPSM"/>
    <s v="Incident Management"/>
    <m/>
    <m/>
    <m/>
    <m/>
    <x v="0"/>
    <m/>
    <m/>
    <s v="CLOSURE REVIEW PENDING "/>
    <s v=" "/>
    <s v=" "/>
    <s v=" "/>
    <m/>
    <m/>
    <m/>
    <m/>
    <m/>
    <m/>
    <s v="NOCOSS"/>
    <s v="Applications/Tools"/>
    <s v="OPEN"/>
    <s v="COMPLETED"/>
    <n v="0"/>
    <m/>
    <m/>
    <e v="#N/A"/>
    <m/>
    <n v="1"/>
    <s v="Completed but Verification undrer Process"/>
    <x v="1"/>
  </r>
  <r>
    <n v="1828"/>
    <s v="NOC17"/>
    <s v="NOC"/>
    <s v="NA"/>
    <m/>
    <m/>
    <m/>
    <s v="BSS"/>
    <s v="Service Provisioning"/>
    <s v="configure of GI services and tracking and publishing data Daily"/>
    <m/>
    <s v="Critical"/>
    <s v="OPEN"/>
    <m/>
    <s v="BSS"/>
    <s v="CRM"/>
    <m/>
    <s v="It will be available in NSO and BSS"/>
    <m/>
    <m/>
    <x v="1"/>
    <m/>
    <s v="Open"/>
    <s v="Open"/>
    <s v=" "/>
    <s v=" "/>
    <s v=" "/>
    <m/>
    <m/>
    <m/>
    <m/>
    <m/>
    <m/>
    <s v="NOCBSS"/>
    <s v="Applications/Tools"/>
    <s v="OPEN"/>
    <m/>
    <m/>
    <m/>
    <m/>
    <e v="#N/A"/>
    <m/>
    <n v="1"/>
    <s v="Open"/>
    <x v="0"/>
  </r>
  <r>
    <n v="1829"/>
    <s v="NOC170"/>
    <s v="NOC"/>
    <s v="NA"/>
    <m/>
    <s v="OSS"/>
    <s v="OSS"/>
    <s v="OSS"/>
    <s v="NOC"/>
    <s v="Publishing of all major events in Tnoc dashboard Monthly"/>
    <m/>
    <s v="Critical"/>
    <s v=" "/>
    <m/>
    <s v="HPSM"/>
    <s v="Incident Management"/>
    <m/>
    <m/>
    <m/>
    <m/>
    <x v="0"/>
    <m/>
    <m/>
    <s v="CLOSURE REVIEW PENDING "/>
    <s v=" "/>
    <s v=" "/>
    <s v=" "/>
    <m/>
    <m/>
    <m/>
    <m/>
    <m/>
    <m/>
    <s v="NOCOSS"/>
    <s v="Applications/Tools"/>
    <s v="OPEN"/>
    <s v="COMPLETED"/>
    <n v="0"/>
    <m/>
    <m/>
    <e v="#N/A"/>
    <m/>
    <n v="1"/>
    <s v="Completed but Verification undrer Process"/>
    <x v="1"/>
  </r>
  <r>
    <n v="1830"/>
    <s v="NOC171"/>
    <s v="NOC"/>
    <s v="NA"/>
    <m/>
    <s v="OSS"/>
    <s v="OSS"/>
    <s v="OSS"/>
    <s v="NOC"/>
    <s v="Publishing of all major events in Tnoc dashboard  (Selective from and to dates)"/>
    <m/>
    <s v="Critical"/>
    <s v=" "/>
    <m/>
    <s v="HPSM"/>
    <s v="Incident Management"/>
    <m/>
    <m/>
    <m/>
    <m/>
    <x v="0"/>
    <m/>
    <m/>
    <s v="CLOSURE REVIEW PENDING "/>
    <s v=" "/>
    <s v=" "/>
    <s v=" "/>
    <m/>
    <m/>
    <m/>
    <m/>
    <m/>
    <m/>
    <s v="NOCOSS"/>
    <s v="Applications/Tools"/>
    <s v="OPEN"/>
    <s v="COMPLETED"/>
    <n v="0"/>
    <m/>
    <m/>
    <e v="#N/A"/>
    <m/>
    <n v="1"/>
    <s v="Completed but Verification undrer Process"/>
    <x v="1"/>
  </r>
  <r>
    <n v="1831"/>
    <s v="NOC172"/>
    <s v="NOC"/>
    <s v="NA"/>
    <m/>
    <s v="OSS"/>
    <s v="OSS"/>
    <s v="OSS"/>
    <s v="BBNL Reports"/>
    <s v="Publishing of BBNL dashboard Daily"/>
    <m/>
    <s v="Critical"/>
    <s v="COMPLETED"/>
    <m/>
    <s v="HPSM"/>
    <s v="Incident Management"/>
    <m/>
    <m/>
    <m/>
    <m/>
    <x v="0"/>
    <m/>
    <m/>
    <s v="CLOSURE REVIEW PENDING "/>
    <s v=" "/>
    <s v=" "/>
    <s v=" "/>
    <m/>
    <m/>
    <m/>
    <m/>
    <m/>
    <m/>
    <s v="NOCOSS"/>
    <s v="Applications/Tools"/>
    <s v="OPEN"/>
    <s v="COMPLETED"/>
    <n v="0"/>
    <m/>
    <m/>
    <m/>
    <m/>
    <n v="1"/>
    <s v="Completed but Verification undrer Process"/>
    <x v="1"/>
  </r>
  <r>
    <n v="1832"/>
    <s v="NOC173"/>
    <s v="NOC"/>
    <s v="NA"/>
    <m/>
    <s v="OSS"/>
    <s v="OSS"/>
    <s v="OSS"/>
    <s v="BBNL Reports"/>
    <s v="Publishing of BBNL dashboard Weekly"/>
    <m/>
    <s v="Critical"/>
    <s v="NOT_FEASIBLE"/>
    <m/>
    <s v="HPSM"/>
    <s v="Incident Management"/>
    <m/>
    <m/>
    <m/>
    <m/>
    <x v="0"/>
    <m/>
    <s v="Open"/>
    <s v="Not Feasible "/>
    <s v=" "/>
    <s v=" "/>
    <s v=" "/>
    <m/>
    <m/>
    <m/>
    <m/>
    <m/>
    <m/>
    <s v="NOCOSS"/>
    <s v="Applications/Tools"/>
    <e v="#N/A"/>
    <s v="Not Required to BBNL"/>
    <s v="11-Oct-25: BBNL do not ask weekly hence it is not delivered"/>
    <m/>
    <m/>
    <e v="#N/A"/>
    <m/>
    <n v="1"/>
    <s v="Open"/>
    <x v="0"/>
  </r>
  <r>
    <n v="1833"/>
    <s v="NOC174"/>
    <s v="NOC"/>
    <s v="NA"/>
    <m/>
    <s v="OSS"/>
    <s v="OSS"/>
    <s v="OSS"/>
    <s v="BBNL Reports"/>
    <s v="Publishing of BBNL dashboard Monthly"/>
    <m/>
    <s v="Critical"/>
    <s v="COMPLETED"/>
    <m/>
    <s v="HPSM"/>
    <s v="Incident Management"/>
    <m/>
    <m/>
    <m/>
    <m/>
    <x v="0"/>
    <m/>
    <m/>
    <s v="CLOSURE REVIEW PENDING "/>
    <s v=" "/>
    <s v=" "/>
    <s v=" "/>
    <m/>
    <m/>
    <m/>
    <m/>
    <m/>
    <m/>
    <s v="NOCOSS"/>
    <s v="Applications/Tools"/>
    <s v="OPEN"/>
    <s v="COMPLETED"/>
    <n v="0"/>
    <m/>
    <m/>
    <m/>
    <m/>
    <n v="1"/>
    <s v="Completed but Verification undrer Process"/>
    <x v="1"/>
  </r>
  <r>
    <n v="1834"/>
    <s v="NOC175"/>
    <s v="NOC"/>
    <s v="NA"/>
    <m/>
    <s v="OSS"/>
    <s v="OSS"/>
    <s v="OSS"/>
    <s v="BBNL Reports"/>
    <s v="Publishing of BBNL dashboard  (Selective from and to dates)"/>
    <m/>
    <s v="Critical"/>
    <s v="NOT_FEASIBLE"/>
    <m/>
    <s v="HPSM"/>
    <s v="Incident Management"/>
    <m/>
    <m/>
    <m/>
    <m/>
    <x v="0"/>
    <m/>
    <s v="Open"/>
    <s v="Not Feasible "/>
    <s v=" "/>
    <s v=" "/>
    <s v=" "/>
    <m/>
    <m/>
    <m/>
    <m/>
    <m/>
    <m/>
    <s v="NOCOSS"/>
    <s v="Applications/Tools"/>
    <e v="#N/A"/>
    <s v="Not Required to BBNL"/>
    <s v="11-Oct-25: BBNL do not ask Selective from and to dates hence it is not delivered"/>
    <m/>
    <m/>
    <e v="#N/A"/>
    <m/>
    <n v="1"/>
    <s v="Open"/>
    <x v="0"/>
  </r>
  <r>
    <n v="1835"/>
    <s v="NOC176"/>
    <s v="NOC"/>
    <s v="NA"/>
    <m/>
    <s v="OSS"/>
    <s v="OSS"/>
    <s v="OSS"/>
    <s v="Field Passive Infra"/>
    <s v="Publishing of Field Passive infra total devices dashboard Daily"/>
    <m/>
    <s v="Critical"/>
    <s v="COMPLETED"/>
    <m/>
    <s v="NNMI"/>
    <s v="NNMI"/>
    <m/>
    <s v="09-09-2025: Inventory Dashboard visible for live data which is refreshing 6 times a day."/>
    <m/>
    <m/>
    <x v="0"/>
    <m/>
    <m/>
    <s v="CLOSURE REVIEW PENDING "/>
    <s v=" "/>
    <s v=" "/>
    <s v=" "/>
    <m/>
    <m/>
    <m/>
    <m/>
    <m/>
    <m/>
    <s v="NOCOSS"/>
    <s v="Applications/Tools"/>
    <s v="OPEN"/>
    <s v="COMPLETED"/>
    <s v="09-09-2025: Inventory Dashboard visible for live data which is refreshing 6 times a day."/>
    <m/>
    <m/>
    <m/>
    <m/>
    <n v="1"/>
    <s v="Completed but Verification undrer Process"/>
    <x v="1"/>
  </r>
  <r>
    <n v="1836"/>
    <s v="NOC177"/>
    <s v="NOC"/>
    <s v="NA"/>
    <m/>
    <s v="OSS"/>
    <s v="OSS"/>
    <s v="OSS"/>
    <s v="Field Passive Infra"/>
    <s v="Publishing of Field Passive infra total devices dashboard Weekly"/>
    <m/>
    <s v="Critical"/>
    <s v="NOT_FEASIBLE"/>
    <m/>
    <s v="NNMI"/>
    <s v="NNMI"/>
    <m/>
    <m/>
    <m/>
    <m/>
    <x v="0"/>
    <m/>
    <s v="Open"/>
    <s v="Not Feasible "/>
    <s v=" "/>
    <s v=" "/>
    <s v=" "/>
    <m/>
    <m/>
    <m/>
    <m/>
    <m/>
    <m/>
    <s v="NOCOSS"/>
    <s v="Applications/Tools"/>
    <e v="#N/A"/>
    <s v="NOT-FEASIBLE"/>
    <n v="0"/>
    <m/>
    <m/>
    <e v="#N/A"/>
    <m/>
    <n v="1"/>
    <s v="Open"/>
    <x v="0"/>
  </r>
  <r>
    <n v="1837"/>
    <s v="NOC178"/>
    <s v="NOC"/>
    <s v="NA"/>
    <m/>
    <s v="OSS"/>
    <s v="OSS"/>
    <s v="OSS"/>
    <s v="Field Passive Infra"/>
    <s v="Publishing of Field Passive infra total devices dashboard Monthly"/>
    <m/>
    <s v="Critical"/>
    <s v="COMPLETED"/>
    <m/>
    <s v="NNMI"/>
    <s v="NNMI"/>
    <m/>
    <s v="Live report is available in UOC"/>
    <m/>
    <m/>
    <x v="0"/>
    <m/>
    <m/>
    <s v="CLOSURE REVIEW PENDING "/>
    <s v=" "/>
    <s v=" "/>
    <s v=" "/>
    <m/>
    <m/>
    <m/>
    <m/>
    <m/>
    <m/>
    <s v="NOCOSS"/>
    <s v="Applications/Tools"/>
    <s v="OPEN"/>
    <s v="COMPLETED"/>
    <s v="Live report is available in UOC"/>
    <m/>
    <m/>
    <m/>
    <m/>
    <n v="1"/>
    <s v="Completed but Verification undrer Process"/>
    <x v="1"/>
  </r>
  <r>
    <n v="1838"/>
    <s v="NOC179"/>
    <s v="NOC"/>
    <s v="NA"/>
    <m/>
    <s v="OSS"/>
    <s v="OSS"/>
    <s v="OSS"/>
    <s v="Field Passive Infra"/>
    <s v="Publishing of Field Passive infra total devices dashboard  (Selective from and to dates)"/>
    <m/>
    <s v="Critical"/>
    <s v="COMPLETED"/>
    <m/>
    <s v="NNMI"/>
    <s v="NNMI"/>
    <m/>
    <s v="Live report is available in UOC"/>
    <m/>
    <m/>
    <x v="0"/>
    <m/>
    <m/>
    <s v="CLOSURE REVIEW PENDING "/>
    <s v=" "/>
    <s v=" "/>
    <s v=" "/>
    <m/>
    <m/>
    <m/>
    <m/>
    <m/>
    <m/>
    <s v="NOCOSS"/>
    <s v="Applications/Tools"/>
    <s v="OPEN"/>
    <s v="COMPLETED"/>
    <s v="Live report is available in UOC"/>
    <m/>
    <m/>
    <m/>
    <m/>
    <n v="1"/>
    <s v="Completed but Verification undrer Process"/>
    <x v="1"/>
  </r>
  <r>
    <n v="1839"/>
    <s v="NOC18"/>
    <s v="NOC"/>
    <s v="NA"/>
    <m/>
    <m/>
    <m/>
    <s v="BSS"/>
    <s v="Service Provisioning"/>
    <s v="configure of GI services and tracking and publishing data Weekly"/>
    <m/>
    <s v="Critical"/>
    <s v="OPEN"/>
    <m/>
    <s v="BSS"/>
    <s v="CRM"/>
    <m/>
    <s v="It will be available in NSO and BSS"/>
    <m/>
    <m/>
    <x v="1"/>
    <m/>
    <s v="Open"/>
    <s v="Open"/>
    <s v=" "/>
    <s v=" "/>
    <s v=" "/>
    <m/>
    <m/>
    <m/>
    <m/>
    <m/>
    <m/>
    <s v="NOCBSS"/>
    <s v="Applications/Tools"/>
    <s v="OPEN"/>
    <m/>
    <m/>
    <m/>
    <m/>
    <e v="#N/A"/>
    <m/>
    <n v="1"/>
    <s v="Open"/>
    <x v="0"/>
  </r>
  <r>
    <n v="1840"/>
    <s v="NOC180"/>
    <s v="NOC"/>
    <s v="NA"/>
    <m/>
    <m/>
    <m/>
    <s v="DWDM"/>
    <s v="OSS"/>
    <s v="Published Zonal Network uptime (like, total scope, litup count and availability according to the category) Daily"/>
    <m/>
    <s v="Critical"/>
    <s v="COMPLETED"/>
    <m/>
    <s v="HPSM"/>
    <s v="Incident Management"/>
    <m/>
    <m/>
    <m/>
    <m/>
    <x v="0"/>
    <m/>
    <m/>
    <s v="CLOSURE REVIEW PENDING "/>
    <s v=" "/>
    <s v=" "/>
    <s v=" "/>
    <m/>
    <m/>
    <m/>
    <m/>
    <m/>
    <m/>
    <s v="NOCDWDM"/>
    <s v="Applications/Tools"/>
    <s v="OPEN"/>
    <s v="CLOSURE REVIEW PENDING "/>
    <n v="0"/>
    <m/>
    <m/>
    <m/>
    <m/>
    <n v="1"/>
    <s v="Completed but Verification undrer Process"/>
    <x v="1"/>
  </r>
  <r>
    <n v="1841"/>
    <s v="NOC181"/>
    <s v="NOC"/>
    <s v="NA"/>
    <m/>
    <m/>
    <m/>
    <s v="DWDM"/>
    <s v="OSS"/>
    <s v="Published Zonal Network uptime (like, total scope, litup count and availability according to the category) Weekly"/>
    <m/>
    <s v="Critical"/>
    <s v="OPEN"/>
    <m/>
    <s v="HPSM"/>
    <s v="Incident Management"/>
    <m/>
    <s v="Uptime and MMTR are two separate reports."/>
    <m/>
    <m/>
    <x v="0"/>
    <m/>
    <s v="Open"/>
    <s v="Open"/>
    <s v=" "/>
    <s v=" "/>
    <s v=" "/>
    <m/>
    <m/>
    <m/>
    <m/>
    <m/>
    <m/>
    <s v="NOCDWDM"/>
    <s v="Applications/Tools"/>
    <s v="OPEN"/>
    <s v="OPEN"/>
    <n v="0"/>
    <m/>
    <m/>
    <e v="#N/A"/>
    <m/>
    <n v="1"/>
    <s v="Open"/>
    <x v="0"/>
  </r>
  <r>
    <n v="1842"/>
    <s v="NOC182"/>
    <s v="NOC"/>
    <s v="NA"/>
    <m/>
    <m/>
    <m/>
    <s v="DWDM"/>
    <s v="OSS"/>
    <s v="Published Zonal Network uptime (like, total scope, litup count and availability according to the category) Monthly"/>
    <m/>
    <s v="Critical"/>
    <s v="COMPLETED"/>
    <m/>
    <s v="HPSM"/>
    <s v="Incident Management"/>
    <m/>
    <m/>
    <m/>
    <m/>
    <x v="0"/>
    <m/>
    <m/>
    <s v="CLOSURE REVIEW PENDING "/>
    <s v=" "/>
    <s v=" "/>
    <s v=" "/>
    <m/>
    <m/>
    <m/>
    <m/>
    <m/>
    <m/>
    <s v="NOCDWDM"/>
    <s v="Applications/Tools"/>
    <s v="OPEN"/>
    <s v="COMPLETED"/>
    <n v="0"/>
    <m/>
    <m/>
    <m/>
    <m/>
    <n v="1"/>
    <s v="Completed but Verification undrer Process"/>
    <x v="1"/>
  </r>
  <r>
    <n v="1843"/>
    <s v="NOC183"/>
    <s v="NOC"/>
    <s v="NA"/>
    <m/>
    <m/>
    <m/>
    <s v="DWDM"/>
    <s v="OSS"/>
    <s v="Published Zonal Network uptime (like, total scope, litup count and availability according to the category) (Selective from and to dates)"/>
    <m/>
    <s v="Critical"/>
    <s v="COMPLETED"/>
    <m/>
    <s v="HPSM"/>
    <s v="Incident Management"/>
    <m/>
    <m/>
    <m/>
    <m/>
    <x v="0"/>
    <m/>
    <m/>
    <s v="CLOSURE REVIEW PENDING "/>
    <s v=" "/>
    <s v=" "/>
    <s v=" "/>
    <m/>
    <m/>
    <m/>
    <m/>
    <m/>
    <m/>
    <s v="NOCDWDM"/>
    <s v="Applications/Tools"/>
    <s v="OPEN"/>
    <s v="CLOSURE REVIEW PENDING "/>
    <n v="0"/>
    <m/>
    <m/>
    <m/>
    <m/>
    <n v="1"/>
    <s v="Completed but Verification undrer Process"/>
    <x v="1"/>
  </r>
  <r>
    <n v="1844"/>
    <s v="NOC184"/>
    <s v="NOC"/>
    <s v="NA"/>
    <m/>
    <m/>
    <m/>
    <s v="DWDM"/>
    <s v="OSS"/>
    <s v="Publishing Package wise , district wise and node wise (like DWDM,OADM) Zonal Network uptime and Mandal TT resolution MTTR dashboard Daily"/>
    <m/>
    <s v="Critical"/>
    <s v="COMPLETED"/>
    <m/>
    <s v="HPSM"/>
    <s v="Incident Management"/>
    <m/>
    <m/>
    <m/>
    <m/>
    <x v="0"/>
    <m/>
    <m/>
    <s v="CLOSURE REVIEW PENDING "/>
    <s v=" "/>
    <s v=" "/>
    <s v=" "/>
    <m/>
    <m/>
    <m/>
    <m/>
    <m/>
    <m/>
    <s v="NOCDWDM"/>
    <s v="Applications/Tools"/>
    <s v="OPEN"/>
    <s v="COMPLETED"/>
    <n v="0"/>
    <m/>
    <m/>
    <m/>
    <m/>
    <n v="1"/>
    <s v="Completed but Verification undrer Process"/>
    <x v="1"/>
  </r>
  <r>
    <n v="1845"/>
    <s v="NOC185"/>
    <s v="NOC"/>
    <s v="NA"/>
    <m/>
    <m/>
    <m/>
    <s v="DWDM"/>
    <s v="OSS"/>
    <s v="Publishing Package wise , district wise and node wise (like DWDM,OADM) Zonal Network uptime and Mandal TT resolution MTTR dashboard Weekly"/>
    <m/>
    <s v="Critical"/>
    <s v="COMPLETED"/>
    <m/>
    <s v="HPSM"/>
    <s v="Incident Management"/>
    <m/>
    <m/>
    <m/>
    <m/>
    <x v="0"/>
    <m/>
    <m/>
    <s v="CLOSURE REVIEW PENDING "/>
    <s v=" "/>
    <s v=" "/>
    <s v=" "/>
    <m/>
    <m/>
    <m/>
    <m/>
    <m/>
    <m/>
    <s v="NOCDWDM"/>
    <s v="Applications/Tools"/>
    <s v="OPEN"/>
    <s v="COMPLETED"/>
    <n v="0"/>
    <m/>
    <m/>
    <m/>
    <m/>
    <n v="1"/>
    <s v="Completed but Verification undrer Process"/>
    <x v="1"/>
  </r>
  <r>
    <n v="1846"/>
    <s v="NOC186"/>
    <s v="NOC"/>
    <s v="NA"/>
    <m/>
    <m/>
    <m/>
    <s v="DWDM"/>
    <s v="OSS"/>
    <s v="Publishing Package wise , district wise and node wise (like DWDM,OADM) Zonal Network uptime and Mandal TT resolution MTTR dashboard Monthly"/>
    <m/>
    <s v="Critical"/>
    <s v="COMPLETED"/>
    <m/>
    <s v="HPSM"/>
    <s v="Incident Management"/>
    <m/>
    <m/>
    <m/>
    <m/>
    <x v="0"/>
    <m/>
    <m/>
    <s v="CLOSURE REVIEW PENDING "/>
    <s v=" "/>
    <s v=" "/>
    <s v=" "/>
    <m/>
    <m/>
    <m/>
    <m/>
    <m/>
    <m/>
    <s v="NOCDWDM"/>
    <s v="Applications/Tools"/>
    <s v="OPEN"/>
    <s v="COMPLETED"/>
    <n v="0"/>
    <m/>
    <m/>
    <m/>
    <m/>
    <n v="1"/>
    <s v="Completed but Verification undrer Process"/>
    <x v="1"/>
  </r>
  <r>
    <n v="1847"/>
    <s v="NOC187"/>
    <s v="NOC"/>
    <s v="NA"/>
    <m/>
    <m/>
    <m/>
    <s v="DWDM"/>
    <s v="OSS"/>
    <s v="Publishing Package wise , district wise and node wise (like DWDM,OADM) Zonal Network uptime and Mandal TT resolution MTTR dashboard (Selective from and to dates)"/>
    <m/>
    <s v="Critical"/>
    <s v="OPEN"/>
    <m/>
    <s v="HPSM"/>
    <s v="Incident Management"/>
    <m/>
    <s v="Uptime and MMTR are two separate reports."/>
    <m/>
    <m/>
    <x v="0"/>
    <m/>
    <s v="Open"/>
    <s v="Open"/>
    <s v=" "/>
    <s v=" "/>
    <s v=" "/>
    <m/>
    <m/>
    <m/>
    <m/>
    <m/>
    <m/>
    <s v="NOCDWDM"/>
    <s v="Applications/Tools"/>
    <s v="OPEN"/>
    <s v="WIP"/>
    <n v="0"/>
    <m/>
    <m/>
    <e v="#N/A"/>
    <m/>
    <n v="1"/>
    <s v="Open"/>
    <x v="0"/>
  </r>
  <r>
    <n v="1848"/>
    <s v="NOC188"/>
    <s v="NOC"/>
    <s v="NA"/>
    <m/>
    <m/>
    <m/>
    <s v="DWDM"/>
    <s v="OSS"/>
    <s v="Preparation and publishing of Zonal link summary , uptime and MTTR dashboard Daily"/>
    <m/>
    <s v="Critical"/>
    <s v="COMPLETED"/>
    <m/>
    <s v="HPSM"/>
    <s v="Incident Management"/>
    <m/>
    <s v="11-09-2025: Uptime/Availability  and MTTR is available for daily and monthly"/>
    <m/>
    <m/>
    <x v="0"/>
    <m/>
    <m/>
    <s v="CLOSURE REVIEW PENDING "/>
    <s v=" "/>
    <s v=" "/>
    <s v=" "/>
    <m/>
    <m/>
    <m/>
    <m/>
    <m/>
    <m/>
    <s v="NOCDWDM"/>
    <s v="Applications/Tools"/>
    <s v="OPEN"/>
    <s v="COMPLETED"/>
    <s v="11-09-2025: Uptime/Availability  and MTTR is available for daily and monthly"/>
    <m/>
    <m/>
    <m/>
    <m/>
    <n v="1"/>
    <s v="Completed but Verification undrer Process"/>
    <x v="1"/>
  </r>
  <r>
    <n v="1849"/>
    <s v="NOC189"/>
    <s v="NOC"/>
    <s v="NA"/>
    <m/>
    <m/>
    <m/>
    <s v="DWDM"/>
    <s v="OSS"/>
    <s v="Preparation and publishing of Zonal link summary , uptime and MTTR dashboard Weekly"/>
    <m/>
    <s v="Critical"/>
    <s v="OPEN"/>
    <m/>
    <s v="HPSM"/>
    <s v="Incident Management"/>
    <m/>
    <s v="11-09-2025: Uptime/Availability  and MTTR is available for daily and monthly"/>
    <m/>
    <m/>
    <x v="0"/>
    <m/>
    <s v="Open"/>
    <s v="Open"/>
    <s v=" "/>
    <s v=" "/>
    <s v=" "/>
    <m/>
    <m/>
    <m/>
    <m/>
    <m/>
    <m/>
    <s v="NOCDWDM"/>
    <s v="Applications/Tools"/>
    <s v="OPEN"/>
    <s v="WIP"/>
    <s v="11-09-2025: Uptime/Availability  and MTTR is available for daily and monthly"/>
    <m/>
    <m/>
    <e v="#N/A"/>
    <m/>
    <n v="1"/>
    <s v="Open"/>
    <x v="0"/>
  </r>
  <r>
    <n v="1850"/>
    <s v="NOC19"/>
    <s v="NOC"/>
    <s v="NA"/>
    <m/>
    <m/>
    <m/>
    <s v="BSS"/>
    <s v="Service Provisioning"/>
    <s v="configure of GI services and tracking and publishing data Monthly"/>
    <m/>
    <s v="Critical"/>
    <s v="OPEN"/>
    <m/>
    <s v="BSS"/>
    <s v="CRM"/>
    <m/>
    <s v="It will be available in NSO and BSS"/>
    <m/>
    <m/>
    <x v="1"/>
    <m/>
    <s v="Open"/>
    <s v="Open"/>
    <s v=" "/>
    <s v=" "/>
    <s v=" "/>
    <m/>
    <m/>
    <m/>
    <m/>
    <m/>
    <m/>
    <s v="NOCBSS"/>
    <s v="Applications/Tools"/>
    <s v="OPEN"/>
    <m/>
    <m/>
    <m/>
    <m/>
    <e v="#N/A"/>
    <m/>
    <n v="1"/>
    <s v="Open"/>
    <x v="0"/>
  </r>
  <r>
    <n v="1851"/>
    <s v="NOC190"/>
    <s v="NOC"/>
    <s v="NA"/>
    <m/>
    <m/>
    <m/>
    <s v="DWDM"/>
    <s v="OSS"/>
    <s v="Preparation and publishing of Zonal link summary , uptime and MTTR dashboard Monthly"/>
    <m/>
    <s v="Critical"/>
    <s v="OPEN"/>
    <m/>
    <s v="HPSM"/>
    <s v="Incident Management"/>
    <m/>
    <s v="11-09-2025: Uptime/Availability  and MTTR is available for daily and monthly"/>
    <m/>
    <m/>
    <x v="0"/>
    <m/>
    <s v="Open"/>
    <s v="Open"/>
    <s v=" "/>
    <s v=" "/>
    <s v=" "/>
    <m/>
    <m/>
    <m/>
    <m/>
    <m/>
    <m/>
    <s v="NOCDWDM"/>
    <s v="Applications/Tools"/>
    <s v="OPEN"/>
    <s v="WIP"/>
    <s v="11-09-2025: Uptime/Availability  and MTTR is available for daily and monthly"/>
    <m/>
    <m/>
    <e v="#N/A"/>
    <m/>
    <n v="1"/>
    <s v="Open"/>
    <x v="0"/>
  </r>
  <r>
    <n v="1852"/>
    <s v="NOC191"/>
    <s v="NOC"/>
    <s v="NA"/>
    <m/>
    <m/>
    <m/>
    <s v="DWDM"/>
    <s v="OSS"/>
    <s v="Preparation and publishing of Zonal link summary , uptime and MTTR dashboard (Selective from and to dates)"/>
    <m/>
    <s v="Critical"/>
    <s v="OPEN"/>
    <m/>
    <s v="HPSM"/>
    <s v="Incident Management"/>
    <m/>
    <s v="Uptime and MMTR are two separate reports."/>
    <m/>
    <m/>
    <x v="0"/>
    <m/>
    <s v="Open"/>
    <s v="Open"/>
    <s v=" "/>
    <s v=" "/>
    <s v=" "/>
    <m/>
    <m/>
    <m/>
    <m/>
    <m/>
    <m/>
    <s v="NOCDWDM"/>
    <s v="Applications/Tools"/>
    <s v="OPEN"/>
    <s v="WIP"/>
    <n v="0"/>
    <m/>
    <m/>
    <e v="#N/A"/>
    <m/>
    <n v="1"/>
    <s v="Open"/>
    <x v="0"/>
  </r>
  <r>
    <n v="1853"/>
    <s v="NOC192"/>
    <s v="NOC"/>
    <s v="NA"/>
    <m/>
    <m/>
    <m/>
    <s v="DWDM"/>
    <s v="OSS"/>
    <s v="Preparing and publishing Zonal Link Fiber MTTR dashboard Daily"/>
    <m/>
    <s v="Critical"/>
    <s v="OPEN"/>
    <m/>
    <s v="HPSM"/>
    <s v="Incident Management"/>
    <m/>
    <m/>
    <m/>
    <m/>
    <x v="0"/>
    <m/>
    <s v="Open"/>
    <s v="Open"/>
    <s v=" "/>
    <s v=" "/>
    <s v=" "/>
    <m/>
    <m/>
    <m/>
    <m/>
    <m/>
    <m/>
    <s v="NOCDWDM"/>
    <s v="Applications/Tools"/>
    <s v="OPEN"/>
    <s v="WIP"/>
    <n v="0"/>
    <m/>
    <m/>
    <e v="#N/A"/>
    <m/>
    <n v="1"/>
    <s v="Open"/>
    <x v="0"/>
  </r>
  <r>
    <n v="1854"/>
    <s v="NOC193"/>
    <s v="NOC"/>
    <s v="NA"/>
    <m/>
    <m/>
    <m/>
    <s v="DWDM"/>
    <s v="OSS"/>
    <s v="Preparing and publishing Zonal Link Fiber MTTR dashboard Weekly"/>
    <m/>
    <s v="Critical"/>
    <s v="OPEN"/>
    <m/>
    <s v="HPSM"/>
    <s v="Incident Management"/>
    <m/>
    <m/>
    <m/>
    <m/>
    <x v="0"/>
    <m/>
    <s v="Open"/>
    <s v="Open"/>
    <s v=" "/>
    <s v=" "/>
    <s v=" "/>
    <m/>
    <m/>
    <m/>
    <m/>
    <m/>
    <m/>
    <s v="NOCDWDM"/>
    <s v="Applications/Tools"/>
    <s v="OPEN"/>
    <s v="WIP"/>
    <n v="0"/>
    <m/>
    <m/>
    <e v="#N/A"/>
    <m/>
    <n v="1"/>
    <s v="Open"/>
    <x v="0"/>
  </r>
  <r>
    <n v="1855"/>
    <s v="NOC194"/>
    <s v="NOC"/>
    <s v="NA"/>
    <m/>
    <m/>
    <m/>
    <s v="DWDM"/>
    <s v="OSS"/>
    <s v="Preparing and publishing Zonal Link Fiber MTTR dashboard Monthly"/>
    <m/>
    <s v="Critical"/>
    <s v="OPEN"/>
    <m/>
    <s v="HPSM"/>
    <s v="Incident Management"/>
    <m/>
    <m/>
    <m/>
    <m/>
    <x v="0"/>
    <m/>
    <s v="Open"/>
    <s v="Open"/>
    <s v=" "/>
    <s v=" "/>
    <s v=" "/>
    <m/>
    <m/>
    <m/>
    <m/>
    <m/>
    <m/>
    <s v="NOCDWDM"/>
    <s v="Applications/Tools"/>
    <s v="OPEN"/>
    <s v="WIP"/>
    <n v="0"/>
    <m/>
    <m/>
    <e v="#N/A"/>
    <m/>
    <n v="1"/>
    <s v="Open"/>
    <x v="0"/>
  </r>
  <r>
    <n v="1856"/>
    <s v="NOC195"/>
    <s v="NOC"/>
    <s v="NA"/>
    <m/>
    <m/>
    <m/>
    <s v="DWDM"/>
    <s v="OSS"/>
    <s v="Preparing and publishing Zonal Link Fiber MTTR dashboard (Selective from and to dates)"/>
    <m/>
    <s v="Critical"/>
    <s v="OPEN"/>
    <m/>
    <s v="HPSM"/>
    <s v="Incident Management"/>
    <m/>
    <s v="Uptime and MMTR are two separate reports."/>
    <m/>
    <m/>
    <x v="0"/>
    <m/>
    <s v="Open"/>
    <s v="Open"/>
    <s v=" "/>
    <s v=" "/>
    <s v=" "/>
    <m/>
    <m/>
    <m/>
    <m/>
    <m/>
    <m/>
    <s v="NOCDWDM"/>
    <s v="Applications/Tools"/>
    <s v="OPEN"/>
    <s v="WIP"/>
    <n v="0"/>
    <m/>
    <m/>
    <e v="#N/A"/>
    <m/>
    <n v="1"/>
    <s v="Open"/>
    <x v="0"/>
  </r>
  <r>
    <n v="1857"/>
    <s v="NOC196"/>
    <s v="NOC"/>
    <s v="NA"/>
    <m/>
    <m/>
    <m/>
    <s v="DWDM"/>
    <s v="OSS"/>
    <s v="Preparation and publishing dashboard for major events happened in network Hourly"/>
    <m/>
    <s v="Critical"/>
    <s v="OPEN"/>
    <m/>
    <s v="HPSM"/>
    <s v="Incident Management"/>
    <m/>
    <s v="Option is Availale in UOC (FAS) to check major alarms"/>
    <m/>
    <m/>
    <x v="0"/>
    <m/>
    <m/>
    <s v="CLOSURE REVIEW PENDING "/>
    <s v=" "/>
    <s v=" "/>
    <s v=" "/>
    <m/>
    <m/>
    <m/>
    <m/>
    <m/>
    <m/>
    <s v="NOCDWDM"/>
    <s v="Applications/Tools"/>
    <s v="OPEN"/>
    <s v="COMPLETED"/>
    <s v="Option is Availale in UOC (FAS) to check major alarms"/>
    <m/>
    <m/>
    <e v="#N/A"/>
    <m/>
    <n v="1"/>
    <s v="Completed but Verification undrer Process"/>
    <x v="1"/>
  </r>
  <r>
    <n v="1858"/>
    <s v="NOC197"/>
    <s v="NOC"/>
    <s v="NA"/>
    <m/>
    <m/>
    <m/>
    <s v="DWDM"/>
    <s v="OSS"/>
    <s v="Preparation and publishing dashboard for major events happened in network Daily"/>
    <m/>
    <s v="Critical"/>
    <s v="COMPLETED"/>
    <m/>
    <s v="HPSM"/>
    <s v="Incident Management"/>
    <m/>
    <m/>
    <m/>
    <m/>
    <x v="0"/>
    <m/>
    <m/>
    <s v="CLOSURE REVIEW PENDING "/>
    <s v=" "/>
    <s v=" "/>
    <s v=" "/>
    <m/>
    <m/>
    <m/>
    <m/>
    <m/>
    <m/>
    <s v="NOCDWDM"/>
    <s v="Applications/Tools"/>
    <s v="OPEN"/>
    <s v="COMPLETED"/>
    <n v="0"/>
    <m/>
    <m/>
    <m/>
    <m/>
    <n v="1"/>
    <s v="Completed but Verification undrer Process"/>
    <x v="1"/>
  </r>
  <r>
    <n v="1859"/>
    <s v="NOC198"/>
    <s v="NOC"/>
    <s v="NA"/>
    <m/>
    <m/>
    <m/>
    <s v="DWDM"/>
    <s v="OSS"/>
    <s v="Preparation and publishing dashboard for major events happened in network Weekly"/>
    <m/>
    <s v="Critical"/>
    <s v="COMPLETED"/>
    <m/>
    <s v="HPSM"/>
    <s v="Incident Management"/>
    <m/>
    <m/>
    <m/>
    <m/>
    <x v="0"/>
    <m/>
    <m/>
    <s v="CLOSURE REVIEW PENDING "/>
    <s v=" "/>
    <s v=" "/>
    <s v=" "/>
    <m/>
    <m/>
    <m/>
    <m/>
    <m/>
    <m/>
    <s v="NOCDWDM"/>
    <s v="Applications/Tools"/>
    <s v="OPEN"/>
    <s v="COMPLETED"/>
    <n v="0"/>
    <m/>
    <m/>
    <m/>
    <m/>
    <n v="1"/>
    <s v="Completed but Verification undrer Process"/>
    <x v="1"/>
  </r>
  <r>
    <n v="1860"/>
    <s v="NOC199"/>
    <s v="NOC"/>
    <s v="NA"/>
    <m/>
    <m/>
    <m/>
    <s v="DWDM"/>
    <s v="OSS"/>
    <s v="Preparation and publishing dashboard for major events happened in network Monthly"/>
    <m/>
    <s v="Critical"/>
    <s v="COMPLETED"/>
    <m/>
    <s v="HPSM"/>
    <s v="Incident Management"/>
    <m/>
    <m/>
    <m/>
    <m/>
    <x v="0"/>
    <m/>
    <m/>
    <s v="CLOSURE REVIEW PENDING "/>
    <s v=" "/>
    <s v=" "/>
    <s v=" "/>
    <m/>
    <m/>
    <m/>
    <m/>
    <m/>
    <m/>
    <s v="NOCDWDM"/>
    <s v="Applications/Tools"/>
    <s v="OPEN"/>
    <s v="COMPLETED"/>
    <n v="0"/>
    <m/>
    <m/>
    <m/>
    <m/>
    <n v="1"/>
    <s v="Completed but Verification undrer Process"/>
    <x v="1"/>
  </r>
  <r>
    <n v="1861"/>
    <s v="NOC2"/>
    <s v="NOC"/>
    <s v="NA"/>
    <m/>
    <s v="OSS"/>
    <s v="OSS"/>
    <s v="OSS"/>
    <s v="DC"/>
    <s v="DC Active Infra uptime &amp; SLA Weekly"/>
    <m/>
    <s v="Critical"/>
    <s v=" "/>
    <m/>
    <s v="HPSM"/>
    <s v="Incident Management"/>
    <m/>
    <m/>
    <m/>
    <m/>
    <x v="0"/>
    <m/>
    <s v="Open"/>
    <s v="Open"/>
    <s v=" "/>
    <s v=" "/>
    <s v=" "/>
    <m/>
    <m/>
    <m/>
    <m/>
    <m/>
    <m/>
    <s v="NOCOSS"/>
    <s v="Applications/Tools"/>
    <s v="OPEN"/>
    <s v="OPEN"/>
    <n v="0"/>
    <m/>
    <m/>
    <e v="#N/A"/>
    <m/>
    <n v="1"/>
    <s v="Open"/>
    <x v="0"/>
  </r>
  <r>
    <n v="1862"/>
    <s v="NOC20"/>
    <s v="NOC"/>
    <s v="NA"/>
    <m/>
    <m/>
    <m/>
    <s v="BSS"/>
    <s v="Service Provisioning"/>
    <s v="configure of GI services and tracking and publishing data (Selective from and to dates)"/>
    <m/>
    <s v="Critical"/>
    <s v="OPEN"/>
    <m/>
    <s v="BSS"/>
    <s v="CRM"/>
    <m/>
    <s v="It will be available in NSO and BSS"/>
    <m/>
    <m/>
    <x v="1"/>
    <m/>
    <s v="Open"/>
    <s v="Open"/>
    <s v=" "/>
    <s v=" "/>
    <s v=" "/>
    <m/>
    <m/>
    <m/>
    <m/>
    <m/>
    <m/>
    <s v="NOCBSS"/>
    <s v="Applications/Tools"/>
    <s v="OPEN"/>
    <m/>
    <m/>
    <m/>
    <m/>
    <e v="#N/A"/>
    <m/>
    <n v="1"/>
    <s v="Open"/>
    <x v="0"/>
  </r>
  <r>
    <n v="1863"/>
    <s v="NOC200"/>
    <s v="NOC"/>
    <s v="NA"/>
    <m/>
    <m/>
    <m/>
    <s v="DWDM"/>
    <s v="OSS"/>
    <s v="Preparation and publishing dashboard for major events happened in network  (Selective from and to dates)"/>
    <m/>
    <s v="Critical"/>
    <s v="COMPLETED"/>
    <m/>
    <s v="HPSM"/>
    <s v="Incident Management"/>
    <m/>
    <m/>
    <m/>
    <m/>
    <x v="0"/>
    <m/>
    <m/>
    <s v="CLOSURE REVIEW PENDING "/>
    <s v=" "/>
    <s v=" "/>
    <s v=" "/>
    <m/>
    <m/>
    <m/>
    <m/>
    <m/>
    <m/>
    <s v="NOCDWDM"/>
    <s v="Applications/Tools"/>
    <s v="OPEN"/>
    <s v="COMPLETED"/>
    <n v="0"/>
    <m/>
    <m/>
    <m/>
    <m/>
    <n v="1"/>
    <s v="Completed but Verification undrer Process"/>
    <x v="1"/>
  </r>
  <r>
    <n v="1864"/>
    <s v="NOC201"/>
    <s v="NOC"/>
    <s v="NA"/>
    <m/>
    <m/>
    <m/>
    <s v="DWDM"/>
    <s v="OSS"/>
    <s v="Preparation and publishing of all DC DWDM devices availability dashboard Daily"/>
    <m/>
    <s v="Critical"/>
    <s v="COMPLETED"/>
    <m/>
    <s v="OSS Dashboards"/>
    <s v="UOC"/>
    <m/>
    <m/>
    <m/>
    <m/>
    <x v="0"/>
    <m/>
    <m/>
    <s v="CLOSURE REVIEW PENDING "/>
    <s v=" "/>
    <s v=" "/>
    <s v=" "/>
    <m/>
    <m/>
    <m/>
    <m/>
    <m/>
    <m/>
    <s v="NOCDWDM"/>
    <s v="Applications/Tools"/>
    <s v="OPEN"/>
    <s v="COMPLETED"/>
    <n v="0"/>
    <m/>
    <m/>
    <m/>
    <m/>
    <n v="1"/>
    <s v="Completed but Verification undrer Process"/>
    <x v="1"/>
  </r>
  <r>
    <n v="1865"/>
    <s v="NOC202"/>
    <s v="NOC"/>
    <s v="NA"/>
    <m/>
    <m/>
    <m/>
    <s v="DWDM"/>
    <s v="OSS"/>
    <s v="Preparation and publishing of all DC DWDM devices availability dashboard Weekly"/>
    <m/>
    <s v="Critical"/>
    <s v="NOT_FEASIBLE"/>
    <m/>
    <s v="OSS Dashboards"/>
    <s v="UOC"/>
    <m/>
    <m/>
    <m/>
    <m/>
    <x v="0"/>
    <m/>
    <s v="Open"/>
    <s v="Not Feasible "/>
    <s v=" "/>
    <s v=" "/>
    <s v=" "/>
    <m/>
    <m/>
    <m/>
    <m/>
    <m/>
    <m/>
    <s v="NOCDWDM"/>
    <s v="Applications/Tools"/>
    <e v="#N/A"/>
    <s v="NOT-FEASIBLE"/>
    <n v="0"/>
    <m/>
    <m/>
    <e v="#N/A"/>
    <m/>
    <n v="1"/>
    <s v="Open"/>
    <x v="0"/>
  </r>
  <r>
    <n v="1866"/>
    <s v="NOC203"/>
    <s v="NOC"/>
    <s v="NA"/>
    <m/>
    <m/>
    <m/>
    <s v="DWDM"/>
    <s v="OSS"/>
    <s v="Preparation and publishing of all DC DWDM devices availability dashboard Monthly"/>
    <m/>
    <s v="Critical"/>
    <s v="COMPLETED"/>
    <m/>
    <s v="OSS Dashboards"/>
    <s v="UOC"/>
    <m/>
    <m/>
    <m/>
    <m/>
    <x v="0"/>
    <m/>
    <m/>
    <s v="CLOSURE REVIEW PENDING "/>
    <s v=" "/>
    <s v=" "/>
    <s v=" "/>
    <m/>
    <m/>
    <m/>
    <m/>
    <m/>
    <m/>
    <s v="NOCDWDM"/>
    <s v="Applications/Tools"/>
    <s v="OPEN"/>
    <s v="COMPLETED"/>
    <n v="0"/>
    <m/>
    <m/>
    <m/>
    <m/>
    <n v="1"/>
    <s v="Completed but Verification undrer Process"/>
    <x v="1"/>
  </r>
  <r>
    <n v="1867"/>
    <s v="NOC204"/>
    <s v="NOC"/>
    <s v="NA"/>
    <m/>
    <m/>
    <m/>
    <s v="DWDM"/>
    <s v="OSS"/>
    <s v="Preparation and publishing of all DC DWDM devices availability dashboard  (Selective from and to dates)"/>
    <m/>
    <s v="Critical"/>
    <s v="COMPLETED"/>
    <m/>
    <s v="OSS Dashboards"/>
    <s v="UOC"/>
    <m/>
    <m/>
    <m/>
    <m/>
    <x v="0"/>
    <m/>
    <m/>
    <s v="CLOSURE REVIEW PENDING "/>
    <s v=" "/>
    <s v=" "/>
    <s v=" "/>
    <m/>
    <m/>
    <m/>
    <m/>
    <m/>
    <m/>
    <s v="NOCDWDM"/>
    <s v="Applications/Tools"/>
    <s v="OPEN"/>
    <s v="COMPLETED"/>
    <n v="0"/>
    <m/>
    <m/>
    <m/>
    <m/>
    <n v="1"/>
    <s v="Completed but Verification undrer Process"/>
    <x v="1"/>
  </r>
  <r>
    <n v="1868"/>
    <s v="NOC205"/>
    <s v="NOC"/>
    <s v="NA"/>
    <m/>
    <m/>
    <m/>
    <s v="DWDM"/>
    <s v="OSS"/>
    <s v="T-NOC Report : Zonal Links DWDM DFR Status as on 15-May-2025 Action to be taken on Top Most Priority Daily"/>
    <m/>
    <s v="Critical"/>
    <s v="COMPLETED"/>
    <m/>
    <s v="HPSM"/>
    <s v="Incident Management"/>
    <m/>
    <m/>
    <m/>
    <m/>
    <x v="0"/>
    <m/>
    <m/>
    <s v="CLOSURE REVIEW PENDING "/>
    <s v=" "/>
    <s v=" "/>
    <s v=" "/>
    <m/>
    <m/>
    <m/>
    <m/>
    <m/>
    <m/>
    <s v="NOCDWDM"/>
    <s v="Applications/Tools"/>
    <s v="OPEN"/>
    <s v="COMPLETED"/>
    <n v="0"/>
    <m/>
    <m/>
    <m/>
    <m/>
    <n v="1"/>
    <s v="Completed but Verification undrer Process"/>
    <x v="1"/>
  </r>
  <r>
    <n v="1869"/>
    <s v="NOC206"/>
    <s v="NOC"/>
    <s v="NA"/>
    <m/>
    <m/>
    <m/>
    <s v="DWDM"/>
    <s v="OSS"/>
    <s v="T-NOC Report : Zonal Links DWDM DFR Status as on 15-May-2025 Action to be taken on Top Most Priority Weekly"/>
    <m/>
    <s v="Critical"/>
    <s v="COMPLETED"/>
    <m/>
    <s v="HPSM"/>
    <s v="Incident Management"/>
    <m/>
    <s v="09-09-2025: Ticket data based on Service Manager"/>
    <m/>
    <m/>
    <x v="0"/>
    <m/>
    <m/>
    <s v="CLOSURE REVIEW PENDING "/>
    <s v=" "/>
    <s v=" "/>
    <s v=" "/>
    <m/>
    <m/>
    <m/>
    <m/>
    <m/>
    <m/>
    <s v="NOCDWDM"/>
    <s v="Applications/Tools"/>
    <s v="OPEN"/>
    <s v="COMPLETED"/>
    <s v="09-09-2025: Ticket data based on Service Manager"/>
    <m/>
    <m/>
    <m/>
    <m/>
    <n v="1"/>
    <s v="Completed but Verification undrer Process"/>
    <x v="1"/>
  </r>
  <r>
    <n v="1870"/>
    <s v="NOC207"/>
    <s v="NOC"/>
    <s v="NA"/>
    <m/>
    <m/>
    <m/>
    <s v="DWDM"/>
    <s v="OSS"/>
    <s v="T-NOC Report : Zonal Links DWDM DFR Status as on 15-May-2025 Action to be taken on Top Most Priority Monthly"/>
    <m/>
    <s v="Critical"/>
    <s v="COMPLETED"/>
    <m/>
    <s v="HPSM"/>
    <s v="Incident Management"/>
    <m/>
    <m/>
    <m/>
    <m/>
    <x v="0"/>
    <m/>
    <m/>
    <s v="CLOSURE REVIEW PENDING "/>
    <s v=" "/>
    <s v=" "/>
    <s v=" "/>
    <m/>
    <m/>
    <m/>
    <m/>
    <m/>
    <m/>
    <s v="NOCDWDM"/>
    <s v="Applications/Tools"/>
    <s v="OPEN"/>
    <s v="COMPLETED"/>
    <n v="0"/>
    <m/>
    <m/>
    <m/>
    <m/>
    <n v="1"/>
    <s v="Completed but Verification undrer Process"/>
    <x v="1"/>
  </r>
  <r>
    <n v="1871"/>
    <s v="NOC208"/>
    <s v="NOC"/>
    <s v="NA"/>
    <m/>
    <m/>
    <m/>
    <s v="DWDM"/>
    <s v="OSS"/>
    <s v="T-NOC Report : Zonal Links DWDM DFR Status as on 15-May-2025 Action to be taken on Top Most Priority  (Selective from and to dates)"/>
    <m/>
    <s v="Critical"/>
    <s v="COMPLETED"/>
    <m/>
    <s v="HPSM"/>
    <s v="Incident Management"/>
    <m/>
    <m/>
    <m/>
    <m/>
    <x v="0"/>
    <m/>
    <m/>
    <s v="CLOSURE REVIEW PENDING "/>
    <s v=" "/>
    <s v=" "/>
    <s v=" "/>
    <m/>
    <m/>
    <m/>
    <m/>
    <m/>
    <m/>
    <s v="NOCDWDM"/>
    <s v="Applications/Tools"/>
    <s v="OPEN"/>
    <s v="COMPLETED"/>
    <n v="0"/>
    <m/>
    <m/>
    <m/>
    <m/>
    <n v="1"/>
    <s v="Completed but Verification undrer Process"/>
    <x v="1"/>
  </r>
  <r>
    <n v="1872"/>
    <s v="NOC209"/>
    <s v="NOC"/>
    <s v="NA"/>
    <m/>
    <m/>
    <m/>
    <s v="DWDM"/>
    <s v="OSS"/>
    <s v="Zonal High Received Span Losses with TT for PKG_A Daily"/>
    <m/>
    <s v="Critical"/>
    <s v="OPEN"/>
    <m/>
    <s v="OSS Dashboards"/>
    <s v="UOC"/>
    <m/>
    <m/>
    <m/>
    <m/>
    <x v="0"/>
    <m/>
    <m/>
    <s v="CLOSURE REVIEW PENDING "/>
    <s v=" "/>
    <s v=" "/>
    <s v=" "/>
    <m/>
    <m/>
    <m/>
    <m/>
    <m/>
    <m/>
    <s v="NOCDWDM"/>
    <s v="Applications/Tools"/>
    <s v="OPEN"/>
    <s v="COMPLETED"/>
    <n v="0"/>
    <m/>
    <m/>
    <e v="#N/A"/>
    <m/>
    <n v="1"/>
    <s v="Completed but Verification undrer Process"/>
    <x v="1"/>
  </r>
  <r>
    <n v="1873"/>
    <s v="NOC21"/>
    <s v="NOC"/>
    <s v="NA"/>
    <m/>
    <s v="OSS"/>
    <s v="OSS"/>
    <s v="OSS"/>
    <s v="Service Assurance"/>
    <s v="Monitoring,tracking of field details, Tracking of GI services form and prepare Service assurance dashboard Hourly"/>
    <m/>
    <s v="NON-Critical"/>
    <s v="OPEN"/>
    <m/>
    <s v="HPSM"/>
    <s v="Incident Management"/>
    <m/>
    <s v="OPEN-DEPENDENT"/>
    <m/>
    <m/>
    <x v="0"/>
    <m/>
    <s v="Open"/>
    <s v="Open"/>
    <s v=" "/>
    <s v=" "/>
    <s v=" "/>
    <m/>
    <m/>
    <m/>
    <m/>
    <m/>
    <m/>
    <s v="NOCOSS"/>
    <s v="Applications/Tools"/>
    <s v="OPEN"/>
    <s v="OPEN-DEPENDENT"/>
    <n v="0"/>
    <m/>
    <m/>
    <e v="#N/A"/>
    <m/>
    <n v="1"/>
    <s v="Open"/>
    <x v="0"/>
  </r>
  <r>
    <n v="1874"/>
    <s v="NOC210"/>
    <s v="NOC"/>
    <s v="NA"/>
    <m/>
    <m/>
    <m/>
    <s v="DWDM"/>
    <s v="OSS"/>
    <s v="Zonal High Received Span Losses with TT for PKG_A Weekly"/>
    <m/>
    <s v="Critical"/>
    <s v="OPEN"/>
    <m/>
    <s v="OSS Dashboards"/>
    <s v="UOC"/>
    <m/>
    <m/>
    <m/>
    <m/>
    <x v="0"/>
    <m/>
    <m/>
    <s v="CLOSURE REVIEW PENDING "/>
    <s v=" "/>
    <s v=" "/>
    <s v=" "/>
    <m/>
    <m/>
    <m/>
    <m/>
    <m/>
    <m/>
    <s v="NOCDWDM"/>
    <s v="Applications/Tools"/>
    <s v="OPEN"/>
    <s v="COMPLETED"/>
    <n v="0"/>
    <m/>
    <m/>
    <e v="#N/A"/>
    <m/>
    <n v="1"/>
    <s v="Completed but Verification undrer Process"/>
    <x v="1"/>
  </r>
  <r>
    <n v="1875"/>
    <s v="NOC211"/>
    <s v="NOC"/>
    <s v="NA"/>
    <m/>
    <m/>
    <m/>
    <s v="DWDM"/>
    <s v="OSS"/>
    <s v="Zonal High Received Span Losses with TT for PKG_A Monthly"/>
    <m/>
    <s v="Critical"/>
    <s v="OPEN"/>
    <m/>
    <s v="OSS Dashboards"/>
    <s v="UOC"/>
    <m/>
    <m/>
    <m/>
    <m/>
    <x v="0"/>
    <m/>
    <m/>
    <s v="CLOSURE REVIEW PENDING "/>
    <s v=" "/>
    <s v=" "/>
    <s v=" "/>
    <m/>
    <m/>
    <m/>
    <m/>
    <m/>
    <m/>
    <s v="NOCDWDM"/>
    <s v="Applications/Tools"/>
    <s v="OPEN"/>
    <s v="COMPLETED"/>
    <n v="0"/>
    <m/>
    <m/>
    <e v="#N/A"/>
    <m/>
    <n v="1"/>
    <s v="Completed but Verification undrer Process"/>
    <x v="1"/>
  </r>
  <r>
    <n v="1876"/>
    <s v="NOC212"/>
    <s v="NOC"/>
    <s v="NA"/>
    <m/>
    <m/>
    <m/>
    <s v="DWDM"/>
    <s v="OSS"/>
    <s v="Zonal High Received Span Losses with TT for PKG_A  (Selective from and to dates)"/>
    <m/>
    <s v="Critical"/>
    <s v="OPEN"/>
    <m/>
    <s v="OSS Dashboards"/>
    <s v="UOC"/>
    <m/>
    <m/>
    <m/>
    <m/>
    <x v="0"/>
    <m/>
    <m/>
    <s v="CLOSURE REVIEW PENDING "/>
    <s v=" "/>
    <s v=" "/>
    <s v=" "/>
    <m/>
    <m/>
    <m/>
    <m/>
    <m/>
    <m/>
    <s v="NOCDWDM"/>
    <s v="Applications/Tools"/>
    <s v="OPEN"/>
    <s v="COMPLETED"/>
    <n v="0"/>
    <m/>
    <m/>
    <e v="#N/A"/>
    <m/>
    <n v="1"/>
    <s v="Completed but Verification undrer Process"/>
    <x v="1"/>
  </r>
  <r>
    <n v="1877"/>
    <s v="NOC213"/>
    <s v="NOC"/>
    <s v="NA"/>
    <m/>
    <m/>
    <m/>
    <s v="DWDM"/>
    <s v="OSS"/>
    <s v="Zonal High Received Span Losses with TT for PKG_B Daily"/>
    <m/>
    <s v="Critical"/>
    <s v="OPEN"/>
    <m/>
    <s v="OSS Dashboards"/>
    <s v="UOC"/>
    <m/>
    <m/>
    <m/>
    <m/>
    <x v="0"/>
    <m/>
    <m/>
    <s v="CLOSURE REVIEW PENDING "/>
    <s v=" "/>
    <s v=" "/>
    <s v=" "/>
    <m/>
    <m/>
    <m/>
    <m/>
    <m/>
    <m/>
    <s v="NOCDWDM"/>
    <s v="Applications/Tools"/>
    <s v="OPEN"/>
    <s v="COMPLETED"/>
    <n v="0"/>
    <m/>
    <m/>
    <e v="#N/A"/>
    <m/>
    <n v="1"/>
    <s v="Completed but Verification undrer Process"/>
    <x v="1"/>
  </r>
  <r>
    <n v="1878"/>
    <s v="NOC214"/>
    <s v="NOC"/>
    <s v="NA"/>
    <m/>
    <m/>
    <m/>
    <s v="DWDM"/>
    <s v="OSS"/>
    <s v="Zonal High Received Span Losses with TT for PKG_B Weekly"/>
    <m/>
    <s v="Critical"/>
    <s v="OPEN"/>
    <m/>
    <s v="OSS Dashboards"/>
    <s v="UOC"/>
    <m/>
    <m/>
    <m/>
    <m/>
    <x v="0"/>
    <m/>
    <m/>
    <s v="CLOSURE REVIEW PENDING "/>
    <s v=" "/>
    <s v=" "/>
    <s v=" "/>
    <m/>
    <m/>
    <m/>
    <m/>
    <m/>
    <m/>
    <s v="NOCDWDM"/>
    <s v="Applications/Tools"/>
    <s v="OPEN"/>
    <s v="COMPLETED"/>
    <n v="0"/>
    <m/>
    <m/>
    <e v="#N/A"/>
    <m/>
    <n v="1"/>
    <s v="Completed but Verification undrer Process"/>
    <x v="1"/>
  </r>
  <r>
    <n v="1879"/>
    <s v="NOC215"/>
    <s v="NOC"/>
    <s v="NA"/>
    <m/>
    <m/>
    <m/>
    <s v="DWDM"/>
    <s v="OSS"/>
    <s v="Zonal High Received Span Losses with TT for PKG_B Monthly"/>
    <m/>
    <s v="Critical"/>
    <s v="OPEN"/>
    <m/>
    <s v="OSS Dashboards"/>
    <s v="UOC"/>
    <m/>
    <m/>
    <m/>
    <m/>
    <x v="0"/>
    <m/>
    <m/>
    <s v="CLOSURE REVIEW PENDING "/>
    <s v=" "/>
    <s v=" "/>
    <s v=" "/>
    <m/>
    <m/>
    <m/>
    <m/>
    <m/>
    <m/>
    <s v="NOCDWDM"/>
    <s v="Applications/Tools"/>
    <s v="OPEN"/>
    <s v="COMPLETED"/>
    <n v="0"/>
    <m/>
    <m/>
    <e v="#N/A"/>
    <m/>
    <n v="1"/>
    <s v="Completed but Verification undrer Process"/>
    <x v="1"/>
  </r>
  <r>
    <n v="1880"/>
    <s v="NOC216"/>
    <s v="NOC"/>
    <s v="NA"/>
    <m/>
    <m/>
    <m/>
    <s v="DWDM"/>
    <s v="OSS"/>
    <s v="Zonal High Received Span Losses with TT for PKG_B  (Selective from and to dates)"/>
    <m/>
    <s v="Critical"/>
    <s v="OPEN"/>
    <m/>
    <s v="OSS Dashboards"/>
    <s v="UOC"/>
    <m/>
    <m/>
    <m/>
    <m/>
    <x v="0"/>
    <m/>
    <m/>
    <s v="CLOSURE REVIEW PENDING "/>
    <s v=" "/>
    <s v=" "/>
    <s v=" "/>
    <m/>
    <m/>
    <m/>
    <m/>
    <m/>
    <m/>
    <s v="NOCDWDM"/>
    <s v="Applications/Tools"/>
    <s v="OPEN"/>
    <s v="COMPLETED"/>
    <n v="0"/>
    <m/>
    <m/>
    <e v="#N/A"/>
    <m/>
    <n v="1"/>
    <s v="Completed but Verification undrer Process"/>
    <x v="1"/>
  </r>
  <r>
    <n v="1881"/>
    <s v="NOC217"/>
    <s v="NOC"/>
    <s v="NA"/>
    <m/>
    <m/>
    <m/>
    <s v="DWDM"/>
    <s v="OSS"/>
    <s v="Zonal High Received Span Losses with TT for PKG_C Daily"/>
    <m/>
    <s v="Critical"/>
    <s v="OPEN"/>
    <m/>
    <s v="OSS Dashboards"/>
    <s v="UOC"/>
    <m/>
    <m/>
    <m/>
    <m/>
    <x v="0"/>
    <m/>
    <m/>
    <s v="CLOSURE REVIEW PENDING "/>
    <s v=" "/>
    <s v=" "/>
    <s v=" "/>
    <m/>
    <m/>
    <m/>
    <m/>
    <m/>
    <m/>
    <s v="NOCDWDM"/>
    <s v="Applications/Tools"/>
    <s v="OPEN"/>
    <s v="COMPLETED"/>
    <n v="0"/>
    <m/>
    <m/>
    <e v="#N/A"/>
    <m/>
    <n v="1"/>
    <s v="Completed but Verification undrer Process"/>
    <x v="1"/>
  </r>
  <r>
    <n v="1882"/>
    <s v="NOC218"/>
    <s v="NOC"/>
    <s v="NA"/>
    <m/>
    <m/>
    <m/>
    <s v="DWDM"/>
    <s v="OSS"/>
    <s v="Zonal High Received Span Losses with TT for PKG_C Weekly"/>
    <m/>
    <s v="Critical"/>
    <s v="OPEN"/>
    <m/>
    <s v="OSS Dashboards"/>
    <s v="UOC"/>
    <m/>
    <m/>
    <m/>
    <m/>
    <x v="0"/>
    <m/>
    <m/>
    <s v="CLOSURE REVIEW PENDING "/>
    <s v=" "/>
    <s v=" "/>
    <s v=" "/>
    <m/>
    <m/>
    <m/>
    <m/>
    <m/>
    <m/>
    <s v="NOCDWDM"/>
    <s v="Applications/Tools"/>
    <s v="OPEN"/>
    <s v="COMPLETED"/>
    <n v="0"/>
    <m/>
    <m/>
    <e v="#N/A"/>
    <m/>
    <n v="1"/>
    <s v="Completed but Verification undrer Process"/>
    <x v="1"/>
  </r>
  <r>
    <n v="1883"/>
    <s v="NOC219"/>
    <s v="NOC"/>
    <s v="NA"/>
    <m/>
    <m/>
    <m/>
    <s v="DWDM"/>
    <s v="OSS"/>
    <s v="Zonal High Received Span Losses with TT for PKG_C Monthly"/>
    <m/>
    <s v="Critical"/>
    <s v="OPEN"/>
    <m/>
    <s v="OSS Dashboards"/>
    <s v="UOC"/>
    <m/>
    <m/>
    <m/>
    <m/>
    <x v="0"/>
    <m/>
    <m/>
    <s v="CLOSURE REVIEW PENDING "/>
    <s v=" "/>
    <s v=" "/>
    <s v=" "/>
    <m/>
    <m/>
    <m/>
    <m/>
    <m/>
    <m/>
    <s v="NOCDWDM"/>
    <s v="Applications/Tools"/>
    <s v="OPEN"/>
    <s v="COMPLETED"/>
    <n v="0"/>
    <m/>
    <m/>
    <e v="#N/A"/>
    <m/>
    <n v="1"/>
    <s v="Completed but Verification undrer Process"/>
    <x v="1"/>
  </r>
  <r>
    <n v="1884"/>
    <s v="NOC22"/>
    <s v="NOC"/>
    <s v="NA"/>
    <m/>
    <s v="OSS"/>
    <s v="OSS"/>
    <s v="OSS"/>
    <s v="Service Assurance"/>
    <s v="Monitoring,tracking of field details, Tracking of GI services form and prepare Service assurance dashboard Daily"/>
    <m/>
    <s v="NON-Critical"/>
    <s v="OPEN"/>
    <m/>
    <s v="HPSM"/>
    <s v="Incident Management"/>
    <m/>
    <s v="OPEN-DEPENDENT"/>
    <m/>
    <m/>
    <x v="0"/>
    <m/>
    <s v="Open"/>
    <s v="Open"/>
    <s v=" "/>
    <s v=" "/>
    <s v=" "/>
    <m/>
    <m/>
    <m/>
    <m/>
    <m/>
    <m/>
    <s v="NOCOSS"/>
    <s v="Applications/Tools"/>
    <s v="OPEN"/>
    <s v="OPEN-DEPENDENT"/>
    <n v="0"/>
    <m/>
    <m/>
    <e v="#N/A"/>
    <m/>
    <n v="1"/>
    <s v="Open"/>
    <x v="0"/>
  </r>
  <r>
    <n v="1885"/>
    <s v="NOC220"/>
    <s v="NOC"/>
    <s v="NA"/>
    <m/>
    <m/>
    <m/>
    <s v="DWDM"/>
    <s v="OSS"/>
    <s v="Zonal High Received Span Losses with TT for PKG_C  (Selective from and to dates)"/>
    <m/>
    <s v="Critical"/>
    <s v="OPEN"/>
    <m/>
    <s v="OSS Dashboards"/>
    <s v="UOC"/>
    <m/>
    <m/>
    <m/>
    <m/>
    <x v="0"/>
    <m/>
    <m/>
    <s v="CLOSURE REVIEW PENDING "/>
    <s v=" "/>
    <s v=" "/>
    <s v=" "/>
    <m/>
    <m/>
    <m/>
    <m/>
    <m/>
    <m/>
    <s v="NOCDWDM"/>
    <s v="Applications/Tools"/>
    <s v="OPEN"/>
    <s v="COMPLETED"/>
    <n v="0"/>
    <m/>
    <m/>
    <e v="#N/A"/>
    <m/>
    <n v="1"/>
    <s v="Completed but Verification undrer Process"/>
    <x v="1"/>
  </r>
  <r>
    <n v="1886"/>
    <s v="NOC221"/>
    <s v="NOC"/>
    <s v="NA"/>
    <m/>
    <s v="OSS"/>
    <s v="OSS"/>
    <s v="OSS"/>
    <s v="GPON/IPMPLS"/>
    <s v="Monitoring and published of Dark Fiber and TSWAN KPI Daily"/>
    <m/>
    <s v="Critical"/>
    <s v="OPEN"/>
    <m/>
    <s v="HPSM"/>
    <s v="Incident Management"/>
    <m/>
    <s v="OPEN-DEPENDENT"/>
    <m/>
    <m/>
    <x v="0"/>
    <m/>
    <s v="Open"/>
    <s v="Open"/>
    <s v=" "/>
    <s v=" "/>
    <s v=" "/>
    <m/>
    <m/>
    <m/>
    <m/>
    <m/>
    <m/>
    <s v="NOCOSS"/>
    <s v="Applications/Tools"/>
    <s v="OPEN"/>
    <s v="OPEN-DEPENDENT"/>
    <n v="0"/>
    <m/>
    <m/>
    <e v="#N/A"/>
    <m/>
    <n v="1"/>
    <s v="Open"/>
    <x v="0"/>
  </r>
  <r>
    <n v="1887"/>
    <s v="NOC222"/>
    <s v="NOC"/>
    <s v="NA"/>
    <m/>
    <s v="OSS"/>
    <s v="OSS"/>
    <s v="OSS"/>
    <s v="GPON/IPMPLS"/>
    <s v="Monitoring and published of Dark Fiber and TSWAN KPI Weekly"/>
    <m/>
    <s v="Critical"/>
    <s v="OPEN"/>
    <m/>
    <s v="HPSM"/>
    <s v="Incident Management"/>
    <m/>
    <s v="OPEN-DEPENDENT"/>
    <m/>
    <m/>
    <x v="0"/>
    <m/>
    <s v="Open"/>
    <s v="Open"/>
    <s v=" "/>
    <s v=" "/>
    <s v=" "/>
    <m/>
    <m/>
    <m/>
    <m/>
    <m/>
    <m/>
    <s v="NOCOSS"/>
    <s v="Applications/Tools"/>
    <s v="OPEN"/>
    <s v="OPEN-DEPENDENT"/>
    <n v="0"/>
    <m/>
    <m/>
    <e v="#N/A"/>
    <m/>
    <n v="1"/>
    <s v="Open"/>
    <x v="0"/>
  </r>
  <r>
    <n v="1888"/>
    <s v="NOC223"/>
    <s v="NOC"/>
    <s v="NA"/>
    <m/>
    <s v="OSS"/>
    <s v="OSS"/>
    <s v="OSS"/>
    <s v="GPON/IPMPLS"/>
    <s v="Monitoring and published of Dark Fiber and TSWAN KPI Monthly"/>
    <m/>
    <s v="Critical"/>
    <s v="OPEN"/>
    <m/>
    <s v="HPSM"/>
    <s v="Incident Management"/>
    <m/>
    <s v="OPEN-DEPENDENT"/>
    <m/>
    <m/>
    <x v="0"/>
    <m/>
    <s v="Open"/>
    <s v="Open"/>
    <s v=" "/>
    <s v=" "/>
    <s v=" "/>
    <m/>
    <m/>
    <m/>
    <m/>
    <m/>
    <m/>
    <s v="NOCOSS"/>
    <s v="Applications/Tools"/>
    <s v="OPEN"/>
    <s v="OPEN-DEPENDENT"/>
    <n v="0"/>
    <m/>
    <m/>
    <e v="#N/A"/>
    <m/>
    <n v="1"/>
    <s v="Open"/>
    <x v="0"/>
  </r>
  <r>
    <n v="1889"/>
    <s v="NOC224"/>
    <s v="NOC"/>
    <s v="NA"/>
    <m/>
    <s v="OSS"/>
    <s v="OSS"/>
    <s v="OSS"/>
    <s v="GPON/IPMPLS"/>
    <s v="Monitoring and published of Dark Fiber and TSWAN KPI (Selective from and to dates)"/>
    <m/>
    <s v="Critical"/>
    <s v="OPEN"/>
    <m/>
    <s v="HPSM"/>
    <s v="Incident Management"/>
    <m/>
    <s v="OPEN-DEPENDENT"/>
    <m/>
    <m/>
    <x v="0"/>
    <m/>
    <s v="Open"/>
    <s v="Open"/>
    <s v=" "/>
    <s v=" "/>
    <s v=" "/>
    <m/>
    <m/>
    <m/>
    <m/>
    <m/>
    <m/>
    <s v="NOCOSS"/>
    <s v="Applications/Tools"/>
    <s v="OPEN"/>
    <s v="OPEN-DEPENDENT"/>
    <n v="0"/>
    <m/>
    <m/>
    <e v="#N/A"/>
    <m/>
    <n v="1"/>
    <s v="Open"/>
    <x v="0"/>
  </r>
  <r>
    <n v="1890"/>
    <s v="NOC225"/>
    <s v="NOC"/>
    <s v="NA"/>
    <m/>
    <m/>
    <m/>
    <s v="IP/MPLS"/>
    <s v="OSS"/>
    <s v="Preparation and publishing of GP to GP and GP to Mandal link summary , uptime and MTTR dashboard Hourly"/>
    <m/>
    <s v="Critical"/>
    <s v="OPEN"/>
    <m/>
    <s v="HPSM"/>
    <s v="Incident Management"/>
    <m/>
    <s v="11-09-2025: Uptime/Availability  and MTTR is available for daily and monthly"/>
    <m/>
    <m/>
    <x v="0"/>
    <m/>
    <s v="Open"/>
    <s v="Open"/>
    <s v=" "/>
    <s v=" "/>
    <s v=" "/>
    <m/>
    <m/>
    <m/>
    <m/>
    <m/>
    <m/>
    <s v="NOCIP/MPLS"/>
    <s v="Applications/Tools"/>
    <s v="OPEN"/>
    <s v="WIP"/>
    <s v="11-09-2025: Uptime/Availability  and MTTR is available for daily and monthly"/>
    <m/>
    <m/>
    <e v="#N/A"/>
    <m/>
    <n v="1"/>
    <s v="Open"/>
    <x v="0"/>
  </r>
  <r>
    <n v="1891"/>
    <s v="NOC226"/>
    <s v="NOC"/>
    <s v="NA"/>
    <m/>
    <m/>
    <m/>
    <s v="IP/MPLS"/>
    <s v="OSS"/>
    <s v="Preparation and publishing of GP to GP and GP to Mandal link summary , uptime and MTTR dashboard Daily"/>
    <m/>
    <s v="Critical"/>
    <s v="COMPLETED"/>
    <m/>
    <s v="HPSM"/>
    <s v="Incident Management"/>
    <m/>
    <s v="11-09-2025: Uptime/Availability  and MTTR is available for daily and monthly"/>
    <m/>
    <m/>
    <x v="0"/>
    <m/>
    <m/>
    <s v="CLOSURE REVIEW PENDING "/>
    <s v=" "/>
    <s v=" "/>
    <s v=" "/>
    <m/>
    <m/>
    <m/>
    <m/>
    <m/>
    <m/>
    <s v="NOCIP/MPLS"/>
    <s v="Applications/Tools"/>
    <s v="OPEN"/>
    <s v="COMPLETED"/>
    <s v="11-09-2025: Uptime/Availability  and MTTR is available for daily and monthly"/>
    <m/>
    <m/>
    <m/>
    <m/>
    <n v="1"/>
    <s v="Completed but Verification undrer Process"/>
    <x v="1"/>
  </r>
  <r>
    <n v="1892"/>
    <s v="NOC227"/>
    <s v="NOC"/>
    <s v="NA"/>
    <m/>
    <m/>
    <m/>
    <s v="IP/MPLS"/>
    <s v="OSS"/>
    <s v="Preparation and publishing of GP to GP and GP to Mandal link summary , uptime and MTTR dashboard Weekly"/>
    <m/>
    <s v="Critical"/>
    <s v="COMPLETED"/>
    <m/>
    <s v="HPSM"/>
    <s v="Incident Management"/>
    <m/>
    <m/>
    <m/>
    <m/>
    <x v="0"/>
    <m/>
    <m/>
    <s v="CLOSURE REVIEW PENDING "/>
    <s v=" "/>
    <s v=" "/>
    <s v=" "/>
    <m/>
    <m/>
    <m/>
    <m/>
    <m/>
    <m/>
    <s v="NOCIP/MPLS"/>
    <s v="Applications/Tools"/>
    <s v="OPEN"/>
    <s v="COMPLETED"/>
    <n v="0"/>
    <m/>
    <m/>
    <m/>
    <m/>
    <n v="1"/>
    <s v="Completed but Verification undrer Process"/>
    <x v="1"/>
  </r>
  <r>
    <n v="1893"/>
    <s v="NOC228"/>
    <s v="NOC"/>
    <s v="NA"/>
    <m/>
    <m/>
    <m/>
    <s v="IP/MPLS"/>
    <s v="OSS"/>
    <s v="Preparation and publishing of GP to GP and GP to Mandal link summary , uptime and MTTR dashboard Monthly"/>
    <m/>
    <s v="Critical"/>
    <s v="OPEN"/>
    <m/>
    <s v="HPSM"/>
    <s v="Incident Management"/>
    <m/>
    <s v="11-09-2025: Uptime/Availability  and MTTR is available for daily and monthly"/>
    <m/>
    <m/>
    <x v="0"/>
    <m/>
    <s v="Open"/>
    <s v="Open"/>
    <s v=" "/>
    <s v=" "/>
    <s v=" "/>
    <m/>
    <m/>
    <m/>
    <m/>
    <m/>
    <m/>
    <s v="NOCIP/MPLS"/>
    <s v="Applications/Tools"/>
    <s v="OPEN"/>
    <s v="WIP"/>
    <s v="11-09-2025: Uptime/Availability  and MTTR is available for daily and monthly"/>
    <m/>
    <m/>
    <e v="#N/A"/>
    <m/>
    <n v="1"/>
    <s v="Open"/>
    <x v="0"/>
  </r>
  <r>
    <n v="1894"/>
    <s v="NOC229"/>
    <s v="NOC"/>
    <s v="NA"/>
    <m/>
    <m/>
    <m/>
    <s v="IP/MPLS"/>
    <s v="OSS"/>
    <s v="Preparation and publishing of GP to GP and GP to Mandal link summary , uptime and MTTR dashboard (Selective from and to dates)"/>
    <m/>
    <s v="Critical"/>
    <s v="OPEN"/>
    <m/>
    <s v="HPSM"/>
    <s v="Incident Management"/>
    <m/>
    <s v="11-09-2025: Uptime/Availability  and MTTR is available for daily and monthly"/>
    <m/>
    <m/>
    <x v="0"/>
    <m/>
    <s v="Open"/>
    <s v="Open"/>
    <s v=" "/>
    <s v=" "/>
    <s v=" "/>
    <m/>
    <m/>
    <m/>
    <m/>
    <m/>
    <m/>
    <s v="NOCIP/MPLS"/>
    <s v="Applications/Tools"/>
    <s v="OPEN"/>
    <s v="WIP"/>
    <s v="11-09-2025: Uptime/Availability  and MTTR is available for daily and monthly"/>
    <m/>
    <m/>
    <e v="#N/A"/>
    <m/>
    <n v="1"/>
    <s v="Open"/>
    <x v="0"/>
  </r>
  <r>
    <n v="1895"/>
    <s v="NOC23"/>
    <s v="NOC"/>
    <s v="NA"/>
    <m/>
    <s v="OSS"/>
    <s v="OSS"/>
    <s v="OSS"/>
    <s v="Service Assurance"/>
    <s v="Monitoring,tracking of field details, Tracking of GI services form and prepare Service assurance dashboard Weekly"/>
    <m/>
    <s v="NON-Critical"/>
    <s v="OPEN"/>
    <m/>
    <s v="HPSM"/>
    <s v="Incident Management"/>
    <m/>
    <s v="OPEN-DEPENDENT"/>
    <m/>
    <m/>
    <x v="0"/>
    <m/>
    <s v="Open"/>
    <s v="Open"/>
    <s v=" "/>
    <s v=" "/>
    <s v=" "/>
    <m/>
    <m/>
    <m/>
    <m/>
    <m/>
    <m/>
    <s v="NOCOSS"/>
    <s v="Applications/Tools"/>
    <s v="OPEN"/>
    <s v="OPEN-DEPENDENT"/>
    <n v="0"/>
    <m/>
    <m/>
    <e v="#N/A"/>
    <m/>
    <n v="1"/>
    <s v="Open"/>
    <x v="0"/>
  </r>
  <r>
    <n v="1896"/>
    <s v="NOC230"/>
    <s v="NOC"/>
    <s v="NA"/>
    <m/>
    <m/>
    <m/>
    <s v="IP/MPLS"/>
    <s v="OSS"/>
    <s v="Preparation and publishing of Mandal to Mandal and Mandal to Zonal link summary , uptime and MTTR dashboard Daily"/>
    <m/>
    <s v="Critical"/>
    <s v="COMPLETED"/>
    <m/>
    <s v="HPSM"/>
    <s v="Incident Management"/>
    <m/>
    <s v="11-09-2025: Uptime/Availability  and MTTR is available for daily and monthly"/>
    <m/>
    <m/>
    <x v="0"/>
    <m/>
    <m/>
    <s v="CLOSURE REVIEW PENDING "/>
    <s v=" "/>
    <s v=" "/>
    <s v=" "/>
    <m/>
    <m/>
    <m/>
    <m/>
    <m/>
    <m/>
    <s v="NOCIP/MPLS"/>
    <s v="Applications/Tools"/>
    <s v="OPEN"/>
    <s v="COMPLETED"/>
    <s v="11-09-2025: Uptime/Availability  and MTTR is available for daily and monthly"/>
    <m/>
    <m/>
    <m/>
    <m/>
    <n v="1"/>
    <s v="Completed but Verification undrer Process"/>
    <x v="1"/>
  </r>
  <r>
    <n v="1897"/>
    <s v="NOC231"/>
    <s v="NOC"/>
    <s v="NA"/>
    <m/>
    <m/>
    <m/>
    <s v="IP/MPLS"/>
    <s v="OSS"/>
    <s v="Preparation and publishing of Mandal to Mandal and Mandal to Zonal link summary , uptime and MTTR dashboard Weekly"/>
    <m/>
    <s v="Critical"/>
    <s v="OPEN"/>
    <m/>
    <s v="HPSM"/>
    <s v="Incident Management"/>
    <m/>
    <s v="11-09-2025: Uptime/Availability  and MTTR is available for daily and monthly"/>
    <m/>
    <m/>
    <x v="0"/>
    <m/>
    <s v="Open"/>
    <s v="Open"/>
    <s v=" "/>
    <s v=" "/>
    <s v=" "/>
    <m/>
    <m/>
    <m/>
    <m/>
    <m/>
    <m/>
    <s v="NOCIP/MPLS"/>
    <s v="Applications/Tools"/>
    <s v="OPEN"/>
    <s v="WIP"/>
    <s v="11-09-2025: Uptime/Availability  and MTTR is available for daily and monthly"/>
    <m/>
    <m/>
    <e v="#N/A"/>
    <m/>
    <n v="1"/>
    <s v="Open"/>
    <x v="0"/>
  </r>
  <r>
    <n v="1898"/>
    <s v="NOC232"/>
    <s v="NOC"/>
    <s v="NA"/>
    <m/>
    <m/>
    <m/>
    <s v="IP/MPLS"/>
    <s v="OSS"/>
    <s v="Preparation and publishing of Mandal to Mandal and Mandal to Zonal link summary , uptime and MTTR dashboard Monthly"/>
    <m/>
    <s v="Critical"/>
    <s v="OPEN"/>
    <m/>
    <s v="HPSM"/>
    <s v="Incident Management"/>
    <m/>
    <s v="11-09-2025: Uptime/Availability  and MTTR is available for daily and monthly"/>
    <m/>
    <m/>
    <x v="0"/>
    <m/>
    <s v="Open"/>
    <s v="Open"/>
    <s v=" "/>
    <s v=" "/>
    <s v=" "/>
    <m/>
    <m/>
    <m/>
    <m/>
    <m/>
    <m/>
    <s v="NOCIP/MPLS"/>
    <s v="Applications/Tools"/>
    <s v="OPEN"/>
    <s v="WIP"/>
    <s v="11-09-2025: Uptime/Availability  and MTTR is available for daily and monthly"/>
    <m/>
    <m/>
    <e v="#N/A"/>
    <m/>
    <n v="1"/>
    <s v="Open"/>
    <x v="0"/>
  </r>
  <r>
    <n v="1899"/>
    <s v="NOC233"/>
    <s v="NOC"/>
    <s v="NA"/>
    <m/>
    <m/>
    <m/>
    <s v="IP/MPLS"/>
    <s v="OSS"/>
    <s v="Preparation and publishing of Mandal to Mandal and Mandal to Zonal link summary , uptime and MTTR dashboard (Selective from and to dates)"/>
    <m/>
    <s v="Critical"/>
    <s v="OPEN"/>
    <m/>
    <s v="HPSM"/>
    <s v="Incident Management"/>
    <m/>
    <s v="11-09-2025: Uptime/Availability  and MTTR is available for daily and monthly"/>
    <m/>
    <m/>
    <x v="0"/>
    <m/>
    <s v="Open"/>
    <s v="Open"/>
    <s v=" "/>
    <s v=" "/>
    <s v=" "/>
    <m/>
    <m/>
    <m/>
    <m/>
    <m/>
    <m/>
    <s v="NOCIP/MPLS"/>
    <s v="Applications/Tools"/>
    <s v="OPEN"/>
    <s v="WIP"/>
    <s v="11-09-2025: Uptime/Availability  and MTTR is available for daily and monthly"/>
    <m/>
    <m/>
    <e v="#N/A"/>
    <m/>
    <n v="1"/>
    <s v="Open"/>
    <x v="0"/>
  </r>
  <r>
    <n v="1900"/>
    <s v="NOC234"/>
    <s v="NOC"/>
    <s v="NA"/>
    <m/>
    <m/>
    <m/>
    <s v="IP/MPLS"/>
    <s v="OSS"/>
    <s v="High priority link like Tfiber ring monitoring and publishing KPI Hourly"/>
    <m/>
    <s v="Critical"/>
    <s v="OPEN"/>
    <m/>
    <s v="HPSM"/>
    <s v="Incident Management"/>
    <m/>
    <s v="Manually group needs to form in the NNMi and from that group it can be monitored. Venkatesh is giving KT to Operation team"/>
    <m/>
    <m/>
    <x v="0"/>
    <m/>
    <m/>
    <s v="CLOSURE REVIEW PENDING "/>
    <s v=" "/>
    <s v=" "/>
    <s v=" "/>
    <m/>
    <m/>
    <m/>
    <m/>
    <m/>
    <m/>
    <s v="NOCIP/MPLS"/>
    <s v="Applications/Tools"/>
    <s v="OPEN"/>
    <s v="COMPLETED"/>
    <s v="Manually group needs to form in the NNMi and from that group it can be monitored. Venkatesh is giving KT to Operation team"/>
    <m/>
    <m/>
    <e v="#N/A"/>
    <m/>
    <n v="1"/>
    <s v="Completed but Verification undrer Process"/>
    <x v="1"/>
  </r>
  <r>
    <n v="1901"/>
    <s v="NOC235"/>
    <s v="NOC"/>
    <s v="NA"/>
    <m/>
    <m/>
    <m/>
    <s v="IP/MPLS"/>
    <s v="OSS"/>
    <s v="High priority link like Tfiber ring monitoring and publishing KPI Daily"/>
    <m/>
    <s v="Critical"/>
    <s v="COMPLETED"/>
    <m/>
    <s v="HPSM"/>
    <s v="Incident Management"/>
    <m/>
    <m/>
    <m/>
    <m/>
    <x v="0"/>
    <m/>
    <m/>
    <s v="CLOSURE REVIEW PENDING "/>
    <s v=" "/>
    <s v=" "/>
    <s v=" "/>
    <m/>
    <m/>
    <m/>
    <m/>
    <m/>
    <m/>
    <s v="NOCIP/MPLS"/>
    <s v="Applications/Tools"/>
    <s v="OPEN"/>
    <s v="COMPLETED"/>
    <n v="0"/>
    <m/>
    <m/>
    <m/>
    <m/>
    <n v="1"/>
    <s v="Completed but Verification undrer Process"/>
    <x v="1"/>
  </r>
  <r>
    <n v="1902"/>
    <s v="NOC236"/>
    <s v="NOC"/>
    <s v="NA"/>
    <m/>
    <m/>
    <m/>
    <s v="IP/MPLS"/>
    <s v="OSS"/>
    <s v="High priority link like Tfiber ring monitoring and publishing KPI Weekly"/>
    <m/>
    <s v="Critical"/>
    <s v="OPEN"/>
    <m/>
    <s v="HPSM"/>
    <s v="Incident Management"/>
    <m/>
    <s v="Manually group needs to form in the NNMi and from that group it can be monitored. Venkatesh is giving KT to Operation team"/>
    <m/>
    <m/>
    <x v="0"/>
    <m/>
    <m/>
    <s v="CLOSURE REVIEW PENDING "/>
    <s v=" "/>
    <s v=" "/>
    <s v=" "/>
    <m/>
    <m/>
    <m/>
    <m/>
    <m/>
    <m/>
    <s v="NOCIP/MPLS"/>
    <s v="Applications/Tools"/>
    <s v="OPEN"/>
    <s v="COMPLETED"/>
    <s v="Manually group needs to form in the NNMi and from that group it can be monitored. Venkatesh is giving KT to Operation team"/>
    <m/>
    <m/>
    <e v="#N/A"/>
    <m/>
    <n v="1"/>
    <s v="Completed but Verification undrer Process"/>
    <x v="1"/>
  </r>
  <r>
    <n v="1903"/>
    <s v="NOC237"/>
    <s v="NOC"/>
    <s v="NA"/>
    <m/>
    <m/>
    <m/>
    <s v="IP/MPLS"/>
    <s v="OSS"/>
    <s v="High priority link like Tfiber ring monitoring and publishing KPI Monthly"/>
    <m/>
    <s v="Critical"/>
    <s v="COMPLETED"/>
    <m/>
    <s v="HPSM"/>
    <s v="Incident Management"/>
    <m/>
    <m/>
    <m/>
    <m/>
    <x v="0"/>
    <m/>
    <m/>
    <s v="CLOSURE REVIEW PENDING "/>
    <s v=" "/>
    <s v=" "/>
    <s v=" "/>
    <m/>
    <m/>
    <m/>
    <m/>
    <m/>
    <m/>
    <s v="NOCIP/MPLS"/>
    <s v="Applications/Tools"/>
    <s v="OPEN"/>
    <s v="COMPLETED"/>
    <n v="0"/>
    <m/>
    <m/>
    <m/>
    <m/>
    <n v="1"/>
    <s v="Completed but Verification undrer Process"/>
    <x v="1"/>
  </r>
  <r>
    <n v="1904"/>
    <s v="NOC238"/>
    <s v="NOC"/>
    <s v="NA"/>
    <m/>
    <m/>
    <m/>
    <s v="IP/MPLS"/>
    <s v="OSS"/>
    <s v="High priority link like Tfiber ring monitoring and publishing KPI (Selective from and to dates)"/>
    <m/>
    <s v="Critical"/>
    <s v="COMPLETED"/>
    <m/>
    <s v="HPSM"/>
    <s v="Incident Management"/>
    <m/>
    <m/>
    <m/>
    <m/>
    <x v="0"/>
    <m/>
    <m/>
    <s v="CLOSURE REVIEW PENDING "/>
    <s v=" "/>
    <s v=" "/>
    <s v=" "/>
    <m/>
    <m/>
    <m/>
    <m/>
    <m/>
    <m/>
    <s v="NOCIP/MPLS"/>
    <s v="Applications/Tools"/>
    <s v="OPEN"/>
    <s v="COMPLETED"/>
    <n v="0"/>
    <m/>
    <m/>
    <m/>
    <m/>
    <n v="1"/>
    <s v="Completed but Verification undrer Process"/>
    <x v="1"/>
  </r>
  <r>
    <n v="1905"/>
    <s v="NOC239"/>
    <s v="NOC"/>
    <s v="NA"/>
    <m/>
    <m/>
    <m/>
    <s v="IP/MPLS"/>
    <s v="OSS"/>
    <s v="Enteprise Services Delivery ( Aitel Towers, Airtel LWEsite, pioneer etc )  Monitoring, preparation KPI like Service Up reports Hourly"/>
    <m/>
    <s v="Critical"/>
    <s v="OPEN"/>
    <m/>
    <s v="HPSM"/>
    <s v="Incident Management"/>
    <m/>
    <s v="OPEN-DEPENDENT"/>
    <m/>
    <m/>
    <x v="0"/>
    <m/>
    <s v="Open"/>
    <s v="Open"/>
    <s v=" "/>
    <s v=" "/>
    <s v=" "/>
    <m/>
    <m/>
    <m/>
    <m/>
    <m/>
    <m/>
    <s v="NOCIP/MPLS"/>
    <s v="Applications/Tools"/>
    <s v="OPEN"/>
    <s v="OPEN-DEPENDENT"/>
    <n v="0"/>
    <m/>
    <m/>
    <e v="#N/A"/>
    <m/>
    <n v="1"/>
    <s v="Open"/>
    <x v="0"/>
  </r>
  <r>
    <n v="1906"/>
    <s v="NOC24"/>
    <s v="NOC"/>
    <s v="NA"/>
    <m/>
    <s v="OSS"/>
    <s v="OSS"/>
    <s v="OSS"/>
    <s v="Service Assurance"/>
    <s v="Monitoring,tracking of field details, Tracking of GI services form and prepare Service assurance dashboard Monthly"/>
    <m/>
    <s v="NON-Critical"/>
    <s v="OPEN"/>
    <m/>
    <s v="HPSM"/>
    <s v="Incident Management"/>
    <m/>
    <s v="OPEN-DEPENDENT"/>
    <m/>
    <m/>
    <x v="0"/>
    <m/>
    <s v="Open"/>
    <s v="Open"/>
    <s v=" "/>
    <s v=" "/>
    <s v=" "/>
    <m/>
    <m/>
    <m/>
    <m/>
    <m/>
    <m/>
    <s v="NOCOSS"/>
    <s v="Applications/Tools"/>
    <s v="OPEN"/>
    <s v="OPEN-DEPENDENT"/>
    <n v="0"/>
    <m/>
    <m/>
    <e v="#N/A"/>
    <m/>
    <n v="1"/>
    <s v="Open"/>
    <x v="0"/>
  </r>
  <r>
    <n v="1907"/>
    <s v="NOC240"/>
    <s v="NOC"/>
    <s v="NA"/>
    <m/>
    <m/>
    <m/>
    <s v="IP/MPLS"/>
    <s v="OSS"/>
    <s v="Enteprise Services Delivery ( Aitel Towers, Airtel LWEsite, pioneer etc )  Monitoring, preparation KPI like Service Up reports Daily"/>
    <m/>
    <s v="Critical"/>
    <s v="OPEN"/>
    <m/>
    <s v="HPSM"/>
    <s v="Incident Management"/>
    <m/>
    <s v="OPEN-DEPENDENT"/>
    <m/>
    <m/>
    <x v="0"/>
    <m/>
    <s v="Open"/>
    <s v="Open"/>
    <s v=" "/>
    <s v=" "/>
    <s v=" "/>
    <m/>
    <m/>
    <m/>
    <m/>
    <m/>
    <m/>
    <s v="NOCIP/MPLS"/>
    <s v="Applications/Tools"/>
    <s v="OPEN"/>
    <s v="OPEN-DEPENDENT"/>
    <n v="0"/>
    <m/>
    <m/>
    <e v="#N/A"/>
    <m/>
    <n v="1"/>
    <s v="Open"/>
    <x v="0"/>
  </r>
  <r>
    <n v="1908"/>
    <s v="NOC241"/>
    <s v="NOC"/>
    <s v="NA"/>
    <m/>
    <m/>
    <m/>
    <s v="IP/MPLS"/>
    <s v="OSS"/>
    <s v="Enteprise Services Delivery ( Aitel Towers, Airtel LWEsite, pioneer etc )  Monitoring, preparation KPI like Service Up reports Weekly"/>
    <m/>
    <s v="Critical"/>
    <s v="OPEN"/>
    <m/>
    <s v="HPSM"/>
    <s v="Incident Management"/>
    <m/>
    <s v="OPEN-DEPENDENT"/>
    <m/>
    <m/>
    <x v="0"/>
    <m/>
    <s v="Open"/>
    <s v="Open"/>
    <s v=" "/>
    <s v=" "/>
    <s v=" "/>
    <m/>
    <m/>
    <m/>
    <m/>
    <m/>
    <m/>
    <s v="NOCIP/MPLS"/>
    <s v="Applications/Tools"/>
    <s v="OPEN"/>
    <s v="OPEN-DEPENDENT"/>
    <n v="0"/>
    <m/>
    <m/>
    <e v="#N/A"/>
    <m/>
    <n v="1"/>
    <s v="Open"/>
    <x v="0"/>
  </r>
  <r>
    <n v="1909"/>
    <s v="NOC242"/>
    <s v="NOC"/>
    <s v="NA"/>
    <m/>
    <m/>
    <m/>
    <s v="IP/MPLS"/>
    <s v="OSS"/>
    <s v="Enteprise Services Delivery ( Aitel Towers, Airtel LWEsite, pioneer etc )  Monitoring, preparation KPI like Service Up reports Monthly"/>
    <m/>
    <s v="Critical"/>
    <s v="OPEN"/>
    <m/>
    <s v="HPSM"/>
    <s v="Incident Management"/>
    <m/>
    <s v="OPEN-DEPENDENT"/>
    <m/>
    <m/>
    <x v="0"/>
    <m/>
    <s v="Open"/>
    <s v="Open"/>
    <s v=" "/>
    <s v=" "/>
    <s v=" "/>
    <m/>
    <m/>
    <m/>
    <m/>
    <m/>
    <m/>
    <s v="NOCIP/MPLS"/>
    <s v="Applications/Tools"/>
    <s v="OPEN"/>
    <s v="OPEN-DEPENDENT"/>
    <n v="0"/>
    <m/>
    <m/>
    <e v="#N/A"/>
    <m/>
    <n v="1"/>
    <s v="Open"/>
    <x v="0"/>
  </r>
  <r>
    <n v="1910"/>
    <s v="NOC243"/>
    <s v="NOC"/>
    <s v="NA"/>
    <m/>
    <m/>
    <m/>
    <s v="IP/MPLS"/>
    <s v="OSS"/>
    <s v="Enteprise Services Delivery ( Aitel Towers, Airtel LWEsite, pioneer etc )  Monitoring, preparation KPI like Service Up reports (Selective from and to dates)"/>
    <m/>
    <s v="Critical"/>
    <s v="OPEN"/>
    <m/>
    <s v="HPSM"/>
    <s v="Incident Management"/>
    <m/>
    <s v="OPEN-DEPENDENT"/>
    <m/>
    <m/>
    <x v="0"/>
    <m/>
    <s v="Open"/>
    <s v="Open"/>
    <s v=" "/>
    <s v=" "/>
    <s v=" "/>
    <m/>
    <m/>
    <m/>
    <m/>
    <m/>
    <m/>
    <s v="NOCIP/MPLS"/>
    <s v="Applications/Tools"/>
    <s v="OPEN"/>
    <s v="OPEN-DEPENDENT"/>
    <n v="0"/>
    <m/>
    <m/>
    <e v="#N/A"/>
    <m/>
    <n v="1"/>
    <s v="Open"/>
    <x v="0"/>
  </r>
  <r>
    <n v="1911"/>
    <s v="NOC244"/>
    <s v="NOC"/>
    <s v="NA"/>
    <m/>
    <m/>
    <m/>
    <s v="IP/MPLS"/>
    <s v="OSS"/>
    <s v="Preparation and publishing of Enterprise Customer Service KPIs like availability, packet drops, latency, jitter &amp; bandwidth utilization Daily"/>
    <m/>
    <s v="Critical"/>
    <s v="COMPLETED"/>
    <m/>
    <s v="HPSM"/>
    <s v="Incident Management"/>
    <m/>
    <m/>
    <m/>
    <m/>
    <x v="0"/>
    <m/>
    <m/>
    <s v="CLOSURE REVIEW PENDING "/>
    <s v=" "/>
    <s v=" "/>
    <s v=" "/>
    <m/>
    <m/>
    <m/>
    <m/>
    <m/>
    <m/>
    <s v="NOCIP/MPLS"/>
    <s v="Applications/Tools"/>
    <s v="OPEN"/>
    <s v="COMPLETED"/>
    <n v="0"/>
    <m/>
    <m/>
    <m/>
    <m/>
    <n v="1"/>
    <s v="Completed but Verification undrer Process"/>
    <x v="1"/>
  </r>
  <r>
    <n v="1912"/>
    <s v="NOC245"/>
    <s v="NOC"/>
    <s v="NA"/>
    <m/>
    <m/>
    <m/>
    <s v="IP/MPLS"/>
    <s v="OSS"/>
    <s v="Preparation and publishing of Enterprise Customer Service KPIs like availability, packet drops, latency, jitter &amp; bandwidth utilization Weekly"/>
    <m/>
    <s v="Critical"/>
    <s v="COMPLETED"/>
    <m/>
    <s v="HPSM"/>
    <s v="Incident Management"/>
    <m/>
    <m/>
    <m/>
    <m/>
    <x v="0"/>
    <m/>
    <m/>
    <s v="CLOSURE REVIEW PENDING "/>
    <s v=" "/>
    <s v=" "/>
    <s v=" "/>
    <m/>
    <m/>
    <m/>
    <m/>
    <m/>
    <m/>
    <s v="NOCIP/MPLS"/>
    <s v="Applications/Tools"/>
    <s v="OPEN"/>
    <s v="COMPLETED"/>
    <n v="0"/>
    <m/>
    <m/>
    <m/>
    <m/>
    <n v="1"/>
    <s v="Completed but Verification undrer Process"/>
    <x v="1"/>
  </r>
  <r>
    <n v="1913"/>
    <s v="NOC246"/>
    <s v="NOC"/>
    <s v="NA"/>
    <m/>
    <m/>
    <m/>
    <s v="IP/MPLS"/>
    <s v="OSS"/>
    <s v="Preparation and publishing of Enterprise Customer Service KPIs like availability, packet drops, latency, jitter &amp; bandwidth utilization Monthly"/>
    <m/>
    <s v="Critical"/>
    <s v="COMPLETED"/>
    <m/>
    <s v="HPSM"/>
    <s v="Incident Management"/>
    <m/>
    <m/>
    <m/>
    <m/>
    <x v="0"/>
    <m/>
    <m/>
    <s v="CLOSURE REVIEW PENDING "/>
    <s v=" "/>
    <s v=" "/>
    <s v=" "/>
    <m/>
    <m/>
    <m/>
    <m/>
    <m/>
    <m/>
    <s v="NOCIP/MPLS"/>
    <s v="Applications/Tools"/>
    <s v="OPEN"/>
    <s v="COMPLETED"/>
    <n v="0"/>
    <m/>
    <m/>
    <m/>
    <m/>
    <n v="1"/>
    <s v="Completed but Verification undrer Process"/>
    <x v="1"/>
  </r>
  <r>
    <n v="1914"/>
    <s v="NOC247"/>
    <s v="NOC"/>
    <s v="NA"/>
    <m/>
    <m/>
    <m/>
    <s v="IP/MPLS"/>
    <s v="OSS"/>
    <s v="Preparation and publishing of Enterprise Customer Service KPIs like availability, packet drops, latency, jitter &amp; bandwidth utilization (Selective from and to dates)"/>
    <m/>
    <s v="Critical"/>
    <s v="COMPLETED"/>
    <m/>
    <s v="HPSM"/>
    <s v="Incident Management"/>
    <m/>
    <m/>
    <m/>
    <m/>
    <x v="0"/>
    <m/>
    <m/>
    <s v="CLOSURE REVIEW PENDING "/>
    <s v=" "/>
    <s v=" "/>
    <s v=" "/>
    <m/>
    <m/>
    <m/>
    <m/>
    <m/>
    <m/>
    <s v="NOCIP/MPLS"/>
    <s v="Applications/Tools"/>
    <s v="OPEN"/>
    <s v="COMPLETED"/>
    <n v="0"/>
    <m/>
    <m/>
    <m/>
    <m/>
    <n v="1"/>
    <s v="Completed but Verification undrer Process"/>
    <x v="1"/>
  </r>
  <r>
    <n v="1915"/>
    <s v="NOC248"/>
    <s v="NOC"/>
    <s v="NA"/>
    <m/>
    <m/>
    <m/>
    <s v="IP/MPLS"/>
    <s v="OSS"/>
    <s v="Preparation and publishing of all DC MPLS Network devices availability dashboard Daily"/>
    <m/>
    <s v="Critical"/>
    <s v="COMPLETED"/>
    <m/>
    <s v="NNMI"/>
    <s v="NPS"/>
    <m/>
    <m/>
    <m/>
    <m/>
    <x v="0"/>
    <m/>
    <m/>
    <s v="CLOSURE REVIEW PENDING "/>
    <s v=" "/>
    <s v=" "/>
    <s v=" "/>
    <m/>
    <m/>
    <m/>
    <m/>
    <m/>
    <m/>
    <s v="NOCIP/MPLS"/>
    <s v="Applications/Tools"/>
    <s v="OPEN"/>
    <s v="COMPLETED"/>
    <n v="0"/>
    <m/>
    <m/>
    <m/>
    <m/>
    <n v="1"/>
    <s v="Completed but Verification undrer Process"/>
    <x v="1"/>
  </r>
  <r>
    <n v="1916"/>
    <s v="NOC249"/>
    <s v="NOC"/>
    <s v="NA"/>
    <m/>
    <m/>
    <m/>
    <s v="IP/MPLS"/>
    <s v="OSS"/>
    <s v="Preparation and publishing of all DC MPLS Network devices availability dashboard Weekly"/>
    <m/>
    <s v="Critical"/>
    <s v="NOT_FEASIBLE"/>
    <m/>
    <s v="NNMI"/>
    <s v="NPS"/>
    <m/>
    <m/>
    <m/>
    <m/>
    <x v="0"/>
    <m/>
    <m/>
    <s v="CLOSURE REVIEW PENDING "/>
    <s v=" "/>
    <s v=" "/>
    <s v=" "/>
    <m/>
    <m/>
    <m/>
    <m/>
    <m/>
    <m/>
    <s v="NOCIP/MPLS"/>
    <s v="Applications/Tools"/>
    <e v="#N/A"/>
    <s v="COMPLETED"/>
    <s v="available- hourly &amp; weekly in NPS"/>
    <m/>
    <m/>
    <e v="#N/A"/>
    <m/>
    <n v="1"/>
    <s v="Completed but Verification undrer Process"/>
    <x v="1"/>
  </r>
  <r>
    <n v="1917"/>
    <s v="NOC25"/>
    <s v="NOC"/>
    <s v="NA"/>
    <m/>
    <s v="OSS"/>
    <s v="OSS"/>
    <s v="OSS"/>
    <s v="Service Assurance"/>
    <s v="Monitoring,tracking of field details, Tracking of GI services form and prepare Service assurance dashboard(Selective from and to dates)"/>
    <m/>
    <s v="NON-Critical"/>
    <s v="OPEN"/>
    <m/>
    <s v="HPSM"/>
    <s v="Incident Management"/>
    <m/>
    <s v="OPEN-DEPENDENT"/>
    <m/>
    <m/>
    <x v="0"/>
    <m/>
    <s v="Open"/>
    <s v="Open"/>
    <s v=" "/>
    <s v=" "/>
    <s v=" "/>
    <m/>
    <m/>
    <m/>
    <m/>
    <m/>
    <m/>
    <s v="NOCOSS"/>
    <s v="Applications/Tools"/>
    <s v="OPEN"/>
    <s v="OPEN-DEPENDENT"/>
    <n v="0"/>
    <m/>
    <m/>
    <e v="#N/A"/>
    <m/>
    <n v="1"/>
    <s v="Open"/>
    <x v="0"/>
  </r>
  <r>
    <n v="1918"/>
    <s v="NOC250"/>
    <s v="NOC"/>
    <s v="NA"/>
    <m/>
    <m/>
    <m/>
    <s v="IP/MPLS"/>
    <s v="OSS"/>
    <s v="Preparation and publishing of all DC MPLS Network devices availability dashboard Monthly"/>
    <m/>
    <s v="Critical"/>
    <s v="COMPLETED"/>
    <m/>
    <s v="NNMI"/>
    <s v="NPS"/>
    <m/>
    <m/>
    <m/>
    <m/>
    <x v="0"/>
    <m/>
    <m/>
    <s v="CLOSURE REVIEW PENDING "/>
    <s v=" "/>
    <s v=" "/>
    <s v=" "/>
    <m/>
    <m/>
    <m/>
    <m/>
    <m/>
    <m/>
    <s v="NOCIP/MPLS"/>
    <s v="Applications/Tools"/>
    <s v="OPEN"/>
    <s v="COMPLETED"/>
    <n v="0"/>
    <m/>
    <m/>
    <m/>
    <m/>
    <n v="1"/>
    <s v="Completed but Verification undrer Process"/>
    <x v="1"/>
  </r>
  <r>
    <n v="1919"/>
    <s v="NOC251"/>
    <s v="NOC"/>
    <s v="NA"/>
    <m/>
    <m/>
    <m/>
    <s v="IP/MPLS"/>
    <s v="OSS"/>
    <s v="Preparation and publishing of all DC MPLS Network devices availability dashboard  (Selective from and to dates)"/>
    <m/>
    <s v="Critical"/>
    <s v="COMPLETED"/>
    <m/>
    <s v="NNMI"/>
    <s v="NPS"/>
    <m/>
    <m/>
    <m/>
    <m/>
    <x v="0"/>
    <m/>
    <m/>
    <s v="CLOSURE REVIEW PENDING "/>
    <s v=" "/>
    <s v=" "/>
    <s v=" "/>
    <m/>
    <m/>
    <m/>
    <m/>
    <m/>
    <m/>
    <s v="NOCIP/MPLS"/>
    <s v="Applications/Tools"/>
    <s v="OPEN"/>
    <s v="COMPLETED"/>
    <n v="0"/>
    <m/>
    <m/>
    <m/>
    <m/>
    <n v="1"/>
    <s v="Completed but Verification undrer Process"/>
    <x v="1"/>
  </r>
  <r>
    <n v="1920"/>
    <s v="NOC252"/>
    <s v="NOC"/>
    <s v="NA"/>
    <m/>
    <m/>
    <m/>
    <s v="IP/MPLS"/>
    <s v="OSS"/>
    <s v="Prepartion and publishing of Core link availability and utilization dashboard Hourly"/>
    <m/>
    <s v="Critical"/>
    <s v="COMPLETED"/>
    <m/>
    <s v="HPSM"/>
    <s v="Incident Management"/>
    <m/>
    <s v="Link Group can be created in NNMi and monitor for only IPMPLS links"/>
    <m/>
    <m/>
    <x v="0"/>
    <m/>
    <m/>
    <s v="CLOSURE REVIEW PENDING "/>
    <s v=" "/>
    <s v=" "/>
    <s v=" "/>
    <m/>
    <m/>
    <m/>
    <m/>
    <m/>
    <m/>
    <s v="NOCIP/MPLS"/>
    <s v="Applications/Tools"/>
    <s v="OPEN"/>
    <s v="COMPLETED"/>
    <s v="Link Group can be created in NNMi and monitor for only IPMPLS links"/>
    <m/>
    <m/>
    <m/>
    <m/>
    <n v="1"/>
    <s v="Completed but Verification undrer Process"/>
    <x v="1"/>
  </r>
  <r>
    <n v="1921"/>
    <s v="NOC253"/>
    <s v="NOC"/>
    <s v="NA"/>
    <m/>
    <m/>
    <m/>
    <s v="IP/MPLS"/>
    <s v="OSS"/>
    <s v="Prepartion and publishing of Core link availability and utilization dashboard Daily"/>
    <m/>
    <s v="Critical"/>
    <s v="COMPLETED"/>
    <m/>
    <s v="NNMI"/>
    <s v="NPS"/>
    <m/>
    <m/>
    <m/>
    <m/>
    <x v="0"/>
    <m/>
    <m/>
    <s v="CLOSURE REVIEW PENDING "/>
    <s v=" "/>
    <s v=" "/>
    <s v=" "/>
    <m/>
    <m/>
    <m/>
    <m/>
    <m/>
    <m/>
    <s v="NOCIP/MPLS"/>
    <s v="Applications/Tools"/>
    <s v="OPEN"/>
    <s v="COMPLETED"/>
    <n v="0"/>
    <m/>
    <m/>
    <m/>
    <m/>
    <n v="1"/>
    <s v="Completed but Verification undrer Process"/>
    <x v="1"/>
  </r>
  <r>
    <n v="1922"/>
    <s v="NOC254"/>
    <s v="NOC"/>
    <s v="NA"/>
    <m/>
    <m/>
    <m/>
    <s v="IP/MPLS"/>
    <s v="OSS"/>
    <s v="Prepartion and publishing of Core link availability and utilization dashboard Weekly"/>
    <m/>
    <s v="Critical"/>
    <s v="COMPLETED"/>
    <m/>
    <s v="NNMI"/>
    <s v="NPS"/>
    <m/>
    <m/>
    <m/>
    <m/>
    <x v="0"/>
    <m/>
    <m/>
    <s v="CLOSURE REVIEW PENDING "/>
    <s v=" "/>
    <s v=" "/>
    <s v=" "/>
    <m/>
    <m/>
    <m/>
    <m/>
    <m/>
    <m/>
    <s v="NOCIP/MPLS"/>
    <s v="Applications/Tools"/>
    <s v="OPEN"/>
    <s v="COMPLETED"/>
    <n v="0"/>
    <m/>
    <m/>
    <m/>
    <m/>
    <n v="1"/>
    <s v="Completed but Verification undrer Process"/>
    <x v="1"/>
  </r>
  <r>
    <n v="1923"/>
    <s v="NOC255"/>
    <s v="NOC"/>
    <s v="NA"/>
    <m/>
    <m/>
    <m/>
    <s v="IP/MPLS"/>
    <s v="OSS"/>
    <s v="Prepartion and publishing of Core link availability and utilization dashboard Monthly"/>
    <m/>
    <s v="Critical"/>
    <s v="COMPLETED"/>
    <m/>
    <s v="NNMI"/>
    <s v="NPS"/>
    <m/>
    <m/>
    <m/>
    <m/>
    <x v="0"/>
    <m/>
    <m/>
    <s v="CLOSURE REVIEW PENDING "/>
    <s v=" "/>
    <s v=" "/>
    <s v=" "/>
    <m/>
    <m/>
    <m/>
    <m/>
    <m/>
    <m/>
    <s v="NOCIP/MPLS"/>
    <s v="Applications/Tools"/>
    <s v="OPEN"/>
    <s v="COMPLETED"/>
    <n v="0"/>
    <m/>
    <m/>
    <m/>
    <m/>
    <n v="1"/>
    <s v="Completed but Verification undrer Process"/>
    <x v="1"/>
  </r>
  <r>
    <n v="1924"/>
    <s v="NOC256"/>
    <s v="NOC"/>
    <s v="NA"/>
    <m/>
    <m/>
    <m/>
    <s v="IP/MPLS"/>
    <s v="OSS"/>
    <s v="Prepartion and publishing of Core link availability and utilization dashboard (Selective from and to dates)"/>
    <m/>
    <s v="Critical"/>
    <s v="COMPLETED"/>
    <m/>
    <s v="NNMI"/>
    <s v="NPS"/>
    <m/>
    <s v="Link Group can be created in NNMi and monitor for only IPMPLS links"/>
    <m/>
    <m/>
    <x v="0"/>
    <m/>
    <m/>
    <s v="CLOSURE REVIEW PENDING "/>
    <s v=" "/>
    <s v=" "/>
    <s v=" "/>
    <m/>
    <m/>
    <m/>
    <m/>
    <m/>
    <m/>
    <s v="NOCIP/MPLS"/>
    <s v="Applications/Tools"/>
    <s v="OPEN"/>
    <s v="COMPLETED"/>
    <s v="Link Group can be created in NNMi and monitor for only IPMPLS links"/>
    <m/>
    <m/>
    <m/>
    <m/>
    <n v="1"/>
    <s v="Completed but Verification undrer Process"/>
    <x v="1"/>
  </r>
  <r>
    <n v="1925"/>
    <s v="NOC257"/>
    <s v="NOC"/>
    <s v="NA"/>
    <m/>
    <m/>
    <m/>
    <s v="IP/MPLS"/>
    <s v="OSS"/>
    <s v="Package A Low RX Optical Power Levels in IPMPLS Network Daily"/>
    <m/>
    <s v="Critical"/>
    <s v="OPEN"/>
    <m/>
    <s v="NNMI"/>
    <s v="NNMI"/>
    <m/>
    <s v="09-09-2025: Need confirmation from OT for &quot;Low RX Optical Power Levels&quot; KPI"/>
    <m/>
    <m/>
    <x v="0"/>
    <m/>
    <s v="Open"/>
    <s v="Open"/>
    <s v=" "/>
    <s v=" "/>
    <s v=" "/>
    <m/>
    <m/>
    <m/>
    <m/>
    <m/>
    <m/>
    <s v="NOCIP/MPLS"/>
    <s v="Applications/Tools"/>
    <s v="OPEN"/>
    <s v="OPEN"/>
    <s v="09-09-2025: Need confirmation from OT for &quot;Low RX Optical Power Levels&quot; KPI"/>
    <m/>
    <m/>
    <e v="#N/A"/>
    <m/>
    <n v="1"/>
    <s v="Open"/>
    <x v="0"/>
  </r>
  <r>
    <n v="1926"/>
    <s v="NOC258"/>
    <s v="NOC"/>
    <s v="NA"/>
    <m/>
    <m/>
    <m/>
    <s v="IP/MPLS"/>
    <s v="OSS"/>
    <s v="Package A Low RX Optical Power Levels in IPMPLS Network Weekly"/>
    <m/>
    <s v="Critical"/>
    <s v="OPEN"/>
    <m/>
    <s v="NNMI"/>
    <s v="NNMI"/>
    <m/>
    <m/>
    <m/>
    <m/>
    <x v="0"/>
    <m/>
    <s v="Open"/>
    <s v="Open"/>
    <s v=" "/>
    <s v=" "/>
    <s v=" "/>
    <m/>
    <m/>
    <m/>
    <m/>
    <m/>
    <m/>
    <s v="NOCIP/MPLS"/>
    <s v="Applications/Tools"/>
    <s v="OPEN"/>
    <s v="OPEN"/>
    <n v="0"/>
    <m/>
    <m/>
    <e v="#N/A"/>
    <m/>
    <n v="1"/>
    <s v="Open"/>
    <x v="0"/>
  </r>
  <r>
    <n v="1927"/>
    <s v="NOC259"/>
    <s v="NOC"/>
    <s v="NA"/>
    <m/>
    <m/>
    <m/>
    <s v="IP/MPLS"/>
    <s v="OSS"/>
    <s v="Package A Low RX Optical Power Levels in IPMPLS Network Monthly"/>
    <m/>
    <s v="Critical"/>
    <s v="OPEN"/>
    <m/>
    <s v="NNMI"/>
    <s v="NNMI"/>
    <m/>
    <s v="09-09-2025: Need confirmation from OT for &quot;Low RX Optical Power Levels&quot; KPI"/>
    <m/>
    <m/>
    <x v="0"/>
    <m/>
    <s v="Open"/>
    <s v="Open"/>
    <s v=" "/>
    <s v=" "/>
    <s v=" "/>
    <m/>
    <m/>
    <m/>
    <m/>
    <m/>
    <m/>
    <s v="NOCIP/MPLS"/>
    <s v="Applications/Tools"/>
    <s v="OPEN"/>
    <s v="OPEN"/>
    <s v="09-09-2025: Need confirmation from OT for &quot;Low RX Optical Power Levels&quot; KPI"/>
    <m/>
    <m/>
    <e v="#N/A"/>
    <m/>
    <n v="1"/>
    <s v="Open"/>
    <x v="0"/>
  </r>
  <r>
    <n v="1928"/>
    <s v="NOC26"/>
    <s v="NOC"/>
    <s v="NA"/>
    <m/>
    <s v="OSS"/>
    <s v="OSS"/>
    <s v="OSS"/>
    <s v="Service Monitoring"/>
    <s v="Monitoring,tracking service details, Tracking of GI services uptime Service assurance dashboard Daily"/>
    <m/>
    <s v="Critical"/>
    <s v="OPEN"/>
    <m/>
    <s v="HPSM"/>
    <s v="Incident Management"/>
    <m/>
    <s v="OPEN-DEPENDENT"/>
    <m/>
    <m/>
    <x v="0"/>
    <m/>
    <s v="Open"/>
    <s v="Open"/>
    <s v=" "/>
    <s v=" "/>
    <s v=" "/>
    <m/>
    <m/>
    <m/>
    <m/>
    <m/>
    <m/>
    <s v="NOCOSS"/>
    <s v="Applications/Tools"/>
    <s v="OPEN"/>
    <s v="OPEN-DEPENDENT"/>
    <n v="0"/>
    <m/>
    <m/>
    <e v="#N/A"/>
    <m/>
    <n v="1"/>
    <s v="Open"/>
    <x v="0"/>
  </r>
  <r>
    <n v="1929"/>
    <s v="NOC260"/>
    <s v="NOC"/>
    <s v="NA"/>
    <m/>
    <m/>
    <m/>
    <s v="IP/MPLS"/>
    <s v="OSS"/>
    <s v="Package A Low RX Optical Power Levels in IPMPLS Network  (Selective from and to dates)"/>
    <m/>
    <s v="Critical"/>
    <s v="OPEN"/>
    <m/>
    <s v="NNMI"/>
    <s v="NNMI"/>
    <m/>
    <s v="09-09-2025: Need confirmation from OT for &quot;Low RX Optical Power Levels&quot; KPI"/>
    <m/>
    <m/>
    <x v="0"/>
    <m/>
    <s v="Open"/>
    <s v="Open"/>
    <s v=" "/>
    <s v=" "/>
    <s v=" "/>
    <m/>
    <m/>
    <m/>
    <m/>
    <m/>
    <m/>
    <s v="NOCIP/MPLS"/>
    <s v="Applications/Tools"/>
    <s v="OPEN"/>
    <s v="OPEN"/>
    <s v="09-09-2025: Need confirmation from OT for &quot;Low RX Optical Power Levels&quot; KPI"/>
    <m/>
    <m/>
    <e v="#N/A"/>
    <m/>
    <n v="1"/>
    <s v="Open"/>
    <x v="0"/>
  </r>
  <r>
    <n v="1930"/>
    <s v="NOC261"/>
    <s v="NOC"/>
    <s v="NA"/>
    <m/>
    <m/>
    <m/>
    <s v="IP/MPLS"/>
    <s v="OSS"/>
    <s v="Package B Low RX Optical Power Levels in IPMPLS Network Daily"/>
    <m/>
    <s v="Critical"/>
    <s v="OPEN"/>
    <m/>
    <s v="NNMI"/>
    <s v="NNMI"/>
    <m/>
    <s v="09-09-2025: Need confirmation from OT for &quot;Low RX Optical Power Levels&quot; KPI"/>
    <m/>
    <m/>
    <x v="0"/>
    <m/>
    <s v="Open"/>
    <s v="Open"/>
    <s v=" "/>
    <s v=" "/>
    <s v=" "/>
    <m/>
    <m/>
    <m/>
    <m/>
    <m/>
    <m/>
    <s v="NOCIP/MPLS"/>
    <s v="Applications/Tools"/>
    <s v="OPEN"/>
    <s v="OPEN"/>
    <s v="09-09-2025: Need confirmation from OT for &quot;Low RX Optical Power Levels&quot; KPI"/>
    <m/>
    <m/>
    <e v="#N/A"/>
    <m/>
    <n v="1"/>
    <s v="Open"/>
    <x v="0"/>
  </r>
  <r>
    <n v="1931"/>
    <s v="NOC262"/>
    <s v="NOC"/>
    <s v="NA"/>
    <m/>
    <m/>
    <m/>
    <s v="IP/MPLS"/>
    <s v="OSS"/>
    <s v="Package B Low RX Optical Power Levels in IPMPLS Network Weekly"/>
    <m/>
    <s v="Critical"/>
    <s v="OPEN"/>
    <m/>
    <s v="NNMI"/>
    <s v="NNMI"/>
    <m/>
    <m/>
    <m/>
    <m/>
    <x v="0"/>
    <m/>
    <s v="Open"/>
    <s v="Open"/>
    <s v=" "/>
    <s v=" "/>
    <s v=" "/>
    <m/>
    <m/>
    <m/>
    <m/>
    <m/>
    <m/>
    <s v="NOCIP/MPLS"/>
    <s v="Applications/Tools"/>
    <s v="OPEN"/>
    <s v="OPEN"/>
    <n v="0"/>
    <m/>
    <m/>
    <e v="#N/A"/>
    <m/>
    <n v="1"/>
    <s v="Open"/>
    <x v="0"/>
  </r>
  <r>
    <n v="1932"/>
    <s v="NOC263"/>
    <s v="NOC"/>
    <s v="NA"/>
    <m/>
    <m/>
    <m/>
    <s v="IP/MPLS"/>
    <s v="OSS"/>
    <s v="Package B Low RX Optical Power Levels in IPMPLS Network Monthly"/>
    <m/>
    <s v="Critical"/>
    <s v="OPEN"/>
    <m/>
    <s v="NNMI"/>
    <s v="NNMI"/>
    <m/>
    <s v="09-09-2025: Need confirmation from OT for &quot;Low RX Optical Power Levels&quot; KPI"/>
    <m/>
    <m/>
    <x v="0"/>
    <m/>
    <s v="Open"/>
    <s v="Open"/>
    <s v=" "/>
    <s v=" "/>
    <s v=" "/>
    <m/>
    <m/>
    <m/>
    <m/>
    <m/>
    <m/>
    <s v="NOCIP/MPLS"/>
    <s v="Applications/Tools"/>
    <s v="OPEN"/>
    <s v="OPEN"/>
    <s v="09-09-2025: Need confirmation from OT for &quot;Low RX Optical Power Levels&quot; KPI"/>
    <m/>
    <m/>
    <e v="#N/A"/>
    <m/>
    <n v="1"/>
    <s v="Open"/>
    <x v="0"/>
  </r>
  <r>
    <n v="1933"/>
    <s v="NOC264"/>
    <s v="NOC"/>
    <s v="NA"/>
    <m/>
    <m/>
    <m/>
    <s v="IP/MPLS"/>
    <s v="OSS"/>
    <s v="Package B Low RX Optical Power Levels in IPMPLS Network  (Selective from and to dates)"/>
    <m/>
    <s v="Critical"/>
    <s v="OPEN"/>
    <m/>
    <s v="NNMI"/>
    <s v="NNMI"/>
    <m/>
    <s v="09-09-2025: Need confirmation from OT for &quot;Low RX Optical Power Levels&quot; KPI"/>
    <m/>
    <m/>
    <x v="0"/>
    <m/>
    <s v="Open"/>
    <s v="Open"/>
    <s v=" "/>
    <s v=" "/>
    <s v=" "/>
    <m/>
    <m/>
    <m/>
    <m/>
    <m/>
    <m/>
    <s v="NOCIP/MPLS"/>
    <s v="Applications/Tools"/>
    <s v="OPEN"/>
    <s v="OPEN"/>
    <s v="09-09-2025: Need confirmation from OT for &quot;Low RX Optical Power Levels&quot; KPI"/>
    <m/>
    <m/>
    <e v="#N/A"/>
    <m/>
    <n v="1"/>
    <s v="Open"/>
    <x v="0"/>
  </r>
  <r>
    <n v="1934"/>
    <s v="NOC265"/>
    <s v="NOC"/>
    <s v="NA"/>
    <m/>
    <m/>
    <m/>
    <s v="IP/MPLS"/>
    <s v="OSS"/>
    <s v="Package C Low RX Optical Power Levels in IPMPLS Network Daily"/>
    <m/>
    <s v="Critical"/>
    <s v="OPEN"/>
    <m/>
    <s v="NNMI"/>
    <s v="NNMI"/>
    <m/>
    <s v="09-09-2025: Need confirmation from OT for &quot;Low RX Optical Power Levels&quot; KPI"/>
    <m/>
    <m/>
    <x v="0"/>
    <m/>
    <s v="Open"/>
    <s v="Open"/>
    <s v=" "/>
    <s v=" "/>
    <s v=" "/>
    <m/>
    <m/>
    <m/>
    <m/>
    <m/>
    <m/>
    <s v="NOCIP/MPLS"/>
    <s v="Applications/Tools"/>
    <s v="OPEN"/>
    <s v="OPEN"/>
    <s v="09-09-2025: Need confirmation from OT for &quot;Low RX Optical Power Levels&quot; KPI"/>
    <m/>
    <m/>
    <e v="#N/A"/>
    <m/>
    <n v="1"/>
    <s v="Open"/>
    <x v="0"/>
  </r>
  <r>
    <n v="1935"/>
    <s v="NOC266"/>
    <s v="NOC"/>
    <s v="NA"/>
    <m/>
    <m/>
    <m/>
    <s v="IP/MPLS"/>
    <s v="OSS"/>
    <s v="Package C Low RX Optical Power Levels in IPMPLS Network Weekly"/>
    <m/>
    <s v="Critical"/>
    <s v="OPEN"/>
    <m/>
    <s v="NNMI"/>
    <s v="NNMI"/>
    <m/>
    <m/>
    <m/>
    <m/>
    <x v="0"/>
    <m/>
    <s v="Open"/>
    <s v="Open"/>
    <s v=" "/>
    <s v=" "/>
    <s v=" "/>
    <m/>
    <m/>
    <m/>
    <m/>
    <m/>
    <m/>
    <s v="NOCIP/MPLS"/>
    <s v="Applications/Tools"/>
    <s v="OPEN"/>
    <s v="OPEN"/>
    <n v="0"/>
    <m/>
    <m/>
    <e v="#N/A"/>
    <m/>
    <n v="1"/>
    <s v="Open"/>
    <x v="0"/>
  </r>
  <r>
    <n v="1936"/>
    <s v="NOC267"/>
    <s v="NOC"/>
    <s v="NA"/>
    <m/>
    <m/>
    <m/>
    <s v="IP/MPLS"/>
    <s v="OSS"/>
    <s v="Package C Low RX Optical Power Levels in IPMPLS Network Monthly"/>
    <m/>
    <s v="Critical"/>
    <s v="OPEN"/>
    <m/>
    <s v="NNMI"/>
    <s v="NNMI"/>
    <m/>
    <s v="09-09-2025: Need confirmation from OT for &quot;Low RX Optical Power Levels&quot; KPI"/>
    <m/>
    <m/>
    <x v="0"/>
    <m/>
    <s v="Open"/>
    <s v="Open"/>
    <s v=" "/>
    <s v=" "/>
    <s v=" "/>
    <m/>
    <m/>
    <m/>
    <m/>
    <m/>
    <m/>
    <s v="NOCIP/MPLS"/>
    <s v="Applications/Tools"/>
    <s v="OPEN"/>
    <s v="OPEN"/>
    <s v="09-09-2025: Need confirmation from OT for &quot;Low RX Optical Power Levels&quot; KPI"/>
    <m/>
    <m/>
    <e v="#N/A"/>
    <m/>
    <n v="1"/>
    <s v="Open"/>
    <x v="0"/>
  </r>
  <r>
    <n v="1937"/>
    <s v="NOC268"/>
    <s v="NOC"/>
    <s v="NA"/>
    <m/>
    <m/>
    <m/>
    <s v="IP/MPLS"/>
    <s v="OSS"/>
    <s v="Package C Low RX Optical Power Levels in IPMPLS Network  (Selective from and to dates)"/>
    <m/>
    <s v="Critical"/>
    <s v="OPEN"/>
    <m/>
    <s v="NNMI"/>
    <s v="NNMI"/>
    <m/>
    <s v="09-09-2025: Need confirmation from OT for &quot;Low RX Optical Power Levels&quot; KPI"/>
    <m/>
    <m/>
    <x v="0"/>
    <m/>
    <s v="Open"/>
    <s v="Open"/>
    <s v=" "/>
    <s v=" "/>
    <s v=" "/>
    <m/>
    <m/>
    <m/>
    <m/>
    <m/>
    <m/>
    <s v="NOCIP/MPLS"/>
    <s v="Applications/Tools"/>
    <s v="OPEN"/>
    <s v="OPEN"/>
    <s v="09-09-2025: Need confirmation from OT for &quot;Low RX Optical Power Levels&quot; KPI"/>
    <m/>
    <m/>
    <e v="#N/A"/>
    <m/>
    <n v="1"/>
    <s v="Open"/>
    <x v="0"/>
  </r>
  <r>
    <n v="1938"/>
    <s v="NOC269"/>
    <s v="NOC"/>
    <s v="NA"/>
    <m/>
    <m/>
    <m/>
    <s v="IP/MPLS"/>
    <s v="OSS"/>
    <s v="Mandal Link Down + GP Link Down DFR Daily"/>
    <m/>
    <s v="Critical"/>
    <s v="COMPLETED"/>
    <m/>
    <s v="HPSM"/>
    <s v="Incident Management"/>
    <m/>
    <s v="09-09-2025: Need confirmation from OT for &quot;Low RX Optical Power Levels&quot; KPI"/>
    <m/>
    <m/>
    <x v="0"/>
    <m/>
    <m/>
    <s v="CLOSURE REVIEW PENDING "/>
    <s v=" "/>
    <s v=" "/>
    <s v=" "/>
    <m/>
    <m/>
    <m/>
    <m/>
    <m/>
    <m/>
    <s v="NOCIP/MPLS"/>
    <s v="Applications/Tools"/>
    <s v="OPEN"/>
    <s v="COMPLETED"/>
    <s v="09-09-2025: Need confirmation from OT for &quot;Low RX Optical Power Levels&quot; KPI"/>
    <m/>
    <m/>
    <m/>
    <m/>
    <n v="1"/>
    <s v="Completed but Verification undrer Process"/>
    <x v="1"/>
  </r>
  <r>
    <n v="1939"/>
    <s v="NOC27"/>
    <s v="NOC"/>
    <s v="NA"/>
    <m/>
    <s v="OSS"/>
    <s v="OSS"/>
    <s v="OSS"/>
    <s v="Service Monitoring"/>
    <s v="Monitoring,tracking service details, Tracking of GI services uptime Service assurance dashboard Weekly"/>
    <m/>
    <s v="Critical"/>
    <s v="OPEN"/>
    <m/>
    <s v="HPSM"/>
    <s v="Incident Management"/>
    <m/>
    <s v="OPEN-DEPENDENT"/>
    <m/>
    <m/>
    <x v="0"/>
    <m/>
    <s v="Open"/>
    <s v="Open"/>
    <s v=" "/>
    <s v=" "/>
    <s v=" "/>
    <m/>
    <m/>
    <m/>
    <m/>
    <m/>
    <m/>
    <s v="NOCOSS"/>
    <s v="Applications/Tools"/>
    <s v="OPEN"/>
    <s v="OPEN-DEPENDENT"/>
    <n v="0"/>
    <m/>
    <m/>
    <e v="#N/A"/>
    <m/>
    <n v="1"/>
    <s v="Open"/>
    <x v="0"/>
  </r>
  <r>
    <n v="1940"/>
    <s v="NOC270"/>
    <s v="NOC"/>
    <s v="NA"/>
    <m/>
    <m/>
    <m/>
    <s v="IP/MPLS"/>
    <s v="OSS"/>
    <s v="Mandal Link Down + GP Link Down DFR Weekly"/>
    <m/>
    <s v="Critical"/>
    <s v="COMPLETED"/>
    <m/>
    <s v="HPSM"/>
    <s v="Incident Management"/>
    <m/>
    <m/>
    <m/>
    <m/>
    <x v="0"/>
    <m/>
    <m/>
    <s v="CLOSURE REVIEW PENDING "/>
    <s v=" "/>
    <s v=" "/>
    <s v=" "/>
    <m/>
    <m/>
    <m/>
    <m/>
    <m/>
    <m/>
    <s v="NOCIP/MPLS"/>
    <s v="Applications/Tools"/>
    <s v="OPEN"/>
    <s v="COMPLETED"/>
    <n v="0"/>
    <m/>
    <m/>
    <m/>
    <m/>
    <n v="1"/>
    <s v="Completed but Verification undrer Process"/>
    <x v="1"/>
  </r>
  <r>
    <n v="1941"/>
    <s v="NOC271"/>
    <s v="NOC"/>
    <s v="NA"/>
    <m/>
    <m/>
    <m/>
    <s v="IP/MPLS"/>
    <s v="OSS"/>
    <s v="Mandal Link Down + GP Link Down DFR Monthly"/>
    <m/>
    <s v="Critical"/>
    <s v="COMPLETED"/>
    <m/>
    <s v="HPSM"/>
    <s v="Incident Management"/>
    <m/>
    <m/>
    <m/>
    <m/>
    <x v="0"/>
    <m/>
    <m/>
    <s v="CLOSURE REVIEW PENDING "/>
    <s v=" "/>
    <s v=" "/>
    <s v=" "/>
    <m/>
    <m/>
    <m/>
    <m/>
    <m/>
    <m/>
    <s v="NOCIP/MPLS"/>
    <s v="Applications/Tools"/>
    <s v="OPEN"/>
    <s v="COMPLETED"/>
    <n v="0"/>
    <m/>
    <m/>
    <m/>
    <m/>
    <n v="1"/>
    <s v="Completed but Verification undrer Process"/>
    <x v="1"/>
  </r>
  <r>
    <n v="1942"/>
    <s v="NOC272"/>
    <s v="NOC"/>
    <s v="NA"/>
    <m/>
    <m/>
    <m/>
    <s v="IP/MPLS"/>
    <s v="OSS"/>
    <s v="Mandal Link Down + GP Link Down DFR  (Selective from and to dates)"/>
    <m/>
    <s v="Critical"/>
    <s v="COMPLETED"/>
    <m/>
    <s v="HPSM"/>
    <s v="Incident Management"/>
    <m/>
    <m/>
    <m/>
    <m/>
    <x v="0"/>
    <m/>
    <m/>
    <s v="CLOSURE REVIEW PENDING "/>
    <s v=" "/>
    <s v=" "/>
    <s v=" "/>
    <m/>
    <m/>
    <m/>
    <m/>
    <m/>
    <m/>
    <s v="NOCIP/MPLS"/>
    <s v="Applications/Tools"/>
    <s v="OPEN"/>
    <s v="COMPLETED"/>
    <n v="0"/>
    <m/>
    <m/>
    <m/>
    <m/>
    <n v="1"/>
    <s v="Completed but Verification undrer Process"/>
    <x v="1"/>
  </r>
  <r>
    <n v="1943"/>
    <s v="NOC273"/>
    <s v="NOC"/>
    <s v="NA"/>
    <m/>
    <s v="OSS"/>
    <s v="OSS"/>
    <s v="All Domain"/>
    <s v="OSS"/>
    <s v="All Domain RMA Tracker //Daily Daily//Domain And package wise Filtering"/>
    <m/>
    <s v="Critical"/>
    <s v="COMPLETED"/>
    <m/>
    <s v="HPSM"/>
    <s v="Incident Management"/>
    <m/>
    <s v="Direct integration with OEM portal is not in scope, however manual ticket can be created in service manager using 'RMA_TAC' category and monitor the status and progress"/>
    <m/>
    <m/>
    <x v="0"/>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s v="Completed but Verification undrer Process"/>
    <x v="1"/>
  </r>
  <r>
    <n v="1944"/>
    <s v="NOC274"/>
    <s v="NOC"/>
    <s v="NA"/>
    <m/>
    <s v="OSS"/>
    <s v="OSS"/>
    <s v="All Domain"/>
    <s v="OSS"/>
    <s v="All Domain RMA Tracker //Daily Weekly Domain and package Wise Filtering"/>
    <m/>
    <s v="Critical"/>
    <s v="COMPLETED"/>
    <m/>
    <s v="HPSM"/>
    <s v="Incident Management"/>
    <m/>
    <s v="Direct integration with OEM portal is not in scope, however manual ticket can be created in service manager using 'RMA_TAC' category and monitor the status and progress"/>
    <m/>
    <m/>
    <x v="0"/>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s v="Completed but Verification undrer Process"/>
    <x v="1"/>
  </r>
  <r>
    <n v="1945"/>
    <s v="NOC275"/>
    <s v="NOC"/>
    <s v="NA"/>
    <m/>
    <s v="OSS"/>
    <s v="OSS"/>
    <s v="All Domain"/>
    <s v="OSS"/>
    <s v="All Domain RMA Tracker //Daily Monthly Domain and package Wise Filtering"/>
    <m/>
    <s v="Critical"/>
    <s v="COMPLETED"/>
    <m/>
    <s v="HPSM"/>
    <s v="Incident Management"/>
    <m/>
    <s v="Direct integration with OEM portal is not in scope, however manual ticket can be created in service manager using 'RMA_TAC' category and monitor the status and progress"/>
    <m/>
    <m/>
    <x v="0"/>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s v="Completed but Verification undrer Process"/>
    <x v="1"/>
  </r>
  <r>
    <n v="1946"/>
    <s v="NOC276"/>
    <s v="NOC"/>
    <s v="NA"/>
    <m/>
    <s v="OSS"/>
    <s v="OSS"/>
    <s v="All Domain"/>
    <s v="OSS"/>
    <s v="All OEM_TAC Cases Tracker Daily Domain and package Wise Filtering"/>
    <m/>
    <s v="Critical"/>
    <s v="COMPLETED"/>
    <m/>
    <s v="HPSM"/>
    <s v="Incident Management"/>
    <m/>
    <s v="Direct integration with OEM portal is not in scope, however manual ticket can be created in service manager using 'RMA_TAC' category and monitor the status and progress"/>
    <m/>
    <m/>
    <x v="0"/>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s v="Completed but Verification undrer Process"/>
    <x v="1"/>
  </r>
  <r>
    <n v="1947"/>
    <s v="NOC277"/>
    <s v="NOC"/>
    <s v="NA"/>
    <m/>
    <s v="OSS"/>
    <s v="OSS"/>
    <s v="All Domain"/>
    <s v="OSS"/>
    <s v="All OEM_TAC Cases Tracker Weekly Domain and package Wise Filtering"/>
    <m/>
    <s v="Critical"/>
    <s v="COMPLETED"/>
    <m/>
    <s v="HPSM"/>
    <s v="Incident Management"/>
    <m/>
    <s v="Direct integration with OEM portal is not in scope, however manual ticket can be created in service manager using 'RMA_TAC' category and monitor the status and progress"/>
    <m/>
    <m/>
    <x v="0"/>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s v="Completed but Verification undrer Process"/>
    <x v="1"/>
  </r>
  <r>
    <n v="1948"/>
    <s v="NOC278"/>
    <s v="NOC"/>
    <s v="NA"/>
    <m/>
    <s v="OSS"/>
    <s v="OSS"/>
    <s v="All Domain"/>
    <s v="OSS"/>
    <s v="All OEM_TAC Cases Tracker Monthly Domain and package Wise Filtering"/>
    <m/>
    <s v="Critical"/>
    <s v="COMPLETED"/>
    <m/>
    <s v="HPSM"/>
    <s v="Incident Management"/>
    <m/>
    <s v="Direct integration with OEM portal is not in scope, however manual ticket can be created in service manager using 'RMA_TAC' category and monitor the status and progress"/>
    <m/>
    <m/>
    <x v="0"/>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s v="Completed but Verification undrer Process"/>
    <x v="1"/>
  </r>
  <r>
    <n v="1949"/>
    <s v="NOC279"/>
    <s v="NOC"/>
    <s v="NA"/>
    <m/>
    <s v="OSS"/>
    <s v="OSS"/>
    <s v="All Domain"/>
    <s v="OSS"/>
    <s v="All OEM_TAC Cases Tracker  (Selective from and to dates) Domain and package Wise Filtering"/>
    <m/>
    <s v="Critical"/>
    <s v="COMPLETED"/>
    <m/>
    <s v="HPSM"/>
    <s v="Incident Management"/>
    <m/>
    <s v="Direct integration with OEM portal is not in scope, however manual ticket can be created in service manager using 'RMA_TAC' category and monitor the status and progress"/>
    <m/>
    <m/>
    <x v="0"/>
    <m/>
    <m/>
    <s v="CLOSURE REVIEW PENDING "/>
    <s v=" "/>
    <s v=" "/>
    <s v=" "/>
    <m/>
    <m/>
    <m/>
    <m/>
    <m/>
    <m/>
    <s v="NOCAll Domain"/>
    <s v="Applications/Tools"/>
    <s v="OPEN"/>
    <s v="COMPLETED"/>
    <s v="Direct integration with OEM portal is not in scope, however manual ticket can be created in service manager using 'RMA_TAC' category and monitor the status and progress"/>
    <m/>
    <m/>
    <m/>
    <m/>
    <n v="1"/>
    <s v="Completed but Verification undrer Process"/>
    <x v="1"/>
  </r>
  <r>
    <n v="1950"/>
    <s v="NOC28"/>
    <s v="NOC"/>
    <s v="NA"/>
    <m/>
    <s v="OSS"/>
    <s v="OSS"/>
    <s v="OSS"/>
    <s v="Service Monitoring"/>
    <s v="Monitoring,tracking service details, Tracking of GI services uptime Service assurance dashboard Monthly"/>
    <m/>
    <s v="Critical"/>
    <s v="OPEN"/>
    <m/>
    <s v="HPSM"/>
    <s v="Incident Management"/>
    <m/>
    <s v="OPEN-DEPENDENT"/>
    <m/>
    <m/>
    <x v="0"/>
    <m/>
    <s v="Open"/>
    <s v="Open"/>
    <s v=" "/>
    <s v=" "/>
    <s v=" "/>
    <m/>
    <m/>
    <m/>
    <m/>
    <m/>
    <m/>
    <s v="NOCOSS"/>
    <s v="Applications/Tools"/>
    <s v="OPEN"/>
    <s v="OPEN-DEPENDENT"/>
    <n v="0"/>
    <m/>
    <m/>
    <e v="#N/A"/>
    <m/>
    <n v="1"/>
    <s v="Open"/>
    <x v="0"/>
  </r>
  <r>
    <n v="1951"/>
    <s v="NOC280"/>
    <s v="NOC"/>
    <s v="NA"/>
    <m/>
    <s v="OSS"/>
    <s v="OSS"/>
    <s v="All Domain"/>
    <s v="OSS"/>
    <s v="All  Sites Infra OPEN TTs details for HRT(High Temparature) Alarm Daily"/>
    <m/>
    <s v="Critical"/>
    <s v="COMPLETED"/>
    <m/>
    <s v="HPSM"/>
    <s v="Incident Management"/>
    <m/>
    <m/>
    <m/>
    <m/>
    <x v="0"/>
    <m/>
    <m/>
    <s v="CLOSURE REVIEW PENDING "/>
    <s v=" "/>
    <s v=" "/>
    <s v=" "/>
    <m/>
    <m/>
    <m/>
    <m/>
    <m/>
    <m/>
    <s v="NOCAll Domain"/>
    <s v="Applications/Tools"/>
    <s v="OPEN"/>
    <s v="COMPLETED"/>
    <s v="need to check"/>
    <m/>
    <m/>
    <m/>
    <m/>
    <n v="1"/>
    <s v="Completed but Verification undrer Process"/>
    <x v="1"/>
  </r>
  <r>
    <n v="1952"/>
    <s v="NOC281"/>
    <s v="NOC"/>
    <s v="NA"/>
    <m/>
    <s v="OSS"/>
    <s v="OSS"/>
    <s v="All Domain"/>
    <s v="OSS"/>
    <s v="All Sites Infra OPEN TTs details for HRT(High Temparature) Alarm Weekly"/>
    <m/>
    <s v="Critical"/>
    <s v="COMPLETED"/>
    <m/>
    <s v="HPSM"/>
    <s v="Incident Management"/>
    <m/>
    <m/>
    <m/>
    <m/>
    <x v="0"/>
    <m/>
    <m/>
    <s v="CLOSURE REVIEW PENDING "/>
    <s v=" "/>
    <s v=" "/>
    <s v=" "/>
    <m/>
    <m/>
    <m/>
    <m/>
    <m/>
    <m/>
    <s v="NOCAll Domain"/>
    <s v="Applications/Tools"/>
    <s v="OPEN"/>
    <s v="COMPLETED"/>
    <s v="need to check"/>
    <m/>
    <m/>
    <m/>
    <m/>
    <n v="1"/>
    <s v="Completed but Verification undrer Process"/>
    <x v="1"/>
  </r>
  <r>
    <n v="1953"/>
    <s v="NOC282"/>
    <s v="NOC"/>
    <s v="NA"/>
    <m/>
    <s v="OSS"/>
    <s v="OSS"/>
    <s v="All Domain"/>
    <s v="OSS"/>
    <s v="All  Sites Infra OPEN TTs details for HRT(High Temparature) Alarm Monthly"/>
    <m/>
    <s v="Critical"/>
    <s v="COMPLETED"/>
    <m/>
    <s v="HPSM"/>
    <s v="Incident Management"/>
    <m/>
    <m/>
    <m/>
    <m/>
    <x v="0"/>
    <m/>
    <m/>
    <s v="CLOSURE REVIEW PENDING "/>
    <s v=" "/>
    <s v=" "/>
    <s v=" "/>
    <m/>
    <m/>
    <m/>
    <m/>
    <m/>
    <m/>
    <s v="NOCAll Domain"/>
    <s v="Applications/Tools"/>
    <s v="OPEN"/>
    <s v="COMPLETED"/>
    <s v="need to check"/>
    <m/>
    <m/>
    <m/>
    <m/>
    <n v="1"/>
    <s v="Completed but Verification undrer Process"/>
    <x v="1"/>
  </r>
  <r>
    <n v="1954"/>
    <s v="NOC283"/>
    <s v="NOC"/>
    <s v="NA"/>
    <m/>
    <s v="OSS"/>
    <s v="OSS"/>
    <s v="All Domain"/>
    <s v="OSS"/>
    <s v="All Sites Infra OPEN TTs details for HRT(High Tempararure) Alarm  (Selective from and to dates)"/>
    <m/>
    <s v="Critical"/>
    <s v="COMPLETED"/>
    <m/>
    <s v="HPSM"/>
    <s v="Incident Management"/>
    <m/>
    <m/>
    <m/>
    <m/>
    <x v="0"/>
    <m/>
    <m/>
    <s v="CLOSURE REVIEW PENDING "/>
    <s v=" "/>
    <s v=" "/>
    <s v=" "/>
    <m/>
    <m/>
    <m/>
    <m/>
    <m/>
    <m/>
    <s v="NOCAll Domain"/>
    <s v="Applications/Tools"/>
    <s v="OPEN"/>
    <s v="COMPLETED"/>
    <s v="need to check"/>
    <m/>
    <m/>
    <m/>
    <m/>
    <n v="1"/>
    <s v="Completed but Verification undrer Process"/>
    <x v="1"/>
  </r>
  <r>
    <n v="1955"/>
    <s v="NOC284"/>
    <s v="NOC"/>
    <s v="NA"/>
    <m/>
    <s v="OSS"/>
    <s v="OSS"/>
    <s v="OSS"/>
    <s v="Field Passive Infra"/>
    <s v="Field Passive Infra :: Package Wise District Level Visibility Status Daily"/>
    <m/>
    <s v="Critical"/>
    <s v="COMPLETED"/>
    <m/>
    <s v="NNMI"/>
    <s v="NNMI"/>
    <m/>
    <s v="09-09-2025: live status will be available"/>
    <m/>
    <m/>
    <x v="0"/>
    <m/>
    <m/>
    <s v="CLOSURE REVIEW PENDING "/>
    <s v=" "/>
    <s v=" "/>
    <s v=" "/>
    <m/>
    <m/>
    <m/>
    <m/>
    <m/>
    <m/>
    <s v="NOCOSS"/>
    <s v="Applications/Tools"/>
    <s v="OPEN"/>
    <s v="COMPLETED"/>
    <s v="09-09-2025: live status will be available"/>
    <m/>
    <m/>
    <m/>
    <m/>
    <n v="1"/>
    <s v="Completed but Verification undrer Process"/>
    <x v="1"/>
  </r>
  <r>
    <n v="1956"/>
    <s v="NOC285"/>
    <s v="NOC"/>
    <s v="NA"/>
    <m/>
    <s v="OSS"/>
    <s v="OSS"/>
    <s v="OSS"/>
    <s v="Field Passive Infra"/>
    <s v="Field Passive Infra :: Package Wise District Level Visibility Status Weekly"/>
    <m/>
    <s v="Critical"/>
    <s v="NOT_FEASIBLE"/>
    <m/>
    <s v="NNMI"/>
    <s v="NNMI"/>
    <m/>
    <m/>
    <m/>
    <m/>
    <x v="0"/>
    <m/>
    <s v="Open"/>
    <s v="Not Feasible "/>
    <s v=" "/>
    <s v=" "/>
    <s v=" "/>
    <m/>
    <m/>
    <m/>
    <m/>
    <m/>
    <m/>
    <s v="NOCOSS"/>
    <s v="Applications/Tools"/>
    <e v="#N/A"/>
    <s v="NOT-FEASIBLE"/>
    <n v="0"/>
    <m/>
    <m/>
    <e v="#N/A"/>
    <m/>
    <n v="1"/>
    <s v="Open"/>
    <x v="0"/>
  </r>
  <r>
    <n v="1957"/>
    <s v="NOC286"/>
    <s v="NOC"/>
    <s v="NA"/>
    <m/>
    <s v="OSS"/>
    <s v="OSS"/>
    <s v="OSS"/>
    <s v="Field Passive Infra"/>
    <s v="Field Passive Infra :: Package Wise District Level Visibility Status Monthly"/>
    <m/>
    <s v="Critical"/>
    <s v="NOT_FEASIBLE"/>
    <m/>
    <s v="NNMI"/>
    <s v="NNMI"/>
    <m/>
    <m/>
    <m/>
    <m/>
    <x v="0"/>
    <m/>
    <s v="Open"/>
    <s v="Not Feasible "/>
    <s v=" "/>
    <s v=" "/>
    <s v=" "/>
    <m/>
    <m/>
    <m/>
    <m/>
    <m/>
    <m/>
    <s v="NOCOSS"/>
    <s v="Applications/Tools"/>
    <e v="#N/A"/>
    <s v="NOT-FEASIBLE"/>
    <n v="0"/>
    <m/>
    <m/>
    <e v="#N/A"/>
    <m/>
    <n v="1"/>
    <s v="Open"/>
    <x v="0"/>
  </r>
  <r>
    <n v="1958"/>
    <s v="NOC287"/>
    <s v="NOC"/>
    <s v="NA"/>
    <m/>
    <s v="OSS"/>
    <s v="OSS"/>
    <s v="OSS"/>
    <s v="Field Passive Infra"/>
    <s v="Field Passive Infra :: Package Wise District Level Visibility Status  (Selective from and to dates)"/>
    <m/>
    <s v="Critical"/>
    <s v="NOT_FEASIBLE"/>
    <m/>
    <s v="NNMI"/>
    <s v="NNMI"/>
    <m/>
    <m/>
    <m/>
    <m/>
    <x v="0"/>
    <m/>
    <s v="Open"/>
    <s v="Not Feasible "/>
    <s v=" "/>
    <s v=" "/>
    <s v=" "/>
    <m/>
    <m/>
    <m/>
    <m/>
    <m/>
    <m/>
    <s v="NOCOSS"/>
    <s v="Applications/Tools"/>
    <e v="#N/A"/>
    <s v="NOT-FEASIBLE"/>
    <s v="avaiable in NNMI , assign to someone from oSSteam"/>
    <m/>
    <m/>
    <e v="#N/A"/>
    <m/>
    <n v="1"/>
    <s v="Open"/>
    <x v="0"/>
  </r>
  <r>
    <n v="1959"/>
    <s v="NOC288"/>
    <s v="NOC"/>
    <s v="NA"/>
    <m/>
    <s v="OSS"/>
    <s v="OSS"/>
    <s v="OSS"/>
    <s v="Field Passive Infra"/>
    <s v="NNMI :: Integration Status with Reachability Daily"/>
    <m/>
    <s v="Critical"/>
    <s v="COMPLETED"/>
    <m/>
    <s v="NNMI"/>
    <s v="NNMI"/>
    <m/>
    <m/>
    <m/>
    <m/>
    <x v="0"/>
    <m/>
    <m/>
    <s v="CLOSURE REVIEW PENDING "/>
    <s v=" "/>
    <s v=" "/>
    <s v=" "/>
    <m/>
    <m/>
    <m/>
    <m/>
    <m/>
    <m/>
    <s v="NOCOSS"/>
    <s v="Applications/Tools"/>
    <s v="OPEN"/>
    <s v="COMPLETED"/>
    <n v="0"/>
    <m/>
    <m/>
    <m/>
    <m/>
    <n v="1"/>
    <s v="Completed but Verification undrer Process"/>
    <x v="1"/>
  </r>
  <r>
    <n v="1960"/>
    <s v="NOC289"/>
    <s v="NOC"/>
    <s v="NA"/>
    <m/>
    <s v="OSS"/>
    <s v="OSS"/>
    <s v="OSS"/>
    <s v="Field Passive Infra"/>
    <s v="NNMI :: Integration Status with Reachability Weekly"/>
    <m/>
    <s v="Critical"/>
    <s v="COMPLETED"/>
    <m/>
    <s v="NNMI"/>
    <s v="NNMI"/>
    <m/>
    <m/>
    <m/>
    <m/>
    <x v="0"/>
    <m/>
    <m/>
    <s v="CLOSURE REVIEW PENDING "/>
    <s v=" "/>
    <s v=" "/>
    <s v=" "/>
    <m/>
    <m/>
    <m/>
    <m/>
    <m/>
    <m/>
    <s v="NOCOSS"/>
    <s v="Applications/Tools"/>
    <s v="OPEN"/>
    <s v="COMPLETED"/>
    <n v="0"/>
    <m/>
    <m/>
    <m/>
    <m/>
    <n v="1"/>
    <s v="Completed but Verification undrer Process"/>
    <x v="1"/>
  </r>
  <r>
    <n v="1961"/>
    <s v="NOC29"/>
    <s v="NOC"/>
    <s v="NA"/>
    <m/>
    <s v="OSS"/>
    <s v="OSS"/>
    <s v="OSS"/>
    <s v="Service Monitoring"/>
    <s v="Monitoring,tracking service details, Tracking of GI services uptime Service assurance dashboard (Selective from and to dates)"/>
    <m/>
    <s v="Critical"/>
    <s v="OPEN"/>
    <m/>
    <s v="HPSM"/>
    <s v="Incident Management"/>
    <m/>
    <s v="OPEN-DEPENDENT"/>
    <m/>
    <m/>
    <x v="0"/>
    <m/>
    <s v="Open"/>
    <s v="Open"/>
    <s v=" "/>
    <s v=" "/>
    <s v=" "/>
    <m/>
    <m/>
    <m/>
    <m/>
    <m/>
    <m/>
    <s v="NOCOSS"/>
    <s v="Applications/Tools"/>
    <s v="OPEN"/>
    <s v="OPEN-DEPENDENT"/>
    <n v="0"/>
    <m/>
    <m/>
    <e v="#N/A"/>
    <m/>
    <n v="1"/>
    <s v="Open"/>
    <x v="0"/>
  </r>
  <r>
    <n v="1962"/>
    <s v="NOC290"/>
    <s v="NOC"/>
    <s v="NA"/>
    <m/>
    <s v="OSS"/>
    <s v="OSS"/>
    <s v="OSS"/>
    <s v="Field Passive Infra"/>
    <s v="NNMI :: Integration Status with Reachability Monthly"/>
    <m/>
    <s v="Critical"/>
    <s v="COMPLETED"/>
    <m/>
    <s v="NNMI"/>
    <s v="NNMI"/>
    <m/>
    <m/>
    <m/>
    <m/>
    <x v="0"/>
    <m/>
    <m/>
    <s v="CLOSURE REVIEW PENDING "/>
    <s v=" "/>
    <s v=" "/>
    <s v=" "/>
    <m/>
    <m/>
    <m/>
    <m/>
    <m/>
    <m/>
    <s v="NOCOSS"/>
    <s v="Applications/Tools"/>
    <s v="OPEN"/>
    <s v="COMPLETED"/>
    <n v="0"/>
    <m/>
    <m/>
    <m/>
    <m/>
    <n v="1"/>
    <s v="Completed but Verification undrer Process"/>
    <x v="1"/>
  </r>
  <r>
    <n v="1963"/>
    <s v="NOC291"/>
    <s v="NOC"/>
    <s v="NA"/>
    <m/>
    <s v="OSS"/>
    <s v="OSS"/>
    <s v="OSS"/>
    <s v="Field Passive Infra"/>
    <s v="NNMI :: Integration Status with Reachability  (Selective from and to dates)"/>
    <m/>
    <s v="Critical"/>
    <s v="COMPLETED"/>
    <m/>
    <s v="NNMI"/>
    <s v="NNMI"/>
    <m/>
    <m/>
    <m/>
    <m/>
    <x v="0"/>
    <m/>
    <m/>
    <s v="CLOSURE REVIEW PENDING "/>
    <s v=" "/>
    <s v=" "/>
    <s v=" "/>
    <m/>
    <m/>
    <m/>
    <m/>
    <m/>
    <m/>
    <s v="NOCOSS"/>
    <s v="Applications/Tools"/>
    <s v="OPEN"/>
    <s v="COMPLETED"/>
    <n v="0"/>
    <m/>
    <m/>
    <m/>
    <m/>
    <n v="1"/>
    <s v="Completed but Verification undrer Process"/>
    <x v="1"/>
  </r>
  <r>
    <n v="1964"/>
    <s v="NOC292"/>
    <s v="NOC"/>
    <s v="NA"/>
    <m/>
    <s v="OSS"/>
    <s v="OSS"/>
    <s v="OSS"/>
    <s v="Field Passive Infra"/>
    <s v="PKG -A :: Open TTs for O&amp;M GP for UPS Daily"/>
    <m/>
    <s v="Critical"/>
    <s v="COMPLETED"/>
    <m/>
    <s v="HPSM"/>
    <s v="Incident Management"/>
    <m/>
    <m/>
    <m/>
    <m/>
    <x v="0"/>
    <m/>
    <m/>
    <s v="CLOSURE REVIEW PENDING "/>
    <s v=" "/>
    <s v=" "/>
    <s v=" "/>
    <m/>
    <m/>
    <m/>
    <m/>
    <m/>
    <m/>
    <s v="NOCOSS"/>
    <s v="Applications/Tools"/>
    <s v="OPEN"/>
    <s v="COMPLETED"/>
    <n v="0"/>
    <m/>
    <m/>
    <m/>
    <m/>
    <n v="1"/>
    <s v="Completed but Verification undrer Process"/>
    <x v="1"/>
  </r>
  <r>
    <n v="1965"/>
    <s v="NOC293"/>
    <s v="NOC"/>
    <s v="NA"/>
    <m/>
    <s v="OSS"/>
    <s v="OSS"/>
    <s v="OSS"/>
    <s v="Field Passive Infra"/>
    <s v="PKG -A :: Open TTs for O&amp;M GP for UPS Weekly"/>
    <m/>
    <s v="Critical"/>
    <s v="COMPLETED"/>
    <m/>
    <s v="HPSM"/>
    <s v="Incident Management"/>
    <m/>
    <m/>
    <m/>
    <m/>
    <x v="0"/>
    <m/>
    <m/>
    <s v="CLOSURE REVIEW PENDING "/>
    <s v=" "/>
    <s v=" "/>
    <s v=" "/>
    <m/>
    <m/>
    <m/>
    <m/>
    <m/>
    <m/>
    <s v="NOCOSS"/>
    <s v="Applications/Tools"/>
    <s v="OPEN"/>
    <s v="COMPLETED"/>
    <n v="0"/>
    <m/>
    <m/>
    <m/>
    <m/>
    <n v="1"/>
    <s v="Completed but Verification undrer Process"/>
    <x v="1"/>
  </r>
  <r>
    <n v="1966"/>
    <s v="NOC294"/>
    <s v="NOC"/>
    <s v="NA"/>
    <m/>
    <s v="OSS"/>
    <s v="OSS"/>
    <s v="OSS"/>
    <s v="Field Passive Infra"/>
    <s v="PKG -A :: Open TTs for O&amp;M GP for UPS Monthly"/>
    <m/>
    <s v="Critical"/>
    <s v="COMPLETED"/>
    <m/>
    <s v="HPSM"/>
    <s v="Incident Management"/>
    <m/>
    <m/>
    <m/>
    <m/>
    <x v="0"/>
    <m/>
    <m/>
    <s v="CLOSURE REVIEW PENDING "/>
    <s v=" "/>
    <s v=" "/>
    <s v=" "/>
    <m/>
    <m/>
    <m/>
    <m/>
    <m/>
    <m/>
    <s v="NOCOSS"/>
    <s v="Applications/Tools"/>
    <s v="OPEN"/>
    <s v="COMPLETED"/>
    <n v="0"/>
    <m/>
    <m/>
    <m/>
    <m/>
    <n v="1"/>
    <s v="Completed but Verification undrer Process"/>
    <x v="1"/>
  </r>
  <r>
    <n v="1967"/>
    <s v="NOC295"/>
    <s v="NOC"/>
    <s v="NA"/>
    <m/>
    <s v="OSS"/>
    <s v="OSS"/>
    <s v="OSS"/>
    <s v="Field Passive Infra"/>
    <s v="PKG -A :: Open TTs for O&amp;M GP for UPS  (Selective from and to dates)"/>
    <m/>
    <s v="Critical"/>
    <s v="COMPLETED"/>
    <m/>
    <s v="HPSM"/>
    <s v="Incident Management"/>
    <m/>
    <m/>
    <m/>
    <m/>
    <x v="0"/>
    <m/>
    <m/>
    <s v="CLOSURE REVIEW PENDING "/>
    <s v=" "/>
    <s v=" "/>
    <s v=" "/>
    <m/>
    <m/>
    <m/>
    <m/>
    <m/>
    <m/>
    <s v="NOCOSS"/>
    <s v="Applications/Tools"/>
    <s v="OPEN"/>
    <s v="COMPLETED"/>
    <n v="0"/>
    <m/>
    <m/>
    <m/>
    <m/>
    <n v="1"/>
    <s v="Completed but Verification undrer Process"/>
    <x v="1"/>
  </r>
  <r>
    <n v="1968"/>
    <s v="NOC296"/>
    <s v="NOC"/>
    <s v="NA"/>
    <m/>
    <s v="OSS"/>
    <s v="OSS"/>
    <s v="OSS"/>
    <s v="Field Passive Infra"/>
    <s v="PKG -B :: Open TTs for O&amp;M GP for UPS Daily"/>
    <m/>
    <s v="Critical"/>
    <s v="COMPLETED"/>
    <m/>
    <s v="HPSM"/>
    <s v="Incident Management"/>
    <m/>
    <m/>
    <m/>
    <m/>
    <x v="0"/>
    <m/>
    <m/>
    <s v="CLOSURE REVIEW PENDING "/>
    <s v=" "/>
    <s v=" "/>
    <s v=" "/>
    <m/>
    <m/>
    <m/>
    <m/>
    <m/>
    <m/>
    <s v="NOCOSS"/>
    <s v="Applications/Tools"/>
    <s v="OPEN"/>
    <s v="COMPLETED"/>
    <n v="0"/>
    <m/>
    <m/>
    <m/>
    <m/>
    <n v="1"/>
    <s v="Completed but Verification undrer Process"/>
    <x v="1"/>
  </r>
  <r>
    <n v="1969"/>
    <s v="NOC297"/>
    <s v="NOC"/>
    <s v="NA"/>
    <m/>
    <s v="OSS"/>
    <s v="OSS"/>
    <s v="OSS"/>
    <s v="Field Passive Infra"/>
    <s v="PKG -B :: Open TTs for O&amp;M GP for UPS Weekly"/>
    <m/>
    <s v="Critical"/>
    <s v="COMPLETED"/>
    <m/>
    <s v="HPSM"/>
    <s v="Incident Management"/>
    <m/>
    <m/>
    <m/>
    <m/>
    <x v="0"/>
    <m/>
    <m/>
    <s v="CLOSURE REVIEW PENDING "/>
    <s v=" "/>
    <s v=" "/>
    <s v=" "/>
    <m/>
    <m/>
    <m/>
    <m/>
    <m/>
    <m/>
    <s v="NOCOSS"/>
    <s v="Applications/Tools"/>
    <s v="OPEN"/>
    <s v="COMPLETED"/>
    <n v="0"/>
    <m/>
    <m/>
    <m/>
    <m/>
    <n v="1"/>
    <s v="Completed but Verification undrer Process"/>
    <x v="1"/>
  </r>
  <r>
    <n v="1970"/>
    <s v="NOC298"/>
    <s v="NOC"/>
    <s v="NA"/>
    <m/>
    <s v="OSS"/>
    <s v="OSS"/>
    <s v="OSS"/>
    <s v="Field Passive Infra"/>
    <s v="PKG -B :: Open TTs for O&amp;M GP for UPS Monthly"/>
    <m/>
    <s v="Critical"/>
    <s v="COMPLETED"/>
    <m/>
    <s v="HPSM"/>
    <s v="Incident Management"/>
    <m/>
    <m/>
    <m/>
    <m/>
    <x v="0"/>
    <m/>
    <m/>
    <s v="CLOSURE REVIEW PENDING "/>
    <s v=" "/>
    <s v=" "/>
    <s v=" "/>
    <m/>
    <m/>
    <m/>
    <m/>
    <m/>
    <m/>
    <s v="NOCOSS"/>
    <s v="Applications/Tools"/>
    <s v="OPEN"/>
    <s v="COMPLETED"/>
    <n v="0"/>
    <m/>
    <m/>
    <m/>
    <m/>
    <n v="1"/>
    <s v="Completed but Verification undrer Process"/>
    <x v="1"/>
  </r>
  <r>
    <n v="1971"/>
    <s v="NOC299"/>
    <s v="NOC"/>
    <s v="NA"/>
    <m/>
    <s v="OSS"/>
    <s v="OSS"/>
    <s v="OSS"/>
    <s v="Field Passive Infra"/>
    <s v="PKG -B :: Open TTs for O&amp;M GP for UPS  (Selective from and to dates)"/>
    <m/>
    <s v="Critical"/>
    <s v="COMPLETED"/>
    <m/>
    <s v="HPSM"/>
    <s v="Incident Management"/>
    <m/>
    <m/>
    <m/>
    <m/>
    <x v="0"/>
    <m/>
    <m/>
    <s v="CLOSURE REVIEW PENDING "/>
    <s v=" "/>
    <s v=" "/>
    <s v=" "/>
    <m/>
    <m/>
    <m/>
    <m/>
    <m/>
    <m/>
    <s v="NOCOSS"/>
    <s v="Applications/Tools"/>
    <s v="OPEN"/>
    <s v="COMPLETED"/>
    <n v="0"/>
    <m/>
    <m/>
    <m/>
    <m/>
    <n v="1"/>
    <s v="Completed but Verification undrer Process"/>
    <x v="1"/>
  </r>
  <r>
    <n v="1972"/>
    <s v="NOC3"/>
    <s v="NOC"/>
    <s v="NA"/>
    <m/>
    <s v="OSS"/>
    <s v="OSS"/>
    <s v="OSS"/>
    <s v="DC"/>
    <s v="DC Active Infra uptime &amp; SLA Monthly"/>
    <m/>
    <s v="Critical"/>
    <s v=" "/>
    <m/>
    <s v="HPSM"/>
    <s v="Incident Management"/>
    <m/>
    <m/>
    <m/>
    <m/>
    <x v="0"/>
    <m/>
    <s v="Open"/>
    <s v="Open"/>
    <s v=" "/>
    <s v=" "/>
    <s v=" "/>
    <m/>
    <m/>
    <m/>
    <m/>
    <m/>
    <m/>
    <s v="NOCOSS"/>
    <s v="Applications/Tools"/>
    <s v="OPEN"/>
    <s v="OPEN"/>
    <n v="0"/>
    <m/>
    <m/>
    <e v="#N/A"/>
    <m/>
    <n v="1"/>
    <s v="Open"/>
    <x v="0"/>
  </r>
  <r>
    <n v="1973"/>
    <s v="NOC30"/>
    <s v="NOC"/>
    <s v="NA"/>
    <m/>
    <m/>
    <m/>
    <s v="Helpdesk"/>
    <s v="OSS"/>
    <s v="Service Delivery &amp; Service Assurance Dash Board Daily"/>
    <m/>
    <s v="Critical"/>
    <s v="COMPLETED"/>
    <m/>
    <s v="HPSM"/>
    <s v="Incident Management"/>
    <m/>
    <s v="11-09-2025: BSS will display all delivery data as well as service ticket informations in the CRM portal. OSS will maintain only technical information."/>
    <m/>
    <m/>
    <x v="0"/>
    <m/>
    <m/>
    <s v="CLOSURE REVIEW PENDING "/>
    <s v=" "/>
    <s v=" "/>
    <s v=" "/>
    <m/>
    <m/>
    <m/>
    <m/>
    <m/>
    <m/>
    <s v="NOCHelpdesk"/>
    <s v="Applications/Tools"/>
    <s v="OPEN"/>
    <s v="COMPLETED"/>
    <s v="11-09-2025: BSS will display all delivery data as well as service ticket informations in the CRM portal. OSS will maintain only technical information."/>
    <m/>
    <m/>
    <m/>
    <m/>
    <n v="1"/>
    <s v="Completed but Verification undrer Process"/>
    <x v="1"/>
  </r>
  <r>
    <n v="1974"/>
    <s v="NOC300"/>
    <s v="NOC"/>
    <s v="NA"/>
    <m/>
    <s v="OSS"/>
    <s v="OSS"/>
    <s v="OSS"/>
    <s v="Field Passive Infra"/>
    <s v="PKG -C :: Open TTs for O&amp;M GP for UPS Daily"/>
    <m/>
    <s v="Critical"/>
    <s v="COMPLETED"/>
    <m/>
    <s v="HPSM"/>
    <s v="Incident Management"/>
    <m/>
    <m/>
    <m/>
    <m/>
    <x v="0"/>
    <m/>
    <m/>
    <s v="CLOSURE REVIEW PENDING "/>
    <s v=" "/>
    <s v=" "/>
    <s v=" "/>
    <m/>
    <m/>
    <m/>
    <m/>
    <m/>
    <m/>
    <s v="NOCOSS"/>
    <s v="Applications/Tools"/>
    <s v="OPEN"/>
    <s v="COMPLETED"/>
    <n v="0"/>
    <m/>
    <m/>
    <m/>
    <m/>
    <n v="1"/>
    <s v="Completed but Verification undrer Process"/>
    <x v="1"/>
  </r>
  <r>
    <n v="1975"/>
    <s v="NOC301"/>
    <s v="NOC"/>
    <s v="NA"/>
    <m/>
    <s v="OSS"/>
    <s v="OSS"/>
    <s v="OSS"/>
    <s v="Field Passive Infra"/>
    <s v="PKG -C :: Open TTs for O&amp;M GP for UPS Weekly"/>
    <m/>
    <s v="Critical"/>
    <s v="COMPLETED"/>
    <m/>
    <s v="HPSM"/>
    <s v="Incident Management"/>
    <m/>
    <m/>
    <m/>
    <m/>
    <x v="0"/>
    <m/>
    <m/>
    <s v="CLOSURE REVIEW PENDING "/>
    <s v=" "/>
    <s v=" "/>
    <s v=" "/>
    <m/>
    <m/>
    <m/>
    <m/>
    <m/>
    <m/>
    <s v="NOCOSS"/>
    <s v="Applications/Tools"/>
    <s v="OPEN"/>
    <s v="COMPLETED"/>
    <n v="0"/>
    <m/>
    <m/>
    <m/>
    <m/>
    <n v="1"/>
    <s v="Completed but Verification undrer Process"/>
    <x v="1"/>
  </r>
  <r>
    <n v="1976"/>
    <s v="NOC302"/>
    <s v="NOC"/>
    <s v="NA"/>
    <m/>
    <s v="OSS"/>
    <s v="OSS"/>
    <s v="OSS"/>
    <s v="Field Passive Infra"/>
    <s v="PKG -C :: Open TTs for O&amp;M GP for UPS Monthly"/>
    <m/>
    <s v="Critical"/>
    <s v="COMPLETED"/>
    <m/>
    <s v="HPSM"/>
    <s v="Incident Management"/>
    <m/>
    <m/>
    <m/>
    <m/>
    <x v="0"/>
    <m/>
    <m/>
    <s v="CLOSURE REVIEW PENDING "/>
    <s v=" "/>
    <s v=" "/>
    <s v=" "/>
    <m/>
    <m/>
    <m/>
    <m/>
    <m/>
    <m/>
    <s v="NOCOSS"/>
    <s v="Applications/Tools"/>
    <s v="OPEN"/>
    <s v="COMPLETED"/>
    <n v="0"/>
    <m/>
    <m/>
    <m/>
    <m/>
    <n v="1"/>
    <s v="Completed but Verification undrer Process"/>
    <x v="1"/>
  </r>
  <r>
    <n v="1977"/>
    <s v="NOC303"/>
    <s v="NOC"/>
    <s v="NA"/>
    <m/>
    <s v="OSS"/>
    <s v="OSS"/>
    <s v="OSS"/>
    <s v="Field Passive Infra"/>
    <s v="PKG -C :: Open TTs for O&amp;M GP for UPS  (Selective from and to dates)"/>
    <m/>
    <s v="Critical"/>
    <s v="COMPLETED"/>
    <m/>
    <s v="HPSM"/>
    <s v="Incident Management"/>
    <m/>
    <m/>
    <m/>
    <m/>
    <x v="0"/>
    <m/>
    <m/>
    <s v="CLOSURE REVIEW PENDING "/>
    <s v=" "/>
    <s v=" "/>
    <s v=" "/>
    <m/>
    <m/>
    <m/>
    <m/>
    <m/>
    <m/>
    <s v="NOCOSS"/>
    <s v="Applications/Tools"/>
    <s v="OPEN"/>
    <s v="COMPLETED"/>
    <n v="0"/>
    <m/>
    <m/>
    <m/>
    <m/>
    <n v="1"/>
    <s v="Completed but Verification undrer Process"/>
    <x v="1"/>
  </r>
  <r>
    <n v="1978"/>
    <s v="NOC304"/>
    <s v="NOC"/>
    <s v="NA"/>
    <m/>
    <s v="OSS"/>
    <s v="OSS"/>
    <s v="OSS"/>
    <s v="Field Passive Infra"/>
    <s v="SNMP issues _ Report Daily"/>
    <m/>
    <s v="Critical"/>
    <s v="COMPLETED"/>
    <m/>
    <s v="NNMI"/>
    <s v="NNMI"/>
    <m/>
    <s v="09-09-2025: live status will be available"/>
    <m/>
    <m/>
    <x v="0"/>
    <m/>
    <m/>
    <s v="CLOSURE REVIEW PENDING "/>
    <s v=" "/>
    <s v=" "/>
    <s v=" "/>
    <m/>
    <m/>
    <m/>
    <m/>
    <m/>
    <m/>
    <s v="NOCOSS"/>
    <s v="Applications/Tools"/>
    <s v="OPEN"/>
    <s v="COMPLETED"/>
    <s v="09-09-2025: live status will be available"/>
    <m/>
    <m/>
    <m/>
    <m/>
    <n v="1"/>
    <s v="Completed but Verification undrer Process"/>
    <x v="1"/>
  </r>
  <r>
    <n v="1979"/>
    <s v="NOC305"/>
    <s v="NOC"/>
    <s v="NA"/>
    <m/>
    <s v="OSS"/>
    <s v="OSS"/>
    <s v="OSS"/>
    <s v="Field Passive Infra"/>
    <s v="SNMP issues _ Report Weekly"/>
    <m/>
    <s v="Critical"/>
    <s v="NOT_FEASIBLE"/>
    <m/>
    <s v="NNMI"/>
    <s v="NNMI"/>
    <m/>
    <m/>
    <m/>
    <m/>
    <x v="0"/>
    <m/>
    <m/>
    <s v="CLOSURE REVIEW PENDING "/>
    <s v=" "/>
    <s v=" "/>
    <s v=" "/>
    <m/>
    <m/>
    <m/>
    <m/>
    <m/>
    <m/>
    <s v="NOCOSS"/>
    <s v="Applications/Tools"/>
    <e v="#N/A"/>
    <s v="COMPLETED"/>
    <n v="0"/>
    <m/>
    <m/>
    <e v="#N/A"/>
    <m/>
    <n v="1"/>
    <s v="Completed but Verification undrer Process"/>
    <x v="1"/>
  </r>
  <r>
    <n v="1980"/>
    <s v="NOC306"/>
    <s v="NOC"/>
    <s v="NA"/>
    <m/>
    <s v="OSS"/>
    <s v="OSS"/>
    <s v="OSS"/>
    <s v="Field Passive Infra"/>
    <s v="SNMP issues _ Report Monthly"/>
    <m/>
    <s v="Critical"/>
    <s v="NOT_FEASIBLE"/>
    <m/>
    <s v="NNMI"/>
    <s v="NNMI"/>
    <m/>
    <m/>
    <m/>
    <m/>
    <x v="0"/>
    <m/>
    <m/>
    <s v="CLOSURE REVIEW PENDING "/>
    <s v=" "/>
    <s v=" "/>
    <s v=" "/>
    <m/>
    <m/>
    <m/>
    <m/>
    <m/>
    <m/>
    <s v="NOCOSS"/>
    <s v="Applications/Tools"/>
    <e v="#N/A"/>
    <s v="COMPLETED"/>
    <n v="0"/>
    <m/>
    <m/>
    <e v="#N/A"/>
    <m/>
    <n v="1"/>
    <s v="Completed but Verification undrer Process"/>
    <x v="1"/>
  </r>
  <r>
    <n v="1981"/>
    <s v="NOC307"/>
    <s v="NOC"/>
    <s v="NA"/>
    <m/>
    <s v="OSS"/>
    <s v="OSS"/>
    <s v="OSS"/>
    <s v="Field Passive Infra"/>
    <s v="SNMP issues _ Report  (Selective from and to dates)"/>
    <m/>
    <s v="Critical"/>
    <s v="NOT_FEASIBLE"/>
    <m/>
    <s v="NNMI"/>
    <s v="NNMI"/>
    <m/>
    <m/>
    <m/>
    <m/>
    <x v="0"/>
    <m/>
    <m/>
    <s v="CLOSURE REVIEW PENDING "/>
    <s v=" "/>
    <s v=" "/>
    <s v=" "/>
    <m/>
    <m/>
    <m/>
    <m/>
    <m/>
    <m/>
    <s v="NOCOSS"/>
    <s v="Applications/Tools"/>
    <e v="#N/A"/>
    <s v="COMPLETED"/>
    <n v="0"/>
    <m/>
    <m/>
    <e v="#N/A"/>
    <m/>
    <n v="1"/>
    <s v="Completed but Verification undrer Process"/>
    <x v="1"/>
  </r>
  <r>
    <n v="1982"/>
    <s v="NOC308"/>
    <s v="NOC"/>
    <s v="NA"/>
    <m/>
    <s v="OSS"/>
    <s v="OSS"/>
    <s v="OSS"/>
    <s v="Field Passive Infra"/>
    <s v="Mandal EB &amp; Zonal DG Running report  Daily"/>
    <m/>
    <s v="Critical"/>
    <s v="OPEN"/>
    <m/>
    <s v="HPSM"/>
    <s v="Incident Management"/>
    <m/>
    <m/>
    <m/>
    <m/>
    <x v="0"/>
    <m/>
    <s v="Open"/>
    <s v="Open"/>
    <s v=" "/>
    <s v=" "/>
    <s v=" "/>
    <m/>
    <m/>
    <m/>
    <m/>
    <m/>
    <m/>
    <s v="NOCOSS"/>
    <s v="Applications/Tools"/>
    <s v="OPEN"/>
    <s v="NOT-FEASIBLE"/>
    <n v="0"/>
    <m/>
    <m/>
    <e v="#N/A"/>
    <m/>
    <n v="1"/>
    <s v="Open"/>
    <x v="0"/>
  </r>
  <r>
    <n v="1983"/>
    <s v="NOC309"/>
    <s v="NOC"/>
    <s v="NA"/>
    <m/>
    <s v="OSS"/>
    <s v="OSS"/>
    <s v="OSS"/>
    <s v="Field Passive Infra"/>
    <s v="Mandal EB &amp; Zonal DG Running report  Weekly"/>
    <m/>
    <s v="Critical"/>
    <s v="OPEN"/>
    <m/>
    <s v="HPSM"/>
    <s v="Incident Management"/>
    <m/>
    <m/>
    <m/>
    <m/>
    <x v="0"/>
    <m/>
    <s v="Open"/>
    <s v="Open"/>
    <s v=" "/>
    <s v=" "/>
    <s v=" "/>
    <m/>
    <m/>
    <m/>
    <m/>
    <m/>
    <m/>
    <s v="NOCOSS"/>
    <s v="Applications/Tools"/>
    <s v="OPEN"/>
    <s v="NOT-FEASIBLE"/>
    <n v="0"/>
    <m/>
    <m/>
    <e v="#N/A"/>
    <m/>
    <n v="1"/>
    <s v="Open"/>
    <x v="0"/>
  </r>
  <r>
    <n v="1984"/>
    <s v="NOC31"/>
    <s v="NOC"/>
    <s v="NA"/>
    <m/>
    <m/>
    <m/>
    <s v="Helpdesk"/>
    <s v="OSS"/>
    <s v="Service Delivery &amp; Service Assurance Dash Board Weekly"/>
    <m/>
    <s v="Critical"/>
    <s v="COMPLETED"/>
    <m/>
    <s v="HPSM"/>
    <s v="Incident Management"/>
    <m/>
    <s v="11-09-2025: BSS will display all delivery data as well as service ticket informations in the CRM portal. OSS will maintain only technical information."/>
    <m/>
    <m/>
    <x v="0"/>
    <m/>
    <m/>
    <s v="CLOSURE REVIEW PENDING "/>
    <s v=" "/>
    <s v=" "/>
    <s v=" "/>
    <m/>
    <m/>
    <m/>
    <m/>
    <m/>
    <m/>
    <s v="NOCHelpdesk"/>
    <s v="Applications/Tools"/>
    <s v="OPEN"/>
    <s v="COMPLETED"/>
    <s v="11-09-2025: BSS will display all delivery data as well as service ticket informations in the CRM portal. OSS will maintain only technical information."/>
    <m/>
    <m/>
    <m/>
    <m/>
    <n v="1"/>
    <s v="Completed but Verification undrer Process"/>
    <x v="1"/>
  </r>
  <r>
    <n v="1985"/>
    <s v="NOC310"/>
    <s v="NOC"/>
    <s v="NA"/>
    <m/>
    <s v="OSS"/>
    <s v="OSS"/>
    <s v="OSS"/>
    <s v="Field Passive Infra"/>
    <s v="Mandal EB &amp; Zonal DG Running report  Monthly"/>
    <m/>
    <s v="Critical"/>
    <s v="OPEN"/>
    <m/>
    <s v="HPSM"/>
    <s v="Incident Management"/>
    <m/>
    <m/>
    <m/>
    <m/>
    <x v="0"/>
    <m/>
    <s v="Open"/>
    <s v="Open"/>
    <s v=" "/>
    <s v=" "/>
    <s v=" "/>
    <m/>
    <m/>
    <m/>
    <m/>
    <m/>
    <m/>
    <s v="NOCOSS"/>
    <s v="Applications/Tools"/>
    <s v="OPEN"/>
    <s v="NOT-FEASIBLE"/>
    <n v="0"/>
    <m/>
    <m/>
    <e v="#N/A"/>
    <m/>
    <n v="1"/>
    <s v="Open"/>
    <x v="0"/>
  </r>
  <r>
    <n v="1986"/>
    <s v="NOC311"/>
    <s v="NOC"/>
    <s v="NA"/>
    <m/>
    <s v="OSS"/>
    <s v="OSS"/>
    <s v="OSS"/>
    <s v="Field Passive Infra"/>
    <s v="Mandal EB &amp; Zonal DG Running report   (Selective from and to dates)"/>
    <m/>
    <s v="Critical"/>
    <s v="OPEN"/>
    <m/>
    <s v="HPSM"/>
    <s v="Incident Management"/>
    <m/>
    <m/>
    <m/>
    <m/>
    <x v="0"/>
    <m/>
    <s v="Open"/>
    <s v="Open"/>
    <s v=" "/>
    <s v=" "/>
    <s v=" "/>
    <m/>
    <m/>
    <m/>
    <m/>
    <m/>
    <m/>
    <s v="NOCOSS"/>
    <s v="Applications/Tools"/>
    <s v="OPEN"/>
    <s v="OPEN"/>
    <n v="0"/>
    <m/>
    <m/>
    <e v="#N/A"/>
    <m/>
    <n v="1"/>
    <s v="Open"/>
    <x v="0"/>
  </r>
  <r>
    <n v="1987"/>
    <s v="NOC312"/>
    <s v="NOC"/>
    <s v="NA"/>
    <m/>
    <s v="OSS"/>
    <s v="OSS"/>
    <s v="OSS"/>
    <s v="Field Passive Infra"/>
    <s v="DG Running status NNMi Logs Daily"/>
    <m/>
    <s v="Critical"/>
    <s v="COMPLETED"/>
    <m/>
    <s v="NNMI"/>
    <s v="NNMI"/>
    <m/>
    <m/>
    <m/>
    <m/>
    <x v="0"/>
    <m/>
    <m/>
    <s v="CLOSURE REVIEW PENDING "/>
    <s v=" "/>
    <s v=" "/>
    <s v=" "/>
    <m/>
    <m/>
    <m/>
    <m/>
    <m/>
    <m/>
    <s v="NOCOSS"/>
    <s v="Applications/Tools"/>
    <s v="OPEN"/>
    <s v="COMPLETED"/>
    <n v="0"/>
    <m/>
    <m/>
    <m/>
    <m/>
    <n v="1"/>
    <s v="Completed but Verification undrer Process"/>
    <x v="1"/>
  </r>
  <r>
    <n v="1988"/>
    <s v="NOC313"/>
    <s v="NOC"/>
    <s v="NA"/>
    <m/>
    <s v="OSS"/>
    <s v="OSS"/>
    <s v="OSS"/>
    <s v="Field Passive Infra"/>
    <s v="DG Running status NNMi Logs Weekly"/>
    <m/>
    <s v="Critical"/>
    <s v="COMPLETED"/>
    <m/>
    <s v="NNMI"/>
    <s v="NNMI"/>
    <m/>
    <m/>
    <m/>
    <m/>
    <x v="0"/>
    <m/>
    <m/>
    <s v="CLOSURE REVIEW PENDING "/>
    <s v=" "/>
    <s v=" "/>
    <s v=" "/>
    <m/>
    <m/>
    <m/>
    <m/>
    <m/>
    <m/>
    <s v="NOCOSS"/>
    <s v="Applications/Tools"/>
    <s v="OPEN"/>
    <s v="COMPLETED"/>
    <n v="0"/>
    <m/>
    <m/>
    <m/>
    <m/>
    <n v="1"/>
    <s v="Completed but Verification undrer Process"/>
    <x v="1"/>
  </r>
  <r>
    <n v="1989"/>
    <s v="NOC314"/>
    <s v="NOC"/>
    <s v="NA"/>
    <m/>
    <s v="OSS"/>
    <s v="OSS"/>
    <s v="OSS"/>
    <s v="Field Passive Infra"/>
    <s v="DG Running status NNMi Logs Monthly"/>
    <m/>
    <s v="Critical"/>
    <s v="COMPLETED"/>
    <m/>
    <s v="NNMI"/>
    <s v="NNMI"/>
    <m/>
    <m/>
    <m/>
    <m/>
    <x v="0"/>
    <m/>
    <m/>
    <s v="CLOSURE REVIEW PENDING "/>
    <s v=" "/>
    <s v=" "/>
    <s v=" "/>
    <m/>
    <m/>
    <m/>
    <m/>
    <m/>
    <m/>
    <s v="NOCOSS"/>
    <s v="Applications/Tools"/>
    <s v="OPEN"/>
    <s v="COMPLETED"/>
    <n v="0"/>
    <m/>
    <m/>
    <m/>
    <m/>
    <n v="1"/>
    <s v="Completed but Verification undrer Process"/>
    <x v="1"/>
  </r>
  <r>
    <n v="1990"/>
    <s v="NOC315"/>
    <s v="NOC"/>
    <s v="NA"/>
    <m/>
    <s v="OSS"/>
    <s v="OSS"/>
    <s v="OSS"/>
    <s v="Field Passive Infra"/>
    <s v="DG Running status NNMi Logs  (Selective from and to dates)"/>
    <m/>
    <s v="Critical"/>
    <s v="COMPLETED"/>
    <m/>
    <s v="NNMI"/>
    <s v="NNMI"/>
    <m/>
    <m/>
    <m/>
    <m/>
    <x v="0"/>
    <m/>
    <m/>
    <s v="CLOSURE REVIEW PENDING "/>
    <s v=" "/>
    <s v=" "/>
    <s v=" "/>
    <m/>
    <m/>
    <m/>
    <m/>
    <m/>
    <m/>
    <s v="NOCOSS"/>
    <s v="Applications/Tools"/>
    <s v="OPEN"/>
    <s v="COMPLETED"/>
    <n v="0"/>
    <m/>
    <m/>
    <m/>
    <m/>
    <n v="1"/>
    <s v="Completed but Verification undrer Process"/>
    <x v="1"/>
  </r>
  <r>
    <n v="1991"/>
    <s v="NOC316"/>
    <s v="NOC"/>
    <s v="NA"/>
    <m/>
    <s v="OSS"/>
    <s v="OSS"/>
    <s v="OSS"/>
    <s v="Service Monitoring"/>
    <s v="Customised Dashboard as per Department/Service/Locations, etc.. Daily"/>
    <m/>
    <s v="Critical"/>
    <s v="COMPLETED"/>
    <m/>
    <s v="HPSM"/>
    <s v="Incident Management"/>
    <m/>
    <s v="09-09-2025: Only Availability "/>
    <m/>
    <m/>
    <x v="0"/>
    <m/>
    <m/>
    <s v="CLOSURE REVIEW PENDING "/>
    <s v=" "/>
    <s v=" "/>
    <s v=" "/>
    <m/>
    <m/>
    <m/>
    <m/>
    <m/>
    <m/>
    <s v="NOCOSS"/>
    <s v="Applications/Tools"/>
    <s v="OPEN"/>
    <s v="COMPLETED"/>
    <s v="09-09-2025: Only Availability "/>
    <m/>
    <m/>
    <m/>
    <m/>
    <n v="1"/>
    <s v="Completed but Verification undrer Process"/>
    <x v="1"/>
  </r>
  <r>
    <n v="1992"/>
    <s v="NOC317"/>
    <s v="NOC"/>
    <s v="NA"/>
    <m/>
    <s v="OSS"/>
    <s v="OSS"/>
    <s v="OSS"/>
    <s v="Service Monitoring"/>
    <s v="Customised Dashboard as per Department/Service/Locations, etc..Weekly"/>
    <m/>
    <s v="Critical"/>
    <s v="NOT_FEASIBLE"/>
    <m/>
    <s v="HPSM"/>
    <s v="Incident Management"/>
    <m/>
    <m/>
    <m/>
    <m/>
    <x v="0"/>
    <m/>
    <s v="Open"/>
    <s v="Not Feasible "/>
    <s v=" "/>
    <s v=" "/>
    <s v=" "/>
    <m/>
    <m/>
    <m/>
    <m/>
    <m/>
    <m/>
    <s v="NOCOSS"/>
    <s v="Applications/Tools"/>
    <e v="#N/A"/>
    <s v="NOT-FEASIBLE"/>
    <n v="0"/>
    <m/>
    <m/>
    <e v="#N/A"/>
    <m/>
    <n v="1"/>
    <s v="Open"/>
    <x v="0"/>
  </r>
  <r>
    <n v="1993"/>
    <s v="NOC318"/>
    <s v="NOC"/>
    <s v="NA"/>
    <m/>
    <s v="OSS"/>
    <s v="OSS"/>
    <s v="OSS"/>
    <s v="Service Monitoring"/>
    <s v="Customised Dashboard as per Department/Service/Locations, etc..Monthly"/>
    <m/>
    <s v="Critical"/>
    <s v="NOT_FEASIBLE"/>
    <m/>
    <s v="HPSM"/>
    <s v="Incident Management"/>
    <m/>
    <m/>
    <m/>
    <m/>
    <x v="0"/>
    <m/>
    <s v="Open"/>
    <s v="Not Feasible "/>
    <s v=" "/>
    <s v=" "/>
    <s v=" "/>
    <m/>
    <m/>
    <m/>
    <m/>
    <m/>
    <m/>
    <s v="NOCOSS"/>
    <s v="Applications/Tools"/>
    <e v="#N/A"/>
    <s v="NOT-FEASIBLE"/>
    <n v="0"/>
    <m/>
    <m/>
    <e v="#N/A"/>
    <m/>
    <n v="1"/>
    <s v="Open"/>
    <x v="0"/>
  </r>
  <r>
    <n v="1994"/>
    <s v="NOC319"/>
    <s v="NOC"/>
    <s v="NA"/>
    <m/>
    <s v="OSS"/>
    <s v="OSS"/>
    <s v="OSS"/>
    <s v="Service Monitoring"/>
    <s v="Customised Dashboard as per Department/Service/Locations, etc..Selective Dates"/>
    <m/>
    <s v="Critical"/>
    <s v="NOT_FEASIBLE"/>
    <m/>
    <s v="HPSM"/>
    <s v="Incident Management"/>
    <m/>
    <m/>
    <m/>
    <m/>
    <x v="0"/>
    <m/>
    <s v="Open"/>
    <s v="Not Feasible "/>
    <s v=" "/>
    <s v=" "/>
    <s v=" "/>
    <m/>
    <m/>
    <m/>
    <m/>
    <m/>
    <m/>
    <s v="NOCOSS"/>
    <s v="Applications/Tools"/>
    <e v="#N/A"/>
    <s v="NOT-FEASIBLE"/>
    <n v="0"/>
    <m/>
    <m/>
    <e v="#N/A"/>
    <m/>
    <n v="1"/>
    <s v="Open"/>
    <x v="0"/>
  </r>
  <r>
    <n v="1995"/>
    <s v="NOC32"/>
    <s v="NOC"/>
    <s v="NA"/>
    <m/>
    <m/>
    <m/>
    <s v="Helpdesk"/>
    <s v="OSS"/>
    <s v="Service Delivery &amp; Service Assurance Dash Board Monthly"/>
    <m/>
    <s v="Critical"/>
    <s v="COMPLETED"/>
    <m/>
    <s v="HPSM"/>
    <s v="Incident Management"/>
    <m/>
    <s v="11-09-2025: BSS will display all delivery data as well as service ticket informations in the CRM portal. OSS will maintain only technical information."/>
    <m/>
    <m/>
    <x v="0"/>
    <m/>
    <m/>
    <s v="CLOSURE REVIEW PENDING "/>
    <s v=" "/>
    <s v=" "/>
    <s v=" "/>
    <m/>
    <m/>
    <m/>
    <m/>
    <m/>
    <m/>
    <s v="NOCHelpdesk"/>
    <s v="Applications/Tools"/>
    <s v="OPEN"/>
    <s v="COMPLETED"/>
    <s v="11-09-2025: BSS will display all delivery data as well as service ticket informations in the CRM portal. OSS will maintain only technical information."/>
    <m/>
    <m/>
    <m/>
    <m/>
    <n v="1"/>
    <s v="Completed but Verification undrer Process"/>
    <x v="1"/>
  </r>
  <r>
    <n v="1996"/>
    <s v="NOC320"/>
    <s v="NOC"/>
    <s v="NA"/>
    <m/>
    <s v="OSS"/>
    <s v="OSS"/>
    <s v="OSS"/>
    <s v="Service Monitoring"/>
    <s v="T-NOC Report :: GI Sites SD SA Report Daily"/>
    <m/>
    <s v="Critical"/>
    <s v="COMPLETED"/>
    <m/>
    <s v="HPSM"/>
    <s v="Incident Management"/>
    <m/>
    <s v="09-09-2025: SD report to be collected from BSS. Ticketing &amp; utilization report is available in OSS."/>
    <m/>
    <m/>
    <x v="0"/>
    <m/>
    <m/>
    <s v="CLOSURE REVIEW PENDING "/>
    <s v=" "/>
    <s v=" "/>
    <s v=" "/>
    <m/>
    <m/>
    <m/>
    <m/>
    <m/>
    <m/>
    <s v="NOCOSS"/>
    <s v="Applications/Tools"/>
    <s v="OPEN"/>
    <s v="COMPLETED"/>
    <s v="09-09-2025: SD report to be collected from BSS. Ticketing &amp; utilization report is available in OSS."/>
    <m/>
    <m/>
    <m/>
    <m/>
    <n v="1"/>
    <s v="Completed but Verification undrer Process"/>
    <x v="1"/>
  </r>
  <r>
    <n v="1997"/>
    <s v="NOC321"/>
    <s v="NOC"/>
    <s v="NA"/>
    <m/>
    <s v="OSS"/>
    <s v="OSS"/>
    <s v="OSS"/>
    <s v="Service Monitoring"/>
    <s v="T-NOC Report :: GI Sites SD SA Report Weekly"/>
    <m/>
    <s v="Critical"/>
    <s v="NOT_FEASIBLE"/>
    <m/>
    <s v="HPSM"/>
    <s v="Incident Management"/>
    <m/>
    <m/>
    <m/>
    <m/>
    <x v="0"/>
    <m/>
    <s v="Open"/>
    <s v="Not Feasible "/>
    <s v=" "/>
    <s v=" "/>
    <s v=" "/>
    <m/>
    <m/>
    <m/>
    <m/>
    <m/>
    <m/>
    <s v="NOCOSS"/>
    <s v="Applications/Tools"/>
    <e v="#N/A"/>
    <s v="NOT-FEASIBLE"/>
    <n v="0"/>
    <m/>
    <m/>
    <e v="#N/A"/>
    <m/>
    <n v="1"/>
    <s v="Open"/>
    <x v="0"/>
  </r>
  <r>
    <n v="1998"/>
    <s v="NOC322"/>
    <s v="NOC"/>
    <s v="NA"/>
    <m/>
    <s v="OSS"/>
    <s v="OSS"/>
    <s v="OSS"/>
    <s v="Service Monitoring"/>
    <s v="T-NOC Report :: GI Sites SD SA Report Monthly"/>
    <m/>
    <s v="Critical"/>
    <s v="COMPLETED"/>
    <m/>
    <s v="HPSM"/>
    <s v="Incident Management"/>
    <m/>
    <s v="09-09-2025: SD report to be collected from BSS. Ticketing &amp; utilization report is available in OSS."/>
    <m/>
    <m/>
    <x v="0"/>
    <m/>
    <m/>
    <s v="CLOSURE REVIEW PENDING "/>
    <s v=" "/>
    <s v=" "/>
    <s v=" "/>
    <m/>
    <m/>
    <m/>
    <m/>
    <m/>
    <m/>
    <s v="NOCOSS"/>
    <s v="Applications/Tools"/>
    <s v="OPEN"/>
    <s v="COMPLETED"/>
    <s v="09-09-2025: SD report to be collected from BSS. Ticketing &amp; utilization report is available in OSS."/>
    <m/>
    <m/>
    <m/>
    <m/>
    <n v="1"/>
    <s v="Completed but Verification undrer Process"/>
    <x v="1"/>
  </r>
  <r>
    <n v="1999"/>
    <s v="NOC323"/>
    <s v="NOC"/>
    <s v="NA"/>
    <m/>
    <s v="OSS"/>
    <s v="OSS"/>
    <s v="OSS"/>
    <s v="Service Monitoring"/>
    <s v="T-NOC Report :: GI Sites SD SA Report  (Selective from and to dates)"/>
    <m/>
    <s v="Critical"/>
    <s v="COMPLETED"/>
    <m/>
    <s v="HPSM"/>
    <s v="Incident Management"/>
    <m/>
    <s v="09-09-2025: SD report to be collected from BSS. Ticketing &amp; utilization report is available in OSS."/>
    <m/>
    <m/>
    <x v="0"/>
    <m/>
    <m/>
    <s v="CLOSURE REVIEW PENDING "/>
    <s v=" "/>
    <s v=" "/>
    <s v=" "/>
    <m/>
    <m/>
    <m/>
    <m/>
    <m/>
    <m/>
    <s v="NOCOSS"/>
    <s v="Applications/Tools"/>
    <s v="OPEN"/>
    <s v="COMPLETED"/>
    <s v="09-09-2025: SD report to be collected from BSS. Ticketing &amp; utilization report is available in OSS."/>
    <m/>
    <m/>
    <m/>
    <m/>
    <n v="1"/>
    <s v="Completed but Verification undrer Process"/>
    <x v="1"/>
  </r>
  <r>
    <n v="2000"/>
    <s v="NOC324"/>
    <s v="NOC"/>
    <s v="NA"/>
    <m/>
    <s v="OSS"/>
    <s v="OSS"/>
    <s v="OSS"/>
    <s v="Service Monitoring"/>
    <s v="List of GI with bandwidth Utilization Details Daily"/>
    <m/>
    <s v="Critical"/>
    <s v="COMPLETED"/>
    <m/>
    <s v="OSS Dashboards"/>
    <s v="PMS(UOC)"/>
    <m/>
    <m/>
    <m/>
    <m/>
    <x v="0"/>
    <m/>
    <m/>
    <s v="CLOSURE REVIEW PENDING "/>
    <s v=" "/>
    <s v=" "/>
    <s v=" "/>
    <m/>
    <m/>
    <m/>
    <m/>
    <m/>
    <m/>
    <s v="NOCOSS"/>
    <s v="Applications/Tools"/>
    <s v="OPEN"/>
    <s v="COMPLETED"/>
    <n v="0"/>
    <m/>
    <m/>
    <m/>
    <m/>
    <n v="1"/>
    <s v="Completed but Verification undrer Process"/>
    <x v="1"/>
  </r>
  <r>
    <n v="2001"/>
    <s v="NOC325"/>
    <s v="NOC"/>
    <s v="NA"/>
    <m/>
    <s v="OSS"/>
    <s v="OSS"/>
    <s v="OSS"/>
    <s v="Service Monitoring"/>
    <s v="List of GI with bandwidth Utilization Details Weekly"/>
    <m/>
    <s v="Critical"/>
    <s v="NOT_FEASIBLE"/>
    <m/>
    <s v="OSS Dashboards"/>
    <s v="PMS(UOC)"/>
    <m/>
    <m/>
    <m/>
    <m/>
    <x v="0"/>
    <m/>
    <s v="Open"/>
    <s v="Not Feasible "/>
    <s v=" "/>
    <s v=" "/>
    <s v=" "/>
    <m/>
    <m/>
    <m/>
    <m/>
    <m/>
    <m/>
    <s v="NOCOSS"/>
    <s v="Applications/Tools"/>
    <e v="#N/A"/>
    <s v="NOT-FEASIBLE"/>
    <n v="0"/>
    <m/>
    <m/>
    <e v="#N/A"/>
    <m/>
    <n v="1"/>
    <s v="Open"/>
    <x v="0"/>
  </r>
  <r>
    <n v="2002"/>
    <s v="NOC326"/>
    <s v="NOC"/>
    <s v="NA"/>
    <m/>
    <s v="OSS"/>
    <s v="OSS"/>
    <s v="OSS"/>
    <s v="Service Monitoring"/>
    <s v="List of GI with bandwidth Utilization Details Monthly"/>
    <m/>
    <s v="Critical"/>
    <s v="COMPLETED"/>
    <m/>
    <s v="OSS Dashboards"/>
    <s v="PMS(UOC)"/>
    <m/>
    <m/>
    <m/>
    <m/>
    <x v="0"/>
    <m/>
    <m/>
    <s v="CLOSURE REVIEW PENDING "/>
    <s v=" "/>
    <s v=" "/>
    <s v=" "/>
    <m/>
    <m/>
    <m/>
    <m/>
    <m/>
    <m/>
    <s v="NOCOSS"/>
    <s v="Applications/Tools"/>
    <s v="OPEN"/>
    <s v="COMPLETED"/>
    <n v="0"/>
    <m/>
    <m/>
    <m/>
    <m/>
    <n v="1"/>
    <s v="Completed but Verification undrer Process"/>
    <x v="1"/>
  </r>
  <r>
    <n v="2003"/>
    <s v="NOC327"/>
    <s v="NOC"/>
    <s v="NA"/>
    <m/>
    <s v="OSS"/>
    <s v="OSS"/>
    <s v="OSS"/>
    <s v="Service Monitoring"/>
    <s v="List of GI with bandwidth Utilization Details  (Selective from and to dates)"/>
    <m/>
    <s v="Critical"/>
    <s v="NOT_FEASIBLE"/>
    <m/>
    <s v="OSS Dashboards"/>
    <s v="PMS(UOC)"/>
    <m/>
    <m/>
    <m/>
    <m/>
    <x v="0"/>
    <m/>
    <s v="Open"/>
    <s v="Not Feasible "/>
    <s v=" "/>
    <s v=" "/>
    <s v=" "/>
    <m/>
    <m/>
    <m/>
    <m/>
    <m/>
    <m/>
    <s v="NOCOSS"/>
    <s v="Applications/Tools"/>
    <e v="#N/A"/>
    <s v="NOT-FEASIBLE"/>
    <n v="0"/>
    <m/>
    <m/>
    <e v="#N/A"/>
    <m/>
    <n v="1"/>
    <s v="Open"/>
    <x v="0"/>
  </r>
  <r>
    <n v="2004"/>
    <s v="NOC328"/>
    <s v="NOC"/>
    <s v="NA"/>
    <m/>
    <s v="OSS"/>
    <s v="OSS"/>
    <s v="OSS"/>
    <s v="Service Monitoring"/>
    <s v="T-NOC :: Status Summary of Bandwidth Utilization &amp; Non Utilization of WIFI Routers in GB &amp; ONTs Status Daily"/>
    <m/>
    <s v="Critical"/>
    <s v="COMPLETED"/>
    <m/>
    <s v="OSS Dashboards"/>
    <s v="PMS(UOC)"/>
    <m/>
    <m/>
    <m/>
    <m/>
    <x v="0"/>
    <m/>
    <m/>
    <s v="CLOSURE REVIEW PENDING "/>
    <s v=" "/>
    <s v=" "/>
    <s v=" "/>
    <m/>
    <m/>
    <m/>
    <m/>
    <m/>
    <m/>
    <s v="NOCOSS"/>
    <s v="Applications/Tools"/>
    <s v="OPEN"/>
    <s v="COMPLETED"/>
    <s v="ont bw"/>
    <m/>
    <m/>
    <m/>
    <m/>
    <n v="1"/>
    <s v="Completed but Verification undrer Process"/>
    <x v="1"/>
  </r>
  <r>
    <n v="2005"/>
    <s v="NOC329"/>
    <s v="NOC"/>
    <s v="NA"/>
    <m/>
    <s v="OSS"/>
    <s v="OSS"/>
    <s v="OSS"/>
    <s v="Service Monitoring"/>
    <s v="T-NOC :: Status Summary of Bandwidth Utilization &amp; Non Utilization of WIFI Routers in GB &amp; ONTs Status Weekly"/>
    <m/>
    <s v="Critical"/>
    <s v="NOT_FEASIBLE"/>
    <m/>
    <s v="OSS Dashboards"/>
    <s v="PMS(UOC)"/>
    <m/>
    <m/>
    <m/>
    <m/>
    <x v="0"/>
    <m/>
    <s v="Open"/>
    <s v="Not Feasible "/>
    <s v=" "/>
    <s v=" "/>
    <s v=" "/>
    <m/>
    <m/>
    <m/>
    <m/>
    <m/>
    <m/>
    <s v="NOCOSS"/>
    <s v="Applications/Tools"/>
    <e v="#N/A"/>
    <s v="NOT-FEASIBLE"/>
    <n v="0"/>
    <m/>
    <m/>
    <e v="#N/A"/>
    <m/>
    <n v="1"/>
    <s v="Open"/>
    <x v="0"/>
  </r>
  <r>
    <n v="2006"/>
    <s v="NOC33"/>
    <s v="NOC"/>
    <s v="NA"/>
    <m/>
    <m/>
    <m/>
    <s v="Helpdesk"/>
    <s v="OSS"/>
    <s v="Service Delivery &amp; Service Assurance Dash Board  (Selective from and to dates)"/>
    <m/>
    <s v="Critical"/>
    <s v="COMPLETED"/>
    <m/>
    <s v="HPSM"/>
    <s v="Incident Management"/>
    <m/>
    <s v="11-09-2025: BSS will display all delivery data as well as service ticket informations in the CRM portal. OSS will maintain only technical information."/>
    <m/>
    <m/>
    <x v="0"/>
    <m/>
    <m/>
    <s v="CLOSURE REVIEW PENDING "/>
    <s v=" "/>
    <s v=" "/>
    <s v=" "/>
    <m/>
    <m/>
    <m/>
    <m/>
    <m/>
    <m/>
    <s v="NOCHelpdesk"/>
    <s v="Applications/Tools"/>
    <s v="OPEN"/>
    <s v="COMPLETED"/>
    <s v="11-09-2025: BSS will display all delivery data as well as service ticket informations in the CRM portal. OSS will maintain only technical information."/>
    <m/>
    <m/>
    <m/>
    <m/>
    <n v="1"/>
    <s v="Completed but Verification undrer Process"/>
    <x v="1"/>
  </r>
  <r>
    <n v="2007"/>
    <s v="NOC330"/>
    <s v="NOC"/>
    <s v="NA"/>
    <m/>
    <s v="OSS"/>
    <s v="OSS"/>
    <s v="OSS"/>
    <s v="Service Monitoring"/>
    <s v="T-NOC :: Status Summary of Bandwidth Utilization &amp; Non Utilization of WIFI Routers in GB &amp; ONTs Status Monthly"/>
    <m/>
    <s v="Critical"/>
    <s v="COMPLETED"/>
    <m/>
    <s v="OSS Dashboards"/>
    <s v="PMS(UOC)"/>
    <m/>
    <m/>
    <m/>
    <m/>
    <x v="0"/>
    <m/>
    <m/>
    <s v="CLOSURE REVIEW PENDING "/>
    <s v=" "/>
    <s v=" "/>
    <s v=" "/>
    <m/>
    <m/>
    <m/>
    <m/>
    <m/>
    <m/>
    <s v="NOCOSS"/>
    <s v="Applications/Tools"/>
    <s v="OPEN"/>
    <s v="COMPLETED"/>
    <n v="0"/>
    <m/>
    <m/>
    <m/>
    <m/>
    <n v="1"/>
    <s v="Completed but Verification undrer Process"/>
    <x v="1"/>
  </r>
  <r>
    <n v="2008"/>
    <s v="NOC331"/>
    <s v="NOC"/>
    <s v="NA"/>
    <m/>
    <s v="OSS"/>
    <s v="OSS"/>
    <s v="OSS"/>
    <s v="Service Monitoring"/>
    <s v="T-NOC :: Status Summary of Bandwidth Utilization &amp; Non Utilization of WIFI Routers in GB &amp; ONTs Status  (Selective from and to dates)"/>
    <m/>
    <s v="Critical"/>
    <s v="NOT_FEASIBLE"/>
    <m/>
    <s v="OSS Dashboards"/>
    <s v="PMS(UOC)"/>
    <m/>
    <m/>
    <m/>
    <m/>
    <x v="0"/>
    <m/>
    <s v="Open"/>
    <s v="Not Feasible "/>
    <s v=" "/>
    <s v=" "/>
    <s v=" "/>
    <m/>
    <m/>
    <m/>
    <m/>
    <m/>
    <m/>
    <s v="NOCOSS"/>
    <s v="Applications/Tools"/>
    <e v="#N/A"/>
    <s v="NOT-FEASIBLE"/>
    <n v="0"/>
    <m/>
    <m/>
    <e v="#N/A"/>
    <m/>
    <n v="1"/>
    <s v="Open"/>
    <x v="0"/>
  </r>
  <r>
    <n v="2009"/>
    <s v="NOC332"/>
    <s v="NOC"/>
    <s v="NA"/>
    <m/>
    <s v="OSS"/>
    <s v="OSS"/>
    <s v="New BSS"/>
    <s v="Service Monitoring"/>
    <s v="Request for FTTH Connection Details Sheet for T-Fiber Daily"/>
    <m/>
    <s v="Critical"/>
    <s v="OPEN"/>
    <m/>
    <s v="OSS Dashboards"/>
    <s v="PMS(UOC)"/>
    <m/>
    <s v="Not Relevent to OSS, It should come from BSS"/>
    <m/>
    <m/>
    <x v="0"/>
    <m/>
    <s v="Open"/>
    <s v="Open"/>
    <s v=" "/>
    <s v=" "/>
    <s v=" "/>
    <m/>
    <m/>
    <m/>
    <m/>
    <m/>
    <m/>
    <s v="NOCNew BSS"/>
    <e v="#N/A"/>
    <s v="OPEN"/>
    <s v="Not Relevant to OSS"/>
    <n v="0"/>
    <m/>
    <m/>
    <e v="#N/A"/>
    <m/>
    <n v="1"/>
    <s v="Open"/>
    <x v="0"/>
  </r>
  <r>
    <n v="2010"/>
    <s v="NOC333"/>
    <s v="NOC"/>
    <s v="NA"/>
    <m/>
    <s v="OSS"/>
    <s v="OSS"/>
    <s v="New BSS"/>
    <s v="Service Monitoring"/>
    <s v="Request for FTTH Connection Details Sheet for T-Fiber Weekly"/>
    <m/>
    <s v="Critical"/>
    <s v="OPEN"/>
    <m/>
    <s v="OSS Dashboards"/>
    <s v="PMS(UOC)"/>
    <m/>
    <s v="Not Relevent to OSS, It should come from BSS"/>
    <m/>
    <m/>
    <x v="0"/>
    <m/>
    <s v="Open"/>
    <s v="Open"/>
    <s v=" "/>
    <s v=" "/>
    <s v=" "/>
    <m/>
    <m/>
    <m/>
    <m/>
    <m/>
    <m/>
    <s v="NOCNew BSS"/>
    <e v="#N/A"/>
    <s v="OPEN"/>
    <s v="Not Relevant to OSS"/>
    <n v="0"/>
    <m/>
    <m/>
    <e v="#N/A"/>
    <m/>
    <n v="1"/>
    <s v="Open"/>
    <x v="0"/>
  </r>
  <r>
    <n v="2011"/>
    <s v="NOC334"/>
    <s v="NOC"/>
    <s v="NA"/>
    <m/>
    <s v="OSS"/>
    <s v="OSS"/>
    <s v="New BSS"/>
    <s v="Service Monitoring"/>
    <s v="Request for FTTH Connection Details Sheet for T-Fiber Monthly"/>
    <m/>
    <s v="Critical"/>
    <s v="OPEN"/>
    <m/>
    <s v="OSS Dashboards"/>
    <s v="PMS(UOC)"/>
    <m/>
    <s v="Not Relevent to OSS, It should come from BSS"/>
    <m/>
    <m/>
    <x v="0"/>
    <m/>
    <s v="Open"/>
    <s v="Open"/>
    <s v=" "/>
    <s v=" "/>
    <s v=" "/>
    <m/>
    <m/>
    <m/>
    <m/>
    <m/>
    <m/>
    <s v="NOCNew BSS"/>
    <e v="#N/A"/>
    <s v="OPEN"/>
    <s v="Not Relevant to OSS"/>
    <n v="0"/>
    <m/>
    <m/>
    <e v="#N/A"/>
    <m/>
    <n v="1"/>
    <s v="Open"/>
    <x v="0"/>
  </r>
  <r>
    <n v="2012"/>
    <s v="NOC335"/>
    <s v="NOC"/>
    <s v="NA"/>
    <m/>
    <s v="OSS"/>
    <s v="OSS"/>
    <s v="New BSS"/>
    <s v="Service Monitoring"/>
    <s v="Request for FTTH Connection Details Sheet for T-Fiber  (Selective from and to dates)"/>
    <m/>
    <s v="Critical"/>
    <s v="OPEN"/>
    <m/>
    <s v="OSS Dashboards"/>
    <s v="PMS(UOC)"/>
    <m/>
    <s v="Not Relevent to OSS, It should come from BSS"/>
    <m/>
    <m/>
    <x v="0"/>
    <m/>
    <s v="Open"/>
    <s v="Open"/>
    <s v=" "/>
    <s v=" "/>
    <s v=" "/>
    <m/>
    <m/>
    <m/>
    <m/>
    <m/>
    <m/>
    <s v="NOCNew BSS"/>
    <e v="#N/A"/>
    <s v="OPEN"/>
    <s v="Not Relevant to OSS"/>
    <n v="0"/>
    <m/>
    <m/>
    <e v="#N/A"/>
    <m/>
    <n v="1"/>
    <s v="Open"/>
    <x v="0"/>
  </r>
  <r>
    <n v="2013"/>
    <s v="NOC336"/>
    <s v="NOC"/>
    <s v="NA"/>
    <m/>
    <s v="OSS"/>
    <s v="OSS"/>
    <s v="New BSS"/>
    <s v="Service Monitoring"/>
    <s v="Service Delivery &amp; Service Assurance Dash Board (Signed Forms) Daily"/>
    <m/>
    <s v="Critical"/>
    <s v="OPEN"/>
    <m/>
    <s v="HPSM"/>
    <s v="Incident Management"/>
    <m/>
    <s v="Aditional Scope for OT/HPE"/>
    <m/>
    <m/>
    <x v="0"/>
    <m/>
    <s v="Open"/>
    <s v="Open"/>
    <s v=" "/>
    <s v=" "/>
    <s v=" "/>
    <m/>
    <m/>
    <m/>
    <m/>
    <m/>
    <m/>
    <s v="NOCNew BSS"/>
    <e v="#N/A"/>
    <s v="OPEN"/>
    <s v="Not Relevant to OSS"/>
    <n v="0"/>
    <m/>
    <m/>
    <e v="#N/A"/>
    <m/>
    <n v="1"/>
    <s v="Open"/>
    <x v="0"/>
  </r>
  <r>
    <n v="2014"/>
    <s v="NOC337"/>
    <s v="NOC"/>
    <s v="NA"/>
    <m/>
    <s v="OSS"/>
    <s v="OSS"/>
    <s v="New BSS"/>
    <s v="Service Monitoring"/>
    <s v="Service Delivery &amp; Service Assurance Dash Board (Signed Forms) Weekly"/>
    <m/>
    <s v="Critical"/>
    <s v="OPEN"/>
    <m/>
    <s v="HPSM"/>
    <s v="Incident Management"/>
    <m/>
    <s v="Aditional Scope for OT/HPE"/>
    <m/>
    <m/>
    <x v="0"/>
    <m/>
    <s v="Open"/>
    <s v="Open"/>
    <s v=" "/>
    <s v=" "/>
    <s v=" "/>
    <m/>
    <m/>
    <m/>
    <m/>
    <m/>
    <m/>
    <s v="NOCNew BSS"/>
    <e v="#N/A"/>
    <s v="OPEN"/>
    <s v="Not Relevant to OSS"/>
    <n v="0"/>
    <m/>
    <m/>
    <e v="#N/A"/>
    <m/>
    <n v="1"/>
    <s v="Open"/>
    <x v="0"/>
  </r>
  <r>
    <n v="2015"/>
    <s v="NOC338"/>
    <s v="NOC"/>
    <s v="NA"/>
    <m/>
    <s v="OSS"/>
    <s v="OSS"/>
    <s v="New BSS"/>
    <s v="Service Monitoring"/>
    <s v="Service Delivery &amp; Service Assurance Dash Board (Signed Forms) Monthly"/>
    <m/>
    <s v="Critical"/>
    <s v="OPEN"/>
    <m/>
    <s v="HPSM"/>
    <s v="Incident Management"/>
    <m/>
    <s v="Aditional Scope for OT/HPE"/>
    <m/>
    <m/>
    <x v="0"/>
    <m/>
    <s v="Open"/>
    <s v="Open"/>
    <s v=" "/>
    <s v=" "/>
    <s v=" "/>
    <m/>
    <m/>
    <m/>
    <m/>
    <m/>
    <m/>
    <s v="NOCNew BSS"/>
    <e v="#N/A"/>
    <s v="OPEN"/>
    <s v="Not Relevant to OSS"/>
    <n v="0"/>
    <m/>
    <m/>
    <e v="#N/A"/>
    <m/>
    <n v="1"/>
    <s v="Open"/>
    <x v="0"/>
  </r>
  <r>
    <n v="2016"/>
    <s v="NOC339"/>
    <s v="NOC"/>
    <s v="NA"/>
    <m/>
    <s v="OSS"/>
    <s v="OSS"/>
    <s v="New BSS"/>
    <s v="Service Monitoring"/>
    <s v="Service Delivery &amp; Service Assurance Dash Board (Signed Forms)  (Selective from and to dates)"/>
    <m/>
    <s v="Critical"/>
    <s v="OPEN"/>
    <m/>
    <s v="HPSM"/>
    <s v="Incident Management"/>
    <m/>
    <s v="Aditional Scope for OT/HPE"/>
    <m/>
    <m/>
    <x v="0"/>
    <m/>
    <s v="Open"/>
    <s v="Open"/>
    <s v=" "/>
    <s v=" "/>
    <s v=" "/>
    <m/>
    <m/>
    <m/>
    <m/>
    <m/>
    <m/>
    <s v="NOCNew BSS"/>
    <e v="#N/A"/>
    <s v="OPEN"/>
    <s v="Not Relevant to OSS"/>
    <n v="0"/>
    <m/>
    <m/>
    <e v="#N/A"/>
    <m/>
    <n v="1"/>
    <s v="Open"/>
    <x v="0"/>
  </r>
  <r>
    <n v="2017"/>
    <s v="NOC34"/>
    <s v="NOC"/>
    <s v="NA"/>
    <m/>
    <m/>
    <m/>
    <s v="Helpdesk"/>
    <s v="OSS"/>
    <s v="Incident Reporting and Field Assignment(Any failure/incident on any part of the_x000a_network infrastructure or its facilities_x000a_shall be communicated immediately_x000a_to Helpdesk by Network Monitoring_x000a_team/ field representative / end user_x000a_giving details of the_x000a_incident/fault/problem.) Daily"/>
    <m/>
    <s v="Critical"/>
    <s v=" "/>
    <m/>
    <s v="HPSM"/>
    <s v="Incident Management"/>
    <m/>
    <s v="09-09-2025: Integration with WFM is in place to give live trigger to FE and SMS/email integration also in place to give notification to configured escallation matrix"/>
    <m/>
    <m/>
    <x v="0"/>
    <m/>
    <s v="Open"/>
    <s v="Open"/>
    <s v=" "/>
    <s v=" "/>
    <s v=" "/>
    <m/>
    <m/>
    <m/>
    <m/>
    <m/>
    <m/>
    <s v="NOCHelpdesk"/>
    <s v="Applications/Tools"/>
    <s v="OPEN"/>
    <s v="NOT-FEASIBLE"/>
    <s v="09-09-2025: Integration with WFM is in place to give live trigger to FE and SMS/email integration also in place to give notification to configured escallation matrix"/>
    <m/>
    <m/>
    <e v="#VALUE!"/>
    <m/>
    <n v="1"/>
    <s v="Open"/>
    <x v="0"/>
  </r>
  <r>
    <n v="2018"/>
    <s v="NOC340"/>
    <s v="NOC"/>
    <s v="NA"/>
    <m/>
    <s v="OSS"/>
    <s v="OSS"/>
    <s v="All Domain"/>
    <s v="OSS"/>
    <s v="PE Mapping with MTTR report  Daily"/>
    <m/>
    <s v="Critical"/>
    <s v="OPEN"/>
    <m/>
    <s v="HPSM"/>
    <s v="Incident Management"/>
    <m/>
    <m/>
    <m/>
    <m/>
    <x v="0"/>
    <m/>
    <s v="Open"/>
    <s v="Open"/>
    <s v=" "/>
    <s v=" "/>
    <s v=" "/>
    <m/>
    <m/>
    <m/>
    <m/>
    <m/>
    <m/>
    <s v="NOCAll Domain"/>
    <s v="Applications/Tools"/>
    <s v="OPEN"/>
    <s v="WIP"/>
    <n v="0"/>
    <m/>
    <m/>
    <e v="#N/A"/>
    <m/>
    <n v="1"/>
    <s v="Open"/>
    <x v="0"/>
  </r>
  <r>
    <n v="2019"/>
    <s v="NOC341"/>
    <s v="NOC"/>
    <s v="NA"/>
    <m/>
    <s v="OSS"/>
    <s v="OSS"/>
    <s v="All Domain"/>
    <s v="OSS"/>
    <s v="PE Mapping with MTTR report  Weekly"/>
    <m/>
    <s v="Critical"/>
    <s v="OPEN"/>
    <m/>
    <s v="HPSM"/>
    <s v="Incident Management"/>
    <m/>
    <m/>
    <m/>
    <m/>
    <x v="0"/>
    <m/>
    <s v="Open"/>
    <s v="Open"/>
    <s v=" "/>
    <s v=" "/>
    <s v=" "/>
    <m/>
    <m/>
    <m/>
    <m/>
    <m/>
    <m/>
    <s v="NOCAll Domain"/>
    <s v="Applications/Tools"/>
    <s v="OPEN"/>
    <s v="WIP"/>
    <n v="0"/>
    <m/>
    <m/>
    <e v="#N/A"/>
    <m/>
    <n v="1"/>
    <s v="Open"/>
    <x v="0"/>
  </r>
  <r>
    <n v="2020"/>
    <s v="NOC342"/>
    <s v="NOC"/>
    <s v="NA"/>
    <m/>
    <s v="OSS"/>
    <s v="OSS"/>
    <s v="All Domain"/>
    <s v="OSS"/>
    <s v="PE Mapping with MTTR report  Monthly"/>
    <m/>
    <s v="Critical"/>
    <s v="OPEN"/>
    <m/>
    <s v="HPSM"/>
    <s v="Incident Management"/>
    <m/>
    <m/>
    <m/>
    <m/>
    <x v="0"/>
    <m/>
    <s v="Open"/>
    <s v="Open"/>
    <s v=" "/>
    <s v=" "/>
    <s v=" "/>
    <m/>
    <m/>
    <m/>
    <m/>
    <m/>
    <m/>
    <s v="NOCAll Domain"/>
    <s v="Applications/Tools"/>
    <s v="OPEN"/>
    <s v="WIP"/>
    <n v="0"/>
    <m/>
    <m/>
    <e v="#N/A"/>
    <m/>
    <n v="1"/>
    <s v="Open"/>
    <x v="0"/>
  </r>
  <r>
    <n v="2021"/>
    <s v="NOC343"/>
    <s v="NOC"/>
    <s v="NA"/>
    <m/>
    <s v="OSS"/>
    <s v="OSS"/>
    <s v="All Domain"/>
    <s v="OSS"/>
    <s v="PE Mapping with MTTR report   (Selective from and to dates)"/>
    <m/>
    <s v="Critical"/>
    <s v="NOT_FEASIBLE"/>
    <m/>
    <s v="HPSM"/>
    <s v="Incident Management"/>
    <m/>
    <m/>
    <m/>
    <m/>
    <x v="0"/>
    <m/>
    <m/>
    <s v="CLOSURE REVIEW PENDING "/>
    <s v=" "/>
    <s v=" "/>
    <s v=" "/>
    <m/>
    <m/>
    <m/>
    <m/>
    <m/>
    <m/>
    <s v="NOCAll Domain"/>
    <s v="Applications/Tools"/>
    <e v="#N/A"/>
    <s v="COMPLETED"/>
    <n v="0"/>
    <m/>
    <m/>
    <e v="#N/A"/>
    <m/>
    <n v="1"/>
    <s v="Completed but Verification undrer Process"/>
    <x v="1"/>
  </r>
  <r>
    <n v="2022"/>
    <s v="NOC344"/>
    <s v="NOC"/>
    <s v="NA"/>
    <m/>
    <m/>
    <m/>
    <s v="BSS"/>
    <s v="Service Delivery"/>
    <s v="GI GP Wifi HH Delivery Status Daily"/>
    <m/>
    <s v="Critical"/>
    <s v="OPEN"/>
    <m/>
    <s v="BSS"/>
    <s v="CRM"/>
    <m/>
    <s v=" "/>
    <m/>
    <m/>
    <x v="1"/>
    <m/>
    <s v="Open"/>
    <s v="Open"/>
    <s v=" "/>
    <s v=" "/>
    <s v=" "/>
    <m/>
    <m/>
    <m/>
    <m/>
    <m/>
    <m/>
    <s v="NOCBSS"/>
    <s v="Applications/Tools"/>
    <s v="OPEN"/>
    <m/>
    <m/>
    <m/>
    <m/>
    <e v="#N/A"/>
    <m/>
    <n v="1"/>
    <s v="Open"/>
    <x v="0"/>
  </r>
  <r>
    <n v="2023"/>
    <s v="NOC345"/>
    <s v="NOC"/>
    <s v="NA"/>
    <m/>
    <m/>
    <m/>
    <s v="BSS"/>
    <s v="Service Delivery"/>
    <s v="GI GP Wifi HH Delivery Status Weekly"/>
    <m/>
    <s v="Critical"/>
    <s v="OPEN"/>
    <m/>
    <s v="BSS"/>
    <s v="CRM"/>
    <m/>
    <s v=" "/>
    <m/>
    <m/>
    <x v="1"/>
    <m/>
    <s v="Open"/>
    <s v="Open"/>
    <s v=" "/>
    <s v=" "/>
    <s v=" "/>
    <m/>
    <m/>
    <m/>
    <m/>
    <m/>
    <m/>
    <s v="NOCBSS"/>
    <s v="Applications/Tools"/>
    <s v="OPEN"/>
    <m/>
    <m/>
    <m/>
    <m/>
    <e v="#N/A"/>
    <m/>
    <n v="1"/>
    <s v="Open"/>
    <x v="0"/>
  </r>
  <r>
    <n v="2024"/>
    <s v="NOC346"/>
    <s v="NOC"/>
    <s v="NA"/>
    <m/>
    <m/>
    <m/>
    <s v="BSS"/>
    <s v="Service Delivery"/>
    <s v="GI GP Wifi HH Delivery Status Monthly"/>
    <m/>
    <s v="Critical"/>
    <s v="OPEN"/>
    <m/>
    <s v="BSS"/>
    <s v="CRM"/>
    <m/>
    <s v=" "/>
    <m/>
    <m/>
    <x v="1"/>
    <m/>
    <s v="Open"/>
    <s v="Open"/>
    <s v=" "/>
    <s v=" "/>
    <s v=" "/>
    <m/>
    <m/>
    <m/>
    <m/>
    <m/>
    <m/>
    <s v="NOCBSS"/>
    <s v="Applications/Tools"/>
    <s v="OPEN"/>
    <m/>
    <m/>
    <m/>
    <m/>
    <e v="#N/A"/>
    <m/>
    <n v="1"/>
    <s v="Open"/>
    <x v="0"/>
  </r>
  <r>
    <n v="2025"/>
    <s v="NOC347"/>
    <s v="NOC"/>
    <s v="NA"/>
    <m/>
    <m/>
    <m/>
    <s v="BSS"/>
    <s v="Service Delivery"/>
    <s v="GI GP Wifi HH Delivery Status  (Selective from and to dates)"/>
    <m/>
    <s v="Critical"/>
    <s v="OPEN"/>
    <m/>
    <s v="BSS"/>
    <s v="CRM"/>
    <m/>
    <s v=" "/>
    <m/>
    <m/>
    <x v="1"/>
    <m/>
    <s v="Open"/>
    <s v="Open"/>
    <s v=" "/>
    <s v=" "/>
    <s v=" "/>
    <m/>
    <m/>
    <m/>
    <m/>
    <m/>
    <m/>
    <s v="NOCBSS"/>
    <s v="Applications/Tools"/>
    <s v="OPEN"/>
    <m/>
    <m/>
    <m/>
    <m/>
    <e v="#N/A"/>
    <m/>
    <n v="1"/>
    <s v="Open"/>
    <x v="0"/>
  </r>
  <r>
    <n v="2026"/>
    <s v="NOC348"/>
    <s v="NOC"/>
    <s v="NA"/>
    <m/>
    <m/>
    <m/>
    <s v="BSS"/>
    <s v="Service Delivery"/>
    <s v="Service IDs for all GI Locatinos  Daily"/>
    <m/>
    <s v="Critical"/>
    <s v="OPEN"/>
    <m/>
    <s v="BSS"/>
    <s v="CRM"/>
    <m/>
    <s v=" "/>
    <m/>
    <m/>
    <x v="1"/>
    <m/>
    <s v="Open"/>
    <s v="Open"/>
    <s v=" "/>
    <s v=" "/>
    <s v=" "/>
    <m/>
    <m/>
    <m/>
    <m/>
    <m/>
    <m/>
    <s v="NOCBSS"/>
    <s v="Applications/Tools"/>
    <s v="OPEN"/>
    <m/>
    <m/>
    <m/>
    <m/>
    <e v="#N/A"/>
    <m/>
    <n v="1"/>
    <s v="Open"/>
    <x v="0"/>
  </r>
  <r>
    <n v="2027"/>
    <s v="NOC349"/>
    <s v="NOC"/>
    <s v="NA"/>
    <m/>
    <m/>
    <m/>
    <s v="BSS"/>
    <s v="Service Delivery"/>
    <s v="Service IDs for all GI Locatinos  Weekly"/>
    <m/>
    <s v="Critical"/>
    <s v="OPEN"/>
    <m/>
    <s v="BSS"/>
    <s v="CRM"/>
    <m/>
    <s v=" "/>
    <m/>
    <m/>
    <x v="1"/>
    <m/>
    <s v="Open"/>
    <s v="Open"/>
    <s v=" "/>
    <s v=" "/>
    <s v=" "/>
    <m/>
    <m/>
    <m/>
    <m/>
    <m/>
    <m/>
    <s v="NOCBSS"/>
    <s v="Applications/Tools"/>
    <s v="OPEN"/>
    <m/>
    <m/>
    <m/>
    <m/>
    <e v="#N/A"/>
    <m/>
    <n v="1"/>
    <s v="Open"/>
    <x v="0"/>
  </r>
  <r>
    <n v="2028"/>
    <s v="NOC35"/>
    <s v="NOC"/>
    <s v="NA"/>
    <m/>
    <m/>
    <m/>
    <s v="Helpdesk"/>
    <s v="OSS"/>
    <s v="Incident Reporting and Field Assignment(Any failure/incident on any part of the_x000a_network infrastructure or its facilities_x000a_shall be communicated immediately_x000a_to Helpdesk by Network Monitoring_x000a_team/ field representative / end user_x000a_giving details of the_x000a_incident/fault/problem.) Weekly"/>
    <m/>
    <s v="Critical"/>
    <s v=" "/>
    <m/>
    <s v="HPSM"/>
    <s v="Incident Management"/>
    <m/>
    <m/>
    <m/>
    <m/>
    <x v="0"/>
    <m/>
    <m/>
    <s v="CLOSURE REVIEW PENDING "/>
    <s v=" "/>
    <s v=" "/>
    <s v=" "/>
    <m/>
    <m/>
    <m/>
    <m/>
    <m/>
    <m/>
    <s v="NOCHelpdesk"/>
    <s v="Applications/Tools"/>
    <s v="OPEN"/>
    <s v="COMPLETED"/>
    <n v="0"/>
    <m/>
    <m/>
    <e v="#VALUE!"/>
    <m/>
    <n v="1"/>
    <s v="Completed but Verification undrer Process"/>
    <x v="1"/>
  </r>
  <r>
    <n v="2029"/>
    <s v="NOC350"/>
    <s v="NOC"/>
    <s v="NA"/>
    <m/>
    <m/>
    <m/>
    <s v="BSS"/>
    <s v="Service Delivery"/>
    <s v="Service IDs for all GI Locatinos  Monthly"/>
    <m/>
    <s v="Critical"/>
    <s v="OPEN"/>
    <m/>
    <s v="BSS"/>
    <s v="CRM"/>
    <m/>
    <s v=" "/>
    <m/>
    <m/>
    <x v="1"/>
    <m/>
    <s v="Open"/>
    <s v="Open"/>
    <s v=" "/>
    <s v=" "/>
    <s v=" "/>
    <m/>
    <m/>
    <m/>
    <m/>
    <m/>
    <m/>
    <s v="NOCBSS"/>
    <s v="Applications/Tools"/>
    <s v="OPEN"/>
    <m/>
    <m/>
    <m/>
    <m/>
    <e v="#N/A"/>
    <m/>
    <n v="1"/>
    <s v="Open"/>
    <x v="0"/>
  </r>
  <r>
    <n v="2030"/>
    <s v="NOC351"/>
    <s v="NOC"/>
    <s v="NA"/>
    <m/>
    <m/>
    <m/>
    <s v="BSS"/>
    <s v="Service Delivery"/>
    <s v="Service IDs for all GI Locatinos   (Selective from and to dates)"/>
    <m/>
    <s v="Critical"/>
    <s v="OPEN"/>
    <m/>
    <s v="BSS"/>
    <s v="CRM"/>
    <m/>
    <s v=" "/>
    <m/>
    <m/>
    <x v="1"/>
    <m/>
    <s v="Open"/>
    <s v="Open"/>
    <s v=" "/>
    <s v=" "/>
    <s v=" "/>
    <m/>
    <m/>
    <m/>
    <m/>
    <m/>
    <m/>
    <s v="NOCBSS"/>
    <s v="Applications/Tools"/>
    <s v="OPEN"/>
    <m/>
    <m/>
    <m/>
    <m/>
    <e v="#N/A"/>
    <m/>
    <n v="1"/>
    <s v="Open"/>
    <x v="0"/>
  </r>
  <r>
    <n v="2031"/>
    <s v="NOC352"/>
    <s v="NOC"/>
    <s v="NA"/>
    <m/>
    <m/>
    <m/>
    <s v="BSS"/>
    <s v="Service Delivery"/>
    <s v="Household Delivery Status Report  Daily"/>
    <m/>
    <s v="Critical"/>
    <s v="OPEN"/>
    <m/>
    <s v="BSS"/>
    <s v="CRM"/>
    <m/>
    <s v=" "/>
    <m/>
    <m/>
    <x v="1"/>
    <m/>
    <s v="Open"/>
    <s v="Open"/>
    <s v=" "/>
    <s v=" "/>
    <s v=" "/>
    <m/>
    <m/>
    <m/>
    <m/>
    <m/>
    <m/>
    <s v="NOCBSS"/>
    <s v="Applications/Tools"/>
    <s v="OPEN"/>
    <m/>
    <m/>
    <m/>
    <m/>
    <e v="#N/A"/>
    <m/>
    <n v="1"/>
    <s v="Open"/>
    <x v="0"/>
  </r>
  <r>
    <n v="2032"/>
    <s v="NOC353"/>
    <s v="NOC"/>
    <s v="NA"/>
    <m/>
    <m/>
    <m/>
    <s v="BSS"/>
    <s v="Service Delivery"/>
    <s v="Household Delivery Status Report  Weekly"/>
    <m/>
    <s v="Critical"/>
    <s v="OPEN"/>
    <m/>
    <s v="BSS"/>
    <s v="CRM"/>
    <m/>
    <s v=" "/>
    <m/>
    <m/>
    <x v="1"/>
    <m/>
    <s v="Open"/>
    <s v="Open"/>
    <s v=" "/>
    <s v=" "/>
    <s v=" "/>
    <m/>
    <m/>
    <m/>
    <m/>
    <m/>
    <m/>
    <s v="NOCBSS"/>
    <s v="Applications/Tools"/>
    <s v="OPEN"/>
    <m/>
    <m/>
    <m/>
    <m/>
    <e v="#N/A"/>
    <m/>
    <n v="1"/>
    <s v="Open"/>
    <x v="0"/>
  </r>
  <r>
    <n v="2033"/>
    <s v="NOC354"/>
    <s v="NOC"/>
    <s v="NA"/>
    <m/>
    <m/>
    <m/>
    <s v="BSS"/>
    <s v="Service Delivery"/>
    <s v="Household Delivery Status Report  Monthly"/>
    <m/>
    <s v="Critical"/>
    <s v="OPEN"/>
    <m/>
    <s v="BSS"/>
    <s v="CRM"/>
    <m/>
    <s v=" "/>
    <m/>
    <m/>
    <x v="1"/>
    <m/>
    <s v="Open"/>
    <s v="Open"/>
    <s v=" "/>
    <s v=" "/>
    <s v=" "/>
    <m/>
    <m/>
    <m/>
    <m/>
    <m/>
    <m/>
    <s v="NOCBSS"/>
    <s v="Applications/Tools"/>
    <s v="OPEN"/>
    <m/>
    <m/>
    <m/>
    <m/>
    <e v="#N/A"/>
    <m/>
    <n v="1"/>
    <s v="Open"/>
    <x v="0"/>
  </r>
  <r>
    <n v="2034"/>
    <s v="NOC355"/>
    <s v="NOC"/>
    <s v="NA"/>
    <m/>
    <m/>
    <m/>
    <s v="BSS"/>
    <s v="Service Delivery"/>
    <s v="Household Delivery Status Report   (Selective from and to dates)"/>
    <m/>
    <s v="Critical"/>
    <s v="OPEN"/>
    <m/>
    <s v="BSS"/>
    <s v="CRM"/>
    <m/>
    <s v=" "/>
    <m/>
    <m/>
    <x v="1"/>
    <m/>
    <s v="Open"/>
    <s v="Open"/>
    <s v=" "/>
    <s v=" "/>
    <s v=" "/>
    <m/>
    <m/>
    <m/>
    <m/>
    <m/>
    <m/>
    <s v="NOCBSS"/>
    <s v="Applications/Tools"/>
    <s v="OPEN"/>
    <m/>
    <m/>
    <m/>
    <m/>
    <e v="#N/A"/>
    <m/>
    <n v="1"/>
    <s v="Open"/>
    <x v="0"/>
  </r>
  <r>
    <n v="2035"/>
    <s v="NOC356"/>
    <s v="NOC"/>
    <s v="NA"/>
    <m/>
    <s v="OSS"/>
    <s v="OSS"/>
    <s v="All Domain"/>
    <s v="OSS"/>
    <s v="Alarm seviority(Critical/major/Minor)(Domain wise Filter) Daily"/>
    <m/>
    <s v="Critical"/>
    <s v="COMPLETED"/>
    <m/>
    <s v="OSS Dashboards"/>
    <s v="VTemip"/>
    <m/>
    <m/>
    <m/>
    <m/>
    <x v="0"/>
    <m/>
    <m/>
    <s v="CLOSURE REVIEW PENDING "/>
    <s v=" "/>
    <s v=" "/>
    <s v=" "/>
    <m/>
    <m/>
    <m/>
    <m/>
    <m/>
    <m/>
    <s v="NOCAll Domain"/>
    <s v="Applications/Tools"/>
    <s v="OPEN"/>
    <s v="COMPLETED"/>
    <n v="0"/>
    <m/>
    <m/>
    <m/>
    <m/>
    <n v="1"/>
    <s v="Completed but Verification undrer Process"/>
    <x v="1"/>
  </r>
  <r>
    <n v="2036"/>
    <s v="NOC357"/>
    <s v="NOC"/>
    <s v="NA"/>
    <m/>
    <s v="OSS"/>
    <s v="OSS"/>
    <s v="All Domain"/>
    <s v="OSS"/>
    <s v="Alarm seviority(Critical/major/Minor)(Domain wise Filter) Weekly"/>
    <m/>
    <s v="Critical"/>
    <s v="COMPLETED"/>
    <m/>
    <s v="OSS Dashboards"/>
    <s v="VTemip"/>
    <m/>
    <m/>
    <m/>
    <m/>
    <x v="0"/>
    <m/>
    <m/>
    <s v="CLOSURE REVIEW PENDING "/>
    <s v=" "/>
    <s v=" "/>
    <s v=" "/>
    <m/>
    <m/>
    <m/>
    <m/>
    <m/>
    <m/>
    <s v="NOCAll Domain"/>
    <s v="Applications/Tools"/>
    <s v="OPEN"/>
    <s v="COMPLETED"/>
    <n v="0"/>
    <m/>
    <m/>
    <m/>
    <m/>
    <n v="1"/>
    <s v="Completed but Verification undrer Process"/>
    <x v="1"/>
  </r>
  <r>
    <n v="2037"/>
    <s v="NOC358"/>
    <s v="NOC"/>
    <s v="NA"/>
    <m/>
    <s v="OSS"/>
    <s v="OSS"/>
    <s v="All Domain"/>
    <s v="OSS"/>
    <s v="Alarm seviority(Critical/major/Minor)(Domain wise Filter) Monthly"/>
    <m/>
    <s v="Critical"/>
    <s v="COMPLETED"/>
    <m/>
    <s v="OSS Dashboards"/>
    <s v="VTemip"/>
    <m/>
    <m/>
    <m/>
    <m/>
    <x v="0"/>
    <m/>
    <m/>
    <s v="CLOSURE REVIEW PENDING "/>
    <s v=" "/>
    <s v=" "/>
    <s v=" "/>
    <m/>
    <m/>
    <m/>
    <m/>
    <m/>
    <m/>
    <s v="NOCAll Domain"/>
    <s v="Applications/Tools"/>
    <s v="OPEN"/>
    <s v="COMPLETED"/>
    <n v="0"/>
    <m/>
    <m/>
    <m/>
    <m/>
    <n v="1"/>
    <s v="Completed but Verification undrer Process"/>
    <x v="1"/>
  </r>
  <r>
    <n v="2038"/>
    <s v="NOC359"/>
    <s v="NOC"/>
    <s v="NA"/>
    <m/>
    <s v="OSS"/>
    <s v="OSS"/>
    <s v="All Domain"/>
    <s v="OSS"/>
    <s v="Alarm seviority(Critical/major/Minor)(Domain wise Filter)  (Selective from and to dates)"/>
    <m/>
    <s v="Critical"/>
    <s v="COMPLETED"/>
    <m/>
    <s v="OSS Dashboards"/>
    <s v="VTemip"/>
    <m/>
    <m/>
    <m/>
    <m/>
    <x v="0"/>
    <m/>
    <m/>
    <s v="CLOSURE REVIEW PENDING "/>
    <s v=" "/>
    <s v=" "/>
    <s v=" "/>
    <m/>
    <m/>
    <m/>
    <m/>
    <m/>
    <m/>
    <s v="NOCAll Domain"/>
    <s v="Applications/Tools"/>
    <s v="OPEN"/>
    <s v="COMPLETED"/>
    <n v="0"/>
    <m/>
    <m/>
    <m/>
    <m/>
    <n v="1"/>
    <s v="Completed but Verification undrer Process"/>
    <x v="1"/>
  </r>
  <r>
    <n v="2039"/>
    <s v="NOC36"/>
    <s v="NOC"/>
    <s v="NA"/>
    <m/>
    <m/>
    <m/>
    <s v="Helpdesk"/>
    <s v="OSS"/>
    <s v="Incident Reporting and Field Assignment(Any failure/incident on any part of the_x000a_network infrastructure or its facilities_x000a_shall be communicated immediately_x000a_to Helpdesk by Network Monitoring_x000a_team/ field representative / end user_x000a_giving details of the_x000a_incident/fault/problem.) Monthly"/>
    <m/>
    <s v="Critical"/>
    <s v=" "/>
    <m/>
    <s v="HPSM"/>
    <s v="Incident Management"/>
    <m/>
    <s v="09-09-2025: Integration with WFM is in place to give live trigger to FE and SMS/email integration also in place to give notification to configured escallation matrix"/>
    <m/>
    <m/>
    <x v="0"/>
    <m/>
    <s v="Open"/>
    <s v="Open"/>
    <s v=" "/>
    <s v=" "/>
    <s v=" "/>
    <m/>
    <m/>
    <m/>
    <m/>
    <m/>
    <m/>
    <s v="NOCHelpdesk"/>
    <s v="Applications/Tools"/>
    <s v="OPEN"/>
    <s v="NOT-FEASIBLE"/>
    <s v="09-09-2025: Integration with WFM is in place to give live trigger to FE and SMS/email integration also in place to give notification to configured escallation matrix"/>
    <m/>
    <m/>
    <e v="#VALUE!"/>
    <m/>
    <n v="1"/>
    <s v="Open"/>
    <x v="0"/>
  </r>
  <r>
    <n v="2040"/>
    <s v="NOC360"/>
    <s v="NOC"/>
    <s v="NA"/>
    <m/>
    <s v="OSS"/>
    <s v="OSS"/>
    <s v="All Domain"/>
    <s v="OSS"/>
    <s v="Inventory Dashboard and Report(Domain wise Filter) Daily"/>
    <m/>
    <s v="Critical"/>
    <s v="COMPLETED"/>
    <m/>
    <s v="OSS Dashboards"/>
    <s v="UTM"/>
    <m/>
    <m/>
    <m/>
    <m/>
    <x v="0"/>
    <m/>
    <m/>
    <s v="CLOSURE REVIEW PENDING "/>
    <s v=" "/>
    <s v=" "/>
    <s v=" "/>
    <m/>
    <m/>
    <m/>
    <m/>
    <m/>
    <m/>
    <s v="NOCAll Domain"/>
    <s v="Applications/Tools"/>
    <s v="OPEN"/>
    <s v="COMPLETED"/>
    <n v="0"/>
    <m/>
    <m/>
    <m/>
    <m/>
    <n v="1"/>
    <s v="Completed but Verification undrer Process"/>
    <x v="1"/>
  </r>
  <r>
    <n v="2041"/>
    <s v="NOC361"/>
    <s v="NOC"/>
    <s v="NA"/>
    <m/>
    <s v="OSS"/>
    <s v="OSS"/>
    <s v="All Domain"/>
    <s v="OSS"/>
    <s v="Inventory Dashboard and Report(Domain wise Filter) Weekly"/>
    <m/>
    <s v="Critical"/>
    <s v="NOT_FEASIBLE"/>
    <m/>
    <s v="OSS Dashboards"/>
    <s v="UTM"/>
    <m/>
    <m/>
    <m/>
    <m/>
    <x v="0"/>
    <m/>
    <s v="Open"/>
    <s v="Not Feasible "/>
    <s v=" "/>
    <s v=" "/>
    <s v=" "/>
    <m/>
    <m/>
    <m/>
    <m/>
    <m/>
    <m/>
    <s v="NOCAll Domain"/>
    <s v="Applications/Tools"/>
    <e v="#N/A"/>
    <s v="NOT-FEASIBLE"/>
    <n v="0"/>
    <m/>
    <m/>
    <e v="#N/A"/>
    <m/>
    <n v="1"/>
    <s v="Open"/>
    <x v="0"/>
  </r>
  <r>
    <n v="2042"/>
    <s v="NOC362"/>
    <s v="NOC"/>
    <s v="NA"/>
    <m/>
    <s v="OSS"/>
    <s v="OSS"/>
    <s v="All Domain"/>
    <s v="OSS"/>
    <s v="Inventory Dashboard and Report(Domain wise Filter) Monthly"/>
    <m/>
    <s v="Critical"/>
    <s v="NOT_FEASIBLE"/>
    <m/>
    <s v="OSS Dashboards"/>
    <s v="UTM"/>
    <m/>
    <m/>
    <m/>
    <m/>
    <x v="0"/>
    <m/>
    <s v="Open"/>
    <s v="Not Feasible "/>
    <s v=" "/>
    <s v=" "/>
    <s v=" "/>
    <m/>
    <m/>
    <m/>
    <m/>
    <m/>
    <m/>
    <s v="NOCAll Domain"/>
    <s v="Applications/Tools"/>
    <e v="#N/A"/>
    <s v="NOT-FEASIBLE"/>
    <n v="0"/>
    <m/>
    <m/>
    <e v="#N/A"/>
    <m/>
    <n v="1"/>
    <s v="Open"/>
    <x v="0"/>
  </r>
  <r>
    <n v="2043"/>
    <s v="NOC363"/>
    <s v="NOC"/>
    <s v="NA"/>
    <m/>
    <s v="OSS"/>
    <s v="OSS"/>
    <s v="All Domain"/>
    <s v="OSS"/>
    <s v="Inventory Dashboard and Report(Domain wise Filter)  (Selective from and to dates)"/>
    <m/>
    <s v="Critical"/>
    <s v="NOT_FEASIBLE"/>
    <m/>
    <s v="OSS Dashboards"/>
    <s v="UTM"/>
    <m/>
    <m/>
    <m/>
    <m/>
    <x v="0"/>
    <m/>
    <s v="Open"/>
    <s v="Not Feasible "/>
    <s v=" "/>
    <s v=" "/>
    <s v=" "/>
    <m/>
    <m/>
    <m/>
    <m/>
    <m/>
    <m/>
    <s v="NOCAll Domain"/>
    <s v="Applications/Tools"/>
    <e v="#N/A"/>
    <s v="NOT-FEASIBLE"/>
    <n v="0"/>
    <m/>
    <m/>
    <e v="#N/A"/>
    <m/>
    <n v="1"/>
    <s v="Open"/>
    <x v="0"/>
  </r>
  <r>
    <n v="2044"/>
    <s v="NOC364"/>
    <s v="NOC"/>
    <s v="NA"/>
    <m/>
    <s v="OSS"/>
    <s v="OSS"/>
    <s v="All Domain"/>
    <s v="OSS"/>
    <s v="Correlation within Domain and cross domain Daily"/>
    <m/>
    <s v="Critical"/>
    <s v=" "/>
    <m/>
    <s v="OSS Dashboards"/>
    <s v="UCA"/>
    <m/>
    <m/>
    <m/>
    <m/>
    <x v="0"/>
    <m/>
    <s v="Open"/>
    <s v="Open"/>
    <s v=" "/>
    <s v=" "/>
    <s v=" "/>
    <m/>
    <m/>
    <m/>
    <m/>
    <m/>
    <m/>
    <s v="NOCAll Domain"/>
    <s v="Applications/Tools"/>
    <s v="OPEN"/>
    <s v="OPEN"/>
    <n v="0"/>
    <m/>
    <m/>
    <e v="#N/A"/>
    <m/>
    <n v="1"/>
    <s v="Open"/>
    <x v="0"/>
  </r>
  <r>
    <n v="2045"/>
    <s v="NOC365"/>
    <s v="NOC"/>
    <s v="NA"/>
    <m/>
    <s v="OSS"/>
    <s v="OSS"/>
    <s v="All Domain"/>
    <s v="OSS"/>
    <s v="Correlation within Domain and cross domain Weekly"/>
    <m/>
    <s v="Critical"/>
    <s v="DUPLICATE POINT"/>
    <m/>
    <s v="OSS Dashboards"/>
    <s v="UCA"/>
    <m/>
    <s v="DUPLICATE POINT"/>
    <m/>
    <m/>
    <x v="0"/>
    <m/>
    <s v="Open"/>
    <s v="WIP"/>
    <s v=" "/>
    <s v=" "/>
    <s v=" "/>
    <m/>
    <m/>
    <m/>
    <m/>
    <m/>
    <m/>
    <s v="NOCAll Domain"/>
    <s v="Applications/Tools"/>
    <s v="OPEN"/>
    <s v="OPEN"/>
    <n v="0"/>
    <m/>
    <m/>
    <e v="#N/A"/>
    <m/>
    <n v="1"/>
    <s v="Open"/>
    <x v="0"/>
  </r>
  <r>
    <n v="2046"/>
    <s v="NOC366"/>
    <s v="NOC"/>
    <s v="NA"/>
    <m/>
    <s v="OSS"/>
    <s v="OSS"/>
    <s v="All Domain"/>
    <s v="OSS"/>
    <s v="Correlation within Domain and cross domain Monthly"/>
    <m/>
    <s v="Critical"/>
    <s v=" "/>
    <m/>
    <s v="OSS Dashboards"/>
    <s v="UCA"/>
    <m/>
    <m/>
    <m/>
    <m/>
    <x v="0"/>
    <m/>
    <s v="Open"/>
    <s v="Open"/>
    <s v=" "/>
    <s v=" "/>
    <s v=" "/>
    <m/>
    <m/>
    <m/>
    <m/>
    <m/>
    <m/>
    <s v="NOCAll Domain"/>
    <s v="Applications/Tools"/>
    <s v="OPEN"/>
    <s v="OPEN"/>
    <n v="0"/>
    <m/>
    <m/>
    <e v="#N/A"/>
    <m/>
    <n v="1"/>
    <s v="Open"/>
    <x v="0"/>
  </r>
  <r>
    <n v="2047"/>
    <s v="NOC367"/>
    <s v="NOC"/>
    <s v="NA"/>
    <m/>
    <s v="OSS"/>
    <s v="OSS"/>
    <s v="All Domain"/>
    <s v="OSS"/>
    <s v="Correlation within Domain and cross domain  (Selective from and to dates)"/>
    <m/>
    <s v="Critical"/>
    <s v=" "/>
    <m/>
    <s v="OSS Dashboards"/>
    <s v="UCA"/>
    <m/>
    <m/>
    <m/>
    <m/>
    <x v="0"/>
    <m/>
    <s v="Open"/>
    <s v="Open"/>
    <s v=" "/>
    <s v=" "/>
    <s v=" "/>
    <m/>
    <m/>
    <m/>
    <m/>
    <m/>
    <m/>
    <s v="NOCAll Domain"/>
    <s v="Applications/Tools"/>
    <s v="OPEN"/>
    <s v="OPEN"/>
    <n v="0"/>
    <m/>
    <m/>
    <e v="#N/A"/>
    <m/>
    <n v="1"/>
    <s v="Open"/>
    <x v="0"/>
  </r>
  <r>
    <n v="2048"/>
    <s v="NOC368"/>
    <s v="NOC"/>
    <s v="NA"/>
    <m/>
    <s v="OSS"/>
    <s v="OSS"/>
    <s v="OSS"/>
    <s v="DC IT Active Infra"/>
    <s v="Service Monitoring of All DC Elements(DC WAN, Leaf, Spine and Service riding on these Network and Servers) Daily"/>
    <m/>
    <s v="Critical"/>
    <s v=" "/>
    <m/>
    <s v="HPSM"/>
    <s v="Incident Management"/>
    <m/>
    <m/>
    <m/>
    <m/>
    <x v="0"/>
    <m/>
    <s v="Open"/>
    <s v="Open"/>
    <s v=" "/>
    <s v=" "/>
    <s v=" "/>
    <m/>
    <m/>
    <m/>
    <m/>
    <m/>
    <m/>
    <s v="NOCOSS"/>
    <s v="Applications/Tools"/>
    <s v="OPEN"/>
    <s v="OPEN"/>
    <n v="0"/>
    <m/>
    <m/>
    <e v="#N/A"/>
    <m/>
    <n v="1"/>
    <s v="Open"/>
    <x v="0"/>
  </r>
  <r>
    <n v="2049"/>
    <s v="NOC369"/>
    <s v="NOC"/>
    <s v="NA"/>
    <m/>
    <s v="OSS"/>
    <s v="OSS"/>
    <s v="OSS"/>
    <s v="DC IT Active Infra"/>
    <s v="Service Monitoring of All DC Elements(DC WAN, Leaf, Spine and Service riding on these Network and Servers) Weekly"/>
    <m/>
    <s v="Critical"/>
    <s v=" "/>
    <m/>
    <s v="HPSM"/>
    <s v="Incident Management"/>
    <m/>
    <m/>
    <m/>
    <m/>
    <x v="0"/>
    <m/>
    <s v="Open"/>
    <s v="Open"/>
    <s v=" "/>
    <s v=" "/>
    <s v=" "/>
    <m/>
    <m/>
    <m/>
    <m/>
    <m/>
    <m/>
    <s v="NOCOSS"/>
    <s v="Applications/Tools"/>
    <s v="OPEN"/>
    <s v="OPEN"/>
    <n v="0"/>
    <m/>
    <m/>
    <e v="#N/A"/>
    <m/>
    <n v="1"/>
    <s v="Open"/>
    <x v="0"/>
  </r>
  <r>
    <n v="2050"/>
    <s v="NOC37"/>
    <s v="NOC"/>
    <s v="NA"/>
    <m/>
    <m/>
    <m/>
    <s v="Helpdesk"/>
    <s v="OSS"/>
    <s v="Incident Reporting and Field Assignment(Any failure/incident on any part of the_x000a_network infrastructure or its facilities_x000a_shall be communicated immediately_x000a_to Helpdesk by Network Monitoring_x000a_team/ field representative / end user_x000a_giving details of the_x000a_incident/fault/problem.)  (Selective from and to dates)"/>
    <m/>
    <s v="Critical"/>
    <s v=" "/>
    <m/>
    <s v="HPSM"/>
    <s v="Incident Management"/>
    <m/>
    <s v="09-09-2025: Integration with WFM is in place to give live trigger to FE and SMS/email integration also in place to give notification to configured escallation matrix"/>
    <m/>
    <m/>
    <x v="0"/>
    <m/>
    <s v="Open"/>
    <s v="Open"/>
    <s v=" "/>
    <s v=" "/>
    <s v=" "/>
    <m/>
    <m/>
    <m/>
    <m/>
    <m/>
    <m/>
    <s v="NOCHelpdesk"/>
    <s v="Applications/Tools"/>
    <s v="OPEN"/>
    <s v="NOT-FEASIBLE"/>
    <s v="09-09-2025: Integration with WFM is in place to give live trigger to FE and SMS/email integration also in place to give notification to configured escallation matrix"/>
    <m/>
    <m/>
    <e v="#VALUE!"/>
    <m/>
    <n v="1"/>
    <s v="Open"/>
    <x v="0"/>
  </r>
  <r>
    <n v="2051"/>
    <s v="NOC370"/>
    <s v="NOC"/>
    <s v="NA"/>
    <m/>
    <s v="OSS"/>
    <s v="OSS"/>
    <s v="OSS"/>
    <s v="DC IT Active Infra"/>
    <s v="Service Monitoring of All DC Elements(DC WAN, Leaf, Spine and Service riding on these Network and Servers) Monthly"/>
    <m/>
    <s v="Critical"/>
    <s v=" "/>
    <m/>
    <s v="HPSM"/>
    <s v="Incident Management"/>
    <m/>
    <m/>
    <m/>
    <m/>
    <x v="0"/>
    <m/>
    <s v="Open"/>
    <s v="Open"/>
    <s v=" "/>
    <s v=" "/>
    <s v=" "/>
    <m/>
    <m/>
    <m/>
    <m/>
    <m/>
    <m/>
    <s v="NOCOSS"/>
    <s v="Applications/Tools"/>
    <s v="OPEN"/>
    <s v="OPEN"/>
    <n v="0"/>
    <m/>
    <m/>
    <e v="#N/A"/>
    <m/>
    <n v="1"/>
    <s v="Open"/>
    <x v="0"/>
  </r>
  <r>
    <n v="2052"/>
    <s v="NOC371"/>
    <s v="NOC"/>
    <s v="NA"/>
    <m/>
    <s v="OSS"/>
    <s v="OSS"/>
    <s v="OSS"/>
    <s v="DC IT Active Infra"/>
    <s v="Service Monitoring of All DC Elements(DC WAN, Leaf, Spine and Service riding on these Network and Servers)  (Selective from and to dates)"/>
    <m/>
    <s v="Critical"/>
    <s v=" "/>
    <m/>
    <s v="HPSM"/>
    <s v="Incident Management"/>
    <m/>
    <m/>
    <m/>
    <m/>
    <x v="0"/>
    <m/>
    <s v="Open"/>
    <s v="Open"/>
    <s v=" "/>
    <s v=" "/>
    <s v=" "/>
    <m/>
    <m/>
    <m/>
    <m/>
    <m/>
    <m/>
    <s v="NOCOSS"/>
    <s v="Applications/Tools"/>
    <s v="OPEN"/>
    <s v="OPEN"/>
    <n v="0"/>
    <m/>
    <m/>
    <e v="#N/A"/>
    <m/>
    <n v="1"/>
    <s v="Open"/>
    <x v="0"/>
  </r>
  <r>
    <n v="2053"/>
    <s v="NOC372"/>
    <s v="NOC"/>
    <s v="NA"/>
    <m/>
    <s v="OSS"/>
    <s v="OSS"/>
    <s v="All Domain"/>
    <s v="OSS"/>
    <s v="Interface Utilisation(&gt;80%) Hourly"/>
    <m/>
    <s v="Critical"/>
    <s v="COMPLETED"/>
    <m/>
    <s v="NNMI"/>
    <s v="NPS"/>
    <m/>
    <s v="09-09-2025: Threshold limits needs tobe enabled and on that threshold limit the alarms to be generated and that alarm should qualify for ticket generation as per requirement"/>
    <m/>
    <m/>
    <x v="0"/>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need to check with govind"/>
    <m/>
    <m/>
    <m/>
    <m/>
    <n v="1"/>
    <s v="Completed but Verification undrer Process"/>
    <x v="1"/>
  </r>
  <r>
    <n v="2054"/>
    <s v="NOC373"/>
    <s v="NOC"/>
    <s v="NA"/>
    <m/>
    <s v="OSS"/>
    <s v="OSS"/>
    <s v="All Domain"/>
    <s v="OSS"/>
    <s v="Interface Utilisation(&gt;80%) Daily"/>
    <m/>
    <s v="Critical"/>
    <s v="COMPLETED"/>
    <m/>
    <s v="NNMI"/>
    <s v="NPS"/>
    <m/>
    <s v="09-09-2025: Threshold limits needs tobe enabled and on that threshold limit the alarms to be generated and that alarm should qualify for ticket generation as per requirement"/>
    <m/>
    <m/>
    <x v="0"/>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1"/>
  </r>
  <r>
    <n v="2055"/>
    <s v="NOC374"/>
    <s v="NOC"/>
    <s v="NA"/>
    <m/>
    <s v="OSS"/>
    <s v="OSS"/>
    <s v="All Domain"/>
    <s v="OSS"/>
    <s v="Interface Utilisation(&gt;80%) Weekly"/>
    <m/>
    <s v="Critical"/>
    <s v="COMPLETED"/>
    <m/>
    <s v="NNMI"/>
    <s v="NPS"/>
    <m/>
    <s v="09-09-2025: Threshold limits needs tobe enabled and on that threshold limit the alarms to be generated and that alarm should qualify for ticket generation as per requirement"/>
    <m/>
    <m/>
    <x v="0"/>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1"/>
  </r>
  <r>
    <n v="2056"/>
    <s v="NOC375"/>
    <s v="NOC"/>
    <s v="NA"/>
    <m/>
    <s v="OSS"/>
    <s v="OSS"/>
    <s v="All Domain"/>
    <s v="OSS"/>
    <s v="Interface Utilisation(&gt;80%) Monthly"/>
    <m/>
    <s v="Critical"/>
    <s v="COMPLETED"/>
    <m/>
    <s v="NNMI"/>
    <s v="NPS"/>
    <m/>
    <s v="09-09-2025: Threshold limits needs tobe enabled and on that threshold limit the alarms to be generated and that alarm should qualify for ticket generation as per requirement"/>
    <m/>
    <m/>
    <x v="0"/>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1"/>
  </r>
  <r>
    <n v="2057"/>
    <s v="NOC376"/>
    <s v="NOC"/>
    <s v="NA"/>
    <m/>
    <s v="OSS"/>
    <s v="OSS"/>
    <s v="All Domain"/>
    <s v="OSS"/>
    <s v="Interface Utilisation(% of Utilisation configurable)"/>
    <m/>
    <s v="Critical"/>
    <s v="COMPLETED"/>
    <m/>
    <s v="NNMI"/>
    <s v="NPS"/>
    <m/>
    <s v="09-09-2025: Threshold limits needs tobe enabled and on that threshold limit the alarms to be generated and that alarm should qualify for ticket generation as per requirement"/>
    <m/>
    <m/>
    <x v="0"/>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1"/>
  </r>
  <r>
    <n v="2058"/>
    <s v="NOC377"/>
    <s v="NOC"/>
    <s v="NA"/>
    <m/>
    <s v="OSS"/>
    <s v="OSS"/>
    <s v="All Domain"/>
    <s v="OSS"/>
    <s v="Interface Utilisation(Polling  Duration configurable)"/>
    <m/>
    <s v="Critical"/>
    <s v="COMPLETED"/>
    <m/>
    <s v="NNMI"/>
    <s v="NPS"/>
    <m/>
    <s v="09-09-2025: Threshold limits needs tobe enabled and on that threshold limit the alarms to be generated and that alarm should qualify for ticket generation as per requirement"/>
    <m/>
    <m/>
    <x v="0"/>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1"/>
  </r>
  <r>
    <n v="2059"/>
    <s v="NOC378"/>
    <s v="NOC"/>
    <s v="NA"/>
    <m/>
    <s v="OSS"/>
    <s v="OSS"/>
    <s v="All Domain"/>
    <s v="OSS"/>
    <s v="Interface Utilisation(&gt;80%)  (Selective from and to dates)"/>
    <m/>
    <s v="Critical"/>
    <s v="COMPLETED"/>
    <m/>
    <s v="NNMI"/>
    <s v="NPS"/>
    <m/>
    <s v="09-09-2025: Threshold limits needs tobe enabled and on that threshold limit the alarms to be generated and that alarm should qualify for ticket generation as per requirement"/>
    <m/>
    <m/>
    <x v="0"/>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1"/>
  </r>
  <r>
    <n v="2060"/>
    <s v="NOC379"/>
    <s v="NOC"/>
    <s v="NA"/>
    <m/>
    <s v="OSS"/>
    <s v="OSS"/>
    <s v="All Domain"/>
    <s v="OSS"/>
    <s v="CPU/RAM(&gt;80%) Daily"/>
    <m/>
    <s v="Critical"/>
    <s v="COMPLETED"/>
    <m/>
    <s v="NNMI"/>
    <s v="NPS"/>
    <m/>
    <s v="09-09-2025: Threshold limits needs tobe enabled and on that threshold limit the alarms to be generated and that alarm should qualify for ticket generation as per requirement"/>
    <m/>
    <m/>
    <x v="0"/>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1"/>
  </r>
  <r>
    <n v="2061"/>
    <s v="NOC38"/>
    <s v="NOC"/>
    <s v="NA"/>
    <m/>
    <m/>
    <m/>
    <s v="Helpdesk"/>
    <s v="Help Desk"/>
    <s v="Help Desk managing and publishing KPI like Total I/O call, answereed call withing time frame etc. Hourly"/>
    <m/>
    <s v="NON-Critical"/>
    <s v=" "/>
    <m/>
    <s v="Helpdesk"/>
    <s v="Dial center"/>
    <s v="CLosed"/>
    <s v="24-Sep-25: Option available to Choose Dates, daily, Weekly and Monthly But not Direct as Daily, Weekly, Monthly"/>
    <m/>
    <m/>
    <x v="2"/>
    <m/>
    <m/>
    <s v="COMPLETED &amp; APPROVED"/>
    <m/>
    <s v=" "/>
    <s v=" "/>
    <m/>
    <m/>
    <m/>
    <m/>
    <m/>
    <m/>
    <s v="NOCHelpdesk"/>
    <s v="Applications/Tools"/>
    <s v="CLOSED"/>
    <m/>
    <m/>
    <m/>
    <d v="2025-09-24T00:00:00"/>
    <s v="\\172.28.9.34\Artefacts_T-Fiber TNOC Tracker\HELPDESK\NOC38,39,40,41,42"/>
    <m/>
    <n v="1"/>
    <s v="Completed &amp; Approved"/>
    <x v="2"/>
  </r>
  <r>
    <n v="2062"/>
    <s v="NOC380"/>
    <s v="NOC"/>
    <s v="NA"/>
    <m/>
    <s v="OSS"/>
    <s v="OSS"/>
    <s v="All Domain"/>
    <s v="OSS"/>
    <s v="CPU/RAM(&gt;80%) Weekly"/>
    <m/>
    <s v="Critical"/>
    <s v="COMPLETED"/>
    <m/>
    <s v="NNMI"/>
    <s v="NPS"/>
    <m/>
    <s v="09-09-2025: Threshold limits needs tobe enabled and on that threshold limit the alarms to be generated and that alarm should qualify for ticket generation as per requirement"/>
    <m/>
    <m/>
    <x v="0"/>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1"/>
  </r>
  <r>
    <n v="2063"/>
    <s v="NOC381"/>
    <s v="NOC"/>
    <s v="NA"/>
    <m/>
    <s v="OSS"/>
    <s v="OSS"/>
    <s v="All Domain"/>
    <s v="OSS"/>
    <s v="CPU/RAM(&gt;80%) Monthly"/>
    <m/>
    <s v="Critical"/>
    <s v="COMPLETED"/>
    <m/>
    <s v="NNMI"/>
    <s v="NPS"/>
    <m/>
    <s v="09-09-2025: Threshold limits needs tobe enabled and on that threshold limit the alarms to be generated and that alarm should qualify for ticket generation as per requirement"/>
    <m/>
    <m/>
    <x v="0"/>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1"/>
  </r>
  <r>
    <n v="2064"/>
    <s v="NOC382"/>
    <s v="NOC"/>
    <s v="NA"/>
    <m/>
    <s v="OSS"/>
    <s v="OSS"/>
    <s v="All Domain"/>
    <s v="OSS"/>
    <s v="CPU/RAM(% of Utilisation configurable)"/>
    <m/>
    <s v="Critical"/>
    <s v="COMPLETED"/>
    <m/>
    <s v="NNMI"/>
    <s v="NPS"/>
    <m/>
    <s v="09-09-2025: Threshold limits needs tobe enabled and on that threshold limit the alarms to be generated and that alarm should qualify for ticket generation as per requirement"/>
    <m/>
    <m/>
    <x v="0"/>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1"/>
  </r>
  <r>
    <n v="2065"/>
    <s v="NOC383"/>
    <s v="NOC"/>
    <s v="NA"/>
    <m/>
    <s v="OSS"/>
    <s v="OSS"/>
    <s v="All Domain"/>
    <s v="OSS"/>
    <s v="CPU/RAM(Polling  Duration configurable)"/>
    <m/>
    <s v="Critical"/>
    <s v="COMPLETED"/>
    <m/>
    <s v="NNMI"/>
    <s v="NPS"/>
    <m/>
    <s v="09-09-2025: Threshold limits needs tobe enabled and on that threshold limit the alarms to be generated and that alarm should qualify for ticket generation as per requirement"/>
    <m/>
    <m/>
    <x v="0"/>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1"/>
  </r>
  <r>
    <n v="2066"/>
    <s v="NOC384"/>
    <s v="NOC"/>
    <s v="NA"/>
    <m/>
    <s v="OSS"/>
    <s v="OSS"/>
    <s v="All Domain"/>
    <s v="OSS"/>
    <s v="CPU/RAM(&gt;80%)  (Selective from and to dates)"/>
    <m/>
    <s v="Critical"/>
    <s v="COMPLETED"/>
    <m/>
    <s v="NNMI"/>
    <s v="NPS"/>
    <m/>
    <s v="09-09-2025: Threshold limits needs tobe enabled and on that threshold limit the alarms to be generated and that alarm should qualify for ticket generation as per requirement"/>
    <m/>
    <m/>
    <x v="0"/>
    <m/>
    <m/>
    <s v="CLOSURE REVIEW PENDING "/>
    <s v=" "/>
    <s v=" "/>
    <s v=" "/>
    <m/>
    <m/>
    <m/>
    <m/>
    <m/>
    <m/>
    <s v="NOCAll Domain"/>
    <s v="Applications/Tools"/>
    <s v="OPEN"/>
    <s v="COMPLETED"/>
    <s v="09-09-2025: Threshold limits needs tobe enabled and on that threshold limit the alarms to be generated and that alarm should qualify for ticket generation as per requirement"/>
    <m/>
    <m/>
    <m/>
    <m/>
    <n v="1"/>
    <s v="Completed but Verification undrer Process"/>
    <x v="1"/>
  </r>
  <r>
    <n v="2067"/>
    <s v="NOC385"/>
    <s v="NOC"/>
    <s v="NA"/>
    <m/>
    <s v="OSS"/>
    <s v="OSS"/>
    <s v="All Domain"/>
    <s v="OSS"/>
    <s v="Incident/Alarm Notifciation via SMS, E-mail and Call, Whatsapp as per escalation Matrix  (Selective from and to dates)"/>
    <m/>
    <s v="Critical"/>
    <s v="COMPLETED"/>
    <m/>
    <s v="HPSM"/>
    <s v="Incident Management"/>
    <m/>
    <s v="09-09-2025: SMS &amp; EMAIL is integrated. Whatsapp &amp; Call not feasible"/>
    <m/>
    <m/>
    <x v="0"/>
    <m/>
    <m/>
    <s v="CLOSURE REVIEW PENDING "/>
    <s v=" "/>
    <s v=" "/>
    <s v=" "/>
    <m/>
    <m/>
    <m/>
    <m/>
    <m/>
    <m/>
    <s v="NOCAll Domain"/>
    <s v="Applications/Tools"/>
    <s v="OPEN"/>
    <s v="COMPLETED"/>
    <s v="09-09-2025: SMS &amp; EMAIL is integrated. Whatsapp &amp; Call not feasible-earlier it was present as there was no credit it was stopped"/>
    <m/>
    <m/>
    <m/>
    <m/>
    <n v="1"/>
    <s v="Completed but Verification undrer Process"/>
    <x v="1"/>
  </r>
  <r>
    <n v="2068"/>
    <s v="NOC386"/>
    <s v="NOC"/>
    <s v="NA"/>
    <m/>
    <s v="OSS"/>
    <s v="OSS"/>
    <s v="All Domain"/>
    <s v="OSS"/>
    <s v="Node(POP) wise Availability Daily"/>
    <m/>
    <s v="Critical"/>
    <s v="COMPLETED"/>
    <m/>
    <s v="HPSM"/>
    <s v="Incident Management"/>
    <m/>
    <m/>
    <m/>
    <m/>
    <x v="0"/>
    <m/>
    <m/>
    <s v="CLOSURE REVIEW PENDING "/>
    <s v=" "/>
    <s v=" "/>
    <s v=" "/>
    <m/>
    <m/>
    <m/>
    <m/>
    <m/>
    <m/>
    <s v="NOCAll Domain"/>
    <s v="Applications/Tools"/>
    <s v="OPEN"/>
    <s v="COMPLETED"/>
    <n v="0"/>
    <m/>
    <m/>
    <m/>
    <m/>
    <n v="1"/>
    <s v="Completed but Verification undrer Process"/>
    <x v="1"/>
  </r>
  <r>
    <n v="2069"/>
    <s v="NOC387"/>
    <s v="NOC"/>
    <s v="NA"/>
    <m/>
    <s v="OSS"/>
    <s v="OSS"/>
    <s v="All Domain"/>
    <s v="OSS"/>
    <s v="Node(POP) wise Availability Weekly"/>
    <m/>
    <s v="Critical"/>
    <s v="NOT_FEASIBLE"/>
    <m/>
    <s v="HPSM"/>
    <s v="Incident Management"/>
    <m/>
    <m/>
    <m/>
    <m/>
    <x v="0"/>
    <m/>
    <s v="Open"/>
    <s v="Not Feasible "/>
    <s v=" "/>
    <s v=" "/>
    <s v=" "/>
    <m/>
    <m/>
    <m/>
    <m/>
    <m/>
    <m/>
    <s v="NOCAll Domain"/>
    <s v="Applications/Tools"/>
    <e v="#N/A"/>
    <s v="NOT-FEASIBLE"/>
    <n v="0"/>
    <m/>
    <m/>
    <e v="#N/A"/>
    <m/>
    <n v="1"/>
    <s v="Open"/>
    <x v="0"/>
  </r>
  <r>
    <n v="2070"/>
    <s v="NOC388"/>
    <s v="NOC"/>
    <s v="NA"/>
    <m/>
    <s v="OSS"/>
    <s v="OSS"/>
    <s v="All Domain"/>
    <s v="OSS"/>
    <s v="Node(POP) wise Availability Monthly"/>
    <m/>
    <s v="Critical"/>
    <s v="COMPLETED"/>
    <m/>
    <s v="HPSM"/>
    <s v="Incident Management"/>
    <m/>
    <m/>
    <m/>
    <m/>
    <x v="0"/>
    <m/>
    <m/>
    <s v="CLOSURE REVIEW PENDING "/>
    <s v=" "/>
    <s v=" "/>
    <s v=" "/>
    <m/>
    <m/>
    <m/>
    <m/>
    <m/>
    <m/>
    <s v="NOCAll Domain"/>
    <s v="Applications/Tools"/>
    <s v="OPEN"/>
    <s v="COMPLETED"/>
    <n v="0"/>
    <m/>
    <m/>
    <m/>
    <m/>
    <n v="1"/>
    <s v="Completed but Verification undrer Process"/>
    <x v="1"/>
  </r>
  <r>
    <n v="2071"/>
    <s v="NOC389"/>
    <s v="NOC"/>
    <s v="NA"/>
    <m/>
    <s v="OSS"/>
    <s v="OSS"/>
    <s v="All Domain"/>
    <s v="OSS"/>
    <s v="Node(POP) wise Availability  (Selective from and to dates)"/>
    <m/>
    <s v="Critical"/>
    <s v="NOT_FEASIBLE"/>
    <m/>
    <s v="HPSM"/>
    <s v="Incident Management"/>
    <m/>
    <m/>
    <m/>
    <m/>
    <x v="0"/>
    <m/>
    <s v="Open"/>
    <s v="Not Feasible "/>
    <s v=" "/>
    <s v=" "/>
    <s v=" "/>
    <m/>
    <m/>
    <m/>
    <m/>
    <m/>
    <m/>
    <s v="NOCAll Domain"/>
    <s v="Applications/Tools"/>
    <e v="#N/A"/>
    <s v="NOT-FEASIBLE"/>
    <n v="0"/>
    <m/>
    <m/>
    <e v="#N/A"/>
    <m/>
    <n v="1"/>
    <s v="Open"/>
    <x v="0"/>
  </r>
  <r>
    <n v="2072"/>
    <s v="NOC39"/>
    <s v="NOC"/>
    <s v="NA"/>
    <m/>
    <m/>
    <m/>
    <s v="Helpdesk"/>
    <s v="Help Desk"/>
    <s v="Help Desk managing and publishing KPI like Total I/O call, answereed call withing time frame etc. Daily"/>
    <m/>
    <s v="NON-Critical"/>
    <s v=" "/>
    <m/>
    <s v="Helpdesk"/>
    <s v="Dial center"/>
    <s v="CLosed"/>
    <s v="24-Sep-25: Option available to Choose Dates, daily, Weekly and Monthly But not Direct as Daily, Weekly, Monthly"/>
    <m/>
    <m/>
    <x v="2"/>
    <m/>
    <m/>
    <s v="COMPLETED &amp; APPROVED"/>
    <s v=" "/>
    <s v=" "/>
    <s v=" "/>
    <m/>
    <m/>
    <m/>
    <m/>
    <m/>
    <m/>
    <s v="NOCHelpdesk"/>
    <s v="Applications/Tools"/>
    <s v="CLOSED"/>
    <m/>
    <m/>
    <m/>
    <d v="2025-09-24T00:00:00"/>
    <s v="\\172.28.9.34\Artefacts_T-Fiber TNOC Tracker\HELPDESK\NOC38,39,40,41,42"/>
    <m/>
    <n v="1"/>
    <s v="Completed &amp; Approved"/>
    <x v="2"/>
  </r>
  <r>
    <n v="2073"/>
    <s v="NOC390"/>
    <s v="NOC"/>
    <s v="NA"/>
    <m/>
    <s v="OSS"/>
    <s v="OSS"/>
    <s v="All Domain"/>
    <s v="OSS"/>
    <s v="Equipment wise Availability Daily"/>
    <m/>
    <s v="Critical"/>
    <s v="COMPLETED"/>
    <m/>
    <s v="HPSM"/>
    <s v="Incident Management"/>
    <m/>
    <m/>
    <m/>
    <m/>
    <x v="0"/>
    <m/>
    <m/>
    <s v="CLOSURE REVIEW PENDING "/>
    <s v=" "/>
    <s v=" "/>
    <s v=" "/>
    <m/>
    <m/>
    <m/>
    <m/>
    <m/>
    <m/>
    <s v="NOCAll Domain"/>
    <s v="Applications/Tools"/>
    <s v="OPEN"/>
    <s v="COMPLETED"/>
    <n v="0"/>
    <m/>
    <m/>
    <m/>
    <m/>
    <n v="1"/>
    <s v="Completed but Verification undrer Process"/>
    <x v="1"/>
  </r>
  <r>
    <n v="2074"/>
    <s v="NOC391"/>
    <s v="NOC"/>
    <s v="NA"/>
    <m/>
    <s v="OSS"/>
    <s v="OSS"/>
    <s v="All Domain"/>
    <s v="OSS"/>
    <s v="Equipment wise Availability Weekly"/>
    <m/>
    <s v="Critical"/>
    <s v="NOT_FEASIBLE"/>
    <m/>
    <s v="HPSM"/>
    <s v="Incident Management"/>
    <m/>
    <m/>
    <m/>
    <m/>
    <x v="0"/>
    <m/>
    <s v="Open"/>
    <s v="Not Feasible "/>
    <s v=" "/>
    <s v=" "/>
    <s v=" "/>
    <m/>
    <m/>
    <m/>
    <m/>
    <m/>
    <m/>
    <s v="NOCAll Domain"/>
    <s v="Applications/Tools"/>
    <e v="#N/A"/>
    <s v="NOT-FEASIBLE"/>
    <n v="0"/>
    <m/>
    <m/>
    <e v="#N/A"/>
    <m/>
    <n v="1"/>
    <s v="Open"/>
    <x v="0"/>
  </r>
  <r>
    <n v="2075"/>
    <s v="NOC392"/>
    <s v="NOC"/>
    <s v="NA"/>
    <m/>
    <s v="OSS"/>
    <s v="OSS"/>
    <s v="All Domain"/>
    <s v="OSS"/>
    <s v="Equipment wise Availability Monthly"/>
    <m/>
    <s v="Critical"/>
    <s v="COMPLETED"/>
    <m/>
    <s v="HPSM"/>
    <s v="Incident Management"/>
    <m/>
    <m/>
    <m/>
    <m/>
    <x v="0"/>
    <m/>
    <m/>
    <s v="CLOSURE REVIEW PENDING "/>
    <s v=" "/>
    <s v=" "/>
    <s v=" "/>
    <m/>
    <m/>
    <m/>
    <m/>
    <m/>
    <m/>
    <s v="NOCAll Domain"/>
    <s v="Applications/Tools"/>
    <s v="OPEN"/>
    <s v="COMPLETED"/>
    <s v="for DWDN no monthly report inUOC"/>
    <m/>
    <m/>
    <m/>
    <m/>
    <n v="1"/>
    <s v="Completed but Verification undrer Process"/>
    <x v="1"/>
  </r>
  <r>
    <n v="2076"/>
    <s v="NOC393"/>
    <s v="NOC"/>
    <s v="NA"/>
    <m/>
    <s v="OSS"/>
    <s v="OSS"/>
    <s v="All Domain"/>
    <s v="OSS"/>
    <s v="Equipment wise Availability  (Selective from and to dates)"/>
    <m/>
    <s v="Critical"/>
    <s v="NOT_FEASIBLE"/>
    <m/>
    <s v="HPSM"/>
    <s v="Incident Management"/>
    <m/>
    <m/>
    <m/>
    <m/>
    <x v="0"/>
    <m/>
    <s v="Open"/>
    <s v="Not Feasible "/>
    <s v=" "/>
    <s v=" "/>
    <s v=" "/>
    <m/>
    <m/>
    <m/>
    <m/>
    <m/>
    <m/>
    <s v="NOCAll Domain"/>
    <s v="Applications/Tools"/>
    <e v="#N/A"/>
    <s v="NOT-FEASIBLE"/>
    <n v="0"/>
    <m/>
    <m/>
    <e v="#N/A"/>
    <m/>
    <n v="1"/>
    <s v="Open"/>
    <x v="0"/>
  </r>
  <r>
    <n v="2077"/>
    <s v="NOC394"/>
    <s v="NOC"/>
    <s v="NA"/>
    <m/>
    <s v="OSS"/>
    <s v="OSS"/>
    <s v="All Domain"/>
    <s v="OSS"/>
    <s v="Link wise Uptime Daily"/>
    <m/>
    <s v="Critical"/>
    <s v="COMPLETED"/>
    <m/>
    <s v="HPSM"/>
    <s v="Incident Management"/>
    <m/>
    <m/>
    <m/>
    <m/>
    <x v="0"/>
    <m/>
    <m/>
    <s v="CLOSURE REVIEW PENDING "/>
    <s v=" "/>
    <s v=" "/>
    <s v=" "/>
    <m/>
    <m/>
    <m/>
    <m/>
    <m/>
    <m/>
    <s v="NOCAll Domain"/>
    <s v="Applications/Tools"/>
    <s v="OPEN"/>
    <s v="COMPLETED"/>
    <n v="0"/>
    <m/>
    <m/>
    <m/>
    <m/>
    <n v="1"/>
    <s v="Completed but Verification undrer Process"/>
    <x v="1"/>
  </r>
  <r>
    <n v="2078"/>
    <s v="NOC395"/>
    <s v="NOC"/>
    <s v="NA"/>
    <m/>
    <s v="OSS"/>
    <s v="OSS"/>
    <s v="All Domain"/>
    <s v="OSS"/>
    <s v="Link wise Uptime Weekly"/>
    <m/>
    <s v="Critical"/>
    <s v="NOT_FEASIBLE"/>
    <m/>
    <s v="HPSM"/>
    <s v="Incident Management"/>
    <m/>
    <m/>
    <m/>
    <m/>
    <x v="0"/>
    <m/>
    <s v="Open"/>
    <s v="Not Feasible "/>
    <s v=" "/>
    <s v=" "/>
    <s v=" "/>
    <m/>
    <m/>
    <m/>
    <m/>
    <m/>
    <m/>
    <s v="NOCAll Domain"/>
    <s v="Applications/Tools"/>
    <e v="#N/A"/>
    <s v="NOT-FEASIBLE"/>
    <n v="0"/>
    <m/>
    <m/>
    <e v="#N/A"/>
    <m/>
    <n v="1"/>
    <s v="Open"/>
    <x v="0"/>
  </r>
  <r>
    <n v="2079"/>
    <s v="NOC396"/>
    <s v="NOC"/>
    <s v="NA"/>
    <m/>
    <s v="OSS"/>
    <s v="OSS"/>
    <s v="All Domain"/>
    <s v="OSS"/>
    <s v="Link wise Uptime Monthly"/>
    <m/>
    <s v="Critical"/>
    <s v="COMPLETED"/>
    <m/>
    <s v="HPSM"/>
    <s v="Incident Management"/>
    <m/>
    <m/>
    <m/>
    <m/>
    <x v="0"/>
    <m/>
    <m/>
    <s v="CLOSURE REVIEW PENDING "/>
    <s v=" "/>
    <s v=" "/>
    <s v=" "/>
    <m/>
    <m/>
    <m/>
    <m/>
    <m/>
    <m/>
    <s v="NOCAll Domain"/>
    <s v="Applications/Tools"/>
    <s v="OPEN"/>
    <s v="COMPLETED"/>
    <n v="0"/>
    <m/>
    <m/>
    <m/>
    <m/>
    <n v="1"/>
    <s v="Completed but Verification undrer Process"/>
    <x v="1"/>
  </r>
  <r>
    <n v="2080"/>
    <s v="NOC397"/>
    <s v="NOC"/>
    <s v="NA"/>
    <m/>
    <s v="OSS"/>
    <s v="OSS"/>
    <s v="All Domain"/>
    <s v="OSS"/>
    <s v="Link wise Uptime  (Selective from and to dates)"/>
    <m/>
    <s v="Critical"/>
    <s v="NOT_FEASIBLE"/>
    <m/>
    <s v="HPSM"/>
    <s v="Incident Management"/>
    <m/>
    <m/>
    <m/>
    <m/>
    <x v="0"/>
    <m/>
    <s v="Open"/>
    <s v="Not Feasible "/>
    <s v=" "/>
    <s v=" "/>
    <s v=" "/>
    <m/>
    <m/>
    <m/>
    <m/>
    <m/>
    <m/>
    <s v="NOCAll Domain"/>
    <s v="Applications/Tools"/>
    <e v="#N/A"/>
    <s v="NOT-FEASIBLE"/>
    <n v="0"/>
    <m/>
    <m/>
    <e v="#N/A"/>
    <m/>
    <n v="1"/>
    <s v="Open"/>
    <x v="0"/>
  </r>
  <r>
    <n v="2081"/>
    <s v="NOC398"/>
    <s v="NOC"/>
    <s v="NA"/>
    <m/>
    <s v="OSS"/>
    <s v="OSS"/>
    <s v="All Domain"/>
    <s v="OSS"/>
    <s v="Link wise MTTR Daily"/>
    <m/>
    <s v="Critical"/>
    <s v="OPEN"/>
    <m/>
    <s v="HPSM"/>
    <s v="Incident Management"/>
    <m/>
    <m/>
    <m/>
    <m/>
    <x v="0"/>
    <m/>
    <s v="Open"/>
    <s v="Open"/>
    <s v=" "/>
    <s v=" "/>
    <s v=" "/>
    <m/>
    <m/>
    <m/>
    <m/>
    <m/>
    <m/>
    <s v="NOCAll Domain"/>
    <s v="Applications/Tools"/>
    <s v="OPEN"/>
    <s v="WIP"/>
    <n v="0"/>
    <m/>
    <m/>
    <e v="#N/A"/>
    <m/>
    <n v="1"/>
    <s v="Open"/>
    <x v="0"/>
  </r>
  <r>
    <n v="2082"/>
    <s v="NOC399"/>
    <s v="NOC"/>
    <s v="NA"/>
    <m/>
    <s v="OSS"/>
    <s v="OSS"/>
    <s v="All Domain"/>
    <s v="OSS"/>
    <s v="Link wise MTTR Weekly"/>
    <m/>
    <s v="Critical"/>
    <s v="OPEN"/>
    <m/>
    <s v="HPSM"/>
    <s v="Incident Management"/>
    <m/>
    <m/>
    <m/>
    <m/>
    <x v="0"/>
    <m/>
    <s v="Open"/>
    <s v="Open"/>
    <s v=" "/>
    <s v=" "/>
    <s v=" "/>
    <m/>
    <m/>
    <m/>
    <m/>
    <m/>
    <m/>
    <s v="NOCAll Domain"/>
    <s v="Applications/Tools"/>
    <s v="OPEN"/>
    <s v="WIP"/>
    <n v="0"/>
    <m/>
    <m/>
    <e v="#N/A"/>
    <m/>
    <n v="1"/>
    <s v="Open"/>
    <x v="0"/>
  </r>
  <r>
    <n v="2083"/>
    <s v="NOC4"/>
    <s v="NOC"/>
    <s v="NA"/>
    <m/>
    <s v="OSS"/>
    <s v="OSS"/>
    <s v="OSS"/>
    <s v="DC"/>
    <s v="DC Active Infra uptime &amp; SLA Custom(Selective from and to dates)"/>
    <m/>
    <s v="Critical"/>
    <s v=" "/>
    <m/>
    <s v="HPSM"/>
    <s v="Incident Management"/>
    <m/>
    <m/>
    <m/>
    <m/>
    <x v="0"/>
    <m/>
    <s v="Open"/>
    <s v="Open"/>
    <s v=" "/>
    <s v=" "/>
    <s v=" "/>
    <m/>
    <m/>
    <m/>
    <m/>
    <m/>
    <m/>
    <s v="NOCOSS"/>
    <s v="Applications/Tools"/>
    <s v="OPEN"/>
    <s v="OPEN"/>
    <n v="0"/>
    <m/>
    <m/>
    <e v="#N/A"/>
    <m/>
    <n v="1"/>
    <s v="Open"/>
    <x v="0"/>
  </r>
  <r>
    <n v="2084"/>
    <s v="NOC40"/>
    <s v="NOC"/>
    <s v="NA"/>
    <m/>
    <m/>
    <m/>
    <s v="Helpdesk"/>
    <s v="Help Desk"/>
    <s v="Help Desk managing and publishing KPI like Total I/O call, answereed call withing time frame etc. Weekly"/>
    <m/>
    <s v="NON-Critical"/>
    <s v=" "/>
    <m/>
    <s v="Helpdesk"/>
    <s v="Dial center"/>
    <s v="CLosed"/>
    <s v="24-Sep-25: Option available to Choose Dates, daily, Weekly and Monthly But not Direct as Daily, Weekly, Monthly"/>
    <m/>
    <m/>
    <x v="2"/>
    <m/>
    <m/>
    <s v="COMPLETED &amp; APPROVED"/>
    <s v=" "/>
    <s v=" "/>
    <s v=" "/>
    <m/>
    <m/>
    <m/>
    <m/>
    <m/>
    <m/>
    <s v="NOCHelpdesk"/>
    <s v="Applications/Tools"/>
    <s v="CLOSED"/>
    <m/>
    <m/>
    <m/>
    <d v="2025-09-24T00:00:00"/>
    <s v="\\172.28.9.34\Artefacts_T-Fiber TNOC Tracker\HELPDESK\NOC38,39,40,41,42"/>
    <m/>
    <n v="1"/>
    <s v="Completed &amp; Approved"/>
    <x v="2"/>
  </r>
  <r>
    <n v="2085"/>
    <s v="NOC400"/>
    <s v="NOC"/>
    <s v="NA"/>
    <m/>
    <s v="OSS"/>
    <s v="OSS"/>
    <s v="All Domain"/>
    <s v="OSS"/>
    <s v="Link wise MTTR Monthly"/>
    <m/>
    <s v="Critical"/>
    <s v="OPEN"/>
    <m/>
    <s v="HPSM"/>
    <s v="Incident Management"/>
    <m/>
    <m/>
    <m/>
    <m/>
    <x v="0"/>
    <m/>
    <s v="Open"/>
    <s v="Open"/>
    <s v=" "/>
    <s v=" "/>
    <s v=" "/>
    <m/>
    <m/>
    <m/>
    <m/>
    <m/>
    <m/>
    <s v="NOCAll Domain"/>
    <s v="Applications/Tools"/>
    <s v="OPEN"/>
    <s v="WIP"/>
    <n v="0"/>
    <m/>
    <m/>
    <e v="#N/A"/>
    <m/>
    <n v="1"/>
    <s v="Open"/>
    <x v="0"/>
  </r>
  <r>
    <n v="2086"/>
    <s v="NOC401"/>
    <s v="NOC"/>
    <s v="NA"/>
    <m/>
    <s v="OSS"/>
    <s v="OSS"/>
    <s v="All Domain"/>
    <s v="OSS"/>
    <s v="Link wise MTTR  (Selective from and to dates)"/>
    <m/>
    <s v="Critical"/>
    <s v="NOT_FEASIBLE"/>
    <m/>
    <s v="HPSM"/>
    <s v="Incident Management"/>
    <m/>
    <m/>
    <m/>
    <m/>
    <x v="0"/>
    <m/>
    <m/>
    <s v="CLOSURE REVIEW PENDING "/>
    <s v=" "/>
    <s v=" "/>
    <s v=" "/>
    <m/>
    <m/>
    <m/>
    <m/>
    <m/>
    <m/>
    <s v="NOCAll Domain"/>
    <s v="Applications/Tools"/>
    <e v="#N/A"/>
    <s v="COMPLETED"/>
    <n v="0"/>
    <m/>
    <m/>
    <e v="#N/A"/>
    <m/>
    <n v="1"/>
    <s v="Completed but Verification undrer Process"/>
    <x v="1"/>
  </r>
  <r>
    <n v="2087"/>
    <s v="NOC402"/>
    <s v="NOC"/>
    <s v="NA"/>
    <m/>
    <s v="OSS"/>
    <s v="OSS"/>
    <s v="OSS"/>
    <s v="DC and Field IPMPLS"/>
    <s v="IPSLA  Daily(Packet Drops, Latency, Jitter, ect..)"/>
    <m/>
    <s v="Critical"/>
    <s v="COMPLETED"/>
    <m/>
    <s v="NNMI"/>
    <s v="NPS"/>
    <m/>
    <m/>
    <m/>
    <m/>
    <x v="0"/>
    <m/>
    <m/>
    <s v="CLOSURE REVIEW PENDING "/>
    <s v=" "/>
    <s v=" "/>
    <s v=" "/>
    <m/>
    <m/>
    <m/>
    <m/>
    <m/>
    <m/>
    <s v="NOCOSS"/>
    <s v="Applications/Tools"/>
    <s v="OPEN"/>
    <s v="COMPLETED"/>
    <n v="0"/>
    <m/>
    <m/>
    <m/>
    <m/>
    <n v="1"/>
    <s v="Completed but Verification undrer Process"/>
    <x v="1"/>
  </r>
  <r>
    <n v="2088"/>
    <s v="NOC403"/>
    <s v="NOC"/>
    <s v="NA"/>
    <m/>
    <s v="OSS"/>
    <s v="OSS"/>
    <s v="OSS"/>
    <s v="DC and Field IPMPLS"/>
    <s v="IPSLA  Weekly(Packet drops, latency, jitter, etc..)"/>
    <m/>
    <s v="Critical"/>
    <s v="COMPLETED"/>
    <m/>
    <s v="NNMI"/>
    <s v="NPS"/>
    <m/>
    <m/>
    <m/>
    <m/>
    <x v="0"/>
    <m/>
    <m/>
    <s v="CLOSURE REVIEW PENDING "/>
    <s v=" "/>
    <s v=" "/>
    <s v=" "/>
    <m/>
    <m/>
    <m/>
    <m/>
    <m/>
    <m/>
    <s v="NOCOSS"/>
    <s v="Applications/Tools"/>
    <s v="OPEN"/>
    <s v="COMPLETED"/>
    <n v="0"/>
    <m/>
    <m/>
    <m/>
    <m/>
    <n v="1"/>
    <s v="Completed but Verification undrer Process"/>
    <x v="1"/>
  </r>
  <r>
    <n v="2089"/>
    <s v="NOC404"/>
    <s v="NOC"/>
    <s v="NA"/>
    <m/>
    <s v="OSS"/>
    <s v="OSS"/>
    <s v="OSS"/>
    <s v="DC and Field IPMPLS"/>
    <s v="IPSLA  Monthly (Packet drops, latency, jitter, etc..)"/>
    <m/>
    <s v="Critical"/>
    <s v="COMPLETED"/>
    <m/>
    <s v="NNMI"/>
    <s v="NPS"/>
    <m/>
    <m/>
    <m/>
    <m/>
    <x v="0"/>
    <m/>
    <m/>
    <s v="CLOSURE REVIEW PENDING "/>
    <s v=" "/>
    <s v=" "/>
    <s v=" "/>
    <m/>
    <m/>
    <m/>
    <m/>
    <m/>
    <m/>
    <s v="NOCOSS"/>
    <s v="Applications/Tools"/>
    <s v="OPEN"/>
    <s v="COMPLETED"/>
    <n v="0"/>
    <m/>
    <m/>
    <m/>
    <m/>
    <n v="1"/>
    <s v="Completed but Verification undrer Process"/>
    <x v="1"/>
  </r>
  <r>
    <n v="2090"/>
    <s v="NOC405"/>
    <s v="NOC"/>
    <s v="NA"/>
    <m/>
    <s v="OSS"/>
    <s v="OSS"/>
    <s v="OSS"/>
    <s v="DC and Field IPMPLS"/>
    <s v="IPSLA   (Selective from and to dates)(Packet drops, latency, jitter, etc..)"/>
    <m/>
    <s v="Critical"/>
    <s v="COMPLETED"/>
    <m/>
    <s v="NNMI"/>
    <s v="NPS"/>
    <m/>
    <m/>
    <m/>
    <m/>
    <x v="0"/>
    <m/>
    <m/>
    <s v="CLOSURE REVIEW PENDING "/>
    <s v=" "/>
    <s v=" "/>
    <s v=" "/>
    <m/>
    <m/>
    <m/>
    <m/>
    <m/>
    <m/>
    <s v="NOCOSS"/>
    <s v="Applications/Tools"/>
    <s v="OPEN"/>
    <s v="COMPLETED"/>
    <n v="0"/>
    <m/>
    <m/>
    <m/>
    <m/>
    <n v="1"/>
    <s v="Completed but Verification undrer Process"/>
    <x v="1"/>
  </r>
  <r>
    <n v="2091"/>
    <s v="NOC406"/>
    <s v="NOC"/>
    <s v="NA"/>
    <m/>
    <s v="OSS"/>
    <s v="OSS"/>
    <s v="OSS"/>
    <s v="DC and Field IPMPLS"/>
    <s v="IPSLA   (Packet drops to be configurable and existing  &gt;1% to be reported in Dashboard"/>
    <m/>
    <s v="Critical"/>
    <s v="COMPLETED"/>
    <m/>
    <s v="NNMI"/>
    <s v="NPS"/>
    <m/>
    <m/>
    <m/>
    <m/>
    <x v="0"/>
    <m/>
    <m/>
    <s v="CLOSURE REVIEW PENDING "/>
    <s v=" "/>
    <s v=" "/>
    <s v=" "/>
    <m/>
    <m/>
    <m/>
    <m/>
    <m/>
    <m/>
    <s v="NOCOSS"/>
    <s v="Applications/Tools"/>
    <s v="OPEN"/>
    <s v="COMPLETED"/>
    <s v="To be checked"/>
    <m/>
    <m/>
    <m/>
    <m/>
    <n v="1"/>
    <s v="Completed but Verification undrer Process"/>
    <x v="1"/>
  </r>
  <r>
    <n v="2092"/>
    <s v="NOC407"/>
    <s v="NOC"/>
    <s v="NA"/>
    <m/>
    <s v="OSS"/>
    <s v="OSS"/>
    <s v="OSS"/>
    <s v="DC and Field IPMPLS"/>
    <s v="IPSLA   (Latency to be configurable and existing  &gt;10ms to be reported in Dashboard"/>
    <m/>
    <s v="Critical"/>
    <s v="COMPLETED"/>
    <m/>
    <s v="NNMI"/>
    <s v="NPS"/>
    <m/>
    <m/>
    <m/>
    <m/>
    <x v="0"/>
    <m/>
    <m/>
    <s v="CLOSURE REVIEW PENDING "/>
    <s v=" "/>
    <s v=" "/>
    <s v=" "/>
    <m/>
    <m/>
    <m/>
    <m/>
    <m/>
    <m/>
    <s v="NOCOSS"/>
    <s v="Applications/Tools"/>
    <s v="OPEN"/>
    <s v="COMPLETED"/>
    <s v="To be checked"/>
    <m/>
    <m/>
    <m/>
    <m/>
    <n v="1"/>
    <s v="Completed but Verification undrer Process"/>
    <x v="1"/>
  </r>
  <r>
    <n v="2093"/>
    <s v="NOC408"/>
    <s v="NOC"/>
    <s v="NA"/>
    <m/>
    <s v="OSS"/>
    <s v="OSS"/>
    <s v="OSS"/>
    <s v="DC and Field IPMPLS"/>
    <s v="IPSLA   (Jitter to be configurable and existing  &gt;30ms to be reported in Dashboard"/>
    <m/>
    <s v="Critical"/>
    <s v="COMPLETED"/>
    <m/>
    <s v="NNMI"/>
    <s v="NPS"/>
    <m/>
    <m/>
    <m/>
    <m/>
    <x v="0"/>
    <m/>
    <m/>
    <s v="CLOSURE REVIEW PENDING "/>
    <s v=" "/>
    <s v=" "/>
    <s v=" "/>
    <m/>
    <m/>
    <m/>
    <m/>
    <m/>
    <m/>
    <s v="NOCOSS"/>
    <s v="Applications/Tools"/>
    <s v="OPEN"/>
    <s v="COMPLETED"/>
    <s v="To be checked"/>
    <m/>
    <m/>
    <m/>
    <m/>
    <n v="1"/>
    <s v="Completed but Verification undrer Process"/>
    <x v="1"/>
  </r>
  <r>
    <n v="2094"/>
    <s v="NOC409"/>
    <s v="NOC"/>
    <s v="NA"/>
    <m/>
    <s v="OSS"/>
    <s v="OSS"/>
    <s v="OSS"/>
    <s v="DC and Field IPMPLS"/>
    <s v="Traffic Utilisation covering All QoS Partameters Daily"/>
    <m/>
    <s v="Critical"/>
    <s v="OPEN"/>
    <m/>
    <s v="NNMI"/>
    <s v="NPS"/>
    <m/>
    <s v="09-09-2025: Need to discuss with OT"/>
    <m/>
    <m/>
    <x v="0"/>
    <m/>
    <s v="Open"/>
    <s v="Open"/>
    <s v=" "/>
    <s v=" "/>
    <s v=" "/>
    <m/>
    <m/>
    <m/>
    <m/>
    <m/>
    <m/>
    <s v="NOCOSS"/>
    <s v="Applications/Tools"/>
    <s v="OPEN"/>
    <s v="OPEN"/>
    <s v="09-09-2025: Need to discuss with OT"/>
    <m/>
    <m/>
    <e v="#N/A"/>
    <m/>
    <n v="1"/>
    <s v="Open"/>
    <x v="0"/>
  </r>
  <r>
    <n v="2095"/>
    <s v="NOC41"/>
    <s v="NOC"/>
    <s v="NA"/>
    <m/>
    <m/>
    <m/>
    <s v="Helpdesk"/>
    <s v="Help Desk"/>
    <s v="Help Desk managing and publishing KPI like Total I/O call, answereed call withing time frame etc. Monthly"/>
    <m/>
    <s v="NON-Critical"/>
    <s v=" "/>
    <m/>
    <s v="Helpdesk"/>
    <s v="Dial center"/>
    <s v="CLosed"/>
    <s v="24-Sep-25: Option available to Choose Dates, daily, Weekly and Monthly But not Direct as Daily, Weekly, Monthly"/>
    <m/>
    <m/>
    <x v="2"/>
    <m/>
    <m/>
    <s v="COMPLETED &amp; APPROVED"/>
    <s v=" "/>
    <s v=" "/>
    <s v=" "/>
    <m/>
    <m/>
    <m/>
    <m/>
    <m/>
    <m/>
    <s v="NOCHelpdesk"/>
    <s v="Applications/Tools"/>
    <s v="CLOSED"/>
    <m/>
    <m/>
    <m/>
    <d v="2025-09-24T00:00:00"/>
    <s v="\\172.28.9.34\Artefacts_T-Fiber TNOC Tracker\HELPDESK\NOC38,39,40,41,42"/>
    <m/>
    <n v="1"/>
    <s v="Completed &amp; Approved"/>
    <x v="2"/>
  </r>
  <r>
    <n v="2096"/>
    <s v="NOC410"/>
    <s v="NOC"/>
    <s v="NA"/>
    <m/>
    <s v="OSS"/>
    <s v="OSS"/>
    <s v="OSS"/>
    <s v="DC and Field IPMPLS"/>
    <s v="Traffic Utilisation covering All QoS Partameters Weekly"/>
    <m/>
    <s v="Critical"/>
    <s v="OPEN"/>
    <m/>
    <s v="NNMI"/>
    <s v="NPS"/>
    <m/>
    <s v="09-09-2025: Need to discuss with OT"/>
    <m/>
    <m/>
    <x v="0"/>
    <m/>
    <s v="Open"/>
    <s v="Open"/>
    <s v=" "/>
    <s v=" "/>
    <s v=" "/>
    <m/>
    <m/>
    <m/>
    <m/>
    <m/>
    <m/>
    <s v="NOCOSS"/>
    <s v="Applications/Tools"/>
    <s v="OPEN"/>
    <s v="OPEN"/>
    <s v="09-09-2025: Need to discuss with OT"/>
    <m/>
    <m/>
    <e v="#N/A"/>
    <m/>
    <n v="1"/>
    <s v="Open"/>
    <x v="0"/>
  </r>
  <r>
    <n v="2097"/>
    <s v="NOC411"/>
    <s v="NOC"/>
    <s v="NA"/>
    <m/>
    <s v="OSS"/>
    <s v="OSS"/>
    <s v="OSS"/>
    <s v="DC and Field IPMPLS"/>
    <s v="Traffic Utilisation covering All QoS Partameters Monthly"/>
    <m/>
    <s v="Critical"/>
    <s v="OPEN"/>
    <m/>
    <s v="NNMI"/>
    <s v="NPS"/>
    <m/>
    <s v="09-09-2025: Need to discuss with OT"/>
    <m/>
    <m/>
    <x v="0"/>
    <m/>
    <s v="Open"/>
    <s v="Open"/>
    <s v=" "/>
    <s v=" "/>
    <s v=" "/>
    <m/>
    <m/>
    <m/>
    <m/>
    <m/>
    <m/>
    <s v="NOCOSS"/>
    <s v="Applications/Tools"/>
    <s v="OPEN"/>
    <s v="OPEN"/>
    <s v="09-09-2025: Need to discuss with OT"/>
    <m/>
    <m/>
    <e v="#N/A"/>
    <m/>
    <n v="1"/>
    <s v="Open"/>
    <x v="0"/>
  </r>
  <r>
    <n v="2098"/>
    <s v="NOC412"/>
    <s v="NOC"/>
    <s v="NA"/>
    <m/>
    <s v="OSS"/>
    <s v="OSS"/>
    <s v="OSS"/>
    <s v="DC and Field IPMPLS"/>
    <s v="Traffic Utilisation covering All QoS Partameters  (Selective from and to dates)"/>
    <m/>
    <s v="Critical"/>
    <s v="OPEN"/>
    <m/>
    <s v="NNMI"/>
    <s v="NPS"/>
    <m/>
    <s v="09-09-2025: Need to discuss with OT"/>
    <m/>
    <m/>
    <x v="0"/>
    <m/>
    <s v="Open"/>
    <s v="Open"/>
    <s v=" "/>
    <s v=" "/>
    <s v=" "/>
    <m/>
    <m/>
    <m/>
    <m/>
    <m/>
    <m/>
    <s v="NOCOSS"/>
    <s v="Applications/Tools"/>
    <s v="OPEN"/>
    <s v="OPEN"/>
    <s v="09-09-2025: Need to discuss with OT"/>
    <m/>
    <m/>
    <e v="#N/A"/>
    <m/>
    <n v="1"/>
    <s v="Open"/>
    <x v="0"/>
  </r>
  <r>
    <n v="2099"/>
    <s v="NOC413"/>
    <s v="NOC"/>
    <s v="NA"/>
    <m/>
    <s v="OSS"/>
    <s v="OSS"/>
    <s v="OSS"/>
    <s v="BBNL Reports"/>
    <s v="Block and GP Status  Daily"/>
    <m/>
    <s v="Critical"/>
    <s v="COMPLETED"/>
    <m/>
    <s v="HPSM"/>
    <s v="Incident Management"/>
    <m/>
    <m/>
    <m/>
    <m/>
    <x v="0"/>
    <m/>
    <m/>
    <s v="CLOSURE REVIEW PENDING "/>
    <s v=" "/>
    <s v=" "/>
    <s v=" "/>
    <m/>
    <m/>
    <m/>
    <m/>
    <m/>
    <m/>
    <s v="NOCOSS"/>
    <s v="Applications/Tools"/>
    <s v="OPEN"/>
    <s v="COMPLETED"/>
    <n v="0"/>
    <m/>
    <m/>
    <m/>
    <m/>
    <n v="1"/>
    <s v="Completed but Verification undrer Process"/>
    <x v="1"/>
  </r>
  <r>
    <n v="2100"/>
    <s v="NOC414"/>
    <s v="NOC"/>
    <s v="NA"/>
    <m/>
    <s v="OSS"/>
    <s v="OSS"/>
    <s v="OSS"/>
    <s v="BBNL Reports"/>
    <s v="Block and GP Status  Weekly"/>
    <m/>
    <s v="Critical"/>
    <s v="NOT_FEASIBLE"/>
    <m/>
    <s v="HPSM"/>
    <s v="Incident Management"/>
    <m/>
    <m/>
    <m/>
    <m/>
    <x v="0"/>
    <m/>
    <s v="Open"/>
    <s v="Not Feasible "/>
    <s v=" "/>
    <s v=" "/>
    <s v=" "/>
    <m/>
    <m/>
    <m/>
    <m/>
    <m/>
    <m/>
    <s v="NOCOSS"/>
    <s v="Applications/Tools"/>
    <e v="#N/A"/>
    <s v="Not Required to BBNL"/>
    <s v="11-Oct-25: BBNL do not ask weekly hence it is not delivered"/>
    <m/>
    <m/>
    <e v="#N/A"/>
    <m/>
    <n v="1"/>
    <s v="Open"/>
    <x v="0"/>
  </r>
  <r>
    <n v="2101"/>
    <s v="NOC415"/>
    <s v="NOC"/>
    <s v="NA"/>
    <m/>
    <s v="OSS"/>
    <s v="OSS"/>
    <s v="OSS"/>
    <s v="BBNL Reports"/>
    <s v="Block and GP Status  Monthly"/>
    <m/>
    <s v="Critical"/>
    <s v="COMPLETED"/>
    <m/>
    <s v="HPSM"/>
    <s v="Incident Management"/>
    <m/>
    <m/>
    <m/>
    <m/>
    <x v="0"/>
    <m/>
    <m/>
    <s v="CLOSURE REVIEW PENDING "/>
    <s v=" "/>
    <s v=" "/>
    <s v=" "/>
    <m/>
    <m/>
    <m/>
    <m/>
    <m/>
    <m/>
    <s v="NOCOSS"/>
    <s v="Applications/Tools"/>
    <s v="OPEN"/>
    <s v="COMPLETED"/>
    <n v="0"/>
    <m/>
    <m/>
    <m/>
    <m/>
    <n v="1"/>
    <s v="Completed but Verification undrer Process"/>
    <x v="1"/>
  </r>
  <r>
    <n v="2102"/>
    <s v="NOC416"/>
    <s v="NOC"/>
    <s v="NA"/>
    <m/>
    <s v="OSS"/>
    <s v="OSS"/>
    <s v="OSS"/>
    <s v="BBNL Reports"/>
    <s v="Block and GP Status   (Selective from and to dates)"/>
    <m/>
    <s v="Critical"/>
    <s v="NOT_FEASIBLE"/>
    <m/>
    <s v="HPSM"/>
    <s v="Incident Management"/>
    <m/>
    <m/>
    <m/>
    <m/>
    <x v="0"/>
    <m/>
    <s v="Open"/>
    <s v="Not Feasible "/>
    <s v=" "/>
    <s v=" "/>
    <s v=" "/>
    <m/>
    <m/>
    <m/>
    <m/>
    <m/>
    <m/>
    <s v="NOCOSS"/>
    <s v="Applications/Tools"/>
    <e v="#N/A"/>
    <s v="Not Required to BBNL"/>
    <s v="11-Oct-25: BBNL do not ask Selective from and to dates hence it is not delivered"/>
    <m/>
    <m/>
    <e v="#N/A"/>
    <m/>
    <n v="1"/>
    <s v="Open"/>
    <x v="0"/>
  </r>
  <r>
    <n v="2103"/>
    <s v="NOC417"/>
    <s v="NOC"/>
    <s v="NA"/>
    <m/>
    <s v="OSS"/>
    <s v="OSS"/>
    <s v="OSS"/>
    <s v="BBNL Reports"/>
    <s v="Block and GP Availability Daily"/>
    <m/>
    <s v="Critical"/>
    <s v="COMPLETED"/>
    <m/>
    <s v="HPSM"/>
    <s v="Incident Management"/>
    <m/>
    <m/>
    <m/>
    <m/>
    <x v="0"/>
    <m/>
    <m/>
    <s v="CLOSURE REVIEW PENDING "/>
    <s v=" "/>
    <s v=" "/>
    <s v=" "/>
    <m/>
    <m/>
    <m/>
    <m/>
    <m/>
    <m/>
    <s v="NOCOSS"/>
    <s v="Applications/Tools"/>
    <s v="OPEN"/>
    <s v="COMPLETED"/>
    <n v="0"/>
    <m/>
    <m/>
    <m/>
    <m/>
    <n v="1"/>
    <s v="Completed but Verification undrer Process"/>
    <x v="1"/>
  </r>
  <r>
    <n v="2104"/>
    <s v="NOC418"/>
    <s v="NOC"/>
    <s v="NA"/>
    <m/>
    <s v="OSS"/>
    <s v="OSS"/>
    <s v="OSS"/>
    <s v="BBNL Reports"/>
    <s v="Block and GP Availability Weekly"/>
    <m/>
    <s v="Critical"/>
    <s v="NOT_FEASIBLE"/>
    <m/>
    <s v="HPSM"/>
    <s v="Incident Management"/>
    <m/>
    <m/>
    <m/>
    <m/>
    <x v="0"/>
    <m/>
    <s v="Open"/>
    <s v="Not Feasible "/>
    <s v=" "/>
    <s v=" "/>
    <s v=" "/>
    <m/>
    <m/>
    <m/>
    <m/>
    <m/>
    <m/>
    <s v="NOCOSS"/>
    <s v="Applications/Tools"/>
    <e v="#N/A"/>
    <s v="Not Required to BBNL"/>
    <s v="11-Oct-25: BBNL do not ask weekly hence it is not delivered"/>
    <m/>
    <m/>
    <e v="#N/A"/>
    <m/>
    <n v="1"/>
    <s v="Open"/>
    <x v="0"/>
  </r>
  <r>
    <n v="2105"/>
    <s v="NOC419"/>
    <s v="NOC"/>
    <s v="NA"/>
    <m/>
    <s v="OSS"/>
    <s v="OSS"/>
    <s v="OSS"/>
    <s v="BBNL Reports"/>
    <s v="Block and GP Availability Monthly"/>
    <m/>
    <s v="Critical"/>
    <s v="COMPLETED"/>
    <m/>
    <s v="HPSM"/>
    <s v="Incident Management"/>
    <m/>
    <m/>
    <m/>
    <m/>
    <x v="0"/>
    <m/>
    <m/>
    <s v="CLOSURE REVIEW PENDING "/>
    <s v=" "/>
    <s v=" "/>
    <s v=" "/>
    <m/>
    <m/>
    <m/>
    <m/>
    <m/>
    <m/>
    <s v="NOCOSS"/>
    <s v="Applications/Tools"/>
    <s v="OPEN"/>
    <s v="COMPLETED"/>
    <n v="0"/>
    <m/>
    <m/>
    <m/>
    <m/>
    <n v="1"/>
    <s v="Completed but Verification undrer Process"/>
    <x v="1"/>
  </r>
  <r>
    <n v="2106"/>
    <s v="NOC42"/>
    <s v="NOC"/>
    <s v="NA"/>
    <m/>
    <m/>
    <m/>
    <s v="Helpdesk"/>
    <s v="Help Desk"/>
    <s v="Help Desk managing and publishing KPI like Total I/O call, answereed call withing time frame etc.  (Selective from and to dates)"/>
    <m/>
    <s v="NON-Critical"/>
    <s v=" "/>
    <m/>
    <s v="Helpdesk"/>
    <s v="Dial center"/>
    <s v="CLosed"/>
    <s v="24-Sep-25: Option available to Choose Dates, daily, Weekly and Monthly But not Direct as Daily, Weekly, Monthly"/>
    <m/>
    <m/>
    <x v="2"/>
    <m/>
    <m/>
    <s v="COMPLETED &amp; APPROVED"/>
    <s v=" "/>
    <s v=" "/>
    <s v=" "/>
    <m/>
    <m/>
    <m/>
    <m/>
    <m/>
    <m/>
    <s v="NOCHelpdesk"/>
    <s v="Applications/Tools"/>
    <s v="CLOSED"/>
    <m/>
    <m/>
    <m/>
    <d v="2025-09-24T00:00:00"/>
    <s v="\\172.28.9.34\Artefacts_T-Fiber TNOC Tracker\HELPDESK\NOC38,39,40,41,42"/>
    <m/>
    <n v="1"/>
    <s v="Completed &amp; Approved"/>
    <x v="2"/>
  </r>
  <r>
    <n v="2107"/>
    <s v="NOC420"/>
    <s v="NOC"/>
    <s v="NA"/>
    <m/>
    <s v="OSS"/>
    <s v="OSS"/>
    <s v="OSS"/>
    <s v="BBNL Reports"/>
    <s v="Block and GP Availability  (Selective from and to dates)"/>
    <m/>
    <s v="Critical"/>
    <s v="NOT_FEASIBLE"/>
    <m/>
    <s v="HPSM"/>
    <s v="Incident Management"/>
    <m/>
    <m/>
    <m/>
    <m/>
    <x v="0"/>
    <m/>
    <s v="Open"/>
    <s v="Not Feasible "/>
    <s v=" "/>
    <s v=" "/>
    <s v=" "/>
    <m/>
    <m/>
    <m/>
    <m/>
    <m/>
    <m/>
    <s v="NOCOSS"/>
    <s v="Applications/Tools"/>
    <e v="#N/A"/>
    <s v="Not Required to BBNL"/>
    <s v="11-Oct-25: BBNL do not ask Selective from and to dates hence it is not delivered"/>
    <m/>
    <m/>
    <e v="#N/A"/>
    <m/>
    <n v="1"/>
    <s v="Open"/>
    <x v="0"/>
  </r>
  <r>
    <n v="2108"/>
    <s v="NOC421"/>
    <s v="NOC"/>
    <s v="NA"/>
    <m/>
    <m/>
    <m/>
    <s v="New BSS"/>
    <s v="BBNL Reports"/>
    <s v="FTTH Connections and their utilisation(Including Household) Daily"/>
    <m/>
    <s v="Critical"/>
    <s v="OPEN"/>
    <m/>
    <s v="BSS"/>
    <s v="CRM"/>
    <m/>
    <m/>
    <m/>
    <m/>
    <x v="0"/>
    <m/>
    <s v="Open"/>
    <s v="Open"/>
    <s v=" "/>
    <s v=" "/>
    <s v=" "/>
    <m/>
    <m/>
    <m/>
    <m/>
    <m/>
    <m/>
    <s v="NOCNew BSS"/>
    <e v="#N/A"/>
    <s v="OPEN"/>
    <s v="Not Relevant to OSS"/>
    <n v="0"/>
    <m/>
    <m/>
    <e v="#N/A"/>
    <m/>
    <n v="1"/>
    <s v="Open"/>
    <x v="0"/>
  </r>
  <r>
    <n v="2109"/>
    <s v="NOC422"/>
    <s v="NOC"/>
    <s v="NA"/>
    <m/>
    <m/>
    <m/>
    <s v="New BSS"/>
    <s v="BBNL Reports"/>
    <s v="FTTH Connections and their utilisation(Including Household) Weekly"/>
    <m/>
    <s v="Critical"/>
    <s v="OPEN"/>
    <m/>
    <s v="BSS"/>
    <s v="CRM"/>
    <m/>
    <m/>
    <m/>
    <m/>
    <x v="0"/>
    <m/>
    <s v="Open"/>
    <s v="Open"/>
    <s v=" "/>
    <s v=" "/>
    <s v=" "/>
    <m/>
    <m/>
    <m/>
    <m/>
    <m/>
    <m/>
    <s v="NOCNew BSS"/>
    <e v="#N/A"/>
    <s v="OPEN"/>
    <s v="Not Relevant to OSS"/>
    <n v="0"/>
    <m/>
    <m/>
    <e v="#N/A"/>
    <m/>
    <n v="1"/>
    <s v="Open"/>
    <x v="0"/>
  </r>
  <r>
    <n v="2110"/>
    <s v="NOC423"/>
    <s v="NOC"/>
    <s v="NA"/>
    <m/>
    <m/>
    <m/>
    <s v="New BSS"/>
    <s v="BBNL Reports"/>
    <s v="FTTH Connections and their utilisation(Including Household) Monthly"/>
    <m/>
    <s v="Critical"/>
    <s v="OPEN"/>
    <m/>
    <s v="BSS"/>
    <s v="CRM"/>
    <m/>
    <m/>
    <m/>
    <m/>
    <x v="0"/>
    <m/>
    <s v="Open"/>
    <s v="Open"/>
    <s v=" "/>
    <s v=" "/>
    <s v=" "/>
    <m/>
    <m/>
    <m/>
    <m/>
    <m/>
    <m/>
    <s v="NOCNew BSS"/>
    <e v="#N/A"/>
    <s v="OPEN"/>
    <s v="Not Relevant to OSS"/>
    <n v="0"/>
    <m/>
    <m/>
    <e v="#N/A"/>
    <m/>
    <n v="1"/>
    <s v="Open"/>
    <x v="0"/>
  </r>
  <r>
    <n v="2111"/>
    <s v="NOC424"/>
    <s v="NOC"/>
    <s v="NA"/>
    <m/>
    <m/>
    <m/>
    <s v="New BSS"/>
    <s v="BBNL Reports"/>
    <s v="FTTH Connections and their utilisation(Including Household)  (Selective from and to dates)"/>
    <m/>
    <s v="Critical"/>
    <s v="OPEN"/>
    <m/>
    <s v="BSS"/>
    <s v="CRM"/>
    <m/>
    <m/>
    <m/>
    <m/>
    <x v="0"/>
    <m/>
    <s v="Open"/>
    <s v="Open"/>
    <s v=" "/>
    <s v=" "/>
    <s v=" "/>
    <m/>
    <m/>
    <m/>
    <m/>
    <m/>
    <m/>
    <s v="NOCNew BSS"/>
    <e v="#N/A"/>
    <s v="OPEN"/>
    <s v="Not Relevant to OSS"/>
    <n v="0"/>
    <m/>
    <m/>
    <e v="#N/A"/>
    <m/>
    <n v="1"/>
    <s v="Open"/>
    <x v="0"/>
  </r>
  <r>
    <n v="2112"/>
    <s v="NOC425"/>
    <s v="NOC"/>
    <s v="NA"/>
    <m/>
    <m/>
    <m/>
    <s v="BSS"/>
    <s v="Regulatory Compliance"/>
    <s v="Customer connections Daily"/>
    <m/>
    <s v="Critical"/>
    <s v="OPEN"/>
    <m/>
    <s v="BSS"/>
    <s v="CRM"/>
    <m/>
    <s v=" "/>
    <m/>
    <m/>
    <x v="1"/>
    <m/>
    <s v="Open"/>
    <s v="Open"/>
    <s v=" "/>
    <s v=" "/>
    <s v=" "/>
    <m/>
    <m/>
    <m/>
    <m/>
    <m/>
    <m/>
    <s v="NOCBSS"/>
    <s v="Applications/Tools"/>
    <s v="OPEN"/>
    <m/>
    <m/>
    <m/>
    <m/>
    <e v="#N/A"/>
    <m/>
    <n v="1"/>
    <s v="Open"/>
    <x v="0"/>
  </r>
  <r>
    <n v="2113"/>
    <s v="NOC426"/>
    <s v="NOC"/>
    <s v="NA"/>
    <m/>
    <m/>
    <m/>
    <s v="BSS"/>
    <s v="Regulatory Compliance"/>
    <s v="Customer connections Weekly"/>
    <m/>
    <s v="Critical"/>
    <s v="OPEN"/>
    <m/>
    <s v="BSS"/>
    <s v="CRM"/>
    <m/>
    <s v=" "/>
    <m/>
    <m/>
    <x v="1"/>
    <m/>
    <s v="Open"/>
    <s v="Open"/>
    <s v=" "/>
    <s v=" "/>
    <s v=" "/>
    <m/>
    <m/>
    <m/>
    <m/>
    <m/>
    <m/>
    <s v="NOCBSS"/>
    <s v="Applications/Tools"/>
    <s v="OPEN"/>
    <m/>
    <m/>
    <m/>
    <m/>
    <e v="#N/A"/>
    <m/>
    <n v="1"/>
    <s v="Open"/>
    <x v="0"/>
  </r>
  <r>
    <n v="2114"/>
    <s v="NOC427"/>
    <s v="NOC"/>
    <s v="NA"/>
    <m/>
    <m/>
    <m/>
    <s v="BSS"/>
    <s v="Regulatory Compliance"/>
    <s v="Customer connections Monthly"/>
    <m/>
    <s v="Critical"/>
    <s v="OPEN"/>
    <m/>
    <s v="BSS"/>
    <s v="CRM"/>
    <m/>
    <s v=" "/>
    <m/>
    <m/>
    <x v="1"/>
    <m/>
    <s v="Open"/>
    <s v="Open"/>
    <s v=" "/>
    <s v=" "/>
    <s v=" "/>
    <m/>
    <m/>
    <m/>
    <m/>
    <m/>
    <m/>
    <s v="NOCBSS"/>
    <s v="Applications/Tools"/>
    <s v="OPEN"/>
    <m/>
    <m/>
    <m/>
    <m/>
    <e v="#N/A"/>
    <m/>
    <n v="1"/>
    <s v="Open"/>
    <x v="0"/>
  </r>
  <r>
    <n v="2115"/>
    <s v="NOC428"/>
    <s v="NOC"/>
    <s v="NA"/>
    <m/>
    <m/>
    <m/>
    <s v="BSS"/>
    <s v="Regulatory Compliance"/>
    <s v="Customer connections  (Selective from and to dates)"/>
    <m/>
    <s v="Critical"/>
    <s v="OPEN"/>
    <m/>
    <s v="BSS"/>
    <s v="CRM"/>
    <m/>
    <s v=" "/>
    <m/>
    <m/>
    <x v="1"/>
    <m/>
    <s v="Open"/>
    <s v="Open"/>
    <s v=" "/>
    <s v=" "/>
    <s v=" "/>
    <m/>
    <m/>
    <m/>
    <m/>
    <m/>
    <m/>
    <s v="NOCBSS"/>
    <s v="Applications/Tools"/>
    <s v="OPEN"/>
    <m/>
    <m/>
    <m/>
    <m/>
    <e v="#N/A"/>
    <m/>
    <n v="1"/>
    <s v="Open"/>
    <x v="0"/>
  </r>
  <r>
    <n v="2116"/>
    <s v="NOC429"/>
    <s v="NOC"/>
    <s v="NA"/>
    <m/>
    <m/>
    <m/>
    <s v="BSS"/>
    <s v="Regulatory Compliance"/>
    <s v="Billing Daily"/>
    <m/>
    <s v="Critical"/>
    <s v="OPEN"/>
    <m/>
    <s v="BSS"/>
    <s v="Billing"/>
    <m/>
    <s v=" "/>
    <m/>
    <m/>
    <x v="1"/>
    <m/>
    <s v="Open"/>
    <s v="Open"/>
    <s v=" "/>
    <s v=" "/>
    <s v=" "/>
    <m/>
    <m/>
    <m/>
    <m/>
    <m/>
    <m/>
    <s v="NOCBSS"/>
    <s v="Applications/Tools"/>
    <s v="OPEN"/>
    <m/>
    <m/>
    <m/>
    <m/>
    <e v="#N/A"/>
    <m/>
    <n v="1"/>
    <s v="Open"/>
    <x v="0"/>
  </r>
  <r>
    <n v="2117"/>
    <s v="NOC43"/>
    <s v="NOC"/>
    <s v="NA"/>
    <m/>
    <s v="OSS"/>
    <s v="OSS"/>
    <s v="OSS"/>
    <s v="Service Assurance"/>
    <s v="Raised Proactive and reactive TT for all service deliverable sites and troubleshoot, escalation to field, follow up with field and resolve the issue Hourly"/>
    <m/>
    <s v="Critical"/>
    <s v="COMPLETED"/>
    <m/>
    <s v="HPSM"/>
    <s v="Incident Management"/>
    <m/>
    <m/>
    <m/>
    <m/>
    <x v="0"/>
    <m/>
    <m/>
    <s v="CLOSURE REVIEW PENDING "/>
    <s v=" "/>
    <s v=" "/>
    <s v=" "/>
    <m/>
    <m/>
    <m/>
    <m/>
    <m/>
    <m/>
    <s v="NOCOSS"/>
    <s v="Applications/Tools"/>
    <s v="OPEN"/>
    <s v="COMPLETED"/>
    <n v="0"/>
    <m/>
    <m/>
    <m/>
    <m/>
    <n v="1"/>
    <s v="Completed but Verification undrer Process"/>
    <x v="1"/>
  </r>
  <r>
    <n v="2118"/>
    <s v="NOC430"/>
    <s v="NOC"/>
    <s v="NA"/>
    <m/>
    <m/>
    <m/>
    <s v="BSS"/>
    <s v="Regulatory Compliance"/>
    <s v="Billing Weekly"/>
    <m/>
    <s v="Critical"/>
    <s v="OPEN"/>
    <m/>
    <s v="BSS"/>
    <s v="Billing"/>
    <m/>
    <s v=" "/>
    <m/>
    <m/>
    <x v="1"/>
    <m/>
    <s v="Open"/>
    <s v="Open"/>
    <s v=" "/>
    <s v=" "/>
    <s v=" "/>
    <m/>
    <m/>
    <m/>
    <m/>
    <m/>
    <m/>
    <s v="NOCBSS"/>
    <s v="Applications/Tools"/>
    <s v="OPEN"/>
    <m/>
    <m/>
    <m/>
    <m/>
    <e v="#N/A"/>
    <m/>
    <n v="1"/>
    <s v="Open"/>
    <x v="0"/>
  </r>
  <r>
    <n v="2119"/>
    <s v="NOC431"/>
    <s v="NOC"/>
    <s v="NA"/>
    <m/>
    <m/>
    <m/>
    <s v="BSS"/>
    <s v="Regulatory Compliance"/>
    <s v="Billing Monthly"/>
    <m/>
    <s v="Critical"/>
    <s v="OPEN"/>
    <m/>
    <s v="BSS"/>
    <s v="Billing"/>
    <m/>
    <s v=" "/>
    <m/>
    <m/>
    <x v="1"/>
    <m/>
    <s v="Open"/>
    <s v="Open"/>
    <s v=" "/>
    <s v=" "/>
    <s v=" "/>
    <m/>
    <m/>
    <m/>
    <m/>
    <m/>
    <m/>
    <s v="NOCBSS"/>
    <s v="Applications/Tools"/>
    <s v="OPEN"/>
    <m/>
    <m/>
    <m/>
    <m/>
    <e v="#N/A"/>
    <m/>
    <n v="1"/>
    <s v="Open"/>
    <x v="0"/>
  </r>
  <r>
    <n v="2120"/>
    <s v="NOC432"/>
    <s v="NOC"/>
    <s v="NA"/>
    <m/>
    <m/>
    <m/>
    <s v="BSS"/>
    <s v="Regulatory Compliance"/>
    <s v="Billing  (Selective from and to dates)"/>
    <m/>
    <s v="Critical"/>
    <s v="OPEN"/>
    <m/>
    <s v="BSS"/>
    <s v="Billing"/>
    <m/>
    <s v=" "/>
    <m/>
    <m/>
    <x v="1"/>
    <m/>
    <s v="Open"/>
    <s v="Open"/>
    <s v=" "/>
    <s v=" "/>
    <s v=" "/>
    <m/>
    <m/>
    <m/>
    <m/>
    <m/>
    <m/>
    <s v="NOCBSS"/>
    <s v="Applications/Tools"/>
    <s v="OPEN"/>
    <m/>
    <m/>
    <m/>
    <m/>
    <e v="#N/A"/>
    <m/>
    <n v="1"/>
    <s v="Open"/>
    <x v="0"/>
  </r>
  <r>
    <n v="2121"/>
    <s v="NOC433"/>
    <s v="NOC"/>
    <s v="NA"/>
    <m/>
    <m/>
    <m/>
    <s v="BSS"/>
    <s v="Regulatory Compliance"/>
    <s v="Waiver Daily"/>
    <m/>
    <s v="Critical"/>
    <s v="OPEN"/>
    <m/>
    <s v="BSS"/>
    <s v="Billing"/>
    <m/>
    <s v=" "/>
    <m/>
    <m/>
    <x v="1"/>
    <m/>
    <s v="Open"/>
    <s v="Open"/>
    <s v=" "/>
    <s v=" "/>
    <s v=" "/>
    <m/>
    <m/>
    <m/>
    <m/>
    <m/>
    <m/>
    <s v="NOCBSS"/>
    <s v="Applications/Tools"/>
    <s v="OPEN"/>
    <m/>
    <m/>
    <m/>
    <m/>
    <e v="#N/A"/>
    <m/>
    <n v="1"/>
    <s v="Open"/>
    <x v="0"/>
  </r>
  <r>
    <n v="2122"/>
    <s v="NOC434"/>
    <s v="NOC"/>
    <s v="NA"/>
    <m/>
    <m/>
    <m/>
    <s v="BSS"/>
    <s v="Regulatory Compliance"/>
    <s v="Waiver Weekly"/>
    <m/>
    <s v="Critical"/>
    <s v="OPEN"/>
    <m/>
    <s v="BSS"/>
    <s v="Billing"/>
    <m/>
    <s v=" "/>
    <m/>
    <m/>
    <x v="1"/>
    <m/>
    <s v="Open"/>
    <s v="Open"/>
    <s v=" "/>
    <s v=" "/>
    <s v=" "/>
    <m/>
    <m/>
    <m/>
    <m/>
    <m/>
    <m/>
    <s v="NOCBSS"/>
    <s v="Applications/Tools"/>
    <s v="OPEN"/>
    <m/>
    <m/>
    <m/>
    <m/>
    <e v="#N/A"/>
    <m/>
    <n v="1"/>
    <s v="Open"/>
    <x v="0"/>
  </r>
  <r>
    <n v="2123"/>
    <s v="NOC435"/>
    <s v="NOC"/>
    <s v="NA"/>
    <m/>
    <m/>
    <m/>
    <s v="BSS"/>
    <s v="Regulatory Compliance"/>
    <s v="Waiver Monthly"/>
    <m/>
    <s v="Critical"/>
    <s v="OPEN"/>
    <m/>
    <s v="BSS"/>
    <s v="Billing"/>
    <m/>
    <s v=" "/>
    <m/>
    <m/>
    <x v="1"/>
    <m/>
    <s v="Open"/>
    <s v="Open"/>
    <s v=" "/>
    <s v=" "/>
    <s v=" "/>
    <m/>
    <m/>
    <m/>
    <m/>
    <m/>
    <m/>
    <s v="NOCBSS"/>
    <s v="Applications/Tools"/>
    <s v="OPEN"/>
    <m/>
    <m/>
    <m/>
    <m/>
    <e v="#N/A"/>
    <m/>
    <n v="1"/>
    <s v="Open"/>
    <x v="0"/>
  </r>
  <r>
    <n v="2124"/>
    <s v="NOC436"/>
    <s v="NOC"/>
    <s v="NA"/>
    <m/>
    <m/>
    <m/>
    <s v="BSS"/>
    <s v="Regulatory Compliance"/>
    <s v="Waiver  (Selective from and to dates)"/>
    <m/>
    <s v="Critical"/>
    <s v="OPEN"/>
    <m/>
    <s v="BSS"/>
    <s v="Billing"/>
    <m/>
    <s v=" "/>
    <m/>
    <m/>
    <x v="1"/>
    <m/>
    <s v="Open"/>
    <s v="Open"/>
    <s v=" "/>
    <s v=" "/>
    <s v=" "/>
    <m/>
    <m/>
    <m/>
    <m/>
    <m/>
    <m/>
    <s v="NOCBSS"/>
    <s v="Applications/Tools"/>
    <s v="OPEN"/>
    <m/>
    <m/>
    <m/>
    <m/>
    <e v="#N/A"/>
    <m/>
    <n v="1"/>
    <s v="Open"/>
    <x v="0"/>
  </r>
  <r>
    <n v="2125"/>
    <s v="NOC437"/>
    <s v="NOC"/>
    <s v="NA"/>
    <m/>
    <m/>
    <m/>
    <s v="IPDR"/>
    <s v="Regulatory"/>
    <s v="Customer data logs(Session with MAC) Daily"/>
    <m/>
    <s v="Critical"/>
    <s v=" "/>
    <m/>
    <s v="IPDR"/>
    <s v="IPDR"/>
    <m/>
    <s v=" "/>
    <m/>
    <m/>
    <x v="3"/>
    <m/>
    <m/>
    <s v="CLOSURE REVIEW PENDING "/>
    <s v=" "/>
    <s v=" "/>
    <s v=" "/>
    <m/>
    <m/>
    <m/>
    <m/>
    <m/>
    <m/>
    <s v="NOCIPDR"/>
    <s v="Applications/Tools"/>
    <s v="OPEN"/>
    <m/>
    <m/>
    <m/>
    <m/>
    <s v="Artefacts to be uploaded"/>
    <m/>
    <n v="1"/>
    <s v="Completed but Verification undrer Process"/>
    <x v="1"/>
  </r>
  <r>
    <n v="2126"/>
    <s v="NOC438"/>
    <s v="NOC"/>
    <s v="NA"/>
    <m/>
    <m/>
    <m/>
    <s v="IPDR"/>
    <s v="Regulatory"/>
    <s v="Customer data logs(Session with MAC) Weekly"/>
    <m/>
    <s v="Critical"/>
    <s v=" "/>
    <m/>
    <s v="IPDR"/>
    <s v="IPDR"/>
    <m/>
    <s v=" "/>
    <m/>
    <m/>
    <x v="3"/>
    <m/>
    <m/>
    <s v="CLOSURE REVIEW PENDING "/>
    <s v=" "/>
    <s v=" "/>
    <s v=" "/>
    <m/>
    <m/>
    <m/>
    <m/>
    <m/>
    <m/>
    <s v="NOCIPDR"/>
    <s v="Applications/Tools"/>
    <s v="OPEN"/>
    <m/>
    <m/>
    <m/>
    <m/>
    <s v="Artefacts to be uploaded"/>
    <m/>
    <n v="1"/>
    <s v="Completed but Verification undrer Process"/>
    <x v="1"/>
  </r>
  <r>
    <n v="2127"/>
    <s v="NOC439"/>
    <s v="NOC"/>
    <s v="NA"/>
    <m/>
    <m/>
    <m/>
    <s v="IPDR"/>
    <s v="Regulatory"/>
    <s v="Customer data logs(Session with MAC) Monthly"/>
    <m/>
    <s v="Critical"/>
    <s v=" "/>
    <m/>
    <s v="IPDR"/>
    <s v="IPDR"/>
    <m/>
    <s v=" "/>
    <m/>
    <m/>
    <x v="3"/>
    <m/>
    <m/>
    <s v="CLOSURE REVIEW PENDING "/>
    <s v=" "/>
    <s v=" "/>
    <s v=" "/>
    <m/>
    <m/>
    <m/>
    <m/>
    <m/>
    <m/>
    <s v="NOCIPDR"/>
    <s v="Applications/Tools"/>
    <s v="OPEN"/>
    <m/>
    <m/>
    <m/>
    <m/>
    <s v="Artefacts to be uploaded"/>
    <m/>
    <n v="1"/>
    <s v="Completed but Verification undrer Process"/>
    <x v="1"/>
  </r>
  <r>
    <n v="2128"/>
    <s v="NOC44"/>
    <s v="NOC"/>
    <s v="NA"/>
    <m/>
    <s v="OSS"/>
    <s v="OSS"/>
    <s v="OSS"/>
    <s v="Service Assurance"/>
    <s v="Raised Proactive and reactive TT for all service deliverable sites and troubleshoot, escalation to field, follow up with field and resolve the issue Daily"/>
    <m/>
    <s v="Critical"/>
    <s v="COMPLETED"/>
    <m/>
    <s v="HPSM"/>
    <s v="Incident Management"/>
    <m/>
    <m/>
    <m/>
    <m/>
    <x v="0"/>
    <m/>
    <m/>
    <s v="CLOSURE REVIEW PENDING "/>
    <s v=" "/>
    <s v=" "/>
    <s v=" "/>
    <m/>
    <m/>
    <m/>
    <m/>
    <m/>
    <m/>
    <s v="NOCOSS"/>
    <s v="Applications/Tools"/>
    <s v="OPEN"/>
    <s v="COMPLETED"/>
    <n v="0"/>
    <m/>
    <m/>
    <m/>
    <m/>
    <n v="1"/>
    <s v="Completed but Verification undrer Process"/>
    <x v="1"/>
  </r>
  <r>
    <n v="2129"/>
    <s v="NOC440"/>
    <s v="NOC"/>
    <s v="NA"/>
    <m/>
    <m/>
    <m/>
    <s v="IPDR"/>
    <s v="Regulatory"/>
    <s v="Customer data logs(Session with MAC)  (Selective from and to dates)"/>
    <m/>
    <s v="Critical"/>
    <s v=" "/>
    <m/>
    <s v="IPDR"/>
    <s v="IPDR"/>
    <m/>
    <s v=" "/>
    <m/>
    <m/>
    <x v="3"/>
    <m/>
    <m/>
    <s v="CLOSURE REVIEW PENDING "/>
    <s v=" "/>
    <s v=" "/>
    <s v=" "/>
    <m/>
    <m/>
    <m/>
    <m/>
    <m/>
    <m/>
    <s v="NOCIPDR"/>
    <s v="Applications/Tools"/>
    <s v="OPEN"/>
    <m/>
    <m/>
    <m/>
    <m/>
    <s v="Artefacts to be uploaded"/>
    <m/>
    <n v="1"/>
    <s v="Completed but Verification undrer Process"/>
    <x v="1"/>
  </r>
  <r>
    <n v="2130"/>
    <s v="NOC441"/>
    <s v="NOC"/>
    <s v="NA"/>
    <m/>
    <m/>
    <m/>
    <s v="BSS"/>
    <s v="Regulatory Compliance"/>
    <s v="Service Delivery TAT Dashboard and Reporting Daily"/>
    <m/>
    <s v="Critical"/>
    <s v="OPEN"/>
    <m/>
    <s v="BSS"/>
    <s v="CRM"/>
    <m/>
    <s v=" "/>
    <m/>
    <m/>
    <x v="1"/>
    <m/>
    <s v="Open"/>
    <s v="Open"/>
    <s v=" "/>
    <s v=" "/>
    <s v=" "/>
    <m/>
    <m/>
    <m/>
    <m/>
    <m/>
    <m/>
    <s v="NOCBSS"/>
    <s v="Applications/Tools"/>
    <s v="OPEN"/>
    <m/>
    <m/>
    <m/>
    <m/>
    <e v="#N/A"/>
    <m/>
    <n v="1"/>
    <s v="Open"/>
    <x v="0"/>
  </r>
  <r>
    <n v="2131"/>
    <s v="NOC442"/>
    <s v="NOC"/>
    <s v="NA"/>
    <m/>
    <m/>
    <m/>
    <s v="BSS"/>
    <s v="Regulatory Compliance"/>
    <s v="Service Delivery TAT Dashboard and Reporting Weekly"/>
    <m/>
    <s v="Critical"/>
    <s v="OPEN"/>
    <m/>
    <s v="BSS"/>
    <s v="CRM"/>
    <m/>
    <s v=" "/>
    <m/>
    <m/>
    <x v="1"/>
    <m/>
    <s v="Open"/>
    <s v="Open"/>
    <s v=" "/>
    <s v=" "/>
    <s v=" "/>
    <m/>
    <m/>
    <m/>
    <m/>
    <m/>
    <m/>
    <s v="NOCBSS"/>
    <s v="Applications/Tools"/>
    <s v="OPEN"/>
    <m/>
    <m/>
    <m/>
    <m/>
    <e v="#N/A"/>
    <m/>
    <n v="1"/>
    <s v="Open"/>
    <x v="0"/>
  </r>
  <r>
    <n v="2132"/>
    <s v="NOC443"/>
    <s v="NOC"/>
    <s v="NA"/>
    <m/>
    <m/>
    <m/>
    <s v="BSS"/>
    <s v="Regulatory Compliance"/>
    <s v="Service Delivery TAT Dashboard and Reporting Monthly"/>
    <m/>
    <s v="Critical"/>
    <s v="OPEN"/>
    <m/>
    <s v="BSS"/>
    <s v="CRM"/>
    <m/>
    <s v=" "/>
    <m/>
    <m/>
    <x v="1"/>
    <m/>
    <s v="Open"/>
    <s v="Open"/>
    <s v=" "/>
    <s v=" "/>
    <s v=" "/>
    <m/>
    <m/>
    <m/>
    <m/>
    <m/>
    <m/>
    <s v="NOCBSS"/>
    <s v="Applications/Tools"/>
    <s v="OPEN"/>
    <m/>
    <m/>
    <m/>
    <m/>
    <e v="#N/A"/>
    <m/>
    <n v="1"/>
    <s v="Open"/>
    <x v="0"/>
  </r>
  <r>
    <n v="2133"/>
    <s v="NOC444"/>
    <s v="NOC"/>
    <s v="NA"/>
    <m/>
    <m/>
    <m/>
    <s v="BSS"/>
    <s v="Regulatory Compliance"/>
    <s v="Service Delivery TAT Dashboard and Reporting  (Selective from and to dates)"/>
    <m/>
    <s v="Critical"/>
    <s v="OPEN"/>
    <m/>
    <s v="BSS"/>
    <s v="CRM"/>
    <m/>
    <s v=" "/>
    <m/>
    <m/>
    <x v="1"/>
    <m/>
    <s v="Open"/>
    <s v="Open"/>
    <s v=" "/>
    <s v=" "/>
    <s v=" "/>
    <m/>
    <m/>
    <m/>
    <m/>
    <m/>
    <m/>
    <s v="NOCBSS"/>
    <s v="Applications/Tools"/>
    <s v="OPEN"/>
    <m/>
    <m/>
    <m/>
    <m/>
    <e v="#N/A"/>
    <m/>
    <n v="1"/>
    <s v="Open"/>
    <x v="0"/>
  </r>
  <r>
    <n v="2134"/>
    <s v="NOC445"/>
    <s v="NOC"/>
    <s v="NA"/>
    <m/>
    <s v="OSS"/>
    <s v="OSS"/>
    <s v="OSS"/>
    <s v="Service Monitoring"/>
    <s v="VLAN  "/>
    <m/>
    <s v="Critical"/>
    <s v="OPEN"/>
    <m/>
    <s v="HPSM"/>
    <s v="Service Inventory"/>
    <m/>
    <s v="OPEN-DEPENDENT"/>
    <m/>
    <m/>
    <x v="0"/>
    <m/>
    <m/>
    <s v="CLOSURE REVIEW PENDING "/>
    <s v=" "/>
    <s v=" "/>
    <s v=" "/>
    <m/>
    <m/>
    <m/>
    <m/>
    <m/>
    <m/>
    <s v="NOCOSS"/>
    <s v="Applications/Tools"/>
    <s v="OPEN"/>
    <s v="COMPLETED"/>
    <n v="0"/>
    <m/>
    <m/>
    <e v="#N/A"/>
    <m/>
    <n v="1"/>
    <s v="Completed but Verification undrer Process"/>
    <x v="1"/>
  </r>
  <r>
    <n v="2135"/>
    <s v="NOC446"/>
    <s v="NOC"/>
    <s v="NA"/>
    <m/>
    <s v="OSS"/>
    <s v="OSS"/>
    <s v="OSS"/>
    <s v="Service Monitoring"/>
    <s v="ONT Downlink Port(Service segregation 4- UPS, 1-4 for Services)"/>
    <m/>
    <s v="Critical"/>
    <s v="NOT_FEASIBLE"/>
    <m/>
    <s v="HPSM"/>
    <s v="Service Inventory"/>
    <m/>
    <m/>
    <m/>
    <m/>
    <x v="0"/>
    <m/>
    <s v="Open"/>
    <s v="Not Feasible "/>
    <s v=" "/>
    <s v=" "/>
    <s v=" "/>
    <m/>
    <m/>
    <m/>
    <m/>
    <m/>
    <m/>
    <s v="NOCOSS"/>
    <s v="Applications/Tools"/>
    <e v="#N/A"/>
    <s v="NOT-FEASIBLE"/>
    <n v="0"/>
    <m/>
    <m/>
    <e v="#N/A"/>
    <m/>
    <n v="1"/>
    <s v="Open"/>
    <x v="0"/>
  </r>
  <r>
    <n v="2136"/>
    <s v="NOC447"/>
    <s v="NOC"/>
    <s v="NA"/>
    <m/>
    <s v="OSS"/>
    <s v="OSS"/>
    <s v="OSS"/>
    <s v="Service Monitoring"/>
    <s v="Service ID Mapping for UPS and Customer services"/>
    <m/>
    <s v="Critical"/>
    <s v="OPEN"/>
    <m/>
    <s v="HPSM"/>
    <s v="Service Inventory"/>
    <m/>
    <s v="OPEN-DEPENDENT"/>
    <m/>
    <m/>
    <x v="0"/>
    <m/>
    <s v="Open"/>
    <s v="Open"/>
    <s v=" "/>
    <s v=" "/>
    <s v=" "/>
    <m/>
    <m/>
    <m/>
    <m/>
    <m/>
    <m/>
    <s v="NOCOSS"/>
    <s v="Applications/Tools"/>
    <s v="OPEN"/>
    <s v="OPEN-DEPENDENT"/>
    <n v="0"/>
    <m/>
    <m/>
    <e v="#N/A"/>
    <m/>
    <n v="1"/>
    <s v="Open"/>
    <x v="0"/>
  </r>
  <r>
    <n v="2137"/>
    <s v="NOC448"/>
    <s v="NOC"/>
    <s v="NA"/>
    <m/>
    <m/>
    <m/>
    <s v="NSO"/>
    <s v="Service Provisioning"/>
    <s v="Service Provision using NSO Daily"/>
    <m/>
    <s v="Critical"/>
    <s v=" "/>
    <m/>
    <s v="NSO"/>
    <s v="SCCM"/>
    <m/>
    <s v=" "/>
    <m/>
    <m/>
    <x v="3"/>
    <m/>
    <s v="Open"/>
    <s v="Open"/>
    <s v=" "/>
    <s v=" "/>
    <s v=" "/>
    <m/>
    <m/>
    <m/>
    <m/>
    <m/>
    <m/>
    <s v="NOCNSO"/>
    <s v="Applications/Tools"/>
    <s v="OPEN"/>
    <m/>
    <m/>
    <m/>
    <m/>
    <e v="#N/A"/>
    <m/>
    <n v="1"/>
    <s v="Open"/>
    <x v="0"/>
  </r>
  <r>
    <n v="2138"/>
    <s v="NOC449"/>
    <s v="NOC"/>
    <s v="NA"/>
    <m/>
    <m/>
    <m/>
    <s v="NSO"/>
    <s v="Service Provisioning"/>
    <s v="Service template configuration"/>
    <m/>
    <s v="Critical"/>
    <s v=" "/>
    <m/>
    <s v="NSO"/>
    <s v="SCCM"/>
    <m/>
    <s v=" "/>
    <m/>
    <m/>
    <x v="3"/>
    <m/>
    <s v="Open"/>
    <s v="Open"/>
    <s v=" "/>
    <s v=" "/>
    <s v=" "/>
    <m/>
    <m/>
    <m/>
    <m/>
    <m/>
    <m/>
    <s v="NOCNSO"/>
    <s v="Applications/Tools"/>
    <s v="OPEN"/>
    <m/>
    <m/>
    <m/>
    <m/>
    <e v="#N/A"/>
    <m/>
    <n v="1"/>
    <s v="Open"/>
    <x v="0"/>
  </r>
  <r>
    <n v="2139"/>
    <s v="NOC45"/>
    <s v="NOC"/>
    <s v="NA"/>
    <m/>
    <s v="OSS"/>
    <s v="OSS"/>
    <s v="OSS"/>
    <s v="Service Assurance"/>
    <s v="Raised Proactive and reactive TT for all service deliverable sites and troubleshoot, escalation to field, follow up with field and resolve the issue Weekly"/>
    <m/>
    <s v="Critical"/>
    <s v="COMPLETED"/>
    <m/>
    <s v="HPSM"/>
    <s v="Incident Management"/>
    <m/>
    <m/>
    <m/>
    <m/>
    <x v="0"/>
    <m/>
    <m/>
    <s v="CLOSURE REVIEW PENDING "/>
    <s v=" "/>
    <s v=" "/>
    <s v=" "/>
    <m/>
    <m/>
    <m/>
    <m/>
    <m/>
    <m/>
    <s v="NOCOSS"/>
    <s v="Applications/Tools"/>
    <s v="OPEN"/>
    <s v="COMPLETED"/>
    <n v="0"/>
    <m/>
    <m/>
    <m/>
    <m/>
    <n v="1"/>
    <s v="Completed but Verification undrer Process"/>
    <x v="1"/>
  </r>
  <r>
    <n v="2140"/>
    <s v="NOC450"/>
    <s v="NOC"/>
    <s v="NA"/>
    <m/>
    <m/>
    <m/>
    <s v="BSS"/>
    <s v="Service Provisioning"/>
    <s v="ILL(G2G)  Daily"/>
    <m/>
    <s v="Critical"/>
    <s v="OPEN"/>
    <m/>
    <s v="BSS"/>
    <s v="CRM"/>
    <m/>
    <s v=" "/>
    <m/>
    <m/>
    <x v="1"/>
    <m/>
    <s v="Open"/>
    <s v="Open"/>
    <s v=" "/>
    <s v=" "/>
    <s v=" "/>
    <m/>
    <m/>
    <m/>
    <m/>
    <m/>
    <m/>
    <s v="NOCBSS"/>
    <s v="Applications/Tools"/>
    <s v="OPEN"/>
    <m/>
    <m/>
    <m/>
    <m/>
    <e v="#N/A"/>
    <m/>
    <n v="1"/>
    <s v="Open"/>
    <x v="0"/>
  </r>
  <r>
    <n v="2141"/>
    <s v="NOC451"/>
    <s v="NOC"/>
    <s v="NA"/>
    <m/>
    <m/>
    <m/>
    <s v="BSS"/>
    <s v="Service Provisioning"/>
    <s v="ILL(G2G) with QoS Daily"/>
    <m/>
    <s v="Critical"/>
    <s v="OPEN"/>
    <m/>
    <s v="BSS"/>
    <s v="CRM"/>
    <m/>
    <s v=" "/>
    <m/>
    <m/>
    <x v="1"/>
    <m/>
    <s v="Open"/>
    <s v="Open"/>
    <s v=" "/>
    <s v=" "/>
    <s v=" "/>
    <m/>
    <m/>
    <m/>
    <m/>
    <m/>
    <m/>
    <s v="NOCBSS"/>
    <s v="Applications/Tools"/>
    <s v="OPEN"/>
    <m/>
    <m/>
    <m/>
    <m/>
    <e v="#N/A"/>
    <m/>
    <n v="1"/>
    <s v="Open"/>
    <x v="0"/>
  </r>
  <r>
    <n v="2142"/>
    <s v="NOC452"/>
    <s v="NOC"/>
    <s v="NA"/>
    <m/>
    <m/>
    <m/>
    <s v="BSS"/>
    <s v="Service Provisioning"/>
    <s v="ILL(G2G) with QoS Weekly"/>
    <m/>
    <s v="Critical"/>
    <s v="COMPLETED"/>
    <m/>
    <s v="BSS"/>
    <s v="CRM"/>
    <m/>
    <s v="09-09-2025: If IPMPLS Node interface for customer link then possible"/>
    <m/>
    <m/>
    <x v="1"/>
    <m/>
    <s v="Open"/>
    <s v="Open"/>
    <s v=" "/>
    <s v=" "/>
    <s v=" "/>
    <m/>
    <m/>
    <m/>
    <m/>
    <m/>
    <m/>
    <s v="NOCBSS"/>
    <s v="Applications/Tools"/>
    <s v="OPEN"/>
    <m/>
    <m/>
    <m/>
    <m/>
    <m/>
    <m/>
    <n v="1"/>
    <s v="Open"/>
    <x v="0"/>
  </r>
  <r>
    <n v="2143"/>
    <s v="NOC453"/>
    <s v="NOC"/>
    <s v="NA"/>
    <m/>
    <m/>
    <m/>
    <s v="BSS"/>
    <s v="Service Provisioning"/>
    <s v="ILL(G2G) with QoS Monthly"/>
    <m/>
    <s v="Critical"/>
    <s v="OPEN"/>
    <m/>
    <s v="BSS"/>
    <s v="CRM"/>
    <m/>
    <s v=" "/>
    <m/>
    <m/>
    <x v="1"/>
    <m/>
    <s v="Open"/>
    <s v="Open"/>
    <s v=" "/>
    <s v=" "/>
    <s v=" "/>
    <m/>
    <m/>
    <m/>
    <m/>
    <m/>
    <m/>
    <s v="NOCBSS"/>
    <s v="Applications/Tools"/>
    <s v="OPEN"/>
    <m/>
    <m/>
    <m/>
    <m/>
    <e v="#N/A"/>
    <m/>
    <n v="1"/>
    <s v="Open"/>
    <x v="0"/>
  </r>
  <r>
    <n v="2144"/>
    <s v="NOC454"/>
    <s v="NOC"/>
    <s v="NA"/>
    <m/>
    <m/>
    <m/>
    <s v="BSS"/>
    <s v="Service Provisioning"/>
    <s v="ILL(G2G) with QoS  (Selective from and to dates)"/>
    <m/>
    <s v="Critical"/>
    <s v="OPEN"/>
    <m/>
    <s v="BSS"/>
    <s v="CRM"/>
    <m/>
    <s v=" "/>
    <m/>
    <m/>
    <x v="1"/>
    <m/>
    <s v="Open"/>
    <s v="Open"/>
    <s v=" "/>
    <s v=" "/>
    <s v=" "/>
    <m/>
    <m/>
    <m/>
    <m/>
    <m/>
    <m/>
    <s v="NOCBSS"/>
    <s v="Applications/Tools"/>
    <s v="OPEN"/>
    <m/>
    <m/>
    <m/>
    <m/>
    <e v="#N/A"/>
    <m/>
    <n v="1"/>
    <s v="Open"/>
    <x v="0"/>
  </r>
  <r>
    <n v="2145"/>
    <s v="NOC455"/>
    <s v="NOC"/>
    <s v="NA"/>
    <m/>
    <m/>
    <m/>
    <s v="BSS"/>
    <s v="Service Provisioning"/>
    <s v="GI BB(G2G) Direct Bandwidth  Daily"/>
    <m/>
    <s v="Critical"/>
    <s v="OPEN"/>
    <m/>
    <s v="BSS"/>
    <s v="CRM"/>
    <m/>
    <s v=" "/>
    <m/>
    <m/>
    <x v="1"/>
    <m/>
    <s v="Open"/>
    <s v="Open"/>
    <s v=" "/>
    <s v=" "/>
    <s v=" "/>
    <m/>
    <m/>
    <m/>
    <m/>
    <m/>
    <m/>
    <s v="NOCBSS"/>
    <s v="Applications/Tools"/>
    <s v="OPEN"/>
    <m/>
    <m/>
    <m/>
    <m/>
    <e v="#N/A"/>
    <m/>
    <n v="1"/>
    <s v="Open"/>
    <x v="0"/>
  </r>
  <r>
    <n v="2146"/>
    <s v="NOC456"/>
    <s v="NOC"/>
    <s v="NA"/>
    <m/>
    <m/>
    <m/>
    <s v="BSS"/>
    <s v="Service Provisioning"/>
    <s v="GI BB(G2G) Direct Bandwidth  Weekly"/>
    <m/>
    <s v="Critical"/>
    <s v="COMPLETED"/>
    <m/>
    <s v="BSS"/>
    <s v="CRM"/>
    <m/>
    <s v="09-09-2025: If IPMPLS Node interface for customer link then possible"/>
    <m/>
    <m/>
    <x v="1"/>
    <m/>
    <s v="Open"/>
    <s v="Open"/>
    <s v=" "/>
    <s v=" "/>
    <s v=" "/>
    <m/>
    <m/>
    <m/>
    <m/>
    <m/>
    <m/>
    <s v="NOCBSS"/>
    <s v="Applications/Tools"/>
    <s v="OPEN"/>
    <m/>
    <m/>
    <m/>
    <m/>
    <m/>
    <m/>
    <n v="1"/>
    <s v="Open"/>
    <x v="0"/>
  </r>
  <r>
    <n v="2147"/>
    <s v="NOC457"/>
    <s v="NOC"/>
    <s v="NA"/>
    <m/>
    <m/>
    <m/>
    <s v="BSS"/>
    <s v="Service Provisioning"/>
    <s v="GI BB(G2G) Direct Bandwidth  Monthly"/>
    <m/>
    <s v="Critical"/>
    <s v="OPEN"/>
    <m/>
    <s v="BSS"/>
    <s v="CRM"/>
    <m/>
    <s v=" "/>
    <m/>
    <m/>
    <x v="1"/>
    <m/>
    <s v="Open"/>
    <s v="Open"/>
    <s v=" "/>
    <s v=" "/>
    <s v=" "/>
    <m/>
    <m/>
    <m/>
    <m/>
    <m/>
    <m/>
    <s v="NOCBSS"/>
    <s v="Applications/Tools"/>
    <s v="OPEN"/>
    <m/>
    <m/>
    <m/>
    <m/>
    <e v="#N/A"/>
    <m/>
    <n v="1"/>
    <s v="Open"/>
    <x v="0"/>
  </r>
  <r>
    <n v="2148"/>
    <s v="NOC458"/>
    <s v="NOC"/>
    <s v="NA"/>
    <m/>
    <m/>
    <m/>
    <s v="BSS"/>
    <s v="Service Provisioning"/>
    <s v="GI BB(G2G) Direct Bandwidth   (Selective from and to dates)"/>
    <m/>
    <s v="Critical"/>
    <s v="OPEN"/>
    <m/>
    <s v="BSS"/>
    <s v="CRM"/>
    <m/>
    <s v=" "/>
    <m/>
    <m/>
    <x v="1"/>
    <m/>
    <s v="Open"/>
    <s v="Open"/>
    <s v=" "/>
    <s v=" "/>
    <s v=" "/>
    <m/>
    <m/>
    <m/>
    <m/>
    <m/>
    <m/>
    <s v="NOCBSS"/>
    <s v="Applications/Tools"/>
    <s v="OPEN"/>
    <m/>
    <m/>
    <m/>
    <m/>
    <e v="#N/A"/>
    <m/>
    <n v="1"/>
    <s v="Open"/>
    <x v="0"/>
  </r>
  <r>
    <n v="2149"/>
    <s v="NOC459"/>
    <s v="NOC"/>
    <s v="NA"/>
    <m/>
    <m/>
    <m/>
    <s v="BSS"/>
    <s v="Service Provisioning"/>
    <s v="GI BB(G2G) Bandidth with QoS filtered Daily"/>
    <m/>
    <s v="Critical"/>
    <s v="OPEN"/>
    <m/>
    <s v="BSS"/>
    <s v="CRM"/>
    <m/>
    <s v=" "/>
    <m/>
    <m/>
    <x v="1"/>
    <m/>
    <s v="Open"/>
    <s v="Open"/>
    <s v=" "/>
    <s v=" "/>
    <s v=" "/>
    <m/>
    <m/>
    <m/>
    <m/>
    <m/>
    <m/>
    <s v="NOCBSS"/>
    <s v="Applications/Tools"/>
    <s v="OPEN"/>
    <m/>
    <m/>
    <m/>
    <m/>
    <e v="#N/A"/>
    <m/>
    <n v="1"/>
    <s v="Open"/>
    <x v="0"/>
  </r>
  <r>
    <n v="2150"/>
    <s v="NOC46"/>
    <s v="NOC"/>
    <s v="NA"/>
    <m/>
    <s v="OSS"/>
    <s v="OSS"/>
    <s v="OSS"/>
    <s v="Service Assurance"/>
    <s v="Raised Proactive and reactive TT for all service deliverable sites and troubleshoot, escalation to field, follow up with field and resolve the issue Monthly"/>
    <m/>
    <s v="Critical"/>
    <s v="COMPLETED"/>
    <m/>
    <s v="HPSM"/>
    <s v="Incident Management"/>
    <m/>
    <m/>
    <m/>
    <m/>
    <x v="0"/>
    <m/>
    <m/>
    <s v="CLOSURE REVIEW PENDING "/>
    <s v=" "/>
    <s v=" "/>
    <s v=" "/>
    <m/>
    <m/>
    <m/>
    <m/>
    <m/>
    <m/>
    <s v="NOCOSS"/>
    <s v="Applications/Tools"/>
    <s v="OPEN"/>
    <s v="COMPLETED"/>
    <n v="0"/>
    <m/>
    <m/>
    <m/>
    <m/>
    <n v="1"/>
    <s v="Completed but Verification undrer Process"/>
    <x v="1"/>
  </r>
  <r>
    <n v="2151"/>
    <s v="NOC460"/>
    <s v="NOC"/>
    <s v="NA"/>
    <m/>
    <m/>
    <m/>
    <s v="BSS"/>
    <s v="Service Provisioning"/>
    <s v="GI BB(G2G) Bandidth with QoS filtered Weekly"/>
    <m/>
    <s v="Critical"/>
    <s v="COMPLETED"/>
    <m/>
    <s v="BSS"/>
    <s v="CRM"/>
    <m/>
    <s v="09-09-2025: If IPMPLS Node interface for customer link then possible"/>
    <m/>
    <m/>
    <x v="1"/>
    <m/>
    <s v="Open"/>
    <s v="Open"/>
    <s v=" "/>
    <s v=" "/>
    <s v=" "/>
    <m/>
    <m/>
    <m/>
    <m/>
    <m/>
    <m/>
    <s v="NOCBSS"/>
    <s v="Applications/Tools"/>
    <s v="OPEN"/>
    <m/>
    <m/>
    <m/>
    <m/>
    <m/>
    <m/>
    <n v="1"/>
    <s v="Open"/>
    <x v="0"/>
  </r>
  <r>
    <n v="2152"/>
    <s v="NOC461"/>
    <s v="NOC"/>
    <s v="NA"/>
    <m/>
    <m/>
    <m/>
    <s v="BSS"/>
    <s v="Service Provisioning"/>
    <s v="GI BB(G2G) Bandidth with QoS filtered Monthly"/>
    <m/>
    <s v="Critical"/>
    <s v="OPEN"/>
    <m/>
    <s v="BSS"/>
    <s v="CRM"/>
    <m/>
    <s v=" "/>
    <m/>
    <m/>
    <x v="1"/>
    <m/>
    <s v="Open"/>
    <s v="Open"/>
    <s v=" "/>
    <s v=" "/>
    <s v=" "/>
    <m/>
    <m/>
    <m/>
    <m/>
    <m/>
    <m/>
    <s v="NOCBSS"/>
    <s v="Applications/Tools"/>
    <s v="OPEN"/>
    <m/>
    <m/>
    <m/>
    <m/>
    <e v="#N/A"/>
    <m/>
    <n v="1"/>
    <s v="Open"/>
    <x v="0"/>
  </r>
  <r>
    <n v="2153"/>
    <s v="NOC462"/>
    <s v="NOC"/>
    <s v="NA"/>
    <m/>
    <m/>
    <m/>
    <s v="BSS"/>
    <s v="Service Provisioning"/>
    <s v="GI BB(G2G) Bandidth with QoS filtered  (Selective from and to dates)"/>
    <m/>
    <s v="Critical"/>
    <s v="OPEN"/>
    <m/>
    <s v="BSS"/>
    <s v="CRM"/>
    <m/>
    <s v=" "/>
    <m/>
    <m/>
    <x v="1"/>
    <m/>
    <s v="Open"/>
    <s v="Open"/>
    <s v=" "/>
    <s v=" "/>
    <s v=" "/>
    <m/>
    <m/>
    <m/>
    <m/>
    <m/>
    <m/>
    <s v="NOCBSS"/>
    <s v="Applications/Tools"/>
    <s v="OPEN"/>
    <m/>
    <m/>
    <m/>
    <m/>
    <e v="#N/A"/>
    <m/>
    <n v="1"/>
    <s v="Open"/>
    <x v="0"/>
  </r>
  <r>
    <n v="2154"/>
    <s v="NOC463"/>
    <s v="NOC"/>
    <s v="NA"/>
    <m/>
    <m/>
    <m/>
    <s v="BSS"/>
    <s v="Service Provisioning"/>
    <s v="Dark Fiber Daily"/>
    <m/>
    <s v="Critical"/>
    <s v="OPEN"/>
    <m/>
    <s v="BSS"/>
    <s v="CRM"/>
    <m/>
    <s v=" "/>
    <m/>
    <m/>
    <x v="1"/>
    <m/>
    <s v="Open"/>
    <s v="Open"/>
    <s v=" "/>
    <s v=" "/>
    <s v=" "/>
    <m/>
    <m/>
    <m/>
    <m/>
    <m/>
    <m/>
    <s v="NOCBSS"/>
    <s v="Applications/Tools"/>
    <s v="OPEN"/>
    <m/>
    <m/>
    <m/>
    <m/>
    <e v="#N/A"/>
    <m/>
    <n v="1"/>
    <s v="Open"/>
    <x v="0"/>
  </r>
  <r>
    <n v="2155"/>
    <s v="NOC464"/>
    <s v="NOC"/>
    <s v="NA"/>
    <m/>
    <m/>
    <m/>
    <s v="BSS"/>
    <s v="Service Provisioning"/>
    <s v="Dark Fiber Weekly"/>
    <m/>
    <s v="Critical"/>
    <s v="OPEN"/>
    <m/>
    <s v="BSS"/>
    <s v="CRM"/>
    <m/>
    <s v=" "/>
    <m/>
    <m/>
    <x v="1"/>
    <m/>
    <s v="Open"/>
    <s v="Open"/>
    <s v=" "/>
    <s v=" "/>
    <s v=" "/>
    <m/>
    <m/>
    <m/>
    <m/>
    <m/>
    <m/>
    <s v="NOCBSS"/>
    <s v="Applications/Tools"/>
    <s v="OPEN"/>
    <m/>
    <m/>
    <m/>
    <m/>
    <e v="#N/A"/>
    <m/>
    <n v="1"/>
    <s v="Open"/>
    <x v="0"/>
  </r>
  <r>
    <n v="2156"/>
    <s v="NOC465"/>
    <s v="NOC"/>
    <s v="NA"/>
    <m/>
    <m/>
    <m/>
    <s v="BSS"/>
    <s v="Service Provisioning"/>
    <s v="Dark Fiber Monthly"/>
    <m/>
    <s v="Critical"/>
    <s v="OPEN"/>
    <m/>
    <s v="BSS"/>
    <s v="CRM"/>
    <m/>
    <s v=" "/>
    <m/>
    <m/>
    <x v="1"/>
    <m/>
    <s v="Open"/>
    <s v="Open"/>
    <s v=" "/>
    <s v=" "/>
    <s v=" "/>
    <m/>
    <m/>
    <m/>
    <m/>
    <m/>
    <m/>
    <s v="NOCBSS"/>
    <s v="Applications/Tools"/>
    <s v="OPEN"/>
    <m/>
    <m/>
    <m/>
    <m/>
    <e v="#N/A"/>
    <m/>
    <n v="1"/>
    <s v="Open"/>
    <x v="0"/>
  </r>
  <r>
    <n v="2157"/>
    <s v="NOC466"/>
    <s v="NOC"/>
    <s v="NA"/>
    <m/>
    <m/>
    <m/>
    <s v="BSS"/>
    <s v="Service Provisioning"/>
    <s v="Dark Fiber  (Selective from and to dates)"/>
    <m/>
    <s v="Critical"/>
    <s v="OPEN"/>
    <m/>
    <s v="BSS"/>
    <s v="CRM"/>
    <m/>
    <s v=" "/>
    <m/>
    <m/>
    <x v="1"/>
    <m/>
    <s v="Open"/>
    <s v="Open"/>
    <s v=" "/>
    <s v=" "/>
    <s v=" "/>
    <m/>
    <m/>
    <m/>
    <m/>
    <m/>
    <m/>
    <s v="NOCBSS"/>
    <s v="Applications/Tools"/>
    <s v="OPEN"/>
    <m/>
    <m/>
    <m/>
    <m/>
    <e v="#N/A"/>
    <m/>
    <n v="1"/>
    <s v="Open"/>
    <x v="0"/>
  </r>
  <r>
    <n v="2158"/>
    <s v="NOC467"/>
    <s v="NOC"/>
    <s v="NA"/>
    <m/>
    <m/>
    <m/>
    <s v="BSS"/>
    <s v="Service Provisioning"/>
    <s v="Household(G2C) Daily"/>
    <m/>
    <s v="Critical"/>
    <s v="OPEN"/>
    <m/>
    <s v="BSS"/>
    <s v="CRM"/>
    <m/>
    <s v=" "/>
    <m/>
    <m/>
    <x v="1"/>
    <m/>
    <s v="Open"/>
    <s v="Open"/>
    <s v=" "/>
    <s v=" "/>
    <s v=" "/>
    <m/>
    <m/>
    <m/>
    <m/>
    <m/>
    <m/>
    <s v="NOCBSS"/>
    <s v="Applications/Tools"/>
    <s v="OPEN"/>
    <m/>
    <m/>
    <m/>
    <m/>
    <e v="#N/A"/>
    <m/>
    <n v="1"/>
    <s v="Open"/>
    <x v="0"/>
  </r>
  <r>
    <n v="2159"/>
    <s v="NOC468"/>
    <s v="NOC"/>
    <s v="NA"/>
    <m/>
    <m/>
    <m/>
    <s v="BSS"/>
    <s v="Service Provisioning"/>
    <s v="Household(G2C) Weekly"/>
    <m/>
    <s v="Critical"/>
    <s v="OPEN"/>
    <m/>
    <s v="BSS"/>
    <s v="CRM"/>
    <m/>
    <s v=" "/>
    <m/>
    <m/>
    <x v="1"/>
    <m/>
    <s v="Open"/>
    <s v="Open"/>
    <s v=" "/>
    <s v=" "/>
    <s v=" "/>
    <m/>
    <m/>
    <m/>
    <m/>
    <m/>
    <m/>
    <s v="NOCBSS"/>
    <s v="Applications/Tools"/>
    <s v="OPEN"/>
    <m/>
    <m/>
    <m/>
    <m/>
    <e v="#N/A"/>
    <m/>
    <n v="1"/>
    <s v="Open"/>
    <x v="0"/>
  </r>
  <r>
    <n v="2160"/>
    <s v="NOC469"/>
    <s v="NOC"/>
    <s v="NA"/>
    <m/>
    <m/>
    <m/>
    <s v="BSS"/>
    <s v="Service Provisioning"/>
    <s v="Household(G2C) Monthly"/>
    <m/>
    <s v="Critical"/>
    <s v="OPEN"/>
    <m/>
    <s v="BSS"/>
    <s v="CRM"/>
    <m/>
    <s v=" "/>
    <m/>
    <m/>
    <x v="1"/>
    <m/>
    <s v="Open"/>
    <s v="Open"/>
    <s v=" "/>
    <s v=" "/>
    <s v=" "/>
    <m/>
    <m/>
    <m/>
    <m/>
    <m/>
    <m/>
    <s v="NOCBSS"/>
    <s v="Applications/Tools"/>
    <s v="OPEN"/>
    <m/>
    <m/>
    <m/>
    <m/>
    <e v="#N/A"/>
    <m/>
    <n v="1"/>
    <s v="Open"/>
    <x v="0"/>
  </r>
  <r>
    <n v="2161"/>
    <s v="NOC47"/>
    <s v="NOC"/>
    <s v="NA"/>
    <m/>
    <s v="OSS"/>
    <s v="OSS"/>
    <s v="OSS"/>
    <s v="Service Assurance"/>
    <s v="Raised Proactive and reactive TT for all service deliverable sites and troubleshoot, escalation to field, follow up with field and resolve the issue (Selective from and to dates)"/>
    <m/>
    <s v="Critical"/>
    <s v="COMPLETED"/>
    <m/>
    <s v="HPSM"/>
    <s v="Incident Management"/>
    <m/>
    <m/>
    <m/>
    <m/>
    <x v="0"/>
    <m/>
    <m/>
    <s v="CLOSURE REVIEW PENDING "/>
    <s v=" "/>
    <s v=" "/>
    <s v=" "/>
    <m/>
    <m/>
    <m/>
    <m/>
    <m/>
    <m/>
    <s v="NOCOSS"/>
    <s v="Applications/Tools"/>
    <s v="OPEN"/>
    <s v="COMPLETED"/>
    <n v="0"/>
    <m/>
    <m/>
    <m/>
    <m/>
    <n v="1"/>
    <s v="Completed but Verification undrer Process"/>
    <x v="1"/>
  </r>
  <r>
    <n v="2162"/>
    <s v="NOC470"/>
    <s v="NOC"/>
    <s v="NA"/>
    <m/>
    <m/>
    <m/>
    <s v="BSS"/>
    <s v="Service Provisioning"/>
    <s v="Household(G2C)  (Selective from and to dates)"/>
    <m/>
    <s v="Critical"/>
    <s v="OPEN"/>
    <m/>
    <s v="BSS"/>
    <s v="CRM"/>
    <m/>
    <s v=" "/>
    <m/>
    <m/>
    <x v="1"/>
    <m/>
    <s v="Open"/>
    <s v="Open"/>
    <s v=" "/>
    <s v=" "/>
    <s v=" "/>
    <m/>
    <m/>
    <m/>
    <m/>
    <m/>
    <m/>
    <s v="NOCBSS"/>
    <s v="Applications/Tools"/>
    <s v="OPEN"/>
    <m/>
    <m/>
    <m/>
    <m/>
    <e v="#N/A"/>
    <m/>
    <n v="1"/>
    <s v="Open"/>
    <x v="0"/>
  </r>
  <r>
    <n v="2163"/>
    <s v="NOC471"/>
    <s v="NOC"/>
    <s v="NA"/>
    <m/>
    <m/>
    <m/>
    <s v="BSS"/>
    <s v="Service Provisioning"/>
    <s v="VPN(B2B) Daily"/>
    <m/>
    <s v="Critical"/>
    <s v="OPEN"/>
    <m/>
    <s v="BSS"/>
    <s v="CRM"/>
    <m/>
    <s v=" "/>
    <m/>
    <m/>
    <x v="1"/>
    <m/>
    <s v="Open"/>
    <s v="Open"/>
    <s v=" "/>
    <s v=" "/>
    <s v=" "/>
    <m/>
    <m/>
    <m/>
    <m/>
    <m/>
    <m/>
    <s v="NOCBSS"/>
    <s v="Applications/Tools"/>
    <s v="OPEN"/>
    <m/>
    <m/>
    <m/>
    <m/>
    <e v="#N/A"/>
    <m/>
    <n v="1"/>
    <s v="Open"/>
    <x v="0"/>
  </r>
  <r>
    <n v="2164"/>
    <s v="NOC472"/>
    <s v="NOC"/>
    <s v="NA"/>
    <m/>
    <m/>
    <m/>
    <s v="BSS"/>
    <s v="Service Provisioning"/>
    <s v="VPN(B2B) Weekly"/>
    <m/>
    <s v="Critical"/>
    <s v="OPEN"/>
    <m/>
    <s v="BSS"/>
    <s v="CRM"/>
    <m/>
    <s v=" "/>
    <m/>
    <m/>
    <x v="1"/>
    <m/>
    <s v="Open"/>
    <s v="Open"/>
    <s v=" "/>
    <s v=" "/>
    <s v=" "/>
    <m/>
    <m/>
    <m/>
    <m/>
    <m/>
    <m/>
    <s v="NOCBSS"/>
    <s v="Applications/Tools"/>
    <s v="OPEN"/>
    <m/>
    <m/>
    <m/>
    <m/>
    <e v="#N/A"/>
    <m/>
    <n v="1"/>
    <s v="Open"/>
    <x v="0"/>
  </r>
  <r>
    <n v="2165"/>
    <s v="NOC473"/>
    <s v="NOC"/>
    <s v="NA"/>
    <m/>
    <m/>
    <m/>
    <s v="BSS"/>
    <s v="Service Provisioning"/>
    <s v="VPN(B2B) Monthly"/>
    <m/>
    <s v="Critical"/>
    <s v="OPEN"/>
    <m/>
    <s v="BSS"/>
    <s v="CRM"/>
    <m/>
    <s v=" "/>
    <m/>
    <m/>
    <x v="1"/>
    <m/>
    <s v="Open"/>
    <s v="Open"/>
    <s v=" "/>
    <s v=" "/>
    <s v=" "/>
    <m/>
    <m/>
    <m/>
    <m/>
    <m/>
    <m/>
    <s v="NOCBSS"/>
    <s v="Applications/Tools"/>
    <s v="OPEN"/>
    <m/>
    <m/>
    <m/>
    <m/>
    <e v="#N/A"/>
    <m/>
    <n v="1"/>
    <s v="Open"/>
    <x v="0"/>
  </r>
  <r>
    <n v="2166"/>
    <s v="NOC474"/>
    <s v="NOC"/>
    <s v="NA"/>
    <m/>
    <m/>
    <m/>
    <s v="BSS"/>
    <s v="Service Provisioning"/>
    <s v="VPN(B2B)  (Selective from and to dates)"/>
    <m/>
    <s v="Critical"/>
    <s v="OPEN"/>
    <m/>
    <s v="BSS"/>
    <s v="CRM"/>
    <m/>
    <s v=" "/>
    <m/>
    <m/>
    <x v="1"/>
    <m/>
    <s v="Open"/>
    <s v="Open"/>
    <s v=" "/>
    <s v=" "/>
    <s v=" "/>
    <m/>
    <m/>
    <m/>
    <m/>
    <m/>
    <m/>
    <s v="NOCBSS"/>
    <s v="Applications/Tools"/>
    <s v="OPEN"/>
    <m/>
    <m/>
    <m/>
    <m/>
    <e v="#N/A"/>
    <m/>
    <n v="1"/>
    <s v="Open"/>
    <x v="0"/>
  </r>
  <r>
    <n v="2167"/>
    <s v="NOC475"/>
    <s v="NOC"/>
    <s v="NA"/>
    <m/>
    <m/>
    <m/>
    <s v="BSS"/>
    <s v="Service Provisioning"/>
    <s v="VPN(B2B)with filtered QoS Daily"/>
    <m/>
    <s v="Critical"/>
    <s v="OPEN"/>
    <m/>
    <s v="BSS"/>
    <s v="CRM"/>
    <m/>
    <s v=" "/>
    <m/>
    <m/>
    <x v="1"/>
    <m/>
    <s v="Open"/>
    <s v="Open"/>
    <s v=" "/>
    <s v=" "/>
    <s v=" "/>
    <m/>
    <m/>
    <m/>
    <m/>
    <m/>
    <m/>
    <s v="NOCBSS"/>
    <s v="Applications/Tools"/>
    <s v="OPEN"/>
    <m/>
    <m/>
    <m/>
    <m/>
    <e v="#N/A"/>
    <m/>
    <n v="1"/>
    <s v="Open"/>
    <x v="0"/>
  </r>
  <r>
    <n v="2168"/>
    <s v="NOC476"/>
    <s v="NOC"/>
    <s v="NA"/>
    <m/>
    <m/>
    <m/>
    <s v="BSS"/>
    <s v="Service Provisioning"/>
    <s v="VPN(B2B)with filtered QoS Weekly"/>
    <m/>
    <s v="Critical"/>
    <s v="OPEN"/>
    <m/>
    <s v="BSS"/>
    <s v="CRM"/>
    <m/>
    <s v=" "/>
    <m/>
    <m/>
    <x v="1"/>
    <m/>
    <s v="Open"/>
    <s v="Open"/>
    <s v=" "/>
    <s v=" "/>
    <s v=" "/>
    <m/>
    <m/>
    <m/>
    <m/>
    <m/>
    <m/>
    <s v="NOCBSS"/>
    <s v="Applications/Tools"/>
    <s v="OPEN"/>
    <m/>
    <m/>
    <m/>
    <m/>
    <e v="#N/A"/>
    <m/>
    <n v="1"/>
    <s v="Open"/>
    <x v="0"/>
  </r>
  <r>
    <n v="2169"/>
    <s v="NOC477"/>
    <s v="NOC"/>
    <s v="NA"/>
    <m/>
    <m/>
    <m/>
    <s v="BSS"/>
    <s v="Service Provisioning"/>
    <s v="VPN(B2B)with filtered QoS Monthly"/>
    <m/>
    <s v="Critical"/>
    <s v="OPEN"/>
    <m/>
    <s v="BSS"/>
    <s v="CRM"/>
    <m/>
    <s v=" "/>
    <m/>
    <m/>
    <x v="1"/>
    <m/>
    <s v="Open"/>
    <s v="Open"/>
    <s v=" "/>
    <s v=" "/>
    <s v=" "/>
    <m/>
    <m/>
    <m/>
    <m/>
    <m/>
    <m/>
    <s v="NOCBSS"/>
    <s v="Applications/Tools"/>
    <s v="OPEN"/>
    <m/>
    <m/>
    <m/>
    <m/>
    <e v="#N/A"/>
    <m/>
    <n v="1"/>
    <s v="Open"/>
    <x v="0"/>
  </r>
  <r>
    <n v="2170"/>
    <s v="NOC478"/>
    <s v="NOC"/>
    <s v="NA"/>
    <m/>
    <m/>
    <m/>
    <s v="BSS"/>
    <s v="Service Provisioning"/>
    <s v="VPN(B2B)with filtered QoS  (Selective from and to dates)"/>
    <m/>
    <s v="Critical"/>
    <s v="OPEN"/>
    <m/>
    <s v="BSS"/>
    <s v="CRM"/>
    <m/>
    <s v=" "/>
    <m/>
    <m/>
    <x v="1"/>
    <m/>
    <s v="Open"/>
    <s v="Open"/>
    <s v=" "/>
    <s v=" "/>
    <s v=" "/>
    <m/>
    <m/>
    <m/>
    <m/>
    <m/>
    <m/>
    <s v="NOCBSS"/>
    <s v="Applications/Tools"/>
    <s v="OPEN"/>
    <m/>
    <m/>
    <m/>
    <m/>
    <e v="#N/A"/>
    <m/>
    <n v="1"/>
    <s v="Open"/>
    <x v="0"/>
  </r>
  <r>
    <n v="2171"/>
    <s v="NOC479"/>
    <s v="NOC"/>
    <s v="NA"/>
    <m/>
    <m/>
    <m/>
    <s v="BSS"/>
    <s v="Service Provisioning"/>
    <s v="Enterprise(B2B) Daily"/>
    <m/>
    <s v="Critical"/>
    <s v="OPEN"/>
    <m/>
    <s v="BSS"/>
    <s v="CRM"/>
    <m/>
    <s v=" "/>
    <m/>
    <m/>
    <x v="1"/>
    <m/>
    <s v="Open"/>
    <s v="Open"/>
    <s v=" "/>
    <s v=" "/>
    <s v=" "/>
    <m/>
    <m/>
    <m/>
    <m/>
    <m/>
    <m/>
    <s v="NOCBSS"/>
    <s v="Applications/Tools"/>
    <s v="OPEN"/>
    <m/>
    <m/>
    <m/>
    <m/>
    <e v="#N/A"/>
    <m/>
    <n v="1"/>
    <s v="Open"/>
    <x v="0"/>
  </r>
  <r>
    <n v="2172"/>
    <s v="NOC48"/>
    <s v="NOC"/>
    <s v="NA"/>
    <m/>
    <m/>
    <m/>
    <s v="GPON"/>
    <s v="OSS"/>
    <s v="Summary Status of complete 424 Mandal OLTs ( Blocks ) of PKG-ABC Daily"/>
    <m/>
    <s v="Critical"/>
    <s v="COMPLETED"/>
    <m/>
    <s v="HPSM"/>
    <s v="Incident Management"/>
    <m/>
    <m/>
    <m/>
    <m/>
    <x v="0"/>
    <m/>
    <m/>
    <s v="CLOSURE REVIEW PENDING "/>
    <s v=" "/>
    <s v=" "/>
    <s v=" "/>
    <m/>
    <m/>
    <m/>
    <m/>
    <m/>
    <m/>
    <s v="NOCGPON"/>
    <s v="Applications/Tools"/>
    <s v="OPEN"/>
    <s v="COMPLETED"/>
    <n v="0"/>
    <m/>
    <m/>
    <m/>
    <m/>
    <n v="1"/>
    <s v="Completed but Verification undrer Process"/>
    <x v="1"/>
  </r>
  <r>
    <n v="2173"/>
    <s v="NOC480"/>
    <s v="NOC"/>
    <s v="NA"/>
    <m/>
    <m/>
    <m/>
    <s v="BSS"/>
    <s v="Service Provisioning"/>
    <s v="Enterprise(B2B) Weekly"/>
    <m/>
    <s v="Critical"/>
    <s v="OPEN"/>
    <m/>
    <s v="BSS"/>
    <s v="CRM"/>
    <m/>
    <s v=" "/>
    <m/>
    <m/>
    <x v="1"/>
    <m/>
    <s v="Open"/>
    <s v="Open"/>
    <s v=" "/>
    <s v=" "/>
    <s v=" "/>
    <m/>
    <m/>
    <m/>
    <m/>
    <m/>
    <m/>
    <s v="NOCBSS"/>
    <s v="Applications/Tools"/>
    <s v="OPEN"/>
    <m/>
    <m/>
    <m/>
    <m/>
    <e v="#N/A"/>
    <m/>
    <n v="1"/>
    <s v="Open"/>
    <x v="0"/>
  </r>
  <r>
    <n v="2174"/>
    <s v="NOC481"/>
    <s v="NOC"/>
    <s v="NA"/>
    <m/>
    <m/>
    <m/>
    <s v="BSS"/>
    <s v="Service Provisioning"/>
    <s v="Enterprise(B2B) Monthly"/>
    <m/>
    <s v="Critical"/>
    <s v="OPEN"/>
    <m/>
    <s v="BSS"/>
    <s v="CRM"/>
    <m/>
    <s v=" "/>
    <m/>
    <m/>
    <x v="1"/>
    <m/>
    <s v="Open"/>
    <s v="Open"/>
    <s v=" "/>
    <s v=" "/>
    <s v=" "/>
    <m/>
    <m/>
    <m/>
    <m/>
    <m/>
    <m/>
    <s v="NOCBSS"/>
    <s v="Applications/Tools"/>
    <s v="OPEN"/>
    <m/>
    <m/>
    <m/>
    <m/>
    <e v="#N/A"/>
    <m/>
    <n v="1"/>
    <s v="Open"/>
    <x v="0"/>
  </r>
  <r>
    <n v="2175"/>
    <s v="NOC482"/>
    <s v="NOC"/>
    <s v="NA"/>
    <m/>
    <m/>
    <m/>
    <s v="BSS"/>
    <s v="Service Provisioning"/>
    <s v="Enterprise(B2B)  (Selective from and to dates)"/>
    <m/>
    <s v="Critical"/>
    <s v="OPEN"/>
    <m/>
    <s v="BSS"/>
    <s v="CRM"/>
    <m/>
    <s v=" "/>
    <m/>
    <m/>
    <x v="1"/>
    <m/>
    <s v="Open"/>
    <s v="Open"/>
    <s v=" "/>
    <s v=" "/>
    <s v=" "/>
    <m/>
    <m/>
    <m/>
    <m/>
    <m/>
    <m/>
    <s v="NOCBSS"/>
    <s v="Applications/Tools"/>
    <s v="OPEN"/>
    <m/>
    <m/>
    <m/>
    <m/>
    <e v="#N/A"/>
    <m/>
    <n v="1"/>
    <s v="Open"/>
    <x v="0"/>
  </r>
  <r>
    <n v="2176"/>
    <s v="NOC483"/>
    <s v="NOC"/>
    <s v="NA"/>
    <m/>
    <m/>
    <m/>
    <s v="BSS"/>
    <s v="Service Provisioning"/>
    <s v="Enterprise(B2B) with filtered QoS Daily"/>
    <m/>
    <s v="Critical"/>
    <s v="OPEN"/>
    <m/>
    <s v="BSS"/>
    <s v="CRM"/>
    <m/>
    <s v=" "/>
    <m/>
    <m/>
    <x v="1"/>
    <m/>
    <s v="Open"/>
    <s v="Open"/>
    <s v=" "/>
    <s v=" "/>
    <s v=" "/>
    <m/>
    <m/>
    <m/>
    <m/>
    <m/>
    <m/>
    <s v="NOCBSS"/>
    <s v="Applications/Tools"/>
    <s v="OPEN"/>
    <m/>
    <m/>
    <m/>
    <m/>
    <e v="#N/A"/>
    <m/>
    <n v="1"/>
    <s v="Open"/>
    <x v="0"/>
  </r>
  <r>
    <n v="2177"/>
    <s v="NOC484"/>
    <s v="NOC"/>
    <s v="NA"/>
    <m/>
    <m/>
    <m/>
    <s v="BSS"/>
    <s v="Service Provisioning"/>
    <s v="Enterprise(B2B) with filtered QoS Weekly"/>
    <m/>
    <s v="Critical"/>
    <s v="OPEN"/>
    <m/>
    <s v="BSS"/>
    <s v="CRM"/>
    <m/>
    <s v=" "/>
    <m/>
    <m/>
    <x v="1"/>
    <m/>
    <s v="Open"/>
    <s v="Open"/>
    <s v=" "/>
    <s v=" "/>
    <s v=" "/>
    <m/>
    <m/>
    <m/>
    <m/>
    <m/>
    <m/>
    <s v="NOCBSS"/>
    <s v="Applications/Tools"/>
    <s v="OPEN"/>
    <m/>
    <m/>
    <m/>
    <m/>
    <e v="#N/A"/>
    <m/>
    <n v="1"/>
    <s v="Open"/>
    <x v="0"/>
  </r>
  <r>
    <n v="2178"/>
    <s v="NOC485"/>
    <s v="NOC"/>
    <s v="NA"/>
    <m/>
    <m/>
    <m/>
    <s v="BSS"/>
    <s v="Service Provisioning"/>
    <s v="Enterprise(B2B) with filtered QoS Monthly"/>
    <m/>
    <s v="Critical"/>
    <s v="OPEN"/>
    <m/>
    <s v="BSS"/>
    <s v="CRM"/>
    <m/>
    <s v=" "/>
    <m/>
    <m/>
    <x v="1"/>
    <m/>
    <s v="Open"/>
    <s v="Open"/>
    <s v=" "/>
    <s v=" "/>
    <s v=" "/>
    <m/>
    <m/>
    <m/>
    <m/>
    <m/>
    <m/>
    <s v="NOCBSS"/>
    <s v="Applications/Tools"/>
    <s v="OPEN"/>
    <m/>
    <m/>
    <m/>
    <m/>
    <e v="#N/A"/>
    <m/>
    <n v="1"/>
    <s v="Open"/>
    <x v="0"/>
  </r>
  <r>
    <n v="2179"/>
    <s v="NOC486"/>
    <s v="NOC"/>
    <s v="NA"/>
    <m/>
    <m/>
    <m/>
    <s v="BSS"/>
    <s v="Service Provisioning"/>
    <s v="Enterprise(B2B) with filtered QoS  (Selective from and to dates)"/>
    <m/>
    <s v="Critical"/>
    <s v="OPEN"/>
    <m/>
    <s v="BSS"/>
    <s v="CRM"/>
    <m/>
    <s v=" "/>
    <m/>
    <m/>
    <x v="1"/>
    <m/>
    <s v="Open"/>
    <s v="Open"/>
    <s v=" "/>
    <s v=" "/>
    <s v=" "/>
    <m/>
    <m/>
    <m/>
    <m/>
    <m/>
    <m/>
    <s v="NOCBSS"/>
    <s v="Applications/Tools"/>
    <s v="OPEN"/>
    <m/>
    <m/>
    <m/>
    <m/>
    <e v="#N/A"/>
    <m/>
    <n v="1"/>
    <s v="Open"/>
    <x v="0"/>
  </r>
  <r>
    <n v="2180"/>
    <s v="NOC487"/>
    <s v="NOC"/>
    <s v="NA"/>
    <m/>
    <m/>
    <m/>
    <s v="BSS"/>
    <s v="Service Provisioning"/>
    <s v="Partner(B2B2C) Daily"/>
    <m/>
    <s v="Critical"/>
    <s v="COMPLETED"/>
    <m/>
    <s v="BSS"/>
    <s v="CRM"/>
    <m/>
    <s v=" "/>
    <m/>
    <m/>
    <x v="1"/>
    <m/>
    <s v="Open"/>
    <s v="Open"/>
    <s v=" "/>
    <s v=" "/>
    <s v=" "/>
    <m/>
    <m/>
    <m/>
    <m/>
    <m/>
    <m/>
    <s v="NOCBSS"/>
    <s v="Applications/Tools"/>
    <s v="OPEN"/>
    <m/>
    <m/>
    <m/>
    <m/>
    <m/>
    <m/>
    <n v="1"/>
    <s v="Open"/>
    <x v="0"/>
  </r>
  <r>
    <n v="2181"/>
    <s v="NOC488"/>
    <s v="NOC"/>
    <s v="NA"/>
    <m/>
    <m/>
    <m/>
    <s v="BSS"/>
    <s v="Service Provisioning"/>
    <s v="Partner(B2B2C) Weekly"/>
    <m/>
    <s v="Critical"/>
    <s v="COMPLETED"/>
    <m/>
    <s v="BSS"/>
    <s v="CRM"/>
    <m/>
    <s v=" "/>
    <m/>
    <m/>
    <x v="1"/>
    <m/>
    <s v="Open"/>
    <s v="Open"/>
    <s v=" "/>
    <s v=" "/>
    <s v=" "/>
    <m/>
    <m/>
    <m/>
    <m/>
    <m/>
    <m/>
    <s v="NOCBSS"/>
    <s v="Applications/Tools"/>
    <s v="OPEN"/>
    <m/>
    <m/>
    <m/>
    <m/>
    <m/>
    <m/>
    <n v="1"/>
    <s v="Open"/>
    <x v="0"/>
  </r>
  <r>
    <n v="2182"/>
    <s v="NOC489"/>
    <s v="NOC"/>
    <s v="NA"/>
    <m/>
    <m/>
    <m/>
    <s v="BSS"/>
    <s v="Service Provisioning"/>
    <s v="Partner(B2B2C) Monthly"/>
    <m/>
    <s v="Critical"/>
    <s v="COMPLETED"/>
    <m/>
    <s v="BSS"/>
    <s v="CRM"/>
    <m/>
    <s v=" "/>
    <m/>
    <m/>
    <x v="1"/>
    <m/>
    <s v="Open"/>
    <s v="Open"/>
    <s v=" "/>
    <s v=" "/>
    <s v=" "/>
    <m/>
    <m/>
    <m/>
    <m/>
    <m/>
    <m/>
    <s v="NOCBSS"/>
    <s v="Applications/Tools"/>
    <s v="OPEN"/>
    <m/>
    <m/>
    <m/>
    <m/>
    <m/>
    <m/>
    <n v="1"/>
    <s v="Open"/>
    <x v="0"/>
  </r>
  <r>
    <n v="2183"/>
    <s v="NOC49"/>
    <s v="NOC"/>
    <s v="NA"/>
    <m/>
    <m/>
    <m/>
    <s v="GPON"/>
    <s v="OSS"/>
    <s v="Summary Status of complete 424 Mandal OLTs ( Blocks ) of PKG-ABC Weekly"/>
    <m/>
    <s v="Critical"/>
    <s v="NOT_FEASIBLE"/>
    <m/>
    <s v="HPSM"/>
    <s v="Incident Management"/>
    <m/>
    <m/>
    <m/>
    <m/>
    <x v="0"/>
    <m/>
    <s v="Open"/>
    <s v="Not Feasible "/>
    <s v=" "/>
    <s v=" "/>
    <s v=" "/>
    <m/>
    <m/>
    <m/>
    <m/>
    <m/>
    <m/>
    <s v="NOCGPON"/>
    <s v="Applications/Tools"/>
    <e v="#N/A"/>
    <s v="NOT-FEASIBLE"/>
    <s v="Live data -bothUOC and POWErbi"/>
    <m/>
    <m/>
    <e v="#N/A"/>
    <m/>
    <n v="1"/>
    <s v="Open"/>
    <x v="0"/>
  </r>
  <r>
    <n v="2184"/>
    <s v="NOC490"/>
    <s v="NOC"/>
    <s v="NA"/>
    <m/>
    <m/>
    <m/>
    <s v="BSS"/>
    <s v="Service Provisioning"/>
    <s v="Partner(B2B2C)  (Selective from and to dates)"/>
    <m/>
    <s v="Critical"/>
    <s v="COMPLETED"/>
    <m/>
    <s v="BSS"/>
    <s v="CRM"/>
    <m/>
    <s v=" "/>
    <m/>
    <m/>
    <x v="1"/>
    <m/>
    <s v="Open"/>
    <s v="Open"/>
    <s v=" "/>
    <s v=" "/>
    <s v=" "/>
    <m/>
    <m/>
    <m/>
    <m/>
    <m/>
    <m/>
    <s v="NOCBSS"/>
    <s v="Applications/Tools"/>
    <s v="OPEN"/>
    <m/>
    <m/>
    <m/>
    <m/>
    <m/>
    <m/>
    <n v="1"/>
    <s v="Open"/>
    <x v="0"/>
  </r>
  <r>
    <n v="2185"/>
    <s v="NOC491"/>
    <s v="NOC"/>
    <s v="NA"/>
    <m/>
    <m/>
    <m/>
    <s v="BSS"/>
    <s v="Service Provisioning"/>
    <s v="Partner(B2B2C) with Filtered QoS Daily"/>
    <m/>
    <s v="Critical"/>
    <s v="OPEN"/>
    <m/>
    <s v="BSS"/>
    <s v="CRM"/>
    <m/>
    <s v=" "/>
    <m/>
    <m/>
    <x v="1"/>
    <m/>
    <s v="Open"/>
    <s v="Open"/>
    <s v=" "/>
    <s v=" "/>
    <s v=" "/>
    <m/>
    <m/>
    <m/>
    <m/>
    <m/>
    <m/>
    <s v="NOCBSS"/>
    <s v="Applications/Tools"/>
    <s v="OPEN"/>
    <m/>
    <m/>
    <m/>
    <m/>
    <e v="#N/A"/>
    <m/>
    <n v="1"/>
    <s v="Open"/>
    <x v="0"/>
  </r>
  <r>
    <n v="2186"/>
    <s v="NOC492"/>
    <s v="NOC"/>
    <s v="NA"/>
    <m/>
    <m/>
    <m/>
    <s v="BSS"/>
    <s v="Service Provisioning"/>
    <s v="Partner(B2B2C) with Filtered QoS Weekly"/>
    <m/>
    <s v="Critical"/>
    <s v="OPEN"/>
    <m/>
    <s v="BSS"/>
    <s v="CRM"/>
    <m/>
    <s v=" "/>
    <m/>
    <m/>
    <x v="1"/>
    <m/>
    <s v="Open"/>
    <s v="Open"/>
    <s v=" "/>
    <s v=" "/>
    <s v=" "/>
    <m/>
    <m/>
    <m/>
    <m/>
    <m/>
    <m/>
    <s v="NOCBSS"/>
    <s v="Applications/Tools"/>
    <s v="OPEN"/>
    <m/>
    <m/>
    <m/>
    <m/>
    <e v="#N/A"/>
    <m/>
    <n v="1"/>
    <s v="Open"/>
    <x v="0"/>
  </r>
  <r>
    <n v="2187"/>
    <s v="NOC493"/>
    <s v="NOC"/>
    <s v="NA"/>
    <m/>
    <m/>
    <m/>
    <s v="BSS"/>
    <s v="Service Provisioning"/>
    <s v="Partner(B2B2C) with Filtered QoS Monthly"/>
    <m/>
    <s v="Critical"/>
    <s v="OPEN"/>
    <m/>
    <s v="BSS"/>
    <s v="CRM"/>
    <m/>
    <s v=" "/>
    <m/>
    <m/>
    <x v="1"/>
    <m/>
    <s v="Open"/>
    <s v="Open"/>
    <s v=" "/>
    <s v=" "/>
    <s v=" "/>
    <m/>
    <m/>
    <m/>
    <m/>
    <m/>
    <m/>
    <s v="NOCBSS"/>
    <s v="Applications/Tools"/>
    <s v="OPEN"/>
    <m/>
    <m/>
    <m/>
    <m/>
    <e v="#N/A"/>
    <m/>
    <n v="1"/>
    <s v="Open"/>
    <x v="0"/>
  </r>
  <r>
    <n v="2188"/>
    <s v="NOC494"/>
    <s v="NOC"/>
    <s v="NA"/>
    <m/>
    <m/>
    <m/>
    <s v="BSS"/>
    <s v="Service Provisioning"/>
    <s v="Partner(B2B2C) with Filtered QoS  (Selective from and to dates)"/>
    <m/>
    <s v="Critical"/>
    <s v="OPEN"/>
    <m/>
    <s v="BSS"/>
    <s v="CRM"/>
    <m/>
    <s v=" "/>
    <m/>
    <m/>
    <x v="1"/>
    <m/>
    <s v="Open"/>
    <s v="Open"/>
    <s v=" "/>
    <s v=" "/>
    <s v=" "/>
    <m/>
    <m/>
    <m/>
    <m/>
    <m/>
    <m/>
    <s v="NOCBSS"/>
    <s v="Applications/Tools"/>
    <s v="OPEN"/>
    <m/>
    <m/>
    <m/>
    <m/>
    <e v="#N/A"/>
    <m/>
    <n v="1"/>
    <s v="Open"/>
    <x v="0"/>
  </r>
  <r>
    <n v="2189"/>
    <s v="NOC495"/>
    <s v="NOC"/>
    <s v="NA"/>
    <m/>
    <m/>
    <m/>
    <s v="BSS"/>
    <s v="Service Provisioning"/>
    <s v="T-cell (P2MP) Daily"/>
    <m/>
    <s v="Critical"/>
    <s v="OPEN"/>
    <m/>
    <s v="BSS"/>
    <s v="CRM"/>
    <m/>
    <s v=" "/>
    <m/>
    <m/>
    <x v="1"/>
    <m/>
    <s v="Open"/>
    <s v="Open"/>
    <s v=" "/>
    <s v=" "/>
    <s v=" "/>
    <m/>
    <m/>
    <m/>
    <m/>
    <m/>
    <m/>
    <s v="NOCBSS"/>
    <s v="Applications/Tools"/>
    <s v="OPEN"/>
    <m/>
    <m/>
    <m/>
    <m/>
    <e v="#N/A"/>
    <m/>
    <n v="1"/>
    <s v="Open"/>
    <x v="0"/>
  </r>
  <r>
    <n v="2190"/>
    <s v="NOC496"/>
    <s v="NOC"/>
    <s v="NA"/>
    <m/>
    <m/>
    <m/>
    <s v="BSS"/>
    <s v="Service Provisioning"/>
    <s v="T-cell (P2MP) Weekly"/>
    <m/>
    <s v="Critical"/>
    <s v="OPEN"/>
    <m/>
    <s v="BSS"/>
    <s v="CRM"/>
    <m/>
    <s v=" "/>
    <m/>
    <m/>
    <x v="1"/>
    <m/>
    <s v="Open"/>
    <s v="Open"/>
    <s v=" "/>
    <s v=" "/>
    <s v=" "/>
    <m/>
    <m/>
    <m/>
    <m/>
    <m/>
    <m/>
    <s v="NOCBSS"/>
    <s v="Applications/Tools"/>
    <s v="OPEN"/>
    <m/>
    <m/>
    <m/>
    <m/>
    <e v="#N/A"/>
    <m/>
    <n v="1"/>
    <s v="Open"/>
    <x v="0"/>
  </r>
  <r>
    <n v="2191"/>
    <s v="NOC497"/>
    <s v="NOC"/>
    <s v="NA"/>
    <m/>
    <m/>
    <m/>
    <s v="BSS"/>
    <s v="Service Provisioning"/>
    <s v="T-cell (P2MP) Monthly"/>
    <m/>
    <s v="Critical"/>
    <s v="OPEN"/>
    <m/>
    <s v="BSS"/>
    <s v="CRM"/>
    <m/>
    <s v=" "/>
    <m/>
    <m/>
    <x v="1"/>
    <m/>
    <s v="Open"/>
    <s v="Open"/>
    <s v=" "/>
    <s v=" "/>
    <s v=" "/>
    <m/>
    <m/>
    <m/>
    <m/>
    <m/>
    <m/>
    <s v="NOCBSS"/>
    <s v="Applications/Tools"/>
    <s v="OPEN"/>
    <m/>
    <m/>
    <m/>
    <m/>
    <e v="#N/A"/>
    <m/>
    <n v="1"/>
    <s v="Open"/>
    <x v="0"/>
  </r>
  <r>
    <n v="2192"/>
    <s v="NOC498"/>
    <s v="NOC"/>
    <s v="NA"/>
    <m/>
    <m/>
    <m/>
    <s v="BSS"/>
    <s v="Service Provisioning"/>
    <s v="T-cell (P2MP)  (Selective from and to dates)"/>
    <m/>
    <s v="Critical"/>
    <s v="OPEN"/>
    <m/>
    <s v="BSS"/>
    <s v="CRM"/>
    <m/>
    <s v=" "/>
    <m/>
    <m/>
    <x v="1"/>
    <m/>
    <s v="Open"/>
    <s v="Open"/>
    <s v=" "/>
    <s v=" "/>
    <s v=" "/>
    <m/>
    <m/>
    <m/>
    <m/>
    <m/>
    <m/>
    <s v="NOCBSS"/>
    <s v="Applications/Tools"/>
    <s v="OPEN"/>
    <m/>
    <m/>
    <m/>
    <m/>
    <e v="#N/A"/>
    <m/>
    <n v="1"/>
    <s v="Open"/>
    <x v="0"/>
  </r>
  <r>
    <n v="2193"/>
    <s v="NOC499"/>
    <s v="NOC"/>
    <s v="NA"/>
    <m/>
    <m/>
    <m/>
    <s v="BSS"/>
    <s v="Service Provisioning"/>
    <s v="T-cell P2MP  with Filtered QoS Daily"/>
    <m/>
    <s v="Critical"/>
    <s v="OPEN"/>
    <m/>
    <s v="BSS"/>
    <s v="CRM"/>
    <m/>
    <s v=" "/>
    <m/>
    <m/>
    <x v="1"/>
    <m/>
    <s v="Open"/>
    <s v="Open"/>
    <s v=" "/>
    <s v=" "/>
    <s v=" "/>
    <m/>
    <m/>
    <m/>
    <m/>
    <m/>
    <m/>
    <s v="NOCBSS"/>
    <s v="Applications/Tools"/>
    <s v="OPEN"/>
    <m/>
    <m/>
    <m/>
    <m/>
    <e v="#N/A"/>
    <m/>
    <n v="1"/>
    <s v="Open"/>
    <x v="0"/>
  </r>
  <r>
    <n v="2194"/>
    <s v="NOC5"/>
    <s v="NOC"/>
    <s v="NA"/>
    <m/>
    <s v="OSS"/>
    <s v="OSS"/>
    <s v="OSS"/>
    <s v="DC"/>
    <s v="DC Applications uptime &amp; SLA Daily"/>
    <m/>
    <s v="Critical"/>
    <s v=" "/>
    <m/>
    <s v="HPSM"/>
    <s v="Incident Management"/>
    <m/>
    <m/>
    <m/>
    <m/>
    <x v="0"/>
    <m/>
    <s v="Open"/>
    <s v="Open"/>
    <s v=" "/>
    <s v=" "/>
    <s v=" "/>
    <m/>
    <m/>
    <m/>
    <m/>
    <m/>
    <m/>
    <s v="NOCOSS"/>
    <s v="Applications/Tools"/>
    <s v="OPEN"/>
    <s v="OPEN"/>
    <n v="0"/>
    <m/>
    <m/>
    <e v="#N/A"/>
    <m/>
    <n v="1"/>
    <s v="Open"/>
    <x v="0"/>
  </r>
  <r>
    <n v="2195"/>
    <s v="NOC50"/>
    <s v="NOC"/>
    <s v="NA"/>
    <m/>
    <m/>
    <m/>
    <s v="GPON"/>
    <s v="OSS"/>
    <s v="Summary Status of complete 424 Mandal OLTs ( Blocks ) of PKG-ABC Monthly"/>
    <m/>
    <s v="Critical"/>
    <s v="COMPLETED"/>
    <m/>
    <s v="HPSM"/>
    <s v="Incident Management"/>
    <m/>
    <m/>
    <m/>
    <m/>
    <x v="0"/>
    <m/>
    <m/>
    <s v="CLOSURE REVIEW PENDING "/>
    <s v=" "/>
    <s v=" "/>
    <s v=" "/>
    <m/>
    <m/>
    <m/>
    <m/>
    <m/>
    <m/>
    <s v="NOCGPON"/>
    <s v="Applications/Tools"/>
    <s v="OPEN"/>
    <s v="COMPLETED"/>
    <s v="only Live data"/>
    <m/>
    <m/>
    <m/>
    <m/>
    <n v="1"/>
    <s v="Completed but Verification undrer Process"/>
    <x v="1"/>
  </r>
  <r>
    <n v="2196"/>
    <s v="NOC500"/>
    <s v="NOC"/>
    <s v="NA"/>
    <m/>
    <m/>
    <m/>
    <s v="BSS"/>
    <s v="Service Provisioning"/>
    <s v="T-cell P2MP  with Filtered QoS Weekly"/>
    <m/>
    <s v="Critical"/>
    <s v="OPEN"/>
    <m/>
    <s v="BSS"/>
    <s v="CRM"/>
    <m/>
    <s v=" "/>
    <m/>
    <m/>
    <x v="1"/>
    <m/>
    <s v="Open"/>
    <s v="Open"/>
    <s v=" "/>
    <s v=" "/>
    <s v=" "/>
    <m/>
    <m/>
    <m/>
    <m/>
    <m/>
    <m/>
    <s v="NOCBSS"/>
    <s v="Applications/Tools"/>
    <s v="OPEN"/>
    <m/>
    <m/>
    <m/>
    <m/>
    <e v="#N/A"/>
    <m/>
    <n v="1"/>
    <s v="Open"/>
    <x v="0"/>
  </r>
  <r>
    <n v="2197"/>
    <s v="NOC501"/>
    <s v="NOC"/>
    <s v="NA"/>
    <m/>
    <m/>
    <m/>
    <s v="BSS"/>
    <s v="Service Provisioning"/>
    <s v="T-cell P2MP  with Filtered QoS Monthly"/>
    <m/>
    <s v="Critical"/>
    <s v="OPEN"/>
    <m/>
    <s v="BSS"/>
    <s v="CRM"/>
    <m/>
    <s v=" "/>
    <m/>
    <m/>
    <x v="1"/>
    <m/>
    <s v="Open"/>
    <s v="Open"/>
    <s v=" "/>
    <s v=" "/>
    <s v=" "/>
    <m/>
    <m/>
    <m/>
    <m/>
    <m/>
    <m/>
    <s v="NOCBSS"/>
    <s v="Applications/Tools"/>
    <s v="OPEN"/>
    <m/>
    <m/>
    <m/>
    <m/>
    <e v="#N/A"/>
    <m/>
    <n v="1"/>
    <s v="Open"/>
    <x v="0"/>
  </r>
  <r>
    <n v="2198"/>
    <s v="NOC502"/>
    <s v="NOC"/>
    <s v="NA"/>
    <m/>
    <m/>
    <m/>
    <s v="BSS"/>
    <s v="Service Provisioning"/>
    <s v="T-cell P2MP  with Filtered QoS  (Selective from and to dates)"/>
    <m/>
    <s v="Critical"/>
    <s v="OPEN"/>
    <m/>
    <s v="BSS"/>
    <s v="CRM"/>
    <m/>
    <s v=" "/>
    <m/>
    <m/>
    <x v="1"/>
    <m/>
    <s v="Open"/>
    <s v="Open"/>
    <s v=" "/>
    <s v=" "/>
    <s v=" "/>
    <m/>
    <m/>
    <m/>
    <m/>
    <m/>
    <m/>
    <s v="NOCBSS"/>
    <s v="Applications/Tools"/>
    <s v="OPEN"/>
    <m/>
    <m/>
    <m/>
    <m/>
    <e v="#N/A"/>
    <m/>
    <n v="1"/>
    <s v="Open"/>
    <x v="0"/>
  </r>
  <r>
    <n v="2199"/>
    <s v="NOC503"/>
    <s v="NOC"/>
    <s v="NA"/>
    <m/>
    <m/>
    <m/>
    <s v="BSS"/>
    <s v="Service Provisioning"/>
    <s v="T-cell (P2P) Daily"/>
    <m/>
    <s v="Critical"/>
    <s v="OPEN"/>
    <m/>
    <s v="BSS"/>
    <s v="CRM"/>
    <m/>
    <s v=" "/>
    <m/>
    <m/>
    <x v="1"/>
    <m/>
    <s v="Open"/>
    <s v="Open"/>
    <s v=" "/>
    <s v=" "/>
    <s v=" "/>
    <m/>
    <m/>
    <m/>
    <m/>
    <m/>
    <m/>
    <s v="NOCBSS"/>
    <s v="Applications/Tools"/>
    <s v="OPEN"/>
    <m/>
    <m/>
    <m/>
    <m/>
    <e v="#N/A"/>
    <m/>
    <n v="1"/>
    <s v="Open"/>
    <x v="0"/>
  </r>
  <r>
    <n v="2200"/>
    <s v="NOC504"/>
    <s v="NOC"/>
    <s v="NA"/>
    <m/>
    <m/>
    <m/>
    <s v="BSS"/>
    <s v="Service Provisioning"/>
    <s v="T-cell (P2P) Weekly"/>
    <m/>
    <s v="Critical"/>
    <s v="OPEN"/>
    <m/>
    <s v="BSS"/>
    <s v="CRM"/>
    <m/>
    <s v=" "/>
    <m/>
    <m/>
    <x v="1"/>
    <m/>
    <s v="Open"/>
    <s v="Open"/>
    <s v=" "/>
    <s v=" "/>
    <s v=" "/>
    <m/>
    <m/>
    <m/>
    <m/>
    <m/>
    <m/>
    <s v="NOCBSS"/>
    <s v="Applications/Tools"/>
    <s v="OPEN"/>
    <m/>
    <m/>
    <m/>
    <m/>
    <e v="#N/A"/>
    <m/>
    <n v="1"/>
    <s v="Open"/>
    <x v="0"/>
  </r>
  <r>
    <n v="2201"/>
    <s v="NOC505"/>
    <s v="NOC"/>
    <s v="NA"/>
    <m/>
    <m/>
    <m/>
    <s v="BSS"/>
    <s v="Service Provisioning"/>
    <s v="T-cell (P2P) Monthly"/>
    <m/>
    <s v="Critical"/>
    <s v="OPEN"/>
    <m/>
    <s v="BSS"/>
    <s v="CRM"/>
    <m/>
    <s v=" "/>
    <m/>
    <m/>
    <x v="1"/>
    <m/>
    <s v="Open"/>
    <s v="Open"/>
    <s v=" "/>
    <s v=" "/>
    <s v=" "/>
    <m/>
    <m/>
    <m/>
    <m/>
    <m/>
    <m/>
    <s v="NOCBSS"/>
    <s v="Applications/Tools"/>
    <s v="OPEN"/>
    <m/>
    <m/>
    <m/>
    <m/>
    <e v="#N/A"/>
    <m/>
    <n v="1"/>
    <s v="Open"/>
    <x v="0"/>
  </r>
  <r>
    <n v="2202"/>
    <s v="NOC506"/>
    <s v="NOC"/>
    <s v="NA"/>
    <m/>
    <m/>
    <m/>
    <s v="BSS"/>
    <s v="Service Provisioning"/>
    <s v="T-cell (P2P)  (Selective from and to dates)"/>
    <m/>
    <s v="Critical"/>
    <s v="OPEN"/>
    <m/>
    <s v="BSS"/>
    <s v="CRM"/>
    <m/>
    <s v=" "/>
    <m/>
    <m/>
    <x v="1"/>
    <m/>
    <s v="Open"/>
    <s v="Open"/>
    <s v=" "/>
    <s v=" "/>
    <s v=" "/>
    <m/>
    <m/>
    <m/>
    <m/>
    <m/>
    <m/>
    <s v="NOCBSS"/>
    <s v="Applications/Tools"/>
    <s v="OPEN"/>
    <m/>
    <m/>
    <m/>
    <m/>
    <e v="#N/A"/>
    <m/>
    <n v="1"/>
    <s v="Open"/>
    <x v="0"/>
  </r>
  <r>
    <n v="2203"/>
    <s v="NOC507"/>
    <s v="NOC"/>
    <s v="NA"/>
    <m/>
    <m/>
    <m/>
    <s v="BSS"/>
    <s v="Service Provisioning"/>
    <s v="T-cell P2P  with Filtered QoS Daily"/>
    <m/>
    <s v="Critical"/>
    <s v="OPEN"/>
    <m/>
    <s v="BSS"/>
    <s v="CRM"/>
    <m/>
    <s v=" "/>
    <m/>
    <m/>
    <x v="1"/>
    <m/>
    <s v="Open"/>
    <s v="Open"/>
    <s v=" "/>
    <s v=" "/>
    <s v=" "/>
    <m/>
    <m/>
    <m/>
    <m/>
    <m/>
    <m/>
    <s v="NOCBSS"/>
    <s v="Applications/Tools"/>
    <s v="OPEN"/>
    <m/>
    <m/>
    <m/>
    <m/>
    <e v="#N/A"/>
    <m/>
    <n v="1"/>
    <s v="Open"/>
    <x v="0"/>
  </r>
  <r>
    <n v="2204"/>
    <s v="NOC508"/>
    <s v="NOC"/>
    <s v="NA"/>
    <m/>
    <m/>
    <m/>
    <s v="BSS"/>
    <s v="Service Provisioning"/>
    <s v="T-cell P2P  with Filtered QoS Weekly"/>
    <m/>
    <s v="Critical"/>
    <s v="OPEN"/>
    <m/>
    <s v="BSS"/>
    <s v="CRM"/>
    <m/>
    <s v=" "/>
    <m/>
    <m/>
    <x v="1"/>
    <m/>
    <s v="Open"/>
    <s v="Open"/>
    <s v=" "/>
    <s v=" "/>
    <s v=" "/>
    <m/>
    <m/>
    <m/>
    <m/>
    <m/>
    <m/>
    <s v="NOCBSS"/>
    <s v="Applications/Tools"/>
    <s v="OPEN"/>
    <m/>
    <m/>
    <m/>
    <m/>
    <e v="#N/A"/>
    <m/>
    <n v="1"/>
    <s v="Open"/>
    <x v="0"/>
  </r>
  <r>
    <n v="2205"/>
    <s v="NOC509"/>
    <s v="NOC"/>
    <s v="NA"/>
    <m/>
    <m/>
    <m/>
    <s v="BSS"/>
    <s v="Service Provisioning"/>
    <s v="T-cell P2P  with Filtered QoS Monthly"/>
    <m/>
    <s v="Critical"/>
    <s v="OPEN"/>
    <m/>
    <s v="BSS"/>
    <s v="CRM"/>
    <m/>
    <s v=" "/>
    <m/>
    <m/>
    <x v="1"/>
    <m/>
    <s v="Open"/>
    <s v="Open"/>
    <s v=" "/>
    <s v=" "/>
    <s v=" "/>
    <m/>
    <m/>
    <m/>
    <m/>
    <m/>
    <m/>
    <s v="NOCBSS"/>
    <s v="Applications/Tools"/>
    <s v="OPEN"/>
    <m/>
    <m/>
    <m/>
    <m/>
    <e v="#N/A"/>
    <m/>
    <n v="1"/>
    <s v="Open"/>
    <x v="0"/>
  </r>
  <r>
    <n v="2206"/>
    <s v="NOC51"/>
    <s v="NOC"/>
    <s v="NA"/>
    <m/>
    <m/>
    <m/>
    <s v="GPON"/>
    <s v="OSS"/>
    <s v="Summary Status of complete 424 Mandal OLTs ( Blocks ) of PKG-ABC  (Selective from and to dates)"/>
    <m/>
    <s v="Critical"/>
    <s v="COMPLETED"/>
    <m/>
    <s v="HPSM"/>
    <s v="Incident Management"/>
    <m/>
    <m/>
    <m/>
    <m/>
    <x v="0"/>
    <m/>
    <m/>
    <s v="CLOSURE REVIEW PENDING "/>
    <s v=" "/>
    <s v=" "/>
    <s v=" "/>
    <m/>
    <m/>
    <m/>
    <m/>
    <m/>
    <m/>
    <s v="NOCGPON"/>
    <s v="Applications/Tools"/>
    <s v="OPEN"/>
    <s v="COMPLETED"/>
    <s v="Live data"/>
    <m/>
    <m/>
    <m/>
    <m/>
    <n v="1"/>
    <s v="Completed but Verification undrer Process"/>
    <x v="1"/>
  </r>
  <r>
    <n v="2207"/>
    <s v="NOC510"/>
    <s v="NOC"/>
    <s v="NA"/>
    <m/>
    <m/>
    <m/>
    <s v="BSS"/>
    <s v="Service Provisioning"/>
    <s v="T-cell P2P  with Filtered QoS  (Selective from and to dates)"/>
    <m/>
    <s v="Critical"/>
    <s v="OPEN"/>
    <m/>
    <s v="BSS"/>
    <s v="CRM"/>
    <m/>
    <s v=" "/>
    <m/>
    <m/>
    <x v="1"/>
    <m/>
    <s v="Open"/>
    <s v="Open"/>
    <s v=" "/>
    <s v=" "/>
    <s v=" "/>
    <m/>
    <m/>
    <m/>
    <m/>
    <m/>
    <m/>
    <s v="NOCBSS"/>
    <s v="Applications/Tools"/>
    <s v="OPEN"/>
    <m/>
    <m/>
    <m/>
    <m/>
    <e v="#N/A"/>
    <m/>
    <n v="1"/>
    <s v="Open"/>
    <x v="0"/>
  </r>
  <r>
    <n v="2208"/>
    <s v="NOC511"/>
    <s v="NOC"/>
    <s v="NA"/>
    <m/>
    <s v="OSS"/>
    <s v="OSS"/>
    <s v="OSS and NSO"/>
    <s v="Service Provisioning"/>
    <s v="Bandwidth Feasibility for New Provisioning, Exising configured bandwidth to be made available at OSS Daily"/>
    <m/>
    <s v="Critical"/>
    <s v="OPEN"/>
    <m/>
    <s v="OSS and NSO"/>
    <s v="Service Inventory, SCCM"/>
    <m/>
    <s v="14-09-2025: We can get this report from BSS by downloading services provisioned for the perticular week"/>
    <m/>
    <m/>
    <x v="3"/>
    <m/>
    <s v="Open"/>
    <s v="WIP"/>
    <s v=" "/>
    <s v=" "/>
    <s v=" "/>
    <m/>
    <m/>
    <m/>
    <m/>
    <m/>
    <m/>
    <s v="NOCOSS and NSO"/>
    <s v="Applications/Tools"/>
    <s v="OPEN"/>
    <m/>
    <m/>
    <m/>
    <m/>
    <e v="#N/A"/>
    <m/>
    <n v="1"/>
    <s v="Open"/>
    <x v="0"/>
  </r>
  <r>
    <n v="2209"/>
    <s v="NOC512"/>
    <s v="NOC"/>
    <s v="NA"/>
    <m/>
    <s v="OSS"/>
    <s v="OSS"/>
    <s v="OSS and NSO"/>
    <s v="Service Provisioning"/>
    <s v="Bandwidth Feasibility for New Provisioning, Exising configured bandwidth to be made available at OSS Weekly"/>
    <m/>
    <s v="Critical"/>
    <s v="OPEN"/>
    <m/>
    <s v="OSS and NSO"/>
    <s v="Service Inventory, SCCM"/>
    <m/>
    <s v="14-09-2025: We can get this report from BSS by downloading services provisioned for the perticular week"/>
    <m/>
    <m/>
    <x v="3"/>
    <m/>
    <s v="Open"/>
    <s v="WIP"/>
    <s v=" "/>
    <s v=" "/>
    <s v=" "/>
    <m/>
    <m/>
    <m/>
    <m/>
    <m/>
    <m/>
    <s v="NOCOSS and NSO"/>
    <s v="Applications/Tools"/>
    <s v="OPEN"/>
    <m/>
    <m/>
    <m/>
    <m/>
    <e v="#N/A"/>
    <m/>
    <n v="1"/>
    <s v="Open"/>
    <x v="0"/>
  </r>
  <r>
    <n v="2210"/>
    <s v="NOC513"/>
    <s v="NOC"/>
    <s v="NA"/>
    <m/>
    <s v="OSS"/>
    <s v="OSS"/>
    <s v="OSS and NSO"/>
    <s v="Service Provisioning"/>
    <s v="Bandwidth Feasibility for New Provisioning, Exising configured bandwidth to be made available at OSS Monthly"/>
    <m/>
    <s v="Critical"/>
    <s v="OPEN"/>
    <m/>
    <s v="OSS and NSO"/>
    <s v="Service Inventory, SCCM"/>
    <m/>
    <s v="14-09-2025: We can get this report from BSS by downloading services provisioned for the perticular month"/>
    <m/>
    <m/>
    <x v="3"/>
    <m/>
    <s v="Open"/>
    <s v="WIP"/>
    <s v=" "/>
    <s v=" "/>
    <s v=" "/>
    <m/>
    <m/>
    <m/>
    <m/>
    <m/>
    <m/>
    <s v="NOCOSS and NSO"/>
    <s v="Applications/Tools"/>
    <s v="OPEN"/>
    <m/>
    <m/>
    <m/>
    <m/>
    <e v="#N/A"/>
    <m/>
    <n v="1"/>
    <s v="Open"/>
    <x v="0"/>
  </r>
  <r>
    <n v="2211"/>
    <s v="NOC514"/>
    <s v="NOC"/>
    <s v="NA"/>
    <m/>
    <s v="OSS"/>
    <s v="OSS"/>
    <s v="OSS and NSO"/>
    <s v="Service Provisioning"/>
    <s v="Bandwidth Feasibility for New Provisioning, Exising configured bandwidth to be made available at OSS  (Selective from and to dates)"/>
    <m/>
    <s v="Critical"/>
    <s v="OPEN"/>
    <m/>
    <s v="OSS and NSO"/>
    <s v="Service Inventory, SCCM"/>
    <m/>
    <s v="14-09-2025: We can get this report from BSS by downloading services provisioned for the selected period"/>
    <m/>
    <m/>
    <x v="3"/>
    <m/>
    <s v="Open"/>
    <s v="WIP"/>
    <s v=" "/>
    <s v=" "/>
    <s v=" "/>
    <m/>
    <m/>
    <m/>
    <m/>
    <m/>
    <m/>
    <s v="NOCOSS and NSO"/>
    <s v="Applications/Tools"/>
    <s v="OPEN"/>
    <m/>
    <m/>
    <m/>
    <m/>
    <e v="#N/A"/>
    <m/>
    <n v="1"/>
    <s v="Open"/>
    <x v="0"/>
  </r>
  <r>
    <n v="2212"/>
    <s v="NOC515"/>
    <s v="NOC"/>
    <s v="NA"/>
    <m/>
    <s v="OSS"/>
    <s v="OSS"/>
    <s v="OSS"/>
    <s v="Service Provisioning"/>
    <s v="Capacity augmentationn based on Feasible/NON- Feasible status count and required bandwidth Daily"/>
    <m/>
    <s v="Critical"/>
    <s v="COMPLETED"/>
    <m/>
    <s v="OSS "/>
    <s v="Service Inventory, UTM"/>
    <m/>
    <s v="09-09-2025: Desired output will be shown through BSS  but actual data is fetching from the OSS (UTM +GIS)."/>
    <m/>
    <m/>
    <x v="0"/>
    <m/>
    <m/>
    <s v="CLOSURE REVIEW PENDING "/>
    <s v=" "/>
    <s v=" "/>
    <s v=" "/>
    <m/>
    <m/>
    <m/>
    <m/>
    <m/>
    <m/>
    <s v="NOCOSS"/>
    <s v="Applications/Tools"/>
    <s v="OPEN"/>
    <s v="COMPLETED"/>
    <s v="09-09-2025: Desired output will be shown through BSS  but actual data is fetching from the OSS (UTM +GIS)."/>
    <m/>
    <m/>
    <m/>
    <m/>
    <n v="1"/>
    <s v="Completed but Verification undrer Process"/>
    <x v="1"/>
  </r>
  <r>
    <n v="2213"/>
    <s v="NOC516"/>
    <s v="NOC"/>
    <s v="NA"/>
    <m/>
    <s v="OSS"/>
    <s v="OSS"/>
    <s v="OSS"/>
    <s v="Service Provisioning"/>
    <s v="Capacity augmentationn based on Feasible/NON- Feasible status count and required bandwidth Weekly"/>
    <m/>
    <s v="Critical"/>
    <s v="NOT_FEASIBLE"/>
    <m/>
    <s v="OSS "/>
    <s v="Service Inventory, UTM"/>
    <m/>
    <m/>
    <m/>
    <m/>
    <x v="0"/>
    <m/>
    <s v="Open"/>
    <s v="Not Feasible "/>
    <s v=" "/>
    <s v=" "/>
    <s v=" "/>
    <m/>
    <m/>
    <m/>
    <m/>
    <m/>
    <m/>
    <s v="NOCOSS"/>
    <s v="Applications/Tools"/>
    <e v="#N/A"/>
    <s v="NOT-FEASIBLE"/>
    <n v="0"/>
    <m/>
    <m/>
    <e v="#N/A"/>
    <m/>
    <n v="1"/>
    <s v="Open"/>
    <x v="0"/>
  </r>
  <r>
    <n v="2214"/>
    <s v="NOC517"/>
    <s v="NOC"/>
    <s v="NA"/>
    <m/>
    <s v="OSS"/>
    <s v="OSS"/>
    <s v="OSS"/>
    <s v="Service Provisioning"/>
    <s v="Capacity augmentationn based on Feasible/NON- Feasible status count and required bandwidth Monthly"/>
    <m/>
    <s v="Critical"/>
    <s v="COMPLETED"/>
    <m/>
    <s v="OSS "/>
    <s v="Service Inventory, UTM"/>
    <m/>
    <s v="09-09-2025: Desired output will be shown through BSS  but actual data is fetching from the OSS (UTM +GIS)."/>
    <m/>
    <m/>
    <x v="0"/>
    <m/>
    <m/>
    <s v="CLOSURE REVIEW PENDING "/>
    <s v=" "/>
    <s v=" "/>
    <s v=" "/>
    <m/>
    <m/>
    <m/>
    <m/>
    <m/>
    <m/>
    <s v="NOCOSS"/>
    <s v="Applications/Tools"/>
    <s v="OPEN"/>
    <s v="COMPLETED"/>
    <s v="09-09-2025: Desired output will be shown through BSS  but actual data is fetching from the OSS (UTM +GIS)."/>
    <m/>
    <m/>
    <m/>
    <m/>
    <n v="1"/>
    <s v="Completed but Verification undrer Process"/>
    <x v="1"/>
  </r>
  <r>
    <n v="2215"/>
    <s v="NOC518"/>
    <s v="NOC"/>
    <s v="NA"/>
    <m/>
    <s v="OSS"/>
    <s v="OSS"/>
    <s v="OSS"/>
    <s v="Service Provisioning"/>
    <s v="Capacity augmentationn based on Feasible/NON- Feasible status count and required bandwidth  (Selective from and to dates)"/>
    <m/>
    <s v="Critical"/>
    <s v="COMPLETED"/>
    <m/>
    <s v="OSS "/>
    <s v="Service Inventory, UTM"/>
    <m/>
    <s v="09-09-2025: Desired output will be shown through BSS  but actual data is fetching from the OSS (UTM +GIS)."/>
    <m/>
    <m/>
    <x v="0"/>
    <m/>
    <m/>
    <s v="CLOSURE REVIEW PENDING "/>
    <s v=" "/>
    <s v=" "/>
    <s v=" "/>
    <m/>
    <m/>
    <m/>
    <m/>
    <m/>
    <m/>
    <s v="NOCOSS"/>
    <s v="Applications/Tools"/>
    <s v="OPEN"/>
    <s v="COMPLETED"/>
    <s v="09-09-2025: Desired output will be shown through BSS  but actual data is fetching from the OSS (UTM +GIS)."/>
    <m/>
    <m/>
    <m/>
    <m/>
    <n v="1"/>
    <s v="Completed but Verification undrer Process"/>
    <x v="1"/>
  </r>
  <r>
    <n v="2216"/>
    <s v="NOC519"/>
    <s v="NOC"/>
    <s v="NA"/>
    <m/>
    <m/>
    <m/>
    <s v="WFM"/>
    <s v="WFM"/>
    <s v="User level view for Number of tasks assigned/resolved/closed Daily"/>
    <m/>
    <s v="Critical"/>
    <s v=" "/>
    <m/>
    <s v="WFM"/>
    <s v="Corrective "/>
    <m/>
    <s v="Development Completed &amp; Reports are available "/>
    <m/>
    <m/>
    <x v="4"/>
    <m/>
    <m/>
    <s v="CLOSURE REVIEW PENDING "/>
    <s v=" "/>
    <s v=" "/>
    <s v=" "/>
    <m/>
    <m/>
    <m/>
    <m/>
    <m/>
    <m/>
    <s v="NOCWFM"/>
    <s v="Applications/Tools"/>
    <s v="OPEN"/>
    <m/>
    <m/>
    <m/>
    <m/>
    <m/>
    <m/>
    <n v="1"/>
    <s v="Completed but Verification undrer Process"/>
    <x v="1"/>
  </r>
  <r>
    <n v="2217"/>
    <s v="NOC52"/>
    <s v="NOC"/>
    <s v="NA"/>
    <m/>
    <m/>
    <m/>
    <s v="GPON"/>
    <s v="OSS"/>
    <s v="Summary of Lit-up GPs Status_8894 as on 14-05-2025_4PM(Revised) Daily"/>
    <m/>
    <s v="Critical"/>
    <s v="COMPLETED"/>
    <m/>
    <s v="HPSM"/>
    <s v="Incident Management"/>
    <m/>
    <m/>
    <m/>
    <m/>
    <x v="0"/>
    <m/>
    <m/>
    <s v="CLOSURE REVIEW PENDING "/>
    <s v=" "/>
    <s v=" "/>
    <s v=" "/>
    <m/>
    <m/>
    <m/>
    <m/>
    <m/>
    <m/>
    <s v="NOCGPON"/>
    <s v="Applications/Tools"/>
    <s v="OPEN"/>
    <s v="COMPLETED"/>
    <n v="0"/>
    <m/>
    <m/>
    <m/>
    <m/>
    <n v="1"/>
    <s v="Completed but Verification undrer Process"/>
    <x v="1"/>
  </r>
  <r>
    <n v="2218"/>
    <s v="NOC520"/>
    <s v="NOC"/>
    <s v="NA"/>
    <m/>
    <m/>
    <m/>
    <s v="WFM"/>
    <s v="WFM"/>
    <s v="User level view for Number of tasks assigned/resolved/closed Weekly"/>
    <m/>
    <s v="Critical"/>
    <s v=" "/>
    <m/>
    <s v="WFM"/>
    <s v="Incident Management"/>
    <m/>
    <s v="Development Completed &amp; Reports are available "/>
    <m/>
    <m/>
    <x v="4"/>
    <m/>
    <m/>
    <s v="CLOSURE REVIEW PENDING "/>
    <s v=" "/>
    <s v=" "/>
    <s v=" "/>
    <m/>
    <m/>
    <m/>
    <m/>
    <m/>
    <m/>
    <s v="NOCWFM"/>
    <s v="Applications/Tools"/>
    <s v="OPEN"/>
    <m/>
    <m/>
    <m/>
    <m/>
    <m/>
    <m/>
    <n v="1"/>
    <s v="Completed but Verification undrer Process"/>
    <x v="1"/>
  </r>
  <r>
    <n v="2219"/>
    <s v="NOC521"/>
    <s v="NOC"/>
    <s v="NA"/>
    <m/>
    <m/>
    <m/>
    <s v="WFM"/>
    <s v="WFM"/>
    <s v="User level view for Number of tasks assigned/resolved/closed Monthly"/>
    <m/>
    <s v="Critical"/>
    <s v=" "/>
    <m/>
    <s v="WFM"/>
    <s v="Incident Management"/>
    <m/>
    <s v="Development Completed &amp; Reports are available "/>
    <m/>
    <m/>
    <x v="4"/>
    <m/>
    <m/>
    <s v="CLOSURE REVIEW PENDING "/>
    <s v=" "/>
    <s v=" "/>
    <s v=" "/>
    <m/>
    <m/>
    <m/>
    <m/>
    <m/>
    <m/>
    <s v="NOCWFM"/>
    <s v="Applications/Tools"/>
    <s v="OPEN"/>
    <m/>
    <m/>
    <m/>
    <m/>
    <m/>
    <m/>
    <n v="1"/>
    <s v="Completed but Verification undrer Process"/>
    <x v="1"/>
  </r>
  <r>
    <n v="2220"/>
    <s v="NOC522"/>
    <s v="NOC"/>
    <s v="NA"/>
    <m/>
    <m/>
    <m/>
    <s v="WFM"/>
    <s v="WFM"/>
    <s v="User level view for Number of tasks assigned/resolved/closed  (Selective from and to dates)"/>
    <m/>
    <s v="Critical"/>
    <s v=" "/>
    <m/>
    <s v="WFM"/>
    <s v="Smart track "/>
    <m/>
    <s v="Development Completed &amp; Reports are available "/>
    <m/>
    <m/>
    <x v="4"/>
    <m/>
    <m/>
    <s v="CLOSURE REVIEW PENDING "/>
    <s v=" "/>
    <s v=" "/>
    <s v=" "/>
    <m/>
    <m/>
    <m/>
    <m/>
    <m/>
    <m/>
    <s v="NOCWFM"/>
    <s v="Applications/Tools"/>
    <s v="OPEN"/>
    <m/>
    <m/>
    <m/>
    <m/>
    <m/>
    <m/>
    <n v="1"/>
    <s v="Completed but Verification undrer Process"/>
    <x v="1"/>
  </r>
  <r>
    <n v="2221"/>
    <s v="NOC523"/>
    <s v="NOC"/>
    <s v="NA"/>
    <m/>
    <m/>
    <m/>
    <s v="WFM"/>
    <s v="WFM"/>
    <s v="Management Dashboard Patroller Daily"/>
    <m/>
    <s v="Critical"/>
    <s v=" "/>
    <m/>
    <s v="WFM"/>
    <s v="Smart track "/>
    <m/>
    <s v="The development is complete and can be demonstrated through three methods: reports, dashboards, and single-click interaction on the map"/>
    <m/>
    <m/>
    <x v="4"/>
    <m/>
    <m/>
    <s v="CLOSURE REVIEW PENDING "/>
    <s v=" "/>
    <s v=" "/>
    <s v=" "/>
    <m/>
    <m/>
    <m/>
    <m/>
    <m/>
    <m/>
    <s v="NOCWFM"/>
    <s v="Applications/Tools"/>
    <s v="OPEN"/>
    <m/>
    <m/>
    <m/>
    <m/>
    <m/>
    <m/>
    <n v="1"/>
    <s v="Completed but Verification undrer Process"/>
    <x v="1"/>
  </r>
  <r>
    <n v="2222"/>
    <s v="NOC524"/>
    <s v="NOC"/>
    <s v="NA"/>
    <m/>
    <m/>
    <m/>
    <s v="WFM"/>
    <s v="WFM"/>
    <s v="Management Dashboard Patroller Weekly"/>
    <m/>
    <s v="Critical"/>
    <s v=" "/>
    <m/>
    <s v="WFM"/>
    <s v="Smart track "/>
    <m/>
    <s v="The development is complete and can be demonstrated through three methods: reports, dashboards, and single-click interaction on the map"/>
    <m/>
    <m/>
    <x v="4"/>
    <m/>
    <m/>
    <s v="CLOSURE REVIEW PENDING "/>
    <s v=" "/>
    <s v=" "/>
    <s v=" "/>
    <m/>
    <m/>
    <m/>
    <m/>
    <m/>
    <m/>
    <s v="NOCWFM"/>
    <s v="Applications/Tools"/>
    <s v="OPEN"/>
    <m/>
    <m/>
    <m/>
    <m/>
    <m/>
    <m/>
    <n v="1"/>
    <s v="Completed but Verification undrer Process"/>
    <x v="1"/>
  </r>
  <r>
    <n v="2223"/>
    <s v="NOC525"/>
    <s v="NOC"/>
    <s v="NA"/>
    <m/>
    <m/>
    <m/>
    <s v="WFM"/>
    <s v="WFM"/>
    <s v="Management Dashboard Patroller Monthly"/>
    <m/>
    <s v="Critical"/>
    <s v=" "/>
    <m/>
    <s v="WFM"/>
    <s v="Smart track "/>
    <m/>
    <s v="The development is complete and can be demonstrated through three methods: reports, dashboards, and single-click interaction on the map"/>
    <m/>
    <m/>
    <x v="4"/>
    <m/>
    <m/>
    <s v="CLOSURE REVIEW PENDING "/>
    <s v=" "/>
    <s v=" "/>
    <s v=" "/>
    <m/>
    <m/>
    <m/>
    <m/>
    <m/>
    <m/>
    <s v="NOCWFM"/>
    <s v="Applications/Tools"/>
    <s v="OPEN"/>
    <m/>
    <m/>
    <m/>
    <m/>
    <m/>
    <m/>
    <n v="1"/>
    <s v="Completed but Verification undrer Process"/>
    <x v="1"/>
  </r>
  <r>
    <n v="2224"/>
    <s v="NOC526"/>
    <s v="NOC"/>
    <s v="NA"/>
    <m/>
    <m/>
    <m/>
    <s v="WFM"/>
    <s v="WFM"/>
    <s v="Management Dashboard Patroller  (Selective from and to dates)"/>
    <m/>
    <s v="Critical"/>
    <s v=" "/>
    <m/>
    <s v="WFM"/>
    <s v="Smart track "/>
    <m/>
    <s v="The development is complete and can be demonstrated through three methods: reports, dashboards, and single-click interaction on the map"/>
    <m/>
    <m/>
    <x v="4"/>
    <m/>
    <m/>
    <s v="CLOSURE REVIEW PENDING "/>
    <s v=" "/>
    <s v=" "/>
    <s v=" "/>
    <m/>
    <m/>
    <m/>
    <m/>
    <m/>
    <m/>
    <s v="NOCWFM"/>
    <s v="Applications/Tools"/>
    <s v="OPEN"/>
    <m/>
    <m/>
    <m/>
    <m/>
    <m/>
    <m/>
    <n v="1"/>
    <s v="Completed but Verification undrer Process"/>
    <x v="1"/>
  </r>
  <r>
    <n v="2225"/>
    <s v="NOC527"/>
    <s v="NOC"/>
    <s v="NA"/>
    <m/>
    <m/>
    <m/>
    <s v="WFM"/>
    <s v="WFM"/>
    <s v="Management Dashboard FRT Daily"/>
    <m/>
    <s v="Critical"/>
    <s v=" "/>
    <m/>
    <s v="WFM"/>
    <s v="Smart track "/>
    <m/>
    <s v="The development is complete and can be demonstrated through three methods: reports, dashboards, and single-click interaction on the map"/>
    <m/>
    <m/>
    <x v="4"/>
    <m/>
    <m/>
    <s v="CLOSURE REVIEW PENDING "/>
    <s v=" "/>
    <s v=" "/>
    <s v=" "/>
    <m/>
    <m/>
    <m/>
    <m/>
    <m/>
    <m/>
    <s v="NOCWFM"/>
    <s v="Applications/Tools"/>
    <s v="OPEN"/>
    <m/>
    <m/>
    <m/>
    <m/>
    <m/>
    <m/>
    <n v="1"/>
    <s v="Completed but Verification undrer Process"/>
    <x v="1"/>
  </r>
  <r>
    <n v="2226"/>
    <s v="NOC528"/>
    <s v="NOC"/>
    <s v="NA"/>
    <m/>
    <m/>
    <m/>
    <s v="WFM"/>
    <s v="WFM"/>
    <s v="Management Dashboard FRT Weekly"/>
    <m/>
    <s v="Critical"/>
    <s v=" "/>
    <m/>
    <s v="WFM"/>
    <s v="Smart track "/>
    <m/>
    <s v="The development is complete and can be demonstrated through three methods: reports, dashboards, and single-click interaction on the map"/>
    <m/>
    <m/>
    <x v="4"/>
    <m/>
    <m/>
    <s v="CLOSURE REVIEW PENDING "/>
    <s v=" "/>
    <s v=" "/>
    <s v=" "/>
    <m/>
    <m/>
    <m/>
    <m/>
    <m/>
    <m/>
    <s v="NOCWFM"/>
    <s v="Applications/Tools"/>
    <s v="OPEN"/>
    <m/>
    <m/>
    <m/>
    <m/>
    <m/>
    <m/>
    <n v="1"/>
    <s v="Completed but Verification undrer Process"/>
    <x v="1"/>
  </r>
  <r>
    <n v="2227"/>
    <s v="NOC529"/>
    <s v="NOC"/>
    <s v="NA"/>
    <m/>
    <m/>
    <m/>
    <s v="WFM"/>
    <s v="WFM"/>
    <s v="Management Dashboard FRT Monthly"/>
    <m/>
    <s v="Critical"/>
    <s v=" "/>
    <m/>
    <s v="WFM"/>
    <s v="Smart track "/>
    <m/>
    <s v="The development is complete and can be demonstrated through three methods: reports, dashboards, and single-click interaction on the map"/>
    <m/>
    <m/>
    <x v="4"/>
    <m/>
    <m/>
    <s v="CLOSURE REVIEW PENDING "/>
    <s v=" "/>
    <s v=" "/>
    <s v=" "/>
    <m/>
    <m/>
    <m/>
    <m/>
    <m/>
    <m/>
    <s v="NOCWFM"/>
    <s v="Applications/Tools"/>
    <s v="OPEN"/>
    <m/>
    <m/>
    <m/>
    <m/>
    <m/>
    <m/>
    <n v="1"/>
    <s v="Completed but Verification undrer Process"/>
    <x v="1"/>
  </r>
  <r>
    <n v="2228"/>
    <s v="NOC53"/>
    <s v="NOC"/>
    <s v="NA"/>
    <m/>
    <m/>
    <m/>
    <s v="GPON"/>
    <s v="OSS"/>
    <s v="Summary of Lit-up GPs Status_8894 as on 14-05-2025_4PM(Revised) Weekly"/>
    <m/>
    <s v="Critical"/>
    <s v="NOT_FEASIBLE"/>
    <m/>
    <s v="HPSM"/>
    <s v="Incident Management"/>
    <m/>
    <m/>
    <m/>
    <m/>
    <x v="0"/>
    <m/>
    <s v="Open"/>
    <s v="Not Feasible "/>
    <s v=" "/>
    <s v=" "/>
    <s v=" "/>
    <m/>
    <m/>
    <m/>
    <m/>
    <m/>
    <m/>
    <s v="NOCGPON"/>
    <s v="Applications/Tools"/>
    <e v="#N/A"/>
    <s v="NOT-FEASIBLE"/>
    <n v="0"/>
    <m/>
    <m/>
    <e v="#N/A"/>
    <m/>
    <n v="1"/>
    <s v="Open"/>
    <x v="0"/>
  </r>
  <r>
    <n v="2229"/>
    <s v="NOC530"/>
    <s v="NOC"/>
    <s v="NA"/>
    <m/>
    <m/>
    <m/>
    <s v="WFM"/>
    <s v="WFM"/>
    <s v="Management Dashboard FRT  (Selective from and to dates)"/>
    <m/>
    <s v="Critical"/>
    <s v=" "/>
    <m/>
    <s v="WFM"/>
    <s v="Smart track "/>
    <m/>
    <s v="The development is complete and can be demonstrated through three methods: reports, dashboards, and single-click interaction on the map"/>
    <m/>
    <m/>
    <x v="4"/>
    <m/>
    <m/>
    <s v="CLOSURE REVIEW PENDING "/>
    <s v=" "/>
    <s v=" "/>
    <s v=" "/>
    <m/>
    <m/>
    <m/>
    <m/>
    <m/>
    <m/>
    <s v="NOCWFM"/>
    <s v="Applications/Tools"/>
    <s v="OPEN"/>
    <m/>
    <m/>
    <m/>
    <m/>
    <m/>
    <m/>
    <n v="1"/>
    <s v="Completed but Verification undrer Process"/>
    <x v="1"/>
  </r>
  <r>
    <n v="2230"/>
    <s v="NOC531"/>
    <s v="NOC"/>
    <s v="NA"/>
    <m/>
    <m/>
    <m/>
    <s v="WFM"/>
    <s v="WFM"/>
    <s v="Management Dashboard Engineers Daily"/>
    <m/>
    <s v="Critical"/>
    <s v=" "/>
    <m/>
    <s v="WFM"/>
    <s v="Smart track "/>
    <m/>
    <s v="The development is complete and can be demonstrated through three methods: reports, dashboards, and single-click interaction on the map"/>
    <m/>
    <m/>
    <x v="4"/>
    <m/>
    <m/>
    <s v="CLOSURE REVIEW PENDING "/>
    <s v=" "/>
    <s v=" "/>
    <s v=" "/>
    <m/>
    <m/>
    <m/>
    <m/>
    <m/>
    <m/>
    <s v="NOCWFM"/>
    <s v="Applications/Tools"/>
    <s v="OPEN"/>
    <m/>
    <m/>
    <m/>
    <m/>
    <m/>
    <m/>
    <n v="1"/>
    <s v="Completed but Verification undrer Process"/>
    <x v="1"/>
  </r>
  <r>
    <n v="2231"/>
    <s v="NOC532"/>
    <s v="NOC"/>
    <s v="NA"/>
    <m/>
    <m/>
    <m/>
    <s v="WFM"/>
    <s v="WFM"/>
    <s v="Management Dashboard Engineers Weekly"/>
    <m/>
    <s v="Critical"/>
    <s v=" "/>
    <m/>
    <s v="WFM"/>
    <s v="Smart track "/>
    <m/>
    <s v="The development is complete and can be demonstrated through three methods: reports, dashboards, and single-click interaction on the map"/>
    <m/>
    <m/>
    <x v="4"/>
    <m/>
    <m/>
    <s v="CLOSURE REVIEW PENDING "/>
    <s v=" "/>
    <s v=" "/>
    <s v=" "/>
    <m/>
    <m/>
    <m/>
    <m/>
    <m/>
    <m/>
    <s v="NOCWFM"/>
    <s v="Applications/Tools"/>
    <s v="OPEN"/>
    <m/>
    <m/>
    <m/>
    <m/>
    <m/>
    <m/>
    <n v="1"/>
    <s v="Completed but Verification undrer Process"/>
    <x v="1"/>
  </r>
  <r>
    <n v="2232"/>
    <s v="NOC533"/>
    <s v="NOC"/>
    <s v="NA"/>
    <m/>
    <m/>
    <m/>
    <s v="WFM"/>
    <s v="WFM"/>
    <s v="Management Dashboard Engineers Monthly"/>
    <m/>
    <s v="Critical"/>
    <s v=" "/>
    <m/>
    <s v="WFM"/>
    <s v="Smart track "/>
    <m/>
    <s v="The development is complete and can be demonstrated through three methods: reports, dashboards, and single-click interaction on the map"/>
    <m/>
    <m/>
    <x v="4"/>
    <m/>
    <m/>
    <s v="CLOSURE REVIEW PENDING "/>
    <s v=" "/>
    <s v=" "/>
    <s v=" "/>
    <m/>
    <m/>
    <m/>
    <m/>
    <m/>
    <m/>
    <s v="NOCWFM"/>
    <s v="Applications/Tools"/>
    <s v="OPEN"/>
    <m/>
    <m/>
    <m/>
    <m/>
    <m/>
    <m/>
    <n v="1"/>
    <s v="Completed but Verification undrer Process"/>
    <x v="1"/>
  </r>
  <r>
    <n v="2233"/>
    <s v="NOC534"/>
    <s v="NOC"/>
    <s v="NA"/>
    <m/>
    <m/>
    <m/>
    <s v="WFM"/>
    <s v="WFM"/>
    <s v="Management Dashboard Engineers  (Selective from and to dates)"/>
    <m/>
    <s v="Critical"/>
    <s v=" "/>
    <m/>
    <s v="WFM"/>
    <s v="Smart track "/>
    <m/>
    <s v="The development is complete and can be demonstrated through three methods: reports, dashboards, and single-click interaction on the map"/>
    <m/>
    <m/>
    <x v="4"/>
    <m/>
    <m/>
    <s v="CLOSURE REVIEW PENDING "/>
    <s v=" "/>
    <s v=" "/>
    <s v=" "/>
    <m/>
    <m/>
    <m/>
    <m/>
    <m/>
    <m/>
    <s v="NOCWFM"/>
    <s v="Applications/Tools"/>
    <s v="OPEN"/>
    <m/>
    <m/>
    <m/>
    <m/>
    <m/>
    <m/>
    <n v="1"/>
    <s v="Completed but Verification undrer Process"/>
    <x v="1"/>
  </r>
  <r>
    <n v="2234"/>
    <s v="NOC535"/>
    <s v="NOC"/>
    <s v="NA"/>
    <m/>
    <m/>
    <m/>
    <s v="Helpdesk"/>
    <s v="BSS"/>
    <s v="Integration to be Aligned with Approved IVR flow(All Customers) Daily"/>
    <m/>
    <s v="NON-Critical"/>
    <s v=" "/>
    <m/>
    <s v="BSS"/>
    <s v="CRM"/>
    <s v="WIP"/>
    <s v="IVR Flows Submitted for Approval"/>
    <m/>
    <m/>
    <x v="2"/>
    <m/>
    <s v="Open"/>
    <s v="WIP"/>
    <s v=" "/>
    <s v=" "/>
    <s v=" "/>
    <m/>
    <m/>
    <m/>
    <m/>
    <m/>
    <m/>
    <s v="NOCHelpdesk"/>
    <s v="Applications/Tools"/>
    <s v="OPEN"/>
    <m/>
    <m/>
    <m/>
    <m/>
    <m/>
    <m/>
    <n v="1"/>
    <s v="Open"/>
    <x v="0"/>
  </r>
  <r>
    <n v="2235"/>
    <s v="NOC536"/>
    <s v="NOC"/>
    <s v="NA"/>
    <m/>
    <m/>
    <m/>
    <s v="Helpdesk"/>
    <s v="BSS"/>
    <s v="Integration to be Aligned with Approved IVR flow(All Customers) Weekly"/>
    <m/>
    <s v="NON-Critical"/>
    <s v=" "/>
    <m/>
    <s v="BSS"/>
    <s v="CRM"/>
    <s v="WIP"/>
    <s v="IVR Flows Submitted for Approval"/>
    <m/>
    <m/>
    <x v="2"/>
    <m/>
    <s v="Open"/>
    <s v="WIP"/>
    <s v=" "/>
    <s v=" "/>
    <s v=" "/>
    <m/>
    <m/>
    <m/>
    <m/>
    <m/>
    <m/>
    <s v="NOCHelpdesk"/>
    <s v="Applications/Tools"/>
    <s v="OPEN"/>
    <m/>
    <m/>
    <m/>
    <m/>
    <m/>
    <m/>
    <n v="1"/>
    <s v="Open"/>
    <x v="0"/>
  </r>
  <r>
    <n v="2236"/>
    <s v="NOC537"/>
    <s v="NOC"/>
    <s v="NA"/>
    <m/>
    <m/>
    <m/>
    <s v="Helpdesk"/>
    <s v="BSS"/>
    <s v="Integration to be Aligned with Approved IVR flow(All Customers) Monthly"/>
    <m/>
    <s v="NON-Critical"/>
    <s v=" "/>
    <m/>
    <s v="BSS"/>
    <s v="CRM"/>
    <s v="WIP"/>
    <s v="IVR Flows Submitted for Approval"/>
    <m/>
    <m/>
    <x v="2"/>
    <m/>
    <s v="Open"/>
    <s v="WIP"/>
    <s v=" "/>
    <s v=" "/>
    <s v=" "/>
    <m/>
    <m/>
    <m/>
    <m/>
    <m/>
    <m/>
    <s v="NOCHelpdesk"/>
    <s v="Applications/Tools"/>
    <s v="OPEN"/>
    <m/>
    <m/>
    <m/>
    <m/>
    <m/>
    <m/>
    <n v="1"/>
    <s v="Open"/>
    <x v="0"/>
  </r>
  <r>
    <n v="2237"/>
    <s v="NOC538"/>
    <s v="NOC"/>
    <s v="NA"/>
    <m/>
    <m/>
    <m/>
    <s v="Helpdesk"/>
    <s v="BSS"/>
    <s v="Integration to be Aligned with Approved IVR flow(All Customers)  (Selective from and to dates)"/>
    <m/>
    <s v="NON-Critical"/>
    <s v=" "/>
    <m/>
    <s v="BSS"/>
    <s v="CRM"/>
    <s v="WIP"/>
    <s v="IVR Flows Submitted for Approval"/>
    <m/>
    <m/>
    <x v="2"/>
    <m/>
    <s v="Open"/>
    <s v="WIP"/>
    <s v=" "/>
    <s v=" "/>
    <s v=" "/>
    <m/>
    <m/>
    <m/>
    <m/>
    <m/>
    <m/>
    <s v="NOCHelpdesk"/>
    <s v="Applications/Tools"/>
    <s v="OPEN"/>
    <m/>
    <m/>
    <m/>
    <m/>
    <m/>
    <m/>
    <n v="1"/>
    <s v="Open"/>
    <x v="0"/>
  </r>
  <r>
    <n v="2238"/>
    <s v="NOC539"/>
    <s v="NOC"/>
    <s v="NA"/>
    <m/>
    <m/>
    <m/>
    <s v="Helpdesk"/>
    <s v="BSS"/>
    <s v="Integration to be Aligned with Approved IVR flow(All Enterprise) Daily"/>
    <m/>
    <s v="NON-Critical"/>
    <s v=" "/>
    <m/>
    <s v="BSS"/>
    <s v="CRM"/>
    <s v="WIP"/>
    <s v="IVR Flows Submitted for Approval"/>
    <m/>
    <m/>
    <x v="2"/>
    <m/>
    <s v="Open"/>
    <s v="WIP"/>
    <s v=" "/>
    <s v=" "/>
    <s v=" "/>
    <m/>
    <m/>
    <m/>
    <m/>
    <m/>
    <m/>
    <s v="NOCHelpdesk"/>
    <s v="Applications/Tools"/>
    <s v="OPEN"/>
    <m/>
    <m/>
    <m/>
    <m/>
    <m/>
    <m/>
    <n v="1"/>
    <s v="Open"/>
    <x v="0"/>
  </r>
  <r>
    <n v="2239"/>
    <s v="NOC54"/>
    <s v="NOC"/>
    <s v="NA"/>
    <m/>
    <m/>
    <m/>
    <s v="GPON"/>
    <s v="OSS"/>
    <s v="Summary of Lit-up GPs Status_8894 as on 14-05-2025_4PM(Revised) Monthly"/>
    <m/>
    <s v="Critical"/>
    <s v="NOT_FEASIBLE"/>
    <m/>
    <s v="HPSM"/>
    <s v="Incident Management"/>
    <m/>
    <m/>
    <m/>
    <m/>
    <x v="0"/>
    <m/>
    <s v="Open"/>
    <s v="Not Feasible "/>
    <s v=" "/>
    <s v=" "/>
    <s v=" "/>
    <m/>
    <m/>
    <m/>
    <m/>
    <m/>
    <m/>
    <s v="NOCGPON"/>
    <s v="Applications/Tools"/>
    <e v="#N/A"/>
    <s v="NOT-FEASIBLE"/>
    <n v="0"/>
    <m/>
    <m/>
    <e v="#N/A"/>
    <m/>
    <n v="1"/>
    <s v="Open"/>
    <x v="0"/>
  </r>
  <r>
    <n v="2240"/>
    <s v="NOC540"/>
    <s v="NOC"/>
    <s v="NA"/>
    <m/>
    <m/>
    <m/>
    <s v="Helpdesk"/>
    <s v="BSS"/>
    <s v="Integration to be Aligned with Approved IVR flow(All Enterprise) Weekly"/>
    <m/>
    <s v="NON-Critical"/>
    <s v=" "/>
    <m/>
    <s v="BSS"/>
    <s v="CRM"/>
    <s v="WIP"/>
    <s v="IVR Flows Submitted for Approval"/>
    <m/>
    <m/>
    <x v="2"/>
    <m/>
    <s v="Open"/>
    <s v="WIP"/>
    <s v=" "/>
    <s v=" "/>
    <s v=" "/>
    <m/>
    <m/>
    <m/>
    <m/>
    <m/>
    <m/>
    <s v="NOCHelpdesk"/>
    <s v="Applications/Tools"/>
    <s v="OPEN"/>
    <m/>
    <m/>
    <m/>
    <m/>
    <m/>
    <m/>
    <n v="1"/>
    <s v="Open"/>
    <x v="0"/>
  </r>
  <r>
    <n v="2241"/>
    <s v="NOC541"/>
    <s v="NOC"/>
    <s v="NA"/>
    <m/>
    <m/>
    <m/>
    <s v="Helpdesk"/>
    <s v="BSS"/>
    <s v="Integration to be Aligned with Approved IVR flow(All Enterprise) Monthly"/>
    <m/>
    <s v="NON-Critical"/>
    <s v=" "/>
    <m/>
    <s v="BSS"/>
    <s v="CRM"/>
    <s v="WIP"/>
    <s v="IVR Flows Submitted for Approval"/>
    <m/>
    <m/>
    <x v="2"/>
    <m/>
    <s v="Open"/>
    <s v="WIP"/>
    <s v=" "/>
    <s v=" "/>
    <s v=" "/>
    <m/>
    <m/>
    <m/>
    <m/>
    <m/>
    <m/>
    <s v="NOCHelpdesk"/>
    <s v="Applications/Tools"/>
    <s v="OPEN"/>
    <m/>
    <m/>
    <m/>
    <m/>
    <m/>
    <m/>
    <n v="1"/>
    <s v="Open"/>
    <x v="0"/>
  </r>
  <r>
    <n v="2242"/>
    <s v="NOC542"/>
    <s v="NOC"/>
    <s v="NA"/>
    <m/>
    <m/>
    <m/>
    <s v="Helpdesk"/>
    <s v="BSS"/>
    <s v="Integration to be Aligned with Approved IVR flow(All Enterprise)  (Selective from and to dates)"/>
    <m/>
    <s v="NON-Critical"/>
    <s v=" "/>
    <m/>
    <s v="BSS"/>
    <s v="CRM"/>
    <s v="WIP"/>
    <s v="IVR Flows Submitted for Approval"/>
    <m/>
    <m/>
    <x v="2"/>
    <m/>
    <s v="Open"/>
    <s v="WIP"/>
    <s v=" "/>
    <s v=" "/>
    <s v=" "/>
    <m/>
    <m/>
    <m/>
    <m/>
    <m/>
    <m/>
    <s v="NOCHelpdesk"/>
    <s v="Applications/Tools"/>
    <s v="OPEN"/>
    <m/>
    <m/>
    <m/>
    <m/>
    <m/>
    <m/>
    <n v="1"/>
    <s v="Open"/>
    <x v="0"/>
  </r>
  <r>
    <n v="2243"/>
    <s v="NOC543"/>
    <s v="NOC"/>
    <s v="NA"/>
    <m/>
    <m/>
    <m/>
    <s v="Helpdesk"/>
    <s v="BSS"/>
    <s v="Integration to be Aligned with Approved IVR flow(All Partners) Daily"/>
    <m/>
    <s v="NON-Critical"/>
    <s v=" "/>
    <m/>
    <s v="BSS"/>
    <s v="CRM"/>
    <s v="WIP"/>
    <s v="IVR Flows Submitted for Approval"/>
    <m/>
    <m/>
    <x v="2"/>
    <m/>
    <s v="Open"/>
    <s v="WIP"/>
    <s v=" "/>
    <s v=" "/>
    <s v=" "/>
    <m/>
    <m/>
    <m/>
    <m/>
    <m/>
    <m/>
    <s v="NOCHelpdesk"/>
    <s v="Applications/Tools"/>
    <s v="OPEN"/>
    <m/>
    <m/>
    <m/>
    <m/>
    <m/>
    <m/>
    <n v="1"/>
    <s v="Open"/>
    <x v="0"/>
  </r>
  <r>
    <n v="2244"/>
    <s v="NOC544"/>
    <s v="NOC"/>
    <s v="NA"/>
    <m/>
    <m/>
    <m/>
    <s v="Helpdesk"/>
    <s v="BSS"/>
    <s v="Integration to be Aligned with Approved IVR flow(All Partners) Weekly"/>
    <m/>
    <s v="NON-Critical"/>
    <s v=" "/>
    <m/>
    <s v="BSS"/>
    <s v="CRM"/>
    <s v="WIP"/>
    <s v="IVR Flows Submitted for Approval"/>
    <m/>
    <m/>
    <x v="2"/>
    <m/>
    <s v="Open"/>
    <s v="WIP"/>
    <s v=" "/>
    <s v=" "/>
    <s v=" "/>
    <m/>
    <m/>
    <m/>
    <m/>
    <m/>
    <m/>
    <s v="NOCHelpdesk"/>
    <s v="Applications/Tools"/>
    <s v="OPEN"/>
    <m/>
    <m/>
    <m/>
    <m/>
    <m/>
    <m/>
    <n v="1"/>
    <s v="Open"/>
    <x v="0"/>
  </r>
  <r>
    <n v="2245"/>
    <s v="NOC545"/>
    <s v="NOC"/>
    <s v="NA"/>
    <m/>
    <m/>
    <m/>
    <s v="Helpdesk"/>
    <s v="BSS"/>
    <s v="Integration to be Aligned with Approved IVR flow(All Partners) Monthly"/>
    <m/>
    <s v="NON-Critical"/>
    <s v=" "/>
    <m/>
    <s v="BSS"/>
    <s v="CRM"/>
    <s v="WIP"/>
    <s v="IVR Flows Submitted for Approval"/>
    <m/>
    <m/>
    <x v="2"/>
    <m/>
    <s v="Open"/>
    <s v="WIP"/>
    <s v=" "/>
    <s v=" "/>
    <s v=" "/>
    <m/>
    <m/>
    <m/>
    <m/>
    <m/>
    <m/>
    <s v="NOCHelpdesk"/>
    <s v="Applications/Tools"/>
    <s v="OPEN"/>
    <m/>
    <m/>
    <m/>
    <m/>
    <m/>
    <m/>
    <n v="1"/>
    <s v="Open"/>
    <x v="0"/>
  </r>
  <r>
    <n v="2246"/>
    <s v="NOC546"/>
    <s v="NOC"/>
    <s v="NA"/>
    <m/>
    <m/>
    <m/>
    <s v="Helpdesk"/>
    <s v="BSS"/>
    <s v="Integration to be Aligned with Approved IVR flow(All Partners)  (Selective from and to dates)"/>
    <m/>
    <s v="NON-Critical"/>
    <s v=" "/>
    <m/>
    <s v="BSS"/>
    <s v="CRM"/>
    <s v="WIP"/>
    <s v="IVR Flows Submitted for Approval"/>
    <m/>
    <m/>
    <x v="2"/>
    <m/>
    <s v="Open"/>
    <s v="WIP"/>
    <s v=" "/>
    <s v=" "/>
    <s v=" "/>
    <m/>
    <m/>
    <m/>
    <m/>
    <m/>
    <m/>
    <s v="NOCHelpdesk"/>
    <s v="Applications/Tools"/>
    <s v="OPEN"/>
    <m/>
    <m/>
    <m/>
    <m/>
    <m/>
    <m/>
    <n v="1"/>
    <s v="Open"/>
    <x v="0"/>
  </r>
  <r>
    <n v="2247"/>
    <s v="NOC547"/>
    <s v="NOC"/>
    <s v="NA"/>
    <m/>
    <m/>
    <m/>
    <s v="Helpdesk"/>
    <s v="OSS"/>
    <s v="Integration to be Aligned with Approved IVR flow(MSI) Daily"/>
    <m/>
    <s v="NON-Critical"/>
    <s v=" "/>
    <m/>
    <s v="HPSM"/>
    <s v="Incident Management"/>
    <s v="WIP"/>
    <s v="IVR Flows Submitted for Approval"/>
    <m/>
    <m/>
    <x v="2"/>
    <m/>
    <s v="Open"/>
    <s v="WIP"/>
    <s v=" "/>
    <s v=" "/>
    <s v=" "/>
    <m/>
    <m/>
    <m/>
    <m/>
    <m/>
    <m/>
    <s v="NOCHelpdesk"/>
    <s v="Applications/Tools"/>
    <s v="OPEN"/>
    <m/>
    <m/>
    <m/>
    <m/>
    <m/>
    <m/>
    <n v="1"/>
    <s v="Open"/>
    <x v="0"/>
  </r>
  <r>
    <n v="2248"/>
    <s v="NOC548"/>
    <s v="NOC"/>
    <s v="NA"/>
    <m/>
    <m/>
    <m/>
    <s v="Helpdesk"/>
    <s v="OSS"/>
    <s v="Integration to be Aligned with Approved IVR flow(MSI) Weekly"/>
    <m/>
    <s v="NON-Critical"/>
    <s v=" "/>
    <m/>
    <s v="HPSM"/>
    <s v="Incident Management"/>
    <s v="WIP"/>
    <s v="IVR Flows Submitted for Approval"/>
    <m/>
    <m/>
    <x v="2"/>
    <m/>
    <s v="Open"/>
    <s v="WIP"/>
    <s v=" "/>
    <s v=" "/>
    <s v=" "/>
    <m/>
    <m/>
    <m/>
    <m/>
    <m/>
    <m/>
    <s v="NOCHelpdesk"/>
    <s v="Applications/Tools"/>
    <s v="OPEN"/>
    <m/>
    <m/>
    <m/>
    <m/>
    <m/>
    <m/>
    <n v="1"/>
    <s v="Open"/>
    <x v="0"/>
  </r>
  <r>
    <n v="2249"/>
    <s v="NOC549"/>
    <s v="NOC"/>
    <s v="NA"/>
    <m/>
    <m/>
    <m/>
    <s v="Helpdesk"/>
    <s v="OSS"/>
    <s v="Integration to be Aligned with Approved IVR flow(MSI) Monthly"/>
    <m/>
    <s v="NON-Critical"/>
    <s v=" "/>
    <m/>
    <s v="HPSM"/>
    <s v="Incident Management"/>
    <s v="WIP"/>
    <s v="IVR Flows Submitted for Approval"/>
    <m/>
    <m/>
    <x v="2"/>
    <m/>
    <s v="Open"/>
    <s v="WIP"/>
    <s v=" "/>
    <s v=" "/>
    <s v=" "/>
    <m/>
    <m/>
    <m/>
    <m/>
    <m/>
    <m/>
    <s v="NOCHelpdesk"/>
    <s v="Applications/Tools"/>
    <s v="OPEN"/>
    <m/>
    <m/>
    <m/>
    <m/>
    <m/>
    <m/>
    <n v="1"/>
    <s v="Open"/>
    <x v="0"/>
  </r>
  <r>
    <n v="2250"/>
    <s v="NOC55"/>
    <s v="NOC"/>
    <s v="NA"/>
    <m/>
    <m/>
    <m/>
    <s v="GPON"/>
    <s v="OSS"/>
    <s v="Summary of Lit-up GPs Status_8894 as on 14-05-2025_4PM(Revised)  (Selective from and to dates)"/>
    <m/>
    <s v="Critical"/>
    <s v="NOT_FEASIBLE"/>
    <m/>
    <s v="HPSM"/>
    <s v="Incident Management"/>
    <m/>
    <m/>
    <m/>
    <m/>
    <x v="0"/>
    <m/>
    <s v="Open"/>
    <s v="Not Feasible "/>
    <s v=" "/>
    <s v=" "/>
    <s v=" "/>
    <m/>
    <m/>
    <m/>
    <m/>
    <m/>
    <m/>
    <s v="NOCGPON"/>
    <s v="Applications/Tools"/>
    <e v="#N/A"/>
    <s v="NOT-FEASIBLE"/>
    <n v="0"/>
    <m/>
    <m/>
    <e v="#N/A"/>
    <m/>
    <n v="1"/>
    <s v="Open"/>
    <x v="0"/>
  </r>
  <r>
    <n v="2251"/>
    <s v="NOC550"/>
    <s v="NOC"/>
    <s v="NA"/>
    <m/>
    <m/>
    <m/>
    <s v="Helpdesk"/>
    <s v="OSS"/>
    <s v="Integration to be Aligned with Approved IVR flow(MSI)  (Selective from and to dates)"/>
    <m/>
    <s v="NON-Critical"/>
    <s v=" "/>
    <m/>
    <s v="HPSM"/>
    <s v="Incident Management"/>
    <s v="WIP"/>
    <s v="IVR Flows Submitted for Approval"/>
    <m/>
    <m/>
    <x v="2"/>
    <m/>
    <s v="Open"/>
    <s v="WIP"/>
    <s v=" "/>
    <s v=" "/>
    <s v=" "/>
    <m/>
    <m/>
    <m/>
    <m/>
    <m/>
    <m/>
    <s v="NOCHelpdesk"/>
    <s v="Applications/Tools"/>
    <s v="OPEN"/>
    <m/>
    <m/>
    <m/>
    <m/>
    <m/>
    <m/>
    <n v="1"/>
    <s v="Open"/>
    <x v="0"/>
  </r>
  <r>
    <n v="2252"/>
    <s v="NOC551"/>
    <s v="NOC"/>
    <s v="NA"/>
    <m/>
    <m/>
    <m/>
    <s v="Helpdesk"/>
    <s v="OSS"/>
    <s v="Integration to be Aligned with Approved IVR flow(NOC) Daily"/>
    <m/>
    <s v="NON-Critical"/>
    <s v=" "/>
    <m/>
    <s v="HPSM"/>
    <s v="Incident Management"/>
    <s v="WIP"/>
    <s v="IVR Flows Submitted for Approval"/>
    <m/>
    <m/>
    <x v="2"/>
    <m/>
    <s v="Open"/>
    <s v="WIP"/>
    <s v=" "/>
    <s v=" "/>
    <s v=" "/>
    <m/>
    <m/>
    <m/>
    <m/>
    <m/>
    <m/>
    <s v="NOCHelpdesk"/>
    <s v="Applications/Tools"/>
    <s v="OPEN"/>
    <m/>
    <m/>
    <m/>
    <m/>
    <m/>
    <m/>
    <n v="1"/>
    <s v="Open"/>
    <x v="0"/>
  </r>
  <r>
    <n v="2253"/>
    <s v="NOC552"/>
    <s v="NOC"/>
    <s v="NA"/>
    <m/>
    <m/>
    <m/>
    <s v="Helpdesk"/>
    <s v="OSS"/>
    <s v="Integration to be Aligned with Approved IVR flow(NOC) Weekly"/>
    <m/>
    <s v="NON-Critical"/>
    <s v=" "/>
    <m/>
    <s v="HPSM"/>
    <s v="Incident Management"/>
    <s v="WIP"/>
    <s v="IVR Flows Submitted for Approval"/>
    <m/>
    <m/>
    <x v="2"/>
    <m/>
    <s v="Open"/>
    <s v="WIP"/>
    <s v=" "/>
    <s v=" "/>
    <s v=" "/>
    <m/>
    <m/>
    <m/>
    <m/>
    <m/>
    <m/>
    <s v="NOCHelpdesk"/>
    <s v="Applications/Tools"/>
    <s v="OPEN"/>
    <m/>
    <m/>
    <m/>
    <m/>
    <m/>
    <m/>
    <n v="1"/>
    <s v="Open"/>
    <x v="0"/>
  </r>
  <r>
    <n v="2254"/>
    <s v="NOC553"/>
    <s v="NOC"/>
    <s v="NA"/>
    <m/>
    <m/>
    <m/>
    <s v="Helpdesk"/>
    <s v="OSS"/>
    <s v="Integration to be Aligned with Approved IVR flow(NOC) Monthly"/>
    <m/>
    <s v="NON-Critical"/>
    <s v=" "/>
    <m/>
    <s v="HPSM"/>
    <s v="Incident Management"/>
    <s v="WIP"/>
    <s v="IVR Flows Submitted for Approval"/>
    <m/>
    <m/>
    <x v="2"/>
    <m/>
    <s v="Open"/>
    <s v="WIP"/>
    <s v=" "/>
    <s v=" "/>
    <s v=" "/>
    <m/>
    <m/>
    <m/>
    <m/>
    <m/>
    <m/>
    <s v="NOCHelpdesk"/>
    <s v="Applications/Tools"/>
    <s v="OPEN"/>
    <m/>
    <m/>
    <m/>
    <m/>
    <m/>
    <m/>
    <n v="1"/>
    <s v="Open"/>
    <x v="0"/>
  </r>
  <r>
    <n v="2255"/>
    <s v="NOC554"/>
    <s v="NOC"/>
    <s v="NA"/>
    <m/>
    <m/>
    <m/>
    <s v="Helpdesk"/>
    <s v="OSS"/>
    <s v="Integration to be Aligned with Approved IVR flow(NOC)  (Selective from and to dates)"/>
    <m/>
    <s v="NON-Critical"/>
    <s v=" "/>
    <m/>
    <s v="HPSM"/>
    <s v="Incident Management"/>
    <s v="WIP"/>
    <s v="IVR Flows Submitted for Approval"/>
    <m/>
    <m/>
    <x v="2"/>
    <m/>
    <s v="Open"/>
    <s v="WIP"/>
    <s v=" "/>
    <s v=" "/>
    <s v=" "/>
    <m/>
    <m/>
    <m/>
    <m/>
    <m/>
    <m/>
    <s v="NOCHelpdesk"/>
    <s v="Applications/Tools"/>
    <s v="OPEN"/>
    <m/>
    <m/>
    <m/>
    <m/>
    <m/>
    <m/>
    <n v="1"/>
    <s v="Open"/>
    <x v="0"/>
  </r>
  <r>
    <n v="2256"/>
    <s v="NOC555"/>
    <s v="NOC"/>
    <s v="NA"/>
    <m/>
    <m/>
    <m/>
    <s v="NSO"/>
    <s v="Service Provisioning"/>
    <s v="VLAN Planning"/>
    <m/>
    <s v="Critical"/>
    <s v="OPEN"/>
    <m/>
    <s v="NSO"/>
    <s v="SCCM/Playbook"/>
    <m/>
    <s v=" "/>
    <m/>
    <m/>
    <x v="3"/>
    <m/>
    <s v="Open"/>
    <s v="Open"/>
    <s v=" "/>
    <s v=" "/>
    <s v=" "/>
    <m/>
    <m/>
    <m/>
    <m/>
    <m/>
    <m/>
    <s v="NOCNSO"/>
    <s v="Applications/Tools"/>
    <s v="OPEN"/>
    <m/>
    <m/>
    <m/>
    <m/>
    <e v="#N/A"/>
    <m/>
    <n v="1"/>
    <s v="Open"/>
    <x v="0"/>
  </r>
  <r>
    <n v="2257"/>
    <s v="NOC556"/>
    <s v="NOC"/>
    <s v="NA"/>
    <m/>
    <m/>
    <m/>
    <s v="NSO"/>
    <s v="Service Provisioning"/>
    <s v="IPV4 and IPV6  Planning"/>
    <m/>
    <s v="Critical"/>
    <s v="OPEN"/>
    <m/>
    <s v="NSO"/>
    <s v="SCCM/Playbook"/>
    <m/>
    <s v=" "/>
    <m/>
    <m/>
    <x v="3"/>
    <m/>
    <s v="Open"/>
    <s v="Open"/>
    <s v=" "/>
    <s v=" "/>
    <s v=" "/>
    <m/>
    <m/>
    <m/>
    <m/>
    <m/>
    <m/>
    <s v="NOCNSO"/>
    <s v="Applications/Tools"/>
    <s v="OPEN"/>
    <m/>
    <m/>
    <m/>
    <m/>
    <e v="#N/A"/>
    <m/>
    <n v="1"/>
    <s v="Open"/>
    <x v="0"/>
  </r>
  <r>
    <n v="2258"/>
    <s v="NOC557"/>
    <s v="NOC"/>
    <s v="NA"/>
    <m/>
    <m/>
    <m/>
    <s v="BSS"/>
    <s v="Service Provisioning"/>
    <s v="Migration of Existing customers provision via BSS-NSO"/>
    <m/>
    <s v="Critical"/>
    <s v="OPEN"/>
    <m/>
    <s v="BSS, NSO"/>
    <s v="CRM, SCCM"/>
    <m/>
    <s v=" "/>
    <m/>
    <m/>
    <x v="1"/>
    <m/>
    <s v="Open"/>
    <s v="Open"/>
    <s v=" "/>
    <s v=" "/>
    <s v=" "/>
    <m/>
    <m/>
    <m/>
    <m/>
    <m/>
    <m/>
    <s v="NOCBSS"/>
    <s v="Applications/Tools"/>
    <s v="OPEN"/>
    <m/>
    <m/>
    <m/>
    <m/>
    <e v="#N/A"/>
    <m/>
    <n v="1"/>
    <s v="Open"/>
    <x v="0"/>
  </r>
  <r>
    <n v="2259"/>
    <s v="NOC558"/>
    <s v="NOC"/>
    <s v="NA"/>
    <m/>
    <s v="OSS"/>
    <s v="OSS"/>
    <s v="All Domain"/>
    <s v="OSS"/>
    <s v="TT should not be generated for planned event window and Affected CI"/>
    <m/>
    <s v="Critical"/>
    <s v="OPEN"/>
    <m/>
    <s v="HPSM"/>
    <s v="Change Management"/>
    <m/>
    <m/>
    <m/>
    <m/>
    <x v="0"/>
    <m/>
    <s v="Open"/>
    <s v="Open"/>
    <s v=" "/>
    <s v=" "/>
    <s v=" "/>
    <m/>
    <m/>
    <m/>
    <m/>
    <m/>
    <m/>
    <s v="NOCAll Domain"/>
    <s v="Applications/Tools"/>
    <s v="OPEN"/>
    <s v="OPEN"/>
    <n v="0"/>
    <m/>
    <m/>
    <e v="#N/A"/>
    <m/>
    <n v="1"/>
    <s v="Open"/>
    <x v="0"/>
  </r>
  <r>
    <n v="2260"/>
    <s v="NOC559"/>
    <s v="NOC"/>
    <s v="NA"/>
    <m/>
    <s v="OSS"/>
    <s v="OSS"/>
    <s v="All Domain"/>
    <s v="OSS"/>
    <s v="Planned event to be rejected/Postponed incase another side Ring is open"/>
    <m/>
    <s v="Critical"/>
    <s v="COMPLETED"/>
    <m/>
    <s v="HPSM"/>
    <s v="Change Management"/>
    <m/>
    <m/>
    <m/>
    <m/>
    <x v="0"/>
    <m/>
    <m/>
    <s v="CLOSURE REVIEW PENDING "/>
    <s v=" "/>
    <s v=" "/>
    <s v=" "/>
    <m/>
    <m/>
    <m/>
    <m/>
    <m/>
    <m/>
    <s v="NOCAll Domain"/>
    <s v="Applications/Tools"/>
    <s v="OPEN"/>
    <s v="COMPLETED"/>
    <s v="consider SS from mail"/>
    <m/>
    <m/>
    <m/>
    <m/>
    <n v="1"/>
    <s v="Completed but Verification undrer Process"/>
    <x v="1"/>
  </r>
  <r>
    <n v="2261"/>
    <s v="NOC56"/>
    <s v="NOC"/>
    <s v="NA"/>
    <m/>
    <m/>
    <m/>
    <s v="GPON"/>
    <s v="OSS"/>
    <s v="T-NOC Report :: Summary of O&amp;M Cluster OLTs status Daily"/>
    <m/>
    <s v="Critical"/>
    <s v="COMPLETED"/>
    <m/>
    <s v="HPSM"/>
    <s v="Incident Management"/>
    <m/>
    <m/>
    <m/>
    <m/>
    <x v="0"/>
    <m/>
    <m/>
    <s v="CLOSURE REVIEW PENDING "/>
    <s v=" "/>
    <s v=" "/>
    <s v=" "/>
    <m/>
    <m/>
    <m/>
    <m/>
    <m/>
    <m/>
    <s v="NOCGPON"/>
    <s v="Applications/Tools"/>
    <s v="OPEN"/>
    <s v="COMPLETED"/>
    <n v="0"/>
    <m/>
    <m/>
    <m/>
    <m/>
    <n v="1"/>
    <s v="Completed but Verification undrer Process"/>
    <x v="1"/>
  </r>
  <r>
    <n v="2262"/>
    <s v="NOC560"/>
    <s v="NOC"/>
    <s v="NA"/>
    <m/>
    <m/>
    <m/>
    <s v="WFM"/>
    <s v="WFM"/>
    <s v="Field Remarks like ETR, RFO updation pending against Open Task"/>
    <m/>
    <s v="Critical"/>
    <s v=" "/>
    <m/>
    <s v="WFM"/>
    <s v="Smart track "/>
    <m/>
    <m/>
    <m/>
    <m/>
    <x v="4"/>
    <m/>
    <m/>
    <s v="CLOSURE REVIEW PENDING "/>
    <s v=" "/>
    <s v=" "/>
    <s v=" "/>
    <m/>
    <m/>
    <m/>
    <m/>
    <m/>
    <m/>
    <s v="NOCWFM"/>
    <s v="Applications/Tools"/>
    <s v="OPEN"/>
    <m/>
    <m/>
    <m/>
    <m/>
    <m/>
    <m/>
    <n v="1"/>
    <s v="Completed but Verification undrer Process"/>
    <x v="1"/>
  </r>
  <r>
    <n v="2263"/>
    <s v="NOC561"/>
    <s v="NOC"/>
    <s v="NA"/>
    <m/>
    <m/>
    <m/>
    <s v="WFM"/>
    <s v="WFM"/>
    <s v="Field team working without events and as a part of corrective actions at Passive"/>
    <m/>
    <s v="Critical"/>
    <s v=" "/>
    <m/>
    <s v="WFM"/>
    <s v="Smart track "/>
    <m/>
    <s v="11-7-2025:- SM &amp; WFM Intigration is WIP "/>
    <m/>
    <m/>
    <x v="4"/>
    <m/>
    <s v="Open"/>
    <s v="WIP"/>
    <s v=" "/>
    <s v=" "/>
    <s v=" "/>
    <m/>
    <m/>
    <m/>
    <m/>
    <m/>
    <m/>
    <s v="NOCWFM"/>
    <s v="Applications/Tools"/>
    <s v="OPEN"/>
    <m/>
    <m/>
    <m/>
    <m/>
    <e v="#N/A"/>
    <m/>
    <n v="1"/>
    <s v="Open"/>
    <x v="0"/>
  </r>
  <r>
    <n v="2264"/>
    <s v="NOC562"/>
    <s v="NOC"/>
    <s v="NA"/>
    <m/>
    <s v="OSS"/>
    <s v="OSS&amp;WFM"/>
    <s v="OSS"/>
    <s v="OSS"/>
    <s v="Auto Escalation Matrix"/>
    <m/>
    <s v="Critical"/>
    <s v=" "/>
    <m/>
    <s v="HPSM"/>
    <s v="Incident Management"/>
    <m/>
    <s v="09-09-2025: its configurable item and can be modified on demand"/>
    <m/>
    <m/>
    <x v="0"/>
    <m/>
    <m/>
    <s v="CLOSURE REVIEW PENDING "/>
    <s v=" "/>
    <s v=" "/>
    <s v=" "/>
    <m/>
    <m/>
    <m/>
    <m/>
    <m/>
    <m/>
    <s v="NOCOSS"/>
    <s v="Applications/Tools"/>
    <s v="OPEN"/>
    <s v="COMPLETED"/>
    <s v="09-09-2025: its configurable item and can be modified on demand"/>
    <m/>
    <m/>
    <s v="Artefacts to be uploaded"/>
    <m/>
    <n v="1"/>
    <s v="Completed but Verification undrer Process"/>
    <x v="1"/>
  </r>
  <r>
    <n v="2265"/>
    <s v="NOC563"/>
    <s v="NOC"/>
    <s v="NA"/>
    <m/>
    <s v="OSS"/>
    <s v="OSS"/>
    <s v="All Domain"/>
    <s v="OSS"/>
    <s v="Configutable paramters for SLA"/>
    <m/>
    <s v="Critical"/>
    <s v="COMPLETED"/>
    <m/>
    <s v="NNMI"/>
    <s v="NPS"/>
    <m/>
    <m/>
    <m/>
    <m/>
    <x v="0"/>
    <m/>
    <m/>
    <s v="CLOSURE REVIEW PENDING "/>
    <s v=" "/>
    <s v=" "/>
    <s v=" "/>
    <m/>
    <m/>
    <m/>
    <m/>
    <m/>
    <m/>
    <s v="NOCAll Domain"/>
    <s v="Applications/Tools"/>
    <s v="OPEN"/>
    <s v="COMPLETED"/>
    <n v="0"/>
    <m/>
    <m/>
    <m/>
    <m/>
    <n v="1"/>
    <s v="Completed but Verification undrer Process"/>
    <x v="1"/>
  </r>
  <r>
    <n v="2266"/>
    <s v="NOC564"/>
    <s v="NOC"/>
    <s v="NA"/>
    <m/>
    <m/>
    <m/>
    <s v="GPON"/>
    <s v="GPON"/>
    <s v="Requested Tejas to enable the TR-069 for T-Fiber deployed elements"/>
    <m/>
    <s v="Critical"/>
    <s v=" "/>
    <m/>
    <s v="Tejas OEM"/>
    <s v="ONT"/>
    <m/>
    <s v="Duplicate point of 472 - 399"/>
    <s v="Duplicate"/>
    <m/>
    <x v="5"/>
    <m/>
    <s v="Open"/>
    <s v="DEPENDENCY(Client/Ext.)"/>
    <s v=" "/>
    <s v=" "/>
    <s v=" "/>
    <m/>
    <m/>
    <m/>
    <m/>
    <m/>
    <m/>
    <s v="NOCGPON"/>
    <s v="Applications/Tools"/>
    <s v="OPEN"/>
    <m/>
    <m/>
    <s v="Duplicate"/>
    <m/>
    <m/>
    <m/>
    <n v="1"/>
    <s v="Open"/>
    <x v="0"/>
  </r>
  <r>
    <n v="2267"/>
    <s v="NOC565"/>
    <s v="NOC"/>
    <s v="NA"/>
    <m/>
    <m/>
    <m/>
    <s v="GPON"/>
    <s v="GPON"/>
    <s v="CIR/PIR in OLT/EMS"/>
    <m/>
    <s v="Critical"/>
    <s v=" "/>
    <m/>
    <s v="Tejas OEM"/>
    <s v="EMS/OLT"/>
    <m/>
    <s v="Duplicate point of 472 - 407"/>
    <s v="Duplicate"/>
    <m/>
    <x v="5"/>
    <m/>
    <s v="Open"/>
    <s v="DEPENDENCY(Client/Ext.)"/>
    <s v=" "/>
    <s v=" "/>
    <s v=" "/>
    <m/>
    <m/>
    <m/>
    <m/>
    <m/>
    <m/>
    <s v="NOCGPON"/>
    <s v="Applications/Tools"/>
    <s v="OPEN"/>
    <m/>
    <m/>
    <s v="Duplicate"/>
    <m/>
    <m/>
    <m/>
    <n v="1"/>
    <s v="Open"/>
    <x v="0"/>
  </r>
  <r>
    <n v="2268"/>
    <s v="NOC566"/>
    <s v="NOC"/>
    <s v="NA"/>
    <m/>
    <m/>
    <m/>
    <s v="GPON"/>
    <s v="GPON"/>
    <s v="Unable to modify the Service Name "/>
    <m/>
    <s v="Critical"/>
    <s v=" "/>
    <m/>
    <s v="Tejas OEM"/>
    <s v="EMS"/>
    <m/>
    <s v=" "/>
    <m/>
    <m/>
    <x v="5"/>
    <m/>
    <m/>
    <s v="COMPLETED &amp; APPROVED"/>
    <s v="AD-UT-Tfiber"/>
    <d v="2025-07-03T00:00:00"/>
    <s v=" \\172.28.9.34\Artefacts_T-Fiber TNOC Tracker\GPON\409"/>
    <m/>
    <m/>
    <m/>
    <m/>
    <m/>
    <m/>
    <s v="NOCGPON"/>
    <s v="Applications/Tools"/>
    <s v="CLOSED"/>
    <m/>
    <m/>
    <m/>
    <d v="2025-07-03T00:00:00"/>
    <s v="\\172.28.9.34\Artefacts_T-Fiber TNOC Tracker\GPON\409"/>
    <m/>
    <n v="1"/>
    <s v="Completed &amp; Approved"/>
    <x v="2"/>
  </r>
  <r>
    <n v="2269"/>
    <s v="NOC567"/>
    <s v="NOC"/>
    <s v="NA"/>
    <m/>
    <m/>
    <m/>
    <s v="GPON"/>
    <s v="GPON"/>
    <s v="Live PM monitoring per UNI in EMS service Window"/>
    <m/>
    <s v="Critical"/>
    <s v=" "/>
    <m/>
    <s v="Tejas OEM"/>
    <s v="EMS"/>
    <m/>
    <s v=" "/>
    <m/>
    <m/>
    <x v="5"/>
    <m/>
    <m/>
    <s v="COMPLETED &amp; APPROVED"/>
    <s v="AD-UT-Tfiber"/>
    <d v="2025-07-10T00:00:00"/>
    <s v=" \\172.28.9.34\Artefacts_T-Fiber TNOC Tracker\GPON\416"/>
    <m/>
    <m/>
    <m/>
    <m/>
    <m/>
    <m/>
    <s v="NOCGPON"/>
    <s v="Applications/Tools"/>
    <s v="CLOSED"/>
    <m/>
    <m/>
    <m/>
    <d v="2025-07-10T00:00:00"/>
    <s v=" \\172.28.9.34\Artefacts_T-Fiber TNOC Tracker\GPON\416"/>
    <m/>
    <n v="1"/>
    <s v="Completed &amp; Approved"/>
    <x v="2"/>
  </r>
  <r>
    <n v="2270"/>
    <s v="NOC568"/>
    <s v="NOC"/>
    <s v="NA"/>
    <m/>
    <m/>
    <m/>
    <s v="GPON"/>
    <s v="GPON"/>
    <s v="Unable to Enable PM from EMS"/>
    <m/>
    <s v="Critical"/>
    <s v=" "/>
    <m/>
    <s v="Tejas OEM"/>
    <s v="EMS"/>
    <m/>
    <s v=" "/>
    <m/>
    <m/>
    <x v="5"/>
    <m/>
    <m/>
    <s v="COMPLETED &amp; APPROVED"/>
    <s v="AD-UT-Tfiber"/>
    <d v="2025-07-07T00:00:00"/>
    <s v=" \\172.28.9.34\Artefacts_T-Fiber TNOC Tracker\GPON\414"/>
    <m/>
    <m/>
    <m/>
    <m/>
    <m/>
    <m/>
    <s v="NOCGPON"/>
    <s v="Applications/Tools"/>
    <s v="CLOSED"/>
    <m/>
    <m/>
    <m/>
    <d v="2025-07-07T00:00:00"/>
    <s v="\\172.28.9.34\Artefacts_T-Fiber TNOC Tracker\GPON\414"/>
    <m/>
    <n v="1"/>
    <s v="Completed &amp; Approved"/>
    <x v="2"/>
  </r>
  <r>
    <n v="2271"/>
    <s v="NOC569"/>
    <s v="NOC"/>
    <s v="NA"/>
    <m/>
    <m/>
    <m/>
    <s v="GPON"/>
    <s v="GPON"/>
    <s v="While creating service profile, maximum bandwidth is not taking 1024000 only considering 1000000"/>
    <m/>
    <s v="Critical"/>
    <s v=" "/>
    <m/>
    <s v="Tejas OEM"/>
    <s v="EMS"/>
    <m/>
    <s v=" "/>
    <m/>
    <m/>
    <x v="5"/>
    <m/>
    <m/>
    <s v="COMPLETED &amp; APPROVED"/>
    <s v="AD-UT-Tfiber"/>
    <d v="2025-07-31T00:00:00"/>
    <s v=" \\172.28.9.34\Artefacts_T-Fiber TNOC Tracker\GPON\417"/>
    <m/>
    <m/>
    <m/>
    <m/>
    <m/>
    <m/>
    <s v="NOCGPON"/>
    <s v="Applications/Tools"/>
    <s v="CLOSED"/>
    <m/>
    <m/>
    <m/>
    <d v="2025-07-31T00:00:00"/>
    <s v="\\172.28.9.34\Artefacts_T-Fiber TNOC Tracker\GPON\417"/>
    <m/>
    <n v="1"/>
    <s v="Completed &amp; Approved"/>
    <x v="2"/>
  </r>
  <r>
    <n v="2272"/>
    <s v="NOC57"/>
    <s v="NOC"/>
    <s v="NA"/>
    <m/>
    <m/>
    <m/>
    <s v="GPON"/>
    <s v="OSS"/>
    <s v="T-NOC Report :: Summary of O&amp;M Cluster OLTs status Weekly"/>
    <m/>
    <s v="Critical"/>
    <s v="NOT_FEASIBLE"/>
    <m/>
    <s v="HPSM"/>
    <s v="Incident Management"/>
    <m/>
    <m/>
    <m/>
    <m/>
    <x v="0"/>
    <m/>
    <s v="Open"/>
    <s v="Not Feasible "/>
    <s v=" "/>
    <s v=" "/>
    <s v=" "/>
    <m/>
    <m/>
    <m/>
    <m/>
    <m/>
    <m/>
    <s v="NOCGPON"/>
    <s v="Applications/Tools"/>
    <e v="#N/A"/>
    <s v="NOT-FEASIBLE"/>
    <n v="0"/>
    <m/>
    <m/>
    <e v="#N/A"/>
    <m/>
    <n v="1"/>
    <s v="Open"/>
    <x v="0"/>
  </r>
  <r>
    <n v="2273"/>
    <s v="NOC570"/>
    <s v="NOC"/>
    <s v="NA"/>
    <m/>
    <m/>
    <m/>
    <s v="GPON"/>
    <s v="GPON"/>
    <s v="OLT Node not reachable alarm clearance and regeneration"/>
    <m/>
    <s v="Critical"/>
    <s v=" "/>
    <m/>
    <s v="Tejas OEM"/>
    <s v="EMS"/>
    <m/>
    <s v=" "/>
    <m/>
    <m/>
    <x v="5"/>
    <m/>
    <m/>
    <s v="COMPLETED &amp; APPROVED"/>
    <s v="AD-UT-Tfiber"/>
    <d v="2025-07-05T00:00:00"/>
    <s v=" \\172.28.9.34\Artefacts_T-Fiber TNOC Tracker\GPON\425"/>
    <m/>
    <m/>
    <m/>
    <m/>
    <m/>
    <m/>
    <s v="NOCGPON"/>
    <s v="Applications/Tools"/>
    <s v="CLOSED"/>
    <m/>
    <m/>
    <m/>
    <d v="2025-07-05T00:00:00"/>
    <s v="\\172.28.9.34\Artefacts_T-Fiber TNOC Tracker\GPON\425"/>
    <m/>
    <n v="1"/>
    <s v="Completed &amp; Approved"/>
    <x v="2"/>
  </r>
  <r>
    <n v="2274"/>
    <s v="NOC571"/>
    <s v="NOC"/>
    <s v="NA"/>
    <m/>
    <m/>
    <m/>
    <s v="GPON"/>
    <s v="GPON"/>
    <s v="while adding uni in EMS, list of downstream profiles are highlighting in the bottom "/>
    <m/>
    <s v="Critical"/>
    <s v=" "/>
    <m/>
    <s v="Tejas OEM"/>
    <s v="EMS"/>
    <m/>
    <s v=" "/>
    <m/>
    <m/>
    <x v="5"/>
    <m/>
    <m/>
    <s v="COMPLETED &amp; APPROVED"/>
    <s v="AD-UT-Tfiber"/>
    <d v="2025-07-05T00:00:00"/>
    <s v=" \\172.28.9.34\Artefacts_T-Fiber TNOC Tracker\GPON\430"/>
    <m/>
    <m/>
    <m/>
    <m/>
    <m/>
    <m/>
    <s v="NOCGPON"/>
    <s v="Applications/Tools"/>
    <s v="CLOSED"/>
    <m/>
    <m/>
    <m/>
    <d v="2025-07-05T00:00:00"/>
    <s v="\\172.28.9.34\Artefacts_T-Fiber TNOC Tracker\GPON\430"/>
    <m/>
    <n v="1"/>
    <s v="Completed &amp; Approved"/>
    <x v="2"/>
  </r>
  <r>
    <n v="2275"/>
    <s v="NOC572"/>
    <s v="NOC"/>
    <s v="NA"/>
    <m/>
    <m/>
    <m/>
    <s v="GPON"/>
    <s v="GPON"/>
    <s v="Nokia ONT ethernet port status is not updating"/>
    <m/>
    <s v="Critical"/>
    <s v=" "/>
    <m/>
    <s v="Tejas OEM"/>
    <s v="ONT"/>
    <m/>
    <s v="Duplicate point of 472 - 432"/>
    <s v="Duplicate"/>
    <m/>
    <x v="5"/>
    <m/>
    <s v="Open"/>
    <s v="DEPENDENCY(Client/Ext.)"/>
    <s v=" "/>
    <s v=" "/>
    <s v=" "/>
    <m/>
    <m/>
    <m/>
    <m/>
    <m/>
    <m/>
    <s v="NOCGPON"/>
    <s v="Applications/Tools"/>
    <s v="OPEN"/>
    <m/>
    <m/>
    <s v="Duplicate"/>
    <m/>
    <m/>
    <m/>
    <n v="1"/>
    <s v="Open"/>
    <x v="0"/>
  </r>
  <r>
    <n v="2276"/>
    <s v="NOC573"/>
    <s v="NOC"/>
    <s v="NA"/>
    <m/>
    <m/>
    <m/>
    <s v="GPON"/>
    <s v="GPON"/>
    <s v="Tejas ONT Software Upgrade which are connected under Nokia OLT"/>
    <m/>
    <s v="Critical"/>
    <s v=" "/>
    <m/>
    <s v="Tejas OEM"/>
    <s v="ONT"/>
    <m/>
    <s v="Duplicate point of 472 - 433"/>
    <s v="Duplicate"/>
    <m/>
    <x v="5"/>
    <m/>
    <s v="Open"/>
    <s v="DEPENDENCY(Client/Ext.)"/>
    <s v=" "/>
    <s v=" "/>
    <s v=" "/>
    <m/>
    <m/>
    <m/>
    <m/>
    <m/>
    <m/>
    <s v="NOCGPON"/>
    <s v="Applications/Tools"/>
    <s v="OPEN"/>
    <m/>
    <m/>
    <s v="Duplicate"/>
    <m/>
    <m/>
    <m/>
    <n v="1"/>
    <s v="Open"/>
    <x v="0"/>
  </r>
  <r>
    <n v="2277"/>
    <s v="NOC574"/>
    <s v="NOC"/>
    <s v="NA"/>
    <m/>
    <m/>
    <m/>
    <s v="GPON"/>
    <s v="GPON"/>
    <s v="API for GI-BB Service, combo port, mixed service - Route Mode with/without translation, including uplink port configuration"/>
    <m/>
    <s v="Critical"/>
    <s v=" "/>
    <m/>
    <s v="Tejas OEM"/>
    <s v="EMS"/>
    <m/>
    <s v=" "/>
    <m/>
    <m/>
    <x v="5"/>
    <m/>
    <m/>
    <s v="COMPLETED &amp; APPROVED"/>
    <s v="AD-UT-Tfiber"/>
    <d v="2025-08-06T00:00:00"/>
    <s v=" \\172.28.9.34\Artefacts_T-Fiber TNOC Tracker\GPON\442"/>
    <m/>
    <m/>
    <m/>
    <m/>
    <m/>
    <m/>
    <s v="NOCGPON"/>
    <s v="Applications/Tools"/>
    <s v="CLOSED"/>
    <m/>
    <m/>
    <m/>
    <d v="2025-08-06T00:00:00"/>
    <s v="\\172.28.9.34\Artefacts_T-Fiber TNOC Tracker\GPON\442"/>
    <m/>
    <n v="1"/>
    <s v="Completed &amp; Approved"/>
    <x v="2"/>
  </r>
  <r>
    <n v="2278"/>
    <s v="NOC575"/>
    <s v="NOC"/>
    <s v="NA"/>
    <m/>
    <m/>
    <m/>
    <s v="GPON"/>
    <s v="GPON"/>
    <s v="API for TDIA Service, combo port, mixed service - Route Mode with/without translation, including uplink port configuration"/>
    <m/>
    <s v="Critical"/>
    <s v=" "/>
    <m/>
    <s v="Tejas OEM"/>
    <s v="EMS"/>
    <m/>
    <s v=" "/>
    <m/>
    <m/>
    <x v="5"/>
    <m/>
    <m/>
    <s v="COMPLETED &amp; APPROVED"/>
    <s v="AD-UT-Tfiber"/>
    <d v="2025-04-30T00:00:00"/>
    <s v=" \\172.28.9.34\Artefacts_T-Fiber TNOC Tracker\GPON\API"/>
    <m/>
    <m/>
    <m/>
    <m/>
    <m/>
    <m/>
    <s v="NOCGPON"/>
    <s v="Applications/Tools"/>
    <s v="CLOSED"/>
    <m/>
    <m/>
    <m/>
    <d v="2025-04-30T00:00:00"/>
    <s v=" \\172.28.9.34\Artefacts_T-Fiber TNOC Tracker\GPON\API"/>
    <m/>
    <n v="1"/>
    <s v="Completed &amp; Approved"/>
    <x v="2"/>
  </r>
  <r>
    <n v="2279"/>
    <s v="NOC576"/>
    <s v="NOC"/>
    <s v="NA"/>
    <m/>
    <m/>
    <m/>
    <s v="GPON"/>
    <s v="GPON"/>
    <s v="API to restirct/block the PON port to a specific customer"/>
    <m/>
    <s v="Critical"/>
    <s v=" "/>
    <m/>
    <s v="Tejas OEM"/>
    <s v="EMS"/>
    <m/>
    <s v="OEM confirmed API will be made availble in next release of EMS on March-2026"/>
    <s v="Tejas &amp; Nokia"/>
    <s v="Deepak and Sivakasi"/>
    <x v="5"/>
    <m/>
    <s v="Open"/>
    <s v="DEPENDENCY(Client/Ext.)"/>
    <s v=" "/>
    <s v=" "/>
    <s v=" "/>
    <m/>
    <m/>
    <m/>
    <m/>
    <m/>
    <m/>
    <s v="NOCGPON"/>
    <s v="Applications/Tools"/>
    <s v="OPEN"/>
    <m/>
    <m/>
    <m/>
    <m/>
    <e v="#N/A"/>
    <m/>
    <n v="1"/>
    <s v="Open"/>
    <x v="0"/>
  </r>
  <r>
    <n v="2280"/>
    <s v="NOC577"/>
    <s v="NOC"/>
    <s v="NA"/>
    <m/>
    <m/>
    <m/>
    <s v="GPON"/>
    <s v="GPON"/>
    <s v="API to modify the service- ONT, UNI Port, bandwidth, vlan, description, unatgged to tag or vice versa.,"/>
    <m/>
    <s v="Critical"/>
    <s v=" "/>
    <m/>
    <s v="Tejas OEM"/>
    <s v="EMS"/>
    <m/>
    <s v="Duplicate point of 472 - 463"/>
    <s v="Duplicate"/>
    <m/>
    <x v="5"/>
    <m/>
    <s v="Open"/>
    <s v="DEPENDENCY(Client/Ext.)"/>
    <s v=" "/>
    <s v=" "/>
    <s v=" "/>
    <m/>
    <m/>
    <m/>
    <m/>
    <m/>
    <m/>
    <s v="NOCGPON"/>
    <s v="Applications/Tools"/>
    <s v="OPEN"/>
    <m/>
    <m/>
    <s v="Duplicate"/>
    <m/>
    <m/>
    <m/>
    <n v="1"/>
    <s v="Open"/>
    <x v="0"/>
  </r>
  <r>
    <n v="2281"/>
    <s v="NOC578"/>
    <s v="NOC"/>
    <s v="NA"/>
    <m/>
    <m/>
    <m/>
    <s v="GPON"/>
    <s v="GPON"/>
    <s v="PIR not working in route mode"/>
    <m/>
    <s v="Critical"/>
    <s v=" "/>
    <m/>
    <s v="Tejas OEM"/>
    <s v="OLT"/>
    <m/>
    <s v="Duplicate point of 472 - 407"/>
    <s v="Duplicate"/>
    <m/>
    <x v="5"/>
    <m/>
    <s v="Open"/>
    <s v="DEPENDENCY(Client/Ext.)"/>
    <s v=" "/>
    <s v=" "/>
    <s v=" "/>
    <m/>
    <m/>
    <m/>
    <m/>
    <m/>
    <m/>
    <s v="NOCGPON"/>
    <s v="Applications/Tools"/>
    <s v="OPEN"/>
    <m/>
    <m/>
    <s v="Duplicate"/>
    <m/>
    <e v="#N/A"/>
    <m/>
    <n v="1"/>
    <s v="Open"/>
    <x v="0"/>
  </r>
  <r>
    <n v="2282"/>
    <s v="NOC579"/>
    <s v="NOC"/>
    <s v="NA"/>
    <m/>
    <m/>
    <m/>
    <s v="GPON"/>
    <s v="GPON"/>
    <s v="Nokia ONT/3rd party ONT under Tejas OLT Remote access for WAN port"/>
    <m/>
    <s v="Critical"/>
    <s v=" "/>
    <m/>
    <s v="Tejas OEM"/>
    <s v="OLT/ONT"/>
    <m/>
    <s v="OEM confirmed this feature is not available_x000a_20-Sep-25: T Fiber team asked to arrange meeting with Tejas, Nokia OEM"/>
    <s v="Tejas &amp; Nokia"/>
    <s v="Deepak and Sivakasi"/>
    <x v="5"/>
    <m/>
    <s v="Open"/>
    <s v="DEPENDENCY(Client/Ext.)"/>
    <s v=" "/>
    <s v=" "/>
    <s v=" "/>
    <m/>
    <m/>
    <m/>
    <m/>
    <m/>
    <m/>
    <s v="NOCGPON"/>
    <s v="Applications/Tools"/>
    <s v="OPEN"/>
    <m/>
    <m/>
    <m/>
    <m/>
    <e v="#N/A"/>
    <m/>
    <n v="1"/>
    <s v="Open"/>
    <x v="0"/>
  </r>
  <r>
    <n v="2283"/>
    <s v="NOC58"/>
    <s v="NOC"/>
    <s v="NA"/>
    <m/>
    <m/>
    <m/>
    <s v="GPON"/>
    <s v="OSS"/>
    <s v="T-NOC Report :: Summary of O&amp;M Cluster OLTs status Monthly"/>
    <m/>
    <s v="Critical"/>
    <s v="NOT_FEASIBLE"/>
    <m/>
    <s v="HPSM"/>
    <s v="Incident Management"/>
    <m/>
    <m/>
    <m/>
    <m/>
    <x v="0"/>
    <m/>
    <s v="Open"/>
    <s v="Not Feasible "/>
    <s v=" "/>
    <s v=" "/>
    <s v=" "/>
    <m/>
    <m/>
    <m/>
    <m/>
    <m/>
    <m/>
    <s v="NOCGPON"/>
    <s v="Applications/Tools"/>
    <e v="#N/A"/>
    <s v="NOT-FEASIBLE"/>
    <n v="0"/>
    <m/>
    <m/>
    <e v="#N/A"/>
    <m/>
    <n v="1"/>
    <s v="Open"/>
    <x v="0"/>
  </r>
  <r>
    <n v="2284"/>
    <s v="NOC580"/>
    <s v="NOC"/>
    <s v="NA"/>
    <m/>
    <m/>
    <m/>
    <s v="GPON"/>
    <s v="GPON"/>
    <s v="Unable to browse Internet when IPV6 configured in wifi ONT"/>
    <m/>
    <s v="Critical"/>
    <s v=" "/>
    <m/>
    <s v="Nokia OEM"/>
    <s v="AMS"/>
    <m/>
    <s v=" "/>
    <m/>
    <m/>
    <x v="5"/>
    <m/>
    <m/>
    <s v="COMPLETED &amp; APPROVED"/>
    <s v="AD-UT-Tfiber"/>
    <d v="2025-07-31T00:00:00"/>
    <s v=" \\172.28.9.34\Artefacts_T-Fiber TNOC Tracker\GPON\472"/>
    <m/>
    <m/>
    <m/>
    <m/>
    <m/>
    <m/>
    <s v="NOCGPON"/>
    <s v="Applications/Tools"/>
    <s v="CLOSED"/>
    <m/>
    <m/>
    <m/>
    <d v="2025-07-31T00:00:00"/>
    <s v="\\172.28.9.34\Artefacts_T-Fiber TNOC Tracker\GPON\472"/>
    <m/>
    <n v="1"/>
    <s v="Completed &amp; Approved"/>
    <x v="2"/>
  </r>
  <r>
    <n v="2285"/>
    <s v="NOC581"/>
    <s v="NOC"/>
    <s v="NA"/>
    <m/>
    <m/>
    <m/>
    <s v="GPON"/>
    <s v="GPON"/>
    <s v="Hybrid Mode of the G-240G-E ONT"/>
    <m/>
    <s v="Critical"/>
    <s v=" "/>
    <m/>
    <s v="Nokia OEM"/>
    <s v="ONT"/>
    <m/>
    <s v="Duplicate point of 472 - T180"/>
    <s v="Duplicate"/>
    <m/>
    <x v="5"/>
    <m/>
    <s v="Open"/>
    <s v="Duplicate"/>
    <s v=" "/>
    <s v=" "/>
    <s v=" "/>
    <m/>
    <m/>
    <m/>
    <m/>
    <m/>
    <m/>
    <s v="NOCGPON"/>
    <s v="Applications/Tools"/>
    <s v="CLOSED"/>
    <m/>
    <m/>
    <s v="Duplicate"/>
    <m/>
    <s v="Artefacts not Required"/>
    <m/>
    <n v="1"/>
    <s v="Open"/>
    <x v="0"/>
  </r>
  <r>
    <n v="2286"/>
    <s v="NOC582"/>
    <s v="NOC"/>
    <s v="NA"/>
    <m/>
    <m/>
    <m/>
    <s v="GPON"/>
    <s v="GPON"/>
    <s v="Nokia ONT under Nokia OLT Remote access for WAN port"/>
    <m/>
    <s v="Critical"/>
    <s v=" "/>
    <m/>
    <s v="Nokia OEM"/>
    <s v="OLT/ONT"/>
    <m/>
    <s v="OEM confirmed this feature is not available_x000a_20-Sep-25: T Fiber team asked to arrange meeting with Tejas, Nokia OEM"/>
    <s v="Tejas &amp; Nokia"/>
    <s v="Deepak and Sivakasi"/>
    <x v="5"/>
    <m/>
    <s v="Open"/>
    <s v="DEPENDENCY(Client/Ext.)"/>
    <s v=" "/>
    <s v=" "/>
    <s v=" "/>
    <m/>
    <m/>
    <m/>
    <m/>
    <m/>
    <m/>
    <s v="NOCGPON"/>
    <s v="Applications/Tools"/>
    <s v="OPEN"/>
    <m/>
    <m/>
    <m/>
    <m/>
    <e v="#N/A"/>
    <m/>
    <n v="1"/>
    <s v="Open"/>
    <x v="0"/>
  </r>
  <r>
    <n v="2287"/>
    <s v="NOC583"/>
    <s v="NOC"/>
    <s v="NA"/>
    <m/>
    <m/>
    <m/>
    <s v="GPON"/>
    <s v="GPON"/>
    <s v="Tejas ONT/3rd party ONT under Nokia OLT Remote access for WAN port"/>
    <m/>
    <s v="Critical"/>
    <s v=" "/>
    <m/>
    <s v="Nokia OEM"/>
    <s v="OLT/ONT"/>
    <m/>
    <s v="OEM confirmed this feature is not available_x000a_20-Sep-25: T Fiber team asked to arrange meeting with Tejas, Nokia OEM"/>
    <s v="Tejas &amp; Nokia"/>
    <s v="Deepak and Sivakasi"/>
    <x v="5"/>
    <m/>
    <s v="Open"/>
    <s v="DEPENDENCY(Client/Ext.)"/>
    <s v=" "/>
    <s v=" "/>
    <s v=" "/>
    <m/>
    <m/>
    <m/>
    <m/>
    <m/>
    <m/>
    <s v="NOCGPON"/>
    <s v="Applications/Tools"/>
    <s v="OPEN"/>
    <m/>
    <m/>
    <m/>
    <m/>
    <e v="#N/A"/>
    <m/>
    <n v="1"/>
    <s v="Open"/>
    <x v="0"/>
  </r>
  <r>
    <n v="2288"/>
    <s v="NOC584"/>
    <s v="NOC"/>
    <s v="NA"/>
    <m/>
    <m/>
    <m/>
    <s v="GPON"/>
    <s v="GPON"/>
    <s v="Nokia ONT under Tejas OLT Remote access for WAN port"/>
    <m/>
    <s v="Critical"/>
    <s v=" "/>
    <m/>
    <s v="Nokia OEM"/>
    <s v="OLT/ONT"/>
    <m/>
    <s v="OEM confirmed this feature is not available_x000a_20-Sep-25: T Fiber team asked to arrange meeting with Tejas, Nokia OEM"/>
    <s v="Tejas &amp; Nokia"/>
    <s v="Deepak and Sivakasi"/>
    <x v="5"/>
    <m/>
    <s v="Open"/>
    <s v="DEPENDENCY(Client/Ext.)"/>
    <s v=" "/>
    <s v=" "/>
    <s v=" "/>
    <m/>
    <m/>
    <m/>
    <m/>
    <m/>
    <m/>
    <s v="NOCGPON"/>
    <s v="Applications/Tools"/>
    <s v="OPEN"/>
    <m/>
    <m/>
    <m/>
    <m/>
    <e v="#N/A"/>
    <m/>
    <n v="1"/>
    <s v="Open"/>
    <x v="0"/>
  </r>
  <r>
    <n v="2289"/>
    <s v="NOC585"/>
    <s v="NOC"/>
    <s v="NA"/>
    <m/>
    <m/>
    <m/>
    <s v="GPON"/>
    <s v="GPON"/>
    <s v="ONT cosumed count is showing wrong in license page"/>
    <m/>
    <s v="Critical"/>
    <s v=" "/>
    <m/>
    <s v="Nokia OEM"/>
    <s v="AMS"/>
    <m/>
    <s v="To resolve this issue, AMS to be upgraded and plan of action is awaited from OEM_x000a_20-Sep-25: Licensing conumption quantity not showing in Nokia AMS for discovered ONTs.Nokia OEM informed to address this issue Nokia AMS software need to be upgraded. As requested by Nokia team required  pre-requsuits shared with Nokia  OEM.yet to receive upgradation plan from Nokia Team._x000a_"/>
    <s v="Tejas &amp; Nokia"/>
    <s v="Deepak and Sivakasi"/>
    <x v="5"/>
    <m/>
    <s v="Open"/>
    <s v="DEPENDENCY(Client/Ext.)"/>
    <s v=" "/>
    <s v=" "/>
    <s v=" "/>
    <m/>
    <m/>
    <m/>
    <m/>
    <m/>
    <m/>
    <s v="NOCGPON"/>
    <s v="Applications/Tools"/>
    <s v="OPEN"/>
    <m/>
    <m/>
    <m/>
    <m/>
    <e v="#N/A"/>
    <m/>
    <n v="1"/>
    <s v="Open"/>
    <x v="0"/>
  </r>
  <r>
    <n v="2290"/>
    <s v="NOC586"/>
    <s v="NOC"/>
    <s v="NA"/>
    <m/>
    <m/>
    <m/>
    <s v="GPON"/>
    <s v="GPON"/>
    <s v="API and Template for ILL Service - Bridge Mode, including uplink port configuration"/>
    <m/>
    <s v="Critical"/>
    <s v=" "/>
    <m/>
    <s v="Nokia OEM"/>
    <s v="AMS"/>
    <m/>
    <s v="OEM confirmed API/Template is not available for uplink port configuration"/>
    <s v="Nokia &amp; NSO"/>
    <s v="Sivakasi &amp; Jayath"/>
    <x v="5"/>
    <m/>
    <s v="Open"/>
    <s v="DEPENDENCY(Client/Ext.)"/>
    <s v=" "/>
    <s v=" "/>
    <s v=" "/>
    <m/>
    <m/>
    <m/>
    <m/>
    <m/>
    <m/>
    <s v="NOCGPON"/>
    <s v="Applications/Tools"/>
    <s v="OPEN"/>
    <m/>
    <m/>
    <m/>
    <m/>
    <e v="#N/A"/>
    <m/>
    <n v="1"/>
    <s v="Open"/>
    <x v="0"/>
  </r>
  <r>
    <n v="2291"/>
    <s v="NOC587"/>
    <s v="NOC"/>
    <s v="NA"/>
    <m/>
    <m/>
    <m/>
    <s v="GPON"/>
    <s v="GPON"/>
    <s v="API and Template for ILL Service - Route Mode, including uplink port configuration"/>
    <m/>
    <s v="Critical"/>
    <s v=" "/>
    <m/>
    <s v="Nokia OEM"/>
    <s v="AMS"/>
    <m/>
    <s v="OEM confirmed API/Template is not available for uplink port configuration"/>
    <s v="Nokia &amp; NSO"/>
    <s v="Sivakasi &amp; Jayath"/>
    <x v="5"/>
    <m/>
    <s v="Open"/>
    <s v="DEPENDENCY(Client/Ext.)"/>
    <s v=" "/>
    <s v=" "/>
    <s v=" "/>
    <m/>
    <m/>
    <m/>
    <m/>
    <m/>
    <m/>
    <s v="NOCGPON"/>
    <s v="Applications/Tools"/>
    <s v="OPEN"/>
    <m/>
    <m/>
    <m/>
    <m/>
    <e v="#N/A"/>
    <m/>
    <n v="1"/>
    <s v="Open"/>
    <x v="0"/>
  </r>
  <r>
    <n v="2292"/>
    <s v="NOC588"/>
    <s v="NOC"/>
    <s v="NA"/>
    <m/>
    <m/>
    <m/>
    <s v="GPON"/>
    <s v="GPON"/>
    <s v="API and Template for Household Services, including uplink port configuration"/>
    <m/>
    <s v="Critical"/>
    <s v=" "/>
    <m/>
    <s v="Nokia OEM"/>
    <s v="AMS"/>
    <m/>
    <s v="OEM confirmed API/Template is not available for uplink port configuration"/>
    <s v="Nokia &amp; NSO"/>
    <s v="Sivakasi &amp; Jayath"/>
    <x v="5"/>
    <m/>
    <s v="Open"/>
    <s v="DEPENDENCY(Client/Ext.)"/>
    <s v=" "/>
    <s v=" "/>
    <s v=" "/>
    <m/>
    <m/>
    <m/>
    <m/>
    <m/>
    <m/>
    <s v="NOCGPON"/>
    <s v="Applications/Tools"/>
    <s v="OPEN"/>
    <m/>
    <m/>
    <m/>
    <m/>
    <e v="#N/A"/>
    <m/>
    <n v="1"/>
    <s v="Open"/>
    <x v="0"/>
  </r>
  <r>
    <n v="2293"/>
    <s v="NOC589"/>
    <s v="NOC"/>
    <s v="NA"/>
    <m/>
    <m/>
    <m/>
    <s v="GPON"/>
    <s v="GPON"/>
    <s v="API and Template for IPTV services, including uplink port configuration"/>
    <m/>
    <s v="Critical"/>
    <s v=" "/>
    <m/>
    <s v="Nokia OEM"/>
    <s v="AMS"/>
    <m/>
    <s v="OEM confirmed API/Template is not available for uplink port configuration"/>
    <s v="Nokia &amp; NSO"/>
    <s v="Sivakasi &amp; Jayath"/>
    <x v="5"/>
    <m/>
    <s v="Open"/>
    <s v="DEPENDENCY(Client/Ext.)"/>
    <s v=" "/>
    <s v=" "/>
    <s v=" "/>
    <m/>
    <m/>
    <m/>
    <m/>
    <m/>
    <m/>
    <s v="NOCGPON"/>
    <s v="Applications/Tools"/>
    <s v="OPEN"/>
    <m/>
    <m/>
    <m/>
    <m/>
    <e v="#N/A"/>
    <m/>
    <n v="1"/>
    <s v="Open"/>
    <x v="0"/>
  </r>
  <r>
    <n v="2294"/>
    <s v="NOC59"/>
    <s v="NOC"/>
    <s v="NA"/>
    <m/>
    <m/>
    <m/>
    <s v="GPON"/>
    <s v="OSS"/>
    <s v="T-NOC Report :: Summary of O&amp;M Cluster OLTs status  (Selective from and to dates)"/>
    <m/>
    <s v="Critical"/>
    <s v="NOT_FEASIBLE"/>
    <m/>
    <s v="HPSM"/>
    <s v="Incident Management"/>
    <m/>
    <m/>
    <m/>
    <m/>
    <x v="0"/>
    <m/>
    <s v="Open"/>
    <s v="Not Feasible "/>
    <s v=" "/>
    <s v=" "/>
    <s v=" "/>
    <m/>
    <m/>
    <m/>
    <m/>
    <m/>
    <m/>
    <s v="NOCGPON"/>
    <s v="Applications/Tools"/>
    <e v="#N/A"/>
    <s v="NOT-FEASIBLE"/>
    <n v="0"/>
    <m/>
    <m/>
    <e v="#N/A"/>
    <m/>
    <n v="1"/>
    <s v="Open"/>
    <x v="0"/>
  </r>
  <r>
    <n v="2295"/>
    <s v="NOC590"/>
    <s v="NOC"/>
    <s v="NA"/>
    <m/>
    <m/>
    <m/>
    <s v="GPON"/>
    <s v="GPON"/>
    <s v="API, Template and configuration for VOIP services, including uplink port configuration"/>
    <m/>
    <s v="Critical"/>
    <s v=" "/>
    <m/>
    <s v="Nokia OEM"/>
    <s v="AMS"/>
    <m/>
    <s v="OEM confirmed API/Template is not available for uplink port configuration"/>
    <s v="Nokia &amp; NSO"/>
    <s v="Sivakasi &amp; Jayath"/>
    <x v="5"/>
    <m/>
    <s v="Open"/>
    <s v="DEPENDENCY(Client/Ext.)"/>
    <s v=" "/>
    <s v=" "/>
    <s v=" "/>
    <m/>
    <m/>
    <m/>
    <m/>
    <m/>
    <m/>
    <s v="NOCGPON"/>
    <s v="Applications/Tools"/>
    <s v="OPEN"/>
    <m/>
    <m/>
    <m/>
    <m/>
    <e v="#N/A"/>
    <m/>
    <n v="1"/>
    <s v="Open"/>
    <x v="0"/>
  </r>
  <r>
    <n v="2296"/>
    <s v="NOC591"/>
    <s v="NOC"/>
    <s v="NA"/>
    <m/>
    <m/>
    <m/>
    <s v="GPON"/>
    <s v="GPON"/>
    <s v="API and Template for GI-BB Service - Bridge Mode, including uplink port configuration"/>
    <m/>
    <s v="Critical"/>
    <s v=" "/>
    <m/>
    <s v="Nokia OEM"/>
    <s v="AMS"/>
    <m/>
    <s v="OEM confirmed API/Template is not available for uplink port configuration"/>
    <s v="Nokia &amp; NSO"/>
    <s v="Sivakasi &amp; Jayath"/>
    <x v="5"/>
    <m/>
    <s v="Open"/>
    <s v="DEPENDENCY(Client/Ext.)"/>
    <s v=" "/>
    <s v=" "/>
    <s v=" "/>
    <m/>
    <m/>
    <m/>
    <m/>
    <m/>
    <m/>
    <s v="NOCGPON"/>
    <s v="Applications/Tools"/>
    <s v="OPEN"/>
    <m/>
    <m/>
    <m/>
    <m/>
    <e v="#N/A"/>
    <m/>
    <n v="1"/>
    <s v="Open"/>
    <x v="0"/>
  </r>
  <r>
    <n v="2297"/>
    <s v="NOC592"/>
    <s v="NOC"/>
    <s v="NA"/>
    <m/>
    <m/>
    <m/>
    <s v="GPON"/>
    <s v="GPON"/>
    <s v="API and Template for GI-BB Service - Route Mode, including uplink port configuration"/>
    <m/>
    <s v="Critical"/>
    <s v=" "/>
    <m/>
    <s v="Nokia OEM"/>
    <s v="AMS"/>
    <m/>
    <s v="OEM confirmed API/Template is not available for uplink port configuration"/>
    <s v="Nokia &amp; NSO"/>
    <s v="Sivakasi &amp; Jayath"/>
    <x v="5"/>
    <m/>
    <s v="Open"/>
    <s v="DEPENDENCY(Client/Ext.)"/>
    <s v=" "/>
    <s v=" "/>
    <s v=" "/>
    <m/>
    <m/>
    <m/>
    <m/>
    <m/>
    <m/>
    <s v="NOCGPON"/>
    <s v="Applications/Tools"/>
    <s v="OPEN"/>
    <m/>
    <m/>
    <m/>
    <m/>
    <e v="#N/A"/>
    <m/>
    <n v="1"/>
    <s v="Open"/>
    <x v="0"/>
  </r>
  <r>
    <n v="2298"/>
    <s v="NOC593"/>
    <s v="NOC"/>
    <s v="NA"/>
    <m/>
    <m/>
    <m/>
    <s v="GPON"/>
    <s v="GPON"/>
    <s v="API to fetch the configured services in AMS, including uplink port configuration"/>
    <m/>
    <s v="Critical"/>
    <s v=" "/>
    <m/>
    <s v="Nokia OEM"/>
    <s v="AMS"/>
    <m/>
    <s v="OEM confirmed API/Template is not available for uplink port configuration"/>
    <s v="Nokia &amp; NSO"/>
    <s v="Sivakasi &amp; Jayath"/>
    <x v="5"/>
    <m/>
    <s v="Open"/>
    <s v="DEPENDENCY(Client/Ext.)"/>
    <s v=" "/>
    <s v=" "/>
    <s v=" "/>
    <m/>
    <m/>
    <m/>
    <m/>
    <m/>
    <m/>
    <s v="NOCGPON"/>
    <s v="Applications/Tools"/>
    <s v="OPEN"/>
    <m/>
    <m/>
    <m/>
    <m/>
    <e v="#N/A"/>
    <m/>
    <n v="1"/>
    <s v="Open"/>
    <x v="0"/>
  </r>
  <r>
    <n v="2299"/>
    <s v="NOC594"/>
    <s v="NOC"/>
    <s v="NA"/>
    <m/>
    <m/>
    <m/>
    <s v="GPON"/>
    <s v="GPON"/>
    <s v="Configuration, API and Template for applying QOS for the different types of services"/>
    <m/>
    <s v="Critical"/>
    <s v=" "/>
    <m/>
    <s v="Nokia OEM"/>
    <s v="AMS"/>
    <m/>
    <s v="API has to share by OEM"/>
    <s v="Nokia &amp; NSO"/>
    <s v="Sivakasi &amp; Jayath"/>
    <x v="5"/>
    <m/>
    <s v="Open"/>
    <s v="DEPENDENCY(Client/Ext.)"/>
    <s v=" "/>
    <s v=" "/>
    <s v=" "/>
    <m/>
    <m/>
    <m/>
    <m/>
    <m/>
    <m/>
    <s v="NOCGPON"/>
    <s v="Applications/Tools"/>
    <s v="OPEN"/>
    <m/>
    <m/>
    <m/>
    <m/>
    <e v="#N/A"/>
    <m/>
    <n v="1"/>
    <s v="Open"/>
    <x v="0"/>
  </r>
  <r>
    <n v="2300"/>
    <s v="NOC595"/>
    <s v="NOC"/>
    <s v="NA"/>
    <m/>
    <m/>
    <m/>
    <s v="GPON"/>
    <s v="GPON"/>
    <s v="API and Template required to provision ONT along with selecting specific UNI port in ONT"/>
    <m/>
    <s v="Critical"/>
    <s v=" "/>
    <m/>
    <s v="Nokia OEM"/>
    <s v="AMS"/>
    <m/>
    <s v="API has to share by OEM"/>
    <s v="Nokia &amp; NSO"/>
    <s v="Sivakasi &amp; Jayath"/>
    <x v="5"/>
    <m/>
    <s v="Open"/>
    <s v="DEPENDENCY(Client/Ext.)"/>
    <s v=" "/>
    <s v=" "/>
    <s v=" "/>
    <m/>
    <m/>
    <m/>
    <m/>
    <m/>
    <m/>
    <s v="NOCGPON"/>
    <s v="Applications/Tools"/>
    <s v="OPEN"/>
    <m/>
    <m/>
    <m/>
    <m/>
    <e v="#N/A"/>
    <m/>
    <n v="1"/>
    <s v="Open"/>
    <x v="0"/>
  </r>
  <r>
    <n v="2301"/>
    <s v="NOC596"/>
    <s v="NOC"/>
    <s v="NA"/>
    <m/>
    <m/>
    <m/>
    <s v="GPON"/>
    <s v="GPON"/>
    <s v="API and Template required to provision ONT with multiple services along with selecting specific UNI port in ONT"/>
    <m/>
    <s v="Critical"/>
    <s v=" "/>
    <m/>
    <s v="Nokia OEM"/>
    <s v="AMS"/>
    <m/>
    <s v="API has to share by OEM"/>
    <s v="Nokia &amp; NSO"/>
    <s v="Sivakasi &amp; Jayath"/>
    <x v="5"/>
    <m/>
    <s v="Open"/>
    <s v="DEPENDENCY(Client/Ext.)"/>
    <s v=" "/>
    <s v=" "/>
    <s v=" "/>
    <m/>
    <m/>
    <m/>
    <m/>
    <m/>
    <m/>
    <s v="NOCGPON"/>
    <s v="Applications/Tools"/>
    <s v="OPEN"/>
    <m/>
    <m/>
    <m/>
    <m/>
    <e v="#N/A"/>
    <m/>
    <n v="1"/>
    <s v="Open"/>
    <x v="0"/>
  </r>
  <r>
    <n v="2302"/>
    <s v="NOC597"/>
    <s v="NOC"/>
    <s v="NA"/>
    <m/>
    <m/>
    <m/>
    <s v="GPON"/>
    <s v="GPON"/>
    <s v="API and Template required to provision ONT with same service on all ports"/>
    <m/>
    <s v="Critical"/>
    <s v=" "/>
    <m/>
    <s v="Nokia OEM"/>
    <s v="AMS"/>
    <m/>
    <s v="API has to share by OEM"/>
    <s v="Nokia &amp; NSO"/>
    <s v="Sivakasi &amp; Jayath"/>
    <x v="5"/>
    <m/>
    <s v="Open"/>
    <s v="DEPENDENCY(Client/Ext.)"/>
    <s v=" "/>
    <s v=" "/>
    <s v=" "/>
    <m/>
    <m/>
    <m/>
    <m/>
    <m/>
    <m/>
    <s v="NOCGPON"/>
    <s v="Applications/Tools"/>
    <s v="OPEN"/>
    <m/>
    <m/>
    <m/>
    <m/>
    <e v="#N/A"/>
    <m/>
    <n v="1"/>
    <s v="Open"/>
    <x v="0"/>
  </r>
  <r>
    <n v="2303"/>
    <s v="NOC598"/>
    <s v="NOC"/>
    <s v="NA"/>
    <m/>
    <m/>
    <m/>
    <s v="GPON"/>
    <s v="GPON"/>
    <s v="API and Template to configure multiple vlans on single ONT UNI Port"/>
    <m/>
    <s v="Critical"/>
    <s v=" "/>
    <m/>
    <s v="Nokia OEM"/>
    <s v="AMS"/>
    <m/>
    <s v="API has to share by OEM"/>
    <s v="Nokia &amp; NSO"/>
    <s v="Sivakasi &amp; Jayath"/>
    <x v="5"/>
    <m/>
    <s v="Open"/>
    <s v="DEPENDENCY(Client/Ext.)"/>
    <s v=" "/>
    <s v=" "/>
    <s v=" "/>
    <m/>
    <m/>
    <m/>
    <m/>
    <m/>
    <m/>
    <s v="NOCGPON"/>
    <s v="Applications/Tools"/>
    <s v="OPEN"/>
    <m/>
    <m/>
    <m/>
    <m/>
    <e v="#N/A"/>
    <m/>
    <n v="1"/>
    <s v="Open"/>
    <x v="0"/>
  </r>
  <r>
    <n v="2304"/>
    <s v="NOC599"/>
    <s v="NOC"/>
    <s v="NA"/>
    <m/>
    <m/>
    <m/>
    <s v="GPON"/>
    <s v="GPON"/>
    <s v="Configuration, API and Template for extedning services to enterprise customers"/>
    <m/>
    <s v="Critical"/>
    <s v=" "/>
    <m/>
    <s v="Nokia OEM"/>
    <s v="AMS"/>
    <m/>
    <s v="API has to share by OEM"/>
    <s v="Nokia &amp; NSO"/>
    <s v="Sivakasi &amp; Jayath"/>
    <x v="5"/>
    <m/>
    <s v="Open"/>
    <s v="DEPENDENCY(Client/Ext.)"/>
    <s v=" "/>
    <s v=" "/>
    <s v=" "/>
    <m/>
    <m/>
    <m/>
    <m/>
    <m/>
    <m/>
    <s v="NOCGPON"/>
    <s v="Applications/Tools"/>
    <s v="OPEN"/>
    <m/>
    <m/>
    <m/>
    <m/>
    <e v="#N/A"/>
    <m/>
    <n v="1"/>
    <s v="Open"/>
    <x v="0"/>
  </r>
  <r>
    <n v="2305"/>
    <s v="NOC6"/>
    <s v="NOC"/>
    <s v="NA"/>
    <m/>
    <s v="OSS"/>
    <s v="OSS"/>
    <s v="OSS"/>
    <s v="DC"/>
    <s v="DC Applications uptime &amp; SLA Weekly"/>
    <m/>
    <s v="Critical"/>
    <s v=" "/>
    <m/>
    <s v="HPSM"/>
    <s v="Incident Management"/>
    <m/>
    <m/>
    <m/>
    <m/>
    <x v="0"/>
    <m/>
    <s v="Open"/>
    <s v="Open"/>
    <s v=" "/>
    <s v=" "/>
    <s v=" "/>
    <m/>
    <m/>
    <m/>
    <m/>
    <m/>
    <m/>
    <s v="NOCOSS"/>
    <s v="Applications/Tools"/>
    <s v="OPEN"/>
    <s v="OPEN"/>
    <n v="0"/>
    <m/>
    <m/>
    <e v="#N/A"/>
    <m/>
    <n v="1"/>
    <s v="Open"/>
    <x v="0"/>
  </r>
  <r>
    <n v="2306"/>
    <s v="NOC60"/>
    <s v="NOC"/>
    <s v="NA"/>
    <m/>
    <m/>
    <m/>
    <s v="GPON"/>
    <s v="OSS"/>
    <s v="Router UP - OLT Down cases Daily"/>
    <m/>
    <s v="Critical"/>
    <s v="COMPLETED"/>
    <m/>
    <s v="NNMI"/>
    <s v="NNMI"/>
    <m/>
    <m/>
    <m/>
    <m/>
    <x v="0"/>
    <m/>
    <m/>
    <s v="CLOSURE REVIEW PENDING "/>
    <s v=" "/>
    <s v=" "/>
    <s v=" "/>
    <m/>
    <m/>
    <m/>
    <m/>
    <m/>
    <m/>
    <s v="NOCGPON"/>
    <s v="Applications/Tools"/>
    <s v="OPEN"/>
    <s v="COMPLETED"/>
    <s v="To be updated by Manoj"/>
    <m/>
    <m/>
    <m/>
    <m/>
    <n v="1"/>
    <s v="Completed but Verification undrer Process"/>
    <x v="1"/>
  </r>
  <r>
    <n v="2307"/>
    <s v="NOC600"/>
    <s v="NOC"/>
    <s v="NA"/>
    <m/>
    <m/>
    <m/>
    <s v="GPON"/>
    <s v="GPON"/>
    <s v="API and Template to verify and enable the PM"/>
    <m/>
    <s v="Critical"/>
    <s v=" "/>
    <m/>
    <s v="Nokia OEM"/>
    <s v="AMS"/>
    <m/>
    <s v="API has to share by OEM"/>
    <s v="Nokia &amp; NSO"/>
    <s v="Sivakasi &amp; Jayath"/>
    <x v="5"/>
    <m/>
    <s v="Open"/>
    <s v="DEPENDENCY(Client/Ext.)"/>
    <s v=" "/>
    <s v=" "/>
    <s v=" "/>
    <m/>
    <m/>
    <m/>
    <m/>
    <m/>
    <m/>
    <s v="NOCGPON"/>
    <s v="Applications/Tools"/>
    <s v="OPEN"/>
    <m/>
    <m/>
    <m/>
    <m/>
    <e v="#N/A"/>
    <m/>
    <n v="1"/>
    <s v="Open"/>
    <x v="0"/>
  </r>
  <r>
    <n v="2308"/>
    <s v="NOC601"/>
    <s v="NOC"/>
    <s v="NA"/>
    <m/>
    <m/>
    <m/>
    <s v="GPON"/>
    <s v="GPON"/>
    <s v="API and Template to configure Vlan and Profiles in OLT"/>
    <m/>
    <s v="Critical"/>
    <s v=" "/>
    <m/>
    <s v="Nokia OEM"/>
    <s v="AMS"/>
    <m/>
    <s v="API has to share by OEM"/>
    <s v="Nokia &amp; NSO"/>
    <s v="Sivakasi &amp; Jayath"/>
    <x v="5"/>
    <m/>
    <s v="Open"/>
    <s v="DEPENDENCY(Client/Ext.)"/>
    <s v=" "/>
    <s v=" "/>
    <s v=" "/>
    <m/>
    <m/>
    <m/>
    <m/>
    <m/>
    <m/>
    <s v="NOCGPON"/>
    <s v="Applications/Tools"/>
    <s v="OPEN"/>
    <m/>
    <m/>
    <m/>
    <m/>
    <e v="#N/A"/>
    <m/>
    <n v="1"/>
    <s v="Open"/>
    <x v="0"/>
  </r>
  <r>
    <n v="2309"/>
    <s v="NOC602"/>
    <s v="NOC"/>
    <s v="NA"/>
    <m/>
    <m/>
    <m/>
    <s v="GPON"/>
    <s v="GPON"/>
    <s v="Required complete API and Template developer document"/>
    <m/>
    <s v="Critical"/>
    <s v=" "/>
    <m/>
    <s v="Nokia OEM"/>
    <s v="AMS"/>
    <m/>
    <s v="OEM shared the document of APC template creation but required document for the API attributes"/>
    <s v="Nokia &amp; NSO"/>
    <s v="Sivakasi &amp; Jayath"/>
    <x v="5"/>
    <m/>
    <s v="Open"/>
    <s v="DEPENDENCY(Client/Ext.)"/>
    <s v=" "/>
    <s v=" "/>
    <s v=" "/>
    <m/>
    <m/>
    <m/>
    <m/>
    <m/>
    <m/>
    <s v="NOCGPON"/>
    <s v="Applications/Tools"/>
    <s v="OPEN"/>
    <m/>
    <m/>
    <m/>
    <m/>
    <s v="\\172.28.9.34\Artefacts_T-Fiber TNOC Tracker\GPON\API Document"/>
    <m/>
    <n v="1"/>
    <s v="Open"/>
    <x v="0"/>
  </r>
  <r>
    <n v="2310"/>
    <s v="NOC603"/>
    <s v="NOC"/>
    <s v="NA"/>
    <m/>
    <m/>
    <m/>
    <s v="GPON"/>
    <s v="GPON"/>
    <s v="API and Template to validate the profiles, vlans available in OLT,ONT"/>
    <m/>
    <s v="Critical"/>
    <s v=" "/>
    <m/>
    <s v="Nokia OEM"/>
    <s v="AMS"/>
    <m/>
    <s v="API has to share by OEM"/>
    <s v="Nokia &amp; NSO"/>
    <s v="Sivakasi &amp; Jayath"/>
    <x v="5"/>
    <m/>
    <s v="Open"/>
    <s v="DEPENDENCY(Client/Ext.)"/>
    <s v=" "/>
    <s v=" "/>
    <s v=" "/>
    <m/>
    <m/>
    <m/>
    <m/>
    <m/>
    <m/>
    <s v="NOCGPON"/>
    <s v="Applications/Tools"/>
    <s v="OPEN"/>
    <m/>
    <m/>
    <m/>
    <m/>
    <e v="#N/A"/>
    <m/>
    <n v="1"/>
    <s v="Open"/>
    <x v="0"/>
  </r>
  <r>
    <n v="2311"/>
    <s v="NOC604"/>
    <s v="NOC"/>
    <s v="NA"/>
    <m/>
    <m/>
    <m/>
    <s v="GPON"/>
    <s v="GPON"/>
    <s v="API and Template to restirct/block the PON port to a specific customer"/>
    <m/>
    <s v="Critical"/>
    <s v=" "/>
    <m/>
    <s v="Nokia OEM"/>
    <s v="AMS"/>
    <m/>
    <s v="API has to share by OEM"/>
    <s v="Nokia &amp; NSO"/>
    <s v="Sivakasi &amp; Jayath"/>
    <x v="5"/>
    <m/>
    <s v="Open"/>
    <s v="DEPENDENCY(Client/Ext.)"/>
    <s v=" "/>
    <s v=" "/>
    <s v=" "/>
    <m/>
    <m/>
    <m/>
    <m/>
    <m/>
    <m/>
    <s v="NOCGPON"/>
    <s v="Applications/Tools"/>
    <s v="OPEN"/>
    <m/>
    <m/>
    <m/>
    <m/>
    <e v="#N/A"/>
    <m/>
    <n v="1"/>
    <s v="Open"/>
    <x v="0"/>
  </r>
  <r>
    <n v="2312"/>
    <s v="NOC605"/>
    <s v="NOC"/>
    <s v="NA"/>
    <m/>
    <m/>
    <m/>
    <s v="GPON"/>
    <s v="GPON"/>
    <s v="API and Template to modify the service- ONT, UNI Port, bandwidth, vlan, description, unatgged to tag or vice versa.,"/>
    <m/>
    <s v="Critical"/>
    <s v=" "/>
    <m/>
    <s v="Nokia OEM"/>
    <s v="AMS"/>
    <m/>
    <s v="API has to share by OEM"/>
    <s v="Nokia &amp; NSO"/>
    <s v="Sivakasi &amp; Jayath"/>
    <x v="5"/>
    <m/>
    <s v="Open"/>
    <s v="DEPENDENCY(Client/Ext.)"/>
    <s v=" "/>
    <s v=" "/>
    <s v=" "/>
    <m/>
    <m/>
    <m/>
    <m/>
    <m/>
    <m/>
    <s v="NOCGPON"/>
    <s v="Applications/Tools"/>
    <s v="OPEN"/>
    <m/>
    <m/>
    <m/>
    <m/>
    <e v="#N/A"/>
    <m/>
    <n v="1"/>
    <s v="Open"/>
    <x v="0"/>
  </r>
  <r>
    <n v="2313"/>
    <s v="NOC606"/>
    <s v="NOC"/>
    <s v="NA"/>
    <m/>
    <m/>
    <m/>
    <s v="GPON"/>
    <s v="GPON"/>
    <s v="API and Template to configure,modify,suspend,delete the WAN profiles in WiFi ONT"/>
    <m/>
    <s v="Critical"/>
    <s v=" "/>
    <m/>
    <s v="Nokia OEM"/>
    <s v="AMS"/>
    <m/>
    <s v="OEM confirmed API/Template is not available"/>
    <s v="Nokia &amp; NSO"/>
    <s v="Sivakasi &amp; Jayath"/>
    <x v="5"/>
    <m/>
    <s v="Open"/>
    <s v="DEPENDENCY(Client/Ext.)"/>
    <s v=" "/>
    <s v=" "/>
    <s v=" "/>
    <m/>
    <m/>
    <m/>
    <m/>
    <m/>
    <m/>
    <s v="NOCGPON"/>
    <s v="Applications/Tools"/>
    <s v="OPEN"/>
    <m/>
    <m/>
    <m/>
    <m/>
    <e v="#N/A"/>
    <m/>
    <n v="1"/>
    <s v="Open"/>
    <x v="0"/>
  </r>
  <r>
    <n v="2314"/>
    <s v="NOC607"/>
    <s v="NOC"/>
    <s v="NA"/>
    <m/>
    <m/>
    <m/>
    <s v="GPON"/>
    <s v="GPON"/>
    <s v="Verification of the service provisioning templates which are prepared for the different types of services"/>
    <m/>
    <s v="Critical"/>
    <s v=" "/>
    <m/>
    <s v="Nokia OEM"/>
    <s v="AMS"/>
    <m/>
    <s v="API has to share by OEM"/>
    <s v="Nokia &amp; NSO"/>
    <s v="Sivakasi &amp; Jayath"/>
    <x v="5"/>
    <m/>
    <s v="Open"/>
    <s v="DEPENDENCY(Client/Ext.)"/>
    <s v=" "/>
    <s v=" "/>
    <s v=" "/>
    <m/>
    <m/>
    <m/>
    <m/>
    <m/>
    <m/>
    <s v="NOCGPON"/>
    <s v="Applications/Tools"/>
    <s v="OPEN"/>
    <m/>
    <m/>
    <m/>
    <m/>
    <e v="#N/A"/>
    <m/>
    <n v="1"/>
    <s v="Open"/>
    <x v="0"/>
  </r>
  <r>
    <n v="2315"/>
    <s v="NOC608"/>
    <s v="NOC"/>
    <s v="NA"/>
    <m/>
    <m/>
    <m/>
    <s v="GPON"/>
    <s v="GPON"/>
    <s v="Verification of the services configured by NSO through Playbook(Cisco Tool)"/>
    <m/>
    <s v="Critical"/>
    <s v=" "/>
    <m/>
    <s v="Nokia OEM"/>
    <s v="AMS"/>
    <m/>
    <s v="API has to share by OEM"/>
    <s v="Nokia &amp; NSO"/>
    <s v="Sivakasi &amp; Jayath"/>
    <x v="5"/>
    <m/>
    <s v="Open"/>
    <s v="DEPENDENCY(Client/Ext.)"/>
    <s v=" "/>
    <s v=" "/>
    <s v=" "/>
    <m/>
    <m/>
    <m/>
    <m/>
    <m/>
    <m/>
    <s v="NOCGPON"/>
    <s v="Applications/Tools"/>
    <s v="OPEN"/>
    <m/>
    <m/>
    <m/>
    <m/>
    <s v="\\172.28.9.34\Artefacts_T-Fiber TNOC Tracker\GPON\API to validate the configured Services"/>
    <m/>
    <n v="1"/>
    <s v="Open"/>
    <x v="0"/>
  </r>
  <r>
    <n v="2316"/>
    <s v="NOC609"/>
    <s v="NOC"/>
    <s v="NA"/>
    <m/>
    <m/>
    <m/>
    <s v="GPON"/>
    <s v="GPON"/>
    <s v="Mapping bandiwdth profiles per vlan in a ONT UNI"/>
    <s v="20-Sep-25: As per Nokia OEM, Mapping BW profiles per service BW on ONT Interface.Meeting to be arranged with Nokia OEM"/>
    <s v="Critical"/>
    <s v=" "/>
    <m/>
    <s v="Nokia OEM"/>
    <s v="OLT/ONT"/>
    <m/>
    <s v="Update awaited from OEM"/>
    <s v="Nokia &amp; NSO"/>
    <s v="Sivakasi &amp; Jayath"/>
    <x v="5"/>
    <m/>
    <s v="Open"/>
    <s v="DEPENDENCY(Client/Ext.)"/>
    <s v=" "/>
    <s v=" "/>
    <s v=" "/>
    <m/>
    <m/>
    <m/>
    <m/>
    <m/>
    <m/>
    <s v="NOCGPON"/>
    <s v="Applications/Tools"/>
    <s v="OPEN"/>
    <m/>
    <m/>
    <m/>
    <m/>
    <e v="#N/A"/>
    <m/>
    <n v="1"/>
    <s v="Open"/>
    <x v="0"/>
  </r>
  <r>
    <n v="2317"/>
    <s v="NOC61"/>
    <s v="NOC"/>
    <s v="NA"/>
    <m/>
    <m/>
    <m/>
    <s v="GPON"/>
    <s v="OSS"/>
    <s v="Router UP - OLT Down cases Weekly"/>
    <m/>
    <s v="Critical"/>
    <s v="COMPLETED"/>
    <m/>
    <s v="NNMI"/>
    <s v="NNMI"/>
    <m/>
    <m/>
    <m/>
    <m/>
    <x v="0"/>
    <m/>
    <m/>
    <s v="CLOSURE REVIEW PENDING "/>
    <s v=" "/>
    <s v=" "/>
    <s v=" "/>
    <m/>
    <m/>
    <m/>
    <m/>
    <m/>
    <m/>
    <s v="NOCGPON"/>
    <s v="Applications/Tools"/>
    <s v="OPEN"/>
    <s v="COMPLETED"/>
    <s v="To be updated by Manoj"/>
    <m/>
    <m/>
    <m/>
    <m/>
    <n v="1"/>
    <s v="Completed but Verification undrer Process"/>
    <x v="1"/>
  </r>
  <r>
    <n v="2318"/>
    <s v="NOC610"/>
    <s v="NOC"/>
    <s v="NA"/>
    <m/>
    <m/>
    <m/>
    <s v="GPON"/>
    <s v="GPON"/>
    <s v="NOKIA ONT is not supporting for bandwidth Rate Limit configuration On ONT LAN Ethernet port (UNI) when connected under Tejas OLT"/>
    <s v="20-Sep-25:Guidelines have to  share with  all 3 packages to deploy balance scope as Tejas OLT- Tejas ONT and Nokia OLT-Nokia ONT "/>
    <s v="Critical"/>
    <s v=" "/>
    <m/>
    <s v="Nokia OEM"/>
    <s v="ONT"/>
    <m/>
    <s v="OEM confirmed Rate Limit is not supported by Nokia ONTs"/>
    <s v="Nokia &amp; NSO"/>
    <s v="Sivakasi &amp; Jayath"/>
    <x v="5"/>
    <m/>
    <s v="Open"/>
    <s v="DEPENDENCY(Client/Ext.)"/>
    <s v=" "/>
    <s v=" "/>
    <s v=" "/>
    <m/>
    <m/>
    <m/>
    <m/>
    <m/>
    <m/>
    <s v="NOCGPON"/>
    <s v="Applications/Tools"/>
    <s v="OPEN"/>
    <m/>
    <m/>
    <m/>
    <m/>
    <e v="#N/A"/>
    <m/>
    <n v="1"/>
    <s v="Open"/>
    <x v="0"/>
  </r>
  <r>
    <n v="2319"/>
    <s v="NOC611"/>
    <s v="NOC"/>
    <s v="NA"/>
    <m/>
    <m/>
    <m/>
    <s v="GPON"/>
    <s v="GPON"/>
    <s v="PM Report for 24hrs of OLT,ONT,ONT Eth Port(Bridge/Route), Wifi"/>
    <m/>
    <s v="Critical"/>
    <s v=" "/>
    <m/>
    <s v="Nokia OEM"/>
    <s v="AMS"/>
    <m/>
    <m/>
    <m/>
    <m/>
    <x v="5"/>
    <m/>
    <m/>
    <s v="COMPLETED &amp; APPROVED"/>
    <s v="AD-UT-Tfiber"/>
    <d v="2025-07-31T00:00:00"/>
    <s v=" \\172.28.9.34\Artefacts_T-Fiber TNOC Tracker\GPON\470"/>
    <m/>
    <m/>
    <m/>
    <m/>
    <m/>
    <m/>
    <s v="NOCGPON"/>
    <s v="Applications/Tools"/>
    <s v="CLOSED"/>
    <m/>
    <m/>
    <m/>
    <d v="2025-07-31T00:00:00"/>
    <s v="\\172.28.9.34\Artefacts_T-Fiber TNOC Tracker\GPON\470"/>
    <m/>
    <n v="1"/>
    <s v="Completed &amp; Approved"/>
    <x v="2"/>
  </r>
  <r>
    <n v="2320"/>
    <s v="NOC612"/>
    <s v="NOC"/>
    <s v="NA"/>
    <m/>
    <m/>
    <m/>
    <s v="GPON"/>
    <s v="GPON"/>
    <s v="Nokia ONT ethernet port status is not updating"/>
    <m/>
    <s v="Critical"/>
    <s v="DUPLICATE POINT (NOC572)"/>
    <m/>
    <s v="Nokia OEM"/>
    <s v="OLT/ONT"/>
    <m/>
    <s v="Duplicate point of 472 - 432"/>
    <s v="Duplicate"/>
    <m/>
    <x v="5"/>
    <m/>
    <s v="Open"/>
    <s v="DEPENDENCY(Client/Ext.)"/>
    <s v=" "/>
    <s v=" "/>
    <s v=" "/>
    <m/>
    <m/>
    <m/>
    <m/>
    <m/>
    <m/>
    <s v="NOCGPON"/>
    <s v="Applications/Tools"/>
    <s v="OPEN"/>
    <m/>
    <m/>
    <s v="Duplicate"/>
    <m/>
    <m/>
    <m/>
    <n v="1"/>
    <s v="Open"/>
    <x v="0"/>
  </r>
  <r>
    <n v="2321"/>
    <s v="NOC613"/>
    <s v="NOC"/>
    <s v="NA"/>
    <m/>
    <m/>
    <m/>
    <s v="GPON"/>
    <s v="GPON"/>
    <s v="Unable to provide available download bandwidth of PON Port for Nokia devices (Nokia BW Query)"/>
    <m/>
    <s v="Critical"/>
    <s v=" "/>
    <m/>
    <s v="Nokia OEM"/>
    <s v="AMS"/>
    <m/>
    <s v="Duplicate point of 472 - T175"/>
    <s v="Duplicate"/>
    <m/>
    <x v="5"/>
    <m/>
    <s v="Open"/>
    <s v="DEPENDENCY(Client/Ext.)"/>
    <s v=" "/>
    <s v=" "/>
    <s v=" "/>
    <m/>
    <m/>
    <m/>
    <m/>
    <m/>
    <m/>
    <s v="NOCGPON"/>
    <s v="Applications/Tools"/>
    <s v="OPEN"/>
    <m/>
    <m/>
    <s v="Duplicate"/>
    <m/>
    <e v="#N/A"/>
    <m/>
    <n v="1"/>
    <s v="Open"/>
    <x v="0"/>
  </r>
  <r>
    <n v="2322"/>
    <s v="NOC614"/>
    <s v="NOC"/>
    <s v="NA"/>
    <m/>
    <s v="OSS"/>
    <s v="OSS"/>
    <s v="All Domain"/>
    <s v="OSS"/>
    <s v="EOL and EOS Through inventory Dashboard-Weekly"/>
    <m/>
    <s v="Critical"/>
    <s v="COMPLETED"/>
    <m/>
    <s v="HPSM"/>
    <s v="Asset Manager"/>
    <m/>
    <m/>
    <m/>
    <m/>
    <x v="0"/>
    <m/>
    <m/>
    <s v="CLOSURE REVIEW PENDING "/>
    <s v=" "/>
    <s v=" "/>
    <s v=" "/>
    <m/>
    <m/>
    <m/>
    <m/>
    <m/>
    <m/>
    <s v="NOCAll Domain"/>
    <s v="Applications/Tools"/>
    <s v="OPEN"/>
    <s v="COMPLETED"/>
    <s v="we dont have dashboard only report is available"/>
    <m/>
    <m/>
    <m/>
    <m/>
    <n v="1"/>
    <s v="Completed but Verification undrer Process"/>
    <x v="1"/>
  </r>
  <r>
    <n v="2323"/>
    <s v="NOC615"/>
    <s v="NOC"/>
    <s v="NA"/>
    <m/>
    <s v="OSS"/>
    <s v="OSS"/>
    <s v="All Domain"/>
    <s v="OSS"/>
    <s v="EOL and EOS Through inventory Dashboard-Monthly"/>
    <m/>
    <s v="Critical"/>
    <s v="COMPLETED"/>
    <m/>
    <s v="HPSM"/>
    <s v="Asset Manager"/>
    <m/>
    <m/>
    <m/>
    <m/>
    <x v="0"/>
    <m/>
    <m/>
    <s v="CLOSURE REVIEW PENDING "/>
    <s v=" "/>
    <s v=" "/>
    <s v=" "/>
    <m/>
    <m/>
    <m/>
    <m/>
    <m/>
    <m/>
    <s v="NOCAll Domain"/>
    <s v="Applications/Tools"/>
    <s v="OPEN"/>
    <s v="COMPLETED"/>
    <s v="we dont have dashboard only report is available"/>
    <m/>
    <m/>
    <m/>
    <m/>
    <n v="1"/>
    <s v="Completed but Verification undrer Process"/>
    <x v="1"/>
  </r>
  <r>
    <n v="2324"/>
    <s v="NOC616"/>
    <s v="NOC"/>
    <s v="NA"/>
    <m/>
    <s v="OSS"/>
    <s v="OSS"/>
    <s v="All Domain"/>
    <s v="OSS"/>
    <s v="Infra Server Url Services Intigration"/>
    <m/>
    <s v="Critical"/>
    <s v="COMPLETED"/>
    <m/>
    <s v="HPSM"/>
    <s v="Site scope"/>
    <m/>
    <m/>
    <m/>
    <m/>
    <x v="0"/>
    <m/>
    <m/>
    <s v="CLOSURE REVIEW PENDING "/>
    <s v=" "/>
    <s v=" "/>
    <s v=" "/>
    <m/>
    <m/>
    <m/>
    <m/>
    <m/>
    <m/>
    <s v="NOCAll Domain"/>
    <s v="Applications/Tools"/>
    <s v="OPEN"/>
    <s v="CLOSURE REVIEW PENDING "/>
    <n v="0"/>
    <m/>
    <m/>
    <m/>
    <m/>
    <n v="1"/>
    <s v="Completed but Verification undrer Process"/>
    <x v="1"/>
  </r>
  <r>
    <n v="2325"/>
    <s v="NOC617"/>
    <s v="NOC"/>
    <s v="NA"/>
    <m/>
    <s v="OSS"/>
    <s v="OSS"/>
    <s v="All Domain"/>
    <s v="OSS"/>
    <s v="Infra Server Url Services Monitoring "/>
    <m/>
    <s v="Critical"/>
    <s v="COMPLETED"/>
    <m/>
    <s v="HPSM"/>
    <s v="Site scope"/>
    <m/>
    <m/>
    <m/>
    <m/>
    <x v="0"/>
    <m/>
    <m/>
    <s v="CLOSURE REVIEW PENDING "/>
    <s v=" "/>
    <s v=" "/>
    <s v=" "/>
    <m/>
    <m/>
    <m/>
    <m/>
    <m/>
    <m/>
    <s v="NOCAll Domain"/>
    <s v="Applications/Tools"/>
    <s v="OPEN"/>
    <s v="CLOSURE REVIEW PENDING "/>
    <n v="0"/>
    <m/>
    <m/>
    <m/>
    <m/>
    <n v="1"/>
    <s v="Completed but Verification undrer Process"/>
    <x v="1"/>
  </r>
  <r>
    <n v="2326"/>
    <s v="NOC618"/>
    <s v="NOC"/>
    <s v="NA"/>
    <m/>
    <s v="OSS"/>
    <s v="OSS"/>
    <s v="All Domain"/>
    <s v="OSS"/>
    <s v="Infra Server Url Services Reporting"/>
    <m/>
    <s v="Critical"/>
    <s v="COMPLETED"/>
    <m/>
    <s v="HPSM"/>
    <s v="Site scope"/>
    <m/>
    <m/>
    <m/>
    <m/>
    <x v="0"/>
    <m/>
    <m/>
    <s v="CLOSURE REVIEW PENDING "/>
    <s v=" "/>
    <s v=" "/>
    <s v=" "/>
    <m/>
    <m/>
    <m/>
    <m/>
    <m/>
    <m/>
    <s v="NOCAll Domain"/>
    <s v="Applications/Tools"/>
    <s v="OPEN"/>
    <s v="CLOSURE REVIEW PENDING "/>
    <n v="0"/>
    <m/>
    <m/>
    <m/>
    <m/>
    <n v="1"/>
    <s v="Completed but Verification undrer Process"/>
    <x v="1"/>
  </r>
  <r>
    <n v="2327"/>
    <s v="NOC619"/>
    <s v="NOC"/>
    <s v="NA"/>
    <m/>
    <s v="OSS"/>
    <s v="OSS"/>
    <s v="All Domain"/>
    <s v="OSS"/>
    <s v="real-time information"/>
    <m/>
    <s v="Critical"/>
    <s v="COMPLETED"/>
    <m/>
    <s v="HPSM"/>
    <s v="Site scope"/>
    <m/>
    <s v="09-09-2025: Ticket, status, Inventory, Alarms, etc are available in real time"/>
    <m/>
    <m/>
    <x v="0"/>
    <m/>
    <m/>
    <s v="CLOSURE REVIEW PENDING "/>
    <s v=" "/>
    <s v=" "/>
    <s v=" "/>
    <m/>
    <m/>
    <m/>
    <m/>
    <m/>
    <m/>
    <s v="NOCAll Domain"/>
    <s v="Applications/Tools"/>
    <s v="OPEN"/>
    <s v="COMPLETED"/>
    <s v="09-09-2025: Ticket, status, Inventory, Alarms, etc are available in real time"/>
    <m/>
    <m/>
    <m/>
    <m/>
    <n v="1"/>
    <s v="Completed but Verification undrer Process"/>
    <x v="1"/>
  </r>
  <r>
    <n v="2328"/>
    <s v="NOC62"/>
    <s v="NOC"/>
    <s v="NA"/>
    <m/>
    <m/>
    <m/>
    <s v="GPON"/>
    <s v="OSS"/>
    <s v="Router UP - OLT Down cases Monthly"/>
    <m/>
    <s v="Critical"/>
    <s v="COMPLETED"/>
    <m/>
    <s v="NNMI"/>
    <s v="NNMI"/>
    <m/>
    <m/>
    <m/>
    <m/>
    <x v="0"/>
    <m/>
    <m/>
    <s v="CLOSURE REVIEW PENDING "/>
    <s v=" "/>
    <s v=" "/>
    <s v=" "/>
    <m/>
    <m/>
    <m/>
    <m/>
    <m/>
    <m/>
    <s v="NOCGPON"/>
    <s v="Applications/Tools"/>
    <s v="OPEN"/>
    <s v="COMPLETED"/>
    <s v="To be updated by Manoj"/>
    <m/>
    <m/>
    <m/>
    <m/>
    <n v="1"/>
    <s v="Completed but Verification undrer Process"/>
    <x v="1"/>
  </r>
  <r>
    <n v="2329"/>
    <s v="NOC620"/>
    <s v="NOC"/>
    <s v="NA"/>
    <m/>
    <s v="OSS"/>
    <s v="OSS"/>
    <s v="All Domain"/>
    <s v="OSS"/>
    <s v="Health of the Performance for Traffic"/>
    <m/>
    <s v="Critical"/>
    <s v="COMPLETED"/>
    <m/>
    <s v="HPSM"/>
    <s v="NNM iSPI"/>
    <m/>
    <m/>
    <m/>
    <m/>
    <x v="0"/>
    <m/>
    <m/>
    <s v="CLOSURE REVIEW PENDING "/>
    <s v=" "/>
    <s v=" "/>
    <s v=" "/>
    <m/>
    <m/>
    <m/>
    <m/>
    <m/>
    <m/>
    <s v="NOCAll Domain"/>
    <s v="Applications/Tools"/>
    <s v="OPEN"/>
    <s v="COMPLETED"/>
    <n v="0"/>
    <m/>
    <m/>
    <m/>
    <m/>
    <n v="1"/>
    <s v="Completed but Verification undrer Process"/>
    <x v="1"/>
  </r>
  <r>
    <n v="2330"/>
    <s v="NOC621"/>
    <s v="NOC"/>
    <s v="NA"/>
    <m/>
    <s v="OSS"/>
    <s v="OSS"/>
    <s v="All Domain"/>
    <s v="OSS"/>
    <s v="Analyze Flow Packets"/>
    <m/>
    <s v="Critical"/>
    <s v="COMPLETED"/>
    <m/>
    <s v="HPSM"/>
    <s v="NNM iSPI"/>
    <m/>
    <m/>
    <m/>
    <m/>
    <x v="0"/>
    <m/>
    <m/>
    <s v="CLOSURE REVIEW PENDING "/>
    <s v=" "/>
    <s v=" "/>
    <s v=" "/>
    <m/>
    <m/>
    <m/>
    <m/>
    <m/>
    <m/>
    <s v="NOCAll Domain"/>
    <s v="Applications/Tools"/>
    <s v="OPEN"/>
    <s v="COMPLETED"/>
    <n v="0"/>
    <m/>
    <m/>
    <m/>
    <m/>
    <n v="1"/>
    <s v="Completed but Verification undrer Process"/>
    <x v="1"/>
  </r>
  <r>
    <n v="2331"/>
    <s v="NOC622"/>
    <s v="NOC"/>
    <s v="NA"/>
    <m/>
    <s v="OSS"/>
    <s v="OSS"/>
    <s v="All Domain"/>
    <s v="OSS"/>
    <s v="Performance for Traffic Maps"/>
    <m/>
    <s v="Critical"/>
    <s v="COMPLETED"/>
    <m/>
    <s v="HPSM"/>
    <s v="NNM iSPI"/>
    <m/>
    <m/>
    <m/>
    <m/>
    <x v="0"/>
    <m/>
    <m/>
    <s v="CLOSURE REVIEW PENDING "/>
    <s v=" "/>
    <s v=" "/>
    <s v=" "/>
    <m/>
    <m/>
    <m/>
    <m/>
    <m/>
    <m/>
    <s v="NOCAll Domain"/>
    <s v="Applications/Tools"/>
    <s v="OPEN"/>
    <s v="COMPLETED"/>
    <n v="0"/>
    <m/>
    <m/>
    <m/>
    <m/>
    <n v="1"/>
    <s v="Completed but Verification undrer Process"/>
    <x v="1"/>
  </r>
  <r>
    <n v="2332"/>
    <s v="NOC623"/>
    <s v="NOC"/>
    <s v="NA"/>
    <m/>
    <m/>
    <m/>
    <s v="NSO"/>
    <s v="NSO"/>
    <s v="NSO Intigration for POC Locations LCO,RMSO &amp; MSO"/>
    <m/>
    <s v="Critical"/>
    <s v=" "/>
    <m/>
    <s v="NSO"/>
    <s v="SCCM/Playbook"/>
    <m/>
    <s v=" "/>
    <m/>
    <m/>
    <x v="3"/>
    <m/>
    <s v="Open"/>
    <s v="Open"/>
    <s v=" "/>
    <s v=" "/>
    <s v=" "/>
    <m/>
    <m/>
    <m/>
    <m/>
    <m/>
    <m/>
    <s v="NOCNSO"/>
    <s v="Applications/Tools"/>
    <s v="OPEN"/>
    <m/>
    <m/>
    <m/>
    <m/>
    <e v="#N/A"/>
    <m/>
    <n v="1"/>
    <s v="Open"/>
    <x v="0"/>
  </r>
  <r>
    <n v="2333"/>
    <s v="NOC624"/>
    <s v="NOC"/>
    <s v="NA"/>
    <m/>
    <m/>
    <m/>
    <s v="NSO"/>
    <s v="NSO"/>
    <s v="Video customer inventory , Internet customer inventory , Bandwidth allocation inventory count etc.,"/>
    <m/>
    <s v="Critical"/>
    <s v=" "/>
    <m/>
    <s v="NSO"/>
    <s v="SCCM/Playbook"/>
    <m/>
    <s v=" "/>
    <m/>
    <m/>
    <x v="3"/>
    <m/>
    <s v="Open"/>
    <s v="Open"/>
    <s v=" "/>
    <s v=" "/>
    <s v=" "/>
    <m/>
    <m/>
    <m/>
    <m/>
    <m/>
    <m/>
    <s v="NOCNSO"/>
    <s v="Applications/Tools"/>
    <s v="OPEN"/>
    <m/>
    <m/>
    <m/>
    <m/>
    <e v="#N/A"/>
    <m/>
    <n v="1"/>
    <s v="Open"/>
    <x v="0"/>
  </r>
  <r>
    <n v="2334"/>
    <s v="NOC625"/>
    <s v="NOC"/>
    <s v="NA"/>
    <m/>
    <m/>
    <m/>
    <s v="NSO"/>
    <s v="NSO"/>
    <s v="NSO Intigration for Live Locations LCO,RMSO &amp; MSO"/>
    <m/>
    <s v="Critical"/>
    <s v=" "/>
    <m/>
    <s v="NSO"/>
    <s v="SCCM/Playbook"/>
    <m/>
    <s v=" "/>
    <m/>
    <m/>
    <x v="3"/>
    <m/>
    <s v="Open"/>
    <s v="Open"/>
    <s v=" "/>
    <s v=" "/>
    <s v=" "/>
    <m/>
    <m/>
    <m/>
    <m/>
    <m/>
    <m/>
    <s v="NOCNSO"/>
    <s v="Applications/Tools"/>
    <s v="OPEN"/>
    <m/>
    <m/>
    <m/>
    <m/>
    <e v="#N/A"/>
    <m/>
    <n v="1"/>
    <s v="Open"/>
    <x v="0"/>
  </r>
  <r>
    <n v="2335"/>
    <s v="NOC626"/>
    <s v="NOC"/>
    <s v="NA"/>
    <m/>
    <m/>
    <m/>
    <s v="NSO"/>
    <s v="NSO"/>
    <s v="Video customer inventory , Internet customer inventory , Bandwidth allocation inventory count etc.,"/>
    <m/>
    <s v="Critical"/>
    <s v="DUPLICATE POINT (NOC624)"/>
    <m/>
    <s v="NSO"/>
    <s v="SCCM/Playbook"/>
    <m/>
    <s v=" "/>
    <m/>
    <m/>
    <x v="3"/>
    <m/>
    <s v="Open"/>
    <s v="Open"/>
    <s v=" "/>
    <s v=" "/>
    <s v=" "/>
    <m/>
    <m/>
    <m/>
    <m/>
    <m/>
    <m/>
    <s v="NOCNSO"/>
    <s v="Applications/Tools"/>
    <s v="OPEN"/>
    <m/>
    <m/>
    <m/>
    <m/>
    <e v="#N/A"/>
    <m/>
    <n v="1"/>
    <s v="Open"/>
    <x v="0"/>
  </r>
  <r>
    <n v="2336"/>
    <s v="NOC627"/>
    <s v="NOC"/>
    <s v="NA"/>
    <m/>
    <m/>
    <m/>
    <s v="BSS"/>
    <s v="BSS"/>
    <s v="TFiber BSS to be integrated with Partners SMS &amp; BSS (LCO, RMSO &amp; MSO etc..) for POC Locations"/>
    <m/>
    <s v="Critical"/>
    <s v="OPEN"/>
    <m/>
    <s v="KNOT"/>
    <s v="CRM"/>
    <m/>
    <s v=" "/>
    <m/>
    <m/>
    <x v="1"/>
    <m/>
    <s v="Open"/>
    <s v="Open"/>
    <s v=" "/>
    <s v=" "/>
    <s v=" "/>
    <m/>
    <m/>
    <m/>
    <m/>
    <m/>
    <m/>
    <s v="NOCBSS"/>
    <s v="Applications/Tools"/>
    <s v="OPEN"/>
    <m/>
    <m/>
    <m/>
    <m/>
    <e v="#N/A"/>
    <m/>
    <n v="1"/>
    <s v="Open"/>
    <x v="0"/>
  </r>
  <r>
    <n v="2337"/>
    <s v="NOC628"/>
    <s v="NOC"/>
    <s v="NA"/>
    <m/>
    <m/>
    <m/>
    <s v="BSS"/>
    <s v="BSS"/>
    <s v="After completion of POC Same solution shall be implemented for All Household of Telangana (TFiber BSS to be integrated with all other Partners SMS &amp; BSS for Live (LCO , RMSO &amp; MSO etc..))"/>
    <m/>
    <s v="Critical"/>
    <s v="OPEN"/>
    <m/>
    <s v="KNOT"/>
    <s v="CRM"/>
    <m/>
    <s v=" "/>
    <m/>
    <m/>
    <x v="1"/>
    <m/>
    <s v="Open"/>
    <s v="Open"/>
    <s v=" "/>
    <s v=" "/>
    <s v=" "/>
    <m/>
    <m/>
    <m/>
    <m/>
    <m/>
    <m/>
    <s v="NOCBSS"/>
    <s v="Applications/Tools"/>
    <s v="OPEN"/>
    <m/>
    <m/>
    <m/>
    <m/>
    <e v="#N/A"/>
    <m/>
    <n v="1"/>
    <s v="Open"/>
    <x v="0"/>
  </r>
  <r>
    <n v="2338"/>
    <s v="NOC629"/>
    <s v="NOC"/>
    <s v="NA"/>
    <m/>
    <m/>
    <m/>
    <s v="BSS"/>
    <s v="BSS"/>
    <s v="New Customer order HouseHolds"/>
    <m/>
    <s v="Critical"/>
    <s v="OPEN"/>
    <m/>
    <s v="KNOT"/>
    <s v="CRM"/>
    <m/>
    <s v=" "/>
    <m/>
    <m/>
    <x v="1"/>
    <m/>
    <s v="Open"/>
    <s v="Open"/>
    <s v=" "/>
    <s v=" "/>
    <s v=" "/>
    <m/>
    <m/>
    <m/>
    <m/>
    <m/>
    <m/>
    <s v="NOCBSS"/>
    <s v="Applications/Tools"/>
    <s v="OPEN"/>
    <m/>
    <m/>
    <m/>
    <m/>
    <e v="#N/A"/>
    <m/>
    <n v="1"/>
    <s v="Open"/>
    <x v="0"/>
  </r>
  <r>
    <n v="2339"/>
    <s v="NOC63"/>
    <s v="NOC"/>
    <s v="NA"/>
    <m/>
    <m/>
    <m/>
    <s v="GPON"/>
    <s v="OSS"/>
    <s v="Router UP - OLT Down cases  (Selective from and to dates)"/>
    <m/>
    <s v="Critical"/>
    <s v="COMPLETED"/>
    <m/>
    <s v="NNMI"/>
    <s v="NNMI"/>
    <m/>
    <m/>
    <m/>
    <m/>
    <x v="0"/>
    <m/>
    <m/>
    <s v="CLOSURE REVIEW PENDING "/>
    <s v=" "/>
    <s v=" "/>
    <s v=" "/>
    <m/>
    <m/>
    <m/>
    <m/>
    <m/>
    <m/>
    <s v="NOCGPON"/>
    <s v="Applications/Tools"/>
    <s v="OPEN"/>
    <s v="COMPLETED"/>
    <s v="To be updated by Manoj"/>
    <m/>
    <m/>
    <m/>
    <m/>
    <n v="1"/>
    <s v="Completed but Verification undrer Process"/>
    <x v="1"/>
  </r>
  <r>
    <n v="2340"/>
    <s v="NOC630"/>
    <s v="NOC"/>
    <s v="NA"/>
    <m/>
    <m/>
    <m/>
    <s v="BSS"/>
    <s v="BSS"/>
    <s v="Existing customer alignment for order"/>
    <m/>
    <s v="Critical"/>
    <s v="OPEN"/>
    <m/>
    <s v="KNOT"/>
    <s v="CRM"/>
    <m/>
    <s v="DUPLICATE POINT (NOC630)"/>
    <m/>
    <m/>
    <x v="1"/>
    <m/>
    <s v="Open"/>
    <s v="Open"/>
    <s v=" "/>
    <s v=" "/>
    <s v=" "/>
    <m/>
    <m/>
    <m/>
    <m/>
    <m/>
    <m/>
    <s v="NOCBSS"/>
    <s v="Applications/Tools"/>
    <s v="OPEN"/>
    <m/>
    <m/>
    <m/>
    <m/>
    <e v="#N/A"/>
    <m/>
    <n v="1"/>
    <s v="Open"/>
    <x v="0"/>
  </r>
  <r>
    <n v="2341"/>
    <s v="NOC631"/>
    <s v="NOC"/>
    <s v="NA"/>
    <m/>
    <m/>
    <m/>
    <s v="BSS"/>
    <s v="BSS"/>
    <s v="Customer service ID allocation"/>
    <m/>
    <s v="Critical"/>
    <s v="OPEN"/>
    <m/>
    <s v="KNOT"/>
    <s v="CRM"/>
    <m/>
    <s v="DUPLICATE POINT (NOC631)"/>
    <m/>
    <m/>
    <x v="1"/>
    <m/>
    <s v="Open"/>
    <s v="Open"/>
    <s v=" "/>
    <s v=" "/>
    <s v=" "/>
    <m/>
    <m/>
    <m/>
    <m/>
    <m/>
    <m/>
    <s v="NOCBSS"/>
    <s v="Applications/Tools"/>
    <s v="OPEN"/>
    <m/>
    <m/>
    <m/>
    <m/>
    <e v="#N/A"/>
    <m/>
    <n v="1"/>
    <s v="Open"/>
    <x v="0"/>
  </r>
  <r>
    <n v="2342"/>
    <s v="NOC632"/>
    <s v="NOC"/>
    <s v="NA"/>
    <m/>
    <m/>
    <m/>
    <s v="BSS"/>
    <s v="BSS"/>
    <s v="Activation &amp; Deactivation update to BSS"/>
    <m/>
    <s v="Critical"/>
    <s v="OPEN"/>
    <m/>
    <s v="KNOT"/>
    <s v="CRM"/>
    <m/>
    <s v="DUPLICATE POINT (NOC632)"/>
    <m/>
    <m/>
    <x v="1"/>
    <m/>
    <s v="Open"/>
    <s v="Open"/>
    <s v=" "/>
    <s v=" "/>
    <s v=" "/>
    <m/>
    <m/>
    <m/>
    <m/>
    <m/>
    <m/>
    <s v="NOCBSS"/>
    <s v="Applications/Tools"/>
    <s v="OPEN"/>
    <m/>
    <m/>
    <m/>
    <m/>
    <e v="#N/A"/>
    <m/>
    <n v="1"/>
    <s v="Open"/>
    <x v="0"/>
  </r>
  <r>
    <n v="2343"/>
    <s v="NOC633"/>
    <s v="NOC"/>
    <s v="NA"/>
    <m/>
    <m/>
    <m/>
    <s v="BSS"/>
    <s v="BSS"/>
    <s v="New customer package &amp; billing"/>
    <m/>
    <s v="Critical"/>
    <s v="OPEN"/>
    <m/>
    <s v="KNOT"/>
    <s v="Billing"/>
    <m/>
    <s v="DUPLICATE POINT (NOC633)"/>
    <m/>
    <m/>
    <x v="1"/>
    <m/>
    <s v="Open"/>
    <s v="Open"/>
    <s v=" "/>
    <s v=" "/>
    <s v=" "/>
    <m/>
    <m/>
    <m/>
    <m/>
    <m/>
    <m/>
    <s v="NOCBSS"/>
    <s v="Applications/Tools"/>
    <s v="OPEN"/>
    <m/>
    <m/>
    <m/>
    <m/>
    <e v="#N/A"/>
    <m/>
    <n v="1"/>
    <s v="Open"/>
    <x v="0"/>
  </r>
  <r>
    <n v="2344"/>
    <s v="NOC634"/>
    <s v="NOC"/>
    <s v="NA"/>
    <m/>
    <m/>
    <m/>
    <s v="BSS"/>
    <s v="BSS"/>
    <s v="Existing customer renewal &amp; package modification update"/>
    <m/>
    <s v="Critical"/>
    <s v="OPEN"/>
    <m/>
    <s v="KNOT"/>
    <s v="Billing"/>
    <m/>
    <s v="DUPLICATE POINT (NOC634)"/>
    <m/>
    <m/>
    <x v="1"/>
    <m/>
    <s v="Open"/>
    <s v="Open"/>
    <s v=" "/>
    <s v=" "/>
    <s v=" "/>
    <m/>
    <m/>
    <m/>
    <m/>
    <m/>
    <m/>
    <s v="NOCBSS"/>
    <s v="Applications/Tools"/>
    <s v="OPEN"/>
    <m/>
    <m/>
    <m/>
    <m/>
    <e v="#N/A"/>
    <m/>
    <n v="1"/>
    <s v="Open"/>
    <x v="0"/>
  </r>
  <r>
    <n v="2345"/>
    <s v="NOC635"/>
    <s v="NOC"/>
    <s v="NA"/>
    <m/>
    <m/>
    <m/>
    <s v="BSS"/>
    <s v="BSS"/>
    <s v="Customer address change intigration"/>
    <m/>
    <s v="Critical"/>
    <s v="OPEN"/>
    <m/>
    <s v="KNOT"/>
    <s v="Billing"/>
    <m/>
    <s v="DUPLICATE POINT (NOC635)"/>
    <m/>
    <m/>
    <x v="1"/>
    <m/>
    <s v="Open"/>
    <s v="Open"/>
    <s v=" "/>
    <s v=" "/>
    <s v=" "/>
    <m/>
    <m/>
    <m/>
    <m/>
    <m/>
    <m/>
    <s v="NOCBSS"/>
    <s v="Applications/Tools"/>
    <s v="OPEN"/>
    <m/>
    <m/>
    <m/>
    <m/>
    <e v="#N/A"/>
    <m/>
    <n v="1"/>
    <s v="Open"/>
    <x v="0"/>
  </r>
  <r>
    <n v="2346"/>
    <s v="NOC636"/>
    <s v="NOC"/>
    <s v="NA"/>
    <m/>
    <m/>
    <m/>
    <s v="BSS"/>
    <s v="BSS"/>
    <s v="Customer Discount update to BSS"/>
    <m/>
    <s v="Critical"/>
    <s v="OPEN"/>
    <m/>
    <s v="KNOT"/>
    <s v="Billing"/>
    <m/>
    <s v="DUPLICATE POINT (NOC636)"/>
    <m/>
    <m/>
    <x v="1"/>
    <m/>
    <s v="Open"/>
    <s v="Open"/>
    <s v=" "/>
    <s v=" "/>
    <s v=" "/>
    <m/>
    <m/>
    <m/>
    <m/>
    <m/>
    <m/>
    <s v="NOCBSS"/>
    <s v="Applications/Tools"/>
    <s v="OPEN"/>
    <m/>
    <m/>
    <m/>
    <m/>
    <e v="#N/A"/>
    <m/>
    <n v="1"/>
    <s v="Open"/>
    <x v="0"/>
  </r>
  <r>
    <n v="2347"/>
    <s v="NOC637"/>
    <s v="NOC"/>
    <s v="NA"/>
    <m/>
    <m/>
    <m/>
    <s v="BSS"/>
    <s v="BSS"/>
    <s v="Partner Dashboard Number of customers through TFiber"/>
    <m/>
    <s v="Critical"/>
    <s v="OPEN"/>
    <m/>
    <s v="BSS"/>
    <s v="CRM"/>
    <m/>
    <s v=" "/>
    <m/>
    <m/>
    <x v="1"/>
    <m/>
    <s v="Open"/>
    <s v="Open"/>
    <s v=" "/>
    <s v=" "/>
    <s v=" "/>
    <m/>
    <m/>
    <m/>
    <m/>
    <m/>
    <m/>
    <s v="NOCBSS"/>
    <s v="Applications/Tools"/>
    <s v="OPEN"/>
    <m/>
    <m/>
    <m/>
    <m/>
    <e v="#N/A"/>
    <m/>
    <n v="1"/>
    <s v="Open"/>
    <x v="0"/>
  </r>
  <r>
    <n v="2348"/>
    <s v="NOC638"/>
    <s v="NOC"/>
    <s v="NA"/>
    <m/>
    <m/>
    <m/>
    <s v="BSS"/>
    <s v="BSS"/>
    <s v="Partner Dashboard Uptime SLA customers through TFiber"/>
    <m/>
    <s v="Critical"/>
    <s v="OPEN"/>
    <m/>
    <s v="HPSM"/>
    <s v="Incident Management"/>
    <m/>
    <s v=" "/>
    <m/>
    <m/>
    <x v="1"/>
    <m/>
    <s v="Open"/>
    <s v="Open"/>
    <s v=" "/>
    <s v=" "/>
    <s v=" "/>
    <m/>
    <m/>
    <m/>
    <m/>
    <m/>
    <m/>
    <s v="NOCBSS"/>
    <s v="Applications/Tools"/>
    <s v="OPEN"/>
    <m/>
    <m/>
    <m/>
    <m/>
    <e v="#N/A"/>
    <m/>
    <n v="1"/>
    <s v="Open"/>
    <x v="0"/>
  </r>
  <r>
    <n v="2349"/>
    <s v="NOC639"/>
    <s v="NOC"/>
    <s v="NA"/>
    <m/>
    <m/>
    <m/>
    <s v="BSS"/>
    <s v="BSS"/>
    <s v="Partner Dashboard Access"/>
    <m/>
    <s v="Critical"/>
    <s v="OPEN"/>
    <m/>
    <s v="BSS"/>
    <s v="CRM"/>
    <m/>
    <s v=" "/>
    <m/>
    <m/>
    <x v="1"/>
    <m/>
    <s v="Open"/>
    <s v="Open"/>
    <s v=" "/>
    <s v=" "/>
    <s v=" "/>
    <m/>
    <m/>
    <m/>
    <m/>
    <m/>
    <m/>
    <s v="NOCBSS"/>
    <s v="Applications/Tools"/>
    <s v="OPEN"/>
    <m/>
    <m/>
    <m/>
    <m/>
    <e v="#N/A"/>
    <m/>
    <n v="1"/>
    <s v="Open"/>
    <x v="0"/>
  </r>
  <r>
    <n v="2350"/>
    <s v="NOC64"/>
    <s v="NOC"/>
    <s v="NA"/>
    <m/>
    <m/>
    <m/>
    <s v="GPON"/>
    <s v="OSS"/>
    <s v="ONTs down more than 8 hrs. list Daily"/>
    <m/>
    <s v="Critical"/>
    <s v="COMPLETED"/>
    <m/>
    <s v="OSS Dashboards"/>
    <s v="UOC"/>
    <m/>
    <s v="09-09-2025: Aging Report available, Stabilization Required"/>
    <m/>
    <m/>
    <x v="0"/>
    <m/>
    <m/>
    <s v="CLOSURE REVIEW PENDING "/>
    <s v=" "/>
    <s v=" "/>
    <s v=" "/>
    <m/>
    <m/>
    <m/>
    <m/>
    <m/>
    <m/>
    <s v="NOCGPON"/>
    <s v="Applications/Tools"/>
    <s v="OPEN"/>
    <s v="COMPLETED"/>
    <s v="09-09-2025: Aging Report available, Stabilization Required"/>
    <m/>
    <m/>
    <m/>
    <m/>
    <n v="1"/>
    <s v="Completed but Verification undrer Process"/>
    <x v="1"/>
  </r>
  <r>
    <n v="2351"/>
    <s v="NOC640"/>
    <s v="NOC"/>
    <s v="NA"/>
    <m/>
    <m/>
    <m/>
    <s v="BSS"/>
    <s v="BSS"/>
    <s v="TFiber BSS to be Implemented for all GI of Telangana"/>
    <m/>
    <s v="Critical"/>
    <s v="OPEN"/>
    <m/>
    <s v="KNOT"/>
    <s v="CRM"/>
    <m/>
    <s v=" "/>
    <m/>
    <m/>
    <x v="1"/>
    <m/>
    <s v="Open"/>
    <s v="Open"/>
    <s v=" "/>
    <s v=" "/>
    <s v=" "/>
    <m/>
    <m/>
    <m/>
    <m/>
    <m/>
    <m/>
    <s v="NOCBSS"/>
    <s v="Applications/Tools"/>
    <s v="OPEN"/>
    <m/>
    <m/>
    <m/>
    <m/>
    <e v="#N/A"/>
    <m/>
    <n v="1"/>
    <s v="Open"/>
    <x v="0"/>
  </r>
  <r>
    <n v="2352"/>
    <s v="NOC641"/>
    <s v="NOC"/>
    <s v="NA"/>
    <m/>
    <m/>
    <m/>
    <s v="BSS"/>
    <s v="BSS"/>
    <s v="After completion of POC Same solution shall be implemented for All Government Institutions of Telangana (TFiber BSS to be Utilized for go Live )"/>
    <m/>
    <s v="Critical"/>
    <s v="OPEN"/>
    <m/>
    <s v="KNOT"/>
    <s v="CRM"/>
    <m/>
    <s v=" "/>
    <m/>
    <m/>
    <x v="1"/>
    <m/>
    <s v="Open"/>
    <s v="Open"/>
    <s v=" "/>
    <s v=" "/>
    <s v=" "/>
    <m/>
    <m/>
    <m/>
    <m/>
    <m/>
    <m/>
    <s v="NOCBSS"/>
    <s v="Applications/Tools"/>
    <s v="OPEN"/>
    <m/>
    <m/>
    <m/>
    <m/>
    <e v="#N/A"/>
    <m/>
    <n v="1"/>
    <s v="Open"/>
    <x v="0"/>
  </r>
  <r>
    <n v="2353"/>
    <s v="NOC642"/>
    <s v="NOC"/>
    <s v="NA"/>
    <m/>
    <m/>
    <m/>
    <s v="BSS"/>
    <s v="BSS"/>
    <s v="New Customer order GI"/>
    <m/>
    <s v="Critical"/>
    <s v="OPEN"/>
    <m/>
    <s v="KNOT"/>
    <s v="CRM"/>
    <m/>
    <s v=" "/>
    <m/>
    <m/>
    <x v="1"/>
    <m/>
    <s v="Open"/>
    <s v="Open"/>
    <s v=" "/>
    <s v=" "/>
    <s v=" "/>
    <m/>
    <m/>
    <m/>
    <m/>
    <m/>
    <m/>
    <s v="NOCBSS"/>
    <s v="Applications/Tools"/>
    <s v="OPEN"/>
    <m/>
    <m/>
    <m/>
    <m/>
    <e v="#N/A"/>
    <m/>
    <n v="1"/>
    <s v="Open"/>
    <x v="0"/>
  </r>
  <r>
    <n v="2354"/>
    <s v="NOC643"/>
    <s v="NOC"/>
    <s v="NA"/>
    <m/>
    <m/>
    <m/>
    <s v="BSS"/>
    <s v="BSS"/>
    <s v="Existing customer alignment for order"/>
    <m/>
    <s v="Critical"/>
    <s v="DUPLICATE POINT (NOC630)"/>
    <m/>
    <s v="KNOT"/>
    <s v="CRM"/>
    <m/>
    <s v="DUPLICATE POINT (NOC630)"/>
    <m/>
    <m/>
    <x v="1"/>
    <m/>
    <s v="Open"/>
    <s v="Open"/>
    <s v=" "/>
    <s v=" "/>
    <s v=" "/>
    <m/>
    <m/>
    <m/>
    <m/>
    <m/>
    <m/>
    <s v="NOCBSS"/>
    <s v="Applications/Tools"/>
    <s v="OPEN"/>
    <m/>
    <m/>
    <m/>
    <m/>
    <e v="#N/A"/>
    <m/>
    <n v="1"/>
    <s v="Open"/>
    <x v="0"/>
  </r>
  <r>
    <n v="2355"/>
    <s v="NOC644"/>
    <s v="NOC"/>
    <s v="NA"/>
    <m/>
    <m/>
    <m/>
    <s v="BSS"/>
    <s v="BSS"/>
    <s v="Customer service ID allocation"/>
    <m/>
    <s v="Critical"/>
    <s v="DUPLICATE POINT (NOC631)"/>
    <m/>
    <s v="KNOT"/>
    <s v="CRM"/>
    <m/>
    <s v="DUPLICATE POINT (NOC631)"/>
    <m/>
    <m/>
    <x v="1"/>
    <m/>
    <s v="Open"/>
    <s v="Open"/>
    <s v=" "/>
    <s v=" "/>
    <s v=" "/>
    <m/>
    <m/>
    <m/>
    <m/>
    <m/>
    <m/>
    <s v="NOCBSS"/>
    <s v="Applications/Tools"/>
    <s v="OPEN"/>
    <m/>
    <m/>
    <m/>
    <m/>
    <e v="#N/A"/>
    <m/>
    <n v="1"/>
    <s v="Open"/>
    <x v="0"/>
  </r>
  <r>
    <n v="2356"/>
    <s v="NOC645"/>
    <s v="NOC"/>
    <s v="NA"/>
    <m/>
    <m/>
    <m/>
    <s v="BSS"/>
    <s v="BSS"/>
    <s v="Activation &amp; Deactivation update to BSS"/>
    <m/>
    <s v="Critical"/>
    <s v="DUPLICATE POINT (NOC632)"/>
    <m/>
    <s v="KNOT"/>
    <s v="CRM"/>
    <m/>
    <s v="DUPLICATE POINT (NOC632)"/>
    <m/>
    <m/>
    <x v="1"/>
    <m/>
    <s v="Open"/>
    <s v="Open"/>
    <s v=" "/>
    <s v=" "/>
    <s v=" "/>
    <m/>
    <m/>
    <m/>
    <m/>
    <m/>
    <m/>
    <s v="NOCBSS"/>
    <s v="Applications/Tools"/>
    <s v="OPEN"/>
    <m/>
    <m/>
    <m/>
    <m/>
    <e v="#N/A"/>
    <m/>
    <n v="1"/>
    <s v="Open"/>
    <x v="0"/>
  </r>
  <r>
    <n v="2357"/>
    <s v="NOC646"/>
    <s v="NOC"/>
    <s v="NA"/>
    <m/>
    <m/>
    <m/>
    <s v="BSS"/>
    <s v="BSS"/>
    <s v="New customer package &amp; billing"/>
    <m/>
    <s v="Critical"/>
    <s v="DUPLICATE POINT (NOC633)"/>
    <m/>
    <s v="KNOT"/>
    <s v="Billing"/>
    <m/>
    <s v="DUPLICATE POINT (NOC633)"/>
    <m/>
    <m/>
    <x v="1"/>
    <m/>
    <s v="Open"/>
    <s v="Open"/>
    <s v=" "/>
    <s v=" "/>
    <s v=" "/>
    <m/>
    <m/>
    <m/>
    <m/>
    <m/>
    <m/>
    <s v="NOCBSS"/>
    <s v="Applications/Tools"/>
    <s v="OPEN"/>
    <m/>
    <m/>
    <m/>
    <m/>
    <e v="#N/A"/>
    <m/>
    <n v="1"/>
    <s v="Open"/>
    <x v="0"/>
  </r>
  <r>
    <n v="2358"/>
    <s v="NOC647"/>
    <s v="NOC"/>
    <s v="NA"/>
    <m/>
    <m/>
    <m/>
    <s v="BSS"/>
    <s v="BSS"/>
    <s v="Existing customer renewal &amp; package modification update"/>
    <m/>
    <s v="Critical"/>
    <s v="DUPLICATE POINT (NOC634)"/>
    <m/>
    <s v="KNOT"/>
    <s v="Billing"/>
    <m/>
    <s v="DUPLICATE POINT (NOC634)"/>
    <m/>
    <m/>
    <x v="1"/>
    <m/>
    <s v="Open"/>
    <s v="Open"/>
    <s v=" "/>
    <s v=" "/>
    <s v=" "/>
    <m/>
    <m/>
    <m/>
    <m/>
    <m/>
    <m/>
    <s v="NOCBSS"/>
    <s v="Applications/Tools"/>
    <s v="OPEN"/>
    <m/>
    <m/>
    <m/>
    <m/>
    <e v="#N/A"/>
    <m/>
    <n v="1"/>
    <s v="Open"/>
    <x v="0"/>
  </r>
  <r>
    <n v="2359"/>
    <s v="NOC648"/>
    <s v="NOC"/>
    <s v="NA"/>
    <m/>
    <m/>
    <m/>
    <s v="BSS"/>
    <s v="BSS"/>
    <s v="Customer address change intigration"/>
    <m/>
    <s v="Critical"/>
    <s v="DUPLICATE POINT (NOC635)"/>
    <m/>
    <s v="KNOT"/>
    <s v="Billing"/>
    <m/>
    <s v="DUPLICATE POINT (NOC635)"/>
    <m/>
    <m/>
    <x v="1"/>
    <m/>
    <s v="Open"/>
    <s v="Open"/>
    <s v=" "/>
    <s v=" "/>
    <s v=" "/>
    <m/>
    <m/>
    <m/>
    <m/>
    <m/>
    <m/>
    <s v="NOCBSS"/>
    <s v="Applications/Tools"/>
    <s v="OPEN"/>
    <m/>
    <m/>
    <m/>
    <m/>
    <e v="#N/A"/>
    <m/>
    <n v="1"/>
    <s v="Open"/>
    <x v="0"/>
  </r>
  <r>
    <n v="2360"/>
    <s v="NOC649"/>
    <s v="NOC"/>
    <s v="NA"/>
    <m/>
    <m/>
    <m/>
    <s v="BSS"/>
    <s v="BSS"/>
    <s v="Customer Discount update to BSS"/>
    <m/>
    <s v="Critical"/>
    <s v="DUPLICATE POINT (NOC636)"/>
    <m/>
    <s v="KNOT"/>
    <s v="Billing"/>
    <m/>
    <s v="DUPLICATE POINT (NOC636)"/>
    <m/>
    <m/>
    <x v="1"/>
    <m/>
    <s v="Open"/>
    <s v="Open"/>
    <s v=" "/>
    <s v=" "/>
    <s v=" "/>
    <m/>
    <m/>
    <m/>
    <m/>
    <m/>
    <m/>
    <s v="NOCBSS"/>
    <s v="Applications/Tools"/>
    <s v="OPEN"/>
    <m/>
    <m/>
    <m/>
    <m/>
    <e v="#N/A"/>
    <m/>
    <n v="1"/>
    <s v="Open"/>
    <x v="0"/>
  </r>
  <r>
    <n v="2361"/>
    <s v="NOC65"/>
    <s v="NOC"/>
    <s v="NA"/>
    <m/>
    <m/>
    <m/>
    <s v="GPON"/>
    <s v="OSS"/>
    <s v="ONTs down more than 8 hrs. list Weekly"/>
    <m/>
    <s v="Critical"/>
    <s v="COMPLETED"/>
    <m/>
    <s v="OSS Dashboards"/>
    <s v="UOC"/>
    <m/>
    <s v="09-09-2025: Aging Report available, Stabilization Required"/>
    <m/>
    <m/>
    <x v="0"/>
    <m/>
    <m/>
    <s v="CLOSURE REVIEW PENDING "/>
    <s v=" "/>
    <s v=" "/>
    <s v=" "/>
    <m/>
    <m/>
    <m/>
    <m/>
    <m/>
    <m/>
    <s v="NOCGPON"/>
    <s v="Applications/Tools"/>
    <s v="OPEN"/>
    <s v="COMPLETED"/>
    <s v="09-09-2025: Aging Report available, Stabilization Required"/>
    <m/>
    <m/>
    <m/>
    <m/>
    <n v="1"/>
    <s v="Completed but Verification undrer Process"/>
    <x v="1"/>
  </r>
  <r>
    <n v="2362"/>
    <s v="NOC650"/>
    <s v="NOC"/>
    <s v="NA"/>
    <m/>
    <m/>
    <m/>
    <s v="BSS"/>
    <s v="BSS"/>
    <s v="Customer Dashboard Number of customers through TFiber"/>
    <m/>
    <s v="Critical"/>
    <s v="OPEN"/>
    <m/>
    <s v="BSS"/>
    <s v="CRM"/>
    <m/>
    <s v="DUPLICATE POINT (NOC650)"/>
    <m/>
    <m/>
    <x v="1"/>
    <m/>
    <s v="Open"/>
    <s v="Open"/>
    <s v=" "/>
    <s v=" "/>
    <s v=" "/>
    <m/>
    <m/>
    <m/>
    <m/>
    <m/>
    <m/>
    <s v="NOCBSS"/>
    <s v="Applications/Tools"/>
    <s v="OPEN"/>
    <m/>
    <m/>
    <m/>
    <m/>
    <e v="#N/A"/>
    <m/>
    <n v="1"/>
    <s v="Open"/>
    <x v="0"/>
  </r>
  <r>
    <n v="2363"/>
    <s v="NOC651"/>
    <s v="NOC"/>
    <s v="NA"/>
    <m/>
    <m/>
    <m/>
    <s v="BSS"/>
    <s v="BSS"/>
    <s v="Customer Dashboard Uptime SLA customers through TFiber"/>
    <m/>
    <s v="Critical"/>
    <s v="OPEN"/>
    <m/>
    <s v="HPSM"/>
    <s v="Incident Management"/>
    <m/>
    <s v="DUPLICATE POINT (NOC651)"/>
    <m/>
    <m/>
    <x v="1"/>
    <m/>
    <s v="Open"/>
    <s v="Open"/>
    <s v=" "/>
    <s v=" "/>
    <s v=" "/>
    <m/>
    <m/>
    <m/>
    <m/>
    <m/>
    <m/>
    <s v="NOCBSS"/>
    <s v="Applications/Tools"/>
    <s v="OPEN"/>
    <m/>
    <m/>
    <m/>
    <m/>
    <e v="#N/A"/>
    <m/>
    <n v="1"/>
    <s v="Open"/>
    <x v="0"/>
  </r>
  <r>
    <n v="2364"/>
    <s v="NOC652"/>
    <s v="NOC"/>
    <s v="NA"/>
    <m/>
    <m/>
    <m/>
    <s v="BSS"/>
    <s v="BSS"/>
    <s v="Customer Dashboard Access"/>
    <m/>
    <s v="Critical"/>
    <s v="OPEN"/>
    <m/>
    <s v="BSS"/>
    <s v="CRM"/>
    <m/>
    <s v="DUPLICATE POINT (NOC652)"/>
    <m/>
    <m/>
    <x v="1"/>
    <m/>
    <s v="Open"/>
    <s v="Open"/>
    <s v=" "/>
    <s v=" "/>
    <s v=" "/>
    <m/>
    <m/>
    <m/>
    <m/>
    <m/>
    <m/>
    <s v="NOCBSS"/>
    <s v="Applications/Tools"/>
    <s v="OPEN"/>
    <m/>
    <m/>
    <m/>
    <m/>
    <e v="#N/A"/>
    <m/>
    <n v="1"/>
    <s v="Open"/>
    <x v="0"/>
  </r>
  <r>
    <n v="2365"/>
    <s v="NOC653"/>
    <s v="NOC"/>
    <s v="NA"/>
    <m/>
    <m/>
    <m/>
    <s v="BSS"/>
    <s v="BSS"/>
    <s v="TFiber BSS to be Implemented for all Enterprice P2p &amp; P2MP services in Telangana"/>
    <m/>
    <s v="Critical"/>
    <s v="OPEN"/>
    <m/>
    <s v="KNOT"/>
    <s v="CRM"/>
    <m/>
    <s v=" "/>
    <m/>
    <m/>
    <x v="1"/>
    <m/>
    <s v="Open"/>
    <s v="Open"/>
    <s v=" "/>
    <s v=" "/>
    <s v=" "/>
    <m/>
    <m/>
    <m/>
    <m/>
    <m/>
    <m/>
    <s v="NOCBSS"/>
    <s v="Applications/Tools"/>
    <s v="OPEN"/>
    <m/>
    <m/>
    <m/>
    <m/>
    <e v="#N/A"/>
    <m/>
    <n v="1"/>
    <s v="Open"/>
    <x v="0"/>
  </r>
  <r>
    <n v="2366"/>
    <s v="NOC654"/>
    <s v="NOC"/>
    <s v="NA"/>
    <m/>
    <m/>
    <m/>
    <s v="BSS"/>
    <s v="BSS"/>
    <s v="After completion of POC Same solution shall be implemented for All Enterprice P2p &amp; P2MP services in Telangana (TFiber BSS to be Utilized for go Live )"/>
    <m/>
    <s v="Critical"/>
    <s v="OPEN"/>
    <m/>
    <s v="KNOT"/>
    <s v="CRM"/>
    <m/>
    <s v=" "/>
    <m/>
    <m/>
    <x v="1"/>
    <m/>
    <s v="Open"/>
    <s v="Open"/>
    <s v=" "/>
    <s v=" "/>
    <s v=" "/>
    <m/>
    <m/>
    <m/>
    <m/>
    <m/>
    <m/>
    <s v="NOCBSS"/>
    <s v="Applications/Tools"/>
    <s v="OPEN"/>
    <m/>
    <m/>
    <m/>
    <m/>
    <e v="#N/A"/>
    <m/>
    <n v="1"/>
    <s v="Open"/>
    <x v="0"/>
  </r>
  <r>
    <n v="2367"/>
    <s v="NOC655"/>
    <s v="NOC"/>
    <s v="NA"/>
    <m/>
    <m/>
    <m/>
    <s v="BSS"/>
    <s v="BSS"/>
    <s v="New Customer order Enterprice"/>
    <m/>
    <s v="Critical"/>
    <s v="OPEN"/>
    <m/>
    <s v="KNOT"/>
    <s v="CRM"/>
    <m/>
    <s v=" "/>
    <m/>
    <m/>
    <x v="1"/>
    <m/>
    <s v="Open"/>
    <s v="Open"/>
    <s v=" "/>
    <s v=" "/>
    <s v=" "/>
    <m/>
    <m/>
    <m/>
    <m/>
    <m/>
    <m/>
    <s v="NOCBSS"/>
    <s v="Applications/Tools"/>
    <s v="OPEN"/>
    <m/>
    <m/>
    <m/>
    <m/>
    <e v="#N/A"/>
    <m/>
    <n v="1"/>
    <s v="Open"/>
    <x v="0"/>
  </r>
  <r>
    <n v="2368"/>
    <s v="NOC656"/>
    <s v="NOC"/>
    <s v="NA"/>
    <m/>
    <m/>
    <m/>
    <s v="BSS"/>
    <s v="BSS"/>
    <s v="Existing customer alignment for order"/>
    <m/>
    <s v="Critical"/>
    <s v="DUPLICATE POINT (NOC630)"/>
    <m/>
    <s v="KNOT"/>
    <s v="CRM"/>
    <m/>
    <s v="DUPLICATE POINT (NOC630)"/>
    <m/>
    <m/>
    <x v="1"/>
    <m/>
    <s v="Open"/>
    <s v="Open"/>
    <s v=" "/>
    <s v=" "/>
    <s v=" "/>
    <m/>
    <m/>
    <m/>
    <m/>
    <m/>
    <m/>
    <s v="NOCBSS"/>
    <s v="Applications/Tools"/>
    <s v="OPEN"/>
    <m/>
    <m/>
    <m/>
    <m/>
    <e v="#N/A"/>
    <m/>
    <n v="1"/>
    <s v="Open"/>
    <x v="0"/>
  </r>
  <r>
    <n v="2369"/>
    <s v="NOC657"/>
    <s v="NOC"/>
    <s v="NA"/>
    <m/>
    <m/>
    <m/>
    <s v="BSS"/>
    <s v="BSS"/>
    <s v="Customer service ID allocation"/>
    <m/>
    <s v="Critical"/>
    <s v="DUPLICATE POINT (NOC631)"/>
    <m/>
    <s v="KNOT"/>
    <s v="CRM"/>
    <m/>
    <s v="DUPLICATE POINT (NOC631)"/>
    <m/>
    <m/>
    <x v="1"/>
    <m/>
    <s v="Open"/>
    <s v="Open"/>
    <s v=" "/>
    <s v=" "/>
    <s v=" "/>
    <m/>
    <m/>
    <m/>
    <m/>
    <m/>
    <m/>
    <s v="NOCBSS"/>
    <s v="Applications/Tools"/>
    <s v="OPEN"/>
    <m/>
    <m/>
    <m/>
    <m/>
    <e v="#N/A"/>
    <m/>
    <n v="1"/>
    <s v="Open"/>
    <x v="0"/>
  </r>
  <r>
    <n v="2370"/>
    <s v="NOC658"/>
    <s v="NOC"/>
    <s v="NA"/>
    <m/>
    <m/>
    <m/>
    <s v="BSS"/>
    <s v="BSS"/>
    <s v="Activation &amp; Deactivation update to BSS"/>
    <m/>
    <s v="Critical"/>
    <s v="DUPLICATE POINT (NOC632)"/>
    <m/>
    <s v="KNOT"/>
    <s v="CRM"/>
    <m/>
    <s v="DUPLICATE POINT (NOC632)"/>
    <m/>
    <m/>
    <x v="1"/>
    <m/>
    <s v="Open"/>
    <s v="Open"/>
    <s v=" "/>
    <s v=" "/>
    <s v=" "/>
    <m/>
    <m/>
    <m/>
    <m/>
    <m/>
    <m/>
    <s v="NOCBSS"/>
    <s v="Applications/Tools"/>
    <s v="OPEN"/>
    <m/>
    <m/>
    <m/>
    <m/>
    <e v="#N/A"/>
    <m/>
    <n v="1"/>
    <s v="Open"/>
    <x v="0"/>
  </r>
  <r>
    <n v="2371"/>
    <s v="NOC659"/>
    <s v="NOC"/>
    <s v="NA"/>
    <m/>
    <m/>
    <m/>
    <s v="BSS"/>
    <s v="BSS"/>
    <s v="New customer package &amp; billing"/>
    <m/>
    <s v="Critical"/>
    <s v="DUPLICATE POINT (NOC633)"/>
    <m/>
    <s v="KNOT"/>
    <s v="Billing"/>
    <m/>
    <s v="DUPLICATE POINT (NOC633)"/>
    <m/>
    <m/>
    <x v="1"/>
    <m/>
    <s v="Open"/>
    <s v="Open"/>
    <s v=" "/>
    <s v=" "/>
    <s v=" "/>
    <m/>
    <m/>
    <m/>
    <m/>
    <m/>
    <m/>
    <s v="NOCBSS"/>
    <s v="Applications/Tools"/>
    <s v="OPEN"/>
    <m/>
    <m/>
    <m/>
    <m/>
    <e v="#N/A"/>
    <m/>
    <n v="1"/>
    <s v="Open"/>
    <x v="0"/>
  </r>
  <r>
    <n v="2372"/>
    <s v="NOC66"/>
    <s v="NOC"/>
    <s v="NA"/>
    <m/>
    <m/>
    <m/>
    <s v="GPON"/>
    <s v="OSS"/>
    <s v="ONTs down more than 8 hrs. list Monthly"/>
    <m/>
    <s v="Critical"/>
    <s v="COMPLETED"/>
    <m/>
    <s v="OSS Dashboards"/>
    <s v="UOC"/>
    <m/>
    <m/>
    <m/>
    <m/>
    <x v="0"/>
    <m/>
    <m/>
    <s v="CLOSURE REVIEW PENDING "/>
    <s v=" "/>
    <s v=" "/>
    <s v=" "/>
    <m/>
    <m/>
    <m/>
    <m/>
    <m/>
    <m/>
    <s v="NOCGPON"/>
    <s v="Applications/Tools"/>
    <s v="OPEN"/>
    <s v="COMPLETED"/>
    <n v="0"/>
    <m/>
    <m/>
    <m/>
    <m/>
    <n v="1"/>
    <s v="Completed but Verification undrer Process"/>
    <x v="1"/>
  </r>
  <r>
    <n v="2373"/>
    <s v="NOC660"/>
    <s v="NOC"/>
    <s v="NA"/>
    <m/>
    <m/>
    <m/>
    <s v="BSS"/>
    <s v="BSS"/>
    <s v="Existing customer renewal &amp; package modification update"/>
    <m/>
    <s v="Critical"/>
    <s v="DUPLICATE POINT (NOC634)"/>
    <m/>
    <s v="KNOT"/>
    <s v="Billing"/>
    <m/>
    <s v="DUPLICATE POINT (NOC634)"/>
    <m/>
    <m/>
    <x v="1"/>
    <m/>
    <s v="Open"/>
    <s v="Open"/>
    <s v=" "/>
    <s v=" "/>
    <s v=" "/>
    <m/>
    <m/>
    <m/>
    <m/>
    <m/>
    <m/>
    <s v="NOCBSS"/>
    <s v="Applications/Tools"/>
    <s v="OPEN"/>
    <m/>
    <m/>
    <m/>
    <m/>
    <e v="#N/A"/>
    <m/>
    <n v="1"/>
    <s v="Open"/>
    <x v="0"/>
  </r>
  <r>
    <n v="2374"/>
    <s v="NOC661"/>
    <s v="NOC"/>
    <s v="NA"/>
    <m/>
    <m/>
    <m/>
    <s v="BSS"/>
    <s v="BSS"/>
    <s v="Customer address change intigration"/>
    <m/>
    <s v="Critical"/>
    <s v="DUPLICATE POINT (NOC635)"/>
    <m/>
    <s v="KNOT"/>
    <s v="Billing"/>
    <m/>
    <s v="DUPLICATE POINT (NOC635)"/>
    <m/>
    <m/>
    <x v="1"/>
    <m/>
    <s v="Open"/>
    <s v="Open"/>
    <s v=" "/>
    <s v=" "/>
    <s v=" "/>
    <m/>
    <m/>
    <m/>
    <m/>
    <m/>
    <m/>
    <s v="NOCBSS"/>
    <s v="Applications/Tools"/>
    <s v="OPEN"/>
    <m/>
    <m/>
    <m/>
    <m/>
    <e v="#N/A"/>
    <m/>
    <n v="1"/>
    <s v="Open"/>
    <x v="0"/>
  </r>
  <r>
    <n v="2375"/>
    <s v="NOC662"/>
    <s v="NOC"/>
    <s v="NA"/>
    <m/>
    <m/>
    <m/>
    <s v="BSS"/>
    <s v="BSS"/>
    <s v="Customer Discount update to BSS"/>
    <m/>
    <s v="Critical"/>
    <s v="DUPLICATE POINT (NOC636)"/>
    <m/>
    <s v="KNOT"/>
    <s v="Billing"/>
    <m/>
    <s v="DUPLICATE POINT (NOC636)"/>
    <m/>
    <m/>
    <x v="1"/>
    <m/>
    <s v="Open"/>
    <s v="Open"/>
    <s v=" "/>
    <s v=" "/>
    <s v=" "/>
    <m/>
    <m/>
    <m/>
    <m/>
    <m/>
    <m/>
    <s v="NOCBSS"/>
    <s v="Applications/Tools"/>
    <s v="OPEN"/>
    <m/>
    <m/>
    <m/>
    <m/>
    <e v="#N/A"/>
    <m/>
    <n v="1"/>
    <s v="Open"/>
    <x v="0"/>
  </r>
  <r>
    <n v="2376"/>
    <s v="NOC663"/>
    <s v="NOC"/>
    <s v="NA"/>
    <m/>
    <m/>
    <m/>
    <s v="BSS"/>
    <s v="BSS"/>
    <s v="Customer Dashboard Number of customers through TFiber"/>
    <m/>
    <s v="NON-Critical"/>
    <s v="DUPLICATE POINT (NOC650)"/>
    <m/>
    <s v="BSS"/>
    <s v="CRM"/>
    <m/>
    <s v="DUPLICATE POINT (NOC650)"/>
    <m/>
    <m/>
    <x v="1"/>
    <m/>
    <s v="Open"/>
    <s v="Open"/>
    <s v=" "/>
    <s v=" "/>
    <s v=" "/>
    <m/>
    <m/>
    <m/>
    <m/>
    <m/>
    <m/>
    <s v="NOCBSS"/>
    <s v="Applications/Tools"/>
    <s v="OPEN"/>
    <m/>
    <m/>
    <m/>
    <m/>
    <e v="#N/A"/>
    <m/>
    <n v="1"/>
    <s v="Open"/>
    <x v="0"/>
  </r>
  <r>
    <n v="2377"/>
    <s v="NOC664"/>
    <s v="NOC"/>
    <s v="NA"/>
    <m/>
    <m/>
    <m/>
    <s v="BSS"/>
    <s v="BSS"/>
    <s v="Customer Dashboard Uptime SLA customers through TFiber"/>
    <m/>
    <s v="NON-Critical"/>
    <s v="DUPLICATE POINT (NOC651)"/>
    <m/>
    <s v="HPSM"/>
    <s v="Incident Management"/>
    <m/>
    <s v="DUPLICATE POINT (NOC651)"/>
    <m/>
    <m/>
    <x v="1"/>
    <m/>
    <s v="Open"/>
    <s v="Open"/>
    <s v=" "/>
    <s v=" "/>
    <s v=" "/>
    <m/>
    <m/>
    <m/>
    <m/>
    <m/>
    <m/>
    <s v="NOCBSS"/>
    <s v="Applications/Tools"/>
    <s v="OPEN"/>
    <m/>
    <m/>
    <m/>
    <m/>
    <e v="#N/A"/>
    <m/>
    <n v="1"/>
    <s v="Open"/>
    <x v="0"/>
  </r>
  <r>
    <n v="2378"/>
    <s v="NOC665"/>
    <s v="NOC"/>
    <s v="NA"/>
    <m/>
    <m/>
    <m/>
    <s v="BSS"/>
    <s v="BSS"/>
    <s v="Customer Dashboard Access"/>
    <m/>
    <s v="NON-Critical"/>
    <s v="DUPLICATE POINT (NOC652)"/>
    <m/>
    <s v="BSS"/>
    <s v="CRM"/>
    <m/>
    <s v="DUPLICATE POINT (NOC652)"/>
    <m/>
    <m/>
    <x v="1"/>
    <m/>
    <s v="Open"/>
    <s v="Open"/>
    <s v=" "/>
    <s v=" "/>
    <s v=" "/>
    <m/>
    <m/>
    <m/>
    <m/>
    <m/>
    <m/>
    <s v="NOCBSS"/>
    <s v="Applications/Tools"/>
    <s v="OPEN"/>
    <m/>
    <m/>
    <m/>
    <m/>
    <e v="#N/A"/>
    <m/>
    <n v="1"/>
    <s v="Open"/>
    <x v="0"/>
  </r>
  <r>
    <n v="2379"/>
    <s v="NOC666"/>
    <s v="NOC"/>
    <s v="NA"/>
    <m/>
    <m/>
    <m/>
    <s v="NSO"/>
    <s v="Service Solutions"/>
    <s v="GI-BB"/>
    <m/>
    <s v="Critical"/>
    <s v=" "/>
    <m/>
    <s v="NSO"/>
    <s v="SCCM/Playbook"/>
    <m/>
    <s v=" "/>
    <m/>
    <m/>
    <x v="3"/>
    <m/>
    <s v="Open"/>
    <s v="Open"/>
    <s v=" "/>
    <s v=" "/>
    <s v=" "/>
    <m/>
    <m/>
    <m/>
    <m/>
    <m/>
    <m/>
    <s v="NOCNSO"/>
    <s v="Applications/Tools"/>
    <s v="OPEN"/>
    <m/>
    <m/>
    <m/>
    <m/>
    <e v="#N/A"/>
    <m/>
    <n v="1"/>
    <s v="Open"/>
    <x v="0"/>
  </r>
  <r>
    <n v="2380"/>
    <s v="NOC667"/>
    <s v="NOC"/>
    <s v="NA"/>
    <m/>
    <m/>
    <m/>
    <s v="NSO"/>
    <s v="Service Solutions"/>
    <s v="T-CELL"/>
    <m/>
    <s v="Critical"/>
    <s v=" "/>
    <m/>
    <s v="NSO"/>
    <s v="SCCM/Playbook"/>
    <m/>
    <s v=" "/>
    <m/>
    <m/>
    <x v="3"/>
    <m/>
    <s v="Open"/>
    <s v="Open"/>
    <s v=" "/>
    <s v=" "/>
    <s v=" "/>
    <m/>
    <m/>
    <m/>
    <m/>
    <m/>
    <m/>
    <s v="NOCNSO"/>
    <s v="Applications/Tools"/>
    <s v="OPEN"/>
    <m/>
    <m/>
    <m/>
    <m/>
    <e v="#N/A"/>
    <m/>
    <n v="1"/>
    <s v="Open"/>
    <x v="0"/>
  </r>
  <r>
    <n v="2381"/>
    <s v="NOC668"/>
    <s v="NOC"/>
    <s v="NA"/>
    <m/>
    <m/>
    <m/>
    <s v="NSO"/>
    <s v="Service Solutions"/>
    <s v="HH Triple Play (Internet, IPTV, VoIP)"/>
    <m/>
    <s v="Critical"/>
    <s v=" "/>
    <m/>
    <s v="NSO"/>
    <s v="SCCM/Playbook"/>
    <m/>
    <s v=" "/>
    <m/>
    <m/>
    <x v="3"/>
    <m/>
    <s v="Open"/>
    <s v="Open"/>
    <s v=" "/>
    <s v=" "/>
    <s v=" "/>
    <m/>
    <m/>
    <m/>
    <m/>
    <m/>
    <m/>
    <s v="NOCNSO"/>
    <s v="Applications/Tools"/>
    <s v="OPEN"/>
    <m/>
    <m/>
    <m/>
    <m/>
    <e v="#N/A"/>
    <m/>
    <n v="1"/>
    <s v="Open"/>
    <x v="0"/>
  </r>
  <r>
    <n v="2382"/>
    <s v="NOC669"/>
    <s v="NOC"/>
    <s v="NA"/>
    <m/>
    <m/>
    <m/>
    <s v="NSO"/>
    <s v="Service Solutions"/>
    <s v="CCTV Unicast"/>
    <m/>
    <s v="Critical"/>
    <s v=" "/>
    <m/>
    <s v="NSO"/>
    <s v="SCCM/Playbook"/>
    <m/>
    <s v=" "/>
    <m/>
    <m/>
    <x v="3"/>
    <m/>
    <s v="Open"/>
    <s v="Open"/>
    <s v=" "/>
    <s v=" "/>
    <s v=" "/>
    <m/>
    <m/>
    <m/>
    <m/>
    <m/>
    <m/>
    <s v="NOCNSO"/>
    <s v="Applications/Tools"/>
    <s v="OPEN"/>
    <m/>
    <m/>
    <m/>
    <m/>
    <s v="\\172.28.9.34\Artefacts_T-Fiber TNOC Tracker\IPMPLS\Centrailzed CCTV Surveillance Monitoring over T-Fiber Network-Solution Doucment_Initial Draft V1.0 - T189.pdf"/>
    <m/>
    <n v="1"/>
    <s v="Open"/>
    <x v="0"/>
  </r>
  <r>
    <n v="2383"/>
    <s v="NOC67"/>
    <s v="NOC"/>
    <s v="NA"/>
    <m/>
    <m/>
    <m/>
    <s v="GPON"/>
    <s v="OSS"/>
    <s v="ONTs down more than 8 hrs. list  (Selective from and to dates)"/>
    <m/>
    <s v="Critical"/>
    <s v="COMPLETED"/>
    <m/>
    <s v="OSS Dashboards"/>
    <s v="UOC"/>
    <m/>
    <m/>
    <m/>
    <m/>
    <x v="0"/>
    <m/>
    <m/>
    <s v="CLOSURE REVIEW PENDING "/>
    <s v=" "/>
    <s v=" "/>
    <s v=" "/>
    <m/>
    <m/>
    <m/>
    <m/>
    <m/>
    <m/>
    <s v="NOCGPON"/>
    <s v="Applications/Tools"/>
    <s v="OPEN"/>
    <s v="COMPLETED"/>
    <n v="0"/>
    <m/>
    <m/>
    <m/>
    <m/>
    <n v="1"/>
    <s v="Completed but Verification undrer Process"/>
    <x v="1"/>
  </r>
  <r>
    <n v="2384"/>
    <s v="NOC670"/>
    <s v="NOC"/>
    <s v="NA"/>
    <m/>
    <m/>
    <m/>
    <s v="NSO"/>
    <s v="Service Solutions"/>
    <s v="CCTV Multicast"/>
    <m/>
    <s v="Critical"/>
    <s v=" "/>
    <m/>
    <s v="NSO"/>
    <s v="SCCM/Playbook"/>
    <m/>
    <s v=" "/>
    <m/>
    <m/>
    <x v="3"/>
    <m/>
    <s v="Open"/>
    <s v="Open"/>
    <s v=" "/>
    <s v=" "/>
    <s v=" "/>
    <m/>
    <m/>
    <m/>
    <m/>
    <m/>
    <m/>
    <s v="NOCNSO"/>
    <s v="Applications/Tools"/>
    <s v="OPEN"/>
    <m/>
    <m/>
    <m/>
    <m/>
    <s v="\\172.28.9.34\Artefacts_T-Fiber TNOC Tracker\IPMPLS\CCTV Multicast Solution LLD V1.2 - T190.pdf"/>
    <m/>
    <n v="1"/>
    <s v="Open"/>
    <x v="0"/>
  </r>
  <r>
    <n v="2385"/>
    <s v="NOC671"/>
    <s v="NOC"/>
    <s v="NA"/>
    <m/>
    <m/>
    <m/>
    <s v="NSO"/>
    <s v="Service Solutions"/>
    <s v="T-DIA (ILL)"/>
    <m/>
    <s v="Critical"/>
    <s v=" "/>
    <m/>
    <s v="NSO"/>
    <s v="SCCM/Playbook"/>
    <m/>
    <s v=" "/>
    <m/>
    <m/>
    <x v="3"/>
    <m/>
    <s v="Open"/>
    <s v="Open"/>
    <s v=" "/>
    <s v=" "/>
    <s v=" "/>
    <m/>
    <m/>
    <m/>
    <m/>
    <m/>
    <m/>
    <s v="NOCNSO"/>
    <s v="Applications/Tools"/>
    <s v="OPEN"/>
    <m/>
    <m/>
    <m/>
    <m/>
    <e v="#N/A"/>
    <m/>
    <n v="1"/>
    <s v="Open"/>
    <x v="0"/>
  </r>
  <r>
    <n v="2386"/>
    <s v="NOC672"/>
    <s v="NOC"/>
    <s v="NA"/>
    <m/>
    <m/>
    <m/>
    <s v="NSO"/>
    <s v="Service Solutions"/>
    <s v="L2VPN"/>
    <m/>
    <s v="Critical"/>
    <s v=" "/>
    <m/>
    <s v="NSO"/>
    <s v="SCCM/Playbook"/>
    <m/>
    <s v=" "/>
    <m/>
    <m/>
    <x v="3"/>
    <m/>
    <s v="Open"/>
    <s v="Open"/>
    <s v=" "/>
    <s v=" "/>
    <s v=" "/>
    <m/>
    <m/>
    <m/>
    <m/>
    <m/>
    <m/>
    <s v="NOCNSO"/>
    <s v="Applications/Tools"/>
    <s v="OPEN"/>
    <m/>
    <m/>
    <m/>
    <m/>
    <e v="#N/A"/>
    <m/>
    <n v="1"/>
    <s v="Open"/>
    <x v="0"/>
  </r>
  <r>
    <n v="2387"/>
    <s v="NOC673"/>
    <s v="NOC"/>
    <s v="NA"/>
    <m/>
    <m/>
    <m/>
    <s v="NSO"/>
    <s v="Service Solutions"/>
    <s v="L3VPN"/>
    <m/>
    <s v="Critical"/>
    <s v=" "/>
    <m/>
    <s v="NSO"/>
    <s v="SCCM/Playbook"/>
    <m/>
    <s v=" "/>
    <m/>
    <m/>
    <x v="3"/>
    <m/>
    <s v="Open"/>
    <s v="Open"/>
    <s v=" "/>
    <s v=" "/>
    <s v=" "/>
    <m/>
    <m/>
    <m/>
    <m/>
    <m/>
    <m/>
    <s v="NOCNSO"/>
    <s v="Applications/Tools"/>
    <s v="OPEN"/>
    <m/>
    <m/>
    <m/>
    <m/>
    <e v="#N/A"/>
    <m/>
    <n v="1"/>
    <s v="Open"/>
    <x v="0"/>
  </r>
  <r>
    <n v="2388"/>
    <s v="NOC674"/>
    <s v="NOC"/>
    <s v="NA"/>
    <m/>
    <m/>
    <m/>
    <s v="NSO"/>
    <s v="Service Solutions"/>
    <s v="TVPN - Rythu Vedika"/>
    <m/>
    <s v="Critical"/>
    <s v=" "/>
    <m/>
    <s v="NSO"/>
    <s v="SCCM/Playbook"/>
    <m/>
    <s v=" "/>
    <m/>
    <m/>
    <x v="3"/>
    <m/>
    <s v="Open"/>
    <s v="Open"/>
    <s v=" "/>
    <s v=" "/>
    <s v=" "/>
    <m/>
    <m/>
    <m/>
    <m/>
    <m/>
    <m/>
    <s v="NOCNSO"/>
    <s v="Applications/Tools"/>
    <s v="OPEN"/>
    <m/>
    <m/>
    <m/>
    <m/>
    <e v="#N/A"/>
    <m/>
    <n v="1"/>
    <s v="Open"/>
    <x v="0"/>
  </r>
  <r>
    <n v="2389"/>
    <s v="NOC675"/>
    <s v="NOC"/>
    <s v="NA"/>
    <m/>
    <m/>
    <m/>
    <s v="NSO"/>
    <s v="Service Solutions"/>
    <s v="TVPN - DHQ to SHQ Connectivity"/>
    <m/>
    <s v="Critical"/>
    <s v=" "/>
    <m/>
    <s v="NSO"/>
    <s v="SCCM/Playbook"/>
    <m/>
    <s v=" "/>
    <m/>
    <m/>
    <x v="3"/>
    <m/>
    <s v="Open"/>
    <s v="Open"/>
    <s v=" "/>
    <s v=" "/>
    <s v=" "/>
    <m/>
    <m/>
    <m/>
    <m/>
    <m/>
    <m/>
    <s v="NOCNSO"/>
    <s v="Applications/Tools"/>
    <s v="OPEN"/>
    <m/>
    <m/>
    <m/>
    <m/>
    <e v="#N/A"/>
    <m/>
    <n v="1"/>
    <s v="Open"/>
    <x v="0"/>
  </r>
  <r>
    <n v="2390"/>
    <s v="NOC676"/>
    <s v="NOC"/>
    <s v="NA"/>
    <m/>
    <m/>
    <m/>
    <s v="NSO"/>
    <s v="Service Solutions"/>
    <s v="TVPN - MRO Office Connectivity"/>
    <m/>
    <s v="Critical"/>
    <s v=" "/>
    <m/>
    <s v="NSO"/>
    <s v="SCCM/Playbook"/>
    <m/>
    <s v=" "/>
    <m/>
    <m/>
    <x v="3"/>
    <m/>
    <s v="Open"/>
    <s v="Open"/>
    <s v=" "/>
    <s v=" "/>
    <s v=" "/>
    <m/>
    <m/>
    <m/>
    <m/>
    <m/>
    <m/>
    <s v="NOCNSO"/>
    <s v="Applications/Tools"/>
    <s v="OPEN"/>
    <m/>
    <m/>
    <m/>
    <m/>
    <e v="#N/A"/>
    <m/>
    <n v="1"/>
    <s v="Open"/>
    <x v="0"/>
  </r>
  <r>
    <n v="2391"/>
    <s v="NOC677"/>
    <s v="NOC"/>
    <s v="NA"/>
    <m/>
    <m/>
    <m/>
    <s v="NSO"/>
    <s v="Service Solutions"/>
    <s v="SDC/TSWAN integration"/>
    <m/>
    <s v="Critical"/>
    <s v=" "/>
    <m/>
    <s v="NSO"/>
    <s v="SCCM/Playbook"/>
    <m/>
    <s v=" "/>
    <m/>
    <m/>
    <x v="3"/>
    <m/>
    <s v="Open"/>
    <s v="Open"/>
    <s v=" "/>
    <s v=" "/>
    <s v=" "/>
    <m/>
    <m/>
    <m/>
    <m/>
    <m/>
    <m/>
    <s v="NOCNSO"/>
    <s v="Applications/Tools"/>
    <s v="OPEN"/>
    <m/>
    <m/>
    <m/>
    <m/>
    <e v="#N/A"/>
    <m/>
    <n v="1"/>
    <s v="Open"/>
    <x v="0"/>
  </r>
  <r>
    <n v="2392"/>
    <s v="NOC678"/>
    <s v="NOC"/>
    <s v="NA"/>
    <m/>
    <m/>
    <m/>
    <s v="NSO"/>
    <s v="Service Solutions"/>
    <s v="TSP NNI"/>
    <m/>
    <s v="Critical"/>
    <s v=" "/>
    <m/>
    <s v="NSO"/>
    <s v="SCCM/Playbook"/>
    <m/>
    <s v=" "/>
    <m/>
    <m/>
    <x v="3"/>
    <m/>
    <s v="Open"/>
    <s v="Open"/>
    <s v=" "/>
    <s v=" "/>
    <s v=" "/>
    <m/>
    <m/>
    <m/>
    <m/>
    <m/>
    <m/>
    <s v="NOCNSO"/>
    <s v="Applications/Tools"/>
    <s v="OPEN"/>
    <m/>
    <m/>
    <m/>
    <m/>
    <e v="#N/A"/>
    <m/>
    <n v="1"/>
    <s v="Open"/>
    <x v="0"/>
  </r>
  <r>
    <n v="2393"/>
    <s v="NOC68"/>
    <s v="NOC"/>
    <s v="NA"/>
    <m/>
    <m/>
    <m/>
    <s v="GPON"/>
    <s v="OSS"/>
    <s v="Mandal OLT down more than 6 hrs. list Daily"/>
    <m/>
    <s v="Critical"/>
    <s v="COMPLETED"/>
    <m/>
    <s v="OSS Dashboards"/>
    <s v="UOC"/>
    <m/>
    <s v="09-09-2025: Aging Report available, Stabilization Required"/>
    <m/>
    <m/>
    <x v="0"/>
    <m/>
    <m/>
    <s v="CLOSURE REVIEW PENDING "/>
    <s v=" "/>
    <s v=" "/>
    <s v=" "/>
    <m/>
    <m/>
    <m/>
    <m/>
    <m/>
    <m/>
    <s v="NOCGPON"/>
    <s v="Applications/Tools"/>
    <s v="OPEN"/>
    <s v="COMPLETED"/>
    <s v="09-09-2025: Aging Report available, Stabilization Required -real time data"/>
    <m/>
    <m/>
    <m/>
    <m/>
    <n v="1"/>
    <s v="Completed but Verification undrer Process"/>
    <x v="1"/>
  </r>
  <r>
    <n v="2394"/>
    <s v="NOC69"/>
    <s v="NOC"/>
    <s v="NA"/>
    <m/>
    <m/>
    <m/>
    <s v="GPON"/>
    <s v="OSS"/>
    <s v="Mandal OLT down more than 6 hrs. list Weekly"/>
    <m/>
    <s v="Critical"/>
    <s v="COMPLETED"/>
    <m/>
    <s v="OSS Dashboards"/>
    <s v="UOC"/>
    <m/>
    <s v="09-09-2025: Aging Report available, Stabilization Required"/>
    <m/>
    <m/>
    <x v="0"/>
    <m/>
    <m/>
    <s v="CLOSURE REVIEW PENDING "/>
    <s v=" "/>
    <s v=" "/>
    <s v=" "/>
    <m/>
    <m/>
    <m/>
    <m/>
    <m/>
    <m/>
    <s v="NOCGPON"/>
    <s v="Applications/Tools"/>
    <s v="OPEN"/>
    <s v="COMPLETED"/>
    <s v="09-09-2025: Aging Report available, Stabilization Required"/>
    <m/>
    <m/>
    <m/>
    <m/>
    <n v="1"/>
    <s v="Completed but Verification undrer Process"/>
    <x v="1"/>
  </r>
  <r>
    <n v="2395"/>
    <s v="NOC7"/>
    <s v="NOC"/>
    <s v="NA"/>
    <m/>
    <s v="OSS"/>
    <s v="OSS"/>
    <s v="OSS"/>
    <s v="DC"/>
    <s v="DC Applications uptime &amp; SLA Monthly"/>
    <m/>
    <s v="Critical"/>
    <s v=" "/>
    <m/>
    <s v="HPSM"/>
    <s v="Incident Management"/>
    <m/>
    <m/>
    <m/>
    <m/>
    <x v="0"/>
    <m/>
    <s v="Open"/>
    <s v="Open"/>
    <s v=" "/>
    <s v=" "/>
    <s v=" "/>
    <m/>
    <m/>
    <m/>
    <m/>
    <m/>
    <m/>
    <s v="NOCOSS"/>
    <s v="Applications/Tools"/>
    <s v="OPEN"/>
    <s v="OPEN"/>
    <n v="0"/>
    <m/>
    <m/>
    <e v="#N/A"/>
    <m/>
    <n v="1"/>
    <s v="Open"/>
    <x v="0"/>
  </r>
  <r>
    <n v="2396"/>
    <s v="NOC70"/>
    <s v="NOC"/>
    <s v="NA"/>
    <m/>
    <m/>
    <m/>
    <s v="GPON"/>
    <s v="OSS"/>
    <s v="Mandal OLT down more than 6 hrs. list Monthly"/>
    <m/>
    <s v="Critical"/>
    <s v="COMPLETED"/>
    <m/>
    <s v="OSS Dashboards"/>
    <s v="UOC"/>
    <m/>
    <m/>
    <m/>
    <m/>
    <x v="0"/>
    <m/>
    <m/>
    <s v="CLOSURE REVIEW PENDING "/>
    <s v=" "/>
    <s v=" "/>
    <s v=" "/>
    <m/>
    <m/>
    <m/>
    <m/>
    <m/>
    <m/>
    <s v="NOCGPON"/>
    <s v="Applications/Tools"/>
    <s v="OPEN"/>
    <s v="COMPLETED"/>
    <n v="0"/>
    <m/>
    <m/>
    <m/>
    <m/>
    <n v="1"/>
    <s v="Completed but Verification undrer Process"/>
    <x v="1"/>
  </r>
  <r>
    <n v="2397"/>
    <s v="NOC71"/>
    <s v="NOC"/>
    <s v="NA"/>
    <m/>
    <m/>
    <m/>
    <s v="GPON"/>
    <s v="OSS"/>
    <s v="Mandal OLT down more than 6 hrs. list  (Selective from and to dates)"/>
    <m/>
    <s v="Critical"/>
    <s v="COMPLETED"/>
    <m/>
    <s v="OSS Dashboards"/>
    <s v="UOC"/>
    <m/>
    <m/>
    <m/>
    <m/>
    <x v="0"/>
    <m/>
    <m/>
    <s v="CLOSURE REVIEW PENDING "/>
    <s v=" "/>
    <s v=" "/>
    <s v=" "/>
    <m/>
    <m/>
    <m/>
    <m/>
    <m/>
    <m/>
    <s v="NOCGPON"/>
    <s v="Applications/Tools"/>
    <s v="OPEN"/>
    <s v="COMPLETED"/>
    <n v="0"/>
    <m/>
    <m/>
    <m/>
    <m/>
    <n v="1"/>
    <s v="Completed but Verification undrer Process"/>
    <x v="1"/>
  </r>
  <r>
    <n v="2398"/>
    <s v="NOC72"/>
    <s v="NOC"/>
    <s v="NA"/>
    <m/>
    <m/>
    <m/>
    <s v="GPON"/>
    <s v="OSS"/>
    <s v="HH_PM Utilization Dump _PKGA_PKGC Daily"/>
    <m/>
    <s v="NON-Critical"/>
    <s v="COMPLETED"/>
    <m/>
    <s v="NNMI"/>
    <s v="NPS"/>
    <m/>
    <m/>
    <m/>
    <m/>
    <x v="0"/>
    <m/>
    <m/>
    <s v="CLOSURE REVIEW PENDING "/>
    <s v=" "/>
    <s v=" "/>
    <s v=" "/>
    <m/>
    <m/>
    <m/>
    <m/>
    <m/>
    <m/>
    <s v="NOCGPON"/>
    <s v="Applications/Tools"/>
    <s v="OPEN"/>
    <s v="COMPLETED"/>
    <n v="0"/>
    <m/>
    <m/>
    <m/>
    <m/>
    <n v="1"/>
    <s v="Completed but Verification undrer Process"/>
    <x v="1"/>
  </r>
  <r>
    <n v="2399"/>
    <s v="NOC73"/>
    <s v="NOC"/>
    <s v="NA"/>
    <m/>
    <m/>
    <m/>
    <s v="GPON"/>
    <s v="OSS"/>
    <s v="HH_PM Utilization Dump _PKGA_PKGC Weekly"/>
    <m/>
    <s v="NON-Critical"/>
    <s v="NOT_FEASIBLE"/>
    <m/>
    <s v="NNMI"/>
    <s v="NPS"/>
    <m/>
    <m/>
    <m/>
    <m/>
    <x v="0"/>
    <m/>
    <s v="Open"/>
    <s v="Not Feasible "/>
    <s v=" "/>
    <s v=" "/>
    <s v=" "/>
    <m/>
    <m/>
    <m/>
    <m/>
    <m/>
    <m/>
    <s v="NOCGPON"/>
    <s v="Applications/Tools"/>
    <e v="#N/A"/>
    <s v="NOT-FEASIBLE"/>
    <n v="0"/>
    <m/>
    <m/>
    <e v="#N/A"/>
    <m/>
    <n v="1"/>
    <s v="Open"/>
    <x v="0"/>
  </r>
  <r>
    <n v="2400"/>
    <s v="NOC74"/>
    <s v="NOC"/>
    <s v="NA"/>
    <m/>
    <m/>
    <m/>
    <s v="GPON"/>
    <s v="OSS"/>
    <s v="HH_PM Utilization Dump _PKGA_PKGC Monthly"/>
    <m/>
    <s v="NON-Critical"/>
    <s v="COMPLETED"/>
    <m/>
    <s v="NNMI"/>
    <s v="NPS"/>
    <m/>
    <m/>
    <m/>
    <m/>
    <x v="0"/>
    <m/>
    <m/>
    <s v="CLOSURE REVIEW PENDING "/>
    <s v=" "/>
    <s v=" "/>
    <s v=" "/>
    <m/>
    <m/>
    <m/>
    <m/>
    <m/>
    <m/>
    <s v="NOCGPON"/>
    <s v="Applications/Tools"/>
    <s v="OPEN"/>
    <s v="COMPLETED"/>
    <n v="0"/>
    <m/>
    <m/>
    <m/>
    <m/>
    <n v="1"/>
    <s v="Completed but Verification undrer Process"/>
    <x v="1"/>
  </r>
  <r>
    <n v="2401"/>
    <s v="NOC75"/>
    <s v="NOC"/>
    <s v="NA"/>
    <m/>
    <m/>
    <m/>
    <s v="GPON"/>
    <s v="OSS"/>
    <s v="HH_PM Utilization Dump _PKGA_PKGC  (Selective from and to dates)"/>
    <m/>
    <s v="NON-Critical"/>
    <s v="NOT_FEASIBLE"/>
    <m/>
    <s v="NNMI"/>
    <s v="NPS"/>
    <m/>
    <m/>
    <m/>
    <m/>
    <x v="0"/>
    <m/>
    <s v="Open"/>
    <s v="Not Feasible "/>
    <s v=" "/>
    <s v=" "/>
    <s v=" "/>
    <m/>
    <m/>
    <m/>
    <m/>
    <m/>
    <m/>
    <s v="NOCGPON"/>
    <s v="Applications/Tools"/>
    <e v="#N/A"/>
    <s v="NOT-FEASIBLE"/>
    <n v="0"/>
    <m/>
    <m/>
    <e v="#N/A"/>
    <m/>
    <n v="1"/>
    <s v="Open"/>
    <x v="0"/>
  </r>
  <r>
    <n v="2402"/>
    <s v="NOC76"/>
    <s v="NOC"/>
    <s v="NA"/>
    <m/>
    <m/>
    <m/>
    <s v="GPON"/>
    <s v="OSS"/>
    <s v="Summary of Lit-up GPs Status_8895 Daily"/>
    <m/>
    <s v="NON-Critical"/>
    <s v="DUPLICATE POINT"/>
    <m/>
    <s v="HPSM"/>
    <s v="Incident Management"/>
    <m/>
    <s v="DUPLICATE POINT"/>
    <m/>
    <m/>
    <x v="0"/>
    <m/>
    <s v="Open"/>
    <s v="Duplicate"/>
    <s v=" "/>
    <s v=" "/>
    <s v=" "/>
    <m/>
    <m/>
    <m/>
    <m/>
    <m/>
    <m/>
    <s v="NOCGPON"/>
    <s v="Applications/Tools"/>
    <s v="OPEN"/>
    <s v="DUPLICATE"/>
    <n v="0"/>
    <m/>
    <m/>
    <s v="Artefacts to be uploaded"/>
    <m/>
    <n v="1"/>
    <s v="Open"/>
    <x v="0"/>
  </r>
  <r>
    <n v="2403"/>
    <s v="NOC77"/>
    <s v="NOC"/>
    <s v="NA"/>
    <m/>
    <m/>
    <m/>
    <s v="GPON"/>
    <s v="OSS"/>
    <s v="Summary of Lit-up GPs Status_8895 Weekly"/>
    <m/>
    <s v="NON-Critical"/>
    <s v="DUPLICATE POINT"/>
    <m/>
    <s v="HPSM"/>
    <s v="Incident Management"/>
    <m/>
    <s v="DUPLICATE POINT"/>
    <m/>
    <m/>
    <x v="0"/>
    <m/>
    <s v="Open"/>
    <s v="Duplicate"/>
    <s v=" "/>
    <s v=" "/>
    <s v=" "/>
    <m/>
    <m/>
    <m/>
    <m/>
    <m/>
    <m/>
    <s v="NOCGPON"/>
    <s v="Applications/Tools"/>
    <s v="OPEN"/>
    <s v="DUPLICATE"/>
    <n v="0"/>
    <m/>
    <m/>
    <s v="Artefacts to be uploaded"/>
    <m/>
    <n v="1"/>
    <s v="Open"/>
    <x v="0"/>
  </r>
  <r>
    <n v="2404"/>
    <s v="NOC78"/>
    <s v="NOC"/>
    <s v="NA"/>
    <m/>
    <m/>
    <m/>
    <s v="GPON"/>
    <s v="OSS"/>
    <s v="Summary of Lit-up GPs Status_8895 Monthly"/>
    <m/>
    <s v="NON-Critical"/>
    <s v="DUPLICATE POINT"/>
    <m/>
    <s v="HPSM"/>
    <s v="Incident Management"/>
    <m/>
    <s v="DUPLICATE POINT"/>
    <m/>
    <m/>
    <x v="0"/>
    <m/>
    <s v="Open"/>
    <s v="Duplicate"/>
    <s v=" "/>
    <s v=" "/>
    <s v=" "/>
    <m/>
    <m/>
    <m/>
    <m/>
    <m/>
    <m/>
    <s v="NOCGPON"/>
    <s v="Applications/Tools"/>
    <s v="OPEN"/>
    <s v="DUPLICATE"/>
    <n v="0"/>
    <m/>
    <m/>
    <s v="Artefacts to be uploaded"/>
    <m/>
    <n v="1"/>
    <s v="Open"/>
    <x v="0"/>
  </r>
  <r>
    <n v="2405"/>
    <s v="NOC79"/>
    <s v="NOC"/>
    <s v="NA"/>
    <m/>
    <m/>
    <m/>
    <s v="GPON"/>
    <s v="OSS"/>
    <s v="Summary of Lit-up GPs Status_8895  (Selective from and to dates)"/>
    <m/>
    <s v="Critical"/>
    <s v="DUPLICATE POINT"/>
    <m/>
    <s v="HPSM"/>
    <s v="Incident Management"/>
    <m/>
    <s v="DUPLICATE POINT"/>
    <m/>
    <m/>
    <x v="0"/>
    <m/>
    <s v="Open"/>
    <s v="Duplicate"/>
    <s v=" "/>
    <s v=" "/>
    <s v=" "/>
    <m/>
    <m/>
    <m/>
    <m/>
    <m/>
    <m/>
    <s v="NOCGPON"/>
    <s v="Applications/Tools"/>
    <s v="OPEN"/>
    <s v="DUPLICATE"/>
    <n v="0"/>
    <m/>
    <m/>
    <s v="Artefacts to be uploaded"/>
    <m/>
    <n v="1"/>
    <s v="Open"/>
    <x v="0"/>
  </r>
  <r>
    <n v="2406"/>
    <s v="NOC8"/>
    <s v="NOC"/>
    <s v="NA"/>
    <m/>
    <s v="OSS"/>
    <s v="OSS"/>
    <s v="OSS"/>
    <s v="DC"/>
    <s v="DC Applications uptime &amp; SLA (Selective from and to dates)"/>
    <m/>
    <s v="Critical"/>
    <s v=" "/>
    <m/>
    <s v="HPSM"/>
    <s v="Incident Management"/>
    <m/>
    <m/>
    <m/>
    <m/>
    <x v="0"/>
    <m/>
    <s v="Open"/>
    <s v="Open"/>
    <s v=" "/>
    <s v=" "/>
    <s v=" "/>
    <m/>
    <m/>
    <m/>
    <m/>
    <m/>
    <m/>
    <s v="NOCOSS"/>
    <s v="Applications/Tools"/>
    <s v="OPEN"/>
    <s v="OPEN"/>
    <n v="0"/>
    <m/>
    <m/>
    <e v="#N/A"/>
    <m/>
    <n v="1"/>
    <s v="Open"/>
    <x v="0"/>
  </r>
  <r>
    <n v="2407"/>
    <s v="NOC80"/>
    <s v="NOC"/>
    <s v="NA"/>
    <m/>
    <m/>
    <m/>
    <s v="GPON"/>
    <s v="OSS"/>
    <s v="GPON OLT TT trend dashboard Daily"/>
    <m/>
    <s v="Critical"/>
    <s v="COMPLETED"/>
    <m/>
    <s v="HPSM"/>
    <s v="Incident Management"/>
    <m/>
    <m/>
    <m/>
    <m/>
    <x v="0"/>
    <m/>
    <m/>
    <s v="CLOSURE REVIEW PENDING "/>
    <s v=" "/>
    <s v=" "/>
    <s v=" "/>
    <m/>
    <m/>
    <m/>
    <m/>
    <m/>
    <m/>
    <s v="NOCGPON"/>
    <s v="Applications/Tools"/>
    <s v="OPEN"/>
    <s v="COMPLETED"/>
    <n v="0"/>
    <m/>
    <m/>
    <m/>
    <m/>
    <n v="1"/>
    <s v="Completed but Verification undrer Process"/>
    <x v="1"/>
  </r>
  <r>
    <n v="2408"/>
    <s v="NOC81"/>
    <s v="NOC"/>
    <s v="NA"/>
    <m/>
    <m/>
    <m/>
    <s v="GPON"/>
    <s v="OSS"/>
    <s v="GPON OLT TT trend dashboard Weekly"/>
    <m/>
    <s v="Critical"/>
    <s v="COMPLETED"/>
    <m/>
    <s v="HPSM"/>
    <s v="Incident Management"/>
    <m/>
    <m/>
    <m/>
    <m/>
    <x v="0"/>
    <m/>
    <m/>
    <s v="CLOSURE REVIEW PENDING "/>
    <s v=" "/>
    <s v=" "/>
    <s v=" "/>
    <m/>
    <m/>
    <m/>
    <m/>
    <m/>
    <m/>
    <s v="NOCGPON"/>
    <s v="Applications/Tools"/>
    <s v="OPEN"/>
    <s v="COMPLETED"/>
    <n v="0"/>
    <m/>
    <m/>
    <m/>
    <m/>
    <n v="1"/>
    <s v="Completed but Verification undrer Process"/>
    <x v="1"/>
  </r>
  <r>
    <n v="2409"/>
    <s v="NOC82"/>
    <s v="NOC"/>
    <s v="NA"/>
    <m/>
    <m/>
    <m/>
    <s v="GPON"/>
    <s v="OSS"/>
    <s v="GPON OLT TT trend dashboard Monthly"/>
    <m/>
    <s v="Critical"/>
    <s v="COMPLETED"/>
    <m/>
    <s v="HPSM"/>
    <s v="Incident Management"/>
    <m/>
    <m/>
    <m/>
    <m/>
    <x v="0"/>
    <m/>
    <m/>
    <s v="CLOSURE REVIEW PENDING "/>
    <s v=" "/>
    <s v=" "/>
    <s v=" "/>
    <m/>
    <m/>
    <m/>
    <m/>
    <m/>
    <m/>
    <s v="NOCGPON"/>
    <s v="Applications/Tools"/>
    <s v="OPEN"/>
    <s v="COMPLETED"/>
    <n v="0"/>
    <m/>
    <m/>
    <m/>
    <m/>
    <n v="1"/>
    <s v="Completed but Verification undrer Process"/>
    <x v="1"/>
  </r>
  <r>
    <n v="2410"/>
    <s v="NOC83"/>
    <s v="NOC"/>
    <s v="NA"/>
    <m/>
    <m/>
    <m/>
    <s v="GPON"/>
    <s v="OSS"/>
    <s v="GPON OLT TT trend dashboard  (Selective from and to dates)"/>
    <m/>
    <s v="Critical"/>
    <s v="COMPLETED"/>
    <m/>
    <s v="HPSM"/>
    <s v="Incident Management"/>
    <m/>
    <m/>
    <m/>
    <m/>
    <x v="0"/>
    <m/>
    <m/>
    <s v="CLOSURE REVIEW PENDING "/>
    <s v=" "/>
    <s v=" "/>
    <s v=" "/>
    <m/>
    <m/>
    <m/>
    <m/>
    <m/>
    <m/>
    <s v="NOCGPON"/>
    <s v="Applications/Tools"/>
    <s v="OPEN"/>
    <s v="COMPLETED"/>
    <n v="0"/>
    <m/>
    <m/>
    <m/>
    <m/>
    <n v="1"/>
    <s v="Completed but Verification undrer Process"/>
    <x v="1"/>
  </r>
  <r>
    <n v="2411"/>
    <s v="NOC84"/>
    <s v="NOC"/>
    <s v="NA"/>
    <m/>
    <m/>
    <m/>
    <s v="GPON"/>
    <s v="OSS"/>
    <s v="GPON ONT TT trend dashboard Daily"/>
    <m/>
    <s v="Critical"/>
    <s v="COMPLETED"/>
    <m/>
    <s v="HPSM"/>
    <s v="Incident Management"/>
    <m/>
    <m/>
    <m/>
    <m/>
    <x v="0"/>
    <m/>
    <m/>
    <s v="CLOSURE REVIEW PENDING "/>
    <s v=" "/>
    <s v=" "/>
    <s v=" "/>
    <m/>
    <m/>
    <m/>
    <m/>
    <m/>
    <m/>
    <s v="NOCGPON"/>
    <s v="Applications/Tools"/>
    <s v="OPEN"/>
    <s v="COMPLETED"/>
    <n v="0"/>
    <m/>
    <m/>
    <m/>
    <m/>
    <n v="1"/>
    <s v="Completed but Verification undrer Process"/>
    <x v="1"/>
  </r>
  <r>
    <n v="2412"/>
    <s v="NOC85"/>
    <s v="NOC"/>
    <s v="NA"/>
    <m/>
    <m/>
    <m/>
    <s v="GPON"/>
    <s v="OSS"/>
    <s v="GPON ONT TT trend dashboard Weekly"/>
    <m/>
    <s v="Critical"/>
    <s v="COMPLETED"/>
    <m/>
    <s v="HPSM"/>
    <s v="Incident Management"/>
    <m/>
    <m/>
    <m/>
    <m/>
    <x v="0"/>
    <m/>
    <m/>
    <s v="CLOSURE REVIEW PENDING "/>
    <s v=" "/>
    <s v=" "/>
    <s v=" "/>
    <m/>
    <m/>
    <m/>
    <m/>
    <m/>
    <m/>
    <s v="NOCGPON"/>
    <s v="Applications/Tools"/>
    <s v="OPEN"/>
    <s v="COMPLETED"/>
    <n v="0"/>
    <m/>
    <m/>
    <m/>
    <m/>
    <n v="1"/>
    <s v="Completed but Verification undrer Process"/>
    <x v="1"/>
  </r>
  <r>
    <n v="2413"/>
    <s v="NOC86"/>
    <s v="NOC"/>
    <s v="NA"/>
    <m/>
    <m/>
    <m/>
    <s v="GPON"/>
    <s v="OSS"/>
    <s v="GPON ONT TT trend dashboard Monthly"/>
    <m/>
    <s v="Critical"/>
    <s v="COMPLETED"/>
    <m/>
    <s v="HPSM"/>
    <s v="Incident Management"/>
    <m/>
    <m/>
    <m/>
    <m/>
    <x v="0"/>
    <m/>
    <m/>
    <s v="CLOSURE REVIEW PENDING "/>
    <s v=" "/>
    <s v=" "/>
    <s v=" "/>
    <m/>
    <m/>
    <m/>
    <m/>
    <m/>
    <m/>
    <s v="NOCGPON"/>
    <s v="Applications/Tools"/>
    <s v="OPEN"/>
    <s v="COMPLETED"/>
    <n v="0"/>
    <m/>
    <m/>
    <m/>
    <m/>
    <n v="1"/>
    <s v="Completed but Verification undrer Process"/>
    <x v="1"/>
  </r>
  <r>
    <n v="2414"/>
    <s v="NOC87"/>
    <s v="NOC"/>
    <s v="NA"/>
    <m/>
    <m/>
    <m/>
    <s v="GPON"/>
    <s v="OSS"/>
    <s v="GPON ONT TT trend dashboard  (Selective from and to dates)"/>
    <m/>
    <s v="Critical"/>
    <s v="COMPLETED"/>
    <m/>
    <s v="HPSM"/>
    <s v="Incident Management"/>
    <m/>
    <m/>
    <m/>
    <m/>
    <x v="0"/>
    <m/>
    <m/>
    <s v="CLOSURE REVIEW PENDING "/>
    <s v=" "/>
    <s v=" "/>
    <s v=" "/>
    <m/>
    <m/>
    <m/>
    <m/>
    <m/>
    <m/>
    <s v="NOCGPON"/>
    <s v="Applications/Tools"/>
    <s v="OPEN"/>
    <s v="COMPLETED"/>
    <n v="0"/>
    <m/>
    <m/>
    <m/>
    <m/>
    <n v="1"/>
    <s v="Completed but Verification undrer Process"/>
    <x v="1"/>
  </r>
  <r>
    <n v="2415"/>
    <s v="NOC88"/>
    <s v="NOC"/>
    <s v="NA"/>
    <m/>
    <m/>
    <m/>
    <s v="GPON"/>
    <s v="OSS"/>
    <s v="POP uptime_ GP Mandal and Zonal Daily"/>
    <m/>
    <s v="Critical"/>
    <s v="COMPLETED"/>
    <m/>
    <s v="HPSM"/>
    <s v="Incident Management"/>
    <m/>
    <m/>
    <m/>
    <m/>
    <x v="0"/>
    <m/>
    <m/>
    <s v="CLOSURE REVIEW PENDING "/>
    <s v=" "/>
    <s v=" "/>
    <s v=" "/>
    <m/>
    <m/>
    <m/>
    <m/>
    <m/>
    <m/>
    <s v="NOCGPON"/>
    <s v="Applications/Tools"/>
    <s v="OPEN"/>
    <s v="COMPLETED"/>
    <s v="availablity"/>
    <m/>
    <m/>
    <m/>
    <m/>
    <n v="1"/>
    <s v="Completed but Verification undrer Process"/>
    <x v="1"/>
  </r>
  <r>
    <n v="2416"/>
    <s v="NOC89"/>
    <s v="NOC"/>
    <s v="NA"/>
    <m/>
    <m/>
    <m/>
    <s v="GPON"/>
    <s v="OSS"/>
    <s v="POP uptime_ GP Mandal and Zonal Weekly"/>
    <m/>
    <s v="Critical"/>
    <s v="NOT_FEASIBLE"/>
    <m/>
    <s v="HPSM"/>
    <s v="Incident Management"/>
    <m/>
    <m/>
    <m/>
    <m/>
    <x v="0"/>
    <m/>
    <s v="Open"/>
    <s v="Not Feasible "/>
    <s v=" "/>
    <s v=" "/>
    <s v=" "/>
    <m/>
    <m/>
    <m/>
    <m/>
    <m/>
    <m/>
    <s v="NOCGPON"/>
    <s v="Applications/Tools"/>
    <e v="#N/A"/>
    <s v="NOT-FEASIBLE"/>
    <n v="0"/>
    <m/>
    <m/>
    <e v="#N/A"/>
    <m/>
    <n v="1"/>
    <s v="Open"/>
    <x v="0"/>
  </r>
  <r>
    <n v="2417"/>
    <s v="NOC9"/>
    <s v="NOC"/>
    <s v="NA"/>
    <m/>
    <s v="OSS"/>
    <s v="OSS"/>
    <s v="OSS"/>
    <s v="DC"/>
    <s v="DC Passive infra uptime &amp; SLA Daily"/>
    <m/>
    <s v="Critical"/>
    <s v=" "/>
    <m/>
    <s v="HPSM"/>
    <s v="Incident Management"/>
    <m/>
    <m/>
    <m/>
    <m/>
    <x v="0"/>
    <m/>
    <m/>
    <s v="CLOSURE REVIEW PENDING "/>
    <s v=" "/>
    <s v=" "/>
    <s v=" "/>
    <m/>
    <m/>
    <m/>
    <m/>
    <m/>
    <m/>
    <s v="NOCOSS"/>
    <s v="Applications/Tools"/>
    <s v="OPEN"/>
    <s v="COMPLETED"/>
    <n v="0"/>
    <m/>
    <m/>
    <e v="#N/A"/>
    <m/>
    <n v="1"/>
    <s v="Completed but Verification undrer Process"/>
    <x v="1"/>
  </r>
  <r>
    <n v="2418"/>
    <s v="NOC90"/>
    <s v="NOC"/>
    <s v="NA"/>
    <m/>
    <m/>
    <m/>
    <s v="GPON"/>
    <s v="OSS"/>
    <s v="POP uptime_ GP Mandal and Zonal Monthly"/>
    <m/>
    <s v="Critical"/>
    <s v="COMPLETED"/>
    <m/>
    <s v="HPSM"/>
    <s v="Incident Management"/>
    <m/>
    <m/>
    <m/>
    <m/>
    <x v="0"/>
    <m/>
    <m/>
    <s v="CLOSURE REVIEW PENDING "/>
    <s v=" "/>
    <s v=" "/>
    <s v=" "/>
    <m/>
    <m/>
    <m/>
    <m/>
    <m/>
    <m/>
    <s v="NOCGPON"/>
    <s v="Applications/Tools"/>
    <s v="OPEN"/>
    <s v="COMPLETED"/>
    <n v="0"/>
    <m/>
    <m/>
    <m/>
    <m/>
    <n v="1"/>
    <s v="Completed but Verification undrer Process"/>
    <x v="1"/>
  </r>
  <r>
    <n v="2419"/>
    <s v="NOC91"/>
    <s v="NOC"/>
    <s v="NA"/>
    <m/>
    <m/>
    <m/>
    <s v="GPON"/>
    <s v="OSS"/>
    <s v="POP uptime_ GP Mandal and Zonal  (Selective from and to dates)"/>
    <m/>
    <s v="Critical"/>
    <s v="NOT_FEASIBLE"/>
    <m/>
    <s v="HPSM"/>
    <s v="Incident Management"/>
    <m/>
    <m/>
    <m/>
    <m/>
    <x v="0"/>
    <m/>
    <s v="Open"/>
    <s v="Not Feasible "/>
    <s v=" "/>
    <s v=" "/>
    <s v=" "/>
    <m/>
    <m/>
    <m/>
    <m/>
    <m/>
    <m/>
    <s v="NOCGPON"/>
    <s v="Applications/Tools"/>
    <e v="#N/A"/>
    <s v="NOT-FEASIBLE"/>
    <n v="0"/>
    <m/>
    <m/>
    <e v="#N/A"/>
    <m/>
    <n v="1"/>
    <s v="Open"/>
    <x v="0"/>
  </r>
  <r>
    <n v="2420"/>
    <s v="NOC92"/>
    <s v="NOC"/>
    <s v="NA"/>
    <m/>
    <m/>
    <m/>
    <s v="GPON"/>
    <s v="OSS"/>
    <s v="Weekly BW utilization Supporting data Daily"/>
    <m/>
    <s v="NON-Critical"/>
    <s v="COMPLETED"/>
    <m/>
    <s v="OSS Dashboards"/>
    <s v="PMS(UOC)"/>
    <m/>
    <m/>
    <m/>
    <m/>
    <x v="0"/>
    <m/>
    <m/>
    <s v="CLOSURE REVIEW PENDING "/>
    <s v=" "/>
    <s v=" "/>
    <s v=" "/>
    <m/>
    <m/>
    <m/>
    <m/>
    <m/>
    <m/>
    <s v="NOCGPON"/>
    <s v="Applications/Tools"/>
    <s v="OPEN"/>
    <s v="COMPLETED"/>
    <n v="0"/>
    <m/>
    <m/>
    <m/>
    <m/>
    <n v="1"/>
    <s v="Completed but Verification undrer Process"/>
    <x v="1"/>
  </r>
  <r>
    <n v="2421"/>
    <s v="NOC93"/>
    <s v="NOC"/>
    <s v="NA"/>
    <m/>
    <m/>
    <m/>
    <s v="GPON"/>
    <s v="OSS"/>
    <s v="Weekly BW utilization Supporting data Weekly"/>
    <m/>
    <s v="NON-Critical"/>
    <s v="NOT_FEASIBLE"/>
    <m/>
    <s v="OSS Dashboards"/>
    <s v="PMS(UOC)"/>
    <m/>
    <m/>
    <m/>
    <m/>
    <x v="0"/>
    <m/>
    <s v="Open"/>
    <s v="Not Feasible "/>
    <s v=" "/>
    <s v=" "/>
    <s v=" "/>
    <m/>
    <m/>
    <m/>
    <m/>
    <m/>
    <m/>
    <s v="NOCGPON"/>
    <s v="Applications/Tools"/>
    <e v="#N/A"/>
    <s v="NOT-FEASIBLE"/>
    <n v="0"/>
    <m/>
    <m/>
    <e v="#N/A"/>
    <m/>
    <n v="1"/>
    <s v="Open"/>
    <x v="0"/>
  </r>
  <r>
    <n v="2422"/>
    <s v="NOC94"/>
    <s v="NOC"/>
    <s v="NA"/>
    <m/>
    <m/>
    <m/>
    <s v="GPON"/>
    <s v="OSS"/>
    <s v="Weekly BW utilization Supporting data Monthly"/>
    <m/>
    <s v="NON-Critical"/>
    <s v="COMPLETED"/>
    <m/>
    <s v="OSS Dashboards"/>
    <s v="PMS(UOC)"/>
    <m/>
    <m/>
    <m/>
    <m/>
    <x v="0"/>
    <m/>
    <m/>
    <s v="CLOSURE REVIEW PENDING "/>
    <s v=" "/>
    <s v=" "/>
    <s v=" "/>
    <m/>
    <m/>
    <m/>
    <m/>
    <m/>
    <m/>
    <s v="NOCGPON"/>
    <s v="Applications/Tools"/>
    <s v="OPEN"/>
    <s v="COMPLETED"/>
    <n v="0"/>
    <m/>
    <m/>
    <m/>
    <m/>
    <n v="1"/>
    <s v="Completed but Verification undrer Process"/>
    <x v="1"/>
  </r>
  <r>
    <n v="2423"/>
    <s v="NOC95"/>
    <s v="NOC"/>
    <s v="NA"/>
    <m/>
    <m/>
    <m/>
    <s v="GPON"/>
    <s v="OSS"/>
    <s v="Weekly BW utilization Supporting data  (Selective from and to dates)"/>
    <m/>
    <s v="NON-Critical"/>
    <s v="NOT_FEASIBLE"/>
    <m/>
    <s v="OSS Dashboards"/>
    <s v="PMS(UOC)"/>
    <m/>
    <m/>
    <m/>
    <m/>
    <x v="0"/>
    <m/>
    <s v="Open"/>
    <s v="Not Feasible "/>
    <s v=" "/>
    <s v=" "/>
    <s v=" "/>
    <m/>
    <m/>
    <m/>
    <m/>
    <m/>
    <m/>
    <s v="NOCGPON"/>
    <s v="Applications/Tools"/>
    <e v="#N/A"/>
    <s v="NOT-FEASIBLE"/>
    <n v="0"/>
    <m/>
    <m/>
    <e v="#N/A"/>
    <m/>
    <n v="1"/>
    <s v="Open"/>
    <x v="0"/>
  </r>
  <r>
    <n v="2424"/>
    <s v="NOC96"/>
    <s v="NOC"/>
    <s v="NA"/>
    <m/>
    <m/>
    <m/>
    <s v="GPON"/>
    <s v="OSS"/>
    <s v="T-NOC Report :: Migrated &amp; Duplicated GPs still available both Tejas  EMS &amp;  Nokia AMS Daily"/>
    <m/>
    <s v="NON-Critical"/>
    <s v="COMPLETED"/>
    <m/>
    <s v="HPSM"/>
    <s v="Incident Management"/>
    <m/>
    <s v="09-09-2025: It has to handle manuaaly by downloading report"/>
    <m/>
    <m/>
    <x v="0"/>
    <m/>
    <m/>
    <s v="CLOSURE REVIEW PENDING "/>
    <s v=" "/>
    <s v=" "/>
    <s v=" "/>
    <m/>
    <m/>
    <m/>
    <m/>
    <m/>
    <m/>
    <s v="NOCGPON"/>
    <s v="Applications/Tools"/>
    <s v="OPEN"/>
    <s v="COMPLETED"/>
    <s v="09-09-2025: It has to handle manuaaly by downloading report"/>
    <m/>
    <m/>
    <m/>
    <m/>
    <n v="1"/>
    <s v="Completed but Verification undrer Process"/>
    <x v="1"/>
  </r>
  <r>
    <n v="2425"/>
    <s v="NOC97"/>
    <s v="NOC"/>
    <s v="NA"/>
    <m/>
    <m/>
    <m/>
    <s v="GPON"/>
    <s v="OSS"/>
    <s v="T-NOC Report :: Migrated &amp; Duplicated GPs still available both Tejas  EMS &amp;  Nokia AMS Weekly"/>
    <m/>
    <s v="NON-Critical"/>
    <s v="NOT_FEASIBLE"/>
    <m/>
    <s v="HPSM"/>
    <s v="Incident Management"/>
    <m/>
    <m/>
    <m/>
    <m/>
    <x v="0"/>
    <m/>
    <m/>
    <s v="CLOSURE REVIEW PENDING "/>
    <s v=" "/>
    <s v=" "/>
    <s v=" "/>
    <m/>
    <m/>
    <m/>
    <m/>
    <m/>
    <m/>
    <s v="NOCGPON"/>
    <s v="Applications/Tools"/>
    <e v="#N/A"/>
    <s v="COMPLETED"/>
    <n v="0"/>
    <m/>
    <m/>
    <e v="#N/A"/>
    <m/>
    <n v="1"/>
    <s v="Completed but Verification undrer Process"/>
    <x v="1"/>
  </r>
  <r>
    <n v="2426"/>
    <s v="NOC98"/>
    <s v="NOC"/>
    <s v="NA"/>
    <m/>
    <m/>
    <m/>
    <s v="GPON"/>
    <s v="OSS"/>
    <s v="T-NOC Report :: Migrated &amp; Duplicated GPs still available both Tejas  EMS &amp;  Nokia AMS Monthly"/>
    <m/>
    <s v="NON-Critical"/>
    <s v="COMPLETED"/>
    <m/>
    <s v="HPSM"/>
    <s v="Incident Management"/>
    <m/>
    <s v="09-09-2025: It has to handle manuaaly by downloading report"/>
    <m/>
    <m/>
    <x v="0"/>
    <m/>
    <m/>
    <s v="CLOSURE REVIEW PENDING "/>
    <s v=" "/>
    <s v=" "/>
    <s v=" "/>
    <m/>
    <m/>
    <m/>
    <m/>
    <m/>
    <m/>
    <s v="NOCGPON"/>
    <s v="Applications/Tools"/>
    <s v="OPEN"/>
    <s v="COMPLETED"/>
    <s v="09-09-2025: It has to handle manuaaly by downloading report"/>
    <m/>
    <m/>
    <m/>
    <m/>
    <n v="1"/>
    <s v="Completed but Verification undrer Process"/>
    <x v="1"/>
  </r>
  <r>
    <n v="2427"/>
    <s v="NOC99"/>
    <s v="NOC"/>
    <s v="NA"/>
    <m/>
    <m/>
    <m/>
    <s v="GPON"/>
    <s v="OSS"/>
    <s v="T-NOC Report :: Migrated &amp; Duplicated GPs still available both Tejas  EMS &amp;  Nokia AMS  (Selective from and to dates)"/>
    <m/>
    <s v="NON-Critical"/>
    <s v="COMPLETED"/>
    <m/>
    <s v="HPSM"/>
    <s v="Incident Management"/>
    <m/>
    <s v="09-09-2025: It has to handle manuaaly by downloading report"/>
    <m/>
    <m/>
    <x v="0"/>
    <m/>
    <m/>
    <s v="CLOSURE REVIEW PENDING "/>
    <s v=" "/>
    <s v=" "/>
    <s v=" "/>
    <m/>
    <m/>
    <m/>
    <m/>
    <m/>
    <m/>
    <s v="NOCGPON"/>
    <s v="Applications/Tools"/>
    <s v="OPEN"/>
    <s v="COMPLETED"/>
    <s v="09-09-2025: It has to handle manuaaly by downloading report"/>
    <m/>
    <m/>
    <m/>
    <m/>
    <n v="1"/>
    <s v="Completed but Verification undrer Proces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E56C67-F2BC-1844-8BDF-98930862B1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44">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4">
        <item x="1"/>
        <item x="2"/>
        <item x="0"/>
        <item t="default"/>
      </items>
    </pivotField>
  </pivotFields>
  <rowFields count="1">
    <field x="43"/>
  </rowFields>
  <rowItems count="4">
    <i>
      <x/>
    </i>
    <i>
      <x v="1"/>
    </i>
    <i>
      <x v="2"/>
    </i>
    <i t="grand">
      <x/>
    </i>
  </rowItems>
  <colFields count="1">
    <field x="2"/>
  </colFields>
  <colItems count="4">
    <i>
      <x/>
    </i>
    <i>
      <x v="1"/>
    </i>
    <i>
      <x v="2"/>
    </i>
    <i t="grand">
      <x/>
    </i>
  </colItems>
  <dataFields count="1">
    <dataField name="Sum of Qty" fld="42" baseField="0" baseItem="0"/>
  </dataFields>
  <formats count="5">
    <format dxfId="48">
      <pivotArea outline="0" collapsedLevelsAreSubtotals="1" fieldPosition="0"/>
    </format>
    <format dxfId="47">
      <pivotArea field="2" type="button" dataOnly="0" labelOnly="1" outline="0" axis="axisCol" fieldPosition="0"/>
    </format>
    <format dxfId="46">
      <pivotArea type="topRight" dataOnly="0" labelOnly="1" outline="0" fieldPosition="0"/>
    </format>
    <format dxfId="45">
      <pivotArea dataOnly="0" labelOnly="1" fieldPosition="0">
        <references count="1">
          <reference field="2" count="0"/>
        </references>
      </pivotArea>
    </format>
    <format dxfId="4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FCFDF9-8546-3447-86E3-48D029B2D0F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45">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3"/>
        <item x="1"/>
        <item x="2"/>
        <item x="0"/>
        <item t="default"/>
      </items>
    </pivotField>
  </pivotFields>
  <rowFields count="1">
    <field x="44"/>
  </rowFields>
  <rowItems count="5">
    <i>
      <x/>
    </i>
    <i>
      <x v="1"/>
    </i>
    <i>
      <x v="2"/>
    </i>
    <i>
      <x v="3"/>
    </i>
    <i t="grand">
      <x/>
    </i>
  </rowItems>
  <colFields count="1">
    <field x="2"/>
  </colFields>
  <colItems count="4">
    <i>
      <x/>
    </i>
    <i>
      <x v="1"/>
    </i>
    <i>
      <x v="2"/>
    </i>
    <i t="grand">
      <x/>
    </i>
  </colItems>
  <dataFields count="1">
    <dataField name="Sum of Qty" fld="42" baseField="0" baseItem="0"/>
  </dataFields>
  <formats count="5">
    <format dxfId="43">
      <pivotArea outline="0" collapsedLevelsAreSubtotals="1" fieldPosition="0"/>
    </format>
    <format dxfId="42">
      <pivotArea field="2" type="button" dataOnly="0" labelOnly="1" outline="0" axis="axisCol" fieldPosition="0"/>
    </format>
    <format dxfId="41">
      <pivotArea type="topRight" dataOnly="0" labelOnly="1" outline="0" fieldPosition="0"/>
    </format>
    <format dxfId="40">
      <pivotArea dataOnly="0" labelOnly="1" fieldPosition="0">
        <references count="1">
          <reference field="2" count="0"/>
        </references>
      </pivotArea>
    </format>
    <format dxfId="3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677E7C-8FF5-9348-840A-03F23599C94B}"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0" firstHeaderRow="1" firstDataRow="2" firstDataCol="1"/>
  <pivotFields count="45">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6">
        <item x="8"/>
        <item x="6"/>
        <item x="1"/>
        <item x="5"/>
        <item x="7"/>
        <item x="11"/>
        <item x="3"/>
        <item x="4"/>
        <item x="10"/>
        <item x="2"/>
        <item x="0"/>
        <item x="14"/>
        <item x="13"/>
        <item x="9"/>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5">
        <item x="0"/>
        <item x="3"/>
        <item x="2"/>
        <item x="1"/>
        <item t="default"/>
      </items>
    </pivotField>
  </pivotFields>
  <rowFields count="1">
    <field x="20"/>
  </rowFields>
  <rowItems count="16">
    <i>
      <x/>
    </i>
    <i>
      <x v="1"/>
    </i>
    <i>
      <x v="2"/>
    </i>
    <i>
      <x v="3"/>
    </i>
    <i>
      <x v="4"/>
    </i>
    <i>
      <x v="5"/>
    </i>
    <i>
      <x v="6"/>
    </i>
    <i>
      <x v="7"/>
    </i>
    <i>
      <x v="8"/>
    </i>
    <i>
      <x v="9"/>
    </i>
    <i>
      <x v="10"/>
    </i>
    <i>
      <x v="11"/>
    </i>
    <i>
      <x v="12"/>
    </i>
    <i>
      <x v="13"/>
    </i>
    <i>
      <x v="14"/>
    </i>
    <i t="grand">
      <x/>
    </i>
  </rowItems>
  <colFields count="1">
    <field x="44"/>
  </colFields>
  <colItems count="5">
    <i>
      <x/>
    </i>
    <i>
      <x v="1"/>
    </i>
    <i>
      <x v="2"/>
    </i>
    <i>
      <x v="3"/>
    </i>
    <i t="grand">
      <x/>
    </i>
  </colItems>
  <dataFields count="1">
    <dataField name="Sum of Qty" fld="42" baseField="0" baseItem="0"/>
  </dataFields>
  <formats count="5">
    <format dxfId="38">
      <pivotArea outline="0" collapsedLevelsAreSubtotals="1" fieldPosition="0"/>
    </format>
    <format dxfId="37">
      <pivotArea field="44" type="button" dataOnly="0" labelOnly="1" outline="0" axis="axisCol" fieldPosition="0"/>
    </format>
    <format dxfId="36">
      <pivotArea type="topRight" dataOnly="0" labelOnly="1" outline="0" fieldPosition="0"/>
    </format>
    <format dxfId="35">
      <pivotArea dataOnly="0" labelOnly="1" fieldPosition="0">
        <references count="1">
          <reference field="44" count="0"/>
        </references>
      </pivotArea>
    </format>
    <format dxfId="3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67BA5B-E178-A24A-8DF8-8154CB67A0BF}"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1" firstHeaderRow="1" firstDataRow="2" firstDataCol="1"/>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3"/>
        <item x="4"/>
        <item x="1"/>
        <item x="5"/>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4">
        <item x="2"/>
        <item x="1"/>
        <item x="0"/>
        <item t="default"/>
      </items>
    </pivotField>
  </pivotFields>
  <rowFields count="1">
    <field x="20"/>
  </rowFields>
  <rowItems count="7">
    <i>
      <x/>
    </i>
    <i>
      <x v="1"/>
    </i>
    <i>
      <x v="2"/>
    </i>
    <i>
      <x v="3"/>
    </i>
    <i>
      <x v="4"/>
    </i>
    <i>
      <x v="5"/>
    </i>
    <i t="grand">
      <x/>
    </i>
  </rowItems>
  <colFields count="1">
    <field x="44"/>
  </colFields>
  <colItems count="4">
    <i>
      <x/>
    </i>
    <i>
      <x v="1"/>
    </i>
    <i>
      <x v="2"/>
    </i>
    <i t="grand">
      <x/>
    </i>
  </colItems>
  <dataFields count="1">
    <dataField name="Sum of Qty" fld="42" baseField="0" baseItem="0"/>
  </dataFields>
  <formats count="5">
    <format dxfId="33">
      <pivotArea outline="0" collapsedLevelsAreSubtotals="1" fieldPosition="0"/>
    </format>
    <format dxfId="32">
      <pivotArea field="44" type="button" dataOnly="0" labelOnly="1" outline="0" axis="axisCol" fieldPosition="0"/>
    </format>
    <format dxfId="31">
      <pivotArea type="topRight" dataOnly="0" labelOnly="1" outline="0" fieldPosition="0"/>
    </format>
    <format dxfId="30">
      <pivotArea dataOnly="0" labelOnly="1" fieldPosition="0">
        <references count="1">
          <reference field="44" count="0"/>
        </references>
      </pivotArea>
    </format>
    <format dxfId="2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2AC0E4-DF29-754C-89B7-F4A271FD170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6" firstHeaderRow="1" firstDataRow="2" firstDataCol="1"/>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x="10"/>
        <item x="7"/>
        <item x="5"/>
        <item x="2"/>
        <item x="3"/>
        <item x="4"/>
        <item x="0"/>
        <item x="6"/>
        <item x="9"/>
        <item x="1"/>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5">
        <item x="3"/>
        <item x="1"/>
        <item x="2"/>
        <item x="0"/>
        <item t="default"/>
      </items>
    </pivotField>
  </pivotFields>
  <rowFields count="1">
    <field x="20"/>
  </rowFields>
  <rowItems count="12">
    <i>
      <x/>
    </i>
    <i>
      <x v="1"/>
    </i>
    <i>
      <x v="2"/>
    </i>
    <i>
      <x v="3"/>
    </i>
    <i>
      <x v="4"/>
    </i>
    <i>
      <x v="5"/>
    </i>
    <i>
      <x v="6"/>
    </i>
    <i>
      <x v="7"/>
    </i>
    <i>
      <x v="8"/>
    </i>
    <i>
      <x v="9"/>
    </i>
    <i>
      <x v="10"/>
    </i>
    <i t="grand">
      <x/>
    </i>
  </rowItems>
  <colFields count="1">
    <field x="44"/>
  </colFields>
  <colItems count="5">
    <i>
      <x/>
    </i>
    <i>
      <x v="1"/>
    </i>
    <i>
      <x v="2"/>
    </i>
    <i>
      <x v="3"/>
    </i>
    <i t="grand">
      <x/>
    </i>
  </colItems>
  <dataFields count="1">
    <dataField name="Sum of Qty" fld="42" baseField="0" baseItem="0"/>
  </dataFields>
  <formats count="11">
    <format dxfId="28">
      <pivotArea outline="0" collapsedLevelsAreSubtotals="1" fieldPosition="0"/>
    </format>
    <format dxfId="27">
      <pivotArea field="44" type="button" dataOnly="0" labelOnly="1" outline="0" axis="axisCol" fieldPosition="0"/>
    </format>
    <format dxfId="26">
      <pivotArea type="topRight" dataOnly="0" labelOnly="1" outline="0" fieldPosition="0"/>
    </format>
    <format dxfId="25">
      <pivotArea dataOnly="0" labelOnly="1" fieldPosition="0">
        <references count="1">
          <reference field="44" count="0"/>
        </references>
      </pivotArea>
    </format>
    <format dxfId="24">
      <pivotArea dataOnly="0" labelOnly="1" grandCol="1" outline="0" fieldPosition="0"/>
    </format>
    <format dxfId="23">
      <pivotArea outline="0" collapsedLevelsAreSubtotals="1" fieldPosition="0"/>
    </format>
    <format dxfId="22">
      <pivotArea field="20" type="button" dataOnly="0" labelOnly="1" outline="0" axis="axisRow" fieldPosition="0"/>
    </format>
    <format dxfId="21">
      <pivotArea dataOnly="0" labelOnly="1" fieldPosition="0">
        <references count="1">
          <reference field="20" count="0"/>
        </references>
      </pivotArea>
    </format>
    <format dxfId="20">
      <pivotArea dataOnly="0" labelOnly="1" grandRow="1" outline="0" fieldPosition="0"/>
    </format>
    <format dxfId="19">
      <pivotArea dataOnly="0" labelOnly="1" fieldPosition="0">
        <references count="1">
          <reference field="44" count="0"/>
        </references>
      </pivotArea>
    </format>
    <format dxfId="1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B775BA-6B58-4CA9-A40F-28F3760560A9}" name="Table1" displayName="Table1" ref="A40:E83" totalsRowShown="0" headerRowDxfId="52">
  <autoFilter ref="A40:E83" xr:uid="{E9B775BA-6B58-4CA9-A40F-28F3760560A9}"/>
  <tableColumns count="5">
    <tableColumn id="1" xr3:uid="{50CCC2BC-FDE9-478A-9A32-42835D4DA87F}" name="Cat" dataDxfId="51"/>
    <tableColumn id="2" xr3:uid="{5FC92D98-6DEA-4AC4-89A6-158758A37874}" name="Type"/>
    <tableColumn id="5" xr3:uid="{CF707577-9879-473C-B9FF-1890CBA1F4E6}" name="CONCAT" dataDxfId="50">
      <calculatedColumnFormula>_xlfn.CONCAT(A41,B41)</calculatedColumnFormula>
    </tableColumn>
    <tableColumn id="3" xr3:uid="{47DC8053-B358-4F82-8F6F-2277DF7B9C47}" name="Tfiber"/>
    <tableColumn id="4" xr3:uid="{2BC4EB2E-AB59-4144-B11D-5365C641B9AA}" name="Column1" dataDxfId="49"/>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17" Type="http://schemas.openxmlformats.org/officeDocument/2006/relationships/hyperlink" Target="../../../172.28.9.34/share%20drive/Artefacts_T-Fiber%20TNOC%20Tracker/GIS" TargetMode="External"/><Relationship Id="rId21" Type="http://schemas.openxmlformats.org/officeDocument/2006/relationships/hyperlink" Target="../../../172.28.9.34/share%20drive/Artefacts_T-Fiber%20TNOC%20Tracker/OSS/T294" TargetMode="External"/><Relationship Id="rId42" Type="http://schemas.openxmlformats.org/officeDocument/2006/relationships/hyperlink" Target="../../../172.28.9.34/Artefacts_T-Fiber%20TNOC%20Tracker/GPON/T167" TargetMode="External"/><Relationship Id="rId63" Type="http://schemas.openxmlformats.org/officeDocument/2006/relationships/hyperlink" Target="../../../172.28.9.34/Artefacts_T-Fiber%20TNOC%20Tracker/GPON/OLT%20Partition%20Label%20in%20ONT%20Page" TargetMode="External"/><Relationship Id="rId84" Type="http://schemas.openxmlformats.org/officeDocument/2006/relationships/hyperlink" Target="../../../172.28.9.34/Artefacts_T-Fiber%20TNOC%20Tracker/GPON/API" TargetMode="External"/><Relationship Id="rId138" Type="http://schemas.openxmlformats.org/officeDocument/2006/relationships/hyperlink" Target="../../../172.28.9.34/share%20drive/Artefacts_T-Fiber%20TNOC%20Tracker/GIS/T147" TargetMode="External"/><Relationship Id="rId159" Type="http://schemas.openxmlformats.org/officeDocument/2006/relationships/hyperlink" Target="../../../172.28.9.34/Artefacts_T-Fiber%20TNOC%20Tracker/GPON/T173" TargetMode="External"/><Relationship Id="rId170" Type="http://schemas.openxmlformats.org/officeDocument/2006/relationships/hyperlink" Target="../../../172.28.9.34/Artefacts_T-Fiber%20TNOC%20Tracker/IPMPLS/CCTV%20Multicast%20Solution%20LLD%20V1.2%20-%20T190.pdf" TargetMode="External"/><Relationship Id="rId191" Type="http://schemas.openxmlformats.org/officeDocument/2006/relationships/hyperlink" Target="../../../172.28.9.34/Artefacts_T-Fiber%20TNOC%20Tracker/HELPDESK/T361" TargetMode="External"/><Relationship Id="rId205" Type="http://schemas.openxmlformats.org/officeDocument/2006/relationships/hyperlink" Target="../../../172.28.9.34/Artefacts_T-Fiber" TargetMode="External"/><Relationship Id="rId226" Type="http://schemas.openxmlformats.org/officeDocument/2006/relationships/hyperlink" Target="../../../172.28.9.34/share%20drive/Artefacts_T-Fiber%20TNOC%20Tracker/DR/Artifact%20for%20-%20T78" TargetMode="External"/><Relationship Id="rId107" Type="http://schemas.openxmlformats.org/officeDocument/2006/relationships/hyperlink" Target="../../../172.28.9.34/share%20drive/Artefacts_T-Fiber%20TNOC%20Tracker/GIS/T114" TargetMode="External"/><Relationship Id="rId11" Type="http://schemas.openxmlformats.org/officeDocument/2006/relationships/hyperlink" Target="../../../172.28.9.34/share%20drive/Artefacts_T-Fiber%20TNOC%20Tracker/OSS/T236" TargetMode="External"/><Relationship Id="rId32" Type="http://schemas.openxmlformats.org/officeDocument/2006/relationships/hyperlink" Target="../../../172.28.9.34/Artefacts_T-Fiber%20TNOC%20Tracker/GPON/430" TargetMode="External"/><Relationship Id="rId53" Type="http://schemas.openxmlformats.org/officeDocument/2006/relationships/hyperlink" Target="../../../172.28.9.34/Artefacts_T-Fiber%20TNOC%20Tracker/GPON/416" TargetMode="External"/><Relationship Id="rId74" Type="http://schemas.openxmlformats.org/officeDocument/2006/relationships/hyperlink" Target="../../../172.28.9.34/Artefacts_T-Fiber%20TNOC%20Tracker/GPON/API" TargetMode="External"/><Relationship Id="rId128" Type="http://schemas.openxmlformats.org/officeDocument/2006/relationships/hyperlink" Target="../../../172.28.9.34/share%20drive/Artefacts_T-Fiber%20TNOC%20Tracker/GIS/T136" TargetMode="External"/><Relationship Id="rId149" Type="http://schemas.openxmlformats.org/officeDocument/2006/relationships/hyperlink" Target="../../../172.28.9.34/share%20drive/Artefacts_T-Fiber%20TNOC%20Tracker/GIS/T159" TargetMode="External"/><Relationship Id="rId5" Type="http://schemas.openxmlformats.org/officeDocument/2006/relationships/hyperlink" Target="../../../172.28.9.34/Artefacts_T-Fiber%20TNOC%20Tracker/DWDM/Artefact%20-%20T101" TargetMode="External"/><Relationship Id="rId95" Type="http://schemas.openxmlformats.org/officeDocument/2006/relationships/hyperlink" Target="../../../172.28.9.34/Artefacts_T-Fiber%20TNOC%20Tracker/GPON/API" TargetMode="External"/><Relationship Id="rId160" Type="http://schemas.openxmlformats.org/officeDocument/2006/relationships/hyperlink" Target="../../../172.28.9.34/Artefacts_T-Fiber%20TNOC%20Tracker/GPON/T174" TargetMode="External"/><Relationship Id="rId181" Type="http://schemas.openxmlformats.org/officeDocument/2006/relationships/hyperlink" Target="../../../172.28.9.34/Artefacts_T-Fiber%20TNOC%20Tracker/NW-Security/T326" TargetMode="External"/><Relationship Id="rId216" Type="http://schemas.openxmlformats.org/officeDocument/2006/relationships/hyperlink" Target="../../../172.28.9.34/Artefacts_T-Fiber%20TNOC%20Tracker/IPMPLS/Primary%20NTP%20-%20T60,T61,T62.pdf" TargetMode="External"/><Relationship Id="rId237" Type="http://schemas.openxmlformats.org/officeDocument/2006/relationships/hyperlink" Target="../../../172.28.9.34/Artefacts_T-Fiber%20TNOC%20Tracker/DWDM/Artefact%20-%20T98" TargetMode="External"/><Relationship Id="rId22" Type="http://schemas.openxmlformats.org/officeDocument/2006/relationships/hyperlink" Target="../../../172.28.9.34/Artefacts_T-Fiber%20TNOC%20Tracker/NW-Security/T315" TargetMode="External"/><Relationship Id="rId43" Type="http://schemas.openxmlformats.org/officeDocument/2006/relationships/hyperlink" Target="../../../172.28.9.34/Artefacts_T-Fiber%20TNOC%20Tracker/GPON/T167" TargetMode="External"/><Relationship Id="rId64" Type="http://schemas.openxmlformats.org/officeDocument/2006/relationships/hyperlink" Target="../../../172.28.9.34/Artefacts_T-Fiber%20TNOC%20Tracker/GPON/T167" TargetMode="External"/><Relationship Id="rId118" Type="http://schemas.openxmlformats.org/officeDocument/2006/relationships/hyperlink" Target="../../../172.28.9.34/share%20drive/Artefacts_T-Fiber%20TNOC%20Tracker/GIS" TargetMode="External"/><Relationship Id="rId139" Type="http://schemas.openxmlformats.org/officeDocument/2006/relationships/hyperlink" Target="../../../172.28.9.34/share%20drive/Artefacts_T-Fiber%20TNOC%20Tracker/GIS/T148" TargetMode="External"/><Relationship Id="rId85" Type="http://schemas.openxmlformats.org/officeDocument/2006/relationships/hyperlink" Target="../../../172.28.9.34/Artefacts_T-Fiber%20TNOC%20Tracker/GPON/API" TargetMode="External"/><Relationship Id="rId150" Type="http://schemas.openxmlformats.org/officeDocument/2006/relationships/hyperlink" Target="../../../172.28.9.34/Artefacts_T-Fiber%20TNOC%20Tracker/GPON/T162" TargetMode="External"/><Relationship Id="rId171" Type="http://schemas.openxmlformats.org/officeDocument/2006/relationships/hyperlink" Target="../../../172.28.9.34/Artefacts_T-Fiber%20TNOC%20Tracker/DWDM/Artefact%20-%20T106" TargetMode="External"/><Relationship Id="rId192" Type="http://schemas.openxmlformats.org/officeDocument/2006/relationships/hyperlink" Target="../../../172.28.9.34/Artefacts_T-Fiber%20TNOC%20Tracker/HELPDESK/T362" TargetMode="External"/><Relationship Id="rId206" Type="http://schemas.openxmlformats.org/officeDocument/2006/relationships/hyperlink" Target="../../../172.28.9.34/Artefacts_T-Fiber" TargetMode="External"/><Relationship Id="rId227" Type="http://schemas.openxmlformats.org/officeDocument/2006/relationships/hyperlink" Target="../../../172.28.9.34/Artefacts_T-Fiber%20TNOC%20Tracker/DR/Artifact%20for%20-%20T79" TargetMode="External"/><Relationship Id="rId12" Type="http://schemas.openxmlformats.org/officeDocument/2006/relationships/hyperlink" Target="../../../172.28.9.34/share%20drive/Artefacts_T-Fiber%20TNOC%20Tracker/OSS/T244" TargetMode="External"/><Relationship Id="rId33" Type="http://schemas.openxmlformats.org/officeDocument/2006/relationships/hyperlink" Target="../../../172.28.9.34/Artefacts_T-Fiber%20TNOC%20Tracker/GPON/442" TargetMode="External"/><Relationship Id="rId108" Type="http://schemas.openxmlformats.org/officeDocument/2006/relationships/hyperlink" Target="../../../172.28.9.34/share%20drive/Artefacts_T-Fiber%20TNOC%20Tracker/GIS/T115" TargetMode="External"/><Relationship Id="rId129" Type="http://schemas.openxmlformats.org/officeDocument/2006/relationships/hyperlink" Target="../../../172.28.9.34/share%20drive/Artefacts_T-Fiber%20TNOC%20Tracker/GIS/T137" TargetMode="External"/><Relationship Id="rId54" Type="http://schemas.openxmlformats.org/officeDocument/2006/relationships/hyperlink" Target="../../../172.28.9.34/Artefacts_T-Fiber%20TNOC%20Tracker/GPON/Serivce%20Report" TargetMode="External"/><Relationship Id="rId75" Type="http://schemas.openxmlformats.org/officeDocument/2006/relationships/hyperlink" Target="../../../172.28.9.34/Artefacts_T-Fiber%20TNOC%20Tracker/GPON/API" TargetMode="External"/><Relationship Id="rId96" Type="http://schemas.openxmlformats.org/officeDocument/2006/relationships/hyperlink" Target="../../../172.28.9.34/Artefacts_T-Fiber%20TNOC%20Tracker/GPON/API" TargetMode="External"/><Relationship Id="rId140" Type="http://schemas.openxmlformats.org/officeDocument/2006/relationships/hyperlink" Target="../../../172.28.9.34/share%20drive/Artefacts_T-Fiber%20TNOC%20Tracker/GIS/T149" TargetMode="External"/><Relationship Id="rId161" Type="http://schemas.openxmlformats.org/officeDocument/2006/relationships/hyperlink" Target="../../../172.28.9.34/Artefacts_T-Fiber%20TNOC%20Tracker/GPON/T176" TargetMode="External"/><Relationship Id="rId182" Type="http://schemas.openxmlformats.org/officeDocument/2006/relationships/hyperlink" Target="../../../172.28.9.34/Artefacts_T-Fiber%20TNOC%20Tracker/NW-Security/T327" TargetMode="External"/><Relationship Id="rId217" Type="http://schemas.openxmlformats.org/officeDocument/2006/relationships/hyperlink" Target="../../../172.28.9.34/share%20drive/Artefacts_T-Fiber%20TNOC%20Tracker/DR/Artifact%20for%20-%20T65" TargetMode="External"/><Relationship Id="rId6" Type="http://schemas.openxmlformats.org/officeDocument/2006/relationships/hyperlink" Target="../../../172.28.9.34/share%20drive/Artefacts_T-Fiber%20TNOC%20Tracker/OSS/T227" TargetMode="External"/><Relationship Id="rId238" Type="http://schemas.openxmlformats.org/officeDocument/2006/relationships/hyperlink" Target="../../../172.28.9.34/SHARE%20DRIVE/Artefacts_T-Fiber%20TNOC%20Tracker/OSS" TargetMode="External"/><Relationship Id="rId23" Type="http://schemas.openxmlformats.org/officeDocument/2006/relationships/hyperlink" Target="../../../172.28.9.34/SHARE%20DRIVE/Artefacts_T-Fiber%20TNOC%20Tracker/OSS" TargetMode="External"/><Relationship Id="rId119" Type="http://schemas.openxmlformats.org/officeDocument/2006/relationships/hyperlink" Target="../../../172.28.9.34/share%20drive/Artefacts_T-Fiber%20TNOC%20Tracker/GIS/T127" TargetMode="External"/><Relationship Id="rId44" Type="http://schemas.openxmlformats.org/officeDocument/2006/relationships/hyperlink" Target="../../../172.28.9.34/Artefacts_T-Fiber%20TNOC%20Tracker/GPON/T167" TargetMode="External"/><Relationship Id="rId65" Type="http://schemas.openxmlformats.org/officeDocument/2006/relationships/hyperlink" Target="../../../172.28.9.34/Artefacts_T-Fiber%20TNOC%20Tracker/GPON/DIAGUSER%20Credentials%20are%20Not%20Resetting" TargetMode="External"/><Relationship Id="rId86" Type="http://schemas.openxmlformats.org/officeDocument/2006/relationships/hyperlink" Target="../../../172.28.9.34/Artefacts_T-Fiber%20TNOC%20Tracker/GPON/API" TargetMode="External"/><Relationship Id="rId130" Type="http://schemas.openxmlformats.org/officeDocument/2006/relationships/hyperlink" Target="../../../172.28.9.34/share%20drive/Artefacts_T-Fiber%20TNOC%20Tracker/GIS/T138" TargetMode="External"/><Relationship Id="rId151" Type="http://schemas.openxmlformats.org/officeDocument/2006/relationships/hyperlink" Target="../../../172.28.9.34/Artefacts_T-Fiber%20TNOC%20Tracker/GPON/T164" TargetMode="External"/><Relationship Id="rId172" Type="http://schemas.openxmlformats.org/officeDocument/2006/relationships/hyperlink" Target="../../20322625/AppData/ranganadham_srinivasarao_ltts_com/Documents/To%20Copy/Others/LnT%20NoC/OSS%20Requirement%20for%20IPMPLS%20V1.1.xlsx" TargetMode="External"/><Relationship Id="rId193" Type="http://schemas.openxmlformats.org/officeDocument/2006/relationships/hyperlink" Target="../../../172.28.9.34/Artefacts_T-Fiber%20TNOC%20Tracker/HELPDESK/T363" TargetMode="External"/><Relationship Id="rId207" Type="http://schemas.openxmlformats.org/officeDocument/2006/relationships/hyperlink" Target="../../../172.28.9.34/Artefacts_T-Fiber" TargetMode="External"/><Relationship Id="rId228" Type="http://schemas.openxmlformats.org/officeDocument/2006/relationships/hyperlink" Target="../../../172.28.9.34/Artefacts_T-Fiber%20TNOC%20Tracker/IPMPLS/Primary%20NTP%20-%20T60,T61,T62.pdf" TargetMode="External"/><Relationship Id="rId13" Type="http://schemas.openxmlformats.org/officeDocument/2006/relationships/hyperlink" Target="../../../172.28.9.34/share%20drive/Artefacts_T-Fiber%20TNOC%20Tracker/OSS/T245" TargetMode="External"/><Relationship Id="rId109" Type="http://schemas.openxmlformats.org/officeDocument/2006/relationships/hyperlink" Target="../../../172.28.9.34/share%20drive/Artefacts_T-Fiber%20TNOC%20Tracker/GIS/T116" TargetMode="External"/><Relationship Id="rId34" Type="http://schemas.openxmlformats.org/officeDocument/2006/relationships/hyperlink" Target="../../../172.28.9.34/Artefacts_T-Fiber%20TNOC%20Tracker/GPON/API%20to%20validate%20the%20configured%20Services" TargetMode="External"/><Relationship Id="rId55" Type="http://schemas.openxmlformats.org/officeDocument/2006/relationships/hyperlink" Target="../../../172.28.9.34/Artefacts_T-Fiber%20TNOC%20Tracker/GPON/Report%20of%20Syslog%20enabled%20in%20Tejas%20OLTs" TargetMode="External"/><Relationship Id="rId76" Type="http://schemas.openxmlformats.org/officeDocument/2006/relationships/hyperlink" Target="../../../172.28.9.34/Artefacts_T-Fiber%20TNOC%20Tracker/GPON/API" TargetMode="External"/><Relationship Id="rId97" Type="http://schemas.openxmlformats.org/officeDocument/2006/relationships/hyperlink" Target="../../../172.28.9.34/Artefacts_T-Fiber%20TNOC%20Tracker/GPON/ONT%20ETH%20PM%20Report" TargetMode="External"/><Relationship Id="rId120" Type="http://schemas.openxmlformats.org/officeDocument/2006/relationships/hyperlink" Target="../../../172.28.9.34/share%20drive/Artefacts_T-Fiber%20TNOC%20Tracker/GIS/T128" TargetMode="External"/><Relationship Id="rId141" Type="http://schemas.openxmlformats.org/officeDocument/2006/relationships/hyperlink" Target="../../../172.28.9.34/share%20drive/Artefacts_T-Fiber%20TNOC%20Tracker/GIS/T150" TargetMode="External"/><Relationship Id="rId7" Type="http://schemas.openxmlformats.org/officeDocument/2006/relationships/hyperlink" Target="../../../172.28.9.34/share%20drive/Artefacts_T-Fiber%20TNOC%20Tracker/OSS/T229" TargetMode="External"/><Relationship Id="rId162" Type="http://schemas.openxmlformats.org/officeDocument/2006/relationships/hyperlink" Target="../../../172.28.9.34/Artefacts_T-Fiber%20TNOC%20Tracker/GPON/T177" TargetMode="External"/><Relationship Id="rId183" Type="http://schemas.openxmlformats.org/officeDocument/2006/relationships/hyperlink" Target="../../../172.28.9.34/Artefacts_T-Fiber%20TNOC%20Tracker/NW-Security/T153" TargetMode="External"/><Relationship Id="rId218" Type="http://schemas.openxmlformats.org/officeDocument/2006/relationships/hyperlink" Target="../../../172.28.9.34/Artefacts_T-Fiber%20TNOC%20Tracker/DR/Artifact%20for%20-%20T66" TargetMode="External"/><Relationship Id="rId239" Type="http://schemas.openxmlformats.org/officeDocument/2006/relationships/hyperlink" Target="../../../172.28.9.34/Artefacts_T-Fiber" TargetMode="External"/><Relationship Id="rId24" Type="http://schemas.openxmlformats.org/officeDocument/2006/relationships/hyperlink" Target="../../../172.28.9.34/share%20drive/Artefacts_T-Fiber%20TNOC%20Tracker/OSS/T389" TargetMode="External"/><Relationship Id="rId45" Type="http://schemas.openxmlformats.org/officeDocument/2006/relationships/hyperlink" Target="../../../172.28.9.34/Artefacts_T-Fiber%20TNOC%20Tracker/GPON/T167" TargetMode="External"/><Relationship Id="rId66" Type="http://schemas.openxmlformats.org/officeDocument/2006/relationships/hyperlink" Target="../../../172.28.9.34/Artefacts_T-Fiber%20TNOC%20Tracker/GPON/Add%20UNI%20in%20Translated%20Service" TargetMode="External"/><Relationship Id="rId87" Type="http://schemas.openxmlformats.org/officeDocument/2006/relationships/hyperlink" Target="../../../172.28.9.34/Artefacts_T-Fiber%20TNOC%20Tracker/GPON/API" TargetMode="External"/><Relationship Id="rId110" Type="http://schemas.openxmlformats.org/officeDocument/2006/relationships/hyperlink" Target="../../../172.28.9.34/share%20drive/Artefacts_T-Fiber%20TNOC%20Tracker/GIS/T117" TargetMode="External"/><Relationship Id="rId131" Type="http://schemas.openxmlformats.org/officeDocument/2006/relationships/hyperlink" Target="../../../172.28.9.34/share%20drive/Artefacts_T-Fiber%20TNOC%20Tracker/GIS/T139" TargetMode="External"/><Relationship Id="rId152" Type="http://schemas.openxmlformats.org/officeDocument/2006/relationships/hyperlink" Target="../../../172.28.9.34/Artefacts_T-Fiber%20TNOC%20Tracker/GPON/T165" TargetMode="External"/><Relationship Id="rId173" Type="http://schemas.openxmlformats.org/officeDocument/2006/relationships/hyperlink" Target="../../../172.28.9.34/share%20drive/Artefacts_T-Fiber%20TNOC%20Tracker/OSS/T235" TargetMode="External"/><Relationship Id="rId194" Type="http://schemas.openxmlformats.org/officeDocument/2006/relationships/hyperlink" Target="../../../172.28.9.34/Artefacts_T-Fiber%20TNOC%20Tracker/HELPDESK/T366" TargetMode="External"/><Relationship Id="rId208" Type="http://schemas.openxmlformats.org/officeDocument/2006/relationships/hyperlink" Target="../../../172.28.9.34/Artefacts_T-Fiber%20TNOC%20Tracker/DC%20IT-Infra/Artifact%20for%20-%20T49" TargetMode="External"/><Relationship Id="rId229" Type="http://schemas.openxmlformats.org/officeDocument/2006/relationships/hyperlink" Target="../../../172.28.9.34/share%20drive/Artefacts_T-Fiber%20TNOC%20Tracker/DR/Artifact%20for%20-%20T82" TargetMode="External"/><Relationship Id="rId240" Type="http://schemas.openxmlformats.org/officeDocument/2006/relationships/hyperlink" Target="../../../172.28.9.34/Artefacts_T-Fiber%20TNOC%20Tracker/GPON/T298" TargetMode="External"/><Relationship Id="rId14" Type="http://schemas.openxmlformats.org/officeDocument/2006/relationships/hyperlink" Target="../../../172.28.9.34/share%20drive/Artefacts_T-Fiber%20TNOC%20Tracker/OSS/T246" TargetMode="External"/><Relationship Id="rId35" Type="http://schemas.openxmlformats.org/officeDocument/2006/relationships/hyperlink" Target="../../../172.28.9.34/Artefacts_T-Fiber%20TNOC%20Tracker/GPON/API%20Document" TargetMode="External"/><Relationship Id="rId56" Type="http://schemas.openxmlformats.org/officeDocument/2006/relationships/hyperlink" Target="../../../172.28.9.34/Artefacts_T-Fiber%20TNOC%20Tracker/GPON/Report%20of%20Radius%20enabled%20in%20Tejas%20OLTs" TargetMode="External"/><Relationship Id="rId77" Type="http://schemas.openxmlformats.org/officeDocument/2006/relationships/hyperlink" Target="../../../172.28.9.34/Artefacts_T-Fiber%20TNOC%20Tracker/GPON/API" TargetMode="External"/><Relationship Id="rId100" Type="http://schemas.openxmlformats.org/officeDocument/2006/relationships/hyperlink" Target="../../../172.28.9.34/share%20drive/Artefacts_T-Fiber%20TNOC%20Tracker/BSS/Artifact_T10" TargetMode="External"/><Relationship Id="rId8" Type="http://schemas.openxmlformats.org/officeDocument/2006/relationships/hyperlink" Target="../../../172.28.9.34/share%20drive/Artefacts_T-Fiber%20TNOC%20Tracker/OSS/T232" TargetMode="External"/><Relationship Id="rId98" Type="http://schemas.openxmlformats.org/officeDocument/2006/relationships/hyperlink" Target="../../../172.28.9.34/Artefacts_T-Fiber%20TNOC%20Tracker/GPON/ONT%20WiFi%20PM%20Report" TargetMode="External"/><Relationship Id="rId121" Type="http://schemas.openxmlformats.org/officeDocument/2006/relationships/hyperlink" Target="../../../172.28.9.34/share%20drive/Artefacts_T-Fiber%20TNOC%20Tracker/GIS" TargetMode="External"/><Relationship Id="rId142" Type="http://schemas.openxmlformats.org/officeDocument/2006/relationships/hyperlink" Target="../../../172.28.9.34/share%20drive/Artefacts_T-Fiber%20TNOC%20Tracker/GIS/T151" TargetMode="External"/><Relationship Id="rId163" Type="http://schemas.openxmlformats.org/officeDocument/2006/relationships/hyperlink" Target="../../../172.28.9.34/Artefacts_T-Fiber%20TNOC%20Tracker/GPON/T178" TargetMode="External"/><Relationship Id="rId184" Type="http://schemas.openxmlformats.org/officeDocument/2006/relationships/hyperlink" Target="../../../172.28.9.34/Artefacts_T-Fiber%20TNOC%20Tracker/HELPDESK/T166" TargetMode="External"/><Relationship Id="rId219" Type="http://schemas.openxmlformats.org/officeDocument/2006/relationships/hyperlink" Target="../../../172.28.9.34/share%20drive/Artefacts_T-Fiber%20TNOC%20Tracker/DR/Artifact%20for%20-T67" TargetMode="External"/><Relationship Id="rId230" Type="http://schemas.openxmlformats.org/officeDocument/2006/relationships/hyperlink" Target="../../../172.28.9.34/Artefacts_T-Fiber%20TNOC%20Tracker/DWDM/Artefact%20-%20T89" TargetMode="External"/><Relationship Id="rId25" Type="http://schemas.openxmlformats.org/officeDocument/2006/relationships/hyperlink" Target="../../../172.28.9.34/share%20drive/Artefacts_T-Fiber%20TNOC%20Tracker/OSS/T392" TargetMode="External"/><Relationship Id="rId46" Type="http://schemas.openxmlformats.org/officeDocument/2006/relationships/hyperlink" Target="../../../172.28.9.34/Artefacts_T-Fiber%20TNOC%20Tracker/GPON/T167" TargetMode="External"/><Relationship Id="rId67" Type="http://schemas.openxmlformats.org/officeDocument/2006/relationships/hyperlink" Target="../../../172.28.9.34/Artefacts_T-Fiber%20TNOC%20Tracker/GPON/434" TargetMode="External"/><Relationship Id="rId88" Type="http://schemas.openxmlformats.org/officeDocument/2006/relationships/hyperlink" Target="../../../172.28.9.34/Artefacts_T-Fiber%20TNOC%20Tracker/GPON/API" TargetMode="External"/><Relationship Id="rId111" Type="http://schemas.openxmlformats.org/officeDocument/2006/relationships/hyperlink" Target="../../../172.28.9.34/share%20drive/Artefacts_T-Fiber%20TNOC%20Tracker/GIS/T118" TargetMode="External"/><Relationship Id="rId132" Type="http://schemas.openxmlformats.org/officeDocument/2006/relationships/hyperlink" Target="../../../172.28.9.34/share%20drive/Artefacts_T-Fiber%20TNOC%20Tracker/GIS/T140" TargetMode="External"/><Relationship Id="rId153" Type="http://schemas.openxmlformats.org/officeDocument/2006/relationships/hyperlink" Target="../../../172.28.9.34/Artefacts_T-Fiber%20TNOC%20Tracker/GPON/T167" TargetMode="External"/><Relationship Id="rId174" Type="http://schemas.openxmlformats.org/officeDocument/2006/relationships/hyperlink" Target="../../../172.28.9.34/share%20drive/Artefacts_T-Fiber%20TNOC%20Tracker/DC%20IT-Infra/Artifact%20%20for%20-%20T297" TargetMode="External"/><Relationship Id="rId195" Type="http://schemas.openxmlformats.org/officeDocument/2006/relationships/hyperlink" Target="../../../172.28.9.34/Artefacts_T-Fiber%20TNOC%20Tracker/HELPDESK/T367" TargetMode="External"/><Relationship Id="rId209" Type="http://schemas.openxmlformats.org/officeDocument/2006/relationships/hyperlink" Target="../../../172.28.9.34/Artefacts_T-Fiber%20TNOC%20Tracker/NW-Security/T50" TargetMode="External"/><Relationship Id="rId220" Type="http://schemas.openxmlformats.org/officeDocument/2006/relationships/hyperlink" Target="../../../172.28.9.34/Artefacts_T-Fiber%20TNOC%20Tracker/DR/Artifact%20for%20-T68" TargetMode="External"/><Relationship Id="rId241" Type="http://schemas.openxmlformats.org/officeDocument/2006/relationships/hyperlink" Target="../../../172.28.9.34/Artefacts_T-Fiber%20TNOC%20Tracker/HELPDESK/T368" TargetMode="External"/><Relationship Id="rId15" Type="http://schemas.openxmlformats.org/officeDocument/2006/relationships/hyperlink" Target="../../../172.28.9.34/share%20drive/Artefacts_T-Fiber%20TNOC%20Tracker/OSS/T253" TargetMode="External"/><Relationship Id="rId36" Type="http://schemas.openxmlformats.org/officeDocument/2006/relationships/hyperlink" Target="../../../172.28.9.34/Artefacts_T-Fiber%20TNOC%20Tracker/GPON/472" TargetMode="External"/><Relationship Id="rId57" Type="http://schemas.openxmlformats.org/officeDocument/2006/relationships/hyperlink" Target="../../../172.28.9.34/Artefacts_T-Fiber%20TNOC%20Tracker/GPON/T167" TargetMode="External"/><Relationship Id="rId106" Type="http://schemas.openxmlformats.org/officeDocument/2006/relationships/hyperlink" Target="../../../172.28.9.34/share%20drive/Artefacts_T-Fiber%20TNOC%20Tracker/GIS/T113" TargetMode="External"/><Relationship Id="rId127" Type="http://schemas.openxmlformats.org/officeDocument/2006/relationships/hyperlink" Target="../../../172.28.9.34/share%20drive/Artefacts_T-Fiber%20TNOC%20Tracker/GIS" TargetMode="External"/><Relationship Id="rId10" Type="http://schemas.openxmlformats.org/officeDocument/2006/relationships/hyperlink" Target="../../../172.28.9.34/share%20drive/Artefacts_T-Fiber%20TNOC%20Tracker/OSS/T234" TargetMode="External"/><Relationship Id="rId31" Type="http://schemas.openxmlformats.org/officeDocument/2006/relationships/hyperlink" Target="../../../172.28.9.34/Artefacts_T-Fiber%20TNOC%20Tracker/GPON/417" TargetMode="External"/><Relationship Id="rId52" Type="http://schemas.openxmlformats.org/officeDocument/2006/relationships/hyperlink" Target="../../../172.28.9.34/Artefacts_T-Fiber%20TNOC%20Tracker/GPON/Discovery%20of%20Mixed%20Service" TargetMode="External"/><Relationship Id="rId73" Type="http://schemas.openxmlformats.org/officeDocument/2006/relationships/hyperlink" Target="../../../172.28.9.34/Artefacts_T-Fiber%20TNOC%20Tracker/GPON/API" TargetMode="External"/><Relationship Id="rId78" Type="http://schemas.openxmlformats.org/officeDocument/2006/relationships/hyperlink" Target="../../../172.28.9.34/Artefacts_T-Fiber%20TNOC%20Tracker/GPON/API" TargetMode="External"/><Relationship Id="rId94" Type="http://schemas.openxmlformats.org/officeDocument/2006/relationships/hyperlink" Target="../../../172.28.9.34/Artefacts_T-Fiber%20TNOC%20Tracker/GPON/API" TargetMode="External"/><Relationship Id="rId99" Type="http://schemas.openxmlformats.org/officeDocument/2006/relationships/hyperlink" Target="../../../172.28.9.34/Artefacts_T-Fiber%20TNOC%20Tracker/GPON/Nokia%20LAN%20LOS" TargetMode="External"/><Relationship Id="rId101" Type="http://schemas.openxmlformats.org/officeDocument/2006/relationships/hyperlink" Target="../../../172.28.9.34/Artefacts_T-Fiber%20TNOC%20Tracker/DWDM/Artefact%20-%20T102" TargetMode="External"/><Relationship Id="rId122" Type="http://schemas.openxmlformats.org/officeDocument/2006/relationships/hyperlink" Target="../../../172.28.9.34/share%20drive/Artefacts_T-Fiber%20TNOC%20Tracker/GIS/T130" TargetMode="External"/><Relationship Id="rId143" Type="http://schemas.openxmlformats.org/officeDocument/2006/relationships/hyperlink" Target="../../../172.28.9.34/share%20drive/Artefacts_T-Fiber%20TNOC%20Tracker/GIS/T152" TargetMode="External"/><Relationship Id="rId148" Type="http://schemas.openxmlformats.org/officeDocument/2006/relationships/hyperlink" Target="../../../172.28.9.34/share%20drive/Artefacts_T-Fiber%20TNOC%20Tracker/GIS/T158" TargetMode="External"/><Relationship Id="rId164" Type="http://schemas.openxmlformats.org/officeDocument/2006/relationships/hyperlink" Target="../../../172.28.9.34/Artefacts_T-Fiber%20TNOC%20Tracker/GPON/T179" TargetMode="External"/><Relationship Id="rId169" Type="http://schemas.openxmlformats.org/officeDocument/2006/relationships/hyperlink" Target="../../../172.28.9.34/Artefacts_T-Fiber%20TNOC%20Tracker/IPMPLS/T-FIBER%20T-Net%20for%20GI%20Broadband%20Service%20Design%20LLD%20V1.1%20-%20T188.pdf" TargetMode="External"/><Relationship Id="rId185" Type="http://schemas.openxmlformats.org/officeDocument/2006/relationships/hyperlink" Target="../../../172.28.9.34/Artefacts_T-Fiber%20TNOC%20Tracker/HELPDESK/T166" TargetMode="External"/><Relationship Id="rId4" Type="http://schemas.openxmlformats.org/officeDocument/2006/relationships/hyperlink" Target="../../../172.28.9.34/Artefacts_T-Fiber%20TNOC%20Tracker/OSS/Artifact-T288" TargetMode="External"/><Relationship Id="rId9" Type="http://schemas.openxmlformats.org/officeDocument/2006/relationships/hyperlink" Target="../../../172.28.9.34/share%20drive/Artefacts_T-Fiber%20TNOC%20Tracker/OSS/T233" TargetMode="External"/><Relationship Id="rId180" Type="http://schemas.openxmlformats.org/officeDocument/2006/relationships/hyperlink" Target="../../../172.28.9.34/Artefacts_T-Fiber%20TNOC%20Tracker/Security/T324" TargetMode="External"/><Relationship Id="rId210" Type="http://schemas.openxmlformats.org/officeDocument/2006/relationships/hyperlink" Target="../../../172.28.9.34/Artefacts_T-Fiber" TargetMode="External"/><Relationship Id="rId215" Type="http://schemas.openxmlformats.org/officeDocument/2006/relationships/hyperlink" Target="../../../172.28.9.34/share%20drive/Artefacts_T-Fiber%20TNOC%20Tracker/DC%20IT-Infra/Artifact%20for%20-%20T56" TargetMode="External"/><Relationship Id="rId236" Type="http://schemas.openxmlformats.org/officeDocument/2006/relationships/hyperlink" Target="../../../172.28.9.34/Artefacts_T-Fiber%20TNOC%20Tracker/DWDM/Artefact%20-%20T96" TargetMode="External"/><Relationship Id="rId26" Type="http://schemas.openxmlformats.org/officeDocument/2006/relationships/hyperlink" Target="../../../172.28.9.34/Artefacts_T-Fiber%20TNOC%20Tracker/GPON/425" TargetMode="External"/><Relationship Id="rId231" Type="http://schemas.openxmlformats.org/officeDocument/2006/relationships/hyperlink" Target="../../../172.28.9.34/Artefacts_T-Fiber%20TNOC%20Tracker/DWDM/Artefact%20-%20T90" TargetMode="External"/><Relationship Id="rId47" Type="http://schemas.openxmlformats.org/officeDocument/2006/relationships/hyperlink" Target="../../../172.28.9.34/Artefacts_T-Fiber%20TNOC%20Tracker/GPON/T167" TargetMode="External"/><Relationship Id="rId68" Type="http://schemas.openxmlformats.org/officeDocument/2006/relationships/hyperlink" Target="../../../172.28.9.34/Artefacts_T-Fiber%20TNOC%20Tracker/GPON/T167" TargetMode="External"/><Relationship Id="rId89" Type="http://schemas.openxmlformats.org/officeDocument/2006/relationships/hyperlink" Target="../../../172.28.9.34/Artefacts_T-Fiber%20TNOC%20Tracker/GPON/API" TargetMode="External"/><Relationship Id="rId112" Type="http://schemas.openxmlformats.org/officeDocument/2006/relationships/hyperlink" Target="../../../172.28.9.34/share%20drive/Artefacts_T-Fiber%20TNOC%20Tracker/GIS/T119" TargetMode="External"/><Relationship Id="rId133" Type="http://schemas.openxmlformats.org/officeDocument/2006/relationships/hyperlink" Target="../../../172.28.9.34/share%20drive/Artefacts_T-Fiber%20TNOC%20Tracker/GIS/T141" TargetMode="External"/><Relationship Id="rId154" Type="http://schemas.openxmlformats.org/officeDocument/2006/relationships/hyperlink" Target="../../../172.28.9.34/Artefacts_T-Fiber%20TNOC%20Tracker/GPON/T168" TargetMode="External"/><Relationship Id="rId175" Type="http://schemas.openxmlformats.org/officeDocument/2006/relationships/hyperlink" Target="../../../172.28.9.34/Artefacts_T-Fiber%20TNOC%20Tracker/GPON/T298" TargetMode="External"/><Relationship Id="rId196" Type="http://schemas.openxmlformats.org/officeDocument/2006/relationships/hyperlink" Target="../../../172.28.9.34/Artefacts_T-Fiber%20TNOC%20Tracker/HELPDESK/T368" TargetMode="External"/><Relationship Id="rId200" Type="http://schemas.openxmlformats.org/officeDocument/2006/relationships/hyperlink" Target="../../../172.28.9.34/share%20drive/Artefacts_T-Fiber%20TNOC%20Tracker/DC%20IT-Infra/Artifact%20for%20-%20T41" TargetMode="External"/><Relationship Id="rId16" Type="http://schemas.openxmlformats.org/officeDocument/2006/relationships/hyperlink" Target="../../../172.28.9.34/share%20drive/Artefacts_T-Fiber%20TNOC%20Tracker/OSS/T255" TargetMode="External"/><Relationship Id="rId221" Type="http://schemas.openxmlformats.org/officeDocument/2006/relationships/hyperlink" Target="../../../172.28.9.34/Artefacts_T-Fiber%20TNOC%20Tracker/DR/Artifact%20for%20-T69" TargetMode="External"/><Relationship Id="rId242" Type="http://schemas.openxmlformats.org/officeDocument/2006/relationships/printerSettings" Target="../printerSettings/printerSettings1.bin"/><Relationship Id="rId37" Type="http://schemas.openxmlformats.org/officeDocument/2006/relationships/hyperlink" Target="../../../172.28.9.34/Artefacts_T-Fiber%20TNOC%20Tracker/TNOC/Artifact%20for%20-%20394" TargetMode="External"/><Relationship Id="rId58" Type="http://schemas.openxmlformats.org/officeDocument/2006/relationships/hyperlink" Target="../../../172.28.9.34/Artefacts_T-Fiber%20TNOC%20Tracker/GPON/ONT%20Unexpected%20State" TargetMode="External"/><Relationship Id="rId79" Type="http://schemas.openxmlformats.org/officeDocument/2006/relationships/hyperlink" Target="../../../172.28.9.34/Artefacts_T-Fiber%20TNOC%20Tracker/GPON/API" TargetMode="External"/><Relationship Id="rId102" Type="http://schemas.openxmlformats.org/officeDocument/2006/relationships/hyperlink" Target="../../../172.28.9.34/share%20drive/Artefacts_T-Fiber%20TNOC%20Tracker/GIS/T108" TargetMode="External"/><Relationship Id="rId123" Type="http://schemas.openxmlformats.org/officeDocument/2006/relationships/hyperlink" Target="../../../172.28.9.34/share%20drive/Artefacts_T-Fiber%20TNOC%20Tracker/GIS/T131" TargetMode="External"/><Relationship Id="rId144" Type="http://schemas.openxmlformats.org/officeDocument/2006/relationships/hyperlink" Target="../../../172.28.9.34/share%20drive/Artefacts_T-Fiber%20TNOC%20Tracker/GIS/T154" TargetMode="External"/><Relationship Id="rId90" Type="http://schemas.openxmlformats.org/officeDocument/2006/relationships/hyperlink" Target="../../../172.28.9.34/Artefacts_T-Fiber%20TNOC%20Tracker/GPON/API%20to%20validate%20the%20configured%20Services" TargetMode="External"/><Relationship Id="rId165" Type="http://schemas.openxmlformats.org/officeDocument/2006/relationships/hyperlink" Target="../../../172.28.9.34/Artefacts_T-Fiber%20TNOC%20Tracker/GPON/T181" TargetMode="External"/><Relationship Id="rId186" Type="http://schemas.openxmlformats.org/officeDocument/2006/relationships/hyperlink" Target="../../../172.28.9.34/Artefacts_T-Fiber%20TNOC%20Tracker/HELPDESK/T353" TargetMode="External"/><Relationship Id="rId211" Type="http://schemas.openxmlformats.org/officeDocument/2006/relationships/hyperlink" Target="../../../172.28.9.34/share" TargetMode="External"/><Relationship Id="rId232" Type="http://schemas.openxmlformats.org/officeDocument/2006/relationships/hyperlink" Target="../../../172.28.9.34/Artefacts_T-Fiber%20TNOC%20Tracker/DWDM/Artefact%20-%20T91%20&amp;%20T92" TargetMode="External"/><Relationship Id="rId27" Type="http://schemas.openxmlformats.org/officeDocument/2006/relationships/hyperlink" Target="../../../172.28.9.34/Artefacts_T-Fiber%20TNOC%20Tracker/NW-Security/T300" TargetMode="External"/><Relationship Id="rId48" Type="http://schemas.openxmlformats.org/officeDocument/2006/relationships/hyperlink" Target="../../../172.28.9.34/Artefacts_T-Fiber%20TNOC%20Tracker/GPON/ONT%20Ports%20description" TargetMode="External"/><Relationship Id="rId69" Type="http://schemas.openxmlformats.org/officeDocument/2006/relationships/hyperlink" Target="../../../172.28.9.34/Artefacts_T-Fiber%20TNOC%20Tracker/GPON/T167" TargetMode="External"/><Relationship Id="rId113" Type="http://schemas.openxmlformats.org/officeDocument/2006/relationships/hyperlink" Target="../../../172.28.9.34/share%20drive/Artefacts_T-Fiber%20TNOC%20Tracker/GIS/T120" TargetMode="External"/><Relationship Id="rId134" Type="http://schemas.openxmlformats.org/officeDocument/2006/relationships/hyperlink" Target="../../../172.28.9.34/share%20drive/Artefacts_T-Fiber%20TNOC%20Tracker/GIS/T142" TargetMode="External"/><Relationship Id="rId80" Type="http://schemas.openxmlformats.org/officeDocument/2006/relationships/hyperlink" Target="../../../172.28.9.34/Artefacts_T-Fiber%20TNOC%20Tracker/GPON/API" TargetMode="External"/><Relationship Id="rId155" Type="http://schemas.openxmlformats.org/officeDocument/2006/relationships/hyperlink" Target="../../../172.28.9.34/Artefacts_T-Fiber%20TNOC%20Tracker/GPON/T169" TargetMode="External"/><Relationship Id="rId176" Type="http://schemas.openxmlformats.org/officeDocument/2006/relationships/hyperlink" Target="../../../172.28.9.34/Artefacts_T-Fiber%20TNOC%20Tracker/HELPDESK/T312" TargetMode="External"/><Relationship Id="rId197" Type="http://schemas.openxmlformats.org/officeDocument/2006/relationships/hyperlink" Target="../../../172.28.9.34/Artefacts_T-Fiber%20TNOC%20Tracker/GPON/T372" TargetMode="External"/><Relationship Id="rId201" Type="http://schemas.openxmlformats.org/officeDocument/2006/relationships/hyperlink" Target="../../../172.28.9.34/share" TargetMode="External"/><Relationship Id="rId222" Type="http://schemas.openxmlformats.org/officeDocument/2006/relationships/hyperlink" Target="../../../172.28.9.34/share%20drive/Artefacts_T-Fiber%20TNOC%20Tracker/DR/Artifact%20for%20-%20T70" TargetMode="External"/><Relationship Id="rId17" Type="http://schemas.openxmlformats.org/officeDocument/2006/relationships/hyperlink" Target="../../../172.28.9.34/share%20drive/Artefacts_T-Fiber%20TNOC%20Tracker/OSS/T270" TargetMode="External"/><Relationship Id="rId38" Type="http://schemas.openxmlformats.org/officeDocument/2006/relationships/hyperlink" Target="../../../172.28.9.34/Artefacts_T-Fiber%20TNOC%20Tracker/TNOC" TargetMode="External"/><Relationship Id="rId59" Type="http://schemas.openxmlformats.org/officeDocument/2006/relationships/hyperlink" Target="../../../172.28.9.34/Artefacts_T-Fiber%20TNOC%20Tracker/GPON/Create%20Service%20with%20Mulitple%20UNIs" TargetMode="External"/><Relationship Id="rId103" Type="http://schemas.openxmlformats.org/officeDocument/2006/relationships/hyperlink" Target="../../../172.28.9.34/share%20drive/Artefacts_T-Fiber%20TNOC%20Tracker/GIS/T110" TargetMode="External"/><Relationship Id="rId124" Type="http://schemas.openxmlformats.org/officeDocument/2006/relationships/hyperlink" Target="../../../172.28.9.34/share%20drive/Artefacts_T-Fiber%20TNOC%20Tracker/GIS/T132" TargetMode="External"/><Relationship Id="rId70" Type="http://schemas.openxmlformats.org/officeDocument/2006/relationships/hyperlink" Target="../../../172.28.9.34/Artefacts_T-Fiber%20TNOC%20Tracker/GPON/437" TargetMode="External"/><Relationship Id="rId91" Type="http://schemas.openxmlformats.org/officeDocument/2006/relationships/hyperlink" Target="../../../172.28.9.34/Artefacts_T-Fiber%20TNOC%20Tracker/GPON/API" TargetMode="External"/><Relationship Id="rId145" Type="http://schemas.openxmlformats.org/officeDocument/2006/relationships/hyperlink" Target="../../../172.28.9.34/share%20drive/Artefacts_T-Fiber%20TNOC%20Tracker/GIS/T155" TargetMode="External"/><Relationship Id="rId166" Type="http://schemas.openxmlformats.org/officeDocument/2006/relationships/hyperlink" Target="../../../172.28.9.34/Artefacts_T-Fiber%20TNOC%20Tracker/GPON/T183" TargetMode="External"/><Relationship Id="rId187" Type="http://schemas.openxmlformats.org/officeDocument/2006/relationships/hyperlink" Target="../../../172.28.9.34/Artefacts_T-Fiber%20TNOC%20Tracker/HELPDESK/T166" TargetMode="External"/><Relationship Id="rId1" Type="http://schemas.openxmlformats.org/officeDocument/2006/relationships/hyperlink" Target="../../../172.28.9.34/Artefacts_T-Fiber%20TNOC%20Tracker/HELPDESK/T366" TargetMode="External"/><Relationship Id="rId212" Type="http://schemas.openxmlformats.org/officeDocument/2006/relationships/hyperlink" Target="../../../172.28.9.34/share" TargetMode="External"/><Relationship Id="rId233" Type="http://schemas.openxmlformats.org/officeDocument/2006/relationships/hyperlink" Target="../../../172.28.9.34/Artefacts_T-Fiber%20TNOC%20Tracker/DWDM/Artefact%20-%20T91%20&amp;%20T92" TargetMode="External"/><Relationship Id="rId28" Type="http://schemas.openxmlformats.org/officeDocument/2006/relationships/hyperlink" Target="../../../172.28.9.34/Artefacts_T-Fiber%20TNOC%20Tracker/GPON/470" TargetMode="External"/><Relationship Id="rId49" Type="http://schemas.openxmlformats.org/officeDocument/2006/relationships/hyperlink" Target="../../../172.28.9.34/Artefacts_T-Fiber%20TNOC%20Tracker/GPON/Special%20Characters" TargetMode="External"/><Relationship Id="rId114" Type="http://schemas.openxmlformats.org/officeDocument/2006/relationships/hyperlink" Target="../../../172.28.9.34/share%20drive/Artefacts_T-Fiber%20TNOC%20Tracker/GIS" TargetMode="External"/><Relationship Id="rId60" Type="http://schemas.openxmlformats.org/officeDocument/2006/relationships/hyperlink" Target="../../../172.28.9.34/Artefacts_T-Fiber%20TNOC%20Tracker/GPON/Tejas%20LAN%20LOS" TargetMode="External"/><Relationship Id="rId81" Type="http://schemas.openxmlformats.org/officeDocument/2006/relationships/hyperlink" Target="../../../172.28.9.34/Artefacts_T-Fiber%20TNOC%20Tracker/GPON/API" TargetMode="External"/><Relationship Id="rId135" Type="http://schemas.openxmlformats.org/officeDocument/2006/relationships/hyperlink" Target="../../../172.28.9.34/share%20drive/Artefacts_T-Fiber%20TNOC%20Tracker/GIS/T143" TargetMode="External"/><Relationship Id="rId156" Type="http://schemas.openxmlformats.org/officeDocument/2006/relationships/hyperlink" Target="../../../172.28.9.34/Artefacts_T-Fiber%20TNOC%20Tracker/GPON/T170" TargetMode="External"/><Relationship Id="rId177" Type="http://schemas.openxmlformats.org/officeDocument/2006/relationships/hyperlink" Target="../../../172.28.9.34/Artefacts_T-Fiber%20TNOC%20Tracker/NW-Security/T316" TargetMode="External"/><Relationship Id="rId198" Type="http://schemas.openxmlformats.org/officeDocument/2006/relationships/hyperlink" Target="../../../172.28.9.34/share%20drive/Artefacts_T-Fiber%20TNOC%20Tracker/BSS/Artifact_T382" TargetMode="External"/><Relationship Id="rId202" Type="http://schemas.openxmlformats.org/officeDocument/2006/relationships/hyperlink" Target="../../../172.28.9.34/share" TargetMode="External"/><Relationship Id="rId223" Type="http://schemas.openxmlformats.org/officeDocument/2006/relationships/hyperlink" Target="../../../172.28.9.34/share%20drive/Artefacts_T-Fiber%20TNOC%20Tracker/DR/Artifact%20for%20-%20T75" TargetMode="External"/><Relationship Id="rId18" Type="http://schemas.openxmlformats.org/officeDocument/2006/relationships/hyperlink" Target="../../../172.28.9.34/share%20drive/Artefacts_T-Fiber%20TNOC%20Tracker/OSS/T271" TargetMode="External"/><Relationship Id="rId39" Type="http://schemas.openxmlformats.org/officeDocument/2006/relationships/hyperlink" Target="../../../172.28.9.34/Artefacts_T-Fiber%20TNOC%20Tracker/TNOC" TargetMode="External"/><Relationship Id="rId50" Type="http://schemas.openxmlformats.org/officeDocument/2006/relationships/hyperlink" Target="../../../172.28.9.34/Artefacts_T-Fiber%20TNOC%20Tracker/GPON/Report%20of%20ONT%20UNI%20in%20a%20Service" TargetMode="External"/><Relationship Id="rId104" Type="http://schemas.openxmlformats.org/officeDocument/2006/relationships/hyperlink" Target="../../../172.28.9.34/share%20drive/Artefacts_T-Fiber%20TNOC%20Tracker/GIS/T111" TargetMode="External"/><Relationship Id="rId125" Type="http://schemas.openxmlformats.org/officeDocument/2006/relationships/hyperlink" Target="../../../172.28.9.34/share%20drive/Artefacts_T-Fiber%20TNOC%20Tracker/GIS" TargetMode="External"/><Relationship Id="rId146" Type="http://schemas.openxmlformats.org/officeDocument/2006/relationships/hyperlink" Target="../../../172.28.9.34/share%20drive/Artefacts_T-Fiber%20TNOC%20Tracker/GIS/T156" TargetMode="External"/><Relationship Id="rId167" Type="http://schemas.openxmlformats.org/officeDocument/2006/relationships/hyperlink" Target="../../../172.28.9.34/Artefacts_T-Fiber%20TNOC%20Tracker/GPON/T184" TargetMode="External"/><Relationship Id="rId188" Type="http://schemas.openxmlformats.org/officeDocument/2006/relationships/hyperlink" Target="../../../172.28.9.34/Artefacts_T-Fiber%20TNOC%20Tracker/HELPDESK/T166" TargetMode="External"/><Relationship Id="rId71" Type="http://schemas.openxmlformats.org/officeDocument/2006/relationships/hyperlink" Target="../../../172.28.9.34/Artefacts_T-Fiber%20TNOC%20Tracker/GPON/T167" TargetMode="External"/><Relationship Id="rId92" Type="http://schemas.openxmlformats.org/officeDocument/2006/relationships/hyperlink" Target="../../../172.28.9.34/Artefacts_T-Fiber%20TNOC%20Tracker/GPON/API" TargetMode="External"/><Relationship Id="rId213" Type="http://schemas.openxmlformats.org/officeDocument/2006/relationships/hyperlink" Target="../../../172.28.9.34/share" TargetMode="External"/><Relationship Id="rId234" Type="http://schemas.openxmlformats.org/officeDocument/2006/relationships/hyperlink" Target="../../../172.28.9.34/Artefacts_T-Fiber%20TNOC%20Tracker/DWDM/Artefact%20-%20T93" TargetMode="External"/><Relationship Id="rId2" Type="http://schemas.openxmlformats.org/officeDocument/2006/relationships/hyperlink" Target="../../../172.28.9.34/Artefacts_T-Fiber%20TNOC%20Tracker/HELPDESK/T366" TargetMode="External"/><Relationship Id="rId29" Type="http://schemas.openxmlformats.org/officeDocument/2006/relationships/hyperlink" Target="../../../172.28.9.34/Artefacts_T-Fiber%20TNOC%20Tracker/GPON/409" TargetMode="External"/><Relationship Id="rId40" Type="http://schemas.openxmlformats.org/officeDocument/2006/relationships/hyperlink" Target="../../../172.28.9.34/Artefacts_T-Fiber%20TNOC%20Tracker/GPON/Tejas%20Undertaking" TargetMode="External"/><Relationship Id="rId115" Type="http://schemas.openxmlformats.org/officeDocument/2006/relationships/hyperlink" Target="../../../172.28.9.34/share%20drive/Artefacts_T-Fiber%20TNOC%20Tracker/GIS/T122" TargetMode="External"/><Relationship Id="rId136" Type="http://schemas.openxmlformats.org/officeDocument/2006/relationships/hyperlink" Target="../../../172.28.9.34/share%20drive/Artefacts_T-Fiber%20TNOC%20Tracker/GIS/T145" TargetMode="External"/><Relationship Id="rId157" Type="http://schemas.openxmlformats.org/officeDocument/2006/relationships/hyperlink" Target="../../../172.28.9.34/Artefacts_T-Fiber%20TNOC%20Tracker/GPON/T171" TargetMode="External"/><Relationship Id="rId178" Type="http://schemas.openxmlformats.org/officeDocument/2006/relationships/hyperlink" Target="../../../172.28.9.34/Artefacts_T-Fiber%20TNOC%20Tracker/NW-Security/T318" TargetMode="External"/><Relationship Id="rId61" Type="http://schemas.openxmlformats.org/officeDocument/2006/relationships/hyperlink" Target="../../../172.28.9.34/Artefacts_T-Fiber%20TNOC%20Tracker/GPON/Service%20Report" TargetMode="External"/><Relationship Id="rId82" Type="http://schemas.openxmlformats.org/officeDocument/2006/relationships/hyperlink" Target="../../../172.28.9.34/Artefacts_T-Fiber%20TNOC%20Tracker/GPON/API" TargetMode="External"/><Relationship Id="rId199" Type="http://schemas.openxmlformats.org/officeDocument/2006/relationships/hyperlink" Target="../../../172.28.9.34/Artefacts_T-Fiber%20TNOC%20Tracker/HELPDESK/T387" TargetMode="External"/><Relationship Id="rId203" Type="http://schemas.openxmlformats.org/officeDocument/2006/relationships/hyperlink" Target="../../../172.28.9.34/share" TargetMode="External"/><Relationship Id="rId19" Type="http://schemas.openxmlformats.org/officeDocument/2006/relationships/hyperlink" Target="../../../172.28.9.34/share%20drive/Artefacts_T-Fiber%20TNOC%20Tracker/OSS/T274" TargetMode="External"/><Relationship Id="rId224" Type="http://schemas.openxmlformats.org/officeDocument/2006/relationships/hyperlink" Target="../../../172.28.9.34/share%20drive/Artefacts_T-Fiber%20TNOC%20Tracker/DR/Artifact%20for%20-%20T76" TargetMode="External"/><Relationship Id="rId30" Type="http://schemas.openxmlformats.org/officeDocument/2006/relationships/hyperlink" Target="../../../172.28.9.34/Artefacts_T-Fiber%20TNOC%20Tracker/GPON/414" TargetMode="External"/><Relationship Id="rId105" Type="http://schemas.openxmlformats.org/officeDocument/2006/relationships/hyperlink" Target="../../../172.28.9.34/share%20drive/Artefacts_T-Fiber%20TNOC%20Tracker/GIS/T112" TargetMode="External"/><Relationship Id="rId126" Type="http://schemas.openxmlformats.org/officeDocument/2006/relationships/hyperlink" Target="../../../172.28.9.34/share%20drive/Artefacts_T-Fiber%20TNOC%20Tracker/GIS/T134" TargetMode="External"/><Relationship Id="rId147" Type="http://schemas.openxmlformats.org/officeDocument/2006/relationships/hyperlink" Target="../../../172.28.9.34/share%20drive/Artefacts_T-Fiber%20TNOC%20Tracker/GIS/T157" TargetMode="External"/><Relationship Id="rId168" Type="http://schemas.openxmlformats.org/officeDocument/2006/relationships/hyperlink" Target="../../../172.28.9.34/Artefacts_T-Fiber%20TNOC%20Tracker/IPMPLS/House%20Hold%20VoIP%20Services%20Design%20LLD%20V1.2%20-%20t187.pdf" TargetMode="External"/><Relationship Id="rId51" Type="http://schemas.openxmlformats.org/officeDocument/2006/relationships/hyperlink" Target="../../../172.28.9.34/Artefacts_T-Fiber%20TNOC%20Tracker/GPON/Ens%20users%20MAC%20address%20report" TargetMode="External"/><Relationship Id="rId72" Type="http://schemas.openxmlformats.org/officeDocument/2006/relationships/hyperlink" Target="../../../172.28.9.34/Artefacts_T-Fiber%20TNOC%20Tracker/GPON/T167" TargetMode="External"/><Relationship Id="rId93" Type="http://schemas.openxmlformats.org/officeDocument/2006/relationships/hyperlink" Target="../../../172.28.9.34/Artefacts_T-Fiber%20TNOC%20Tracker/GPON/API" TargetMode="External"/><Relationship Id="rId189" Type="http://schemas.openxmlformats.org/officeDocument/2006/relationships/hyperlink" Target="../../../172.28.9.34/Artefacts_T-Fiber%20TNOC%20Tracker/TNOC" TargetMode="External"/><Relationship Id="rId3" Type="http://schemas.openxmlformats.org/officeDocument/2006/relationships/hyperlink" Target="../../../172.28.9.34/Artefacts_T-Fiber%20TNOC%20Tracker/HELPDESK/T366" TargetMode="External"/><Relationship Id="rId214" Type="http://schemas.openxmlformats.org/officeDocument/2006/relationships/hyperlink" Target="../../../172.28.9.34/share%20drive/Artefacts_T-Fiber%20TNOC%20Tracker/DC%20IT-Infra/Artifact%20for%20-%20T55" TargetMode="External"/><Relationship Id="rId235" Type="http://schemas.openxmlformats.org/officeDocument/2006/relationships/hyperlink" Target="../../../172.28.9.34/Artefacts_T-Fiber%20TNOC%20Tracker/DWDM/Artefact%20-%20T95" TargetMode="External"/><Relationship Id="rId116" Type="http://schemas.openxmlformats.org/officeDocument/2006/relationships/hyperlink" Target="../../../172.28.9.34/share%20drive/Artefacts_T-Fiber%20TNOC%20Tracker/GIS/T123" TargetMode="External"/><Relationship Id="rId137" Type="http://schemas.openxmlformats.org/officeDocument/2006/relationships/hyperlink" Target="../../../172.28.9.34/share%20drive/Artefacts_T-Fiber%20TNOC%20Tracker/GIS/T146" TargetMode="External"/><Relationship Id="rId158" Type="http://schemas.openxmlformats.org/officeDocument/2006/relationships/hyperlink" Target="../../../172.28.9.34/Artefacts_T-Fiber%20TNOC%20Tracker/GPON/T172" TargetMode="External"/><Relationship Id="rId20" Type="http://schemas.openxmlformats.org/officeDocument/2006/relationships/hyperlink" Target="../../../172.28.9.34/share%20drive/Artefacts_T-Fiber%20TNOC%20Tracker/OSS/T275" TargetMode="External"/><Relationship Id="rId41" Type="http://schemas.openxmlformats.org/officeDocument/2006/relationships/hyperlink" Target="../../../172.28.9.34/Artefacts_T-Fiber%20TNOC%20Tracker/GPON/T167" TargetMode="External"/><Relationship Id="rId62" Type="http://schemas.openxmlformats.org/officeDocument/2006/relationships/hyperlink" Target="../../../172.28.9.34/Artefacts_T-Fiber%20TNOC%20Tracker/GPON/ONT%20Ports%20description" TargetMode="External"/><Relationship Id="rId83" Type="http://schemas.openxmlformats.org/officeDocument/2006/relationships/hyperlink" Target="../../../172.28.9.34/Artefacts_T-Fiber%20TNOC%20Tracker/GPON/API" TargetMode="External"/><Relationship Id="rId179" Type="http://schemas.openxmlformats.org/officeDocument/2006/relationships/hyperlink" Target="../../../172.28.9.34/Artefacts_T-Fiber%20TNOC%20Tracker/NW-Security/T323" TargetMode="External"/><Relationship Id="rId190" Type="http://schemas.openxmlformats.org/officeDocument/2006/relationships/hyperlink" Target="../../../172.28.9.34/Artefacts_T-Fiber%20TNOC%20Tracker/NW-Security/T36" TargetMode="External"/><Relationship Id="rId204" Type="http://schemas.openxmlformats.org/officeDocument/2006/relationships/hyperlink" Target="../../../172.28.9.34/Artefacts_T-Fiber%20TNOC%20Tracker/DC%20IT-Infra/Artifact%20for%20-%20T45" TargetMode="External"/><Relationship Id="rId225" Type="http://schemas.openxmlformats.org/officeDocument/2006/relationships/hyperlink" Target="../../../172.28.9.34/share%20drive/Artefacts_T-Fiber%20TNOC%20Tracker/DR/Artifact%20for%20-%20T77"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17" Type="http://schemas.openxmlformats.org/officeDocument/2006/relationships/hyperlink" Target="../../../172.28.9.34/share%20drive/Artefacts_T-Fiber%20TNOC%20Tracker/GIS/T136" TargetMode="External"/><Relationship Id="rId21" Type="http://schemas.openxmlformats.org/officeDocument/2006/relationships/hyperlink" Target="../../../172.28.9.34/share%20drive/Artefacts_T-Fiber%20TNOC%20Tracker/DR/Artifact%20for%20-%20T76" TargetMode="External"/><Relationship Id="rId42" Type="http://schemas.openxmlformats.org/officeDocument/2006/relationships/hyperlink" Target="../../../172.28.9.34/share" TargetMode="External"/><Relationship Id="rId63" Type="http://schemas.openxmlformats.org/officeDocument/2006/relationships/hyperlink" Target="../../../172.28.9.34/Artefacts_T-Fiber%20TNOC%20Tracker/NW-Security/T327" TargetMode="External"/><Relationship Id="rId84" Type="http://schemas.openxmlformats.org/officeDocument/2006/relationships/hyperlink" Target="../../../172.28.9.34/Artefacts_T-Fiber%20TNOC%20Tracker/GPON/T176" TargetMode="External"/><Relationship Id="rId138" Type="http://schemas.openxmlformats.org/officeDocument/2006/relationships/hyperlink" Target="../../../172.28.9.34/share%20drive/Artefacts_T-Fiber%20TNOC%20Tracker/GIS/T114" TargetMode="External"/><Relationship Id="rId159" Type="http://schemas.openxmlformats.org/officeDocument/2006/relationships/hyperlink" Target="../../../172.28.9.34/Artefacts_T-Fiber%20TNOC%20Tracker/GPON/API" TargetMode="External"/><Relationship Id="rId170" Type="http://schemas.openxmlformats.org/officeDocument/2006/relationships/hyperlink" Target="../../../172.28.9.34/Artefacts_T-Fiber%20TNOC%20Tracker/GPON/API" TargetMode="External"/><Relationship Id="rId191" Type="http://schemas.openxmlformats.org/officeDocument/2006/relationships/hyperlink" Target="../../../172.28.9.34/Artefacts_T-Fiber%20TNOC%20Tracker/GPON/Serivce%20Report" TargetMode="External"/><Relationship Id="rId205" Type="http://schemas.openxmlformats.org/officeDocument/2006/relationships/hyperlink" Target="../../../172.28.9.34/Artefacts_T-Fiber%20TNOC%20Tracker/GPON/Tejas%20Undertaking" TargetMode="External"/><Relationship Id="rId226" Type="http://schemas.openxmlformats.org/officeDocument/2006/relationships/hyperlink" Target="../../../172.28.9.34/share%20drive/Artefacts_T-Fiber%20TNOC%20Tracker/OSS/T274" TargetMode="External"/><Relationship Id="rId107" Type="http://schemas.openxmlformats.org/officeDocument/2006/relationships/hyperlink" Target="../../../172.28.9.34/share%20drive/Artefacts_T-Fiber%20TNOC%20Tracker/GIS/T147" TargetMode="External"/><Relationship Id="rId11" Type="http://schemas.openxmlformats.org/officeDocument/2006/relationships/hyperlink" Target="../../../172.28.9.34/Artefacts_T-Fiber%20TNOC%20Tracker/DWDM/Artefact%20-%20T93" TargetMode="External"/><Relationship Id="rId32" Type="http://schemas.openxmlformats.org/officeDocument/2006/relationships/hyperlink" Target="../../../172.28.9.34/share" TargetMode="External"/><Relationship Id="rId53" Type="http://schemas.openxmlformats.org/officeDocument/2006/relationships/hyperlink" Target="../../../172.28.9.34/Artefacts_T-Fiber%20TNOC%20Tracker/HELPDESK/T362" TargetMode="External"/><Relationship Id="rId74" Type="http://schemas.openxmlformats.org/officeDocument/2006/relationships/hyperlink" Target="../../../172.28.9.34/Artefacts_T-Fiber%20TNOC%20Tracker/DWDM/Artefact%20-%20T106" TargetMode="External"/><Relationship Id="rId128" Type="http://schemas.openxmlformats.org/officeDocument/2006/relationships/hyperlink" Target="../../../172.28.9.34/share%20drive/Artefacts_T-Fiber%20TNOC%20Tracker/GIS" TargetMode="External"/><Relationship Id="rId149" Type="http://schemas.openxmlformats.org/officeDocument/2006/relationships/hyperlink" Target="../../../172.28.9.34/Artefacts_T-Fiber%20TNOC%20Tracker/GPON/API" TargetMode="External"/><Relationship Id="rId5" Type="http://schemas.openxmlformats.org/officeDocument/2006/relationships/hyperlink" Target="../../../172.28.9.34/Artefacts_T-Fiber%20TNOC%20Tracker/GPON/T298" TargetMode="External"/><Relationship Id="rId95" Type="http://schemas.openxmlformats.org/officeDocument/2006/relationships/hyperlink" Target="../../../172.28.9.34/Artefacts_T-Fiber%20TNOC%20Tracker/GPON/T162" TargetMode="External"/><Relationship Id="rId160" Type="http://schemas.openxmlformats.org/officeDocument/2006/relationships/hyperlink" Target="../../../172.28.9.34/Artefacts_T-Fiber%20TNOC%20Tracker/GPON/API" TargetMode="External"/><Relationship Id="rId181" Type="http://schemas.openxmlformats.org/officeDocument/2006/relationships/hyperlink" Target="../../../172.28.9.34/Artefacts_T-Fiber%20TNOC%20Tracker/GPON/T167" TargetMode="External"/><Relationship Id="rId216" Type="http://schemas.openxmlformats.org/officeDocument/2006/relationships/hyperlink" Target="../../../172.28.9.34/Artefacts_T-Fiber%20TNOC%20Tracker/GPON/409" TargetMode="External"/><Relationship Id="rId237" Type="http://schemas.openxmlformats.org/officeDocument/2006/relationships/hyperlink" Target="../../../172.28.9.34/share%20drive/Artefacts_T-Fiber%20TNOC%20Tracker/OSS/T232" TargetMode="External"/><Relationship Id="rId22" Type="http://schemas.openxmlformats.org/officeDocument/2006/relationships/hyperlink" Target="../../../172.28.9.34/share%20drive/Artefacts_T-Fiber%20TNOC%20Tracker/DR/Artifact%20for%20-%20T75" TargetMode="External"/><Relationship Id="rId43" Type="http://schemas.openxmlformats.org/officeDocument/2006/relationships/hyperlink" Target="../../../172.28.9.34/share" TargetMode="External"/><Relationship Id="rId64" Type="http://schemas.openxmlformats.org/officeDocument/2006/relationships/hyperlink" Target="../../../172.28.9.34/Artefacts_T-Fiber%20TNOC%20Tracker/NW-Security/T326" TargetMode="External"/><Relationship Id="rId118" Type="http://schemas.openxmlformats.org/officeDocument/2006/relationships/hyperlink" Target="../../../172.28.9.34/share%20drive/Artefacts_T-Fiber%20TNOC%20Tracker/GIS" TargetMode="External"/><Relationship Id="rId139" Type="http://schemas.openxmlformats.org/officeDocument/2006/relationships/hyperlink" Target="../../../172.28.9.34/share%20drive/Artefacts_T-Fiber%20TNOC%20Tracker/GIS/T113" TargetMode="External"/><Relationship Id="rId85" Type="http://schemas.openxmlformats.org/officeDocument/2006/relationships/hyperlink" Target="../../../172.28.9.34/Artefacts_T-Fiber%20TNOC%20Tracker/GPON/T174" TargetMode="External"/><Relationship Id="rId150" Type="http://schemas.openxmlformats.org/officeDocument/2006/relationships/hyperlink" Target="../../../172.28.9.34/Artefacts_T-Fiber%20TNOC%20Tracker/GPON/API" TargetMode="External"/><Relationship Id="rId171" Type="http://schemas.openxmlformats.org/officeDocument/2006/relationships/hyperlink" Target="../../../172.28.9.34/Artefacts_T-Fiber%20TNOC%20Tracker/GPON/API" TargetMode="External"/><Relationship Id="rId192" Type="http://schemas.openxmlformats.org/officeDocument/2006/relationships/hyperlink" Target="../../../172.28.9.34/Artefacts_T-Fiber%20TNOC%20Tracker/GPON/416" TargetMode="External"/><Relationship Id="rId206" Type="http://schemas.openxmlformats.org/officeDocument/2006/relationships/hyperlink" Target="../../../172.28.9.34/Artefacts_T-Fiber%20TNOC%20Tracker/TNOC" TargetMode="External"/><Relationship Id="rId227" Type="http://schemas.openxmlformats.org/officeDocument/2006/relationships/hyperlink" Target="../../../172.28.9.34/share%20drive/Artefacts_T-Fiber%20TNOC%20Tracker/OSS/T271" TargetMode="External"/><Relationship Id="rId12" Type="http://schemas.openxmlformats.org/officeDocument/2006/relationships/hyperlink" Target="../../../172.28.9.34/Artefacts_T-Fiber%20TNOC%20Tracker/DWDM/Artefact%20-%20T91%20&amp;%20T92" TargetMode="External"/><Relationship Id="rId33" Type="http://schemas.openxmlformats.org/officeDocument/2006/relationships/hyperlink" Target="../../../172.28.9.34/share" TargetMode="External"/><Relationship Id="rId108" Type="http://schemas.openxmlformats.org/officeDocument/2006/relationships/hyperlink" Target="../../../172.28.9.34/share%20drive/Artefacts_T-Fiber%20TNOC%20Tracker/GIS/T146" TargetMode="External"/><Relationship Id="rId129" Type="http://schemas.openxmlformats.org/officeDocument/2006/relationships/hyperlink" Target="../../../172.28.9.34/share%20drive/Artefacts_T-Fiber%20TNOC%20Tracker/GIS/T123" TargetMode="External"/><Relationship Id="rId54" Type="http://schemas.openxmlformats.org/officeDocument/2006/relationships/hyperlink" Target="../../../172.28.9.34/Artefacts_T-Fiber%20TNOC%20Tracker/HELPDESK/T361" TargetMode="External"/><Relationship Id="rId75" Type="http://schemas.openxmlformats.org/officeDocument/2006/relationships/hyperlink" Target="../../../172.28.9.34/Artefacts_T-Fiber%20TNOC%20Tracker/IPMPLS/CCTV%20Multicast%20Solution%20LLD%20V1.2%20-%20T190.pdf" TargetMode="External"/><Relationship Id="rId96" Type="http://schemas.openxmlformats.org/officeDocument/2006/relationships/hyperlink" Target="../../../172.28.9.34/share%20drive/Artefacts_T-Fiber%20TNOC%20Tracker/GIS/T159" TargetMode="External"/><Relationship Id="rId140" Type="http://schemas.openxmlformats.org/officeDocument/2006/relationships/hyperlink" Target="../../../172.28.9.34/share%20drive/Artefacts_T-Fiber%20TNOC%20Tracker/GIS/T112" TargetMode="External"/><Relationship Id="rId161" Type="http://schemas.openxmlformats.org/officeDocument/2006/relationships/hyperlink" Target="../../../172.28.9.34/Artefacts_T-Fiber%20TNOC%20Tracker/GPON/API" TargetMode="External"/><Relationship Id="rId182" Type="http://schemas.openxmlformats.org/officeDocument/2006/relationships/hyperlink" Target="../../../172.28.9.34/Artefacts_T-Fiber%20TNOC%20Tracker/GPON/OLT%20Partition%20Label%20in%20ONT%20Page" TargetMode="External"/><Relationship Id="rId217" Type="http://schemas.openxmlformats.org/officeDocument/2006/relationships/hyperlink" Target="../../../172.28.9.34/Artefacts_T-Fiber%20TNOC%20Tracker/GPON/470" TargetMode="External"/><Relationship Id="rId6" Type="http://schemas.openxmlformats.org/officeDocument/2006/relationships/hyperlink" Target="../../../172.28.9.34/Artefacts_T-Fiber" TargetMode="External"/><Relationship Id="rId238" Type="http://schemas.openxmlformats.org/officeDocument/2006/relationships/hyperlink" Target="../../../172.28.9.34/share%20drive/Artefacts_T-Fiber%20TNOC%20Tracker/OSS/T229" TargetMode="External"/><Relationship Id="rId23" Type="http://schemas.openxmlformats.org/officeDocument/2006/relationships/hyperlink" Target="../../../172.28.9.34/share%20drive/Artefacts_T-Fiber%20TNOC%20Tracker/DR/Artifact%20for%20-%20T70" TargetMode="External"/><Relationship Id="rId119" Type="http://schemas.openxmlformats.org/officeDocument/2006/relationships/hyperlink" Target="../../../172.28.9.34/share%20drive/Artefacts_T-Fiber%20TNOC%20Tracker/GIS/T134" TargetMode="External"/><Relationship Id="rId44" Type="http://schemas.openxmlformats.org/officeDocument/2006/relationships/hyperlink" Target="../../../172.28.9.34/share" TargetMode="External"/><Relationship Id="rId65" Type="http://schemas.openxmlformats.org/officeDocument/2006/relationships/hyperlink" Target="../../../172.28.9.34/Artefacts_T-Fiber%20TNOC%20Tracker/Security/T324" TargetMode="External"/><Relationship Id="rId86" Type="http://schemas.openxmlformats.org/officeDocument/2006/relationships/hyperlink" Target="../../../172.28.9.34/Artefacts_T-Fiber%20TNOC%20Tracker/GPON/T173" TargetMode="External"/><Relationship Id="rId130" Type="http://schemas.openxmlformats.org/officeDocument/2006/relationships/hyperlink" Target="../../../172.28.9.34/share%20drive/Artefacts_T-Fiber%20TNOC%20Tracker/GIS/T122" TargetMode="External"/><Relationship Id="rId151" Type="http://schemas.openxmlformats.org/officeDocument/2006/relationships/hyperlink" Target="../../../172.28.9.34/Artefacts_T-Fiber%20TNOC%20Tracker/GPON/API" TargetMode="External"/><Relationship Id="rId172" Type="http://schemas.openxmlformats.org/officeDocument/2006/relationships/hyperlink" Target="../../../172.28.9.34/Artefacts_T-Fiber%20TNOC%20Tracker/GPON/API" TargetMode="External"/><Relationship Id="rId193" Type="http://schemas.openxmlformats.org/officeDocument/2006/relationships/hyperlink" Target="../../../172.28.9.34/Artefacts_T-Fiber%20TNOC%20Tracker/GPON/Discovery%20of%20Mixed%20Service" TargetMode="External"/><Relationship Id="rId207" Type="http://schemas.openxmlformats.org/officeDocument/2006/relationships/hyperlink" Target="../../../172.28.9.34/Artefacts_T-Fiber%20TNOC%20Tracker/TNOC" TargetMode="External"/><Relationship Id="rId228" Type="http://schemas.openxmlformats.org/officeDocument/2006/relationships/hyperlink" Target="../../../172.28.9.34/share%20drive/Artefacts_T-Fiber%20TNOC%20Tracker/OSS/T270" TargetMode="External"/><Relationship Id="rId13" Type="http://schemas.openxmlformats.org/officeDocument/2006/relationships/hyperlink" Target="../../../172.28.9.34/Artefacts_T-Fiber%20TNOC%20Tracker/DWDM/Artefact%20-%20T91%20&amp;%20T92" TargetMode="External"/><Relationship Id="rId109" Type="http://schemas.openxmlformats.org/officeDocument/2006/relationships/hyperlink" Target="../../../172.28.9.34/share%20drive/Artefacts_T-Fiber%20TNOC%20Tracker/GIS/T145" TargetMode="External"/><Relationship Id="rId34" Type="http://schemas.openxmlformats.org/officeDocument/2006/relationships/hyperlink" Target="../../../172.28.9.34/share" TargetMode="External"/><Relationship Id="rId55" Type="http://schemas.openxmlformats.org/officeDocument/2006/relationships/hyperlink" Target="../../../172.28.9.34/Artefacts_T-Fiber%20TNOC%20Tracker/NW-Security/T36" TargetMode="External"/><Relationship Id="rId76" Type="http://schemas.openxmlformats.org/officeDocument/2006/relationships/hyperlink" Target="../../../172.28.9.34/Artefacts_T-Fiber%20TNOC%20Tracker/IPMPLS/T-FIBER%20T-Net%20for%20GI%20Broadband%20Service%20Design%20LLD%20V1.1%20-%20T188.pdf" TargetMode="External"/><Relationship Id="rId97" Type="http://schemas.openxmlformats.org/officeDocument/2006/relationships/hyperlink" Target="../../../172.28.9.34/share%20drive/Artefacts_T-Fiber%20TNOC%20Tracker/GIS/T158" TargetMode="External"/><Relationship Id="rId120" Type="http://schemas.openxmlformats.org/officeDocument/2006/relationships/hyperlink" Target="../../../172.28.9.34/share%20drive/Artefacts_T-Fiber%20TNOC%20Tracker/GIS" TargetMode="External"/><Relationship Id="rId141" Type="http://schemas.openxmlformats.org/officeDocument/2006/relationships/hyperlink" Target="../../../172.28.9.34/share%20drive/Artefacts_T-Fiber%20TNOC%20Tracker/GIS/T111" TargetMode="External"/><Relationship Id="rId7" Type="http://schemas.openxmlformats.org/officeDocument/2006/relationships/hyperlink" Target="../../../172.28.9.34/SHARE%20DRIVE/Artefacts_T-Fiber%20TNOC%20Tracker/OSS" TargetMode="External"/><Relationship Id="rId162" Type="http://schemas.openxmlformats.org/officeDocument/2006/relationships/hyperlink" Target="../../../172.28.9.34/Artefacts_T-Fiber%20TNOC%20Tracker/GPON/API" TargetMode="External"/><Relationship Id="rId183" Type="http://schemas.openxmlformats.org/officeDocument/2006/relationships/hyperlink" Target="../../../172.28.9.34/Artefacts_T-Fiber%20TNOC%20Tracker/GPON/ONT%20Ports%20description" TargetMode="External"/><Relationship Id="rId218" Type="http://schemas.openxmlformats.org/officeDocument/2006/relationships/hyperlink" Target="../../../172.28.9.34/Artefacts_T-Fiber%20TNOC%20Tracker/NW-Security/T300" TargetMode="External"/><Relationship Id="rId239" Type="http://schemas.openxmlformats.org/officeDocument/2006/relationships/hyperlink" Target="../../../172.28.9.34/share%20drive/Artefacts_T-Fiber%20TNOC%20Tracker/OSS/T227" TargetMode="External"/><Relationship Id="rId24" Type="http://schemas.openxmlformats.org/officeDocument/2006/relationships/hyperlink" Target="../../../172.28.9.34/Artefacts_T-Fiber%20TNOC%20Tracker/DR/Artifact%20for%20-T69" TargetMode="External"/><Relationship Id="rId45" Type="http://schemas.openxmlformats.org/officeDocument/2006/relationships/hyperlink" Target="../../../172.28.9.34/share%20drive/Artefacts_T-Fiber%20TNOC%20Tracker/DC%20IT-Infra/Artifact%20for%20-%20T41" TargetMode="External"/><Relationship Id="rId66" Type="http://schemas.openxmlformats.org/officeDocument/2006/relationships/hyperlink" Target="../../../172.28.9.34/Artefacts_T-Fiber%20TNOC%20Tracker/NW-Security/T323" TargetMode="External"/><Relationship Id="rId87" Type="http://schemas.openxmlformats.org/officeDocument/2006/relationships/hyperlink" Target="../../../172.28.9.34/Artefacts_T-Fiber%20TNOC%20Tracker/GPON/T172" TargetMode="External"/><Relationship Id="rId110" Type="http://schemas.openxmlformats.org/officeDocument/2006/relationships/hyperlink" Target="../../../172.28.9.34/share%20drive/Artefacts_T-Fiber%20TNOC%20Tracker/GIS/T143" TargetMode="External"/><Relationship Id="rId131" Type="http://schemas.openxmlformats.org/officeDocument/2006/relationships/hyperlink" Target="../../../172.28.9.34/share%20drive/Artefacts_T-Fiber%20TNOC%20Tracker/GIS" TargetMode="External"/><Relationship Id="rId152" Type="http://schemas.openxmlformats.org/officeDocument/2006/relationships/hyperlink" Target="../../../172.28.9.34/Artefacts_T-Fiber%20TNOC%20Tracker/GPON/API" TargetMode="External"/><Relationship Id="rId173" Type="http://schemas.openxmlformats.org/officeDocument/2006/relationships/hyperlink" Target="../../../172.28.9.34/Artefacts_T-Fiber%20TNOC%20Tracker/GPON/T167" TargetMode="External"/><Relationship Id="rId194" Type="http://schemas.openxmlformats.org/officeDocument/2006/relationships/hyperlink" Target="../../../172.28.9.34/Artefacts_T-Fiber%20TNOC%20Tracker/GPON/Ens%20users%20MAC%20address%20report" TargetMode="External"/><Relationship Id="rId208" Type="http://schemas.openxmlformats.org/officeDocument/2006/relationships/hyperlink" Target="../../../172.28.9.34/Artefacts_T-Fiber%20TNOC%20Tracker/TNOC/Artifact%20for%20-%20394" TargetMode="External"/><Relationship Id="rId229" Type="http://schemas.openxmlformats.org/officeDocument/2006/relationships/hyperlink" Target="../../../172.28.9.34/share%20drive/Artefacts_T-Fiber%20TNOC%20Tracker/OSS/T255" TargetMode="External"/><Relationship Id="rId240" Type="http://schemas.openxmlformats.org/officeDocument/2006/relationships/hyperlink" Target="../../../172.28.9.34/Artefacts_T-Fiber%20TNOC%20Tracker/DWDM/Artefact%20-%20T101" TargetMode="External"/><Relationship Id="rId14" Type="http://schemas.openxmlformats.org/officeDocument/2006/relationships/hyperlink" Target="../../../172.28.9.34/Artefacts_T-Fiber%20TNOC%20Tracker/DWDM/Artefact%20-%20T90" TargetMode="External"/><Relationship Id="rId35" Type="http://schemas.openxmlformats.org/officeDocument/2006/relationships/hyperlink" Target="../../../172.28.9.34/Artefacts_T-Fiber" TargetMode="External"/><Relationship Id="rId56" Type="http://schemas.openxmlformats.org/officeDocument/2006/relationships/hyperlink" Target="../../../172.28.9.34/Artefacts_T-Fiber%20TNOC%20Tracker/TNOC" TargetMode="External"/><Relationship Id="rId77" Type="http://schemas.openxmlformats.org/officeDocument/2006/relationships/hyperlink" Target="../../../172.28.9.34/Artefacts_T-Fiber%20TNOC%20Tracker/IPMPLS/House%20Hold%20VoIP%20Services%20Design%20LLD%20V1.2%20-%20t187.pdf" TargetMode="External"/><Relationship Id="rId100" Type="http://schemas.openxmlformats.org/officeDocument/2006/relationships/hyperlink" Target="../../../172.28.9.34/share%20drive/Artefacts_T-Fiber%20TNOC%20Tracker/GIS/T155" TargetMode="External"/><Relationship Id="rId8" Type="http://schemas.openxmlformats.org/officeDocument/2006/relationships/hyperlink" Target="../../../172.28.9.34/Artefacts_T-Fiber%20TNOC%20Tracker/DWDM/Artefact%20-%20T98" TargetMode="External"/><Relationship Id="rId98" Type="http://schemas.openxmlformats.org/officeDocument/2006/relationships/hyperlink" Target="../../../172.28.9.34/share%20drive/Artefacts_T-Fiber%20TNOC%20Tracker/GIS/T157" TargetMode="External"/><Relationship Id="rId121" Type="http://schemas.openxmlformats.org/officeDocument/2006/relationships/hyperlink" Target="../../../172.28.9.34/share%20drive/Artefacts_T-Fiber%20TNOC%20Tracker/GIS/T132" TargetMode="External"/><Relationship Id="rId142" Type="http://schemas.openxmlformats.org/officeDocument/2006/relationships/hyperlink" Target="../../../172.28.9.34/share%20drive/Artefacts_T-Fiber%20TNOC%20Tracker/GIS/T110" TargetMode="External"/><Relationship Id="rId163" Type="http://schemas.openxmlformats.org/officeDocument/2006/relationships/hyperlink" Target="../../../172.28.9.34/Artefacts_T-Fiber%20TNOC%20Tracker/GPON/API" TargetMode="External"/><Relationship Id="rId184" Type="http://schemas.openxmlformats.org/officeDocument/2006/relationships/hyperlink" Target="../../../172.28.9.34/Artefacts_T-Fiber%20TNOC%20Tracker/GPON/Service%20Report" TargetMode="External"/><Relationship Id="rId219" Type="http://schemas.openxmlformats.org/officeDocument/2006/relationships/hyperlink" Target="../../../172.28.9.34/Artefacts_T-Fiber%20TNOC%20Tracker/GPON/425" TargetMode="External"/><Relationship Id="rId230" Type="http://schemas.openxmlformats.org/officeDocument/2006/relationships/hyperlink" Target="../../../172.28.9.34/share%20drive/Artefacts_T-Fiber%20TNOC%20Tracker/OSS/T253" TargetMode="External"/><Relationship Id="rId25" Type="http://schemas.openxmlformats.org/officeDocument/2006/relationships/hyperlink" Target="../../../172.28.9.34/Artefacts_T-Fiber%20TNOC%20Tracker/DR/Artifact%20for%20-T68" TargetMode="External"/><Relationship Id="rId46" Type="http://schemas.openxmlformats.org/officeDocument/2006/relationships/hyperlink" Target="../../../172.28.9.34/Artefacts_T-Fiber%20TNOC%20Tracker/HELPDESK/T387" TargetMode="External"/><Relationship Id="rId67" Type="http://schemas.openxmlformats.org/officeDocument/2006/relationships/hyperlink" Target="../../../172.28.9.34/Artefacts_T-Fiber%20TNOC%20Tracker/NW-Security/T318" TargetMode="External"/><Relationship Id="rId88" Type="http://schemas.openxmlformats.org/officeDocument/2006/relationships/hyperlink" Target="../../../172.28.9.34/Artefacts_T-Fiber%20TNOC%20Tracker/GPON/T171" TargetMode="External"/><Relationship Id="rId111" Type="http://schemas.openxmlformats.org/officeDocument/2006/relationships/hyperlink" Target="../../../172.28.9.34/share%20drive/Artefacts_T-Fiber%20TNOC%20Tracker/GIS/T142" TargetMode="External"/><Relationship Id="rId132" Type="http://schemas.openxmlformats.org/officeDocument/2006/relationships/hyperlink" Target="../../../172.28.9.34/share%20drive/Artefacts_T-Fiber%20TNOC%20Tracker/GIS/T120" TargetMode="External"/><Relationship Id="rId153" Type="http://schemas.openxmlformats.org/officeDocument/2006/relationships/hyperlink" Target="../../../172.28.9.34/Artefacts_T-Fiber%20TNOC%20Tracker/GPON/API" TargetMode="External"/><Relationship Id="rId174" Type="http://schemas.openxmlformats.org/officeDocument/2006/relationships/hyperlink" Target="../../../172.28.9.34/Artefacts_T-Fiber%20TNOC%20Tracker/GPON/T167" TargetMode="External"/><Relationship Id="rId195" Type="http://schemas.openxmlformats.org/officeDocument/2006/relationships/hyperlink" Target="../../../172.28.9.34/Artefacts_T-Fiber%20TNOC%20Tracker/GPON/Report%20of%20ONT%20UNI%20in%20a%20Service" TargetMode="External"/><Relationship Id="rId209" Type="http://schemas.openxmlformats.org/officeDocument/2006/relationships/hyperlink" Target="../../../172.28.9.34/Artefacts_T-Fiber%20TNOC%20Tracker/GPON/472" TargetMode="External"/><Relationship Id="rId220" Type="http://schemas.openxmlformats.org/officeDocument/2006/relationships/hyperlink" Target="../../../172.28.9.34/share%20drive/Artefacts_T-Fiber%20TNOC%20Tracker/OSS/T392" TargetMode="External"/><Relationship Id="rId241" Type="http://schemas.openxmlformats.org/officeDocument/2006/relationships/hyperlink" Target="../../../172.28.9.34/Artefacts_T-Fiber%20TNOC%20Tracker/OSS/Artifact-T288" TargetMode="External"/><Relationship Id="rId15" Type="http://schemas.openxmlformats.org/officeDocument/2006/relationships/hyperlink" Target="../../../172.28.9.34/Artefacts_T-Fiber%20TNOC%20Tracker/DWDM/Artefact%20-%20T89" TargetMode="External"/><Relationship Id="rId36" Type="http://schemas.openxmlformats.org/officeDocument/2006/relationships/hyperlink" Target="../../../172.28.9.34/Artefacts_T-Fiber%20TNOC%20Tracker/NW-Security/T50" TargetMode="External"/><Relationship Id="rId57" Type="http://schemas.openxmlformats.org/officeDocument/2006/relationships/hyperlink" Target="../../../172.28.9.34/Artefacts_T-Fiber%20TNOC%20Tracker/HELPDESK/T166" TargetMode="External"/><Relationship Id="rId10" Type="http://schemas.openxmlformats.org/officeDocument/2006/relationships/hyperlink" Target="../../../172.28.9.34/Artefacts_T-Fiber%20TNOC%20Tracker/DWDM/Artefact%20-%20T95" TargetMode="External"/><Relationship Id="rId31" Type="http://schemas.openxmlformats.org/officeDocument/2006/relationships/hyperlink" Target="../../../172.28.9.34/share%20drive/Artefacts_T-Fiber%20TNOC%20Tracker/DC%20IT-Infra/Artifact%20for%20-%20T55" TargetMode="External"/><Relationship Id="rId52" Type="http://schemas.openxmlformats.org/officeDocument/2006/relationships/hyperlink" Target="../../../172.28.9.34/Artefacts_T-Fiber%20TNOC%20Tracker/HELPDESK/T363" TargetMode="External"/><Relationship Id="rId73" Type="http://schemas.openxmlformats.org/officeDocument/2006/relationships/hyperlink" Target="../../20322625/AppData/ranganadham_srinivasarao_ltts_com/Documents/To%20Copy/Others/LnT%20NoC/OSS%20Requirement%20for%20IPMPLS%20V1.1.xlsx" TargetMode="External"/><Relationship Id="rId78" Type="http://schemas.openxmlformats.org/officeDocument/2006/relationships/hyperlink" Target="../../../172.28.9.34/Artefacts_T-Fiber%20TNOC%20Tracker/GPON/T184" TargetMode="External"/><Relationship Id="rId94" Type="http://schemas.openxmlformats.org/officeDocument/2006/relationships/hyperlink" Target="../../../172.28.9.34/Artefacts_T-Fiber%20TNOC%20Tracker/GPON/T164" TargetMode="External"/><Relationship Id="rId99" Type="http://schemas.openxmlformats.org/officeDocument/2006/relationships/hyperlink" Target="../../../172.28.9.34/share%20drive/Artefacts_T-Fiber%20TNOC%20Tracker/GIS/T156" TargetMode="External"/><Relationship Id="rId101" Type="http://schemas.openxmlformats.org/officeDocument/2006/relationships/hyperlink" Target="../../../172.28.9.34/share%20drive/Artefacts_T-Fiber%20TNOC%20Tracker/GIS/T154" TargetMode="External"/><Relationship Id="rId122" Type="http://schemas.openxmlformats.org/officeDocument/2006/relationships/hyperlink" Target="../../../172.28.9.34/share%20drive/Artefacts_T-Fiber%20TNOC%20Tracker/GIS/T131" TargetMode="External"/><Relationship Id="rId143" Type="http://schemas.openxmlformats.org/officeDocument/2006/relationships/hyperlink" Target="../../../172.28.9.34/share%20drive/Artefacts_T-Fiber%20TNOC%20Tracker/GIS/T108" TargetMode="External"/><Relationship Id="rId148" Type="http://schemas.openxmlformats.org/officeDocument/2006/relationships/hyperlink" Target="../../../172.28.9.34/Artefacts_T-Fiber%20TNOC%20Tracker/GPON/ONT%20ETH%20PM%20Report" TargetMode="External"/><Relationship Id="rId164" Type="http://schemas.openxmlformats.org/officeDocument/2006/relationships/hyperlink" Target="../../../172.28.9.34/Artefacts_T-Fiber%20TNOC%20Tracker/GPON/API" TargetMode="External"/><Relationship Id="rId169" Type="http://schemas.openxmlformats.org/officeDocument/2006/relationships/hyperlink" Target="../../../172.28.9.34/Artefacts_T-Fiber%20TNOC%20Tracker/GPON/API" TargetMode="External"/><Relationship Id="rId185" Type="http://schemas.openxmlformats.org/officeDocument/2006/relationships/hyperlink" Target="../../../172.28.9.34/Artefacts_T-Fiber%20TNOC%20Tracker/GPON/Tejas%20LAN%20LOS" TargetMode="External"/><Relationship Id="rId4" Type="http://schemas.openxmlformats.org/officeDocument/2006/relationships/hyperlink" Target="../../../172.28.9.34/Artefacts_T-Fiber%20TNOC%20Tracker/HELPDESK/T368" TargetMode="External"/><Relationship Id="rId9" Type="http://schemas.openxmlformats.org/officeDocument/2006/relationships/hyperlink" Target="../../../172.28.9.34/Artefacts_T-Fiber%20TNOC%20Tracker/DWDM/Artefact%20-%20T96" TargetMode="External"/><Relationship Id="rId180" Type="http://schemas.openxmlformats.org/officeDocument/2006/relationships/hyperlink" Target="../../../172.28.9.34/Artefacts_T-Fiber%20TNOC%20Tracker/GPON/DIAGUSER%20Credentials%20are%20Not%20Resetting" TargetMode="External"/><Relationship Id="rId210" Type="http://schemas.openxmlformats.org/officeDocument/2006/relationships/hyperlink" Target="../../../172.28.9.34/Artefacts_T-Fiber%20TNOC%20Tracker/GPON/API%20Document" TargetMode="External"/><Relationship Id="rId215" Type="http://schemas.openxmlformats.org/officeDocument/2006/relationships/hyperlink" Target="../../../172.28.9.34/Artefacts_T-Fiber%20TNOC%20Tracker/GPON/414" TargetMode="External"/><Relationship Id="rId236" Type="http://schemas.openxmlformats.org/officeDocument/2006/relationships/hyperlink" Target="../../../172.28.9.34/share%20drive/Artefacts_T-Fiber%20TNOC%20Tracker/OSS/T233" TargetMode="External"/><Relationship Id="rId26" Type="http://schemas.openxmlformats.org/officeDocument/2006/relationships/hyperlink" Target="../../../172.28.9.34/share%20drive/Artefacts_T-Fiber%20TNOC%20Tracker/DR/Artifact%20for%20-T67" TargetMode="External"/><Relationship Id="rId231" Type="http://schemas.openxmlformats.org/officeDocument/2006/relationships/hyperlink" Target="../../../172.28.9.34/share%20drive/Artefacts_T-Fiber%20TNOC%20Tracker/OSS/T246" TargetMode="External"/><Relationship Id="rId47" Type="http://schemas.openxmlformats.org/officeDocument/2006/relationships/hyperlink" Target="../../../172.28.9.34/share%20drive/Artefacts_T-Fiber%20TNOC%20Tracker/BSS/Artifact_T382" TargetMode="External"/><Relationship Id="rId68" Type="http://schemas.openxmlformats.org/officeDocument/2006/relationships/hyperlink" Target="../../../172.28.9.34/Artefacts_T-Fiber%20TNOC%20Tracker/NW-Security/T316" TargetMode="External"/><Relationship Id="rId89" Type="http://schemas.openxmlformats.org/officeDocument/2006/relationships/hyperlink" Target="../../../172.28.9.34/Artefacts_T-Fiber%20TNOC%20Tracker/GPON/T170" TargetMode="External"/><Relationship Id="rId112" Type="http://schemas.openxmlformats.org/officeDocument/2006/relationships/hyperlink" Target="../../../172.28.9.34/share%20drive/Artefacts_T-Fiber%20TNOC%20Tracker/GIS/T141" TargetMode="External"/><Relationship Id="rId133" Type="http://schemas.openxmlformats.org/officeDocument/2006/relationships/hyperlink" Target="../../../172.28.9.34/share%20drive/Artefacts_T-Fiber%20TNOC%20Tracker/GIS/T119" TargetMode="External"/><Relationship Id="rId154" Type="http://schemas.openxmlformats.org/officeDocument/2006/relationships/hyperlink" Target="../../../172.28.9.34/Artefacts_T-Fiber%20TNOC%20Tracker/GPON/API" TargetMode="External"/><Relationship Id="rId175" Type="http://schemas.openxmlformats.org/officeDocument/2006/relationships/hyperlink" Target="../../../172.28.9.34/Artefacts_T-Fiber%20TNOC%20Tracker/GPON/437" TargetMode="External"/><Relationship Id="rId196" Type="http://schemas.openxmlformats.org/officeDocument/2006/relationships/hyperlink" Target="../../../172.28.9.34/Artefacts_T-Fiber%20TNOC%20Tracker/GPON/Special%20Characters" TargetMode="External"/><Relationship Id="rId200" Type="http://schemas.openxmlformats.org/officeDocument/2006/relationships/hyperlink" Target="../../../172.28.9.34/Artefacts_T-Fiber%20TNOC%20Tracker/GPON/T167" TargetMode="External"/><Relationship Id="rId16" Type="http://schemas.openxmlformats.org/officeDocument/2006/relationships/hyperlink" Target="../../../172.28.9.34/share%20drive/Artefacts_T-Fiber%20TNOC%20Tracker/DR/Artifact%20for%20-%20T82" TargetMode="External"/><Relationship Id="rId221" Type="http://schemas.openxmlformats.org/officeDocument/2006/relationships/hyperlink" Target="../../../172.28.9.34/share%20drive/Artefacts_T-Fiber%20TNOC%20Tracker/OSS/T389" TargetMode="External"/><Relationship Id="rId242" Type="http://schemas.openxmlformats.org/officeDocument/2006/relationships/hyperlink" Target="../../../172.28.9.34/Artefacts_T-Fiber%20TNOC%20Tracker/HELPDESK/T366" TargetMode="External"/><Relationship Id="rId37" Type="http://schemas.openxmlformats.org/officeDocument/2006/relationships/hyperlink" Target="../../../172.28.9.34/Artefacts_T-Fiber%20TNOC%20Tracker/DC%20IT-Infra/Artifact%20for%20-%20T49" TargetMode="External"/><Relationship Id="rId58" Type="http://schemas.openxmlformats.org/officeDocument/2006/relationships/hyperlink" Target="../../../172.28.9.34/Artefacts_T-Fiber%20TNOC%20Tracker/HELPDESK/T166" TargetMode="External"/><Relationship Id="rId79" Type="http://schemas.openxmlformats.org/officeDocument/2006/relationships/hyperlink" Target="../../../172.28.9.34/Artefacts_T-Fiber%20TNOC%20Tracker/GPON/T183" TargetMode="External"/><Relationship Id="rId102" Type="http://schemas.openxmlformats.org/officeDocument/2006/relationships/hyperlink" Target="../../../172.28.9.34/share%20drive/Artefacts_T-Fiber%20TNOC%20Tracker/GIS/T152" TargetMode="External"/><Relationship Id="rId123" Type="http://schemas.openxmlformats.org/officeDocument/2006/relationships/hyperlink" Target="../../../172.28.9.34/share%20drive/Artefacts_T-Fiber%20TNOC%20Tracker/GIS/T130" TargetMode="External"/><Relationship Id="rId144" Type="http://schemas.openxmlformats.org/officeDocument/2006/relationships/hyperlink" Target="../../../172.28.9.34/Artefacts_T-Fiber%20TNOC%20Tracker/DWDM/Artefact%20-%20T102" TargetMode="External"/><Relationship Id="rId90" Type="http://schemas.openxmlformats.org/officeDocument/2006/relationships/hyperlink" Target="../../../172.28.9.34/Artefacts_T-Fiber%20TNOC%20Tracker/GPON/T169" TargetMode="External"/><Relationship Id="rId165" Type="http://schemas.openxmlformats.org/officeDocument/2006/relationships/hyperlink" Target="../../../172.28.9.34/Artefacts_T-Fiber%20TNOC%20Tracker/GPON/API" TargetMode="External"/><Relationship Id="rId186" Type="http://schemas.openxmlformats.org/officeDocument/2006/relationships/hyperlink" Target="../../../172.28.9.34/Artefacts_T-Fiber%20TNOC%20Tracker/GPON/Create%20Service%20with%20Mulitple%20UNIs" TargetMode="External"/><Relationship Id="rId211" Type="http://schemas.openxmlformats.org/officeDocument/2006/relationships/hyperlink" Target="../../../172.28.9.34/Artefacts_T-Fiber%20TNOC%20Tracker/GPON/API%20to%20validate%20the%20configured%20Services" TargetMode="External"/><Relationship Id="rId232" Type="http://schemas.openxmlformats.org/officeDocument/2006/relationships/hyperlink" Target="../../../172.28.9.34/share%20drive/Artefacts_T-Fiber%20TNOC%20Tracker/OSS/T245" TargetMode="External"/><Relationship Id="rId27" Type="http://schemas.openxmlformats.org/officeDocument/2006/relationships/hyperlink" Target="../../../172.28.9.34/Artefacts_T-Fiber%20TNOC%20Tracker/DR/Artifact%20for%20-%20T66" TargetMode="External"/><Relationship Id="rId48" Type="http://schemas.openxmlformats.org/officeDocument/2006/relationships/hyperlink" Target="../../../172.28.9.34/Artefacts_T-Fiber%20TNOC%20Tracker/GPON/T372" TargetMode="External"/><Relationship Id="rId69" Type="http://schemas.openxmlformats.org/officeDocument/2006/relationships/hyperlink" Target="../../../172.28.9.34/Artefacts_T-Fiber%20TNOC%20Tracker/HELPDESK/T312" TargetMode="External"/><Relationship Id="rId113" Type="http://schemas.openxmlformats.org/officeDocument/2006/relationships/hyperlink" Target="../../../172.28.9.34/share%20drive/Artefacts_T-Fiber%20TNOC%20Tracker/GIS/T140" TargetMode="External"/><Relationship Id="rId134" Type="http://schemas.openxmlformats.org/officeDocument/2006/relationships/hyperlink" Target="../../../172.28.9.34/share%20drive/Artefacts_T-Fiber%20TNOC%20Tracker/GIS/T118" TargetMode="External"/><Relationship Id="rId80" Type="http://schemas.openxmlformats.org/officeDocument/2006/relationships/hyperlink" Target="../../../172.28.9.34/Artefacts_T-Fiber%20TNOC%20Tracker/GPON/T181" TargetMode="External"/><Relationship Id="rId155" Type="http://schemas.openxmlformats.org/officeDocument/2006/relationships/hyperlink" Target="../../../172.28.9.34/Artefacts_T-Fiber%20TNOC%20Tracker/GPON/API%20to%20validate%20the%20configured%20Services" TargetMode="External"/><Relationship Id="rId176" Type="http://schemas.openxmlformats.org/officeDocument/2006/relationships/hyperlink" Target="../../../172.28.9.34/Artefacts_T-Fiber%20TNOC%20Tracker/GPON/T167" TargetMode="External"/><Relationship Id="rId197" Type="http://schemas.openxmlformats.org/officeDocument/2006/relationships/hyperlink" Target="../../../172.28.9.34/Artefacts_T-Fiber%20TNOC%20Tracker/GPON/ONT%20Ports%20description" TargetMode="External"/><Relationship Id="rId201" Type="http://schemas.openxmlformats.org/officeDocument/2006/relationships/hyperlink" Target="../../../172.28.9.34/Artefacts_T-Fiber%20TNOC%20Tracker/GPON/T167" TargetMode="External"/><Relationship Id="rId222" Type="http://schemas.openxmlformats.org/officeDocument/2006/relationships/hyperlink" Target="../../../172.28.9.34/SHARE%20DRIVE/Artefacts_T-Fiber%20TNOC%20Tracker/OSS" TargetMode="External"/><Relationship Id="rId243" Type="http://schemas.openxmlformats.org/officeDocument/2006/relationships/hyperlink" Target="../../../172.28.9.34/Artefacts_T-Fiber%20TNOC%20Tracker/HELPDESK/T366" TargetMode="External"/><Relationship Id="rId17" Type="http://schemas.openxmlformats.org/officeDocument/2006/relationships/hyperlink" Target="../../../172.28.9.34/Artefacts_T-Fiber%20TNOC%20Tracker/IPMPLS/Primary%20NTP%20-%20T60,T61,T62.pdf" TargetMode="External"/><Relationship Id="rId38" Type="http://schemas.openxmlformats.org/officeDocument/2006/relationships/hyperlink" Target="../../../172.28.9.34/Artefacts_T-Fiber" TargetMode="External"/><Relationship Id="rId59" Type="http://schemas.openxmlformats.org/officeDocument/2006/relationships/hyperlink" Target="../../../172.28.9.34/Artefacts_T-Fiber%20TNOC%20Tracker/HELPDESK/T353" TargetMode="External"/><Relationship Id="rId103" Type="http://schemas.openxmlformats.org/officeDocument/2006/relationships/hyperlink" Target="../../../172.28.9.34/share%20drive/Artefacts_T-Fiber%20TNOC%20Tracker/GIS/T151" TargetMode="External"/><Relationship Id="rId124" Type="http://schemas.openxmlformats.org/officeDocument/2006/relationships/hyperlink" Target="../../../172.28.9.34/share%20drive/Artefacts_T-Fiber%20TNOC%20Tracker/GIS" TargetMode="External"/><Relationship Id="rId70" Type="http://schemas.openxmlformats.org/officeDocument/2006/relationships/hyperlink" Target="../../../172.28.9.34/Artefacts_T-Fiber%20TNOC%20Tracker/GPON/T298" TargetMode="External"/><Relationship Id="rId91" Type="http://schemas.openxmlformats.org/officeDocument/2006/relationships/hyperlink" Target="../../../172.28.9.34/Artefacts_T-Fiber%20TNOC%20Tracker/GPON/T168" TargetMode="External"/><Relationship Id="rId145" Type="http://schemas.openxmlformats.org/officeDocument/2006/relationships/hyperlink" Target="../../../172.28.9.34/share%20drive/Artefacts_T-Fiber%20TNOC%20Tracker/BSS/Artifact_T10" TargetMode="External"/><Relationship Id="rId166" Type="http://schemas.openxmlformats.org/officeDocument/2006/relationships/hyperlink" Target="../../../172.28.9.34/Artefacts_T-Fiber%20TNOC%20Tracker/GPON/API" TargetMode="External"/><Relationship Id="rId187" Type="http://schemas.openxmlformats.org/officeDocument/2006/relationships/hyperlink" Target="../../../172.28.9.34/Artefacts_T-Fiber%20TNOC%20Tracker/GPON/ONT%20Unexpected%20State" TargetMode="External"/><Relationship Id="rId1" Type="http://schemas.openxmlformats.org/officeDocument/2006/relationships/hyperlink" Target="file:///\\172.28.9.34\Artefacts_T-Fiber%20TNOC%20Tracker\GPON\NOC605&#160;" TargetMode="External"/><Relationship Id="rId212" Type="http://schemas.openxmlformats.org/officeDocument/2006/relationships/hyperlink" Target="../../../172.28.9.34/Artefacts_T-Fiber%20TNOC%20Tracker/GPON/442" TargetMode="External"/><Relationship Id="rId233" Type="http://schemas.openxmlformats.org/officeDocument/2006/relationships/hyperlink" Target="../../../172.28.9.34/share%20drive/Artefacts_T-Fiber%20TNOC%20Tracker/OSS/T244" TargetMode="External"/><Relationship Id="rId28" Type="http://schemas.openxmlformats.org/officeDocument/2006/relationships/hyperlink" Target="../../../172.28.9.34/share%20drive/Artefacts_T-Fiber%20TNOC%20Tracker/DR/Artifact%20for%20-%20T65" TargetMode="External"/><Relationship Id="rId49" Type="http://schemas.openxmlformats.org/officeDocument/2006/relationships/hyperlink" Target="../../../172.28.9.34/Artefacts_T-Fiber%20TNOC%20Tracker/HELPDESK/T368" TargetMode="External"/><Relationship Id="rId114" Type="http://schemas.openxmlformats.org/officeDocument/2006/relationships/hyperlink" Target="../../../172.28.9.34/share%20drive/Artefacts_T-Fiber%20TNOC%20Tracker/GIS/T139" TargetMode="External"/><Relationship Id="rId60" Type="http://schemas.openxmlformats.org/officeDocument/2006/relationships/hyperlink" Target="../../../172.28.9.34/Artefacts_T-Fiber%20TNOC%20Tracker/HELPDESK/T166" TargetMode="External"/><Relationship Id="rId81" Type="http://schemas.openxmlformats.org/officeDocument/2006/relationships/hyperlink" Target="../../../172.28.9.34/Artefacts_T-Fiber%20TNOC%20Tracker/GPON/T179" TargetMode="External"/><Relationship Id="rId135" Type="http://schemas.openxmlformats.org/officeDocument/2006/relationships/hyperlink" Target="../../../172.28.9.34/share%20drive/Artefacts_T-Fiber%20TNOC%20Tracker/GIS/T117" TargetMode="External"/><Relationship Id="rId156" Type="http://schemas.openxmlformats.org/officeDocument/2006/relationships/hyperlink" Target="../../../172.28.9.34/Artefacts_T-Fiber%20TNOC%20Tracker/GPON/API" TargetMode="External"/><Relationship Id="rId177" Type="http://schemas.openxmlformats.org/officeDocument/2006/relationships/hyperlink" Target="../../../172.28.9.34/Artefacts_T-Fiber%20TNOC%20Tracker/GPON/T167" TargetMode="External"/><Relationship Id="rId198" Type="http://schemas.openxmlformats.org/officeDocument/2006/relationships/hyperlink" Target="../../../172.28.9.34/Artefacts_T-Fiber%20TNOC%20Tracker/GPON/T167" TargetMode="External"/><Relationship Id="rId202" Type="http://schemas.openxmlformats.org/officeDocument/2006/relationships/hyperlink" Target="../../../172.28.9.34/Artefacts_T-Fiber%20TNOC%20Tracker/GPON/T167" TargetMode="External"/><Relationship Id="rId223" Type="http://schemas.openxmlformats.org/officeDocument/2006/relationships/hyperlink" Target="../../../172.28.9.34/Artefacts_T-Fiber%20TNOC%20Tracker/NW-Security/T315" TargetMode="External"/><Relationship Id="rId244" Type="http://schemas.openxmlformats.org/officeDocument/2006/relationships/hyperlink" Target="../../../172.28.9.34/Artefacts_T-Fiber%20TNOC%20Tracker/HELPDESK/T366" TargetMode="External"/><Relationship Id="rId18" Type="http://schemas.openxmlformats.org/officeDocument/2006/relationships/hyperlink" Target="../../../172.28.9.34/Artefacts_T-Fiber%20TNOC%20Tracker/DR/Artifact%20for%20-%20T79" TargetMode="External"/><Relationship Id="rId39" Type="http://schemas.openxmlformats.org/officeDocument/2006/relationships/hyperlink" Target="../../../172.28.9.34/Artefacts_T-Fiber" TargetMode="External"/><Relationship Id="rId50" Type="http://schemas.openxmlformats.org/officeDocument/2006/relationships/hyperlink" Target="../../../172.28.9.34/Artefacts_T-Fiber%20TNOC%20Tracker/HELPDESK/T367" TargetMode="External"/><Relationship Id="rId104" Type="http://schemas.openxmlformats.org/officeDocument/2006/relationships/hyperlink" Target="../../../172.28.9.34/share%20drive/Artefacts_T-Fiber%20TNOC%20Tracker/GIS/T150" TargetMode="External"/><Relationship Id="rId125" Type="http://schemas.openxmlformats.org/officeDocument/2006/relationships/hyperlink" Target="../../../172.28.9.34/share%20drive/Artefacts_T-Fiber%20TNOC%20Tracker/GIS/T128" TargetMode="External"/><Relationship Id="rId146" Type="http://schemas.openxmlformats.org/officeDocument/2006/relationships/hyperlink" Target="../../../172.28.9.34/Artefacts_T-Fiber%20TNOC%20Tracker/GPON/Nokia%20LAN%20LOS" TargetMode="External"/><Relationship Id="rId167" Type="http://schemas.openxmlformats.org/officeDocument/2006/relationships/hyperlink" Target="../../../172.28.9.34/Artefacts_T-Fiber%20TNOC%20Tracker/GPON/API" TargetMode="External"/><Relationship Id="rId188" Type="http://schemas.openxmlformats.org/officeDocument/2006/relationships/hyperlink" Target="../../../172.28.9.34/Artefacts_T-Fiber%20TNOC%20Tracker/GPON/T167" TargetMode="External"/><Relationship Id="rId71" Type="http://schemas.openxmlformats.org/officeDocument/2006/relationships/hyperlink" Target="../../../172.28.9.34/share%20drive/Artefacts_T-Fiber%20TNOC%20Tracker/DC%20IT-Infra/Artifact%20%20for%20-%20T297" TargetMode="External"/><Relationship Id="rId92" Type="http://schemas.openxmlformats.org/officeDocument/2006/relationships/hyperlink" Target="../../../172.28.9.34/Artefacts_T-Fiber%20TNOC%20Tracker/GPON/T167" TargetMode="External"/><Relationship Id="rId213" Type="http://schemas.openxmlformats.org/officeDocument/2006/relationships/hyperlink" Target="../../../172.28.9.34/Artefacts_T-Fiber%20TNOC%20Tracker/GPON/430" TargetMode="External"/><Relationship Id="rId234" Type="http://schemas.openxmlformats.org/officeDocument/2006/relationships/hyperlink" Target="../../../172.28.9.34/share%20drive/Artefacts_T-Fiber%20TNOC%20Tracker/OSS/T236" TargetMode="External"/><Relationship Id="rId2" Type="http://schemas.openxmlformats.org/officeDocument/2006/relationships/hyperlink" Target="file:///\\172.28.9.34\Artefacts_T-Fiber" TargetMode="External"/><Relationship Id="rId29" Type="http://schemas.openxmlformats.org/officeDocument/2006/relationships/hyperlink" Target="../../../172.28.9.34/Artefacts_T-Fiber%20TNOC%20Tracker/IPMPLS/Primary%20NTP%20-%20T60,T61,T62.pdf" TargetMode="External"/><Relationship Id="rId40" Type="http://schemas.openxmlformats.org/officeDocument/2006/relationships/hyperlink" Target="../../../172.28.9.34/Artefacts_T-Fiber" TargetMode="External"/><Relationship Id="rId115" Type="http://schemas.openxmlformats.org/officeDocument/2006/relationships/hyperlink" Target="../../../172.28.9.34/share%20drive/Artefacts_T-Fiber%20TNOC%20Tracker/GIS/T138" TargetMode="External"/><Relationship Id="rId136" Type="http://schemas.openxmlformats.org/officeDocument/2006/relationships/hyperlink" Target="../../../172.28.9.34/share%20drive/Artefacts_T-Fiber%20TNOC%20Tracker/GIS/T116" TargetMode="External"/><Relationship Id="rId157" Type="http://schemas.openxmlformats.org/officeDocument/2006/relationships/hyperlink" Target="../../../172.28.9.34/Artefacts_T-Fiber%20TNOC%20Tracker/GPON/API" TargetMode="External"/><Relationship Id="rId178" Type="http://schemas.openxmlformats.org/officeDocument/2006/relationships/hyperlink" Target="../../../172.28.9.34/Artefacts_T-Fiber%20TNOC%20Tracker/GPON/434" TargetMode="External"/><Relationship Id="rId61" Type="http://schemas.openxmlformats.org/officeDocument/2006/relationships/hyperlink" Target="../../../172.28.9.34/Artefacts_T-Fiber%20TNOC%20Tracker/HELPDESK/T166" TargetMode="External"/><Relationship Id="rId82" Type="http://schemas.openxmlformats.org/officeDocument/2006/relationships/hyperlink" Target="../../../172.28.9.34/Artefacts_T-Fiber%20TNOC%20Tracker/GPON/T178" TargetMode="External"/><Relationship Id="rId199" Type="http://schemas.openxmlformats.org/officeDocument/2006/relationships/hyperlink" Target="../../../172.28.9.34/Artefacts_T-Fiber%20TNOC%20Tracker/GPON/T167" TargetMode="External"/><Relationship Id="rId203" Type="http://schemas.openxmlformats.org/officeDocument/2006/relationships/hyperlink" Target="../../../172.28.9.34/Artefacts_T-Fiber%20TNOC%20Tracker/GPON/T167" TargetMode="External"/><Relationship Id="rId19" Type="http://schemas.openxmlformats.org/officeDocument/2006/relationships/hyperlink" Target="../../../172.28.9.34/share%20drive/Artefacts_T-Fiber%20TNOC%20Tracker/DR/Artifact%20for%20-%20T78" TargetMode="External"/><Relationship Id="rId224" Type="http://schemas.openxmlformats.org/officeDocument/2006/relationships/hyperlink" Target="../../../172.28.9.34/share%20drive/Artefacts_T-Fiber%20TNOC%20Tracker/OSS/T294" TargetMode="External"/><Relationship Id="rId245" Type="http://schemas.openxmlformats.org/officeDocument/2006/relationships/printerSettings" Target="../printerSettings/printerSettings2.bin"/><Relationship Id="rId30" Type="http://schemas.openxmlformats.org/officeDocument/2006/relationships/hyperlink" Target="../../../172.28.9.34/share%20drive/Artefacts_T-Fiber%20TNOC%20Tracker/DC%20IT-Infra/Artifact%20for%20-%20T56" TargetMode="External"/><Relationship Id="rId105" Type="http://schemas.openxmlformats.org/officeDocument/2006/relationships/hyperlink" Target="../../../172.28.9.34/share%20drive/Artefacts_T-Fiber%20TNOC%20Tracker/GIS/T149" TargetMode="External"/><Relationship Id="rId126" Type="http://schemas.openxmlformats.org/officeDocument/2006/relationships/hyperlink" Target="../../../172.28.9.34/share%20drive/Artefacts_T-Fiber%20TNOC%20Tracker/GIS/T127" TargetMode="External"/><Relationship Id="rId147" Type="http://schemas.openxmlformats.org/officeDocument/2006/relationships/hyperlink" Target="../../../172.28.9.34/Artefacts_T-Fiber%20TNOC%20Tracker/GPON/ONT%20WiFi%20PM%20Report" TargetMode="External"/><Relationship Id="rId168" Type="http://schemas.openxmlformats.org/officeDocument/2006/relationships/hyperlink" Target="../../../172.28.9.34/Artefacts_T-Fiber%20TNOC%20Tracker/GPON/API" TargetMode="External"/><Relationship Id="rId51" Type="http://schemas.openxmlformats.org/officeDocument/2006/relationships/hyperlink" Target="../../../172.28.9.34/Artefacts_T-Fiber%20TNOC%20Tracker/HELPDESK/T366" TargetMode="External"/><Relationship Id="rId72" Type="http://schemas.openxmlformats.org/officeDocument/2006/relationships/hyperlink" Target="../../../172.28.9.34/share%20drive/Artefacts_T-Fiber%20TNOC%20Tracker/OSS/T235" TargetMode="External"/><Relationship Id="rId93" Type="http://schemas.openxmlformats.org/officeDocument/2006/relationships/hyperlink" Target="../../../172.28.9.34/Artefacts_T-Fiber%20TNOC%20Tracker/GPON/T165" TargetMode="External"/><Relationship Id="rId189" Type="http://schemas.openxmlformats.org/officeDocument/2006/relationships/hyperlink" Target="../../../172.28.9.34/Artefacts_T-Fiber%20TNOC%20Tracker/GPON/Report%20of%20Radius%20enabled%20in%20Tejas%20OLTs" TargetMode="External"/><Relationship Id="rId3" Type="http://schemas.openxmlformats.org/officeDocument/2006/relationships/hyperlink" Target="file:///\\172.28.9.34\Artefacts_T-Fiber" TargetMode="External"/><Relationship Id="rId214" Type="http://schemas.openxmlformats.org/officeDocument/2006/relationships/hyperlink" Target="../../../172.28.9.34/Artefacts_T-Fiber%20TNOC%20Tracker/GPON/417" TargetMode="External"/><Relationship Id="rId235" Type="http://schemas.openxmlformats.org/officeDocument/2006/relationships/hyperlink" Target="../../../172.28.9.34/share%20drive/Artefacts_T-Fiber%20TNOC%20Tracker/OSS/T234" TargetMode="External"/><Relationship Id="rId116" Type="http://schemas.openxmlformats.org/officeDocument/2006/relationships/hyperlink" Target="../../../172.28.9.34/share%20drive/Artefacts_T-Fiber%20TNOC%20Tracker/GIS/T137" TargetMode="External"/><Relationship Id="rId137" Type="http://schemas.openxmlformats.org/officeDocument/2006/relationships/hyperlink" Target="../../../172.28.9.34/share%20drive/Artefacts_T-Fiber%20TNOC%20Tracker/GIS/T115" TargetMode="External"/><Relationship Id="rId158" Type="http://schemas.openxmlformats.org/officeDocument/2006/relationships/hyperlink" Target="../../../172.28.9.34/Artefacts_T-Fiber%20TNOC%20Tracker/GPON/API" TargetMode="External"/><Relationship Id="rId20" Type="http://schemas.openxmlformats.org/officeDocument/2006/relationships/hyperlink" Target="../../../172.28.9.34/share%20drive/Artefacts_T-Fiber%20TNOC%20Tracker/DR/Artifact%20for%20-%20T77" TargetMode="External"/><Relationship Id="rId41" Type="http://schemas.openxmlformats.org/officeDocument/2006/relationships/hyperlink" Target="../../../172.28.9.34/Artefacts_T-Fiber%20TNOC%20Tracker/DC%20IT-Infra/Artifact%20for%20-%20T45" TargetMode="External"/><Relationship Id="rId62" Type="http://schemas.openxmlformats.org/officeDocument/2006/relationships/hyperlink" Target="../../../172.28.9.34/Artefacts_T-Fiber%20TNOC%20Tracker/NW-Security/T153" TargetMode="External"/><Relationship Id="rId83" Type="http://schemas.openxmlformats.org/officeDocument/2006/relationships/hyperlink" Target="../../../172.28.9.34/Artefacts_T-Fiber%20TNOC%20Tracker/GPON/T177" TargetMode="External"/><Relationship Id="rId179" Type="http://schemas.openxmlformats.org/officeDocument/2006/relationships/hyperlink" Target="../../../172.28.9.34/Artefacts_T-Fiber%20TNOC%20Tracker/GPON/Add%20UNI%20in%20Translated%20Service" TargetMode="External"/><Relationship Id="rId190" Type="http://schemas.openxmlformats.org/officeDocument/2006/relationships/hyperlink" Target="../../../172.28.9.34/Artefacts_T-Fiber%20TNOC%20Tracker/GPON/Report%20of%20Syslog%20enabled%20in%20Tejas%20OLTs" TargetMode="External"/><Relationship Id="rId204" Type="http://schemas.openxmlformats.org/officeDocument/2006/relationships/hyperlink" Target="../../../172.28.9.34/Artefacts_T-Fiber%20TNOC%20Tracker/GPON/T167" TargetMode="External"/><Relationship Id="rId225" Type="http://schemas.openxmlformats.org/officeDocument/2006/relationships/hyperlink" Target="../../../172.28.9.34/share%20drive/Artefacts_T-Fiber%20TNOC%20Tracker/OSS/T275" TargetMode="External"/><Relationship Id="rId106" Type="http://schemas.openxmlformats.org/officeDocument/2006/relationships/hyperlink" Target="../../../172.28.9.34/share%20drive/Artefacts_T-Fiber%20TNOC%20Tracker/GIS/T148" TargetMode="External"/><Relationship Id="rId127" Type="http://schemas.openxmlformats.org/officeDocument/2006/relationships/hyperlink" Target="../../../172.28.9.34/share%20drive/Artefacts_T-Fiber%20TNOC%20Tracker/GIS"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172.28.9.34/share%20drive/Artefacts_T-Fiber%20TNOC%20Tracker/GIS/T128" TargetMode="External"/><Relationship Id="rId21" Type="http://schemas.openxmlformats.org/officeDocument/2006/relationships/hyperlink" Target="../../../172.28.9.34/share%20drive/Artefacts_T-Fiber%20TNOC%20Tracker/OSS/T389" TargetMode="External"/><Relationship Id="rId42" Type="http://schemas.openxmlformats.org/officeDocument/2006/relationships/hyperlink" Target="../../../172.28.9.34/Artefacts_T-Fiber%20TNOC%20Tracker/GPON/T167" TargetMode="External"/><Relationship Id="rId63" Type="http://schemas.openxmlformats.org/officeDocument/2006/relationships/hyperlink" Target="../../../172.28.9.34/Artefacts_T-Fiber%20TNOC%20Tracker/GPON/Add%20UNI%20in%20Translated%20Service" TargetMode="External"/><Relationship Id="rId84" Type="http://schemas.openxmlformats.org/officeDocument/2006/relationships/hyperlink" Target="../../../172.28.9.34/Artefacts_T-Fiber%20TNOC%20Tracker/GPON/API" TargetMode="External"/><Relationship Id="rId138" Type="http://schemas.openxmlformats.org/officeDocument/2006/relationships/hyperlink" Target="../../../172.28.9.34/share%20drive/Artefacts_T-Fiber%20TNOC%20Tracker/GIS/T150" TargetMode="External"/><Relationship Id="rId159" Type="http://schemas.openxmlformats.org/officeDocument/2006/relationships/hyperlink" Target="../../../172.28.9.34/Artefacts_T-Fiber%20TNOC%20Tracker/GPON/T177" TargetMode="External"/><Relationship Id="rId170" Type="http://schemas.openxmlformats.org/officeDocument/2006/relationships/hyperlink" Target="../../../172.28.9.34/share%20drive/Artefacts_T-Fiber%20TNOC%20Tracker/OSS/T235" TargetMode="External"/><Relationship Id="rId191" Type="http://schemas.openxmlformats.org/officeDocument/2006/relationships/hyperlink" Target="../../../172.28.9.34/Artefacts_T-Fiber%20TNOC%20Tracker/HELPDESK/T366" TargetMode="External"/><Relationship Id="rId205" Type="http://schemas.openxmlformats.org/officeDocument/2006/relationships/hyperlink" Target="../../../172.28.9.34/Artefacts_T-Fiber%20TNOC%20Tracker/DC%20IT-Infra/Artifact%20for%20-%20T49" TargetMode="External"/><Relationship Id="rId226" Type="http://schemas.openxmlformats.org/officeDocument/2006/relationships/hyperlink" Target="../../../172.28.9.34/share%20drive/Artefacts_T-Fiber%20TNOC%20Tracker/DR/Artifact%20for%20-%20T82" TargetMode="External"/><Relationship Id="rId107" Type="http://schemas.openxmlformats.org/officeDocument/2006/relationships/hyperlink" Target="../../../172.28.9.34/share%20drive/Artefacts_T-Fiber%20TNOC%20Tracker/GIS/T117" TargetMode="External"/><Relationship Id="rId11" Type="http://schemas.openxmlformats.org/officeDocument/2006/relationships/hyperlink" Target="../../../172.28.9.34/share%20drive/Artefacts_T-Fiber%20TNOC%20Tracker/OSS/T246" TargetMode="External"/><Relationship Id="rId32" Type="http://schemas.openxmlformats.org/officeDocument/2006/relationships/hyperlink" Target="../../../172.28.9.34/Artefacts_T-Fiber%20TNOC%20Tracker/GPON/API%20Document" TargetMode="External"/><Relationship Id="rId53" Type="http://schemas.openxmlformats.org/officeDocument/2006/relationships/hyperlink" Target="../../../172.28.9.34/Artefacts_T-Fiber%20TNOC%20Tracker/GPON/Report%20of%20Radius%20enabled%20in%20Tejas%20OLTs" TargetMode="External"/><Relationship Id="rId74" Type="http://schemas.openxmlformats.org/officeDocument/2006/relationships/hyperlink" Target="../../../172.28.9.34/Artefacts_T-Fiber%20TNOC%20Tracker/GPON/API" TargetMode="External"/><Relationship Id="rId128" Type="http://schemas.openxmlformats.org/officeDocument/2006/relationships/hyperlink" Target="../../../172.28.9.34/share%20drive/Artefacts_T-Fiber%20TNOC%20Tracker/GIS/T139" TargetMode="External"/><Relationship Id="rId149" Type="http://schemas.openxmlformats.org/officeDocument/2006/relationships/hyperlink" Target="../../../172.28.9.34/Artefacts_T-Fiber%20TNOC%20Tracker/GPON/T165" TargetMode="External"/><Relationship Id="rId5" Type="http://schemas.openxmlformats.org/officeDocument/2006/relationships/hyperlink" Target="../../../172.28.9.34/share%20drive/Artefacts_T-Fiber%20TNOC%20Tracker/OSS/T232" TargetMode="External"/><Relationship Id="rId95" Type="http://schemas.openxmlformats.org/officeDocument/2006/relationships/hyperlink" Target="../../../172.28.9.34/Artefacts_T-Fiber%20TNOC%20Tracker/GPON/ONT%20WiFi%20PM%20Report" TargetMode="External"/><Relationship Id="rId160" Type="http://schemas.openxmlformats.org/officeDocument/2006/relationships/hyperlink" Target="../../../172.28.9.34/Artefacts_T-Fiber%20TNOC%20Tracker/GPON/T178" TargetMode="External"/><Relationship Id="rId181" Type="http://schemas.openxmlformats.org/officeDocument/2006/relationships/hyperlink" Target="../../../172.28.9.34/Artefacts_T-Fiber%20TNOC%20Tracker/HELPDESK/T166" TargetMode="External"/><Relationship Id="rId216" Type="http://schemas.openxmlformats.org/officeDocument/2006/relationships/hyperlink" Target="../../../172.28.9.34/share%20drive/Artefacts_T-Fiber%20TNOC%20Tracker/DR/Artifact%20for%20-T67" TargetMode="External"/><Relationship Id="rId237" Type="http://schemas.openxmlformats.org/officeDocument/2006/relationships/hyperlink" Target="../../../172.28.9.34/Artefacts_T-Fiber%20TNOC%20Tracker/HELPDESK/T368" TargetMode="External"/><Relationship Id="rId22" Type="http://schemas.openxmlformats.org/officeDocument/2006/relationships/hyperlink" Target="../../../172.28.9.34/share%20drive/Artefacts_T-Fiber%20TNOC%20Tracker/OSS/T392" TargetMode="External"/><Relationship Id="rId43" Type="http://schemas.openxmlformats.org/officeDocument/2006/relationships/hyperlink" Target="../../../172.28.9.34/Artefacts_T-Fiber%20TNOC%20Tracker/GPON/T167" TargetMode="External"/><Relationship Id="rId64" Type="http://schemas.openxmlformats.org/officeDocument/2006/relationships/hyperlink" Target="../../../172.28.9.34/Artefacts_T-Fiber%20TNOC%20Tracker/GPON/434" TargetMode="External"/><Relationship Id="rId118" Type="http://schemas.openxmlformats.org/officeDocument/2006/relationships/hyperlink" Target="../../../172.28.9.34/share%20drive/Artefacts_T-Fiber%20TNOC%20Tracker/GIS" TargetMode="External"/><Relationship Id="rId139" Type="http://schemas.openxmlformats.org/officeDocument/2006/relationships/hyperlink" Target="../../../172.28.9.34/share%20drive/Artefacts_T-Fiber%20TNOC%20Tracker/GIS/T151" TargetMode="External"/><Relationship Id="rId85" Type="http://schemas.openxmlformats.org/officeDocument/2006/relationships/hyperlink" Target="../../../172.28.9.34/Artefacts_T-Fiber%20TNOC%20Tracker/GPON/API" TargetMode="External"/><Relationship Id="rId150" Type="http://schemas.openxmlformats.org/officeDocument/2006/relationships/hyperlink" Target="../../../172.28.9.34/Artefacts_T-Fiber%20TNOC%20Tracker/GPON/T167" TargetMode="External"/><Relationship Id="rId171" Type="http://schemas.openxmlformats.org/officeDocument/2006/relationships/hyperlink" Target="../../../172.28.9.34/share%20drive/Artefacts_T-Fiber%20TNOC%20Tracker/DC%20IT-Infra/Artifact%20%20for%20-%20T297" TargetMode="External"/><Relationship Id="rId192" Type="http://schemas.openxmlformats.org/officeDocument/2006/relationships/hyperlink" Target="../../../172.28.9.34/Artefacts_T-Fiber%20TNOC%20Tracker/HELPDESK/T367" TargetMode="External"/><Relationship Id="rId206" Type="http://schemas.openxmlformats.org/officeDocument/2006/relationships/hyperlink" Target="../../../172.28.9.34/Artefacts_T-Fiber%20TNOC%20Tracker/NW-Security/T50" TargetMode="External"/><Relationship Id="rId227" Type="http://schemas.openxmlformats.org/officeDocument/2006/relationships/hyperlink" Target="../../../172.28.9.34/Artefacts_T-Fiber%20TNOC%20Tracker/DWDM/Artefact%20-%20T89" TargetMode="External"/><Relationship Id="rId12" Type="http://schemas.openxmlformats.org/officeDocument/2006/relationships/hyperlink" Target="../../../172.28.9.34/share%20drive/Artefacts_T-Fiber%20TNOC%20Tracker/OSS/T253" TargetMode="External"/><Relationship Id="rId33" Type="http://schemas.openxmlformats.org/officeDocument/2006/relationships/hyperlink" Target="../../../172.28.9.34/Artefacts_T-Fiber%20TNOC%20Tracker/GPON/472" TargetMode="External"/><Relationship Id="rId108" Type="http://schemas.openxmlformats.org/officeDocument/2006/relationships/hyperlink" Target="../../../172.28.9.34/share%20drive/Artefacts_T-Fiber%20TNOC%20Tracker/GIS/T118" TargetMode="External"/><Relationship Id="rId129" Type="http://schemas.openxmlformats.org/officeDocument/2006/relationships/hyperlink" Target="../../../172.28.9.34/share%20drive/Artefacts_T-Fiber%20TNOC%20Tracker/GIS/T140" TargetMode="External"/><Relationship Id="rId54" Type="http://schemas.openxmlformats.org/officeDocument/2006/relationships/hyperlink" Target="../../../172.28.9.34/Artefacts_T-Fiber%20TNOC%20Tracker/GPON/T167" TargetMode="External"/><Relationship Id="rId75" Type="http://schemas.openxmlformats.org/officeDocument/2006/relationships/hyperlink" Target="../../../172.28.9.34/Artefacts_T-Fiber%20TNOC%20Tracker/GPON/API" TargetMode="External"/><Relationship Id="rId96" Type="http://schemas.openxmlformats.org/officeDocument/2006/relationships/hyperlink" Target="../../../172.28.9.34/Artefacts_T-Fiber%20TNOC%20Tracker/GPON/Nokia%20LAN%20LOS" TargetMode="External"/><Relationship Id="rId140" Type="http://schemas.openxmlformats.org/officeDocument/2006/relationships/hyperlink" Target="../../../172.28.9.34/share%20drive/Artefacts_T-Fiber%20TNOC%20Tracker/GIS/T152" TargetMode="External"/><Relationship Id="rId161" Type="http://schemas.openxmlformats.org/officeDocument/2006/relationships/hyperlink" Target="../../../172.28.9.34/Artefacts_T-Fiber%20TNOC%20Tracker/GPON/T179" TargetMode="External"/><Relationship Id="rId182" Type="http://schemas.openxmlformats.org/officeDocument/2006/relationships/hyperlink" Target="../../../172.28.9.34/Artefacts_T-Fiber%20TNOC%20Tracker/HELPDESK/T166" TargetMode="External"/><Relationship Id="rId217" Type="http://schemas.openxmlformats.org/officeDocument/2006/relationships/hyperlink" Target="../../../172.28.9.34/Artefacts_T-Fiber%20TNOC%20Tracker/DR/Artifact%20for%20-T68" TargetMode="External"/><Relationship Id="rId6" Type="http://schemas.openxmlformats.org/officeDocument/2006/relationships/hyperlink" Target="../../../172.28.9.34/share%20drive/Artefacts_T-Fiber%20TNOC%20Tracker/OSS/T233" TargetMode="External"/><Relationship Id="rId238" Type="http://schemas.openxmlformats.org/officeDocument/2006/relationships/printerSettings" Target="../printerSettings/printerSettings3.bin"/><Relationship Id="rId23" Type="http://schemas.openxmlformats.org/officeDocument/2006/relationships/hyperlink" Target="../../../172.28.9.34/Artefacts_T-Fiber%20TNOC%20Tracker/GPON/425" TargetMode="External"/><Relationship Id="rId119" Type="http://schemas.openxmlformats.org/officeDocument/2006/relationships/hyperlink" Target="../../../172.28.9.34/share%20drive/Artefacts_T-Fiber%20TNOC%20Tracker/GIS/T130" TargetMode="External"/><Relationship Id="rId44" Type="http://schemas.openxmlformats.org/officeDocument/2006/relationships/hyperlink" Target="../../../172.28.9.34/Artefacts_T-Fiber%20TNOC%20Tracker/GPON/T167" TargetMode="External"/><Relationship Id="rId65" Type="http://schemas.openxmlformats.org/officeDocument/2006/relationships/hyperlink" Target="../../../172.28.9.34/Artefacts_T-Fiber%20TNOC%20Tracker/GPON/T167" TargetMode="External"/><Relationship Id="rId86" Type="http://schemas.openxmlformats.org/officeDocument/2006/relationships/hyperlink" Target="../../../172.28.9.34/Artefacts_T-Fiber%20TNOC%20Tracker/GPON/API" TargetMode="External"/><Relationship Id="rId130" Type="http://schemas.openxmlformats.org/officeDocument/2006/relationships/hyperlink" Target="../../../172.28.9.34/share%20drive/Artefacts_T-Fiber%20TNOC%20Tracker/GIS/T141" TargetMode="External"/><Relationship Id="rId151" Type="http://schemas.openxmlformats.org/officeDocument/2006/relationships/hyperlink" Target="../../../172.28.9.34/Artefacts_T-Fiber%20TNOC%20Tracker/GPON/T168" TargetMode="External"/><Relationship Id="rId172" Type="http://schemas.openxmlformats.org/officeDocument/2006/relationships/hyperlink" Target="../../../172.28.9.34/Artefacts_T-Fiber%20TNOC%20Tracker/GPON/T298" TargetMode="External"/><Relationship Id="rId193" Type="http://schemas.openxmlformats.org/officeDocument/2006/relationships/hyperlink" Target="../../../172.28.9.34/Artefacts_T-Fiber%20TNOC%20Tracker/HELPDESK/T368" TargetMode="External"/><Relationship Id="rId207" Type="http://schemas.openxmlformats.org/officeDocument/2006/relationships/hyperlink" Target="../../../172.28.9.34/Artefacts_T-Fiber" TargetMode="External"/><Relationship Id="rId228" Type="http://schemas.openxmlformats.org/officeDocument/2006/relationships/hyperlink" Target="../../../172.28.9.34/Artefacts_T-Fiber%20TNOC%20Tracker/DWDM/Artefact%20-%20T90" TargetMode="External"/><Relationship Id="rId13" Type="http://schemas.openxmlformats.org/officeDocument/2006/relationships/hyperlink" Target="../../../172.28.9.34/share%20drive/Artefacts_T-Fiber%20TNOC%20Tracker/OSS/T255" TargetMode="External"/><Relationship Id="rId109" Type="http://schemas.openxmlformats.org/officeDocument/2006/relationships/hyperlink" Target="../../../172.28.9.34/share%20drive/Artefacts_T-Fiber%20TNOC%20Tracker/GIS/T119" TargetMode="External"/><Relationship Id="rId34" Type="http://schemas.openxmlformats.org/officeDocument/2006/relationships/hyperlink" Target="../../../172.28.9.34/Artefacts_T-Fiber%20TNOC%20Tracker/TNOC/Artifact%20for%20-%20394" TargetMode="External"/><Relationship Id="rId55" Type="http://schemas.openxmlformats.org/officeDocument/2006/relationships/hyperlink" Target="../../../172.28.9.34/Artefacts_T-Fiber%20TNOC%20Tracker/GPON/ONT%20Unexpected%20State" TargetMode="External"/><Relationship Id="rId76" Type="http://schemas.openxmlformats.org/officeDocument/2006/relationships/hyperlink" Target="../../../172.28.9.34/Artefacts_T-Fiber%20TNOC%20Tracker/GPON/API" TargetMode="External"/><Relationship Id="rId97" Type="http://schemas.openxmlformats.org/officeDocument/2006/relationships/hyperlink" Target="../../../172.28.9.34/share%20drive/Artefacts_T-Fiber%20TNOC%20Tracker/BSS/Artifact_T10" TargetMode="External"/><Relationship Id="rId120" Type="http://schemas.openxmlformats.org/officeDocument/2006/relationships/hyperlink" Target="../../../172.28.9.34/share%20drive/Artefacts_T-Fiber%20TNOC%20Tracker/GIS/T131" TargetMode="External"/><Relationship Id="rId141" Type="http://schemas.openxmlformats.org/officeDocument/2006/relationships/hyperlink" Target="../../../172.28.9.34/share%20drive/Artefacts_T-Fiber%20TNOC%20Tracker/GIS/T154" TargetMode="External"/><Relationship Id="rId7" Type="http://schemas.openxmlformats.org/officeDocument/2006/relationships/hyperlink" Target="../../../172.28.9.34/share%20drive/Artefacts_T-Fiber%20TNOC%20Tracker/OSS/T234" TargetMode="External"/><Relationship Id="rId162" Type="http://schemas.openxmlformats.org/officeDocument/2006/relationships/hyperlink" Target="../../../172.28.9.34/Artefacts_T-Fiber%20TNOC%20Tracker/GPON/T181" TargetMode="External"/><Relationship Id="rId183" Type="http://schemas.openxmlformats.org/officeDocument/2006/relationships/hyperlink" Target="../../../172.28.9.34/Artefacts_T-Fiber%20TNOC%20Tracker/HELPDESK/T353" TargetMode="External"/><Relationship Id="rId218" Type="http://schemas.openxmlformats.org/officeDocument/2006/relationships/hyperlink" Target="../../../172.28.9.34/Artefacts_T-Fiber%20TNOC%20Tracker/DR/Artifact%20for%20-T69" TargetMode="External"/><Relationship Id="rId24" Type="http://schemas.openxmlformats.org/officeDocument/2006/relationships/hyperlink" Target="../../../172.28.9.34/Artefacts_T-Fiber%20TNOC%20Tracker/NW-Security/T300" TargetMode="External"/><Relationship Id="rId45" Type="http://schemas.openxmlformats.org/officeDocument/2006/relationships/hyperlink" Target="../../../172.28.9.34/Artefacts_T-Fiber%20TNOC%20Tracker/GPON/ONT%20Ports%20description" TargetMode="External"/><Relationship Id="rId66" Type="http://schemas.openxmlformats.org/officeDocument/2006/relationships/hyperlink" Target="../../../172.28.9.34/Artefacts_T-Fiber%20TNOC%20Tracker/GPON/T167" TargetMode="External"/><Relationship Id="rId87" Type="http://schemas.openxmlformats.org/officeDocument/2006/relationships/hyperlink" Target="../../../172.28.9.34/Artefacts_T-Fiber%20TNOC%20Tracker/GPON/API%20to%20validate%20the%20configured%20Services" TargetMode="External"/><Relationship Id="rId110" Type="http://schemas.openxmlformats.org/officeDocument/2006/relationships/hyperlink" Target="../../../172.28.9.34/share%20drive/Artefacts_T-Fiber%20TNOC%20Tracker/GIS/T120" TargetMode="External"/><Relationship Id="rId131" Type="http://schemas.openxmlformats.org/officeDocument/2006/relationships/hyperlink" Target="../../../172.28.9.34/share%20drive/Artefacts_T-Fiber%20TNOC%20Tracker/GIS/T142" TargetMode="External"/><Relationship Id="rId152" Type="http://schemas.openxmlformats.org/officeDocument/2006/relationships/hyperlink" Target="../../../172.28.9.34/Artefacts_T-Fiber%20TNOC%20Tracker/GPON/T169" TargetMode="External"/><Relationship Id="rId173" Type="http://schemas.openxmlformats.org/officeDocument/2006/relationships/hyperlink" Target="../../../172.28.9.34/Artefacts_T-Fiber%20TNOC%20Tracker/HELPDESK/T312" TargetMode="External"/><Relationship Id="rId194" Type="http://schemas.openxmlformats.org/officeDocument/2006/relationships/hyperlink" Target="../../../172.28.9.34/Artefacts_T-Fiber%20TNOC%20Tracker/GPON/T372" TargetMode="External"/><Relationship Id="rId208" Type="http://schemas.openxmlformats.org/officeDocument/2006/relationships/hyperlink" Target="../../../172.28.9.34/share" TargetMode="External"/><Relationship Id="rId229" Type="http://schemas.openxmlformats.org/officeDocument/2006/relationships/hyperlink" Target="../../../172.28.9.34/Artefacts_T-Fiber%20TNOC%20Tracker/DWDM/Artefact%20-%20T91%20&amp;%20T92" TargetMode="External"/><Relationship Id="rId14" Type="http://schemas.openxmlformats.org/officeDocument/2006/relationships/hyperlink" Target="../../../172.28.9.34/share%20drive/Artefacts_T-Fiber%20TNOC%20Tracker/OSS/T270" TargetMode="External"/><Relationship Id="rId35" Type="http://schemas.openxmlformats.org/officeDocument/2006/relationships/hyperlink" Target="../../../172.28.9.34/Artefacts_T-Fiber%20TNOC%20Tracker/TNOC" TargetMode="External"/><Relationship Id="rId56" Type="http://schemas.openxmlformats.org/officeDocument/2006/relationships/hyperlink" Target="../../../172.28.9.34/Artefacts_T-Fiber%20TNOC%20Tracker/GPON/Create%20Service%20with%20Mulitple%20UNIs" TargetMode="External"/><Relationship Id="rId77" Type="http://schemas.openxmlformats.org/officeDocument/2006/relationships/hyperlink" Target="../../../172.28.9.34/Artefacts_T-Fiber%20TNOC%20Tracker/GPON/API" TargetMode="External"/><Relationship Id="rId100" Type="http://schemas.openxmlformats.org/officeDocument/2006/relationships/hyperlink" Target="../../../172.28.9.34/share%20drive/Artefacts_T-Fiber%20TNOC%20Tracker/GIS/T110" TargetMode="External"/><Relationship Id="rId8" Type="http://schemas.openxmlformats.org/officeDocument/2006/relationships/hyperlink" Target="../../../172.28.9.34/share%20drive/Artefacts_T-Fiber%20TNOC%20Tracker/OSS/T236" TargetMode="External"/><Relationship Id="rId98" Type="http://schemas.openxmlformats.org/officeDocument/2006/relationships/hyperlink" Target="../../../172.28.9.34/Artefacts_T-Fiber%20TNOC%20Tracker/DWDM/Artefact%20-%20T102" TargetMode="External"/><Relationship Id="rId121" Type="http://schemas.openxmlformats.org/officeDocument/2006/relationships/hyperlink" Target="../../../172.28.9.34/share%20drive/Artefacts_T-Fiber%20TNOC%20Tracker/GIS/T132" TargetMode="External"/><Relationship Id="rId142" Type="http://schemas.openxmlformats.org/officeDocument/2006/relationships/hyperlink" Target="../../../172.28.9.34/share%20drive/Artefacts_T-Fiber%20TNOC%20Tracker/GIS/T155" TargetMode="External"/><Relationship Id="rId163" Type="http://schemas.openxmlformats.org/officeDocument/2006/relationships/hyperlink" Target="../../../172.28.9.34/Artefacts_T-Fiber%20TNOC%20Tracker/GPON/T183" TargetMode="External"/><Relationship Id="rId184" Type="http://schemas.openxmlformats.org/officeDocument/2006/relationships/hyperlink" Target="../../../172.28.9.34/Artefacts_T-Fiber%20TNOC%20Tracker/HELPDESK/T166" TargetMode="External"/><Relationship Id="rId219" Type="http://schemas.openxmlformats.org/officeDocument/2006/relationships/hyperlink" Target="../../../172.28.9.34/share%20drive/Artefacts_T-Fiber%20TNOC%20Tracker/DR/Artifact%20for%20-%20T70" TargetMode="External"/><Relationship Id="rId230" Type="http://schemas.openxmlformats.org/officeDocument/2006/relationships/hyperlink" Target="../../../172.28.9.34/Artefacts_T-Fiber%20TNOC%20Tracker/DWDM/Artefact%20-%20T91%20&amp;%20T92" TargetMode="External"/><Relationship Id="rId25" Type="http://schemas.openxmlformats.org/officeDocument/2006/relationships/hyperlink" Target="../../../172.28.9.34/Artefacts_T-Fiber%20TNOC%20Tracker/GPON/470" TargetMode="External"/><Relationship Id="rId46" Type="http://schemas.openxmlformats.org/officeDocument/2006/relationships/hyperlink" Target="../../../172.28.9.34/Artefacts_T-Fiber%20TNOC%20Tracker/GPON/Special%20Characters" TargetMode="External"/><Relationship Id="rId67" Type="http://schemas.openxmlformats.org/officeDocument/2006/relationships/hyperlink" Target="../../../172.28.9.34/Artefacts_T-Fiber%20TNOC%20Tracker/GPON/437" TargetMode="External"/><Relationship Id="rId88" Type="http://schemas.openxmlformats.org/officeDocument/2006/relationships/hyperlink" Target="../../../172.28.9.34/Artefacts_T-Fiber%20TNOC%20Tracker/GPON/API" TargetMode="External"/><Relationship Id="rId111" Type="http://schemas.openxmlformats.org/officeDocument/2006/relationships/hyperlink" Target="../../../172.28.9.34/share%20drive/Artefacts_T-Fiber%20TNOC%20Tracker/GIS" TargetMode="External"/><Relationship Id="rId132" Type="http://schemas.openxmlformats.org/officeDocument/2006/relationships/hyperlink" Target="../../../172.28.9.34/share%20drive/Artefacts_T-Fiber%20TNOC%20Tracker/GIS/T143" TargetMode="External"/><Relationship Id="rId153" Type="http://schemas.openxmlformats.org/officeDocument/2006/relationships/hyperlink" Target="../../../172.28.9.34/Artefacts_T-Fiber%20TNOC%20Tracker/GPON/T170" TargetMode="External"/><Relationship Id="rId174" Type="http://schemas.openxmlformats.org/officeDocument/2006/relationships/hyperlink" Target="../../../172.28.9.34/Artefacts_T-Fiber%20TNOC%20Tracker/NW-Security/T316" TargetMode="External"/><Relationship Id="rId195" Type="http://schemas.openxmlformats.org/officeDocument/2006/relationships/hyperlink" Target="../../../172.28.9.34/share%20drive/Artefacts_T-Fiber%20TNOC%20Tracker/BSS/Artifact_T382" TargetMode="External"/><Relationship Id="rId209" Type="http://schemas.openxmlformats.org/officeDocument/2006/relationships/hyperlink" Target="../../../172.28.9.34/share" TargetMode="External"/><Relationship Id="rId190" Type="http://schemas.openxmlformats.org/officeDocument/2006/relationships/hyperlink" Target="../../../172.28.9.34/Artefacts_T-Fiber%20TNOC%20Tracker/HELPDESK/T363" TargetMode="External"/><Relationship Id="rId204" Type="http://schemas.openxmlformats.org/officeDocument/2006/relationships/hyperlink" Target="../../../172.28.9.34/Artefacts_T-Fiber" TargetMode="External"/><Relationship Id="rId220" Type="http://schemas.openxmlformats.org/officeDocument/2006/relationships/hyperlink" Target="../../../172.28.9.34/share%20drive/Artefacts_T-Fiber%20TNOC%20Tracker/DR/Artifact%20for%20-%20T75" TargetMode="External"/><Relationship Id="rId225" Type="http://schemas.openxmlformats.org/officeDocument/2006/relationships/hyperlink" Target="../../../172.28.9.34/Artefacts_T-Fiber%20TNOC%20Tracker/IPMPLS/Primary%20NTP%20-%20T60,T61,T62.pdf" TargetMode="External"/><Relationship Id="rId15" Type="http://schemas.openxmlformats.org/officeDocument/2006/relationships/hyperlink" Target="../../../172.28.9.34/share%20drive/Artefacts_T-Fiber%20TNOC%20Tracker/OSS/T271" TargetMode="External"/><Relationship Id="rId36" Type="http://schemas.openxmlformats.org/officeDocument/2006/relationships/hyperlink" Target="../../../172.28.9.34/Artefacts_T-Fiber%20TNOC%20Tracker/TNOC" TargetMode="External"/><Relationship Id="rId57" Type="http://schemas.openxmlformats.org/officeDocument/2006/relationships/hyperlink" Target="../../../172.28.9.34/Artefacts_T-Fiber%20TNOC%20Tracker/GPON/Tejas%20LAN%20LOS" TargetMode="External"/><Relationship Id="rId106" Type="http://schemas.openxmlformats.org/officeDocument/2006/relationships/hyperlink" Target="../../../172.28.9.34/share%20drive/Artefacts_T-Fiber%20TNOC%20Tracker/GIS/T116" TargetMode="External"/><Relationship Id="rId127" Type="http://schemas.openxmlformats.org/officeDocument/2006/relationships/hyperlink" Target="../../../172.28.9.34/share%20drive/Artefacts_T-Fiber%20TNOC%20Tracker/GIS/T138" TargetMode="External"/><Relationship Id="rId10" Type="http://schemas.openxmlformats.org/officeDocument/2006/relationships/hyperlink" Target="../../../172.28.9.34/share%20drive/Artefacts_T-Fiber%20TNOC%20Tracker/OSS/T245" TargetMode="External"/><Relationship Id="rId31" Type="http://schemas.openxmlformats.org/officeDocument/2006/relationships/hyperlink" Target="../../../172.28.9.34/Artefacts_T-Fiber%20TNOC%20Tracker/GPON/API%20to%20validate%20the%20configured%20Services" TargetMode="External"/><Relationship Id="rId52" Type="http://schemas.openxmlformats.org/officeDocument/2006/relationships/hyperlink" Target="../../../172.28.9.34/Artefacts_T-Fiber%20TNOC%20Tracker/GPON/Report%20of%20Syslog%20enabled%20in%20Tejas%20OLTs" TargetMode="External"/><Relationship Id="rId73" Type="http://schemas.openxmlformats.org/officeDocument/2006/relationships/hyperlink" Target="../../../172.28.9.34/Artefacts_T-Fiber%20TNOC%20Tracker/GPON/API" TargetMode="External"/><Relationship Id="rId78" Type="http://schemas.openxmlformats.org/officeDocument/2006/relationships/hyperlink" Target="../../../172.28.9.34/Artefacts_T-Fiber%20TNOC%20Tracker/GPON/API" TargetMode="External"/><Relationship Id="rId94" Type="http://schemas.openxmlformats.org/officeDocument/2006/relationships/hyperlink" Target="../../../172.28.9.34/Artefacts_T-Fiber%20TNOC%20Tracker/GPON/ONT%20ETH%20PM%20Report" TargetMode="External"/><Relationship Id="rId99" Type="http://schemas.openxmlformats.org/officeDocument/2006/relationships/hyperlink" Target="../../../172.28.9.34/share%20drive/Artefacts_T-Fiber%20TNOC%20Tracker/GIS/T108" TargetMode="External"/><Relationship Id="rId101" Type="http://schemas.openxmlformats.org/officeDocument/2006/relationships/hyperlink" Target="../../../172.28.9.34/share%20drive/Artefacts_T-Fiber%20TNOC%20Tracker/GIS/T111" TargetMode="External"/><Relationship Id="rId122" Type="http://schemas.openxmlformats.org/officeDocument/2006/relationships/hyperlink" Target="../../../172.28.9.34/share%20drive/Artefacts_T-Fiber%20TNOC%20Tracker/GIS" TargetMode="External"/><Relationship Id="rId143" Type="http://schemas.openxmlformats.org/officeDocument/2006/relationships/hyperlink" Target="../../../172.28.9.34/share%20drive/Artefacts_T-Fiber%20TNOC%20Tracker/GIS/T156" TargetMode="External"/><Relationship Id="rId148" Type="http://schemas.openxmlformats.org/officeDocument/2006/relationships/hyperlink" Target="../../../172.28.9.34/Artefacts_T-Fiber%20TNOC%20Tracker/GPON/T164" TargetMode="External"/><Relationship Id="rId164" Type="http://schemas.openxmlformats.org/officeDocument/2006/relationships/hyperlink" Target="../../../172.28.9.34/Artefacts_T-Fiber%20TNOC%20Tracker/GPON/T184" TargetMode="External"/><Relationship Id="rId169" Type="http://schemas.openxmlformats.org/officeDocument/2006/relationships/hyperlink" Target="../../20322625/AppData/ranganadham_srinivasarao_ltts_com/Documents/To%20Copy/Others/LnT%20NoC/OSS%20Requirement%20for%20IPMPLS%20V1.1.xlsx" TargetMode="External"/><Relationship Id="rId185" Type="http://schemas.openxmlformats.org/officeDocument/2006/relationships/hyperlink" Target="../../../172.28.9.34/Artefacts_T-Fiber%20TNOC%20Tracker/HELPDESK/T166" TargetMode="External"/><Relationship Id="rId4" Type="http://schemas.openxmlformats.org/officeDocument/2006/relationships/hyperlink" Target="../../../172.28.9.34/share%20drive/Artefacts_T-Fiber%20TNOC%20Tracker/OSS/T229" TargetMode="External"/><Relationship Id="rId9" Type="http://schemas.openxmlformats.org/officeDocument/2006/relationships/hyperlink" Target="../../../172.28.9.34/share%20drive/Artefacts_T-Fiber%20TNOC%20Tracker/OSS/T244" TargetMode="External"/><Relationship Id="rId180" Type="http://schemas.openxmlformats.org/officeDocument/2006/relationships/hyperlink" Target="../../../172.28.9.34/Artefacts_T-Fiber%20TNOC%20Tracker/NW-Security/T153" TargetMode="External"/><Relationship Id="rId210" Type="http://schemas.openxmlformats.org/officeDocument/2006/relationships/hyperlink" Target="../../../172.28.9.34/share" TargetMode="External"/><Relationship Id="rId215" Type="http://schemas.openxmlformats.org/officeDocument/2006/relationships/hyperlink" Target="../../../172.28.9.34/Artefacts_T-Fiber%20TNOC%20Tracker/DR/Artifact%20for%20-%20T66" TargetMode="External"/><Relationship Id="rId236" Type="http://schemas.openxmlformats.org/officeDocument/2006/relationships/hyperlink" Target="../../../172.28.9.34/Artefacts_T-Fiber%20TNOC%20Tracker/GPON/T298" TargetMode="External"/><Relationship Id="rId26" Type="http://schemas.openxmlformats.org/officeDocument/2006/relationships/hyperlink" Target="../../../172.28.9.34/Artefacts_T-Fiber%20TNOC%20Tracker/GPON/409" TargetMode="External"/><Relationship Id="rId231" Type="http://schemas.openxmlformats.org/officeDocument/2006/relationships/hyperlink" Target="../../../172.28.9.34/Artefacts_T-Fiber%20TNOC%20Tracker/DWDM/Artefact%20-%20T93" TargetMode="External"/><Relationship Id="rId47" Type="http://schemas.openxmlformats.org/officeDocument/2006/relationships/hyperlink" Target="../../../172.28.9.34/Artefacts_T-Fiber%20TNOC%20Tracker/GPON/Report%20of%20ONT%20UNI%20in%20a%20Service" TargetMode="External"/><Relationship Id="rId68" Type="http://schemas.openxmlformats.org/officeDocument/2006/relationships/hyperlink" Target="../../../172.28.9.34/Artefacts_T-Fiber%20TNOC%20Tracker/GPON/T167" TargetMode="External"/><Relationship Id="rId89" Type="http://schemas.openxmlformats.org/officeDocument/2006/relationships/hyperlink" Target="../../../172.28.9.34/Artefacts_T-Fiber%20TNOC%20Tracker/GPON/API" TargetMode="External"/><Relationship Id="rId112" Type="http://schemas.openxmlformats.org/officeDocument/2006/relationships/hyperlink" Target="../../../172.28.9.34/share%20drive/Artefacts_T-Fiber%20TNOC%20Tracker/GIS/T122" TargetMode="External"/><Relationship Id="rId133" Type="http://schemas.openxmlformats.org/officeDocument/2006/relationships/hyperlink" Target="../../../172.28.9.34/share%20drive/Artefacts_T-Fiber%20TNOC%20Tracker/GIS/T145" TargetMode="External"/><Relationship Id="rId154" Type="http://schemas.openxmlformats.org/officeDocument/2006/relationships/hyperlink" Target="../../../172.28.9.34/Artefacts_T-Fiber%20TNOC%20Tracker/GPON/T171" TargetMode="External"/><Relationship Id="rId175" Type="http://schemas.openxmlformats.org/officeDocument/2006/relationships/hyperlink" Target="../../../172.28.9.34/Artefacts_T-Fiber%20TNOC%20Tracker/NW-Security/T318" TargetMode="External"/><Relationship Id="rId196" Type="http://schemas.openxmlformats.org/officeDocument/2006/relationships/hyperlink" Target="../../../172.28.9.34/Artefacts_T-Fiber%20TNOC%20Tracker/HELPDESK/T387" TargetMode="External"/><Relationship Id="rId200" Type="http://schemas.openxmlformats.org/officeDocument/2006/relationships/hyperlink" Target="../../../172.28.9.34/share" TargetMode="External"/><Relationship Id="rId16" Type="http://schemas.openxmlformats.org/officeDocument/2006/relationships/hyperlink" Target="../../../172.28.9.34/share%20drive/Artefacts_T-Fiber%20TNOC%20Tracker/OSS/T274" TargetMode="External"/><Relationship Id="rId221" Type="http://schemas.openxmlformats.org/officeDocument/2006/relationships/hyperlink" Target="../../../172.28.9.34/share%20drive/Artefacts_T-Fiber%20TNOC%20Tracker/DR/Artifact%20for%20-%20T76" TargetMode="External"/><Relationship Id="rId37" Type="http://schemas.openxmlformats.org/officeDocument/2006/relationships/hyperlink" Target="../../../172.28.9.34/Artefacts_T-Fiber%20TNOC%20Tracker/GPON/Tejas%20Undertaking" TargetMode="External"/><Relationship Id="rId58" Type="http://schemas.openxmlformats.org/officeDocument/2006/relationships/hyperlink" Target="../../../172.28.9.34/Artefacts_T-Fiber%20TNOC%20Tracker/GPON/Service%20Report" TargetMode="External"/><Relationship Id="rId79" Type="http://schemas.openxmlformats.org/officeDocument/2006/relationships/hyperlink" Target="../../../172.28.9.34/Artefacts_T-Fiber%20TNOC%20Tracker/GPON/API" TargetMode="External"/><Relationship Id="rId102" Type="http://schemas.openxmlformats.org/officeDocument/2006/relationships/hyperlink" Target="../../../172.28.9.34/share%20drive/Artefacts_T-Fiber%20TNOC%20Tracker/GIS/T112" TargetMode="External"/><Relationship Id="rId123" Type="http://schemas.openxmlformats.org/officeDocument/2006/relationships/hyperlink" Target="../../../172.28.9.34/share%20drive/Artefacts_T-Fiber%20TNOC%20Tracker/GIS/T134" TargetMode="External"/><Relationship Id="rId144" Type="http://schemas.openxmlformats.org/officeDocument/2006/relationships/hyperlink" Target="../../../172.28.9.34/share%20drive/Artefacts_T-Fiber%20TNOC%20Tracker/GIS/T157" TargetMode="External"/><Relationship Id="rId90" Type="http://schemas.openxmlformats.org/officeDocument/2006/relationships/hyperlink" Target="../../../172.28.9.34/Artefacts_T-Fiber%20TNOC%20Tracker/GPON/API" TargetMode="External"/><Relationship Id="rId165" Type="http://schemas.openxmlformats.org/officeDocument/2006/relationships/hyperlink" Target="../../../172.28.9.34/Artefacts_T-Fiber%20TNOC%20Tracker/IPMPLS/House%20Hold%20VoIP%20Services%20Design%20LLD%20V1.2%20-%20t187.pdf" TargetMode="External"/><Relationship Id="rId186" Type="http://schemas.openxmlformats.org/officeDocument/2006/relationships/hyperlink" Target="../../../172.28.9.34/Artefacts_T-Fiber%20TNOC%20Tracker/TNOC" TargetMode="External"/><Relationship Id="rId211" Type="http://schemas.openxmlformats.org/officeDocument/2006/relationships/hyperlink" Target="../../../172.28.9.34/share%20drive/Artefacts_T-Fiber%20TNOC%20Tracker/DC%20IT-Infra/Artifact%20for%20-%20T55" TargetMode="External"/><Relationship Id="rId232" Type="http://schemas.openxmlformats.org/officeDocument/2006/relationships/hyperlink" Target="../../../172.28.9.34/Artefacts_T-Fiber%20TNOC%20Tracker/DWDM/Artefact%20-%20T95" TargetMode="External"/><Relationship Id="rId27" Type="http://schemas.openxmlformats.org/officeDocument/2006/relationships/hyperlink" Target="../../../172.28.9.34/Artefacts_T-Fiber%20TNOC%20Tracker/GPON/414" TargetMode="External"/><Relationship Id="rId48" Type="http://schemas.openxmlformats.org/officeDocument/2006/relationships/hyperlink" Target="../../../172.28.9.34/Artefacts_T-Fiber%20TNOC%20Tracker/GPON/Ens%20users%20MAC%20address%20report" TargetMode="External"/><Relationship Id="rId69" Type="http://schemas.openxmlformats.org/officeDocument/2006/relationships/hyperlink" Target="../../../172.28.9.34/Artefacts_T-Fiber%20TNOC%20Tracker/GPON/T167" TargetMode="External"/><Relationship Id="rId113" Type="http://schemas.openxmlformats.org/officeDocument/2006/relationships/hyperlink" Target="../../../172.28.9.34/share%20drive/Artefacts_T-Fiber%20TNOC%20Tracker/GIS/T123" TargetMode="External"/><Relationship Id="rId134" Type="http://schemas.openxmlformats.org/officeDocument/2006/relationships/hyperlink" Target="../../../172.28.9.34/share%20drive/Artefacts_T-Fiber%20TNOC%20Tracker/GIS/T146" TargetMode="External"/><Relationship Id="rId80" Type="http://schemas.openxmlformats.org/officeDocument/2006/relationships/hyperlink" Target="../../../172.28.9.34/Artefacts_T-Fiber%20TNOC%20Tracker/GPON/API" TargetMode="External"/><Relationship Id="rId155" Type="http://schemas.openxmlformats.org/officeDocument/2006/relationships/hyperlink" Target="../../../172.28.9.34/Artefacts_T-Fiber%20TNOC%20Tracker/GPON/T172" TargetMode="External"/><Relationship Id="rId176" Type="http://schemas.openxmlformats.org/officeDocument/2006/relationships/hyperlink" Target="../../../172.28.9.34/Artefacts_T-Fiber%20TNOC%20Tracker/NW-Security/T323" TargetMode="External"/><Relationship Id="rId197" Type="http://schemas.openxmlformats.org/officeDocument/2006/relationships/hyperlink" Target="../../../172.28.9.34/share%20drive/Artefacts_T-Fiber%20TNOC%20Tracker/DC%20IT-Infra/Artifact%20for%20-%20T41" TargetMode="External"/><Relationship Id="rId201" Type="http://schemas.openxmlformats.org/officeDocument/2006/relationships/hyperlink" Target="../../../172.28.9.34/Artefacts_T-Fiber%20TNOC%20Tracker/DC%20IT-Infra/Artifact%20for%20-%20T45" TargetMode="External"/><Relationship Id="rId222" Type="http://schemas.openxmlformats.org/officeDocument/2006/relationships/hyperlink" Target="../../../172.28.9.34/share%20drive/Artefacts_T-Fiber%20TNOC%20Tracker/DR/Artifact%20for%20-%20T77" TargetMode="External"/><Relationship Id="rId17" Type="http://schemas.openxmlformats.org/officeDocument/2006/relationships/hyperlink" Target="../../../172.28.9.34/share%20drive/Artefacts_T-Fiber%20TNOC%20Tracker/OSS/T275" TargetMode="External"/><Relationship Id="rId38" Type="http://schemas.openxmlformats.org/officeDocument/2006/relationships/hyperlink" Target="../../../172.28.9.34/Artefacts_T-Fiber%20TNOC%20Tracker/GPON/T167" TargetMode="External"/><Relationship Id="rId59" Type="http://schemas.openxmlformats.org/officeDocument/2006/relationships/hyperlink" Target="../../../172.28.9.34/Artefacts_T-Fiber%20TNOC%20Tracker/GPON/ONT%20Ports%20description" TargetMode="External"/><Relationship Id="rId103" Type="http://schemas.openxmlformats.org/officeDocument/2006/relationships/hyperlink" Target="../../../172.28.9.34/share%20drive/Artefacts_T-Fiber%20TNOC%20Tracker/GIS/T113" TargetMode="External"/><Relationship Id="rId124" Type="http://schemas.openxmlformats.org/officeDocument/2006/relationships/hyperlink" Target="../../../172.28.9.34/share%20drive/Artefacts_T-Fiber%20TNOC%20Tracker/GIS" TargetMode="External"/><Relationship Id="rId70" Type="http://schemas.openxmlformats.org/officeDocument/2006/relationships/hyperlink" Target="../../../172.28.9.34/Artefacts_T-Fiber%20TNOC%20Tracker/GPON/API" TargetMode="External"/><Relationship Id="rId91" Type="http://schemas.openxmlformats.org/officeDocument/2006/relationships/hyperlink" Target="../../../172.28.9.34/Artefacts_T-Fiber%20TNOC%20Tracker/GPON/API" TargetMode="External"/><Relationship Id="rId145" Type="http://schemas.openxmlformats.org/officeDocument/2006/relationships/hyperlink" Target="../../../172.28.9.34/share%20drive/Artefacts_T-Fiber%20TNOC%20Tracker/GIS/T158" TargetMode="External"/><Relationship Id="rId166" Type="http://schemas.openxmlformats.org/officeDocument/2006/relationships/hyperlink" Target="../../../172.28.9.34/Artefacts_T-Fiber%20TNOC%20Tracker/IPMPLS/T-FIBER%20T-Net%20for%20GI%20Broadband%20Service%20Design%20LLD%20V1.1%20-%20T188.pdf" TargetMode="External"/><Relationship Id="rId187" Type="http://schemas.openxmlformats.org/officeDocument/2006/relationships/hyperlink" Target="../../../172.28.9.34/Artefacts_T-Fiber%20TNOC%20Tracker/NW-Security/T36" TargetMode="External"/><Relationship Id="rId1" Type="http://schemas.openxmlformats.org/officeDocument/2006/relationships/hyperlink" Target="../../../172.28.9.34/Artefacts_T-Fiber%20TNOC%20Tracker/OSS/Artifact-T288" TargetMode="External"/><Relationship Id="rId212" Type="http://schemas.openxmlformats.org/officeDocument/2006/relationships/hyperlink" Target="../../../172.28.9.34/share%20drive/Artefacts_T-Fiber%20TNOC%20Tracker/DC%20IT-Infra/Artifact%20for%20-%20T56" TargetMode="External"/><Relationship Id="rId233" Type="http://schemas.openxmlformats.org/officeDocument/2006/relationships/hyperlink" Target="../../../172.28.9.34/Artefacts_T-Fiber%20TNOC%20Tracker/DWDM/Artefact%20-%20T96" TargetMode="External"/><Relationship Id="rId28" Type="http://schemas.openxmlformats.org/officeDocument/2006/relationships/hyperlink" Target="../../../172.28.9.34/Artefacts_T-Fiber%20TNOC%20Tracker/GPON/417" TargetMode="External"/><Relationship Id="rId49" Type="http://schemas.openxmlformats.org/officeDocument/2006/relationships/hyperlink" Target="../../../172.28.9.34/Artefacts_T-Fiber%20TNOC%20Tracker/GPON/Discovery%20of%20Mixed%20Service" TargetMode="External"/><Relationship Id="rId114" Type="http://schemas.openxmlformats.org/officeDocument/2006/relationships/hyperlink" Target="../../../172.28.9.34/share%20drive/Artefacts_T-Fiber%20TNOC%20Tracker/GIS" TargetMode="External"/><Relationship Id="rId60" Type="http://schemas.openxmlformats.org/officeDocument/2006/relationships/hyperlink" Target="../../../172.28.9.34/Artefacts_T-Fiber%20TNOC%20Tracker/GPON/OLT%20Partition%20Label%20in%20ONT%20Page" TargetMode="External"/><Relationship Id="rId81" Type="http://schemas.openxmlformats.org/officeDocument/2006/relationships/hyperlink" Target="../../../172.28.9.34/Artefacts_T-Fiber%20TNOC%20Tracker/GPON/API" TargetMode="External"/><Relationship Id="rId135" Type="http://schemas.openxmlformats.org/officeDocument/2006/relationships/hyperlink" Target="../../../172.28.9.34/share%20drive/Artefacts_T-Fiber%20TNOC%20Tracker/GIS/T147" TargetMode="External"/><Relationship Id="rId156" Type="http://schemas.openxmlformats.org/officeDocument/2006/relationships/hyperlink" Target="../../../172.28.9.34/Artefacts_T-Fiber%20TNOC%20Tracker/GPON/T173" TargetMode="External"/><Relationship Id="rId177" Type="http://schemas.openxmlformats.org/officeDocument/2006/relationships/hyperlink" Target="../../../172.28.9.34/Artefacts_T-Fiber%20TNOC%20Tracker/Security/T324" TargetMode="External"/><Relationship Id="rId198" Type="http://schemas.openxmlformats.org/officeDocument/2006/relationships/hyperlink" Target="../../../172.28.9.34/share" TargetMode="External"/><Relationship Id="rId202" Type="http://schemas.openxmlformats.org/officeDocument/2006/relationships/hyperlink" Target="../../../172.28.9.34/Artefacts_T-Fiber" TargetMode="External"/><Relationship Id="rId223" Type="http://schemas.openxmlformats.org/officeDocument/2006/relationships/hyperlink" Target="../../../172.28.9.34/share%20drive/Artefacts_T-Fiber%20TNOC%20Tracker/DR/Artifact%20for%20-%20T78" TargetMode="External"/><Relationship Id="rId18" Type="http://schemas.openxmlformats.org/officeDocument/2006/relationships/hyperlink" Target="../../../172.28.9.34/share%20drive/Artefacts_T-Fiber%20TNOC%20Tracker/OSS/T294" TargetMode="External"/><Relationship Id="rId39" Type="http://schemas.openxmlformats.org/officeDocument/2006/relationships/hyperlink" Target="../../../172.28.9.34/Artefacts_T-Fiber%20TNOC%20Tracker/GPON/T167" TargetMode="External"/><Relationship Id="rId50" Type="http://schemas.openxmlformats.org/officeDocument/2006/relationships/hyperlink" Target="../../../172.28.9.34/Artefacts_T-Fiber%20TNOC%20Tracker/GPON/416" TargetMode="External"/><Relationship Id="rId104" Type="http://schemas.openxmlformats.org/officeDocument/2006/relationships/hyperlink" Target="../../../172.28.9.34/share%20drive/Artefacts_T-Fiber%20TNOC%20Tracker/GIS/T114" TargetMode="External"/><Relationship Id="rId125" Type="http://schemas.openxmlformats.org/officeDocument/2006/relationships/hyperlink" Target="../../../172.28.9.34/share%20drive/Artefacts_T-Fiber%20TNOC%20Tracker/GIS/T136" TargetMode="External"/><Relationship Id="rId146" Type="http://schemas.openxmlformats.org/officeDocument/2006/relationships/hyperlink" Target="../../../172.28.9.34/share%20drive/Artefacts_T-Fiber%20TNOC%20Tracker/GIS/T159" TargetMode="External"/><Relationship Id="rId167" Type="http://schemas.openxmlformats.org/officeDocument/2006/relationships/hyperlink" Target="../../../172.28.9.34/Artefacts_T-Fiber%20TNOC%20Tracker/IPMPLS/CCTV%20Multicast%20Solution%20LLD%20V1.2%20-%20T190.pdf" TargetMode="External"/><Relationship Id="rId188" Type="http://schemas.openxmlformats.org/officeDocument/2006/relationships/hyperlink" Target="../../../172.28.9.34/Artefacts_T-Fiber%20TNOC%20Tracker/HELPDESK/T361" TargetMode="External"/><Relationship Id="rId71" Type="http://schemas.openxmlformats.org/officeDocument/2006/relationships/hyperlink" Target="../../../172.28.9.34/Artefacts_T-Fiber%20TNOC%20Tracker/GPON/API" TargetMode="External"/><Relationship Id="rId92" Type="http://schemas.openxmlformats.org/officeDocument/2006/relationships/hyperlink" Target="../../../172.28.9.34/Artefacts_T-Fiber%20TNOC%20Tracker/GPON/API" TargetMode="External"/><Relationship Id="rId213" Type="http://schemas.openxmlformats.org/officeDocument/2006/relationships/hyperlink" Target="../../../172.28.9.34/Artefacts_T-Fiber%20TNOC%20Tracker/IPMPLS/Primary%20NTP%20-%20T60,T61,T62.pdf" TargetMode="External"/><Relationship Id="rId234" Type="http://schemas.openxmlformats.org/officeDocument/2006/relationships/hyperlink" Target="../../../172.28.9.34/Artefacts_T-Fiber%20TNOC%20Tracker/DWDM/Artefact%20-%20T98" TargetMode="External"/><Relationship Id="rId2" Type="http://schemas.openxmlformats.org/officeDocument/2006/relationships/hyperlink" Target="../../../172.28.9.34/Artefacts_T-Fiber%20TNOC%20Tracker/DWDM/Artefact%20-%20T101" TargetMode="External"/><Relationship Id="rId29" Type="http://schemas.openxmlformats.org/officeDocument/2006/relationships/hyperlink" Target="../../../172.28.9.34/Artefacts_T-Fiber%20TNOC%20Tracker/GPON/430" TargetMode="External"/><Relationship Id="rId40" Type="http://schemas.openxmlformats.org/officeDocument/2006/relationships/hyperlink" Target="../../../172.28.9.34/Artefacts_T-Fiber%20TNOC%20Tracker/GPON/T167" TargetMode="External"/><Relationship Id="rId115" Type="http://schemas.openxmlformats.org/officeDocument/2006/relationships/hyperlink" Target="../../../172.28.9.34/share%20drive/Artefacts_T-Fiber%20TNOC%20Tracker/GIS" TargetMode="External"/><Relationship Id="rId136" Type="http://schemas.openxmlformats.org/officeDocument/2006/relationships/hyperlink" Target="../../../172.28.9.34/share%20drive/Artefacts_T-Fiber%20TNOC%20Tracker/GIS/T148" TargetMode="External"/><Relationship Id="rId157" Type="http://schemas.openxmlformats.org/officeDocument/2006/relationships/hyperlink" Target="../../../172.28.9.34/Artefacts_T-Fiber%20TNOC%20Tracker/GPON/T174" TargetMode="External"/><Relationship Id="rId178" Type="http://schemas.openxmlformats.org/officeDocument/2006/relationships/hyperlink" Target="../../../172.28.9.34/Artefacts_T-Fiber%20TNOC%20Tracker/NW-Security/T326" TargetMode="External"/><Relationship Id="rId61" Type="http://schemas.openxmlformats.org/officeDocument/2006/relationships/hyperlink" Target="../../../172.28.9.34/Artefacts_T-Fiber%20TNOC%20Tracker/GPON/T167" TargetMode="External"/><Relationship Id="rId82" Type="http://schemas.openxmlformats.org/officeDocument/2006/relationships/hyperlink" Target="../../../172.28.9.34/Artefacts_T-Fiber%20TNOC%20Tracker/GPON/API" TargetMode="External"/><Relationship Id="rId199" Type="http://schemas.openxmlformats.org/officeDocument/2006/relationships/hyperlink" Target="../../../172.28.9.34/share" TargetMode="External"/><Relationship Id="rId203" Type="http://schemas.openxmlformats.org/officeDocument/2006/relationships/hyperlink" Target="../../../172.28.9.34/Artefacts_T-Fiber" TargetMode="External"/><Relationship Id="rId19" Type="http://schemas.openxmlformats.org/officeDocument/2006/relationships/hyperlink" Target="../../../172.28.9.34/Artefacts_T-Fiber%20TNOC%20Tracker/NW-Security/T315" TargetMode="External"/><Relationship Id="rId224" Type="http://schemas.openxmlformats.org/officeDocument/2006/relationships/hyperlink" Target="../../../172.28.9.34/Artefacts_T-Fiber%20TNOC%20Tracker/DR/Artifact%20for%20-%20T79" TargetMode="External"/><Relationship Id="rId30" Type="http://schemas.openxmlformats.org/officeDocument/2006/relationships/hyperlink" Target="../../../172.28.9.34/Artefacts_T-Fiber%20TNOC%20Tracker/GPON/442" TargetMode="External"/><Relationship Id="rId105" Type="http://schemas.openxmlformats.org/officeDocument/2006/relationships/hyperlink" Target="../../../172.28.9.34/share%20drive/Artefacts_T-Fiber%20TNOC%20Tracker/GIS/T115" TargetMode="External"/><Relationship Id="rId126" Type="http://schemas.openxmlformats.org/officeDocument/2006/relationships/hyperlink" Target="../../../172.28.9.34/share%20drive/Artefacts_T-Fiber%20TNOC%20Tracker/GIS/T137" TargetMode="External"/><Relationship Id="rId147" Type="http://schemas.openxmlformats.org/officeDocument/2006/relationships/hyperlink" Target="../../../172.28.9.34/Artefacts_T-Fiber%20TNOC%20Tracker/GPON/T162" TargetMode="External"/><Relationship Id="rId168" Type="http://schemas.openxmlformats.org/officeDocument/2006/relationships/hyperlink" Target="../../../172.28.9.34/Artefacts_T-Fiber%20TNOC%20Tracker/DWDM/Artefact%20-%20T106" TargetMode="External"/><Relationship Id="rId51" Type="http://schemas.openxmlformats.org/officeDocument/2006/relationships/hyperlink" Target="../../../172.28.9.34/Artefacts_T-Fiber%20TNOC%20Tracker/GPON/Serivce%20Report" TargetMode="External"/><Relationship Id="rId72" Type="http://schemas.openxmlformats.org/officeDocument/2006/relationships/hyperlink" Target="../../../172.28.9.34/Artefacts_T-Fiber%20TNOC%20Tracker/GPON/API" TargetMode="External"/><Relationship Id="rId93" Type="http://schemas.openxmlformats.org/officeDocument/2006/relationships/hyperlink" Target="../../../172.28.9.34/Artefacts_T-Fiber%20TNOC%20Tracker/GPON/API" TargetMode="External"/><Relationship Id="rId189" Type="http://schemas.openxmlformats.org/officeDocument/2006/relationships/hyperlink" Target="../../../172.28.9.34/Artefacts_T-Fiber%20TNOC%20Tracker/HELPDESK/T362" TargetMode="External"/><Relationship Id="rId3" Type="http://schemas.openxmlformats.org/officeDocument/2006/relationships/hyperlink" Target="../../../172.28.9.34/share%20drive/Artefacts_T-Fiber%20TNOC%20Tracker/OSS/T227" TargetMode="External"/><Relationship Id="rId214" Type="http://schemas.openxmlformats.org/officeDocument/2006/relationships/hyperlink" Target="../../../172.28.9.34/share%20drive/Artefacts_T-Fiber%20TNOC%20Tracker/DR/Artifact%20for%20-%20T65" TargetMode="External"/><Relationship Id="rId235" Type="http://schemas.openxmlformats.org/officeDocument/2006/relationships/hyperlink" Target="../../../172.28.9.34/Artefacts_T-Fiber" TargetMode="External"/><Relationship Id="rId116" Type="http://schemas.openxmlformats.org/officeDocument/2006/relationships/hyperlink" Target="../../../172.28.9.34/share%20drive/Artefacts_T-Fiber%20TNOC%20Tracker/GIS/T127" TargetMode="External"/><Relationship Id="rId137" Type="http://schemas.openxmlformats.org/officeDocument/2006/relationships/hyperlink" Target="../../../172.28.9.34/share%20drive/Artefacts_T-Fiber%20TNOC%20Tracker/GIS/T149" TargetMode="External"/><Relationship Id="rId158" Type="http://schemas.openxmlformats.org/officeDocument/2006/relationships/hyperlink" Target="../../../172.28.9.34/Artefacts_T-Fiber%20TNOC%20Tracker/GPON/T176" TargetMode="External"/><Relationship Id="rId20" Type="http://schemas.openxmlformats.org/officeDocument/2006/relationships/hyperlink" Target="../../../172.28.9.34/SHARE%20DRIVE/Artefacts_T-Fiber%20TNOC%20Tracker/OSS" TargetMode="External"/><Relationship Id="rId41" Type="http://schemas.openxmlformats.org/officeDocument/2006/relationships/hyperlink" Target="../../../172.28.9.34/Artefacts_T-Fiber%20TNOC%20Tracker/GPON/T167" TargetMode="External"/><Relationship Id="rId62" Type="http://schemas.openxmlformats.org/officeDocument/2006/relationships/hyperlink" Target="../../../172.28.9.34/Artefacts_T-Fiber%20TNOC%20Tracker/GPON/DIAGUSER%20Credentials%20are%20Not%20Resetting" TargetMode="External"/><Relationship Id="rId83" Type="http://schemas.openxmlformats.org/officeDocument/2006/relationships/hyperlink" Target="../../../172.28.9.34/Artefacts_T-Fiber%20TNOC%20Tracker/GPON/API" TargetMode="External"/><Relationship Id="rId179" Type="http://schemas.openxmlformats.org/officeDocument/2006/relationships/hyperlink" Target="../../../172.28.9.34/Artefacts_T-Fiber%20TNOC%20Tracker/NW-Security/T327" TargetMode="Externa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3" Type="http://schemas.openxmlformats.org/officeDocument/2006/relationships/hyperlink" Target="../../../172.28.9.34/Artefacts_T-Fiber%20TNOC%20Tracker/HELPDESK/T366" TargetMode="External"/><Relationship Id="rId2" Type="http://schemas.openxmlformats.org/officeDocument/2006/relationships/hyperlink" Target="../../../172.28.9.34/Artefacts_T-Fiber%20TNOC%20Tracker/HELPDESK/T366" TargetMode="External"/><Relationship Id="rId1" Type="http://schemas.openxmlformats.org/officeDocument/2006/relationships/hyperlink" Target="../../../172.28.9.34/Artefacts_T-Fiber%20TNOC%20Tracker/HELPDESK/T366" TargetMode="External"/><Relationship Id="rId5" Type="http://schemas.openxmlformats.org/officeDocument/2006/relationships/printerSettings" Target="../printerSettings/printerSettings4.bin"/><Relationship Id="rId4" Type="http://schemas.openxmlformats.org/officeDocument/2006/relationships/hyperlink" Target="../../../172.28.9.34/SHARE%20DRIVE/Artefacts_T-Fiber%20TNOC%20Tracker/OSS" TargetMode="Externa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9.xml.rels><?xml version="1.0" encoding="UTF-8" standalone="yes"?>
<Relationships xmlns="http://schemas.openxmlformats.org/package/2006/relationships"><Relationship Id="rId3" Type="http://schemas.openxmlformats.org/officeDocument/2006/relationships/hyperlink" Target="../../../172.28.9.34/Artefacts_T-Fiber%20TNOC%20Tracker/HELPDESK/T366" TargetMode="External"/><Relationship Id="rId2" Type="http://schemas.openxmlformats.org/officeDocument/2006/relationships/hyperlink" Target="../../../172.28.9.34/Artefacts_T-Fiber%20TNOC%20Tracker/HELPDESK/T366" TargetMode="External"/><Relationship Id="rId1" Type="http://schemas.openxmlformats.org/officeDocument/2006/relationships/hyperlink" Target="../../../172.28.9.34/Artefacts_T-Fiber%20TNOC%20Tracker/HELPDESK/T366" TargetMode="External"/></Relationships>
</file>

<file path=xl/worksheets/_rels/sheet21.xml.rels><?xml version="1.0" encoding="UTF-8" standalone="yes"?>
<Relationships xmlns="http://schemas.openxmlformats.org/package/2006/relationships"><Relationship Id="rId117" Type="http://schemas.openxmlformats.org/officeDocument/2006/relationships/hyperlink" Target="../../../172.28.9.34/share%20drive/Artefacts_T-Fiber%20TNOC%20Tracker/GIS/T137" TargetMode="External"/><Relationship Id="rId21" Type="http://schemas.openxmlformats.org/officeDocument/2006/relationships/hyperlink" Target="../../../172.28.9.34/Artefacts_T-Fiber%20TNOC%20Tracker/GPON/T167" TargetMode="External"/><Relationship Id="rId42" Type="http://schemas.openxmlformats.org/officeDocument/2006/relationships/hyperlink" Target="../../../172.28.9.34/Artefacts_T-Fiber%20TNOC%20Tracker/GPON/OLT%20Partition%20Label%20in%20ONT%20Page" TargetMode="External"/><Relationship Id="rId63" Type="http://schemas.openxmlformats.org/officeDocument/2006/relationships/hyperlink" Target="../../../172.28.9.34/Artefacts_T-Fiber%20TNOC%20Tracker/GPON/API" TargetMode="External"/><Relationship Id="rId84" Type="http://schemas.openxmlformats.org/officeDocument/2006/relationships/hyperlink" Target="../../../172.28.9.34/Artefacts_T-Fiber%20TNOC%20Tracker/DWDM/Artefact%20-%20T93" TargetMode="External"/><Relationship Id="rId138" Type="http://schemas.openxmlformats.org/officeDocument/2006/relationships/hyperlink" Target="../../../172.28.9.34/Artefacts_T-Fiber%20TNOC%20Tracker/HELPDESK/T361" TargetMode="External"/><Relationship Id="rId159" Type="http://schemas.openxmlformats.org/officeDocument/2006/relationships/hyperlink" Target="../../../172.28.9.34/share%20drive/Artefacts_T-Fiber%20TNOC%20Tracker/DC%20IT-Infra/Artifact%20for%20-%20T41" TargetMode="External"/><Relationship Id="rId170" Type="http://schemas.openxmlformats.org/officeDocument/2006/relationships/hyperlink" Target="../../../172.28.9.34/Artefacts_T-Fiber%20TNOC%20Tracker/Security/T324" TargetMode="External"/><Relationship Id="rId191" Type="http://schemas.openxmlformats.org/officeDocument/2006/relationships/hyperlink" Target="../../../172.28.9.34/Artefacts_T-Fiber%20TNOC%20Tracker/HELPDESK/T366" TargetMode="External"/><Relationship Id="rId205" Type="http://schemas.openxmlformats.org/officeDocument/2006/relationships/hyperlink" Target="../../../172.28.9.34/Artefacts_T-Fiber%20TNOC%20Tracker/GPON/434" TargetMode="External"/><Relationship Id="rId226" Type="http://schemas.openxmlformats.org/officeDocument/2006/relationships/hyperlink" Target="../../../172.28.9.34/share%20drive/Artefacts_T-Fiber%20TNOC%20Tracker/BSS/Artifact_T10" TargetMode="External"/><Relationship Id="rId107" Type="http://schemas.openxmlformats.org/officeDocument/2006/relationships/hyperlink" Target="../../../172.28.9.34/share%20drive/Artefacts_T-Fiber%20TNOC%20Tracker/GIS/T127" TargetMode="External"/><Relationship Id="rId11" Type="http://schemas.openxmlformats.org/officeDocument/2006/relationships/hyperlink" Target="../../../172.28.9.34/Artefacts_T-Fiber%20TNOC%20Tracker/GPON/T168" TargetMode="External"/><Relationship Id="rId32" Type="http://schemas.openxmlformats.org/officeDocument/2006/relationships/hyperlink" Target="../../../172.28.9.34/Artefacts_T-Fiber%20TNOC%20Tracker/GPON/Discovery%20of%20Mixed%20Service" TargetMode="External"/><Relationship Id="rId53" Type="http://schemas.openxmlformats.org/officeDocument/2006/relationships/hyperlink" Target="../../../172.28.9.34/Artefacts_T-Fiber%20TNOC%20Tracker/GPON/API" TargetMode="External"/><Relationship Id="rId74" Type="http://schemas.openxmlformats.org/officeDocument/2006/relationships/hyperlink" Target="../../../172.28.9.34/Artefacts_T-Fiber%20TNOC%20Tracker/GPON/API%20Document" TargetMode="External"/><Relationship Id="rId128" Type="http://schemas.openxmlformats.org/officeDocument/2006/relationships/hyperlink" Target="../../../172.28.9.34/share%20drive/Artefacts_T-Fiber%20TNOC%20Tracker/GIS/T149" TargetMode="External"/><Relationship Id="rId149" Type="http://schemas.openxmlformats.org/officeDocument/2006/relationships/hyperlink" Target="../../../172.28.9.34/Artefacts_T-Fiber%20TNOC%20Tracker/NW-Security/T316" TargetMode="External"/><Relationship Id="rId5" Type="http://schemas.openxmlformats.org/officeDocument/2006/relationships/hyperlink" Target="../../../172.28.9.34/Artefacts_T-Fiber%20TNOC%20Tracker/GPON/T177" TargetMode="External"/><Relationship Id="rId95" Type="http://schemas.openxmlformats.org/officeDocument/2006/relationships/hyperlink" Target="../../../172.28.9.34/share%20drive/Artefacts_T-Fiber%20TNOC%20Tracker/GIS/T114" TargetMode="External"/><Relationship Id="rId160" Type="http://schemas.openxmlformats.org/officeDocument/2006/relationships/hyperlink" Target="../../../172.28.9.34/share" TargetMode="External"/><Relationship Id="rId181" Type="http://schemas.openxmlformats.org/officeDocument/2006/relationships/hyperlink" Target="../../../172.28.9.34/share%20drive/Artefacts_T-Fiber%20TNOC%20Tracker/GIS/T156" TargetMode="External"/><Relationship Id="rId216" Type="http://schemas.openxmlformats.org/officeDocument/2006/relationships/hyperlink" Target="../../../172.28.9.34/share%20drive/Artefacts_T-Fiber%20TNOC%20Tracker/OSS/T227" TargetMode="External"/><Relationship Id="rId237" Type="http://schemas.openxmlformats.org/officeDocument/2006/relationships/printerSettings" Target="../printerSettings/printerSettings6.bin"/><Relationship Id="rId22" Type="http://schemas.openxmlformats.org/officeDocument/2006/relationships/hyperlink" Target="../../../172.28.9.34/Artefacts_T-Fiber%20TNOC%20Tracker/GPON/T167" TargetMode="External"/><Relationship Id="rId43" Type="http://schemas.openxmlformats.org/officeDocument/2006/relationships/hyperlink" Target="../../../172.28.9.34/Artefacts_T-Fiber%20TNOC%20Tracker/GPON/T167" TargetMode="External"/><Relationship Id="rId64" Type="http://schemas.openxmlformats.org/officeDocument/2006/relationships/hyperlink" Target="../../../172.28.9.34/Artefacts_T-Fiber%20TNOC%20Tracker/GPON/API" TargetMode="External"/><Relationship Id="rId118" Type="http://schemas.openxmlformats.org/officeDocument/2006/relationships/hyperlink" Target="../../../172.28.9.34/share%20drive/Artefacts_T-Fiber%20TNOC%20Tracker/GIS/T138" TargetMode="External"/><Relationship Id="rId139" Type="http://schemas.openxmlformats.org/officeDocument/2006/relationships/hyperlink" Target="../../../172.28.9.34/Artefacts_T-Fiber%20TNOC%20Tracker/HELPDESK/T362" TargetMode="External"/><Relationship Id="rId85" Type="http://schemas.openxmlformats.org/officeDocument/2006/relationships/hyperlink" Target="../../../172.28.9.34/Artefacts_T-Fiber%20TNOC%20Tracker/DWDM/Artefact%20-%20T95" TargetMode="External"/><Relationship Id="rId150" Type="http://schemas.openxmlformats.org/officeDocument/2006/relationships/hyperlink" Target="../../../172.28.9.34/Artefacts_T-Fiber%20TNOC%20Tracker/NW-Security/T326" TargetMode="External"/><Relationship Id="rId171" Type="http://schemas.openxmlformats.org/officeDocument/2006/relationships/hyperlink" Target="../../../172.28.9.34/share%20drive/Artefacts_T-Fiber%20TNOC%20Tracker/DR/Artifact%20for%20-%20T77" TargetMode="External"/><Relationship Id="rId192" Type="http://schemas.openxmlformats.org/officeDocument/2006/relationships/hyperlink" Target="../../../172.28.9.34/Artefacts_T-Fiber%20TNOC%20Tracker/HELPDESK/T368" TargetMode="External"/><Relationship Id="rId206" Type="http://schemas.openxmlformats.org/officeDocument/2006/relationships/hyperlink" Target="../../../172.28.9.34/Artefacts_T-Fiber%20TNOC%20Tracker/GPON/430" TargetMode="External"/><Relationship Id="rId227" Type="http://schemas.openxmlformats.org/officeDocument/2006/relationships/hyperlink" Target="../../../172.28.9.34/share%20drive/Artefacts_T-Fiber%20TNOC%20Tracker/BSS/Artifact_T382" TargetMode="External"/><Relationship Id="rId12" Type="http://schemas.openxmlformats.org/officeDocument/2006/relationships/hyperlink" Target="../../../172.28.9.34/Artefacts_T-Fiber%20TNOC%20Tracker/GPON/T169" TargetMode="External"/><Relationship Id="rId33" Type="http://schemas.openxmlformats.org/officeDocument/2006/relationships/hyperlink" Target="../../../172.28.9.34/Artefacts_T-Fiber%20TNOC%20Tracker/GPON/Serivce%20Report" TargetMode="External"/><Relationship Id="rId108" Type="http://schemas.openxmlformats.org/officeDocument/2006/relationships/hyperlink" Target="../../../172.28.9.34/share%20drive/Artefacts_T-Fiber%20TNOC%20Tracker/GIS/T128" TargetMode="External"/><Relationship Id="rId129" Type="http://schemas.openxmlformats.org/officeDocument/2006/relationships/hyperlink" Target="../../../172.28.9.34/share%20drive/Artefacts_T-Fiber%20TNOC%20Tracker/GIS/T150" TargetMode="External"/><Relationship Id="rId54" Type="http://schemas.openxmlformats.org/officeDocument/2006/relationships/hyperlink" Target="../../../172.28.9.34/Artefacts_T-Fiber%20TNOC%20Tracker/GPON/API" TargetMode="External"/><Relationship Id="rId75" Type="http://schemas.openxmlformats.org/officeDocument/2006/relationships/hyperlink" Target="../../../172.28.9.34/Artefacts_T-Fiber%20TNOC%20Tracker/GPON/API" TargetMode="External"/><Relationship Id="rId96" Type="http://schemas.openxmlformats.org/officeDocument/2006/relationships/hyperlink" Target="../../../172.28.9.34/share%20drive/Artefacts_T-Fiber%20TNOC%20Tracker/GIS/T115" TargetMode="External"/><Relationship Id="rId140" Type="http://schemas.openxmlformats.org/officeDocument/2006/relationships/hyperlink" Target="../../../172.28.9.34/Artefacts_T-Fiber%20TNOC%20Tracker/HELPDESK/T363" TargetMode="External"/><Relationship Id="rId161" Type="http://schemas.openxmlformats.org/officeDocument/2006/relationships/hyperlink" Target="../../../172.28.9.34/share" TargetMode="External"/><Relationship Id="rId182" Type="http://schemas.openxmlformats.org/officeDocument/2006/relationships/hyperlink" Target="../../../172.28.9.34/Artefacts_T-Fiber%20TNOC%20Tracker/IPMPLS/Primary%20NTP%20-%20T60,T61,T62.pdf" TargetMode="External"/><Relationship Id="rId217" Type="http://schemas.openxmlformats.org/officeDocument/2006/relationships/hyperlink" Target="../../../172.28.9.34/share%20drive/Artefacts_T-Fiber%20TNOC%20Tracker/OSS/T244" TargetMode="External"/><Relationship Id="rId6" Type="http://schemas.openxmlformats.org/officeDocument/2006/relationships/hyperlink" Target="../../../172.28.9.34/Artefacts_T-Fiber%20TNOC%20Tracker/GPON/T178" TargetMode="External"/><Relationship Id="rId238" Type="http://schemas.microsoft.com/office/2019/04/relationships/namedSheetView" Target="../namedSheetViews/namedSheetView1.xml"/><Relationship Id="rId23" Type="http://schemas.openxmlformats.org/officeDocument/2006/relationships/hyperlink" Target="../../../172.28.9.34/Artefacts_T-Fiber%20TNOC%20Tracker/GPON/T167" TargetMode="External"/><Relationship Id="rId119" Type="http://schemas.openxmlformats.org/officeDocument/2006/relationships/hyperlink" Target="../../../172.28.9.34/share%20drive/Artefacts_T-Fiber%20TNOC%20Tracker/GIS/T139" TargetMode="External"/><Relationship Id="rId44" Type="http://schemas.openxmlformats.org/officeDocument/2006/relationships/hyperlink" Target="../../../172.28.9.34/Artefacts_T-Fiber%20TNOC%20Tracker/GPON/DIAGUSER%20Credentials%20are%20Not%20Resetting" TargetMode="External"/><Relationship Id="rId65" Type="http://schemas.openxmlformats.org/officeDocument/2006/relationships/hyperlink" Target="../../../172.28.9.34/Artefacts_T-Fiber%20TNOC%20Tracker/GPON/API" TargetMode="External"/><Relationship Id="rId86" Type="http://schemas.openxmlformats.org/officeDocument/2006/relationships/hyperlink" Target="../../../172.28.9.34/Artefacts_T-Fiber%20TNOC%20Tracker/DWDM/Artefact%20-%20T96" TargetMode="External"/><Relationship Id="rId130" Type="http://schemas.openxmlformats.org/officeDocument/2006/relationships/hyperlink" Target="../../../172.28.9.34/share%20drive/Artefacts_T-Fiber%20TNOC%20Tracker/GIS/T151" TargetMode="External"/><Relationship Id="rId151" Type="http://schemas.openxmlformats.org/officeDocument/2006/relationships/hyperlink" Target="../../../172.28.9.34/Artefacts_T-Fiber%20TNOC%20Tracker/DC%20IT-Infra/Artifact%20for%20-%20T45" TargetMode="External"/><Relationship Id="rId172" Type="http://schemas.openxmlformats.org/officeDocument/2006/relationships/hyperlink" Target="../../../172.28.9.34/Artefacts_T-Fiber%20TNOC%20Tracker/DR/Artifact%20for%20-%20T79" TargetMode="External"/><Relationship Id="rId193" Type="http://schemas.openxmlformats.org/officeDocument/2006/relationships/hyperlink" Target="../../20322625/AppData/ranganadham_srinivasarao_ltts_com/Documents/To%20Copy/Others/LnT%20NoC/OSS%20Requirement%20for%20IPMPLS%20V1.1.xlsx" TargetMode="External"/><Relationship Id="rId207" Type="http://schemas.openxmlformats.org/officeDocument/2006/relationships/hyperlink" Target="../../../172.28.9.34/share%20drive/Artefacts_T-Fiber%20TNOC%20Tracker/OSS/T229" TargetMode="External"/><Relationship Id="rId228" Type="http://schemas.openxmlformats.org/officeDocument/2006/relationships/hyperlink" Target="../../../172.28.9.34/Artefacts_T-Fiber%20TNOC%20Tracker/GPON/417" TargetMode="External"/><Relationship Id="rId13" Type="http://schemas.openxmlformats.org/officeDocument/2006/relationships/hyperlink" Target="../../../172.28.9.34/Artefacts_T-Fiber%20TNOC%20Tracker/GPON/T172" TargetMode="External"/><Relationship Id="rId109" Type="http://schemas.openxmlformats.org/officeDocument/2006/relationships/hyperlink" Target="../../../172.28.9.34/share%20drive/Artefacts_T-Fiber%20TNOC%20Tracker/GIS" TargetMode="External"/><Relationship Id="rId34" Type="http://schemas.openxmlformats.org/officeDocument/2006/relationships/hyperlink" Target="../../../172.28.9.34/Artefacts_T-Fiber%20TNOC%20Tracker/GPON/Report%20of%20Syslog%20enabled%20in%20Tejas%20OLTs" TargetMode="External"/><Relationship Id="rId55" Type="http://schemas.openxmlformats.org/officeDocument/2006/relationships/hyperlink" Target="../../../172.28.9.34/Artefacts_T-Fiber%20TNOC%20Tracker/GPON/API" TargetMode="External"/><Relationship Id="rId76" Type="http://schemas.openxmlformats.org/officeDocument/2006/relationships/hyperlink" Target="../../../172.28.9.34/Artefacts_T-Fiber%20TNOC%20Tracker/GPON/ONT%20ETH%20PM%20Report" TargetMode="External"/><Relationship Id="rId97" Type="http://schemas.openxmlformats.org/officeDocument/2006/relationships/hyperlink" Target="../../../172.28.9.34/share%20drive/Artefacts_T-Fiber%20TNOC%20Tracker/GIS/T116" TargetMode="External"/><Relationship Id="rId120" Type="http://schemas.openxmlformats.org/officeDocument/2006/relationships/hyperlink" Target="../../../172.28.9.34/share%20drive/Artefacts_T-Fiber%20TNOC%20Tracker/GIS/T140" TargetMode="External"/><Relationship Id="rId141" Type="http://schemas.openxmlformats.org/officeDocument/2006/relationships/hyperlink" Target="../../../172.28.9.34/Artefacts_T-Fiber%20TNOC%20Tracker/HELPDESK/T367" TargetMode="External"/><Relationship Id="rId7" Type="http://schemas.openxmlformats.org/officeDocument/2006/relationships/hyperlink" Target="../../../172.28.9.34/Artefacts_T-Fiber%20TNOC%20Tracker/GPON/T181" TargetMode="External"/><Relationship Id="rId162" Type="http://schemas.openxmlformats.org/officeDocument/2006/relationships/hyperlink" Target="../../../172.28.9.34/share" TargetMode="External"/><Relationship Id="rId183" Type="http://schemas.openxmlformats.org/officeDocument/2006/relationships/hyperlink" Target="../../../172.28.9.34/Artefacts_T-Fiber%20TNOC%20Tracker/IPMPLS/Primary%20NTP%20-%20T60,T61,T62.pdf" TargetMode="External"/><Relationship Id="rId218" Type="http://schemas.openxmlformats.org/officeDocument/2006/relationships/hyperlink" Target="../../../172.28.9.34/share%20drive/Artefacts_T-Fiber%20TNOC%20Tracker/OSS/T255" TargetMode="External"/><Relationship Id="rId24" Type="http://schemas.openxmlformats.org/officeDocument/2006/relationships/hyperlink" Target="../../../172.28.9.34/Artefacts_T-Fiber%20TNOC%20Tracker/GPON/T167" TargetMode="External"/><Relationship Id="rId45" Type="http://schemas.openxmlformats.org/officeDocument/2006/relationships/hyperlink" Target="../../../172.28.9.34/Artefacts_T-Fiber%20TNOC%20Tracker/GPON/Add%20UNI%20in%20Translated%20Service" TargetMode="External"/><Relationship Id="rId66" Type="http://schemas.openxmlformats.org/officeDocument/2006/relationships/hyperlink" Target="../../../172.28.9.34/Artefacts_T-Fiber%20TNOC%20Tracker/GPON/API%20to%20validate%20the%20configured%20Services" TargetMode="External"/><Relationship Id="rId87" Type="http://schemas.openxmlformats.org/officeDocument/2006/relationships/hyperlink" Target="../../../172.28.9.34/Artefacts_T-Fiber%20TNOC%20Tracker/DWDM/Artefact%20-%20T98" TargetMode="External"/><Relationship Id="rId110" Type="http://schemas.openxmlformats.org/officeDocument/2006/relationships/hyperlink" Target="../../../172.28.9.34/share%20drive/Artefacts_T-Fiber%20TNOC%20Tracker/GIS/T130" TargetMode="External"/><Relationship Id="rId131" Type="http://schemas.openxmlformats.org/officeDocument/2006/relationships/hyperlink" Target="../../../172.28.9.34/share%20drive/Artefacts_T-Fiber%20TNOC%20Tracker/GIS/T152" TargetMode="External"/><Relationship Id="rId152" Type="http://schemas.openxmlformats.org/officeDocument/2006/relationships/hyperlink" Target="../../../172.28.9.34/Artefacts_T-Fiber" TargetMode="External"/><Relationship Id="rId173" Type="http://schemas.openxmlformats.org/officeDocument/2006/relationships/hyperlink" Target="../../../172.28.9.34/Artefacts_T-Fiber" TargetMode="External"/><Relationship Id="rId194" Type="http://schemas.openxmlformats.org/officeDocument/2006/relationships/hyperlink" Target="../../../172.28.9.34/Artefacts_T-Fiber%20TNOC%20Tracker/NW-Security/T36" TargetMode="External"/><Relationship Id="rId208" Type="http://schemas.openxmlformats.org/officeDocument/2006/relationships/hyperlink" Target="../../../172.28.9.34/share%20drive/Artefacts_T-Fiber%20TNOC%20Tracker/OSS/T232" TargetMode="External"/><Relationship Id="rId229" Type="http://schemas.openxmlformats.org/officeDocument/2006/relationships/hyperlink" Target="../../../172.28.9.34/Artefacts_T-Fiber%20TNOC%20Tracker/GPON/472" TargetMode="External"/><Relationship Id="rId14" Type="http://schemas.openxmlformats.org/officeDocument/2006/relationships/hyperlink" Target="../../../172.28.9.34/Artefacts_T-Fiber%20TNOC%20Tracker/GPON/T173" TargetMode="External"/><Relationship Id="rId35" Type="http://schemas.openxmlformats.org/officeDocument/2006/relationships/hyperlink" Target="../../../172.28.9.34/Artefacts_T-Fiber%20TNOC%20Tracker/GPON/Report%20of%20Radius%20enabled%20in%20Tejas%20OLTs" TargetMode="External"/><Relationship Id="rId56" Type="http://schemas.openxmlformats.org/officeDocument/2006/relationships/hyperlink" Target="../../../172.28.9.34/Artefacts_T-Fiber%20TNOC%20Tracker/GPON/API" TargetMode="External"/><Relationship Id="rId77" Type="http://schemas.openxmlformats.org/officeDocument/2006/relationships/hyperlink" Target="../../../172.28.9.34/Artefacts_T-Fiber%20TNOC%20Tracker/GPON/ONT%20WiFi%20PM%20Report" TargetMode="External"/><Relationship Id="rId100" Type="http://schemas.openxmlformats.org/officeDocument/2006/relationships/hyperlink" Target="../../../172.28.9.34/share%20drive/Artefacts_T-Fiber%20TNOC%20Tracker/GIS/T119" TargetMode="External"/><Relationship Id="rId8" Type="http://schemas.openxmlformats.org/officeDocument/2006/relationships/hyperlink" Target="../../../172.28.9.34/Artefacts_T-Fiber%20TNOC%20Tracker/GPON/T184" TargetMode="External"/><Relationship Id="rId98" Type="http://schemas.openxmlformats.org/officeDocument/2006/relationships/hyperlink" Target="../../../172.28.9.34/share%20drive/Artefacts_T-Fiber%20TNOC%20Tracker/GIS/T117" TargetMode="External"/><Relationship Id="rId121" Type="http://schemas.openxmlformats.org/officeDocument/2006/relationships/hyperlink" Target="../../../172.28.9.34/share%20drive/Artefacts_T-Fiber%20TNOC%20Tracker/GIS/T141" TargetMode="External"/><Relationship Id="rId142" Type="http://schemas.openxmlformats.org/officeDocument/2006/relationships/hyperlink" Target="../../../172.28.9.34/Artefacts_T-Fiber%20TNOC%20Tracker/HELPDESK/T166" TargetMode="External"/><Relationship Id="rId163" Type="http://schemas.openxmlformats.org/officeDocument/2006/relationships/hyperlink" Target="../../../172.28.9.34/share%20drive/Artefacts_T-Fiber%20TNOC%20Tracker/DR/Artifact%20for%20-%20T65" TargetMode="External"/><Relationship Id="rId184" Type="http://schemas.openxmlformats.org/officeDocument/2006/relationships/hyperlink" Target="../../../172.28.9.34/Artefacts_T-Fiber%20TNOC%20Tracker/IPMPLS/T-FIBER%20T-Net%20for%20GI%20Broadband%20Service%20Design%20LLD%20V1.1%20-%20T188.pdf" TargetMode="External"/><Relationship Id="rId219" Type="http://schemas.openxmlformats.org/officeDocument/2006/relationships/hyperlink" Target="../../../172.28.9.34/share%20drive/Artefacts_T-Fiber%20TNOC%20Tracker/OSS/T245" TargetMode="External"/><Relationship Id="rId230" Type="http://schemas.openxmlformats.org/officeDocument/2006/relationships/hyperlink" Target="../../../172.28.9.34/Artefacts_T-Fiber%20TNOC%20Tracker/GPON/437" TargetMode="External"/><Relationship Id="rId25" Type="http://schemas.openxmlformats.org/officeDocument/2006/relationships/hyperlink" Target="../../../172.28.9.34/Artefacts_T-Fiber%20TNOC%20Tracker/GPON/T167" TargetMode="External"/><Relationship Id="rId46" Type="http://schemas.openxmlformats.org/officeDocument/2006/relationships/hyperlink" Target="../../../172.28.9.34/Artefacts_T-Fiber%20TNOC%20Tracker/GPON/T167" TargetMode="External"/><Relationship Id="rId67" Type="http://schemas.openxmlformats.org/officeDocument/2006/relationships/hyperlink" Target="../../../172.28.9.34/Artefacts_T-Fiber%20TNOC%20Tracker/GPON/API" TargetMode="External"/><Relationship Id="rId88" Type="http://schemas.openxmlformats.org/officeDocument/2006/relationships/hyperlink" Target="../../../172.28.9.34/Artefacts_T-Fiber%20TNOC%20Tracker/DWDM/Artefact%20-%20T102" TargetMode="External"/><Relationship Id="rId111" Type="http://schemas.openxmlformats.org/officeDocument/2006/relationships/hyperlink" Target="../../../172.28.9.34/share%20drive/Artefacts_T-Fiber%20TNOC%20Tracker/GIS/T131" TargetMode="External"/><Relationship Id="rId132" Type="http://schemas.openxmlformats.org/officeDocument/2006/relationships/hyperlink" Target="../../../172.28.9.34/share%20drive/Artefacts_T-Fiber%20TNOC%20Tracker/GIS/T154" TargetMode="External"/><Relationship Id="rId153" Type="http://schemas.openxmlformats.org/officeDocument/2006/relationships/hyperlink" Target="../../../172.28.9.34/Artefacts_T-Fiber" TargetMode="External"/><Relationship Id="rId174" Type="http://schemas.openxmlformats.org/officeDocument/2006/relationships/hyperlink" Target="../../../172.28.9.34/share%20drive/Artefacts_T-Fiber%20TNOC%20Tracker/DR/Artifact%20for%20-%20T82" TargetMode="External"/><Relationship Id="rId195" Type="http://schemas.openxmlformats.org/officeDocument/2006/relationships/hyperlink" Target="../../../172.28.9.34/Artefacts_T-Fiber%20TNOC%20Tracker/NW-Security/T50" TargetMode="External"/><Relationship Id="rId209" Type="http://schemas.openxmlformats.org/officeDocument/2006/relationships/hyperlink" Target="../../../172.28.9.34/share%20drive/Artefacts_T-Fiber%20TNOC%20Tracker/OSS/T234" TargetMode="External"/><Relationship Id="rId190" Type="http://schemas.openxmlformats.org/officeDocument/2006/relationships/hyperlink" Target="../../../172.28.9.34/Artefacts_T-Fiber%20TNOC%20Tracker/OSS/Artifact-T288" TargetMode="External"/><Relationship Id="rId204" Type="http://schemas.openxmlformats.org/officeDocument/2006/relationships/hyperlink" Target="../../../172.28.9.34/Artefacts_T-Fiber%20TNOC%20Tracker/TNOC/Artifact%20for%20-%20394" TargetMode="External"/><Relationship Id="rId220" Type="http://schemas.openxmlformats.org/officeDocument/2006/relationships/hyperlink" Target="../../../172.28.9.34/share%20drive/Artefacts_T-Fiber%20TNOC%20Tracker/OSS/T246" TargetMode="External"/><Relationship Id="rId225" Type="http://schemas.openxmlformats.org/officeDocument/2006/relationships/hyperlink" Target="../../../172.28.9.34/share%20drive/Artefacts_T-Fiber%20TNOC%20Tracker/GIS/T108" TargetMode="External"/><Relationship Id="rId15" Type="http://schemas.openxmlformats.org/officeDocument/2006/relationships/hyperlink" Target="../../../172.28.9.34/Artefacts_T-Fiber%20TNOC%20Tracker/GPON/T174" TargetMode="External"/><Relationship Id="rId36" Type="http://schemas.openxmlformats.org/officeDocument/2006/relationships/hyperlink" Target="../../../172.28.9.34/Artefacts_T-Fiber%20TNOC%20Tracker/GPON/T167" TargetMode="External"/><Relationship Id="rId57" Type="http://schemas.openxmlformats.org/officeDocument/2006/relationships/hyperlink" Target="../../../172.28.9.34/Artefacts_T-Fiber%20TNOC%20Tracker/GPON/API" TargetMode="External"/><Relationship Id="rId106" Type="http://schemas.openxmlformats.org/officeDocument/2006/relationships/hyperlink" Target="../../../172.28.9.34/share%20drive/Artefacts_T-Fiber%20TNOC%20Tracker/GIS" TargetMode="External"/><Relationship Id="rId127" Type="http://schemas.openxmlformats.org/officeDocument/2006/relationships/hyperlink" Target="../../../172.28.9.34/share%20drive/Artefacts_T-Fiber%20TNOC%20Tracker/GIS/T148" TargetMode="External"/><Relationship Id="rId10" Type="http://schemas.openxmlformats.org/officeDocument/2006/relationships/hyperlink" Target="../../../172.28.9.34/Artefacts_T-Fiber%20TNOC%20Tracker/GPON/T165" TargetMode="External"/><Relationship Id="rId31" Type="http://schemas.openxmlformats.org/officeDocument/2006/relationships/hyperlink" Target="../../../172.28.9.34/Artefacts_T-Fiber%20TNOC%20Tracker/GPON/Ens%20users%20MAC%20address%20report" TargetMode="External"/><Relationship Id="rId52" Type="http://schemas.openxmlformats.org/officeDocument/2006/relationships/hyperlink" Target="../../../172.28.9.34/Artefacts_T-Fiber%20TNOC%20Tracker/GPON/API" TargetMode="External"/><Relationship Id="rId73" Type="http://schemas.openxmlformats.org/officeDocument/2006/relationships/hyperlink" Target="../../../172.28.9.34/Artefacts_T-Fiber%20TNOC%20Tracker/GPON/API" TargetMode="External"/><Relationship Id="rId78" Type="http://schemas.openxmlformats.org/officeDocument/2006/relationships/hyperlink" Target="../../../172.28.9.34/Artefacts_T-Fiber%20TNOC%20Tracker/GPON/Nokia%20LAN%20LOS" TargetMode="External"/><Relationship Id="rId94" Type="http://schemas.openxmlformats.org/officeDocument/2006/relationships/hyperlink" Target="../../../172.28.9.34/share%20drive/Artefacts_T-Fiber%20TNOC%20Tracker/GIS/T113" TargetMode="External"/><Relationship Id="rId99" Type="http://schemas.openxmlformats.org/officeDocument/2006/relationships/hyperlink" Target="../../../172.28.9.34/share%20drive/Artefacts_T-Fiber%20TNOC%20Tracker/GIS/T118" TargetMode="External"/><Relationship Id="rId101" Type="http://schemas.openxmlformats.org/officeDocument/2006/relationships/hyperlink" Target="../../../172.28.9.34/share%20drive/Artefacts_T-Fiber%20TNOC%20Tracker/GIS/T120" TargetMode="External"/><Relationship Id="rId122" Type="http://schemas.openxmlformats.org/officeDocument/2006/relationships/hyperlink" Target="../../../172.28.9.34/share%20drive/Artefacts_T-Fiber%20TNOC%20Tracker/GIS/T142" TargetMode="External"/><Relationship Id="rId143" Type="http://schemas.openxmlformats.org/officeDocument/2006/relationships/hyperlink" Target="../../../172.28.9.34/Artefacts_T-Fiber%20TNOC%20Tracker/HELPDESK/T166" TargetMode="External"/><Relationship Id="rId148" Type="http://schemas.openxmlformats.org/officeDocument/2006/relationships/hyperlink" Target="../../../172.28.9.34/Artefacts_T-Fiber%20TNOC%20Tracker/NW-Security/T323" TargetMode="External"/><Relationship Id="rId164" Type="http://schemas.openxmlformats.org/officeDocument/2006/relationships/hyperlink" Target="../../../172.28.9.34/share%20drive/Artefacts_T-Fiber%20TNOC%20Tracker/DC%20IT-Infra/Artifact%20%20for%20-%20T297" TargetMode="External"/><Relationship Id="rId169" Type="http://schemas.openxmlformats.org/officeDocument/2006/relationships/hyperlink" Target="../../../172.28.9.34/Artefacts_T-Fiber%20TNOC%20Tracker/DR/Artifact%20for%20-T69" TargetMode="External"/><Relationship Id="rId185" Type="http://schemas.openxmlformats.org/officeDocument/2006/relationships/hyperlink" Target="../../../172.28.9.34/Artefacts_T-Fiber%20TNOC%20Tracker/IPMPLS/Primary%20NTP%20-%20T60,T61,T62.pdf" TargetMode="External"/><Relationship Id="rId4" Type="http://schemas.openxmlformats.org/officeDocument/2006/relationships/hyperlink" Target="../../../172.28.9.34/Artefacts_T-Fiber%20TNOC%20Tracker/GPON/T170" TargetMode="External"/><Relationship Id="rId9" Type="http://schemas.openxmlformats.org/officeDocument/2006/relationships/hyperlink" Target="../../../172.28.9.34/Artefacts_T-Fiber%20TNOC%20Tracker/GPON/T372" TargetMode="External"/><Relationship Id="rId180" Type="http://schemas.openxmlformats.org/officeDocument/2006/relationships/hyperlink" Target="../../../172.28.9.34/share%20drive/Artefacts_T-Fiber%20TNOC%20Tracker/GIS/T157" TargetMode="External"/><Relationship Id="rId210" Type="http://schemas.openxmlformats.org/officeDocument/2006/relationships/hyperlink" Target="../../../172.28.9.34/share%20drive/Artefacts_T-Fiber%20TNOC%20Tracker/OSS/T235" TargetMode="External"/><Relationship Id="rId215" Type="http://schemas.openxmlformats.org/officeDocument/2006/relationships/hyperlink" Target="../../../172.28.9.34/share%20drive/Artefacts_T-Fiber%20TNOC%20Tracker/OSS/T275" TargetMode="External"/><Relationship Id="rId236" Type="http://schemas.openxmlformats.org/officeDocument/2006/relationships/hyperlink" Target="../../../172.28.9.34/Artefacts_T-Fiber%20TNOC%20Tracker/IPMPLS/CCTV%20Multicast%20Solution%20LLD%20V1.2%20-%20T190.pdf" TargetMode="External"/><Relationship Id="rId26" Type="http://schemas.openxmlformats.org/officeDocument/2006/relationships/hyperlink" Target="../../../172.28.9.34/Artefacts_T-Fiber%20TNOC%20Tracker/GPON/T167" TargetMode="External"/><Relationship Id="rId231" Type="http://schemas.openxmlformats.org/officeDocument/2006/relationships/hyperlink" Target="../../../172.28.9.34/Artefacts_T-Fiber%20TNOC%20Tracker/GPON/470" TargetMode="External"/><Relationship Id="rId47" Type="http://schemas.openxmlformats.org/officeDocument/2006/relationships/hyperlink" Target="../../../172.28.9.34/Artefacts_T-Fiber%20TNOC%20Tracker/GPON/T167" TargetMode="External"/><Relationship Id="rId68" Type="http://schemas.openxmlformats.org/officeDocument/2006/relationships/hyperlink" Target="../../../172.28.9.34/Artefacts_T-Fiber%20TNOC%20Tracker/GPON/API%20to%20validate%20the%20configured%20Services" TargetMode="External"/><Relationship Id="rId89" Type="http://schemas.openxmlformats.org/officeDocument/2006/relationships/hyperlink" Target="../../../172.28.9.34/Artefacts_T-Fiber%20TNOC%20Tracker/DWDM/Artefact%20-%20T106" TargetMode="External"/><Relationship Id="rId112" Type="http://schemas.openxmlformats.org/officeDocument/2006/relationships/hyperlink" Target="../../../172.28.9.34/share%20drive/Artefacts_T-Fiber%20TNOC%20Tracker/GIS/T132" TargetMode="External"/><Relationship Id="rId133" Type="http://schemas.openxmlformats.org/officeDocument/2006/relationships/hyperlink" Target="../../../172.28.9.34/share%20drive/Artefacts_T-Fiber%20TNOC%20Tracker/GIS/T155" TargetMode="External"/><Relationship Id="rId154" Type="http://schemas.openxmlformats.org/officeDocument/2006/relationships/hyperlink" Target="../../../172.28.9.34/Artefacts_T-Fiber" TargetMode="External"/><Relationship Id="rId175" Type="http://schemas.openxmlformats.org/officeDocument/2006/relationships/hyperlink" Target="../../../172.28.9.34/share%20drive/Artefacts_T-Fiber%20TNOC%20Tracker/DR/Artifact%20for%20-%20T78" TargetMode="External"/><Relationship Id="rId196" Type="http://schemas.openxmlformats.org/officeDocument/2006/relationships/hyperlink" Target="../../../172.28.9.34/Artefacts_T-Fiber%20TNOC%20Tracker/NW-Security/T300" TargetMode="External"/><Relationship Id="rId200" Type="http://schemas.openxmlformats.org/officeDocument/2006/relationships/hyperlink" Target="../../../172.28.9.34/Artefacts_T-Fiber%20TNOC%20Tracker/TNOC" TargetMode="External"/><Relationship Id="rId16" Type="http://schemas.openxmlformats.org/officeDocument/2006/relationships/hyperlink" Target="../../../172.28.9.34/Artefacts_T-Fiber%20TNOC%20Tracker/GPON/T176" TargetMode="External"/><Relationship Id="rId221" Type="http://schemas.openxmlformats.org/officeDocument/2006/relationships/hyperlink" Target="../../../172.28.9.34/share%20drive/Artefacts_T-Fiber%20TNOC%20Tracker/OSS/T392" TargetMode="External"/><Relationship Id="rId37" Type="http://schemas.openxmlformats.org/officeDocument/2006/relationships/hyperlink" Target="../../../172.28.9.34/Artefacts_T-Fiber%20TNOC%20Tracker/GPON/ONT%20Unexpected%20State" TargetMode="External"/><Relationship Id="rId58" Type="http://schemas.openxmlformats.org/officeDocument/2006/relationships/hyperlink" Target="../../../172.28.9.34/Artefacts_T-Fiber%20TNOC%20Tracker/GPON/API" TargetMode="External"/><Relationship Id="rId79" Type="http://schemas.openxmlformats.org/officeDocument/2006/relationships/hyperlink" Target="../../../172.28.9.34/Artefacts_T-Fiber%20TNOC%20Tracker/GPON/Tejas%20Undertaking" TargetMode="External"/><Relationship Id="rId102" Type="http://schemas.openxmlformats.org/officeDocument/2006/relationships/hyperlink" Target="../../../172.28.9.34/share%20drive/Artefacts_T-Fiber%20TNOC%20Tracker/GIS" TargetMode="External"/><Relationship Id="rId123" Type="http://schemas.openxmlformats.org/officeDocument/2006/relationships/hyperlink" Target="../../../172.28.9.34/share%20drive/Artefacts_T-Fiber%20TNOC%20Tracker/GIS/T143" TargetMode="External"/><Relationship Id="rId144" Type="http://schemas.openxmlformats.org/officeDocument/2006/relationships/hyperlink" Target="../../../172.28.9.34/Artefacts_T-Fiber%20TNOC%20Tracker/HELPDESK/T166" TargetMode="External"/><Relationship Id="rId90" Type="http://schemas.openxmlformats.org/officeDocument/2006/relationships/hyperlink" Target="../../../172.28.9.34/Artefacts_T-Fiber%20TNOC%20Tracker/DWDM/Artefact%20-%20T101" TargetMode="External"/><Relationship Id="rId165" Type="http://schemas.openxmlformats.org/officeDocument/2006/relationships/hyperlink" Target="../../../172.28.9.34/share" TargetMode="External"/><Relationship Id="rId186" Type="http://schemas.openxmlformats.org/officeDocument/2006/relationships/hyperlink" Target="../../../172.28.9.34/Artefacts_T-Fiber%20TNOC%20Tracker/HELPDESK/T387" TargetMode="External"/><Relationship Id="rId211" Type="http://schemas.openxmlformats.org/officeDocument/2006/relationships/hyperlink" Target="../../../172.28.9.34/share%20drive/Artefacts_T-Fiber%20TNOC%20Tracker/OSS/T236" TargetMode="External"/><Relationship Id="rId232" Type="http://schemas.openxmlformats.org/officeDocument/2006/relationships/hyperlink" Target="../../../172.28.9.34/share%20drive/Artefacts_T-Fiber%20TNOC%20Tracker/OSS/T233" TargetMode="External"/><Relationship Id="rId27" Type="http://schemas.openxmlformats.org/officeDocument/2006/relationships/hyperlink" Target="../../../172.28.9.34/Artefacts_T-Fiber%20TNOC%20Tracker/GPON/T167" TargetMode="External"/><Relationship Id="rId48" Type="http://schemas.openxmlformats.org/officeDocument/2006/relationships/hyperlink" Target="../../../172.28.9.34/Artefacts_T-Fiber%20TNOC%20Tracker/GPON/T167" TargetMode="External"/><Relationship Id="rId69" Type="http://schemas.openxmlformats.org/officeDocument/2006/relationships/hyperlink" Target="../../../172.28.9.34/Artefacts_T-Fiber%20TNOC%20Tracker/GPON/API" TargetMode="External"/><Relationship Id="rId113" Type="http://schemas.openxmlformats.org/officeDocument/2006/relationships/hyperlink" Target="../../../172.28.9.34/share%20drive/Artefacts_T-Fiber%20TNOC%20Tracker/GIS" TargetMode="External"/><Relationship Id="rId134" Type="http://schemas.openxmlformats.org/officeDocument/2006/relationships/hyperlink" Target="../../../172.28.9.34/share%20drive/Artefacts_T-Fiber%20TNOC%20Tracker/GIS/T158" TargetMode="External"/><Relationship Id="rId80" Type="http://schemas.openxmlformats.org/officeDocument/2006/relationships/hyperlink" Target="../../../172.28.9.34/Artefacts_T-Fiber%20TNOC%20Tracker/DWDM/Artefact%20-%20T89" TargetMode="External"/><Relationship Id="rId155" Type="http://schemas.openxmlformats.org/officeDocument/2006/relationships/hyperlink" Target="../../../172.28.9.34/share" TargetMode="External"/><Relationship Id="rId176" Type="http://schemas.openxmlformats.org/officeDocument/2006/relationships/hyperlink" Target="../../../172.28.9.34/share%20drive/Artefacts_T-Fiber%20TNOC%20Tracker/DR/Artifact%20for%20-%20T76" TargetMode="External"/><Relationship Id="rId197" Type="http://schemas.openxmlformats.org/officeDocument/2006/relationships/hyperlink" Target="../../../172.28.9.34/Artefacts_T-Fiber%20TNOC%20Tracker/NW-Security/T315" TargetMode="External"/><Relationship Id="rId201" Type="http://schemas.openxmlformats.org/officeDocument/2006/relationships/hyperlink" Target="../../../172.28.9.34/Artefacts_T-Fiber%20TNOC%20Tracker/TNOC" TargetMode="External"/><Relationship Id="rId222" Type="http://schemas.openxmlformats.org/officeDocument/2006/relationships/hyperlink" Target="../../../172.28.9.34/share%20drive/Artefacts_T-Fiber%20TNOC%20Tracker/OSS/T294" TargetMode="External"/><Relationship Id="rId17" Type="http://schemas.openxmlformats.org/officeDocument/2006/relationships/hyperlink" Target="../../../172.28.9.34/Artefacts_T-Fiber%20TNOC%20Tracker/GPON/T179" TargetMode="External"/><Relationship Id="rId38" Type="http://schemas.openxmlformats.org/officeDocument/2006/relationships/hyperlink" Target="../../../172.28.9.34/Artefacts_T-Fiber%20TNOC%20Tracker/GPON/Create%20Service%20with%20Mulitple%20UNIs" TargetMode="External"/><Relationship Id="rId59" Type="http://schemas.openxmlformats.org/officeDocument/2006/relationships/hyperlink" Target="../../../172.28.9.34/Artefacts_T-Fiber%20TNOC%20Tracker/GPON/API" TargetMode="External"/><Relationship Id="rId103" Type="http://schemas.openxmlformats.org/officeDocument/2006/relationships/hyperlink" Target="../../../172.28.9.34/share%20drive/Artefacts_T-Fiber%20TNOC%20Tracker/GIS/T122" TargetMode="External"/><Relationship Id="rId124" Type="http://schemas.openxmlformats.org/officeDocument/2006/relationships/hyperlink" Target="../../../172.28.9.34/share%20drive/Artefacts_T-Fiber%20TNOC%20Tracker/GIS/T145" TargetMode="External"/><Relationship Id="rId70" Type="http://schemas.openxmlformats.org/officeDocument/2006/relationships/hyperlink" Target="../../../172.28.9.34/Artefacts_T-Fiber%20TNOC%20Tracker/GPON/API" TargetMode="External"/><Relationship Id="rId91" Type="http://schemas.openxmlformats.org/officeDocument/2006/relationships/hyperlink" Target="../../../172.28.9.34/share%20drive/Artefacts_T-Fiber%20TNOC%20Tracker/GIS/T110" TargetMode="External"/><Relationship Id="rId145" Type="http://schemas.openxmlformats.org/officeDocument/2006/relationships/hyperlink" Target="../../../172.28.9.34/Artefacts_T-Fiber%20TNOC%20Tracker/NW-Security/T153" TargetMode="External"/><Relationship Id="rId166" Type="http://schemas.openxmlformats.org/officeDocument/2006/relationships/hyperlink" Target="../../../172.28.9.34/share" TargetMode="External"/><Relationship Id="rId187" Type="http://schemas.openxmlformats.org/officeDocument/2006/relationships/hyperlink" Target="../../../172.28.9.34/Artefacts_T-Fiber%20TNOC%20Tracker/HELPDESK/T312" TargetMode="External"/><Relationship Id="rId1" Type="http://schemas.openxmlformats.org/officeDocument/2006/relationships/hyperlink" Target="../../../172.28.9.34/Artefacts_T-Fiber%20TNOC%20Tracker/GPON/T162" TargetMode="External"/><Relationship Id="rId212" Type="http://schemas.openxmlformats.org/officeDocument/2006/relationships/hyperlink" Target="../../../172.28.9.34/share%20drive/Artefacts_T-Fiber%20TNOC%20Tracker/OSS/T253" TargetMode="External"/><Relationship Id="rId233" Type="http://schemas.openxmlformats.org/officeDocument/2006/relationships/hyperlink" Target="../../../172.28.9.34/Artefacts_T-Fiber%20TNOC%20Tracker/GPON/442" TargetMode="External"/><Relationship Id="rId28" Type="http://schemas.openxmlformats.org/officeDocument/2006/relationships/hyperlink" Target="../../../172.28.9.34/Artefacts_T-Fiber%20TNOC%20Tracker/GPON/ONT%20Ports%20description" TargetMode="External"/><Relationship Id="rId49" Type="http://schemas.openxmlformats.org/officeDocument/2006/relationships/hyperlink" Target="../../../172.28.9.34/Artefacts_T-Fiber%20TNOC%20Tracker/GPON/T167" TargetMode="External"/><Relationship Id="rId114" Type="http://schemas.openxmlformats.org/officeDocument/2006/relationships/hyperlink" Target="../../../172.28.9.34/share%20drive/Artefacts_T-Fiber%20TNOC%20Tracker/GIS/T134" TargetMode="External"/><Relationship Id="rId60" Type="http://schemas.openxmlformats.org/officeDocument/2006/relationships/hyperlink" Target="../../../172.28.9.34/Artefacts_T-Fiber%20TNOC%20Tracker/GPON/API" TargetMode="External"/><Relationship Id="rId81" Type="http://schemas.openxmlformats.org/officeDocument/2006/relationships/hyperlink" Target="../../../172.28.9.34/Artefacts_T-Fiber%20TNOC%20Tracker/DWDM/Artefact%20-%20T90" TargetMode="External"/><Relationship Id="rId135" Type="http://schemas.openxmlformats.org/officeDocument/2006/relationships/hyperlink" Target="../../../172.28.9.34/share%20drive/Artefacts_T-Fiber%20TNOC%20Tracker/GIS/T159" TargetMode="External"/><Relationship Id="rId156" Type="http://schemas.openxmlformats.org/officeDocument/2006/relationships/hyperlink" Target="../../../172.28.9.34/Artefacts_T-Fiber%20TNOC%20Tracker/DR/Artifact%20for%20-%20T66" TargetMode="External"/><Relationship Id="rId177" Type="http://schemas.openxmlformats.org/officeDocument/2006/relationships/hyperlink" Target="../../../172.28.9.34/share%20drive/Artefacts_T-Fiber%20TNOC%20Tracker/DR/Artifact%20for%20-%20T75" TargetMode="External"/><Relationship Id="rId198" Type="http://schemas.openxmlformats.org/officeDocument/2006/relationships/hyperlink" Target="../../../172.28.9.34/Artefacts_T-Fiber%20TNOC%20Tracker/OSS/T305" TargetMode="External"/><Relationship Id="rId202" Type="http://schemas.openxmlformats.org/officeDocument/2006/relationships/hyperlink" Target="../../../172.28.9.34/Artefacts_T-Fiber%20TNOC%20Tracker/GPON/416" TargetMode="External"/><Relationship Id="rId223" Type="http://schemas.openxmlformats.org/officeDocument/2006/relationships/hyperlink" Target="../../../172.28.9.34/share%20drive/Artefacts_T-Fiber%20TNOC%20Tracker/OSS/T389" TargetMode="External"/><Relationship Id="rId18" Type="http://schemas.openxmlformats.org/officeDocument/2006/relationships/hyperlink" Target="../../../172.28.9.34/Artefacts_T-Fiber%20TNOC%20Tracker/GPON/T167" TargetMode="External"/><Relationship Id="rId39" Type="http://schemas.openxmlformats.org/officeDocument/2006/relationships/hyperlink" Target="../../../172.28.9.34/Artefacts_T-Fiber%20TNOC%20Tracker/GPON/Tejas%20LAN%20LOS" TargetMode="External"/><Relationship Id="rId50" Type="http://schemas.openxmlformats.org/officeDocument/2006/relationships/hyperlink" Target="../../../172.28.9.34/Artefacts_T-Fiber%20TNOC%20Tracker/GPON/API" TargetMode="External"/><Relationship Id="rId104" Type="http://schemas.openxmlformats.org/officeDocument/2006/relationships/hyperlink" Target="../../../172.28.9.34/share%20drive/Artefacts_T-Fiber%20TNOC%20Tracker/GIS/T123" TargetMode="External"/><Relationship Id="rId125" Type="http://schemas.openxmlformats.org/officeDocument/2006/relationships/hyperlink" Target="../../../172.28.9.34/share%20drive/Artefacts_T-Fiber%20TNOC%20Tracker/GIS/T146" TargetMode="External"/><Relationship Id="rId146" Type="http://schemas.openxmlformats.org/officeDocument/2006/relationships/hyperlink" Target="../../../172.28.9.34/Artefacts_T-Fiber%20TNOC%20Tracker/NW-Security/T318" TargetMode="External"/><Relationship Id="rId167" Type="http://schemas.openxmlformats.org/officeDocument/2006/relationships/hyperlink" Target="../../../172.28.9.34/Artefacts_T-Fiber%20TNOC%20Tracker/DC%20IT-Infra/Artifact%20for%20-%20T49" TargetMode="External"/><Relationship Id="rId188" Type="http://schemas.openxmlformats.org/officeDocument/2006/relationships/hyperlink" Target="../../../172.28.9.34/Artefacts_T-Fiber%20TNOC%20Tracker/GPON/409" TargetMode="External"/><Relationship Id="rId71" Type="http://schemas.openxmlformats.org/officeDocument/2006/relationships/hyperlink" Target="../../../172.28.9.34/Artefacts_T-Fiber%20TNOC%20Tracker/GPON/API" TargetMode="External"/><Relationship Id="rId92" Type="http://schemas.openxmlformats.org/officeDocument/2006/relationships/hyperlink" Target="../../../172.28.9.34/share%20drive/Artefacts_T-Fiber%20TNOC%20Tracker/GIS/T111" TargetMode="External"/><Relationship Id="rId213" Type="http://schemas.openxmlformats.org/officeDocument/2006/relationships/hyperlink" Target="../../../172.28.9.34/share%20drive/Artefacts_T-Fiber%20TNOC%20Tracker/OSS/T271" TargetMode="External"/><Relationship Id="rId234" Type="http://schemas.openxmlformats.org/officeDocument/2006/relationships/hyperlink" Target="../../../172.28.9.34/SHARE%20DRIVE/Artefacts_T-Fiber%20TNOC%20Tracker/OSS" TargetMode="External"/><Relationship Id="rId2" Type="http://schemas.openxmlformats.org/officeDocument/2006/relationships/hyperlink" Target="../../../172.28.9.34/Artefacts_T-Fiber%20TNOC%20Tracker/GPON/T164" TargetMode="External"/><Relationship Id="rId29" Type="http://schemas.openxmlformats.org/officeDocument/2006/relationships/hyperlink" Target="../../../172.28.9.34/Artefacts_T-Fiber%20TNOC%20Tracker/GPON/Special%20Characters" TargetMode="External"/><Relationship Id="rId40" Type="http://schemas.openxmlformats.org/officeDocument/2006/relationships/hyperlink" Target="../../../172.28.9.34/Artefacts_T-Fiber%20TNOC%20Tracker/GPON/Service%20Report" TargetMode="External"/><Relationship Id="rId115" Type="http://schemas.openxmlformats.org/officeDocument/2006/relationships/hyperlink" Target="../../../172.28.9.34/share%20drive/Artefacts_T-Fiber%20TNOC%20Tracker/GIS" TargetMode="External"/><Relationship Id="rId136" Type="http://schemas.openxmlformats.org/officeDocument/2006/relationships/hyperlink" Target="../../../172.28.9.34/Artefacts_T-Fiber%20TNOC%20Tracker/HELPDESK/T166" TargetMode="External"/><Relationship Id="rId157" Type="http://schemas.openxmlformats.org/officeDocument/2006/relationships/hyperlink" Target="../../../172.28.9.34/share%20drive/Artefacts_T-Fiber%20TNOC%20Tracker/DR/Artifact%20for%20-T67" TargetMode="External"/><Relationship Id="rId178" Type="http://schemas.openxmlformats.org/officeDocument/2006/relationships/hyperlink" Target="../../../172.28.9.34/share%20drive/Artefacts_T-Fiber%20TNOC%20Tracker/DC%20IT-Infra/Artifact%20for%20-%20T56" TargetMode="External"/><Relationship Id="rId61" Type="http://schemas.openxmlformats.org/officeDocument/2006/relationships/hyperlink" Target="../../../172.28.9.34/Artefacts_T-Fiber%20TNOC%20Tracker/GPON/API" TargetMode="External"/><Relationship Id="rId82" Type="http://schemas.openxmlformats.org/officeDocument/2006/relationships/hyperlink" Target="../../../172.28.9.34/Artefacts_T-Fiber%20TNOC%20Tracker/DWDM/Artefact%20-%20T91%20&amp;%20T92" TargetMode="External"/><Relationship Id="rId199" Type="http://schemas.openxmlformats.org/officeDocument/2006/relationships/hyperlink" Target="../../../172.28.9.34/Artefacts_T-Fiber%20TNOC%20Tracker/TNOC" TargetMode="External"/><Relationship Id="rId203" Type="http://schemas.openxmlformats.org/officeDocument/2006/relationships/hyperlink" Target="../../../172.28.9.34/Artefacts_T-Fiber%20TNOC%20Tracker/GPON/414" TargetMode="External"/><Relationship Id="rId19" Type="http://schemas.openxmlformats.org/officeDocument/2006/relationships/hyperlink" Target="../../../172.28.9.34/Artefacts_T-Fiber%20TNOC%20Tracker/GPON/T171" TargetMode="External"/><Relationship Id="rId224" Type="http://schemas.openxmlformats.org/officeDocument/2006/relationships/hyperlink" Target="../../../172.28.9.34/share%20drive/Artefacts_T-Fiber%20TNOC%20Tracker/OSS/T274" TargetMode="External"/><Relationship Id="rId30" Type="http://schemas.openxmlformats.org/officeDocument/2006/relationships/hyperlink" Target="../../../172.28.9.34/Artefacts_T-Fiber%20TNOC%20Tracker/GPON/Report%20of%20ONT%20UNI%20in%20a%20Service" TargetMode="External"/><Relationship Id="rId105" Type="http://schemas.openxmlformats.org/officeDocument/2006/relationships/hyperlink" Target="../../../172.28.9.34/share%20drive/Artefacts_T-Fiber%20TNOC%20Tracker/GIS" TargetMode="External"/><Relationship Id="rId126" Type="http://schemas.openxmlformats.org/officeDocument/2006/relationships/hyperlink" Target="../../../172.28.9.34/share%20drive/Artefacts_T-Fiber%20TNOC%20Tracker/GIS/T147" TargetMode="External"/><Relationship Id="rId147" Type="http://schemas.openxmlformats.org/officeDocument/2006/relationships/hyperlink" Target="../../../172.28.9.34/Artefacts_T-Fiber%20TNOC%20Tracker/NW-Security/T327" TargetMode="External"/><Relationship Id="rId168" Type="http://schemas.openxmlformats.org/officeDocument/2006/relationships/hyperlink" Target="../../../172.28.9.34/Artefacts_T-Fiber%20TNOC%20Tracker/DR/Artifact%20for%20-T68" TargetMode="External"/><Relationship Id="rId51" Type="http://schemas.openxmlformats.org/officeDocument/2006/relationships/hyperlink" Target="../../../172.28.9.34/Artefacts_T-Fiber%20TNOC%20Tracker/GPON/API" TargetMode="External"/><Relationship Id="rId72" Type="http://schemas.openxmlformats.org/officeDocument/2006/relationships/hyperlink" Target="../../../172.28.9.34/Artefacts_T-Fiber%20TNOC%20Tracker/GPON/API" TargetMode="External"/><Relationship Id="rId93" Type="http://schemas.openxmlformats.org/officeDocument/2006/relationships/hyperlink" Target="../../../172.28.9.34/share%20drive/Artefacts_T-Fiber%20TNOC%20Tracker/GIS/T112" TargetMode="External"/><Relationship Id="rId189" Type="http://schemas.openxmlformats.org/officeDocument/2006/relationships/hyperlink" Target="../../../172.28.9.34/Artefacts_T-Fiber%20TNOC%20Tracker/GPON/425" TargetMode="External"/><Relationship Id="rId3" Type="http://schemas.openxmlformats.org/officeDocument/2006/relationships/hyperlink" Target="../../../172.28.9.34/Artefacts_T-Fiber%20TNOC%20Tracker/GPON/T298" TargetMode="External"/><Relationship Id="rId214" Type="http://schemas.openxmlformats.org/officeDocument/2006/relationships/hyperlink" Target="../../../172.28.9.34/share%20drive/Artefacts_T-Fiber%20TNOC%20Tracker/OSS/T270" TargetMode="External"/><Relationship Id="rId235" Type="http://schemas.openxmlformats.org/officeDocument/2006/relationships/hyperlink" Target="../../../172.28.9.34/Artefacts_T-Fiber%20TNOC%20Tracker/IPMPLS/House%20Hold%20VoIP%20Services%20Design%20LLD%20V1.2%20-%20t187.pdf" TargetMode="External"/><Relationship Id="rId116" Type="http://schemas.openxmlformats.org/officeDocument/2006/relationships/hyperlink" Target="../../../172.28.9.34/share%20drive/Artefacts_T-Fiber%20TNOC%20Tracker/GIS/T136" TargetMode="External"/><Relationship Id="rId137" Type="http://schemas.openxmlformats.org/officeDocument/2006/relationships/hyperlink" Target="../../../172.28.9.34/Artefacts_T-Fiber%20TNOC%20Tracker/HELPDESK/T353" TargetMode="External"/><Relationship Id="rId158" Type="http://schemas.openxmlformats.org/officeDocument/2006/relationships/hyperlink" Target="../../../172.28.9.34/share%20drive/Artefacts_T-Fiber%20TNOC%20Tracker/DR/Artifact%20for%20-%20T70" TargetMode="External"/><Relationship Id="rId20" Type="http://schemas.openxmlformats.org/officeDocument/2006/relationships/hyperlink" Target="../../../172.28.9.34/Artefacts_T-Fiber%20TNOC%20Tracker/GPON/T183" TargetMode="External"/><Relationship Id="rId41" Type="http://schemas.openxmlformats.org/officeDocument/2006/relationships/hyperlink" Target="../../../172.28.9.34/Artefacts_T-Fiber%20TNOC%20Tracker/GPON/ONT%20Ports%20description" TargetMode="External"/><Relationship Id="rId62" Type="http://schemas.openxmlformats.org/officeDocument/2006/relationships/hyperlink" Target="../../../172.28.9.34/Artefacts_T-Fiber%20TNOC%20Tracker/GPON/API" TargetMode="External"/><Relationship Id="rId83" Type="http://schemas.openxmlformats.org/officeDocument/2006/relationships/hyperlink" Target="../../../172.28.9.34/Artefacts_T-Fiber%20TNOC%20Tracker/DWDM/Artefact%20-%20T91%20&amp;%20T92" TargetMode="External"/><Relationship Id="rId179" Type="http://schemas.openxmlformats.org/officeDocument/2006/relationships/hyperlink" Target="../../../172.28.9.34/share%20drive/Artefacts_T-Fiber%20TNOC%20Tracker/DC%20IT-Infra/Artifact%20for%20-%20T55"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172.28.9.34/Artefacts_T-Fiber%20TNOC%20Tracker/NW-Security/T323" TargetMode="External"/><Relationship Id="rId2" Type="http://schemas.openxmlformats.org/officeDocument/2006/relationships/hyperlink" Target="../../../172.28.9.34/Artefacts_T-Fiber%20TNOC%20Tracker/NW-Security/T327" TargetMode="External"/><Relationship Id="rId1" Type="http://schemas.openxmlformats.org/officeDocument/2006/relationships/hyperlink" Target="../../../172.28.9.34/Artefacts_T-Fiber%20TNOC%20Tracker/NW-Security/T318" TargetMode="External"/><Relationship Id="rId6" Type="http://schemas.openxmlformats.org/officeDocument/2006/relationships/hyperlink" Target="../../../172.28.9.34/Artefacts_T-Fiber%20TNOC%20Tracker/NW-Security/T329" TargetMode="External"/><Relationship Id="rId5" Type="http://schemas.openxmlformats.org/officeDocument/2006/relationships/hyperlink" Target="../../../172.28.9.34/Artefacts_T-Fiber%20TNOC%20Tracker/NW-Security/T326" TargetMode="External"/><Relationship Id="rId4" Type="http://schemas.openxmlformats.org/officeDocument/2006/relationships/hyperlink" Target="../../../172.28.9.34/Artefacts_T-Fiber%20TNOC%20Tracker/NW-Security/T316"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0.xml.rels><?xml version="1.0" encoding="UTF-8" standalone="yes"?>
<Relationships xmlns="http://schemas.openxmlformats.org/package/2006/relationships"><Relationship Id="rId3" Type="http://schemas.openxmlformats.org/officeDocument/2006/relationships/hyperlink" Target="../../../172.28.9.34/Artefacts_T-Fiber%20TNOC%20Tracker/GPON/T298" TargetMode="External"/><Relationship Id="rId2" Type="http://schemas.openxmlformats.org/officeDocument/2006/relationships/hyperlink" Target="../../../172.28.9.34/Artefacts_T-Fiber%20TNOC%20Tracker/HELPDESK/T368" TargetMode="External"/><Relationship Id="rId1" Type="http://schemas.openxmlformats.org/officeDocument/2006/relationships/hyperlink" Target="../../20322625/AppData/ranganadham_srinivasarao_ltts_com/Documents/To%20Copy/Others/LnT%20NoC/OSS%20Requirement%20for%20IPMPLS%20V1.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DEB2D-0DA0-4CC7-B06D-DF2F4BB8DAE3}">
  <sheetPr filterMode="1"/>
  <dimension ref="A1:AM999"/>
  <sheetViews>
    <sheetView workbookViewId="0">
      <selection activeCell="AJ62" sqref="AJ62"/>
    </sheetView>
  </sheetViews>
  <sheetFormatPr defaultColWidth="8.81640625" defaultRowHeight="14.5" x14ac:dyDescent="0.35"/>
  <cols>
    <col min="1" max="1" width="24.453125" style="320" bestFit="1" customWidth="1"/>
    <col min="2" max="2" width="32.453125" style="320" bestFit="1" customWidth="1"/>
    <col min="3" max="3" width="5.453125" style="320" customWidth="1"/>
    <col min="4" max="4" width="9.1796875" style="320" customWidth="1"/>
    <col min="5" max="6" width="7.1796875" style="320" customWidth="1"/>
    <col min="7" max="7" width="9.1796875" style="320" customWidth="1"/>
    <col min="8" max="8" width="7.1796875" style="320" customWidth="1"/>
    <col min="9" max="9" width="6.453125" style="320" customWidth="1"/>
    <col min="10" max="10" width="9.1796875" style="320" customWidth="1"/>
    <col min="11" max="11" width="7.1796875" style="320" customWidth="1"/>
    <col min="12" max="13" width="8.81640625" style="320" customWidth="1"/>
    <col min="14" max="25" width="8.81640625" style="320"/>
    <col min="26" max="26" width="29.81640625" style="320" bestFit="1" customWidth="1"/>
    <col min="27" max="27" width="32.453125" style="320" bestFit="1" customWidth="1"/>
    <col min="28" max="28" width="8.81640625" style="320"/>
    <col min="29" max="29" width="24.453125" style="320" bestFit="1" customWidth="1"/>
    <col min="30" max="31" width="8.81640625" style="320"/>
    <col min="32" max="32" width="26.1796875" style="320" bestFit="1" customWidth="1"/>
    <col min="33" max="33" width="7.453125" style="320" bestFit="1" customWidth="1"/>
    <col min="34" max="34" width="5.453125" style="320" bestFit="1" customWidth="1"/>
    <col min="35" max="35" width="6.81640625" style="320" bestFit="1" customWidth="1"/>
    <col min="36" max="36" width="10.453125" style="320" bestFit="1" customWidth="1"/>
    <col min="37" max="37" width="10.81640625" style="320" bestFit="1" customWidth="1"/>
    <col min="38" max="16384" width="8.81640625" style="320"/>
  </cols>
  <sheetData>
    <row r="1" spans="1:39" x14ac:dyDescent="0.35">
      <c r="A1" s="639" t="s">
        <v>0</v>
      </c>
      <c r="B1" s="635" t="s">
        <v>1</v>
      </c>
      <c r="C1" s="633">
        <v>472</v>
      </c>
      <c r="D1" s="325"/>
      <c r="E1" s="325"/>
      <c r="F1" s="633" t="s">
        <v>2</v>
      </c>
      <c r="G1" s="325"/>
      <c r="H1" s="325"/>
      <c r="I1" s="637" t="s">
        <v>3</v>
      </c>
      <c r="J1" s="325"/>
      <c r="K1" s="328" t="s">
        <v>4</v>
      </c>
      <c r="L1" s="331" t="s">
        <v>5</v>
      </c>
      <c r="M1" s="332" t="s">
        <v>6</v>
      </c>
      <c r="N1" s="633">
        <v>472</v>
      </c>
      <c r="O1" s="325"/>
      <c r="P1" s="325"/>
      <c r="Q1" s="633" t="s">
        <v>2</v>
      </c>
      <c r="R1" s="325"/>
      <c r="S1" s="325"/>
      <c r="T1" s="635" t="s">
        <v>7</v>
      </c>
      <c r="U1" s="637" t="s">
        <v>3</v>
      </c>
      <c r="V1" s="325"/>
      <c r="W1" s="328" t="s">
        <v>4</v>
      </c>
      <c r="AF1"/>
      <c r="AG1"/>
      <c r="AH1"/>
      <c r="AI1"/>
      <c r="AJ1"/>
      <c r="AM1"/>
    </row>
    <row r="2" spans="1:39" x14ac:dyDescent="0.35">
      <c r="A2" s="640"/>
      <c r="B2" s="636"/>
      <c r="C2" s="634"/>
      <c r="D2" s="326" t="s">
        <v>8</v>
      </c>
      <c r="E2" s="326" t="s">
        <v>9</v>
      </c>
      <c r="F2" s="634"/>
      <c r="G2" s="326" t="s">
        <v>8</v>
      </c>
      <c r="H2" s="326" t="s">
        <v>9</v>
      </c>
      <c r="I2" s="638"/>
      <c r="J2" s="326" t="s">
        <v>8</v>
      </c>
      <c r="K2" s="326" t="s">
        <v>9</v>
      </c>
      <c r="L2" s="332" t="s">
        <v>10</v>
      </c>
      <c r="M2" s="333" t="s">
        <v>11</v>
      </c>
      <c r="N2" s="634"/>
      <c r="O2" s="326" t="s">
        <v>8</v>
      </c>
      <c r="P2" s="326" t="s">
        <v>9</v>
      </c>
      <c r="Q2" s="634"/>
      <c r="R2" s="326" t="s">
        <v>8</v>
      </c>
      <c r="S2" s="326" t="s">
        <v>9</v>
      </c>
      <c r="T2" s="636"/>
      <c r="U2" s="638"/>
      <c r="V2" s="326" t="s">
        <v>8</v>
      </c>
      <c r="W2" s="326" t="s">
        <v>9</v>
      </c>
      <c r="AF2"/>
      <c r="AG2"/>
      <c r="AH2"/>
      <c r="AI2"/>
      <c r="AJ2"/>
    </row>
    <row r="3" spans="1:39" x14ac:dyDescent="0.35">
      <c r="A3" s="322" t="s">
        <v>12</v>
      </c>
      <c r="B3" s="323" t="s">
        <v>13</v>
      </c>
      <c r="C3" s="324">
        <v>57</v>
      </c>
      <c r="D3" s="347">
        <v>22</v>
      </c>
      <c r="E3" s="347">
        <f>C3-D3</f>
        <v>35</v>
      </c>
      <c r="F3" s="324">
        <v>294</v>
      </c>
      <c r="G3" s="321">
        <v>43</v>
      </c>
      <c r="H3" s="321">
        <f>F3-G3</f>
        <v>251</v>
      </c>
      <c r="I3" s="324"/>
      <c r="J3" s="321"/>
      <c r="K3" s="321"/>
      <c r="N3" s="348">
        <v>53</v>
      </c>
      <c r="O3" s="330">
        <v>31</v>
      </c>
      <c r="P3" s="330">
        <v>22</v>
      </c>
      <c r="Q3" s="348">
        <v>272</v>
      </c>
      <c r="R3" s="330">
        <v>169</v>
      </c>
      <c r="S3" s="330">
        <v>103</v>
      </c>
      <c r="T3" s="330"/>
      <c r="U3" s="348"/>
      <c r="V3" s="330"/>
      <c r="W3" s="330"/>
      <c r="AF3"/>
      <c r="AG3"/>
      <c r="AH3"/>
      <c r="AI3"/>
      <c r="AJ3"/>
    </row>
    <row r="4" spans="1:39" x14ac:dyDescent="0.35">
      <c r="A4" s="322" t="s">
        <v>12</v>
      </c>
      <c r="B4" s="323" t="s">
        <v>14</v>
      </c>
      <c r="C4" s="324">
        <v>45</v>
      </c>
      <c r="D4" s="347">
        <v>6</v>
      </c>
      <c r="E4" s="347">
        <f>C4-D4</f>
        <v>39</v>
      </c>
      <c r="F4" s="324">
        <v>109</v>
      </c>
      <c r="G4" s="321">
        <v>0</v>
      </c>
      <c r="H4" s="321">
        <v>109</v>
      </c>
      <c r="I4" s="324"/>
      <c r="J4" s="321"/>
      <c r="K4" s="321"/>
      <c r="N4" s="348">
        <v>46</v>
      </c>
      <c r="O4" s="330">
        <v>16</v>
      </c>
      <c r="P4" s="330">
        <v>30</v>
      </c>
      <c r="Q4" s="348">
        <v>158</v>
      </c>
      <c r="R4" s="330">
        <v>19</v>
      </c>
      <c r="S4" s="330">
        <v>139</v>
      </c>
      <c r="T4" s="330"/>
      <c r="U4" s="348"/>
      <c r="V4" s="330"/>
      <c r="W4" s="330"/>
    </row>
    <row r="5" spans="1:39" x14ac:dyDescent="0.35">
      <c r="A5" s="322" t="s">
        <v>12</v>
      </c>
      <c r="B5" s="323" t="s">
        <v>15</v>
      </c>
      <c r="C5" s="324"/>
      <c r="D5" s="321"/>
      <c r="E5" s="321"/>
      <c r="F5" s="324"/>
      <c r="G5" s="321"/>
      <c r="H5" s="321"/>
      <c r="I5" s="324"/>
      <c r="J5" s="321"/>
      <c r="K5" s="321"/>
      <c r="N5" s="348"/>
      <c r="O5" s="330"/>
      <c r="P5" s="330"/>
      <c r="Q5" s="348"/>
      <c r="R5" s="330"/>
      <c r="S5" s="330"/>
      <c r="T5" s="330"/>
      <c r="U5" s="348"/>
      <c r="V5" s="330"/>
      <c r="W5" s="330"/>
    </row>
    <row r="6" spans="1:39" x14ac:dyDescent="0.35">
      <c r="A6" s="322" t="s">
        <v>12</v>
      </c>
      <c r="B6" s="323" t="s">
        <v>16</v>
      </c>
      <c r="C6" s="324"/>
      <c r="D6" s="321"/>
      <c r="E6" s="321"/>
      <c r="F6" s="324"/>
      <c r="G6" s="321"/>
      <c r="H6" s="321"/>
      <c r="I6" s="324"/>
      <c r="J6" s="321"/>
      <c r="K6" s="321"/>
      <c r="N6" s="348"/>
      <c r="O6" s="330"/>
      <c r="P6" s="330"/>
      <c r="Q6" s="348"/>
      <c r="R6" s="330"/>
      <c r="S6" s="330"/>
      <c r="T6" s="330"/>
      <c r="U6" s="348"/>
      <c r="V6" s="330"/>
      <c r="W6" s="330"/>
    </row>
    <row r="7" spans="1:39" x14ac:dyDescent="0.35">
      <c r="A7" s="322" t="s">
        <v>12</v>
      </c>
      <c r="B7" s="323" t="s">
        <v>17</v>
      </c>
      <c r="C7" s="324"/>
      <c r="D7" s="321"/>
      <c r="E7" s="321"/>
      <c r="F7" s="324"/>
      <c r="G7" s="321"/>
      <c r="H7" s="321"/>
      <c r="I7" s="324"/>
      <c r="J7" s="321"/>
      <c r="K7" s="321"/>
      <c r="N7" s="348"/>
      <c r="O7" s="330"/>
      <c r="P7" s="330"/>
      <c r="Q7" s="348"/>
      <c r="R7" s="330"/>
      <c r="S7" s="330"/>
      <c r="T7" s="330"/>
      <c r="U7" s="348"/>
      <c r="V7" s="330"/>
      <c r="W7" s="330"/>
    </row>
    <row r="8" spans="1:39" x14ac:dyDescent="0.35">
      <c r="A8" s="322" t="s">
        <v>12</v>
      </c>
      <c r="B8" s="323" t="s">
        <v>18</v>
      </c>
      <c r="C8" s="324"/>
      <c r="D8" s="321"/>
      <c r="E8" s="321"/>
      <c r="F8" s="324"/>
      <c r="G8" s="321"/>
      <c r="H8" s="321"/>
      <c r="I8" s="324"/>
      <c r="J8" s="321"/>
      <c r="K8" s="321"/>
      <c r="N8" s="348"/>
      <c r="O8" s="330"/>
      <c r="P8" s="330"/>
      <c r="Q8" s="348"/>
      <c r="R8" s="330"/>
      <c r="S8" s="330"/>
      <c r="T8" s="330"/>
      <c r="U8" s="348"/>
      <c r="V8" s="330"/>
      <c r="W8" s="330"/>
    </row>
    <row r="9" spans="1:39" x14ac:dyDescent="0.35">
      <c r="A9" s="322" t="s">
        <v>12</v>
      </c>
      <c r="B9" s="323" t="s">
        <v>19</v>
      </c>
      <c r="C9" s="324">
        <v>189</v>
      </c>
      <c r="D9" s="347">
        <f>45+13</f>
        <v>58</v>
      </c>
      <c r="E9" s="347">
        <v>131</v>
      </c>
      <c r="F9" s="324">
        <v>597</v>
      </c>
      <c r="G9" s="321">
        <v>22</v>
      </c>
      <c r="H9" s="321">
        <f>F9-G9</f>
        <v>575</v>
      </c>
      <c r="I9" s="324">
        <v>678</v>
      </c>
      <c r="J9" s="321">
        <v>0</v>
      </c>
      <c r="K9" s="321">
        <f>I9-J9</f>
        <v>678</v>
      </c>
      <c r="N9" s="348">
        <v>194</v>
      </c>
      <c r="O9" s="330">
        <v>74</v>
      </c>
      <c r="P9" s="330">
        <v>120</v>
      </c>
      <c r="Q9" s="348">
        <f>615+14</f>
        <v>629</v>
      </c>
      <c r="R9" s="330">
        <f>172+8</f>
        <v>180</v>
      </c>
      <c r="S9" s="330">
        <f>443+6</f>
        <v>449</v>
      </c>
      <c r="T9" s="330"/>
      <c r="U9" s="348">
        <v>678</v>
      </c>
      <c r="V9" s="330">
        <v>254</v>
      </c>
      <c r="W9" s="330">
        <v>424</v>
      </c>
    </row>
    <row r="10" spans="1:39" x14ac:dyDescent="0.35">
      <c r="A10" s="322" t="s">
        <v>12</v>
      </c>
      <c r="B10" s="323" t="s">
        <v>20</v>
      </c>
      <c r="C10" s="324"/>
      <c r="D10" s="321"/>
      <c r="E10" s="321"/>
      <c r="F10" s="324"/>
      <c r="G10" s="321"/>
      <c r="H10" s="321"/>
      <c r="I10" s="324"/>
      <c r="J10" s="321"/>
      <c r="K10" s="321"/>
      <c r="N10" s="348"/>
      <c r="O10" s="330"/>
      <c r="P10" s="330"/>
      <c r="Q10" s="348"/>
      <c r="R10" s="330"/>
      <c r="S10" s="330"/>
      <c r="T10" s="330"/>
      <c r="U10" s="348"/>
      <c r="V10" s="330"/>
      <c r="W10" s="330"/>
    </row>
    <row r="11" spans="1:39" x14ac:dyDescent="0.35">
      <c r="A11" s="322" t="s">
        <v>12</v>
      </c>
      <c r="B11" s="323" t="s">
        <v>21</v>
      </c>
      <c r="C11" s="324"/>
      <c r="D11" s="321"/>
      <c r="E11" s="321"/>
      <c r="F11" s="324">
        <v>83</v>
      </c>
      <c r="G11" s="321">
        <v>4</v>
      </c>
      <c r="H11" s="321">
        <v>79</v>
      </c>
      <c r="I11" s="324"/>
      <c r="J11" s="321"/>
      <c r="K11" s="321"/>
      <c r="N11" s="348"/>
      <c r="O11" s="330"/>
      <c r="P11" s="330"/>
      <c r="Q11" s="348">
        <v>83</v>
      </c>
      <c r="R11" s="330">
        <v>3</v>
      </c>
      <c r="S11" s="330">
        <v>80</v>
      </c>
      <c r="T11" s="330"/>
      <c r="U11" s="348"/>
      <c r="V11" s="330"/>
      <c r="W11" s="330"/>
      <c r="AK11"/>
    </row>
    <row r="12" spans="1:39" x14ac:dyDescent="0.35">
      <c r="A12" s="322" t="s">
        <v>22</v>
      </c>
      <c r="B12" s="323" t="s">
        <v>23</v>
      </c>
      <c r="C12" s="324"/>
      <c r="D12" s="321"/>
      <c r="E12" s="321"/>
      <c r="F12" s="324"/>
      <c r="G12" s="321"/>
      <c r="H12" s="321"/>
      <c r="I12" s="324"/>
      <c r="J12" s="321"/>
      <c r="K12" s="321"/>
      <c r="N12" s="348"/>
      <c r="O12" s="330"/>
      <c r="P12" s="330"/>
      <c r="Q12" s="348"/>
      <c r="R12" s="330"/>
      <c r="S12" s="330"/>
      <c r="T12" s="330"/>
      <c r="U12" s="348"/>
      <c r="V12" s="330"/>
      <c r="W12" s="330"/>
      <c r="AK12"/>
    </row>
    <row r="13" spans="1:39" x14ac:dyDescent="0.35">
      <c r="A13" s="322" t="s">
        <v>22</v>
      </c>
      <c r="B13" s="323" t="s">
        <v>14</v>
      </c>
      <c r="C13" s="324"/>
      <c r="D13" s="321"/>
      <c r="E13" s="321"/>
      <c r="F13" s="324"/>
      <c r="G13" s="321"/>
      <c r="H13" s="321"/>
      <c r="I13" s="324"/>
      <c r="J13" s="321"/>
      <c r="K13" s="321"/>
      <c r="N13" s="348"/>
      <c r="O13" s="330"/>
      <c r="P13" s="330"/>
      <c r="Q13" s="348"/>
      <c r="R13" s="330"/>
      <c r="S13" s="330"/>
      <c r="T13" s="330"/>
      <c r="U13" s="348"/>
      <c r="V13" s="330"/>
      <c r="W13" s="330"/>
    </row>
    <row r="14" spans="1:39" x14ac:dyDescent="0.35">
      <c r="A14" s="322" t="s">
        <v>22</v>
      </c>
      <c r="B14" s="323" t="s">
        <v>24</v>
      </c>
      <c r="C14" s="324">
        <v>25</v>
      </c>
      <c r="D14" s="347">
        <v>11</v>
      </c>
      <c r="E14" s="347">
        <f>C14-D14</f>
        <v>14</v>
      </c>
      <c r="F14" s="324">
        <v>2</v>
      </c>
      <c r="G14" s="321">
        <v>0</v>
      </c>
      <c r="H14" s="321">
        <v>2</v>
      </c>
      <c r="I14" s="324"/>
      <c r="J14" s="321"/>
      <c r="K14" s="321"/>
      <c r="N14" s="348">
        <v>25</v>
      </c>
      <c r="O14" s="330">
        <v>12</v>
      </c>
      <c r="P14" s="330">
        <v>13</v>
      </c>
      <c r="Q14" s="348">
        <v>2</v>
      </c>
      <c r="R14" s="330"/>
      <c r="S14" s="330">
        <v>2</v>
      </c>
      <c r="T14" s="330"/>
      <c r="U14" s="348"/>
      <c r="V14" s="330"/>
      <c r="W14" s="330"/>
      <c r="AK14"/>
    </row>
    <row r="15" spans="1:39" x14ac:dyDescent="0.35">
      <c r="A15" s="322" t="s">
        <v>22</v>
      </c>
      <c r="B15" s="323" t="s">
        <v>25</v>
      </c>
      <c r="C15" s="324">
        <v>37</v>
      </c>
      <c r="D15" s="347">
        <v>16</v>
      </c>
      <c r="E15" s="347">
        <f>C15-D15</f>
        <v>21</v>
      </c>
      <c r="F15" s="324">
        <v>1</v>
      </c>
      <c r="G15" s="321">
        <v>0</v>
      </c>
      <c r="H15" s="321">
        <v>1</v>
      </c>
      <c r="I15" s="324"/>
      <c r="J15" s="321"/>
      <c r="K15" s="321"/>
      <c r="N15" s="348">
        <v>35</v>
      </c>
      <c r="O15" s="330">
        <v>17</v>
      </c>
      <c r="P15" s="330">
        <v>18</v>
      </c>
      <c r="Q15" s="348"/>
      <c r="R15" s="330"/>
      <c r="S15" s="330"/>
      <c r="T15" s="330"/>
      <c r="U15" s="348"/>
      <c r="V15" s="330"/>
      <c r="W15" s="330"/>
      <c r="AK15"/>
    </row>
    <row r="16" spans="1:39" x14ac:dyDescent="0.35">
      <c r="A16" s="322" t="s">
        <v>22</v>
      </c>
      <c r="B16" s="323" t="s">
        <v>26</v>
      </c>
      <c r="C16" s="324">
        <v>101</v>
      </c>
      <c r="D16" s="347">
        <v>81</v>
      </c>
      <c r="E16" s="347">
        <f>C16-D16</f>
        <v>20</v>
      </c>
      <c r="F16" s="324">
        <v>5</v>
      </c>
      <c r="G16" s="321">
        <v>0</v>
      </c>
      <c r="H16" s="321">
        <v>5</v>
      </c>
      <c r="I16" s="324"/>
      <c r="J16" s="321"/>
      <c r="K16" s="321"/>
      <c r="N16" s="348">
        <v>101</v>
      </c>
      <c r="O16" s="330">
        <v>91</v>
      </c>
      <c r="P16" s="330">
        <v>10</v>
      </c>
      <c r="Q16" s="348">
        <v>3</v>
      </c>
      <c r="R16" s="330">
        <v>3</v>
      </c>
      <c r="S16" s="330">
        <v>1</v>
      </c>
      <c r="T16" s="330"/>
      <c r="U16" s="348"/>
      <c r="V16" s="330"/>
      <c r="W16" s="330"/>
    </row>
    <row r="17" spans="1:37" x14ac:dyDescent="0.35">
      <c r="A17" s="322"/>
      <c r="B17" s="323" t="s">
        <v>27</v>
      </c>
      <c r="C17" s="324"/>
      <c r="D17" s="347"/>
      <c r="E17" s="347"/>
      <c r="F17" s="324"/>
      <c r="G17" s="321"/>
      <c r="H17" s="321"/>
      <c r="I17" s="324"/>
      <c r="J17" s="321"/>
      <c r="K17" s="321"/>
      <c r="N17" s="348"/>
      <c r="O17" s="330"/>
      <c r="P17" s="330"/>
      <c r="Q17" s="348">
        <v>4</v>
      </c>
      <c r="R17" s="330">
        <v>1</v>
      </c>
      <c r="S17" s="330">
        <v>3</v>
      </c>
      <c r="T17" s="330"/>
      <c r="U17" s="348"/>
      <c r="V17" s="330"/>
      <c r="W17" s="330"/>
      <c r="AK17"/>
    </row>
    <row r="18" spans="1:37" x14ac:dyDescent="0.35">
      <c r="A18" s="322" t="s">
        <v>28</v>
      </c>
      <c r="B18" s="323" t="s">
        <v>29</v>
      </c>
      <c r="C18" s="324"/>
      <c r="D18" s="321"/>
      <c r="E18" s="321"/>
      <c r="F18" s="324"/>
      <c r="G18" s="321"/>
      <c r="H18" s="321"/>
      <c r="I18" s="324"/>
      <c r="J18" s="321"/>
      <c r="K18" s="321"/>
      <c r="N18" s="348"/>
      <c r="O18" s="330"/>
      <c r="P18" s="330"/>
      <c r="Q18" s="348"/>
      <c r="R18" s="330"/>
      <c r="S18" s="330"/>
      <c r="T18" s="330"/>
      <c r="U18" s="348"/>
      <c r="V18" s="330"/>
      <c r="W18" s="330"/>
    </row>
    <row r="19" spans="1:37" x14ac:dyDescent="0.35">
      <c r="A19" s="323" t="s">
        <v>30</v>
      </c>
      <c r="B19" s="323"/>
      <c r="C19" s="324">
        <v>18</v>
      </c>
      <c r="D19" s="347">
        <v>9</v>
      </c>
      <c r="E19" s="347">
        <f>C19-D19</f>
        <v>9</v>
      </c>
      <c r="F19" s="324">
        <v>3</v>
      </c>
      <c r="G19" s="321">
        <v>0</v>
      </c>
      <c r="H19" s="321">
        <v>3</v>
      </c>
      <c r="I19" s="324"/>
      <c r="J19" s="321"/>
      <c r="K19" s="321"/>
      <c r="N19" s="348">
        <v>18</v>
      </c>
      <c r="O19" s="330">
        <v>9</v>
      </c>
      <c r="P19" s="330">
        <v>9</v>
      </c>
      <c r="Q19" s="348">
        <v>3</v>
      </c>
      <c r="R19" s="330">
        <v>1</v>
      </c>
      <c r="S19" s="330">
        <v>2</v>
      </c>
      <c r="T19" s="330"/>
      <c r="U19" s="348"/>
      <c r="V19" s="330"/>
      <c r="W19" s="330"/>
    </row>
    <row r="20" spans="1:37" x14ac:dyDescent="0.35">
      <c r="A20" s="323" t="s">
        <v>31</v>
      </c>
      <c r="B20" s="323"/>
      <c r="C20" s="324"/>
      <c r="D20" s="347"/>
      <c r="E20" s="347"/>
      <c r="F20" s="324">
        <v>1</v>
      </c>
      <c r="G20" s="321">
        <v>0</v>
      </c>
      <c r="H20" s="321">
        <v>1</v>
      </c>
      <c r="I20" s="324"/>
      <c r="J20" s="321"/>
      <c r="K20" s="321"/>
      <c r="N20" s="348"/>
      <c r="O20" s="330"/>
      <c r="P20" s="330"/>
      <c r="Q20" s="348"/>
      <c r="R20" s="330"/>
      <c r="S20" s="330"/>
      <c r="T20" s="330"/>
      <c r="U20" s="348"/>
      <c r="V20" s="330"/>
      <c r="W20" s="330"/>
    </row>
    <row r="21" spans="1:37" x14ac:dyDescent="0.35">
      <c r="A21" s="323" t="s">
        <v>32</v>
      </c>
      <c r="B21" s="323"/>
      <c r="C21" s="324"/>
      <c r="D21" s="347"/>
      <c r="E21" s="347"/>
      <c r="F21" s="324">
        <v>5</v>
      </c>
      <c r="G21" s="321">
        <v>4</v>
      </c>
      <c r="H21" s="321">
        <v>1</v>
      </c>
      <c r="I21" s="324"/>
      <c r="J21" s="321"/>
      <c r="K21" s="321"/>
      <c r="N21" s="348"/>
      <c r="O21" s="330"/>
      <c r="P21" s="330"/>
      <c r="Q21" s="348"/>
      <c r="R21" s="330"/>
      <c r="S21" s="330"/>
      <c r="T21" s="330"/>
      <c r="U21" s="348"/>
      <c r="V21" s="330"/>
      <c r="W21" s="330"/>
    </row>
    <row r="22" spans="1:37" x14ac:dyDescent="0.35">
      <c r="A22" s="323" t="s">
        <v>33</v>
      </c>
      <c r="B22" s="323"/>
      <c r="C22" s="324"/>
      <c r="D22" s="347"/>
      <c r="E22" s="347"/>
      <c r="F22" s="324">
        <v>24</v>
      </c>
      <c r="G22" s="321">
        <v>0</v>
      </c>
      <c r="H22" s="321">
        <v>24</v>
      </c>
      <c r="I22" s="324"/>
      <c r="J22" s="321"/>
      <c r="K22" s="321"/>
      <c r="N22" s="348"/>
      <c r="O22" s="330"/>
      <c r="P22" s="330"/>
      <c r="Q22" s="348">
        <v>24</v>
      </c>
      <c r="R22" s="330">
        <v>2</v>
      </c>
      <c r="S22" s="330">
        <v>22</v>
      </c>
      <c r="T22" s="330"/>
      <c r="U22" s="348"/>
      <c r="V22" s="330"/>
      <c r="W22" s="330"/>
    </row>
    <row r="23" spans="1:37" x14ac:dyDescent="0.35">
      <c r="A23" s="323" t="s">
        <v>34</v>
      </c>
      <c r="B23" s="323"/>
      <c r="C23" s="324"/>
      <c r="D23" s="347"/>
      <c r="E23" s="347"/>
      <c r="F23" s="324">
        <v>100</v>
      </c>
      <c r="G23" s="321">
        <v>5</v>
      </c>
      <c r="H23" s="321">
        <v>95</v>
      </c>
      <c r="I23" s="324"/>
      <c r="J23" s="321"/>
      <c r="K23" s="321"/>
      <c r="N23" s="348"/>
      <c r="O23" s="330"/>
      <c r="P23" s="330"/>
      <c r="Q23" s="348">
        <v>100</v>
      </c>
      <c r="R23" s="330">
        <v>66</v>
      </c>
      <c r="S23" s="330">
        <v>34</v>
      </c>
      <c r="T23" s="330"/>
      <c r="U23" s="348"/>
      <c r="V23" s="330"/>
      <c r="W23" s="330"/>
    </row>
    <row r="24" spans="1:37" x14ac:dyDescent="0.35">
      <c r="A24" s="323" t="s">
        <v>35</v>
      </c>
      <c r="B24" s="323"/>
      <c r="C24" s="324"/>
      <c r="D24" s="347"/>
      <c r="E24" s="347"/>
      <c r="F24" s="324">
        <v>45</v>
      </c>
      <c r="G24" s="321">
        <v>0</v>
      </c>
      <c r="H24" s="321">
        <v>45</v>
      </c>
      <c r="I24" s="324"/>
      <c r="J24" s="321"/>
      <c r="K24" s="321"/>
      <c r="N24" s="348"/>
      <c r="O24" s="330"/>
      <c r="P24" s="330"/>
      <c r="Q24" s="348"/>
      <c r="R24" s="330"/>
      <c r="S24" s="330"/>
      <c r="T24" s="330"/>
      <c r="U24" s="348"/>
      <c r="V24" s="330"/>
      <c r="W24" s="330"/>
    </row>
    <row r="25" spans="1:37" x14ac:dyDescent="0.35">
      <c r="A25" s="323" t="s">
        <v>36</v>
      </c>
      <c r="B25" s="323"/>
      <c r="C25" s="324"/>
      <c r="D25" s="347"/>
      <c r="E25" s="347"/>
      <c r="F25" s="324">
        <v>2</v>
      </c>
      <c r="G25" s="321">
        <v>0</v>
      </c>
      <c r="H25" s="321">
        <v>2</v>
      </c>
      <c r="I25" s="324"/>
      <c r="J25" s="321"/>
      <c r="K25" s="321"/>
      <c r="N25" s="348"/>
      <c r="O25" s="330"/>
      <c r="P25" s="330"/>
      <c r="Q25" s="348"/>
      <c r="R25" s="330"/>
      <c r="S25" s="330"/>
      <c r="T25" s="330"/>
      <c r="U25" s="348"/>
      <c r="V25" s="330"/>
      <c r="W25" s="330"/>
    </row>
    <row r="26" spans="1:37" x14ac:dyDescent="0.35">
      <c r="A26" s="323" t="s">
        <v>37</v>
      </c>
      <c r="B26" s="323"/>
      <c r="C26" s="324"/>
      <c r="D26" s="347"/>
      <c r="E26" s="347"/>
      <c r="F26" s="324">
        <v>7</v>
      </c>
      <c r="G26" s="321">
        <v>0</v>
      </c>
      <c r="H26" s="321">
        <v>7</v>
      </c>
      <c r="I26" s="324"/>
      <c r="J26" s="321"/>
      <c r="K26" s="321"/>
      <c r="N26" s="348"/>
      <c r="O26" s="330"/>
      <c r="P26" s="330"/>
      <c r="Q26" s="348"/>
      <c r="R26" s="330"/>
      <c r="S26" s="330"/>
      <c r="T26" s="330"/>
      <c r="U26" s="348"/>
      <c r="V26" s="330"/>
      <c r="W26" s="330"/>
    </row>
    <row r="27" spans="1:37" x14ac:dyDescent="0.35">
      <c r="A27" s="329"/>
      <c r="B27" s="329"/>
      <c r="C27" s="324">
        <f>SUM(C3:C19)</f>
        <v>472</v>
      </c>
      <c r="D27" s="327">
        <f>SUM(D3:D19)</f>
        <v>203</v>
      </c>
      <c r="E27" s="327">
        <f>SUM(E3:E19)</f>
        <v>269</v>
      </c>
      <c r="F27" s="324">
        <f t="shared" ref="F27:K27" si="0">SUM(F3:F26)</f>
        <v>1278</v>
      </c>
      <c r="G27" s="327">
        <f t="shared" si="0"/>
        <v>78</v>
      </c>
      <c r="H27" s="327">
        <f t="shared" si="0"/>
        <v>1200</v>
      </c>
      <c r="I27" s="324">
        <f t="shared" si="0"/>
        <v>678</v>
      </c>
      <c r="J27" s="327">
        <f t="shared" si="0"/>
        <v>0</v>
      </c>
      <c r="K27" s="327">
        <f t="shared" si="0"/>
        <v>678</v>
      </c>
      <c r="N27" s="349">
        <f t="shared" ref="N27:W27" si="1">SUM(N3:N26)</f>
        <v>472</v>
      </c>
      <c r="O27" s="346">
        <f t="shared" si="1"/>
        <v>250</v>
      </c>
      <c r="P27" s="346">
        <f t="shared" si="1"/>
        <v>222</v>
      </c>
      <c r="Q27" s="349">
        <f t="shared" si="1"/>
        <v>1278</v>
      </c>
      <c r="R27" s="346">
        <f t="shared" si="1"/>
        <v>444</v>
      </c>
      <c r="S27" s="346">
        <f t="shared" si="1"/>
        <v>835</v>
      </c>
      <c r="T27" s="346">
        <f t="shared" si="1"/>
        <v>0</v>
      </c>
      <c r="U27" s="349">
        <f t="shared" si="1"/>
        <v>678</v>
      </c>
      <c r="V27" s="346">
        <f t="shared" si="1"/>
        <v>254</v>
      </c>
      <c r="W27" s="346">
        <f t="shared" si="1"/>
        <v>424</v>
      </c>
    </row>
    <row r="31" spans="1:37" x14ac:dyDescent="0.35">
      <c r="AF31"/>
      <c r="AG31"/>
      <c r="AH31"/>
      <c r="AI31"/>
      <c r="AJ31"/>
    </row>
    <row r="32" spans="1:37" x14ac:dyDescent="0.35">
      <c r="AF32"/>
      <c r="AG32"/>
      <c r="AH32"/>
      <c r="AI32"/>
      <c r="AJ32"/>
    </row>
    <row r="33" spans="32:36" x14ac:dyDescent="0.35">
      <c r="AF33"/>
      <c r="AG33"/>
      <c r="AH33"/>
      <c r="AI33"/>
      <c r="AJ33"/>
    </row>
    <row r="34" spans="32:36" x14ac:dyDescent="0.35">
      <c r="AF34"/>
      <c r="AG34"/>
      <c r="AH34"/>
      <c r="AI34"/>
      <c r="AJ34"/>
    </row>
    <row r="35" spans="32:36" x14ac:dyDescent="0.35">
      <c r="AF35"/>
      <c r="AG35"/>
      <c r="AH35"/>
      <c r="AI35"/>
      <c r="AJ35"/>
    </row>
    <row r="36" spans="32:36" x14ac:dyDescent="0.35">
      <c r="AF36"/>
      <c r="AG36"/>
      <c r="AH36"/>
      <c r="AI36"/>
      <c r="AJ36"/>
    </row>
    <row r="37" spans="32:36" x14ac:dyDescent="0.35">
      <c r="AF37"/>
      <c r="AG37"/>
      <c r="AH37"/>
      <c r="AI37"/>
      <c r="AJ37"/>
    </row>
    <row r="38" spans="32:36" x14ac:dyDescent="0.35">
      <c r="AF38"/>
      <c r="AG38"/>
      <c r="AH38"/>
      <c r="AI38"/>
      <c r="AJ38"/>
    </row>
    <row r="39" spans="32:36" x14ac:dyDescent="0.35">
      <c r="AF39"/>
      <c r="AG39"/>
      <c r="AH39"/>
      <c r="AI39"/>
      <c r="AJ39"/>
    </row>
    <row r="40" spans="32:36" x14ac:dyDescent="0.35">
      <c r="AF40"/>
      <c r="AG40"/>
      <c r="AH40"/>
      <c r="AI40"/>
      <c r="AJ40"/>
    </row>
    <row r="41" spans="32:36" x14ac:dyDescent="0.35">
      <c r="AF41"/>
      <c r="AG41"/>
      <c r="AH41"/>
      <c r="AI41"/>
      <c r="AJ41"/>
    </row>
    <row r="42" spans="32:36" x14ac:dyDescent="0.35">
      <c r="AF42"/>
      <c r="AG42"/>
      <c r="AH42"/>
      <c r="AI42"/>
      <c r="AJ42"/>
    </row>
    <row r="43" spans="32:36" x14ac:dyDescent="0.35">
      <c r="AF43"/>
      <c r="AG43"/>
      <c r="AH43"/>
      <c r="AI43"/>
      <c r="AJ43"/>
    </row>
    <row r="44" spans="32:36" x14ac:dyDescent="0.35">
      <c r="AF44"/>
      <c r="AG44"/>
      <c r="AH44"/>
      <c r="AI44"/>
      <c r="AJ44"/>
    </row>
    <row r="45" spans="32:36" x14ac:dyDescent="0.35">
      <c r="AF45"/>
      <c r="AG45"/>
      <c r="AH45"/>
      <c r="AI45"/>
      <c r="AJ45"/>
    </row>
    <row r="46" spans="32:36" x14ac:dyDescent="0.35">
      <c r="AF46"/>
      <c r="AG46"/>
      <c r="AH46"/>
      <c r="AI46"/>
      <c r="AJ46"/>
    </row>
    <row r="47" spans="32:36" x14ac:dyDescent="0.35">
      <c r="AF47"/>
      <c r="AG47"/>
      <c r="AH47"/>
      <c r="AI47"/>
      <c r="AJ47"/>
    </row>
    <row r="48" spans="32:36" x14ac:dyDescent="0.35">
      <c r="AF48"/>
      <c r="AG48"/>
      <c r="AH48"/>
      <c r="AI48"/>
      <c r="AJ48"/>
    </row>
    <row r="49" spans="32:36" x14ac:dyDescent="0.35">
      <c r="AF49"/>
      <c r="AG49"/>
      <c r="AH49"/>
      <c r="AI49"/>
      <c r="AJ49"/>
    </row>
    <row r="50" spans="32:36" x14ac:dyDescent="0.35">
      <c r="AF50"/>
      <c r="AG50"/>
      <c r="AH50"/>
      <c r="AI50"/>
      <c r="AJ50"/>
    </row>
    <row r="51" spans="32:36" x14ac:dyDescent="0.35">
      <c r="AF51"/>
      <c r="AG51"/>
      <c r="AH51"/>
      <c r="AI51"/>
      <c r="AJ51"/>
    </row>
    <row r="52" spans="32:36" x14ac:dyDescent="0.35">
      <c r="AF52"/>
      <c r="AG52"/>
      <c r="AH52"/>
      <c r="AI52"/>
    </row>
    <row r="53" spans="32:36" x14ac:dyDescent="0.35">
      <c r="AF53"/>
      <c r="AG53"/>
      <c r="AH53"/>
      <c r="AI53"/>
    </row>
    <row r="54" spans="32:36" x14ac:dyDescent="0.35">
      <c r="AF54"/>
      <c r="AG54"/>
      <c r="AH54"/>
      <c r="AI54"/>
    </row>
    <row r="55" spans="32:36" x14ac:dyDescent="0.35">
      <c r="AF55"/>
      <c r="AG55"/>
      <c r="AH55"/>
      <c r="AI55"/>
    </row>
    <row r="56" spans="32:36" x14ac:dyDescent="0.35">
      <c r="AF56" s="255" t="s">
        <v>38</v>
      </c>
      <c r="AG56"/>
      <c r="AH56"/>
      <c r="AI56"/>
      <c r="AJ56"/>
    </row>
    <row r="57" spans="32:36" x14ac:dyDescent="0.35">
      <c r="AF57"/>
      <c r="AG57" t="s">
        <v>39</v>
      </c>
      <c r="AH57" t="s">
        <v>40</v>
      </c>
      <c r="AI57" t="s">
        <v>41</v>
      </c>
      <c r="AJ57" t="s">
        <v>42</v>
      </c>
    </row>
    <row r="58" spans="32:36" x14ac:dyDescent="0.35">
      <c r="AF58" s="77">
        <v>472</v>
      </c>
      <c r="AG58">
        <v>250</v>
      </c>
      <c r="AH58">
        <v>222</v>
      </c>
      <c r="AI58"/>
      <c r="AJ58">
        <v>472</v>
      </c>
    </row>
    <row r="59" spans="32:36" x14ac:dyDescent="0.35">
      <c r="AF59" s="343" t="s">
        <v>19</v>
      </c>
      <c r="AG59">
        <v>74</v>
      </c>
      <c r="AH59">
        <v>120</v>
      </c>
      <c r="AI59"/>
      <c r="AJ59">
        <v>194</v>
      </c>
    </row>
    <row r="60" spans="32:36" x14ac:dyDescent="0.35">
      <c r="AF60" s="343" t="s">
        <v>30</v>
      </c>
      <c r="AG60">
        <v>9</v>
      </c>
      <c r="AH60">
        <v>9</v>
      </c>
      <c r="AI60"/>
      <c r="AJ60">
        <v>18</v>
      </c>
    </row>
    <row r="61" spans="32:36" x14ac:dyDescent="0.35">
      <c r="AF61" s="343" t="s">
        <v>24</v>
      </c>
      <c r="AG61">
        <v>12</v>
      </c>
      <c r="AH61">
        <v>13</v>
      </c>
      <c r="AI61"/>
      <c r="AJ61">
        <v>25</v>
      </c>
    </row>
    <row r="62" spans="32:36" x14ac:dyDescent="0.35">
      <c r="AF62" s="343" t="s">
        <v>26</v>
      </c>
      <c r="AG62">
        <v>91</v>
      </c>
      <c r="AH62">
        <v>10</v>
      </c>
      <c r="AI62"/>
      <c r="AJ62">
        <v>101</v>
      </c>
    </row>
    <row r="63" spans="32:36" x14ac:dyDescent="0.35">
      <c r="AF63" s="343" t="s">
        <v>25</v>
      </c>
      <c r="AG63">
        <v>17</v>
      </c>
      <c r="AH63">
        <v>18</v>
      </c>
      <c r="AI63"/>
      <c r="AJ63">
        <v>35</v>
      </c>
    </row>
    <row r="64" spans="32:36" x14ac:dyDescent="0.35">
      <c r="AF64" s="343" t="s">
        <v>13</v>
      </c>
      <c r="AG64">
        <v>31</v>
      </c>
      <c r="AH64">
        <v>22</v>
      </c>
      <c r="AI64"/>
      <c r="AJ64">
        <v>53</v>
      </c>
    </row>
    <row r="65" spans="32:36" x14ac:dyDescent="0.35">
      <c r="AF65" s="343" t="s">
        <v>14</v>
      </c>
      <c r="AG65">
        <v>16</v>
      </c>
      <c r="AH65">
        <v>30</v>
      </c>
      <c r="AI65"/>
      <c r="AJ65">
        <v>46</v>
      </c>
    </row>
    <row r="66" spans="32:36" x14ac:dyDescent="0.35">
      <c r="AF66" s="77" t="s">
        <v>2</v>
      </c>
      <c r="AG66">
        <v>443</v>
      </c>
      <c r="AH66">
        <v>835</v>
      </c>
      <c r="AI66"/>
      <c r="AJ66">
        <v>1278</v>
      </c>
    </row>
    <row r="67" spans="32:36" x14ac:dyDescent="0.35">
      <c r="AF67" s="343" t="s">
        <v>43</v>
      </c>
      <c r="AG67">
        <v>8</v>
      </c>
      <c r="AH67">
        <v>6</v>
      </c>
      <c r="AI67"/>
      <c r="AJ67">
        <v>14</v>
      </c>
    </row>
    <row r="68" spans="32:36" x14ac:dyDescent="0.35">
      <c r="AF68" s="343" t="s">
        <v>19</v>
      </c>
      <c r="AG68">
        <v>172</v>
      </c>
      <c r="AH68">
        <v>443</v>
      </c>
      <c r="AI68"/>
      <c r="AJ68">
        <v>615</v>
      </c>
    </row>
    <row r="69" spans="32:36" x14ac:dyDescent="0.35">
      <c r="AF69" s="343" t="s">
        <v>30</v>
      </c>
      <c r="AG69">
        <v>1</v>
      </c>
      <c r="AH69">
        <v>2</v>
      </c>
      <c r="AI69"/>
      <c r="AJ69">
        <v>3</v>
      </c>
    </row>
    <row r="70" spans="32:36" x14ac:dyDescent="0.35">
      <c r="AF70" s="343" t="s">
        <v>24</v>
      </c>
      <c r="AG70"/>
      <c r="AH70">
        <v>2</v>
      </c>
      <c r="AI70"/>
      <c r="AJ70">
        <v>2</v>
      </c>
    </row>
    <row r="71" spans="32:36" x14ac:dyDescent="0.35">
      <c r="AF71" s="343" t="s">
        <v>33</v>
      </c>
      <c r="AG71">
        <v>2</v>
      </c>
      <c r="AH71">
        <v>22</v>
      </c>
      <c r="AI71"/>
      <c r="AJ71">
        <v>24</v>
      </c>
    </row>
    <row r="72" spans="32:36" x14ac:dyDescent="0.35">
      <c r="AF72" s="343" t="s">
        <v>26</v>
      </c>
      <c r="AG72">
        <v>1</v>
      </c>
      <c r="AH72">
        <v>3</v>
      </c>
      <c r="AI72"/>
      <c r="AJ72">
        <v>4</v>
      </c>
    </row>
    <row r="73" spans="32:36" x14ac:dyDescent="0.35">
      <c r="AF73" s="343" t="s">
        <v>21</v>
      </c>
      <c r="AG73">
        <v>3</v>
      </c>
      <c r="AH73">
        <v>80</v>
      </c>
      <c r="AI73"/>
      <c r="AJ73">
        <v>83</v>
      </c>
    </row>
    <row r="74" spans="32:36" x14ac:dyDescent="0.35">
      <c r="AF74" s="343" t="s">
        <v>25</v>
      </c>
      <c r="AG74">
        <v>2</v>
      </c>
      <c r="AH74">
        <v>1</v>
      </c>
      <c r="AI74"/>
      <c r="AJ74">
        <v>3</v>
      </c>
    </row>
    <row r="75" spans="32:36" x14ac:dyDescent="0.35">
      <c r="AF75" s="343" t="s">
        <v>13</v>
      </c>
      <c r="AG75">
        <v>169</v>
      </c>
      <c r="AH75">
        <v>103</v>
      </c>
      <c r="AI75"/>
      <c r="AJ75">
        <v>272</v>
      </c>
    </row>
    <row r="76" spans="32:36" x14ac:dyDescent="0.35">
      <c r="AF76" s="343" t="s">
        <v>34</v>
      </c>
      <c r="AG76">
        <v>66</v>
      </c>
      <c r="AH76">
        <v>34</v>
      </c>
      <c r="AI76"/>
      <c r="AJ76">
        <v>100</v>
      </c>
    </row>
    <row r="77" spans="32:36" x14ac:dyDescent="0.35">
      <c r="AF77" s="343" t="s">
        <v>14</v>
      </c>
      <c r="AG77">
        <v>19</v>
      </c>
      <c r="AH77">
        <v>139</v>
      </c>
      <c r="AI77"/>
      <c r="AJ77">
        <v>158</v>
      </c>
    </row>
    <row r="78" spans="32:36" x14ac:dyDescent="0.35">
      <c r="AF78" s="77" t="s">
        <v>3</v>
      </c>
      <c r="AG78">
        <v>254</v>
      </c>
      <c r="AH78">
        <v>424</v>
      </c>
      <c r="AI78"/>
      <c r="AJ78">
        <v>678</v>
      </c>
    </row>
    <row r="79" spans="32:36" x14ac:dyDescent="0.35">
      <c r="AF79" s="343" t="s">
        <v>19</v>
      </c>
      <c r="AG79">
        <v>254</v>
      </c>
      <c r="AH79">
        <v>424</v>
      </c>
      <c r="AI79"/>
      <c r="AJ79">
        <v>678</v>
      </c>
    </row>
    <row r="80" spans="32:36" x14ac:dyDescent="0.35">
      <c r="AF80" s="77" t="s">
        <v>41</v>
      </c>
      <c r="AG80"/>
      <c r="AH80"/>
      <c r="AI80"/>
      <c r="AJ80"/>
    </row>
    <row r="81" spans="32:36" x14ac:dyDescent="0.35">
      <c r="AF81" s="343" t="s">
        <v>41</v>
      </c>
      <c r="AG81"/>
      <c r="AH81"/>
      <c r="AI81"/>
      <c r="AJ81"/>
    </row>
    <row r="82" spans="32:36" x14ac:dyDescent="0.35">
      <c r="AF82" s="77" t="s">
        <v>42</v>
      </c>
      <c r="AG82">
        <v>947</v>
      </c>
      <c r="AH82">
        <v>1481</v>
      </c>
      <c r="AI82"/>
      <c r="AJ82">
        <v>2428</v>
      </c>
    </row>
    <row r="83" spans="32:36" x14ac:dyDescent="0.35">
      <c r="AF83"/>
      <c r="AG83"/>
      <c r="AH83"/>
      <c r="AI83"/>
    </row>
    <row r="84" spans="32:36" x14ac:dyDescent="0.35">
      <c r="AF84"/>
      <c r="AG84"/>
      <c r="AH84"/>
      <c r="AI84"/>
    </row>
    <row r="85" spans="32:36" x14ac:dyDescent="0.35">
      <c r="AF85"/>
      <c r="AG85"/>
      <c r="AH85"/>
      <c r="AI85"/>
    </row>
    <row r="86" spans="32:36" x14ac:dyDescent="0.35">
      <c r="AF86"/>
      <c r="AG86"/>
      <c r="AH86"/>
      <c r="AI86"/>
    </row>
    <row r="87" spans="32:36" x14ac:dyDescent="0.35">
      <c r="AF87"/>
      <c r="AG87"/>
      <c r="AH87"/>
      <c r="AI87"/>
    </row>
    <row r="88" spans="32:36" x14ac:dyDescent="0.35">
      <c r="AF88"/>
      <c r="AG88"/>
      <c r="AH88"/>
      <c r="AI88"/>
    </row>
    <row r="89" spans="32:36" x14ac:dyDescent="0.35">
      <c r="AF89"/>
      <c r="AG89"/>
      <c r="AH89"/>
      <c r="AI89"/>
    </row>
    <row r="90" spans="32:36" x14ac:dyDescent="0.35">
      <c r="AF90"/>
      <c r="AG90"/>
      <c r="AH90"/>
      <c r="AI90"/>
    </row>
    <row r="91" spans="32:36" x14ac:dyDescent="0.35">
      <c r="AF91"/>
      <c r="AG91"/>
      <c r="AH91"/>
      <c r="AI91"/>
    </row>
    <row r="92" spans="32:36" x14ac:dyDescent="0.35">
      <c r="AF92"/>
      <c r="AG92"/>
      <c r="AH92"/>
      <c r="AI92"/>
    </row>
    <row r="93" spans="32:36" x14ac:dyDescent="0.35">
      <c r="AF93"/>
      <c r="AG93"/>
      <c r="AH93"/>
      <c r="AI93"/>
    </row>
    <row r="94" spans="32:36" x14ac:dyDescent="0.35">
      <c r="AF94"/>
      <c r="AG94"/>
      <c r="AH94"/>
      <c r="AI94"/>
    </row>
    <row r="95" spans="32:36" x14ac:dyDescent="0.35">
      <c r="AF95"/>
      <c r="AG95"/>
      <c r="AH95"/>
      <c r="AI95"/>
    </row>
    <row r="96" spans="32:36" x14ac:dyDescent="0.35">
      <c r="AF96"/>
      <c r="AG96"/>
      <c r="AH96"/>
      <c r="AI96"/>
    </row>
    <row r="97" spans="32:35" x14ac:dyDescent="0.35">
      <c r="AF97"/>
      <c r="AG97"/>
      <c r="AH97"/>
      <c r="AI97"/>
    </row>
    <row r="98" spans="32:35" x14ac:dyDescent="0.35">
      <c r="AF98"/>
      <c r="AG98"/>
      <c r="AH98"/>
      <c r="AI98"/>
    </row>
    <row r="99" spans="32:35" x14ac:dyDescent="0.35">
      <c r="AF99"/>
      <c r="AG99"/>
      <c r="AH99"/>
      <c r="AI99"/>
    </row>
    <row r="100" spans="32:35" x14ac:dyDescent="0.35">
      <c r="AF100"/>
      <c r="AG100"/>
      <c r="AH100"/>
      <c r="AI100"/>
    </row>
    <row r="101" spans="32:35" x14ac:dyDescent="0.35">
      <c r="AF101"/>
      <c r="AG101"/>
      <c r="AH101"/>
      <c r="AI101"/>
    </row>
    <row r="102" spans="32:35" x14ac:dyDescent="0.35">
      <c r="AF102"/>
      <c r="AG102"/>
      <c r="AH102"/>
      <c r="AI102"/>
    </row>
    <row r="103" spans="32:35" x14ac:dyDescent="0.35">
      <c r="AF103"/>
      <c r="AG103"/>
      <c r="AH103"/>
      <c r="AI103"/>
    </row>
    <row r="104" spans="32:35" x14ac:dyDescent="0.35">
      <c r="AF104"/>
      <c r="AG104"/>
      <c r="AH104"/>
      <c r="AI104"/>
    </row>
    <row r="105" spans="32:35" x14ac:dyDescent="0.35">
      <c r="AF105"/>
      <c r="AG105"/>
      <c r="AH105"/>
      <c r="AI105"/>
    </row>
    <row r="106" spans="32:35" x14ac:dyDescent="0.35">
      <c r="AF106"/>
      <c r="AG106"/>
      <c r="AH106"/>
      <c r="AI106"/>
    </row>
    <row r="107" spans="32:35" x14ac:dyDescent="0.35">
      <c r="AF107"/>
      <c r="AG107"/>
      <c r="AH107"/>
      <c r="AI107"/>
    </row>
    <row r="108" spans="32:35" x14ac:dyDescent="0.35">
      <c r="AF108"/>
      <c r="AG108"/>
      <c r="AH108"/>
      <c r="AI108"/>
    </row>
    <row r="109" spans="32:35" x14ac:dyDescent="0.35">
      <c r="AF109"/>
      <c r="AG109"/>
      <c r="AH109"/>
      <c r="AI109"/>
    </row>
    <row r="110" spans="32:35" x14ac:dyDescent="0.35">
      <c r="AF110"/>
      <c r="AG110"/>
      <c r="AH110"/>
      <c r="AI110"/>
    </row>
    <row r="111" spans="32:35" x14ac:dyDescent="0.35">
      <c r="AF111"/>
      <c r="AG111"/>
      <c r="AH111"/>
      <c r="AI111"/>
    </row>
    <row r="112" spans="32:35" x14ac:dyDescent="0.35">
      <c r="AF112"/>
      <c r="AG112"/>
      <c r="AH112"/>
      <c r="AI112"/>
    </row>
    <row r="113" spans="32:35" x14ac:dyDescent="0.35">
      <c r="AF113"/>
      <c r="AG113"/>
      <c r="AH113"/>
      <c r="AI113"/>
    </row>
    <row r="114" spans="32:35" x14ac:dyDescent="0.35">
      <c r="AF114"/>
      <c r="AG114"/>
      <c r="AH114"/>
      <c r="AI114"/>
    </row>
    <row r="115" spans="32:35" x14ac:dyDescent="0.35">
      <c r="AF115"/>
      <c r="AG115"/>
      <c r="AH115"/>
      <c r="AI115"/>
    </row>
    <row r="116" spans="32:35" x14ac:dyDescent="0.35">
      <c r="AF116"/>
      <c r="AG116"/>
      <c r="AH116"/>
      <c r="AI116"/>
    </row>
    <row r="117" spans="32:35" x14ac:dyDescent="0.35">
      <c r="AF117"/>
      <c r="AG117"/>
      <c r="AH117"/>
      <c r="AI117"/>
    </row>
    <row r="118" spans="32:35" x14ac:dyDescent="0.35">
      <c r="AF118"/>
      <c r="AG118"/>
      <c r="AH118"/>
      <c r="AI118"/>
    </row>
    <row r="119" spans="32:35" x14ac:dyDescent="0.35">
      <c r="AF119"/>
      <c r="AG119"/>
      <c r="AH119"/>
      <c r="AI119"/>
    </row>
    <row r="120" spans="32:35" x14ac:dyDescent="0.35">
      <c r="AF120"/>
      <c r="AG120"/>
      <c r="AH120"/>
      <c r="AI120"/>
    </row>
    <row r="121" spans="32:35" x14ac:dyDescent="0.35">
      <c r="AF121"/>
      <c r="AG121"/>
      <c r="AH121"/>
      <c r="AI121"/>
    </row>
    <row r="122" spans="32:35" x14ac:dyDescent="0.35">
      <c r="AF122"/>
      <c r="AG122"/>
      <c r="AH122"/>
      <c r="AI122"/>
    </row>
    <row r="123" spans="32:35" x14ac:dyDescent="0.35">
      <c r="AF123"/>
      <c r="AG123"/>
      <c r="AH123"/>
      <c r="AI123"/>
    </row>
    <row r="124" spans="32:35" x14ac:dyDescent="0.35">
      <c r="AF124"/>
      <c r="AG124"/>
      <c r="AH124"/>
      <c r="AI124"/>
    </row>
    <row r="125" spans="32:35" x14ac:dyDescent="0.35">
      <c r="AF125"/>
      <c r="AG125"/>
      <c r="AH125"/>
      <c r="AI125"/>
    </row>
    <row r="126" spans="32:35" x14ac:dyDescent="0.35">
      <c r="AF126"/>
      <c r="AG126"/>
      <c r="AH126"/>
      <c r="AI126"/>
    </row>
    <row r="127" spans="32:35" x14ac:dyDescent="0.35">
      <c r="AF127"/>
      <c r="AG127"/>
      <c r="AH127"/>
      <c r="AI127"/>
    </row>
    <row r="128" spans="32:35" x14ac:dyDescent="0.35">
      <c r="AF128"/>
      <c r="AG128"/>
      <c r="AH128"/>
      <c r="AI128"/>
    </row>
    <row r="129" spans="32:35" x14ac:dyDescent="0.35">
      <c r="AF129"/>
      <c r="AG129"/>
      <c r="AH129"/>
      <c r="AI129"/>
    </row>
    <row r="130" spans="32:35" x14ac:dyDescent="0.35">
      <c r="AF130"/>
      <c r="AG130"/>
      <c r="AH130"/>
      <c r="AI130"/>
    </row>
    <row r="131" spans="32:35" x14ac:dyDescent="0.35">
      <c r="AF131"/>
      <c r="AG131"/>
      <c r="AH131"/>
      <c r="AI131"/>
    </row>
    <row r="132" spans="32:35" x14ac:dyDescent="0.35">
      <c r="AF132"/>
      <c r="AG132"/>
      <c r="AH132"/>
      <c r="AI132"/>
    </row>
    <row r="133" spans="32:35" x14ac:dyDescent="0.35">
      <c r="AF133"/>
      <c r="AG133"/>
      <c r="AH133"/>
      <c r="AI133"/>
    </row>
    <row r="134" spans="32:35" x14ac:dyDescent="0.35">
      <c r="AF134"/>
      <c r="AG134"/>
      <c r="AH134"/>
      <c r="AI134"/>
    </row>
    <row r="135" spans="32:35" x14ac:dyDescent="0.35">
      <c r="AF135"/>
      <c r="AG135"/>
      <c r="AH135"/>
      <c r="AI135"/>
    </row>
    <row r="136" spans="32:35" x14ac:dyDescent="0.35">
      <c r="AF136"/>
      <c r="AG136"/>
      <c r="AH136"/>
      <c r="AI136"/>
    </row>
    <row r="137" spans="32:35" x14ac:dyDescent="0.35">
      <c r="AF137"/>
      <c r="AG137"/>
      <c r="AH137"/>
      <c r="AI137"/>
    </row>
    <row r="508" spans="26:27" x14ac:dyDescent="0.35">
      <c r="Z508" s="320" t="s">
        <v>44</v>
      </c>
    </row>
    <row r="509" spans="26:27" x14ac:dyDescent="0.35">
      <c r="Z509" s="166" t="s">
        <v>40</v>
      </c>
      <c r="AA509" s="320" t="s">
        <v>40</v>
      </c>
    </row>
    <row r="510" spans="26:27" x14ac:dyDescent="0.35">
      <c r="Z510" s="167" t="s">
        <v>45</v>
      </c>
      <c r="AA510" s="320" t="s">
        <v>39</v>
      </c>
    </row>
    <row r="511" spans="26:27" x14ac:dyDescent="0.35">
      <c r="Z511" s="167" t="s">
        <v>46</v>
      </c>
      <c r="AA511" s="320" t="s">
        <v>40</v>
      </c>
    </row>
    <row r="512" spans="26:27" x14ac:dyDescent="0.35">
      <c r="Z512" s="167" t="s">
        <v>47</v>
      </c>
      <c r="AA512" t="s">
        <v>40</v>
      </c>
    </row>
    <row r="513" spans="26:29" x14ac:dyDescent="0.35">
      <c r="Z513" s="167" t="s">
        <v>48</v>
      </c>
      <c r="AA513" t="s">
        <v>40</v>
      </c>
    </row>
    <row r="514" spans="26:29" x14ac:dyDescent="0.35">
      <c r="Z514" s="167" t="s">
        <v>49</v>
      </c>
      <c r="AA514" t="s">
        <v>40</v>
      </c>
    </row>
    <row r="515" spans="26:29" x14ac:dyDescent="0.35">
      <c r="Z515" s="167" t="s">
        <v>39</v>
      </c>
      <c r="AA515" t="s">
        <v>39</v>
      </c>
    </row>
    <row r="516" spans="26:29" x14ac:dyDescent="0.35">
      <c r="Z516" s="502" t="s">
        <v>50</v>
      </c>
      <c r="AA516" t="s">
        <v>40</v>
      </c>
    </row>
    <row r="517" spans="26:29" x14ac:dyDescent="0.35">
      <c r="Z517" s="186" t="s">
        <v>51</v>
      </c>
      <c r="AA517" t="s">
        <v>39</v>
      </c>
    </row>
    <row r="518" spans="26:29" x14ac:dyDescent="0.35">
      <c r="Z518" s="318" t="s">
        <v>52</v>
      </c>
      <c r="AA518" t="s">
        <v>40</v>
      </c>
    </row>
    <row r="519" spans="26:29" x14ac:dyDescent="0.35">
      <c r="AA519" t="s">
        <v>40</v>
      </c>
    </row>
    <row r="520" spans="26:29" x14ac:dyDescent="0.35">
      <c r="Z520" s="318" t="s">
        <v>53</v>
      </c>
      <c r="AA520" t="s">
        <v>39</v>
      </c>
    </row>
    <row r="521" spans="26:29" x14ac:dyDescent="0.35">
      <c r="Z521" s="318" t="s">
        <v>54</v>
      </c>
      <c r="AA521" t="s">
        <v>40</v>
      </c>
    </row>
    <row r="522" spans="26:29" x14ac:dyDescent="0.35">
      <c r="Z522" s="318"/>
      <c r="AA522"/>
    </row>
    <row r="527" spans="26:29" x14ac:dyDescent="0.35">
      <c r="Z527" s="338" t="s">
        <v>55</v>
      </c>
      <c r="AA527" s="338" t="s">
        <v>56</v>
      </c>
      <c r="AB527" s="338" t="s">
        <v>40</v>
      </c>
      <c r="AC527" s="338" t="s">
        <v>39</v>
      </c>
    </row>
    <row r="528" spans="26:29" x14ac:dyDescent="0.35">
      <c r="Z528" s="337" t="s">
        <v>57</v>
      </c>
      <c r="AA528" s="336">
        <f>COUNTIFS('Master_Tracker(2428)'!$D:$D,"472",'Master_Tracker(2428)'!$I:$I,Z528)</f>
        <v>46</v>
      </c>
      <c r="AB528" s="336">
        <f>COUNTIFS('Master_Tracker(2428)'!$D:$D,"472",'Master_Tracker(2428)'!$I:$I,$Z528,'Master_Tracker(2428)'!$AK:$AK,'Temp-PPT'!$AB$527)</f>
        <v>33</v>
      </c>
      <c r="AC528" s="336">
        <f>COUNTIFS('Master_Tracker(2428)'!$D:$D,"472",'Master_Tracker(2428)'!$I:$I,$Z528,'Master_Tracker(2428)'!$AK:$AK,'Temp-PPT'!$AC$527)</f>
        <v>13</v>
      </c>
    </row>
    <row r="529" spans="26:29" x14ac:dyDescent="0.35">
      <c r="Z529" s="122" t="s">
        <v>24</v>
      </c>
      <c r="AA529" s="330">
        <f>COUNTIFS('Master_Tracker(2428)'!$D:$D,"472",'Master_Tracker(2428)'!$I:$I,Z529)</f>
        <v>25</v>
      </c>
      <c r="AB529" s="336">
        <f>COUNTIFS('Master_Tracker(2428)'!$D:$D,"472",'Master_Tracker(2428)'!$I:$I,$Z529,'Master_Tracker(2428)'!$AK:$AK,'Temp-PPT'!$AB$527)</f>
        <v>13</v>
      </c>
      <c r="AC529" s="336">
        <f>COUNTIFS('Master_Tracker(2428)'!$D:$D,"472",'Master_Tracker(2428)'!$I:$I,$Z529,'Master_Tracker(2428)'!$AK:$AK,'Temp-PPT'!$AC$527)</f>
        <v>12</v>
      </c>
    </row>
    <row r="530" spans="26:29" x14ac:dyDescent="0.35">
      <c r="Z530" s="186" t="s">
        <v>24</v>
      </c>
    </row>
    <row r="531" spans="26:29" x14ac:dyDescent="0.35">
      <c r="Z531" s="318" t="s">
        <v>57</v>
      </c>
    </row>
    <row r="532" spans="26:29" x14ac:dyDescent="0.35">
      <c r="Z532" s="503" t="s">
        <v>57</v>
      </c>
    </row>
    <row r="533" spans="26:29" x14ac:dyDescent="0.35">
      <c r="Z533" s="122" t="s">
        <v>58</v>
      </c>
      <c r="AA533" s="330">
        <f>COUNTIFS('Master_Tracker(2428)'!$D:$D,"472",'Master_Tracker(2428)'!$I:$I,Z533)</f>
        <v>26</v>
      </c>
      <c r="AB533" s="336">
        <f>COUNTIFS('Master_Tracker(2428)'!$D:$D,"472",'Master_Tracker(2428)'!$I:$I,$Z533,'Master_Tracker(2428)'!$AK:$AK,'Temp-PPT'!$AB$527)</f>
        <v>24</v>
      </c>
      <c r="AC533" s="336">
        <f>COUNTIFS('Master_Tracker(2428)'!$D:$D,"472",'Master_Tracker(2428)'!$I:$I,$Z533,'Master_Tracker(2428)'!$AK:$AK,'Temp-PPT'!$AC$527)</f>
        <v>2</v>
      </c>
    </row>
    <row r="534" spans="26:29" x14ac:dyDescent="0.35">
      <c r="Z534" s="186" t="s">
        <v>58</v>
      </c>
    </row>
    <row r="535" spans="26:29" x14ac:dyDescent="0.35">
      <c r="Z535" s="186" t="s">
        <v>58</v>
      </c>
    </row>
    <row r="536" spans="26:29" x14ac:dyDescent="0.35">
      <c r="Z536" s="186" t="s">
        <v>58</v>
      </c>
    </row>
    <row r="537" spans="26:29" x14ac:dyDescent="0.35">
      <c r="Z537" s="186" t="s">
        <v>58</v>
      </c>
    </row>
    <row r="538" spans="26:29" x14ac:dyDescent="0.35">
      <c r="Z538" s="186" t="s">
        <v>58</v>
      </c>
    </row>
    <row r="539" spans="26:29" x14ac:dyDescent="0.35">
      <c r="Z539" s="186" t="s">
        <v>58</v>
      </c>
    </row>
    <row r="540" spans="26:29" x14ac:dyDescent="0.35">
      <c r="Z540" s="186" t="s">
        <v>58</v>
      </c>
    </row>
    <row r="541" spans="26:29" x14ac:dyDescent="0.35">
      <c r="Z541" s="186" t="s">
        <v>58</v>
      </c>
    </row>
    <row r="542" spans="26:29" x14ac:dyDescent="0.35">
      <c r="Z542" s="186" t="s">
        <v>58</v>
      </c>
    </row>
    <row r="543" spans="26:29" x14ac:dyDescent="0.35">
      <c r="Z543" s="186" t="s">
        <v>58</v>
      </c>
    </row>
    <row r="544" spans="26:29" x14ac:dyDescent="0.35">
      <c r="Z544" s="186" t="s">
        <v>58</v>
      </c>
    </row>
    <row r="545" spans="26:29" x14ac:dyDescent="0.35">
      <c r="Z545" s="186" t="s">
        <v>58</v>
      </c>
    </row>
    <row r="546" spans="26:29" x14ac:dyDescent="0.35">
      <c r="Z546" s="186" t="s">
        <v>58</v>
      </c>
    </row>
    <row r="547" spans="26:29" x14ac:dyDescent="0.35">
      <c r="Z547" s="186" t="s">
        <v>58</v>
      </c>
    </row>
    <row r="548" spans="26:29" x14ac:dyDescent="0.35">
      <c r="Z548" s="186" t="s">
        <v>58</v>
      </c>
    </row>
    <row r="549" spans="26:29" x14ac:dyDescent="0.35">
      <c r="Z549" s="502" t="s">
        <v>58</v>
      </c>
    </row>
    <row r="550" spans="26:29" x14ac:dyDescent="0.35">
      <c r="Z550" s="186" t="s">
        <v>58</v>
      </c>
    </row>
    <row r="551" spans="26:29" x14ac:dyDescent="0.35">
      <c r="Z551" s="186" t="s">
        <v>58</v>
      </c>
    </row>
    <row r="552" spans="26:29" x14ac:dyDescent="0.35">
      <c r="Z552" s="186" t="s">
        <v>58</v>
      </c>
    </row>
    <row r="553" spans="26:29" x14ac:dyDescent="0.35">
      <c r="Z553" s="186" t="s">
        <v>58</v>
      </c>
    </row>
    <row r="554" spans="26:29" x14ac:dyDescent="0.35">
      <c r="Z554" s="504" t="s">
        <v>58</v>
      </c>
    </row>
    <row r="555" spans="26:29" x14ac:dyDescent="0.35">
      <c r="Z555" s="319" t="s">
        <v>59</v>
      </c>
      <c r="AA555" s="330">
        <f>COUNTIFS('Master_Tracker(2428)'!$D:$D,"472",'Master_Tracker(2428)'!$I:$I,Z555)</f>
        <v>34</v>
      </c>
      <c r="AB555" s="336">
        <f>COUNTIFS('Master_Tracker(2428)'!$D:$D,"472",'Master_Tracker(2428)'!$I:$I,$Z555,'Master_Tracker(2428)'!$AK:$AK,'Temp-PPT'!$AB$527)</f>
        <v>16</v>
      </c>
      <c r="AC555" s="336">
        <f>COUNTIFS('Master_Tracker(2428)'!$D:$D,"472",'Master_Tracker(2428)'!$I:$I,$Z555,'Master_Tracker(2428)'!$AK:$AK,'Temp-PPT'!$AC$527)</f>
        <v>18</v>
      </c>
    </row>
    <row r="556" spans="26:29" x14ac:dyDescent="0.35">
      <c r="Z556" s="318" t="s">
        <v>59</v>
      </c>
    </row>
    <row r="557" spans="26:29" x14ac:dyDescent="0.35">
      <c r="Z557" s="318" t="s">
        <v>59</v>
      </c>
    </row>
    <row r="558" spans="26:29" x14ac:dyDescent="0.35">
      <c r="Z558" s="318" t="s">
        <v>57</v>
      </c>
    </row>
    <row r="559" spans="26:29" x14ac:dyDescent="0.35">
      <c r="Z559" s="318" t="s">
        <v>57</v>
      </c>
    </row>
    <row r="560" spans="26:29" x14ac:dyDescent="0.35">
      <c r="Z560" s="186" t="s">
        <v>58</v>
      </c>
    </row>
    <row r="561" spans="26:29" x14ac:dyDescent="0.35">
      <c r="Z561" s="318" t="s">
        <v>59</v>
      </c>
    </row>
    <row r="562" spans="26:29" x14ac:dyDescent="0.35">
      <c r="Z562" s="318" t="s">
        <v>59</v>
      </c>
    </row>
    <row r="563" spans="26:29" x14ac:dyDescent="0.35">
      <c r="Z563" s="318" t="s">
        <v>57</v>
      </c>
    </row>
    <row r="564" spans="26:29" x14ac:dyDescent="0.35">
      <c r="Z564" s="318" t="s">
        <v>57</v>
      </c>
    </row>
    <row r="565" spans="26:29" x14ac:dyDescent="0.35">
      <c r="Z565" s="318" t="s">
        <v>57</v>
      </c>
    </row>
    <row r="566" spans="26:29" x14ac:dyDescent="0.35">
      <c r="Z566" s="318" t="s">
        <v>57</v>
      </c>
    </row>
    <row r="567" spans="26:29" x14ac:dyDescent="0.35">
      <c r="Z567" s="503" t="s">
        <v>57</v>
      </c>
    </row>
    <row r="568" spans="26:29" x14ac:dyDescent="0.35">
      <c r="Z568" s="122" t="s">
        <v>60</v>
      </c>
      <c r="AA568" s="330">
        <f>COUNTIFS('Master_Tracker(2428)'!$D:$D,"472",'Master_Tracker(2428)'!$I:$I,Z568)</f>
        <v>27</v>
      </c>
      <c r="AB568" s="336">
        <f>COUNTIFS('Master_Tracker(2428)'!$D:$D,"472",'Master_Tracker(2428)'!$I:$I,$Z568,'Master_Tracker(2428)'!$AK:$AK,'Temp-PPT'!$AB$527)</f>
        <v>8</v>
      </c>
      <c r="AC568" s="336">
        <f>COUNTIFS('Master_Tracker(2428)'!$D:$D,"472",'Master_Tracker(2428)'!$I:$I,$Z568,'Master_Tracker(2428)'!$AK:$AK,'Temp-PPT'!$AC$527)</f>
        <v>19</v>
      </c>
    </row>
    <row r="569" spans="26:29" x14ac:dyDescent="0.35">
      <c r="Z569" s="186" t="s">
        <v>60</v>
      </c>
    </row>
    <row r="570" spans="26:29" x14ac:dyDescent="0.35">
      <c r="Z570" s="186" t="s">
        <v>60</v>
      </c>
    </row>
    <row r="571" spans="26:29" x14ac:dyDescent="0.35">
      <c r="Z571" s="186" t="s">
        <v>60</v>
      </c>
    </row>
    <row r="572" spans="26:29" x14ac:dyDescent="0.35">
      <c r="Z572" s="186" t="s">
        <v>60</v>
      </c>
    </row>
    <row r="573" spans="26:29" x14ac:dyDescent="0.35">
      <c r="Z573" s="186" t="s">
        <v>60</v>
      </c>
    </row>
    <row r="574" spans="26:29" x14ac:dyDescent="0.35">
      <c r="Z574" s="186" t="s">
        <v>60</v>
      </c>
    </row>
    <row r="575" spans="26:29" x14ac:dyDescent="0.35">
      <c r="Z575" s="186" t="s">
        <v>60</v>
      </c>
    </row>
    <row r="576" spans="26:29" x14ac:dyDescent="0.35">
      <c r="Z576" s="186" t="s">
        <v>60</v>
      </c>
    </row>
    <row r="577" spans="26:29" x14ac:dyDescent="0.35">
      <c r="Z577" s="186" t="s">
        <v>60</v>
      </c>
    </row>
    <row r="578" spans="26:29" x14ac:dyDescent="0.35">
      <c r="Z578" s="186" t="s">
        <v>60</v>
      </c>
    </row>
    <row r="579" spans="26:29" x14ac:dyDescent="0.35">
      <c r="Z579" s="186" t="s">
        <v>60</v>
      </c>
    </row>
    <row r="580" spans="26:29" x14ac:dyDescent="0.35">
      <c r="Z580" s="186" t="s">
        <v>60</v>
      </c>
    </row>
    <row r="581" spans="26:29" x14ac:dyDescent="0.35">
      <c r="Z581" s="186" t="s">
        <v>60</v>
      </c>
    </row>
    <row r="582" spans="26:29" x14ac:dyDescent="0.35">
      <c r="Z582" s="186" t="s">
        <v>60</v>
      </c>
    </row>
    <row r="583" spans="26:29" x14ac:dyDescent="0.35">
      <c r="Z583" s="186" t="s">
        <v>60</v>
      </c>
    </row>
    <row r="584" spans="26:29" x14ac:dyDescent="0.35">
      <c r="Z584" s="186" t="s">
        <v>60</v>
      </c>
    </row>
    <row r="585" spans="26:29" x14ac:dyDescent="0.35">
      <c r="Z585" s="186" t="s">
        <v>60</v>
      </c>
    </row>
    <row r="586" spans="26:29" x14ac:dyDescent="0.35">
      <c r="Z586" s="186" t="s">
        <v>60</v>
      </c>
    </row>
    <row r="587" spans="26:29" x14ac:dyDescent="0.35">
      <c r="Z587" s="186" t="s">
        <v>60</v>
      </c>
    </row>
    <row r="588" spans="26:29" x14ac:dyDescent="0.35">
      <c r="Z588" s="186" t="s">
        <v>60</v>
      </c>
    </row>
    <row r="589" spans="26:29" x14ac:dyDescent="0.35">
      <c r="Z589" s="186" t="s">
        <v>60</v>
      </c>
    </row>
    <row r="590" spans="26:29" x14ac:dyDescent="0.35">
      <c r="Z590" s="186" t="s">
        <v>60</v>
      </c>
    </row>
    <row r="591" spans="26:29" x14ac:dyDescent="0.35">
      <c r="Z591" s="504" t="s">
        <v>60</v>
      </c>
    </row>
    <row r="592" spans="26:29" x14ac:dyDescent="0.35">
      <c r="Z592" s="122" t="s">
        <v>30</v>
      </c>
      <c r="AA592" s="330">
        <f>COUNTIFS('Master_Tracker(2428)'!$D:$D,"472",'Master_Tracker(2428)'!$I:$I,Z592)</f>
        <v>18</v>
      </c>
      <c r="AB592" s="336">
        <f>COUNTIFS('Master_Tracker(2428)'!$D:$D,"472",'Master_Tracker(2428)'!$I:$I,$Z592,'Master_Tracker(2428)'!$AK:$AK,'Temp-PPT'!$AB$527)</f>
        <v>9</v>
      </c>
      <c r="AC592" s="336">
        <f>COUNTIFS('Master_Tracker(2428)'!$D:$D,"472",'Master_Tracker(2428)'!$I:$I,$Z592,'Master_Tracker(2428)'!$AK:$AK,'Temp-PPT'!$AC$527)</f>
        <v>9</v>
      </c>
    </row>
    <row r="593" spans="26:26" x14ac:dyDescent="0.35">
      <c r="Z593" s="186" t="s">
        <v>30</v>
      </c>
    </row>
    <row r="594" spans="26:26" x14ac:dyDescent="0.35">
      <c r="Z594" s="186" t="s">
        <v>30</v>
      </c>
    </row>
    <row r="595" spans="26:26" x14ac:dyDescent="0.35">
      <c r="Z595" s="186" t="s">
        <v>30</v>
      </c>
    </row>
    <row r="596" spans="26:26" x14ac:dyDescent="0.35">
      <c r="Z596" s="186" t="s">
        <v>30</v>
      </c>
    </row>
    <row r="597" spans="26:26" x14ac:dyDescent="0.35">
      <c r="Z597" s="186" t="s">
        <v>30</v>
      </c>
    </row>
    <row r="598" spans="26:26" x14ac:dyDescent="0.35">
      <c r="Z598" s="186" t="s">
        <v>30</v>
      </c>
    </row>
    <row r="599" spans="26:26" x14ac:dyDescent="0.35">
      <c r="Z599" s="186" t="s">
        <v>30</v>
      </c>
    </row>
    <row r="600" spans="26:26" x14ac:dyDescent="0.35">
      <c r="Z600" s="186" t="s">
        <v>30</v>
      </c>
    </row>
    <row r="601" spans="26:26" x14ac:dyDescent="0.35">
      <c r="Z601" s="186" t="s">
        <v>30</v>
      </c>
    </row>
    <row r="602" spans="26:26" x14ac:dyDescent="0.35">
      <c r="Z602" s="186" t="s">
        <v>30</v>
      </c>
    </row>
    <row r="603" spans="26:26" x14ac:dyDescent="0.35">
      <c r="Z603" s="186" t="s">
        <v>30</v>
      </c>
    </row>
    <row r="604" spans="26:26" x14ac:dyDescent="0.35">
      <c r="Z604" s="186" t="s">
        <v>30</v>
      </c>
    </row>
    <row r="605" spans="26:26" x14ac:dyDescent="0.35">
      <c r="Z605" s="186" t="s">
        <v>30</v>
      </c>
    </row>
    <row r="606" spans="26:26" x14ac:dyDescent="0.35">
      <c r="Z606" s="186" t="s">
        <v>30</v>
      </c>
    </row>
    <row r="607" spans="26:26" x14ac:dyDescent="0.35">
      <c r="Z607" s="186" t="s">
        <v>30</v>
      </c>
    </row>
    <row r="608" spans="26:26" x14ac:dyDescent="0.35">
      <c r="Z608" s="186" t="s">
        <v>30</v>
      </c>
    </row>
    <row r="609" spans="26:26" x14ac:dyDescent="0.35">
      <c r="Z609" s="186" t="s">
        <v>30</v>
      </c>
    </row>
    <row r="610" spans="26:26" x14ac:dyDescent="0.35">
      <c r="Z610" s="186" t="s">
        <v>24</v>
      </c>
    </row>
    <row r="611" spans="26:26" x14ac:dyDescent="0.35">
      <c r="Z611" s="186" t="s">
        <v>24</v>
      </c>
    </row>
    <row r="612" spans="26:26" x14ac:dyDescent="0.35">
      <c r="Z612" s="186" t="s">
        <v>24</v>
      </c>
    </row>
    <row r="613" spans="26:26" x14ac:dyDescent="0.35">
      <c r="Z613" s="186" t="s">
        <v>24</v>
      </c>
    </row>
    <row r="614" spans="26:26" x14ac:dyDescent="0.35">
      <c r="Z614" s="186" t="s">
        <v>24</v>
      </c>
    </row>
    <row r="615" spans="26:26" x14ac:dyDescent="0.35">
      <c r="Z615" s="186" t="s">
        <v>24</v>
      </c>
    </row>
    <row r="616" spans="26:26" x14ac:dyDescent="0.35">
      <c r="Z616" s="186" t="s">
        <v>24</v>
      </c>
    </row>
    <row r="617" spans="26:26" x14ac:dyDescent="0.35">
      <c r="Z617" s="186" t="s">
        <v>24</v>
      </c>
    </row>
    <row r="618" spans="26:26" x14ac:dyDescent="0.35">
      <c r="Z618" s="186" t="s">
        <v>24</v>
      </c>
    </row>
    <row r="619" spans="26:26" x14ac:dyDescent="0.35">
      <c r="Z619" s="186" t="s">
        <v>24</v>
      </c>
    </row>
    <row r="620" spans="26:26" x14ac:dyDescent="0.35">
      <c r="Z620" s="186" t="s">
        <v>24</v>
      </c>
    </row>
    <row r="621" spans="26:26" x14ac:dyDescent="0.35">
      <c r="Z621" s="186" t="s">
        <v>24</v>
      </c>
    </row>
    <row r="622" spans="26:26" x14ac:dyDescent="0.35">
      <c r="Z622" s="186" t="s">
        <v>24</v>
      </c>
    </row>
    <row r="623" spans="26:26" x14ac:dyDescent="0.35">
      <c r="Z623" s="186" t="s">
        <v>24</v>
      </c>
    </row>
    <row r="624" spans="26:26" x14ac:dyDescent="0.35">
      <c r="Z624" s="186" t="s">
        <v>24</v>
      </c>
    </row>
    <row r="625" spans="26:29" x14ac:dyDescent="0.35">
      <c r="Z625" s="186" t="s">
        <v>24</v>
      </c>
    </row>
    <row r="626" spans="26:29" x14ac:dyDescent="0.35">
      <c r="Z626" s="186" t="s">
        <v>24</v>
      </c>
    </row>
    <row r="627" spans="26:29" x14ac:dyDescent="0.35">
      <c r="Z627" s="186" t="s">
        <v>24</v>
      </c>
    </row>
    <row r="628" spans="26:29" x14ac:dyDescent="0.35">
      <c r="Z628" s="186" t="s">
        <v>24</v>
      </c>
    </row>
    <row r="629" spans="26:29" x14ac:dyDescent="0.35">
      <c r="Z629" s="186" t="s">
        <v>24</v>
      </c>
    </row>
    <row r="630" spans="26:29" x14ac:dyDescent="0.35">
      <c r="Z630" s="186" t="s">
        <v>24</v>
      </c>
    </row>
    <row r="631" spans="26:29" x14ac:dyDescent="0.35">
      <c r="Z631" s="186" t="s">
        <v>24</v>
      </c>
    </row>
    <row r="632" spans="26:29" x14ac:dyDescent="0.35">
      <c r="Z632" s="504" t="s">
        <v>24</v>
      </c>
    </row>
    <row r="633" spans="26:29" x14ac:dyDescent="0.35">
      <c r="Z633" s="122" t="s">
        <v>61</v>
      </c>
      <c r="AA633" s="330">
        <f>COUNTIFS('Master_Tracker(2428)'!$D:$D,"472",'Master_Tracker(2428)'!$I:$I,Z633)</f>
        <v>54</v>
      </c>
      <c r="AB633" s="336">
        <f>COUNTIFS('Master_Tracker(2428)'!$D:$D,"472",'Master_Tracker(2428)'!$I:$I,$Z633,'Master_Tracker(2428)'!$AK:$AK,'Temp-PPT'!$AB$527)</f>
        <v>3</v>
      </c>
      <c r="AC633" s="336">
        <f>COUNTIFS('Master_Tracker(2428)'!$D:$D,"472",'Master_Tracker(2428)'!$I:$I,$Z633,'Master_Tracker(2428)'!$AK:$AK,'Temp-PPT'!$AC$527)</f>
        <v>49</v>
      </c>
    </row>
    <row r="634" spans="26:29" x14ac:dyDescent="0.35">
      <c r="Z634" s="186" t="s">
        <v>61</v>
      </c>
    </row>
    <row r="635" spans="26:29" x14ac:dyDescent="0.35">
      <c r="Z635" s="186" t="s">
        <v>61</v>
      </c>
    </row>
    <row r="636" spans="26:29" x14ac:dyDescent="0.35">
      <c r="Z636" s="186" t="s">
        <v>61</v>
      </c>
    </row>
    <row r="637" spans="26:29" x14ac:dyDescent="0.35">
      <c r="Z637" s="186" t="s">
        <v>61</v>
      </c>
    </row>
    <row r="638" spans="26:29" x14ac:dyDescent="0.35">
      <c r="Z638" s="186" t="s">
        <v>61</v>
      </c>
    </row>
    <row r="639" spans="26:29" x14ac:dyDescent="0.35">
      <c r="Z639" s="186" t="s">
        <v>61</v>
      </c>
    </row>
    <row r="640" spans="26:29" x14ac:dyDescent="0.35">
      <c r="Z640" s="186" t="s">
        <v>61</v>
      </c>
    </row>
    <row r="641" spans="26:26" x14ac:dyDescent="0.35">
      <c r="Z641" s="186" t="s">
        <v>61</v>
      </c>
    </row>
    <row r="642" spans="26:26" x14ac:dyDescent="0.35">
      <c r="Z642" s="186" t="s">
        <v>61</v>
      </c>
    </row>
    <row r="643" spans="26:26" x14ac:dyDescent="0.35">
      <c r="Z643" s="186" t="s">
        <v>61</v>
      </c>
    </row>
    <row r="644" spans="26:26" x14ac:dyDescent="0.35">
      <c r="Z644" s="186" t="s">
        <v>61</v>
      </c>
    </row>
    <row r="645" spans="26:26" x14ac:dyDescent="0.35">
      <c r="Z645" s="186" t="s">
        <v>61</v>
      </c>
    </row>
    <row r="646" spans="26:26" x14ac:dyDescent="0.35">
      <c r="Z646" s="186" t="s">
        <v>61</v>
      </c>
    </row>
    <row r="647" spans="26:26" x14ac:dyDescent="0.35">
      <c r="Z647" s="186" t="s">
        <v>61</v>
      </c>
    </row>
    <row r="648" spans="26:26" x14ac:dyDescent="0.35">
      <c r="Z648" s="186" t="s">
        <v>61</v>
      </c>
    </row>
    <row r="649" spans="26:26" x14ac:dyDescent="0.35">
      <c r="Z649" s="186" t="s">
        <v>61</v>
      </c>
    </row>
    <row r="650" spans="26:26" x14ac:dyDescent="0.35">
      <c r="Z650" s="186" t="s">
        <v>61</v>
      </c>
    </row>
    <row r="651" spans="26:26" x14ac:dyDescent="0.35">
      <c r="Z651" s="186" t="s">
        <v>61</v>
      </c>
    </row>
    <row r="652" spans="26:26" x14ac:dyDescent="0.35">
      <c r="Z652" s="186" t="s">
        <v>61</v>
      </c>
    </row>
    <row r="653" spans="26:26" x14ac:dyDescent="0.35">
      <c r="Z653" s="186" t="s">
        <v>61</v>
      </c>
    </row>
    <row r="654" spans="26:26" x14ac:dyDescent="0.35">
      <c r="Z654" s="186" t="s">
        <v>61</v>
      </c>
    </row>
    <row r="655" spans="26:26" x14ac:dyDescent="0.35">
      <c r="Z655" s="186" t="s">
        <v>61</v>
      </c>
    </row>
    <row r="656" spans="26:26" x14ac:dyDescent="0.35">
      <c r="Z656" s="186" t="s">
        <v>61</v>
      </c>
    </row>
    <row r="657" spans="26:26" x14ac:dyDescent="0.35">
      <c r="Z657" s="186" t="s">
        <v>61</v>
      </c>
    </row>
    <row r="658" spans="26:26" x14ac:dyDescent="0.35">
      <c r="Z658" s="186" t="s">
        <v>61</v>
      </c>
    </row>
    <row r="659" spans="26:26" x14ac:dyDescent="0.35">
      <c r="Z659" s="186" t="s">
        <v>61</v>
      </c>
    </row>
    <row r="660" spans="26:26" x14ac:dyDescent="0.35">
      <c r="Z660" s="186" t="s">
        <v>61</v>
      </c>
    </row>
    <row r="661" spans="26:26" x14ac:dyDescent="0.35">
      <c r="Z661" s="186" t="s">
        <v>61</v>
      </c>
    </row>
    <row r="662" spans="26:26" x14ac:dyDescent="0.35">
      <c r="Z662" s="186" t="s">
        <v>61</v>
      </c>
    </row>
    <row r="663" spans="26:26" x14ac:dyDescent="0.35">
      <c r="Z663" s="186" t="s">
        <v>61</v>
      </c>
    </row>
    <row r="664" spans="26:26" x14ac:dyDescent="0.35">
      <c r="Z664" s="186" t="s">
        <v>61</v>
      </c>
    </row>
    <row r="665" spans="26:26" x14ac:dyDescent="0.35">
      <c r="Z665" s="186" t="s">
        <v>61</v>
      </c>
    </row>
    <row r="666" spans="26:26" x14ac:dyDescent="0.35">
      <c r="Z666" s="186" t="s">
        <v>61</v>
      </c>
    </row>
    <row r="667" spans="26:26" x14ac:dyDescent="0.35">
      <c r="Z667" s="186" t="s">
        <v>61</v>
      </c>
    </row>
    <row r="668" spans="26:26" x14ac:dyDescent="0.35">
      <c r="Z668" s="186" t="s">
        <v>61</v>
      </c>
    </row>
    <row r="669" spans="26:26" x14ac:dyDescent="0.35">
      <c r="Z669" s="186" t="s">
        <v>61</v>
      </c>
    </row>
    <row r="670" spans="26:26" x14ac:dyDescent="0.35">
      <c r="Z670" s="186" t="s">
        <v>61</v>
      </c>
    </row>
    <row r="671" spans="26:26" x14ac:dyDescent="0.35">
      <c r="Z671" s="186" t="s">
        <v>61</v>
      </c>
    </row>
    <row r="672" spans="26:26" x14ac:dyDescent="0.35">
      <c r="Z672" s="186" t="s">
        <v>61</v>
      </c>
    </row>
    <row r="673" spans="26:29" x14ac:dyDescent="0.35">
      <c r="Z673" s="186" t="s">
        <v>61</v>
      </c>
    </row>
    <row r="674" spans="26:29" x14ac:dyDescent="0.35">
      <c r="Z674" s="186" t="s">
        <v>61</v>
      </c>
    </row>
    <row r="675" spans="26:29" x14ac:dyDescent="0.35">
      <c r="Z675" s="186" t="s">
        <v>61</v>
      </c>
    </row>
    <row r="676" spans="26:29" x14ac:dyDescent="0.35">
      <c r="Z676" s="186" t="s">
        <v>61</v>
      </c>
    </row>
    <row r="677" spans="26:29" x14ac:dyDescent="0.35">
      <c r="Z677" s="186" t="s">
        <v>61</v>
      </c>
    </row>
    <row r="678" spans="26:29" x14ac:dyDescent="0.35">
      <c r="Z678" s="186" t="s">
        <v>61</v>
      </c>
    </row>
    <row r="679" spans="26:29" x14ac:dyDescent="0.35">
      <c r="Z679" s="186" t="s">
        <v>61</v>
      </c>
    </row>
    <row r="680" spans="26:29" x14ac:dyDescent="0.35">
      <c r="Z680" s="186" t="s">
        <v>61</v>
      </c>
    </row>
    <row r="681" spans="26:29" x14ac:dyDescent="0.35">
      <c r="Z681" s="186" t="s">
        <v>61</v>
      </c>
    </row>
    <row r="682" spans="26:29" x14ac:dyDescent="0.35">
      <c r="Z682" s="186" t="s">
        <v>61</v>
      </c>
    </row>
    <row r="683" spans="26:29" x14ac:dyDescent="0.35">
      <c r="Z683" s="186" t="s">
        <v>61</v>
      </c>
    </row>
    <row r="684" spans="26:29" x14ac:dyDescent="0.35">
      <c r="Z684" s="186" t="s">
        <v>61</v>
      </c>
    </row>
    <row r="685" spans="26:29" x14ac:dyDescent="0.35">
      <c r="Z685" s="186" t="s">
        <v>61</v>
      </c>
    </row>
    <row r="686" spans="26:29" x14ac:dyDescent="0.35">
      <c r="Z686" s="504" t="s">
        <v>61</v>
      </c>
    </row>
    <row r="687" spans="26:29" x14ac:dyDescent="0.35">
      <c r="Z687" s="122" t="s">
        <v>26</v>
      </c>
      <c r="AA687" s="330">
        <f>COUNTIFS('Master_Tracker(2428)'!$D:$D,"472",'Master_Tracker(2428)'!$I:$I,Z687)</f>
        <v>101</v>
      </c>
      <c r="AB687" s="336">
        <f>COUNTIFS('Master_Tracker(2428)'!$D:$D,"472",'Master_Tracker(2428)'!$I:$I,$Z687,'Master_Tracker(2428)'!$AK:$AK,'Temp-PPT'!$AB$527)</f>
        <v>8</v>
      </c>
      <c r="AC687" s="336">
        <f>COUNTIFS('Master_Tracker(2428)'!$D:$D,"472",'Master_Tracker(2428)'!$I:$I,$Z687,'Master_Tracker(2428)'!$AK:$AK,'Temp-PPT'!$AC$527)</f>
        <v>93</v>
      </c>
    </row>
    <row r="688" spans="26:29" x14ac:dyDescent="0.35">
      <c r="Z688" s="186" t="s">
        <v>26</v>
      </c>
    </row>
    <row r="689" spans="26:26" x14ac:dyDescent="0.35">
      <c r="Z689" s="186" t="s">
        <v>26</v>
      </c>
    </row>
    <row r="690" spans="26:26" x14ac:dyDescent="0.35">
      <c r="Z690" s="186" t="s">
        <v>26</v>
      </c>
    </row>
    <row r="691" spans="26:26" x14ac:dyDescent="0.35">
      <c r="Z691" s="186" t="s">
        <v>26</v>
      </c>
    </row>
    <row r="692" spans="26:26" x14ac:dyDescent="0.35">
      <c r="Z692" s="186" t="s">
        <v>26</v>
      </c>
    </row>
    <row r="693" spans="26:26" x14ac:dyDescent="0.35">
      <c r="Z693" s="186" t="s">
        <v>26</v>
      </c>
    </row>
    <row r="694" spans="26:26" x14ac:dyDescent="0.35">
      <c r="Z694" s="186" t="s">
        <v>26</v>
      </c>
    </row>
    <row r="695" spans="26:26" x14ac:dyDescent="0.35">
      <c r="Z695" s="186" t="s">
        <v>26</v>
      </c>
    </row>
    <row r="696" spans="26:26" x14ac:dyDescent="0.35">
      <c r="Z696" s="186" t="s">
        <v>26</v>
      </c>
    </row>
    <row r="697" spans="26:26" x14ac:dyDescent="0.35">
      <c r="Z697" s="186" t="s">
        <v>26</v>
      </c>
    </row>
    <row r="698" spans="26:26" x14ac:dyDescent="0.35">
      <c r="Z698" s="186" t="s">
        <v>26</v>
      </c>
    </row>
    <row r="699" spans="26:26" x14ac:dyDescent="0.35">
      <c r="Z699" s="186" t="s">
        <v>26</v>
      </c>
    </row>
    <row r="700" spans="26:26" x14ac:dyDescent="0.35">
      <c r="Z700" s="186" t="s">
        <v>26</v>
      </c>
    </row>
    <row r="701" spans="26:26" x14ac:dyDescent="0.35">
      <c r="Z701" s="186" t="s">
        <v>26</v>
      </c>
    </row>
    <row r="702" spans="26:26" x14ac:dyDescent="0.35">
      <c r="Z702" s="186" t="s">
        <v>26</v>
      </c>
    </row>
    <row r="703" spans="26:26" x14ac:dyDescent="0.35">
      <c r="Z703" s="186" t="s">
        <v>26</v>
      </c>
    </row>
    <row r="704" spans="26:26" x14ac:dyDescent="0.35">
      <c r="Z704" s="186" t="s">
        <v>26</v>
      </c>
    </row>
    <row r="705" spans="26:26" x14ac:dyDescent="0.35">
      <c r="Z705" s="186" t="s">
        <v>26</v>
      </c>
    </row>
    <row r="706" spans="26:26" x14ac:dyDescent="0.35">
      <c r="Z706" s="186" t="s">
        <v>26</v>
      </c>
    </row>
    <row r="707" spans="26:26" x14ac:dyDescent="0.35">
      <c r="Z707" s="186" t="s">
        <v>26</v>
      </c>
    </row>
    <row r="708" spans="26:26" x14ac:dyDescent="0.35">
      <c r="Z708" s="186" t="s">
        <v>26</v>
      </c>
    </row>
    <row r="709" spans="26:26" x14ac:dyDescent="0.35">
      <c r="Z709" s="186" t="s">
        <v>26</v>
      </c>
    </row>
    <row r="710" spans="26:26" x14ac:dyDescent="0.35">
      <c r="Z710" s="318" t="s">
        <v>59</v>
      </c>
    </row>
    <row r="711" spans="26:26" x14ac:dyDescent="0.35">
      <c r="Z711" s="318" t="s">
        <v>59</v>
      </c>
    </row>
    <row r="712" spans="26:26" x14ac:dyDescent="0.35">
      <c r="Z712" s="318" t="s">
        <v>59</v>
      </c>
    </row>
    <row r="713" spans="26:26" x14ac:dyDescent="0.35">
      <c r="Z713" s="318" t="s">
        <v>59</v>
      </c>
    </row>
    <row r="714" spans="26:26" x14ac:dyDescent="0.35">
      <c r="Z714" s="318" t="s">
        <v>59</v>
      </c>
    </row>
    <row r="715" spans="26:26" x14ac:dyDescent="0.35">
      <c r="Z715" s="318" t="s">
        <v>59</v>
      </c>
    </row>
    <row r="716" spans="26:26" x14ac:dyDescent="0.35">
      <c r="Z716" s="318" t="s">
        <v>59</v>
      </c>
    </row>
    <row r="717" spans="26:26" x14ac:dyDescent="0.35">
      <c r="Z717" s="318" t="s">
        <v>59</v>
      </c>
    </row>
    <row r="718" spans="26:26" x14ac:dyDescent="0.35">
      <c r="Z718" s="318" t="s">
        <v>59</v>
      </c>
    </row>
    <row r="719" spans="26:26" x14ac:dyDescent="0.35">
      <c r="Z719" s="318" t="s">
        <v>59</v>
      </c>
    </row>
    <row r="720" spans="26:26" x14ac:dyDescent="0.35">
      <c r="Z720" s="318" t="s">
        <v>59</v>
      </c>
    </row>
    <row r="721" spans="26:29" x14ac:dyDescent="0.35">
      <c r="Z721" s="318" t="s">
        <v>59</v>
      </c>
    </row>
    <row r="722" spans="26:29" x14ac:dyDescent="0.35">
      <c r="Z722" s="318" t="s">
        <v>59</v>
      </c>
    </row>
    <row r="723" spans="26:29" x14ac:dyDescent="0.35">
      <c r="Z723" s="318" t="s">
        <v>59</v>
      </c>
    </row>
    <row r="724" spans="26:29" x14ac:dyDescent="0.35">
      <c r="Z724" s="318" t="s">
        <v>59</v>
      </c>
    </row>
    <row r="725" spans="26:29" x14ac:dyDescent="0.35">
      <c r="Z725" s="318" t="s">
        <v>59</v>
      </c>
    </row>
    <row r="726" spans="26:29" x14ac:dyDescent="0.35">
      <c r="Z726" s="318" t="s">
        <v>59</v>
      </c>
    </row>
    <row r="727" spans="26:29" x14ac:dyDescent="0.35">
      <c r="Z727" s="318" t="s">
        <v>59</v>
      </c>
    </row>
    <row r="728" spans="26:29" x14ac:dyDescent="0.35">
      <c r="Z728" s="318" t="s">
        <v>59</v>
      </c>
    </row>
    <row r="729" spans="26:29" x14ac:dyDescent="0.35">
      <c r="Z729" s="503" t="s">
        <v>59</v>
      </c>
    </row>
    <row r="730" spans="26:29" x14ac:dyDescent="0.35">
      <c r="Z730" s="122" t="s">
        <v>62</v>
      </c>
      <c r="AA730" s="330">
        <f>COUNTIFS('Master_Tracker(2428)'!$D:$D,"472",'Master_Tracker(2428)'!$I:$I,Z730)</f>
        <v>31</v>
      </c>
      <c r="AB730" s="336">
        <f>COUNTIFS('Master_Tracker(2428)'!$D:$D,"472",'Master_Tracker(2428)'!$I:$I,$Z730,'Master_Tracker(2428)'!$AK:$AK,'Temp-PPT'!$AB$527)</f>
        <v>30</v>
      </c>
      <c r="AC730" s="336">
        <f>COUNTIFS('Master_Tracker(2428)'!$D:$D,"472",'Master_Tracker(2428)'!$I:$I,$Z730,'Master_Tracker(2428)'!$AK:$AK,'Temp-PPT'!$AC$527)</f>
        <v>1</v>
      </c>
    </row>
    <row r="731" spans="26:29" x14ac:dyDescent="0.35">
      <c r="Z731" s="186" t="s">
        <v>62</v>
      </c>
    </row>
    <row r="732" spans="26:29" x14ac:dyDescent="0.35">
      <c r="Z732" s="186" t="s">
        <v>62</v>
      </c>
    </row>
    <row r="733" spans="26:29" x14ac:dyDescent="0.35">
      <c r="Z733" s="186" t="s">
        <v>62</v>
      </c>
    </row>
    <row r="734" spans="26:29" x14ac:dyDescent="0.35">
      <c r="Z734" s="186" t="s">
        <v>62</v>
      </c>
    </row>
    <row r="735" spans="26:29" x14ac:dyDescent="0.35">
      <c r="Z735" s="186" t="s">
        <v>62</v>
      </c>
    </row>
    <row r="736" spans="26:29" x14ac:dyDescent="0.35">
      <c r="Z736" s="186" t="s">
        <v>62</v>
      </c>
    </row>
    <row r="737" spans="26:29" x14ac:dyDescent="0.35">
      <c r="Z737" s="186" t="s">
        <v>62</v>
      </c>
    </row>
    <row r="738" spans="26:29" x14ac:dyDescent="0.35">
      <c r="Z738" s="186" t="s">
        <v>62</v>
      </c>
    </row>
    <row r="739" spans="26:29" x14ac:dyDescent="0.35">
      <c r="Z739" s="186" t="s">
        <v>62</v>
      </c>
    </row>
    <row r="740" spans="26:29" x14ac:dyDescent="0.35">
      <c r="Z740" s="186" t="s">
        <v>62</v>
      </c>
    </row>
    <row r="741" spans="26:29" x14ac:dyDescent="0.35">
      <c r="Z741" s="186" t="s">
        <v>62</v>
      </c>
    </row>
    <row r="742" spans="26:29" x14ac:dyDescent="0.35">
      <c r="Z742" s="186" t="s">
        <v>62</v>
      </c>
    </row>
    <row r="743" spans="26:29" x14ac:dyDescent="0.35">
      <c r="Z743" s="186" t="s">
        <v>62</v>
      </c>
    </row>
    <row r="744" spans="26:29" x14ac:dyDescent="0.35">
      <c r="Z744" s="186" t="s">
        <v>62</v>
      </c>
    </row>
    <row r="745" spans="26:29" x14ac:dyDescent="0.35">
      <c r="Z745" s="186" t="s">
        <v>62</v>
      </c>
    </row>
    <row r="746" spans="26:29" x14ac:dyDescent="0.35">
      <c r="Z746" s="186" t="s">
        <v>62</v>
      </c>
    </row>
    <row r="747" spans="26:29" x14ac:dyDescent="0.35">
      <c r="Z747" s="186" t="s">
        <v>62</v>
      </c>
    </row>
    <row r="748" spans="26:29" x14ac:dyDescent="0.35">
      <c r="Z748" s="186" t="s">
        <v>62</v>
      </c>
    </row>
    <row r="749" spans="26:29" x14ac:dyDescent="0.35">
      <c r="Z749" s="186" t="s">
        <v>62</v>
      </c>
    </row>
    <row r="750" spans="26:29" x14ac:dyDescent="0.35">
      <c r="Z750" s="504" t="s">
        <v>62</v>
      </c>
    </row>
    <row r="751" spans="26:29" x14ac:dyDescent="0.35">
      <c r="Z751" s="122" t="s">
        <v>63</v>
      </c>
      <c r="AA751" s="330">
        <f>COUNTIFS('Master_Tracker(2428)'!$D:$D,"472",'Master_Tracker(2428)'!$I:$I,Z751)</f>
        <v>82</v>
      </c>
      <c r="AB751" s="336">
        <f>COUNTIFS('Master_Tracker(2428)'!$D:$D,"472",'Master_Tracker(2428)'!$I:$I,$Z751,'Master_Tracker(2428)'!$AK:$AK,'Temp-PPT'!$AB$527)</f>
        <v>58</v>
      </c>
      <c r="AC751" s="336">
        <f>COUNTIFS('Master_Tracker(2428)'!$D:$D,"472",'Master_Tracker(2428)'!$I:$I,$Z751,'Master_Tracker(2428)'!$AK:$AK,'Temp-PPT'!$AC$527)</f>
        <v>24</v>
      </c>
    </row>
    <row r="752" spans="26:29" x14ac:dyDescent="0.35">
      <c r="Z752" s="186" t="s">
        <v>63</v>
      </c>
    </row>
    <row r="753" spans="26:26" x14ac:dyDescent="0.35">
      <c r="Z753" s="186" t="s">
        <v>63</v>
      </c>
    </row>
    <row r="754" spans="26:26" x14ac:dyDescent="0.35">
      <c r="Z754" s="186" t="s">
        <v>63</v>
      </c>
    </row>
    <row r="755" spans="26:26" x14ac:dyDescent="0.35">
      <c r="Z755" s="186" t="s">
        <v>63</v>
      </c>
    </row>
    <row r="756" spans="26:26" x14ac:dyDescent="0.35">
      <c r="Z756" s="186" t="s">
        <v>63</v>
      </c>
    </row>
    <row r="757" spans="26:26" x14ac:dyDescent="0.35">
      <c r="Z757" s="186" t="s">
        <v>63</v>
      </c>
    </row>
    <row r="758" spans="26:26" x14ac:dyDescent="0.35">
      <c r="Z758" s="186" t="s">
        <v>63</v>
      </c>
    </row>
    <row r="759" spans="26:26" x14ac:dyDescent="0.35">
      <c r="Z759" s="186" t="s">
        <v>63</v>
      </c>
    </row>
    <row r="760" spans="26:26" x14ac:dyDescent="0.35">
      <c r="Z760" s="186" t="s">
        <v>63</v>
      </c>
    </row>
    <row r="761" spans="26:26" x14ac:dyDescent="0.35">
      <c r="Z761" s="186" t="s">
        <v>63</v>
      </c>
    </row>
    <row r="762" spans="26:26" x14ac:dyDescent="0.35">
      <c r="Z762" s="186" t="s">
        <v>63</v>
      </c>
    </row>
    <row r="763" spans="26:26" x14ac:dyDescent="0.35">
      <c r="Z763" s="186" t="s">
        <v>63</v>
      </c>
    </row>
    <row r="764" spans="26:26" x14ac:dyDescent="0.35">
      <c r="Z764" s="186" t="s">
        <v>63</v>
      </c>
    </row>
    <row r="765" spans="26:26" x14ac:dyDescent="0.35">
      <c r="Z765" s="186" t="s">
        <v>63</v>
      </c>
    </row>
    <row r="766" spans="26:26" x14ac:dyDescent="0.35">
      <c r="Z766" s="186" t="s">
        <v>63</v>
      </c>
    </row>
    <row r="767" spans="26:26" x14ac:dyDescent="0.35">
      <c r="Z767" s="186" t="s">
        <v>63</v>
      </c>
    </row>
    <row r="768" spans="26:26" x14ac:dyDescent="0.35">
      <c r="Z768" s="186" t="s">
        <v>63</v>
      </c>
    </row>
    <row r="769" spans="26:26" x14ac:dyDescent="0.35">
      <c r="Z769" s="186" t="s">
        <v>63</v>
      </c>
    </row>
    <row r="770" spans="26:26" x14ac:dyDescent="0.35">
      <c r="Z770" s="186" t="s">
        <v>63</v>
      </c>
    </row>
    <row r="771" spans="26:26" x14ac:dyDescent="0.35">
      <c r="Z771" s="186" t="s">
        <v>63</v>
      </c>
    </row>
    <row r="772" spans="26:26" x14ac:dyDescent="0.35">
      <c r="Z772" s="186" t="s">
        <v>63</v>
      </c>
    </row>
    <row r="773" spans="26:26" x14ac:dyDescent="0.35">
      <c r="Z773" s="186" t="s">
        <v>63</v>
      </c>
    </row>
    <row r="774" spans="26:26" x14ac:dyDescent="0.35">
      <c r="Z774" s="186" t="s">
        <v>63</v>
      </c>
    </row>
    <row r="775" spans="26:26" x14ac:dyDescent="0.35">
      <c r="Z775" s="186" t="s">
        <v>63</v>
      </c>
    </row>
    <row r="776" spans="26:26" x14ac:dyDescent="0.35">
      <c r="Z776" s="186" t="s">
        <v>63</v>
      </c>
    </row>
    <row r="777" spans="26:26" x14ac:dyDescent="0.35">
      <c r="Z777" s="186" t="s">
        <v>63</v>
      </c>
    </row>
    <row r="778" spans="26:26" x14ac:dyDescent="0.35">
      <c r="Z778" s="186" t="s">
        <v>63</v>
      </c>
    </row>
    <row r="779" spans="26:26" x14ac:dyDescent="0.35">
      <c r="Z779" s="186" t="s">
        <v>63</v>
      </c>
    </row>
    <row r="780" spans="26:26" x14ac:dyDescent="0.35">
      <c r="Z780" s="186" t="s">
        <v>63</v>
      </c>
    </row>
    <row r="781" spans="26:26" x14ac:dyDescent="0.35">
      <c r="Z781" s="186" t="s">
        <v>63</v>
      </c>
    </row>
    <row r="782" spans="26:26" x14ac:dyDescent="0.35">
      <c r="Z782" s="186" t="s">
        <v>63</v>
      </c>
    </row>
    <row r="783" spans="26:26" x14ac:dyDescent="0.35">
      <c r="Z783" s="186" t="s">
        <v>63</v>
      </c>
    </row>
    <row r="784" spans="26:26" x14ac:dyDescent="0.35">
      <c r="Z784" s="186" t="s">
        <v>63</v>
      </c>
    </row>
    <row r="785" spans="26:26" x14ac:dyDescent="0.35">
      <c r="Z785" s="186" t="s">
        <v>63</v>
      </c>
    </row>
    <row r="786" spans="26:26" x14ac:dyDescent="0.35">
      <c r="Z786" s="186" t="s">
        <v>63</v>
      </c>
    </row>
    <row r="787" spans="26:26" x14ac:dyDescent="0.35">
      <c r="Z787" s="186" t="s">
        <v>63</v>
      </c>
    </row>
    <row r="788" spans="26:26" x14ac:dyDescent="0.35">
      <c r="Z788" s="186" t="s">
        <v>63</v>
      </c>
    </row>
    <row r="789" spans="26:26" x14ac:dyDescent="0.35">
      <c r="Z789" s="186" t="s">
        <v>63</v>
      </c>
    </row>
    <row r="790" spans="26:26" x14ac:dyDescent="0.35">
      <c r="Z790" s="186" t="s">
        <v>63</v>
      </c>
    </row>
    <row r="791" spans="26:26" x14ac:dyDescent="0.35">
      <c r="Z791" s="186" t="s">
        <v>63</v>
      </c>
    </row>
    <row r="792" spans="26:26" x14ac:dyDescent="0.35">
      <c r="Z792" s="186" t="s">
        <v>63</v>
      </c>
    </row>
    <row r="793" spans="26:26" x14ac:dyDescent="0.35">
      <c r="Z793" s="186" t="s">
        <v>63</v>
      </c>
    </row>
    <row r="794" spans="26:26" x14ac:dyDescent="0.35">
      <c r="Z794" s="186" t="s">
        <v>63</v>
      </c>
    </row>
    <row r="795" spans="26:26" x14ac:dyDescent="0.35">
      <c r="Z795" s="186" t="s">
        <v>63</v>
      </c>
    </row>
    <row r="796" spans="26:26" x14ac:dyDescent="0.35">
      <c r="Z796" s="186" t="s">
        <v>63</v>
      </c>
    </row>
    <row r="797" spans="26:26" x14ac:dyDescent="0.35">
      <c r="Z797" s="186" t="s">
        <v>63</v>
      </c>
    </row>
    <row r="798" spans="26:26" x14ac:dyDescent="0.35">
      <c r="Z798" s="186" t="s">
        <v>63</v>
      </c>
    </row>
    <row r="799" spans="26:26" x14ac:dyDescent="0.35">
      <c r="Z799" s="186" t="s">
        <v>63</v>
      </c>
    </row>
    <row r="800" spans="26:26" x14ac:dyDescent="0.35">
      <c r="Z800" s="186" t="s">
        <v>63</v>
      </c>
    </row>
    <row r="801" spans="26:26" x14ac:dyDescent="0.35">
      <c r="Z801" s="186" t="s">
        <v>63</v>
      </c>
    </row>
    <row r="802" spans="26:26" x14ac:dyDescent="0.35">
      <c r="Z802" s="186" t="s">
        <v>63</v>
      </c>
    </row>
    <row r="803" spans="26:26" x14ac:dyDescent="0.35">
      <c r="Z803" s="186" t="s">
        <v>63</v>
      </c>
    </row>
    <row r="804" spans="26:26" x14ac:dyDescent="0.35">
      <c r="Z804" s="186" t="s">
        <v>63</v>
      </c>
    </row>
    <row r="805" spans="26:26" x14ac:dyDescent="0.35">
      <c r="Z805" s="186" t="s">
        <v>63</v>
      </c>
    </row>
    <row r="806" spans="26:26" x14ac:dyDescent="0.35">
      <c r="Z806" s="186" t="s">
        <v>63</v>
      </c>
    </row>
    <row r="807" spans="26:26" x14ac:dyDescent="0.35">
      <c r="Z807" s="186" t="s">
        <v>63</v>
      </c>
    </row>
    <row r="808" spans="26:26" x14ac:dyDescent="0.35">
      <c r="Z808" s="186" t="s">
        <v>63</v>
      </c>
    </row>
    <row r="809" spans="26:26" x14ac:dyDescent="0.35">
      <c r="Z809" s="186" t="s">
        <v>63</v>
      </c>
    </row>
    <row r="810" spans="26:26" x14ac:dyDescent="0.35">
      <c r="Z810" s="186" t="s">
        <v>63</v>
      </c>
    </row>
    <row r="811" spans="26:26" x14ac:dyDescent="0.35">
      <c r="Z811" s="186" t="s">
        <v>63</v>
      </c>
    </row>
    <row r="812" spans="26:26" x14ac:dyDescent="0.35">
      <c r="Z812" s="186" t="s">
        <v>63</v>
      </c>
    </row>
    <row r="813" spans="26:26" x14ac:dyDescent="0.35">
      <c r="Z813" s="186" t="s">
        <v>63</v>
      </c>
    </row>
    <row r="814" spans="26:26" x14ac:dyDescent="0.35">
      <c r="Z814" s="186" t="s">
        <v>63</v>
      </c>
    </row>
    <row r="815" spans="26:26" x14ac:dyDescent="0.35">
      <c r="Z815" s="186" t="s">
        <v>63</v>
      </c>
    </row>
    <row r="816" spans="26:26" x14ac:dyDescent="0.35">
      <c r="Z816" s="186" t="s">
        <v>63</v>
      </c>
    </row>
    <row r="817" spans="26:26" x14ac:dyDescent="0.35">
      <c r="Z817" s="186" t="s">
        <v>63</v>
      </c>
    </row>
    <row r="818" spans="26:26" x14ac:dyDescent="0.35">
      <c r="Z818" s="186" t="s">
        <v>63</v>
      </c>
    </row>
    <row r="819" spans="26:26" x14ac:dyDescent="0.35">
      <c r="Z819" s="186" t="s">
        <v>63</v>
      </c>
    </row>
    <row r="820" spans="26:26" x14ac:dyDescent="0.35">
      <c r="Z820" s="186" t="s">
        <v>63</v>
      </c>
    </row>
    <row r="821" spans="26:26" x14ac:dyDescent="0.35">
      <c r="Z821" s="186" t="s">
        <v>63</v>
      </c>
    </row>
    <row r="822" spans="26:26" x14ac:dyDescent="0.35">
      <c r="Z822" s="186" t="s">
        <v>60</v>
      </c>
    </row>
    <row r="823" spans="26:26" x14ac:dyDescent="0.35">
      <c r="Z823" s="186" t="s">
        <v>26</v>
      </c>
    </row>
    <row r="824" spans="26:26" x14ac:dyDescent="0.35">
      <c r="Z824" s="186" t="s">
        <v>63</v>
      </c>
    </row>
    <row r="825" spans="26:26" x14ac:dyDescent="0.35">
      <c r="Z825" s="502" t="s">
        <v>63</v>
      </c>
    </row>
    <row r="826" spans="26:26" x14ac:dyDescent="0.35">
      <c r="Z826" s="318" t="s">
        <v>57</v>
      </c>
    </row>
    <row r="827" spans="26:26" x14ac:dyDescent="0.35">
      <c r="Z827" s="318" t="s">
        <v>57</v>
      </c>
    </row>
    <row r="828" spans="26:26" x14ac:dyDescent="0.35">
      <c r="Z828" s="502" t="s">
        <v>63</v>
      </c>
    </row>
    <row r="829" spans="26:26" x14ac:dyDescent="0.35">
      <c r="Z829" s="318" t="s">
        <v>57</v>
      </c>
    </row>
    <row r="830" spans="26:26" x14ac:dyDescent="0.35">
      <c r="Z830" s="502" t="s">
        <v>63</v>
      </c>
    </row>
    <row r="831" spans="26:26" x14ac:dyDescent="0.35">
      <c r="Z831" s="318" t="s">
        <v>57</v>
      </c>
    </row>
    <row r="832" spans="26:26" x14ac:dyDescent="0.35">
      <c r="Z832" s="318" t="s">
        <v>57</v>
      </c>
    </row>
    <row r="833" spans="26:26" x14ac:dyDescent="0.35">
      <c r="Z833" s="318" t="s">
        <v>57</v>
      </c>
    </row>
    <row r="834" spans="26:26" x14ac:dyDescent="0.35">
      <c r="Z834" s="318" t="s">
        <v>57</v>
      </c>
    </row>
    <row r="835" spans="26:26" x14ac:dyDescent="0.35">
      <c r="Z835" s="318" t="s">
        <v>57</v>
      </c>
    </row>
    <row r="836" spans="26:26" x14ac:dyDescent="0.35">
      <c r="Z836" s="318" t="s">
        <v>57</v>
      </c>
    </row>
    <row r="837" spans="26:26" x14ac:dyDescent="0.35">
      <c r="Z837" s="318" t="s">
        <v>57</v>
      </c>
    </row>
    <row r="838" spans="26:26" x14ac:dyDescent="0.35">
      <c r="Z838" s="318" t="s">
        <v>57</v>
      </c>
    </row>
    <row r="839" spans="26:26" x14ac:dyDescent="0.35">
      <c r="Z839" s="318" t="s">
        <v>57</v>
      </c>
    </row>
    <row r="840" spans="26:26" x14ac:dyDescent="0.35">
      <c r="Z840" s="502" t="s">
        <v>63</v>
      </c>
    </row>
    <row r="841" spans="26:26" x14ac:dyDescent="0.35">
      <c r="Z841" s="318" t="s">
        <v>57</v>
      </c>
    </row>
    <row r="842" spans="26:26" x14ac:dyDescent="0.35">
      <c r="Z842" s="502" t="s">
        <v>63</v>
      </c>
    </row>
    <row r="843" spans="26:26" x14ac:dyDescent="0.35">
      <c r="Z843" s="318" t="s">
        <v>57</v>
      </c>
    </row>
    <row r="844" spans="26:26" x14ac:dyDescent="0.35">
      <c r="Z844" s="318" t="s">
        <v>57</v>
      </c>
    </row>
    <row r="845" spans="26:26" x14ac:dyDescent="0.35">
      <c r="Z845" s="318" t="s">
        <v>57</v>
      </c>
    </row>
    <row r="846" spans="26:26" x14ac:dyDescent="0.35">
      <c r="Z846" s="318" t="s">
        <v>57</v>
      </c>
    </row>
    <row r="847" spans="26:26" x14ac:dyDescent="0.35">
      <c r="Z847" s="318" t="s">
        <v>57</v>
      </c>
    </row>
    <row r="848" spans="26:26" x14ac:dyDescent="0.35">
      <c r="Z848" s="318" t="s">
        <v>57</v>
      </c>
    </row>
    <row r="849" spans="26:26" x14ac:dyDescent="0.35">
      <c r="Z849" s="318" t="s">
        <v>57</v>
      </c>
    </row>
    <row r="850" spans="26:26" x14ac:dyDescent="0.35">
      <c r="Z850" s="318" t="s">
        <v>57</v>
      </c>
    </row>
    <row r="851" spans="26:26" x14ac:dyDescent="0.35">
      <c r="Z851" s="318" t="s">
        <v>57</v>
      </c>
    </row>
    <row r="852" spans="26:26" x14ac:dyDescent="0.35">
      <c r="Z852" s="318" t="s">
        <v>57</v>
      </c>
    </row>
    <row r="853" spans="26:26" x14ac:dyDescent="0.35">
      <c r="Z853" s="318" t="s">
        <v>57</v>
      </c>
    </row>
    <row r="854" spans="26:26" x14ac:dyDescent="0.35">
      <c r="Z854" s="318" t="s">
        <v>57</v>
      </c>
    </row>
    <row r="855" spans="26:26" x14ac:dyDescent="0.35">
      <c r="Z855" s="318" t="s">
        <v>57</v>
      </c>
    </row>
    <row r="856" spans="26:26" x14ac:dyDescent="0.35">
      <c r="Z856" s="318" t="s">
        <v>57</v>
      </c>
    </row>
    <row r="857" spans="26:26" x14ac:dyDescent="0.35">
      <c r="Z857" s="318" t="s">
        <v>57</v>
      </c>
    </row>
    <row r="858" spans="26:26" x14ac:dyDescent="0.35">
      <c r="Z858" s="318" t="s">
        <v>57</v>
      </c>
    </row>
    <row r="859" spans="26:26" x14ac:dyDescent="0.35">
      <c r="Z859" s="318" t="s">
        <v>57</v>
      </c>
    </row>
    <row r="860" spans="26:26" x14ac:dyDescent="0.35">
      <c r="Z860" s="318" t="s">
        <v>57</v>
      </c>
    </row>
    <row r="861" spans="26:26" x14ac:dyDescent="0.35">
      <c r="Z861" s="318" t="s">
        <v>59</v>
      </c>
    </row>
    <row r="862" spans="26:26" x14ac:dyDescent="0.35">
      <c r="Z862" s="318" t="s">
        <v>59</v>
      </c>
    </row>
    <row r="863" spans="26:26" x14ac:dyDescent="0.35">
      <c r="Z863" s="318" t="s">
        <v>59</v>
      </c>
    </row>
    <row r="864" spans="26:26" x14ac:dyDescent="0.35">
      <c r="Z864" s="318" t="s">
        <v>59</v>
      </c>
    </row>
    <row r="865" spans="26:29" x14ac:dyDescent="0.35">
      <c r="Z865" s="318" t="s">
        <v>59</v>
      </c>
    </row>
    <row r="866" spans="26:29" x14ac:dyDescent="0.35">
      <c r="Z866" s="318" t="s">
        <v>59</v>
      </c>
    </row>
    <row r="867" spans="26:29" x14ac:dyDescent="0.35">
      <c r="Z867" s="318" t="s">
        <v>59</v>
      </c>
    </row>
    <row r="868" spans="26:29" x14ac:dyDescent="0.35">
      <c r="Z868" s="318" t="s">
        <v>59</v>
      </c>
    </row>
    <row r="869" spans="26:29" x14ac:dyDescent="0.35">
      <c r="Z869" s="503" t="s">
        <v>59</v>
      </c>
    </row>
    <row r="870" spans="26:29" x14ac:dyDescent="0.35">
      <c r="Z870" s="122" t="s">
        <v>64</v>
      </c>
      <c r="AA870" s="330">
        <f>COUNTIFS('Master_Tracker(2428)'!$D:$D,"472",'Master_Tracker(2428)'!$I:$I,Z870)</f>
        <v>26</v>
      </c>
      <c r="AB870" s="336">
        <f>COUNTIFS('Master_Tracker(2428)'!$D:$D,"472",'Master_Tracker(2428)'!$I:$I,$Z870,'Master_Tracker(2428)'!$AK:$AK,'Temp-PPT'!$AB$527)</f>
        <v>11</v>
      </c>
      <c r="AC870" s="336">
        <f>COUNTIFS('Master_Tracker(2428)'!$D:$D,"472",'Master_Tracker(2428)'!$I:$I,$Z870,'Master_Tracker(2428)'!$AK:$AK,'Temp-PPT'!$AC$527)</f>
        <v>15</v>
      </c>
    </row>
    <row r="871" spans="26:29" x14ac:dyDescent="0.35">
      <c r="Z871" s="122" t="s">
        <v>65</v>
      </c>
      <c r="AA871" s="330">
        <f>COUNTIFS('Master_Tracker(2428)'!$D:$D,"472",'Master_Tracker(2428)'!$I:$I,Z871)</f>
        <v>1</v>
      </c>
      <c r="AB871" s="336">
        <f>COUNTIFS('Master_Tracker(2428)'!$D:$D,"472",'Master_Tracker(2428)'!$I:$I,$Z871,'Master_Tracker(2428)'!$AK:$AK,'Temp-PPT'!$AB$527)</f>
        <v>1</v>
      </c>
      <c r="AC871" s="336">
        <f>COUNTIFS('Master_Tracker(2428)'!$D:$D,"472",'Master_Tracker(2428)'!$I:$I,$Z871,'Master_Tracker(2428)'!$AK:$AK,'Temp-PPT'!$AC$527)</f>
        <v>0</v>
      </c>
    </row>
    <row r="872" spans="26:29" x14ac:dyDescent="0.35">
      <c r="Z872" s="186" t="s">
        <v>58</v>
      </c>
    </row>
    <row r="873" spans="26:29" x14ac:dyDescent="0.35">
      <c r="Z873" s="186" t="s">
        <v>64</v>
      </c>
    </row>
    <row r="874" spans="26:29" x14ac:dyDescent="0.35">
      <c r="Z874" s="318" t="s">
        <v>57</v>
      </c>
    </row>
    <row r="875" spans="26:29" x14ac:dyDescent="0.35">
      <c r="Z875" s="186" t="s">
        <v>64</v>
      </c>
    </row>
    <row r="876" spans="26:29" x14ac:dyDescent="0.35">
      <c r="Z876" s="186" t="s">
        <v>64</v>
      </c>
    </row>
    <row r="877" spans="26:29" x14ac:dyDescent="0.35">
      <c r="Z877" s="186" t="s">
        <v>64</v>
      </c>
    </row>
    <row r="878" spans="26:29" x14ac:dyDescent="0.35">
      <c r="Z878" s="186" t="s">
        <v>64</v>
      </c>
    </row>
    <row r="879" spans="26:29" x14ac:dyDescent="0.35">
      <c r="Z879" s="186" t="s">
        <v>64</v>
      </c>
    </row>
    <row r="880" spans="26:29" x14ac:dyDescent="0.35">
      <c r="Z880" s="186" t="s">
        <v>64</v>
      </c>
    </row>
    <row r="881" spans="26:26" x14ac:dyDescent="0.35">
      <c r="Z881" s="186" t="s">
        <v>64</v>
      </c>
    </row>
    <row r="882" spans="26:26" x14ac:dyDescent="0.35">
      <c r="Z882" s="186" t="s">
        <v>64</v>
      </c>
    </row>
    <row r="883" spans="26:26" x14ac:dyDescent="0.35">
      <c r="Z883" s="186" t="s">
        <v>64</v>
      </c>
    </row>
    <row r="884" spans="26:26" x14ac:dyDescent="0.35">
      <c r="Z884" s="318" t="s">
        <v>63</v>
      </c>
    </row>
    <row r="885" spans="26:26" x14ac:dyDescent="0.35">
      <c r="Z885" s="186" t="s">
        <v>64</v>
      </c>
    </row>
    <row r="886" spans="26:26" x14ac:dyDescent="0.35">
      <c r="Z886" s="186" t="s">
        <v>64</v>
      </c>
    </row>
    <row r="887" spans="26:26" x14ac:dyDescent="0.35">
      <c r="Z887" s="186" t="s">
        <v>64</v>
      </c>
    </row>
    <row r="888" spans="26:26" x14ac:dyDescent="0.35">
      <c r="Z888" s="186" t="s">
        <v>64</v>
      </c>
    </row>
    <row r="889" spans="26:26" x14ac:dyDescent="0.35">
      <c r="Z889" s="186" t="s">
        <v>64</v>
      </c>
    </row>
    <row r="890" spans="26:26" x14ac:dyDescent="0.35">
      <c r="Z890" s="186" t="s">
        <v>64</v>
      </c>
    </row>
    <row r="891" spans="26:26" x14ac:dyDescent="0.35">
      <c r="Z891" s="186" t="s">
        <v>64</v>
      </c>
    </row>
    <row r="892" spans="26:26" x14ac:dyDescent="0.35">
      <c r="Z892" s="186" t="s">
        <v>64</v>
      </c>
    </row>
    <row r="893" spans="26:26" x14ac:dyDescent="0.35">
      <c r="Z893" s="186" t="s">
        <v>64</v>
      </c>
    </row>
    <row r="894" spans="26:26" x14ac:dyDescent="0.35">
      <c r="Z894" s="186" t="s">
        <v>64</v>
      </c>
    </row>
    <row r="895" spans="26:26" x14ac:dyDescent="0.35">
      <c r="Z895" s="186" t="s">
        <v>64</v>
      </c>
    </row>
    <row r="896" spans="26:26" x14ac:dyDescent="0.35">
      <c r="Z896" s="186" t="s">
        <v>64</v>
      </c>
    </row>
    <row r="897" spans="26:26" x14ac:dyDescent="0.35">
      <c r="Z897" s="186" t="s">
        <v>26</v>
      </c>
    </row>
    <row r="898" spans="26:26" x14ac:dyDescent="0.35">
      <c r="Z898" s="186" t="s">
        <v>26</v>
      </c>
    </row>
    <row r="899" spans="26:26" x14ac:dyDescent="0.35">
      <c r="Z899" s="186" t="s">
        <v>62</v>
      </c>
    </row>
    <row r="900" spans="26:26" x14ac:dyDescent="0.35">
      <c r="Z900" s="186" t="s">
        <v>62</v>
      </c>
    </row>
    <row r="901" spans="26:26" x14ac:dyDescent="0.35">
      <c r="Z901" s="186" t="s">
        <v>62</v>
      </c>
    </row>
    <row r="902" spans="26:26" x14ac:dyDescent="0.35">
      <c r="Z902" s="186" t="s">
        <v>62</v>
      </c>
    </row>
    <row r="903" spans="26:26" x14ac:dyDescent="0.35">
      <c r="Z903" s="186" t="s">
        <v>62</v>
      </c>
    </row>
    <row r="904" spans="26:26" x14ac:dyDescent="0.35">
      <c r="Z904" s="186" t="s">
        <v>62</v>
      </c>
    </row>
    <row r="905" spans="26:26" x14ac:dyDescent="0.35">
      <c r="Z905" s="186" t="s">
        <v>62</v>
      </c>
    </row>
    <row r="906" spans="26:26" x14ac:dyDescent="0.35">
      <c r="Z906" s="186" t="s">
        <v>62</v>
      </c>
    </row>
    <row r="907" spans="26:26" x14ac:dyDescent="0.35">
      <c r="Z907" s="186" t="s">
        <v>62</v>
      </c>
    </row>
    <row r="908" spans="26:26" x14ac:dyDescent="0.35">
      <c r="Z908" s="186" t="s">
        <v>58</v>
      </c>
    </row>
    <row r="909" spans="26:26" x14ac:dyDescent="0.35">
      <c r="Z909" s="186" t="s">
        <v>60</v>
      </c>
    </row>
    <row r="910" spans="26:26" x14ac:dyDescent="0.35">
      <c r="Z910" s="318" t="s">
        <v>59</v>
      </c>
    </row>
    <row r="911" spans="26:26" x14ac:dyDescent="0.35">
      <c r="Z911" s="186" t="s">
        <v>62</v>
      </c>
    </row>
    <row r="912" spans="26:26" x14ac:dyDescent="0.35">
      <c r="Z912" s="318" t="s">
        <v>57</v>
      </c>
    </row>
    <row r="913" spans="26:26" x14ac:dyDescent="0.35">
      <c r="Z913" s="318" t="s">
        <v>57</v>
      </c>
    </row>
    <row r="914" spans="26:26" x14ac:dyDescent="0.35">
      <c r="Z914" s="186" t="s">
        <v>63</v>
      </c>
    </row>
    <row r="915" spans="26:26" x14ac:dyDescent="0.35">
      <c r="Z915" s="186" t="s">
        <v>63</v>
      </c>
    </row>
    <row r="916" spans="26:26" x14ac:dyDescent="0.35">
      <c r="Z916" s="186" t="s">
        <v>63</v>
      </c>
    </row>
    <row r="917" spans="26:26" x14ac:dyDescent="0.35">
      <c r="Z917" s="186" t="s">
        <v>63</v>
      </c>
    </row>
    <row r="918" spans="26:26" x14ac:dyDescent="0.35">
      <c r="Z918" s="186" t="s">
        <v>63</v>
      </c>
    </row>
    <row r="919" spans="26:26" x14ac:dyDescent="0.35">
      <c r="Z919" s="318" t="s">
        <v>60</v>
      </c>
    </row>
    <row r="920" spans="26:26" x14ac:dyDescent="0.35">
      <c r="Z920" s="186" t="s">
        <v>64</v>
      </c>
    </row>
    <row r="921" spans="26:26" x14ac:dyDescent="0.35">
      <c r="Z921" s="186" t="s">
        <v>64</v>
      </c>
    </row>
    <row r="922" spans="26:26" x14ac:dyDescent="0.35">
      <c r="Z922" s="186" t="s">
        <v>64</v>
      </c>
    </row>
    <row r="923" spans="26:26" x14ac:dyDescent="0.35">
      <c r="Z923" s="186" t="s">
        <v>26</v>
      </c>
    </row>
    <row r="924" spans="26:26" x14ac:dyDescent="0.35">
      <c r="Z924" s="186" t="s">
        <v>26</v>
      </c>
    </row>
    <row r="925" spans="26:26" x14ac:dyDescent="0.35">
      <c r="Z925" s="186" t="s">
        <v>26</v>
      </c>
    </row>
    <row r="926" spans="26:26" x14ac:dyDescent="0.35">
      <c r="Z926" s="186" t="s">
        <v>26</v>
      </c>
    </row>
    <row r="927" spans="26:26" x14ac:dyDescent="0.35">
      <c r="Z927" s="186" t="s">
        <v>26</v>
      </c>
    </row>
    <row r="928" spans="26:26" x14ac:dyDescent="0.35">
      <c r="Z928" s="186" t="s">
        <v>26</v>
      </c>
    </row>
    <row r="929" spans="26:26" x14ac:dyDescent="0.35">
      <c r="Z929" s="186" t="s">
        <v>26</v>
      </c>
    </row>
    <row r="930" spans="26:26" x14ac:dyDescent="0.35">
      <c r="Z930" s="186" t="s">
        <v>26</v>
      </c>
    </row>
    <row r="931" spans="26:26" x14ac:dyDescent="0.35">
      <c r="Z931" s="186" t="s">
        <v>26</v>
      </c>
    </row>
    <row r="932" spans="26:26" x14ac:dyDescent="0.35">
      <c r="Z932" s="186" t="s">
        <v>26</v>
      </c>
    </row>
    <row r="933" spans="26:26" x14ac:dyDescent="0.35">
      <c r="Z933" s="186" t="s">
        <v>26</v>
      </c>
    </row>
    <row r="934" spans="26:26" x14ac:dyDescent="0.35">
      <c r="Z934" s="186" t="s">
        <v>26</v>
      </c>
    </row>
    <row r="935" spans="26:26" x14ac:dyDescent="0.35">
      <c r="Z935" s="186" t="s">
        <v>26</v>
      </c>
    </row>
    <row r="936" spans="26:26" x14ac:dyDescent="0.35">
      <c r="Z936" s="186" t="s">
        <v>26</v>
      </c>
    </row>
    <row r="937" spans="26:26" x14ac:dyDescent="0.35">
      <c r="Z937" s="186" t="s">
        <v>26</v>
      </c>
    </row>
    <row r="938" spans="26:26" x14ac:dyDescent="0.35">
      <c r="Z938" s="186" t="s">
        <v>26</v>
      </c>
    </row>
    <row r="939" spans="26:26" x14ac:dyDescent="0.35">
      <c r="Z939" s="186" t="s">
        <v>26</v>
      </c>
    </row>
    <row r="940" spans="26:26" x14ac:dyDescent="0.35">
      <c r="Z940" s="186" t="s">
        <v>26</v>
      </c>
    </row>
    <row r="941" spans="26:26" x14ac:dyDescent="0.35">
      <c r="Z941" s="186" t="s">
        <v>26</v>
      </c>
    </row>
    <row r="942" spans="26:26" x14ac:dyDescent="0.35">
      <c r="Z942" s="186" t="s">
        <v>26</v>
      </c>
    </row>
    <row r="943" spans="26:26" x14ac:dyDescent="0.35">
      <c r="Z943" s="186" t="s">
        <v>26</v>
      </c>
    </row>
    <row r="944" spans="26:26" x14ac:dyDescent="0.35">
      <c r="Z944" s="186" t="s">
        <v>26</v>
      </c>
    </row>
    <row r="945" spans="26:26" x14ac:dyDescent="0.35">
      <c r="Z945" s="186" t="s">
        <v>26</v>
      </c>
    </row>
    <row r="946" spans="26:26" x14ac:dyDescent="0.35">
      <c r="Z946" s="186" t="s">
        <v>26</v>
      </c>
    </row>
    <row r="947" spans="26:26" x14ac:dyDescent="0.35">
      <c r="Z947" s="186" t="s">
        <v>26</v>
      </c>
    </row>
    <row r="948" spans="26:26" x14ac:dyDescent="0.35">
      <c r="Z948" s="186" t="s">
        <v>26</v>
      </c>
    </row>
    <row r="949" spans="26:26" x14ac:dyDescent="0.35">
      <c r="Z949" s="186" t="s">
        <v>26</v>
      </c>
    </row>
    <row r="950" spans="26:26" x14ac:dyDescent="0.35">
      <c r="Z950" s="186" t="s">
        <v>26</v>
      </c>
    </row>
    <row r="951" spans="26:26" x14ac:dyDescent="0.35">
      <c r="Z951" s="186" t="s">
        <v>26</v>
      </c>
    </row>
    <row r="952" spans="26:26" x14ac:dyDescent="0.35">
      <c r="Z952" s="186" t="s">
        <v>26</v>
      </c>
    </row>
    <row r="953" spans="26:26" x14ac:dyDescent="0.35">
      <c r="Z953" s="186" t="s">
        <v>26</v>
      </c>
    </row>
    <row r="954" spans="26:26" x14ac:dyDescent="0.35">
      <c r="Z954" s="186" t="s">
        <v>26</v>
      </c>
    </row>
    <row r="955" spans="26:26" x14ac:dyDescent="0.35">
      <c r="Z955" s="186" t="s">
        <v>26</v>
      </c>
    </row>
    <row r="956" spans="26:26" x14ac:dyDescent="0.35">
      <c r="Z956" s="186" t="s">
        <v>26</v>
      </c>
    </row>
    <row r="957" spans="26:26" x14ac:dyDescent="0.35">
      <c r="Z957" s="186" t="s">
        <v>26</v>
      </c>
    </row>
    <row r="958" spans="26:26" x14ac:dyDescent="0.35">
      <c r="Z958" s="186" t="s">
        <v>26</v>
      </c>
    </row>
    <row r="959" spans="26:26" x14ac:dyDescent="0.35">
      <c r="Z959" s="186" t="s">
        <v>26</v>
      </c>
    </row>
    <row r="960" spans="26:26" x14ac:dyDescent="0.35">
      <c r="Z960" s="186" t="s">
        <v>26</v>
      </c>
    </row>
    <row r="961" spans="26:26" x14ac:dyDescent="0.35">
      <c r="Z961" s="186" t="s">
        <v>26</v>
      </c>
    </row>
    <row r="962" spans="26:26" x14ac:dyDescent="0.35">
      <c r="Z962" s="186" t="s">
        <v>26</v>
      </c>
    </row>
    <row r="963" spans="26:26" x14ac:dyDescent="0.35">
      <c r="Z963" s="186" t="s">
        <v>26</v>
      </c>
    </row>
    <row r="964" spans="26:26" x14ac:dyDescent="0.35">
      <c r="Z964" s="186" t="s">
        <v>26</v>
      </c>
    </row>
    <row r="965" spans="26:26" x14ac:dyDescent="0.35">
      <c r="Z965" s="186" t="s">
        <v>26</v>
      </c>
    </row>
    <row r="966" spans="26:26" x14ac:dyDescent="0.35">
      <c r="Z966" s="186" t="s">
        <v>26</v>
      </c>
    </row>
    <row r="967" spans="26:26" x14ac:dyDescent="0.35">
      <c r="Z967" s="186" t="s">
        <v>26</v>
      </c>
    </row>
    <row r="968" spans="26:26" x14ac:dyDescent="0.35">
      <c r="Z968" s="186" t="s">
        <v>26</v>
      </c>
    </row>
    <row r="969" spans="26:26" x14ac:dyDescent="0.35">
      <c r="Z969" s="186" t="s">
        <v>26</v>
      </c>
    </row>
    <row r="970" spans="26:26" x14ac:dyDescent="0.35">
      <c r="Z970" s="186" t="s">
        <v>26</v>
      </c>
    </row>
    <row r="971" spans="26:26" x14ac:dyDescent="0.35">
      <c r="Z971" s="186" t="s">
        <v>26</v>
      </c>
    </row>
    <row r="972" spans="26:26" x14ac:dyDescent="0.35">
      <c r="Z972" s="186" t="s">
        <v>26</v>
      </c>
    </row>
    <row r="973" spans="26:26" x14ac:dyDescent="0.35">
      <c r="Z973" s="186" t="s">
        <v>26</v>
      </c>
    </row>
    <row r="974" spans="26:26" x14ac:dyDescent="0.35">
      <c r="Z974" s="186" t="s">
        <v>26</v>
      </c>
    </row>
    <row r="975" spans="26:26" x14ac:dyDescent="0.35">
      <c r="Z975" s="186" t="s">
        <v>26</v>
      </c>
    </row>
    <row r="976" spans="26:26" x14ac:dyDescent="0.35">
      <c r="Z976" s="186" t="s">
        <v>26</v>
      </c>
    </row>
    <row r="977" spans="26:26" x14ac:dyDescent="0.35">
      <c r="Z977" s="186" t="s">
        <v>26</v>
      </c>
    </row>
    <row r="978" spans="26:26" x14ac:dyDescent="0.35">
      <c r="Z978" s="186" t="s">
        <v>26</v>
      </c>
    </row>
    <row r="979" spans="26:26" x14ac:dyDescent="0.35">
      <c r="Z979" s="186" t="s">
        <v>26</v>
      </c>
    </row>
    <row r="980" spans="26:26" x14ac:dyDescent="0.35">
      <c r="Z980" s="186" t="s">
        <v>26</v>
      </c>
    </row>
    <row r="981" spans="26:26" x14ac:dyDescent="0.35">
      <c r="Z981" s="186" t="s">
        <v>26</v>
      </c>
    </row>
    <row r="982" spans="26:26" x14ac:dyDescent="0.35">
      <c r="Z982" s="186" t="s">
        <v>26</v>
      </c>
    </row>
    <row r="983" spans="26:26" x14ac:dyDescent="0.35">
      <c r="Z983" s="186" t="s">
        <v>26</v>
      </c>
    </row>
    <row r="984" spans="26:26" x14ac:dyDescent="0.35">
      <c r="Z984" s="186" t="s">
        <v>26</v>
      </c>
    </row>
    <row r="985" spans="26:26" x14ac:dyDescent="0.35">
      <c r="Z985" s="186" t="s">
        <v>26</v>
      </c>
    </row>
    <row r="986" spans="26:26" x14ac:dyDescent="0.35">
      <c r="Z986" s="186" t="s">
        <v>26</v>
      </c>
    </row>
    <row r="987" spans="26:26" x14ac:dyDescent="0.35">
      <c r="Z987" s="186" t="s">
        <v>26</v>
      </c>
    </row>
    <row r="988" spans="26:26" x14ac:dyDescent="0.35">
      <c r="Z988" s="186" t="s">
        <v>26</v>
      </c>
    </row>
    <row r="989" spans="26:26" x14ac:dyDescent="0.35">
      <c r="Z989" s="186" t="s">
        <v>26</v>
      </c>
    </row>
    <row r="990" spans="26:26" x14ac:dyDescent="0.35">
      <c r="Z990" s="186" t="s">
        <v>26</v>
      </c>
    </row>
    <row r="991" spans="26:26" x14ac:dyDescent="0.35">
      <c r="Z991" s="186" t="s">
        <v>26</v>
      </c>
    </row>
    <row r="992" spans="26:26" x14ac:dyDescent="0.35">
      <c r="Z992" s="186" t="s">
        <v>26</v>
      </c>
    </row>
    <row r="993" spans="26:29" x14ac:dyDescent="0.35">
      <c r="Z993" s="186" t="s">
        <v>26</v>
      </c>
    </row>
    <row r="994" spans="26:29" x14ac:dyDescent="0.35">
      <c r="Z994" s="186" t="s">
        <v>26</v>
      </c>
    </row>
    <row r="995" spans="26:29" x14ac:dyDescent="0.35">
      <c r="Z995" s="186" t="s">
        <v>26</v>
      </c>
    </row>
    <row r="996" spans="26:29" x14ac:dyDescent="0.35">
      <c r="Z996" s="186" t="s">
        <v>26</v>
      </c>
    </row>
    <row r="997" spans="26:29" x14ac:dyDescent="0.35">
      <c r="Z997" s="186" t="s">
        <v>26</v>
      </c>
    </row>
    <row r="998" spans="26:29" x14ac:dyDescent="0.35">
      <c r="Z998" s="503" t="s">
        <v>57</v>
      </c>
    </row>
    <row r="999" spans="26:29" x14ac:dyDescent="0.35">
      <c r="Z999" s="335" t="s">
        <v>66</v>
      </c>
      <c r="AA999" s="336">
        <f>SUM(AA528:AA871)</f>
        <v>471</v>
      </c>
      <c r="AB999" s="336">
        <f>SUM(AB528:AB871)</f>
        <v>214</v>
      </c>
      <c r="AC999" s="336">
        <f>SUM(AC528:AC871)</f>
        <v>255</v>
      </c>
    </row>
  </sheetData>
  <mergeCells count="9">
    <mergeCell ref="N1:N2"/>
    <mergeCell ref="Q1:Q2"/>
    <mergeCell ref="T1:T2"/>
    <mergeCell ref="U1:U2"/>
    <mergeCell ref="A1:A2"/>
    <mergeCell ref="B1:B2"/>
    <mergeCell ref="C1:C2"/>
    <mergeCell ref="F1:F2"/>
    <mergeCell ref="I1: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10AFF-5C1E-4CA0-9369-2D564AB62E41}">
  <dimension ref="A1:F83"/>
  <sheetViews>
    <sheetView workbookViewId="0">
      <selection activeCell="A22" sqref="A22"/>
    </sheetView>
  </sheetViews>
  <sheetFormatPr defaultColWidth="8.81640625" defaultRowHeight="14.5" x14ac:dyDescent="0.35"/>
  <cols>
    <col min="1" max="1" width="5.81640625" customWidth="1"/>
    <col min="2" max="2" width="28.1796875" bestFit="1" customWidth="1"/>
    <col min="3" max="3" width="28.1796875" customWidth="1"/>
    <col min="4" max="4" width="22.81640625" bestFit="1" customWidth="1"/>
    <col min="5" max="5" width="32.453125" bestFit="1" customWidth="1"/>
    <col min="6" max="6" width="22.81640625" bestFit="1" customWidth="1"/>
  </cols>
  <sheetData>
    <row r="1" spans="1:3" x14ac:dyDescent="0.35">
      <c r="A1" s="344" t="s">
        <v>67</v>
      </c>
      <c r="B1" s="344" t="s">
        <v>68</v>
      </c>
      <c r="C1" s="345"/>
    </row>
    <row r="2" spans="1:3" x14ac:dyDescent="0.35">
      <c r="A2" s="12" t="s">
        <v>2</v>
      </c>
      <c r="B2" s="12" t="s">
        <v>30</v>
      </c>
    </row>
    <row r="3" spans="1:3" x14ac:dyDescent="0.35">
      <c r="A3" s="12" t="s">
        <v>2</v>
      </c>
      <c r="B3" s="12" t="s">
        <v>31</v>
      </c>
    </row>
    <row r="4" spans="1:3" x14ac:dyDescent="0.35">
      <c r="A4" s="12" t="s">
        <v>2</v>
      </c>
      <c r="B4" s="12" t="s">
        <v>32</v>
      </c>
    </row>
    <row r="5" spans="1:3" x14ac:dyDescent="0.35">
      <c r="A5" s="12" t="s">
        <v>2</v>
      </c>
      <c r="B5" s="12" t="s">
        <v>33</v>
      </c>
    </row>
    <row r="6" spans="1:3" x14ac:dyDescent="0.35">
      <c r="A6" s="12" t="s">
        <v>2</v>
      </c>
      <c r="B6" s="12" t="s">
        <v>34</v>
      </c>
    </row>
    <row r="7" spans="1:3" x14ac:dyDescent="0.35">
      <c r="A7" s="12" t="s">
        <v>2</v>
      </c>
      <c r="B7" s="12" t="s">
        <v>35</v>
      </c>
    </row>
    <row r="8" spans="1:3" x14ac:dyDescent="0.35">
      <c r="A8" s="12" t="s">
        <v>2</v>
      </c>
      <c r="B8" s="12" t="s">
        <v>36</v>
      </c>
    </row>
    <row r="9" spans="1:3" x14ac:dyDescent="0.35">
      <c r="A9" s="12" t="s">
        <v>2</v>
      </c>
      <c r="B9" s="12" t="s">
        <v>37</v>
      </c>
    </row>
    <row r="10" spans="1:3" x14ac:dyDescent="0.35">
      <c r="A10" s="12" t="s">
        <v>2</v>
      </c>
      <c r="B10" s="12" t="s">
        <v>13</v>
      </c>
    </row>
    <row r="11" spans="1:3" x14ac:dyDescent="0.35">
      <c r="A11" s="12" t="s">
        <v>2</v>
      </c>
      <c r="B11" s="12" t="s">
        <v>14</v>
      </c>
    </row>
    <row r="12" spans="1:3" x14ac:dyDescent="0.35">
      <c r="A12" s="12" t="s">
        <v>2</v>
      </c>
      <c r="B12" s="12" t="s">
        <v>19</v>
      </c>
    </row>
    <row r="13" spans="1:3" x14ac:dyDescent="0.35">
      <c r="A13" s="12" t="s">
        <v>2</v>
      </c>
      <c r="B13" s="12" t="s">
        <v>21</v>
      </c>
    </row>
    <row r="14" spans="1:3" x14ac:dyDescent="0.35">
      <c r="A14" s="12" t="s">
        <v>2</v>
      </c>
      <c r="B14" s="12" t="s">
        <v>24</v>
      </c>
    </row>
    <row r="15" spans="1:3" x14ac:dyDescent="0.35">
      <c r="A15" s="12" t="s">
        <v>2</v>
      </c>
      <c r="B15" s="12" t="s">
        <v>25</v>
      </c>
    </row>
    <row r="16" spans="1:3" x14ac:dyDescent="0.35">
      <c r="A16" s="12" t="s">
        <v>2</v>
      </c>
      <c r="B16" s="12" t="s">
        <v>26</v>
      </c>
    </row>
    <row r="17" spans="1:6" x14ac:dyDescent="0.35">
      <c r="A17" s="12">
        <v>472</v>
      </c>
      <c r="B17" s="12" t="s">
        <v>13</v>
      </c>
    </row>
    <row r="18" spans="1:6" x14ac:dyDescent="0.35">
      <c r="A18" s="12">
        <v>472</v>
      </c>
      <c r="B18" s="12" t="s">
        <v>14</v>
      </c>
    </row>
    <row r="19" spans="1:6" x14ac:dyDescent="0.35">
      <c r="A19" s="12">
        <v>472</v>
      </c>
      <c r="B19" s="12" t="s">
        <v>19</v>
      </c>
    </row>
    <row r="20" spans="1:6" x14ac:dyDescent="0.35">
      <c r="A20" s="12">
        <v>472</v>
      </c>
      <c r="B20" s="12" t="s">
        <v>24</v>
      </c>
    </row>
    <row r="21" spans="1:6" x14ac:dyDescent="0.35">
      <c r="A21" s="12">
        <v>472</v>
      </c>
      <c r="B21" s="12" t="s">
        <v>25</v>
      </c>
    </row>
    <row r="22" spans="1:6" x14ac:dyDescent="0.35">
      <c r="A22" s="12">
        <v>472</v>
      </c>
      <c r="B22" s="330" t="s">
        <v>26</v>
      </c>
      <c r="C22" s="320"/>
      <c r="D22" s="320"/>
      <c r="E22" s="320"/>
      <c r="F22" s="320"/>
    </row>
    <row r="23" spans="1:6" x14ac:dyDescent="0.35">
      <c r="A23" s="12">
        <v>472</v>
      </c>
      <c r="B23" s="330" t="s">
        <v>30</v>
      </c>
      <c r="C23" s="320"/>
      <c r="D23" s="320"/>
      <c r="E23" s="320"/>
      <c r="F23" s="320"/>
    </row>
    <row r="24" spans="1:6" x14ac:dyDescent="0.35">
      <c r="A24" s="12" t="s">
        <v>3</v>
      </c>
      <c r="B24" s="12" t="s">
        <v>19</v>
      </c>
      <c r="D24" s="320"/>
      <c r="E24" s="320"/>
      <c r="F24" s="320"/>
    </row>
    <row r="25" spans="1:6" x14ac:dyDescent="0.35">
      <c r="B25" s="320"/>
      <c r="C25" s="320"/>
      <c r="D25" s="320"/>
      <c r="E25" s="320"/>
      <c r="F25" s="320"/>
    </row>
    <row r="26" spans="1:6" x14ac:dyDescent="0.35">
      <c r="B26" s="320"/>
      <c r="C26" s="320"/>
      <c r="D26" s="320"/>
      <c r="E26" s="320"/>
      <c r="F26" s="320"/>
    </row>
    <row r="27" spans="1:6" x14ac:dyDescent="0.35">
      <c r="B27" s="320"/>
      <c r="C27" s="320"/>
      <c r="D27" s="320"/>
      <c r="E27" s="320"/>
      <c r="F27" s="320"/>
    </row>
    <row r="28" spans="1:6" x14ac:dyDescent="0.35">
      <c r="B28" s="320"/>
      <c r="C28" s="320"/>
      <c r="D28" s="320"/>
      <c r="E28" s="320"/>
      <c r="F28" s="320"/>
    </row>
    <row r="29" spans="1:6" x14ac:dyDescent="0.35">
      <c r="B29" s="320"/>
      <c r="C29" s="320"/>
      <c r="D29" s="320"/>
      <c r="E29" s="320"/>
      <c r="F29" s="320"/>
    </row>
    <row r="30" spans="1:6" x14ac:dyDescent="0.35">
      <c r="B30" s="320"/>
      <c r="C30" s="320"/>
      <c r="D30" s="320"/>
      <c r="E30" s="320"/>
      <c r="F30" s="320"/>
    </row>
    <row r="31" spans="1:6" x14ac:dyDescent="0.35">
      <c r="B31" s="320"/>
      <c r="C31" s="320"/>
      <c r="D31" s="320"/>
      <c r="E31" s="320"/>
      <c r="F31" s="320"/>
    </row>
    <row r="32" spans="1:6" x14ac:dyDescent="0.35">
      <c r="B32" s="320"/>
      <c r="C32" s="320"/>
      <c r="D32" s="320"/>
      <c r="E32" s="320"/>
      <c r="F32" s="320"/>
    </row>
    <row r="33" spans="1:6" x14ac:dyDescent="0.35">
      <c r="B33" s="320"/>
      <c r="C33" s="320"/>
      <c r="D33" s="320"/>
      <c r="E33" s="320"/>
      <c r="F33" s="320"/>
    </row>
    <row r="34" spans="1:6" x14ac:dyDescent="0.35">
      <c r="B34" s="320"/>
      <c r="C34" s="320"/>
      <c r="D34" s="320"/>
      <c r="E34" s="320"/>
      <c r="F34" s="320"/>
    </row>
    <row r="35" spans="1:6" x14ac:dyDescent="0.35">
      <c r="B35" s="320"/>
      <c r="C35" s="320"/>
      <c r="D35" s="320"/>
      <c r="E35" s="320"/>
      <c r="F35" s="320"/>
    </row>
    <row r="36" spans="1:6" x14ac:dyDescent="0.35">
      <c r="B36" s="320"/>
      <c r="C36" s="320"/>
      <c r="D36" s="320"/>
      <c r="E36" s="320"/>
      <c r="F36" s="320"/>
    </row>
    <row r="37" spans="1:6" x14ac:dyDescent="0.35">
      <c r="B37" s="320"/>
      <c r="C37" s="320"/>
      <c r="D37" s="320"/>
      <c r="E37" s="320"/>
      <c r="F37" s="320"/>
    </row>
    <row r="38" spans="1:6" x14ac:dyDescent="0.35">
      <c r="B38" s="320"/>
      <c r="C38" s="320"/>
      <c r="D38" s="320"/>
      <c r="E38" s="320"/>
      <c r="F38" s="320"/>
    </row>
    <row r="39" spans="1:6" x14ac:dyDescent="0.35">
      <c r="B39" s="320"/>
      <c r="C39" s="320"/>
      <c r="D39" s="320"/>
      <c r="E39" s="320"/>
      <c r="F39" s="320"/>
    </row>
    <row r="40" spans="1:6" x14ac:dyDescent="0.35">
      <c r="A40" s="320" t="s">
        <v>67</v>
      </c>
      <c r="B40" s="320" t="s">
        <v>69</v>
      </c>
      <c r="C40" t="s">
        <v>70</v>
      </c>
      <c r="D40" s="320" t="s">
        <v>71</v>
      </c>
      <c r="E40" t="s">
        <v>72</v>
      </c>
    </row>
    <row r="41" spans="1:6" x14ac:dyDescent="0.35">
      <c r="A41" s="320">
        <v>472</v>
      </c>
      <c r="B41" t="s">
        <v>65</v>
      </c>
      <c r="C41" s="320" t="str">
        <f t="shared" ref="C41:C83" si="0">_xlfn.CONCAT(A41,B41)</f>
        <v>472BSS</v>
      </c>
      <c r="D41" s="320" t="s">
        <v>19</v>
      </c>
    </row>
    <row r="42" spans="1:6" x14ac:dyDescent="0.35">
      <c r="A42" s="320">
        <v>472</v>
      </c>
      <c r="B42" t="s">
        <v>58</v>
      </c>
      <c r="C42" s="320" t="str">
        <f t="shared" si="0"/>
        <v xml:space="preserve">472BSS </v>
      </c>
      <c r="D42" s="320" t="s">
        <v>19</v>
      </c>
    </row>
    <row r="43" spans="1:6" x14ac:dyDescent="0.35">
      <c r="A43" s="320">
        <v>472</v>
      </c>
      <c r="B43" t="s">
        <v>60</v>
      </c>
      <c r="C43" s="320" t="str">
        <f t="shared" si="0"/>
        <v>472DC-IT</v>
      </c>
      <c r="D43" t="s">
        <v>13</v>
      </c>
    </row>
    <row r="44" spans="1:6" x14ac:dyDescent="0.35">
      <c r="A44" s="320">
        <v>472</v>
      </c>
      <c r="B44" t="s">
        <v>30</v>
      </c>
      <c r="C44" s="320" t="str">
        <f t="shared" si="0"/>
        <v>472DR</v>
      </c>
      <c r="D44" s="320" t="s">
        <v>30</v>
      </c>
    </row>
    <row r="45" spans="1:6" x14ac:dyDescent="0.35">
      <c r="A45" s="320">
        <v>472</v>
      </c>
      <c r="B45" t="s">
        <v>24</v>
      </c>
      <c r="C45" s="320" t="str">
        <f t="shared" si="0"/>
        <v>472DWDM</v>
      </c>
      <c r="D45" s="320" t="s">
        <v>24</v>
      </c>
    </row>
    <row r="46" spans="1:6" x14ac:dyDescent="0.35">
      <c r="A46" s="320">
        <v>472</v>
      </c>
      <c r="B46" t="s">
        <v>61</v>
      </c>
      <c r="C46" s="320" t="str">
        <f t="shared" si="0"/>
        <v>472GIS</v>
      </c>
      <c r="D46" t="s">
        <v>19</v>
      </c>
    </row>
    <row r="47" spans="1:6" x14ac:dyDescent="0.35">
      <c r="A47" s="320">
        <v>472</v>
      </c>
      <c r="B47" t="s">
        <v>26</v>
      </c>
      <c r="C47" s="320" t="str">
        <f t="shared" si="0"/>
        <v>472GPON</v>
      </c>
      <c r="D47" t="s">
        <v>26</v>
      </c>
    </row>
    <row r="48" spans="1:6" x14ac:dyDescent="0.35">
      <c r="A48" s="320">
        <v>472</v>
      </c>
      <c r="B48" t="s">
        <v>59</v>
      </c>
      <c r="C48" s="320" t="str">
        <f t="shared" si="0"/>
        <v>472IP/MPLS</v>
      </c>
      <c r="D48" s="320" t="s">
        <v>25</v>
      </c>
    </row>
    <row r="49" spans="1:6" x14ac:dyDescent="0.35">
      <c r="A49" s="320">
        <v>472</v>
      </c>
      <c r="B49" t="s">
        <v>62</v>
      </c>
      <c r="C49" s="320" t="str">
        <f t="shared" si="0"/>
        <v>472NSO</v>
      </c>
      <c r="D49" t="s">
        <v>19</v>
      </c>
    </row>
    <row r="50" spans="1:6" x14ac:dyDescent="0.35">
      <c r="A50" s="320">
        <v>472</v>
      </c>
      <c r="B50" t="s">
        <v>63</v>
      </c>
      <c r="C50" s="320" t="str">
        <f t="shared" si="0"/>
        <v>472OSS</v>
      </c>
      <c r="D50" t="s">
        <v>19</v>
      </c>
    </row>
    <row r="51" spans="1:6" x14ac:dyDescent="0.35">
      <c r="A51" s="320">
        <v>472</v>
      </c>
      <c r="B51" t="s">
        <v>57</v>
      </c>
      <c r="C51" s="320" t="str">
        <f t="shared" si="0"/>
        <v>472Security &amp; Regulatory Compliance</v>
      </c>
      <c r="D51" t="s">
        <v>14</v>
      </c>
    </row>
    <row r="52" spans="1:6" x14ac:dyDescent="0.35">
      <c r="A52" s="320">
        <v>472</v>
      </c>
      <c r="B52" t="s">
        <v>64</v>
      </c>
      <c r="C52" s="320" t="str">
        <f t="shared" si="0"/>
        <v>472TNOC-Ops</v>
      </c>
      <c r="D52" t="s">
        <v>13</v>
      </c>
    </row>
    <row r="53" spans="1:6" x14ac:dyDescent="0.35">
      <c r="A53" s="320" t="s">
        <v>2</v>
      </c>
      <c r="B53" s="320" t="s">
        <v>73</v>
      </c>
      <c r="C53" t="str">
        <f t="shared" si="0"/>
        <v>MOMNOC Operationalization</v>
      </c>
      <c r="D53" t="s">
        <v>13</v>
      </c>
    </row>
    <row r="54" spans="1:6" x14ac:dyDescent="0.35">
      <c r="A54" s="320" t="s">
        <v>2</v>
      </c>
      <c r="B54" s="320" t="s">
        <v>59</v>
      </c>
      <c r="C54" t="str">
        <f t="shared" si="0"/>
        <v>MOMIP/MPLS</v>
      </c>
      <c r="D54" t="s">
        <v>25</v>
      </c>
    </row>
    <row r="55" spans="1:6" x14ac:dyDescent="0.35">
      <c r="A55" t="s">
        <v>2</v>
      </c>
      <c r="B55" s="320" t="s">
        <v>74</v>
      </c>
      <c r="C55" t="str">
        <f t="shared" si="0"/>
        <v>MOMWFM</v>
      </c>
      <c r="D55" t="s">
        <v>19</v>
      </c>
      <c r="F55" s="320"/>
    </row>
    <row r="56" spans="1:6" x14ac:dyDescent="0.35">
      <c r="A56" t="s">
        <v>2</v>
      </c>
      <c r="B56" s="320" t="s">
        <v>65</v>
      </c>
      <c r="C56" t="str">
        <f t="shared" si="0"/>
        <v>MOMBSS</v>
      </c>
      <c r="D56" t="s">
        <v>19</v>
      </c>
      <c r="F56" s="320"/>
    </row>
    <row r="57" spans="1:6" x14ac:dyDescent="0.35">
      <c r="A57" t="s">
        <v>2</v>
      </c>
      <c r="B57" s="320" t="s">
        <v>63</v>
      </c>
      <c r="C57" t="str">
        <f t="shared" si="0"/>
        <v>MOMOSS</v>
      </c>
      <c r="D57" t="s">
        <v>19</v>
      </c>
      <c r="F57" s="320"/>
    </row>
    <row r="58" spans="1:6" x14ac:dyDescent="0.35">
      <c r="A58" t="s">
        <v>2</v>
      </c>
      <c r="B58" s="320" t="s">
        <v>61</v>
      </c>
      <c r="C58" t="str">
        <f t="shared" si="0"/>
        <v>MOMGIS</v>
      </c>
      <c r="D58" t="s">
        <v>19</v>
      </c>
      <c r="F58" s="320"/>
    </row>
    <row r="59" spans="1:6" x14ac:dyDescent="0.35">
      <c r="A59" t="s">
        <v>2</v>
      </c>
      <c r="B59" s="320" t="s">
        <v>75</v>
      </c>
      <c r="C59" t="str">
        <f t="shared" si="0"/>
        <v>MOMPM Tool Issue</v>
      </c>
      <c r="D59" t="s">
        <v>43</v>
      </c>
      <c r="F59" s="320"/>
    </row>
    <row r="60" spans="1:6" x14ac:dyDescent="0.35">
      <c r="A60" t="s">
        <v>2</v>
      </c>
      <c r="B60" s="320" t="s">
        <v>76</v>
      </c>
      <c r="C60" s="320" t="str">
        <f t="shared" si="0"/>
        <v>MOMT&amp;D Environment</v>
      </c>
      <c r="D60" t="s">
        <v>43</v>
      </c>
      <c r="F60" s="320"/>
    </row>
    <row r="61" spans="1:6" x14ac:dyDescent="0.35">
      <c r="A61" t="s">
        <v>2</v>
      </c>
      <c r="B61" s="320" t="s">
        <v>26</v>
      </c>
      <c r="C61" s="320" t="str">
        <f t="shared" si="0"/>
        <v>MOMGPON</v>
      </c>
      <c r="D61" t="s">
        <v>26</v>
      </c>
      <c r="F61" s="320"/>
    </row>
    <row r="62" spans="1:6" x14ac:dyDescent="0.35">
      <c r="A62" t="s">
        <v>2</v>
      </c>
      <c r="B62" s="320" t="s">
        <v>30</v>
      </c>
      <c r="C62" s="320" t="str">
        <f t="shared" si="0"/>
        <v>MOMDR</v>
      </c>
      <c r="D62" s="320" t="s">
        <v>30</v>
      </c>
      <c r="F62" s="320"/>
    </row>
    <row r="63" spans="1:6" x14ac:dyDescent="0.35">
      <c r="A63" t="s">
        <v>2</v>
      </c>
      <c r="B63" s="320" t="s">
        <v>77</v>
      </c>
      <c r="C63" s="320" t="str">
        <f t="shared" si="0"/>
        <v>MOMHelpdesk</v>
      </c>
      <c r="D63" t="s">
        <v>21</v>
      </c>
      <c r="F63" s="320"/>
    </row>
    <row r="64" spans="1:6" x14ac:dyDescent="0.35">
      <c r="A64" t="s">
        <v>2</v>
      </c>
      <c r="B64" s="320" t="s">
        <v>78</v>
      </c>
      <c r="C64" s="320" t="str">
        <f t="shared" si="0"/>
        <v>MOMField Related</v>
      </c>
      <c r="D64" s="320" t="s">
        <v>33</v>
      </c>
      <c r="F64" s="320"/>
    </row>
    <row r="65" spans="1:6" x14ac:dyDescent="0.35">
      <c r="A65" t="s">
        <v>2</v>
      </c>
      <c r="B65" s="320" t="s">
        <v>57</v>
      </c>
      <c r="C65" s="320" t="str">
        <f t="shared" si="0"/>
        <v>MOMSecurity &amp; Regulatory Compliance</v>
      </c>
      <c r="D65" s="320" t="s">
        <v>14</v>
      </c>
      <c r="F65" s="320"/>
    </row>
    <row r="66" spans="1:6" x14ac:dyDescent="0.35">
      <c r="A66" t="s">
        <v>2</v>
      </c>
      <c r="B66" s="320" t="s">
        <v>60</v>
      </c>
      <c r="C66" s="320" t="str">
        <f t="shared" si="0"/>
        <v>MOMDC-IT</v>
      </c>
      <c r="D66" s="320" t="s">
        <v>13</v>
      </c>
      <c r="F66" s="320"/>
    </row>
    <row r="67" spans="1:6" x14ac:dyDescent="0.35">
      <c r="A67" t="s">
        <v>2</v>
      </c>
      <c r="B67" s="320" t="s">
        <v>79</v>
      </c>
      <c r="C67" s="320" t="str">
        <f t="shared" si="0"/>
        <v>MOMOEM Related</v>
      </c>
      <c r="D67" s="320" t="s">
        <v>34</v>
      </c>
      <c r="F67" s="320"/>
    </row>
    <row r="68" spans="1:6" x14ac:dyDescent="0.35">
      <c r="A68" t="s">
        <v>2</v>
      </c>
      <c r="B68" s="320" t="s">
        <v>62</v>
      </c>
      <c r="C68" s="320" t="str">
        <f t="shared" si="0"/>
        <v>MOMNSO</v>
      </c>
      <c r="D68" t="s">
        <v>19</v>
      </c>
      <c r="F68" s="320"/>
    </row>
    <row r="69" spans="1:6" x14ac:dyDescent="0.35">
      <c r="A69" t="s">
        <v>2</v>
      </c>
      <c r="B69" s="320" t="s">
        <v>80</v>
      </c>
      <c r="C69" s="320" t="str">
        <f t="shared" si="0"/>
        <v>MOMAll Domain</v>
      </c>
      <c r="D69" t="s">
        <v>19</v>
      </c>
      <c r="F69" s="320"/>
    </row>
    <row r="70" spans="1:6" x14ac:dyDescent="0.35">
      <c r="A70" t="s">
        <v>2</v>
      </c>
      <c r="B70" s="320" t="s">
        <v>81</v>
      </c>
      <c r="C70" s="320" t="str">
        <f t="shared" si="0"/>
        <v>MOMIPDR</v>
      </c>
      <c r="D70" t="s">
        <v>19</v>
      </c>
      <c r="F70" s="320"/>
    </row>
    <row r="71" spans="1:6" x14ac:dyDescent="0.35">
      <c r="A71" t="s">
        <v>2</v>
      </c>
      <c r="B71" s="320" t="s">
        <v>24</v>
      </c>
      <c r="C71" s="320" t="str">
        <f t="shared" si="0"/>
        <v>MOMDWDM</v>
      </c>
      <c r="D71" t="s">
        <v>24</v>
      </c>
      <c r="F71" s="320"/>
    </row>
    <row r="72" spans="1:6" x14ac:dyDescent="0.35">
      <c r="A72" t="s">
        <v>3</v>
      </c>
      <c r="B72" t="s">
        <v>26</v>
      </c>
      <c r="C72" t="str">
        <f t="shared" si="0"/>
        <v>NOCGPON</v>
      </c>
      <c r="D72" t="s">
        <v>19</v>
      </c>
    </row>
    <row r="73" spans="1:6" x14ac:dyDescent="0.35">
      <c r="A73" t="s">
        <v>3</v>
      </c>
      <c r="B73" t="s">
        <v>80</v>
      </c>
      <c r="C73" t="str">
        <f t="shared" si="0"/>
        <v>NOCAll Domain</v>
      </c>
      <c r="D73" t="s">
        <v>19</v>
      </c>
    </row>
    <row r="74" spans="1:6" x14ac:dyDescent="0.35">
      <c r="A74" t="s">
        <v>3</v>
      </c>
      <c r="B74" t="s">
        <v>63</v>
      </c>
      <c r="C74" t="str">
        <f t="shared" si="0"/>
        <v>NOCOSS</v>
      </c>
      <c r="D74" t="s">
        <v>19</v>
      </c>
    </row>
    <row r="75" spans="1:6" x14ac:dyDescent="0.35">
      <c r="A75" t="s">
        <v>3</v>
      </c>
      <c r="B75" t="s">
        <v>24</v>
      </c>
      <c r="C75" t="str">
        <f t="shared" si="0"/>
        <v>NOCDWDM</v>
      </c>
      <c r="D75" t="s">
        <v>19</v>
      </c>
    </row>
    <row r="76" spans="1:6" x14ac:dyDescent="0.35">
      <c r="A76" t="s">
        <v>3</v>
      </c>
      <c r="B76" t="s">
        <v>59</v>
      </c>
      <c r="C76" t="str">
        <f t="shared" si="0"/>
        <v>NOCIP/MPLS</v>
      </c>
      <c r="D76" t="s">
        <v>19</v>
      </c>
    </row>
    <row r="77" spans="1:6" x14ac:dyDescent="0.35">
      <c r="A77" t="s">
        <v>3</v>
      </c>
      <c r="B77" t="s">
        <v>77</v>
      </c>
      <c r="C77" t="str">
        <f t="shared" si="0"/>
        <v>NOCHelpdesk</v>
      </c>
      <c r="D77" t="s">
        <v>19</v>
      </c>
    </row>
    <row r="78" spans="1:6" x14ac:dyDescent="0.35">
      <c r="A78" t="s">
        <v>3</v>
      </c>
      <c r="B78" t="s">
        <v>65</v>
      </c>
      <c r="C78" t="str">
        <f t="shared" si="0"/>
        <v>NOCBSS</v>
      </c>
      <c r="D78" t="s">
        <v>19</v>
      </c>
    </row>
    <row r="79" spans="1:6" x14ac:dyDescent="0.35">
      <c r="A79" t="s">
        <v>3</v>
      </c>
      <c r="B79" t="s">
        <v>74</v>
      </c>
      <c r="C79" t="str">
        <f t="shared" si="0"/>
        <v>NOCWFM</v>
      </c>
      <c r="D79" t="s">
        <v>19</v>
      </c>
    </row>
    <row r="80" spans="1:6" x14ac:dyDescent="0.35">
      <c r="A80" t="s">
        <v>3</v>
      </c>
      <c r="B80" t="s">
        <v>82</v>
      </c>
      <c r="C80" t="str">
        <f t="shared" si="0"/>
        <v>NOCDC Passive Infra</v>
      </c>
      <c r="D80" t="s">
        <v>19</v>
      </c>
    </row>
    <row r="81" spans="1:4" x14ac:dyDescent="0.35">
      <c r="A81" t="s">
        <v>3</v>
      </c>
      <c r="B81" t="s">
        <v>83</v>
      </c>
      <c r="C81" t="str">
        <f t="shared" si="0"/>
        <v>NOCOSS and NSO</v>
      </c>
      <c r="D81" t="s">
        <v>19</v>
      </c>
    </row>
    <row r="82" spans="1:4" x14ac:dyDescent="0.35">
      <c r="A82" t="s">
        <v>3</v>
      </c>
      <c r="B82" t="s">
        <v>81</v>
      </c>
      <c r="C82" t="str">
        <f t="shared" si="0"/>
        <v>NOCIPDR</v>
      </c>
      <c r="D82" t="s">
        <v>19</v>
      </c>
    </row>
    <row r="83" spans="1:4" x14ac:dyDescent="0.35">
      <c r="A83" t="s">
        <v>3</v>
      </c>
      <c r="B83" t="s">
        <v>62</v>
      </c>
      <c r="C83" t="str">
        <f t="shared" si="0"/>
        <v>NOCNSO</v>
      </c>
      <c r="D83" t="s">
        <v>19</v>
      </c>
    </row>
  </sheetData>
  <dataValidations count="3">
    <dataValidation type="list" allowBlank="1" showInputMessage="1" showErrorMessage="1" sqref="D53:D71" xr:uid="{4466E5DC-21AD-48FA-A766-FC9E26F2BEC3}">
      <formula1>$B$2:$B$16</formula1>
    </dataValidation>
    <dataValidation type="list" allowBlank="1" showInputMessage="1" showErrorMessage="1" sqref="D73:D83 D72" xr:uid="{F0658D57-F4AC-4109-922C-54A0658DFD31}">
      <formula1>$B$24</formula1>
    </dataValidation>
    <dataValidation type="list" allowBlank="1" showInputMessage="1" showErrorMessage="1" sqref="D41:D52" xr:uid="{25C2BA69-4E32-4216-BCA9-DB9B85986296}">
      <formula1>$B$17:$B$23</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C10C6-F739-4A68-93D7-6222FA683524}">
  <dimension ref="A1:R25"/>
  <sheetViews>
    <sheetView workbookViewId="0">
      <selection activeCell="E5" sqref="E5"/>
    </sheetView>
  </sheetViews>
  <sheetFormatPr defaultColWidth="8.81640625" defaultRowHeight="14.5" x14ac:dyDescent="0.35"/>
  <cols>
    <col min="1" max="1" width="28.1796875" bestFit="1" customWidth="1"/>
    <col min="2" max="2" width="15.453125" bestFit="1" customWidth="1"/>
    <col min="3" max="3" width="6.453125" bestFit="1" customWidth="1"/>
    <col min="4" max="4" width="24.453125" bestFit="1" customWidth="1"/>
    <col min="5" max="5" width="22.1796875" bestFit="1" customWidth="1"/>
    <col min="6" max="7" width="51" bestFit="1" customWidth="1"/>
    <col min="8" max="8" width="22.81640625" bestFit="1" customWidth="1"/>
    <col min="9" max="9" width="5.453125" bestFit="1" customWidth="1"/>
    <col min="10" max="10" width="4.1796875" bestFit="1" customWidth="1"/>
    <col min="11" max="11" width="6.81640625" bestFit="1" customWidth="1"/>
    <col min="12" max="12" width="10.1796875" bestFit="1" customWidth="1"/>
    <col min="13" max="13" width="11.453125" bestFit="1" customWidth="1"/>
    <col min="14" max="14" width="12.453125" bestFit="1" customWidth="1"/>
    <col min="15" max="16" width="22" bestFit="1" customWidth="1"/>
    <col min="17" max="17" width="12.81640625" bestFit="1" customWidth="1"/>
    <col min="18" max="18" width="10.453125" bestFit="1" customWidth="1"/>
    <col min="19" max="27" width="24.453125" bestFit="1" customWidth="1"/>
    <col min="28" max="28" width="15.81640625" bestFit="1" customWidth="1"/>
    <col min="29" max="29" width="12.81640625" bestFit="1" customWidth="1"/>
    <col min="30" max="30" width="10.453125" bestFit="1" customWidth="1"/>
  </cols>
  <sheetData>
    <row r="1" spans="1:18" x14ac:dyDescent="0.35">
      <c r="A1" s="255" t="s">
        <v>84</v>
      </c>
      <c r="B1" t="s">
        <v>2</v>
      </c>
    </row>
    <row r="2" spans="1:18" x14ac:dyDescent="0.35">
      <c r="A2" s="255" t="s">
        <v>85</v>
      </c>
      <c r="B2" t="s">
        <v>86</v>
      </c>
    </row>
    <row r="4" spans="1:18" x14ac:dyDescent="0.35">
      <c r="A4" s="255" t="s">
        <v>87</v>
      </c>
      <c r="B4" s="255" t="s">
        <v>88</v>
      </c>
    </row>
    <row r="5" spans="1:18" x14ac:dyDescent="0.35">
      <c r="A5" s="255" t="s">
        <v>89</v>
      </c>
      <c r="B5" t="s">
        <v>90</v>
      </c>
      <c r="C5" t="s">
        <v>8</v>
      </c>
      <c r="D5" t="s">
        <v>48</v>
      </c>
      <c r="E5" t="s">
        <v>45</v>
      </c>
      <c r="F5" t="s">
        <v>91</v>
      </c>
      <c r="G5" t="s">
        <v>92</v>
      </c>
      <c r="H5" t="s">
        <v>50</v>
      </c>
      <c r="I5" t="s">
        <v>40</v>
      </c>
      <c r="J5" t="s">
        <v>46</v>
      </c>
      <c r="K5" t="s">
        <v>41</v>
      </c>
      <c r="L5" t="s">
        <v>51</v>
      </c>
      <c r="M5" t="s">
        <v>53</v>
      </c>
      <c r="N5" t="s">
        <v>52</v>
      </c>
      <c r="O5" t="s">
        <v>93</v>
      </c>
      <c r="P5" t="s">
        <v>94</v>
      </c>
      <c r="Q5" t="s">
        <v>95</v>
      </c>
      <c r="R5" t="s">
        <v>42</v>
      </c>
    </row>
    <row r="6" spans="1:18" x14ac:dyDescent="0.35">
      <c r="A6" s="77" t="s">
        <v>80</v>
      </c>
      <c r="B6">
        <v>1</v>
      </c>
      <c r="R6">
        <v>1</v>
      </c>
    </row>
    <row r="7" spans="1:18" x14ac:dyDescent="0.35">
      <c r="A7" s="77" t="s">
        <v>65</v>
      </c>
      <c r="I7">
        <v>344</v>
      </c>
      <c r="J7">
        <v>5</v>
      </c>
      <c r="L7">
        <v>12</v>
      </c>
      <c r="O7">
        <v>1</v>
      </c>
      <c r="P7">
        <v>1</v>
      </c>
      <c r="R7">
        <v>363</v>
      </c>
    </row>
    <row r="8" spans="1:18" x14ac:dyDescent="0.35">
      <c r="A8" s="77" t="s">
        <v>60</v>
      </c>
      <c r="I8">
        <v>1</v>
      </c>
      <c r="R8">
        <v>1</v>
      </c>
    </row>
    <row r="9" spans="1:18" x14ac:dyDescent="0.35">
      <c r="A9" s="77" t="s">
        <v>30</v>
      </c>
      <c r="E9">
        <v>1</v>
      </c>
      <c r="I9">
        <v>2</v>
      </c>
      <c r="R9">
        <v>3</v>
      </c>
    </row>
    <row r="10" spans="1:18" x14ac:dyDescent="0.35">
      <c r="A10" s="77" t="s">
        <v>24</v>
      </c>
      <c r="F10">
        <v>1</v>
      </c>
      <c r="G10">
        <v>1</v>
      </c>
      <c r="R10">
        <v>2</v>
      </c>
    </row>
    <row r="11" spans="1:18" x14ac:dyDescent="0.35">
      <c r="A11" s="77" t="s">
        <v>78</v>
      </c>
      <c r="B11">
        <v>23</v>
      </c>
      <c r="I11">
        <v>1</v>
      </c>
      <c r="R11">
        <v>24</v>
      </c>
    </row>
    <row r="12" spans="1:18" x14ac:dyDescent="0.35">
      <c r="A12" s="77" t="s">
        <v>61</v>
      </c>
      <c r="I12">
        <v>1</v>
      </c>
      <c r="J12">
        <v>3</v>
      </c>
      <c r="L12">
        <v>35</v>
      </c>
      <c r="M12">
        <v>7</v>
      </c>
      <c r="N12">
        <v>8</v>
      </c>
      <c r="R12">
        <v>54</v>
      </c>
    </row>
    <row r="13" spans="1:18" x14ac:dyDescent="0.35">
      <c r="A13" s="77" t="s">
        <v>26</v>
      </c>
      <c r="E13">
        <v>1</v>
      </c>
      <c r="H13">
        <v>2</v>
      </c>
      <c r="J13">
        <v>1</v>
      </c>
      <c r="R13">
        <v>4</v>
      </c>
    </row>
    <row r="14" spans="1:18" x14ac:dyDescent="0.35">
      <c r="A14" s="77" t="s">
        <v>77</v>
      </c>
      <c r="D14">
        <v>58</v>
      </c>
      <c r="E14">
        <v>3</v>
      </c>
      <c r="I14">
        <v>1</v>
      </c>
      <c r="J14">
        <v>21</v>
      </c>
      <c r="R14">
        <v>83</v>
      </c>
    </row>
    <row r="15" spans="1:18" x14ac:dyDescent="0.35">
      <c r="A15" s="77" t="s">
        <v>59</v>
      </c>
      <c r="B15">
        <v>1</v>
      </c>
      <c r="C15">
        <v>2</v>
      </c>
      <c r="R15">
        <v>3</v>
      </c>
    </row>
    <row r="16" spans="1:18" x14ac:dyDescent="0.35">
      <c r="A16" s="77" t="s">
        <v>73</v>
      </c>
      <c r="B16">
        <v>163</v>
      </c>
      <c r="C16">
        <v>77</v>
      </c>
      <c r="E16">
        <v>1</v>
      </c>
      <c r="I16">
        <v>23</v>
      </c>
      <c r="K16">
        <v>6</v>
      </c>
      <c r="L16">
        <v>1</v>
      </c>
      <c r="R16">
        <v>271</v>
      </c>
    </row>
    <row r="17" spans="1:18" x14ac:dyDescent="0.35">
      <c r="A17" s="77" t="s">
        <v>62</v>
      </c>
      <c r="B17">
        <v>55</v>
      </c>
      <c r="R17">
        <v>55</v>
      </c>
    </row>
    <row r="18" spans="1:18" x14ac:dyDescent="0.35">
      <c r="A18" s="77" t="s">
        <v>79</v>
      </c>
      <c r="B18">
        <v>100</v>
      </c>
      <c r="R18">
        <v>100</v>
      </c>
    </row>
    <row r="19" spans="1:18" x14ac:dyDescent="0.35">
      <c r="A19" s="77" t="s">
        <v>63</v>
      </c>
      <c r="I19">
        <v>4</v>
      </c>
      <c r="J19">
        <v>10</v>
      </c>
      <c r="L19">
        <v>25</v>
      </c>
      <c r="M19">
        <v>3</v>
      </c>
      <c r="Q19">
        <v>2</v>
      </c>
      <c r="R19">
        <v>44</v>
      </c>
    </row>
    <row r="20" spans="1:18" x14ac:dyDescent="0.35">
      <c r="A20" s="77" t="s">
        <v>75</v>
      </c>
      <c r="B20">
        <v>1</v>
      </c>
      <c r="L20">
        <v>1</v>
      </c>
      <c r="R20">
        <v>2</v>
      </c>
    </row>
    <row r="21" spans="1:18" x14ac:dyDescent="0.35">
      <c r="A21" s="77" t="s">
        <v>74</v>
      </c>
      <c r="B21">
        <v>23</v>
      </c>
      <c r="C21">
        <v>1</v>
      </c>
      <c r="I21">
        <v>6</v>
      </c>
      <c r="J21">
        <v>2</v>
      </c>
      <c r="L21">
        <v>55</v>
      </c>
      <c r="M21">
        <v>3</v>
      </c>
      <c r="N21">
        <v>7</v>
      </c>
      <c r="R21">
        <v>97</v>
      </c>
    </row>
    <row r="22" spans="1:18" x14ac:dyDescent="0.35">
      <c r="A22" s="77" t="s">
        <v>57</v>
      </c>
      <c r="B22">
        <v>157</v>
      </c>
      <c r="I22">
        <v>1</v>
      </c>
      <c r="R22">
        <v>158</v>
      </c>
    </row>
    <row r="23" spans="1:18" x14ac:dyDescent="0.35">
      <c r="A23" s="77" t="s">
        <v>76</v>
      </c>
      <c r="B23">
        <v>1</v>
      </c>
      <c r="D23">
        <v>4</v>
      </c>
      <c r="E23">
        <v>5</v>
      </c>
      <c r="I23">
        <v>2</v>
      </c>
      <c r="R23">
        <v>12</v>
      </c>
    </row>
    <row r="24" spans="1:18" x14ac:dyDescent="0.35">
      <c r="A24" s="77" t="s">
        <v>81</v>
      </c>
      <c r="B24">
        <v>1</v>
      </c>
      <c r="R24">
        <v>1</v>
      </c>
    </row>
    <row r="25" spans="1:18" x14ac:dyDescent="0.35">
      <c r="A25" s="77" t="s">
        <v>42</v>
      </c>
      <c r="B25">
        <v>526</v>
      </c>
      <c r="C25">
        <v>80</v>
      </c>
      <c r="D25">
        <v>62</v>
      </c>
      <c r="E25">
        <v>11</v>
      </c>
      <c r="F25">
        <v>1</v>
      </c>
      <c r="G25">
        <v>1</v>
      </c>
      <c r="H25">
        <v>2</v>
      </c>
      <c r="I25">
        <v>386</v>
      </c>
      <c r="J25">
        <v>42</v>
      </c>
      <c r="K25">
        <v>6</v>
      </c>
      <c r="L25">
        <v>129</v>
      </c>
      <c r="M25">
        <v>13</v>
      </c>
      <c r="N25">
        <v>15</v>
      </c>
      <c r="O25">
        <v>1</v>
      </c>
      <c r="P25">
        <v>1</v>
      </c>
      <c r="Q25">
        <v>2</v>
      </c>
      <c r="R25">
        <v>1278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CA656-678F-4837-8908-71A1CC9A9858}">
  <dimension ref="C3:W32"/>
  <sheetViews>
    <sheetView topLeftCell="B1" workbookViewId="0">
      <selection activeCell="D9" sqref="D9"/>
    </sheetView>
  </sheetViews>
  <sheetFormatPr defaultColWidth="8.81640625" defaultRowHeight="14.5" x14ac:dyDescent="0.35"/>
  <cols>
    <col min="3" max="3" width="23.453125" bestFit="1" customWidth="1"/>
    <col min="4" max="4" width="19.453125" bestFit="1" customWidth="1"/>
    <col min="5" max="5" width="14.1796875" customWidth="1"/>
    <col min="6" max="6" width="12.81640625" customWidth="1"/>
    <col min="7" max="7" width="11.1796875" customWidth="1"/>
    <col min="11" max="11" width="15" customWidth="1"/>
    <col min="12" max="12" width="14" customWidth="1"/>
    <col min="15" max="15" width="15.81640625" customWidth="1"/>
    <col min="16" max="18" width="13.1796875" customWidth="1"/>
    <col min="22" max="22" width="12.1796875" bestFit="1" customWidth="1"/>
  </cols>
  <sheetData>
    <row r="3" spans="3:23" x14ac:dyDescent="0.35">
      <c r="C3" s="355"/>
      <c r="D3" s="355"/>
      <c r="E3" s="355">
        <f>SUBTOTAL(9,E6:E22)</f>
        <v>2429</v>
      </c>
      <c r="F3" s="355">
        <f t="shared" ref="F3:V3" si="0">SUBTOTAL(9,F6:F22)</f>
        <v>588</v>
      </c>
      <c r="G3" s="355">
        <f t="shared" si="0"/>
        <v>469</v>
      </c>
      <c r="H3" s="355">
        <f t="shared" si="0"/>
        <v>5</v>
      </c>
      <c r="I3" s="355">
        <f t="shared" si="0"/>
        <v>1</v>
      </c>
      <c r="J3" s="355">
        <f t="shared" si="0"/>
        <v>2</v>
      </c>
      <c r="K3" s="355">
        <f t="shared" si="0"/>
        <v>6</v>
      </c>
      <c r="L3" s="355">
        <f t="shared" si="0"/>
        <v>25</v>
      </c>
      <c r="M3" s="355">
        <f t="shared" si="0"/>
        <v>5</v>
      </c>
      <c r="N3" s="355">
        <f t="shared" si="0"/>
        <v>15</v>
      </c>
      <c r="O3" s="355">
        <f t="shared" si="0"/>
        <v>1</v>
      </c>
      <c r="P3" s="355">
        <f t="shared" si="0"/>
        <v>3</v>
      </c>
      <c r="Q3" s="355"/>
      <c r="R3" s="355"/>
      <c r="S3" s="355">
        <f t="shared" si="0"/>
        <v>362</v>
      </c>
      <c r="T3" s="355">
        <f t="shared" si="0"/>
        <v>1</v>
      </c>
      <c r="U3" s="355">
        <f t="shared" si="0"/>
        <v>41</v>
      </c>
      <c r="V3" s="355">
        <f t="shared" si="0"/>
        <v>3</v>
      </c>
      <c r="W3" s="422">
        <f>SUM(F3:V3)</f>
        <v>1527</v>
      </c>
    </row>
    <row r="4" spans="3:23" x14ac:dyDescent="0.35">
      <c r="C4" s="643" t="s">
        <v>1</v>
      </c>
      <c r="D4" s="643" t="s">
        <v>96</v>
      </c>
      <c r="E4" s="643" t="s">
        <v>97</v>
      </c>
      <c r="F4" s="643" t="s">
        <v>98</v>
      </c>
      <c r="G4" s="644" t="s">
        <v>99</v>
      </c>
      <c r="H4" s="645" t="s">
        <v>100</v>
      </c>
      <c r="I4" s="646"/>
      <c r="J4" s="646"/>
      <c r="K4" s="646"/>
      <c r="L4" s="646"/>
      <c r="M4" s="646"/>
      <c r="N4" s="646"/>
      <c r="O4" s="646"/>
      <c r="P4" s="646"/>
      <c r="Q4" s="646"/>
      <c r="R4" s="647"/>
      <c r="S4" s="643" t="s">
        <v>46</v>
      </c>
      <c r="T4" s="643"/>
      <c r="U4" s="643" t="s">
        <v>101</v>
      </c>
      <c r="V4" s="641" t="s">
        <v>102</v>
      </c>
    </row>
    <row r="5" spans="3:23" x14ac:dyDescent="0.35">
      <c r="C5" s="643"/>
      <c r="D5" s="643"/>
      <c r="E5" s="643"/>
      <c r="F5" s="643"/>
      <c r="G5" s="644"/>
      <c r="H5" s="354" t="s">
        <v>103</v>
      </c>
      <c r="I5" s="354" t="s">
        <v>104</v>
      </c>
      <c r="J5" s="354" t="s">
        <v>105</v>
      </c>
      <c r="K5" s="354" t="s">
        <v>106</v>
      </c>
      <c r="L5" s="354" t="s">
        <v>107</v>
      </c>
      <c r="M5" s="354" t="s">
        <v>62</v>
      </c>
      <c r="N5" s="354" t="s">
        <v>108</v>
      </c>
      <c r="O5" s="354" t="s">
        <v>109</v>
      </c>
      <c r="P5" s="354" t="s">
        <v>110</v>
      </c>
      <c r="Q5" s="354" t="s">
        <v>111</v>
      </c>
      <c r="R5" s="354" t="s">
        <v>112</v>
      </c>
      <c r="S5" s="354" t="s">
        <v>113</v>
      </c>
      <c r="T5" s="354" t="s">
        <v>114</v>
      </c>
      <c r="U5" s="643"/>
      <c r="V5" s="642"/>
    </row>
    <row r="6" spans="3:23" x14ac:dyDescent="0.35">
      <c r="C6" s="355" t="s">
        <v>24</v>
      </c>
      <c r="D6" s="355" t="s">
        <v>115</v>
      </c>
      <c r="E6" s="355">
        <v>28</v>
      </c>
      <c r="F6" s="355">
        <v>14</v>
      </c>
      <c r="G6" s="355">
        <v>0</v>
      </c>
      <c r="H6" s="355">
        <v>1</v>
      </c>
      <c r="I6" s="355">
        <v>0</v>
      </c>
      <c r="J6" s="355">
        <v>0</v>
      </c>
      <c r="K6" s="355">
        <v>0</v>
      </c>
      <c r="L6" s="355">
        <v>0</v>
      </c>
      <c r="M6" s="355">
        <v>3</v>
      </c>
      <c r="N6" s="355">
        <v>5</v>
      </c>
      <c r="O6" s="355">
        <v>0</v>
      </c>
      <c r="P6" s="355">
        <v>1</v>
      </c>
      <c r="Q6" s="355"/>
      <c r="R6" s="355"/>
      <c r="S6" s="355">
        <v>1</v>
      </c>
      <c r="T6" s="355">
        <v>1</v>
      </c>
      <c r="U6" s="355">
        <v>2</v>
      </c>
      <c r="V6" s="355"/>
    </row>
    <row r="7" spans="3:23" x14ac:dyDescent="0.35">
      <c r="C7" s="355" t="s">
        <v>26</v>
      </c>
      <c r="D7" s="355" t="s">
        <v>116</v>
      </c>
      <c r="E7" s="355">
        <v>156</v>
      </c>
      <c r="F7" s="355">
        <v>107</v>
      </c>
      <c r="G7" s="355">
        <v>0</v>
      </c>
      <c r="H7" s="355">
        <v>0</v>
      </c>
      <c r="I7" s="355">
        <v>1</v>
      </c>
      <c r="J7" s="355">
        <v>2</v>
      </c>
      <c r="K7" s="355">
        <v>6</v>
      </c>
      <c r="L7" s="355">
        <v>25</v>
      </c>
      <c r="M7" s="355">
        <v>2</v>
      </c>
      <c r="N7" s="355">
        <v>0</v>
      </c>
      <c r="O7" s="355">
        <v>0</v>
      </c>
      <c r="P7" s="355">
        <v>2</v>
      </c>
      <c r="Q7" s="355"/>
      <c r="R7" s="355"/>
      <c r="S7" s="355">
        <v>1</v>
      </c>
      <c r="T7" s="355">
        <v>0</v>
      </c>
      <c r="U7" s="355">
        <v>12</v>
      </c>
      <c r="V7" s="355"/>
    </row>
    <row r="8" spans="3:23" x14ac:dyDescent="0.35">
      <c r="C8" s="355" t="s">
        <v>117</v>
      </c>
      <c r="D8" s="355" t="s">
        <v>118</v>
      </c>
      <c r="E8" s="355">
        <v>58</v>
      </c>
      <c r="F8" s="355">
        <v>45</v>
      </c>
      <c r="G8" s="355">
        <v>0</v>
      </c>
      <c r="H8" s="355">
        <v>0</v>
      </c>
      <c r="I8" s="355">
        <v>0</v>
      </c>
      <c r="J8" s="355">
        <v>0</v>
      </c>
      <c r="K8" s="355">
        <v>0</v>
      </c>
      <c r="L8" s="355">
        <v>0</v>
      </c>
      <c r="M8" s="355">
        <v>0</v>
      </c>
      <c r="N8" s="355">
        <v>0</v>
      </c>
      <c r="O8" s="355">
        <v>0</v>
      </c>
      <c r="P8" s="355">
        <v>0</v>
      </c>
      <c r="Q8" s="355"/>
      <c r="R8" s="355"/>
      <c r="S8" s="355">
        <v>13</v>
      </c>
      <c r="T8" s="355">
        <v>0</v>
      </c>
      <c r="U8" s="355">
        <v>0</v>
      </c>
      <c r="V8" s="355"/>
    </row>
    <row r="9" spans="3:23" x14ac:dyDescent="0.35">
      <c r="C9" s="355" t="s">
        <v>62</v>
      </c>
      <c r="D9" s="355" t="s">
        <v>119</v>
      </c>
      <c r="E9" s="355">
        <v>119</v>
      </c>
      <c r="F9" s="355">
        <v>1</v>
      </c>
      <c r="G9" s="355"/>
      <c r="H9" s="355"/>
      <c r="I9" s="355"/>
      <c r="J9" s="355"/>
      <c r="K9" s="355"/>
      <c r="L9" s="355"/>
      <c r="M9" s="355"/>
      <c r="N9" s="355"/>
      <c r="O9" s="355"/>
      <c r="P9" s="355"/>
      <c r="Q9" s="355"/>
      <c r="R9" s="355"/>
      <c r="S9" s="355"/>
      <c r="T9" s="355"/>
      <c r="U9" s="355"/>
      <c r="V9" s="355"/>
    </row>
    <row r="10" spans="3:23" x14ac:dyDescent="0.35">
      <c r="C10" s="355" t="s">
        <v>61</v>
      </c>
      <c r="D10" s="355" t="s">
        <v>120</v>
      </c>
      <c r="E10" s="355">
        <v>106</v>
      </c>
      <c r="F10" s="355">
        <v>51</v>
      </c>
      <c r="G10" s="355">
        <v>38</v>
      </c>
      <c r="H10" s="355">
        <v>3</v>
      </c>
      <c r="I10" s="355">
        <v>0</v>
      </c>
      <c r="J10" s="355">
        <v>0</v>
      </c>
      <c r="K10" s="355">
        <v>0</v>
      </c>
      <c r="L10" s="355">
        <v>0</v>
      </c>
      <c r="M10" s="355">
        <v>0</v>
      </c>
      <c r="N10" s="355">
        <v>0</v>
      </c>
      <c r="O10" s="355">
        <v>0</v>
      </c>
      <c r="P10" s="355">
        <v>0</v>
      </c>
      <c r="Q10" s="355"/>
      <c r="R10" s="355"/>
      <c r="S10" s="355">
        <v>6</v>
      </c>
      <c r="T10" s="355">
        <v>0</v>
      </c>
      <c r="U10" s="355">
        <v>6</v>
      </c>
      <c r="V10" s="355">
        <v>1</v>
      </c>
    </row>
    <row r="11" spans="3:23" x14ac:dyDescent="0.35">
      <c r="C11" s="355" t="s">
        <v>74</v>
      </c>
      <c r="D11" s="355" t="s">
        <v>120</v>
      </c>
      <c r="E11" s="355">
        <v>114</v>
      </c>
      <c r="F11" s="355">
        <v>0</v>
      </c>
      <c r="G11" s="355">
        <v>83</v>
      </c>
      <c r="H11" s="355">
        <v>1</v>
      </c>
      <c r="I11" s="355">
        <v>0</v>
      </c>
      <c r="J11" s="355">
        <v>0</v>
      </c>
      <c r="K11" s="355">
        <v>0</v>
      </c>
      <c r="L11" s="355">
        <v>0</v>
      </c>
      <c r="M11" s="355">
        <v>0</v>
      </c>
      <c r="N11" s="355">
        <v>0</v>
      </c>
      <c r="O11" s="355">
        <v>0</v>
      </c>
      <c r="P11" s="355">
        <v>0</v>
      </c>
      <c r="Q11" s="355"/>
      <c r="R11" s="355"/>
      <c r="S11" s="355">
        <v>15</v>
      </c>
      <c r="T11" s="355">
        <v>0</v>
      </c>
      <c r="U11" s="355">
        <v>13</v>
      </c>
      <c r="V11" s="355">
        <v>2</v>
      </c>
    </row>
    <row r="12" spans="3:23" x14ac:dyDescent="0.35">
      <c r="C12" s="355" t="s">
        <v>121</v>
      </c>
      <c r="D12" s="362" t="s">
        <v>122</v>
      </c>
      <c r="E12" s="355">
        <v>528</v>
      </c>
      <c r="F12" s="355"/>
      <c r="G12" s="355"/>
      <c r="H12" s="355"/>
      <c r="I12" s="355"/>
      <c r="J12" s="355"/>
      <c r="K12" s="355"/>
      <c r="L12" s="355"/>
      <c r="M12" s="355"/>
      <c r="N12" s="355"/>
      <c r="O12" s="355"/>
      <c r="P12" s="355"/>
      <c r="Q12" s="355"/>
      <c r="R12" s="355"/>
      <c r="S12" s="355"/>
      <c r="T12" s="355"/>
      <c r="U12" s="355"/>
      <c r="V12" s="355"/>
    </row>
    <row r="13" spans="3:23" x14ac:dyDescent="0.35">
      <c r="C13" s="355" t="s">
        <v>123</v>
      </c>
      <c r="D13" s="362" t="s">
        <v>122</v>
      </c>
      <c r="E13" s="355">
        <v>20</v>
      </c>
      <c r="F13" s="355"/>
      <c r="G13" s="355"/>
      <c r="H13" s="355"/>
      <c r="I13" s="355"/>
      <c r="J13" s="355"/>
      <c r="K13" s="355"/>
      <c r="L13" s="355"/>
      <c r="M13" s="355"/>
      <c r="N13" s="355"/>
      <c r="O13" s="355"/>
      <c r="P13" s="355"/>
      <c r="Q13" s="355"/>
      <c r="R13" s="355"/>
      <c r="S13" s="355">
        <v>20</v>
      </c>
      <c r="T13" s="355"/>
      <c r="U13" s="355"/>
      <c r="V13" s="355"/>
    </row>
    <row r="14" spans="3:23" x14ac:dyDescent="0.35">
      <c r="C14" s="355" t="s">
        <v>124</v>
      </c>
      <c r="D14" s="355" t="s">
        <v>125</v>
      </c>
      <c r="E14" s="355">
        <v>51</v>
      </c>
      <c r="F14" s="355">
        <v>29</v>
      </c>
      <c r="G14" s="355">
        <v>0</v>
      </c>
      <c r="H14" s="355"/>
      <c r="I14" s="355"/>
      <c r="J14" s="355"/>
      <c r="K14" s="355"/>
      <c r="L14" s="355"/>
      <c r="M14" s="355"/>
      <c r="N14" s="355"/>
      <c r="O14" s="355"/>
      <c r="P14" s="355"/>
      <c r="Q14" s="355"/>
      <c r="R14" s="355"/>
      <c r="S14" s="355"/>
      <c r="T14" s="355"/>
      <c r="U14" s="355"/>
      <c r="V14" s="355"/>
    </row>
    <row r="15" spans="3:23" x14ac:dyDescent="0.35">
      <c r="C15" s="355" t="s">
        <v>126</v>
      </c>
      <c r="D15" s="355" t="s">
        <v>127</v>
      </c>
      <c r="E15" s="355">
        <v>35</v>
      </c>
      <c r="F15" s="355">
        <v>30</v>
      </c>
      <c r="G15" s="355">
        <v>0</v>
      </c>
      <c r="H15" s="355">
        <v>0</v>
      </c>
      <c r="I15" s="355">
        <v>0</v>
      </c>
      <c r="J15" s="355">
        <v>0</v>
      </c>
      <c r="K15" s="355">
        <v>0</v>
      </c>
      <c r="L15" s="355">
        <v>0</v>
      </c>
      <c r="M15" s="355">
        <v>0</v>
      </c>
      <c r="N15" s="355">
        <v>2</v>
      </c>
      <c r="O15" s="355">
        <v>1</v>
      </c>
      <c r="P15" s="355">
        <v>0</v>
      </c>
      <c r="Q15" s="355"/>
      <c r="R15" s="355"/>
      <c r="S15" s="355">
        <v>2</v>
      </c>
      <c r="T15" s="355">
        <v>0</v>
      </c>
      <c r="U15" s="355">
        <v>0</v>
      </c>
      <c r="V15" s="355"/>
    </row>
    <row r="16" spans="3:23" x14ac:dyDescent="0.35">
      <c r="C16" s="355" t="s">
        <v>128</v>
      </c>
      <c r="D16" s="355" t="s">
        <v>129</v>
      </c>
      <c r="E16" s="355">
        <v>30</v>
      </c>
      <c r="F16" s="355"/>
      <c r="G16" s="355"/>
      <c r="H16" s="355"/>
      <c r="I16" s="355"/>
      <c r="J16" s="355"/>
      <c r="K16" s="355"/>
      <c r="L16" s="355"/>
      <c r="M16" s="355"/>
      <c r="N16" s="355"/>
      <c r="O16" s="355"/>
      <c r="P16" s="355"/>
      <c r="Q16" s="355">
        <v>23</v>
      </c>
      <c r="R16" s="355">
        <v>7</v>
      </c>
      <c r="S16" s="355">
        <v>0</v>
      </c>
      <c r="T16" s="355">
        <v>0</v>
      </c>
      <c r="U16" s="355">
        <v>0</v>
      </c>
      <c r="V16" s="355">
        <v>0</v>
      </c>
    </row>
    <row r="17" spans="3:22" x14ac:dyDescent="0.35">
      <c r="C17" s="355" t="s">
        <v>130</v>
      </c>
      <c r="D17" s="355" t="s">
        <v>131</v>
      </c>
      <c r="E17" s="355">
        <v>308</v>
      </c>
      <c r="F17" s="355">
        <v>164</v>
      </c>
      <c r="G17" s="355">
        <v>25</v>
      </c>
      <c r="H17" s="355">
        <v>0</v>
      </c>
      <c r="I17" s="355">
        <v>0</v>
      </c>
      <c r="J17" s="355">
        <v>0</v>
      </c>
      <c r="K17" s="355">
        <v>0</v>
      </c>
      <c r="L17" s="355">
        <v>0</v>
      </c>
      <c r="M17" s="355">
        <v>0</v>
      </c>
      <c r="N17" s="355">
        <v>0</v>
      </c>
      <c r="O17" s="355">
        <v>0</v>
      </c>
      <c r="P17" s="355">
        <v>0</v>
      </c>
      <c r="Q17" s="355"/>
      <c r="R17" s="355"/>
      <c r="S17" s="355">
        <v>119</v>
      </c>
      <c r="T17" s="355">
        <v>0</v>
      </c>
      <c r="U17" s="355">
        <v>0</v>
      </c>
      <c r="V17" s="355"/>
    </row>
    <row r="18" spans="3:22" x14ac:dyDescent="0.35">
      <c r="C18" s="355" t="s">
        <v>14</v>
      </c>
      <c r="D18" s="355" t="s">
        <v>132</v>
      </c>
      <c r="E18" s="355">
        <v>199</v>
      </c>
      <c r="F18" s="355">
        <v>51</v>
      </c>
      <c r="G18" s="355">
        <v>0</v>
      </c>
      <c r="H18" s="355"/>
      <c r="I18" s="355"/>
      <c r="J18" s="355"/>
      <c r="K18" s="355"/>
      <c r="L18" s="355"/>
      <c r="M18" s="355"/>
      <c r="N18" s="355"/>
      <c r="O18" s="355"/>
      <c r="P18" s="355"/>
      <c r="Q18" s="355"/>
      <c r="R18" s="355"/>
      <c r="S18" s="355"/>
      <c r="T18" s="355"/>
      <c r="U18" s="355"/>
      <c r="V18" s="355"/>
    </row>
    <row r="19" spans="3:22" x14ac:dyDescent="0.35">
      <c r="C19" s="355" t="s">
        <v>77</v>
      </c>
      <c r="D19" s="355" t="s">
        <v>133</v>
      </c>
      <c r="E19" s="355">
        <v>136</v>
      </c>
      <c r="F19" s="355">
        <v>73</v>
      </c>
      <c r="G19" s="355">
        <v>0</v>
      </c>
      <c r="H19" s="355">
        <v>0</v>
      </c>
      <c r="I19" s="355">
        <v>0</v>
      </c>
      <c r="J19" s="355">
        <v>0</v>
      </c>
      <c r="K19" s="355">
        <v>0</v>
      </c>
      <c r="L19" s="355">
        <v>0</v>
      </c>
      <c r="M19" s="355">
        <v>0</v>
      </c>
      <c r="N19" s="355">
        <v>0</v>
      </c>
      <c r="O19" s="355">
        <v>0</v>
      </c>
      <c r="P19" s="355">
        <v>0</v>
      </c>
      <c r="Q19" s="355"/>
      <c r="R19" s="355"/>
      <c r="S19" s="355">
        <v>63</v>
      </c>
      <c r="T19" s="355">
        <v>0</v>
      </c>
      <c r="U19" s="355">
        <v>0</v>
      </c>
      <c r="V19" s="355"/>
    </row>
    <row r="20" spans="3:22" x14ac:dyDescent="0.35">
      <c r="C20" s="355" t="s">
        <v>82</v>
      </c>
      <c r="D20" s="356" t="s">
        <v>134</v>
      </c>
      <c r="E20" s="355">
        <v>3</v>
      </c>
      <c r="F20" s="355"/>
      <c r="G20" s="355"/>
      <c r="H20" s="355"/>
      <c r="I20" s="355"/>
      <c r="J20" s="355"/>
      <c r="K20" s="355"/>
      <c r="L20" s="355"/>
      <c r="M20" s="355"/>
      <c r="N20" s="355"/>
      <c r="O20" s="355"/>
      <c r="P20" s="355"/>
      <c r="Q20" s="355"/>
      <c r="R20" s="355"/>
      <c r="S20" s="355"/>
      <c r="T20" s="355"/>
      <c r="U20" s="355"/>
      <c r="V20" s="355"/>
    </row>
    <row r="21" spans="3:22" x14ac:dyDescent="0.35">
      <c r="C21" s="355" t="s">
        <v>63</v>
      </c>
      <c r="D21" s="355" t="s">
        <v>135</v>
      </c>
      <c r="E21" s="355">
        <v>536</v>
      </c>
      <c r="F21" s="355">
        <v>21</v>
      </c>
      <c r="G21" s="355">
        <v>323</v>
      </c>
      <c r="H21" s="355"/>
      <c r="I21" s="355"/>
      <c r="J21" s="355"/>
      <c r="K21" s="355"/>
      <c r="L21" s="355"/>
      <c r="M21" s="355"/>
      <c r="N21" s="355">
        <v>8</v>
      </c>
      <c r="O21" s="355"/>
      <c r="P21" s="355"/>
      <c r="Q21" s="355"/>
      <c r="R21" s="355"/>
      <c r="S21" s="355">
        <v>122</v>
      </c>
      <c r="T21" s="355"/>
      <c r="U21" s="355">
        <v>8</v>
      </c>
      <c r="V21" s="355"/>
    </row>
    <row r="22" spans="3:22" x14ac:dyDescent="0.35">
      <c r="C22" s="355"/>
      <c r="D22" s="355" t="s">
        <v>108</v>
      </c>
      <c r="E22" s="355">
        <v>2</v>
      </c>
      <c r="F22" s="355">
        <v>2</v>
      </c>
      <c r="G22" s="355">
        <v>0</v>
      </c>
      <c r="H22" s="355">
        <v>0</v>
      </c>
      <c r="I22" s="355">
        <v>0</v>
      </c>
      <c r="J22" s="355">
        <v>0</v>
      </c>
      <c r="K22" s="355">
        <v>0</v>
      </c>
      <c r="L22" s="355">
        <v>0</v>
      </c>
      <c r="M22" s="355">
        <v>0</v>
      </c>
      <c r="N22" s="355">
        <v>0</v>
      </c>
      <c r="O22" s="355">
        <v>0</v>
      </c>
      <c r="P22" s="355">
        <v>0</v>
      </c>
      <c r="Q22" s="355"/>
      <c r="R22" s="355"/>
      <c r="S22" s="355">
        <v>0</v>
      </c>
      <c r="T22" s="355">
        <v>0</v>
      </c>
      <c r="U22" s="355">
        <v>0</v>
      </c>
      <c r="V22" s="355"/>
    </row>
    <row r="32" spans="3:22" x14ac:dyDescent="0.35">
      <c r="F32" s="122" t="s">
        <v>45</v>
      </c>
    </row>
  </sheetData>
  <mergeCells count="9">
    <mergeCell ref="V4:V5"/>
    <mergeCell ref="U4:U5"/>
    <mergeCell ref="S4:T4"/>
    <mergeCell ref="C4:C5"/>
    <mergeCell ref="D4:D5"/>
    <mergeCell ref="E4:E5"/>
    <mergeCell ref="F4:F5"/>
    <mergeCell ref="G4:G5"/>
    <mergeCell ref="H4:R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F53AA-C2D6-49AB-9236-8446FC5D1A3E}">
  <sheetPr filterMode="1"/>
  <dimension ref="B1:AR2432"/>
  <sheetViews>
    <sheetView topLeftCell="V2431" zoomScale="110" zoomScaleNormal="110" workbookViewId="0">
      <selection activeCell="AA2424" sqref="AA2424"/>
    </sheetView>
  </sheetViews>
  <sheetFormatPr defaultColWidth="9.1796875" defaultRowHeight="15" customHeight="1" x14ac:dyDescent="0.35"/>
  <cols>
    <col min="2" max="2" width="5.1796875" customWidth="1"/>
    <col min="4" max="4" width="8.453125" customWidth="1"/>
    <col min="5" max="5" width="17.1796875" style="59" customWidth="1"/>
    <col min="6" max="6" width="13.1796875" style="59" customWidth="1"/>
    <col min="7" max="7" width="7.81640625" style="59" customWidth="1"/>
    <col min="8" max="8" width="15.81640625" style="59" customWidth="1"/>
    <col min="9" max="9" width="31.81640625" customWidth="1"/>
    <col min="10" max="10" width="23.1796875" customWidth="1"/>
    <col min="11" max="11" width="38.1796875" style="9" customWidth="1"/>
    <col min="12" max="12" width="17.81640625" style="9" customWidth="1"/>
    <col min="13" max="13" width="16.81640625" customWidth="1"/>
    <col min="14" max="15" width="23.453125" customWidth="1"/>
    <col min="16" max="16" width="16.1796875" customWidth="1"/>
    <col min="17" max="17" width="15.453125" customWidth="1"/>
    <col min="18" max="18" width="15.81640625" customWidth="1"/>
    <col min="19" max="19" width="42.81640625" style="9" customWidth="1"/>
    <col min="20" max="20" width="20.453125" style="9" customWidth="1"/>
    <col min="21" max="21" width="14.1796875" style="9" customWidth="1"/>
    <col min="22" max="24" width="19.453125" customWidth="1"/>
    <col min="25" max="25" width="28.453125" customWidth="1"/>
    <col min="26" max="27" width="17.81640625" customWidth="1"/>
    <col min="28" max="28" width="60.1796875" customWidth="1"/>
    <col min="29" max="29" width="24.81640625" customWidth="1"/>
    <col min="30" max="35" width="9.1796875" customWidth="1"/>
    <col min="36" max="36" width="6.81640625" customWidth="1"/>
    <col min="37" max="39" width="16.1796875" customWidth="1"/>
    <col min="40" max="40" width="29.1796875" customWidth="1"/>
    <col min="41" max="41" width="22" customWidth="1"/>
    <col min="42" max="42" width="26.453125" style="9" customWidth="1"/>
    <col min="43" max="43" width="9.81640625" bestFit="1" customWidth="1"/>
  </cols>
  <sheetData>
    <row r="1" spans="2:44" ht="15" customHeight="1" x14ac:dyDescent="0.35">
      <c r="Y1">
        <f>SUBTOTAL(3,Y3:Y2430)</f>
        <v>274</v>
      </c>
    </row>
    <row r="2" spans="2:44" ht="15" customHeight="1" x14ac:dyDescent="0.35">
      <c r="B2" s="357" t="s">
        <v>136</v>
      </c>
      <c r="C2" s="357" t="s">
        <v>137</v>
      </c>
      <c r="D2" s="357" t="s">
        <v>84</v>
      </c>
      <c r="E2" s="357" t="s">
        <v>138</v>
      </c>
      <c r="F2" s="357" t="s">
        <v>139</v>
      </c>
      <c r="G2" s="357" t="s">
        <v>140</v>
      </c>
      <c r="H2" s="357" t="s">
        <v>141</v>
      </c>
      <c r="I2" s="357" t="s">
        <v>1</v>
      </c>
      <c r="J2" s="357" t="s">
        <v>142</v>
      </c>
      <c r="K2" s="358" t="s">
        <v>143</v>
      </c>
      <c r="L2" s="358" t="s">
        <v>144</v>
      </c>
      <c r="M2" s="357" t="s">
        <v>139</v>
      </c>
      <c r="N2" s="357" t="s">
        <v>145</v>
      </c>
      <c r="O2" s="357" t="s">
        <v>146</v>
      </c>
      <c r="P2" s="357" t="s">
        <v>147</v>
      </c>
      <c r="Q2" s="357" t="s">
        <v>148</v>
      </c>
      <c r="R2" s="357" t="s">
        <v>149</v>
      </c>
      <c r="S2" s="358" t="s">
        <v>149</v>
      </c>
      <c r="T2" s="357" t="s">
        <v>150</v>
      </c>
      <c r="U2" s="357" t="s">
        <v>96</v>
      </c>
      <c r="V2" s="357" t="s">
        <v>85</v>
      </c>
      <c r="W2" s="357" t="s">
        <v>151</v>
      </c>
      <c r="X2" s="357" t="s">
        <v>9</v>
      </c>
      <c r="Y2" s="423" t="s">
        <v>152</v>
      </c>
      <c r="Z2" s="357" t="s">
        <v>153</v>
      </c>
      <c r="AA2" s="357" t="s">
        <v>154</v>
      </c>
      <c r="AB2" s="357" t="s">
        <v>155</v>
      </c>
      <c r="AC2" s="359" t="s">
        <v>156</v>
      </c>
      <c r="AD2" s="359" t="s">
        <v>157</v>
      </c>
      <c r="AE2" s="359" t="s">
        <v>158</v>
      </c>
      <c r="AF2" s="359" t="s">
        <v>159</v>
      </c>
      <c r="AG2" s="359" t="s">
        <v>160</v>
      </c>
      <c r="AH2" s="359" t="s">
        <v>161</v>
      </c>
      <c r="AI2" s="359" t="s">
        <v>162</v>
      </c>
      <c r="AJ2" s="359" t="s">
        <v>163</v>
      </c>
      <c r="AK2" s="426" t="s">
        <v>164</v>
      </c>
      <c r="AL2" s="423" t="s">
        <v>63</v>
      </c>
      <c r="AM2" s="423" t="s">
        <v>165</v>
      </c>
      <c r="AN2" s="359" t="s">
        <v>166</v>
      </c>
      <c r="AO2" s="359" t="s">
        <v>167</v>
      </c>
      <c r="AP2" s="360" t="s">
        <v>168</v>
      </c>
      <c r="AQ2" s="381" t="s">
        <v>169</v>
      </c>
      <c r="AR2" s="381" t="s">
        <v>170</v>
      </c>
    </row>
    <row r="3" spans="2:44" ht="15" hidden="1" customHeight="1" x14ac:dyDescent="0.35">
      <c r="B3" s="362">
        <v>1</v>
      </c>
      <c r="C3" s="362" t="s">
        <v>171</v>
      </c>
      <c r="D3" s="362">
        <v>472</v>
      </c>
      <c r="E3" s="362" t="s">
        <v>172</v>
      </c>
      <c r="F3" s="362"/>
      <c r="G3" s="362"/>
      <c r="H3" s="362"/>
      <c r="I3" s="362" t="s">
        <v>57</v>
      </c>
      <c r="J3" s="362" t="s">
        <v>173</v>
      </c>
      <c r="K3" s="361" t="s">
        <v>174</v>
      </c>
      <c r="L3" s="362"/>
      <c r="M3" s="362" t="s">
        <v>90</v>
      </c>
      <c r="N3" s="362" t="s">
        <v>9</v>
      </c>
      <c r="O3" s="362"/>
      <c r="P3" s="362" t="s">
        <v>90</v>
      </c>
      <c r="Q3" s="362" t="s">
        <v>90</v>
      </c>
      <c r="R3" s="362"/>
      <c r="S3" s="361" t="s">
        <v>175</v>
      </c>
      <c r="T3" s="362"/>
      <c r="U3" s="362"/>
      <c r="V3" s="362" t="s">
        <v>176</v>
      </c>
      <c r="W3" s="362"/>
      <c r="X3" s="362" t="s">
        <v>9</v>
      </c>
      <c r="Y3" s="362" t="s">
        <v>50</v>
      </c>
      <c r="Z3" s="362" t="s">
        <v>90</v>
      </c>
      <c r="AA3" s="366" t="s">
        <v>90</v>
      </c>
      <c r="AB3" s="362" t="s">
        <v>90</v>
      </c>
      <c r="AC3" s="362"/>
      <c r="AD3" s="362"/>
      <c r="AE3" s="362"/>
      <c r="AF3" s="362"/>
      <c r="AG3" s="362"/>
      <c r="AH3" s="362"/>
      <c r="AI3" s="362" t="str">
        <f t="shared" ref="AI3:AI66" si="0">_xlfn.CONCAT(D3,I3)</f>
        <v>472Security &amp; Regulatory Compliance</v>
      </c>
      <c r="AJ3" s="362" t="str">
        <f>VLOOKUP(AI3,Table1[[#All],[CONCAT]:[Tfiber]],2,FALSE)</f>
        <v>Security</v>
      </c>
      <c r="AK3" s="362" t="s">
        <v>40</v>
      </c>
      <c r="AL3" s="362"/>
      <c r="AM3" s="362"/>
      <c r="AN3" s="362"/>
      <c r="AO3" s="362"/>
      <c r="AP3" s="361"/>
      <c r="AR3">
        <v>1</v>
      </c>
    </row>
    <row r="4" spans="2:44" ht="15" customHeight="1" x14ac:dyDescent="0.35">
      <c r="B4" s="362">
        <v>2</v>
      </c>
      <c r="C4" s="362" t="s">
        <v>177</v>
      </c>
      <c r="D4" s="362">
        <v>472</v>
      </c>
      <c r="E4" s="362" t="s">
        <v>172</v>
      </c>
      <c r="F4" s="362"/>
      <c r="G4" s="362"/>
      <c r="H4" s="362"/>
      <c r="I4" s="362" t="s">
        <v>24</v>
      </c>
      <c r="J4" s="362" t="s">
        <v>178</v>
      </c>
      <c r="K4" s="361" t="s">
        <v>179</v>
      </c>
      <c r="L4" s="362"/>
      <c r="M4" s="362" t="s">
        <v>90</v>
      </c>
      <c r="N4" s="362" t="s">
        <v>180</v>
      </c>
      <c r="O4" s="362"/>
      <c r="P4" s="362" t="s">
        <v>90</v>
      </c>
      <c r="Q4" s="362" t="s">
        <v>90</v>
      </c>
      <c r="R4" s="362"/>
      <c r="S4" s="361"/>
      <c r="T4" s="362"/>
      <c r="U4" s="362"/>
      <c r="V4" s="362" t="s">
        <v>115</v>
      </c>
      <c r="W4" s="362"/>
      <c r="X4" s="362"/>
      <c r="Y4" s="362" t="s">
        <v>45</v>
      </c>
      <c r="Z4" s="362" t="s">
        <v>181</v>
      </c>
      <c r="AA4" s="366">
        <v>45783</v>
      </c>
      <c r="AB4" s="367" t="s">
        <v>182</v>
      </c>
      <c r="AC4" s="362"/>
      <c r="AD4" s="362"/>
      <c r="AE4" s="362"/>
      <c r="AF4" s="362"/>
      <c r="AG4" s="362"/>
      <c r="AH4" s="362"/>
      <c r="AI4" s="362" t="str">
        <f t="shared" si="0"/>
        <v>472DWDM</v>
      </c>
      <c r="AJ4" s="362" t="str">
        <f>VLOOKUP(AI4,Table1[[#All],[CONCAT]:[Tfiber]],2,FALSE)</f>
        <v>DWDM</v>
      </c>
      <c r="AK4" s="362" t="s">
        <v>39</v>
      </c>
      <c r="AL4" s="362"/>
      <c r="AM4" s="362"/>
      <c r="AN4" s="362"/>
      <c r="AO4" s="368">
        <v>45783</v>
      </c>
      <c r="AP4" s="361" t="s">
        <v>182</v>
      </c>
      <c r="AR4">
        <v>1</v>
      </c>
    </row>
    <row r="5" spans="2:44" ht="15" hidden="1" customHeight="1" x14ac:dyDescent="0.35">
      <c r="B5" s="362">
        <v>3</v>
      </c>
      <c r="C5" s="362" t="s">
        <v>183</v>
      </c>
      <c r="D5" s="362">
        <v>472</v>
      </c>
      <c r="E5" s="362" t="s">
        <v>172</v>
      </c>
      <c r="F5" s="362"/>
      <c r="G5" s="362"/>
      <c r="H5" s="362"/>
      <c r="I5" s="362" t="s">
        <v>57</v>
      </c>
      <c r="J5" s="362" t="s">
        <v>184</v>
      </c>
      <c r="K5" s="361" t="s">
        <v>185</v>
      </c>
      <c r="L5" s="362"/>
      <c r="M5" s="362" t="s">
        <v>186</v>
      </c>
      <c r="N5" s="362" t="s">
        <v>9</v>
      </c>
      <c r="O5" s="362"/>
      <c r="P5" s="362" t="s">
        <v>90</v>
      </c>
      <c r="Q5" s="362" t="s">
        <v>90</v>
      </c>
      <c r="R5" s="362"/>
      <c r="S5" s="361" t="s">
        <v>187</v>
      </c>
      <c r="T5" s="362"/>
      <c r="U5" s="362"/>
      <c r="V5" s="362" t="s">
        <v>176</v>
      </c>
      <c r="W5" s="362"/>
      <c r="X5" s="362" t="s">
        <v>9</v>
      </c>
      <c r="Y5" s="362" t="s">
        <v>46</v>
      </c>
      <c r="Z5" s="362" t="s">
        <v>90</v>
      </c>
      <c r="AA5" s="366" t="s">
        <v>90</v>
      </c>
      <c r="AB5" s="362" t="s">
        <v>90</v>
      </c>
      <c r="AC5" s="362"/>
      <c r="AD5" s="362"/>
      <c r="AE5" s="362"/>
      <c r="AF5" s="362"/>
      <c r="AG5" s="362"/>
      <c r="AH5" s="362"/>
      <c r="AI5" s="362" t="str">
        <f t="shared" si="0"/>
        <v>472Security &amp; Regulatory Compliance</v>
      </c>
      <c r="AJ5" s="362" t="str">
        <f>VLOOKUP(AI5,Table1[[#All],[CONCAT]:[Tfiber]],2,FALSE)</f>
        <v>Security</v>
      </c>
      <c r="AK5" s="362" t="s">
        <v>40</v>
      </c>
      <c r="AL5" s="362"/>
      <c r="AM5" s="362"/>
      <c r="AN5" s="362"/>
      <c r="AO5" s="362"/>
      <c r="AP5" s="361"/>
      <c r="AR5">
        <v>1</v>
      </c>
    </row>
    <row r="6" spans="2:44" ht="15" hidden="1" customHeight="1" x14ac:dyDescent="0.35">
      <c r="B6" s="362">
        <v>4</v>
      </c>
      <c r="C6" s="362" t="s">
        <v>183</v>
      </c>
      <c r="D6" s="362">
        <v>472</v>
      </c>
      <c r="E6" s="362" t="s">
        <v>172</v>
      </c>
      <c r="F6" s="362"/>
      <c r="G6" s="362"/>
      <c r="H6" s="362"/>
      <c r="I6" s="362" t="s">
        <v>24</v>
      </c>
      <c r="J6" s="362" t="s">
        <v>178</v>
      </c>
      <c r="K6" s="361" t="s">
        <v>188</v>
      </c>
      <c r="L6" s="362"/>
      <c r="M6" s="362" t="s">
        <v>90</v>
      </c>
      <c r="N6" s="362" t="s">
        <v>9</v>
      </c>
      <c r="O6" s="362"/>
      <c r="P6" s="362" t="s">
        <v>90</v>
      </c>
      <c r="Q6" s="362" t="s">
        <v>90</v>
      </c>
      <c r="R6" s="362"/>
      <c r="S6" s="361" t="s">
        <v>189</v>
      </c>
      <c r="T6" s="362" t="s">
        <v>113</v>
      </c>
      <c r="U6" s="362"/>
      <c r="V6" s="362" t="s">
        <v>115</v>
      </c>
      <c r="W6" s="362"/>
      <c r="X6" s="362" t="s">
        <v>9</v>
      </c>
      <c r="Y6" s="362" t="s">
        <v>46</v>
      </c>
      <c r="Z6" s="362" t="s">
        <v>90</v>
      </c>
      <c r="AA6" s="366" t="s">
        <v>90</v>
      </c>
      <c r="AB6" s="362" t="s">
        <v>90</v>
      </c>
      <c r="AC6" s="362"/>
      <c r="AD6" s="362"/>
      <c r="AE6" s="362"/>
      <c r="AF6" s="362"/>
      <c r="AG6" s="362"/>
      <c r="AH6" s="362"/>
      <c r="AI6" s="362" t="str">
        <f t="shared" si="0"/>
        <v>472DWDM</v>
      </c>
      <c r="AJ6" s="362" t="str">
        <f>VLOOKUP(AI6,Table1[[#All],[CONCAT]:[Tfiber]],2,FALSE)</f>
        <v>DWDM</v>
      </c>
      <c r="AK6" s="362" t="s">
        <v>40</v>
      </c>
      <c r="AL6" s="362"/>
      <c r="AM6" s="362"/>
      <c r="AN6" s="362"/>
      <c r="AO6" s="362"/>
      <c r="AP6" s="361"/>
      <c r="AR6">
        <v>1</v>
      </c>
    </row>
    <row r="7" spans="2:44" ht="15" hidden="1" customHeight="1" x14ac:dyDescent="0.35">
      <c r="B7" s="362">
        <v>5</v>
      </c>
      <c r="C7" s="362" t="s">
        <v>190</v>
      </c>
      <c r="D7" s="362">
        <v>472</v>
      </c>
      <c r="E7" s="362" t="s">
        <v>172</v>
      </c>
      <c r="F7" s="362"/>
      <c r="G7" s="362"/>
      <c r="H7" s="362"/>
      <c r="I7" s="362" t="s">
        <v>57</v>
      </c>
      <c r="J7" s="362" t="s">
        <v>14</v>
      </c>
      <c r="K7" s="361" t="s">
        <v>191</v>
      </c>
      <c r="L7" s="362"/>
      <c r="M7" s="362" t="s">
        <v>90</v>
      </c>
      <c r="N7" s="362" t="s">
        <v>9</v>
      </c>
      <c r="O7" s="362"/>
      <c r="P7" s="362" t="s">
        <v>90</v>
      </c>
      <c r="Q7" s="362" t="s">
        <v>90</v>
      </c>
      <c r="R7" s="362"/>
      <c r="S7" s="369" t="s">
        <v>192</v>
      </c>
      <c r="T7" s="369"/>
      <c r="U7" s="369"/>
      <c r="V7" s="362" t="s">
        <v>176</v>
      </c>
      <c r="W7" s="362"/>
      <c r="X7" s="362"/>
      <c r="Y7" s="362" t="s">
        <v>48</v>
      </c>
      <c r="Z7" s="362" t="s">
        <v>90</v>
      </c>
      <c r="AA7" s="366" t="s">
        <v>90</v>
      </c>
      <c r="AB7" s="362" t="s">
        <v>90</v>
      </c>
      <c r="AC7" s="362"/>
      <c r="AD7" s="362"/>
      <c r="AE7" s="362"/>
      <c r="AF7" s="362"/>
      <c r="AG7" s="362"/>
      <c r="AH7" s="362"/>
      <c r="AI7" s="362" t="str">
        <f t="shared" si="0"/>
        <v>472Security &amp; Regulatory Compliance</v>
      </c>
      <c r="AJ7" s="362" t="str">
        <f>VLOOKUP(AI7,Table1[[#All],[CONCAT]:[Tfiber]],2,FALSE)</f>
        <v>Security</v>
      </c>
      <c r="AK7" s="362" t="s">
        <v>40</v>
      </c>
      <c r="AL7" s="362"/>
      <c r="AM7" s="362"/>
      <c r="AN7" s="362"/>
      <c r="AO7" s="362"/>
      <c r="AP7" s="361" t="s">
        <v>193</v>
      </c>
      <c r="AR7">
        <v>1</v>
      </c>
    </row>
    <row r="8" spans="2:44" ht="15" hidden="1" customHeight="1" x14ac:dyDescent="0.35">
      <c r="B8" s="362">
        <v>6</v>
      </c>
      <c r="C8" s="362" t="s">
        <v>194</v>
      </c>
      <c r="D8" s="362">
        <v>472</v>
      </c>
      <c r="E8" s="362" t="s">
        <v>172</v>
      </c>
      <c r="F8" s="362"/>
      <c r="G8" s="362"/>
      <c r="H8" s="362"/>
      <c r="I8" s="362" t="s">
        <v>57</v>
      </c>
      <c r="J8" s="362" t="s">
        <v>195</v>
      </c>
      <c r="K8" s="361" t="s">
        <v>196</v>
      </c>
      <c r="L8" s="362"/>
      <c r="M8" s="362" t="s">
        <v>90</v>
      </c>
      <c r="N8" s="362" t="s">
        <v>9</v>
      </c>
      <c r="O8" s="362"/>
      <c r="P8" s="362" t="s">
        <v>90</v>
      </c>
      <c r="Q8" s="362" t="s">
        <v>90</v>
      </c>
      <c r="R8" s="362"/>
      <c r="S8" s="369" t="s">
        <v>197</v>
      </c>
      <c r="T8" s="369"/>
      <c r="U8" s="369"/>
      <c r="V8" s="362" t="s">
        <v>176</v>
      </c>
      <c r="W8" s="362"/>
      <c r="X8" s="362"/>
      <c r="Y8" s="362" t="s">
        <v>48</v>
      </c>
      <c r="Z8" s="362" t="s">
        <v>90</v>
      </c>
      <c r="AA8" s="366" t="s">
        <v>90</v>
      </c>
      <c r="AB8" s="362" t="s">
        <v>90</v>
      </c>
      <c r="AC8" s="362"/>
      <c r="AD8" s="362"/>
      <c r="AE8" s="362"/>
      <c r="AF8" s="362"/>
      <c r="AG8" s="362"/>
      <c r="AH8" s="362"/>
      <c r="AI8" s="362" t="str">
        <f t="shared" si="0"/>
        <v>472Security &amp; Regulatory Compliance</v>
      </c>
      <c r="AJ8" s="362" t="str">
        <f>VLOOKUP(AI8,Table1[[#All],[CONCAT]:[Tfiber]],2,FALSE)</f>
        <v>Security</v>
      </c>
      <c r="AK8" s="362" t="s">
        <v>40</v>
      </c>
      <c r="AL8" s="362"/>
      <c r="AM8" s="362"/>
      <c r="AN8" s="362"/>
      <c r="AO8" s="362"/>
      <c r="AP8" s="361" t="s">
        <v>193</v>
      </c>
      <c r="AR8">
        <v>1</v>
      </c>
    </row>
    <row r="9" spans="2:44" ht="15" hidden="1" customHeight="1" x14ac:dyDescent="0.35">
      <c r="B9" s="362">
        <v>7</v>
      </c>
      <c r="C9" s="362" t="s">
        <v>198</v>
      </c>
      <c r="D9" s="362">
        <v>472</v>
      </c>
      <c r="E9" s="362" t="s">
        <v>172</v>
      </c>
      <c r="F9" s="362"/>
      <c r="G9" s="362"/>
      <c r="H9" s="362"/>
      <c r="I9" s="362" t="s">
        <v>58</v>
      </c>
      <c r="J9" s="362" t="s">
        <v>199</v>
      </c>
      <c r="K9" s="361" t="s">
        <v>200</v>
      </c>
      <c r="L9" s="362"/>
      <c r="M9" s="362" t="s">
        <v>90</v>
      </c>
      <c r="N9" s="362" t="s">
        <v>9</v>
      </c>
      <c r="O9" s="362"/>
      <c r="P9" s="362" t="s">
        <v>90</v>
      </c>
      <c r="Q9" s="362" t="s">
        <v>90</v>
      </c>
      <c r="R9" s="362"/>
      <c r="S9" s="369" t="s">
        <v>201</v>
      </c>
      <c r="T9" s="369"/>
      <c r="U9" s="369"/>
      <c r="V9" s="362" t="s">
        <v>202</v>
      </c>
      <c r="W9" s="362"/>
      <c r="X9" s="362" t="s">
        <v>9</v>
      </c>
      <c r="Y9" s="362" t="s">
        <v>9</v>
      </c>
      <c r="Z9" s="362" t="s">
        <v>90</v>
      </c>
      <c r="AA9" s="366" t="s">
        <v>90</v>
      </c>
      <c r="AB9" s="362" t="s">
        <v>90</v>
      </c>
      <c r="AC9" s="362"/>
      <c r="AD9" s="362"/>
      <c r="AE9" s="362"/>
      <c r="AF9" s="362"/>
      <c r="AG9" s="362"/>
      <c r="AH9" s="362"/>
      <c r="AI9" s="362" t="str">
        <f t="shared" si="0"/>
        <v xml:space="preserve">472BSS </v>
      </c>
      <c r="AJ9" s="362" t="str">
        <f>VLOOKUP(AI9,Table1[[#All],[CONCAT]:[Tfiber]],2,FALSE)</f>
        <v>Applications/Tools</v>
      </c>
      <c r="AK9" s="362" t="s">
        <v>40</v>
      </c>
      <c r="AL9" s="362"/>
      <c r="AM9" s="362"/>
      <c r="AN9" s="362"/>
      <c r="AO9" s="362"/>
      <c r="AP9" s="361"/>
      <c r="AR9">
        <v>1</v>
      </c>
    </row>
    <row r="10" spans="2:44" ht="15" hidden="1" customHeight="1" x14ac:dyDescent="0.35">
      <c r="B10" s="362">
        <v>8</v>
      </c>
      <c r="C10" s="362" t="s">
        <v>203</v>
      </c>
      <c r="D10" s="362">
        <v>472</v>
      </c>
      <c r="E10" s="362" t="s">
        <v>172</v>
      </c>
      <c r="F10" s="362"/>
      <c r="G10" s="362"/>
      <c r="H10" s="362"/>
      <c r="I10" s="362" t="s">
        <v>58</v>
      </c>
      <c r="J10" s="362" t="s">
        <v>184</v>
      </c>
      <c r="K10" s="361" t="s">
        <v>204</v>
      </c>
      <c r="L10" s="362"/>
      <c r="M10" s="362" t="s">
        <v>90</v>
      </c>
      <c r="N10" s="362" t="s">
        <v>9</v>
      </c>
      <c r="O10" s="362"/>
      <c r="P10" s="362" t="s">
        <v>90</v>
      </c>
      <c r="Q10" s="362" t="s">
        <v>90</v>
      </c>
      <c r="R10" s="362"/>
      <c r="S10" s="361" t="s">
        <v>205</v>
      </c>
      <c r="T10" s="362"/>
      <c r="U10" s="362"/>
      <c r="V10" s="362" t="s">
        <v>202</v>
      </c>
      <c r="W10" s="362"/>
      <c r="X10" s="362" t="s">
        <v>9</v>
      </c>
      <c r="Y10" s="362" t="s">
        <v>9</v>
      </c>
      <c r="Z10" s="362" t="s">
        <v>90</v>
      </c>
      <c r="AA10" s="366" t="s">
        <v>90</v>
      </c>
      <c r="AB10" s="362" t="s">
        <v>90</v>
      </c>
      <c r="AC10" s="362"/>
      <c r="AD10" s="362"/>
      <c r="AE10" s="362"/>
      <c r="AF10" s="362"/>
      <c r="AG10" s="362"/>
      <c r="AH10" s="362"/>
      <c r="AI10" s="362" t="str">
        <f t="shared" si="0"/>
        <v xml:space="preserve">472BSS </v>
      </c>
      <c r="AJ10" s="362" t="str">
        <f>VLOOKUP(AI10,Table1[[#All],[CONCAT]:[Tfiber]],2,FALSE)</f>
        <v>Applications/Tools</v>
      </c>
      <c r="AK10" s="362" t="s">
        <v>40</v>
      </c>
      <c r="AL10" s="362"/>
      <c r="AM10" s="362"/>
      <c r="AN10" s="362"/>
      <c r="AO10" s="362"/>
      <c r="AP10" s="361"/>
      <c r="AR10">
        <v>1</v>
      </c>
    </row>
    <row r="11" spans="2:44" ht="15" hidden="1" customHeight="1" x14ac:dyDescent="0.35">
      <c r="B11" s="362">
        <v>9</v>
      </c>
      <c r="C11" s="362" t="s">
        <v>206</v>
      </c>
      <c r="D11" s="362">
        <v>472</v>
      </c>
      <c r="E11" s="362" t="s">
        <v>172</v>
      </c>
      <c r="F11" s="362"/>
      <c r="G11" s="362"/>
      <c r="H11" s="362"/>
      <c r="I11" s="362" t="s">
        <v>58</v>
      </c>
      <c r="J11" s="362" t="s">
        <v>184</v>
      </c>
      <c r="K11" s="361" t="s">
        <v>207</v>
      </c>
      <c r="L11" s="362"/>
      <c r="M11" s="362" t="s">
        <v>90</v>
      </c>
      <c r="N11" s="362" t="s">
        <v>9</v>
      </c>
      <c r="O11" s="362"/>
      <c r="P11" s="362" t="s">
        <v>90</v>
      </c>
      <c r="Q11" s="362" t="s">
        <v>90</v>
      </c>
      <c r="R11" s="362"/>
      <c r="S11" s="361" t="s">
        <v>208</v>
      </c>
      <c r="T11" s="362"/>
      <c r="U11" s="362"/>
      <c r="V11" s="362" t="s">
        <v>202</v>
      </c>
      <c r="W11" s="362"/>
      <c r="X11" s="362" t="s">
        <v>9</v>
      </c>
      <c r="Y11" s="362" t="s">
        <v>9</v>
      </c>
      <c r="Z11" s="362" t="s">
        <v>90</v>
      </c>
      <c r="AA11" s="366" t="s">
        <v>90</v>
      </c>
      <c r="AB11" s="362" t="s">
        <v>90</v>
      </c>
      <c r="AC11" s="362"/>
      <c r="AD11" s="362"/>
      <c r="AE11" s="362"/>
      <c r="AF11" s="362"/>
      <c r="AG11" s="362"/>
      <c r="AH11" s="362"/>
      <c r="AI11" s="362" t="str">
        <f t="shared" si="0"/>
        <v xml:space="preserve">472BSS </v>
      </c>
      <c r="AJ11" s="362" t="str">
        <f>VLOOKUP(AI11,Table1[[#All],[CONCAT]:[Tfiber]],2,FALSE)</f>
        <v>Applications/Tools</v>
      </c>
      <c r="AK11" s="362" t="s">
        <v>40</v>
      </c>
      <c r="AL11" s="362"/>
      <c r="AM11" s="362"/>
      <c r="AN11" s="362"/>
      <c r="AO11" s="362"/>
      <c r="AP11" s="361"/>
      <c r="AR11">
        <v>1</v>
      </c>
    </row>
    <row r="12" spans="2:44" ht="15" hidden="1" customHeight="1" x14ac:dyDescent="0.35">
      <c r="B12" s="362">
        <v>10</v>
      </c>
      <c r="C12" s="362" t="s">
        <v>209</v>
      </c>
      <c r="D12" s="362">
        <v>472</v>
      </c>
      <c r="E12" s="362" t="s">
        <v>172</v>
      </c>
      <c r="F12" s="362"/>
      <c r="G12" s="362"/>
      <c r="H12" s="362"/>
      <c r="I12" s="362" t="s">
        <v>58</v>
      </c>
      <c r="J12" s="362" t="s">
        <v>184</v>
      </c>
      <c r="K12" s="361" t="s">
        <v>210</v>
      </c>
      <c r="L12" s="362"/>
      <c r="M12" s="362" t="s">
        <v>90</v>
      </c>
      <c r="N12" s="362" t="s">
        <v>9</v>
      </c>
      <c r="O12" s="362"/>
      <c r="P12" s="362" t="s">
        <v>90</v>
      </c>
      <c r="Q12" s="362" t="s">
        <v>90</v>
      </c>
      <c r="R12" s="362"/>
      <c r="S12" s="361" t="s">
        <v>211</v>
      </c>
      <c r="T12" s="362"/>
      <c r="U12" s="362"/>
      <c r="V12" s="362" t="s">
        <v>202</v>
      </c>
      <c r="W12" s="362"/>
      <c r="X12" s="362" t="s">
        <v>9</v>
      </c>
      <c r="Y12" s="362" t="s">
        <v>9</v>
      </c>
      <c r="Z12" s="362" t="s">
        <v>90</v>
      </c>
      <c r="AA12" s="366" t="s">
        <v>90</v>
      </c>
      <c r="AB12" s="362" t="s">
        <v>90</v>
      </c>
      <c r="AC12" s="362"/>
      <c r="AD12" s="362"/>
      <c r="AE12" s="362"/>
      <c r="AF12" s="362"/>
      <c r="AG12" s="362"/>
      <c r="AH12" s="362"/>
      <c r="AI12" s="362" t="str">
        <f t="shared" si="0"/>
        <v xml:space="preserve">472BSS </v>
      </c>
      <c r="AJ12" s="362" t="str">
        <f>VLOOKUP(AI12,Table1[[#All],[CONCAT]:[Tfiber]],2,FALSE)</f>
        <v>Applications/Tools</v>
      </c>
      <c r="AK12" s="362" t="s">
        <v>40</v>
      </c>
      <c r="AL12" s="362"/>
      <c r="AM12" s="362"/>
      <c r="AN12" s="362"/>
      <c r="AO12" s="362"/>
      <c r="AP12" s="361"/>
      <c r="AR12">
        <v>1</v>
      </c>
    </row>
    <row r="13" spans="2:44" ht="15" hidden="1" customHeight="1" x14ac:dyDescent="0.35">
      <c r="B13" s="362">
        <v>11</v>
      </c>
      <c r="C13" s="362" t="s">
        <v>212</v>
      </c>
      <c r="D13" s="362">
        <v>472</v>
      </c>
      <c r="E13" s="362" t="s">
        <v>172</v>
      </c>
      <c r="F13" s="362"/>
      <c r="G13" s="362"/>
      <c r="H13" s="362"/>
      <c r="I13" s="362" t="s">
        <v>58</v>
      </c>
      <c r="J13" s="362" t="s">
        <v>184</v>
      </c>
      <c r="K13" s="361" t="s">
        <v>213</v>
      </c>
      <c r="L13" s="362"/>
      <c r="M13" s="362" t="s">
        <v>90</v>
      </c>
      <c r="N13" s="362" t="s">
        <v>9</v>
      </c>
      <c r="O13" s="362"/>
      <c r="P13" s="362" t="s">
        <v>90</v>
      </c>
      <c r="Q13" s="362" t="s">
        <v>90</v>
      </c>
      <c r="R13" s="362"/>
      <c r="S13" s="361"/>
      <c r="T13" s="362"/>
      <c r="U13" s="362"/>
      <c r="V13" s="362" t="s">
        <v>202</v>
      </c>
      <c r="W13" s="362"/>
      <c r="X13" s="362" t="s">
        <v>9</v>
      </c>
      <c r="Y13" s="362" t="s">
        <v>9</v>
      </c>
      <c r="Z13" s="362" t="s">
        <v>214</v>
      </c>
      <c r="AA13" s="366">
        <v>45854</v>
      </c>
      <c r="AB13" s="367" t="s">
        <v>215</v>
      </c>
      <c r="AC13" s="362"/>
      <c r="AD13" s="362"/>
      <c r="AE13" s="362"/>
      <c r="AF13" s="362"/>
      <c r="AG13" s="362"/>
      <c r="AH13" s="362"/>
      <c r="AI13" s="362" t="str">
        <f t="shared" si="0"/>
        <v xml:space="preserve">472BSS </v>
      </c>
      <c r="AJ13" s="362" t="str">
        <f>VLOOKUP(AI13,Table1[[#All],[CONCAT]:[Tfiber]],2,FALSE)</f>
        <v>Applications/Tools</v>
      </c>
      <c r="AK13" s="362" t="s">
        <v>39</v>
      </c>
      <c r="AL13" s="362"/>
      <c r="AM13" s="362"/>
      <c r="AN13" s="362"/>
      <c r="AO13" s="368">
        <v>45854</v>
      </c>
      <c r="AP13" s="361" t="s">
        <v>215</v>
      </c>
      <c r="AR13">
        <v>1</v>
      </c>
    </row>
    <row r="14" spans="2:44" ht="15" hidden="1" customHeight="1" x14ac:dyDescent="0.35">
      <c r="B14" s="362">
        <v>12</v>
      </c>
      <c r="C14" s="362" t="s">
        <v>216</v>
      </c>
      <c r="D14" s="362">
        <v>472</v>
      </c>
      <c r="E14" s="362" t="s">
        <v>172</v>
      </c>
      <c r="F14" s="362"/>
      <c r="G14" s="362"/>
      <c r="H14" s="362"/>
      <c r="I14" s="362" t="s">
        <v>58</v>
      </c>
      <c r="J14" s="362" t="s">
        <v>217</v>
      </c>
      <c r="K14" s="361" t="s">
        <v>218</v>
      </c>
      <c r="L14" s="362"/>
      <c r="M14" s="362" t="s">
        <v>90</v>
      </c>
      <c r="N14" s="362" t="s">
        <v>9</v>
      </c>
      <c r="O14" s="362"/>
      <c r="P14" s="362" t="s">
        <v>90</v>
      </c>
      <c r="Q14" s="362" t="s">
        <v>90</v>
      </c>
      <c r="R14" s="362"/>
      <c r="S14" s="361" t="s">
        <v>219</v>
      </c>
      <c r="T14" s="362"/>
      <c r="U14" s="362"/>
      <c r="V14" s="362" t="s">
        <v>202</v>
      </c>
      <c r="W14" s="362"/>
      <c r="X14" s="362" t="s">
        <v>9</v>
      </c>
      <c r="Y14" s="362" t="s">
        <v>9</v>
      </c>
      <c r="Z14" s="362" t="s">
        <v>90</v>
      </c>
      <c r="AA14" s="366" t="s">
        <v>90</v>
      </c>
      <c r="AB14" s="362" t="s">
        <v>90</v>
      </c>
      <c r="AC14" s="362"/>
      <c r="AD14" s="362"/>
      <c r="AE14" s="362"/>
      <c r="AF14" s="362"/>
      <c r="AG14" s="362"/>
      <c r="AH14" s="362"/>
      <c r="AI14" s="362" t="str">
        <f t="shared" si="0"/>
        <v xml:space="preserve">472BSS </v>
      </c>
      <c r="AJ14" s="362" t="str">
        <f>VLOOKUP(AI14,Table1[[#All],[CONCAT]:[Tfiber]],2,FALSE)</f>
        <v>Applications/Tools</v>
      </c>
      <c r="AK14" s="362" t="s">
        <v>40</v>
      </c>
      <c r="AL14" s="362"/>
      <c r="AM14" s="362"/>
      <c r="AN14" s="362"/>
      <c r="AO14" s="362"/>
      <c r="AP14" s="361"/>
      <c r="AR14">
        <v>1</v>
      </c>
    </row>
    <row r="15" spans="2:44" ht="15" hidden="1" customHeight="1" x14ac:dyDescent="0.35">
      <c r="B15" s="362">
        <v>13</v>
      </c>
      <c r="C15" s="362" t="s">
        <v>220</v>
      </c>
      <c r="D15" s="362">
        <v>472</v>
      </c>
      <c r="E15" s="362" t="s">
        <v>172</v>
      </c>
      <c r="F15" s="362"/>
      <c r="G15" s="362"/>
      <c r="H15" s="362"/>
      <c r="I15" s="362" t="s">
        <v>58</v>
      </c>
      <c r="J15" s="362" t="s">
        <v>217</v>
      </c>
      <c r="K15" s="361" t="s">
        <v>221</v>
      </c>
      <c r="L15" s="362"/>
      <c r="M15" s="362" t="s">
        <v>90</v>
      </c>
      <c r="N15" s="362" t="s">
        <v>9</v>
      </c>
      <c r="O15" s="362"/>
      <c r="P15" s="362" t="s">
        <v>90</v>
      </c>
      <c r="Q15" s="362" t="s">
        <v>90</v>
      </c>
      <c r="R15" s="362"/>
      <c r="S15" s="369" t="s">
        <v>222</v>
      </c>
      <c r="T15" s="369"/>
      <c r="U15" s="369"/>
      <c r="V15" s="362" t="s">
        <v>202</v>
      </c>
      <c r="W15" s="362"/>
      <c r="X15" s="362" t="s">
        <v>9</v>
      </c>
      <c r="Y15" s="362" t="s">
        <v>9</v>
      </c>
      <c r="Z15" s="362" t="s">
        <v>90</v>
      </c>
      <c r="AA15" s="366" t="s">
        <v>90</v>
      </c>
      <c r="AB15" s="362" t="s">
        <v>90</v>
      </c>
      <c r="AC15" s="362"/>
      <c r="AD15" s="362"/>
      <c r="AE15" s="362"/>
      <c r="AF15" s="362"/>
      <c r="AG15" s="362"/>
      <c r="AH15" s="362"/>
      <c r="AI15" s="362" t="str">
        <f t="shared" si="0"/>
        <v xml:space="preserve">472BSS </v>
      </c>
      <c r="AJ15" s="362" t="str">
        <f>VLOOKUP(AI15,Table1[[#All],[CONCAT]:[Tfiber]],2,FALSE)</f>
        <v>Applications/Tools</v>
      </c>
      <c r="AK15" s="362" t="s">
        <v>40</v>
      </c>
      <c r="AL15" s="362"/>
      <c r="AM15" s="362"/>
      <c r="AN15" s="362"/>
      <c r="AO15" s="362"/>
      <c r="AP15" s="361"/>
      <c r="AR15">
        <v>1</v>
      </c>
    </row>
    <row r="16" spans="2:44" ht="15" hidden="1" customHeight="1" x14ac:dyDescent="0.35">
      <c r="B16" s="362">
        <v>14</v>
      </c>
      <c r="C16" s="362" t="s">
        <v>223</v>
      </c>
      <c r="D16" s="362">
        <v>472</v>
      </c>
      <c r="E16" s="362" t="s">
        <v>172</v>
      </c>
      <c r="F16" s="362"/>
      <c r="G16" s="362"/>
      <c r="H16" s="362"/>
      <c r="I16" s="362" t="s">
        <v>58</v>
      </c>
      <c r="J16" s="362" t="s">
        <v>217</v>
      </c>
      <c r="K16" s="361" t="s">
        <v>224</v>
      </c>
      <c r="L16" s="362"/>
      <c r="M16" s="362" t="s">
        <v>90</v>
      </c>
      <c r="N16" s="362" t="s">
        <v>9</v>
      </c>
      <c r="O16" s="362"/>
      <c r="P16" s="362" t="s">
        <v>90</v>
      </c>
      <c r="Q16" s="362" t="s">
        <v>90</v>
      </c>
      <c r="R16" s="362"/>
      <c r="S16" s="369" t="s">
        <v>225</v>
      </c>
      <c r="T16" s="369"/>
      <c r="U16" s="369"/>
      <c r="V16" s="362" t="s">
        <v>202</v>
      </c>
      <c r="W16" s="362"/>
      <c r="X16" s="362" t="s">
        <v>9</v>
      </c>
      <c r="Y16" s="362" t="s">
        <v>9</v>
      </c>
      <c r="Z16" s="362" t="s">
        <v>90</v>
      </c>
      <c r="AA16" s="366" t="s">
        <v>90</v>
      </c>
      <c r="AB16" s="362" t="s">
        <v>90</v>
      </c>
      <c r="AC16" s="362"/>
      <c r="AD16" s="362"/>
      <c r="AE16" s="362"/>
      <c r="AF16" s="362"/>
      <c r="AG16" s="362"/>
      <c r="AH16" s="362"/>
      <c r="AI16" s="362" t="str">
        <f t="shared" si="0"/>
        <v xml:space="preserve">472BSS </v>
      </c>
      <c r="AJ16" s="362" t="str">
        <f>VLOOKUP(AI16,Table1[[#All],[CONCAT]:[Tfiber]],2,FALSE)</f>
        <v>Applications/Tools</v>
      </c>
      <c r="AK16" s="362" t="s">
        <v>40</v>
      </c>
      <c r="AL16" s="362"/>
      <c r="AM16" s="362"/>
      <c r="AN16" s="362"/>
      <c r="AO16" s="362"/>
      <c r="AP16" s="361"/>
      <c r="AR16">
        <v>1</v>
      </c>
    </row>
    <row r="17" spans="2:44" ht="15" hidden="1" customHeight="1" x14ac:dyDescent="0.35">
      <c r="B17" s="362">
        <v>15</v>
      </c>
      <c r="C17" s="362" t="s">
        <v>226</v>
      </c>
      <c r="D17" s="362">
        <v>472</v>
      </c>
      <c r="E17" s="362" t="s">
        <v>172</v>
      </c>
      <c r="F17" s="362"/>
      <c r="G17" s="362"/>
      <c r="H17" s="362"/>
      <c r="I17" s="362" t="s">
        <v>58</v>
      </c>
      <c r="J17" s="362" t="s">
        <v>217</v>
      </c>
      <c r="K17" s="361" t="s">
        <v>227</v>
      </c>
      <c r="L17" s="362"/>
      <c r="M17" s="362" t="s">
        <v>90</v>
      </c>
      <c r="N17" s="362" t="s">
        <v>9</v>
      </c>
      <c r="O17" s="362"/>
      <c r="P17" s="362" t="s">
        <v>90</v>
      </c>
      <c r="Q17" s="362" t="s">
        <v>90</v>
      </c>
      <c r="R17" s="362"/>
      <c r="S17" s="369" t="s">
        <v>228</v>
      </c>
      <c r="T17" s="369"/>
      <c r="U17" s="369"/>
      <c r="V17" s="362" t="s">
        <v>202</v>
      </c>
      <c r="W17" s="362"/>
      <c r="X17" s="362" t="s">
        <v>9</v>
      </c>
      <c r="Y17" s="362" t="s">
        <v>9</v>
      </c>
      <c r="Z17" s="362" t="s">
        <v>90</v>
      </c>
      <c r="AA17" s="366" t="s">
        <v>90</v>
      </c>
      <c r="AB17" s="362" t="s">
        <v>90</v>
      </c>
      <c r="AC17" s="362"/>
      <c r="AD17" s="362"/>
      <c r="AE17" s="362"/>
      <c r="AF17" s="362"/>
      <c r="AG17" s="362"/>
      <c r="AH17" s="362"/>
      <c r="AI17" s="362" t="str">
        <f t="shared" si="0"/>
        <v xml:space="preserve">472BSS </v>
      </c>
      <c r="AJ17" s="362" t="str">
        <f>VLOOKUP(AI17,Table1[[#All],[CONCAT]:[Tfiber]],2,FALSE)</f>
        <v>Applications/Tools</v>
      </c>
      <c r="AK17" s="362" t="s">
        <v>40</v>
      </c>
      <c r="AL17" s="362"/>
      <c r="AM17" s="362"/>
      <c r="AN17" s="362"/>
      <c r="AO17" s="362"/>
      <c r="AP17" s="361"/>
      <c r="AR17">
        <v>1</v>
      </c>
    </row>
    <row r="18" spans="2:44" ht="15" hidden="1" customHeight="1" x14ac:dyDescent="0.35">
      <c r="B18" s="362">
        <v>16</v>
      </c>
      <c r="C18" s="362" t="s">
        <v>229</v>
      </c>
      <c r="D18" s="362">
        <v>472</v>
      </c>
      <c r="E18" s="362" t="s">
        <v>172</v>
      </c>
      <c r="F18" s="362"/>
      <c r="G18" s="362"/>
      <c r="H18" s="362"/>
      <c r="I18" s="362" t="s">
        <v>58</v>
      </c>
      <c r="J18" s="362" t="s">
        <v>217</v>
      </c>
      <c r="K18" s="361" t="s">
        <v>230</v>
      </c>
      <c r="L18" s="362"/>
      <c r="M18" s="362" t="s">
        <v>90</v>
      </c>
      <c r="N18" s="362" t="s">
        <v>9</v>
      </c>
      <c r="O18" s="362"/>
      <c r="P18" s="362" t="s">
        <v>90</v>
      </c>
      <c r="Q18" s="362" t="s">
        <v>90</v>
      </c>
      <c r="R18" s="362"/>
      <c r="S18" s="369" t="s">
        <v>231</v>
      </c>
      <c r="T18" s="369"/>
      <c r="U18" s="369"/>
      <c r="V18" s="362" t="s">
        <v>202</v>
      </c>
      <c r="W18" s="362"/>
      <c r="X18" s="362" t="s">
        <v>9</v>
      </c>
      <c r="Y18" s="362" t="s">
        <v>9</v>
      </c>
      <c r="Z18" s="362" t="s">
        <v>90</v>
      </c>
      <c r="AA18" s="366" t="s">
        <v>90</v>
      </c>
      <c r="AB18" s="362" t="s">
        <v>90</v>
      </c>
      <c r="AC18" s="362"/>
      <c r="AD18" s="362"/>
      <c r="AE18" s="362"/>
      <c r="AF18" s="362"/>
      <c r="AG18" s="362"/>
      <c r="AH18" s="362"/>
      <c r="AI18" s="362" t="str">
        <f t="shared" si="0"/>
        <v xml:space="preserve">472BSS </v>
      </c>
      <c r="AJ18" s="362" t="str">
        <f>VLOOKUP(AI18,Table1[[#All],[CONCAT]:[Tfiber]],2,FALSE)</f>
        <v>Applications/Tools</v>
      </c>
      <c r="AK18" s="362" t="s">
        <v>40</v>
      </c>
      <c r="AL18" s="362"/>
      <c r="AM18" s="362"/>
      <c r="AN18" s="362"/>
      <c r="AO18" s="362"/>
      <c r="AP18" s="361"/>
      <c r="AR18">
        <v>1</v>
      </c>
    </row>
    <row r="19" spans="2:44" ht="15" hidden="1" customHeight="1" x14ac:dyDescent="0.35">
      <c r="B19" s="362">
        <v>17</v>
      </c>
      <c r="C19" s="362" t="s">
        <v>232</v>
      </c>
      <c r="D19" s="362">
        <v>472</v>
      </c>
      <c r="E19" s="362" t="s">
        <v>172</v>
      </c>
      <c r="F19" s="362"/>
      <c r="G19" s="362"/>
      <c r="H19" s="362"/>
      <c r="I19" s="362" t="s">
        <v>58</v>
      </c>
      <c r="J19" s="362" t="s">
        <v>217</v>
      </c>
      <c r="K19" s="361" t="s">
        <v>233</v>
      </c>
      <c r="L19" s="362"/>
      <c r="M19" s="362" t="s">
        <v>90</v>
      </c>
      <c r="N19" s="362" t="s">
        <v>9</v>
      </c>
      <c r="O19" s="362"/>
      <c r="P19" s="362" t="s">
        <v>90</v>
      </c>
      <c r="Q19" s="362" t="s">
        <v>90</v>
      </c>
      <c r="R19" s="362"/>
      <c r="S19" s="369" t="s">
        <v>234</v>
      </c>
      <c r="T19" s="369"/>
      <c r="U19" s="369"/>
      <c r="V19" s="362" t="s">
        <v>202</v>
      </c>
      <c r="W19" s="362"/>
      <c r="X19" s="362" t="s">
        <v>9</v>
      </c>
      <c r="Y19" s="362" t="s">
        <v>9</v>
      </c>
      <c r="Z19" s="362" t="s">
        <v>90</v>
      </c>
      <c r="AA19" s="366" t="s">
        <v>90</v>
      </c>
      <c r="AB19" s="362" t="s">
        <v>90</v>
      </c>
      <c r="AC19" s="362"/>
      <c r="AD19" s="362"/>
      <c r="AE19" s="362"/>
      <c r="AF19" s="362"/>
      <c r="AG19" s="362"/>
      <c r="AH19" s="362"/>
      <c r="AI19" s="362" t="str">
        <f t="shared" si="0"/>
        <v xml:space="preserve">472BSS </v>
      </c>
      <c r="AJ19" s="362" t="str">
        <f>VLOOKUP(AI19,Table1[[#All],[CONCAT]:[Tfiber]],2,FALSE)</f>
        <v>Applications/Tools</v>
      </c>
      <c r="AK19" s="362" t="s">
        <v>40</v>
      </c>
      <c r="AL19" s="362"/>
      <c r="AM19" s="362"/>
      <c r="AN19" s="362"/>
      <c r="AO19" s="362"/>
      <c r="AP19" s="361"/>
      <c r="AR19">
        <v>1</v>
      </c>
    </row>
    <row r="20" spans="2:44" ht="15" hidden="1" customHeight="1" x14ac:dyDescent="0.35">
      <c r="B20" s="362">
        <v>18</v>
      </c>
      <c r="C20" s="362" t="s">
        <v>235</v>
      </c>
      <c r="D20" s="362">
        <v>472</v>
      </c>
      <c r="E20" s="362" t="s">
        <v>172</v>
      </c>
      <c r="F20" s="362"/>
      <c r="G20" s="362"/>
      <c r="H20" s="362"/>
      <c r="I20" s="362" t="s">
        <v>58</v>
      </c>
      <c r="J20" s="362" t="s">
        <v>217</v>
      </c>
      <c r="K20" s="361" t="s">
        <v>236</v>
      </c>
      <c r="L20" s="362"/>
      <c r="M20" s="362" t="s">
        <v>90</v>
      </c>
      <c r="N20" s="362" t="s">
        <v>9</v>
      </c>
      <c r="O20" s="362"/>
      <c r="P20" s="362" t="s">
        <v>90</v>
      </c>
      <c r="Q20" s="362" t="s">
        <v>90</v>
      </c>
      <c r="R20" s="362"/>
      <c r="S20" s="369" t="s">
        <v>237</v>
      </c>
      <c r="T20" s="369"/>
      <c r="U20" s="369"/>
      <c r="V20" s="362" t="s">
        <v>202</v>
      </c>
      <c r="W20" s="362"/>
      <c r="X20" s="362" t="s">
        <v>9</v>
      </c>
      <c r="Y20" s="362" t="s">
        <v>9</v>
      </c>
      <c r="Z20" s="362" t="s">
        <v>90</v>
      </c>
      <c r="AA20" s="366" t="s">
        <v>90</v>
      </c>
      <c r="AB20" s="362" t="s">
        <v>90</v>
      </c>
      <c r="AC20" s="362"/>
      <c r="AD20" s="362"/>
      <c r="AE20" s="362"/>
      <c r="AF20" s="362"/>
      <c r="AG20" s="362"/>
      <c r="AH20" s="362"/>
      <c r="AI20" s="362" t="str">
        <f t="shared" si="0"/>
        <v xml:space="preserve">472BSS </v>
      </c>
      <c r="AJ20" s="362" t="str">
        <f>VLOOKUP(AI20,Table1[[#All],[CONCAT]:[Tfiber]],2,FALSE)</f>
        <v>Applications/Tools</v>
      </c>
      <c r="AK20" s="362" t="s">
        <v>40</v>
      </c>
      <c r="AL20" s="362"/>
      <c r="AM20" s="362"/>
      <c r="AN20" s="362"/>
      <c r="AO20" s="362"/>
      <c r="AP20" s="361"/>
      <c r="AR20">
        <v>1</v>
      </c>
    </row>
    <row r="21" spans="2:44" ht="15" hidden="1" customHeight="1" x14ac:dyDescent="0.35">
      <c r="B21" s="362">
        <v>19</v>
      </c>
      <c r="C21" s="362" t="s">
        <v>238</v>
      </c>
      <c r="D21" s="362">
        <v>472</v>
      </c>
      <c r="E21" s="362" t="s">
        <v>172</v>
      </c>
      <c r="F21" s="362"/>
      <c r="G21" s="362"/>
      <c r="H21" s="362"/>
      <c r="I21" s="362" t="s">
        <v>58</v>
      </c>
      <c r="J21" s="362" t="s">
        <v>184</v>
      </c>
      <c r="K21" s="361" t="s">
        <v>239</v>
      </c>
      <c r="L21" s="362"/>
      <c r="M21" s="362" t="s">
        <v>90</v>
      </c>
      <c r="N21" s="362" t="s">
        <v>9</v>
      </c>
      <c r="O21" s="362"/>
      <c r="P21" s="362" t="s">
        <v>90</v>
      </c>
      <c r="Q21" s="362" t="s">
        <v>90</v>
      </c>
      <c r="R21" s="362"/>
      <c r="S21" s="361" t="s">
        <v>240</v>
      </c>
      <c r="T21" s="362"/>
      <c r="U21" s="362"/>
      <c r="V21" s="362" t="s">
        <v>202</v>
      </c>
      <c r="W21" s="362"/>
      <c r="X21" s="362" t="s">
        <v>9</v>
      </c>
      <c r="Y21" s="362" t="s">
        <v>9</v>
      </c>
      <c r="Z21" s="362" t="s">
        <v>90</v>
      </c>
      <c r="AA21" s="366" t="s">
        <v>90</v>
      </c>
      <c r="AB21" s="362" t="s">
        <v>90</v>
      </c>
      <c r="AC21" s="362"/>
      <c r="AD21" s="362"/>
      <c r="AE21" s="362"/>
      <c r="AF21" s="362"/>
      <c r="AG21" s="362"/>
      <c r="AH21" s="362"/>
      <c r="AI21" s="362" t="str">
        <f t="shared" si="0"/>
        <v xml:space="preserve">472BSS </v>
      </c>
      <c r="AJ21" s="362" t="str">
        <f>VLOOKUP(AI21,Table1[[#All],[CONCAT]:[Tfiber]],2,FALSE)</f>
        <v>Applications/Tools</v>
      </c>
      <c r="AK21" s="362" t="s">
        <v>40</v>
      </c>
      <c r="AL21" s="362"/>
      <c r="AM21" s="362"/>
      <c r="AN21" s="362"/>
      <c r="AO21" s="362"/>
      <c r="AP21" s="361"/>
      <c r="AR21">
        <v>1</v>
      </c>
    </row>
    <row r="22" spans="2:44" ht="15" hidden="1" customHeight="1" x14ac:dyDescent="0.35">
      <c r="B22" s="362">
        <v>20</v>
      </c>
      <c r="C22" s="362" t="s">
        <v>241</v>
      </c>
      <c r="D22" s="362">
        <v>472</v>
      </c>
      <c r="E22" s="362" t="s">
        <v>172</v>
      </c>
      <c r="F22" s="362"/>
      <c r="G22" s="362"/>
      <c r="H22" s="362"/>
      <c r="I22" s="362" t="s">
        <v>58</v>
      </c>
      <c r="J22" s="362" t="s">
        <v>242</v>
      </c>
      <c r="K22" s="361" t="s">
        <v>243</v>
      </c>
      <c r="L22" s="362"/>
      <c r="M22" s="362" t="s">
        <v>90</v>
      </c>
      <c r="N22" s="362" t="s">
        <v>9</v>
      </c>
      <c r="O22" s="362"/>
      <c r="P22" s="362" t="s">
        <v>90</v>
      </c>
      <c r="Q22" s="362" t="s">
        <v>90</v>
      </c>
      <c r="R22" s="362"/>
      <c r="S22" s="361" t="s">
        <v>244</v>
      </c>
      <c r="T22" s="362"/>
      <c r="U22" s="362"/>
      <c r="V22" s="362" t="s">
        <v>202</v>
      </c>
      <c r="W22" s="362"/>
      <c r="X22" s="362" t="s">
        <v>9</v>
      </c>
      <c r="Y22" s="362" t="s">
        <v>9</v>
      </c>
      <c r="Z22" s="362" t="s">
        <v>90</v>
      </c>
      <c r="AA22" s="366" t="s">
        <v>90</v>
      </c>
      <c r="AB22" s="362" t="s">
        <v>90</v>
      </c>
      <c r="AC22" s="362"/>
      <c r="AD22" s="362"/>
      <c r="AE22" s="362"/>
      <c r="AF22" s="362"/>
      <c r="AG22" s="362"/>
      <c r="AH22" s="362"/>
      <c r="AI22" s="362" t="str">
        <f t="shared" si="0"/>
        <v xml:space="preserve">472BSS </v>
      </c>
      <c r="AJ22" s="362" t="str">
        <f>VLOOKUP(AI22,Table1[[#All],[CONCAT]:[Tfiber]],2,FALSE)</f>
        <v>Applications/Tools</v>
      </c>
      <c r="AK22" s="362" t="s">
        <v>40</v>
      </c>
      <c r="AL22" s="362"/>
      <c r="AM22" s="362"/>
      <c r="AN22" s="362"/>
      <c r="AO22" s="362"/>
      <c r="AP22" s="361"/>
      <c r="AR22">
        <v>1</v>
      </c>
    </row>
    <row r="23" spans="2:44" ht="15" hidden="1" customHeight="1" x14ac:dyDescent="0.35">
      <c r="B23" s="362">
        <v>21</v>
      </c>
      <c r="C23" s="362" t="s">
        <v>245</v>
      </c>
      <c r="D23" s="362">
        <v>472</v>
      </c>
      <c r="E23" s="362" t="s">
        <v>172</v>
      </c>
      <c r="F23" s="362"/>
      <c r="G23" s="362"/>
      <c r="H23" s="362"/>
      <c r="I23" s="362" t="s">
        <v>58</v>
      </c>
      <c r="J23" s="362" t="s">
        <v>217</v>
      </c>
      <c r="K23" s="361" t="s">
        <v>246</v>
      </c>
      <c r="L23" s="362"/>
      <c r="M23" s="362" t="s">
        <v>90</v>
      </c>
      <c r="N23" s="362" t="s">
        <v>9</v>
      </c>
      <c r="O23" s="362"/>
      <c r="P23" s="362" t="s">
        <v>90</v>
      </c>
      <c r="Q23" s="362" t="s">
        <v>90</v>
      </c>
      <c r="R23" s="362"/>
      <c r="S23" s="361" t="e">
        <v>#N/A</v>
      </c>
      <c r="T23" s="362"/>
      <c r="U23" s="362"/>
      <c r="V23" s="362" t="s">
        <v>202</v>
      </c>
      <c r="W23" s="362"/>
      <c r="X23" s="362" t="s">
        <v>9</v>
      </c>
      <c r="Y23" s="362" t="s">
        <v>9</v>
      </c>
      <c r="Z23" s="362" t="s">
        <v>90</v>
      </c>
      <c r="AA23" s="366" t="s">
        <v>90</v>
      </c>
      <c r="AB23" s="362" t="s">
        <v>90</v>
      </c>
      <c r="AC23" s="362"/>
      <c r="AD23" s="362"/>
      <c r="AE23" s="362"/>
      <c r="AF23" s="362"/>
      <c r="AG23" s="362"/>
      <c r="AH23" s="362"/>
      <c r="AI23" s="362" t="str">
        <f t="shared" si="0"/>
        <v xml:space="preserve">472BSS </v>
      </c>
      <c r="AJ23" s="362" t="str">
        <f>VLOOKUP(AI23,Table1[[#All],[CONCAT]:[Tfiber]],2,FALSE)</f>
        <v>Applications/Tools</v>
      </c>
      <c r="AK23" s="362" t="s">
        <v>40</v>
      </c>
      <c r="AL23" s="362"/>
      <c r="AM23" s="362"/>
      <c r="AN23" s="362"/>
      <c r="AO23" s="362"/>
      <c r="AP23" s="361" t="e">
        <v>#N/A</v>
      </c>
      <c r="AR23">
        <v>1</v>
      </c>
    </row>
    <row r="24" spans="2:44" ht="15" hidden="1" customHeight="1" x14ac:dyDescent="0.35">
      <c r="B24" s="362">
        <v>22</v>
      </c>
      <c r="C24" s="362" t="s">
        <v>247</v>
      </c>
      <c r="D24" s="362">
        <v>472</v>
      </c>
      <c r="E24" s="362" t="s">
        <v>172</v>
      </c>
      <c r="F24" s="362"/>
      <c r="G24" s="362"/>
      <c r="H24" s="362"/>
      <c r="I24" s="362" t="s">
        <v>58</v>
      </c>
      <c r="J24" s="362" t="s">
        <v>242</v>
      </c>
      <c r="K24" s="361" t="s">
        <v>248</v>
      </c>
      <c r="L24" s="362"/>
      <c r="M24" s="362" t="s">
        <v>90</v>
      </c>
      <c r="N24" s="362" t="s">
        <v>9</v>
      </c>
      <c r="O24" s="362"/>
      <c r="P24" s="362" t="s">
        <v>90</v>
      </c>
      <c r="Q24" s="362" t="s">
        <v>90</v>
      </c>
      <c r="R24" s="362"/>
      <c r="S24" s="361" t="s">
        <v>249</v>
      </c>
      <c r="T24" s="362"/>
      <c r="U24" s="362"/>
      <c r="V24" s="362" t="s">
        <v>176</v>
      </c>
      <c r="W24" s="362"/>
      <c r="X24" s="362" t="s">
        <v>9</v>
      </c>
      <c r="Y24" s="362" t="s">
        <v>46</v>
      </c>
      <c r="Z24" s="362" t="s">
        <v>90</v>
      </c>
      <c r="AA24" s="366" t="s">
        <v>90</v>
      </c>
      <c r="AB24" s="362" t="s">
        <v>90</v>
      </c>
      <c r="AC24" s="362"/>
      <c r="AD24" s="362"/>
      <c r="AE24" s="362"/>
      <c r="AF24" s="362"/>
      <c r="AG24" s="362"/>
      <c r="AH24" s="362"/>
      <c r="AI24" s="362" t="str">
        <f t="shared" si="0"/>
        <v xml:space="preserve">472BSS </v>
      </c>
      <c r="AJ24" s="362" t="str">
        <f>VLOOKUP(AI24,Table1[[#All],[CONCAT]:[Tfiber]],2,FALSE)</f>
        <v>Applications/Tools</v>
      </c>
      <c r="AK24" s="362" t="s">
        <v>40</v>
      </c>
      <c r="AL24" s="362"/>
      <c r="AM24" s="362"/>
      <c r="AN24" s="362"/>
      <c r="AO24" s="362"/>
      <c r="AP24" s="361"/>
      <c r="AR24">
        <v>1</v>
      </c>
    </row>
    <row r="25" spans="2:44" ht="15" hidden="1" customHeight="1" x14ac:dyDescent="0.35">
      <c r="B25" s="362">
        <v>23</v>
      </c>
      <c r="C25" s="362" t="s">
        <v>250</v>
      </c>
      <c r="D25" s="362">
        <v>472</v>
      </c>
      <c r="E25" s="362" t="s">
        <v>172</v>
      </c>
      <c r="F25" s="362"/>
      <c r="G25" s="362"/>
      <c r="H25" s="362"/>
      <c r="I25" s="362" t="s">
        <v>58</v>
      </c>
      <c r="J25" s="362" t="s">
        <v>14</v>
      </c>
      <c r="K25" s="361" t="s">
        <v>251</v>
      </c>
      <c r="L25" s="362"/>
      <c r="M25" s="362" t="s">
        <v>90</v>
      </c>
      <c r="N25" s="362" t="s">
        <v>9</v>
      </c>
      <c r="O25" s="362"/>
      <c r="P25" s="362" t="s">
        <v>90</v>
      </c>
      <c r="Q25" s="362" t="s">
        <v>90</v>
      </c>
      <c r="R25" s="362"/>
      <c r="S25" s="361" t="s">
        <v>252</v>
      </c>
      <c r="T25" s="362"/>
      <c r="U25" s="362"/>
      <c r="V25" s="362" t="s">
        <v>176</v>
      </c>
      <c r="W25" s="362"/>
      <c r="X25" s="362" t="s">
        <v>9</v>
      </c>
      <c r="Y25" s="362" t="s">
        <v>46</v>
      </c>
      <c r="Z25" s="362" t="s">
        <v>90</v>
      </c>
      <c r="AA25" s="366" t="s">
        <v>90</v>
      </c>
      <c r="AB25" s="370" t="s">
        <v>90</v>
      </c>
      <c r="AC25" s="362"/>
      <c r="AD25" s="362"/>
      <c r="AE25" s="362"/>
      <c r="AF25" s="362"/>
      <c r="AG25" s="362"/>
      <c r="AH25" s="362"/>
      <c r="AI25" s="362" t="str">
        <f t="shared" si="0"/>
        <v xml:space="preserve">472BSS </v>
      </c>
      <c r="AJ25" s="362" t="str">
        <f>VLOOKUP(AI25,Table1[[#All],[CONCAT]:[Tfiber]],2,FALSE)</f>
        <v>Applications/Tools</v>
      </c>
      <c r="AK25" s="362" t="s">
        <v>40</v>
      </c>
      <c r="AL25" s="362"/>
      <c r="AM25" s="362"/>
      <c r="AN25" s="362"/>
      <c r="AO25" s="362"/>
      <c r="AP25" s="361"/>
      <c r="AR25">
        <v>1</v>
      </c>
    </row>
    <row r="26" spans="2:44" ht="15" hidden="1" customHeight="1" x14ac:dyDescent="0.35">
      <c r="B26" s="362">
        <v>24</v>
      </c>
      <c r="C26" s="362" t="s">
        <v>253</v>
      </c>
      <c r="D26" s="362">
        <v>472</v>
      </c>
      <c r="E26" s="362" t="s">
        <v>172</v>
      </c>
      <c r="F26" s="362"/>
      <c r="G26" s="362"/>
      <c r="H26" s="362"/>
      <c r="I26" s="362" t="s">
        <v>58</v>
      </c>
      <c r="J26" s="362" t="s">
        <v>14</v>
      </c>
      <c r="K26" s="361" t="s">
        <v>254</v>
      </c>
      <c r="L26" s="362"/>
      <c r="M26" s="362" t="s">
        <v>90</v>
      </c>
      <c r="N26" s="362" t="s">
        <v>9</v>
      </c>
      <c r="O26" s="362"/>
      <c r="P26" s="362" t="s">
        <v>90</v>
      </c>
      <c r="Q26" s="362" t="s">
        <v>90</v>
      </c>
      <c r="R26" s="362"/>
      <c r="S26" s="361" t="s">
        <v>255</v>
      </c>
      <c r="T26" s="362"/>
      <c r="U26" s="362"/>
      <c r="V26" s="362" t="s">
        <v>176</v>
      </c>
      <c r="W26" s="362"/>
      <c r="X26" s="362" t="s">
        <v>9</v>
      </c>
      <c r="Y26" s="362" t="s">
        <v>46</v>
      </c>
      <c r="Z26" s="362" t="s">
        <v>90</v>
      </c>
      <c r="AA26" s="366" t="s">
        <v>90</v>
      </c>
      <c r="AB26" s="362" t="s">
        <v>90</v>
      </c>
      <c r="AC26" s="362"/>
      <c r="AD26" s="362"/>
      <c r="AE26" s="362"/>
      <c r="AF26" s="362"/>
      <c r="AG26" s="362"/>
      <c r="AH26" s="362"/>
      <c r="AI26" s="362" t="str">
        <f t="shared" si="0"/>
        <v xml:space="preserve">472BSS </v>
      </c>
      <c r="AJ26" s="362" t="str">
        <f>VLOOKUP(AI26,Table1[[#All],[CONCAT]:[Tfiber]],2,FALSE)</f>
        <v>Applications/Tools</v>
      </c>
      <c r="AK26" s="362" t="s">
        <v>40</v>
      </c>
      <c r="AL26" s="362"/>
      <c r="AM26" s="362"/>
      <c r="AN26" s="362"/>
      <c r="AO26" s="362"/>
      <c r="AP26" s="361"/>
      <c r="AR26">
        <v>1</v>
      </c>
    </row>
    <row r="27" spans="2:44" ht="15" hidden="1" customHeight="1" x14ac:dyDescent="0.35">
      <c r="B27" s="362">
        <v>25</v>
      </c>
      <c r="C27" s="362" t="s">
        <v>256</v>
      </c>
      <c r="D27" s="362">
        <v>472</v>
      </c>
      <c r="E27" s="362" t="s">
        <v>172</v>
      </c>
      <c r="F27" s="362"/>
      <c r="G27" s="362"/>
      <c r="H27" s="362"/>
      <c r="I27" s="362" t="s">
        <v>58</v>
      </c>
      <c r="J27" s="362" t="s">
        <v>242</v>
      </c>
      <c r="K27" s="361" t="s">
        <v>257</v>
      </c>
      <c r="L27" s="362"/>
      <c r="M27" s="362" t="s">
        <v>90</v>
      </c>
      <c r="N27" s="362" t="s">
        <v>9</v>
      </c>
      <c r="O27" s="362"/>
      <c r="P27" s="362" t="s">
        <v>90</v>
      </c>
      <c r="Q27" s="362" t="s">
        <v>90</v>
      </c>
      <c r="R27" s="362"/>
      <c r="S27" s="361" t="s">
        <v>258</v>
      </c>
      <c r="T27" s="362"/>
      <c r="U27" s="362"/>
      <c r="V27" s="362" t="s">
        <v>202</v>
      </c>
      <c r="W27" s="362"/>
      <c r="X27" s="362" t="s">
        <v>9</v>
      </c>
      <c r="Y27" s="362" t="s">
        <v>9</v>
      </c>
      <c r="Z27" s="362" t="s">
        <v>90</v>
      </c>
      <c r="AA27" s="366" t="s">
        <v>90</v>
      </c>
      <c r="AB27" s="362" t="s">
        <v>90</v>
      </c>
      <c r="AC27" s="362"/>
      <c r="AD27" s="362"/>
      <c r="AE27" s="362"/>
      <c r="AF27" s="362"/>
      <c r="AG27" s="362"/>
      <c r="AH27" s="362"/>
      <c r="AI27" s="362" t="str">
        <f t="shared" si="0"/>
        <v xml:space="preserve">472BSS </v>
      </c>
      <c r="AJ27" s="362" t="str">
        <f>VLOOKUP(AI27,Table1[[#All],[CONCAT]:[Tfiber]],2,FALSE)</f>
        <v>Applications/Tools</v>
      </c>
      <c r="AK27" s="362" t="s">
        <v>40</v>
      </c>
      <c r="AL27" s="362"/>
      <c r="AM27" s="362"/>
      <c r="AN27" s="362"/>
      <c r="AO27" s="362"/>
      <c r="AP27" s="361"/>
      <c r="AR27">
        <v>1</v>
      </c>
    </row>
    <row r="28" spans="2:44" ht="15" hidden="1" customHeight="1" x14ac:dyDescent="0.35">
      <c r="B28" s="362">
        <v>26</v>
      </c>
      <c r="C28" s="362" t="s">
        <v>259</v>
      </c>
      <c r="D28" s="362">
        <v>472</v>
      </c>
      <c r="E28" s="362" t="s">
        <v>172</v>
      </c>
      <c r="F28" s="362"/>
      <c r="G28" s="362"/>
      <c r="H28" s="362"/>
      <c r="I28" s="362" t="s">
        <v>58</v>
      </c>
      <c r="J28" s="362" t="s">
        <v>242</v>
      </c>
      <c r="K28" s="361" t="s">
        <v>260</v>
      </c>
      <c r="L28" s="362"/>
      <c r="M28" s="362" t="s">
        <v>90</v>
      </c>
      <c r="N28" s="362" t="s">
        <v>9</v>
      </c>
      <c r="O28" s="362"/>
      <c r="P28" s="362" t="s">
        <v>90</v>
      </c>
      <c r="Q28" s="362" t="s">
        <v>90</v>
      </c>
      <c r="R28" s="362"/>
      <c r="S28" s="361" t="s">
        <v>261</v>
      </c>
      <c r="T28" s="362"/>
      <c r="U28" s="362"/>
      <c r="V28" s="362" t="s">
        <v>202</v>
      </c>
      <c r="W28" s="362"/>
      <c r="X28" s="362" t="s">
        <v>9</v>
      </c>
      <c r="Y28" s="362" t="s">
        <v>9</v>
      </c>
      <c r="Z28" s="362" t="s">
        <v>90</v>
      </c>
      <c r="AA28" s="366" t="s">
        <v>90</v>
      </c>
      <c r="AB28" s="362" t="s">
        <v>90</v>
      </c>
      <c r="AC28" s="362"/>
      <c r="AD28" s="362"/>
      <c r="AE28" s="362"/>
      <c r="AF28" s="362"/>
      <c r="AG28" s="362"/>
      <c r="AH28" s="362"/>
      <c r="AI28" s="362" t="str">
        <f t="shared" si="0"/>
        <v xml:space="preserve">472BSS </v>
      </c>
      <c r="AJ28" s="362" t="str">
        <f>VLOOKUP(AI28,Table1[[#All],[CONCAT]:[Tfiber]],2,FALSE)</f>
        <v>Applications/Tools</v>
      </c>
      <c r="AK28" s="362" t="s">
        <v>40</v>
      </c>
      <c r="AL28" s="362"/>
      <c r="AM28" s="362"/>
      <c r="AN28" s="362"/>
      <c r="AO28" s="362"/>
      <c r="AP28" s="361"/>
      <c r="AR28">
        <v>1</v>
      </c>
    </row>
    <row r="29" spans="2:44" ht="15" hidden="1" customHeight="1" x14ac:dyDescent="0.35">
      <c r="B29" s="362">
        <v>27</v>
      </c>
      <c r="C29" s="362" t="s">
        <v>262</v>
      </c>
      <c r="D29" s="362">
        <v>472</v>
      </c>
      <c r="E29" s="362" t="s">
        <v>172</v>
      </c>
      <c r="F29" s="362"/>
      <c r="G29" s="362"/>
      <c r="H29" s="362"/>
      <c r="I29" s="362" t="s">
        <v>58</v>
      </c>
      <c r="J29" s="362" t="s">
        <v>242</v>
      </c>
      <c r="K29" s="361" t="s">
        <v>263</v>
      </c>
      <c r="L29" s="362"/>
      <c r="M29" s="362" t="s">
        <v>90</v>
      </c>
      <c r="N29" s="362" t="s">
        <v>9</v>
      </c>
      <c r="O29" s="362"/>
      <c r="P29" s="362" t="s">
        <v>90</v>
      </c>
      <c r="Q29" s="362" t="s">
        <v>90</v>
      </c>
      <c r="R29" s="362"/>
      <c r="S29" s="361" t="s">
        <v>264</v>
      </c>
      <c r="T29" s="362"/>
      <c r="U29" s="362"/>
      <c r="V29" s="362" t="s">
        <v>202</v>
      </c>
      <c r="W29" s="362"/>
      <c r="X29" s="362" t="s">
        <v>9</v>
      </c>
      <c r="Y29" s="362" t="s">
        <v>9</v>
      </c>
      <c r="Z29" s="362" t="s">
        <v>90</v>
      </c>
      <c r="AA29" s="366" t="s">
        <v>90</v>
      </c>
      <c r="AB29" s="362" t="s">
        <v>90</v>
      </c>
      <c r="AC29" s="362"/>
      <c r="AD29" s="362"/>
      <c r="AE29" s="362"/>
      <c r="AF29" s="362"/>
      <c r="AG29" s="362"/>
      <c r="AH29" s="362"/>
      <c r="AI29" s="362" t="str">
        <f t="shared" si="0"/>
        <v xml:space="preserve">472BSS </v>
      </c>
      <c r="AJ29" s="362" t="str">
        <f>VLOOKUP(AI29,Table1[[#All],[CONCAT]:[Tfiber]],2,FALSE)</f>
        <v>Applications/Tools</v>
      </c>
      <c r="AK29" s="362" t="s">
        <v>40</v>
      </c>
      <c r="AL29" s="362"/>
      <c r="AM29" s="362"/>
      <c r="AN29" s="362"/>
      <c r="AO29" s="362"/>
      <c r="AP29" s="361"/>
      <c r="AR29">
        <v>1</v>
      </c>
    </row>
    <row r="30" spans="2:44" ht="15" hidden="1" customHeight="1" x14ac:dyDescent="0.35">
      <c r="B30" s="362">
        <v>28</v>
      </c>
      <c r="C30" s="362" t="s">
        <v>265</v>
      </c>
      <c r="D30" s="362">
        <v>472</v>
      </c>
      <c r="E30" s="362" t="s">
        <v>172</v>
      </c>
      <c r="F30" s="362"/>
      <c r="G30" s="362"/>
      <c r="H30" s="362"/>
      <c r="I30" s="362" t="s">
        <v>58</v>
      </c>
      <c r="J30" s="362" t="s">
        <v>184</v>
      </c>
      <c r="K30" s="361" t="s">
        <v>266</v>
      </c>
      <c r="L30" s="362"/>
      <c r="M30" s="362" t="s">
        <v>90</v>
      </c>
      <c r="N30" s="362" t="s">
        <v>9</v>
      </c>
      <c r="O30" s="362"/>
      <c r="P30" s="362" t="s">
        <v>90</v>
      </c>
      <c r="Q30" s="362" t="s">
        <v>90</v>
      </c>
      <c r="R30" s="362"/>
      <c r="S30" s="361" t="s">
        <v>267</v>
      </c>
      <c r="T30" s="362"/>
      <c r="U30" s="362"/>
      <c r="V30" s="362" t="s">
        <v>202</v>
      </c>
      <c r="W30" s="362"/>
      <c r="X30" s="362" t="s">
        <v>9</v>
      </c>
      <c r="Y30" s="362" t="s">
        <v>9</v>
      </c>
      <c r="Z30" s="362" t="s">
        <v>90</v>
      </c>
      <c r="AA30" s="366" t="s">
        <v>90</v>
      </c>
      <c r="AB30" s="362" t="s">
        <v>90</v>
      </c>
      <c r="AC30" s="362"/>
      <c r="AD30" s="362"/>
      <c r="AE30" s="362"/>
      <c r="AF30" s="362"/>
      <c r="AG30" s="362"/>
      <c r="AH30" s="362"/>
      <c r="AI30" s="362" t="str">
        <f t="shared" si="0"/>
        <v xml:space="preserve">472BSS </v>
      </c>
      <c r="AJ30" s="362" t="str">
        <f>VLOOKUP(AI30,Table1[[#All],[CONCAT]:[Tfiber]],2,FALSE)</f>
        <v>Applications/Tools</v>
      </c>
      <c r="AK30" s="362" t="s">
        <v>40</v>
      </c>
      <c r="AL30" s="362"/>
      <c r="AM30" s="362"/>
      <c r="AN30" s="362"/>
      <c r="AO30" s="362"/>
      <c r="AP30" s="361"/>
      <c r="AR30">
        <v>1</v>
      </c>
    </row>
    <row r="31" spans="2:44" ht="15" hidden="1" customHeight="1" x14ac:dyDescent="0.35">
      <c r="B31" s="362">
        <v>29</v>
      </c>
      <c r="C31" s="362" t="s">
        <v>268</v>
      </c>
      <c r="D31" s="362">
        <v>472</v>
      </c>
      <c r="E31" s="362" t="s">
        <v>172</v>
      </c>
      <c r="F31" s="362"/>
      <c r="G31" s="362"/>
      <c r="H31" s="362"/>
      <c r="I31" s="362" t="s">
        <v>59</v>
      </c>
      <c r="J31" s="362" t="s">
        <v>195</v>
      </c>
      <c r="K31" s="361" t="s">
        <v>269</v>
      </c>
      <c r="L31" s="362"/>
      <c r="M31" s="362" t="s">
        <v>90</v>
      </c>
      <c r="N31" s="362" t="s">
        <v>9</v>
      </c>
      <c r="O31" s="362"/>
      <c r="P31" s="362" t="s">
        <v>90</v>
      </c>
      <c r="Q31" s="362" t="s">
        <v>90</v>
      </c>
      <c r="R31" s="362"/>
      <c r="S31" s="361" t="s">
        <v>270</v>
      </c>
      <c r="T31" s="362"/>
      <c r="U31" s="362"/>
      <c r="V31" s="362" t="s">
        <v>176</v>
      </c>
      <c r="W31" s="362"/>
      <c r="X31" s="362" t="s">
        <v>9</v>
      </c>
      <c r="Y31" s="362" t="s">
        <v>46</v>
      </c>
      <c r="Z31" s="362" t="s">
        <v>90</v>
      </c>
      <c r="AA31" s="366" t="s">
        <v>90</v>
      </c>
      <c r="AB31" s="362" t="s">
        <v>90</v>
      </c>
      <c r="AC31" s="362"/>
      <c r="AD31" s="362"/>
      <c r="AE31" s="362"/>
      <c r="AF31" s="362"/>
      <c r="AG31" s="362"/>
      <c r="AH31" s="362"/>
      <c r="AI31" s="362" t="str">
        <f t="shared" si="0"/>
        <v>472IP/MPLS</v>
      </c>
      <c r="AJ31" s="362" t="str">
        <f>VLOOKUP(AI31,Table1[[#All],[CONCAT]:[Tfiber]],2,FALSE)</f>
        <v>IPMPLS</v>
      </c>
      <c r="AK31" s="362" t="s">
        <v>40</v>
      </c>
      <c r="AL31" s="362"/>
      <c r="AM31" s="362"/>
      <c r="AN31" s="362"/>
      <c r="AO31" s="362"/>
      <c r="AP31" s="361"/>
      <c r="AR31">
        <v>1</v>
      </c>
    </row>
    <row r="32" spans="2:44" ht="15" hidden="1" customHeight="1" x14ac:dyDescent="0.35">
      <c r="B32" s="362">
        <v>30</v>
      </c>
      <c r="C32" s="362" t="s">
        <v>271</v>
      </c>
      <c r="D32" s="362">
        <v>472</v>
      </c>
      <c r="E32" s="362" t="s">
        <v>172</v>
      </c>
      <c r="F32" s="362"/>
      <c r="G32" s="362"/>
      <c r="H32" s="362"/>
      <c r="I32" s="362" t="s">
        <v>59</v>
      </c>
      <c r="J32" s="362" t="s">
        <v>195</v>
      </c>
      <c r="K32" s="361" t="s">
        <v>272</v>
      </c>
      <c r="L32" s="362"/>
      <c r="M32" s="362" t="s">
        <v>90</v>
      </c>
      <c r="N32" s="362" t="s">
        <v>9</v>
      </c>
      <c r="O32" s="362"/>
      <c r="P32" s="362" t="s">
        <v>90</v>
      </c>
      <c r="Q32" s="362" t="s">
        <v>90</v>
      </c>
      <c r="R32" s="362"/>
      <c r="S32" s="361" t="s">
        <v>273</v>
      </c>
      <c r="T32" s="362"/>
      <c r="U32" s="362"/>
      <c r="V32" s="362" t="s">
        <v>176</v>
      </c>
      <c r="W32" s="362"/>
      <c r="X32" s="362" t="s">
        <v>9</v>
      </c>
      <c r="Y32" s="362" t="s">
        <v>46</v>
      </c>
      <c r="Z32" s="362" t="s">
        <v>90</v>
      </c>
      <c r="AA32" s="366" t="s">
        <v>90</v>
      </c>
      <c r="AB32" s="362" t="s">
        <v>90</v>
      </c>
      <c r="AC32" s="362"/>
      <c r="AD32" s="362"/>
      <c r="AE32" s="362"/>
      <c r="AF32" s="362"/>
      <c r="AG32" s="362"/>
      <c r="AH32" s="362"/>
      <c r="AI32" s="362" t="str">
        <f t="shared" si="0"/>
        <v>472IP/MPLS</v>
      </c>
      <c r="AJ32" s="362" t="str">
        <f>VLOOKUP(AI32,Table1[[#All],[CONCAT]:[Tfiber]],2,FALSE)</f>
        <v>IPMPLS</v>
      </c>
      <c r="AK32" s="362" t="s">
        <v>40</v>
      </c>
      <c r="AL32" s="362"/>
      <c r="AM32" s="362"/>
      <c r="AN32" s="362"/>
      <c r="AO32" s="362"/>
      <c r="AP32" s="361"/>
      <c r="AR32">
        <v>1</v>
      </c>
    </row>
    <row r="33" spans="2:44" ht="15" hidden="1" customHeight="1" x14ac:dyDescent="0.35">
      <c r="B33" s="362">
        <v>31</v>
      </c>
      <c r="C33" s="362" t="s">
        <v>274</v>
      </c>
      <c r="D33" s="362">
        <v>472</v>
      </c>
      <c r="E33" s="362" t="s">
        <v>172</v>
      </c>
      <c r="F33" s="362"/>
      <c r="G33" s="362"/>
      <c r="H33" s="362"/>
      <c r="I33" s="362" t="s">
        <v>59</v>
      </c>
      <c r="J33" s="362" t="s">
        <v>195</v>
      </c>
      <c r="K33" s="361" t="s">
        <v>275</v>
      </c>
      <c r="L33" s="362"/>
      <c r="M33" s="362" t="s">
        <v>90</v>
      </c>
      <c r="N33" s="362" t="s">
        <v>9</v>
      </c>
      <c r="O33" s="362"/>
      <c r="P33" s="362" t="s">
        <v>90</v>
      </c>
      <c r="Q33" s="362" t="s">
        <v>90</v>
      </c>
      <c r="R33" s="362"/>
      <c r="S33" s="361" t="s">
        <v>270</v>
      </c>
      <c r="T33" s="362"/>
      <c r="U33" s="362"/>
      <c r="V33" s="362" t="s">
        <v>176</v>
      </c>
      <c r="W33" s="362"/>
      <c r="X33" s="362" t="s">
        <v>9</v>
      </c>
      <c r="Y33" s="362" t="s">
        <v>46</v>
      </c>
      <c r="Z33" s="362" t="s">
        <v>90</v>
      </c>
      <c r="AA33" s="366" t="s">
        <v>90</v>
      </c>
      <c r="AB33" s="362" t="s">
        <v>90</v>
      </c>
      <c r="AC33" s="362"/>
      <c r="AD33" s="362"/>
      <c r="AE33" s="362"/>
      <c r="AF33" s="362"/>
      <c r="AG33" s="362"/>
      <c r="AH33" s="362"/>
      <c r="AI33" s="362" t="str">
        <f t="shared" si="0"/>
        <v>472IP/MPLS</v>
      </c>
      <c r="AJ33" s="362" t="str">
        <f>VLOOKUP(AI33,Table1[[#All],[CONCAT]:[Tfiber]],2,FALSE)</f>
        <v>IPMPLS</v>
      </c>
      <c r="AK33" s="362" t="s">
        <v>40</v>
      </c>
      <c r="AL33" s="362"/>
      <c r="AM33" s="362"/>
      <c r="AN33" s="362"/>
      <c r="AO33" s="362"/>
      <c r="AP33" s="361"/>
      <c r="AR33">
        <v>1</v>
      </c>
    </row>
    <row r="34" spans="2:44" ht="15" hidden="1" customHeight="1" x14ac:dyDescent="0.35">
      <c r="B34" s="362">
        <v>32</v>
      </c>
      <c r="C34" s="362" t="s">
        <v>276</v>
      </c>
      <c r="D34" s="362">
        <v>472</v>
      </c>
      <c r="E34" s="362" t="s">
        <v>172</v>
      </c>
      <c r="F34" s="362"/>
      <c r="G34" s="362"/>
      <c r="H34" s="362"/>
      <c r="I34" s="362" t="s">
        <v>57</v>
      </c>
      <c r="J34" s="362" t="s">
        <v>14</v>
      </c>
      <c r="K34" s="361" t="s">
        <v>277</v>
      </c>
      <c r="L34" s="362"/>
      <c r="M34" s="362" t="s">
        <v>90</v>
      </c>
      <c r="N34" s="362" t="s">
        <v>9</v>
      </c>
      <c r="O34" s="362"/>
      <c r="P34" s="362" t="s">
        <v>90</v>
      </c>
      <c r="Q34" s="362" t="s">
        <v>90</v>
      </c>
      <c r="R34" s="362"/>
      <c r="S34" s="361" t="s">
        <v>278</v>
      </c>
      <c r="T34" s="362"/>
      <c r="U34" s="362"/>
      <c r="V34" s="362" t="s">
        <v>176</v>
      </c>
      <c r="W34" s="362"/>
      <c r="X34" s="362" t="s">
        <v>9</v>
      </c>
      <c r="Y34" s="362" t="s">
        <v>46</v>
      </c>
      <c r="Z34" s="362" t="s">
        <v>90</v>
      </c>
      <c r="AA34" s="366" t="s">
        <v>90</v>
      </c>
      <c r="AB34" s="370" t="s">
        <v>90</v>
      </c>
      <c r="AC34" s="362"/>
      <c r="AD34" s="362"/>
      <c r="AE34" s="362"/>
      <c r="AF34" s="362"/>
      <c r="AG34" s="362"/>
      <c r="AH34" s="362"/>
      <c r="AI34" s="362" t="str">
        <f t="shared" si="0"/>
        <v>472Security &amp; Regulatory Compliance</v>
      </c>
      <c r="AJ34" s="362" t="str">
        <f>VLOOKUP(AI34,Table1[[#All],[CONCAT]:[Tfiber]],2,FALSE)</f>
        <v>Security</v>
      </c>
      <c r="AK34" s="362" t="s">
        <v>40</v>
      </c>
      <c r="AL34" s="362"/>
      <c r="AM34" s="362"/>
      <c r="AN34" s="362"/>
      <c r="AO34" s="362"/>
      <c r="AP34" s="361"/>
      <c r="AR34">
        <v>1</v>
      </c>
    </row>
    <row r="35" spans="2:44" ht="15" hidden="1" customHeight="1" x14ac:dyDescent="0.35">
      <c r="B35" s="362">
        <v>33</v>
      </c>
      <c r="C35" s="362" t="s">
        <v>279</v>
      </c>
      <c r="D35" s="362">
        <v>472</v>
      </c>
      <c r="E35" s="362" t="s">
        <v>172</v>
      </c>
      <c r="F35" s="362"/>
      <c r="G35" s="362"/>
      <c r="H35" s="362"/>
      <c r="I35" s="362" t="s">
        <v>57</v>
      </c>
      <c r="J35" s="362" t="s">
        <v>14</v>
      </c>
      <c r="K35" s="361" t="s">
        <v>280</v>
      </c>
      <c r="L35" s="362"/>
      <c r="M35" s="362" t="s">
        <v>90</v>
      </c>
      <c r="N35" s="362" t="s">
        <v>9</v>
      </c>
      <c r="O35" s="362"/>
      <c r="P35" s="362" t="s">
        <v>90</v>
      </c>
      <c r="Q35" s="362" t="s">
        <v>90</v>
      </c>
      <c r="R35" s="362"/>
      <c r="S35" s="361" t="s">
        <v>281</v>
      </c>
      <c r="T35" s="362"/>
      <c r="U35" s="362"/>
      <c r="V35" s="362" t="s">
        <v>176</v>
      </c>
      <c r="W35" s="362"/>
      <c r="X35" s="362" t="s">
        <v>9</v>
      </c>
      <c r="Y35" s="362" t="s">
        <v>46</v>
      </c>
      <c r="Z35" s="362" t="s">
        <v>90</v>
      </c>
      <c r="AA35" s="366" t="s">
        <v>90</v>
      </c>
      <c r="AB35" s="370" t="s">
        <v>90</v>
      </c>
      <c r="AC35" s="362"/>
      <c r="AD35" s="362"/>
      <c r="AE35" s="362"/>
      <c r="AF35" s="362"/>
      <c r="AG35" s="362"/>
      <c r="AH35" s="362"/>
      <c r="AI35" s="362" t="str">
        <f t="shared" si="0"/>
        <v>472Security &amp; Regulatory Compliance</v>
      </c>
      <c r="AJ35" s="362" t="str">
        <f>VLOOKUP(AI35,Table1[[#All],[CONCAT]:[Tfiber]],2,FALSE)</f>
        <v>Security</v>
      </c>
      <c r="AK35" s="362" t="s">
        <v>40</v>
      </c>
      <c r="AL35" s="362"/>
      <c r="AM35" s="362"/>
      <c r="AN35" s="362"/>
      <c r="AO35" s="362"/>
      <c r="AP35" s="361"/>
      <c r="AR35">
        <v>1</v>
      </c>
    </row>
    <row r="36" spans="2:44" ht="15" hidden="1" customHeight="1" x14ac:dyDescent="0.35">
      <c r="B36" s="362">
        <v>34</v>
      </c>
      <c r="C36" s="362" t="s">
        <v>282</v>
      </c>
      <c r="D36" s="362">
        <v>472</v>
      </c>
      <c r="E36" s="362" t="s">
        <v>172</v>
      </c>
      <c r="F36" s="362"/>
      <c r="G36" s="362"/>
      <c r="H36" s="362"/>
      <c r="I36" s="362" t="s">
        <v>58</v>
      </c>
      <c r="J36" s="362" t="s">
        <v>14</v>
      </c>
      <c r="K36" s="361" t="s">
        <v>283</v>
      </c>
      <c r="L36" s="362"/>
      <c r="M36" s="362" t="s">
        <v>90</v>
      </c>
      <c r="N36" s="362" t="s">
        <v>9</v>
      </c>
      <c r="O36" s="362"/>
      <c r="P36" s="362" t="s">
        <v>90</v>
      </c>
      <c r="Q36" s="362" t="s">
        <v>90</v>
      </c>
      <c r="R36" s="362"/>
      <c r="S36" s="361" t="s">
        <v>284</v>
      </c>
      <c r="T36" s="362"/>
      <c r="U36" s="362"/>
      <c r="V36" s="362" t="s">
        <v>202</v>
      </c>
      <c r="W36" s="362"/>
      <c r="X36" s="362" t="s">
        <v>9</v>
      </c>
      <c r="Y36" s="362" t="s">
        <v>9</v>
      </c>
      <c r="Z36" s="362" t="s">
        <v>90</v>
      </c>
      <c r="AA36" s="366" t="s">
        <v>90</v>
      </c>
      <c r="AB36" s="362" t="s">
        <v>90</v>
      </c>
      <c r="AC36" s="362"/>
      <c r="AD36" s="362"/>
      <c r="AE36" s="362"/>
      <c r="AF36" s="362"/>
      <c r="AG36" s="362"/>
      <c r="AH36" s="362"/>
      <c r="AI36" s="362" t="str">
        <f t="shared" si="0"/>
        <v xml:space="preserve">472BSS </v>
      </c>
      <c r="AJ36" s="362" t="str">
        <f>VLOOKUP(AI36,Table1[[#All],[CONCAT]:[Tfiber]],2,FALSE)</f>
        <v>Applications/Tools</v>
      </c>
      <c r="AK36" s="362" t="s">
        <v>40</v>
      </c>
      <c r="AL36" s="362"/>
      <c r="AM36" s="362"/>
      <c r="AN36" s="362"/>
      <c r="AO36" s="362"/>
      <c r="AP36" s="361"/>
      <c r="AR36">
        <v>1</v>
      </c>
    </row>
    <row r="37" spans="2:44" ht="15" hidden="1" customHeight="1" x14ac:dyDescent="0.35">
      <c r="B37" s="362">
        <v>35</v>
      </c>
      <c r="C37" s="362" t="s">
        <v>285</v>
      </c>
      <c r="D37" s="362">
        <v>472</v>
      </c>
      <c r="E37" s="362" t="s">
        <v>172</v>
      </c>
      <c r="F37" s="362"/>
      <c r="G37" s="362"/>
      <c r="H37" s="362"/>
      <c r="I37" s="362" t="s">
        <v>59</v>
      </c>
      <c r="J37" s="362" t="s">
        <v>14</v>
      </c>
      <c r="K37" s="361" t="s">
        <v>286</v>
      </c>
      <c r="L37" s="362"/>
      <c r="M37" s="362" t="s">
        <v>90</v>
      </c>
      <c r="N37" s="362" t="s">
        <v>9</v>
      </c>
      <c r="O37" s="362"/>
      <c r="P37" s="362" t="s">
        <v>90</v>
      </c>
      <c r="Q37" s="362" t="s">
        <v>90</v>
      </c>
      <c r="R37" s="362"/>
      <c r="S37" s="361" t="s">
        <v>287</v>
      </c>
      <c r="T37" s="362"/>
      <c r="U37" s="362"/>
      <c r="V37" s="362" t="s">
        <v>176</v>
      </c>
      <c r="W37" s="362"/>
      <c r="X37" s="362" t="s">
        <v>9</v>
      </c>
      <c r="Y37" s="362" t="s">
        <v>50</v>
      </c>
      <c r="Z37" s="362" t="s">
        <v>90</v>
      </c>
      <c r="AA37" s="366" t="s">
        <v>90</v>
      </c>
      <c r="AB37" s="362" t="s">
        <v>90</v>
      </c>
      <c r="AC37" s="362"/>
      <c r="AD37" s="362"/>
      <c r="AE37" s="362"/>
      <c r="AF37" s="362"/>
      <c r="AG37" s="362"/>
      <c r="AH37" s="362"/>
      <c r="AI37" s="362" t="str">
        <f t="shared" si="0"/>
        <v>472IP/MPLS</v>
      </c>
      <c r="AJ37" s="362" t="str">
        <f>VLOOKUP(AI37,Table1[[#All],[CONCAT]:[Tfiber]],2,FALSE)</f>
        <v>IPMPLS</v>
      </c>
      <c r="AK37" s="362" t="s">
        <v>40</v>
      </c>
      <c r="AL37" s="362"/>
      <c r="AM37" s="362"/>
      <c r="AN37" s="362"/>
      <c r="AO37" s="362"/>
      <c r="AP37" s="361"/>
      <c r="AR37">
        <v>1</v>
      </c>
    </row>
    <row r="38" spans="2:44" ht="15" hidden="1" customHeight="1" x14ac:dyDescent="0.35">
      <c r="B38" s="362">
        <v>36</v>
      </c>
      <c r="C38" s="362" t="s">
        <v>288</v>
      </c>
      <c r="D38" s="362">
        <v>472</v>
      </c>
      <c r="E38" s="362" t="s">
        <v>172</v>
      </c>
      <c r="F38" s="362"/>
      <c r="G38" s="362"/>
      <c r="H38" s="362"/>
      <c r="I38" s="362" t="s">
        <v>59</v>
      </c>
      <c r="J38" s="362" t="s">
        <v>14</v>
      </c>
      <c r="K38" s="361" t="s">
        <v>289</v>
      </c>
      <c r="L38" s="362"/>
      <c r="M38" s="362" t="s">
        <v>90</v>
      </c>
      <c r="N38" s="362" t="s">
        <v>9</v>
      </c>
      <c r="O38" s="362"/>
      <c r="P38" s="362" t="s">
        <v>90</v>
      </c>
      <c r="Q38" s="362" t="s">
        <v>90</v>
      </c>
      <c r="R38" s="362"/>
      <c r="S38" s="361" t="s">
        <v>287</v>
      </c>
      <c r="T38" s="362"/>
      <c r="U38" s="362"/>
      <c r="V38" s="362" t="s">
        <v>176</v>
      </c>
      <c r="W38" s="362"/>
      <c r="X38" s="362" t="s">
        <v>9</v>
      </c>
      <c r="Y38" s="362" t="s">
        <v>50</v>
      </c>
      <c r="Z38" s="362" t="s">
        <v>90</v>
      </c>
      <c r="AA38" s="366" t="s">
        <v>90</v>
      </c>
      <c r="AB38" s="362" t="s">
        <v>90</v>
      </c>
      <c r="AC38" s="362"/>
      <c r="AD38" s="362"/>
      <c r="AE38" s="362"/>
      <c r="AF38" s="362"/>
      <c r="AG38" s="362"/>
      <c r="AH38" s="362"/>
      <c r="AI38" s="362" t="str">
        <f t="shared" si="0"/>
        <v>472IP/MPLS</v>
      </c>
      <c r="AJ38" s="362" t="str">
        <f>VLOOKUP(AI38,Table1[[#All],[CONCAT]:[Tfiber]],2,FALSE)</f>
        <v>IPMPLS</v>
      </c>
      <c r="AK38" s="362" t="s">
        <v>40</v>
      </c>
      <c r="AL38" s="362"/>
      <c r="AM38" s="362"/>
      <c r="AN38" s="362"/>
      <c r="AO38" s="362"/>
      <c r="AP38" s="361"/>
      <c r="AR38">
        <v>1</v>
      </c>
    </row>
    <row r="39" spans="2:44" ht="15" hidden="1" customHeight="1" x14ac:dyDescent="0.35">
      <c r="B39" s="362">
        <v>37</v>
      </c>
      <c r="C39" s="362" t="s">
        <v>290</v>
      </c>
      <c r="D39" s="362">
        <v>472</v>
      </c>
      <c r="E39" s="362" t="s">
        <v>172</v>
      </c>
      <c r="F39" s="362"/>
      <c r="G39" s="362"/>
      <c r="H39" s="362"/>
      <c r="I39" s="362" t="s">
        <v>57</v>
      </c>
      <c r="J39" s="362" t="s">
        <v>14</v>
      </c>
      <c r="K39" s="361" t="s">
        <v>291</v>
      </c>
      <c r="L39" s="362"/>
      <c r="M39" s="362" t="s">
        <v>90</v>
      </c>
      <c r="N39" s="362" t="s">
        <v>9</v>
      </c>
      <c r="O39" s="362"/>
      <c r="P39" s="362" t="s">
        <v>90</v>
      </c>
      <c r="Q39" s="362" t="s">
        <v>90</v>
      </c>
      <c r="R39" s="362"/>
      <c r="S39" s="369" t="s">
        <v>292</v>
      </c>
      <c r="T39" s="369"/>
      <c r="U39" s="369"/>
      <c r="V39" s="362" t="s">
        <v>176</v>
      </c>
      <c r="W39" s="362"/>
      <c r="X39" s="362" t="s">
        <v>9</v>
      </c>
      <c r="Y39" s="362" t="s">
        <v>47</v>
      </c>
      <c r="Z39" s="362" t="s">
        <v>90</v>
      </c>
      <c r="AA39" s="366" t="s">
        <v>90</v>
      </c>
      <c r="AB39" s="367" t="s">
        <v>293</v>
      </c>
      <c r="AC39" s="362"/>
      <c r="AD39" s="362"/>
      <c r="AE39" s="362"/>
      <c r="AF39" s="362"/>
      <c r="AG39" s="362"/>
      <c r="AH39" s="362"/>
      <c r="AI39" s="362" t="str">
        <f t="shared" si="0"/>
        <v>472Security &amp; Regulatory Compliance</v>
      </c>
      <c r="AJ39" s="362" t="str">
        <f>VLOOKUP(AI39,Table1[[#All],[CONCAT]:[Tfiber]],2,FALSE)</f>
        <v>Security</v>
      </c>
      <c r="AK39" s="362" t="s">
        <v>40</v>
      </c>
      <c r="AL39" s="362"/>
      <c r="AM39" s="362"/>
      <c r="AN39" s="362"/>
      <c r="AO39" s="362"/>
      <c r="AP39" s="361" t="s">
        <v>293</v>
      </c>
      <c r="AR39">
        <v>1</v>
      </c>
    </row>
    <row r="40" spans="2:44" ht="15" hidden="1" customHeight="1" x14ac:dyDescent="0.35">
      <c r="B40" s="362">
        <v>38</v>
      </c>
      <c r="C40" s="362" t="s">
        <v>294</v>
      </c>
      <c r="D40" s="362">
        <v>472</v>
      </c>
      <c r="E40" s="362" t="s">
        <v>172</v>
      </c>
      <c r="F40" s="362"/>
      <c r="G40" s="362"/>
      <c r="H40" s="362"/>
      <c r="I40" s="362" t="s">
        <v>57</v>
      </c>
      <c r="J40" s="362" t="s">
        <v>14</v>
      </c>
      <c r="K40" s="361" t="s">
        <v>295</v>
      </c>
      <c r="L40" s="362"/>
      <c r="M40" s="362" t="s">
        <v>90</v>
      </c>
      <c r="N40" s="362" t="s">
        <v>9</v>
      </c>
      <c r="O40" s="362"/>
      <c r="P40" s="362" t="s">
        <v>90</v>
      </c>
      <c r="Q40" s="362" t="s">
        <v>90</v>
      </c>
      <c r="R40" s="362"/>
      <c r="S40" s="369" t="s">
        <v>292</v>
      </c>
      <c r="T40" s="369"/>
      <c r="U40" s="369"/>
      <c r="V40" s="362" t="s">
        <v>176</v>
      </c>
      <c r="W40" s="362"/>
      <c r="X40" s="362" t="s">
        <v>9</v>
      </c>
      <c r="Y40" s="362" t="s">
        <v>47</v>
      </c>
      <c r="Z40" s="362" t="s">
        <v>90</v>
      </c>
      <c r="AA40" s="366" t="s">
        <v>90</v>
      </c>
      <c r="AB40" s="362" t="s">
        <v>90</v>
      </c>
      <c r="AC40" s="362"/>
      <c r="AD40" s="362"/>
      <c r="AE40" s="362"/>
      <c r="AF40" s="362"/>
      <c r="AG40" s="362"/>
      <c r="AH40" s="362"/>
      <c r="AI40" s="362" t="str">
        <f t="shared" si="0"/>
        <v>472Security &amp; Regulatory Compliance</v>
      </c>
      <c r="AJ40" s="362" t="str">
        <f>VLOOKUP(AI40,Table1[[#All],[CONCAT]:[Tfiber]],2,FALSE)</f>
        <v>Security</v>
      </c>
      <c r="AK40" s="362" t="s">
        <v>40</v>
      </c>
      <c r="AL40" s="362"/>
      <c r="AM40" s="362"/>
      <c r="AN40" s="362"/>
      <c r="AO40" s="362"/>
      <c r="AP40" s="361"/>
      <c r="AR40">
        <v>1</v>
      </c>
    </row>
    <row r="41" spans="2:44" ht="15" hidden="1" customHeight="1" x14ac:dyDescent="0.35">
      <c r="B41" s="362">
        <v>39</v>
      </c>
      <c r="C41" s="362" t="s">
        <v>296</v>
      </c>
      <c r="D41" s="362">
        <v>472</v>
      </c>
      <c r="E41" s="362" t="s">
        <v>172</v>
      </c>
      <c r="F41" s="362"/>
      <c r="G41" s="362"/>
      <c r="H41" s="362"/>
      <c r="I41" s="362" t="s">
        <v>57</v>
      </c>
      <c r="J41" s="362" t="s">
        <v>14</v>
      </c>
      <c r="K41" s="361" t="s">
        <v>297</v>
      </c>
      <c r="L41" s="362"/>
      <c r="M41" s="362" t="s">
        <v>90</v>
      </c>
      <c r="N41" s="362" t="s">
        <v>9</v>
      </c>
      <c r="O41" s="362"/>
      <c r="P41" s="362" t="s">
        <v>90</v>
      </c>
      <c r="Q41" s="362" t="s">
        <v>90</v>
      </c>
      <c r="R41" s="362"/>
      <c r="S41" s="361" t="s">
        <v>298</v>
      </c>
      <c r="T41" s="362"/>
      <c r="U41" s="362"/>
      <c r="V41" s="362" t="s">
        <v>176</v>
      </c>
      <c r="W41" s="362"/>
      <c r="X41" s="362" t="s">
        <v>9</v>
      </c>
      <c r="Y41" s="362" t="s">
        <v>46</v>
      </c>
      <c r="Z41" s="362" t="s">
        <v>90</v>
      </c>
      <c r="AA41" s="366" t="s">
        <v>90</v>
      </c>
      <c r="AB41" s="362" t="s">
        <v>90</v>
      </c>
      <c r="AC41" s="362"/>
      <c r="AD41" s="362"/>
      <c r="AE41" s="362"/>
      <c r="AF41" s="362"/>
      <c r="AG41" s="362"/>
      <c r="AH41" s="362"/>
      <c r="AI41" s="362" t="str">
        <f t="shared" si="0"/>
        <v>472Security &amp; Regulatory Compliance</v>
      </c>
      <c r="AJ41" s="362" t="str">
        <f>VLOOKUP(AI41,Table1[[#All],[CONCAT]:[Tfiber]],2,FALSE)</f>
        <v>Security</v>
      </c>
      <c r="AK41" s="362" t="s">
        <v>40</v>
      </c>
      <c r="AL41" s="362"/>
      <c r="AM41" s="362"/>
      <c r="AN41" s="362"/>
      <c r="AO41" s="362"/>
      <c r="AP41" s="361"/>
      <c r="AR41">
        <v>1</v>
      </c>
    </row>
    <row r="42" spans="2:44" ht="15" hidden="1" customHeight="1" x14ac:dyDescent="0.35">
      <c r="B42" s="362">
        <v>40</v>
      </c>
      <c r="C42" s="362" t="s">
        <v>299</v>
      </c>
      <c r="D42" s="362">
        <v>472</v>
      </c>
      <c r="E42" s="362" t="s">
        <v>172</v>
      </c>
      <c r="F42" s="362"/>
      <c r="G42" s="362"/>
      <c r="H42" s="362"/>
      <c r="I42" s="362" t="s">
        <v>57</v>
      </c>
      <c r="J42" s="362" t="s">
        <v>14</v>
      </c>
      <c r="K42" s="361" t="s">
        <v>300</v>
      </c>
      <c r="L42" s="362"/>
      <c r="M42" s="362" t="s">
        <v>90</v>
      </c>
      <c r="N42" s="362" t="s">
        <v>9</v>
      </c>
      <c r="O42" s="362"/>
      <c r="P42" s="362" t="s">
        <v>90</v>
      </c>
      <c r="Q42" s="362" t="s">
        <v>90</v>
      </c>
      <c r="R42" s="362"/>
      <c r="S42" s="369" t="s">
        <v>301</v>
      </c>
      <c r="T42" s="369"/>
      <c r="U42" s="369"/>
      <c r="V42" s="362" t="s">
        <v>176</v>
      </c>
      <c r="W42" s="362"/>
      <c r="X42" s="362"/>
      <c r="Y42" s="362" t="s">
        <v>48</v>
      </c>
      <c r="Z42" s="362" t="s">
        <v>90</v>
      </c>
      <c r="AA42" s="366" t="s">
        <v>90</v>
      </c>
      <c r="AB42" s="362" t="s">
        <v>90</v>
      </c>
      <c r="AC42" s="362"/>
      <c r="AD42" s="362"/>
      <c r="AE42" s="362"/>
      <c r="AF42" s="362"/>
      <c r="AG42" s="362"/>
      <c r="AH42" s="362"/>
      <c r="AI42" s="362" t="str">
        <f t="shared" si="0"/>
        <v>472Security &amp; Regulatory Compliance</v>
      </c>
      <c r="AJ42" s="362" t="str">
        <f>VLOOKUP(AI42,Table1[[#All],[CONCAT]:[Tfiber]],2,FALSE)</f>
        <v>Security</v>
      </c>
      <c r="AK42" s="362" t="s">
        <v>40</v>
      </c>
      <c r="AL42" s="362"/>
      <c r="AM42" s="362"/>
      <c r="AN42" s="362"/>
      <c r="AO42" s="362"/>
      <c r="AP42" s="361" t="s">
        <v>193</v>
      </c>
      <c r="AR42">
        <v>1</v>
      </c>
    </row>
    <row r="43" spans="2:44" ht="15" hidden="1" customHeight="1" x14ac:dyDescent="0.35">
      <c r="B43" s="362">
        <v>41</v>
      </c>
      <c r="C43" s="362" t="s">
        <v>302</v>
      </c>
      <c r="D43" s="362">
        <v>472</v>
      </c>
      <c r="E43" s="362" t="s">
        <v>172</v>
      </c>
      <c r="F43" s="362"/>
      <c r="G43" s="362"/>
      <c r="H43" s="362"/>
      <c r="I43" s="362" t="s">
        <v>57</v>
      </c>
      <c r="J43" s="362" t="s">
        <v>35</v>
      </c>
      <c r="K43" s="361" t="s">
        <v>303</v>
      </c>
      <c r="L43" s="362"/>
      <c r="M43" s="362" t="s">
        <v>90</v>
      </c>
      <c r="N43" s="362" t="s">
        <v>9</v>
      </c>
      <c r="O43" s="362"/>
      <c r="P43" s="362" t="s">
        <v>90</v>
      </c>
      <c r="Q43" s="362" t="s">
        <v>90</v>
      </c>
      <c r="R43" s="362"/>
      <c r="S43" s="361" t="s">
        <v>304</v>
      </c>
      <c r="T43" s="362"/>
      <c r="U43" s="362"/>
      <c r="V43" s="362" t="s">
        <v>176</v>
      </c>
      <c r="W43" s="362"/>
      <c r="X43" s="362" t="s">
        <v>9</v>
      </c>
      <c r="Y43" s="362" t="s">
        <v>50</v>
      </c>
      <c r="Z43" s="362" t="s">
        <v>90</v>
      </c>
      <c r="AA43" s="366" t="s">
        <v>90</v>
      </c>
      <c r="AB43" s="362" t="s">
        <v>90</v>
      </c>
      <c r="AC43" s="362"/>
      <c r="AD43" s="362"/>
      <c r="AE43" s="362"/>
      <c r="AF43" s="362"/>
      <c r="AG43" s="362"/>
      <c r="AH43" s="362"/>
      <c r="AI43" s="362" t="str">
        <f t="shared" si="0"/>
        <v>472Security &amp; Regulatory Compliance</v>
      </c>
      <c r="AJ43" s="362" t="str">
        <f>VLOOKUP(AI43,Table1[[#All],[CONCAT]:[Tfiber]],2,FALSE)</f>
        <v>Security</v>
      </c>
      <c r="AK43" s="362" t="s">
        <v>40</v>
      </c>
      <c r="AL43" s="362"/>
      <c r="AM43" s="362"/>
      <c r="AN43" s="362"/>
      <c r="AO43" s="362"/>
      <c r="AP43" s="361" t="e">
        <v>#VALUE!</v>
      </c>
      <c r="AR43">
        <v>1</v>
      </c>
    </row>
    <row r="44" spans="2:44" ht="15" hidden="1" customHeight="1" x14ac:dyDescent="0.35">
      <c r="B44" s="362">
        <v>42</v>
      </c>
      <c r="C44" s="362" t="s">
        <v>305</v>
      </c>
      <c r="D44" s="362">
        <v>472</v>
      </c>
      <c r="E44" s="362" t="s">
        <v>172</v>
      </c>
      <c r="F44" s="362"/>
      <c r="G44" s="362"/>
      <c r="H44" s="362"/>
      <c r="I44" s="362" t="s">
        <v>60</v>
      </c>
      <c r="J44" s="363" t="s">
        <v>306</v>
      </c>
      <c r="K44" s="361" t="s">
        <v>307</v>
      </c>
      <c r="L44" s="361"/>
      <c r="M44" s="362" t="s">
        <v>90</v>
      </c>
      <c r="N44" s="362" t="s">
        <v>9</v>
      </c>
      <c r="O44" s="362"/>
      <c r="P44" s="362" t="s">
        <v>90</v>
      </c>
      <c r="Q44" s="362" t="s">
        <v>90</v>
      </c>
      <c r="R44" s="362"/>
      <c r="S44" s="371" t="s">
        <v>308</v>
      </c>
      <c r="T44" s="371"/>
      <c r="U44" s="371"/>
      <c r="V44" s="362" t="s">
        <v>125</v>
      </c>
      <c r="W44" s="362"/>
      <c r="X44" s="362" t="s">
        <v>9</v>
      </c>
      <c r="Y44" s="362" t="s">
        <v>47</v>
      </c>
      <c r="Z44" s="362" t="s">
        <v>90</v>
      </c>
      <c r="AA44" s="366" t="s">
        <v>90</v>
      </c>
      <c r="AB44" s="367" t="s">
        <v>309</v>
      </c>
      <c r="AC44" s="362"/>
      <c r="AD44" s="362"/>
      <c r="AE44" s="362"/>
      <c r="AF44" s="362"/>
      <c r="AG44" s="362"/>
      <c r="AH44" s="362"/>
      <c r="AI44" s="362" t="str">
        <f t="shared" si="0"/>
        <v>472DC-IT</v>
      </c>
      <c r="AJ44" s="362" t="str">
        <f>VLOOKUP(AI44,Table1[[#All],[CONCAT]:[Tfiber]],2,FALSE)</f>
        <v>Network</v>
      </c>
      <c r="AK44" s="362" t="s">
        <v>40</v>
      </c>
      <c r="AL44" s="362"/>
      <c r="AM44" s="362"/>
      <c r="AN44" s="362"/>
      <c r="AO44" s="362"/>
      <c r="AP44" s="361"/>
      <c r="AR44">
        <v>1</v>
      </c>
    </row>
    <row r="45" spans="2:44" ht="15" customHeight="1" x14ac:dyDescent="0.35">
      <c r="B45" s="362">
        <v>43</v>
      </c>
      <c r="C45" s="362" t="s">
        <v>310</v>
      </c>
      <c r="D45" s="362">
        <v>472</v>
      </c>
      <c r="E45" s="362" t="s">
        <v>172</v>
      </c>
      <c r="F45" s="362"/>
      <c r="G45" s="362"/>
      <c r="H45" s="362"/>
      <c r="I45" s="362" t="s">
        <v>60</v>
      </c>
      <c r="J45" s="363" t="s">
        <v>306</v>
      </c>
      <c r="K45" s="361" t="s">
        <v>311</v>
      </c>
      <c r="L45" s="361"/>
      <c r="M45" s="362" t="s">
        <v>90</v>
      </c>
      <c r="N45" s="362" t="s">
        <v>180</v>
      </c>
      <c r="O45" s="362"/>
      <c r="P45" s="362" t="s">
        <v>90</v>
      </c>
      <c r="Q45" s="362" t="s">
        <v>90</v>
      </c>
      <c r="R45" s="362"/>
      <c r="S45" s="361"/>
      <c r="T45" s="362"/>
      <c r="U45" s="362"/>
      <c r="V45" s="362" t="s">
        <v>125</v>
      </c>
      <c r="W45" s="362"/>
      <c r="X45" s="362"/>
      <c r="Y45" s="362" t="s">
        <v>45</v>
      </c>
      <c r="Z45" s="362" t="s">
        <v>181</v>
      </c>
      <c r="AA45" s="366">
        <v>45791</v>
      </c>
      <c r="AB45" s="367" t="s">
        <v>312</v>
      </c>
      <c r="AC45" s="362"/>
      <c r="AD45" s="362"/>
      <c r="AE45" s="362"/>
      <c r="AF45" s="362"/>
      <c r="AG45" s="362"/>
      <c r="AH45" s="362"/>
      <c r="AI45" s="362" t="str">
        <f t="shared" si="0"/>
        <v>472DC-IT</v>
      </c>
      <c r="AJ45" s="362" t="str">
        <f>VLOOKUP(AI45,Table1[[#All],[CONCAT]:[Tfiber]],2,FALSE)</f>
        <v>Network</v>
      </c>
      <c r="AK45" s="362" t="s">
        <v>39</v>
      </c>
      <c r="AL45" s="362"/>
      <c r="AM45" s="362"/>
      <c r="AN45" s="362"/>
      <c r="AO45" s="368">
        <v>45791</v>
      </c>
      <c r="AP45" s="361" t="s">
        <v>312</v>
      </c>
      <c r="AR45">
        <v>1</v>
      </c>
    </row>
    <row r="46" spans="2:44" ht="15" customHeight="1" x14ac:dyDescent="0.35">
      <c r="B46" s="362">
        <v>44</v>
      </c>
      <c r="C46" s="362" t="s">
        <v>313</v>
      </c>
      <c r="D46" s="362">
        <v>472</v>
      </c>
      <c r="E46" s="362" t="s">
        <v>172</v>
      </c>
      <c r="F46" s="362"/>
      <c r="G46" s="362"/>
      <c r="H46" s="362"/>
      <c r="I46" s="362" t="s">
        <v>60</v>
      </c>
      <c r="J46" s="363" t="s">
        <v>306</v>
      </c>
      <c r="K46" s="361" t="s">
        <v>314</v>
      </c>
      <c r="L46" s="361"/>
      <c r="M46" s="362" t="s">
        <v>90</v>
      </c>
      <c r="N46" s="362" t="s">
        <v>180</v>
      </c>
      <c r="O46" s="362"/>
      <c r="P46" s="362" t="s">
        <v>90</v>
      </c>
      <c r="Q46" s="362" t="s">
        <v>90</v>
      </c>
      <c r="R46" s="362"/>
      <c r="S46" s="361"/>
      <c r="T46" s="362"/>
      <c r="U46" s="362"/>
      <c r="V46" s="362" t="s">
        <v>125</v>
      </c>
      <c r="W46" s="362"/>
      <c r="X46" s="362"/>
      <c r="Y46" s="362" t="s">
        <v>45</v>
      </c>
      <c r="Z46" s="362" t="s">
        <v>181</v>
      </c>
      <c r="AA46" s="366">
        <v>45791</v>
      </c>
      <c r="AB46" s="367" t="s">
        <v>315</v>
      </c>
      <c r="AC46" s="362"/>
      <c r="AD46" s="362"/>
      <c r="AE46" s="362"/>
      <c r="AF46" s="362"/>
      <c r="AG46" s="362"/>
      <c r="AH46" s="362"/>
      <c r="AI46" s="362" t="str">
        <f t="shared" si="0"/>
        <v>472DC-IT</v>
      </c>
      <c r="AJ46" s="362" t="str">
        <f>VLOOKUP(AI46,Table1[[#All],[CONCAT]:[Tfiber]],2,FALSE)</f>
        <v>Network</v>
      </c>
      <c r="AK46" s="362" t="s">
        <v>39</v>
      </c>
      <c r="AL46" s="362"/>
      <c r="AM46" s="362"/>
      <c r="AN46" s="362"/>
      <c r="AO46" s="368">
        <v>45791</v>
      </c>
      <c r="AP46" s="361" t="s">
        <v>315</v>
      </c>
      <c r="AR46">
        <v>1</v>
      </c>
    </row>
    <row r="47" spans="2:44" ht="15" customHeight="1" x14ac:dyDescent="0.35">
      <c r="B47" s="362">
        <v>45</v>
      </c>
      <c r="C47" s="362" t="s">
        <v>316</v>
      </c>
      <c r="D47" s="362">
        <v>472</v>
      </c>
      <c r="E47" s="362" t="s">
        <v>172</v>
      </c>
      <c r="F47" s="362"/>
      <c r="G47" s="362"/>
      <c r="H47" s="362"/>
      <c r="I47" s="362" t="s">
        <v>60</v>
      </c>
      <c r="J47" s="363" t="s">
        <v>306</v>
      </c>
      <c r="K47" s="361" t="s">
        <v>317</v>
      </c>
      <c r="L47" s="361"/>
      <c r="M47" s="362" t="s">
        <v>90</v>
      </c>
      <c r="N47" s="362" t="s">
        <v>180</v>
      </c>
      <c r="O47" s="362"/>
      <c r="P47" s="362" t="s">
        <v>90</v>
      </c>
      <c r="Q47" s="362" t="s">
        <v>90</v>
      </c>
      <c r="R47" s="362"/>
      <c r="S47" s="361"/>
      <c r="T47" s="362"/>
      <c r="U47" s="362"/>
      <c r="V47" s="362" t="s">
        <v>125</v>
      </c>
      <c r="W47" s="362"/>
      <c r="X47" s="362"/>
      <c r="Y47" s="362" t="s">
        <v>45</v>
      </c>
      <c r="Z47" s="362" t="s">
        <v>181</v>
      </c>
      <c r="AA47" s="366">
        <v>45791</v>
      </c>
      <c r="AB47" s="367" t="s">
        <v>318</v>
      </c>
      <c r="AC47" s="362"/>
      <c r="AD47" s="362"/>
      <c r="AE47" s="362"/>
      <c r="AF47" s="362"/>
      <c r="AG47" s="362"/>
      <c r="AH47" s="362"/>
      <c r="AI47" s="362" t="str">
        <f t="shared" si="0"/>
        <v>472DC-IT</v>
      </c>
      <c r="AJ47" s="362" t="str">
        <f>VLOOKUP(AI47,Table1[[#All],[CONCAT]:[Tfiber]],2,FALSE)</f>
        <v>Network</v>
      </c>
      <c r="AK47" s="362" t="s">
        <v>39</v>
      </c>
      <c r="AL47" s="362"/>
      <c r="AM47" s="362"/>
      <c r="AN47" s="362"/>
      <c r="AO47" s="368">
        <v>45791</v>
      </c>
      <c r="AP47" s="361" t="s">
        <v>318</v>
      </c>
      <c r="AR47">
        <v>1</v>
      </c>
    </row>
    <row r="48" spans="2:44" ht="15" customHeight="1" x14ac:dyDescent="0.35">
      <c r="B48" s="362">
        <v>46</v>
      </c>
      <c r="C48" s="362" t="s">
        <v>319</v>
      </c>
      <c r="D48" s="362">
        <v>472</v>
      </c>
      <c r="E48" s="362" t="s">
        <v>172</v>
      </c>
      <c r="F48" s="362"/>
      <c r="G48" s="362"/>
      <c r="H48" s="362"/>
      <c r="I48" s="362" t="s">
        <v>60</v>
      </c>
      <c r="J48" s="363" t="s">
        <v>320</v>
      </c>
      <c r="K48" s="361" t="s">
        <v>321</v>
      </c>
      <c r="L48" s="361"/>
      <c r="M48" s="362" t="s">
        <v>90</v>
      </c>
      <c r="N48" s="362" t="s">
        <v>180</v>
      </c>
      <c r="O48" s="362"/>
      <c r="P48" s="362" t="s">
        <v>90</v>
      </c>
      <c r="Q48" s="362" t="s">
        <v>90</v>
      </c>
      <c r="R48" s="362"/>
      <c r="S48" s="361"/>
      <c r="T48" s="362"/>
      <c r="U48" s="362"/>
      <c r="V48" s="363" t="s">
        <v>125</v>
      </c>
      <c r="W48" s="363"/>
      <c r="X48" s="363"/>
      <c r="Y48" s="362" t="s">
        <v>45</v>
      </c>
      <c r="Z48" s="362" t="s">
        <v>181</v>
      </c>
      <c r="AA48" s="366">
        <v>45791</v>
      </c>
      <c r="AB48" s="367" t="s">
        <v>322</v>
      </c>
      <c r="AC48" s="362"/>
      <c r="AD48" s="362"/>
      <c r="AE48" s="362"/>
      <c r="AF48" s="362"/>
      <c r="AG48" s="362"/>
      <c r="AH48" s="362"/>
      <c r="AI48" s="362" t="str">
        <f t="shared" si="0"/>
        <v>472DC-IT</v>
      </c>
      <c r="AJ48" s="362" t="str">
        <f>VLOOKUP(AI48,Table1[[#All],[CONCAT]:[Tfiber]],2,FALSE)</f>
        <v>Network</v>
      </c>
      <c r="AK48" s="362" t="s">
        <v>39</v>
      </c>
      <c r="AL48" s="362"/>
      <c r="AM48" s="362"/>
      <c r="AN48" s="362"/>
      <c r="AO48" s="368">
        <v>45791</v>
      </c>
      <c r="AP48" s="361" t="s">
        <v>322</v>
      </c>
      <c r="AR48">
        <v>1</v>
      </c>
    </row>
    <row r="49" spans="2:44" ht="15" customHeight="1" x14ac:dyDescent="0.35">
      <c r="B49" s="362">
        <v>47</v>
      </c>
      <c r="C49" s="362" t="s">
        <v>323</v>
      </c>
      <c r="D49" s="362">
        <v>472</v>
      </c>
      <c r="E49" s="362" t="s">
        <v>172</v>
      </c>
      <c r="F49" s="362"/>
      <c r="G49" s="362"/>
      <c r="H49" s="362"/>
      <c r="I49" s="362" t="s">
        <v>60</v>
      </c>
      <c r="J49" s="363" t="s">
        <v>320</v>
      </c>
      <c r="K49" s="361" t="s">
        <v>324</v>
      </c>
      <c r="L49" s="361"/>
      <c r="M49" s="362" t="s">
        <v>90</v>
      </c>
      <c r="N49" s="362" t="s">
        <v>180</v>
      </c>
      <c r="O49" s="362"/>
      <c r="P49" s="362" t="s">
        <v>90</v>
      </c>
      <c r="Q49" s="362" t="s">
        <v>90</v>
      </c>
      <c r="R49" s="362"/>
      <c r="S49" s="361"/>
      <c r="T49" s="362"/>
      <c r="U49" s="362"/>
      <c r="V49" s="363" t="s">
        <v>125</v>
      </c>
      <c r="W49" s="363"/>
      <c r="X49" s="363"/>
      <c r="Y49" s="362" t="s">
        <v>45</v>
      </c>
      <c r="Z49" s="362" t="s">
        <v>181</v>
      </c>
      <c r="AA49" s="366">
        <v>45791</v>
      </c>
      <c r="AB49" s="367" t="s">
        <v>325</v>
      </c>
      <c r="AC49" s="362"/>
      <c r="AD49" s="362"/>
      <c r="AE49" s="362"/>
      <c r="AF49" s="362"/>
      <c r="AG49" s="362"/>
      <c r="AH49" s="362"/>
      <c r="AI49" s="362" t="str">
        <f t="shared" si="0"/>
        <v>472DC-IT</v>
      </c>
      <c r="AJ49" s="362" t="str">
        <f>VLOOKUP(AI49,Table1[[#All],[CONCAT]:[Tfiber]],2,FALSE)</f>
        <v>Network</v>
      </c>
      <c r="AK49" s="362" t="s">
        <v>39</v>
      </c>
      <c r="AL49" s="362"/>
      <c r="AM49" s="362"/>
      <c r="AN49" s="362"/>
      <c r="AO49" s="368">
        <v>45791</v>
      </c>
      <c r="AP49" s="361" t="s">
        <v>325</v>
      </c>
      <c r="AR49">
        <v>1</v>
      </c>
    </row>
    <row r="50" spans="2:44" ht="15" customHeight="1" x14ac:dyDescent="0.35">
      <c r="B50" s="362">
        <v>48</v>
      </c>
      <c r="C50" s="362" t="s">
        <v>326</v>
      </c>
      <c r="D50" s="362">
        <v>472</v>
      </c>
      <c r="E50" s="362" t="s">
        <v>172</v>
      </c>
      <c r="F50" s="362"/>
      <c r="G50" s="362"/>
      <c r="H50" s="362"/>
      <c r="I50" s="362" t="s">
        <v>60</v>
      </c>
      <c r="J50" s="363" t="s">
        <v>320</v>
      </c>
      <c r="K50" s="361" t="s">
        <v>327</v>
      </c>
      <c r="L50" s="361"/>
      <c r="M50" s="362" t="s">
        <v>90</v>
      </c>
      <c r="N50" s="362" t="s">
        <v>180</v>
      </c>
      <c r="O50" s="362"/>
      <c r="P50" s="362" t="s">
        <v>90</v>
      </c>
      <c r="Q50" s="362" t="s">
        <v>90</v>
      </c>
      <c r="R50" s="362"/>
      <c r="S50" s="361"/>
      <c r="T50" s="362"/>
      <c r="U50" s="362"/>
      <c r="V50" s="363" t="s">
        <v>125</v>
      </c>
      <c r="W50" s="363"/>
      <c r="X50" s="363"/>
      <c r="Y50" s="362" t="s">
        <v>45</v>
      </c>
      <c r="Z50" s="362" t="s">
        <v>181</v>
      </c>
      <c r="AA50" s="366">
        <v>45791</v>
      </c>
      <c r="AB50" s="367" t="s">
        <v>328</v>
      </c>
      <c r="AC50" s="362"/>
      <c r="AD50" s="362"/>
      <c r="AE50" s="362"/>
      <c r="AF50" s="362"/>
      <c r="AG50" s="362"/>
      <c r="AH50" s="362"/>
      <c r="AI50" s="362" t="str">
        <f t="shared" si="0"/>
        <v>472DC-IT</v>
      </c>
      <c r="AJ50" s="362" t="str">
        <f>VLOOKUP(AI50,Table1[[#All],[CONCAT]:[Tfiber]],2,FALSE)</f>
        <v>Network</v>
      </c>
      <c r="AK50" s="362" t="s">
        <v>39</v>
      </c>
      <c r="AL50" s="362"/>
      <c r="AM50" s="362"/>
      <c r="AN50" s="362"/>
      <c r="AO50" s="368">
        <v>45791</v>
      </c>
      <c r="AP50" s="361" t="s">
        <v>328</v>
      </c>
      <c r="AR50">
        <v>1</v>
      </c>
    </row>
    <row r="51" spans="2:44" ht="15" hidden="1" customHeight="1" x14ac:dyDescent="0.35">
      <c r="B51" s="362">
        <v>49</v>
      </c>
      <c r="C51" s="362" t="s">
        <v>329</v>
      </c>
      <c r="D51" s="362">
        <v>472</v>
      </c>
      <c r="E51" s="362" t="s">
        <v>172</v>
      </c>
      <c r="F51" s="362"/>
      <c r="G51" s="362"/>
      <c r="H51" s="362"/>
      <c r="I51" s="362" t="s">
        <v>60</v>
      </c>
      <c r="J51" s="363" t="s">
        <v>320</v>
      </c>
      <c r="K51" s="361" t="s">
        <v>330</v>
      </c>
      <c r="L51" s="361"/>
      <c r="M51" s="362" t="s">
        <v>90</v>
      </c>
      <c r="N51" s="362" t="s">
        <v>9</v>
      </c>
      <c r="O51" s="362"/>
      <c r="P51" s="362" t="s">
        <v>90</v>
      </c>
      <c r="Q51" s="362" t="s">
        <v>90</v>
      </c>
      <c r="R51" s="362"/>
      <c r="S51" s="361" t="s">
        <v>331</v>
      </c>
      <c r="T51" s="362"/>
      <c r="U51" s="362"/>
      <c r="V51" s="363" t="s">
        <v>125</v>
      </c>
      <c r="W51" s="363"/>
      <c r="X51" s="362" t="s">
        <v>9</v>
      </c>
      <c r="Y51" s="362" t="s">
        <v>46</v>
      </c>
      <c r="Z51" s="362" t="s">
        <v>90</v>
      </c>
      <c r="AA51" s="366" t="s">
        <v>90</v>
      </c>
      <c r="AB51" s="367" t="s">
        <v>332</v>
      </c>
      <c r="AC51" s="362"/>
      <c r="AD51" s="362"/>
      <c r="AE51" s="362"/>
      <c r="AF51" s="362"/>
      <c r="AG51" s="362"/>
      <c r="AH51" s="362"/>
      <c r="AI51" s="362" t="str">
        <f t="shared" si="0"/>
        <v>472DC-IT</v>
      </c>
      <c r="AJ51" s="362" t="str">
        <f>VLOOKUP(AI51,Table1[[#All],[CONCAT]:[Tfiber]],2,FALSE)</f>
        <v>Network</v>
      </c>
      <c r="AK51" s="362" t="s">
        <v>40</v>
      </c>
      <c r="AL51" s="362"/>
      <c r="AM51" s="362"/>
      <c r="AN51" s="362"/>
      <c r="AO51" s="362"/>
      <c r="AP51" s="361"/>
      <c r="AR51">
        <v>1</v>
      </c>
    </row>
    <row r="52" spans="2:44" ht="15" hidden="1" customHeight="1" x14ac:dyDescent="0.35">
      <c r="B52" s="362">
        <v>50</v>
      </c>
      <c r="C52" s="362" t="s">
        <v>333</v>
      </c>
      <c r="D52" s="362">
        <v>472</v>
      </c>
      <c r="E52" s="362" t="s">
        <v>172</v>
      </c>
      <c r="F52" s="362"/>
      <c r="G52" s="362"/>
      <c r="H52" s="362"/>
      <c r="I52" s="362" t="s">
        <v>60</v>
      </c>
      <c r="J52" s="363" t="s">
        <v>334</v>
      </c>
      <c r="K52" s="361" t="s">
        <v>335</v>
      </c>
      <c r="L52" s="361"/>
      <c r="M52" s="362" t="s">
        <v>90</v>
      </c>
      <c r="N52" s="362" t="s">
        <v>9</v>
      </c>
      <c r="O52" s="362"/>
      <c r="P52" s="362" t="s">
        <v>90</v>
      </c>
      <c r="Q52" s="362" t="s">
        <v>90</v>
      </c>
      <c r="R52" s="362"/>
      <c r="S52" s="361" t="s">
        <v>336</v>
      </c>
      <c r="T52" s="362"/>
      <c r="U52" s="362"/>
      <c r="V52" s="362" t="s">
        <v>125</v>
      </c>
      <c r="W52" s="362"/>
      <c r="X52" s="362" t="s">
        <v>9</v>
      </c>
      <c r="Y52" s="362" t="s">
        <v>46</v>
      </c>
      <c r="Z52" s="362" t="s">
        <v>90</v>
      </c>
      <c r="AA52" s="366" t="s">
        <v>90</v>
      </c>
      <c r="AB52" s="367" t="s">
        <v>337</v>
      </c>
      <c r="AC52" s="362"/>
      <c r="AD52" s="362"/>
      <c r="AE52" s="362"/>
      <c r="AF52" s="362"/>
      <c r="AG52" s="362"/>
      <c r="AH52" s="362"/>
      <c r="AI52" s="362" t="str">
        <f t="shared" si="0"/>
        <v>472DC-IT</v>
      </c>
      <c r="AJ52" s="362" t="str">
        <f>VLOOKUP(AI52,Table1[[#All],[CONCAT]:[Tfiber]],2,FALSE)</f>
        <v>Network</v>
      </c>
      <c r="AK52" s="362" t="s">
        <v>40</v>
      </c>
      <c r="AL52" s="362"/>
      <c r="AM52" s="362"/>
      <c r="AN52" s="362"/>
      <c r="AO52" s="362"/>
      <c r="AP52" s="361"/>
      <c r="AR52">
        <v>1</v>
      </c>
    </row>
    <row r="53" spans="2:44" ht="15" hidden="1" customHeight="1" x14ac:dyDescent="0.35">
      <c r="B53" s="362">
        <v>51</v>
      </c>
      <c r="C53" s="362" t="s">
        <v>338</v>
      </c>
      <c r="D53" s="362">
        <v>472</v>
      </c>
      <c r="E53" s="362" t="s">
        <v>172</v>
      </c>
      <c r="F53" s="362"/>
      <c r="G53" s="362"/>
      <c r="H53" s="362"/>
      <c r="I53" s="362" t="s">
        <v>60</v>
      </c>
      <c r="J53" s="363" t="s">
        <v>242</v>
      </c>
      <c r="K53" s="361" t="s">
        <v>339</v>
      </c>
      <c r="L53" s="362"/>
      <c r="M53" s="362" t="s">
        <v>90</v>
      </c>
      <c r="N53" s="362" t="s">
        <v>9</v>
      </c>
      <c r="O53" s="362"/>
      <c r="P53" s="362" t="s">
        <v>90</v>
      </c>
      <c r="Q53" s="362" t="s">
        <v>90</v>
      </c>
      <c r="R53" s="362"/>
      <c r="S53" s="369" t="s">
        <v>340</v>
      </c>
      <c r="T53" s="369"/>
      <c r="U53" s="369"/>
      <c r="V53" s="363" t="s">
        <v>176</v>
      </c>
      <c r="W53" s="363"/>
      <c r="X53" s="363"/>
      <c r="Y53" s="362" t="s">
        <v>45</v>
      </c>
      <c r="Z53" s="362" t="s">
        <v>90</v>
      </c>
      <c r="AA53" s="366" t="s">
        <v>90</v>
      </c>
      <c r="AB53" s="367" t="s">
        <v>341</v>
      </c>
      <c r="AC53" s="362"/>
      <c r="AD53" s="362"/>
      <c r="AE53" s="362"/>
      <c r="AF53" s="362"/>
      <c r="AG53" s="362"/>
      <c r="AH53" s="362"/>
      <c r="AI53" s="362" t="str">
        <f t="shared" si="0"/>
        <v>472DC-IT</v>
      </c>
      <c r="AJ53" s="362" t="str">
        <f>VLOOKUP(AI53,Table1[[#All],[CONCAT]:[Tfiber]],2,FALSE)</f>
        <v>Network</v>
      </c>
      <c r="AK53" s="362" t="s">
        <v>39</v>
      </c>
      <c r="AL53" s="362"/>
      <c r="AM53" s="362"/>
      <c r="AN53" s="362"/>
      <c r="AO53" s="362"/>
      <c r="AP53" s="361" t="s">
        <v>341</v>
      </c>
      <c r="AR53">
        <v>1</v>
      </c>
    </row>
    <row r="54" spans="2:44" ht="15" customHeight="1" x14ac:dyDescent="0.35">
      <c r="B54" s="362">
        <v>52</v>
      </c>
      <c r="C54" s="362" t="s">
        <v>342</v>
      </c>
      <c r="D54" s="362">
        <v>472</v>
      </c>
      <c r="E54" s="362" t="s">
        <v>172</v>
      </c>
      <c r="F54" s="362"/>
      <c r="G54" s="362"/>
      <c r="H54" s="362"/>
      <c r="I54" s="362" t="s">
        <v>60</v>
      </c>
      <c r="J54" s="363" t="s">
        <v>320</v>
      </c>
      <c r="K54" s="361" t="s">
        <v>343</v>
      </c>
      <c r="L54" s="361"/>
      <c r="M54" s="362" t="s">
        <v>90</v>
      </c>
      <c r="N54" s="362" t="s">
        <v>180</v>
      </c>
      <c r="O54" s="362"/>
      <c r="P54" s="362" t="s">
        <v>90</v>
      </c>
      <c r="Q54" s="362" t="s">
        <v>90</v>
      </c>
      <c r="R54" s="362"/>
      <c r="S54" s="361"/>
      <c r="T54" s="362"/>
      <c r="U54" s="362"/>
      <c r="V54" s="363" t="s">
        <v>125</v>
      </c>
      <c r="W54" s="363"/>
      <c r="X54" s="363"/>
      <c r="Y54" s="362" t="s">
        <v>45</v>
      </c>
      <c r="Z54" s="362" t="s">
        <v>181</v>
      </c>
      <c r="AA54" s="366">
        <v>45791</v>
      </c>
      <c r="AB54" s="367" t="s">
        <v>344</v>
      </c>
      <c r="AC54" s="362"/>
      <c r="AD54" s="362"/>
      <c r="AE54" s="362"/>
      <c r="AF54" s="362"/>
      <c r="AG54" s="362"/>
      <c r="AH54" s="362"/>
      <c r="AI54" s="362" t="str">
        <f t="shared" si="0"/>
        <v>472DC-IT</v>
      </c>
      <c r="AJ54" s="362" t="str">
        <f>VLOOKUP(AI54,Table1[[#All],[CONCAT]:[Tfiber]],2,FALSE)</f>
        <v>Network</v>
      </c>
      <c r="AK54" s="362" t="s">
        <v>39</v>
      </c>
      <c r="AL54" s="362"/>
      <c r="AM54" s="362"/>
      <c r="AN54" s="362"/>
      <c r="AO54" s="368">
        <v>45791</v>
      </c>
      <c r="AP54" s="361" t="s">
        <v>344</v>
      </c>
      <c r="AR54">
        <v>1</v>
      </c>
    </row>
    <row r="55" spans="2:44" ht="15" customHeight="1" x14ac:dyDescent="0.35">
      <c r="B55" s="362">
        <v>53</v>
      </c>
      <c r="C55" s="362" t="s">
        <v>345</v>
      </c>
      <c r="D55" s="362">
        <v>472</v>
      </c>
      <c r="E55" s="362" t="s">
        <v>172</v>
      </c>
      <c r="F55" s="362"/>
      <c r="G55" s="362"/>
      <c r="H55" s="362"/>
      <c r="I55" s="362" t="s">
        <v>60</v>
      </c>
      <c r="J55" s="363" t="s">
        <v>320</v>
      </c>
      <c r="K55" s="361" t="s">
        <v>346</v>
      </c>
      <c r="L55" s="361"/>
      <c r="M55" s="362" t="s">
        <v>90</v>
      </c>
      <c r="N55" s="362" t="s">
        <v>180</v>
      </c>
      <c r="O55" s="362"/>
      <c r="P55" s="362" t="s">
        <v>90</v>
      </c>
      <c r="Q55" s="362" t="s">
        <v>90</v>
      </c>
      <c r="R55" s="362"/>
      <c r="S55" s="361"/>
      <c r="T55" s="362"/>
      <c r="U55" s="362"/>
      <c r="V55" s="362" t="s">
        <v>125</v>
      </c>
      <c r="W55" s="362"/>
      <c r="X55" s="362"/>
      <c r="Y55" s="362" t="s">
        <v>45</v>
      </c>
      <c r="Z55" s="362" t="s">
        <v>181</v>
      </c>
      <c r="AA55" s="366">
        <v>45791</v>
      </c>
      <c r="AB55" s="367" t="s">
        <v>347</v>
      </c>
      <c r="AC55" s="362"/>
      <c r="AD55" s="362"/>
      <c r="AE55" s="362"/>
      <c r="AF55" s="362"/>
      <c r="AG55" s="362"/>
      <c r="AH55" s="362"/>
      <c r="AI55" s="362" t="str">
        <f t="shared" si="0"/>
        <v>472DC-IT</v>
      </c>
      <c r="AJ55" s="362" t="str">
        <f>VLOOKUP(AI55,Table1[[#All],[CONCAT]:[Tfiber]],2,FALSE)</f>
        <v>Network</v>
      </c>
      <c r="AK55" s="362" t="s">
        <v>39</v>
      </c>
      <c r="AL55" s="362"/>
      <c r="AM55" s="362"/>
      <c r="AN55" s="362"/>
      <c r="AO55" s="368">
        <v>45791</v>
      </c>
      <c r="AP55" s="361" t="s">
        <v>347</v>
      </c>
      <c r="AR55">
        <v>1</v>
      </c>
    </row>
    <row r="56" spans="2:44" ht="15" customHeight="1" x14ac:dyDescent="0.35">
      <c r="B56" s="362">
        <v>54</v>
      </c>
      <c r="C56" s="362" t="s">
        <v>348</v>
      </c>
      <c r="D56" s="362">
        <v>472</v>
      </c>
      <c r="E56" s="362" t="s">
        <v>172</v>
      </c>
      <c r="F56" s="362"/>
      <c r="G56" s="362"/>
      <c r="H56" s="362"/>
      <c r="I56" s="362" t="s">
        <v>60</v>
      </c>
      <c r="J56" s="363" t="s">
        <v>349</v>
      </c>
      <c r="K56" s="361" t="s">
        <v>350</v>
      </c>
      <c r="L56" s="361"/>
      <c r="M56" s="362" t="s">
        <v>90</v>
      </c>
      <c r="N56" s="362" t="s">
        <v>180</v>
      </c>
      <c r="O56" s="362"/>
      <c r="P56" s="362" t="s">
        <v>90</v>
      </c>
      <c r="Q56" s="362" t="s">
        <v>90</v>
      </c>
      <c r="R56" s="362"/>
      <c r="S56" s="361"/>
      <c r="T56" s="362"/>
      <c r="U56" s="362"/>
      <c r="V56" s="362" t="s">
        <v>125</v>
      </c>
      <c r="W56" s="362"/>
      <c r="X56" s="362"/>
      <c r="Y56" s="362" t="s">
        <v>45</v>
      </c>
      <c r="Z56" s="362" t="s">
        <v>181</v>
      </c>
      <c r="AA56" s="366">
        <v>45791</v>
      </c>
      <c r="AB56" s="367" t="s">
        <v>351</v>
      </c>
      <c r="AC56" s="362"/>
      <c r="AD56" s="362"/>
      <c r="AE56" s="362"/>
      <c r="AF56" s="362"/>
      <c r="AG56" s="362"/>
      <c r="AH56" s="362"/>
      <c r="AI56" s="362" t="str">
        <f t="shared" si="0"/>
        <v>472DC-IT</v>
      </c>
      <c r="AJ56" s="362" t="str">
        <f>VLOOKUP(AI56,Table1[[#All],[CONCAT]:[Tfiber]],2,FALSE)</f>
        <v>Network</v>
      </c>
      <c r="AK56" s="362" t="s">
        <v>39</v>
      </c>
      <c r="AL56" s="362"/>
      <c r="AM56" s="362"/>
      <c r="AN56" s="362"/>
      <c r="AO56" s="368">
        <v>45791</v>
      </c>
      <c r="AP56" s="361" t="s">
        <v>351</v>
      </c>
      <c r="AR56">
        <v>1</v>
      </c>
    </row>
    <row r="57" spans="2:44" ht="15" customHeight="1" x14ac:dyDescent="0.35">
      <c r="B57" s="362">
        <v>55</v>
      </c>
      <c r="C57" s="362" t="s">
        <v>352</v>
      </c>
      <c r="D57" s="362">
        <v>472</v>
      </c>
      <c r="E57" s="362" t="s">
        <v>172</v>
      </c>
      <c r="F57" s="362"/>
      <c r="G57" s="362"/>
      <c r="H57" s="362"/>
      <c r="I57" s="362" t="s">
        <v>60</v>
      </c>
      <c r="J57" s="362" t="s">
        <v>353</v>
      </c>
      <c r="K57" s="361" t="s">
        <v>354</v>
      </c>
      <c r="L57" s="361"/>
      <c r="M57" s="362" t="s">
        <v>90</v>
      </c>
      <c r="N57" s="362" t="s">
        <v>180</v>
      </c>
      <c r="O57" s="362"/>
      <c r="P57" s="362" t="s">
        <v>90</v>
      </c>
      <c r="Q57" s="362" t="s">
        <v>90</v>
      </c>
      <c r="R57" s="362"/>
      <c r="S57" s="361"/>
      <c r="T57" s="362"/>
      <c r="U57" s="362"/>
      <c r="V57" s="362" t="s">
        <v>125</v>
      </c>
      <c r="W57" s="362"/>
      <c r="X57" s="362"/>
      <c r="Y57" s="362" t="s">
        <v>45</v>
      </c>
      <c r="Z57" s="362" t="s">
        <v>181</v>
      </c>
      <c r="AA57" s="366">
        <v>45791</v>
      </c>
      <c r="AB57" s="367" t="s">
        <v>355</v>
      </c>
      <c r="AC57" s="362"/>
      <c r="AD57" s="362"/>
      <c r="AE57" s="362"/>
      <c r="AF57" s="362"/>
      <c r="AG57" s="362"/>
      <c r="AH57" s="362"/>
      <c r="AI57" s="362" t="str">
        <f t="shared" si="0"/>
        <v>472DC-IT</v>
      </c>
      <c r="AJ57" s="362" t="str">
        <f>VLOOKUP(AI57,Table1[[#All],[CONCAT]:[Tfiber]],2,FALSE)</f>
        <v>Network</v>
      </c>
      <c r="AK57" s="362" t="s">
        <v>39</v>
      </c>
      <c r="AL57" s="362"/>
      <c r="AM57" s="362"/>
      <c r="AN57" s="362"/>
      <c r="AO57" s="368">
        <v>45791</v>
      </c>
      <c r="AP57" s="361" t="s">
        <v>355</v>
      </c>
      <c r="AR57">
        <v>1</v>
      </c>
    </row>
    <row r="58" spans="2:44" ht="15" customHeight="1" x14ac:dyDescent="0.35">
      <c r="B58" s="362">
        <v>56</v>
      </c>
      <c r="C58" s="362" t="s">
        <v>356</v>
      </c>
      <c r="D58" s="362">
        <v>472</v>
      </c>
      <c r="E58" s="362" t="s">
        <v>172</v>
      </c>
      <c r="F58" s="362"/>
      <c r="G58" s="362"/>
      <c r="H58" s="362"/>
      <c r="I58" s="362" t="s">
        <v>60</v>
      </c>
      <c r="J58" s="363" t="s">
        <v>242</v>
      </c>
      <c r="K58" s="361" t="s">
        <v>357</v>
      </c>
      <c r="L58" s="361"/>
      <c r="M58" s="362" t="s">
        <v>90</v>
      </c>
      <c r="N58" s="362" t="s">
        <v>180</v>
      </c>
      <c r="O58" s="362"/>
      <c r="P58" s="362" t="s">
        <v>90</v>
      </c>
      <c r="Q58" s="362" t="s">
        <v>90</v>
      </c>
      <c r="R58" s="362"/>
      <c r="S58" s="361"/>
      <c r="T58" s="362"/>
      <c r="U58" s="362"/>
      <c r="V58" s="362" t="s">
        <v>125</v>
      </c>
      <c r="W58" s="362"/>
      <c r="X58" s="362"/>
      <c r="Y58" s="362" t="s">
        <v>45</v>
      </c>
      <c r="Z58" s="362" t="s">
        <v>181</v>
      </c>
      <c r="AA58" s="366">
        <v>45791</v>
      </c>
      <c r="AB58" s="367" t="s">
        <v>358</v>
      </c>
      <c r="AC58" s="362"/>
      <c r="AD58" s="362"/>
      <c r="AE58" s="362"/>
      <c r="AF58" s="362"/>
      <c r="AG58" s="362"/>
      <c r="AH58" s="362"/>
      <c r="AI58" s="362" t="str">
        <f t="shared" si="0"/>
        <v>472DC-IT</v>
      </c>
      <c r="AJ58" s="362" t="str">
        <f>VLOOKUP(AI58,Table1[[#All],[CONCAT]:[Tfiber]],2,FALSE)</f>
        <v>Network</v>
      </c>
      <c r="AK58" s="362" t="s">
        <v>39</v>
      </c>
      <c r="AL58" s="362"/>
      <c r="AM58" s="362"/>
      <c r="AN58" s="362"/>
      <c r="AO58" s="368">
        <v>45791</v>
      </c>
      <c r="AP58" s="361" t="s">
        <v>358</v>
      </c>
      <c r="AR58">
        <v>1</v>
      </c>
    </row>
    <row r="59" spans="2:44" ht="15" hidden="1" customHeight="1" x14ac:dyDescent="0.35">
      <c r="B59" s="362">
        <v>57</v>
      </c>
      <c r="C59" s="362" t="s">
        <v>359</v>
      </c>
      <c r="D59" s="362">
        <v>472</v>
      </c>
      <c r="E59" s="362" t="s">
        <v>172</v>
      </c>
      <c r="F59" s="362"/>
      <c r="G59" s="362"/>
      <c r="H59" s="362"/>
      <c r="I59" s="362" t="s">
        <v>60</v>
      </c>
      <c r="J59" s="363" t="s">
        <v>242</v>
      </c>
      <c r="K59" s="361" t="s">
        <v>360</v>
      </c>
      <c r="L59" s="361"/>
      <c r="M59" s="362" t="s">
        <v>90</v>
      </c>
      <c r="N59" s="362" t="s">
        <v>9</v>
      </c>
      <c r="O59" s="362"/>
      <c r="P59" s="362" t="s">
        <v>90</v>
      </c>
      <c r="Q59" s="362" t="s">
        <v>90</v>
      </c>
      <c r="R59" s="362"/>
      <c r="S59" s="371" t="s">
        <v>361</v>
      </c>
      <c r="T59" s="371"/>
      <c r="U59" s="371"/>
      <c r="V59" s="362" t="s">
        <v>125</v>
      </c>
      <c r="W59" s="362"/>
      <c r="X59" s="362" t="s">
        <v>9</v>
      </c>
      <c r="Y59" s="362" t="s">
        <v>47</v>
      </c>
      <c r="Z59" s="362" t="s">
        <v>90</v>
      </c>
      <c r="AA59" s="366" t="s">
        <v>90</v>
      </c>
      <c r="AB59" s="367" t="s">
        <v>362</v>
      </c>
      <c r="AC59" s="362"/>
      <c r="AD59" s="362"/>
      <c r="AE59" s="362"/>
      <c r="AF59" s="362"/>
      <c r="AG59" s="362"/>
      <c r="AH59" s="362"/>
      <c r="AI59" s="362" t="str">
        <f t="shared" si="0"/>
        <v>472DC-IT</v>
      </c>
      <c r="AJ59" s="362" t="str">
        <f>VLOOKUP(AI59,Table1[[#All],[CONCAT]:[Tfiber]],2,FALSE)</f>
        <v>Network</v>
      </c>
      <c r="AK59" s="362" t="s">
        <v>40</v>
      </c>
      <c r="AL59" s="362"/>
      <c r="AM59" s="362"/>
      <c r="AN59" s="362"/>
      <c r="AO59" s="362"/>
      <c r="AP59" s="361"/>
      <c r="AR59">
        <v>1</v>
      </c>
    </row>
    <row r="60" spans="2:44" ht="15" hidden="1" customHeight="1" x14ac:dyDescent="0.35">
      <c r="B60" s="362">
        <v>58</v>
      </c>
      <c r="C60" s="362" t="s">
        <v>363</v>
      </c>
      <c r="D60" s="362">
        <v>472</v>
      </c>
      <c r="E60" s="362" t="s">
        <v>172</v>
      </c>
      <c r="F60" s="362"/>
      <c r="G60" s="362"/>
      <c r="H60" s="362"/>
      <c r="I60" s="362" t="s">
        <v>60</v>
      </c>
      <c r="J60" s="363" t="s">
        <v>334</v>
      </c>
      <c r="K60" s="364" t="s">
        <v>364</v>
      </c>
      <c r="L60" s="363"/>
      <c r="M60" s="362" t="s">
        <v>90</v>
      </c>
      <c r="N60" s="362" t="s">
        <v>9</v>
      </c>
      <c r="O60" s="362"/>
      <c r="P60" s="362" t="s">
        <v>90</v>
      </c>
      <c r="Q60" s="362" t="s">
        <v>90</v>
      </c>
      <c r="R60" s="362"/>
      <c r="S60" s="369" t="s">
        <v>365</v>
      </c>
      <c r="T60" s="362" t="s">
        <v>113</v>
      </c>
      <c r="U60" s="369"/>
      <c r="V60" s="362" t="s">
        <v>366</v>
      </c>
      <c r="W60" s="362"/>
      <c r="X60" s="362"/>
      <c r="Y60" s="362" t="s">
        <v>45</v>
      </c>
      <c r="Z60" s="362" t="s">
        <v>90</v>
      </c>
      <c r="AA60" s="366" t="s">
        <v>90</v>
      </c>
      <c r="AB60" s="362" t="s">
        <v>90</v>
      </c>
      <c r="AC60" s="362"/>
      <c r="AD60" s="362"/>
      <c r="AE60" s="362"/>
      <c r="AF60" s="362"/>
      <c r="AG60" s="362"/>
      <c r="AH60" s="362"/>
      <c r="AI60" s="362" t="str">
        <f t="shared" si="0"/>
        <v>472DC-IT</v>
      </c>
      <c r="AJ60" s="362" t="str">
        <f>VLOOKUP(AI60,Table1[[#All],[CONCAT]:[Tfiber]],2,FALSE)</f>
        <v>Network</v>
      </c>
      <c r="AK60" s="362" t="s">
        <v>39</v>
      </c>
      <c r="AL60" s="362"/>
      <c r="AM60" s="362"/>
      <c r="AN60" s="362"/>
      <c r="AO60" s="368">
        <v>45883</v>
      </c>
      <c r="AP60" s="133" t="s">
        <v>367</v>
      </c>
      <c r="AR60">
        <v>1</v>
      </c>
    </row>
    <row r="61" spans="2:44" ht="15" hidden="1" customHeight="1" x14ac:dyDescent="0.35">
      <c r="B61" s="362">
        <v>59</v>
      </c>
      <c r="C61" s="362" t="s">
        <v>368</v>
      </c>
      <c r="D61" s="362">
        <v>472</v>
      </c>
      <c r="E61" s="362" t="s">
        <v>172</v>
      </c>
      <c r="F61" s="362"/>
      <c r="G61" s="362"/>
      <c r="H61" s="362"/>
      <c r="I61" s="362" t="s">
        <v>60</v>
      </c>
      <c r="J61" s="362" t="s">
        <v>369</v>
      </c>
      <c r="K61" s="364" t="s">
        <v>370</v>
      </c>
      <c r="L61" s="363"/>
      <c r="M61" s="362" t="s">
        <v>90</v>
      </c>
      <c r="N61" s="362" t="s">
        <v>9</v>
      </c>
      <c r="O61" s="362"/>
      <c r="P61" s="362" t="s">
        <v>90</v>
      </c>
      <c r="Q61" s="362" t="s">
        <v>90</v>
      </c>
      <c r="R61" s="362"/>
      <c r="S61" s="361" t="s">
        <v>371</v>
      </c>
      <c r="T61" s="362" t="s">
        <v>113</v>
      </c>
      <c r="U61" s="362" t="s">
        <v>366</v>
      </c>
      <c r="V61" s="363" t="s">
        <v>366</v>
      </c>
      <c r="W61" s="363"/>
      <c r="X61" s="362" t="s">
        <v>9</v>
      </c>
      <c r="Y61" s="362" t="s">
        <v>9</v>
      </c>
      <c r="Z61" s="362" t="s">
        <v>90</v>
      </c>
      <c r="AA61" s="366" t="s">
        <v>90</v>
      </c>
      <c r="AB61" s="370" t="s">
        <v>90</v>
      </c>
      <c r="AC61" s="362"/>
      <c r="AD61" s="362"/>
      <c r="AE61" s="362"/>
      <c r="AF61" s="362"/>
      <c r="AG61" s="362"/>
      <c r="AH61" s="362"/>
      <c r="AI61" s="362" t="str">
        <f t="shared" si="0"/>
        <v>472DC-IT</v>
      </c>
      <c r="AJ61" s="362" t="str">
        <f>VLOOKUP(AI61,Table1[[#All],[CONCAT]:[Tfiber]],2,FALSE)</f>
        <v>Network</v>
      </c>
      <c r="AK61" s="362" t="s">
        <v>40</v>
      </c>
      <c r="AL61" s="362"/>
      <c r="AM61" s="362"/>
      <c r="AN61" s="362"/>
      <c r="AO61" s="362"/>
      <c r="AP61" s="361"/>
      <c r="AR61">
        <v>1</v>
      </c>
    </row>
    <row r="62" spans="2:44" ht="15" hidden="1" customHeight="1" x14ac:dyDescent="0.35">
      <c r="B62" s="362">
        <v>60</v>
      </c>
      <c r="C62" s="362" t="s">
        <v>372</v>
      </c>
      <c r="D62" s="362">
        <v>472</v>
      </c>
      <c r="E62" s="362" t="s">
        <v>172</v>
      </c>
      <c r="F62" s="362"/>
      <c r="G62" s="362"/>
      <c r="H62" s="362"/>
      <c r="I62" s="362" t="s">
        <v>60</v>
      </c>
      <c r="J62" s="362" t="s">
        <v>373</v>
      </c>
      <c r="K62" s="364" t="s">
        <v>374</v>
      </c>
      <c r="L62" s="363"/>
      <c r="M62" s="362" t="s">
        <v>90</v>
      </c>
      <c r="N62" s="362" t="s">
        <v>9</v>
      </c>
      <c r="O62" s="362"/>
      <c r="P62" s="362" t="s">
        <v>90</v>
      </c>
      <c r="Q62" s="362" t="s">
        <v>90</v>
      </c>
      <c r="R62" s="362"/>
      <c r="S62" s="361" t="s">
        <v>375</v>
      </c>
      <c r="T62" s="362" t="s">
        <v>113</v>
      </c>
      <c r="U62" s="362" t="s">
        <v>366</v>
      </c>
      <c r="V62" s="363" t="s">
        <v>366</v>
      </c>
      <c r="W62" s="363"/>
      <c r="X62" s="362" t="s">
        <v>9</v>
      </c>
      <c r="Y62" s="362" t="s">
        <v>9</v>
      </c>
      <c r="Z62" s="362" t="s">
        <v>90</v>
      </c>
      <c r="AA62" s="366" t="s">
        <v>90</v>
      </c>
      <c r="AB62" s="370" t="s">
        <v>90</v>
      </c>
      <c r="AC62" s="362"/>
      <c r="AD62" s="362"/>
      <c r="AE62" s="362"/>
      <c r="AF62" s="362"/>
      <c r="AG62" s="362"/>
      <c r="AH62" s="362"/>
      <c r="AI62" s="362" t="str">
        <f t="shared" si="0"/>
        <v>472DC-IT</v>
      </c>
      <c r="AJ62" s="362" t="str">
        <f>VLOOKUP(AI62,Table1[[#All],[CONCAT]:[Tfiber]],2,FALSE)</f>
        <v>Network</v>
      </c>
      <c r="AK62" s="362" t="s">
        <v>40</v>
      </c>
      <c r="AL62" s="362"/>
      <c r="AM62" s="362"/>
      <c r="AN62" s="362"/>
      <c r="AO62" s="362"/>
      <c r="AP62" s="361"/>
      <c r="AR62">
        <v>1</v>
      </c>
    </row>
    <row r="63" spans="2:44" ht="15" customHeight="1" x14ac:dyDescent="0.35">
      <c r="B63" s="362">
        <v>61</v>
      </c>
      <c r="C63" s="362" t="s">
        <v>376</v>
      </c>
      <c r="D63" s="362">
        <v>472</v>
      </c>
      <c r="E63" s="362" t="s">
        <v>172</v>
      </c>
      <c r="F63" s="362"/>
      <c r="G63" s="362"/>
      <c r="H63" s="362"/>
      <c r="I63" s="362" t="s">
        <v>60</v>
      </c>
      <c r="J63" s="362" t="s">
        <v>377</v>
      </c>
      <c r="K63" s="361" t="s">
        <v>378</v>
      </c>
      <c r="L63" s="362"/>
      <c r="M63" s="362" t="s">
        <v>90</v>
      </c>
      <c r="N63" s="362" t="s">
        <v>180</v>
      </c>
      <c r="O63" s="362"/>
      <c r="P63" s="362" t="s">
        <v>90</v>
      </c>
      <c r="Q63" s="362" t="s">
        <v>90</v>
      </c>
      <c r="R63" s="362"/>
      <c r="S63" s="361"/>
      <c r="T63" s="362"/>
      <c r="U63" s="362"/>
      <c r="V63" s="363" t="s">
        <v>366</v>
      </c>
      <c r="W63" s="363"/>
      <c r="X63" s="363"/>
      <c r="Y63" s="362" t="s">
        <v>45</v>
      </c>
      <c r="Z63" s="362" t="s">
        <v>181</v>
      </c>
      <c r="AA63" s="366">
        <v>45782</v>
      </c>
      <c r="AB63" s="367" t="s">
        <v>379</v>
      </c>
      <c r="AC63" s="362"/>
      <c r="AD63" s="362"/>
      <c r="AE63" s="362"/>
      <c r="AF63" s="362"/>
      <c r="AG63" s="362"/>
      <c r="AH63" s="362"/>
      <c r="AI63" s="362" t="str">
        <f t="shared" si="0"/>
        <v>472DC-IT</v>
      </c>
      <c r="AJ63" s="362" t="str">
        <f>VLOOKUP(AI63,Table1[[#All],[CONCAT]:[Tfiber]],2,FALSE)</f>
        <v>Network</v>
      </c>
      <c r="AK63" s="362" t="s">
        <v>39</v>
      </c>
      <c r="AL63" s="362"/>
      <c r="AM63" s="362"/>
      <c r="AN63" s="362"/>
      <c r="AO63" s="368">
        <v>45782</v>
      </c>
      <c r="AP63" s="361" t="s">
        <v>380</v>
      </c>
      <c r="AR63">
        <v>1</v>
      </c>
    </row>
    <row r="64" spans="2:44" ht="15" customHeight="1" x14ac:dyDescent="0.35">
      <c r="B64" s="362">
        <v>62</v>
      </c>
      <c r="C64" s="362" t="s">
        <v>381</v>
      </c>
      <c r="D64" s="362">
        <v>472</v>
      </c>
      <c r="E64" s="362" t="s">
        <v>172</v>
      </c>
      <c r="F64" s="362"/>
      <c r="G64" s="362"/>
      <c r="H64" s="362"/>
      <c r="I64" s="362" t="s">
        <v>60</v>
      </c>
      <c r="J64" s="362" t="s">
        <v>377</v>
      </c>
      <c r="K64" s="361" t="s">
        <v>382</v>
      </c>
      <c r="L64" s="362"/>
      <c r="M64" s="362" t="s">
        <v>90</v>
      </c>
      <c r="N64" s="362" t="s">
        <v>180</v>
      </c>
      <c r="O64" s="362"/>
      <c r="P64" s="362" t="s">
        <v>90</v>
      </c>
      <c r="Q64" s="362" t="s">
        <v>90</v>
      </c>
      <c r="R64" s="362"/>
      <c r="S64" s="361"/>
      <c r="T64" s="362"/>
      <c r="U64" s="362"/>
      <c r="V64" s="363" t="s">
        <v>366</v>
      </c>
      <c r="W64" s="363"/>
      <c r="X64" s="363"/>
      <c r="Y64" s="362" t="s">
        <v>45</v>
      </c>
      <c r="Z64" s="362" t="s">
        <v>181</v>
      </c>
      <c r="AA64" s="366">
        <v>45782</v>
      </c>
      <c r="AB64" s="362" t="s">
        <v>379</v>
      </c>
      <c r="AC64" s="362"/>
      <c r="AD64" s="362"/>
      <c r="AE64" s="362"/>
      <c r="AF64" s="362"/>
      <c r="AG64" s="362"/>
      <c r="AH64" s="362"/>
      <c r="AI64" s="362" t="str">
        <f t="shared" si="0"/>
        <v>472DC-IT</v>
      </c>
      <c r="AJ64" s="362" t="str">
        <f>VLOOKUP(AI64,Table1[[#All],[CONCAT]:[Tfiber]],2,FALSE)</f>
        <v>Network</v>
      </c>
      <c r="AK64" s="362" t="s">
        <v>39</v>
      </c>
      <c r="AL64" s="362"/>
      <c r="AM64" s="362"/>
      <c r="AN64" s="362"/>
      <c r="AO64" s="368">
        <v>45782</v>
      </c>
      <c r="AP64" s="361" t="s">
        <v>380</v>
      </c>
      <c r="AR64">
        <v>1</v>
      </c>
    </row>
    <row r="65" spans="2:44" ht="15" customHeight="1" x14ac:dyDescent="0.35">
      <c r="B65" s="362">
        <v>63</v>
      </c>
      <c r="C65" s="362" t="s">
        <v>383</v>
      </c>
      <c r="D65" s="362">
        <v>472</v>
      </c>
      <c r="E65" s="362" t="s">
        <v>172</v>
      </c>
      <c r="F65" s="362"/>
      <c r="G65" s="362"/>
      <c r="H65" s="362"/>
      <c r="I65" s="362" t="s">
        <v>60</v>
      </c>
      <c r="J65" s="362" t="s">
        <v>377</v>
      </c>
      <c r="K65" s="361" t="s">
        <v>384</v>
      </c>
      <c r="L65" s="362"/>
      <c r="M65" s="362" t="s">
        <v>90</v>
      </c>
      <c r="N65" s="362" t="s">
        <v>180</v>
      </c>
      <c r="O65" s="362"/>
      <c r="P65" s="362" t="s">
        <v>90</v>
      </c>
      <c r="Q65" s="362" t="s">
        <v>90</v>
      </c>
      <c r="R65" s="362"/>
      <c r="S65" s="361"/>
      <c r="T65" s="362"/>
      <c r="U65" s="362"/>
      <c r="V65" s="363" t="s">
        <v>366</v>
      </c>
      <c r="W65" s="363"/>
      <c r="X65" s="363"/>
      <c r="Y65" s="362" t="s">
        <v>45</v>
      </c>
      <c r="Z65" s="362" t="s">
        <v>181</v>
      </c>
      <c r="AA65" s="366">
        <v>45782</v>
      </c>
      <c r="AB65" s="362" t="s">
        <v>379</v>
      </c>
      <c r="AC65" s="362"/>
      <c r="AD65" s="362"/>
      <c r="AE65" s="362"/>
      <c r="AF65" s="362"/>
      <c r="AG65" s="362"/>
      <c r="AH65" s="362"/>
      <c r="AI65" s="362" t="str">
        <f t="shared" si="0"/>
        <v>472DC-IT</v>
      </c>
      <c r="AJ65" s="362" t="str">
        <f>VLOOKUP(AI65,Table1[[#All],[CONCAT]:[Tfiber]],2,FALSE)</f>
        <v>Network</v>
      </c>
      <c r="AK65" s="362" t="s">
        <v>39</v>
      </c>
      <c r="AL65" s="362"/>
      <c r="AM65" s="362"/>
      <c r="AN65" s="362"/>
      <c r="AO65" s="368">
        <v>45782</v>
      </c>
      <c r="AP65" s="361" t="s">
        <v>380</v>
      </c>
      <c r="AR65">
        <v>1</v>
      </c>
    </row>
    <row r="66" spans="2:44" ht="15" hidden="1" customHeight="1" x14ac:dyDescent="0.35">
      <c r="B66" s="362">
        <v>64</v>
      </c>
      <c r="C66" s="362" t="s">
        <v>385</v>
      </c>
      <c r="D66" s="362">
        <v>472</v>
      </c>
      <c r="E66" s="362" t="s">
        <v>172</v>
      </c>
      <c r="F66" s="362"/>
      <c r="G66" s="362"/>
      <c r="H66" s="362"/>
      <c r="I66" s="362" t="s">
        <v>60</v>
      </c>
      <c r="J66" s="362" t="s">
        <v>377</v>
      </c>
      <c r="K66" s="361" t="s">
        <v>386</v>
      </c>
      <c r="L66" s="362"/>
      <c r="M66" s="362" t="s">
        <v>90</v>
      </c>
      <c r="N66" s="362" t="s">
        <v>9</v>
      </c>
      <c r="O66" s="362"/>
      <c r="P66" s="362" t="s">
        <v>90</v>
      </c>
      <c r="Q66" s="362" t="s">
        <v>90</v>
      </c>
      <c r="R66" s="362"/>
      <c r="S66" s="361"/>
      <c r="T66" s="362"/>
      <c r="U66" s="362"/>
      <c r="V66" s="363" t="s">
        <v>366</v>
      </c>
      <c r="W66" s="363"/>
      <c r="X66" s="363"/>
      <c r="Y66" s="362" t="s">
        <v>45</v>
      </c>
      <c r="Z66" s="362" t="s">
        <v>181</v>
      </c>
      <c r="AA66" s="366">
        <v>45841</v>
      </c>
      <c r="AB66" s="362" t="s">
        <v>387</v>
      </c>
      <c r="AC66" s="362"/>
      <c r="AD66" s="362"/>
      <c r="AE66" s="362"/>
      <c r="AF66" s="362"/>
      <c r="AG66" s="362"/>
      <c r="AH66" s="362"/>
      <c r="AI66" s="362" t="str">
        <f t="shared" si="0"/>
        <v>472DC-IT</v>
      </c>
      <c r="AJ66" s="362" t="str">
        <f>VLOOKUP(AI66,Table1[[#All],[CONCAT]:[Tfiber]],2,FALSE)</f>
        <v>Network</v>
      </c>
      <c r="AK66" s="362" t="s">
        <v>39</v>
      </c>
      <c r="AL66" s="362"/>
      <c r="AM66" s="362"/>
      <c r="AN66" s="362"/>
      <c r="AO66" s="368">
        <v>45841</v>
      </c>
      <c r="AP66" s="361" t="s">
        <v>387</v>
      </c>
      <c r="AR66">
        <v>1</v>
      </c>
    </row>
    <row r="67" spans="2:44" ht="15" hidden="1" customHeight="1" x14ac:dyDescent="0.35">
      <c r="B67" s="362">
        <v>65</v>
      </c>
      <c r="C67" s="362" t="s">
        <v>388</v>
      </c>
      <c r="D67" s="362">
        <v>472</v>
      </c>
      <c r="E67" s="362" t="s">
        <v>172</v>
      </c>
      <c r="F67" s="362"/>
      <c r="G67" s="362"/>
      <c r="H67" s="362"/>
      <c r="I67" s="362" t="s">
        <v>60</v>
      </c>
      <c r="J67" s="362" t="s">
        <v>195</v>
      </c>
      <c r="K67" s="361" t="s">
        <v>389</v>
      </c>
      <c r="L67" s="362"/>
      <c r="M67" s="362" t="s">
        <v>90</v>
      </c>
      <c r="N67" s="362" t="s">
        <v>9</v>
      </c>
      <c r="O67" s="362"/>
      <c r="P67" s="362" t="s">
        <v>90</v>
      </c>
      <c r="Q67" s="362" t="s">
        <v>90</v>
      </c>
      <c r="R67" s="362"/>
      <c r="S67" s="361" t="s">
        <v>375</v>
      </c>
      <c r="T67" s="362" t="s">
        <v>113</v>
      </c>
      <c r="U67" s="362" t="s">
        <v>366</v>
      </c>
      <c r="V67" s="362" t="s">
        <v>366</v>
      </c>
      <c r="W67" s="362"/>
      <c r="X67" s="362" t="s">
        <v>9</v>
      </c>
      <c r="Y67" s="362" t="s">
        <v>9</v>
      </c>
      <c r="Z67" s="362" t="s">
        <v>90</v>
      </c>
      <c r="AA67" s="366" t="s">
        <v>90</v>
      </c>
      <c r="AB67" s="362" t="s">
        <v>90</v>
      </c>
      <c r="AC67" s="362"/>
      <c r="AD67" s="362"/>
      <c r="AE67" s="362"/>
      <c r="AF67" s="362"/>
      <c r="AG67" s="362"/>
      <c r="AH67" s="362"/>
      <c r="AI67" s="362" t="str">
        <f t="shared" ref="AI67:AI130" si="1">_xlfn.CONCAT(D67,I67)</f>
        <v>472DC-IT</v>
      </c>
      <c r="AJ67" s="362" t="str">
        <f>VLOOKUP(AI67,Table1[[#All],[CONCAT]:[Tfiber]],2,FALSE)</f>
        <v>Network</v>
      </c>
      <c r="AK67" s="362" t="s">
        <v>40</v>
      </c>
      <c r="AL67" s="362"/>
      <c r="AM67" s="362"/>
      <c r="AN67" s="362"/>
      <c r="AO67" s="362"/>
      <c r="AP67" s="361"/>
      <c r="AR67">
        <v>1</v>
      </c>
    </row>
    <row r="68" spans="2:44" ht="15" customHeight="1" x14ac:dyDescent="0.35">
      <c r="B68" s="362">
        <v>66</v>
      </c>
      <c r="C68" s="362" t="s">
        <v>390</v>
      </c>
      <c r="D68" s="362">
        <v>472</v>
      </c>
      <c r="E68" s="362" t="s">
        <v>172</v>
      </c>
      <c r="F68" s="362"/>
      <c r="G68" s="362"/>
      <c r="H68" s="362"/>
      <c r="I68" s="362" t="s">
        <v>30</v>
      </c>
      <c r="J68" s="363" t="s">
        <v>306</v>
      </c>
      <c r="K68" s="361" t="s">
        <v>16</v>
      </c>
      <c r="L68" s="361"/>
      <c r="M68" s="362" t="s">
        <v>90</v>
      </c>
      <c r="N68" s="362" t="s">
        <v>180</v>
      </c>
      <c r="O68" s="362"/>
      <c r="P68" s="362" t="s">
        <v>90</v>
      </c>
      <c r="Q68" s="362" t="s">
        <v>90</v>
      </c>
      <c r="R68" s="362"/>
      <c r="S68" s="361"/>
      <c r="T68" s="362"/>
      <c r="U68" s="362"/>
      <c r="V68" s="362" t="s">
        <v>125</v>
      </c>
      <c r="W68" s="362"/>
      <c r="X68" s="362"/>
      <c r="Y68" s="362" t="s">
        <v>45</v>
      </c>
      <c r="Z68" s="362" t="s">
        <v>181</v>
      </c>
      <c r="AA68" s="366">
        <v>45791</v>
      </c>
      <c r="AB68" s="367" t="s">
        <v>391</v>
      </c>
      <c r="AC68" s="362"/>
      <c r="AD68" s="362"/>
      <c r="AE68" s="362"/>
      <c r="AF68" s="362"/>
      <c r="AG68" s="362"/>
      <c r="AH68" s="362"/>
      <c r="AI68" s="362" t="str">
        <f t="shared" si="1"/>
        <v>472DR</v>
      </c>
      <c r="AJ68" s="362" t="str">
        <f>VLOOKUP(AI68,Table1[[#All],[CONCAT]:[Tfiber]],2,FALSE)</f>
        <v>DR</v>
      </c>
      <c r="AK68" s="362" t="s">
        <v>39</v>
      </c>
      <c r="AL68" s="362"/>
      <c r="AM68" s="362"/>
      <c r="AN68" s="362"/>
      <c r="AO68" s="368">
        <v>45791</v>
      </c>
      <c r="AP68" s="361" t="s">
        <v>391</v>
      </c>
      <c r="AR68">
        <v>1</v>
      </c>
    </row>
    <row r="69" spans="2:44" ht="15" customHeight="1" x14ac:dyDescent="0.35">
      <c r="B69" s="362">
        <v>67</v>
      </c>
      <c r="C69" s="362" t="s">
        <v>392</v>
      </c>
      <c r="D69" s="362">
        <v>472</v>
      </c>
      <c r="E69" s="362" t="s">
        <v>172</v>
      </c>
      <c r="F69" s="362"/>
      <c r="G69" s="362"/>
      <c r="H69" s="362"/>
      <c r="I69" s="362" t="s">
        <v>30</v>
      </c>
      <c r="J69" s="362" t="s">
        <v>393</v>
      </c>
      <c r="K69" s="361" t="s">
        <v>394</v>
      </c>
      <c r="L69" s="361"/>
      <c r="M69" s="362" t="s">
        <v>90</v>
      </c>
      <c r="N69" s="362" t="s">
        <v>180</v>
      </c>
      <c r="O69" s="362"/>
      <c r="P69" s="362" t="s">
        <v>90</v>
      </c>
      <c r="Q69" s="362" t="s">
        <v>90</v>
      </c>
      <c r="R69" s="362"/>
      <c r="S69" s="361"/>
      <c r="T69" s="362"/>
      <c r="U69" s="362"/>
      <c r="V69" s="362" t="s">
        <v>125</v>
      </c>
      <c r="W69" s="362"/>
      <c r="X69" s="362"/>
      <c r="Y69" s="362" t="s">
        <v>45</v>
      </c>
      <c r="Z69" s="362" t="s">
        <v>181</v>
      </c>
      <c r="AA69" s="366">
        <v>45791</v>
      </c>
      <c r="AB69" s="367" t="s">
        <v>395</v>
      </c>
      <c r="AC69" s="362"/>
      <c r="AD69" s="362"/>
      <c r="AE69" s="362"/>
      <c r="AF69" s="362"/>
      <c r="AG69" s="362"/>
      <c r="AH69" s="362"/>
      <c r="AI69" s="362" t="str">
        <f t="shared" si="1"/>
        <v>472DR</v>
      </c>
      <c r="AJ69" s="362" t="str">
        <f>VLOOKUP(AI69,Table1[[#All],[CONCAT]:[Tfiber]],2,FALSE)</f>
        <v>DR</v>
      </c>
      <c r="AK69" s="362" t="s">
        <v>39</v>
      </c>
      <c r="AL69" s="362"/>
      <c r="AM69" s="362"/>
      <c r="AN69" s="362"/>
      <c r="AO69" s="368">
        <v>45791</v>
      </c>
      <c r="AP69" s="361" t="s">
        <v>395</v>
      </c>
      <c r="AR69">
        <v>1</v>
      </c>
    </row>
    <row r="70" spans="2:44" ht="15" customHeight="1" x14ac:dyDescent="0.35">
      <c r="B70" s="362">
        <v>68</v>
      </c>
      <c r="C70" s="362" t="s">
        <v>396</v>
      </c>
      <c r="D70" s="362">
        <v>472</v>
      </c>
      <c r="E70" s="362" t="s">
        <v>172</v>
      </c>
      <c r="F70" s="362"/>
      <c r="G70" s="362"/>
      <c r="H70" s="362"/>
      <c r="I70" s="362" t="s">
        <v>30</v>
      </c>
      <c r="J70" s="362" t="s">
        <v>397</v>
      </c>
      <c r="K70" s="361" t="s">
        <v>394</v>
      </c>
      <c r="L70" s="361"/>
      <c r="M70" s="362" t="s">
        <v>90</v>
      </c>
      <c r="N70" s="362" t="s">
        <v>180</v>
      </c>
      <c r="O70" s="362"/>
      <c r="P70" s="362" t="s">
        <v>90</v>
      </c>
      <c r="Q70" s="362" t="s">
        <v>90</v>
      </c>
      <c r="R70" s="362"/>
      <c r="S70" s="361"/>
      <c r="T70" s="362"/>
      <c r="U70" s="362"/>
      <c r="V70" s="362" t="s">
        <v>125</v>
      </c>
      <c r="W70" s="362"/>
      <c r="X70" s="362"/>
      <c r="Y70" s="362" t="s">
        <v>45</v>
      </c>
      <c r="Z70" s="362" t="s">
        <v>181</v>
      </c>
      <c r="AA70" s="366">
        <v>45791</v>
      </c>
      <c r="AB70" s="367" t="s">
        <v>398</v>
      </c>
      <c r="AC70" s="362"/>
      <c r="AD70" s="362"/>
      <c r="AE70" s="362"/>
      <c r="AF70" s="362"/>
      <c r="AG70" s="362"/>
      <c r="AH70" s="362"/>
      <c r="AI70" s="362" t="str">
        <f t="shared" si="1"/>
        <v>472DR</v>
      </c>
      <c r="AJ70" s="362" t="str">
        <f>VLOOKUP(AI70,Table1[[#All],[CONCAT]:[Tfiber]],2,FALSE)</f>
        <v>DR</v>
      </c>
      <c r="AK70" s="362" t="s">
        <v>39</v>
      </c>
      <c r="AL70" s="362"/>
      <c r="AM70" s="362"/>
      <c r="AN70" s="362"/>
      <c r="AO70" s="368">
        <v>45791</v>
      </c>
      <c r="AP70" s="361" t="s">
        <v>395</v>
      </c>
      <c r="AR70">
        <v>1</v>
      </c>
    </row>
    <row r="71" spans="2:44" ht="15" hidden="1" customHeight="1" x14ac:dyDescent="0.35">
      <c r="B71" s="362">
        <v>69</v>
      </c>
      <c r="C71" s="362" t="s">
        <v>399</v>
      </c>
      <c r="D71" s="362">
        <v>472</v>
      </c>
      <c r="E71" s="362" t="s">
        <v>172</v>
      </c>
      <c r="F71" s="362"/>
      <c r="G71" s="362"/>
      <c r="H71" s="362"/>
      <c r="I71" s="362" t="s">
        <v>30</v>
      </c>
      <c r="J71" s="362" t="s">
        <v>400</v>
      </c>
      <c r="K71" s="364" t="s">
        <v>401</v>
      </c>
      <c r="L71" s="364"/>
      <c r="M71" s="362" t="s">
        <v>90</v>
      </c>
      <c r="N71" s="362" t="s">
        <v>9</v>
      </c>
      <c r="O71" s="362"/>
      <c r="P71" s="362" t="s">
        <v>90</v>
      </c>
      <c r="Q71" s="362" t="s">
        <v>90</v>
      </c>
      <c r="R71" s="362"/>
      <c r="S71" s="361" t="s">
        <v>402</v>
      </c>
      <c r="T71" s="362"/>
      <c r="U71" s="362"/>
      <c r="V71" s="362" t="s">
        <v>125</v>
      </c>
      <c r="W71" s="362"/>
      <c r="X71" s="362" t="s">
        <v>9</v>
      </c>
      <c r="Y71" s="362" t="s">
        <v>46</v>
      </c>
      <c r="Z71" s="362" t="s">
        <v>90</v>
      </c>
      <c r="AA71" s="366" t="s">
        <v>90</v>
      </c>
      <c r="AB71" s="367" t="s">
        <v>403</v>
      </c>
      <c r="AC71" s="362"/>
      <c r="AD71" s="362"/>
      <c r="AE71" s="362"/>
      <c r="AF71" s="362"/>
      <c r="AG71" s="362"/>
      <c r="AH71" s="362"/>
      <c r="AI71" s="362" t="str">
        <f t="shared" si="1"/>
        <v>472DR</v>
      </c>
      <c r="AJ71" s="362" t="str">
        <f>VLOOKUP(AI71,Table1[[#All],[CONCAT]:[Tfiber]],2,FALSE)</f>
        <v>DR</v>
      </c>
      <c r="AK71" s="362" t="s">
        <v>40</v>
      </c>
      <c r="AL71" s="362"/>
      <c r="AM71" s="362"/>
      <c r="AN71" s="362"/>
      <c r="AO71" s="362"/>
      <c r="AP71" s="361"/>
      <c r="AR71">
        <v>1</v>
      </c>
    </row>
    <row r="72" spans="2:44" ht="15" hidden="1" customHeight="1" x14ac:dyDescent="0.35">
      <c r="B72" s="362">
        <v>70</v>
      </c>
      <c r="C72" s="362" t="s">
        <v>404</v>
      </c>
      <c r="D72" s="362">
        <v>472</v>
      </c>
      <c r="E72" s="362" t="s">
        <v>172</v>
      </c>
      <c r="F72" s="362"/>
      <c r="G72" s="362"/>
      <c r="H72" s="362"/>
      <c r="I72" s="362" t="s">
        <v>30</v>
      </c>
      <c r="J72" s="362" t="s">
        <v>400</v>
      </c>
      <c r="K72" s="364" t="s">
        <v>405</v>
      </c>
      <c r="L72" s="364"/>
      <c r="M72" s="362" t="s">
        <v>90</v>
      </c>
      <c r="N72" s="362" t="s">
        <v>9</v>
      </c>
      <c r="O72" s="362"/>
      <c r="P72" s="362" t="s">
        <v>90</v>
      </c>
      <c r="Q72" s="362" t="s">
        <v>90</v>
      </c>
      <c r="R72" s="362"/>
      <c r="S72" s="361" t="s">
        <v>402</v>
      </c>
      <c r="T72" s="362"/>
      <c r="U72" s="362"/>
      <c r="V72" s="362" t="s">
        <v>125</v>
      </c>
      <c r="W72" s="362"/>
      <c r="X72" s="362" t="s">
        <v>9</v>
      </c>
      <c r="Y72" s="362" t="s">
        <v>46</v>
      </c>
      <c r="Z72" s="362" t="s">
        <v>90</v>
      </c>
      <c r="AA72" s="366" t="s">
        <v>90</v>
      </c>
      <c r="AB72" s="367" t="s">
        <v>406</v>
      </c>
      <c r="AC72" s="362"/>
      <c r="AD72" s="362"/>
      <c r="AE72" s="362"/>
      <c r="AF72" s="362"/>
      <c r="AG72" s="362"/>
      <c r="AH72" s="362"/>
      <c r="AI72" s="362" t="str">
        <f t="shared" si="1"/>
        <v>472DR</v>
      </c>
      <c r="AJ72" s="362" t="str">
        <f>VLOOKUP(AI72,Table1[[#All],[CONCAT]:[Tfiber]],2,FALSE)</f>
        <v>DR</v>
      </c>
      <c r="AK72" s="362" t="s">
        <v>40</v>
      </c>
      <c r="AL72" s="362"/>
      <c r="AM72" s="362"/>
      <c r="AN72" s="362"/>
      <c r="AO72" s="362"/>
      <c r="AP72" s="361"/>
      <c r="AR72">
        <v>1</v>
      </c>
    </row>
    <row r="73" spans="2:44" ht="15" customHeight="1" x14ac:dyDescent="0.35">
      <c r="B73" s="362">
        <v>71</v>
      </c>
      <c r="C73" s="362" t="s">
        <v>407</v>
      </c>
      <c r="D73" s="362">
        <v>472</v>
      </c>
      <c r="E73" s="362" t="s">
        <v>172</v>
      </c>
      <c r="F73" s="362"/>
      <c r="G73" s="362"/>
      <c r="H73" s="362"/>
      <c r="I73" s="362" t="s">
        <v>30</v>
      </c>
      <c r="J73" s="362" t="s">
        <v>400</v>
      </c>
      <c r="K73" s="364" t="s">
        <v>408</v>
      </c>
      <c r="L73" s="364"/>
      <c r="M73" s="362" t="s">
        <v>90</v>
      </c>
      <c r="N73" s="362" t="s">
        <v>180</v>
      </c>
      <c r="O73" s="362"/>
      <c r="P73" s="362" t="s">
        <v>90</v>
      </c>
      <c r="Q73" s="362" t="s">
        <v>90</v>
      </c>
      <c r="R73" s="362"/>
      <c r="S73" s="361"/>
      <c r="T73" s="362"/>
      <c r="U73" s="362"/>
      <c r="V73" s="362" t="s">
        <v>125</v>
      </c>
      <c r="W73" s="362"/>
      <c r="X73" s="362"/>
      <c r="Y73" s="362" t="s">
        <v>45</v>
      </c>
      <c r="Z73" s="362" t="s">
        <v>181</v>
      </c>
      <c r="AA73" s="366">
        <v>45791</v>
      </c>
      <c r="AB73" s="367" t="s">
        <v>409</v>
      </c>
      <c r="AC73" s="362"/>
      <c r="AD73" s="362"/>
      <c r="AE73" s="362"/>
      <c r="AF73" s="362"/>
      <c r="AG73" s="362"/>
      <c r="AH73" s="362"/>
      <c r="AI73" s="362" t="str">
        <f t="shared" si="1"/>
        <v>472DR</v>
      </c>
      <c r="AJ73" s="362" t="str">
        <f>VLOOKUP(AI73,Table1[[#All],[CONCAT]:[Tfiber]],2,FALSE)</f>
        <v>DR</v>
      </c>
      <c r="AK73" s="362" t="s">
        <v>39</v>
      </c>
      <c r="AL73" s="362"/>
      <c r="AM73" s="362"/>
      <c r="AN73" s="362"/>
      <c r="AO73" s="368">
        <v>45791</v>
      </c>
      <c r="AP73" s="361" t="s">
        <v>409</v>
      </c>
      <c r="AR73">
        <v>1</v>
      </c>
    </row>
    <row r="74" spans="2:44" ht="15" hidden="1" customHeight="1" x14ac:dyDescent="0.35">
      <c r="B74" s="362">
        <v>72</v>
      </c>
      <c r="C74" s="362" t="s">
        <v>410</v>
      </c>
      <c r="D74" s="362">
        <v>472</v>
      </c>
      <c r="E74" s="362" t="s">
        <v>172</v>
      </c>
      <c r="F74" s="362"/>
      <c r="G74" s="362"/>
      <c r="H74" s="362"/>
      <c r="I74" s="362" t="s">
        <v>30</v>
      </c>
      <c r="J74" s="362" t="s">
        <v>242</v>
      </c>
      <c r="K74" s="364" t="s">
        <v>411</v>
      </c>
      <c r="L74" s="363"/>
      <c r="M74" s="362" t="s">
        <v>90</v>
      </c>
      <c r="N74" s="362" t="s">
        <v>9</v>
      </c>
      <c r="O74" s="362"/>
      <c r="P74" s="362" t="s">
        <v>90</v>
      </c>
      <c r="Q74" s="362" t="s">
        <v>90</v>
      </c>
      <c r="R74" s="362"/>
      <c r="S74" s="361" t="s">
        <v>412</v>
      </c>
      <c r="T74" s="362"/>
      <c r="U74" s="362"/>
      <c r="V74" s="363" t="s">
        <v>176</v>
      </c>
      <c r="W74" s="363"/>
      <c r="X74" s="362" t="s">
        <v>9</v>
      </c>
      <c r="Y74" s="362" t="s">
        <v>46</v>
      </c>
      <c r="Z74" s="362" t="s">
        <v>90</v>
      </c>
      <c r="AA74" s="366" t="s">
        <v>90</v>
      </c>
      <c r="AB74" s="362" t="s">
        <v>90</v>
      </c>
      <c r="AC74" s="362"/>
      <c r="AD74" s="362"/>
      <c r="AE74" s="362"/>
      <c r="AF74" s="362"/>
      <c r="AG74" s="362"/>
      <c r="AH74" s="362"/>
      <c r="AI74" s="362" t="str">
        <f t="shared" si="1"/>
        <v>472DR</v>
      </c>
      <c r="AJ74" s="362" t="str">
        <f>VLOOKUP(AI74,Table1[[#All],[CONCAT]:[Tfiber]],2,FALSE)</f>
        <v>DR</v>
      </c>
      <c r="AK74" s="362" t="s">
        <v>40</v>
      </c>
      <c r="AL74" s="362"/>
      <c r="AM74" s="362"/>
      <c r="AN74" s="362"/>
      <c r="AO74" s="362"/>
      <c r="AP74" s="361"/>
      <c r="AR74">
        <v>1</v>
      </c>
    </row>
    <row r="75" spans="2:44" ht="15" hidden="1" customHeight="1" x14ac:dyDescent="0.35">
      <c r="B75" s="362">
        <v>73</v>
      </c>
      <c r="C75" s="362" t="s">
        <v>413</v>
      </c>
      <c r="D75" s="362">
        <v>472</v>
      </c>
      <c r="E75" s="362" t="s">
        <v>172</v>
      </c>
      <c r="F75" s="362"/>
      <c r="G75" s="362"/>
      <c r="H75" s="362"/>
      <c r="I75" s="362" t="s">
        <v>30</v>
      </c>
      <c r="J75" s="362" t="s">
        <v>242</v>
      </c>
      <c r="K75" s="364" t="s">
        <v>414</v>
      </c>
      <c r="L75" s="363"/>
      <c r="M75" s="362" t="s">
        <v>90</v>
      </c>
      <c r="N75" s="362" t="s">
        <v>9</v>
      </c>
      <c r="O75" s="362"/>
      <c r="P75" s="362" t="s">
        <v>90</v>
      </c>
      <c r="Q75" s="362" t="s">
        <v>90</v>
      </c>
      <c r="R75" s="362"/>
      <c r="S75" s="361" t="s">
        <v>415</v>
      </c>
      <c r="T75" s="362" t="s">
        <v>416</v>
      </c>
      <c r="U75" s="363" t="s">
        <v>417</v>
      </c>
      <c r="V75" s="363" t="s">
        <v>125</v>
      </c>
      <c r="W75" s="363"/>
      <c r="X75" s="362" t="s">
        <v>9</v>
      </c>
      <c r="Y75" s="362" t="s">
        <v>46</v>
      </c>
      <c r="Z75" s="362" t="s">
        <v>90</v>
      </c>
      <c r="AA75" s="366" t="s">
        <v>90</v>
      </c>
      <c r="AB75" s="362" t="s">
        <v>90</v>
      </c>
      <c r="AC75" s="362"/>
      <c r="AD75" s="362"/>
      <c r="AE75" s="362"/>
      <c r="AF75" s="362"/>
      <c r="AG75" s="362"/>
      <c r="AH75" s="362"/>
      <c r="AI75" s="362" t="str">
        <f t="shared" si="1"/>
        <v>472DR</v>
      </c>
      <c r="AJ75" s="362" t="str">
        <f>VLOOKUP(AI75,Table1[[#All],[CONCAT]:[Tfiber]],2,FALSE)</f>
        <v>DR</v>
      </c>
      <c r="AK75" s="362" t="s">
        <v>40</v>
      </c>
      <c r="AL75" s="362"/>
      <c r="AM75" s="362"/>
      <c r="AN75" s="362"/>
      <c r="AO75" s="362"/>
      <c r="AP75" s="361"/>
      <c r="AR75">
        <v>1</v>
      </c>
    </row>
    <row r="76" spans="2:44" ht="15" hidden="1" customHeight="1" x14ac:dyDescent="0.35">
      <c r="B76" s="362">
        <v>74</v>
      </c>
      <c r="C76" s="362" t="s">
        <v>418</v>
      </c>
      <c r="D76" s="362">
        <v>472</v>
      </c>
      <c r="E76" s="362" t="s">
        <v>172</v>
      </c>
      <c r="F76" s="362"/>
      <c r="G76" s="362"/>
      <c r="H76" s="362"/>
      <c r="I76" s="362" t="s">
        <v>30</v>
      </c>
      <c r="J76" s="362" t="s">
        <v>242</v>
      </c>
      <c r="K76" s="364" t="s">
        <v>419</v>
      </c>
      <c r="L76" s="363"/>
      <c r="M76" s="362" t="s">
        <v>90</v>
      </c>
      <c r="N76" s="362" t="s">
        <v>9</v>
      </c>
      <c r="O76" s="362"/>
      <c r="P76" s="362" t="s">
        <v>90</v>
      </c>
      <c r="Q76" s="362" t="s">
        <v>90</v>
      </c>
      <c r="R76" s="362"/>
      <c r="S76" s="361" t="s">
        <v>420</v>
      </c>
      <c r="T76" s="362" t="s">
        <v>416</v>
      </c>
      <c r="U76" s="363" t="s">
        <v>417</v>
      </c>
      <c r="V76" s="363" t="s">
        <v>125</v>
      </c>
      <c r="W76" s="363"/>
      <c r="X76" s="362" t="s">
        <v>9</v>
      </c>
      <c r="Y76" s="362" t="s">
        <v>46</v>
      </c>
      <c r="Z76" s="362" t="s">
        <v>90</v>
      </c>
      <c r="AA76" s="366" t="s">
        <v>90</v>
      </c>
      <c r="AB76" s="362" t="s">
        <v>90</v>
      </c>
      <c r="AC76" s="362"/>
      <c r="AD76" s="362"/>
      <c r="AE76" s="362"/>
      <c r="AF76" s="362"/>
      <c r="AG76" s="362"/>
      <c r="AH76" s="362"/>
      <c r="AI76" s="362" t="str">
        <f t="shared" si="1"/>
        <v>472DR</v>
      </c>
      <c r="AJ76" s="362" t="str">
        <f>VLOOKUP(AI76,Table1[[#All],[CONCAT]:[Tfiber]],2,FALSE)</f>
        <v>DR</v>
      </c>
      <c r="AK76" s="362" t="s">
        <v>40</v>
      </c>
      <c r="AL76" s="362"/>
      <c r="AM76" s="362"/>
      <c r="AN76" s="362"/>
      <c r="AO76" s="362"/>
      <c r="AP76" s="361"/>
      <c r="AR76">
        <v>1</v>
      </c>
    </row>
    <row r="77" spans="2:44" ht="15" hidden="1" customHeight="1" x14ac:dyDescent="0.35">
      <c r="B77" s="362">
        <v>75</v>
      </c>
      <c r="C77" s="362" t="s">
        <v>421</v>
      </c>
      <c r="D77" s="362">
        <v>472</v>
      </c>
      <c r="E77" s="362" t="s">
        <v>172</v>
      </c>
      <c r="F77" s="362"/>
      <c r="G77" s="362"/>
      <c r="H77" s="362"/>
      <c r="I77" s="362" t="s">
        <v>30</v>
      </c>
      <c r="J77" s="362" t="s">
        <v>242</v>
      </c>
      <c r="K77" s="364" t="s">
        <v>422</v>
      </c>
      <c r="L77" s="363"/>
      <c r="M77" s="362" t="s">
        <v>90</v>
      </c>
      <c r="N77" s="362" t="s">
        <v>9</v>
      </c>
      <c r="O77" s="362"/>
      <c r="P77" s="362" t="s">
        <v>90</v>
      </c>
      <c r="Q77" s="362" t="s">
        <v>90</v>
      </c>
      <c r="R77" s="362"/>
      <c r="S77" s="361" t="s">
        <v>420</v>
      </c>
      <c r="T77" s="362" t="s">
        <v>416</v>
      </c>
      <c r="U77" s="363" t="s">
        <v>417</v>
      </c>
      <c r="V77" s="363" t="s">
        <v>125</v>
      </c>
      <c r="W77" s="363"/>
      <c r="X77" s="362" t="s">
        <v>9</v>
      </c>
      <c r="Y77" s="362" t="s">
        <v>46</v>
      </c>
      <c r="Z77" s="362" t="s">
        <v>90</v>
      </c>
      <c r="AA77" s="366" t="s">
        <v>90</v>
      </c>
      <c r="AB77" s="362" t="s">
        <v>90</v>
      </c>
      <c r="AC77" s="362"/>
      <c r="AD77" s="362"/>
      <c r="AE77" s="362"/>
      <c r="AF77" s="362"/>
      <c r="AG77" s="362"/>
      <c r="AH77" s="362"/>
      <c r="AI77" s="362" t="str">
        <f t="shared" si="1"/>
        <v>472DR</v>
      </c>
      <c r="AJ77" s="362" t="str">
        <f>VLOOKUP(AI77,Table1[[#All],[CONCAT]:[Tfiber]],2,FALSE)</f>
        <v>DR</v>
      </c>
      <c r="AK77" s="362" t="s">
        <v>40</v>
      </c>
      <c r="AL77" s="362"/>
      <c r="AM77" s="362"/>
      <c r="AN77" s="362"/>
      <c r="AO77" s="362"/>
      <c r="AP77" s="361"/>
      <c r="AR77">
        <v>1</v>
      </c>
    </row>
    <row r="78" spans="2:44" ht="15" customHeight="1" x14ac:dyDescent="0.35">
      <c r="B78" s="362">
        <v>76</v>
      </c>
      <c r="C78" s="362" t="s">
        <v>423</v>
      </c>
      <c r="D78" s="362">
        <v>472</v>
      </c>
      <c r="E78" s="362" t="s">
        <v>172</v>
      </c>
      <c r="F78" s="362"/>
      <c r="G78" s="362"/>
      <c r="H78" s="362"/>
      <c r="I78" s="362" t="s">
        <v>30</v>
      </c>
      <c r="J78" s="362" t="s">
        <v>242</v>
      </c>
      <c r="K78" s="364" t="s">
        <v>424</v>
      </c>
      <c r="L78" s="364"/>
      <c r="M78" s="362" t="s">
        <v>90</v>
      </c>
      <c r="N78" s="362" t="s">
        <v>180</v>
      </c>
      <c r="O78" s="362"/>
      <c r="P78" s="362" t="s">
        <v>90</v>
      </c>
      <c r="Q78" s="362" t="s">
        <v>90</v>
      </c>
      <c r="R78" s="362"/>
      <c r="S78" s="361"/>
      <c r="T78" s="362"/>
      <c r="U78" s="362"/>
      <c r="V78" s="362" t="s">
        <v>125</v>
      </c>
      <c r="W78" s="362"/>
      <c r="X78" s="362"/>
      <c r="Y78" s="362" t="s">
        <v>45</v>
      </c>
      <c r="Z78" s="362" t="s">
        <v>181</v>
      </c>
      <c r="AA78" s="366">
        <v>45791</v>
      </c>
      <c r="AB78" s="367" t="s">
        <v>425</v>
      </c>
      <c r="AC78" s="362"/>
      <c r="AD78" s="362"/>
      <c r="AE78" s="362"/>
      <c r="AF78" s="362"/>
      <c r="AG78" s="362"/>
      <c r="AH78" s="362"/>
      <c r="AI78" s="362" t="str">
        <f t="shared" si="1"/>
        <v>472DR</v>
      </c>
      <c r="AJ78" s="362" t="str">
        <f>VLOOKUP(AI78,Table1[[#All],[CONCAT]:[Tfiber]],2,FALSE)</f>
        <v>DR</v>
      </c>
      <c r="AK78" s="362" t="s">
        <v>39</v>
      </c>
      <c r="AL78" s="362"/>
      <c r="AM78" s="362"/>
      <c r="AN78" s="362"/>
      <c r="AO78" s="368">
        <v>45791</v>
      </c>
      <c r="AP78" s="361" t="s">
        <v>425</v>
      </c>
      <c r="AR78">
        <v>1</v>
      </c>
    </row>
    <row r="79" spans="2:44" ht="15" customHeight="1" x14ac:dyDescent="0.35">
      <c r="B79" s="362">
        <v>77</v>
      </c>
      <c r="C79" s="362" t="s">
        <v>426</v>
      </c>
      <c r="D79" s="362">
        <v>472</v>
      </c>
      <c r="E79" s="362" t="s">
        <v>172</v>
      </c>
      <c r="F79" s="362"/>
      <c r="G79" s="362"/>
      <c r="H79" s="362"/>
      <c r="I79" s="362" t="s">
        <v>30</v>
      </c>
      <c r="J79" s="362" t="s">
        <v>242</v>
      </c>
      <c r="K79" s="364" t="s">
        <v>427</v>
      </c>
      <c r="L79" s="364"/>
      <c r="M79" s="362" t="s">
        <v>90</v>
      </c>
      <c r="N79" s="362" t="s">
        <v>180</v>
      </c>
      <c r="O79" s="362"/>
      <c r="P79" s="362" t="s">
        <v>90</v>
      </c>
      <c r="Q79" s="362" t="s">
        <v>90</v>
      </c>
      <c r="R79" s="362"/>
      <c r="S79" s="361"/>
      <c r="T79" s="362"/>
      <c r="U79" s="362"/>
      <c r="V79" s="362" t="s">
        <v>125</v>
      </c>
      <c r="W79" s="362"/>
      <c r="X79" s="362"/>
      <c r="Y79" s="362" t="s">
        <v>45</v>
      </c>
      <c r="Z79" s="362" t="s">
        <v>181</v>
      </c>
      <c r="AA79" s="366">
        <v>45791</v>
      </c>
      <c r="AB79" s="367" t="s">
        <v>428</v>
      </c>
      <c r="AC79" s="362"/>
      <c r="AD79" s="362"/>
      <c r="AE79" s="362"/>
      <c r="AF79" s="362"/>
      <c r="AG79" s="362"/>
      <c r="AH79" s="362"/>
      <c r="AI79" s="362" t="str">
        <f t="shared" si="1"/>
        <v>472DR</v>
      </c>
      <c r="AJ79" s="362" t="str">
        <f>VLOOKUP(AI79,Table1[[#All],[CONCAT]:[Tfiber]],2,FALSE)</f>
        <v>DR</v>
      </c>
      <c r="AK79" s="362" t="s">
        <v>39</v>
      </c>
      <c r="AL79" s="362"/>
      <c r="AM79" s="362"/>
      <c r="AN79" s="362"/>
      <c r="AO79" s="368">
        <v>45791</v>
      </c>
      <c r="AP79" s="361" t="s">
        <v>428</v>
      </c>
      <c r="AR79">
        <v>1</v>
      </c>
    </row>
    <row r="80" spans="2:44" ht="15" hidden="1" customHeight="1" x14ac:dyDescent="0.35">
      <c r="B80" s="362">
        <v>78</v>
      </c>
      <c r="C80" s="362" t="s">
        <v>429</v>
      </c>
      <c r="D80" s="362">
        <v>472</v>
      </c>
      <c r="E80" s="362" t="s">
        <v>172</v>
      </c>
      <c r="F80" s="362"/>
      <c r="G80" s="362"/>
      <c r="H80" s="362"/>
      <c r="I80" s="362" t="s">
        <v>30</v>
      </c>
      <c r="J80" s="362" t="s">
        <v>242</v>
      </c>
      <c r="K80" s="364" t="s">
        <v>430</v>
      </c>
      <c r="L80" s="364"/>
      <c r="M80" s="362" t="s">
        <v>90</v>
      </c>
      <c r="N80" s="362" t="s">
        <v>9</v>
      </c>
      <c r="O80" s="362"/>
      <c r="P80" s="362" t="s">
        <v>90</v>
      </c>
      <c r="Q80" s="362" t="s">
        <v>90</v>
      </c>
      <c r="R80" s="362"/>
      <c r="S80" s="369" t="s">
        <v>431</v>
      </c>
      <c r="T80" s="369"/>
      <c r="U80" s="369"/>
      <c r="V80" s="362" t="s">
        <v>125</v>
      </c>
      <c r="W80" s="362"/>
      <c r="X80" s="362" t="s">
        <v>9</v>
      </c>
      <c r="Y80" s="362" t="s">
        <v>47</v>
      </c>
      <c r="Z80" s="362" t="s">
        <v>90</v>
      </c>
      <c r="AA80" s="366" t="s">
        <v>90</v>
      </c>
      <c r="AB80" s="367" t="s">
        <v>432</v>
      </c>
      <c r="AC80" s="362"/>
      <c r="AD80" s="362"/>
      <c r="AE80" s="362"/>
      <c r="AF80" s="362"/>
      <c r="AG80" s="362"/>
      <c r="AH80" s="362"/>
      <c r="AI80" s="362" t="str">
        <f t="shared" si="1"/>
        <v>472DR</v>
      </c>
      <c r="AJ80" s="362" t="str">
        <f>VLOOKUP(AI80,Table1[[#All],[CONCAT]:[Tfiber]],2,FALSE)</f>
        <v>DR</v>
      </c>
      <c r="AK80" s="362" t="s">
        <v>40</v>
      </c>
      <c r="AL80" s="362"/>
      <c r="AM80" s="362"/>
      <c r="AN80" s="362"/>
      <c r="AO80" s="362"/>
      <c r="AP80" s="361"/>
      <c r="AR80">
        <v>1</v>
      </c>
    </row>
    <row r="81" spans="2:44" ht="15" hidden="1" customHeight="1" x14ac:dyDescent="0.35">
      <c r="B81" s="362">
        <v>79</v>
      </c>
      <c r="C81" s="362" t="s">
        <v>433</v>
      </c>
      <c r="D81" s="362">
        <v>472</v>
      </c>
      <c r="E81" s="362" t="s">
        <v>172</v>
      </c>
      <c r="F81" s="362"/>
      <c r="G81" s="362"/>
      <c r="H81" s="362"/>
      <c r="I81" s="362" t="s">
        <v>30</v>
      </c>
      <c r="J81" s="362" t="s">
        <v>242</v>
      </c>
      <c r="K81" s="364" t="s">
        <v>434</v>
      </c>
      <c r="L81" s="364"/>
      <c r="M81" s="362" t="s">
        <v>90</v>
      </c>
      <c r="N81" s="362" t="s">
        <v>9</v>
      </c>
      <c r="O81" s="362"/>
      <c r="P81" s="362" t="s">
        <v>90</v>
      </c>
      <c r="Q81" s="362" t="s">
        <v>90</v>
      </c>
      <c r="R81" s="362"/>
      <c r="S81" s="361" t="s">
        <v>435</v>
      </c>
      <c r="T81" s="362"/>
      <c r="U81" s="362"/>
      <c r="V81" s="362" t="s">
        <v>125</v>
      </c>
      <c r="W81" s="362"/>
      <c r="X81" s="362" t="s">
        <v>9</v>
      </c>
      <c r="Y81" s="362" t="s">
        <v>46</v>
      </c>
      <c r="Z81" s="362" t="s">
        <v>90</v>
      </c>
      <c r="AA81" s="366" t="s">
        <v>90</v>
      </c>
      <c r="AB81" s="367" t="s">
        <v>436</v>
      </c>
      <c r="AC81" s="362"/>
      <c r="AD81" s="362"/>
      <c r="AE81" s="362"/>
      <c r="AF81" s="362"/>
      <c r="AG81" s="362"/>
      <c r="AH81" s="362"/>
      <c r="AI81" s="362" t="str">
        <f t="shared" si="1"/>
        <v>472DR</v>
      </c>
      <c r="AJ81" s="362" t="str">
        <f>VLOOKUP(AI81,Table1[[#All],[CONCAT]:[Tfiber]],2,FALSE)</f>
        <v>DR</v>
      </c>
      <c r="AK81" s="362" t="s">
        <v>40</v>
      </c>
      <c r="AL81" s="362"/>
      <c r="AM81" s="362"/>
      <c r="AN81" s="362"/>
      <c r="AO81" s="362"/>
      <c r="AP81" s="361"/>
      <c r="AR81">
        <v>1</v>
      </c>
    </row>
    <row r="82" spans="2:44" ht="15" customHeight="1" x14ac:dyDescent="0.35">
      <c r="B82" s="362">
        <v>80</v>
      </c>
      <c r="C82" s="362" t="s">
        <v>437</v>
      </c>
      <c r="D82" s="362">
        <v>472</v>
      </c>
      <c r="E82" s="362" t="s">
        <v>172</v>
      </c>
      <c r="F82" s="362"/>
      <c r="G82" s="362"/>
      <c r="H82" s="362"/>
      <c r="I82" s="362" t="s">
        <v>30</v>
      </c>
      <c r="J82" s="362" t="s">
        <v>242</v>
      </c>
      <c r="K82" s="364" t="s">
        <v>438</v>
      </c>
      <c r="L82" s="364"/>
      <c r="M82" s="362" t="s">
        <v>90</v>
      </c>
      <c r="N82" s="362" t="s">
        <v>180</v>
      </c>
      <c r="O82" s="362"/>
      <c r="P82" s="362" t="s">
        <v>90</v>
      </c>
      <c r="Q82" s="362" t="s">
        <v>90</v>
      </c>
      <c r="R82" s="362"/>
      <c r="S82" s="361"/>
      <c r="T82" s="362"/>
      <c r="U82" s="362"/>
      <c r="V82" s="362" t="s">
        <v>125</v>
      </c>
      <c r="W82" s="362"/>
      <c r="X82" s="362"/>
      <c r="Y82" s="362" t="s">
        <v>45</v>
      </c>
      <c r="Z82" s="362" t="s">
        <v>181</v>
      </c>
      <c r="AA82" s="366">
        <v>45791</v>
      </c>
      <c r="AB82" s="367" t="s">
        <v>439</v>
      </c>
      <c r="AC82" s="362"/>
      <c r="AD82" s="362"/>
      <c r="AE82" s="362"/>
      <c r="AF82" s="362"/>
      <c r="AG82" s="362"/>
      <c r="AH82" s="362"/>
      <c r="AI82" s="362" t="str">
        <f t="shared" si="1"/>
        <v>472DR</v>
      </c>
      <c r="AJ82" s="362" t="str">
        <f>VLOOKUP(AI82,Table1[[#All],[CONCAT]:[Tfiber]],2,FALSE)</f>
        <v>DR</v>
      </c>
      <c r="AK82" s="362" t="s">
        <v>39</v>
      </c>
      <c r="AL82" s="362"/>
      <c r="AM82" s="362"/>
      <c r="AN82" s="362"/>
      <c r="AO82" s="368">
        <v>45791</v>
      </c>
      <c r="AP82" s="361" t="s">
        <v>439</v>
      </c>
      <c r="AR82">
        <v>1</v>
      </c>
    </row>
    <row r="83" spans="2:44" ht="15" customHeight="1" x14ac:dyDescent="0.35">
      <c r="B83" s="362">
        <v>81</v>
      </c>
      <c r="C83" s="362" t="s">
        <v>440</v>
      </c>
      <c r="D83" s="362">
        <v>472</v>
      </c>
      <c r="E83" s="362" t="s">
        <v>172</v>
      </c>
      <c r="F83" s="362"/>
      <c r="G83" s="362"/>
      <c r="H83" s="362"/>
      <c r="I83" s="362" t="s">
        <v>30</v>
      </c>
      <c r="J83" s="362" t="s">
        <v>242</v>
      </c>
      <c r="K83" s="364" t="s">
        <v>441</v>
      </c>
      <c r="L83" s="363"/>
      <c r="M83" s="362" t="s">
        <v>90</v>
      </c>
      <c r="N83" s="362" t="s">
        <v>180</v>
      </c>
      <c r="O83" s="362"/>
      <c r="P83" s="362" t="s">
        <v>90</v>
      </c>
      <c r="Q83" s="362" t="s">
        <v>90</v>
      </c>
      <c r="R83" s="362"/>
      <c r="S83" s="361"/>
      <c r="T83" s="362"/>
      <c r="U83" s="362"/>
      <c r="V83" s="363" t="s">
        <v>366</v>
      </c>
      <c r="W83" s="363"/>
      <c r="X83" s="363"/>
      <c r="Y83" s="362" t="s">
        <v>45</v>
      </c>
      <c r="Z83" s="362" t="s">
        <v>181</v>
      </c>
      <c r="AA83" s="366">
        <v>45782</v>
      </c>
      <c r="AB83" s="367" t="s">
        <v>379</v>
      </c>
      <c r="AC83" s="362"/>
      <c r="AD83" s="362"/>
      <c r="AE83" s="362"/>
      <c r="AF83" s="362"/>
      <c r="AG83" s="362"/>
      <c r="AH83" s="362"/>
      <c r="AI83" s="362" t="str">
        <f t="shared" si="1"/>
        <v>472DR</v>
      </c>
      <c r="AJ83" s="362" t="str">
        <f>VLOOKUP(AI83,Table1[[#All],[CONCAT]:[Tfiber]],2,FALSE)</f>
        <v>DR</v>
      </c>
      <c r="AK83" s="362" t="s">
        <v>39</v>
      </c>
      <c r="AL83" s="362"/>
      <c r="AM83" s="362"/>
      <c r="AN83" s="362"/>
      <c r="AO83" s="368">
        <v>45782</v>
      </c>
      <c r="AP83" s="361" t="s">
        <v>380</v>
      </c>
      <c r="AR83">
        <v>1</v>
      </c>
    </row>
    <row r="84" spans="2:44" ht="15" hidden="1" customHeight="1" x14ac:dyDescent="0.35">
      <c r="B84" s="362">
        <v>82</v>
      </c>
      <c r="C84" s="362" t="s">
        <v>442</v>
      </c>
      <c r="D84" s="362">
        <v>472</v>
      </c>
      <c r="E84" s="362" t="s">
        <v>172</v>
      </c>
      <c r="F84" s="362"/>
      <c r="G84" s="362"/>
      <c r="H84" s="362"/>
      <c r="I84" s="362" t="s">
        <v>30</v>
      </c>
      <c r="J84" s="362" t="s">
        <v>173</v>
      </c>
      <c r="K84" s="364" t="s">
        <v>443</v>
      </c>
      <c r="L84" s="363"/>
      <c r="M84" s="362" t="s">
        <v>90</v>
      </c>
      <c r="N84" s="362" t="s">
        <v>9</v>
      </c>
      <c r="O84" s="362"/>
      <c r="P84" s="362" t="s">
        <v>90</v>
      </c>
      <c r="Q84" s="362" t="s">
        <v>90</v>
      </c>
      <c r="R84" s="362"/>
      <c r="S84" s="361" t="s">
        <v>444</v>
      </c>
      <c r="T84" s="362"/>
      <c r="U84" s="362"/>
      <c r="V84" s="363" t="s">
        <v>125</v>
      </c>
      <c r="W84" s="363"/>
      <c r="X84" s="362" t="s">
        <v>9</v>
      </c>
      <c r="Y84" s="362" t="s">
        <v>46</v>
      </c>
      <c r="Z84" s="362" t="s">
        <v>90</v>
      </c>
      <c r="AA84" s="366" t="s">
        <v>90</v>
      </c>
      <c r="AB84" s="370" t="s">
        <v>90</v>
      </c>
      <c r="AC84" s="362"/>
      <c r="AD84" s="362"/>
      <c r="AE84" s="362"/>
      <c r="AF84" s="362"/>
      <c r="AG84" s="362"/>
      <c r="AH84" s="362"/>
      <c r="AI84" s="362" t="str">
        <f t="shared" si="1"/>
        <v>472DR</v>
      </c>
      <c r="AJ84" s="362" t="str">
        <f>VLOOKUP(AI84,Table1[[#All],[CONCAT]:[Tfiber]],2,FALSE)</f>
        <v>DR</v>
      </c>
      <c r="AK84" s="362" t="s">
        <v>40</v>
      </c>
      <c r="AL84" s="362"/>
      <c r="AM84" s="362"/>
      <c r="AN84" s="362"/>
      <c r="AO84" s="362"/>
      <c r="AP84" s="361"/>
      <c r="AR84">
        <v>1</v>
      </c>
    </row>
    <row r="85" spans="2:44" ht="15" customHeight="1" x14ac:dyDescent="0.35">
      <c r="B85" s="362">
        <v>83</v>
      </c>
      <c r="C85" s="362" t="s">
        <v>445</v>
      </c>
      <c r="D85" s="362">
        <v>472</v>
      </c>
      <c r="E85" s="362" t="s">
        <v>172</v>
      </c>
      <c r="F85" s="362"/>
      <c r="G85" s="362"/>
      <c r="H85" s="362"/>
      <c r="I85" s="362" t="s">
        <v>30</v>
      </c>
      <c r="J85" s="362" t="s">
        <v>242</v>
      </c>
      <c r="K85" s="364" t="s">
        <v>446</v>
      </c>
      <c r="L85" s="364"/>
      <c r="M85" s="362" t="s">
        <v>90</v>
      </c>
      <c r="N85" s="362" t="s">
        <v>180</v>
      </c>
      <c r="O85" s="362"/>
      <c r="P85" s="362" t="s">
        <v>90</v>
      </c>
      <c r="Q85" s="362" t="s">
        <v>90</v>
      </c>
      <c r="R85" s="362"/>
      <c r="S85" s="361"/>
      <c r="T85" s="362"/>
      <c r="U85" s="362"/>
      <c r="V85" s="362" t="s">
        <v>125</v>
      </c>
      <c r="W85" s="362"/>
      <c r="X85" s="362"/>
      <c r="Y85" s="362" t="s">
        <v>45</v>
      </c>
      <c r="Z85" s="362" t="s">
        <v>181</v>
      </c>
      <c r="AA85" s="366">
        <v>45791</v>
      </c>
      <c r="AB85" s="367" t="s">
        <v>447</v>
      </c>
      <c r="AC85" s="362"/>
      <c r="AD85" s="362"/>
      <c r="AE85" s="362"/>
      <c r="AF85" s="362"/>
      <c r="AG85" s="362"/>
      <c r="AH85" s="362"/>
      <c r="AI85" s="362" t="str">
        <f t="shared" si="1"/>
        <v>472DR</v>
      </c>
      <c r="AJ85" s="362" t="str">
        <f>VLOOKUP(AI85,Table1[[#All],[CONCAT]:[Tfiber]],2,FALSE)</f>
        <v>DR</v>
      </c>
      <c r="AK85" s="362" t="s">
        <v>39</v>
      </c>
      <c r="AL85" s="362"/>
      <c r="AM85" s="362"/>
      <c r="AN85" s="362"/>
      <c r="AO85" s="368">
        <v>45791</v>
      </c>
      <c r="AP85" s="361" t="s">
        <v>447</v>
      </c>
      <c r="AR85">
        <v>1</v>
      </c>
    </row>
    <row r="86" spans="2:44" ht="15" hidden="1" customHeight="1" x14ac:dyDescent="0.35">
      <c r="B86" s="362">
        <v>84</v>
      </c>
      <c r="C86" s="362" t="s">
        <v>448</v>
      </c>
      <c r="D86" s="362">
        <v>472</v>
      </c>
      <c r="E86" s="362" t="s">
        <v>172</v>
      </c>
      <c r="F86" s="362"/>
      <c r="G86" s="362"/>
      <c r="H86" s="362"/>
      <c r="I86" s="362" t="s">
        <v>24</v>
      </c>
      <c r="J86" s="362" t="s">
        <v>449</v>
      </c>
      <c r="K86" s="361" t="s">
        <v>450</v>
      </c>
      <c r="L86" s="362"/>
      <c r="M86" s="362" t="s">
        <v>90</v>
      </c>
      <c r="N86" s="362" t="s">
        <v>9</v>
      </c>
      <c r="O86" s="362"/>
      <c r="P86" s="362" t="s">
        <v>90</v>
      </c>
      <c r="Q86" s="362" t="s">
        <v>90</v>
      </c>
      <c r="R86" s="362"/>
      <c r="S86" s="361" t="s">
        <v>451</v>
      </c>
      <c r="T86" s="361" t="s">
        <v>108</v>
      </c>
      <c r="U86" s="361" t="s">
        <v>452</v>
      </c>
      <c r="V86" s="362" t="s">
        <v>115</v>
      </c>
      <c r="W86" s="362"/>
      <c r="X86" s="362" t="s">
        <v>9</v>
      </c>
      <c r="Y86" s="362" t="s">
        <v>50</v>
      </c>
      <c r="Z86" s="362" t="s">
        <v>90</v>
      </c>
      <c r="AA86" s="366" t="s">
        <v>90</v>
      </c>
      <c r="AB86" s="362" t="s">
        <v>90</v>
      </c>
      <c r="AC86" s="362"/>
      <c r="AD86" s="362"/>
      <c r="AE86" s="362"/>
      <c r="AF86" s="362"/>
      <c r="AG86" s="362"/>
      <c r="AH86" s="362"/>
      <c r="AI86" s="362" t="str">
        <f t="shared" si="1"/>
        <v>472DWDM</v>
      </c>
      <c r="AJ86" s="362" t="str">
        <f>VLOOKUP(AI86,Table1[[#All],[CONCAT]:[Tfiber]],2,FALSE)</f>
        <v>DWDM</v>
      </c>
      <c r="AK86" s="362" t="s">
        <v>40</v>
      </c>
      <c r="AL86" s="362"/>
      <c r="AM86" s="362"/>
      <c r="AN86" s="362"/>
      <c r="AO86" s="362"/>
      <c r="AP86" s="361"/>
      <c r="AR86">
        <v>1</v>
      </c>
    </row>
    <row r="87" spans="2:44" ht="15" hidden="1" customHeight="1" x14ac:dyDescent="0.35">
      <c r="B87" s="362">
        <v>85</v>
      </c>
      <c r="C87" s="362" t="s">
        <v>453</v>
      </c>
      <c r="D87" s="362">
        <v>472</v>
      </c>
      <c r="E87" s="362" t="s">
        <v>172</v>
      </c>
      <c r="F87" s="362"/>
      <c r="G87" s="362"/>
      <c r="H87" s="362"/>
      <c r="I87" s="362" t="s">
        <v>24</v>
      </c>
      <c r="J87" s="362" t="s">
        <v>449</v>
      </c>
      <c r="K87" s="361" t="s">
        <v>454</v>
      </c>
      <c r="L87" s="362"/>
      <c r="M87" s="362" t="s">
        <v>90</v>
      </c>
      <c r="N87" s="362" t="s">
        <v>9</v>
      </c>
      <c r="O87" s="362"/>
      <c r="P87" s="362" t="s">
        <v>90</v>
      </c>
      <c r="Q87" s="362" t="s">
        <v>90</v>
      </c>
      <c r="R87" s="362"/>
      <c r="S87" s="361" t="s">
        <v>455</v>
      </c>
      <c r="T87" s="361" t="s">
        <v>108</v>
      </c>
      <c r="U87" s="361" t="s">
        <v>452</v>
      </c>
      <c r="V87" s="362" t="s">
        <v>115</v>
      </c>
      <c r="W87" s="362"/>
      <c r="X87" s="362" t="s">
        <v>9</v>
      </c>
      <c r="Y87" s="362" t="s">
        <v>50</v>
      </c>
      <c r="Z87" s="362" t="s">
        <v>90</v>
      </c>
      <c r="AA87" s="366" t="s">
        <v>90</v>
      </c>
      <c r="AB87" s="362" t="s">
        <v>90</v>
      </c>
      <c r="AC87" s="362"/>
      <c r="AD87" s="362"/>
      <c r="AE87" s="362"/>
      <c r="AF87" s="362"/>
      <c r="AG87" s="362"/>
      <c r="AH87" s="362"/>
      <c r="AI87" s="362" t="str">
        <f t="shared" si="1"/>
        <v>472DWDM</v>
      </c>
      <c r="AJ87" s="362" t="str">
        <f>VLOOKUP(AI87,Table1[[#All],[CONCAT]:[Tfiber]],2,FALSE)</f>
        <v>DWDM</v>
      </c>
      <c r="AK87" s="362" t="s">
        <v>40</v>
      </c>
      <c r="AL87" s="362"/>
      <c r="AM87" s="362"/>
      <c r="AN87" s="362"/>
      <c r="AO87" s="362"/>
      <c r="AP87" s="361"/>
      <c r="AR87">
        <v>1</v>
      </c>
    </row>
    <row r="88" spans="2:44" ht="15" hidden="1" customHeight="1" x14ac:dyDescent="0.35">
      <c r="B88" s="362">
        <v>86</v>
      </c>
      <c r="C88" s="362" t="s">
        <v>456</v>
      </c>
      <c r="D88" s="362">
        <v>472</v>
      </c>
      <c r="E88" s="362" t="s">
        <v>172</v>
      </c>
      <c r="F88" s="362"/>
      <c r="G88" s="362"/>
      <c r="H88" s="362"/>
      <c r="I88" s="362" t="s">
        <v>24</v>
      </c>
      <c r="J88" s="362" t="s">
        <v>449</v>
      </c>
      <c r="K88" s="361" t="s">
        <v>457</v>
      </c>
      <c r="L88" s="362"/>
      <c r="M88" s="362" t="s">
        <v>90</v>
      </c>
      <c r="N88" s="362" t="s">
        <v>9</v>
      </c>
      <c r="O88" s="362"/>
      <c r="P88" s="362" t="s">
        <v>90</v>
      </c>
      <c r="Q88" s="362" t="s">
        <v>90</v>
      </c>
      <c r="R88" s="362"/>
      <c r="S88" s="361" t="s">
        <v>458</v>
      </c>
      <c r="T88" s="361" t="s">
        <v>108</v>
      </c>
      <c r="U88" s="361" t="s">
        <v>452</v>
      </c>
      <c r="V88" s="362" t="s">
        <v>115</v>
      </c>
      <c r="W88" s="362"/>
      <c r="X88" s="362" t="s">
        <v>9</v>
      </c>
      <c r="Y88" s="362" t="s">
        <v>50</v>
      </c>
      <c r="Z88" s="362" t="s">
        <v>90</v>
      </c>
      <c r="AA88" s="366" t="s">
        <v>90</v>
      </c>
      <c r="AB88" s="362" t="s">
        <v>90</v>
      </c>
      <c r="AC88" s="362"/>
      <c r="AD88" s="362"/>
      <c r="AE88" s="362"/>
      <c r="AF88" s="362"/>
      <c r="AG88" s="362"/>
      <c r="AH88" s="362"/>
      <c r="AI88" s="362" t="str">
        <f t="shared" si="1"/>
        <v>472DWDM</v>
      </c>
      <c r="AJ88" s="362" t="str">
        <f>VLOOKUP(AI88,Table1[[#All],[CONCAT]:[Tfiber]],2,FALSE)</f>
        <v>DWDM</v>
      </c>
      <c r="AK88" s="362" t="s">
        <v>40</v>
      </c>
      <c r="AL88" s="362"/>
      <c r="AM88" s="362"/>
      <c r="AN88" s="362"/>
      <c r="AO88" s="362"/>
      <c r="AP88" s="361"/>
      <c r="AR88">
        <v>1</v>
      </c>
    </row>
    <row r="89" spans="2:44" ht="15" hidden="1" customHeight="1" x14ac:dyDescent="0.35">
      <c r="B89" s="362">
        <v>87</v>
      </c>
      <c r="C89" s="362" t="s">
        <v>459</v>
      </c>
      <c r="D89" s="362">
        <v>472</v>
      </c>
      <c r="E89" s="362" t="s">
        <v>172</v>
      </c>
      <c r="F89" s="362"/>
      <c r="G89" s="362"/>
      <c r="H89" s="362"/>
      <c r="I89" s="362" t="s">
        <v>24</v>
      </c>
      <c r="J89" s="362" t="s">
        <v>460</v>
      </c>
      <c r="K89" s="361" t="s">
        <v>461</v>
      </c>
      <c r="L89" s="362"/>
      <c r="M89" s="362" t="s">
        <v>90</v>
      </c>
      <c r="N89" s="362" t="s">
        <v>9</v>
      </c>
      <c r="O89" s="362"/>
      <c r="P89" s="362" t="s">
        <v>90</v>
      </c>
      <c r="Q89" s="362" t="s">
        <v>90</v>
      </c>
      <c r="R89" s="362"/>
      <c r="S89" s="361" t="s">
        <v>455</v>
      </c>
      <c r="T89" s="361" t="s">
        <v>108</v>
      </c>
      <c r="U89" s="361" t="s">
        <v>452</v>
      </c>
      <c r="V89" s="362" t="s">
        <v>115</v>
      </c>
      <c r="W89" s="362"/>
      <c r="X89" s="362" t="s">
        <v>9</v>
      </c>
      <c r="Y89" s="362" t="s">
        <v>50</v>
      </c>
      <c r="Z89" s="362" t="s">
        <v>90</v>
      </c>
      <c r="AA89" s="366" t="s">
        <v>90</v>
      </c>
      <c r="AB89" s="362" t="s">
        <v>90</v>
      </c>
      <c r="AC89" s="362"/>
      <c r="AD89" s="362"/>
      <c r="AE89" s="362"/>
      <c r="AF89" s="362"/>
      <c r="AG89" s="362"/>
      <c r="AH89" s="362"/>
      <c r="AI89" s="362" t="str">
        <f t="shared" si="1"/>
        <v>472DWDM</v>
      </c>
      <c r="AJ89" s="362" t="str">
        <f>VLOOKUP(AI89,Table1[[#All],[CONCAT]:[Tfiber]],2,FALSE)</f>
        <v>DWDM</v>
      </c>
      <c r="AK89" s="362" t="s">
        <v>40</v>
      </c>
      <c r="AL89" s="362"/>
      <c r="AM89" s="362"/>
      <c r="AN89" s="362"/>
      <c r="AO89" s="362"/>
      <c r="AP89" s="361"/>
      <c r="AR89">
        <v>1</v>
      </c>
    </row>
    <row r="90" spans="2:44" ht="15" hidden="1" customHeight="1" x14ac:dyDescent="0.35">
      <c r="B90" s="362">
        <v>88</v>
      </c>
      <c r="C90" s="362" t="s">
        <v>462</v>
      </c>
      <c r="D90" s="362">
        <v>472</v>
      </c>
      <c r="E90" s="362" t="s">
        <v>172</v>
      </c>
      <c r="F90" s="362"/>
      <c r="G90" s="362"/>
      <c r="H90" s="362"/>
      <c r="I90" s="362" t="s">
        <v>24</v>
      </c>
      <c r="J90" s="362" t="s">
        <v>449</v>
      </c>
      <c r="K90" s="361" t="s">
        <v>463</v>
      </c>
      <c r="L90" s="362"/>
      <c r="M90" s="362" t="s">
        <v>90</v>
      </c>
      <c r="N90" s="362" t="s">
        <v>9</v>
      </c>
      <c r="O90" s="362"/>
      <c r="P90" s="362" t="s">
        <v>90</v>
      </c>
      <c r="Q90" s="362" t="s">
        <v>90</v>
      </c>
      <c r="R90" s="362"/>
      <c r="S90" s="361" t="s">
        <v>464</v>
      </c>
      <c r="T90" s="361" t="s">
        <v>108</v>
      </c>
      <c r="U90" s="361" t="s">
        <v>452</v>
      </c>
      <c r="V90" s="362" t="s">
        <v>115</v>
      </c>
      <c r="W90" s="362"/>
      <c r="X90" s="362" t="s">
        <v>9</v>
      </c>
      <c r="Y90" s="362" t="s">
        <v>50</v>
      </c>
      <c r="Z90" s="362" t="s">
        <v>90</v>
      </c>
      <c r="AA90" s="366" t="s">
        <v>90</v>
      </c>
      <c r="AB90" s="362" t="s">
        <v>90</v>
      </c>
      <c r="AC90" s="362"/>
      <c r="AD90" s="362"/>
      <c r="AE90" s="362"/>
      <c r="AF90" s="362"/>
      <c r="AG90" s="362"/>
      <c r="AH90" s="362"/>
      <c r="AI90" s="362" t="str">
        <f t="shared" si="1"/>
        <v>472DWDM</v>
      </c>
      <c r="AJ90" s="362" t="str">
        <f>VLOOKUP(AI90,Table1[[#All],[CONCAT]:[Tfiber]],2,FALSE)</f>
        <v>DWDM</v>
      </c>
      <c r="AK90" s="362" t="s">
        <v>40</v>
      </c>
      <c r="AL90" s="362"/>
      <c r="AM90" s="362"/>
      <c r="AN90" s="362"/>
      <c r="AO90" s="362"/>
      <c r="AP90" s="361"/>
      <c r="AR90">
        <v>1</v>
      </c>
    </row>
    <row r="91" spans="2:44" ht="15" hidden="1" customHeight="1" x14ac:dyDescent="0.35">
      <c r="B91" s="362">
        <v>89</v>
      </c>
      <c r="C91" s="362" t="s">
        <v>465</v>
      </c>
      <c r="D91" s="362">
        <v>472</v>
      </c>
      <c r="E91" s="362" t="s">
        <v>172</v>
      </c>
      <c r="F91" s="362"/>
      <c r="G91" s="362"/>
      <c r="H91" s="362"/>
      <c r="I91" s="362" t="s">
        <v>24</v>
      </c>
      <c r="J91" s="362" t="s">
        <v>460</v>
      </c>
      <c r="K91" s="361" t="s">
        <v>466</v>
      </c>
      <c r="L91" s="362"/>
      <c r="M91" s="362" t="s">
        <v>90</v>
      </c>
      <c r="N91" s="362" t="s">
        <v>9</v>
      </c>
      <c r="O91" s="362"/>
      <c r="P91" s="362" t="s">
        <v>90</v>
      </c>
      <c r="Q91" s="362" t="s">
        <v>90</v>
      </c>
      <c r="R91" s="362"/>
      <c r="S91" s="361" t="s">
        <v>467</v>
      </c>
      <c r="T91" s="361" t="s">
        <v>110</v>
      </c>
      <c r="U91" s="361"/>
      <c r="V91" s="362" t="s">
        <v>115</v>
      </c>
      <c r="W91" s="362"/>
      <c r="X91" s="362" t="s">
        <v>9</v>
      </c>
      <c r="Y91" s="362" t="s">
        <v>50</v>
      </c>
      <c r="Z91" s="362" t="s">
        <v>90</v>
      </c>
      <c r="AA91" s="366" t="s">
        <v>90</v>
      </c>
      <c r="AB91" s="362" t="s">
        <v>90</v>
      </c>
      <c r="AC91" s="362"/>
      <c r="AD91" s="362"/>
      <c r="AE91" s="362"/>
      <c r="AF91" s="362"/>
      <c r="AG91" s="362"/>
      <c r="AH91" s="362"/>
      <c r="AI91" s="362" t="str">
        <f t="shared" si="1"/>
        <v>472DWDM</v>
      </c>
      <c r="AJ91" s="362" t="str">
        <f>VLOOKUP(AI91,Table1[[#All],[CONCAT]:[Tfiber]],2,FALSE)</f>
        <v>DWDM</v>
      </c>
      <c r="AK91" s="362" t="s">
        <v>40</v>
      </c>
      <c r="AL91" s="362"/>
      <c r="AM91" s="362"/>
      <c r="AN91" s="362" t="s">
        <v>468</v>
      </c>
      <c r="AO91" s="362"/>
      <c r="AP91" s="361"/>
      <c r="AR91">
        <v>1</v>
      </c>
    </row>
    <row r="92" spans="2:44" ht="15" customHeight="1" x14ac:dyDescent="0.35">
      <c r="B92" s="362">
        <v>90</v>
      </c>
      <c r="C92" s="362" t="s">
        <v>469</v>
      </c>
      <c r="D92" s="362">
        <v>472</v>
      </c>
      <c r="E92" s="362" t="s">
        <v>172</v>
      </c>
      <c r="F92" s="362"/>
      <c r="G92" s="362"/>
      <c r="H92" s="362"/>
      <c r="I92" s="362" t="s">
        <v>24</v>
      </c>
      <c r="J92" s="362" t="s">
        <v>400</v>
      </c>
      <c r="K92" s="361" t="s">
        <v>470</v>
      </c>
      <c r="L92" s="362"/>
      <c r="M92" s="362" t="s">
        <v>90</v>
      </c>
      <c r="N92" s="362" t="s">
        <v>180</v>
      </c>
      <c r="O92" s="362"/>
      <c r="P92" s="362" t="s">
        <v>90</v>
      </c>
      <c r="Q92" s="362" t="s">
        <v>90</v>
      </c>
      <c r="R92" s="362"/>
      <c r="S92" s="361"/>
      <c r="T92" s="362"/>
      <c r="U92" s="362"/>
      <c r="V92" s="362" t="s">
        <v>115</v>
      </c>
      <c r="W92" s="362"/>
      <c r="X92" s="362"/>
      <c r="Y92" s="362" t="s">
        <v>45</v>
      </c>
      <c r="Z92" s="362" t="s">
        <v>181</v>
      </c>
      <c r="AA92" s="366">
        <v>45783</v>
      </c>
      <c r="AB92" s="367" t="s">
        <v>471</v>
      </c>
      <c r="AC92" s="362"/>
      <c r="AD92" s="362"/>
      <c r="AE92" s="362"/>
      <c r="AF92" s="362"/>
      <c r="AG92" s="362"/>
      <c r="AH92" s="362"/>
      <c r="AI92" s="362" t="str">
        <f t="shared" si="1"/>
        <v>472DWDM</v>
      </c>
      <c r="AJ92" s="362" t="str">
        <f>VLOOKUP(AI92,Table1[[#All],[CONCAT]:[Tfiber]],2,FALSE)</f>
        <v>DWDM</v>
      </c>
      <c r="AK92" s="362" t="s">
        <v>39</v>
      </c>
      <c r="AL92" s="362"/>
      <c r="AM92" s="362"/>
      <c r="AN92" s="362"/>
      <c r="AO92" s="368">
        <v>45783</v>
      </c>
      <c r="AP92" s="361" t="s">
        <v>471</v>
      </c>
      <c r="AR92">
        <v>1</v>
      </c>
    </row>
    <row r="93" spans="2:44" ht="15" customHeight="1" x14ac:dyDescent="0.35">
      <c r="B93" s="362">
        <v>91</v>
      </c>
      <c r="C93" s="362" t="s">
        <v>472</v>
      </c>
      <c r="D93" s="362">
        <v>472</v>
      </c>
      <c r="E93" s="362" t="s">
        <v>172</v>
      </c>
      <c r="F93" s="362"/>
      <c r="G93" s="362"/>
      <c r="H93" s="362"/>
      <c r="I93" s="362" t="s">
        <v>24</v>
      </c>
      <c r="J93" s="362" t="s">
        <v>400</v>
      </c>
      <c r="K93" s="361" t="s">
        <v>473</v>
      </c>
      <c r="L93" s="362"/>
      <c r="M93" s="362" t="s">
        <v>90</v>
      </c>
      <c r="N93" s="362" t="s">
        <v>180</v>
      </c>
      <c r="O93" s="362"/>
      <c r="P93" s="362" t="s">
        <v>90</v>
      </c>
      <c r="Q93" s="362" t="s">
        <v>90</v>
      </c>
      <c r="R93" s="362"/>
      <c r="S93" s="361"/>
      <c r="T93" s="362"/>
      <c r="U93" s="362"/>
      <c r="V93" s="362" t="s">
        <v>115</v>
      </c>
      <c r="W93" s="362"/>
      <c r="X93" s="362"/>
      <c r="Y93" s="362" t="s">
        <v>45</v>
      </c>
      <c r="Z93" s="362" t="s">
        <v>181</v>
      </c>
      <c r="AA93" s="366">
        <v>45783</v>
      </c>
      <c r="AB93" s="367" t="s">
        <v>474</v>
      </c>
      <c r="AC93" s="362"/>
      <c r="AD93" s="362"/>
      <c r="AE93" s="362"/>
      <c r="AF93" s="362"/>
      <c r="AG93" s="362"/>
      <c r="AH93" s="362"/>
      <c r="AI93" s="362" t="str">
        <f t="shared" si="1"/>
        <v>472DWDM</v>
      </c>
      <c r="AJ93" s="362" t="str">
        <f>VLOOKUP(AI93,Table1[[#All],[CONCAT]:[Tfiber]],2,FALSE)</f>
        <v>DWDM</v>
      </c>
      <c r="AK93" s="362" t="s">
        <v>39</v>
      </c>
      <c r="AL93" s="362"/>
      <c r="AM93" s="362"/>
      <c r="AN93" s="362"/>
      <c r="AO93" s="368">
        <v>45783</v>
      </c>
      <c r="AP93" s="361" t="s">
        <v>474</v>
      </c>
      <c r="AR93">
        <v>1</v>
      </c>
    </row>
    <row r="94" spans="2:44" ht="15" customHeight="1" x14ac:dyDescent="0.35">
      <c r="B94" s="362">
        <v>92</v>
      </c>
      <c r="C94" s="362" t="s">
        <v>475</v>
      </c>
      <c r="D94" s="362">
        <v>472</v>
      </c>
      <c r="E94" s="362" t="s">
        <v>172</v>
      </c>
      <c r="F94" s="362"/>
      <c r="G94" s="362"/>
      <c r="H94" s="362"/>
      <c r="I94" s="362" t="s">
        <v>24</v>
      </c>
      <c r="J94" s="362" t="s">
        <v>400</v>
      </c>
      <c r="K94" s="361" t="s">
        <v>476</v>
      </c>
      <c r="L94" s="362"/>
      <c r="M94" s="362" t="s">
        <v>90</v>
      </c>
      <c r="N94" s="362" t="s">
        <v>180</v>
      </c>
      <c r="O94" s="362"/>
      <c r="P94" s="362" t="s">
        <v>90</v>
      </c>
      <c r="Q94" s="362" t="s">
        <v>90</v>
      </c>
      <c r="R94" s="362"/>
      <c r="S94" s="361"/>
      <c r="T94" s="362"/>
      <c r="U94" s="362"/>
      <c r="V94" s="362" t="s">
        <v>115</v>
      </c>
      <c r="W94" s="362"/>
      <c r="X94" s="362"/>
      <c r="Y94" s="362" t="s">
        <v>45</v>
      </c>
      <c r="Z94" s="362" t="s">
        <v>181</v>
      </c>
      <c r="AA94" s="366">
        <v>45783</v>
      </c>
      <c r="AB94" s="367" t="s">
        <v>477</v>
      </c>
      <c r="AC94" s="362"/>
      <c r="AD94" s="362"/>
      <c r="AE94" s="362"/>
      <c r="AF94" s="362"/>
      <c r="AG94" s="362"/>
      <c r="AH94" s="362"/>
      <c r="AI94" s="362" t="str">
        <f t="shared" si="1"/>
        <v>472DWDM</v>
      </c>
      <c r="AJ94" s="362" t="str">
        <f>VLOOKUP(AI94,Table1[[#All],[CONCAT]:[Tfiber]],2,FALSE)</f>
        <v>DWDM</v>
      </c>
      <c r="AK94" s="362" t="s">
        <v>39</v>
      </c>
      <c r="AL94" s="362"/>
      <c r="AM94" s="362"/>
      <c r="AN94" s="362"/>
      <c r="AO94" s="368">
        <v>45783</v>
      </c>
      <c r="AP94" s="361" t="s">
        <v>477</v>
      </c>
      <c r="AR94">
        <v>1</v>
      </c>
    </row>
    <row r="95" spans="2:44" ht="15" customHeight="1" x14ac:dyDescent="0.35">
      <c r="B95" s="362">
        <v>93</v>
      </c>
      <c r="C95" s="362" t="s">
        <v>478</v>
      </c>
      <c r="D95" s="362">
        <v>472</v>
      </c>
      <c r="E95" s="362" t="s">
        <v>172</v>
      </c>
      <c r="F95" s="362"/>
      <c r="G95" s="362"/>
      <c r="H95" s="362"/>
      <c r="I95" s="362" t="s">
        <v>24</v>
      </c>
      <c r="J95" s="362" t="s">
        <v>400</v>
      </c>
      <c r="K95" s="361" t="s">
        <v>479</v>
      </c>
      <c r="L95" s="362"/>
      <c r="M95" s="362" t="s">
        <v>90</v>
      </c>
      <c r="N95" s="362" t="s">
        <v>180</v>
      </c>
      <c r="O95" s="362"/>
      <c r="P95" s="362" t="s">
        <v>90</v>
      </c>
      <c r="Q95" s="362" t="s">
        <v>90</v>
      </c>
      <c r="R95" s="362"/>
      <c r="S95" s="361"/>
      <c r="T95" s="362"/>
      <c r="U95" s="362"/>
      <c r="V95" s="362" t="s">
        <v>115</v>
      </c>
      <c r="W95" s="362"/>
      <c r="X95" s="362"/>
      <c r="Y95" s="362" t="s">
        <v>45</v>
      </c>
      <c r="Z95" s="362" t="s">
        <v>181</v>
      </c>
      <c r="AA95" s="366">
        <v>45783</v>
      </c>
      <c r="AB95" s="367" t="s">
        <v>477</v>
      </c>
      <c r="AC95" s="362"/>
      <c r="AD95" s="362"/>
      <c r="AE95" s="362"/>
      <c r="AF95" s="362"/>
      <c r="AG95" s="362"/>
      <c r="AH95" s="362"/>
      <c r="AI95" s="362" t="str">
        <f t="shared" si="1"/>
        <v>472DWDM</v>
      </c>
      <c r="AJ95" s="362" t="str">
        <f>VLOOKUP(AI95,Table1[[#All],[CONCAT]:[Tfiber]],2,FALSE)</f>
        <v>DWDM</v>
      </c>
      <c r="AK95" s="362" t="s">
        <v>39</v>
      </c>
      <c r="AL95" s="362"/>
      <c r="AM95" s="362"/>
      <c r="AN95" s="362"/>
      <c r="AO95" s="368">
        <v>45783</v>
      </c>
      <c r="AP95" s="361" t="s">
        <v>477</v>
      </c>
      <c r="AR95">
        <v>1</v>
      </c>
    </row>
    <row r="96" spans="2:44" ht="15" customHeight="1" x14ac:dyDescent="0.35">
      <c r="B96" s="362">
        <v>94</v>
      </c>
      <c r="C96" s="362" t="s">
        <v>480</v>
      </c>
      <c r="D96" s="362">
        <v>472</v>
      </c>
      <c r="E96" s="362" t="s">
        <v>172</v>
      </c>
      <c r="F96" s="362"/>
      <c r="G96" s="362"/>
      <c r="H96" s="362"/>
      <c r="I96" s="362" t="s">
        <v>24</v>
      </c>
      <c r="J96" s="362" t="s">
        <v>400</v>
      </c>
      <c r="K96" s="361" t="s">
        <v>481</v>
      </c>
      <c r="L96" s="362"/>
      <c r="M96" s="362" t="s">
        <v>90</v>
      </c>
      <c r="N96" s="362" t="s">
        <v>180</v>
      </c>
      <c r="O96" s="362"/>
      <c r="P96" s="362" t="s">
        <v>90</v>
      </c>
      <c r="Q96" s="362" t="s">
        <v>90</v>
      </c>
      <c r="R96" s="362"/>
      <c r="S96" s="361"/>
      <c r="T96" s="362"/>
      <c r="U96" s="362"/>
      <c r="V96" s="362" t="s">
        <v>115</v>
      </c>
      <c r="W96" s="362"/>
      <c r="X96" s="362"/>
      <c r="Y96" s="362" t="s">
        <v>45</v>
      </c>
      <c r="Z96" s="362" t="s">
        <v>181</v>
      </c>
      <c r="AA96" s="366">
        <v>45783</v>
      </c>
      <c r="AB96" s="367" t="s">
        <v>482</v>
      </c>
      <c r="AC96" s="362"/>
      <c r="AD96" s="362"/>
      <c r="AE96" s="362"/>
      <c r="AF96" s="362"/>
      <c r="AG96" s="362"/>
      <c r="AH96" s="362"/>
      <c r="AI96" s="362" t="str">
        <f t="shared" si="1"/>
        <v>472DWDM</v>
      </c>
      <c r="AJ96" s="362" t="str">
        <f>VLOOKUP(AI96,Table1[[#All],[CONCAT]:[Tfiber]],2,FALSE)</f>
        <v>DWDM</v>
      </c>
      <c r="AK96" s="362" t="s">
        <v>39</v>
      </c>
      <c r="AL96" s="362"/>
      <c r="AM96" s="362"/>
      <c r="AN96" s="362"/>
      <c r="AO96" s="368">
        <v>45783</v>
      </c>
      <c r="AP96" s="361" t="s">
        <v>482</v>
      </c>
      <c r="AR96">
        <v>1</v>
      </c>
    </row>
    <row r="97" spans="2:44" ht="15" hidden="1" customHeight="1" x14ac:dyDescent="0.35">
      <c r="B97" s="362">
        <v>95</v>
      </c>
      <c r="C97" s="362" t="s">
        <v>483</v>
      </c>
      <c r="D97" s="362">
        <v>472</v>
      </c>
      <c r="E97" s="362" t="s">
        <v>172</v>
      </c>
      <c r="F97" s="362"/>
      <c r="G97" s="362"/>
      <c r="H97" s="362"/>
      <c r="I97" s="362" t="s">
        <v>24</v>
      </c>
      <c r="J97" s="362" t="s">
        <v>400</v>
      </c>
      <c r="K97" s="361" t="s">
        <v>484</v>
      </c>
      <c r="L97" s="362"/>
      <c r="M97" s="362" t="s">
        <v>90</v>
      </c>
      <c r="N97" s="362" t="s">
        <v>9</v>
      </c>
      <c r="O97" s="362"/>
      <c r="P97" s="362" t="s">
        <v>90</v>
      </c>
      <c r="Q97" s="362" t="s">
        <v>90</v>
      </c>
      <c r="R97" s="362"/>
      <c r="S97" s="361" t="s">
        <v>485</v>
      </c>
      <c r="T97" s="362" t="s">
        <v>114</v>
      </c>
      <c r="U97" s="362" t="s">
        <v>486</v>
      </c>
      <c r="V97" s="362" t="s">
        <v>115</v>
      </c>
      <c r="W97" s="362"/>
      <c r="X97" s="362" t="s">
        <v>9</v>
      </c>
      <c r="Y97" s="362" t="s">
        <v>46</v>
      </c>
      <c r="Z97" s="362" t="s">
        <v>90</v>
      </c>
      <c r="AA97" s="366" t="s">
        <v>90</v>
      </c>
      <c r="AB97" s="370" t="s">
        <v>90</v>
      </c>
      <c r="AC97" s="362"/>
      <c r="AD97" s="362"/>
      <c r="AE97" s="362"/>
      <c r="AF97" s="362"/>
      <c r="AG97" s="362"/>
      <c r="AH97" s="362"/>
      <c r="AI97" s="362" t="str">
        <f t="shared" si="1"/>
        <v>472DWDM</v>
      </c>
      <c r="AJ97" s="362" t="str">
        <f>VLOOKUP(AI97,Table1[[#All],[CONCAT]:[Tfiber]],2,FALSE)</f>
        <v>DWDM</v>
      </c>
      <c r="AK97" s="362" t="s">
        <v>40</v>
      </c>
      <c r="AL97" s="362"/>
      <c r="AM97" s="362"/>
      <c r="AN97" s="362" t="s">
        <v>487</v>
      </c>
      <c r="AO97" s="362"/>
      <c r="AP97" s="361"/>
      <c r="AR97">
        <v>1</v>
      </c>
    </row>
    <row r="98" spans="2:44" ht="15" customHeight="1" x14ac:dyDescent="0.35">
      <c r="B98" s="362">
        <v>96</v>
      </c>
      <c r="C98" s="362" t="s">
        <v>488</v>
      </c>
      <c r="D98" s="362">
        <v>472</v>
      </c>
      <c r="E98" s="362" t="s">
        <v>172</v>
      </c>
      <c r="F98" s="362"/>
      <c r="G98" s="362"/>
      <c r="H98" s="362"/>
      <c r="I98" s="362" t="s">
        <v>24</v>
      </c>
      <c r="J98" s="362" t="s">
        <v>489</v>
      </c>
      <c r="K98" s="361" t="s">
        <v>490</v>
      </c>
      <c r="L98" s="362"/>
      <c r="M98" s="362" t="s">
        <v>90</v>
      </c>
      <c r="N98" s="362" t="s">
        <v>180</v>
      </c>
      <c r="O98" s="362"/>
      <c r="P98" s="362" t="s">
        <v>90</v>
      </c>
      <c r="Q98" s="362" t="s">
        <v>90</v>
      </c>
      <c r="R98" s="362"/>
      <c r="S98" s="361"/>
      <c r="T98" s="362"/>
      <c r="U98" s="362"/>
      <c r="V98" s="362" t="s">
        <v>115</v>
      </c>
      <c r="W98" s="362"/>
      <c r="X98" s="362"/>
      <c r="Y98" s="362" t="s">
        <v>45</v>
      </c>
      <c r="Z98" s="362" t="s">
        <v>181</v>
      </c>
      <c r="AA98" s="366">
        <v>45783</v>
      </c>
      <c r="AB98" s="367" t="s">
        <v>491</v>
      </c>
      <c r="AC98" s="362"/>
      <c r="AD98" s="362"/>
      <c r="AE98" s="362"/>
      <c r="AF98" s="362"/>
      <c r="AG98" s="362"/>
      <c r="AH98" s="362"/>
      <c r="AI98" s="362" t="str">
        <f t="shared" si="1"/>
        <v>472DWDM</v>
      </c>
      <c r="AJ98" s="362" t="str">
        <f>VLOOKUP(AI98,Table1[[#All],[CONCAT]:[Tfiber]],2,FALSE)</f>
        <v>DWDM</v>
      </c>
      <c r="AK98" s="362" t="s">
        <v>39</v>
      </c>
      <c r="AL98" s="362"/>
      <c r="AM98" s="362"/>
      <c r="AN98" s="362"/>
      <c r="AO98" s="368">
        <v>45783</v>
      </c>
      <c r="AP98" s="361" t="s">
        <v>491</v>
      </c>
      <c r="AR98">
        <v>1</v>
      </c>
    </row>
    <row r="99" spans="2:44" ht="15" customHeight="1" x14ac:dyDescent="0.35">
      <c r="B99" s="362">
        <v>97</v>
      </c>
      <c r="C99" s="362" t="s">
        <v>492</v>
      </c>
      <c r="D99" s="362">
        <v>472</v>
      </c>
      <c r="E99" s="362" t="s">
        <v>172</v>
      </c>
      <c r="F99" s="362"/>
      <c r="G99" s="362"/>
      <c r="H99" s="362"/>
      <c r="I99" s="362" t="s">
        <v>24</v>
      </c>
      <c r="J99" s="362" t="s">
        <v>489</v>
      </c>
      <c r="K99" s="361" t="s">
        <v>493</v>
      </c>
      <c r="L99" s="362"/>
      <c r="M99" s="362" t="s">
        <v>90</v>
      </c>
      <c r="N99" s="362" t="s">
        <v>180</v>
      </c>
      <c r="O99" s="362"/>
      <c r="P99" s="362" t="s">
        <v>90</v>
      </c>
      <c r="Q99" s="362" t="s">
        <v>90</v>
      </c>
      <c r="R99" s="362"/>
      <c r="S99" s="361"/>
      <c r="T99" s="362"/>
      <c r="U99" s="362"/>
      <c r="V99" s="362" t="s">
        <v>115</v>
      </c>
      <c r="W99" s="362"/>
      <c r="X99" s="362"/>
      <c r="Y99" s="362" t="s">
        <v>45</v>
      </c>
      <c r="Z99" s="362" t="s">
        <v>181</v>
      </c>
      <c r="AA99" s="366">
        <v>45783</v>
      </c>
      <c r="AB99" s="367" t="s">
        <v>494</v>
      </c>
      <c r="AC99" s="362"/>
      <c r="AD99" s="362"/>
      <c r="AE99" s="362"/>
      <c r="AF99" s="362"/>
      <c r="AG99" s="362"/>
      <c r="AH99" s="362"/>
      <c r="AI99" s="362" t="str">
        <f t="shared" si="1"/>
        <v>472DWDM</v>
      </c>
      <c r="AJ99" s="362" t="str">
        <f>VLOOKUP(AI99,Table1[[#All],[CONCAT]:[Tfiber]],2,FALSE)</f>
        <v>DWDM</v>
      </c>
      <c r="AK99" s="362" t="s">
        <v>39</v>
      </c>
      <c r="AL99" s="362"/>
      <c r="AM99" s="362"/>
      <c r="AN99" s="362"/>
      <c r="AO99" s="368">
        <v>45783</v>
      </c>
      <c r="AP99" s="361" t="s">
        <v>494</v>
      </c>
      <c r="AR99">
        <v>1</v>
      </c>
    </row>
    <row r="100" spans="2:44" ht="15" hidden="1" customHeight="1" x14ac:dyDescent="0.35">
      <c r="B100" s="362">
        <v>98</v>
      </c>
      <c r="C100" s="362" t="s">
        <v>495</v>
      </c>
      <c r="D100" s="362">
        <v>472</v>
      </c>
      <c r="E100" s="362" t="s">
        <v>172</v>
      </c>
      <c r="F100" s="362"/>
      <c r="G100" s="362"/>
      <c r="H100" s="362"/>
      <c r="I100" s="362" t="s">
        <v>24</v>
      </c>
      <c r="J100" s="362" t="s">
        <v>489</v>
      </c>
      <c r="K100" s="361" t="s">
        <v>496</v>
      </c>
      <c r="L100" s="362"/>
      <c r="M100" s="362" t="s">
        <v>90</v>
      </c>
      <c r="N100" s="362" t="s">
        <v>9</v>
      </c>
      <c r="O100" s="362"/>
      <c r="P100" s="362" t="s">
        <v>90</v>
      </c>
      <c r="Q100" s="362" t="s">
        <v>90</v>
      </c>
      <c r="R100" s="362"/>
      <c r="S100" s="361" t="s">
        <v>497</v>
      </c>
      <c r="T100" s="361" t="s">
        <v>103</v>
      </c>
      <c r="U100" s="361" t="s">
        <v>498</v>
      </c>
      <c r="V100" s="362" t="s">
        <v>115</v>
      </c>
      <c r="W100" s="362"/>
      <c r="X100" s="362" t="s">
        <v>9</v>
      </c>
      <c r="Y100" s="362" t="s">
        <v>50</v>
      </c>
      <c r="Z100" s="362" t="s">
        <v>90</v>
      </c>
      <c r="AA100" s="366" t="s">
        <v>90</v>
      </c>
      <c r="AB100" s="362" t="s">
        <v>90</v>
      </c>
      <c r="AC100" s="362"/>
      <c r="AD100" s="362"/>
      <c r="AE100" s="362"/>
      <c r="AF100" s="362"/>
      <c r="AG100" s="362"/>
      <c r="AH100" s="362"/>
      <c r="AI100" s="362" t="str">
        <f t="shared" si="1"/>
        <v>472DWDM</v>
      </c>
      <c r="AJ100" s="362" t="str">
        <f>VLOOKUP(AI100,Table1[[#All],[CONCAT]:[Tfiber]],2,FALSE)</f>
        <v>DWDM</v>
      </c>
      <c r="AK100" s="362" t="s">
        <v>40</v>
      </c>
      <c r="AL100" s="362"/>
      <c r="AM100" s="362"/>
      <c r="AN100" s="362"/>
      <c r="AO100" s="362"/>
      <c r="AP100" s="361"/>
      <c r="AR100">
        <v>1</v>
      </c>
    </row>
    <row r="101" spans="2:44" ht="15" customHeight="1" x14ac:dyDescent="0.35">
      <c r="B101" s="362">
        <v>99</v>
      </c>
      <c r="C101" s="362" t="s">
        <v>499</v>
      </c>
      <c r="D101" s="362">
        <v>472</v>
      </c>
      <c r="E101" s="362" t="s">
        <v>172</v>
      </c>
      <c r="F101" s="362"/>
      <c r="G101" s="362"/>
      <c r="H101" s="362"/>
      <c r="I101" s="362" t="s">
        <v>24</v>
      </c>
      <c r="J101" s="362" t="s">
        <v>489</v>
      </c>
      <c r="K101" s="361" t="s">
        <v>500</v>
      </c>
      <c r="L101" s="362"/>
      <c r="M101" s="362" t="s">
        <v>90</v>
      </c>
      <c r="N101" s="362" t="s">
        <v>180</v>
      </c>
      <c r="O101" s="362"/>
      <c r="P101" s="362" t="s">
        <v>90</v>
      </c>
      <c r="Q101" s="362" t="s">
        <v>90</v>
      </c>
      <c r="R101" s="362"/>
      <c r="S101" s="361"/>
      <c r="T101" s="362"/>
      <c r="U101" s="362"/>
      <c r="V101" s="362" t="s">
        <v>115</v>
      </c>
      <c r="W101" s="362"/>
      <c r="X101" s="362"/>
      <c r="Y101" s="362" t="s">
        <v>45</v>
      </c>
      <c r="Z101" s="362" t="s">
        <v>181</v>
      </c>
      <c r="AA101" s="366">
        <v>45783</v>
      </c>
      <c r="AB101" s="367" t="s">
        <v>501</v>
      </c>
      <c r="AC101" s="362"/>
      <c r="AD101" s="362"/>
      <c r="AE101" s="362"/>
      <c r="AF101" s="362"/>
      <c r="AG101" s="362"/>
      <c r="AH101" s="362"/>
      <c r="AI101" s="362" t="str">
        <f t="shared" si="1"/>
        <v>472DWDM</v>
      </c>
      <c r="AJ101" s="362" t="str">
        <f>VLOOKUP(AI101,Table1[[#All],[CONCAT]:[Tfiber]],2,FALSE)</f>
        <v>DWDM</v>
      </c>
      <c r="AK101" s="362" t="s">
        <v>39</v>
      </c>
      <c r="AL101" s="362"/>
      <c r="AM101" s="362"/>
      <c r="AN101" s="362"/>
      <c r="AO101" s="368">
        <v>45783</v>
      </c>
      <c r="AP101" s="361" t="s">
        <v>501</v>
      </c>
      <c r="AR101">
        <v>1</v>
      </c>
    </row>
    <row r="102" spans="2:44" ht="15" hidden="1" customHeight="1" x14ac:dyDescent="0.35">
      <c r="B102" s="362">
        <v>100</v>
      </c>
      <c r="C102" s="362" t="s">
        <v>502</v>
      </c>
      <c r="D102" s="362">
        <v>472</v>
      </c>
      <c r="E102" s="362" t="s">
        <v>172</v>
      </c>
      <c r="F102" s="362"/>
      <c r="G102" s="362"/>
      <c r="H102" s="362"/>
      <c r="I102" s="362" t="s">
        <v>24</v>
      </c>
      <c r="J102" s="362" t="s">
        <v>489</v>
      </c>
      <c r="K102" s="361" t="s">
        <v>503</v>
      </c>
      <c r="L102" s="362"/>
      <c r="M102" s="362" t="s">
        <v>90</v>
      </c>
      <c r="N102" s="362" t="s">
        <v>9</v>
      </c>
      <c r="O102" s="362"/>
      <c r="P102" s="362" t="s">
        <v>90</v>
      </c>
      <c r="Q102" s="362" t="s">
        <v>90</v>
      </c>
      <c r="R102" s="362"/>
      <c r="S102" s="361"/>
      <c r="T102" s="362"/>
      <c r="U102" s="362"/>
      <c r="V102" s="362" t="s">
        <v>115</v>
      </c>
      <c r="W102" s="362"/>
      <c r="X102" s="362"/>
      <c r="Y102" s="362" t="s">
        <v>45</v>
      </c>
      <c r="Z102" s="362" t="s">
        <v>90</v>
      </c>
      <c r="AA102" s="366" t="s">
        <v>90</v>
      </c>
      <c r="AB102" s="362" t="s">
        <v>90</v>
      </c>
      <c r="AC102" s="362"/>
      <c r="AD102" s="362"/>
      <c r="AE102" s="362"/>
      <c r="AF102" s="362"/>
      <c r="AG102" s="362"/>
      <c r="AH102" s="362"/>
      <c r="AI102" s="362" t="str">
        <f t="shared" si="1"/>
        <v>472DWDM</v>
      </c>
      <c r="AJ102" s="362" t="str">
        <f>VLOOKUP(AI102,Table1[[#All],[CONCAT]:[Tfiber]],2,FALSE)</f>
        <v>DWDM</v>
      </c>
      <c r="AK102" s="362" t="s">
        <v>9</v>
      </c>
      <c r="AL102" s="362"/>
      <c r="AM102" s="362"/>
      <c r="AN102" s="362"/>
      <c r="AO102" s="368" t="s">
        <v>90</v>
      </c>
      <c r="AP102" s="361" t="s">
        <v>504</v>
      </c>
      <c r="AR102">
        <v>1</v>
      </c>
    </row>
    <row r="103" spans="2:44" ht="15" hidden="1" customHeight="1" x14ac:dyDescent="0.35">
      <c r="B103" s="362">
        <v>101</v>
      </c>
      <c r="C103" s="362" t="s">
        <v>505</v>
      </c>
      <c r="D103" s="362">
        <v>472</v>
      </c>
      <c r="E103" s="362" t="s">
        <v>172</v>
      </c>
      <c r="F103" s="362"/>
      <c r="G103" s="362"/>
      <c r="H103" s="362"/>
      <c r="I103" s="362" t="s">
        <v>24</v>
      </c>
      <c r="J103" s="362" t="s">
        <v>489</v>
      </c>
      <c r="K103" s="361" t="s">
        <v>506</v>
      </c>
      <c r="L103" s="362"/>
      <c r="M103" s="362" t="s">
        <v>90</v>
      </c>
      <c r="N103" s="362" t="s">
        <v>9</v>
      </c>
      <c r="O103" s="362"/>
      <c r="P103" s="362" t="s">
        <v>90</v>
      </c>
      <c r="Q103" s="362" t="s">
        <v>90</v>
      </c>
      <c r="R103" s="362"/>
      <c r="S103" s="361" t="s">
        <v>507</v>
      </c>
      <c r="T103" s="362" t="s">
        <v>113</v>
      </c>
      <c r="U103" s="362"/>
      <c r="V103" s="362" t="s">
        <v>115</v>
      </c>
      <c r="W103" s="362"/>
      <c r="X103" s="362"/>
      <c r="Y103" s="362" t="s">
        <v>45</v>
      </c>
      <c r="Z103" s="362" t="s">
        <v>90</v>
      </c>
      <c r="AA103" s="366" t="s">
        <v>90</v>
      </c>
      <c r="AB103" s="362" t="s">
        <v>90</v>
      </c>
      <c r="AC103" s="362"/>
      <c r="AD103" s="362"/>
      <c r="AE103" s="362"/>
      <c r="AF103" s="362"/>
      <c r="AG103" s="362"/>
      <c r="AH103" s="362"/>
      <c r="AI103" s="362" t="str">
        <f t="shared" si="1"/>
        <v>472DWDM</v>
      </c>
      <c r="AJ103" s="362" t="str">
        <f>VLOOKUP(AI103,Table1[[#All],[CONCAT]:[Tfiber]],2,FALSE)</f>
        <v>DWDM</v>
      </c>
      <c r="AK103" s="362" t="s">
        <v>39</v>
      </c>
      <c r="AL103" s="362"/>
      <c r="AM103" s="362"/>
      <c r="AN103" s="362"/>
      <c r="AO103" s="368">
        <v>45923</v>
      </c>
      <c r="AP103" s="361" t="s">
        <v>508</v>
      </c>
      <c r="AR103">
        <v>1</v>
      </c>
    </row>
    <row r="104" spans="2:44" ht="15" customHeight="1" x14ac:dyDescent="0.35">
      <c r="B104" s="362">
        <v>102</v>
      </c>
      <c r="C104" s="362" t="s">
        <v>509</v>
      </c>
      <c r="D104" s="362">
        <v>472</v>
      </c>
      <c r="E104" s="362" t="s">
        <v>172</v>
      </c>
      <c r="F104" s="362"/>
      <c r="G104" s="362"/>
      <c r="H104" s="362"/>
      <c r="I104" s="362" t="s">
        <v>24</v>
      </c>
      <c r="J104" s="362" t="s">
        <v>489</v>
      </c>
      <c r="K104" s="361" t="s">
        <v>510</v>
      </c>
      <c r="L104" s="362"/>
      <c r="M104" s="362" t="s">
        <v>90</v>
      </c>
      <c r="N104" s="362" t="s">
        <v>180</v>
      </c>
      <c r="O104" s="362"/>
      <c r="P104" s="362" t="s">
        <v>90</v>
      </c>
      <c r="Q104" s="362" t="s">
        <v>90</v>
      </c>
      <c r="R104" s="362"/>
      <c r="S104" s="361"/>
      <c r="T104" s="362"/>
      <c r="U104" s="362"/>
      <c r="V104" s="362" t="s">
        <v>115</v>
      </c>
      <c r="W104" s="362"/>
      <c r="X104" s="362"/>
      <c r="Y104" s="362" t="s">
        <v>45</v>
      </c>
      <c r="Z104" s="362" t="s">
        <v>181</v>
      </c>
      <c r="AA104" s="366">
        <v>45783</v>
      </c>
      <c r="AB104" s="367" t="s">
        <v>511</v>
      </c>
      <c r="AC104" s="362"/>
      <c r="AD104" s="362"/>
      <c r="AE104" s="362"/>
      <c r="AF104" s="362"/>
      <c r="AG104" s="362"/>
      <c r="AH104" s="362"/>
      <c r="AI104" s="362" t="str">
        <f t="shared" si="1"/>
        <v>472DWDM</v>
      </c>
      <c r="AJ104" s="362" t="str">
        <f>VLOOKUP(AI104,Table1[[#All],[CONCAT]:[Tfiber]],2,FALSE)</f>
        <v>DWDM</v>
      </c>
      <c r="AK104" s="362" t="s">
        <v>39</v>
      </c>
      <c r="AL104" s="362"/>
      <c r="AM104" s="362"/>
      <c r="AN104" s="362"/>
      <c r="AO104" s="368">
        <v>45783</v>
      </c>
      <c r="AP104" s="361" t="s">
        <v>511</v>
      </c>
      <c r="AR104">
        <v>1</v>
      </c>
    </row>
    <row r="105" spans="2:44" ht="15" customHeight="1" x14ac:dyDescent="0.35">
      <c r="B105" s="362">
        <v>103</v>
      </c>
      <c r="C105" s="362" t="s">
        <v>512</v>
      </c>
      <c r="D105" s="362">
        <v>472</v>
      </c>
      <c r="E105" s="362" t="s">
        <v>172</v>
      </c>
      <c r="F105" s="362"/>
      <c r="G105" s="362"/>
      <c r="H105" s="362"/>
      <c r="I105" s="362" t="s">
        <v>24</v>
      </c>
      <c r="J105" s="362" t="s">
        <v>489</v>
      </c>
      <c r="K105" s="361" t="s">
        <v>513</v>
      </c>
      <c r="L105" s="362"/>
      <c r="M105" s="362" t="s">
        <v>90</v>
      </c>
      <c r="N105" s="362" t="s">
        <v>180</v>
      </c>
      <c r="O105" s="362"/>
      <c r="P105" s="362" t="s">
        <v>90</v>
      </c>
      <c r="Q105" s="362" t="s">
        <v>90</v>
      </c>
      <c r="R105" s="362"/>
      <c r="S105" s="361"/>
      <c r="T105" s="362"/>
      <c r="U105" s="362"/>
      <c r="V105" s="362" t="s">
        <v>115</v>
      </c>
      <c r="W105" s="362"/>
      <c r="X105" s="362"/>
      <c r="Y105" s="362" t="s">
        <v>45</v>
      </c>
      <c r="Z105" s="362" t="s">
        <v>181</v>
      </c>
      <c r="AA105" s="366">
        <v>45783</v>
      </c>
      <c r="AB105" s="367" t="s">
        <v>514</v>
      </c>
      <c r="AC105" s="362"/>
      <c r="AD105" s="362"/>
      <c r="AE105" s="362"/>
      <c r="AF105" s="362"/>
      <c r="AG105" s="362"/>
      <c r="AH105" s="362"/>
      <c r="AI105" s="362" t="str">
        <f t="shared" si="1"/>
        <v>472DWDM</v>
      </c>
      <c r="AJ105" s="362" t="str">
        <f>VLOOKUP(AI105,Table1[[#All],[CONCAT]:[Tfiber]],2,FALSE)</f>
        <v>DWDM</v>
      </c>
      <c r="AK105" s="362" t="s">
        <v>39</v>
      </c>
      <c r="AL105" s="362"/>
      <c r="AM105" s="362"/>
      <c r="AN105" s="362"/>
      <c r="AO105" s="368">
        <v>45783</v>
      </c>
      <c r="AP105" s="361" t="s">
        <v>514</v>
      </c>
      <c r="AR105">
        <v>1</v>
      </c>
    </row>
    <row r="106" spans="2:44" ht="15" hidden="1" customHeight="1" x14ac:dyDescent="0.35">
      <c r="B106" s="362">
        <v>104</v>
      </c>
      <c r="C106" s="362" t="s">
        <v>515</v>
      </c>
      <c r="D106" s="362">
        <v>472</v>
      </c>
      <c r="E106" s="362" t="s">
        <v>172</v>
      </c>
      <c r="F106" s="362"/>
      <c r="G106" s="362"/>
      <c r="H106" s="362"/>
      <c r="I106" s="362" t="s">
        <v>24</v>
      </c>
      <c r="J106" s="362" t="s">
        <v>489</v>
      </c>
      <c r="K106" s="361" t="s">
        <v>516</v>
      </c>
      <c r="L106" s="362"/>
      <c r="M106" s="362" t="s">
        <v>90</v>
      </c>
      <c r="N106" s="362" t="s">
        <v>9</v>
      </c>
      <c r="O106" s="362"/>
      <c r="P106" s="362" t="s">
        <v>90</v>
      </c>
      <c r="Q106" s="362" t="s">
        <v>90</v>
      </c>
      <c r="R106" s="362"/>
      <c r="S106" s="361" t="s">
        <v>517</v>
      </c>
      <c r="T106" s="361" t="s">
        <v>62</v>
      </c>
      <c r="U106" s="361" t="s">
        <v>119</v>
      </c>
      <c r="V106" s="362" t="s">
        <v>115</v>
      </c>
      <c r="W106" s="362"/>
      <c r="X106" s="362" t="s">
        <v>9</v>
      </c>
      <c r="Y106" s="362" t="s">
        <v>50</v>
      </c>
      <c r="Z106" s="362" t="s">
        <v>90</v>
      </c>
      <c r="AA106" s="366" t="s">
        <v>90</v>
      </c>
      <c r="AB106" s="362" t="s">
        <v>90</v>
      </c>
      <c r="AC106" s="362"/>
      <c r="AD106" s="362"/>
      <c r="AE106" s="362"/>
      <c r="AF106" s="362"/>
      <c r="AG106" s="362"/>
      <c r="AH106" s="362"/>
      <c r="AI106" s="362" t="str">
        <f t="shared" si="1"/>
        <v>472DWDM</v>
      </c>
      <c r="AJ106" s="362" t="str">
        <f>VLOOKUP(AI106,Table1[[#All],[CONCAT]:[Tfiber]],2,FALSE)</f>
        <v>DWDM</v>
      </c>
      <c r="AK106" s="362" t="s">
        <v>40</v>
      </c>
      <c r="AL106" s="362"/>
      <c r="AM106" s="362"/>
      <c r="AN106" s="362"/>
      <c r="AO106" s="362"/>
      <c r="AP106" s="361"/>
      <c r="AR106">
        <v>1</v>
      </c>
    </row>
    <row r="107" spans="2:44" ht="15" hidden="1" customHeight="1" x14ac:dyDescent="0.35">
      <c r="B107" s="362">
        <v>105</v>
      </c>
      <c r="C107" s="362" t="s">
        <v>518</v>
      </c>
      <c r="D107" s="362">
        <v>472</v>
      </c>
      <c r="E107" s="362" t="s">
        <v>172</v>
      </c>
      <c r="F107" s="362"/>
      <c r="G107" s="362"/>
      <c r="H107" s="362"/>
      <c r="I107" s="362" t="s">
        <v>24</v>
      </c>
      <c r="J107" s="362" t="s">
        <v>489</v>
      </c>
      <c r="K107" s="361" t="s">
        <v>519</v>
      </c>
      <c r="L107" s="362"/>
      <c r="M107" s="362" t="s">
        <v>90</v>
      </c>
      <c r="N107" s="362" t="s">
        <v>9</v>
      </c>
      <c r="O107" s="362"/>
      <c r="P107" s="362" t="s">
        <v>90</v>
      </c>
      <c r="Q107" s="362" t="s">
        <v>90</v>
      </c>
      <c r="R107" s="362"/>
      <c r="S107" s="361" t="s">
        <v>517</v>
      </c>
      <c r="T107" s="361" t="s">
        <v>62</v>
      </c>
      <c r="U107" s="361" t="s">
        <v>119</v>
      </c>
      <c r="V107" s="362" t="s">
        <v>115</v>
      </c>
      <c r="W107" s="362"/>
      <c r="X107" s="362" t="s">
        <v>9</v>
      </c>
      <c r="Y107" s="362" t="s">
        <v>50</v>
      </c>
      <c r="Z107" s="362" t="s">
        <v>90</v>
      </c>
      <c r="AA107" s="366" t="s">
        <v>90</v>
      </c>
      <c r="AB107" s="362" t="s">
        <v>90</v>
      </c>
      <c r="AC107" s="362"/>
      <c r="AD107" s="362"/>
      <c r="AE107" s="362"/>
      <c r="AF107" s="362"/>
      <c r="AG107" s="362"/>
      <c r="AH107" s="362"/>
      <c r="AI107" s="362" t="str">
        <f t="shared" si="1"/>
        <v>472DWDM</v>
      </c>
      <c r="AJ107" s="362" t="str">
        <f>VLOOKUP(AI107,Table1[[#All],[CONCAT]:[Tfiber]],2,FALSE)</f>
        <v>DWDM</v>
      </c>
      <c r="AK107" s="362" t="s">
        <v>40</v>
      </c>
      <c r="AL107" s="362"/>
      <c r="AM107" s="362"/>
      <c r="AN107" s="362"/>
      <c r="AO107" s="362"/>
      <c r="AP107" s="361"/>
      <c r="AR107">
        <v>1</v>
      </c>
    </row>
    <row r="108" spans="2:44" ht="15" hidden="1" customHeight="1" x14ac:dyDescent="0.35">
      <c r="B108" s="362">
        <v>106</v>
      </c>
      <c r="C108" s="362" t="s">
        <v>520</v>
      </c>
      <c r="D108" s="362">
        <v>472</v>
      </c>
      <c r="E108" s="362" t="s">
        <v>172</v>
      </c>
      <c r="F108" s="362"/>
      <c r="G108" s="362"/>
      <c r="H108" s="362"/>
      <c r="I108" s="362" t="s">
        <v>24</v>
      </c>
      <c r="J108" s="362" t="s">
        <v>521</v>
      </c>
      <c r="K108" s="361" t="s">
        <v>522</v>
      </c>
      <c r="L108" s="362"/>
      <c r="M108" s="362" t="s">
        <v>90</v>
      </c>
      <c r="N108" s="362" t="s">
        <v>9</v>
      </c>
      <c r="O108" s="362"/>
      <c r="P108" s="362" t="s">
        <v>90</v>
      </c>
      <c r="Q108" s="362" t="s">
        <v>90</v>
      </c>
      <c r="R108" s="362"/>
      <c r="S108" s="361" t="s">
        <v>517</v>
      </c>
      <c r="T108" s="361" t="s">
        <v>62</v>
      </c>
      <c r="U108" s="361" t="s">
        <v>119</v>
      </c>
      <c r="V108" s="362" t="s">
        <v>115</v>
      </c>
      <c r="W108" s="362"/>
      <c r="X108" s="362" t="s">
        <v>9</v>
      </c>
      <c r="Y108" s="362" t="s">
        <v>50</v>
      </c>
      <c r="Z108" s="362" t="s">
        <v>90</v>
      </c>
      <c r="AA108" s="366" t="s">
        <v>90</v>
      </c>
      <c r="AB108" s="370" t="s">
        <v>90</v>
      </c>
      <c r="AC108" s="362"/>
      <c r="AD108" s="362"/>
      <c r="AE108" s="362"/>
      <c r="AF108" s="362"/>
      <c r="AG108" s="362"/>
      <c r="AH108" s="362"/>
      <c r="AI108" s="362" t="str">
        <f t="shared" si="1"/>
        <v>472DWDM</v>
      </c>
      <c r="AJ108" s="362" t="str">
        <f>VLOOKUP(AI108,Table1[[#All],[CONCAT]:[Tfiber]],2,FALSE)</f>
        <v>DWDM</v>
      </c>
      <c r="AK108" s="362" t="s">
        <v>40</v>
      </c>
      <c r="AL108" s="362"/>
      <c r="AM108" s="362"/>
      <c r="AN108" s="362"/>
      <c r="AO108" s="362"/>
      <c r="AP108" s="361"/>
      <c r="AR108">
        <v>1</v>
      </c>
    </row>
    <row r="109" spans="2:44" ht="15" hidden="1" customHeight="1" x14ac:dyDescent="0.35">
      <c r="B109" s="362">
        <v>107</v>
      </c>
      <c r="C109" s="362" t="s">
        <v>523</v>
      </c>
      <c r="D109" s="362">
        <v>472</v>
      </c>
      <c r="E109" s="362" t="s">
        <v>172</v>
      </c>
      <c r="F109" s="362"/>
      <c r="G109" s="362"/>
      <c r="H109" s="362"/>
      <c r="I109" s="362" t="s">
        <v>61</v>
      </c>
      <c r="J109" s="362" t="s">
        <v>524</v>
      </c>
      <c r="K109" s="361" t="s">
        <v>525</v>
      </c>
      <c r="L109" s="362"/>
      <c r="M109" s="362" t="s">
        <v>90</v>
      </c>
      <c r="N109" s="362" t="s">
        <v>9</v>
      </c>
      <c r="O109" s="362" t="s">
        <v>526</v>
      </c>
      <c r="P109" s="362" t="s">
        <v>90</v>
      </c>
      <c r="Q109" s="362" t="s">
        <v>90</v>
      </c>
      <c r="R109" s="362"/>
      <c r="S109" s="361" t="s">
        <v>527</v>
      </c>
      <c r="T109" s="362"/>
      <c r="U109" s="362"/>
      <c r="V109" s="362" t="s">
        <v>120</v>
      </c>
      <c r="W109" s="362"/>
      <c r="X109" s="362" t="s">
        <v>9</v>
      </c>
      <c r="Y109" s="362" t="s">
        <v>528</v>
      </c>
      <c r="Z109" s="362" t="s">
        <v>529</v>
      </c>
      <c r="AA109" s="366">
        <v>45810</v>
      </c>
      <c r="AB109" s="367" t="s">
        <v>530</v>
      </c>
      <c r="AC109" s="362"/>
      <c r="AD109" s="362"/>
      <c r="AE109" s="362"/>
      <c r="AF109" s="362"/>
      <c r="AG109" s="362"/>
      <c r="AH109" s="362"/>
      <c r="AI109" s="362" t="str">
        <f t="shared" si="1"/>
        <v>472GIS</v>
      </c>
      <c r="AJ109" s="362" t="str">
        <f>VLOOKUP(AI109,Table1[[#All],[CONCAT]:[Tfiber]],2,FALSE)</f>
        <v>Applications/Tools</v>
      </c>
      <c r="AK109" s="362" t="e">
        <v>#N/A</v>
      </c>
      <c r="AL109" s="362"/>
      <c r="AM109" s="362"/>
      <c r="AN109" s="362"/>
      <c r="AO109" s="368">
        <v>45810</v>
      </c>
      <c r="AP109" s="361" t="s">
        <v>530</v>
      </c>
      <c r="AQ109" t="s">
        <v>531</v>
      </c>
      <c r="AR109">
        <v>1</v>
      </c>
    </row>
    <row r="110" spans="2:44" ht="15" hidden="1" customHeight="1" x14ac:dyDescent="0.35">
      <c r="B110" s="362">
        <v>108</v>
      </c>
      <c r="C110" s="362" t="s">
        <v>532</v>
      </c>
      <c r="D110" s="362">
        <v>472</v>
      </c>
      <c r="E110" s="362" t="s">
        <v>172</v>
      </c>
      <c r="F110" s="362"/>
      <c r="G110" s="362"/>
      <c r="H110" s="362"/>
      <c r="I110" s="362" t="s">
        <v>61</v>
      </c>
      <c r="J110" s="362" t="s">
        <v>524</v>
      </c>
      <c r="K110" s="361" t="s">
        <v>533</v>
      </c>
      <c r="L110" s="362"/>
      <c r="M110" s="362" t="s">
        <v>90</v>
      </c>
      <c r="N110" s="362" t="s">
        <v>9</v>
      </c>
      <c r="O110" s="362" t="s">
        <v>526</v>
      </c>
      <c r="P110" s="362" t="s">
        <v>90</v>
      </c>
      <c r="Q110" s="362" t="s">
        <v>90</v>
      </c>
      <c r="R110" s="362"/>
      <c r="S110" s="361" t="s">
        <v>527</v>
      </c>
      <c r="T110" s="362"/>
      <c r="U110" s="362"/>
      <c r="V110" s="362" t="s">
        <v>120</v>
      </c>
      <c r="W110" s="362"/>
      <c r="X110" s="362" t="s">
        <v>9</v>
      </c>
      <c r="Y110" s="362" t="s">
        <v>528</v>
      </c>
      <c r="Z110" s="362" t="s">
        <v>529</v>
      </c>
      <c r="AA110" s="366">
        <v>45810</v>
      </c>
      <c r="AB110" s="370" t="s">
        <v>534</v>
      </c>
      <c r="AC110" s="362"/>
      <c r="AD110" s="362"/>
      <c r="AE110" s="362"/>
      <c r="AF110" s="362"/>
      <c r="AG110" s="362"/>
      <c r="AH110" s="362"/>
      <c r="AI110" s="362" t="str">
        <f t="shared" si="1"/>
        <v>472GIS</v>
      </c>
      <c r="AJ110" s="362" t="str">
        <f>VLOOKUP(AI110,Table1[[#All],[CONCAT]:[Tfiber]],2,FALSE)</f>
        <v>Applications/Tools</v>
      </c>
      <c r="AK110" s="362" t="e">
        <v>#N/A</v>
      </c>
      <c r="AL110" s="362"/>
      <c r="AM110" s="362"/>
      <c r="AN110" s="362"/>
      <c r="AO110" s="368">
        <v>45810</v>
      </c>
      <c r="AP110" s="361" t="s">
        <v>534</v>
      </c>
      <c r="AQ110" t="s">
        <v>531</v>
      </c>
      <c r="AR110">
        <v>1</v>
      </c>
    </row>
    <row r="111" spans="2:44" ht="15" customHeight="1" x14ac:dyDescent="0.35">
      <c r="B111" s="362">
        <v>109</v>
      </c>
      <c r="C111" s="362" t="s">
        <v>535</v>
      </c>
      <c r="D111" s="362">
        <v>472</v>
      </c>
      <c r="E111" s="362" t="s">
        <v>172</v>
      </c>
      <c r="F111" s="362"/>
      <c r="G111" s="362"/>
      <c r="H111" s="362"/>
      <c r="I111" s="362" t="s">
        <v>61</v>
      </c>
      <c r="J111" s="362" t="s">
        <v>536</v>
      </c>
      <c r="K111" s="361" t="s">
        <v>537</v>
      </c>
      <c r="L111" s="362"/>
      <c r="M111" s="362" t="s">
        <v>90</v>
      </c>
      <c r="N111" s="362" t="s">
        <v>180</v>
      </c>
      <c r="O111" s="362"/>
      <c r="P111" s="362">
        <v>1</v>
      </c>
      <c r="Q111" s="362" t="s">
        <v>90</v>
      </c>
      <c r="R111" s="362"/>
      <c r="S111" s="361" t="s">
        <v>538</v>
      </c>
      <c r="T111" s="362"/>
      <c r="U111" s="362"/>
      <c r="V111" s="362" t="s">
        <v>120</v>
      </c>
      <c r="W111" s="362"/>
      <c r="X111" s="362"/>
      <c r="Y111" s="362" t="s">
        <v>539</v>
      </c>
      <c r="Z111" s="362" t="s">
        <v>529</v>
      </c>
      <c r="AA111" s="366">
        <v>45810</v>
      </c>
      <c r="AB111" s="367" t="s">
        <v>540</v>
      </c>
      <c r="AC111" s="362"/>
      <c r="AD111" s="362"/>
      <c r="AE111" s="362"/>
      <c r="AF111" s="362"/>
      <c r="AG111" s="362"/>
      <c r="AH111" s="362"/>
      <c r="AI111" s="362" t="str">
        <f t="shared" si="1"/>
        <v>472GIS</v>
      </c>
      <c r="AJ111" s="362" t="str">
        <f>VLOOKUP(AI111,Table1[[#All],[CONCAT]:[Tfiber]],2,FALSE)</f>
        <v>Applications/Tools</v>
      </c>
      <c r="AK111" s="362" t="s">
        <v>39</v>
      </c>
      <c r="AL111" s="362"/>
      <c r="AM111" s="362"/>
      <c r="AN111" s="362"/>
      <c r="AO111" s="368">
        <v>45810</v>
      </c>
      <c r="AP111" s="361" t="s">
        <v>540</v>
      </c>
      <c r="AR111">
        <v>1</v>
      </c>
    </row>
    <row r="112" spans="2:44" ht="15" customHeight="1" x14ac:dyDescent="0.35">
      <c r="B112" s="362">
        <v>110</v>
      </c>
      <c r="C112" s="362" t="s">
        <v>541</v>
      </c>
      <c r="D112" s="362">
        <v>472</v>
      </c>
      <c r="E112" s="362" t="s">
        <v>172</v>
      </c>
      <c r="F112" s="362"/>
      <c r="G112" s="362"/>
      <c r="H112" s="362"/>
      <c r="I112" s="362" t="s">
        <v>61</v>
      </c>
      <c r="J112" s="362" t="s">
        <v>542</v>
      </c>
      <c r="K112" s="361" t="s">
        <v>543</v>
      </c>
      <c r="L112" s="362"/>
      <c r="M112" s="362" t="s">
        <v>90</v>
      </c>
      <c r="N112" s="362" t="s">
        <v>180</v>
      </c>
      <c r="O112" s="362"/>
      <c r="P112" s="362">
        <v>1</v>
      </c>
      <c r="Q112" s="362" t="s">
        <v>90</v>
      </c>
      <c r="R112" s="362"/>
      <c r="S112" s="361" t="s">
        <v>544</v>
      </c>
      <c r="T112" s="362"/>
      <c r="U112" s="362"/>
      <c r="V112" s="362" t="s">
        <v>120</v>
      </c>
      <c r="W112" s="362"/>
      <c r="X112" s="362"/>
      <c r="Y112" s="362" t="s">
        <v>539</v>
      </c>
      <c r="Z112" s="362" t="s">
        <v>529</v>
      </c>
      <c r="AA112" s="366">
        <v>45810</v>
      </c>
      <c r="AB112" s="367" t="s">
        <v>545</v>
      </c>
      <c r="AC112" s="362"/>
      <c r="AD112" s="362"/>
      <c r="AE112" s="362"/>
      <c r="AF112" s="362"/>
      <c r="AG112" s="362"/>
      <c r="AH112" s="362"/>
      <c r="AI112" s="362" t="str">
        <f t="shared" si="1"/>
        <v>472GIS</v>
      </c>
      <c r="AJ112" s="362" t="str">
        <f>VLOOKUP(AI112,Table1[[#All],[CONCAT]:[Tfiber]],2,FALSE)</f>
        <v>Applications/Tools</v>
      </c>
      <c r="AK112" s="362" t="s">
        <v>39</v>
      </c>
      <c r="AL112" s="362"/>
      <c r="AM112" s="362"/>
      <c r="AN112" s="362"/>
      <c r="AO112" s="368">
        <v>45810</v>
      </c>
      <c r="AP112" s="361" t="s">
        <v>545</v>
      </c>
      <c r="AR112">
        <v>1</v>
      </c>
    </row>
    <row r="113" spans="2:44" ht="15" hidden="1" customHeight="1" x14ac:dyDescent="0.35">
      <c r="B113" s="362">
        <v>111</v>
      </c>
      <c r="C113" s="362" t="s">
        <v>546</v>
      </c>
      <c r="D113" s="362">
        <v>472</v>
      </c>
      <c r="E113" s="362" t="s">
        <v>172</v>
      </c>
      <c r="F113" s="362"/>
      <c r="G113" s="362"/>
      <c r="H113" s="362"/>
      <c r="I113" s="362" t="s">
        <v>61</v>
      </c>
      <c r="J113" s="362" t="s">
        <v>542</v>
      </c>
      <c r="K113" s="361" t="s">
        <v>547</v>
      </c>
      <c r="L113" s="362"/>
      <c r="M113" s="362" t="s">
        <v>90</v>
      </c>
      <c r="N113" s="362" t="s">
        <v>9</v>
      </c>
      <c r="O113" s="362"/>
      <c r="P113" s="362" t="s">
        <v>90</v>
      </c>
      <c r="Q113" s="362" t="s">
        <v>90</v>
      </c>
      <c r="R113" s="362"/>
      <c r="S113" s="361" t="s">
        <v>548</v>
      </c>
      <c r="T113" s="362"/>
      <c r="U113" s="362"/>
      <c r="V113" s="362" t="s">
        <v>120</v>
      </c>
      <c r="W113" s="362"/>
      <c r="X113" s="362"/>
      <c r="Y113" s="362" t="s">
        <v>539</v>
      </c>
      <c r="Z113" s="362" t="s">
        <v>549</v>
      </c>
      <c r="AA113" s="366">
        <v>45845</v>
      </c>
      <c r="AB113" s="367" t="s">
        <v>550</v>
      </c>
      <c r="AC113" s="362"/>
      <c r="AD113" s="362"/>
      <c r="AE113" s="362"/>
      <c r="AF113" s="362"/>
      <c r="AG113" s="362"/>
      <c r="AH113" s="362"/>
      <c r="AI113" s="362" t="str">
        <f t="shared" si="1"/>
        <v>472GIS</v>
      </c>
      <c r="AJ113" s="362" t="str">
        <f>VLOOKUP(AI113,Table1[[#All],[CONCAT]:[Tfiber]],2,FALSE)</f>
        <v>Applications/Tools</v>
      </c>
      <c r="AK113" s="362" t="s">
        <v>39</v>
      </c>
      <c r="AL113" s="362"/>
      <c r="AM113" s="362"/>
      <c r="AN113" s="362"/>
      <c r="AO113" s="368">
        <v>45845</v>
      </c>
      <c r="AP113" s="361" t="s">
        <v>550</v>
      </c>
      <c r="AR113">
        <v>1</v>
      </c>
    </row>
    <row r="114" spans="2:44" ht="15" hidden="1" customHeight="1" x14ac:dyDescent="0.35">
      <c r="B114" s="362">
        <v>112</v>
      </c>
      <c r="C114" s="362" t="s">
        <v>551</v>
      </c>
      <c r="D114" s="362">
        <v>472</v>
      </c>
      <c r="E114" s="362" t="s">
        <v>172</v>
      </c>
      <c r="F114" s="362"/>
      <c r="G114" s="362"/>
      <c r="H114" s="362"/>
      <c r="I114" s="362" t="s">
        <v>61</v>
      </c>
      <c r="J114" s="362" t="s">
        <v>542</v>
      </c>
      <c r="K114" s="361" t="s">
        <v>552</v>
      </c>
      <c r="L114" s="362"/>
      <c r="M114" s="362" t="s">
        <v>90</v>
      </c>
      <c r="N114" s="362" t="s">
        <v>9</v>
      </c>
      <c r="O114" s="362"/>
      <c r="P114" s="362" t="s">
        <v>90</v>
      </c>
      <c r="Q114" s="362" t="s">
        <v>90</v>
      </c>
      <c r="R114" s="362"/>
      <c r="S114" s="361" t="s">
        <v>553</v>
      </c>
      <c r="T114" s="369"/>
      <c r="U114" s="369"/>
      <c r="V114" s="362" t="s">
        <v>120</v>
      </c>
      <c r="W114" s="362"/>
      <c r="X114" s="362"/>
      <c r="Y114" s="362" t="s">
        <v>539</v>
      </c>
      <c r="Z114" s="362" t="s">
        <v>90</v>
      </c>
      <c r="AA114" s="366" t="s">
        <v>90</v>
      </c>
      <c r="AB114" s="367" t="s">
        <v>554</v>
      </c>
      <c r="AC114" s="362"/>
      <c r="AD114" s="362"/>
      <c r="AE114" s="362"/>
      <c r="AF114" s="362"/>
      <c r="AG114" s="362"/>
      <c r="AH114" s="362"/>
      <c r="AI114" s="362" t="str">
        <f t="shared" si="1"/>
        <v>472GIS</v>
      </c>
      <c r="AJ114" s="362" t="str">
        <f>VLOOKUP(AI114,Table1[[#All],[CONCAT]:[Tfiber]],2,FALSE)</f>
        <v>Applications/Tools</v>
      </c>
      <c r="AK114" s="362" t="s">
        <v>39</v>
      </c>
      <c r="AL114" s="362"/>
      <c r="AM114" s="362"/>
      <c r="AN114" s="362"/>
      <c r="AO114" s="362" t="s">
        <v>555</v>
      </c>
      <c r="AP114" s="361" t="s">
        <v>554</v>
      </c>
      <c r="AR114">
        <v>1</v>
      </c>
    </row>
    <row r="115" spans="2:44" ht="15" customHeight="1" x14ac:dyDescent="0.35">
      <c r="B115" s="362">
        <v>113</v>
      </c>
      <c r="C115" s="362" t="s">
        <v>556</v>
      </c>
      <c r="D115" s="362">
        <v>472</v>
      </c>
      <c r="E115" s="362" t="s">
        <v>172</v>
      </c>
      <c r="F115" s="362"/>
      <c r="G115" s="362"/>
      <c r="H115" s="362"/>
      <c r="I115" s="362" t="s">
        <v>61</v>
      </c>
      <c r="J115" s="362" t="s">
        <v>542</v>
      </c>
      <c r="K115" s="361" t="s">
        <v>557</v>
      </c>
      <c r="L115" s="362"/>
      <c r="M115" s="362" t="s">
        <v>90</v>
      </c>
      <c r="N115" s="362" t="s">
        <v>180</v>
      </c>
      <c r="O115" s="362"/>
      <c r="P115" s="362">
        <v>1</v>
      </c>
      <c r="Q115" s="362" t="s">
        <v>90</v>
      </c>
      <c r="R115" s="362"/>
      <c r="S115" s="361"/>
      <c r="T115" s="362"/>
      <c r="U115" s="362"/>
      <c r="V115" s="362" t="s">
        <v>120</v>
      </c>
      <c r="W115" s="362"/>
      <c r="X115" s="362"/>
      <c r="Y115" s="362" t="s">
        <v>539</v>
      </c>
      <c r="Z115" s="362" t="s">
        <v>529</v>
      </c>
      <c r="AA115" s="366">
        <v>45810</v>
      </c>
      <c r="AB115" s="367" t="s">
        <v>558</v>
      </c>
      <c r="AC115" s="362"/>
      <c r="AD115" s="362"/>
      <c r="AE115" s="362"/>
      <c r="AF115" s="362"/>
      <c r="AG115" s="362"/>
      <c r="AH115" s="362"/>
      <c r="AI115" s="362" t="str">
        <f t="shared" si="1"/>
        <v>472GIS</v>
      </c>
      <c r="AJ115" s="362" t="str">
        <f>VLOOKUP(AI115,Table1[[#All],[CONCAT]:[Tfiber]],2,FALSE)</f>
        <v>Applications/Tools</v>
      </c>
      <c r="AK115" s="362" t="s">
        <v>39</v>
      </c>
      <c r="AL115" s="362"/>
      <c r="AM115" s="362"/>
      <c r="AN115" s="362"/>
      <c r="AO115" s="368">
        <v>45810</v>
      </c>
      <c r="AP115" s="361" t="s">
        <v>558</v>
      </c>
      <c r="AR115">
        <v>1</v>
      </c>
    </row>
    <row r="116" spans="2:44" ht="15" customHeight="1" x14ac:dyDescent="0.35">
      <c r="B116" s="362">
        <v>114</v>
      </c>
      <c r="C116" s="362" t="s">
        <v>559</v>
      </c>
      <c r="D116" s="362">
        <v>472</v>
      </c>
      <c r="E116" s="362" t="s">
        <v>172</v>
      </c>
      <c r="F116" s="362"/>
      <c r="G116" s="362"/>
      <c r="H116" s="362"/>
      <c r="I116" s="362" t="s">
        <v>61</v>
      </c>
      <c r="J116" s="362" t="s">
        <v>542</v>
      </c>
      <c r="K116" s="361" t="s">
        <v>560</v>
      </c>
      <c r="L116" s="362"/>
      <c r="M116" s="362" t="s">
        <v>90</v>
      </c>
      <c r="N116" s="362" t="s">
        <v>180</v>
      </c>
      <c r="O116" s="362"/>
      <c r="P116" s="362">
        <v>1</v>
      </c>
      <c r="Q116" s="362" t="s">
        <v>90</v>
      </c>
      <c r="R116" s="362"/>
      <c r="S116" s="361" t="s">
        <v>561</v>
      </c>
      <c r="T116" s="362"/>
      <c r="U116" s="362"/>
      <c r="V116" s="362" t="s">
        <v>120</v>
      </c>
      <c r="W116" s="362"/>
      <c r="X116" s="362"/>
      <c r="Y116" s="362" t="s">
        <v>539</v>
      </c>
      <c r="Z116" s="362" t="s">
        <v>529</v>
      </c>
      <c r="AA116" s="366">
        <v>45810</v>
      </c>
      <c r="AB116" s="367" t="s">
        <v>562</v>
      </c>
      <c r="AC116" s="362"/>
      <c r="AD116" s="362"/>
      <c r="AE116" s="362"/>
      <c r="AF116" s="362"/>
      <c r="AG116" s="362"/>
      <c r="AH116" s="362"/>
      <c r="AI116" s="362" t="str">
        <f t="shared" si="1"/>
        <v>472GIS</v>
      </c>
      <c r="AJ116" s="362" t="str">
        <f>VLOOKUP(AI116,Table1[[#All],[CONCAT]:[Tfiber]],2,FALSE)</f>
        <v>Applications/Tools</v>
      </c>
      <c r="AK116" s="362" t="s">
        <v>39</v>
      </c>
      <c r="AL116" s="362"/>
      <c r="AM116" s="362"/>
      <c r="AN116" s="362"/>
      <c r="AO116" s="368">
        <v>45810</v>
      </c>
      <c r="AP116" s="361" t="s">
        <v>562</v>
      </c>
      <c r="AR116">
        <v>1</v>
      </c>
    </row>
    <row r="117" spans="2:44" ht="15" customHeight="1" x14ac:dyDescent="0.35">
      <c r="B117" s="362">
        <v>115</v>
      </c>
      <c r="C117" s="362" t="s">
        <v>563</v>
      </c>
      <c r="D117" s="362">
        <v>472</v>
      </c>
      <c r="E117" s="362" t="s">
        <v>172</v>
      </c>
      <c r="F117" s="362"/>
      <c r="G117" s="362"/>
      <c r="H117" s="362"/>
      <c r="I117" s="362" t="s">
        <v>61</v>
      </c>
      <c r="J117" s="362" t="s">
        <v>542</v>
      </c>
      <c r="K117" s="361" t="s">
        <v>564</v>
      </c>
      <c r="L117" s="362"/>
      <c r="M117" s="362" t="s">
        <v>90</v>
      </c>
      <c r="N117" s="362" t="s">
        <v>180</v>
      </c>
      <c r="O117" s="362"/>
      <c r="P117" s="362">
        <v>1</v>
      </c>
      <c r="Q117" s="362" t="s">
        <v>90</v>
      </c>
      <c r="R117" s="362"/>
      <c r="S117" s="361" t="s">
        <v>565</v>
      </c>
      <c r="T117" s="362"/>
      <c r="U117" s="362"/>
      <c r="V117" s="362" t="s">
        <v>120</v>
      </c>
      <c r="W117" s="362"/>
      <c r="X117" s="362"/>
      <c r="Y117" s="362" t="s">
        <v>539</v>
      </c>
      <c r="Z117" s="362" t="s">
        <v>529</v>
      </c>
      <c r="AA117" s="366">
        <v>45810</v>
      </c>
      <c r="AB117" s="367" t="s">
        <v>566</v>
      </c>
      <c r="AC117" s="362"/>
      <c r="AD117" s="362"/>
      <c r="AE117" s="362"/>
      <c r="AF117" s="362"/>
      <c r="AG117" s="362"/>
      <c r="AH117" s="362"/>
      <c r="AI117" s="362" t="str">
        <f t="shared" si="1"/>
        <v>472GIS</v>
      </c>
      <c r="AJ117" s="362" t="str">
        <f>VLOOKUP(AI117,Table1[[#All],[CONCAT]:[Tfiber]],2,FALSE)</f>
        <v>Applications/Tools</v>
      </c>
      <c r="AK117" s="362" t="s">
        <v>39</v>
      </c>
      <c r="AL117" s="362"/>
      <c r="AM117" s="362"/>
      <c r="AN117" s="362"/>
      <c r="AO117" s="368">
        <v>45810</v>
      </c>
      <c r="AP117" s="361" t="s">
        <v>566</v>
      </c>
      <c r="AR117">
        <v>1</v>
      </c>
    </row>
    <row r="118" spans="2:44" ht="15" hidden="1" customHeight="1" x14ac:dyDescent="0.35">
      <c r="B118" s="362">
        <v>116</v>
      </c>
      <c r="C118" s="362" t="s">
        <v>567</v>
      </c>
      <c r="D118" s="362">
        <v>472</v>
      </c>
      <c r="E118" s="362" t="s">
        <v>172</v>
      </c>
      <c r="F118" s="362"/>
      <c r="G118" s="362"/>
      <c r="H118" s="362"/>
      <c r="I118" s="362" t="s">
        <v>61</v>
      </c>
      <c r="J118" s="362" t="s">
        <v>568</v>
      </c>
      <c r="K118" s="361" t="s">
        <v>569</v>
      </c>
      <c r="L118" s="362"/>
      <c r="M118" s="362" t="s">
        <v>90</v>
      </c>
      <c r="N118" s="362" t="s">
        <v>9</v>
      </c>
      <c r="O118" s="362"/>
      <c r="P118" s="362" t="s">
        <v>90</v>
      </c>
      <c r="Q118" s="362" t="s">
        <v>90</v>
      </c>
      <c r="R118" s="362"/>
      <c r="S118" s="361" t="e">
        <v>#N/A</v>
      </c>
      <c r="T118" s="362"/>
      <c r="U118" s="362"/>
      <c r="V118" s="362" t="s">
        <v>120</v>
      </c>
      <c r="W118" s="362"/>
      <c r="X118" s="362"/>
      <c r="Y118" s="362" t="s">
        <v>539</v>
      </c>
      <c r="Z118" s="362" t="s">
        <v>570</v>
      </c>
      <c r="AA118" s="366">
        <v>45847</v>
      </c>
      <c r="AB118" s="367" t="s">
        <v>571</v>
      </c>
      <c r="AC118" s="362"/>
      <c r="AD118" s="362"/>
      <c r="AE118" s="362"/>
      <c r="AF118" s="362"/>
      <c r="AG118" s="362"/>
      <c r="AH118" s="362"/>
      <c r="AI118" s="362" t="str">
        <f t="shared" si="1"/>
        <v>472GIS</v>
      </c>
      <c r="AJ118" s="362" t="str">
        <f>VLOOKUP(AI118,Table1[[#All],[CONCAT]:[Tfiber]],2,FALSE)</f>
        <v>Applications/Tools</v>
      </c>
      <c r="AK118" s="362" t="s">
        <v>39</v>
      </c>
      <c r="AL118" s="362"/>
      <c r="AM118" s="362"/>
      <c r="AN118" s="362"/>
      <c r="AO118" s="368">
        <v>45847</v>
      </c>
      <c r="AP118" s="361" t="s">
        <v>571</v>
      </c>
      <c r="AR118">
        <v>1</v>
      </c>
    </row>
    <row r="119" spans="2:44" ht="15" hidden="1" customHeight="1" x14ac:dyDescent="0.35">
      <c r="B119" s="362">
        <v>117</v>
      </c>
      <c r="C119" s="362" t="s">
        <v>572</v>
      </c>
      <c r="D119" s="362">
        <v>472</v>
      </c>
      <c r="E119" s="362" t="s">
        <v>172</v>
      </c>
      <c r="F119" s="362"/>
      <c r="G119" s="362"/>
      <c r="H119" s="362"/>
      <c r="I119" s="362" t="s">
        <v>61</v>
      </c>
      <c r="J119" s="362" t="s">
        <v>568</v>
      </c>
      <c r="K119" s="361" t="s">
        <v>573</v>
      </c>
      <c r="L119" s="362"/>
      <c r="M119" s="362" t="s">
        <v>90</v>
      </c>
      <c r="N119" s="362" t="s">
        <v>9</v>
      </c>
      <c r="O119" s="362"/>
      <c r="P119" s="362" t="s">
        <v>90</v>
      </c>
      <c r="Q119" s="362" t="s">
        <v>90</v>
      </c>
      <c r="R119" s="362"/>
      <c r="S119" s="361" t="s">
        <v>574</v>
      </c>
      <c r="T119" s="362"/>
      <c r="U119" s="362"/>
      <c r="V119" s="362" t="s">
        <v>120</v>
      </c>
      <c r="W119" s="362"/>
      <c r="X119" s="362"/>
      <c r="Y119" s="362" t="s">
        <v>539</v>
      </c>
      <c r="Z119" s="362" t="s">
        <v>570</v>
      </c>
      <c r="AA119" s="366">
        <v>45847</v>
      </c>
      <c r="AB119" s="367" t="s">
        <v>575</v>
      </c>
      <c r="AC119" s="362"/>
      <c r="AD119" s="362"/>
      <c r="AE119" s="362"/>
      <c r="AF119" s="362"/>
      <c r="AG119" s="362"/>
      <c r="AH119" s="362"/>
      <c r="AI119" s="362" t="str">
        <f t="shared" si="1"/>
        <v>472GIS</v>
      </c>
      <c r="AJ119" s="362" t="str">
        <f>VLOOKUP(AI119,Table1[[#All],[CONCAT]:[Tfiber]],2,FALSE)</f>
        <v>Applications/Tools</v>
      </c>
      <c r="AK119" s="362" t="s">
        <v>39</v>
      </c>
      <c r="AL119" s="362"/>
      <c r="AM119" s="362"/>
      <c r="AN119" s="362"/>
      <c r="AO119" s="368">
        <v>45847</v>
      </c>
      <c r="AP119" s="361" t="s">
        <v>575</v>
      </c>
      <c r="AR119">
        <v>1</v>
      </c>
    </row>
    <row r="120" spans="2:44" ht="15" customHeight="1" x14ac:dyDescent="0.35">
      <c r="B120" s="362">
        <v>118</v>
      </c>
      <c r="C120" s="362" t="s">
        <v>576</v>
      </c>
      <c r="D120" s="362">
        <v>472</v>
      </c>
      <c r="E120" s="362" t="s">
        <v>172</v>
      </c>
      <c r="F120" s="362"/>
      <c r="G120" s="362"/>
      <c r="H120" s="362"/>
      <c r="I120" s="362" t="s">
        <v>61</v>
      </c>
      <c r="J120" s="362" t="s">
        <v>536</v>
      </c>
      <c r="K120" s="361" t="s">
        <v>577</v>
      </c>
      <c r="L120" s="362"/>
      <c r="M120" s="362" t="s">
        <v>90</v>
      </c>
      <c r="N120" s="362" t="s">
        <v>180</v>
      </c>
      <c r="O120" s="362"/>
      <c r="P120" s="362">
        <v>1</v>
      </c>
      <c r="Q120" s="362" t="s">
        <v>90</v>
      </c>
      <c r="R120" s="362"/>
      <c r="S120" s="361"/>
      <c r="T120" s="362"/>
      <c r="U120" s="362"/>
      <c r="V120" s="362" t="s">
        <v>120</v>
      </c>
      <c r="W120" s="362"/>
      <c r="X120" s="362"/>
      <c r="Y120" s="362" t="s">
        <v>539</v>
      </c>
      <c r="Z120" s="362" t="s">
        <v>529</v>
      </c>
      <c r="AA120" s="366">
        <v>45810</v>
      </c>
      <c r="AB120" s="367" t="s">
        <v>578</v>
      </c>
      <c r="AC120" s="362"/>
      <c r="AD120" s="362"/>
      <c r="AE120" s="362"/>
      <c r="AF120" s="362"/>
      <c r="AG120" s="362"/>
      <c r="AH120" s="362"/>
      <c r="AI120" s="362" t="str">
        <f t="shared" si="1"/>
        <v>472GIS</v>
      </c>
      <c r="AJ120" s="362" t="str">
        <f>VLOOKUP(AI120,Table1[[#All],[CONCAT]:[Tfiber]],2,FALSE)</f>
        <v>Applications/Tools</v>
      </c>
      <c r="AK120" s="362" t="s">
        <v>39</v>
      </c>
      <c r="AL120" s="362"/>
      <c r="AM120" s="362"/>
      <c r="AN120" s="362"/>
      <c r="AO120" s="368">
        <v>45810</v>
      </c>
      <c r="AP120" s="361" t="s">
        <v>578</v>
      </c>
      <c r="AR120">
        <v>1</v>
      </c>
    </row>
    <row r="121" spans="2:44" ht="15" customHeight="1" x14ac:dyDescent="0.35">
      <c r="B121" s="362">
        <v>119</v>
      </c>
      <c r="C121" s="362" t="s">
        <v>579</v>
      </c>
      <c r="D121" s="362">
        <v>472</v>
      </c>
      <c r="E121" s="362" t="s">
        <v>172</v>
      </c>
      <c r="F121" s="362"/>
      <c r="G121" s="362"/>
      <c r="H121" s="362"/>
      <c r="I121" s="362" t="s">
        <v>61</v>
      </c>
      <c r="J121" s="362" t="s">
        <v>536</v>
      </c>
      <c r="K121" s="361" t="s">
        <v>580</v>
      </c>
      <c r="L121" s="362"/>
      <c r="M121" s="362" t="s">
        <v>90</v>
      </c>
      <c r="N121" s="362" t="s">
        <v>180</v>
      </c>
      <c r="O121" s="362"/>
      <c r="P121" s="362">
        <v>1</v>
      </c>
      <c r="Q121" s="362" t="s">
        <v>90</v>
      </c>
      <c r="R121" s="362"/>
      <c r="S121" s="361"/>
      <c r="T121" s="362"/>
      <c r="U121" s="362"/>
      <c r="V121" s="362" t="s">
        <v>120</v>
      </c>
      <c r="W121" s="362"/>
      <c r="X121" s="362"/>
      <c r="Y121" s="362" t="s">
        <v>539</v>
      </c>
      <c r="Z121" s="362" t="s">
        <v>529</v>
      </c>
      <c r="AA121" s="366">
        <v>45810</v>
      </c>
      <c r="AB121" s="367" t="s">
        <v>581</v>
      </c>
      <c r="AC121" s="362"/>
      <c r="AD121" s="362"/>
      <c r="AE121" s="362"/>
      <c r="AF121" s="362"/>
      <c r="AG121" s="362"/>
      <c r="AH121" s="362"/>
      <c r="AI121" s="362" t="str">
        <f t="shared" si="1"/>
        <v>472GIS</v>
      </c>
      <c r="AJ121" s="362" t="str">
        <f>VLOOKUP(AI121,Table1[[#All],[CONCAT]:[Tfiber]],2,FALSE)</f>
        <v>Applications/Tools</v>
      </c>
      <c r="AK121" s="362" t="s">
        <v>39</v>
      </c>
      <c r="AL121" s="362"/>
      <c r="AM121" s="362"/>
      <c r="AN121" s="362"/>
      <c r="AO121" s="368">
        <v>45810</v>
      </c>
      <c r="AP121" s="361" t="s">
        <v>581</v>
      </c>
      <c r="AR121">
        <v>1</v>
      </c>
    </row>
    <row r="122" spans="2:44" ht="15" customHeight="1" x14ac:dyDescent="0.35">
      <c r="B122" s="362">
        <v>120</v>
      </c>
      <c r="C122" s="362" t="s">
        <v>582</v>
      </c>
      <c r="D122" s="362">
        <v>472</v>
      </c>
      <c r="E122" s="362" t="s">
        <v>172</v>
      </c>
      <c r="F122" s="362"/>
      <c r="G122" s="362"/>
      <c r="H122" s="362"/>
      <c r="I122" s="362" t="s">
        <v>61</v>
      </c>
      <c r="J122" s="362" t="s">
        <v>536</v>
      </c>
      <c r="K122" s="361" t="s">
        <v>583</v>
      </c>
      <c r="L122" s="362"/>
      <c r="M122" s="362" t="s">
        <v>90</v>
      </c>
      <c r="N122" s="362" t="s">
        <v>180</v>
      </c>
      <c r="O122" s="362"/>
      <c r="P122" s="362">
        <v>1</v>
      </c>
      <c r="Q122" s="362" t="s">
        <v>90</v>
      </c>
      <c r="R122" s="362"/>
      <c r="S122" s="361"/>
      <c r="T122" s="362"/>
      <c r="U122" s="362"/>
      <c r="V122" s="362" t="s">
        <v>120</v>
      </c>
      <c r="W122" s="362"/>
      <c r="X122" s="362"/>
      <c r="Y122" s="362" t="s">
        <v>539</v>
      </c>
      <c r="Z122" s="362" t="s">
        <v>529</v>
      </c>
      <c r="AA122" s="366">
        <v>45810</v>
      </c>
      <c r="AB122" s="367" t="s">
        <v>584</v>
      </c>
      <c r="AC122" s="362"/>
      <c r="AD122" s="362"/>
      <c r="AE122" s="362"/>
      <c r="AF122" s="362"/>
      <c r="AG122" s="362"/>
      <c r="AH122" s="362"/>
      <c r="AI122" s="362" t="str">
        <f t="shared" si="1"/>
        <v>472GIS</v>
      </c>
      <c r="AJ122" s="362" t="str">
        <f>VLOOKUP(AI122,Table1[[#All],[CONCAT]:[Tfiber]],2,FALSE)</f>
        <v>Applications/Tools</v>
      </c>
      <c r="AK122" s="362" t="s">
        <v>39</v>
      </c>
      <c r="AL122" s="362"/>
      <c r="AM122" s="362"/>
      <c r="AN122" s="362"/>
      <c r="AO122" s="368">
        <v>45810</v>
      </c>
      <c r="AP122" s="361" t="s">
        <v>584</v>
      </c>
      <c r="AR122">
        <v>1</v>
      </c>
    </row>
    <row r="123" spans="2:44" ht="15" customHeight="1" x14ac:dyDescent="0.35">
      <c r="B123" s="362">
        <v>121</v>
      </c>
      <c r="C123" s="362" t="s">
        <v>585</v>
      </c>
      <c r="D123" s="362">
        <v>472</v>
      </c>
      <c r="E123" s="362" t="s">
        <v>172</v>
      </c>
      <c r="F123" s="362"/>
      <c r="G123" s="362"/>
      <c r="H123" s="362"/>
      <c r="I123" s="362" t="s">
        <v>61</v>
      </c>
      <c r="J123" s="362" t="s">
        <v>536</v>
      </c>
      <c r="K123" s="361" t="s">
        <v>586</v>
      </c>
      <c r="L123" s="362"/>
      <c r="M123" s="362" t="s">
        <v>90</v>
      </c>
      <c r="N123" s="362" t="s">
        <v>180</v>
      </c>
      <c r="O123" s="362"/>
      <c r="P123" s="362">
        <v>1</v>
      </c>
      <c r="Q123" s="362" t="s">
        <v>90</v>
      </c>
      <c r="R123" s="362"/>
      <c r="S123" s="361"/>
      <c r="T123" s="362"/>
      <c r="U123" s="362"/>
      <c r="V123" s="362" t="s">
        <v>120</v>
      </c>
      <c r="W123" s="362"/>
      <c r="X123" s="362"/>
      <c r="Y123" s="362" t="s">
        <v>539</v>
      </c>
      <c r="Z123" s="362" t="s">
        <v>529</v>
      </c>
      <c r="AA123" s="366">
        <v>45810</v>
      </c>
      <c r="AB123" s="367" t="s">
        <v>587</v>
      </c>
      <c r="AC123" s="362"/>
      <c r="AD123" s="362"/>
      <c r="AE123" s="362"/>
      <c r="AF123" s="362"/>
      <c r="AG123" s="362"/>
      <c r="AH123" s="362"/>
      <c r="AI123" s="362" t="str">
        <f t="shared" si="1"/>
        <v>472GIS</v>
      </c>
      <c r="AJ123" s="362" t="str">
        <f>VLOOKUP(AI123,Table1[[#All],[CONCAT]:[Tfiber]],2,FALSE)</f>
        <v>Applications/Tools</v>
      </c>
      <c r="AK123" s="362" t="s">
        <v>39</v>
      </c>
      <c r="AL123" s="362"/>
      <c r="AM123" s="362"/>
      <c r="AN123" s="362"/>
      <c r="AO123" s="368">
        <v>45810</v>
      </c>
      <c r="AP123" s="361" t="s">
        <v>587</v>
      </c>
      <c r="AR123">
        <v>1</v>
      </c>
    </row>
    <row r="124" spans="2:44" ht="15" customHeight="1" x14ac:dyDescent="0.35">
      <c r="B124" s="362">
        <v>122</v>
      </c>
      <c r="C124" s="362" t="s">
        <v>588</v>
      </c>
      <c r="D124" s="362">
        <v>472</v>
      </c>
      <c r="E124" s="362" t="s">
        <v>172</v>
      </c>
      <c r="F124" s="362"/>
      <c r="G124" s="362"/>
      <c r="H124" s="362"/>
      <c r="I124" s="362" t="s">
        <v>61</v>
      </c>
      <c r="J124" s="362" t="s">
        <v>536</v>
      </c>
      <c r="K124" s="361" t="s">
        <v>589</v>
      </c>
      <c r="L124" s="362"/>
      <c r="M124" s="362" t="s">
        <v>90</v>
      </c>
      <c r="N124" s="362" t="s">
        <v>180</v>
      </c>
      <c r="O124" s="362"/>
      <c r="P124" s="362">
        <v>1</v>
      </c>
      <c r="Q124" s="362" t="s">
        <v>90</v>
      </c>
      <c r="R124" s="362"/>
      <c r="S124" s="361"/>
      <c r="T124" s="362"/>
      <c r="U124" s="362"/>
      <c r="V124" s="362" t="s">
        <v>120</v>
      </c>
      <c r="W124" s="362"/>
      <c r="X124" s="362"/>
      <c r="Y124" s="362" t="s">
        <v>539</v>
      </c>
      <c r="Z124" s="362" t="s">
        <v>529</v>
      </c>
      <c r="AA124" s="366">
        <v>45810</v>
      </c>
      <c r="AB124" s="367" t="s">
        <v>590</v>
      </c>
      <c r="AC124" s="362"/>
      <c r="AD124" s="362"/>
      <c r="AE124" s="362"/>
      <c r="AF124" s="362"/>
      <c r="AG124" s="362"/>
      <c r="AH124" s="362"/>
      <c r="AI124" s="362" t="str">
        <f t="shared" si="1"/>
        <v>472GIS</v>
      </c>
      <c r="AJ124" s="362" t="str">
        <f>VLOOKUP(AI124,Table1[[#All],[CONCAT]:[Tfiber]],2,FALSE)</f>
        <v>Applications/Tools</v>
      </c>
      <c r="AK124" s="362" t="s">
        <v>39</v>
      </c>
      <c r="AL124" s="362"/>
      <c r="AM124" s="362"/>
      <c r="AN124" s="362"/>
      <c r="AO124" s="368">
        <v>45810</v>
      </c>
      <c r="AP124" s="361" t="s">
        <v>590</v>
      </c>
      <c r="AR124">
        <v>1</v>
      </c>
    </row>
    <row r="125" spans="2:44" ht="15" customHeight="1" x14ac:dyDescent="0.35">
      <c r="B125" s="362">
        <v>123</v>
      </c>
      <c r="C125" s="362" t="s">
        <v>591</v>
      </c>
      <c r="D125" s="362">
        <v>472</v>
      </c>
      <c r="E125" s="362" t="s">
        <v>172</v>
      </c>
      <c r="F125" s="362"/>
      <c r="G125" s="362"/>
      <c r="H125" s="362"/>
      <c r="I125" s="362" t="s">
        <v>61</v>
      </c>
      <c r="J125" s="362" t="s">
        <v>536</v>
      </c>
      <c r="K125" s="361" t="s">
        <v>592</v>
      </c>
      <c r="L125" s="362"/>
      <c r="M125" s="362" t="s">
        <v>90</v>
      </c>
      <c r="N125" s="362" t="s">
        <v>180</v>
      </c>
      <c r="O125" s="362"/>
      <c r="P125" s="362">
        <v>1</v>
      </c>
      <c r="Q125" s="362" t="s">
        <v>90</v>
      </c>
      <c r="R125" s="362"/>
      <c r="S125" s="361"/>
      <c r="T125" s="362"/>
      <c r="U125" s="362"/>
      <c r="V125" s="362" t="s">
        <v>120</v>
      </c>
      <c r="W125" s="362"/>
      <c r="X125" s="362"/>
      <c r="Y125" s="362" t="s">
        <v>539</v>
      </c>
      <c r="Z125" s="362" t="s">
        <v>529</v>
      </c>
      <c r="AA125" s="366">
        <v>45810</v>
      </c>
      <c r="AB125" s="367" t="s">
        <v>584</v>
      </c>
      <c r="AC125" s="362"/>
      <c r="AD125" s="362"/>
      <c r="AE125" s="362"/>
      <c r="AF125" s="362"/>
      <c r="AG125" s="362"/>
      <c r="AH125" s="362"/>
      <c r="AI125" s="362" t="str">
        <f t="shared" si="1"/>
        <v>472GIS</v>
      </c>
      <c r="AJ125" s="362" t="str">
        <f>VLOOKUP(AI125,Table1[[#All],[CONCAT]:[Tfiber]],2,FALSE)</f>
        <v>Applications/Tools</v>
      </c>
      <c r="AK125" s="362" t="s">
        <v>39</v>
      </c>
      <c r="AL125" s="362"/>
      <c r="AM125" s="362"/>
      <c r="AN125" s="362"/>
      <c r="AO125" s="368">
        <v>45810</v>
      </c>
      <c r="AP125" s="361" t="s">
        <v>584</v>
      </c>
      <c r="AR125">
        <v>1</v>
      </c>
    </row>
    <row r="126" spans="2:44" ht="15" customHeight="1" x14ac:dyDescent="0.35">
      <c r="B126" s="362">
        <v>124</v>
      </c>
      <c r="C126" s="362" t="s">
        <v>593</v>
      </c>
      <c r="D126" s="362">
        <v>472</v>
      </c>
      <c r="E126" s="362" t="s">
        <v>172</v>
      </c>
      <c r="F126" s="362"/>
      <c r="G126" s="362"/>
      <c r="H126" s="362"/>
      <c r="I126" s="362" t="s">
        <v>61</v>
      </c>
      <c r="J126" s="362" t="s">
        <v>536</v>
      </c>
      <c r="K126" s="361" t="s">
        <v>594</v>
      </c>
      <c r="L126" s="362"/>
      <c r="M126" s="362" t="s">
        <v>90</v>
      </c>
      <c r="N126" s="362" t="s">
        <v>180</v>
      </c>
      <c r="O126" s="362"/>
      <c r="P126" s="362">
        <v>1</v>
      </c>
      <c r="Q126" s="362" t="s">
        <v>90</v>
      </c>
      <c r="R126" s="362"/>
      <c r="S126" s="361"/>
      <c r="T126" s="362"/>
      <c r="U126" s="362"/>
      <c r="V126" s="362" t="s">
        <v>120</v>
      </c>
      <c r="W126" s="362"/>
      <c r="X126" s="362"/>
      <c r="Y126" s="362" t="s">
        <v>539</v>
      </c>
      <c r="Z126" s="362" t="s">
        <v>529</v>
      </c>
      <c r="AA126" s="366">
        <v>45810</v>
      </c>
      <c r="AB126" s="367" t="s">
        <v>584</v>
      </c>
      <c r="AC126" s="362"/>
      <c r="AD126" s="362"/>
      <c r="AE126" s="362"/>
      <c r="AF126" s="362"/>
      <c r="AG126" s="362"/>
      <c r="AH126" s="362"/>
      <c r="AI126" s="362" t="str">
        <f t="shared" si="1"/>
        <v>472GIS</v>
      </c>
      <c r="AJ126" s="362" t="str">
        <f>VLOOKUP(AI126,Table1[[#All],[CONCAT]:[Tfiber]],2,FALSE)</f>
        <v>Applications/Tools</v>
      </c>
      <c r="AK126" s="362" t="s">
        <v>39</v>
      </c>
      <c r="AL126" s="362"/>
      <c r="AM126" s="362"/>
      <c r="AN126" s="362"/>
      <c r="AO126" s="368">
        <v>45810</v>
      </c>
      <c r="AP126" s="361" t="s">
        <v>584</v>
      </c>
      <c r="AR126">
        <v>1</v>
      </c>
    </row>
    <row r="127" spans="2:44" ht="15" customHeight="1" x14ac:dyDescent="0.35">
      <c r="B127" s="362">
        <v>125</v>
      </c>
      <c r="C127" s="362" t="s">
        <v>595</v>
      </c>
      <c r="D127" s="362">
        <v>472</v>
      </c>
      <c r="E127" s="362" t="s">
        <v>172</v>
      </c>
      <c r="F127" s="362"/>
      <c r="G127" s="362"/>
      <c r="H127" s="362"/>
      <c r="I127" s="362" t="s">
        <v>61</v>
      </c>
      <c r="J127" s="362" t="s">
        <v>536</v>
      </c>
      <c r="K127" s="361" t="s">
        <v>596</v>
      </c>
      <c r="L127" s="362"/>
      <c r="M127" s="362" t="s">
        <v>90</v>
      </c>
      <c r="N127" s="362" t="s">
        <v>180</v>
      </c>
      <c r="O127" s="362"/>
      <c r="P127" s="362">
        <v>1</v>
      </c>
      <c r="Q127" s="362" t="s">
        <v>90</v>
      </c>
      <c r="R127" s="362"/>
      <c r="S127" s="361"/>
      <c r="T127" s="362"/>
      <c r="U127" s="362"/>
      <c r="V127" s="362" t="s">
        <v>120</v>
      </c>
      <c r="W127" s="362"/>
      <c r="X127" s="362"/>
      <c r="Y127" s="362" t="s">
        <v>539</v>
      </c>
      <c r="Z127" s="362" t="s">
        <v>529</v>
      </c>
      <c r="AA127" s="366">
        <v>45810</v>
      </c>
      <c r="AB127" s="370" t="s">
        <v>597</v>
      </c>
      <c r="AC127" s="362"/>
      <c r="AD127" s="362"/>
      <c r="AE127" s="362"/>
      <c r="AF127" s="362"/>
      <c r="AG127" s="362"/>
      <c r="AH127" s="362"/>
      <c r="AI127" s="362" t="str">
        <f t="shared" si="1"/>
        <v>472GIS</v>
      </c>
      <c r="AJ127" s="362" t="str">
        <f>VLOOKUP(AI127,Table1[[#All],[CONCAT]:[Tfiber]],2,FALSE)</f>
        <v>Applications/Tools</v>
      </c>
      <c r="AK127" s="362" t="s">
        <v>39</v>
      </c>
      <c r="AL127" s="362"/>
      <c r="AM127" s="362"/>
      <c r="AN127" s="362"/>
      <c r="AO127" s="368">
        <v>45810</v>
      </c>
      <c r="AP127" s="361" t="s">
        <v>597</v>
      </c>
      <c r="AR127">
        <v>1</v>
      </c>
    </row>
    <row r="128" spans="2:44" ht="15" customHeight="1" x14ac:dyDescent="0.35">
      <c r="B128" s="362">
        <v>126</v>
      </c>
      <c r="C128" s="362" t="s">
        <v>598</v>
      </c>
      <c r="D128" s="362">
        <v>472</v>
      </c>
      <c r="E128" s="362" t="s">
        <v>172</v>
      </c>
      <c r="F128" s="362"/>
      <c r="G128" s="362"/>
      <c r="H128" s="362"/>
      <c r="I128" s="362" t="s">
        <v>61</v>
      </c>
      <c r="J128" s="362" t="s">
        <v>536</v>
      </c>
      <c r="K128" s="361" t="s">
        <v>599</v>
      </c>
      <c r="L128" s="362"/>
      <c r="M128" s="362" t="s">
        <v>90</v>
      </c>
      <c r="N128" s="362" t="s">
        <v>180</v>
      </c>
      <c r="O128" s="362"/>
      <c r="P128" s="362">
        <v>1</v>
      </c>
      <c r="Q128" s="362" t="s">
        <v>90</v>
      </c>
      <c r="R128" s="362"/>
      <c r="S128" s="361"/>
      <c r="T128" s="362"/>
      <c r="U128" s="362"/>
      <c r="V128" s="362" t="s">
        <v>120</v>
      </c>
      <c r="W128" s="362"/>
      <c r="X128" s="362"/>
      <c r="Y128" s="362" t="s">
        <v>539</v>
      </c>
      <c r="Z128" s="362" t="s">
        <v>529</v>
      </c>
      <c r="AA128" s="366">
        <v>45810</v>
      </c>
      <c r="AB128" s="367" t="s">
        <v>600</v>
      </c>
      <c r="AC128" s="362"/>
      <c r="AD128" s="362"/>
      <c r="AE128" s="362"/>
      <c r="AF128" s="362"/>
      <c r="AG128" s="362"/>
      <c r="AH128" s="362"/>
      <c r="AI128" s="362" t="str">
        <f t="shared" si="1"/>
        <v>472GIS</v>
      </c>
      <c r="AJ128" s="362" t="str">
        <f>VLOOKUP(AI128,Table1[[#All],[CONCAT]:[Tfiber]],2,FALSE)</f>
        <v>Applications/Tools</v>
      </c>
      <c r="AK128" s="362" t="s">
        <v>39</v>
      </c>
      <c r="AL128" s="362"/>
      <c r="AM128" s="362"/>
      <c r="AN128" s="362"/>
      <c r="AO128" s="368">
        <v>45810</v>
      </c>
      <c r="AP128" s="361" t="s">
        <v>600</v>
      </c>
      <c r="AR128">
        <v>1</v>
      </c>
    </row>
    <row r="129" spans="2:44" ht="15" customHeight="1" x14ac:dyDescent="0.35">
      <c r="B129" s="362">
        <v>127</v>
      </c>
      <c r="C129" s="362" t="s">
        <v>601</v>
      </c>
      <c r="D129" s="362">
        <v>472</v>
      </c>
      <c r="E129" s="362" t="s">
        <v>172</v>
      </c>
      <c r="F129" s="362"/>
      <c r="G129" s="362"/>
      <c r="H129" s="362"/>
      <c r="I129" s="362" t="s">
        <v>61</v>
      </c>
      <c r="J129" s="362" t="s">
        <v>536</v>
      </c>
      <c r="K129" s="361" t="s">
        <v>602</v>
      </c>
      <c r="L129" s="362"/>
      <c r="M129" s="362" t="s">
        <v>90</v>
      </c>
      <c r="N129" s="362" t="s">
        <v>180</v>
      </c>
      <c r="O129" s="362"/>
      <c r="P129" s="362">
        <v>1</v>
      </c>
      <c r="Q129" s="362" t="s">
        <v>90</v>
      </c>
      <c r="R129" s="362"/>
      <c r="S129" s="361"/>
      <c r="T129" s="362"/>
      <c r="U129" s="362"/>
      <c r="V129" s="362" t="s">
        <v>120</v>
      </c>
      <c r="W129" s="362"/>
      <c r="X129" s="362"/>
      <c r="Y129" s="362" t="s">
        <v>539</v>
      </c>
      <c r="Z129" s="362" t="s">
        <v>529</v>
      </c>
      <c r="AA129" s="366">
        <v>45810</v>
      </c>
      <c r="AB129" s="367" t="s">
        <v>603</v>
      </c>
      <c r="AC129" s="362"/>
      <c r="AD129" s="362"/>
      <c r="AE129" s="362"/>
      <c r="AF129" s="362"/>
      <c r="AG129" s="362"/>
      <c r="AH129" s="362"/>
      <c r="AI129" s="362" t="str">
        <f t="shared" si="1"/>
        <v>472GIS</v>
      </c>
      <c r="AJ129" s="362" t="str">
        <f>VLOOKUP(AI129,Table1[[#All],[CONCAT]:[Tfiber]],2,FALSE)</f>
        <v>Applications/Tools</v>
      </c>
      <c r="AK129" s="362" t="s">
        <v>39</v>
      </c>
      <c r="AL129" s="362"/>
      <c r="AM129" s="362"/>
      <c r="AN129" s="362"/>
      <c r="AO129" s="368">
        <v>45810</v>
      </c>
      <c r="AP129" s="361" t="s">
        <v>603</v>
      </c>
      <c r="AR129">
        <v>1</v>
      </c>
    </row>
    <row r="130" spans="2:44" ht="15" customHeight="1" x14ac:dyDescent="0.35">
      <c r="B130" s="362">
        <v>128</v>
      </c>
      <c r="C130" s="362" t="s">
        <v>604</v>
      </c>
      <c r="D130" s="362">
        <v>472</v>
      </c>
      <c r="E130" s="362" t="s">
        <v>172</v>
      </c>
      <c r="F130" s="362"/>
      <c r="G130" s="362"/>
      <c r="H130" s="362"/>
      <c r="I130" s="362" t="s">
        <v>61</v>
      </c>
      <c r="J130" s="362" t="s">
        <v>536</v>
      </c>
      <c r="K130" s="361" t="s">
        <v>605</v>
      </c>
      <c r="L130" s="362"/>
      <c r="M130" s="362" t="s">
        <v>90</v>
      </c>
      <c r="N130" s="362" t="s">
        <v>180</v>
      </c>
      <c r="O130" s="362"/>
      <c r="P130" s="362">
        <v>1</v>
      </c>
      <c r="Q130" s="362" t="s">
        <v>90</v>
      </c>
      <c r="R130" s="362"/>
      <c r="S130" s="361"/>
      <c r="T130" s="362"/>
      <c r="U130" s="362"/>
      <c r="V130" s="362" t="s">
        <v>120</v>
      </c>
      <c r="W130" s="362"/>
      <c r="X130" s="362"/>
      <c r="Y130" s="362" t="s">
        <v>539</v>
      </c>
      <c r="Z130" s="362" t="s">
        <v>529</v>
      </c>
      <c r="AA130" s="366">
        <v>45810</v>
      </c>
      <c r="AB130" s="367" t="s">
        <v>584</v>
      </c>
      <c r="AC130" s="362"/>
      <c r="AD130" s="362"/>
      <c r="AE130" s="362"/>
      <c r="AF130" s="362"/>
      <c r="AG130" s="362"/>
      <c r="AH130" s="362"/>
      <c r="AI130" s="362" t="str">
        <f t="shared" si="1"/>
        <v>472GIS</v>
      </c>
      <c r="AJ130" s="362" t="str">
        <f>VLOOKUP(AI130,Table1[[#All],[CONCAT]:[Tfiber]],2,FALSE)</f>
        <v>Applications/Tools</v>
      </c>
      <c r="AK130" s="362" t="s">
        <v>39</v>
      </c>
      <c r="AL130" s="362"/>
      <c r="AM130" s="362"/>
      <c r="AN130" s="362"/>
      <c r="AO130" s="368">
        <v>45810</v>
      </c>
      <c r="AP130" s="361" t="s">
        <v>584</v>
      </c>
      <c r="AR130">
        <v>1</v>
      </c>
    </row>
    <row r="131" spans="2:44" ht="15" customHeight="1" x14ac:dyDescent="0.35">
      <c r="B131" s="362">
        <v>129</v>
      </c>
      <c r="C131" s="362" t="s">
        <v>606</v>
      </c>
      <c r="D131" s="362">
        <v>472</v>
      </c>
      <c r="E131" s="362" t="s">
        <v>172</v>
      </c>
      <c r="F131" s="362"/>
      <c r="G131" s="362"/>
      <c r="H131" s="362"/>
      <c r="I131" s="362" t="s">
        <v>61</v>
      </c>
      <c r="J131" s="362" t="s">
        <v>536</v>
      </c>
      <c r="K131" s="361" t="s">
        <v>607</v>
      </c>
      <c r="L131" s="362"/>
      <c r="M131" s="362" t="s">
        <v>90</v>
      </c>
      <c r="N131" s="362" t="s">
        <v>180</v>
      </c>
      <c r="O131" s="362"/>
      <c r="P131" s="362">
        <v>1</v>
      </c>
      <c r="Q131" s="362" t="s">
        <v>90</v>
      </c>
      <c r="R131" s="362"/>
      <c r="S131" s="361"/>
      <c r="T131" s="362"/>
      <c r="U131" s="362"/>
      <c r="V131" s="362" t="s">
        <v>120</v>
      </c>
      <c r="W131" s="362"/>
      <c r="X131" s="362"/>
      <c r="Y131" s="362" t="s">
        <v>539</v>
      </c>
      <c r="Z131" s="362" t="s">
        <v>529</v>
      </c>
      <c r="AA131" s="366">
        <v>45810</v>
      </c>
      <c r="AB131" s="367" t="s">
        <v>608</v>
      </c>
      <c r="AC131" s="362"/>
      <c r="AD131" s="362"/>
      <c r="AE131" s="362"/>
      <c r="AF131" s="362"/>
      <c r="AG131" s="362"/>
      <c r="AH131" s="362"/>
      <c r="AI131" s="362" t="str">
        <f t="shared" ref="AI131:AI194" si="2">_xlfn.CONCAT(D131,I131)</f>
        <v>472GIS</v>
      </c>
      <c r="AJ131" s="362" t="str">
        <f>VLOOKUP(AI131,Table1[[#All],[CONCAT]:[Tfiber]],2,FALSE)</f>
        <v>Applications/Tools</v>
      </c>
      <c r="AK131" s="362" t="s">
        <v>39</v>
      </c>
      <c r="AL131" s="362"/>
      <c r="AM131" s="362"/>
      <c r="AN131" s="362"/>
      <c r="AO131" s="368">
        <v>45810</v>
      </c>
      <c r="AP131" s="361" t="s">
        <v>608</v>
      </c>
      <c r="AR131">
        <v>1</v>
      </c>
    </row>
    <row r="132" spans="2:44" ht="15" customHeight="1" x14ac:dyDescent="0.35">
      <c r="B132" s="362">
        <v>130</v>
      </c>
      <c r="C132" s="362" t="s">
        <v>609</v>
      </c>
      <c r="D132" s="362">
        <v>472</v>
      </c>
      <c r="E132" s="362" t="s">
        <v>172</v>
      </c>
      <c r="F132" s="362"/>
      <c r="G132" s="362"/>
      <c r="H132" s="362"/>
      <c r="I132" s="362" t="s">
        <v>61</v>
      </c>
      <c r="J132" s="362" t="s">
        <v>536</v>
      </c>
      <c r="K132" s="361" t="s">
        <v>610</v>
      </c>
      <c r="L132" s="362"/>
      <c r="M132" s="362" t="s">
        <v>90</v>
      </c>
      <c r="N132" s="362" t="s">
        <v>180</v>
      </c>
      <c r="O132" s="362"/>
      <c r="P132" s="362">
        <v>1</v>
      </c>
      <c r="Q132" s="362" t="s">
        <v>90</v>
      </c>
      <c r="R132" s="362"/>
      <c r="S132" s="361"/>
      <c r="T132" s="362"/>
      <c r="U132" s="362"/>
      <c r="V132" s="362" t="s">
        <v>120</v>
      </c>
      <c r="W132" s="362"/>
      <c r="X132" s="362"/>
      <c r="Y132" s="362" t="s">
        <v>539</v>
      </c>
      <c r="Z132" s="362" t="s">
        <v>529</v>
      </c>
      <c r="AA132" s="366">
        <v>45810</v>
      </c>
      <c r="AB132" s="367" t="s">
        <v>611</v>
      </c>
      <c r="AC132" s="362"/>
      <c r="AD132" s="362"/>
      <c r="AE132" s="362"/>
      <c r="AF132" s="362"/>
      <c r="AG132" s="362"/>
      <c r="AH132" s="362"/>
      <c r="AI132" s="362" t="str">
        <f t="shared" si="2"/>
        <v>472GIS</v>
      </c>
      <c r="AJ132" s="362" t="str">
        <f>VLOOKUP(AI132,Table1[[#All],[CONCAT]:[Tfiber]],2,FALSE)</f>
        <v>Applications/Tools</v>
      </c>
      <c r="AK132" s="362" t="s">
        <v>39</v>
      </c>
      <c r="AL132" s="362"/>
      <c r="AM132" s="362"/>
      <c r="AN132" s="362"/>
      <c r="AO132" s="368">
        <v>45810</v>
      </c>
      <c r="AP132" s="361" t="s">
        <v>611</v>
      </c>
      <c r="AR132">
        <v>1</v>
      </c>
    </row>
    <row r="133" spans="2:44" ht="15" customHeight="1" x14ac:dyDescent="0.35">
      <c r="B133" s="362">
        <v>131</v>
      </c>
      <c r="C133" s="362" t="s">
        <v>612</v>
      </c>
      <c r="D133" s="362">
        <v>472</v>
      </c>
      <c r="E133" s="362" t="s">
        <v>172</v>
      </c>
      <c r="F133" s="362"/>
      <c r="G133" s="362"/>
      <c r="H133" s="362"/>
      <c r="I133" s="362" t="s">
        <v>61</v>
      </c>
      <c r="J133" s="362" t="s">
        <v>536</v>
      </c>
      <c r="K133" s="361" t="s">
        <v>613</v>
      </c>
      <c r="L133" s="362"/>
      <c r="M133" s="362" t="s">
        <v>90</v>
      </c>
      <c r="N133" s="362" t="s">
        <v>180</v>
      </c>
      <c r="O133" s="362"/>
      <c r="P133" s="362">
        <v>1</v>
      </c>
      <c r="Q133" s="362" t="s">
        <v>90</v>
      </c>
      <c r="R133" s="362"/>
      <c r="S133" s="361"/>
      <c r="T133" s="362"/>
      <c r="U133" s="362"/>
      <c r="V133" s="362" t="s">
        <v>120</v>
      </c>
      <c r="W133" s="362"/>
      <c r="X133" s="362"/>
      <c r="Y133" s="362" t="s">
        <v>539</v>
      </c>
      <c r="Z133" s="362" t="s">
        <v>529</v>
      </c>
      <c r="AA133" s="366">
        <v>45810</v>
      </c>
      <c r="AB133" s="367" t="s">
        <v>614</v>
      </c>
      <c r="AC133" s="362"/>
      <c r="AD133" s="362"/>
      <c r="AE133" s="362"/>
      <c r="AF133" s="362"/>
      <c r="AG133" s="362"/>
      <c r="AH133" s="362"/>
      <c r="AI133" s="362" t="str">
        <f t="shared" si="2"/>
        <v>472GIS</v>
      </c>
      <c r="AJ133" s="362" t="str">
        <f>VLOOKUP(AI133,Table1[[#All],[CONCAT]:[Tfiber]],2,FALSE)</f>
        <v>Applications/Tools</v>
      </c>
      <c r="AK133" s="362" t="s">
        <v>39</v>
      </c>
      <c r="AL133" s="362"/>
      <c r="AM133" s="362"/>
      <c r="AN133" s="362"/>
      <c r="AO133" s="368">
        <v>45810</v>
      </c>
      <c r="AP133" s="361" t="s">
        <v>614</v>
      </c>
      <c r="AR133">
        <v>1</v>
      </c>
    </row>
    <row r="134" spans="2:44" ht="15" customHeight="1" x14ac:dyDescent="0.35">
      <c r="B134" s="362">
        <v>132</v>
      </c>
      <c r="C134" s="362" t="s">
        <v>615</v>
      </c>
      <c r="D134" s="362">
        <v>472</v>
      </c>
      <c r="E134" s="362" t="s">
        <v>172</v>
      </c>
      <c r="F134" s="362"/>
      <c r="G134" s="362"/>
      <c r="H134" s="362"/>
      <c r="I134" s="362" t="s">
        <v>61</v>
      </c>
      <c r="J134" s="362" t="s">
        <v>536</v>
      </c>
      <c r="K134" s="361" t="s">
        <v>616</v>
      </c>
      <c r="L134" s="362"/>
      <c r="M134" s="362" t="s">
        <v>90</v>
      </c>
      <c r="N134" s="362" t="s">
        <v>180</v>
      </c>
      <c r="O134" s="362"/>
      <c r="P134" s="362">
        <v>1</v>
      </c>
      <c r="Q134" s="362" t="s">
        <v>90</v>
      </c>
      <c r="R134" s="362"/>
      <c r="S134" s="361"/>
      <c r="T134" s="362"/>
      <c r="U134" s="362"/>
      <c r="V134" s="362" t="s">
        <v>120</v>
      </c>
      <c r="W134" s="362"/>
      <c r="X134" s="362"/>
      <c r="Y134" s="362" t="s">
        <v>539</v>
      </c>
      <c r="Z134" s="362" t="s">
        <v>529</v>
      </c>
      <c r="AA134" s="366">
        <v>45810</v>
      </c>
      <c r="AB134" s="367" t="s">
        <v>584</v>
      </c>
      <c r="AC134" s="362"/>
      <c r="AD134" s="362"/>
      <c r="AE134" s="362"/>
      <c r="AF134" s="362"/>
      <c r="AG134" s="362"/>
      <c r="AH134" s="362"/>
      <c r="AI134" s="362" t="str">
        <f t="shared" si="2"/>
        <v>472GIS</v>
      </c>
      <c r="AJ134" s="362" t="str">
        <f>VLOOKUP(AI134,Table1[[#All],[CONCAT]:[Tfiber]],2,FALSE)</f>
        <v>Applications/Tools</v>
      </c>
      <c r="AK134" s="362" t="s">
        <v>39</v>
      </c>
      <c r="AL134" s="362"/>
      <c r="AM134" s="362"/>
      <c r="AN134" s="362"/>
      <c r="AO134" s="368">
        <v>45810</v>
      </c>
      <c r="AP134" s="361" t="s">
        <v>584</v>
      </c>
      <c r="AR134">
        <v>1</v>
      </c>
    </row>
    <row r="135" spans="2:44" ht="15" customHeight="1" x14ac:dyDescent="0.35">
      <c r="B135" s="362">
        <v>133</v>
      </c>
      <c r="C135" s="362" t="s">
        <v>617</v>
      </c>
      <c r="D135" s="362">
        <v>472</v>
      </c>
      <c r="E135" s="362" t="s">
        <v>172</v>
      </c>
      <c r="F135" s="362"/>
      <c r="G135" s="362"/>
      <c r="H135" s="362"/>
      <c r="I135" s="362" t="s">
        <v>61</v>
      </c>
      <c r="J135" s="362" t="s">
        <v>536</v>
      </c>
      <c r="K135" s="361" t="s">
        <v>618</v>
      </c>
      <c r="L135" s="362"/>
      <c r="M135" s="362" t="s">
        <v>90</v>
      </c>
      <c r="N135" s="362" t="s">
        <v>180</v>
      </c>
      <c r="O135" s="362"/>
      <c r="P135" s="362">
        <v>1</v>
      </c>
      <c r="Q135" s="362" t="s">
        <v>90</v>
      </c>
      <c r="R135" s="362"/>
      <c r="S135" s="361"/>
      <c r="T135" s="362"/>
      <c r="U135" s="362"/>
      <c r="V135" s="362" t="s">
        <v>120</v>
      </c>
      <c r="W135" s="362"/>
      <c r="X135" s="362"/>
      <c r="Y135" s="362" t="s">
        <v>539</v>
      </c>
      <c r="Z135" s="362" t="s">
        <v>529</v>
      </c>
      <c r="AA135" s="366">
        <v>45810</v>
      </c>
      <c r="AB135" s="367" t="s">
        <v>619</v>
      </c>
      <c r="AC135" s="362"/>
      <c r="AD135" s="362"/>
      <c r="AE135" s="362"/>
      <c r="AF135" s="362"/>
      <c r="AG135" s="362"/>
      <c r="AH135" s="362"/>
      <c r="AI135" s="362" t="str">
        <f t="shared" si="2"/>
        <v>472GIS</v>
      </c>
      <c r="AJ135" s="362" t="str">
        <f>VLOOKUP(AI135,Table1[[#All],[CONCAT]:[Tfiber]],2,FALSE)</f>
        <v>Applications/Tools</v>
      </c>
      <c r="AK135" s="362" t="s">
        <v>39</v>
      </c>
      <c r="AL135" s="362"/>
      <c r="AM135" s="362"/>
      <c r="AN135" s="362"/>
      <c r="AO135" s="368">
        <v>45810</v>
      </c>
      <c r="AP135" s="361" t="s">
        <v>619</v>
      </c>
      <c r="AR135">
        <v>1</v>
      </c>
    </row>
    <row r="136" spans="2:44" ht="15" customHeight="1" x14ac:dyDescent="0.35">
      <c r="B136" s="362">
        <v>134</v>
      </c>
      <c r="C136" s="362" t="s">
        <v>620</v>
      </c>
      <c r="D136" s="362">
        <v>472</v>
      </c>
      <c r="E136" s="362" t="s">
        <v>172</v>
      </c>
      <c r="F136" s="362"/>
      <c r="G136" s="362"/>
      <c r="H136" s="362"/>
      <c r="I136" s="362" t="s">
        <v>61</v>
      </c>
      <c r="J136" s="362" t="s">
        <v>536</v>
      </c>
      <c r="K136" s="361" t="s">
        <v>621</v>
      </c>
      <c r="L136" s="362"/>
      <c r="M136" s="362" t="s">
        <v>90</v>
      </c>
      <c r="N136" s="362" t="s">
        <v>180</v>
      </c>
      <c r="O136" s="362"/>
      <c r="P136" s="362">
        <v>1</v>
      </c>
      <c r="Q136" s="362" t="s">
        <v>90</v>
      </c>
      <c r="R136" s="362"/>
      <c r="S136" s="361"/>
      <c r="T136" s="362"/>
      <c r="U136" s="362"/>
      <c r="V136" s="362" t="s">
        <v>120</v>
      </c>
      <c r="W136" s="362"/>
      <c r="X136" s="362"/>
      <c r="Y136" s="362" t="s">
        <v>539</v>
      </c>
      <c r="Z136" s="362" t="s">
        <v>529</v>
      </c>
      <c r="AA136" s="366">
        <v>45810</v>
      </c>
      <c r="AB136" s="367" t="s">
        <v>584</v>
      </c>
      <c r="AC136" s="362"/>
      <c r="AD136" s="362"/>
      <c r="AE136" s="362"/>
      <c r="AF136" s="362"/>
      <c r="AG136" s="362"/>
      <c r="AH136" s="362"/>
      <c r="AI136" s="362" t="str">
        <f t="shared" si="2"/>
        <v>472GIS</v>
      </c>
      <c r="AJ136" s="362" t="str">
        <f>VLOOKUP(AI136,Table1[[#All],[CONCAT]:[Tfiber]],2,FALSE)</f>
        <v>Applications/Tools</v>
      </c>
      <c r="AK136" s="362" t="s">
        <v>39</v>
      </c>
      <c r="AL136" s="362"/>
      <c r="AM136" s="362"/>
      <c r="AN136" s="362"/>
      <c r="AO136" s="368">
        <v>45810</v>
      </c>
      <c r="AP136" s="361" t="s">
        <v>584</v>
      </c>
      <c r="AR136">
        <v>1</v>
      </c>
    </row>
    <row r="137" spans="2:44" ht="15" customHeight="1" x14ac:dyDescent="0.35">
      <c r="B137" s="362">
        <v>135</v>
      </c>
      <c r="C137" s="362" t="s">
        <v>622</v>
      </c>
      <c r="D137" s="362">
        <v>472</v>
      </c>
      <c r="E137" s="362" t="s">
        <v>172</v>
      </c>
      <c r="F137" s="362"/>
      <c r="G137" s="362"/>
      <c r="H137" s="362"/>
      <c r="I137" s="362" t="s">
        <v>61</v>
      </c>
      <c r="J137" s="362" t="s">
        <v>536</v>
      </c>
      <c r="K137" s="361" t="s">
        <v>623</v>
      </c>
      <c r="L137" s="362"/>
      <c r="M137" s="362" t="s">
        <v>90</v>
      </c>
      <c r="N137" s="362" t="s">
        <v>180</v>
      </c>
      <c r="O137" s="362"/>
      <c r="P137" s="362">
        <v>1</v>
      </c>
      <c r="Q137" s="362" t="s">
        <v>90</v>
      </c>
      <c r="R137" s="362"/>
      <c r="S137" s="361"/>
      <c r="T137" s="362"/>
      <c r="U137" s="362"/>
      <c r="V137" s="362" t="s">
        <v>120</v>
      </c>
      <c r="W137" s="362"/>
      <c r="X137" s="362"/>
      <c r="Y137" s="362" t="s">
        <v>539</v>
      </c>
      <c r="Z137" s="362" t="s">
        <v>529</v>
      </c>
      <c r="AA137" s="366">
        <v>45810</v>
      </c>
      <c r="AB137" s="367" t="s">
        <v>624</v>
      </c>
      <c r="AC137" s="362"/>
      <c r="AD137" s="362"/>
      <c r="AE137" s="362"/>
      <c r="AF137" s="362"/>
      <c r="AG137" s="362"/>
      <c r="AH137" s="362"/>
      <c r="AI137" s="362" t="str">
        <f t="shared" si="2"/>
        <v>472GIS</v>
      </c>
      <c r="AJ137" s="362" t="str">
        <f>VLOOKUP(AI137,Table1[[#All],[CONCAT]:[Tfiber]],2,FALSE)</f>
        <v>Applications/Tools</v>
      </c>
      <c r="AK137" s="362" t="s">
        <v>39</v>
      </c>
      <c r="AL137" s="362"/>
      <c r="AM137" s="362"/>
      <c r="AN137" s="362"/>
      <c r="AO137" s="368">
        <v>45810</v>
      </c>
      <c r="AP137" s="361" t="s">
        <v>624</v>
      </c>
      <c r="AR137">
        <v>1</v>
      </c>
    </row>
    <row r="138" spans="2:44" ht="15" customHeight="1" x14ac:dyDescent="0.35">
      <c r="B138" s="362">
        <v>136</v>
      </c>
      <c r="C138" s="362" t="s">
        <v>625</v>
      </c>
      <c r="D138" s="362">
        <v>472</v>
      </c>
      <c r="E138" s="362" t="s">
        <v>172</v>
      </c>
      <c r="F138" s="362"/>
      <c r="G138" s="362"/>
      <c r="H138" s="362"/>
      <c r="I138" s="362" t="s">
        <v>61</v>
      </c>
      <c r="J138" s="362" t="s">
        <v>626</v>
      </c>
      <c r="K138" s="361" t="s">
        <v>627</v>
      </c>
      <c r="L138" s="362"/>
      <c r="M138" s="362" t="s">
        <v>90</v>
      </c>
      <c r="N138" s="362" t="s">
        <v>180</v>
      </c>
      <c r="O138" s="362"/>
      <c r="P138" s="362">
        <v>1</v>
      </c>
      <c r="Q138" s="362" t="s">
        <v>90</v>
      </c>
      <c r="R138" s="362"/>
      <c r="S138" s="361"/>
      <c r="T138" s="362"/>
      <c r="U138" s="362"/>
      <c r="V138" s="362" t="s">
        <v>120</v>
      </c>
      <c r="W138" s="362"/>
      <c r="X138" s="362"/>
      <c r="Y138" s="362" t="s">
        <v>539</v>
      </c>
      <c r="Z138" s="362" t="s">
        <v>529</v>
      </c>
      <c r="AA138" s="366">
        <v>45810</v>
      </c>
      <c r="AB138" s="367" t="s">
        <v>628</v>
      </c>
      <c r="AC138" s="362"/>
      <c r="AD138" s="362"/>
      <c r="AE138" s="362"/>
      <c r="AF138" s="362"/>
      <c r="AG138" s="362"/>
      <c r="AH138" s="362"/>
      <c r="AI138" s="362" t="str">
        <f t="shared" si="2"/>
        <v>472GIS</v>
      </c>
      <c r="AJ138" s="362" t="str">
        <f>VLOOKUP(AI138,Table1[[#All],[CONCAT]:[Tfiber]],2,FALSE)</f>
        <v>Applications/Tools</v>
      </c>
      <c r="AK138" s="362" t="s">
        <v>39</v>
      </c>
      <c r="AL138" s="362"/>
      <c r="AM138" s="362"/>
      <c r="AN138" s="362"/>
      <c r="AO138" s="368">
        <v>45810</v>
      </c>
      <c r="AP138" s="361" t="s">
        <v>628</v>
      </c>
      <c r="AR138">
        <v>1</v>
      </c>
    </row>
    <row r="139" spans="2:44" ht="15" customHeight="1" x14ac:dyDescent="0.35">
      <c r="B139" s="362">
        <v>137</v>
      </c>
      <c r="C139" s="362" t="s">
        <v>629</v>
      </c>
      <c r="D139" s="362">
        <v>472</v>
      </c>
      <c r="E139" s="362" t="s">
        <v>172</v>
      </c>
      <c r="F139" s="362"/>
      <c r="G139" s="362"/>
      <c r="H139" s="362"/>
      <c r="I139" s="362" t="s">
        <v>61</v>
      </c>
      <c r="J139" s="362" t="s">
        <v>626</v>
      </c>
      <c r="K139" s="361" t="s">
        <v>630</v>
      </c>
      <c r="L139" s="362"/>
      <c r="M139" s="362" t="s">
        <v>90</v>
      </c>
      <c r="N139" s="362" t="s">
        <v>180</v>
      </c>
      <c r="O139" s="362"/>
      <c r="P139" s="362">
        <v>1</v>
      </c>
      <c r="Q139" s="362" t="s">
        <v>90</v>
      </c>
      <c r="R139" s="362"/>
      <c r="S139" s="361"/>
      <c r="T139" s="362"/>
      <c r="U139" s="362"/>
      <c r="V139" s="362" t="s">
        <v>120</v>
      </c>
      <c r="W139" s="362"/>
      <c r="X139" s="362"/>
      <c r="Y139" s="362" t="s">
        <v>539</v>
      </c>
      <c r="Z139" s="362" t="s">
        <v>529</v>
      </c>
      <c r="AA139" s="366">
        <v>45810</v>
      </c>
      <c r="AB139" s="367" t="s">
        <v>631</v>
      </c>
      <c r="AC139" s="362"/>
      <c r="AD139" s="362"/>
      <c r="AE139" s="362"/>
      <c r="AF139" s="362"/>
      <c r="AG139" s="362"/>
      <c r="AH139" s="362"/>
      <c r="AI139" s="362" t="str">
        <f t="shared" si="2"/>
        <v>472GIS</v>
      </c>
      <c r="AJ139" s="362" t="str">
        <f>VLOOKUP(AI139,Table1[[#All],[CONCAT]:[Tfiber]],2,FALSE)</f>
        <v>Applications/Tools</v>
      </c>
      <c r="AK139" s="362" t="s">
        <v>39</v>
      </c>
      <c r="AL139" s="362"/>
      <c r="AM139" s="362"/>
      <c r="AN139" s="362"/>
      <c r="AO139" s="368">
        <v>45810</v>
      </c>
      <c r="AP139" s="361" t="s">
        <v>631</v>
      </c>
      <c r="AR139">
        <v>1</v>
      </c>
    </row>
    <row r="140" spans="2:44" ht="15" customHeight="1" x14ac:dyDescent="0.35">
      <c r="B140" s="362">
        <v>138</v>
      </c>
      <c r="C140" s="362" t="s">
        <v>632</v>
      </c>
      <c r="D140" s="362">
        <v>472</v>
      </c>
      <c r="E140" s="362" t="s">
        <v>172</v>
      </c>
      <c r="F140" s="362"/>
      <c r="G140" s="362"/>
      <c r="H140" s="362"/>
      <c r="I140" s="362" t="s">
        <v>61</v>
      </c>
      <c r="J140" s="362" t="s">
        <v>626</v>
      </c>
      <c r="K140" s="361" t="s">
        <v>633</v>
      </c>
      <c r="L140" s="362"/>
      <c r="M140" s="362" t="s">
        <v>90</v>
      </c>
      <c r="N140" s="362" t="s">
        <v>180</v>
      </c>
      <c r="O140" s="362"/>
      <c r="P140" s="362">
        <v>1</v>
      </c>
      <c r="Q140" s="362" t="s">
        <v>90</v>
      </c>
      <c r="R140" s="362"/>
      <c r="S140" s="361"/>
      <c r="T140" s="362"/>
      <c r="U140" s="362"/>
      <c r="V140" s="362" t="s">
        <v>120</v>
      </c>
      <c r="W140" s="362"/>
      <c r="X140" s="362"/>
      <c r="Y140" s="362" t="s">
        <v>539</v>
      </c>
      <c r="Z140" s="362" t="s">
        <v>529</v>
      </c>
      <c r="AA140" s="366">
        <v>45810</v>
      </c>
      <c r="AB140" s="367" t="s">
        <v>634</v>
      </c>
      <c r="AC140" s="362"/>
      <c r="AD140" s="362"/>
      <c r="AE140" s="362"/>
      <c r="AF140" s="362"/>
      <c r="AG140" s="362"/>
      <c r="AH140" s="362"/>
      <c r="AI140" s="362" t="str">
        <f t="shared" si="2"/>
        <v>472GIS</v>
      </c>
      <c r="AJ140" s="362" t="str">
        <f>VLOOKUP(AI140,Table1[[#All],[CONCAT]:[Tfiber]],2,FALSE)</f>
        <v>Applications/Tools</v>
      </c>
      <c r="AK140" s="362" t="s">
        <v>39</v>
      </c>
      <c r="AL140" s="362"/>
      <c r="AM140" s="362"/>
      <c r="AN140" s="362"/>
      <c r="AO140" s="368">
        <v>45810</v>
      </c>
      <c r="AP140" s="361" t="s">
        <v>634</v>
      </c>
      <c r="AR140">
        <v>1</v>
      </c>
    </row>
    <row r="141" spans="2:44" ht="15" customHeight="1" x14ac:dyDescent="0.35">
      <c r="B141" s="362">
        <v>139</v>
      </c>
      <c r="C141" s="362" t="s">
        <v>635</v>
      </c>
      <c r="D141" s="362">
        <v>472</v>
      </c>
      <c r="E141" s="362" t="s">
        <v>172</v>
      </c>
      <c r="F141" s="362"/>
      <c r="G141" s="362"/>
      <c r="H141" s="362"/>
      <c r="I141" s="362" t="s">
        <v>61</v>
      </c>
      <c r="J141" s="362" t="s">
        <v>626</v>
      </c>
      <c r="K141" s="361" t="s">
        <v>636</v>
      </c>
      <c r="L141" s="362"/>
      <c r="M141" s="362" t="s">
        <v>90</v>
      </c>
      <c r="N141" s="362" t="s">
        <v>180</v>
      </c>
      <c r="O141" s="362"/>
      <c r="P141" s="362">
        <v>1</v>
      </c>
      <c r="Q141" s="362" t="s">
        <v>90</v>
      </c>
      <c r="R141" s="362"/>
      <c r="S141" s="361"/>
      <c r="T141" s="362"/>
      <c r="U141" s="362"/>
      <c r="V141" s="362" t="s">
        <v>120</v>
      </c>
      <c r="W141" s="362"/>
      <c r="X141" s="362"/>
      <c r="Y141" s="362" t="s">
        <v>539</v>
      </c>
      <c r="Z141" s="362" t="s">
        <v>529</v>
      </c>
      <c r="AA141" s="366">
        <v>45810</v>
      </c>
      <c r="AB141" s="367" t="s">
        <v>637</v>
      </c>
      <c r="AC141" s="362"/>
      <c r="AD141" s="362"/>
      <c r="AE141" s="362"/>
      <c r="AF141" s="362"/>
      <c r="AG141" s="362"/>
      <c r="AH141" s="362"/>
      <c r="AI141" s="362" t="str">
        <f t="shared" si="2"/>
        <v>472GIS</v>
      </c>
      <c r="AJ141" s="362" t="str">
        <f>VLOOKUP(AI141,Table1[[#All],[CONCAT]:[Tfiber]],2,FALSE)</f>
        <v>Applications/Tools</v>
      </c>
      <c r="AK141" s="362" t="s">
        <v>39</v>
      </c>
      <c r="AL141" s="362"/>
      <c r="AM141" s="362"/>
      <c r="AN141" s="362"/>
      <c r="AO141" s="368">
        <v>45810</v>
      </c>
      <c r="AP141" s="361" t="s">
        <v>637</v>
      </c>
      <c r="AR141">
        <v>1</v>
      </c>
    </row>
    <row r="142" spans="2:44" ht="15" customHeight="1" x14ac:dyDescent="0.35">
      <c r="B142" s="362">
        <v>140</v>
      </c>
      <c r="C142" s="362" t="s">
        <v>638</v>
      </c>
      <c r="D142" s="362">
        <v>472</v>
      </c>
      <c r="E142" s="362" t="s">
        <v>172</v>
      </c>
      <c r="F142" s="362"/>
      <c r="G142" s="362"/>
      <c r="H142" s="362"/>
      <c r="I142" s="362" t="s">
        <v>61</v>
      </c>
      <c r="J142" s="362" t="s">
        <v>626</v>
      </c>
      <c r="K142" s="361" t="s">
        <v>639</v>
      </c>
      <c r="L142" s="362"/>
      <c r="M142" s="362" t="s">
        <v>90</v>
      </c>
      <c r="N142" s="362" t="s">
        <v>180</v>
      </c>
      <c r="O142" s="362"/>
      <c r="P142" s="362">
        <v>1</v>
      </c>
      <c r="Q142" s="362" t="s">
        <v>90</v>
      </c>
      <c r="R142" s="362"/>
      <c r="S142" s="361"/>
      <c r="T142" s="362"/>
      <c r="U142" s="362"/>
      <c r="V142" s="362" t="s">
        <v>120</v>
      </c>
      <c r="W142" s="362"/>
      <c r="X142" s="362"/>
      <c r="Y142" s="362" t="s">
        <v>539</v>
      </c>
      <c r="Z142" s="362" t="s">
        <v>529</v>
      </c>
      <c r="AA142" s="366">
        <v>45810</v>
      </c>
      <c r="AB142" s="367" t="s">
        <v>640</v>
      </c>
      <c r="AC142" s="362"/>
      <c r="AD142" s="362"/>
      <c r="AE142" s="362"/>
      <c r="AF142" s="362"/>
      <c r="AG142" s="362"/>
      <c r="AH142" s="362"/>
      <c r="AI142" s="362" t="str">
        <f t="shared" si="2"/>
        <v>472GIS</v>
      </c>
      <c r="AJ142" s="362" t="str">
        <f>VLOOKUP(AI142,Table1[[#All],[CONCAT]:[Tfiber]],2,FALSE)</f>
        <v>Applications/Tools</v>
      </c>
      <c r="AK142" s="362" t="s">
        <v>39</v>
      </c>
      <c r="AL142" s="362"/>
      <c r="AM142" s="362"/>
      <c r="AN142" s="362"/>
      <c r="AO142" s="368">
        <v>45810</v>
      </c>
      <c r="AP142" s="361" t="s">
        <v>640</v>
      </c>
      <c r="AR142">
        <v>1</v>
      </c>
    </row>
    <row r="143" spans="2:44" ht="15" customHeight="1" x14ac:dyDescent="0.35">
      <c r="B143" s="362">
        <v>141</v>
      </c>
      <c r="C143" s="362" t="s">
        <v>641</v>
      </c>
      <c r="D143" s="362">
        <v>472</v>
      </c>
      <c r="E143" s="362" t="s">
        <v>172</v>
      </c>
      <c r="F143" s="362"/>
      <c r="G143" s="362"/>
      <c r="H143" s="362"/>
      <c r="I143" s="362" t="s">
        <v>61</v>
      </c>
      <c r="J143" s="362" t="s">
        <v>626</v>
      </c>
      <c r="K143" s="361" t="s">
        <v>642</v>
      </c>
      <c r="L143" s="362"/>
      <c r="M143" s="362" t="s">
        <v>90</v>
      </c>
      <c r="N143" s="362" t="s">
        <v>180</v>
      </c>
      <c r="O143" s="362"/>
      <c r="P143" s="362">
        <v>1</v>
      </c>
      <c r="Q143" s="362" t="s">
        <v>90</v>
      </c>
      <c r="R143" s="362"/>
      <c r="S143" s="361"/>
      <c r="T143" s="362"/>
      <c r="U143" s="362"/>
      <c r="V143" s="362" t="s">
        <v>120</v>
      </c>
      <c r="W143" s="362"/>
      <c r="X143" s="362"/>
      <c r="Y143" s="362" t="s">
        <v>539</v>
      </c>
      <c r="Z143" s="362" t="s">
        <v>529</v>
      </c>
      <c r="AA143" s="366">
        <v>45810</v>
      </c>
      <c r="AB143" s="367" t="s">
        <v>643</v>
      </c>
      <c r="AC143" s="362"/>
      <c r="AD143" s="362"/>
      <c r="AE143" s="362"/>
      <c r="AF143" s="362"/>
      <c r="AG143" s="362"/>
      <c r="AH143" s="362"/>
      <c r="AI143" s="362" t="str">
        <f t="shared" si="2"/>
        <v>472GIS</v>
      </c>
      <c r="AJ143" s="362" t="str">
        <f>VLOOKUP(AI143,Table1[[#All],[CONCAT]:[Tfiber]],2,FALSE)</f>
        <v>Applications/Tools</v>
      </c>
      <c r="AK143" s="362" t="s">
        <v>39</v>
      </c>
      <c r="AL143" s="362"/>
      <c r="AM143" s="362"/>
      <c r="AN143" s="362"/>
      <c r="AO143" s="368">
        <v>45810</v>
      </c>
      <c r="AP143" s="361" t="s">
        <v>643</v>
      </c>
      <c r="AR143">
        <v>1</v>
      </c>
    </row>
    <row r="144" spans="2:44" ht="15" customHeight="1" x14ac:dyDescent="0.35">
      <c r="B144" s="362">
        <v>142</v>
      </c>
      <c r="C144" s="362" t="s">
        <v>644</v>
      </c>
      <c r="D144" s="362">
        <v>472</v>
      </c>
      <c r="E144" s="362" t="s">
        <v>172</v>
      </c>
      <c r="F144" s="362"/>
      <c r="G144" s="362"/>
      <c r="H144" s="362"/>
      <c r="I144" s="362" t="s">
        <v>61</v>
      </c>
      <c r="J144" s="362" t="s">
        <v>626</v>
      </c>
      <c r="K144" s="361" t="s">
        <v>645</v>
      </c>
      <c r="L144" s="362"/>
      <c r="M144" s="362" t="s">
        <v>90</v>
      </c>
      <c r="N144" s="362" t="s">
        <v>180</v>
      </c>
      <c r="O144" s="362"/>
      <c r="P144" s="362">
        <v>1</v>
      </c>
      <c r="Q144" s="362" t="s">
        <v>90</v>
      </c>
      <c r="R144" s="362"/>
      <c r="S144" s="361"/>
      <c r="T144" s="362"/>
      <c r="U144" s="362"/>
      <c r="V144" s="362" t="s">
        <v>120</v>
      </c>
      <c r="W144" s="362"/>
      <c r="X144" s="362"/>
      <c r="Y144" s="362" t="s">
        <v>539</v>
      </c>
      <c r="Z144" s="362" t="s">
        <v>529</v>
      </c>
      <c r="AA144" s="366">
        <v>45810</v>
      </c>
      <c r="AB144" s="367" t="s">
        <v>646</v>
      </c>
      <c r="AC144" s="362"/>
      <c r="AD144" s="362"/>
      <c r="AE144" s="362"/>
      <c r="AF144" s="362"/>
      <c r="AG144" s="362"/>
      <c r="AH144" s="362"/>
      <c r="AI144" s="362" t="str">
        <f t="shared" si="2"/>
        <v>472GIS</v>
      </c>
      <c r="AJ144" s="362" t="str">
        <f>VLOOKUP(AI144,Table1[[#All],[CONCAT]:[Tfiber]],2,FALSE)</f>
        <v>Applications/Tools</v>
      </c>
      <c r="AK144" s="362" t="s">
        <v>39</v>
      </c>
      <c r="AL144" s="362"/>
      <c r="AM144" s="362"/>
      <c r="AN144" s="362"/>
      <c r="AO144" s="368">
        <v>45810</v>
      </c>
      <c r="AP144" s="361" t="s">
        <v>646</v>
      </c>
      <c r="AR144">
        <v>1</v>
      </c>
    </row>
    <row r="145" spans="2:44" ht="15" customHeight="1" x14ac:dyDescent="0.35">
      <c r="B145" s="362">
        <v>143</v>
      </c>
      <c r="C145" s="362" t="s">
        <v>647</v>
      </c>
      <c r="D145" s="362">
        <v>472</v>
      </c>
      <c r="E145" s="362" t="s">
        <v>172</v>
      </c>
      <c r="F145" s="362"/>
      <c r="G145" s="362"/>
      <c r="H145" s="362"/>
      <c r="I145" s="362" t="s">
        <v>61</v>
      </c>
      <c r="J145" s="362" t="s">
        <v>626</v>
      </c>
      <c r="K145" s="361" t="s">
        <v>648</v>
      </c>
      <c r="L145" s="362"/>
      <c r="M145" s="362" t="s">
        <v>90</v>
      </c>
      <c r="N145" s="362" t="s">
        <v>180</v>
      </c>
      <c r="O145" s="362"/>
      <c r="P145" s="362">
        <v>1</v>
      </c>
      <c r="Q145" s="362" t="s">
        <v>90</v>
      </c>
      <c r="R145" s="362"/>
      <c r="S145" s="361"/>
      <c r="T145" s="362"/>
      <c r="U145" s="362"/>
      <c r="V145" s="362" t="s">
        <v>120</v>
      </c>
      <c r="W145" s="362"/>
      <c r="X145" s="362"/>
      <c r="Y145" s="362" t="s">
        <v>539</v>
      </c>
      <c r="Z145" s="362" t="s">
        <v>529</v>
      </c>
      <c r="AA145" s="366">
        <v>45810</v>
      </c>
      <c r="AB145" s="370" t="s">
        <v>649</v>
      </c>
      <c r="AC145" s="362"/>
      <c r="AD145" s="362"/>
      <c r="AE145" s="362"/>
      <c r="AF145" s="362"/>
      <c r="AG145" s="362"/>
      <c r="AH145" s="362"/>
      <c r="AI145" s="362" t="str">
        <f t="shared" si="2"/>
        <v>472GIS</v>
      </c>
      <c r="AJ145" s="362" t="str">
        <f>VLOOKUP(AI145,Table1[[#All],[CONCAT]:[Tfiber]],2,FALSE)</f>
        <v>Applications/Tools</v>
      </c>
      <c r="AK145" s="362" t="s">
        <v>39</v>
      </c>
      <c r="AL145" s="362"/>
      <c r="AM145" s="362"/>
      <c r="AN145" s="362"/>
      <c r="AO145" s="368">
        <v>45810</v>
      </c>
      <c r="AP145" s="361" t="s">
        <v>649</v>
      </c>
      <c r="AR145">
        <v>1</v>
      </c>
    </row>
    <row r="146" spans="2:44" ht="15" customHeight="1" x14ac:dyDescent="0.35">
      <c r="B146" s="362">
        <v>144</v>
      </c>
      <c r="C146" s="362" t="s">
        <v>650</v>
      </c>
      <c r="D146" s="362">
        <v>472</v>
      </c>
      <c r="E146" s="362" t="s">
        <v>172</v>
      </c>
      <c r="F146" s="362"/>
      <c r="G146" s="362"/>
      <c r="H146" s="362"/>
      <c r="I146" s="362" t="s">
        <v>61</v>
      </c>
      <c r="J146" s="362" t="s">
        <v>626</v>
      </c>
      <c r="K146" s="361" t="s">
        <v>651</v>
      </c>
      <c r="L146" s="362"/>
      <c r="M146" s="362" t="s">
        <v>90</v>
      </c>
      <c r="N146" s="362" t="s">
        <v>180</v>
      </c>
      <c r="O146" s="362"/>
      <c r="P146" s="362">
        <v>1</v>
      </c>
      <c r="Q146" s="362" t="s">
        <v>90</v>
      </c>
      <c r="R146" s="362"/>
      <c r="S146" s="361"/>
      <c r="T146" s="362"/>
      <c r="U146" s="362"/>
      <c r="V146" s="362" t="s">
        <v>120</v>
      </c>
      <c r="W146" s="362"/>
      <c r="X146" s="362"/>
      <c r="Y146" s="362" t="s">
        <v>539</v>
      </c>
      <c r="Z146" s="362" t="s">
        <v>529</v>
      </c>
      <c r="AA146" s="366">
        <v>45810</v>
      </c>
      <c r="AB146" s="367" t="s">
        <v>652</v>
      </c>
      <c r="AC146" s="362"/>
      <c r="AD146" s="362"/>
      <c r="AE146" s="362"/>
      <c r="AF146" s="362"/>
      <c r="AG146" s="362"/>
      <c r="AH146" s="362"/>
      <c r="AI146" s="362" t="str">
        <f t="shared" si="2"/>
        <v>472GIS</v>
      </c>
      <c r="AJ146" s="362" t="str">
        <f>VLOOKUP(AI146,Table1[[#All],[CONCAT]:[Tfiber]],2,FALSE)</f>
        <v>Applications/Tools</v>
      </c>
      <c r="AK146" s="362" t="s">
        <v>39</v>
      </c>
      <c r="AL146" s="362"/>
      <c r="AM146" s="362"/>
      <c r="AN146" s="362"/>
      <c r="AO146" s="368">
        <v>45810</v>
      </c>
      <c r="AP146" s="361" t="s">
        <v>652</v>
      </c>
      <c r="AR146">
        <v>1</v>
      </c>
    </row>
    <row r="147" spans="2:44" ht="15" customHeight="1" x14ac:dyDescent="0.35">
      <c r="B147" s="362">
        <v>145</v>
      </c>
      <c r="C147" s="362" t="s">
        <v>653</v>
      </c>
      <c r="D147" s="362">
        <v>472</v>
      </c>
      <c r="E147" s="362" t="s">
        <v>172</v>
      </c>
      <c r="F147" s="362"/>
      <c r="G147" s="362"/>
      <c r="H147" s="362"/>
      <c r="I147" s="362" t="s">
        <v>61</v>
      </c>
      <c r="J147" s="362" t="s">
        <v>626</v>
      </c>
      <c r="K147" s="361" t="s">
        <v>654</v>
      </c>
      <c r="L147" s="362"/>
      <c r="M147" s="362" t="s">
        <v>90</v>
      </c>
      <c r="N147" s="362" t="s">
        <v>180</v>
      </c>
      <c r="O147" s="362"/>
      <c r="P147" s="362">
        <v>1</v>
      </c>
      <c r="Q147" s="362" t="s">
        <v>90</v>
      </c>
      <c r="R147" s="362"/>
      <c r="S147" s="361"/>
      <c r="T147" s="362"/>
      <c r="U147" s="362"/>
      <c r="V147" s="362" t="s">
        <v>120</v>
      </c>
      <c r="W147" s="362"/>
      <c r="X147" s="362"/>
      <c r="Y147" s="362" t="s">
        <v>539</v>
      </c>
      <c r="Z147" s="362" t="s">
        <v>529</v>
      </c>
      <c r="AA147" s="366">
        <v>45810</v>
      </c>
      <c r="AB147" s="367" t="s">
        <v>655</v>
      </c>
      <c r="AC147" s="362"/>
      <c r="AD147" s="362"/>
      <c r="AE147" s="362"/>
      <c r="AF147" s="362"/>
      <c r="AG147" s="362"/>
      <c r="AH147" s="362"/>
      <c r="AI147" s="362" t="str">
        <f t="shared" si="2"/>
        <v>472GIS</v>
      </c>
      <c r="AJ147" s="362" t="str">
        <f>VLOOKUP(AI147,Table1[[#All],[CONCAT]:[Tfiber]],2,FALSE)</f>
        <v>Applications/Tools</v>
      </c>
      <c r="AK147" s="362" t="s">
        <v>39</v>
      </c>
      <c r="AL147" s="362"/>
      <c r="AM147" s="362"/>
      <c r="AN147" s="362"/>
      <c r="AO147" s="368">
        <v>45810</v>
      </c>
      <c r="AP147" s="361" t="s">
        <v>655</v>
      </c>
      <c r="AR147">
        <v>1</v>
      </c>
    </row>
    <row r="148" spans="2:44" ht="15" customHeight="1" x14ac:dyDescent="0.35">
      <c r="B148" s="362">
        <v>146</v>
      </c>
      <c r="C148" s="362" t="s">
        <v>656</v>
      </c>
      <c r="D148" s="362">
        <v>472</v>
      </c>
      <c r="E148" s="362" t="s">
        <v>172</v>
      </c>
      <c r="F148" s="362"/>
      <c r="G148" s="362"/>
      <c r="H148" s="362"/>
      <c r="I148" s="362" t="s">
        <v>61</v>
      </c>
      <c r="J148" s="362" t="s">
        <v>626</v>
      </c>
      <c r="K148" s="361" t="s">
        <v>657</v>
      </c>
      <c r="L148" s="362"/>
      <c r="M148" s="362" t="s">
        <v>90</v>
      </c>
      <c r="N148" s="362" t="s">
        <v>180</v>
      </c>
      <c r="O148" s="362"/>
      <c r="P148" s="362">
        <v>1</v>
      </c>
      <c r="Q148" s="362" t="s">
        <v>90</v>
      </c>
      <c r="R148" s="362"/>
      <c r="S148" s="361"/>
      <c r="T148" s="362"/>
      <c r="U148" s="362"/>
      <c r="V148" s="362" t="s">
        <v>120</v>
      </c>
      <c r="W148" s="362"/>
      <c r="X148" s="362"/>
      <c r="Y148" s="362" t="s">
        <v>539</v>
      </c>
      <c r="Z148" s="362" t="s">
        <v>529</v>
      </c>
      <c r="AA148" s="366">
        <v>45810</v>
      </c>
      <c r="AB148" s="367" t="s">
        <v>658</v>
      </c>
      <c r="AC148" s="362"/>
      <c r="AD148" s="362"/>
      <c r="AE148" s="362"/>
      <c r="AF148" s="362"/>
      <c r="AG148" s="362"/>
      <c r="AH148" s="362"/>
      <c r="AI148" s="362" t="str">
        <f t="shared" si="2"/>
        <v>472GIS</v>
      </c>
      <c r="AJ148" s="362" t="str">
        <f>VLOOKUP(AI148,Table1[[#All],[CONCAT]:[Tfiber]],2,FALSE)</f>
        <v>Applications/Tools</v>
      </c>
      <c r="AK148" s="362" t="s">
        <v>39</v>
      </c>
      <c r="AL148" s="362"/>
      <c r="AM148" s="362"/>
      <c r="AN148" s="362"/>
      <c r="AO148" s="368">
        <v>45810</v>
      </c>
      <c r="AP148" s="361" t="s">
        <v>658</v>
      </c>
      <c r="AR148">
        <v>1</v>
      </c>
    </row>
    <row r="149" spans="2:44" ht="15" customHeight="1" x14ac:dyDescent="0.35">
      <c r="B149" s="362">
        <v>147</v>
      </c>
      <c r="C149" s="362" t="s">
        <v>659</v>
      </c>
      <c r="D149" s="362">
        <v>472</v>
      </c>
      <c r="E149" s="362" t="s">
        <v>172</v>
      </c>
      <c r="F149" s="362"/>
      <c r="G149" s="362"/>
      <c r="H149" s="362"/>
      <c r="I149" s="362" t="s">
        <v>61</v>
      </c>
      <c r="J149" s="362" t="s">
        <v>626</v>
      </c>
      <c r="K149" s="361" t="s">
        <v>660</v>
      </c>
      <c r="L149" s="362"/>
      <c r="M149" s="362" t="s">
        <v>90</v>
      </c>
      <c r="N149" s="362" t="s">
        <v>180</v>
      </c>
      <c r="O149" s="362"/>
      <c r="P149" s="362">
        <v>1</v>
      </c>
      <c r="Q149" s="362" t="s">
        <v>90</v>
      </c>
      <c r="R149" s="362"/>
      <c r="S149" s="361"/>
      <c r="T149" s="362"/>
      <c r="U149" s="362"/>
      <c r="V149" s="362" t="s">
        <v>120</v>
      </c>
      <c r="W149" s="362"/>
      <c r="X149" s="362"/>
      <c r="Y149" s="362" t="s">
        <v>539</v>
      </c>
      <c r="Z149" s="362" t="s">
        <v>529</v>
      </c>
      <c r="AA149" s="366">
        <v>45810</v>
      </c>
      <c r="AB149" s="367" t="s">
        <v>661</v>
      </c>
      <c r="AC149" s="362"/>
      <c r="AD149" s="362"/>
      <c r="AE149" s="362"/>
      <c r="AF149" s="362"/>
      <c r="AG149" s="362"/>
      <c r="AH149" s="362"/>
      <c r="AI149" s="362" t="str">
        <f t="shared" si="2"/>
        <v>472GIS</v>
      </c>
      <c r="AJ149" s="362" t="str">
        <f>VLOOKUP(AI149,Table1[[#All],[CONCAT]:[Tfiber]],2,FALSE)</f>
        <v>Applications/Tools</v>
      </c>
      <c r="AK149" s="362" t="s">
        <v>39</v>
      </c>
      <c r="AL149" s="362"/>
      <c r="AM149" s="362"/>
      <c r="AN149" s="362"/>
      <c r="AO149" s="368">
        <v>45810</v>
      </c>
      <c r="AP149" s="361" t="s">
        <v>661</v>
      </c>
      <c r="AR149">
        <v>1</v>
      </c>
    </row>
    <row r="150" spans="2:44" ht="15" customHeight="1" x14ac:dyDescent="0.35">
      <c r="B150" s="362">
        <v>148</v>
      </c>
      <c r="C150" s="362" t="s">
        <v>662</v>
      </c>
      <c r="D150" s="362">
        <v>472</v>
      </c>
      <c r="E150" s="362" t="s">
        <v>172</v>
      </c>
      <c r="F150" s="362"/>
      <c r="G150" s="362"/>
      <c r="H150" s="362"/>
      <c r="I150" s="362" t="s">
        <v>61</v>
      </c>
      <c r="J150" s="362" t="s">
        <v>663</v>
      </c>
      <c r="K150" s="361" t="s">
        <v>664</v>
      </c>
      <c r="L150" s="362"/>
      <c r="M150" s="362" t="s">
        <v>90</v>
      </c>
      <c r="N150" s="362" t="s">
        <v>180</v>
      </c>
      <c r="O150" s="362"/>
      <c r="P150" s="362">
        <v>1</v>
      </c>
      <c r="Q150" s="362" t="s">
        <v>90</v>
      </c>
      <c r="R150" s="362"/>
      <c r="S150" s="361"/>
      <c r="T150" s="362"/>
      <c r="U150" s="362"/>
      <c r="V150" s="362" t="s">
        <v>120</v>
      </c>
      <c r="W150" s="362"/>
      <c r="X150" s="362"/>
      <c r="Y150" s="362" t="s">
        <v>539</v>
      </c>
      <c r="Z150" s="362" t="s">
        <v>529</v>
      </c>
      <c r="AA150" s="366">
        <v>45810</v>
      </c>
      <c r="AB150" s="367" t="s">
        <v>665</v>
      </c>
      <c r="AC150" s="362"/>
      <c r="AD150" s="362"/>
      <c r="AE150" s="362"/>
      <c r="AF150" s="362"/>
      <c r="AG150" s="362"/>
      <c r="AH150" s="362"/>
      <c r="AI150" s="362" t="str">
        <f t="shared" si="2"/>
        <v>472GIS</v>
      </c>
      <c r="AJ150" s="362" t="str">
        <f>VLOOKUP(AI150,Table1[[#All],[CONCAT]:[Tfiber]],2,FALSE)</f>
        <v>Applications/Tools</v>
      </c>
      <c r="AK150" s="362" t="s">
        <v>39</v>
      </c>
      <c r="AL150" s="362"/>
      <c r="AM150" s="362"/>
      <c r="AN150" s="362"/>
      <c r="AO150" s="368">
        <v>45810</v>
      </c>
      <c r="AP150" s="361" t="s">
        <v>665</v>
      </c>
      <c r="AR150">
        <v>1</v>
      </c>
    </row>
    <row r="151" spans="2:44" ht="15" customHeight="1" x14ac:dyDescent="0.35">
      <c r="B151" s="362">
        <v>149</v>
      </c>
      <c r="C151" s="362" t="s">
        <v>666</v>
      </c>
      <c r="D151" s="362">
        <v>472</v>
      </c>
      <c r="E151" s="362" t="s">
        <v>172</v>
      </c>
      <c r="F151" s="362"/>
      <c r="G151" s="362"/>
      <c r="H151" s="362"/>
      <c r="I151" s="362" t="s">
        <v>61</v>
      </c>
      <c r="J151" s="362" t="s">
        <v>663</v>
      </c>
      <c r="K151" s="361" t="s">
        <v>667</v>
      </c>
      <c r="L151" s="362"/>
      <c r="M151" s="362" t="s">
        <v>90</v>
      </c>
      <c r="N151" s="362" t="s">
        <v>180</v>
      </c>
      <c r="O151" s="362"/>
      <c r="P151" s="362">
        <v>1</v>
      </c>
      <c r="Q151" s="362" t="s">
        <v>90</v>
      </c>
      <c r="R151" s="362"/>
      <c r="S151" s="361"/>
      <c r="T151" s="362"/>
      <c r="U151" s="362"/>
      <c r="V151" s="362" t="s">
        <v>120</v>
      </c>
      <c r="W151" s="362"/>
      <c r="X151" s="362"/>
      <c r="Y151" s="362" t="s">
        <v>539</v>
      </c>
      <c r="Z151" s="362" t="s">
        <v>529</v>
      </c>
      <c r="AA151" s="366">
        <v>45810</v>
      </c>
      <c r="AB151" s="367" t="s">
        <v>668</v>
      </c>
      <c r="AC151" s="362"/>
      <c r="AD151" s="362"/>
      <c r="AE151" s="362"/>
      <c r="AF151" s="362"/>
      <c r="AG151" s="362"/>
      <c r="AH151" s="362"/>
      <c r="AI151" s="362" t="str">
        <f t="shared" si="2"/>
        <v>472GIS</v>
      </c>
      <c r="AJ151" s="362" t="str">
        <f>VLOOKUP(AI151,Table1[[#All],[CONCAT]:[Tfiber]],2,FALSE)</f>
        <v>Applications/Tools</v>
      </c>
      <c r="AK151" s="362" t="s">
        <v>39</v>
      </c>
      <c r="AL151" s="362"/>
      <c r="AM151" s="362"/>
      <c r="AN151" s="362"/>
      <c r="AO151" s="368">
        <v>45810</v>
      </c>
      <c r="AP151" s="361" t="s">
        <v>668</v>
      </c>
      <c r="AR151">
        <v>1</v>
      </c>
    </row>
    <row r="152" spans="2:44" ht="15" customHeight="1" x14ac:dyDescent="0.35">
      <c r="B152" s="362">
        <v>150</v>
      </c>
      <c r="C152" s="362" t="s">
        <v>669</v>
      </c>
      <c r="D152" s="362">
        <v>472</v>
      </c>
      <c r="E152" s="362" t="s">
        <v>172</v>
      </c>
      <c r="F152" s="362"/>
      <c r="G152" s="362"/>
      <c r="H152" s="362"/>
      <c r="I152" s="362" t="s">
        <v>61</v>
      </c>
      <c r="J152" s="362" t="s">
        <v>663</v>
      </c>
      <c r="K152" s="361" t="s">
        <v>670</v>
      </c>
      <c r="L152" s="362"/>
      <c r="M152" s="362" t="s">
        <v>90</v>
      </c>
      <c r="N152" s="362" t="s">
        <v>180</v>
      </c>
      <c r="O152" s="362"/>
      <c r="P152" s="362">
        <v>1</v>
      </c>
      <c r="Q152" s="362" t="s">
        <v>90</v>
      </c>
      <c r="R152" s="362"/>
      <c r="S152" s="361"/>
      <c r="T152" s="362"/>
      <c r="U152" s="362"/>
      <c r="V152" s="362" t="s">
        <v>120</v>
      </c>
      <c r="W152" s="362"/>
      <c r="X152" s="362"/>
      <c r="Y152" s="362" t="s">
        <v>539</v>
      </c>
      <c r="Z152" s="362" t="s">
        <v>529</v>
      </c>
      <c r="AA152" s="366">
        <v>45810</v>
      </c>
      <c r="AB152" s="367" t="s">
        <v>671</v>
      </c>
      <c r="AC152" s="362"/>
      <c r="AD152" s="362"/>
      <c r="AE152" s="362"/>
      <c r="AF152" s="362"/>
      <c r="AG152" s="362"/>
      <c r="AH152" s="362"/>
      <c r="AI152" s="362" t="str">
        <f t="shared" si="2"/>
        <v>472GIS</v>
      </c>
      <c r="AJ152" s="362" t="str">
        <f>VLOOKUP(AI152,Table1[[#All],[CONCAT]:[Tfiber]],2,FALSE)</f>
        <v>Applications/Tools</v>
      </c>
      <c r="AK152" s="362" t="s">
        <v>39</v>
      </c>
      <c r="AL152" s="362"/>
      <c r="AM152" s="362"/>
      <c r="AN152" s="362"/>
      <c r="AO152" s="368">
        <v>45810</v>
      </c>
      <c r="AP152" s="361" t="s">
        <v>671</v>
      </c>
      <c r="AR152">
        <v>1</v>
      </c>
    </row>
    <row r="153" spans="2:44" ht="15" customHeight="1" x14ac:dyDescent="0.35">
      <c r="B153" s="362">
        <v>151</v>
      </c>
      <c r="C153" s="362" t="s">
        <v>672</v>
      </c>
      <c r="D153" s="362">
        <v>472</v>
      </c>
      <c r="E153" s="362" t="s">
        <v>172</v>
      </c>
      <c r="F153" s="362"/>
      <c r="G153" s="362"/>
      <c r="H153" s="362"/>
      <c r="I153" s="362" t="s">
        <v>61</v>
      </c>
      <c r="J153" s="362" t="s">
        <v>400</v>
      </c>
      <c r="K153" s="361" t="s">
        <v>673</v>
      </c>
      <c r="L153" s="362"/>
      <c r="M153" s="362" t="s">
        <v>90</v>
      </c>
      <c r="N153" s="362" t="s">
        <v>180</v>
      </c>
      <c r="O153" s="362"/>
      <c r="P153" s="362">
        <v>1</v>
      </c>
      <c r="Q153" s="362" t="s">
        <v>90</v>
      </c>
      <c r="R153" s="362"/>
      <c r="S153" s="361"/>
      <c r="T153" s="362"/>
      <c r="U153" s="362"/>
      <c r="V153" s="362" t="s">
        <v>120</v>
      </c>
      <c r="W153" s="362"/>
      <c r="X153" s="362"/>
      <c r="Y153" s="362" t="s">
        <v>539</v>
      </c>
      <c r="Z153" s="362" t="s">
        <v>529</v>
      </c>
      <c r="AA153" s="366">
        <v>45810</v>
      </c>
      <c r="AB153" s="367" t="s">
        <v>674</v>
      </c>
      <c r="AC153" s="362"/>
      <c r="AD153" s="362"/>
      <c r="AE153" s="362"/>
      <c r="AF153" s="362"/>
      <c r="AG153" s="362"/>
      <c r="AH153" s="362"/>
      <c r="AI153" s="362" t="str">
        <f t="shared" si="2"/>
        <v>472GIS</v>
      </c>
      <c r="AJ153" s="362" t="str">
        <f>VLOOKUP(AI153,Table1[[#All],[CONCAT]:[Tfiber]],2,FALSE)</f>
        <v>Applications/Tools</v>
      </c>
      <c r="AK153" s="362" t="s">
        <v>39</v>
      </c>
      <c r="AL153" s="362"/>
      <c r="AM153" s="362"/>
      <c r="AN153" s="362"/>
      <c r="AO153" s="368">
        <v>45810</v>
      </c>
      <c r="AP153" s="361" t="s">
        <v>674</v>
      </c>
      <c r="AR153">
        <v>1</v>
      </c>
    </row>
    <row r="154" spans="2:44" ht="15" hidden="1" customHeight="1" x14ac:dyDescent="0.35">
      <c r="B154" s="362">
        <v>152</v>
      </c>
      <c r="C154" s="362" t="s">
        <v>675</v>
      </c>
      <c r="D154" s="362">
        <v>472</v>
      </c>
      <c r="E154" s="362" t="s">
        <v>172</v>
      </c>
      <c r="F154" s="362"/>
      <c r="G154" s="362"/>
      <c r="H154" s="362"/>
      <c r="I154" s="362" t="s">
        <v>61</v>
      </c>
      <c r="J154" s="362" t="s">
        <v>676</v>
      </c>
      <c r="K154" s="361" t="s">
        <v>677</v>
      </c>
      <c r="L154" s="362"/>
      <c r="M154" s="362" t="s">
        <v>90</v>
      </c>
      <c r="N154" s="362" t="s">
        <v>9</v>
      </c>
      <c r="O154" s="362"/>
      <c r="P154" s="362" t="s">
        <v>90</v>
      </c>
      <c r="Q154" s="362" t="s">
        <v>90</v>
      </c>
      <c r="R154" s="362"/>
      <c r="S154" s="361" t="s">
        <v>678</v>
      </c>
      <c r="T154" s="362"/>
      <c r="U154" s="362"/>
      <c r="V154" s="362" t="s">
        <v>120</v>
      </c>
      <c r="W154" s="362"/>
      <c r="X154" s="362"/>
      <c r="Y154" s="362" t="s">
        <v>539</v>
      </c>
      <c r="Z154" s="362" t="s">
        <v>90</v>
      </c>
      <c r="AA154" s="366" t="s">
        <v>90</v>
      </c>
      <c r="AB154" s="362" t="s">
        <v>679</v>
      </c>
      <c r="AC154" s="362"/>
      <c r="AD154" s="362"/>
      <c r="AE154" s="362"/>
      <c r="AF154" s="362"/>
      <c r="AG154" s="362"/>
      <c r="AH154" s="362"/>
      <c r="AI154" s="362" t="str">
        <f t="shared" si="2"/>
        <v>472GIS</v>
      </c>
      <c r="AJ154" s="362" t="str">
        <f>VLOOKUP(AI154,Table1[[#All],[CONCAT]:[Tfiber]],2,FALSE)</f>
        <v>Applications/Tools</v>
      </c>
      <c r="AK154" s="362" t="s">
        <v>39</v>
      </c>
      <c r="AL154" s="362"/>
      <c r="AM154" s="362"/>
      <c r="AN154" s="362"/>
      <c r="AO154" s="362" t="s">
        <v>555</v>
      </c>
      <c r="AP154" s="361" t="s">
        <v>680</v>
      </c>
      <c r="AR154">
        <v>1</v>
      </c>
    </row>
    <row r="155" spans="2:44" ht="15" customHeight="1" x14ac:dyDescent="0.35">
      <c r="B155" s="362">
        <v>153</v>
      </c>
      <c r="C155" s="362" t="s">
        <v>681</v>
      </c>
      <c r="D155" s="362">
        <v>472</v>
      </c>
      <c r="E155" s="362" t="s">
        <v>172</v>
      </c>
      <c r="F155" s="362"/>
      <c r="G155" s="362"/>
      <c r="H155" s="362"/>
      <c r="I155" s="362" t="s">
        <v>61</v>
      </c>
      <c r="J155" s="362" t="s">
        <v>524</v>
      </c>
      <c r="K155" s="361" t="s">
        <v>682</v>
      </c>
      <c r="L155" s="362"/>
      <c r="M155" s="362" t="s">
        <v>90</v>
      </c>
      <c r="N155" s="362" t="s">
        <v>180</v>
      </c>
      <c r="O155" s="362"/>
      <c r="P155" s="362">
        <v>1</v>
      </c>
      <c r="Q155" s="362" t="s">
        <v>90</v>
      </c>
      <c r="R155" s="362"/>
      <c r="S155" s="361"/>
      <c r="T155" s="362"/>
      <c r="U155" s="362"/>
      <c r="V155" s="362" t="s">
        <v>120</v>
      </c>
      <c r="W155" s="362"/>
      <c r="X155" s="362"/>
      <c r="Y155" s="362" t="s">
        <v>539</v>
      </c>
      <c r="Z155" s="362" t="s">
        <v>529</v>
      </c>
      <c r="AA155" s="366">
        <v>45810</v>
      </c>
      <c r="AB155" s="367" t="s">
        <v>683</v>
      </c>
      <c r="AC155" s="362"/>
      <c r="AD155" s="362"/>
      <c r="AE155" s="362"/>
      <c r="AF155" s="362"/>
      <c r="AG155" s="362"/>
      <c r="AH155" s="362"/>
      <c r="AI155" s="362" t="str">
        <f t="shared" si="2"/>
        <v>472GIS</v>
      </c>
      <c r="AJ155" s="362" t="str">
        <f>VLOOKUP(AI155,Table1[[#All],[CONCAT]:[Tfiber]],2,FALSE)</f>
        <v>Applications/Tools</v>
      </c>
      <c r="AK155" s="362" t="s">
        <v>39</v>
      </c>
      <c r="AL155" s="362"/>
      <c r="AM155" s="362"/>
      <c r="AN155" s="362"/>
      <c r="AO155" s="368">
        <v>45810</v>
      </c>
      <c r="AP155" s="361" t="s">
        <v>683</v>
      </c>
      <c r="AR155">
        <v>1</v>
      </c>
    </row>
    <row r="156" spans="2:44" ht="15" customHeight="1" x14ac:dyDescent="0.35">
      <c r="B156" s="362">
        <v>154</v>
      </c>
      <c r="C156" s="362" t="s">
        <v>684</v>
      </c>
      <c r="D156" s="362">
        <v>472</v>
      </c>
      <c r="E156" s="362" t="s">
        <v>172</v>
      </c>
      <c r="F156" s="362"/>
      <c r="G156" s="362"/>
      <c r="H156" s="362"/>
      <c r="I156" s="362" t="s">
        <v>61</v>
      </c>
      <c r="J156" s="362" t="s">
        <v>400</v>
      </c>
      <c r="K156" s="361" t="s">
        <v>685</v>
      </c>
      <c r="L156" s="362"/>
      <c r="M156" s="362" t="s">
        <v>90</v>
      </c>
      <c r="N156" s="362" t="s">
        <v>180</v>
      </c>
      <c r="O156" s="362"/>
      <c r="P156" s="362">
        <v>1</v>
      </c>
      <c r="Q156" s="362" t="s">
        <v>90</v>
      </c>
      <c r="R156" s="362"/>
      <c r="S156" s="361"/>
      <c r="T156" s="362"/>
      <c r="U156" s="362"/>
      <c r="V156" s="362" t="s">
        <v>120</v>
      </c>
      <c r="W156" s="362"/>
      <c r="X156" s="362"/>
      <c r="Y156" s="362" t="s">
        <v>539</v>
      </c>
      <c r="Z156" s="362" t="s">
        <v>529</v>
      </c>
      <c r="AA156" s="366">
        <v>45810</v>
      </c>
      <c r="AB156" s="367" t="s">
        <v>686</v>
      </c>
      <c r="AC156" s="362"/>
      <c r="AD156" s="362"/>
      <c r="AE156" s="362"/>
      <c r="AF156" s="362"/>
      <c r="AG156" s="362"/>
      <c r="AH156" s="362"/>
      <c r="AI156" s="362" t="str">
        <f t="shared" si="2"/>
        <v>472GIS</v>
      </c>
      <c r="AJ156" s="362" t="str">
        <f>VLOOKUP(AI156,Table1[[#All],[CONCAT]:[Tfiber]],2,FALSE)</f>
        <v>Applications/Tools</v>
      </c>
      <c r="AK156" s="362" t="s">
        <v>39</v>
      </c>
      <c r="AL156" s="362"/>
      <c r="AM156" s="362"/>
      <c r="AN156" s="362"/>
      <c r="AO156" s="368">
        <v>45810</v>
      </c>
      <c r="AP156" s="361" t="s">
        <v>686</v>
      </c>
      <c r="AR156">
        <v>1</v>
      </c>
    </row>
    <row r="157" spans="2:44" ht="15" customHeight="1" x14ac:dyDescent="0.35">
      <c r="B157" s="362">
        <v>155</v>
      </c>
      <c r="C157" s="362" t="s">
        <v>687</v>
      </c>
      <c r="D157" s="362">
        <v>472</v>
      </c>
      <c r="E157" s="362" t="s">
        <v>172</v>
      </c>
      <c r="F157" s="362"/>
      <c r="G157" s="362"/>
      <c r="H157" s="362"/>
      <c r="I157" s="362" t="s">
        <v>61</v>
      </c>
      <c r="J157" s="362" t="s">
        <v>242</v>
      </c>
      <c r="K157" s="361" t="s">
        <v>688</v>
      </c>
      <c r="L157" s="362"/>
      <c r="M157" s="362" t="s">
        <v>90</v>
      </c>
      <c r="N157" s="362" t="s">
        <v>180</v>
      </c>
      <c r="O157" s="362"/>
      <c r="P157" s="362">
        <v>1</v>
      </c>
      <c r="Q157" s="362" t="s">
        <v>90</v>
      </c>
      <c r="R157" s="362"/>
      <c r="S157" s="361"/>
      <c r="T157" s="362"/>
      <c r="U157" s="362"/>
      <c r="V157" s="362" t="s">
        <v>120</v>
      </c>
      <c r="W157" s="362"/>
      <c r="X157" s="362"/>
      <c r="Y157" s="362" t="s">
        <v>539</v>
      </c>
      <c r="Z157" s="362" t="s">
        <v>529</v>
      </c>
      <c r="AA157" s="366">
        <v>45810</v>
      </c>
      <c r="AB157" s="367" t="s">
        <v>689</v>
      </c>
      <c r="AC157" s="362"/>
      <c r="AD157" s="362"/>
      <c r="AE157" s="362"/>
      <c r="AF157" s="362"/>
      <c r="AG157" s="362"/>
      <c r="AH157" s="362"/>
      <c r="AI157" s="362" t="str">
        <f t="shared" si="2"/>
        <v>472GIS</v>
      </c>
      <c r="AJ157" s="362" t="str">
        <f>VLOOKUP(AI157,Table1[[#All],[CONCAT]:[Tfiber]],2,FALSE)</f>
        <v>Applications/Tools</v>
      </c>
      <c r="AK157" s="362" t="s">
        <v>39</v>
      </c>
      <c r="AL157" s="362"/>
      <c r="AM157" s="362"/>
      <c r="AN157" s="362"/>
      <c r="AO157" s="368">
        <v>45810</v>
      </c>
      <c r="AP157" s="361" t="s">
        <v>689</v>
      </c>
      <c r="AR157">
        <v>1</v>
      </c>
    </row>
    <row r="158" spans="2:44" ht="15" customHeight="1" x14ac:dyDescent="0.35">
      <c r="B158" s="362">
        <v>156</v>
      </c>
      <c r="C158" s="362" t="s">
        <v>690</v>
      </c>
      <c r="D158" s="362">
        <v>472</v>
      </c>
      <c r="E158" s="362" t="s">
        <v>172</v>
      </c>
      <c r="F158" s="362"/>
      <c r="G158" s="362"/>
      <c r="H158" s="362"/>
      <c r="I158" s="362" t="s">
        <v>61</v>
      </c>
      <c r="J158" s="362" t="s">
        <v>242</v>
      </c>
      <c r="K158" s="361" t="s">
        <v>691</v>
      </c>
      <c r="L158" s="362"/>
      <c r="M158" s="362" t="s">
        <v>90</v>
      </c>
      <c r="N158" s="362" t="s">
        <v>180</v>
      </c>
      <c r="O158" s="362"/>
      <c r="P158" s="362">
        <v>1</v>
      </c>
      <c r="Q158" s="362" t="s">
        <v>90</v>
      </c>
      <c r="R158" s="362"/>
      <c r="S158" s="361"/>
      <c r="T158" s="362"/>
      <c r="U158" s="362"/>
      <c r="V158" s="362" t="s">
        <v>120</v>
      </c>
      <c r="W158" s="362"/>
      <c r="X158" s="362"/>
      <c r="Y158" s="362" t="s">
        <v>539</v>
      </c>
      <c r="Z158" s="362" t="s">
        <v>529</v>
      </c>
      <c r="AA158" s="366">
        <v>45810</v>
      </c>
      <c r="AB158" s="367" t="s">
        <v>692</v>
      </c>
      <c r="AC158" s="362"/>
      <c r="AD158" s="362"/>
      <c r="AE158" s="362"/>
      <c r="AF158" s="362"/>
      <c r="AG158" s="362"/>
      <c r="AH158" s="362"/>
      <c r="AI158" s="362" t="str">
        <f t="shared" si="2"/>
        <v>472GIS</v>
      </c>
      <c r="AJ158" s="362" t="str">
        <f>VLOOKUP(AI158,Table1[[#All],[CONCAT]:[Tfiber]],2,FALSE)</f>
        <v>Applications/Tools</v>
      </c>
      <c r="AK158" s="362" t="s">
        <v>39</v>
      </c>
      <c r="AL158" s="362"/>
      <c r="AM158" s="362"/>
      <c r="AN158" s="362"/>
      <c r="AO158" s="368">
        <v>45810</v>
      </c>
      <c r="AP158" s="361" t="s">
        <v>692</v>
      </c>
      <c r="AR158">
        <v>1</v>
      </c>
    </row>
    <row r="159" spans="2:44" ht="15" hidden="1" customHeight="1" x14ac:dyDescent="0.35">
      <c r="B159" s="362">
        <v>157</v>
      </c>
      <c r="C159" s="362" t="s">
        <v>693</v>
      </c>
      <c r="D159" s="362">
        <v>472</v>
      </c>
      <c r="E159" s="362" t="s">
        <v>172</v>
      </c>
      <c r="F159" s="362"/>
      <c r="G159" s="362"/>
      <c r="H159" s="362"/>
      <c r="I159" s="362" t="s">
        <v>61</v>
      </c>
      <c r="J159" s="362" t="s">
        <v>242</v>
      </c>
      <c r="K159" s="361" t="s">
        <v>694</v>
      </c>
      <c r="L159" s="362"/>
      <c r="M159" s="362" t="s">
        <v>90</v>
      </c>
      <c r="N159" s="362" t="s">
        <v>9</v>
      </c>
      <c r="O159" s="362"/>
      <c r="P159" s="362" t="s">
        <v>90</v>
      </c>
      <c r="Q159" s="362" t="s">
        <v>90</v>
      </c>
      <c r="R159" s="362"/>
      <c r="S159" s="361" t="s">
        <v>695</v>
      </c>
      <c r="T159" s="369"/>
      <c r="U159" s="369"/>
      <c r="V159" s="362" t="s">
        <v>120</v>
      </c>
      <c r="W159" s="362"/>
      <c r="X159" s="362"/>
      <c r="Y159" s="362" t="s">
        <v>539</v>
      </c>
      <c r="Z159" s="362" t="s">
        <v>90</v>
      </c>
      <c r="AA159" s="366" t="s">
        <v>90</v>
      </c>
      <c r="AB159" s="367" t="s">
        <v>696</v>
      </c>
      <c r="AC159" s="362"/>
      <c r="AD159" s="362"/>
      <c r="AE159" s="362"/>
      <c r="AF159" s="362"/>
      <c r="AG159" s="362"/>
      <c r="AH159" s="362"/>
      <c r="AI159" s="362" t="str">
        <f t="shared" si="2"/>
        <v>472GIS</v>
      </c>
      <c r="AJ159" s="362" t="str">
        <f>VLOOKUP(AI159,Table1[[#All],[CONCAT]:[Tfiber]],2,FALSE)</f>
        <v>Applications/Tools</v>
      </c>
      <c r="AK159" s="362" t="s">
        <v>39</v>
      </c>
      <c r="AL159" s="362"/>
      <c r="AM159" s="362"/>
      <c r="AN159" s="362"/>
      <c r="AO159" s="362" t="s">
        <v>555</v>
      </c>
      <c r="AP159" s="361" t="s">
        <v>696</v>
      </c>
      <c r="AR159">
        <v>1</v>
      </c>
    </row>
    <row r="160" spans="2:44" ht="15" hidden="1" customHeight="1" x14ac:dyDescent="0.35">
      <c r="B160" s="362">
        <v>158</v>
      </c>
      <c r="C160" s="362" t="s">
        <v>697</v>
      </c>
      <c r="D160" s="362">
        <v>472</v>
      </c>
      <c r="E160" s="362" t="s">
        <v>172</v>
      </c>
      <c r="F160" s="362"/>
      <c r="G160" s="362"/>
      <c r="H160" s="362"/>
      <c r="I160" s="362" t="s">
        <v>61</v>
      </c>
      <c r="J160" s="362" t="s">
        <v>184</v>
      </c>
      <c r="K160" s="361" t="s">
        <v>698</v>
      </c>
      <c r="L160" s="362"/>
      <c r="M160" s="362" t="s">
        <v>90</v>
      </c>
      <c r="N160" s="362" t="s">
        <v>9</v>
      </c>
      <c r="O160" s="362"/>
      <c r="P160" s="362" t="s">
        <v>90</v>
      </c>
      <c r="Q160" s="362" t="s">
        <v>90</v>
      </c>
      <c r="R160" s="362"/>
      <c r="S160" s="361" t="s">
        <v>699</v>
      </c>
      <c r="T160" s="362"/>
      <c r="U160" s="362"/>
      <c r="V160" s="362" t="s">
        <v>120</v>
      </c>
      <c r="W160" s="362"/>
      <c r="X160" s="362" t="s">
        <v>9</v>
      </c>
      <c r="Y160" s="362" t="s">
        <v>46</v>
      </c>
      <c r="Z160" s="362" t="s">
        <v>90</v>
      </c>
      <c r="AA160" s="366" t="s">
        <v>90</v>
      </c>
      <c r="AB160" s="367" t="s">
        <v>700</v>
      </c>
      <c r="AC160" s="362"/>
      <c r="AD160" s="362"/>
      <c r="AE160" s="362"/>
      <c r="AF160" s="362"/>
      <c r="AG160" s="362"/>
      <c r="AH160" s="362"/>
      <c r="AI160" s="362" t="str">
        <f t="shared" si="2"/>
        <v>472GIS</v>
      </c>
      <c r="AJ160" s="362" t="str">
        <f>VLOOKUP(AI160,Table1[[#All],[CONCAT]:[Tfiber]],2,FALSE)</f>
        <v>Applications/Tools</v>
      </c>
      <c r="AK160" s="362" t="s">
        <v>40</v>
      </c>
      <c r="AL160" s="362"/>
      <c r="AM160" s="362"/>
      <c r="AN160" s="362"/>
      <c r="AO160" s="362"/>
      <c r="AP160" s="361" t="s">
        <v>700</v>
      </c>
      <c r="AQ160" s="390">
        <v>45950</v>
      </c>
      <c r="AR160">
        <v>1</v>
      </c>
    </row>
    <row r="161" spans="2:44" ht="15" hidden="1" customHeight="1" x14ac:dyDescent="0.35">
      <c r="B161" s="362">
        <v>159</v>
      </c>
      <c r="C161" s="362" t="s">
        <v>701</v>
      </c>
      <c r="D161" s="362">
        <v>472</v>
      </c>
      <c r="E161" s="362" t="s">
        <v>172</v>
      </c>
      <c r="F161" s="362"/>
      <c r="G161" s="362"/>
      <c r="H161" s="362"/>
      <c r="I161" s="362" t="s">
        <v>61</v>
      </c>
      <c r="J161" s="362" t="s">
        <v>184</v>
      </c>
      <c r="K161" s="361" t="s">
        <v>702</v>
      </c>
      <c r="L161" s="362"/>
      <c r="M161" s="362" t="s">
        <v>90</v>
      </c>
      <c r="N161" s="362" t="s">
        <v>9</v>
      </c>
      <c r="O161" s="362"/>
      <c r="P161" s="362" t="s">
        <v>90</v>
      </c>
      <c r="Q161" s="362" t="s">
        <v>90</v>
      </c>
      <c r="R161" s="362"/>
      <c r="S161" s="361" t="s">
        <v>699</v>
      </c>
      <c r="T161" s="362"/>
      <c r="U161" s="362"/>
      <c r="V161" s="362" t="s">
        <v>120</v>
      </c>
      <c r="W161" s="362"/>
      <c r="X161" s="362" t="s">
        <v>9</v>
      </c>
      <c r="Y161" s="362" t="s">
        <v>46</v>
      </c>
      <c r="Z161" s="362" t="s">
        <v>90</v>
      </c>
      <c r="AA161" s="366" t="s">
        <v>90</v>
      </c>
      <c r="AB161" s="362" t="s">
        <v>703</v>
      </c>
      <c r="AC161" s="362"/>
      <c r="AD161" s="362"/>
      <c r="AE161" s="362"/>
      <c r="AF161" s="362"/>
      <c r="AG161" s="362"/>
      <c r="AH161" s="362"/>
      <c r="AI161" s="362" t="str">
        <f t="shared" si="2"/>
        <v>472GIS</v>
      </c>
      <c r="AJ161" s="362" t="str">
        <f>VLOOKUP(AI161,Table1[[#All],[CONCAT]:[Tfiber]],2,FALSE)</f>
        <v>Applications/Tools</v>
      </c>
      <c r="AK161" s="362" t="s">
        <v>40</v>
      </c>
      <c r="AL161" s="362"/>
      <c r="AM161" s="362"/>
      <c r="AN161" s="362"/>
      <c r="AO161" s="362"/>
      <c r="AP161" s="361" t="s">
        <v>703</v>
      </c>
      <c r="AQ161" s="390">
        <v>45966</v>
      </c>
      <c r="AR161">
        <v>1</v>
      </c>
    </row>
    <row r="162" spans="2:44" ht="15" hidden="1" customHeight="1" x14ac:dyDescent="0.35">
      <c r="B162" s="362">
        <v>160</v>
      </c>
      <c r="C162" s="362" t="s">
        <v>704</v>
      </c>
      <c r="D162" s="362">
        <v>472</v>
      </c>
      <c r="E162" s="362" t="s">
        <v>172</v>
      </c>
      <c r="F162" s="362"/>
      <c r="G162" s="362"/>
      <c r="H162" s="362"/>
      <c r="I162" s="362" t="s">
        <v>61</v>
      </c>
      <c r="J162" s="362" t="s">
        <v>184</v>
      </c>
      <c r="K162" s="361" t="s">
        <v>705</v>
      </c>
      <c r="L162" s="362"/>
      <c r="M162" s="362" t="s">
        <v>90</v>
      </c>
      <c r="N162" s="362" t="s">
        <v>9</v>
      </c>
      <c r="O162" s="362"/>
      <c r="P162" s="362" t="s">
        <v>90</v>
      </c>
      <c r="Q162" s="362" t="s">
        <v>90</v>
      </c>
      <c r="R162" s="362"/>
      <c r="S162" s="361" t="s">
        <v>706</v>
      </c>
      <c r="T162" s="369"/>
      <c r="U162" s="369"/>
      <c r="V162" s="362" t="s">
        <v>120</v>
      </c>
      <c r="W162" s="362"/>
      <c r="X162" s="362"/>
      <c r="Y162" s="362" t="s">
        <v>48</v>
      </c>
      <c r="Z162" s="362" t="s">
        <v>90</v>
      </c>
      <c r="AA162" s="366" t="s">
        <v>90</v>
      </c>
      <c r="AB162" s="362" t="s">
        <v>707</v>
      </c>
      <c r="AC162" s="362"/>
      <c r="AD162" s="362"/>
      <c r="AE162" s="362"/>
      <c r="AF162" s="362"/>
      <c r="AG162" s="362"/>
      <c r="AH162" s="362"/>
      <c r="AI162" s="362" t="str">
        <f t="shared" si="2"/>
        <v>472GIS</v>
      </c>
      <c r="AJ162" s="362" t="str">
        <f>VLOOKUP(AI162,Table1[[#All],[CONCAT]:[Tfiber]],2,FALSE)</f>
        <v>Applications/Tools</v>
      </c>
      <c r="AK162" s="362" t="s">
        <v>40</v>
      </c>
      <c r="AL162" s="362"/>
      <c r="AM162" s="362"/>
      <c r="AN162" s="362"/>
      <c r="AO162" s="362"/>
      <c r="AP162" s="361" t="s">
        <v>707</v>
      </c>
      <c r="AR162">
        <v>1</v>
      </c>
    </row>
    <row r="163" spans="2:44" ht="15" customHeight="1" x14ac:dyDescent="0.35">
      <c r="B163" s="362">
        <v>161</v>
      </c>
      <c r="C163" s="362" t="s">
        <v>708</v>
      </c>
      <c r="D163" s="362">
        <v>472</v>
      </c>
      <c r="E163" s="362" t="s">
        <v>172</v>
      </c>
      <c r="F163" s="362"/>
      <c r="G163" s="362"/>
      <c r="H163" s="362"/>
      <c r="I163" s="362" t="s">
        <v>26</v>
      </c>
      <c r="J163" s="362" t="s">
        <v>709</v>
      </c>
      <c r="K163" s="361" t="s">
        <v>710</v>
      </c>
      <c r="L163" s="362"/>
      <c r="M163" s="362" t="s">
        <v>90</v>
      </c>
      <c r="N163" s="362" t="s">
        <v>180</v>
      </c>
      <c r="O163" s="362"/>
      <c r="P163" s="362" t="s">
        <v>90</v>
      </c>
      <c r="Q163" s="362" t="s">
        <v>90</v>
      </c>
      <c r="R163" s="362"/>
      <c r="S163" s="361"/>
      <c r="T163" s="362"/>
      <c r="U163" s="362"/>
      <c r="V163" s="362" t="s">
        <v>711</v>
      </c>
      <c r="W163" s="362"/>
      <c r="X163" s="362"/>
      <c r="Y163" s="362" t="s">
        <v>45</v>
      </c>
      <c r="Z163" s="362" t="s">
        <v>181</v>
      </c>
      <c r="AA163" s="366">
        <v>45777</v>
      </c>
      <c r="AB163" s="367" t="s">
        <v>712</v>
      </c>
      <c r="AC163" s="362"/>
      <c r="AD163" s="362"/>
      <c r="AE163" s="362"/>
      <c r="AF163" s="362"/>
      <c r="AG163" s="362"/>
      <c r="AH163" s="362"/>
      <c r="AI163" s="362" t="str">
        <f t="shared" si="2"/>
        <v>472GPON</v>
      </c>
      <c r="AJ163" s="362" t="str">
        <f>VLOOKUP(AI163,Table1[[#All],[CONCAT]:[Tfiber]],2,FALSE)</f>
        <v>GPON</v>
      </c>
      <c r="AK163" s="362" t="s">
        <v>39</v>
      </c>
      <c r="AL163" s="362"/>
      <c r="AM163" s="362"/>
      <c r="AN163" s="362"/>
      <c r="AO163" s="368">
        <v>45777</v>
      </c>
      <c r="AP163" s="361" t="s">
        <v>712</v>
      </c>
      <c r="AR163">
        <v>1</v>
      </c>
    </row>
    <row r="164" spans="2:44" ht="15" customHeight="1" x14ac:dyDescent="0.35">
      <c r="B164" s="362">
        <v>162</v>
      </c>
      <c r="C164" s="362" t="s">
        <v>713</v>
      </c>
      <c r="D164" s="362">
        <v>472</v>
      </c>
      <c r="E164" s="362" t="s">
        <v>172</v>
      </c>
      <c r="F164" s="362"/>
      <c r="G164" s="362"/>
      <c r="H164" s="362"/>
      <c r="I164" s="362" t="s">
        <v>26</v>
      </c>
      <c r="J164" s="362" t="s">
        <v>709</v>
      </c>
      <c r="K164" s="361" t="s">
        <v>714</v>
      </c>
      <c r="L164" s="362"/>
      <c r="M164" s="362" t="s">
        <v>90</v>
      </c>
      <c r="N164" s="362" t="s">
        <v>180</v>
      </c>
      <c r="O164" s="362"/>
      <c r="P164" s="362" t="s">
        <v>90</v>
      </c>
      <c r="Q164" s="362" t="s">
        <v>90</v>
      </c>
      <c r="R164" s="362"/>
      <c r="S164" s="361"/>
      <c r="T164" s="362"/>
      <c r="U164" s="362"/>
      <c r="V164" s="362" t="s">
        <v>711</v>
      </c>
      <c r="W164" s="362"/>
      <c r="X164" s="362"/>
      <c r="Y164" s="362" t="s">
        <v>45</v>
      </c>
      <c r="Z164" s="362" t="s">
        <v>181</v>
      </c>
      <c r="AA164" s="366">
        <v>45777</v>
      </c>
      <c r="AB164" s="362" t="s">
        <v>715</v>
      </c>
      <c r="AC164" s="362"/>
      <c r="AD164" s="362"/>
      <c r="AE164" s="362"/>
      <c r="AF164" s="362"/>
      <c r="AG164" s="362"/>
      <c r="AH164" s="362"/>
      <c r="AI164" s="362" t="str">
        <f t="shared" si="2"/>
        <v>472GPON</v>
      </c>
      <c r="AJ164" s="362" t="str">
        <f>VLOOKUP(AI164,Table1[[#All],[CONCAT]:[Tfiber]],2,FALSE)</f>
        <v>GPON</v>
      </c>
      <c r="AK164" s="362" t="s">
        <v>39</v>
      </c>
      <c r="AL164" s="362"/>
      <c r="AM164" s="362"/>
      <c r="AN164" s="362"/>
      <c r="AO164" s="368">
        <v>45777</v>
      </c>
      <c r="AP164" s="361" t="s">
        <v>715</v>
      </c>
      <c r="AR164">
        <v>1</v>
      </c>
    </row>
    <row r="165" spans="2:44" ht="15" customHeight="1" x14ac:dyDescent="0.35">
      <c r="B165" s="362">
        <v>163</v>
      </c>
      <c r="C165" s="362" t="s">
        <v>716</v>
      </c>
      <c r="D165" s="362">
        <v>472</v>
      </c>
      <c r="E165" s="362" t="s">
        <v>172</v>
      </c>
      <c r="F165" s="362"/>
      <c r="G165" s="362"/>
      <c r="H165" s="362"/>
      <c r="I165" s="362" t="s">
        <v>26</v>
      </c>
      <c r="J165" s="362" t="s">
        <v>717</v>
      </c>
      <c r="K165" s="361" t="s">
        <v>718</v>
      </c>
      <c r="L165" s="362"/>
      <c r="M165" s="362" t="s">
        <v>90</v>
      </c>
      <c r="N165" s="362" t="s">
        <v>180</v>
      </c>
      <c r="O165" s="362"/>
      <c r="P165" s="362" t="s">
        <v>90</v>
      </c>
      <c r="Q165" s="362" t="s">
        <v>90</v>
      </c>
      <c r="R165" s="362"/>
      <c r="S165" s="361"/>
      <c r="T165" s="362"/>
      <c r="U165" s="362"/>
      <c r="V165" s="362" t="s">
        <v>711</v>
      </c>
      <c r="W165" s="362"/>
      <c r="X165" s="362"/>
      <c r="Y165" s="362" t="s">
        <v>45</v>
      </c>
      <c r="Z165" s="362" t="s">
        <v>181</v>
      </c>
      <c r="AA165" s="366">
        <v>45777</v>
      </c>
      <c r="AB165" s="367" t="s">
        <v>719</v>
      </c>
      <c r="AC165" s="362"/>
      <c r="AD165" s="362"/>
      <c r="AE165" s="362"/>
      <c r="AF165" s="362"/>
      <c r="AG165" s="362"/>
      <c r="AH165" s="362"/>
      <c r="AI165" s="362" t="str">
        <f t="shared" si="2"/>
        <v>472GPON</v>
      </c>
      <c r="AJ165" s="362" t="str">
        <f>VLOOKUP(AI165,Table1[[#All],[CONCAT]:[Tfiber]],2,FALSE)</f>
        <v>GPON</v>
      </c>
      <c r="AK165" s="362" t="s">
        <v>39</v>
      </c>
      <c r="AL165" s="362"/>
      <c r="AM165" s="362"/>
      <c r="AN165" s="362"/>
      <c r="AO165" s="368">
        <v>45777</v>
      </c>
      <c r="AP165" s="361" t="s">
        <v>719</v>
      </c>
      <c r="AR165">
        <v>1</v>
      </c>
    </row>
    <row r="166" spans="2:44" ht="15" customHeight="1" x14ac:dyDescent="0.35">
      <c r="B166" s="362">
        <v>164</v>
      </c>
      <c r="C166" s="362" t="s">
        <v>720</v>
      </c>
      <c r="D166" s="362">
        <v>472</v>
      </c>
      <c r="E166" s="362" t="s">
        <v>172</v>
      </c>
      <c r="F166" s="362"/>
      <c r="G166" s="362"/>
      <c r="H166" s="362"/>
      <c r="I166" s="362" t="s">
        <v>26</v>
      </c>
      <c r="J166" s="362" t="s">
        <v>105</v>
      </c>
      <c r="K166" s="361" t="s">
        <v>721</v>
      </c>
      <c r="L166" s="362"/>
      <c r="M166" s="362" t="s">
        <v>90</v>
      </c>
      <c r="N166" s="362" t="s">
        <v>180</v>
      </c>
      <c r="O166" s="362"/>
      <c r="P166" s="362" t="s">
        <v>90</v>
      </c>
      <c r="Q166" s="362" t="s">
        <v>90</v>
      </c>
      <c r="R166" s="362"/>
      <c r="S166" s="361"/>
      <c r="T166" s="362"/>
      <c r="U166" s="362"/>
      <c r="V166" s="362" t="s">
        <v>711</v>
      </c>
      <c r="W166" s="362"/>
      <c r="X166" s="362"/>
      <c r="Y166" s="362" t="s">
        <v>45</v>
      </c>
      <c r="Z166" s="362" t="s">
        <v>181</v>
      </c>
      <c r="AA166" s="366">
        <v>45777</v>
      </c>
      <c r="AB166" s="367" t="s">
        <v>722</v>
      </c>
      <c r="AC166" s="362"/>
      <c r="AD166" s="362"/>
      <c r="AE166" s="362"/>
      <c r="AF166" s="362"/>
      <c r="AG166" s="362"/>
      <c r="AH166" s="362"/>
      <c r="AI166" s="362" t="str">
        <f t="shared" si="2"/>
        <v>472GPON</v>
      </c>
      <c r="AJ166" s="362" t="str">
        <f>VLOOKUP(AI166,Table1[[#All],[CONCAT]:[Tfiber]],2,FALSE)</f>
        <v>GPON</v>
      </c>
      <c r="AK166" s="362" t="s">
        <v>39</v>
      </c>
      <c r="AL166" s="362"/>
      <c r="AM166" s="362"/>
      <c r="AN166" s="362"/>
      <c r="AO166" s="368">
        <v>45777</v>
      </c>
      <c r="AP166" s="361" t="s">
        <v>722</v>
      </c>
      <c r="AR166">
        <v>1</v>
      </c>
    </row>
    <row r="167" spans="2:44" ht="15" hidden="1" customHeight="1" x14ac:dyDescent="0.35">
      <c r="B167" s="362">
        <v>165</v>
      </c>
      <c r="C167" s="362" t="s">
        <v>723</v>
      </c>
      <c r="D167" s="362">
        <v>472</v>
      </c>
      <c r="E167" s="362" t="s">
        <v>172</v>
      </c>
      <c r="F167" s="362"/>
      <c r="G167" s="362"/>
      <c r="H167" s="362"/>
      <c r="I167" s="362" t="s">
        <v>26</v>
      </c>
      <c r="J167" s="362" t="s">
        <v>105</v>
      </c>
      <c r="K167" s="361" t="s">
        <v>724</v>
      </c>
      <c r="L167" s="361"/>
      <c r="M167" s="362" t="s">
        <v>90</v>
      </c>
      <c r="N167" s="362" t="s">
        <v>9</v>
      </c>
      <c r="O167" s="362"/>
      <c r="P167" s="362" t="s">
        <v>725</v>
      </c>
      <c r="Q167" s="362" t="s">
        <v>726</v>
      </c>
      <c r="R167" s="362"/>
      <c r="S167" s="361" t="s">
        <v>727</v>
      </c>
      <c r="T167" s="362" t="s">
        <v>110</v>
      </c>
      <c r="U167" s="362" t="s">
        <v>728</v>
      </c>
      <c r="V167" s="362" t="s">
        <v>711</v>
      </c>
      <c r="W167" s="362"/>
      <c r="X167" s="362" t="s">
        <v>9</v>
      </c>
      <c r="Y167" s="362" t="s">
        <v>50</v>
      </c>
      <c r="Z167" s="362" t="s">
        <v>90</v>
      </c>
      <c r="AA167" s="366" t="s">
        <v>90</v>
      </c>
      <c r="AB167" s="362" t="s">
        <v>90</v>
      </c>
      <c r="AC167" s="362"/>
      <c r="AD167" s="362"/>
      <c r="AE167" s="362"/>
      <c r="AF167" s="362"/>
      <c r="AG167" s="362"/>
      <c r="AH167" s="362"/>
      <c r="AI167" s="362" t="str">
        <f t="shared" si="2"/>
        <v>472GPON</v>
      </c>
      <c r="AJ167" s="362" t="str">
        <f>VLOOKUP(AI167,Table1[[#All],[CONCAT]:[Tfiber]],2,FALSE)</f>
        <v>GPON</v>
      </c>
      <c r="AK167" s="362" t="s">
        <v>40</v>
      </c>
      <c r="AL167" s="362"/>
      <c r="AM167" s="362"/>
      <c r="AN167" s="362"/>
      <c r="AO167" s="362"/>
      <c r="AP167" s="361"/>
      <c r="AR167">
        <v>1</v>
      </c>
    </row>
    <row r="168" spans="2:44" ht="15" customHeight="1" x14ac:dyDescent="0.35">
      <c r="B168" s="362">
        <v>166</v>
      </c>
      <c r="C168" s="362" t="s">
        <v>729</v>
      </c>
      <c r="D168" s="362">
        <v>472</v>
      </c>
      <c r="E168" s="362" t="s">
        <v>172</v>
      </c>
      <c r="F168" s="362"/>
      <c r="G168" s="362"/>
      <c r="H168" s="362"/>
      <c r="I168" s="362" t="s">
        <v>26</v>
      </c>
      <c r="J168" s="362" t="s">
        <v>105</v>
      </c>
      <c r="K168" s="361" t="s">
        <v>730</v>
      </c>
      <c r="L168" s="362"/>
      <c r="M168" s="362" t="s">
        <v>90</v>
      </c>
      <c r="N168" s="362" t="s">
        <v>180</v>
      </c>
      <c r="O168" s="362"/>
      <c r="P168" s="362" t="s">
        <v>90</v>
      </c>
      <c r="Q168" s="362" t="s">
        <v>90</v>
      </c>
      <c r="R168" s="362"/>
      <c r="S168" s="361"/>
      <c r="T168" s="362"/>
      <c r="U168" s="362"/>
      <c r="V168" s="362" t="s">
        <v>711</v>
      </c>
      <c r="W168" s="362"/>
      <c r="X168" s="362"/>
      <c r="Y168" s="362" t="s">
        <v>45</v>
      </c>
      <c r="Z168" s="362" t="s">
        <v>181</v>
      </c>
      <c r="AA168" s="366">
        <v>45777</v>
      </c>
      <c r="AB168" s="367" t="s">
        <v>731</v>
      </c>
      <c r="AC168" s="362"/>
      <c r="AD168" s="362"/>
      <c r="AE168" s="362"/>
      <c r="AF168" s="362"/>
      <c r="AG168" s="362"/>
      <c r="AH168" s="362"/>
      <c r="AI168" s="362" t="str">
        <f t="shared" si="2"/>
        <v>472GPON</v>
      </c>
      <c r="AJ168" s="362" t="str">
        <f>VLOOKUP(AI168,Table1[[#All],[CONCAT]:[Tfiber]],2,FALSE)</f>
        <v>GPON</v>
      </c>
      <c r="AK168" s="362" t="s">
        <v>39</v>
      </c>
      <c r="AL168" s="362"/>
      <c r="AM168" s="362"/>
      <c r="AN168" s="362"/>
      <c r="AO168" s="368">
        <v>45777</v>
      </c>
      <c r="AP168" s="361" t="s">
        <v>732</v>
      </c>
      <c r="AR168">
        <v>1</v>
      </c>
    </row>
    <row r="169" spans="2:44" ht="15" customHeight="1" x14ac:dyDescent="0.35">
      <c r="B169" s="362">
        <v>167</v>
      </c>
      <c r="C169" s="362" t="s">
        <v>733</v>
      </c>
      <c r="D169" s="362">
        <v>472</v>
      </c>
      <c r="E169" s="362" t="s">
        <v>172</v>
      </c>
      <c r="F169" s="362"/>
      <c r="G169" s="362"/>
      <c r="H169" s="362"/>
      <c r="I169" s="362" t="s">
        <v>26</v>
      </c>
      <c r="J169" s="362" t="s">
        <v>105</v>
      </c>
      <c r="K169" s="361" t="s">
        <v>734</v>
      </c>
      <c r="L169" s="362"/>
      <c r="M169" s="362" t="s">
        <v>90</v>
      </c>
      <c r="N169" s="362" t="s">
        <v>180</v>
      </c>
      <c r="O169" s="362"/>
      <c r="P169" s="362" t="s">
        <v>90</v>
      </c>
      <c r="Q169" s="362" t="s">
        <v>90</v>
      </c>
      <c r="R169" s="362"/>
      <c r="S169" s="361"/>
      <c r="T169" s="362"/>
      <c r="U169" s="362"/>
      <c r="V169" s="362" t="s">
        <v>711</v>
      </c>
      <c r="W169" s="362"/>
      <c r="X169" s="362"/>
      <c r="Y169" s="362" t="s">
        <v>45</v>
      </c>
      <c r="Z169" s="362" t="s">
        <v>181</v>
      </c>
      <c r="AA169" s="366">
        <v>45777</v>
      </c>
      <c r="AB169" s="367" t="s">
        <v>735</v>
      </c>
      <c r="AC169" s="362"/>
      <c r="AD169" s="362"/>
      <c r="AE169" s="362"/>
      <c r="AF169" s="362"/>
      <c r="AG169" s="362"/>
      <c r="AH169" s="362"/>
      <c r="AI169" s="362" t="str">
        <f t="shared" si="2"/>
        <v>472GPON</v>
      </c>
      <c r="AJ169" s="362" t="str">
        <f>VLOOKUP(AI169,Table1[[#All],[CONCAT]:[Tfiber]],2,FALSE)</f>
        <v>GPON</v>
      </c>
      <c r="AK169" s="362" t="s">
        <v>39</v>
      </c>
      <c r="AL169" s="362"/>
      <c r="AM169" s="362"/>
      <c r="AN169" s="362"/>
      <c r="AO169" s="368">
        <v>45777</v>
      </c>
      <c r="AP169" s="361" t="s">
        <v>735</v>
      </c>
      <c r="AR169">
        <v>1</v>
      </c>
    </row>
    <row r="170" spans="2:44" ht="15" customHeight="1" x14ac:dyDescent="0.35">
      <c r="B170" s="362">
        <v>168</v>
      </c>
      <c r="C170" s="362" t="s">
        <v>736</v>
      </c>
      <c r="D170" s="362">
        <v>472</v>
      </c>
      <c r="E170" s="362" t="s">
        <v>172</v>
      </c>
      <c r="F170" s="362"/>
      <c r="G170" s="362"/>
      <c r="H170" s="362"/>
      <c r="I170" s="362" t="s">
        <v>26</v>
      </c>
      <c r="J170" s="362" t="s">
        <v>105</v>
      </c>
      <c r="K170" s="361" t="s">
        <v>737</v>
      </c>
      <c r="L170" s="362"/>
      <c r="M170" s="362" t="s">
        <v>90</v>
      </c>
      <c r="N170" s="362" t="s">
        <v>180</v>
      </c>
      <c r="O170" s="362"/>
      <c r="P170" s="362" t="s">
        <v>90</v>
      </c>
      <c r="Q170" s="362" t="s">
        <v>90</v>
      </c>
      <c r="R170" s="362"/>
      <c r="S170" s="361"/>
      <c r="T170" s="362"/>
      <c r="U170" s="362"/>
      <c r="V170" s="362" t="s">
        <v>711</v>
      </c>
      <c r="W170" s="362"/>
      <c r="X170" s="362"/>
      <c r="Y170" s="362" t="s">
        <v>45</v>
      </c>
      <c r="Z170" s="362" t="s">
        <v>181</v>
      </c>
      <c r="AA170" s="366">
        <v>45777</v>
      </c>
      <c r="AB170" s="367" t="s">
        <v>738</v>
      </c>
      <c r="AC170" s="362"/>
      <c r="AD170" s="362"/>
      <c r="AE170" s="362"/>
      <c r="AF170" s="362"/>
      <c r="AG170" s="362"/>
      <c r="AH170" s="362"/>
      <c r="AI170" s="362" t="str">
        <f t="shared" si="2"/>
        <v>472GPON</v>
      </c>
      <c r="AJ170" s="362" t="str">
        <f>VLOOKUP(AI170,Table1[[#All],[CONCAT]:[Tfiber]],2,FALSE)</f>
        <v>GPON</v>
      </c>
      <c r="AK170" s="362" t="s">
        <v>39</v>
      </c>
      <c r="AL170" s="362"/>
      <c r="AM170" s="362"/>
      <c r="AN170" s="362"/>
      <c r="AO170" s="368">
        <v>45777</v>
      </c>
      <c r="AP170" s="361" t="s">
        <v>738</v>
      </c>
      <c r="AR170">
        <v>1</v>
      </c>
    </row>
    <row r="171" spans="2:44" ht="15" customHeight="1" x14ac:dyDescent="0.35">
      <c r="B171" s="362">
        <v>169</v>
      </c>
      <c r="C171" s="362" t="s">
        <v>739</v>
      </c>
      <c r="D171" s="362">
        <v>472</v>
      </c>
      <c r="E171" s="362" t="s">
        <v>172</v>
      </c>
      <c r="F171" s="362"/>
      <c r="G171" s="362"/>
      <c r="H171" s="362"/>
      <c r="I171" s="362" t="s">
        <v>26</v>
      </c>
      <c r="J171" s="362" t="s">
        <v>104</v>
      </c>
      <c r="K171" s="361" t="s">
        <v>740</v>
      </c>
      <c r="L171" s="362"/>
      <c r="M171" s="362" t="s">
        <v>90</v>
      </c>
      <c r="N171" s="362" t="s">
        <v>180</v>
      </c>
      <c r="O171" s="362"/>
      <c r="P171" s="362" t="s">
        <v>90</v>
      </c>
      <c r="Q171" s="362" t="s">
        <v>90</v>
      </c>
      <c r="R171" s="362"/>
      <c r="S171" s="361"/>
      <c r="T171" s="362"/>
      <c r="U171" s="362"/>
      <c r="V171" s="362" t="s">
        <v>711</v>
      </c>
      <c r="W171" s="362"/>
      <c r="X171" s="362"/>
      <c r="Y171" s="362" t="s">
        <v>45</v>
      </c>
      <c r="Z171" s="362" t="s">
        <v>181</v>
      </c>
      <c r="AA171" s="366">
        <v>45777</v>
      </c>
      <c r="AB171" s="367" t="s">
        <v>741</v>
      </c>
      <c r="AC171" s="362"/>
      <c r="AD171" s="362"/>
      <c r="AE171" s="362"/>
      <c r="AF171" s="362"/>
      <c r="AG171" s="362"/>
      <c r="AH171" s="362"/>
      <c r="AI171" s="362" t="str">
        <f t="shared" si="2"/>
        <v>472GPON</v>
      </c>
      <c r="AJ171" s="362" t="str">
        <f>VLOOKUP(AI171,Table1[[#All],[CONCAT]:[Tfiber]],2,FALSE)</f>
        <v>GPON</v>
      </c>
      <c r="AK171" s="362" t="s">
        <v>39</v>
      </c>
      <c r="AL171" s="362"/>
      <c r="AM171" s="362"/>
      <c r="AN171" s="362"/>
      <c r="AO171" s="368">
        <v>45777</v>
      </c>
      <c r="AP171" s="361" t="s">
        <v>741</v>
      </c>
      <c r="AR171">
        <v>1</v>
      </c>
    </row>
    <row r="172" spans="2:44" ht="15" customHeight="1" x14ac:dyDescent="0.35">
      <c r="B172" s="362">
        <v>170</v>
      </c>
      <c r="C172" s="362" t="s">
        <v>742</v>
      </c>
      <c r="D172" s="362">
        <v>472</v>
      </c>
      <c r="E172" s="362" t="s">
        <v>172</v>
      </c>
      <c r="F172" s="362"/>
      <c r="G172" s="362"/>
      <c r="H172" s="362"/>
      <c r="I172" s="362" t="s">
        <v>26</v>
      </c>
      <c r="J172" s="362" t="s">
        <v>105</v>
      </c>
      <c r="K172" s="361" t="s">
        <v>740</v>
      </c>
      <c r="L172" s="362"/>
      <c r="M172" s="362" t="s">
        <v>90</v>
      </c>
      <c r="N172" s="362" t="s">
        <v>180</v>
      </c>
      <c r="O172" s="362"/>
      <c r="P172" s="362" t="s">
        <v>90</v>
      </c>
      <c r="Q172" s="362" t="s">
        <v>90</v>
      </c>
      <c r="R172" s="362"/>
      <c r="S172" s="361"/>
      <c r="T172" s="362"/>
      <c r="U172" s="362"/>
      <c r="V172" s="362" t="s">
        <v>711</v>
      </c>
      <c r="W172" s="362"/>
      <c r="X172" s="362"/>
      <c r="Y172" s="362" t="s">
        <v>45</v>
      </c>
      <c r="Z172" s="362" t="s">
        <v>181</v>
      </c>
      <c r="AA172" s="366">
        <v>45777</v>
      </c>
      <c r="AB172" s="367" t="s">
        <v>743</v>
      </c>
      <c r="AC172" s="362"/>
      <c r="AD172" s="362"/>
      <c r="AE172" s="362"/>
      <c r="AF172" s="362"/>
      <c r="AG172" s="362"/>
      <c r="AH172" s="362"/>
      <c r="AI172" s="362" t="str">
        <f t="shared" si="2"/>
        <v>472GPON</v>
      </c>
      <c r="AJ172" s="362" t="str">
        <f>VLOOKUP(AI172,Table1[[#All],[CONCAT]:[Tfiber]],2,FALSE)</f>
        <v>GPON</v>
      </c>
      <c r="AK172" s="362" t="s">
        <v>39</v>
      </c>
      <c r="AL172" s="362"/>
      <c r="AM172" s="362"/>
      <c r="AN172" s="362"/>
      <c r="AO172" s="368">
        <v>45777</v>
      </c>
      <c r="AP172" s="361" t="s">
        <v>741</v>
      </c>
      <c r="AR172">
        <v>1</v>
      </c>
    </row>
    <row r="173" spans="2:44" ht="15" customHeight="1" x14ac:dyDescent="0.35">
      <c r="B173" s="362">
        <v>171</v>
      </c>
      <c r="C173" s="362" t="s">
        <v>744</v>
      </c>
      <c r="D173" s="362">
        <v>472</v>
      </c>
      <c r="E173" s="362" t="s">
        <v>172</v>
      </c>
      <c r="F173" s="362"/>
      <c r="G173" s="362"/>
      <c r="H173" s="362"/>
      <c r="I173" s="362" t="s">
        <v>26</v>
      </c>
      <c r="J173" s="362" t="s">
        <v>105</v>
      </c>
      <c r="K173" s="361" t="s">
        <v>745</v>
      </c>
      <c r="L173" s="362"/>
      <c r="M173" s="362" t="s">
        <v>90</v>
      </c>
      <c r="N173" s="362" t="s">
        <v>180</v>
      </c>
      <c r="O173" s="362"/>
      <c r="P173" s="362" t="s">
        <v>90</v>
      </c>
      <c r="Q173" s="362" t="s">
        <v>90</v>
      </c>
      <c r="R173" s="362"/>
      <c r="S173" s="361"/>
      <c r="T173" s="362"/>
      <c r="U173" s="362"/>
      <c r="V173" s="362" t="s">
        <v>711</v>
      </c>
      <c r="W173" s="362"/>
      <c r="X173" s="362"/>
      <c r="Y173" s="362" t="s">
        <v>45</v>
      </c>
      <c r="Z173" s="362" t="s">
        <v>181</v>
      </c>
      <c r="AA173" s="366">
        <v>45777</v>
      </c>
      <c r="AB173" s="367" t="s">
        <v>746</v>
      </c>
      <c r="AC173" s="362"/>
      <c r="AD173" s="362"/>
      <c r="AE173" s="362"/>
      <c r="AF173" s="362"/>
      <c r="AG173" s="362"/>
      <c r="AH173" s="362"/>
      <c r="AI173" s="362" t="str">
        <f t="shared" si="2"/>
        <v>472GPON</v>
      </c>
      <c r="AJ173" s="362" t="str">
        <f>VLOOKUP(AI173,Table1[[#All],[CONCAT]:[Tfiber]],2,FALSE)</f>
        <v>GPON</v>
      </c>
      <c r="AK173" s="362" t="s">
        <v>39</v>
      </c>
      <c r="AL173" s="362"/>
      <c r="AM173" s="362"/>
      <c r="AN173" s="362"/>
      <c r="AO173" s="368">
        <v>45777</v>
      </c>
      <c r="AP173" s="361" t="s">
        <v>746</v>
      </c>
      <c r="AR173">
        <v>1</v>
      </c>
    </row>
    <row r="174" spans="2:44" ht="15" customHeight="1" x14ac:dyDescent="0.35">
      <c r="B174" s="362">
        <v>172</v>
      </c>
      <c r="C174" s="362" t="s">
        <v>747</v>
      </c>
      <c r="D174" s="362">
        <v>472</v>
      </c>
      <c r="E174" s="362" t="s">
        <v>172</v>
      </c>
      <c r="F174" s="362"/>
      <c r="G174" s="362"/>
      <c r="H174" s="362"/>
      <c r="I174" s="362" t="s">
        <v>26</v>
      </c>
      <c r="J174" s="362" t="s">
        <v>105</v>
      </c>
      <c r="K174" s="361" t="s">
        <v>748</v>
      </c>
      <c r="L174" s="362"/>
      <c r="M174" s="362" t="s">
        <v>90</v>
      </c>
      <c r="N174" s="362" t="s">
        <v>180</v>
      </c>
      <c r="O174" s="362"/>
      <c r="P174" s="362" t="s">
        <v>90</v>
      </c>
      <c r="Q174" s="362" t="s">
        <v>90</v>
      </c>
      <c r="R174" s="362"/>
      <c r="S174" s="361"/>
      <c r="T174" s="362"/>
      <c r="U174" s="362"/>
      <c r="V174" s="362" t="s">
        <v>711</v>
      </c>
      <c r="W174" s="362"/>
      <c r="X174" s="362"/>
      <c r="Y174" s="362" t="s">
        <v>45</v>
      </c>
      <c r="Z174" s="362" t="s">
        <v>181</v>
      </c>
      <c r="AA174" s="366">
        <v>45777</v>
      </c>
      <c r="AB174" s="367" t="s">
        <v>749</v>
      </c>
      <c r="AC174" s="362"/>
      <c r="AD174" s="362"/>
      <c r="AE174" s="362"/>
      <c r="AF174" s="362"/>
      <c r="AG174" s="362"/>
      <c r="AH174" s="362"/>
      <c r="AI174" s="362" t="str">
        <f t="shared" si="2"/>
        <v>472GPON</v>
      </c>
      <c r="AJ174" s="362" t="str">
        <f>VLOOKUP(AI174,Table1[[#All],[CONCAT]:[Tfiber]],2,FALSE)</f>
        <v>GPON</v>
      </c>
      <c r="AK174" s="362" t="s">
        <v>39</v>
      </c>
      <c r="AL174" s="362"/>
      <c r="AM174" s="362"/>
      <c r="AN174" s="362"/>
      <c r="AO174" s="368">
        <v>45777</v>
      </c>
      <c r="AP174" s="361" t="s">
        <v>749</v>
      </c>
      <c r="AR174">
        <v>1</v>
      </c>
    </row>
    <row r="175" spans="2:44" ht="15" customHeight="1" x14ac:dyDescent="0.35">
      <c r="B175" s="362">
        <v>173</v>
      </c>
      <c r="C175" s="362" t="s">
        <v>750</v>
      </c>
      <c r="D175" s="362">
        <v>472</v>
      </c>
      <c r="E175" s="362" t="s">
        <v>172</v>
      </c>
      <c r="F175" s="362"/>
      <c r="G175" s="362"/>
      <c r="H175" s="362"/>
      <c r="I175" s="362" t="s">
        <v>26</v>
      </c>
      <c r="J175" s="362" t="s">
        <v>105</v>
      </c>
      <c r="K175" s="361" t="s">
        <v>751</v>
      </c>
      <c r="L175" s="362"/>
      <c r="M175" s="362" t="s">
        <v>90</v>
      </c>
      <c r="N175" s="362" t="s">
        <v>180</v>
      </c>
      <c r="O175" s="362"/>
      <c r="P175" s="362" t="s">
        <v>90</v>
      </c>
      <c r="Q175" s="362" t="s">
        <v>90</v>
      </c>
      <c r="R175" s="362"/>
      <c r="S175" s="361"/>
      <c r="T175" s="362"/>
      <c r="U175" s="362"/>
      <c r="V175" s="362" t="s">
        <v>711</v>
      </c>
      <c r="W175" s="362"/>
      <c r="X175" s="362"/>
      <c r="Y175" s="362" t="s">
        <v>45</v>
      </c>
      <c r="Z175" s="362" t="s">
        <v>181</v>
      </c>
      <c r="AA175" s="366">
        <v>45777</v>
      </c>
      <c r="AB175" s="367" t="s">
        <v>752</v>
      </c>
      <c r="AC175" s="362"/>
      <c r="AD175" s="362"/>
      <c r="AE175" s="362"/>
      <c r="AF175" s="362"/>
      <c r="AG175" s="362"/>
      <c r="AH175" s="362"/>
      <c r="AI175" s="362" t="str">
        <f t="shared" si="2"/>
        <v>472GPON</v>
      </c>
      <c r="AJ175" s="362" t="str">
        <f>VLOOKUP(AI175,Table1[[#All],[CONCAT]:[Tfiber]],2,FALSE)</f>
        <v>GPON</v>
      </c>
      <c r="AK175" s="362" t="s">
        <v>39</v>
      </c>
      <c r="AL175" s="362"/>
      <c r="AM175" s="362"/>
      <c r="AN175" s="362"/>
      <c r="AO175" s="368">
        <v>45777</v>
      </c>
      <c r="AP175" s="361" t="s">
        <v>752</v>
      </c>
      <c r="AR175">
        <v>1</v>
      </c>
    </row>
    <row r="176" spans="2:44" ht="15" hidden="1" customHeight="1" x14ac:dyDescent="0.35">
      <c r="B176" s="362">
        <v>174</v>
      </c>
      <c r="C176" s="362" t="s">
        <v>753</v>
      </c>
      <c r="D176" s="362">
        <v>472</v>
      </c>
      <c r="E176" s="362" t="s">
        <v>172</v>
      </c>
      <c r="F176" s="362"/>
      <c r="G176" s="362"/>
      <c r="H176" s="362"/>
      <c r="I176" s="362" t="s">
        <v>26</v>
      </c>
      <c r="J176" s="362" t="s">
        <v>104</v>
      </c>
      <c r="K176" s="361" t="s">
        <v>754</v>
      </c>
      <c r="L176" s="362"/>
      <c r="M176" s="362" t="s">
        <v>90</v>
      </c>
      <c r="N176" s="362" t="s">
        <v>9</v>
      </c>
      <c r="O176" s="362"/>
      <c r="P176" s="362" t="s">
        <v>755</v>
      </c>
      <c r="Q176" s="362" t="s">
        <v>756</v>
      </c>
      <c r="R176" s="362"/>
      <c r="S176" s="361" t="s">
        <v>757</v>
      </c>
      <c r="T176" s="362" t="s">
        <v>62</v>
      </c>
      <c r="U176" s="362" t="s">
        <v>119</v>
      </c>
      <c r="V176" s="362" t="s">
        <v>711</v>
      </c>
      <c r="W176" s="362"/>
      <c r="X176" s="362" t="s">
        <v>9</v>
      </c>
      <c r="Y176" s="362" t="s">
        <v>50</v>
      </c>
      <c r="Z176" s="362" t="s">
        <v>90</v>
      </c>
      <c r="AA176" s="366" t="s">
        <v>90</v>
      </c>
      <c r="AB176" s="362" t="s">
        <v>90</v>
      </c>
      <c r="AC176" s="362"/>
      <c r="AD176" s="362"/>
      <c r="AE176" s="362"/>
      <c r="AF176" s="362"/>
      <c r="AG176" s="362"/>
      <c r="AH176" s="362"/>
      <c r="AI176" s="362" t="str">
        <f t="shared" si="2"/>
        <v>472GPON</v>
      </c>
      <c r="AJ176" s="362" t="str">
        <f>VLOOKUP(AI176,Table1[[#All],[CONCAT]:[Tfiber]],2,FALSE)</f>
        <v>GPON</v>
      </c>
      <c r="AK176" s="362" t="s">
        <v>40</v>
      </c>
      <c r="AL176" s="362"/>
      <c r="AM176" s="362"/>
      <c r="AN176" s="362"/>
      <c r="AO176" s="362"/>
      <c r="AP176" s="361"/>
      <c r="AR176">
        <v>1</v>
      </c>
    </row>
    <row r="177" spans="2:44" ht="15" customHeight="1" x14ac:dyDescent="0.35">
      <c r="B177" s="362">
        <v>175</v>
      </c>
      <c r="C177" s="362" t="s">
        <v>758</v>
      </c>
      <c r="D177" s="362">
        <v>472</v>
      </c>
      <c r="E177" s="362" t="s">
        <v>172</v>
      </c>
      <c r="F177" s="362"/>
      <c r="G177" s="362"/>
      <c r="H177" s="362"/>
      <c r="I177" s="362" t="s">
        <v>26</v>
      </c>
      <c r="J177" s="362" t="s">
        <v>104</v>
      </c>
      <c r="K177" s="361" t="s">
        <v>759</v>
      </c>
      <c r="L177" s="362"/>
      <c r="M177" s="362" t="s">
        <v>90</v>
      </c>
      <c r="N177" s="362" t="s">
        <v>180</v>
      </c>
      <c r="O177" s="362"/>
      <c r="P177" s="362" t="s">
        <v>90</v>
      </c>
      <c r="Q177" s="362" t="s">
        <v>90</v>
      </c>
      <c r="R177" s="362"/>
      <c r="S177" s="361"/>
      <c r="T177" s="362"/>
      <c r="U177" s="362"/>
      <c r="V177" s="362" t="s">
        <v>711</v>
      </c>
      <c r="W177" s="362"/>
      <c r="X177" s="362"/>
      <c r="Y177" s="362" t="s">
        <v>45</v>
      </c>
      <c r="Z177" s="362" t="s">
        <v>181</v>
      </c>
      <c r="AA177" s="366">
        <v>45777</v>
      </c>
      <c r="AB177" s="367" t="s">
        <v>760</v>
      </c>
      <c r="AC177" s="362"/>
      <c r="AD177" s="362"/>
      <c r="AE177" s="362"/>
      <c r="AF177" s="362"/>
      <c r="AG177" s="362"/>
      <c r="AH177" s="362"/>
      <c r="AI177" s="362" t="str">
        <f t="shared" si="2"/>
        <v>472GPON</v>
      </c>
      <c r="AJ177" s="362" t="str">
        <f>VLOOKUP(AI177,Table1[[#All],[CONCAT]:[Tfiber]],2,FALSE)</f>
        <v>GPON</v>
      </c>
      <c r="AK177" s="362" t="s">
        <v>39</v>
      </c>
      <c r="AL177" s="362"/>
      <c r="AM177" s="362"/>
      <c r="AN177" s="362"/>
      <c r="AO177" s="368">
        <v>45777</v>
      </c>
      <c r="AP177" s="361" t="s">
        <v>760</v>
      </c>
      <c r="AR177">
        <v>1</v>
      </c>
    </row>
    <row r="178" spans="2:44" ht="15" customHeight="1" x14ac:dyDescent="0.35">
      <c r="B178" s="362">
        <v>176</v>
      </c>
      <c r="C178" s="362" t="s">
        <v>761</v>
      </c>
      <c r="D178" s="362">
        <v>472</v>
      </c>
      <c r="E178" s="362" t="s">
        <v>172</v>
      </c>
      <c r="F178" s="362"/>
      <c r="G178" s="362"/>
      <c r="H178" s="362"/>
      <c r="I178" s="362" t="s">
        <v>26</v>
      </c>
      <c r="J178" s="362" t="s">
        <v>104</v>
      </c>
      <c r="K178" s="361" t="s">
        <v>762</v>
      </c>
      <c r="L178" s="362"/>
      <c r="M178" s="362" t="s">
        <v>90</v>
      </c>
      <c r="N178" s="362" t="s">
        <v>180</v>
      </c>
      <c r="O178" s="362"/>
      <c r="P178" s="362" t="s">
        <v>90</v>
      </c>
      <c r="Q178" s="362" t="s">
        <v>90</v>
      </c>
      <c r="R178" s="362"/>
      <c r="S178" s="361"/>
      <c r="T178" s="362"/>
      <c r="U178" s="362"/>
      <c r="V178" s="362" t="s">
        <v>711</v>
      </c>
      <c r="W178" s="362"/>
      <c r="X178" s="362"/>
      <c r="Y178" s="362" t="s">
        <v>45</v>
      </c>
      <c r="Z178" s="362" t="s">
        <v>181</v>
      </c>
      <c r="AA178" s="366">
        <v>45777</v>
      </c>
      <c r="AB178" s="367" t="s">
        <v>763</v>
      </c>
      <c r="AC178" s="362"/>
      <c r="AD178" s="362"/>
      <c r="AE178" s="362"/>
      <c r="AF178" s="362"/>
      <c r="AG178" s="362"/>
      <c r="AH178" s="362"/>
      <c r="AI178" s="362" t="str">
        <f t="shared" si="2"/>
        <v>472GPON</v>
      </c>
      <c r="AJ178" s="362" t="str">
        <f>VLOOKUP(AI178,Table1[[#All],[CONCAT]:[Tfiber]],2,FALSE)</f>
        <v>GPON</v>
      </c>
      <c r="AK178" s="362" t="s">
        <v>39</v>
      </c>
      <c r="AL178" s="362"/>
      <c r="AM178" s="362"/>
      <c r="AN178" s="362"/>
      <c r="AO178" s="368">
        <v>45777</v>
      </c>
      <c r="AP178" s="361" t="s">
        <v>763</v>
      </c>
      <c r="AR178">
        <v>1</v>
      </c>
    </row>
    <row r="179" spans="2:44" ht="15" customHeight="1" x14ac:dyDescent="0.35">
      <c r="B179" s="362">
        <v>177</v>
      </c>
      <c r="C179" s="362" t="s">
        <v>764</v>
      </c>
      <c r="D179" s="362">
        <v>472</v>
      </c>
      <c r="E179" s="362" t="s">
        <v>172</v>
      </c>
      <c r="F179" s="362"/>
      <c r="G179" s="362"/>
      <c r="H179" s="362"/>
      <c r="I179" s="362" t="s">
        <v>26</v>
      </c>
      <c r="J179" s="362" t="s">
        <v>104</v>
      </c>
      <c r="K179" s="361" t="s">
        <v>765</v>
      </c>
      <c r="L179" s="362"/>
      <c r="M179" s="362" t="s">
        <v>90</v>
      </c>
      <c r="N179" s="362" t="s">
        <v>180</v>
      </c>
      <c r="O179" s="362"/>
      <c r="P179" s="362" t="s">
        <v>90</v>
      </c>
      <c r="Q179" s="362" t="s">
        <v>90</v>
      </c>
      <c r="R179" s="362"/>
      <c r="S179" s="361"/>
      <c r="T179" s="362"/>
      <c r="U179" s="362"/>
      <c r="V179" s="362" t="s">
        <v>711</v>
      </c>
      <c r="W179" s="362"/>
      <c r="X179" s="362"/>
      <c r="Y179" s="362" t="s">
        <v>45</v>
      </c>
      <c r="Z179" s="362" t="s">
        <v>181</v>
      </c>
      <c r="AA179" s="366">
        <v>45777</v>
      </c>
      <c r="AB179" s="367" t="s">
        <v>766</v>
      </c>
      <c r="AC179" s="362"/>
      <c r="AD179" s="362"/>
      <c r="AE179" s="362"/>
      <c r="AF179" s="362"/>
      <c r="AG179" s="362"/>
      <c r="AH179" s="362"/>
      <c r="AI179" s="362" t="str">
        <f t="shared" si="2"/>
        <v>472GPON</v>
      </c>
      <c r="AJ179" s="362" t="str">
        <f>VLOOKUP(AI179,Table1[[#All],[CONCAT]:[Tfiber]],2,FALSE)</f>
        <v>GPON</v>
      </c>
      <c r="AK179" s="362" t="s">
        <v>39</v>
      </c>
      <c r="AL179" s="362"/>
      <c r="AM179" s="362"/>
      <c r="AN179" s="362"/>
      <c r="AO179" s="368">
        <v>45777</v>
      </c>
      <c r="AP179" s="361" t="s">
        <v>766</v>
      </c>
      <c r="AR179">
        <v>1</v>
      </c>
    </row>
    <row r="180" spans="2:44" ht="15" customHeight="1" x14ac:dyDescent="0.35">
      <c r="B180" s="362">
        <v>178</v>
      </c>
      <c r="C180" s="362" t="s">
        <v>767</v>
      </c>
      <c r="D180" s="362">
        <v>472</v>
      </c>
      <c r="E180" s="362" t="s">
        <v>172</v>
      </c>
      <c r="F180" s="362"/>
      <c r="G180" s="362"/>
      <c r="H180" s="362"/>
      <c r="I180" s="362" t="s">
        <v>26</v>
      </c>
      <c r="J180" s="362" t="s">
        <v>104</v>
      </c>
      <c r="K180" s="361" t="s">
        <v>768</v>
      </c>
      <c r="L180" s="362"/>
      <c r="M180" s="362" t="s">
        <v>90</v>
      </c>
      <c r="N180" s="362" t="s">
        <v>180</v>
      </c>
      <c r="O180" s="362"/>
      <c r="P180" s="362" t="s">
        <v>90</v>
      </c>
      <c r="Q180" s="362" t="s">
        <v>90</v>
      </c>
      <c r="R180" s="362"/>
      <c r="S180" s="361"/>
      <c r="T180" s="362"/>
      <c r="U180" s="362"/>
      <c r="V180" s="362" t="s">
        <v>711</v>
      </c>
      <c r="W180" s="362"/>
      <c r="X180" s="362"/>
      <c r="Y180" s="362" t="s">
        <v>45</v>
      </c>
      <c r="Z180" s="362" t="s">
        <v>181</v>
      </c>
      <c r="AA180" s="366">
        <v>45777</v>
      </c>
      <c r="AB180" s="367" t="s">
        <v>769</v>
      </c>
      <c r="AC180" s="362"/>
      <c r="AD180" s="362"/>
      <c r="AE180" s="362"/>
      <c r="AF180" s="362"/>
      <c r="AG180" s="362"/>
      <c r="AH180" s="362"/>
      <c r="AI180" s="362" t="str">
        <f t="shared" si="2"/>
        <v>472GPON</v>
      </c>
      <c r="AJ180" s="362" t="str">
        <f>VLOOKUP(AI180,Table1[[#All],[CONCAT]:[Tfiber]],2,FALSE)</f>
        <v>GPON</v>
      </c>
      <c r="AK180" s="362" t="s">
        <v>39</v>
      </c>
      <c r="AL180" s="362"/>
      <c r="AM180" s="362"/>
      <c r="AN180" s="362"/>
      <c r="AO180" s="368">
        <v>45777</v>
      </c>
      <c r="AP180" s="361" t="s">
        <v>769</v>
      </c>
      <c r="AR180">
        <v>1</v>
      </c>
    </row>
    <row r="181" spans="2:44" ht="15" hidden="1" customHeight="1" x14ac:dyDescent="0.35">
      <c r="B181" s="362">
        <v>179</v>
      </c>
      <c r="C181" s="362" t="s">
        <v>770</v>
      </c>
      <c r="D181" s="362">
        <v>472</v>
      </c>
      <c r="E181" s="362" t="s">
        <v>172</v>
      </c>
      <c r="F181" s="362"/>
      <c r="G181" s="362"/>
      <c r="H181" s="362"/>
      <c r="I181" s="362" t="s">
        <v>26</v>
      </c>
      <c r="J181" s="362" t="s">
        <v>104</v>
      </c>
      <c r="K181" s="361" t="s">
        <v>771</v>
      </c>
      <c r="L181" s="362"/>
      <c r="M181" s="362" t="s">
        <v>90</v>
      </c>
      <c r="N181" s="362" t="s">
        <v>9</v>
      </c>
      <c r="O181" s="362"/>
      <c r="P181" s="362" t="s">
        <v>755</v>
      </c>
      <c r="Q181" s="362" t="s">
        <v>772</v>
      </c>
      <c r="R181" s="362"/>
      <c r="S181" s="361" t="s">
        <v>773</v>
      </c>
      <c r="T181" s="362"/>
      <c r="U181" s="362"/>
      <c r="V181" s="362" t="s">
        <v>711</v>
      </c>
      <c r="W181" s="362"/>
      <c r="X181" s="362"/>
      <c r="Y181" s="362" t="s">
        <v>45</v>
      </c>
      <c r="Z181" s="362" t="s">
        <v>90</v>
      </c>
      <c r="AA181" s="366" t="s">
        <v>90</v>
      </c>
      <c r="AB181" s="362" t="s">
        <v>90</v>
      </c>
      <c r="AC181" s="362"/>
      <c r="AD181" s="362"/>
      <c r="AE181" s="362"/>
      <c r="AF181" s="362"/>
      <c r="AG181" s="362"/>
      <c r="AH181" s="362"/>
      <c r="AI181" s="362" t="str">
        <f t="shared" si="2"/>
        <v>472GPON</v>
      </c>
      <c r="AJ181" s="362" t="str">
        <f>VLOOKUP(AI181,Table1[[#All],[CONCAT]:[Tfiber]],2,FALSE)</f>
        <v>GPON</v>
      </c>
      <c r="AK181" s="362" t="s">
        <v>39</v>
      </c>
      <c r="AL181" s="362"/>
      <c r="AM181" s="362"/>
      <c r="AN181" s="362"/>
      <c r="AO181" s="366">
        <v>45920</v>
      </c>
      <c r="AP181" s="361" t="s">
        <v>774</v>
      </c>
      <c r="AR181">
        <v>1</v>
      </c>
    </row>
    <row r="182" spans="2:44" ht="15" customHeight="1" x14ac:dyDescent="0.35">
      <c r="B182" s="362">
        <v>180</v>
      </c>
      <c r="C182" s="362" t="s">
        <v>775</v>
      </c>
      <c r="D182" s="362">
        <v>472</v>
      </c>
      <c r="E182" s="362" t="s">
        <v>172</v>
      </c>
      <c r="F182" s="362"/>
      <c r="G182" s="362"/>
      <c r="H182" s="362"/>
      <c r="I182" s="362" t="s">
        <v>26</v>
      </c>
      <c r="J182" s="362" t="s">
        <v>104</v>
      </c>
      <c r="K182" s="361" t="s">
        <v>776</v>
      </c>
      <c r="L182" s="362"/>
      <c r="M182" s="362" t="s">
        <v>90</v>
      </c>
      <c r="N182" s="362" t="s">
        <v>180</v>
      </c>
      <c r="O182" s="362"/>
      <c r="P182" s="362" t="s">
        <v>90</v>
      </c>
      <c r="Q182" s="362" t="s">
        <v>90</v>
      </c>
      <c r="R182" s="362"/>
      <c r="S182" s="361"/>
      <c r="T182" s="362"/>
      <c r="U182" s="362"/>
      <c r="V182" s="362" t="s">
        <v>711</v>
      </c>
      <c r="W182" s="362"/>
      <c r="X182" s="362"/>
      <c r="Y182" s="362" t="s">
        <v>45</v>
      </c>
      <c r="Z182" s="362" t="s">
        <v>181</v>
      </c>
      <c r="AA182" s="366">
        <v>45777</v>
      </c>
      <c r="AB182" s="367" t="s">
        <v>777</v>
      </c>
      <c r="AC182" s="362"/>
      <c r="AD182" s="362"/>
      <c r="AE182" s="362"/>
      <c r="AF182" s="362"/>
      <c r="AG182" s="362"/>
      <c r="AH182" s="362"/>
      <c r="AI182" s="362" t="str">
        <f t="shared" si="2"/>
        <v>472GPON</v>
      </c>
      <c r="AJ182" s="362" t="str">
        <f>VLOOKUP(AI182,Table1[[#All],[CONCAT]:[Tfiber]],2,FALSE)</f>
        <v>GPON</v>
      </c>
      <c r="AK182" s="362" t="s">
        <v>39</v>
      </c>
      <c r="AL182" s="362"/>
      <c r="AM182" s="362"/>
      <c r="AN182" s="362"/>
      <c r="AO182" s="368">
        <v>45777</v>
      </c>
      <c r="AP182" s="361" t="s">
        <v>777</v>
      </c>
      <c r="AR182">
        <v>1</v>
      </c>
    </row>
    <row r="183" spans="2:44" ht="15" hidden="1" customHeight="1" x14ac:dyDescent="0.35">
      <c r="B183" s="362">
        <v>181</v>
      </c>
      <c r="C183" s="362" t="s">
        <v>778</v>
      </c>
      <c r="D183" s="362">
        <v>472</v>
      </c>
      <c r="E183" s="362" t="s">
        <v>172</v>
      </c>
      <c r="F183" s="362"/>
      <c r="G183" s="362"/>
      <c r="H183" s="362"/>
      <c r="I183" s="362" t="s">
        <v>26</v>
      </c>
      <c r="J183" s="362" t="s">
        <v>104</v>
      </c>
      <c r="K183" s="361" t="s">
        <v>779</v>
      </c>
      <c r="L183" s="362"/>
      <c r="M183" s="362" t="s">
        <v>90</v>
      </c>
      <c r="N183" s="362" t="s">
        <v>9</v>
      </c>
      <c r="O183" s="362"/>
      <c r="P183" s="362" t="s">
        <v>755</v>
      </c>
      <c r="Q183" s="362" t="s">
        <v>756</v>
      </c>
      <c r="R183" s="362"/>
      <c r="S183" s="361" t="s">
        <v>780</v>
      </c>
      <c r="T183" s="362" t="s">
        <v>104</v>
      </c>
      <c r="U183" s="362" t="s">
        <v>781</v>
      </c>
      <c r="V183" s="362" t="s">
        <v>711</v>
      </c>
      <c r="W183" s="362"/>
      <c r="X183" s="362" t="s">
        <v>9</v>
      </c>
      <c r="Y183" s="362" t="s">
        <v>50</v>
      </c>
      <c r="Z183" s="362" t="s">
        <v>90</v>
      </c>
      <c r="AA183" s="366" t="s">
        <v>90</v>
      </c>
      <c r="AB183" s="362" t="s">
        <v>90</v>
      </c>
      <c r="AC183" s="362"/>
      <c r="AD183" s="362"/>
      <c r="AE183" s="362"/>
      <c r="AF183" s="362"/>
      <c r="AG183" s="362"/>
      <c r="AH183" s="362"/>
      <c r="AI183" s="362" t="str">
        <f t="shared" si="2"/>
        <v>472GPON</v>
      </c>
      <c r="AJ183" s="362" t="str">
        <f>VLOOKUP(AI183,Table1[[#All],[CONCAT]:[Tfiber]],2,FALSE)</f>
        <v>GPON</v>
      </c>
      <c r="AK183" s="362" t="s">
        <v>40</v>
      </c>
      <c r="AL183" s="362"/>
      <c r="AM183" s="362"/>
      <c r="AN183" s="362"/>
      <c r="AO183" s="362"/>
      <c r="AP183" s="361"/>
      <c r="AR183">
        <v>1</v>
      </c>
    </row>
    <row r="184" spans="2:44" ht="15" customHeight="1" x14ac:dyDescent="0.35">
      <c r="B184" s="362">
        <v>182</v>
      </c>
      <c r="C184" s="362" t="s">
        <v>782</v>
      </c>
      <c r="D184" s="362">
        <v>472</v>
      </c>
      <c r="E184" s="362" t="s">
        <v>172</v>
      </c>
      <c r="F184" s="362"/>
      <c r="G184" s="362"/>
      <c r="H184" s="362"/>
      <c r="I184" s="362" t="s">
        <v>26</v>
      </c>
      <c r="J184" s="362" t="s">
        <v>104</v>
      </c>
      <c r="K184" s="361" t="s">
        <v>783</v>
      </c>
      <c r="L184" s="362"/>
      <c r="M184" s="362" t="s">
        <v>90</v>
      </c>
      <c r="N184" s="362" t="s">
        <v>180</v>
      </c>
      <c r="O184" s="362"/>
      <c r="P184" s="362" t="s">
        <v>90</v>
      </c>
      <c r="Q184" s="362" t="s">
        <v>90</v>
      </c>
      <c r="R184" s="362"/>
      <c r="S184" s="361"/>
      <c r="T184" s="362"/>
      <c r="U184" s="362"/>
      <c r="V184" s="362" t="s">
        <v>711</v>
      </c>
      <c r="W184" s="362"/>
      <c r="X184" s="362"/>
      <c r="Y184" s="362" t="s">
        <v>45</v>
      </c>
      <c r="Z184" s="362" t="s">
        <v>181</v>
      </c>
      <c r="AA184" s="366">
        <v>45777</v>
      </c>
      <c r="AB184" s="367" t="s">
        <v>784</v>
      </c>
      <c r="AC184" s="362"/>
      <c r="AD184" s="362"/>
      <c r="AE184" s="362"/>
      <c r="AF184" s="362"/>
      <c r="AG184" s="362"/>
      <c r="AH184" s="362"/>
      <c r="AI184" s="362" t="str">
        <f t="shared" si="2"/>
        <v>472GPON</v>
      </c>
      <c r="AJ184" s="362" t="str">
        <f>VLOOKUP(AI184,Table1[[#All],[CONCAT]:[Tfiber]],2,FALSE)</f>
        <v>GPON</v>
      </c>
      <c r="AK184" s="362" t="s">
        <v>39</v>
      </c>
      <c r="AL184" s="362"/>
      <c r="AM184" s="362"/>
      <c r="AN184" s="362"/>
      <c r="AO184" s="368">
        <v>45777</v>
      </c>
      <c r="AP184" s="361" t="s">
        <v>784</v>
      </c>
      <c r="AR184">
        <v>1</v>
      </c>
    </row>
    <row r="185" spans="2:44" ht="15" customHeight="1" x14ac:dyDescent="0.35">
      <c r="B185" s="362">
        <v>183</v>
      </c>
      <c r="C185" s="362" t="s">
        <v>785</v>
      </c>
      <c r="D185" s="362">
        <v>472</v>
      </c>
      <c r="E185" s="362" t="s">
        <v>172</v>
      </c>
      <c r="F185" s="362"/>
      <c r="G185" s="362"/>
      <c r="H185" s="362"/>
      <c r="I185" s="362" t="s">
        <v>26</v>
      </c>
      <c r="J185" s="362" t="s">
        <v>104</v>
      </c>
      <c r="K185" s="361" t="s">
        <v>786</v>
      </c>
      <c r="L185" s="362"/>
      <c r="M185" s="362" t="s">
        <v>90</v>
      </c>
      <c r="N185" s="362" t="s">
        <v>180</v>
      </c>
      <c r="O185" s="362"/>
      <c r="P185" s="362" t="s">
        <v>90</v>
      </c>
      <c r="Q185" s="362" t="s">
        <v>90</v>
      </c>
      <c r="R185" s="362"/>
      <c r="S185" s="361"/>
      <c r="T185" s="362"/>
      <c r="U185" s="362"/>
      <c r="V185" s="362" t="s">
        <v>711</v>
      </c>
      <c r="W185" s="362"/>
      <c r="X185" s="362"/>
      <c r="Y185" s="362" t="s">
        <v>45</v>
      </c>
      <c r="Z185" s="362" t="s">
        <v>181</v>
      </c>
      <c r="AA185" s="366">
        <v>45777</v>
      </c>
      <c r="AB185" s="367" t="s">
        <v>787</v>
      </c>
      <c r="AC185" s="362"/>
      <c r="AD185" s="362"/>
      <c r="AE185" s="362"/>
      <c r="AF185" s="362"/>
      <c r="AG185" s="362"/>
      <c r="AH185" s="362"/>
      <c r="AI185" s="362" t="str">
        <f t="shared" si="2"/>
        <v>472GPON</v>
      </c>
      <c r="AJ185" s="362" t="str">
        <f>VLOOKUP(AI185,Table1[[#All],[CONCAT]:[Tfiber]],2,FALSE)</f>
        <v>GPON</v>
      </c>
      <c r="AK185" s="362" t="s">
        <v>39</v>
      </c>
      <c r="AL185" s="362"/>
      <c r="AM185" s="362"/>
      <c r="AN185" s="362"/>
      <c r="AO185" s="368">
        <v>45777</v>
      </c>
      <c r="AP185" s="361" t="s">
        <v>787</v>
      </c>
      <c r="AR185">
        <v>1</v>
      </c>
    </row>
    <row r="186" spans="2:44" ht="15" customHeight="1" x14ac:dyDescent="0.35">
      <c r="B186" s="362">
        <v>184</v>
      </c>
      <c r="C186" s="362" t="s">
        <v>788</v>
      </c>
      <c r="D186" s="362">
        <v>472</v>
      </c>
      <c r="E186" s="362" t="s">
        <v>172</v>
      </c>
      <c r="F186" s="362"/>
      <c r="G186" s="362"/>
      <c r="H186" s="362"/>
      <c r="I186" s="362" t="s">
        <v>59</v>
      </c>
      <c r="J186" s="363" t="s">
        <v>789</v>
      </c>
      <c r="K186" s="364" t="s">
        <v>790</v>
      </c>
      <c r="L186" s="363"/>
      <c r="M186" s="362" t="s">
        <v>90</v>
      </c>
      <c r="N186" s="362" t="s">
        <v>180</v>
      </c>
      <c r="O186" s="362"/>
      <c r="P186" s="362" t="s">
        <v>90</v>
      </c>
      <c r="Q186" s="362" t="s">
        <v>90</v>
      </c>
      <c r="R186" s="362"/>
      <c r="S186" s="361"/>
      <c r="T186" s="362"/>
      <c r="U186" s="362"/>
      <c r="V186" s="363" t="s">
        <v>366</v>
      </c>
      <c r="W186" s="363"/>
      <c r="X186" s="363"/>
      <c r="Y186" s="362" t="s">
        <v>45</v>
      </c>
      <c r="Z186" s="362" t="s">
        <v>181</v>
      </c>
      <c r="AA186" s="366">
        <v>45782</v>
      </c>
      <c r="AB186" s="362" t="s">
        <v>791</v>
      </c>
      <c r="AC186" s="362"/>
      <c r="AD186" s="362"/>
      <c r="AE186" s="362"/>
      <c r="AF186" s="362"/>
      <c r="AG186" s="362"/>
      <c r="AH186" s="362"/>
      <c r="AI186" s="362" t="str">
        <f t="shared" si="2"/>
        <v>472IP/MPLS</v>
      </c>
      <c r="AJ186" s="362" t="str">
        <f>VLOOKUP(AI186,Table1[[#All],[CONCAT]:[Tfiber]],2,FALSE)</f>
        <v>IPMPLS</v>
      </c>
      <c r="AK186" s="362" t="s">
        <v>39</v>
      </c>
      <c r="AL186" s="362"/>
      <c r="AM186" s="362"/>
      <c r="AN186" s="362"/>
      <c r="AO186" s="368">
        <v>45782</v>
      </c>
      <c r="AP186" s="361" t="s">
        <v>791</v>
      </c>
      <c r="AR186">
        <v>1</v>
      </c>
    </row>
    <row r="187" spans="2:44" ht="15" customHeight="1" x14ac:dyDescent="0.35">
      <c r="B187" s="362">
        <v>185</v>
      </c>
      <c r="C187" s="362" t="s">
        <v>792</v>
      </c>
      <c r="D187" s="362">
        <v>472</v>
      </c>
      <c r="E187" s="362" t="s">
        <v>172</v>
      </c>
      <c r="F187" s="362"/>
      <c r="G187" s="362"/>
      <c r="H187" s="362"/>
      <c r="I187" s="362" t="s">
        <v>59</v>
      </c>
      <c r="J187" s="363" t="s">
        <v>789</v>
      </c>
      <c r="K187" s="364" t="s">
        <v>793</v>
      </c>
      <c r="L187" s="363"/>
      <c r="M187" s="362" t="s">
        <v>90</v>
      </c>
      <c r="N187" s="362" t="s">
        <v>180</v>
      </c>
      <c r="O187" s="362"/>
      <c r="P187" s="362" t="s">
        <v>90</v>
      </c>
      <c r="Q187" s="362" t="s">
        <v>90</v>
      </c>
      <c r="R187" s="362"/>
      <c r="S187" s="361"/>
      <c r="T187" s="362"/>
      <c r="U187" s="362"/>
      <c r="V187" s="363" t="s">
        <v>366</v>
      </c>
      <c r="W187" s="363"/>
      <c r="X187" s="363"/>
      <c r="Y187" s="362" t="s">
        <v>45</v>
      </c>
      <c r="Z187" s="362" t="s">
        <v>181</v>
      </c>
      <c r="AA187" s="366">
        <v>45782</v>
      </c>
      <c r="AB187" s="362" t="s">
        <v>794</v>
      </c>
      <c r="AC187" s="362"/>
      <c r="AD187" s="362"/>
      <c r="AE187" s="362"/>
      <c r="AF187" s="362"/>
      <c r="AG187" s="362"/>
      <c r="AH187" s="362"/>
      <c r="AI187" s="362" t="str">
        <f t="shared" si="2"/>
        <v>472IP/MPLS</v>
      </c>
      <c r="AJ187" s="362" t="str">
        <f>VLOOKUP(AI187,Table1[[#All],[CONCAT]:[Tfiber]],2,FALSE)</f>
        <v>IPMPLS</v>
      </c>
      <c r="AK187" s="362" t="s">
        <v>39</v>
      </c>
      <c r="AL187" s="362"/>
      <c r="AM187" s="362"/>
      <c r="AN187" s="362"/>
      <c r="AO187" s="368">
        <v>45782</v>
      </c>
      <c r="AP187" s="361" t="s">
        <v>794</v>
      </c>
      <c r="AR187">
        <v>1</v>
      </c>
    </row>
    <row r="188" spans="2:44" ht="15" customHeight="1" x14ac:dyDescent="0.35">
      <c r="B188" s="362">
        <v>186</v>
      </c>
      <c r="C188" s="362" t="s">
        <v>795</v>
      </c>
      <c r="D188" s="362">
        <v>472</v>
      </c>
      <c r="E188" s="362" t="s">
        <v>172</v>
      </c>
      <c r="F188" s="362"/>
      <c r="G188" s="362"/>
      <c r="H188" s="362"/>
      <c r="I188" s="362" t="s">
        <v>59</v>
      </c>
      <c r="J188" s="363" t="s">
        <v>789</v>
      </c>
      <c r="K188" s="364" t="s">
        <v>796</v>
      </c>
      <c r="L188" s="363"/>
      <c r="M188" s="362" t="s">
        <v>90</v>
      </c>
      <c r="N188" s="362" t="s">
        <v>180</v>
      </c>
      <c r="O188" s="362"/>
      <c r="P188" s="362" t="s">
        <v>90</v>
      </c>
      <c r="Q188" s="362" t="s">
        <v>90</v>
      </c>
      <c r="R188" s="362"/>
      <c r="S188" s="361"/>
      <c r="T188" s="362"/>
      <c r="U188" s="362"/>
      <c r="V188" s="363" t="s">
        <v>366</v>
      </c>
      <c r="W188" s="363"/>
      <c r="X188" s="363"/>
      <c r="Y188" s="362" t="s">
        <v>45</v>
      </c>
      <c r="Z188" s="362" t="s">
        <v>181</v>
      </c>
      <c r="AA188" s="366">
        <v>45782</v>
      </c>
      <c r="AB188" s="367" t="s">
        <v>797</v>
      </c>
      <c r="AC188" s="362"/>
      <c r="AD188" s="362"/>
      <c r="AE188" s="362"/>
      <c r="AF188" s="362"/>
      <c r="AG188" s="362"/>
      <c r="AH188" s="362"/>
      <c r="AI188" s="362" t="str">
        <f t="shared" si="2"/>
        <v>472IP/MPLS</v>
      </c>
      <c r="AJ188" s="362" t="str">
        <f>VLOOKUP(AI188,Table1[[#All],[CONCAT]:[Tfiber]],2,FALSE)</f>
        <v>IPMPLS</v>
      </c>
      <c r="AK188" s="362" t="s">
        <v>39</v>
      </c>
      <c r="AL188" s="362"/>
      <c r="AM188" s="362"/>
      <c r="AN188" s="362"/>
      <c r="AO188" s="368">
        <v>45782</v>
      </c>
      <c r="AP188" s="361" t="s">
        <v>797</v>
      </c>
      <c r="AR188">
        <v>1</v>
      </c>
    </row>
    <row r="189" spans="2:44" ht="15" customHeight="1" x14ac:dyDescent="0.35">
      <c r="B189" s="362">
        <v>187</v>
      </c>
      <c r="C189" s="362" t="s">
        <v>798</v>
      </c>
      <c r="D189" s="362">
        <v>472</v>
      </c>
      <c r="E189" s="362" t="s">
        <v>172</v>
      </c>
      <c r="F189" s="362"/>
      <c r="G189" s="362"/>
      <c r="H189" s="362"/>
      <c r="I189" s="362" t="s">
        <v>59</v>
      </c>
      <c r="J189" s="363" t="s">
        <v>789</v>
      </c>
      <c r="K189" s="364" t="s">
        <v>799</v>
      </c>
      <c r="L189" s="363"/>
      <c r="M189" s="362" t="s">
        <v>90</v>
      </c>
      <c r="N189" s="362" t="s">
        <v>180</v>
      </c>
      <c r="O189" s="362"/>
      <c r="P189" s="362" t="s">
        <v>90</v>
      </c>
      <c r="Q189" s="362" t="s">
        <v>90</v>
      </c>
      <c r="R189" s="362"/>
      <c r="S189" s="361"/>
      <c r="T189" s="362"/>
      <c r="U189" s="362"/>
      <c r="V189" s="363" t="s">
        <v>366</v>
      </c>
      <c r="W189" s="363"/>
      <c r="X189" s="363"/>
      <c r="Y189" s="362" t="s">
        <v>45</v>
      </c>
      <c r="Z189" s="362" t="s">
        <v>181</v>
      </c>
      <c r="AA189" s="366">
        <v>45782</v>
      </c>
      <c r="AB189" s="367" t="s">
        <v>800</v>
      </c>
      <c r="AC189" s="362"/>
      <c r="AD189" s="362"/>
      <c r="AE189" s="362"/>
      <c r="AF189" s="362"/>
      <c r="AG189" s="362"/>
      <c r="AH189" s="362"/>
      <c r="AI189" s="362" t="str">
        <f t="shared" si="2"/>
        <v>472IP/MPLS</v>
      </c>
      <c r="AJ189" s="362" t="str">
        <f>VLOOKUP(AI189,Table1[[#All],[CONCAT]:[Tfiber]],2,FALSE)</f>
        <v>IPMPLS</v>
      </c>
      <c r="AK189" s="362" t="s">
        <v>39</v>
      </c>
      <c r="AL189" s="362"/>
      <c r="AM189" s="362"/>
      <c r="AN189" s="362"/>
      <c r="AO189" s="368">
        <v>45782</v>
      </c>
      <c r="AP189" s="361" t="s">
        <v>800</v>
      </c>
      <c r="AR189">
        <v>1</v>
      </c>
    </row>
    <row r="190" spans="2:44" ht="15" customHeight="1" x14ac:dyDescent="0.35">
      <c r="B190" s="362">
        <v>188</v>
      </c>
      <c r="C190" s="362" t="s">
        <v>801</v>
      </c>
      <c r="D190" s="362">
        <v>472</v>
      </c>
      <c r="E190" s="362" t="s">
        <v>172</v>
      </c>
      <c r="F190" s="362"/>
      <c r="G190" s="362"/>
      <c r="H190" s="362"/>
      <c r="I190" s="362" t="s">
        <v>59</v>
      </c>
      <c r="J190" s="363" t="s">
        <v>789</v>
      </c>
      <c r="K190" s="364" t="s">
        <v>802</v>
      </c>
      <c r="L190" s="363"/>
      <c r="M190" s="362" t="s">
        <v>90</v>
      </c>
      <c r="N190" s="362" t="s">
        <v>180</v>
      </c>
      <c r="O190" s="362"/>
      <c r="P190" s="362" t="s">
        <v>90</v>
      </c>
      <c r="Q190" s="362" t="s">
        <v>90</v>
      </c>
      <c r="R190" s="362"/>
      <c r="S190" s="361"/>
      <c r="T190" s="362"/>
      <c r="U190" s="362"/>
      <c r="V190" s="363" t="s">
        <v>366</v>
      </c>
      <c r="W190" s="363"/>
      <c r="X190" s="363"/>
      <c r="Y190" s="362" t="s">
        <v>45</v>
      </c>
      <c r="Z190" s="362" t="s">
        <v>181</v>
      </c>
      <c r="AA190" s="366">
        <v>45782</v>
      </c>
      <c r="AB190" s="362" t="s">
        <v>803</v>
      </c>
      <c r="AC190" s="362"/>
      <c r="AD190" s="362"/>
      <c r="AE190" s="362"/>
      <c r="AF190" s="362"/>
      <c r="AG190" s="362"/>
      <c r="AH190" s="362"/>
      <c r="AI190" s="362" t="str">
        <f t="shared" si="2"/>
        <v>472IP/MPLS</v>
      </c>
      <c r="AJ190" s="362" t="str">
        <f>VLOOKUP(AI190,Table1[[#All],[CONCAT]:[Tfiber]],2,FALSE)</f>
        <v>IPMPLS</v>
      </c>
      <c r="AK190" s="362" t="s">
        <v>39</v>
      </c>
      <c r="AL190" s="362"/>
      <c r="AM190" s="362"/>
      <c r="AN190" s="362"/>
      <c r="AO190" s="368">
        <v>45782</v>
      </c>
      <c r="AP190" s="361" t="s">
        <v>803</v>
      </c>
      <c r="AR190">
        <v>1</v>
      </c>
    </row>
    <row r="191" spans="2:44" ht="15" customHeight="1" x14ac:dyDescent="0.35">
      <c r="B191" s="362">
        <v>189</v>
      </c>
      <c r="C191" s="362" t="s">
        <v>804</v>
      </c>
      <c r="D191" s="362">
        <v>472</v>
      </c>
      <c r="E191" s="362" t="s">
        <v>172</v>
      </c>
      <c r="F191" s="362"/>
      <c r="G191" s="362"/>
      <c r="H191" s="362"/>
      <c r="I191" s="362" t="s">
        <v>59</v>
      </c>
      <c r="J191" s="363" t="s">
        <v>789</v>
      </c>
      <c r="K191" s="364" t="s">
        <v>805</v>
      </c>
      <c r="L191" s="363"/>
      <c r="M191" s="362" t="s">
        <v>90</v>
      </c>
      <c r="N191" s="362" t="s">
        <v>180</v>
      </c>
      <c r="O191" s="362"/>
      <c r="P191" s="362" t="s">
        <v>90</v>
      </c>
      <c r="Q191" s="362" t="s">
        <v>90</v>
      </c>
      <c r="R191" s="362"/>
      <c r="S191" s="361"/>
      <c r="T191" s="362"/>
      <c r="U191" s="362"/>
      <c r="V191" s="363" t="s">
        <v>366</v>
      </c>
      <c r="W191" s="363"/>
      <c r="X191" s="363"/>
      <c r="Y191" s="362" t="s">
        <v>45</v>
      </c>
      <c r="Z191" s="362" t="s">
        <v>181</v>
      </c>
      <c r="AA191" s="366">
        <v>45782</v>
      </c>
      <c r="AB191" s="367" t="s">
        <v>806</v>
      </c>
      <c r="AC191" s="362"/>
      <c r="AD191" s="362"/>
      <c r="AE191" s="362"/>
      <c r="AF191" s="362"/>
      <c r="AG191" s="362"/>
      <c r="AH191" s="362"/>
      <c r="AI191" s="362" t="str">
        <f t="shared" si="2"/>
        <v>472IP/MPLS</v>
      </c>
      <c r="AJ191" s="362" t="str">
        <f>VLOOKUP(AI191,Table1[[#All],[CONCAT]:[Tfiber]],2,FALSE)</f>
        <v>IPMPLS</v>
      </c>
      <c r="AK191" s="362" t="s">
        <v>39</v>
      </c>
      <c r="AL191" s="362"/>
      <c r="AM191" s="362"/>
      <c r="AN191" s="362"/>
      <c r="AO191" s="368">
        <v>45782</v>
      </c>
      <c r="AP191" s="361" t="s">
        <v>806</v>
      </c>
      <c r="AR191">
        <v>1</v>
      </c>
    </row>
    <row r="192" spans="2:44" ht="15" customHeight="1" x14ac:dyDescent="0.35">
      <c r="B192" s="362">
        <v>190</v>
      </c>
      <c r="C192" s="362" t="s">
        <v>807</v>
      </c>
      <c r="D192" s="362">
        <v>472</v>
      </c>
      <c r="E192" s="362" t="s">
        <v>172</v>
      </c>
      <c r="F192" s="362"/>
      <c r="G192" s="362"/>
      <c r="H192" s="362"/>
      <c r="I192" s="362" t="s">
        <v>59</v>
      </c>
      <c r="J192" s="363" t="s">
        <v>789</v>
      </c>
      <c r="K192" s="364" t="s">
        <v>808</v>
      </c>
      <c r="L192" s="363"/>
      <c r="M192" s="362" t="s">
        <v>90</v>
      </c>
      <c r="N192" s="362" t="s">
        <v>180</v>
      </c>
      <c r="O192" s="362"/>
      <c r="P192" s="362" t="s">
        <v>90</v>
      </c>
      <c r="Q192" s="362" t="s">
        <v>90</v>
      </c>
      <c r="R192" s="362"/>
      <c r="S192" s="361"/>
      <c r="T192" s="362"/>
      <c r="U192" s="362"/>
      <c r="V192" s="363" t="s">
        <v>366</v>
      </c>
      <c r="W192" s="363"/>
      <c r="X192" s="363"/>
      <c r="Y192" s="362" t="s">
        <v>45</v>
      </c>
      <c r="Z192" s="362" t="s">
        <v>181</v>
      </c>
      <c r="AA192" s="366">
        <v>45782</v>
      </c>
      <c r="AB192" s="362" t="s">
        <v>809</v>
      </c>
      <c r="AC192" s="362"/>
      <c r="AD192" s="362"/>
      <c r="AE192" s="362"/>
      <c r="AF192" s="362"/>
      <c r="AG192" s="362"/>
      <c r="AH192" s="362"/>
      <c r="AI192" s="362" t="str">
        <f t="shared" si="2"/>
        <v>472IP/MPLS</v>
      </c>
      <c r="AJ192" s="362" t="str">
        <f>VLOOKUP(AI192,Table1[[#All],[CONCAT]:[Tfiber]],2,FALSE)</f>
        <v>IPMPLS</v>
      </c>
      <c r="AK192" s="362" t="s">
        <v>39</v>
      </c>
      <c r="AL192" s="362"/>
      <c r="AM192" s="362"/>
      <c r="AN192" s="362"/>
      <c r="AO192" s="368">
        <v>45782</v>
      </c>
      <c r="AP192" s="361" t="s">
        <v>809</v>
      </c>
      <c r="AR192">
        <v>1</v>
      </c>
    </row>
    <row r="193" spans="2:44" ht="15" customHeight="1" x14ac:dyDescent="0.35">
      <c r="B193" s="362">
        <v>191</v>
      </c>
      <c r="C193" s="362" t="s">
        <v>810</v>
      </c>
      <c r="D193" s="362">
        <v>472</v>
      </c>
      <c r="E193" s="362" t="s">
        <v>172</v>
      </c>
      <c r="F193" s="362"/>
      <c r="G193" s="362"/>
      <c r="H193" s="362"/>
      <c r="I193" s="362" t="s">
        <v>59</v>
      </c>
      <c r="J193" s="363" t="s">
        <v>789</v>
      </c>
      <c r="K193" s="364" t="s">
        <v>811</v>
      </c>
      <c r="L193" s="363"/>
      <c r="M193" s="362" t="s">
        <v>90</v>
      </c>
      <c r="N193" s="362" t="s">
        <v>180</v>
      </c>
      <c r="O193" s="362"/>
      <c r="P193" s="362" t="s">
        <v>90</v>
      </c>
      <c r="Q193" s="362" t="s">
        <v>90</v>
      </c>
      <c r="R193" s="362"/>
      <c r="S193" s="361"/>
      <c r="T193" s="362"/>
      <c r="U193" s="362"/>
      <c r="V193" s="363" t="s">
        <v>366</v>
      </c>
      <c r="W193" s="363"/>
      <c r="X193" s="363"/>
      <c r="Y193" s="362" t="s">
        <v>45</v>
      </c>
      <c r="Z193" s="362" t="s">
        <v>181</v>
      </c>
      <c r="AA193" s="366">
        <v>45782</v>
      </c>
      <c r="AB193" s="362" t="s">
        <v>812</v>
      </c>
      <c r="AC193" s="362"/>
      <c r="AD193" s="362"/>
      <c r="AE193" s="362"/>
      <c r="AF193" s="362"/>
      <c r="AG193" s="362"/>
      <c r="AH193" s="362"/>
      <c r="AI193" s="362" t="str">
        <f t="shared" si="2"/>
        <v>472IP/MPLS</v>
      </c>
      <c r="AJ193" s="362" t="str">
        <f>VLOOKUP(AI193,Table1[[#All],[CONCAT]:[Tfiber]],2,FALSE)</f>
        <v>IPMPLS</v>
      </c>
      <c r="AK193" s="362" t="s">
        <v>39</v>
      </c>
      <c r="AL193" s="362"/>
      <c r="AM193" s="362"/>
      <c r="AN193" s="362"/>
      <c r="AO193" s="368">
        <v>45782</v>
      </c>
      <c r="AP193" s="361" t="s">
        <v>812</v>
      </c>
      <c r="AR193">
        <v>1</v>
      </c>
    </row>
    <row r="194" spans="2:44" ht="15" hidden="1" customHeight="1" x14ac:dyDescent="0.35">
      <c r="B194" s="362">
        <v>192</v>
      </c>
      <c r="C194" s="362" t="s">
        <v>813</v>
      </c>
      <c r="D194" s="362">
        <v>472</v>
      </c>
      <c r="E194" s="362" t="s">
        <v>172</v>
      </c>
      <c r="F194" s="362"/>
      <c r="G194" s="362"/>
      <c r="H194" s="362"/>
      <c r="I194" s="362" t="s">
        <v>59</v>
      </c>
      <c r="J194" s="363" t="s">
        <v>789</v>
      </c>
      <c r="K194" s="364" t="s">
        <v>814</v>
      </c>
      <c r="L194" s="363"/>
      <c r="M194" s="362" t="s">
        <v>90</v>
      </c>
      <c r="N194" s="362" t="s">
        <v>9</v>
      </c>
      <c r="O194" s="362"/>
      <c r="P194" s="362" t="s">
        <v>90</v>
      </c>
      <c r="Q194" s="362" t="s">
        <v>90</v>
      </c>
      <c r="R194" s="362"/>
      <c r="S194" s="361" t="s">
        <v>815</v>
      </c>
      <c r="T194" s="362" t="s">
        <v>108</v>
      </c>
      <c r="U194" s="362" t="s">
        <v>816</v>
      </c>
      <c r="V194" s="363" t="s">
        <v>366</v>
      </c>
      <c r="W194" s="363"/>
      <c r="X194" s="362" t="s">
        <v>9</v>
      </c>
      <c r="Y194" s="362" t="s">
        <v>50</v>
      </c>
      <c r="Z194" s="362" t="s">
        <v>90</v>
      </c>
      <c r="AA194" s="366" t="s">
        <v>90</v>
      </c>
      <c r="AB194" s="362" t="s">
        <v>90</v>
      </c>
      <c r="AC194" s="362"/>
      <c r="AD194" s="362"/>
      <c r="AE194" s="362"/>
      <c r="AF194" s="362"/>
      <c r="AG194" s="362"/>
      <c r="AH194" s="362"/>
      <c r="AI194" s="362" t="str">
        <f t="shared" si="2"/>
        <v>472IP/MPLS</v>
      </c>
      <c r="AJ194" s="362" t="str">
        <f>VLOOKUP(AI194,Table1[[#All],[CONCAT]:[Tfiber]],2,FALSE)</f>
        <v>IPMPLS</v>
      </c>
      <c r="AK194" s="362" t="s">
        <v>40</v>
      </c>
      <c r="AL194" s="362"/>
      <c r="AM194" s="362"/>
      <c r="AN194" s="362"/>
      <c r="AO194" s="362"/>
      <c r="AP194" s="361"/>
      <c r="AR194">
        <v>1</v>
      </c>
    </row>
    <row r="195" spans="2:44" ht="15" hidden="1" customHeight="1" x14ac:dyDescent="0.35">
      <c r="B195" s="362">
        <v>193</v>
      </c>
      <c r="C195" s="362" t="s">
        <v>817</v>
      </c>
      <c r="D195" s="362">
        <v>472</v>
      </c>
      <c r="E195" s="362" t="s">
        <v>172</v>
      </c>
      <c r="F195" s="362"/>
      <c r="G195" s="362"/>
      <c r="H195" s="362"/>
      <c r="I195" s="362" t="s">
        <v>58</v>
      </c>
      <c r="J195" s="363" t="s">
        <v>818</v>
      </c>
      <c r="K195" s="364" t="s">
        <v>819</v>
      </c>
      <c r="L195" s="363"/>
      <c r="M195" s="362" t="s">
        <v>90</v>
      </c>
      <c r="N195" s="362" t="s">
        <v>9</v>
      </c>
      <c r="O195" s="362"/>
      <c r="P195" s="362" t="s">
        <v>90</v>
      </c>
      <c r="Q195" s="362" t="s">
        <v>90</v>
      </c>
      <c r="R195" s="362"/>
      <c r="S195" s="361" t="s">
        <v>820</v>
      </c>
      <c r="T195" s="362"/>
      <c r="U195" s="362"/>
      <c r="V195" s="363" t="s">
        <v>202</v>
      </c>
      <c r="W195" s="363"/>
      <c r="X195" s="362" t="s">
        <v>9</v>
      </c>
      <c r="Y195" s="362" t="s">
        <v>9</v>
      </c>
      <c r="Z195" s="362" t="s">
        <v>90</v>
      </c>
      <c r="AA195" s="366" t="s">
        <v>90</v>
      </c>
      <c r="AB195" s="362" t="s">
        <v>90</v>
      </c>
      <c r="AC195" s="362"/>
      <c r="AD195" s="362"/>
      <c r="AE195" s="362"/>
      <c r="AF195" s="362"/>
      <c r="AG195" s="362"/>
      <c r="AH195" s="362"/>
      <c r="AI195" s="362" t="str">
        <f t="shared" ref="AI195:AI258" si="3">_xlfn.CONCAT(D195,I195)</f>
        <v xml:space="preserve">472BSS </v>
      </c>
      <c r="AJ195" s="362" t="str">
        <f>VLOOKUP(AI195,Table1[[#All],[CONCAT]:[Tfiber]],2,FALSE)</f>
        <v>Applications/Tools</v>
      </c>
      <c r="AK195" s="362" t="s">
        <v>40</v>
      </c>
      <c r="AL195" s="362"/>
      <c r="AM195" s="362"/>
      <c r="AN195" s="362"/>
      <c r="AO195" s="362"/>
      <c r="AP195" s="361"/>
      <c r="AR195">
        <v>1</v>
      </c>
    </row>
    <row r="196" spans="2:44" ht="15" hidden="1" customHeight="1" x14ac:dyDescent="0.35">
      <c r="B196" s="362">
        <v>194</v>
      </c>
      <c r="C196" s="362" t="s">
        <v>821</v>
      </c>
      <c r="D196" s="362">
        <v>472</v>
      </c>
      <c r="E196" s="362" t="s">
        <v>172</v>
      </c>
      <c r="F196" s="362"/>
      <c r="G196" s="362"/>
      <c r="H196" s="362"/>
      <c r="I196" s="362" t="s">
        <v>59</v>
      </c>
      <c r="J196" s="363" t="s">
        <v>822</v>
      </c>
      <c r="K196" s="364" t="s">
        <v>823</v>
      </c>
      <c r="L196" s="363"/>
      <c r="M196" s="362" t="s">
        <v>90</v>
      </c>
      <c r="N196" s="362" t="s">
        <v>9</v>
      </c>
      <c r="O196" s="362"/>
      <c r="P196" s="362" t="s">
        <v>90</v>
      </c>
      <c r="Q196" s="362" t="s">
        <v>90</v>
      </c>
      <c r="R196" s="362"/>
      <c r="S196" s="361" t="s">
        <v>517</v>
      </c>
      <c r="T196" s="362"/>
      <c r="U196" s="362"/>
      <c r="V196" s="363" t="s">
        <v>824</v>
      </c>
      <c r="W196" s="363"/>
      <c r="X196" s="362" t="s">
        <v>9</v>
      </c>
      <c r="Y196" s="362" t="s">
        <v>50</v>
      </c>
      <c r="Z196" s="362" t="s">
        <v>90</v>
      </c>
      <c r="AA196" s="366" t="s">
        <v>90</v>
      </c>
      <c r="AB196" s="362" t="s">
        <v>90</v>
      </c>
      <c r="AC196" s="362"/>
      <c r="AD196" s="362"/>
      <c r="AE196" s="362"/>
      <c r="AF196" s="362"/>
      <c r="AG196" s="362"/>
      <c r="AH196" s="362"/>
      <c r="AI196" s="362" t="str">
        <f t="shared" si="3"/>
        <v>472IP/MPLS</v>
      </c>
      <c r="AJ196" s="362" t="str">
        <f>VLOOKUP(AI196,Table1[[#All],[CONCAT]:[Tfiber]],2,FALSE)</f>
        <v>IPMPLS</v>
      </c>
      <c r="AK196" s="362" t="s">
        <v>40</v>
      </c>
      <c r="AL196" s="362"/>
      <c r="AM196" s="362"/>
      <c r="AN196" s="362"/>
      <c r="AO196" s="362"/>
      <c r="AP196" s="361"/>
      <c r="AR196">
        <v>1</v>
      </c>
    </row>
    <row r="197" spans="2:44" ht="15" hidden="1" customHeight="1" x14ac:dyDescent="0.35">
      <c r="B197" s="362">
        <v>195</v>
      </c>
      <c r="C197" s="362" t="s">
        <v>825</v>
      </c>
      <c r="D197" s="362">
        <v>472</v>
      </c>
      <c r="E197" s="362" t="s">
        <v>172</v>
      </c>
      <c r="F197" s="362"/>
      <c r="G197" s="362"/>
      <c r="H197" s="362"/>
      <c r="I197" s="362" t="s">
        <v>59</v>
      </c>
      <c r="J197" s="363" t="s">
        <v>822</v>
      </c>
      <c r="K197" s="364" t="s">
        <v>826</v>
      </c>
      <c r="L197" s="363"/>
      <c r="M197" s="362" t="s">
        <v>90</v>
      </c>
      <c r="N197" s="362" t="s">
        <v>9</v>
      </c>
      <c r="O197" s="362"/>
      <c r="P197" s="362" t="s">
        <v>90</v>
      </c>
      <c r="Q197" s="362" t="s">
        <v>90</v>
      </c>
      <c r="R197" s="362"/>
      <c r="S197" s="361" t="s">
        <v>517</v>
      </c>
      <c r="T197" s="362"/>
      <c r="U197" s="362"/>
      <c r="V197" s="363" t="s">
        <v>824</v>
      </c>
      <c r="W197" s="363"/>
      <c r="X197" s="362" t="s">
        <v>9</v>
      </c>
      <c r="Y197" s="362" t="s">
        <v>50</v>
      </c>
      <c r="Z197" s="362" t="s">
        <v>90</v>
      </c>
      <c r="AA197" s="366" t="s">
        <v>90</v>
      </c>
      <c r="AB197" s="362" t="s">
        <v>90</v>
      </c>
      <c r="AC197" s="362"/>
      <c r="AD197" s="362"/>
      <c r="AE197" s="362"/>
      <c r="AF197" s="362"/>
      <c r="AG197" s="362"/>
      <c r="AH197" s="362"/>
      <c r="AI197" s="362" t="str">
        <f t="shared" si="3"/>
        <v>472IP/MPLS</v>
      </c>
      <c r="AJ197" s="362" t="str">
        <f>VLOOKUP(AI197,Table1[[#All],[CONCAT]:[Tfiber]],2,FALSE)</f>
        <v>IPMPLS</v>
      </c>
      <c r="AK197" s="362" t="s">
        <v>40</v>
      </c>
      <c r="AL197" s="362"/>
      <c r="AM197" s="362"/>
      <c r="AN197" s="362"/>
      <c r="AO197" s="362"/>
      <c r="AP197" s="361"/>
      <c r="AR197">
        <v>1</v>
      </c>
    </row>
    <row r="198" spans="2:44" ht="15" hidden="1" customHeight="1" x14ac:dyDescent="0.35">
      <c r="B198" s="362">
        <v>196</v>
      </c>
      <c r="C198" s="362" t="s">
        <v>827</v>
      </c>
      <c r="D198" s="362">
        <v>472</v>
      </c>
      <c r="E198" s="362" t="s">
        <v>172</v>
      </c>
      <c r="F198" s="362"/>
      <c r="G198" s="362"/>
      <c r="H198" s="362"/>
      <c r="I198" s="362" t="s">
        <v>59</v>
      </c>
      <c r="J198" s="363" t="s">
        <v>822</v>
      </c>
      <c r="K198" s="364" t="s">
        <v>828</v>
      </c>
      <c r="L198" s="363"/>
      <c r="M198" s="362" t="s">
        <v>90</v>
      </c>
      <c r="N198" s="362" t="s">
        <v>9</v>
      </c>
      <c r="O198" s="362"/>
      <c r="P198" s="362" t="s">
        <v>90</v>
      </c>
      <c r="Q198" s="362" t="s">
        <v>90</v>
      </c>
      <c r="R198" s="362"/>
      <c r="S198" s="361" t="s">
        <v>517</v>
      </c>
      <c r="T198" s="362"/>
      <c r="U198" s="362"/>
      <c r="V198" s="363" t="s">
        <v>824</v>
      </c>
      <c r="W198" s="363"/>
      <c r="X198" s="362" t="s">
        <v>9</v>
      </c>
      <c r="Y198" s="362" t="s">
        <v>50</v>
      </c>
      <c r="Z198" s="362" t="s">
        <v>90</v>
      </c>
      <c r="AA198" s="366" t="s">
        <v>90</v>
      </c>
      <c r="AB198" s="362" t="s">
        <v>90</v>
      </c>
      <c r="AC198" s="362"/>
      <c r="AD198" s="362"/>
      <c r="AE198" s="362"/>
      <c r="AF198" s="362"/>
      <c r="AG198" s="362"/>
      <c r="AH198" s="362"/>
      <c r="AI198" s="362" t="str">
        <f t="shared" si="3"/>
        <v>472IP/MPLS</v>
      </c>
      <c r="AJ198" s="362" t="str">
        <f>VLOOKUP(AI198,Table1[[#All],[CONCAT]:[Tfiber]],2,FALSE)</f>
        <v>IPMPLS</v>
      </c>
      <c r="AK198" s="362" t="s">
        <v>40</v>
      </c>
      <c r="AL198" s="362"/>
      <c r="AM198" s="362"/>
      <c r="AN198" s="362"/>
      <c r="AO198" s="362"/>
      <c r="AP198" s="361"/>
      <c r="AR198">
        <v>1</v>
      </c>
    </row>
    <row r="199" spans="2:44" ht="15" hidden="1" customHeight="1" x14ac:dyDescent="0.35">
      <c r="B199" s="362">
        <v>197</v>
      </c>
      <c r="C199" s="362" t="s">
        <v>829</v>
      </c>
      <c r="D199" s="362">
        <v>472</v>
      </c>
      <c r="E199" s="362" t="s">
        <v>172</v>
      </c>
      <c r="F199" s="362"/>
      <c r="G199" s="362"/>
      <c r="H199" s="362"/>
      <c r="I199" s="362" t="s">
        <v>59</v>
      </c>
      <c r="J199" s="363" t="s">
        <v>830</v>
      </c>
      <c r="K199" s="364" t="s">
        <v>831</v>
      </c>
      <c r="L199" s="363"/>
      <c r="M199" s="362" t="s">
        <v>90</v>
      </c>
      <c r="N199" s="362" t="s">
        <v>9</v>
      </c>
      <c r="O199" s="362"/>
      <c r="P199" s="362" t="s">
        <v>90</v>
      </c>
      <c r="Q199" s="362" t="s">
        <v>90</v>
      </c>
      <c r="R199" s="362"/>
      <c r="S199" s="361" t="s">
        <v>832</v>
      </c>
      <c r="T199" s="362" t="s">
        <v>833</v>
      </c>
      <c r="U199" s="362" t="s">
        <v>834</v>
      </c>
      <c r="V199" s="363" t="s">
        <v>366</v>
      </c>
      <c r="W199" s="363"/>
      <c r="X199" s="362" t="s">
        <v>9</v>
      </c>
      <c r="Y199" s="362" t="s">
        <v>50</v>
      </c>
      <c r="Z199" s="362" t="s">
        <v>90</v>
      </c>
      <c r="AA199" s="366" t="s">
        <v>90</v>
      </c>
      <c r="AB199" s="362" t="s">
        <v>90</v>
      </c>
      <c r="AC199" s="362"/>
      <c r="AD199" s="362"/>
      <c r="AE199" s="362"/>
      <c r="AF199" s="362"/>
      <c r="AG199" s="362"/>
      <c r="AH199" s="362"/>
      <c r="AI199" s="362" t="str">
        <f t="shared" si="3"/>
        <v>472IP/MPLS</v>
      </c>
      <c r="AJ199" s="362" t="str">
        <f>VLOOKUP(AI199,Table1[[#All],[CONCAT]:[Tfiber]],2,FALSE)</f>
        <v>IPMPLS</v>
      </c>
      <c r="AK199" s="362" t="s">
        <v>40</v>
      </c>
      <c r="AL199" s="362"/>
      <c r="AM199" s="362"/>
      <c r="AN199" s="362"/>
      <c r="AO199" s="362"/>
      <c r="AP199" s="361"/>
      <c r="AR199">
        <v>1</v>
      </c>
    </row>
    <row r="200" spans="2:44" ht="15" customHeight="1" x14ac:dyDescent="0.35">
      <c r="B200" s="362">
        <v>198</v>
      </c>
      <c r="C200" s="362" t="s">
        <v>835</v>
      </c>
      <c r="D200" s="362">
        <v>472</v>
      </c>
      <c r="E200" s="362" t="s">
        <v>172</v>
      </c>
      <c r="F200" s="362"/>
      <c r="G200" s="362"/>
      <c r="H200" s="362"/>
      <c r="I200" s="362" t="s">
        <v>59</v>
      </c>
      <c r="J200" s="363" t="s">
        <v>400</v>
      </c>
      <c r="K200" s="364" t="s">
        <v>836</v>
      </c>
      <c r="L200" s="363"/>
      <c r="M200" s="362" t="s">
        <v>90</v>
      </c>
      <c r="N200" s="362" t="s">
        <v>180</v>
      </c>
      <c r="O200" s="362"/>
      <c r="P200" s="362" t="s">
        <v>90</v>
      </c>
      <c r="Q200" s="362" t="s">
        <v>90</v>
      </c>
      <c r="R200" s="362"/>
      <c r="S200" s="361"/>
      <c r="T200" s="362"/>
      <c r="U200" s="362"/>
      <c r="V200" s="363" t="s">
        <v>366</v>
      </c>
      <c r="W200" s="363"/>
      <c r="X200" s="363"/>
      <c r="Y200" s="362" t="s">
        <v>45</v>
      </c>
      <c r="Z200" s="362" t="s">
        <v>181</v>
      </c>
      <c r="AA200" s="366">
        <v>45782</v>
      </c>
      <c r="AB200" s="362" t="s">
        <v>837</v>
      </c>
      <c r="AC200" s="362"/>
      <c r="AD200" s="362"/>
      <c r="AE200" s="362"/>
      <c r="AF200" s="362"/>
      <c r="AG200" s="362"/>
      <c r="AH200" s="362"/>
      <c r="AI200" s="362" t="str">
        <f t="shared" si="3"/>
        <v>472IP/MPLS</v>
      </c>
      <c r="AJ200" s="362" t="str">
        <f>VLOOKUP(AI200,Table1[[#All],[CONCAT]:[Tfiber]],2,FALSE)</f>
        <v>IPMPLS</v>
      </c>
      <c r="AK200" s="362" t="s">
        <v>39</v>
      </c>
      <c r="AL200" s="362"/>
      <c r="AM200" s="362"/>
      <c r="AN200" s="362"/>
      <c r="AO200" s="368">
        <v>45782</v>
      </c>
      <c r="AP200" s="361" t="s">
        <v>837</v>
      </c>
      <c r="AR200">
        <v>1</v>
      </c>
    </row>
    <row r="201" spans="2:44" ht="15" hidden="1" customHeight="1" x14ac:dyDescent="0.35">
      <c r="B201" s="362">
        <v>199</v>
      </c>
      <c r="C201" s="362" t="s">
        <v>838</v>
      </c>
      <c r="D201" s="362">
        <v>472</v>
      </c>
      <c r="E201" s="362" t="s">
        <v>172</v>
      </c>
      <c r="F201" s="362"/>
      <c r="G201" s="362"/>
      <c r="H201" s="362"/>
      <c r="I201" s="362" t="s">
        <v>59</v>
      </c>
      <c r="J201" s="363" t="s">
        <v>400</v>
      </c>
      <c r="K201" s="364" t="s">
        <v>364</v>
      </c>
      <c r="L201" s="363"/>
      <c r="M201" s="362" t="s">
        <v>90</v>
      </c>
      <c r="N201" s="362" t="s">
        <v>9</v>
      </c>
      <c r="O201" s="362"/>
      <c r="P201" s="362" t="s">
        <v>90</v>
      </c>
      <c r="Q201" s="362" t="s">
        <v>90</v>
      </c>
      <c r="R201" s="362"/>
      <c r="S201" s="361"/>
      <c r="T201" s="362" t="s">
        <v>101</v>
      </c>
      <c r="U201" s="362"/>
      <c r="V201" s="363" t="s">
        <v>366</v>
      </c>
      <c r="W201" s="363"/>
      <c r="X201" s="363"/>
      <c r="Y201" s="362" t="s">
        <v>45</v>
      </c>
      <c r="Z201" s="362" t="s">
        <v>839</v>
      </c>
      <c r="AA201" s="366">
        <v>45890</v>
      </c>
      <c r="AB201" s="362" t="s">
        <v>840</v>
      </c>
      <c r="AC201" s="362"/>
      <c r="AD201" s="362"/>
      <c r="AE201" s="362"/>
      <c r="AF201" s="362"/>
      <c r="AG201" s="362"/>
      <c r="AH201" s="362"/>
      <c r="AI201" s="362" t="str">
        <f t="shared" si="3"/>
        <v>472IP/MPLS</v>
      </c>
      <c r="AJ201" s="362" t="str">
        <f>VLOOKUP(AI201,Table1[[#All],[CONCAT]:[Tfiber]],2,FALSE)</f>
        <v>IPMPLS</v>
      </c>
      <c r="AK201" s="362" t="s">
        <v>39</v>
      </c>
      <c r="AL201" s="362"/>
      <c r="AM201" s="362"/>
      <c r="AN201" s="362" t="s">
        <v>101</v>
      </c>
      <c r="AO201" s="368">
        <v>45890</v>
      </c>
      <c r="AP201" s="225" t="s">
        <v>840</v>
      </c>
      <c r="AR201">
        <v>1</v>
      </c>
    </row>
    <row r="202" spans="2:44" ht="15" hidden="1" customHeight="1" x14ac:dyDescent="0.35">
      <c r="B202" s="362">
        <v>200</v>
      </c>
      <c r="C202" s="362" t="s">
        <v>841</v>
      </c>
      <c r="D202" s="362">
        <v>472</v>
      </c>
      <c r="E202" s="362" t="s">
        <v>172</v>
      </c>
      <c r="F202" s="362"/>
      <c r="G202" s="362"/>
      <c r="H202" s="362"/>
      <c r="I202" s="362" t="s">
        <v>59</v>
      </c>
      <c r="J202" s="363" t="s">
        <v>63</v>
      </c>
      <c r="K202" s="372" t="s">
        <v>842</v>
      </c>
      <c r="L202" s="373"/>
      <c r="M202" s="362" t="s">
        <v>90</v>
      </c>
      <c r="N202" s="362" t="s">
        <v>9</v>
      </c>
      <c r="O202" s="362"/>
      <c r="P202" s="362" t="s">
        <v>90</v>
      </c>
      <c r="Q202" s="362" t="s">
        <v>90</v>
      </c>
      <c r="R202" s="362"/>
      <c r="S202" s="361" t="s">
        <v>843</v>
      </c>
      <c r="T202" s="362" t="s">
        <v>113</v>
      </c>
      <c r="U202" s="362" t="s">
        <v>844</v>
      </c>
      <c r="V202" s="363" t="s">
        <v>844</v>
      </c>
      <c r="W202" s="363"/>
      <c r="X202" s="363"/>
      <c r="Y202" s="362" t="s">
        <v>48</v>
      </c>
      <c r="Z202" s="362" t="s">
        <v>90</v>
      </c>
      <c r="AA202" s="366" t="s">
        <v>90</v>
      </c>
      <c r="AB202" s="362" t="s">
        <v>90</v>
      </c>
      <c r="AC202" s="362"/>
      <c r="AD202" s="362"/>
      <c r="AE202" s="362"/>
      <c r="AF202" s="362"/>
      <c r="AG202" s="362"/>
      <c r="AH202" s="362"/>
      <c r="AI202" s="362" t="str">
        <f t="shared" si="3"/>
        <v>472IP/MPLS</v>
      </c>
      <c r="AJ202" s="362" t="str">
        <f>VLOOKUP(AI202,Table1[[#All],[CONCAT]:[Tfiber]],2,FALSE)</f>
        <v>IPMPLS</v>
      </c>
      <c r="AK202" s="362" t="s">
        <v>40</v>
      </c>
      <c r="AL202" s="362" t="s">
        <v>48</v>
      </c>
      <c r="AM202" s="362">
        <f>VLOOKUP(C202,[1]AllOSS!$B:$K,10,0)</f>
        <v>0</v>
      </c>
      <c r="AN202" s="362"/>
      <c r="AO202" s="362"/>
      <c r="AP202" s="361"/>
      <c r="AR202">
        <v>1</v>
      </c>
    </row>
    <row r="203" spans="2:44" ht="15" hidden="1" customHeight="1" x14ac:dyDescent="0.35">
      <c r="B203" s="362">
        <v>201</v>
      </c>
      <c r="C203" s="362" t="s">
        <v>845</v>
      </c>
      <c r="D203" s="362">
        <v>472</v>
      </c>
      <c r="E203" s="362" t="s">
        <v>172</v>
      </c>
      <c r="F203" s="362"/>
      <c r="G203" s="362"/>
      <c r="H203" s="362"/>
      <c r="I203" s="362" t="s">
        <v>59</v>
      </c>
      <c r="J203" s="363" t="s">
        <v>63</v>
      </c>
      <c r="K203" s="364" t="s">
        <v>846</v>
      </c>
      <c r="L203" s="363"/>
      <c r="M203" s="362" t="s">
        <v>90</v>
      </c>
      <c r="N203" s="362" t="s">
        <v>9</v>
      </c>
      <c r="O203" s="362"/>
      <c r="P203" s="362" t="s">
        <v>90</v>
      </c>
      <c r="Q203" s="362" t="s">
        <v>90</v>
      </c>
      <c r="R203" s="362"/>
      <c r="S203" s="361" t="s">
        <v>847</v>
      </c>
      <c r="T203" s="362" t="s">
        <v>113</v>
      </c>
      <c r="U203" s="362" t="s">
        <v>844</v>
      </c>
      <c r="V203" s="363" t="s">
        <v>844</v>
      </c>
      <c r="W203" s="363"/>
      <c r="X203" s="363"/>
      <c r="Y203" s="362" t="s">
        <v>48</v>
      </c>
      <c r="Z203" s="362" t="s">
        <v>90</v>
      </c>
      <c r="AA203" s="366" t="s">
        <v>90</v>
      </c>
      <c r="AB203" s="362" t="s">
        <v>90</v>
      </c>
      <c r="AC203" s="362"/>
      <c r="AD203" s="362"/>
      <c r="AE203" s="362"/>
      <c r="AF203" s="362"/>
      <c r="AG203" s="362"/>
      <c r="AH203" s="362"/>
      <c r="AI203" s="362" t="str">
        <f t="shared" si="3"/>
        <v>472IP/MPLS</v>
      </c>
      <c r="AJ203" s="362" t="str">
        <f>VLOOKUP(AI203,Table1[[#All],[CONCAT]:[Tfiber]],2,FALSE)</f>
        <v>IPMPLS</v>
      </c>
      <c r="AK203" s="362" t="s">
        <v>40</v>
      </c>
      <c r="AL203" s="362" t="str">
        <f>VLOOKUP(C203,[1]AllOSS!$B:$G,6,0)</f>
        <v>COMPLETED</v>
      </c>
      <c r="AM203" s="362">
        <f>VLOOKUP(C203,[1]AllOSS!$B:$K,10,0)</f>
        <v>0</v>
      </c>
      <c r="AN203" s="362"/>
      <c r="AO203" s="362"/>
      <c r="AP203" s="361"/>
      <c r="AR203">
        <v>1</v>
      </c>
    </row>
    <row r="204" spans="2:44" ht="15" hidden="1" customHeight="1" x14ac:dyDescent="0.35">
      <c r="B204" s="362">
        <v>202</v>
      </c>
      <c r="C204" s="362" t="s">
        <v>848</v>
      </c>
      <c r="D204" s="362">
        <v>472</v>
      </c>
      <c r="E204" s="362" t="s">
        <v>172</v>
      </c>
      <c r="F204" s="362"/>
      <c r="G204" s="362"/>
      <c r="H204" s="362"/>
      <c r="I204" s="362" t="s">
        <v>59</v>
      </c>
      <c r="J204" s="363" t="s">
        <v>63</v>
      </c>
      <c r="K204" s="364" t="s">
        <v>849</v>
      </c>
      <c r="L204" s="363"/>
      <c r="M204" s="362" t="s">
        <v>90</v>
      </c>
      <c r="N204" s="362" t="s">
        <v>9</v>
      </c>
      <c r="O204" s="362"/>
      <c r="P204" s="362" t="s">
        <v>90</v>
      </c>
      <c r="Q204" s="362" t="s">
        <v>90</v>
      </c>
      <c r="R204" s="362"/>
      <c r="S204" s="361" t="s">
        <v>850</v>
      </c>
      <c r="T204" s="362" t="s">
        <v>113</v>
      </c>
      <c r="U204" s="362" t="s">
        <v>844</v>
      </c>
      <c r="V204" s="363" t="s">
        <v>844</v>
      </c>
      <c r="W204" s="363"/>
      <c r="X204" s="362" t="s">
        <v>9</v>
      </c>
      <c r="Y204" s="362" t="s">
        <v>46</v>
      </c>
      <c r="Z204" s="362" t="s">
        <v>90</v>
      </c>
      <c r="AA204" s="366" t="s">
        <v>90</v>
      </c>
      <c r="AB204" s="362" t="s">
        <v>90</v>
      </c>
      <c r="AC204" s="362"/>
      <c r="AD204" s="362"/>
      <c r="AE204" s="362"/>
      <c r="AF204" s="362"/>
      <c r="AG204" s="362"/>
      <c r="AH204" s="362"/>
      <c r="AI204" s="362" t="str">
        <f t="shared" si="3"/>
        <v>472IP/MPLS</v>
      </c>
      <c r="AJ204" s="362" t="str">
        <f>VLOOKUP(AI204,Table1[[#All],[CONCAT]:[Tfiber]],2,FALSE)</f>
        <v>IPMPLS</v>
      </c>
      <c r="AK204" s="362" t="s">
        <v>40</v>
      </c>
      <c r="AL204" s="362" t="str">
        <f>VLOOKUP(C204,[1]AllOSS!$B:$G,6,0)</f>
        <v>OPEN</v>
      </c>
      <c r="AM204" s="362">
        <f>VLOOKUP(C204,[1]AllOSS!$B:$K,10,0)</f>
        <v>0</v>
      </c>
      <c r="AN204" s="362"/>
      <c r="AO204" s="362"/>
      <c r="AP204" s="361"/>
      <c r="AR204">
        <v>1</v>
      </c>
    </row>
    <row r="205" spans="2:44" ht="15" hidden="1" customHeight="1" x14ac:dyDescent="0.35">
      <c r="B205" s="362">
        <v>203</v>
      </c>
      <c r="C205" s="362" t="s">
        <v>851</v>
      </c>
      <c r="D205" s="362">
        <v>472</v>
      </c>
      <c r="E205" s="362" t="s">
        <v>172</v>
      </c>
      <c r="F205" s="362"/>
      <c r="G205" s="362"/>
      <c r="H205" s="362"/>
      <c r="I205" s="362" t="s">
        <v>59</v>
      </c>
      <c r="J205" s="363" t="s">
        <v>63</v>
      </c>
      <c r="K205" s="364" t="s">
        <v>852</v>
      </c>
      <c r="L205" s="363"/>
      <c r="M205" s="362" t="s">
        <v>90</v>
      </c>
      <c r="N205" s="362" t="s">
        <v>9</v>
      </c>
      <c r="O205" s="362"/>
      <c r="P205" s="362" t="s">
        <v>90</v>
      </c>
      <c r="Q205" s="362" t="s">
        <v>90</v>
      </c>
      <c r="R205" s="362"/>
      <c r="S205" s="361" t="s">
        <v>853</v>
      </c>
      <c r="T205" s="362" t="s">
        <v>113</v>
      </c>
      <c r="U205" s="362" t="s">
        <v>844</v>
      </c>
      <c r="V205" s="363" t="s">
        <v>844</v>
      </c>
      <c r="W205" s="363"/>
      <c r="X205" s="363"/>
      <c r="Y205" s="362" t="s">
        <v>48</v>
      </c>
      <c r="Z205" s="362" t="s">
        <v>90</v>
      </c>
      <c r="AA205" s="366" t="s">
        <v>90</v>
      </c>
      <c r="AB205" s="362" t="s">
        <v>90</v>
      </c>
      <c r="AC205" s="362"/>
      <c r="AD205" s="362"/>
      <c r="AE205" s="362"/>
      <c r="AF205" s="362"/>
      <c r="AG205" s="362"/>
      <c r="AH205" s="362"/>
      <c r="AI205" s="362" t="str">
        <f t="shared" si="3"/>
        <v>472IP/MPLS</v>
      </c>
      <c r="AJ205" s="362" t="str">
        <f>VLOOKUP(AI205,Table1[[#All],[CONCAT]:[Tfiber]],2,FALSE)</f>
        <v>IPMPLS</v>
      </c>
      <c r="AK205" s="362" t="s">
        <v>40</v>
      </c>
      <c r="AL205" s="362" t="str">
        <f>VLOOKUP(C205,[1]AllOSS!$B:$G,6,0)</f>
        <v>COMPLETED</v>
      </c>
      <c r="AM205" s="362">
        <f>VLOOKUP(C205,[1]AllOSS!$B:$K,10,0)</f>
        <v>0</v>
      </c>
      <c r="AN205" s="362"/>
      <c r="AO205" s="362"/>
      <c r="AP205" s="361"/>
      <c r="AR205">
        <v>1</v>
      </c>
    </row>
    <row r="206" spans="2:44" ht="15" hidden="1" customHeight="1" x14ac:dyDescent="0.35">
      <c r="B206" s="362">
        <v>204</v>
      </c>
      <c r="C206" s="362" t="s">
        <v>854</v>
      </c>
      <c r="D206" s="362">
        <v>472</v>
      </c>
      <c r="E206" s="362" t="s">
        <v>172</v>
      </c>
      <c r="F206" s="362"/>
      <c r="G206" s="362"/>
      <c r="H206" s="362"/>
      <c r="I206" s="362" t="s">
        <v>62</v>
      </c>
      <c r="J206" s="362" t="s">
        <v>199</v>
      </c>
      <c r="K206" s="361" t="s">
        <v>855</v>
      </c>
      <c r="L206" s="362"/>
      <c r="M206" s="362" t="s">
        <v>90</v>
      </c>
      <c r="N206" s="362" t="s">
        <v>9</v>
      </c>
      <c r="O206" s="362"/>
      <c r="P206" s="362" t="s">
        <v>90</v>
      </c>
      <c r="Q206" s="362" t="s">
        <v>90</v>
      </c>
      <c r="R206" s="362"/>
      <c r="S206" s="361" t="s">
        <v>517</v>
      </c>
      <c r="T206" s="362"/>
      <c r="U206" s="362"/>
      <c r="V206" s="362" t="s">
        <v>824</v>
      </c>
      <c r="W206" s="362"/>
      <c r="X206" s="362" t="s">
        <v>9</v>
      </c>
      <c r="Y206" s="362" t="s">
        <v>50</v>
      </c>
      <c r="Z206" s="362" t="s">
        <v>90</v>
      </c>
      <c r="AA206" s="366" t="s">
        <v>90</v>
      </c>
      <c r="AB206" s="362" t="s">
        <v>90</v>
      </c>
      <c r="AC206" s="362"/>
      <c r="AD206" s="362"/>
      <c r="AE206" s="362"/>
      <c r="AF206" s="362"/>
      <c r="AG206" s="362"/>
      <c r="AH206" s="362"/>
      <c r="AI206" s="362" t="str">
        <f t="shared" si="3"/>
        <v>472NSO</v>
      </c>
      <c r="AJ206" s="362" t="str">
        <f>VLOOKUP(AI206,Table1[[#All],[CONCAT]:[Tfiber]],2,FALSE)</f>
        <v>Applications/Tools</v>
      </c>
      <c r="AK206" s="362" t="s">
        <v>40</v>
      </c>
      <c r="AL206" s="362"/>
      <c r="AM206" s="362"/>
      <c r="AN206" s="362"/>
      <c r="AO206" s="362"/>
      <c r="AP206" s="361"/>
      <c r="AR206">
        <v>1</v>
      </c>
    </row>
    <row r="207" spans="2:44" ht="15" hidden="1" customHeight="1" x14ac:dyDescent="0.35">
      <c r="B207" s="362">
        <v>205</v>
      </c>
      <c r="C207" s="362" t="s">
        <v>856</v>
      </c>
      <c r="D207" s="362">
        <v>472</v>
      </c>
      <c r="E207" s="362" t="s">
        <v>172</v>
      </c>
      <c r="F207" s="362"/>
      <c r="G207" s="362"/>
      <c r="H207" s="362"/>
      <c r="I207" s="362" t="s">
        <v>62</v>
      </c>
      <c r="J207" s="362" t="s">
        <v>184</v>
      </c>
      <c r="K207" s="361" t="s">
        <v>857</v>
      </c>
      <c r="L207" s="362"/>
      <c r="M207" s="362" t="s">
        <v>90</v>
      </c>
      <c r="N207" s="362" t="s">
        <v>9</v>
      </c>
      <c r="O207" s="362"/>
      <c r="P207" s="362" t="s">
        <v>90</v>
      </c>
      <c r="Q207" s="362" t="s">
        <v>90</v>
      </c>
      <c r="R207" s="362"/>
      <c r="S207" s="361" t="s">
        <v>517</v>
      </c>
      <c r="T207" s="362"/>
      <c r="U207" s="362"/>
      <c r="V207" s="362" t="s">
        <v>824</v>
      </c>
      <c r="W207" s="362"/>
      <c r="X207" s="362" t="s">
        <v>9</v>
      </c>
      <c r="Y207" s="362" t="s">
        <v>50</v>
      </c>
      <c r="Z207" s="362" t="s">
        <v>90</v>
      </c>
      <c r="AA207" s="366" t="s">
        <v>90</v>
      </c>
      <c r="AB207" s="362" t="s">
        <v>90</v>
      </c>
      <c r="AC207" s="362"/>
      <c r="AD207" s="362"/>
      <c r="AE207" s="362"/>
      <c r="AF207" s="362"/>
      <c r="AG207" s="362"/>
      <c r="AH207" s="362"/>
      <c r="AI207" s="362" t="str">
        <f t="shared" si="3"/>
        <v>472NSO</v>
      </c>
      <c r="AJ207" s="362" t="str">
        <f>VLOOKUP(AI207,Table1[[#All],[CONCAT]:[Tfiber]],2,FALSE)</f>
        <v>Applications/Tools</v>
      </c>
      <c r="AK207" s="362" t="s">
        <v>40</v>
      </c>
      <c r="AL207" s="362"/>
      <c r="AM207" s="362"/>
      <c r="AN207" s="362"/>
      <c r="AO207" s="362"/>
      <c r="AP207" s="361"/>
      <c r="AR207">
        <v>1</v>
      </c>
    </row>
    <row r="208" spans="2:44" ht="15" hidden="1" customHeight="1" x14ac:dyDescent="0.35">
      <c r="B208" s="362">
        <v>206</v>
      </c>
      <c r="C208" s="362" t="s">
        <v>858</v>
      </c>
      <c r="D208" s="362">
        <v>472</v>
      </c>
      <c r="E208" s="362" t="s">
        <v>172</v>
      </c>
      <c r="F208" s="362"/>
      <c r="G208" s="362"/>
      <c r="H208" s="362"/>
      <c r="I208" s="362" t="s">
        <v>62</v>
      </c>
      <c r="J208" s="362" t="s">
        <v>184</v>
      </c>
      <c r="K208" s="361" t="s">
        <v>63</v>
      </c>
      <c r="L208" s="362"/>
      <c r="M208" s="362" t="s">
        <v>90</v>
      </c>
      <c r="N208" s="362" t="s">
        <v>9</v>
      </c>
      <c r="O208" s="362"/>
      <c r="P208" s="362" t="s">
        <v>90</v>
      </c>
      <c r="Q208" s="362" t="s">
        <v>90</v>
      </c>
      <c r="R208" s="362"/>
      <c r="S208" s="361" t="s">
        <v>517</v>
      </c>
      <c r="T208" s="362"/>
      <c r="U208" s="362"/>
      <c r="V208" s="362" t="s">
        <v>824</v>
      </c>
      <c r="W208" s="362"/>
      <c r="X208" s="362" t="s">
        <v>9</v>
      </c>
      <c r="Y208" s="362" t="s">
        <v>50</v>
      </c>
      <c r="Z208" s="362" t="s">
        <v>90</v>
      </c>
      <c r="AA208" s="366" t="s">
        <v>90</v>
      </c>
      <c r="AB208" s="362" t="s">
        <v>90</v>
      </c>
      <c r="AC208" s="362"/>
      <c r="AD208" s="362"/>
      <c r="AE208" s="362"/>
      <c r="AF208" s="362"/>
      <c r="AG208" s="362"/>
      <c r="AH208" s="362"/>
      <c r="AI208" s="362" t="str">
        <f t="shared" si="3"/>
        <v>472NSO</v>
      </c>
      <c r="AJ208" s="362" t="str">
        <f>VLOOKUP(AI208,Table1[[#All],[CONCAT]:[Tfiber]],2,FALSE)</f>
        <v>Applications/Tools</v>
      </c>
      <c r="AK208" s="362" t="s">
        <v>40</v>
      </c>
      <c r="AL208" s="362"/>
      <c r="AM208" s="362"/>
      <c r="AN208" s="362"/>
      <c r="AO208" s="362"/>
      <c r="AP208" s="361"/>
      <c r="AR208">
        <v>1</v>
      </c>
    </row>
    <row r="209" spans="2:44" ht="15" hidden="1" customHeight="1" x14ac:dyDescent="0.35">
      <c r="B209" s="362">
        <v>207</v>
      </c>
      <c r="C209" s="362" t="s">
        <v>859</v>
      </c>
      <c r="D209" s="362">
        <v>472</v>
      </c>
      <c r="E209" s="362" t="s">
        <v>172</v>
      </c>
      <c r="F209" s="362"/>
      <c r="G209" s="362"/>
      <c r="H209" s="362"/>
      <c r="I209" s="362" t="s">
        <v>62</v>
      </c>
      <c r="J209" s="362" t="s">
        <v>184</v>
      </c>
      <c r="K209" s="361" t="s">
        <v>58</v>
      </c>
      <c r="L209" s="362"/>
      <c r="M209" s="362" t="s">
        <v>90</v>
      </c>
      <c r="N209" s="362" t="s">
        <v>9</v>
      </c>
      <c r="O209" s="362"/>
      <c r="P209" s="362" t="s">
        <v>90</v>
      </c>
      <c r="Q209" s="362" t="s">
        <v>90</v>
      </c>
      <c r="R209" s="362"/>
      <c r="S209" s="361" t="s">
        <v>517</v>
      </c>
      <c r="T209" s="362"/>
      <c r="U209" s="362"/>
      <c r="V209" s="362" t="s">
        <v>824</v>
      </c>
      <c r="W209" s="362"/>
      <c r="X209" s="362" t="s">
        <v>9</v>
      </c>
      <c r="Y209" s="362" t="s">
        <v>50</v>
      </c>
      <c r="Z209" s="362" t="s">
        <v>90</v>
      </c>
      <c r="AA209" s="366" t="s">
        <v>90</v>
      </c>
      <c r="AB209" s="362" t="s">
        <v>90</v>
      </c>
      <c r="AC209" s="362"/>
      <c r="AD209" s="362"/>
      <c r="AE209" s="362"/>
      <c r="AF209" s="362"/>
      <c r="AG209" s="362"/>
      <c r="AH209" s="362"/>
      <c r="AI209" s="362" t="str">
        <f t="shared" si="3"/>
        <v>472NSO</v>
      </c>
      <c r="AJ209" s="362" t="str">
        <f>VLOOKUP(AI209,Table1[[#All],[CONCAT]:[Tfiber]],2,FALSE)</f>
        <v>Applications/Tools</v>
      </c>
      <c r="AK209" s="362" t="s">
        <v>40</v>
      </c>
      <c r="AL209" s="362"/>
      <c r="AM209" s="362"/>
      <c r="AN209" s="362"/>
      <c r="AO209" s="362"/>
      <c r="AP209" s="361"/>
      <c r="AR209">
        <v>1</v>
      </c>
    </row>
    <row r="210" spans="2:44" ht="15" hidden="1" customHeight="1" x14ac:dyDescent="0.35">
      <c r="B210" s="362">
        <v>208</v>
      </c>
      <c r="C210" s="362" t="s">
        <v>860</v>
      </c>
      <c r="D210" s="362">
        <v>472</v>
      </c>
      <c r="E210" s="362" t="s">
        <v>172</v>
      </c>
      <c r="F210" s="362"/>
      <c r="G210" s="362"/>
      <c r="H210" s="362"/>
      <c r="I210" s="362" t="s">
        <v>62</v>
      </c>
      <c r="J210" s="362" t="s">
        <v>184</v>
      </c>
      <c r="K210" s="361" t="s">
        <v>861</v>
      </c>
      <c r="L210" s="362"/>
      <c r="M210" s="362" t="s">
        <v>90</v>
      </c>
      <c r="N210" s="362" t="s">
        <v>9</v>
      </c>
      <c r="O210" s="362"/>
      <c r="P210" s="362" t="s">
        <v>90</v>
      </c>
      <c r="Q210" s="362" t="s">
        <v>90</v>
      </c>
      <c r="R210" s="362"/>
      <c r="S210" s="361" t="s">
        <v>517</v>
      </c>
      <c r="T210" s="362"/>
      <c r="U210" s="362"/>
      <c r="V210" s="362" t="s">
        <v>824</v>
      </c>
      <c r="W210" s="362"/>
      <c r="X210" s="362" t="s">
        <v>9</v>
      </c>
      <c r="Y210" s="362" t="s">
        <v>50</v>
      </c>
      <c r="Z210" s="362" t="s">
        <v>90</v>
      </c>
      <c r="AA210" s="366" t="s">
        <v>90</v>
      </c>
      <c r="AB210" s="362" t="s">
        <v>90</v>
      </c>
      <c r="AC210" s="362"/>
      <c r="AD210" s="362"/>
      <c r="AE210" s="362"/>
      <c r="AF210" s="362"/>
      <c r="AG210" s="362"/>
      <c r="AH210" s="362"/>
      <c r="AI210" s="362" t="str">
        <f t="shared" si="3"/>
        <v>472NSO</v>
      </c>
      <c r="AJ210" s="362" t="str">
        <f>VLOOKUP(AI210,Table1[[#All],[CONCAT]:[Tfiber]],2,FALSE)</f>
        <v>Applications/Tools</v>
      </c>
      <c r="AK210" s="362" t="s">
        <v>40</v>
      </c>
      <c r="AL210" s="362"/>
      <c r="AM210" s="362"/>
      <c r="AN210" s="362"/>
      <c r="AO210" s="362"/>
      <c r="AP210" s="361"/>
      <c r="AR210">
        <v>1</v>
      </c>
    </row>
    <row r="211" spans="2:44" ht="15" hidden="1" customHeight="1" x14ac:dyDescent="0.35">
      <c r="B211" s="362">
        <v>209</v>
      </c>
      <c r="C211" s="362" t="s">
        <v>862</v>
      </c>
      <c r="D211" s="362">
        <v>472</v>
      </c>
      <c r="E211" s="362" t="s">
        <v>172</v>
      </c>
      <c r="F211" s="362"/>
      <c r="G211" s="362"/>
      <c r="H211" s="362"/>
      <c r="I211" s="362" t="s">
        <v>62</v>
      </c>
      <c r="J211" s="362" t="s">
        <v>184</v>
      </c>
      <c r="K211" s="361" t="s">
        <v>863</v>
      </c>
      <c r="L211" s="362"/>
      <c r="M211" s="362" t="s">
        <v>90</v>
      </c>
      <c r="N211" s="362" t="s">
        <v>9</v>
      </c>
      <c r="O211" s="362"/>
      <c r="P211" s="362" t="s">
        <v>90</v>
      </c>
      <c r="Q211" s="362" t="s">
        <v>90</v>
      </c>
      <c r="R211" s="362"/>
      <c r="S211" s="361" t="s">
        <v>517</v>
      </c>
      <c r="T211" s="362"/>
      <c r="U211" s="362"/>
      <c r="V211" s="362" t="s">
        <v>824</v>
      </c>
      <c r="W211" s="362"/>
      <c r="X211" s="362" t="s">
        <v>9</v>
      </c>
      <c r="Y211" s="362" t="s">
        <v>50</v>
      </c>
      <c r="Z211" s="362" t="s">
        <v>90</v>
      </c>
      <c r="AA211" s="366" t="s">
        <v>90</v>
      </c>
      <c r="AB211" s="362" t="s">
        <v>90</v>
      </c>
      <c r="AC211" s="362"/>
      <c r="AD211" s="362"/>
      <c r="AE211" s="362"/>
      <c r="AF211" s="362"/>
      <c r="AG211" s="362"/>
      <c r="AH211" s="362"/>
      <c r="AI211" s="362" t="str">
        <f t="shared" si="3"/>
        <v>472NSO</v>
      </c>
      <c r="AJ211" s="362" t="str">
        <f>VLOOKUP(AI211,Table1[[#All],[CONCAT]:[Tfiber]],2,FALSE)</f>
        <v>Applications/Tools</v>
      </c>
      <c r="AK211" s="362" t="s">
        <v>40</v>
      </c>
      <c r="AL211" s="362"/>
      <c r="AM211" s="362"/>
      <c r="AN211" s="362"/>
      <c r="AO211" s="362"/>
      <c r="AP211" s="361"/>
      <c r="AR211">
        <v>1</v>
      </c>
    </row>
    <row r="212" spans="2:44" ht="15" hidden="1" customHeight="1" x14ac:dyDescent="0.35">
      <c r="B212" s="362">
        <v>210</v>
      </c>
      <c r="C212" s="362" t="s">
        <v>864</v>
      </c>
      <c r="D212" s="362">
        <v>472</v>
      </c>
      <c r="E212" s="362" t="s">
        <v>172</v>
      </c>
      <c r="F212" s="362"/>
      <c r="G212" s="362"/>
      <c r="H212" s="362"/>
      <c r="I212" s="362" t="s">
        <v>62</v>
      </c>
      <c r="J212" s="362" t="s">
        <v>184</v>
      </c>
      <c r="K212" s="361" t="s">
        <v>865</v>
      </c>
      <c r="L212" s="362"/>
      <c r="M212" s="362" t="s">
        <v>90</v>
      </c>
      <c r="N212" s="362" t="s">
        <v>9</v>
      </c>
      <c r="O212" s="362"/>
      <c r="P212" s="362" t="s">
        <v>90</v>
      </c>
      <c r="Q212" s="362" t="s">
        <v>90</v>
      </c>
      <c r="R212" s="362"/>
      <c r="S212" s="361" t="s">
        <v>517</v>
      </c>
      <c r="T212" s="362"/>
      <c r="U212" s="362"/>
      <c r="V212" s="362" t="s">
        <v>824</v>
      </c>
      <c r="W212" s="362"/>
      <c r="X212" s="362" t="s">
        <v>9</v>
      </c>
      <c r="Y212" s="362" t="s">
        <v>50</v>
      </c>
      <c r="Z212" s="362" t="s">
        <v>90</v>
      </c>
      <c r="AA212" s="366" t="s">
        <v>90</v>
      </c>
      <c r="AB212" s="362" t="s">
        <v>90</v>
      </c>
      <c r="AC212" s="362"/>
      <c r="AD212" s="362"/>
      <c r="AE212" s="362"/>
      <c r="AF212" s="362"/>
      <c r="AG212" s="362"/>
      <c r="AH212" s="362"/>
      <c r="AI212" s="362" t="str">
        <f t="shared" si="3"/>
        <v>472NSO</v>
      </c>
      <c r="AJ212" s="362" t="str">
        <f>VLOOKUP(AI212,Table1[[#All],[CONCAT]:[Tfiber]],2,FALSE)</f>
        <v>Applications/Tools</v>
      </c>
      <c r="AK212" s="362" t="s">
        <v>40</v>
      </c>
      <c r="AL212" s="362"/>
      <c r="AM212" s="362"/>
      <c r="AN212" s="362"/>
      <c r="AO212" s="362"/>
      <c r="AP212" s="361"/>
      <c r="AR212">
        <v>1</v>
      </c>
    </row>
    <row r="213" spans="2:44" ht="15" hidden="1" customHeight="1" x14ac:dyDescent="0.35">
      <c r="B213" s="362">
        <v>211</v>
      </c>
      <c r="C213" s="362" t="s">
        <v>866</v>
      </c>
      <c r="D213" s="362">
        <v>472</v>
      </c>
      <c r="E213" s="362" t="s">
        <v>172</v>
      </c>
      <c r="F213" s="362"/>
      <c r="G213" s="362"/>
      <c r="H213" s="362"/>
      <c r="I213" s="362" t="s">
        <v>62</v>
      </c>
      <c r="J213" s="362" t="s">
        <v>217</v>
      </c>
      <c r="K213" s="361" t="s">
        <v>867</v>
      </c>
      <c r="L213" s="362"/>
      <c r="M213" s="362" t="s">
        <v>90</v>
      </c>
      <c r="N213" s="362" t="s">
        <v>9</v>
      </c>
      <c r="O213" s="362"/>
      <c r="P213" s="362" t="s">
        <v>90</v>
      </c>
      <c r="Q213" s="362" t="s">
        <v>90</v>
      </c>
      <c r="R213" s="362"/>
      <c r="S213" s="361" t="s">
        <v>517</v>
      </c>
      <c r="T213" s="362"/>
      <c r="U213" s="362"/>
      <c r="V213" s="362" t="s">
        <v>824</v>
      </c>
      <c r="W213" s="362"/>
      <c r="X213" s="362" t="s">
        <v>9</v>
      </c>
      <c r="Y213" s="362" t="s">
        <v>50</v>
      </c>
      <c r="Z213" s="362" t="s">
        <v>90</v>
      </c>
      <c r="AA213" s="366" t="s">
        <v>90</v>
      </c>
      <c r="AB213" s="362" t="s">
        <v>90</v>
      </c>
      <c r="AC213" s="362"/>
      <c r="AD213" s="362"/>
      <c r="AE213" s="362"/>
      <c r="AF213" s="362"/>
      <c r="AG213" s="362"/>
      <c r="AH213" s="362"/>
      <c r="AI213" s="362" t="str">
        <f t="shared" si="3"/>
        <v>472NSO</v>
      </c>
      <c r="AJ213" s="362" t="str">
        <f>VLOOKUP(AI213,Table1[[#All],[CONCAT]:[Tfiber]],2,FALSE)</f>
        <v>Applications/Tools</v>
      </c>
      <c r="AK213" s="362" t="s">
        <v>40</v>
      </c>
      <c r="AL213" s="362"/>
      <c r="AM213" s="362"/>
      <c r="AN213" s="362"/>
      <c r="AO213" s="362"/>
      <c r="AP213" s="361"/>
      <c r="AR213">
        <v>1</v>
      </c>
    </row>
    <row r="214" spans="2:44" ht="15" hidden="1" customHeight="1" x14ac:dyDescent="0.35">
      <c r="B214" s="362">
        <v>212</v>
      </c>
      <c r="C214" s="362" t="s">
        <v>868</v>
      </c>
      <c r="D214" s="362">
        <v>472</v>
      </c>
      <c r="E214" s="362" t="s">
        <v>172</v>
      </c>
      <c r="F214" s="362"/>
      <c r="G214" s="362"/>
      <c r="H214" s="362"/>
      <c r="I214" s="362" t="s">
        <v>62</v>
      </c>
      <c r="J214" s="362" t="s">
        <v>217</v>
      </c>
      <c r="K214" s="361" t="s">
        <v>869</v>
      </c>
      <c r="L214" s="362"/>
      <c r="M214" s="362" t="s">
        <v>90</v>
      </c>
      <c r="N214" s="362" t="s">
        <v>9</v>
      </c>
      <c r="O214" s="362"/>
      <c r="P214" s="362" t="s">
        <v>90</v>
      </c>
      <c r="Q214" s="362" t="s">
        <v>90</v>
      </c>
      <c r="R214" s="362"/>
      <c r="S214" s="361" t="s">
        <v>517</v>
      </c>
      <c r="T214" s="362"/>
      <c r="U214" s="362"/>
      <c r="V214" s="362" t="s">
        <v>824</v>
      </c>
      <c r="W214" s="362"/>
      <c r="X214" s="362" t="s">
        <v>9</v>
      </c>
      <c r="Y214" s="362" t="s">
        <v>50</v>
      </c>
      <c r="Z214" s="362" t="s">
        <v>90</v>
      </c>
      <c r="AA214" s="366" t="s">
        <v>90</v>
      </c>
      <c r="AB214" s="362" t="s">
        <v>90</v>
      </c>
      <c r="AC214" s="362"/>
      <c r="AD214" s="362"/>
      <c r="AE214" s="362"/>
      <c r="AF214" s="362"/>
      <c r="AG214" s="362"/>
      <c r="AH214" s="362"/>
      <c r="AI214" s="362" t="str">
        <f t="shared" si="3"/>
        <v>472NSO</v>
      </c>
      <c r="AJ214" s="362" t="str">
        <f>VLOOKUP(AI214,Table1[[#All],[CONCAT]:[Tfiber]],2,FALSE)</f>
        <v>Applications/Tools</v>
      </c>
      <c r="AK214" s="362" t="s">
        <v>40</v>
      </c>
      <c r="AL214" s="362"/>
      <c r="AM214" s="362"/>
      <c r="AN214" s="362"/>
      <c r="AO214" s="362"/>
      <c r="AP214" s="361"/>
      <c r="AR214">
        <v>1</v>
      </c>
    </row>
    <row r="215" spans="2:44" ht="15" hidden="1" customHeight="1" x14ac:dyDescent="0.35">
      <c r="B215" s="362">
        <v>213</v>
      </c>
      <c r="C215" s="362" t="s">
        <v>870</v>
      </c>
      <c r="D215" s="362">
        <v>472</v>
      </c>
      <c r="E215" s="362" t="s">
        <v>172</v>
      </c>
      <c r="F215" s="362"/>
      <c r="G215" s="362"/>
      <c r="H215" s="362"/>
      <c r="I215" s="362" t="s">
        <v>62</v>
      </c>
      <c r="J215" s="362" t="s">
        <v>217</v>
      </c>
      <c r="K215" s="361" t="s">
        <v>871</v>
      </c>
      <c r="L215" s="362"/>
      <c r="M215" s="362" t="s">
        <v>90</v>
      </c>
      <c r="N215" s="362" t="s">
        <v>9</v>
      </c>
      <c r="O215" s="362"/>
      <c r="P215" s="362" t="s">
        <v>90</v>
      </c>
      <c r="Q215" s="362" t="s">
        <v>90</v>
      </c>
      <c r="R215" s="362"/>
      <c r="S215" s="361" t="s">
        <v>517</v>
      </c>
      <c r="T215" s="362"/>
      <c r="U215" s="362"/>
      <c r="V215" s="362" t="s">
        <v>824</v>
      </c>
      <c r="W215" s="362"/>
      <c r="X215" s="362" t="s">
        <v>9</v>
      </c>
      <c r="Y215" s="362" t="s">
        <v>50</v>
      </c>
      <c r="Z215" s="362" t="s">
        <v>90</v>
      </c>
      <c r="AA215" s="366" t="s">
        <v>90</v>
      </c>
      <c r="AB215" s="362" t="s">
        <v>90</v>
      </c>
      <c r="AC215" s="362"/>
      <c r="AD215" s="362"/>
      <c r="AE215" s="362"/>
      <c r="AF215" s="362"/>
      <c r="AG215" s="362"/>
      <c r="AH215" s="362"/>
      <c r="AI215" s="362" t="str">
        <f t="shared" si="3"/>
        <v>472NSO</v>
      </c>
      <c r="AJ215" s="362" t="str">
        <f>VLOOKUP(AI215,Table1[[#All],[CONCAT]:[Tfiber]],2,FALSE)</f>
        <v>Applications/Tools</v>
      </c>
      <c r="AK215" s="362" t="s">
        <v>40</v>
      </c>
      <c r="AL215" s="362"/>
      <c r="AM215" s="362"/>
      <c r="AN215" s="362"/>
      <c r="AO215" s="362"/>
      <c r="AP215" s="361"/>
      <c r="AR215">
        <v>1</v>
      </c>
    </row>
    <row r="216" spans="2:44" ht="15" hidden="1" customHeight="1" x14ac:dyDescent="0.35">
      <c r="B216" s="362">
        <v>214</v>
      </c>
      <c r="C216" s="362" t="s">
        <v>872</v>
      </c>
      <c r="D216" s="362">
        <v>472</v>
      </c>
      <c r="E216" s="362" t="s">
        <v>172</v>
      </c>
      <c r="F216" s="362"/>
      <c r="G216" s="362"/>
      <c r="H216" s="362"/>
      <c r="I216" s="362" t="s">
        <v>62</v>
      </c>
      <c r="J216" s="362" t="s">
        <v>217</v>
      </c>
      <c r="K216" s="361" t="s">
        <v>873</v>
      </c>
      <c r="L216" s="362"/>
      <c r="M216" s="362" t="s">
        <v>90</v>
      </c>
      <c r="N216" s="362" t="s">
        <v>9</v>
      </c>
      <c r="O216" s="362"/>
      <c r="P216" s="362" t="s">
        <v>90</v>
      </c>
      <c r="Q216" s="362" t="s">
        <v>90</v>
      </c>
      <c r="R216" s="362"/>
      <c r="S216" s="361" t="s">
        <v>517</v>
      </c>
      <c r="T216" s="362"/>
      <c r="U216" s="362"/>
      <c r="V216" s="362" t="s">
        <v>824</v>
      </c>
      <c r="W216" s="362"/>
      <c r="X216" s="362" t="s">
        <v>9</v>
      </c>
      <c r="Y216" s="362" t="s">
        <v>50</v>
      </c>
      <c r="Z216" s="362" t="s">
        <v>90</v>
      </c>
      <c r="AA216" s="366" t="s">
        <v>90</v>
      </c>
      <c r="AB216" s="362" t="s">
        <v>90</v>
      </c>
      <c r="AC216" s="362"/>
      <c r="AD216" s="362"/>
      <c r="AE216" s="362"/>
      <c r="AF216" s="362"/>
      <c r="AG216" s="362"/>
      <c r="AH216" s="362"/>
      <c r="AI216" s="362" t="str">
        <f t="shared" si="3"/>
        <v>472NSO</v>
      </c>
      <c r="AJ216" s="362" t="str">
        <f>VLOOKUP(AI216,Table1[[#All],[CONCAT]:[Tfiber]],2,FALSE)</f>
        <v>Applications/Tools</v>
      </c>
      <c r="AK216" s="362" t="s">
        <v>40</v>
      </c>
      <c r="AL216" s="362"/>
      <c r="AM216" s="362"/>
      <c r="AN216" s="362"/>
      <c r="AO216" s="362"/>
      <c r="AP216" s="361"/>
      <c r="AR216">
        <v>1</v>
      </c>
    </row>
    <row r="217" spans="2:44" ht="15" hidden="1" customHeight="1" x14ac:dyDescent="0.35">
      <c r="B217" s="362">
        <v>215</v>
      </c>
      <c r="C217" s="362" t="s">
        <v>874</v>
      </c>
      <c r="D217" s="362">
        <v>472</v>
      </c>
      <c r="E217" s="362" t="s">
        <v>172</v>
      </c>
      <c r="F217" s="362"/>
      <c r="G217" s="362"/>
      <c r="H217" s="362"/>
      <c r="I217" s="362" t="s">
        <v>62</v>
      </c>
      <c r="J217" s="362" t="s">
        <v>184</v>
      </c>
      <c r="K217" s="361" t="s">
        <v>875</v>
      </c>
      <c r="L217" s="362"/>
      <c r="M217" s="362" t="s">
        <v>90</v>
      </c>
      <c r="N217" s="362" t="s">
        <v>9</v>
      </c>
      <c r="O217" s="362"/>
      <c r="P217" s="362" t="s">
        <v>90</v>
      </c>
      <c r="Q217" s="362" t="s">
        <v>90</v>
      </c>
      <c r="R217" s="362"/>
      <c r="S217" s="361" t="s">
        <v>517</v>
      </c>
      <c r="T217" s="362"/>
      <c r="U217" s="362"/>
      <c r="V217" s="362" t="s">
        <v>824</v>
      </c>
      <c r="W217" s="362"/>
      <c r="X217" s="362" t="s">
        <v>9</v>
      </c>
      <c r="Y217" s="362" t="s">
        <v>50</v>
      </c>
      <c r="Z217" s="362" t="s">
        <v>90</v>
      </c>
      <c r="AA217" s="366" t="s">
        <v>90</v>
      </c>
      <c r="AB217" s="362" t="s">
        <v>90</v>
      </c>
      <c r="AC217" s="362"/>
      <c r="AD217" s="362"/>
      <c r="AE217" s="362"/>
      <c r="AF217" s="362"/>
      <c r="AG217" s="362"/>
      <c r="AH217" s="362"/>
      <c r="AI217" s="362" t="str">
        <f t="shared" si="3"/>
        <v>472NSO</v>
      </c>
      <c r="AJ217" s="362" t="str">
        <f>VLOOKUP(AI217,Table1[[#All],[CONCAT]:[Tfiber]],2,FALSE)</f>
        <v>Applications/Tools</v>
      </c>
      <c r="AK217" s="362" t="s">
        <v>40</v>
      </c>
      <c r="AL217" s="362"/>
      <c r="AM217" s="362"/>
      <c r="AN217" s="362"/>
      <c r="AO217" s="362"/>
      <c r="AP217" s="361"/>
      <c r="AR217">
        <v>1</v>
      </c>
    </row>
    <row r="218" spans="2:44" ht="15" hidden="1" customHeight="1" x14ac:dyDescent="0.35">
      <c r="B218" s="362">
        <v>216</v>
      </c>
      <c r="C218" s="362" t="s">
        <v>876</v>
      </c>
      <c r="D218" s="362">
        <v>472</v>
      </c>
      <c r="E218" s="362" t="s">
        <v>172</v>
      </c>
      <c r="F218" s="362"/>
      <c r="G218" s="362"/>
      <c r="H218" s="362"/>
      <c r="I218" s="362" t="s">
        <v>62</v>
      </c>
      <c r="J218" s="362" t="s">
        <v>242</v>
      </c>
      <c r="K218" s="361" t="s">
        <v>877</v>
      </c>
      <c r="L218" s="362"/>
      <c r="M218" s="362" t="s">
        <v>90</v>
      </c>
      <c r="N218" s="362" t="s">
        <v>9</v>
      </c>
      <c r="O218" s="362"/>
      <c r="P218" s="362" t="s">
        <v>90</v>
      </c>
      <c r="Q218" s="362" t="s">
        <v>90</v>
      </c>
      <c r="R218" s="362"/>
      <c r="S218" s="361" t="s">
        <v>517</v>
      </c>
      <c r="T218" s="362"/>
      <c r="U218" s="362"/>
      <c r="V218" s="362" t="s">
        <v>824</v>
      </c>
      <c r="W218" s="362"/>
      <c r="X218" s="362" t="s">
        <v>9</v>
      </c>
      <c r="Y218" s="362" t="s">
        <v>50</v>
      </c>
      <c r="Z218" s="362" t="s">
        <v>90</v>
      </c>
      <c r="AA218" s="366" t="s">
        <v>90</v>
      </c>
      <c r="AB218" s="362" t="s">
        <v>90</v>
      </c>
      <c r="AC218" s="362"/>
      <c r="AD218" s="362"/>
      <c r="AE218" s="362"/>
      <c r="AF218" s="362"/>
      <c r="AG218" s="362"/>
      <c r="AH218" s="362"/>
      <c r="AI218" s="362" t="str">
        <f t="shared" si="3"/>
        <v>472NSO</v>
      </c>
      <c r="AJ218" s="362" t="str">
        <f>VLOOKUP(AI218,Table1[[#All],[CONCAT]:[Tfiber]],2,FALSE)</f>
        <v>Applications/Tools</v>
      </c>
      <c r="AK218" s="362" t="s">
        <v>40</v>
      </c>
      <c r="AL218" s="362"/>
      <c r="AM218" s="362"/>
      <c r="AN218" s="362"/>
      <c r="AO218" s="362"/>
      <c r="AP218" s="361"/>
      <c r="AR218">
        <v>1</v>
      </c>
    </row>
    <row r="219" spans="2:44" ht="15" hidden="1" customHeight="1" x14ac:dyDescent="0.35">
      <c r="B219" s="362">
        <v>217</v>
      </c>
      <c r="C219" s="362" t="s">
        <v>878</v>
      </c>
      <c r="D219" s="362">
        <v>472</v>
      </c>
      <c r="E219" s="362" t="s">
        <v>172</v>
      </c>
      <c r="F219" s="362"/>
      <c r="G219" s="362"/>
      <c r="H219" s="362"/>
      <c r="I219" s="362" t="s">
        <v>62</v>
      </c>
      <c r="J219" s="362" t="s">
        <v>242</v>
      </c>
      <c r="K219" s="361" t="s">
        <v>879</v>
      </c>
      <c r="L219" s="362"/>
      <c r="M219" s="362" t="s">
        <v>90</v>
      </c>
      <c r="N219" s="362" t="s">
        <v>9</v>
      </c>
      <c r="O219" s="362"/>
      <c r="P219" s="362" t="s">
        <v>90</v>
      </c>
      <c r="Q219" s="362" t="s">
        <v>90</v>
      </c>
      <c r="R219" s="362"/>
      <c r="S219" s="361" t="s">
        <v>517</v>
      </c>
      <c r="T219" s="362"/>
      <c r="U219" s="362"/>
      <c r="V219" s="362" t="s">
        <v>824</v>
      </c>
      <c r="W219" s="362"/>
      <c r="X219" s="362" t="s">
        <v>9</v>
      </c>
      <c r="Y219" s="362" t="s">
        <v>50</v>
      </c>
      <c r="Z219" s="362" t="s">
        <v>90</v>
      </c>
      <c r="AA219" s="366" t="s">
        <v>90</v>
      </c>
      <c r="AB219" s="362" t="s">
        <v>90</v>
      </c>
      <c r="AC219" s="362"/>
      <c r="AD219" s="362"/>
      <c r="AE219" s="362"/>
      <c r="AF219" s="362"/>
      <c r="AG219" s="362"/>
      <c r="AH219" s="362"/>
      <c r="AI219" s="362" t="str">
        <f t="shared" si="3"/>
        <v>472NSO</v>
      </c>
      <c r="AJ219" s="362" t="str">
        <f>VLOOKUP(AI219,Table1[[#All],[CONCAT]:[Tfiber]],2,FALSE)</f>
        <v>Applications/Tools</v>
      </c>
      <c r="AK219" s="362" t="s">
        <v>40</v>
      </c>
      <c r="AL219" s="362"/>
      <c r="AM219" s="362"/>
      <c r="AN219" s="362"/>
      <c r="AO219" s="362"/>
      <c r="AP219" s="361"/>
      <c r="AR219">
        <v>1</v>
      </c>
    </row>
    <row r="220" spans="2:44" ht="15" hidden="1" customHeight="1" x14ac:dyDescent="0.35">
      <c r="B220" s="362">
        <v>218</v>
      </c>
      <c r="C220" s="362" t="s">
        <v>880</v>
      </c>
      <c r="D220" s="362">
        <v>472</v>
      </c>
      <c r="E220" s="362" t="s">
        <v>172</v>
      </c>
      <c r="F220" s="362"/>
      <c r="G220" s="362"/>
      <c r="H220" s="362"/>
      <c r="I220" s="362" t="s">
        <v>62</v>
      </c>
      <c r="J220" s="362" t="s">
        <v>242</v>
      </c>
      <c r="K220" s="361" t="s">
        <v>881</v>
      </c>
      <c r="L220" s="362"/>
      <c r="M220" s="362" t="s">
        <v>90</v>
      </c>
      <c r="N220" s="362" t="s">
        <v>9</v>
      </c>
      <c r="O220" s="362"/>
      <c r="P220" s="362" t="s">
        <v>90</v>
      </c>
      <c r="Q220" s="362" t="s">
        <v>90</v>
      </c>
      <c r="R220" s="362"/>
      <c r="S220" s="361" t="s">
        <v>517</v>
      </c>
      <c r="T220" s="362"/>
      <c r="U220" s="362"/>
      <c r="V220" s="362" t="s">
        <v>824</v>
      </c>
      <c r="W220" s="362"/>
      <c r="X220" s="362" t="s">
        <v>9</v>
      </c>
      <c r="Y220" s="362" t="s">
        <v>50</v>
      </c>
      <c r="Z220" s="362" t="s">
        <v>90</v>
      </c>
      <c r="AA220" s="366" t="s">
        <v>90</v>
      </c>
      <c r="AB220" s="362" t="s">
        <v>90</v>
      </c>
      <c r="AC220" s="362"/>
      <c r="AD220" s="362"/>
      <c r="AE220" s="362"/>
      <c r="AF220" s="362"/>
      <c r="AG220" s="362"/>
      <c r="AH220" s="362"/>
      <c r="AI220" s="362" t="str">
        <f t="shared" si="3"/>
        <v>472NSO</v>
      </c>
      <c r="AJ220" s="362" t="str">
        <f>VLOOKUP(AI220,Table1[[#All],[CONCAT]:[Tfiber]],2,FALSE)</f>
        <v>Applications/Tools</v>
      </c>
      <c r="AK220" s="362" t="s">
        <v>40</v>
      </c>
      <c r="AL220" s="362"/>
      <c r="AM220" s="362"/>
      <c r="AN220" s="362"/>
      <c r="AO220" s="362"/>
      <c r="AP220" s="361"/>
      <c r="AR220">
        <v>1</v>
      </c>
    </row>
    <row r="221" spans="2:44" ht="15" hidden="1" customHeight="1" x14ac:dyDescent="0.35">
      <c r="B221" s="362">
        <v>219</v>
      </c>
      <c r="C221" s="362" t="s">
        <v>882</v>
      </c>
      <c r="D221" s="362">
        <v>472</v>
      </c>
      <c r="E221" s="362" t="s">
        <v>172</v>
      </c>
      <c r="F221" s="362"/>
      <c r="G221" s="362"/>
      <c r="H221" s="362"/>
      <c r="I221" s="362" t="s">
        <v>62</v>
      </c>
      <c r="J221" s="362" t="s">
        <v>242</v>
      </c>
      <c r="K221" s="361" t="s">
        <v>883</v>
      </c>
      <c r="L221" s="362"/>
      <c r="M221" s="362" t="s">
        <v>90</v>
      </c>
      <c r="N221" s="362" t="s">
        <v>9</v>
      </c>
      <c r="O221" s="362"/>
      <c r="P221" s="362" t="s">
        <v>90</v>
      </c>
      <c r="Q221" s="362" t="s">
        <v>90</v>
      </c>
      <c r="R221" s="362"/>
      <c r="S221" s="361" t="s">
        <v>517</v>
      </c>
      <c r="T221" s="362"/>
      <c r="U221" s="362"/>
      <c r="V221" s="362" t="s">
        <v>824</v>
      </c>
      <c r="W221" s="362"/>
      <c r="X221" s="362" t="s">
        <v>9</v>
      </c>
      <c r="Y221" s="362" t="s">
        <v>50</v>
      </c>
      <c r="Z221" s="362" t="s">
        <v>90</v>
      </c>
      <c r="AA221" s="366" t="s">
        <v>90</v>
      </c>
      <c r="AB221" s="362" t="s">
        <v>90</v>
      </c>
      <c r="AC221" s="362"/>
      <c r="AD221" s="362"/>
      <c r="AE221" s="362"/>
      <c r="AF221" s="362"/>
      <c r="AG221" s="362"/>
      <c r="AH221" s="362"/>
      <c r="AI221" s="362" t="str">
        <f t="shared" si="3"/>
        <v>472NSO</v>
      </c>
      <c r="AJ221" s="362" t="str">
        <f>VLOOKUP(AI221,Table1[[#All],[CONCAT]:[Tfiber]],2,FALSE)</f>
        <v>Applications/Tools</v>
      </c>
      <c r="AK221" s="362" t="s">
        <v>40</v>
      </c>
      <c r="AL221" s="362"/>
      <c r="AM221" s="362"/>
      <c r="AN221" s="362"/>
      <c r="AO221" s="362"/>
      <c r="AP221" s="361"/>
      <c r="AR221">
        <v>1</v>
      </c>
    </row>
    <row r="222" spans="2:44" ht="15" hidden="1" customHeight="1" x14ac:dyDescent="0.35">
      <c r="B222" s="362">
        <v>220</v>
      </c>
      <c r="C222" s="362" t="s">
        <v>884</v>
      </c>
      <c r="D222" s="362">
        <v>472</v>
      </c>
      <c r="E222" s="362" t="s">
        <v>172</v>
      </c>
      <c r="F222" s="362"/>
      <c r="G222" s="362"/>
      <c r="H222" s="362"/>
      <c r="I222" s="362" t="s">
        <v>62</v>
      </c>
      <c r="J222" s="362" t="s">
        <v>242</v>
      </c>
      <c r="K222" s="361" t="s">
        <v>885</v>
      </c>
      <c r="L222" s="362"/>
      <c r="M222" s="362" t="s">
        <v>90</v>
      </c>
      <c r="N222" s="362" t="s">
        <v>9</v>
      </c>
      <c r="O222" s="362"/>
      <c r="P222" s="362" t="s">
        <v>90</v>
      </c>
      <c r="Q222" s="362" t="s">
        <v>90</v>
      </c>
      <c r="R222" s="362"/>
      <c r="S222" s="361" t="s">
        <v>517</v>
      </c>
      <c r="T222" s="362"/>
      <c r="U222" s="362"/>
      <c r="V222" s="362" t="s">
        <v>824</v>
      </c>
      <c r="W222" s="362"/>
      <c r="X222" s="362" t="s">
        <v>9</v>
      </c>
      <c r="Y222" s="362" t="s">
        <v>50</v>
      </c>
      <c r="Z222" s="362" t="s">
        <v>90</v>
      </c>
      <c r="AA222" s="366" t="s">
        <v>90</v>
      </c>
      <c r="AB222" s="362" t="s">
        <v>90</v>
      </c>
      <c r="AC222" s="362"/>
      <c r="AD222" s="362"/>
      <c r="AE222" s="362"/>
      <c r="AF222" s="362"/>
      <c r="AG222" s="362"/>
      <c r="AH222" s="362"/>
      <c r="AI222" s="362" t="str">
        <f t="shared" si="3"/>
        <v>472NSO</v>
      </c>
      <c r="AJ222" s="362" t="str">
        <f>VLOOKUP(AI222,Table1[[#All],[CONCAT]:[Tfiber]],2,FALSE)</f>
        <v>Applications/Tools</v>
      </c>
      <c r="AK222" s="362" t="s">
        <v>40</v>
      </c>
      <c r="AL222" s="362"/>
      <c r="AM222" s="362"/>
      <c r="AN222" s="362"/>
      <c r="AO222" s="362"/>
      <c r="AP222" s="361"/>
      <c r="AR222">
        <v>1</v>
      </c>
    </row>
    <row r="223" spans="2:44" ht="15" hidden="1" customHeight="1" x14ac:dyDescent="0.35">
      <c r="B223" s="362">
        <v>221</v>
      </c>
      <c r="C223" s="362" t="s">
        <v>886</v>
      </c>
      <c r="D223" s="362">
        <v>472</v>
      </c>
      <c r="E223" s="362" t="s">
        <v>172</v>
      </c>
      <c r="F223" s="362"/>
      <c r="G223" s="362"/>
      <c r="H223" s="362"/>
      <c r="I223" s="362" t="s">
        <v>62</v>
      </c>
      <c r="J223" s="362" t="s">
        <v>242</v>
      </c>
      <c r="K223" s="361" t="s">
        <v>887</v>
      </c>
      <c r="L223" s="362"/>
      <c r="M223" s="362" t="s">
        <v>90</v>
      </c>
      <c r="N223" s="362" t="s">
        <v>9</v>
      </c>
      <c r="O223" s="362"/>
      <c r="P223" s="362" t="s">
        <v>90</v>
      </c>
      <c r="Q223" s="362" t="s">
        <v>90</v>
      </c>
      <c r="R223" s="362"/>
      <c r="S223" s="361" t="s">
        <v>517</v>
      </c>
      <c r="T223" s="362"/>
      <c r="U223" s="362"/>
      <c r="V223" s="362" t="s">
        <v>824</v>
      </c>
      <c r="W223" s="362"/>
      <c r="X223" s="362" t="s">
        <v>9</v>
      </c>
      <c r="Y223" s="362" t="s">
        <v>50</v>
      </c>
      <c r="Z223" s="362" t="s">
        <v>90</v>
      </c>
      <c r="AA223" s="366" t="s">
        <v>90</v>
      </c>
      <c r="AB223" s="362" t="s">
        <v>90</v>
      </c>
      <c r="AC223" s="362"/>
      <c r="AD223" s="362"/>
      <c r="AE223" s="362"/>
      <c r="AF223" s="362"/>
      <c r="AG223" s="362"/>
      <c r="AH223" s="362"/>
      <c r="AI223" s="362" t="str">
        <f t="shared" si="3"/>
        <v>472NSO</v>
      </c>
      <c r="AJ223" s="362" t="str">
        <f>VLOOKUP(AI223,Table1[[#All],[CONCAT]:[Tfiber]],2,FALSE)</f>
        <v>Applications/Tools</v>
      </c>
      <c r="AK223" s="362" t="s">
        <v>40</v>
      </c>
      <c r="AL223" s="362"/>
      <c r="AM223" s="362"/>
      <c r="AN223" s="362"/>
      <c r="AO223" s="362"/>
      <c r="AP223" s="361"/>
      <c r="AR223">
        <v>1</v>
      </c>
    </row>
    <row r="224" spans="2:44" ht="15" hidden="1" customHeight="1" x14ac:dyDescent="0.35">
      <c r="B224" s="362">
        <v>222</v>
      </c>
      <c r="C224" s="362" t="s">
        <v>888</v>
      </c>
      <c r="D224" s="362">
        <v>472</v>
      </c>
      <c r="E224" s="362" t="s">
        <v>172</v>
      </c>
      <c r="F224" s="362"/>
      <c r="G224" s="362"/>
      <c r="H224" s="362"/>
      <c r="I224" s="362" t="s">
        <v>62</v>
      </c>
      <c r="J224" s="362" t="s">
        <v>242</v>
      </c>
      <c r="K224" s="361" t="s">
        <v>889</v>
      </c>
      <c r="L224" s="362"/>
      <c r="M224" s="362" t="s">
        <v>90</v>
      </c>
      <c r="N224" s="362" t="s">
        <v>9</v>
      </c>
      <c r="O224" s="362"/>
      <c r="P224" s="362" t="s">
        <v>90</v>
      </c>
      <c r="Q224" s="362" t="s">
        <v>90</v>
      </c>
      <c r="R224" s="362"/>
      <c r="S224" s="361" t="s">
        <v>517</v>
      </c>
      <c r="T224" s="362"/>
      <c r="U224" s="362"/>
      <c r="V224" s="362" t="s">
        <v>824</v>
      </c>
      <c r="W224" s="362"/>
      <c r="X224" s="362" t="s">
        <v>9</v>
      </c>
      <c r="Y224" s="362" t="s">
        <v>50</v>
      </c>
      <c r="Z224" s="362" t="s">
        <v>90</v>
      </c>
      <c r="AA224" s="366" t="s">
        <v>90</v>
      </c>
      <c r="AB224" s="362" t="s">
        <v>90</v>
      </c>
      <c r="AC224" s="362"/>
      <c r="AD224" s="362"/>
      <c r="AE224" s="362"/>
      <c r="AF224" s="362"/>
      <c r="AG224" s="362"/>
      <c r="AH224" s="362"/>
      <c r="AI224" s="362" t="str">
        <f t="shared" si="3"/>
        <v>472NSO</v>
      </c>
      <c r="AJ224" s="362" t="str">
        <f>VLOOKUP(AI224,Table1[[#All],[CONCAT]:[Tfiber]],2,FALSE)</f>
        <v>Applications/Tools</v>
      </c>
      <c r="AK224" s="362" t="s">
        <v>40</v>
      </c>
      <c r="AL224" s="362"/>
      <c r="AM224" s="362"/>
      <c r="AN224" s="362"/>
      <c r="AO224" s="362"/>
      <c r="AP224" s="361"/>
      <c r="AR224">
        <v>1</v>
      </c>
    </row>
    <row r="225" spans="2:44" ht="15" hidden="1" customHeight="1" x14ac:dyDescent="0.35">
      <c r="B225" s="362">
        <v>223</v>
      </c>
      <c r="C225" s="362" t="s">
        <v>890</v>
      </c>
      <c r="D225" s="362">
        <v>472</v>
      </c>
      <c r="E225" s="362" t="s">
        <v>172</v>
      </c>
      <c r="F225" s="362"/>
      <c r="G225" s="362"/>
      <c r="H225" s="362"/>
      <c r="I225" s="362" t="s">
        <v>62</v>
      </c>
      <c r="J225" s="362" t="s">
        <v>242</v>
      </c>
      <c r="K225" s="361" t="s">
        <v>891</v>
      </c>
      <c r="L225" s="362"/>
      <c r="M225" s="362" t="s">
        <v>90</v>
      </c>
      <c r="N225" s="362" t="s">
        <v>9</v>
      </c>
      <c r="O225" s="362"/>
      <c r="P225" s="362" t="s">
        <v>90</v>
      </c>
      <c r="Q225" s="362" t="s">
        <v>90</v>
      </c>
      <c r="R225" s="362"/>
      <c r="S225" s="361" t="s">
        <v>517</v>
      </c>
      <c r="T225" s="362"/>
      <c r="U225" s="362"/>
      <c r="V225" s="362" t="s">
        <v>824</v>
      </c>
      <c r="W225" s="362"/>
      <c r="X225" s="362" t="s">
        <v>9</v>
      </c>
      <c r="Y225" s="362" t="s">
        <v>50</v>
      </c>
      <c r="Z225" s="362" t="s">
        <v>90</v>
      </c>
      <c r="AA225" s="366" t="s">
        <v>90</v>
      </c>
      <c r="AB225" s="362" t="s">
        <v>90</v>
      </c>
      <c r="AC225" s="362"/>
      <c r="AD225" s="362"/>
      <c r="AE225" s="362"/>
      <c r="AF225" s="362"/>
      <c r="AG225" s="362"/>
      <c r="AH225" s="362"/>
      <c r="AI225" s="362" t="str">
        <f t="shared" si="3"/>
        <v>472NSO</v>
      </c>
      <c r="AJ225" s="362" t="str">
        <f>VLOOKUP(AI225,Table1[[#All],[CONCAT]:[Tfiber]],2,FALSE)</f>
        <v>Applications/Tools</v>
      </c>
      <c r="AK225" s="362" t="s">
        <v>40</v>
      </c>
      <c r="AL225" s="362"/>
      <c r="AM225" s="362"/>
      <c r="AN225" s="362"/>
      <c r="AO225" s="362"/>
      <c r="AP225" s="361"/>
      <c r="AR225">
        <v>1</v>
      </c>
    </row>
    <row r="226" spans="2:44" ht="15" hidden="1" customHeight="1" x14ac:dyDescent="0.35">
      <c r="B226" s="362">
        <v>224</v>
      </c>
      <c r="C226" s="362" t="s">
        <v>892</v>
      </c>
      <c r="D226" s="362">
        <v>472</v>
      </c>
      <c r="E226" s="362" t="s">
        <v>172</v>
      </c>
      <c r="F226" s="362"/>
      <c r="G226" s="362"/>
      <c r="H226" s="362"/>
      <c r="I226" s="362" t="s">
        <v>62</v>
      </c>
      <c r="J226" s="362" t="s">
        <v>242</v>
      </c>
      <c r="K226" s="361" t="s">
        <v>893</v>
      </c>
      <c r="L226" s="362"/>
      <c r="M226" s="362" t="s">
        <v>90</v>
      </c>
      <c r="N226" s="362" t="s">
        <v>9</v>
      </c>
      <c r="O226" s="362"/>
      <c r="P226" s="362" t="s">
        <v>90</v>
      </c>
      <c r="Q226" s="362" t="s">
        <v>90</v>
      </c>
      <c r="R226" s="362"/>
      <c r="S226" s="361" t="s">
        <v>517</v>
      </c>
      <c r="T226" s="362"/>
      <c r="U226" s="362"/>
      <c r="V226" s="362" t="s">
        <v>824</v>
      </c>
      <c r="W226" s="362"/>
      <c r="X226" s="362" t="s">
        <v>9</v>
      </c>
      <c r="Y226" s="362" t="s">
        <v>50</v>
      </c>
      <c r="Z226" s="362" t="s">
        <v>90</v>
      </c>
      <c r="AA226" s="366" t="s">
        <v>90</v>
      </c>
      <c r="AB226" s="362" t="s">
        <v>90</v>
      </c>
      <c r="AC226" s="362"/>
      <c r="AD226" s="362"/>
      <c r="AE226" s="362"/>
      <c r="AF226" s="362"/>
      <c r="AG226" s="362"/>
      <c r="AH226" s="362"/>
      <c r="AI226" s="362" t="str">
        <f t="shared" si="3"/>
        <v>472NSO</v>
      </c>
      <c r="AJ226" s="362" t="str">
        <f>VLOOKUP(AI226,Table1[[#All],[CONCAT]:[Tfiber]],2,FALSE)</f>
        <v>Applications/Tools</v>
      </c>
      <c r="AK226" s="362" t="s">
        <v>40</v>
      </c>
      <c r="AL226" s="362"/>
      <c r="AM226" s="362"/>
      <c r="AN226" s="362"/>
      <c r="AO226" s="362"/>
      <c r="AP226" s="361"/>
      <c r="AR226">
        <v>1</v>
      </c>
    </row>
    <row r="227" spans="2:44" ht="15" hidden="1" customHeight="1" x14ac:dyDescent="0.35">
      <c r="B227" s="362">
        <v>225</v>
      </c>
      <c r="C227" s="362" t="s">
        <v>894</v>
      </c>
      <c r="D227" s="362">
        <v>472</v>
      </c>
      <c r="E227" s="362" t="s">
        <v>172</v>
      </c>
      <c r="F227" s="362"/>
      <c r="G227" s="362" t="s">
        <v>63</v>
      </c>
      <c r="H227" s="362" t="s">
        <v>63</v>
      </c>
      <c r="I227" s="362" t="s">
        <v>63</v>
      </c>
      <c r="J227" s="362" t="s">
        <v>25</v>
      </c>
      <c r="K227" s="361" t="s">
        <v>895</v>
      </c>
      <c r="L227" s="362"/>
      <c r="M227" s="362" t="s">
        <v>90</v>
      </c>
      <c r="N227" s="362" t="s">
        <v>9</v>
      </c>
      <c r="O227" s="362"/>
      <c r="P227" s="362" t="s">
        <v>90</v>
      </c>
      <c r="Q227" s="362" t="s">
        <v>90</v>
      </c>
      <c r="R227" s="362"/>
      <c r="S227" s="365" t="s">
        <v>896</v>
      </c>
      <c r="T227" s="362"/>
      <c r="U227" s="362"/>
      <c r="V227" s="362" t="s">
        <v>844</v>
      </c>
      <c r="W227" s="362"/>
      <c r="X227" s="362"/>
      <c r="Y227" s="362" t="s">
        <v>48</v>
      </c>
      <c r="Z227" s="362" t="s">
        <v>90</v>
      </c>
      <c r="AA227" s="366" t="s">
        <v>90</v>
      </c>
      <c r="AB227" s="362" t="s">
        <v>90</v>
      </c>
      <c r="AC227" s="362"/>
      <c r="AD227" s="362"/>
      <c r="AE227" s="362"/>
      <c r="AF227" s="362"/>
      <c r="AG227" s="362"/>
      <c r="AH227" s="362"/>
      <c r="AI227" s="362" t="str">
        <f t="shared" si="3"/>
        <v>472OSS</v>
      </c>
      <c r="AJ227" s="362" t="str">
        <f>VLOOKUP(AI227,Table1[[#All],[CONCAT]:[Tfiber]],2,FALSE)</f>
        <v>Applications/Tools</v>
      </c>
      <c r="AK227" s="362" t="s">
        <v>40</v>
      </c>
      <c r="AL227" s="362" t="str">
        <f>VLOOKUP(C227,[1]AllOSS!$B:$G,6,0)</f>
        <v>COMPLETED</v>
      </c>
      <c r="AM227" s="362" t="str">
        <f>VLOOKUP(C227,[1]AllOSS!$B:$K,10,0)</f>
        <v>1. OT Stack upgrade is under discussion 
2. Resync stabilization is WIP : Action Plan to submitted by 9th Sept 2025</v>
      </c>
      <c r="AN227" s="362"/>
      <c r="AO227" s="362"/>
      <c r="AP227" s="361"/>
      <c r="AR227">
        <v>1</v>
      </c>
    </row>
    <row r="228" spans="2:44" ht="15" customHeight="1" x14ac:dyDescent="0.35">
      <c r="B228" s="362">
        <v>226</v>
      </c>
      <c r="C228" s="362" t="s">
        <v>897</v>
      </c>
      <c r="D228" s="362">
        <v>472</v>
      </c>
      <c r="E228" s="362" t="s">
        <v>172</v>
      </c>
      <c r="F228" s="362"/>
      <c r="G228" s="362" t="s">
        <v>63</v>
      </c>
      <c r="H228" s="362" t="s">
        <v>63</v>
      </c>
      <c r="I228" s="362" t="s">
        <v>63</v>
      </c>
      <c r="J228" s="362" t="s">
        <v>898</v>
      </c>
      <c r="K228" s="361" t="s">
        <v>899</v>
      </c>
      <c r="L228" s="362"/>
      <c r="M228" s="362" t="s">
        <v>90</v>
      </c>
      <c r="N228" s="362" t="s">
        <v>180</v>
      </c>
      <c r="O228" s="362"/>
      <c r="P228" s="362" t="s">
        <v>90</v>
      </c>
      <c r="Q228" s="362" t="s">
        <v>90</v>
      </c>
      <c r="R228" s="362"/>
      <c r="S228" s="361"/>
      <c r="T228" s="362"/>
      <c r="U228" s="362"/>
      <c r="V228" s="362" t="s">
        <v>844</v>
      </c>
      <c r="W228" s="362"/>
      <c r="X228" s="362"/>
      <c r="Y228" s="362" t="s">
        <v>45</v>
      </c>
      <c r="Z228" s="362" t="s">
        <v>181</v>
      </c>
      <c r="AA228" s="366">
        <v>45803</v>
      </c>
      <c r="AB228" s="367" t="s">
        <v>900</v>
      </c>
      <c r="AC228" s="362"/>
      <c r="AD228" s="362"/>
      <c r="AE228" s="362"/>
      <c r="AF228" s="362"/>
      <c r="AG228" s="362"/>
      <c r="AH228" s="362"/>
      <c r="AI228" s="362" t="str">
        <f t="shared" si="3"/>
        <v>472OSS</v>
      </c>
      <c r="AJ228" s="362" t="str">
        <f>VLOOKUP(AI228,Table1[[#All],[CONCAT]:[Tfiber]],2,FALSE)</f>
        <v>Applications/Tools</v>
      </c>
      <c r="AK228" s="362" t="s">
        <v>39</v>
      </c>
      <c r="AL228" s="362" t="s">
        <v>45</v>
      </c>
      <c r="AM228" s="362">
        <f>VLOOKUP(C228,[1]AllOSS!$B:$K,10,0)</f>
        <v>0</v>
      </c>
      <c r="AN228" s="362"/>
      <c r="AO228" s="368">
        <v>45803</v>
      </c>
      <c r="AP228" s="361" t="s">
        <v>900</v>
      </c>
      <c r="AR228">
        <v>1</v>
      </c>
    </row>
    <row r="229" spans="2:44" ht="15" hidden="1" customHeight="1" x14ac:dyDescent="0.35">
      <c r="B229" s="362">
        <v>227</v>
      </c>
      <c r="C229" s="362" t="s">
        <v>901</v>
      </c>
      <c r="D229" s="362">
        <v>472</v>
      </c>
      <c r="E229" s="362" t="s">
        <v>172</v>
      </c>
      <c r="F229" s="362"/>
      <c r="G229" s="362" t="s">
        <v>63</v>
      </c>
      <c r="H229" s="362" t="s">
        <v>63</v>
      </c>
      <c r="I229" s="362" t="s">
        <v>63</v>
      </c>
      <c r="J229" s="362" t="s">
        <v>898</v>
      </c>
      <c r="K229" s="361" t="s">
        <v>902</v>
      </c>
      <c r="L229" s="362"/>
      <c r="M229" s="362" t="s">
        <v>90</v>
      </c>
      <c r="N229" s="362" t="s">
        <v>9</v>
      </c>
      <c r="O229" s="362"/>
      <c r="P229" s="362" t="s">
        <v>90</v>
      </c>
      <c r="Q229" s="362" t="s">
        <v>90</v>
      </c>
      <c r="R229" s="362"/>
      <c r="S229" s="361" t="s">
        <v>903</v>
      </c>
      <c r="T229" s="362"/>
      <c r="U229" s="362"/>
      <c r="V229" s="362" t="s">
        <v>844</v>
      </c>
      <c r="W229" s="362"/>
      <c r="X229" s="362"/>
      <c r="Y229" s="362" t="s">
        <v>48</v>
      </c>
      <c r="Z229" s="362" t="s">
        <v>90</v>
      </c>
      <c r="AA229" s="366" t="s">
        <v>90</v>
      </c>
      <c r="AB229" s="363" t="s">
        <v>90</v>
      </c>
      <c r="AC229" s="362"/>
      <c r="AD229" s="362"/>
      <c r="AE229" s="362"/>
      <c r="AF229" s="362"/>
      <c r="AG229" s="362"/>
      <c r="AH229" s="362"/>
      <c r="AI229" s="362" t="str">
        <f t="shared" si="3"/>
        <v>472OSS</v>
      </c>
      <c r="AJ229" s="362" t="str">
        <f>VLOOKUP(AI229,Table1[[#All],[CONCAT]:[Tfiber]],2,FALSE)</f>
        <v>Applications/Tools</v>
      </c>
      <c r="AK229" s="362" t="s">
        <v>40</v>
      </c>
      <c r="AL229" s="362" t="str">
        <f>VLOOKUP(C229,[1]AllOSS!$B:$G,6,0)</f>
        <v>COMPLETED</v>
      </c>
      <c r="AM229" s="362">
        <f>VLOOKUP(C229,[1]AllOSS!$B:$K,10,0)</f>
        <v>0</v>
      </c>
      <c r="AN229" s="362"/>
      <c r="AO229" s="362"/>
      <c r="AP229" s="361"/>
      <c r="AR229">
        <v>1</v>
      </c>
    </row>
    <row r="230" spans="2:44" ht="15" customHeight="1" x14ac:dyDescent="0.35">
      <c r="B230" s="362">
        <v>228</v>
      </c>
      <c r="C230" s="362" t="s">
        <v>904</v>
      </c>
      <c r="D230" s="362">
        <v>472</v>
      </c>
      <c r="E230" s="362" t="s">
        <v>172</v>
      </c>
      <c r="F230" s="362"/>
      <c r="G230" s="362" t="s">
        <v>63</v>
      </c>
      <c r="H230" s="362" t="s">
        <v>63</v>
      </c>
      <c r="I230" s="362" t="s">
        <v>63</v>
      </c>
      <c r="J230" s="362" t="s">
        <v>905</v>
      </c>
      <c r="K230" s="361" t="s">
        <v>906</v>
      </c>
      <c r="L230" s="362"/>
      <c r="M230" s="362" t="s">
        <v>90</v>
      </c>
      <c r="N230" s="362" t="s">
        <v>180</v>
      </c>
      <c r="O230" s="362"/>
      <c r="P230" s="362" t="s">
        <v>90</v>
      </c>
      <c r="Q230" s="362" t="s">
        <v>90</v>
      </c>
      <c r="R230" s="362"/>
      <c r="S230" s="361"/>
      <c r="T230" s="362"/>
      <c r="U230" s="362"/>
      <c r="V230" s="362" t="s">
        <v>844</v>
      </c>
      <c r="W230" s="362"/>
      <c r="X230" s="362"/>
      <c r="Y230" s="362" t="s">
        <v>45</v>
      </c>
      <c r="Z230" s="362" t="s">
        <v>181</v>
      </c>
      <c r="AA230" s="366">
        <v>45806</v>
      </c>
      <c r="AB230" s="367" t="s">
        <v>907</v>
      </c>
      <c r="AC230" s="362"/>
      <c r="AD230" s="362"/>
      <c r="AE230" s="362"/>
      <c r="AF230" s="362"/>
      <c r="AG230" s="362"/>
      <c r="AH230" s="362"/>
      <c r="AI230" s="362" t="str">
        <f t="shared" si="3"/>
        <v>472OSS</v>
      </c>
      <c r="AJ230" s="362" t="str">
        <f>VLOOKUP(AI230,Table1[[#All],[CONCAT]:[Tfiber]],2,FALSE)</f>
        <v>Applications/Tools</v>
      </c>
      <c r="AK230" s="362" t="s">
        <v>39</v>
      </c>
      <c r="AL230" s="362" t="s">
        <v>45</v>
      </c>
      <c r="AM230" s="362">
        <f>VLOOKUP(C230,[1]AllOSS!$B:$K,10,0)</f>
        <v>0</v>
      </c>
      <c r="AN230" s="362"/>
      <c r="AO230" s="368">
        <v>45806</v>
      </c>
      <c r="AP230" s="361" t="s">
        <v>907</v>
      </c>
      <c r="AR230">
        <v>1</v>
      </c>
    </row>
    <row r="231" spans="2:44" ht="15" customHeight="1" x14ac:dyDescent="0.35">
      <c r="B231" s="362">
        <v>229</v>
      </c>
      <c r="C231" s="362" t="s">
        <v>908</v>
      </c>
      <c r="D231" s="362">
        <v>472</v>
      </c>
      <c r="E231" s="362" t="s">
        <v>172</v>
      </c>
      <c r="F231" s="362"/>
      <c r="G231" s="362" t="s">
        <v>63</v>
      </c>
      <c r="H231" s="362" t="s">
        <v>63</v>
      </c>
      <c r="I231" s="362" t="s">
        <v>63</v>
      </c>
      <c r="J231" s="362" t="s">
        <v>905</v>
      </c>
      <c r="K231" s="361" t="s">
        <v>909</v>
      </c>
      <c r="L231" s="362"/>
      <c r="M231" s="362" t="s">
        <v>90</v>
      </c>
      <c r="N231" s="362" t="s">
        <v>180</v>
      </c>
      <c r="O231" s="362"/>
      <c r="P231" s="362" t="s">
        <v>90</v>
      </c>
      <c r="Q231" s="362" t="s">
        <v>90</v>
      </c>
      <c r="R231" s="362"/>
      <c r="S231" s="361"/>
      <c r="T231" s="362"/>
      <c r="U231" s="362"/>
      <c r="V231" s="362" t="s">
        <v>844</v>
      </c>
      <c r="W231" s="362"/>
      <c r="X231" s="362"/>
      <c r="Y231" s="362" t="s">
        <v>45</v>
      </c>
      <c r="Z231" s="362" t="s">
        <v>181</v>
      </c>
      <c r="AA231" s="366">
        <v>45803</v>
      </c>
      <c r="AB231" s="370" t="s">
        <v>910</v>
      </c>
      <c r="AC231" s="362"/>
      <c r="AD231" s="362"/>
      <c r="AE231" s="362"/>
      <c r="AF231" s="362"/>
      <c r="AG231" s="362"/>
      <c r="AH231" s="362"/>
      <c r="AI231" s="362" t="str">
        <f t="shared" si="3"/>
        <v>472OSS</v>
      </c>
      <c r="AJ231" s="362" t="str">
        <f>VLOOKUP(AI231,Table1[[#All],[CONCAT]:[Tfiber]],2,FALSE)</f>
        <v>Applications/Tools</v>
      </c>
      <c r="AK231" s="362" t="s">
        <v>39</v>
      </c>
      <c r="AL231" s="362" t="s">
        <v>45</v>
      </c>
      <c r="AM231" s="362">
        <f>VLOOKUP(C231,[1]AllOSS!$B:$K,10,0)</f>
        <v>0</v>
      </c>
      <c r="AN231" s="362"/>
      <c r="AO231" s="368">
        <v>45803</v>
      </c>
      <c r="AP231" s="361" t="s">
        <v>910</v>
      </c>
      <c r="AR231">
        <v>1</v>
      </c>
    </row>
    <row r="232" spans="2:44" ht="15" hidden="1" customHeight="1" x14ac:dyDescent="0.35">
      <c r="B232" s="362">
        <v>230</v>
      </c>
      <c r="C232" s="362" t="s">
        <v>911</v>
      </c>
      <c r="D232" s="362">
        <v>472</v>
      </c>
      <c r="E232" s="362" t="s">
        <v>172</v>
      </c>
      <c r="F232" s="362"/>
      <c r="G232" s="362" t="s">
        <v>63</v>
      </c>
      <c r="H232" s="362" t="s">
        <v>63</v>
      </c>
      <c r="I232" s="362" t="s">
        <v>63</v>
      </c>
      <c r="J232" s="362" t="s">
        <v>905</v>
      </c>
      <c r="K232" s="361" t="s">
        <v>912</v>
      </c>
      <c r="L232" s="362"/>
      <c r="M232" s="362" t="s">
        <v>90</v>
      </c>
      <c r="N232" s="362" t="s">
        <v>9</v>
      </c>
      <c r="O232" s="362"/>
      <c r="P232" s="362" t="s">
        <v>90</v>
      </c>
      <c r="Q232" s="362" t="s">
        <v>90</v>
      </c>
      <c r="R232" s="362"/>
      <c r="S232" s="361" t="s">
        <v>913</v>
      </c>
      <c r="T232" s="362"/>
      <c r="U232" s="362"/>
      <c r="V232" s="362" t="s">
        <v>844</v>
      </c>
      <c r="W232" s="362"/>
      <c r="X232" s="362"/>
      <c r="Y232" s="362" t="s">
        <v>48</v>
      </c>
      <c r="Z232" s="362" t="s">
        <v>90</v>
      </c>
      <c r="AA232" s="366" t="s">
        <v>90</v>
      </c>
      <c r="AB232" s="362" t="s">
        <v>90</v>
      </c>
      <c r="AC232" s="362"/>
      <c r="AD232" s="362"/>
      <c r="AE232" s="362"/>
      <c r="AF232" s="362"/>
      <c r="AG232" s="362"/>
      <c r="AH232" s="362"/>
      <c r="AI232" s="362" t="str">
        <f t="shared" si="3"/>
        <v>472OSS</v>
      </c>
      <c r="AJ232" s="362" t="str">
        <f>VLOOKUP(AI232,Table1[[#All],[CONCAT]:[Tfiber]],2,FALSE)</f>
        <v>Applications/Tools</v>
      </c>
      <c r="AK232" s="362" t="s">
        <v>40</v>
      </c>
      <c r="AL232" s="362" t="str">
        <f>VLOOKUP(C232,[1]AllOSS!$B:$G,6,0)</f>
        <v>COMPLETED</v>
      </c>
      <c r="AM232" s="362" t="str">
        <f>VLOOKUP(C232,[1]AllOSS!$B:$K,10,0)</f>
        <v>09-09-2025: topology available but bordering not feasible</v>
      </c>
      <c r="AN232" s="362"/>
      <c r="AO232" s="362"/>
      <c r="AP232" s="361" t="e">
        <v>#N/A</v>
      </c>
      <c r="AR232">
        <v>1</v>
      </c>
    </row>
    <row r="233" spans="2:44" ht="15" customHeight="1" x14ac:dyDescent="0.35">
      <c r="B233" s="362">
        <v>231</v>
      </c>
      <c r="C233" s="362" t="s">
        <v>914</v>
      </c>
      <c r="D233" s="362">
        <v>472</v>
      </c>
      <c r="E233" s="362" t="s">
        <v>172</v>
      </c>
      <c r="F233" s="362"/>
      <c r="G233" s="362" t="s">
        <v>63</v>
      </c>
      <c r="H233" s="362" t="s">
        <v>63</v>
      </c>
      <c r="I233" s="362" t="s">
        <v>63</v>
      </c>
      <c r="J233" s="362" t="s">
        <v>905</v>
      </c>
      <c r="K233" s="361" t="s">
        <v>915</v>
      </c>
      <c r="L233" s="362"/>
      <c r="M233" s="362" t="s">
        <v>90</v>
      </c>
      <c r="N233" s="362" t="s">
        <v>180</v>
      </c>
      <c r="O233" s="362"/>
      <c r="P233" s="362" t="s">
        <v>90</v>
      </c>
      <c r="Q233" s="362" t="s">
        <v>90</v>
      </c>
      <c r="R233" s="362"/>
      <c r="S233" s="361" t="s">
        <v>916</v>
      </c>
      <c r="T233" s="362"/>
      <c r="U233" s="362"/>
      <c r="V233" s="362" t="s">
        <v>844</v>
      </c>
      <c r="W233" s="362"/>
      <c r="X233" s="362"/>
      <c r="Y233" s="362" t="s">
        <v>45</v>
      </c>
      <c r="Z233" s="362" t="s">
        <v>181</v>
      </c>
      <c r="AA233" s="366">
        <v>45803</v>
      </c>
      <c r="AB233" s="367" t="s">
        <v>917</v>
      </c>
      <c r="AC233" s="362"/>
      <c r="AD233" s="362"/>
      <c r="AE233" s="362"/>
      <c r="AF233" s="362"/>
      <c r="AG233" s="362"/>
      <c r="AH233" s="362"/>
      <c r="AI233" s="362" t="str">
        <f t="shared" si="3"/>
        <v>472OSS</v>
      </c>
      <c r="AJ233" s="362" t="str">
        <f>VLOOKUP(AI233,Table1[[#All],[CONCAT]:[Tfiber]],2,FALSE)</f>
        <v>Applications/Tools</v>
      </c>
      <c r="AK233" s="362" t="s">
        <v>39</v>
      </c>
      <c r="AL233" s="362" t="s">
        <v>45</v>
      </c>
      <c r="AM233" s="362" t="str">
        <f>VLOOKUP(C233,[1]AllOSS!$B:$K,10,0)</f>
        <v>15-09-2025:  Demonstrated in the Demo/UAT call</v>
      </c>
      <c r="AN233" s="362"/>
      <c r="AO233" s="368">
        <v>45803</v>
      </c>
      <c r="AP233" s="361" t="s">
        <v>917</v>
      </c>
      <c r="AR233">
        <v>1</v>
      </c>
    </row>
    <row r="234" spans="2:44" ht="15" hidden="1" customHeight="1" x14ac:dyDescent="0.35">
      <c r="B234" s="362">
        <v>232</v>
      </c>
      <c r="C234" s="362" t="s">
        <v>918</v>
      </c>
      <c r="D234" s="362">
        <v>472</v>
      </c>
      <c r="E234" s="362" t="s">
        <v>172</v>
      </c>
      <c r="F234" s="362"/>
      <c r="G234" s="362" t="s">
        <v>63</v>
      </c>
      <c r="H234" s="362" t="s">
        <v>63</v>
      </c>
      <c r="I234" s="362" t="s">
        <v>63</v>
      </c>
      <c r="J234" s="362" t="s">
        <v>905</v>
      </c>
      <c r="K234" s="361" t="s">
        <v>919</v>
      </c>
      <c r="L234" s="362"/>
      <c r="M234" s="362" t="s">
        <v>90</v>
      </c>
      <c r="N234" s="362" t="s">
        <v>9</v>
      </c>
      <c r="O234" s="362"/>
      <c r="P234" s="362" t="s">
        <v>90</v>
      </c>
      <c r="Q234" s="362" t="s">
        <v>90</v>
      </c>
      <c r="R234" s="362"/>
      <c r="S234" s="361"/>
      <c r="T234" s="362"/>
      <c r="U234" s="362"/>
      <c r="V234" s="362" t="s">
        <v>844</v>
      </c>
      <c r="W234" s="362"/>
      <c r="X234" s="362"/>
      <c r="Y234" s="362" t="s">
        <v>45</v>
      </c>
      <c r="Z234" s="362" t="s">
        <v>90</v>
      </c>
      <c r="AA234" s="366" t="s">
        <v>90</v>
      </c>
      <c r="AB234" s="367" t="s">
        <v>920</v>
      </c>
      <c r="AC234" s="362"/>
      <c r="AD234" s="362"/>
      <c r="AE234" s="362"/>
      <c r="AF234" s="362"/>
      <c r="AG234" s="362"/>
      <c r="AH234" s="362"/>
      <c r="AI234" s="362" t="str">
        <f t="shared" si="3"/>
        <v>472OSS</v>
      </c>
      <c r="AJ234" s="362" t="str">
        <f>VLOOKUP(AI234,Table1[[#All],[CONCAT]:[Tfiber]],2,FALSE)</f>
        <v>Applications/Tools</v>
      </c>
      <c r="AK234" s="362" t="s">
        <v>39</v>
      </c>
      <c r="AL234" s="362" t="s">
        <v>45</v>
      </c>
      <c r="AM234" s="362">
        <f>VLOOKUP(C234,[1]AllOSS!$B:$K,10,0)</f>
        <v>0</v>
      </c>
      <c r="AN234" s="362"/>
      <c r="AO234" s="368" t="s">
        <v>90</v>
      </c>
      <c r="AP234" s="361" t="s">
        <v>920</v>
      </c>
      <c r="AR234">
        <v>1</v>
      </c>
    </row>
    <row r="235" spans="2:44" ht="15" customHeight="1" x14ac:dyDescent="0.35">
      <c r="B235" s="362">
        <v>233</v>
      </c>
      <c r="C235" s="362" t="s">
        <v>921</v>
      </c>
      <c r="D235" s="362">
        <v>472</v>
      </c>
      <c r="E235" s="362" t="s">
        <v>172</v>
      </c>
      <c r="F235" s="362"/>
      <c r="G235" s="362" t="s">
        <v>63</v>
      </c>
      <c r="H235" s="362" t="s">
        <v>63</v>
      </c>
      <c r="I235" s="362" t="s">
        <v>63</v>
      </c>
      <c r="J235" s="362" t="s">
        <v>905</v>
      </c>
      <c r="K235" s="361" t="s">
        <v>922</v>
      </c>
      <c r="L235" s="362"/>
      <c r="M235" s="362" t="s">
        <v>90</v>
      </c>
      <c r="N235" s="362" t="s">
        <v>180</v>
      </c>
      <c r="O235" s="362"/>
      <c r="P235" s="362" t="s">
        <v>90</v>
      </c>
      <c r="Q235" s="362" t="s">
        <v>90</v>
      </c>
      <c r="R235" s="362"/>
      <c r="S235" s="361"/>
      <c r="T235" s="362"/>
      <c r="U235" s="362"/>
      <c r="V235" s="362" t="s">
        <v>844</v>
      </c>
      <c r="W235" s="362"/>
      <c r="X235" s="362"/>
      <c r="Y235" s="362" t="s">
        <v>45</v>
      </c>
      <c r="Z235" s="362" t="s">
        <v>181</v>
      </c>
      <c r="AA235" s="366">
        <v>45803</v>
      </c>
      <c r="AB235" s="367" t="s">
        <v>923</v>
      </c>
      <c r="AC235" s="362"/>
      <c r="AD235" s="362"/>
      <c r="AE235" s="362"/>
      <c r="AF235" s="362"/>
      <c r="AG235" s="362"/>
      <c r="AH235" s="362"/>
      <c r="AI235" s="362" t="str">
        <f t="shared" si="3"/>
        <v>472OSS</v>
      </c>
      <c r="AJ235" s="362" t="str">
        <f>VLOOKUP(AI235,Table1[[#All],[CONCAT]:[Tfiber]],2,FALSE)</f>
        <v>Applications/Tools</v>
      </c>
      <c r="AK235" s="362" t="s">
        <v>39</v>
      </c>
      <c r="AL235" s="362" t="s">
        <v>45</v>
      </c>
      <c r="AM235" s="362">
        <f>VLOOKUP(C235,[1]AllOSS!$B:$K,10,0)</f>
        <v>0</v>
      </c>
      <c r="AN235" s="362"/>
      <c r="AO235" s="368">
        <v>45803</v>
      </c>
      <c r="AP235" s="361" t="s">
        <v>923</v>
      </c>
      <c r="AR235">
        <v>1</v>
      </c>
    </row>
    <row r="236" spans="2:44" ht="15" customHeight="1" x14ac:dyDescent="0.35">
      <c r="B236" s="362">
        <v>234</v>
      </c>
      <c r="C236" s="362" t="s">
        <v>924</v>
      </c>
      <c r="D236" s="362">
        <v>472</v>
      </c>
      <c r="E236" s="362" t="s">
        <v>172</v>
      </c>
      <c r="F236" s="362"/>
      <c r="G236" s="362" t="s">
        <v>63</v>
      </c>
      <c r="H236" s="362" t="s">
        <v>63</v>
      </c>
      <c r="I236" s="362" t="s">
        <v>63</v>
      </c>
      <c r="J236" s="362" t="s">
        <v>905</v>
      </c>
      <c r="K236" s="361" t="s">
        <v>510</v>
      </c>
      <c r="L236" s="362"/>
      <c r="M236" s="362" t="s">
        <v>90</v>
      </c>
      <c r="N236" s="362" t="s">
        <v>180</v>
      </c>
      <c r="O236" s="362"/>
      <c r="P236" s="362" t="s">
        <v>90</v>
      </c>
      <c r="Q236" s="362" t="s">
        <v>90</v>
      </c>
      <c r="R236" s="362"/>
      <c r="S236" s="361"/>
      <c r="T236" s="362"/>
      <c r="U236" s="362"/>
      <c r="V236" s="362" t="s">
        <v>844</v>
      </c>
      <c r="W236" s="362"/>
      <c r="X236" s="362"/>
      <c r="Y236" s="362" t="s">
        <v>45</v>
      </c>
      <c r="Z236" s="362" t="s">
        <v>181</v>
      </c>
      <c r="AA236" s="366">
        <v>45803</v>
      </c>
      <c r="AB236" s="367" t="s">
        <v>925</v>
      </c>
      <c r="AC236" s="362"/>
      <c r="AD236" s="362"/>
      <c r="AE236" s="362"/>
      <c r="AF236" s="362"/>
      <c r="AG236" s="362"/>
      <c r="AH236" s="362"/>
      <c r="AI236" s="362" t="str">
        <f t="shared" si="3"/>
        <v>472OSS</v>
      </c>
      <c r="AJ236" s="362" t="str">
        <f>VLOOKUP(AI236,Table1[[#All],[CONCAT]:[Tfiber]],2,FALSE)</f>
        <v>Applications/Tools</v>
      </c>
      <c r="AK236" s="362" t="s">
        <v>39</v>
      </c>
      <c r="AL236" s="362" t="s">
        <v>45</v>
      </c>
      <c r="AM236" s="362">
        <f>VLOOKUP(C236,[1]AllOSS!$B:$K,10,0)</f>
        <v>0</v>
      </c>
      <c r="AN236" s="362"/>
      <c r="AO236" s="368">
        <v>45803</v>
      </c>
      <c r="AP236" s="361" t="s">
        <v>511</v>
      </c>
      <c r="AR236">
        <v>1</v>
      </c>
    </row>
    <row r="237" spans="2:44" ht="15" customHeight="1" x14ac:dyDescent="0.35">
      <c r="B237" s="362">
        <v>235</v>
      </c>
      <c r="C237" s="362" t="s">
        <v>926</v>
      </c>
      <c r="D237" s="362">
        <v>472</v>
      </c>
      <c r="E237" s="362" t="s">
        <v>172</v>
      </c>
      <c r="F237" s="362"/>
      <c r="G237" s="362" t="s">
        <v>63</v>
      </c>
      <c r="H237" s="362" t="s">
        <v>63</v>
      </c>
      <c r="I237" s="362" t="s">
        <v>63</v>
      </c>
      <c r="J237" s="362" t="s">
        <v>905</v>
      </c>
      <c r="K237" s="361" t="s">
        <v>927</v>
      </c>
      <c r="L237" s="362"/>
      <c r="M237" s="362" t="s">
        <v>90</v>
      </c>
      <c r="N237" s="362" t="s">
        <v>180</v>
      </c>
      <c r="O237" s="362"/>
      <c r="P237" s="362" t="s">
        <v>90</v>
      </c>
      <c r="Q237" s="362" t="s">
        <v>90</v>
      </c>
      <c r="R237" s="362"/>
      <c r="S237" s="361"/>
      <c r="T237" s="362"/>
      <c r="U237" s="362"/>
      <c r="V237" s="362" t="s">
        <v>844</v>
      </c>
      <c r="W237" s="362"/>
      <c r="X237" s="362"/>
      <c r="Y237" s="362" t="s">
        <v>45</v>
      </c>
      <c r="Z237" s="362" t="s">
        <v>181</v>
      </c>
      <c r="AA237" s="366">
        <v>45803</v>
      </c>
      <c r="AB237" s="367" t="s">
        <v>928</v>
      </c>
      <c r="AC237" s="362"/>
      <c r="AD237" s="362"/>
      <c r="AE237" s="362"/>
      <c r="AF237" s="362"/>
      <c r="AG237" s="362"/>
      <c r="AH237" s="362"/>
      <c r="AI237" s="362" t="str">
        <f t="shared" si="3"/>
        <v>472OSS</v>
      </c>
      <c r="AJ237" s="362" t="str">
        <f>VLOOKUP(AI237,Table1[[#All],[CONCAT]:[Tfiber]],2,FALSE)</f>
        <v>Applications/Tools</v>
      </c>
      <c r="AK237" s="362" t="s">
        <v>39</v>
      </c>
      <c r="AL237" s="362" t="s">
        <v>45</v>
      </c>
      <c r="AM237" s="362">
        <f>VLOOKUP(C237,[1]AllOSS!$B:$K,10,0)</f>
        <v>0</v>
      </c>
      <c r="AN237" s="362"/>
      <c r="AO237" s="368">
        <v>45803</v>
      </c>
      <c r="AP237" s="361" t="s">
        <v>928</v>
      </c>
      <c r="AR237">
        <v>1</v>
      </c>
    </row>
    <row r="238" spans="2:44" ht="15" hidden="1" customHeight="1" x14ac:dyDescent="0.35">
      <c r="B238" s="362">
        <v>236</v>
      </c>
      <c r="C238" s="362" t="s">
        <v>929</v>
      </c>
      <c r="D238" s="362">
        <v>472</v>
      </c>
      <c r="E238" s="362" t="s">
        <v>172</v>
      </c>
      <c r="F238" s="362"/>
      <c r="G238" s="362" t="s">
        <v>63</v>
      </c>
      <c r="H238" s="362" t="s">
        <v>63</v>
      </c>
      <c r="I238" s="362" t="s">
        <v>63</v>
      </c>
      <c r="J238" s="362" t="s">
        <v>905</v>
      </c>
      <c r="K238" s="361" t="s">
        <v>930</v>
      </c>
      <c r="L238" s="362"/>
      <c r="M238" s="362" t="s">
        <v>90</v>
      </c>
      <c r="N238" s="362" t="s">
        <v>9</v>
      </c>
      <c r="O238" s="362"/>
      <c r="P238" s="362" t="s">
        <v>90</v>
      </c>
      <c r="Q238" s="362" t="s">
        <v>90</v>
      </c>
      <c r="R238" s="362"/>
      <c r="S238" s="361" t="s">
        <v>931</v>
      </c>
      <c r="T238" s="362"/>
      <c r="U238" s="362"/>
      <c r="V238" s="362" t="s">
        <v>844</v>
      </c>
      <c r="W238" s="362"/>
      <c r="X238" s="362" t="s">
        <v>9</v>
      </c>
      <c r="Y238" s="362" t="s">
        <v>46</v>
      </c>
      <c r="Z238" s="362" t="s">
        <v>90</v>
      </c>
      <c r="AA238" s="366" t="s">
        <v>90</v>
      </c>
      <c r="AB238" s="362" t="s">
        <v>90</v>
      </c>
      <c r="AC238" s="362"/>
      <c r="AD238" s="362"/>
      <c r="AE238" s="362"/>
      <c r="AF238" s="362"/>
      <c r="AG238" s="362"/>
      <c r="AH238" s="362"/>
      <c r="AI238" s="362" t="str">
        <f t="shared" si="3"/>
        <v>472OSS</v>
      </c>
      <c r="AJ238" s="362" t="str">
        <f>VLOOKUP(AI238,Table1[[#All],[CONCAT]:[Tfiber]],2,FALSE)</f>
        <v>Applications/Tools</v>
      </c>
      <c r="AK238" s="362" t="s">
        <v>40</v>
      </c>
      <c r="AL238" s="362" t="str">
        <f>VLOOKUP(C238,[1]AllOSS!$B:$G,6,0)</f>
        <v>OPEN</v>
      </c>
      <c r="AM238" s="362">
        <f>VLOOKUP(C238,[1]AllOSS!$B:$K,10,0)</f>
        <v>0</v>
      </c>
      <c r="AN238" s="362"/>
      <c r="AO238" s="362"/>
      <c r="AP238" s="361"/>
      <c r="AR238">
        <v>1</v>
      </c>
    </row>
    <row r="239" spans="2:44" ht="15" hidden="1" customHeight="1" x14ac:dyDescent="0.35">
      <c r="B239" s="362">
        <v>237</v>
      </c>
      <c r="C239" s="362" t="s">
        <v>932</v>
      </c>
      <c r="D239" s="362">
        <v>472</v>
      </c>
      <c r="E239" s="362" t="s">
        <v>172</v>
      </c>
      <c r="F239" s="362"/>
      <c r="G239" s="362" t="s">
        <v>63</v>
      </c>
      <c r="H239" s="362" t="s">
        <v>63</v>
      </c>
      <c r="I239" s="362" t="s">
        <v>63</v>
      </c>
      <c r="J239" s="362" t="s">
        <v>905</v>
      </c>
      <c r="K239" s="361" t="s">
        <v>933</v>
      </c>
      <c r="L239" s="362"/>
      <c r="M239" s="362" t="s">
        <v>90</v>
      </c>
      <c r="N239" s="362" t="s">
        <v>9</v>
      </c>
      <c r="O239" s="362"/>
      <c r="P239" s="362" t="s">
        <v>90</v>
      </c>
      <c r="Q239" s="362" t="s">
        <v>90</v>
      </c>
      <c r="R239" s="362"/>
      <c r="S239" s="361" t="s">
        <v>931</v>
      </c>
      <c r="T239" s="362"/>
      <c r="U239" s="362"/>
      <c r="V239" s="362" t="s">
        <v>844</v>
      </c>
      <c r="W239" s="362"/>
      <c r="X239" s="362"/>
      <c r="Y239" s="362" t="s">
        <v>48</v>
      </c>
      <c r="Z239" s="362" t="s">
        <v>90</v>
      </c>
      <c r="AA239" s="366" t="s">
        <v>90</v>
      </c>
      <c r="AB239" s="362" t="s">
        <v>90</v>
      </c>
      <c r="AC239" s="362"/>
      <c r="AD239" s="362"/>
      <c r="AE239" s="362"/>
      <c r="AF239" s="362"/>
      <c r="AG239" s="362"/>
      <c r="AH239" s="362"/>
      <c r="AI239" s="362" t="str">
        <f t="shared" si="3"/>
        <v>472OSS</v>
      </c>
      <c r="AJ239" s="362" t="str">
        <f>VLOOKUP(AI239,Table1[[#All],[CONCAT]:[Tfiber]],2,FALSE)</f>
        <v>Applications/Tools</v>
      </c>
      <c r="AK239" s="362" t="s">
        <v>40</v>
      </c>
      <c r="AL239" s="362" t="str">
        <f>VLOOKUP(C239,[1]AllOSS!$B:$G,6,0)</f>
        <v>COMPLETED</v>
      </c>
      <c r="AM239" s="362">
        <f>VLOOKUP(C239,[1]AllOSS!$B:$K,10,0)</f>
        <v>0</v>
      </c>
      <c r="AN239" s="362"/>
      <c r="AO239" s="362"/>
      <c r="AP239" s="361"/>
      <c r="AR239">
        <v>1</v>
      </c>
    </row>
    <row r="240" spans="2:44" ht="15" hidden="1" customHeight="1" x14ac:dyDescent="0.35">
      <c r="B240" s="362">
        <v>238</v>
      </c>
      <c r="C240" s="362" t="s">
        <v>934</v>
      </c>
      <c r="D240" s="362">
        <v>472</v>
      </c>
      <c r="E240" s="362" t="s">
        <v>172</v>
      </c>
      <c r="F240" s="362"/>
      <c r="G240" s="362" t="s">
        <v>63</v>
      </c>
      <c r="H240" s="362" t="s">
        <v>63</v>
      </c>
      <c r="I240" s="362" t="s">
        <v>63</v>
      </c>
      <c r="J240" s="362" t="s">
        <v>935</v>
      </c>
      <c r="K240" s="361" t="s">
        <v>936</v>
      </c>
      <c r="L240" s="362"/>
      <c r="M240" s="362" t="s">
        <v>90</v>
      </c>
      <c r="N240" s="362" t="s">
        <v>9</v>
      </c>
      <c r="O240" s="362"/>
      <c r="P240" s="362" t="s">
        <v>90</v>
      </c>
      <c r="Q240" s="362" t="s">
        <v>90</v>
      </c>
      <c r="R240" s="362"/>
      <c r="S240" s="361" t="s">
        <v>937</v>
      </c>
      <c r="T240" s="362"/>
      <c r="U240" s="362"/>
      <c r="V240" s="362" t="s">
        <v>844</v>
      </c>
      <c r="W240" s="362"/>
      <c r="X240" s="362"/>
      <c r="Y240" s="362" t="s">
        <v>48</v>
      </c>
      <c r="Z240" s="362" t="s">
        <v>90</v>
      </c>
      <c r="AA240" s="366" t="s">
        <v>90</v>
      </c>
      <c r="AB240" s="362" t="s">
        <v>90</v>
      </c>
      <c r="AC240" s="362"/>
      <c r="AD240" s="362"/>
      <c r="AE240" s="362"/>
      <c r="AF240" s="362"/>
      <c r="AG240" s="362"/>
      <c r="AH240" s="362"/>
      <c r="AI240" s="362" t="str">
        <f t="shared" si="3"/>
        <v>472OSS</v>
      </c>
      <c r="AJ240" s="362" t="str">
        <f>VLOOKUP(AI240,Table1[[#All],[CONCAT]:[Tfiber]],2,FALSE)</f>
        <v>Applications/Tools</v>
      </c>
      <c r="AK240" s="362" t="s">
        <v>40</v>
      </c>
      <c r="AL240" s="362" t="str">
        <f>VLOOKUP(C240,[1]AllOSS!$B:$G,6,0)</f>
        <v>COMPLETED</v>
      </c>
      <c r="AM240" s="362">
        <f>VLOOKUP(C240,[1]AllOSS!$B:$K,10,0)</f>
        <v>0</v>
      </c>
      <c r="AN240" s="362"/>
      <c r="AO240" s="362"/>
      <c r="AP240" s="361"/>
      <c r="AR240">
        <v>1</v>
      </c>
    </row>
    <row r="241" spans="2:44" ht="15" hidden="1" customHeight="1" x14ac:dyDescent="0.35">
      <c r="B241" s="362">
        <v>239</v>
      </c>
      <c r="C241" s="362" t="s">
        <v>938</v>
      </c>
      <c r="D241" s="362">
        <v>472</v>
      </c>
      <c r="E241" s="362" t="s">
        <v>172</v>
      </c>
      <c r="F241" s="362"/>
      <c r="G241" s="362" t="s">
        <v>63</v>
      </c>
      <c r="H241" s="362" t="s">
        <v>63</v>
      </c>
      <c r="I241" s="362" t="s">
        <v>63</v>
      </c>
      <c r="J241" s="362" t="s">
        <v>935</v>
      </c>
      <c r="K241" s="361" t="s">
        <v>939</v>
      </c>
      <c r="L241" s="362"/>
      <c r="M241" s="362" t="s">
        <v>90</v>
      </c>
      <c r="N241" s="362" t="s">
        <v>9</v>
      </c>
      <c r="O241" s="362"/>
      <c r="P241" s="362" t="s">
        <v>90</v>
      </c>
      <c r="Q241" s="362" t="s">
        <v>90</v>
      </c>
      <c r="R241" s="362"/>
      <c r="S241" s="361" t="s">
        <v>940</v>
      </c>
      <c r="T241" s="362"/>
      <c r="U241" s="362"/>
      <c r="V241" s="362" t="s">
        <v>844</v>
      </c>
      <c r="W241" s="362"/>
      <c r="X241" s="362"/>
      <c r="Y241" s="362" t="s">
        <v>48</v>
      </c>
      <c r="Z241" s="362" t="s">
        <v>90</v>
      </c>
      <c r="AA241" s="366" t="s">
        <v>90</v>
      </c>
      <c r="AB241" s="363" t="s">
        <v>90</v>
      </c>
      <c r="AC241" s="362"/>
      <c r="AD241" s="362"/>
      <c r="AE241" s="362"/>
      <c r="AF241" s="362"/>
      <c r="AG241" s="362"/>
      <c r="AH241" s="362"/>
      <c r="AI241" s="362" t="str">
        <f t="shared" si="3"/>
        <v>472OSS</v>
      </c>
      <c r="AJ241" s="362" t="str">
        <f>VLOOKUP(AI241,Table1[[#All],[CONCAT]:[Tfiber]],2,FALSE)</f>
        <v>Applications/Tools</v>
      </c>
      <c r="AK241" s="362" t="s">
        <v>40</v>
      </c>
      <c r="AL241" s="362" t="str">
        <f>VLOOKUP(C241,[1]AllOSS!$B:$G,6,0)</f>
        <v>COMPLETED</v>
      </c>
      <c r="AM241" s="362">
        <f>VLOOKUP(C241,[1]AllOSS!$B:$K,10,0)</f>
        <v>0</v>
      </c>
      <c r="AN241" s="362"/>
      <c r="AO241" s="362"/>
      <c r="AP241" s="361"/>
      <c r="AR241">
        <v>1</v>
      </c>
    </row>
    <row r="242" spans="2:44" ht="15" hidden="1" customHeight="1" x14ac:dyDescent="0.35">
      <c r="B242" s="362">
        <v>240</v>
      </c>
      <c r="C242" s="362" t="s">
        <v>941</v>
      </c>
      <c r="D242" s="362">
        <v>472</v>
      </c>
      <c r="E242" s="362" t="s">
        <v>172</v>
      </c>
      <c r="F242" s="362"/>
      <c r="G242" s="362" t="s">
        <v>63</v>
      </c>
      <c r="H242" s="362" t="s">
        <v>63</v>
      </c>
      <c r="I242" s="362" t="s">
        <v>63</v>
      </c>
      <c r="J242" s="362" t="s">
        <v>935</v>
      </c>
      <c r="K242" s="361" t="s">
        <v>942</v>
      </c>
      <c r="L242" s="362"/>
      <c r="M242" s="362" t="s">
        <v>90</v>
      </c>
      <c r="N242" s="362" t="s">
        <v>9</v>
      </c>
      <c r="O242" s="362"/>
      <c r="P242" s="362" t="s">
        <v>90</v>
      </c>
      <c r="Q242" s="362" t="s">
        <v>90</v>
      </c>
      <c r="R242" s="362"/>
      <c r="S242" s="361" t="s">
        <v>943</v>
      </c>
      <c r="T242" s="362"/>
      <c r="U242" s="362"/>
      <c r="V242" s="362" t="s">
        <v>844</v>
      </c>
      <c r="W242" s="362"/>
      <c r="X242" s="362"/>
      <c r="Y242" s="362" t="s">
        <v>48</v>
      </c>
      <c r="Z242" s="362" t="s">
        <v>90</v>
      </c>
      <c r="AA242" s="366" t="s">
        <v>90</v>
      </c>
      <c r="AB242" s="363" t="s">
        <v>90</v>
      </c>
      <c r="AC242" s="362"/>
      <c r="AD242" s="362"/>
      <c r="AE242" s="362"/>
      <c r="AF242" s="362"/>
      <c r="AG242" s="362"/>
      <c r="AH242" s="362"/>
      <c r="AI242" s="362" t="str">
        <f t="shared" si="3"/>
        <v>472OSS</v>
      </c>
      <c r="AJ242" s="362" t="str">
        <f>VLOOKUP(AI242,Table1[[#All],[CONCAT]:[Tfiber]],2,FALSE)</f>
        <v>Applications/Tools</v>
      </c>
      <c r="AK242" s="362" t="s">
        <v>40</v>
      </c>
      <c r="AL242" s="362" t="str">
        <f>VLOOKUP(C242,[1]AllOSS!$B:$G,6,0)</f>
        <v>COMPLETED</v>
      </c>
      <c r="AM242" s="362">
        <f>VLOOKUP(C242,[1]AllOSS!$B:$K,10,0)</f>
        <v>0</v>
      </c>
      <c r="AN242" s="362"/>
      <c r="AO242" s="362"/>
      <c r="AP242" s="361"/>
      <c r="AR242">
        <v>1</v>
      </c>
    </row>
    <row r="243" spans="2:44" ht="15" hidden="1" customHeight="1" x14ac:dyDescent="0.35">
      <c r="B243" s="362">
        <v>241</v>
      </c>
      <c r="C243" s="362" t="s">
        <v>944</v>
      </c>
      <c r="D243" s="362">
        <v>472</v>
      </c>
      <c r="E243" s="362" t="s">
        <v>172</v>
      </c>
      <c r="F243" s="362"/>
      <c r="G243" s="362" t="s">
        <v>63</v>
      </c>
      <c r="H243" s="362" t="s">
        <v>63</v>
      </c>
      <c r="I243" s="362" t="s">
        <v>63</v>
      </c>
      <c r="J243" s="362" t="s">
        <v>935</v>
      </c>
      <c r="K243" s="361" t="s">
        <v>945</v>
      </c>
      <c r="L243" s="362"/>
      <c r="M243" s="362" t="s">
        <v>90</v>
      </c>
      <c r="N243" s="362" t="s">
        <v>9</v>
      </c>
      <c r="O243" s="362"/>
      <c r="P243" s="362" t="s">
        <v>90</v>
      </c>
      <c r="Q243" s="362" t="s">
        <v>90</v>
      </c>
      <c r="R243" s="362"/>
      <c r="S243" s="361" t="s">
        <v>946</v>
      </c>
      <c r="T243" s="362"/>
      <c r="U243" s="362"/>
      <c r="V243" s="362" t="s">
        <v>844</v>
      </c>
      <c r="W243" s="362"/>
      <c r="X243" s="362"/>
      <c r="Y243" s="362" t="s">
        <v>48</v>
      </c>
      <c r="Z243" s="362" t="s">
        <v>90</v>
      </c>
      <c r="AA243" s="366" t="s">
        <v>90</v>
      </c>
      <c r="AB243" s="362" t="s">
        <v>90</v>
      </c>
      <c r="AC243" s="362"/>
      <c r="AD243" s="362"/>
      <c r="AE243" s="362"/>
      <c r="AF243" s="362"/>
      <c r="AG243" s="362"/>
      <c r="AH243" s="362"/>
      <c r="AI243" s="362" t="str">
        <f t="shared" si="3"/>
        <v>472OSS</v>
      </c>
      <c r="AJ243" s="362" t="str">
        <f>VLOOKUP(AI243,Table1[[#All],[CONCAT]:[Tfiber]],2,FALSE)</f>
        <v>Applications/Tools</v>
      </c>
      <c r="AK243" s="362" t="s">
        <v>40</v>
      </c>
      <c r="AL243" s="362" t="str">
        <f>VLOOKUP(C243,[1]AllOSS!$B:$G,6,0)</f>
        <v>COMPLETED</v>
      </c>
      <c r="AM243" s="362">
        <f>VLOOKUP(C243,[1]AllOSS!$B:$K,10,0)</f>
        <v>0</v>
      </c>
      <c r="AN243" s="362"/>
      <c r="AO243" s="362"/>
      <c r="AP243" s="361"/>
      <c r="AR243">
        <v>1</v>
      </c>
    </row>
    <row r="244" spans="2:44" ht="15" hidden="1" customHeight="1" x14ac:dyDescent="0.35">
      <c r="B244" s="362">
        <v>242</v>
      </c>
      <c r="C244" s="362" t="s">
        <v>947</v>
      </c>
      <c r="D244" s="362">
        <v>472</v>
      </c>
      <c r="E244" s="362" t="s">
        <v>172</v>
      </c>
      <c r="F244" s="362"/>
      <c r="G244" s="362" t="s">
        <v>63</v>
      </c>
      <c r="H244" s="362" t="s">
        <v>63</v>
      </c>
      <c r="I244" s="362" t="s">
        <v>63</v>
      </c>
      <c r="J244" s="362" t="s">
        <v>948</v>
      </c>
      <c r="K244" s="361" t="s">
        <v>754</v>
      </c>
      <c r="L244" s="362"/>
      <c r="M244" s="362" t="s">
        <v>90</v>
      </c>
      <c r="N244" s="362" t="s">
        <v>9</v>
      </c>
      <c r="O244" s="362"/>
      <c r="P244" s="362" t="s">
        <v>90</v>
      </c>
      <c r="Q244" s="362" t="s">
        <v>90</v>
      </c>
      <c r="R244" s="362"/>
      <c r="S244" s="361" t="s">
        <v>949</v>
      </c>
      <c r="T244" s="362"/>
      <c r="U244" s="362"/>
      <c r="V244" s="362" t="s">
        <v>844</v>
      </c>
      <c r="W244" s="362"/>
      <c r="X244" s="362"/>
      <c r="Y244" s="362" t="s">
        <v>48</v>
      </c>
      <c r="Z244" s="362" t="s">
        <v>90</v>
      </c>
      <c r="AA244" s="366" t="s">
        <v>90</v>
      </c>
      <c r="AB244" s="362" t="s">
        <v>90</v>
      </c>
      <c r="AC244" s="362"/>
      <c r="AD244" s="362"/>
      <c r="AE244" s="362"/>
      <c r="AF244" s="362"/>
      <c r="AG244" s="362"/>
      <c r="AH244" s="362"/>
      <c r="AI244" s="362" t="str">
        <f t="shared" si="3"/>
        <v>472OSS</v>
      </c>
      <c r="AJ244" s="362" t="str">
        <f>VLOOKUP(AI244,Table1[[#All],[CONCAT]:[Tfiber]],2,FALSE)</f>
        <v>Applications/Tools</v>
      </c>
      <c r="AK244" s="362" t="s">
        <v>40</v>
      </c>
      <c r="AL244" s="362" t="str">
        <f>VLOOKUP(C244,[1]AllOSS!$B:$G,6,0)</f>
        <v>COMPLETED</v>
      </c>
      <c r="AM244" s="362">
        <f>VLOOKUP(C244,[1]AllOSS!$B:$K,10,0)</f>
        <v>0</v>
      </c>
      <c r="AN244" s="362"/>
      <c r="AO244" s="362"/>
      <c r="AP244" s="361"/>
      <c r="AR244">
        <v>1</v>
      </c>
    </row>
    <row r="245" spans="2:44" ht="15" customHeight="1" x14ac:dyDescent="0.35">
      <c r="B245" s="362">
        <v>243</v>
      </c>
      <c r="C245" s="362" t="s">
        <v>950</v>
      </c>
      <c r="D245" s="362">
        <v>472</v>
      </c>
      <c r="E245" s="362" t="s">
        <v>172</v>
      </c>
      <c r="F245" s="362"/>
      <c r="G245" s="362" t="s">
        <v>63</v>
      </c>
      <c r="H245" s="362" t="s">
        <v>63</v>
      </c>
      <c r="I245" s="362" t="s">
        <v>63</v>
      </c>
      <c r="J245" s="362" t="s">
        <v>898</v>
      </c>
      <c r="K245" s="361" t="s">
        <v>951</v>
      </c>
      <c r="L245" s="362"/>
      <c r="M245" s="362" t="s">
        <v>90</v>
      </c>
      <c r="N245" s="362" t="s">
        <v>180</v>
      </c>
      <c r="O245" s="362"/>
      <c r="P245" s="362" t="s">
        <v>90</v>
      </c>
      <c r="Q245" s="362" t="s">
        <v>90</v>
      </c>
      <c r="R245" s="362"/>
      <c r="S245" s="361"/>
      <c r="T245" s="362"/>
      <c r="U245" s="362"/>
      <c r="V245" s="362" t="s">
        <v>844</v>
      </c>
      <c r="W245" s="362"/>
      <c r="X245" s="362"/>
      <c r="Y245" s="362" t="s">
        <v>45</v>
      </c>
      <c r="Z245" s="362" t="s">
        <v>181</v>
      </c>
      <c r="AA245" s="366">
        <v>45803</v>
      </c>
      <c r="AB245" s="367" t="s">
        <v>952</v>
      </c>
      <c r="AC245" s="362"/>
      <c r="AD245" s="362"/>
      <c r="AE245" s="362"/>
      <c r="AF245" s="362"/>
      <c r="AG245" s="362"/>
      <c r="AH245" s="362"/>
      <c r="AI245" s="362" t="str">
        <f t="shared" si="3"/>
        <v>472OSS</v>
      </c>
      <c r="AJ245" s="362" t="str">
        <f>VLOOKUP(AI245,Table1[[#All],[CONCAT]:[Tfiber]],2,FALSE)</f>
        <v>Applications/Tools</v>
      </c>
      <c r="AK245" s="362" t="s">
        <v>39</v>
      </c>
      <c r="AL245" s="362" t="s">
        <v>45</v>
      </c>
      <c r="AM245" s="362">
        <f>VLOOKUP(C245,[1]AllOSS!$B:$K,10,0)</f>
        <v>0</v>
      </c>
      <c r="AN245" s="362"/>
      <c r="AO245" s="368">
        <v>45803</v>
      </c>
      <c r="AP245" s="361" t="s">
        <v>952</v>
      </c>
      <c r="AR245">
        <v>1</v>
      </c>
    </row>
    <row r="246" spans="2:44" ht="15" customHeight="1" x14ac:dyDescent="0.35">
      <c r="B246" s="362">
        <v>244</v>
      </c>
      <c r="C246" s="362" t="s">
        <v>953</v>
      </c>
      <c r="D246" s="362">
        <v>472</v>
      </c>
      <c r="E246" s="362" t="s">
        <v>172</v>
      </c>
      <c r="F246" s="362"/>
      <c r="G246" s="362" t="s">
        <v>63</v>
      </c>
      <c r="H246" s="362" t="s">
        <v>63</v>
      </c>
      <c r="I246" s="362" t="s">
        <v>63</v>
      </c>
      <c r="J246" s="362" t="s">
        <v>954</v>
      </c>
      <c r="K246" s="361" t="s">
        <v>955</v>
      </c>
      <c r="L246" s="362"/>
      <c r="M246" s="362" t="s">
        <v>90</v>
      </c>
      <c r="N246" s="362" t="s">
        <v>180</v>
      </c>
      <c r="O246" s="362"/>
      <c r="P246" s="362" t="s">
        <v>90</v>
      </c>
      <c r="Q246" s="362" t="s">
        <v>90</v>
      </c>
      <c r="R246" s="362"/>
      <c r="S246" s="361"/>
      <c r="T246" s="362"/>
      <c r="U246" s="362"/>
      <c r="V246" s="362" t="s">
        <v>844</v>
      </c>
      <c r="W246" s="362"/>
      <c r="X246" s="362"/>
      <c r="Y246" s="362" t="s">
        <v>45</v>
      </c>
      <c r="Z246" s="362" t="s">
        <v>181</v>
      </c>
      <c r="AA246" s="366">
        <v>45803</v>
      </c>
      <c r="AB246" s="367" t="s">
        <v>956</v>
      </c>
      <c r="AC246" s="362"/>
      <c r="AD246" s="362"/>
      <c r="AE246" s="362"/>
      <c r="AF246" s="362"/>
      <c r="AG246" s="362"/>
      <c r="AH246" s="362"/>
      <c r="AI246" s="362" t="str">
        <f t="shared" si="3"/>
        <v>472OSS</v>
      </c>
      <c r="AJ246" s="362" t="str">
        <f>VLOOKUP(AI246,Table1[[#All],[CONCAT]:[Tfiber]],2,FALSE)</f>
        <v>Applications/Tools</v>
      </c>
      <c r="AK246" s="362" t="s">
        <v>39</v>
      </c>
      <c r="AL246" s="362" t="s">
        <v>45</v>
      </c>
      <c r="AM246" s="362">
        <f>VLOOKUP(C246,[1]AllOSS!$B:$K,10,0)</f>
        <v>0</v>
      </c>
      <c r="AN246" s="362"/>
      <c r="AO246" s="368">
        <v>45803</v>
      </c>
      <c r="AP246" s="361" t="s">
        <v>956</v>
      </c>
      <c r="AR246">
        <v>1</v>
      </c>
    </row>
    <row r="247" spans="2:44" ht="15" customHeight="1" x14ac:dyDescent="0.35">
      <c r="B247" s="362">
        <v>245</v>
      </c>
      <c r="C247" s="362" t="s">
        <v>957</v>
      </c>
      <c r="D247" s="362">
        <v>472</v>
      </c>
      <c r="E247" s="362" t="s">
        <v>172</v>
      </c>
      <c r="F247" s="362"/>
      <c r="G247" s="362" t="s">
        <v>63</v>
      </c>
      <c r="H247" s="362" t="s">
        <v>63</v>
      </c>
      <c r="I247" s="362" t="s">
        <v>63</v>
      </c>
      <c r="J247" s="362" t="s">
        <v>954</v>
      </c>
      <c r="K247" s="361" t="s">
        <v>958</v>
      </c>
      <c r="L247" s="362"/>
      <c r="M247" s="362" t="s">
        <v>90</v>
      </c>
      <c r="N247" s="362" t="s">
        <v>180</v>
      </c>
      <c r="O247" s="362"/>
      <c r="P247" s="362" t="s">
        <v>90</v>
      </c>
      <c r="Q247" s="362" t="s">
        <v>90</v>
      </c>
      <c r="R247" s="362"/>
      <c r="S247" s="361"/>
      <c r="T247" s="362"/>
      <c r="U247" s="362"/>
      <c r="V247" s="362" t="s">
        <v>844</v>
      </c>
      <c r="W247" s="362"/>
      <c r="X247" s="362"/>
      <c r="Y247" s="362" t="s">
        <v>45</v>
      </c>
      <c r="Z247" s="362" t="s">
        <v>181</v>
      </c>
      <c r="AA247" s="366">
        <v>45803</v>
      </c>
      <c r="AB247" s="367" t="s">
        <v>959</v>
      </c>
      <c r="AC247" s="362"/>
      <c r="AD247" s="362"/>
      <c r="AE247" s="362"/>
      <c r="AF247" s="362"/>
      <c r="AG247" s="362"/>
      <c r="AH247" s="362"/>
      <c r="AI247" s="362" t="str">
        <f t="shared" si="3"/>
        <v>472OSS</v>
      </c>
      <c r="AJ247" s="362" t="str">
        <f>VLOOKUP(AI247,Table1[[#All],[CONCAT]:[Tfiber]],2,FALSE)</f>
        <v>Applications/Tools</v>
      </c>
      <c r="AK247" s="362" t="s">
        <v>39</v>
      </c>
      <c r="AL247" s="362" t="s">
        <v>45</v>
      </c>
      <c r="AM247" s="362">
        <f>VLOOKUP(C247,[1]AllOSS!$B:$K,10,0)</f>
        <v>0</v>
      </c>
      <c r="AN247" s="362"/>
      <c r="AO247" s="368">
        <v>45803</v>
      </c>
      <c r="AP247" s="361" t="s">
        <v>959</v>
      </c>
      <c r="AR247">
        <v>1</v>
      </c>
    </row>
    <row r="248" spans="2:44" ht="15" hidden="1" customHeight="1" x14ac:dyDescent="0.35">
      <c r="B248" s="362">
        <v>246</v>
      </c>
      <c r="C248" s="362" t="s">
        <v>960</v>
      </c>
      <c r="D248" s="362">
        <v>472</v>
      </c>
      <c r="E248" s="362" t="s">
        <v>172</v>
      </c>
      <c r="F248" s="362"/>
      <c r="G248" s="362" t="s">
        <v>63</v>
      </c>
      <c r="H248" s="362" t="s">
        <v>63</v>
      </c>
      <c r="I248" s="362" t="s">
        <v>63</v>
      </c>
      <c r="J248" s="362" t="s">
        <v>898</v>
      </c>
      <c r="K248" s="361" t="s">
        <v>961</v>
      </c>
      <c r="L248" s="362"/>
      <c r="M248" s="362" t="s">
        <v>90</v>
      </c>
      <c r="N248" s="362" t="s">
        <v>9</v>
      </c>
      <c r="O248" s="362"/>
      <c r="P248" s="362" t="s">
        <v>90</v>
      </c>
      <c r="Q248" s="362" t="s">
        <v>90</v>
      </c>
      <c r="R248" s="362"/>
      <c r="S248" s="361" t="s">
        <v>962</v>
      </c>
      <c r="T248" s="362"/>
      <c r="U248" s="362"/>
      <c r="V248" s="362" t="s">
        <v>844</v>
      </c>
      <c r="W248" s="362"/>
      <c r="X248" s="362" t="s">
        <v>9</v>
      </c>
      <c r="Y248" s="362" t="s">
        <v>46</v>
      </c>
      <c r="Z248" s="362" t="s">
        <v>90</v>
      </c>
      <c r="AA248" s="366" t="s">
        <v>90</v>
      </c>
      <c r="AB248" s="363" t="s">
        <v>90</v>
      </c>
      <c r="AC248" s="362"/>
      <c r="AD248" s="362"/>
      <c r="AE248" s="362"/>
      <c r="AF248" s="362"/>
      <c r="AG248" s="362"/>
      <c r="AH248" s="362"/>
      <c r="AI248" s="362" t="str">
        <f t="shared" si="3"/>
        <v>472OSS</v>
      </c>
      <c r="AJ248" s="362" t="str">
        <f>VLOOKUP(AI248,Table1[[#All],[CONCAT]:[Tfiber]],2,FALSE)</f>
        <v>Applications/Tools</v>
      </c>
      <c r="AK248" s="362" t="s">
        <v>40</v>
      </c>
      <c r="AL248" s="362" t="str">
        <f>VLOOKUP(C248,[1]AllOSS!$B:$G,6,0)</f>
        <v>OPEN</v>
      </c>
      <c r="AM248" s="362">
        <f>VLOOKUP(C248,[1]AllOSS!$B:$K,10,0)</f>
        <v>0</v>
      </c>
      <c r="AN248" s="362"/>
      <c r="AO248" s="362"/>
      <c r="AP248" s="361"/>
      <c r="AR248">
        <v>1</v>
      </c>
    </row>
    <row r="249" spans="2:44" ht="15" hidden="1" customHeight="1" x14ac:dyDescent="0.35">
      <c r="B249" s="362">
        <v>247</v>
      </c>
      <c r="C249" s="362" t="s">
        <v>963</v>
      </c>
      <c r="D249" s="362">
        <v>472</v>
      </c>
      <c r="E249" s="362" t="s">
        <v>172</v>
      </c>
      <c r="F249" s="362"/>
      <c r="G249" s="362" t="s">
        <v>63</v>
      </c>
      <c r="H249" s="362" t="s">
        <v>63</v>
      </c>
      <c r="I249" s="362" t="s">
        <v>63</v>
      </c>
      <c r="J249" s="362" t="s">
        <v>26</v>
      </c>
      <c r="K249" s="361" t="s">
        <v>964</v>
      </c>
      <c r="L249" s="362"/>
      <c r="M249" s="362" t="s">
        <v>90</v>
      </c>
      <c r="N249" s="362" t="s">
        <v>9</v>
      </c>
      <c r="O249" s="362"/>
      <c r="P249" s="362" t="s">
        <v>90</v>
      </c>
      <c r="Q249" s="362" t="s">
        <v>90</v>
      </c>
      <c r="R249" s="362"/>
      <c r="S249" s="361" t="s">
        <v>965</v>
      </c>
      <c r="T249" s="362"/>
      <c r="U249" s="362"/>
      <c r="V249" s="362" t="s">
        <v>844</v>
      </c>
      <c r="W249" s="362"/>
      <c r="X249" s="362"/>
      <c r="Y249" s="362" t="s">
        <v>48</v>
      </c>
      <c r="Z249" s="362" t="s">
        <v>90</v>
      </c>
      <c r="AA249" s="366" t="s">
        <v>90</v>
      </c>
      <c r="AB249" s="362" t="s">
        <v>90</v>
      </c>
      <c r="AC249" s="362"/>
      <c r="AD249" s="362"/>
      <c r="AE249" s="362"/>
      <c r="AF249" s="362"/>
      <c r="AG249" s="362"/>
      <c r="AH249" s="362"/>
      <c r="AI249" s="362" t="str">
        <f t="shared" si="3"/>
        <v>472OSS</v>
      </c>
      <c r="AJ249" s="362" t="str">
        <f>VLOOKUP(AI249,Table1[[#All],[CONCAT]:[Tfiber]],2,FALSE)</f>
        <v>Applications/Tools</v>
      </c>
      <c r="AK249" s="362" t="s">
        <v>40</v>
      </c>
      <c r="AL249" s="362" t="str">
        <f>VLOOKUP(C249,[1]AllOSS!$B:$G,6,0)</f>
        <v>COMPLETED</v>
      </c>
      <c r="AM249" s="362">
        <f>VLOOKUP(C249,[1]AllOSS!$B:$K,10,0)</f>
        <v>0</v>
      </c>
      <c r="AN249" s="362"/>
      <c r="AO249" s="362"/>
      <c r="AP249" s="361"/>
      <c r="AR249">
        <v>1</v>
      </c>
    </row>
    <row r="250" spans="2:44" ht="15" hidden="1" customHeight="1" x14ac:dyDescent="0.35">
      <c r="B250" s="362">
        <v>248</v>
      </c>
      <c r="C250" s="362" t="s">
        <v>966</v>
      </c>
      <c r="D250" s="362">
        <v>472</v>
      </c>
      <c r="E250" s="362" t="s">
        <v>172</v>
      </c>
      <c r="F250" s="362"/>
      <c r="G250" s="362" t="s">
        <v>63</v>
      </c>
      <c r="H250" s="362" t="s">
        <v>63</v>
      </c>
      <c r="I250" s="362" t="s">
        <v>63</v>
      </c>
      <c r="J250" s="362" t="s">
        <v>948</v>
      </c>
      <c r="K250" s="361" t="s">
        <v>967</v>
      </c>
      <c r="L250" s="362"/>
      <c r="M250" s="362" t="s">
        <v>90</v>
      </c>
      <c r="N250" s="362" t="s">
        <v>9</v>
      </c>
      <c r="O250" s="362"/>
      <c r="P250" s="362" t="s">
        <v>90</v>
      </c>
      <c r="Q250" s="362" t="s">
        <v>90</v>
      </c>
      <c r="R250" s="362"/>
      <c r="S250" s="369" t="s">
        <v>968</v>
      </c>
      <c r="T250" s="369"/>
      <c r="U250" s="369"/>
      <c r="V250" s="362" t="s">
        <v>844</v>
      </c>
      <c r="W250" s="362"/>
      <c r="X250" s="362"/>
      <c r="Y250" s="362" t="s">
        <v>48</v>
      </c>
      <c r="Z250" s="362" t="s">
        <v>90</v>
      </c>
      <c r="AA250" s="366" t="s">
        <v>90</v>
      </c>
      <c r="AB250" s="362" t="s">
        <v>90</v>
      </c>
      <c r="AC250" s="362"/>
      <c r="AD250" s="362"/>
      <c r="AE250" s="362"/>
      <c r="AF250" s="362"/>
      <c r="AG250" s="362"/>
      <c r="AH250" s="362"/>
      <c r="AI250" s="362" t="str">
        <f t="shared" si="3"/>
        <v>472OSS</v>
      </c>
      <c r="AJ250" s="362" t="str">
        <f>VLOOKUP(AI250,Table1[[#All],[CONCAT]:[Tfiber]],2,FALSE)</f>
        <v>Applications/Tools</v>
      </c>
      <c r="AK250" s="362" t="s">
        <v>40</v>
      </c>
      <c r="AL250" s="362" t="str">
        <f>VLOOKUP(C250,[1]AllOSS!$B:$G,6,0)</f>
        <v>COMPLETED</v>
      </c>
      <c r="AM250" s="362">
        <f>VLOOKUP(C250,[1]AllOSS!$B:$K,10,0)</f>
        <v>0</v>
      </c>
      <c r="AN250" s="362"/>
      <c r="AO250" s="362"/>
      <c r="AP250" s="361"/>
      <c r="AR250">
        <v>1</v>
      </c>
    </row>
    <row r="251" spans="2:44" ht="15" hidden="1" customHeight="1" x14ac:dyDescent="0.35">
      <c r="B251" s="362">
        <v>249</v>
      </c>
      <c r="C251" s="362" t="s">
        <v>969</v>
      </c>
      <c r="D251" s="362">
        <v>472</v>
      </c>
      <c r="E251" s="362" t="s">
        <v>172</v>
      </c>
      <c r="F251" s="362"/>
      <c r="G251" s="362" t="s">
        <v>63</v>
      </c>
      <c r="H251" s="362" t="s">
        <v>63</v>
      </c>
      <c r="I251" s="362" t="s">
        <v>63</v>
      </c>
      <c r="J251" s="362" t="s">
        <v>948</v>
      </c>
      <c r="K251" s="361" t="s">
        <v>970</v>
      </c>
      <c r="L251" s="362"/>
      <c r="M251" s="362" t="s">
        <v>90</v>
      </c>
      <c r="N251" s="362" t="s">
        <v>9</v>
      </c>
      <c r="O251" s="362"/>
      <c r="P251" s="362" t="s">
        <v>90</v>
      </c>
      <c r="Q251" s="362" t="s">
        <v>90</v>
      </c>
      <c r="R251" s="362"/>
      <c r="S251" s="374" t="s">
        <v>971</v>
      </c>
      <c r="T251" s="374"/>
      <c r="U251" s="374"/>
      <c r="V251" s="362" t="s">
        <v>844</v>
      </c>
      <c r="W251" s="362"/>
      <c r="X251" s="362"/>
      <c r="Y251" s="362" t="s">
        <v>48</v>
      </c>
      <c r="Z251" s="362" t="s">
        <v>90</v>
      </c>
      <c r="AA251" s="366" t="s">
        <v>90</v>
      </c>
      <c r="AB251" s="363" t="s">
        <v>90</v>
      </c>
      <c r="AC251" s="362"/>
      <c r="AD251" s="362"/>
      <c r="AE251" s="362"/>
      <c r="AF251" s="362"/>
      <c r="AG251" s="362"/>
      <c r="AH251" s="362"/>
      <c r="AI251" s="362" t="str">
        <f t="shared" si="3"/>
        <v>472OSS</v>
      </c>
      <c r="AJ251" s="362" t="str">
        <f>VLOOKUP(AI251,Table1[[#All],[CONCAT]:[Tfiber]],2,FALSE)</f>
        <v>Applications/Tools</v>
      </c>
      <c r="AK251" s="362" t="s">
        <v>40</v>
      </c>
      <c r="AL251" s="362" t="str">
        <f>VLOOKUP(C251,[1]AllOSS!$B:$G,6,0)</f>
        <v>COMPLETED</v>
      </c>
      <c r="AM251" s="362">
        <f>VLOOKUP(C251,[1]AllOSS!$B:$K,10,0)</f>
        <v>0</v>
      </c>
      <c r="AN251" s="362"/>
      <c r="AO251" s="362"/>
      <c r="AP251" s="361"/>
      <c r="AR251">
        <v>1</v>
      </c>
    </row>
    <row r="252" spans="2:44" ht="15" hidden="1" customHeight="1" x14ac:dyDescent="0.35">
      <c r="B252" s="362">
        <v>250</v>
      </c>
      <c r="C252" s="362" t="s">
        <v>972</v>
      </c>
      <c r="D252" s="362">
        <v>472</v>
      </c>
      <c r="E252" s="362" t="s">
        <v>172</v>
      </c>
      <c r="F252" s="362"/>
      <c r="G252" s="362" t="s">
        <v>63</v>
      </c>
      <c r="H252" s="362" t="s">
        <v>63</v>
      </c>
      <c r="I252" s="362" t="s">
        <v>63</v>
      </c>
      <c r="J252" s="362" t="s">
        <v>898</v>
      </c>
      <c r="K252" s="361" t="s">
        <v>973</v>
      </c>
      <c r="L252" s="362"/>
      <c r="M252" s="362" t="s">
        <v>90</v>
      </c>
      <c r="N252" s="362" t="s">
        <v>9</v>
      </c>
      <c r="O252" s="362"/>
      <c r="P252" s="362" t="s">
        <v>90</v>
      </c>
      <c r="Q252" s="362" t="s">
        <v>90</v>
      </c>
      <c r="R252" s="362"/>
      <c r="S252" s="361" t="s">
        <v>974</v>
      </c>
      <c r="T252" s="362" t="s">
        <v>975</v>
      </c>
      <c r="U252" s="362"/>
      <c r="V252" s="362" t="s">
        <v>844</v>
      </c>
      <c r="W252" s="362"/>
      <c r="X252" s="362" t="s">
        <v>9</v>
      </c>
      <c r="Y252" s="362" t="s">
        <v>50</v>
      </c>
      <c r="Z252" s="362" t="s">
        <v>90</v>
      </c>
      <c r="AA252" s="366" t="s">
        <v>90</v>
      </c>
      <c r="AB252" s="362" t="s">
        <v>90</v>
      </c>
      <c r="AC252" s="362"/>
      <c r="AD252" s="362"/>
      <c r="AE252" s="362"/>
      <c r="AF252" s="362"/>
      <c r="AG252" s="362"/>
      <c r="AH252" s="362"/>
      <c r="AI252" s="362" t="str">
        <f t="shared" si="3"/>
        <v>472OSS</v>
      </c>
      <c r="AJ252" s="362" t="str">
        <f>VLOOKUP(AI252,Table1[[#All],[CONCAT]:[Tfiber]],2,FALSE)</f>
        <v>Applications/Tools</v>
      </c>
      <c r="AK252" s="362" t="s">
        <v>40</v>
      </c>
      <c r="AL252" s="362" t="str">
        <f>VLOOKUP(C252,[1]AllOSS!$B:$G,6,0)</f>
        <v>Not Relevant to OSS</v>
      </c>
      <c r="AM252" s="362">
        <f>VLOOKUP(C252,[1]AllOSS!$B:$K,10,0)</f>
        <v>0</v>
      </c>
      <c r="AN252" s="362"/>
      <c r="AO252" s="362"/>
      <c r="AP252" s="361"/>
      <c r="AR252">
        <v>1</v>
      </c>
    </row>
    <row r="253" spans="2:44" ht="15" hidden="1" customHeight="1" x14ac:dyDescent="0.35">
      <c r="B253" s="362">
        <v>251</v>
      </c>
      <c r="C253" s="362" t="s">
        <v>976</v>
      </c>
      <c r="D253" s="362">
        <v>472</v>
      </c>
      <c r="E253" s="362" t="s">
        <v>172</v>
      </c>
      <c r="F253" s="362"/>
      <c r="G253" s="362" t="s">
        <v>63</v>
      </c>
      <c r="H253" s="362" t="s">
        <v>63</v>
      </c>
      <c r="I253" s="362" t="s">
        <v>63</v>
      </c>
      <c r="J253" s="362" t="s">
        <v>898</v>
      </c>
      <c r="K253" s="361" t="s">
        <v>977</v>
      </c>
      <c r="L253" s="362"/>
      <c r="M253" s="362" t="s">
        <v>90</v>
      </c>
      <c r="N253" s="362" t="s">
        <v>9</v>
      </c>
      <c r="O253" s="362"/>
      <c r="P253" s="362" t="s">
        <v>90</v>
      </c>
      <c r="Q253" s="362" t="s">
        <v>90</v>
      </c>
      <c r="R253" s="362"/>
      <c r="S253" s="361" t="s">
        <v>974</v>
      </c>
      <c r="T253" s="362"/>
      <c r="U253" s="362"/>
      <c r="V253" s="362" t="s">
        <v>844</v>
      </c>
      <c r="W253" s="362"/>
      <c r="X253" s="362" t="s">
        <v>9</v>
      </c>
      <c r="Y253" s="362" t="s">
        <v>46</v>
      </c>
      <c r="Z253" s="362" t="s">
        <v>90</v>
      </c>
      <c r="AA253" s="366" t="s">
        <v>90</v>
      </c>
      <c r="AB253" s="362" t="s">
        <v>90</v>
      </c>
      <c r="AC253" s="362"/>
      <c r="AD253" s="362"/>
      <c r="AE253" s="362"/>
      <c r="AF253" s="362"/>
      <c r="AG253" s="362"/>
      <c r="AH253" s="362"/>
      <c r="AI253" s="362" t="str">
        <f t="shared" si="3"/>
        <v>472OSS</v>
      </c>
      <c r="AJ253" s="362" t="str">
        <f>VLOOKUP(AI253,Table1[[#All],[CONCAT]:[Tfiber]],2,FALSE)</f>
        <v>Applications/Tools</v>
      </c>
      <c r="AK253" s="362" t="s">
        <v>40</v>
      </c>
      <c r="AL253" s="362" t="str">
        <f>VLOOKUP(C253,[1]AllOSS!$B:$G,6,0)</f>
        <v>Not Relevant to OSS</v>
      </c>
      <c r="AM253" s="362">
        <f>VLOOKUP(C253,[1]AllOSS!$B:$K,10,0)</f>
        <v>0</v>
      </c>
      <c r="AN253" s="362"/>
      <c r="AO253" s="362"/>
      <c r="AP253" s="361"/>
      <c r="AR253">
        <v>1</v>
      </c>
    </row>
    <row r="254" spans="2:44" ht="15" customHeight="1" x14ac:dyDescent="0.35">
      <c r="B254" s="362">
        <v>252</v>
      </c>
      <c r="C254" s="362" t="s">
        <v>978</v>
      </c>
      <c r="D254" s="362">
        <v>472</v>
      </c>
      <c r="E254" s="362" t="s">
        <v>172</v>
      </c>
      <c r="F254" s="362"/>
      <c r="G254" s="362" t="s">
        <v>63</v>
      </c>
      <c r="H254" s="362" t="s">
        <v>63</v>
      </c>
      <c r="I254" s="362" t="s">
        <v>63</v>
      </c>
      <c r="J254" s="362" t="s">
        <v>24</v>
      </c>
      <c r="K254" s="361" t="s">
        <v>979</v>
      </c>
      <c r="L254" s="362"/>
      <c r="M254" s="362" t="s">
        <v>90</v>
      </c>
      <c r="N254" s="362" t="s">
        <v>180</v>
      </c>
      <c r="O254" s="362"/>
      <c r="P254" s="362" t="s">
        <v>90</v>
      </c>
      <c r="Q254" s="362" t="s">
        <v>90</v>
      </c>
      <c r="R254" s="362"/>
      <c r="S254" s="361"/>
      <c r="T254" s="362"/>
      <c r="U254" s="362"/>
      <c r="V254" s="362" t="s">
        <v>844</v>
      </c>
      <c r="W254" s="362"/>
      <c r="X254" s="362"/>
      <c r="Y254" s="362" t="s">
        <v>45</v>
      </c>
      <c r="Z254" s="362" t="s">
        <v>181</v>
      </c>
      <c r="AA254" s="366">
        <v>45806</v>
      </c>
      <c r="AB254" s="367" t="s">
        <v>980</v>
      </c>
      <c r="AC254" s="362"/>
      <c r="AD254" s="362"/>
      <c r="AE254" s="362"/>
      <c r="AF254" s="362"/>
      <c r="AG254" s="362"/>
      <c r="AH254" s="362"/>
      <c r="AI254" s="362" t="str">
        <f t="shared" si="3"/>
        <v>472OSS</v>
      </c>
      <c r="AJ254" s="362" t="str">
        <f>VLOOKUP(AI254,Table1[[#All],[CONCAT]:[Tfiber]],2,FALSE)</f>
        <v>Applications/Tools</v>
      </c>
      <c r="AK254" s="362" t="s">
        <v>39</v>
      </c>
      <c r="AL254" s="362" t="s">
        <v>45</v>
      </c>
      <c r="AM254" s="362">
        <f>VLOOKUP(C254,[1]AllOSS!$B:$K,10,0)</f>
        <v>0</v>
      </c>
      <c r="AN254" s="362"/>
      <c r="AO254" s="368">
        <v>45806</v>
      </c>
      <c r="AP254" s="361" t="s">
        <v>980</v>
      </c>
      <c r="AR254">
        <v>1</v>
      </c>
    </row>
    <row r="255" spans="2:44" ht="15" hidden="1" customHeight="1" x14ac:dyDescent="0.35">
      <c r="B255" s="362">
        <v>253</v>
      </c>
      <c r="C255" s="362" t="s">
        <v>981</v>
      </c>
      <c r="D255" s="362">
        <v>472</v>
      </c>
      <c r="E255" s="362" t="s">
        <v>172</v>
      </c>
      <c r="F255" s="362"/>
      <c r="G255" s="362" t="s">
        <v>63</v>
      </c>
      <c r="H255" s="362" t="s">
        <v>63</v>
      </c>
      <c r="I255" s="362" t="s">
        <v>63</v>
      </c>
      <c r="J255" s="362" t="s">
        <v>26</v>
      </c>
      <c r="K255" s="361" t="s">
        <v>982</v>
      </c>
      <c r="L255" s="362"/>
      <c r="M255" s="362" t="s">
        <v>90</v>
      </c>
      <c r="N255" s="362" t="s">
        <v>9</v>
      </c>
      <c r="O255" s="362"/>
      <c r="P255" s="362" t="s">
        <v>90</v>
      </c>
      <c r="Q255" s="362" t="s">
        <v>90</v>
      </c>
      <c r="R255" s="362"/>
      <c r="S255" s="369" t="s">
        <v>983</v>
      </c>
      <c r="T255" s="369"/>
      <c r="U255" s="369"/>
      <c r="V255" s="362" t="s">
        <v>844</v>
      </c>
      <c r="W255" s="362"/>
      <c r="X255" s="362"/>
      <c r="Y255" s="362" t="s">
        <v>48</v>
      </c>
      <c r="Z255" s="362" t="s">
        <v>90</v>
      </c>
      <c r="AA255" s="366" t="s">
        <v>90</v>
      </c>
      <c r="AB255" s="362" t="s">
        <v>90</v>
      </c>
      <c r="AC255" s="362"/>
      <c r="AD255" s="362"/>
      <c r="AE255" s="362"/>
      <c r="AF255" s="362"/>
      <c r="AG255" s="362"/>
      <c r="AH255" s="362"/>
      <c r="AI255" s="362" t="str">
        <f t="shared" si="3"/>
        <v>472OSS</v>
      </c>
      <c r="AJ255" s="362" t="str">
        <f>VLOOKUP(AI255,Table1[[#All],[CONCAT]:[Tfiber]],2,FALSE)</f>
        <v>Applications/Tools</v>
      </c>
      <c r="AK255" s="362" t="s">
        <v>40</v>
      </c>
      <c r="AL255" s="362" t="str">
        <f>VLOOKUP(C255,[1]AllOSS!$B:$G,6,0)</f>
        <v>COMPLETED</v>
      </c>
      <c r="AM255" s="362">
        <f>VLOOKUP(C255,[1]AllOSS!$B:$K,10,0)</f>
        <v>0</v>
      </c>
      <c r="AN255" s="362"/>
      <c r="AO255" s="362"/>
      <c r="AP255" s="361"/>
      <c r="AR255">
        <v>1</v>
      </c>
    </row>
    <row r="256" spans="2:44" ht="15" hidden="1" customHeight="1" x14ac:dyDescent="0.35">
      <c r="B256" s="362">
        <v>254</v>
      </c>
      <c r="C256" s="362" t="s">
        <v>984</v>
      </c>
      <c r="D256" s="362">
        <v>472</v>
      </c>
      <c r="E256" s="362" t="s">
        <v>172</v>
      </c>
      <c r="F256" s="362"/>
      <c r="G256" s="362" t="s">
        <v>63</v>
      </c>
      <c r="H256" s="362" t="s">
        <v>63</v>
      </c>
      <c r="I256" s="362" t="s">
        <v>63</v>
      </c>
      <c r="J256" s="362" t="s">
        <v>898</v>
      </c>
      <c r="K256" s="361" t="s">
        <v>985</v>
      </c>
      <c r="L256" s="362"/>
      <c r="M256" s="362" t="s">
        <v>90</v>
      </c>
      <c r="N256" s="362" t="s">
        <v>9</v>
      </c>
      <c r="O256" s="362"/>
      <c r="P256" s="362" t="s">
        <v>90</v>
      </c>
      <c r="Q256" s="362" t="s">
        <v>90</v>
      </c>
      <c r="R256" s="362"/>
      <c r="S256" s="361"/>
      <c r="T256" s="362"/>
      <c r="U256" s="362"/>
      <c r="V256" s="362" t="s">
        <v>844</v>
      </c>
      <c r="W256" s="362"/>
      <c r="X256" s="362"/>
      <c r="Y256" s="362" t="s">
        <v>45</v>
      </c>
      <c r="Z256" s="362" t="s">
        <v>90</v>
      </c>
      <c r="AA256" s="366" t="s">
        <v>90</v>
      </c>
      <c r="AB256" s="367" t="s">
        <v>986</v>
      </c>
      <c r="AC256" s="362"/>
      <c r="AD256" s="362"/>
      <c r="AE256" s="362"/>
      <c r="AF256" s="362"/>
      <c r="AG256" s="362"/>
      <c r="AH256" s="362"/>
      <c r="AI256" s="362" t="str">
        <f t="shared" si="3"/>
        <v>472OSS</v>
      </c>
      <c r="AJ256" s="362" t="str">
        <f>VLOOKUP(AI256,Table1[[#All],[CONCAT]:[Tfiber]],2,FALSE)</f>
        <v>Applications/Tools</v>
      </c>
      <c r="AK256" s="362" t="s">
        <v>39</v>
      </c>
      <c r="AL256" s="362" t="s">
        <v>45</v>
      </c>
      <c r="AM256" s="362">
        <f>VLOOKUP(C256,[1]AllOSS!$B:$K,10,0)</f>
        <v>0</v>
      </c>
      <c r="AN256" s="362"/>
      <c r="AO256" s="368" t="s">
        <v>90</v>
      </c>
      <c r="AP256" s="361" t="s">
        <v>986</v>
      </c>
      <c r="AR256">
        <v>1</v>
      </c>
    </row>
    <row r="257" spans="2:44" ht="15" hidden="1" customHeight="1" x14ac:dyDescent="0.35">
      <c r="B257" s="362">
        <v>255</v>
      </c>
      <c r="C257" s="362" t="s">
        <v>987</v>
      </c>
      <c r="D257" s="362">
        <v>472</v>
      </c>
      <c r="E257" s="362" t="s">
        <v>172</v>
      </c>
      <c r="F257" s="362"/>
      <c r="G257" s="362" t="s">
        <v>63</v>
      </c>
      <c r="H257" s="362" t="s">
        <v>63</v>
      </c>
      <c r="I257" s="362" t="s">
        <v>63</v>
      </c>
      <c r="J257" s="362" t="s">
        <v>25</v>
      </c>
      <c r="K257" s="361" t="s">
        <v>988</v>
      </c>
      <c r="L257" s="362"/>
      <c r="M257" s="362" t="s">
        <v>90</v>
      </c>
      <c r="N257" s="362" t="s">
        <v>9</v>
      </c>
      <c r="O257" s="362"/>
      <c r="P257" s="362" t="s">
        <v>90</v>
      </c>
      <c r="Q257" s="362" t="s">
        <v>90</v>
      </c>
      <c r="R257" s="362"/>
      <c r="S257" s="361" t="s">
        <v>989</v>
      </c>
      <c r="T257" s="362"/>
      <c r="U257" s="362"/>
      <c r="V257" s="362" t="s">
        <v>844</v>
      </c>
      <c r="W257" s="362"/>
      <c r="X257" s="362"/>
      <c r="Y257" s="362" t="s">
        <v>48</v>
      </c>
      <c r="Z257" s="362" t="s">
        <v>90</v>
      </c>
      <c r="AA257" s="366" t="s">
        <v>90</v>
      </c>
      <c r="AB257" s="363" t="s">
        <v>90</v>
      </c>
      <c r="AC257" s="362"/>
      <c r="AD257" s="362"/>
      <c r="AE257" s="362"/>
      <c r="AF257" s="362"/>
      <c r="AG257" s="362"/>
      <c r="AH257" s="362"/>
      <c r="AI257" s="362" t="str">
        <f t="shared" si="3"/>
        <v>472OSS</v>
      </c>
      <c r="AJ257" s="362" t="str">
        <f>VLOOKUP(AI257,Table1[[#All],[CONCAT]:[Tfiber]],2,FALSE)</f>
        <v>Applications/Tools</v>
      </c>
      <c r="AK257" s="362" t="s">
        <v>40</v>
      </c>
      <c r="AL257" s="362" t="str">
        <f>VLOOKUP(C257,[1]AllOSS!$B:$G,6,0)</f>
        <v>COMPLETED</v>
      </c>
      <c r="AM257" s="362" t="str">
        <f>VLOOKUP(C257,[1]AllOSS!$B:$K,10,0)</f>
        <v>09-09-2025: to show only integrated devices, need take up with HPE to change select query to excluse non SNMP device</v>
      </c>
      <c r="AN257" s="362"/>
      <c r="AO257" s="362"/>
      <c r="AP257" s="361"/>
      <c r="AR257">
        <v>1</v>
      </c>
    </row>
    <row r="258" spans="2:44" ht="15" hidden="1" customHeight="1" x14ac:dyDescent="0.35">
      <c r="B258" s="362">
        <v>256</v>
      </c>
      <c r="C258" s="362" t="s">
        <v>990</v>
      </c>
      <c r="D258" s="362">
        <v>472</v>
      </c>
      <c r="E258" s="362" t="s">
        <v>172</v>
      </c>
      <c r="F258" s="362"/>
      <c r="G258" s="362" t="s">
        <v>63</v>
      </c>
      <c r="H258" s="362" t="s">
        <v>63</v>
      </c>
      <c r="I258" s="362" t="s">
        <v>63</v>
      </c>
      <c r="J258" s="362" t="s">
        <v>898</v>
      </c>
      <c r="K258" s="361" t="s">
        <v>991</v>
      </c>
      <c r="L258" s="362"/>
      <c r="M258" s="362" t="s">
        <v>90</v>
      </c>
      <c r="N258" s="362" t="s">
        <v>9</v>
      </c>
      <c r="O258" s="362"/>
      <c r="P258" s="362" t="s">
        <v>90</v>
      </c>
      <c r="Q258" s="362" t="s">
        <v>90</v>
      </c>
      <c r="R258" s="362"/>
      <c r="S258" s="361" t="s">
        <v>992</v>
      </c>
      <c r="T258" s="362"/>
      <c r="U258" s="362"/>
      <c r="V258" s="362" t="s">
        <v>844</v>
      </c>
      <c r="W258" s="362"/>
      <c r="X258" s="362" t="s">
        <v>9</v>
      </c>
      <c r="Y258" s="362" t="s">
        <v>46</v>
      </c>
      <c r="Z258" s="362" t="s">
        <v>90</v>
      </c>
      <c r="AA258" s="366" t="s">
        <v>90</v>
      </c>
      <c r="AB258" s="362" t="s">
        <v>90</v>
      </c>
      <c r="AC258" s="362"/>
      <c r="AD258" s="362"/>
      <c r="AE258" s="362"/>
      <c r="AF258" s="362"/>
      <c r="AG258" s="362"/>
      <c r="AH258" s="362"/>
      <c r="AI258" s="362" t="str">
        <f t="shared" si="3"/>
        <v>472OSS</v>
      </c>
      <c r="AJ258" s="362" t="str">
        <f>VLOOKUP(AI258,Table1[[#All],[CONCAT]:[Tfiber]],2,FALSE)</f>
        <v>Applications/Tools</v>
      </c>
      <c r="AK258" s="362" t="s">
        <v>40</v>
      </c>
      <c r="AL258" s="362" t="str">
        <f>VLOOKUP(C258,[1]AllOSS!$B:$G,6,0)</f>
        <v>OPEN</v>
      </c>
      <c r="AM258" s="362">
        <f>VLOOKUP(C258,[1]AllOSS!$B:$K,10,0)</f>
        <v>0</v>
      </c>
      <c r="AN258" s="362"/>
      <c r="AO258" s="362"/>
      <c r="AP258" s="361"/>
      <c r="AR258">
        <v>1</v>
      </c>
    </row>
    <row r="259" spans="2:44" ht="15" hidden="1" customHeight="1" x14ac:dyDescent="0.35">
      <c r="B259" s="362">
        <v>257</v>
      </c>
      <c r="C259" s="362" t="s">
        <v>993</v>
      </c>
      <c r="D259" s="362">
        <v>472</v>
      </c>
      <c r="E259" s="362" t="s">
        <v>172</v>
      </c>
      <c r="F259" s="362"/>
      <c r="G259" s="362" t="s">
        <v>63</v>
      </c>
      <c r="H259" s="362" t="s">
        <v>63</v>
      </c>
      <c r="I259" s="362" t="s">
        <v>63</v>
      </c>
      <c r="J259" s="362" t="s">
        <v>61</v>
      </c>
      <c r="K259" s="361" t="s">
        <v>994</v>
      </c>
      <c r="L259" s="362"/>
      <c r="M259" s="362" t="s">
        <v>90</v>
      </c>
      <c r="N259" s="362" t="s">
        <v>9</v>
      </c>
      <c r="O259" s="362"/>
      <c r="P259" s="362" t="s">
        <v>90</v>
      </c>
      <c r="Q259" s="362" t="s">
        <v>90</v>
      </c>
      <c r="R259" s="362"/>
      <c r="S259" s="361" t="s">
        <v>995</v>
      </c>
      <c r="T259" s="362"/>
      <c r="U259" s="362"/>
      <c r="V259" s="362" t="s">
        <v>844</v>
      </c>
      <c r="W259" s="362"/>
      <c r="X259" s="362" t="s">
        <v>9</v>
      </c>
      <c r="Y259" s="362" t="s">
        <v>46</v>
      </c>
      <c r="Z259" s="362" t="s">
        <v>90</v>
      </c>
      <c r="AA259" s="366" t="s">
        <v>90</v>
      </c>
      <c r="AB259" s="362" t="s">
        <v>90</v>
      </c>
      <c r="AC259" s="362"/>
      <c r="AD259" s="362"/>
      <c r="AE259" s="362"/>
      <c r="AF259" s="362"/>
      <c r="AG259" s="362"/>
      <c r="AH259" s="362"/>
      <c r="AI259" s="362" t="str">
        <f t="shared" ref="AI259:AI322" si="4">_xlfn.CONCAT(D259,I259)</f>
        <v>472OSS</v>
      </c>
      <c r="AJ259" s="362" t="str">
        <f>VLOOKUP(AI259,Table1[[#All],[CONCAT]:[Tfiber]],2,FALSE)</f>
        <v>Applications/Tools</v>
      </c>
      <c r="AK259" s="362" t="s">
        <v>40</v>
      </c>
      <c r="AL259" s="362" t="str">
        <f>VLOOKUP(C259,[1]AllOSS!$B:$G,6,0)</f>
        <v>OPEN</v>
      </c>
      <c r="AM259" s="362">
        <f>VLOOKUP(C259,[1]AllOSS!$B:$K,10,0)</f>
        <v>0</v>
      </c>
      <c r="AN259" s="362"/>
      <c r="AO259" s="362"/>
      <c r="AP259" s="361"/>
      <c r="AR259">
        <v>1</v>
      </c>
    </row>
    <row r="260" spans="2:44" ht="15" hidden="1" customHeight="1" x14ac:dyDescent="0.35">
      <c r="B260" s="362">
        <v>258</v>
      </c>
      <c r="C260" s="362" t="s">
        <v>996</v>
      </c>
      <c r="D260" s="362">
        <v>472</v>
      </c>
      <c r="E260" s="362" t="s">
        <v>172</v>
      </c>
      <c r="F260" s="362"/>
      <c r="G260" s="362" t="s">
        <v>63</v>
      </c>
      <c r="H260" s="362" t="s">
        <v>63</v>
      </c>
      <c r="I260" s="362" t="s">
        <v>63</v>
      </c>
      <c r="J260" s="362" t="s">
        <v>997</v>
      </c>
      <c r="K260" s="361" t="s">
        <v>998</v>
      </c>
      <c r="L260" s="362"/>
      <c r="M260" s="362" t="s">
        <v>90</v>
      </c>
      <c r="N260" s="362" t="s">
        <v>9</v>
      </c>
      <c r="O260" s="362"/>
      <c r="P260" s="362" t="s">
        <v>90</v>
      </c>
      <c r="Q260" s="362" t="s">
        <v>90</v>
      </c>
      <c r="R260" s="362"/>
      <c r="S260" s="361" t="s">
        <v>995</v>
      </c>
      <c r="T260" s="362"/>
      <c r="U260" s="362"/>
      <c r="V260" s="362" t="s">
        <v>844</v>
      </c>
      <c r="W260" s="362"/>
      <c r="X260" s="362" t="s">
        <v>9</v>
      </c>
      <c r="Y260" s="362" t="s">
        <v>46</v>
      </c>
      <c r="Z260" s="362" t="s">
        <v>90</v>
      </c>
      <c r="AA260" s="366" t="s">
        <v>90</v>
      </c>
      <c r="AB260" s="362" t="s">
        <v>90</v>
      </c>
      <c r="AC260" s="362"/>
      <c r="AD260" s="362"/>
      <c r="AE260" s="362"/>
      <c r="AF260" s="362"/>
      <c r="AG260" s="362"/>
      <c r="AH260" s="362"/>
      <c r="AI260" s="362" t="str">
        <f t="shared" si="4"/>
        <v>472OSS</v>
      </c>
      <c r="AJ260" s="362" t="str">
        <f>VLOOKUP(AI260,Table1[[#All],[CONCAT]:[Tfiber]],2,FALSE)</f>
        <v>Applications/Tools</v>
      </c>
      <c r="AK260" s="362" t="s">
        <v>40</v>
      </c>
      <c r="AL260" s="362" t="str">
        <f>VLOOKUP(C260,[1]AllOSS!$B:$G,6,0)</f>
        <v>OPEN</v>
      </c>
      <c r="AM260" s="362">
        <f>VLOOKUP(C260,[1]AllOSS!$B:$K,10,0)</f>
        <v>0</v>
      </c>
      <c r="AN260" s="362"/>
      <c r="AO260" s="362"/>
      <c r="AP260" s="361"/>
      <c r="AR260">
        <v>1</v>
      </c>
    </row>
    <row r="261" spans="2:44" ht="15" hidden="1" customHeight="1" x14ac:dyDescent="0.35">
      <c r="B261" s="362">
        <v>259</v>
      </c>
      <c r="C261" s="362" t="s">
        <v>999</v>
      </c>
      <c r="D261" s="362">
        <v>472</v>
      </c>
      <c r="E261" s="362" t="s">
        <v>172</v>
      </c>
      <c r="F261" s="362"/>
      <c r="G261" s="362" t="s">
        <v>63</v>
      </c>
      <c r="H261" s="362" t="s">
        <v>63</v>
      </c>
      <c r="I261" s="362" t="s">
        <v>63</v>
      </c>
      <c r="J261" s="362" t="s">
        <v>997</v>
      </c>
      <c r="K261" s="361" t="s">
        <v>1000</v>
      </c>
      <c r="L261" s="362"/>
      <c r="M261" s="362" t="s">
        <v>90</v>
      </c>
      <c r="N261" s="362" t="s">
        <v>9</v>
      </c>
      <c r="O261" s="362"/>
      <c r="P261" s="362" t="s">
        <v>90</v>
      </c>
      <c r="Q261" s="362" t="s">
        <v>90</v>
      </c>
      <c r="R261" s="362"/>
      <c r="S261" s="361" t="s">
        <v>995</v>
      </c>
      <c r="T261" s="362"/>
      <c r="U261" s="362"/>
      <c r="V261" s="362" t="s">
        <v>844</v>
      </c>
      <c r="W261" s="362"/>
      <c r="X261" s="362" t="s">
        <v>9</v>
      </c>
      <c r="Y261" s="362" t="s">
        <v>46</v>
      </c>
      <c r="Z261" s="362" t="s">
        <v>90</v>
      </c>
      <c r="AA261" s="366" t="s">
        <v>90</v>
      </c>
      <c r="AB261" s="362" t="s">
        <v>90</v>
      </c>
      <c r="AC261" s="362"/>
      <c r="AD261" s="362"/>
      <c r="AE261" s="362"/>
      <c r="AF261" s="362"/>
      <c r="AG261" s="362"/>
      <c r="AH261" s="362"/>
      <c r="AI261" s="362" t="str">
        <f t="shared" si="4"/>
        <v>472OSS</v>
      </c>
      <c r="AJ261" s="362" t="str">
        <f>VLOOKUP(AI261,Table1[[#All],[CONCAT]:[Tfiber]],2,FALSE)</f>
        <v>Applications/Tools</v>
      </c>
      <c r="AK261" s="362" t="s">
        <v>40</v>
      </c>
      <c r="AL261" s="362" t="str">
        <f>VLOOKUP(C261,[1]AllOSS!$B:$G,6,0)</f>
        <v>OPEN</v>
      </c>
      <c r="AM261" s="362">
        <f>VLOOKUP(C261,[1]AllOSS!$B:$K,10,0)</f>
        <v>0</v>
      </c>
      <c r="AN261" s="362"/>
      <c r="AO261" s="362"/>
      <c r="AP261" s="361"/>
      <c r="AR261">
        <v>1</v>
      </c>
    </row>
    <row r="262" spans="2:44" ht="15" hidden="1" customHeight="1" x14ac:dyDescent="0.35">
      <c r="B262" s="362">
        <v>260</v>
      </c>
      <c r="C262" s="362" t="s">
        <v>1001</v>
      </c>
      <c r="D262" s="362">
        <v>472</v>
      </c>
      <c r="E262" s="362" t="s">
        <v>172</v>
      </c>
      <c r="F262" s="362"/>
      <c r="G262" s="362" t="s">
        <v>63</v>
      </c>
      <c r="H262" s="362" t="s">
        <v>63</v>
      </c>
      <c r="I262" s="362" t="s">
        <v>63</v>
      </c>
      <c r="J262" s="362" t="s">
        <v>1002</v>
      </c>
      <c r="K262" s="361" t="s">
        <v>1003</v>
      </c>
      <c r="L262" s="362"/>
      <c r="M262" s="362" t="s">
        <v>90</v>
      </c>
      <c r="N262" s="362" t="s">
        <v>9</v>
      </c>
      <c r="O262" s="362"/>
      <c r="P262" s="362" t="s">
        <v>90</v>
      </c>
      <c r="Q262" s="362" t="s">
        <v>90</v>
      </c>
      <c r="R262" s="362"/>
      <c r="S262" s="361" t="s">
        <v>1004</v>
      </c>
      <c r="T262" s="362"/>
      <c r="U262" s="362"/>
      <c r="V262" s="362" t="s">
        <v>844</v>
      </c>
      <c r="W262" s="362"/>
      <c r="X262" s="362"/>
      <c r="Y262" s="362" t="s">
        <v>48</v>
      </c>
      <c r="Z262" s="362" t="s">
        <v>90</v>
      </c>
      <c r="AA262" s="366" t="s">
        <v>90</v>
      </c>
      <c r="AB262" s="362" t="s">
        <v>90</v>
      </c>
      <c r="AC262" s="362"/>
      <c r="AD262" s="362"/>
      <c r="AE262" s="362"/>
      <c r="AF262" s="362"/>
      <c r="AG262" s="362"/>
      <c r="AH262" s="362"/>
      <c r="AI262" s="362" t="str">
        <f t="shared" si="4"/>
        <v>472OSS</v>
      </c>
      <c r="AJ262" s="362" t="str">
        <f>VLOOKUP(AI262,Table1[[#All],[CONCAT]:[Tfiber]],2,FALSE)</f>
        <v>Applications/Tools</v>
      </c>
      <c r="AK262" s="362" t="s">
        <v>40</v>
      </c>
      <c r="AL262" s="362" t="str">
        <f>VLOOKUP(C262,[1]AllOSS!$B:$G,6,0)</f>
        <v>COMPLETED</v>
      </c>
      <c r="AM262" s="362">
        <f>VLOOKUP(C262,[1]AllOSS!$B:$K,10,0)</f>
        <v>0</v>
      </c>
      <c r="AN262" s="362"/>
      <c r="AO262" s="362"/>
      <c r="AP262" s="361"/>
      <c r="AR262">
        <v>1</v>
      </c>
    </row>
    <row r="263" spans="2:44" ht="15" hidden="1" customHeight="1" x14ac:dyDescent="0.35">
      <c r="B263" s="362">
        <v>261</v>
      </c>
      <c r="C263" s="362" t="s">
        <v>1005</v>
      </c>
      <c r="D263" s="362">
        <v>472</v>
      </c>
      <c r="E263" s="362" t="s">
        <v>172</v>
      </c>
      <c r="F263" s="362"/>
      <c r="G263" s="362" t="s">
        <v>63</v>
      </c>
      <c r="H263" s="362" t="s">
        <v>63</v>
      </c>
      <c r="I263" s="362" t="s">
        <v>63</v>
      </c>
      <c r="J263" s="362" t="s">
        <v>1006</v>
      </c>
      <c r="K263" s="361" t="s">
        <v>1007</v>
      </c>
      <c r="L263" s="362"/>
      <c r="M263" s="362" t="s">
        <v>90</v>
      </c>
      <c r="N263" s="362" t="s">
        <v>9</v>
      </c>
      <c r="O263" s="362"/>
      <c r="P263" s="362" t="s">
        <v>90</v>
      </c>
      <c r="Q263" s="362" t="s">
        <v>90</v>
      </c>
      <c r="R263" s="362"/>
      <c r="S263" s="361" t="s">
        <v>1008</v>
      </c>
      <c r="T263" s="362"/>
      <c r="U263" s="362"/>
      <c r="V263" s="362" t="s">
        <v>844</v>
      </c>
      <c r="W263" s="362"/>
      <c r="X263" s="362"/>
      <c r="Y263" s="362" t="s">
        <v>48</v>
      </c>
      <c r="Z263" s="362" t="s">
        <v>90</v>
      </c>
      <c r="AA263" s="366" t="s">
        <v>90</v>
      </c>
      <c r="AB263" s="362" t="s">
        <v>90</v>
      </c>
      <c r="AC263" s="362"/>
      <c r="AD263" s="362"/>
      <c r="AE263" s="362"/>
      <c r="AF263" s="362"/>
      <c r="AG263" s="362"/>
      <c r="AH263" s="362"/>
      <c r="AI263" s="362" t="str">
        <f t="shared" si="4"/>
        <v>472OSS</v>
      </c>
      <c r="AJ263" s="362" t="str">
        <f>VLOOKUP(AI263,Table1[[#All],[CONCAT]:[Tfiber]],2,FALSE)</f>
        <v>Applications/Tools</v>
      </c>
      <c r="AK263" s="362" t="s">
        <v>40</v>
      </c>
      <c r="AL263" s="362" t="str">
        <f>VLOOKUP(C263,[1]AllOSS!$B:$G,6,0)</f>
        <v>COMPLETED</v>
      </c>
      <c r="AM263" s="362">
        <f>VLOOKUP(C263,[1]AllOSS!$B:$K,10,0)</f>
        <v>0</v>
      </c>
      <c r="AN263" s="362"/>
      <c r="AO263" s="362"/>
      <c r="AP263" s="361"/>
      <c r="AR263">
        <v>1</v>
      </c>
    </row>
    <row r="264" spans="2:44" ht="15" hidden="1" customHeight="1" x14ac:dyDescent="0.35">
      <c r="B264" s="362">
        <v>262</v>
      </c>
      <c r="C264" s="362" t="s">
        <v>1009</v>
      </c>
      <c r="D264" s="362">
        <v>472</v>
      </c>
      <c r="E264" s="362" t="s">
        <v>172</v>
      </c>
      <c r="F264" s="362"/>
      <c r="G264" s="362" t="s">
        <v>63</v>
      </c>
      <c r="H264" s="362" t="s">
        <v>63</v>
      </c>
      <c r="I264" s="362" t="s">
        <v>63</v>
      </c>
      <c r="J264" s="362" t="s">
        <v>1010</v>
      </c>
      <c r="K264" s="361" t="s">
        <v>1011</v>
      </c>
      <c r="L264" s="362"/>
      <c r="M264" s="362" t="s">
        <v>90</v>
      </c>
      <c r="N264" s="362" t="s">
        <v>9</v>
      </c>
      <c r="O264" s="362"/>
      <c r="P264" s="362" t="s">
        <v>90</v>
      </c>
      <c r="Q264" s="362" t="s">
        <v>90</v>
      </c>
      <c r="R264" s="362"/>
      <c r="S264" s="361" t="s">
        <v>1012</v>
      </c>
      <c r="T264" s="362"/>
      <c r="U264" s="362"/>
      <c r="V264" s="362" t="s">
        <v>844</v>
      </c>
      <c r="W264" s="362"/>
      <c r="X264" s="362" t="s">
        <v>9</v>
      </c>
      <c r="Y264" s="362" t="s">
        <v>46</v>
      </c>
      <c r="Z264" s="362" t="s">
        <v>90</v>
      </c>
      <c r="AA264" s="366" t="s">
        <v>90</v>
      </c>
      <c r="AB264" s="362" t="s">
        <v>90</v>
      </c>
      <c r="AC264" s="362"/>
      <c r="AD264" s="362"/>
      <c r="AE264" s="362"/>
      <c r="AF264" s="362"/>
      <c r="AG264" s="362"/>
      <c r="AH264" s="362"/>
      <c r="AI264" s="362" t="str">
        <f t="shared" si="4"/>
        <v>472OSS</v>
      </c>
      <c r="AJ264" s="362" t="str">
        <f>VLOOKUP(AI264,Table1[[#All],[CONCAT]:[Tfiber]],2,FALSE)</f>
        <v>Applications/Tools</v>
      </c>
      <c r="AK264" s="362" t="s">
        <v>40</v>
      </c>
      <c r="AL264" s="362" t="str">
        <f>VLOOKUP(C264,[1]AllOSS!$B:$G,6,0)</f>
        <v>OPEN</v>
      </c>
      <c r="AM264" s="362">
        <f>VLOOKUP(C264,[1]AllOSS!$B:$K,10,0)</f>
        <v>0</v>
      </c>
      <c r="AN264" s="362"/>
      <c r="AO264" s="362"/>
      <c r="AP264" s="361"/>
      <c r="AR264">
        <v>1</v>
      </c>
    </row>
    <row r="265" spans="2:44" ht="15" hidden="1" customHeight="1" x14ac:dyDescent="0.35">
      <c r="B265" s="362">
        <v>263</v>
      </c>
      <c r="C265" s="362" t="s">
        <v>1013</v>
      </c>
      <c r="D265" s="362">
        <v>472</v>
      </c>
      <c r="E265" s="362" t="s">
        <v>172</v>
      </c>
      <c r="F265" s="362"/>
      <c r="G265" s="362" t="s">
        <v>63</v>
      </c>
      <c r="H265" s="362" t="s">
        <v>63</v>
      </c>
      <c r="I265" s="362" t="s">
        <v>63</v>
      </c>
      <c r="J265" s="362" t="s">
        <v>242</v>
      </c>
      <c r="K265" s="361" t="s">
        <v>1014</v>
      </c>
      <c r="L265" s="362"/>
      <c r="M265" s="362" t="s">
        <v>90</v>
      </c>
      <c r="N265" s="362" t="s">
        <v>9</v>
      </c>
      <c r="O265" s="362"/>
      <c r="P265" s="362" t="s">
        <v>90</v>
      </c>
      <c r="Q265" s="362" t="s">
        <v>90</v>
      </c>
      <c r="R265" s="362"/>
      <c r="S265" s="361" t="s">
        <v>1015</v>
      </c>
      <c r="T265" s="362"/>
      <c r="U265" s="362"/>
      <c r="V265" s="362" t="s">
        <v>844</v>
      </c>
      <c r="W265" s="362"/>
      <c r="X265" s="362" t="s">
        <v>9</v>
      </c>
      <c r="Y265" s="362" t="s">
        <v>46</v>
      </c>
      <c r="Z265" s="362" t="s">
        <v>90</v>
      </c>
      <c r="AA265" s="366" t="s">
        <v>90</v>
      </c>
      <c r="AB265" s="362" t="s">
        <v>90</v>
      </c>
      <c r="AC265" s="362"/>
      <c r="AD265" s="362"/>
      <c r="AE265" s="362"/>
      <c r="AF265" s="362"/>
      <c r="AG265" s="362"/>
      <c r="AH265" s="362"/>
      <c r="AI265" s="362" t="str">
        <f t="shared" si="4"/>
        <v>472OSS</v>
      </c>
      <c r="AJ265" s="362" t="str">
        <f>VLOOKUP(AI265,Table1[[#All],[CONCAT]:[Tfiber]],2,FALSE)</f>
        <v>Applications/Tools</v>
      </c>
      <c r="AK265" s="362" t="s">
        <v>40</v>
      </c>
      <c r="AL265" s="362" t="str">
        <f>VLOOKUP(C265,[1]AllOSS!$B:$G,6,0)</f>
        <v>Not Relevant to OSS</v>
      </c>
      <c r="AM265" s="362">
        <f>VLOOKUP(C265,[1]AllOSS!$B:$K,10,0)</f>
        <v>0</v>
      </c>
      <c r="AN265" s="362"/>
      <c r="AO265" s="362"/>
      <c r="AP265" s="361"/>
      <c r="AR265">
        <v>1</v>
      </c>
    </row>
    <row r="266" spans="2:44" ht="15" hidden="1" customHeight="1" x14ac:dyDescent="0.35">
      <c r="B266" s="362">
        <v>264</v>
      </c>
      <c r="C266" s="362" t="s">
        <v>1016</v>
      </c>
      <c r="D266" s="362">
        <v>472</v>
      </c>
      <c r="E266" s="362" t="s">
        <v>172</v>
      </c>
      <c r="F266" s="362"/>
      <c r="G266" s="362" t="s">
        <v>63</v>
      </c>
      <c r="H266" s="362" t="s">
        <v>63</v>
      </c>
      <c r="I266" s="362" t="s">
        <v>63</v>
      </c>
      <c r="J266" s="362" t="s">
        <v>242</v>
      </c>
      <c r="K266" s="361" t="s">
        <v>1017</v>
      </c>
      <c r="L266" s="362"/>
      <c r="M266" s="362" t="s">
        <v>90</v>
      </c>
      <c r="N266" s="362" t="s">
        <v>9</v>
      </c>
      <c r="O266" s="362"/>
      <c r="P266" s="362" t="s">
        <v>90</v>
      </c>
      <c r="Q266" s="362" t="s">
        <v>90</v>
      </c>
      <c r="R266" s="362"/>
      <c r="S266" s="361" t="s">
        <v>1018</v>
      </c>
      <c r="T266" s="362"/>
      <c r="U266" s="362"/>
      <c r="V266" s="362" t="s">
        <v>844</v>
      </c>
      <c r="W266" s="362"/>
      <c r="X266" s="362"/>
      <c r="Y266" s="362" t="s">
        <v>48</v>
      </c>
      <c r="Z266" s="362" t="s">
        <v>90</v>
      </c>
      <c r="AA266" s="366" t="s">
        <v>90</v>
      </c>
      <c r="AB266" s="362" t="s">
        <v>90</v>
      </c>
      <c r="AC266" s="362"/>
      <c r="AD266" s="362"/>
      <c r="AE266" s="362"/>
      <c r="AF266" s="362"/>
      <c r="AG266" s="362"/>
      <c r="AH266" s="362"/>
      <c r="AI266" s="362" t="str">
        <f t="shared" si="4"/>
        <v>472OSS</v>
      </c>
      <c r="AJ266" s="362" t="str">
        <f>VLOOKUP(AI266,Table1[[#All],[CONCAT]:[Tfiber]],2,FALSE)</f>
        <v>Applications/Tools</v>
      </c>
      <c r="AK266" s="362" t="s">
        <v>40</v>
      </c>
      <c r="AL266" s="362" t="str">
        <f>VLOOKUP(C266,[1]AllOSS!$B:$G,6,0)</f>
        <v>COMPLETED</v>
      </c>
      <c r="AM266" s="362" t="str">
        <f>VLOOKUP(C266,[1]AllOSS!$B:$K,10,0)</f>
        <v>API</v>
      </c>
      <c r="AN266" s="362"/>
      <c r="AO266" s="362"/>
      <c r="AP266" s="361"/>
      <c r="AR266">
        <v>1</v>
      </c>
    </row>
    <row r="267" spans="2:44" ht="15" hidden="1" customHeight="1" x14ac:dyDescent="0.35">
      <c r="B267" s="362">
        <v>265</v>
      </c>
      <c r="C267" s="362" t="s">
        <v>1019</v>
      </c>
      <c r="D267" s="362">
        <v>472</v>
      </c>
      <c r="E267" s="362" t="s">
        <v>172</v>
      </c>
      <c r="F267" s="362"/>
      <c r="G267" s="362" t="s">
        <v>63</v>
      </c>
      <c r="H267" s="362" t="s">
        <v>63</v>
      </c>
      <c r="I267" s="362" t="s">
        <v>63</v>
      </c>
      <c r="J267" s="362" t="s">
        <v>242</v>
      </c>
      <c r="K267" s="361" t="s">
        <v>1020</v>
      </c>
      <c r="L267" s="362"/>
      <c r="M267" s="362" t="s">
        <v>90</v>
      </c>
      <c r="N267" s="362" t="s">
        <v>9</v>
      </c>
      <c r="O267" s="362"/>
      <c r="P267" s="362" t="s">
        <v>90</v>
      </c>
      <c r="Q267" s="362" t="s">
        <v>90</v>
      </c>
      <c r="R267" s="362"/>
      <c r="S267" s="361" t="s">
        <v>1021</v>
      </c>
      <c r="T267" s="362"/>
      <c r="U267" s="362"/>
      <c r="V267" s="362" t="s">
        <v>844</v>
      </c>
      <c r="W267" s="362"/>
      <c r="X267" s="362" t="s">
        <v>9</v>
      </c>
      <c r="Y267" s="362" t="s">
        <v>50</v>
      </c>
      <c r="Z267" s="362" t="s">
        <v>90</v>
      </c>
      <c r="AA267" s="366" t="s">
        <v>90</v>
      </c>
      <c r="AB267" s="362" t="s">
        <v>90</v>
      </c>
      <c r="AC267" s="362"/>
      <c r="AD267" s="362"/>
      <c r="AE267" s="362"/>
      <c r="AF267" s="362"/>
      <c r="AG267" s="362"/>
      <c r="AH267" s="362"/>
      <c r="AI267" s="362" t="str">
        <f t="shared" si="4"/>
        <v>472OSS</v>
      </c>
      <c r="AJ267" s="362" t="str">
        <f>VLOOKUP(AI267,Table1[[#All],[CONCAT]:[Tfiber]],2,FALSE)</f>
        <v>Applications/Tools</v>
      </c>
      <c r="AK267" s="362" t="s">
        <v>40</v>
      </c>
      <c r="AL267" s="362" t="str">
        <f>VLOOKUP(C267,[1]AllOSS!$B:$G,6,0)</f>
        <v>Not Relevant to OSS</v>
      </c>
      <c r="AM267" s="362">
        <f>VLOOKUP(C267,[1]AllOSS!$B:$K,10,0)</f>
        <v>0</v>
      </c>
      <c r="AN267" s="362"/>
      <c r="AO267" s="362"/>
      <c r="AP267" s="361"/>
      <c r="AR267">
        <v>1</v>
      </c>
    </row>
    <row r="268" spans="2:44" ht="15" hidden="1" customHeight="1" x14ac:dyDescent="0.35">
      <c r="B268" s="362">
        <v>266</v>
      </c>
      <c r="C268" s="362" t="s">
        <v>1022</v>
      </c>
      <c r="D268" s="362">
        <v>472</v>
      </c>
      <c r="E268" s="362" t="s">
        <v>172</v>
      </c>
      <c r="F268" s="362"/>
      <c r="G268" s="362" t="s">
        <v>63</v>
      </c>
      <c r="H268" s="362" t="s">
        <v>63</v>
      </c>
      <c r="I268" s="362" t="s">
        <v>63</v>
      </c>
      <c r="J268" s="362" t="s">
        <v>242</v>
      </c>
      <c r="K268" s="361" t="s">
        <v>1023</v>
      </c>
      <c r="L268" s="362"/>
      <c r="M268" s="362" t="s">
        <v>90</v>
      </c>
      <c r="N268" s="362" t="s">
        <v>9</v>
      </c>
      <c r="O268" s="362"/>
      <c r="P268" s="362" t="s">
        <v>90</v>
      </c>
      <c r="Q268" s="362" t="s">
        <v>90</v>
      </c>
      <c r="R268" s="362"/>
      <c r="S268" s="361" t="s">
        <v>1024</v>
      </c>
      <c r="T268" s="362"/>
      <c r="U268" s="362"/>
      <c r="V268" s="362" t="s">
        <v>844</v>
      </c>
      <c r="W268" s="362"/>
      <c r="X268" s="362" t="s">
        <v>9</v>
      </c>
      <c r="Y268" s="362" t="s">
        <v>101</v>
      </c>
      <c r="Z268" s="362" t="s">
        <v>90</v>
      </c>
      <c r="AA268" s="366" t="s">
        <v>90</v>
      </c>
      <c r="AB268" s="362" t="s">
        <v>90</v>
      </c>
      <c r="AC268" s="362"/>
      <c r="AD268" s="362"/>
      <c r="AE268" s="362"/>
      <c r="AF268" s="362"/>
      <c r="AG268" s="362"/>
      <c r="AH268" s="362"/>
      <c r="AI268" s="362" t="str">
        <f t="shared" si="4"/>
        <v>472OSS</v>
      </c>
      <c r="AJ268" s="362" t="str">
        <f>VLOOKUP(AI268,Table1[[#All],[CONCAT]:[Tfiber]],2,FALSE)</f>
        <v>Applications/Tools</v>
      </c>
      <c r="AK268" s="362" t="s">
        <v>40</v>
      </c>
      <c r="AL268" s="362" t="str">
        <f>VLOOKUP(C268,[1]AllOSS!$B:$G,6,0)</f>
        <v>DUPLICATE</v>
      </c>
      <c r="AM268" s="362">
        <f>VLOOKUP(C268,[1]AllOSS!$B:$K,10,0)</f>
        <v>0</v>
      </c>
      <c r="AN268" s="362"/>
      <c r="AO268" s="362"/>
      <c r="AP268" s="361"/>
      <c r="AR268">
        <v>1</v>
      </c>
    </row>
    <row r="269" spans="2:44" ht="15" hidden="1" customHeight="1" x14ac:dyDescent="0.35">
      <c r="B269" s="362">
        <v>267</v>
      </c>
      <c r="C269" s="362" t="s">
        <v>1025</v>
      </c>
      <c r="D269" s="362">
        <v>472</v>
      </c>
      <c r="E269" s="362" t="s">
        <v>172</v>
      </c>
      <c r="F269" s="362"/>
      <c r="G269" s="362" t="s">
        <v>63</v>
      </c>
      <c r="H269" s="362" t="s">
        <v>63</v>
      </c>
      <c r="I269" s="362" t="s">
        <v>63</v>
      </c>
      <c r="J269" s="362" t="s">
        <v>400</v>
      </c>
      <c r="K269" s="361" t="s">
        <v>334</v>
      </c>
      <c r="L269" s="362"/>
      <c r="M269" s="362" t="s">
        <v>90</v>
      </c>
      <c r="N269" s="362" t="s">
        <v>9</v>
      </c>
      <c r="O269" s="362"/>
      <c r="P269" s="362" t="s">
        <v>90</v>
      </c>
      <c r="Q269" s="362" t="s">
        <v>90</v>
      </c>
      <c r="R269" s="362"/>
      <c r="S269" s="361" t="s">
        <v>1024</v>
      </c>
      <c r="T269" s="362"/>
      <c r="U269" s="362"/>
      <c r="V269" s="362" t="s">
        <v>844</v>
      </c>
      <c r="W269" s="362"/>
      <c r="X269" s="362" t="s">
        <v>9</v>
      </c>
      <c r="Y269" s="362" t="s">
        <v>101</v>
      </c>
      <c r="Z269" s="362" t="s">
        <v>90</v>
      </c>
      <c r="AA269" s="366" t="s">
        <v>90</v>
      </c>
      <c r="AB269" s="362" t="s">
        <v>90</v>
      </c>
      <c r="AC269" s="362"/>
      <c r="AD269" s="362"/>
      <c r="AE269" s="362"/>
      <c r="AF269" s="362"/>
      <c r="AG269" s="362"/>
      <c r="AH269" s="362"/>
      <c r="AI269" s="362" t="str">
        <f t="shared" si="4"/>
        <v>472OSS</v>
      </c>
      <c r="AJ269" s="362" t="str">
        <f>VLOOKUP(AI269,Table1[[#All],[CONCAT]:[Tfiber]],2,FALSE)</f>
        <v>Applications/Tools</v>
      </c>
      <c r="AK269" s="362" t="s">
        <v>40</v>
      </c>
      <c r="AL269" s="362" t="str">
        <f>VLOOKUP(C269,[1]AllOSS!$B:$G,6,0)</f>
        <v>DUPLICATE</v>
      </c>
      <c r="AM269" s="362">
        <f>VLOOKUP(C269,[1]AllOSS!$B:$K,10,0)</f>
        <v>0</v>
      </c>
      <c r="AN269" s="362"/>
      <c r="AO269" s="362"/>
      <c r="AP269" s="361"/>
      <c r="AR269">
        <v>1</v>
      </c>
    </row>
    <row r="270" spans="2:44" ht="15" hidden="1" customHeight="1" x14ac:dyDescent="0.35">
      <c r="B270" s="362">
        <v>268</v>
      </c>
      <c r="C270" s="362" t="s">
        <v>1026</v>
      </c>
      <c r="D270" s="362">
        <v>472</v>
      </c>
      <c r="E270" s="362" t="s">
        <v>172</v>
      </c>
      <c r="F270" s="362"/>
      <c r="G270" s="362" t="s">
        <v>63</v>
      </c>
      <c r="H270" s="362" t="s">
        <v>63</v>
      </c>
      <c r="I270" s="362" t="s">
        <v>63</v>
      </c>
      <c r="J270" s="362" t="s">
        <v>242</v>
      </c>
      <c r="K270" s="361" t="s">
        <v>1027</v>
      </c>
      <c r="L270" s="362"/>
      <c r="M270" s="362" t="s">
        <v>90</v>
      </c>
      <c r="N270" s="362" t="s">
        <v>9</v>
      </c>
      <c r="O270" s="362"/>
      <c r="P270" s="362" t="s">
        <v>90</v>
      </c>
      <c r="Q270" s="362" t="s">
        <v>90</v>
      </c>
      <c r="R270" s="362"/>
      <c r="S270" s="361" t="s">
        <v>1028</v>
      </c>
      <c r="T270" s="362"/>
      <c r="U270" s="362"/>
      <c r="V270" s="362" t="s">
        <v>844</v>
      </c>
      <c r="W270" s="362"/>
      <c r="X270" s="362"/>
      <c r="Y270" s="362" t="s">
        <v>48</v>
      </c>
      <c r="Z270" s="362" t="s">
        <v>90</v>
      </c>
      <c r="AA270" s="366" t="s">
        <v>90</v>
      </c>
      <c r="AB270" s="363" t="s">
        <v>90</v>
      </c>
      <c r="AC270" s="362"/>
      <c r="AD270" s="362"/>
      <c r="AE270" s="362"/>
      <c r="AF270" s="362"/>
      <c r="AG270" s="362"/>
      <c r="AH270" s="362"/>
      <c r="AI270" s="362" t="str">
        <f t="shared" si="4"/>
        <v>472OSS</v>
      </c>
      <c r="AJ270" s="362" t="str">
        <f>VLOOKUP(AI270,Table1[[#All],[CONCAT]:[Tfiber]],2,FALSE)</f>
        <v>Applications/Tools</v>
      </c>
      <c r="AK270" s="362" t="s">
        <v>40</v>
      </c>
      <c r="AL270" s="362" t="str">
        <f>VLOOKUP(C270,[1]AllOSS!$B:$G,6,0)</f>
        <v>COMPLETED</v>
      </c>
      <c r="AM270" s="362">
        <f>VLOOKUP(C270,[1]AllOSS!$B:$K,10,0)</f>
        <v>0</v>
      </c>
      <c r="AN270" s="362"/>
      <c r="AO270" s="362"/>
      <c r="AP270" s="361"/>
      <c r="AR270">
        <v>1</v>
      </c>
    </row>
    <row r="271" spans="2:44" ht="15" customHeight="1" x14ac:dyDescent="0.35">
      <c r="B271" s="362">
        <v>269</v>
      </c>
      <c r="C271" s="362" t="s">
        <v>1029</v>
      </c>
      <c r="D271" s="362">
        <v>472</v>
      </c>
      <c r="E271" s="362" t="s">
        <v>172</v>
      </c>
      <c r="F271" s="362"/>
      <c r="G271" s="362" t="s">
        <v>63</v>
      </c>
      <c r="H271" s="362" t="s">
        <v>63</v>
      </c>
      <c r="I271" s="362" t="s">
        <v>63</v>
      </c>
      <c r="J271" s="362" t="s">
        <v>242</v>
      </c>
      <c r="K271" s="361" t="s">
        <v>1030</v>
      </c>
      <c r="L271" s="362"/>
      <c r="M271" s="362" t="s">
        <v>90</v>
      </c>
      <c r="N271" s="362" t="s">
        <v>180</v>
      </c>
      <c r="O271" s="362"/>
      <c r="P271" s="362" t="s">
        <v>90</v>
      </c>
      <c r="Q271" s="362" t="s">
        <v>90</v>
      </c>
      <c r="R271" s="362"/>
      <c r="S271" s="361"/>
      <c r="T271" s="362"/>
      <c r="U271" s="362"/>
      <c r="V271" s="362" t="s">
        <v>844</v>
      </c>
      <c r="W271" s="362"/>
      <c r="X271" s="362"/>
      <c r="Y271" s="362" t="s">
        <v>45</v>
      </c>
      <c r="Z271" s="362" t="s">
        <v>181</v>
      </c>
      <c r="AA271" s="366">
        <v>45803</v>
      </c>
      <c r="AB271" s="367" t="s">
        <v>1031</v>
      </c>
      <c r="AC271" s="362"/>
      <c r="AD271" s="362"/>
      <c r="AE271" s="362"/>
      <c r="AF271" s="362"/>
      <c r="AG271" s="362"/>
      <c r="AH271" s="362"/>
      <c r="AI271" s="362" t="str">
        <f t="shared" si="4"/>
        <v>472OSS</v>
      </c>
      <c r="AJ271" s="362" t="str">
        <f>VLOOKUP(AI271,Table1[[#All],[CONCAT]:[Tfiber]],2,FALSE)</f>
        <v>Applications/Tools</v>
      </c>
      <c r="AK271" s="362" t="s">
        <v>39</v>
      </c>
      <c r="AL271" s="362" t="s">
        <v>45</v>
      </c>
      <c r="AM271" s="362">
        <f>VLOOKUP(C271,[1]AllOSS!$B:$K,10,0)</f>
        <v>0</v>
      </c>
      <c r="AN271" s="362"/>
      <c r="AO271" s="368">
        <v>45803</v>
      </c>
      <c r="AP271" s="361" t="s">
        <v>1031</v>
      </c>
      <c r="AR271">
        <v>1</v>
      </c>
    </row>
    <row r="272" spans="2:44" ht="15" hidden="1" customHeight="1" x14ac:dyDescent="0.35">
      <c r="B272" s="362">
        <v>270</v>
      </c>
      <c r="C272" s="362" t="s">
        <v>1032</v>
      </c>
      <c r="D272" s="362">
        <v>472</v>
      </c>
      <c r="E272" s="362" t="s">
        <v>172</v>
      </c>
      <c r="F272" s="362"/>
      <c r="G272" s="362" t="s">
        <v>63</v>
      </c>
      <c r="H272" s="362" t="s">
        <v>63</v>
      </c>
      <c r="I272" s="362" t="s">
        <v>63</v>
      </c>
      <c r="J272" s="362" t="s">
        <v>26</v>
      </c>
      <c r="K272" s="361" t="s">
        <v>1033</v>
      </c>
      <c r="L272" s="362"/>
      <c r="M272" s="362" t="s">
        <v>90</v>
      </c>
      <c r="N272" s="362" t="s">
        <v>9</v>
      </c>
      <c r="O272" s="362"/>
      <c r="P272" s="362" t="s">
        <v>90</v>
      </c>
      <c r="Q272" s="362" t="s">
        <v>90</v>
      </c>
      <c r="R272" s="362"/>
      <c r="S272" s="361"/>
      <c r="T272" s="362"/>
      <c r="U272" s="362"/>
      <c r="V272" s="362" t="s">
        <v>844</v>
      </c>
      <c r="W272" s="362"/>
      <c r="X272" s="362"/>
      <c r="Y272" s="362" t="s">
        <v>45</v>
      </c>
      <c r="Z272" s="362" t="s">
        <v>90</v>
      </c>
      <c r="AA272" s="366" t="s">
        <v>90</v>
      </c>
      <c r="AB272" s="367" t="s">
        <v>1034</v>
      </c>
      <c r="AC272" s="362"/>
      <c r="AD272" s="362"/>
      <c r="AE272" s="362"/>
      <c r="AF272" s="362"/>
      <c r="AG272" s="362"/>
      <c r="AH272" s="362"/>
      <c r="AI272" s="362" t="str">
        <f t="shared" si="4"/>
        <v>472OSS</v>
      </c>
      <c r="AJ272" s="362" t="str">
        <f>VLOOKUP(AI272,Table1[[#All],[CONCAT]:[Tfiber]],2,FALSE)</f>
        <v>Applications/Tools</v>
      </c>
      <c r="AK272" s="362" t="s">
        <v>39</v>
      </c>
      <c r="AL272" s="362" t="s">
        <v>45</v>
      </c>
      <c r="AM272" s="362">
        <f>VLOOKUP(C272,[1]AllOSS!$B:$K,10,0)</f>
        <v>0</v>
      </c>
      <c r="AN272" s="362"/>
      <c r="AO272" s="368" t="s">
        <v>90</v>
      </c>
      <c r="AP272" s="361" t="s">
        <v>1034</v>
      </c>
      <c r="AR272">
        <v>1</v>
      </c>
    </row>
    <row r="273" spans="2:44" ht="15" hidden="1" customHeight="1" x14ac:dyDescent="0.35">
      <c r="B273" s="362">
        <v>271</v>
      </c>
      <c r="C273" s="362" t="s">
        <v>1035</v>
      </c>
      <c r="D273" s="362">
        <v>472</v>
      </c>
      <c r="E273" s="362" t="s">
        <v>172</v>
      </c>
      <c r="F273" s="362"/>
      <c r="G273" s="362" t="s">
        <v>63</v>
      </c>
      <c r="H273" s="362" t="s">
        <v>63</v>
      </c>
      <c r="I273" s="362" t="s">
        <v>63</v>
      </c>
      <c r="J273" s="362" t="s">
        <v>400</v>
      </c>
      <c r="K273" s="361" t="s">
        <v>1036</v>
      </c>
      <c r="L273" s="362"/>
      <c r="M273" s="362" t="s">
        <v>90</v>
      </c>
      <c r="N273" s="362" t="s">
        <v>9</v>
      </c>
      <c r="O273" s="362"/>
      <c r="P273" s="362" t="s">
        <v>90</v>
      </c>
      <c r="Q273" s="362" t="s">
        <v>90</v>
      </c>
      <c r="R273" s="362"/>
      <c r="S273" s="361" t="s">
        <v>1037</v>
      </c>
      <c r="T273" s="362"/>
      <c r="U273" s="362"/>
      <c r="V273" s="362" t="s">
        <v>844</v>
      </c>
      <c r="W273" s="362"/>
      <c r="X273" s="362"/>
      <c r="Y273" s="362" t="s">
        <v>48</v>
      </c>
      <c r="Z273" s="362" t="s">
        <v>90</v>
      </c>
      <c r="AA273" s="366" t="s">
        <v>90</v>
      </c>
      <c r="AB273" s="362" t="s">
        <v>90</v>
      </c>
      <c r="AC273" s="362"/>
      <c r="AD273" s="362"/>
      <c r="AE273" s="362"/>
      <c r="AF273" s="362"/>
      <c r="AG273" s="362"/>
      <c r="AH273" s="362"/>
      <c r="AI273" s="362" t="str">
        <f t="shared" si="4"/>
        <v>472OSS</v>
      </c>
      <c r="AJ273" s="362" t="str">
        <f>VLOOKUP(AI273,Table1[[#All],[CONCAT]:[Tfiber]],2,FALSE)</f>
        <v>Applications/Tools</v>
      </c>
      <c r="AK273" s="362" t="s">
        <v>40</v>
      </c>
      <c r="AL273" s="362" t="str">
        <f>VLOOKUP(C273,[1]AllOSS!$B:$G,6,0)</f>
        <v>COMPLETED</v>
      </c>
      <c r="AM273" s="362" t="str">
        <f>VLOOKUP(C273,[1]AllOSS!$B:$K,10,0)</f>
        <v xml:space="preserve"> SSL configuartion completed in Service Manager</v>
      </c>
      <c r="AN273" s="362"/>
      <c r="AO273" s="362"/>
      <c r="AP273" s="361"/>
      <c r="AR273">
        <v>1</v>
      </c>
    </row>
    <row r="274" spans="2:44" ht="15" hidden="1" customHeight="1" x14ac:dyDescent="0.35">
      <c r="B274" s="362">
        <v>272</v>
      </c>
      <c r="C274" s="362" t="s">
        <v>1038</v>
      </c>
      <c r="D274" s="362">
        <v>472</v>
      </c>
      <c r="E274" s="362" t="s">
        <v>172</v>
      </c>
      <c r="F274" s="362"/>
      <c r="G274" s="362" t="s">
        <v>63</v>
      </c>
      <c r="H274" s="362" t="s">
        <v>63</v>
      </c>
      <c r="I274" s="362" t="s">
        <v>63</v>
      </c>
      <c r="J274" s="362" t="s">
        <v>1039</v>
      </c>
      <c r="K274" s="361" t="s">
        <v>1040</v>
      </c>
      <c r="L274" s="362"/>
      <c r="M274" s="362" t="s">
        <v>90</v>
      </c>
      <c r="N274" s="362" t="s">
        <v>9</v>
      </c>
      <c r="O274" s="362"/>
      <c r="P274" s="362" t="s">
        <v>90</v>
      </c>
      <c r="Q274" s="362" t="s">
        <v>90</v>
      </c>
      <c r="R274" s="362"/>
      <c r="S274" s="365" t="s">
        <v>1041</v>
      </c>
      <c r="T274" s="362"/>
      <c r="U274" s="362"/>
      <c r="V274" s="362" t="s">
        <v>844</v>
      </c>
      <c r="W274" s="362"/>
      <c r="X274" s="362" t="s">
        <v>9</v>
      </c>
      <c r="Y274" s="362" t="s">
        <v>9</v>
      </c>
      <c r="Z274" s="362" t="s">
        <v>90</v>
      </c>
      <c r="AA274" s="366" t="s">
        <v>90</v>
      </c>
      <c r="AB274" s="363" t="s">
        <v>90</v>
      </c>
      <c r="AC274" s="362"/>
      <c r="AD274" s="362"/>
      <c r="AE274" s="362"/>
      <c r="AF274" s="362"/>
      <c r="AG274" s="362"/>
      <c r="AH274" s="362"/>
      <c r="AI274" s="362" t="str">
        <f t="shared" si="4"/>
        <v>472OSS</v>
      </c>
      <c r="AJ274" s="362" t="str">
        <f>VLOOKUP(AI274,Table1[[#All],[CONCAT]:[Tfiber]],2,FALSE)</f>
        <v>Applications/Tools</v>
      </c>
      <c r="AK274" s="362" t="s">
        <v>40</v>
      </c>
      <c r="AL274" s="362" t="str">
        <f>VLOOKUP(C274,[1]AllOSS!$B:$G,6,0)</f>
        <v>OPEN</v>
      </c>
      <c r="AM274" s="362" t="str">
        <f>VLOOKUP(C274,[1]AllOSS!$B:$K,10,0)</f>
        <v>09-09-2025: Needs to be closed along with IPMPLS(RS Rao) &amp; GPON(Sayyad)</v>
      </c>
      <c r="AN274" s="362"/>
      <c r="AO274" s="362"/>
      <c r="AP274" s="361"/>
      <c r="AR274">
        <v>1</v>
      </c>
    </row>
    <row r="275" spans="2:44" ht="15" customHeight="1" x14ac:dyDescent="0.35">
      <c r="B275" s="362">
        <v>273</v>
      </c>
      <c r="C275" s="362" t="s">
        <v>1042</v>
      </c>
      <c r="D275" s="362">
        <v>472</v>
      </c>
      <c r="E275" s="362" t="s">
        <v>172</v>
      </c>
      <c r="F275" s="362"/>
      <c r="G275" s="362" t="s">
        <v>63</v>
      </c>
      <c r="H275" s="362" t="s">
        <v>63</v>
      </c>
      <c r="I275" s="362" t="s">
        <v>63</v>
      </c>
      <c r="J275" s="362" t="s">
        <v>217</v>
      </c>
      <c r="K275" s="361" t="s">
        <v>1043</v>
      </c>
      <c r="L275" s="362"/>
      <c r="M275" s="362" t="s">
        <v>90</v>
      </c>
      <c r="N275" s="362" t="s">
        <v>180</v>
      </c>
      <c r="O275" s="362"/>
      <c r="P275" s="362" t="s">
        <v>90</v>
      </c>
      <c r="Q275" s="362" t="s">
        <v>90</v>
      </c>
      <c r="R275" s="362"/>
      <c r="S275" s="361"/>
      <c r="T275" s="362"/>
      <c r="U275" s="362"/>
      <c r="V275" s="362" t="s">
        <v>844</v>
      </c>
      <c r="W275" s="362"/>
      <c r="X275" s="362"/>
      <c r="Y275" s="362" t="s">
        <v>45</v>
      </c>
      <c r="Z275" s="362" t="s">
        <v>181</v>
      </c>
      <c r="AA275" s="366">
        <v>45803</v>
      </c>
      <c r="AB275" s="367" t="s">
        <v>1044</v>
      </c>
      <c r="AC275" s="362"/>
      <c r="AD275" s="362"/>
      <c r="AE275" s="362"/>
      <c r="AF275" s="362"/>
      <c r="AG275" s="362"/>
      <c r="AH275" s="362"/>
      <c r="AI275" s="362" t="str">
        <f t="shared" si="4"/>
        <v>472OSS</v>
      </c>
      <c r="AJ275" s="362" t="str">
        <f>VLOOKUP(AI275,Table1[[#All],[CONCAT]:[Tfiber]],2,FALSE)</f>
        <v>Applications/Tools</v>
      </c>
      <c r="AK275" s="362" t="s">
        <v>39</v>
      </c>
      <c r="AL275" s="362" t="s">
        <v>45</v>
      </c>
      <c r="AM275" s="362">
        <f>VLOOKUP(C275,[1]AllOSS!$B:$K,10,0)</f>
        <v>0</v>
      </c>
      <c r="AN275" s="362"/>
      <c r="AO275" s="368">
        <v>45803</v>
      </c>
      <c r="AP275" s="361" t="s">
        <v>1044</v>
      </c>
      <c r="AR275">
        <v>1</v>
      </c>
    </row>
    <row r="276" spans="2:44" ht="15" hidden="1" customHeight="1" x14ac:dyDescent="0.35">
      <c r="B276" s="362">
        <v>274</v>
      </c>
      <c r="C276" s="362" t="s">
        <v>1045</v>
      </c>
      <c r="D276" s="362">
        <v>472</v>
      </c>
      <c r="E276" s="362" t="s">
        <v>172</v>
      </c>
      <c r="F276" s="362"/>
      <c r="G276" s="362" t="s">
        <v>63</v>
      </c>
      <c r="H276" s="362" t="s">
        <v>63</v>
      </c>
      <c r="I276" s="362" t="s">
        <v>63</v>
      </c>
      <c r="J276" s="362" t="s">
        <v>242</v>
      </c>
      <c r="K276" s="361" t="s">
        <v>1046</v>
      </c>
      <c r="L276" s="362"/>
      <c r="M276" s="362" t="s">
        <v>90</v>
      </c>
      <c r="N276" s="362" t="s">
        <v>9</v>
      </c>
      <c r="O276" s="362"/>
      <c r="P276" s="362" t="s">
        <v>90</v>
      </c>
      <c r="Q276" s="362" t="s">
        <v>90</v>
      </c>
      <c r="R276" s="362"/>
      <c r="S276" s="361"/>
      <c r="T276" s="362"/>
      <c r="U276" s="362"/>
      <c r="V276" s="362" t="s">
        <v>844</v>
      </c>
      <c r="W276" s="362"/>
      <c r="X276" s="362"/>
      <c r="Y276" s="362" t="s">
        <v>45</v>
      </c>
      <c r="Z276" s="362" t="s">
        <v>90</v>
      </c>
      <c r="AA276" s="366" t="s">
        <v>90</v>
      </c>
      <c r="AB276" s="367" t="s">
        <v>1047</v>
      </c>
      <c r="AC276" s="362"/>
      <c r="AD276" s="362"/>
      <c r="AE276" s="362"/>
      <c r="AF276" s="362"/>
      <c r="AG276" s="362"/>
      <c r="AH276" s="362"/>
      <c r="AI276" s="362" t="str">
        <f t="shared" si="4"/>
        <v>472OSS</v>
      </c>
      <c r="AJ276" s="362" t="str">
        <f>VLOOKUP(AI276,Table1[[#All],[CONCAT]:[Tfiber]],2,FALSE)</f>
        <v>Applications/Tools</v>
      </c>
      <c r="AK276" s="362" t="s">
        <v>39</v>
      </c>
      <c r="AL276" s="362" t="s">
        <v>45</v>
      </c>
      <c r="AM276" s="362">
        <f>VLOOKUP(C276,[1]AllOSS!$B:$K,10,0)</f>
        <v>0</v>
      </c>
      <c r="AN276" s="362"/>
      <c r="AO276" s="368" t="s">
        <v>90</v>
      </c>
      <c r="AP276" s="361" t="s">
        <v>1047</v>
      </c>
      <c r="AR276">
        <v>1</v>
      </c>
    </row>
    <row r="277" spans="2:44" ht="15" hidden="1" customHeight="1" x14ac:dyDescent="0.35">
      <c r="B277" s="362">
        <v>275</v>
      </c>
      <c r="C277" s="362" t="s">
        <v>1048</v>
      </c>
      <c r="D277" s="362">
        <v>472</v>
      </c>
      <c r="E277" s="362" t="s">
        <v>172</v>
      </c>
      <c r="F277" s="362"/>
      <c r="G277" s="362" t="s">
        <v>63</v>
      </c>
      <c r="H277" s="362" t="s">
        <v>63</v>
      </c>
      <c r="I277" s="362" t="s">
        <v>63</v>
      </c>
      <c r="J277" s="362" t="s">
        <v>242</v>
      </c>
      <c r="K277" s="361" t="s">
        <v>1049</v>
      </c>
      <c r="L277" s="362"/>
      <c r="M277" s="362" t="s">
        <v>90</v>
      </c>
      <c r="N277" s="362" t="s">
        <v>9</v>
      </c>
      <c r="O277" s="362"/>
      <c r="P277" s="362" t="s">
        <v>90</v>
      </c>
      <c r="Q277" s="362" t="s">
        <v>90</v>
      </c>
      <c r="R277" s="362"/>
      <c r="S277" s="361" t="s">
        <v>1050</v>
      </c>
      <c r="T277" s="362"/>
      <c r="U277" s="362"/>
      <c r="V277" s="362" t="s">
        <v>844</v>
      </c>
      <c r="W277" s="362"/>
      <c r="X277" s="362"/>
      <c r="Y277" s="362" t="s">
        <v>48</v>
      </c>
      <c r="Z277" s="362" t="s">
        <v>90</v>
      </c>
      <c r="AA277" s="366" t="s">
        <v>90</v>
      </c>
      <c r="AB277" s="362" t="s">
        <v>90</v>
      </c>
      <c r="AC277" s="362"/>
      <c r="AD277" s="362"/>
      <c r="AE277" s="362"/>
      <c r="AF277" s="362"/>
      <c r="AG277" s="362"/>
      <c r="AH277" s="362"/>
      <c r="AI277" s="362" t="str">
        <f t="shared" si="4"/>
        <v>472OSS</v>
      </c>
      <c r="AJ277" s="362" t="str">
        <f>VLOOKUP(AI277,Table1[[#All],[CONCAT]:[Tfiber]],2,FALSE)</f>
        <v>Applications/Tools</v>
      </c>
      <c r="AK277" s="362" t="s">
        <v>40</v>
      </c>
      <c r="AL277" s="362" t="str">
        <f>VLOOKUP(C277,[1]AllOSS!$B:$G,6,0)</f>
        <v>COMPLETED</v>
      </c>
      <c r="AM277" s="362">
        <f>VLOOKUP(C277,[1]AllOSS!$B:$K,10,0)</f>
        <v>0</v>
      </c>
      <c r="AN277" s="362"/>
      <c r="AO277" s="362"/>
      <c r="AP277" s="361"/>
      <c r="AR277">
        <v>1</v>
      </c>
    </row>
    <row r="278" spans="2:44" ht="15" hidden="1" customHeight="1" x14ac:dyDescent="0.35">
      <c r="B278" s="362">
        <v>276</v>
      </c>
      <c r="C278" s="362" t="s">
        <v>1051</v>
      </c>
      <c r="D278" s="362">
        <v>472</v>
      </c>
      <c r="E278" s="362" t="s">
        <v>172</v>
      </c>
      <c r="F278" s="362"/>
      <c r="G278" s="362" t="s">
        <v>63</v>
      </c>
      <c r="H278" s="362" t="s">
        <v>63</v>
      </c>
      <c r="I278" s="362" t="s">
        <v>63</v>
      </c>
      <c r="J278" s="362" t="s">
        <v>242</v>
      </c>
      <c r="K278" s="361" t="s">
        <v>1052</v>
      </c>
      <c r="L278" s="362"/>
      <c r="M278" s="362" t="s">
        <v>90</v>
      </c>
      <c r="N278" s="362" t="s">
        <v>9</v>
      </c>
      <c r="O278" s="362"/>
      <c r="P278" s="362" t="s">
        <v>90</v>
      </c>
      <c r="Q278" s="362" t="s">
        <v>90</v>
      </c>
      <c r="R278" s="362"/>
      <c r="S278" s="361" t="s">
        <v>1053</v>
      </c>
      <c r="T278" s="362"/>
      <c r="U278" s="362"/>
      <c r="V278" s="362" t="s">
        <v>844</v>
      </c>
      <c r="W278" s="362"/>
      <c r="X278" s="362"/>
      <c r="Y278" s="362" t="s">
        <v>48</v>
      </c>
      <c r="Z278" s="362" t="s">
        <v>90</v>
      </c>
      <c r="AA278" s="366" t="s">
        <v>90</v>
      </c>
      <c r="AB278" s="362" t="s">
        <v>90</v>
      </c>
      <c r="AC278" s="362"/>
      <c r="AD278" s="362"/>
      <c r="AE278" s="362"/>
      <c r="AF278" s="362"/>
      <c r="AG278" s="362"/>
      <c r="AH278" s="362"/>
      <c r="AI278" s="362" t="str">
        <f t="shared" si="4"/>
        <v>472OSS</v>
      </c>
      <c r="AJ278" s="362" t="str">
        <f>VLOOKUP(AI278,Table1[[#All],[CONCAT]:[Tfiber]],2,FALSE)</f>
        <v>Applications/Tools</v>
      </c>
      <c r="AK278" s="362" t="s">
        <v>40</v>
      </c>
      <c r="AL278" s="362" t="str">
        <f>VLOOKUP(C278,[1]AllOSS!$B:$G,6,0)</f>
        <v>COMPLETED</v>
      </c>
      <c r="AM278" s="362" t="str">
        <f>VLOOKUP(C278,[1]AllOSS!$B:$K,10,0)</f>
        <v>09-09-2025: Status available in NNMi &amp; PowerBI. All other atributes available in UOC</v>
      </c>
      <c r="AN278" s="362"/>
      <c r="AO278" s="362"/>
      <c r="AP278" s="361"/>
      <c r="AR278">
        <v>1</v>
      </c>
    </row>
    <row r="279" spans="2:44" ht="15" hidden="1" customHeight="1" x14ac:dyDescent="0.35">
      <c r="B279" s="362">
        <v>277</v>
      </c>
      <c r="C279" s="362" t="s">
        <v>1054</v>
      </c>
      <c r="D279" s="362">
        <v>472</v>
      </c>
      <c r="E279" s="362" t="s">
        <v>172</v>
      </c>
      <c r="F279" s="362"/>
      <c r="G279" s="362" t="s">
        <v>63</v>
      </c>
      <c r="H279" s="362" t="s">
        <v>63</v>
      </c>
      <c r="I279" s="362" t="s">
        <v>63</v>
      </c>
      <c r="J279" s="362" t="s">
        <v>1055</v>
      </c>
      <c r="K279" s="361" t="s">
        <v>1056</v>
      </c>
      <c r="L279" s="362"/>
      <c r="M279" s="362" t="s">
        <v>90</v>
      </c>
      <c r="N279" s="362" t="s">
        <v>9</v>
      </c>
      <c r="O279" s="362"/>
      <c r="P279" s="362" t="s">
        <v>90</v>
      </c>
      <c r="Q279" s="362" t="s">
        <v>90</v>
      </c>
      <c r="R279" s="362"/>
      <c r="S279" s="361" t="s">
        <v>1057</v>
      </c>
      <c r="T279" s="362"/>
      <c r="U279" s="362"/>
      <c r="V279" s="362" t="s">
        <v>844</v>
      </c>
      <c r="W279" s="362"/>
      <c r="X279" s="362"/>
      <c r="Y279" s="362" t="s">
        <v>48</v>
      </c>
      <c r="Z279" s="362" t="s">
        <v>90</v>
      </c>
      <c r="AA279" s="366" t="s">
        <v>90</v>
      </c>
      <c r="AB279" s="362" t="s">
        <v>90</v>
      </c>
      <c r="AC279" s="362"/>
      <c r="AD279" s="362"/>
      <c r="AE279" s="362"/>
      <c r="AF279" s="362"/>
      <c r="AG279" s="362"/>
      <c r="AH279" s="362"/>
      <c r="AI279" s="362" t="str">
        <f t="shared" si="4"/>
        <v>472OSS</v>
      </c>
      <c r="AJ279" s="362" t="str">
        <f>VLOOKUP(AI279,Table1[[#All],[CONCAT]:[Tfiber]],2,FALSE)</f>
        <v>Applications/Tools</v>
      </c>
      <c r="AK279" s="362" t="s">
        <v>40</v>
      </c>
      <c r="AL279" s="362" t="str">
        <f>VLOOKUP(C279,[1]AllOSS!$B:$G,6,0)</f>
        <v>COMPLETED</v>
      </c>
      <c r="AM279" s="362" t="str">
        <f>VLOOKUP(C279,[1]AllOSS!$B:$K,10,0)</f>
        <v>09-09-2025: Security team is already taking care with help of MTR sharma</v>
      </c>
      <c r="AN279" s="362"/>
      <c r="AO279" s="362"/>
      <c r="AP279" s="361"/>
      <c r="AR279">
        <v>1</v>
      </c>
    </row>
    <row r="280" spans="2:44" ht="15" hidden="1" customHeight="1" x14ac:dyDescent="0.35">
      <c r="B280" s="362">
        <v>278</v>
      </c>
      <c r="C280" s="362" t="s">
        <v>1058</v>
      </c>
      <c r="D280" s="362">
        <v>472</v>
      </c>
      <c r="E280" s="362" t="s">
        <v>172</v>
      </c>
      <c r="F280" s="362"/>
      <c r="G280" s="362" t="s">
        <v>63</v>
      </c>
      <c r="H280" s="362" t="s">
        <v>63</v>
      </c>
      <c r="I280" s="362" t="s">
        <v>63</v>
      </c>
      <c r="J280" s="362" t="s">
        <v>14</v>
      </c>
      <c r="K280" s="361" t="s">
        <v>1059</v>
      </c>
      <c r="L280" s="362"/>
      <c r="M280" s="362" t="s">
        <v>90</v>
      </c>
      <c r="N280" s="362" t="s">
        <v>9</v>
      </c>
      <c r="O280" s="362"/>
      <c r="P280" s="362" t="s">
        <v>90</v>
      </c>
      <c r="Q280" s="362" t="s">
        <v>90</v>
      </c>
      <c r="R280" s="362"/>
      <c r="S280" s="361" t="s">
        <v>1060</v>
      </c>
      <c r="T280" s="362"/>
      <c r="U280" s="362"/>
      <c r="V280" s="362" t="s">
        <v>844</v>
      </c>
      <c r="W280" s="362"/>
      <c r="X280" s="362" t="s">
        <v>9</v>
      </c>
      <c r="Y280" s="362" t="s">
        <v>46</v>
      </c>
      <c r="Z280" s="362" t="s">
        <v>90</v>
      </c>
      <c r="AA280" s="366" t="s">
        <v>90</v>
      </c>
      <c r="AB280" s="362" t="s">
        <v>90</v>
      </c>
      <c r="AC280" s="362"/>
      <c r="AD280" s="362"/>
      <c r="AE280" s="362"/>
      <c r="AF280" s="362"/>
      <c r="AG280" s="362"/>
      <c r="AH280" s="362"/>
      <c r="AI280" s="362" t="str">
        <f t="shared" si="4"/>
        <v>472OSS</v>
      </c>
      <c r="AJ280" s="362" t="str">
        <f>VLOOKUP(AI280,Table1[[#All],[CONCAT]:[Tfiber]],2,FALSE)</f>
        <v>Applications/Tools</v>
      </c>
      <c r="AK280" s="362" t="s">
        <v>40</v>
      </c>
      <c r="AL280" s="362" t="str">
        <f>VLOOKUP(C280,[1]AllOSS!$B:$G,6,0)</f>
        <v>OPEN</v>
      </c>
      <c r="AM280" s="362">
        <f>VLOOKUP(C280,[1]AllOSS!$B:$K,10,0)</f>
        <v>0</v>
      </c>
      <c r="AN280" s="362"/>
      <c r="AO280" s="362"/>
      <c r="AP280" s="361"/>
      <c r="AR280">
        <v>1</v>
      </c>
    </row>
    <row r="281" spans="2:44" ht="15" hidden="1" customHeight="1" x14ac:dyDescent="0.35">
      <c r="B281" s="362">
        <v>279</v>
      </c>
      <c r="C281" s="362" t="s">
        <v>1061</v>
      </c>
      <c r="D281" s="362">
        <v>472</v>
      </c>
      <c r="E281" s="362" t="s">
        <v>172</v>
      </c>
      <c r="F281" s="362"/>
      <c r="G281" s="362" t="s">
        <v>63</v>
      </c>
      <c r="H281" s="362" t="s">
        <v>63</v>
      </c>
      <c r="I281" s="362" t="s">
        <v>63</v>
      </c>
      <c r="J281" s="362" t="s">
        <v>1062</v>
      </c>
      <c r="K281" s="361" t="s">
        <v>1063</v>
      </c>
      <c r="L281" s="362"/>
      <c r="M281" s="362" t="s">
        <v>90</v>
      </c>
      <c r="N281" s="362" t="s">
        <v>9</v>
      </c>
      <c r="O281" s="362"/>
      <c r="P281" s="362" t="s">
        <v>90</v>
      </c>
      <c r="Q281" s="362" t="s">
        <v>90</v>
      </c>
      <c r="R281" s="362"/>
      <c r="S281" s="361" t="s">
        <v>995</v>
      </c>
      <c r="T281" s="362"/>
      <c r="U281" s="362"/>
      <c r="V281" s="362" t="s">
        <v>844</v>
      </c>
      <c r="W281" s="362"/>
      <c r="X281" s="362" t="s">
        <v>9</v>
      </c>
      <c r="Y281" s="362" t="s">
        <v>101</v>
      </c>
      <c r="Z281" s="362" t="s">
        <v>90</v>
      </c>
      <c r="AA281" s="366" t="s">
        <v>90</v>
      </c>
      <c r="AB281" s="362" t="s">
        <v>90</v>
      </c>
      <c r="AC281" s="362"/>
      <c r="AD281" s="362"/>
      <c r="AE281" s="362"/>
      <c r="AF281" s="362"/>
      <c r="AG281" s="362"/>
      <c r="AH281" s="362"/>
      <c r="AI281" s="362" t="str">
        <f t="shared" si="4"/>
        <v>472OSS</v>
      </c>
      <c r="AJ281" s="362" t="str">
        <f>VLOOKUP(AI281,Table1[[#All],[CONCAT]:[Tfiber]],2,FALSE)</f>
        <v>Applications/Tools</v>
      </c>
      <c r="AK281" s="362" t="s">
        <v>40</v>
      </c>
      <c r="AL281" s="362" t="str">
        <f>VLOOKUP(C281,[1]AllOSS!$B:$G,6,0)</f>
        <v>DUPLICATE</v>
      </c>
      <c r="AM281" s="362">
        <f>VLOOKUP(C281,[1]AllOSS!$B:$K,10,0)</f>
        <v>0</v>
      </c>
      <c r="AN281" s="362"/>
      <c r="AO281" s="362"/>
      <c r="AP281" s="361"/>
      <c r="AR281">
        <v>1</v>
      </c>
    </row>
    <row r="282" spans="2:44" ht="15" hidden="1" customHeight="1" x14ac:dyDescent="0.35">
      <c r="B282" s="362">
        <v>280</v>
      </c>
      <c r="C282" s="362" t="s">
        <v>1064</v>
      </c>
      <c r="D282" s="362">
        <v>472</v>
      </c>
      <c r="E282" s="362" t="s">
        <v>172</v>
      </c>
      <c r="F282" s="362"/>
      <c r="G282" s="362" t="s">
        <v>63</v>
      </c>
      <c r="H282" s="362" t="s">
        <v>63</v>
      </c>
      <c r="I282" s="362" t="s">
        <v>63</v>
      </c>
      <c r="J282" s="362" t="s">
        <v>242</v>
      </c>
      <c r="K282" s="361" t="s">
        <v>1065</v>
      </c>
      <c r="L282" s="362"/>
      <c r="M282" s="362" t="s">
        <v>90</v>
      </c>
      <c r="N282" s="362" t="s">
        <v>9</v>
      </c>
      <c r="O282" s="362"/>
      <c r="P282" s="362" t="s">
        <v>90</v>
      </c>
      <c r="Q282" s="362" t="s">
        <v>90</v>
      </c>
      <c r="R282" s="362"/>
      <c r="S282" s="361"/>
      <c r="T282" s="362"/>
      <c r="U282" s="362"/>
      <c r="V282" s="362" t="s">
        <v>844</v>
      </c>
      <c r="W282" s="362"/>
      <c r="X282" s="362" t="s">
        <v>9</v>
      </c>
      <c r="Y282" s="362" t="s">
        <v>46</v>
      </c>
      <c r="Z282" s="362" t="s">
        <v>90</v>
      </c>
      <c r="AA282" s="366" t="s">
        <v>90</v>
      </c>
      <c r="AB282" s="362" t="s">
        <v>90</v>
      </c>
      <c r="AC282" s="362"/>
      <c r="AD282" s="362"/>
      <c r="AE282" s="362"/>
      <c r="AF282" s="362"/>
      <c r="AG282" s="362"/>
      <c r="AH282" s="362"/>
      <c r="AI282" s="362" t="str">
        <f t="shared" si="4"/>
        <v>472OSS</v>
      </c>
      <c r="AJ282" s="362" t="str">
        <f>VLOOKUP(AI282,Table1[[#All],[CONCAT]:[Tfiber]],2,FALSE)</f>
        <v>Applications/Tools</v>
      </c>
      <c r="AK282" s="362" t="s">
        <v>40</v>
      </c>
      <c r="AL282" s="362" t="str">
        <f>VLOOKUP(C282,[1]AllOSS!$B:$G,6,0)</f>
        <v>OPEN</v>
      </c>
      <c r="AM282" s="362">
        <f>VLOOKUP(C282,[1]AllOSS!$B:$K,10,0)</f>
        <v>0</v>
      </c>
      <c r="AN282" s="362"/>
      <c r="AO282" s="362"/>
      <c r="AP282" s="361" t="e">
        <v>#N/A</v>
      </c>
      <c r="AR282">
        <v>1</v>
      </c>
    </row>
    <row r="283" spans="2:44" ht="15" hidden="1" customHeight="1" x14ac:dyDescent="0.35">
      <c r="B283" s="362">
        <v>281</v>
      </c>
      <c r="C283" s="362" t="s">
        <v>1066</v>
      </c>
      <c r="D283" s="362">
        <v>472</v>
      </c>
      <c r="E283" s="362" t="s">
        <v>172</v>
      </c>
      <c r="F283" s="362"/>
      <c r="G283" s="362" t="s">
        <v>63</v>
      </c>
      <c r="H283" s="362" t="s">
        <v>63</v>
      </c>
      <c r="I283" s="362" t="s">
        <v>63</v>
      </c>
      <c r="J283" s="362" t="s">
        <v>242</v>
      </c>
      <c r="K283" s="361" t="s">
        <v>1067</v>
      </c>
      <c r="L283" s="362"/>
      <c r="M283" s="362" t="s">
        <v>90</v>
      </c>
      <c r="N283" s="362" t="s">
        <v>9</v>
      </c>
      <c r="O283" s="362"/>
      <c r="P283" s="362" t="s">
        <v>90</v>
      </c>
      <c r="Q283" s="362" t="s">
        <v>90</v>
      </c>
      <c r="R283" s="362"/>
      <c r="S283" s="365" t="s">
        <v>1068</v>
      </c>
      <c r="T283" s="362"/>
      <c r="U283" s="362"/>
      <c r="V283" s="362" t="s">
        <v>844</v>
      </c>
      <c r="W283" s="362"/>
      <c r="X283" s="362"/>
      <c r="Y283" s="362" t="s">
        <v>48</v>
      </c>
      <c r="Z283" s="362" t="s">
        <v>90</v>
      </c>
      <c r="AA283" s="366" t="s">
        <v>90</v>
      </c>
      <c r="AB283" s="362" t="s">
        <v>90</v>
      </c>
      <c r="AC283" s="362"/>
      <c r="AD283" s="362"/>
      <c r="AE283" s="362"/>
      <c r="AF283" s="362"/>
      <c r="AG283" s="362"/>
      <c r="AH283" s="362"/>
      <c r="AI283" s="362" t="str">
        <f t="shared" si="4"/>
        <v>472OSS</v>
      </c>
      <c r="AJ283" s="362" t="str">
        <f>VLOOKUP(AI283,Table1[[#All],[CONCAT]:[Tfiber]],2,FALSE)</f>
        <v>Applications/Tools</v>
      </c>
      <c r="AK283" s="362" t="s">
        <v>40</v>
      </c>
      <c r="AL283" s="362" t="str">
        <f>VLOOKUP(C283,[1]AllOSS!$B:$G,6,0)</f>
        <v>COMPLETED</v>
      </c>
      <c r="AM283" s="362" t="str">
        <f>VLOOKUP(C283,[1]AllOSS!$B:$K,10,0)</f>
        <v>15-09-2025: Demostrated in the Demo/UAT call</v>
      </c>
      <c r="AN283" s="362"/>
      <c r="AO283" s="362"/>
      <c r="AP283" s="361" t="e">
        <v>#VALUE!</v>
      </c>
      <c r="AR283">
        <v>1</v>
      </c>
    </row>
    <row r="284" spans="2:44" ht="15" hidden="1" customHeight="1" x14ac:dyDescent="0.35">
      <c r="B284" s="362">
        <v>282</v>
      </c>
      <c r="C284" s="362" t="s">
        <v>1069</v>
      </c>
      <c r="D284" s="362">
        <v>472</v>
      </c>
      <c r="E284" s="362" t="s">
        <v>172</v>
      </c>
      <c r="F284" s="362"/>
      <c r="G284" s="362" t="s">
        <v>63</v>
      </c>
      <c r="H284" s="362" t="s">
        <v>63</v>
      </c>
      <c r="I284" s="362" t="s">
        <v>63</v>
      </c>
      <c r="J284" s="362" t="s">
        <v>1070</v>
      </c>
      <c r="K284" s="361" t="s">
        <v>1071</v>
      </c>
      <c r="L284" s="362"/>
      <c r="M284" s="362" t="s">
        <v>90</v>
      </c>
      <c r="N284" s="362" t="s">
        <v>9</v>
      </c>
      <c r="O284" s="362"/>
      <c r="P284" s="362" t="s">
        <v>90</v>
      </c>
      <c r="Q284" s="362" t="s">
        <v>90</v>
      </c>
      <c r="R284" s="362"/>
      <c r="S284" s="361"/>
      <c r="T284" s="362"/>
      <c r="U284" s="362"/>
      <c r="V284" s="362" t="s">
        <v>844</v>
      </c>
      <c r="W284" s="362"/>
      <c r="X284" s="362"/>
      <c r="Y284" s="362" t="s">
        <v>48</v>
      </c>
      <c r="Z284" s="362" t="s">
        <v>90</v>
      </c>
      <c r="AA284" s="366" t="s">
        <v>90</v>
      </c>
      <c r="AB284" s="362" t="s">
        <v>90</v>
      </c>
      <c r="AC284" s="362"/>
      <c r="AD284" s="362"/>
      <c r="AE284" s="362"/>
      <c r="AF284" s="362"/>
      <c r="AG284" s="362"/>
      <c r="AH284" s="362"/>
      <c r="AI284" s="362" t="str">
        <f t="shared" si="4"/>
        <v>472OSS</v>
      </c>
      <c r="AJ284" s="362" t="str">
        <f>VLOOKUP(AI284,Table1[[#All],[CONCAT]:[Tfiber]],2,FALSE)</f>
        <v>Applications/Tools</v>
      </c>
      <c r="AK284" s="362" t="s">
        <v>40</v>
      </c>
      <c r="AL284" s="362" t="str">
        <f>VLOOKUP(C284,[1]AllOSS!$B:$G,6,0)</f>
        <v>COMPLETED</v>
      </c>
      <c r="AM284" s="362" t="str">
        <f>VLOOKUP(C284,[1]AllOSS!$B:$K,10,0)</f>
        <v>pending</v>
      </c>
      <c r="AN284" s="362"/>
      <c r="AO284" s="362"/>
      <c r="AP284" s="361" t="e">
        <v>#VALUE!</v>
      </c>
      <c r="AR284">
        <v>1</v>
      </c>
    </row>
    <row r="285" spans="2:44" ht="15" hidden="1" customHeight="1" x14ac:dyDescent="0.35">
      <c r="B285" s="362">
        <v>283</v>
      </c>
      <c r="C285" s="362" t="s">
        <v>1072</v>
      </c>
      <c r="D285" s="362">
        <v>472</v>
      </c>
      <c r="E285" s="362" t="s">
        <v>172</v>
      </c>
      <c r="F285" s="362"/>
      <c r="G285" s="362" t="s">
        <v>63</v>
      </c>
      <c r="H285" s="362" t="s">
        <v>63</v>
      </c>
      <c r="I285" s="362" t="s">
        <v>63</v>
      </c>
      <c r="J285" s="362" t="s">
        <v>1070</v>
      </c>
      <c r="K285" s="361" t="s">
        <v>1073</v>
      </c>
      <c r="L285" s="362"/>
      <c r="M285" s="362" t="s">
        <v>90</v>
      </c>
      <c r="N285" s="362" t="s">
        <v>9</v>
      </c>
      <c r="O285" s="362"/>
      <c r="P285" s="362" t="s">
        <v>90</v>
      </c>
      <c r="Q285" s="362" t="s">
        <v>90</v>
      </c>
      <c r="R285" s="362"/>
      <c r="S285" s="361" t="s">
        <v>1074</v>
      </c>
      <c r="T285" s="362"/>
      <c r="U285" s="362"/>
      <c r="V285" s="362" t="s">
        <v>844</v>
      </c>
      <c r="W285" s="362"/>
      <c r="X285" s="362" t="s">
        <v>9</v>
      </c>
      <c r="Y285" s="362" t="s">
        <v>46</v>
      </c>
      <c r="Z285" s="362" t="s">
        <v>90</v>
      </c>
      <c r="AA285" s="366" t="s">
        <v>90</v>
      </c>
      <c r="AB285" s="362" t="s">
        <v>90</v>
      </c>
      <c r="AC285" s="362"/>
      <c r="AD285" s="362"/>
      <c r="AE285" s="362"/>
      <c r="AF285" s="362"/>
      <c r="AG285" s="362"/>
      <c r="AH285" s="362"/>
      <c r="AI285" s="362" t="str">
        <f t="shared" si="4"/>
        <v>472OSS</v>
      </c>
      <c r="AJ285" s="362" t="str">
        <f>VLOOKUP(AI285,Table1[[#All],[CONCAT]:[Tfiber]],2,FALSE)</f>
        <v>Applications/Tools</v>
      </c>
      <c r="AK285" s="362" t="s">
        <v>40</v>
      </c>
      <c r="AL285" s="362" t="str">
        <f>VLOOKUP(C285,[1]AllOSS!$B:$G,6,0)</f>
        <v>NOT-FEASIBLE</v>
      </c>
      <c r="AM285" s="362">
        <f>VLOOKUP(C285,[1]AllOSS!$B:$K,10,0)</f>
        <v>0</v>
      </c>
      <c r="AN285" s="362"/>
      <c r="AO285" s="362"/>
      <c r="AP285" s="361"/>
      <c r="AR285">
        <v>1</v>
      </c>
    </row>
    <row r="286" spans="2:44" ht="15" hidden="1" customHeight="1" x14ac:dyDescent="0.35">
      <c r="B286" s="362">
        <v>284</v>
      </c>
      <c r="C286" s="362" t="s">
        <v>1075</v>
      </c>
      <c r="D286" s="362">
        <v>472</v>
      </c>
      <c r="E286" s="362" t="s">
        <v>172</v>
      </c>
      <c r="F286" s="362"/>
      <c r="G286" s="362" t="s">
        <v>63</v>
      </c>
      <c r="H286" s="362" t="s">
        <v>63</v>
      </c>
      <c r="I286" s="362" t="s">
        <v>63</v>
      </c>
      <c r="J286" s="362" t="s">
        <v>1070</v>
      </c>
      <c r="K286" s="361" t="s">
        <v>1076</v>
      </c>
      <c r="L286" s="362"/>
      <c r="M286" s="362" t="s">
        <v>90</v>
      </c>
      <c r="N286" s="362" t="s">
        <v>9</v>
      </c>
      <c r="O286" s="362"/>
      <c r="P286" s="362" t="s">
        <v>90</v>
      </c>
      <c r="Q286" s="362" t="s">
        <v>90</v>
      </c>
      <c r="R286" s="362"/>
      <c r="S286" s="361" t="s">
        <v>1077</v>
      </c>
      <c r="T286" s="362"/>
      <c r="U286" s="362"/>
      <c r="V286" s="362" t="s">
        <v>844</v>
      </c>
      <c r="W286" s="362"/>
      <c r="X286" s="362"/>
      <c r="Y286" s="362" t="s">
        <v>48</v>
      </c>
      <c r="Z286" s="362" t="s">
        <v>90</v>
      </c>
      <c r="AA286" s="366" t="s">
        <v>90</v>
      </c>
      <c r="AB286" s="362" t="s">
        <v>90</v>
      </c>
      <c r="AC286" s="362"/>
      <c r="AD286" s="362"/>
      <c r="AE286" s="362"/>
      <c r="AF286" s="362"/>
      <c r="AG286" s="362"/>
      <c r="AH286" s="362"/>
      <c r="AI286" s="362" t="str">
        <f t="shared" si="4"/>
        <v>472OSS</v>
      </c>
      <c r="AJ286" s="362" t="str">
        <f>VLOOKUP(AI286,Table1[[#All],[CONCAT]:[Tfiber]],2,FALSE)</f>
        <v>Applications/Tools</v>
      </c>
      <c r="AK286" s="362" t="s">
        <v>40</v>
      </c>
      <c r="AL286" s="362" t="str">
        <f>VLOOKUP(C286,[1]AllOSS!$B:$G,6,0)</f>
        <v>COMPLETED</v>
      </c>
      <c r="AM286" s="362" t="str">
        <f>VLOOKUP(C286,[1]AllOSS!$B:$K,10,0)</f>
        <v>09-09-2025: user can download reports as on his requirement - TT report</v>
      </c>
      <c r="AN286" s="362"/>
      <c r="AO286" s="362"/>
      <c r="AP286" s="361"/>
      <c r="AR286">
        <v>1</v>
      </c>
    </row>
    <row r="287" spans="2:44" ht="15" hidden="1" customHeight="1" x14ac:dyDescent="0.35">
      <c r="B287" s="362">
        <v>285</v>
      </c>
      <c r="C287" s="362" t="s">
        <v>1078</v>
      </c>
      <c r="D287" s="362">
        <v>472</v>
      </c>
      <c r="E287" s="362" t="s">
        <v>172</v>
      </c>
      <c r="F287" s="362"/>
      <c r="G287" s="362" t="s">
        <v>63</v>
      </c>
      <c r="H287" s="362" t="s">
        <v>63</v>
      </c>
      <c r="I287" s="362" t="s">
        <v>63</v>
      </c>
      <c r="J287" s="362" t="s">
        <v>1070</v>
      </c>
      <c r="K287" s="361" t="s">
        <v>1079</v>
      </c>
      <c r="L287" s="362"/>
      <c r="M287" s="362" t="s">
        <v>90</v>
      </c>
      <c r="N287" s="362" t="s">
        <v>9</v>
      </c>
      <c r="O287" s="362"/>
      <c r="P287" s="362" t="s">
        <v>90</v>
      </c>
      <c r="Q287" s="362" t="s">
        <v>90</v>
      </c>
      <c r="R287" s="362"/>
      <c r="S287" s="361" t="s">
        <v>1080</v>
      </c>
      <c r="T287" s="362"/>
      <c r="U287" s="362"/>
      <c r="V287" s="362" t="s">
        <v>844</v>
      </c>
      <c r="W287" s="362"/>
      <c r="X287" s="362"/>
      <c r="Y287" s="362" t="s">
        <v>48</v>
      </c>
      <c r="Z287" s="362" t="s">
        <v>90</v>
      </c>
      <c r="AA287" s="366" t="s">
        <v>90</v>
      </c>
      <c r="AB287" s="362" t="s">
        <v>90</v>
      </c>
      <c r="AC287" s="362"/>
      <c r="AD287" s="362"/>
      <c r="AE287" s="362"/>
      <c r="AF287" s="362"/>
      <c r="AG287" s="362"/>
      <c r="AH287" s="362"/>
      <c r="AI287" s="362" t="str">
        <f t="shared" si="4"/>
        <v>472OSS</v>
      </c>
      <c r="AJ287" s="362" t="str">
        <f>VLOOKUP(AI287,Table1[[#All],[CONCAT]:[Tfiber]],2,FALSE)</f>
        <v>Applications/Tools</v>
      </c>
      <c r="AK287" s="362" t="s">
        <v>40</v>
      </c>
      <c r="AL287" s="362" t="str">
        <f>VLOOKUP(C287,[1]AllOSS!$B:$G,6,0)</f>
        <v>COMPLETED</v>
      </c>
      <c r="AM287" s="362" t="str">
        <f>VLOOKUP(C287,[1]AllOSS!$B:$K,10,0)</f>
        <v>closure</v>
      </c>
      <c r="AN287" s="362"/>
      <c r="AO287" s="362"/>
      <c r="AP287" s="361"/>
      <c r="AR287">
        <v>1</v>
      </c>
    </row>
    <row r="288" spans="2:44" ht="15" hidden="1" customHeight="1" x14ac:dyDescent="0.35">
      <c r="B288" s="362">
        <v>286</v>
      </c>
      <c r="C288" s="362" t="s">
        <v>1081</v>
      </c>
      <c r="D288" s="362">
        <v>472</v>
      </c>
      <c r="E288" s="362" t="s">
        <v>172</v>
      </c>
      <c r="F288" s="362"/>
      <c r="G288" s="362" t="s">
        <v>63</v>
      </c>
      <c r="H288" s="362" t="s">
        <v>63</v>
      </c>
      <c r="I288" s="362" t="s">
        <v>63</v>
      </c>
      <c r="J288" s="362" t="s">
        <v>242</v>
      </c>
      <c r="K288" s="361" t="s">
        <v>1082</v>
      </c>
      <c r="L288" s="362"/>
      <c r="M288" s="362" t="s">
        <v>90</v>
      </c>
      <c r="N288" s="362" t="s">
        <v>9</v>
      </c>
      <c r="O288" s="362"/>
      <c r="P288" s="362" t="s">
        <v>90</v>
      </c>
      <c r="Q288" s="362" t="s">
        <v>90</v>
      </c>
      <c r="R288" s="362"/>
      <c r="S288" s="361" t="s">
        <v>1083</v>
      </c>
      <c r="T288" s="362"/>
      <c r="U288" s="362"/>
      <c r="V288" s="362" t="s">
        <v>844</v>
      </c>
      <c r="W288" s="362"/>
      <c r="X288" s="362" t="s">
        <v>9</v>
      </c>
      <c r="Y288" s="362" t="s">
        <v>46</v>
      </c>
      <c r="Z288" s="362" t="s">
        <v>90</v>
      </c>
      <c r="AA288" s="366" t="s">
        <v>90</v>
      </c>
      <c r="AB288" s="362" t="s">
        <v>90</v>
      </c>
      <c r="AC288" s="362"/>
      <c r="AD288" s="362"/>
      <c r="AE288" s="362"/>
      <c r="AF288" s="362"/>
      <c r="AG288" s="362"/>
      <c r="AH288" s="362"/>
      <c r="AI288" s="362" t="str">
        <f t="shared" si="4"/>
        <v>472OSS</v>
      </c>
      <c r="AJ288" s="362" t="str">
        <f>VLOOKUP(AI288,Table1[[#All],[CONCAT]:[Tfiber]],2,FALSE)</f>
        <v>Applications/Tools</v>
      </c>
      <c r="AK288" s="362" t="s">
        <v>40</v>
      </c>
      <c r="AL288" s="362" t="str">
        <f>VLOOKUP(C288,[1]AllOSS!$B:$G,6,0)</f>
        <v>OPEN</v>
      </c>
      <c r="AM288" s="362">
        <f>VLOOKUP(C288,[1]AllOSS!$B:$K,10,0)</f>
        <v>0</v>
      </c>
      <c r="AN288" s="362"/>
      <c r="AO288" s="362"/>
      <c r="AP288" s="361"/>
      <c r="AR288">
        <v>1</v>
      </c>
    </row>
    <row r="289" spans="2:44" ht="15" hidden="1" customHeight="1" x14ac:dyDescent="0.35">
      <c r="B289" s="362">
        <v>287</v>
      </c>
      <c r="C289" s="362" t="s">
        <v>1084</v>
      </c>
      <c r="D289" s="362">
        <v>472</v>
      </c>
      <c r="E289" s="362" t="s">
        <v>172</v>
      </c>
      <c r="F289" s="362"/>
      <c r="G289" s="362"/>
      <c r="H289" s="362" t="s">
        <v>1085</v>
      </c>
      <c r="I289" s="362" t="s">
        <v>63</v>
      </c>
      <c r="J289" s="362" t="s">
        <v>242</v>
      </c>
      <c r="K289" s="361" t="s">
        <v>1086</v>
      </c>
      <c r="L289" s="361"/>
      <c r="M289" s="362" t="s">
        <v>90</v>
      </c>
      <c r="N289" s="362" t="s">
        <v>9</v>
      </c>
      <c r="O289" s="362"/>
      <c r="P289" s="362" t="s">
        <v>90</v>
      </c>
      <c r="Q289" s="362" t="s">
        <v>90</v>
      </c>
      <c r="R289" s="362"/>
      <c r="S289" s="361"/>
      <c r="T289" s="362"/>
      <c r="U289" s="362"/>
      <c r="V289" s="362" t="s">
        <v>125</v>
      </c>
      <c r="W289" s="362"/>
      <c r="X289" s="362"/>
      <c r="Y289" s="362" t="s">
        <v>45</v>
      </c>
      <c r="Z289" s="362" t="s">
        <v>181</v>
      </c>
      <c r="AA289" s="366">
        <v>45843</v>
      </c>
      <c r="AB289" s="367" t="s">
        <v>1087</v>
      </c>
      <c r="AC289" s="362"/>
      <c r="AD289" s="362"/>
      <c r="AE289" s="362"/>
      <c r="AF289" s="362"/>
      <c r="AG289" s="362"/>
      <c r="AH289" s="362"/>
      <c r="AI289" s="362" t="str">
        <f t="shared" si="4"/>
        <v>472OSS</v>
      </c>
      <c r="AJ289" s="362" t="str">
        <f>VLOOKUP(AI289,Table1[[#All],[CONCAT]:[Tfiber]],2,FALSE)</f>
        <v>Applications/Tools</v>
      </c>
      <c r="AK289" s="362" t="s">
        <v>39</v>
      </c>
      <c r="AL289" s="362"/>
      <c r="AM289" s="362"/>
      <c r="AN289" s="362"/>
      <c r="AO289" s="368">
        <v>45843</v>
      </c>
      <c r="AP289" s="361" t="s">
        <v>1087</v>
      </c>
      <c r="AR289">
        <v>1</v>
      </c>
    </row>
    <row r="290" spans="2:44" ht="15" hidden="1" customHeight="1" x14ac:dyDescent="0.35">
      <c r="B290" s="362">
        <v>288</v>
      </c>
      <c r="C290" s="362" t="s">
        <v>1088</v>
      </c>
      <c r="D290" s="362">
        <v>472</v>
      </c>
      <c r="E290" s="362" t="s">
        <v>172</v>
      </c>
      <c r="F290" s="362"/>
      <c r="G290" s="362" t="s">
        <v>63</v>
      </c>
      <c r="H290" s="362" t="s">
        <v>63</v>
      </c>
      <c r="I290" s="362" t="s">
        <v>63</v>
      </c>
      <c r="J290" s="362" t="s">
        <v>242</v>
      </c>
      <c r="K290" s="361" t="s">
        <v>1089</v>
      </c>
      <c r="L290" s="362"/>
      <c r="M290" s="362" t="s">
        <v>90</v>
      </c>
      <c r="N290" s="362" t="s">
        <v>9</v>
      </c>
      <c r="O290" s="362"/>
      <c r="P290" s="362" t="s">
        <v>90</v>
      </c>
      <c r="Q290" s="362" t="s">
        <v>90</v>
      </c>
      <c r="R290" s="362"/>
      <c r="S290" s="361" t="s">
        <v>1090</v>
      </c>
      <c r="T290" s="362"/>
      <c r="U290" s="362"/>
      <c r="V290" s="362" t="s">
        <v>844</v>
      </c>
      <c r="W290" s="362"/>
      <c r="X290" s="362"/>
      <c r="Y290" s="362" t="s">
        <v>48</v>
      </c>
      <c r="Z290" s="362" t="s">
        <v>90</v>
      </c>
      <c r="AA290" s="366" t="s">
        <v>90</v>
      </c>
      <c r="AB290" s="362" t="s">
        <v>90</v>
      </c>
      <c r="AC290" s="362"/>
      <c r="AD290" s="362"/>
      <c r="AE290" s="362"/>
      <c r="AF290" s="362"/>
      <c r="AG290" s="362"/>
      <c r="AH290" s="362"/>
      <c r="AI290" s="362" t="str">
        <f t="shared" si="4"/>
        <v>472OSS</v>
      </c>
      <c r="AJ290" s="362" t="str">
        <f>VLOOKUP(AI290,Table1[[#All],[CONCAT]:[Tfiber]],2,FALSE)</f>
        <v>Applications/Tools</v>
      </c>
      <c r="AK290" s="362" t="s">
        <v>40</v>
      </c>
      <c r="AL290" s="362" t="str">
        <f>VLOOKUP(C290,[1]AllOSS!$B:$G,6,0)</f>
        <v>COMPLETED</v>
      </c>
      <c r="AM290" s="362">
        <f>VLOOKUP(C290,[1]AllOSS!$B:$K,10,0)</f>
        <v>0</v>
      </c>
      <c r="AN290" s="362"/>
      <c r="AO290" s="362"/>
      <c r="AP290" s="361"/>
      <c r="AR290">
        <v>1</v>
      </c>
    </row>
    <row r="291" spans="2:44" ht="15" hidden="1" customHeight="1" x14ac:dyDescent="0.35">
      <c r="B291" s="362">
        <v>289</v>
      </c>
      <c r="C291" s="362" t="s">
        <v>1091</v>
      </c>
      <c r="D291" s="362">
        <v>472</v>
      </c>
      <c r="E291" s="362" t="s">
        <v>172</v>
      </c>
      <c r="F291" s="362"/>
      <c r="G291" s="362" t="s">
        <v>63</v>
      </c>
      <c r="H291" s="362" t="s">
        <v>63</v>
      </c>
      <c r="I291" s="362" t="s">
        <v>63</v>
      </c>
      <c r="J291" s="362" t="s">
        <v>242</v>
      </c>
      <c r="K291" s="361" t="s">
        <v>1092</v>
      </c>
      <c r="L291" s="362"/>
      <c r="M291" s="362" t="s">
        <v>90</v>
      </c>
      <c r="N291" s="362" t="s">
        <v>9</v>
      </c>
      <c r="O291" s="362"/>
      <c r="P291" s="362" t="s">
        <v>90</v>
      </c>
      <c r="Q291" s="362" t="s">
        <v>90</v>
      </c>
      <c r="R291" s="362"/>
      <c r="S291" s="361" t="s">
        <v>1093</v>
      </c>
      <c r="T291" s="362"/>
      <c r="U291" s="362"/>
      <c r="V291" s="362" t="s">
        <v>844</v>
      </c>
      <c r="W291" s="362"/>
      <c r="X291" s="362"/>
      <c r="Y291" s="362" t="s">
        <v>48</v>
      </c>
      <c r="Z291" s="362" t="s">
        <v>90</v>
      </c>
      <c r="AA291" s="366" t="s">
        <v>90</v>
      </c>
      <c r="AB291" s="362" t="s">
        <v>90</v>
      </c>
      <c r="AC291" s="362"/>
      <c r="AD291" s="362"/>
      <c r="AE291" s="362"/>
      <c r="AF291" s="362"/>
      <c r="AG291" s="362"/>
      <c r="AH291" s="362"/>
      <c r="AI291" s="362" t="str">
        <f t="shared" si="4"/>
        <v>472OSS</v>
      </c>
      <c r="AJ291" s="362" t="str">
        <f>VLOOKUP(AI291,Table1[[#All],[CONCAT]:[Tfiber]],2,FALSE)</f>
        <v>Applications/Tools</v>
      </c>
      <c r="AK291" s="362" t="s">
        <v>40</v>
      </c>
      <c r="AL291" s="362" t="str">
        <f>VLOOKUP(C291,[1]AllOSS!$B:$G,6,0)</f>
        <v>COMPLETED</v>
      </c>
      <c r="AM291" s="362" t="str">
        <f>VLOOKUP(C291,[1]AllOSS!$B:$K,10,0)</f>
        <v>pending</v>
      </c>
      <c r="AN291" s="362"/>
      <c r="AO291" s="362"/>
      <c r="AP291" s="361"/>
      <c r="AR291">
        <v>1</v>
      </c>
    </row>
    <row r="292" spans="2:44" ht="15" hidden="1" customHeight="1" x14ac:dyDescent="0.35">
      <c r="B292" s="362">
        <v>290</v>
      </c>
      <c r="C292" s="362" t="s">
        <v>1094</v>
      </c>
      <c r="D292" s="362">
        <v>472</v>
      </c>
      <c r="E292" s="362" t="s">
        <v>172</v>
      </c>
      <c r="F292" s="362"/>
      <c r="G292" s="362" t="s">
        <v>63</v>
      </c>
      <c r="H292" s="362" t="s">
        <v>63</v>
      </c>
      <c r="I292" s="362" t="s">
        <v>63</v>
      </c>
      <c r="J292" s="362" t="s">
        <v>1070</v>
      </c>
      <c r="K292" s="361" t="s">
        <v>1095</v>
      </c>
      <c r="L292" s="362"/>
      <c r="M292" s="362" t="s">
        <v>90</v>
      </c>
      <c r="N292" s="362" t="s">
        <v>9</v>
      </c>
      <c r="O292" s="362"/>
      <c r="P292" s="362" t="s">
        <v>90</v>
      </c>
      <c r="Q292" s="362" t="s">
        <v>90</v>
      </c>
      <c r="R292" s="362"/>
      <c r="S292" s="361" t="s">
        <v>1096</v>
      </c>
      <c r="T292" s="362"/>
      <c r="U292" s="362"/>
      <c r="V292" s="362" t="s">
        <v>844</v>
      </c>
      <c r="W292" s="362"/>
      <c r="X292" s="362"/>
      <c r="Y292" s="362" t="s">
        <v>48</v>
      </c>
      <c r="Z292" s="362" t="s">
        <v>90</v>
      </c>
      <c r="AA292" s="366" t="s">
        <v>90</v>
      </c>
      <c r="AB292" s="363" t="s">
        <v>90</v>
      </c>
      <c r="AC292" s="362"/>
      <c r="AD292" s="362"/>
      <c r="AE292" s="362"/>
      <c r="AF292" s="362"/>
      <c r="AG292" s="362"/>
      <c r="AH292" s="362"/>
      <c r="AI292" s="362" t="str">
        <f t="shared" si="4"/>
        <v>472OSS</v>
      </c>
      <c r="AJ292" s="362" t="str">
        <f>VLOOKUP(AI292,Table1[[#All],[CONCAT]:[Tfiber]],2,FALSE)</f>
        <v>Applications/Tools</v>
      </c>
      <c r="AK292" s="362" t="s">
        <v>40</v>
      </c>
      <c r="AL292" s="362" t="str">
        <f>VLOOKUP(C292,[1]AllOSS!$B:$G,6,0)</f>
        <v>COMPLETED</v>
      </c>
      <c r="AM292" s="362">
        <f>VLOOKUP(C292,[1]AllOSS!$B:$K,10,0)</f>
        <v>0</v>
      </c>
      <c r="AN292" s="362"/>
      <c r="AO292" s="362"/>
      <c r="AP292" s="361"/>
      <c r="AR292">
        <v>1</v>
      </c>
    </row>
    <row r="293" spans="2:44" ht="15" hidden="1" customHeight="1" x14ac:dyDescent="0.35">
      <c r="B293" s="362">
        <v>291</v>
      </c>
      <c r="C293" s="362" t="s">
        <v>1097</v>
      </c>
      <c r="D293" s="362">
        <v>472</v>
      </c>
      <c r="E293" s="362" t="s">
        <v>172</v>
      </c>
      <c r="F293" s="362"/>
      <c r="G293" s="362" t="s">
        <v>63</v>
      </c>
      <c r="H293" s="362" t="s">
        <v>63</v>
      </c>
      <c r="I293" s="362" t="s">
        <v>63</v>
      </c>
      <c r="J293" s="362" t="s">
        <v>242</v>
      </c>
      <c r="K293" s="361" t="s">
        <v>1098</v>
      </c>
      <c r="L293" s="362"/>
      <c r="M293" s="362" t="s">
        <v>90</v>
      </c>
      <c r="N293" s="362" t="s">
        <v>9</v>
      </c>
      <c r="O293" s="362"/>
      <c r="P293" s="362" t="s">
        <v>90</v>
      </c>
      <c r="Q293" s="362" t="s">
        <v>90</v>
      </c>
      <c r="R293" s="362"/>
      <c r="S293" s="361" t="s">
        <v>1099</v>
      </c>
      <c r="T293" s="362"/>
      <c r="U293" s="362"/>
      <c r="V293" s="362" t="s">
        <v>844</v>
      </c>
      <c r="W293" s="362"/>
      <c r="X293" s="362"/>
      <c r="Y293" s="362" t="s">
        <v>48</v>
      </c>
      <c r="Z293" s="362" t="s">
        <v>90</v>
      </c>
      <c r="AA293" s="366" t="s">
        <v>90</v>
      </c>
      <c r="AB293" s="362" t="s">
        <v>90</v>
      </c>
      <c r="AC293" s="362"/>
      <c r="AD293" s="362"/>
      <c r="AE293" s="362"/>
      <c r="AF293" s="362"/>
      <c r="AG293" s="362"/>
      <c r="AH293" s="362"/>
      <c r="AI293" s="362" t="str">
        <f t="shared" si="4"/>
        <v>472OSS</v>
      </c>
      <c r="AJ293" s="362" t="str">
        <f>VLOOKUP(AI293,Table1[[#All],[CONCAT]:[Tfiber]],2,FALSE)</f>
        <v>Applications/Tools</v>
      </c>
      <c r="AK293" s="362" t="s">
        <v>40</v>
      </c>
      <c r="AL293" s="362" t="str">
        <f>VLOOKUP(C293,[1]AllOSS!$B:$G,6,0)</f>
        <v>COMPLETED</v>
      </c>
      <c r="AM293" s="362">
        <f>VLOOKUP(C293,[1]AllOSS!$B:$K,10,0)</f>
        <v>0</v>
      </c>
      <c r="AN293" s="362"/>
      <c r="AO293" s="362"/>
      <c r="AP293" s="361"/>
      <c r="AR293">
        <v>1</v>
      </c>
    </row>
    <row r="294" spans="2:44" ht="15" hidden="1" customHeight="1" x14ac:dyDescent="0.35">
      <c r="B294" s="362">
        <v>292</v>
      </c>
      <c r="C294" s="362" t="s">
        <v>1100</v>
      </c>
      <c r="D294" s="362">
        <v>472</v>
      </c>
      <c r="E294" s="362" t="s">
        <v>172</v>
      </c>
      <c r="F294" s="362"/>
      <c r="G294" s="362" t="s">
        <v>63</v>
      </c>
      <c r="H294" s="362" t="s">
        <v>63</v>
      </c>
      <c r="I294" s="362" t="s">
        <v>63</v>
      </c>
      <c r="J294" s="362" t="s">
        <v>1070</v>
      </c>
      <c r="K294" s="361" t="s">
        <v>1101</v>
      </c>
      <c r="L294" s="362"/>
      <c r="M294" s="362" t="s">
        <v>90</v>
      </c>
      <c r="N294" s="362" t="s">
        <v>9</v>
      </c>
      <c r="O294" s="362"/>
      <c r="P294" s="362" t="s">
        <v>90</v>
      </c>
      <c r="Q294" s="362" t="s">
        <v>90</v>
      </c>
      <c r="R294" s="362"/>
      <c r="S294" s="361" t="s">
        <v>1102</v>
      </c>
      <c r="T294" s="362"/>
      <c r="U294" s="362"/>
      <c r="V294" s="362" t="s">
        <v>844</v>
      </c>
      <c r="W294" s="362"/>
      <c r="X294" s="362"/>
      <c r="Y294" s="362" t="s">
        <v>48</v>
      </c>
      <c r="Z294" s="362" t="s">
        <v>90</v>
      </c>
      <c r="AA294" s="366" t="s">
        <v>90</v>
      </c>
      <c r="AB294" s="362" t="s">
        <v>90</v>
      </c>
      <c r="AC294" s="362"/>
      <c r="AD294" s="362"/>
      <c r="AE294" s="362"/>
      <c r="AF294" s="362"/>
      <c r="AG294" s="362"/>
      <c r="AH294" s="362"/>
      <c r="AI294" s="362" t="str">
        <f t="shared" si="4"/>
        <v>472OSS</v>
      </c>
      <c r="AJ294" s="362" t="str">
        <f>VLOOKUP(AI294,Table1[[#All],[CONCAT]:[Tfiber]],2,FALSE)</f>
        <v>Applications/Tools</v>
      </c>
      <c r="AK294" s="362" t="s">
        <v>40</v>
      </c>
      <c r="AL294" s="362" t="str">
        <f>VLOOKUP(C294,[1]AllOSS!$B:$G,6,0)</f>
        <v>COMPLETED</v>
      </c>
      <c r="AM294" s="362">
        <f>VLOOKUP(C294,[1]AllOSS!$B:$K,10,0)</f>
        <v>0</v>
      </c>
      <c r="AN294" s="362"/>
      <c r="AO294" s="362"/>
      <c r="AP294" s="361"/>
      <c r="AR294">
        <v>1</v>
      </c>
    </row>
    <row r="295" spans="2:44" ht="15" hidden="1" customHeight="1" x14ac:dyDescent="0.35">
      <c r="B295" s="362">
        <v>293</v>
      </c>
      <c r="C295" s="362" t="s">
        <v>1103</v>
      </c>
      <c r="D295" s="362">
        <v>472</v>
      </c>
      <c r="E295" s="362" t="s">
        <v>172</v>
      </c>
      <c r="F295" s="362"/>
      <c r="G295" s="362" t="s">
        <v>63</v>
      </c>
      <c r="H295" s="362" t="s">
        <v>63</v>
      </c>
      <c r="I295" s="362" t="s">
        <v>63</v>
      </c>
      <c r="J295" s="362" t="s">
        <v>242</v>
      </c>
      <c r="K295" s="361" t="s">
        <v>1104</v>
      </c>
      <c r="L295" s="362"/>
      <c r="M295" s="362" t="s">
        <v>90</v>
      </c>
      <c r="N295" s="362" t="s">
        <v>9</v>
      </c>
      <c r="O295" s="362"/>
      <c r="P295" s="362" t="s">
        <v>90</v>
      </c>
      <c r="Q295" s="362" t="s">
        <v>90</v>
      </c>
      <c r="R295" s="362"/>
      <c r="S295" s="361"/>
      <c r="T295" s="362"/>
      <c r="U295" s="362"/>
      <c r="V295" s="362" t="s">
        <v>844</v>
      </c>
      <c r="W295" s="362"/>
      <c r="X295" s="362"/>
      <c r="Y295" s="362" t="s">
        <v>45</v>
      </c>
      <c r="Z295" s="362" t="s">
        <v>90</v>
      </c>
      <c r="AA295" s="366" t="s">
        <v>90</v>
      </c>
      <c r="AB295" s="367" t="s">
        <v>1105</v>
      </c>
      <c r="AC295" s="362"/>
      <c r="AD295" s="362"/>
      <c r="AE295" s="362"/>
      <c r="AF295" s="362"/>
      <c r="AG295" s="362"/>
      <c r="AH295" s="362"/>
      <c r="AI295" s="362" t="str">
        <f t="shared" si="4"/>
        <v>472OSS</v>
      </c>
      <c r="AJ295" s="362" t="str">
        <f>VLOOKUP(AI295,Table1[[#All],[CONCAT]:[Tfiber]],2,FALSE)</f>
        <v>Applications/Tools</v>
      </c>
      <c r="AK295" s="362" t="s">
        <v>39</v>
      </c>
      <c r="AL295" s="362" t="s">
        <v>45</v>
      </c>
      <c r="AM295" s="362">
        <f>VLOOKUP(C295,[1]AllOSS!$B:$K,10,0)</f>
        <v>0</v>
      </c>
      <c r="AN295" s="362"/>
      <c r="AO295" s="368" t="s">
        <v>90</v>
      </c>
      <c r="AP295" s="361" t="s">
        <v>1105</v>
      </c>
      <c r="AR295">
        <v>1</v>
      </c>
    </row>
    <row r="296" spans="2:44" ht="15" hidden="1" customHeight="1" x14ac:dyDescent="0.35">
      <c r="B296" s="362">
        <v>294</v>
      </c>
      <c r="C296" s="362" t="s">
        <v>1106</v>
      </c>
      <c r="D296" s="362">
        <v>472</v>
      </c>
      <c r="E296" s="362" t="s">
        <v>172</v>
      </c>
      <c r="F296" s="362"/>
      <c r="G296" s="362" t="s">
        <v>63</v>
      </c>
      <c r="H296" s="362" t="s">
        <v>63</v>
      </c>
      <c r="I296" s="362" t="s">
        <v>63</v>
      </c>
      <c r="J296" s="362" t="s">
        <v>242</v>
      </c>
      <c r="K296" s="361" t="s">
        <v>1107</v>
      </c>
      <c r="L296" s="362"/>
      <c r="M296" s="362" t="s">
        <v>90</v>
      </c>
      <c r="N296" s="362" t="s">
        <v>9</v>
      </c>
      <c r="O296" s="362"/>
      <c r="P296" s="362" t="s">
        <v>90</v>
      </c>
      <c r="Q296" s="362" t="s">
        <v>90</v>
      </c>
      <c r="R296" s="362"/>
      <c r="S296" s="369" t="s">
        <v>1108</v>
      </c>
      <c r="T296" s="369"/>
      <c r="U296" s="369"/>
      <c r="V296" s="362" t="s">
        <v>844</v>
      </c>
      <c r="W296" s="362"/>
      <c r="X296" s="362"/>
      <c r="Y296" s="362" t="s">
        <v>48</v>
      </c>
      <c r="Z296" s="362" t="s">
        <v>90</v>
      </c>
      <c r="AA296" s="366" t="s">
        <v>90</v>
      </c>
      <c r="AB296" s="362" t="s">
        <v>90</v>
      </c>
      <c r="AC296" s="362"/>
      <c r="AD296" s="362"/>
      <c r="AE296" s="362"/>
      <c r="AF296" s="362"/>
      <c r="AG296" s="362"/>
      <c r="AH296" s="362"/>
      <c r="AI296" s="362" t="str">
        <f t="shared" si="4"/>
        <v>472OSS</v>
      </c>
      <c r="AJ296" s="362" t="str">
        <f>VLOOKUP(AI296,Table1[[#All],[CONCAT]:[Tfiber]],2,FALSE)</f>
        <v>Applications/Tools</v>
      </c>
      <c r="AK296" s="362" t="s">
        <v>40</v>
      </c>
      <c r="AL296" s="362" t="str">
        <f>VLOOKUP(C296,[1]AllOSS!$B:$G,6,0)</f>
        <v>COMPLETED</v>
      </c>
      <c r="AM296" s="362">
        <f>VLOOKUP(C296,[1]AllOSS!$B:$K,10,0)</f>
        <v>0</v>
      </c>
      <c r="AN296" s="362"/>
      <c r="AO296" s="362"/>
      <c r="AP296" s="361"/>
      <c r="AR296">
        <v>1</v>
      </c>
    </row>
    <row r="297" spans="2:44" ht="15" hidden="1" customHeight="1" x14ac:dyDescent="0.35">
      <c r="B297" s="362">
        <v>295</v>
      </c>
      <c r="C297" s="362" t="s">
        <v>1109</v>
      </c>
      <c r="D297" s="362">
        <v>472</v>
      </c>
      <c r="E297" s="362" t="s">
        <v>172</v>
      </c>
      <c r="F297" s="362"/>
      <c r="G297" s="362" t="s">
        <v>63</v>
      </c>
      <c r="H297" s="362" t="s">
        <v>63</v>
      </c>
      <c r="I297" s="362" t="s">
        <v>63</v>
      </c>
      <c r="J297" s="362" t="s">
        <v>242</v>
      </c>
      <c r="K297" s="361" t="s">
        <v>1110</v>
      </c>
      <c r="L297" s="362"/>
      <c r="M297" s="362" t="s">
        <v>90</v>
      </c>
      <c r="N297" s="362" t="s">
        <v>9</v>
      </c>
      <c r="O297" s="362"/>
      <c r="P297" s="362" t="s">
        <v>90</v>
      </c>
      <c r="Q297" s="362" t="s">
        <v>90</v>
      </c>
      <c r="R297" s="362"/>
      <c r="S297" s="361" t="s">
        <v>1111</v>
      </c>
      <c r="T297" s="362"/>
      <c r="U297" s="362"/>
      <c r="V297" s="362" t="s">
        <v>844</v>
      </c>
      <c r="W297" s="362"/>
      <c r="X297" s="362" t="s">
        <v>9</v>
      </c>
      <c r="Y297" s="362" t="s">
        <v>46</v>
      </c>
      <c r="Z297" s="362" t="s">
        <v>90</v>
      </c>
      <c r="AA297" s="366" t="s">
        <v>90</v>
      </c>
      <c r="AB297" s="362" t="s">
        <v>90</v>
      </c>
      <c r="AC297" s="362"/>
      <c r="AD297" s="362"/>
      <c r="AE297" s="362"/>
      <c r="AF297" s="362"/>
      <c r="AG297" s="362"/>
      <c r="AH297" s="362"/>
      <c r="AI297" s="362" t="str">
        <f t="shared" si="4"/>
        <v>472OSS</v>
      </c>
      <c r="AJ297" s="362" t="str">
        <f>VLOOKUP(AI297,Table1[[#All],[CONCAT]:[Tfiber]],2,FALSE)</f>
        <v>Applications/Tools</v>
      </c>
      <c r="AK297" s="362" t="s">
        <v>40</v>
      </c>
      <c r="AL297" s="362" t="str">
        <f>VLOOKUP(C297,[1]AllOSS!$B:$G,6,0)</f>
        <v>OPEN</v>
      </c>
      <c r="AM297" s="362">
        <f>VLOOKUP(C297,[1]AllOSS!$B:$K,10,0)</f>
        <v>0</v>
      </c>
      <c r="AN297" s="362"/>
      <c r="AO297" s="362"/>
      <c r="AP297" s="361"/>
      <c r="AR297">
        <v>1</v>
      </c>
    </row>
    <row r="298" spans="2:44" ht="15" hidden="1" customHeight="1" x14ac:dyDescent="0.35">
      <c r="B298" s="362">
        <v>296</v>
      </c>
      <c r="C298" s="362" t="s">
        <v>1112</v>
      </c>
      <c r="D298" s="362">
        <v>472</v>
      </c>
      <c r="E298" s="362" t="s">
        <v>172</v>
      </c>
      <c r="F298" s="362"/>
      <c r="G298" s="362"/>
      <c r="H298" s="362"/>
      <c r="I298" s="362" t="s">
        <v>60</v>
      </c>
      <c r="J298" s="363" t="s">
        <v>306</v>
      </c>
      <c r="K298" s="361" t="s">
        <v>1113</v>
      </c>
      <c r="L298" s="361"/>
      <c r="M298" s="362" t="s">
        <v>90</v>
      </c>
      <c r="N298" s="362" t="s">
        <v>9</v>
      </c>
      <c r="O298" s="362"/>
      <c r="P298" s="362" t="s">
        <v>90</v>
      </c>
      <c r="Q298" s="362" t="s">
        <v>90</v>
      </c>
      <c r="R298" s="362"/>
      <c r="S298" s="371" t="s">
        <v>1114</v>
      </c>
      <c r="T298" s="371"/>
      <c r="U298" s="371"/>
      <c r="V298" s="362" t="s">
        <v>125</v>
      </c>
      <c r="W298" s="362"/>
      <c r="X298" s="362"/>
      <c r="Y298" s="375" t="s">
        <v>45</v>
      </c>
      <c r="Z298" s="362" t="s">
        <v>90</v>
      </c>
      <c r="AA298" s="366" t="s">
        <v>90</v>
      </c>
      <c r="AB298" s="367" t="s">
        <v>1115</v>
      </c>
      <c r="AC298" s="362"/>
      <c r="AD298" s="362"/>
      <c r="AE298" s="362"/>
      <c r="AF298" s="362"/>
      <c r="AG298" s="362"/>
      <c r="AH298" s="362"/>
      <c r="AI298" s="362" t="str">
        <f t="shared" si="4"/>
        <v>472DC-IT</v>
      </c>
      <c r="AJ298" s="362" t="str">
        <f>VLOOKUP(AI298,Table1[[#All],[CONCAT]:[Tfiber]],2,FALSE)</f>
        <v>Network</v>
      </c>
      <c r="AK298" s="362" t="s">
        <v>39</v>
      </c>
      <c r="AL298" s="362"/>
      <c r="AM298" s="362"/>
      <c r="AN298" s="362"/>
      <c r="AO298" s="368" t="s">
        <v>90</v>
      </c>
      <c r="AP298" s="361" t="s">
        <v>1115</v>
      </c>
      <c r="AR298">
        <v>1</v>
      </c>
    </row>
    <row r="299" spans="2:44" ht="15" customHeight="1" x14ac:dyDescent="0.35">
      <c r="B299" s="362">
        <v>297</v>
      </c>
      <c r="C299" s="362" t="s">
        <v>1116</v>
      </c>
      <c r="D299" s="362">
        <v>472</v>
      </c>
      <c r="E299" s="362" t="s">
        <v>172</v>
      </c>
      <c r="F299" s="362"/>
      <c r="G299" s="362"/>
      <c r="H299" s="362"/>
      <c r="I299" s="362" t="s">
        <v>26</v>
      </c>
      <c r="J299" s="362" t="s">
        <v>1117</v>
      </c>
      <c r="K299" s="361" t="s">
        <v>1118</v>
      </c>
      <c r="L299" s="362"/>
      <c r="M299" s="362" t="s">
        <v>90</v>
      </c>
      <c r="N299" s="362" t="s">
        <v>180</v>
      </c>
      <c r="O299" s="362"/>
      <c r="P299" s="362" t="s">
        <v>90</v>
      </c>
      <c r="Q299" s="362" t="s">
        <v>90</v>
      </c>
      <c r="R299" s="362"/>
      <c r="S299" s="361"/>
      <c r="T299" s="362"/>
      <c r="U299" s="362"/>
      <c r="V299" s="362" t="s">
        <v>711</v>
      </c>
      <c r="W299" s="362"/>
      <c r="X299" s="362"/>
      <c r="Y299" s="362" t="s">
        <v>45</v>
      </c>
      <c r="Z299" s="362" t="s">
        <v>181</v>
      </c>
      <c r="AA299" s="366">
        <v>45777</v>
      </c>
      <c r="AB299" s="367" t="s">
        <v>1119</v>
      </c>
      <c r="AC299" s="362"/>
      <c r="AD299" s="362"/>
      <c r="AE299" s="362"/>
      <c r="AF299" s="362"/>
      <c r="AG299" s="362"/>
      <c r="AH299" s="362"/>
      <c r="AI299" s="362" t="str">
        <f t="shared" si="4"/>
        <v>472GPON</v>
      </c>
      <c r="AJ299" s="362" t="str">
        <f>VLOOKUP(AI299,Table1[[#All],[CONCAT]:[Tfiber]],2,FALSE)</f>
        <v>GPON</v>
      </c>
      <c r="AK299" s="362" t="s">
        <v>39</v>
      </c>
      <c r="AL299" s="362"/>
      <c r="AM299" s="362"/>
      <c r="AN299" s="362"/>
      <c r="AO299" s="368">
        <v>45777</v>
      </c>
      <c r="AP299" s="376" t="s">
        <v>1119</v>
      </c>
      <c r="AR299">
        <v>1</v>
      </c>
    </row>
    <row r="300" spans="2:44" ht="15" hidden="1" customHeight="1" x14ac:dyDescent="0.35">
      <c r="B300" s="362">
        <v>298</v>
      </c>
      <c r="C300" s="362" t="s">
        <v>1120</v>
      </c>
      <c r="D300" s="362">
        <v>472</v>
      </c>
      <c r="E300" s="362" t="s">
        <v>172</v>
      </c>
      <c r="F300" s="362"/>
      <c r="G300" s="362" t="s">
        <v>63</v>
      </c>
      <c r="H300" s="362" t="s">
        <v>14</v>
      </c>
      <c r="I300" s="362" t="s">
        <v>63</v>
      </c>
      <c r="J300" s="362" t="s">
        <v>1121</v>
      </c>
      <c r="K300" s="361" t="s">
        <v>1122</v>
      </c>
      <c r="L300" s="362"/>
      <c r="M300" s="362" t="s">
        <v>90</v>
      </c>
      <c r="N300" s="362" t="s">
        <v>9</v>
      </c>
      <c r="O300" s="362"/>
      <c r="P300" s="362" t="s">
        <v>90</v>
      </c>
      <c r="Q300" s="362" t="s">
        <v>90</v>
      </c>
      <c r="R300" s="362"/>
      <c r="S300" s="361" t="s">
        <v>1123</v>
      </c>
      <c r="T300" s="362"/>
      <c r="U300" s="362"/>
      <c r="V300" s="362" t="s">
        <v>176</v>
      </c>
      <c r="W300" s="362"/>
      <c r="X300" s="362" t="s">
        <v>9</v>
      </c>
      <c r="Y300" s="362" t="s">
        <v>46</v>
      </c>
      <c r="Z300" s="362" t="s">
        <v>90</v>
      </c>
      <c r="AA300" s="366" t="s">
        <v>90</v>
      </c>
      <c r="AB300" s="362" t="s">
        <v>90</v>
      </c>
      <c r="AC300" s="362"/>
      <c r="AD300" s="362"/>
      <c r="AE300" s="362"/>
      <c r="AF300" s="362"/>
      <c r="AG300" s="362"/>
      <c r="AH300" s="362"/>
      <c r="AI300" s="362" t="str">
        <f t="shared" si="4"/>
        <v>472OSS</v>
      </c>
      <c r="AJ300" s="362" t="str">
        <f>VLOOKUP(AI300,Table1[[#All],[CONCAT]:[Tfiber]],2,FALSE)</f>
        <v>Applications/Tools</v>
      </c>
      <c r="AK300" s="362" t="s">
        <v>40</v>
      </c>
      <c r="AL300" s="362"/>
      <c r="AM300" s="362"/>
      <c r="AN300" s="362"/>
      <c r="AO300" s="362"/>
      <c r="AP300" s="361"/>
      <c r="AR300">
        <v>1</v>
      </c>
    </row>
    <row r="301" spans="2:44" ht="15" hidden="1" customHeight="1" x14ac:dyDescent="0.35">
      <c r="B301" s="362">
        <v>299</v>
      </c>
      <c r="C301" s="362" t="s">
        <v>1124</v>
      </c>
      <c r="D301" s="362">
        <v>472</v>
      </c>
      <c r="E301" s="362" t="s">
        <v>172</v>
      </c>
      <c r="F301" s="362"/>
      <c r="G301" s="362" t="s">
        <v>63</v>
      </c>
      <c r="H301" s="362" t="s">
        <v>14</v>
      </c>
      <c r="I301" s="362" t="s">
        <v>63</v>
      </c>
      <c r="J301" s="362" t="s">
        <v>1125</v>
      </c>
      <c r="K301" s="361" t="s">
        <v>1126</v>
      </c>
      <c r="L301" s="362"/>
      <c r="M301" s="362" t="s">
        <v>90</v>
      </c>
      <c r="N301" s="362" t="s">
        <v>9</v>
      </c>
      <c r="O301" s="362"/>
      <c r="P301" s="362" t="s">
        <v>90</v>
      </c>
      <c r="Q301" s="362" t="s">
        <v>90</v>
      </c>
      <c r="R301" s="362"/>
      <c r="S301" s="369" t="s">
        <v>1127</v>
      </c>
      <c r="T301" s="369"/>
      <c r="U301" s="369"/>
      <c r="V301" s="362" t="s">
        <v>176</v>
      </c>
      <c r="W301" s="362"/>
      <c r="X301" s="362"/>
      <c r="Y301" s="362" t="s">
        <v>45</v>
      </c>
      <c r="Z301" s="362" t="s">
        <v>90</v>
      </c>
      <c r="AA301" s="366" t="s">
        <v>90</v>
      </c>
      <c r="AB301" s="367" t="s">
        <v>1128</v>
      </c>
      <c r="AC301" s="362"/>
      <c r="AD301" s="362"/>
      <c r="AE301" s="362"/>
      <c r="AF301" s="362"/>
      <c r="AG301" s="362"/>
      <c r="AH301" s="362"/>
      <c r="AI301" s="362" t="str">
        <f t="shared" si="4"/>
        <v>472OSS</v>
      </c>
      <c r="AJ301" s="362" t="str">
        <f>VLOOKUP(AI301,Table1[[#All],[CONCAT]:[Tfiber]],2,FALSE)</f>
        <v>Applications/Tools</v>
      </c>
      <c r="AK301" s="362" t="s">
        <v>39</v>
      </c>
      <c r="AL301" s="362"/>
      <c r="AM301" s="362"/>
      <c r="AN301" s="362"/>
      <c r="AO301" s="362"/>
      <c r="AP301" s="361" t="s">
        <v>1128</v>
      </c>
      <c r="AR301">
        <v>1</v>
      </c>
    </row>
    <row r="302" spans="2:44" ht="15" hidden="1" customHeight="1" x14ac:dyDescent="0.35">
      <c r="B302" s="362">
        <v>300</v>
      </c>
      <c r="C302" s="362" t="s">
        <v>1129</v>
      </c>
      <c r="D302" s="362">
        <v>472</v>
      </c>
      <c r="E302" s="362" t="s">
        <v>172</v>
      </c>
      <c r="F302" s="362"/>
      <c r="G302" s="362"/>
      <c r="H302" s="362"/>
      <c r="I302" s="362" t="s">
        <v>57</v>
      </c>
      <c r="J302" s="362" t="s">
        <v>173</v>
      </c>
      <c r="K302" s="361" t="s">
        <v>1130</v>
      </c>
      <c r="L302" s="362"/>
      <c r="M302" s="362" t="s">
        <v>90</v>
      </c>
      <c r="N302" s="362" t="s">
        <v>9</v>
      </c>
      <c r="O302" s="362"/>
      <c r="P302" s="362" t="s">
        <v>90</v>
      </c>
      <c r="Q302" s="362" t="s">
        <v>90</v>
      </c>
      <c r="R302" s="362"/>
      <c r="S302" s="361" t="s">
        <v>1131</v>
      </c>
      <c r="T302" s="362"/>
      <c r="U302" s="362"/>
      <c r="V302" s="362" t="s">
        <v>176</v>
      </c>
      <c r="W302" s="362"/>
      <c r="X302" s="362" t="s">
        <v>9</v>
      </c>
      <c r="Y302" s="362" t="s">
        <v>46</v>
      </c>
      <c r="Z302" s="362" t="s">
        <v>90</v>
      </c>
      <c r="AA302" s="366" t="s">
        <v>90</v>
      </c>
      <c r="AB302" s="362" t="s">
        <v>90</v>
      </c>
      <c r="AC302" s="362"/>
      <c r="AD302" s="362"/>
      <c r="AE302" s="362"/>
      <c r="AF302" s="362"/>
      <c r="AG302" s="362"/>
      <c r="AH302" s="362"/>
      <c r="AI302" s="362" t="str">
        <f t="shared" si="4"/>
        <v>472Security &amp; Regulatory Compliance</v>
      </c>
      <c r="AJ302" s="362" t="str">
        <f>VLOOKUP(AI302,Table1[[#All],[CONCAT]:[Tfiber]],2,FALSE)</f>
        <v>Security</v>
      </c>
      <c r="AK302" s="362" t="s">
        <v>40</v>
      </c>
      <c r="AL302" s="362"/>
      <c r="AM302" s="362"/>
      <c r="AN302" s="362"/>
      <c r="AO302" s="362"/>
      <c r="AP302" s="361"/>
      <c r="AR302">
        <v>1</v>
      </c>
    </row>
    <row r="303" spans="2:44" ht="15" hidden="1" customHeight="1" x14ac:dyDescent="0.35">
      <c r="B303" s="362">
        <v>301</v>
      </c>
      <c r="C303" s="362" t="s">
        <v>1132</v>
      </c>
      <c r="D303" s="362">
        <v>472</v>
      </c>
      <c r="E303" s="362" t="s">
        <v>172</v>
      </c>
      <c r="F303" s="362"/>
      <c r="G303" s="362"/>
      <c r="H303" s="362"/>
      <c r="I303" s="362" t="s">
        <v>57</v>
      </c>
      <c r="J303" s="362" t="s">
        <v>195</v>
      </c>
      <c r="K303" s="361" t="s">
        <v>1133</v>
      </c>
      <c r="L303" s="362"/>
      <c r="M303" s="362" t="s">
        <v>90</v>
      </c>
      <c r="N303" s="362" t="s">
        <v>9</v>
      </c>
      <c r="O303" s="362"/>
      <c r="P303" s="362" t="s">
        <v>90</v>
      </c>
      <c r="Q303" s="362" t="s">
        <v>90</v>
      </c>
      <c r="R303" s="362"/>
      <c r="S303" s="361" t="s">
        <v>1134</v>
      </c>
      <c r="T303" s="362"/>
      <c r="U303" s="362"/>
      <c r="V303" s="362" t="s">
        <v>176</v>
      </c>
      <c r="W303" s="362"/>
      <c r="X303" s="362"/>
      <c r="Y303" s="362" t="s">
        <v>48</v>
      </c>
      <c r="Z303" s="362" t="s">
        <v>90</v>
      </c>
      <c r="AA303" s="366" t="s">
        <v>90</v>
      </c>
      <c r="AB303" s="362" t="s">
        <v>90</v>
      </c>
      <c r="AC303" s="362"/>
      <c r="AD303" s="362"/>
      <c r="AE303" s="362"/>
      <c r="AF303" s="362"/>
      <c r="AG303" s="362"/>
      <c r="AH303" s="362"/>
      <c r="AI303" s="362" t="str">
        <f t="shared" si="4"/>
        <v>472Security &amp; Regulatory Compliance</v>
      </c>
      <c r="AJ303" s="362" t="str">
        <f>VLOOKUP(AI303,Table1[[#All],[CONCAT]:[Tfiber]],2,FALSE)</f>
        <v>Security</v>
      </c>
      <c r="AK303" s="362" t="s">
        <v>40</v>
      </c>
      <c r="AL303" s="362"/>
      <c r="AM303" s="362"/>
      <c r="AN303" s="362"/>
      <c r="AO303" s="362"/>
      <c r="AP303" s="361" t="s">
        <v>193</v>
      </c>
      <c r="AR303">
        <v>1</v>
      </c>
    </row>
    <row r="304" spans="2:44" ht="15" hidden="1" customHeight="1" x14ac:dyDescent="0.35">
      <c r="B304" s="362">
        <v>302</v>
      </c>
      <c r="C304" s="362" t="s">
        <v>1135</v>
      </c>
      <c r="D304" s="362">
        <v>472</v>
      </c>
      <c r="E304" s="362" t="s">
        <v>172</v>
      </c>
      <c r="F304" s="362"/>
      <c r="G304" s="362" t="s">
        <v>63</v>
      </c>
      <c r="H304" s="362" t="s">
        <v>14</v>
      </c>
      <c r="I304" s="362" t="s">
        <v>63</v>
      </c>
      <c r="J304" s="362" t="s">
        <v>173</v>
      </c>
      <c r="K304" s="361" t="s">
        <v>1136</v>
      </c>
      <c r="L304" s="362"/>
      <c r="M304" s="362" t="s">
        <v>90</v>
      </c>
      <c r="N304" s="362" t="s">
        <v>9</v>
      </c>
      <c r="O304" s="362"/>
      <c r="P304" s="362" t="s">
        <v>90</v>
      </c>
      <c r="Q304" s="362" t="s">
        <v>90</v>
      </c>
      <c r="R304" s="362"/>
      <c r="S304" s="369" t="s">
        <v>1137</v>
      </c>
      <c r="T304" s="369"/>
      <c r="U304" s="369"/>
      <c r="V304" s="362" t="s">
        <v>176</v>
      </c>
      <c r="W304" s="362"/>
      <c r="X304" s="362"/>
      <c r="Y304" s="362" t="s">
        <v>48</v>
      </c>
      <c r="Z304" s="362" t="s">
        <v>90</v>
      </c>
      <c r="AA304" s="366" t="s">
        <v>90</v>
      </c>
      <c r="AB304" s="362" t="s">
        <v>90</v>
      </c>
      <c r="AC304" s="362"/>
      <c r="AD304" s="362"/>
      <c r="AE304" s="362"/>
      <c r="AF304" s="362"/>
      <c r="AG304" s="362"/>
      <c r="AH304" s="362"/>
      <c r="AI304" s="362" t="str">
        <f t="shared" si="4"/>
        <v>472OSS</v>
      </c>
      <c r="AJ304" s="362" t="str">
        <f>VLOOKUP(AI304,Table1[[#All],[CONCAT]:[Tfiber]],2,FALSE)</f>
        <v>Applications/Tools</v>
      </c>
      <c r="AK304" s="362" t="s">
        <v>40</v>
      </c>
      <c r="AL304" s="362"/>
      <c r="AM304" s="362"/>
      <c r="AN304" s="362"/>
      <c r="AO304" s="362"/>
      <c r="AP304" s="361" t="s">
        <v>193</v>
      </c>
      <c r="AR304">
        <v>1</v>
      </c>
    </row>
    <row r="305" spans="2:44" ht="15" hidden="1" customHeight="1" x14ac:dyDescent="0.35">
      <c r="B305" s="362">
        <v>303</v>
      </c>
      <c r="C305" s="362" t="s">
        <v>1138</v>
      </c>
      <c r="D305" s="362">
        <v>472</v>
      </c>
      <c r="E305" s="362" t="s">
        <v>172</v>
      </c>
      <c r="F305" s="362"/>
      <c r="G305" s="362"/>
      <c r="H305" s="362"/>
      <c r="I305" s="362" t="s">
        <v>57</v>
      </c>
      <c r="J305" s="362" t="s">
        <v>195</v>
      </c>
      <c r="K305" s="361" t="s">
        <v>1139</v>
      </c>
      <c r="L305" s="362"/>
      <c r="M305" s="362" t="s">
        <v>90</v>
      </c>
      <c r="N305" s="362" t="s">
        <v>9</v>
      </c>
      <c r="O305" s="362"/>
      <c r="P305" s="362" t="s">
        <v>90</v>
      </c>
      <c r="Q305" s="362" t="s">
        <v>90</v>
      </c>
      <c r="R305" s="362"/>
      <c r="S305" s="361" t="s">
        <v>1134</v>
      </c>
      <c r="T305" s="362"/>
      <c r="U305" s="362"/>
      <c r="V305" s="362" t="s">
        <v>176</v>
      </c>
      <c r="W305" s="362"/>
      <c r="X305" s="362" t="s">
        <v>9</v>
      </c>
      <c r="Y305" s="362" t="s">
        <v>46</v>
      </c>
      <c r="Z305" s="362" t="s">
        <v>90</v>
      </c>
      <c r="AA305" s="366" t="s">
        <v>90</v>
      </c>
      <c r="AB305" s="362" t="s">
        <v>90</v>
      </c>
      <c r="AC305" s="362"/>
      <c r="AD305" s="362"/>
      <c r="AE305" s="362"/>
      <c r="AF305" s="362"/>
      <c r="AG305" s="362"/>
      <c r="AH305" s="362"/>
      <c r="AI305" s="362" t="str">
        <f t="shared" si="4"/>
        <v>472Security &amp; Regulatory Compliance</v>
      </c>
      <c r="AJ305" s="362" t="str">
        <f>VLOOKUP(AI305,Table1[[#All],[CONCAT]:[Tfiber]],2,FALSE)</f>
        <v>Security</v>
      </c>
      <c r="AK305" s="362" t="s">
        <v>40</v>
      </c>
      <c r="AL305" s="362"/>
      <c r="AM305" s="362"/>
      <c r="AN305" s="362"/>
      <c r="AO305" s="362"/>
      <c r="AP305" s="361"/>
      <c r="AR305">
        <v>1</v>
      </c>
    </row>
    <row r="306" spans="2:44" ht="15" hidden="1" customHeight="1" x14ac:dyDescent="0.35">
      <c r="B306" s="362">
        <v>304</v>
      </c>
      <c r="C306" s="362" t="s">
        <v>1140</v>
      </c>
      <c r="D306" s="362">
        <v>472</v>
      </c>
      <c r="E306" s="362" t="s">
        <v>172</v>
      </c>
      <c r="F306" s="362"/>
      <c r="G306" s="362" t="s">
        <v>63</v>
      </c>
      <c r="H306" s="362" t="s">
        <v>1085</v>
      </c>
      <c r="I306" s="362" t="s">
        <v>63</v>
      </c>
      <c r="J306" s="362" t="s">
        <v>173</v>
      </c>
      <c r="K306" s="361" t="s">
        <v>1141</v>
      </c>
      <c r="L306" s="361"/>
      <c r="M306" s="362" t="s">
        <v>90</v>
      </c>
      <c r="N306" s="362" t="s">
        <v>9</v>
      </c>
      <c r="O306" s="362"/>
      <c r="P306" s="362" t="s">
        <v>90</v>
      </c>
      <c r="Q306" s="362" t="s">
        <v>90</v>
      </c>
      <c r="R306" s="362"/>
      <c r="S306" s="361" t="s">
        <v>1142</v>
      </c>
      <c r="T306" s="362"/>
      <c r="U306" s="362"/>
      <c r="V306" s="362" t="s">
        <v>125</v>
      </c>
      <c r="W306" s="362"/>
      <c r="X306" s="362"/>
      <c r="Y306" s="365" t="s">
        <v>45</v>
      </c>
      <c r="Z306" s="377" t="s">
        <v>181</v>
      </c>
      <c r="AA306" s="366">
        <v>45919</v>
      </c>
      <c r="AB306" s="378" t="s">
        <v>1143</v>
      </c>
      <c r="AC306" s="362"/>
      <c r="AD306" s="362"/>
      <c r="AE306" s="362"/>
      <c r="AF306" s="362"/>
      <c r="AG306" s="362"/>
      <c r="AH306" s="362"/>
      <c r="AI306" s="362" t="str">
        <f t="shared" si="4"/>
        <v>472OSS</v>
      </c>
      <c r="AJ306" s="362" t="str">
        <f>VLOOKUP(AI306,Table1[[#All],[CONCAT]:[Tfiber]],2,FALSE)</f>
        <v>Applications/Tools</v>
      </c>
      <c r="AK306" s="362" t="s">
        <v>39</v>
      </c>
      <c r="AL306" s="362"/>
      <c r="AM306" s="362"/>
      <c r="AN306" s="362"/>
      <c r="AO306" s="368">
        <v>45919</v>
      </c>
      <c r="AP306" s="361" t="s">
        <v>1143</v>
      </c>
      <c r="AR306">
        <v>1</v>
      </c>
    </row>
    <row r="307" spans="2:44" ht="15" hidden="1" customHeight="1" x14ac:dyDescent="0.35">
      <c r="B307" s="362">
        <v>305</v>
      </c>
      <c r="C307" s="362" t="s">
        <v>1144</v>
      </c>
      <c r="D307" s="362">
        <v>472</v>
      </c>
      <c r="E307" s="362" t="s">
        <v>172</v>
      </c>
      <c r="F307" s="362"/>
      <c r="G307" s="362"/>
      <c r="H307" s="362"/>
      <c r="I307" s="362" t="s">
        <v>57</v>
      </c>
      <c r="J307" s="362" t="s">
        <v>1145</v>
      </c>
      <c r="K307" s="361" t="s">
        <v>1146</v>
      </c>
      <c r="L307" s="362"/>
      <c r="M307" s="362" t="s">
        <v>90</v>
      </c>
      <c r="N307" s="362" t="s">
        <v>9</v>
      </c>
      <c r="O307" s="362"/>
      <c r="P307" s="362" t="s">
        <v>90</v>
      </c>
      <c r="Q307" s="362" t="s">
        <v>90</v>
      </c>
      <c r="R307" s="362"/>
      <c r="S307" s="361" t="s">
        <v>1147</v>
      </c>
      <c r="T307" s="362"/>
      <c r="U307" s="362"/>
      <c r="V307" s="362" t="s">
        <v>176</v>
      </c>
      <c r="W307" s="362"/>
      <c r="X307" s="362" t="s">
        <v>9</v>
      </c>
      <c r="Y307" s="362" t="s">
        <v>46</v>
      </c>
      <c r="Z307" s="362" t="s">
        <v>90</v>
      </c>
      <c r="AA307" s="366" t="s">
        <v>90</v>
      </c>
      <c r="AB307" s="362" t="s">
        <v>90</v>
      </c>
      <c r="AC307" s="362"/>
      <c r="AD307" s="362"/>
      <c r="AE307" s="362"/>
      <c r="AF307" s="362"/>
      <c r="AG307" s="362"/>
      <c r="AH307" s="362"/>
      <c r="AI307" s="362" t="str">
        <f t="shared" si="4"/>
        <v>472Security &amp; Regulatory Compliance</v>
      </c>
      <c r="AJ307" s="362" t="str">
        <f>VLOOKUP(AI307,Table1[[#All],[CONCAT]:[Tfiber]],2,FALSE)</f>
        <v>Security</v>
      </c>
      <c r="AK307" s="362" t="s">
        <v>40</v>
      </c>
      <c r="AL307" s="362"/>
      <c r="AM307" s="362"/>
      <c r="AN307" s="362"/>
      <c r="AO307" s="362"/>
      <c r="AP307" s="361"/>
      <c r="AR307">
        <v>1</v>
      </c>
    </row>
    <row r="308" spans="2:44" ht="15" hidden="1" customHeight="1" x14ac:dyDescent="0.35">
      <c r="B308" s="362">
        <v>306</v>
      </c>
      <c r="C308" s="362" t="s">
        <v>1148</v>
      </c>
      <c r="D308" s="362">
        <v>472</v>
      </c>
      <c r="E308" s="362" t="s">
        <v>172</v>
      </c>
      <c r="F308" s="362"/>
      <c r="G308" s="362"/>
      <c r="H308" s="362"/>
      <c r="I308" s="362" t="s">
        <v>57</v>
      </c>
      <c r="J308" s="362" t="s">
        <v>1149</v>
      </c>
      <c r="K308" s="361" t="s">
        <v>1150</v>
      </c>
      <c r="L308" s="361"/>
      <c r="M308" s="362" t="s">
        <v>90</v>
      </c>
      <c r="N308" s="362" t="s">
        <v>9</v>
      </c>
      <c r="O308" s="362"/>
      <c r="P308" s="362" t="s">
        <v>90</v>
      </c>
      <c r="Q308" s="362" t="s">
        <v>90</v>
      </c>
      <c r="R308" s="362"/>
      <c r="S308" s="361" t="e">
        <v>#VALUE!</v>
      </c>
      <c r="T308" s="362"/>
      <c r="U308" s="362"/>
      <c r="V308" s="362" t="s">
        <v>176</v>
      </c>
      <c r="W308" s="362"/>
      <c r="X308" s="362" t="s">
        <v>9</v>
      </c>
      <c r="Y308" s="362" t="s">
        <v>46</v>
      </c>
      <c r="Z308" s="362" t="s">
        <v>90</v>
      </c>
      <c r="AA308" s="366" t="s">
        <v>90</v>
      </c>
      <c r="AB308" s="362" t="s">
        <v>90</v>
      </c>
      <c r="AC308" s="362"/>
      <c r="AD308" s="362"/>
      <c r="AE308" s="362"/>
      <c r="AF308" s="362"/>
      <c r="AG308" s="362"/>
      <c r="AH308" s="362"/>
      <c r="AI308" s="362" t="str">
        <f t="shared" si="4"/>
        <v>472Security &amp; Regulatory Compliance</v>
      </c>
      <c r="AJ308" s="362" t="str">
        <f>VLOOKUP(AI308,Table1[[#All],[CONCAT]:[Tfiber]],2,FALSE)</f>
        <v>Security</v>
      </c>
      <c r="AK308" s="362" t="s">
        <v>40</v>
      </c>
      <c r="AL308" s="362"/>
      <c r="AM308" s="362"/>
      <c r="AN308" s="362"/>
      <c r="AO308" s="362"/>
      <c r="AP308" s="361" t="e">
        <v>#VALUE!</v>
      </c>
      <c r="AR308">
        <v>1</v>
      </c>
    </row>
    <row r="309" spans="2:44" ht="15" hidden="1" customHeight="1" x14ac:dyDescent="0.35">
      <c r="B309" s="362">
        <v>307</v>
      </c>
      <c r="C309" s="362" t="s">
        <v>1151</v>
      </c>
      <c r="D309" s="362">
        <v>472</v>
      </c>
      <c r="E309" s="362" t="s">
        <v>172</v>
      </c>
      <c r="F309" s="362"/>
      <c r="G309" s="362"/>
      <c r="H309" s="362"/>
      <c r="I309" s="362" t="s">
        <v>57</v>
      </c>
      <c r="J309" s="362" t="s">
        <v>81</v>
      </c>
      <c r="K309" s="361" t="s">
        <v>1152</v>
      </c>
      <c r="L309" s="362"/>
      <c r="M309" s="362" t="s">
        <v>90</v>
      </c>
      <c r="N309" s="362" t="s">
        <v>9</v>
      </c>
      <c r="O309" s="362"/>
      <c r="P309" s="362" t="s">
        <v>90</v>
      </c>
      <c r="Q309" s="362" t="s">
        <v>90</v>
      </c>
      <c r="R309" s="362"/>
      <c r="S309" s="361" t="s">
        <v>1153</v>
      </c>
      <c r="T309" s="362"/>
      <c r="U309" s="362"/>
      <c r="V309" s="362" t="s">
        <v>824</v>
      </c>
      <c r="W309" s="362"/>
      <c r="X309" s="362" t="s">
        <v>9</v>
      </c>
      <c r="Y309" s="362" t="s">
        <v>46</v>
      </c>
      <c r="Z309" s="362" t="s">
        <v>90</v>
      </c>
      <c r="AA309" s="366" t="s">
        <v>90</v>
      </c>
      <c r="AB309" s="362" t="s">
        <v>90</v>
      </c>
      <c r="AC309" s="362"/>
      <c r="AD309" s="362"/>
      <c r="AE309" s="362"/>
      <c r="AF309" s="362"/>
      <c r="AG309" s="362"/>
      <c r="AH309" s="362"/>
      <c r="AI309" s="362" t="str">
        <f t="shared" si="4"/>
        <v>472Security &amp; Regulatory Compliance</v>
      </c>
      <c r="AJ309" s="362" t="str">
        <f>VLOOKUP(AI309,Table1[[#All],[CONCAT]:[Tfiber]],2,FALSE)</f>
        <v>Security</v>
      </c>
      <c r="AK309" s="362" t="s">
        <v>40</v>
      </c>
      <c r="AL309" s="362"/>
      <c r="AM309" s="362"/>
      <c r="AN309" s="362"/>
      <c r="AO309" s="362"/>
      <c r="AP309" s="361"/>
      <c r="AR309">
        <v>1</v>
      </c>
    </row>
    <row r="310" spans="2:44" ht="15" hidden="1" customHeight="1" x14ac:dyDescent="0.35">
      <c r="B310" s="362">
        <v>308</v>
      </c>
      <c r="C310" s="362" t="s">
        <v>1154</v>
      </c>
      <c r="D310" s="362">
        <v>472</v>
      </c>
      <c r="E310" s="362" t="s">
        <v>172</v>
      </c>
      <c r="F310" s="362"/>
      <c r="G310" s="362"/>
      <c r="H310" s="362"/>
      <c r="I310" s="362" t="s">
        <v>57</v>
      </c>
      <c r="J310" s="362" t="s">
        <v>1155</v>
      </c>
      <c r="K310" s="361" t="s">
        <v>1156</v>
      </c>
      <c r="L310" s="362"/>
      <c r="M310" s="362" t="s">
        <v>90</v>
      </c>
      <c r="N310" s="362" t="s">
        <v>9</v>
      </c>
      <c r="O310" s="362"/>
      <c r="P310" s="362" t="s">
        <v>90</v>
      </c>
      <c r="Q310" s="362" t="s">
        <v>90</v>
      </c>
      <c r="R310" s="362"/>
      <c r="S310" s="361" t="s">
        <v>1157</v>
      </c>
      <c r="T310" s="362" t="s">
        <v>113</v>
      </c>
      <c r="U310" s="362" t="s">
        <v>125</v>
      </c>
      <c r="V310" s="362" t="s">
        <v>176</v>
      </c>
      <c r="W310" s="362"/>
      <c r="X310" s="362"/>
      <c r="Y310" s="362" t="s">
        <v>45</v>
      </c>
      <c r="Z310" s="362" t="s">
        <v>90</v>
      </c>
      <c r="AA310" s="366" t="s">
        <v>90</v>
      </c>
      <c r="AB310" s="370" t="s">
        <v>90</v>
      </c>
      <c r="AC310" s="362"/>
      <c r="AD310" s="362"/>
      <c r="AE310" s="362"/>
      <c r="AF310" s="362"/>
      <c r="AG310" s="362"/>
      <c r="AH310" s="362"/>
      <c r="AI310" s="362" t="str">
        <f t="shared" si="4"/>
        <v>472Security &amp; Regulatory Compliance</v>
      </c>
      <c r="AJ310" s="362" t="str">
        <f>VLOOKUP(AI310,Table1[[#All],[CONCAT]:[Tfiber]],2,FALSE)</f>
        <v>Security</v>
      </c>
      <c r="AK310" s="362" t="s">
        <v>39</v>
      </c>
      <c r="AL310" s="362"/>
      <c r="AM310" s="362"/>
      <c r="AN310" s="362"/>
      <c r="AO310" s="368" t="s">
        <v>90</v>
      </c>
      <c r="AP310" s="361" t="s">
        <v>1158</v>
      </c>
      <c r="AR310">
        <v>1</v>
      </c>
    </row>
    <row r="311" spans="2:44" ht="15" hidden="1" customHeight="1" x14ac:dyDescent="0.35">
      <c r="B311" s="362">
        <v>309</v>
      </c>
      <c r="C311" s="362" t="s">
        <v>1159</v>
      </c>
      <c r="D311" s="362">
        <v>472</v>
      </c>
      <c r="E311" s="362" t="s">
        <v>172</v>
      </c>
      <c r="F311" s="362"/>
      <c r="G311" s="362"/>
      <c r="H311" s="362"/>
      <c r="I311" s="362" t="s">
        <v>57</v>
      </c>
      <c r="J311" s="362" t="s">
        <v>1160</v>
      </c>
      <c r="K311" s="361" t="s">
        <v>1161</v>
      </c>
      <c r="L311" s="362"/>
      <c r="M311" s="362" t="s">
        <v>90</v>
      </c>
      <c r="N311" s="362" t="s">
        <v>9</v>
      </c>
      <c r="O311" s="362"/>
      <c r="P311" s="362" t="s">
        <v>90</v>
      </c>
      <c r="Q311" s="362" t="s">
        <v>90</v>
      </c>
      <c r="R311" s="362"/>
      <c r="S311" s="361" t="s">
        <v>1162</v>
      </c>
      <c r="T311" s="362"/>
      <c r="U311" s="362"/>
      <c r="V311" s="362" t="s">
        <v>176</v>
      </c>
      <c r="W311" s="362"/>
      <c r="X311" s="362"/>
      <c r="Y311" s="362" t="s">
        <v>45</v>
      </c>
      <c r="Z311" s="362" t="s">
        <v>90</v>
      </c>
      <c r="AA311" s="366" t="s">
        <v>90</v>
      </c>
      <c r="AB311" s="370" t="s">
        <v>90</v>
      </c>
      <c r="AC311" s="362"/>
      <c r="AD311" s="362"/>
      <c r="AE311" s="362"/>
      <c r="AF311" s="362"/>
      <c r="AG311" s="362"/>
      <c r="AH311" s="362"/>
      <c r="AI311" s="362" t="str">
        <f t="shared" si="4"/>
        <v>472Security &amp; Regulatory Compliance</v>
      </c>
      <c r="AJ311" s="362" t="str">
        <f>VLOOKUP(AI311,Table1[[#All],[CONCAT]:[Tfiber]],2,FALSE)</f>
        <v>Security</v>
      </c>
      <c r="AK311" s="362" t="s">
        <v>39</v>
      </c>
      <c r="AL311" s="362"/>
      <c r="AM311" s="362"/>
      <c r="AN311" s="362"/>
      <c r="AO311" s="368" t="s">
        <v>90</v>
      </c>
      <c r="AP311" s="361" t="s">
        <v>1158</v>
      </c>
      <c r="AR311">
        <v>1</v>
      </c>
    </row>
    <row r="312" spans="2:44" ht="15" hidden="1" customHeight="1" x14ac:dyDescent="0.35">
      <c r="B312" s="362">
        <v>310</v>
      </c>
      <c r="C312" s="362" t="s">
        <v>1163</v>
      </c>
      <c r="D312" s="362">
        <v>472</v>
      </c>
      <c r="E312" s="362" t="s">
        <v>172</v>
      </c>
      <c r="F312" s="362"/>
      <c r="G312" s="362"/>
      <c r="H312" s="362"/>
      <c r="I312" s="362" t="s">
        <v>57</v>
      </c>
      <c r="J312" s="362" t="s">
        <v>1164</v>
      </c>
      <c r="K312" s="361" t="s">
        <v>1165</v>
      </c>
      <c r="L312" s="362"/>
      <c r="M312" s="362" t="s">
        <v>90</v>
      </c>
      <c r="N312" s="362" t="s">
        <v>9</v>
      </c>
      <c r="O312" s="362"/>
      <c r="P312" s="362" t="s">
        <v>90</v>
      </c>
      <c r="Q312" s="362" t="s">
        <v>90</v>
      </c>
      <c r="R312" s="362"/>
      <c r="S312" s="361" t="s">
        <v>1166</v>
      </c>
      <c r="T312" s="362"/>
      <c r="U312" s="362"/>
      <c r="V312" s="362" t="s">
        <v>176</v>
      </c>
      <c r="W312" s="362"/>
      <c r="X312" s="362" t="s">
        <v>9</v>
      </c>
      <c r="Y312" s="362" t="s">
        <v>46</v>
      </c>
      <c r="Z312" s="362" t="s">
        <v>90</v>
      </c>
      <c r="AA312" s="366" t="s">
        <v>90</v>
      </c>
      <c r="AB312" s="362" t="s">
        <v>90</v>
      </c>
      <c r="AC312" s="362"/>
      <c r="AD312" s="362"/>
      <c r="AE312" s="362"/>
      <c r="AF312" s="362"/>
      <c r="AG312" s="362"/>
      <c r="AH312" s="362"/>
      <c r="AI312" s="362" t="str">
        <f t="shared" si="4"/>
        <v>472Security &amp; Regulatory Compliance</v>
      </c>
      <c r="AJ312" s="362" t="str">
        <f>VLOOKUP(AI312,Table1[[#All],[CONCAT]:[Tfiber]],2,FALSE)</f>
        <v>Security</v>
      </c>
      <c r="AK312" s="362" t="s">
        <v>40</v>
      </c>
      <c r="AL312" s="362"/>
      <c r="AM312" s="362"/>
      <c r="AN312" s="362"/>
      <c r="AO312" s="362"/>
      <c r="AP312" s="361"/>
      <c r="AR312">
        <v>1</v>
      </c>
    </row>
    <row r="313" spans="2:44" ht="15" customHeight="1" x14ac:dyDescent="0.35">
      <c r="B313" s="362">
        <v>311</v>
      </c>
      <c r="C313" s="362" t="s">
        <v>1167</v>
      </c>
      <c r="D313" s="362">
        <v>472</v>
      </c>
      <c r="E313" s="362" t="s">
        <v>172</v>
      </c>
      <c r="F313" s="362"/>
      <c r="G313" s="362"/>
      <c r="H313" s="362"/>
      <c r="I313" s="362" t="s">
        <v>57</v>
      </c>
      <c r="J313" s="362" t="s">
        <v>1168</v>
      </c>
      <c r="K313" s="361" t="s">
        <v>1169</v>
      </c>
      <c r="L313" s="362"/>
      <c r="M313" s="362" t="s">
        <v>90</v>
      </c>
      <c r="N313" s="362" t="s">
        <v>180</v>
      </c>
      <c r="O313" s="362"/>
      <c r="P313" s="362" t="s">
        <v>90</v>
      </c>
      <c r="Q313" s="362" t="s">
        <v>90</v>
      </c>
      <c r="R313" s="362"/>
      <c r="S313" s="361"/>
      <c r="T313" s="362"/>
      <c r="U313" s="362"/>
      <c r="V313" s="363" t="s">
        <v>133</v>
      </c>
      <c r="W313" s="363"/>
      <c r="X313" s="363"/>
      <c r="Y313" s="362" t="s">
        <v>45</v>
      </c>
      <c r="Z313" s="362" t="s">
        <v>181</v>
      </c>
      <c r="AA313" s="366">
        <v>45790</v>
      </c>
      <c r="AB313" s="367" t="s">
        <v>1170</v>
      </c>
      <c r="AC313" s="362"/>
      <c r="AD313" s="362"/>
      <c r="AE313" s="362"/>
      <c r="AF313" s="362"/>
      <c r="AG313" s="362"/>
      <c r="AH313" s="362"/>
      <c r="AI313" s="362" t="str">
        <f t="shared" si="4"/>
        <v>472Security &amp; Regulatory Compliance</v>
      </c>
      <c r="AJ313" s="362" t="str">
        <f>VLOOKUP(AI313,Table1[[#All],[CONCAT]:[Tfiber]],2,FALSE)</f>
        <v>Security</v>
      </c>
      <c r="AK313" s="362" t="s">
        <v>39</v>
      </c>
      <c r="AL313" s="362"/>
      <c r="AM313" s="362"/>
      <c r="AN313" s="362"/>
      <c r="AO313" s="368">
        <v>45790</v>
      </c>
      <c r="AP313" s="361" t="s">
        <v>1170</v>
      </c>
      <c r="AR313">
        <v>1</v>
      </c>
    </row>
    <row r="314" spans="2:44" ht="15" hidden="1" customHeight="1" x14ac:dyDescent="0.35">
      <c r="B314" s="362">
        <v>312</v>
      </c>
      <c r="C314" s="362" t="s">
        <v>1171</v>
      </c>
      <c r="D314" s="362">
        <v>472</v>
      </c>
      <c r="E314" s="362" t="s">
        <v>172</v>
      </c>
      <c r="F314" s="362"/>
      <c r="G314" s="362"/>
      <c r="H314" s="362"/>
      <c r="I314" s="362" t="s">
        <v>57</v>
      </c>
      <c r="J314" s="362" t="s">
        <v>1168</v>
      </c>
      <c r="K314" s="361" t="s">
        <v>1172</v>
      </c>
      <c r="L314" s="362"/>
      <c r="M314" s="362" t="s">
        <v>90</v>
      </c>
      <c r="N314" s="362" t="s">
        <v>9</v>
      </c>
      <c r="O314" s="362"/>
      <c r="P314" s="362" t="s">
        <v>90</v>
      </c>
      <c r="Q314" s="362" t="s">
        <v>90</v>
      </c>
      <c r="R314" s="362"/>
      <c r="S314" s="361"/>
      <c r="T314" s="362"/>
      <c r="U314" s="362"/>
      <c r="V314" s="362" t="s">
        <v>176</v>
      </c>
      <c r="W314" s="362"/>
      <c r="X314" s="362" t="s">
        <v>9</v>
      </c>
      <c r="Y314" s="362" t="s">
        <v>50</v>
      </c>
      <c r="Z314" s="362" t="s">
        <v>90</v>
      </c>
      <c r="AA314" s="366" t="s">
        <v>90</v>
      </c>
      <c r="AB314" s="362" t="s">
        <v>90</v>
      </c>
      <c r="AC314" s="362"/>
      <c r="AD314" s="362"/>
      <c r="AE314" s="362"/>
      <c r="AF314" s="362"/>
      <c r="AG314" s="362"/>
      <c r="AH314" s="362"/>
      <c r="AI314" s="362" t="str">
        <f t="shared" si="4"/>
        <v>472Security &amp; Regulatory Compliance</v>
      </c>
      <c r="AJ314" s="362" t="str">
        <f>VLOOKUP(AI314,Table1[[#All],[CONCAT]:[Tfiber]],2,FALSE)</f>
        <v>Security</v>
      </c>
      <c r="AK314" s="362" t="s">
        <v>40</v>
      </c>
      <c r="AL314" s="362"/>
      <c r="AM314" s="362"/>
      <c r="AN314" s="362"/>
      <c r="AO314" s="362"/>
      <c r="AP314" s="361"/>
      <c r="AR314">
        <v>1</v>
      </c>
    </row>
    <row r="315" spans="2:44" ht="15" hidden="1" customHeight="1" x14ac:dyDescent="0.35">
      <c r="B315" s="362">
        <v>313</v>
      </c>
      <c r="C315" s="362" t="s">
        <v>1173</v>
      </c>
      <c r="D315" s="362">
        <v>472</v>
      </c>
      <c r="E315" s="362" t="s">
        <v>172</v>
      </c>
      <c r="F315" s="362"/>
      <c r="G315" s="362"/>
      <c r="H315" s="362"/>
      <c r="I315" s="362" t="s">
        <v>57</v>
      </c>
      <c r="J315" s="362" t="s">
        <v>1174</v>
      </c>
      <c r="K315" s="361" t="s">
        <v>1175</v>
      </c>
      <c r="L315" s="362"/>
      <c r="M315" s="362" t="s">
        <v>90</v>
      </c>
      <c r="N315" s="362" t="s">
        <v>9</v>
      </c>
      <c r="O315" s="362"/>
      <c r="P315" s="362" t="s">
        <v>90</v>
      </c>
      <c r="Q315" s="362" t="s">
        <v>90</v>
      </c>
      <c r="R315" s="362"/>
      <c r="S315" s="361" t="s">
        <v>1176</v>
      </c>
      <c r="T315" s="362"/>
      <c r="U315" s="362"/>
      <c r="V315" s="362" t="s">
        <v>176</v>
      </c>
      <c r="W315" s="362"/>
      <c r="X315" s="362" t="s">
        <v>9</v>
      </c>
      <c r="Y315" s="362" t="s">
        <v>50</v>
      </c>
      <c r="Z315" s="362" t="s">
        <v>90</v>
      </c>
      <c r="AA315" s="366" t="s">
        <v>90</v>
      </c>
      <c r="AB315" s="362" t="s">
        <v>90</v>
      </c>
      <c r="AC315" s="362"/>
      <c r="AD315" s="362"/>
      <c r="AE315" s="362"/>
      <c r="AF315" s="362"/>
      <c r="AG315" s="362"/>
      <c r="AH315" s="362"/>
      <c r="AI315" s="362" t="str">
        <f t="shared" si="4"/>
        <v>472Security &amp; Regulatory Compliance</v>
      </c>
      <c r="AJ315" s="362" t="str">
        <f>VLOOKUP(AI315,Table1[[#All],[CONCAT]:[Tfiber]],2,FALSE)</f>
        <v>Security</v>
      </c>
      <c r="AK315" s="362" t="s">
        <v>40</v>
      </c>
      <c r="AL315" s="362"/>
      <c r="AM315" s="362"/>
      <c r="AN315" s="362"/>
      <c r="AO315" s="362"/>
      <c r="AP315" s="361"/>
      <c r="AR315">
        <v>1</v>
      </c>
    </row>
    <row r="316" spans="2:44" ht="15" hidden="1" customHeight="1" x14ac:dyDescent="0.35">
      <c r="B316" s="362">
        <v>314</v>
      </c>
      <c r="C316" s="362" t="s">
        <v>1177</v>
      </c>
      <c r="D316" s="362">
        <v>472</v>
      </c>
      <c r="E316" s="362" t="s">
        <v>172</v>
      </c>
      <c r="F316" s="362"/>
      <c r="G316" s="362"/>
      <c r="H316" s="362" t="s">
        <v>1178</v>
      </c>
      <c r="I316" s="362" t="s">
        <v>1178</v>
      </c>
      <c r="J316" s="362" t="s">
        <v>1179</v>
      </c>
      <c r="K316" s="361" t="s">
        <v>1180</v>
      </c>
      <c r="L316" s="362"/>
      <c r="M316" s="362" t="s">
        <v>90</v>
      </c>
      <c r="N316" s="362" t="s">
        <v>9</v>
      </c>
      <c r="O316" s="362"/>
      <c r="P316" s="362" t="s">
        <v>90</v>
      </c>
      <c r="Q316" s="362" t="s">
        <v>90</v>
      </c>
      <c r="R316" s="362"/>
      <c r="S316" s="361"/>
      <c r="T316" s="362"/>
      <c r="U316" s="362"/>
      <c r="V316" s="362" t="s">
        <v>176</v>
      </c>
      <c r="W316" s="362"/>
      <c r="X316" s="362"/>
      <c r="Y316" s="362" t="s">
        <v>45</v>
      </c>
      <c r="Z316" s="362" t="s">
        <v>90</v>
      </c>
      <c r="AA316" s="366" t="s">
        <v>90</v>
      </c>
      <c r="AB316" s="367" t="s">
        <v>1181</v>
      </c>
      <c r="AC316" s="362"/>
      <c r="AD316" s="362"/>
      <c r="AE316" s="362"/>
      <c r="AF316" s="362"/>
      <c r="AG316" s="362"/>
      <c r="AH316" s="362"/>
      <c r="AI316" s="362" t="str">
        <f t="shared" si="4"/>
        <v>472BMS</v>
      </c>
      <c r="AJ316" s="362" t="e">
        <f>VLOOKUP(AI316,Table1[[#All],[CONCAT]:[Tfiber]],2,FALSE)</f>
        <v>#N/A</v>
      </c>
      <c r="AK316" s="362" t="s">
        <v>39</v>
      </c>
      <c r="AL316" s="362"/>
      <c r="AM316" s="362"/>
      <c r="AN316" s="362"/>
      <c r="AO316" s="368" t="s">
        <v>90</v>
      </c>
      <c r="AP316" s="361" t="s">
        <v>1181</v>
      </c>
      <c r="AR316">
        <v>1</v>
      </c>
    </row>
    <row r="317" spans="2:44" ht="15" hidden="1" customHeight="1" x14ac:dyDescent="0.35">
      <c r="B317" s="362">
        <v>315</v>
      </c>
      <c r="C317" s="362" t="s">
        <v>1182</v>
      </c>
      <c r="D317" s="362">
        <v>472</v>
      </c>
      <c r="E317" s="362" t="s">
        <v>172</v>
      </c>
      <c r="F317" s="362"/>
      <c r="G317" s="362"/>
      <c r="H317" s="362"/>
      <c r="I317" s="362" t="s">
        <v>57</v>
      </c>
      <c r="J317" s="362" t="s">
        <v>1183</v>
      </c>
      <c r="K317" s="361" t="s">
        <v>1184</v>
      </c>
      <c r="L317" s="362"/>
      <c r="M317" s="362" t="s">
        <v>90</v>
      </c>
      <c r="N317" s="362" t="s">
        <v>9</v>
      </c>
      <c r="O317" s="362"/>
      <c r="P317" s="362" t="s">
        <v>90</v>
      </c>
      <c r="Q317" s="362" t="s">
        <v>90</v>
      </c>
      <c r="R317" s="362"/>
      <c r="S317" s="361"/>
      <c r="T317" s="362"/>
      <c r="U317" s="362"/>
      <c r="V317" s="362" t="s">
        <v>176</v>
      </c>
      <c r="W317" s="362"/>
      <c r="X317" s="362"/>
      <c r="Y317" s="362" t="s">
        <v>45</v>
      </c>
      <c r="Z317" s="362" t="s">
        <v>181</v>
      </c>
      <c r="AA317" s="366">
        <v>45796</v>
      </c>
      <c r="AB317" s="367" t="s">
        <v>1185</v>
      </c>
      <c r="AC317" s="362"/>
      <c r="AD317" s="362"/>
      <c r="AE317" s="362"/>
      <c r="AF317" s="362"/>
      <c r="AG317" s="362"/>
      <c r="AH317" s="362"/>
      <c r="AI317" s="362" t="str">
        <f t="shared" si="4"/>
        <v>472Security &amp; Regulatory Compliance</v>
      </c>
      <c r="AJ317" s="362" t="str">
        <f>VLOOKUP(AI317,Table1[[#All],[CONCAT]:[Tfiber]],2,FALSE)</f>
        <v>Security</v>
      </c>
      <c r="AK317" s="362" t="s">
        <v>39</v>
      </c>
      <c r="AL317" s="362"/>
      <c r="AM317" s="362"/>
      <c r="AN317" s="362"/>
      <c r="AO317" s="368">
        <v>45796</v>
      </c>
      <c r="AP317" s="361" t="s">
        <v>1185</v>
      </c>
      <c r="AR317">
        <v>1</v>
      </c>
    </row>
    <row r="318" spans="2:44" ht="15" hidden="1" customHeight="1" x14ac:dyDescent="0.35">
      <c r="B318" s="362">
        <v>316</v>
      </c>
      <c r="C318" s="362" t="s">
        <v>1186</v>
      </c>
      <c r="D318" s="362">
        <v>472</v>
      </c>
      <c r="E318" s="362" t="s">
        <v>172</v>
      </c>
      <c r="F318" s="362"/>
      <c r="G318" s="362" t="s">
        <v>63</v>
      </c>
      <c r="H318" s="362" t="s">
        <v>63</v>
      </c>
      <c r="I318" s="362" t="s">
        <v>63</v>
      </c>
      <c r="J318" s="363" t="s">
        <v>1187</v>
      </c>
      <c r="K318" s="361" t="s">
        <v>1188</v>
      </c>
      <c r="L318" s="362"/>
      <c r="M318" s="362" t="s">
        <v>90</v>
      </c>
      <c r="N318" s="362" t="s">
        <v>9</v>
      </c>
      <c r="O318" s="362"/>
      <c r="P318" s="362" t="s">
        <v>90</v>
      </c>
      <c r="Q318" s="362" t="s">
        <v>90</v>
      </c>
      <c r="R318" s="362"/>
      <c r="S318" s="361"/>
      <c r="T318" s="362"/>
      <c r="U318" s="362"/>
      <c r="V318" s="362" t="s">
        <v>844</v>
      </c>
      <c r="W318" s="362"/>
      <c r="X318" s="362"/>
      <c r="Y318" s="362" t="s">
        <v>45</v>
      </c>
      <c r="Z318" s="362" t="s">
        <v>181</v>
      </c>
      <c r="AA318" s="366">
        <v>45912</v>
      </c>
      <c r="AB318" s="367" t="s">
        <v>1189</v>
      </c>
      <c r="AC318" s="362"/>
      <c r="AD318" s="362"/>
      <c r="AE318" s="362"/>
      <c r="AF318" s="362"/>
      <c r="AG318" s="362"/>
      <c r="AH318" s="362"/>
      <c r="AI318" s="362" t="str">
        <f t="shared" si="4"/>
        <v>472OSS</v>
      </c>
      <c r="AJ318" s="362" t="str">
        <f>VLOOKUP(AI318,Table1[[#All],[CONCAT]:[Tfiber]],2,FALSE)</f>
        <v>Applications/Tools</v>
      </c>
      <c r="AK318" s="362" t="s">
        <v>39</v>
      </c>
      <c r="AL318" s="362" t="s">
        <v>45</v>
      </c>
      <c r="AM318" s="362">
        <f>VLOOKUP(C318,[1]AllOSS!$B:$K,10,0)</f>
        <v>0</v>
      </c>
      <c r="AN318" s="362"/>
      <c r="AO318" s="368">
        <v>45912</v>
      </c>
      <c r="AP318" s="361" t="s">
        <v>1189</v>
      </c>
      <c r="AR318">
        <v>1</v>
      </c>
    </row>
    <row r="319" spans="2:44" ht="15" customHeight="1" x14ac:dyDescent="0.35">
      <c r="B319" s="362">
        <v>317</v>
      </c>
      <c r="C319" s="362" t="s">
        <v>1190</v>
      </c>
      <c r="D319" s="362">
        <v>472</v>
      </c>
      <c r="E319" s="362" t="s">
        <v>172</v>
      </c>
      <c r="F319" s="362"/>
      <c r="G319" s="362"/>
      <c r="H319" s="362"/>
      <c r="I319" s="362" t="s">
        <v>57</v>
      </c>
      <c r="J319" s="363" t="s">
        <v>1191</v>
      </c>
      <c r="K319" s="361" t="s">
        <v>1192</v>
      </c>
      <c r="L319" s="362"/>
      <c r="M319" s="362" t="s">
        <v>90</v>
      </c>
      <c r="N319" s="362" t="s">
        <v>180</v>
      </c>
      <c r="O319" s="362"/>
      <c r="P319" s="362" t="s">
        <v>90</v>
      </c>
      <c r="Q319" s="362" t="s">
        <v>90</v>
      </c>
      <c r="R319" s="362"/>
      <c r="S319" s="361"/>
      <c r="T319" s="362"/>
      <c r="U319" s="362"/>
      <c r="V319" s="362" t="s">
        <v>176</v>
      </c>
      <c r="W319" s="362"/>
      <c r="X319" s="362"/>
      <c r="Y319" s="362" t="s">
        <v>45</v>
      </c>
      <c r="Z319" s="362" t="s">
        <v>181</v>
      </c>
      <c r="AA319" s="366">
        <v>45796</v>
      </c>
      <c r="AB319" s="367" t="s">
        <v>1193</v>
      </c>
      <c r="AC319" s="362"/>
      <c r="AD319" s="362"/>
      <c r="AE319" s="362"/>
      <c r="AF319" s="362"/>
      <c r="AG319" s="362"/>
      <c r="AH319" s="362"/>
      <c r="AI319" s="362" t="str">
        <f t="shared" si="4"/>
        <v>472Security &amp; Regulatory Compliance</v>
      </c>
      <c r="AJ319" s="362" t="str">
        <f>VLOOKUP(AI319,Table1[[#All],[CONCAT]:[Tfiber]],2,FALSE)</f>
        <v>Security</v>
      </c>
      <c r="AK319" s="362" t="s">
        <v>39</v>
      </c>
      <c r="AL319" s="362"/>
      <c r="AM319" s="362"/>
      <c r="AN319" s="362"/>
      <c r="AO319" s="368">
        <v>45796</v>
      </c>
      <c r="AP319" s="361" t="s">
        <v>1193</v>
      </c>
      <c r="AR319">
        <v>1</v>
      </c>
    </row>
    <row r="320" spans="2:44" ht="15" hidden="1" customHeight="1" x14ac:dyDescent="0.35">
      <c r="B320" s="362">
        <v>318</v>
      </c>
      <c r="C320" s="362" t="s">
        <v>1194</v>
      </c>
      <c r="D320" s="362">
        <v>472</v>
      </c>
      <c r="E320" s="362" t="s">
        <v>172</v>
      </c>
      <c r="F320" s="362"/>
      <c r="G320" s="362"/>
      <c r="H320" s="362"/>
      <c r="I320" s="362" t="s">
        <v>57</v>
      </c>
      <c r="J320" s="363" t="s">
        <v>1191</v>
      </c>
      <c r="K320" s="361" t="s">
        <v>1195</v>
      </c>
      <c r="L320" s="362"/>
      <c r="M320" s="362" t="s">
        <v>90</v>
      </c>
      <c r="N320" s="362" t="s">
        <v>9</v>
      </c>
      <c r="O320" s="362"/>
      <c r="P320" s="362" t="s">
        <v>90</v>
      </c>
      <c r="Q320" s="362" t="s">
        <v>90</v>
      </c>
      <c r="R320" s="362"/>
      <c r="S320" s="361" t="s">
        <v>1196</v>
      </c>
      <c r="T320" s="362"/>
      <c r="U320" s="362"/>
      <c r="V320" s="362" t="s">
        <v>176</v>
      </c>
      <c r="W320" s="362"/>
      <c r="X320" s="362" t="s">
        <v>9</v>
      </c>
      <c r="Y320" s="362" t="s">
        <v>46</v>
      </c>
      <c r="Z320" s="362" t="s">
        <v>90</v>
      </c>
      <c r="AA320" s="366" t="s">
        <v>90</v>
      </c>
      <c r="AB320" s="362" t="s">
        <v>90</v>
      </c>
      <c r="AC320" s="362"/>
      <c r="AD320" s="362"/>
      <c r="AE320" s="362"/>
      <c r="AF320" s="362"/>
      <c r="AG320" s="362"/>
      <c r="AH320" s="362"/>
      <c r="AI320" s="362" t="str">
        <f t="shared" si="4"/>
        <v>472Security &amp; Regulatory Compliance</v>
      </c>
      <c r="AJ320" s="362" t="str">
        <f>VLOOKUP(AI320,Table1[[#All],[CONCAT]:[Tfiber]],2,FALSE)</f>
        <v>Security</v>
      </c>
      <c r="AK320" s="362" t="s">
        <v>40</v>
      </c>
      <c r="AL320" s="362"/>
      <c r="AM320" s="362"/>
      <c r="AN320" s="362"/>
      <c r="AO320" s="362"/>
      <c r="AP320" s="361"/>
      <c r="AR320">
        <v>1</v>
      </c>
    </row>
    <row r="321" spans="2:44" ht="15" hidden="1" customHeight="1" x14ac:dyDescent="0.35">
      <c r="B321" s="362">
        <v>319</v>
      </c>
      <c r="C321" s="362" t="s">
        <v>1197</v>
      </c>
      <c r="D321" s="362">
        <v>472</v>
      </c>
      <c r="E321" s="362" t="s">
        <v>172</v>
      </c>
      <c r="F321" s="362"/>
      <c r="G321" s="362"/>
      <c r="H321" s="362"/>
      <c r="I321" s="362" t="s">
        <v>57</v>
      </c>
      <c r="J321" s="363" t="s">
        <v>1191</v>
      </c>
      <c r="K321" s="361" t="s">
        <v>1198</v>
      </c>
      <c r="L321" s="362"/>
      <c r="M321" s="362" t="s">
        <v>90</v>
      </c>
      <c r="N321" s="362" t="s">
        <v>9</v>
      </c>
      <c r="O321" s="362"/>
      <c r="P321" s="362" t="s">
        <v>90</v>
      </c>
      <c r="Q321" s="362" t="s">
        <v>90</v>
      </c>
      <c r="R321" s="362"/>
      <c r="S321" s="361" t="s">
        <v>1199</v>
      </c>
      <c r="T321" s="362"/>
      <c r="U321" s="362"/>
      <c r="V321" s="362" t="s">
        <v>176</v>
      </c>
      <c r="W321" s="362"/>
      <c r="X321" s="362" t="s">
        <v>9</v>
      </c>
      <c r="Y321" s="362" t="s">
        <v>50</v>
      </c>
      <c r="Z321" s="362" t="s">
        <v>90</v>
      </c>
      <c r="AA321" s="366" t="s">
        <v>90</v>
      </c>
      <c r="AB321" s="362" t="s">
        <v>90</v>
      </c>
      <c r="AC321" s="362"/>
      <c r="AD321" s="362"/>
      <c r="AE321" s="362"/>
      <c r="AF321" s="362"/>
      <c r="AG321" s="362"/>
      <c r="AH321" s="362"/>
      <c r="AI321" s="362" t="str">
        <f t="shared" si="4"/>
        <v>472Security &amp; Regulatory Compliance</v>
      </c>
      <c r="AJ321" s="362" t="str">
        <f>VLOOKUP(AI321,Table1[[#All],[CONCAT]:[Tfiber]],2,FALSE)</f>
        <v>Security</v>
      </c>
      <c r="AK321" s="362" t="s">
        <v>40</v>
      </c>
      <c r="AL321" s="362"/>
      <c r="AM321" s="362"/>
      <c r="AN321" s="362"/>
      <c r="AO321" s="362"/>
      <c r="AP321" s="361"/>
      <c r="AR321">
        <v>1</v>
      </c>
    </row>
    <row r="322" spans="2:44" ht="15" hidden="1" customHeight="1" x14ac:dyDescent="0.35">
      <c r="B322" s="362">
        <v>320</v>
      </c>
      <c r="C322" s="362" t="s">
        <v>1200</v>
      </c>
      <c r="D322" s="362">
        <v>472</v>
      </c>
      <c r="E322" s="362" t="s">
        <v>172</v>
      </c>
      <c r="F322" s="362"/>
      <c r="G322" s="362"/>
      <c r="H322" s="362"/>
      <c r="I322" s="362" t="s">
        <v>57</v>
      </c>
      <c r="J322" s="363" t="s">
        <v>242</v>
      </c>
      <c r="K322" s="361" t="s">
        <v>1201</v>
      </c>
      <c r="L322" s="362"/>
      <c r="M322" s="362" t="s">
        <v>90</v>
      </c>
      <c r="N322" s="362" t="s">
        <v>9</v>
      </c>
      <c r="O322" s="362"/>
      <c r="P322" s="362" t="s">
        <v>90</v>
      </c>
      <c r="Q322" s="362" t="s">
        <v>90</v>
      </c>
      <c r="R322" s="362"/>
      <c r="S322" s="361" t="s">
        <v>1202</v>
      </c>
      <c r="T322" s="361"/>
      <c r="U322" s="361"/>
      <c r="V322" s="362" t="s">
        <v>176</v>
      </c>
      <c r="W322" s="362"/>
      <c r="X322" s="362" t="s">
        <v>9</v>
      </c>
      <c r="Y322" s="362" t="s">
        <v>47</v>
      </c>
      <c r="Z322" s="362" t="s">
        <v>90</v>
      </c>
      <c r="AA322" s="366" t="s">
        <v>90</v>
      </c>
      <c r="AB322" s="362" t="s">
        <v>90</v>
      </c>
      <c r="AC322" s="362"/>
      <c r="AD322" s="362"/>
      <c r="AE322" s="362"/>
      <c r="AF322" s="362"/>
      <c r="AG322" s="362"/>
      <c r="AH322" s="362"/>
      <c r="AI322" s="362" t="str">
        <f t="shared" si="4"/>
        <v>472Security &amp; Regulatory Compliance</v>
      </c>
      <c r="AJ322" s="362" t="str">
        <f>VLOOKUP(AI322,Table1[[#All],[CONCAT]:[Tfiber]],2,FALSE)</f>
        <v>Security</v>
      </c>
      <c r="AK322" s="362" t="s">
        <v>40</v>
      </c>
      <c r="AL322" s="362"/>
      <c r="AM322" s="362"/>
      <c r="AN322" s="362"/>
      <c r="AO322" s="362"/>
      <c r="AP322" s="361"/>
      <c r="AR322">
        <v>1</v>
      </c>
    </row>
    <row r="323" spans="2:44" ht="15" hidden="1" customHeight="1" x14ac:dyDescent="0.35">
      <c r="B323" s="362">
        <v>321</v>
      </c>
      <c r="C323" s="362" t="s">
        <v>1203</v>
      </c>
      <c r="D323" s="362">
        <v>472</v>
      </c>
      <c r="E323" s="362" t="s">
        <v>172</v>
      </c>
      <c r="F323" s="362"/>
      <c r="G323" s="362"/>
      <c r="H323" s="362"/>
      <c r="I323" s="362" t="s">
        <v>57</v>
      </c>
      <c r="J323" s="363" t="s">
        <v>242</v>
      </c>
      <c r="K323" s="361" t="s">
        <v>1204</v>
      </c>
      <c r="L323" s="362"/>
      <c r="M323" s="362" t="s">
        <v>90</v>
      </c>
      <c r="N323" s="362" t="s">
        <v>9</v>
      </c>
      <c r="O323" s="362"/>
      <c r="P323" s="362" t="s">
        <v>90</v>
      </c>
      <c r="Q323" s="362" t="s">
        <v>90</v>
      </c>
      <c r="R323" s="362"/>
      <c r="S323" s="361" t="s">
        <v>1205</v>
      </c>
      <c r="T323" s="362"/>
      <c r="U323" s="362"/>
      <c r="V323" s="362" t="s">
        <v>176</v>
      </c>
      <c r="W323" s="362"/>
      <c r="X323" s="362" t="s">
        <v>9</v>
      </c>
      <c r="Y323" s="362" t="s">
        <v>50</v>
      </c>
      <c r="Z323" s="362" t="s">
        <v>90</v>
      </c>
      <c r="AA323" s="366" t="s">
        <v>90</v>
      </c>
      <c r="AB323" s="362" t="s">
        <v>90</v>
      </c>
      <c r="AC323" s="362"/>
      <c r="AD323" s="362"/>
      <c r="AE323" s="362"/>
      <c r="AF323" s="362"/>
      <c r="AG323" s="362"/>
      <c r="AH323" s="362"/>
      <c r="AI323" s="362" t="str">
        <f t="shared" ref="AI323:AI386" si="5">_xlfn.CONCAT(D323,I323)</f>
        <v>472Security &amp; Regulatory Compliance</v>
      </c>
      <c r="AJ323" s="362" t="str">
        <f>VLOOKUP(AI323,Table1[[#All],[CONCAT]:[Tfiber]],2,FALSE)</f>
        <v>Security</v>
      </c>
      <c r="AK323" s="362" t="s">
        <v>40</v>
      </c>
      <c r="AL323" s="362"/>
      <c r="AM323" s="362"/>
      <c r="AN323" s="362"/>
      <c r="AO323" s="362"/>
      <c r="AP323" s="361"/>
      <c r="AR323">
        <v>1</v>
      </c>
    </row>
    <row r="324" spans="2:44" ht="15" hidden="1" customHeight="1" x14ac:dyDescent="0.35">
      <c r="B324" s="362">
        <v>322</v>
      </c>
      <c r="C324" s="362" t="s">
        <v>1206</v>
      </c>
      <c r="D324" s="362">
        <v>472</v>
      </c>
      <c r="E324" s="362" t="s">
        <v>172</v>
      </c>
      <c r="F324" s="362"/>
      <c r="G324" s="362"/>
      <c r="H324" s="362"/>
      <c r="I324" s="362" t="s">
        <v>57</v>
      </c>
      <c r="J324" s="363" t="s">
        <v>1155</v>
      </c>
      <c r="K324" s="361" t="s">
        <v>1207</v>
      </c>
      <c r="L324" s="362"/>
      <c r="M324" s="362" t="s">
        <v>90</v>
      </c>
      <c r="N324" s="362" t="s">
        <v>9</v>
      </c>
      <c r="O324" s="362"/>
      <c r="P324" s="362" t="s">
        <v>90</v>
      </c>
      <c r="Q324" s="362" t="s">
        <v>90</v>
      </c>
      <c r="R324" s="362"/>
      <c r="S324" s="361" t="s">
        <v>1208</v>
      </c>
      <c r="T324" s="362"/>
      <c r="U324" s="362"/>
      <c r="V324" s="362" t="s">
        <v>176</v>
      </c>
      <c r="W324" s="362"/>
      <c r="X324" s="362"/>
      <c r="Y324" s="362" t="s">
        <v>45</v>
      </c>
      <c r="Z324" s="362" t="s">
        <v>181</v>
      </c>
      <c r="AA324" s="366">
        <v>45796</v>
      </c>
      <c r="AB324" s="367" t="s">
        <v>1209</v>
      </c>
      <c r="AC324" s="362"/>
      <c r="AD324" s="362"/>
      <c r="AE324" s="362"/>
      <c r="AF324" s="362"/>
      <c r="AG324" s="362"/>
      <c r="AH324" s="362"/>
      <c r="AI324" s="362" t="str">
        <f t="shared" si="5"/>
        <v>472Security &amp; Regulatory Compliance</v>
      </c>
      <c r="AJ324" s="362" t="str">
        <f>VLOOKUP(AI324,Table1[[#All],[CONCAT]:[Tfiber]],2,FALSE)</f>
        <v>Security</v>
      </c>
      <c r="AK324" s="362" t="s">
        <v>39</v>
      </c>
      <c r="AL324" s="362"/>
      <c r="AM324" s="362"/>
      <c r="AN324" s="362"/>
      <c r="AO324" s="368">
        <v>45796</v>
      </c>
      <c r="AP324" s="361" t="s">
        <v>1209</v>
      </c>
      <c r="AR324">
        <v>1</v>
      </c>
    </row>
    <row r="325" spans="2:44" ht="15" customHeight="1" x14ac:dyDescent="0.35">
      <c r="B325" s="362">
        <v>323</v>
      </c>
      <c r="C325" s="362" t="s">
        <v>1210</v>
      </c>
      <c r="D325" s="362">
        <v>472</v>
      </c>
      <c r="E325" s="362" t="s">
        <v>172</v>
      </c>
      <c r="F325" s="362"/>
      <c r="G325" s="362"/>
      <c r="H325" s="362"/>
      <c r="I325" s="362" t="s">
        <v>57</v>
      </c>
      <c r="J325" s="363" t="s">
        <v>1039</v>
      </c>
      <c r="K325" s="361" t="s">
        <v>1211</v>
      </c>
      <c r="L325" s="361"/>
      <c r="M325" s="362" t="s">
        <v>90</v>
      </c>
      <c r="N325" s="362" t="s">
        <v>180</v>
      </c>
      <c r="O325" s="362"/>
      <c r="P325" s="362" t="s">
        <v>90</v>
      </c>
      <c r="Q325" s="362" t="s">
        <v>90</v>
      </c>
      <c r="R325" s="362"/>
      <c r="S325" s="361"/>
      <c r="T325" s="362"/>
      <c r="U325" s="362"/>
      <c r="V325" s="362" t="s">
        <v>125</v>
      </c>
      <c r="W325" s="362"/>
      <c r="X325" s="362"/>
      <c r="Y325" s="362" t="s">
        <v>45</v>
      </c>
      <c r="Z325" s="362" t="s">
        <v>181</v>
      </c>
      <c r="AA325" s="366">
        <v>45791</v>
      </c>
      <c r="AB325" s="367" t="s">
        <v>1212</v>
      </c>
      <c r="AC325" s="362"/>
      <c r="AD325" s="362"/>
      <c r="AE325" s="362"/>
      <c r="AF325" s="362"/>
      <c r="AG325" s="362"/>
      <c r="AH325" s="362"/>
      <c r="AI325" s="362" t="str">
        <f t="shared" si="5"/>
        <v>472Security &amp; Regulatory Compliance</v>
      </c>
      <c r="AJ325" s="362" t="str">
        <f>VLOOKUP(AI325,Table1[[#All],[CONCAT]:[Tfiber]],2,FALSE)</f>
        <v>Security</v>
      </c>
      <c r="AK325" s="362" t="s">
        <v>39</v>
      </c>
      <c r="AL325" s="362"/>
      <c r="AM325" s="362"/>
      <c r="AN325" s="362"/>
      <c r="AO325" s="368">
        <v>45791</v>
      </c>
      <c r="AP325" s="361" t="s">
        <v>1212</v>
      </c>
      <c r="AR325">
        <v>1</v>
      </c>
    </row>
    <row r="326" spans="2:44" ht="15" hidden="1" customHeight="1" x14ac:dyDescent="0.35">
      <c r="B326" s="362">
        <v>324</v>
      </c>
      <c r="C326" s="362" t="s">
        <v>1213</v>
      </c>
      <c r="D326" s="362">
        <v>472</v>
      </c>
      <c r="E326" s="362" t="s">
        <v>172</v>
      </c>
      <c r="F326" s="362"/>
      <c r="G326" s="362"/>
      <c r="H326" s="362"/>
      <c r="I326" s="362" t="s">
        <v>57</v>
      </c>
      <c r="J326" s="363" t="s">
        <v>1191</v>
      </c>
      <c r="K326" s="361" t="s">
        <v>1214</v>
      </c>
      <c r="L326" s="362"/>
      <c r="M326" s="362" t="s">
        <v>90</v>
      </c>
      <c r="N326" s="362" t="s">
        <v>9</v>
      </c>
      <c r="O326" s="362"/>
      <c r="P326" s="362" t="s">
        <v>90</v>
      </c>
      <c r="Q326" s="362" t="s">
        <v>90</v>
      </c>
      <c r="R326" s="362"/>
      <c r="S326" s="361" t="s">
        <v>1215</v>
      </c>
      <c r="T326" s="362"/>
      <c r="U326" s="362"/>
      <c r="V326" s="362" t="s">
        <v>176</v>
      </c>
      <c r="W326" s="362"/>
      <c r="X326" s="362" t="s">
        <v>9</v>
      </c>
      <c r="Y326" s="362" t="s">
        <v>50</v>
      </c>
      <c r="Z326" s="362" t="s">
        <v>90</v>
      </c>
      <c r="AA326" s="366" t="s">
        <v>90</v>
      </c>
      <c r="AB326" s="362" t="s">
        <v>90</v>
      </c>
      <c r="AC326" s="362"/>
      <c r="AD326" s="362"/>
      <c r="AE326" s="362"/>
      <c r="AF326" s="362"/>
      <c r="AG326" s="362"/>
      <c r="AH326" s="362"/>
      <c r="AI326" s="362" t="str">
        <f t="shared" si="5"/>
        <v>472Security &amp; Regulatory Compliance</v>
      </c>
      <c r="AJ326" s="362" t="str">
        <f>VLOOKUP(AI326,Table1[[#All],[CONCAT]:[Tfiber]],2,FALSE)</f>
        <v>Security</v>
      </c>
      <c r="AK326" s="362" t="s">
        <v>40</v>
      </c>
      <c r="AL326" s="362"/>
      <c r="AM326" s="362"/>
      <c r="AN326" s="362"/>
      <c r="AO326" s="362"/>
      <c r="AP326" s="361"/>
      <c r="AR326">
        <v>1</v>
      </c>
    </row>
    <row r="327" spans="2:44" ht="15" hidden="1" customHeight="1" x14ac:dyDescent="0.35">
      <c r="B327" s="362">
        <v>325</v>
      </c>
      <c r="C327" s="362" t="s">
        <v>1216</v>
      </c>
      <c r="D327" s="362">
        <v>472</v>
      </c>
      <c r="E327" s="362" t="s">
        <v>172</v>
      </c>
      <c r="F327" s="362"/>
      <c r="G327" s="362"/>
      <c r="H327" s="362"/>
      <c r="I327" s="362" t="s">
        <v>57</v>
      </c>
      <c r="J327" s="363" t="s">
        <v>1217</v>
      </c>
      <c r="K327" s="361" t="s">
        <v>1218</v>
      </c>
      <c r="L327" s="362"/>
      <c r="M327" s="362" t="s">
        <v>90</v>
      </c>
      <c r="N327" s="362" t="s">
        <v>9</v>
      </c>
      <c r="O327" s="362"/>
      <c r="P327" s="362" t="s">
        <v>90</v>
      </c>
      <c r="Q327" s="362" t="s">
        <v>90</v>
      </c>
      <c r="R327" s="362"/>
      <c r="S327" s="361"/>
      <c r="T327" s="362"/>
      <c r="U327" s="362"/>
      <c r="V327" s="362" t="s">
        <v>176</v>
      </c>
      <c r="W327" s="362"/>
      <c r="X327" s="362"/>
      <c r="Y327" s="362" t="s">
        <v>45</v>
      </c>
      <c r="Z327" s="362" t="s">
        <v>181</v>
      </c>
      <c r="AA327" s="366">
        <v>45796</v>
      </c>
      <c r="AB327" s="367" t="s">
        <v>1219</v>
      </c>
      <c r="AC327" s="362"/>
      <c r="AD327" s="362"/>
      <c r="AE327" s="362"/>
      <c r="AF327" s="362"/>
      <c r="AG327" s="362"/>
      <c r="AH327" s="362"/>
      <c r="AI327" s="362" t="str">
        <f t="shared" si="5"/>
        <v>472Security &amp; Regulatory Compliance</v>
      </c>
      <c r="AJ327" s="362" t="str">
        <f>VLOOKUP(AI327,Table1[[#All],[CONCAT]:[Tfiber]],2,FALSE)</f>
        <v>Security</v>
      </c>
      <c r="AK327" s="362" t="s">
        <v>39</v>
      </c>
      <c r="AL327" s="362"/>
      <c r="AM327" s="362"/>
      <c r="AN327" s="362"/>
      <c r="AO327" s="368">
        <v>45796</v>
      </c>
      <c r="AP327" s="361" t="s">
        <v>1219</v>
      </c>
      <c r="AR327">
        <v>1</v>
      </c>
    </row>
    <row r="328" spans="2:44" ht="15" hidden="1" customHeight="1" x14ac:dyDescent="0.35">
      <c r="B328" s="362">
        <v>326</v>
      </c>
      <c r="C328" s="362" t="s">
        <v>1220</v>
      </c>
      <c r="D328" s="362">
        <v>472</v>
      </c>
      <c r="E328" s="362" t="s">
        <v>172</v>
      </c>
      <c r="F328" s="362"/>
      <c r="G328" s="362"/>
      <c r="H328" s="362"/>
      <c r="I328" s="362" t="s">
        <v>57</v>
      </c>
      <c r="J328" s="363" t="s">
        <v>1217</v>
      </c>
      <c r="K328" s="361" t="s">
        <v>1221</v>
      </c>
      <c r="L328" s="362"/>
      <c r="M328" s="362" t="s">
        <v>90</v>
      </c>
      <c r="N328" s="362" t="s">
        <v>9</v>
      </c>
      <c r="O328" s="362"/>
      <c r="P328" s="362" t="s">
        <v>90</v>
      </c>
      <c r="Q328" s="362" t="s">
        <v>90</v>
      </c>
      <c r="R328" s="362"/>
      <c r="S328" s="361"/>
      <c r="T328" s="362"/>
      <c r="U328" s="362"/>
      <c r="V328" s="362" t="s">
        <v>176</v>
      </c>
      <c r="W328" s="362"/>
      <c r="X328" s="362"/>
      <c r="Y328" s="362" t="s">
        <v>45</v>
      </c>
      <c r="Z328" s="362" t="s">
        <v>181</v>
      </c>
      <c r="AA328" s="366">
        <v>45796</v>
      </c>
      <c r="AB328" s="367" t="s">
        <v>1222</v>
      </c>
      <c r="AC328" s="362"/>
      <c r="AD328" s="362"/>
      <c r="AE328" s="362"/>
      <c r="AF328" s="362"/>
      <c r="AG328" s="362"/>
      <c r="AH328" s="362"/>
      <c r="AI328" s="362" t="str">
        <f t="shared" si="5"/>
        <v>472Security &amp; Regulatory Compliance</v>
      </c>
      <c r="AJ328" s="362" t="str">
        <f>VLOOKUP(AI328,Table1[[#All],[CONCAT]:[Tfiber]],2,FALSE)</f>
        <v>Security</v>
      </c>
      <c r="AK328" s="362" t="s">
        <v>39</v>
      </c>
      <c r="AL328" s="362"/>
      <c r="AM328" s="362"/>
      <c r="AN328" s="362"/>
      <c r="AO328" s="368">
        <v>45796</v>
      </c>
      <c r="AP328" s="361" t="s">
        <v>1222</v>
      </c>
      <c r="AR328">
        <v>1</v>
      </c>
    </row>
    <row r="329" spans="2:44" ht="15" hidden="1" customHeight="1" x14ac:dyDescent="0.35">
      <c r="B329" s="362">
        <v>327</v>
      </c>
      <c r="C329" s="362" t="s">
        <v>1223</v>
      </c>
      <c r="D329" s="362">
        <v>472</v>
      </c>
      <c r="E329" s="362" t="s">
        <v>172</v>
      </c>
      <c r="F329" s="362"/>
      <c r="G329" s="362"/>
      <c r="H329" s="362"/>
      <c r="I329" s="362" t="s">
        <v>57</v>
      </c>
      <c r="J329" s="362" t="s">
        <v>1224</v>
      </c>
      <c r="K329" s="361" t="s">
        <v>1225</v>
      </c>
      <c r="L329" s="362"/>
      <c r="M329" s="362" t="s">
        <v>90</v>
      </c>
      <c r="N329" s="362" t="s">
        <v>9</v>
      </c>
      <c r="O329" s="362"/>
      <c r="P329" s="362" t="s">
        <v>90</v>
      </c>
      <c r="Q329" s="362" t="s">
        <v>90</v>
      </c>
      <c r="R329" s="362"/>
      <c r="S329" s="369" t="s">
        <v>304</v>
      </c>
      <c r="T329" s="369"/>
      <c r="U329" s="369"/>
      <c r="V329" s="362" t="s">
        <v>176</v>
      </c>
      <c r="W329" s="362"/>
      <c r="X329" s="362"/>
      <c r="Y329" s="362" t="s">
        <v>48</v>
      </c>
      <c r="Z329" s="362" t="s">
        <v>90</v>
      </c>
      <c r="AA329" s="366" t="s">
        <v>90</v>
      </c>
      <c r="AB329" s="362" t="s">
        <v>90</v>
      </c>
      <c r="AC329" s="362"/>
      <c r="AD329" s="362"/>
      <c r="AE329" s="362"/>
      <c r="AF329" s="362"/>
      <c r="AG329" s="362"/>
      <c r="AH329" s="362"/>
      <c r="AI329" s="362" t="str">
        <f t="shared" si="5"/>
        <v>472Security &amp; Regulatory Compliance</v>
      </c>
      <c r="AJ329" s="362" t="str">
        <f>VLOOKUP(AI329,Table1[[#All],[CONCAT]:[Tfiber]],2,FALSE)</f>
        <v>Security</v>
      </c>
      <c r="AK329" s="362" t="s">
        <v>40</v>
      </c>
      <c r="AL329" s="362"/>
      <c r="AM329" s="362"/>
      <c r="AN329" s="362"/>
      <c r="AO329" s="362"/>
      <c r="AP329" s="361" t="s">
        <v>193</v>
      </c>
      <c r="AR329">
        <v>1</v>
      </c>
    </row>
    <row r="330" spans="2:44" ht="15" customHeight="1" x14ac:dyDescent="0.35">
      <c r="B330" s="362">
        <v>328</v>
      </c>
      <c r="C330" s="362" t="s">
        <v>1226</v>
      </c>
      <c r="D330" s="362">
        <v>472</v>
      </c>
      <c r="E330" s="362" t="s">
        <v>172</v>
      </c>
      <c r="F330" s="362"/>
      <c r="G330" s="362"/>
      <c r="H330" s="362"/>
      <c r="I330" s="362" t="s">
        <v>57</v>
      </c>
      <c r="J330" s="363" t="s">
        <v>242</v>
      </c>
      <c r="K330" s="361" t="s">
        <v>1227</v>
      </c>
      <c r="L330" s="362"/>
      <c r="M330" s="362" t="s">
        <v>90</v>
      </c>
      <c r="N330" s="362" t="s">
        <v>180</v>
      </c>
      <c r="O330" s="362"/>
      <c r="P330" s="362" t="s">
        <v>90</v>
      </c>
      <c r="Q330" s="362" t="s">
        <v>90</v>
      </c>
      <c r="R330" s="362"/>
      <c r="S330" s="361"/>
      <c r="T330" s="362"/>
      <c r="U330" s="362"/>
      <c r="V330" s="362" t="s">
        <v>176</v>
      </c>
      <c r="W330" s="362"/>
      <c r="X330" s="362"/>
      <c r="Y330" s="362" t="s">
        <v>45</v>
      </c>
      <c r="Z330" s="362" t="s">
        <v>181</v>
      </c>
      <c r="AA330" s="366">
        <v>45796</v>
      </c>
      <c r="AB330" s="367" t="s">
        <v>1228</v>
      </c>
      <c r="AC330" s="362"/>
      <c r="AD330" s="362"/>
      <c r="AE330" s="362"/>
      <c r="AF330" s="362"/>
      <c r="AG330" s="362"/>
      <c r="AH330" s="362"/>
      <c r="AI330" s="362" t="str">
        <f t="shared" si="5"/>
        <v>472Security &amp; Regulatory Compliance</v>
      </c>
      <c r="AJ330" s="362" t="str">
        <f>VLOOKUP(AI330,Table1[[#All],[CONCAT]:[Tfiber]],2,FALSE)</f>
        <v>Security</v>
      </c>
      <c r="AK330" s="362" t="s">
        <v>39</v>
      </c>
      <c r="AL330" s="362"/>
      <c r="AM330" s="362"/>
      <c r="AN330" s="362"/>
      <c r="AO330" s="368">
        <v>45796</v>
      </c>
      <c r="AP330" s="361" t="s">
        <v>1228</v>
      </c>
      <c r="AR330">
        <v>1</v>
      </c>
    </row>
    <row r="331" spans="2:44" ht="15" customHeight="1" x14ac:dyDescent="0.35">
      <c r="B331" s="362">
        <v>329</v>
      </c>
      <c r="C331" s="362" t="s">
        <v>1229</v>
      </c>
      <c r="D331" s="362">
        <v>472</v>
      </c>
      <c r="E331" s="362" t="s">
        <v>172</v>
      </c>
      <c r="F331" s="362"/>
      <c r="G331" s="362"/>
      <c r="H331" s="362"/>
      <c r="I331" s="362" t="s">
        <v>57</v>
      </c>
      <c r="J331" s="363" t="s">
        <v>242</v>
      </c>
      <c r="K331" s="361" t="s">
        <v>1230</v>
      </c>
      <c r="L331" s="362"/>
      <c r="M331" s="362" t="s">
        <v>90</v>
      </c>
      <c r="N331" s="362" t="s">
        <v>180</v>
      </c>
      <c r="O331" s="362"/>
      <c r="P331" s="362" t="s">
        <v>90</v>
      </c>
      <c r="Q331" s="362" t="s">
        <v>90</v>
      </c>
      <c r="R331" s="362"/>
      <c r="S331" s="361"/>
      <c r="T331" s="362"/>
      <c r="U331" s="362"/>
      <c r="V331" s="362" t="s">
        <v>176</v>
      </c>
      <c r="W331" s="362"/>
      <c r="X331" s="362"/>
      <c r="Y331" s="362" t="s">
        <v>45</v>
      </c>
      <c r="Z331" s="362" t="s">
        <v>90</v>
      </c>
      <c r="AA331" s="366" t="s">
        <v>90</v>
      </c>
      <c r="AB331" s="362" t="s">
        <v>90</v>
      </c>
      <c r="AC331" s="362"/>
      <c r="AD331" s="362"/>
      <c r="AE331" s="362"/>
      <c r="AF331" s="362"/>
      <c r="AG331" s="362"/>
      <c r="AH331" s="362"/>
      <c r="AI331" s="362" t="str">
        <f t="shared" si="5"/>
        <v>472Security &amp; Regulatory Compliance</v>
      </c>
      <c r="AJ331" s="362" t="str">
        <f>VLOOKUP(AI331,Table1[[#All],[CONCAT]:[Tfiber]],2,FALSE)</f>
        <v>Security</v>
      </c>
      <c r="AK331" s="362" t="s">
        <v>39</v>
      </c>
      <c r="AL331" s="362"/>
      <c r="AM331" s="362"/>
      <c r="AN331" s="362"/>
      <c r="AO331" s="368" t="s">
        <v>90</v>
      </c>
      <c r="AP331" s="361" t="s">
        <v>1158</v>
      </c>
      <c r="AR331">
        <v>1</v>
      </c>
    </row>
    <row r="332" spans="2:44" ht="15" hidden="1" customHeight="1" x14ac:dyDescent="0.35">
      <c r="B332" s="362">
        <v>330</v>
      </c>
      <c r="C332" s="362" t="s">
        <v>1231</v>
      </c>
      <c r="D332" s="362">
        <v>472</v>
      </c>
      <c r="E332" s="362" t="s">
        <v>172</v>
      </c>
      <c r="F332" s="362"/>
      <c r="G332" s="362"/>
      <c r="H332" s="362"/>
      <c r="I332" s="362" t="s">
        <v>57</v>
      </c>
      <c r="J332" s="363" t="s">
        <v>242</v>
      </c>
      <c r="K332" s="361" t="s">
        <v>1232</v>
      </c>
      <c r="L332" s="362"/>
      <c r="M332" s="362" t="s">
        <v>90</v>
      </c>
      <c r="N332" s="362" t="s">
        <v>9</v>
      </c>
      <c r="O332" s="362"/>
      <c r="P332" s="362" t="s">
        <v>90</v>
      </c>
      <c r="Q332" s="362" t="s">
        <v>90</v>
      </c>
      <c r="R332" s="362"/>
      <c r="S332" s="361" t="s">
        <v>1233</v>
      </c>
      <c r="T332" s="362"/>
      <c r="U332" s="362"/>
      <c r="V332" s="362" t="s">
        <v>176</v>
      </c>
      <c r="W332" s="362"/>
      <c r="X332" s="362" t="s">
        <v>9</v>
      </c>
      <c r="Y332" s="362" t="s">
        <v>50</v>
      </c>
      <c r="Z332" s="362" t="s">
        <v>90</v>
      </c>
      <c r="AA332" s="366" t="s">
        <v>90</v>
      </c>
      <c r="AB332" s="362" t="s">
        <v>90</v>
      </c>
      <c r="AC332" s="362"/>
      <c r="AD332" s="362"/>
      <c r="AE332" s="362"/>
      <c r="AF332" s="362"/>
      <c r="AG332" s="362"/>
      <c r="AH332" s="362"/>
      <c r="AI332" s="362" t="str">
        <f t="shared" si="5"/>
        <v>472Security &amp; Regulatory Compliance</v>
      </c>
      <c r="AJ332" s="362" t="str">
        <f>VLOOKUP(AI332,Table1[[#All],[CONCAT]:[Tfiber]],2,FALSE)</f>
        <v>Security</v>
      </c>
      <c r="AK332" s="362" t="s">
        <v>40</v>
      </c>
      <c r="AL332" s="362"/>
      <c r="AM332" s="362"/>
      <c r="AN332" s="362"/>
      <c r="AO332" s="362"/>
      <c r="AP332" s="361" t="e">
        <v>#N/A</v>
      </c>
      <c r="AR332">
        <v>1</v>
      </c>
    </row>
    <row r="333" spans="2:44" ht="15" hidden="1" customHeight="1" x14ac:dyDescent="0.35">
      <c r="B333" s="362">
        <v>331</v>
      </c>
      <c r="C333" s="362" t="s">
        <v>1234</v>
      </c>
      <c r="D333" s="362">
        <v>472</v>
      </c>
      <c r="E333" s="362" t="s">
        <v>172</v>
      </c>
      <c r="F333" s="362"/>
      <c r="G333" s="362"/>
      <c r="H333" s="362"/>
      <c r="I333" s="362" t="s">
        <v>57</v>
      </c>
      <c r="J333" s="363" t="s">
        <v>242</v>
      </c>
      <c r="K333" s="361" t="s">
        <v>1235</v>
      </c>
      <c r="L333" s="362"/>
      <c r="M333" s="362" t="s">
        <v>90</v>
      </c>
      <c r="N333" s="362" t="s">
        <v>9</v>
      </c>
      <c r="O333" s="362"/>
      <c r="P333" s="362" t="s">
        <v>90</v>
      </c>
      <c r="Q333" s="362" t="s">
        <v>90</v>
      </c>
      <c r="R333" s="362"/>
      <c r="S333" s="361"/>
      <c r="T333" s="362"/>
      <c r="U333" s="362"/>
      <c r="V333" s="362" t="s">
        <v>176</v>
      </c>
      <c r="W333" s="362"/>
      <c r="X333" s="362"/>
      <c r="Y333" s="362" t="s">
        <v>45</v>
      </c>
      <c r="Z333" s="362" t="s">
        <v>90</v>
      </c>
      <c r="AA333" s="366" t="s">
        <v>90</v>
      </c>
      <c r="AB333" s="362" t="s">
        <v>90</v>
      </c>
      <c r="AC333" s="362"/>
      <c r="AD333" s="362"/>
      <c r="AE333" s="362"/>
      <c r="AF333" s="362"/>
      <c r="AG333" s="362"/>
      <c r="AH333" s="362"/>
      <c r="AI333" s="362" t="str">
        <f t="shared" si="5"/>
        <v>472Security &amp; Regulatory Compliance</v>
      </c>
      <c r="AJ333" s="362" t="str">
        <f>VLOOKUP(AI333,Table1[[#All],[CONCAT]:[Tfiber]],2,FALSE)</f>
        <v>Security</v>
      </c>
      <c r="AK333" s="362" t="s">
        <v>39</v>
      </c>
      <c r="AL333" s="362"/>
      <c r="AM333" s="362"/>
      <c r="AN333" s="362"/>
      <c r="AO333" s="368" t="s">
        <v>90</v>
      </c>
      <c r="AP333" s="361" t="s">
        <v>1158</v>
      </c>
      <c r="AR333">
        <v>1</v>
      </c>
    </row>
    <row r="334" spans="2:44" ht="15" hidden="1" customHeight="1" x14ac:dyDescent="0.35">
      <c r="B334" s="362">
        <v>332</v>
      </c>
      <c r="C334" s="362" t="s">
        <v>1236</v>
      </c>
      <c r="D334" s="362">
        <v>472</v>
      </c>
      <c r="E334" s="362" t="s">
        <v>172</v>
      </c>
      <c r="F334" s="362"/>
      <c r="G334" s="362"/>
      <c r="H334" s="362"/>
      <c r="I334" s="362" t="s">
        <v>57</v>
      </c>
      <c r="J334" s="363" t="s">
        <v>242</v>
      </c>
      <c r="K334" s="361" t="s">
        <v>1237</v>
      </c>
      <c r="L334" s="362"/>
      <c r="M334" s="362" t="s">
        <v>90</v>
      </c>
      <c r="N334" s="362" t="s">
        <v>9</v>
      </c>
      <c r="O334" s="362"/>
      <c r="P334" s="362" t="s">
        <v>90</v>
      </c>
      <c r="Q334" s="362" t="s">
        <v>90</v>
      </c>
      <c r="R334" s="362"/>
      <c r="S334" s="361" t="s">
        <v>1238</v>
      </c>
      <c r="T334" s="362"/>
      <c r="U334" s="362"/>
      <c r="V334" s="362" t="s">
        <v>176</v>
      </c>
      <c r="W334" s="362"/>
      <c r="X334" s="362" t="s">
        <v>9</v>
      </c>
      <c r="Y334" s="362" t="s">
        <v>50</v>
      </c>
      <c r="Z334" s="362" t="s">
        <v>90</v>
      </c>
      <c r="AA334" s="366" t="s">
        <v>90</v>
      </c>
      <c r="AB334" s="362" t="s">
        <v>90</v>
      </c>
      <c r="AC334" s="362"/>
      <c r="AD334" s="362"/>
      <c r="AE334" s="362"/>
      <c r="AF334" s="362"/>
      <c r="AG334" s="362"/>
      <c r="AH334" s="362"/>
      <c r="AI334" s="362" t="str">
        <f t="shared" si="5"/>
        <v>472Security &amp; Regulatory Compliance</v>
      </c>
      <c r="AJ334" s="362" t="str">
        <f>VLOOKUP(AI334,Table1[[#All],[CONCAT]:[Tfiber]],2,FALSE)</f>
        <v>Security</v>
      </c>
      <c r="AK334" s="362" t="s">
        <v>40</v>
      </c>
      <c r="AL334" s="362"/>
      <c r="AM334" s="362"/>
      <c r="AN334" s="362"/>
      <c r="AO334" s="362"/>
      <c r="AP334" s="361"/>
      <c r="AR334">
        <v>1</v>
      </c>
    </row>
    <row r="335" spans="2:44" ht="15" hidden="1" customHeight="1" x14ac:dyDescent="0.35">
      <c r="B335" s="362">
        <v>333</v>
      </c>
      <c r="C335" s="362" t="s">
        <v>1239</v>
      </c>
      <c r="D335" s="362">
        <v>472</v>
      </c>
      <c r="E335" s="362" t="s">
        <v>172</v>
      </c>
      <c r="F335" s="362"/>
      <c r="G335" s="362"/>
      <c r="H335" s="362"/>
      <c r="I335" s="362" t="s">
        <v>57</v>
      </c>
      <c r="J335" s="363" t="s">
        <v>195</v>
      </c>
      <c r="K335" s="361" t="s">
        <v>1240</v>
      </c>
      <c r="L335" s="362"/>
      <c r="M335" s="362" t="s">
        <v>90</v>
      </c>
      <c r="N335" s="362" t="s">
        <v>9</v>
      </c>
      <c r="O335" s="362"/>
      <c r="P335" s="362" t="s">
        <v>90</v>
      </c>
      <c r="Q335" s="362" t="s">
        <v>90</v>
      </c>
      <c r="R335" s="362"/>
      <c r="S335" s="361" t="s">
        <v>1241</v>
      </c>
      <c r="T335" s="362"/>
      <c r="U335" s="362"/>
      <c r="V335" s="362" t="s">
        <v>176</v>
      </c>
      <c r="W335" s="362"/>
      <c r="X335" s="362" t="s">
        <v>9</v>
      </c>
      <c r="Y335" s="362" t="s">
        <v>46</v>
      </c>
      <c r="Z335" s="362" t="s">
        <v>90</v>
      </c>
      <c r="AA335" s="366" t="s">
        <v>90</v>
      </c>
      <c r="AB335" s="362" t="s">
        <v>90</v>
      </c>
      <c r="AC335" s="362"/>
      <c r="AD335" s="362"/>
      <c r="AE335" s="362"/>
      <c r="AF335" s="362"/>
      <c r="AG335" s="362"/>
      <c r="AH335" s="362"/>
      <c r="AI335" s="362" t="str">
        <f t="shared" si="5"/>
        <v>472Security &amp; Regulatory Compliance</v>
      </c>
      <c r="AJ335" s="362" t="str">
        <f>VLOOKUP(AI335,Table1[[#All],[CONCAT]:[Tfiber]],2,FALSE)</f>
        <v>Security</v>
      </c>
      <c r="AK335" s="362" t="s">
        <v>40</v>
      </c>
      <c r="AL335" s="362"/>
      <c r="AM335" s="362"/>
      <c r="AN335" s="362"/>
      <c r="AO335" s="362"/>
      <c r="AP335" s="361"/>
      <c r="AR335">
        <v>1</v>
      </c>
    </row>
    <row r="336" spans="2:44" ht="15" hidden="1" customHeight="1" x14ac:dyDescent="0.35">
      <c r="B336" s="362">
        <v>334</v>
      </c>
      <c r="C336" s="362" t="s">
        <v>1242</v>
      </c>
      <c r="D336" s="362">
        <v>472</v>
      </c>
      <c r="E336" s="362" t="s">
        <v>172</v>
      </c>
      <c r="F336" s="362"/>
      <c r="G336" s="362"/>
      <c r="H336" s="362"/>
      <c r="I336" s="362" t="s">
        <v>57</v>
      </c>
      <c r="J336" s="363" t="s">
        <v>400</v>
      </c>
      <c r="K336" s="361" t="s">
        <v>1243</v>
      </c>
      <c r="L336" s="362"/>
      <c r="M336" s="362" t="s">
        <v>90</v>
      </c>
      <c r="N336" s="362" t="s">
        <v>9</v>
      </c>
      <c r="O336" s="362"/>
      <c r="P336" s="362" t="s">
        <v>90</v>
      </c>
      <c r="Q336" s="362" t="s">
        <v>90</v>
      </c>
      <c r="R336" s="362"/>
      <c r="S336" s="361" t="s">
        <v>1244</v>
      </c>
      <c r="T336" s="362"/>
      <c r="U336" s="362"/>
      <c r="V336" s="362" t="s">
        <v>176</v>
      </c>
      <c r="W336" s="362"/>
      <c r="X336" s="362" t="s">
        <v>9</v>
      </c>
      <c r="Y336" s="362" t="s">
        <v>46</v>
      </c>
      <c r="Z336" s="362" t="s">
        <v>90</v>
      </c>
      <c r="AA336" s="366" t="s">
        <v>90</v>
      </c>
      <c r="AB336" s="362" t="s">
        <v>90</v>
      </c>
      <c r="AC336" s="362"/>
      <c r="AD336" s="362"/>
      <c r="AE336" s="362"/>
      <c r="AF336" s="362"/>
      <c r="AG336" s="362"/>
      <c r="AH336" s="362"/>
      <c r="AI336" s="362" t="str">
        <f t="shared" si="5"/>
        <v>472Security &amp; Regulatory Compliance</v>
      </c>
      <c r="AJ336" s="362" t="str">
        <f>VLOOKUP(AI336,Table1[[#All],[CONCAT]:[Tfiber]],2,FALSE)</f>
        <v>Security</v>
      </c>
      <c r="AK336" s="362" t="s">
        <v>40</v>
      </c>
      <c r="AL336" s="362"/>
      <c r="AM336" s="362"/>
      <c r="AN336" s="362"/>
      <c r="AO336" s="362"/>
      <c r="AP336" s="361"/>
      <c r="AR336">
        <v>1</v>
      </c>
    </row>
    <row r="337" spans="2:44" ht="15" customHeight="1" x14ac:dyDescent="0.35">
      <c r="B337" s="362">
        <v>335</v>
      </c>
      <c r="C337" s="362" t="s">
        <v>1245</v>
      </c>
      <c r="D337" s="362">
        <v>472</v>
      </c>
      <c r="E337" s="362" t="s">
        <v>172</v>
      </c>
      <c r="F337" s="362"/>
      <c r="G337" s="362"/>
      <c r="H337" s="362"/>
      <c r="I337" s="362" t="s">
        <v>59</v>
      </c>
      <c r="J337" s="363" t="s">
        <v>1246</v>
      </c>
      <c r="K337" s="361" t="s">
        <v>1247</v>
      </c>
      <c r="L337" s="362"/>
      <c r="M337" s="362" t="s">
        <v>90</v>
      </c>
      <c r="N337" s="362" t="s">
        <v>180</v>
      </c>
      <c r="O337" s="362"/>
      <c r="P337" s="362" t="s">
        <v>90</v>
      </c>
      <c r="Q337" s="362" t="s">
        <v>90</v>
      </c>
      <c r="R337" s="362"/>
      <c r="S337" s="361"/>
      <c r="T337" s="362"/>
      <c r="U337" s="362"/>
      <c r="V337" s="363" t="s">
        <v>366</v>
      </c>
      <c r="W337" s="363"/>
      <c r="X337" s="363"/>
      <c r="Y337" s="362" t="s">
        <v>45</v>
      </c>
      <c r="Z337" s="362" t="s">
        <v>181</v>
      </c>
      <c r="AA337" s="366">
        <v>45782</v>
      </c>
      <c r="AB337" s="362" t="s">
        <v>809</v>
      </c>
      <c r="AC337" s="362"/>
      <c r="AD337" s="362"/>
      <c r="AE337" s="362"/>
      <c r="AF337" s="362"/>
      <c r="AG337" s="362"/>
      <c r="AH337" s="362"/>
      <c r="AI337" s="362" t="str">
        <f t="shared" si="5"/>
        <v>472IP/MPLS</v>
      </c>
      <c r="AJ337" s="362" t="str">
        <f>VLOOKUP(AI337,Table1[[#All],[CONCAT]:[Tfiber]],2,FALSE)</f>
        <v>IPMPLS</v>
      </c>
      <c r="AK337" s="362" t="s">
        <v>39</v>
      </c>
      <c r="AL337" s="362"/>
      <c r="AM337" s="362"/>
      <c r="AN337" s="362"/>
      <c r="AO337" s="368">
        <v>45782</v>
      </c>
      <c r="AP337" s="361" t="s">
        <v>1248</v>
      </c>
      <c r="AR337">
        <v>1</v>
      </c>
    </row>
    <row r="338" spans="2:44" ht="15" customHeight="1" x14ac:dyDescent="0.35">
      <c r="B338" s="362">
        <v>336</v>
      </c>
      <c r="C338" s="362" t="s">
        <v>1249</v>
      </c>
      <c r="D338" s="362">
        <v>472</v>
      </c>
      <c r="E338" s="362" t="s">
        <v>172</v>
      </c>
      <c r="F338" s="362"/>
      <c r="G338" s="362"/>
      <c r="H338" s="362"/>
      <c r="I338" s="362" t="s">
        <v>59</v>
      </c>
      <c r="J338" s="363" t="s">
        <v>1246</v>
      </c>
      <c r="K338" s="361" t="s">
        <v>1250</v>
      </c>
      <c r="L338" s="362"/>
      <c r="M338" s="362" t="s">
        <v>90</v>
      </c>
      <c r="N338" s="362" t="s">
        <v>180</v>
      </c>
      <c r="O338" s="362"/>
      <c r="P338" s="362" t="s">
        <v>90</v>
      </c>
      <c r="Q338" s="362" t="s">
        <v>90</v>
      </c>
      <c r="R338" s="362"/>
      <c r="S338" s="361"/>
      <c r="T338" s="362"/>
      <c r="U338" s="362"/>
      <c r="V338" s="363" t="s">
        <v>366</v>
      </c>
      <c r="W338" s="363"/>
      <c r="X338" s="363"/>
      <c r="Y338" s="362" t="s">
        <v>45</v>
      </c>
      <c r="Z338" s="362" t="s">
        <v>181</v>
      </c>
      <c r="AA338" s="366">
        <v>45782</v>
      </c>
      <c r="AB338" s="362" t="s">
        <v>809</v>
      </c>
      <c r="AC338" s="362"/>
      <c r="AD338" s="362"/>
      <c r="AE338" s="362"/>
      <c r="AF338" s="362"/>
      <c r="AG338" s="362"/>
      <c r="AH338" s="362"/>
      <c r="AI338" s="362" t="str">
        <f t="shared" si="5"/>
        <v>472IP/MPLS</v>
      </c>
      <c r="AJ338" s="362" t="str">
        <f>VLOOKUP(AI338,Table1[[#All],[CONCAT]:[Tfiber]],2,FALSE)</f>
        <v>IPMPLS</v>
      </c>
      <c r="AK338" s="362" t="s">
        <v>39</v>
      </c>
      <c r="AL338" s="362"/>
      <c r="AM338" s="362"/>
      <c r="AN338" s="362"/>
      <c r="AO338" s="368">
        <v>45782</v>
      </c>
      <c r="AP338" s="361" t="s">
        <v>809</v>
      </c>
      <c r="AR338">
        <v>1</v>
      </c>
    </row>
    <row r="339" spans="2:44" ht="15" customHeight="1" x14ac:dyDescent="0.35">
      <c r="B339" s="362">
        <v>337</v>
      </c>
      <c r="C339" s="362" t="s">
        <v>1251</v>
      </c>
      <c r="D339" s="362">
        <v>472</v>
      </c>
      <c r="E339" s="362" t="s">
        <v>172</v>
      </c>
      <c r="F339" s="362"/>
      <c r="G339" s="362"/>
      <c r="H339" s="362"/>
      <c r="I339" s="362" t="s">
        <v>59</v>
      </c>
      <c r="J339" s="363" t="s">
        <v>1246</v>
      </c>
      <c r="K339" s="361" t="s">
        <v>1252</v>
      </c>
      <c r="L339" s="362"/>
      <c r="M339" s="362" t="s">
        <v>90</v>
      </c>
      <c r="N339" s="362" t="s">
        <v>180</v>
      </c>
      <c r="O339" s="362"/>
      <c r="P339" s="362" t="s">
        <v>90</v>
      </c>
      <c r="Q339" s="362" t="s">
        <v>90</v>
      </c>
      <c r="R339" s="362"/>
      <c r="S339" s="361"/>
      <c r="T339" s="362"/>
      <c r="U339" s="362"/>
      <c r="V339" s="363" t="s">
        <v>366</v>
      </c>
      <c r="W339" s="363"/>
      <c r="X339" s="363"/>
      <c r="Y339" s="362" t="s">
        <v>45</v>
      </c>
      <c r="Z339" s="362" t="s">
        <v>181</v>
      </c>
      <c r="AA339" s="366">
        <v>45782</v>
      </c>
      <c r="AB339" s="362" t="s">
        <v>809</v>
      </c>
      <c r="AC339" s="362"/>
      <c r="AD339" s="362"/>
      <c r="AE339" s="362"/>
      <c r="AF339" s="362"/>
      <c r="AG339" s="362"/>
      <c r="AH339" s="362"/>
      <c r="AI339" s="362" t="str">
        <f t="shared" si="5"/>
        <v>472IP/MPLS</v>
      </c>
      <c r="AJ339" s="362" t="str">
        <f>VLOOKUP(AI339,Table1[[#All],[CONCAT]:[Tfiber]],2,FALSE)</f>
        <v>IPMPLS</v>
      </c>
      <c r="AK339" s="362" t="s">
        <v>39</v>
      </c>
      <c r="AL339" s="362"/>
      <c r="AM339" s="362"/>
      <c r="AN339" s="362"/>
      <c r="AO339" s="368">
        <v>45782</v>
      </c>
      <c r="AP339" s="361" t="s">
        <v>809</v>
      </c>
      <c r="AR339">
        <v>1</v>
      </c>
    </row>
    <row r="340" spans="2:44" ht="15" customHeight="1" x14ac:dyDescent="0.35">
      <c r="B340" s="362">
        <v>338</v>
      </c>
      <c r="C340" s="362" t="s">
        <v>1253</v>
      </c>
      <c r="D340" s="362">
        <v>472</v>
      </c>
      <c r="E340" s="362" t="s">
        <v>172</v>
      </c>
      <c r="F340" s="362"/>
      <c r="G340" s="362"/>
      <c r="H340" s="362"/>
      <c r="I340" s="362" t="s">
        <v>59</v>
      </c>
      <c r="J340" s="363" t="s">
        <v>1254</v>
      </c>
      <c r="K340" s="361" t="s">
        <v>1255</v>
      </c>
      <c r="L340" s="362"/>
      <c r="M340" s="362" t="s">
        <v>90</v>
      </c>
      <c r="N340" s="362" t="s">
        <v>180</v>
      </c>
      <c r="O340" s="362"/>
      <c r="P340" s="362" t="s">
        <v>90</v>
      </c>
      <c r="Q340" s="362" t="s">
        <v>90</v>
      </c>
      <c r="R340" s="362"/>
      <c r="S340" s="361"/>
      <c r="T340" s="362"/>
      <c r="U340" s="362"/>
      <c r="V340" s="363" t="s">
        <v>366</v>
      </c>
      <c r="W340" s="363"/>
      <c r="X340" s="363"/>
      <c r="Y340" s="362" t="s">
        <v>45</v>
      </c>
      <c r="Z340" s="362" t="s">
        <v>181</v>
      </c>
      <c r="AA340" s="366">
        <v>45782</v>
      </c>
      <c r="AB340" s="362" t="s">
        <v>1248</v>
      </c>
      <c r="AC340" s="362"/>
      <c r="AD340" s="362"/>
      <c r="AE340" s="362"/>
      <c r="AF340" s="362"/>
      <c r="AG340" s="362"/>
      <c r="AH340" s="362"/>
      <c r="AI340" s="362" t="str">
        <f t="shared" si="5"/>
        <v>472IP/MPLS</v>
      </c>
      <c r="AJ340" s="362" t="str">
        <f>VLOOKUP(AI340,Table1[[#All],[CONCAT]:[Tfiber]],2,FALSE)</f>
        <v>IPMPLS</v>
      </c>
      <c r="AK340" s="362" t="s">
        <v>39</v>
      </c>
      <c r="AL340" s="362"/>
      <c r="AM340" s="362"/>
      <c r="AN340" s="362"/>
      <c r="AO340" s="368">
        <v>45782</v>
      </c>
      <c r="AP340" s="361" t="s">
        <v>1248</v>
      </c>
      <c r="AR340">
        <v>1</v>
      </c>
    </row>
    <row r="341" spans="2:44" ht="15" customHeight="1" x14ac:dyDescent="0.35">
      <c r="B341" s="362">
        <v>339</v>
      </c>
      <c r="C341" s="362" t="s">
        <v>1256</v>
      </c>
      <c r="D341" s="362">
        <v>472</v>
      </c>
      <c r="E341" s="362" t="s">
        <v>172</v>
      </c>
      <c r="F341" s="362"/>
      <c r="G341" s="362"/>
      <c r="H341" s="362"/>
      <c r="I341" s="362" t="s">
        <v>59</v>
      </c>
      <c r="J341" s="363" t="s">
        <v>1254</v>
      </c>
      <c r="K341" s="361" t="s">
        <v>1257</v>
      </c>
      <c r="L341" s="362"/>
      <c r="M341" s="362" t="s">
        <v>90</v>
      </c>
      <c r="N341" s="362" t="s">
        <v>180</v>
      </c>
      <c r="O341" s="362"/>
      <c r="P341" s="362" t="s">
        <v>90</v>
      </c>
      <c r="Q341" s="362" t="s">
        <v>90</v>
      </c>
      <c r="R341" s="362"/>
      <c r="S341" s="361"/>
      <c r="T341" s="362"/>
      <c r="U341" s="362"/>
      <c r="V341" s="363" t="s">
        <v>366</v>
      </c>
      <c r="W341" s="363"/>
      <c r="X341" s="363"/>
      <c r="Y341" s="362" t="s">
        <v>45</v>
      </c>
      <c r="Z341" s="362" t="s">
        <v>181</v>
      </c>
      <c r="AA341" s="366">
        <v>45782</v>
      </c>
      <c r="AB341" s="362" t="s">
        <v>1248</v>
      </c>
      <c r="AC341" s="362"/>
      <c r="AD341" s="362"/>
      <c r="AE341" s="362"/>
      <c r="AF341" s="362"/>
      <c r="AG341" s="362"/>
      <c r="AH341" s="362"/>
      <c r="AI341" s="362" t="str">
        <f t="shared" si="5"/>
        <v>472IP/MPLS</v>
      </c>
      <c r="AJ341" s="362" t="str">
        <f>VLOOKUP(AI341,Table1[[#All],[CONCAT]:[Tfiber]],2,FALSE)</f>
        <v>IPMPLS</v>
      </c>
      <c r="AK341" s="362" t="s">
        <v>39</v>
      </c>
      <c r="AL341" s="362"/>
      <c r="AM341" s="362"/>
      <c r="AN341" s="362"/>
      <c r="AO341" s="368">
        <v>45782</v>
      </c>
      <c r="AP341" s="361" t="s">
        <v>1248</v>
      </c>
      <c r="AR341">
        <v>1</v>
      </c>
    </row>
    <row r="342" spans="2:44" ht="15" customHeight="1" x14ac:dyDescent="0.35">
      <c r="B342" s="362">
        <v>340</v>
      </c>
      <c r="C342" s="362" t="s">
        <v>1258</v>
      </c>
      <c r="D342" s="362">
        <v>472</v>
      </c>
      <c r="E342" s="362" t="s">
        <v>172</v>
      </c>
      <c r="F342" s="362"/>
      <c r="G342" s="362"/>
      <c r="H342" s="362"/>
      <c r="I342" s="362" t="s">
        <v>59</v>
      </c>
      <c r="J342" s="363" t="s">
        <v>1254</v>
      </c>
      <c r="K342" s="361" t="s">
        <v>1247</v>
      </c>
      <c r="L342" s="362"/>
      <c r="M342" s="362" t="s">
        <v>90</v>
      </c>
      <c r="N342" s="362" t="s">
        <v>180</v>
      </c>
      <c r="O342" s="362"/>
      <c r="P342" s="362" t="s">
        <v>90</v>
      </c>
      <c r="Q342" s="362" t="s">
        <v>90</v>
      </c>
      <c r="R342" s="362"/>
      <c r="S342" s="361"/>
      <c r="T342" s="362"/>
      <c r="U342" s="362"/>
      <c r="V342" s="363" t="s">
        <v>366</v>
      </c>
      <c r="W342" s="363"/>
      <c r="X342" s="363"/>
      <c r="Y342" s="362" t="s">
        <v>45</v>
      </c>
      <c r="Z342" s="362" t="s">
        <v>181</v>
      </c>
      <c r="AA342" s="366">
        <v>45782</v>
      </c>
      <c r="AB342" s="362" t="s">
        <v>1248</v>
      </c>
      <c r="AC342" s="362"/>
      <c r="AD342" s="362"/>
      <c r="AE342" s="362"/>
      <c r="AF342" s="362"/>
      <c r="AG342" s="362"/>
      <c r="AH342" s="362"/>
      <c r="AI342" s="362" t="str">
        <f t="shared" si="5"/>
        <v>472IP/MPLS</v>
      </c>
      <c r="AJ342" s="362" t="str">
        <f>VLOOKUP(AI342,Table1[[#All],[CONCAT]:[Tfiber]],2,FALSE)</f>
        <v>IPMPLS</v>
      </c>
      <c r="AK342" s="362" t="s">
        <v>39</v>
      </c>
      <c r="AL342" s="362"/>
      <c r="AM342" s="362"/>
      <c r="AN342" s="362"/>
      <c r="AO342" s="368">
        <v>45782</v>
      </c>
      <c r="AP342" s="361" t="s">
        <v>1248</v>
      </c>
      <c r="AR342">
        <v>1</v>
      </c>
    </row>
    <row r="343" spans="2:44" ht="15" customHeight="1" x14ac:dyDescent="0.35">
      <c r="B343" s="362">
        <v>341</v>
      </c>
      <c r="C343" s="362" t="s">
        <v>1259</v>
      </c>
      <c r="D343" s="362">
        <v>472</v>
      </c>
      <c r="E343" s="362" t="s">
        <v>172</v>
      </c>
      <c r="F343" s="362"/>
      <c r="G343" s="362"/>
      <c r="H343" s="362"/>
      <c r="I343" s="362" t="s">
        <v>59</v>
      </c>
      <c r="J343" s="363" t="s">
        <v>1254</v>
      </c>
      <c r="K343" s="361" t="s">
        <v>1260</v>
      </c>
      <c r="L343" s="362"/>
      <c r="M343" s="362" t="s">
        <v>90</v>
      </c>
      <c r="N343" s="362" t="s">
        <v>180</v>
      </c>
      <c r="O343" s="362"/>
      <c r="P343" s="362" t="s">
        <v>90</v>
      </c>
      <c r="Q343" s="362" t="s">
        <v>90</v>
      </c>
      <c r="R343" s="362"/>
      <c r="S343" s="361"/>
      <c r="T343" s="362"/>
      <c r="U343" s="362"/>
      <c r="V343" s="363" t="s">
        <v>366</v>
      </c>
      <c r="W343" s="363"/>
      <c r="X343" s="363"/>
      <c r="Y343" s="362" t="s">
        <v>45</v>
      </c>
      <c r="Z343" s="362" t="s">
        <v>181</v>
      </c>
      <c r="AA343" s="366">
        <v>45782</v>
      </c>
      <c r="AB343" s="362" t="s">
        <v>1248</v>
      </c>
      <c r="AC343" s="362"/>
      <c r="AD343" s="362"/>
      <c r="AE343" s="362"/>
      <c r="AF343" s="362"/>
      <c r="AG343" s="362"/>
      <c r="AH343" s="362"/>
      <c r="AI343" s="362" t="str">
        <f t="shared" si="5"/>
        <v>472IP/MPLS</v>
      </c>
      <c r="AJ343" s="362" t="str">
        <f>VLOOKUP(AI343,Table1[[#All],[CONCAT]:[Tfiber]],2,FALSE)</f>
        <v>IPMPLS</v>
      </c>
      <c r="AK343" s="362" t="s">
        <v>39</v>
      </c>
      <c r="AL343" s="362"/>
      <c r="AM343" s="362"/>
      <c r="AN343" s="362"/>
      <c r="AO343" s="368">
        <v>45782</v>
      </c>
      <c r="AP343" s="361" t="s">
        <v>1248</v>
      </c>
      <c r="AR343">
        <v>1</v>
      </c>
    </row>
    <row r="344" spans="2:44" ht="15" hidden="1" customHeight="1" x14ac:dyDescent="0.35">
      <c r="B344" s="362">
        <v>342</v>
      </c>
      <c r="C344" s="362" t="s">
        <v>1261</v>
      </c>
      <c r="D344" s="362">
        <v>472</v>
      </c>
      <c r="E344" s="362" t="s">
        <v>172</v>
      </c>
      <c r="F344" s="362"/>
      <c r="G344" s="362"/>
      <c r="H344" s="362"/>
      <c r="I344" s="362" t="s">
        <v>59</v>
      </c>
      <c r="J344" s="363" t="s">
        <v>789</v>
      </c>
      <c r="K344" s="361" t="s">
        <v>1262</v>
      </c>
      <c r="L344" s="362"/>
      <c r="M344" s="362" t="s">
        <v>90</v>
      </c>
      <c r="N344" s="362" t="s">
        <v>9</v>
      </c>
      <c r="O344" s="362"/>
      <c r="P344" s="362" t="s">
        <v>90</v>
      </c>
      <c r="Q344" s="362" t="s">
        <v>90</v>
      </c>
      <c r="R344" s="362"/>
      <c r="S344" s="361" t="s">
        <v>815</v>
      </c>
      <c r="T344" s="362" t="s">
        <v>108</v>
      </c>
      <c r="U344" s="362" t="s">
        <v>816</v>
      </c>
      <c r="V344" s="363" t="s">
        <v>366</v>
      </c>
      <c r="W344" s="363"/>
      <c r="X344" s="362" t="s">
        <v>9</v>
      </c>
      <c r="Y344" s="362" t="s">
        <v>50</v>
      </c>
      <c r="Z344" s="362" t="s">
        <v>90</v>
      </c>
      <c r="AA344" s="366" t="s">
        <v>90</v>
      </c>
      <c r="AB344" s="362" t="s">
        <v>90</v>
      </c>
      <c r="AC344" s="362"/>
      <c r="AD344" s="362"/>
      <c r="AE344" s="362"/>
      <c r="AF344" s="362"/>
      <c r="AG344" s="362"/>
      <c r="AH344" s="362"/>
      <c r="AI344" s="362" t="str">
        <f t="shared" si="5"/>
        <v>472IP/MPLS</v>
      </c>
      <c r="AJ344" s="362" t="str">
        <f>VLOOKUP(AI344,Table1[[#All],[CONCAT]:[Tfiber]],2,FALSE)</f>
        <v>IPMPLS</v>
      </c>
      <c r="AK344" s="362" t="s">
        <v>40</v>
      </c>
      <c r="AL344" s="362"/>
      <c r="AM344" s="362"/>
      <c r="AN344" s="362"/>
      <c r="AO344" s="362"/>
      <c r="AP344" s="361"/>
      <c r="AR344">
        <v>1</v>
      </c>
    </row>
    <row r="345" spans="2:44" ht="15" hidden="1" customHeight="1" x14ac:dyDescent="0.35">
      <c r="B345" s="362">
        <v>343</v>
      </c>
      <c r="C345" s="362" t="s">
        <v>1263</v>
      </c>
      <c r="D345" s="362">
        <v>472</v>
      </c>
      <c r="E345" s="362" t="s">
        <v>172</v>
      </c>
      <c r="F345" s="362"/>
      <c r="G345" s="362"/>
      <c r="H345" s="362"/>
      <c r="I345" s="362" t="s">
        <v>59</v>
      </c>
      <c r="J345" s="363" t="s">
        <v>789</v>
      </c>
      <c r="K345" s="361" t="s">
        <v>1264</v>
      </c>
      <c r="L345" s="362"/>
      <c r="M345" s="362" t="s">
        <v>90</v>
      </c>
      <c r="N345" s="362" t="s">
        <v>9</v>
      </c>
      <c r="O345" s="362"/>
      <c r="P345" s="362" t="s">
        <v>90</v>
      </c>
      <c r="Q345" s="362" t="s">
        <v>90</v>
      </c>
      <c r="R345" s="362"/>
      <c r="S345" s="361" t="s">
        <v>1265</v>
      </c>
      <c r="T345" s="362" t="s">
        <v>113</v>
      </c>
      <c r="U345" s="362" t="s">
        <v>366</v>
      </c>
      <c r="V345" s="363" t="s">
        <v>366</v>
      </c>
      <c r="W345" s="363"/>
      <c r="X345" s="363"/>
      <c r="Y345" s="362" t="s">
        <v>45</v>
      </c>
      <c r="Z345" s="362" t="s">
        <v>90</v>
      </c>
      <c r="AA345" s="366" t="s">
        <v>90</v>
      </c>
      <c r="AB345" s="362" t="s">
        <v>90</v>
      </c>
      <c r="AC345" s="362"/>
      <c r="AD345" s="362"/>
      <c r="AE345" s="362"/>
      <c r="AF345" s="362"/>
      <c r="AG345" s="362"/>
      <c r="AH345" s="362"/>
      <c r="AI345" s="362" t="str">
        <f t="shared" si="5"/>
        <v>472IP/MPLS</v>
      </c>
      <c r="AJ345" s="362" t="str">
        <f>VLOOKUP(AI345,Table1[[#All],[CONCAT]:[Tfiber]],2,FALSE)</f>
        <v>IPMPLS</v>
      </c>
      <c r="AK345" s="362" t="s">
        <v>39</v>
      </c>
      <c r="AL345" s="362"/>
      <c r="AM345" s="362"/>
      <c r="AN345" s="362"/>
      <c r="AO345" s="368">
        <v>45923</v>
      </c>
      <c r="AP345" s="225" t="s">
        <v>1266</v>
      </c>
      <c r="AR345">
        <v>1</v>
      </c>
    </row>
    <row r="346" spans="2:44" ht="15" hidden="1" customHeight="1" x14ac:dyDescent="0.35">
      <c r="B346" s="362">
        <v>344</v>
      </c>
      <c r="C346" s="362" t="s">
        <v>1267</v>
      </c>
      <c r="D346" s="362">
        <v>472</v>
      </c>
      <c r="E346" s="362" t="s">
        <v>172</v>
      </c>
      <c r="F346" s="362"/>
      <c r="G346" s="362"/>
      <c r="H346" s="362"/>
      <c r="I346" s="362" t="s">
        <v>64</v>
      </c>
      <c r="J346" s="363" t="s">
        <v>1268</v>
      </c>
      <c r="K346" s="361" t="s">
        <v>1269</v>
      </c>
      <c r="L346" s="362"/>
      <c r="M346" s="362" t="s">
        <v>90</v>
      </c>
      <c r="N346" s="362" t="s">
        <v>9</v>
      </c>
      <c r="O346" s="362"/>
      <c r="P346" s="362" t="s">
        <v>90</v>
      </c>
      <c r="Q346" s="362" t="s">
        <v>90</v>
      </c>
      <c r="R346" s="362"/>
      <c r="S346" s="361" t="s">
        <v>1270</v>
      </c>
      <c r="T346" s="362"/>
      <c r="U346" s="362"/>
      <c r="V346" s="362" t="s">
        <v>1271</v>
      </c>
      <c r="W346" s="363"/>
      <c r="X346" s="362" t="s">
        <v>9</v>
      </c>
      <c r="Y346" s="362" t="s">
        <v>9</v>
      </c>
      <c r="Z346" s="362" t="s">
        <v>90</v>
      </c>
      <c r="AA346" s="366" t="s">
        <v>90</v>
      </c>
      <c r="AB346" s="362" t="s">
        <v>90</v>
      </c>
      <c r="AC346" s="362"/>
      <c r="AD346" s="362"/>
      <c r="AE346" s="362"/>
      <c r="AF346" s="362"/>
      <c r="AG346" s="362"/>
      <c r="AH346" s="362"/>
      <c r="AI346" s="362" t="str">
        <f t="shared" si="5"/>
        <v>472TNOC-Ops</v>
      </c>
      <c r="AJ346" s="362" t="str">
        <f>VLOOKUP(AI346,Table1[[#All],[CONCAT]:[Tfiber]],2,FALSE)</f>
        <v>Network</v>
      </c>
      <c r="AK346" s="362" t="s">
        <v>40</v>
      </c>
      <c r="AL346" s="362"/>
      <c r="AM346" s="362"/>
      <c r="AN346" s="362"/>
      <c r="AO346" s="362"/>
      <c r="AP346" s="361"/>
      <c r="AR346">
        <v>1</v>
      </c>
    </row>
    <row r="347" spans="2:44" ht="15" hidden="1" customHeight="1" x14ac:dyDescent="0.35">
      <c r="B347" s="362">
        <v>345</v>
      </c>
      <c r="C347" s="362" t="s">
        <v>1272</v>
      </c>
      <c r="D347" s="362">
        <v>472</v>
      </c>
      <c r="E347" s="362" t="s">
        <v>172</v>
      </c>
      <c r="F347" s="362"/>
      <c r="G347" s="362"/>
      <c r="H347" s="362"/>
      <c r="I347" s="362" t="s">
        <v>65</v>
      </c>
      <c r="J347" s="362" t="s">
        <v>64</v>
      </c>
      <c r="K347" s="361" t="s">
        <v>1273</v>
      </c>
      <c r="L347" s="362"/>
      <c r="M347" s="362" t="s">
        <v>90</v>
      </c>
      <c r="N347" s="362" t="s">
        <v>9</v>
      </c>
      <c r="O347" s="362"/>
      <c r="P347" s="362" t="s">
        <v>90</v>
      </c>
      <c r="Q347" s="362" t="s">
        <v>90</v>
      </c>
      <c r="R347" s="362"/>
      <c r="S347" s="361" t="s">
        <v>1274</v>
      </c>
      <c r="T347" s="362"/>
      <c r="U347" s="362"/>
      <c r="V347" s="362" t="s">
        <v>202</v>
      </c>
      <c r="W347" s="362"/>
      <c r="X347" s="362" t="s">
        <v>9</v>
      </c>
      <c r="Y347" s="362" t="s">
        <v>9</v>
      </c>
      <c r="Z347" s="362" t="s">
        <v>90</v>
      </c>
      <c r="AA347" s="366" t="s">
        <v>90</v>
      </c>
      <c r="AB347" s="362" t="s">
        <v>90</v>
      </c>
      <c r="AC347" s="362"/>
      <c r="AD347" s="362"/>
      <c r="AE347" s="362"/>
      <c r="AF347" s="362"/>
      <c r="AG347" s="362"/>
      <c r="AH347" s="362"/>
      <c r="AI347" s="362" t="str">
        <f t="shared" si="5"/>
        <v>472BSS</v>
      </c>
      <c r="AJ347" s="362" t="str">
        <f>VLOOKUP(AI347,Table1[[#All],[CONCAT]:[Tfiber]],2,FALSE)</f>
        <v>Applications/Tools</v>
      </c>
      <c r="AK347" s="362" t="s">
        <v>40</v>
      </c>
      <c r="AL347" s="362"/>
      <c r="AM347" s="362"/>
      <c r="AN347" s="362"/>
      <c r="AO347" s="362"/>
      <c r="AP347" s="361"/>
      <c r="AR347">
        <v>1</v>
      </c>
    </row>
    <row r="348" spans="2:44" ht="15" hidden="1" customHeight="1" x14ac:dyDescent="0.35">
      <c r="B348" s="362">
        <v>346</v>
      </c>
      <c r="C348" s="362" t="s">
        <v>1275</v>
      </c>
      <c r="D348" s="362">
        <v>472</v>
      </c>
      <c r="E348" s="362" t="s">
        <v>172</v>
      </c>
      <c r="F348" s="362"/>
      <c r="G348" s="362"/>
      <c r="H348" s="362"/>
      <c r="I348" s="362" t="s">
        <v>58</v>
      </c>
      <c r="J348" s="363" t="s">
        <v>195</v>
      </c>
      <c r="K348" s="361" t="s">
        <v>1276</v>
      </c>
      <c r="L348" s="362"/>
      <c r="M348" s="362" t="s">
        <v>90</v>
      </c>
      <c r="N348" s="362" t="s">
        <v>9</v>
      </c>
      <c r="O348" s="362"/>
      <c r="P348" s="362" t="s">
        <v>90</v>
      </c>
      <c r="Q348" s="362" t="s">
        <v>90</v>
      </c>
      <c r="R348" s="362"/>
      <c r="S348" s="361"/>
      <c r="T348" s="362"/>
      <c r="U348" s="362"/>
      <c r="V348" s="362" t="s">
        <v>202</v>
      </c>
      <c r="W348" s="362"/>
      <c r="X348" s="362" t="s">
        <v>9</v>
      </c>
      <c r="Y348" s="362" t="s">
        <v>9</v>
      </c>
      <c r="Z348" s="362" t="s">
        <v>90</v>
      </c>
      <c r="AA348" s="366" t="s">
        <v>90</v>
      </c>
      <c r="AB348" s="362" t="s">
        <v>90</v>
      </c>
      <c r="AC348" s="362"/>
      <c r="AD348" s="362"/>
      <c r="AE348" s="362"/>
      <c r="AF348" s="362"/>
      <c r="AG348" s="362"/>
      <c r="AH348" s="362"/>
      <c r="AI348" s="362" t="str">
        <f t="shared" si="5"/>
        <v xml:space="preserve">472BSS </v>
      </c>
      <c r="AJ348" s="362" t="str">
        <f>VLOOKUP(AI348,Table1[[#All],[CONCAT]:[Tfiber]],2,FALSE)</f>
        <v>Applications/Tools</v>
      </c>
      <c r="AK348" s="362" t="s">
        <v>40</v>
      </c>
      <c r="AL348" s="362"/>
      <c r="AM348" s="362"/>
      <c r="AN348" s="362"/>
      <c r="AO348" s="362"/>
      <c r="AP348" s="361"/>
      <c r="AR348">
        <v>1</v>
      </c>
    </row>
    <row r="349" spans="2:44" ht="15" hidden="1" customHeight="1" x14ac:dyDescent="0.35">
      <c r="B349" s="362">
        <v>347</v>
      </c>
      <c r="C349" s="362" t="s">
        <v>1277</v>
      </c>
      <c r="D349" s="362">
        <v>472</v>
      </c>
      <c r="E349" s="362" t="s">
        <v>172</v>
      </c>
      <c r="F349" s="368" t="s">
        <v>1278</v>
      </c>
      <c r="G349" s="362"/>
      <c r="H349" s="362"/>
      <c r="I349" s="362" t="s">
        <v>64</v>
      </c>
      <c r="J349" s="363" t="s">
        <v>1268</v>
      </c>
      <c r="K349" s="361" t="s">
        <v>1279</v>
      </c>
      <c r="L349" s="362"/>
      <c r="M349" s="362" t="s">
        <v>90</v>
      </c>
      <c r="N349" s="362" t="s">
        <v>9</v>
      </c>
      <c r="O349" s="362"/>
      <c r="P349" s="362" t="s">
        <v>90</v>
      </c>
      <c r="Q349" s="362" t="s">
        <v>90</v>
      </c>
      <c r="R349" s="362"/>
      <c r="S349" s="361" t="s">
        <v>1280</v>
      </c>
      <c r="T349" s="362" t="s">
        <v>108</v>
      </c>
      <c r="U349" s="362"/>
      <c r="V349" s="363" t="s">
        <v>1271</v>
      </c>
      <c r="W349" s="363"/>
      <c r="X349" s="362" t="s">
        <v>9</v>
      </c>
      <c r="Y349" s="362" t="s">
        <v>9</v>
      </c>
      <c r="Z349" s="362" t="s">
        <v>90</v>
      </c>
      <c r="AA349" s="366" t="s">
        <v>90</v>
      </c>
      <c r="AB349" s="362" t="s">
        <v>90</v>
      </c>
      <c r="AC349" s="362"/>
      <c r="AD349" s="362"/>
      <c r="AE349" s="362"/>
      <c r="AF349" s="362"/>
      <c r="AG349" s="362"/>
      <c r="AH349" s="362"/>
      <c r="AI349" s="362" t="str">
        <f t="shared" si="5"/>
        <v>472TNOC-Ops</v>
      </c>
      <c r="AJ349" s="362" t="str">
        <f>VLOOKUP(AI349,Table1[[#All],[CONCAT]:[Tfiber]],2,FALSE)</f>
        <v>Network</v>
      </c>
      <c r="AK349" s="362" t="s">
        <v>40</v>
      </c>
      <c r="AL349" s="362"/>
      <c r="AM349" s="362"/>
      <c r="AN349" s="362" t="s">
        <v>1281</v>
      </c>
      <c r="AO349" s="362"/>
      <c r="AP349" s="361"/>
      <c r="AR349">
        <v>1</v>
      </c>
    </row>
    <row r="350" spans="2:44" ht="15" hidden="1" customHeight="1" x14ac:dyDescent="0.35">
      <c r="B350" s="362">
        <v>348</v>
      </c>
      <c r="C350" s="362" t="s">
        <v>1282</v>
      </c>
      <c r="D350" s="362">
        <v>472</v>
      </c>
      <c r="E350" s="362" t="s">
        <v>172</v>
      </c>
      <c r="F350" s="362"/>
      <c r="G350" s="362"/>
      <c r="H350" s="362"/>
      <c r="I350" s="362" t="s">
        <v>57</v>
      </c>
      <c r="J350" s="363" t="s">
        <v>400</v>
      </c>
      <c r="K350" s="361" t="s">
        <v>1283</v>
      </c>
      <c r="L350" s="362"/>
      <c r="M350" s="362" t="s">
        <v>90</v>
      </c>
      <c r="N350" s="362" t="s">
        <v>9</v>
      </c>
      <c r="O350" s="362"/>
      <c r="P350" s="362" t="s">
        <v>90</v>
      </c>
      <c r="Q350" s="362" t="s">
        <v>90</v>
      </c>
      <c r="R350" s="362"/>
      <c r="S350" s="361" t="s">
        <v>1284</v>
      </c>
      <c r="T350" s="362"/>
      <c r="U350" s="362"/>
      <c r="V350" s="363" t="s">
        <v>176</v>
      </c>
      <c r="W350" s="363"/>
      <c r="X350" s="362" t="s">
        <v>9</v>
      </c>
      <c r="Y350" s="362" t="s">
        <v>46</v>
      </c>
      <c r="Z350" s="362" t="s">
        <v>90</v>
      </c>
      <c r="AA350" s="366" t="s">
        <v>90</v>
      </c>
      <c r="AB350" s="370" t="s">
        <v>90</v>
      </c>
      <c r="AC350" s="362"/>
      <c r="AD350" s="362"/>
      <c r="AE350" s="362"/>
      <c r="AF350" s="362"/>
      <c r="AG350" s="362"/>
      <c r="AH350" s="362"/>
      <c r="AI350" s="362" t="str">
        <f t="shared" si="5"/>
        <v>472Security &amp; Regulatory Compliance</v>
      </c>
      <c r="AJ350" s="362" t="str">
        <f>VLOOKUP(AI350,Table1[[#All],[CONCAT]:[Tfiber]],2,FALSE)</f>
        <v>Security</v>
      </c>
      <c r="AK350" s="362" t="s">
        <v>40</v>
      </c>
      <c r="AL350" s="362"/>
      <c r="AM350" s="362"/>
      <c r="AN350" s="362"/>
      <c r="AO350" s="362"/>
      <c r="AP350" s="361"/>
      <c r="AR350">
        <v>1</v>
      </c>
    </row>
    <row r="351" spans="2:44" ht="15" customHeight="1" x14ac:dyDescent="0.35">
      <c r="B351" s="362">
        <v>349</v>
      </c>
      <c r="C351" s="362" t="s">
        <v>1285</v>
      </c>
      <c r="D351" s="362">
        <v>472</v>
      </c>
      <c r="E351" s="362" t="s">
        <v>172</v>
      </c>
      <c r="F351" s="368" t="s">
        <v>1278</v>
      </c>
      <c r="G351" s="362"/>
      <c r="H351" s="362"/>
      <c r="I351" s="362" t="s">
        <v>64</v>
      </c>
      <c r="J351" s="363" t="s">
        <v>1268</v>
      </c>
      <c r="K351" s="361" t="s">
        <v>1286</v>
      </c>
      <c r="L351" s="362"/>
      <c r="M351" s="362" t="s">
        <v>90</v>
      </c>
      <c r="N351" s="362" t="s">
        <v>180</v>
      </c>
      <c r="O351" s="362"/>
      <c r="P351" s="362" t="s">
        <v>90</v>
      </c>
      <c r="Q351" s="362" t="s">
        <v>90</v>
      </c>
      <c r="R351" s="362"/>
      <c r="S351" s="361"/>
      <c r="T351" s="362"/>
      <c r="U351" s="362"/>
      <c r="V351" s="363" t="s">
        <v>1271</v>
      </c>
      <c r="W351" s="363"/>
      <c r="X351" s="363"/>
      <c r="Y351" s="362" t="s">
        <v>45</v>
      </c>
      <c r="Z351" s="362" t="s">
        <v>181</v>
      </c>
      <c r="AA351" s="366">
        <v>45790</v>
      </c>
      <c r="AB351" s="367" t="s">
        <v>1287</v>
      </c>
      <c r="AC351" s="362"/>
      <c r="AD351" s="362"/>
      <c r="AE351" s="362"/>
      <c r="AF351" s="362"/>
      <c r="AG351" s="362"/>
      <c r="AH351" s="362"/>
      <c r="AI351" s="362" t="str">
        <f t="shared" si="5"/>
        <v>472TNOC-Ops</v>
      </c>
      <c r="AJ351" s="362" t="str">
        <f>VLOOKUP(AI351,Table1[[#All],[CONCAT]:[Tfiber]],2,FALSE)</f>
        <v>Network</v>
      </c>
      <c r="AK351" s="362" t="s">
        <v>39</v>
      </c>
      <c r="AL351" s="362"/>
      <c r="AM351" s="362"/>
      <c r="AN351" s="362" t="s">
        <v>1288</v>
      </c>
      <c r="AO351" s="368">
        <v>45790</v>
      </c>
      <c r="AP351" s="361" t="s">
        <v>1287</v>
      </c>
      <c r="AR351">
        <v>1</v>
      </c>
    </row>
    <row r="352" spans="2:44" ht="15" hidden="1" customHeight="1" x14ac:dyDescent="0.35">
      <c r="B352" s="362">
        <v>350</v>
      </c>
      <c r="C352" s="362" t="s">
        <v>1289</v>
      </c>
      <c r="D352" s="362">
        <v>472</v>
      </c>
      <c r="E352" s="362" t="s">
        <v>172</v>
      </c>
      <c r="F352" s="362"/>
      <c r="G352" s="362"/>
      <c r="H352" s="362"/>
      <c r="I352" s="362" t="s">
        <v>64</v>
      </c>
      <c r="J352" s="424" t="s">
        <v>400</v>
      </c>
      <c r="K352" s="361" t="s">
        <v>1290</v>
      </c>
      <c r="L352" s="362"/>
      <c r="M352" s="362" t="s">
        <v>90</v>
      </c>
      <c r="N352" s="362" t="s">
        <v>9</v>
      </c>
      <c r="O352" s="362"/>
      <c r="P352" s="362" t="s">
        <v>90</v>
      </c>
      <c r="Q352" s="362" t="s">
        <v>90</v>
      </c>
      <c r="R352" s="362"/>
      <c r="S352" s="361" t="s">
        <v>1291</v>
      </c>
      <c r="T352" s="362"/>
      <c r="U352" s="362"/>
      <c r="V352" s="363" t="s">
        <v>133</v>
      </c>
      <c r="W352" s="363"/>
      <c r="X352" s="362" t="s">
        <v>9</v>
      </c>
      <c r="Y352" s="362" t="s">
        <v>46</v>
      </c>
      <c r="Z352" s="362" t="s">
        <v>90</v>
      </c>
      <c r="AA352" s="366" t="s">
        <v>90</v>
      </c>
      <c r="AB352" s="362" t="s">
        <v>90</v>
      </c>
      <c r="AC352" s="362"/>
      <c r="AD352" s="362"/>
      <c r="AE352" s="362"/>
      <c r="AF352" s="362"/>
      <c r="AG352" s="362"/>
      <c r="AH352" s="362"/>
      <c r="AI352" s="362" t="str">
        <f t="shared" si="5"/>
        <v>472TNOC-Ops</v>
      </c>
      <c r="AJ352" s="362" t="str">
        <f>VLOOKUP(AI352,Table1[[#All],[CONCAT]:[Tfiber]],2,FALSE)</f>
        <v>Network</v>
      </c>
      <c r="AK352" s="362" t="s">
        <v>40</v>
      </c>
      <c r="AL352" s="362"/>
      <c r="AM352" s="362"/>
      <c r="AN352" s="362"/>
      <c r="AO352" s="362"/>
      <c r="AP352" s="361"/>
      <c r="AR352">
        <v>1</v>
      </c>
    </row>
    <row r="353" spans="2:44" ht="15" customHeight="1" x14ac:dyDescent="0.35">
      <c r="B353" s="362">
        <v>351</v>
      </c>
      <c r="C353" s="362" t="s">
        <v>1292</v>
      </c>
      <c r="D353" s="362">
        <v>472</v>
      </c>
      <c r="E353" s="362" t="s">
        <v>172</v>
      </c>
      <c r="F353" s="362"/>
      <c r="G353" s="362"/>
      <c r="H353" s="362"/>
      <c r="I353" s="362" t="s">
        <v>64</v>
      </c>
      <c r="J353" s="363" t="s">
        <v>242</v>
      </c>
      <c r="K353" s="361" t="s">
        <v>1293</v>
      </c>
      <c r="L353" s="362"/>
      <c r="M353" s="362" t="s">
        <v>90</v>
      </c>
      <c r="N353" s="362" t="s">
        <v>180</v>
      </c>
      <c r="O353" s="362"/>
      <c r="P353" s="362" t="s">
        <v>90</v>
      </c>
      <c r="Q353" s="362" t="s">
        <v>90</v>
      </c>
      <c r="R353" s="362"/>
      <c r="S353" s="361"/>
      <c r="T353" s="362"/>
      <c r="U353" s="362"/>
      <c r="V353" s="363" t="s">
        <v>133</v>
      </c>
      <c r="W353" s="363"/>
      <c r="X353" s="363"/>
      <c r="Y353" s="362" t="s">
        <v>45</v>
      </c>
      <c r="Z353" s="362" t="s">
        <v>181</v>
      </c>
      <c r="AA353" s="366">
        <v>45790</v>
      </c>
      <c r="AB353" s="367" t="s">
        <v>1287</v>
      </c>
      <c r="AC353" s="362"/>
      <c r="AD353" s="362"/>
      <c r="AE353" s="362"/>
      <c r="AF353" s="362"/>
      <c r="AG353" s="362"/>
      <c r="AH353" s="362"/>
      <c r="AI353" s="362" t="str">
        <f t="shared" si="5"/>
        <v>472TNOC-Ops</v>
      </c>
      <c r="AJ353" s="362" t="str">
        <f>VLOOKUP(AI353,Table1[[#All],[CONCAT]:[Tfiber]],2,FALSE)</f>
        <v>Network</v>
      </c>
      <c r="AK353" s="362" t="s">
        <v>39</v>
      </c>
      <c r="AL353" s="362"/>
      <c r="AM353" s="362"/>
      <c r="AN353" s="362"/>
      <c r="AO353" s="368">
        <v>45790</v>
      </c>
      <c r="AP353" s="361" t="s">
        <v>1287</v>
      </c>
      <c r="AR353">
        <v>1</v>
      </c>
    </row>
    <row r="354" spans="2:44" ht="15" customHeight="1" x14ac:dyDescent="0.35">
      <c r="B354" s="362">
        <v>352</v>
      </c>
      <c r="C354" s="362" t="s">
        <v>1294</v>
      </c>
      <c r="D354" s="362">
        <v>472</v>
      </c>
      <c r="E354" s="362" t="s">
        <v>172</v>
      </c>
      <c r="F354" s="362"/>
      <c r="G354" s="362"/>
      <c r="H354" s="362"/>
      <c r="I354" s="362" t="s">
        <v>64</v>
      </c>
      <c r="J354" s="363" t="s">
        <v>77</v>
      </c>
      <c r="K354" s="361" t="s">
        <v>1295</v>
      </c>
      <c r="L354" s="362"/>
      <c r="M354" s="362" t="s">
        <v>90</v>
      </c>
      <c r="N354" s="362" t="s">
        <v>180</v>
      </c>
      <c r="O354" s="362"/>
      <c r="P354" s="362" t="s">
        <v>90</v>
      </c>
      <c r="Q354" s="362" t="s">
        <v>90</v>
      </c>
      <c r="R354" s="362"/>
      <c r="S354" s="361"/>
      <c r="T354" s="362"/>
      <c r="U354" s="362"/>
      <c r="V354" s="363" t="s">
        <v>133</v>
      </c>
      <c r="W354" s="363"/>
      <c r="X354" s="363"/>
      <c r="Y354" s="362" t="s">
        <v>45</v>
      </c>
      <c r="Z354" s="362" t="s">
        <v>181</v>
      </c>
      <c r="AA354" s="366">
        <v>45790</v>
      </c>
      <c r="AB354" s="367" t="s">
        <v>1296</v>
      </c>
      <c r="AC354" s="362"/>
      <c r="AD354" s="362"/>
      <c r="AE354" s="362"/>
      <c r="AF354" s="362"/>
      <c r="AG354" s="362"/>
      <c r="AH354" s="362"/>
      <c r="AI354" s="362" t="str">
        <f t="shared" si="5"/>
        <v>472TNOC-Ops</v>
      </c>
      <c r="AJ354" s="362" t="str">
        <f>VLOOKUP(AI354,Table1[[#All],[CONCAT]:[Tfiber]],2,FALSE)</f>
        <v>Network</v>
      </c>
      <c r="AK354" s="362" t="s">
        <v>39</v>
      </c>
      <c r="AL354" s="362"/>
      <c r="AM354" s="362"/>
      <c r="AN354" s="362"/>
      <c r="AO354" s="368">
        <v>45790</v>
      </c>
      <c r="AP354" s="361" t="s">
        <v>1296</v>
      </c>
      <c r="AR354">
        <v>1</v>
      </c>
    </row>
    <row r="355" spans="2:44" ht="15" customHeight="1" x14ac:dyDescent="0.35">
      <c r="B355" s="362">
        <v>353</v>
      </c>
      <c r="C355" s="362" t="s">
        <v>1297</v>
      </c>
      <c r="D355" s="362">
        <v>472</v>
      </c>
      <c r="E355" s="362" t="s">
        <v>172</v>
      </c>
      <c r="F355" s="368" t="s">
        <v>1278</v>
      </c>
      <c r="G355" s="362"/>
      <c r="H355" s="362"/>
      <c r="I355" s="362" t="s">
        <v>64</v>
      </c>
      <c r="J355" s="363" t="s">
        <v>1268</v>
      </c>
      <c r="K355" s="361" t="s">
        <v>1298</v>
      </c>
      <c r="L355" s="362"/>
      <c r="M355" s="362" t="s">
        <v>90</v>
      </c>
      <c r="N355" s="362" t="s">
        <v>180</v>
      </c>
      <c r="O355" s="362"/>
      <c r="P355" s="362" t="s">
        <v>90</v>
      </c>
      <c r="Q355" s="362" t="s">
        <v>90</v>
      </c>
      <c r="R355" s="362"/>
      <c r="S355" s="361"/>
      <c r="T355" s="362"/>
      <c r="U355" s="362"/>
      <c r="V355" s="363" t="s">
        <v>1271</v>
      </c>
      <c r="W355" s="363"/>
      <c r="X355" s="363"/>
      <c r="Y355" s="362" t="s">
        <v>45</v>
      </c>
      <c r="Z355" s="362" t="s">
        <v>181</v>
      </c>
      <c r="AA355" s="366">
        <v>45790</v>
      </c>
      <c r="AB355" s="367" t="s">
        <v>1287</v>
      </c>
      <c r="AC355" s="362"/>
      <c r="AD355" s="362"/>
      <c r="AE355" s="362"/>
      <c r="AF355" s="362"/>
      <c r="AG355" s="362"/>
      <c r="AH355" s="362"/>
      <c r="AI355" s="362" t="str">
        <f t="shared" si="5"/>
        <v>472TNOC-Ops</v>
      </c>
      <c r="AJ355" s="362" t="str">
        <f>VLOOKUP(AI355,Table1[[#All],[CONCAT]:[Tfiber]],2,FALSE)</f>
        <v>Network</v>
      </c>
      <c r="AK355" s="362" t="s">
        <v>39</v>
      </c>
      <c r="AL355" s="362"/>
      <c r="AM355" s="362"/>
      <c r="AN355" s="362" t="s">
        <v>1299</v>
      </c>
      <c r="AO355" s="368">
        <v>45790</v>
      </c>
      <c r="AP355" s="361" t="s">
        <v>1287</v>
      </c>
      <c r="AR355">
        <v>1</v>
      </c>
    </row>
    <row r="356" spans="2:44" ht="15" hidden="1" customHeight="1" x14ac:dyDescent="0.35">
      <c r="B356" s="362">
        <v>354</v>
      </c>
      <c r="C356" s="362" t="s">
        <v>1300</v>
      </c>
      <c r="D356" s="362">
        <v>472</v>
      </c>
      <c r="E356" s="362" t="s">
        <v>172</v>
      </c>
      <c r="F356" s="368" t="s">
        <v>1278</v>
      </c>
      <c r="G356" s="362"/>
      <c r="H356" s="362"/>
      <c r="I356" s="362" t="s">
        <v>64</v>
      </c>
      <c r="J356" s="363" t="s">
        <v>1268</v>
      </c>
      <c r="K356" s="361" t="s">
        <v>1301</v>
      </c>
      <c r="L356" s="362"/>
      <c r="M356" s="362" t="s">
        <v>90</v>
      </c>
      <c r="N356" s="362" t="s">
        <v>9</v>
      </c>
      <c r="O356" s="362"/>
      <c r="P356" s="362" t="s">
        <v>90</v>
      </c>
      <c r="Q356" s="362" t="s">
        <v>90</v>
      </c>
      <c r="R356" s="362"/>
      <c r="S356" s="361"/>
      <c r="T356" s="362"/>
      <c r="U356" s="362"/>
      <c r="V356" s="363" t="s">
        <v>1271</v>
      </c>
      <c r="W356" s="363"/>
      <c r="X356" s="363"/>
      <c r="Y356" s="362" t="s">
        <v>45</v>
      </c>
      <c r="Z356" s="362" t="s">
        <v>181</v>
      </c>
      <c r="AA356" s="366">
        <v>45803</v>
      </c>
      <c r="AB356" s="367" t="s">
        <v>1287</v>
      </c>
      <c r="AC356" s="362"/>
      <c r="AD356" s="362"/>
      <c r="AE356" s="362"/>
      <c r="AF356" s="362"/>
      <c r="AG356" s="362"/>
      <c r="AH356" s="362"/>
      <c r="AI356" s="362" t="str">
        <f t="shared" si="5"/>
        <v>472TNOC-Ops</v>
      </c>
      <c r="AJ356" s="362" t="str">
        <f>VLOOKUP(AI356,Table1[[#All],[CONCAT]:[Tfiber]],2,FALSE)</f>
        <v>Network</v>
      </c>
      <c r="AK356" s="362" t="s">
        <v>39</v>
      </c>
      <c r="AL356" s="362"/>
      <c r="AM356" s="362"/>
      <c r="AN356" s="362" t="s">
        <v>1299</v>
      </c>
      <c r="AO356" s="368">
        <v>45803</v>
      </c>
      <c r="AP356" s="361" t="s">
        <v>1287</v>
      </c>
      <c r="AR356">
        <v>1</v>
      </c>
    </row>
    <row r="357" spans="2:44" ht="15" hidden="1" customHeight="1" x14ac:dyDescent="0.35">
      <c r="B357" s="362">
        <v>355</v>
      </c>
      <c r="C357" s="362" t="s">
        <v>1302</v>
      </c>
      <c r="D357" s="362">
        <v>472</v>
      </c>
      <c r="E357" s="362" t="s">
        <v>172</v>
      </c>
      <c r="F357" s="362"/>
      <c r="G357" s="362"/>
      <c r="H357" s="362"/>
      <c r="I357" s="362" t="s">
        <v>64</v>
      </c>
      <c r="J357" s="363" t="s">
        <v>1268</v>
      </c>
      <c r="K357" s="361" t="s">
        <v>1303</v>
      </c>
      <c r="L357" s="362"/>
      <c r="M357" s="362" t="s">
        <v>90</v>
      </c>
      <c r="N357" s="362" t="s">
        <v>9</v>
      </c>
      <c r="O357" s="362"/>
      <c r="P357" s="362" t="s">
        <v>90</v>
      </c>
      <c r="Q357" s="362" t="s">
        <v>90</v>
      </c>
      <c r="R357" s="362"/>
      <c r="S357" s="361"/>
      <c r="T357" s="362"/>
      <c r="U357" s="362"/>
      <c r="V357" s="363" t="s">
        <v>133</v>
      </c>
      <c r="W357" s="363"/>
      <c r="X357" s="363"/>
      <c r="Y357" s="362" t="s">
        <v>45</v>
      </c>
      <c r="Z357" s="362" t="s">
        <v>1304</v>
      </c>
      <c r="AA357" s="366">
        <v>45846</v>
      </c>
      <c r="AB357" s="367" t="s">
        <v>1305</v>
      </c>
      <c r="AC357" s="362"/>
      <c r="AD357" s="362"/>
      <c r="AE357" s="362"/>
      <c r="AF357" s="362"/>
      <c r="AG357" s="362"/>
      <c r="AH357" s="362"/>
      <c r="AI357" s="362" t="str">
        <f t="shared" si="5"/>
        <v>472TNOC-Ops</v>
      </c>
      <c r="AJ357" s="362" t="str">
        <f>VLOOKUP(AI357,Table1[[#All],[CONCAT]:[Tfiber]],2,FALSE)</f>
        <v>Network</v>
      </c>
      <c r="AK357" s="362" t="s">
        <v>39</v>
      </c>
      <c r="AL357" s="362"/>
      <c r="AM357" s="362"/>
      <c r="AN357" s="362"/>
      <c r="AO357" s="368">
        <v>45846</v>
      </c>
      <c r="AP357" s="361" t="s">
        <v>1305</v>
      </c>
      <c r="AR357">
        <v>1</v>
      </c>
    </row>
    <row r="358" spans="2:44" ht="15" hidden="1" customHeight="1" x14ac:dyDescent="0.35">
      <c r="B358" s="362">
        <v>356</v>
      </c>
      <c r="C358" s="362" t="s">
        <v>1306</v>
      </c>
      <c r="D358" s="362">
        <v>472</v>
      </c>
      <c r="E358" s="362" t="s">
        <v>172</v>
      </c>
      <c r="F358" s="368" t="s">
        <v>1278</v>
      </c>
      <c r="G358" s="362"/>
      <c r="H358" s="362"/>
      <c r="I358" s="362" t="s">
        <v>64</v>
      </c>
      <c r="J358" s="363" t="s">
        <v>1268</v>
      </c>
      <c r="K358" s="361" t="s">
        <v>1307</v>
      </c>
      <c r="L358" s="362"/>
      <c r="M358" s="362" t="s">
        <v>90</v>
      </c>
      <c r="N358" s="362" t="s">
        <v>9</v>
      </c>
      <c r="O358" s="362"/>
      <c r="P358" s="362" t="s">
        <v>90</v>
      </c>
      <c r="Q358" s="362" t="s">
        <v>90</v>
      </c>
      <c r="R358" s="362"/>
      <c r="S358" s="361" t="s">
        <v>1308</v>
      </c>
      <c r="T358" s="362"/>
      <c r="U358" s="362"/>
      <c r="V358" s="363" t="s">
        <v>1271</v>
      </c>
      <c r="W358" s="363" t="s">
        <v>1309</v>
      </c>
      <c r="X358" s="362" t="s">
        <v>9</v>
      </c>
      <c r="Y358" s="362" t="s">
        <v>46</v>
      </c>
      <c r="Z358" s="362" t="s">
        <v>90</v>
      </c>
      <c r="AA358" s="366" t="s">
        <v>90</v>
      </c>
      <c r="AB358" s="362" t="s">
        <v>90</v>
      </c>
      <c r="AC358" s="362"/>
      <c r="AD358" s="362"/>
      <c r="AE358" s="362"/>
      <c r="AF358" s="362"/>
      <c r="AG358" s="362"/>
      <c r="AH358" s="362"/>
      <c r="AI358" s="362" t="str">
        <f t="shared" si="5"/>
        <v>472TNOC-Ops</v>
      </c>
      <c r="AJ358" s="362" t="str">
        <f>VLOOKUP(AI358,Table1[[#All],[CONCAT]:[Tfiber]],2,FALSE)</f>
        <v>Network</v>
      </c>
      <c r="AK358" s="362" t="s">
        <v>40</v>
      </c>
      <c r="AL358" s="362"/>
      <c r="AM358" s="362"/>
      <c r="AN358" s="362" t="s">
        <v>1310</v>
      </c>
      <c r="AO358" s="362"/>
      <c r="AP358" s="361"/>
      <c r="AR358">
        <v>1</v>
      </c>
    </row>
    <row r="359" spans="2:44" ht="15" hidden="1" customHeight="1" x14ac:dyDescent="0.35">
      <c r="B359" s="362">
        <v>357</v>
      </c>
      <c r="C359" s="362" t="s">
        <v>1311</v>
      </c>
      <c r="D359" s="362">
        <v>472</v>
      </c>
      <c r="E359" s="362" t="s">
        <v>172</v>
      </c>
      <c r="F359" s="362"/>
      <c r="G359" s="362"/>
      <c r="H359" s="362"/>
      <c r="I359" s="362" t="s">
        <v>64</v>
      </c>
      <c r="J359" s="363" t="s">
        <v>195</v>
      </c>
      <c r="K359" s="361" t="s">
        <v>1312</v>
      </c>
      <c r="L359" s="362"/>
      <c r="M359" s="362" t="s">
        <v>90</v>
      </c>
      <c r="N359" s="362" t="s">
        <v>9</v>
      </c>
      <c r="O359" s="362"/>
      <c r="P359" s="362" t="s">
        <v>90</v>
      </c>
      <c r="Q359" s="362" t="s">
        <v>90</v>
      </c>
      <c r="R359" s="362" t="s">
        <v>46</v>
      </c>
      <c r="S359" s="361" t="s">
        <v>1313</v>
      </c>
      <c r="T359" s="362"/>
      <c r="U359" s="362"/>
      <c r="V359" s="363" t="s">
        <v>133</v>
      </c>
      <c r="W359" s="363"/>
      <c r="X359" s="362" t="s">
        <v>9</v>
      </c>
      <c r="Y359" s="362" t="s">
        <v>46</v>
      </c>
      <c r="Z359" s="362" t="s">
        <v>90</v>
      </c>
      <c r="AA359" s="366" t="s">
        <v>90</v>
      </c>
      <c r="AB359" s="362" t="s">
        <v>90</v>
      </c>
      <c r="AC359" s="362"/>
      <c r="AD359" s="362"/>
      <c r="AE359" s="362"/>
      <c r="AF359" s="362"/>
      <c r="AG359" s="362"/>
      <c r="AH359" s="362"/>
      <c r="AI359" s="362" t="str">
        <f t="shared" si="5"/>
        <v>472TNOC-Ops</v>
      </c>
      <c r="AJ359" s="362" t="str">
        <f>VLOOKUP(AI359,Table1[[#All],[CONCAT]:[Tfiber]],2,FALSE)</f>
        <v>Network</v>
      </c>
      <c r="AK359" s="362" t="s">
        <v>40</v>
      </c>
      <c r="AL359" s="362"/>
      <c r="AM359" s="362"/>
      <c r="AN359" s="362"/>
      <c r="AO359" s="362"/>
      <c r="AP359" s="361"/>
      <c r="AR359">
        <v>1</v>
      </c>
    </row>
    <row r="360" spans="2:44" ht="15" hidden="1" customHeight="1" x14ac:dyDescent="0.35">
      <c r="B360" s="362">
        <v>358</v>
      </c>
      <c r="C360" s="362" t="s">
        <v>1314</v>
      </c>
      <c r="D360" s="362">
        <v>472</v>
      </c>
      <c r="E360" s="362" t="s">
        <v>172</v>
      </c>
      <c r="F360" s="362"/>
      <c r="G360" s="362" t="s">
        <v>63</v>
      </c>
      <c r="H360" s="362" t="s">
        <v>63</v>
      </c>
      <c r="I360" s="362" t="s">
        <v>63</v>
      </c>
      <c r="J360" s="363" t="s">
        <v>1268</v>
      </c>
      <c r="K360" s="361" t="s">
        <v>1315</v>
      </c>
      <c r="L360" s="362"/>
      <c r="M360" s="362" t="s">
        <v>90</v>
      </c>
      <c r="N360" s="362" t="s">
        <v>9</v>
      </c>
      <c r="O360" s="362"/>
      <c r="P360" s="362" t="s">
        <v>90</v>
      </c>
      <c r="Q360" s="362" t="s">
        <v>90</v>
      </c>
      <c r="R360" s="362"/>
      <c r="S360" s="361" t="s">
        <v>1316</v>
      </c>
      <c r="T360" s="362"/>
      <c r="U360" s="362"/>
      <c r="V360" s="362" t="s">
        <v>844</v>
      </c>
      <c r="W360" s="362"/>
      <c r="X360" s="362" t="s">
        <v>9</v>
      </c>
      <c r="Y360" s="362" t="s">
        <v>46</v>
      </c>
      <c r="Z360" s="362" t="s">
        <v>90</v>
      </c>
      <c r="AA360" s="366" t="s">
        <v>90</v>
      </c>
      <c r="AB360" s="362" t="s">
        <v>90</v>
      </c>
      <c r="AC360" s="362"/>
      <c r="AD360" s="362"/>
      <c r="AE360" s="362"/>
      <c r="AF360" s="362"/>
      <c r="AG360" s="362"/>
      <c r="AH360" s="362"/>
      <c r="AI360" s="362" t="str">
        <f t="shared" si="5"/>
        <v>472OSS</v>
      </c>
      <c r="AJ360" s="362" t="str">
        <f>VLOOKUP(AI360,Table1[[#All],[CONCAT]:[Tfiber]],2,FALSE)</f>
        <v>Applications/Tools</v>
      </c>
      <c r="AK360" s="362" t="s">
        <v>40</v>
      </c>
      <c r="AL360" s="362" t="str">
        <f>VLOOKUP(C360,[1]AllOSS!$B:$G,6,0)</f>
        <v>OPEN</v>
      </c>
      <c r="AM360" s="362">
        <f>VLOOKUP(C360,[1]AllOSS!$B:$K,10,0)</f>
        <v>0</v>
      </c>
      <c r="AN360" s="362"/>
      <c r="AO360" s="362"/>
      <c r="AP360" s="361"/>
      <c r="AR360">
        <v>1</v>
      </c>
    </row>
    <row r="361" spans="2:44" ht="15" hidden="1" customHeight="1" x14ac:dyDescent="0.35">
      <c r="B361" s="362">
        <v>359</v>
      </c>
      <c r="C361" s="362" t="s">
        <v>1317</v>
      </c>
      <c r="D361" s="362">
        <v>472</v>
      </c>
      <c r="E361" s="362" t="s">
        <v>172</v>
      </c>
      <c r="F361" s="362" t="s">
        <v>1278</v>
      </c>
      <c r="G361" s="362"/>
      <c r="H361" s="362"/>
      <c r="I361" s="362" t="s">
        <v>64</v>
      </c>
      <c r="J361" s="363" t="s">
        <v>1268</v>
      </c>
      <c r="K361" s="361" t="s">
        <v>1318</v>
      </c>
      <c r="L361" s="362"/>
      <c r="M361" s="362" t="s">
        <v>90</v>
      </c>
      <c r="N361" s="362" t="s">
        <v>9</v>
      </c>
      <c r="O361" s="362"/>
      <c r="P361" s="362" t="s">
        <v>90</v>
      </c>
      <c r="Q361" s="362" t="s">
        <v>90</v>
      </c>
      <c r="R361" s="362"/>
      <c r="S361" s="361" t="s">
        <v>1319</v>
      </c>
      <c r="T361" s="362"/>
      <c r="U361" s="362"/>
      <c r="V361" s="363" t="s">
        <v>1271</v>
      </c>
      <c r="W361" s="363"/>
      <c r="X361" s="362" t="s">
        <v>9</v>
      </c>
      <c r="Y361" s="362" t="s">
        <v>9</v>
      </c>
      <c r="Z361" s="362" t="s">
        <v>90</v>
      </c>
      <c r="AA361" s="366" t="s">
        <v>90</v>
      </c>
      <c r="AB361" s="370" t="s">
        <v>90</v>
      </c>
      <c r="AC361" s="362"/>
      <c r="AD361" s="362"/>
      <c r="AE361" s="362"/>
      <c r="AF361" s="362"/>
      <c r="AG361" s="362"/>
      <c r="AH361" s="362"/>
      <c r="AI361" s="362" t="str">
        <f t="shared" si="5"/>
        <v>472TNOC-Ops</v>
      </c>
      <c r="AJ361" s="362" t="str">
        <f>VLOOKUP(AI361,Table1[[#All],[CONCAT]:[Tfiber]],2,FALSE)</f>
        <v>Network</v>
      </c>
      <c r="AK361" s="362" t="s">
        <v>40</v>
      </c>
      <c r="AL361" s="362"/>
      <c r="AM361" s="362"/>
      <c r="AN361" s="362" t="s">
        <v>1320</v>
      </c>
      <c r="AO361" s="362"/>
      <c r="AP361" s="361"/>
      <c r="AR361">
        <v>1</v>
      </c>
    </row>
    <row r="362" spans="2:44" ht="15" customHeight="1" x14ac:dyDescent="0.35">
      <c r="B362" s="362">
        <v>360</v>
      </c>
      <c r="C362" s="362" t="s">
        <v>1321</v>
      </c>
      <c r="D362" s="362">
        <v>472</v>
      </c>
      <c r="E362" s="362" t="s">
        <v>172</v>
      </c>
      <c r="F362" s="362"/>
      <c r="G362" s="362"/>
      <c r="H362" s="362"/>
      <c r="I362" s="362" t="s">
        <v>64</v>
      </c>
      <c r="J362" s="363" t="s">
        <v>77</v>
      </c>
      <c r="K362" s="361" t="s">
        <v>1322</v>
      </c>
      <c r="L362" s="362"/>
      <c r="M362" s="362" t="s">
        <v>90</v>
      </c>
      <c r="N362" s="362" t="s">
        <v>180</v>
      </c>
      <c r="O362" s="362"/>
      <c r="P362" s="362" t="s">
        <v>90</v>
      </c>
      <c r="Q362" s="362" t="s">
        <v>90</v>
      </c>
      <c r="R362" s="362"/>
      <c r="S362" s="361"/>
      <c r="T362" s="362"/>
      <c r="U362" s="362"/>
      <c r="V362" s="363" t="s">
        <v>133</v>
      </c>
      <c r="W362" s="363"/>
      <c r="X362" s="363"/>
      <c r="Y362" s="362" t="s">
        <v>45</v>
      </c>
      <c r="Z362" s="362" t="s">
        <v>181</v>
      </c>
      <c r="AA362" s="366">
        <v>45790</v>
      </c>
      <c r="AB362" s="367" t="s">
        <v>1323</v>
      </c>
      <c r="AC362" s="362"/>
      <c r="AD362" s="362"/>
      <c r="AE362" s="362"/>
      <c r="AF362" s="362"/>
      <c r="AG362" s="362"/>
      <c r="AH362" s="362"/>
      <c r="AI362" s="362" t="str">
        <f t="shared" si="5"/>
        <v>472TNOC-Ops</v>
      </c>
      <c r="AJ362" s="362" t="str">
        <f>VLOOKUP(AI362,Table1[[#All],[CONCAT]:[Tfiber]],2,FALSE)</f>
        <v>Network</v>
      </c>
      <c r="AK362" s="362" t="s">
        <v>39</v>
      </c>
      <c r="AL362" s="362"/>
      <c r="AM362" s="362"/>
      <c r="AN362" s="362"/>
      <c r="AO362" s="368">
        <v>45790</v>
      </c>
      <c r="AP362" s="361" t="s">
        <v>1323</v>
      </c>
      <c r="AR362">
        <v>1</v>
      </c>
    </row>
    <row r="363" spans="2:44" ht="15" customHeight="1" x14ac:dyDescent="0.35">
      <c r="B363" s="362">
        <v>361</v>
      </c>
      <c r="C363" s="362" t="s">
        <v>1324</v>
      </c>
      <c r="D363" s="362">
        <v>472</v>
      </c>
      <c r="E363" s="362" t="s">
        <v>172</v>
      </c>
      <c r="F363" s="362"/>
      <c r="G363" s="362"/>
      <c r="H363" s="362"/>
      <c r="I363" s="362" t="s">
        <v>64</v>
      </c>
      <c r="J363" s="363" t="s">
        <v>77</v>
      </c>
      <c r="K363" s="361" t="s">
        <v>1325</v>
      </c>
      <c r="L363" s="362"/>
      <c r="M363" s="362" t="s">
        <v>90</v>
      </c>
      <c r="N363" s="362" t="s">
        <v>180</v>
      </c>
      <c r="O363" s="362"/>
      <c r="P363" s="362" t="s">
        <v>90</v>
      </c>
      <c r="Q363" s="362" t="s">
        <v>90</v>
      </c>
      <c r="R363" s="362"/>
      <c r="S363" s="361"/>
      <c r="T363" s="362"/>
      <c r="U363" s="362"/>
      <c r="V363" s="363" t="s">
        <v>133</v>
      </c>
      <c r="W363" s="363"/>
      <c r="X363" s="363"/>
      <c r="Y363" s="362" t="s">
        <v>45</v>
      </c>
      <c r="Z363" s="362" t="s">
        <v>181</v>
      </c>
      <c r="AA363" s="366">
        <v>45790</v>
      </c>
      <c r="AB363" s="367" t="s">
        <v>1326</v>
      </c>
      <c r="AC363" s="362"/>
      <c r="AD363" s="362"/>
      <c r="AE363" s="362"/>
      <c r="AF363" s="362"/>
      <c r="AG363" s="362"/>
      <c r="AH363" s="362"/>
      <c r="AI363" s="362" t="str">
        <f t="shared" si="5"/>
        <v>472TNOC-Ops</v>
      </c>
      <c r="AJ363" s="362" t="str">
        <f>VLOOKUP(AI363,Table1[[#All],[CONCAT]:[Tfiber]],2,FALSE)</f>
        <v>Network</v>
      </c>
      <c r="AK363" s="362" t="s">
        <v>39</v>
      </c>
      <c r="AL363" s="362"/>
      <c r="AM363" s="362"/>
      <c r="AN363" s="362"/>
      <c r="AO363" s="368">
        <v>45790</v>
      </c>
      <c r="AP363" s="361" t="s">
        <v>1326</v>
      </c>
      <c r="AR363">
        <v>1</v>
      </c>
    </row>
    <row r="364" spans="2:44" ht="15" customHeight="1" x14ac:dyDescent="0.35">
      <c r="B364" s="362">
        <v>362</v>
      </c>
      <c r="C364" s="362" t="s">
        <v>1327</v>
      </c>
      <c r="D364" s="362">
        <v>472</v>
      </c>
      <c r="E364" s="362" t="s">
        <v>172</v>
      </c>
      <c r="F364" s="362"/>
      <c r="G364" s="362"/>
      <c r="H364" s="362"/>
      <c r="I364" s="362" t="s">
        <v>64</v>
      </c>
      <c r="J364" s="363" t="s">
        <v>77</v>
      </c>
      <c r="K364" s="361" t="s">
        <v>1328</v>
      </c>
      <c r="L364" s="362"/>
      <c r="M364" s="362" t="s">
        <v>90</v>
      </c>
      <c r="N364" s="362" t="s">
        <v>180</v>
      </c>
      <c r="O364" s="362"/>
      <c r="P364" s="362" t="s">
        <v>90</v>
      </c>
      <c r="Q364" s="362" t="s">
        <v>90</v>
      </c>
      <c r="R364" s="362"/>
      <c r="S364" s="361"/>
      <c r="T364" s="362"/>
      <c r="U364" s="362"/>
      <c r="V364" s="363" t="s">
        <v>133</v>
      </c>
      <c r="W364" s="363"/>
      <c r="X364" s="363"/>
      <c r="Y364" s="362" t="s">
        <v>45</v>
      </c>
      <c r="Z364" s="362" t="s">
        <v>181</v>
      </c>
      <c r="AA364" s="366">
        <v>45790</v>
      </c>
      <c r="AB364" s="367" t="s">
        <v>1329</v>
      </c>
      <c r="AC364" s="362"/>
      <c r="AD364" s="362"/>
      <c r="AE364" s="362"/>
      <c r="AF364" s="362"/>
      <c r="AG364" s="362"/>
      <c r="AH364" s="362"/>
      <c r="AI364" s="362" t="str">
        <f t="shared" si="5"/>
        <v>472TNOC-Ops</v>
      </c>
      <c r="AJ364" s="362" t="str">
        <f>VLOOKUP(AI364,Table1[[#All],[CONCAT]:[Tfiber]],2,FALSE)</f>
        <v>Network</v>
      </c>
      <c r="AK364" s="362" t="s">
        <v>39</v>
      </c>
      <c r="AL364" s="362"/>
      <c r="AM364" s="362"/>
      <c r="AN364" s="362"/>
      <c r="AO364" s="368">
        <v>45790</v>
      </c>
      <c r="AP364" s="361" t="s">
        <v>1329</v>
      </c>
      <c r="AR364">
        <v>1</v>
      </c>
    </row>
    <row r="365" spans="2:44" ht="15" hidden="1" customHeight="1" x14ac:dyDescent="0.35">
      <c r="B365" s="362">
        <v>363</v>
      </c>
      <c r="C365" s="362" t="s">
        <v>1330</v>
      </c>
      <c r="D365" s="362">
        <v>472</v>
      </c>
      <c r="E365" s="362" t="s">
        <v>172</v>
      </c>
      <c r="F365" s="362"/>
      <c r="G365" s="362"/>
      <c r="H365" s="362"/>
      <c r="I365" s="362" t="s">
        <v>64</v>
      </c>
      <c r="J365" s="363" t="s">
        <v>77</v>
      </c>
      <c r="K365" s="361" t="s">
        <v>1331</v>
      </c>
      <c r="L365" s="362"/>
      <c r="M365" s="362" t="s">
        <v>90</v>
      </c>
      <c r="N365" s="362" t="s">
        <v>9</v>
      </c>
      <c r="O365" s="362"/>
      <c r="P365" s="362" t="s">
        <v>90</v>
      </c>
      <c r="Q365" s="362" t="s">
        <v>90</v>
      </c>
      <c r="R365" s="362" t="s">
        <v>46</v>
      </c>
      <c r="S365" s="361" t="s">
        <v>1332</v>
      </c>
      <c r="T365" s="362"/>
      <c r="U365" s="362"/>
      <c r="V365" s="363" t="s">
        <v>133</v>
      </c>
      <c r="W365" s="363"/>
      <c r="X365" s="362" t="s">
        <v>9</v>
      </c>
      <c r="Y365" s="362" t="s">
        <v>46</v>
      </c>
      <c r="Z365" s="362" t="s">
        <v>90</v>
      </c>
      <c r="AA365" s="366" t="s">
        <v>90</v>
      </c>
      <c r="AB365" s="362" t="s">
        <v>90</v>
      </c>
      <c r="AC365" s="362"/>
      <c r="AD365" s="362"/>
      <c r="AE365" s="362"/>
      <c r="AF365" s="362"/>
      <c r="AG365" s="362"/>
      <c r="AH365" s="362"/>
      <c r="AI365" s="362" t="str">
        <f t="shared" si="5"/>
        <v>472TNOC-Ops</v>
      </c>
      <c r="AJ365" s="362" t="str">
        <f>VLOOKUP(AI365,Table1[[#All],[CONCAT]:[Tfiber]],2,FALSE)</f>
        <v>Network</v>
      </c>
      <c r="AK365" s="362" t="s">
        <v>40</v>
      </c>
      <c r="AL365" s="362"/>
      <c r="AM365" s="362"/>
      <c r="AN365" s="362"/>
      <c r="AO365" s="362"/>
      <c r="AP365" s="361"/>
      <c r="AR365">
        <v>1</v>
      </c>
    </row>
    <row r="366" spans="2:44" ht="15" hidden="1" customHeight="1" x14ac:dyDescent="0.35">
      <c r="B366" s="362">
        <v>364</v>
      </c>
      <c r="C366" s="362" t="s">
        <v>1333</v>
      </c>
      <c r="D366" s="362">
        <v>472</v>
      </c>
      <c r="E366" s="362" t="s">
        <v>172</v>
      </c>
      <c r="F366" s="362"/>
      <c r="G366" s="362"/>
      <c r="H366" s="362"/>
      <c r="I366" s="362" t="s">
        <v>64</v>
      </c>
      <c r="J366" s="363" t="s">
        <v>77</v>
      </c>
      <c r="K366" s="361" t="s">
        <v>1334</v>
      </c>
      <c r="L366" s="362"/>
      <c r="M366" s="362" t="s">
        <v>90</v>
      </c>
      <c r="N366" s="362" t="s">
        <v>9</v>
      </c>
      <c r="O366" s="362"/>
      <c r="P366" s="362" t="s">
        <v>90</v>
      </c>
      <c r="Q366" s="362" t="s">
        <v>90</v>
      </c>
      <c r="R366" s="362" t="s">
        <v>46</v>
      </c>
      <c r="S366" s="361" t="s">
        <v>1335</v>
      </c>
      <c r="T366" s="362"/>
      <c r="U366" s="362"/>
      <c r="V366" s="363" t="s">
        <v>133</v>
      </c>
      <c r="W366" s="363"/>
      <c r="X366" s="362" t="s">
        <v>9</v>
      </c>
      <c r="Y366" s="362" t="s">
        <v>46</v>
      </c>
      <c r="Z366" s="362" t="s">
        <v>90</v>
      </c>
      <c r="AA366" s="366" t="s">
        <v>90</v>
      </c>
      <c r="AB366" s="362" t="s">
        <v>90</v>
      </c>
      <c r="AC366" s="362"/>
      <c r="AD366" s="362"/>
      <c r="AE366" s="362"/>
      <c r="AF366" s="362"/>
      <c r="AG366" s="362"/>
      <c r="AH366" s="362"/>
      <c r="AI366" s="362" t="str">
        <f t="shared" si="5"/>
        <v>472TNOC-Ops</v>
      </c>
      <c r="AJ366" s="362" t="str">
        <f>VLOOKUP(AI366,Table1[[#All],[CONCAT]:[Tfiber]],2,FALSE)</f>
        <v>Network</v>
      </c>
      <c r="AK366" s="362" t="s">
        <v>40</v>
      </c>
      <c r="AL366" s="362"/>
      <c r="AM366" s="362"/>
      <c r="AN366" s="362"/>
      <c r="AO366" s="362"/>
      <c r="AP366" s="361"/>
      <c r="AR366">
        <v>1</v>
      </c>
    </row>
    <row r="367" spans="2:44" ht="15" hidden="1" customHeight="1" x14ac:dyDescent="0.35">
      <c r="B367" s="362">
        <v>365</v>
      </c>
      <c r="C367" s="362" t="s">
        <v>1333</v>
      </c>
      <c r="D367" s="362">
        <v>472</v>
      </c>
      <c r="E367" s="362" t="s">
        <v>172</v>
      </c>
      <c r="F367" s="362"/>
      <c r="G367" s="362"/>
      <c r="H367" s="362"/>
      <c r="I367" s="362" t="s">
        <v>64</v>
      </c>
      <c r="J367" s="363" t="s">
        <v>77</v>
      </c>
      <c r="K367" s="361" t="s">
        <v>1336</v>
      </c>
      <c r="L367" s="362"/>
      <c r="M367" s="362" t="s">
        <v>90</v>
      </c>
      <c r="N367" s="362" t="s">
        <v>9</v>
      </c>
      <c r="O367" s="362"/>
      <c r="P367" s="362" t="s">
        <v>90</v>
      </c>
      <c r="Q367" s="362" t="s">
        <v>90</v>
      </c>
      <c r="R367" s="362" t="s">
        <v>46</v>
      </c>
      <c r="S367" s="361" t="s">
        <v>1337</v>
      </c>
      <c r="T367" s="362"/>
      <c r="U367" s="362"/>
      <c r="V367" s="363" t="s">
        <v>133</v>
      </c>
      <c r="W367" s="363"/>
      <c r="X367" s="362" t="s">
        <v>9</v>
      </c>
      <c r="Y367" s="362" t="s">
        <v>46</v>
      </c>
      <c r="Z367" s="362" t="s">
        <v>90</v>
      </c>
      <c r="AA367" s="366" t="s">
        <v>90</v>
      </c>
      <c r="AB367" s="362" t="s">
        <v>90</v>
      </c>
      <c r="AC367" s="362"/>
      <c r="AD367" s="362"/>
      <c r="AE367" s="362"/>
      <c r="AF367" s="362"/>
      <c r="AG367" s="362"/>
      <c r="AH367" s="362"/>
      <c r="AI367" s="362" t="str">
        <f t="shared" si="5"/>
        <v>472TNOC-Ops</v>
      </c>
      <c r="AJ367" s="362" t="str">
        <f>VLOOKUP(AI367,Table1[[#All],[CONCAT]:[Tfiber]],2,FALSE)</f>
        <v>Network</v>
      </c>
      <c r="AK367" s="362" t="s">
        <v>40</v>
      </c>
      <c r="AL367" s="362"/>
      <c r="AM367" s="362"/>
      <c r="AN367" s="362"/>
      <c r="AO367" s="362"/>
      <c r="AP367" s="361"/>
      <c r="AR367">
        <v>1</v>
      </c>
    </row>
    <row r="368" spans="2:44" ht="15" hidden="1" customHeight="1" x14ac:dyDescent="0.35">
      <c r="B368" s="362">
        <v>366</v>
      </c>
      <c r="C368" s="362" t="s">
        <v>1338</v>
      </c>
      <c r="D368" s="362">
        <v>472</v>
      </c>
      <c r="E368" s="362" t="s">
        <v>172</v>
      </c>
      <c r="F368" s="362"/>
      <c r="G368" s="362"/>
      <c r="H368" s="362"/>
      <c r="I368" s="362" t="s">
        <v>64</v>
      </c>
      <c r="J368" s="363" t="s">
        <v>77</v>
      </c>
      <c r="K368" s="361" t="s">
        <v>1339</v>
      </c>
      <c r="L368" s="362"/>
      <c r="M368" s="362" t="s">
        <v>90</v>
      </c>
      <c r="N368" s="362" t="s">
        <v>9</v>
      </c>
      <c r="O368" s="362"/>
      <c r="P368" s="362" t="s">
        <v>90</v>
      </c>
      <c r="Q368" s="362" t="s">
        <v>90</v>
      </c>
      <c r="R368" s="362"/>
      <c r="S368" s="361"/>
      <c r="T368" s="362"/>
      <c r="U368" s="362"/>
      <c r="V368" s="363" t="s">
        <v>133</v>
      </c>
      <c r="W368" s="363"/>
      <c r="X368" s="363"/>
      <c r="Y368" s="362" t="s">
        <v>45</v>
      </c>
      <c r="Z368" s="362" t="s">
        <v>181</v>
      </c>
      <c r="AA368" s="366">
        <v>45857</v>
      </c>
      <c r="AB368" s="367" t="s">
        <v>1340</v>
      </c>
      <c r="AC368" s="362"/>
      <c r="AD368" s="362"/>
      <c r="AE368" s="362"/>
      <c r="AF368" s="362"/>
      <c r="AG368" s="362"/>
      <c r="AH368" s="362"/>
      <c r="AI368" s="362" t="str">
        <f t="shared" si="5"/>
        <v>472TNOC-Ops</v>
      </c>
      <c r="AJ368" s="362" t="str">
        <f>VLOOKUP(AI368,Table1[[#All],[CONCAT]:[Tfiber]],2,FALSE)</f>
        <v>Network</v>
      </c>
      <c r="AK368" s="362" t="s">
        <v>39</v>
      </c>
      <c r="AL368" s="362"/>
      <c r="AM368" s="362"/>
      <c r="AN368" s="362"/>
      <c r="AO368" s="368">
        <v>45857</v>
      </c>
      <c r="AP368" s="361" t="s">
        <v>1340</v>
      </c>
      <c r="AR368">
        <v>1</v>
      </c>
    </row>
    <row r="369" spans="2:44" ht="15" customHeight="1" x14ac:dyDescent="0.35">
      <c r="B369" s="362">
        <v>367</v>
      </c>
      <c r="C369" s="362" t="s">
        <v>1341</v>
      </c>
      <c r="D369" s="362">
        <v>472</v>
      </c>
      <c r="E369" s="362" t="s">
        <v>172</v>
      </c>
      <c r="F369" s="362"/>
      <c r="G369" s="362"/>
      <c r="H369" s="362"/>
      <c r="I369" s="362" t="s">
        <v>64</v>
      </c>
      <c r="J369" s="363" t="s">
        <v>77</v>
      </c>
      <c r="K369" s="361" t="s">
        <v>1342</v>
      </c>
      <c r="L369" s="362"/>
      <c r="M369" s="362" t="s">
        <v>90</v>
      </c>
      <c r="N369" s="362" t="s">
        <v>180</v>
      </c>
      <c r="O369" s="362"/>
      <c r="P369" s="362" t="s">
        <v>90</v>
      </c>
      <c r="Q369" s="362" t="s">
        <v>90</v>
      </c>
      <c r="R369" s="362"/>
      <c r="S369" s="361"/>
      <c r="T369" s="362"/>
      <c r="U369" s="362"/>
      <c r="V369" s="363" t="s">
        <v>133</v>
      </c>
      <c r="W369" s="363"/>
      <c r="X369" s="363"/>
      <c r="Y369" s="362" t="s">
        <v>45</v>
      </c>
      <c r="Z369" s="362" t="s">
        <v>181</v>
      </c>
      <c r="AA369" s="366">
        <v>45790</v>
      </c>
      <c r="AB369" s="367" t="s">
        <v>1343</v>
      </c>
      <c r="AC369" s="362"/>
      <c r="AD369" s="362"/>
      <c r="AE369" s="362"/>
      <c r="AF369" s="362"/>
      <c r="AG369" s="362"/>
      <c r="AH369" s="362"/>
      <c r="AI369" s="362" t="str">
        <f t="shared" si="5"/>
        <v>472TNOC-Ops</v>
      </c>
      <c r="AJ369" s="362" t="str">
        <f>VLOOKUP(AI369,Table1[[#All],[CONCAT]:[Tfiber]],2,FALSE)</f>
        <v>Network</v>
      </c>
      <c r="AK369" s="362" t="s">
        <v>39</v>
      </c>
      <c r="AL369" s="362"/>
      <c r="AM369" s="362"/>
      <c r="AN369" s="362"/>
      <c r="AO369" s="368">
        <v>45790</v>
      </c>
      <c r="AP369" s="361" t="s">
        <v>1343</v>
      </c>
      <c r="AR369">
        <v>1</v>
      </c>
    </row>
    <row r="370" spans="2:44" ht="15" hidden="1" customHeight="1" x14ac:dyDescent="0.35">
      <c r="B370" s="362">
        <v>368</v>
      </c>
      <c r="C370" s="362" t="s">
        <v>1344</v>
      </c>
      <c r="D370" s="362">
        <v>472</v>
      </c>
      <c r="E370" s="362" t="s">
        <v>172</v>
      </c>
      <c r="F370" s="362"/>
      <c r="G370" s="362"/>
      <c r="H370" s="362"/>
      <c r="I370" s="362" t="s">
        <v>64</v>
      </c>
      <c r="J370" s="363" t="s">
        <v>77</v>
      </c>
      <c r="K370" s="361" t="s">
        <v>1345</v>
      </c>
      <c r="L370" s="362"/>
      <c r="M370" s="362" t="s">
        <v>90</v>
      </c>
      <c r="N370" s="362" t="s">
        <v>9</v>
      </c>
      <c r="O370" s="362"/>
      <c r="P370" s="362" t="s">
        <v>90</v>
      </c>
      <c r="Q370" s="362" t="s">
        <v>90</v>
      </c>
      <c r="R370" s="362"/>
      <c r="S370" s="361"/>
      <c r="T370" s="362"/>
      <c r="U370" s="362"/>
      <c r="V370" s="363" t="s">
        <v>133</v>
      </c>
      <c r="W370" s="363"/>
      <c r="X370" s="363"/>
      <c r="Y370" s="362" t="s">
        <v>45</v>
      </c>
      <c r="Z370" s="362" t="s">
        <v>181</v>
      </c>
      <c r="AA370" s="366">
        <v>45857</v>
      </c>
      <c r="AB370" s="367" t="s">
        <v>1346</v>
      </c>
      <c r="AC370" s="362"/>
      <c r="AD370" s="362"/>
      <c r="AE370" s="362"/>
      <c r="AF370" s="362"/>
      <c r="AG370" s="362"/>
      <c r="AH370" s="362"/>
      <c r="AI370" s="362" t="str">
        <f t="shared" si="5"/>
        <v>472TNOC-Ops</v>
      </c>
      <c r="AJ370" s="362" t="str">
        <f>VLOOKUP(AI370,Table1[[#All],[CONCAT]:[Tfiber]],2,FALSE)</f>
        <v>Network</v>
      </c>
      <c r="AK370" s="362" t="s">
        <v>39</v>
      </c>
      <c r="AL370" s="362"/>
      <c r="AM370" s="362"/>
      <c r="AN370" s="362"/>
      <c r="AO370" s="368">
        <v>45857</v>
      </c>
      <c r="AP370" s="376" t="s">
        <v>1346</v>
      </c>
      <c r="AR370">
        <v>1</v>
      </c>
    </row>
    <row r="371" spans="2:44" ht="15" hidden="1" customHeight="1" x14ac:dyDescent="0.35">
      <c r="B371" s="362">
        <v>369</v>
      </c>
      <c r="C371" s="362" t="s">
        <v>1347</v>
      </c>
      <c r="D371" s="362">
        <v>472</v>
      </c>
      <c r="E371" s="362" t="s">
        <v>172</v>
      </c>
      <c r="F371" s="362"/>
      <c r="G371" s="362"/>
      <c r="H371" s="362"/>
      <c r="I371" s="362" t="s">
        <v>64</v>
      </c>
      <c r="J371" s="363" t="s">
        <v>77</v>
      </c>
      <c r="K371" s="361" t="s">
        <v>1348</v>
      </c>
      <c r="L371" s="362"/>
      <c r="M371" s="362" t="s">
        <v>90</v>
      </c>
      <c r="N371" s="362" t="s">
        <v>9</v>
      </c>
      <c r="O371" s="362"/>
      <c r="P371" s="362" t="s">
        <v>90</v>
      </c>
      <c r="Q371" s="362" t="s">
        <v>90</v>
      </c>
      <c r="R371" s="362" t="s">
        <v>46</v>
      </c>
      <c r="S371" s="361"/>
      <c r="T371" s="362"/>
      <c r="U371" s="362"/>
      <c r="V371" s="363" t="s">
        <v>133</v>
      </c>
      <c r="W371" s="363"/>
      <c r="X371" s="362" t="s">
        <v>9</v>
      </c>
      <c r="Y371" s="362" t="s">
        <v>46</v>
      </c>
      <c r="Z371" s="362" t="s">
        <v>1349</v>
      </c>
      <c r="AA371" s="366" t="s">
        <v>90</v>
      </c>
      <c r="AB371" s="370" t="s">
        <v>90</v>
      </c>
      <c r="AC371" s="362"/>
      <c r="AD371" s="362"/>
      <c r="AE371" s="362"/>
      <c r="AF371" s="362"/>
      <c r="AG371" s="362"/>
      <c r="AH371" s="362"/>
      <c r="AI371" s="362" t="str">
        <f t="shared" si="5"/>
        <v>472TNOC-Ops</v>
      </c>
      <c r="AJ371" s="362" t="str">
        <f>VLOOKUP(AI371,Table1[[#All],[CONCAT]:[Tfiber]],2,FALSE)</f>
        <v>Network</v>
      </c>
      <c r="AK371" s="362" t="s">
        <v>40</v>
      </c>
      <c r="AL371" s="362"/>
      <c r="AM371" s="362"/>
      <c r="AN371" s="362"/>
      <c r="AO371" s="362"/>
      <c r="AP371" s="361"/>
      <c r="AR371">
        <v>1</v>
      </c>
    </row>
    <row r="372" spans="2:44" ht="15" hidden="1" customHeight="1" x14ac:dyDescent="0.35">
      <c r="B372" s="362">
        <v>370</v>
      </c>
      <c r="C372" s="362" t="s">
        <v>1350</v>
      </c>
      <c r="D372" s="362">
        <v>472</v>
      </c>
      <c r="E372" s="362" t="s">
        <v>172</v>
      </c>
      <c r="F372" s="362"/>
      <c r="G372" s="362"/>
      <c r="H372" s="362"/>
      <c r="I372" s="362" t="s">
        <v>64</v>
      </c>
      <c r="J372" s="363" t="s">
        <v>77</v>
      </c>
      <c r="K372" s="361" t="s">
        <v>1351</v>
      </c>
      <c r="L372" s="362"/>
      <c r="M372" s="362" t="s">
        <v>90</v>
      </c>
      <c r="N372" s="362" t="s">
        <v>9</v>
      </c>
      <c r="O372" s="362"/>
      <c r="P372" s="362" t="s">
        <v>90</v>
      </c>
      <c r="Q372" s="362" t="s">
        <v>90</v>
      </c>
      <c r="R372" s="362" t="s">
        <v>46</v>
      </c>
      <c r="S372" s="361" t="s">
        <v>1352</v>
      </c>
      <c r="T372" s="362"/>
      <c r="U372" s="362"/>
      <c r="V372" s="363" t="s">
        <v>133</v>
      </c>
      <c r="W372" s="363"/>
      <c r="X372" s="362" t="s">
        <v>9</v>
      </c>
      <c r="Y372" s="362" t="s">
        <v>46</v>
      </c>
      <c r="Z372" s="362" t="s">
        <v>90</v>
      </c>
      <c r="AA372" s="366" t="s">
        <v>90</v>
      </c>
      <c r="AB372" s="362" t="s">
        <v>90</v>
      </c>
      <c r="AC372" s="362"/>
      <c r="AD372" s="362"/>
      <c r="AE372" s="362"/>
      <c r="AF372" s="362"/>
      <c r="AG372" s="362"/>
      <c r="AH372" s="362"/>
      <c r="AI372" s="362" t="str">
        <f t="shared" si="5"/>
        <v>472TNOC-Ops</v>
      </c>
      <c r="AJ372" s="362" t="str">
        <f>VLOOKUP(AI372,Table1[[#All],[CONCAT]:[Tfiber]],2,FALSE)</f>
        <v>Network</v>
      </c>
      <c r="AK372" s="362" t="s">
        <v>40</v>
      </c>
      <c r="AL372" s="362"/>
      <c r="AM372" s="362"/>
      <c r="AN372" s="362"/>
      <c r="AO372" s="362"/>
      <c r="AP372" s="361"/>
      <c r="AR372">
        <v>1</v>
      </c>
    </row>
    <row r="373" spans="2:44" ht="15" hidden="1" customHeight="1" x14ac:dyDescent="0.35">
      <c r="B373" s="362">
        <v>371</v>
      </c>
      <c r="C373" s="362" t="s">
        <v>1353</v>
      </c>
      <c r="D373" s="362">
        <v>472</v>
      </c>
      <c r="E373" s="362" t="s">
        <v>172</v>
      </c>
      <c r="F373" s="362"/>
      <c r="G373" s="362"/>
      <c r="H373" s="362"/>
      <c r="I373" s="362" t="s">
        <v>26</v>
      </c>
      <c r="J373" s="363" t="s">
        <v>104</v>
      </c>
      <c r="K373" s="364" t="s">
        <v>724</v>
      </c>
      <c r="L373" s="363"/>
      <c r="M373" s="362" t="s">
        <v>90</v>
      </c>
      <c r="N373" s="362" t="s">
        <v>9</v>
      </c>
      <c r="O373" s="362"/>
      <c r="P373" s="362" t="s">
        <v>755</v>
      </c>
      <c r="Q373" s="362" t="s">
        <v>726</v>
      </c>
      <c r="R373" s="362"/>
      <c r="S373" s="361" t="s">
        <v>1354</v>
      </c>
      <c r="T373" s="362" t="s">
        <v>110</v>
      </c>
      <c r="U373" s="362" t="s">
        <v>728</v>
      </c>
      <c r="V373" s="362" t="s">
        <v>711</v>
      </c>
      <c r="W373" s="362"/>
      <c r="X373" s="362" t="s">
        <v>9</v>
      </c>
      <c r="Y373" s="362" t="s">
        <v>50</v>
      </c>
      <c r="Z373" s="362" t="s">
        <v>90</v>
      </c>
      <c r="AA373" s="366" t="s">
        <v>90</v>
      </c>
      <c r="AB373" s="362" t="s">
        <v>90</v>
      </c>
      <c r="AC373" s="362"/>
      <c r="AD373" s="362"/>
      <c r="AE373" s="362"/>
      <c r="AF373" s="362"/>
      <c r="AG373" s="362"/>
      <c r="AH373" s="362"/>
      <c r="AI373" s="362" t="str">
        <f t="shared" si="5"/>
        <v>472GPON</v>
      </c>
      <c r="AJ373" s="362" t="str">
        <f>VLOOKUP(AI373,Table1[[#All],[CONCAT]:[Tfiber]],2,FALSE)</f>
        <v>GPON</v>
      </c>
      <c r="AK373" s="362" t="s">
        <v>40</v>
      </c>
      <c r="AL373" s="362"/>
      <c r="AM373" s="362"/>
      <c r="AN373" s="362"/>
      <c r="AO373" s="362"/>
      <c r="AP373" s="361"/>
      <c r="AR373">
        <v>1</v>
      </c>
    </row>
    <row r="374" spans="2:44" ht="15" customHeight="1" x14ac:dyDescent="0.35">
      <c r="B374" s="362">
        <v>372</v>
      </c>
      <c r="C374" s="362" t="s">
        <v>1355</v>
      </c>
      <c r="D374" s="362">
        <v>472</v>
      </c>
      <c r="E374" s="362" t="s">
        <v>172</v>
      </c>
      <c r="F374" s="362"/>
      <c r="G374" s="362"/>
      <c r="H374" s="362"/>
      <c r="I374" s="362" t="s">
        <v>26</v>
      </c>
      <c r="J374" s="363" t="s">
        <v>104</v>
      </c>
      <c r="K374" s="364" t="s">
        <v>730</v>
      </c>
      <c r="L374" s="363"/>
      <c r="M374" s="362" t="s">
        <v>90</v>
      </c>
      <c r="N374" s="362" t="s">
        <v>180</v>
      </c>
      <c r="O374" s="362"/>
      <c r="P374" s="362" t="s">
        <v>90</v>
      </c>
      <c r="Q374" s="362" t="s">
        <v>90</v>
      </c>
      <c r="R374" s="362"/>
      <c r="S374" s="361"/>
      <c r="T374" s="362"/>
      <c r="U374" s="362"/>
      <c r="V374" s="362" t="s">
        <v>711</v>
      </c>
      <c r="W374" s="362"/>
      <c r="X374" s="362"/>
      <c r="Y374" s="362" t="s">
        <v>45</v>
      </c>
      <c r="Z374" s="362" t="s">
        <v>181</v>
      </c>
      <c r="AA374" s="366">
        <v>45777</v>
      </c>
      <c r="AB374" s="367" t="s">
        <v>732</v>
      </c>
      <c r="AC374" s="362"/>
      <c r="AD374" s="362"/>
      <c r="AE374" s="362"/>
      <c r="AF374" s="362"/>
      <c r="AG374" s="362"/>
      <c r="AH374" s="362"/>
      <c r="AI374" s="362" t="str">
        <f t="shared" si="5"/>
        <v>472GPON</v>
      </c>
      <c r="AJ374" s="362" t="str">
        <f>VLOOKUP(AI374,Table1[[#All],[CONCAT]:[Tfiber]],2,FALSE)</f>
        <v>GPON</v>
      </c>
      <c r="AK374" s="362" t="s">
        <v>39</v>
      </c>
      <c r="AL374" s="362"/>
      <c r="AM374" s="362"/>
      <c r="AN374" s="362"/>
      <c r="AO374" s="368">
        <v>45777</v>
      </c>
      <c r="AP374" s="361" t="s">
        <v>732</v>
      </c>
      <c r="AR374">
        <v>1</v>
      </c>
    </row>
    <row r="375" spans="2:44" ht="15" hidden="1" customHeight="1" x14ac:dyDescent="0.35">
      <c r="B375" s="362">
        <v>373</v>
      </c>
      <c r="C375" s="362" t="s">
        <v>1356</v>
      </c>
      <c r="D375" s="362">
        <v>472</v>
      </c>
      <c r="E375" s="362" t="s">
        <v>172</v>
      </c>
      <c r="F375" s="362"/>
      <c r="G375" s="362"/>
      <c r="H375" s="362"/>
      <c r="I375" s="362" t="s">
        <v>62</v>
      </c>
      <c r="J375" s="363" t="s">
        <v>1039</v>
      </c>
      <c r="K375" s="364" t="s">
        <v>1357</v>
      </c>
      <c r="L375" s="363"/>
      <c r="M375" s="362" t="s">
        <v>90</v>
      </c>
      <c r="N375" s="362" t="s">
        <v>9</v>
      </c>
      <c r="O375" s="362"/>
      <c r="P375" s="362" t="s">
        <v>90</v>
      </c>
      <c r="Q375" s="362" t="s">
        <v>90</v>
      </c>
      <c r="R375" s="362"/>
      <c r="S375" s="361" t="s">
        <v>517</v>
      </c>
      <c r="T375" s="362"/>
      <c r="U375" s="362"/>
      <c r="V375" s="362" t="s">
        <v>824</v>
      </c>
      <c r="W375" s="362"/>
      <c r="X375" s="362" t="s">
        <v>9</v>
      </c>
      <c r="Y375" s="362" t="s">
        <v>50</v>
      </c>
      <c r="Z375" s="362" t="s">
        <v>90</v>
      </c>
      <c r="AA375" s="366" t="s">
        <v>90</v>
      </c>
      <c r="AB375" s="362" t="s">
        <v>90</v>
      </c>
      <c r="AC375" s="362"/>
      <c r="AD375" s="362"/>
      <c r="AE375" s="362"/>
      <c r="AF375" s="362"/>
      <c r="AG375" s="362"/>
      <c r="AH375" s="362"/>
      <c r="AI375" s="362" t="str">
        <f t="shared" si="5"/>
        <v>472NSO</v>
      </c>
      <c r="AJ375" s="362" t="str">
        <f>VLOOKUP(AI375,Table1[[#All],[CONCAT]:[Tfiber]],2,FALSE)</f>
        <v>Applications/Tools</v>
      </c>
      <c r="AK375" s="362" t="s">
        <v>40</v>
      </c>
      <c r="AL375" s="362"/>
      <c r="AM375" s="362"/>
      <c r="AN375" s="362"/>
      <c r="AO375" s="362"/>
      <c r="AP375" s="361"/>
      <c r="AR375">
        <v>1</v>
      </c>
    </row>
    <row r="376" spans="2:44" ht="15" hidden="1" customHeight="1" x14ac:dyDescent="0.35">
      <c r="B376" s="362">
        <v>374</v>
      </c>
      <c r="C376" s="362" t="s">
        <v>1358</v>
      </c>
      <c r="D376" s="362">
        <v>472</v>
      </c>
      <c r="E376" s="362" t="s">
        <v>172</v>
      </c>
      <c r="F376" s="362"/>
      <c r="G376" s="362"/>
      <c r="H376" s="362"/>
      <c r="I376" s="362" t="s">
        <v>62</v>
      </c>
      <c r="J376" s="363" t="s">
        <v>1039</v>
      </c>
      <c r="K376" s="364" t="s">
        <v>1359</v>
      </c>
      <c r="L376" s="363"/>
      <c r="M376" s="362" t="s">
        <v>90</v>
      </c>
      <c r="N376" s="362" t="s">
        <v>9</v>
      </c>
      <c r="O376" s="362"/>
      <c r="P376" s="362" t="s">
        <v>90</v>
      </c>
      <c r="Q376" s="362" t="s">
        <v>90</v>
      </c>
      <c r="R376" s="362"/>
      <c r="S376" s="361" t="s">
        <v>517</v>
      </c>
      <c r="T376" s="362"/>
      <c r="U376" s="362"/>
      <c r="V376" s="362" t="s">
        <v>824</v>
      </c>
      <c r="W376" s="362"/>
      <c r="X376" s="362" t="s">
        <v>9</v>
      </c>
      <c r="Y376" s="362" t="s">
        <v>50</v>
      </c>
      <c r="Z376" s="362" t="s">
        <v>90</v>
      </c>
      <c r="AA376" s="366" t="s">
        <v>90</v>
      </c>
      <c r="AB376" s="362" t="s">
        <v>90</v>
      </c>
      <c r="AC376" s="362"/>
      <c r="AD376" s="362"/>
      <c r="AE376" s="362"/>
      <c r="AF376" s="362"/>
      <c r="AG376" s="362"/>
      <c r="AH376" s="362"/>
      <c r="AI376" s="362" t="str">
        <f t="shared" si="5"/>
        <v>472NSO</v>
      </c>
      <c r="AJ376" s="362" t="str">
        <f>VLOOKUP(AI376,Table1[[#All],[CONCAT]:[Tfiber]],2,FALSE)</f>
        <v>Applications/Tools</v>
      </c>
      <c r="AK376" s="362" t="s">
        <v>40</v>
      </c>
      <c r="AL376" s="362"/>
      <c r="AM376" s="362"/>
      <c r="AN376" s="362"/>
      <c r="AO376" s="362"/>
      <c r="AP376" s="361"/>
      <c r="AR376">
        <v>1</v>
      </c>
    </row>
    <row r="377" spans="2:44" ht="15" hidden="1" customHeight="1" x14ac:dyDescent="0.35">
      <c r="B377" s="362">
        <v>375</v>
      </c>
      <c r="C377" s="362" t="s">
        <v>1360</v>
      </c>
      <c r="D377" s="362">
        <v>472</v>
      </c>
      <c r="E377" s="362" t="s">
        <v>172</v>
      </c>
      <c r="F377" s="362"/>
      <c r="G377" s="362"/>
      <c r="H377" s="362"/>
      <c r="I377" s="362" t="s">
        <v>62</v>
      </c>
      <c r="J377" s="363" t="s">
        <v>1039</v>
      </c>
      <c r="K377" s="364" t="s">
        <v>1361</v>
      </c>
      <c r="L377" s="363"/>
      <c r="M377" s="362" t="s">
        <v>90</v>
      </c>
      <c r="N377" s="362" t="s">
        <v>9</v>
      </c>
      <c r="O377" s="362"/>
      <c r="P377" s="362" t="s">
        <v>90</v>
      </c>
      <c r="Q377" s="362" t="s">
        <v>90</v>
      </c>
      <c r="R377" s="362"/>
      <c r="S377" s="361" t="s">
        <v>517</v>
      </c>
      <c r="T377" s="362"/>
      <c r="U377" s="362"/>
      <c r="V377" s="362" t="s">
        <v>824</v>
      </c>
      <c r="W377" s="362"/>
      <c r="X377" s="362" t="s">
        <v>9</v>
      </c>
      <c r="Y377" s="362" t="s">
        <v>50</v>
      </c>
      <c r="Z377" s="362" t="s">
        <v>90</v>
      </c>
      <c r="AA377" s="366" t="s">
        <v>90</v>
      </c>
      <c r="AB377" s="362" t="s">
        <v>90</v>
      </c>
      <c r="AC377" s="362"/>
      <c r="AD377" s="362"/>
      <c r="AE377" s="362"/>
      <c r="AF377" s="362"/>
      <c r="AG377" s="362"/>
      <c r="AH377" s="362"/>
      <c r="AI377" s="362" t="str">
        <f t="shared" si="5"/>
        <v>472NSO</v>
      </c>
      <c r="AJ377" s="362" t="str">
        <f>VLOOKUP(AI377,Table1[[#All],[CONCAT]:[Tfiber]],2,FALSE)</f>
        <v>Applications/Tools</v>
      </c>
      <c r="AK377" s="362" t="s">
        <v>40</v>
      </c>
      <c r="AL377" s="362"/>
      <c r="AM377" s="362"/>
      <c r="AN377" s="362"/>
      <c r="AO377" s="362"/>
      <c r="AP377" s="361"/>
      <c r="AR377">
        <v>1</v>
      </c>
    </row>
    <row r="378" spans="2:44" ht="15" hidden="1" customHeight="1" x14ac:dyDescent="0.35">
      <c r="B378" s="362">
        <v>376</v>
      </c>
      <c r="C378" s="362" t="s">
        <v>1362</v>
      </c>
      <c r="D378" s="362">
        <v>472</v>
      </c>
      <c r="E378" s="362" t="s">
        <v>172</v>
      </c>
      <c r="F378" s="362"/>
      <c r="G378" s="362"/>
      <c r="H378" s="362"/>
      <c r="I378" s="362" t="s">
        <v>62</v>
      </c>
      <c r="J378" s="363" t="s">
        <v>1039</v>
      </c>
      <c r="K378" s="364" t="s">
        <v>1363</v>
      </c>
      <c r="L378" s="363"/>
      <c r="M378" s="362" t="s">
        <v>90</v>
      </c>
      <c r="N378" s="362" t="s">
        <v>9</v>
      </c>
      <c r="O378" s="362"/>
      <c r="P378" s="362" t="s">
        <v>90</v>
      </c>
      <c r="Q378" s="362" t="s">
        <v>90</v>
      </c>
      <c r="R378" s="362"/>
      <c r="S378" s="361" t="s">
        <v>517</v>
      </c>
      <c r="T378" s="362"/>
      <c r="U378" s="362"/>
      <c r="V378" s="362" t="s">
        <v>824</v>
      </c>
      <c r="W378" s="362"/>
      <c r="X378" s="362" t="s">
        <v>9</v>
      </c>
      <c r="Y378" s="362" t="s">
        <v>50</v>
      </c>
      <c r="Z378" s="362" t="s">
        <v>90</v>
      </c>
      <c r="AA378" s="366" t="s">
        <v>90</v>
      </c>
      <c r="AB378" s="362" t="s">
        <v>90</v>
      </c>
      <c r="AC378" s="362"/>
      <c r="AD378" s="362"/>
      <c r="AE378" s="362"/>
      <c r="AF378" s="362"/>
      <c r="AG378" s="362"/>
      <c r="AH378" s="362"/>
      <c r="AI378" s="362" t="str">
        <f t="shared" si="5"/>
        <v>472NSO</v>
      </c>
      <c r="AJ378" s="362" t="str">
        <f>VLOOKUP(AI378,Table1[[#All],[CONCAT]:[Tfiber]],2,FALSE)</f>
        <v>Applications/Tools</v>
      </c>
      <c r="AK378" s="362" t="s">
        <v>40</v>
      </c>
      <c r="AL378" s="362"/>
      <c r="AM378" s="362"/>
      <c r="AN378" s="362"/>
      <c r="AO378" s="362"/>
      <c r="AP378" s="361"/>
      <c r="AR378">
        <v>1</v>
      </c>
    </row>
    <row r="379" spans="2:44" ht="15" hidden="1" customHeight="1" x14ac:dyDescent="0.35">
      <c r="B379" s="362">
        <v>377</v>
      </c>
      <c r="C379" s="362" t="s">
        <v>1364</v>
      </c>
      <c r="D379" s="362">
        <v>472</v>
      </c>
      <c r="E379" s="362" t="s">
        <v>172</v>
      </c>
      <c r="F379" s="362"/>
      <c r="G379" s="362"/>
      <c r="H379" s="362"/>
      <c r="I379" s="362" t="s">
        <v>62</v>
      </c>
      <c r="J379" s="363" t="s">
        <v>1039</v>
      </c>
      <c r="K379" s="364" t="s">
        <v>1365</v>
      </c>
      <c r="L379" s="363"/>
      <c r="M379" s="362" t="s">
        <v>90</v>
      </c>
      <c r="N379" s="362" t="s">
        <v>9</v>
      </c>
      <c r="O379" s="362"/>
      <c r="P379" s="362" t="s">
        <v>90</v>
      </c>
      <c r="Q379" s="362" t="s">
        <v>90</v>
      </c>
      <c r="R379" s="362"/>
      <c r="S379" s="361" t="s">
        <v>517</v>
      </c>
      <c r="T379" s="362"/>
      <c r="U379" s="362"/>
      <c r="V379" s="362" t="s">
        <v>824</v>
      </c>
      <c r="W379" s="362"/>
      <c r="X379" s="362" t="s">
        <v>9</v>
      </c>
      <c r="Y379" s="362" t="s">
        <v>50</v>
      </c>
      <c r="Z379" s="362" t="s">
        <v>90</v>
      </c>
      <c r="AA379" s="366" t="s">
        <v>90</v>
      </c>
      <c r="AB379" s="362" t="s">
        <v>90</v>
      </c>
      <c r="AC379" s="362"/>
      <c r="AD379" s="362"/>
      <c r="AE379" s="362"/>
      <c r="AF379" s="362"/>
      <c r="AG379" s="362"/>
      <c r="AH379" s="362"/>
      <c r="AI379" s="362" t="str">
        <f t="shared" si="5"/>
        <v>472NSO</v>
      </c>
      <c r="AJ379" s="362" t="str">
        <f>VLOOKUP(AI379,Table1[[#All],[CONCAT]:[Tfiber]],2,FALSE)</f>
        <v>Applications/Tools</v>
      </c>
      <c r="AK379" s="362" t="s">
        <v>40</v>
      </c>
      <c r="AL379" s="362"/>
      <c r="AM379" s="362"/>
      <c r="AN379" s="362"/>
      <c r="AO379" s="362"/>
      <c r="AP379" s="361"/>
      <c r="AR379">
        <v>1</v>
      </c>
    </row>
    <row r="380" spans="2:44" ht="15" hidden="1" customHeight="1" x14ac:dyDescent="0.35">
      <c r="B380" s="362">
        <v>378</v>
      </c>
      <c r="C380" s="362" t="s">
        <v>1366</v>
      </c>
      <c r="D380" s="362">
        <v>472</v>
      </c>
      <c r="E380" s="362" t="s">
        <v>172</v>
      </c>
      <c r="F380" s="362"/>
      <c r="G380" s="362"/>
      <c r="H380" s="362"/>
      <c r="I380" s="362" t="s">
        <v>62</v>
      </c>
      <c r="J380" s="363" t="s">
        <v>1039</v>
      </c>
      <c r="K380" s="364" t="s">
        <v>1367</v>
      </c>
      <c r="L380" s="363"/>
      <c r="M380" s="362" t="s">
        <v>90</v>
      </c>
      <c r="N380" s="362" t="s">
        <v>9</v>
      </c>
      <c r="O380" s="362"/>
      <c r="P380" s="362" t="s">
        <v>90</v>
      </c>
      <c r="Q380" s="362" t="s">
        <v>90</v>
      </c>
      <c r="R380" s="362"/>
      <c r="S380" s="361" t="s">
        <v>517</v>
      </c>
      <c r="T380" s="362"/>
      <c r="U380" s="362"/>
      <c r="V380" s="362" t="s">
        <v>824</v>
      </c>
      <c r="W380" s="362"/>
      <c r="X380" s="362" t="s">
        <v>9</v>
      </c>
      <c r="Y380" s="362" t="s">
        <v>50</v>
      </c>
      <c r="Z380" s="362" t="s">
        <v>90</v>
      </c>
      <c r="AA380" s="366" t="s">
        <v>90</v>
      </c>
      <c r="AB380" s="362" t="s">
        <v>90</v>
      </c>
      <c r="AC380" s="362"/>
      <c r="AD380" s="362"/>
      <c r="AE380" s="362"/>
      <c r="AF380" s="362"/>
      <c r="AG380" s="362"/>
      <c r="AH380" s="362"/>
      <c r="AI380" s="362" t="str">
        <f t="shared" si="5"/>
        <v>472NSO</v>
      </c>
      <c r="AJ380" s="362" t="str">
        <f>VLOOKUP(AI380,Table1[[#All],[CONCAT]:[Tfiber]],2,FALSE)</f>
        <v>Applications/Tools</v>
      </c>
      <c r="AK380" s="362" t="s">
        <v>40</v>
      </c>
      <c r="AL380" s="362"/>
      <c r="AM380" s="362"/>
      <c r="AN380" s="362"/>
      <c r="AO380" s="362"/>
      <c r="AP380" s="361"/>
      <c r="AR380">
        <v>1</v>
      </c>
    </row>
    <row r="381" spans="2:44" ht="15" hidden="1" customHeight="1" x14ac:dyDescent="0.35">
      <c r="B381" s="362">
        <v>379</v>
      </c>
      <c r="C381" s="362" t="s">
        <v>1368</v>
      </c>
      <c r="D381" s="362">
        <v>472</v>
      </c>
      <c r="E381" s="362" t="s">
        <v>172</v>
      </c>
      <c r="F381" s="362"/>
      <c r="G381" s="362"/>
      <c r="H381" s="362"/>
      <c r="I381" s="362" t="s">
        <v>62</v>
      </c>
      <c r="J381" s="363" t="s">
        <v>1039</v>
      </c>
      <c r="K381" s="364" t="s">
        <v>1369</v>
      </c>
      <c r="L381" s="363"/>
      <c r="M381" s="362" t="s">
        <v>90</v>
      </c>
      <c r="N381" s="362" t="s">
        <v>9</v>
      </c>
      <c r="O381" s="362"/>
      <c r="P381" s="362" t="s">
        <v>90</v>
      </c>
      <c r="Q381" s="362" t="s">
        <v>90</v>
      </c>
      <c r="R381" s="362"/>
      <c r="S381" s="361" t="s">
        <v>517</v>
      </c>
      <c r="T381" s="362"/>
      <c r="U381" s="362"/>
      <c r="V381" s="362" t="s">
        <v>824</v>
      </c>
      <c r="W381" s="362"/>
      <c r="X381" s="362" t="s">
        <v>9</v>
      </c>
      <c r="Y381" s="362" t="s">
        <v>50</v>
      </c>
      <c r="Z381" s="362" t="s">
        <v>90</v>
      </c>
      <c r="AA381" s="366" t="s">
        <v>90</v>
      </c>
      <c r="AB381" s="362" t="s">
        <v>90</v>
      </c>
      <c r="AC381" s="362"/>
      <c r="AD381" s="362"/>
      <c r="AE381" s="362"/>
      <c r="AF381" s="362"/>
      <c r="AG381" s="362"/>
      <c r="AH381" s="362"/>
      <c r="AI381" s="362" t="str">
        <f t="shared" si="5"/>
        <v>472NSO</v>
      </c>
      <c r="AJ381" s="362" t="str">
        <f>VLOOKUP(AI381,Table1[[#All],[CONCAT]:[Tfiber]],2,FALSE)</f>
        <v>Applications/Tools</v>
      </c>
      <c r="AK381" s="362" t="s">
        <v>40</v>
      </c>
      <c r="AL381" s="362"/>
      <c r="AM381" s="362"/>
      <c r="AN381" s="362"/>
      <c r="AO381" s="362"/>
      <c r="AP381" s="361"/>
      <c r="AR381">
        <v>1</v>
      </c>
    </row>
    <row r="382" spans="2:44" ht="15" hidden="1" customHeight="1" x14ac:dyDescent="0.35">
      <c r="B382" s="362">
        <v>380</v>
      </c>
      <c r="C382" s="362" t="s">
        <v>1370</v>
      </c>
      <c r="D382" s="362">
        <v>472</v>
      </c>
      <c r="E382" s="362" t="s">
        <v>172</v>
      </c>
      <c r="F382" s="362"/>
      <c r="G382" s="362"/>
      <c r="H382" s="362"/>
      <c r="I382" s="362" t="s">
        <v>62</v>
      </c>
      <c r="J382" s="363" t="s">
        <v>1039</v>
      </c>
      <c r="K382" s="364" t="s">
        <v>1371</v>
      </c>
      <c r="L382" s="363"/>
      <c r="M382" s="362" t="s">
        <v>90</v>
      </c>
      <c r="N382" s="362" t="s">
        <v>9</v>
      </c>
      <c r="O382" s="362"/>
      <c r="P382" s="362" t="s">
        <v>90</v>
      </c>
      <c r="Q382" s="362" t="s">
        <v>90</v>
      </c>
      <c r="R382" s="362"/>
      <c r="S382" s="361" t="s">
        <v>517</v>
      </c>
      <c r="T382" s="362"/>
      <c r="U382" s="362"/>
      <c r="V382" s="362" t="s">
        <v>824</v>
      </c>
      <c r="W382" s="362"/>
      <c r="X382" s="362" t="s">
        <v>9</v>
      </c>
      <c r="Y382" s="362" t="s">
        <v>50</v>
      </c>
      <c r="Z382" s="362" t="s">
        <v>90</v>
      </c>
      <c r="AA382" s="366" t="s">
        <v>90</v>
      </c>
      <c r="AB382" s="362" t="s">
        <v>90</v>
      </c>
      <c r="AC382" s="362"/>
      <c r="AD382" s="362"/>
      <c r="AE382" s="362"/>
      <c r="AF382" s="362"/>
      <c r="AG382" s="362"/>
      <c r="AH382" s="362"/>
      <c r="AI382" s="362" t="str">
        <f t="shared" si="5"/>
        <v>472NSO</v>
      </c>
      <c r="AJ382" s="362" t="str">
        <f>VLOOKUP(AI382,Table1[[#All],[CONCAT]:[Tfiber]],2,FALSE)</f>
        <v>Applications/Tools</v>
      </c>
      <c r="AK382" s="362" t="s">
        <v>40</v>
      </c>
      <c r="AL382" s="362"/>
      <c r="AM382" s="362"/>
      <c r="AN382" s="362"/>
      <c r="AO382" s="362"/>
      <c r="AP382" s="361"/>
      <c r="AR382">
        <v>1</v>
      </c>
    </row>
    <row r="383" spans="2:44" ht="15" hidden="1" customHeight="1" x14ac:dyDescent="0.35">
      <c r="B383" s="362">
        <v>381</v>
      </c>
      <c r="C383" s="362" t="s">
        <v>1372</v>
      </c>
      <c r="D383" s="362">
        <v>472</v>
      </c>
      <c r="E383" s="362" t="s">
        <v>172</v>
      </c>
      <c r="F383" s="362"/>
      <c r="G383" s="362"/>
      <c r="H383" s="362"/>
      <c r="I383" s="362" t="s">
        <v>62</v>
      </c>
      <c r="J383" s="363" t="s">
        <v>1039</v>
      </c>
      <c r="K383" s="364" t="s">
        <v>1373</v>
      </c>
      <c r="L383" s="363"/>
      <c r="M383" s="362" t="s">
        <v>90</v>
      </c>
      <c r="N383" s="362" t="s">
        <v>9</v>
      </c>
      <c r="O383" s="362"/>
      <c r="P383" s="362" t="s">
        <v>90</v>
      </c>
      <c r="Q383" s="362" t="s">
        <v>90</v>
      </c>
      <c r="R383" s="362"/>
      <c r="S383" s="361" t="s">
        <v>517</v>
      </c>
      <c r="T383" s="362"/>
      <c r="U383" s="362"/>
      <c r="V383" s="362" t="s">
        <v>824</v>
      </c>
      <c r="W383" s="362"/>
      <c r="X383" s="362" t="s">
        <v>9</v>
      </c>
      <c r="Y383" s="362" t="s">
        <v>50</v>
      </c>
      <c r="Z383" s="362" t="s">
        <v>90</v>
      </c>
      <c r="AA383" s="366" t="s">
        <v>90</v>
      </c>
      <c r="AB383" s="362" t="s">
        <v>90</v>
      </c>
      <c r="AC383" s="362"/>
      <c r="AD383" s="362"/>
      <c r="AE383" s="362"/>
      <c r="AF383" s="362"/>
      <c r="AG383" s="362"/>
      <c r="AH383" s="362"/>
      <c r="AI383" s="362" t="str">
        <f t="shared" si="5"/>
        <v>472NSO</v>
      </c>
      <c r="AJ383" s="362" t="str">
        <f>VLOOKUP(AI383,Table1[[#All],[CONCAT]:[Tfiber]],2,FALSE)</f>
        <v>Applications/Tools</v>
      </c>
      <c r="AK383" s="362" t="s">
        <v>40</v>
      </c>
      <c r="AL383" s="362"/>
      <c r="AM383" s="362"/>
      <c r="AN383" s="362"/>
      <c r="AO383" s="362"/>
      <c r="AP383" s="361"/>
      <c r="AR383">
        <v>1</v>
      </c>
    </row>
    <row r="384" spans="2:44" ht="15" hidden="1" customHeight="1" x14ac:dyDescent="0.35">
      <c r="B384" s="362">
        <v>382</v>
      </c>
      <c r="C384" s="362" t="s">
        <v>1374</v>
      </c>
      <c r="D384" s="362">
        <v>472</v>
      </c>
      <c r="E384" s="362" t="s">
        <v>172</v>
      </c>
      <c r="F384" s="362"/>
      <c r="G384" s="362"/>
      <c r="H384" s="362"/>
      <c r="I384" s="362" t="s">
        <v>58</v>
      </c>
      <c r="J384" s="362" t="s">
        <v>217</v>
      </c>
      <c r="K384" s="361" t="s">
        <v>1375</v>
      </c>
      <c r="L384" s="362"/>
      <c r="M384" s="362" t="s">
        <v>90</v>
      </c>
      <c r="N384" s="362" t="s">
        <v>9</v>
      </c>
      <c r="O384" s="362"/>
      <c r="P384" s="362" t="s">
        <v>90</v>
      </c>
      <c r="Q384" s="362" t="s">
        <v>90</v>
      </c>
      <c r="R384" s="362"/>
      <c r="S384" s="361"/>
      <c r="T384" s="362"/>
      <c r="U384" s="362"/>
      <c r="V384" s="362" t="s">
        <v>202</v>
      </c>
      <c r="W384" s="362"/>
      <c r="X384" s="362" t="s">
        <v>9</v>
      </c>
      <c r="Y384" s="362" t="s">
        <v>9</v>
      </c>
      <c r="Z384" s="362" t="s">
        <v>1376</v>
      </c>
      <c r="AA384" s="366">
        <v>45854</v>
      </c>
      <c r="AB384" s="367" t="s">
        <v>1377</v>
      </c>
      <c r="AC384" s="362"/>
      <c r="AD384" s="362"/>
      <c r="AE384" s="362"/>
      <c r="AF384" s="362"/>
      <c r="AG384" s="362"/>
      <c r="AH384" s="362"/>
      <c r="AI384" s="362" t="str">
        <f t="shared" si="5"/>
        <v xml:space="preserve">472BSS </v>
      </c>
      <c r="AJ384" s="362" t="str">
        <f>VLOOKUP(AI384,Table1[[#All],[CONCAT]:[Tfiber]],2,FALSE)</f>
        <v>Applications/Tools</v>
      </c>
      <c r="AK384" s="362" t="s">
        <v>39</v>
      </c>
      <c r="AL384" s="362"/>
      <c r="AM384" s="362"/>
      <c r="AN384" s="362"/>
      <c r="AO384" s="368">
        <v>45854</v>
      </c>
      <c r="AP384" s="361" t="s">
        <v>1377</v>
      </c>
      <c r="AR384">
        <v>1</v>
      </c>
    </row>
    <row r="385" spans="2:44" ht="15" hidden="1" customHeight="1" x14ac:dyDescent="0.35">
      <c r="B385" s="362">
        <v>383</v>
      </c>
      <c r="C385" s="362" t="s">
        <v>1378</v>
      </c>
      <c r="D385" s="362">
        <v>472</v>
      </c>
      <c r="E385" s="362" t="s">
        <v>172</v>
      </c>
      <c r="F385" s="362"/>
      <c r="G385" s="362"/>
      <c r="H385" s="362"/>
      <c r="I385" s="362" t="s">
        <v>60</v>
      </c>
      <c r="J385" s="363" t="s">
        <v>195</v>
      </c>
      <c r="K385" s="364" t="s">
        <v>374</v>
      </c>
      <c r="L385" s="363"/>
      <c r="M385" s="362" t="s">
        <v>90</v>
      </c>
      <c r="N385" s="362" t="s">
        <v>9</v>
      </c>
      <c r="O385" s="362"/>
      <c r="P385" s="362" t="s">
        <v>90</v>
      </c>
      <c r="Q385" s="362" t="s">
        <v>90</v>
      </c>
      <c r="R385" s="362"/>
      <c r="S385" s="361" t="s">
        <v>375</v>
      </c>
      <c r="T385" s="362" t="s">
        <v>113</v>
      </c>
      <c r="U385" s="362" t="s">
        <v>366</v>
      </c>
      <c r="V385" s="363" t="s">
        <v>366</v>
      </c>
      <c r="W385" s="363"/>
      <c r="X385" s="362" t="s">
        <v>9</v>
      </c>
      <c r="Y385" s="362" t="s">
        <v>9</v>
      </c>
      <c r="Z385" s="362" t="s">
        <v>90</v>
      </c>
      <c r="AA385" s="366" t="s">
        <v>90</v>
      </c>
      <c r="AB385" s="370" t="s">
        <v>90</v>
      </c>
      <c r="AC385" s="362"/>
      <c r="AD385" s="362"/>
      <c r="AE385" s="362"/>
      <c r="AF385" s="362"/>
      <c r="AG385" s="362"/>
      <c r="AH385" s="362"/>
      <c r="AI385" s="362" t="str">
        <f t="shared" si="5"/>
        <v>472DC-IT</v>
      </c>
      <c r="AJ385" s="362" t="str">
        <f>VLOOKUP(AI385,Table1[[#All],[CONCAT]:[Tfiber]],2,FALSE)</f>
        <v>Network</v>
      </c>
      <c r="AK385" s="362" t="s">
        <v>40</v>
      </c>
      <c r="AL385" s="362"/>
      <c r="AM385" s="362"/>
      <c r="AN385" s="362"/>
      <c r="AO385" s="362"/>
      <c r="AP385" s="361"/>
      <c r="AR385">
        <v>1</v>
      </c>
    </row>
    <row r="386" spans="2:44" ht="15" hidden="1" customHeight="1" x14ac:dyDescent="0.35">
      <c r="B386" s="362">
        <v>384</v>
      </c>
      <c r="C386" s="362" t="s">
        <v>1379</v>
      </c>
      <c r="D386" s="362">
        <v>472</v>
      </c>
      <c r="E386" s="362" t="s">
        <v>172</v>
      </c>
      <c r="F386" s="362"/>
      <c r="G386" s="362"/>
      <c r="H386" s="362"/>
      <c r="I386" s="362" t="s">
        <v>59</v>
      </c>
      <c r="J386" s="362" t="s">
        <v>14</v>
      </c>
      <c r="K386" s="361" t="s">
        <v>1380</v>
      </c>
      <c r="L386" s="362"/>
      <c r="M386" s="362" t="s">
        <v>90</v>
      </c>
      <c r="N386" s="362" t="s">
        <v>9</v>
      </c>
      <c r="O386" s="362"/>
      <c r="P386" s="362" t="s">
        <v>90</v>
      </c>
      <c r="Q386" s="362" t="s">
        <v>90</v>
      </c>
      <c r="R386" s="362"/>
      <c r="S386" s="361" t="s">
        <v>1381</v>
      </c>
      <c r="T386" s="362"/>
      <c r="U386" s="362"/>
      <c r="V386" s="362" t="s">
        <v>176</v>
      </c>
      <c r="W386" s="362"/>
      <c r="X386" s="362" t="s">
        <v>9</v>
      </c>
      <c r="Y386" s="362" t="s">
        <v>46</v>
      </c>
      <c r="Z386" s="362" t="s">
        <v>90</v>
      </c>
      <c r="AA386" s="366" t="s">
        <v>90</v>
      </c>
      <c r="AB386" s="362" t="s">
        <v>90</v>
      </c>
      <c r="AC386" s="362"/>
      <c r="AD386" s="362"/>
      <c r="AE386" s="362"/>
      <c r="AF386" s="362"/>
      <c r="AG386" s="362"/>
      <c r="AH386" s="362"/>
      <c r="AI386" s="362" t="str">
        <f t="shared" si="5"/>
        <v>472IP/MPLS</v>
      </c>
      <c r="AJ386" s="362" t="str">
        <f>VLOOKUP(AI386,Table1[[#All],[CONCAT]:[Tfiber]],2,FALSE)</f>
        <v>IPMPLS</v>
      </c>
      <c r="AK386" s="362" t="s">
        <v>40</v>
      </c>
      <c r="AL386" s="362"/>
      <c r="AM386" s="362"/>
      <c r="AN386" s="362"/>
      <c r="AO386" s="362"/>
      <c r="AP386" s="361"/>
      <c r="AR386">
        <v>1</v>
      </c>
    </row>
    <row r="387" spans="2:44" ht="15" hidden="1" customHeight="1" x14ac:dyDescent="0.35">
      <c r="B387" s="362">
        <v>385</v>
      </c>
      <c r="C387" s="362" t="s">
        <v>1382</v>
      </c>
      <c r="D387" s="362">
        <v>472</v>
      </c>
      <c r="E387" s="362" t="s">
        <v>172</v>
      </c>
      <c r="F387" s="362"/>
      <c r="G387" s="362"/>
      <c r="H387" s="362"/>
      <c r="I387" s="362" t="s">
        <v>62</v>
      </c>
      <c r="J387" s="363" t="s">
        <v>400</v>
      </c>
      <c r="K387" s="364" t="s">
        <v>1383</v>
      </c>
      <c r="L387" s="363"/>
      <c r="M387" s="362" t="s">
        <v>90</v>
      </c>
      <c r="N387" s="362" t="s">
        <v>9</v>
      </c>
      <c r="O387" s="362"/>
      <c r="P387" s="362" t="s">
        <v>90</v>
      </c>
      <c r="Q387" s="362" t="s">
        <v>90</v>
      </c>
      <c r="R387" s="362"/>
      <c r="S387" s="361"/>
      <c r="T387" s="362"/>
      <c r="U387" s="362"/>
      <c r="V387" s="363" t="s">
        <v>366</v>
      </c>
      <c r="W387" s="363"/>
      <c r="X387" s="363"/>
      <c r="Y387" s="362" t="s">
        <v>45</v>
      </c>
      <c r="Z387" s="362" t="s">
        <v>181</v>
      </c>
      <c r="AA387" s="366">
        <v>45782</v>
      </c>
      <c r="AB387" s="362" t="s">
        <v>800</v>
      </c>
      <c r="AC387" s="362"/>
      <c r="AD387" s="362"/>
      <c r="AE387" s="362"/>
      <c r="AF387" s="362"/>
      <c r="AG387" s="362"/>
      <c r="AH387" s="362"/>
      <c r="AI387" s="362" t="str">
        <f t="shared" ref="AI387:AI450" si="6">_xlfn.CONCAT(D387,I387)</f>
        <v>472NSO</v>
      </c>
      <c r="AJ387" s="362" t="str">
        <f>VLOOKUP(AI387,Table1[[#All],[CONCAT]:[Tfiber]],2,FALSE)</f>
        <v>Applications/Tools</v>
      </c>
      <c r="AK387" s="362" t="s">
        <v>39</v>
      </c>
      <c r="AL387" s="362"/>
      <c r="AM387" s="362"/>
      <c r="AN387" s="362"/>
      <c r="AO387" s="368">
        <v>45782</v>
      </c>
      <c r="AP387" s="361" t="s">
        <v>800</v>
      </c>
      <c r="AR387">
        <v>1</v>
      </c>
    </row>
    <row r="388" spans="2:44" ht="15" hidden="1" customHeight="1" x14ac:dyDescent="0.35">
      <c r="B388" s="362">
        <v>386</v>
      </c>
      <c r="C388" s="362" t="s">
        <v>1384</v>
      </c>
      <c r="D388" s="362">
        <v>472</v>
      </c>
      <c r="E388" s="362" t="s">
        <v>172</v>
      </c>
      <c r="F388" s="362"/>
      <c r="G388" s="362"/>
      <c r="H388" s="362"/>
      <c r="I388" s="362" t="s">
        <v>57</v>
      </c>
      <c r="J388" s="363" t="s">
        <v>1385</v>
      </c>
      <c r="K388" s="364" t="s">
        <v>1386</v>
      </c>
      <c r="L388" s="363"/>
      <c r="M388" s="362" t="s">
        <v>90</v>
      </c>
      <c r="N388" s="362" t="s">
        <v>9</v>
      </c>
      <c r="O388" s="362"/>
      <c r="P388" s="362" t="s">
        <v>90</v>
      </c>
      <c r="Q388" s="362" t="s">
        <v>90</v>
      </c>
      <c r="R388" s="362"/>
      <c r="S388" s="361" t="s">
        <v>1387</v>
      </c>
      <c r="T388" s="362"/>
      <c r="U388" s="362"/>
      <c r="V388" s="362" t="s">
        <v>176</v>
      </c>
      <c r="W388" s="362"/>
      <c r="X388" s="362" t="s">
        <v>9</v>
      </c>
      <c r="Y388" s="362" t="s">
        <v>50</v>
      </c>
      <c r="Z388" s="362" t="s">
        <v>90</v>
      </c>
      <c r="AA388" s="366" t="s">
        <v>90</v>
      </c>
      <c r="AB388" s="362" t="s">
        <v>90</v>
      </c>
      <c r="AC388" s="362"/>
      <c r="AD388" s="362"/>
      <c r="AE388" s="362"/>
      <c r="AF388" s="362"/>
      <c r="AG388" s="362"/>
      <c r="AH388" s="362"/>
      <c r="AI388" s="362" t="str">
        <f t="shared" si="6"/>
        <v>472Security &amp; Regulatory Compliance</v>
      </c>
      <c r="AJ388" s="362" t="str">
        <f>VLOOKUP(AI388,Table1[[#All],[CONCAT]:[Tfiber]],2,FALSE)</f>
        <v>Security</v>
      </c>
      <c r="AK388" s="362" t="s">
        <v>40</v>
      </c>
      <c r="AL388" s="362"/>
      <c r="AM388" s="362"/>
      <c r="AN388" s="362"/>
      <c r="AO388" s="362"/>
      <c r="AP388" s="361"/>
      <c r="AR388">
        <v>1</v>
      </c>
    </row>
    <row r="389" spans="2:44" ht="15" customHeight="1" x14ac:dyDescent="0.35">
      <c r="B389" s="362">
        <v>387</v>
      </c>
      <c r="C389" s="362" t="s">
        <v>1388</v>
      </c>
      <c r="D389" s="362">
        <v>472</v>
      </c>
      <c r="E389" s="362" t="s">
        <v>172</v>
      </c>
      <c r="F389" s="362"/>
      <c r="G389" s="362"/>
      <c r="H389" s="362"/>
      <c r="I389" s="362" t="s">
        <v>57</v>
      </c>
      <c r="J389" s="363" t="s">
        <v>1168</v>
      </c>
      <c r="K389" s="361" t="s">
        <v>1389</v>
      </c>
      <c r="L389" s="362"/>
      <c r="M389" s="362" t="s">
        <v>90</v>
      </c>
      <c r="N389" s="362" t="s">
        <v>180</v>
      </c>
      <c r="O389" s="362"/>
      <c r="P389" s="362" t="s">
        <v>90</v>
      </c>
      <c r="Q389" s="362" t="s">
        <v>90</v>
      </c>
      <c r="R389" s="362"/>
      <c r="S389" s="361"/>
      <c r="T389" s="362"/>
      <c r="U389" s="362"/>
      <c r="V389" s="363" t="s">
        <v>133</v>
      </c>
      <c r="W389" s="363"/>
      <c r="X389" s="363"/>
      <c r="Y389" s="362" t="s">
        <v>45</v>
      </c>
      <c r="Z389" s="362" t="s">
        <v>181</v>
      </c>
      <c r="AA389" s="366">
        <v>45790</v>
      </c>
      <c r="AB389" s="367" t="s">
        <v>1390</v>
      </c>
      <c r="AC389" s="362"/>
      <c r="AD389" s="362"/>
      <c r="AE389" s="362"/>
      <c r="AF389" s="362"/>
      <c r="AG389" s="362"/>
      <c r="AH389" s="362"/>
      <c r="AI389" s="362" t="str">
        <f t="shared" si="6"/>
        <v>472Security &amp; Regulatory Compliance</v>
      </c>
      <c r="AJ389" s="362" t="str">
        <f>VLOOKUP(AI389,Table1[[#All],[CONCAT]:[Tfiber]],2,FALSE)</f>
        <v>Security</v>
      </c>
      <c r="AK389" s="362" t="s">
        <v>39</v>
      </c>
      <c r="AL389" s="362"/>
      <c r="AM389" s="362"/>
      <c r="AN389" s="362"/>
      <c r="AO389" s="368">
        <v>45790</v>
      </c>
      <c r="AP389" s="361" t="s">
        <v>1390</v>
      </c>
      <c r="AR389">
        <v>1</v>
      </c>
    </row>
    <row r="390" spans="2:44" ht="15" hidden="1" customHeight="1" x14ac:dyDescent="0.35">
      <c r="B390" s="362">
        <v>388</v>
      </c>
      <c r="C390" s="362" t="s">
        <v>1391</v>
      </c>
      <c r="D390" s="362">
        <v>472</v>
      </c>
      <c r="E390" s="362" t="s">
        <v>172</v>
      </c>
      <c r="F390" s="362"/>
      <c r="G390" s="362" t="s">
        <v>63</v>
      </c>
      <c r="H390" s="362" t="s">
        <v>63</v>
      </c>
      <c r="I390" s="362" t="s">
        <v>63</v>
      </c>
      <c r="J390" s="362" t="s">
        <v>77</v>
      </c>
      <c r="K390" s="361" t="s">
        <v>1392</v>
      </c>
      <c r="L390" s="362"/>
      <c r="M390" s="362" t="s">
        <v>90</v>
      </c>
      <c r="N390" s="362" t="s">
        <v>9</v>
      </c>
      <c r="O390" s="362"/>
      <c r="P390" s="362" t="s">
        <v>90</v>
      </c>
      <c r="Q390" s="362" t="s">
        <v>90</v>
      </c>
      <c r="R390" s="362"/>
      <c r="S390" s="361" t="s">
        <v>1393</v>
      </c>
      <c r="T390" s="362"/>
      <c r="U390" s="362"/>
      <c r="V390" s="362" t="s">
        <v>844</v>
      </c>
      <c r="W390" s="362"/>
      <c r="X390" s="362"/>
      <c r="Y390" s="362" t="s">
        <v>48</v>
      </c>
      <c r="Z390" s="362" t="s">
        <v>90</v>
      </c>
      <c r="AA390" s="366" t="s">
        <v>90</v>
      </c>
      <c r="AB390" s="362" t="s">
        <v>90</v>
      </c>
      <c r="AC390" s="362"/>
      <c r="AD390" s="362"/>
      <c r="AE390" s="362"/>
      <c r="AF390" s="362"/>
      <c r="AG390" s="362"/>
      <c r="AH390" s="362"/>
      <c r="AI390" s="362" t="str">
        <f t="shared" si="6"/>
        <v>472OSS</v>
      </c>
      <c r="AJ390" s="362" t="str">
        <f>VLOOKUP(AI390,Table1[[#All],[CONCAT]:[Tfiber]],2,FALSE)</f>
        <v>Applications/Tools</v>
      </c>
      <c r="AK390" s="362" t="s">
        <v>40</v>
      </c>
      <c r="AL390" s="362" t="str">
        <f>VLOOKUP(C390,[1]AllOSS!$B:$G,6,0)</f>
        <v>COMPLETED</v>
      </c>
      <c r="AM390" s="362">
        <f>VLOOKUP(C390,[1]AllOSS!$B:$K,10,0)</f>
        <v>0</v>
      </c>
      <c r="AN390" s="362"/>
      <c r="AO390" s="362"/>
      <c r="AP390" s="361"/>
      <c r="AR390">
        <v>1</v>
      </c>
    </row>
    <row r="391" spans="2:44" ht="15" hidden="1" customHeight="1" x14ac:dyDescent="0.35">
      <c r="B391" s="362">
        <v>389</v>
      </c>
      <c r="C391" s="362" t="s">
        <v>1394</v>
      </c>
      <c r="D391" s="362">
        <v>472</v>
      </c>
      <c r="E391" s="362" t="s">
        <v>172</v>
      </c>
      <c r="F391" s="362"/>
      <c r="G391" s="362" t="s">
        <v>63</v>
      </c>
      <c r="H391" s="362" t="s">
        <v>63</v>
      </c>
      <c r="I391" s="362" t="s">
        <v>63</v>
      </c>
      <c r="J391" s="362" t="s">
        <v>63</v>
      </c>
      <c r="K391" s="361" t="s">
        <v>1395</v>
      </c>
      <c r="L391" s="362"/>
      <c r="M391" s="362" t="s">
        <v>90</v>
      </c>
      <c r="N391" s="362" t="s">
        <v>9</v>
      </c>
      <c r="O391" s="362"/>
      <c r="P391" s="362" t="s">
        <v>90</v>
      </c>
      <c r="Q391" s="362" t="s">
        <v>90</v>
      </c>
      <c r="R391" s="362"/>
      <c r="S391" s="361"/>
      <c r="T391" s="362"/>
      <c r="U391" s="362"/>
      <c r="V391" s="362" t="s">
        <v>844</v>
      </c>
      <c r="W391" s="362"/>
      <c r="X391" s="362"/>
      <c r="Y391" s="362" t="s">
        <v>45</v>
      </c>
      <c r="Z391" s="362" t="s">
        <v>90</v>
      </c>
      <c r="AA391" s="366" t="s">
        <v>90</v>
      </c>
      <c r="AB391" s="367" t="s">
        <v>1396</v>
      </c>
      <c r="AC391" s="362"/>
      <c r="AD391" s="362"/>
      <c r="AE391" s="362"/>
      <c r="AF391" s="362"/>
      <c r="AG391" s="362"/>
      <c r="AH391" s="362"/>
      <c r="AI391" s="362" t="str">
        <f t="shared" si="6"/>
        <v>472OSS</v>
      </c>
      <c r="AJ391" s="362" t="str">
        <f>VLOOKUP(AI391,Table1[[#All],[CONCAT]:[Tfiber]],2,FALSE)</f>
        <v>Applications/Tools</v>
      </c>
      <c r="AK391" s="362" t="s">
        <v>39</v>
      </c>
      <c r="AL391" s="362" t="s">
        <v>45</v>
      </c>
      <c r="AM391" s="362">
        <f>VLOOKUP(C391,[1]AllOSS!$B:$K,10,0)</f>
        <v>0</v>
      </c>
      <c r="AN391" s="362"/>
      <c r="AO391" s="368" t="s">
        <v>90</v>
      </c>
      <c r="AP391" s="361" t="s">
        <v>1396</v>
      </c>
      <c r="AR391">
        <v>1</v>
      </c>
    </row>
    <row r="392" spans="2:44" ht="15" hidden="1" customHeight="1" x14ac:dyDescent="0.35">
      <c r="B392" s="362">
        <v>390</v>
      </c>
      <c r="C392" s="362" t="s">
        <v>1397</v>
      </c>
      <c r="D392" s="362">
        <v>472</v>
      </c>
      <c r="E392" s="362" t="s">
        <v>172</v>
      </c>
      <c r="F392" s="362"/>
      <c r="G392" s="362" t="s">
        <v>63</v>
      </c>
      <c r="H392" s="362" t="s">
        <v>63</v>
      </c>
      <c r="I392" s="362" t="s">
        <v>63</v>
      </c>
      <c r="J392" s="362" t="s">
        <v>1398</v>
      </c>
      <c r="K392" s="361" t="s">
        <v>1399</v>
      </c>
      <c r="L392" s="362"/>
      <c r="M392" s="362" t="s">
        <v>90</v>
      </c>
      <c r="N392" s="362" t="s">
        <v>9</v>
      </c>
      <c r="O392" s="362"/>
      <c r="P392" s="362" t="s">
        <v>90</v>
      </c>
      <c r="Q392" s="362" t="s">
        <v>90</v>
      </c>
      <c r="R392" s="362"/>
      <c r="S392" s="361" t="s">
        <v>1400</v>
      </c>
      <c r="T392" s="362"/>
      <c r="U392" s="362"/>
      <c r="V392" s="362" t="s">
        <v>844</v>
      </c>
      <c r="W392" s="362"/>
      <c r="X392" s="362"/>
      <c r="Y392" s="362" t="s">
        <v>48</v>
      </c>
      <c r="Z392" s="362" t="s">
        <v>90</v>
      </c>
      <c r="AA392" s="366" t="s">
        <v>90</v>
      </c>
      <c r="AB392" s="362" t="s">
        <v>90</v>
      </c>
      <c r="AC392" s="362"/>
      <c r="AD392" s="362"/>
      <c r="AE392" s="362"/>
      <c r="AF392" s="362"/>
      <c r="AG392" s="362"/>
      <c r="AH392" s="362"/>
      <c r="AI392" s="362" t="str">
        <f t="shared" si="6"/>
        <v>472OSS</v>
      </c>
      <c r="AJ392" s="362" t="str">
        <f>VLOOKUP(AI392,Table1[[#All],[CONCAT]:[Tfiber]],2,FALSE)</f>
        <v>Applications/Tools</v>
      </c>
      <c r="AK392" s="362" t="s">
        <v>40</v>
      </c>
      <c r="AL392" s="362" t="str">
        <f>VLOOKUP(C392,[1]AllOSS!$B:$G,6,0)</f>
        <v>COMPLETED</v>
      </c>
      <c r="AM392" s="362" t="str">
        <f>VLOOKUP(C392,[1]AllOSS!$B:$K,10,0)</f>
        <v>09-09-2025: Requested reports are available, if any additional reports needed that can be incorporated</v>
      </c>
      <c r="AN392" s="362"/>
      <c r="AO392" s="362"/>
      <c r="AP392" s="361"/>
      <c r="AR392">
        <v>1</v>
      </c>
    </row>
    <row r="393" spans="2:44" ht="15" hidden="1" customHeight="1" x14ac:dyDescent="0.35">
      <c r="B393" s="362">
        <v>391</v>
      </c>
      <c r="C393" s="362" t="s">
        <v>1401</v>
      </c>
      <c r="D393" s="362">
        <v>472</v>
      </c>
      <c r="E393" s="362" t="s">
        <v>172</v>
      </c>
      <c r="F393" s="362"/>
      <c r="G393" s="362" t="s">
        <v>63</v>
      </c>
      <c r="H393" s="362" t="s">
        <v>63</v>
      </c>
      <c r="I393" s="362" t="s">
        <v>63</v>
      </c>
      <c r="J393" s="362" t="s">
        <v>63</v>
      </c>
      <c r="K393" s="361" t="s">
        <v>1402</v>
      </c>
      <c r="L393" s="362"/>
      <c r="M393" s="362" t="s">
        <v>90</v>
      </c>
      <c r="N393" s="362" t="s">
        <v>9</v>
      </c>
      <c r="O393" s="362"/>
      <c r="P393" s="362" t="s">
        <v>90</v>
      </c>
      <c r="Q393" s="362" t="s">
        <v>90</v>
      </c>
      <c r="R393" s="362"/>
      <c r="S393" s="361" t="s">
        <v>1403</v>
      </c>
      <c r="T393" s="362"/>
      <c r="U393" s="362"/>
      <c r="V393" s="362" t="s">
        <v>844</v>
      </c>
      <c r="W393" s="362"/>
      <c r="X393" s="362"/>
      <c r="Y393" s="362" t="s">
        <v>48</v>
      </c>
      <c r="Z393" s="362" t="s">
        <v>90</v>
      </c>
      <c r="AA393" s="366" t="s">
        <v>90</v>
      </c>
      <c r="AB393" s="362" t="s">
        <v>90</v>
      </c>
      <c r="AC393" s="362"/>
      <c r="AD393" s="362"/>
      <c r="AE393" s="362"/>
      <c r="AF393" s="362"/>
      <c r="AG393" s="362"/>
      <c r="AH393" s="362"/>
      <c r="AI393" s="362" t="str">
        <f t="shared" si="6"/>
        <v>472OSS</v>
      </c>
      <c r="AJ393" s="362" t="str">
        <f>VLOOKUP(AI393,Table1[[#All],[CONCAT]:[Tfiber]],2,FALSE)</f>
        <v>Applications/Tools</v>
      </c>
      <c r="AK393" s="362" t="s">
        <v>40</v>
      </c>
      <c r="AL393" s="362" t="str">
        <f>VLOOKUP(C393,[1]AllOSS!$B:$G,6,0)</f>
        <v>COMPLETED</v>
      </c>
      <c r="AM393" s="362">
        <f>VLOOKUP(C393,[1]AllOSS!$B:$K,10,0)</f>
        <v>0</v>
      </c>
      <c r="AN393" s="362"/>
      <c r="AO393" s="362"/>
      <c r="AP393" s="361"/>
      <c r="AR393">
        <v>1</v>
      </c>
    </row>
    <row r="394" spans="2:44" ht="15" hidden="1" customHeight="1" x14ac:dyDescent="0.35">
      <c r="B394" s="362">
        <v>392</v>
      </c>
      <c r="C394" s="362" t="s">
        <v>1404</v>
      </c>
      <c r="D394" s="362">
        <v>472</v>
      </c>
      <c r="E394" s="362" t="s">
        <v>172</v>
      </c>
      <c r="F394" s="362"/>
      <c r="G394" s="362" t="s">
        <v>63</v>
      </c>
      <c r="H394" s="362" t="s">
        <v>63</v>
      </c>
      <c r="I394" s="362" t="s">
        <v>63</v>
      </c>
      <c r="J394" s="362" t="s">
        <v>63</v>
      </c>
      <c r="K394" s="361" t="s">
        <v>1405</v>
      </c>
      <c r="L394" s="362"/>
      <c r="M394" s="362" t="s">
        <v>90</v>
      </c>
      <c r="N394" s="362" t="s">
        <v>9</v>
      </c>
      <c r="O394" s="362"/>
      <c r="P394" s="362" t="s">
        <v>90</v>
      </c>
      <c r="Q394" s="362" t="s">
        <v>90</v>
      </c>
      <c r="R394" s="362"/>
      <c r="S394" s="361"/>
      <c r="T394" s="362"/>
      <c r="U394" s="362"/>
      <c r="V394" s="362" t="s">
        <v>844</v>
      </c>
      <c r="W394" s="362"/>
      <c r="X394" s="362"/>
      <c r="Y394" s="362" t="s">
        <v>45</v>
      </c>
      <c r="Z394" s="362" t="s">
        <v>90</v>
      </c>
      <c r="AA394" s="366" t="s">
        <v>90</v>
      </c>
      <c r="AB394" s="367" t="s">
        <v>1406</v>
      </c>
      <c r="AC394" s="362"/>
      <c r="AD394" s="362"/>
      <c r="AE394" s="362"/>
      <c r="AF394" s="362"/>
      <c r="AG394" s="362"/>
      <c r="AH394" s="362"/>
      <c r="AI394" s="362" t="str">
        <f t="shared" si="6"/>
        <v>472OSS</v>
      </c>
      <c r="AJ394" s="362" t="str">
        <f>VLOOKUP(AI394,Table1[[#All],[CONCAT]:[Tfiber]],2,FALSE)</f>
        <v>Applications/Tools</v>
      </c>
      <c r="AK394" s="362" t="s">
        <v>39</v>
      </c>
      <c r="AL394" s="362" t="s">
        <v>45</v>
      </c>
      <c r="AM394" s="362">
        <f>VLOOKUP(C394,[1]AllOSS!$B:$K,10,0)</f>
        <v>0</v>
      </c>
      <c r="AN394" s="362"/>
      <c r="AO394" s="368" t="s">
        <v>90</v>
      </c>
      <c r="AP394" s="361" t="s">
        <v>1406</v>
      </c>
      <c r="AR394">
        <v>1</v>
      </c>
    </row>
    <row r="395" spans="2:44" ht="15" hidden="1" customHeight="1" x14ac:dyDescent="0.35">
      <c r="B395" s="362">
        <v>393</v>
      </c>
      <c r="C395" s="362">
        <v>394</v>
      </c>
      <c r="D395" s="362">
        <v>472</v>
      </c>
      <c r="E395" s="362" t="s">
        <v>172</v>
      </c>
      <c r="F395" s="362"/>
      <c r="G395" s="362"/>
      <c r="H395" s="362"/>
      <c r="I395" s="362" t="s">
        <v>60</v>
      </c>
      <c r="J395" s="362" t="s">
        <v>1407</v>
      </c>
      <c r="K395" s="361" t="s">
        <v>1408</v>
      </c>
      <c r="L395" s="361"/>
      <c r="M395" s="362" t="s">
        <v>90</v>
      </c>
      <c r="N395" s="362" t="s">
        <v>9</v>
      </c>
      <c r="O395" s="362"/>
      <c r="P395" s="362" t="s">
        <v>90</v>
      </c>
      <c r="Q395" s="362" t="s">
        <v>90</v>
      </c>
      <c r="R395" s="362"/>
      <c r="S395" s="361"/>
      <c r="T395" s="362"/>
      <c r="U395" s="362"/>
      <c r="V395" s="362" t="s">
        <v>125</v>
      </c>
      <c r="W395" s="362"/>
      <c r="X395" s="362"/>
      <c r="Y395" s="362" t="s">
        <v>45</v>
      </c>
      <c r="Z395" s="362" t="s">
        <v>181</v>
      </c>
      <c r="AA395" s="366">
        <v>45846</v>
      </c>
      <c r="AB395" s="367" t="s">
        <v>1409</v>
      </c>
      <c r="AC395" s="362"/>
      <c r="AD395" s="362"/>
      <c r="AE395" s="362"/>
      <c r="AF395" s="362"/>
      <c r="AG395" s="362"/>
      <c r="AH395" s="362"/>
      <c r="AI395" s="362" t="str">
        <f t="shared" si="6"/>
        <v>472DC-IT</v>
      </c>
      <c r="AJ395" s="362" t="str">
        <f>VLOOKUP(AI395,Table1[[#All],[CONCAT]:[Tfiber]],2,FALSE)</f>
        <v>Network</v>
      </c>
      <c r="AK395" s="362" t="s">
        <v>39</v>
      </c>
      <c r="AL395" s="362"/>
      <c r="AM395" s="362"/>
      <c r="AN395" s="362"/>
      <c r="AO395" s="368">
        <v>45846</v>
      </c>
      <c r="AP395" s="361" t="s">
        <v>1409</v>
      </c>
      <c r="AR395">
        <v>1</v>
      </c>
    </row>
    <row r="396" spans="2:44" ht="15" hidden="1" customHeight="1" x14ac:dyDescent="0.35">
      <c r="B396" s="362">
        <v>394</v>
      </c>
      <c r="C396" s="362">
        <v>395</v>
      </c>
      <c r="D396" s="362">
        <v>472</v>
      </c>
      <c r="E396" s="362" t="s">
        <v>172</v>
      </c>
      <c r="F396" s="362"/>
      <c r="G396" s="362"/>
      <c r="H396" s="362"/>
      <c r="I396" s="362" t="s">
        <v>64</v>
      </c>
      <c r="J396" s="362" t="s">
        <v>1410</v>
      </c>
      <c r="K396" s="361" t="s">
        <v>1411</v>
      </c>
      <c r="L396" s="362"/>
      <c r="M396" s="362" t="s">
        <v>90</v>
      </c>
      <c r="N396" s="362" t="s">
        <v>9</v>
      </c>
      <c r="O396" s="362"/>
      <c r="P396" s="362" t="s">
        <v>90</v>
      </c>
      <c r="Q396" s="362" t="s">
        <v>90</v>
      </c>
      <c r="R396" s="362"/>
      <c r="S396" s="361" t="s">
        <v>1412</v>
      </c>
      <c r="T396" s="362"/>
      <c r="U396" s="362"/>
      <c r="V396" s="362" t="s">
        <v>1271</v>
      </c>
      <c r="W396" s="362"/>
      <c r="X396" s="362"/>
      <c r="Y396" s="362" t="s">
        <v>45</v>
      </c>
      <c r="Z396" s="362" t="s">
        <v>1304</v>
      </c>
      <c r="AA396" s="366">
        <v>45846</v>
      </c>
      <c r="AB396" s="362" t="s">
        <v>1413</v>
      </c>
      <c r="AC396" s="362"/>
      <c r="AD396" s="362"/>
      <c r="AE396" s="362"/>
      <c r="AF396" s="362"/>
      <c r="AG396" s="362"/>
      <c r="AH396" s="362"/>
      <c r="AI396" s="362" t="str">
        <f t="shared" si="6"/>
        <v>472TNOC-Ops</v>
      </c>
      <c r="AJ396" s="362" t="str">
        <f>VLOOKUP(AI396,Table1[[#All],[CONCAT]:[Tfiber]],2,FALSE)</f>
        <v>Network</v>
      </c>
      <c r="AK396" s="362" t="s">
        <v>39</v>
      </c>
      <c r="AL396" s="362"/>
      <c r="AM396" s="362"/>
      <c r="AN396" s="362"/>
      <c r="AO396" s="368">
        <v>45846</v>
      </c>
      <c r="AP396" s="361" t="s">
        <v>680</v>
      </c>
      <c r="AR396">
        <v>1</v>
      </c>
    </row>
    <row r="397" spans="2:44" ht="15" hidden="1" customHeight="1" x14ac:dyDescent="0.35">
      <c r="B397" s="362">
        <v>395</v>
      </c>
      <c r="C397" s="362">
        <v>396</v>
      </c>
      <c r="D397" s="362">
        <v>472</v>
      </c>
      <c r="E397" s="362" t="s">
        <v>172</v>
      </c>
      <c r="F397" s="362"/>
      <c r="G397" s="362"/>
      <c r="H397" s="362"/>
      <c r="I397" s="362" t="s">
        <v>64</v>
      </c>
      <c r="J397" s="362" t="s">
        <v>1414</v>
      </c>
      <c r="K397" s="361" t="s">
        <v>1415</v>
      </c>
      <c r="L397" s="362"/>
      <c r="M397" s="362" t="s">
        <v>90</v>
      </c>
      <c r="N397" s="362" t="s">
        <v>9</v>
      </c>
      <c r="O397" s="362"/>
      <c r="P397" s="362" t="s">
        <v>90</v>
      </c>
      <c r="Q397" s="362" t="s">
        <v>90</v>
      </c>
      <c r="R397" s="362"/>
      <c r="S397" s="361" t="s">
        <v>1416</v>
      </c>
      <c r="T397" s="362"/>
      <c r="U397" s="362"/>
      <c r="V397" s="362" t="s">
        <v>1271</v>
      </c>
      <c r="W397" s="362"/>
      <c r="X397" s="362"/>
      <c r="Y397" s="362" t="s">
        <v>45</v>
      </c>
      <c r="Z397" s="362" t="s">
        <v>1304</v>
      </c>
      <c r="AA397" s="366">
        <v>45846</v>
      </c>
      <c r="AB397" s="367" t="s">
        <v>1305</v>
      </c>
      <c r="AC397" s="362"/>
      <c r="AD397" s="362"/>
      <c r="AE397" s="362"/>
      <c r="AF397" s="362"/>
      <c r="AG397" s="362"/>
      <c r="AH397" s="362"/>
      <c r="AI397" s="362" t="str">
        <f t="shared" si="6"/>
        <v>472TNOC-Ops</v>
      </c>
      <c r="AJ397" s="362" t="str">
        <f>VLOOKUP(AI397,Table1[[#All],[CONCAT]:[Tfiber]],2,FALSE)</f>
        <v>Network</v>
      </c>
      <c r="AK397" s="362" t="s">
        <v>39</v>
      </c>
      <c r="AL397" s="362"/>
      <c r="AM397" s="362"/>
      <c r="AN397" s="362"/>
      <c r="AO397" s="368">
        <v>45846</v>
      </c>
      <c r="AP397" s="361" t="s">
        <v>1305</v>
      </c>
      <c r="AR397">
        <v>1</v>
      </c>
    </row>
    <row r="398" spans="2:44" ht="15" hidden="1" customHeight="1" x14ac:dyDescent="0.35">
      <c r="B398" s="362">
        <v>396</v>
      </c>
      <c r="C398" s="362">
        <v>397</v>
      </c>
      <c r="D398" s="362">
        <v>472</v>
      </c>
      <c r="E398" s="362" t="s">
        <v>172</v>
      </c>
      <c r="F398" s="362"/>
      <c r="G398" s="362"/>
      <c r="H398" s="362"/>
      <c r="I398" s="362" t="s">
        <v>64</v>
      </c>
      <c r="J398" s="362" t="s">
        <v>14</v>
      </c>
      <c r="K398" s="361" t="s">
        <v>1417</v>
      </c>
      <c r="L398" s="362"/>
      <c r="M398" s="362" t="s">
        <v>90</v>
      </c>
      <c r="N398" s="362" t="s">
        <v>9</v>
      </c>
      <c r="O398" s="362"/>
      <c r="P398" s="362" t="s">
        <v>90</v>
      </c>
      <c r="Q398" s="362" t="s">
        <v>90</v>
      </c>
      <c r="R398" s="362"/>
      <c r="S398" s="361" t="s">
        <v>1418</v>
      </c>
      <c r="T398" s="362"/>
      <c r="U398" s="362"/>
      <c r="V398" s="362" t="s">
        <v>1271</v>
      </c>
      <c r="W398" s="362"/>
      <c r="X398" s="362"/>
      <c r="Y398" s="362" t="s">
        <v>45</v>
      </c>
      <c r="Z398" s="362" t="s">
        <v>1304</v>
      </c>
      <c r="AA398" s="366">
        <v>45846</v>
      </c>
      <c r="AB398" s="367" t="s">
        <v>1305</v>
      </c>
      <c r="AC398" s="362"/>
      <c r="AD398" s="362"/>
      <c r="AE398" s="362"/>
      <c r="AF398" s="362"/>
      <c r="AG398" s="362"/>
      <c r="AH398" s="362"/>
      <c r="AI398" s="362" t="str">
        <f t="shared" si="6"/>
        <v>472TNOC-Ops</v>
      </c>
      <c r="AJ398" s="362" t="str">
        <f>VLOOKUP(AI398,Table1[[#All],[CONCAT]:[Tfiber]],2,FALSE)</f>
        <v>Network</v>
      </c>
      <c r="AK398" s="362" t="s">
        <v>39</v>
      </c>
      <c r="AL398" s="362"/>
      <c r="AM398" s="362"/>
      <c r="AN398" s="362"/>
      <c r="AO398" s="368">
        <v>45846</v>
      </c>
      <c r="AP398" s="361" t="s">
        <v>1305</v>
      </c>
      <c r="AR398">
        <v>1</v>
      </c>
    </row>
    <row r="399" spans="2:44" ht="15" customHeight="1" x14ac:dyDescent="0.35">
      <c r="B399" s="362">
        <v>397</v>
      </c>
      <c r="C399" s="362">
        <v>398</v>
      </c>
      <c r="D399" s="362">
        <v>472</v>
      </c>
      <c r="E399" s="362" t="s">
        <v>172</v>
      </c>
      <c r="F399" s="362"/>
      <c r="G399" s="362"/>
      <c r="H399" s="362"/>
      <c r="I399" s="362" t="s">
        <v>26</v>
      </c>
      <c r="J399" s="362" t="s">
        <v>105</v>
      </c>
      <c r="K399" s="361" t="s">
        <v>1419</v>
      </c>
      <c r="L399" s="362"/>
      <c r="M399" s="362" t="s">
        <v>90</v>
      </c>
      <c r="N399" s="362" t="s">
        <v>180</v>
      </c>
      <c r="O399" s="362"/>
      <c r="P399" s="362" t="s">
        <v>90</v>
      </c>
      <c r="Q399" s="362" t="s">
        <v>90</v>
      </c>
      <c r="R399" s="362"/>
      <c r="S399" s="361"/>
      <c r="T399" s="362"/>
      <c r="U399" s="362"/>
      <c r="V399" s="362" t="s">
        <v>711</v>
      </c>
      <c r="W399" s="362"/>
      <c r="X399" s="362"/>
      <c r="Y399" s="362" t="s">
        <v>45</v>
      </c>
      <c r="Z399" s="362" t="s">
        <v>181</v>
      </c>
      <c r="AA399" s="366">
        <v>45777</v>
      </c>
      <c r="AB399" s="367" t="s">
        <v>1420</v>
      </c>
      <c r="AC399" s="362"/>
      <c r="AD399" s="362"/>
      <c r="AE399" s="362"/>
      <c r="AF399" s="362"/>
      <c r="AG399" s="362"/>
      <c r="AH399" s="362"/>
      <c r="AI399" s="362" t="str">
        <f t="shared" si="6"/>
        <v>472GPON</v>
      </c>
      <c r="AJ399" s="362" t="str">
        <f>VLOOKUP(AI399,Table1[[#All],[CONCAT]:[Tfiber]],2,FALSE)</f>
        <v>GPON</v>
      </c>
      <c r="AK399" s="362" t="s">
        <v>39</v>
      </c>
      <c r="AL399" s="362"/>
      <c r="AM399" s="362"/>
      <c r="AN399" s="362"/>
      <c r="AO399" s="368">
        <v>45777</v>
      </c>
      <c r="AP399" s="361" t="s">
        <v>1420</v>
      </c>
      <c r="AR399">
        <v>1</v>
      </c>
    </row>
    <row r="400" spans="2:44" ht="15" hidden="1" customHeight="1" x14ac:dyDescent="0.35">
      <c r="B400" s="362">
        <v>398</v>
      </c>
      <c r="C400" s="362">
        <v>399</v>
      </c>
      <c r="D400" s="362">
        <v>472</v>
      </c>
      <c r="E400" s="362" t="s">
        <v>172</v>
      </c>
      <c r="F400" s="362"/>
      <c r="G400" s="362"/>
      <c r="H400" s="362"/>
      <c r="I400" s="362" t="s">
        <v>26</v>
      </c>
      <c r="J400" s="362" t="s">
        <v>105</v>
      </c>
      <c r="K400" s="361" t="s">
        <v>1421</v>
      </c>
      <c r="L400" s="362"/>
      <c r="M400" s="362" t="s">
        <v>90</v>
      </c>
      <c r="N400" s="362" t="s">
        <v>9</v>
      </c>
      <c r="O400" s="362"/>
      <c r="P400" s="362" t="s">
        <v>725</v>
      </c>
      <c r="Q400" s="362" t="s">
        <v>772</v>
      </c>
      <c r="R400" s="362"/>
      <c r="S400" s="361" t="s">
        <v>1422</v>
      </c>
      <c r="T400" s="362"/>
      <c r="U400" s="362"/>
      <c r="V400" s="362" t="s">
        <v>711</v>
      </c>
      <c r="W400" s="362"/>
      <c r="X400" s="362"/>
      <c r="Y400" s="362" t="s">
        <v>45</v>
      </c>
      <c r="Z400" s="362" t="s">
        <v>90</v>
      </c>
      <c r="AA400" s="366" t="s">
        <v>90</v>
      </c>
      <c r="AB400" s="370" t="s">
        <v>90</v>
      </c>
      <c r="AC400" s="362"/>
      <c r="AD400" s="362"/>
      <c r="AE400" s="362"/>
      <c r="AF400" s="362"/>
      <c r="AG400" s="362"/>
      <c r="AH400" s="362"/>
      <c r="AI400" s="362" t="str">
        <f t="shared" si="6"/>
        <v>472GPON</v>
      </c>
      <c r="AJ400" s="362" t="str">
        <f>VLOOKUP(AI400,Table1[[#All],[CONCAT]:[Tfiber]],2,FALSE)</f>
        <v>GPON</v>
      </c>
      <c r="AK400" s="362" t="s">
        <v>39</v>
      </c>
      <c r="AL400" s="362"/>
      <c r="AM400" s="362"/>
      <c r="AN400" s="362"/>
      <c r="AO400" s="368">
        <v>45920</v>
      </c>
      <c r="AP400" s="379" t="s">
        <v>1423</v>
      </c>
      <c r="AR400">
        <v>1</v>
      </c>
    </row>
    <row r="401" spans="2:44" ht="15" customHeight="1" x14ac:dyDescent="0.35">
      <c r="B401" s="362">
        <v>399</v>
      </c>
      <c r="C401" s="362">
        <v>400</v>
      </c>
      <c r="D401" s="362">
        <v>472</v>
      </c>
      <c r="E401" s="362" t="s">
        <v>172</v>
      </c>
      <c r="F401" s="362"/>
      <c r="G401" s="362"/>
      <c r="H401" s="362"/>
      <c r="I401" s="362" t="s">
        <v>26</v>
      </c>
      <c r="J401" s="362" t="s">
        <v>105</v>
      </c>
      <c r="K401" s="361" t="s">
        <v>1424</v>
      </c>
      <c r="L401" s="362"/>
      <c r="M401" s="362" t="s">
        <v>90</v>
      </c>
      <c r="N401" s="362" t="s">
        <v>180</v>
      </c>
      <c r="O401" s="362"/>
      <c r="P401" s="362" t="s">
        <v>90</v>
      </c>
      <c r="Q401" s="362" t="s">
        <v>90</v>
      </c>
      <c r="R401" s="362"/>
      <c r="S401" s="361"/>
      <c r="T401" s="362"/>
      <c r="U401" s="362"/>
      <c r="V401" s="362" t="s">
        <v>711</v>
      </c>
      <c r="W401" s="362"/>
      <c r="X401" s="362"/>
      <c r="Y401" s="362" t="s">
        <v>45</v>
      </c>
      <c r="Z401" s="362" t="s">
        <v>181</v>
      </c>
      <c r="AA401" s="366">
        <v>45777</v>
      </c>
      <c r="AB401" s="367" t="s">
        <v>731</v>
      </c>
      <c r="AC401" s="362"/>
      <c r="AD401" s="362"/>
      <c r="AE401" s="362"/>
      <c r="AF401" s="362"/>
      <c r="AG401" s="362"/>
      <c r="AH401" s="362"/>
      <c r="AI401" s="362" t="str">
        <f t="shared" si="6"/>
        <v>472GPON</v>
      </c>
      <c r="AJ401" s="362" t="str">
        <f>VLOOKUP(AI401,Table1[[#All],[CONCAT]:[Tfiber]],2,FALSE)</f>
        <v>GPON</v>
      </c>
      <c r="AK401" s="362" t="s">
        <v>39</v>
      </c>
      <c r="AL401" s="362"/>
      <c r="AM401" s="362"/>
      <c r="AN401" s="362"/>
      <c r="AO401" s="368">
        <v>45777</v>
      </c>
      <c r="AP401" s="361" t="s">
        <v>731</v>
      </c>
      <c r="AR401">
        <v>1</v>
      </c>
    </row>
    <row r="402" spans="2:44" ht="15" customHeight="1" x14ac:dyDescent="0.35">
      <c r="B402" s="362">
        <v>400</v>
      </c>
      <c r="C402" s="362">
        <v>401</v>
      </c>
      <c r="D402" s="362">
        <v>472</v>
      </c>
      <c r="E402" s="362" t="s">
        <v>172</v>
      </c>
      <c r="F402" s="362"/>
      <c r="G402" s="362"/>
      <c r="H402" s="362"/>
      <c r="I402" s="362" t="s">
        <v>26</v>
      </c>
      <c r="J402" s="362" t="s">
        <v>105</v>
      </c>
      <c r="K402" s="361" t="s">
        <v>1425</v>
      </c>
      <c r="L402" s="362"/>
      <c r="M402" s="362" t="s">
        <v>90</v>
      </c>
      <c r="N402" s="362" t="s">
        <v>180</v>
      </c>
      <c r="O402" s="362"/>
      <c r="P402" s="362" t="s">
        <v>90</v>
      </c>
      <c r="Q402" s="362" t="s">
        <v>90</v>
      </c>
      <c r="R402" s="362"/>
      <c r="S402" s="361"/>
      <c r="T402" s="362"/>
      <c r="U402" s="362"/>
      <c r="V402" s="362" t="s">
        <v>711</v>
      </c>
      <c r="W402" s="362"/>
      <c r="X402" s="362"/>
      <c r="Y402" s="362" t="s">
        <v>45</v>
      </c>
      <c r="Z402" s="362" t="s">
        <v>181</v>
      </c>
      <c r="AA402" s="366">
        <v>45777</v>
      </c>
      <c r="AB402" s="367" t="s">
        <v>731</v>
      </c>
      <c r="AC402" s="362"/>
      <c r="AD402" s="362"/>
      <c r="AE402" s="362"/>
      <c r="AF402" s="362"/>
      <c r="AG402" s="362"/>
      <c r="AH402" s="362"/>
      <c r="AI402" s="362" t="str">
        <f t="shared" si="6"/>
        <v>472GPON</v>
      </c>
      <c r="AJ402" s="362" t="str">
        <f>VLOOKUP(AI402,Table1[[#All],[CONCAT]:[Tfiber]],2,FALSE)</f>
        <v>GPON</v>
      </c>
      <c r="AK402" s="362" t="s">
        <v>39</v>
      </c>
      <c r="AL402" s="362"/>
      <c r="AM402" s="362"/>
      <c r="AN402" s="362"/>
      <c r="AO402" s="368">
        <v>45777</v>
      </c>
      <c r="AP402" s="361" t="s">
        <v>731</v>
      </c>
      <c r="AR402">
        <v>1</v>
      </c>
    </row>
    <row r="403" spans="2:44" ht="15" customHeight="1" x14ac:dyDescent="0.35">
      <c r="B403" s="362">
        <v>401</v>
      </c>
      <c r="C403" s="362">
        <v>402</v>
      </c>
      <c r="D403" s="362">
        <v>472</v>
      </c>
      <c r="E403" s="362" t="s">
        <v>172</v>
      </c>
      <c r="F403" s="362"/>
      <c r="G403" s="362"/>
      <c r="H403" s="362"/>
      <c r="I403" s="362" t="s">
        <v>26</v>
      </c>
      <c r="J403" s="362" t="s">
        <v>105</v>
      </c>
      <c r="K403" s="361" t="s">
        <v>1426</v>
      </c>
      <c r="L403" s="362"/>
      <c r="M403" s="362" t="s">
        <v>90</v>
      </c>
      <c r="N403" s="362" t="s">
        <v>180</v>
      </c>
      <c r="O403" s="362"/>
      <c r="P403" s="362" t="s">
        <v>90</v>
      </c>
      <c r="Q403" s="362" t="s">
        <v>90</v>
      </c>
      <c r="R403" s="362"/>
      <c r="S403" s="361"/>
      <c r="T403" s="362"/>
      <c r="U403" s="362"/>
      <c r="V403" s="362" t="s">
        <v>711</v>
      </c>
      <c r="W403" s="362"/>
      <c r="X403" s="362"/>
      <c r="Y403" s="362" t="s">
        <v>45</v>
      </c>
      <c r="Z403" s="362" t="s">
        <v>181</v>
      </c>
      <c r="AA403" s="366">
        <v>45777</v>
      </c>
      <c r="AB403" s="367" t="s">
        <v>731</v>
      </c>
      <c r="AC403" s="362"/>
      <c r="AD403" s="362"/>
      <c r="AE403" s="362"/>
      <c r="AF403" s="362"/>
      <c r="AG403" s="362"/>
      <c r="AH403" s="362"/>
      <c r="AI403" s="362" t="str">
        <f t="shared" si="6"/>
        <v>472GPON</v>
      </c>
      <c r="AJ403" s="362" t="str">
        <f>VLOOKUP(AI403,Table1[[#All],[CONCAT]:[Tfiber]],2,FALSE)</f>
        <v>GPON</v>
      </c>
      <c r="AK403" s="362" t="s">
        <v>39</v>
      </c>
      <c r="AL403" s="362"/>
      <c r="AM403" s="362"/>
      <c r="AN403" s="362"/>
      <c r="AO403" s="368">
        <v>45777</v>
      </c>
      <c r="AP403" s="361" t="s">
        <v>731</v>
      </c>
      <c r="AR403">
        <v>1</v>
      </c>
    </row>
    <row r="404" spans="2:44" ht="15" customHeight="1" x14ac:dyDescent="0.35">
      <c r="B404" s="362">
        <v>402</v>
      </c>
      <c r="C404" s="362">
        <v>403</v>
      </c>
      <c r="D404" s="362">
        <v>472</v>
      </c>
      <c r="E404" s="362" t="s">
        <v>172</v>
      </c>
      <c r="F404" s="362"/>
      <c r="G404" s="362"/>
      <c r="H404" s="362"/>
      <c r="I404" s="362" t="s">
        <v>26</v>
      </c>
      <c r="J404" s="362" t="s">
        <v>105</v>
      </c>
      <c r="K404" s="361" t="s">
        <v>1427</v>
      </c>
      <c r="L404" s="362"/>
      <c r="M404" s="362" t="s">
        <v>90</v>
      </c>
      <c r="N404" s="362" t="s">
        <v>180</v>
      </c>
      <c r="O404" s="362"/>
      <c r="P404" s="362" t="s">
        <v>90</v>
      </c>
      <c r="Q404" s="362" t="s">
        <v>90</v>
      </c>
      <c r="R404" s="362"/>
      <c r="S404" s="361"/>
      <c r="T404" s="362"/>
      <c r="U404" s="362"/>
      <c r="V404" s="362" t="s">
        <v>711</v>
      </c>
      <c r="W404" s="362"/>
      <c r="X404" s="362"/>
      <c r="Y404" s="362" t="s">
        <v>45</v>
      </c>
      <c r="Z404" s="362" t="s">
        <v>181</v>
      </c>
      <c r="AA404" s="366">
        <v>45777</v>
      </c>
      <c r="AB404" s="367" t="s">
        <v>731</v>
      </c>
      <c r="AC404" s="362"/>
      <c r="AD404" s="362"/>
      <c r="AE404" s="362"/>
      <c r="AF404" s="362"/>
      <c r="AG404" s="362"/>
      <c r="AH404" s="362"/>
      <c r="AI404" s="362" t="str">
        <f t="shared" si="6"/>
        <v>472GPON</v>
      </c>
      <c r="AJ404" s="362" t="str">
        <f>VLOOKUP(AI404,Table1[[#All],[CONCAT]:[Tfiber]],2,FALSE)</f>
        <v>GPON</v>
      </c>
      <c r="AK404" s="362" t="s">
        <v>39</v>
      </c>
      <c r="AL404" s="362"/>
      <c r="AM404" s="362"/>
      <c r="AN404" s="362"/>
      <c r="AO404" s="368">
        <v>45777</v>
      </c>
      <c r="AP404" s="361" t="s">
        <v>731</v>
      </c>
      <c r="AR404">
        <v>1</v>
      </c>
    </row>
    <row r="405" spans="2:44" ht="15" customHeight="1" x14ac:dyDescent="0.35">
      <c r="B405" s="362">
        <v>403</v>
      </c>
      <c r="C405" s="362">
        <v>404</v>
      </c>
      <c r="D405" s="362">
        <v>472</v>
      </c>
      <c r="E405" s="362" t="s">
        <v>172</v>
      </c>
      <c r="F405" s="362"/>
      <c r="G405" s="362"/>
      <c r="H405" s="362"/>
      <c r="I405" s="362" t="s">
        <v>26</v>
      </c>
      <c r="J405" s="362" t="s">
        <v>105</v>
      </c>
      <c r="K405" s="361" t="s">
        <v>1428</v>
      </c>
      <c r="L405" s="362"/>
      <c r="M405" s="362" t="s">
        <v>90</v>
      </c>
      <c r="N405" s="362" t="s">
        <v>180</v>
      </c>
      <c r="O405" s="362"/>
      <c r="P405" s="362" t="s">
        <v>90</v>
      </c>
      <c r="Q405" s="362" t="s">
        <v>90</v>
      </c>
      <c r="R405" s="362"/>
      <c r="S405" s="361"/>
      <c r="T405" s="362"/>
      <c r="U405" s="362"/>
      <c r="V405" s="362" t="s">
        <v>711</v>
      </c>
      <c r="W405" s="362"/>
      <c r="X405" s="362"/>
      <c r="Y405" s="362" t="s">
        <v>45</v>
      </c>
      <c r="Z405" s="362" t="s">
        <v>181</v>
      </c>
      <c r="AA405" s="366">
        <v>45777</v>
      </c>
      <c r="AB405" s="367" t="s">
        <v>731</v>
      </c>
      <c r="AC405" s="362"/>
      <c r="AD405" s="362"/>
      <c r="AE405" s="362"/>
      <c r="AF405" s="362"/>
      <c r="AG405" s="362"/>
      <c r="AH405" s="362"/>
      <c r="AI405" s="362" t="str">
        <f t="shared" si="6"/>
        <v>472GPON</v>
      </c>
      <c r="AJ405" s="362" t="str">
        <f>VLOOKUP(AI405,Table1[[#All],[CONCAT]:[Tfiber]],2,FALSE)</f>
        <v>GPON</v>
      </c>
      <c r="AK405" s="362" t="s">
        <v>39</v>
      </c>
      <c r="AL405" s="362"/>
      <c r="AM405" s="362"/>
      <c r="AN405" s="362"/>
      <c r="AO405" s="368">
        <v>45777</v>
      </c>
      <c r="AP405" s="361" t="s">
        <v>731</v>
      </c>
      <c r="AR405">
        <v>1</v>
      </c>
    </row>
    <row r="406" spans="2:44" ht="15" customHeight="1" x14ac:dyDescent="0.35">
      <c r="B406" s="362">
        <v>404</v>
      </c>
      <c r="C406" s="362">
        <v>405</v>
      </c>
      <c r="D406" s="362">
        <v>472</v>
      </c>
      <c r="E406" s="362" t="s">
        <v>172</v>
      </c>
      <c r="F406" s="362"/>
      <c r="G406" s="362"/>
      <c r="H406" s="362"/>
      <c r="I406" s="362" t="s">
        <v>26</v>
      </c>
      <c r="J406" s="362" t="s">
        <v>105</v>
      </c>
      <c r="K406" s="361" t="s">
        <v>1429</v>
      </c>
      <c r="L406" s="362"/>
      <c r="M406" s="362" t="s">
        <v>90</v>
      </c>
      <c r="N406" s="362" t="s">
        <v>180</v>
      </c>
      <c r="O406" s="362"/>
      <c r="P406" s="362" t="s">
        <v>90</v>
      </c>
      <c r="Q406" s="362" t="s">
        <v>90</v>
      </c>
      <c r="R406" s="362"/>
      <c r="S406" s="361"/>
      <c r="T406" s="362"/>
      <c r="U406" s="362"/>
      <c r="V406" s="362" t="s">
        <v>711</v>
      </c>
      <c r="W406" s="362"/>
      <c r="X406" s="362"/>
      <c r="Y406" s="362" t="s">
        <v>45</v>
      </c>
      <c r="Z406" s="362" t="s">
        <v>181</v>
      </c>
      <c r="AA406" s="366">
        <v>45777</v>
      </c>
      <c r="AB406" s="367" t="s">
        <v>731</v>
      </c>
      <c r="AC406" s="362"/>
      <c r="AD406" s="362"/>
      <c r="AE406" s="362"/>
      <c r="AF406" s="362"/>
      <c r="AG406" s="362"/>
      <c r="AH406" s="362"/>
      <c r="AI406" s="362" t="str">
        <f t="shared" si="6"/>
        <v>472GPON</v>
      </c>
      <c r="AJ406" s="362" t="str">
        <f>VLOOKUP(AI406,Table1[[#All],[CONCAT]:[Tfiber]],2,FALSE)</f>
        <v>GPON</v>
      </c>
      <c r="AK406" s="362" t="s">
        <v>39</v>
      </c>
      <c r="AL406" s="362"/>
      <c r="AM406" s="362"/>
      <c r="AN406" s="362"/>
      <c r="AO406" s="368">
        <v>45777</v>
      </c>
      <c r="AP406" s="361" t="s">
        <v>731</v>
      </c>
      <c r="AR406">
        <v>1</v>
      </c>
    </row>
    <row r="407" spans="2:44" ht="15" customHeight="1" x14ac:dyDescent="0.35">
      <c r="B407" s="362">
        <v>405</v>
      </c>
      <c r="C407" s="362">
        <v>406</v>
      </c>
      <c r="D407" s="362">
        <v>472</v>
      </c>
      <c r="E407" s="362" t="s">
        <v>172</v>
      </c>
      <c r="F407" s="362"/>
      <c r="G407" s="362"/>
      <c r="H407" s="362"/>
      <c r="I407" s="362" t="s">
        <v>26</v>
      </c>
      <c r="J407" s="362" t="s">
        <v>105</v>
      </c>
      <c r="K407" s="361" t="s">
        <v>1430</v>
      </c>
      <c r="L407" s="362"/>
      <c r="M407" s="362" t="s">
        <v>90</v>
      </c>
      <c r="N407" s="362" t="s">
        <v>180</v>
      </c>
      <c r="O407" s="362"/>
      <c r="P407" s="362" t="s">
        <v>90</v>
      </c>
      <c r="Q407" s="362" t="s">
        <v>90</v>
      </c>
      <c r="R407" s="362"/>
      <c r="S407" s="361"/>
      <c r="T407" s="362"/>
      <c r="U407" s="362"/>
      <c r="V407" s="362" t="s">
        <v>711</v>
      </c>
      <c r="W407" s="362"/>
      <c r="X407" s="362"/>
      <c r="Y407" s="362" t="s">
        <v>45</v>
      </c>
      <c r="Z407" s="362" t="s">
        <v>181</v>
      </c>
      <c r="AA407" s="366">
        <v>45777</v>
      </c>
      <c r="AB407" s="367" t="s">
        <v>731</v>
      </c>
      <c r="AC407" s="362"/>
      <c r="AD407" s="362"/>
      <c r="AE407" s="362"/>
      <c r="AF407" s="362"/>
      <c r="AG407" s="362"/>
      <c r="AH407" s="362"/>
      <c r="AI407" s="362" t="str">
        <f t="shared" si="6"/>
        <v>472GPON</v>
      </c>
      <c r="AJ407" s="362" t="str">
        <f>VLOOKUP(AI407,Table1[[#All],[CONCAT]:[Tfiber]],2,FALSE)</f>
        <v>GPON</v>
      </c>
      <c r="AK407" s="362" t="s">
        <v>39</v>
      </c>
      <c r="AL407" s="362"/>
      <c r="AM407" s="362"/>
      <c r="AN407" s="362"/>
      <c r="AO407" s="368">
        <v>45777</v>
      </c>
      <c r="AP407" s="361" t="s">
        <v>731</v>
      </c>
      <c r="AR407">
        <v>1</v>
      </c>
    </row>
    <row r="408" spans="2:44" ht="15" hidden="1" customHeight="1" x14ac:dyDescent="0.35">
      <c r="B408" s="362">
        <v>406</v>
      </c>
      <c r="C408" s="362">
        <v>407</v>
      </c>
      <c r="D408" s="362">
        <v>472</v>
      </c>
      <c r="E408" s="362" t="s">
        <v>172</v>
      </c>
      <c r="F408" s="362"/>
      <c r="G408" s="362"/>
      <c r="H408" s="362"/>
      <c r="I408" s="362" t="s">
        <v>26</v>
      </c>
      <c r="J408" s="362" t="s">
        <v>105</v>
      </c>
      <c r="K408" s="361" t="s">
        <v>1431</v>
      </c>
      <c r="L408" s="362"/>
      <c r="M408" s="362" t="s">
        <v>90</v>
      </c>
      <c r="N408" s="362" t="s">
        <v>9</v>
      </c>
      <c r="O408" s="362"/>
      <c r="P408" s="362" t="s">
        <v>725</v>
      </c>
      <c r="Q408" s="362" t="s">
        <v>1432</v>
      </c>
      <c r="R408" s="362"/>
      <c r="S408" s="361" t="s">
        <v>1433</v>
      </c>
      <c r="T408" s="362" t="s">
        <v>105</v>
      </c>
      <c r="U408" s="362" t="s">
        <v>1434</v>
      </c>
      <c r="V408" s="362" t="s">
        <v>711</v>
      </c>
      <c r="W408" s="362"/>
      <c r="X408" s="362" t="s">
        <v>9</v>
      </c>
      <c r="Y408" s="362" t="s">
        <v>50</v>
      </c>
      <c r="Z408" s="362" t="s">
        <v>90</v>
      </c>
      <c r="AA408" s="366" t="s">
        <v>90</v>
      </c>
      <c r="AB408" s="362" t="s">
        <v>90</v>
      </c>
      <c r="AC408" s="362"/>
      <c r="AD408" s="362"/>
      <c r="AE408" s="362"/>
      <c r="AF408" s="362"/>
      <c r="AG408" s="362"/>
      <c r="AH408" s="362"/>
      <c r="AI408" s="362" t="str">
        <f t="shared" si="6"/>
        <v>472GPON</v>
      </c>
      <c r="AJ408" s="362" t="str">
        <f>VLOOKUP(AI408,Table1[[#All],[CONCAT]:[Tfiber]],2,FALSE)</f>
        <v>GPON</v>
      </c>
      <c r="AK408" s="362" t="s">
        <v>40</v>
      </c>
      <c r="AL408" s="362"/>
      <c r="AM408" s="362"/>
      <c r="AN408" s="362"/>
      <c r="AO408" s="362"/>
      <c r="AP408" s="361"/>
      <c r="AR408">
        <v>1</v>
      </c>
    </row>
    <row r="409" spans="2:44" ht="15" customHeight="1" x14ac:dyDescent="0.35">
      <c r="B409" s="362">
        <v>407</v>
      </c>
      <c r="C409" s="362">
        <v>408</v>
      </c>
      <c r="D409" s="362">
        <v>472</v>
      </c>
      <c r="E409" s="362" t="s">
        <v>172</v>
      </c>
      <c r="F409" s="362"/>
      <c r="G409" s="362"/>
      <c r="H409" s="362"/>
      <c r="I409" s="362" t="s">
        <v>26</v>
      </c>
      <c r="J409" s="362" t="s">
        <v>105</v>
      </c>
      <c r="K409" s="361" t="s">
        <v>1435</v>
      </c>
      <c r="L409" s="362"/>
      <c r="M409" s="362" t="s">
        <v>90</v>
      </c>
      <c r="N409" s="362" t="s">
        <v>180</v>
      </c>
      <c r="O409" s="362"/>
      <c r="P409" s="362" t="s">
        <v>90</v>
      </c>
      <c r="Q409" s="362" t="s">
        <v>90</v>
      </c>
      <c r="R409" s="362"/>
      <c r="S409" s="361"/>
      <c r="T409" s="362"/>
      <c r="U409" s="362"/>
      <c r="V409" s="362" t="s">
        <v>711</v>
      </c>
      <c r="W409" s="362"/>
      <c r="X409" s="362"/>
      <c r="Y409" s="362" t="s">
        <v>45</v>
      </c>
      <c r="Z409" s="362" t="s">
        <v>181</v>
      </c>
      <c r="AA409" s="366">
        <v>45777</v>
      </c>
      <c r="AB409" s="367" t="s">
        <v>1436</v>
      </c>
      <c r="AC409" s="362"/>
      <c r="AD409" s="362"/>
      <c r="AE409" s="362"/>
      <c r="AF409" s="362"/>
      <c r="AG409" s="362"/>
      <c r="AH409" s="362"/>
      <c r="AI409" s="362" t="str">
        <f t="shared" si="6"/>
        <v>472GPON</v>
      </c>
      <c r="AJ409" s="362" t="str">
        <f>VLOOKUP(AI409,Table1[[#All],[CONCAT]:[Tfiber]],2,FALSE)</f>
        <v>GPON</v>
      </c>
      <c r="AK409" s="362" t="s">
        <v>39</v>
      </c>
      <c r="AL409" s="362"/>
      <c r="AM409" s="362"/>
      <c r="AN409" s="362"/>
      <c r="AO409" s="368">
        <v>45777</v>
      </c>
      <c r="AP409" s="361" t="s">
        <v>1436</v>
      </c>
      <c r="AR409">
        <v>1</v>
      </c>
    </row>
    <row r="410" spans="2:44" ht="15" hidden="1" customHeight="1" x14ac:dyDescent="0.35">
      <c r="B410" s="362">
        <v>408</v>
      </c>
      <c r="C410" s="362">
        <v>409</v>
      </c>
      <c r="D410" s="362">
        <v>472</v>
      </c>
      <c r="E410" s="362" t="s">
        <v>172</v>
      </c>
      <c r="F410" s="362"/>
      <c r="G410" s="362"/>
      <c r="H410" s="362"/>
      <c r="I410" s="362" t="s">
        <v>26</v>
      </c>
      <c r="J410" s="362" t="s">
        <v>105</v>
      </c>
      <c r="K410" s="361" t="s">
        <v>1437</v>
      </c>
      <c r="L410" s="362"/>
      <c r="M410" s="362" t="s">
        <v>90</v>
      </c>
      <c r="N410" s="362" t="s">
        <v>9</v>
      </c>
      <c r="O410" s="362"/>
      <c r="P410" s="362" t="s">
        <v>90</v>
      </c>
      <c r="Q410" s="362" t="s">
        <v>90</v>
      </c>
      <c r="R410" s="362"/>
      <c r="S410" s="361"/>
      <c r="T410" s="362"/>
      <c r="U410" s="362"/>
      <c r="V410" s="362" t="s">
        <v>711</v>
      </c>
      <c r="W410" s="362"/>
      <c r="X410" s="362"/>
      <c r="Y410" s="362" t="s">
        <v>45</v>
      </c>
      <c r="Z410" s="362" t="s">
        <v>181</v>
      </c>
      <c r="AA410" s="366">
        <v>45841</v>
      </c>
      <c r="AB410" s="367" t="s">
        <v>1438</v>
      </c>
      <c r="AC410" s="362"/>
      <c r="AD410" s="362"/>
      <c r="AE410" s="362"/>
      <c r="AF410" s="362"/>
      <c r="AG410" s="362"/>
      <c r="AH410" s="362"/>
      <c r="AI410" s="362" t="str">
        <f t="shared" si="6"/>
        <v>472GPON</v>
      </c>
      <c r="AJ410" s="362" t="str">
        <f>VLOOKUP(AI410,Table1[[#All],[CONCAT]:[Tfiber]],2,FALSE)</f>
        <v>GPON</v>
      </c>
      <c r="AK410" s="362" t="s">
        <v>39</v>
      </c>
      <c r="AL410" s="362"/>
      <c r="AM410" s="362"/>
      <c r="AN410" s="362"/>
      <c r="AO410" s="368">
        <v>45841</v>
      </c>
      <c r="AP410" s="361" t="s">
        <v>1438</v>
      </c>
      <c r="AR410">
        <v>1</v>
      </c>
    </row>
    <row r="411" spans="2:44" ht="15" customHeight="1" x14ac:dyDescent="0.35">
      <c r="B411" s="362">
        <v>409</v>
      </c>
      <c r="C411" s="362">
        <v>410</v>
      </c>
      <c r="D411" s="362">
        <v>472</v>
      </c>
      <c r="E411" s="362" t="s">
        <v>172</v>
      </c>
      <c r="F411" s="362"/>
      <c r="G411" s="362"/>
      <c r="H411" s="362"/>
      <c r="I411" s="362" t="s">
        <v>26</v>
      </c>
      <c r="J411" s="362" t="s">
        <v>105</v>
      </c>
      <c r="K411" s="361" t="s">
        <v>1439</v>
      </c>
      <c r="L411" s="362"/>
      <c r="M411" s="362" t="s">
        <v>90</v>
      </c>
      <c r="N411" s="362" t="s">
        <v>180</v>
      </c>
      <c r="O411" s="362"/>
      <c r="P411" s="362" t="s">
        <v>90</v>
      </c>
      <c r="Q411" s="362" t="s">
        <v>90</v>
      </c>
      <c r="R411" s="362"/>
      <c r="S411" s="361"/>
      <c r="T411" s="362"/>
      <c r="U411" s="362"/>
      <c r="V411" s="362" t="s">
        <v>711</v>
      </c>
      <c r="W411" s="362"/>
      <c r="X411" s="362"/>
      <c r="Y411" s="362" t="s">
        <v>45</v>
      </c>
      <c r="Z411" s="362" t="s">
        <v>181</v>
      </c>
      <c r="AA411" s="366">
        <v>45777</v>
      </c>
      <c r="AB411" s="367" t="s">
        <v>1440</v>
      </c>
      <c r="AC411" s="362"/>
      <c r="AD411" s="362"/>
      <c r="AE411" s="362"/>
      <c r="AF411" s="362"/>
      <c r="AG411" s="362"/>
      <c r="AH411" s="362"/>
      <c r="AI411" s="362" t="str">
        <f t="shared" si="6"/>
        <v>472GPON</v>
      </c>
      <c r="AJ411" s="362" t="str">
        <f>VLOOKUP(AI411,Table1[[#All],[CONCAT]:[Tfiber]],2,FALSE)</f>
        <v>GPON</v>
      </c>
      <c r="AK411" s="362" t="s">
        <v>39</v>
      </c>
      <c r="AL411" s="362"/>
      <c r="AM411" s="362"/>
      <c r="AN411" s="362"/>
      <c r="AO411" s="368">
        <v>45777</v>
      </c>
      <c r="AP411" s="361" t="s">
        <v>1440</v>
      </c>
      <c r="AR411">
        <v>1</v>
      </c>
    </row>
    <row r="412" spans="2:44" ht="15" customHeight="1" x14ac:dyDescent="0.35">
      <c r="B412" s="362">
        <v>410</v>
      </c>
      <c r="C412" s="362">
        <v>411</v>
      </c>
      <c r="D412" s="362">
        <v>472</v>
      </c>
      <c r="E412" s="362" t="s">
        <v>172</v>
      </c>
      <c r="F412" s="362"/>
      <c r="G412" s="362"/>
      <c r="H412" s="362"/>
      <c r="I412" s="362" t="s">
        <v>26</v>
      </c>
      <c r="J412" s="362" t="s">
        <v>105</v>
      </c>
      <c r="K412" s="361" t="s">
        <v>1441</v>
      </c>
      <c r="L412" s="362"/>
      <c r="M412" s="362" t="s">
        <v>90</v>
      </c>
      <c r="N412" s="362" t="s">
        <v>180</v>
      </c>
      <c r="O412" s="362"/>
      <c r="P412" s="362" t="s">
        <v>90</v>
      </c>
      <c r="Q412" s="362" t="s">
        <v>90</v>
      </c>
      <c r="R412" s="362"/>
      <c r="S412" s="361"/>
      <c r="T412" s="362"/>
      <c r="U412" s="362"/>
      <c r="V412" s="362" t="s">
        <v>711</v>
      </c>
      <c r="W412" s="362"/>
      <c r="X412" s="362"/>
      <c r="Y412" s="362" t="s">
        <v>45</v>
      </c>
      <c r="Z412" s="362" t="s">
        <v>181</v>
      </c>
      <c r="AA412" s="366">
        <v>45777</v>
      </c>
      <c r="AB412" s="367" t="s">
        <v>1442</v>
      </c>
      <c r="AC412" s="362"/>
      <c r="AD412" s="362"/>
      <c r="AE412" s="362"/>
      <c r="AF412" s="362"/>
      <c r="AG412" s="362"/>
      <c r="AH412" s="362"/>
      <c r="AI412" s="362" t="str">
        <f t="shared" si="6"/>
        <v>472GPON</v>
      </c>
      <c r="AJ412" s="362" t="str">
        <f>VLOOKUP(AI412,Table1[[#All],[CONCAT]:[Tfiber]],2,FALSE)</f>
        <v>GPON</v>
      </c>
      <c r="AK412" s="362" t="s">
        <v>39</v>
      </c>
      <c r="AL412" s="362"/>
      <c r="AM412" s="362"/>
      <c r="AN412" s="362"/>
      <c r="AO412" s="368">
        <v>45777</v>
      </c>
      <c r="AP412" s="361" t="s">
        <v>1442</v>
      </c>
      <c r="AR412">
        <v>1</v>
      </c>
    </row>
    <row r="413" spans="2:44" ht="15" customHeight="1" x14ac:dyDescent="0.35">
      <c r="B413" s="362">
        <v>411</v>
      </c>
      <c r="C413" s="362">
        <v>412</v>
      </c>
      <c r="D413" s="362">
        <v>472</v>
      </c>
      <c r="E413" s="362" t="s">
        <v>172</v>
      </c>
      <c r="F413" s="362"/>
      <c r="G413" s="362"/>
      <c r="H413" s="362"/>
      <c r="I413" s="362" t="s">
        <v>26</v>
      </c>
      <c r="J413" s="362" t="s">
        <v>105</v>
      </c>
      <c r="K413" s="361" t="s">
        <v>1443</v>
      </c>
      <c r="L413" s="362"/>
      <c r="M413" s="362" t="s">
        <v>90</v>
      </c>
      <c r="N413" s="362" t="s">
        <v>180</v>
      </c>
      <c r="O413" s="362"/>
      <c r="P413" s="362" t="s">
        <v>90</v>
      </c>
      <c r="Q413" s="362" t="s">
        <v>90</v>
      </c>
      <c r="R413" s="362"/>
      <c r="S413" s="361"/>
      <c r="T413" s="362"/>
      <c r="U413" s="362"/>
      <c r="V413" s="362" t="s">
        <v>711</v>
      </c>
      <c r="W413" s="362"/>
      <c r="X413" s="362"/>
      <c r="Y413" s="362" t="s">
        <v>45</v>
      </c>
      <c r="Z413" s="362" t="s">
        <v>181</v>
      </c>
      <c r="AA413" s="366">
        <v>45777</v>
      </c>
      <c r="AB413" s="367" t="s">
        <v>1444</v>
      </c>
      <c r="AC413" s="362"/>
      <c r="AD413" s="362"/>
      <c r="AE413" s="362"/>
      <c r="AF413" s="362"/>
      <c r="AG413" s="362"/>
      <c r="AH413" s="362"/>
      <c r="AI413" s="362" t="str">
        <f t="shared" si="6"/>
        <v>472GPON</v>
      </c>
      <c r="AJ413" s="362" t="str">
        <f>VLOOKUP(AI413,Table1[[#All],[CONCAT]:[Tfiber]],2,FALSE)</f>
        <v>GPON</v>
      </c>
      <c r="AK413" s="362" t="s">
        <v>39</v>
      </c>
      <c r="AL413" s="362"/>
      <c r="AM413" s="362"/>
      <c r="AN413" s="362"/>
      <c r="AO413" s="368">
        <v>45777</v>
      </c>
      <c r="AP413" s="361" t="s">
        <v>1444</v>
      </c>
      <c r="AR413">
        <v>1</v>
      </c>
    </row>
    <row r="414" spans="2:44" ht="15" customHeight="1" x14ac:dyDescent="0.35">
      <c r="B414" s="362">
        <v>412</v>
      </c>
      <c r="C414" s="362">
        <v>413</v>
      </c>
      <c r="D414" s="362">
        <v>472</v>
      </c>
      <c r="E414" s="362" t="s">
        <v>172</v>
      </c>
      <c r="F414" s="362"/>
      <c r="G414" s="362"/>
      <c r="H414" s="362"/>
      <c r="I414" s="362" t="s">
        <v>26</v>
      </c>
      <c r="J414" s="362" t="s">
        <v>105</v>
      </c>
      <c r="K414" s="361" t="s">
        <v>1445</v>
      </c>
      <c r="L414" s="362"/>
      <c r="M414" s="362" t="s">
        <v>90</v>
      </c>
      <c r="N414" s="362" t="s">
        <v>180</v>
      </c>
      <c r="O414" s="362"/>
      <c r="P414" s="362" t="s">
        <v>90</v>
      </c>
      <c r="Q414" s="362" t="s">
        <v>90</v>
      </c>
      <c r="R414" s="362"/>
      <c r="S414" s="361"/>
      <c r="T414" s="362"/>
      <c r="U414" s="362"/>
      <c r="V414" s="362" t="s">
        <v>711</v>
      </c>
      <c r="W414" s="362"/>
      <c r="X414" s="362"/>
      <c r="Y414" s="362" t="s">
        <v>45</v>
      </c>
      <c r="Z414" s="362" t="s">
        <v>181</v>
      </c>
      <c r="AA414" s="366">
        <v>45777</v>
      </c>
      <c r="AB414" s="367" t="s">
        <v>1446</v>
      </c>
      <c r="AC414" s="362"/>
      <c r="AD414" s="362"/>
      <c r="AE414" s="362"/>
      <c r="AF414" s="362"/>
      <c r="AG414" s="362"/>
      <c r="AH414" s="362"/>
      <c r="AI414" s="362" t="str">
        <f t="shared" si="6"/>
        <v>472GPON</v>
      </c>
      <c r="AJ414" s="362" t="str">
        <f>VLOOKUP(AI414,Table1[[#All],[CONCAT]:[Tfiber]],2,FALSE)</f>
        <v>GPON</v>
      </c>
      <c r="AK414" s="362" t="s">
        <v>39</v>
      </c>
      <c r="AL414" s="362"/>
      <c r="AM414" s="362"/>
      <c r="AN414" s="362"/>
      <c r="AO414" s="368">
        <v>45777</v>
      </c>
      <c r="AP414" s="361" t="s">
        <v>1446</v>
      </c>
      <c r="AR414">
        <v>1</v>
      </c>
    </row>
    <row r="415" spans="2:44" ht="15" hidden="1" customHeight="1" x14ac:dyDescent="0.35">
      <c r="B415" s="362">
        <v>413</v>
      </c>
      <c r="C415" s="362">
        <v>414</v>
      </c>
      <c r="D415" s="362">
        <v>472</v>
      </c>
      <c r="E415" s="362" t="s">
        <v>172</v>
      </c>
      <c r="F415" s="362"/>
      <c r="G415" s="362"/>
      <c r="H415" s="362"/>
      <c r="I415" s="362" t="s">
        <v>26</v>
      </c>
      <c r="J415" s="362" t="s">
        <v>105</v>
      </c>
      <c r="K415" s="361" t="s">
        <v>1447</v>
      </c>
      <c r="L415" s="362"/>
      <c r="M415" s="362" t="s">
        <v>90</v>
      </c>
      <c r="N415" s="362" t="s">
        <v>9</v>
      </c>
      <c r="O415" s="362"/>
      <c r="P415" s="362" t="s">
        <v>90</v>
      </c>
      <c r="Q415" s="362" t="s">
        <v>90</v>
      </c>
      <c r="R415" s="362"/>
      <c r="S415" s="361"/>
      <c r="T415" s="362"/>
      <c r="U415" s="362"/>
      <c r="V415" s="362" t="s">
        <v>711</v>
      </c>
      <c r="W415" s="362"/>
      <c r="X415" s="362"/>
      <c r="Y415" s="362" t="s">
        <v>45</v>
      </c>
      <c r="Z415" s="362" t="s">
        <v>181</v>
      </c>
      <c r="AA415" s="366">
        <v>45848</v>
      </c>
      <c r="AB415" s="367" t="s">
        <v>1448</v>
      </c>
      <c r="AC415" s="362"/>
      <c r="AD415" s="362"/>
      <c r="AE415" s="362"/>
      <c r="AF415" s="362"/>
      <c r="AG415" s="362"/>
      <c r="AH415" s="362"/>
      <c r="AI415" s="362" t="str">
        <f t="shared" si="6"/>
        <v>472GPON</v>
      </c>
      <c r="AJ415" s="362" t="str">
        <f>VLOOKUP(AI415,Table1[[#All],[CONCAT]:[Tfiber]],2,FALSE)</f>
        <v>GPON</v>
      </c>
      <c r="AK415" s="362" t="s">
        <v>39</v>
      </c>
      <c r="AL415" s="362"/>
      <c r="AM415" s="362"/>
      <c r="AN415" s="362"/>
      <c r="AO415" s="368">
        <v>45848</v>
      </c>
      <c r="AP415" s="361" t="s">
        <v>1448</v>
      </c>
      <c r="AR415">
        <v>1</v>
      </c>
    </row>
    <row r="416" spans="2:44" ht="15" customHeight="1" x14ac:dyDescent="0.35">
      <c r="B416" s="362">
        <v>414</v>
      </c>
      <c r="C416" s="362">
        <v>415</v>
      </c>
      <c r="D416" s="362">
        <v>472</v>
      </c>
      <c r="E416" s="362" t="s">
        <v>172</v>
      </c>
      <c r="F416" s="362"/>
      <c r="G416" s="362"/>
      <c r="H416" s="362"/>
      <c r="I416" s="362" t="s">
        <v>26</v>
      </c>
      <c r="J416" s="362" t="s">
        <v>105</v>
      </c>
      <c r="K416" s="361" t="s">
        <v>1449</v>
      </c>
      <c r="L416" s="362"/>
      <c r="M416" s="362" t="s">
        <v>90</v>
      </c>
      <c r="N416" s="362" t="s">
        <v>180</v>
      </c>
      <c r="O416" s="362"/>
      <c r="P416" s="362" t="s">
        <v>90</v>
      </c>
      <c r="Q416" s="362" t="s">
        <v>90</v>
      </c>
      <c r="R416" s="362"/>
      <c r="S416" s="361"/>
      <c r="T416" s="362"/>
      <c r="U416" s="362"/>
      <c r="V416" s="362" t="s">
        <v>711</v>
      </c>
      <c r="W416" s="362"/>
      <c r="X416" s="362"/>
      <c r="Y416" s="362" t="s">
        <v>45</v>
      </c>
      <c r="Z416" s="362" t="s">
        <v>181</v>
      </c>
      <c r="AA416" s="366">
        <v>45777</v>
      </c>
      <c r="AB416" s="367" t="s">
        <v>1450</v>
      </c>
      <c r="AC416" s="362"/>
      <c r="AD416" s="362"/>
      <c r="AE416" s="362"/>
      <c r="AF416" s="362"/>
      <c r="AG416" s="362"/>
      <c r="AH416" s="362"/>
      <c r="AI416" s="362" t="str">
        <f t="shared" si="6"/>
        <v>472GPON</v>
      </c>
      <c r="AJ416" s="362" t="str">
        <f>VLOOKUP(AI416,Table1[[#All],[CONCAT]:[Tfiber]],2,FALSE)</f>
        <v>GPON</v>
      </c>
      <c r="AK416" s="362" t="s">
        <v>39</v>
      </c>
      <c r="AL416" s="362"/>
      <c r="AM416" s="362"/>
      <c r="AN416" s="362"/>
      <c r="AO416" s="368">
        <v>45777</v>
      </c>
      <c r="AP416" s="361" t="s">
        <v>1450</v>
      </c>
      <c r="AR416">
        <v>1</v>
      </c>
    </row>
    <row r="417" spans="2:44" ht="15" hidden="1" customHeight="1" x14ac:dyDescent="0.35">
      <c r="B417" s="362">
        <v>415</v>
      </c>
      <c r="C417" s="362">
        <v>416</v>
      </c>
      <c r="D417" s="362">
        <v>472</v>
      </c>
      <c r="E417" s="362" t="s">
        <v>172</v>
      </c>
      <c r="F417" s="362"/>
      <c r="G417" s="362"/>
      <c r="H417" s="362"/>
      <c r="I417" s="362" t="s">
        <v>26</v>
      </c>
      <c r="J417" s="362" t="s">
        <v>105</v>
      </c>
      <c r="K417" s="361" t="s">
        <v>1451</v>
      </c>
      <c r="L417" s="362"/>
      <c r="M417" s="362" t="s">
        <v>90</v>
      </c>
      <c r="N417" s="362" t="s">
        <v>9</v>
      </c>
      <c r="O417" s="362"/>
      <c r="P417" s="362" t="s">
        <v>90</v>
      </c>
      <c r="Q417" s="362" t="s">
        <v>90</v>
      </c>
      <c r="R417" s="362"/>
      <c r="S417" s="361"/>
      <c r="T417" s="362"/>
      <c r="U417" s="362"/>
      <c r="V417" s="362" t="s">
        <v>711</v>
      </c>
      <c r="W417" s="362"/>
      <c r="X417" s="362"/>
      <c r="Y417" s="362" t="s">
        <v>45</v>
      </c>
      <c r="Z417" s="362" t="s">
        <v>181</v>
      </c>
      <c r="AA417" s="366">
        <v>45845</v>
      </c>
      <c r="AB417" s="367" t="s">
        <v>1452</v>
      </c>
      <c r="AC417" s="362"/>
      <c r="AD417" s="362"/>
      <c r="AE417" s="362"/>
      <c r="AF417" s="362"/>
      <c r="AG417" s="362"/>
      <c r="AH417" s="362"/>
      <c r="AI417" s="362" t="str">
        <f t="shared" si="6"/>
        <v>472GPON</v>
      </c>
      <c r="AJ417" s="362" t="str">
        <f>VLOOKUP(AI417,Table1[[#All],[CONCAT]:[Tfiber]],2,FALSE)</f>
        <v>GPON</v>
      </c>
      <c r="AK417" s="362" t="s">
        <v>39</v>
      </c>
      <c r="AL417" s="362"/>
      <c r="AM417" s="362"/>
      <c r="AN417" s="362"/>
      <c r="AO417" s="368">
        <v>45845</v>
      </c>
      <c r="AP417" s="361" t="s">
        <v>1452</v>
      </c>
      <c r="AR417">
        <v>1</v>
      </c>
    </row>
    <row r="418" spans="2:44" ht="15" hidden="1" customHeight="1" x14ac:dyDescent="0.35">
      <c r="B418" s="362">
        <v>416</v>
      </c>
      <c r="C418" s="362">
        <v>417</v>
      </c>
      <c r="D418" s="362">
        <v>472</v>
      </c>
      <c r="E418" s="362" t="s">
        <v>172</v>
      </c>
      <c r="F418" s="362"/>
      <c r="G418" s="362"/>
      <c r="H418" s="362"/>
      <c r="I418" s="362" t="s">
        <v>26</v>
      </c>
      <c r="J418" s="362" t="s">
        <v>105</v>
      </c>
      <c r="K418" s="361" t="s">
        <v>1453</v>
      </c>
      <c r="L418" s="362"/>
      <c r="M418" s="362" t="s">
        <v>90</v>
      </c>
      <c r="N418" s="362" t="s">
        <v>9</v>
      </c>
      <c r="O418" s="362"/>
      <c r="P418" s="362" t="s">
        <v>90</v>
      </c>
      <c r="Q418" s="362" t="s">
        <v>90</v>
      </c>
      <c r="R418" s="362"/>
      <c r="S418" s="361"/>
      <c r="T418" s="362"/>
      <c r="U418" s="362"/>
      <c r="V418" s="362" t="s">
        <v>711</v>
      </c>
      <c r="W418" s="362"/>
      <c r="X418" s="362"/>
      <c r="Y418" s="362" t="s">
        <v>45</v>
      </c>
      <c r="Z418" s="362" t="s">
        <v>1454</v>
      </c>
      <c r="AA418" s="366">
        <v>45869</v>
      </c>
      <c r="AB418" s="367" t="s">
        <v>1455</v>
      </c>
      <c r="AC418" s="362"/>
      <c r="AD418" s="362"/>
      <c r="AE418" s="362"/>
      <c r="AF418" s="362"/>
      <c r="AG418" s="362"/>
      <c r="AH418" s="362"/>
      <c r="AI418" s="362" t="str">
        <f t="shared" si="6"/>
        <v>472GPON</v>
      </c>
      <c r="AJ418" s="362" t="str">
        <f>VLOOKUP(AI418,Table1[[#All],[CONCAT]:[Tfiber]],2,FALSE)</f>
        <v>GPON</v>
      </c>
      <c r="AK418" s="362" t="s">
        <v>39</v>
      </c>
      <c r="AL418" s="362"/>
      <c r="AM418" s="362"/>
      <c r="AN418" s="362"/>
      <c r="AO418" s="368">
        <v>45869</v>
      </c>
      <c r="AP418" s="361" t="s">
        <v>1455</v>
      </c>
      <c r="AR418">
        <v>1</v>
      </c>
    </row>
    <row r="419" spans="2:44" ht="15" customHeight="1" x14ac:dyDescent="0.35">
      <c r="B419" s="362">
        <v>417</v>
      </c>
      <c r="C419" s="362">
        <v>418</v>
      </c>
      <c r="D419" s="362">
        <v>472</v>
      </c>
      <c r="E419" s="362" t="s">
        <v>172</v>
      </c>
      <c r="F419" s="362"/>
      <c r="G419" s="362"/>
      <c r="H419" s="362"/>
      <c r="I419" s="362" t="s">
        <v>26</v>
      </c>
      <c r="J419" s="362" t="s">
        <v>105</v>
      </c>
      <c r="K419" s="361" t="s">
        <v>1456</v>
      </c>
      <c r="L419" s="362"/>
      <c r="M419" s="362" t="s">
        <v>90</v>
      </c>
      <c r="N419" s="362" t="s">
        <v>180</v>
      </c>
      <c r="O419" s="362"/>
      <c r="P419" s="362" t="s">
        <v>90</v>
      </c>
      <c r="Q419" s="362" t="s">
        <v>90</v>
      </c>
      <c r="R419" s="362"/>
      <c r="S419" s="361"/>
      <c r="T419" s="362"/>
      <c r="U419" s="362"/>
      <c r="V419" s="362" t="s">
        <v>711</v>
      </c>
      <c r="W419" s="362"/>
      <c r="X419" s="362"/>
      <c r="Y419" s="362" t="s">
        <v>45</v>
      </c>
      <c r="Z419" s="362" t="s">
        <v>181</v>
      </c>
      <c r="AA419" s="366">
        <v>45777</v>
      </c>
      <c r="AB419" s="367" t="s">
        <v>1457</v>
      </c>
      <c r="AC419" s="362"/>
      <c r="AD419" s="362"/>
      <c r="AE419" s="362"/>
      <c r="AF419" s="362"/>
      <c r="AG419" s="362"/>
      <c r="AH419" s="362"/>
      <c r="AI419" s="362" t="str">
        <f t="shared" si="6"/>
        <v>472GPON</v>
      </c>
      <c r="AJ419" s="362" t="str">
        <f>VLOOKUP(AI419,Table1[[#All],[CONCAT]:[Tfiber]],2,FALSE)</f>
        <v>GPON</v>
      </c>
      <c r="AK419" s="362" t="s">
        <v>39</v>
      </c>
      <c r="AL419" s="362"/>
      <c r="AM419" s="362"/>
      <c r="AN419" s="362"/>
      <c r="AO419" s="368">
        <v>45777</v>
      </c>
      <c r="AP419" s="361" t="s">
        <v>1457</v>
      </c>
      <c r="AR419">
        <v>1</v>
      </c>
    </row>
    <row r="420" spans="2:44" ht="15" customHeight="1" x14ac:dyDescent="0.35">
      <c r="B420" s="362">
        <v>418</v>
      </c>
      <c r="C420" s="362">
        <v>419</v>
      </c>
      <c r="D420" s="362">
        <v>472</v>
      </c>
      <c r="E420" s="362" t="s">
        <v>172</v>
      </c>
      <c r="F420" s="362"/>
      <c r="G420" s="362"/>
      <c r="H420" s="362"/>
      <c r="I420" s="362" t="s">
        <v>26</v>
      </c>
      <c r="J420" s="362" t="s">
        <v>105</v>
      </c>
      <c r="K420" s="361" t="s">
        <v>1458</v>
      </c>
      <c r="L420" s="362"/>
      <c r="M420" s="362" t="s">
        <v>90</v>
      </c>
      <c r="N420" s="362" t="s">
        <v>180</v>
      </c>
      <c r="O420" s="362"/>
      <c r="P420" s="362" t="s">
        <v>90</v>
      </c>
      <c r="Q420" s="362" t="s">
        <v>90</v>
      </c>
      <c r="R420" s="362"/>
      <c r="S420" s="361"/>
      <c r="T420" s="362"/>
      <c r="U420" s="362"/>
      <c r="V420" s="362" t="s">
        <v>711</v>
      </c>
      <c r="W420" s="362"/>
      <c r="X420" s="362"/>
      <c r="Y420" s="362" t="s">
        <v>45</v>
      </c>
      <c r="Z420" s="362" t="s">
        <v>181</v>
      </c>
      <c r="AA420" s="366">
        <v>45777</v>
      </c>
      <c r="AB420" s="367" t="s">
        <v>1459</v>
      </c>
      <c r="AC420" s="362"/>
      <c r="AD420" s="362"/>
      <c r="AE420" s="362"/>
      <c r="AF420" s="362"/>
      <c r="AG420" s="362"/>
      <c r="AH420" s="362"/>
      <c r="AI420" s="362" t="str">
        <f t="shared" si="6"/>
        <v>472GPON</v>
      </c>
      <c r="AJ420" s="362" t="str">
        <f>VLOOKUP(AI420,Table1[[#All],[CONCAT]:[Tfiber]],2,FALSE)</f>
        <v>GPON</v>
      </c>
      <c r="AK420" s="362" t="s">
        <v>39</v>
      </c>
      <c r="AL420" s="362"/>
      <c r="AM420" s="362"/>
      <c r="AN420" s="362"/>
      <c r="AO420" s="368">
        <v>45777</v>
      </c>
      <c r="AP420" s="361" t="s">
        <v>1459</v>
      </c>
      <c r="AR420">
        <v>1</v>
      </c>
    </row>
    <row r="421" spans="2:44" ht="15" customHeight="1" x14ac:dyDescent="0.35">
      <c r="B421" s="362">
        <v>419</v>
      </c>
      <c r="C421" s="362">
        <v>420</v>
      </c>
      <c r="D421" s="362">
        <v>472</v>
      </c>
      <c r="E421" s="362" t="s">
        <v>172</v>
      </c>
      <c r="F421" s="362"/>
      <c r="G421" s="362"/>
      <c r="H421" s="362"/>
      <c r="I421" s="362" t="s">
        <v>26</v>
      </c>
      <c r="J421" s="362" t="s">
        <v>105</v>
      </c>
      <c r="K421" s="361" t="s">
        <v>1460</v>
      </c>
      <c r="L421" s="362"/>
      <c r="M421" s="362" t="s">
        <v>90</v>
      </c>
      <c r="N421" s="362" t="s">
        <v>180</v>
      </c>
      <c r="O421" s="362"/>
      <c r="P421" s="362" t="s">
        <v>90</v>
      </c>
      <c r="Q421" s="362" t="s">
        <v>90</v>
      </c>
      <c r="R421" s="362"/>
      <c r="S421" s="361"/>
      <c r="T421" s="362"/>
      <c r="U421" s="362"/>
      <c r="V421" s="362" t="s">
        <v>711</v>
      </c>
      <c r="W421" s="362"/>
      <c r="X421" s="362"/>
      <c r="Y421" s="362" t="s">
        <v>45</v>
      </c>
      <c r="Z421" s="362" t="s">
        <v>181</v>
      </c>
      <c r="AA421" s="366">
        <v>45777</v>
      </c>
      <c r="AB421" s="367" t="s">
        <v>731</v>
      </c>
      <c r="AC421" s="362"/>
      <c r="AD421" s="362"/>
      <c r="AE421" s="362"/>
      <c r="AF421" s="362"/>
      <c r="AG421" s="362"/>
      <c r="AH421" s="362"/>
      <c r="AI421" s="362" t="str">
        <f t="shared" si="6"/>
        <v>472GPON</v>
      </c>
      <c r="AJ421" s="362" t="str">
        <f>VLOOKUP(AI421,Table1[[#All],[CONCAT]:[Tfiber]],2,FALSE)</f>
        <v>GPON</v>
      </c>
      <c r="AK421" s="362" t="s">
        <v>39</v>
      </c>
      <c r="AL421" s="362"/>
      <c r="AM421" s="362"/>
      <c r="AN421" s="362"/>
      <c r="AO421" s="368">
        <v>45777</v>
      </c>
      <c r="AP421" s="361" t="s">
        <v>731</v>
      </c>
      <c r="AR421">
        <v>1</v>
      </c>
    </row>
    <row r="422" spans="2:44" ht="15" customHeight="1" x14ac:dyDescent="0.35">
      <c r="B422" s="362">
        <v>420</v>
      </c>
      <c r="C422" s="362">
        <v>421</v>
      </c>
      <c r="D422" s="362">
        <v>472</v>
      </c>
      <c r="E422" s="362" t="s">
        <v>172</v>
      </c>
      <c r="F422" s="362"/>
      <c r="G422" s="362"/>
      <c r="H422" s="362"/>
      <c r="I422" s="362" t="s">
        <v>26</v>
      </c>
      <c r="J422" s="362" t="s">
        <v>105</v>
      </c>
      <c r="K422" s="361" t="s">
        <v>1461</v>
      </c>
      <c r="L422" s="362"/>
      <c r="M422" s="362" t="s">
        <v>90</v>
      </c>
      <c r="N422" s="362" t="s">
        <v>180</v>
      </c>
      <c r="O422" s="362"/>
      <c r="P422" s="362" t="s">
        <v>90</v>
      </c>
      <c r="Q422" s="362" t="s">
        <v>90</v>
      </c>
      <c r="R422" s="362"/>
      <c r="S422" s="361"/>
      <c r="T422" s="362"/>
      <c r="U422" s="362"/>
      <c r="V422" s="362" t="s">
        <v>711</v>
      </c>
      <c r="W422" s="362"/>
      <c r="X422" s="362"/>
      <c r="Y422" s="362" t="s">
        <v>45</v>
      </c>
      <c r="Z422" s="362" t="s">
        <v>181</v>
      </c>
      <c r="AA422" s="366">
        <v>45777</v>
      </c>
      <c r="AB422" s="367" t="s">
        <v>1462</v>
      </c>
      <c r="AC422" s="362"/>
      <c r="AD422" s="362"/>
      <c r="AE422" s="362"/>
      <c r="AF422" s="362"/>
      <c r="AG422" s="362"/>
      <c r="AH422" s="362"/>
      <c r="AI422" s="362" t="str">
        <f t="shared" si="6"/>
        <v>472GPON</v>
      </c>
      <c r="AJ422" s="362" t="str">
        <f>VLOOKUP(AI422,Table1[[#All],[CONCAT]:[Tfiber]],2,FALSE)</f>
        <v>GPON</v>
      </c>
      <c r="AK422" s="362" t="s">
        <v>39</v>
      </c>
      <c r="AL422" s="362"/>
      <c r="AM422" s="362"/>
      <c r="AN422" s="362"/>
      <c r="AO422" s="368">
        <v>45777</v>
      </c>
      <c r="AP422" s="361" t="s">
        <v>1462</v>
      </c>
      <c r="AR422">
        <v>1</v>
      </c>
    </row>
    <row r="423" spans="2:44" ht="15" customHeight="1" x14ac:dyDescent="0.35">
      <c r="B423" s="362">
        <v>421</v>
      </c>
      <c r="C423" s="362">
        <v>422</v>
      </c>
      <c r="D423" s="362">
        <v>472</v>
      </c>
      <c r="E423" s="362" t="s">
        <v>172</v>
      </c>
      <c r="F423" s="362"/>
      <c r="G423" s="362"/>
      <c r="H423" s="362"/>
      <c r="I423" s="362" t="s">
        <v>26</v>
      </c>
      <c r="J423" s="362" t="s">
        <v>105</v>
      </c>
      <c r="K423" s="361" t="s">
        <v>1463</v>
      </c>
      <c r="L423" s="362"/>
      <c r="M423" s="362" t="s">
        <v>90</v>
      </c>
      <c r="N423" s="362" t="s">
        <v>180</v>
      </c>
      <c r="O423" s="362"/>
      <c r="P423" s="362" t="s">
        <v>90</v>
      </c>
      <c r="Q423" s="362" t="s">
        <v>90</v>
      </c>
      <c r="R423" s="362"/>
      <c r="S423" s="361"/>
      <c r="T423" s="362"/>
      <c r="U423" s="362"/>
      <c r="V423" s="362" t="s">
        <v>711</v>
      </c>
      <c r="W423" s="362"/>
      <c r="X423" s="362"/>
      <c r="Y423" s="362" t="s">
        <v>45</v>
      </c>
      <c r="Z423" s="362" t="s">
        <v>181</v>
      </c>
      <c r="AA423" s="366">
        <v>45777</v>
      </c>
      <c r="AB423" s="367" t="s">
        <v>1464</v>
      </c>
      <c r="AC423" s="362"/>
      <c r="AD423" s="362"/>
      <c r="AE423" s="362"/>
      <c r="AF423" s="362"/>
      <c r="AG423" s="362"/>
      <c r="AH423" s="362"/>
      <c r="AI423" s="362" t="str">
        <f t="shared" si="6"/>
        <v>472GPON</v>
      </c>
      <c r="AJ423" s="362" t="str">
        <f>VLOOKUP(AI423,Table1[[#All],[CONCAT]:[Tfiber]],2,FALSE)</f>
        <v>GPON</v>
      </c>
      <c r="AK423" s="362" t="s">
        <v>39</v>
      </c>
      <c r="AL423" s="362"/>
      <c r="AM423" s="362"/>
      <c r="AN423" s="362"/>
      <c r="AO423" s="368">
        <v>45777</v>
      </c>
      <c r="AP423" s="361" t="s">
        <v>1464</v>
      </c>
      <c r="AR423">
        <v>1</v>
      </c>
    </row>
    <row r="424" spans="2:44" ht="15" customHeight="1" x14ac:dyDescent="0.35">
      <c r="B424" s="362">
        <v>422</v>
      </c>
      <c r="C424" s="362">
        <v>423</v>
      </c>
      <c r="D424" s="362">
        <v>472</v>
      </c>
      <c r="E424" s="362" t="s">
        <v>172</v>
      </c>
      <c r="F424" s="362"/>
      <c r="G424" s="362"/>
      <c r="H424" s="362"/>
      <c r="I424" s="362" t="s">
        <v>26</v>
      </c>
      <c r="J424" s="362" t="s">
        <v>105</v>
      </c>
      <c r="K424" s="361" t="s">
        <v>1465</v>
      </c>
      <c r="L424" s="362"/>
      <c r="M424" s="362" t="s">
        <v>90</v>
      </c>
      <c r="N424" s="362" t="s">
        <v>180</v>
      </c>
      <c r="O424" s="362"/>
      <c r="P424" s="362" t="s">
        <v>90</v>
      </c>
      <c r="Q424" s="362" t="s">
        <v>90</v>
      </c>
      <c r="R424" s="362"/>
      <c r="S424" s="361"/>
      <c r="T424" s="362"/>
      <c r="U424" s="362"/>
      <c r="V424" s="362" t="s">
        <v>711</v>
      </c>
      <c r="W424" s="362"/>
      <c r="X424" s="362"/>
      <c r="Y424" s="362" t="s">
        <v>45</v>
      </c>
      <c r="Z424" s="362" t="s">
        <v>181</v>
      </c>
      <c r="AA424" s="366">
        <v>45777</v>
      </c>
      <c r="AB424" s="367" t="s">
        <v>1466</v>
      </c>
      <c r="AC424" s="362"/>
      <c r="AD424" s="362"/>
      <c r="AE424" s="362"/>
      <c r="AF424" s="362"/>
      <c r="AG424" s="362"/>
      <c r="AH424" s="362"/>
      <c r="AI424" s="362" t="str">
        <f t="shared" si="6"/>
        <v>472GPON</v>
      </c>
      <c r="AJ424" s="362" t="str">
        <f>VLOOKUP(AI424,Table1[[#All],[CONCAT]:[Tfiber]],2,FALSE)</f>
        <v>GPON</v>
      </c>
      <c r="AK424" s="362" t="s">
        <v>39</v>
      </c>
      <c r="AL424" s="362"/>
      <c r="AM424" s="362"/>
      <c r="AN424" s="362"/>
      <c r="AO424" s="368">
        <v>45777</v>
      </c>
      <c r="AP424" s="361" t="s">
        <v>1466</v>
      </c>
      <c r="AR424">
        <v>1</v>
      </c>
    </row>
    <row r="425" spans="2:44" ht="15" customHeight="1" x14ac:dyDescent="0.35">
      <c r="B425" s="362">
        <v>423</v>
      </c>
      <c r="C425" s="362">
        <v>424</v>
      </c>
      <c r="D425" s="362">
        <v>472</v>
      </c>
      <c r="E425" s="362" t="s">
        <v>172</v>
      </c>
      <c r="F425" s="362"/>
      <c r="G425" s="362"/>
      <c r="H425" s="362"/>
      <c r="I425" s="362" t="s">
        <v>26</v>
      </c>
      <c r="J425" s="362" t="s">
        <v>105</v>
      </c>
      <c r="K425" s="361" t="s">
        <v>1467</v>
      </c>
      <c r="L425" s="362"/>
      <c r="M425" s="362" t="s">
        <v>90</v>
      </c>
      <c r="N425" s="362" t="s">
        <v>180</v>
      </c>
      <c r="O425" s="362"/>
      <c r="P425" s="362" t="s">
        <v>90</v>
      </c>
      <c r="Q425" s="362" t="s">
        <v>90</v>
      </c>
      <c r="R425" s="362"/>
      <c r="S425" s="361"/>
      <c r="T425" s="362"/>
      <c r="U425" s="362"/>
      <c r="V425" s="362" t="s">
        <v>711</v>
      </c>
      <c r="W425" s="362"/>
      <c r="X425" s="362"/>
      <c r="Y425" s="362" t="s">
        <v>45</v>
      </c>
      <c r="Z425" s="362" t="s">
        <v>181</v>
      </c>
      <c r="AA425" s="366">
        <v>45777</v>
      </c>
      <c r="AB425" s="367" t="s">
        <v>1468</v>
      </c>
      <c r="AC425" s="362"/>
      <c r="AD425" s="362"/>
      <c r="AE425" s="362"/>
      <c r="AF425" s="362"/>
      <c r="AG425" s="362"/>
      <c r="AH425" s="362"/>
      <c r="AI425" s="362" t="str">
        <f t="shared" si="6"/>
        <v>472GPON</v>
      </c>
      <c r="AJ425" s="362" t="str">
        <f>VLOOKUP(AI425,Table1[[#All],[CONCAT]:[Tfiber]],2,FALSE)</f>
        <v>GPON</v>
      </c>
      <c r="AK425" s="362" t="s">
        <v>39</v>
      </c>
      <c r="AL425" s="362"/>
      <c r="AM425" s="362"/>
      <c r="AN425" s="362"/>
      <c r="AO425" s="368">
        <v>45777</v>
      </c>
      <c r="AP425" s="361" t="s">
        <v>1468</v>
      </c>
      <c r="AR425">
        <v>1</v>
      </c>
    </row>
    <row r="426" spans="2:44" ht="15" hidden="1" customHeight="1" x14ac:dyDescent="0.35">
      <c r="B426" s="362">
        <v>424</v>
      </c>
      <c r="C426" s="362">
        <v>425</v>
      </c>
      <c r="D426" s="362">
        <v>472</v>
      </c>
      <c r="E426" s="362" t="s">
        <v>172</v>
      </c>
      <c r="F426" s="362"/>
      <c r="G426" s="362"/>
      <c r="H426" s="362"/>
      <c r="I426" s="362" t="s">
        <v>26</v>
      </c>
      <c r="J426" s="362" t="s">
        <v>105</v>
      </c>
      <c r="K426" s="361" t="s">
        <v>1469</v>
      </c>
      <c r="L426" s="362"/>
      <c r="M426" s="362" t="s">
        <v>90</v>
      </c>
      <c r="N426" s="362" t="s">
        <v>9</v>
      </c>
      <c r="O426" s="362"/>
      <c r="P426" s="362" t="s">
        <v>90</v>
      </c>
      <c r="Q426" s="362" t="s">
        <v>90</v>
      </c>
      <c r="R426" s="362"/>
      <c r="S426" s="361"/>
      <c r="T426" s="362"/>
      <c r="U426" s="362"/>
      <c r="V426" s="362" t="s">
        <v>711</v>
      </c>
      <c r="W426" s="362"/>
      <c r="X426" s="362"/>
      <c r="Y426" s="362" t="s">
        <v>45</v>
      </c>
      <c r="Z426" s="362" t="s">
        <v>181</v>
      </c>
      <c r="AA426" s="366">
        <v>45843</v>
      </c>
      <c r="AB426" s="367" t="s">
        <v>1470</v>
      </c>
      <c r="AC426" s="362"/>
      <c r="AD426" s="362"/>
      <c r="AE426" s="362"/>
      <c r="AF426" s="362"/>
      <c r="AG426" s="362"/>
      <c r="AH426" s="362"/>
      <c r="AI426" s="362" t="str">
        <f t="shared" si="6"/>
        <v>472GPON</v>
      </c>
      <c r="AJ426" s="362" t="str">
        <f>VLOOKUP(AI426,Table1[[#All],[CONCAT]:[Tfiber]],2,FALSE)</f>
        <v>GPON</v>
      </c>
      <c r="AK426" s="362" t="s">
        <v>39</v>
      </c>
      <c r="AL426" s="362"/>
      <c r="AM426" s="362"/>
      <c r="AN426" s="362"/>
      <c r="AO426" s="368">
        <v>45843</v>
      </c>
      <c r="AP426" s="361" t="s">
        <v>1470</v>
      </c>
      <c r="AR426">
        <v>1</v>
      </c>
    </row>
    <row r="427" spans="2:44" ht="15" customHeight="1" x14ac:dyDescent="0.35">
      <c r="B427" s="362">
        <v>425</v>
      </c>
      <c r="C427" s="362">
        <v>426</v>
      </c>
      <c r="D427" s="362">
        <v>472</v>
      </c>
      <c r="E427" s="362" t="s">
        <v>172</v>
      </c>
      <c r="F427" s="362"/>
      <c r="G427" s="362"/>
      <c r="H427" s="362"/>
      <c r="I427" s="362" t="s">
        <v>26</v>
      </c>
      <c r="J427" s="362" t="s">
        <v>105</v>
      </c>
      <c r="K427" s="361" t="s">
        <v>1471</v>
      </c>
      <c r="L427" s="362"/>
      <c r="M427" s="362" t="s">
        <v>90</v>
      </c>
      <c r="N427" s="362" t="s">
        <v>180</v>
      </c>
      <c r="O427" s="362"/>
      <c r="P427" s="362" t="s">
        <v>90</v>
      </c>
      <c r="Q427" s="362" t="s">
        <v>90</v>
      </c>
      <c r="R427" s="362"/>
      <c r="S427" s="361"/>
      <c r="T427" s="362"/>
      <c r="U427" s="362"/>
      <c r="V427" s="362" t="s">
        <v>711</v>
      </c>
      <c r="W427" s="362"/>
      <c r="X427" s="362"/>
      <c r="Y427" s="362" t="s">
        <v>45</v>
      </c>
      <c r="Z427" s="362" t="s">
        <v>181</v>
      </c>
      <c r="AA427" s="366">
        <v>45777</v>
      </c>
      <c r="AB427" s="367" t="s">
        <v>1436</v>
      </c>
      <c r="AC427" s="362"/>
      <c r="AD427" s="362"/>
      <c r="AE427" s="362"/>
      <c r="AF427" s="362"/>
      <c r="AG427" s="362"/>
      <c r="AH427" s="362"/>
      <c r="AI427" s="362" t="str">
        <f t="shared" si="6"/>
        <v>472GPON</v>
      </c>
      <c r="AJ427" s="362" t="str">
        <f>VLOOKUP(AI427,Table1[[#All],[CONCAT]:[Tfiber]],2,FALSE)</f>
        <v>GPON</v>
      </c>
      <c r="AK427" s="362" t="s">
        <v>39</v>
      </c>
      <c r="AL427" s="362"/>
      <c r="AM427" s="362"/>
      <c r="AN427" s="362"/>
      <c r="AO427" s="368">
        <v>45777</v>
      </c>
      <c r="AP427" s="361" t="s">
        <v>1436</v>
      </c>
      <c r="AR427">
        <v>1</v>
      </c>
    </row>
    <row r="428" spans="2:44" ht="15" customHeight="1" x14ac:dyDescent="0.35">
      <c r="B428" s="362">
        <v>426</v>
      </c>
      <c r="C428" s="362">
        <v>427</v>
      </c>
      <c r="D428" s="362">
        <v>472</v>
      </c>
      <c r="E428" s="362" t="s">
        <v>172</v>
      </c>
      <c r="F428" s="362"/>
      <c r="G428" s="362"/>
      <c r="H428" s="362"/>
      <c r="I428" s="362" t="s">
        <v>26</v>
      </c>
      <c r="J428" s="362" t="s">
        <v>105</v>
      </c>
      <c r="K428" s="361" t="s">
        <v>1472</v>
      </c>
      <c r="L428" s="362"/>
      <c r="M428" s="362" t="s">
        <v>90</v>
      </c>
      <c r="N428" s="362" t="s">
        <v>180</v>
      </c>
      <c r="O428" s="362"/>
      <c r="P428" s="362" t="s">
        <v>90</v>
      </c>
      <c r="Q428" s="362" t="s">
        <v>90</v>
      </c>
      <c r="R428" s="362"/>
      <c r="S428" s="361"/>
      <c r="T428" s="362"/>
      <c r="U428" s="362"/>
      <c r="V428" s="362" t="s">
        <v>711</v>
      </c>
      <c r="W428" s="362"/>
      <c r="X428" s="362"/>
      <c r="Y428" s="362" t="s">
        <v>45</v>
      </c>
      <c r="Z428" s="362" t="s">
        <v>181</v>
      </c>
      <c r="AA428" s="366">
        <v>45777</v>
      </c>
      <c r="AB428" s="367" t="s">
        <v>1473</v>
      </c>
      <c r="AC428" s="362"/>
      <c r="AD428" s="362"/>
      <c r="AE428" s="362"/>
      <c r="AF428" s="362"/>
      <c r="AG428" s="362"/>
      <c r="AH428" s="362"/>
      <c r="AI428" s="362" t="str">
        <f t="shared" si="6"/>
        <v>472GPON</v>
      </c>
      <c r="AJ428" s="362" t="str">
        <f>VLOOKUP(AI428,Table1[[#All],[CONCAT]:[Tfiber]],2,FALSE)</f>
        <v>GPON</v>
      </c>
      <c r="AK428" s="362" t="s">
        <v>39</v>
      </c>
      <c r="AL428" s="362"/>
      <c r="AM428" s="362"/>
      <c r="AN428" s="362"/>
      <c r="AO428" s="368">
        <v>45777</v>
      </c>
      <c r="AP428" s="361" t="s">
        <v>1473</v>
      </c>
      <c r="AR428">
        <v>1</v>
      </c>
    </row>
    <row r="429" spans="2:44" ht="15" customHeight="1" x14ac:dyDescent="0.35">
      <c r="B429" s="362">
        <v>427</v>
      </c>
      <c r="C429" s="362">
        <v>428</v>
      </c>
      <c r="D429" s="362">
        <v>472</v>
      </c>
      <c r="E429" s="362" t="s">
        <v>172</v>
      </c>
      <c r="F429" s="362"/>
      <c r="G429" s="362"/>
      <c r="H429" s="362"/>
      <c r="I429" s="362" t="s">
        <v>26</v>
      </c>
      <c r="J429" s="362" t="s">
        <v>105</v>
      </c>
      <c r="K429" s="361" t="s">
        <v>1474</v>
      </c>
      <c r="L429" s="362"/>
      <c r="M429" s="362" t="s">
        <v>90</v>
      </c>
      <c r="N429" s="362" t="s">
        <v>180</v>
      </c>
      <c r="O429" s="362"/>
      <c r="P429" s="362" t="s">
        <v>90</v>
      </c>
      <c r="Q429" s="362" t="s">
        <v>90</v>
      </c>
      <c r="R429" s="362"/>
      <c r="S429" s="361"/>
      <c r="T429" s="362"/>
      <c r="U429" s="362"/>
      <c r="V429" s="362" t="s">
        <v>711</v>
      </c>
      <c r="W429" s="362"/>
      <c r="X429" s="362"/>
      <c r="Y429" s="362" t="s">
        <v>45</v>
      </c>
      <c r="Z429" s="362" t="s">
        <v>181</v>
      </c>
      <c r="AA429" s="366">
        <v>45777</v>
      </c>
      <c r="AB429" s="367" t="s">
        <v>731</v>
      </c>
      <c r="AC429" s="362"/>
      <c r="AD429" s="362"/>
      <c r="AE429" s="362"/>
      <c r="AF429" s="362"/>
      <c r="AG429" s="362"/>
      <c r="AH429" s="362"/>
      <c r="AI429" s="362" t="str">
        <f t="shared" si="6"/>
        <v>472GPON</v>
      </c>
      <c r="AJ429" s="362" t="str">
        <f>VLOOKUP(AI429,Table1[[#All],[CONCAT]:[Tfiber]],2,FALSE)</f>
        <v>GPON</v>
      </c>
      <c r="AK429" s="362" t="s">
        <v>39</v>
      </c>
      <c r="AL429" s="362"/>
      <c r="AM429" s="362"/>
      <c r="AN429" s="362"/>
      <c r="AO429" s="368">
        <v>45777</v>
      </c>
      <c r="AP429" s="361" t="s">
        <v>731</v>
      </c>
      <c r="AR429">
        <v>1</v>
      </c>
    </row>
    <row r="430" spans="2:44" ht="15" customHeight="1" x14ac:dyDescent="0.35">
      <c r="B430" s="362">
        <v>428</v>
      </c>
      <c r="C430" s="362">
        <v>429</v>
      </c>
      <c r="D430" s="362">
        <v>472</v>
      </c>
      <c r="E430" s="362" t="s">
        <v>172</v>
      </c>
      <c r="F430" s="362"/>
      <c r="G430" s="362"/>
      <c r="H430" s="362"/>
      <c r="I430" s="362" t="s">
        <v>26</v>
      </c>
      <c r="J430" s="362" t="s">
        <v>105</v>
      </c>
      <c r="K430" s="361" t="s">
        <v>1475</v>
      </c>
      <c r="L430" s="362"/>
      <c r="M430" s="362" t="s">
        <v>90</v>
      </c>
      <c r="N430" s="362" t="s">
        <v>180</v>
      </c>
      <c r="O430" s="362"/>
      <c r="P430" s="362" t="s">
        <v>90</v>
      </c>
      <c r="Q430" s="362" t="s">
        <v>90</v>
      </c>
      <c r="R430" s="362"/>
      <c r="S430" s="361"/>
      <c r="T430" s="362"/>
      <c r="U430" s="362"/>
      <c r="V430" s="362" t="s">
        <v>711</v>
      </c>
      <c r="W430" s="362"/>
      <c r="X430" s="362"/>
      <c r="Y430" s="362" t="s">
        <v>45</v>
      </c>
      <c r="Z430" s="362" t="s">
        <v>181</v>
      </c>
      <c r="AA430" s="366">
        <v>45777</v>
      </c>
      <c r="AB430" s="367" t="s">
        <v>1476</v>
      </c>
      <c r="AC430" s="362"/>
      <c r="AD430" s="362"/>
      <c r="AE430" s="362"/>
      <c r="AF430" s="362"/>
      <c r="AG430" s="362"/>
      <c r="AH430" s="362"/>
      <c r="AI430" s="362" t="str">
        <f t="shared" si="6"/>
        <v>472GPON</v>
      </c>
      <c r="AJ430" s="362" t="str">
        <f>VLOOKUP(AI430,Table1[[#All],[CONCAT]:[Tfiber]],2,FALSE)</f>
        <v>GPON</v>
      </c>
      <c r="AK430" s="362" t="s">
        <v>39</v>
      </c>
      <c r="AL430" s="362"/>
      <c r="AM430" s="362"/>
      <c r="AN430" s="362"/>
      <c r="AO430" s="368">
        <v>45777</v>
      </c>
      <c r="AP430" s="361" t="s">
        <v>1476</v>
      </c>
      <c r="AR430">
        <v>1</v>
      </c>
    </row>
    <row r="431" spans="2:44" ht="15" hidden="1" customHeight="1" x14ac:dyDescent="0.35">
      <c r="B431" s="362">
        <v>429</v>
      </c>
      <c r="C431" s="362">
        <v>430</v>
      </c>
      <c r="D431" s="362">
        <v>472</v>
      </c>
      <c r="E431" s="362" t="s">
        <v>172</v>
      </c>
      <c r="F431" s="362"/>
      <c r="G431" s="362"/>
      <c r="H431" s="362"/>
      <c r="I431" s="362" t="s">
        <v>26</v>
      </c>
      <c r="J431" s="362" t="s">
        <v>105</v>
      </c>
      <c r="K431" s="361" t="s">
        <v>1477</v>
      </c>
      <c r="L431" s="362"/>
      <c r="M431" s="362" t="s">
        <v>90</v>
      </c>
      <c r="N431" s="362" t="s">
        <v>9</v>
      </c>
      <c r="O431" s="362"/>
      <c r="P431" s="362" t="s">
        <v>90</v>
      </c>
      <c r="Q431" s="362" t="s">
        <v>90</v>
      </c>
      <c r="R431" s="362"/>
      <c r="S431" s="361"/>
      <c r="T431" s="362"/>
      <c r="U431" s="362"/>
      <c r="V431" s="362" t="s">
        <v>711</v>
      </c>
      <c r="W431" s="362"/>
      <c r="X431" s="362"/>
      <c r="Y431" s="362" t="s">
        <v>45</v>
      </c>
      <c r="Z431" s="362" t="s">
        <v>181</v>
      </c>
      <c r="AA431" s="366">
        <v>45843</v>
      </c>
      <c r="AB431" s="367" t="s">
        <v>1478</v>
      </c>
      <c r="AC431" s="362"/>
      <c r="AD431" s="362"/>
      <c r="AE431" s="362"/>
      <c r="AF431" s="362"/>
      <c r="AG431" s="362"/>
      <c r="AH431" s="362"/>
      <c r="AI431" s="362" t="str">
        <f t="shared" si="6"/>
        <v>472GPON</v>
      </c>
      <c r="AJ431" s="362" t="str">
        <f>VLOOKUP(AI431,Table1[[#All],[CONCAT]:[Tfiber]],2,FALSE)</f>
        <v>GPON</v>
      </c>
      <c r="AK431" s="362" t="s">
        <v>39</v>
      </c>
      <c r="AL431" s="362"/>
      <c r="AM431" s="362"/>
      <c r="AN431" s="362"/>
      <c r="AO431" s="368">
        <v>45843</v>
      </c>
      <c r="AP431" s="361" t="s">
        <v>1478</v>
      </c>
      <c r="AR431">
        <v>1</v>
      </c>
    </row>
    <row r="432" spans="2:44" ht="15" customHeight="1" x14ac:dyDescent="0.35">
      <c r="B432" s="362">
        <v>430</v>
      </c>
      <c r="C432" s="362">
        <v>431</v>
      </c>
      <c r="D432" s="362">
        <v>472</v>
      </c>
      <c r="E432" s="362" t="s">
        <v>172</v>
      </c>
      <c r="F432" s="362"/>
      <c r="G432" s="362"/>
      <c r="H432" s="362"/>
      <c r="I432" s="362" t="s">
        <v>26</v>
      </c>
      <c r="J432" s="362" t="s">
        <v>105</v>
      </c>
      <c r="K432" s="361" t="s">
        <v>1479</v>
      </c>
      <c r="L432" s="362"/>
      <c r="M432" s="362" t="s">
        <v>90</v>
      </c>
      <c r="N432" s="362" t="s">
        <v>180</v>
      </c>
      <c r="O432" s="362"/>
      <c r="P432" s="362" t="s">
        <v>90</v>
      </c>
      <c r="Q432" s="362" t="s">
        <v>90</v>
      </c>
      <c r="R432" s="362"/>
      <c r="S432" s="361"/>
      <c r="T432" s="362"/>
      <c r="U432" s="362"/>
      <c r="V432" s="362" t="s">
        <v>711</v>
      </c>
      <c r="W432" s="362"/>
      <c r="X432" s="362"/>
      <c r="Y432" s="362" t="s">
        <v>45</v>
      </c>
      <c r="Z432" s="362" t="s">
        <v>181</v>
      </c>
      <c r="AA432" s="366">
        <v>45777</v>
      </c>
      <c r="AB432" s="367" t="s">
        <v>1480</v>
      </c>
      <c r="AC432" s="362"/>
      <c r="AD432" s="362"/>
      <c r="AE432" s="362"/>
      <c r="AF432" s="362"/>
      <c r="AG432" s="362"/>
      <c r="AH432" s="362"/>
      <c r="AI432" s="362" t="str">
        <f t="shared" si="6"/>
        <v>472GPON</v>
      </c>
      <c r="AJ432" s="362" t="str">
        <f>VLOOKUP(AI432,Table1[[#All],[CONCAT]:[Tfiber]],2,FALSE)</f>
        <v>GPON</v>
      </c>
      <c r="AK432" s="362" t="s">
        <v>39</v>
      </c>
      <c r="AL432" s="362"/>
      <c r="AM432" s="362"/>
      <c r="AN432" s="362"/>
      <c r="AO432" s="368">
        <v>45777</v>
      </c>
      <c r="AP432" s="361" t="s">
        <v>1480</v>
      </c>
      <c r="AR432">
        <v>1</v>
      </c>
    </row>
    <row r="433" spans="2:44" ht="15" hidden="1" customHeight="1" x14ac:dyDescent="0.35">
      <c r="B433" s="362">
        <v>431</v>
      </c>
      <c r="C433" s="362">
        <v>432</v>
      </c>
      <c r="D433" s="362">
        <v>472</v>
      </c>
      <c r="E433" s="362" t="s">
        <v>172</v>
      </c>
      <c r="F433" s="362"/>
      <c r="G433" s="362"/>
      <c r="H433" s="362"/>
      <c r="I433" s="362" t="s">
        <v>26</v>
      </c>
      <c r="J433" s="362" t="s">
        <v>105</v>
      </c>
      <c r="K433" s="361" t="s">
        <v>1481</v>
      </c>
      <c r="L433" s="361" t="s">
        <v>1482</v>
      </c>
      <c r="M433" s="362" t="s">
        <v>90</v>
      </c>
      <c r="N433" s="362" t="s">
        <v>9</v>
      </c>
      <c r="O433" s="362"/>
      <c r="P433" s="362" t="s">
        <v>725</v>
      </c>
      <c r="Q433" s="362" t="s">
        <v>1483</v>
      </c>
      <c r="R433" s="362"/>
      <c r="S433" s="361" t="s">
        <v>1484</v>
      </c>
      <c r="T433" s="362" t="s">
        <v>105</v>
      </c>
      <c r="U433" s="362" t="s">
        <v>1434</v>
      </c>
      <c r="V433" s="362" t="s">
        <v>711</v>
      </c>
      <c r="W433" s="362"/>
      <c r="X433" s="362" t="s">
        <v>9</v>
      </c>
      <c r="Y433" s="362" t="s">
        <v>50</v>
      </c>
      <c r="Z433" s="362" t="s">
        <v>90</v>
      </c>
      <c r="AA433" s="366" t="s">
        <v>90</v>
      </c>
      <c r="AB433" s="362" t="s">
        <v>90</v>
      </c>
      <c r="AC433" s="362"/>
      <c r="AD433" s="362"/>
      <c r="AE433" s="362"/>
      <c r="AF433" s="362"/>
      <c r="AG433" s="362"/>
      <c r="AH433" s="362"/>
      <c r="AI433" s="362" t="str">
        <f t="shared" si="6"/>
        <v>472GPON</v>
      </c>
      <c r="AJ433" s="362" t="str">
        <f>VLOOKUP(AI433,Table1[[#All],[CONCAT]:[Tfiber]],2,FALSE)</f>
        <v>GPON</v>
      </c>
      <c r="AK433" s="362" t="s">
        <v>40</v>
      </c>
      <c r="AL433" s="362"/>
      <c r="AM433" s="362"/>
      <c r="AN433" s="362"/>
      <c r="AO433" s="362"/>
      <c r="AP433" s="361"/>
      <c r="AR433">
        <v>1</v>
      </c>
    </row>
    <row r="434" spans="2:44" ht="15" hidden="1" customHeight="1" x14ac:dyDescent="0.35">
      <c r="B434" s="362">
        <v>432</v>
      </c>
      <c r="C434" s="362">
        <v>433</v>
      </c>
      <c r="D434" s="362">
        <v>472</v>
      </c>
      <c r="E434" s="362" t="s">
        <v>172</v>
      </c>
      <c r="F434" s="362"/>
      <c r="G434" s="362"/>
      <c r="H434" s="362"/>
      <c r="I434" s="362" t="s">
        <v>26</v>
      </c>
      <c r="J434" s="362" t="s">
        <v>105</v>
      </c>
      <c r="K434" s="361" t="s">
        <v>1485</v>
      </c>
      <c r="L434" s="362"/>
      <c r="M434" s="362" t="s">
        <v>90</v>
      </c>
      <c r="N434" s="362" t="s">
        <v>9</v>
      </c>
      <c r="O434" s="362"/>
      <c r="P434" s="362" t="s">
        <v>725</v>
      </c>
      <c r="Q434" s="362" t="s">
        <v>772</v>
      </c>
      <c r="R434" s="362"/>
      <c r="S434" s="361" t="s">
        <v>1486</v>
      </c>
      <c r="T434" s="362" t="s">
        <v>113</v>
      </c>
      <c r="U434" s="362"/>
      <c r="V434" s="362" t="s">
        <v>711</v>
      </c>
      <c r="W434" s="362"/>
      <c r="X434" s="362" t="s">
        <v>9</v>
      </c>
      <c r="Y434" s="362" t="s">
        <v>46</v>
      </c>
      <c r="Z434" s="362" t="s">
        <v>90</v>
      </c>
      <c r="AA434" s="366" t="s">
        <v>90</v>
      </c>
      <c r="AB434" s="362" t="s">
        <v>90</v>
      </c>
      <c r="AC434" s="362"/>
      <c r="AD434" s="362"/>
      <c r="AE434" s="362"/>
      <c r="AF434" s="362"/>
      <c r="AG434" s="362"/>
      <c r="AH434" s="362"/>
      <c r="AI434" s="362" t="str">
        <f t="shared" si="6"/>
        <v>472GPON</v>
      </c>
      <c r="AJ434" s="362" t="str">
        <f>VLOOKUP(AI434,Table1[[#All],[CONCAT]:[Tfiber]],2,FALSE)</f>
        <v>GPON</v>
      </c>
      <c r="AK434" s="362" t="s">
        <v>40</v>
      </c>
      <c r="AL434" s="362"/>
      <c r="AM434" s="362"/>
      <c r="AN434" s="362"/>
      <c r="AO434" s="362"/>
      <c r="AP434" s="361"/>
      <c r="AR434">
        <v>1</v>
      </c>
    </row>
    <row r="435" spans="2:44" ht="15" customHeight="1" x14ac:dyDescent="0.35">
      <c r="B435" s="362">
        <v>433</v>
      </c>
      <c r="C435" s="362">
        <v>434</v>
      </c>
      <c r="D435" s="362">
        <v>472</v>
      </c>
      <c r="E435" s="362" t="s">
        <v>172</v>
      </c>
      <c r="F435" s="362"/>
      <c r="G435" s="362"/>
      <c r="H435" s="362"/>
      <c r="I435" s="362" t="s">
        <v>26</v>
      </c>
      <c r="J435" s="362" t="s">
        <v>105</v>
      </c>
      <c r="K435" s="361" t="s">
        <v>1487</v>
      </c>
      <c r="L435" s="362"/>
      <c r="M435" s="362" t="s">
        <v>90</v>
      </c>
      <c r="N435" s="362" t="s">
        <v>180</v>
      </c>
      <c r="O435" s="362"/>
      <c r="P435" s="362" t="s">
        <v>90</v>
      </c>
      <c r="Q435" s="362" t="s">
        <v>90</v>
      </c>
      <c r="R435" s="362"/>
      <c r="S435" s="361"/>
      <c r="T435" s="362"/>
      <c r="U435" s="362"/>
      <c r="V435" s="362" t="s">
        <v>711</v>
      </c>
      <c r="W435" s="362"/>
      <c r="X435" s="362"/>
      <c r="Y435" s="362" t="s">
        <v>45</v>
      </c>
      <c r="Z435" s="362" t="s">
        <v>181</v>
      </c>
      <c r="AA435" s="366">
        <v>45777</v>
      </c>
      <c r="AB435" s="367" t="s">
        <v>1488</v>
      </c>
      <c r="AC435" s="362"/>
      <c r="AD435" s="362"/>
      <c r="AE435" s="362"/>
      <c r="AF435" s="362"/>
      <c r="AG435" s="362"/>
      <c r="AH435" s="362"/>
      <c r="AI435" s="362" t="str">
        <f t="shared" si="6"/>
        <v>472GPON</v>
      </c>
      <c r="AJ435" s="362" t="str">
        <f>VLOOKUP(AI435,Table1[[#All],[CONCAT]:[Tfiber]],2,FALSE)</f>
        <v>GPON</v>
      </c>
      <c r="AK435" s="362" t="s">
        <v>39</v>
      </c>
      <c r="AL435" s="362"/>
      <c r="AM435" s="362"/>
      <c r="AN435" s="362"/>
      <c r="AO435" s="368">
        <v>45777</v>
      </c>
      <c r="AP435" s="361" t="s">
        <v>1488</v>
      </c>
      <c r="AR435">
        <v>1</v>
      </c>
    </row>
    <row r="436" spans="2:44" ht="15" customHeight="1" x14ac:dyDescent="0.35">
      <c r="B436" s="362">
        <v>434</v>
      </c>
      <c r="C436" s="362">
        <v>435</v>
      </c>
      <c r="D436" s="362">
        <v>472</v>
      </c>
      <c r="E436" s="362" t="s">
        <v>172</v>
      </c>
      <c r="F436" s="362"/>
      <c r="G436" s="362"/>
      <c r="H436" s="362"/>
      <c r="I436" s="362" t="s">
        <v>26</v>
      </c>
      <c r="J436" s="362" t="s">
        <v>105</v>
      </c>
      <c r="K436" s="361" t="s">
        <v>1489</v>
      </c>
      <c r="L436" s="362"/>
      <c r="M436" s="362" t="s">
        <v>90</v>
      </c>
      <c r="N436" s="362" t="s">
        <v>180</v>
      </c>
      <c r="O436" s="362"/>
      <c r="P436" s="362" t="s">
        <v>90</v>
      </c>
      <c r="Q436" s="362" t="s">
        <v>90</v>
      </c>
      <c r="R436" s="362"/>
      <c r="S436" s="361"/>
      <c r="T436" s="362"/>
      <c r="U436" s="362"/>
      <c r="V436" s="362" t="s">
        <v>711</v>
      </c>
      <c r="W436" s="362"/>
      <c r="X436" s="362"/>
      <c r="Y436" s="362" t="s">
        <v>45</v>
      </c>
      <c r="Z436" s="362" t="s">
        <v>181</v>
      </c>
      <c r="AA436" s="366">
        <v>45777</v>
      </c>
      <c r="AB436" s="367" t="s">
        <v>731</v>
      </c>
      <c r="AC436" s="362"/>
      <c r="AD436" s="362"/>
      <c r="AE436" s="362"/>
      <c r="AF436" s="362"/>
      <c r="AG436" s="362"/>
      <c r="AH436" s="362"/>
      <c r="AI436" s="362" t="str">
        <f t="shared" si="6"/>
        <v>472GPON</v>
      </c>
      <c r="AJ436" s="362" t="str">
        <f>VLOOKUP(AI436,Table1[[#All],[CONCAT]:[Tfiber]],2,FALSE)</f>
        <v>GPON</v>
      </c>
      <c r="AK436" s="362" t="s">
        <v>39</v>
      </c>
      <c r="AL436" s="362"/>
      <c r="AM436" s="362"/>
      <c r="AN436" s="362"/>
      <c r="AO436" s="368">
        <v>45777</v>
      </c>
      <c r="AP436" s="361" t="s">
        <v>731</v>
      </c>
      <c r="AR436">
        <v>1</v>
      </c>
    </row>
    <row r="437" spans="2:44" ht="15" customHeight="1" x14ac:dyDescent="0.35">
      <c r="B437" s="362">
        <v>435</v>
      </c>
      <c r="C437" s="362">
        <v>436</v>
      </c>
      <c r="D437" s="362">
        <v>472</v>
      </c>
      <c r="E437" s="362" t="s">
        <v>172</v>
      </c>
      <c r="F437" s="362"/>
      <c r="G437" s="362"/>
      <c r="H437" s="362"/>
      <c r="I437" s="362" t="s">
        <v>26</v>
      </c>
      <c r="J437" s="362" t="s">
        <v>105</v>
      </c>
      <c r="K437" s="361" t="s">
        <v>1490</v>
      </c>
      <c r="L437" s="362"/>
      <c r="M437" s="362" t="s">
        <v>90</v>
      </c>
      <c r="N437" s="362" t="s">
        <v>180</v>
      </c>
      <c r="O437" s="362"/>
      <c r="P437" s="362" t="s">
        <v>90</v>
      </c>
      <c r="Q437" s="362" t="s">
        <v>90</v>
      </c>
      <c r="R437" s="362"/>
      <c r="S437" s="361"/>
      <c r="T437" s="362"/>
      <c r="U437" s="362"/>
      <c r="V437" s="362" t="s">
        <v>711</v>
      </c>
      <c r="W437" s="362"/>
      <c r="X437" s="362"/>
      <c r="Y437" s="362" t="s">
        <v>45</v>
      </c>
      <c r="Z437" s="362" t="s">
        <v>181</v>
      </c>
      <c r="AA437" s="366">
        <v>45777</v>
      </c>
      <c r="AB437" s="367" t="s">
        <v>731</v>
      </c>
      <c r="AC437" s="362"/>
      <c r="AD437" s="362"/>
      <c r="AE437" s="362"/>
      <c r="AF437" s="362"/>
      <c r="AG437" s="362"/>
      <c r="AH437" s="362"/>
      <c r="AI437" s="362" t="str">
        <f t="shared" si="6"/>
        <v>472GPON</v>
      </c>
      <c r="AJ437" s="362" t="str">
        <f>VLOOKUP(AI437,Table1[[#All],[CONCAT]:[Tfiber]],2,FALSE)</f>
        <v>GPON</v>
      </c>
      <c r="AK437" s="362" t="s">
        <v>39</v>
      </c>
      <c r="AL437" s="362"/>
      <c r="AM437" s="362"/>
      <c r="AN437" s="362"/>
      <c r="AO437" s="368">
        <v>45777</v>
      </c>
      <c r="AP437" s="361" t="s">
        <v>731</v>
      </c>
      <c r="AR437">
        <v>1</v>
      </c>
    </row>
    <row r="438" spans="2:44" ht="15" hidden="1" customHeight="1" x14ac:dyDescent="0.35">
      <c r="B438" s="362">
        <v>436</v>
      </c>
      <c r="C438" s="362">
        <v>437</v>
      </c>
      <c r="D438" s="362">
        <v>472</v>
      </c>
      <c r="E438" s="362" t="s">
        <v>172</v>
      </c>
      <c r="F438" s="362"/>
      <c r="G438" s="362"/>
      <c r="H438" s="362"/>
      <c r="I438" s="362" t="s">
        <v>26</v>
      </c>
      <c r="J438" s="362" t="s">
        <v>105</v>
      </c>
      <c r="K438" s="361" t="s">
        <v>1491</v>
      </c>
      <c r="L438" s="362"/>
      <c r="M438" s="362" t="s">
        <v>90</v>
      </c>
      <c r="N438" s="362" t="s">
        <v>9</v>
      </c>
      <c r="O438" s="362"/>
      <c r="P438" s="362" t="s">
        <v>90</v>
      </c>
      <c r="Q438" s="362" t="s">
        <v>90</v>
      </c>
      <c r="R438" s="362"/>
      <c r="S438" s="361"/>
      <c r="T438" s="362"/>
      <c r="U438" s="362"/>
      <c r="V438" s="362" t="s">
        <v>711</v>
      </c>
      <c r="W438" s="362"/>
      <c r="X438" s="362"/>
      <c r="Y438" s="362" t="s">
        <v>45</v>
      </c>
      <c r="Z438" s="362" t="s">
        <v>1454</v>
      </c>
      <c r="AA438" s="366">
        <v>45869</v>
      </c>
      <c r="AB438" s="367" t="s">
        <v>1492</v>
      </c>
      <c r="AC438" s="362"/>
      <c r="AD438" s="362"/>
      <c r="AE438" s="362"/>
      <c r="AF438" s="362"/>
      <c r="AG438" s="362"/>
      <c r="AH438" s="362"/>
      <c r="AI438" s="362" t="str">
        <f t="shared" si="6"/>
        <v>472GPON</v>
      </c>
      <c r="AJ438" s="362" t="str">
        <f>VLOOKUP(AI438,Table1[[#All],[CONCAT]:[Tfiber]],2,FALSE)</f>
        <v>GPON</v>
      </c>
      <c r="AK438" s="362" t="s">
        <v>39</v>
      </c>
      <c r="AL438" s="362"/>
      <c r="AM438" s="362"/>
      <c r="AN438" s="362"/>
      <c r="AO438" s="368">
        <v>45869</v>
      </c>
      <c r="AP438" s="361" t="s">
        <v>1492</v>
      </c>
      <c r="AR438">
        <v>1</v>
      </c>
    </row>
    <row r="439" spans="2:44" ht="15" customHeight="1" x14ac:dyDescent="0.35">
      <c r="B439" s="362">
        <v>437</v>
      </c>
      <c r="C439" s="362">
        <v>438</v>
      </c>
      <c r="D439" s="362">
        <v>472</v>
      </c>
      <c r="E439" s="362" t="s">
        <v>172</v>
      </c>
      <c r="F439" s="362"/>
      <c r="G439" s="362"/>
      <c r="H439" s="362"/>
      <c r="I439" s="362" t="s">
        <v>26</v>
      </c>
      <c r="J439" s="362" t="s">
        <v>105</v>
      </c>
      <c r="K439" s="361" t="s">
        <v>1493</v>
      </c>
      <c r="L439" s="362"/>
      <c r="M439" s="362" t="s">
        <v>90</v>
      </c>
      <c r="N439" s="362" t="s">
        <v>180</v>
      </c>
      <c r="O439" s="362"/>
      <c r="P439" s="362" t="s">
        <v>90</v>
      </c>
      <c r="Q439" s="362" t="s">
        <v>90</v>
      </c>
      <c r="R439" s="362"/>
      <c r="S439" s="361"/>
      <c r="T439" s="362"/>
      <c r="U439" s="362"/>
      <c r="V439" s="362" t="s">
        <v>711</v>
      </c>
      <c r="W439" s="362"/>
      <c r="X439" s="362"/>
      <c r="Y439" s="362" t="s">
        <v>45</v>
      </c>
      <c r="Z439" s="362" t="s">
        <v>181</v>
      </c>
      <c r="AA439" s="366">
        <v>45777</v>
      </c>
      <c r="AB439" s="367" t="s">
        <v>731</v>
      </c>
      <c r="AC439" s="362"/>
      <c r="AD439" s="362"/>
      <c r="AE439" s="362"/>
      <c r="AF439" s="362"/>
      <c r="AG439" s="362"/>
      <c r="AH439" s="362"/>
      <c r="AI439" s="362" t="str">
        <f t="shared" si="6"/>
        <v>472GPON</v>
      </c>
      <c r="AJ439" s="362" t="str">
        <f>VLOOKUP(AI439,Table1[[#All],[CONCAT]:[Tfiber]],2,FALSE)</f>
        <v>GPON</v>
      </c>
      <c r="AK439" s="362" t="s">
        <v>39</v>
      </c>
      <c r="AL439" s="362"/>
      <c r="AM439" s="362"/>
      <c r="AN439" s="362"/>
      <c r="AO439" s="368">
        <v>45777</v>
      </c>
      <c r="AP439" s="361" t="s">
        <v>731</v>
      </c>
      <c r="AR439">
        <v>1</v>
      </c>
    </row>
    <row r="440" spans="2:44" ht="15" customHeight="1" x14ac:dyDescent="0.35">
      <c r="B440" s="362">
        <v>438</v>
      </c>
      <c r="C440" s="362">
        <v>439</v>
      </c>
      <c r="D440" s="362">
        <v>472</v>
      </c>
      <c r="E440" s="362" t="s">
        <v>172</v>
      </c>
      <c r="F440" s="362"/>
      <c r="G440" s="362"/>
      <c r="H440" s="362"/>
      <c r="I440" s="362" t="s">
        <v>26</v>
      </c>
      <c r="J440" s="362" t="s">
        <v>105</v>
      </c>
      <c r="K440" s="361" t="s">
        <v>1494</v>
      </c>
      <c r="L440" s="362"/>
      <c r="M440" s="362" t="s">
        <v>90</v>
      </c>
      <c r="N440" s="362" t="s">
        <v>180</v>
      </c>
      <c r="O440" s="362"/>
      <c r="P440" s="362" t="s">
        <v>90</v>
      </c>
      <c r="Q440" s="362" t="s">
        <v>90</v>
      </c>
      <c r="R440" s="362"/>
      <c r="S440" s="361"/>
      <c r="T440" s="362"/>
      <c r="U440" s="362"/>
      <c r="V440" s="362" t="s">
        <v>711</v>
      </c>
      <c r="W440" s="362"/>
      <c r="X440" s="362"/>
      <c r="Y440" s="362" t="s">
        <v>45</v>
      </c>
      <c r="Z440" s="362" t="s">
        <v>181</v>
      </c>
      <c r="AA440" s="366">
        <v>45777</v>
      </c>
      <c r="AB440" s="367" t="s">
        <v>731</v>
      </c>
      <c r="AC440" s="362"/>
      <c r="AD440" s="362"/>
      <c r="AE440" s="362"/>
      <c r="AF440" s="362"/>
      <c r="AG440" s="362"/>
      <c r="AH440" s="362"/>
      <c r="AI440" s="362" t="str">
        <f t="shared" si="6"/>
        <v>472GPON</v>
      </c>
      <c r="AJ440" s="362" t="str">
        <f>VLOOKUP(AI440,Table1[[#All],[CONCAT]:[Tfiber]],2,FALSE)</f>
        <v>GPON</v>
      </c>
      <c r="AK440" s="362" t="s">
        <v>39</v>
      </c>
      <c r="AL440" s="362"/>
      <c r="AM440" s="362"/>
      <c r="AN440" s="362"/>
      <c r="AO440" s="368">
        <v>45777</v>
      </c>
      <c r="AP440" s="361" t="s">
        <v>731</v>
      </c>
      <c r="AR440">
        <v>1</v>
      </c>
    </row>
    <row r="441" spans="2:44" ht="15" customHeight="1" x14ac:dyDescent="0.35">
      <c r="B441" s="362">
        <v>439</v>
      </c>
      <c r="C441" s="362">
        <v>440</v>
      </c>
      <c r="D441" s="362">
        <v>472</v>
      </c>
      <c r="E441" s="362" t="s">
        <v>172</v>
      </c>
      <c r="F441" s="362"/>
      <c r="G441" s="362"/>
      <c r="H441" s="362"/>
      <c r="I441" s="362" t="s">
        <v>26</v>
      </c>
      <c r="J441" s="362" t="s">
        <v>105</v>
      </c>
      <c r="K441" s="361" t="s">
        <v>1495</v>
      </c>
      <c r="L441" s="362"/>
      <c r="M441" s="362" t="s">
        <v>90</v>
      </c>
      <c r="N441" s="362" t="s">
        <v>180</v>
      </c>
      <c r="O441" s="362"/>
      <c r="P441" s="362" t="s">
        <v>90</v>
      </c>
      <c r="Q441" s="362" t="s">
        <v>90</v>
      </c>
      <c r="R441" s="362"/>
      <c r="S441" s="361"/>
      <c r="T441" s="362"/>
      <c r="U441" s="362"/>
      <c r="V441" s="362" t="s">
        <v>711</v>
      </c>
      <c r="W441" s="362"/>
      <c r="X441" s="362"/>
      <c r="Y441" s="362" t="s">
        <v>45</v>
      </c>
      <c r="Z441" s="362" t="s">
        <v>181</v>
      </c>
      <c r="AA441" s="366">
        <v>45777</v>
      </c>
      <c r="AB441" s="367" t="s">
        <v>1496</v>
      </c>
      <c r="AC441" s="362"/>
      <c r="AD441" s="362"/>
      <c r="AE441" s="362"/>
      <c r="AF441" s="362"/>
      <c r="AG441" s="362"/>
      <c r="AH441" s="362"/>
      <c r="AI441" s="362" t="str">
        <f t="shared" si="6"/>
        <v>472GPON</v>
      </c>
      <c r="AJ441" s="362" t="str">
        <f>VLOOKUP(AI441,Table1[[#All],[CONCAT]:[Tfiber]],2,FALSE)</f>
        <v>GPON</v>
      </c>
      <c r="AK441" s="362" t="s">
        <v>39</v>
      </c>
      <c r="AL441" s="362"/>
      <c r="AM441" s="362"/>
      <c r="AN441" s="362"/>
      <c r="AO441" s="368">
        <v>45777</v>
      </c>
      <c r="AP441" s="361" t="s">
        <v>1496</v>
      </c>
      <c r="AR441">
        <v>1</v>
      </c>
    </row>
    <row r="442" spans="2:44" ht="15" customHeight="1" x14ac:dyDescent="0.35">
      <c r="B442" s="362">
        <v>440</v>
      </c>
      <c r="C442" s="362">
        <v>441</v>
      </c>
      <c r="D442" s="362">
        <v>472</v>
      </c>
      <c r="E442" s="362" t="s">
        <v>172</v>
      </c>
      <c r="F442" s="362"/>
      <c r="G442" s="362"/>
      <c r="H442" s="362"/>
      <c r="I442" s="362" t="s">
        <v>26</v>
      </c>
      <c r="J442" s="362" t="s">
        <v>105</v>
      </c>
      <c r="K442" s="361" t="s">
        <v>1497</v>
      </c>
      <c r="L442" s="362"/>
      <c r="M442" s="362" t="s">
        <v>90</v>
      </c>
      <c r="N442" s="362" t="s">
        <v>180</v>
      </c>
      <c r="O442" s="362"/>
      <c r="P442" s="362" t="s">
        <v>90</v>
      </c>
      <c r="Q442" s="362" t="s">
        <v>90</v>
      </c>
      <c r="R442" s="362"/>
      <c r="S442" s="361"/>
      <c r="T442" s="362"/>
      <c r="U442" s="362"/>
      <c r="V442" s="362" t="s">
        <v>711</v>
      </c>
      <c r="W442" s="362"/>
      <c r="X442" s="362"/>
      <c r="Y442" s="362" t="s">
        <v>45</v>
      </c>
      <c r="Z442" s="362" t="s">
        <v>181</v>
      </c>
      <c r="AA442" s="366">
        <v>45777</v>
      </c>
      <c r="AB442" s="367" t="s">
        <v>1496</v>
      </c>
      <c r="AC442" s="362"/>
      <c r="AD442" s="362"/>
      <c r="AE442" s="362"/>
      <c r="AF442" s="362"/>
      <c r="AG442" s="362"/>
      <c r="AH442" s="362"/>
      <c r="AI442" s="362" t="str">
        <f t="shared" si="6"/>
        <v>472GPON</v>
      </c>
      <c r="AJ442" s="362" t="str">
        <f>VLOOKUP(AI442,Table1[[#All],[CONCAT]:[Tfiber]],2,FALSE)</f>
        <v>GPON</v>
      </c>
      <c r="AK442" s="362" t="s">
        <v>39</v>
      </c>
      <c r="AL442" s="362"/>
      <c r="AM442" s="362"/>
      <c r="AN442" s="362"/>
      <c r="AO442" s="368">
        <v>45777</v>
      </c>
      <c r="AP442" s="361" t="s">
        <v>1496</v>
      </c>
      <c r="AR442">
        <v>1</v>
      </c>
    </row>
    <row r="443" spans="2:44" ht="15" hidden="1" customHeight="1" x14ac:dyDescent="0.35">
      <c r="B443" s="362">
        <v>441</v>
      </c>
      <c r="C443" s="362">
        <v>442</v>
      </c>
      <c r="D443" s="362">
        <v>472</v>
      </c>
      <c r="E443" s="362" t="s">
        <v>172</v>
      </c>
      <c r="F443" s="362"/>
      <c r="G443" s="362"/>
      <c r="H443" s="362"/>
      <c r="I443" s="362" t="s">
        <v>26</v>
      </c>
      <c r="J443" s="362" t="s">
        <v>105</v>
      </c>
      <c r="K443" s="361" t="s">
        <v>1498</v>
      </c>
      <c r="L443" s="362"/>
      <c r="M443" s="362" t="s">
        <v>90</v>
      </c>
      <c r="N443" s="362" t="s">
        <v>9</v>
      </c>
      <c r="O443" s="362"/>
      <c r="P443" s="362" t="s">
        <v>90</v>
      </c>
      <c r="Q443" s="362" t="s">
        <v>90</v>
      </c>
      <c r="R443" s="362"/>
      <c r="S443" s="361"/>
      <c r="T443" s="362"/>
      <c r="U443" s="362"/>
      <c r="V443" s="362" t="s">
        <v>711</v>
      </c>
      <c r="W443" s="362"/>
      <c r="X443" s="362"/>
      <c r="Y443" s="362" t="s">
        <v>45</v>
      </c>
      <c r="Z443" s="362" t="s">
        <v>1454</v>
      </c>
      <c r="AA443" s="366">
        <v>45875</v>
      </c>
      <c r="AB443" s="367" t="s">
        <v>1499</v>
      </c>
      <c r="AC443" s="362"/>
      <c r="AD443" s="362"/>
      <c r="AE443" s="362"/>
      <c r="AF443" s="362"/>
      <c r="AG443" s="362"/>
      <c r="AH443" s="362"/>
      <c r="AI443" s="362" t="str">
        <f t="shared" si="6"/>
        <v>472GPON</v>
      </c>
      <c r="AJ443" s="362" t="str">
        <f>VLOOKUP(AI443,Table1[[#All],[CONCAT]:[Tfiber]],2,FALSE)</f>
        <v>GPON</v>
      </c>
      <c r="AK443" s="362" t="s">
        <v>39</v>
      </c>
      <c r="AL443" s="362"/>
      <c r="AM443" s="362"/>
      <c r="AN443" s="362"/>
      <c r="AO443" s="368">
        <v>45875</v>
      </c>
      <c r="AP443" s="361" t="s">
        <v>1499</v>
      </c>
      <c r="AR443">
        <v>1</v>
      </c>
    </row>
    <row r="444" spans="2:44" ht="15" customHeight="1" x14ac:dyDescent="0.35">
      <c r="B444" s="362">
        <v>442</v>
      </c>
      <c r="C444" s="362">
        <v>443</v>
      </c>
      <c r="D444" s="362">
        <v>472</v>
      </c>
      <c r="E444" s="362" t="s">
        <v>172</v>
      </c>
      <c r="F444" s="362"/>
      <c r="G444" s="362"/>
      <c r="H444" s="362"/>
      <c r="I444" s="362" t="s">
        <v>26</v>
      </c>
      <c r="J444" s="362" t="s">
        <v>105</v>
      </c>
      <c r="K444" s="361" t="s">
        <v>1500</v>
      </c>
      <c r="L444" s="362"/>
      <c r="M444" s="362" t="s">
        <v>90</v>
      </c>
      <c r="N444" s="362" t="s">
        <v>180</v>
      </c>
      <c r="O444" s="362"/>
      <c r="P444" s="362" t="s">
        <v>90</v>
      </c>
      <c r="Q444" s="362" t="s">
        <v>90</v>
      </c>
      <c r="R444" s="362"/>
      <c r="S444" s="361"/>
      <c r="T444" s="362"/>
      <c r="U444" s="362"/>
      <c r="V444" s="362" t="s">
        <v>711</v>
      </c>
      <c r="W444" s="362"/>
      <c r="X444" s="362"/>
      <c r="Y444" s="362" t="s">
        <v>45</v>
      </c>
      <c r="Z444" s="362" t="s">
        <v>181</v>
      </c>
      <c r="AA444" s="366">
        <v>45777</v>
      </c>
      <c r="AB444" s="367" t="s">
        <v>1496</v>
      </c>
      <c r="AC444" s="362"/>
      <c r="AD444" s="362"/>
      <c r="AE444" s="362"/>
      <c r="AF444" s="362"/>
      <c r="AG444" s="362"/>
      <c r="AH444" s="362"/>
      <c r="AI444" s="362" t="str">
        <f t="shared" si="6"/>
        <v>472GPON</v>
      </c>
      <c r="AJ444" s="362" t="str">
        <f>VLOOKUP(AI444,Table1[[#All],[CONCAT]:[Tfiber]],2,FALSE)</f>
        <v>GPON</v>
      </c>
      <c r="AK444" s="362" t="s">
        <v>39</v>
      </c>
      <c r="AL444" s="362"/>
      <c r="AM444" s="362"/>
      <c r="AN444" s="362"/>
      <c r="AO444" s="368">
        <v>45777</v>
      </c>
      <c r="AP444" s="361" t="s">
        <v>1496</v>
      </c>
      <c r="AR444">
        <v>1</v>
      </c>
    </row>
    <row r="445" spans="2:44" ht="15" customHeight="1" x14ac:dyDescent="0.35">
      <c r="B445" s="362">
        <v>443</v>
      </c>
      <c r="C445" s="362">
        <v>444</v>
      </c>
      <c r="D445" s="362">
        <v>472</v>
      </c>
      <c r="E445" s="362" t="s">
        <v>172</v>
      </c>
      <c r="F445" s="362"/>
      <c r="G445" s="362"/>
      <c r="H445" s="362"/>
      <c r="I445" s="362" t="s">
        <v>26</v>
      </c>
      <c r="J445" s="362" t="s">
        <v>105</v>
      </c>
      <c r="K445" s="361" t="s">
        <v>1501</v>
      </c>
      <c r="L445" s="362"/>
      <c r="M445" s="362" t="s">
        <v>90</v>
      </c>
      <c r="N445" s="362" t="s">
        <v>180</v>
      </c>
      <c r="O445" s="362"/>
      <c r="P445" s="362" t="s">
        <v>90</v>
      </c>
      <c r="Q445" s="362" t="s">
        <v>90</v>
      </c>
      <c r="R445" s="362"/>
      <c r="S445" s="361"/>
      <c r="T445" s="362"/>
      <c r="U445" s="362"/>
      <c r="V445" s="362" t="s">
        <v>711</v>
      </c>
      <c r="W445" s="362"/>
      <c r="X445" s="362"/>
      <c r="Y445" s="362" t="s">
        <v>45</v>
      </c>
      <c r="Z445" s="362" t="s">
        <v>181</v>
      </c>
      <c r="AA445" s="366">
        <v>45777</v>
      </c>
      <c r="AB445" s="367" t="s">
        <v>1496</v>
      </c>
      <c r="AC445" s="362"/>
      <c r="AD445" s="362"/>
      <c r="AE445" s="362"/>
      <c r="AF445" s="362"/>
      <c r="AG445" s="362"/>
      <c r="AH445" s="362"/>
      <c r="AI445" s="362" t="str">
        <f t="shared" si="6"/>
        <v>472GPON</v>
      </c>
      <c r="AJ445" s="362" t="str">
        <f>VLOOKUP(AI445,Table1[[#All],[CONCAT]:[Tfiber]],2,FALSE)</f>
        <v>GPON</v>
      </c>
      <c r="AK445" s="362" t="s">
        <v>39</v>
      </c>
      <c r="AL445" s="362"/>
      <c r="AM445" s="362"/>
      <c r="AN445" s="362"/>
      <c r="AO445" s="368">
        <v>45777</v>
      </c>
      <c r="AP445" s="361" t="s">
        <v>1496</v>
      </c>
      <c r="AR445">
        <v>1</v>
      </c>
    </row>
    <row r="446" spans="2:44" ht="15" customHeight="1" x14ac:dyDescent="0.35">
      <c r="B446" s="362">
        <v>444</v>
      </c>
      <c r="C446" s="362">
        <v>445</v>
      </c>
      <c r="D446" s="362">
        <v>472</v>
      </c>
      <c r="E446" s="362" t="s">
        <v>172</v>
      </c>
      <c r="F446" s="362"/>
      <c r="G446" s="362"/>
      <c r="H446" s="362"/>
      <c r="I446" s="362" t="s">
        <v>26</v>
      </c>
      <c r="J446" s="362" t="s">
        <v>105</v>
      </c>
      <c r="K446" s="361" t="s">
        <v>1502</v>
      </c>
      <c r="L446" s="362"/>
      <c r="M446" s="362" t="s">
        <v>90</v>
      </c>
      <c r="N446" s="362" t="s">
        <v>180</v>
      </c>
      <c r="O446" s="362"/>
      <c r="P446" s="362" t="s">
        <v>90</v>
      </c>
      <c r="Q446" s="362" t="s">
        <v>90</v>
      </c>
      <c r="R446" s="362"/>
      <c r="S446" s="361"/>
      <c r="T446" s="362"/>
      <c r="U446" s="362"/>
      <c r="V446" s="362" t="s">
        <v>711</v>
      </c>
      <c r="W446" s="362"/>
      <c r="X446" s="362"/>
      <c r="Y446" s="362" t="s">
        <v>45</v>
      </c>
      <c r="Z446" s="362" t="s">
        <v>181</v>
      </c>
      <c r="AA446" s="366">
        <v>45777</v>
      </c>
      <c r="AB446" s="367" t="s">
        <v>1496</v>
      </c>
      <c r="AC446" s="362"/>
      <c r="AD446" s="362"/>
      <c r="AE446" s="362"/>
      <c r="AF446" s="362"/>
      <c r="AG446" s="362"/>
      <c r="AH446" s="362"/>
      <c r="AI446" s="362" t="str">
        <f t="shared" si="6"/>
        <v>472GPON</v>
      </c>
      <c r="AJ446" s="362" t="str">
        <f>VLOOKUP(AI446,Table1[[#All],[CONCAT]:[Tfiber]],2,FALSE)</f>
        <v>GPON</v>
      </c>
      <c r="AK446" s="362" t="s">
        <v>39</v>
      </c>
      <c r="AL446" s="362"/>
      <c r="AM446" s="362"/>
      <c r="AN446" s="362"/>
      <c r="AO446" s="368">
        <v>45777</v>
      </c>
      <c r="AP446" s="361" t="s">
        <v>1496</v>
      </c>
      <c r="AR446">
        <v>1</v>
      </c>
    </row>
    <row r="447" spans="2:44" ht="15" customHeight="1" x14ac:dyDescent="0.35">
      <c r="B447" s="362">
        <v>445</v>
      </c>
      <c r="C447" s="362">
        <v>446</v>
      </c>
      <c r="D447" s="362">
        <v>472</v>
      </c>
      <c r="E447" s="362" t="s">
        <v>172</v>
      </c>
      <c r="F447" s="362"/>
      <c r="G447" s="362"/>
      <c r="H447" s="362"/>
      <c r="I447" s="362" t="s">
        <v>26</v>
      </c>
      <c r="J447" s="362" t="s">
        <v>105</v>
      </c>
      <c r="K447" s="361" t="s">
        <v>1503</v>
      </c>
      <c r="L447" s="362"/>
      <c r="M447" s="362" t="s">
        <v>90</v>
      </c>
      <c r="N447" s="362" t="s">
        <v>180</v>
      </c>
      <c r="O447" s="362"/>
      <c r="P447" s="362" t="s">
        <v>90</v>
      </c>
      <c r="Q447" s="362" t="s">
        <v>90</v>
      </c>
      <c r="R447" s="362"/>
      <c r="S447" s="361"/>
      <c r="T447" s="362"/>
      <c r="U447" s="362"/>
      <c r="V447" s="362" t="s">
        <v>711</v>
      </c>
      <c r="W447" s="362"/>
      <c r="X447" s="362"/>
      <c r="Y447" s="362" t="s">
        <v>45</v>
      </c>
      <c r="Z447" s="362" t="s">
        <v>181</v>
      </c>
      <c r="AA447" s="366">
        <v>45777</v>
      </c>
      <c r="AB447" s="367" t="s">
        <v>1496</v>
      </c>
      <c r="AC447" s="362"/>
      <c r="AD447" s="362"/>
      <c r="AE447" s="362"/>
      <c r="AF447" s="362"/>
      <c r="AG447" s="362"/>
      <c r="AH447" s="362"/>
      <c r="AI447" s="362" t="str">
        <f t="shared" si="6"/>
        <v>472GPON</v>
      </c>
      <c r="AJ447" s="362" t="str">
        <f>VLOOKUP(AI447,Table1[[#All],[CONCAT]:[Tfiber]],2,FALSE)</f>
        <v>GPON</v>
      </c>
      <c r="AK447" s="362" t="s">
        <v>39</v>
      </c>
      <c r="AL447" s="362"/>
      <c r="AM447" s="362"/>
      <c r="AN447" s="362"/>
      <c r="AO447" s="368">
        <v>45777</v>
      </c>
      <c r="AP447" s="361" t="s">
        <v>1496</v>
      </c>
      <c r="AR447">
        <v>1</v>
      </c>
    </row>
    <row r="448" spans="2:44" ht="15" customHeight="1" x14ac:dyDescent="0.35">
      <c r="B448" s="362">
        <v>446</v>
      </c>
      <c r="C448" s="362">
        <v>447</v>
      </c>
      <c r="D448" s="362">
        <v>472</v>
      </c>
      <c r="E448" s="362" t="s">
        <v>172</v>
      </c>
      <c r="F448" s="362"/>
      <c r="G448" s="362"/>
      <c r="H448" s="362"/>
      <c r="I448" s="362" t="s">
        <v>26</v>
      </c>
      <c r="J448" s="362" t="s">
        <v>105</v>
      </c>
      <c r="K448" s="361" t="s">
        <v>1504</v>
      </c>
      <c r="L448" s="362"/>
      <c r="M448" s="362" t="s">
        <v>90</v>
      </c>
      <c r="N448" s="362" t="s">
        <v>180</v>
      </c>
      <c r="O448" s="362"/>
      <c r="P448" s="362" t="s">
        <v>90</v>
      </c>
      <c r="Q448" s="362" t="s">
        <v>90</v>
      </c>
      <c r="R448" s="362"/>
      <c r="S448" s="361"/>
      <c r="T448" s="362"/>
      <c r="U448" s="362"/>
      <c r="V448" s="362" t="s">
        <v>711</v>
      </c>
      <c r="W448" s="362"/>
      <c r="X448" s="362"/>
      <c r="Y448" s="362" t="s">
        <v>45</v>
      </c>
      <c r="Z448" s="362" t="s">
        <v>181</v>
      </c>
      <c r="AA448" s="366">
        <v>45777</v>
      </c>
      <c r="AB448" s="367" t="s">
        <v>1496</v>
      </c>
      <c r="AC448" s="362"/>
      <c r="AD448" s="362"/>
      <c r="AE448" s="362"/>
      <c r="AF448" s="362"/>
      <c r="AG448" s="362"/>
      <c r="AH448" s="362"/>
      <c r="AI448" s="362" t="str">
        <f t="shared" si="6"/>
        <v>472GPON</v>
      </c>
      <c r="AJ448" s="362" t="str">
        <f>VLOOKUP(AI448,Table1[[#All],[CONCAT]:[Tfiber]],2,FALSE)</f>
        <v>GPON</v>
      </c>
      <c r="AK448" s="362" t="s">
        <v>39</v>
      </c>
      <c r="AL448" s="362"/>
      <c r="AM448" s="362"/>
      <c r="AN448" s="362"/>
      <c r="AO448" s="368">
        <v>45777</v>
      </c>
      <c r="AP448" s="361" t="s">
        <v>1496</v>
      </c>
      <c r="AR448">
        <v>1</v>
      </c>
    </row>
    <row r="449" spans="2:44" ht="15" customHeight="1" x14ac:dyDescent="0.35">
      <c r="B449" s="362">
        <v>447</v>
      </c>
      <c r="C449" s="362">
        <v>448</v>
      </c>
      <c r="D449" s="362">
        <v>472</v>
      </c>
      <c r="E449" s="362" t="s">
        <v>172</v>
      </c>
      <c r="F449" s="362"/>
      <c r="G449" s="362"/>
      <c r="H449" s="362"/>
      <c r="I449" s="362" t="s">
        <v>26</v>
      </c>
      <c r="J449" s="362" t="s">
        <v>105</v>
      </c>
      <c r="K449" s="361" t="s">
        <v>1505</v>
      </c>
      <c r="L449" s="362"/>
      <c r="M449" s="362" t="s">
        <v>90</v>
      </c>
      <c r="N449" s="362" t="s">
        <v>180</v>
      </c>
      <c r="O449" s="362"/>
      <c r="P449" s="362" t="s">
        <v>90</v>
      </c>
      <c r="Q449" s="362" t="s">
        <v>90</v>
      </c>
      <c r="R449" s="362"/>
      <c r="S449" s="361"/>
      <c r="T449" s="362"/>
      <c r="U449" s="362"/>
      <c r="V449" s="362" t="s">
        <v>711</v>
      </c>
      <c r="W449" s="362"/>
      <c r="X449" s="362"/>
      <c r="Y449" s="362" t="s">
        <v>45</v>
      </c>
      <c r="Z449" s="362" t="s">
        <v>181</v>
      </c>
      <c r="AA449" s="366">
        <v>45777</v>
      </c>
      <c r="AB449" s="367" t="s">
        <v>1496</v>
      </c>
      <c r="AC449" s="362"/>
      <c r="AD449" s="362"/>
      <c r="AE449" s="362"/>
      <c r="AF449" s="362"/>
      <c r="AG449" s="362"/>
      <c r="AH449" s="362"/>
      <c r="AI449" s="362" t="str">
        <f t="shared" si="6"/>
        <v>472GPON</v>
      </c>
      <c r="AJ449" s="362" t="str">
        <f>VLOOKUP(AI449,Table1[[#All],[CONCAT]:[Tfiber]],2,FALSE)</f>
        <v>GPON</v>
      </c>
      <c r="AK449" s="362" t="s">
        <v>39</v>
      </c>
      <c r="AL449" s="362"/>
      <c r="AM449" s="362"/>
      <c r="AN449" s="362"/>
      <c r="AO449" s="368">
        <v>45777</v>
      </c>
      <c r="AP449" s="361" t="s">
        <v>1496</v>
      </c>
      <c r="AR449">
        <v>1</v>
      </c>
    </row>
    <row r="450" spans="2:44" ht="15" customHeight="1" x14ac:dyDescent="0.35">
      <c r="B450" s="362">
        <v>448</v>
      </c>
      <c r="C450" s="362">
        <v>449</v>
      </c>
      <c r="D450" s="362">
        <v>472</v>
      </c>
      <c r="E450" s="362" t="s">
        <v>172</v>
      </c>
      <c r="F450" s="362"/>
      <c r="G450" s="362"/>
      <c r="H450" s="362"/>
      <c r="I450" s="362" t="s">
        <v>26</v>
      </c>
      <c r="J450" s="362" t="s">
        <v>105</v>
      </c>
      <c r="K450" s="361" t="s">
        <v>1506</v>
      </c>
      <c r="L450" s="362"/>
      <c r="M450" s="362" t="s">
        <v>90</v>
      </c>
      <c r="N450" s="362" t="s">
        <v>180</v>
      </c>
      <c r="O450" s="362"/>
      <c r="P450" s="362" t="s">
        <v>90</v>
      </c>
      <c r="Q450" s="362" t="s">
        <v>90</v>
      </c>
      <c r="R450" s="362"/>
      <c r="S450" s="361"/>
      <c r="T450" s="362"/>
      <c r="U450" s="362"/>
      <c r="V450" s="362" t="s">
        <v>711</v>
      </c>
      <c r="W450" s="362"/>
      <c r="X450" s="362"/>
      <c r="Y450" s="362" t="s">
        <v>45</v>
      </c>
      <c r="Z450" s="362" t="s">
        <v>181</v>
      </c>
      <c r="AA450" s="366">
        <v>45777</v>
      </c>
      <c r="AB450" s="367" t="s">
        <v>1496</v>
      </c>
      <c r="AC450" s="362"/>
      <c r="AD450" s="362"/>
      <c r="AE450" s="362"/>
      <c r="AF450" s="362"/>
      <c r="AG450" s="362"/>
      <c r="AH450" s="362"/>
      <c r="AI450" s="362" t="str">
        <f t="shared" si="6"/>
        <v>472GPON</v>
      </c>
      <c r="AJ450" s="362" t="str">
        <f>VLOOKUP(AI450,Table1[[#All],[CONCAT]:[Tfiber]],2,FALSE)</f>
        <v>GPON</v>
      </c>
      <c r="AK450" s="362" t="s">
        <v>39</v>
      </c>
      <c r="AL450" s="362"/>
      <c r="AM450" s="362"/>
      <c r="AN450" s="362"/>
      <c r="AO450" s="368">
        <v>45777</v>
      </c>
      <c r="AP450" s="361" t="s">
        <v>1496</v>
      </c>
      <c r="AR450">
        <v>1</v>
      </c>
    </row>
    <row r="451" spans="2:44" ht="15" customHeight="1" x14ac:dyDescent="0.35">
      <c r="B451" s="362">
        <v>449</v>
      </c>
      <c r="C451" s="362">
        <v>450</v>
      </c>
      <c r="D451" s="362">
        <v>472</v>
      </c>
      <c r="E451" s="362" t="s">
        <v>172</v>
      </c>
      <c r="F451" s="362"/>
      <c r="G451" s="362"/>
      <c r="H451" s="362"/>
      <c r="I451" s="362" t="s">
        <v>26</v>
      </c>
      <c r="J451" s="362" t="s">
        <v>105</v>
      </c>
      <c r="K451" s="361" t="s">
        <v>1507</v>
      </c>
      <c r="L451" s="362"/>
      <c r="M451" s="362" t="s">
        <v>90</v>
      </c>
      <c r="N451" s="362" t="s">
        <v>180</v>
      </c>
      <c r="O451" s="362"/>
      <c r="P451" s="362" t="s">
        <v>90</v>
      </c>
      <c r="Q451" s="362" t="s">
        <v>90</v>
      </c>
      <c r="R451" s="362"/>
      <c r="S451" s="361"/>
      <c r="T451" s="362"/>
      <c r="U451" s="362"/>
      <c r="V451" s="362" t="s">
        <v>711</v>
      </c>
      <c r="W451" s="362"/>
      <c r="X451" s="362"/>
      <c r="Y451" s="362" t="s">
        <v>45</v>
      </c>
      <c r="Z451" s="362" t="s">
        <v>181</v>
      </c>
      <c r="AA451" s="366">
        <v>45777</v>
      </c>
      <c r="AB451" s="367" t="s">
        <v>1496</v>
      </c>
      <c r="AC451" s="362"/>
      <c r="AD451" s="362"/>
      <c r="AE451" s="362"/>
      <c r="AF451" s="362"/>
      <c r="AG451" s="362"/>
      <c r="AH451" s="362"/>
      <c r="AI451" s="362" t="str">
        <f t="shared" ref="AI451:AI514" si="7">_xlfn.CONCAT(D451,I451)</f>
        <v>472GPON</v>
      </c>
      <c r="AJ451" s="362" t="str">
        <f>VLOOKUP(AI451,Table1[[#All],[CONCAT]:[Tfiber]],2,FALSE)</f>
        <v>GPON</v>
      </c>
      <c r="AK451" s="362" t="s">
        <v>39</v>
      </c>
      <c r="AL451" s="362"/>
      <c r="AM451" s="362"/>
      <c r="AN451" s="362"/>
      <c r="AO451" s="368">
        <v>45777</v>
      </c>
      <c r="AP451" s="361" t="s">
        <v>1496</v>
      </c>
      <c r="AR451">
        <v>1</v>
      </c>
    </row>
    <row r="452" spans="2:44" ht="15" customHeight="1" x14ac:dyDescent="0.35">
      <c r="B452" s="362">
        <v>450</v>
      </c>
      <c r="C452" s="362">
        <v>451</v>
      </c>
      <c r="D452" s="362">
        <v>472</v>
      </c>
      <c r="E452" s="362" t="s">
        <v>172</v>
      </c>
      <c r="F452" s="362"/>
      <c r="G452" s="362"/>
      <c r="H452" s="362"/>
      <c r="I452" s="362" t="s">
        <v>26</v>
      </c>
      <c r="J452" s="362" t="s">
        <v>105</v>
      </c>
      <c r="K452" s="361" t="s">
        <v>1508</v>
      </c>
      <c r="L452" s="362"/>
      <c r="M452" s="362" t="s">
        <v>90</v>
      </c>
      <c r="N452" s="362" t="s">
        <v>180</v>
      </c>
      <c r="O452" s="362"/>
      <c r="P452" s="362" t="s">
        <v>90</v>
      </c>
      <c r="Q452" s="362" t="s">
        <v>90</v>
      </c>
      <c r="R452" s="362"/>
      <c r="S452" s="361"/>
      <c r="T452" s="362"/>
      <c r="U452" s="362"/>
      <c r="V452" s="362" t="s">
        <v>711</v>
      </c>
      <c r="W452" s="362"/>
      <c r="X452" s="362"/>
      <c r="Y452" s="362" t="s">
        <v>45</v>
      </c>
      <c r="Z452" s="362" t="s">
        <v>181</v>
      </c>
      <c r="AA452" s="366">
        <v>45777</v>
      </c>
      <c r="AB452" s="367" t="s">
        <v>1496</v>
      </c>
      <c r="AC452" s="362"/>
      <c r="AD452" s="362"/>
      <c r="AE452" s="362"/>
      <c r="AF452" s="362"/>
      <c r="AG452" s="362"/>
      <c r="AH452" s="362"/>
      <c r="AI452" s="362" t="str">
        <f t="shared" si="7"/>
        <v>472GPON</v>
      </c>
      <c r="AJ452" s="362" t="str">
        <f>VLOOKUP(AI452,Table1[[#All],[CONCAT]:[Tfiber]],2,FALSE)</f>
        <v>GPON</v>
      </c>
      <c r="AK452" s="362" t="s">
        <v>39</v>
      </c>
      <c r="AL452" s="362"/>
      <c r="AM452" s="362"/>
      <c r="AN452" s="362"/>
      <c r="AO452" s="368">
        <v>45777</v>
      </c>
      <c r="AP452" s="361" t="s">
        <v>1496</v>
      </c>
      <c r="AR452">
        <v>1</v>
      </c>
    </row>
    <row r="453" spans="2:44" ht="15" customHeight="1" x14ac:dyDescent="0.35">
      <c r="B453" s="362">
        <v>451</v>
      </c>
      <c r="C453" s="362">
        <v>452</v>
      </c>
      <c r="D453" s="362">
        <v>472</v>
      </c>
      <c r="E453" s="362" t="s">
        <v>172</v>
      </c>
      <c r="F453" s="362"/>
      <c r="G453" s="362"/>
      <c r="H453" s="362"/>
      <c r="I453" s="362" t="s">
        <v>26</v>
      </c>
      <c r="J453" s="362" t="s">
        <v>105</v>
      </c>
      <c r="K453" s="361" t="s">
        <v>1509</v>
      </c>
      <c r="L453" s="362"/>
      <c r="M453" s="362" t="s">
        <v>90</v>
      </c>
      <c r="N453" s="362" t="s">
        <v>180</v>
      </c>
      <c r="O453" s="362"/>
      <c r="P453" s="362" t="s">
        <v>90</v>
      </c>
      <c r="Q453" s="362" t="s">
        <v>90</v>
      </c>
      <c r="R453" s="362"/>
      <c r="S453" s="361"/>
      <c r="T453" s="362"/>
      <c r="U453" s="362"/>
      <c r="V453" s="362" t="s">
        <v>711</v>
      </c>
      <c r="W453" s="362"/>
      <c r="X453" s="362"/>
      <c r="Y453" s="362" t="s">
        <v>45</v>
      </c>
      <c r="Z453" s="362" t="s">
        <v>181</v>
      </c>
      <c r="AA453" s="366">
        <v>45777</v>
      </c>
      <c r="AB453" s="367" t="s">
        <v>1496</v>
      </c>
      <c r="AC453" s="362"/>
      <c r="AD453" s="362"/>
      <c r="AE453" s="362"/>
      <c r="AF453" s="362"/>
      <c r="AG453" s="362"/>
      <c r="AH453" s="362"/>
      <c r="AI453" s="362" t="str">
        <f t="shared" si="7"/>
        <v>472GPON</v>
      </c>
      <c r="AJ453" s="362" t="str">
        <f>VLOOKUP(AI453,Table1[[#All],[CONCAT]:[Tfiber]],2,FALSE)</f>
        <v>GPON</v>
      </c>
      <c r="AK453" s="362" t="s">
        <v>39</v>
      </c>
      <c r="AL453" s="362"/>
      <c r="AM453" s="362"/>
      <c r="AN453" s="362"/>
      <c r="AO453" s="368">
        <v>45777</v>
      </c>
      <c r="AP453" s="361" t="s">
        <v>1496</v>
      </c>
      <c r="AR453">
        <v>1</v>
      </c>
    </row>
    <row r="454" spans="2:44" ht="15" customHeight="1" x14ac:dyDescent="0.35">
      <c r="B454" s="362">
        <v>452</v>
      </c>
      <c r="C454" s="362">
        <v>453</v>
      </c>
      <c r="D454" s="362">
        <v>472</v>
      </c>
      <c r="E454" s="362" t="s">
        <v>172</v>
      </c>
      <c r="F454" s="362"/>
      <c r="G454" s="362"/>
      <c r="H454" s="362"/>
      <c r="I454" s="362" t="s">
        <v>26</v>
      </c>
      <c r="J454" s="362" t="s">
        <v>105</v>
      </c>
      <c r="K454" s="361" t="s">
        <v>1510</v>
      </c>
      <c r="L454" s="362"/>
      <c r="M454" s="362" t="s">
        <v>90</v>
      </c>
      <c r="N454" s="362" t="s">
        <v>180</v>
      </c>
      <c r="O454" s="362"/>
      <c r="P454" s="362" t="s">
        <v>90</v>
      </c>
      <c r="Q454" s="362" t="s">
        <v>90</v>
      </c>
      <c r="R454" s="362"/>
      <c r="S454" s="361"/>
      <c r="T454" s="362"/>
      <c r="U454" s="362"/>
      <c r="V454" s="362" t="s">
        <v>711</v>
      </c>
      <c r="W454" s="362"/>
      <c r="X454" s="362"/>
      <c r="Y454" s="362" t="s">
        <v>45</v>
      </c>
      <c r="Z454" s="362" t="s">
        <v>181</v>
      </c>
      <c r="AA454" s="366">
        <v>45777</v>
      </c>
      <c r="AB454" s="367" t="s">
        <v>1496</v>
      </c>
      <c r="AC454" s="362"/>
      <c r="AD454" s="362"/>
      <c r="AE454" s="362"/>
      <c r="AF454" s="362"/>
      <c r="AG454" s="362"/>
      <c r="AH454" s="362"/>
      <c r="AI454" s="362" t="str">
        <f t="shared" si="7"/>
        <v>472GPON</v>
      </c>
      <c r="AJ454" s="362" t="str">
        <f>VLOOKUP(AI454,Table1[[#All],[CONCAT]:[Tfiber]],2,FALSE)</f>
        <v>GPON</v>
      </c>
      <c r="AK454" s="362" t="s">
        <v>39</v>
      </c>
      <c r="AL454" s="362"/>
      <c r="AM454" s="362"/>
      <c r="AN454" s="362"/>
      <c r="AO454" s="368">
        <v>45777</v>
      </c>
      <c r="AP454" s="361" t="s">
        <v>1496</v>
      </c>
      <c r="AR454">
        <v>1</v>
      </c>
    </row>
    <row r="455" spans="2:44" ht="15" customHeight="1" x14ac:dyDescent="0.35">
      <c r="B455" s="362">
        <v>453</v>
      </c>
      <c r="C455" s="362">
        <v>454</v>
      </c>
      <c r="D455" s="362">
        <v>472</v>
      </c>
      <c r="E455" s="362" t="s">
        <v>172</v>
      </c>
      <c r="F455" s="362"/>
      <c r="G455" s="362"/>
      <c r="H455" s="362"/>
      <c r="I455" s="362" t="s">
        <v>26</v>
      </c>
      <c r="J455" s="362" t="s">
        <v>105</v>
      </c>
      <c r="K455" s="361" t="s">
        <v>1511</v>
      </c>
      <c r="L455" s="362"/>
      <c r="M455" s="362" t="s">
        <v>90</v>
      </c>
      <c r="N455" s="362" t="s">
        <v>180</v>
      </c>
      <c r="O455" s="362"/>
      <c r="P455" s="362" t="s">
        <v>90</v>
      </c>
      <c r="Q455" s="362" t="s">
        <v>90</v>
      </c>
      <c r="R455" s="362"/>
      <c r="S455" s="361"/>
      <c r="T455" s="362"/>
      <c r="U455" s="362"/>
      <c r="V455" s="362" t="s">
        <v>711</v>
      </c>
      <c r="W455" s="362"/>
      <c r="X455" s="362"/>
      <c r="Y455" s="362" t="s">
        <v>45</v>
      </c>
      <c r="Z455" s="362" t="s">
        <v>181</v>
      </c>
      <c r="AA455" s="366">
        <v>45777</v>
      </c>
      <c r="AB455" s="367" t="s">
        <v>1496</v>
      </c>
      <c r="AC455" s="362"/>
      <c r="AD455" s="362"/>
      <c r="AE455" s="362"/>
      <c r="AF455" s="362"/>
      <c r="AG455" s="362"/>
      <c r="AH455" s="362"/>
      <c r="AI455" s="362" t="str">
        <f t="shared" si="7"/>
        <v>472GPON</v>
      </c>
      <c r="AJ455" s="362" t="str">
        <f>VLOOKUP(AI455,Table1[[#All],[CONCAT]:[Tfiber]],2,FALSE)</f>
        <v>GPON</v>
      </c>
      <c r="AK455" s="362" t="s">
        <v>39</v>
      </c>
      <c r="AL455" s="362"/>
      <c r="AM455" s="362"/>
      <c r="AN455" s="362"/>
      <c r="AO455" s="368">
        <v>45777</v>
      </c>
      <c r="AP455" s="361" t="s">
        <v>1496</v>
      </c>
      <c r="AR455">
        <v>1</v>
      </c>
    </row>
    <row r="456" spans="2:44" ht="15" customHeight="1" x14ac:dyDescent="0.35">
      <c r="B456" s="362">
        <v>454</v>
      </c>
      <c r="C456" s="362">
        <v>455</v>
      </c>
      <c r="D456" s="362">
        <v>472</v>
      </c>
      <c r="E456" s="362" t="s">
        <v>172</v>
      </c>
      <c r="F456" s="362"/>
      <c r="G456" s="362"/>
      <c r="H456" s="362"/>
      <c r="I456" s="362" t="s">
        <v>26</v>
      </c>
      <c r="J456" s="362" t="s">
        <v>105</v>
      </c>
      <c r="K456" s="361" t="s">
        <v>1512</v>
      </c>
      <c r="L456" s="362"/>
      <c r="M456" s="362" t="s">
        <v>90</v>
      </c>
      <c r="N456" s="362" t="s">
        <v>180</v>
      </c>
      <c r="O456" s="362"/>
      <c r="P456" s="362" t="s">
        <v>90</v>
      </c>
      <c r="Q456" s="362" t="s">
        <v>90</v>
      </c>
      <c r="R456" s="362"/>
      <c r="S456" s="361"/>
      <c r="T456" s="362"/>
      <c r="U456" s="362"/>
      <c r="V456" s="362" t="s">
        <v>711</v>
      </c>
      <c r="W456" s="362"/>
      <c r="X456" s="362"/>
      <c r="Y456" s="362" t="s">
        <v>45</v>
      </c>
      <c r="Z456" s="362" t="s">
        <v>181</v>
      </c>
      <c r="AA456" s="366">
        <v>45777</v>
      </c>
      <c r="AB456" s="367" t="s">
        <v>1496</v>
      </c>
      <c r="AC456" s="362"/>
      <c r="AD456" s="362"/>
      <c r="AE456" s="362"/>
      <c r="AF456" s="362"/>
      <c r="AG456" s="362"/>
      <c r="AH456" s="362"/>
      <c r="AI456" s="362" t="str">
        <f t="shared" si="7"/>
        <v>472GPON</v>
      </c>
      <c r="AJ456" s="362" t="str">
        <f>VLOOKUP(AI456,Table1[[#All],[CONCAT]:[Tfiber]],2,FALSE)</f>
        <v>GPON</v>
      </c>
      <c r="AK456" s="362" t="s">
        <v>39</v>
      </c>
      <c r="AL456" s="362"/>
      <c r="AM456" s="362"/>
      <c r="AN456" s="362"/>
      <c r="AO456" s="368">
        <v>45777</v>
      </c>
      <c r="AP456" s="361" t="s">
        <v>1496</v>
      </c>
      <c r="AR456">
        <v>1</v>
      </c>
    </row>
    <row r="457" spans="2:44" ht="15" customHeight="1" x14ac:dyDescent="0.35">
      <c r="B457" s="362">
        <v>455</v>
      </c>
      <c r="C457" s="362">
        <v>456</v>
      </c>
      <c r="D457" s="362">
        <v>472</v>
      </c>
      <c r="E457" s="362" t="s">
        <v>172</v>
      </c>
      <c r="F457" s="362"/>
      <c r="G457" s="362"/>
      <c r="H457" s="362"/>
      <c r="I457" s="362" t="s">
        <v>26</v>
      </c>
      <c r="J457" s="362" t="s">
        <v>105</v>
      </c>
      <c r="K457" s="361" t="s">
        <v>1513</v>
      </c>
      <c r="L457" s="362"/>
      <c r="M457" s="362" t="s">
        <v>90</v>
      </c>
      <c r="N457" s="362" t="s">
        <v>180</v>
      </c>
      <c r="O457" s="362"/>
      <c r="P457" s="362" t="s">
        <v>90</v>
      </c>
      <c r="Q457" s="362" t="s">
        <v>90</v>
      </c>
      <c r="R457" s="362"/>
      <c r="S457" s="361"/>
      <c r="T457" s="362"/>
      <c r="U457" s="362"/>
      <c r="V457" s="362" t="s">
        <v>711</v>
      </c>
      <c r="W457" s="362"/>
      <c r="X457" s="362"/>
      <c r="Y457" s="362" t="s">
        <v>45</v>
      </c>
      <c r="Z457" s="362" t="s">
        <v>181</v>
      </c>
      <c r="AA457" s="366">
        <v>45777</v>
      </c>
      <c r="AB457" s="367" t="s">
        <v>1496</v>
      </c>
      <c r="AC457" s="362"/>
      <c r="AD457" s="362"/>
      <c r="AE457" s="362"/>
      <c r="AF457" s="362"/>
      <c r="AG457" s="362"/>
      <c r="AH457" s="362"/>
      <c r="AI457" s="362" t="str">
        <f t="shared" si="7"/>
        <v>472GPON</v>
      </c>
      <c r="AJ457" s="362" t="str">
        <f>VLOOKUP(AI457,Table1[[#All],[CONCAT]:[Tfiber]],2,FALSE)</f>
        <v>GPON</v>
      </c>
      <c r="AK457" s="362" t="s">
        <v>39</v>
      </c>
      <c r="AL457" s="362"/>
      <c r="AM457" s="362"/>
      <c r="AN457" s="362"/>
      <c r="AO457" s="368">
        <v>45777</v>
      </c>
      <c r="AP457" s="361" t="s">
        <v>1496</v>
      </c>
      <c r="AR457">
        <v>1</v>
      </c>
    </row>
    <row r="458" spans="2:44" ht="15" customHeight="1" x14ac:dyDescent="0.35">
      <c r="B458" s="362">
        <v>456</v>
      </c>
      <c r="C458" s="362">
        <v>457</v>
      </c>
      <c r="D458" s="362">
        <v>472</v>
      </c>
      <c r="E458" s="362" t="s">
        <v>172</v>
      </c>
      <c r="F458" s="362"/>
      <c r="G458" s="362"/>
      <c r="H458" s="362"/>
      <c r="I458" s="362" t="s">
        <v>26</v>
      </c>
      <c r="J458" s="362" t="s">
        <v>105</v>
      </c>
      <c r="K458" s="361" t="s">
        <v>1514</v>
      </c>
      <c r="L458" s="362"/>
      <c r="M458" s="362" t="s">
        <v>90</v>
      </c>
      <c r="N458" s="362" t="s">
        <v>180</v>
      </c>
      <c r="O458" s="362"/>
      <c r="P458" s="362" t="s">
        <v>90</v>
      </c>
      <c r="Q458" s="362" t="s">
        <v>90</v>
      </c>
      <c r="R458" s="362"/>
      <c r="S458" s="361"/>
      <c r="T458" s="362"/>
      <c r="U458" s="362"/>
      <c r="V458" s="362" t="s">
        <v>711</v>
      </c>
      <c r="W458" s="362"/>
      <c r="X458" s="362"/>
      <c r="Y458" s="362" t="s">
        <v>45</v>
      </c>
      <c r="Z458" s="362" t="s">
        <v>181</v>
      </c>
      <c r="AA458" s="366">
        <v>45777</v>
      </c>
      <c r="AB458" s="367" t="s">
        <v>1515</v>
      </c>
      <c r="AC458" s="362"/>
      <c r="AD458" s="362"/>
      <c r="AE458" s="362"/>
      <c r="AF458" s="362"/>
      <c r="AG458" s="362"/>
      <c r="AH458" s="362"/>
      <c r="AI458" s="362" t="str">
        <f t="shared" si="7"/>
        <v>472GPON</v>
      </c>
      <c r="AJ458" s="362" t="str">
        <f>VLOOKUP(AI458,Table1[[#All],[CONCAT]:[Tfiber]],2,FALSE)</f>
        <v>GPON</v>
      </c>
      <c r="AK458" s="362" t="s">
        <v>39</v>
      </c>
      <c r="AL458" s="362"/>
      <c r="AM458" s="362"/>
      <c r="AN458" s="362"/>
      <c r="AO458" s="368">
        <v>45777</v>
      </c>
      <c r="AP458" s="361" t="s">
        <v>1515</v>
      </c>
      <c r="AR458">
        <v>1</v>
      </c>
    </row>
    <row r="459" spans="2:44" ht="15" customHeight="1" x14ac:dyDescent="0.35">
      <c r="B459" s="362">
        <v>457</v>
      </c>
      <c r="C459" s="362">
        <v>458</v>
      </c>
      <c r="D459" s="362">
        <v>472</v>
      </c>
      <c r="E459" s="362" t="s">
        <v>172</v>
      </c>
      <c r="F459" s="362"/>
      <c r="G459" s="362"/>
      <c r="H459" s="362"/>
      <c r="I459" s="362" t="s">
        <v>26</v>
      </c>
      <c r="J459" s="362" t="s">
        <v>105</v>
      </c>
      <c r="K459" s="361" t="s">
        <v>1516</v>
      </c>
      <c r="L459" s="362"/>
      <c r="M459" s="362" t="s">
        <v>90</v>
      </c>
      <c r="N459" s="362" t="s">
        <v>180</v>
      </c>
      <c r="O459" s="362"/>
      <c r="P459" s="362" t="s">
        <v>90</v>
      </c>
      <c r="Q459" s="362" t="s">
        <v>90</v>
      </c>
      <c r="R459" s="362"/>
      <c r="S459" s="361"/>
      <c r="T459" s="362"/>
      <c r="U459" s="362"/>
      <c r="V459" s="362" t="s">
        <v>711</v>
      </c>
      <c r="W459" s="362"/>
      <c r="X459" s="362"/>
      <c r="Y459" s="362" t="s">
        <v>45</v>
      </c>
      <c r="Z459" s="362" t="s">
        <v>181</v>
      </c>
      <c r="AA459" s="366">
        <v>45777</v>
      </c>
      <c r="AB459" s="367" t="s">
        <v>1496</v>
      </c>
      <c r="AC459" s="362"/>
      <c r="AD459" s="362"/>
      <c r="AE459" s="362"/>
      <c r="AF459" s="362"/>
      <c r="AG459" s="362"/>
      <c r="AH459" s="362"/>
      <c r="AI459" s="362" t="str">
        <f t="shared" si="7"/>
        <v>472GPON</v>
      </c>
      <c r="AJ459" s="362" t="str">
        <f>VLOOKUP(AI459,Table1[[#All],[CONCAT]:[Tfiber]],2,FALSE)</f>
        <v>GPON</v>
      </c>
      <c r="AK459" s="362" t="s">
        <v>39</v>
      </c>
      <c r="AL459" s="362"/>
      <c r="AM459" s="362"/>
      <c r="AN459" s="362"/>
      <c r="AO459" s="368">
        <v>45777</v>
      </c>
      <c r="AP459" s="361" t="s">
        <v>1496</v>
      </c>
      <c r="AR459">
        <v>1</v>
      </c>
    </row>
    <row r="460" spans="2:44" ht="15" customHeight="1" x14ac:dyDescent="0.35">
      <c r="B460" s="362">
        <v>458</v>
      </c>
      <c r="C460" s="362">
        <v>459</v>
      </c>
      <c r="D460" s="362">
        <v>472</v>
      </c>
      <c r="E460" s="362" t="s">
        <v>172</v>
      </c>
      <c r="F460" s="362"/>
      <c r="G460" s="362"/>
      <c r="H460" s="362"/>
      <c r="I460" s="362" t="s">
        <v>26</v>
      </c>
      <c r="J460" s="362" t="s">
        <v>105</v>
      </c>
      <c r="K460" s="361" t="s">
        <v>1517</v>
      </c>
      <c r="L460" s="362"/>
      <c r="M460" s="362" t="s">
        <v>90</v>
      </c>
      <c r="N460" s="362" t="s">
        <v>180</v>
      </c>
      <c r="O460" s="362"/>
      <c r="P460" s="362" t="s">
        <v>90</v>
      </c>
      <c r="Q460" s="362" t="s">
        <v>90</v>
      </c>
      <c r="R460" s="362"/>
      <c r="S460" s="361"/>
      <c r="T460" s="362"/>
      <c r="U460" s="362"/>
      <c r="V460" s="362" t="s">
        <v>711</v>
      </c>
      <c r="W460" s="362"/>
      <c r="X460" s="362"/>
      <c r="Y460" s="362" t="s">
        <v>45</v>
      </c>
      <c r="Z460" s="362" t="s">
        <v>181</v>
      </c>
      <c r="AA460" s="366">
        <v>45777</v>
      </c>
      <c r="AB460" s="367" t="s">
        <v>1515</v>
      </c>
      <c r="AC460" s="362"/>
      <c r="AD460" s="362"/>
      <c r="AE460" s="362"/>
      <c r="AF460" s="362"/>
      <c r="AG460" s="362"/>
      <c r="AH460" s="362"/>
      <c r="AI460" s="362" t="str">
        <f t="shared" si="7"/>
        <v>472GPON</v>
      </c>
      <c r="AJ460" s="362" t="str">
        <f>VLOOKUP(AI460,Table1[[#All],[CONCAT]:[Tfiber]],2,FALSE)</f>
        <v>GPON</v>
      </c>
      <c r="AK460" s="362" t="s">
        <v>39</v>
      </c>
      <c r="AL460" s="362"/>
      <c r="AM460" s="362"/>
      <c r="AN460" s="362"/>
      <c r="AO460" s="368">
        <v>45777</v>
      </c>
      <c r="AP460" s="361" t="s">
        <v>1515</v>
      </c>
      <c r="AR460">
        <v>1</v>
      </c>
    </row>
    <row r="461" spans="2:44" ht="15" customHeight="1" x14ac:dyDescent="0.35">
      <c r="B461" s="362">
        <v>459</v>
      </c>
      <c r="C461" s="362">
        <v>460</v>
      </c>
      <c r="D461" s="362">
        <v>472</v>
      </c>
      <c r="E461" s="362" t="s">
        <v>172</v>
      </c>
      <c r="F461" s="362"/>
      <c r="G461" s="362"/>
      <c r="H461" s="362"/>
      <c r="I461" s="362" t="s">
        <v>26</v>
      </c>
      <c r="J461" s="362" t="s">
        <v>105</v>
      </c>
      <c r="K461" s="361" t="s">
        <v>1518</v>
      </c>
      <c r="L461" s="362"/>
      <c r="M461" s="362" t="s">
        <v>90</v>
      </c>
      <c r="N461" s="362" t="s">
        <v>180</v>
      </c>
      <c r="O461" s="362"/>
      <c r="P461" s="362" t="s">
        <v>90</v>
      </c>
      <c r="Q461" s="362" t="s">
        <v>90</v>
      </c>
      <c r="R461" s="362"/>
      <c r="S461" s="361"/>
      <c r="T461" s="362"/>
      <c r="U461" s="362"/>
      <c r="V461" s="362" t="s">
        <v>711</v>
      </c>
      <c r="W461" s="362"/>
      <c r="X461" s="362"/>
      <c r="Y461" s="362" t="s">
        <v>45</v>
      </c>
      <c r="Z461" s="362" t="s">
        <v>181</v>
      </c>
      <c r="AA461" s="366">
        <v>45777</v>
      </c>
      <c r="AB461" s="367" t="s">
        <v>1496</v>
      </c>
      <c r="AC461" s="362"/>
      <c r="AD461" s="362"/>
      <c r="AE461" s="362"/>
      <c r="AF461" s="362"/>
      <c r="AG461" s="362"/>
      <c r="AH461" s="362"/>
      <c r="AI461" s="362" t="str">
        <f t="shared" si="7"/>
        <v>472GPON</v>
      </c>
      <c r="AJ461" s="362" t="str">
        <f>VLOOKUP(AI461,Table1[[#All],[CONCAT]:[Tfiber]],2,FALSE)</f>
        <v>GPON</v>
      </c>
      <c r="AK461" s="362" t="s">
        <v>39</v>
      </c>
      <c r="AL461" s="362"/>
      <c r="AM461" s="362"/>
      <c r="AN461" s="362"/>
      <c r="AO461" s="368">
        <v>45777</v>
      </c>
      <c r="AP461" s="361" t="s">
        <v>1496</v>
      </c>
      <c r="AR461">
        <v>1</v>
      </c>
    </row>
    <row r="462" spans="2:44" ht="15" customHeight="1" x14ac:dyDescent="0.35">
      <c r="B462" s="362">
        <v>460</v>
      </c>
      <c r="C462" s="362">
        <v>461</v>
      </c>
      <c r="D462" s="362">
        <v>472</v>
      </c>
      <c r="E462" s="362" t="s">
        <v>172</v>
      </c>
      <c r="F462" s="362"/>
      <c r="G462" s="362"/>
      <c r="H462" s="362"/>
      <c r="I462" s="362" t="s">
        <v>26</v>
      </c>
      <c r="J462" s="362" t="s">
        <v>105</v>
      </c>
      <c r="K462" s="361" t="s">
        <v>1519</v>
      </c>
      <c r="L462" s="362"/>
      <c r="M462" s="362" t="s">
        <v>90</v>
      </c>
      <c r="N462" s="362" t="s">
        <v>180</v>
      </c>
      <c r="O462" s="362"/>
      <c r="P462" s="362" t="s">
        <v>90</v>
      </c>
      <c r="Q462" s="362" t="s">
        <v>90</v>
      </c>
      <c r="R462" s="362"/>
      <c r="S462" s="361"/>
      <c r="T462" s="362"/>
      <c r="U462" s="362"/>
      <c r="V462" s="362" t="s">
        <v>711</v>
      </c>
      <c r="W462" s="362"/>
      <c r="X462" s="362"/>
      <c r="Y462" s="362" t="s">
        <v>45</v>
      </c>
      <c r="Z462" s="362" t="s">
        <v>181</v>
      </c>
      <c r="AA462" s="366">
        <v>45777</v>
      </c>
      <c r="AB462" s="367" t="s">
        <v>1496</v>
      </c>
      <c r="AC462" s="362"/>
      <c r="AD462" s="362"/>
      <c r="AE462" s="362"/>
      <c r="AF462" s="362"/>
      <c r="AG462" s="362"/>
      <c r="AH462" s="362"/>
      <c r="AI462" s="362" t="str">
        <f t="shared" si="7"/>
        <v>472GPON</v>
      </c>
      <c r="AJ462" s="362" t="str">
        <f>VLOOKUP(AI462,Table1[[#All],[CONCAT]:[Tfiber]],2,FALSE)</f>
        <v>GPON</v>
      </c>
      <c r="AK462" s="362" t="s">
        <v>39</v>
      </c>
      <c r="AL462" s="362"/>
      <c r="AM462" s="362"/>
      <c r="AN462" s="362"/>
      <c r="AO462" s="368">
        <v>45777</v>
      </c>
      <c r="AP462" s="361" t="s">
        <v>1496</v>
      </c>
      <c r="AR462">
        <v>1</v>
      </c>
    </row>
    <row r="463" spans="2:44" ht="15" customHeight="1" x14ac:dyDescent="0.35">
      <c r="B463" s="362">
        <v>461</v>
      </c>
      <c r="C463" s="362">
        <v>462</v>
      </c>
      <c r="D463" s="362">
        <v>472</v>
      </c>
      <c r="E463" s="362" t="s">
        <v>172</v>
      </c>
      <c r="F463" s="362"/>
      <c r="G463" s="362"/>
      <c r="H463" s="362"/>
      <c r="I463" s="362" t="s">
        <v>26</v>
      </c>
      <c r="J463" s="362" t="s">
        <v>105</v>
      </c>
      <c r="K463" s="361" t="s">
        <v>1520</v>
      </c>
      <c r="L463" s="362"/>
      <c r="M463" s="362" t="s">
        <v>90</v>
      </c>
      <c r="N463" s="362" t="s">
        <v>180</v>
      </c>
      <c r="O463" s="362"/>
      <c r="P463" s="362" t="s">
        <v>90</v>
      </c>
      <c r="Q463" s="362" t="s">
        <v>90</v>
      </c>
      <c r="R463" s="362"/>
      <c r="S463" s="361"/>
      <c r="T463" s="362"/>
      <c r="U463" s="362"/>
      <c r="V463" s="362" t="s">
        <v>711</v>
      </c>
      <c r="W463" s="362"/>
      <c r="X463" s="362"/>
      <c r="Y463" s="362" t="s">
        <v>45</v>
      </c>
      <c r="Z463" s="362" t="s">
        <v>181</v>
      </c>
      <c r="AA463" s="366">
        <v>45777</v>
      </c>
      <c r="AB463" s="367" t="s">
        <v>1496</v>
      </c>
      <c r="AC463" s="362"/>
      <c r="AD463" s="362"/>
      <c r="AE463" s="362"/>
      <c r="AF463" s="362"/>
      <c r="AG463" s="362"/>
      <c r="AH463" s="362"/>
      <c r="AI463" s="362" t="str">
        <f t="shared" si="7"/>
        <v>472GPON</v>
      </c>
      <c r="AJ463" s="362" t="str">
        <f>VLOOKUP(AI463,Table1[[#All],[CONCAT]:[Tfiber]],2,FALSE)</f>
        <v>GPON</v>
      </c>
      <c r="AK463" s="362" t="s">
        <v>39</v>
      </c>
      <c r="AL463" s="362"/>
      <c r="AM463" s="362"/>
      <c r="AN463" s="362"/>
      <c r="AO463" s="368">
        <v>45777</v>
      </c>
      <c r="AP463" s="361" t="s">
        <v>1496</v>
      </c>
      <c r="AR463">
        <v>1</v>
      </c>
    </row>
    <row r="464" spans="2:44" ht="15" hidden="1" customHeight="1" x14ac:dyDescent="0.35">
      <c r="B464" s="362">
        <v>462</v>
      </c>
      <c r="C464" s="362">
        <v>463</v>
      </c>
      <c r="D464" s="362">
        <v>472</v>
      </c>
      <c r="E464" s="362" t="s">
        <v>172</v>
      </c>
      <c r="F464" s="362"/>
      <c r="G464" s="362"/>
      <c r="H464" s="362"/>
      <c r="I464" s="362" t="s">
        <v>26</v>
      </c>
      <c r="J464" s="362" t="s">
        <v>105</v>
      </c>
      <c r="K464" s="361" t="s">
        <v>1521</v>
      </c>
      <c r="L464" s="362"/>
      <c r="M464" s="362" t="s">
        <v>90</v>
      </c>
      <c r="N464" s="362" t="s">
        <v>9</v>
      </c>
      <c r="O464" s="362"/>
      <c r="P464" s="362" t="s">
        <v>725</v>
      </c>
      <c r="Q464" s="362" t="s">
        <v>1432</v>
      </c>
      <c r="R464" s="362"/>
      <c r="S464" s="361" t="s">
        <v>1522</v>
      </c>
      <c r="T464" s="362" t="s">
        <v>62</v>
      </c>
      <c r="U464" s="362" t="s">
        <v>119</v>
      </c>
      <c r="V464" s="362" t="s">
        <v>711</v>
      </c>
      <c r="W464" s="362"/>
      <c r="X464" s="362" t="s">
        <v>9</v>
      </c>
      <c r="Y464" s="362" t="s">
        <v>50</v>
      </c>
      <c r="Z464" s="362" t="s">
        <v>90</v>
      </c>
      <c r="AA464" s="366" t="s">
        <v>90</v>
      </c>
      <c r="AB464" s="362" t="s">
        <v>90</v>
      </c>
      <c r="AC464" s="362"/>
      <c r="AD464" s="362"/>
      <c r="AE464" s="362"/>
      <c r="AF464" s="362"/>
      <c r="AG464" s="362"/>
      <c r="AH464" s="362"/>
      <c r="AI464" s="362" t="str">
        <f t="shared" si="7"/>
        <v>472GPON</v>
      </c>
      <c r="AJ464" s="362" t="str">
        <f>VLOOKUP(AI464,Table1[[#All],[CONCAT]:[Tfiber]],2,FALSE)</f>
        <v>GPON</v>
      </c>
      <c r="AK464" s="362" t="s">
        <v>40</v>
      </c>
      <c r="AL464" s="362"/>
      <c r="AM464" s="362"/>
      <c r="AN464" s="362"/>
      <c r="AO464" s="362"/>
      <c r="AP464" s="361"/>
      <c r="AR464">
        <v>1</v>
      </c>
    </row>
    <row r="465" spans="2:44" ht="15" customHeight="1" x14ac:dyDescent="0.35">
      <c r="B465" s="362">
        <v>463</v>
      </c>
      <c r="C465" s="362">
        <v>464</v>
      </c>
      <c r="D465" s="362">
        <v>472</v>
      </c>
      <c r="E465" s="362" t="s">
        <v>172</v>
      </c>
      <c r="F465" s="362"/>
      <c r="G465" s="362"/>
      <c r="H465" s="362"/>
      <c r="I465" s="362" t="s">
        <v>26</v>
      </c>
      <c r="J465" s="362" t="s">
        <v>105</v>
      </c>
      <c r="K465" s="361" t="s">
        <v>1523</v>
      </c>
      <c r="L465" s="362"/>
      <c r="M465" s="362" t="s">
        <v>90</v>
      </c>
      <c r="N465" s="362" t="s">
        <v>180</v>
      </c>
      <c r="O465" s="362"/>
      <c r="P465" s="362" t="s">
        <v>90</v>
      </c>
      <c r="Q465" s="362" t="s">
        <v>90</v>
      </c>
      <c r="R465" s="362"/>
      <c r="S465" s="361"/>
      <c r="T465" s="362"/>
      <c r="U465" s="362"/>
      <c r="V465" s="362" t="s">
        <v>711</v>
      </c>
      <c r="W465" s="362"/>
      <c r="X465" s="362"/>
      <c r="Y465" s="362" t="s">
        <v>45</v>
      </c>
      <c r="Z465" s="362" t="s">
        <v>181</v>
      </c>
      <c r="AA465" s="366">
        <v>45777</v>
      </c>
      <c r="AB465" s="367" t="s">
        <v>1496</v>
      </c>
      <c r="AC465" s="362"/>
      <c r="AD465" s="362"/>
      <c r="AE465" s="362"/>
      <c r="AF465" s="362"/>
      <c r="AG465" s="362"/>
      <c r="AH465" s="362"/>
      <c r="AI465" s="362" t="str">
        <f t="shared" si="7"/>
        <v>472GPON</v>
      </c>
      <c r="AJ465" s="362" t="str">
        <f>VLOOKUP(AI465,Table1[[#All],[CONCAT]:[Tfiber]],2,FALSE)</f>
        <v>GPON</v>
      </c>
      <c r="AK465" s="362" t="s">
        <v>39</v>
      </c>
      <c r="AL465" s="362"/>
      <c r="AM465" s="362"/>
      <c r="AN465" s="362"/>
      <c r="AO465" s="368">
        <v>45777</v>
      </c>
      <c r="AP465" s="361" t="s">
        <v>1496</v>
      </c>
      <c r="AR465">
        <v>1</v>
      </c>
    </row>
    <row r="466" spans="2:44" ht="15" customHeight="1" x14ac:dyDescent="0.35">
      <c r="B466" s="362">
        <v>464</v>
      </c>
      <c r="C466" s="362">
        <v>465</v>
      </c>
      <c r="D466" s="362">
        <v>472</v>
      </c>
      <c r="E466" s="362" t="s">
        <v>172</v>
      </c>
      <c r="F466" s="362"/>
      <c r="G466" s="362"/>
      <c r="H466" s="362"/>
      <c r="I466" s="362" t="s">
        <v>26</v>
      </c>
      <c r="J466" s="362" t="s">
        <v>105</v>
      </c>
      <c r="K466" s="361" t="s">
        <v>1524</v>
      </c>
      <c r="L466" s="362"/>
      <c r="M466" s="362" t="s">
        <v>90</v>
      </c>
      <c r="N466" s="362" t="s">
        <v>180</v>
      </c>
      <c r="O466" s="362"/>
      <c r="P466" s="362" t="s">
        <v>90</v>
      </c>
      <c r="Q466" s="362" t="s">
        <v>90</v>
      </c>
      <c r="R466" s="362"/>
      <c r="S466" s="361"/>
      <c r="T466" s="362"/>
      <c r="U466" s="362"/>
      <c r="V466" s="362" t="s">
        <v>711</v>
      </c>
      <c r="W466" s="362"/>
      <c r="X466" s="362"/>
      <c r="Y466" s="362" t="s">
        <v>45</v>
      </c>
      <c r="Z466" s="362" t="s">
        <v>181</v>
      </c>
      <c r="AA466" s="366">
        <v>45777</v>
      </c>
      <c r="AB466" s="367" t="s">
        <v>1496</v>
      </c>
      <c r="AC466" s="362"/>
      <c r="AD466" s="362"/>
      <c r="AE466" s="362"/>
      <c r="AF466" s="362"/>
      <c r="AG466" s="362"/>
      <c r="AH466" s="362"/>
      <c r="AI466" s="362" t="str">
        <f t="shared" si="7"/>
        <v>472GPON</v>
      </c>
      <c r="AJ466" s="362" t="str">
        <f>VLOOKUP(AI466,Table1[[#All],[CONCAT]:[Tfiber]],2,FALSE)</f>
        <v>GPON</v>
      </c>
      <c r="AK466" s="362" t="s">
        <v>39</v>
      </c>
      <c r="AL466" s="362"/>
      <c r="AM466" s="362"/>
      <c r="AN466" s="362"/>
      <c r="AO466" s="368">
        <v>45777</v>
      </c>
      <c r="AP466" s="361" t="s">
        <v>1496</v>
      </c>
      <c r="AR466">
        <v>1</v>
      </c>
    </row>
    <row r="467" spans="2:44" ht="15" customHeight="1" x14ac:dyDescent="0.35">
      <c r="B467" s="362">
        <v>465</v>
      </c>
      <c r="C467" s="362">
        <v>466</v>
      </c>
      <c r="D467" s="362">
        <v>472</v>
      </c>
      <c r="E467" s="362" t="s">
        <v>172</v>
      </c>
      <c r="F467" s="362"/>
      <c r="G467" s="362"/>
      <c r="H467" s="362"/>
      <c r="I467" s="362" t="s">
        <v>26</v>
      </c>
      <c r="J467" s="362" t="s">
        <v>105</v>
      </c>
      <c r="K467" s="361" t="s">
        <v>1525</v>
      </c>
      <c r="L467" s="362"/>
      <c r="M467" s="362" t="s">
        <v>90</v>
      </c>
      <c r="N467" s="362" t="s">
        <v>180</v>
      </c>
      <c r="O467" s="362"/>
      <c r="P467" s="362" t="s">
        <v>90</v>
      </c>
      <c r="Q467" s="362" t="s">
        <v>90</v>
      </c>
      <c r="R467" s="362"/>
      <c r="S467" s="361"/>
      <c r="T467" s="362"/>
      <c r="U467" s="362"/>
      <c r="V467" s="362" t="s">
        <v>711</v>
      </c>
      <c r="W467" s="362"/>
      <c r="X467" s="362"/>
      <c r="Y467" s="362" t="s">
        <v>45</v>
      </c>
      <c r="Z467" s="362" t="s">
        <v>181</v>
      </c>
      <c r="AA467" s="366">
        <v>45777</v>
      </c>
      <c r="AB467" s="367" t="s">
        <v>1496</v>
      </c>
      <c r="AC467" s="362"/>
      <c r="AD467" s="362"/>
      <c r="AE467" s="362"/>
      <c r="AF467" s="362"/>
      <c r="AG467" s="362"/>
      <c r="AH467" s="362"/>
      <c r="AI467" s="362" t="str">
        <f t="shared" si="7"/>
        <v>472GPON</v>
      </c>
      <c r="AJ467" s="362" t="str">
        <f>VLOOKUP(AI467,Table1[[#All],[CONCAT]:[Tfiber]],2,FALSE)</f>
        <v>GPON</v>
      </c>
      <c r="AK467" s="362" t="s">
        <v>39</v>
      </c>
      <c r="AL467" s="362"/>
      <c r="AM467" s="362"/>
      <c r="AN467" s="362"/>
      <c r="AO467" s="368">
        <v>45777</v>
      </c>
      <c r="AP467" s="361" t="s">
        <v>1496</v>
      </c>
      <c r="AR467">
        <v>1</v>
      </c>
    </row>
    <row r="468" spans="2:44" ht="15" customHeight="1" x14ac:dyDescent="0.35">
      <c r="B468" s="362">
        <v>466</v>
      </c>
      <c r="C468" s="362">
        <v>467</v>
      </c>
      <c r="D468" s="362">
        <v>472</v>
      </c>
      <c r="E468" s="362" t="s">
        <v>172</v>
      </c>
      <c r="F468" s="362"/>
      <c r="G468" s="362"/>
      <c r="H468" s="362"/>
      <c r="I468" s="362" t="s">
        <v>26</v>
      </c>
      <c r="J468" s="362" t="s">
        <v>105</v>
      </c>
      <c r="K468" s="361" t="s">
        <v>1526</v>
      </c>
      <c r="L468" s="362"/>
      <c r="M468" s="362" t="s">
        <v>90</v>
      </c>
      <c r="N468" s="362" t="s">
        <v>180</v>
      </c>
      <c r="O468" s="362"/>
      <c r="P468" s="362" t="s">
        <v>90</v>
      </c>
      <c r="Q468" s="362" t="s">
        <v>90</v>
      </c>
      <c r="R468" s="362"/>
      <c r="S468" s="361"/>
      <c r="T468" s="362"/>
      <c r="U468" s="362"/>
      <c r="V468" s="362" t="s">
        <v>711</v>
      </c>
      <c r="W468" s="362"/>
      <c r="X468" s="362"/>
      <c r="Y468" s="362" t="s">
        <v>45</v>
      </c>
      <c r="Z468" s="362" t="s">
        <v>181</v>
      </c>
      <c r="AA468" s="366">
        <v>45777</v>
      </c>
      <c r="AB468" s="367" t="s">
        <v>1527</v>
      </c>
      <c r="AC468" s="362"/>
      <c r="AD468" s="362"/>
      <c r="AE468" s="362"/>
      <c r="AF468" s="362"/>
      <c r="AG468" s="362"/>
      <c r="AH468" s="362"/>
      <c r="AI468" s="362" t="str">
        <f t="shared" si="7"/>
        <v>472GPON</v>
      </c>
      <c r="AJ468" s="362" t="str">
        <f>VLOOKUP(AI468,Table1[[#All],[CONCAT]:[Tfiber]],2,FALSE)</f>
        <v>GPON</v>
      </c>
      <c r="AK468" s="362" t="s">
        <v>39</v>
      </c>
      <c r="AL468" s="362"/>
      <c r="AM468" s="362"/>
      <c r="AN468" s="362"/>
      <c r="AO468" s="368">
        <v>45777</v>
      </c>
      <c r="AP468" s="361" t="s">
        <v>1527</v>
      </c>
      <c r="AR468">
        <v>1</v>
      </c>
    </row>
    <row r="469" spans="2:44" ht="15" customHeight="1" x14ac:dyDescent="0.35">
      <c r="B469" s="362">
        <v>467</v>
      </c>
      <c r="C469" s="362">
        <v>468</v>
      </c>
      <c r="D469" s="362">
        <v>472</v>
      </c>
      <c r="E469" s="362" t="s">
        <v>172</v>
      </c>
      <c r="F469" s="362"/>
      <c r="G469" s="362"/>
      <c r="H469" s="362"/>
      <c r="I469" s="362" t="s">
        <v>26</v>
      </c>
      <c r="J469" s="362" t="s">
        <v>104</v>
      </c>
      <c r="K469" s="361" t="s">
        <v>1528</v>
      </c>
      <c r="L469" s="362"/>
      <c r="M469" s="362" t="s">
        <v>90</v>
      </c>
      <c r="N469" s="362" t="s">
        <v>180</v>
      </c>
      <c r="O469" s="362"/>
      <c r="P469" s="362" t="s">
        <v>90</v>
      </c>
      <c r="Q469" s="362" t="s">
        <v>90</v>
      </c>
      <c r="R469" s="362"/>
      <c r="S469" s="361"/>
      <c r="T469" s="362"/>
      <c r="U469" s="362"/>
      <c r="V469" s="362" t="s">
        <v>711</v>
      </c>
      <c r="W469" s="362"/>
      <c r="X469" s="362"/>
      <c r="Y469" s="362" t="s">
        <v>45</v>
      </c>
      <c r="Z469" s="362" t="s">
        <v>181</v>
      </c>
      <c r="AA469" s="366">
        <v>45777</v>
      </c>
      <c r="AB469" s="367" t="s">
        <v>1529</v>
      </c>
      <c r="AC469" s="362"/>
      <c r="AD469" s="362"/>
      <c r="AE469" s="362"/>
      <c r="AF469" s="362"/>
      <c r="AG469" s="362"/>
      <c r="AH469" s="362"/>
      <c r="AI469" s="362" t="str">
        <f t="shared" si="7"/>
        <v>472GPON</v>
      </c>
      <c r="AJ469" s="362" t="str">
        <f>VLOOKUP(AI469,Table1[[#All],[CONCAT]:[Tfiber]],2,FALSE)</f>
        <v>GPON</v>
      </c>
      <c r="AK469" s="362" t="s">
        <v>39</v>
      </c>
      <c r="AL469" s="362"/>
      <c r="AM469" s="362"/>
      <c r="AN469" s="362"/>
      <c r="AO469" s="368">
        <v>45777</v>
      </c>
      <c r="AP469" s="361" t="s">
        <v>1529</v>
      </c>
      <c r="AR469">
        <v>1</v>
      </c>
    </row>
    <row r="470" spans="2:44" ht="15" customHeight="1" x14ac:dyDescent="0.35">
      <c r="B470" s="362">
        <v>468</v>
      </c>
      <c r="C470" s="362">
        <v>469</v>
      </c>
      <c r="D470" s="362">
        <v>472</v>
      </c>
      <c r="E470" s="362" t="s">
        <v>172</v>
      </c>
      <c r="F470" s="362"/>
      <c r="G470" s="362"/>
      <c r="H470" s="362"/>
      <c r="I470" s="362" t="s">
        <v>26</v>
      </c>
      <c r="J470" s="362" t="s">
        <v>104</v>
      </c>
      <c r="K470" s="361" t="s">
        <v>1530</v>
      </c>
      <c r="L470" s="362"/>
      <c r="M470" s="362" t="s">
        <v>90</v>
      </c>
      <c r="N470" s="362" t="s">
        <v>180</v>
      </c>
      <c r="O470" s="362"/>
      <c r="P470" s="362" t="s">
        <v>90</v>
      </c>
      <c r="Q470" s="362" t="s">
        <v>90</v>
      </c>
      <c r="R470" s="362"/>
      <c r="S470" s="361"/>
      <c r="T470" s="362"/>
      <c r="U470" s="362"/>
      <c r="V470" s="362" t="s">
        <v>711</v>
      </c>
      <c r="W470" s="362"/>
      <c r="X470" s="362"/>
      <c r="Y470" s="362" t="s">
        <v>45</v>
      </c>
      <c r="Z470" s="362" t="s">
        <v>181</v>
      </c>
      <c r="AA470" s="366">
        <v>45777</v>
      </c>
      <c r="AB470" s="367" t="s">
        <v>1531</v>
      </c>
      <c r="AC470" s="362"/>
      <c r="AD470" s="362"/>
      <c r="AE470" s="362"/>
      <c r="AF470" s="362"/>
      <c r="AG470" s="362"/>
      <c r="AH470" s="362"/>
      <c r="AI470" s="362" t="str">
        <f t="shared" si="7"/>
        <v>472GPON</v>
      </c>
      <c r="AJ470" s="362" t="str">
        <f>VLOOKUP(AI470,Table1[[#All],[CONCAT]:[Tfiber]],2,FALSE)</f>
        <v>GPON</v>
      </c>
      <c r="AK470" s="362" t="s">
        <v>39</v>
      </c>
      <c r="AL470" s="362"/>
      <c r="AM470" s="362"/>
      <c r="AN470" s="362"/>
      <c r="AO470" s="368">
        <v>45777</v>
      </c>
      <c r="AP470" s="361" t="s">
        <v>1531</v>
      </c>
      <c r="AR470">
        <v>1</v>
      </c>
    </row>
    <row r="471" spans="2:44" ht="15" hidden="1" customHeight="1" x14ac:dyDescent="0.35">
      <c r="B471" s="362">
        <v>469</v>
      </c>
      <c r="C471" s="362">
        <v>470</v>
      </c>
      <c r="D471" s="362">
        <v>472</v>
      </c>
      <c r="E471" s="362" t="s">
        <v>172</v>
      </c>
      <c r="F471" s="362"/>
      <c r="G471" s="362"/>
      <c r="H471" s="362"/>
      <c r="I471" s="362" t="s">
        <v>26</v>
      </c>
      <c r="J471" s="362" t="s">
        <v>104</v>
      </c>
      <c r="K471" s="361" t="s">
        <v>1532</v>
      </c>
      <c r="L471" s="362"/>
      <c r="M471" s="362" t="s">
        <v>90</v>
      </c>
      <c r="N471" s="362" t="s">
        <v>9</v>
      </c>
      <c r="O471" s="362"/>
      <c r="P471" s="362" t="s">
        <v>90</v>
      </c>
      <c r="Q471" s="362" t="s">
        <v>90</v>
      </c>
      <c r="R471" s="362"/>
      <c r="S471" s="361"/>
      <c r="T471" s="362"/>
      <c r="U471" s="362"/>
      <c r="V471" s="362" t="s">
        <v>711</v>
      </c>
      <c r="W471" s="362"/>
      <c r="X471" s="362"/>
      <c r="Y471" s="362" t="s">
        <v>45</v>
      </c>
      <c r="Z471" s="362" t="s">
        <v>1454</v>
      </c>
      <c r="AA471" s="366">
        <v>45869</v>
      </c>
      <c r="AB471" s="367" t="s">
        <v>1533</v>
      </c>
      <c r="AC471" s="362"/>
      <c r="AD471" s="362"/>
      <c r="AE471" s="362"/>
      <c r="AF471" s="362"/>
      <c r="AG471" s="362"/>
      <c r="AH471" s="362"/>
      <c r="AI471" s="362" t="str">
        <f t="shared" si="7"/>
        <v>472GPON</v>
      </c>
      <c r="AJ471" s="362" t="str">
        <f>VLOOKUP(AI471,Table1[[#All],[CONCAT]:[Tfiber]],2,FALSE)</f>
        <v>GPON</v>
      </c>
      <c r="AK471" s="362" t="s">
        <v>39</v>
      </c>
      <c r="AL471" s="362"/>
      <c r="AM471" s="362"/>
      <c r="AN471" s="362"/>
      <c r="AO471" s="368">
        <v>45869</v>
      </c>
      <c r="AP471" s="361" t="s">
        <v>1533</v>
      </c>
      <c r="AR471">
        <v>1</v>
      </c>
    </row>
    <row r="472" spans="2:44" ht="15" customHeight="1" x14ac:dyDescent="0.35">
      <c r="B472" s="362">
        <v>470</v>
      </c>
      <c r="C472" s="362">
        <v>471</v>
      </c>
      <c r="D472" s="362">
        <v>472</v>
      </c>
      <c r="E472" s="362" t="s">
        <v>172</v>
      </c>
      <c r="F472" s="362"/>
      <c r="G472" s="362"/>
      <c r="H472" s="362"/>
      <c r="I472" s="362" t="s">
        <v>26</v>
      </c>
      <c r="J472" s="362" t="s">
        <v>104</v>
      </c>
      <c r="K472" s="361" t="s">
        <v>1465</v>
      </c>
      <c r="L472" s="362"/>
      <c r="M472" s="362" t="s">
        <v>90</v>
      </c>
      <c r="N472" s="362" t="s">
        <v>180</v>
      </c>
      <c r="O472" s="362"/>
      <c r="P472" s="362" t="s">
        <v>90</v>
      </c>
      <c r="Q472" s="362" t="s">
        <v>90</v>
      </c>
      <c r="R472" s="362"/>
      <c r="S472" s="361"/>
      <c r="T472" s="362"/>
      <c r="U472" s="362"/>
      <c r="V472" s="362" t="s">
        <v>711</v>
      </c>
      <c r="W472" s="362"/>
      <c r="X472" s="362"/>
      <c r="Y472" s="362" t="s">
        <v>45</v>
      </c>
      <c r="Z472" s="362" t="s">
        <v>181</v>
      </c>
      <c r="AA472" s="366">
        <v>45777</v>
      </c>
      <c r="AB472" s="367" t="s">
        <v>1534</v>
      </c>
      <c r="AC472" s="362"/>
      <c r="AD472" s="362"/>
      <c r="AE472" s="362"/>
      <c r="AF472" s="362"/>
      <c r="AG472" s="362"/>
      <c r="AH472" s="362"/>
      <c r="AI472" s="362" t="str">
        <f t="shared" si="7"/>
        <v>472GPON</v>
      </c>
      <c r="AJ472" s="362" t="str">
        <f>VLOOKUP(AI472,Table1[[#All],[CONCAT]:[Tfiber]],2,FALSE)</f>
        <v>GPON</v>
      </c>
      <c r="AK472" s="362" t="s">
        <v>39</v>
      </c>
      <c r="AL472" s="362"/>
      <c r="AM472" s="362"/>
      <c r="AN472" s="362"/>
      <c r="AO472" s="368">
        <v>45777</v>
      </c>
      <c r="AP472" s="361" t="s">
        <v>1466</v>
      </c>
      <c r="AR472">
        <v>1</v>
      </c>
    </row>
    <row r="473" spans="2:44" ht="15" hidden="1" customHeight="1" x14ac:dyDescent="0.35">
      <c r="B473" s="362">
        <v>471</v>
      </c>
      <c r="C473" s="362">
        <v>472</v>
      </c>
      <c r="D473" s="362">
        <v>472</v>
      </c>
      <c r="E473" s="362" t="s">
        <v>172</v>
      </c>
      <c r="F473" s="362"/>
      <c r="G473" s="362"/>
      <c r="H473" s="362"/>
      <c r="I473" s="362" t="s">
        <v>26</v>
      </c>
      <c r="J473" s="362" t="s">
        <v>104</v>
      </c>
      <c r="K473" s="361" t="s">
        <v>1535</v>
      </c>
      <c r="L473" s="362"/>
      <c r="M473" s="362" t="s">
        <v>90</v>
      </c>
      <c r="N473" s="362" t="s">
        <v>9</v>
      </c>
      <c r="O473" s="362"/>
      <c r="P473" s="362" t="s">
        <v>90</v>
      </c>
      <c r="Q473" s="362" t="s">
        <v>90</v>
      </c>
      <c r="R473" s="362"/>
      <c r="S473" s="361"/>
      <c r="T473" s="362"/>
      <c r="U473" s="362"/>
      <c r="V473" s="362" t="s">
        <v>711</v>
      </c>
      <c r="W473" s="362"/>
      <c r="X473" s="362"/>
      <c r="Y473" s="362" t="s">
        <v>45</v>
      </c>
      <c r="Z473" s="362" t="s">
        <v>1454</v>
      </c>
      <c r="AA473" s="366">
        <v>45869</v>
      </c>
      <c r="AB473" s="367" t="s">
        <v>1536</v>
      </c>
      <c r="AC473" s="362"/>
      <c r="AD473" s="362"/>
      <c r="AE473" s="362"/>
      <c r="AF473" s="362"/>
      <c r="AG473" s="362"/>
      <c r="AH473" s="362"/>
      <c r="AI473" s="362" t="str">
        <f t="shared" si="7"/>
        <v>472GPON</v>
      </c>
      <c r="AJ473" s="362" t="str">
        <f>VLOOKUP(AI473,Table1[[#All],[CONCAT]:[Tfiber]],2,FALSE)</f>
        <v>GPON</v>
      </c>
      <c r="AK473" s="362" t="s">
        <v>39</v>
      </c>
      <c r="AL473" s="362"/>
      <c r="AM473" s="362"/>
      <c r="AN473" s="362"/>
      <c r="AO473" s="368">
        <v>45869</v>
      </c>
      <c r="AP473" s="361" t="s">
        <v>1536</v>
      </c>
      <c r="AR473">
        <v>1</v>
      </c>
    </row>
    <row r="474" spans="2:44" ht="15" hidden="1" customHeight="1" x14ac:dyDescent="0.35">
      <c r="B474" s="362">
        <v>472</v>
      </c>
      <c r="C474" s="362" t="s">
        <v>1537</v>
      </c>
      <c r="D474" s="362" t="s">
        <v>2</v>
      </c>
      <c r="E474" s="368">
        <v>44963</v>
      </c>
      <c r="F474" s="368"/>
      <c r="G474" s="368"/>
      <c r="H474" s="368"/>
      <c r="I474" s="362" t="s">
        <v>73</v>
      </c>
      <c r="J474" s="362" t="s">
        <v>1070</v>
      </c>
      <c r="K474" s="361" t="s">
        <v>1538</v>
      </c>
      <c r="L474" s="362"/>
      <c r="M474" s="362" t="s">
        <v>186</v>
      </c>
      <c r="N474" s="362" t="s">
        <v>9</v>
      </c>
      <c r="O474" s="362"/>
      <c r="P474" s="362" t="s">
        <v>1398</v>
      </c>
      <c r="Q474" s="362" t="s">
        <v>90</v>
      </c>
      <c r="R474" s="362" t="s">
        <v>8</v>
      </c>
      <c r="S474" s="361" t="s">
        <v>1539</v>
      </c>
      <c r="T474" s="362"/>
      <c r="U474" s="362"/>
      <c r="V474" s="362" t="s">
        <v>1540</v>
      </c>
      <c r="W474" s="362"/>
      <c r="X474" s="362"/>
      <c r="Y474" s="375" t="s">
        <v>45</v>
      </c>
      <c r="Z474" s="362" t="s">
        <v>90</v>
      </c>
      <c r="AA474" s="366" t="s">
        <v>90</v>
      </c>
      <c r="AB474" s="362" t="s">
        <v>90</v>
      </c>
      <c r="AC474" s="362"/>
      <c r="AD474" s="362"/>
      <c r="AE474" s="362"/>
      <c r="AF474" s="362"/>
      <c r="AG474" s="362"/>
      <c r="AH474" s="362"/>
      <c r="AI474" s="362" t="str">
        <f t="shared" si="7"/>
        <v>MOMNOC Operationalization</v>
      </c>
      <c r="AJ474" s="362" t="str">
        <f>VLOOKUP(AI474,Table1[[#All],[CONCAT]:[Tfiber]],2,FALSE)</f>
        <v>Network</v>
      </c>
      <c r="AK474" s="362" t="s">
        <v>39</v>
      </c>
      <c r="AL474" s="362"/>
      <c r="AM474" s="362"/>
      <c r="AN474" s="362"/>
      <c r="AO474" s="368">
        <v>45923</v>
      </c>
      <c r="AP474" s="361" t="s">
        <v>680</v>
      </c>
      <c r="AR474">
        <v>1</v>
      </c>
    </row>
    <row r="475" spans="2:44" ht="15" hidden="1" customHeight="1" x14ac:dyDescent="0.35">
      <c r="B475" s="362">
        <v>473</v>
      </c>
      <c r="C475" s="362" t="s">
        <v>1541</v>
      </c>
      <c r="D475" s="362" t="s">
        <v>2</v>
      </c>
      <c r="E475" s="368">
        <v>45019</v>
      </c>
      <c r="F475" s="368"/>
      <c r="G475" s="368"/>
      <c r="H475" s="368"/>
      <c r="I475" s="362" t="s">
        <v>61</v>
      </c>
      <c r="J475" s="362" t="s">
        <v>1542</v>
      </c>
      <c r="K475" s="361" t="s">
        <v>1543</v>
      </c>
      <c r="L475" s="361"/>
      <c r="M475" s="362" t="s">
        <v>186</v>
      </c>
      <c r="N475" s="362" t="s">
        <v>9</v>
      </c>
      <c r="O475" s="362"/>
      <c r="P475" s="362" t="s">
        <v>1398</v>
      </c>
      <c r="Q475" s="362" t="s">
        <v>90</v>
      </c>
      <c r="R475" s="362"/>
      <c r="S475" s="361" t="s">
        <v>1544</v>
      </c>
      <c r="T475" s="362"/>
      <c r="U475" s="362"/>
      <c r="V475" s="362" t="s">
        <v>120</v>
      </c>
      <c r="W475" s="362"/>
      <c r="X475" s="362" t="s">
        <v>9</v>
      </c>
      <c r="Y475" s="362" t="s">
        <v>9</v>
      </c>
      <c r="Z475" s="362" t="s">
        <v>90</v>
      </c>
      <c r="AA475" s="366" t="s">
        <v>90</v>
      </c>
      <c r="AB475" s="362" t="s">
        <v>90</v>
      </c>
      <c r="AC475" s="362"/>
      <c r="AD475" s="362"/>
      <c r="AE475" s="362"/>
      <c r="AF475" s="362"/>
      <c r="AG475" s="362"/>
      <c r="AH475" s="362"/>
      <c r="AI475" s="362" t="str">
        <f t="shared" si="7"/>
        <v>MOMGIS</v>
      </c>
      <c r="AJ475" s="362" t="str">
        <f>VLOOKUP(AI475,Table1[[#All],[CONCAT]:[Tfiber]],2,FALSE)</f>
        <v>Applications/Tools</v>
      </c>
      <c r="AK475" s="362" t="s">
        <v>40</v>
      </c>
      <c r="AL475" s="362"/>
      <c r="AM475" s="362"/>
      <c r="AN475" s="362"/>
      <c r="AO475" s="362"/>
      <c r="AP475" s="361" t="e">
        <v>#N/A</v>
      </c>
      <c r="AR475">
        <v>1</v>
      </c>
    </row>
    <row r="476" spans="2:44" ht="15" hidden="1" customHeight="1" x14ac:dyDescent="0.35">
      <c r="B476" s="362">
        <v>474</v>
      </c>
      <c r="C476" s="362" t="s">
        <v>1545</v>
      </c>
      <c r="D476" s="362" t="s">
        <v>2</v>
      </c>
      <c r="E476" s="368">
        <v>45139</v>
      </c>
      <c r="F476" s="368"/>
      <c r="G476" s="368"/>
      <c r="H476" s="368"/>
      <c r="I476" s="362" t="s">
        <v>77</v>
      </c>
      <c r="J476" s="362" t="s">
        <v>1546</v>
      </c>
      <c r="K476" s="361" t="s">
        <v>1547</v>
      </c>
      <c r="L476" s="362"/>
      <c r="M476" s="362" t="s">
        <v>186</v>
      </c>
      <c r="N476" s="362" t="s">
        <v>1548</v>
      </c>
      <c r="O476" s="362"/>
      <c r="P476" s="362" t="s">
        <v>90</v>
      </c>
      <c r="Q476" s="362" t="s">
        <v>90</v>
      </c>
      <c r="R476" s="362" t="s">
        <v>8</v>
      </c>
      <c r="S476" s="361" t="s">
        <v>1549</v>
      </c>
      <c r="T476" s="362"/>
      <c r="U476" s="362"/>
      <c r="V476" s="362" t="s">
        <v>133</v>
      </c>
      <c r="W476" s="362"/>
      <c r="X476" s="362"/>
      <c r="Y476" s="362" t="s">
        <v>45</v>
      </c>
      <c r="Z476" s="362" t="s">
        <v>90</v>
      </c>
      <c r="AA476" s="366" t="s">
        <v>90</v>
      </c>
      <c r="AB476" s="362" t="s">
        <v>90</v>
      </c>
      <c r="AC476" s="362"/>
      <c r="AD476" s="362"/>
      <c r="AE476" s="362"/>
      <c r="AF476" s="362"/>
      <c r="AG476" s="362"/>
      <c r="AH476" s="362"/>
      <c r="AI476" s="362" t="str">
        <f t="shared" si="7"/>
        <v>MOMHelpdesk</v>
      </c>
      <c r="AJ476" s="362" t="str">
        <f>VLOOKUP(AI476,Table1[[#All],[CONCAT]:[Tfiber]],2,FALSE)</f>
        <v>Helpdesk (Contact Center)</v>
      </c>
      <c r="AK476" s="362" t="s">
        <v>39</v>
      </c>
      <c r="AL476" s="362"/>
      <c r="AM476" s="362"/>
      <c r="AN476" s="362"/>
      <c r="AO476" s="368">
        <v>45924</v>
      </c>
      <c r="AP476" s="361" t="s">
        <v>1550</v>
      </c>
      <c r="AR476">
        <v>1</v>
      </c>
    </row>
    <row r="477" spans="2:44" ht="15" hidden="1" customHeight="1" x14ac:dyDescent="0.35">
      <c r="B477" s="362">
        <v>475</v>
      </c>
      <c r="C477" s="362" t="s">
        <v>1551</v>
      </c>
      <c r="D477" s="362" t="s">
        <v>2</v>
      </c>
      <c r="E477" s="368">
        <v>45316</v>
      </c>
      <c r="F477" s="368"/>
      <c r="G477" s="368"/>
      <c r="H477" s="368"/>
      <c r="I477" s="362" t="s">
        <v>74</v>
      </c>
      <c r="J477" s="362" t="s">
        <v>90</v>
      </c>
      <c r="K477" s="361" t="s">
        <v>1552</v>
      </c>
      <c r="L477" s="361"/>
      <c r="M477" s="362" t="s">
        <v>186</v>
      </c>
      <c r="N477" s="362" t="s">
        <v>9</v>
      </c>
      <c r="O477" s="362"/>
      <c r="P477" s="362" t="s">
        <v>90</v>
      </c>
      <c r="Q477" s="362" t="s">
        <v>90</v>
      </c>
      <c r="R477" s="362"/>
      <c r="S477" s="361" t="s">
        <v>1553</v>
      </c>
      <c r="T477" s="362"/>
      <c r="U477" s="362"/>
      <c r="V477" s="362" t="s">
        <v>120</v>
      </c>
      <c r="W477" s="362"/>
      <c r="X477" s="362" t="s">
        <v>9</v>
      </c>
      <c r="Y477" s="362" t="s">
        <v>9</v>
      </c>
      <c r="Z477" s="362" t="s">
        <v>90</v>
      </c>
      <c r="AA477" s="366" t="s">
        <v>90</v>
      </c>
      <c r="AB477" s="362" t="s">
        <v>90</v>
      </c>
      <c r="AC477" s="362"/>
      <c r="AD477" s="362"/>
      <c r="AE477" s="362"/>
      <c r="AF477" s="362"/>
      <c r="AG477" s="362"/>
      <c r="AH477" s="362"/>
      <c r="AI477" s="362" t="str">
        <f t="shared" si="7"/>
        <v>MOMWFM</v>
      </c>
      <c r="AJ477" s="362" t="str">
        <f>VLOOKUP(AI477,Table1[[#All],[CONCAT]:[Tfiber]],2,FALSE)</f>
        <v>Applications/Tools</v>
      </c>
      <c r="AK477" s="362" t="s">
        <v>40</v>
      </c>
      <c r="AL477" s="362"/>
      <c r="AM477" s="362"/>
      <c r="AN477" s="362"/>
      <c r="AO477" s="362"/>
      <c r="AP477" s="361" t="e">
        <v>#N/A</v>
      </c>
      <c r="AR477">
        <v>1</v>
      </c>
    </row>
    <row r="478" spans="2:44" ht="15" hidden="1" customHeight="1" thickBot="1" x14ac:dyDescent="0.4">
      <c r="B478" s="362">
        <v>476</v>
      </c>
      <c r="C478" s="362" t="s">
        <v>1554</v>
      </c>
      <c r="D478" s="362" t="s">
        <v>2</v>
      </c>
      <c r="E478" s="368">
        <v>45316</v>
      </c>
      <c r="F478" s="368"/>
      <c r="G478" s="368"/>
      <c r="H478" s="368"/>
      <c r="I478" s="362" t="s">
        <v>78</v>
      </c>
      <c r="J478" s="362" t="s">
        <v>90</v>
      </c>
      <c r="K478" s="361" t="s">
        <v>1555</v>
      </c>
      <c r="L478" s="362"/>
      <c r="M478" s="362" t="s">
        <v>186</v>
      </c>
      <c r="N478" s="362" t="s">
        <v>9</v>
      </c>
      <c r="O478" s="362"/>
      <c r="P478" s="362" t="s">
        <v>90</v>
      </c>
      <c r="Q478" s="362" t="s">
        <v>90</v>
      </c>
      <c r="R478" s="362"/>
      <c r="S478" s="388" t="s">
        <v>1556</v>
      </c>
      <c r="T478" s="362"/>
      <c r="U478" s="362"/>
      <c r="V478" s="362" t="s">
        <v>1557</v>
      </c>
      <c r="W478" s="362"/>
      <c r="X478" s="362" t="s">
        <v>9</v>
      </c>
      <c r="Y478" s="362" t="s">
        <v>9</v>
      </c>
      <c r="Z478" s="362" t="s">
        <v>90</v>
      </c>
      <c r="AA478" s="366" t="s">
        <v>90</v>
      </c>
      <c r="AB478" s="362" t="s">
        <v>90</v>
      </c>
      <c r="AC478" s="362"/>
      <c r="AD478" s="362"/>
      <c r="AE478" s="362"/>
      <c r="AF478" s="362"/>
      <c r="AG478" s="362"/>
      <c r="AH478" s="362"/>
      <c r="AI478" s="362" t="str">
        <f t="shared" si="7"/>
        <v>MOMField Related</v>
      </c>
      <c r="AJ478" s="362" t="str">
        <f>VLOOKUP(AI478,Table1[[#All],[CONCAT]:[Tfiber]],2,FALSE)</f>
        <v>Field Related issues</v>
      </c>
      <c r="AK478" s="362" t="s">
        <v>40</v>
      </c>
      <c r="AL478" s="362"/>
      <c r="AM478" s="362"/>
      <c r="AN478" s="362" t="s">
        <v>1558</v>
      </c>
      <c r="AO478" s="362"/>
      <c r="AP478" s="361" t="e">
        <v>#N/A</v>
      </c>
      <c r="AR478">
        <v>1</v>
      </c>
    </row>
    <row r="479" spans="2:44" ht="15" hidden="1" customHeight="1" thickBot="1" x14ac:dyDescent="0.4">
      <c r="B479" s="362">
        <v>477</v>
      </c>
      <c r="C479" s="362" t="s">
        <v>1559</v>
      </c>
      <c r="D479" s="362" t="s">
        <v>2</v>
      </c>
      <c r="E479" s="368">
        <v>45316</v>
      </c>
      <c r="F479" s="368"/>
      <c r="G479" s="368"/>
      <c r="H479" s="368"/>
      <c r="I479" s="362" t="s">
        <v>78</v>
      </c>
      <c r="J479" s="362" t="s">
        <v>90</v>
      </c>
      <c r="K479" s="361" t="s">
        <v>1560</v>
      </c>
      <c r="L479" s="362"/>
      <c r="M479" s="362" t="s">
        <v>186</v>
      </c>
      <c r="N479" s="362" t="s">
        <v>9</v>
      </c>
      <c r="O479" s="362"/>
      <c r="P479" s="362" t="s">
        <v>90</v>
      </c>
      <c r="Q479" s="362" t="s">
        <v>90</v>
      </c>
      <c r="R479" s="362"/>
      <c r="S479" s="388" t="s">
        <v>1561</v>
      </c>
      <c r="T479" s="362"/>
      <c r="U479" s="362"/>
      <c r="V479" s="362" t="s">
        <v>1557</v>
      </c>
      <c r="W479" s="362"/>
      <c r="X479" s="362" t="s">
        <v>9</v>
      </c>
      <c r="Y479" s="362" t="s">
        <v>9</v>
      </c>
      <c r="Z479" s="362" t="s">
        <v>90</v>
      </c>
      <c r="AA479" s="366" t="s">
        <v>90</v>
      </c>
      <c r="AB479" s="362" t="s">
        <v>90</v>
      </c>
      <c r="AC479" s="362"/>
      <c r="AD479" s="362"/>
      <c r="AE479" s="362"/>
      <c r="AF479" s="362"/>
      <c r="AG479" s="362"/>
      <c r="AH479" s="362"/>
      <c r="AI479" s="362" t="str">
        <f t="shared" si="7"/>
        <v>MOMField Related</v>
      </c>
      <c r="AJ479" s="362" t="str">
        <f>VLOOKUP(AI479,Table1[[#All],[CONCAT]:[Tfiber]],2,FALSE)</f>
        <v>Field Related issues</v>
      </c>
      <c r="AK479" s="362" t="s">
        <v>40</v>
      </c>
      <c r="AL479" s="362"/>
      <c r="AM479" s="362"/>
      <c r="AN479" s="362" t="s">
        <v>1562</v>
      </c>
      <c r="AO479" s="362"/>
      <c r="AP479" s="361" t="e">
        <v>#N/A</v>
      </c>
      <c r="AR479">
        <v>1</v>
      </c>
    </row>
    <row r="480" spans="2:44" ht="15" hidden="1" customHeight="1" x14ac:dyDescent="0.35">
      <c r="B480" s="362">
        <v>478</v>
      </c>
      <c r="C480" s="362" t="s">
        <v>1563</v>
      </c>
      <c r="D480" s="362" t="s">
        <v>2</v>
      </c>
      <c r="E480" s="368">
        <v>45316</v>
      </c>
      <c r="F480" s="368"/>
      <c r="G480" s="368"/>
      <c r="H480" s="368"/>
      <c r="I480" s="362" t="s">
        <v>78</v>
      </c>
      <c r="J480" s="362" t="s">
        <v>90</v>
      </c>
      <c r="K480" s="361" t="s">
        <v>1564</v>
      </c>
      <c r="L480" s="362"/>
      <c r="M480" s="362" t="s">
        <v>186</v>
      </c>
      <c r="N480" s="362" t="s">
        <v>9</v>
      </c>
      <c r="O480" s="362"/>
      <c r="P480" s="362" t="s">
        <v>90</v>
      </c>
      <c r="Q480" s="362" t="s">
        <v>90</v>
      </c>
      <c r="R480" s="362"/>
      <c r="S480" s="361" t="s">
        <v>1565</v>
      </c>
      <c r="T480" s="362"/>
      <c r="U480" s="362"/>
      <c r="V480" s="362" t="s">
        <v>1557</v>
      </c>
      <c r="W480" s="362"/>
      <c r="X480" s="362" t="s">
        <v>9</v>
      </c>
      <c r="Y480" s="362" t="s">
        <v>9</v>
      </c>
      <c r="Z480" s="362" t="s">
        <v>90</v>
      </c>
      <c r="AA480" s="366" t="s">
        <v>90</v>
      </c>
      <c r="AB480" s="362" t="s">
        <v>90</v>
      </c>
      <c r="AC480" s="362"/>
      <c r="AD480" s="362"/>
      <c r="AE480" s="362"/>
      <c r="AF480" s="362"/>
      <c r="AG480" s="362"/>
      <c r="AH480" s="362"/>
      <c r="AI480" s="362" t="str">
        <f t="shared" si="7"/>
        <v>MOMField Related</v>
      </c>
      <c r="AJ480" s="362" t="str">
        <f>VLOOKUP(AI480,Table1[[#All],[CONCAT]:[Tfiber]],2,FALSE)</f>
        <v>Field Related issues</v>
      </c>
      <c r="AK480" s="362" t="s">
        <v>40</v>
      </c>
      <c r="AL480" s="362"/>
      <c r="AM480" s="362"/>
      <c r="AN480" s="362" t="s">
        <v>1558</v>
      </c>
      <c r="AO480" s="362"/>
      <c r="AP480" s="361" t="e">
        <v>#N/A</v>
      </c>
      <c r="AR480">
        <v>1</v>
      </c>
    </row>
    <row r="481" spans="2:44" ht="15" hidden="1" customHeight="1" x14ac:dyDescent="0.35">
      <c r="B481" s="362">
        <v>479</v>
      </c>
      <c r="C481" s="362" t="s">
        <v>1566</v>
      </c>
      <c r="D481" s="362" t="s">
        <v>2</v>
      </c>
      <c r="E481" s="368">
        <v>45316</v>
      </c>
      <c r="F481" s="368"/>
      <c r="G481" s="368"/>
      <c r="H481" s="368"/>
      <c r="I481" s="362" t="s">
        <v>78</v>
      </c>
      <c r="J481" s="362" t="s">
        <v>90</v>
      </c>
      <c r="K481" s="361" t="s">
        <v>1567</v>
      </c>
      <c r="L481" s="362"/>
      <c r="M481" s="362" t="s">
        <v>186</v>
      </c>
      <c r="N481" s="362" t="s">
        <v>9</v>
      </c>
      <c r="O481" s="362"/>
      <c r="P481" s="362" t="s">
        <v>90</v>
      </c>
      <c r="Q481" s="362" t="s">
        <v>90</v>
      </c>
      <c r="R481" s="362"/>
      <c r="S481" s="361"/>
      <c r="T481" s="362"/>
      <c r="U481" s="362"/>
      <c r="V481" s="362" t="s">
        <v>1557</v>
      </c>
      <c r="W481" s="362"/>
      <c r="X481" s="362" t="s">
        <v>9</v>
      </c>
      <c r="Y481" s="362" t="s">
        <v>9</v>
      </c>
      <c r="Z481" s="362" t="s">
        <v>90</v>
      </c>
      <c r="AA481" s="366" t="s">
        <v>90</v>
      </c>
      <c r="AB481" s="362" t="s">
        <v>90</v>
      </c>
      <c r="AC481" s="362"/>
      <c r="AD481" s="362"/>
      <c r="AE481" s="362"/>
      <c r="AF481" s="362"/>
      <c r="AG481" s="362"/>
      <c r="AH481" s="362"/>
      <c r="AI481" s="362" t="str">
        <f t="shared" si="7"/>
        <v>MOMField Related</v>
      </c>
      <c r="AJ481" s="362" t="str">
        <f>VLOOKUP(AI481,Table1[[#All],[CONCAT]:[Tfiber]],2,FALSE)</f>
        <v>Field Related issues</v>
      </c>
      <c r="AK481" s="362" t="s">
        <v>40</v>
      </c>
      <c r="AL481" s="362"/>
      <c r="AM481" s="362"/>
      <c r="AN481" s="362" t="s">
        <v>1558</v>
      </c>
      <c r="AO481" s="362"/>
      <c r="AP481" s="361" t="e">
        <v>#N/A</v>
      </c>
      <c r="AR481">
        <v>1</v>
      </c>
    </row>
    <row r="482" spans="2:44" ht="15" hidden="1" customHeight="1" x14ac:dyDescent="0.35">
      <c r="B482" s="362">
        <v>480</v>
      </c>
      <c r="C482" s="362" t="s">
        <v>1568</v>
      </c>
      <c r="D482" s="362" t="s">
        <v>2</v>
      </c>
      <c r="E482" s="368">
        <v>45316</v>
      </c>
      <c r="F482" s="368"/>
      <c r="G482" s="368"/>
      <c r="H482" s="368"/>
      <c r="I482" s="362" t="s">
        <v>78</v>
      </c>
      <c r="J482" s="362" t="s">
        <v>90</v>
      </c>
      <c r="K482" s="361" t="s">
        <v>1569</v>
      </c>
      <c r="L482" s="362"/>
      <c r="M482" s="362" t="s">
        <v>186</v>
      </c>
      <c r="N482" s="362" t="s">
        <v>9</v>
      </c>
      <c r="O482" s="362"/>
      <c r="P482" s="362" t="s">
        <v>90</v>
      </c>
      <c r="Q482" s="362" t="s">
        <v>90</v>
      </c>
      <c r="R482" s="362"/>
      <c r="S482" s="361"/>
      <c r="T482" s="362"/>
      <c r="U482" s="362"/>
      <c r="V482" s="362" t="s">
        <v>1557</v>
      </c>
      <c r="W482" s="362"/>
      <c r="X482" s="362" t="s">
        <v>9</v>
      </c>
      <c r="Y482" s="362" t="s">
        <v>9</v>
      </c>
      <c r="Z482" s="362" t="s">
        <v>90</v>
      </c>
      <c r="AA482" s="366" t="s">
        <v>90</v>
      </c>
      <c r="AB482" s="362" t="s">
        <v>90</v>
      </c>
      <c r="AC482" s="362"/>
      <c r="AD482" s="362"/>
      <c r="AE482" s="362"/>
      <c r="AF482" s="362"/>
      <c r="AG482" s="362"/>
      <c r="AH482" s="362"/>
      <c r="AI482" s="362" t="str">
        <f t="shared" si="7"/>
        <v>MOMField Related</v>
      </c>
      <c r="AJ482" s="362" t="str">
        <f>VLOOKUP(AI482,Table1[[#All],[CONCAT]:[Tfiber]],2,FALSE)</f>
        <v>Field Related issues</v>
      </c>
      <c r="AK482" s="362" t="s">
        <v>40</v>
      </c>
      <c r="AL482" s="362"/>
      <c r="AM482" s="362"/>
      <c r="AN482" s="362" t="s">
        <v>1558</v>
      </c>
      <c r="AO482" s="362"/>
      <c r="AP482" s="361" t="e">
        <v>#N/A</v>
      </c>
      <c r="AR482">
        <v>1</v>
      </c>
    </row>
    <row r="483" spans="2:44" ht="15" hidden="1" customHeight="1" x14ac:dyDescent="0.35">
      <c r="B483" s="362">
        <v>481</v>
      </c>
      <c r="C483" s="362" t="s">
        <v>1570</v>
      </c>
      <c r="D483" s="362" t="s">
        <v>2</v>
      </c>
      <c r="E483" s="368">
        <v>45335</v>
      </c>
      <c r="F483" s="368"/>
      <c r="G483" s="368"/>
      <c r="H483" s="368"/>
      <c r="I483" s="362" t="s">
        <v>78</v>
      </c>
      <c r="J483" s="362" t="s">
        <v>90</v>
      </c>
      <c r="K483" s="361" t="s">
        <v>1571</v>
      </c>
      <c r="L483" s="362"/>
      <c r="M483" s="362" t="s">
        <v>186</v>
      </c>
      <c r="N483" s="362" t="s">
        <v>9</v>
      </c>
      <c r="O483" s="362"/>
      <c r="P483" s="362" t="s">
        <v>90</v>
      </c>
      <c r="Q483" s="362" t="s">
        <v>90</v>
      </c>
      <c r="R483" s="362"/>
      <c r="S483" s="361" t="s">
        <v>1572</v>
      </c>
      <c r="T483" s="362"/>
      <c r="U483" s="362"/>
      <c r="V483" s="362" t="s">
        <v>1557</v>
      </c>
      <c r="W483" s="362"/>
      <c r="X483" s="362" t="s">
        <v>9</v>
      </c>
      <c r="Y483" s="362" t="s">
        <v>9</v>
      </c>
      <c r="Z483" s="362" t="s">
        <v>90</v>
      </c>
      <c r="AA483" s="366" t="s">
        <v>90</v>
      </c>
      <c r="AB483" s="362" t="s">
        <v>90</v>
      </c>
      <c r="AC483" s="362"/>
      <c r="AD483" s="362"/>
      <c r="AE483" s="362"/>
      <c r="AF483" s="362"/>
      <c r="AG483" s="362"/>
      <c r="AH483" s="362"/>
      <c r="AI483" s="362" t="str">
        <f t="shared" si="7"/>
        <v>MOMField Related</v>
      </c>
      <c r="AJ483" s="362" t="str">
        <f>VLOOKUP(AI483,Table1[[#All],[CONCAT]:[Tfiber]],2,FALSE)</f>
        <v>Field Related issues</v>
      </c>
      <c r="AK483" s="362" t="s">
        <v>40</v>
      </c>
      <c r="AL483" s="362"/>
      <c r="AM483" s="362"/>
      <c r="AN483" s="362" t="s">
        <v>1558</v>
      </c>
      <c r="AO483" s="362"/>
      <c r="AP483" s="361" t="e">
        <v>#N/A</v>
      </c>
      <c r="AR483">
        <v>1</v>
      </c>
    </row>
    <row r="484" spans="2:44" ht="15" hidden="1" customHeight="1" x14ac:dyDescent="0.35">
      <c r="B484" s="362">
        <v>482</v>
      </c>
      <c r="C484" s="362" t="s">
        <v>1573</v>
      </c>
      <c r="D484" s="362" t="s">
        <v>2</v>
      </c>
      <c r="E484" s="368">
        <v>45335</v>
      </c>
      <c r="F484" s="368"/>
      <c r="G484" s="368"/>
      <c r="H484" s="368"/>
      <c r="I484" s="362" t="s">
        <v>78</v>
      </c>
      <c r="J484" s="362" t="s">
        <v>90</v>
      </c>
      <c r="K484" s="361" t="s">
        <v>1574</v>
      </c>
      <c r="L484" s="362"/>
      <c r="M484" s="362" t="s">
        <v>186</v>
      </c>
      <c r="N484" s="362" t="s">
        <v>9</v>
      </c>
      <c r="O484" s="362"/>
      <c r="P484" s="362" t="s">
        <v>90</v>
      </c>
      <c r="Q484" s="362" t="s">
        <v>90</v>
      </c>
      <c r="R484" s="362"/>
      <c r="S484" s="361" t="s">
        <v>1575</v>
      </c>
      <c r="T484" s="362"/>
      <c r="U484" s="362"/>
      <c r="V484" s="362" t="s">
        <v>1557</v>
      </c>
      <c r="W484" s="362"/>
      <c r="X484" s="362" t="s">
        <v>9</v>
      </c>
      <c r="Y484" s="362" t="s">
        <v>9</v>
      </c>
      <c r="Z484" s="362" t="s">
        <v>90</v>
      </c>
      <c r="AA484" s="366" t="s">
        <v>90</v>
      </c>
      <c r="AB484" s="362" t="s">
        <v>90</v>
      </c>
      <c r="AC484" s="362"/>
      <c r="AD484" s="362"/>
      <c r="AE484" s="362"/>
      <c r="AF484" s="362"/>
      <c r="AG484" s="362"/>
      <c r="AH484" s="362"/>
      <c r="AI484" s="362" t="str">
        <f t="shared" si="7"/>
        <v>MOMField Related</v>
      </c>
      <c r="AJ484" s="362" t="str">
        <f>VLOOKUP(AI484,Table1[[#All],[CONCAT]:[Tfiber]],2,FALSE)</f>
        <v>Field Related issues</v>
      </c>
      <c r="AK484" s="362" t="s">
        <v>40</v>
      </c>
      <c r="AL484" s="362"/>
      <c r="AM484" s="362"/>
      <c r="AN484" s="362" t="s">
        <v>1558</v>
      </c>
      <c r="AO484" s="362"/>
      <c r="AP484" s="361" t="e">
        <v>#N/A</v>
      </c>
      <c r="AR484">
        <v>1</v>
      </c>
    </row>
    <row r="485" spans="2:44" ht="15" hidden="1" customHeight="1" x14ac:dyDescent="0.35">
      <c r="B485" s="362">
        <v>483</v>
      </c>
      <c r="C485" s="362" t="s">
        <v>1576</v>
      </c>
      <c r="D485" s="362" t="s">
        <v>2</v>
      </c>
      <c r="E485" s="368">
        <v>45335</v>
      </c>
      <c r="F485" s="368"/>
      <c r="G485" s="368"/>
      <c r="H485" s="368"/>
      <c r="I485" s="362" t="s">
        <v>78</v>
      </c>
      <c r="J485" s="362" t="s">
        <v>90</v>
      </c>
      <c r="K485" s="361" t="s">
        <v>1577</v>
      </c>
      <c r="L485" s="362"/>
      <c r="M485" s="362" t="s">
        <v>186</v>
      </c>
      <c r="N485" s="362" t="s">
        <v>9</v>
      </c>
      <c r="O485" s="362"/>
      <c r="P485" s="362" t="s">
        <v>90</v>
      </c>
      <c r="Q485" s="362" t="s">
        <v>90</v>
      </c>
      <c r="R485" s="362"/>
      <c r="S485" s="361" t="s">
        <v>1578</v>
      </c>
      <c r="T485" s="362"/>
      <c r="U485" s="362"/>
      <c r="V485" s="362" t="s">
        <v>1557</v>
      </c>
      <c r="W485" s="362"/>
      <c r="X485" s="362" t="s">
        <v>9</v>
      </c>
      <c r="Y485" s="362" t="s">
        <v>9</v>
      </c>
      <c r="Z485" s="362" t="s">
        <v>90</v>
      </c>
      <c r="AA485" s="366" t="s">
        <v>90</v>
      </c>
      <c r="AB485" s="362" t="s">
        <v>90</v>
      </c>
      <c r="AC485" s="362"/>
      <c r="AD485" s="362"/>
      <c r="AE485" s="362"/>
      <c r="AF485" s="362"/>
      <c r="AG485" s="362"/>
      <c r="AH485" s="362"/>
      <c r="AI485" s="362" t="str">
        <f t="shared" si="7"/>
        <v>MOMField Related</v>
      </c>
      <c r="AJ485" s="362" t="str">
        <f>VLOOKUP(AI485,Table1[[#All],[CONCAT]:[Tfiber]],2,FALSE)</f>
        <v>Field Related issues</v>
      </c>
      <c r="AK485" s="362" t="s">
        <v>40</v>
      </c>
      <c r="AL485" s="362"/>
      <c r="AM485" s="362"/>
      <c r="AN485" s="362" t="s">
        <v>1558</v>
      </c>
      <c r="AO485" s="362"/>
      <c r="AP485" s="361" t="e">
        <v>#N/A</v>
      </c>
      <c r="AR485">
        <v>1</v>
      </c>
    </row>
    <row r="486" spans="2:44" ht="15" hidden="1" customHeight="1" x14ac:dyDescent="0.35">
      <c r="B486" s="362">
        <v>484</v>
      </c>
      <c r="C486" s="362" t="s">
        <v>1579</v>
      </c>
      <c r="D486" s="362" t="s">
        <v>2</v>
      </c>
      <c r="E486" s="368">
        <v>45335</v>
      </c>
      <c r="F486" s="368"/>
      <c r="G486" s="368"/>
      <c r="H486" s="368"/>
      <c r="I486" s="362" t="s">
        <v>57</v>
      </c>
      <c r="J486" s="362" t="s">
        <v>1580</v>
      </c>
      <c r="K486" s="361" t="s">
        <v>1581</v>
      </c>
      <c r="L486" s="362"/>
      <c r="M486" s="362" t="s">
        <v>186</v>
      </c>
      <c r="N486" s="362" t="s">
        <v>9</v>
      </c>
      <c r="O486" s="362"/>
      <c r="P486" s="362" t="s">
        <v>90</v>
      </c>
      <c r="Q486" s="362" t="s">
        <v>90</v>
      </c>
      <c r="R486" s="362"/>
      <c r="S486" s="361" t="s">
        <v>1582</v>
      </c>
      <c r="T486" s="362"/>
      <c r="U486" s="362"/>
      <c r="V486" s="362" t="s">
        <v>176</v>
      </c>
      <c r="W486" s="362"/>
      <c r="X486" s="362" t="s">
        <v>9</v>
      </c>
      <c r="Y486" s="362" t="s">
        <v>9</v>
      </c>
      <c r="Z486" s="362" t="s">
        <v>90</v>
      </c>
      <c r="AA486" s="366" t="s">
        <v>90</v>
      </c>
      <c r="AB486" s="362" t="s">
        <v>90</v>
      </c>
      <c r="AC486" s="362"/>
      <c r="AD486" s="362"/>
      <c r="AE486" s="362"/>
      <c r="AF486" s="362"/>
      <c r="AG486" s="362"/>
      <c r="AH486" s="362"/>
      <c r="AI486" s="362" t="str">
        <f t="shared" si="7"/>
        <v>MOMSecurity &amp; Regulatory Compliance</v>
      </c>
      <c r="AJ486" s="362" t="str">
        <f>VLOOKUP(AI486,Table1[[#All],[CONCAT]:[Tfiber]],2,FALSE)</f>
        <v>Security</v>
      </c>
      <c r="AK486" s="362" t="s">
        <v>40</v>
      </c>
      <c r="AL486" s="362"/>
      <c r="AM486" s="362"/>
      <c r="AN486" s="362"/>
      <c r="AO486" s="362"/>
      <c r="AP486" s="361" t="e">
        <v>#N/A</v>
      </c>
      <c r="AR486">
        <v>1</v>
      </c>
    </row>
    <row r="487" spans="2:44" ht="15" hidden="1" customHeight="1" x14ac:dyDescent="0.35">
      <c r="B487" s="362">
        <v>485</v>
      </c>
      <c r="C487" s="362" t="s">
        <v>1583</v>
      </c>
      <c r="D487" s="362" t="s">
        <v>2</v>
      </c>
      <c r="E487" s="368">
        <v>45139</v>
      </c>
      <c r="F487" s="368"/>
      <c r="G487" s="368"/>
      <c r="H487" s="368"/>
      <c r="I487" s="362" t="s">
        <v>77</v>
      </c>
      <c r="J487" s="362" t="s">
        <v>1584</v>
      </c>
      <c r="K487" s="361" t="s">
        <v>1585</v>
      </c>
      <c r="L487" s="362"/>
      <c r="M487" s="362" t="s">
        <v>186</v>
      </c>
      <c r="N487" s="362" t="s">
        <v>1548</v>
      </c>
      <c r="O487" s="362"/>
      <c r="P487" s="362" t="s">
        <v>90</v>
      </c>
      <c r="Q487" s="362" t="s">
        <v>90</v>
      </c>
      <c r="R487" s="362" t="s">
        <v>46</v>
      </c>
      <c r="S487" s="361" t="s">
        <v>1586</v>
      </c>
      <c r="T487" s="362" t="s">
        <v>113</v>
      </c>
      <c r="U487" s="362" t="s">
        <v>1587</v>
      </c>
      <c r="V487" s="362" t="s">
        <v>133</v>
      </c>
      <c r="W487" s="362"/>
      <c r="X487" s="362" t="s">
        <v>9</v>
      </c>
      <c r="Y487" s="362" t="s">
        <v>46</v>
      </c>
      <c r="Z487" s="362" t="s">
        <v>90</v>
      </c>
      <c r="AA487" s="366" t="s">
        <v>90</v>
      </c>
      <c r="AB487" s="362" t="s">
        <v>90</v>
      </c>
      <c r="AC487" s="362"/>
      <c r="AD487" s="362"/>
      <c r="AE487" s="362"/>
      <c r="AF487" s="362"/>
      <c r="AG487" s="362"/>
      <c r="AH487" s="362"/>
      <c r="AI487" s="362" t="str">
        <f t="shared" si="7"/>
        <v>MOMHelpdesk</v>
      </c>
      <c r="AJ487" s="362" t="str">
        <f>VLOOKUP(AI487,Table1[[#All],[CONCAT]:[Tfiber]],2,FALSE)</f>
        <v>Helpdesk (Contact Center)</v>
      </c>
      <c r="AK487" s="362" t="s">
        <v>40</v>
      </c>
      <c r="AL487" s="362"/>
      <c r="AM487" s="362"/>
      <c r="AN487" s="362"/>
      <c r="AO487" s="362"/>
      <c r="AP487" s="361"/>
      <c r="AR487">
        <v>1</v>
      </c>
    </row>
    <row r="488" spans="2:44" ht="15" hidden="1" customHeight="1" x14ac:dyDescent="0.35">
      <c r="B488" s="362">
        <v>486</v>
      </c>
      <c r="C488" s="362" t="s">
        <v>1588</v>
      </c>
      <c r="D488" s="362" t="s">
        <v>2</v>
      </c>
      <c r="E488" s="368">
        <v>45335</v>
      </c>
      <c r="F488" s="368"/>
      <c r="G488" s="368"/>
      <c r="H488" s="368"/>
      <c r="I488" s="362" t="s">
        <v>79</v>
      </c>
      <c r="J488" s="362" t="s">
        <v>90</v>
      </c>
      <c r="K488" s="361" t="s">
        <v>1589</v>
      </c>
      <c r="L488" s="362"/>
      <c r="M488" s="362" t="s">
        <v>186</v>
      </c>
      <c r="N488" s="362" t="s">
        <v>9</v>
      </c>
      <c r="O488" s="362"/>
      <c r="P488" s="362" t="s">
        <v>90</v>
      </c>
      <c r="Q488" s="362" t="s">
        <v>90</v>
      </c>
      <c r="R488" s="362" t="s">
        <v>46</v>
      </c>
      <c r="S488" s="361" t="s">
        <v>90</v>
      </c>
      <c r="T488" s="362" t="s">
        <v>113</v>
      </c>
      <c r="U488" s="362" t="s">
        <v>1540</v>
      </c>
      <c r="V488" s="362" t="s">
        <v>1540</v>
      </c>
      <c r="W488" s="362"/>
      <c r="X488" s="362" t="s">
        <v>9</v>
      </c>
      <c r="Y488" s="362" t="s">
        <v>46</v>
      </c>
      <c r="Z488" s="362" t="s">
        <v>90</v>
      </c>
      <c r="AA488" s="366" t="s">
        <v>90</v>
      </c>
      <c r="AB488" s="362" t="s">
        <v>90</v>
      </c>
      <c r="AC488" s="362"/>
      <c r="AD488" s="362"/>
      <c r="AE488" s="362"/>
      <c r="AF488" s="362"/>
      <c r="AG488" s="362"/>
      <c r="AH488" s="362"/>
      <c r="AI488" s="362" t="str">
        <f t="shared" si="7"/>
        <v>MOMOEM Related</v>
      </c>
      <c r="AJ488" s="362" t="str">
        <f>VLOOKUP(AI488,Table1[[#All],[CONCAT]:[Tfiber]],2,FALSE)</f>
        <v>OEM Related Issues</v>
      </c>
      <c r="AK488" s="362" t="s">
        <v>40</v>
      </c>
      <c r="AL488" s="362"/>
      <c r="AM488" s="362"/>
      <c r="AN488" s="362"/>
      <c r="AO488" s="362"/>
      <c r="AP488" s="361"/>
      <c r="AR488">
        <v>1</v>
      </c>
    </row>
    <row r="489" spans="2:44" ht="15" hidden="1" customHeight="1" x14ac:dyDescent="0.35">
      <c r="B489" s="362">
        <v>487</v>
      </c>
      <c r="C489" s="362" t="s">
        <v>1590</v>
      </c>
      <c r="D489" s="362" t="s">
        <v>2</v>
      </c>
      <c r="E489" s="368">
        <v>45335</v>
      </c>
      <c r="F489" s="368"/>
      <c r="G489" s="368"/>
      <c r="H489" s="368"/>
      <c r="I489" s="362" t="s">
        <v>57</v>
      </c>
      <c r="J489" s="362" t="s">
        <v>1580</v>
      </c>
      <c r="K489" s="361" t="s">
        <v>1591</v>
      </c>
      <c r="L489" s="362"/>
      <c r="M489" s="362" t="s">
        <v>186</v>
      </c>
      <c r="N489" s="362" t="s">
        <v>9</v>
      </c>
      <c r="O489" s="362"/>
      <c r="P489" s="362" t="s">
        <v>90</v>
      </c>
      <c r="Q489" s="362" t="s">
        <v>90</v>
      </c>
      <c r="R489" s="362"/>
      <c r="S489" s="361" t="s">
        <v>1592</v>
      </c>
      <c r="T489" s="362"/>
      <c r="U489" s="362"/>
      <c r="V489" s="362" t="s">
        <v>176</v>
      </c>
      <c r="W489" s="362"/>
      <c r="X489" s="362" t="s">
        <v>9</v>
      </c>
      <c r="Y489" s="362" t="s">
        <v>9</v>
      </c>
      <c r="Z489" s="362" t="s">
        <v>90</v>
      </c>
      <c r="AA489" s="366" t="s">
        <v>90</v>
      </c>
      <c r="AB489" s="362" t="s">
        <v>90</v>
      </c>
      <c r="AC489" s="362"/>
      <c r="AD489" s="362"/>
      <c r="AE489" s="362"/>
      <c r="AF489" s="362"/>
      <c r="AG489" s="362"/>
      <c r="AH489" s="362"/>
      <c r="AI489" s="362" t="str">
        <f t="shared" si="7"/>
        <v>MOMSecurity &amp; Regulatory Compliance</v>
      </c>
      <c r="AJ489" s="362" t="str">
        <f>VLOOKUP(AI489,Table1[[#All],[CONCAT]:[Tfiber]],2,FALSE)</f>
        <v>Security</v>
      </c>
      <c r="AK489" s="362" t="s">
        <v>40</v>
      </c>
      <c r="AL489" s="362"/>
      <c r="AM489" s="362"/>
      <c r="AN489" s="362"/>
      <c r="AO489" s="362"/>
      <c r="AP489" s="361" t="e">
        <v>#N/A</v>
      </c>
      <c r="AR489">
        <v>1</v>
      </c>
    </row>
    <row r="490" spans="2:44" ht="15" hidden="1" customHeight="1" x14ac:dyDescent="0.35">
      <c r="B490" s="362">
        <v>488</v>
      </c>
      <c r="C490" s="362" t="s">
        <v>1593</v>
      </c>
      <c r="D490" s="362" t="s">
        <v>2</v>
      </c>
      <c r="E490" s="368">
        <v>45335</v>
      </c>
      <c r="F490" s="368"/>
      <c r="G490" s="368"/>
      <c r="H490" s="368"/>
      <c r="I490" s="362" t="s">
        <v>73</v>
      </c>
      <c r="J490" s="362" t="s">
        <v>90</v>
      </c>
      <c r="K490" s="361" t="s">
        <v>1594</v>
      </c>
      <c r="L490" s="362"/>
      <c r="M490" s="362" t="s">
        <v>186</v>
      </c>
      <c r="N490" s="362" t="s">
        <v>9</v>
      </c>
      <c r="O490" s="362"/>
      <c r="P490" s="362" t="s">
        <v>90</v>
      </c>
      <c r="Q490" s="362" t="s">
        <v>90</v>
      </c>
      <c r="R490" s="362" t="s">
        <v>46</v>
      </c>
      <c r="S490" s="361" t="s">
        <v>90</v>
      </c>
      <c r="T490" s="362" t="s">
        <v>113</v>
      </c>
      <c r="U490" s="362" t="s">
        <v>1540</v>
      </c>
      <c r="V490" s="362" t="s">
        <v>1540</v>
      </c>
      <c r="W490" s="362"/>
      <c r="X490" s="362" t="s">
        <v>9</v>
      </c>
      <c r="Y490" s="362" t="s">
        <v>46</v>
      </c>
      <c r="Z490" s="362" t="s">
        <v>90</v>
      </c>
      <c r="AA490" s="366" t="s">
        <v>90</v>
      </c>
      <c r="AB490" s="362" t="s">
        <v>90</v>
      </c>
      <c r="AC490" s="362"/>
      <c r="AD490" s="362"/>
      <c r="AE490" s="362"/>
      <c r="AF490" s="362"/>
      <c r="AG490" s="362"/>
      <c r="AH490" s="362"/>
      <c r="AI490" s="362" t="str">
        <f t="shared" si="7"/>
        <v>MOMNOC Operationalization</v>
      </c>
      <c r="AJ490" s="362" t="str">
        <f>VLOOKUP(AI490,Table1[[#All],[CONCAT]:[Tfiber]],2,FALSE)</f>
        <v>Network</v>
      </c>
      <c r="AK490" s="362" t="s">
        <v>40</v>
      </c>
      <c r="AL490" s="362"/>
      <c r="AM490" s="362"/>
      <c r="AN490" s="362"/>
      <c r="AO490" s="362"/>
      <c r="AP490" s="361"/>
      <c r="AR490">
        <v>1</v>
      </c>
    </row>
    <row r="491" spans="2:44" ht="15" hidden="1" customHeight="1" x14ac:dyDescent="0.35">
      <c r="B491" s="362">
        <v>489</v>
      </c>
      <c r="C491" s="362" t="s">
        <v>1595</v>
      </c>
      <c r="D491" s="362" t="s">
        <v>2</v>
      </c>
      <c r="E491" s="368">
        <v>45335</v>
      </c>
      <c r="F491" s="368"/>
      <c r="G491" s="368"/>
      <c r="H491" s="368"/>
      <c r="I491" s="362" t="s">
        <v>57</v>
      </c>
      <c r="J491" s="362" t="s">
        <v>1596</v>
      </c>
      <c r="K491" s="361" t="s">
        <v>1597</v>
      </c>
      <c r="L491" s="362"/>
      <c r="M491" s="362" t="s">
        <v>186</v>
      </c>
      <c r="N491" s="362" t="s">
        <v>9</v>
      </c>
      <c r="O491" s="362"/>
      <c r="P491" s="362" t="s">
        <v>90</v>
      </c>
      <c r="Q491" s="362" t="s">
        <v>90</v>
      </c>
      <c r="R491" s="362"/>
      <c r="S491" s="361" t="s">
        <v>1598</v>
      </c>
      <c r="T491" s="362"/>
      <c r="U491" s="362"/>
      <c r="V491" s="362" t="s">
        <v>176</v>
      </c>
      <c r="W491" s="362"/>
      <c r="X491" s="362" t="s">
        <v>9</v>
      </c>
      <c r="Y491" s="362" t="s">
        <v>9</v>
      </c>
      <c r="Z491" s="362" t="s">
        <v>90</v>
      </c>
      <c r="AA491" s="366" t="s">
        <v>90</v>
      </c>
      <c r="AB491" s="362" t="s">
        <v>90</v>
      </c>
      <c r="AC491" s="362"/>
      <c r="AD491" s="362"/>
      <c r="AE491" s="362"/>
      <c r="AF491" s="362"/>
      <c r="AG491" s="362"/>
      <c r="AH491" s="362"/>
      <c r="AI491" s="362" t="str">
        <f t="shared" si="7"/>
        <v>MOMSecurity &amp; Regulatory Compliance</v>
      </c>
      <c r="AJ491" s="362" t="str">
        <f>VLOOKUP(AI491,Table1[[#All],[CONCAT]:[Tfiber]],2,FALSE)</f>
        <v>Security</v>
      </c>
      <c r="AK491" s="362" t="s">
        <v>40</v>
      </c>
      <c r="AL491" s="362"/>
      <c r="AM491" s="362"/>
      <c r="AN491" s="362"/>
      <c r="AO491" s="362"/>
      <c r="AP491" s="361" t="e">
        <v>#N/A</v>
      </c>
      <c r="AR491">
        <v>1</v>
      </c>
    </row>
    <row r="492" spans="2:44" ht="15" hidden="1" customHeight="1" x14ac:dyDescent="0.35">
      <c r="B492" s="362">
        <v>490</v>
      </c>
      <c r="C492" s="362" t="s">
        <v>1599</v>
      </c>
      <c r="D492" s="362" t="s">
        <v>2</v>
      </c>
      <c r="E492" s="368">
        <v>45335</v>
      </c>
      <c r="F492" s="368"/>
      <c r="G492" s="368"/>
      <c r="H492" s="368"/>
      <c r="I492" s="362" t="s">
        <v>57</v>
      </c>
      <c r="J492" s="362" t="s">
        <v>1596</v>
      </c>
      <c r="K492" s="361" t="s">
        <v>1600</v>
      </c>
      <c r="L492" s="362"/>
      <c r="M492" s="362" t="s">
        <v>186</v>
      </c>
      <c r="N492" s="362" t="s">
        <v>9</v>
      </c>
      <c r="O492" s="362"/>
      <c r="P492" s="362" t="s">
        <v>90</v>
      </c>
      <c r="Q492" s="362" t="s">
        <v>90</v>
      </c>
      <c r="R492" s="362"/>
      <c r="S492" s="361" t="s">
        <v>1601</v>
      </c>
      <c r="T492" s="362"/>
      <c r="U492" s="362"/>
      <c r="V492" s="362" t="s">
        <v>176</v>
      </c>
      <c r="W492" s="362"/>
      <c r="X492" s="362" t="s">
        <v>9</v>
      </c>
      <c r="Y492" s="362" t="s">
        <v>9</v>
      </c>
      <c r="Z492" s="362" t="s">
        <v>90</v>
      </c>
      <c r="AA492" s="366" t="s">
        <v>90</v>
      </c>
      <c r="AB492" s="362" t="s">
        <v>90</v>
      </c>
      <c r="AC492" s="362"/>
      <c r="AD492" s="362"/>
      <c r="AE492" s="362"/>
      <c r="AF492" s="362"/>
      <c r="AG492" s="362"/>
      <c r="AH492" s="362"/>
      <c r="AI492" s="362" t="str">
        <f t="shared" si="7"/>
        <v>MOMSecurity &amp; Regulatory Compliance</v>
      </c>
      <c r="AJ492" s="362" t="str">
        <f>VLOOKUP(AI492,Table1[[#All],[CONCAT]:[Tfiber]],2,FALSE)</f>
        <v>Security</v>
      </c>
      <c r="AK492" s="362" t="s">
        <v>40</v>
      </c>
      <c r="AL492" s="362"/>
      <c r="AM492" s="362"/>
      <c r="AN492" s="362"/>
      <c r="AO492" s="362"/>
      <c r="AP492" s="361" t="e">
        <v>#N/A</v>
      </c>
      <c r="AR492">
        <v>1</v>
      </c>
    </row>
    <row r="493" spans="2:44" ht="15" hidden="1" customHeight="1" x14ac:dyDescent="0.35">
      <c r="B493" s="362">
        <v>491</v>
      </c>
      <c r="C493" s="362" t="s">
        <v>1602</v>
      </c>
      <c r="D493" s="362" t="s">
        <v>2</v>
      </c>
      <c r="E493" s="368">
        <v>45335</v>
      </c>
      <c r="F493" s="368"/>
      <c r="G493" s="368"/>
      <c r="H493" s="368"/>
      <c r="I493" s="362" t="s">
        <v>57</v>
      </c>
      <c r="J493" s="362" t="s">
        <v>1580</v>
      </c>
      <c r="K493" s="361" t="s">
        <v>1603</v>
      </c>
      <c r="L493" s="362"/>
      <c r="M493" s="362" t="s">
        <v>186</v>
      </c>
      <c r="N493" s="362" t="s">
        <v>9</v>
      </c>
      <c r="O493" s="362"/>
      <c r="P493" s="362" t="s">
        <v>90</v>
      </c>
      <c r="Q493" s="362" t="s">
        <v>90</v>
      </c>
      <c r="R493" s="362"/>
      <c r="S493" s="361" t="s">
        <v>1604</v>
      </c>
      <c r="T493" s="362"/>
      <c r="U493" s="362"/>
      <c r="V493" s="362" t="s">
        <v>176</v>
      </c>
      <c r="W493" s="362"/>
      <c r="X493" s="362" t="s">
        <v>9</v>
      </c>
      <c r="Y493" s="362" t="s">
        <v>9</v>
      </c>
      <c r="Z493" s="362" t="s">
        <v>90</v>
      </c>
      <c r="AA493" s="366" t="s">
        <v>90</v>
      </c>
      <c r="AB493" s="362" t="s">
        <v>90</v>
      </c>
      <c r="AC493" s="362"/>
      <c r="AD493" s="362"/>
      <c r="AE493" s="362"/>
      <c r="AF493" s="362"/>
      <c r="AG493" s="362"/>
      <c r="AH493" s="362"/>
      <c r="AI493" s="362" t="str">
        <f t="shared" si="7"/>
        <v>MOMSecurity &amp; Regulatory Compliance</v>
      </c>
      <c r="AJ493" s="362" t="str">
        <f>VLOOKUP(AI493,Table1[[#All],[CONCAT]:[Tfiber]],2,FALSE)</f>
        <v>Security</v>
      </c>
      <c r="AK493" s="362" t="s">
        <v>40</v>
      </c>
      <c r="AL493" s="362"/>
      <c r="AM493" s="362"/>
      <c r="AN493" s="362"/>
      <c r="AO493" s="362"/>
      <c r="AP493" s="361" t="e">
        <v>#N/A</v>
      </c>
      <c r="AR493">
        <v>1</v>
      </c>
    </row>
    <row r="494" spans="2:44" ht="15" hidden="1" customHeight="1" x14ac:dyDescent="0.35">
      <c r="B494" s="362">
        <v>492</v>
      </c>
      <c r="C494" s="362" t="s">
        <v>1605</v>
      </c>
      <c r="D494" s="362" t="s">
        <v>2</v>
      </c>
      <c r="E494" s="368">
        <v>45335</v>
      </c>
      <c r="F494" s="368"/>
      <c r="G494" s="368"/>
      <c r="H494" s="368"/>
      <c r="I494" s="362" t="s">
        <v>57</v>
      </c>
      <c r="J494" s="362" t="s">
        <v>1580</v>
      </c>
      <c r="K494" s="361" t="s">
        <v>1606</v>
      </c>
      <c r="L494" s="362"/>
      <c r="M494" s="362" t="s">
        <v>186</v>
      </c>
      <c r="N494" s="362" t="s">
        <v>9</v>
      </c>
      <c r="O494" s="362"/>
      <c r="P494" s="362" t="s">
        <v>90</v>
      </c>
      <c r="Q494" s="362" t="s">
        <v>90</v>
      </c>
      <c r="R494" s="362"/>
      <c r="S494" s="361" t="s">
        <v>1607</v>
      </c>
      <c r="T494" s="362"/>
      <c r="U494" s="362"/>
      <c r="V494" s="362" t="s">
        <v>176</v>
      </c>
      <c r="W494" s="362"/>
      <c r="X494" s="362" t="s">
        <v>9</v>
      </c>
      <c r="Y494" s="362" t="s">
        <v>9</v>
      </c>
      <c r="Z494" s="362" t="s">
        <v>90</v>
      </c>
      <c r="AA494" s="366" t="s">
        <v>90</v>
      </c>
      <c r="AB494" s="362" t="s">
        <v>90</v>
      </c>
      <c r="AC494" s="362"/>
      <c r="AD494" s="362"/>
      <c r="AE494" s="362"/>
      <c r="AF494" s="362"/>
      <c r="AG494" s="362"/>
      <c r="AH494" s="362"/>
      <c r="AI494" s="362" t="str">
        <f t="shared" si="7"/>
        <v>MOMSecurity &amp; Regulatory Compliance</v>
      </c>
      <c r="AJ494" s="362" t="str">
        <f>VLOOKUP(AI494,Table1[[#All],[CONCAT]:[Tfiber]],2,FALSE)</f>
        <v>Security</v>
      </c>
      <c r="AK494" s="362" t="s">
        <v>40</v>
      </c>
      <c r="AL494" s="362"/>
      <c r="AM494" s="362"/>
      <c r="AN494" s="362"/>
      <c r="AO494" s="362"/>
      <c r="AP494" s="361" t="e">
        <v>#N/A</v>
      </c>
      <c r="AR494">
        <v>1</v>
      </c>
    </row>
    <row r="495" spans="2:44" ht="15" hidden="1" customHeight="1" x14ac:dyDescent="0.35">
      <c r="B495" s="362">
        <v>493</v>
      </c>
      <c r="C495" s="362" t="s">
        <v>1608</v>
      </c>
      <c r="D495" s="362" t="s">
        <v>2</v>
      </c>
      <c r="E495" s="368">
        <v>45335</v>
      </c>
      <c r="F495" s="368"/>
      <c r="G495" s="368"/>
      <c r="H495" s="368"/>
      <c r="I495" s="362" t="s">
        <v>57</v>
      </c>
      <c r="J495" s="362" t="s">
        <v>1580</v>
      </c>
      <c r="K495" s="361" t="s">
        <v>1609</v>
      </c>
      <c r="L495" s="362"/>
      <c r="M495" s="362" t="s">
        <v>186</v>
      </c>
      <c r="N495" s="362" t="s">
        <v>9</v>
      </c>
      <c r="O495" s="362"/>
      <c r="P495" s="362" t="s">
        <v>90</v>
      </c>
      <c r="Q495" s="362" t="s">
        <v>90</v>
      </c>
      <c r="R495" s="362"/>
      <c r="S495" s="361" t="s">
        <v>1610</v>
      </c>
      <c r="T495" s="362"/>
      <c r="U495" s="362"/>
      <c r="V495" s="362" t="s">
        <v>176</v>
      </c>
      <c r="W495" s="362"/>
      <c r="X495" s="362" t="s">
        <v>9</v>
      </c>
      <c r="Y495" s="362" t="s">
        <v>9</v>
      </c>
      <c r="Z495" s="362" t="s">
        <v>90</v>
      </c>
      <c r="AA495" s="366" t="s">
        <v>90</v>
      </c>
      <c r="AB495" s="362" t="s">
        <v>90</v>
      </c>
      <c r="AC495" s="362"/>
      <c r="AD495" s="362"/>
      <c r="AE495" s="362"/>
      <c r="AF495" s="362"/>
      <c r="AG495" s="362"/>
      <c r="AH495" s="362"/>
      <c r="AI495" s="362" t="str">
        <f t="shared" si="7"/>
        <v>MOMSecurity &amp; Regulatory Compliance</v>
      </c>
      <c r="AJ495" s="362" t="str">
        <f>VLOOKUP(AI495,Table1[[#All],[CONCAT]:[Tfiber]],2,FALSE)</f>
        <v>Security</v>
      </c>
      <c r="AK495" s="362" t="s">
        <v>40</v>
      </c>
      <c r="AL495" s="362"/>
      <c r="AM495" s="362"/>
      <c r="AN495" s="362"/>
      <c r="AO495" s="362"/>
      <c r="AP495" s="361" t="e">
        <v>#N/A</v>
      </c>
      <c r="AR495">
        <v>1</v>
      </c>
    </row>
    <row r="496" spans="2:44" ht="15" hidden="1" customHeight="1" x14ac:dyDescent="0.35">
      <c r="B496" s="362">
        <v>494</v>
      </c>
      <c r="C496" s="362" t="s">
        <v>1611</v>
      </c>
      <c r="D496" s="362" t="s">
        <v>2</v>
      </c>
      <c r="E496" s="368">
        <v>45335</v>
      </c>
      <c r="F496" s="368"/>
      <c r="G496" s="368"/>
      <c r="H496" s="368"/>
      <c r="I496" s="362" t="s">
        <v>57</v>
      </c>
      <c r="J496" s="362" t="s">
        <v>1596</v>
      </c>
      <c r="K496" s="361" t="s">
        <v>1612</v>
      </c>
      <c r="L496" s="362"/>
      <c r="M496" s="362" t="s">
        <v>186</v>
      </c>
      <c r="N496" s="362" t="s">
        <v>9</v>
      </c>
      <c r="O496" s="362"/>
      <c r="P496" s="362" t="s">
        <v>90</v>
      </c>
      <c r="Q496" s="362" t="s">
        <v>90</v>
      </c>
      <c r="R496" s="362"/>
      <c r="S496" s="361" t="s">
        <v>1613</v>
      </c>
      <c r="T496" s="362"/>
      <c r="U496" s="362"/>
      <c r="V496" s="362" t="s">
        <v>176</v>
      </c>
      <c r="W496" s="362"/>
      <c r="X496" s="362" t="s">
        <v>9</v>
      </c>
      <c r="Y496" s="362" t="s">
        <v>9</v>
      </c>
      <c r="Z496" s="362" t="s">
        <v>90</v>
      </c>
      <c r="AA496" s="366" t="s">
        <v>90</v>
      </c>
      <c r="AB496" s="362" t="s">
        <v>90</v>
      </c>
      <c r="AC496" s="362"/>
      <c r="AD496" s="362"/>
      <c r="AE496" s="362"/>
      <c r="AF496" s="362"/>
      <c r="AG496" s="362"/>
      <c r="AH496" s="362"/>
      <c r="AI496" s="362" t="str">
        <f t="shared" si="7"/>
        <v>MOMSecurity &amp; Regulatory Compliance</v>
      </c>
      <c r="AJ496" s="362" t="str">
        <f>VLOOKUP(AI496,Table1[[#All],[CONCAT]:[Tfiber]],2,FALSE)</f>
        <v>Security</v>
      </c>
      <c r="AK496" s="362" t="s">
        <v>40</v>
      </c>
      <c r="AL496" s="362"/>
      <c r="AM496" s="362"/>
      <c r="AN496" s="362"/>
      <c r="AO496" s="362"/>
      <c r="AP496" s="361" t="e">
        <v>#N/A</v>
      </c>
      <c r="AR496">
        <v>1</v>
      </c>
    </row>
    <row r="497" spans="2:44" ht="15" hidden="1" customHeight="1" x14ac:dyDescent="0.35">
      <c r="B497" s="362">
        <v>495</v>
      </c>
      <c r="C497" s="362" t="s">
        <v>1614</v>
      </c>
      <c r="D497" s="362" t="s">
        <v>2</v>
      </c>
      <c r="E497" s="368">
        <v>45335</v>
      </c>
      <c r="F497" s="368"/>
      <c r="G497" s="368"/>
      <c r="H497" s="368"/>
      <c r="I497" s="362" t="s">
        <v>57</v>
      </c>
      <c r="J497" s="362" t="s">
        <v>1596</v>
      </c>
      <c r="K497" s="361" t="s">
        <v>1615</v>
      </c>
      <c r="L497" s="362"/>
      <c r="M497" s="362" t="s">
        <v>186</v>
      </c>
      <c r="N497" s="362" t="s">
        <v>9</v>
      </c>
      <c r="O497" s="362"/>
      <c r="P497" s="362" t="s">
        <v>90</v>
      </c>
      <c r="Q497" s="362" t="s">
        <v>90</v>
      </c>
      <c r="R497" s="362"/>
      <c r="S497" s="361" t="s">
        <v>1616</v>
      </c>
      <c r="T497" s="362"/>
      <c r="U497" s="362"/>
      <c r="V497" s="362" t="s">
        <v>176</v>
      </c>
      <c r="W497" s="362"/>
      <c r="X497" s="362" t="s">
        <v>9</v>
      </c>
      <c r="Y497" s="362" t="s">
        <v>9</v>
      </c>
      <c r="Z497" s="362" t="s">
        <v>90</v>
      </c>
      <c r="AA497" s="366" t="s">
        <v>90</v>
      </c>
      <c r="AB497" s="362" t="s">
        <v>90</v>
      </c>
      <c r="AC497" s="362"/>
      <c r="AD497" s="362"/>
      <c r="AE497" s="362"/>
      <c r="AF497" s="362"/>
      <c r="AG497" s="362"/>
      <c r="AH497" s="362"/>
      <c r="AI497" s="362" t="str">
        <f t="shared" si="7"/>
        <v>MOMSecurity &amp; Regulatory Compliance</v>
      </c>
      <c r="AJ497" s="362" t="str">
        <f>VLOOKUP(AI497,Table1[[#All],[CONCAT]:[Tfiber]],2,FALSE)</f>
        <v>Security</v>
      </c>
      <c r="AK497" s="362" t="s">
        <v>40</v>
      </c>
      <c r="AL497" s="362"/>
      <c r="AM497" s="362"/>
      <c r="AN497" s="362"/>
      <c r="AO497" s="362"/>
      <c r="AP497" s="361" t="e">
        <v>#N/A</v>
      </c>
      <c r="AR497">
        <v>1</v>
      </c>
    </row>
    <row r="498" spans="2:44" ht="15" hidden="1" customHeight="1" x14ac:dyDescent="0.35">
      <c r="B498" s="362">
        <v>496</v>
      </c>
      <c r="C498" s="362" t="s">
        <v>1617</v>
      </c>
      <c r="D498" s="362" t="s">
        <v>2</v>
      </c>
      <c r="E498" s="368">
        <v>45139</v>
      </c>
      <c r="F498" s="368"/>
      <c r="G498" s="368"/>
      <c r="H498" s="368"/>
      <c r="I498" s="362" t="s">
        <v>77</v>
      </c>
      <c r="J498" s="362" t="s">
        <v>1584</v>
      </c>
      <c r="K498" s="361" t="s">
        <v>1618</v>
      </c>
      <c r="L498" s="362"/>
      <c r="M498" s="362" t="s">
        <v>186</v>
      </c>
      <c r="N498" s="362" t="s">
        <v>9</v>
      </c>
      <c r="O498" s="362"/>
      <c r="P498" s="362" t="s">
        <v>90</v>
      </c>
      <c r="Q498" s="362" t="s">
        <v>90</v>
      </c>
      <c r="R498" s="362" t="s">
        <v>46</v>
      </c>
      <c r="S498" s="361" t="s">
        <v>90</v>
      </c>
      <c r="T498" s="362"/>
      <c r="U498" s="362"/>
      <c r="V498" s="362" t="s">
        <v>133</v>
      </c>
      <c r="W498" s="362"/>
      <c r="X498" s="362" t="s">
        <v>9</v>
      </c>
      <c r="Y498" s="362" t="s">
        <v>46</v>
      </c>
      <c r="Z498" s="362" t="s">
        <v>90</v>
      </c>
      <c r="AA498" s="366" t="s">
        <v>90</v>
      </c>
      <c r="AB498" s="362" t="s">
        <v>90</v>
      </c>
      <c r="AC498" s="362"/>
      <c r="AD498" s="362"/>
      <c r="AE498" s="362"/>
      <c r="AF498" s="362"/>
      <c r="AG498" s="362"/>
      <c r="AH498" s="362"/>
      <c r="AI498" s="362" t="str">
        <f t="shared" si="7"/>
        <v>MOMHelpdesk</v>
      </c>
      <c r="AJ498" s="362" t="str">
        <f>VLOOKUP(AI498,Table1[[#All],[CONCAT]:[Tfiber]],2,FALSE)</f>
        <v>Helpdesk (Contact Center)</v>
      </c>
      <c r="AK498" s="362" t="s">
        <v>40</v>
      </c>
      <c r="AL498" s="362"/>
      <c r="AM498" s="362"/>
      <c r="AN498" s="362"/>
      <c r="AO498" s="362"/>
      <c r="AP498" s="361"/>
      <c r="AR498">
        <v>1</v>
      </c>
    </row>
    <row r="499" spans="2:44" ht="15" hidden="1" customHeight="1" x14ac:dyDescent="0.35">
      <c r="B499" s="362">
        <v>497</v>
      </c>
      <c r="C499" s="362" t="s">
        <v>1619</v>
      </c>
      <c r="D499" s="362" t="s">
        <v>2</v>
      </c>
      <c r="E499" s="368">
        <v>45335</v>
      </c>
      <c r="F499" s="368"/>
      <c r="G499" s="368"/>
      <c r="H499" s="368"/>
      <c r="I499" s="362" t="s">
        <v>57</v>
      </c>
      <c r="J499" s="362" t="s">
        <v>1596</v>
      </c>
      <c r="K499" s="361" t="s">
        <v>1620</v>
      </c>
      <c r="L499" s="362"/>
      <c r="M499" s="362" t="s">
        <v>186</v>
      </c>
      <c r="N499" s="362" t="s">
        <v>9</v>
      </c>
      <c r="O499" s="362"/>
      <c r="P499" s="362" t="s">
        <v>90</v>
      </c>
      <c r="Q499" s="362" t="s">
        <v>90</v>
      </c>
      <c r="R499" s="362"/>
      <c r="S499" s="361" t="s">
        <v>1621</v>
      </c>
      <c r="T499" s="362"/>
      <c r="U499" s="362"/>
      <c r="V499" s="362" t="s">
        <v>176</v>
      </c>
      <c r="W499" s="362"/>
      <c r="X499" s="362" t="s">
        <v>9</v>
      </c>
      <c r="Y499" s="362" t="s">
        <v>9</v>
      </c>
      <c r="Z499" s="362" t="s">
        <v>90</v>
      </c>
      <c r="AA499" s="366" t="s">
        <v>90</v>
      </c>
      <c r="AB499" s="362" t="s">
        <v>90</v>
      </c>
      <c r="AC499" s="362"/>
      <c r="AD499" s="362"/>
      <c r="AE499" s="362"/>
      <c r="AF499" s="362"/>
      <c r="AG499" s="362"/>
      <c r="AH499" s="362"/>
      <c r="AI499" s="362" t="str">
        <f t="shared" si="7"/>
        <v>MOMSecurity &amp; Regulatory Compliance</v>
      </c>
      <c r="AJ499" s="362" t="str">
        <f>VLOOKUP(AI499,Table1[[#All],[CONCAT]:[Tfiber]],2,FALSE)</f>
        <v>Security</v>
      </c>
      <c r="AK499" s="362" t="s">
        <v>40</v>
      </c>
      <c r="AL499" s="362"/>
      <c r="AM499" s="362"/>
      <c r="AN499" s="362"/>
      <c r="AO499" s="362"/>
      <c r="AP499" s="361" t="e">
        <v>#N/A</v>
      </c>
      <c r="AR499">
        <v>1</v>
      </c>
    </row>
    <row r="500" spans="2:44" ht="15" hidden="1" customHeight="1" x14ac:dyDescent="0.35">
      <c r="B500" s="362">
        <v>498</v>
      </c>
      <c r="C500" s="362" t="s">
        <v>1622</v>
      </c>
      <c r="D500" s="362" t="s">
        <v>2</v>
      </c>
      <c r="E500" s="368">
        <v>45335</v>
      </c>
      <c r="F500" s="368"/>
      <c r="G500" s="368"/>
      <c r="H500" s="368"/>
      <c r="I500" s="362" t="s">
        <v>57</v>
      </c>
      <c r="J500" s="362" t="s">
        <v>1580</v>
      </c>
      <c r="K500" s="361" t="s">
        <v>1623</v>
      </c>
      <c r="L500" s="362"/>
      <c r="M500" s="362" t="s">
        <v>186</v>
      </c>
      <c r="N500" s="362" t="s">
        <v>9</v>
      </c>
      <c r="O500" s="362"/>
      <c r="P500" s="362" t="s">
        <v>90</v>
      </c>
      <c r="Q500" s="362" t="s">
        <v>90</v>
      </c>
      <c r="R500" s="362"/>
      <c r="S500" s="361" t="s">
        <v>90</v>
      </c>
      <c r="T500" s="362"/>
      <c r="U500" s="362"/>
      <c r="V500" s="362" t="s">
        <v>176</v>
      </c>
      <c r="W500" s="362"/>
      <c r="X500" s="362" t="s">
        <v>9</v>
      </c>
      <c r="Y500" s="362" t="s">
        <v>9</v>
      </c>
      <c r="Z500" s="362" t="s">
        <v>90</v>
      </c>
      <c r="AA500" s="366" t="s">
        <v>90</v>
      </c>
      <c r="AB500" s="362" t="s">
        <v>90</v>
      </c>
      <c r="AC500" s="362"/>
      <c r="AD500" s="362"/>
      <c r="AE500" s="362"/>
      <c r="AF500" s="362"/>
      <c r="AG500" s="362"/>
      <c r="AH500" s="362"/>
      <c r="AI500" s="362" t="str">
        <f t="shared" si="7"/>
        <v>MOMSecurity &amp; Regulatory Compliance</v>
      </c>
      <c r="AJ500" s="362" t="str">
        <f>VLOOKUP(AI500,Table1[[#All],[CONCAT]:[Tfiber]],2,FALSE)</f>
        <v>Security</v>
      </c>
      <c r="AK500" s="362" t="s">
        <v>40</v>
      </c>
      <c r="AL500" s="362"/>
      <c r="AM500" s="362"/>
      <c r="AN500" s="362"/>
      <c r="AO500" s="362"/>
      <c r="AP500" s="361" t="e">
        <v>#N/A</v>
      </c>
      <c r="AR500">
        <v>1</v>
      </c>
    </row>
    <row r="501" spans="2:44" ht="15" hidden="1" customHeight="1" x14ac:dyDescent="0.35">
      <c r="B501" s="362">
        <v>499</v>
      </c>
      <c r="C501" s="362" t="s">
        <v>1624</v>
      </c>
      <c r="D501" s="362" t="s">
        <v>2</v>
      </c>
      <c r="E501" s="368">
        <v>45335</v>
      </c>
      <c r="F501" s="368"/>
      <c r="G501" s="368"/>
      <c r="H501" s="368"/>
      <c r="I501" s="362" t="s">
        <v>57</v>
      </c>
      <c r="J501" s="362" t="s">
        <v>1580</v>
      </c>
      <c r="K501" s="361" t="s">
        <v>1625</v>
      </c>
      <c r="L501" s="362"/>
      <c r="M501" s="362" t="s">
        <v>186</v>
      </c>
      <c r="N501" s="362" t="s">
        <v>9</v>
      </c>
      <c r="O501" s="362"/>
      <c r="P501" s="362" t="s">
        <v>90</v>
      </c>
      <c r="Q501" s="362" t="s">
        <v>90</v>
      </c>
      <c r="R501" s="362"/>
      <c r="S501" s="361" t="s">
        <v>90</v>
      </c>
      <c r="T501" s="362"/>
      <c r="U501" s="362"/>
      <c r="V501" s="362" t="s">
        <v>176</v>
      </c>
      <c r="W501" s="362"/>
      <c r="X501" s="362" t="s">
        <v>9</v>
      </c>
      <c r="Y501" s="362" t="s">
        <v>9</v>
      </c>
      <c r="Z501" s="362" t="s">
        <v>90</v>
      </c>
      <c r="AA501" s="366" t="s">
        <v>90</v>
      </c>
      <c r="AB501" s="362" t="s">
        <v>90</v>
      </c>
      <c r="AC501" s="362"/>
      <c r="AD501" s="362"/>
      <c r="AE501" s="362"/>
      <c r="AF501" s="362"/>
      <c r="AG501" s="362"/>
      <c r="AH501" s="362"/>
      <c r="AI501" s="362" t="str">
        <f t="shared" si="7"/>
        <v>MOMSecurity &amp; Regulatory Compliance</v>
      </c>
      <c r="AJ501" s="362" t="str">
        <f>VLOOKUP(AI501,Table1[[#All],[CONCAT]:[Tfiber]],2,FALSE)</f>
        <v>Security</v>
      </c>
      <c r="AK501" s="362" t="s">
        <v>40</v>
      </c>
      <c r="AL501" s="362"/>
      <c r="AM501" s="362"/>
      <c r="AN501" s="362"/>
      <c r="AO501" s="362"/>
      <c r="AP501" s="361" t="e">
        <v>#N/A</v>
      </c>
      <c r="AR501">
        <v>1</v>
      </c>
    </row>
    <row r="502" spans="2:44" ht="15" hidden="1" customHeight="1" x14ac:dyDescent="0.35">
      <c r="B502" s="362">
        <v>500</v>
      </c>
      <c r="C502" s="362" t="s">
        <v>1626</v>
      </c>
      <c r="D502" s="362" t="s">
        <v>2</v>
      </c>
      <c r="E502" s="368">
        <v>45335</v>
      </c>
      <c r="F502" s="368"/>
      <c r="G502" s="368"/>
      <c r="H502" s="368"/>
      <c r="I502" s="362" t="s">
        <v>57</v>
      </c>
      <c r="J502" s="362" t="s">
        <v>1580</v>
      </c>
      <c r="K502" s="361" t="s">
        <v>1627</v>
      </c>
      <c r="L502" s="362"/>
      <c r="M502" s="362" t="s">
        <v>186</v>
      </c>
      <c r="N502" s="362" t="s">
        <v>9</v>
      </c>
      <c r="O502" s="362"/>
      <c r="P502" s="362" t="s">
        <v>90</v>
      </c>
      <c r="Q502" s="362" t="s">
        <v>90</v>
      </c>
      <c r="R502" s="362"/>
      <c r="S502" s="361" t="s">
        <v>1628</v>
      </c>
      <c r="T502" s="362"/>
      <c r="U502" s="362"/>
      <c r="V502" s="362" t="s">
        <v>176</v>
      </c>
      <c r="W502" s="362"/>
      <c r="X502" s="362" t="s">
        <v>9</v>
      </c>
      <c r="Y502" s="362" t="s">
        <v>9</v>
      </c>
      <c r="Z502" s="362" t="s">
        <v>90</v>
      </c>
      <c r="AA502" s="366" t="s">
        <v>90</v>
      </c>
      <c r="AB502" s="362" t="s">
        <v>90</v>
      </c>
      <c r="AC502" s="362"/>
      <c r="AD502" s="362"/>
      <c r="AE502" s="362"/>
      <c r="AF502" s="362"/>
      <c r="AG502" s="362"/>
      <c r="AH502" s="362"/>
      <c r="AI502" s="362" t="str">
        <f t="shared" si="7"/>
        <v>MOMSecurity &amp; Regulatory Compliance</v>
      </c>
      <c r="AJ502" s="362" t="str">
        <f>VLOOKUP(AI502,Table1[[#All],[CONCAT]:[Tfiber]],2,FALSE)</f>
        <v>Security</v>
      </c>
      <c r="AK502" s="362" t="s">
        <v>40</v>
      </c>
      <c r="AL502" s="362"/>
      <c r="AM502" s="362"/>
      <c r="AN502" s="362"/>
      <c r="AO502" s="362"/>
      <c r="AP502" s="361" t="e">
        <v>#N/A</v>
      </c>
      <c r="AR502">
        <v>1</v>
      </c>
    </row>
    <row r="503" spans="2:44" ht="15" hidden="1" customHeight="1" x14ac:dyDescent="0.35">
      <c r="B503" s="362">
        <v>501</v>
      </c>
      <c r="C503" s="362" t="s">
        <v>1629</v>
      </c>
      <c r="D503" s="362" t="s">
        <v>2</v>
      </c>
      <c r="E503" s="368">
        <v>45338</v>
      </c>
      <c r="F503" s="368"/>
      <c r="G503" s="368"/>
      <c r="H503" s="368"/>
      <c r="I503" s="362" t="s">
        <v>65</v>
      </c>
      <c r="J503" s="362" t="s">
        <v>90</v>
      </c>
      <c r="K503" s="361" t="s">
        <v>1630</v>
      </c>
      <c r="L503" s="362"/>
      <c r="M503" s="362" t="s">
        <v>186</v>
      </c>
      <c r="N503" s="362" t="s">
        <v>9</v>
      </c>
      <c r="O503" s="362"/>
      <c r="P503" s="362" t="s">
        <v>90</v>
      </c>
      <c r="Q503" s="362" t="s">
        <v>90</v>
      </c>
      <c r="R503" s="362"/>
      <c r="S503" s="361" t="s">
        <v>90</v>
      </c>
      <c r="T503" s="362"/>
      <c r="U503" s="362"/>
      <c r="V503" s="362" t="s">
        <v>202</v>
      </c>
      <c r="W503" s="362"/>
      <c r="X503" s="362" t="s">
        <v>9</v>
      </c>
      <c r="Y503" s="362" t="s">
        <v>9</v>
      </c>
      <c r="Z503" s="362" t="s">
        <v>90</v>
      </c>
      <c r="AA503" s="366" t="s">
        <v>90</v>
      </c>
      <c r="AB503" s="362" t="s">
        <v>90</v>
      </c>
      <c r="AC503" s="362"/>
      <c r="AD503" s="362"/>
      <c r="AE503" s="362"/>
      <c r="AF503" s="362"/>
      <c r="AG503" s="362"/>
      <c r="AH503" s="362"/>
      <c r="AI503" s="362" t="str">
        <f t="shared" si="7"/>
        <v>MOMBSS</v>
      </c>
      <c r="AJ503" s="362" t="str">
        <f>VLOOKUP(AI503,Table1[[#All],[CONCAT]:[Tfiber]],2,FALSE)</f>
        <v>Applications/Tools</v>
      </c>
      <c r="AK503" s="362" t="s">
        <v>40</v>
      </c>
      <c r="AL503" s="362"/>
      <c r="AM503" s="362"/>
      <c r="AN503" s="362"/>
      <c r="AO503" s="362"/>
      <c r="AP503" s="361" t="e">
        <v>#N/A</v>
      </c>
      <c r="AR503">
        <v>1</v>
      </c>
    </row>
    <row r="504" spans="2:44" ht="15" hidden="1" customHeight="1" x14ac:dyDescent="0.35">
      <c r="B504" s="362">
        <v>502</v>
      </c>
      <c r="C504" s="362" t="s">
        <v>1631</v>
      </c>
      <c r="D504" s="362" t="s">
        <v>2</v>
      </c>
      <c r="E504" s="368">
        <v>45338</v>
      </c>
      <c r="F504" s="368"/>
      <c r="G504" s="368"/>
      <c r="H504" s="368"/>
      <c r="I504" s="362" t="s">
        <v>65</v>
      </c>
      <c r="J504" s="362" t="s">
        <v>90</v>
      </c>
      <c r="K504" s="361" t="s">
        <v>1632</v>
      </c>
      <c r="L504" s="362"/>
      <c r="M504" s="362" t="s">
        <v>186</v>
      </c>
      <c r="N504" s="362" t="s">
        <v>9</v>
      </c>
      <c r="O504" s="362"/>
      <c r="P504" s="362" t="s">
        <v>90</v>
      </c>
      <c r="Q504" s="362" t="s">
        <v>90</v>
      </c>
      <c r="R504" s="362"/>
      <c r="S504" s="361" t="s">
        <v>90</v>
      </c>
      <c r="T504" s="362"/>
      <c r="U504" s="362"/>
      <c r="V504" s="362" t="s">
        <v>202</v>
      </c>
      <c r="W504" s="362"/>
      <c r="X504" s="362" t="s">
        <v>9</v>
      </c>
      <c r="Y504" s="362" t="s">
        <v>9</v>
      </c>
      <c r="Z504" s="362" t="s">
        <v>90</v>
      </c>
      <c r="AA504" s="366" t="s">
        <v>90</v>
      </c>
      <c r="AB504" s="362" t="s">
        <v>90</v>
      </c>
      <c r="AC504" s="362"/>
      <c r="AD504" s="362"/>
      <c r="AE504" s="362"/>
      <c r="AF504" s="362"/>
      <c r="AG504" s="362"/>
      <c r="AH504" s="362"/>
      <c r="AI504" s="362" t="str">
        <f t="shared" si="7"/>
        <v>MOMBSS</v>
      </c>
      <c r="AJ504" s="362" t="str">
        <f>VLOOKUP(AI504,Table1[[#All],[CONCAT]:[Tfiber]],2,FALSE)</f>
        <v>Applications/Tools</v>
      </c>
      <c r="AK504" s="362" t="s">
        <v>40</v>
      </c>
      <c r="AL504" s="362"/>
      <c r="AM504" s="362"/>
      <c r="AN504" s="362"/>
      <c r="AO504" s="362"/>
      <c r="AP504" s="361" t="e">
        <v>#N/A</v>
      </c>
      <c r="AR504">
        <v>1</v>
      </c>
    </row>
    <row r="505" spans="2:44" ht="15" hidden="1" customHeight="1" x14ac:dyDescent="0.35">
      <c r="B505" s="362">
        <v>503</v>
      </c>
      <c r="C505" s="362" t="s">
        <v>1633</v>
      </c>
      <c r="D505" s="362" t="s">
        <v>2</v>
      </c>
      <c r="E505" s="368">
        <v>45338</v>
      </c>
      <c r="F505" s="368"/>
      <c r="G505" s="368"/>
      <c r="H505" s="368"/>
      <c r="I505" s="362" t="s">
        <v>77</v>
      </c>
      <c r="J505" s="362" t="s">
        <v>1634</v>
      </c>
      <c r="K505" s="361" t="s">
        <v>1635</v>
      </c>
      <c r="L505" s="362"/>
      <c r="M505" s="362" t="s">
        <v>186</v>
      </c>
      <c r="N505" s="362" t="s">
        <v>1548</v>
      </c>
      <c r="O505" s="362"/>
      <c r="P505" s="362" t="s">
        <v>90</v>
      </c>
      <c r="Q505" s="362" t="s">
        <v>90</v>
      </c>
      <c r="R505" s="362" t="s">
        <v>8</v>
      </c>
      <c r="S505" s="361" t="s">
        <v>1636</v>
      </c>
      <c r="T505" s="362"/>
      <c r="U505" s="362"/>
      <c r="V505" s="362" t="s">
        <v>133</v>
      </c>
      <c r="W505" s="362"/>
      <c r="X505" s="362"/>
      <c r="Y505" s="362" t="s">
        <v>45</v>
      </c>
      <c r="Z505" s="362" t="s">
        <v>90</v>
      </c>
      <c r="AA505" s="366" t="s">
        <v>90</v>
      </c>
      <c r="AB505" s="362" t="s">
        <v>90</v>
      </c>
      <c r="AC505" s="362"/>
      <c r="AD505" s="362"/>
      <c r="AE505" s="362"/>
      <c r="AF505" s="362"/>
      <c r="AG505" s="362"/>
      <c r="AH505" s="362"/>
      <c r="AI505" s="362" t="str">
        <f t="shared" si="7"/>
        <v>MOMHelpdesk</v>
      </c>
      <c r="AJ505" s="362" t="str">
        <f>VLOOKUP(AI505,Table1[[#All],[CONCAT]:[Tfiber]],2,FALSE)</f>
        <v>Helpdesk (Contact Center)</v>
      </c>
      <c r="AK505" s="362" t="s">
        <v>39</v>
      </c>
      <c r="AL505" s="362"/>
      <c r="AM505" s="362"/>
      <c r="AN505" s="362"/>
      <c r="AO505" s="368">
        <v>45924</v>
      </c>
      <c r="AP505" s="361" t="s">
        <v>1637</v>
      </c>
      <c r="AR505">
        <v>1</v>
      </c>
    </row>
    <row r="506" spans="2:44" ht="15" hidden="1" customHeight="1" x14ac:dyDescent="0.35">
      <c r="B506" s="362">
        <v>504</v>
      </c>
      <c r="C506" s="362" t="s">
        <v>1638</v>
      </c>
      <c r="D506" s="362" t="s">
        <v>2</v>
      </c>
      <c r="E506" s="368">
        <v>45338</v>
      </c>
      <c r="F506" s="368"/>
      <c r="G506" s="368"/>
      <c r="H506" s="368"/>
      <c r="I506" s="362" t="s">
        <v>65</v>
      </c>
      <c r="J506" s="362" t="s">
        <v>90</v>
      </c>
      <c r="K506" s="361" t="s">
        <v>1639</v>
      </c>
      <c r="L506" s="362"/>
      <c r="M506" s="362" t="s">
        <v>186</v>
      </c>
      <c r="N506" s="362" t="s">
        <v>9</v>
      </c>
      <c r="O506" s="362"/>
      <c r="P506" s="362" t="s">
        <v>90</v>
      </c>
      <c r="Q506" s="362" t="s">
        <v>90</v>
      </c>
      <c r="R506" s="362"/>
      <c r="S506" s="361" t="s">
        <v>90</v>
      </c>
      <c r="T506" s="362"/>
      <c r="U506" s="362"/>
      <c r="V506" s="362" t="s">
        <v>202</v>
      </c>
      <c r="W506" s="362"/>
      <c r="X506" s="362" t="s">
        <v>9</v>
      </c>
      <c r="Y506" s="362" t="s">
        <v>9</v>
      </c>
      <c r="Z506" s="362" t="s">
        <v>90</v>
      </c>
      <c r="AA506" s="366" t="s">
        <v>90</v>
      </c>
      <c r="AB506" s="362" t="s">
        <v>90</v>
      </c>
      <c r="AC506" s="362"/>
      <c r="AD506" s="362"/>
      <c r="AE506" s="362"/>
      <c r="AF506" s="362"/>
      <c r="AG506" s="362"/>
      <c r="AH506" s="362"/>
      <c r="AI506" s="362" t="str">
        <f t="shared" si="7"/>
        <v>MOMBSS</v>
      </c>
      <c r="AJ506" s="362" t="str">
        <f>VLOOKUP(AI506,Table1[[#All],[CONCAT]:[Tfiber]],2,FALSE)</f>
        <v>Applications/Tools</v>
      </c>
      <c r="AK506" s="362" t="s">
        <v>40</v>
      </c>
      <c r="AL506" s="362"/>
      <c r="AM506" s="362"/>
      <c r="AN506" s="362"/>
      <c r="AO506" s="362"/>
      <c r="AP506" s="361" t="e">
        <v>#N/A</v>
      </c>
      <c r="AR506">
        <v>1</v>
      </c>
    </row>
    <row r="507" spans="2:44" ht="15" hidden="1" customHeight="1" x14ac:dyDescent="0.35">
      <c r="B507" s="362">
        <v>505</v>
      </c>
      <c r="C507" s="362" t="s">
        <v>1640</v>
      </c>
      <c r="D507" s="362" t="s">
        <v>2</v>
      </c>
      <c r="E507" s="368">
        <v>45338</v>
      </c>
      <c r="F507" s="368"/>
      <c r="G507" s="368"/>
      <c r="H507" s="368"/>
      <c r="I507" s="362" t="s">
        <v>57</v>
      </c>
      <c r="J507" s="362" t="s">
        <v>1580</v>
      </c>
      <c r="K507" s="361" t="s">
        <v>1641</v>
      </c>
      <c r="L507" s="362"/>
      <c r="M507" s="362" t="s">
        <v>186</v>
      </c>
      <c r="N507" s="362" t="s">
        <v>9</v>
      </c>
      <c r="O507" s="362"/>
      <c r="P507" s="362" t="s">
        <v>90</v>
      </c>
      <c r="Q507" s="362" t="s">
        <v>90</v>
      </c>
      <c r="R507" s="362"/>
      <c r="S507" s="361" t="s">
        <v>1642</v>
      </c>
      <c r="T507" s="362"/>
      <c r="U507" s="362"/>
      <c r="V507" s="362" t="s">
        <v>176</v>
      </c>
      <c r="W507" s="362"/>
      <c r="X507" s="362" t="s">
        <v>9</v>
      </c>
      <c r="Y507" s="362" t="s">
        <v>9</v>
      </c>
      <c r="Z507" s="362" t="s">
        <v>90</v>
      </c>
      <c r="AA507" s="366" t="s">
        <v>90</v>
      </c>
      <c r="AB507" s="362" t="s">
        <v>90</v>
      </c>
      <c r="AC507" s="362"/>
      <c r="AD507" s="362"/>
      <c r="AE507" s="362"/>
      <c r="AF507" s="362"/>
      <c r="AG507" s="362"/>
      <c r="AH507" s="362"/>
      <c r="AI507" s="362" t="str">
        <f t="shared" si="7"/>
        <v>MOMSecurity &amp; Regulatory Compliance</v>
      </c>
      <c r="AJ507" s="362" t="str">
        <f>VLOOKUP(AI507,Table1[[#All],[CONCAT]:[Tfiber]],2,FALSE)</f>
        <v>Security</v>
      </c>
      <c r="AK507" s="362" t="s">
        <v>40</v>
      </c>
      <c r="AL507" s="362"/>
      <c r="AM507" s="362"/>
      <c r="AN507" s="362"/>
      <c r="AO507" s="362"/>
      <c r="AP507" s="361" t="e">
        <v>#N/A</v>
      </c>
      <c r="AR507">
        <v>1</v>
      </c>
    </row>
    <row r="508" spans="2:44" ht="15" hidden="1" customHeight="1" x14ac:dyDescent="0.35">
      <c r="B508" s="362">
        <v>506</v>
      </c>
      <c r="C508" s="362" t="s">
        <v>1643</v>
      </c>
      <c r="D508" s="362" t="s">
        <v>2</v>
      </c>
      <c r="E508" s="368">
        <v>45338</v>
      </c>
      <c r="F508" s="368"/>
      <c r="G508" s="368"/>
      <c r="H508" s="368"/>
      <c r="I508" s="362" t="s">
        <v>57</v>
      </c>
      <c r="J508" s="362" t="s">
        <v>1596</v>
      </c>
      <c r="K508" s="361" t="s">
        <v>1644</v>
      </c>
      <c r="L508" s="362"/>
      <c r="M508" s="362" t="s">
        <v>186</v>
      </c>
      <c r="N508" s="362" t="s">
        <v>9</v>
      </c>
      <c r="O508" s="362"/>
      <c r="P508" s="362" t="s">
        <v>90</v>
      </c>
      <c r="Q508" s="362" t="s">
        <v>90</v>
      </c>
      <c r="R508" s="362"/>
      <c r="S508" s="361" t="s">
        <v>1645</v>
      </c>
      <c r="T508" s="362"/>
      <c r="U508" s="362"/>
      <c r="V508" s="362" t="s">
        <v>176</v>
      </c>
      <c r="W508" s="362"/>
      <c r="X508" s="362" t="s">
        <v>9</v>
      </c>
      <c r="Y508" s="362" t="s">
        <v>9</v>
      </c>
      <c r="Z508" s="362" t="s">
        <v>90</v>
      </c>
      <c r="AA508" s="366" t="s">
        <v>90</v>
      </c>
      <c r="AB508" s="362" t="s">
        <v>90</v>
      </c>
      <c r="AC508" s="362"/>
      <c r="AD508" s="362"/>
      <c r="AE508" s="362"/>
      <c r="AF508" s="362"/>
      <c r="AG508" s="362"/>
      <c r="AH508" s="362"/>
      <c r="AI508" s="362" t="str">
        <f t="shared" si="7"/>
        <v>MOMSecurity &amp; Regulatory Compliance</v>
      </c>
      <c r="AJ508" s="362" t="str">
        <f>VLOOKUP(AI508,Table1[[#All],[CONCAT]:[Tfiber]],2,FALSE)</f>
        <v>Security</v>
      </c>
      <c r="AK508" s="362" t="s">
        <v>40</v>
      </c>
      <c r="AL508" s="362"/>
      <c r="AM508" s="362"/>
      <c r="AN508" s="362"/>
      <c r="AO508" s="362"/>
      <c r="AP508" s="361" t="e">
        <v>#N/A</v>
      </c>
      <c r="AR508">
        <v>1</v>
      </c>
    </row>
    <row r="509" spans="2:44" ht="15" hidden="1" customHeight="1" x14ac:dyDescent="0.35">
      <c r="B509" s="362">
        <v>507</v>
      </c>
      <c r="C509" s="362" t="s">
        <v>1646</v>
      </c>
      <c r="D509" s="362" t="s">
        <v>2</v>
      </c>
      <c r="E509" s="368">
        <v>45139</v>
      </c>
      <c r="F509" s="368"/>
      <c r="G509" s="368"/>
      <c r="H509" s="368"/>
      <c r="I509" s="362" t="s">
        <v>77</v>
      </c>
      <c r="J509" s="362" t="s">
        <v>1542</v>
      </c>
      <c r="K509" s="361" t="s">
        <v>1647</v>
      </c>
      <c r="L509" s="362"/>
      <c r="M509" s="362" t="s">
        <v>186</v>
      </c>
      <c r="N509" s="362" t="s">
        <v>1548</v>
      </c>
      <c r="O509" s="362"/>
      <c r="P509" s="362" t="s">
        <v>90</v>
      </c>
      <c r="Q509" s="362" t="s">
        <v>90</v>
      </c>
      <c r="R509" s="362" t="s">
        <v>8</v>
      </c>
      <c r="S509" s="361" t="s">
        <v>1648</v>
      </c>
      <c r="T509" s="362"/>
      <c r="U509" s="362"/>
      <c r="V509" s="362" t="s">
        <v>133</v>
      </c>
      <c r="W509" s="362"/>
      <c r="X509" s="362"/>
      <c r="Y509" s="362" t="s">
        <v>45</v>
      </c>
      <c r="Z509" s="362" t="s">
        <v>90</v>
      </c>
      <c r="AA509" s="366" t="s">
        <v>90</v>
      </c>
      <c r="AB509" s="362" t="s">
        <v>90</v>
      </c>
      <c r="AC509" s="362"/>
      <c r="AD509" s="362"/>
      <c r="AE509" s="362"/>
      <c r="AF509" s="362"/>
      <c r="AG509" s="362"/>
      <c r="AH509" s="362"/>
      <c r="AI509" s="362" t="str">
        <f t="shared" si="7"/>
        <v>MOMHelpdesk</v>
      </c>
      <c r="AJ509" s="362" t="str">
        <f>VLOOKUP(AI509,Table1[[#All],[CONCAT]:[Tfiber]],2,FALSE)</f>
        <v>Helpdesk (Contact Center)</v>
      </c>
      <c r="AK509" s="362" t="s">
        <v>39</v>
      </c>
      <c r="AL509" s="362"/>
      <c r="AM509" s="362"/>
      <c r="AN509" s="362"/>
      <c r="AO509" s="368">
        <v>45924</v>
      </c>
      <c r="AP509" s="361" t="s">
        <v>680</v>
      </c>
      <c r="AR509">
        <v>1</v>
      </c>
    </row>
    <row r="510" spans="2:44" ht="15" hidden="1" customHeight="1" x14ac:dyDescent="0.35">
      <c r="B510" s="362">
        <v>508</v>
      </c>
      <c r="C510" s="362" t="s">
        <v>1649</v>
      </c>
      <c r="D510" s="362" t="s">
        <v>2</v>
      </c>
      <c r="E510" s="368">
        <v>45338</v>
      </c>
      <c r="F510" s="368"/>
      <c r="G510" s="368"/>
      <c r="H510" s="368"/>
      <c r="I510" s="362" t="s">
        <v>57</v>
      </c>
      <c r="J510" s="362" t="s">
        <v>1580</v>
      </c>
      <c r="K510" s="361" t="s">
        <v>1650</v>
      </c>
      <c r="L510" s="362"/>
      <c r="M510" s="362" t="s">
        <v>186</v>
      </c>
      <c r="N510" s="362" t="s">
        <v>9</v>
      </c>
      <c r="O510" s="362"/>
      <c r="P510" s="362" t="s">
        <v>90</v>
      </c>
      <c r="Q510" s="362" t="s">
        <v>90</v>
      </c>
      <c r="R510" s="362"/>
      <c r="S510" s="361" t="s">
        <v>1651</v>
      </c>
      <c r="T510" s="362"/>
      <c r="U510" s="362"/>
      <c r="V510" s="362" t="s">
        <v>176</v>
      </c>
      <c r="W510" s="362"/>
      <c r="X510" s="362" t="s">
        <v>9</v>
      </c>
      <c r="Y510" s="362" t="s">
        <v>9</v>
      </c>
      <c r="Z510" s="362" t="s">
        <v>90</v>
      </c>
      <c r="AA510" s="366" t="s">
        <v>90</v>
      </c>
      <c r="AB510" s="362" t="s">
        <v>90</v>
      </c>
      <c r="AC510" s="362"/>
      <c r="AD510" s="362"/>
      <c r="AE510" s="362"/>
      <c r="AF510" s="362"/>
      <c r="AG510" s="362"/>
      <c r="AH510" s="362"/>
      <c r="AI510" s="362" t="str">
        <f t="shared" si="7"/>
        <v>MOMSecurity &amp; Regulatory Compliance</v>
      </c>
      <c r="AJ510" s="362" t="str">
        <f>VLOOKUP(AI510,Table1[[#All],[CONCAT]:[Tfiber]],2,FALSE)</f>
        <v>Security</v>
      </c>
      <c r="AK510" s="362" t="s">
        <v>40</v>
      </c>
      <c r="AL510" s="362"/>
      <c r="AM510" s="362"/>
      <c r="AN510" s="362"/>
      <c r="AO510" s="362"/>
      <c r="AP510" s="361" t="e">
        <v>#N/A</v>
      </c>
      <c r="AR510">
        <v>1</v>
      </c>
    </row>
    <row r="511" spans="2:44" ht="15" hidden="1" customHeight="1" x14ac:dyDescent="0.35">
      <c r="B511" s="362">
        <v>509</v>
      </c>
      <c r="C511" s="362" t="s">
        <v>1652</v>
      </c>
      <c r="D511" s="362" t="s">
        <v>2</v>
      </c>
      <c r="E511" s="368">
        <v>45338</v>
      </c>
      <c r="F511" s="368"/>
      <c r="G511" s="368"/>
      <c r="H511" s="368"/>
      <c r="I511" s="362" t="s">
        <v>57</v>
      </c>
      <c r="J511" s="362" t="s">
        <v>1580</v>
      </c>
      <c r="K511" s="361" t="s">
        <v>1653</v>
      </c>
      <c r="L511" s="362"/>
      <c r="M511" s="362" t="s">
        <v>186</v>
      </c>
      <c r="N511" s="362" t="s">
        <v>9</v>
      </c>
      <c r="O511" s="362"/>
      <c r="P511" s="362" t="s">
        <v>90</v>
      </c>
      <c r="Q511" s="362" t="s">
        <v>90</v>
      </c>
      <c r="R511" s="362"/>
      <c r="S511" s="361" t="s">
        <v>90</v>
      </c>
      <c r="T511" s="362"/>
      <c r="U511" s="362"/>
      <c r="V511" s="362" t="s">
        <v>176</v>
      </c>
      <c r="W511" s="362"/>
      <c r="X511" s="362" t="s">
        <v>9</v>
      </c>
      <c r="Y511" s="362" t="s">
        <v>9</v>
      </c>
      <c r="Z511" s="362" t="s">
        <v>90</v>
      </c>
      <c r="AA511" s="366" t="s">
        <v>90</v>
      </c>
      <c r="AB511" s="362" t="s">
        <v>90</v>
      </c>
      <c r="AC511" s="362"/>
      <c r="AD511" s="362"/>
      <c r="AE511" s="362"/>
      <c r="AF511" s="362"/>
      <c r="AG511" s="362"/>
      <c r="AH511" s="362"/>
      <c r="AI511" s="362" t="str">
        <f t="shared" si="7"/>
        <v>MOMSecurity &amp; Regulatory Compliance</v>
      </c>
      <c r="AJ511" s="362" t="str">
        <f>VLOOKUP(AI511,Table1[[#All],[CONCAT]:[Tfiber]],2,FALSE)</f>
        <v>Security</v>
      </c>
      <c r="AK511" s="362" t="s">
        <v>40</v>
      </c>
      <c r="AL511" s="362"/>
      <c r="AM511" s="362"/>
      <c r="AN511" s="362"/>
      <c r="AO511" s="362"/>
      <c r="AP511" s="361" t="e">
        <v>#N/A</v>
      </c>
      <c r="AR511">
        <v>1</v>
      </c>
    </row>
    <row r="512" spans="2:44" ht="15" hidden="1" customHeight="1" x14ac:dyDescent="0.35">
      <c r="B512" s="362">
        <v>510</v>
      </c>
      <c r="C512" s="362" t="s">
        <v>1654</v>
      </c>
      <c r="D512" s="362" t="s">
        <v>2</v>
      </c>
      <c r="E512" s="368">
        <v>45338</v>
      </c>
      <c r="F512" s="368"/>
      <c r="G512" s="368"/>
      <c r="H512" s="368"/>
      <c r="I512" s="362" t="s">
        <v>57</v>
      </c>
      <c r="J512" s="362" t="s">
        <v>1580</v>
      </c>
      <c r="K512" s="361" t="s">
        <v>1655</v>
      </c>
      <c r="L512" s="362"/>
      <c r="M512" s="362" t="s">
        <v>186</v>
      </c>
      <c r="N512" s="362" t="s">
        <v>9</v>
      </c>
      <c r="O512" s="362"/>
      <c r="P512" s="362" t="s">
        <v>90</v>
      </c>
      <c r="Q512" s="362" t="s">
        <v>90</v>
      </c>
      <c r="R512" s="362"/>
      <c r="S512" s="361" t="s">
        <v>1656</v>
      </c>
      <c r="T512" s="362"/>
      <c r="U512" s="362"/>
      <c r="V512" s="362" t="s">
        <v>176</v>
      </c>
      <c r="W512" s="362"/>
      <c r="X512" s="362" t="s">
        <v>9</v>
      </c>
      <c r="Y512" s="362" t="s">
        <v>9</v>
      </c>
      <c r="Z512" s="362" t="s">
        <v>90</v>
      </c>
      <c r="AA512" s="366" t="s">
        <v>90</v>
      </c>
      <c r="AB512" s="362" t="s">
        <v>90</v>
      </c>
      <c r="AC512" s="362"/>
      <c r="AD512" s="362"/>
      <c r="AE512" s="362"/>
      <c r="AF512" s="362"/>
      <c r="AG512" s="362"/>
      <c r="AH512" s="362"/>
      <c r="AI512" s="362" t="str">
        <f t="shared" si="7"/>
        <v>MOMSecurity &amp; Regulatory Compliance</v>
      </c>
      <c r="AJ512" s="362" t="str">
        <f>VLOOKUP(AI512,Table1[[#All],[CONCAT]:[Tfiber]],2,FALSE)</f>
        <v>Security</v>
      </c>
      <c r="AK512" s="362" t="s">
        <v>40</v>
      </c>
      <c r="AL512" s="362"/>
      <c r="AM512" s="362"/>
      <c r="AN512" s="362"/>
      <c r="AO512" s="362"/>
      <c r="AP512" s="361" t="e">
        <v>#N/A</v>
      </c>
      <c r="AR512">
        <v>1</v>
      </c>
    </row>
    <row r="513" spans="2:44" ht="15" hidden="1" customHeight="1" x14ac:dyDescent="0.35">
      <c r="B513" s="362">
        <v>511</v>
      </c>
      <c r="C513" s="362" t="s">
        <v>1657</v>
      </c>
      <c r="D513" s="362" t="s">
        <v>2</v>
      </c>
      <c r="E513" s="368">
        <v>45338</v>
      </c>
      <c r="F513" s="368"/>
      <c r="G513" s="368"/>
      <c r="H513" s="368"/>
      <c r="I513" s="362" t="s">
        <v>57</v>
      </c>
      <c r="J513" s="362" t="s">
        <v>1580</v>
      </c>
      <c r="K513" s="361" t="s">
        <v>1658</v>
      </c>
      <c r="L513" s="362"/>
      <c r="M513" s="362" t="s">
        <v>186</v>
      </c>
      <c r="N513" s="362" t="s">
        <v>9</v>
      </c>
      <c r="O513" s="362"/>
      <c r="P513" s="362" t="s">
        <v>90</v>
      </c>
      <c r="Q513" s="362" t="s">
        <v>90</v>
      </c>
      <c r="R513" s="362"/>
      <c r="S513" s="361" t="s">
        <v>1659</v>
      </c>
      <c r="T513" s="362"/>
      <c r="U513" s="362"/>
      <c r="V513" s="362" t="s">
        <v>176</v>
      </c>
      <c r="W513" s="362"/>
      <c r="X513" s="362" t="s">
        <v>9</v>
      </c>
      <c r="Y513" s="362" t="s">
        <v>9</v>
      </c>
      <c r="Z513" s="362" t="s">
        <v>90</v>
      </c>
      <c r="AA513" s="366" t="s">
        <v>90</v>
      </c>
      <c r="AB513" s="362" t="s">
        <v>90</v>
      </c>
      <c r="AC513" s="362"/>
      <c r="AD513" s="362"/>
      <c r="AE513" s="362"/>
      <c r="AF513" s="362"/>
      <c r="AG513" s="362"/>
      <c r="AH513" s="362"/>
      <c r="AI513" s="362" t="str">
        <f t="shared" si="7"/>
        <v>MOMSecurity &amp; Regulatory Compliance</v>
      </c>
      <c r="AJ513" s="362" t="str">
        <f>VLOOKUP(AI513,Table1[[#All],[CONCAT]:[Tfiber]],2,FALSE)</f>
        <v>Security</v>
      </c>
      <c r="AK513" s="362" t="s">
        <v>40</v>
      </c>
      <c r="AL513" s="362"/>
      <c r="AM513" s="362"/>
      <c r="AN513" s="362"/>
      <c r="AO513" s="362"/>
      <c r="AP513" s="361" t="e">
        <v>#N/A</v>
      </c>
      <c r="AR513">
        <v>1</v>
      </c>
    </row>
    <row r="514" spans="2:44" ht="15" hidden="1" customHeight="1" x14ac:dyDescent="0.35">
      <c r="B514" s="362">
        <v>512</v>
      </c>
      <c r="C514" s="362" t="s">
        <v>1660</v>
      </c>
      <c r="D514" s="362" t="s">
        <v>2</v>
      </c>
      <c r="E514" s="368">
        <v>45365</v>
      </c>
      <c r="F514" s="368"/>
      <c r="G514" s="368"/>
      <c r="H514" s="368"/>
      <c r="I514" s="362" t="s">
        <v>73</v>
      </c>
      <c r="J514" s="362" t="s">
        <v>1661</v>
      </c>
      <c r="K514" s="361" t="s">
        <v>1662</v>
      </c>
      <c r="L514" s="362"/>
      <c r="M514" s="362" t="s">
        <v>186</v>
      </c>
      <c r="N514" s="362" t="s">
        <v>9</v>
      </c>
      <c r="O514" s="362"/>
      <c r="P514" s="362" t="s">
        <v>90</v>
      </c>
      <c r="Q514" s="362" t="s">
        <v>90</v>
      </c>
      <c r="R514" s="362" t="s">
        <v>1663</v>
      </c>
      <c r="S514" s="361" t="s">
        <v>1539</v>
      </c>
      <c r="T514" s="362"/>
      <c r="U514" s="362"/>
      <c r="V514" s="362" t="s">
        <v>1540</v>
      </c>
      <c r="W514" s="362"/>
      <c r="X514" s="362"/>
      <c r="Y514" s="375" t="s">
        <v>45</v>
      </c>
      <c r="Z514" s="362" t="s">
        <v>90</v>
      </c>
      <c r="AA514" s="366" t="s">
        <v>90</v>
      </c>
      <c r="AB514" s="362" t="s">
        <v>90</v>
      </c>
      <c r="AC514" s="362"/>
      <c r="AD514" s="362"/>
      <c r="AE514" s="362"/>
      <c r="AF514" s="362"/>
      <c r="AG514" s="362"/>
      <c r="AH514" s="362"/>
      <c r="AI514" s="362" t="str">
        <f t="shared" si="7"/>
        <v>MOMNOC Operationalization</v>
      </c>
      <c r="AJ514" s="362" t="str">
        <f>VLOOKUP(AI514,Table1[[#All],[CONCAT]:[Tfiber]],2,FALSE)</f>
        <v>Network</v>
      </c>
      <c r="AK514" s="362" t="s">
        <v>39</v>
      </c>
      <c r="AL514" s="362"/>
      <c r="AM514" s="362"/>
      <c r="AN514" s="362"/>
      <c r="AO514" s="368">
        <v>45923</v>
      </c>
      <c r="AP514" s="361" t="s">
        <v>680</v>
      </c>
      <c r="AR514">
        <v>1</v>
      </c>
    </row>
    <row r="515" spans="2:44" ht="15" hidden="1" customHeight="1" x14ac:dyDescent="0.35">
      <c r="B515" s="362">
        <v>513</v>
      </c>
      <c r="C515" s="362" t="s">
        <v>1664</v>
      </c>
      <c r="D515" s="362" t="s">
        <v>2</v>
      </c>
      <c r="E515" s="368">
        <v>45365</v>
      </c>
      <c r="F515" s="368"/>
      <c r="G515" s="368"/>
      <c r="H515" s="368"/>
      <c r="I515" s="362" t="s">
        <v>65</v>
      </c>
      <c r="J515" s="362" t="s">
        <v>90</v>
      </c>
      <c r="K515" s="361" t="s">
        <v>1665</v>
      </c>
      <c r="L515" s="362"/>
      <c r="M515" s="362" t="s">
        <v>186</v>
      </c>
      <c r="N515" s="362" t="s">
        <v>9</v>
      </c>
      <c r="O515" s="362"/>
      <c r="P515" s="362" t="s">
        <v>90</v>
      </c>
      <c r="Q515" s="362" t="s">
        <v>90</v>
      </c>
      <c r="R515" s="362"/>
      <c r="S515" s="361" t="s">
        <v>90</v>
      </c>
      <c r="T515" s="362"/>
      <c r="U515" s="362"/>
      <c r="V515" s="362" t="s">
        <v>202</v>
      </c>
      <c r="W515" s="362"/>
      <c r="X515" s="362" t="s">
        <v>9</v>
      </c>
      <c r="Y515" s="362" t="s">
        <v>9</v>
      </c>
      <c r="Z515" s="362" t="s">
        <v>90</v>
      </c>
      <c r="AA515" s="366" t="s">
        <v>90</v>
      </c>
      <c r="AB515" s="362" t="s">
        <v>90</v>
      </c>
      <c r="AC515" s="362"/>
      <c r="AD515" s="362"/>
      <c r="AE515" s="362"/>
      <c r="AF515" s="362"/>
      <c r="AG515" s="362"/>
      <c r="AH515" s="362"/>
      <c r="AI515" s="362" t="str">
        <f t="shared" ref="AI515:AI578" si="8">_xlfn.CONCAT(D515,I515)</f>
        <v>MOMBSS</v>
      </c>
      <c r="AJ515" s="362" t="str">
        <f>VLOOKUP(AI515,Table1[[#All],[CONCAT]:[Tfiber]],2,FALSE)</f>
        <v>Applications/Tools</v>
      </c>
      <c r="AK515" s="362" t="s">
        <v>40</v>
      </c>
      <c r="AL515" s="362"/>
      <c r="AM515" s="362"/>
      <c r="AN515" s="362"/>
      <c r="AO515" s="362"/>
      <c r="AP515" s="361" t="e">
        <v>#N/A</v>
      </c>
      <c r="AR515">
        <v>1</v>
      </c>
    </row>
    <row r="516" spans="2:44" ht="15" hidden="1" customHeight="1" x14ac:dyDescent="0.35">
      <c r="B516" s="362">
        <v>514</v>
      </c>
      <c r="C516" s="362" t="s">
        <v>1666</v>
      </c>
      <c r="D516" s="362" t="s">
        <v>2</v>
      </c>
      <c r="E516" s="368">
        <v>45365</v>
      </c>
      <c r="F516" s="368"/>
      <c r="G516" s="368"/>
      <c r="H516" s="368"/>
      <c r="I516" s="362" t="s">
        <v>73</v>
      </c>
      <c r="J516" s="362" t="s">
        <v>1661</v>
      </c>
      <c r="K516" s="361" t="s">
        <v>1667</v>
      </c>
      <c r="L516" s="362"/>
      <c r="M516" s="362" t="s">
        <v>186</v>
      </c>
      <c r="N516" s="362" t="s">
        <v>9</v>
      </c>
      <c r="O516" s="362"/>
      <c r="P516" s="362" t="s">
        <v>90</v>
      </c>
      <c r="Q516" s="362" t="s">
        <v>90</v>
      </c>
      <c r="R516" s="362" t="s">
        <v>46</v>
      </c>
      <c r="S516" s="361" t="s">
        <v>90</v>
      </c>
      <c r="T516" s="362" t="s">
        <v>113</v>
      </c>
      <c r="U516" s="362" t="s">
        <v>1540</v>
      </c>
      <c r="V516" s="362" t="s">
        <v>1540</v>
      </c>
      <c r="W516" s="362"/>
      <c r="X516" s="362" t="s">
        <v>9</v>
      </c>
      <c r="Y516" s="362" t="s">
        <v>46</v>
      </c>
      <c r="Z516" s="362" t="s">
        <v>90</v>
      </c>
      <c r="AA516" s="366" t="s">
        <v>90</v>
      </c>
      <c r="AB516" s="362" t="s">
        <v>90</v>
      </c>
      <c r="AC516" s="362"/>
      <c r="AD516" s="362"/>
      <c r="AE516" s="362"/>
      <c r="AF516" s="362"/>
      <c r="AG516" s="362"/>
      <c r="AH516" s="362"/>
      <c r="AI516" s="362" t="str">
        <f t="shared" si="8"/>
        <v>MOMNOC Operationalization</v>
      </c>
      <c r="AJ516" s="362" t="str">
        <f>VLOOKUP(AI516,Table1[[#All],[CONCAT]:[Tfiber]],2,FALSE)</f>
        <v>Network</v>
      </c>
      <c r="AK516" s="362" t="s">
        <v>40</v>
      </c>
      <c r="AL516" s="362"/>
      <c r="AM516" s="362"/>
      <c r="AN516" s="362"/>
      <c r="AO516" s="362"/>
      <c r="AP516" s="361"/>
      <c r="AR516">
        <v>1</v>
      </c>
    </row>
    <row r="517" spans="2:44" ht="15" hidden="1" customHeight="1" x14ac:dyDescent="0.35">
      <c r="B517" s="362">
        <v>515</v>
      </c>
      <c r="C517" s="362" t="s">
        <v>1668</v>
      </c>
      <c r="D517" s="362" t="s">
        <v>2</v>
      </c>
      <c r="E517" s="368">
        <v>45365</v>
      </c>
      <c r="F517" s="368"/>
      <c r="G517" s="368"/>
      <c r="H517" s="368"/>
      <c r="I517" s="362" t="s">
        <v>73</v>
      </c>
      <c r="J517" s="362" t="s">
        <v>1661</v>
      </c>
      <c r="K517" s="361" t="s">
        <v>1669</v>
      </c>
      <c r="L517" s="362"/>
      <c r="M517" s="362" t="s">
        <v>186</v>
      </c>
      <c r="N517" s="362" t="s">
        <v>9</v>
      </c>
      <c r="O517" s="362"/>
      <c r="P517" s="362" t="s">
        <v>90</v>
      </c>
      <c r="Q517" s="362" t="s">
        <v>90</v>
      </c>
      <c r="R517" s="362" t="s">
        <v>46</v>
      </c>
      <c r="S517" s="361" t="s">
        <v>90</v>
      </c>
      <c r="T517" s="362" t="s">
        <v>113</v>
      </c>
      <c r="U517" s="362" t="s">
        <v>1540</v>
      </c>
      <c r="V517" s="362" t="s">
        <v>1540</v>
      </c>
      <c r="W517" s="362"/>
      <c r="X517" s="362" t="s">
        <v>9</v>
      </c>
      <c r="Y517" s="362" t="s">
        <v>46</v>
      </c>
      <c r="Z517" s="362" t="s">
        <v>90</v>
      </c>
      <c r="AA517" s="366" t="s">
        <v>90</v>
      </c>
      <c r="AB517" s="362" t="s">
        <v>90</v>
      </c>
      <c r="AC517" s="362"/>
      <c r="AD517" s="362"/>
      <c r="AE517" s="362"/>
      <c r="AF517" s="362"/>
      <c r="AG517" s="362"/>
      <c r="AH517" s="362"/>
      <c r="AI517" s="362" t="str">
        <f t="shared" si="8"/>
        <v>MOMNOC Operationalization</v>
      </c>
      <c r="AJ517" s="362" t="str">
        <f>VLOOKUP(AI517,Table1[[#All],[CONCAT]:[Tfiber]],2,FALSE)</f>
        <v>Network</v>
      </c>
      <c r="AK517" s="362" t="s">
        <v>40</v>
      </c>
      <c r="AL517" s="362"/>
      <c r="AM517" s="362"/>
      <c r="AN517" s="362"/>
      <c r="AO517" s="362"/>
      <c r="AP517" s="361"/>
      <c r="AR517">
        <v>1</v>
      </c>
    </row>
    <row r="518" spans="2:44" ht="15" hidden="1" customHeight="1" x14ac:dyDescent="0.35">
      <c r="B518" s="362">
        <v>516</v>
      </c>
      <c r="C518" s="362" t="s">
        <v>1670</v>
      </c>
      <c r="D518" s="362" t="s">
        <v>2</v>
      </c>
      <c r="E518" s="368">
        <v>45365</v>
      </c>
      <c r="F518" s="368"/>
      <c r="G518" s="368"/>
      <c r="H518" s="368"/>
      <c r="I518" s="362" t="s">
        <v>74</v>
      </c>
      <c r="J518" s="362" t="s">
        <v>90</v>
      </c>
      <c r="K518" s="361" t="s">
        <v>1671</v>
      </c>
      <c r="L518" s="361"/>
      <c r="M518" s="362" t="s">
        <v>186</v>
      </c>
      <c r="N518" s="362" t="s">
        <v>9</v>
      </c>
      <c r="O518" s="362"/>
      <c r="P518" s="362" t="s">
        <v>90</v>
      </c>
      <c r="Q518" s="362" t="s">
        <v>90</v>
      </c>
      <c r="R518" s="362"/>
      <c r="S518" s="361"/>
      <c r="T518" s="362"/>
      <c r="U518" s="362"/>
      <c r="V518" s="362" t="s">
        <v>120</v>
      </c>
      <c r="W518" s="362"/>
      <c r="X518" s="362"/>
      <c r="Y518" s="362" t="s">
        <v>48</v>
      </c>
      <c r="Z518" s="362" t="s">
        <v>90</v>
      </c>
      <c r="AA518" s="366" t="s">
        <v>90</v>
      </c>
      <c r="AB518" s="362" t="s">
        <v>90</v>
      </c>
      <c r="AC518" s="362"/>
      <c r="AD518" s="362"/>
      <c r="AE518" s="362"/>
      <c r="AF518" s="362"/>
      <c r="AG518" s="362"/>
      <c r="AH518" s="362"/>
      <c r="AI518" s="362" t="str">
        <f t="shared" si="8"/>
        <v>MOMWFM</v>
      </c>
      <c r="AJ518" s="362" t="str">
        <f>VLOOKUP(AI518,Table1[[#All],[CONCAT]:[Tfiber]],2,FALSE)</f>
        <v>Applications/Tools</v>
      </c>
      <c r="AK518" s="362" t="s">
        <v>40</v>
      </c>
      <c r="AL518" s="362"/>
      <c r="AM518" s="362"/>
      <c r="AN518" s="362"/>
      <c r="AO518" s="362"/>
      <c r="AP518" s="361"/>
      <c r="AR518">
        <v>1</v>
      </c>
    </row>
    <row r="519" spans="2:44" ht="15" hidden="1" customHeight="1" x14ac:dyDescent="0.35">
      <c r="B519" s="362">
        <v>517</v>
      </c>
      <c r="C519" s="362" t="s">
        <v>1672</v>
      </c>
      <c r="D519" s="362" t="s">
        <v>2</v>
      </c>
      <c r="E519" s="368">
        <v>45365</v>
      </c>
      <c r="F519" s="368"/>
      <c r="G519" s="368"/>
      <c r="H519" s="368"/>
      <c r="I519" s="362" t="s">
        <v>62</v>
      </c>
      <c r="J519" s="362" t="s">
        <v>1673</v>
      </c>
      <c r="K519" s="361" t="s">
        <v>1674</v>
      </c>
      <c r="L519" s="362"/>
      <c r="M519" s="362" t="s">
        <v>186</v>
      </c>
      <c r="N519" s="362" t="s">
        <v>9</v>
      </c>
      <c r="O519" s="362"/>
      <c r="P519" s="362" t="s">
        <v>90</v>
      </c>
      <c r="Q519" s="362" t="s">
        <v>90</v>
      </c>
      <c r="R519" s="362"/>
      <c r="S519" s="361" t="s">
        <v>90</v>
      </c>
      <c r="T519" s="362"/>
      <c r="U519" s="362"/>
      <c r="V519" s="362" t="s">
        <v>824</v>
      </c>
      <c r="W519" s="362"/>
      <c r="X519" s="362" t="s">
        <v>9</v>
      </c>
      <c r="Y519" s="362" t="s">
        <v>9</v>
      </c>
      <c r="Z519" s="362" t="s">
        <v>90</v>
      </c>
      <c r="AA519" s="366" t="s">
        <v>90</v>
      </c>
      <c r="AB519" s="362" t="s">
        <v>90</v>
      </c>
      <c r="AC519" s="362"/>
      <c r="AD519" s="362"/>
      <c r="AE519" s="362"/>
      <c r="AF519" s="362"/>
      <c r="AG519" s="362"/>
      <c r="AH519" s="362"/>
      <c r="AI519" s="362" t="str">
        <f t="shared" si="8"/>
        <v>MOMNSO</v>
      </c>
      <c r="AJ519" s="362" t="str">
        <f>VLOOKUP(AI519,Table1[[#All],[CONCAT]:[Tfiber]],2,FALSE)</f>
        <v>Applications/Tools</v>
      </c>
      <c r="AK519" s="362" t="s">
        <v>40</v>
      </c>
      <c r="AL519" s="362"/>
      <c r="AM519" s="362"/>
      <c r="AN519" s="362"/>
      <c r="AO519" s="362"/>
      <c r="AP519" s="361" t="e">
        <v>#N/A</v>
      </c>
      <c r="AR519">
        <v>1</v>
      </c>
    </row>
    <row r="520" spans="2:44" ht="15" hidden="1" customHeight="1" x14ac:dyDescent="0.35">
      <c r="B520" s="362">
        <v>518</v>
      </c>
      <c r="C520" s="362" t="s">
        <v>1675</v>
      </c>
      <c r="D520" s="362" t="s">
        <v>2</v>
      </c>
      <c r="E520" s="368">
        <v>45139</v>
      </c>
      <c r="F520" s="368"/>
      <c r="G520" s="368"/>
      <c r="H520" s="368"/>
      <c r="I520" s="362" t="s">
        <v>77</v>
      </c>
      <c r="J520" s="362" t="s">
        <v>1546</v>
      </c>
      <c r="K520" s="361" t="s">
        <v>1676</v>
      </c>
      <c r="L520" s="362"/>
      <c r="M520" s="362" t="s">
        <v>186</v>
      </c>
      <c r="N520" s="362" t="s">
        <v>1548</v>
      </c>
      <c r="O520" s="362"/>
      <c r="P520" s="362" t="s">
        <v>90</v>
      </c>
      <c r="Q520" s="362" t="s">
        <v>90</v>
      </c>
      <c r="R520" s="362" t="s">
        <v>1677</v>
      </c>
      <c r="S520" s="361" t="s">
        <v>1678</v>
      </c>
      <c r="T520" s="362"/>
      <c r="U520" s="362"/>
      <c r="V520" s="362" t="s">
        <v>133</v>
      </c>
      <c r="W520" s="362"/>
      <c r="X520" s="362"/>
      <c r="Y520" s="362" t="s">
        <v>45</v>
      </c>
      <c r="Z520" s="362" t="s">
        <v>90</v>
      </c>
      <c r="AA520" s="366" t="s">
        <v>90</v>
      </c>
      <c r="AB520" s="362" t="s">
        <v>90</v>
      </c>
      <c r="AC520" s="362"/>
      <c r="AD520" s="362"/>
      <c r="AE520" s="362"/>
      <c r="AF520" s="362"/>
      <c r="AG520" s="362"/>
      <c r="AH520" s="362"/>
      <c r="AI520" s="362" t="str">
        <f t="shared" si="8"/>
        <v>MOMHelpdesk</v>
      </c>
      <c r="AJ520" s="362" t="str">
        <f>VLOOKUP(AI520,Table1[[#All],[CONCAT]:[Tfiber]],2,FALSE)</f>
        <v>Helpdesk (Contact Center)</v>
      </c>
      <c r="AK520" s="362" t="s">
        <v>39</v>
      </c>
      <c r="AL520" s="362"/>
      <c r="AM520" s="362"/>
      <c r="AN520" s="362"/>
      <c r="AO520" s="368">
        <v>45924</v>
      </c>
      <c r="AP520" s="361" t="s">
        <v>1679</v>
      </c>
      <c r="AR520">
        <v>1</v>
      </c>
    </row>
    <row r="521" spans="2:44" ht="15" hidden="1" customHeight="1" x14ac:dyDescent="0.35">
      <c r="B521" s="362">
        <v>519</v>
      </c>
      <c r="C521" s="362" t="s">
        <v>1680</v>
      </c>
      <c r="D521" s="362" t="s">
        <v>2</v>
      </c>
      <c r="E521" s="368">
        <v>45365</v>
      </c>
      <c r="F521" s="368"/>
      <c r="G521" s="368"/>
      <c r="H521" s="368"/>
      <c r="I521" s="362" t="s">
        <v>78</v>
      </c>
      <c r="J521" s="362" t="s">
        <v>1681</v>
      </c>
      <c r="K521" s="361" t="s">
        <v>1682</v>
      </c>
      <c r="L521" s="362"/>
      <c r="M521" s="362" t="s">
        <v>186</v>
      </c>
      <c r="N521" s="362" t="s">
        <v>9</v>
      </c>
      <c r="O521" s="362"/>
      <c r="P521" s="362" t="s">
        <v>90</v>
      </c>
      <c r="Q521" s="362" t="s">
        <v>90</v>
      </c>
      <c r="R521" s="362"/>
      <c r="S521" s="361" t="s">
        <v>1683</v>
      </c>
      <c r="T521" s="362"/>
      <c r="U521" s="362"/>
      <c r="V521" s="362" t="s">
        <v>1557</v>
      </c>
      <c r="W521" s="362"/>
      <c r="X521" s="362" t="s">
        <v>9</v>
      </c>
      <c r="Y521" s="362" t="s">
        <v>9</v>
      </c>
      <c r="Z521" s="362" t="s">
        <v>90</v>
      </c>
      <c r="AA521" s="366" t="s">
        <v>90</v>
      </c>
      <c r="AB521" s="362" t="s">
        <v>90</v>
      </c>
      <c r="AC521" s="362"/>
      <c r="AD521" s="362"/>
      <c r="AE521" s="362"/>
      <c r="AF521" s="362"/>
      <c r="AG521" s="362"/>
      <c r="AH521" s="362"/>
      <c r="AI521" s="362" t="str">
        <f t="shared" si="8"/>
        <v>MOMField Related</v>
      </c>
      <c r="AJ521" s="362" t="str">
        <f>VLOOKUP(AI521,Table1[[#All],[CONCAT]:[Tfiber]],2,FALSE)</f>
        <v>Field Related issues</v>
      </c>
      <c r="AK521" s="362" t="s">
        <v>40</v>
      </c>
      <c r="AL521" s="362"/>
      <c r="AM521" s="362"/>
      <c r="AN521" s="362" t="s">
        <v>1684</v>
      </c>
      <c r="AO521" s="362"/>
      <c r="AP521" s="361" t="e">
        <v>#N/A</v>
      </c>
      <c r="AR521">
        <v>1</v>
      </c>
    </row>
    <row r="522" spans="2:44" ht="15" hidden="1" customHeight="1" x14ac:dyDescent="0.35">
      <c r="B522" s="362">
        <v>520</v>
      </c>
      <c r="C522" s="362" t="s">
        <v>1685</v>
      </c>
      <c r="D522" s="362" t="s">
        <v>2</v>
      </c>
      <c r="E522" s="368">
        <v>45365</v>
      </c>
      <c r="F522" s="368"/>
      <c r="G522" s="368"/>
      <c r="H522" s="368"/>
      <c r="I522" s="362" t="s">
        <v>79</v>
      </c>
      <c r="J522" s="362" t="s">
        <v>1681</v>
      </c>
      <c r="K522" s="361" t="s">
        <v>1686</v>
      </c>
      <c r="L522" s="362"/>
      <c r="M522" s="362" t="s">
        <v>186</v>
      </c>
      <c r="N522" s="362" t="s">
        <v>9</v>
      </c>
      <c r="O522" s="362"/>
      <c r="P522" s="362" t="s">
        <v>90</v>
      </c>
      <c r="Q522" s="362" t="s">
        <v>90</v>
      </c>
      <c r="R522" s="362" t="s">
        <v>46</v>
      </c>
      <c r="S522" s="361" t="s">
        <v>90</v>
      </c>
      <c r="T522" s="362" t="s">
        <v>113</v>
      </c>
      <c r="U522" s="362" t="s">
        <v>1540</v>
      </c>
      <c r="V522" s="362" t="s">
        <v>1540</v>
      </c>
      <c r="W522" s="362"/>
      <c r="X522" s="362" t="s">
        <v>9</v>
      </c>
      <c r="Y522" s="362" t="s">
        <v>46</v>
      </c>
      <c r="Z522" s="362" t="s">
        <v>90</v>
      </c>
      <c r="AA522" s="366" t="s">
        <v>90</v>
      </c>
      <c r="AB522" s="362" t="s">
        <v>90</v>
      </c>
      <c r="AC522" s="362"/>
      <c r="AD522" s="362"/>
      <c r="AE522" s="362"/>
      <c r="AF522" s="362"/>
      <c r="AG522" s="362"/>
      <c r="AH522" s="362"/>
      <c r="AI522" s="362" t="str">
        <f t="shared" si="8"/>
        <v>MOMOEM Related</v>
      </c>
      <c r="AJ522" s="362" t="str">
        <f>VLOOKUP(AI522,Table1[[#All],[CONCAT]:[Tfiber]],2,FALSE)</f>
        <v>OEM Related Issues</v>
      </c>
      <c r="AK522" s="362" t="s">
        <v>40</v>
      </c>
      <c r="AL522" s="362"/>
      <c r="AM522" s="362"/>
      <c r="AN522" s="362"/>
      <c r="AO522" s="362"/>
      <c r="AP522" s="361"/>
      <c r="AR522">
        <v>1</v>
      </c>
    </row>
    <row r="523" spans="2:44" ht="15" hidden="1" customHeight="1" x14ac:dyDescent="0.35">
      <c r="B523" s="362">
        <v>521</v>
      </c>
      <c r="C523" s="362" t="s">
        <v>1687</v>
      </c>
      <c r="D523" s="362" t="s">
        <v>2</v>
      </c>
      <c r="E523" s="368">
        <v>45365</v>
      </c>
      <c r="F523" s="368"/>
      <c r="G523" s="368"/>
      <c r="H523" s="368"/>
      <c r="I523" s="362" t="s">
        <v>76</v>
      </c>
      <c r="J523" s="362" t="s">
        <v>1681</v>
      </c>
      <c r="K523" s="361" t="s">
        <v>1688</v>
      </c>
      <c r="L523" s="361"/>
      <c r="M523" s="362" t="s">
        <v>1689</v>
      </c>
      <c r="N523" s="362" t="s">
        <v>9</v>
      </c>
      <c r="O523" s="362"/>
      <c r="P523" s="362" t="s">
        <v>90</v>
      </c>
      <c r="Q523" s="362" t="s">
        <v>90</v>
      </c>
      <c r="R523" s="362"/>
      <c r="S523" s="361" t="s">
        <v>1690</v>
      </c>
      <c r="T523" s="361"/>
      <c r="U523" s="361"/>
      <c r="V523" s="362" t="s">
        <v>125</v>
      </c>
      <c r="W523" s="362"/>
      <c r="X523" s="362"/>
      <c r="Y523" s="362" t="s">
        <v>48</v>
      </c>
      <c r="Z523" s="362" t="s">
        <v>90</v>
      </c>
      <c r="AA523" s="366" t="s">
        <v>90</v>
      </c>
      <c r="AB523" s="362" t="s">
        <v>90</v>
      </c>
      <c r="AC523" s="362"/>
      <c r="AD523" s="362"/>
      <c r="AE523" s="362"/>
      <c r="AF523" s="362"/>
      <c r="AG523" s="362"/>
      <c r="AH523" s="362"/>
      <c r="AI523" s="362" t="str">
        <f t="shared" si="8"/>
        <v>MOMT&amp;D Environment</v>
      </c>
      <c r="AJ523" s="362" t="str">
        <f>VLOOKUP(AI523,Table1[[#All],[CONCAT]:[Tfiber]],2,FALSE)</f>
        <v>Applications</v>
      </c>
      <c r="AK523" s="362" t="s">
        <v>40</v>
      </c>
      <c r="AL523" s="362"/>
      <c r="AM523" s="362"/>
      <c r="AN523" s="362"/>
      <c r="AO523" s="362"/>
      <c r="AP523" s="361" t="e">
        <v>#N/A</v>
      </c>
      <c r="AR523">
        <v>1</v>
      </c>
    </row>
    <row r="524" spans="2:44" ht="15" hidden="1" customHeight="1" x14ac:dyDescent="0.35">
      <c r="B524" s="362">
        <v>522</v>
      </c>
      <c r="C524" s="362" t="s">
        <v>1691</v>
      </c>
      <c r="D524" s="362" t="s">
        <v>2</v>
      </c>
      <c r="E524" s="368">
        <v>45365</v>
      </c>
      <c r="F524" s="368"/>
      <c r="G524" s="368"/>
      <c r="H524" s="368"/>
      <c r="I524" s="362" t="s">
        <v>73</v>
      </c>
      <c r="J524" s="362" t="s">
        <v>1661</v>
      </c>
      <c r="K524" s="361" t="s">
        <v>1692</v>
      </c>
      <c r="L524" s="362"/>
      <c r="M524" s="362" t="s">
        <v>186</v>
      </c>
      <c r="N524" s="362" t="s">
        <v>9</v>
      </c>
      <c r="O524" s="362"/>
      <c r="P524" s="362" t="s">
        <v>90</v>
      </c>
      <c r="Q524" s="362" t="s">
        <v>90</v>
      </c>
      <c r="R524" s="362" t="s">
        <v>46</v>
      </c>
      <c r="S524" s="361" t="s">
        <v>90</v>
      </c>
      <c r="T524" s="362" t="s">
        <v>113</v>
      </c>
      <c r="U524" s="362" t="s">
        <v>1540</v>
      </c>
      <c r="V524" s="362" t="s">
        <v>1540</v>
      </c>
      <c r="W524" s="362"/>
      <c r="X524" s="362" t="s">
        <v>9</v>
      </c>
      <c r="Y524" s="362" t="s">
        <v>46</v>
      </c>
      <c r="Z524" s="362" t="s">
        <v>90</v>
      </c>
      <c r="AA524" s="366" t="s">
        <v>90</v>
      </c>
      <c r="AB524" s="362" t="s">
        <v>90</v>
      </c>
      <c r="AC524" s="362"/>
      <c r="AD524" s="362"/>
      <c r="AE524" s="362"/>
      <c r="AF524" s="362"/>
      <c r="AG524" s="362"/>
      <c r="AH524" s="362"/>
      <c r="AI524" s="362" t="str">
        <f t="shared" si="8"/>
        <v>MOMNOC Operationalization</v>
      </c>
      <c r="AJ524" s="362" t="str">
        <f>VLOOKUP(AI524,Table1[[#All],[CONCAT]:[Tfiber]],2,FALSE)</f>
        <v>Network</v>
      </c>
      <c r="AK524" s="362" t="s">
        <v>40</v>
      </c>
      <c r="AL524" s="362"/>
      <c r="AM524" s="362"/>
      <c r="AN524" s="362"/>
      <c r="AO524" s="362"/>
      <c r="AP524" s="361"/>
      <c r="AR524">
        <v>1</v>
      </c>
    </row>
    <row r="525" spans="2:44" ht="15" hidden="1" customHeight="1" x14ac:dyDescent="0.35">
      <c r="B525" s="362">
        <v>523</v>
      </c>
      <c r="C525" s="362" t="s">
        <v>1693</v>
      </c>
      <c r="D525" s="362" t="s">
        <v>2</v>
      </c>
      <c r="E525" s="368">
        <v>45365</v>
      </c>
      <c r="F525" s="368"/>
      <c r="G525" s="368"/>
      <c r="H525" s="368"/>
      <c r="I525" s="362" t="s">
        <v>73</v>
      </c>
      <c r="J525" s="362" t="s">
        <v>1694</v>
      </c>
      <c r="K525" s="361" t="s">
        <v>1695</v>
      </c>
      <c r="L525" s="362"/>
      <c r="M525" s="362" t="s">
        <v>186</v>
      </c>
      <c r="N525" s="362" t="s">
        <v>9</v>
      </c>
      <c r="O525" s="362"/>
      <c r="P525" s="362" t="s">
        <v>90</v>
      </c>
      <c r="Q525" s="362" t="s">
        <v>90</v>
      </c>
      <c r="R525" s="362" t="s">
        <v>46</v>
      </c>
      <c r="S525" s="361" t="s">
        <v>90</v>
      </c>
      <c r="T525" s="362" t="s">
        <v>113</v>
      </c>
      <c r="U525" s="362" t="s">
        <v>1540</v>
      </c>
      <c r="V525" s="362" t="s">
        <v>1540</v>
      </c>
      <c r="W525" s="362"/>
      <c r="X525" s="362"/>
      <c r="Y525" s="362" t="s">
        <v>45</v>
      </c>
      <c r="Z525" s="362" t="s">
        <v>90</v>
      </c>
      <c r="AA525" s="366" t="s">
        <v>90</v>
      </c>
      <c r="AB525" s="362" t="s">
        <v>90</v>
      </c>
      <c r="AC525" s="362"/>
      <c r="AD525" s="362"/>
      <c r="AE525" s="362"/>
      <c r="AF525" s="362"/>
      <c r="AG525" s="362"/>
      <c r="AH525" s="362"/>
      <c r="AI525" s="362" t="str">
        <f t="shared" si="8"/>
        <v>MOMNOC Operationalization</v>
      </c>
      <c r="AJ525" s="362" t="str">
        <f>VLOOKUP(AI525,Table1[[#All],[CONCAT]:[Tfiber]],2,FALSE)</f>
        <v>Network</v>
      </c>
      <c r="AK525" s="362" t="s">
        <v>39</v>
      </c>
      <c r="AL525" s="362"/>
      <c r="AM525" s="362"/>
      <c r="AN525" s="362"/>
      <c r="AO525" s="368">
        <v>45923</v>
      </c>
      <c r="AP525" s="361" t="s">
        <v>680</v>
      </c>
      <c r="AR525">
        <v>1</v>
      </c>
    </row>
    <row r="526" spans="2:44" ht="15" hidden="1" customHeight="1" x14ac:dyDescent="0.35">
      <c r="B526" s="362">
        <v>524</v>
      </c>
      <c r="C526" s="362" t="s">
        <v>1696</v>
      </c>
      <c r="D526" s="362" t="s">
        <v>2</v>
      </c>
      <c r="E526" s="368">
        <v>45365</v>
      </c>
      <c r="F526" s="368"/>
      <c r="G526" s="368"/>
      <c r="H526" s="368"/>
      <c r="I526" s="362" t="s">
        <v>73</v>
      </c>
      <c r="J526" s="362" t="s">
        <v>1694</v>
      </c>
      <c r="K526" s="361" t="s">
        <v>1697</v>
      </c>
      <c r="L526" s="362"/>
      <c r="M526" s="362" t="s">
        <v>186</v>
      </c>
      <c r="N526" s="362" t="s">
        <v>9</v>
      </c>
      <c r="O526" s="362"/>
      <c r="P526" s="362" t="s">
        <v>90</v>
      </c>
      <c r="Q526" s="362" t="s">
        <v>90</v>
      </c>
      <c r="R526" s="362" t="s">
        <v>46</v>
      </c>
      <c r="S526" s="361" t="s">
        <v>90</v>
      </c>
      <c r="T526" s="362" t="s">
        <v>113</v>
      </c>
      <c r="U526" s="362" t="s">
        <v>1540</v>
      </c>
      <c r="V526" s="362" t="s">
        <v>1540</v>
      </c>
      <c r="W526" s="362"/>
      <c r="X526" s="362" t="s">
        <v>9</v>
      </c>
      <c r="Y526" s="362" t="s">
        <v>46</v>
      </c>
      <c r="Z526" s="362" t="s">
        <v>90</v>
      </c>
      <c r="AA526" s="366" t="s">
        <v>90</v>
      </c>
      <c r="AB526" s="362" t="s">
        <v>90</v>
      </c>
      <c r="AC526" s="362"/>
      <c r="AD526" s="362"/>
      <c r="AE526" s="362"/>
      <c r="AF526" s="362"/>
      <c r="AG526" s="362"/>
      <c r="AH526" s="362"/>
      <c r="AI526" s="362" t="str">
        <f t="shared" si="8"/>
        <v>MOMNOC Operationalization</v>
      </c>
      <c r="AJ526" s="362" t="str">
        <f>VLOOKUP(AI526,Table1[[#All],[CONCAT]:[Tfiber]],2,FALSE)</f>
        <v>Network</v>
      </c>
      <c r="AK526" s="362" t="s">
        <v>40</v>
      </c>
      <c r="AL526" s="362"/>
      <c r="AM526" s="362"/>
      <c r="AN526" s="362"/>
      <c r="AO526" s="362"/>
      <c r="AP526" s="361"/>
      <c r="AR526">
        <v>1</v>
      </c>
    </row>
    <row r="527" spans="2:44" ht="15" hidden="1" customHeight="1" x14ac:dyDescent="0.35">
      <c r="B527" s="362">
        <v>525</v>
      </c>
      <c r="C527" s="362" t="s">
        <v>1698</v>
      </c>
      <c r="D527" s="362" t="s">
        <v>2</v>
      </c>
      <c r="E527" s="368">
        <v>45365</v>
      </c>
      <c r="F527" s="368"/>
      <c r="G527" s="368"/>
      <c r="H527" s="368"/>
      <c r="I527" s="362" t="s">
        <v>65</v>
      </c>
      <c r="J527" s="362" t="s">
        <v>90</v>
      </c>
      <c r="K527" s="361" t="s">
        <v>1699</v>
      </c>
      <c r="L527" s="362"/>
      <c r="M527" s="362" t="s">
        <v>186</v>
      </c>
      <c r="N527" s="362" t="s">
        <v>9</v>
      </c>
      <c r="O527" s="362"/>
      <c r="P527" s="362" t="s">
        <v>90</v>
      </c>
      <c r="Q527" s="362" t="s">
        <v>90</v>
      </c>
      <c r="R527" s="362"/>
      <c r="S527" s="361" t="s">
        <v>90</v>
      </c>
      <c r="T527" s="362"/>
      <c r="U527" s="362"/>
      <c r="V527" s="362" t="s">
        <v>202</v>
      </c>
      <c r="W527" s="362"/>
      <c r="X527" s="362" t="s">
        <v>9</v>
      </c>
      <c r="Y527" s="362" t="s">
        <v>9</v>
      </c>
      <c r="Z527" s="362" t="s">
        <v>90</v>
      </c>
      <c r="AA527" s="366" t="s">
        <v>90</v>
      </c>
      <c r="AB527" s="362" t="s">
        <v>90</v>
      </c>
      <c r="AC527" s="362"/>
      <c r="AD527" s="362"/>
      <c r="AE527" s="362"/>
      <c r="AF527" s="362"/>
      <c r="AG527" s="362"/>
      <c r="AH527" s="362"/>
      <c r="AI527" s="362" t="str">
        <f t="shared" si="8"/>
        <v>MOMBSS</v>
      </c>
      <c r="AJ527" s="362" t="str">
        <f>VLOOKUP(AI527,Table1[[#All],[CONCAT]:[Tfiber]],2,FALSE)</f>
        <v>Applications/Tools</v>
      </c>
      <c r="AK527" s="362" t="s">
        <v>40</v>
      </c>
      <c r="AL527" s="362"/>
      <c r="AM527" s="362"/>
      <c r="AN527" s="362"/>
      <c r="AO527" s="362"/>
      <c r="AP527" s="361" t="e">
        <v>#N/A</v>
      </c>
      <c r="AR527">
        <v>1</v>
      </c>
    </row>
    <row r="528" spans="2:44" ht="15" hidden="1" customHeight="1" x14ac:dyDescent="0.35">
      <c r="B528" s="362">
        <v>526</v>
      </c>
      <c r="C528" s="362" t="s">
        <v>1700</v>
      </c>
      <c r="D528" s="362" t="s">
        <v>2</v>
      </c>
      <c r="E528" s="368">
        <v>45365</v>
      </c>
      <c r="F528" s="368"/>
      <c r="G528" s="368"/>
      <c r="H528" s="368"/>
      <c r="I528" s="362" t="s">
        <v>73</v>
      </c>
      <c r="J528" s="362" t="s">
        <v>1694</v>
      </c>
      <c r="K528" s="361" t="s">
        <v>1701</v>
      </c>
      <c r="L528" s="362"/>
      <c r="M528" s="362" t="s">
        <v>186</v>
      </c>
      <c r="N528" s="362" t="s">
        <v>9</v>
      </c>
      <c r="O528" s="362"/>
      <c r="P528" s="362" t="s">
        <v>90</v>
      </c>
      <c r="Q528" s="362" t="s">
        <v>90</v>
      </c>
      <c r="R528" s="362" t="s">
        <v>46</v>
      </c>
      <c r="S528" s="361" t="s">
        <v>90</v>
      </c>
      <c r="T528" s="362" t="s">
        <v>113</v>
      </c>
      <c r="U528" s="362" t="s">
        <v>1540</v>
      </c>
      <c r="V528" s="362" t="s">
        <v>1540</v>
      </c>
      <c r="W528" s="362"/>
      <c r="X528" s="362" t="s">
        <v>9</v>
      </c>
      <c r="Y528" s="362" t="s">
        <v>46</v>
      </c>
      <c r="Z528" s="362" t="s">
        <v>90</v>
      </c>
      <c r="AA528" s="366" t="s">
        <v>90</v>
      </c>
      <c r="AB528" s="362" t="s">
        <v>90</v>
      </c>
      <c r="AC528" s="362"/>
      <c r="AD528" s="362"/>
      <c r="AE528" s="362"/>
      <c r="AF528" s="362"/>
      <c r="AG528" s="362"/>
      <c r="AH528" s="362"/>
      <c r="AI528" s="362" t="str">
        <f t="shared" si="8"/>
        <v>MOMNOC Operationalization</v>
      </c>
      <c r="AJ528" s="362" t="str">
        <f>VLOOKUP(AI528,Table1[[#All],[CONCAT]:[Tfiber]],2,FALSE)</f>
        <v>Network</v>
      </c>
      <c r="AK528" s="362" t="s">
        <v>40</v>
      </c>
      <c r="AL528" s="362"/>
      <c r="AM528" s="362"/>
      <c r="AN528" s="362"/>
      <c r="AO528" s="362"/>
      <c r="AP528" s="361"/>
      <c r="AR528">
        <v>1</v>
      </c>
    </row>
    <row r="529" spans="2:44" ht="15" hidden="1" customHeight="1" x14ac:dyDescent="0.35">
      <c r="B529" s="362">
        <v>527</v>
      </c>
      <c r="C529" s="362" t="s">
        <v>1702</v>
      </c>
      <c r="D529" s="362" t="s">
        <v>2</v>
      </c>
      <c r="E529" s="368">
        <v>45365</v>
      </c>
      <c r="F529" s="368"/>
      <c r="G529" s="368"/>
      <c r="H529" s="368"/>
      <c r="I529" s="362" t="s">
        <v>74</v>
      </c>
      <c r="J529" s="362" t="s">
        <v>90</v>
      </c>
      <c r="K529" s="361" t="s">
        <v>1703</v>
      </c>
      <c r="L529" s="361"/>
      <c r="M529" s="362" t="s">
        <v>186</v>
      </c>
      <c r="N529" s="362" t="s">
        <v>9</v>
      </c>
      <c r="O529" s="362"/>
      <c r="P529" s="362" t="s">
        <v>90</v>
      </c>
      <c r="Q529" s="362" t="s">
        <v>90</v>
      </c>
      <c r="R529" s="362"/>
      <c r="S529" s="361"/>
      <c r="T529" s="362"/>
      <c r="U529" s="362"/>
      <c r="V529" s="362" t="s">
        <v>120</v>
      </c>
      <c r="W529" s="362"/>
      <c r="X529" s="362"/>
      <c r="Y529" s="362" t="s">
        <v>48</v>
      </c>
      <c r="Z529" s="362" t="s">
        <v>90</v>
      </c>
      <c r="AA529" s="366" t="s">
        <v>90</v>
      </c>
      <c r="AB529" s="362" t="s">
        <v>90</v>
      </c>
      <c r="AC529" s="362"/>
      <c r="AD529" s="362"/>
      <c r="AE529" s="362"/>
      <c r="AF529" s="362"/>
      <c r="AG529" s="362"/>
      <c r="AH529" s="362"/>
      <c r="AI529" s="362" t="str">
        <f t="shared" si="8"/>
        <v>MOMWFM</v>
      </c>
      <c r="AJ529" s="362" t="str">
        <f>VLOOKUP(AI529,Table1[[#All],[CONCAT]:[Tfiber]],2,FALSE)</f>
        <v>Applications/Tools</v>
      </c>
      <c r="AK529" s="362" t="s">
        <v>40</v>
      </c>
      <c r="AL529" s="362"/>
      <c r="AM529" s="362"/>
      <c r="AN529" s="362"/>
      <c r="AO529" s="362"/>
      <c r="AP529" s="361"/>
      <c r="AR529">
        <v>1</v>
      </c>
    </row>
    <row r="530" spans="2:44" ht="15" hidden="1" customHeight="1" x14ac:dyDescent="0.35">
      <c r="B530" s="362">
        <v>528</v>
      </c>
      <c r="C530" s="362" t="s">
        <v>1704</v>
      </c>
      <c r="D530" s="362" t="s">
        <v>2</v>
      </c>
      <c r="E530" s="368">
        <v>45365</v>
      </c>
      <c r="F530" s="368"/>
      <c r="G530" s="368"/>
      <c r="H530" s="368"/>
      <c r="I530" s="362" t="s">
        <v>76</v>
      </c>
      <c r="J530" s="362" t="s">
        <v>90</v>
      </c>
      <c r="K530" s="361" t="s">
        <v>1705</v>
      </c>
      <c r="L530" s="361"/>
      <c r="M530" s="362" t="s">
        <v>1689</v>
      </c>
      <c r="N530" s="362" t="s">
        <v>9</v>
      </c>
      <c r="O530" s="362"/>
      <c r="P530" s="362" t="s">
        <v>90</v>
      </c>
      <c r="Q530" s="362" t="s">
        <v>90</v>
      </c>
      <c r="R530" s="362"/>
      <c r="S530" s="361" t="s">
        <v>1690</v>
      </c>
      <c r="T530" s="361"/>
      <c r="U530" s="361"/>
      <c r="V530" s="362" t="s">
        <v>125</v>
      </c>
      <c r="W530" s="362"/>
      <c r="X530" s="362"/>
      <c r="Y530" s="362" t="s">
        <v>48</v>
      </c>
      <c r="Z530" s="362" t="s">
        <v>90</v>
      </c>
      <c r="AA530" s="366" t="s">
        <v>90</v>
      </c>
      <c r="AB530" s="362" t="s">
        <v>90</v>
      </c>
      <c r="AC530" s="362"/>
      <c r="AD530" s="362"/>
      <c r="AE530" s="362"/>
      <c r="AF530" s="362"/>
      <c r="AG530" s="362"/>
      <c r="AH530" s="362"/>
      <c r="AI530" s="362" t="str">
        <f t="shared" si="8"/>
        <v>MOMT&amp;D Environment</v>
      </c>
      <c r="AJ530" s="362" t="str">
        <f>VLOOKUP(AI530,Table1[[#All],[CONCAT]:[Tfiber]],2,FALSE)</f>
        <v>Applications</v>
      </c>
      <c r="AK530" s="362" t="s">
        <v>40</v>
      </c>
      <c r="AL530" s="362"/>
      <c r="AM530" s="362"/>
      <c r="AN530" s="362"/>
      <c r="AO530" s="362"/>
      <c r="AP530" s="361" t="e">
        <v>#N/A</v>
      </c>
      <c r="AR530">
        <v>1</v>
      </c>
    </row>
    <row r="531" spans="2:44" ht="15" hidden="1" customHeight="1" x14ac:dyDescent="0.35">
      <c r="B531" s="362">
        <v>529</v>
      </c>
      <c r="C531" s="362" t="s">
        <v>1706</v>
      </c>
      <c r="D531" s="362" t="s">
        <v>2</v>
      </c>
      <c r="E531" s="368">
        <v>45139</v>
      </c>
      <c r="F531" s="368"/>
      <c r="G531" s="368"/>
      <c r="H531" s="368"/>
      <c r="I531" s="362" t="s">
        <v>77</v>
      </c>
      <c r="J531" s="362" t="s">
        <v>1546</v>
      </c>
      <c r="K531" s="361" t="s">
        <v>1707</v>
      </c>
      <c r="L531" s="362"/>
      <c r="M531" s="362" t="s">
        <v>186</v>
      </c>
      <c r="N531" s="362" t="s">
        <v>1548</v>
      </c>
      <c r="O531" s="362"/>
      <c r="P531" s="362" t="s">
        <v>90</v>
      </c>
      <c r="Q531" s="362" t="s">
        <v>90</v>
      </c>
      <c r="R531" s="362" t="s">
        <v>1677</v>
      </c>
      <c r="S531" s="361" t="s">
        <v>1678</v>
      </c>
      <c r="T531" s="362"/>
      <c r="U531" s="362"/>
      <c r="V531" s="362" t="s">
        <v>133</v>
      </c>
      <c r="W531" s="362"/>
      <c r="X531" s="362"/>
      <c r="Y531" s="362" t="s">
        <v>45</v>
      </c>
      <c r="Z531" s="362" t="s">
        <v>90</v>
      </c>
      <c r="AA531" s="366" t="s">
        <v>90</v>
      </c>
      <c r="AB531" s="362" t="s">
        <v>90</v>
      </c>
      <c r="AC531" s="362"/>
      <c r="AD531" s="362"/>
      <c r="AE531" s="362"/>
      <c r="AF531" s="362"/>
      <c r="AG531" s="362"/>
      <c r="AH531" s="362"/>
      <c r="AI531" s="362" t="str">
        <f t="shared" si="8"/>
        <v>MOMHelpdesk</v>
      </c>
      <c r="AJ531" s="362" t="str">
        <f>VLOOKUP(AI531,Table1[[#All],[CONCAT]:[Tfiber]],2,FALSE)</f>
        <v>Helpdesk (Contact Center)</v>
      </c>
      <c r="AK531" s="362" t="s">
        <v>39</v>
      </c>
      <c r="AL531" s="362"/>
      <c r="AM531" s="362"/>
      <c r="AN531" s="362"/>
      <c r="AO531" s="368">
        <v>45924</v>
      </c>
      <c r="AP531" s="361" t="s">
        <v>1679</v>
      </c>
      <c r="AR531">
        <v>1</v>
      </c>
    </row>
    <row r="532" spans="2:44" ht="15" hidden="1" customHeight="1" x14ac:dyDescent="0.35">
      <c r="B532" s="362">
        <v>530</v>
      </c>
      <c r="C532" s="362" t="s">
        <v>1708</v>
      </c>
      <c r="D532" s="362" t="s">
        <v>2</v>
      </c>
      <c r="E532" s="368">
        <v>45365</v>
      </c>
      <c r="F532" s="368"/>
      <c r="G532" s="368"/>
      <c r="H532" s="368"/>
      <c r="I532" s="362" t="s">
        <v>73</v>
      </c>
      <c r="J532" s="362" t="s">
        <v>1661</v>
      </c>
      <c r="K532" s="361" t="s">
        <v>1709</v>
      </c>
      <c r="L532" s="362"/>
      <c r="M532" s="362" t="s">
        <v>186</v>
      </c>
      <c r="N532" s="362" t="s">
        <v>9</v>
      </c>
      <c r="O532" s="362"/>
      <c r="P532" s="362" t="s">
        <v>90</v>
      </c>
      <c r="Q532" s="362" t="s">
        <v>90</v>
      </c>
      <c r="R532" s="362" t="s">
        <v>46</v>
      </c>
      <c r="S532" s="361" t="s">
        <v>90</v>
      </c>
      <c r="T532" s="362" t="s">
        <v>113</v>
      </c>
      <c r="U532" s="362" t="s">
        <v>1540</v>
      </c>
      <c r="V532" s="362" t="s">
        <v>1540</v>
      </c>
      <c r="W532" s="362"/>
      <c r="X532" s="362" t="s">
        <v>9</v>
      </c>
      <c r="Y532" s="362" t="s">
        <v>46</v>
      </c>
      <c r="Z532" s="362" t="s">
        <v>90</v>
      </c>
      <c r="AA532" s="366" t="s">
        <v>90</v>
      </c>
      <c r="AB532" s="362" t="s">
        <v>90</v>
      </c>
      <c r="AC532" s="362"/>
      <c r="AD532" s="362"/>
      <c r="AE532" s="362"/>
      <c r="AF532" s="362"/>
      <c r="AG532" s="362"/>
      <c r="AH532" s="362"/>
      <c r="AI532" s="362" t="str">
        <f t="shared" si="8"/>
        <v>MOMNOC Operationalization</v>
      </c>
      <c r="AJ532" s="362" t="str">
        <f>VLOOKUP(AI532,Table1[[#All],[CONCAT]:[Tfiber]],2,FALSE)</f>
        <v>Network</v>
      </c>
      <c r="AK532" s="362" t="s">
        <v>40</v>
      </c>
      <c r="AL532" s="362"/>
      <c r="AM532" s="362"/>
      <c r="AN532" s="362"/>
      <c r="AO532" s="362"/>
      <c r="AP532" s="361"/>
      <c r="AR532">
        <v>1</v>
      </c>
    </row>
    <row r="533" spans="2:44" ht="15" hidden="1" customHeight="1" x14ac:dyDescent="0.35">
      <c r="B533" s="362">
        <v>531</v>
      </c>
      <c r="C533" s="362" t="s">
        <v>1710</v>
      </c>
      <c r="D533" s="362" t="s">
        <v>2</v>
      </c>
      <c r="E533" s="368">
        <v>45365</v>
      </c>
      <c r="F533" s="368"/>
      <c r="G533" s="368"/>
      <c r="H533" s="368"/>
      <c r="I533" s="362" t="s">
        <v>73</v>
      </c>
      <c r="J533" s="362" t="s">
        <v>1661</v>
      </c>
      <c r="K533" s="361" t="s">
        <v>1711</v>
      </c>
      <c r="L533" s="362"/>
      <c r="M533" s="362" t="s">
        <v>186</v>
      </c>
      <c r="N533" s="362" t="s">
        <v>9</v>
      </c>
      <c r="O533" s="362"/>
      <c r="P533" s="362" t="s">
        <v>90</v>
      </c>
      <c r="Q533" s="362" t="s">
        <v>90</v>
      </c>
      <c r="R533" s="362" t="s">
        <v>8</v>
      </c>
      <c r="S533" s="361" t="s">
        <v>1539</v>
      </c>
      <c r="T533" s="362"/>
      <c r="U533" s="362"/>
      <c r="V533" s="362" t="s">
        <v>1540</v>
      </c>
      <c r="W533" s="362"/>
      <c r="X533" s="362"/>
      <c r="Y533" s="375" t="s">
        <v>45</v>
      </c>
      <c r="Z533" s="362" t="s">
        <v>90</v>
      </c>
      <c r="AA533" s="366" t="s">
        <v>90</v>
      </c>
      <c r="AB533" s="362" t="s">
        <v>90</v>
      </c>
      <c r="AC533" s="362"/>
      <c r="AD533" s="362"/>
      <c r="AE533" s="362"/>
      <c r="AF533" s="362"/>
      <c r="AG533" s="362"/>
      <c r="AH533" s="362"/>
      <c r="AI533" s="362" t="str">
        <f t="shared" si="8"/>
        <v>MOMNOC Operationalization</v>
      </c>
      <c r="AJ533" s="362" t="str">
        <f>VLOOKUP(AI533,Table1[[#All],[CONCAT]:[Tfiber]],2,FALSE)</f>
        <v>Network</v>
      </c>
      <c r="AK533" s="362" t="s">
        <v>39</v>
      </c>
      <c r="AL533" s="362"/>
      <c r="AM533" s="362"/>
      <c r="AN533" s="362"/>
      <c r="AO533" s="368">
        <v>45923</v>
      </c>
      <c r="AP533" s="361" t="s">
        <v>680</v>
      </c>
      <c r="AR533">
        <v>1</v>
      </c>
    </row>
    <row r="534" spans="2:44" ht="15" hidden="1" customHeight="1" x14ac:dyDescent="0.35">
      <c r="B534" s="362">
        <v>532</v>
      </c>
      <c r="C534" s="362" t="s">
        <v>1712</v>
      </c>
      <c r="D534" s="362" t="s">
        <v>2</v>
      </c>
      <c r="E534" s="368">
        <v>45365</v>
      </c>
      <c r="F534" s="368"/>
      <c r="G534" s="368"/>
      <c r="H534" s="368"/>
      <c r="I534" s="362" t="s">
        <v>78</v>
      </c>
      <c r="J534" s="362" t="s">
        <v>1713</v>
      </c>
      <c r="K534" s="361" t="s">
        <v>1714</v>
      </c>
      <c r="L534" s="362"/>
      <c r="M534" s="362" t="s">
        <v>1689</v>
      </c>
      <c r="N534" s="362" t="s">
        <v>9</v>
      </c>
      <c r="O534" s="362"/>
      <c r="P534" s="362" t="s">
        <v>90</v>
      </c>
      <c r="Q534" s="362" t="s">
        <v>90</v>
      </c>
      <c r="R534" s="362"/>
      <c r="S534" s="361"/>
      <c r="T534" s="362"/>
      <c r="U534" s="362"/>
      <c r="V534" s="362" t="s">
        <v>1557</v>
      </c>
      <c r="W534" s="362"/>
      <c r="X534" s="362" t="s">
        <v>9</v>
      </c>
      <c r="Y534" s="362" t="s">
        <v>9</v>
      </c>
      <c r="Z534" s="362" t="s">
        <v>90</v>
      </c>
      <c r="AA534" s="366" t="s">
        <v>90</v>
      </c>
      <c r="AB534" s="362" t="s">
        <v>90</v>
      </c>
      <c r="AC534" s="362"/>
      <c r="AD534" s="362"/>
      <c r="AE534" s="362"/>
      <c r="AF534" s="362"/>
      <c r="AG534" s="362"/>
      <c r="AH534" s="362"/>
      <c r="AI534" s="362" t="str">
        <f t="shared" si="8"/>
        <v>MOMField Related</v>
      </c>
      <c r="AJ534" s="362" t="str">
        <f>VLOOKUP(AI534,Table1[[#All],[CONCAT]:[Tfiber]],2,FALSE)</f>
        <v>Field Related issues</v>
      </c>
      <c r="AK534" s="362" t="s">
        <v>40</v>
      </c>
      <c r="AL534" s="362"/>
      <c r="AM534" s="362"/>
      <c r="AN534" s="362" t="s">
        <v>1558</v>
      </c>
      <c r="AO534" s="362"/>
      <c r="AP534" s="361" t="e">
        <v>#N/A</v>
      </c>
      <c r="AR534">
        <v>1</v>
      </c>
    </row>
    <row r="535" spans="2:44" ht="15" hidden="1" customHeight="1" x14ac:dyDescent="0.35">
      <c r="B535" s="362">
        <v>533</v>
      </c>
      <c r="C535" s="362" t="s">
        <v>1715</v>
      </c>
      <c r="D535" s="362" t="s">
        <v>2</v>
      </c>
      <c r="E535" s="368">
        <v>45365</v>
      </c>
      <c r="F535" s="368"/>
      <c r="G535" s="368"/>
      <c r="H535" s="368"/>
      <c r="I535" s="362" t="s">
        <v>76</v>
      </c>
      <c r="J535" s="362" t="s">
        <v>90</v>
      </c>
      <c r="K535" s="361" t="s">
        <v>1716</v>
      </c>
      <c r="L535" s="361"/>
      <c r="M535" s="362" t="s">
        <v>1689</v>
      </c>
      <c r="N535" s="362" t="s">
        <v>9</v>
      </c>
      <c r="O535" s="362"/>
      <c r="P535" s="362" t="s">
        <v>90</v>
      </c>
      <c r="Q535" s="362" t="s">
        <v>90</v>
      </c>
      <c r="R535" s="362"/>
      <c r="S535" s="361" t="s">
        <v>1717</v>
      </c>
      <c r="T535" s="361"/>
      <c r="U535" s="361"/>
      <c r="V535" s="362" t="s">
        <v>125</v>
      </c>
      <c r="W535" s="362"/>
      <c r="X535" s="362"/>
      <c r="Y535" s="362" t="s">
        <v>48</v>
      </c>
      <c r="Z535" s="362" t="s">
        <v>90</v>
      </c>
      <c r="AA535" s="366" t="s">
        <v>90</v>
      </c>
      <c r="AB535" s="362" t="s">
        <v>90</v>
      </c>
      <c r="AC535" s="362"/>
      <c r="AD535" s="362"/>
      <c r="AE535" s="362"/>
      <c r="AF535" s="362"/>
      <c r="AG535" s="362"/>
      <c r="AH535" s="362"/>
      <c r="AI535" s="362" t="str">
        <f t="shared" si="8"/>
        <v>MOMT&amp;D Environment</v>
      </c>
      <c r="AJ535" s="362" t="str">
        <f>VLOOKUP(AI535,Table1[[#All],[CONCAT]:[Tfiber]],2,FALSE)</f>
        <v>Applications</v>
      </c>
      <c r="AK535" s="362" t="s">
        <v>40</v>
      </c>
      <c r="AL535" s="362"/>
      <c r="AM535" s="362"/>
      <c r="AN535" s="362"/>
      <c r="AO535" s="362"/>
      <c r="AP535" s="361" t="e">
        <v>#N/A</v>
      </c>
      <c r="AR535">
        <v>1</v>
      </c>
    </row>
    <row r="536" spans="2:44" ht="15" hidden="1" customHeight="1" x14ac:dyDescent="0.35">
      <c r="B536" s="362">
        <v>534</v>
      </c>
      <c r="C536" s="362" t="s">
        <v>1718</v>
      </c>
      <c r="D536" s="362" t="s">
        <v>2</v>
      </c>
      <c r="E536" s="368">
        <v>45365</v>
      </c>
      <c r="F536" s="368"/>
      <c r="G536" s="368"/>
      <c r="H536" s="368"/>
      <c r="I536" s="362" t="s">
        <v>79</v>
      </c>
      <c r="J536" s="362" t="s">
        <v>90</v>
      </c>
      <c r="K536" s="361" t="s">
        <v>1719</v>
      </c>
      <c r="L536" s="362"/>
      <c r="M536" s="362" t="s">
        <v>186</v>
      </c>
      <c r="N536" s="362" t="s">
        <v>9</v>
      </c>
      <c r="O536" s="362"/>
      <c r="P536" s="362" t="s">
        <v>90</v>
      </c>
      <c r="Q536" s="362" t="s">
        <v>90</v>
      </c>
      <c r="R536" s="362" t="s">
        <v>8</v>
      </c>
      <c r="S536" s="361" t="s">
        <v>1539</v>
      </c>
      <c r="T536" s="362"/>
      <c r="U536" s="362"/>
      <c r="V536" s="362" t="s">
        <v>1540</v>
      </c>
      <c r="W536" s="362"/>
      <c r="X536" s="362"/>
      <c r="Y536" s="375" t="s">
        <v>45</v>
      </c>
      <c r="Z536" s="362" t="s">
        <v>90</v>
      </c>
      <c r="AA536" s="366" t="s">
        <v>90</v>
      </c>
      <c r="AB536" s="362" t="s">
        <v>90</v>
      </c>
      <c r="AC536" s="362"/>
      <c r="AD536" s="362"/>
      <c r="AE536" s="362"/>
      <c r="AF536" s="362"/>
      <c r="AG536" s="362"/>
      <c r="AH536" s="362"/>
      <c r="AI536" s="362" t="str">
        <f t="shared" si="8"/>
        <v>MOMOEM Related</v>
      </c>
      <c r="AJ536" s="362" t="str">
        <f>VLOOKUP(AI536,Table1[[#All],[CONCAT]:[Tfiber]],2,FALSE)</f>
        <v>OEM Related Issues</v>
      </c>
      <c r="AK536" s="362" t="s">
        <v>39</v>
      </c>
      <c r="AL536" s="362"/>
      <c r="AM536" s="362"/>
      <c r="AN536" s="362"/>
      <c r="AO536" s="368">
        <v>45923</v>
      </c>
      <c r="AP536" s="361" t="s">
        <v>680</v>
      </c>
      <c r="AR536">
        <v>1</v>
      </c>
    </row>
    <row r="537" spans="2:44" ht="15" hidden="1" customHeight="1" x14ac:dyDescent="0.35">
      <c r="B537" s="362">
        <v>535</v>
      </c>
      <c r="C537" s="362" t="s">
        <v>1720</v>
      </c>
      <c r="D537" s="362" t="s">
        <v>2</v>
      </c>
      <c r="E537" s="368">
        <v>45365</v>
      </c>
      <c r="F537" s="368"/>
      <c r="G537" s="368"/>
      <c r="H537" s="368"/>
      <c r="I537" s="362" t="s">
        <v>73</v>
      </c>
      <c r="J537" s="362" t="s">
        <v>1661</v>
      </c>
      <c r="K537" s="361" t="s">
        <v>1721</v>
      </c>
      <c r="L537" s="362"/>
      <c r="M537" s="362" t="s">
        <v>186</v>
      </c>
      <c r="N537" s="362" t="s">
        <v>9</v>
      </c>
      <c r="O537" s="362"/>
      <c r="P537" s="362" t="s">
        <v>90</v>
      </c>
      <c r="Q537" s="362" t="s">
        <v>90</v>
      </c>
      <c r="R537" s="362" t="s">
        <v>46</v>
      </c>
      <c r="S537" s="361" t="s">
        <v>90</v>
      </c>
      <c r="T537" s="362" t="s">
        <v>113</v>
      </c>
      <c r="U537" s="362" t="s">
        <v>1540</v>
      </c>
      <c r="V537" s="362" t="s">
        <v>1540</v>
      </c>
      <c r="W537" s="362"/>
      <c r="X537" s="362" t="s">
        <v>9</v>
      </c>
      <c r="Y537" s="362" t="s">
        <v>46</v>
      </c>
      <c r="Z537" s="362" t="s">
        <v>90</v>
      </c>
      <c r="AA537" s="366" t="s">
        <v>90</v>
      </c>
      <c r="AB537" s="362" t="s">
        <v>90</v>
      </c>
      <c r="AC537" s="362"/>
      <c r="AD537" s="362"/>
      <c r="AE537" s="362"/>
      <c r="AF537" s="362"/>
      <c r="AG537" s="362"/>
      <c r="AH537" s="362"/>
      <c r="AI537" s="362" t="str">
        <f t="shared" si="8"/>
        <v>MOMNOC Operationalization</v>
      </c>
      <c r="AJ537" s="362" t="str">
        <f>VLOOKUP(AI537,Table1[[#All],[CONCAT]:[Tfiber]],2,FALSE)</f>
        <v>Network</v>
      </c>
      <c r="AK537" s="362" t="s">
        <v>40</v>
      </c>
      <c r="AL537" s="362"/>
      <c r="AM537" s="362"/>
      <c r="AN537" s="362"/>
      <c r="AO537" s="362"/>
      <c r="AP537" s="361"/>
      <c r="AR537">
        <v>1</v>
      </c>
    </row>
    <row r="538" spans="2:44" ht="15" hidden="1" customHeight="1" x14ac:dyDescent="0.35">
      <c r="B538" s="362">
        <v>536</v>
      </c>
      <c r="C538" s="362" t="s">
        <v>1722</v>
      </c>
      <c r="D538" s="362" t="s">
        <v>2</v>
      </c>
      <c r="E538" s="368">
        <v>45365</v>
      </c>
      <c r="F538" s="368"/>
      <c r="G538" s="368"/>
      <c r="H538" s="368"/>
      <c r="I538" s="362" t="s">
        <v>78</v>
      </c>
      <c r="J538" s="362" t="s">
        <v>1681</v>
      </c>
      <c r="K538" s="361" t="s">
        <v>1723</v>
      </c>
      <c r="L538" s="362"/>
      <c r="M538" s="362" t="s">
        <v>1689</v>
      </c>
      <c r="N538" s="362" t="s">
        <v>9</v>
      </c>
      <c r="O538" s="362"/>
      <c r="P538" s="362" t="s">
        <v>90</v>
      </c>
      <c r="Q538" s="362" t="s">
        <v>90</v>
      </c>
      <c r="R538" s="362"/>
      <c r="S538" s="361" t="s">
        <v>1683</v>
      </c>
      <c r="T538" s="362"/>
      <c r="U538" s="362"/>
      <c r="V538" s="362" t="s">
        <v>1557</v>
      </c>
      <c r="W538" s="362"/>
      <c r="X538" s="362" t="s">
        <v>9</v>
      </c>
      <c r="Y538" s="362" t="s">
        <v>9</v>
      </c>
      <c r="Z538" s="362" t="s">
        <v>90</v>
      </c>
      <c r="AA538" s="366" t="s">
        <v>90</v>
      </c>
      <c r="AB538" s="362" t="s">
        <v>90</v>
      </c>
      <c r="AC538" s="362"/>
      <c r="AD538" s="362"/>
      <c r="AE538" s="362"/>
      <c r="AF538" s="362"/>
      <c r="AG538" s="362"/>
      <c r="AH538" s="362"/>
      <c r="AI538" s="362" t="str">
        <f t="shared" si="8"/>
        <v>MOMField Related</v>
      </c>
      <c r="AJ538" s="362" t="str">
        <f>VLOOKUP(AI538,Table1[[#All],[CONCAT]:[Tfiber]],2,FALSE)</f>
        <v>Field Related issues</v>
      </c>
      <c r="AK538" s="362" t="s">
        <v>40</v>
      </c>
      <c r="AL538" s="362"/>
      <c r="AM538" s="362"/>
      <c r="AN538" s="362" t="s">
        <v>1684</v>
      </c>
      <c r="AO538" s="362"/>
      <c r="AP538" s="361" t="s">
        <v>1724</v>
      </c>
      <c r="AR538">
        <v>1</v>
      </c>
    </row>
    <row r="539" spans="2:44" ht="15" hidden="1" customHeight="1" x14ac:dyDescent="0.35">
      <c r="B539" s="362">
        <v>537</v>
      </c>
      <c r="C539" s="362" t="s">
        <v>1725</v>
      </c>
      <c r="D539" s="362" t="s">
        <v>2</v>
      </c>
      <c r="E539" s="368">
        <v>45365</v>
      </c>
      <c r="F539" s="368"/>
      <c r="G539" s="368"/>
      <c r="H539" s="368"/>
      <c r="I539" s="362" t="s">
        <v>78</v>
      </c>
      <c r="J539" s="362" t="s">
        <v>1681</v>
      </c>
      <c r="K539" s="361" t="s">
        <v>1726</v>
      </c>
      <c r="L539" s="362"/>
      <c r="M539" s="362" t="s">
        <v>1689</v>
      </c>
      <c r="N539" s="362" t="s">
        <v>9</v>
      </c>
      <c r="O539" s="362"/>
      <c r="P539" s="362" t="s">
        <v>90</v>
      </c>
      <c r="Q539" s="362" t="s">
        <v>90</v>
      </c>
      <c r="R539" s="362"/>
      <c r="S539" s="361" t="s">
        <v>1683</v>
      </c>
      <c r="T539" s="362"/>
      <c r="U539" s="362"/>
      <c r="V539" s="362" t="s">
        <v>1557</v>
      </c>
      <c r="W539" s="362"/>
      <c r="X539" s="362" t="s">
        <v>9</v>
      </c>
      <c r="Y539" s="362" t="s">
        <v>9</v>
      </c>
      <c r="Z539" s="362" t="s">
        <v>90</v>
      </c>
      <c r="AA539" s="366" t="s">
        <v>90</v>
      </c>
      <c r="AB539" s="362" t="s">
        <v>90</v>
      </c>
      <c r="AC539" s="362"/>
      <c r="AD539" s="362"/>
      <c r="AE539" s="362"/>
      <c r="AF539" s="362"/>
      <c r="AG539" s="362"/>
      <c r="AH539" s="362"/>
      <c r="AI539" s="362" t="str">
        <f t="shared" si="8"/>
        <v>MOMField Related</v>
      </c>
      <c r="AJ539" s="362" t="str">
        <f>VLOOKUP(AI539,Table1[[#All],[CONCAT]:[Tfiber]],2,FALSE)</f>
        <v>Field Related issues</v>
      </c>
      <c r="AK539" s="362" t="s">
        <v>40</v>
      </c>
      <c r="AL539" s="362"/>
      <c r="AM539" s="362"/>
      <c r="AN539" s="362" t="s">
        <v>1684</v>
      </c>
      <c r="AO539" s="362"/>
      <c r="AP539" s="361" t="s">
        <v>1724</v>
      </c>
      <c r="AR539">
        <v>1</v>
      </c>
    </row>
    <row r="540" spans="2:44" ht="15" hidden="1" customHeight="1" x14ac:dyDescent="0.35">
      <c r="B540" s="362">
        <v>538</v>
      </c>
      <c r="C540" s="362" t="s">
        <v>1727</v>
      </c>
      <c r="D540" s="362" t="s">
        <v>2</v>
      </c>
      <c r="E540" s="368">
        <v>45365</v>
      </c>
      <c r="F540" s="368"/>
      <c r="G540" s="368"/>
      <c r="H540" s="368"/>
      <c r="I540" s="362" t="s">
        <v>73</v>
      </c>
      <c r="J540" s="362" t="s">
        <v>1681</v>
      </c>
      <c r="K540" s="361" t="s">
        <v>1728</v>
      </c>
      <c r="L540" s="362"/>
      <c r="M540" s="362" t="s">
        <v>186</v>
      </c>
      <c r="N540" s="362" t="s">
        <v>9</v>
      </c>
      <c r="O540" s="362"/>
      <c r="P540" s="362" t="s">
        <v>90</v>
      </c>
      <c r="Q540" s="362" t="s">
        <v>90</v>
      </c>
      <c r="R540" s="362" t="s">
        <v>46</v>
      </c>
      <c r="S540" s="361" t="s">
        <v>90</v>
      </c>
      <c r="T540" s="362" t="s">
        <v>113</v>
      </c>
      <c r="U540" s="362" t="s">
        <v>1540</v>
      </c>
      <c r="V540" s="362" t="s">
        <v>1540</v>
      </c>
      <c r="W540" s="362"/>
      <c r="X540" s="362" t="s">
        <v>9</v>
      </c>
      <c r="Y540" s="362" t="s">
        <v>46</v>
      </c>
      <c r="Z540" s="362" t="s">
        <v>90</v>
      </c>
      <c r="AA540" s="366" t="s">
        <v>90</v>
      </c>
      <c r="AB540" s="362" t="s">
        <v>90</v>
      </c>
      <c r="AC540" s="362"/>
      <c r="AD540" s="362"/>
      <c r="AE540" s="362"/>
      <c r="AF540" s="362"/>
      <c r="AG540" s="362"/>
      <c r="AH540" s="362"/>
      <c r="AI540" s="362" t="str">
        <f t="shared" si="8"/>
        <v>MOMNOC Operationalization</v>
      </c>
      <c r="AJ540" s="362" t="str">
        <f>VLOOKUP(AI540,Table1[[#All],[CONCAT]:[Tfiber]],2,FALSE)</f>
        <v>Network</v>
      </c>
      <c r="AK540" s="362" t="s">
        <v>40</v>
      </c>
      <c r="AL540" s="362"/>
      <c r="AM540" s="362"/>
      <c r="AN540" s="362"/>
      <c r="AO540" s="362"/>
      <c r="AP540" s="361"/>
      <c r="AR540">
        <v>1</v>
      </c>
    </row>
    <row r="541" spans="2:44" ht="15" hidden="1" customHeight="1" x14ac:dyDescent="0.35">
      <c r="B541" s="362">
        <v>539</v>
      </c>
      <c r="C541" s="362" t="s">
        <v>1729</v>
      </c>
      <c r="D541" s="362" t="s">
        <v>2</v>
      </c>
      <c r="E541" s="368">
        <v>45454</v>
      </c>
      <c r="F541" s="368"/>
      <c r="G541" s="368"/>
      <c r="H541" s="368"/>
      <c r="I541" s="362" t="s">
        <v>73</v>
      </c>
      <c r="J541" s="362" t="s">
        <v>90</v>
      </c>
      <c r="K541" s="361" t="s">
        <v>1730</v>
      </c>
      <c r="L541" s="362"/>
      <c r="M541" s="362" t="s">
        <v>186</v>
      </c>
      <c r="N541" s="362" t="s">
        <v>9</v>
      </c>
      <c r="O541" s="362"/>
      <c r="P541" s="362" t="s">
        <v>90</v>
      </c>
      <c r="Q541" s="362" t="s">
        <v>90</v>
      </c>
      <c r="R541" s="362" t="s">
        <v>1731</v>
      </c>
      <c r="S541" s="361" t="s">
        <v>1732</v>
      </c>
      <c r="T541" s="362" t="s">
        <v>113</v>
      </c>
      <c r="U541" s="362" t="s">
        <v>1540</v>
      </c>
      <c r="V541" s="362" t="s">
        <v>1540</v>
      </c>
      <c r="W541" s="362"/>
      <c r="X541" s="362" t="s">
        <v>9</v>
      </c>
      <c r="Y541" s="362" t="s">
        <v>9</v>
      </c>
      <c r="Z541" s="362" t="s">
        <v>90</v>
      </c>
      <c r="AA541" s="366" t="s">
        <v>90</v>
      </c>
      <c r="AB541" s="362" t="s">
        <v>90</v>
      </c>
      <c r="AC541" s="362"/>
      <c r="AD541" s="362"/>
      <c r="AE541" s="362"/>
      <c r="AF541" s="362"/>
      <c r="AG541" s="362"/>
      <c r="AH541" s="362"/>
      <c r="AI541" s="362" t="str">
        <f t="shared" si="8"/>
        <v>MOMNOC Operationalization</v>
      </c>
      <c r="AJ541" s="362" t="str">
        <f>VLOOKUP(AI541,Table1[[#All],[CONCAT]:[Tfiber]],2,FALSE)</f>
        <v>Network</v>
      </c>
      <c r="AK541" s="362" t="s">
        <v>40</v>
      </c>
      <c r="AL541" s="362"/>
      <c r="AM541" s="362"/>
      <c r="AN541" s="362"/>
      <c r="AO541" s="362"/>
      <c r="AP541" s="361"/>
      <c r="AR541">
        <v>1</v>
      </c>
    </row>
    <row r="542" spans="2:44" ht="15" hidden="1" customHeight="1" x14ac:dyDescent="0.35">
      <c r="B542" s="362">
        <v>540</v>
      </c>
      <c r="C542" s="362" t="s">
        <v>1733</v>
      </c>
      <c r="D542" s="362" t="s">
        <v>2</v>
      </c>
      <c r="E542" s="368">
        <v>45139</v>
      </c>
      <c r="F542" s="368"/>
      <c r="G542" s="368"/>
      <c r="H542" s="368"/>
      <c r="I542" s="362" t="s">
        <v>77</v>
      </c>
      <c r="J542" s="362" t="s">
        <v>1734</v>
      </c>
      <c r="K542" s="361" t="s">
        <v>1735</v>
      </c>
      <c r="L542" s="362"/>
      <c r="M542" s="362" t="s">
        <v>1689</v>
      </c>
      <c r="N542" s="362" t="s">
        <v>1548</v>
      </c>
      <c r="O542" s="362"/>
      <c r="P542" s="362" t="s">
        <v>90</v>
      </c>
      <c r="Q542" s="362" t="s">
        <v>90</v>
      </c>
      <c r="R542" s="362" t="s">
        <v>8</v>
      </c>
      <c r="S542" s="361" t="s">
        <v>1736</v>
      </c>
      <c r="T542" s="362"/>
      <c r="U542" s="362"/>
      <c r="V542" s="362" t="s">
        <v>133</v>
      </c>
      <c r="W542" s="362"/>
      <c r="X542" s="362"/>
      <c r="Y542" s="362" t="s">
        <v>45</v>
      </c>
      <c r="Z542" s="362" t="s">
        <v>90</v>
      </c>
      <c r="AA542" s="366" t="s">
        <v>90</v>
      </c>
      <c r="AB542" s="362" t="s">
        <v>90</v>
      </c>
      <c r="AC542" s="362"/>
      <c r="AD542" s="362"/>
      <c r="AE542" s="362"/>
      <c r="AF542" s="362"/>
      <c r="AG542" s="362"/>
      <c r="AH542" s="362"/>
      <c r="AI542" s="362" t="str">
        <f t="shared" si="8"/>
        <v>MOMHelpdesk</v>
      </c>
      <c r="AJ542" s="362" t="str">
        <f>VLOOKUP(AI542,Table1[[#All],[CONCAT]:[Tfiber]],2,FALSE)</f>
        <v>Helpdesk (Contact Center)</v>
      </c>
      <c r="AK542" s="362" t="s">
        <v>39</v>
      </c>
      <c r="AL542" s="362"/>
      <c r="AM542" s="362"/>
      <c r="AN542" s="362"/>
      <c r="AO542" s="368">
        <v>45924</v>
      </c>
      <c r="AP542" s="361" t="s">
        <v>1737</v>
      </c>
      <c r="AR542">
        <v>1</v>
      </c>
    </row>
    <row r="543" spans="2:44" ht="15" hidden="1" customHeight="1" x14ac:dyDescent="0.35">
      <c r="B543" s="362">
        <v>541</v>
      </c>
      <c r="C543" s="362" t="s">
        <v>1738</v>
      </c>
      <c r="D543" s="362" t="s">
        <v>2</v>
      </c>
      <c r="E543" s="368">
        <v>45454</v>
      </c>
      <c r="F543" s="368"/>
      <c r="G543" s="368"/>
      <c r="H543" s="368"/>
      <c r="I543" s="362" t="s">
        <v>73</v>
      </c>
      <c r="J543" s="362" t="s">
        <v>90</v>
      </c>
      <c r="K543" s="361" t="s">
        <v>1739</v>
      </c>
      <c r="L543" s="362"/>
      <c r="M543" s="362" t="s">
        <v>186</v>
      </c>
      <c r="N543" s="362" t="s">
        <v>9</v>
      </c>
      <c r="O543" s="362"/>
      <c r="P543" s="362" t="s">
        <v>90</v>
      </c>
      <c r="Q543" s="362" t="s">
        <v>90</v>
      </c>
      <c r="R543" s="362" t="s">
        <v>46</v>
      </c>
      <c r="S543" s="361" t="s">
        <v>90</v>
      </c>
      <c r="T543" s="362" t="s">
        <v>113</v>
      </c>
      <c r="U543" s="362" t="s">
        <v>1540</v>
      </c>
      <c r="V543" s="362" t="s">
        <v>1540</v>
      </c>
      <c r="W543" s="362"/>
      <c r="X543" s="362" t="s">
        <v>9</v>
      </c>
      <c r="Y543" s="362" t="s">
        <v>46</v>
      </c>
      <c r="Z543" s="362" t="s">
        <v>90</v>
      </c>
      <c r="AA543" s="366" t="s">
        <v>90</v>
      </c>
      <c r="AB543" s="362" t="s">
        <v>90</v>
      </c>
      <c r="AC543" s="362"/>
      <c r="AD543" s="362"/>
      <c r="AE543" s="362"/>
      <c r="AF543" s="362"/>
      <c r="AG543" s="362"/>
      <c r="AH543" s="362"/>
      <c r="AI543" s="362" t="str">
        <f t="shared" si="8"/>
        <v>MOMNOC Operationalization</v>
      </c>
      <c r="AJ543" s="362" t="str">
        <f>VLOOKUP(AI543,Table1[[#All],[CONCAT]:[Tfiber]],2,FALSE)</f>
        <v>Network</v>
      </c>
      <c r="AK543" s="362" t="s">
        <v>40</v>
      </c>
      <c r="AL543" s="362"/>
      <c r="AM543" s="362"/>
      <c r="AN543" s="362"/>
      <c r="AO543" s="362"/>
      <c r="AP543" s="361"/>
      <c r="AR543">
        <v>1</v>
      </c>
    </row>
    <row r="544" spans="2:44" ht="15" hidden="1" customHeight="1" x14ac:dyDescent="0.35">
      <c r="B544" s="362">
        <v>542</v>
      </c>
      <c r="C544" s="362" t="s">
        <v>1740</v>
      </c>
      <c r="D544" s="362" t="s">
        <v>2</v>
      </c>
      <c r="E544" s="368">
        <v>45454</v>
      </c>
      <c r="F544" s="368"/>
      <c r="G544" s="368"/>
      <c r="H544" s="368"/>
      <c r="I544" s="362" t="s">
        <v>73</v>
      </c>
      <c r="J544" s="362" t="s">
        <v>90</v>
      </c>
      <c r="K544" s="361" t="s">
        <v>1741</v>
      </c>
      <c r="L544" s="362"/>
      <c r="M544" s="362" t="s">
        <v>186</v>
      </c>
      <c r="N544" s="362" t="s">
        <v>9</v>
      </c>
      <c r="O544" s="362"/>
      <c r="P544" s="362" t="s">
        <v>90</v>
      </c>
      <c r="Q544" s="362" t="s">
        <v>90</v>
      </c>
      <c r="R544" s="362" t="s">
        <v>1742</v>
      </c>
      <c r="S544" s="361" t="s">
        <v>1743</v>
      </c>
      <c r="T544" s="362" t="s">
        <v>113</v>
      </c>
      <c r="U544" s="362" t="s">
        <v>1540</v>
      </c>
      <c r="V544" s="362" t="s">
        <v>1540</v>
      </c>
      <c r="W544" s="362"/>
      <c r="X544" s="362"/>
      <c r="Y544" s="375" t="s">
        <v>45</v>
      </c>
      <c r="Z544" s="362" t="s">
        <v>90</v>
      </c>
      <c r="AA544" s="366" t="s">
        <v>90</v>
      </c>
      <c r="AB544" s="362" t="s">
        <v>90</v>
      </c>
      <c r="AC544" s="362"/>
      <c r="AD544" s="362"/>
      <c r="AE544" s="362"/>
      <c r="AF544" s="362"/>
      <c r="AG544" s="362"/>
      <c r="AH544" s="362"/>
      <c r="AI544" s="362" t="str">
        <f t="shared" si="8"/>
        <v>MOMNOC Operationalization</v>
      </c>
      <c r="AJ544" s="362" t="str">
        <f>VLOOKUP(AI544,Table1[[#All],[CONCAT]:[Tfiber]],2,FALSE)</f>
        <v>Network</v>
      </c>
      <c r="AK544" s="362" t="s">
        <v>39</v>
      </c>
      <c r="AL544" s="362"/>
      <c r="AM544" s="362"/>
      <c r="AN544" s="362"/>
      <c r="AO544" s="362"/>
      <c r="AP544" s="361" t="s">
        <v>1158</v>
      </c>
      <c r="AR544">
        <v>1</v>
      </c>
    </row>
    <row r="545" spans="2:44" ht="15" hidden="1" customHeight="1" x14ac:dyDescent="0.35">
      <c r="B545" s="362">
        <v>543</v>
      </c>
      <c r="C545" s="362" t="s">
        <v>1744</v>
      </c>
      <c r="D545" s="362" t="s">
        <v>2</v>
      </c>
      <c r="E545" s="368">
        <v>45454</v>
      </c>
      <c r="F545" s="368"/>
      <c r="G545" s="368"/>
      <c r="H545" s="368"/>
      <c r="I545" s="362" t="s">
        <v>73</v>
      </c>
      <c r="J545" s="362" t="s">
        <v>90</v>
      </c>
      <c r="K545" s="361" t="s">
        <v>1745</v>
      </c>
      <c r="L545" s="362"/>
      <c r="M545" s="362" t="s">
        <v>186</v>
      </c>
      <c r="N545" s="362" t="s">
        <v>9</v>
      </c>
      <c r="O545" s="362"/>
      <c r="P545" s="362" t="s">
        <v>90</v>
      </c>
      <c r="Q545" s="362" t="s">
        <v>90</v>
      </c>
      <c r="R545" s="362" t="s">
        <v>46</v>
      </c>
      <c r="S545" s="361" t="s">
        <v>90</v>
      </c>
      <c r="T545" s="362" t="s">
        <v>113</v>
      </c>
      <c r="U545" s="362" t="s">
        <v>1540</v>
      </c>
      <c r="V545" s="362" t="s">
        <v>1540</v>
      </c>
      <c r="W545" s="362"/>
      <c r="X545" s="362" t="s">
        <v>9</v>
      </c>
      <c r="Y545" s="362" t="s">
        <v>46</v>
      </c>
      <c r="Z545" s="362" t="s">
        <v>90</v>
      </c>
      <c r="AA545" s="366" t="s">
        <v>90</v>
      </c>
      <c r="AB545" s="362" t="s">
        <v>90</v>
      </c>
      <c r="AC545" s="362"/>
      <c r="AD545" s="362"/>
      <c r="AE545" s="362"/>
      <c r="AF545" s="362"/>
      <c r="AG545" s="362"/>
      <c r="AH545" s="362"/>
      <c r="AI545" s="362" t="str">
        <f t="shared" si="8"/>
        <v>MOMNOC Operationalization</v>
      </c>
      <c r="AJ545" s="362" t="str">
        <f>VLOOKUP(AI545,Table1[[#All],[CONCAT]:[Tfiber]],2,FALSE)</f>
        <v>Network</v>
      </c>
      <c r="AK545" s="362" t="s">
        <v>40</v>
      </c>
      <c r="AL545" s="362"/>
      <c r="AM545" s="362"/>
      <c r="AN545" s="362"/>
      <c r="AO545" s="362"/>
      <c r="AP545" s="361"/>
      <c r="AR545">
        <v>1</v>
      </c>
    </row>
    <row r="546" spans="2:44" ht="15" hidden="1" customHeight="1" x14ac:dyDescent="0.35">
      <c r="B546" s="362">
        <v>544</v>
      </c>
      <c r="C546" s="362" t="s">
        <v>1746</v>
      </c>
      <c r="D546" s="362" t="s">
        <v>2</v>
      </c>
      <c r="E546" s="368">
        <v>45454</v>
      </c>
      <c r="F546" s="368"/>
      <c r="G546" s="368"/>
      <c r="H546" s="368"/>
      <c r="I546" s="362" t="s">
        <v>73</v>
      </c>
      <c r="J546" s="362" t="s">
        <v>90</v>
      </c>
      <c r="K546" s="361" t="s">
        <v>1747</v>
      </c>
      <c r="L546" s="362"/>
      <c r="M546" s="362" t="s">
        <v>186</v>
      </c>
      <c r="N546" s="362" t="s">
        <v>9</v>
      </c>
      <c r="O546" s="362"/>
      <c r="P546" s="362" t="s">
        <v>90</v>
      </c>
      <c r="Q546" s="362" t="s">
        <v>90</v>
      </c>
      <c r="R546" s="362" t="s">
        <v>46</v>
      </c>
      <c r="S546" s="361" t="s">
        <v>90</v>
      </c>
      <c r="T546" s="362" t="s">
        <v>113</v>
      </c>
      <c r="U546" s="362" t="s">
        <v>1540</v>
      </c>
      <c r="V546" s="362" t="s">
        <v>1540</v>
      </c>
      <c r="W546" s="362"/>
      <c r="X546" s="362" t="s">
        <v>9</v>
      </c>
      <c r="Y546" s="362" t="s">
        <v>46</v>
      </c>
      <c r="Z546" s="362" t="s">
        <v>90</v>
      </c>
      <c r="AA546" s="366" t="s">
        <v>90</v>
      </c>
      <c r="AB546" s="362" t="s">
        <v>90</v>
      </c>
      <c r="AC546" s="362"/>
      <c r="AD546" s="362"/>
      <c r="AE546" s="362"/>
      <c r="AF546" s="362"/>
      <c r="AG546" s="362"/>
      <c r="AH546" s="362"/>
      <c r="AI546" s="362" t="str">
        <f t="shared" si="8"/>
        <v>MOMNOC Operationalization</v>
      </c>
      <c r="AJ546" s="362" t="str">
        <f>VLOOKUP(AI546,Table1[[#All],[CONCAT]:[Tfiber]],2,FALSE)</f>
        <v>Network</v>
      </c>
      <c r="AK546" s="362" t="s">
        <v>40</v>
      </c>
      <c r="AL546" s="362"/>
      <c r="AM546" s="362"/>
      <c r="AN546" s="362"/>
      <c r="AO546" s="362"/>
      <c r="AP546" s="361"/>
      <c r="AR546">
        <v>1</v>
      </c>
    </row>
    <row r="547" spans="2:44" ht="15" hidden="1" customHeight="1" x14ac:dyDescent="0.35">
      <c r="B547" s="362">
        <v>545</v>
      </c>
      <c r="C547" s="362" t="s">
        <v>1748</v>
      </c>
      <c r="D547" s="362" t="s">
        <v>2</v>
      </c>
      <c r="E547" s="368">
        <v>45454</v>
      </c>
      <c r="F547" s="368"/>
      <c r="G547" s="368"/>
      <c r="H547" s="368"/>
      <c r="I547" s="362" t="s">
        <v>73</v>
      </c>
      <c r="J547" s="362" t="s">
        <v>90</v>
      </c>
      <c r="K547" s="361" t="s">
        <v>1749</v>
      </c>
      <c r="L547" s="362"/>
      <c r="M547" s="362" t="s">
        <v>186</v>
      </c>
      <c r="N547" s="362" t="s">
        <v>9</v>
      </c>
      <c r="O547" s="362"/>
      <c r="P547" s="362" t="s">
        <v>90</v>
      </c>
      <c r="Q547" s="362" t="s">
        <v>90</v>
      </c>
      <c r="R547" s="362" t="s">
        <v>1750</v>
      </c>
      <c r="S547" s="361" t="s">
        <v>1751</v>
      </c>
      <c r="T547" s="362" t="s">
        <v>113</v>
      </c>
      <c r="U547" s="362" t="s">
        <v>1540</v>
      </c>
      <c r="V547" s="362" t="s">
        <v>1540</v>
      </c>
      <c r="W547" s="362"/>
      <c r="X547" s="362" t="s">
        <v>9</v>
      </c>
      <c r="Y547" s="362" t="s">
        <v>9</v>
      </c>
      <c r="Z547" s="362" t="s">
        <v>90</v>
      </c>
      <c r="AA547" s="366" t="s">
        <v>90</v>
      </c>
      <c r="AB547" s="362" t="s">
        <v>90</v>
      </c>
      <c r="AC547" s="362"/>
      <c r="AD547" s="362"/>
      <c r="AE547" s="362"/>
      <c r="AF547" s="362"/>
      <c r="AG547" s="362"/>
      <c r="AH547" s="362"/>
      <c r="AI547" s="362" t="str">
        <f t="shared" si="8"/>
        <v>MOMNOC Operationalization</v>
      </c>
      <c r="AJ547" s="362" t="str">
        <f>VLOOKUP(AI547,Table1[[#All],[CONCAT]:[Tfiber]],2,FALSE)</f>
        <v>Network</v>
      </c>
      <c r="AK547" s="362" t="s">
        <v>40</v>
      </c>
      <c r="AL547" s="362"/>
      <c r="AM547" s="362"/>
      <c r="AN547" s="362"/>
      <c r="AO547" s="362"/>
      <c r="AP547" s="361"/>
      <c r="AR547">
        <v>1</v>
      </c>
    </row>
    <row r="548" spans="2:44" ht="15" hidden="1" customHeight="1" x14ac:dyDescent="0.35">
      <c r="B548" s="362">
        <v>546</v>
      </c>
      <c r="C548" s="362" t="s">
        <v>1752</v>
      </c>
      <c r="D548" s="362" t="s">
        <v>2</v>
      </c>
      <c r="E548" s="368">
        <v>45454</v>
      </c>
      <c r="F548" s="368"/>
      <c r="G548" s="368"/>
      <c r="H548" s="368"/>
      <c r="I548" s="362" t="s">
        <v>73</v>
      </c>
      <c r="J548" s="362" t="s">
        <v>90</v>
      </c>
      <c r="K548" s="361" t="s">
        <v>1753</v>
      </c>
      <c r="L548" s="362"/>
      <c r="M548" s="362" t="s">
        <v>186</v>
      </c>
      <c r="N548" s="362" t="s">
        <v>9</v>
      </c>
      <c r="O548" s="362"/>
      <c r="P548" s="362" t="s">
        <v>90</v>
      </c>
      <c r="Q548" s="362" t="s">
        <v>90</v>
      </c>
      <c r="R548" s="362" t="s">
        <v>1750</v>
      </c>
      <c r="S548" s="361" t="s">
        <v>1751</v>
      </c>
      <c r="T548" s="362" t="s">
        <v>113</v>
      </c>
      <c r="U548" s="362" t="s">
        <v>1540</v>
      </c>
      <c r="V548" s="362" t="s">
        <v>1540</v>
      </c>
      <c r="W548" s="362"/>
      <c r="X548" s="362" t="s">
        <v>9</v>
      </c>
      <c r="Y548" s="362" t="s">
        <v>9</v>
      </c>
      <c r="Z548" s="362" t="s">
        <v>90</v>
      </c>
      <c r="AA548" s="366" t="s">
        <v>90</v>
      </c>
      <c r="AB548" s="362" t="s">
        <v>90</v>
      </c>
      <c r="AC548" s="362"/>
      <c r="AD548" s="362"/>
      <c r="AE548" s="362"/>
      <c r="AF548" s="362"/>
      <c r="AG548" s="362"/>
      <c r="AH548" s="362"/>
      <c r="AI548" s="362" t="str">
        <f t="shared" si="8"/>
        <v>MOMNOC Operationalization</v>
      </c>
      <c r="AJ548" s="362" t="str">
        <f>VLOOKUP(AI548,Table1[[#All],[CONCAT]:[Tfiber]],2,FALSE)</f>
        <v>Network</v>
      </c>
      <c r="AK548" s="362" t="s">
        <v>40</v>
      </c>
      <c r="AL548" s="362"/>
      <c r="AM548" s="362"/>
      <c r="AN548" s="362"/>
      <c r="AO548" s="362"/>
      <c r="AP548" s="361"/>
      <c r="AR548">
        <v>1</v>
      </c>
    </row>
    <row r="549" spans="2:44" ht="15" hidden="1" customHeight="1" x14ac:dyDescent="0.35">
      <c r="B549" s="362">
        <v>547</v>
      </c>
      <c r="C549" s="362" t="s">
        <v>1754</v>
      </c>
      <c r="D549" s="362" t="s">
        <v>2</v>
      </c>
      <c r="E549" s="368">
        <v>45454</v>
      </c>
      <c r="F549" s="368"/>
      <c r="G549" s="368"/>
      <c r="H549" s="368"/>
      <c r="I549" s="362" t="s">
        <v>73</v>
      </c>
      <c r="J549" s="362" t="s">
        <v>90</v>
      </c>
      <c r="K549" s="361" t="s">
        <v>1755</v>
      </c>
      <c r="L549" s="362"/>
      <c r="M549" s="362" t="s">
        <v>186</v>
      </c>
      <c r="N549" s="362" t="s">
        <v>9</v>
      </c>
      <c r="O549" s="362"/>
      <c r="P549" s="362" t="s">
        <v>90</v>
      </c>
      <c r="Q549" s="362" t="s">
        <v>90</v>
      </c>
      <c r="R549" s="362" t="s">
        <v>1750</v>
      </c>
      <c r="S549" s="361" t="s">
        <v>1751</v>
      </c>
      <c r="T549" s="362" t="s">
        <v>113</v>
      </c>
      <c r="U549" s="362" t="s">
        <v>1540</v>
      </c>
      <c r="V549" s="362" t="s">
        <v>1540</v>
      </c>
      <c r="W549" s="362"/>
      <c r="X549" s="362" t="s">
        <v>9</v>
      </c>
      <c r="Y549" s="362" t="s">
        <v>9</v>
      </c>
      <c r="Z549" s="362" t="s">
        <v>90</v>
      </c>
      <c r="AA549" s="366" t="s">
        <v>90</v>
      </c>
      <c r="AB549" s="362" t="s">
        <v>90</v>
      </c>
      <c r="AC549" s="362"/>
      <c r="AD549" s="362"/>
      <c r="AE549" s="362"/>
      <c r="AF549" s="362"/>
      <c r="AG549" s="362"/>
      <c r="AH549" s="362"/>
      <c r="AI549" s="362" t="str">
        <f t="shared" si="8"/>
        <v>MOMNOC Operationalization</v>
      </c>
      <c r="AJ549" s="362" t="str">
        <f>VLOOKUP(AI549,Table1[[#All],[CONCAT]:[Tfiber]],2,FALSE)</f>
        <v>Network</v>
      </c>
      <c r="AK549" s="362" t="s">
        <v>40</v>
      </c>
      <c r="AL549" s="362"/>
      <c r="AM549" s="362"/>
      <c r="AN549" s="362"/>
      <c r="AO549" s="362"/>
      <c r="AP549" s="361"/>
      <c r="AR549">
        <v>1</v>
      </c>
    </row>
    <row r="550" spans="2:44" ht="15" hidden="1" customHeight="1" x14ac:dyDescent="0.35">
      <c r="B550" s="362">
        <v>548</v>
      </c>
      <c r="C550" s="362" t="s">
        <v>1756</v>
      </c>
      <c r="D550" s="362" t="s">
        <v>2</v>
      </c>
      <c r="E550" s="368">
        <v>45454</v>
      </c>
      <c r="F550" s="368"/>
      <c r="G550" s="368"/>
      <c r="H550" s="368"/>
      <c r="I550" s="362" t="s">
        <v>73</v>
      </c>
      <c r="J550" s="362" t="s">
        <v>90</v>
      </c>
      <c r="K550" s="361" t="s">
        <v>1757</v>
      </c>
      <c r="L550" s="362"/>
      <c r="M550" s="362" t="s">
        <v>186</v>
      </c>
      <c r="N550" s="362" t="s">
        <v>9</v>
      </c>
      <c r="O550" s="362"/>
      <c r="P550" s="362" t="s">
        <v>90</v>
      </c>
      <c r="Q550" s="362" t="s">
        <v>90</v>
      </c>
      <c r="R550" s="362" t="s">
        <v>1750</v>
      </c>
      <c r="S550" s="361" t="s">
        <v>1751</v>
      </c>
      <c r="T550" s="362" t="s">
        <v>113</v>
      </c>
      <c r="U550" s="362" t="s">
        <v>1540</v>
      </c>
      <c r="V550" s="362" t="s">
        <v>1540</v>
      </c>
      <c r="W550" s="362"/>
      <c r="X550" s="362" t="s">
        <v>9</v>
      </c>
      <c r="Y550" s="362" t="s">
        <v>9</v>
      </c>
      <c r="Z550" s="362" t="s">
        <v>90</v>
      </c>
      <c r="AA550" s="366" t="s">
        <v>90</v>
      </c>
      <c r="AB550" s="362" t="s">
        <v>90</v>
      </c>
      <c r="AC550" s="362"/>
      <c r="AD550" s="362"/>
      <c r="AE550" s="362"/>
      <c r="AF550" s="362"/>
      <c r="AG550" s="362"/>
      <c r="AH550" s="362"/>
      <c r="AI550" s="362" t="str">
        <f t="shared" si="8"/>
        <v>MOMNOC Operationalization</v>
      </c>
      <c r="AJ550" s="362" t="str">
        <f>VLOOKUP(AI550,Table1[[#All],[CONCAT]:[Tfiber]],2,FALSE)</f>
        <v>Network</v>
      </c>
      <c r="AK550" s="362" t="s">
        <v>40</v>
      </c>
      <c r="AL550" s="362"/>
      <c r="AM550" s="362"/>
      <c r="AN550" s="362"/>
      <c r="AO550" s="362"/>
      <c r="AP550" s="361"/>
      <c r="AR550">
        <v>1</v>
      </c>
    </row>
    <row r="551" spans="2:44" ht="15" hidden="1" customHeight="1" x14ac:dyDescent="0.35">
      <c r="B551" s="362">
        <v>549</v>
      </c>
      <c r="C551" s="362" t="s">
        <v>1758</v>
      </c>
      <c r="D551" s="362" t="s">
        <v>2</v>
      </c>
      <c r="E551" s="368">
        <v>45454</v>
      </c>
      <c r="F551" s="368"/>
      <c r="G551" s="368"/>
      <c r="H551" s="368"/>
      <c r="I551" s="362" t="s">
        <v>73</v>
      </c>
      <c r="J551" s="362" t="s">
        <v>90</v>
      </c>
      <c r="K551" s="361" t="s">
        <v>1759</v>
      </c>
      <c r="L551" s="362"/>
      <c r="M551" s="362" t="s">
        <v>186</v>
      </c>
      <c r="N551" s="362" t="s">
        <v>9</v>
      </c>
      <c r="O551" s="362"/>
      <c r="P551" s="362" t="s">
        <v>90</v>
      </c>
      <c r="Q551" s="362" t="s">
        <v>90</v>
      </c>
      <c r="R551" s="362" t="s">
        <v>1750</v>
      </c>
      <c r="S551" s="361" t="s">
        <v>1751</v>
      </c>
      <c r="T551" s="362" t="s">
        <v>113</v>
      </c>
      <c r="U551" s="362" t="s">
        <v>1540</v>
      </c>
      <c r="V551" s="362" t="s">
        <v>1540</v>
      </c>
      <c r="W551" s="362"/>
      <c r="X551" s="362" t="s">
        <v>9</v>
      </c>
      <c r="Y551" s="362" t="s">
        <v>9</v>
      </c>
      <c r="Z551" s="362" t="s">
        <v>90</v>
      </c>
      <c r="AA551" s="366" t="s">
        <v>90</v>
      </c>
      <c r="AB551" s="362" t="s">
        <v>90</v>
      </c>
      <c r="AC551" s="362"/>
      <c r="AD551" s="362"/>
      <c r="AE551" s="362"/>
      <c r="AF551" s="362"/>
      <c r="AG551" s="362"/>
      <c r="AH551" s="362"/>
      <c r="AI551" s="362" t="str">
        <f t="shared" si="8"/>
        <v>MOMNOC Operationalization</v>
      </c>
      <c r="AJ551" s="362" t="str">
        <f>VLOOKUP(AI551,Table1[[#All],[CONCAT]:[Tfiber]],2,FALSE)</f>
        <v>Network</v>
      </c>
      <c r="AK551" s="362" t="s">
        <v>40</v>
      </c>
      <c r="AL551" s="362"/>
      <c r="AM551" s="362"/>
      <c r="AN551" s="362"/>
      <c r="AO551" s="362"/>
      <c r="AP551" s="361"/>
      <c r="AR551">
        <v>1</v>
      </c>
    </row>
    <row r="552" spans="2:44" ht="15" hidden="1" customHeight="1" x14ac:dyDescent="0.35">
      <c r="B552" s="362">
        <v>550</v>
      </c>
      <c r="C552" s="362" t="s">
        <v>1760</v>
      </c>
      <c r="D552" s="362" t="s">
        <v>2</v>
      </c>
      <c r="E552" s="368">
        <v>45454</v>
      </c>
      <c r="F552" s="368"/>
      <c r="G552" s="368"/>
      <c r="H552" s="368"/>
      <c r="I552" s="362" t="s">
        <v>73</v>
      </c>
      <c r="J552" s="362" t="s">
        <v>90</v>
      </c>
      <c r="K552" s="361" t="s">
        <v>1761</v>
      </c>
      <c r="L552" s="362"/>
      <c r="M552" s="362" t="s">
        <v>186</v>
      </c>
      <c r="N552" s="362" t="s">
        <v>9</v>
      </c>
      <c r="O552" s="362"/>
      <c r="P552" s="362" t="s">
        <v>90</v>
      </c>
      <c r="Q552" s="362" t="s">
        <v>90</v>
      </c>
      <c r="R552" s="362" t="s">
        <v>46</v>
      </c>
      <c r="S552" s="361" t="s">
        <v>90</v>
      </c>
      <c r="T552" s="362" t="s">
        <v>113</v>
      </c>
      <c r="U552" s="362" t="s">
        <v>1540</v>
      </c>
      <c r="V552" s="362" t="s">
        <v>1540</v>
      </c>
      <c r="W552" s="362"/>
      <c r="X552" s="362" t="s">
        <v>9</v>
      </c>
      <c r="Y552" s="362" t="s">
        <v>46</v>
      </c>
      <c r="Z552" s="362" t="s">
        <v>90</v>
      </c>
      <c r="AA552" s="366" t="s">
        <v>90</v>
      </c>
      <c r="AB552" s="362" t="s">
        <v>90</v>
      </c>
      <c r="AC552" s="362"/>
      <c r="AD552" s="362"/>
      <c r="AE552" s="362"/>
      <c r="AF552" s="362"/>
      <c r="AG552" s="362"/>
      <c r="AH552" s="362"/>
      <c r="AI552" s="362" t="str">
        <f t="shared" si="8"/>
        <v>MOMNOC Operationalization</v>
      </c>
      <c r="AJ552" s="362" t="str">
        <f>VLOOKUP(AI552,Table1[[#All],[CONCAT]:[Tfiber]],2,FALSE)</f>
        <v>Network</v>
      </c>
      <c r="AK552" s="362" t="s">
        <v>40</v>
      </c>
      <c r="AL552" s="362"/>
      <c r="AM552" s="362"/>
      <c r="AN552" s="362"/>
      <c r="AO552" s="362"/>
      <c r="AP552" s="361"/>
      <c r="AR552">
        <v>1</v>
      </c>
    </row>
    <row r="553" spans="2:44" ht="15" hidden="1" customHeight="1" x14ac:dyDescent="0.35">
      <c r="B553" s="362">
        <v>551</v>
      </c>
      <c r="C553" s="362" t="s">
        <v>1762</v>
      </c>
      <c r="D553" s="362" t="s">
        <v>2</v>
      </c>
      <c r="E553" s="368">
        <v>45139</v>
      </c>
      <c r="F553" s="368"/>
      <c r="G553" s="368"/>
      <c r="H553" s="368"/>
      <c r="I553" s="362" t="s">
        <v>77</v>
      </c>
      <c r="J553" s="362" t="s">
        <v>1546</v>
      </c>
      <c r="K553" s="361" t="s">
        <v>1763</v>
      </c>
      <c r="L553" s="362"/>
      <c r="M553" s="362" t="s">
        <v>1689</v>
      </c>
      <c r="N553" s="362" t="s">
        <v>1548</v>
      </c>
      <c r="O553" s="362"/>
      <c r="P553" s="362" t="s">
        <v>90</v>
      </c>
      <c r="Q553" s="362" t="s">
        <v>90</v>
      </c>
      <c r="R553" s="362" t="s">
        <v>1677</v>
      </c>
      <c r="S553" s="361" t="s">
        <v>1764</v>
      </c>
      <c r="T553" s="362"/>
      <c r="U553" s="362"/>
      <c r="V553" s="362" t="s">
        <v>133</v>
      </c>
      <c r="W553" s="362"/>
      <c r="X553" s="362"/>
      <c r="Y553" s="362" t="s">
        <v>45</v>
      </c>
      <c r="Z553" s="362" t="s">
        <v>90</v>
      </c>
      <c r="AA553" s="366" t="s">
        <v>90</v>
      </c>
      <c r="AB553" s="362" t="s">
        <v>90</v>
      </c>
      <c r="AC553" s="362"/>
      <c r="AD553" s="362"/>
      <c r="AE553" s="362"/>
      <c r="AF553" s="362"/>
      <c r="AG553" s="362"/>
      <c r="AH553" s="362"/>
      <c r="AI553" s="362" t="str">
        <f t="shared" si="8"/>
        <v>MOMHelpdesk</v>
      </c>
      <c r="AJ553" s="362" t="str">
        <f>VLOOKUP(AI553,Table1[[#All],[CONCAT]:[Tfiber]],2,FALSE)</f>
        <v>Helpdesk (Contact Center)</v>
      </c>
      <c r="AK553" s="362" t="s">
        <v>39</v>
      </c>
      <c r="AL553" s="362"/>
      <c r="AM553" s="362"/>
      <c r="AN553" s="362"/>
      <c r="AO553" s="368">
        <v>45924</v>
      </c>
      <c r="AP553" s="361" t="s">
        <v>680</v>
      </c>
      <c r="AR553">
        <v>1</v>
      </c>
    </row>
    <row r="554" spans="2:44" ht="15" hidden="1" customHeight="1" x14ac:dyDescent="0.35">
      <c r="B554" s="362">
        <v>552</v>
      </c>
      <c r="C554" s="362" t="s">
        <v>1765</v>
      </c>
      <c r="D554" s="362" t="s">
        <v>2</v>
      </c>
      <c r="E554" s="368">
        <v>45454</v>
      </c>
      <c r="F554" s="368"/>
      <c r="G554" s="368"/>
      <c r="H554" s="368"/>
      <c r="I554" s="362" t="s">
        <v>73</v>
      </c>
      <c r="J554" s="362" t="s">
        <v>90</v>
      </c>
      <c r="K554" s="361" t="s">
        <v>1766</v>
      </c>
      <c r="L554" s="362"/>
      <c r="M554" s="362" t="s">
        <v>186</v>
      </c>
      <c r="N554" s="362" t="s">
        <v>9</v>
      </c>
      <c r="O554" s="362"/>
      <c r="P554" s="362" t="s">
        <v>90</v>
      </c>
      <c r="Q554" s="362" t="s">
        <v>90</v>
      </c>
      <c r="R554" s="362" t="s">
        <v>8</v>
      </c>
      <c r="S554" s="361" t="s">
        <v>1539</v>
      </c>
      <c r="T554" s="362"/>
      <c r="U554" s="362"/>
      <c r="V554" s="362" t="s">
        <v>1540</v>
      </c>
      <c r="W554" s="362"/>
      <c r="X554" s="362"/>
      <c r="Y554" s="375" t="s">
        <v>45</v>
      </c>
      <c r="Z554" s="362" t="s">
        <v>90</v>
      </c>
      <c r="AA554" s="366" t="s">
        <v>90</v>
      </c>
      <c r="AB554" s="362" t="s">
        <v>90</v>
      </c>
      <c r="AC554" s="362"/>
      <c r="AD554" s="362"/>
      <c r="AE554" s="362"/>
      <c r="AF554" s="362"/>
      <c r="AG554" s="362"/>
      <c r="AH554" s="362"/>
      <c r="AI554" s="362" t="str">
        <f t="shared" si="8"/>
        <v>MOMNOC Operationalization</v>
      </c>
      <c r="AJ554" s="362" t="str">
        <f>VLOOKUP(AI554,Table1[[#All],[CONCAT]:[Tfiber]],2,FALSE)</f>
        <v>Network</v>
      </c>
      <c r="AK554" s="362" t="s">
        <v>39</v>
      </c>
      <c r="AL554" s="362"/>
      <c r="AM554" s="362"/>
      <c r="AN554" s="362"/>
      <c r="AO554" s="368">
        <v>45923</v>
      </c>
      <c r="AP554" s="361" t="s">
        <v>680</v>
      </c>
      <c r="AR554">
        <v>1</v>
      </c>
    </row>
    <row r="555" spans="2:44" ht="15" hidden="1" customHeight="1" x14ac:dyDescent="0.35">
      <c r="B555" s="362">
        <v>553</v>
      </c>
      <c r="C555" s="362" t="s">
        <v>1767</v>
      </c>
      <c r="D555" s="362" t="s">
        <v>2</v>
      </c>
      <c r="E555" s="368">
        <v>45454</v>
      </c>
      <c r="F555" s="368"/>
      <c r="G555" s="368"/>
      <c r="H555" s="368"/>
      <c r="I555" s="362" t="s">
        <v>73</v>
      </c>
      <c r="J555" s="362" t="s">
        <v>90</v>
      </c>
      <c r="K555" s="361" t="s">
        <v>1768</v>
      </c>
      <c r="L555" s="362"/>
      <c r="M555" s="362" t="s">
        <v>186</v>
      </c>
      <c r="N555" s="362" t="s">
        <v>9</v>
      </c>
      <c r="O555" s="362"/>
      <c r="P555" s="362" t="s">
        <v>90</v>
      </c>
      <c r="Q555" s="362" t="s">
        <v>90</v>
      </c>
      <c r="R555" s="362" t="s">
        <v>8</v>
      </c>
      <c r="S555" s="361" t="s">
        <v>1539</v>
      </c>
      <c r="T555" s="362"/>
      <c r="U555" s="362"/>
      <c r="V555" s="362" t="s">
        <v>1540</v>
      </c>
      <c r="W555" s="362"/>
      <c r="X555" s="362"/>
      <c r="Y555" s="375" t="s">
        <v>45</v>
      </c>
      <c r="Z555" s="362" t="s">
        <v>90</v>
      </c>
      <c r="AA555" s="366" t="s">
        <v>90</v>
      </c>
      <c r="AB555" s="362" t="s">
        <v>90</v>
      </c>
      <c r="AC555" s="362"/>
      <c r="AD555" s="362"/>
      <c r="AE555" s="362"/>
      <c r="AF555" s="362"/>
      <c r="AG555" s="362"/>
      <c r="AH555" s="362"/>
      <c r="AI555" s="362" t="str">
        <f t="shared" si="8"/>
        <v>MOMNOC Operationalization</v>
      </c>
      <c r="AJ555" s="362" t="str">
        <f>VLOOKUP(AI555,Table1[[#All],[CONCAT]:[Tfiber]],2,FALSE)</f>
        <v>Network</v>
      </c>
      <c r="AK555" s="362" t="s">
        <v>39</v>
      </c>
      <c r="AL555" s="362"/>
      <c r="AM555" s="362"/>
      <c r="AN555" s="362"/>
      <c r="AO555" s="368">
        <v>45923</v>
      </c>
      <c r="AP555" s="361" t="s">
        <v>680</v>
      </c>
      <c r="AR555">
        <v>1</v>
      </c>
    </row>
    <row r="556" spans="2:44" ht="15" hidden="1" customHeight="1" x14ac:dyDescent="0.35">
      <c r="B556" s="362">
        <v>554</v>
      </c>
      <c r="C556" s="362" t="s">
        <v>1769</v>
      </c>
      <c r="D556" s="362" t="s">
        <v>2</v>
      </c>
      <c r="E556" s="368">
        <v>45454</v>
      </c>
      <c r="F556" s="368"/>
      <c r="G556" s="368"/>
      <c r="H556" s="368"/>
      <c r="I556" s="362" t="s">
        <v>73</v>
      </c>
      <c r="J556" s="362" t="s">
        <v>90</v>
      </c>
      <c r="K556" s="361" t="s">
        <v>1770</v>
      </c>
      <c r="L556" s="362"/>
      <c r="M556" s="362" t="s">
        <v>186</v>
      </c>
      <c r="N556" s="362" t="s">
        <v>9</v>
      </c>
      <c r="O556" s="362"/>
      <c r="P556" s="362" t="s">
        <v>90</v>
      </c>
      <c r="Q556" s="362" t="s">
        <v>90</v>
      </c>
      <c r="R556" s="362" t="s">
        <v>1750</v>
      </c>
      <c r="S556" s="361" t="s">
        <v>1751</v>
      </c>
      <c r="T556" s="362" t="s">
        <v>113</v>
      </c>
      <c r="U556" s="362" t="s">
        <v>1540</v>
      </c>
      <c r="V556" s="362" t="s">
        <v>1540</v>
      </c>
      <c r="W556" s="362"/>
      <c r="X556" s="362" t="s">
        <v>9</v>
      </c>
      <c r="Y556" s="362" t="s">
        <v>9</v>
      </c>
      <c r="Z556" s="362" t="s">
        <v>90</v>
      </c>
      <c r="AA556" s="366" t="s">
        <v>90</v>
      </c>
      <c r="AB556" s="362" t="s">
        <v>90</v>
      </c>
      <c r="AC556" s="362"/>
      <c r="AD556" s="362"/>
      <c r="AE556" s="362"/>
      <c r="AF556" s="362"/>
      <c r="AG556" s="362"/>
      <c r="AH556" s="362"/>
      <c r="AI556" s="362" t="str">
        <f t="shared" si="8"/>
        <v>MOMNOC Operationalization</v>
      </c>
      <c r="AJ556" s="362" t="str">
        <f>VLOOKUP(AI556,Table1[[#All],[CONCAT]:[Tfiber]],2,FALSE)</f>
        <v>Network</v>
      </c>
      <c r="AK556" s="362" t="s">
        <v>40</v>
      </c>
      <c r="AL556" s="362"/>
      <c r="AM556" s="362"/>
      <c r="AN556" s="362"/>
      <c r="AO556" s="362"/>
      <c r="AP556" s="361"/>
      <c r="AR556">
        <v>1</v>
      </c>
    </row>
    <row r="557" spans="2:44" ht="15" hidden="1" customHeight="1" x14ac:dyDescent="0.35">
      <c r="B557" s="362">
        <v>555</v>
      </c>
      <c r="C557" s="362" t="s">
        <v>1771</v>
      </c>
      <c r="D557" s="362" t="s">
        <v>2</v>
      </c>
      <c r="E557" s="368">
        <v>45454</v>
      </c>
      <c r="F557" s="368"/>
      <c r="G557" s="368"/>
      <c r="H557" s="368"/>
      <c r="I557" s="362" t="s">
        <v>78</v>
      </c>
      <c r="J557" s="362" t="s">
        <v>90</v>
      </c>
      <c r="K557" s="361" t="s">
        <v>1772</v>
      </c>
      <c r="L557" s="362"/>
      <c r="M557" s="362" t="s">
        <v>186</v>
      </c>
      <c r="N557" s="362" t="s">
        <v>9</v>
      </c>
      <c r="O557" s="362"/>
      <c r="P557" s="362" t="s">
        <v>90</v>
      </c>
      <c r="Q557" s="362" t="s">
        <v>90</v>
      </c>
      <c r="R557" s="362"/>
      <c r="S557" s="361"/>
      <c r="T557" s="362"/>
      <c r="U557" s="362"/>
      <c r="V557" s="362" t="s">
        <v>1557</v>
      </c>
      <c r="W557" s="362"/>
      <c r="X557" s="362" t="s">
        <v>9</v>
      </c>
      <c r="Y557" s="362" t="s">
        <v>9</v>
      </c>
      <c r="Z557" s="362" t="s">
        <v>90</v>
      </c>
      <c r="AA557" s="366" t="s">
        <v>90</v>
      </c>
      <c r="AB557" s="362" t="s">
        <v>90</v>
      </c>
      <c r="AC557" s="362"/>
      <c r="AD557" s="362"/>
      <c r="AE557" s="362"/>
      <c r="AF557" s="362"/>
      <c r="AG557" s="362"/>
      <c r="AH557" s="362"/>
      <c r="AI557" s="362" t="str">
        <f t="shared" si="8"/>
        <v>MOMField Related</v>
      </c>
      <c r="AJ557" s="362" t="str">
        <f>VLOOKUP(AI557,Table1[[#All],[CONCAT]:[Tfiber]],2,FALSE)</f>
        <v>Field Related issues</v>
      </c>
      <c r="AK557" s="362" t="s">
        <v>40</v>
      </c>
      <c r="AL557" s="362"/>
      <c r="AM557" s="362"/>
      <c r="AN557" s="362" t="s">
        <v>1558</v>
      </c>
      <c r="AO557" s="362"/>
      <c r="AP557" s="361" t="e">
        <v>#N/A</v>
      </c>
      <c r="AR557">
        <v>1</v>
      </c>
    </row>
    <row r="558" spans="2:44" ht="15" hidden="1" customHeight="1" x14ac:dyDescent="0.35">
      <c r="B558" s="362">
        <v>556</v>
      </c>
      <c r="C558" s="362" t="s">
        <v>1773</v>
      </c>
      <c r="D558" s="362" t="s">
        <v>2</v>
      </c>
      <c r="E558" s="368">
        <v>45454</v>
      </c>
      <c r="F558" s="368"/>
      <c r="G558" s="368"/>
      <c r="H558" s="368"/>
      <c r="I558" s="362" t="s">
        <v>78</v>
      </c>
      <c r="J558" s="362" t="s">
        <v>90</v>
      </c>
      <c r="K558" s="361" t="s">
        <v>1774</v>
      </c>
      <c r="L558" s="362"/>
      <c r="M558" s="362" t="s">
        <v>186</v>
      </c>
      <c r="N558" s="362" t="s">
        <v>9</v>
      </c>
      <c r="O558" s="362"/>
      <c r="P558" s="362" t="s">
        <v>90</v>
      </c>
      <c r="Q558" s="362" t="s">
        <v>90</v>
      </c>
      <c r="R558" s="362"/>
      <c r="S558" s="361"/>
      <c r="T558" s="362"/>
      <c r="U558" s="362"/>
      <c r="V558" s="362" t="s">
        <v>1557</v>
      </c>
      <c r="W558" s="362"/>
      <c r="X558" s="362" t="s">
        <v>9</v>
      </c>
      <c r="Y558" s="362" t="s">
        <v>9</v>
      </c>
      <c r="Z558" s="362" t="s">
        <v>90</v>
      </c>
      <c r="AA558" s="366" t="s">
        <v>90</v>
      </c>
      <c r="AB558" s="362" t="s">
        <v>90</v>
      </c>
      <c r="AC558" s="362"/>
      <c r="AD558" s="362"/>
      <c r="AE558" s="362"/>
      <c r="AF558" s="362"/>
      <c r="AG558" s="362"/>
      <c r="AH558" s="362"/>
      <c r="AI558" s="362" t="str">
        <f t="shared" si="8"/>
        <v>MOMField Related</v>
      </c>
      <c r="AJ558" s="362" t="str">
        <f>VLOOKUP(AI558,Table1[[#All],[CONCAT]:[Tfiber]],2,FALSE)</f>
        <v>Field Related issues</v>
      </c>
      <c r="AK558" s="362" t="s">
        <v>40</v>
      </c>
      <c r="AL558" s="362"/>
      <c r="AM558" s="362"/>
      <c r="AN558" s="362" t="s">
        <v>1558</v>
      </c>
      <c r="AO558" s="362"/>
      <c r="AP558" s="361" t="e">
        <v>#N/A</v>
      </c>
      <c r="AR558">
        <v>1</v>
      </c>
    </row>
    <row r="559" spans="2:44" ht="15" hidden="1" customHeight="1" x14ac:dyDescent="0.35">
      <c r="B559" s="362">
        <v>557</v>
      </c>
      <c r="C559" s="362" t="s">
        <v>1775</v>
      </c>
      <c r="D559" s="362" t="s">
        <v>2</v>
      </c>
      <c r="E559" s="368">
        <v>45454</v>
      </c>
      <c r="F559" s="368"/>
      <c r="G559" s="368"/>
      <c r="H559" s="368"/>
      <c r="I559" s="362" t="s">
        <v>73</v>
      </c>
      <c r="J559" s="362" t="s">
        <v>90</v>
      </c>
      <c r="K559" s="361" t="s">
        <v>1776</v>
      </c>
      <c r="L559" s="362"/>
      <c r="M559" s="362" t="s">
        <v>186</v>
      </c>
      <c r="N559" s="362" t="s">
        <v>9</v>
      </c>
      <c r="O559" s="362"/>
      <c r="P559" s="362" t="s">
        <v>90</v>
      </c>
      <c r="Q559" s="362" t="s">
        <v>90</v>
      </c>
      <c r="R559" s="362"/>
      <c r="S559" s="361" t="s">
        <v>1777</v>
      </c>
      <c r="T559" s="362"/>
      <c r="U559" s="362"/>
      <c r="V559" s="362" t="s">
        <v>1271</v>
      </c>
      <c r="W559" s="362"/>
      <c r="X559" s="362"/>
      <c r="Y559" s="362" t="s">
        <v>45</v>
      </c>
      <c r="Z559" s="362" t="s">
        <v>90</v>
      </c>
      <c r="AA559" s="366" t="s">
        <v>90</v>
      </c>
      <c r="AB559" s="362" t="s">
        <v>90</v>
      </c>
      <c r="AC559" s="362"/>
      <c r="AD559" s="362"/>
      <c r="AE559" s="362"/>
      <c r="AF559" s="362"/>
      <c r="AG559" s="362"/>
      <c r="AH559" s="362"/>
      <c r="AI559" s="362" t="str">
        <f t="shared" si="8"/>
        <v>MOMNOC Operationalization</v>
      </c>
      <c r="AJ559" s="362" t="str">
        <f>VLOOKUP(AI559,Table1[[#All],[CONCAT]:[Tfiber]],2,FALSE)</f>
        <v>Network</v>
      </c>
      <c r="AK559" s="362" t="s">
        <v>39</v>
      </c>
      <c r="AL559" s="362"/>
      <c r="AM559" s="362"/>
      <c r="AN559" s="362"/>
      <c r="AO559" s="368">
        <v>45922</v>
      </c>
      <c r="AP559" s="361" t="s">
        <v>1778</v>
      </c>
      <c r="AR559">
        <v>1</v>
      </c>
    </row>
    <row r="560" spans="2:44" ht="15" hidden="1" customHeight="1" x14ac:dyDescent="0.35">
      <c r="B560" s="362">
        <v>558</v>
      </c>
      <c r="C560" s="362" t="s">
        <v>1779</v>
      </c>
      <c r="D560" s="362" t="s">
        <v>2</v>
      </c>
      <c r="E560" s="368">
        <v>45454</v>
      </c>
      <c r="F560" s="368"/>
      <c r="G560" s="368"/>
      <c r="H560" s="368"/>
      <c r="I560" s="362" t="s">
        <v>73</v>
      </c>
      <c r="J560" s="362" t="s">
        <v>90</v>
      </c>
      <c r="K560" s="361" t="s">
        <v>1780</v>
      </c>
      <c r="L560" s="362"/>
      <c r="M560" s="362" t="s">
        <v>186</v>
      </c>
      <c r="N560" s="362" t="s">
        <v>9</v>
      </c>
      <c r="O560" s="362"/>
      <c r="P560" s="362" t="s">
        <v>90</v>
      </c>
      <c r="Q560" s="362" t="s">
        <v>90</v>
      </c>
      <c r="R560" s="362" t="s">
        <v>1677</v>
      </c>
      <c r="S560" s="361" t="s">
        <v>1781</v>
      </c>
      <c r="T560" s="362"/>
      <c r="U560" s="362"/>
      <c r="V560" s="362" t="s">
        <v>133</v>
      </c>
      <c r="W560" s="362"/>
      <c r="X560" s="362"/>
      <c r="Y560" s="362" t="s">
        <v>45</v>
      </c>
      <c r="Z560" s="362" t="s">
        <v>90</v>
      </c>
      <c r="AA560" s="366" t="s">
        <v>90</v>
      </c>
      <c r="AB560" s="362" t="s">
        <v>90</v>
      </c>
      <c r="AC560" s="362"/>
      <c r="AD560" s="362"/>
      <c r="AE560" s="362"/>
      <c r="AF560" s="362"/>
      <c r="AG560" s="362"/>
      <c r="AH560" s="362"/>
      <c r="AI560" s="362" t="str">
        <f t="shared" si="8"/>
        <v>MOMNOC Operationalization</v>
      </c>
      <c r="AJ560" s="362" t="str">
        <f>VLOOKUP(AI560,Table1[[#All],[CONCAT]:[Tfiber]],2,FALSE)</f>
        <v>Network</v>
      </c>
      <c r="AK560" s="362" t="s">
        <v>39</v>
      </c>
      <c r="AL560" s="362"/>
      <c r="AM560" s="362"/>
      <c r="AN560" s="362"/>
      <c r="AO560" s="368">
        <v>45924</v>
      </c>
      <c r="AP560" s="361" t="s">
        <v>1782</v>
      </c>
      <c r="AR560">
        <v>1</v>
      </c>
    </row>
    <row r="561" spans="2:44" ht="15" hidden="1" customHeight="1" x14ac:dyDescent="0.35">
      <c r="B561" s="362">
        <v>559</v>
      </c>
      <c r="C561" s="362" t="s">
        <v>1783</v>
      </c>
      <c r="D561" s="362" t="s">
        <v>2</v>
      </c>
      <c r="E561" s="368">
        <v>45454</v>
      </c>
      <c r="F561" s="368"/>
      <c r="G561" s="368"/>
      <c r="H561" s="368"/>
      <c r="I561" s="362" t="s">
        <v>73</v>
      </c>
      <c r="J561" s="362" t="s">
        <v>90</v>
      </c>
      <c r="K561" s="361" t="s">
        <v>1784</v>
      </c>
      <c r="L561" s="362"/>
      <c r="M561" s="362" t="s">
        <v>186</v>
      </c>
      <c r="N561" s="362" t="s">
        <v>9</v>
      </c>
      <c r="O561" s="362"/>
      <c r="P561" s="362" t="s">
        <v>90</v>
      </c>
      <c r="Q561" s="362" t="s">
        <v>90</v>
      </c>
      <c r="R561" s="362" t="s">
        <v>1750</v>
      </c>
      <c r="S561" s="361" t="s">
        <v>1751</v>
      </c>
      <c r="T561" s="362" t="s">
        <v>113</v>
      </c>
      <c r="U561" s="362" t="s">
        <v>1540</v>
      </c>
      <c r="V561" s="362" t="s">
        <v>1540</v>
      </c>
      <c r="W561" s="362"/>
      <c r="X561" s="362" t="s">
        <v>9</v>
      </c>
      <c r="Y561" s="362" t="s">
        <v>9</v>
      </c>
      <c r="Z561" s="362" t="s">
        <v>90</v>
      </c>
      <c r="AA561" s="366" t="s">
        <v>90</v>
      </c>
      <c r="AB561" s="362" t="s">
        <v>90</v>
      </c>
      <c r="AC561" s="362"/>
      <c r="AD561" s="362"/>
      <c r="AE561" s="362"/>
      <c r="AF561" s="362"/>
      <c r="AG561" s="362"/>
      <c r="AH561" s="362"/>
      <c r="AI561" s="362" t="str">
        <f t="shared" si="8"/>
        <v>MOMNOC Operationalization</v>
      </c>
      <c r="AJ561" s="362" t="str">
        <f>VLOOKUP(AI561,Table1[[#All],[CONCAT]:[Tfiber]],2,FALSE)</f>
        <v>Network</v>
      </c>
      <c r="AK561" s="362" t="s">
        <v>40</v>
      </c>
      <c r="AL561" s="362"/>
      <c r="AM561" s="362"/>
      <c r="AN561" s="362"/>
      <c r="AO561" s="362"/>
      <c r="AP561" s="361"/>
      <c r="AR561">
        <v>1</v>
      </c>
    </row>
    <row r="562" spans="2:44" ht="15" hidden="1" customHeight="1" x14ac:dyDescent="0.35">
      <c r="B562" s="362">
        <v>560</v>
      </c>
      <c r="C562" s="362" t="s">
        <v>1785</v>
      </c>
      <c r="D562" s="362" t="s">
        <v>2</v>
      </c>
      <c r="E562" s="368">
        <v>45454</v>
      </c>
      <c r="F562" s="368"/>
      <c r="G562" s="368"/>
      <c r="H562" s="368"/>
      <c r="I562" s="362" t="s">
        <v>78</v>
      </c>
      <c r="J562" s="362" t="s">
        <v>90</v>
      </c>
      <c r="K562" s="361" t="s">
        <v>1786</v>
      </c>
      <c r="L562" s="362"/>
      <c r="M562" s="362" t="s">
        <v>186</v>
      </c>
      <c r="N562" s="362" t="s">
        <v>9</v>
      </c>
      <c r="O562" s="362"/>
      <c r="P562" s="362" t="s">
        <v>90</v>
      </c>
      <c r="Q562" s="362" t="s">
        <v>90</v>
      </c>
      <c r="R562" s="362"/>
      <c r="S562" s="361"/>
      <c r="T562" s="362"/>
      <c r="U562" s="362"/>
      <c r="V562" s="362" t="s">
        <v>1557</v>
      </c>
      <c r="W562" s="362"/>
      <c r="X562" s="362" t="s">
        <v>9</v>
      </c>
      <c r="Y562" s="362" t="s">
        <v>9</v>
      </c>
      <c r="Z562" s="362" t="s">
        <v>90</v>
      </c>
      <c r="AA562" s="366" t="s">
        <v>90</v>
      </c>
      <c r="AB562" s="362" t="s">
        <v>90</v>
      </c>
      <c r="AC562" s="362"/>
      <c r="AD562" s="362"/>
      <c r="AE562" s="362"/>
      <c r="AF562" s="362"/>
      <c r="AG562" s="362"/>
      <c r="AH562" s="362"/>
      <c r="AI562" s="362" t="str">
        <f t="shared" si="8"/>
        <v>MOMField Related</v>
      </c>
      <c r="AJ562" s="362" t="str">
        <f>VLOOKUP(AI562,Table1[[#All],[CONCAT]:[Tfiber]],2,FALSE)</f>
        <v>Field Related issues</v>
      </c>
      <c r="AK562" s="362" t="s">
        <v>40</v>
      </c>
      <c r="AL562" s="362"/>
      <c r="AM562" s="362"/>
      <c r="AN562" s="362" t="s">
        <v>1558</v>
      </c>
      <c r="AO562" s="362"/>
      <c r="AP562" s="361" t="e">
        <v>#N/A</v>
      </c>
      <c r="AR562">
        <v>1</v>
      </c>
    </row>
    <row r="563" spans="2:44" ht="15" hidden="1" customHeight="1" x14ac:dyDescent="0.35">
      <c r="B563" s="362">
        <v>561</v>
      </c>
      <c r="C563" s="362" t="s">
        <v>1787</v>
      </c>
      <c r="D563" s="362" t="s">
        <v>2</v>
      </c>
      <c r="E563" s="368">
        <v>45454</v>
      </c>
      <c r="F563" s="368"/>
      <c r="G563" s="368"/>
      <c r="H563" s="368"/>
      <c r="I563" s="362" t="s">
        <v>73</v>
      </c>
      <c r="J563" s="362" t="s">
        <v>90</v>
      </c>
      <c r="K563" s="361" t="s">
        <v>1788</v>
      </c>
      <c r="L563" s="362"/>
      <c r="M563" s="362" t="s">
        <v>186</v>
      </c>
      <c r="N563" s="362" t="s">
        <v>9</v>
      </c>
      <c r="O563" s="362"/>
      <c r="P563" s="362" t="s">
        <v>90</v>
      </c>
      <c r="Q563" s="362" t="s">
        <v>90</v>
      </c>
      <c r="R563" s="362" t="s">
        <v>8</v>
      </c>
      <c r="S563" s="361" t="s">
        <v>1539</v>
      </c>
      <c r="T563" s="362"/>
      <c r="U563" s="362"/>
      <c r="V563" s="362" t="s">
        <v>1540</v>
      </c>
      <c r="W563" s="362"/>
      <c r="X563" s="362"/>
      <c r="Y563" s="375" t="s">
        <v>45</v>
      </c>
      <c r="Z563" s="362" t="s">
        <v>90</v>
      </c>
      <c r="AA563" s="366" t="s">
        <v>90</v>
      </c>
      <c r="AB563" s="362" t="s">
        <v>90</v>
      </c>
      <c r="AC563" s="362"/>
      <c r="AD563" s="362"/>
      <c r="AE563" s="362"/>
      <c r="AF563" s="362"/>
      <c r="AG563" s="362"/>
      <c r="AH563" s="362"/>
      <c r="AI563" s="362" t="str">
        <f t="shared" si="8"/>
        <v>MOMNOC Operationalization</v>
      </c>
      <c r="AJ563" s="362" t="str">
        <f>VLOOKUP(AI563,Table1[[#All],[CONCAT]:[Tfiber]],2,FALSE)</f>
        <v>Network</v>
      </c>
      <c r="AK563" s="362" t="s">
        <v>39</v>
      </c>
      <c r="AL563" s="362"/>
      <c r="AM563" s="362"/>
      <c r="AN563" s="362"/>
      <c r="AO563" s="368">
        <v>45923</v>
      </c>
      <c r="AP563" s="361" t="s">
        <v>680</v>
      </c>
      <c r="AR563">
        <v>1</v>
      </c>
    </row>
    <row r="564" spans="2:44" ht="15" hidden="1" customHeight="1" x14ac:dyDescent="0.35">
      <c r="B564" s="362">
        <v>562</v>
      </c>
      <c r="C564" s="362" t="s">
        <v>1789</v>
      </c>
      <c r="D564" s="362" t="s">
        <v>2</v>
      </c>
      <c r="E564" s="368">
        <v>45139</v>
      </c>
      <c r="F564" s="368"/>
      <c r="G564" s="368"/>
      <c r="H564" s="368"/>
      <c r="I564" s="362" t="s">
        <v>77</v>
      </c>
      <c r="J564" s="362" t="s">
        <v>1546</v>
      </c>
      <c r="K564" s="361" t="s">
        <v>1763</v>
      </c>
      <c r="L564" s="362"/>
      <c r="M564" s="362" t="s">
        <v>1689</v>
      </c>
      <c r="N564" s="362" t="s">
        <v>1548</v>
      </c>
      <c r="O564" s="362"/>
      <c r="P564" s="362" t="s">
        <v>90</v>
      </c>
      <c r="Q564" s="362" t="s">
        <v>90</v>
      </c>
      <c r="R564" s="362" t="s">
        <v>1677</v>
      </c>
      <c r="S564" s="361" t="s">
        <v>1764</v>
      </c>
      <c r="T564" s="362"/>
      <c r="U564" s="362"/>
      <c r="V564" s="362" t="s">
        <v>133</v>
      </c>
      <c r="W564" s="362"/>
      <c r="X564" s="362"/>
      <c r="Y564" s="362" t="s">
        <v>45</v>
      </c>
      <c r="Z564" s="362" t="s">
        <v>90</v>
      </c>
      <c r="AA564" s="366" t="s">
        <v>90</v>
      </c>
      <c r="AB564" s="362" t="s">
        <v>90</v>
      </c>
      <c r="AC564" s="362"/>
      <c r="AD564" s="362"/>
      <c r="AE564" s="362"/>
      <c r="AF564" s="362"/>
      <c r="AG564" s="362"/>
      <c r="AH564" s="362"/>
      <c r="AI564" s="362" t="str">
        <f t="shared" si="8"/>
        <v>MOMHelpdesk</v>
      </c>
      <c r="AJ564" s="362" t="str">
        <f>VLOOKUP(AI564,Table1[[#All],[CONCAT]:[Tfiber]],2,FALSE)</f>
        <v>Helpdesk (Contact Center)</v>
      </c>
      <c r="AK564" s="362" t="s">
        <v>39</v>
      </c>
      <c r="AL564" s="362"/>
      <c r="AM564" s="362"/>
      <c r="AN564" s="362"/>
      <c r="AO564" s="368">
        <v>45924</v>
      </c>
      <c r="AP564" s="361" t="s">
        <v>680</v>
      </c>
      <c r="AR564">
        <v>1</v>
      </c>
    </row>
    <row r="565" spans="2:44" ht="15" hidden="1" customHeight="1" x14ac:dyDescent="0.35">
      <c r="B565" s="362">
        <v>563</v>
      </c>
      <c r="C565" s="362" t="s">
        <v>1790</v>
      </c>
      <c r="D565" s="362" t="s">
        <v>2</v>
      </c>
      <c r="E565" s="368">
        <v>45454</v>
      </c>
      <c r="F565" s="368"/>
      <c r="G565" s="368"/>
      <c r="H565" s="368"/>
      <c r="I565" s="362" t="s">
        <v>73</v>
      </c>
      <c r="J565" s="362" t="s">
        <v>90</v>
      </c>
      <c r="K565" s="361" t="s">
        <v>1791</v>
      </c>
      <c r="L565" s="362"/>
      <c r="M565" s="362" t="s">
        <v>186</v>
      </c>
      <c r="N565" s="362" t="s">
        <v>9</v>
      </c>
      <c r="O565" s="362"/>
      <c r="P565" s="362" t="s">
        <v>90</v>
      </c>
      <c r="Q565" s="362" t="s">
        <v>90</v>
      </c>
      <c r="R565" s="362" t="s">
        <v>46</v>
      </c>
      <c r="S565" s="361" t="s">
        <v>90</v>
      </c>
      <c r="T565" s="362" t="s">
        <v>113</v>
      </c>
      <c r="U565" s="362" t="s">
        <v>1540</v>
      </c>
      <c r="V565" s="362" t="s">
        <v>1540</v>
      </c>
      <c r="W565" s="362"/>
      <c r="X565" s="362" t="s">
        <v>9</v>
      </c>
      <c r="Y565" s="362" t="s">
        <v>46</v>
      </c>
      <c r="Z565" s="362" t="s">
        <v>90</v>
      </c>
      <c r="AA565" s="366" t="s">
        <v>90</v>
      </c>
      <c r="AB565" s="362" t="s">
        <v>90</v>
      </c>
      <c r="AC565" s="362"/>
      <c r="AD565" s="362"/>
      <c r="AE565" s="362"/>
      <c r="AF565" s="362"/>
      <c r="AG565" s="362"/>
      <c r="AH565" s="362"/>
      <c r="AI565" s="362" t="str">
        <f t="shared" si="8"/>
        <v>MOMNOC Operationalization</v>
      </c>
      <c r="AJ565" s="362" t="str">
        <f>VLOOKUP(AI565,Table1[[#All],[CONCAT]:[Tfiber]],2,FALSE)</f>
        <v>Network</v>
      </c>
      <c r="AK565" s="362" t="s">
        <v>40</v>
      </c>
      <c r="AL565" s="362"/>
      <c r="AM565" s="362"/>
      <c r="AN565" s="362"/>
      <c r="AO565" s="362"/>
      <c r="AP565" s="361"/>
      <c r="AR565">
        <v>1</v>
      </c>
    </row>
    <row r="566" spans="2:44" ht="15" hidden="1" customHeight="1" x14ac:dyDescent="0.35">
      <c r="B566" s="362">
        <v>564</v>
      </c>
      <c r="C566" s="362" t="s">
        <v>1792</v>
      </c>
      <c r="D566" s="362" t="s">
        <v>2</v>
      </c>
      <c r="E566" s="368">
        <v>45454</v>
      </c>
      <c r="F566" s="368"/>
      <c r="G566" s="368"/>
      <c r="H566" s="368"/>
      <c r="I566" s="362" t="s">
        <v>57</v>
      </c>
      <c r="J566" s="362" t="s">
        <v>73</v>
      </c>
      <c r="K566" s="361" t="s">
        <v>1793</v>
      </c>
      <c r="L566" s="362"/>
      <c r="M566" s="362" t="s">
        <v>186</v>
      </c>
      <c r="N566" s="362" t="s">
        <v>9</v>
      </c>
      <c r="O566" s="362"/>
      <c r="P566" s="362" t="s">
        <v>90</v>
      </c>
      <c r="Q566" s="362" t="s">
        <v>90</v>
      </c>
      <c r="R566" s="362"/>
      <c r="S566" s="361" t="s">
        <v>1794</v>
      </c>
      <c r="T566" s="362"/>
      <c r="U566" s="362"/>
      <c r="V566" s="362" t="s">
        <v>176</v>
      </c>
      <c r="W566" s="362"/>
      <c r="X566" s="362" t="s">
        <v>9</v>
      </c>
      <c r="Y566" s="362" t="s">
        <v>9</v>
      </c>
      <c r="Z566" s="362" t="s">
        <v>90</v>
      </c>
      <c r="AA566" s="366" t="s">
        <v>90</v>
      </c>
      <c r="AB566" s="362" t="s">
        <v>90</v>
      </c>
      <c r="AC566" s="362"/>
      <c r="AD566" s="362"/>
      <c r="AE566" s="362"/>
      <c r="AF566" s="362"/>
      <c r="AG566" s="362"/>
      <c r="AH566" s="362"/>
      <c r="AI566" s="362" t="str">
        <f t="shared" si="8"/>
        <v>MOMSecurity &amp; Regulatory Compliance</v>
      </c>
      <c r="AJ566" s="362" t="str">
        <f>VLOOKUP(AI566,Table1[[#All],[CONCAT]:[Tfiber]],2,FALSE)</f>
        <v>Security</v>
      </c>
      <c r="AK566" s="362" t="s">
        <v>40</v>
      </c>
      <c r="AL566" s="362"/>
      <c r="AM566" s="362"/>
      <c r="AN566" s="362"/>
      <c r="AO566" s="362"/>
      <c r="AP566" s="361" t="e">
        <v>#N/A</v>
      </c>
      <c r="AR566">
        <v>1</v>
      </c>
    </row>
    <row r="567" spans="2:44" ht="15" hidden="1" customHeight="1" x14ac:dyDescent="0.35">
      <c r="B567" s="362">
        <v>565</v>
      </c>
      <c r="C567" s="362" t="s">
        <v>1795</v>
      </c>
      <c r="D567" s="362" t="s">
        <v>2</v>
      </c>
      <c r="E567" s="368">
        <v>45454</v>
      </c>
      <c r="F567" s="368"/>
      <c r="G567" s="368"/>
      <c r="H567" s="368"/>
      <c r="I567" s="362" t="s">
        <v>73</v>
      </c>
      <c r="J567" s="362" t="s">
        <v>90</v>
      </c>
      <c r="K567" s="361" t="s">
        <v>1796</v>
      </c>
      <c r="L567" s="362"/>
      <c r="M567" s="362" t="s">
        <v>186</v>
      </c>
      <c r="N567" s="362" t="s">
        <v>9</v>
      </c>
      <c r="O567" s="362"/>
      <c r="P567" s="362" t="s">
        <v>90</v>
      </c>
      <c r="Q567" s="362" t="s">
        <v>90</v>
      </c>
      <c r="R567" s="362" t="s">
        <v>1731</v>
      </c>
      <c r="S567" s="361" t="s">
        <v>1751</v>
      </c>
      <c r="T567" s="362" t="s">
        <v>113</v>
      </c>
      <c r="U567" s="362" t="s">
        <v>1540</v>
      </c>
      <c r="V567" s="362" t="s">
        <v>1540</v>
      </c>
      <c r="W567" s="362"/>
      <c r="X567" s="362" t="s">
        <v>9</v>
      </c>
      <c r="Y567" s="362" t="s">
        <v>9</v>
      </c>
      <c r="Z567" s="362" t="s">
        <v>90</v>
      </c>
      <c r="AA567" s="366" t="s">
        <v>90</v>
      </c>
      <c r="AB567" s="362" t="s">
        <v>90</v>
      </c>
      <c r="AC567" s="362"/>
      <c r="AD567" s="362"/>
      <c r="AE567" s="362"/>
      <c r="AF567" s="362"/>
      <c r="AG567" s="362"/>
      <c r="AH567" s="362"/>
      <c r="AI567" s="362" t="str">
        <f t="shared" si="8"/>
        <v>MOMNOC Operationalization</v>
      </c>
      <c r="AJ567" s="362" t="str">
        <f>VLOOKUP(AI567,Table1[[#All],[CONCAT]:[Tfiber]],2,FALSE)</f>
        <v>Network</v>
      </c>
      <c r="AK567" s="362" t="s">
        <v>40</v>
      </c>
      <c r="AL567" s="362"/>
      <c r="AM567" s="362"/>
      <c r="AN567" s="362"/>
      <c r="AO567" s="362"/>
      <c r="AP567" s="361"/>
      <c r="AR567">
        <v>1</v>
      </c>
    </row>
    <row r="568" spans="2:44" ht="15" hidden="1" customHeight="1" x14ac:dyDescent="0.35">
      <c r="B568" s="362">
        <v>566</v>
      </c>
      <c r="C568" s="362" t="s">
        <v>1797</v>
      </c>
      <c r="D568" s="362" t="s">
        <v>2</v>
      </c>
      <c r="E568" s="368">
        <v>45454</v>
      </c>
      <c r="F568" s="368"/>
      <c r="G568" s="368"/>
      <c r="H568" s="368"/>
      <c r="I568" s="362" t="s">
        <v>73</v>
      </c>
      <c r="J568" s="362" t="s">
        <v>90</v>
      </c>
      <c r="K568" s="361" t="s">
        <v>1798</v>
      </c>
      <c r="L568" s="362"/>
      <c r="M568" s="362" t="s">
        <v>186</v>
      </c>
      <c r="N568" s="362" t="s">
        <v>9</v>
      </c>
      <c r="O568" s="362"/>
      <c r="P568" s="362" t="s">
        <v>90</v>
      </c>
      <c r="Q568" s="362" t="s">
        <v>90</v>
      </c>
      <c r="R568" s="362" t="s">
        <v>1731</v>
      </c>
      <c r="S568" s="361" t="s">
        <v>1751</v>
      </c>
      <c r="T568" s="362" t="s">
        <v>113</v>
      </c>
      <c r="U568" s="362" t="s">
        <v>1540</v>
      </c>
      <c r="V568" s="362" t="s">
        <v>1540</v>
      </c>
      <c r="W568" s="362"/>
      <c r="X568" s="362" t="s">
        <v>9</v>
      </c>
      <c r="Y568" s="362" t="s">
        <v>9</v>
      </c>
      <c r="Z568" s="362" t="s">
        <v>90</v>
      </c>
      <c r="AA568" s="366" t="s">
        <v>90</v>
      </c>
      <c r="AB568" s="362" t="s">
        <v>90</v>
      </c>
      <c r="AC568" s="362"/>
      <c r="AD568" s="362"/>
      <c r="AE568" s="362"/>
      <c r="AF568" s="362"/>
      <c r="AG568" s="362"/>
      <c r="AH568" s="362"/>
      <c r="AI568" s="362" t="str">
        <f t="shared" si="8"/>
        <v>MOMNOC Operationalization</v>
      </c>
      <c r="AJ568" s="362" t="str">
        <f>VLOOKUP(AI568,Table1[[#All],[CONCAT]:[Tfiber]],2,FALSE)</f>
        <v>Network</v>
      </c>
      <c r="AK568" s="362" t="s">
        <v>40</v>
      </c>
      <c r="AL568" s="362"/>
      <c r="AM568" s="362"/>
      <c r="AN568" s="362"/>
      <c r="AO568" s="362"/>
      <c r="AP568" s="361"/>
      <c r="AR568">
        <v>1</v>
      </c>
    </row>
    <row r="569" spans="2:44" ht="15" hidden="1" customHeight="1" x14ac:dyDescent="0.35">
      <c r="B569" s="362">
        <v>567</v>
      </c>
      <c r="C569" s="362" t="s">
        <v>1799</v>
      </c>
      <c r="D569" s="362" t="s">
        <v>2</v>
      </c>
      <c r="E569" s="368">
        <v>45454</v>
      </c>
      <c r="F569" s="368"/>
      <c r="G569" s="368"/>
      <c r="H569" s="368"/>
      <c r="I569" s="362" t="s">
        <v>73</v>
      </c>
      <c r="J569" s="362" t="s">
        <v>90</v>
      </c>
      <c r="K569" s="361" t="s">
        <v>1800</v>
      </c>
      <c r="L569" s="362"/>
      <c r="M569" s="362" t="s">
        <v>186</v>
      </c>
      <c r="N569" s="362" t="s">
        <v>9</v>
      </c>
      <c r="O569" s="362"/>
      <c r="P569" s="362" t="s">
        <v>90</v>
      </c>
      <c r="Q569" s="362" t="s">
        <v>90</v>
      </c>
      <c r="R569" s="362" t="s">
        <v>8</v>
      </c>
      <c r="S569" s="361" t="s">
        <v>1539</v>
      </c>
      <c r="T569" s="362"/>
      <c r="U569" s="362"/>
      <c r="V569" s="362" t="s">
        <v>1540</v>
      </c>
      <c r="W569" s="362"/>
      <c r="X569" s="362"/>
      <c r="Y569" s="375" t="s">
        <v>45</v>
      </c>
      <c r="Z569" s="362" t="s">
        <v>90</v>
      </c>
      <c r="AA569" s="366" t="s">
        <v>90</v>
      </c>
      <c r="AB569" s="362" t="s">
        <v>90</v>
      </c>
      <c r="AC569" s="362"/>
      <c r="AD569" s="362"/>
      <c r="AE569" s="362"/>
      <c r="AF569" s="362"/>
      <c r="AG569" s="362"/>
      <c r="AH569" s="362"/>
      <c r="AI569" s="362" t="str">
        <f t="shared" si="8"/>
        <v>MOMNOC Operationalization</v>
      </c>
      <c r="AJ569" s="362" t="str">
        <f>VLOOKUP(AI569,Table1[[#All],[CONCAT]:[Tfiber]],2,FALSE)</f>
        <v>Network</v>
      </c>
      <c r="AK569" s="362" t="s">
        <v>39</v>
      </c>
      <c r="AL569" s="362"/>
      <c r="AM569" s="362"/>
      <c r="AN569" s="362"/>
      <c r="AO569" s="368">
        <v>45923</v>
      </c>
      <c r="AP569" s="361" t="s">
        <v>680</v>
      </c>
      <c r="AR569">
        <v>1</v>
      </c>
    </row>
    <row r="570" spans="2:44" ht="15" hidden="1" customHeight="1" x14ac:dyDescent="0.35">
      <c r="B570" s="362">
        <v>568</v>
      </c>
      <c r="C570" s="362" t="s">
        <v>1801</v>
      </c>
      <c r="D570" s="362" t="s">
        <v>2</v>
      </c>
      <c r="E570" s="368">
        <v>45454</v>
      </c>
      <c r="F570" s="368"/>
      <c r="G570" s="368"/>
      <c r="H570" s="368"/>
      <c r="I570" s="362" t="s">
        <v>73</v>
      </c>
      <c r="J570" s="362" t="s">
        <v>90</v>
      </c>
      <c r="K570" s="361" t="s">
        <v>1802</v>
      </c>
      <c r="L570" s="362"/>
      <c r="M570" s="362" t="s">
        <v>186</v>
      </c>
      <c r="N570" s="362" t="s">
        <v>9</v>
      </c>
      <c r="O570" s="362"/>
      <c r="P570" s="362" t="s">
        <v>90</v>
      </c>
      <c r="Q570" s="362" t="s">
        <v>90</v>
      </c>
      <c r="R570" s="362" t="s">
        <v>8</v>
      </c>
      <c r="S570" s="361" t="s">
        <v>1539</v>
      </c>
      <c r="T570" s="362"/>
      <c r="U570" s="362"/>
      <c r="V570" s="362" t="s">
        <v>1540</v>
      </c>
      <c r="W570" s="362"/>
      <c r="X570" s="362"/>
      <c r="Y570" s="375" t="s">
        <v>45</v>
      </c>
      <c r="Z570" s="362" t="s">
        <v>90</v>
      </c>
      <c r="AA570" s="366" t="s">
        <v>90</v>
      </c>
      <c r="AB570" s="362" t="s">
        <v>90</v>
      </c>
      <c r="AC570" s="362"/>
      <c r="AD570" s="362"/>
      <c r="AE570" s="362"/>
      <c r="AF570" s="362"/>
      <c r="AG570" s="362"/>
      <c r="AH570" s="362"/>
      <c r="AI570" s="362" t="str">
        <f t="shared" si="8"/>
        <v>MOMNOC Operationalization</v>
      </c>
      <c r="AJ570" s="362" t="str">
        <f>VLOOKUP(AI570,Table1[[#All],[CONCAT]:[Tfiber]],2,FALSE)</f>
        <v>Network</v>
      </c>
      <c r="AK570" s="362" t="s">
        <v>39</v>
      </c>
      <c r="AL570" s="362"/>
      <c r="AM570" s="362"/>
      <c r="AN570" s="362"/>
      <c r="AO570" s="368">
        <v>45923</v>
      </c>
      <c r="AP570" s="361" t="s">
        <v>680</v>
      </c>
      <c r="AR570">
        <v>1</v>
      </c>
    </row>
    <row r="571" spans="2:44" ht="15" hidden="1" customHeight="1" x14ac:dyDescent="0.35">
      <c r="B571" s="362">
        <v>569</v>
      </c>
      <c r="C571" s="362" t="s">
        <v>1803</v>
      </c>
      <c r="D571" s="362" t="s">
        <v>2</v>
      </c>
      <c r="E571" s="368">
        <v>45454</v>
      </c>
      <c r="F571" s="368"/>
      <c r="G571" s="368"/>
      <c r="H571" s="368"/>
      <c r="I571" s="362" t="s">
        <v>73</v>
      </c>
      <c r="J571" s="362" t="s">
        <v>90</v>
      </c>
      <c r="K571" s="361" t="s">
        <v>1804</v>
      </c>
      <c r="L571" s="362"/>
      <c r="M571" s="362" t="s">
        <v>186</v>
      </c>
      <c r="N571" s="362" t="s">
        <v>9</v>
      </c>
      <c r="O571" s="362"/>
      <c r="P571" s="362" t="s">
        <v>90</v>
      </c>
      <c r="Q571" s="362" t="s">
        <v>90</v>
      </c>
      <c r="R571" s="362" t="s">
        <v>8</v>
      </c>
      <c r="S571" s="361" t="s">
        <v>1539</v>
      </c>
      <c r="T571" s="362"/>
      <c r="U571" s="362"/>
      <c r="V571" s="362" t="s">
        <v>1540</v>
      </c>
      <c r="W571" s="362"/>
      <c r="X571" s="362"/>
      <c r="Y571" s="375" t="s">
        <v>45</v>
      </c>
      <c r="Z571" s="362" t="s">
        <v>90</v>
      </c>
      <c r="AA571" s="366" t="s">
        <v>90</v>
      </c>
      <c r="AB571" s="362" t="s">
        <v>90</v>
      </c>
      <c r="AC571" s="362"/>
      <c r="AD571" s="362"/>
      <c r="AE571" s="362"/>
      <c r="AF571" s="362"/>
      <c r="AG571" s="362"/>
      <c r="AH571" s="362"/>
      <c r="AI571" s="362" t="str">
        <f t="shared" si="8"/>
        <v>MOMNOC Operationalization</v>
      </c>
      <c r="AJ571" s="362" t="str">
        <f>VLOOKUP(AI571,Table1[[#All],[CONCAT]:[Tfiber]],2,FALSE)</f>
        <v>Network</v>
      </c>
      <c r="AK571" s="362" t="s">
        <v>39</v>
      </c>
      <c r="AL571" s="362"/>
      <c r="AM571" s="362"/>
      <c r="AN571" s="362"/>
      <c r="AO571" s="368">
        <v>45923</v>
      </c>
      <c r="AP571" s="361" t="s">
        <v>680</v>
      </c>
      <c r="AR571">
        <v>1</v>
      </c>
    </row>
    <row r="572" spans="2:44" ht="15" hidden="1" customHeight="1" x14ac:dyDescent="0.35">
      <c r="B572" s="362">
        <v>570</v>
      </c>
      <c r="C572" s="362" t="s">
        <v>1805</v>
      </c>
      <c r="D572" s="362" t="s">
        <v>2</v>
      </c>
      <c r="E572" s="368">
        <v>45454</v>
      </c>
      <c r="F572" s="368"/>
      <c r="G572" s="368"/>
      <c r="H572" s="368"/>
      <c r="I572" s="362" t="s">
        <v>73</v>
      </c>
      <c r="J572" s="362" t="s">
        <v>90</v>
      </c>
      <c r="K572" s="361" t="s">
        <v>1806</v>
      </c>
      <c r="L572" s="362"/>
      <c r="M572" s="362" t="s">
        <v>186</v>
      </c>
      <c r="N572" s="362" t="s">
        <v>9</v>
      </c>
      <c r="O572" s="362"/>
      <c r="P572" s="362" t="s">
        <v>90</v>
      </c>
      <c r="Q572" s="362" t="s">
        <v>90</v>
      </c>
      <c r="R572" s="362" t="s">
        <v>1731</v>
      </c>
      <c r="S572" s="361" t="s">
        <v>1751</v>
      </c>
      <c r="T572" s="362" t="s">
        <v>113</v>
      </c>
      <c r="U572" s="362" t="s">
        <v>1540</v>
      </c>
      <c r="V572" s="362" t="s">
        <v>1540</v>
      </c>
      <c r="W572" s="362"/>
      <c r="X572" s="362" t="s">
        <v>9</v>
      </c>
      <c r="Y572" s="362" t="s">
        <v>9</v>
      </c>
      <c r="Z572" s="362" t="s">
        <v>90</v>
      </c>
      <c r="AA572" s="366" t="s">
        <v>90</v>
      </c>
      <c r="AB572" s="362" t="s">
        <v>90</v>
      </c>
      <c r="AC572" s="362"/>
      <c r="AD572" s="362"/>
      <c r="AE572" s="362"/>
      <c r="AF572" s="362"/>
      <c r="AG572" s="362"/>
      <c r="AH572" s="362"/>
      <c r="AI572" s="362" t="str">
        <f t="shared" si="8"/>
        <v>MOMNOC Operationalization</v>
      </c>
      <c r="AJ572" s="362" t="str">
        <f>VLOOKUP(AI572,Table1[[#All],[CONCAT]:[Tfiber]],2,FALSE)</f>
        <v>Network</v>
      </c>
      <c r="AK572" s="362" t="s">
        <v>40</v>
      </c>
      <c r="AL572" s="362"/>
      <c r="AM572" s="362"/>
      <c r="AN572" s="362"/>
      <c r="AO572" s="362"/>
      <c r="AP572" s="361"/>
      <c r="AR572">
        <v>1</v>
      </c>
    </row>
    <row r="573" spans="2:44" ht="15" hidden="1" customHeight="1" x14ac:dyDescent="0.35">
      <c r="B573" s="362">
        <v>571</v>
      </c>
      <c r="C573" s="362" t="s">
        <v>1807</v>
      </c>
      <c r="D573" s="362" t="s">
        <v>2</v>
      </c>
      <c r="E573" s="368">
        <v>45454</v>
      </c>
      <c r="F573" s="368"/>
      <c r="G573" s="368"/>
      <c r="H573" s="368"/>
      <c r="I573" s="362" t="s">
        <v>57</v>
      </c>
      <c r="J573" s="362" t="s">
        <v>73</v>
      </c>
      <c r="K573" s="361" t="s">
        <v>1808</v>
      </c>
      <c r="L573" s="362"/>
      <c r="M573" s="362" t="s">
        <v>186</v>
      </c>
      <c r="N573" s="362" t="s">
        <v>9</v>
      </c>
      <c r="O573" s="362"/>
      <c r="P573" s="362" t="s">
        <v>90</v>
      </c>
      <c r="Q573" s="362" t="s">
        <v>90</v>
      </c>
      <c r="R573" s="362"/>
      <c r="S573" s="361" t="s">
        <v>1809</v>
      </c>
      <c r="T573" s="362"/>
      <c r="U573" s="362"/>
      <c r="V573" s="362" t="s">
        <v>176</v>
      </c>
      <c r="W573" s="362"/>
      <c r="X573" s="362" t="s">
        <v>9</v>
      </c>
      <c r="Y573" s="362" t="s">
        <v>9</v>
      </c>
      <c r="Z573" s="362" t="s">
        <v>90</v>
      </c>
      <c r="AA573" s="366" t="s">
        <v>90</v>
      </c>
      <c r="AB573" s="362" t="s">
        <v>90</v>
      </c>
      <c r="AC573" s="362"/>
      <c r="AD573" s="362"/>
      <c r="AE573" s="362"/>
      <c r="AF573" s="362"/>
      <c r="AG573" s="362"/>
      <c r="AH573" s="362"/>
      <c r="AI573" s="362" t="str">
        <f t="shared" si="8"/>
        <v>MOMSecurity &amp; Regulatory Compliance</v>
      </c>
      <c r="AJ573" s="362" t="str">
        <f>VLOOKUP(AI573,Table1[[#All],[CONCAT]:[Tfiber]],2,FALSE)</f>
        <v>Security</v>
      </c>
      <c r="AK573" s="362" t="s">
        <v>40</v>
      </c>
      <c r="AL573" s="362"/>
      <c r="AM573" s="362"/>
      <c r="AN573" s="362"/>
      <c r="AO573" s="362"/>
      <c r="AP573" s="361" t="e">
        <v>#N/A</v>
      </c>
      <c r="AR573">
        <v>1</v>
      </c>
    </row>
    <row r="574" spans="2:44" ht="15" hidden="1" customHeight="1" x14ac:dyDescent="0.35">
      <c r="B574" s="362">
        <v>572</v>
      </c>
      <c r="C574" s="362" t="s">
        <v>1810</v>
      </c>
      <c r="D574" s="362" t="s">
        <v>2</v>
      </c>
      <c r="E574" s="368">
        <v>45454</v>
      </c>
      <c r="F574" s="368"/>
      <c r="G574" s="368"/>
      <c r="H574" s="368"/>
      <c r="I574" s="362" t="s">
        <v>73</v>
      </c>
      <c r="J574" s="362" t="s">
        <v>90</v>
      </c>
      <c r="K574" s="361" t="s">
        <v>1811</v>
      </c>
      <c r="L574" s="362"/>
      <c r="M574" s="362" t="s">
        <v>186</v>
      </c>
      <c r="N574" s="362" t="s">
        <v>9</v>
      </c>
      <c r="O574" s="362"/>
      <c r="P574" s="362" t="s">
        <v>90</v>
      </c>
      <c r="Q574" s="362" t="s">
        <v>90</v>
      </c>
      <c r="R574" s="362" t="s">
        <v>1731</v>
      </c>
      <c r="S574" s="361" t="s">
        <v>1751</v>
      </c>
      <c r="T574" s="362" t="s">
        <v>113</v>
      </c>
      <c r="U574" s="362" t="s">
        <v>1540</v>
      </c>
      <c r="V574" s="362" t="s">
        <v>1540</v>
      </c>
      <c r="W574" s="362"/>
      <c r="X574" s="362" t="s">
        <v>9</v>
      </c>
      <c r="Y574" s="362" t="s">
        <v>9</v>
      </c>
      <c r="Z574" s="362" t="s">
        <v>90</v>
      </c>
      <c r="AA574" s="366" t="s">
        <v>90</v>
      </c>
      <c r="AB574" s="362" t="s">
        <v>90</v>
      </c>
      <c r="AC574" s="362"/>
      <c r="AD574" s="362"/>
      <c r="AE574" s="362"/>
      <c r="AF574" s="362"/>
      <c r="AG574" s="362"/>
      <c r="AH574" s="362"/>
      <c r="AI574" s="362" t="str">
        <f t="shared" si="8"/>
        <v>MOMNOC Operationalization</v>
      </c>
      <c r="AJ574" s="362" t="str">
        <f>VLOOKUP(AI574,Table1[[#All],[CONCAT]:[Tfiber]],2,FALSE)</f>
        <v>Network</v>
      </c>
      <c r="AK574" s="362" t="s">
        <v>40</v>
      </c>
      <c r="AL574" s="362"/>
      <c r="AM574" s="362"/>
      <c r="AN574" s="362"/>
      <c r="AO574" s="362"/>
      <c r="AP574" s="361"/>
      <c r="AR574">
        <v>1</v>
      </c>
    </row>
    <row r="575" spans="2:44" ht="15" hidden="1" customHeight="1" x14ac:dyDescent="0.35">
      <c r="B575" s="362">
        <v>573</v>
      </c>
      <c r="C575" s="362" t="s">
        <v>1812</v>
      </c>
      <c r="D575" s="362" t="s">
        <v>2</v>
      </c>
      <c r="E575" s="368">
        <v>45139</v>
      </c>
      <c r="F575" s="368"/>
      <c r="G575" s="368"/>
      <c r="H575" s="368"/>
      <c r="I575" s="362" t="s">
        <v>77</v>
      </c>
      <c r="J575" s="362" t="s">
        <v>1546</v>
      </c>
      <c r="K575" s="361" t="s">
        <v>1813</v>
      </c>
      <c r="L575" s="362"/>
      <c r="M575" s="362" t="s">
        <v>1689</v>
      </c>
      <c r="N575" s="362" t="s">
        <v>1548</v>
      </c>
      <c r="O575" s="362"/>
      <c r="P575" s="362" t="s">
        <v>90</v>
      </c>
      <c r="Q575" s="362" t="s">
        <v>90</v>
      </c>
      <c r="R575" s="362" t="s">
        <v>8</v>
      </c>
      <c r="S575" s="361" t="s">
        <v>1678</v>
      </c>
      <c r="T575" s="362"/>
      <c r="U575" s="362"/>
      <c r="V575" s="362" t="s">
        <v>133</v>
      </c>
      <c r="W575" s="362"/>
      <c r="X575" s="362"/>
      <c r="Y575" s="362" t="s">
        <v>45</v>
      </c>
      <c r="Z575" s="362" t="s">
        <v>90</v>
      </c>
      <c r="AA575" s="366" t="s">
        <v>90</v>
      </c>
      <c r="AB575" s="362" t="s">
        <v>90</v>
      </c>
      <c r="AC575" s="362"/>
      <c r="AD575" s="362"/>
      <c r="AE575" s="362"/>
      <c r="AF575" s="362"/>
      <c r="AG575" s="362"/>
      <c r="AH575" s="362"/>
      <c r="AI575" s="362" t="str">
        <f t="shared" si="8"/>
        <v>MOMHelpdesk</v>
      </c>
      <c r="AJ575" s="362" t="str">
        <f>VLOOKUP(AI575,Table1[[#All],[CONCAT]:[Tfiber]],2,FALSE)</f>
        <v>Helpdesk (Contact Center)</v>
      </c>
      <c r="AK575" s="362" t="s">
        <v>39</v>
      </c>
      <c r="AL575" s="362"/>
      <c r="AM575" s="362"/>
      <c r="AN575" s="362"/>
      <c r="AO575" s="368">
        <v>45924</v>
      </c>
      <c r="AP575" s="361" t="s">
        <v>1679</v>
      </c>
      <c r="AR575">
        <v>1</v>
      </c>
    </row>
    <row r="576" spans="2:44" ht="15" hidden="1" customHeight="1" x14ac:dyDescent="0.35">
      <c r="B576" s="362">
        <v>574</v>
      </c>
      <c r="C576" s="362" t="s">
        <v>1814</v>
      </c>
      <c r="D576" s="362" t="s">
        <v>2</v>
      </c>
      <c r="E576" s="368">
        <v>45454</v>
      </c>
      <c r="F576" s="368"/>
      <c r="G576" s="368"/>
      <c r="H576" s="368"/>
      <c r="I576" s="362" t="s">
        <v>73</v>
      </c>
      <c r="J576" s="362" t="s">
        <v>90</v>
      </c>
      <c r="K576" s="361" t="s">
        <v>1815</v>
      </c>
      <c r="L576" s="362"/>
      <c r="M576" s="362" t="s">
        <v>186</v>
      </c>
      <c r="N576" s="362" t="s">
        <v>9</v>
      </c>
      <c r="O576" s="362"/>
      <c r="P576" s="362" t="s">
        <v>90</v>
      </c>
      <c r="Q576" s="362" t="s">
        <v>90</v>
      </c>
      <c r="R576" s="362" t="s">
        <v>8</v>
      </c>
      <c r="S576" s="361" t="s">
        <v>1539</v>
      </c>
      <c r="T576" s="362"/>
      <c r="U576" s="362"/>
      <c r="V576" s="362" t="s">
        <v>1540</v>
      </c>
      <c r="W576" s="362"/>
      <c r="X576" s="362"/>
      <c r="Y576" s="375" t="s">
        <v>45</v>
      </c>
      <c r="Z576" s="362" t="s">
        <v>90</v>
      </c>
      <c r="AA576" s="366" t="s">
        <v>90</v>
      </c>
      <c r="AB576" s="362" t="s">
        <v>90</v>
      </c>
      <c r="AC576" s="362"/>
      <c r="AD576" s="362"/>
      <c r="AE576" s="362"/>
      <c r="AF576" s="362"/>
      <c r="AG576" s="362"/>
      <c r="AH576" s="362"/>
      <c r="AI576" s="362" t="str">
        <f t="shared" si="8"/>
        <v>MOMNOC Operationalization</v>
      </c>
      <c r="AJ576" s="362" t="str">
        <f>VLOOKUP(AI576,Table1[[#All],[CONCAT]:[Tfiber]],2,FALSE)</f>
        <v>Network</v>
      </c>
      <c r="AK576" s="362" t="s">
        <v>39</v>
      </c>
      <c r="AL576" s="362"/>
      <c r="AM576" s="362"/>
      <c r="AN576" s="362"/>
      <c r="AO576" s="368">
        <v>45923</v>
      </c>
      <c r="AP576" s="361" t="s">
        <v>680</v>
      </c>
      <c r="AR576">
        <v>1</v>
      </c>
    </row>
    <row r="577" spans="2:44" ht="15" hidden="1" customHeight="1" x14ac:dyDescent="0.35">
      <c r="B577" s="362">
        <v>575</v>
      </c>
      <c r="C577" s="362" t="s">
        <v>1816</v>
      </c>
      <c r="D577" s="362" t="s">
        <v>2</v>
      </c>
      <c r="E577" s="368">
        <v>45454</v>
      </c>
      <c r="F577" s="368"/>
      <c r="G577" s="368"/>
      <c r="H577" s="368"/>
      <c r="I577" s="362" t="s">
        <v>57</v>
      </c>
      <c r="J577" s="362" t="s">
        <v>73</v>
      </c>
      <c r="K577" s="361" t="s">
        <v>1817</v>
      </c>
      <c r="L577" s="362"/>
      <c r="M577" s="362" t="s">
        <v>186</v>
      </c>
      <c r="N577" s="362" t="s">
        <v>9</v>
      </c>
      <c r="O577" s="362"/>
      <c r="P577" s="362" t="s">
        <v>90</v>
      </c>
      <c r="Q577" s="362" t="s">
        <v>90</v>
      </c>
      <c r="R577" s="362"/>
      <c r="S577" s="361" t="s">
        <v>90</v>
      </c>
      <c r="T577" s="362"/>
      <c r="U577" s="362"/>
      <c r="V577" s="362" t="s">
        <v>176</v>
      </c>
      <c r="W577" s="362"/>
      <c r="X577" s="362" t="s">
        <v>9</v>
      </c>
      <c r="Y577" s="362" t="s">
        <v>9</v>
      </c>
      <c r="Z577" s="362" t="s">
        <v>90</v>
      </c>
      <c r="AA577" s="366" t="s">
        <v>90</v>
      </c>
      <c r="AB577" s="362" t="s">
        <v>90</v>
      </c>
      <c r="AC577" s="362"/>
      <c r="AD577" s="362"/>
      <c r="AE577" s="362"/>
      <c r="AF577" s="362"/>
      <c r="AG577" s="362"/>
      <c r="AH577" s="362"/>
      <c r="AI577" s="362" t="str">
        <f t="shared" si="8"/>
        <v>MOMSecurity &amp; Regulatory Compliance</v>
      </c>
      <c r="AJ577" s="362" t="str">
        <f>VLOOKUP(AI577,Table1[[#All],[CONCAT]:[Tfiber]],2,FALSE)</f>
        <v>Security</v>
      </c>
      <c r="AK577" s="362" t="s">
        <v>40</v>
      </c>
      <c r="AL577" s="362"/>
      <c r="AM577" s="362"/>
      <c r="AN577" s="362"/>
      <c r="AO577" s="362"/>
      <c r="AP577" s="361" t="e">
        <v>#N/A</v>
      </c>
      <c r="AR577">
        <v>1</v>
      </c>
    </row>
    <row r="578" spans="2:44" ht="15" hidden="1" customHeight="1" x14ac:dyDescent="0.35">
      <c r="B578" s="362">
        <v>576</v>
      </c>
      <c r="C578" s="362" t="s">
        <v>1818</v>
      </c>
      <c r="D578" s="362" t="s">
        <v>2</v>
      </c>
      <c r="E578" s="368">
        <v>45454</v>
      </c>
      <c r="F578" s="368"/>
      <c r="G578" s="368"/>
      <c r="H578" s="368"/>
      <c r="I578" s="362" t="s">
        <v>57</v>
      </c>
      <c r="J578" s="362" t="s">
        <v>73</v>
      </c>
      <c r="K578" s="361" t="s">
        <v>1819</v>
      </c>
      <c r="L578" s="362"/>
      <c r="M578" s="362" t="s">
        <v>186</v>
      </c>
      <c r="N578" s="362" t="s">
        <v>9</v>
      </c>
      <c r="O578" s="362"/>
      <c r="P578" s="362" t="s">
        <v>90</v>
      </c>
      <c r="Q578" s="362" t="s">
        <v>90</v>
      </c>
      <c r="R578" s="362"/>
      <c r="S578" s="361" t="s">
        <v>90</v>
      </c>
      <c r="T578" s="362"/>
      <c r="U578" s="362"/>
      <c r="V578" s="362" t="s">
        <v>176</v>
      </c>
      <c r="W578" s="362"/>
      <c r="X578" s="362" t="s">
        <v>9</v>
      </c>
      <c r="Y578" s="362" t="s">
        <v>9</v>
      </c>
      <c r="Z578" s="362" t="s">
        <v>90</v>
      </c>
      <c r="AA578" s="366" t="s">
        <v>90</v>
      </c>
      <c r="AB578" s="362" t="s">
        <v>90</v>
      </c>
      <c r="AC578" s="362"/>
      <c r="AD578" s="362"/>
      <c r="AE578" s="362"/>
      <c r="AF578" s="362"/>
      <c r="AG578" s="362"/>
      <c r="AH578" s="362"/>
      <c r="AI578" s="362" t="str">
        <f t="shared" si="8"/>
        <v>MOMSecurity &amp; Regulatory Compliance</v>
      </c>
      <c r="AJ578" s="362" t="str">
        <f>VLOOKUP(AI578,Table1[[#All],[CONCAT]:[Tfiber]],2,FALSE)</f>
        <v>Security</v>
      </c>
      <c r="AK578" s="362" t="s">
        <v>40</v>
      </c>
      <c r="AL578" s="362"/>
      <c r="AM578" s="362"/>
      <c r="AN578" s="362"/>
      <c r="AO578" s="362"/>
      <c r="AP578" s="361" t="e">
        <v>#N/A</v>
      </c>
      <c r="AR578">
        <v>1</v>
      </c>
    </row>
    <row r="579" spans="2:44" ht="15" hidden="1" customHeight="1" x14ac:dyDescent="0.35">
      <c r="B579" s="362">
        <v>577</v>
      </c>
      <c r="C579" s="362" t="s">
        <v>1820</v>
      </c>
      <c r="D579" s="362" t="s">
        <v>2</v>
      </c>
      <c r="E579" s="368">
        <v>45457</v>
      </c>
      <c r="F579" s="368"/>
      <c r="G579" s="368"/>
      <c r="H579" s="368"/>
      <c r="I579" s="362" t="s">
        <v>79</v>
      </c>
      <c r="J579" s="362" t="s">
        <v>90</v>
      </c>
      <c r="K579" s="361" t="s">
        <v>1821</v>
      </c>
      <c r="L579" s="362"/>
      <c r="M579" s="362" t="s">
        <v>186</v>
      </c>
      <c r="N579" s="362" t="s">
        <v>9</v>
      </c>
      <c r="O579" s="362"/>
      <c r="P579" s="362" t="s">
        <v>90</v>
      </c>
      <c r="Q579" s="362" t="s">
        <v>90</v>
      </c>
      <c r="R579" s="362" t="s">
        <v>1742</v>
      </c>
      <c r="S579" s="361" t="s">
        <v>1743</v>
      </c>
      <c r="T579" s="362" t="s">
        <v>113</v>
      </c>
      <c r="U579" s="362" t="s">
        <v>1540</v>
      </c>
      <c r="V579" s="362" t="s">
        <v>1540</v>
      </c>
      <c r="W579" s="362"/>
      <c r="X579" s="362"/>
      <c r="Y579" s="375" t="s">
        <v>45</v>
      </c>
      <c r="Z579" s="362" t="s">
        <v>90</v>
      </c>
      <c r="AA579" s="366" t="s">
        <v>90</v>
      </c>
      <c r="AB579" s="362" t="s">
        <v>90</v>
      </c>
      <c r="AC579" s="362"/>
      <c r="AD579" s="362"/>
      <c r="AE579" s="362"/>
      <c r="AF579" s="362"/>
      <c r="AG579" s="362"/>
      <c r="AH579" s="362"/>
      <c r="AI579" s="362" t="str">
        <f t="shared" ref="AI579:AI642" si="9">_xlfn.CONCAT(D579,I579)</f>
        <v>MOMOEM Related</v>
      </c>
      <c r="AJ579" s="362" t="str">
        <f>VLOOKUP(AI579,Table1[[#All],[CONCAT]:[Tfiber]],2,FALSE)</f>
        <v>OEM Related Issues</v>
      </c>
      <c r="AK579" s="362" t="s">
        <v>39</v>
      </c>
      <c r="AL579" s="362"/>
      <c r="AM579" s="362"/>
      <c r="AN579" s="362"/>
      <c r="AO579" s="362"/>
      <c r="AP579" s="361" t="s">
        <v>1158</v>
      </c>
      <c r="AR579">
        <v>1</v>
      </c>
    </row>
    <row r="580" spans="2:44" ht="15" hidden="1" customHeight="1" x14ac:dyDescent="0.35">
      <c r="B580" s="362">
        <v>578</v>
      </c>
      <c r="C580" s="362" t="s">
        <v>1822</v>
      </c>
      <c r="D580" s="362" t="s">
        <v>2</v>
      </c>
      <c r="E580" s="368">
        <v>45457</v>
      </c>
      <c r="F580" s="368"/>
      <c r="G580" s="368"/>
      <c r="H580" s="368"/>
      <c r="I580" s="362" t="s">
        <v>79</v>
      </c>
      <c r="J580" s="362" t="s">
        <v>90</v>
      </c>
      <c r="K580" s="361" t="s">
        <v>1823</v>
      </c>
      <c r="L580" s="362"/>
      <c r="M580" s="362" t="s">
        <v>186</v>
      </c>
      <c r="N580" s="362" t="s">
        <v>9</v>
      </c>
      <c r="O580" s="362"/>
      <c r="P580" s="362" t="s">
        <v>90</v>
      </c>
      <c r="Q580" s="362" t="s">
        <v>90</v>
      </c>
      <c r="R580" s="362" t="s">
        <v>8</v>
      </c>
      <c r="S580" s="361" t="s">
        <v>1539</v>
      </c>
      <c r="T580" s="362"/>
      <c r="U580" s="362"/>
      <c r="V580" s="362" t="s">
        <v>1540</v>
      </c>
      <c r="W580" s="362"/>
      <c r="X580" s="362"/>
      <c r="Y580" s="375" t="s">
        <v>45</v>
      </c>
      <c r="Z580" s="362" t="s">
        <v>90</v>
      </c>
      <c r="AA580" s="366" t="s">
        <v>90</v>
      </c>
      <c r="AB580" s="362" t="s">
        <v>90</v>
      </c>
      <c r="AC580" s="362"/>
      <c r="AD580" s="362"/>
      <c r="AE580" s="362"/>
      <c r="AF580" s="362"/>
      <c r="AG580" s="362"/>
      <c r="AH580" s="362"/>
      <c r="AI580" s="362" t="str">
        <f t="shared" si="9"/>
        <v>MOMOEM Related</v>
      </c>
      <c r="AJ580" s="362" t="str">
        <f>VLOOKUP(AI580,Table1[[#All],[CONCAT]:[Tfiber]],2,FALSE)</f>
        <v>OEM Related Issues</v>
      </c>
      <c r="AK580" s="362" t="s">
        <v>39</v>
      </c>
      <c r="AL580" s="362"/>
      <c r="AM580" s="362"/>
      <c r="AN580" s="362"/>
      <c r="AO580" s="368">
        <v>45923</v>
      </c>
      <c r="AP580" s="361" t="s">
        <v>680</v>
      </c>
      <c r="AR580">
        <v>1</v>
      </c>
    </row>
    <row r="581" spans="2:44" ht="15" hidden="1" customHeight="1" x14ac:dyDescent="0.35">
      <c r="B581" s="362">
        <v>579</v>
      </c>
      <c r="C581" s="362" t="s">
        <v>1824</v>
      </c>
      <c r="D581" s="362" t="s">
        <v>2</v>
      </c>
      <c r="E581" s="368">
        <v>45457</v>
      </c>
      <c r="F581" s="368"/>
      <c r="G581" s="368"/>
      <c r="H581" s="368"/>
      <c r="I581" s="362" t="s">
        <v>79</v>
      </c>
      <c r="J581" s="362" t="s">
        <v>90</v>
      </c>
      <c r="K581" s="361" t="s">
        <v>1825</v>
      </c>
      <c r="L581" s="362"/>
      <c r="M581" s="362" t="s">
        <v>186</v>
      </c>
      <c r="N581" s="362" t="s">
        <v>9</v>
      </c>
      <c r="O581" s="362"/>
      <c r="P581" s="362" t="s">
        <v>90</v>
      </c>
      <c r="Q581" s="362" t="s">
        <v>90</v>
      </c>
      <c r="R581" s="362" t="s">
        <v>8</v>
      </c>
      <c r="S581" s="361" t="s">
        <v>1539</v>
      </c>
      <c r="T581" s="362"/>
      <c r="U581" s="362"/>
      <c r="V581" s="362" t="s">
        <v>1540</v>
      </c>
      <c r="W581" s="362"/>
      <c r="X581" s="362"/>
      <c r="Y581" s="375" t="s">
        <v>45</v>
      </c>
      <c r="Z581" s="362" t="s">
        <v>90</v>
      </c>
      <c r="AA581" s="366" t="s">
        <v>90</v>
      </c>
      <c r="AB581" s="362" t="s">
        <v>90</v>
      </c>
      <c r="AC581" s="362"/>
      <c r="AD581" s="362"/>
      <c r="AE581" s="362"/>
      <c r="AF581" s="362"/>
      <c r="AG581" s="362"/>
      <c r="AH581" s="362"/>
      <c r="AI581" s="362" t="str">
        <f t="shared" si="9"/>
        <v>MOMOEM Related</v>
      </c>
      <c r="AJ581" s="362" t="str">
        <f>VLOOKUP(AI581,Table1[[#All],[CONCAT]:[Tfiber]],2,FALSE)</f>
        <v>OEM Related Issues</v>
      </c>
      <c r="AK581" s="362" t="s">
        <v>39</v>
      </c>
      <c r="AL581" s="362"/>
      <c r="AM581" s="362"/>
      <c r="AN581" s="362"/>
      <c r="AO581" s="368">
        <v>45923</v>
      </c>
      <c r="AP581" s="361" t="s">
        <v>680</v>
      </c>
      <c r="AR581">
        <v>1</v>
      </c>
    </row>
    <row r="582" spans="2:44" ht="15" hidden="1" customHeight="1" x14ac:dyDescent="0.35">
      <c r="B582" s="362">
        <v>580</v>
      </c>
      <c r="C582" s="362" t="s">
        <v>1826</v>
      </c>
      <c r="D582" s="362" t="s">
        <v>2</v>
      </c>
      <c r="E582" s="368">
        <v>45457</v>
      </c>
      <c r="F582" s="368"/>
      <c r="G582" s="368"/>
      <c r="H582" s="368"/>
      <c r="I582" s="362" t="s">
        <v>79</v>
      </c>
      <c r="J582" s="362" t="s">
        <v>90</v>
      </c>
      <c r="K582" s="361" t="s">
        <v>1827</v>
      </c>
      <c r="L582" s="362"/>
      <c r="M582" s="362" t="s">
        <v>186</v>
      </c>
      <c r="N582" s="362" t="s">
        <v>9</v>
      </c>
      <c r="O582" s="362"/>
      <c r="P582" s="362" t="s">
        <v>90</v>
      </c>
      <c r="Q582" s="362" t="s">
        <v>90</v>
      </c>
      <c r="R582" s="362" t="s">
        <v>1742</v>
      </c>
      <c r="S582" s="361" t="s">
        <v>1743</v>
      </c>
      <c r="T582" s="362" t="s">
        <v>113</v>
      </c>
      <c r="U582" s="362" t="s">
        <v>1540</v>
      </c>
      <c r="V582" s="362" t="s">
        <v>1540</v>
      </c>
      <c r="W582" s="362"/>
      <c r="X582" s="362"/>
      <c r="Y582" s="375" t="s">
        <v>45</v>
      </c>
      <c r="Z582" s="362" t="s">
        <v>90</v>
      </c>
      <c r="AA582" s="366" t="s">
        <v>90</v>
      </c>
      <c r="AB582" s="362" t="s">
        <v>90</v>
      </c>
      <c r="AC582" s="362"/>
      <c r="AD582" s="362"/>
      <c r="AE582" s="362"/>
      <c r="AF582" s="362"/>
      <c r="AG582" s="362"/>
      <c r="AH582" s="362"/>
      <c r="AI582" s="362" t="str">
        <f t="shared" si="9"/>
        <v>MOMOEM Related</v>
      </c>
      <c r="AJ582" s="362" t="str">
        <f>VLOOKUP(AI582,Table1[[#All],[CONCAT]:[Tfiber]],2,FALSE)</f>
        <v>OEM Related Issues</v>
      </c>
      <c r="AK582" s="362" t="s">
        <v>39</v>
      </c>
      <c r="AL582" s="362"/>
      <c r="AM582" s="362"/>
      <c r="AN582" s="362"/>
      <c r="AO582" s="362"/>
      <c r="AP582" s="361" t="s">
        <v>1158</v>
      </c>
      <c r="AR582">
        <v>1</v>
      </c>
    </row>
    <row r="583" spans="2:44" ht="15" hidden="1" customHeight="1" x14ac:dyDescent="0.35">
      <c r="B583" s="362">
        <v>581</v>
      </c>
      <c r="C583" s="362" t="s">
        <v>1828</v>
      </c>
      <c r="D583" s="362" t="s">
        <v>2</v>
      </c>
      <c r="E583" s="368">
        <v>45457</v>
      </c>
      <c r="F583" s="368"/>
      <c r="G583" s="368"/>
      <c r="H583" s="368"/>
      <c r="I583" s="362" t="s">
        <v>79</v>
      </c>
      <c r="J583" s="362" t="s">
        <v>90</v>
      </c>
      <c r="K583" s="361" t="s">
        <v>1829</v>
      </c>
      <c r="L583" s="362"/>
      <c r="M583" s="362" t="s">
        <v>186</v>
      </c>
      <c r="N583" s="362" t="s">
        <v>9</v>
      </c>
      <c r="O583" s="362"/>
      <c r="P583" s="362" t="s">
        <v>90</v>
      </c>
      <c r="Q583" s="362" t="s">
        <v>90</v>
      </c>
      <c r="R583" s="362" t="s">
        <v>8</v>
      </c>
      <c r="S583" s="361" t="s">
        <v>1539</v>
      </c>
      <c r="T583" s="362"/>
      <c r="U583" s="362"/>
      <c r="V583" s="362" t="s">
        <v>1540</v>
      </c>
      <c r="W583" s="362"/>
      <c r="X583" s="362"/>
      <c r="Y583" s="375" t="s">
        <v>45</v>
      </c>
      <c r="Z583" s="362" t="s">
        <v>90</v>
      </c>
      <c r="AA583" s="366" t="s">
        <v>90</v>
      </c>
      <c r="AB583" s="362" t="s">
        <v>90</v>
      </c>
      <c r="AC583" s="362"/>
      <c r="AD583" s="362"/>
      <c r="AE583" s="362"/>
      <c r="AF583" s="362"/>
      <c r="AG583" s="362"/>
      <c r="AH583" s="362"/>
      <c r="AI583" s="362" t="str">
        <f t="shared" si="9"/>
        <v>MOMOEM Related</v>
      </c>
      <c r="AJ583" s="362" t="str">
        <f>VLOOKUP(AI583,Table1[[#All],[CONCAT]:[Tfiber]],2,FALSE)</f>
        <v>OEM Related Issues</v>
      </c>
      <c r="AK583" s="362" t="s">
        <v>39</v>
      </c>
      <c r="AL583" s="362"/>
      <c r="AM583" s="362"/>
      <c r="AN583" s="362"/>
      <c r="AO583" s="368">
        <v>45923</v>
      </c>
      <c r="AP583" s="361" t="s">
        <v>680</v>
      </c>
      <c r="AR583">
        <v>1</v>
      </c>
    </row>
    <row r="584" spans="2:44" ht="15" hidden="1" customHeight="1" x14ac:dyDescent="0.35">
      <c r="B584" s="362">
        <v>582</v>
      </c>
      <c r="C584" s="362" t="s">
        <v>1830</v>
      </c>
      <c r="D584" s="362" t="s">
        <v>2</v>
      </c>
      <c r="E584" s="368">
        <v>45457</v>
      </c>
      <c r="F584" s="368"/>
      <c r="G584" s="368"/>
      <c r="H584" s="368"/>
      <c r="I584" s="362" t="s">
        <v>79</v>
      </c>
      <c r="J584" s="362" t="s">
        <v>90</v>
      </c>
      <c r="K584" s="361" t="s">
        <v>1831</v>
      </c>
      <c r="L584" s="362"/>
      <c r="M584" s="362" t="s">
        <v>186</v>
      </c>
      <c r="N584" s="362" t="s">
        <v>9</v>
      </c>
      <c r="O584" s="362"/>
      <c r="P584" s="362" t="s">
        <v>90</v>
      </c>
      <c r="Q584" s="362" t="s">
        <v>90</v>
      </c>
      <c r="R584" s="362" t="s">
        <v>1742</v>
      </c>
      <c r="S584" s="361" t="s">
        <v>1743</v>
      </c>
      <c r="T584" s="362" t="s">
        <v>113</v>
      </c>
      <c r="U584" s="362" t="s">
        <v>1540</v>
      </c>
      <c r="V584" s="362" t="s">
        <v>1540</v>
      </c>
      <c r="W584" s="362"/>
      <c r="X584" s="362"/>
      <c r="Y584" s="375" t="s">
        <v>45</v>
      </c>
      <c r="Z584" s="362" t="s">
        <v>90</v>
      </c>
      <c r="AA584" s="366" t="s">
        <v>90</v>
      </c>
      <c r="AB584" s="362" t="s">
        <v>90</v>
      </c>
      <c r="AC584" s="362"/>
      <c r="AD584" s="362"/>
      <c r="AE584" s="362"/>
      <c r="AF584" s="362"/>
      <c r="AG584" s="362"/>
      <c r="AH584" s="362"/>
      <c r="AI584" s="362" t="str">
        <f t="shared" si="9"/>
        <v>MOMOEM Related</v>
      </c>
      <c r="AJ584" s="362" t="str">
        <f>VLOOKUP(AI584,Table1[[#All],[CONCAT]:[Tfiber]],2,FALSE)</f>
        <v>OEM Related Issues</v>
      </c>
      <c r="AK584" s="362" t="s">
        <v>39</v>
      </c>
      <c r="AL584" s="362"/>
      <c r="AM584" s="362"/>
      <c r="AN584" s="362"/>
      <c r="AO584" s="362"/>
      <c r="AP584" s="361" t="s">
        <v>1158</v>
      </c>
      <c r="AR584">
        <v>1</v>
      </c>
    </row>
    <row r="585" spans="2:44" ht="15" hidden="1" customHeight="1" x14ac:dyDescent="0.35">
      <c r="B585" s="362">
        <v>583</v>
      </c>
      <c r="C585" s="362" t="s">
        <v>1832</v>
      </c>
      <c r="D585" s="362" t="s">
        <v>2</v>
      </c>
      <c r="E585" s="368">
        <v>45457</v>
      </c>
      <c r="F585" s="368"/>
      <c r="G585" s="368"/>
      <c r="H585" s="368"/>
      <c r="I585" s="362" t="s">
        <v>79</v>
      </c>
      <c r="J585" s="362" t="s">
        <v>90</v>
      </c>
      <c r="K585" s="361" t="s">
        <v>1833</v>
      </c>
      <c r="L585" s="362"/>
      <c r="M585" s="362" t="s">
        <v>186</v>
      </c>
      <c r="N585" s="362" t="s">
        <v>9</v>
      </c>
      <c r="O585" s="362"/>
      <c r="P585" s="362" t="s">
        <v>90</v>
      </c>
      <c r="Q585" s="362" t="s">
        <v>90</v>
      </c>
      <c r="R585" s="362" t="s">
        <v>46</v>
      </c>
      <c r="S585" s="361" t="s">
        <v>90</v>
      </c>
      <c r="T585" s="362" t="s">
        <v>113</v>
      </c>
      <c r="U585" s="362" t="s">
        <v>1540</v>
      </c>
      <c r="V585" s="362" t="s">
        <v>1540</v>
      </c>
      <c r="W585" s="362"/>
      <c r="X585" s="362" t="s">
        <v>9</v>
      </c>
      <c r="Y585" s="362" t="s">
        <v>46</v>
      </c>
      <c r="Z585" s="362" t="s">
        <v>90</v>
      </c>
      <c r="AA585" s="366" t="s">
        <v>90</v>
      </c>
      <c r="AB585" s="362" t="s">
        <v>90</v>
      </c>
      <c r="AC585" s="362"/>
      <c r="AD585" s="362"/>
      <c r="AE585" s="362"/>
      <c r="AF585" s="362"/>
      <c r="AG585" s="362"/>
      <c r="AH585" s="362"/>
      <c r="AI585" s="362" t="str">
        <f t="shared" si="9"/>
        <v>MOMOEM Related</v>
      </c>
      <c r="AJ585" s="362" t="str">
        <f>VLOOKUP(AI585,Table1[[#All],[CONCAT]:[Tfiber]],2,FALSE)</f>
        <v>OEM Related Issues</v>
      </c>
      <c r="AK585" s="362" t="s">
        <v>40</v>
      </c>
      <c r="AL585" s="362"/>
      <c r="AM585" s="362"/>
      <c r="AN585" s="362"/>
      <c r="AO585" s="362"/>
      <c r="AP585" s="361"/>
      <c r="AR585">
        <v>1</v>
      </c>
    </row>
    <row r="586" spans="2:44" ht="15" hidden="1" customHeight="1" x14ac:dyDescent="0.35">
      <c r="B586" s="362">
        <v>584</v>
      </c>
      <c r="C586" s="362" t="s">
        <v>1834</v>
      </c>
      <c r="D586" s="362" t="s">
        <v>2</v>
      </c>
      <c r="E586" s="368">
        <v>45019</v>
      </c>
      <c r="F586" s="368"/>
      <c r="G586" s="368"/>
      <c r="H586" s="368"/>
      <c r="I586" s="362" t="s">
        <v>62</v>
      </c>
      <c r="J586" s="362" t="s">
        <v>1835</v>
      </c>
      <c r="K586" s="361" t="s">
        <v>1836</v>
      </c>
      <c r="L586" s="362"/>
      <c r="M586" s="362" t="s">
        <v>186</v>
      </c>
      <c r="N586" s="362" t="s">
        <v>9</v>
      </c>
      <c r="O586" s="362"/>
      <c r="P586" s="362" t="s">
        <v>1398</v>
      </c>
      <c r="Q586" s="362" t="s">
        <v>90</v>
      </c>
      <c r="R586" s="362"/>
      <c r="S586" s="361" t="s">
        <v>90</v>
      </c>
      <c r="T586" s="362"/>
      <c r="U586" s="362"/>
      <c r="V586" s="362" t="s">
        <v>824</v>
      </c>
      <c r="W586" s="362"/>
      <c r="X586" s="362" t="s">
        <v>9</v>
      </c>
      <c r="Y586" s="362" t="s">
        <v>9</v>
      </c>
      <c r="Z586" s="362" t="s">
        <v>90</v>
      </c>
      <c r="AA586" s="366" t="s">
        <v>90</v>
      </c>
      <c r="AB586" s="362" t="s">
        <v>90</v>
      </c>
      <c r="AC586" s="362"/>
      <c r="AD586" s="362"/>
      <c r="AE586" s="362"/>
      <c r="AF586" s="362"/>
      <c r="AG586" s="362"/>
      <c r="AH586" s="362"/>
      <c r="AI586" s="362" t="str">
        <f t="shared" si="9"/>
        <v>MOMNSO</v>
      </c>
      <c r="AJ586" s="362" t="str">
        <f>VLOOKUP(AI586,Table1[[#All],[CONCAT]:[Tfiber]],2,FALSE)</f>
        <v>Applications/Tools</v>
      </c>
      <c r="AK586" s="362" t="s">
        <v>40</v>
      </c>
      <c r="AL586" s="362"/>
      <c r="AM586" s="362"/>
      <c r="AN586" s="362"/>
      <c r="AO586" s="362"/>
      <c r="AP586" s="361" t="e">
        <v>#N/A</v>
      </c>
      <c r="AR586">
        <v>1</v>
      </c>
    </row>
    <row r="587" spans="2:44" ht="15" hidden="1" customHeight="1" x14ac:dyDescent="0.35">
      <c r="B587" s="362">
        <v>585</v>
      </c>
      <c r="C587" s="362" t="s">
        <v>1837</v>
      </c>
      <c r="D587" s="362" t="s">
        <v>2</v>
      </c>
      <c r="E587" s="368">
        <v>45139</v>
      </c>
      <c r="F587" s="368"/>
      <c r="G587" s="368"/>
      <c r="H587" s="368"/>
      <c r="I587" s="362" t="s">
        <v>77</v>
      </c>
      <c r="J587" s="425" t="s">
        <v>1546</v>
      </c>
      <c r="K587" s="361" t="s">
        <v>1838</v>
      </c>
      <c r="L587" s="362"/>
      <c r="M587" s="362" t="s">
        <v>1689</v>
      </c>
      <c r="N587" s="362" t="s">
        <v>9</v>
      </c>
      <c r="O587" s="362"/>
      <c r="P587" s="362" t="s">
        <v>90</v>
      </c>
      <c r="Q587" s="362" t="s">
        <v>90</v>
      </c>
      <c r="R587" s="362" t="s">
        <v>46</v>
      </c>
      <c r="S587" s="361" t="s">
        <v>90</v>
      </c>
      <c r="T587" s="362"/>
      <c r="U587" s="362"/>
      <c r="V587" s="362" t="s">
        <v>133</v>
      </c>
      <c r="W587" s="362"/>
      <c r="X587" s="362" t="s">
        <v>9</v>
      </c>
      <c r="Y587" s="362" t="s">
        <v>46</v>
      </c>
      <c r="Z587" s="362" t="s">
        <v>90</v>
      </c>
      <c r="AA587" s="366" t="s">
        <v>90</v>
      </c>
      <c r="AB587" s="362" t="s">
        <v>90</v>
      </c>
      <c r="AC587" s="362"/>
      <c r="AD587" s="362"/>
      <c r="AE587" s="362"/>
      <c r="AF587" s="362"/>
      <c r="AG587" s="362"/>
      <c r="AH587" s="362"/>
      <c r="AI587" s="362" t="str">
        <f t="shared" si="9"/>
        <v>MOMHelpdesk</v>
      </c>
      <c r="AJ587" s="362" t="str">
        <f>VLOOKUP(AI587,Table1[[#All],[CONCAT]:[Tfiber]],2,FALSE)</f>
        <v>Helpdesk (Contact Center)</v>
      </c>
      <c r="AK587" s="362" t="s">
        <v>40</v>
      </c>
      <c r="AL587" s="362"/>
      <c r="AM587" s="362"/>
      <c r="AN587" s="362"/>
      <c r="AO587" s="362"/>
      <c r="AP587" s="361"/>
      <c r="AR587">
        <v>1</v>
      </c>
    </row>
    <row r="588" spans="2:44" ht="15" hidden="1" customHeight="1" x14ac:dyDescent="0.35">
      <c r="B588" s="362">
        <v>586</v>
      </c>
      <c r="C588" s="362" t="s">
        <v>1839</v>
      </c>
      <c r="D588" s="362" t="s">
        <v>2</v>
      </c>
      <c r="E588" s="368">
        <v>45457</v>
      </c>
      <c r="F588" s="368"/>
      <c r="G588" s="368"/>
      <c r="H588" s="368"/>
      <c r="I588" s="362" t="s">
        <v>79</v>
      </c>
      <c r="J588" s="362" t="s">
        <v>90</v>
      </c>
      <c r="K588" s="361" t="s">
        <v>1840</v>
      </c>
      <c r="L588" s="362"/>
      <c r="M588" s="362" t="s">
        <v>186</v>
      </c>
      <c r="N588" s="362" t="s">
        <v>9</v>
      </c>
      <c r="O588" s="362"/>
      <c r="P588" s="362" t="s">
        <v>90</v>
      </c>
      <c r="Q588" s="362" t="s">
        <v>90</v>
      </c>
      <c r="R588" s="362" t="s">
        <v>8</v>
      </c>
      <c r="S588" s="361" t="s">
        <v>1539</v>
      </c>
      <c r="T588" s="362"/>
      <c r="U588" s="362"/>
      <c r="V588" s="362" t="s">
        <v>1540</v>
      </c>
      <c r="W588" s="362"/>
      <c r="X588" s="362"/>
      <c r="Y588" s="375" t="s">
        <v>45</v>
      </c>
      <c r="Z588" s="362" t="s">
        <v>90</v>
      </c>
      <c r="AA588" s="366" t="s">
        <v>90</v>
      </c>
      <c r="AB588" s="362" t="s">
        <v>90</v>
      </c>
      <c r="AC588" s="362"/>
      <c r="AD588" s="362"/>
      <c r="AE588" s="362"/>
      <c r="AF588" s="362"/>
      <c r="AG588" s="362"/>
      <c r="AH588" s="362"/>
      <c r="AI588" s="362" t="str">
        <f t="shared" si="9"/>
        <v>MOMOEM Related</v>
      </c>
      <c r="AJ588" s="362" t="str">
        <f>VLOOKUP(AI588,Table1[[#All],[CONCAT]:[Tfiber]],2,FALSE)</f>
        <v>OEM Related Issues</v>
      </c>
      <c r="AK588" s="362" t="s">
        <v>39</v>
      </c>
      <c r="AL588" s="362"/>
      <c r="AM588" s="362"/>
      <c r="AN588" s="362"/>
      <c r="AO588" s="368">
        <v>45923</v>
      </c>
      <c r="AP588" s="361" t="s">
        <v>680</v>
      </c>
      <c r="AR588">
        <v>1</v>
      </c>
    </row>
    <row r="589" spans="2:44" ht="15" hidden="1" customHeight="1" x14ac:dyDescent="0.35">
      <c r="B589" s="362">
        <v>587</v>
      </c>
      <c r="C589" s="362" t="s">
        <v>1841</v>
      </c>
      <c r="D589" s="362" t="s">
        <v>2</v>
      </c>
      <c r="E589" s="368">
        <v>45457</v>
      </c>
      <c r="F589" s="368"/>
      <c r="G589" s="368"/>
      <c r="H589" s="368"/>
      <c r="I589" s="362" t="s">
        <v>79</v>
      </c>
      <c r="J589" s="362" t="s">
        <v>90</v>
      </c>
      <c r="K589" s="361" t="s">
        <v>1842</v>
      </c>
      <c r="L589" s="362"/>
      <c r="M589" s="362" t="s">
        <v>186</v>
      </c>
      <c r="N589" s="362" t="s">
        <v>9</v>
      </c>
      <c r="O589" s="362"/>
      <c r="P589" s="362" t="s">
        <v>90</v>
      </c>
      <c r="Q589" s="362" t="s">
        <v>90</v>
      </c>
      <c r="R589" s="362" t="s">
        <v>8</v>
      </c>
      <c r="S589" s="361" t="s">
        <v>1539</v>
      </c>
      <c r="T589" s="362"/>
      <c r="U589" s="362"/>
      <c r="V589" s="362" t="s">
        <v>1540</v>
      </c>
      <c r="W589" s="362"/>
      <c r="X589" s="362"/>
      <c r="Y589" s="375" t="s">
        <v>45</v>
      </c>
      <c r="Z589" s="362" t="s">
        <v>90</v>
      </c>
      <c r="AA589" s="366" t="s">
        <v>90</v>
      </c>
      <c r="AB589" s="362" t="s">
        <v>90</v>
      </c>
      <c r="AC589" s="362"/>
      <c r="AD589" s="362"/>
      <c r="AE589" s="362"/>
      <c r="AF589" s="362"/>
      <c r="AG589" s="362"/>
      <c r="AH589" s="362"/>
      <c r="AI589" s="362" t="str">
        <f t="shared" si="9"/>
        <v>MOMOEM Related</v>
      </c>
      <c r="AJ589" s="362" t="str">
        <f>VLOOKUP(AI589,Table1[[#All],[CONCAT]:[Tfiber]],2,FALSE)</f>
        <v>OEM Related Issues</v>
      </c>
      <c r="AK589" s="362" t="s">
        <v>39</v>
      </c>
      <c r="AL589" s="362"/>
      <c r="AM589" s="362"/>
      <c r="AN589" s="362"/>
      <c r="AO589" s="368">
        <v>45923</v>
      </c>
      <c r="AP589" s="361" t="s">
        <v>680</v>
      </c>
      <c r="AR589">
        <v>1</v>
      </c>
    </row>
    <row r="590" spans="2:44" ht="15" hidden="1" customHeight="1" x14ac:dyDescent="0.35">
      <c r="B590" s="362">
        <v>588</v>
      </c>
      <c r="C590" s="362" t="s">
        <v>1843</v>
      </c>
      <c r="D590" s="362" t="s">
        <v>2</v>
      </c>
      <c r="E590" s="368">
        <v>45457</v>
      </c>
      <c r="F590" s="368"/>
      <c r="G590" s="368"/>
      <c r="H590" s="368"/>
      <c r="I590" s="362" t="s">
        <v>79</v>
      </c>
      <c r="J590" s="362" t="s">
        <v>90</v>
      </c>
      <c r="K590" s="361" t="s">
        <v>1844</v>
      </c>
      <c r="L590" s="362"/>
      <c r="M590" s="362" t="s">
        <v>186</v>
      </c>
      <c r="N590" s="362" t="s">
        <v>9</v>
      </c>
      <c r="O590" s="362"/>
      <c r="P590" s="362" t="s">
        <v>90</v>
      </c>
      <c r="Q590" s="362" t="s">
        <v>90</v>
      </c>
      <c r="R590" s="362" t="s">
        <v>46</v>
      </c>
      <c r="S590" s="361" t="s">
        <v>90</v>
      </c>
      <c r="T590" s="362" t="s">
        <v>113</v>
      </c>
      <c r="U590" s="362" t="s">
        <v>1540</v>
      </c>
      <c r="V590" s="362" t="s">
        <v>1540</v>
      </c>
      <c r="W590" s="362"/>
      <c r="X590" s="362" t="s">
        <v>9</v>
      </c>
      <c r="Y590" s="362" t="s">
        <v>46</v>
      </c>
      <c r="Z590" s="362" t="s">
        <v>90</v>
      </c>
      <c r="AA590" s="366" t="s">
        <v>90</v>
      </c>
      <c r="AB590" s="362" t="s">
        <v>90</v>
      </c>
      <c r="AC590" s="362"/>
      <c r="AD590" s="362"/>
      <c r="AE590" s="362"/>
      <c r="AF590" s="362"/>
      <c r="AG590" s="362"/>
      <c r="AH590" s="362"/>
      <c r="AI590" s="362" t="str">
        <f t="shared" si="9"/>
        <v>MOMOEM Related</v>
      </c>
      <c r="AJ590" s="362" t="str">
        <f>VLOOKUP(AI590,Table1[[#All],[CONCAT]:[Tfiber]],2,FALSE)</f>
        <v>OEM Related Issues</v>
      </c>
      <c r="AK590" s="362" t="s">
        <v>40</v>
      </c>
      <c r="AL590" s="362"/>
      <c r="AM590" s="362"/>
      <c r="AN590" s="362"/>
      <c r="AO590" s="362"/>
      <c r="AP590" s="361"/>
      <c r="AR590">
        <v>1</v>
      </c>
    </row>
    <row r="591" spans="2:44" ht="15" hidden="1" customHeight="1" x14ac:dyDescent="0.35">
      <c r="B591" s="362">
        <v>589</v>
      </c>
      <c r="C591" s="362" t="s">
        <v>1845</v>
      </c>
      <c r="D591" s="362" t="s">
        <v>2</v>
      </c>
      <c r="E591" s="368">
        <v>45457</v>
      </c>
      <c r="F591" s="368"/>
      <c r="G591" s="368"/>
      <c r="H591" s="368"/>
      <c r="I591" s="362" t="s">
        <v>79</v>
      </c>
      <c r="J591" s="362" t="s">
        <v>90</v>
      </c>
      <c r="K591" s="361" t="s">
        <v>1846</v>
      </c>
      <c r="L591" s="362"/>
      <c r="M591" s="362" t="s">
        <v>186</v>
      </c>
      <c r="N591" s="362" t="s">
        <v>9</v>
      </c>
      <c r="O591" s="362"/>
      <c r="P591" s="362" t="s">
        <v>90</v>
      </c>
      <c r="Q591" s="362" t="s">
        <v>90</v>
      </c>
      <c r="R591" s="362" t="s">
        <v>46</v>
      </c>
      <c r="S591" s="361" t="s">
        <v>90</v>
      </c>
      <c r="T591" s="362" t="s">
        <v>113</v>
      </c>
      <c r="U591" s="362" t="s">
        <v>1540</v>
      </c>
      <c r="V591" s="362" t="s">
        <v>1540</v>
      </c>
      <c r="W591" s="362"/>
      <c r="X591" s="362" t="s">
        <v>9</v>
      </c>
      <c r="Y591" s="362" t="s">
        <v>46</v>
      </c>
      <c r="Z591" s="362" t="s">
        <v>90</v>
      </c>
      <c r="AA591" s="366" t="s">
        <v>90</v>
      </c>
      <c r="AB591" s="362" t="s">
        <v>90</v>
      </c>
      <c r="AC591" s="362"/>
      <c r="AD591" s="362"/>
      <c r="AE591" s="362"/>
      <c r="AF591" s="362"/>
      <c r="AG591" s="362"/>
      <c r="AH591" s="362"/>
      <c r="AI591" s="362" t="str">
        <f t="shared" si="9"/>
        <v>MOMOEM Related</v>
      </c>
      <c r="AJ591" s="362" t="str">
        <f>VLOOKUP(AI591,Table1[[#All],[CONCAT]:[Tfiber]],2,FALSE)</f>
        <v>OEM Related Issues</v>
      </c>
      <c r="AK591" s="362" t="s">
        <v>40</v>
      </c>
      <c r="AL591" s="362"/>
      <c r="AM591" s="362"/>
      <c r="AN591" s="362"/>
      <c r="AO591" s="362"/>
      <c r="AP591" s="361"/>
      <c r="AR591">
        <v>1</v>
      </c>
    </row>
    <row r="592" spans="2:44" ht="15" hidden="1" customHeight="1" x14ac:dyDescent="0.35">
      <c r="B592" s="362">
        <v>590</v>
      </c>
      <c r="C592" s="362" t="s">
        <v>1847</v>
      </c>
      <c r="D592" s="362" t="s">
        <v>2</v>
      </c>
      <c r="E592" s="368">
        <v>45457</v>
      </c>
      <c r="F592" s="368"/>
      <c r="G592" s="368"/>
      <c r="H592" s="368"/>
      <c r="I592" s="362" t="s">
        <v>79</v>
      </c>
      <c r="J592" s="362" t="s">
        <v>90</v>
      </c>
      <c r="K592" s="361" t="s">
        <v>1848</v>
      </c>
      <c r="L592" s="362"/>
      <c r="M592" s="362" t="s">
        <v>186</v>
      </c>
      <c r="N592" s="362" t="s">
        <v>9</v>
      </c>
      <c r="O592" s="362"/>
      <c r="P592" s="362" t="s">
        <v>90</v>
      </c>
      <c r="Q592" s="362" t="s">
        <v>90</v>
      </c>
      <c r="R592" s="362" t="s">
        <v>46</v>
      </c>
      <c r="S592" s="361" t="s">
        <v>90</v>
      </c>
      <c r="T592" s="362" t="s">
        <v>113</v>
      </c>
      <c r="U592" s="362" t="s">
        <v>1540</v>
      </c>
      <c r="V592" s="362" t="s">
        <v>1540</v>
      </c>
      <c r="W592" s="362"/>
      <c r="X592" s="362" t="s">
        <v>9</v>
      </c>
      <c r="Y592" s="362" t="s">
        <v>46</v>
      </c>
      <c r="Z592" s="362" t="s">
        <v>90</v>
      </c>
      <c r="AA592" s="366" t="s">
        <v>90</v>
      </c>
      <c r="AB592" s="362" t="s">
        <v>90</v>
      </c>
      <c r="AC592" s="362"/>
      <c r="AD592" s="362"/>
      <c r="AE592" s="362"/>
      <c r="AF592" s="362"/>
      <c r="AG592" s="362"/>
      <c r="AH592" s="362"/>
      <c r="AI592" s="362" t="str">
        <f t="shared" si="9"/>
        <v>MOMOEM Related</v>
      </c>
      <c r="AJ592" s="362" t="str">
        <f>VLOOKUP(AI592,Table1[[#All],[CONCAT]:[Tfiber]],2,FALSE)</f>
        <v>OEM Related Issues</v>
      </c>
      <c r="AK592" s="362" t="s">
        <v>40</v>
      </c>
      <c r="AL592" s="362"/>
      <c r="AM592" s="362"/>
      <c r="AN592" s="362"/>
      <c r="AO592" s="362"/>
      <c r="AP592" s="361"/>
      <c r="AR592">
        <v>1</v>
      </c>
    </row>
    <row r="593" spans="2:44" ht="15" hidden="1" customHeight="1" x14ac:dyDescent="0.35">
      <c r="B593" s="362">
        <v>591</v>
      </c>
      <c r="C593" s="362" t="s">
        <v>1849</v>
      </c>
      <c r="D593" s="362" t="s">
        <v>2</v>
      </c>
      <c r="E593" s="368">
        <v>45457</v>
      </c>
      <c r="F593" s="368"/>
      <c r="G593" s="368"/>
      <c r="H593" s="368"/>
      <c r="I593" s="362" t="s">
        <v>79</v>
      </c>
      <c r="J593" s="362" t="s">
        <v>90</v>
      </c>
      <c r="K593" s="361" t="s">
        <v>1850</v>
      </c>
      <c r="L593" s="362"/>
      <c r="M593" s="362" t="s">
        <v>186</v>
      </c>
      <c r="N593" s="362" t="s">
        <v>9</v>
      </c>
      <c r="O593" s="362"/>
      <c r="P593" s="362" t="s">
        <v>90</v>
      </c>
      <c r="Q593" s="362" t="s">
        <v>90</v>
      </c>
      <c r="R593" s="362" t="s">
        <v>1742</v>
      </c>
      <c r="S593" s="361" t="s">
        <v>1743</v>
      </c>
      <c r="T593" s="362" t="s">
        <v>113</v>
      </c>
      <c r="U593" s="362" t="s">
        <v>1540</v>
      </c>
      <c r="V593" s="362" t="s">
        <v>1540</v>
      </c>
      <c r="W593" s="362"/>
      <c r="X593" s="362"/>
      <c r="Y593" s="375" t="s">
        <v>45</v>
      </c>
      <c r="Z593" s="362" t="s">
        <v>90</v>
      </c>
      <c r="AA593" s="366" t="s">
        <v>90</v>
      </c>
      <c r="AB593" s="362" t="s">
        <v>90</v>
      </c>
      <c r="AC593" s="362"/>
      <c r="AD593" s="362"/>
      <c r="AE593" s="362"/>
      <c r="AF593" s="362"/>
      <c r="AG593" s="362"/>
      <c r="AH593" s="362"/>
      <c r="AI593" s="362" t="str">
        <f t="shared" si="9"/>
        <v>MOMOEM Related</v>
      </c>
      <c r="AJ593" s="362" t="str">
        <f>VLOOKUP(AI593,Table1[[#All],[CONCAT]:[Tfiber]],2,FALSE)</f>
        <v>OEM Related Issues</v>
      </c>
      <c r="AK593" s="362" t="s">
        <v>39</v>
      </c>
      <c r="AL593" s="362"/>
      <c r="AM593" s="362"/>
      <c r="AN593" s="362"/>
      <c r="AO593" s="362"/>
      <c r="AP593" s="361" t="s">
        <v>1158</v>
      </c>
      <c r="AR593">
        <v>1</v>
      </c>
    </row>
    <row r="594" spans="2:44" ht="15" hidden="1" customHeight="1" x14ac:dyDescent="0.35">
      <c r="B594" s="362">
        <v>592</v>
      </c>
      <c r="C594" s="362" t="s">
        <v>1851</v>
      </c>
      <c r="D594" s="362" t="s">
        <v>2</v>
      </c>
      <c r="E594" s="368">
        <v>45457</v>
      </c>
      <c r="F594" s="368"/>
      <c r="G594" s="368"/>
      <c r="H594" s="368"/>
      <c r="I594" s="362" t="s">
        <v>79</v>
      </c>
      <c r="J594" s="362" t="s">
        <v>90</v>
      </c>
      <c r="K594" s="361" t="s">
        <v>1852</v>
      </c>
      <c r="L594" s="362"/>
      <c r="M594" s="362" t="s">
        <v>186</v>
      </c>
      <c r="N594" s="362" t="s">
        <v>9</v>
      </c>
      <c r="O594" s="362"/>
      <c r="P594" s="362" t="s">
        <v>90</v>
      </c>
      <c r="Q594" s="362" t="s">
        <v>90</v>
      </c>
      <c r="R594" s="362" t="s">
        <v>8</v>
      </c>
      <c r="S594" s="361" t="s">
        <v>1539</v>
      </c>
      <c r="T594" s="362"/>
      <c r="U594" s="362"/>
      <c r="V594" s="362" t="s">
        <v>1540</v>
      </c>
      <c r="W594" s="362"/>
      <c r="X594" s="362"/>
      <c r="Y594" s="375" t="s">
        <v>45</v>
      </c>
      <c r="Z594" s="362" t="s">
        <v>90</v>
      </c>
      <c r="AA594" s="366" t="s">
        <v>90</v>
      </c>
      <c r="AB594" s="362" t="s">
        <v>90</v>
      </c>
      <c r="AC594" s="362"/>
      <c r="AD594" s="362"/>
      <c r="AE594" s="362"/>
      <c r="AF594" s="362"/>
      <c r="AG594" s="362"/>
      <c r="AH594" s="362"/>
      <c r="AI594" s="362" t="str">
        <f t="shared" si="9"/>
        <v>MOMOEM Related</v>
      </c>
      <c r="AJ594" s="362" t="str">
        <f>VLOOKUP(AI594,Table1[[#All],[CONCAT]:[Tfiber]],2,FALSE)</f>
        <v>OEM Related Issues</v>
      </c>
      <c r="AK594" s="362" t="s">
        <v>39</v>
      </c>
      <c r="AL594" s="362"/>
      <c r="AM594" s="362"/>
      <c r="AN594" s="362"/>
      <c r="AO594" s="368">
        <v>45923</v>
      </c>
      <c r="AP594" s="361" t="s">
        <v>680</v>
      </c>
      <c r="AR594">
        <v>1</v>
      </c>
    </row>
    <row r="595" spans="2:44" ht="15" hidden="1" customHeight="1" x14ac:dyDescent="0.35">
      <c r="B595" s="362">
        <v>593</v>
      </c>
      <c r="C595" s="362" t="s">
        <v>1853</v>
      </c>
      <c r="D595" s="362" t="s">
        <v>2</v>
      </c>
      <c r="E595" s="368">
        <v>45457</v>
      </c>
      <c r="F595" s="368"/>
      <c r="G595" s="368"/>
      <c r="H595" s="368"/>
      <c r="I595" s="362" t="s">
        <v>79</v>
      </c>
      <c r="J595" s="362" t="s">
        <v>90</v>
      </c>
      <c r="K595" s="361" t="s">
        <v>1854</v>
      </c>
      <c r="L595" s="362"/>
      <c r="M595" s="362" t="s">
        <v>186</v>
      </c>
      <c r="N595" s="362" t="s">
        <v>9</v>
      </c>
      <c r="O595" s="362"/>
      <c r="P595" s="362" t="s">
        <v>90</v>
      </c>
      <c r="Q595" s="362" t="s">
        <v>90</v>
      </c>
      <c r="R595" s="362" t="s">
        <v>46</v>
      </c>
      <c r="S595" s="361" t="s">
        <v>90</v>
      </c>
      <c r="T595" s="362" t="s">
        <v>113</v>
      </c>
      <c r="U595" s="362" t="s">
        <v>1540</v>
      </c>
      <c r="V595" s="362" t="s">
        <v>1540</v>
      </c>
      <c r="W595" s="362"/>
      <c r="X595" s="362" t="s">
        <v>9</v>
      </c>
      <c r="Y595" s="362" t="s">
        <v>46</v>
      </c>
      <c r="Z595" s="362" t="s">
        <v>90</v>
      </c>
      <c r="AA595" s="366" t="s">
        <v>90</v>
      </c>
      <c r="AB595" s="362" t="s">
        <v>90</v>
      </c>
      <c r="AC595" s="362"/>
      <c r="AD595" s="362"/>
      <c r="AE595" s="362"/>
      <c r="AF595" s="362"/>
      <c r="AG595" s="362"/>
      <c r="AH595" s="362"/>
      <c r="AI595" s="362" t="str">
        <f t="shared" si="9"/>
        <v>MOMOEM Related</v>
      </c>
      <c r="AJ595" s="362" t="str">
        <f>VLOOKUP(AI595,Table1[[#All],[CONCAT]:[Tfiber]],2,FALSE)</f>
        <v>OEM Related Issues</v>
      </c>
      <c r="AK595" s="362" t="s">
        <v>40</v>
      </c>
      <c r="AL595" s="362"/>
      <c r="AM595" s="362"/>
      <c r="AN595" s="362"/>
      <c r="AO595" s="362"/>
      <c r="AP595" s="361"/>
      <c r="AR595">
        <v>1</v>
      </c>
    </row>
    <row r="596" spans="2:44" ht="15" hidden="1" customHeight="1" x14ac:dyDescent="0.35">
      <c r="B596" s="362">
        <v>594</v>
      </c>
      <c r="C596" s="362" t="s">
        <v>1855</v>
      </c>
      <c r="D596" s="362" t="s">
        <v>2</v>
      </c>
      <c r="E596" s="368">
        <v>45457</v>
      </c>
      <c r="F596" s="368"/>
      <c r="G596" s="368"/>
      <c r="H596" s="368"/>
      <c r="I596" s="362" t="s">
        <v>79</v>
      </c>
      <c r="J596" s="362" t="s">
        <v>90</v>
      </c>
      <c r="K596" s="361" t="s">
        <v>1856</v>
      </c>
      <c r="L596" s="362"/>
      <c r="M596" s="362" t="s">
        <v>186</v>
      </c>
      <c r="N596" s="362" t="s">
        <v>9</v>
      </c>
      <c r="O596" s="362"/>
      <c r="P596" s="362" t="s">
        <v>90</v>
      </c>
      <c r="Q596" s="362" t="s">
        <v>90</v>
      </c>
      <c r="R596" s="362" t="s">
        <v>46</v>
      </c>
      <c r="S596" s="361" t="s">
        <v>90</v>
      </c>
      <c r="T596" s="362" t="s">
        <v>113</v>
      </c>
      <c r="U596" s="362" t="s">
        <v>1540</v>
      </c>
      <c r="V596" s="362" t="s">
        <v>1540</v>
      </c>
      <c r="W596" s="362"/>
      <c r="X596" s="362" t="s">
        <v>9</v>
      </c>
      <c r="Y596" s="362" t="s">
        <v>46</v>
      </c>
      <c r="Z596" s="362" t="s">
        <v>90</v>
      </c>
      <c r="AA596" s="366" t="s">
        <v>90</v>
      </c>
      <c r="AB596" s="362" t="s">
        <v>90</v>
      </c>
      <c r="AC596" s="362"/>
      <c r="AD596" s="362"/>
      <c r="AE596" s="362"/>
      <c r="AF596" s="362"/>
      <c r="AG596" s="362"/>
      <c r="AH596" s="362"/>
      <c r="AI596" s="362" t="str">
        <f t="shared" si="9"/>
        <v>MOMOEM Related</v>
      </c>
      <c r="AJ596" s="362" t="str">
        <f>VLOOKUP(AI596,Table1[[#All],[CONCAT]:[Tfiber]],2,FALSE)</f>
        <v>OEM Related Issues</v>
      </c>
      <c r="AK596" s="362" t="s">
        <v>40</v>
      </c>
      <c r="AL596" s="362"/>
      <c r="AM596" s="362"/>
      <c r="AN596" s="362"/>
      <c r="AO596" s="362"/>
      <c r="AP596" s="361"/>
      <c r="AR596">
        <v>1</v>
      </c>
    </row>
    <row r="597" spans="2:44" ht="15" hidden="1" customHeight="1" x14ac:dyDescent="0.35">
      <c r="B597" s="362">
        <v>595</v>
      </c>
      <c r="C597" s="362" t="s">
        <v>1857</v>
      </c>
      <c r="D597" s="362" t="s">
        <v>2</v>
      </c>
      <c r="E597" s="368">
        <v>45457</v>
      </c>
      <c r="F597" s="368"/>
      <c r="G597" s="368"/>
      <c r="H597" s="368"/>
      <c r="I597" s="362" t="s">
        <v>79</v>
      </c>
      <c r="J597" s="362" t="s">
        <v>90</v>
      </c>
      <c r="K597" s="361" t="s">
        <v>1858</v>
      </c>
      <c r="L597" s="362"/>
      <c r="M597" s="362" t="s">
        <v>186</v>
      </c>
      <c r="N597" s="362" t="s">
        <v>9</v>
      </c>
      <c r="O597" s="362"/>
      <c r="P597" s="362" t="s">
        <v>90</v>
      </c>
      <c r="Q597" s="362" t="s">
        <v>90</v>
      </c>
      <c r="R597" s="362" t="s">
        <v>8</v>
      </c>
      <c r="S597" s="361" t="s">
        <v>1539</v>
      </c>
      <c r="T597" s="362"/>
      <c r="U597" s="362"/>
      <c r="V597" s="362" t="s">
        <v>1540</v>
      </c>
      <c r="W597" s="362"/>
      <c r="X597" s="362"/>
      <c r="Y597" s="375" t="s">
        <v>45</v>
      </c>
      <c r="Z597" s="362" t="s">
        <v>90</v>
      </c>
      <c r="AA597" s="366" t="s">
        <v>90</v>
      </c>
      <c r="AB597" s="362" t="s">
        <v>90</v>
      </c>
      <c r="AC597" s="362"/>
      <c r="AD597" s="362"/>
      <c r="AE597" s="362"/>
      <c r="AF597" s="362"/>
      <c r="AG597" s="362"/>
      <c r="AH597" s="362"/>
      <c r="AI597" s="362" t="str">
        <f t="shared" si="9"/>
        <v>MOMOEM Related</v>
      </c>
      <c r="AJ597" s="362" t="str">
        <f>VLOOKUP(AI597,Table1[[#All],[CONCAT]:[Tfiber]],2,FALSE)</f>
        <v>OEM Related Issues</v>
      </c>
      <c r="AK597" s="362" t="s">
        <v>39</v>
      </c>
      <c r="AL597" s="362"/>
      <c r="AM597" s="362"/>
      <c r="AN597" s="362"/>
      <c r="AO597" s="368">
        <v>45923</v>
      </c>
      <c r="AP597" s="361" t="s">
        <v>680</v>
      </c>
      <c r="AR597">
        <v>1</v>
      </c>
    </row>
    <row r="598" spans="2:44" ht="15" hidden="1" customHeight="1" x14ac:dyDescent="0.35">
      <c r="B598" s="362">
        <v>596</v>
      </c>
      <c r="C598" s="362" t="s">
        <v>1859</v>
      </c>
      <c r="D598" s="362" t="s">
        <v>2</v>
      </c>
      <c r="E598" s="368">
        <v>45139</v>
      </c>
      <c r="F598" s="368"/>
      <c r="G598" s="368"/>
      <c r="H598" s="368"/>
      <c r="I598" s="362" t="s">
        <v>77</v>
      </c>
      <c r="J598" s="362" t="s">
        <v>1546</v>
      </c>
      <c r="K598" s="361" t="s">
        <v>1860</v>
      </c>
      <c r="L598" s="362"/>
      <c r="M598" s="362" t="s">
        <v>1689</v>
      </c>
      <c r="N598" s="362" t="s">
        <v>1548</v>
      </c>
      <c r="O598" s="362"/>
      <c r="P598" s="362" t="s">
        <v>90</v>
      </c>
      <c r="Q598" s="362" t="s">
        <v>90</v>
      </c>
      <c r="R598" s="362" t="s">
        <v>8</v>
      </c>
      <c r="S598" s="361" t="s">
        <v>1678</v>
      </c>
      <c r="T598" s="362"/>
      <c r="U598" s="362"/>
      <c r="V598" s="362" t="s">
        <v>133</v>
      </c>
      <c r="W598" s="362"/>
      <c r="X598" s="362"/>
      <c r="Y598" s="362" t="s">
        <v>45</v>
      </c>
      <c r="Z598" s="362" t="s">
        <v>90</v>
      </c>
      <c r="AA598" s="366" t="s">
        <v>90</v>
      </c>
      <c r="AB598" s="362" t="s">
        <v>90</v>
      </c>
      <c r="AC598" s="362"/>
      <c r="AD598" s="362"/>
      <c r="AE598" s="362"/>
      <c r="AF598" s="362"/>
      <c r="AG598" s="362"/>
      <c r="AH598" s="362"/>
      <c r="AI598" s="362" t="str">
        <f t="shared" si="9"/>
        <v>MOMHelpdesk</v>
      </c>
      <c r="AJ598" s="362" t="str">
        <f>VLOOKUP(AI598,Table1[[#All],[CONCAT]:[Tfiber]],2,FALSE)</f>
        <v>Helpdesk (Contact Center)</v>
      </c>
      <c r="AK598" s="362" t="s">
        <v>39</v>
      </c>
      <c r="AL598" s="362"/>
      <c r="AM598" s="362"/>
      <c r="AN598" s="362"/>
      <c r="AO598" s="368">
        <v>45924</v>
      </c>
      <c r="AP598" s="361" t="s">
        <v>1679</v>
      </c>
      <c r="AR598">
        <v>1</v>
      </c>
    </row>
    <row r="599" spans="2:44" ht="15" hidden="1" customHeight="1" x14ac:dyDescent="0.35">
      <c r="B599" s="362">
        <v>597</v>
      </c>
      <c r="C599" s="362" t="s">
        <v>1861</v>
      </c>
      <c r="D599" s="362" t="s">
        <v>2</v>
      </c>
      <c r="E599" s="368">
        <v>45457</v>
      </c>
      <c r="F599" s="368"/>
      <c r="G599" s="368"/>
      <c r="H599" s="368"/>
      <c r="I599" s="362" t="s">
        <v>79</v>
      </c>
      <c r="J599" s="362" t="s">
        <v>90</v>
      </c>
      <c r="K599" s="361" t="s">
        <v>1862</v>
      </c>
      <c r="L599" s="362"/>
      <c r="M599" s="362" t="s">
        <v>186</v>
      </c>
      <c r="N599" s="362" t="s">
        <v>9</v>
      </c>
      <c r="O599" s="362"/>
      <c r="P599" s="362" t="s">
        <v>90</v>
      </c>
      <c r="Q599" s="362" t="s">
        <v>90</v>
      </c>
      <c r="R599" s="362" t="s">
        <v>46</v>
      </c>
      <c r="S599" s="361" t="s">
        <v>90</v>
      </c>
      <c r="T599" s="362" t="s">
        <v>113</v>
      </c>
      <c r="U599" s="362" t="s">
        <v>1540</v>
      </c>
      <c r="V599" s="362" t="s">
        <v>1540</v>
      </c>
      <c r="W599" s="362"/>
      <c r="X599" s="362" t="s">
        <v>9</v>
      </c>
      <c r="Y599" s="362" t="s">
        <v>46</v>
      </c>
      <c r="Z599" s="362" t="s">
        <v>90</v>
      </c>
      <c r="AA599" s="366" t="s">
        <v>90</v>
      </c>
      <c r="AB599" s="362" t="s">
        <v>90</v>
      </c>
      <c r="AC599" s="362"/>
      <c r="AD599" s="362"/>
      <c r="AE599" s="362"/>
      <c r="AF599" s="362"/>
      <c r="AG599" s="362"/>
      <c r="AH599" s="362"/>
      <c r="AI599" s="362" t="str">
        <f t="shared" si="9"/>
        <v>MOMOEM Related</v>
      </c>
      <c r="AJ599" s="362" t="str">
        <f>VLOOKUP(AI599,Table1[[#All],[CONCAT]:[Tfiber]],2,FALSE)</f>
        <v>OEM Related Issues</v>
      </c>
      <c r="AK599" s="362" t="s">
        <v>40</v>
      </c>
      <c r="AL599" s="362"/>
      <c r="AM599" s="362"/>
      <c r="AN599" s="362"/>
      <c r="AO599" s="362"/>
      <c r="AP599" s="361"/>
      <c r="AR599">
        <v>1</v>
      </c>
    </row>
    <row r="600" spans="2:44" ht="15" hidden="1" customHeight="1" x14ac:dyDescent="0.35">
      <c r="B600" s="362">
        <v>598</v>
      </c>
      <c r="C600" s="362" t="s">
        <v>1863</v>
      </c>
      <c r="D600" s="362" t="s">
        <v>2</v>
      </c>
      <c r="E600" s="368">
        <v>45457</v>
      </c>
      <c r="F600" s="368"/>
      <c r="G600" s="368"/>
      <c r="H600" s="368"/>
      <c r="I600" s="362" t="s">
        <v>79</v>
      </c>
      <c r="J600" s="362" t="s">
        <v>90</v>
      </c>
      <c r="K600" s="361" t="s">
        <v>1864</v>
      </c>
      <c r="L600" s="362"/>
      <c r="M600" s="362" t="s">
        <v>186</v>
      </c>
      <c r="N600" s="362" t="s">
        <v>9</v>
      </c>
      <c r="O600" s="362"/>
      <c r="P600" s="362" t="s">
        <v>90</v>
      </c>
      <c r="Q600" s="362" t="s">
        <v>90</v>
      </c>
      <c r="R600" s="362" t="s">
        <v>1742</v>
      </c>
      <c r="S600" s="361" t="s">
        <v>1743</v>
      </c>
      <c r="T600" s="362" t="s">
        <v>113</v>
      </c>
      <c r="U600" s="362" t="s">
        <v>1540</v>
      </c>
      <c r="V600" s="362" t="s">
        <v>1540</v>
      </c>
      <c r="W600" s="362"/>
      <c r="X600" s="362"/>
      <c r="Y600" s="375" t="s">
        <v>45</v>
      </c>
      <c r="Z600" s="362" t="s">
        <v>90</v>
      </c>
      <c r="AA600" s="366" t="s">
        <v>90</v>
      </c>
      <c r="AB600" s="362" t="s">
        <v>90</v>
      </c>
      <c r="AC600" s="362"/>
      <c r="AD600" s="362"/>
      <c r="AE600" s="362"/>
      <c r="AF600" s="362"/>
      <c r="AG600" s="362"/>
      <c r="AH600" s="362"/>
      <c r="AI600" s="362" t="str">
        <f t="shared" si="9"/>
        <v>MOMOEM Related</v>
      </c>
      <c r="AJ600" s="362" t="str">
        <f>VLOOKUP(AI600,Table1[[#All],[CONCAT]:[Tfiber]],2,FALSE)</f>
        <v>OEM Related Issues</v>
      </c>
      <c r="AK600" s="362" t="s">
        <v>39</v>
      </c>
      <c r="AL600" s="362"/>
      <c r="AM600" s="362"/>
      <c r="AN600" s="362"/>
      <c r="AO600" s="362"/>
      <c r="AP600" s="361" t="s">
        <v>1158</v>
      </c>
      <c r="AR600">
        <v>1</v>
      </c>
    </row>
    <row r="601" spans="2:44" ht="15" hidden="1" customHeight="1" x14ac:dyDescent="0.35">
      <c r="B601" s="362">
        <v>599</v>
      </c>
      <c r="C601" s="362" t="s">
        <v>1865</v>
      </c>
      <c r="D601" s="362" t="s">
        <v>2</v>
      </c>
      <c r="E601" s="368">
        <v>45457</v>
      </c>
      <c r="F601" s="368"/>
      <c r="G601" s="368"/>
      <c r="H601" s="368"/>
      <c r="I601" s="362" t="s">
        <v>79</v>
      </c>
      <c r="J601" s="362" t="s">
        <v>90</v>
      </c>
      <c r="K601" s="361" t="s">
        <v>1866</v>
      </c>
      <c r="L601" s="362"/>
      <c r="M601" s="362" t="s">
        <v>186</v>
      </c>
      <c r="N601" s="362" t="s">
        <v>9</v>
      </c>
      <c r="O601" s="362"/>
      <c r="P601" s="362" t="s">
        <v>90</v>
      </c>
      <c r="Q601" s="362" t="s">
        <v>90</v>
      </c>
      <c r="R601" s="362" t="s">
        <v>8</v>
      </c>
      <c r="S601" s="361" t="s">
        <v>1539</v>
      </c>
      <c r="T601" s="362"/>
      <c r="U601" s="362"/>
      <c r="V601" s="362" t="s">
        <v>1540</v>
      </c>
      <c r="W601" s="362"/>
      <c r="X601" s="362"/>
      <c r="Y601" s="375" t="s">
        <v>45</v>
      </c>
      <c r="Z601" s="362" t="s">
        <v>90</v>
      </c>
      <c r="AA601" s="366" t="s">
        <v>90</v>
      </c>
      <c r="AB601" s="362" t="s">
        <v>90</v>
      </c>
      <c r="AC601" s="362"/>
      <c r="AD601" s="362"/>
      <c r="AE601" s="362"/>
      <c r="AF601" s="362"/>
      <c r="AG601" s="362"/>
      <c r="AH601" s="362"/>
      <c r="AI601" s="362" t="str">
        <f t="shared" si="9"/>
        <v>MOMOEM Related</v>
      </c>
      <c r="AJ601" s="362" t="str">
        <f>VLOOKUP(AI601,Table1[[#All],[CONCAT]:[Tfiber]],2,FALSE)</f>
        <v>OEM Related Issues</v>
      </c>
      <c r="AK601" s="362" t="s">
        <v>39</v>
      </c>
      <c r="AL601" s="362"/>
      <c r="AM601" s="362"/>
      <c r="AN601" s="362"/>
      <c r="AO601" s="368">
        <v>45923</v>
      </c>
      <c r="AP601" s="361" t="s">
        <v>680</v>
      </c>
      <c r="AR601">
        <v>1</v>
      </c>
    </row>
    <row r="602" spans="2:44" ht="15" hidden="1" customHeight="1" x14ac:dyDescent="0.35">
      <c r="B602" s="362">
        <v>600</v>
      </c>
      <c r="C602" s="362" t="s">
        <v>1867</v>
      </c>
      <c r="D602" s="362" t="s">
        <v>2</v>
      </c>
      <c r="E602" s="368">
        <v>45457</v>
      </c>
      <c r="F602" s="368"/>
      <c r="G602" s="368"/>
      <c r="H602" s="368"/>
      <c r="I602" s="362" t="s">
        <v>79</v>
      </c>
      <c r="J602" s="362" t="s">
        <v>90</v>
      </c>
      <c r="K602" s="361" t="s">
        <v>1868</v>
      </c>
      <c r="L602" s="362"/>
      <c r="M602" s="362" t="s">
        <v>186</v>
      </c>
      <c r="N602" s="362" t="s">
        <v>9</v>
      </c>
      <c r="O602" s="362"/>
      <c r="P602" s="362" t="s">
        <v>90</v>
      </c>
      <c r="Q602" s="362" t="s">
        <v>90</v>
      </c>
      <c r="R602" s="362" t="s">
        <v>46</v>
      </c>
      <c r="S602" s="361" t="s">
        <v>90</v>
      </c>
      <c r="T602" s="362" t="s">
        <v>113</v>
      </c>
      <c r="U602" s="362" t="s">
        <v>1540</v>
      </c>
      <c r="V602" s="362" t="s">
        <v>1540</v>
      </c>
      <c r="W602" s="362"/>
      <c r="X602" s="362" t="s">
        <v>9</v>
      </c>
      <c r="Y602" s="362" t="s">
        <v>46</v>
      </c>
      <c r="Z602" s="362" t="s">
        <v>90</v>
      </c>
      <c r="AA602" s="366" t="s">
        <v>90</v>
      </c>
      <c r="AB602" s="362" t="s">
        <v>90</v>
      </c>
      <c r="AC602" s="362"/>
      <c r="AD602" s="362"/>
      <c r="AE602" s="362"/>
      <c r="AF602" s="362"/>
      <c r="AG602" s="362"/>
      <c r="AH602" s="362"/>
      <c r="AI602" s="362" t="str">
        <f t="shared" si="9"/>
        <v>MOMOEM Related</v>
      </c>
      <c r="AJ602" s="362" t="str">
        <f>VLOOKUP(AI602,Table1[[#All],[CONCAT]:[Tfiber]],2,FALSE)</f>
        <v>OEM Related Issues</v>
      </c>
      <c r="AK602" s="362" t="s">
        <v>40</v>
      </c>
      <c r="AL602" s="362"/>
      <c r="AM602" s="362"/>
      <c r="AN602" s="362"/>
      <c r="AO602" s="362"/>
      <c r="AP602" s="361"/>
      <c r="AR602">
        <v>1</v>
      </c>
    </row>
    <row r="603" spans="2:44" ht="15" hidden="1" customHeight="1" x14ac:dyDescent="0.35">
      <c r="B603" s="362">
        <v>601</v>
      </c>
      <c r="C603" s="362" t="s">
        <v>1869</v>
      </c>
      <c r="D603" s="362" t="s">
        <v>2</v>
      </c>
      <c r="E603" s="368">
        <v>45457</v>
      </c>
      <c r="F603" s="368"/>
      <c r="G603" s="368"/>
      <c r="H603" s="368"/>
      <c r="I603" s="362" t="s">
        <v>79</v>
      </c>
      <c r="J603" s="362" t="s">
        <v>90</v>
      </c>
      <c r="K603" s="361" t="s">
        <v>1870</v>
      </c>
      <c r="L603" s="362"/>
      <c r="M603" s="362" t="s">
        <v>186</v>
      </c>
      <c r="N603" s="362" t="s">
        <v>9</v>
      </c>
      <c r="O603" s="362"/>
      <c r="P603" s="362" t="s">
        <v>90</v>
      </c>
      <c r="Q603" s="362" t="s">
        <v>90</v>
      </c>
      <c r="R603" s="362" t="s">
        <v>46</v>
      </c>
      <c r="S603" s="361" t="s">
        <v>90</v>
      </c>
      <c r="T603" s="362" t="s">
        <v>113</v>
      </c>
      <c r="U603" s="362" t="s">
        <v>1540</v>
      </c>
      <c r="V603" s="362" t="s">
        <v>1540</v>
      </c>
      <c r="W603" s="362"/>
      <c r="X603" s="362" t="s">
        <v>9</v>
      </c>
      <c r="Y603" s="362" t="s">
        <v>46</v>
      </c>
      <c r="Z603" s="362" t="s">
        <v>90</v>
      </c>
      <c r="AA603" s="366" t="s">
        <v>90</v>
      </c>
      <c r="AB603" s="362" t="s">
        <v>90</v>
      </c>
      <c r="AC603" s="362"/>
      <c r="AD603" s="362"/>
      <c r="AE603" s="362"/>
      <c r="AF603" s="362"/>
      <c r="AG603" s="362"/>
      <c r="AH603" s="362"/>
      <c r="AI603" s="362" t="str">
        <f t="shared" si="9"/>
        <v>MOMOEM Related</v>
      </c>
      <c r="AJ603" s="362" t="str">
        <f>VLOOKUP(AI603,Table1[[#All],[CONCAT]:[Tfiber]],2,FALSE)</f>
        <v>OEM Related Issues</v>
      </c>
      <c r="AK603" s="362" t="s">
        <v>40</v>
      </c>
      <c r="AL603" s="362"/>
      <c r="AM603" s="362"/>
      <c r="AN603" s="362"/>
      <c r="AO603" s="362"/>
      <c r="AP603" s="361"/>
      <c r="AR603">
        <v>1</v>
      </c>
    </row>
    <row r="604" spans="2:44" ht="15" hidden="1" customHeight="1" x14ac:dyDescent="0.35">
      <c r="B604" s="362">
        <v>602</v>
      </c>
      <c r="C604" s="362" t="s">
        <v>1871</v>
      </c>
      <c r="D604" s="362" t="s">
        <v>2</v>
      </c>
      <c r="E604" s="368">
        <v>45457</v>
      </c>
      <c r="F604" s="368"/>
      <c r="G604" s="368"/>
      <c r="H604" s="368"/>
      <c r="I604" s="362" t="s">
        <v>79</v>
      </c>
      <c r="J604" s="362" t="s">
        <v>90</v>
      </c>
      <c r="K604" s="361" t="s">
        <v>1872</v>
      </c>
      <c r="L604" s="362"/>
      <c r="M604" s="362" t="s">
        <v>186</v>
      </c>
      <c r="N604" s="362" t="s">
        <v>9</v>
      </c>
      <c r="O604" s="362"/>
      <c r="P604" s="362" t="s">
        <v>90</v>
      </c>
      <c r="Q604" s="362" t="s">
        <v>90</v>
      </c>
      <c r="R604" s="362" t="s">
        <v>46</v>
      </c>
      <c r="S604" s="361" t="s">
        <v>90</v>
      </c>
      <c r="T604" s="362" t="s">
        <v>113</v>
      </c>
      <c r="U604" s="362" t="s">
        <v>1540</v>
      </c>
      <c r="V604" s="362" t="s">
        <v>1540</v>
      </c>
      <c r="W604" s="362"/>
      <c r="X604" s="362" t="s">
        <v>9</v>
      </c>
      <c r="Y604" s="362" t="s">
        <v>46</v>
      </c>
      <c r="Z604" s="362" t="s">
        <v>90</v>
      </c>
      <c r="AA604" s="366" t="s">
        <v>90</v>
      </c>
      <c r="AB604" s="362" t="s">
        <v>90</v>
      </c>
      <c r="AC604" s="362"/>
      <c r="AD604" s="362"/>
      <c r="AE604" s="362"/>
      <c r="AF604" s="362"/>
      <c r="AG604" s="362"/>
      <c r="AH604" s="362"/>
      <c r="AI604" s="362" t="str">
        <f t="shared" si="9"/>
        <v>MOMOEM Related</v>
      </c>
      <c r="AJ604" s="362" t="str">
        <f>VLOOKUP(AI604,Table1[[#All],[CONCAT]:[Tfiber]],2,FALSE)</f>
        <v>OEM Related Issues</v>
      </c>
      <c r="AK604" s="362" t="s">
        <v>40</v>
      </c>
      <c r="AL604" s="362"/>
      <c r="AM604" s="362"/>
      <c r="AN604" s="362"/>
      <c r="AO604" s="362"/>
      <c r="AP604" s="361"/>
      <c r="AR604">
        <v>1</v>
      </c>
    </row>
    <row r="605" spans="2:44" ht="15" hidden="1" customHeight="1" x14ac:dyDescent="0.35">
      <c r="B605" s="362">
        <v>603</v>
      </c>
      <c r="C605" s="362" t="s">
        <v>1873</v>
      </c>
      <c r="D605" s="362" t="s">
        <v>2</v>
      </c>
      <c r="E605" s="368">
        <v>45457</v>
      </c>
      <c r="F605" s="368"/>
      <c r="G605" s="368"/>
      <c r="H605" s="368"/>
      <c r="I605" s="362" t="s">
        <v>79</v>
      </c>
      <c r="J605" s="362" t="s">
        <v>90</v>
      </c>
      <c r="K605" s="361" t="s">
        <v>1874</v>
      </c>
      <c r="L605" s="362"/>
      <c r="M605" s="362" t="s">
        <v>186</v>
      </c>
      <c r="N605" s="362" t="s">
        <v>9</v>
      </c>
      <c r="O605" s="362"/>
      <c r="P605" s="362" t="s">
        <v>90</v>
      </c>
      <c r="Q605" s="362" t="s">
        <v>90</v>
      </c>
      <c r="R605" s="362" t="s">
        <v>1742</v>
      </c>
      <c r="S605" s="361" t="s">
        <v>1743</v>
      </c>
      <c r="T605" s="362" t="s">
        <v>113</v>
      </c>
      <c r="U605" s="362" t="s">
        <v>1540</v>
      </c>
      <c r="V605" s="362" t="s">
        <v>1540</v>
      </c>
      <c r="W605" s="362"/>
      <c r="X605" s="362"/>
      <c r="Y605" s="375" t="s">
        <v>45</v>
      </c>
      <c r="Z605" s="362" t="s">
        <v>90</v>
      </c>
      <c r="AA605" s="366" t="s">
        <v>90</v>
      </c>
      <c r="AB605" s="362" t="s">
        <v>90</v>
      </c>
      <c r="AC605" s="362"/>
      <c r="AD605" s="362"/>
      <c r="AE605" s="362"/>
      <c r="AF605" s="362"/>
      <c r="AG605" s="362"/>
      <c r="AH605" s="362"/>
      <c r="AI605" s="362" t="str">
        <f t="shared" si="9"/>
        <v>MOMOEM Related</v>
      </c>
      <c r="AJ605" s="362" t="str">
        <f>VLOOKUP(AI605,Table1[[#All],[CONCAT]:[Tfiber]],2,FALSE)</f>
        <v>OEM Related Issues</v>
      </c>
      <c r="AK605" s="362" t="s">
        <v>39</v>
      </c>
      <c r="AL605" s="362"/>
      <c r="AM605" s="362"/>
      <c r="AN605" s="362"/>
      <c r="AO605" s="362"/>
      <c r="AP605" s="361" t="s">
        <v>1158</v>
      </c>
      <c r="AR605">
        <v>1</v>
      </c>
    </row>
    <row r="606" spans="2:44" ht="15" hidden="1" customHeight="1" x14ac:dyDescent="0.35">
      <c r="B606" s="362">
        <v>604</v>
      </c>
      <c r="C606" s="362" t="s">
        <v>1875</v>
      </c>
      <c r="D606" s="362" t="s">
        <v>2</v>
      </c>
      <c r="E606" s="368">
        <v>45457</v>
      </c>
      <c r="F606" s="368"/>
      <c r="G606" s="368"/>
      <c r="H606" s="368"/>
      <c r="I606" s="362" t="s">
        <v>79</v>
      </c>
      <c r="J606" s="362" t="s">
        <v>90</v>
      </c>
      <c r="K606" s="361" t="s">
        <v>1876</v>
      </c>
      <c r="L606" s="362"/>
      <c r="M606" s="362" t="s">
        <v>186</v>
      </c>
      <c r="N606" s="362" t="s">
        <v>9</v>
      </c>
      <c r="O606" s="362"/>
      <c r="P606" s="362" t="s">
        <v>90</v>
      </c>
      <c r="Q606" s="362" t="s">
        <v>90</v>
      </c>
      <c r="R606" s="362" t="s">
        <v>1742</v>
      </c>
      <c r="S606" s="361" t="s">
        <v>1743</v>
      </c>
      <c r="T606" s="362" t="s">
        <v>113</v>
      </c>
      <c r="U606" s="362" t="s">
        <v>1540</v>
      </c>
      <c r="V606" s="362" t="s">
        <v>1540</v>
      </c>
      <c r="W606" s="362"/>
      <c r="X606" s="362"/>
      <c r="Y606" s="375" t="s">
        <v>45</v>
      </c>
      <c r="Z606" s="362" t="s">
        <v>90</v>
      </c>
      <c r="AA606" s="366" t="s">
        <v>90</v>
      </c>
      <c r="AB606" s="362" t="s">
        <v>90</v>
      </c>
      <c r="AC606" s="362"/>
      <c r="AD606" s="362"/>
      <c r="AE606" s="362"/>
      <c r="AF606" s="362"/>
      <c r="AG606" s="362"/>
      <c r="AH606" s="362"/>
      <c r="AI606" s="362" t="str">
        <f t="shared" si="9"/>
        <v>MOMOEM Related</v>
      </c>
      <c r="AJ606" s="362" t="str">
        <f>VLOOKUP(AI606,Table1[[#All],[CONCAT]:[Tfiber]],2,FALSE)</f>
        <v>OEM Related Issues</v>
      </c>
      <c r="AK606" s="362" t="s">
        <v>39</v>
      </c>
      <c r="AL606" s="362"/>
      <c r="AM606" s="362"/>
      <c r="AN606" s="362"/>
      <c r="AO606" s="362"/>
      <c r="AP606" s="361" t="s">
        <v>1158</v>
      </c>
      <c r="AR606">
        <v>1</v>
      </c>
    </row>
    <row r="607" spans="2:44" ht="15" hidden="1" customHeight="1" x14ac:dyDescent="0.35">
      <c r="B607" s="362">
        <v>605</v>
      </c>
      <c r="C607" s="362" t="s">
        <v>1877</v>
      </c>
      <c r="D607" s="362" t="s">
        <v>2</v>
      </c>
      <c r="E607" s="368">
        <v>45457</v>
      </c>
      <c r="F607" s="368"/>
      <c r="G607" s="368"/>
      <c r="H607" s="368"/>
      <c r="I607" s="362" t="s">
        <v>79</v>
      </c>
      <c r="J607" s="362" t="s">
        <v>90</v>
      </c>
      <c r="K607" s="361" t="s">
        <v>1878</v>
      </c>
      <c r="L607" s="362"/>
      <c r="M607" s="362" t="s">
        <v>186</v>
      </c>
      <c r="N607" s="362" t="s">
        <v>9</v>
      </c>
      <c r="O607" s="362"/>
      <c r="P607" s="362" t="s">
        <v>90</v>
      </c>
      <c r="Q607" s="362" t="s">
        <v>90</v>
      </c>
      <c r="R607" s="362" t="s">
        <v>1742</v>
      </c>
      <c r="S607" s="361" t="s">
        <v>1743</v>
      </c>
      <c r="T607" s="362" t="s">
        <v>113</v>
      </c>
      <c r="U607" s="362" t="s">
        <v>1540</v>
      </c>
      <c r="V607" s="362" t="s">
        <v>1540</v>
      </c>
      <c r="W607" s="362"/>
      <c r="X607" s="362"/>
      <c r="Y607" s="375" t="s">
        <v>45</v>
      </c>
      <c r="Z607" s="362" t="s">
        <v>90</v>
      </c>
      <c r="AA607" s="366" t="s">
        <v>90</v>
      </c>
      <c r="AB607" s="362" t="s">
        <v>90</v>
      </c>
      <c r="AC607" s="362"/>
      <c r="AD607" s="362"/>
      <c r="AE607" s="362"/>
      <c r="AF607" s="362"/>
      <c r="AG607" s="362"/>
      <c r="AH607" s="362"/>
      <c r="AI607" s="362" t="str">
        <f t="shared" si="9"/>
        <v>MOMOEM Related</v>
      </c>
      <c r="AJ607" s="362" t="str">
        <f>VLOOKUP(AI607,Table1[[#All],[CONCAT]:[Tfiber]],2,FALSE)</f>
        <v>OEM Related Issues</v>
      </c>
      <c r="AK607" s="362" t="s">
        <v>39</v>
      </c>
      <c r="AL607" s="362"/>
      <c r="AM607" s="362"/>
      <c r="AN607" s="362"/>
      <c r="AO607" s="362"/>
      <c r="AP607" s="361" t="s">
        <v>1158</v>
      </c>
      <c r="AR607">
        <v>1</v>
      </c>
    </row>
    <row r="608" spans="2:44" ht="15" hidden="1" customHeight="1" x14ac:dyDescent="0.35">
      <c r="B608" s="362">
        <v>606</v>
      </c>
      <c r="C608" s="362" t="s">
        <v>1879</v>
      </c>
      <c r="D608" s="362" t="s">
        <v>2</v>
      </c>
      <c r="E608" s="368">
        <v>45457</v>
      </c>
      <c r="F608" s="368"/>
      <c r="G608" s="368"/>
      <c r="H608" s="368"/>
      <c r="I608" s="362" t="s">
        <v>79</v>
      </c>
      <c r="J608" s="362" t="s">
        <v>90</v>
      </c>
      <c r="K608" s="361" t="s">
        <v>1880</v>
      </c>
      <c r="L608" s="362"/>
      <c r="M608" s="362" t="s">
        <v>186</v>
      </c>
      <c r="N608" s="362" t="s">
        <v>9</v>
      </c>
      <c r="O608" s="362"/>
      <c r="P608" s="362" t="s">
        <v>90</v>
      </c>
      <c r="Q608" s="362" t="s">
        <v>90</v>
      </c>
      <c r="R608" s="362" t="s">
        <v>1742</v>
      </c>
      <c r="S608" s="361" t="s">
        <v>1743</v>
      </c>
      <c r="T608" s="362" t="s">
        <v>113</v>
      </c>
      <c r="U608" s="362" t="s">
        <v>1540</v>
      </c>
      <c r="V608" s="362" t="s">
        <v>1540</v>
      </c>
      <c r="W608" s="362"/>
      <c r="X608" s="362"/>
      <c r="Y608" s="375" t="s">
        <v>45</v>
      </c>
      <c r="Z608" s="362" t="s">
        <v>90</v>
      </c>
      <c r="AA608" s="366" t="s">
        <v>90</v>
      </c>
      <c r="AB608" s="362" t="s">
        <v>90</v>
      </c>
      <c r="AC608" s="362"/>
      <c r="AD608" s="362"/>
      <c r="AE608" s="362"/>
      <c r="AF608" s="362"/>
      <c r="AG608" s="362"/>
      <c r="AH608" s="362"/>
      <c r="AI608" s="362" t="str">
        <f t="shared" si="9"/>
        <v>MOMOEM Related</v>
      </c>
      <c r="AJ608" s="362" t="str">
        <f>VLOOKUP(AI608,Table1[[#All],[CONCAT]:[Tfiber]],2,FALSE)</f>
        <v>OEM Related Issues</v>
      </c>
      <c r="AK608" s="362" t="s">
        <v>39</v>
      </c>
      <c r="AL608" s="362"/>
      <c r="AM608" s="362"/>
      <c r="AN608" s="362"/>
      <c r="AO608" s="362"/>
      <c r="AP608" s="361" t="s">
        <v>1158</v>
      </c>
      <c r="AR608">
        <v>1</v>
      </c>
    </row>
    <row r="609" spans="2:44" ht="15" hidden="1" customHeight="1" x14ac:dyDescent="0.35">
      <c r="B609" s="362">
        <v>607</v>
      </c>
      <c r="C609" s="362" t="s">
        <v>1881</v>
      </c>
      <c r="D609" s="362" t="s">
        <v>2</v>
      </c>
      <c r="E609" s="368">
        <v>45139</v>
      </c>
      <c r="F609" s="368"/>
      <c r="G609" s="368"/>
      <c r="H609" s="368"/>
      <c r="I609" s="362" t="s">
        <v>77</v>
      </c>
      <c r="J609" s="425" t="s">
        <v>1546</v>
      </c>
      <c r="K609" s="361" t="s">
        <v>1882</v>
      </c>
      <c r="L609" s="362"/>
      <c r="M609" s="362" t="s">
        <v>1689</v>
      </c>
      <c r="N609" s="362" t="s">
        <v>1548</v>
      </c>
      <c r="O609" s="362"/>
      <c r="P609" s="362" t="s">
        <v>90</v>
      </c>
      <c r="Q609" s="362" t="s">
        <v>90</v>
      </c>
      <c r="R609" s="362" t="s">
        <v>46</v>
      </c>
      <c r="S609" s="361" t="s">
        <v>1883</v>
      </c>
      <c r="T609" s="362"/>
      <c r="U609" s="362"/>
      <c r="V609" s="362" t="s">
        <v>133</v>
      </c>
      <c r="W609" s="362"/>
      <c r="X609" s="362" t="s">
        <v>9</v>
      </c>
      <c r="Y609" s="362" t="s">
        <v>46</v>
      </c>
      <c r="Z609" s="362" t="s">
        <v>90</v>
      </c>
      <c r="AA609" s="366" t="s">
        <v>90</v>
      </c>
      <c r="AB609" s="362" t="s">
        <v>90</v>
      </c>
      <c r="AC609" s="362"/>
      <c r="AD609" s="362"/>
      <c r="AE609" s="362"/>
      <c r="AF609" s="362"/>
      <c r="AG609" s="362"/>
      <c r="AH609" s="362"/>
      <c r="AI609" s="362" t="str">
        <f t="shared" si="9"/>
        <v>MOMHelpdesk</v>
      </c>
      <c r="AJ609" s="362" t="str">
        <f>VLOOKUP(AI609,Table1[[#All],[CONCAT]:[Tfiber]],2,FALSE)</f>
        <v>Helpdesk (Contact Center)</v>
      </c>
      <c r="AK609" s="362" t="s">
        <v>40</v>
      </c>
      <c r="AL609" s="362"/>
      <c r="AM609" s="362"/>
      <c r="AN609" s="362"/>
      <c r="AO609" s="362"/>
      <c r="AP609" s="361"/>
      <c r="AR609">
        <v>1</v>
      </c>
    </row>
    <row r="610" spans="2:44" ht="15" hidden="1" customHeight="1" x14ac:dyDescent="0.35">
      <c r="B610" s="362">
        <v>608</v>
      </c>
      <c r="C610" s="362" t="s">
        <v>1884</v>
      </c>
      <c r="D610" s="362" t="s">
        <v>2</v>
      </c>
      <c r="E610" s="368">
        <v>45457</v>
      </c>
      <c r="F610" s="368"/>
      <c r="G610" s="368"/>
      <c r="H610" s="368"/>
      <c r="I610" s="362" t="s">
        <v>79</v>
      </c>
      <c r="J610" s="362" t="s">
        <v>90</v>
      </c>
      <c r="K610" s="361" t="s">
        <v>1885</v>
      </c>
      <c r="L610" s="362"/>
      <c r="M610" s="362" t="s">
        <v>186</v>
      </c>
      <c r="N610" s="362" t="s">
        <v>9</v>
      </c>
      <c r="O610" s="362"/>
      <c r="P610" s="362" t="s">
        <v>90</v>
      </c>
      <c r="Q610" s="362" t="s">
        <v>90</v>
      </c>
      <c r="R610" s="362" t="s">
        <v>46</v>
      </c>
      <c r="S610" s="361" t="s">
        <v>90</v>
      </c>
      <c r="T610" s="362" t="s">
        <v>113</v>
      </c>
      <c r="U610" s="362" t="s">
        <v>1540</v>
      </c>
      <c r="V610" s="362" t="s">
        <v>1540</v>
      </c>
      <c r="W610" s="362"/>
      <c r="X610" s="362" t="s">
        <v>9</v>
      </c>
      <c r="Y610" s="362" t="s">
        <v>46</v>
      </c>
      <c r="Z610" s="362" t="s">
        <v>90</v>
      </c>
      <c r="AA610" s="366" t="s">
        <v>90</v>
      </c>
      <c r="AB610" s="362" t="s">
        <v>90</v>
      </c>
      <c r="AC610" s="362"/>
      <c r="AD610" s="362"/>
      <c r="AE610" s="362"/>
      <c r="AF610" s="362"/>
      <c r="AG610" s="362"/>
      <c r="AH610" s="362"/>
      <c r="AI610" s="362" t="str">
        <f t="shared" si="9"/>
        <v>MOMOEM Related</v>
      </c>
      <c r="AJ610" s="362" t="str">
        <f>VLOOKUP(AI610,Table1[[#All],[CONCAT]:[Tfiber]],2,FALSE)</f>
        <v>OEM Related Issues</v>
      </c>
      <c r="AK610" s="362" t="s">
        <v>40</v>
      </c>
      <c r="AL610" s="362"/>
      <c r="AM610" s="362"/>
      <c r="AN610" s="362"/>
      <c r="AO610" s="362"/>
      <c r="AP610" s="361"/>
      <c r="AR610">
        <v>1</v>
      </c>
    </row>
    <row r="611" spans="2:44" ht="15" hidden="1" customHeight="1" x14ac:dyDescent="0.35">
      <c r="B611" s="362">
        <v>609</v>
      </c>
      <c r="C611" s="362" t="s">
        <v>1886</v>
      </c>
      <c r="D611" s="362" t="s">
        <v>2</v>
      </c>
      <c r="E611" s="368">
        <v>45457</v>
      </c>
      <c r="F611" s="368"/>
      <c r="G611" s="368"/>
      <c r="H611" s="368"/>
      <c r="I611" s="362" t="s">
        <v>79</v>
      </c>
      <c r="J611" s="362" t="s">
        <v>90</v>
      </c>
      <c r="K611" s="361" t="s">
        <v>1887</v>
      </c>
      <c r="L611" s="362"/>
      <c r="M611" s="362" t="s">
        <v>186</v>
      </c>
      <c r="N611" s="362" t="s">
        <v>9</v>
      </c>
      <c r="O611" s="362"/>
      <c r="P611" s="362" t="s">
        <v>90</v>
      </c>
      <c r="Q611" s="362" t="s">
        <v>90</v>
      </c>
      <c r="R611" s="362" t="s">
        <v>46</v>
      </c>
      <c r="S611" s="361" t="s">
        <v>90</v>
      </c>
      <c r="T611" s="362" t="s">
        <v>113</v>
      </c>
      <c r="U611" s="362" t="s">
        <v>1540</v>
      </c>
      <c r="V611" s="362" t="s">
        <v>1540</v>
      </c>
      <c r="W611" s="362"/>
      <c r="X611" s="362" t="s">
        <v>9</v>
      </c>
      <c r="Y611" s="362" t="s">
        <v>46</v>
      </c>
      <c r="Z611" s="362" t="s">
        <v>90</v>
      </c>
      <c r="AA611" s="366" t="s">
        <v>90</v>
      </c>
      <c r="AB611" s="362" t="s">
        <v>90</v>
      </c>
      <c r="AC611" s="362"/>
      <c r="AD611" s="362"/>
      <c r="AE611" s="362"/>
      <c r="AF611" s="362"/>
      <c r="AG611" s="362"/>
      <c r="AH611" s="362"/>
      <c r="AI611" s="362" t="str">
        <f t="shared" si="9"/>
        <v>MOMOEM Related</v>
      </c>
      <c r="AJ611" s="362" t="str">
        <f>VLOOKUP(AI611,Table1[[#All],[CONCAT]:[Tfiber]],2,FALSE)</f>
        <v>OEM Related Issues</v>
      </c>
      <c r="AK611" s="362" t="s">
        <v>40</v>
      </c>
      <c r="AL611" s="362"/>
      <c r="AM611" s="362"/>
      <c r="AN611" s="362"/>
      <c r="AO611" s="362"/>
      <c r="AP611" s="361"/>
      <c r="AR611">
        <v>1</v>
      </c>
    </row>
    <row r="612" spans="2:44" ht="15" hidden="1" customHeight="1" x14ac:dyDescent="0.35">
      <c r="B612" s="362">
        <v>610</v>
      </c>
      <c r="C612" s="362" t="s">
        <v>1888</v>
      </c>
      <c r="D612" s="362" t="s">
        <v>2</v>
      </c>
      <c r="E612" s="368">
        <v>45457</v>
      </c>
      <c r="F612" s="368"/>
      <c r="G612" s="368"/>
      <c r="H612" s="368"/>
      <c r="I612" s="362" t="s">
        <v>79</v>
      </c>
      <c r="J612" s="362" t="s">
        <v>90</v>
      </c>
      <c r="K612" s="361" t="s">
        <v>1889</v>
      </c>
      <c r="L612" s="362"/>
      <c r="M612" s="362" t="s">
        <v>186</v>
      </c>
      <c r="N612" s="362" t="s">
        <v>9</v>
      </c>
      <c r="O612" s="362"/>
      <c r="P612" s="362" t="s">
        <v>90</v>
      </c>
      <c r="Q612" s="362" t="s">
        <v>90</v>
      </c>
      <c r="R612" s="362" t="s">
        <v>46</v>
      </c>
      <c r="S612" s="361" t="s">
        <v>1890</v>
      </c>
      <c r="T612" s="362" t="s">
        <v>113</v>
      </c>
      <c r="U612" s="362" t="s">
        <v>1540</v>
      </c>
      <c r="V612" s="362" t="s">
        <v>1540</v>
      </c>
      <c r="W612" s="362"/>
      <c r="X612" s="362" t="s">
        <v>9</v>
      </c>
      <c r="Y612" s="362" t="s">
        <v>46</v>
      </c>
      <c r="Z612" s="362" t="s">
        <v>90</v>
      </c>
      <c r="AA612" s="366" t="s">
        <v>90</v>
      </c>
      <c r="AB612" s="362" t="s">
        <v>90</v>
      </c>
      <c r="AC612" s="362"/>
      <c r="AD612" s="362"/>
      <c r="AE612" s="362"/>
      <c r="AF612" s="362"/>
      <c r="AG612" s="362"/>
      <c r="AH612" s="362"/>
      <c r="AI612" s="362" t="str">
        <f t="shared" si="9"/>
        <v>MOMOEM Related</v>
      </c>
      <c r="AJ612" s="362" t="str">
        <f>VLOOKUP(AI612,Table1[[#All],[CONCAT]:[Tfiber]],2,FALSE)</f>
        <v>OEM Related Issues</v>
      </c>
      <c r="AK612" s="362" t="s">
        <v>40</v>
      </c>
      <c r="AL612" s="362"/>
      <c r="AM612" s="362"/>
      <c r="AN612" s="362"/>
      <c r="AO612" s="362"/>
      <c r="AP612" s="361"/>
      <c r="AR612">
        <v>1</v>
      </c>
    </row>
    <row r="613" spans="2:44" ht="15" hidden="1" customHeight="1" x14ac:dyDescent="0.35">
      <c r="B613" s="362">
        <v>611</v>
      </c>
      <c r="C613" s="362" t="s">
        <v>1891</v>
      </c>
      <c r="D613" s="362" t="s">
        <v>2</v>
      </c>
      <c r="E613" s="368">
        <v>45457</v>
      </c>
      <c r="F613" s="368"/>
      <c r="G613" s="368"/>
      <c r="H613" s="368"/>
      <c r="I613" s="362" t="s">
        <v>79</v>
      </c>
      <c r="J613" s="362" t="s">
        <v>90</v>
      </c>
      <c r="K613" s="361" t="s">
        <v>1892</v>
      </c>
      <c r="L613" s="362"/>
      <c r="M613" s="362" t="s">
        <v>186</v>
      </c>
      <c r="N613" s="362" t="s">
        <v>9</v>
      </c>
      <c r="O613" s="362"/>
      <c r="P613" s="362" t="s">
        <v>90</v>
      </c>
      <c r="Q613" s="362" t="s">
        <v>90</v>
      </c>
      <c r="R613" s="362" t="s">
        <v>1742</v>
      </c>
      <c r="S613" s="361" t="s">
        <v>1743</v>
      </c>
      <c r="T613" s="362" t="s">
        <v>113</v>
      </c>
      <c r="U613" s="362" t="s">
        <v>1540</v>
      </c>
      <c r="V613" s="362" t="s">
        <v>1540</v>
      </c>
      <c r="W613" s="362"/>
      <c r="X613" s="362"/>
      <c r="Y613" s="375" t="s">
        <v>45</v>
      </c>
      <c r="Z613" s="362" t="s">
        <v>90</v>
      </c>
      <c r="AA613" s="366" t="s">
        <v>90</v>
      </c>
      <c r="AB613" s="362" t="s">
        <v>90</v>
      </c>
      <c r="AC613" s="362"/>
      <c r="AD613" s="362"/>
      <c r="AE613" s="362"/>
      <c r="AF613" s="362"/>
      <c r="AG613" s="362"/>
      <c r="AH613" s="362"/>
      <c r="AI613" s="362" t="str">
        <f t="shared" si="9"/>
        <v>MOMOEM Related</v>
      </c>
      <c r="AJ613" s="362" t="str">
        <f>VLOOKUP(AI613,Table1[[#All],[CONCAT]:[Tfiber]],2,FALSE)</f>
        <v>OEM Related Issues</v>
      </c>
      <c r="AK613" s="362" t="s">
        <v>39</v>
      </c>
      <c r="AL613" s="362"/>
      <c r="AM613" s="362"/>
      <c r="AN613" s="362"/>
      <c r="AO613" s="362"/>
      <c r="AP613" s="361" t="s">
        <v>1158</v>
      </c>
      <c r="AR613">
        <v>1</v>
      </c>
    </row>
    <row r="614" spans="2:44" ht="15" hidden="1" customHeight="1" x14ac:dyDescent="0.35">
      <c r="B614" s="362">
        <v>612</v>
      </c>
      <c r="C614" s="362" t="s">
        <v>1893</v>
      </c>
      <c r="D614" s="362" t="s">
        <v>2</v>
      </c>
      <c r="E614" s="368">
        <v>45457</v>
      </c>
      <c r="F614" s="368"/>
      <c r="G614" s="368"/>
      <c r="H614" s="368"/>
      <c r="I614" s="362" t="s">
        <v>79</v>
      </c>
      <c r="J614" s="362" t="s">
        <v>90</v>
      </c>
      <c r="K614" s="361" t="s">
        <v>1894</v>
      </c>
      <c r="L614" s="362"/>
      <c r="M614" s="362" t="s">
        <v>186</v>
      </c>
      <c r="N614" s="362" t="s">
        <v>9</v>
      </c>
      <c r="O614" s="362"/>
      <c r="P614" s="362" t="s">
        <v>90</v>
      </c>
      <c r="Q614" s="362" t="s">
        <v>90</v>
      </c>
      <c r="R614" s="362" t="s">
        <v>8</v>
      </c>
      <c r="S614" s="361" t="s">
        <v>1539</v>
      </c>
      <c r="T614" s="362"/>
      <c r="U614" s="362"/>
      <c r="V614" s="362" t="s">
        <v>1540</v>
      </c>
      <c r="W614" s="362"/>
      <c r="X614" s="362"/>
      <c r="Y614" s="375" t="s">
        <v>45</v>
      </c>
      <c r="Z614" s="362" t="s">
        <v>90</v>
      </c>
      <c r="AA614" s="366" t="s">
        <v>90</v>
      </c>
      <c r="AB614" s="362" t="s">
        <v>90</v>
      </c>
      <c r="AC614" s="362"/>
      <c r="AD614" s="362"/>
      <c r="AE614" s="362"/>
      <c r="AF614" s="362"/>
      <c r="AG614" s="362"/>
      <c r="AH614" s="362"/>
      <c r="AI614" s="362" t="str">
        <f t="shared" si="9"/>
        <v>MOMOEM Related</v>
      </c>
      <c r="AJ614" s="362" t="str">
        <f>VLOOKUP(AI614,Table1[[#All],[CONCAT]:[Tfiber]],2,FALSE)</f>
        <v>OEM Related Issues</v>
      </c>
      <c r="AK614" s="362" t="s">
        <v>39</v>
      </c>
      <c r="AL614" s="362"/>
      <c r="AM614" s="362"/>
      <c r="AN614" s="362"/>
      <c r="AO614" s="368">
        <v>45923</v>
      </c>
      <c r="AP614" s="361" t="s">
        <v>680</v>
      </c>
      <c r="AR614">
        <v>1</v>
      </c>
    </row>
    <row r="615" spans="2:44" ht="15" hidden="1" customHeight="1" x14ac:dyDescent="0.35">
      <c r="B615" s="362">
        <v>613</v>
      </c>
      <c r="C615" s="362" t="s">
        <v>1895</v>
      </c>
      <c r="D615" s="362" t="s">
        <v>2</v>
      </c>
      <c r="E615" s="368">
        <v>45457</v>
      </c>
      <c r="F615" s="368"/>
      <c r="G615" s="368"/>
      <c r="H615" s="368"/>
      <c r="I615" s="362" t="s">
        <v>79</v>
      </c>
      <c r="J615" s="362" t="s">
        <v>90</v>
      </c>
      <c r="K615" s="361" t="s">
        <v>1896</v>
      </c>
      <c r="L615" s="362"/>
      <c r="M615" s="362" t="s">
        <v>186</v>
      </c>
      <c r="N615" s="362" t="s">
        <v>9</v>
      </c>
      <c r="O615" s="362"/>
      <c r="P615" s="362" t="s">
        <v>90</v>
      </c>
      <c r="Q615" s="362" t="s">
        <v>90</v>
      </c>
      <c r="R615" s="362" t="s">
        <v>1742</v>
      </c>
      <c r="S615" s="361" t="s">
        <v>1743</v>
      </c>
      <c r="T615" s="362" t="s">
        <v>113</v>
      </c>
      <c r="U615" s="362" t="s">
        <v>1540</v>
      </c>
      <c r="V615" s="362" t="s">
        <v>1540</v>
      </c>
      <c r="W615" s="362"/>
      <c r="X615" s="362"/>
      <c r="Y615" s="375" t="s">
        <v>45</v>
      </c>
      <c r="Z615" s="362" t="s">
        <v>90</v>
      </c>
      <c r="AA615" s="366" t="s">
        <v>90</v>
      </c>
      <c r="AB615" s="362" t="s">
        <v>90</v>
      </c>
      <c r="AC615" s="362"/>
      <c r="AD615" s="362"/>
      <c r="AE615" s="362"/>
      <c r="AF615" s="362"/>
      <c r="AG615" s="362"/>
      <c r="AH615" s="362"/>
      <c r="AI615" s="362" t="str">
        <f t="shared" si="9"/>
        <v>MOMOEM Related</v>
      </c>
      <c r="AJ615" s="362" t="str">
        <f>VLOOKUP(AI615,Table1[[#All],[CONCAT]:[Tfiber]],2,FALSE)</f>
        <v>OEM Related Issues</v>
      </c>
      <c r="AK615" s="362" t="s">
        <v>39</v>
      </c>
      <c r="AL615" s="362"/>
      <c r="AM615" s="362"/>
      <c r="AN615" s="362"/>
      <c r="AO615" s="362"/>
      <c r="AP615" s="361" t="s">
        <v>1158</v>
      </c>
      <c r="AR615">
        <v>1</v>
      </c>
    </row>
    <row r="616" spans="2:44" ht="15" hidden="1" customHeight="1" x14ac:dyDescent="0.35">
      <c r="B616" s="362">
        <v>614</v>
      </c>
      <c r="C616" s="362" t="s">
        <v>1897</v>
      </c>
      <c r="D616" s="362" t="s">
        <v>2</v>
      </c>
      <c r="E616" s="368">
        <v>45457</v>
      </c>
      <c r="F616" s="368"/>
      <c r="G616" s="368"/>
      <c r="H616" s="368"/>
      <c r="I616" s="362" t="s">
        <v>79</v>
      </c>
      <c r="J616" s="362" t="s">
        <v>90</v>
      </c>
      <c r="K616" s="361" t="s">
        <v>1898</v>
      </c>
      <c r="L616" s="362"/>
      <c r="M616" s="362" t="s">
        <v>186</v>
      </c>
      <c r="N616" s="362" t="s">
        <v>9</v>
      </c>
      <c r="O616" s="362"/>
      <c r="P616" s="362" t="s">
        <v>90</v>
      </c>
      <c r="Q616" s="362" t="s">
        <v>90</v>
      </c>
      <c r="R616" s="362" t="s">
        <v>46</v>
      </c>
      <c r="S616" s="361" t="s">
        <v>90</v>
      </c>
      <c r="T616" s="362" t="s">
        <v>113</v>
      </c>
      <c r="U616" s="362" t="s">
        <v>1540</v>
      </c>
      <c r="V616" s="362" t="s">
        <v>1540</v>
      </c>
      <c r="W616" s="362"/>
      <c r="X616" s="362" t="s">
        <v>9</v>
      </c>
      <c r="Y616" s="362" t="s">
        <v>46</v>
      </c>
      <c r="Z616" s="362" t="s">
        <v>90</v>
      </c>
      <c r="AA616" s="366" t="s">
        <v>90</v>
      </c>
      <c r="AB616" s="362" t="s">
        <v>90</v>
      </c>
      <c r="AC616" s="362"/>
      <c r="AD616" s="362"/>
      <c r="AE616" s="362"/>
      <c r="AF616" s="362"/>
      <c r="AG616" s="362"/>
      <c r="AH616" s="362"/>
      <c r="AI616" s="362" t="str">
        <f t="shared" si="9"/>
        <v>MOMOEM Related</v>
      </c>
      <c r="AJ616" s="362" t="str">
        <f>VLOOKUP(AI616,Table1[[#All],[CONCAT]:[Tfiber]],2,FALSE)</f>
        <v>OEM Related Issues</v>
      </c>
      <c r="AK616" s="362" t="s">
        <v>40</v>
      </c>
      <c r="AL616" s="362"/>
      <c r="AM616" s="362"/>
      <c r="AN616" s="362"/>
      <c r="AO616" s="362"/>
      <c r="AP616" s="361"/>
      <c r="AR616">
        <v>1</v>
      </c>
    </row>
    <row r="617" spans="2:44" ht="15" hidden="1" customHeight="1" x14ac:dyDescent="0.35">
      <c r="B617" s="362">
        <v>615</v>
      </c>
      <c r="C617" s="362" t="s">
        <v>1899</v>
      </c>
      <c r="D617" s="362" t="s">
        <v>2</v>
      </c>
      <c r="E617" s="368">
        <v>45457</v>
      </c>
      <c r="F617" s="368"/>
      <c r="G617" s="368"/>
      <c r="H617" s="368"/>
      <c r="I617" s="362" t="s">
        <v>79</v>
      </c>
      <c r="J617" s="362" t="s">
        <v>90</v>
      </c>
      <c r="K617" s="361" t="s">
        <v>1900</v>
      </c>
      <c r="L617" s="362"/>
      <c r="M617" s="362" t="s">
        <v>186</v>
      </c>
      <c r="N617" s="362" t="s">
        <v>9</v>
      </c>
      <c r="O617" s="362"/>
      <c r="P617" s="362" t="s">
        <v>90</v>
      </c>
      <c r="Q617" s="362" t="s">
        <v>90</v>
      </c>
      <c r="R617" s="362" t="s">
        <v>46</v>
      </c>
      <c r="S617" s="361" t="s">
        <v>90</v>
      </c>
      <c r="T617" s="362" t="s">
        <v>113</v>
      </c>
      <c r="U617" s="362" t="s">
        <v>1540</v>
      </c>
      <c r="V617" s="362" t="s">
        <v>1540</v>
      </c>
      <c r="W617" s="362"/>
      <c r="X617" s="362" t="s">
        <v>9</v>
      </c>
      <c r="Y617" s="362" t="s">
        <v>46</v>
      </c>
      <c r="Z617" s="362" t="s">
        <v>90</v>
      </c>
      <c r="AA617" s="366" t="s">
        <v>90</v>
      </c>
      <c r="AB617" s="362" t="s">
        <v>90</v>
      </c>
      <c r="AC617" s="362"/>
      <c r="AD617" s="362"/>
      <c r="AE617" s="362"/>
      <c r="AF617" s="362"/>
      <c r="AG617" s="362"/>
      <c r="AH617" s="362"/>
      <c r="AI617" s="362" t="str">
        <f t="shared" si="9"/>
        <v>MOMOEM Related</v>
      </c>
      <c r="AJ617" s="362" t="str">
        <f>VLOOKUP(AI617,Table1[[#All],[CONCAT]:[Tfiber]],2,FALSE)</f>
        <v>OEM Related Issues</v>
      </c>
      <c r="AK617" s="362" t="s">
        <v>40</v>
      </c>
      <c r="AL617" s="362"/>
      <c r="AM617" s="362"/>
      <c r="AN617" s="362"/>
      <c r="AO617" s="362"/>
      <c r="AP617" s="361"/>
      <c r="AR617">
        <v>1</v>
      </c>
    </row>
    <row r="618" spans="2:44" ht="15" hidden="1" customHeight="1" x14ac:dyDescent="0.35">
      <c r="B618" s="362">
        <v>616</v>
      </c>
      <c r="C618" s="362" t="s">
        <v>1901</v>
      </c>
      <c r="D618" s="362" t="s">
        <v>2</v>
      </c>
      <c r="E618" s="368">
        <v>45457</v>
      </c>
      <c r="F618" s="368"/>
      <c r="G618" s="368"/>
      <c r="H618" s="368"/>
      <c r="I618" s="362" t="s">
        <v>79</v>
      </c>
      <c r="J618" s="362" t="s">
        <v>90</v>
      </c>
      <c r="K618" s="361" t="s">
        <v>1902</v>
      </c>
      <c r="L618" s="362"/>
      <c r="M618" s="362" t="s">
        <v>186</v>
      </c>
      <c r="N618" s="362" t="s">
        <v>9</v>
      </c>
      <c r="O618" s="362"/>
      <c r="P618" s="362" t="s">
        <v>90</v>
      </c>
      <c r="Q618" s="362" t="s">
        <v>90</v>
      </c>
      <c r="R618" s="362" t="s">
        <v>8</v>
      </c>
      <c r="S618" s="361" t="s">
        <v>1539</v>
      </c>
      <c r="T618" s="362"/>
      <c r="U618" s="362"/>
      <c r="V618" s="362" t="s">
        <v>1540</v>
      </c>
      <c r="W618" s="362"/>
      <c r="X618" s="362"/>
      <c r="Y618" s="375" t="s">
        <v>45</v>
      </c>
      <c r="Z618" s="362" t="s">
        <v>90</v>
      </c>
      <c r="AA618" s="366" t="s">
        <v>90</v>
      </c>
      <c r="AB618" s="362" t="s">
        <v>90</v>
      </c>
      <c r="AC618" s="362"/>
      <c r="AD618" s="362"/>
      <c r="AE618" s="362"/>
      <c r="AF618" s="362"/>
      <c r="AG618" s="362"/>
      <c r="AH618" s="362"/>
      <c r="AI618" s="362" t="str">
        <f t="shared" si="9"/>
        <v>MOMOEM Related</v>
      </c>
      <c r="AJ618" s="362" t="str">
        <f>VLOOKUP(AI618,Table1[[#All],[CONCAT]:[Tfiber]],2,FALSE)</f>
        <v>OEM Related Issues</v>
      </c>
      <c r="AK618" s="362" t="s">
        <v>39</v>
      </c>
      <c r="AL618" s="362"/>
      <c r="AM618" s="362"/>
      <c r="AN618" s="362"/>
      <c r="AO618" s="368">
        <v>45923</v>
      </c>
      <c r="AP618" s="361" t="s">
        <v>680</v>
      </c>
      <c r="AR618">
        <v>1</v>
      </c>
    </row>
    <row r="619" spans="2:44" ht="15" hidden="1" customHeight="1" x14ac:dyDescent="0.35">
      <c r="B619" s="362">
        <v>617</v>
      </c>
      <c r="C619" s="362" t="s">
        <v>1903</v>
      </c>
      <c r="D619" s="362" t="s">
        <v>2</v>
      </c>
      <c r="E619" s="368">
        <v>45457</v>
      </c>
      <c r="F619" s="368"/>
      <c r="G619" s="368"/>
      <c r="H619" s="368"/>
      <c r="I619" s="362" t="s">
        <v>79</v>
      </c>
      <c r="J619" s="362" t="s">
        <v>90</v>
      </c>
      <c r="K619" s="361" t="s">
        <v>1904</v>
      </c>
      <c r="L619" s="362"/>
      <c r="M619" s="362" t="s">
        <v>186</v>
      </c>
      <c r="N619" s="362" t="s">
        <v>9</v>
      </c>
      <c r="O619" s="362"/>
      <c r="P619" s="362" t="s">
        <v>90</v>
      </c>
      <c r="Q619" s="362" t="s">
        <v>90</v>
      </c>
      <c r="R619" s="362" t="s">
        <v>1742</v>
      </c>
      <c r="S619" s="361" t="s">
        <v>1743</v>
      </c>
      <c r="T619" s="362" t="s">
        <v>113</v>
      </c>
      <c r="U619" s="362" t="s">
        <v>1540</v>
      </c>
      <c r="V619" s="362" t="s">
        <v>1540</v>
      </c>
      <c r="W619" s="362"/>
      <c r="X619" s="362"/>
      <c r="Y619" s="375" t="s">
        <v>45</v>
      </c>
      <c r="Z619" s="362" t="s">
        <v>90</v>
      </c>
      <c r="AA619" s="366" t="s">
        <v>90</v>
      </c>
      <c r="AB619" s="362" t="s">
        <v>90</v>
      </c>
      <c r="AC619" s="362"/>
      <c r="AD619" s="362"/>
      <c r="AE619" s="362"/>
      <c r="AF619" s="362"/>
      <c r="AG619" s="362"/>
      <c r="AH619" s="362"/>
      <c r="AI619" s="362" t="str">
        <f t="shared" si="9"/>
        <v>MOMOEM Related</v>
      </c>
      <c r="AJ619" s="362" t="str">
        <f>VLOOKUP(AI619,Table1[[#All],[CONCAT]:[Tfiber]],2,FALSE)</f>
        <v>OEM Related Issues</v>
      </c>
      <c r="AK619" s="362" t="s">
        <v>39</v>
      </c>
      <c r="AL619" s="362"/>
      <c r="AM619" s="362"/>
      <c r="AN619" s="362"/>
      <c r="AO619" s="362"/>
      <c r="AP619" s="361" t="s">
        <v>1158</v>
      </c>
      <c r="AR619">
        <v>1</v>
      </c>
    </row>
    <row r="620" spans="2:44" ht="15" hidden="1" customHeight="1" x14ac:dyDescent="0.35">
      <c r="B620" s="362">
        <v>618</v>
      </c>
      <c r="C620" s="362" t="s">
        <v>1905</v>
      </c>
      <c r="D620" s="362" t="s">
        <v>2</v>
      </c>
      <c r="E620" s="368">
        <v>45139</v>
      </c>
      <c r="F620" s="368"/>
      <c r="G620" s="368"/>
      <c r="H620" s="368"/>
      <c r="I620" s="362" t="s">
        <v>77</v>
      </c>
      <c r="J620" s="362" t="s">
        <v>1546</v>
      </c>
      <c r="K620" s="361" t="s">
        <v>1906</v>
      </c>
      <c r="L620" s="362"/>
      <c r="M620" s="362" t="s">
        <v>1689</v>
      </c>
      <c r="N620" s="362" t="s">
        <v>1548</v>
      </c>
      <c r="O620" s="362"/>
      <c r="P620" s="362" t="s">
        <v>90</v>
      </c>
      <c r="Q620" s="362" t="s">
        <v>90</v>
      </c>
      <c r="R620" s="362" t="s">
        <v>1677</v>
      </c>
      <c r="S620" s="361" t="s">
        <v>1678</v>
      </c>
      <c r="T620" s="362"/>
      <c r="U620" s="362"/>
      <c r="V620" s="362" t="s">
        <v>133</v>
      </c>
      <c r="W620" s="362"/>
      <c r="X620" s="362"/>
      <c r="Y620" s="362" t="s">
        <v>45</v>
      </c>
      <c r="Z620" s="362" t="s">
        <v>90</v>
      </c>
      <c r="AA620" s="366" t="s">
        <v>90</v>
      </c>
      <c r="AB620" s="362" t="s">
        <v>90</v>
      </c>
      <c r="AC620" s="362"/>
      <c r="AD620" s="362"/>
      <c r="AE620" s="362"/>
      <c r="AF620" s="362"/>
      <c r="AG620" s="362"/>
      <c r="AH620" s="362"/>
      <c r="AI620" s="362" t="str">
        <f t="shared" si="9"/>
        <v>MOMHelpdesk</v>
      </c>
      <c r="AJ620" s="362" t="str">
        <f>VLOOKUP(AI620,Table1[[#All],[CONCAT]:[Tfiber]],2,FALSE)</f>
        <v>Helpdesk (Contact Center)</v>
      </c>
      <c r="AK620" s="362" t="s">
        <v>39</v>
      </c>
      <c r="AL620" s="362"/>
      <c r="AM620" s="362"/>
      <c r="AN620" s="362"/>
      <c r="AO620" s="368">
        <v>45924</v>
      </c>
      <c r="AP620" s="361" t="s">
        <v>1679</v>
      </c>
      <c r="AR620">
        <v>1</v>
      </c>
    </row>
    <row r="621" spans="2:44" ht="15" hidden="1" customHeight="1" x14ac:dyDescent="0.35">
      <c r="B621" s="362">
        <v>619</v>
      </c>
      <c r="C621" s="362" t="s">
        <v>1907</v>
      </c>
      <c r="D621" s="362" t="s">
        <v>2</v>
      </c>
      <c r="E621" s="368">
        <v>45471</v>
      </c>
      <c r="F621" s="368"/>
      <c r="G621" s="368"/>
      <c r="H621" s="368"/>
      <c r="I621" s="362" t="s">
        <v>57</v>
      </c>
      <c r="J621" s="362" t="s">
        <v>1596</v>
      </c>
      <c r="K621" s="361" t="s">
        <v>1908</v>
      </c>
      <c r="L621" s="362"/>
      <c r="M621" s="362" t="s">
        <v>186</v>
      </c>
      <c r="N621" s="362" t="s">
        <v>9</v>
      </c>
      <c r="O621" s="362"/>
      <c r="P621" s="362" t="s">
        <v>90</v>
      </c>
      <c r="Q621" s="362" t="s">
        <v>90</v>
      </c>
      <c r="R621" s="362"/>
      <c r="S621" s="361" t="s">
        <v>90</v>
      </c>
      <c r="T621" s="362"/>
      <c r="U621" s="362"/>
      <c r="V621" s="362" t="s">
        <v>176</v>
      </c>
      <c r="W621" s="362"/>
      <c r="X621" s="362" t="s">
        <v>9</v>
      </c>
      <c r="Y621" s="362" t="s">
        <v>9</v>
      </c>
      <c r="Z621" s="362" t="s">
        <v>90</v>
      </c>
      <c r="AA621" s="366" t="s">
        <v>90</v>
      </c>
      <c r="AB621" s="362" t="s">
        <v>90</v>
      </c>
      <c r="AC621" s="362"/>
      <c r="AD621" s="362"/>
      <c r="AE621" s="362"/>
      <c r="AF621" s="362"/>
      <c r="AG621" s="362"/>
      <c r="AH621" s="362"/>
      <c r="AI621" s="362" t="str">
        <f t="shared" si="9"/>
        <v>MOMSecurity &amp; Regulatory Compliance</v>
      </c>
      <c r="AJ621" s="362" t="str">
        <f>VLOOKUP(AI621,Table1[[#All],[CONCAT]:[Tfiber]],2,FALSE)</f>
        <v>Security</v>
      </c>
      <c r="AK621" s="362" t="s">
        <v>40</v>
      </c>
      <c r="AL621" s="362"/>
      <c r="AM621" s="362"/>
      <c r="AN621" s="362"/>
      <c r="AO621" s="362"/>
      <c r="AP621" s="361" t="e">
        <v>#N/A</v>
      </c>
      <c r="AR621">
        <v>1</v>
      </c>
    </row>
    <row r="622" spans="2:44" ht="15" hidden="1" customHeight="1" x14ac:dyDescent="0.35">
      <c r="B622" s="362">
        <v>620</v>
      </c>
      <c r="C622" s="362" t="s">
        <v>1909</v>
      </c>
      <c r="D622" s="362" t="s">
        <v>2</v>
      </c>
      <c r="E622" s="368">
        <v>45471</v>
      </c>
      <c r="F622" s="368"/>
      <c r="G622" s="368"/>
      <c r="H622" s="368"/>
      <c r="I622" s="362" t="s">
        <v>63</v>
      </c>
      <c r="J622" s="362" t="s">
        <v>1910</v>
      </c>
      <c r="K622" s="361" t="s">
        <v>1911</v>
      </c>
      <c r="L622" s="362"/>
      <c r="M622" s="362" t="s">
        <v>186</v>
      </c>
      <c r="N622" s="362" t="s">
        <v>9</v>
      </c>
      <c r="O622" s="362"/>
      <c r="P622" s="362" t="s">
        <v>90</v>
      </c>
      <c r="Q622" s="362" t="s">
        <v>90</v>
      </c>
      <c r="R622" s="362"/>
      <c r="S622" s="361"/>
      <c r="T622" s="362"/>
      <c r="U622" s="362"/>
      <c r="V622" s="362" t="s">
        <v>844</v>
      </c>
      <c r="W622" s="362"/>
      <c r="X622" s="362"/>
      <c r="Y622" s="362" t="s">
        <v>48</v>
      </c>
      <c r="Z622" s="362" t="s">
        <v>90</v>
      </c>
      <c r="AA622" s="366" t="s">
        <v>90</v>
      </c>
      <c r="AB622" s="362" t="s">
        <v>90</v>
      </c>
      <c r="AC622" s="362"/>
      <c r="AD622" s="362"/>
      <c r="AE622" s="362"/>
      <c r="AF622" s="362"/>
      <c r="AG622" s="362"/>
      <c r="AH622" s="362"/>
      <c r="AI622" s="362" t="str">
        <f t="shared" si="9"/>
        <v>MOMOSS</v>
      </c>
      <c r="AJ622" s="362" t="str">
        <f>VLOOKUP(AI622,Table1[[#All],[CONCAT]:[Tfiber]],2,FALSE)</f>
        <v>Applications/Tools</v>
      </c>
      <c r="AK622" s="362" t="s">
        <v>40</v>
      </c>
      <c r="AL622" s="362" t="str">
        <f>VLOOKUP(C622,[1]AllOSS!$B:$G,6,0)</f>
        <v>COMPLETED</v>
      </c>
      <c r="AM622" s="362">
        <f>VLOOKUP(C622,[1]AllOSS!$B:$K,10,0)</f>
        <v>0</v>
      </c>
      <c r="AN622" s="362"/>
      <c r="AO622" s="362"/>
      <c r="AP622" s="361" t="e">
        <v>#N/A</v>
      </c>
      <c r="AR622">
        <v>1</v>
      </c>
    </row>
    <row r="623" spans="2:44" ht="15" hidden="1" customHeight="1" x14ac:dyDescent="0.35">
      <c r="B623" s="362">
        <v>621</v>
      </c>
      <c r="C623" s="362" t="s">
        <v>1912</v>
      </c>
      <c r="D623" s="362" t="s">
        <v>2</v>
      </c>
      <c r="E623" s="368">
        <v>45471</v>
      </c>
      <c r="F623" s="368"/>
      <c r="G623" s="368"/>
      <c r="H623" s="368"/>
      <c r="I623" s="362" t="s">
        <v>57</v>
      </c>
      <c r="J623" s="362" t="s">
        <v>1596</v>
      </c>
      <c r="K623" s="361" t="s">
        <v>1913</v>
      </c>
      <c r="L623" s="362"/>
      <c r="M623" s="362" t="s">
        <v>186</v>
      </c>
      <c r="N623" s="362" t="s">
        <v>9</v>
      </c>
      <c r="O623" s="362"/>
      <c r="P623" s="362" t="s">
        <v>90</v>
      </c>
      <c r="Q623" s="362" t="s">
        <v>90</v>
      </c>
      <c r="R623" s="362"/>
      <c r="S623" s="361" t="s">
        <v>90</v>
      </c>
      <c r="T623" s="362"/>
      <c r="U623" s="362"/>
      <c r="V623" s="362" t="s">
        <v>176</v>
      </c>
      <c r="W623" s="362"/>
      <c r="X623" s="362" t="s">
        <v>9</v>
      </c>
      <c r="Y623" s="362" t="s">
        <v>9</v>
      </c>
      <c r="Z623" s="362" t="s">
        <v>90</v>
      </c>
      <c r="AA623" s="366" t="s">
        <v>90</v>
      </c>
      <c r="AB623" s="362" t="s">
        <v>90</v>
      </c>
      <c r="AC623" s="362"/>
      <c r="AD623" s="362"/>
      <c r="AE623" s="362"/>
      <c r="AF623" s="362"/>
      <c r="AG623" s="362"/>
      <c r="AH623" s="362"/>
      <c r="AI623" s="362" t="str">
        <f t="shared" si="9"/>
        <v>MOMSecurity &amp; Regulatory Compliance</v>
      </c>
      <c r="AJ623" s="362" t="str">
        <f>VLOOKUP(AI623,Table1[[#All],[CONCAT]:[Tfiber]],2,FALSE)</f>
        <v>Security</v>
      </c>
      <c r="AK623" s="362" t="s">
        <v>40</v>
      </c>
      <c r="AL623" s="362"/>
      <c r="AM623" s="362"/>
      <c r="AN623" s="362"/>
      <c r="AO623" s="362"/>
      <c r="AP623" s="361" t="e">
        <v>#N/A</v>
      </c>
      <c r="AR623">
        <v>1</v>
      </c>
    </row>
    <row r="624" spans="2:44" ht="15" hidden="1" customHeight="1" x14ac:dyDescent="0.35">
      <c r="B624" s="362">
        <v>622</v>
      </c>
      <c r="C624" s="362" t="s">
        <v>1914</v>
      </c>
      <c r="D624" s="362" t="s">
        <v>2</v>
      </c>
      <c r="E624" s="368">
        <v>45471</v>
      </c>
      <c r="F624" s="368"/>
      <c r="G624" s="368"/>
      <c r="H624" s="368"/>
      <c r="I624" s="362" t="s">
        <v>57</v>
      </c>
      <c r="J624" s="362" t="s">
        <v>1596</v>
      </c>
      <c r="K624" s="361" t="s">
        <v>1915</v>
      </c>
      <c r="L624" s="362"/>
      <c r="M624" s="362" t="s">
        <v>186</v>
      </c>
      <c r="N624" s="362" t="s">
        <v>9</v>
      </c>
      <c r="O624" s="362"/>
      <c r="P624" s="362" t="s">
        <v>90</v>
      </c>
      <c r="Q624" s="362" t="s">
        <v>90</v>
      </c>
      <c r="R624" s="362"/>
      <c r="S624" s="361" t="s">
        <v>90</v>
      </c>
      <c r="T624" s="362"/>
      <c r="U624" s="362"/>
      <c r="V624" s="362" t="s">
        <v>176</v>
      </c>
      <c r="W624" s="362"/>
      <c r="X624" s="362" t="s">
        <v>9</v>
      </c>
      <c r="Y624" s="362" t="s">
        <v>9</v>
      </c>
      <c r="Z624" s="362" t="s">
        <v>90</v>
      </c>
      <c r="AA624" s="366" t="s">
        <v>90</v>
      </c>
      <c r="AB624" s="362" t="s">
        <v>90</v>
      </c>
      <c r="AC624" s="362"/>
      <c r="AD624" s="362"/>
      <c r="AE624" s="362"/>
      <c r="AF624" s="362"/>
      <c r="AG624" s="362"/>
      <c r="AH624" s="362"/>
      <c r="AI624" s="362" t="str">
        <f t="shared" si="9"/>
        <v>MOMSecurity &amp; Regulatory Compliance</v>
      </c>
      <c r="AJ624" s="362" t="str">
        <f>VLOOKUP(AI624,Table1[[#All],[CONCAT]:[Tfiber]],2,FALSE)</f>
        <v>Security</v>
      </c>
      <c r="AK624" s="362" t="s">
        <v>40</v>
      </c>
      <c r="AL624" s="362"/>
      <c r="AM624" s="362"/>
      <c r="AN624" s="362"/>
      <c r="AO624" s="362"/>
      <c r="AP624" s="361" t="e">
        <v>#N/A</v>
      </c>
      <c r="AR624">
        <v>1</v>
      </c>
    </row>
    <row r="625" spans="2:44" ht="15" customHeight="1" x14ac:dyDescent="0.35">
      <c r="B625" s="362">
        <v>623</v>
      </c>
      <c r="C625" s="362" t="s">
        <v>1916</v>
      </c>
      <c r="D625" s="362" t="s">
        <v>2</v>
      </c>
      <c r="E625" s="368">
        <v>45471</v>
      </c>
      <c r="F625" s="368"/>
      <c r="G625" s="368"/>
      <c r="H625" s="368"/>
      <c r="I625" s="362" t="s">
        <v>57</v>
      </c>
      <c r="J625" s="362" t="s">
        <v>1596</v>
      </c>
      <c r="K625" s="361" t="s">
        <v>1917</v>
      </c>
      <c r="L625" s="362"/>
      <c r="M625" s="362" t="s">
        <v>186</v>
      </c>
      <c r="N625" s="362" t="s">
        <v>8</v>
      </c>
      <c r="O625" s="362"/>
      <c r="P625" s="362" t="s">
        <v>90</v>
      </c>
      <c r="Q625" s="362" t="s">
        <v>90</v>
      </c>
      <c r="R625" s="362"/>
      <c r="S625" s="361" t="s">
        <v>90</v>
      </c>
      <c r="T625" s="362"/>
      <c r="U625" s="362"/>
      <c r="V625" s="362" t="s">
        <v>176</v>
      </c>
      <c r="W625" s="362"/>
      <c r="X625" s="362"/>
      <c r="Y625" s="362" t="s">
        <v>48</v>
      </c>
      <c r="Z625" s="362" t="s">
        <v>90</v>
      </c>
      <c r="AA625" s="366" t="s">
        <v>90</v>
      </c>
      <c r="AB625" s="362" t="s">
        <v>90</v>
      </c>
      <c r="AC625" s="362"/>
      <c r="AD625" s="362"/>
      <c r="AE625" s="362"/>
      <c r="AF625" s="362"/>
      <c r="AG625" s="362"/>
      <c r="AH625" s="362"/>
      <c r="AI625" s="362" t="str">
        <f t="shared" si="9"/>
        <v>MOMSecurity &amp; Regulatory Compliance</v>
      </c>
      <c r="AJ625" s="362" t="str">
        <f>VLOOKUP(AI625,Table1[[#All],[CONCAT]:[Tfiber]],2,FALSE)</f>
        <v>Security</v>
      </c>
      <c r="AK625" s="362" t="s">
        <v>40</v>
      </c>
      <c r="AL625" s="362"/>
      <c r="AM625" s="362"/>
      <c r="AN625" s="362"/>
      <c r="AO625" s="362"/>
      <c r="AP625" s="361" t="s">
        <v>193</v>
      </c>
      <c r="AR625">
        <v>1</v>
      </c>
    </row>
    <row r="626" spans="2:44" ht="15" hidden="1" customHeight="1" x14ac:dyDescent="0.35">
      <c r="B626" s="362">
        <v>624</v>
      </c>
      <c r="C626" s="362" t="s">
        <v>1918</v>
      </c>
      <c r="D626" s="362" t="s">
        <v>2</v>
      </c>
      <c r="E626" s="368">
        <v>45471</v>
      </c>
      <c r="F626" s="368"/>
      <c r="G626" s="368"/>
      <c r="H626" s="368"/>
      <c r="I626" s="362" t="s">
        <v>57</v>
      </c>
      <c r="J626" s="362" t="s">
        <v>1596</v>
      </c>
      <c r="K626" s="361" t="s">
        <v>1919</v>
      </c>
      <c r="L626" s="362"/>
      <c r="M626" s="362" t="s">
        <v>186</v>
      </c>
      <c r="N626" s="362" t="s">
        <v>9</v>
      </c>
      <c r="O626" s="362"/>
      <c r="P626" s="362" t="s">
        <v>90</v>
      </c>
      <c r="Q626" s="362" t="s">
        <v>90</v>
      </c>
      <c r="R626" s="362"/>
      <c r="S626" s="361" t="s">
        <v>90</v>
      </c>
      <c r="T626" s="362"/>
      <c r="U626" s="362"/>
      <c r="V626" s="362" t="s">
        <v>176</v>
      </c>
      <c r="W626" s="362"/>
      <c r="X626" s="362" t="s">
        <v>9</v>
      </c>
      <c r="Y626" s="362" t="s">
        <v>9</v>
      </c>
      <c r="Z626" s="362" t="s">
        <v>90</v>
      </c>
      <c r="AA626" s="366" t="s">
        <v>90</v>
      </c>
      <c r="AB626" s="362" t="s">
        <v>90</v>
      </c>
      <c r="AC626" s="362"/>
      <c r="AD626" s="362"/>
      <c r="AE626" s="362"/>
      <c r="AF626" s="362"/>
      <c r="AG626" s="362"/>
      <c r="AH626" s="362"/>
      <c r="AI626" s="362" t="str">
        <f t="shared" si="9"/>
        <v>MOMSecurity &amp; Regulatory Compliance</v>
      </c>
      <c r="AJ626" s="362" t="str">
        <f>VLOOKUP(AI626,Table1[[#All],[CONCAT]:[Tfiber]],2,FALSE)</f>
        <v>Security</v>
      </c>
      <c r="AK626" s="362" t="s">
        <v>40</v>
      </c>
      <c r="AL626" s="362"/>
      <c r="AM626" s="362"/>
      <c r="AN626" s="362"/>
      <c r="AO626" s="362"/>
      <c r="AP626" s="361" t="e">
        <v>#N/A</v>
      </c>
      <c r="AR626">
        <v>1</v>
      </c>
    </row>
    <row r="627" spans="2:44" ht="15" hidden="1" customHeight="1" x14ac:dyDescent="0.35">
      <c r="B627" s="362">
        <v>625</v>
      </c>
      <c r="C627" s="362" t="s">
        <v>1920</v>
      </c>
      <c r="D627" s="362" t="s">
        <v>2</v>
      </c>
      <c r="E627" s="368">
        <v>45471</v>
      </c>
      <c r="F627" s="368"/>
      <c r="G627" s="368"/>
      <c r="H627" s="368"/>
      <c r="I627" s="362" t="s">
        <v>57</v>
      </c>
      <c r="J627" s="362" t="s">
        <v>1596</v>
      </c>
      <c r="K627" s="361" t="s">
        <v>1921</v>
      </c>
      <c r="L627" s="362"/>
      <c r="M627" s="362" t="s">
        <v>186</v>
      </c>
      <c r="N627" s="362" t="s">
        <v>9</v>
      </c>
      <c r="O627" s="362"/>
      <c r="P627" s="362" t="s">
        <v>90</v>
      </c>
      <c r="Q627" s="362" t="s">
        <v>90</v>
      </c>
      <c r="R627" s="362"/>
      <c r="S627" s="361" t="s">
        <v>90</v>
      </c>
      <c r="T627" s="362"/>
      <c r="U627" s="362"/>
      <c r="V627" s="362" t="s">
        <v>176</v>
      </c>
      <c r="W627" s="362"/>
      <c r="X627" s="362" t="s">
        <v>9</v>
      </c>
      <c r="Y627" s="362" t="s">
        <v>9</v>
      </c>
      <c r="Z627" s="362" t="s">
        <v>90</v>
      </c>
      <c r="AA627" s="366" t="s">
        <v>90</v>
      </c>
      <c r="AB627" s="362" t="s">
        <v>90</v>
      </c>
      <c r="AC627" s="362"/>
      <c r="AD627" s="362"/>
      <c r="AE627" s="362"/>
      <c r="AF627" s="362"/>
      <c r="AG627" s="362"/>
      <c r="AH627" s="362"/>
      <c r="AI627" s="362" t="str">
        <f t="shared" si="9"/>
        <v>MOMSecurity &amp; Regulatory Compliance</v>
      </c>
      <c r="AJ627" s="362" t="str">
        <f>VLOOKUP(AI627,Table1[[#All],[CONCAT]:[Tfiber]],2,FALSE)</f>
        <v>Security</v>
      </c>
      <c r="AK627" s="362" t="s">
        <v>40</v>
      </c>
      <c r="AL627" s="362"/>
      <c r="AM627" s="362"/>
      <c r="AN627" s="362"/>
      <c r="AO627" s="362"/>
      <c r="AP627" s="361" t="e">
        <v>#N/A</v>
      </c>
      <c r="AR627">
        <v>1</v>
      </c>
    </row>
    <row r="628" spans="2:44" ht="15" hidden="1" customHeight="1" x14ac:dyDescent="0.35">
      <c r="B628" s="362">
        <v>626</v>
      </c>
      <c r="C628" s="362" t="s">
        <v>1922</v>
      </c>
      <c r="D628" s="362" t="s">
        <v>2</v>
      </c>
      <c r="E628" s="368">
        <v>45471</v>
      </c>
      <c r="F628" s="368"/>
      <c r="G628" s="368"/>
      <c r="H628" s="368"/>
      <c r="I628" s="362" t="s">
        <v>57</v>
      </c>
      <c r="J628" s="362" t="s">
        <v>1596</v>
      </c>
      <c r="K628" s="361" t="s">
        <v>1923</v>
      </c>
      <c r="L628" s="362"/>
      <c r="M628" s="362" t="s">
        <v>186</v>
      </c>
      <c r="N628" s="362" t="s">
        <v>9</v>
      </c>
      <c r="O628" s="362"/>
      <c r="P628" s="362" t="s">
        <v>90</v>
      </c>
      <c r="Q628" s="362" t="s">
        <v>90</v>
      </c>
      <c r="R628" s="362"/>
      <c r="S628" s="361" t="s">
        <v>90</v>
      </c>
      <c r="T628" s="362"/>
      <c r="U628" s="362"/>
      <c r="V628" s="362" t="s">
        <v>176</v>
      </c>
      <c r="W628" s="362"/>
      <c r="X628" s="362" t="s">
        <v>9</v>
      </c>
      <c r="Y628" s="362" t="s">
        <v>9</v>
      </c>
      <c r="Z628" s="362" t="s">
        <v>90</v>
      </c>
      <c r="AA628" s="366" t="s">
        <v>90</v>
      </c>
      <c r="AB628" s="362" t="s">
        <v>90</v>
      </c>
      <c r="AC628" s="362"/>
      <c r="AD628" s="362"/>
      <c r="AE628" s="362"/>
      <c r="AF628" s="362"/>
      <c r="AG628" s="362"/>
      <c r="AH628" s="362"/>
      <c r="AI628" s="362" t="str">
        <f t="shared" si="9"/>
        <v>MOMSecurity &amp; Regulatory Compliance</v>
      </c>
      <c r="AJ628" s="362" t="str">
        <f>VLOOKUP(AI628,Table1[[#All],[CONCAT]:[Tfiber]],2,FALSE)</f>
        <v>Security</v>
      </c>
      <c r="AK628" s="362" t="s">
        <v>40</v>
      </c>
      <c r="AL628" s="362"/>
      <c r="AM628" s="362"/>
      <c r="AN628" s="362"/>
      <c r="AO628" s="362"/>
      <c r="AP628" s="361" t="e">
        <v>#N/A</v>
      </c>
      <c r="AR628">
        <v>1</v>
      </c>
    </row>
    <row r="629" spans="2:44" ht="15" hidden="1" customHeight="1" x14ac:dyDescent="0.35">
      <c r="B629" s="362">
        <v>627</v>
      </c>
      <c r="C629" s="362" t="s">
        <v>1924</v>
      </c>
      <c r="D629" s="362" t="s">
        <v>2</v>
      </c>
      <c r="E629" s="368">
        <v>45471</v>
      </c>
      <c r="F629" s="368"/>
      <c r="G629" s="368"/>
      <c r="H629" s="368"/>
      <c r="I629" s="362" t="s">
        <v>57</v>
      </c>
      <c r="J629" s="362" t="s">
        <v>1596</v>
      </c>
      <c r="K629" s="361" t="s">
        <v>1925</v>
      </c>
      <c r="L629" s="362"/>
      <c r="M629" s="362" t="s">
        <v>186</v>
      </c>
      <c r="N629" s="362" t="s">
        <v>9</v>
      </c>
      <c r="O629" s="362"/>
      <c r="P629" s="362" t="s">
        <v>90</v>
      </c>
      <c r="Q629" s="362" t="s">
        <v>90</v>
      </c>
      <c r="R629" s="362"/>
      <c r="S629" s="361"/>
      <c r="T629" s="362"/>
      <c r="U629" s="362"/>
      <c r="V629" s="362" t="s">
        <v>844</v>
      </c>
      <c r="W629" s="362"/>
      <c r="X629" s="362"/>
      <c r="Y629" s="362" t="s">
        <v>48</v>
      </c>
      <c r="Z629" s="362" t="s">
        <v>90</v>
      </c>
      <c r="AA629" s="366" t="s">
        <v>90</v>
      </c>
      <c r="AB629" s="362" t="s">
        <v>90</v>
      </c>
      <c r="AC629" s="362"/>
      <c r="AD629" s="362"/>
      <c r="AE629" s="362"/>
      <c r="AF629" s="362"/>
      <c r="AG629" s="362"/>
      <c r="AH629" s="362"/>
      <c r="AI629" s="362" t="str">
        <f t="shared" si="9"/>
        <v>MOMSecurity &amp; Regulatory Compliance</v>
      </c>
      <c r="AJ629" s="362" t="str">
        <f>VLOOKUP(AI629,Table1[[#All],[CONCAT]:[Tfiber]],2,FALSE)</f>
        <v>Security</v>
      </c>
      <c r="AK629" s="362" t="s">
        <v>40</v>
      </c>
      <c r="AL629" s="362" t="str">
        <f>VLOOKUP(C629,[1]AllOSS!$B:$G,6,0)</f>
        <v>COMPLETED</v>
      </c>
      <c r="AM629" s="362">
        <f>VLOOKUP(C629,[1]AllOSS!$B:$K,10,0)</f>
        <v>0</v>
      </c>
      <c r="AN629" s="362"/>
      <c r="AO629" s="362"/>
      <c r="AP629" s="361" t="e">
        <v>#N/A</v>
      </c>
      <c r="AR629">
        <v>1</v>
      </c>
    </row>
    <row r="630" spans="2:44" ht="15" hidden="1" customHeight="1" x14ac:dyDescent="0.35">
      <c r="B630" s="362">
        <v>628</v>
      </c>
      <c r="C630" s="362" t="s">
        <v>1926</v>
      </c>
      <c r="D630" s="362" t="s">
        <v>2</v>
      </c>
      <c r="E630" s="368">
        <v>45471</v>
      </c>
      <c r="F630" s="368"/>
      <c r="G630" s="368"/>
      <c r="H630" s="368"/>
      <c r="I630" s="362" t="s">
        <v>57</v>
      </c>
      <c r="J630" s="362" t="s">
        <v>1596</v>
      </c>
      <c r="K630" s="361" t="s">
        <v>1927</v>
      </c>
      <c r="L630" s="362"/>
      <c r="M630" s="362" t="s">
        <v>186</v>
      </c>
      <c r="N630" s="362" t="s">
        <v>9</v>
      </c>
      <c r="O630" s="362"/>
      <c r="P630" s="362" t="s">
        <v>90</v>
      </c>
      <c r="Q630" s="362" t="s">
        <v>90</v>
      </c>
      <c r="R630" s="362"/>
      <c r="S630" s="361" t="s">
        <v>90</v>
      </c>
      <c r="T630" s="362"/>
      <c r="U630" s="362"/>
      <c r="V630" s="362" t="s">
        <v>176</v>
      </c>
      <c r="W630" s="362"/>
      <c r="X630" s="362" t="s">
        <v>9</v>
      </c>
      <c r="Y630" s="362" t="s">
        <v>9</v>
      </c>
      <c r="Z630" s="362" t="s">
        <v>90</v>
      </c>
      <c r="AA630" s="366" t="s">
        <v>90</v>
      </c>
      <c r="AB630" s="362" t="s">
        <v>90</v>
      </c>
      <c r="AC630" s="362"/>
      <c r="AD630" s="362"/>
      <c r="AE630" s="362"/>
      <c r="AF630" s="362"/>
      <c r="AG630" s="362"/>
      <c r="AH630" s="362"/>
      <c r="AI630" s="362" t="str">
        <f t="shared" si="9"/>
        <v>MOMSecurity &amp; Regulatory Compliance</v>
      </c>
      <c r="AJ630" s="362" t="str">
        <f>VLOOKUP(AI630,Table1[[#All],[CONCAT]:[Tfiber]],2,FALSE)</f>
        <v>Security</v>
      </c>
      <c r="AK630" s="362" t="s">
        <v>40</v>
      </c>
      <c r="AL630" s="362"/>
      <c r="AM630" s="362"/>
      <c r="AN630" s="362"/>
      <c r="AO630" s="362"/>
      <c r="AP630" s="361" t="e">
        <v>#N/A</v>
      </c>
      <c r="AR630">
        <v>1</v>
      </c>
    </row>
    <row r="631" spans="2:44" ht="15" hidden="1" customHeight="1" x14ac:dyDescent="0.35">
      <c r="B631" s="362">
        <v>629</v>
      </c>
      <c r="C631" s="362" t="s">
        <v>1928</v>
      </c>
      <c r="D631" s="362" t="s">
        <v>2</v>
      </c>
      <c r="E631" s="368">
        <v>45139</v>
      </c>
      <c r="F631" s="368"/>
      <c r="G631" s="368"/>
      <c r="H631" s="368"/>
      <c r="I631" s="362" t="s">
        <v>77</v>
      </c>
      <c r="J631" s="362" t="s">
        <v>1320</v>
      </c>
      <c r="K631" s="361" t="s">
        <v>1929</v>
      </c>
      <c r="L631" s="362"/>
      <c r="M631" s="362" t="s">
        <v>186</v>
      </c>
      <c r="N631" s="362" t="s">
        <v>1548</v>
      </c>
      <c r="O631" s="362"/>
      <c r="P631" s="362" t="s">
        <v>90</v>
      </c>
      <c r="Q631" s="362" t="s">
        <v>90</v>
      </c>
      <c r="R631" s="362" t="s">
        <v>8</v>
      </c>
      <c r="S631" s="361" t="s">
        <v>1736</v>
      </c>
      <c r="T631" s="362"/>
      <c r="U631" s="362"/>
      <c r="V631" s="362" t="s">
        <v>133</v>
      </c>
      <c r="W631" s="362"/>
      <c r="X631" s="362"/>
      <c r="Y631" s="362" t="s">
        <v>45</v>
      </c>
      <c r="Z631" s="362" t="s">
        <v>90</v>
      </c>
      <c r="AA631" s="366" t="s">
        <v>90</v>
      </c>
      <c r="AB631" s="362" t="s">
        <v>90</v>
      </c>
      <c r="AC631" s="362"/>
      <c r="AD631" s="362"/>
      <c r="AE631" s="362"/>
      <c r="AF631" s="362"/>
      <c r="AG631" s="362"/>
      <c r="AH631" s="362"/>
      <c r="AI631" s="362" t="str">
        <f t="shared" si="9"/>
        <v>MOMHelpdesk</v>
      </c>
      <c r="AJ631" s="362" t="str">
        <f>VLOOKUP(AI631,Table1[[#All],[CONCAT]:[Tfiber]],2,FALSE)</f>
        <v>Helpdesk (Contact Center)</v>
      </c>
      <c r="AK631" s="362" t="s">
        <v>39</v>
      </c>
      <c r="AL631" s="362"/>
      <c r="AM631" s="362"/>
      <c r="AN631" s="362"/>
      <c r="AO631" s="368">
        <v>45924</v>
      </c>
      <c r="AP631" s="361" t="s">
        <v>1930</v>
      </c>
      <c r="AR631">
        <v>1</v>
      </c>
    </row>
    <row r="632" spans="2:44" ht="15" hidden="1" customHeight="1" x14ac:dyDescent="0.35">
      <c r="B632" s="362">
        <v>630</v>
      </c>
      <c r="C632" s="362" t="s">
        <v>1931</v>
      </c>
      <c r="D632" s="362" t="s">
        <v>2</v>
      </c>
      <c r="E632" s="368">
        <v>45471</v>
      </c>
      <c r="F632" s="368"/>
      <c r="G632" s="368"/>
      <c r="H632" s="368"/>
      <c r="I632" s="362" t="s">
        <v>57</v>
      </c>
      <c r="J632" s="362" t="s">
        <v>1596</v>
      </c>
      <c r="K632" s="361" t="s">
        <v>1932</v>
      </c>
      <c r="L632" s="362"/>
      <c r="M632" s="362" t="s">
        <v>186</v>
      </c>
      <c r="N632" s="362" t="s">
        <v>9</v>
      </c>
      <c r="O632" s="362"/>
      <c r="P632" s="362" t="s">
        <v>90</v>
      </c>
      <c r="Q632" s="362" t="s">
        <v>90</v>
      </c>
      <c r="R632" s="362"/>
      <c r="S632" s="361" t="s">
        <v>90</v>
      </c>
      <c r="T632" s="362"/>
      <c r="U632" s="362"/>
      <c r="V632" s="362" t="s">
        <v>176</v>
      </c>
      <c r="W632" s="362"/>
      <c r="X632" s="362" t="s">
        <v>9</v>
      </c>
      <c r="Y632" s="362" t="s">
        <v>9</v>
      </c>
      <c r="Z632" s="362" t="s">
        <v>90</v>
      </c>
      <c r="AA632" s="366" t="s">
        <v>90</v>
      </c>
      <c r="AB632" s="362" t="s">
        <v>90</v>
      </c>
      <c r="AC632" s="362"/>
      <c r="AD632" s="362"/>
      <c r="AE632" s="362"/>
      <c r="AF632" s="362"/>
      <c r="AG632" s="362"/>
      <c r="AH632" s="362"/>
      <c r="AI632" s="362" t="str">
        <f t="shared" si="9"/>
        <v>MOMSecurity &amp; Regulatory Compliance</v>
      </c>
      <c r="AJ632" s="362" t="str">
        <f>VLOOKUP(AI632,Table1[[#All],[CONCAT]:[Tfiber]],2,FALSE)</f>
        <v>Security</v>
      </c>
      <c r="AK632" s="362" t="s">
        <v>40</v>
      </c>
      <c r="AL632" s="362"/>
      <c r="AM632" s="362"/>
      <c r="AN632" s="362"/>
      <c r="AO632" s="362"/>
      <c r="AP632" s="361" t="e">
        <v>#N/A</v>
      </c>
      <c r="AR632">
        <v>1</v>
      </c>
    </row>
    <row r="633" spans="2:44" ht="15" hidden="1" customHeight="1" x14ac:dyDescent="0.35">
      <c r="B633" s="362">
        <v>631</v>
      </c>
      <c r="C633" s="362" t="s">
        <v>1933</v>
      </c>
      <c r="D633" s="362" t="s">
        <v>2</v>
      </c>
      <c r="E633" s="368">
        <v>45471</v>
      </c>
      <c r="F633" s="368"/>
      <c r="G633" s="368"/>
      <c r="H633" s="368"/>
      <c r="I633" s="362" t="s">
        <v>57</v>
      </c>
      <c r="J633" s="362" t="s">
        <v>1596</v>
      </c>
      <c r="K633" s="361" t="s">
        <v>1934</v>
      </c>
      <c r="L633" s="362"/>
      <c r="M633" s="362" t="s">
        <v>186</v>
      </c>
      <c r="N633" s="362" t="s">
        <v>9</v>
      </c>
      <c r="O633" s="362"/>
      <c r="P633" s="362" t="s">
        <v>90</v>
      </c>
      <c r="Q633" s="362" t="s">
        <v>90</v>
      </c>
      <c r="R633" s="362"/>
      <c r="S633" s="361" t="s">
        <v>90</v>
      </c>
      <c r="T633" s="362"/>
      <c r="U633" s="362"/>
      <c r="V633" s="362" t="s">
        <v>176</v>
      </c>
      <c r="W633" s="362"/>
      <c r="X633" s="362" t="s">
        <v>9</v>
      </c>
      <c r="Y633" s="362" t="s">
        <v>9</v>
      </c>
      <c r="Z633" s="362" t="s">
        <v>90</v>
      </c>
      <c r="AA633" s="366" t="s">
        <v>90</v>
      </c>
      <c r="AB633" s="362" t="s">
        <v>90</v>
      </c>
      <c r="AC633" s="362"/>
      <c r="AD633" s="362"/>
      <c r="AE633" s="362"/>
      <c r="AF633" s="362"/>
      <c r="AG633" s="362"/>
      <c r="AH633" s="362"/>
      <c r="AI633" s="362" t="str">
        <f t="shared" si="9"/>
        <v>MOMSecurity &amp; Regulatory Compliance</v>
      </c>
      <c r="AJ633" s="362" t="str">
        <f>VLOOKUP(AI633,Table1[[#All],[CONCAT]:[Tfiber]],2,FALSE)</f>
        <v>Security</v>
      </c>
      <c r="AK633" s="362" t="s">
        <v>40</v>
      </c>
      <c r="AL633" s="362"/>
      <c r="AM633" s="362"/>
      <c r="AN633" s="362"/>
      <c r="AO633" s="362"/>
      <c r="AP633" s="361" t="e">
        <v>#N/A</v>
      </c>
      <c r="AR633">
        <v>1</v>
      </c>
    </row>
    <row r="634" spans="2:44" ht="15" hidden="1" customHeight="1" x14ac:dyDescent="0.35">
      <c r="B634" s="362">
        <v>632</v>
      </c>
      <c r="C634" s="362" t="s">
        <v>1935</v>
      </c>
      <c r="D634" s="362" t="s">
        <v>2</v>
      </c>
      <c r="E634" s="368">
        <v>45471</v>
      </c>
      <c r="F634" s="368"/>
      <c r="G634" s="368"/>
      <c r="H634" s="368"/>
      <c r="I634" s="362" t="s">
        <v>57</v>
      </c>
      <c r="J634" s="362" t="s">
        <v>1596</v>
      </c>
      <c r="K634" s="361" t="s">
        <v>1936</v>
      </c>
      <c r="L634" s="362"/>
      <c r="M634" s="362" t="s">
        <v>186</v>
      </c>
      <c r="N634" s="362" t="s">
        <v>9</v>
      </c>
      <c r="O634" s="362"/>
      <c r="P634" s="362" t="s">
        <v>90</v>
      </c>
      <c r="Q634" s="362" t="s">
        <v>90</v>
      </c>
      <c r="R634" s="362"/>
      <c r="S634" s="361" t="s">
        <v>90</v>
      </c>
      <c r="T634" s="362"/>
      <c r="U634" s="362"/>
      <c r="V634" s="362" t="s">
        <v>176</v>
      </c>
      <c r="W634" s="362"/>
      <c r="X634" s="362" t="s">
        <v>9</v>
      </c>
      <c r="Y634" s="362" t="s">
        <v>9</v>
      </c>
      <c r="Z634" s="362" t="s">
        <v>90</v>
      </c>
      <c r="AA634" s="366" t="s">
        <v>90</v>
      </c>
      <c r="AB634" s="362" t="s">
        <v>90</v>
      </c>
      <c r="AC634" s="362"/>
      <c r="AD634" s="362"/>
      <c r="AE634" s="362"/>
      <c r="AF634" s="362"/>
      <c r="AG634" s="362"/>
      <c r="AH634" s="362"/>
      <c r="AI634" s="362" t="str">
        <f t="shared" si="9"/>
        <v>MOMSecurity &amp; Regulatory Compliance</v>
      </c>
      <c r="AJ634" s="362" t="str">
        <f>VLOOKUP(AI634,Table1[[#All],[CONCAT]:[Tfiber]],2,FALSE)</f>
        <v>Security</v>
      </c>
      <c r="AK634" s="362" t="s">
        <v>40</v>
      </c>
      <c r="AL634" s="362"/>
      <c r="AM634" s="362"/>
      <c r="AN634" s="362"/>
      <c r="AO634" s="362"/>
      <c r="AP634" s="361" t="e">
        <v>#N/A</v>
      </c>
      <c r="AR634">
        <v>1</v>
      </c>
    </row>
    <row r="635" spans="2:44" ht="15" hidden="1" customHeight="1" x14ac:dyDescent="0.35">
      <c r="B635" s="362">
        <v>633</v>
      </c>
      <c r="C635" s="362" t="s">
        <v>1937</v>
      </c>
      <c r="D635" s="362" t="s">
        <v>2</v>
      </c>
      <c r="E635" s="368">
        <v>45471</v>
      </c>
      <c r="F635" s="368"/>
      <c r="G635" s="368"/>
      <c r="H635" s="368"/>
      <c r="I635" s="362" t="s">
        <v>57</v>
      </c>
      <c r="J635" s="362" t="s">
        <v>1596</v>
      </c>
      <c r="K635" s="361" t="s">
        <v>1938</v>
      </c>
      <c r="L635" s="362"/>
      <c r="M635" s="362" t="s">
        <v>186</v>
      </c>
      <c r="N635" s="362" t="s">
        <v>9</v>
      </c>
      <c r="O635" s="362"/>
      <c r="P635" s="362" t="s">
        <v>90</v>
      </c>
      <c r="Q635" s="362" t="s">
        <v>90</v>
      </c>
      <c r="R635" s="362"/>
      <c r="S635" s="361"/>
      <c r="T635" s="362"/>
      <c r="U635" s="362"/>
      <c r="V635" s="362" t="s">
        <v>844</v>
      </c>
      <c r="W635" s="362"/>
      <c r="X635" s="362"/>
      <c r="Y635" s="362" t="s">
        <v>48</v>
      </c>
      <c r="Z635" s="362" t="s">
        <v>90</v>
      </c>
      <c r="AA635" s="366" t="s">
        <v>90</v>
      </c>
      <c r="AB635" s="362" t="s">
        <v>90</v>
      </c>
      <c r="AC635" s="362"/>
      <c r="AD635" s="362"/>
      <c r="AE635" s="362"/>
      <c r="AF635" s="362"/>
      <c r="AG635" s="362"/>
      <c r="AH635" s="362"/>
      <c r="AI635" s="362" t="str">
        <f t="shared" si="9"/>
        <v>MOMSecurity &amp; Regulatory Compliance</v>
      </c>
      <c r="AJ635" s="362" t="str">
        <f>VLOOKUP(AI635,Table1[[#All],[CONCAT]:[Tfiber]],2,FALSE)</f>
        <v>Security</v>
      </c>
      <c r="AK635" s="362" t="s">
        <v>40</v>
      </c>
      <c r="AL635" s="362" t="str">
        <f>VLOOKUP(C635,[1]AllOSS!$B:$G,6,0)</f>
        <v>COMPLETED</v>
      </c>
      <c r="AM635" s="362">
        <f>VLOOKUP(C635,[1]AllOSS!$B:$K,10,0)</f>
        <v>0</v>
      </c>
      <c r="AN635" s="362"/>
      <c r="AO635" s="362"/>
      <c r="AP635" s="361" t="e">
        <v>#N/A</v>
      </c>
      <c r="AR635">
        <v>1</v>
      </c>
    </row>
    <row r="636" spans="2:44" ht="15" hidden="1" customHeight="1" x14ac:dyDescent="0.35">
      <c r="B636" s="362">
        <v>634</v>
      </c>
      <c r="C636" s="362" t="s">
        <v>1939</v>
      </c>
      <c r="D636" s="362" t="s">
        <v>2</v>
      </c>
      <c r="E636" s="368">
        <v>45471</v>
      </c>
      <c r="F636" s="368"/>
      <c r="G636" s="368"/>
      <c r="H636" s="368"/>
      <c r="I636" s="362" t="s">
        <v>57</v>
      </c>
      <c r="J636" s="362" t="s">
        <v>1596</v>
      </c>
      <c r="K636" s="361" t="s">
        <v>1940</v>
      </c>
      <c r="L636" s="362"/>
      <c r="M636" s="362" t="s">
        <v>186</v>
      </c>
      <c r="N636" s="362" t="s">
        <v>9</v>
      </c>
      <c r="O636" s="362"/>
      <c r="P636" s="362" t="s">
        <v>90</v>
      </c>
      <c r="Q636" s="362" t="s">
        <v>90</v>
      </c>
      <c r="R636" s="362"/>
      <c r="S636" s="361" t="s">
        <v>90</v>
      </c>
      <c r="T636" s="362"/>
      <c r="U636" s="362"/>
      <c r="V636" s="362" t="s">
        <v>176</v>
      </c>
      <c r="W636" s="362"/>
      <c r="X636" s="362" t="s">
        <v>9</v>
      </c>
      <c r="Y636" s="362" t="s">
        <v>9</v>
      </c>
      <c r="Z636" s="362" t="s">
        <v>90</v>
      </c>
      <c r="AA636" s="366" t="s">
        <v>90</v>
      </c>
      <c r="AB636" s="362" t="s">
        <v>90</v>
      </c>
      <c r="AC636" s="362"/>
      <c r="AD636" s="362"/>
      <c r="AE636" s="362"/>
      <c r="AF636" s="362"/>
      <c r="AG636" s="362"/>
      <c r="AH636" s="362"/>
      <c r="AI636" s="362" t="str">
        <f t="shared" si="9"/>
        <v>MOMSecurity &amp; Regulatory Compliance</v>
      </c>
      <c r="AJ636" s="362" t="str">
        <f>VLOOKUP(AI636,Table1[[#All],[CONCAT]:[Tfiber]],2,FALSE)</f>
        <v>Security</v>
      </c>
      <c r="AK636" s="362" t="s">
        <v>40</v>
      </c>
      <c r="AL636" s="362"/>
      <c r="AM636" s="362"/>
      <c r="AN636" s="362"/>
      <c r="AO636" s="362"/>
      <c r="AP636" s="361" t="e">
        <v>#N/A</v>
      </c>
      <c r="AR636">
        <v>1</v>
      </c>
    </row>
    <row r="637" spans="2:44" ht="15" hidden="1" customHeight="1" x14ac:dyDescent="0.35">
      <c r="B637" s="362">
        <v>635</v>
      </c>
      <c r="C637" s="362" t="s">
        <v>1941</v>
      </c>
      <c r="D637" s="362" t="s">
        <v>2</v>
      </c>
      <c r="E637" s="368">
        <v>45471</v>
      </c>
      <c r="F637" s="368"/>
      <c r="G637" s="368"/>
      <c r="H637" s="368"/>
      <c r="I637" s="362" t="s">
        <v>57</v>
      </c>
      <c r="J637" s="362" t="s">
        <v>1596</v>
      </c>
      <c r="K637" s="361" t="s">
        <v>1942</v>
      </c>
      <c r="L637" s="362"/>
      <c r="M637" s="362" t="s">
        <v>186</v>
      </c>
      <c r="N637" s="362" t="s">
        <v>9</v>
      </c>
      <c r="O637" s="362"/>
      <c r="P637" s="362" t="s">
        <v>90</v>
      </c>
      <c r="Q637" s="362" t="s">
        <v>90</v>
      </c>
      <c r="R637" s="362"/>
      <c r="S637" s="361" t="s">
        <v>90</v>
      </c>
      <c r="T637" s="362"/>
      <c r="U637" s="362"/>
      <c r="V637" s="362" t="s">
        <v>176</v>
      </c>
      <c r="W637" s="362"/>
      <c r="X637" s="362" t="s">
        <v>9</v>
      </c>
      <c r="Y637" s="362" t="s">
        <v>9</v>
      </c>
      <c r="Z637" s="362" t="s">
        <v>90</v>
      </c>
      <c r="AA637" s="366" t="s">
        <v>90</v>
      </c>
      <c r="AB637" s="362" t="s">
        <v>90</v>
      </c>
      <c r="AC637" s="362"/>
      <c r="AD637" s="362"/>
      <c r="AE637" s="362"/>
      <c r="AF637" s="362"/>
      <c r="AG637" s="362"/>
      <c r="AH637" s="362"/>
      <c r="AI637" s="362" t="str">
        <f t="shared" si="9"/>
        <v>MOMSecurity &amp; Regulatory Compliance</v>
      </c>
      <c r="AJ637" s="362" t="str">
        <f>VLOOKUP(AI637,Table1[[#All],[CONCAT]:[Tfiber]],2,FALSE)</f>
        <v>Security</v>
      </c>
      <c r="AK637" s="362" t="s">
        <v>40</v>
      </c>
      <c r="AL637" s="362"/>
      <c r="AM637" s="362"/>
      <c r="AN637" s="362"/>
      <c r="AO637" s="362"/>
      <c r="AP637" s="361" t="e">
        <v>#N/A</v>
      </c>
      <c r="AR637">
        <v>1</v>
      </c>
    </row>
    <row r="638" spans="2:44" ht="15" hidden="1" customHeight="1" x14ac:dyDescent="0.35">
      <c r="B638" s="362">
        <v>636</v>
      </c>
      <c r="C638" s="362" t="s">
        <v>1943</v>
      </c>
      <c r="D638" s="362" t="s">
        <v>2</v>
      </c>
      <c r="E638" s="368">
        <v>45471</v>
      </c>
      <c r="F638" s="368"/>
      <c r="G638" s="368"/>
      <c r="H638" s="368"/>
      <c r="I638" s="362" t="s">
        <v>57</v>
      </c>
      <c r="J638" s="362" t="s">
        <v>1596</v>
      </c>
      <c r="K638" s="361" t="s">
        <v>1944</v>
      </c>
      <c r="L638" s="362"/>
      <c r="M638" s="362" t="s">
        <v>186</v>
      </c>
      <c r="N638" s="362" t="s">
        <v>9</v>
      </c>
      <c r="O638" s="362"/>
      <c r="P638" s="362" t="s">
        <v>90</v>
      </c>
      <c r="Q638" s="362" t="s">
        <v>90</v>
      </c>
      <c r="R638" s="362"/>
      <c r="S638" s="361" t="s">
        <v>1945</v>
      </c>
      <c r="T638" s="362"/>
      <c r="U638" s="362"/>
      <c r="V638" s="362" t="s">
        <v>176</v>
      </c>
      <c r="W638" s="362"/>
      <c r="X638" s="362"/>
      <c r="Y638" s="362" t="s">
        <v>48</v>
      </c>
      <c r="Z638" s="362" t="s">
        <v>90</v>
      </c>
      <c r="AA638" s="366" t="s">
        <v>90</v>
      </c>
      <c r="AB638" s="362" t="s">
        <v>90</v>
      </c>
      <c r="AC638" s="362"/>
      <c r="AD638" s="362"/>
      <c r="AE638" s="362"/>
      <c r="AF638" s="362"/>
      <c r="AG638" s="362"/>
      <c r="AH638" s="362"/>
      <c r="AI638" s="362" t="str">
        <f t="shared" si="9"/>
        <v>MOMSecurity &amp; Regulatory Compliance</v>
      </c>
      <c r="AJ638" s="362" t="str">
        <f>VLOOKUP(AI638,Table1[[#All],[CONCAT]:[Tfiber]],2,FALSE)</f>
        <v>Security</v>
      </c>
      <c r="AK638" s="362" t="s">
        <v>40</v>
      </c>
      <c r="AL638" s="362"/>
      <c r="AM638" s="362"/>
      <c r="AN638" s="362"/>
      <c r="AO638" s="362"/>
      <c r="AP638" s="361" t="s">
        <v>193</v>
      </c>
      <c r="AR638">
        <v>1</v>
      </c>
    </row>
    <row r="639" spans="2:44" ht="15" hidden="1" customHeight="1" x14ac:dyDescent="0.35">
      <c r="B639" s="362">
        <v>637</v>
      </c>
      <c r="C639" s="362" t="s">
        <v>1946</v>
      </c>
      <c r="D639" s="362" t="s">
        <v>2</v>
      </c>
      <c r="E639" s="368">
        <v>45485</v>
      </c>
      <c r="F639" s="368"/>
      <c r="G639" s="368"/>
      <c r="H639" s="368"/>
      <c r="I639" s="362" t="s">
        <v>79</v>
      </c>
      <c r="J639" s="362" t="s">
        <v>90</v>
      </c>
      <c r="K639" s="361" t="s">
        <v>1947</v>
      </c>
      <c r="L639" s="362"/>
      <c r="M639" s="362" t="s">
        <v>186</v>
      </c>
      <c r="N639" s="362" t="s">
        <v>9</v>
      </c>
      <c r="O639" s="362"/>
      <c r="P639" s="362" t="s">
        <v>90</v>
      </c>
      <c r="Q639" s="362" t="s">
        <v>90</v>
      </c>
      <c r="R639" s="362" t="s">
        <v>46</v>
      </c>
      <c r="S639" s="361" t="s">
        <v>90</v>
      </c>
      <c r="T639" s="362" t="s">
        <v>113</v>
      </c>
      <c r="U639" s="362" t="s">
        <v>1540</v>
      </c>
      <c r="V639" s="362" t="s">
        <v>1540</v>
      </c>
      <c r="W639" s="362"/>
      <c r="X639" s="362" t="s">
        <v>9</v>
      </c>
      <c r="Y639" s="362" t="s">
        <v>46</v>
      </c>
      <c r="Z639" s="362" t="s">
        <v>90</v>
      </c>
      <c r="AA639" s="366" t="s">
        <v>90</v>
      </c>
      <c r="AB639" s="362" t="s">
        <v>90</v>
      </c>
      <c r="AC639" s="362"/>
      <c r="AD639" s="362"/>
      <c r="AE639" s="362"/>
      <c r="AF639" s="362"/>
      <c r="AG639" s="362"/>
      <c r="AH639" s="362"/>
      <c r="AI639" s="362" t="str">
        <f t="shared" si="9"/>
        <v>MOMOEM Related</v>
      </c>
      <c r="AJ639" s="362" t="str">
        <f>VLOOKUP(AI639,Table1[[#All],[CONCAT]:[Tfiber]],2,FALSE)</f>
        <v>OEM Related Issues</v>
      </c>
      <c r="AK639" s="362" t="s">
        <v>40</v>
      </c>
      <c r="AL639" s="362"/>
      <c r="AM639" s="362"/>
      <c r="AN639" s="362"/>
      <c r="AO639" s="362"/>
      <c r="AP639" s="361"/>
      <c r="AR639">
        <v>1</v>
      </c>
    </row>
    <row r="640" spans="2:44" ht="15" hidden="1" customHeight="1" x14ac:dyDescent="0.35">
      <c r="B640" s="362">
        <v>638</v>
      </c>
      <c r="C640" s="362" t="s">
        <v>1948</v>
      </c>
      <c r="D640" s="362" t="s">
        <v>2</v>
      </c>
      <c r="E640" s="368">
        <v>45485</v>
      </c>
      <c r="F640" s="368"/>
      <c r="G640" s="368"/>
      <c r="H640" s="368"/>
      <c r="I640" s="362" t="s">
        <v>79</v>
      </c>
      <c r="J640" s="362" t="s">
        <v>90</v>
      </c>
      <c r="K640" s="361" t="s">
        <v>1949</v>
      </c>
      <c r="L640" s="362"/>
      <c r="M640" s="362" t="s">
        <v>186</v>
      </c>
      <c r="N640" s="362" t="s">
        <v>9</v>
      </c>
      <c r="O640" s="362"/>
      <c r="P640" s="362" t="s">
        <v>90</v>
      </c>
      <c r="Q640" s="362" t="s">
        <v>90</v>
      </c>
      <c r="R640" s="362" t="s">
        <v>46</v>
      </c>
      <c r="S640" s="361" t="s">
        <v>90</v>
      </c>
      <c r="T640" s="362" t="s">
        <v>113</v>
      </c>
      <c r="U640" s="362" t="s">
        <v>1540</v>
      </c>
      <c r="V640" s="362" t="s">
        <v>1540</v>
      </c>
      <c r="W640" s="362"/>
      <c r="X640" s="362" t="s">
        <v>9</v>
      </c>
      <c r="Y640" s="362" t="s">
        <v>46</v>
      </c>
      <c r="Z640" s="362" t="s">
        <v>90</v>
      </c>
      <c r="AA640" s="366" t="s">
        <v>90</v>
      </c>
      <c r="AB640" s="362" t="s">
        <v>90</v>
      </c>
      <c r="AC640" s="362"/>
      <c r="AD640" s="362"/>
      <c r="AE640" s="362"/>
      <c r="AF640" s="362"/>
      <c r="AG640" s="362"/>
      <c r="AH640" s="362"/>
      <c r="AI640" s="362" t="str">
        <f t="shared" si="9"/>
        <v>MOMOEM Related</v>
      </c>
      <c r="AJ640" s="362" t="str">
        <f>VLOOKUP(AI640,Table1[[#All],[CONCAT]:[Tfiber]],2,FALSE)</f>
        <v>OEM Related Issues</v>
      </c>
      <c r="AK640" s="362" t="s">
        <v>40</v>
      </c>
      <c r="AL640" s="362"/>
      <c r="AM640" s="362"/>
      <c r="AN640" s="362"/>
      <c r="AO640" s="362"/>
      <c r="AP640" s="361"/>
      <c r="AR640">
        <v>1</v>
      </c>
    </row>
    <row r="641" spans="2:44" ht="15" hidden="1" customHeight="1" x14ac:dyDescent="0.35">
      <c r="B641" s="362">
        <v>639</v>
      </c>
      <c r="C641" s="362" t="s">
        <v>1950</v>
      </c>
      <c r="D641" s="362" t="s">
        <v>2</v>
      </c>
      <c r="E641" s="368">
        <v>45485</v>
      </c>
      <c r="F641" s="368"/>
      <c r="G641" s="368"/>
      <c r="H641" s="368"/>
      <c r="I641" s="362" t="s">
        <v>79</v>
      </c>
      <c r="J641" s="362" t="s">
        <v>90</v>
      </c>
      <c r="K641" s="361" t="s">
        <v>1951</v>
      </c>
      <c r="L641" s="362"/>
      <c r="M641" s="362" t="s">
        <v>186</v>
      </c>
      <c r="N641" s="362" t="s">
        <v>9</v>
      </c>
      <c r="O641" s="362"/>
      <c r="P641" s="362" t="s">
        <v>90</v>
      </c>
      <c r="Q641" s="362" t="s">
        <v>90</v>
      </c>
      <c r="R641" s="362" t="s">
        <v>46</v>
      </c>
      <c r="S641" s="361" t="s">
        <v>90</v>
      </c>
      <c r="T641" s="362" t="s">
        <v>113</v>
      </c>
      <c r="U641" s="362" t="s">
        <v>1540</v>
      </c>
      <c r="V641" s="362" t="s">
        <v>1540</v>
      </c>
      <c r="W641" s="362"/>
      <c r="X641" s="362" t="s">
        <v>9</v>
      </c>
      <c r="Y641" s="362" t="s">
        <v>46</v>
      </c>
      <c r="Z641" s="362" t="s">
        <v>90</v>
      </c>
      <c r="AA641" s="366" t="s">
        <v>90</v>
      </c>
      <c r="AB641" s="362" t="s">
        <v>90</v>
      </c>
      <c r="AC641" s="362"/>
      <c r="AD641" s="362"/>
      <c r="AE641" s="362"/>
      <c r="AF641" s="362"/>
      <c r="AG641" s="362"/>
      <c r="AH641" s="362"/>
      <c r="AI641" s="362" t="str">
        <f t="shared" si="9"/>
        <v>MOMOEM Related</v>
      </c>
      <c r="AJ641" s="362" t="str">
        <f>VLOOKUP(AI641,Table1[[#All],[CONCAT]:[Tfiber]],2,FALSE)</f>
        <v>OEM Related Issues</v>
      </c>
      <c r="AK641" s="362" t="s">
        <v>40</v>
      </c>
      <c r="AL641" s="362"/>
      <c r="AM641" s="362"/>
      <c r="AN641" s="362"/>
      <c r="AO641" s="362"/>
      <c r="AP641" s="361"/>
      <c r="AR641">
        <v>1</v>
      </c>
    </row>
    <row r="642" spans="2:44" ht="15" hidden="1" customHeight="1" x14ac:dyDescent="0.35">
      <c r="B642" s="362">
        <v>640</v>
      </c>
      <c r="C642" s="362" t="s">
        <v>1952</v>
      </c>
      <c r="D642" s="362" t="s">
        <v>2</v>
      </c>
      <c r="E642" s="368">
        <v>45139</v>
      </c>
      <c r="F642" s="368"/>
      <c r="G642" s="368"/>
      <c r="H642" s="368"/>
      <c r="I642" s="362" t="s">
        <v>77</v>
      </c>
      <c r="J642" s="362" t="s">
        <v>1546</v>
      </c>
      <c r="K642" s="361" t="s">
        <v>1953</v>
      </c>
      <c r="L642" s="362"/>
      <c r="M642" s="362" t="s">
        <v>186</v>
      </c>
      <c r="N642" s="362" t="s">
        <v>1548</v>
      </c>
      <c r="O642" s="362"/>
      <c r="P642" s="362" t="s">
        <v>90</v>
      </c>
      <c r="Q642" s="362" t="s">
        <v>90</v>
      </c>
      <c r="R642" s="362" t="s">
        <v>8</v>
      </c>
      <c r="S642" s="361" t="s">
        <v>1678</v>
      </c>
      <c r="T642" s="362"/>
      <c r="U642" s="362"/>
      <c r="V642" s="362" t="s">
        <v>133</v>
      </c>
      <c r="W642" s="362"/>
      <c r="X642" s="362"/>
      <c r="Y642" s="362" t="s">
        <v>45</v>
      </c>
      <c r="Z642" s="362" t="s">
        <v>90</v>
      </c>
      <c r="AA642" s="366" t="s">
        <v>90</v>
      </c>
      <c r="AB642" s="362" t="s">
        <v>90</v>
      </c>
      <c r="AC642" s="362"/>
      <c r="AD642" s="362"/>
      <c r="AE642" s="362"/>
      <c r="AF642" s="362"/>
      <c r="AG642" s="362"/>
      <c r="AH642" s="362"/>
      <c r="AI642" s="362" t="str">
        <f t="shared" si="9"/>
        <v>MOMHelpdesk</v>
      </c>
      <c r="AJ642" s="362" t="str">
        <f>VLOOKUP(AI642,Table1[[#All],[CONCAT]:[Tfiber]],2,FALSE)</f>
        <v>Helpdesk (Contact Center)</v>
      </c>
      <c r="AK642" s="362" t="s">
        <v>39</v>
      </c>
      <c r="AL642" s="362"/>
      <c r="AM642" s="362"/>
      <c r="AN642" s="362"/>
      <c r="AO642" s="368">
        <v>45924</v>
      </c>
      <c r="AP642" s="361" t="s">
        <v>1679</v>
      </c>
      <c r="AR642">
        <v>1</v>
      </c>
    </row>
    <row r="643" spans="2:44" ht="15" hidden="1" customHeight="1" x14ac:dyDescent="0.35">
      <c r="B643" s="362">
        <v>641</v>
      </c>
      <c r="C643" s="362" t="s">
        <v>1954</v>
      </c>
      <c r="D643" s="362" t="s">
        <v>2</v>
      </c>
      <c r="E643" s="368">
        <v>45485</v>
      </c>
      <c r="F643" s="368"/>
      <c r="G643" s="368"/>
      <c r="H643" s="368"/>
      <c r="I643" s="362" t="s">
        <v>79</v>
      </c>
      <c r="J643" s="362" t="s">
        <v>1955</v>
      </c>
      <c r="K643" s="361" t="s">
        <v>1956</v>
      </c>
      <c r="L643" s="362"/>
      <c r="M643" s="362" t="s">
        <v>186</v>
      </c>
      <c r="N643" s="362" t="s">
        <v>9</v>
      </c>
      <c r="O643" s="362"/>
      <c r="P643" s="362" t="s">
        <v>90</v>
      </c>
      <c r="Q643" s="362" t="s">
        <v>90</v>
      </c>
      <c r="R643" s="362" t="s">
        <v>46</v>
      </c>
      <c r="S643" s="361" t="s">
        <v>90</v>
      </c>
      <c r="T643" s="362" t="s">
        <v>113</v>
      </c>
      <c r="U643" s="362" t="s">
        <v>1540</v>
      </c>
      <c r="V643" s="362" t="s">
        <v>1540</v>
      </c>
      <c r="W643" s="362"/>
      <c r="X643" s="362" t="s">
        <v>9</v>
      </c>
      <c r="Y643" s="362" t="s">
        <v>46</v>
      </c>
      <c r="Z643" s="362" t="s">
        <v>90</v>
      </c>
      <c r="AA643" s="366" t="s">
        <v>90</v>
      </c>
      <c r="AB643" s="362" t="s">
        <v>90</v>
      </c>
      <c r="AC643" s="362"/>
      <c r="AD643" s="362"/>
      <c r="AE643" s="362"/>
      <c r="AF643" s="362"/>
      <c r="AG643" s="362"/>
      <c r="AH643" s="362"/>
      <c r="AI643" s="362" t="str">
        <f t="shared" ref="AI643:AI706" si="10">_xlfn.CONCAT(D643,I643)</f>
        <v>MOMOEM Related</v>
      </c>
      <c r="AJ643" s="362" t="str">
        <f>VLOOKUP(AI643,Table1[[#All],[CONCAT]:[Tfiber]],2,FALSE)</f>
        <v>OEM Related Issues</v>
      </c>
      <c r="AK643" s="362" t="s">
        <v>40</v>
      </c>
      <c r="AL643" s="362"/>
      <c r="AM643" s="362"/>
      <c r="AN643" s="362"/>
      <c r="AO643" s="362"/>
      <c r="AP643" s="361"/>
      <c r="AR643">
        <v>1</v>
      </c>
    </row>
    <row r="644" spans="2:44" ht="15" hidden="1" customHeight="1" x14ac:dyDescent="0.35">
      <c r="B644" s="362">
        <v>642</v>
      </c>
      <c r="C644" s="362" t="s">
        <v>1957</v>
      </c>
      <c r="D644" s="362" t="s">
        <v>2</v>
      </c>
      <c r="E644" s="368">
        <v>45485</v>
      </c>
      <c r="F644" s="368"/>
      <c r="G644" s="368"/>
      <c r="H644" s="368"/>
      <c r="I644" s="362" t="s">
        <v>79</v>
      </c>
      <c r="J644" s="362" t="s">
        <v>1955</v>
      </c>
      <c r="K644" s="361" t="s">
        <v>1958</v>
      </c>
      <c r="L644" s="362"/>
      <c r="M644" s="362" t="s">
        <v>186</v>
      </c>
      <c r="N644" s="362" t="s">
        <v>9</v>
      </c>
      <c r="O644" s="362"/>
      <c r="P644" s="362" t="s">
        <v>90</v>
      </c>
      <c r="Q644" s="362" t="s">
        <v>90</v>
      </c>
      <c r="R644" s="362" t="s">
        <v>46</v>
      </c>
      <c r="S644" s="361" t="s">
        <v>90</v>
      </c>
      <c r="T644" s="362" t="s">
        <v>113</v>
      </c>
      <c r="U644" s="362" t="s">
        <v>1540</v>
      </c>
      <c r="V644" s="362" t="s">
        <v>1540</v>
      </c>
      <c r="W644" s="362"/>
      <c r="X644" s="362" t="s">
        <v>9</v>
      </c>
      <c r="Y644" s="362" t="s">
        <v>46</v>
      </c>
      <c r="Z644" s="362" t="s">
        <v>90</v>
      </c>
      <c r="AA644" s="366" t="s">
        <v>90</v>
      </c>
      <c r="AB644" s="362" t="s">
        <v>90</v>
      </c>
      <c r="AC644" s="362"/>
      <c r="AD644" s="362"/>
      <c r="AE644" s="362"/>
      <c r="AF644" s="362"/>
      <c r="AG644" s="362"/>
      <c r="AH644" s="362"/>
      <c r="AI644" s="362" t="str">
        <f t="shared" si="10"/>
        <v>MOMOEM Related</v>
      </c>
      <c r="AJ644" s="362" t="str">
        <f>VLOOKUP(AI644,Table1[[#All],[CONCAT]:[Tfiber]],2,FALSE)</f>
        <v>OEM Related Issues</v>
      </c>
      <c r="AK644" s="362" t="s">
        <v>40</v>
      </c>
      <c r="AL644" s="362"/>
      <c r="AM644" s="362"/>
      <c r="AN644" s="362"/>
      <c r="AO644" s="362"/>
      <c r="AP644" s="361"/>
      <c r="AR644">
        <v>1</v>
      </c>
    </row>
    <row r="645" spans="2:44" ht="15" hidden="1" customHeight="1" x14ac:dyDescent="0.35">
      <c r="B645" s="362">
        <v>643</v>
      </c>
      <c r="C645" s="362" t="s">
        <v>1959</v>
      </c>
      <c r="D645" s="362" t="s">
        <v>2</v>
      </c>
      <c r="E645" s="368">
        <v>45485</v>
      </c>
      <c r="F645" s="368"/>
      <c r="G645" s="368"/>
      <c r="H645" s="368"/>
      <c r="I645" s="362" t="s">
        <v>79</v>
      </c>
      <c r="J645" s="362" t="s">
        <v>90</v>
      </c>
      <c r="K645" s="361" t="s">
        <v>1960</v>
      </c>
      <c r="L645" s="362"/>
      <c r="M645" s="362" t="s">
        <v>186</v>
      </c>
      <c r="N645" s="362" t="s">
        <v>9</v>
      </c>
      <c r="O645" s="362"/>
      <c r="P645" s="362" t="s">
        <v>90</v>
      </c>
      <c r="Q645" s="362" t="s">
        <v>90</v>
      </c>
      <c r="R645" s="362" t="s">
        <v>8</v>
      </c>
      <c r="S645" s="361" t="s">
        <v>1539</v>
      </c>
      <c r="T645" s="362"/>
      <c r="U645" s="362"/>
      <c r="V645" s="362" t="s">
        <v>1540</v>
      </c>
      <c r="W645" s="362"/>
      <c r="X645" s="362"/>
      <c r="Y645" s="375" t="s">
        <v>45</v>
      </c>
      <c r="Z645" s="362" t="s">
        <v>90</v>
      </c>
      <c r="AA645" s="366" t="s">
        <v>90</v>
      </c>
      <c r="AB645" s="362" t="s">
        <v>90</v>
      </c>
      <c r="AC645" s="362"/>
      <c r="AD645" s="362"/>
      <c r="AE645" s="362"/>
      <c r="AF645" s="362"/>
      <c r="AG645" s="362"/>
      <c r="AH645" s="362"/>
      <c r="AI645" s="362" t="str">
        <f t="shared" si="10"/>
        <v>MOMOEM Related</v>
      </c>
      <c r="AJ645" s="362" t="str">
        <f>VLOOKUP(AI645,Table1[[#All],[CONCAT]:[Tfiber]],2,FALSE)</f>
        <v>OEM Related Issues</v>
      </c>
      <c r="AK645" s="362" t="s">
        <v>39</v>
      </c>
      <c r="AL645" s="362"/>
      <c r="AM645" s="362"/>
      <c r="AN645" s="362"/>
      <c r="AO645" s="368">
        <v>45923</v>
      </c>
      <c r="AP645" s="361" t="s">
        <v>680</v>
      </c>
      <c r="AR645">
        <v>1</v>
      </c>
    </row>
    <row r="646" spans="2:44" ht="15" hidden="1" customHeight="1" x14ac:dyDescent="0.35">
      <c r="B646" s="362">
        <v>644</v>
      </c>
      <c r="C646" s="362" t="s">
        <v>1961</v>
      </c>
      <c r="D646" s="362" t="s">
        <v>2</v>
      </c>
      <c r="E646" s="368">
        <v>45485</v>
      </c>
      <c r="F646" s="368"/>
      <c r="G646" s="368"/>
      <c r="H646" s="368"/>
      <c r="I646" s="362" t="s">
        <v>79</v>
      </c>
      <c r="J646" s="362" t="s">
        <v>90</v>
      </c>
      <c r="K646" s="361" t="s">
        <v>1962</v>
      </c>
      <c r="L646" s="362"/>
      <c r="M646" s="362" t="s">
        <v>186</v>
      </c>
      <c r="N646" s="362" t="s">
        <v>9</v>
      </c>
      <c r="O646" s="362"/>
      <c r="P646" s="362" t="s">
        <v>90</v>
      </c>
      <c r="Q646" s="362" t="s">
        <v>90</v>
      </c>
      <c r="R646" s="362" t="s">
        <v>8</v>
      </c>
      <c r="S646" s="361" t="s">
        <v>1539</v>
      </c>
      <c r="T646" s="362"/>
      <c r="U646" s="362"/>
      <c r="V646" s="362" t="s">
        <v>1540</v>
      </c>
      <c r="W646" s="362"/>
      <c r="X646" s="362"/>
      <c r="Y646" s="375" t="s">
        <v>45</v>
      </c>
      <c r="Z646" s="362" t="s">
        <v>90</v>
      </c>
      <c r="AA646" s="366" t="s">
        <v>90</v>
      </c>
      <c r="AB646" s="362" t="s">
        <v>90</v>
      </c>
      <c r="AC646" s="362"/>
      <c r="AD646" s="362"/>
      <c r="AE646" s="362"/>
      <c r="AF646" s="362"/>
      <c r="AG646" s="362"/>
      <c r="AH646" s="362"/>
      <c r="AI646" s="362" t="str">
        <f t="shared" si="10"/>
        <v>MOMOEM Related</v>
      </c>
      <c r="AJ646" s="362" t="str">
        <f>VLOOKUP(AI646,Table1[[#All],[CONCAT]:[Tfiber]],2,FALSE)</f>
        <v>OEM Related Issues</v>
      </c>
      <c r="AK646" s="362" t="s">
        <v>39</v>
      </c>
      <c r="AL646" s="362"/>
      <c r="AM646" s="362"/>
      <c r="AN646" s="362"/>
      <c r="AO646" s="368">
        <v>45923</v>
      </c>
      <c r="AP646" s="361" t="s">
        <v>680</v>
      </c>
      <c r="AR646">
        <v>1</v>
      </c>
    </row>
    <row r="647" spans="2:44" ht="15" hidden="1" customHeight="1" x14ac:dyDescent="0.35">
      <c r="B647" s="362">
        <v>645</v>
      </c>
      <c r="C647" s="362" t="s">
        <v>1963</v>
      </c>
      <c r="D647" s="362" t="s">
        <v>2</v>
      </c>
      <c r="E647" s="368">
        <v>45485</v>
      </c>
      <c r="F647" s="368"/>
      <c r="G647" s="368"/>
      <c r="H647" s="368"/>
      <c r="I647" s="362" t="s">
        <v>79</v>
      </c>
      <c r="J647" s="362" t="s">
        <v>1955</v>
      </c>
      <c r="K647" s="361" t="s">
        <v>1964</v>
      </c>
      <c r="L647" s="362"/>
      <c r="M647" s="362" t="s">
        <v>186</v>
      </c>
      <c r="N647" s="362" t="s">
        <v>9</v>
      </c>
      <c r="O647" s="362"/>
      <c r="P647" s="362" t="s">
        <v>90</v>
      </c>
      <c r="Q647" s="362" t="s">
        <v>90</v>
      </c>
      <c r="R647" s="362" t="s">
        <v>46</v>
      </c>
      <c r="S647" s="361" t="s">
        <v>90</v>
      </c>
      <c r="T647" s="362" t="s">
        <v>113</v>
      </c>
      <c r="U647" s="362" t="s">
        <v>1540</v>
      </c>
      <c r="V647" s="362" t="s">
        <v>1540</v>
      </c>
      <c r="W647" s="362"/>
      <c r="X647" s="362" t="s">
        <v>9</v>
      </c>
      <c r="Y647" s="362" t="s">
        <v>46</v>
      </c>
      <c r="Z647" s="362" t="s">
        <v>90</v>
      </c>
      <c r="AA647" s="366" t="s">
        <v>90</v>
      </c>
      <c r="AB647" s="362" t="s">
        <v>90</v>
      </c>
      <c r="AC647" s="362"/>
      <c r="AD647" s="362"/>
      <c r="AE647" s="362"/>
      <c r="AF647" s="362"/>
      <c r="AG647" s="362"/>
      <c r="AH647" s="362"/>
      <c r="AI647" s="362" t="str">
        <f t="shared" si="10"/>
        <v>MOMOEM Related</v>
      </c>
      <c r="AJ647" s="362" t="str">
        <f>VLOOKUP(AI647,Table1[[#All],[CONCAT]:[Tfiber]],2,FALSE)</f>
        <v>OEM Related Issues</v>
      </c>
      <c r="AK647" s="362" t="s">
        <v>40</v>
      </c>
      <c r="AL647" s="362"/>
      <c r="AM647" s="362"/>
      <c r="AN647" s="362"/>
      <c r="AO647" s="362"/>
      <c r="AP647" s="361"/>
      <c r="AR647">
        <v>1</v>
      </c>
    </row>
    <row r="648" spans="2:44" ht="15" hidden="1" customHeight="1" x14ac:dyDescent="0.35">
      <c r="B648" s="362">
        <v>646</v>
      </c>
      <c r="C648" s="362" t="s">
        <v>1965</v>
      </c>
      <c r="D648" s="362" t="s">
        <v>2</v>
      </c>
      <c r="E648" s="368">
        <v>45485</v>
      </c>
      <c r="F648" s="368"/>
      <c r="G648" s="368"/>
      <c r="H648" s="368"/>
      <c r="I648" s="362" t="s">
        <v>79</v>
      </c>
      <c r="J648" s="362" t="s">
        <v>62</v>
      </c>
      <c r="K648" s="361" t="s">
        <v>1966</v>
      </c>
      <c r="L648" s="362"/>
      <c r="M648" s="362" t="s">
        <v>186</v>
      </c>
      <c r="N648" s="362" t="s">
        <v>9</v>
      </c>
      <c r="O648" s="362"/>
      <c r="P648" s="362" t="s">
        <v>90</v>
      </c>
      <c r="Q648" s="362" t="s">
        <v>90</v>
      </c>
      <c r="R648" s="362" t="s">
        <v>46</v>
      </c>
      <c r="S648" s="361" t="s">
        <v>90</v>
      </c>
      <c r="T648" s="362" t="s">
        <v>113</v>
      </c>
      <c r="U648" s="362" t="s">
        <v>1540</v>
      </c>
      <c r="V648" s="362" t="s">
        <v>1540</v>
      </c>
      <c r="W648" s="362"/>
      <c r="X648" s="362" t="s">
        <v>9</v>
      </c>
      <c r="Y648" s="362" t="s">
        <v>46</v>
      </c>
      <c r="Z648" s="362" t="s">
        <v>90</v>
      </c>
      <c r="AA648" s="366" t="s">
        <v>90</v>
      </c>
      <c r="AB648" s="362" t="s">
        <v>90</v>
      </c>
      <c r="AC648" s="362"/>
      <c r="AD648" s="362"/>
      <c r="AE648" s="362"/>
      <c r="AF648" s="362"/>
      <c r="AG648" s="362"/>
      <c r="AH648" s="362"/>
      <c r="AI648" s="362" t="str">
        <f t="shared" si="10"/>
        <v>MOMOEM Related</v>
      </c>
      <c r="AJ648" s="362" t="str">
        <f>VLOOKUP(AI648,Table1[[#All],[CONCAT]:[Tfiber]],2,FALSE)</f>
        <v>OEM Related Issues</v>
      </c>
      <c r="AK648" s="362" t="s">
        <v>40</v>
      </c>
      <c r="AL648" s="362"/>
      <c r="AM648" s="362"/>
      <c r="AN648" s="362"/>
      <c r="AO648" s="362"/>
      <c r="AP648" s="361"/>
      <c r="AR648">
        <v>1</v>
      </c>
    </row>
    <row r="649" spans="2:44" ht="15" hidden="1" customHeight="1" x14ac:dyDescent="0.35">
      <c r="B649" s="362">
        <v>647</v>
      </c>
      <c r="C649" s="362" t="s">
        <v>1967</v>
      </c>
      <c r="D649" s="362" t="s">
        <v>2</v>
      </c>
      <c r="E649" s="368">
        <v>45485</v>
      </c>
      <c r="F649" s="368"/>
      <c r="G649" s="368"/>
      <c r="H649" s="368"/>
      <c r="I649" s="362" t="s">
        <v>79</v>
      </c>
      <c r="J649" s="362" t="s">
        <v>1955</v>
      </c>
      <c r="K649" s="361" t="s">
        <v>1968</v>
      </c>
      <c r="L649" s="362"/>
      <c r="M649" s="362" t="s">
        <v>186</v>
      </c>
      <c r="N649" s="362" t="s">
        <v>9</v>
      </c>
      <c r="O649" s="362"/>
      <c r="P649" s="362" t="s">
        <v>90</v>
      </c>
      <c r="Q649" s="362" t="s">
        <v>90</v>
      </c>
      <c r="R649" s="362" t="s">
        <v>46</v>
      </c>
      <c r="S649" s="361" t="s">
        <v>90</v>
      </c>
      <c r="T649" s="362" t="s">
        <v>113</v>
      </c>
      <c r="U649" s="362" t="s">
        <v>1540</v>
      </c>
      <c r="V649" s="362" t="s">
        <v>1540</v>
      </c>
      <c r="W649" s="362"/>
      <c r="X649" s="362" t="s">
        <v>9</v>
      </c>
      <c r="Y649" s="362" t="s">
        <v>46</v>
      </c>
      <c r="Z649" s="362" t="s">
        <v>90</v>
      </c>
      <c r="AA649" s="366" t="s">
        <v>90</v>
      </c>
      <c r="AB649" s="362" t="s">
        <v>90</v>
      </c>
      <c r="AC649" s="362"/>
      <c r="AD649" s="362"/>
      <c r="AE649" s="362"/>
      <c r="AF649" s="362"/>
      <c r="AG649" s="362"/>
      <c r="AH649" s="362"/>
      <c r="AI649" s="362" t="str">
        <f t="shared" si="10"/>
        <v>MOMOEM Related</v>
      </c>
      <c r="AJ649" s="362" t="str">
        <f>VLOOKUP(AI649,Table1[[#All],[CONCAT]:[Tfiber]],2,FALSE)</f>
        <v>OEM Related Issues</v>
      </c>
      <c r="AK649" s="362" t="s">
        <v>40</v>
      </c>
      <c r="AL649" s="362"/>
      <c r="AM649" s="362"/>
      <c r="AN649" s="362"/>
      <c r="AO649" s="362"/>
      <c r="AP649" s="361"/>
      <c r="AR649">
        <v>1</v>
      </c>
    </row>
    <row r="650" spans="2:44" ht="15" hidden="1" customHeight="1" x14ac:dyDescent="0.35">
      <c r="B650" s="362">
        <v>648</v>
      </c>
      <c r="C650" s="362" t="s">
        <v>1969</v>
      </c>
      <c r="D650" s="362" t="s">
        <v>2</v>
      </c>
      <c r="E650" s="368">
        <v>45485</v>
      </c>
      <c r="F650" s="368"/>
      <c r="G650" s="368"/>
      <c r="H650" s="368"/>
      <c r="I650" s="362" t="s">
        <v>79</v>
      </c>
      <c r="J650" s="362" t="s">
        <v>90</v>
      </c>
      <c r="K650" s="361" t="s">
        <v>1970</v>
      </c>
      <c r="L650" s="362"/>
      <c r="M650" s="362" t="s">
        <v>186</v>
      </c>
      <c r="N650" s="362" t="s">
        <v>9</v>
      </c>
      <c r="O650" s="362"/>
      <c r="P650" s="362" t="s">
        <v>90</v>
      </c>
      <c r="Q650" s="362" t="s">
        <v>90</v>
      </c>
      <c r="R650" s="362" t="s">
        <v>46</v>
      </c>
      <c r="S650" s="361" t="s">
        <v>90</v>
      </c>
      <c r="T650" s="362" t="s">
        <v>113</v>
      </c>
      <c r="U650" s="362" t="s">
        <v>1540</v>
      </c>
      <c r="V650" s="362" t="s">
        <v>1540</v>
      </c>
      <c r="W650" s="362"/>
      <c r="X650" s="362" t="s">
        <v>9</v>
      </c>
      <c r="Y650" s="362" t="s">
        <v>46</v>
      </c>
      <c r="Z650" s="362" t="s">
        <v>90</v>
      </c>
      <c r="AA650" s="366" t="s">
        <v>90</v>
      </c>
      <c r="AB650" s="362" t="s">
        <v>90</v>
      </c>
      <c r="AC650" s="362"/>
      <c r="AD650" s="362"/>
      <c r="AE650" s="362"/>
      <c r="AF650" s="362"/>
      <c r="AG650" s="362"/>
      <c r="AH650" s="362"/>
      <c r="AI650" s="362" t="str">
        <f t="shared" si="10"/>
        <v>MOMOEM Related</v>
      </c>
      <c r="AJ650" s="362" t="str">
        <f>VLOOKUP(AI650,Table1[[#All],[CONCAT]:[Tfiber]],2,FALSE)</f>
        <v>OEM Related Issues</v>
      </c>
      <c r="AK650" s="362" t="s">
        <v>40</v>
      </c>
      <c r="AL650" s="362"/>
      <c r="AM650" s="362"/>
      <c r="AN650" s="362"/>
      <c r="AO650" s="362"/>
      <c r="AP650" s="361"/>
      <c r="AR650">
        <v>1</v>
      </c>
    </row>
    <row r="651" spans="2:44" ht="15" hidden="1" customHeight="1" x14ac:dyDescent="0.35">
      <c r="B651" s="362">
        <v>649</v>
      </c>
      <c r="C651" s="362" t="s">
        <v>1971</v>
      </c>
      <c r="D651" s="362" t="s">
        <v>2</v>
      </c>
      <c r="E651" s="368">
        <v>45485</v>
      </c>
      <c r="F651" s="368"/>
      <c r="G651" s="368"/>
      <c r="H651" s="368"/>
      <c r="I651" s="362" t="s">
        <v>79</v>
      </c>
      <c r="J651" s="362" t="s">
        <v>1955</v>
      </c>
      <c r="K651" s="361" t="s">
        <v>1972</v>
      </c>
      <c r="L651" s="362"/>
      <c r="M651" s="362" t="s">
        <v>186</v>
      </c>
      <c r="N651" s="362" t="s">
        <v>9</v>
      </c>
      <c r="O651" s="362"/>
      <c r="P651" s="362" t="s">
        <v>90</v>
      </c>
      <c r="Q651" s="362" t="s">
        <v>90</v>
      </c>
      <c r="R651" s="362" t="s">
        <v>46</v>
      </c>
      <c r="S651" s="361" t="s">
        <v>90</v>
      </c>
      <c r="T651" s="362" t="s">
        <v>113</v>
      </c>
      <c r="U651" s="362" t="s">
        <v>1540</v>
      </c>
      <c r="V651" s="362" t="s">
        <v>1540</v>
      </c>
      <c r="W651" s="362"/>
      <c r="X651" s="362" t="s">
        <v>9</v>
      </c>
      <c r="Y651" s="362" t="s">
        <v>46</v>
      </c>
      <c r="Z651" s="362" t="s">
        <v>90</v>
      </c>
      <c r="AA651" s="366" t="s">
        <v>90</v>
      </c>
      <c r="AB651" s="362" t="s">
        <v>90</v>
      </c>
      <c r="AC651" s="362"/>
      <c r="AD651" s="362"/>
      <c r="AE651" s="362"/>
      <c r="AF651" s="362"/>
      <c r="AG651" s="362"/>
      <c r="AH651" s="362"/>
      <c r="AI651" s="362" t="str">
        <f t="shared" si="10"/>
        <v>MOMOEM Related</v>
      </c>
      <c r="AJ651" s="362" t="str">
        <f>VLOOKUP(AI651,Table1[[#All],[CONCAT]:[Tfiber]],2,FALSE)</f>
        <v>OEM Related Issues</v>
      </c>
      <c r="AK651" s="362" t="s">
        <v>40</v>
      </c>
      <c r="AL651" s="362"/>
      <c r="AM651" s="362"/>
      <c r="AN651" s="362"/>
      <c r="AO651" s="362"/>
      <c r="AP651" s="361"/>
      <c r="AR651">
        <v>1</v>
      </c>
    </row>
    <row r="652" spans="2:44" ht="15" hidden="1" customHeight="1" x14ac:dyDescent="0.35">
      <c r="B652" s="362">
        <v>650</v>
      </c>
      <c r="C652" s="362" t="s">
        <v>1973</v>
      </c>
      <c r="D652" s="362" t="s">
        <v>2</v>
      </c>
      <c r="E652" s="368">
        <v>45485</v>
      </c>
      <c r="F652" s="368"/>
      <c r="G652" s="368"/>
      <c r="H652" s="368"/>
      <c r="I652" s="362" t="s">
        <v>79</v>
      </c>
      <c r="J652" s="362" t="s">
        <v>1955</v>
      </c>
      <c r="K652" s="361" t="s">
        <v>1974</v>
      </c>
      <c r="L652" s="362"/>
      <c r="M652" s="362" t="s">
        <v>186</v>
      </c>
      <c r="N652" s="362" t="s">
        <v>9</v>
      </c>
      <c r="O652" s="362"/>
      <c r="P652" s="362" t="s">
        <v>90</v>
      </c>
      <c r="Q652" s="362" t="s">
        <v>90</v>
      </c>
      <c r="R652" s="362" t="s">
        <v>46</v>
      </c>
      <c r="S652" s="361" t="s">
        <v>90</v>
      </c>
      <c r="T652" s="362" t="s">
        <v>113</v>
      </c>
      <c r="U652" s="362" t="s">
        <v>1540</v>
      </c>
      <c r="V652" s="362" t="s">
        <v>1540</v>
      </c>
      <c r="W652" s="362"/>
      <c r="X652" s="362" t="s">
        <v>9</v>
      </c>
      <c r="Y652" s="362" t="s">
        <v>46</v>
      </c>
      <c r="Z652" s="362" t="s">
        <v>90</v>
      </c>
      <c r="AA652" s="366" t="s">
        <v>90</v>
      </c>
      <c r="AB652" s="362" t="s">
        <v>90</v>
      </c>
      <c r="AC652" s="362"/>
      <c r="AD652" s="362"/>
      <c r="AE652" s="362"/>
      <c r="AF652" s="362"/>
      <c r="AG652" s="362"/>
      <c r="AH652" s="362"/>
      <c r="AI652" s="362" t="str">
        <f t="shared" si="10"/>
        <v>MOMOEM Related</v>
      </c>
      <c r="AJ652" s="362" t="str">
        <f>VLOOKUP(AI652,Table1[[#All],[CONCAT]:[Tfiber]],2,FALSE)</f>
        <v>OEM Related Issues</v>
      </c>
      <c r="AK652" s="362" t="s">
        <v>40</v>
      </c>
      <c r="AL652" s="362"/>
      <c r="AM652" s="362"/>
      <c r="AN652" s="362"/>
      <c r="AO652" s="362"/>
      <c r="AP652" s="361"/>
      <c r="AR652">
        <v>1</v>
      </c>
    </row>
    <row r="653" spans="2:44" ht="15" hidden="1" customHeight="1" x14ac:dyDescent="0.35">
      <c r="B653" s="362">
        <v>651</v>
      </c>
      <c r="C653" s="362" t="s">
        <v>1975</v>
      </c>
      <c r="D653" s="362" t="s">
        <v>2</v>
      </c>
      <c r="E653" s="368">
        <v>45139</v>
      </c>
      <c r="F653" s="368"/>
      <c r="G653" s="368"/>
      <c r="H653" s="368"/>
      <c r="I653" s="362" t="s">
        <v>77</v>
      </c>
      <c r="J653" s="362" t="s">
        <v>1546</v>
      </c>
      <c r="K653" s="361" t="s">
        <v>1976</v>
      </c>
      <c r="L653" s="362"/>
      <c r="M653" s="362" t="s">
        <v>186</v>
      </c>
      <c r="N653" s="362" t="s">
        <v>1548</v>
      </c>
      <c r="O653" s="362"/>
      <c r="P653" s="362" t="s">
        <v>90</v>
      </c>
      <c r="Q653" s="362" t="s">
        <v>90</v>
      </c>
      <c r="R653" s="362" t="s">
        <v>8</v>
      </c>
      <c r="S653" s="361" t="s">
        <v>1977</v>
      </c>
      <c r="T653" s="362"/>
      <c r="U653" s="362"/>
      <c r="V653" s="362" t="s">
        <v>133</v>
      </c>
      <c r="W653" s="362"/>
      <c r="X653" s="362"/>
      <c r="Y653" s="362" t="s">
        <v>45</v>
      </c>
      <c r="Z653" s="362" t="s">
        <v>90</v>
      </c>
      <c r="AA653" s="366" t="s">
        <v>90</v>
      </c>
      <c r="AB653" s="362" t="s">
        <v>90</v>
      </c>
      <c r="AC653" s="362"/>
      <c r="AD653" s="362"/>
      <c r="AE653" s="362"/>
      <c r="AF653" s="362"/>
      <c r="AG653" s="362"/>
      <c r="AH653" s="362"/>
      <c r="AI653" s="362" t="str">
        <f t="shared" si="10"/>
        <v>MOMHelpdesk</v>
      </c>
      <c r="AJ653" s="362" t="str">
        <f>VLOOKUP(AI653,Table1[[#All],[CONCAT]:[Tfiber]],2,FALSE)</f>
        <v>Helpdesk (Contact Center)</v>
      </c>
      <c r="AK653" s="362" t="s">
        <v>39</v>
      </c>
      <c r="AL653" s="362"/>
      <c r="AM653" s="362"/>
      <c r="AN653" s="362"/>
      <c r="AO653" s="368">
        <v>45924</v>
      </c>
      <c r="AP653" s="361" t="s">
        <v>1637</v>
      </c>
      <c r="AR653">
        <v>1</v>
      </c>
    </row>
    <row r="654" spans="2:44" ht="15" hidden="1" customHeight="1" x14ac:dyDescent="0.35">
      <c r="B654" s="362">
        <v>652</v>
      </c>
      <c r="C654" s="362" t="s">
        <v>1978</v>
      </c>
      <c r="D654" s="362" t="s">
        <v>2</v>
      </c>
      <c r="E654" s="368">
        <v>45485</v>
      </c>
      <c r="F654" s="368"/>
      <c r="G654" s="368"/>
      <c r="H654" s="368"/>
      <c r="I654" s="362" t="s">
        <v>79</v>
      </c>
      <c r="J654" s="362" t="s">
        <v>63</v>
      </c>
      <c r="K654" s="361" t="s">
        <v>1979</v>
      </c>
      <c r="L654" s="362"/>
      <c r="M654" s="362" t="s">
        <v>186</v>
      </c>
      <c r="N654" s="362" t="s">
        <v>9</v>
      </c>
      <c r="O654" s="362"/>
      <c r="P654" s="362" t="s">
        <v>90</v>
      </c>
      <c r="Q654" s="362" t="s">
        <v>90</v>
      </c>
      <c r="R654" s="362" t="s">
        <v>46</v>
      </c>
      <c r="S654" s="361" t="s">
        <v>90</v>
      </c>
      <c r="T654" s="362" t="s">
        <v>113</v>
      </c>
      <c r="U654" s="362" t="s">
        <v>1540</v>
      </c>
      <c r="V654" s="362" t="s">
        <v>1540</v>
      </c>
      <c r="W654" s="362"/>
      <c r="X654" s="362" t="s">
        <v>9</v>
      </c>
      <c r="Y654" s="362" t="s">
        <v>46</v>
      </c>
      <c r="Z654" s="362" t="s">
        <v>90</v>
      </c>
      <c r="AA654" s="366" t="s">
        <v>90</v>
      </c>
      <c r="AB654" s="362" t="s">
        <v>90</v>
      </c>
      <c r="AC654" s="362"/>
      <c r="AD654" s="362"/>
      <c r="AE654" s="362"/>
      <c r="AF654" s="362"/>
      <c r="AG654" s="362"/>
      <c r="AH654" s="362"/>
      <c r="AI654" s="362" t="str">
        <f t="shared" si="10"/>
        <v>MOMOEM Related</v>
      </c>
      <c r="AJ654" s="362" t="str">
        <f>VLOOKUP(AI654,Table1[[#All],[CONCAT]:[Tfiber]],2,FALSE)</f>
        <v>OEM Related Issues</v>
      </c>
      <c r="AK654" s="362" t="s">
        <v>40</v>
      </c>
      <c r="AL654" s="362"/>
      <c r="AM654" s="362"/>
      <c r="AN654" s="362"/>
      <c r="AO654" s="362"/>
      <c r="AP654" s="361"/>
      <c r="AR654">
        <v>1</v>
      </c>
    </row>
    <row r="655" spans="2:44" ht="15" hidden="1" customHeight="1" x14ac:dyDescent="0.35">
      <c r="B655" s="362">
        <v>653</v>
      </c>
      <c r="C655" s="362" t="s">
        <v>1980</v>
      </c>
      <c r="D655" s="362" t="s">
        <v>2</v>
      </c>
      <c r="E655" s="368">
        <v>45485</v>
      </c>
      <c r="F655" s="368"/>
      <c r="G655" s="368"/>
      <c r="H655" s="368"/>
      <c r="I655" s="362" t="s">
        <v>79</v>
      </c>
      <c r="J655" s="362" t="s">
        <v>63</v>
      </c>
      <c r="K655" s="361" t="s">
        <v>1981</v>
      </c>
      <c r="L655" s="362"/>
      <c r="M655" s="362" t="s">
        <v>186</v>
      </c>
      <c r="N655" s="362" t="s">
        <v>9</v>
      </c>
      <c r="O655" s="362"/>
      <c r="P655" s="362" t="s">
        <v>90</v>
      </c>
      <c r="Q655" s="362" t="s">
        <v>90</v>
      </c>
      <c r="R655" s="362" t="s">
        <v>46</v>
      </c>
      <c r="S655" s="361" t="s">
        <v>90</v>
      </c>
      <c r="T655" s="362" t="s">
        <v>113</v>
      </c>
      <c r="U655" s="362" t="s">
        <v>1540</v>
      </c>
      <c r="V655" s="362" t="s">
        <v>1540</v>
      </c>
      <c r="W655" s="362"/>
      <c r="X655" s="362" t="s">
        <v>9</v>
      </c>
      <c r="Y655" s="362" t="s">
        <v>46</v>
      </c>
      <c r="Z655" s="362" t="s">
        <v>90</v>
      </c>
      <c r="AA655" s="366" t="s">
        <v>90</v>
      </c>
      <c r="AB655" s="362" t="s">
        <v>90</v>
      </c>
      <c r="AC655" s="362"/>
      <c r="AD655" s="362"/>
      <c r="AE655" s="362"/>
      <c r="AF655" s="362"/>
      <c r="AG655" s="362"/>
      <c r="AH655" s="362"/>
      <c r="AI655" s="362" t="str">
        <f t="shared" si="10"/>
        <v>MOMOEM Related</v>
      </c>
      <c r="AJ655" s="362" t="str">
        <f>VLOOKUP(AI655,Table1[[#All],[CONCAT]:[Tfiber]],2,FALSE)</f>
        <v>OEM Related Issues</v>
      </c>
      <c r="AK655" s="362" t="s">
        <v>40</v>
      </c>
      <c r="AL655" s="362"/>
      <c r="AM655" s="362"/>
      <c r="AN655" s="362"/>
      <c r="AO655" s="362"/>
      <c r="AP655" s="361"/>
      <c r="AR655">
        <v>1</v>
      </c>
    </row>
    <row r="656" spans="2:44" ht="15" hidden="1" customHeight="1" x14ac:dyDescent="0.35">
      <c r="B656" s="362">
        <v>654</v>
      </c>
      <c r="C656" s="362" t="s">
        <v>1982</v>
      </c>
      <c r="D656" s="362" t="s">
        <v>2</v>
      </c>
      <c r="E656" s="368">
        <v>45485</v>
      </c>
      <c r="F656" s="368"/>
      <c r="G656" s="368"/>
      <c r="H656" s="368"/>
      <c r="I656" s="362" t="s">
        <v>79</v>
      </c>
      <c r="J656" s="362" t="s">
        <v>62</v>
      </c>
      <c r="K656" s="361" t="s">
        <v>1983</v>
      </c>
      <c r="L656" s="362"/>
      <c r="M656" s="362" t="s">
        <v>186</v>
      </c>
      <c r="N656" s="362" t="s">
        <v>9</v>
      </c>
      <c r="O656" s="362"/>
      <c r="P656" s="362" t="s">
        <v>90</v>
      </c>
      <c r="Q656" s="362" t="s">
        <v>90</v>
      </c>
      <c r="R656" s="362" t="s">
        <v>46</v>
      </c>
      <c r="S656" s="361" t="s">
        <v>90</v>
      </c>
      <c r="T656" s="362" t="s">
        <v>113</v>
      </c>
      <c r="U656" s="362" t="s">
        <v>1540</v>
      </c>
      <c r="V656" s="362" t="s">
        <v>1540</v>
      </c>
      <c r="W656" s="362"/>
      <c r="X656" s="362" t="s">
        <v>9</v>
      </c>
      <c r="Y656" s="362" t="s">
        <v>46</v>
      </c>
      <c r="Z656" s="362" t="s">
        <v>90</v>
      </c>
      <c r="AA656" s="366" t="s">
        <v>90</v>
      </c>
      <c r="AB656" s="362" t="s">
        <v>90</v>
      </c>
      <c r="AC656" s="362"/>
      <c r="AD656" s="362"/>
      <c r="AE656" s="362"/>
      <c r="AF656" s="362"/>
      <c r="AG656" s="362"/>
      <c r="AH656" s="362"/>
      <c r="AI656" s="362" t="str">
        <f t="shared" si="10"/>
        <v>MOMOEM Related</v>
      </c>
      <c r="AJ656" s="362" t="str">
        <f>VLOOKUP(AI656,Table1[[#All],[CONCAT]:[Tfiber]],2,FALSE)</f>
        <v>OEM Related Issues</v>
      </c>
      <c r="AK656" s="362" t="s">
        <v>40</v>
      </c>
      <c r="AL656" s="362"/>
      <c r="AM656" s="362"/>
      <c r="AN656" s="362"/>
      <c r="AO656" s="362"/>
      <c r="AP656" s="361"/>
      <c r="AR656">
        <v>1</v>
      </c>
    </row>
    <row r="657" spans="2:44" ht="15" hidden="1" customHeight="1" x14ac:dyDescent="0.35">
      <c r="B657" s="362">
        <v>655</v>
      </c>
      <c r="C657" s="362" t="s">
        <v>1984</v>
      </c>
      <c r="D657" s="362" t="s">
        <v>2</v>
      </c>
      <c r="E657" s="368">
        <v>45485</v>
      </c>
      <c r="F657" s="368"/>
      <c r="G657" s="368"/>
      <c r="H657" s="368"/>
      <c r="I657" s="362" t="s">
        <v>79</v>
      </c>
      <c r="J657" s="362" t="s">
        <v>90</v>
      </c>
      <c r="K657" s="361" t="s">
        <v>1985</v>
      </c>
      <c r="L657" s="362"/>
      <c r="M657" s="362" t="s">
        <v>186</v>
      </c>
      <c r="N657" s="362" t="s">
        <v>9</v>
      </c>
      <c r="O657" s="362"/>
      <c r="P657" s="362" t="s">
        <v>90</v>
      </c>
      <c r="Q657" s="362" t="s">
        <v>90</v>
      </c>
      <c r="R657" s="362" t="s">
        <v>46</v>
      </c>
      <c r="S657" s="361" t="s">
        <v>90</v>
      </c>
      <c r="T657" s="362" t="s">
        <v>113</v>
      </c>
      <c r="U657" s="362" t="s">
        <v>1540</v>
      </c>
      <c r="V657" s="362" t="s">
        <v>1540</v>
      </c>
      <c r="W657" s="362"/>
      <c r="X657" s="362" t="s">
        <v>9</v>
      </c>
      <c r="Y657" s="362" t="s">
        <v>46</v>
      </c>
      <c r="Z657" s="362" t="s">
        <v>90</v>
      </c>
      <c r="AA657" s="366" t="s">
        <v>90</v>
      </c>
      <c r="AB657" s="362" t="s">
        <v>90</v>
      </c>
      <c r="AC657" s="362"/>
      <c r="AD657" s="362"/>
      <c r="AE657" s="362"/>
      <c r="AF657" s="362"/>
      <c r="AG657" s="362"/>
      <c r="AH657" s="362"/>
      <c r="AI657" s="362" t="str">
        <f t="shared" si="10"/>
        <v>MOMOEM Related</v>
      </c>
      <c r="AJ657" s="362" t="str">
        <f>VLOOKUP(AI657,Table1[[#All],[CONCAT]:[Tfiber]],2,FALSE)</f>
        <v>OEM Related Issues</v>
      </c>
      <c r="AK657" s="362" t="s">
        <v>40</v>
      </c>
      <c r="AL657" s="362"/>
      <c r="AM657" s="362"/>
      <c r="AN657" s="362"/>
      <c r="AO657" s="362"/>
      <c r="AP657" s="361"/>
      <c r="AR657">
        <v>1</v>
      </c>
    </row>
    <row r="658" spans="2:44" ht="15" hidden="1" customHeight="1" x14ac:dyDescent="0.35">
      <c r="B658" s="362">
        <v>656</v>
      </c>
      <c r="C658" s="362" t="s">
        <v>1986</v>
      </c>
      <c r="D658" s="362" t="s">
        <v>2</v>
      </c>
      <c r="E658" s="368">
        <v>45485</v>
      </c>
      <c r="F658" s="368"/>
      <c r="G658" s="368"/>
      <c r="H658" s="368"/>
      <c r="I658" s="362" t="s">
        <v>79</v>
      </c>
      <c r="J658" s="362" t="s">
        <v>90</v>
      </c>
      <c r="K658" s="361" t="s">
        <v>1987</v>
      </c>
      <c r="L658" s="362"/>
      <c r="M658" s="362" t="s">
        <v>186</v>
      </c>
      <c r="N658" s="362" t="s">
        <v>9</v>
      </c>
      <c r="O658" s="362"/>
      <c r="P658" s="362" t="s">
        <v>90</v>
      </c>
      <c r="Q658" s="362" t="s">
        <v>90</v>
      </c>
      <c r="R658" s="362" t="s">
        <v>46</v>
      </c>
      <c r="S658" s="361" t="s">
        <v>90</v>
      </c>
      <c r="T658" s="362" t="s">
        <v>113</v>
      </c>
      <c r="U658" s="362" t="s">
        <v>1540</v>
      </c>
      <c r="V658" s="362" t="s">
        <v>1540</v>
      </c>
      <c r="W658" s="362"/>
      <c r="X658" s="362" t="s">
        <v>9</v>
      </c>
      <c r="Y658" s="362" t="s">
        <v>46</v>
      </c>
      <c r="Z658" s="362" t="s">
        <v>90</v>
      </c>
      <c r="AA658" s="366" t="s">
        <v>90</v>
      </c>
      <c r="AB658" s="362" t="s">
        <v>90</v>
      </c>
      <c r="AC658" s="362"/>
      <c r="AD658" s="362"/>
      <c r="AE658" s="362"/>
      <c r="AF658" s="362"/>
      <c r="AG658" s="362"/>
      <c r="AH658" s="362"/>
      <c r="AI658" s="362" t="str">
        <f t="shared" si="10"/>
        <v>MOMOEM Related</v>
      </c>
      <c r="AJ658" s="362" t="str">
        <f>VLOOKUP(AI658,Table1[[#All],[CONCAT]:[Tfiber]],2,FALSE)</f>
        <v>OEM Related Issues</v>
      </c>
      <c r="AK658" s="362" t="s">
        <v>40</v>
      </c>
      <c r="AL658" s="362"/>
      <c r="AM658" s="362"/>
      <c r="AN658" s="362"/>
      <c r="AO658" s="362"/>
      <c r="AP658" s="361"/>
      <c r="AR658">
        <v>1</v>
      </c>
    </row>
    <row r="659" spans="2:44" ht="15" hidden="1" customHeight="1" x14ac:dyDescent="0.35">
      <c r="B659" s="362">
        <v>657</v>
      </c>
      <c r="C659" s="362" t="s">
        <v>1988</v>
      </c>
      <c r="D659" s="362" t="s">
        <v>2</v>
      </c>
      <c r="E659" s="368">
        <v>45485</v>
      </c>
      <c r="F659" s="368"/>
      <c r="G659" s="368"/>
      <c r="H659" s="368"/>
      <c r="I659" s="362" t="s">
        <v>79</v>
      </c>
      <c r="J659" s="362" t="s">
        <v>90</v>
      </c>
      <c r="K659" s="361" t="s">
        <v>1989</v>
      </c>
      <c r="L659" s="362"/>
      <c r="M659" s="362" t="s">
        <v>186</v>
      </c>
      <c r="N659" s="362" t="s">
        <v>9</v>
      </c>
      <c r="O659" s="362"/>
      <c r="P659" s="362" t="s">
        <v>90</v>
      </c>
      <c r="Q659" s="362" t="s">
        <v>90</v>
      </c>
      <c r="R659" s="362" t="s">
        <v>8</v>
      </c>
      <c r="S659" s="361" t="s">
        <v>1539</v>
      </c>
      <c r="T659" s="362"/>
      <c r="U659" s="362"/>
      <c r="V659" s="362" t="s">
        <v>1540</v>
      </c>
      <c r="W659" s="362"/>
      <c r="X659" s="362"/>
      <c r="Y659" s="375" t="s">
        <v>45</v>
      </c>
      <c r="Z659" s="362" t="s">
        <v>90</v>
      </c>
      <c r="AA659" s="366" t="s">
        <v>90</v>
      </c>
      <c r="AB659" s="362" t="s">
        <v>90</v>
      </c>
      <c r="AC659" s="362"/>
      <c r="AD659" s="362"/>
      <c r="AE659" s="362"/>
      <c r="AF659" s="362"/>
      <c r="AG659" s="362"/>
      <c r="AH659" s="362"/>
      <c r="AI659" s="362" t="str">
        <f t="shared" si="10"/>
        <v>MOMOEM Related</v>
      </c>
      <c r="AJ659" s="362" t="str">
        <f>VLOOKUP(AI659,Table1[[#All],[CONCAT]:[Tfiber]],2,FALSE)</f>
        <v>OEM Related Issues</v>
      </c>
      <c r="AK659" s="362" t="s">
        <v>39</v>
      </c>
      <c r="AL659" s="362"/>
      <c r="AM659" s="362"/>
      <c r="AN659" s="362"/>
      <c r="AO659" s="368">
        <v>45923</v>
      </c>
      <c r="AP659" s="361" t="s">
        <v>680</v>
      </c>
      <c r="AR659">
        <v>1</v>
      </c>
    </row>
    <row r="660" spans="2:44" ht="15" hidden="1" customHeight="1" x14ac:dyDescent="0.35">
      <c r="B660" s="362">
        <v>658</v>
      </c>
      <c r="C660" s="362" t="s">
        <v>1990</v>
      </c>
      <c r="D660" s="362" t="s">
        <v>2</v>
      </c>
      <c r="E660" s="368">
        <v>45488</v>
      </c>
      <c r="F660" s="368"/>
      <c r="G660" s="368"/>
      <c r="H660" s="368"/>
      <c r="I660" s="362" t="s">
        <v>79</v>
      </c>
      <c r="J660" s="362" t="s">
        <v>90</v>
      </c>
      <c r="K660" s="361" t="s">
        <v>1991</v>
      </c>
      <c r="L660" s="362"/>
      <c r="M660" s="362" t="s">
        <v>186</v>
      </c>
      <c r="N660" s="362" t="s">
        <v>9</v>
      </c>
      <c r="O660" s="362"/>
      <c r="P660" s="362" t="s">
        <v>90</v>
      </c>
      <c r="Q660" s="362" t="s">
        <v>90</v>
      </c>
      <c r="R660" s="362" t="s">
        <v>46</v>
      </c>
      <c r="S660" s="361" t="s">
        <v>90</v>
      </c>
      <c r="T660" s="362" t="s">
        <v>113</v>
      </c>
      <c r="U660" s="362" t="s">
        <v>1540</v>
      </c>
      <c r="V660" s="362" t="s">
        <v>1540</v>
      </c>
      <c r="W660" s="362"/>
      <c r="X660" s="362" t="s">
        <v>9</v>
      </c>
      <c r="Y660" s="362" t="s">
        <v>46</v>
      </c>
      <c r="Z660" s="362" t="s">
        <v>90</v>
      </c>
      <c r="AA660" s="366" t="s">
        <v>90</v>
      </c>
      <c r="AB660" s="362" t="s">
        <v>90</v>
      </c>
      <c r="AC660" s="362"/>
      <c r="AD660" s="362"/>
      <c r="AE660" s="362"/>
      <c r="AF660" s="362"/>
      <c r="AG660" s="362"/>
      <c r="AH660" s="362"/>
      <c r="AI660" s="362" t="str">
        <f t="shared" si="10"/>
        <v>MOMOEM Related</v>
      </c>
      <c r="AJ660" s="362" t="str">
        <f>VLOOKUP(AI660,Table1[[#All],[CONCAT]:[Tfiber]],2,FALSE)</f>
        <v>OEM Related Issues</v>
      </c>
      <c r="AK660" s="362" t="s">
        <v>40</v>
      </c>
      <c r="AL660" s="362"/>
      <c r="AM660" s="362"/>
      <c r="AN660" s="362"/>
      <c r="AO660" s="362"/>
      <c r="AP660" s="361"/>
      <c r="AR660">
        <v>1</v>
      </c>
    </row>
    <row r="661" spans="2:44" ht="15" hidden="1" customHeight="1" x14ac:dyDescent="0.35">
      <c r="B661" s="362">
        <v>659</v>
      </c>
      <c r="C661" s="362" t="s">
        <v>1992</v>
      </c>
      <c r="D661" s="362" t="s">
        <v>2</v>
      </c>
      <c r="E661" s="368">
        <v>45488</v>
      </c>
      <c r="F661" s="368"/>
      <c r="G661" s="368"/>
      <c r="H661" s="368"/>
      <c r="I661" s="362" t="s">
        <v>79</v>
      </c>
      <c r="J661" s="362" t="s">
        <v>90</v>
      </c>
      <c r="K661" s="361" t="s">
        <v>1993</v>
      </c>
      <c r="L661" s="362"/>
      <c r="M661" s="362" t="s">
        <v>186</v>
      </c>
      <c r="N661" s="362" t="s">
        <v>9</v>
      </c>
      <c r="O661" s="362"/>
      <c r="P661" s="362" t="s">
        <v>90</v>
      </c>
      <c r="Q661" s="362" t="s">
        <v>90</v>
      </c>
      <c r="R661" s="362" t="s">
        <v>46</v>
      </c>
      <c r="S661" s="361" t="s">
        <v>90</v>
      </c>
      <c r="T661" s="362" t="s">
        <v>113</v>
      </c>
      <c r="U661" s="362" t="s">
        <v>1540</v>
      </c>
      <c r="V661" s="362" t="s">
        <v>1540</v>
      </c>
      <c r="W661" s="362"/>
      <c r="X661" s="362" t="s">
        <v>9</v>
      </c>
      <c r="Y661" s="362" t="s">
        <v>46</v>
      </c>
      <c r="Z661" s="362" t="s">
        <v>90</v>
      </c>
      <c r="AA661" s="366" t="s">
        <v>90</v>
      </c>
      <c r="AB661" s="362" t="s">
        <v>90</v>
      </c>
      <c r="AC661" s="362"/>
      <c r="AD661" s="362"/>
      <c r="AE661" s="362"/>
      <c r="AF661" s="362"/>
      <c r="AG661" s="362"/>
      <c r="AH661" s="362"/>
      <c r="AI661" s="362" t="str">
        <f t="shared" si="10"/>
        <v>MOMOEM Related</v>
      </c>
      <c r="AJ661" s="362" t="str">
        <f>VLOOKUP(AI661,Table1[[#All],[CONCAT]:[Tfiber]],2,FALSE)</f>
        <v>OEM Related Issues</v>
      </c>
      <c r="AK661" s="362" t="s">
        <v>40</v>
      </c>
      <c r="AL661" s="362"/>
      <c r="AM661" s="362"/>
      <c r="AN661" s="362"/>
      <c r="AO661" s="362"/>
      <c r="AP661" s="361"/>
      <c r="AR661">
        <v>1</v>
      </c>
    </row>
    <row r="662" spans="2:44" ht="15" hidden="1" customHeight="1" x14ac:dyDescent="0.35">
      <c r="B662" s="362">
        <v>660</v>
      </c>
      <c r="C662" s="362" t="s">
        <v>1994</v>
      </c>
      <c r="D662" s="362" t="s">
        <v>2</v>
      </c>
      <c r="E662" s="368">
        <v>45488</v>
      </c>
      <c r="F662" s="368"/>
      <c r="G662" s="368"/>
      <c r="H662" s="368"/>
      <c r="I662" s="362" t="s">
        <v>79</v>
      </c>
      <c r="J662" s="362" t="s">
        <v>90</v>
      </c>
      <c r="K662" s="361" t="s">
        <v>1995</v>
      </c>
      <c r="L662" s="362"/>
      <c r="M662" s="362" t="s">
        <v>186</v>
      </c>
      <c r="N662" s="362" t="s">
        <v>9</v>
      </c>
      <c r="O662" s="362"/>
      <c r="P662" s="362" t="s">
        <v>90</v>
      </c>
      <c r="Q662" s="362" t="s">
        <v>90</v>
      </c>
      <c r="R662" s="362" t="s">
        <v>46</v>
      </c>
      <c r="S662" s="361" t="s">
        <v>90</v>
      </c>
      <c r="T662" s="362" t="s">
        <v>113</v>
      </c>
      <c r="U662" s="362" t="s">
        <v>1540</v>
      </c>
      <c r="V662" s="362" t="s">
        <v>1540</v>
      </c>
      <c r="W662" s="362"/>
      <c r="X662" s="362" t="s">
        <v>9</v>
      </c>
      <c r="Y662" s="362" t="s">
        <v>46</v>
      </c>
      <c r="Z662" s="362" t="s">
        <v>90</v>
      </c>
      <c r="AA662" s="366" t="s">
        <v>90</v>
      </c>
      <c r="AB662" s="362" t="s">
        <v>90</v>
      </c>
      <c r="AC662" s="362"/>
      <c r="AD662" s="362"/>
      <c r="AE662" s="362"/>
      <c r="AF662" s="362"/>
      <c r="AG662" s="362"/>
      <c r="AH662" s="362"/>
      <c r="AI662" s="362" t="str">
        <f t="shared" si="10"/>
        <v>MOMOEM Related</v>
      </c>
      <c r="AJ662" s="362" t="str">
        <f>VLOOKUP(AI662,Table1[[#All],[CONCAT]:[Tfiber]],2,FALSE)</f>
        <v>OEM Related Issues</v>
      </c>
      <c r="AK662" s="362" t="s">
        <v>40</v>
      </c>
      <c r="AL662" s="362"/>
      <c r="AM662" s="362"/>
      <c r="AN662" s="362"/>
      <c r="AO662" s="362"/>
      <c r="AP662" s="361"/>
      <c r="AR662">
        <v>1</v>
      </c>
    </row>
    <row r="663" spans="2:44" ht="15" hidden="1" customHeight="1" x14ac:dyDescent="0.35">
      <c r="B663" s="362">
        <v>661</v>
      </c>
      <c r="C663" s="362" t="s">
        <v>1996</v>
      </c>
      <c r="D663" s="362" t="s">
        <v>2</v>
      </c>
      <c r="E663" s="368">
        <v>45488</v>
      </c>
      <c r="F663" s="368"/>
      <c r="G663" s="368"/>
      <c r="H663" s="368"/>
      <c r="I663" s="362" t="s">
        <v>79</v>
      </c>
      <c r="J663" s="362" t="s">
        <v>90</v>
      </c>
      <c r="K663" s="361" t="s">
        <v>1997</v>
      </c>
      <c r="L663" s="362"/>
      <c r="M663" s="362" t="s">
        <v>186</v>
      </c>
      <c r="N663" s="362" t="s">
        <v>9</v>
      </c>
      <c r="O663" s="362"/>
      <c r="P663" s="362" t="s">
        <v>90</v>
      </c>
      <c r="Q663" s="362" t="s">
        <v>90</v>
      </c>
      <c r="R663" s="362" t="s">
        <v>46</v>
      </c>
      <c r="S663" s="361" t="s">
        <v>90</v>
      </c>
      <c r="T663" s="362" t="s">
        <v>113</v>
      </c>
      <c r="U663" s="362" t="s">
        <v>1540</v>
      </c>
      <c r="V663" s="362" t="s">
        <v>1540</v>
      </c>
      <c r="W663" s="362"/>
      <c r="X663" s="362" t="s">
        <v>9</v>
      </c>
      <c r="Y663" s="362" t="s">
        <v>46</v>
      </c>
      <c r="Z663" s="362" t="s">
        <v>90</v>
      </c>
      <c r="AA663" s="366" t="s">
        <v>90</v>
      </c>
      <c r="AB663" s="362" t="s">
        <v>90</v>
      </c>
      <c r="AC663" s="362"/>
      <c r="AD663" s="362"/>
      <c r="AE663" s="362"/>
      <c r="AF663" s="362"/>
      <c r="AG663" s="362"/>
      <c r="AH663" s="362"/>
      <c r="AI663" s="362" t="str">
        <f t="shared" si="10"/>
        <v>MOMOEM Related</v>
      </c>
      <c r="AJ663" s="362" t="str">
        <f>VLOOKUP(AI663,Table1[[#All],[CONCAT]:[Tfiber]],2,FALSE)</f>
        <v>OEM Related Issues</v>
      </c>
      <c r="AK663" s="362" t="s">
        <v>40</v>
      </c>
      <c r="AL663" s="362"/>
      <c r="AM663" s="362"/>
      <c r="AN663" s="362"/>
      <c r="AO663" s="362"/>
      <c r="AP663" s="361"/>
      <c r="AR663">
        <v>1</v>
      </c>
    </row>
    <row r="664" spans="2:44" ht="15" hidden="1" customHeight="1" x14ac:dyDescent="0.35">
      <c r="B664" s="362">
        <v>662</v>
      </c>
      <c r="C664" s="362" t="s">
        <v>1998</v>
      </c>
      <c r="D664" s="362" t="s">
        <v>2</v>
      </c>
      <c r="E664" s="368">
        <v>45139</v>
      </c>
      <c r="F664" s="368"/>
      <c r="G664" s="368"/>
      <c r="H664" s="368"/>
      <c r="I664" s="362" t="s">
        <v>77</v>
      </c>
      <c r="J664" s="362" t="s">
        <v>1546</v>
      </c>
      <c r="K664" s="361" t="s">
        <v>1999</v>
      </c>
      <c r="L664" s="362"/>
      <c r="M664" s="362" t="s">
        <v>186</v>
      </c>
      <c r="N664" s="362" t="s">
        <v>1548</v>
      </c>
      <c r="O664" s="362"/>
      <c r="P664" s="362" t="s">
        <v>90</v>
      </c>
      <c r="Q664" s="362" t="s">
        <v>90</v>
      </c>
      <c r="R664" s="362" t="s">
        <v>8</v>
      </c>
      <c r="S664" s="361" t="s">
        <v>1736</v>
      </c>
      <c r="T664" s="362"/>
      <c r="U664" s="362"/>
      <c r="V664" s="362" t="s">
        <v>133</v>
      </c>
      <c r="W664" s="362"/>
      <c r="X664" s="362"/>
      <c r="Y664" s="362" t="s">
        <v>45</v>
      </c>
      <c r="Z664" s="362" t="s">
        <v>90</v>
      </c>
      <c r="AA664" s="366" t="s">
        <v>90</v>
      </c>
      <c r="AB664" s="362" t="s">
        <v>90</v>
      </c>
      <c r="AC664" s="362"/>
      <c r="AD664" s="362"/>
      <c r="AE664" s="362"/>
      <c r="AF664" s="362"/>
      <c r="AG664" s="362"/>
      <c r="AH664" s="362"/>
      <c r="AI664" s="362" t="str">
        <f t="shared" si="10"/>
        <v>MOMHelpdesk</v>
      </c>
      <c r="AJ664" s="362" t="str">
        <f>VLOOKUP(AI664,Table1[[#All],[CONCAT]:[Tfiber]],2,FALSE)</f>
        <v>Helpdesk (Contact Center)</v>
      </c>
      <c r="AK664" s="362" t="s">
        <v>39</v>
      </c>
      <c r="AL664" s="362"/>
      <c r="AM664" s="362"/>
      <c r="AN664" s="362"/>
      <c r="AO664" s="368">
        <v>45924</v>
      </c>
      <c r="AP664" s="361" t="s">
        <v>2000</v>
      </c>
      <c r="AR664">
        <v>1</v>
      </c>
    </row>
    <row r="665" spans="2:44" ht="15" hidden="1" customHeight="1" x14ac:dyDescent="0.35">
      <c r="B665" s="362">
        <v>663</v>
      </c>
      <c r="C665" s="362" t="s">
        <v>2001</v>
      </c>
      <c r="D665" s="362" t="s">
        <v>2</v>
      </c>
      <c r="E665" s="368">
        <v>45488</v>
      </c>
      <c r="F665" s="368"/>
      <c r="G665" s="368"/>
      <c r="H665" s="368"/>
      <c r="I665" s="362" t="s">
        <v>79</v>
      </c>
      <c r="J665" s="362" t="s">
        <v>90</v>
      </c>
      <c r="K665" s="361" t="s">
        <v>2002</v>
      </c>
      <c r="L665" s="362"/>
      <c r="M665" s="362" t="s">
        <v>186</v>
      </c>
      <c r="N665" s="362" t="s">
        <v>9</v>
      </c>
      <c r="O665" s="362"/>
      <c r="P665" s="362" t="s">
        <v>90</v>
      </c>
      <c r="Q665" s="362" t="s">
        <v>90</v>
      </c>
      <c r="R665" s="362" t="s">
        <v>8</v>
      </c>
      <c r="S665" s="361" t="s">
        <v>1539</v>
      </c>
      <c r="T665" s="362"/>
      <c r="U665" s="362"/>
      <c r="V665" s="362" t="s">
        <v>1540</v>
      </c>
      <c r="W665" s="362"/>
      <c r="X665" s="362"/>
      <c r="Y665" s="375" t="s">
        <v>45</v>
      </c>
      <c r="Z665" s="362" t="s">
        <v>90</v>
      </c>
      <c r="AA665" s="366" t="s">
        <v>90</v>
      </c>
      <c r="AB665" s="362" t="s">
        <v>90</v>
      </c>
      <c r="AC665" s="362"/>
      <c r="AD665" s="362"/>
      <c r="AE665" s="362"/>
      <c r="AF665" s="362"/>
      <c r="AG665" s="362"/>
      <c r="AH665" s="362"/>
      <c r="AI665" s="362" t="str">
        <f t="shared" si="10"/>
        <v>MOMOEM Related</v>
      </c>
      <c r="AJ665" s="362" t="str">
        <f>VLOOKUP(AI665,Table1[[#All],[CONCAT]:[Tfiber]],2,FALSE)</f>
        <v>OEM Related Issues</v>
      </c>
      <c r="AK665" s="362" t="s">
        <v>39</v>
      </c>
      <c r="AL665" s="362"/>
      <c r="AM665" s="362"/>
      <c r="AN665" s="362"/>
      <c r="AO665" s="368">
        <v>45923</v>
      </c>
      <c r="AP665" s="361" t="s">
        <v>680</v>
      </c>
      <c r="AR665">
        <v>1</v>
      </c>
    </row>
    <row r="666" spans="2:44" ht="15" hidden="1" customHeight="1" x14ac:dyDescent="0.35">
      <c r="B666" s="362">
        <v>664</v>
      </c>
      <c r="C666" s="362" t="s">
        <v>2003</v>
      </c>
      <c r="D666" s="362" t="s">
        <v>2</v>
      </c>
      <c r="E666" s="368">
        <v>45488</v>
      </c>
      <c r="F666" s="368"/>
      <c r="G666" s="368"/>
      <c r="H666" s="368"/>
      <c r="I666" s="362" t="s">
        <v>79</v>
      </c>
      <c r="J666" s="362" t="s">
        <v>90</v>
      </c>
      <c r="K666" s="361" t="s">
        <v>2004</v>
      </c>
      <c r="L666" s="362"/>
      <c r="M666" s="362" t="s">
        <v>186</v>
      </c>
      <c r="N666" s="362" t="s">
        <v>9</v>
      </c>
      <c r="O666" s="362"/>
      <c r="P666" s="362" t="s">
        <v>90</v>
      </c>
      <c r="Q666" s="362" t="s">
        <v>90</v>
      </c>
      <c r="R666" s="362" t="s">
        <v>8</v>
      </c>
      <c r="S666" s="361" t="s">
        <v>1539</v>
      </c>
      <c r="T666" s="362"/>
      <c r="U666" s="362"/>
      <c r="V666" s="362" t="s">
        <v>1540</v>
      </c>
      <c r="W666" s="362"/>
      <c r="X666" s="362"/>
      <c r="Y666" s="375" t="s">
        <v>45</v>
      </c>
      <c r="Z666" s="362" t="s">
        <v>90</v>
      </c>
      <c r="AA666" s="366" t="s">
        <v>90</v>
      </c>
      <c r="AB666" s="362" t="s">
        <v>90</v>
      </c>
      <c r="AC666" s="362"/>
      <c r="AD666" s="362"/>
      <c r="AE666" s="362"/>
      <c r="AF666" s="362"/>
      <c r="AG666" s="362"/>
      <c r="AH666" s="362"/>
      <c r="AI666" s="362" t="str">
        <f t="shared" si="10"/>
        <v>MOMOEM Related</v>
      </c>
      <c r="AJ666" s="362" t="str">
        <f>VLOOKUP(AI666,Table1[[#All],[CONCAT]:[Tfiber]],2,FALSE)</f>
        <v>OEM Related Issues</v>
      </c>
      <c r="AK666" s="362" t="s">
        <v>39</v>
      </c>
      <c r="AL666" s="362"/>
      <c r="AM666" s="362"/>
      <c r="AN666" s="362"/>
      <c r="AO666" s="368">
        <v>45923</v>
      </c>
      <c r="AP666" s="361" t="s">
        <v>680</v>
      </c>
      <c r="AR666">
        <v>1</v>
      </c>
    </row>
    <row r="667" spans="2:44" ht="15" hidden="1" customHeight="1" x14ac:dyDescent="0.35">
      <c r="B667" s="362">
        <v>665</v>
      </c>
      <c r="C667" s="362" t="s">
        <v>2005</v>
      </c>
      <c r="D667" s="362" t="s">
        <v>2</v>
      </c>
      <c r="E667" s="368">
        <v>45488</v>
      </c>
      <c r="F667" s="368"/>
      <c r="G667" s="368"/>
      <c r="H667" s="368"/>
      <c r="I667" s="362" t="s">
        <v>79</v>
      </c>
      <c r="J667" s="362" t="s">
        <v>90</v>
      </c>
      <c r="K667" s="361" t="s">
        <v>2006</v>
      </c>
      <c r="L667" s="362"/>
      <c r="M667" s="362" t="s">
        <v>186</v>
      </c>
      <c r="N667" s="362" t="s">
        <v>9</v>
      </c>
      <c r="O667" s="362"/>
      <c r="P667" s="362" t="s">
        <v>90</v>
      </c>
      <c r="Q667" s="362" t="s">
        <v>90</v>
      </c>
      <c r="R667" s="362" t="s">
        <v>8</v>
      </c>
      <c r="S667" s="361" t="s">
        <v>1539</v>
      </c>
      <c r="T667" s="362"/>
      <c r="U667" s="362"/>
      <c r="V667" s="362" t="s">
        <v>1540</v>
      </c>
      <c r="W667" s="362"/>
      <c r="X667" s="362"/>
      <c r="Y667" s="375" t="s">
        <v>45</v>
      </c>
      <c r="Z667" s="362" t="s">
        <v>90</v>
      </c>
      <c r="AA667" s="366" t="s">
        <v>90</v>
      </c>
      <c r="AB667" s="362" t="s">
        <v>90</v>
      </c>
      <c r="AC667" s="362"/>
      <c r="AD667" s="362"/>
      <c r="AE667" s="362"/>
      <c r="AF667" s="362"/>
      <c r="AG667" s="362"/>
      <c r="AH667" s="362"/>
      <c r="AI667" s="362" t="str">
        <f t="shared" si="10"/>
        <v>MOMOEM Related</v>
      </c>
      <c r="AJ667" s="362" t="str">
        <f>VLOOKUP(AI667,Table1[[#All],[CONCAT]:[Tfiber]],2,FALSE)</f>
        <v>OEM Related Issues</v>
      </c>
      <c r="AK667" s="362" t="s">
        <v>39</v>
      </c>
      <c r="AL667" s="362"/>
      <c r="AM667" s="362"/>
      <c r="AN667" s="362"/>
      <c r="AO667" s="368">
        <v>45923</v>
      </c>
      <c r="AP667" s="361" t="s">
        <v>680</v>
      </c>
      <c r="AR667">
        <v>1</v>
      </c>
    </row>
    <row r="668" spans="2:44" ht="15" hidden="1" customHeight="1" x14ac:dyDescent="0.35">
      <c r="B668" s="362">
        <v>666</v>
      </c>
      <c r="C668" s="362" t="s">
        <v>2007</v>
      </c>
      <c r="D668" s="362" t="s">
        <v>2</v>
      </c>
      <c r="E668" s="368">
        <v>45488</v>
      </c>
      <c r="F668" s="368"/>
      <c r="G668" s="368"/>
      <c r="H668" s="368"/>
      <c r="I668" s="362" t="s">
        <v>79</v>
      </c>
      <c r="J668" s="362" t="s">
        <v>90</v>
      </c>
      <c r="K668" s="361" t="s">
        <v>2008</v>
      </c>
      <c r="L668" s="362"/>
      <c r="M668" s="362" t="s">
        <v>186</v>
      </c>
      <c r="N668" s="362" t="s">
        <v>9</v>
      </c>
      <c r="O668" s="362"/>
      <c r="P668" s="362" t="s">
        <v>90</v>
      </c>
      <c r="Q668" s="362" t="s">
        <v>90</v>
      </c>
      <c r="R668" s="362" t="s">
        <v>46</v>
      </c>
      <c r="S668" s="361" t="s">
        <v>90</v>
      </c>
      <c r="T668" s="362" t="s">
        <v>113</v>
      </c>
      <c r="U668" s="362" t="s">
        <v>1540</v>
      </c>
      <c r="V668" s="362" t="s">
        <v>1540</v>
      </c>
      <c r="W668" s="362"/>
      <c r="X668" s="362" t="s">
        <v>9</v>
      </c>
      <c r="Y668" s="362" t="s">
        <v>46</v>
      </c>
      <c r="Z668" s="362" t="s">
        <v>90</v>
      </c>
      <c r="AA668" s="366" t="s">
        <v>90</v>
      </c>
      <c r="AB668" s="362" t="s">
        <v>90</v>
      </c>
      <c r="AC668" s="362"/>
      <c r="AD668" s="362"/>
      <c r="AE668" s="362"/>
      <c r="AF668" s="362"/>
      <c r="AG668" s="362"/>
      <c r="AH668" s="362"/>
      <c r="AI668" s="362" t="str">
        <f t="shared" si="10"/>
        <v>MOMOEM Related</v>
      </c>
      <c r="AJ668" s="362" t="str">
        <f>VLOOKUP(AI668,Table1[[#All],[CONCAT]:[Tfiber]],2,FALSE)</f>
        <v>OEM Related Issues</v>
      </c>
      <c r="AK668" s="362" t="s">
        <v>40</v>
      </c>
      <c r="AL668" s="362"/>
      <c r="AM668" s="362"/>
      <c r="AN668" s="362"/>
      <c r="AO668" s="362"/>
      <c r="AP668" s="361"/>
      <c r="AR668">
        <v>1</v>
      </c>
    </row>
    <row r="669" spans="2:44" ht="15" hidden="1" customHeight="1" x14ac:dyDescent="0.35">
      <c r="B669" s="362">
        <v>667</v>
      </c>
      <c r="C669" s="362" t="s">
        <v>2009</v>
      </c>
      <c r="D669" s="362" t="s">
        <v>2</v>
      </c>
      <c r="E669" s="368">
        <v>45488</v>
      </c>
      <c r="F669" s="368"/>
      <c r="G669" s="368"/>
      <c r="H669" s="368"/>
      <c r="I669" s="362" t="s">
        <v>79</v>
      </c>
      <c r="J669" s="362" t="s">
        <v>90</v>
      </c>
      <c r="K669" s="361" t="s">
        <v>2010</v>
      </c>
      <c r="L669" s="362"/>
      <c r="M669" s="362" t="s">
        <v>186</v>
      </c>
      <c r="N669" s="362" t="s">
        <v>9</v>
      </c>
      <c r="O669" s="362"/>
      <c r="P669" s="362" t="s">
        <v>90</v>
      </c>
      <c r="Q669" s="362" t="s">
        <v>90</v>
      </c>
      <c r="R669" s="362" t="s">
        <v>46</v>
      </c>
      <c r="S669" s="361" t="s">
        <v>90</v>
      </c>
      <c r="T669" s="362" t="s">
        <v>113</v>
      </c>
      <c r="U669" s="362" t="s">
        <v>1540</v>
      </c>
      <c r="V669" s="362" t="s">
        <v>1540</v>
      </c>
      <c r="W669" s="362"/>
      <c r="X669" s="362" t="s">
        <v>9</v>
      </c>
      <c r="Y669" s="362" t="s">
        <v>46</v>
      </c>
      <c r="Z669" s="362" t="s">
        <v>90</v>
      </c>
      <c r="AA669" s="366" t="s">
        <v>90</v>
      </c>
      <c r="AB669" s="362" t="s">
        <v>90</v>
      </c>
      <c r="AC669" s="362"/>
      <c r="AD669" s="362"/>
      <c r="AE669" s="362"/>
      <c r="AF669" s="362"/>
      <c r="AG669" s="362"/>
      <c r="AH669" s="362"/>
      <c r="AI669" s="362" t="str">
        <f t="shared" si="10"/>
        <v>MOMOEM Related</v>
      </c>
      <c r="AJ669" s="362" t="str">
        <f>VLOOKUP(AI669,Table1[[#All],[CONCAT]:[Tfiber]],2,FALSE)</f>
        <v>OEM Related Issues</v>
      </c>
      <c r="AK669" s="362" t="s">
        <v>40</v>
      </c>
      <c r="AL669" s="362"/>
      <c r="AM669" s="362"/>
      <c r="AN669" s="362"/>
      <c r="AO669" s="362"/>
      <c r="AP669" s="361"/>
      <c r="AR669">
        <v>1</v>
      </c>
    </row>
    <row r="670" spans="2:44" ht="15" hidden="1" customHeight="1" x14ac:dyDescent="0.35">
      <c r="B670" s="362">
        <v>668</v>
      </c>
      <c r="C670" s="362" t="s">
        <v>2011</v>
      </c>
      <c r="D670" s="362" t="s">
        <v>2</v>
      </c>
      <c r="E670" s="368">
        <v>45488</v>
      </c>
      <c r="F670" s="368"/>
      <c r="G670" s="368"/>
      <c r="H670" s="368"/>
      <c r="I670" s="362" t="s">
        <v>79</v>
      </c>
      <c r="J670" s="362" t="s">
        <v>90</v>
      </c>
      <c r="K670" s="361" t="s">
        <v>2012</v>
      </c>
      <c r="L670" s="362"/>
      <c r="M670" s="362" t="s">
        <v>186</v>
      </c>
      <c r="N670" s="362" t="s">
        <v>9</v>
      </c>
      <c r="O670" s="362"/>
      <c r="P670" s="362" t="s">
        <v>90</v>
      </c>
      <c r="Q670" s="362" t="s">
        <v>90</v>
      </c>
      <c r="R670" s="362" t="s">
        <v>46</v>
      </c>
      <c r="S670" s="361" t="s">
        <v>90</v>
      </c>
      <c r="T670" s="362" t="s">
        <v>113</v>
      </c>
      <c r="U670" s="362" t="s">
        <v>1540</v>
      </c>
      <c r="V670" s="362" t="s">
        <v>1540</v>
      </c>
      <c r="W670" s="362"/>
      <c r="X670" s="362" t="s">
        <v>9</v>
      </c>
      <c r="Y670" s="362" t="s">
        <v>46</v>
      </c>
      <c r="Z670" s="362" t="s">
        <v>90</v>
      </c>
      <c r="AA670" s="366" t="s">
        <v>90</v>
      </c>
      <c r="AB670" s="362" t="s">
        <v>90</v>
      </c>
      <c r="AC670" s="362"/>
      <c r="AD670" s="362"/>
      <c r="AE670" s="362"/>
      <c r="AF670" s="362"/>
      <c r="AG670" s="362"/>
      <c r="AH670" s="362"/>
      <c r="AI670" s="362" t="str">
        <f t="shared" si="10"/>
        <v>MOMOEM Related</v>
      </c>
      <c r="AJ670" s="362" t="str">
        <f>VLOOKUP(AI670,Table1[[#All],[CONCAT]:[Tfiber]],2,FALSE)</f>
        <v>OEM Related Issues</v>
      </c>
      <c r="AK670" s="362" t="s">
        <v>40</v>
      </c>
      <c r="AL670" s="362"/>
      <c r="AM670" s="362"/>
      <c r="AN670" s="362"/>
      <c r="AO670" s="362"/>
      <c r="AP670" s="361"/>
      <c r="AR670">
        <v>1</v>
      </c>
    </row>
    <row r="671" spans="2:44" ht="15" hidden="1" customHeight="1" x14ac:dyDescent="0.35">
      <c r="B671" s="362">
        <v>669</v>
      </c>
      <c r="C671" s="362" t="s">
        <v>2013</v>
      </c>
      <c r="D671" s="362" t="s">
        <v>2</v>
      </c>
      <c r="E671" s="368">
        <v>45488</v>
      </c>
      <c r="F671" s="368"/>
      <c r="G671" s="368"/>
      <c r="H671" s="368"/>
      <c r="I671" s="362" t="s">
        <v>79</v>
      </c>
      <c r="J671" s="362" t="s">
        <v>90</v>
      </c>
      <c r="K671" s="361" t="s">
        <v>2014</v>
      </c>
      <c r="L671" s="362"/>
      <c r="M671" s="362" t="s">
        <v>186</v>
      </c>
      <c r="N671" s="362" t="s">
        <v>9</v>
      </c>
      <c r="O671" s="362"/>
      <c r="P671" s="362" t="s">
        <v>90</v>
      </c>
      <c r="Q671" s="362" t="s">
        <v>90</v>
      </c>
      <c r="R671" s="362" t="s">
        <v>46</v>
      </c>
      <c r="S671" s="361" t="s">
        <v>90</v>
      </c>
      <c r="T671" s="362" t="s">
        <v>113</v>
      </c>
      <c r="U671" s="362" t="s">
        <v>1540</v>
      </c>
      <c r="V671" s="362" t="s">
        <v>1540</v>
      </c>
      <c r="W671" s="362"/>
      <c r="X671" s="362" t="s">
        <v>9</v>
      </c>
      <c r="Y671" s="362" t="s">
        <v>46</v>
      </c>
      <c r="Z671" s="362" t="s">
        <v>90</v>
      </c>
      <c r="AA671" s="366" t="s">
        <v>90</v>
      </c>
      <c r="AB671" s="362" t="s">
        <v>90</v>
      </c>
      <c r="AC671" s="362"/>
      <c r="AD671" s="362"/>
      <c r="AE671" s="362"/>
      <c r="AF671" s="362"/>
      <c r="AG671" s="362"/>
      <c r="AH671" s="362"/>
      <c r="AI671" s="362" t="str">
        <f t="shared" si="10"/>
        <v>MOMOEM Related</v>
      </c>
      <c r="AJ671" s="362" t="str">
        <f>VLOOKUP(AI671,Table1[[#All],[CONCAT]:[Tfiber]],2,FALSE)</f>
        <v>OEM Related Issues</v>
      </c>
      <c r="AK671" s="362" t="s">
        <v>40</v>
      </c>
      <c r="AL671" s="362"/>
      <c r="AM671" s="362"/>
      <c r="AN671" s="362"/>
      <c r="AO671" s="362"/>
      <c r="AP671" s="361"/>
      <c r="AR671">
        <v>1</v>
      </c>
    </row>
    <row r="672" spans="2:44" ht="15" hidden="1" customHeight="1" x14ac:dyDescent="0.35">
      <c r="B672" s="362">
        <v>670</v>
      </c>
      <c r="C672" s="362" t="s">
        <v>2015</v>
      </c>
      <c r="D672" s="362" t="s">
        <v>2</v>
      </c>
      <c r="E672" s="368">
        <v>45488</v>
      </c>
      <c r="F672" s="368"/>
      <c r="G672" s="368"/>
      <c r="H672" s="368"/>
      <c r="I672" s="362" t="s">
        <v>79</v>
      </c>
      <c r="J672" s="362" t="s">
        <v>90</v>
      </c>
      <c r="K672" s="361" t="s">
        <v>2016</v>
      </c>
      <c r="L672" s="362"/>
      <c r="M672" s="362" t="s">
        <v>186</v>
      </c>
      <c r="N672" s="362" t="s">
        <v>9</v>
      </c>
      <c r="O672" s="362"/>
      <c r="P672" s="362" t="s">
        <v>90</v>
      </c>
      <c r="Q672" s="362" t="s">
        <v>90</v>
      </c>
      <c r="R672" s="362" t="s">
        <v>1742</v>
      </c>
      <c r="S672" s="361" t="s">
        <v>1743</v>
      </c>
      <c r="T672" s="362" t="s">
        <v>113</v>
      </c>
      <c r="U672" s="362" t="s">
        <v>1540</v>
      </c>
      <c r="V672" s="362" t="s">
        <v>1540</v>
      </c>
      <c r="W672" s="362"/>
      <c r="X672" s="362"/>
      <c r="Y672" s="375" t="s">
        <v>45</v>
      </c>
      <c r="Z672" s="362" t="s">
        <v>90</v>
      </c>
      <c r="AA672" s="366" t="s">
        <v>90</v>
      </c>
      <c r="AB672" s="362" t="s">
        <v>90</v>
      </c>
      <c r="AC672" s="362"/>
      <c r="AD672" s="362"/>
      <c r="AE672" s="362"/>
      <c r="AF672" s="362"/>
      <c r="AG672" s="362"/>
      <c r="AH672" s="362"/>
      <c r="AI672" s="362" t="str">
        <f t="shared" si="10"/>
        <v>MOMOEM Related</v>
      </c>
      <c r="AJ672" s="362" t="str">
        <f>VLOOKUP(AI672,Table1[[#All],[CONCAT]:[Tfiber]],2,FALSE)</f>
        <v>OEM Related Issues</v>
      </c>
      <c r="AK672" s="362" t="s">
        <v>39</v>
      </c>
      <c r="AL672" s="362"/>
      <c r="AM672" s="362"/>
      <c r="AN672" s="362"/>
      <c r="AO672" s="362"/>
      <c r="AP672" s="361" t="s">
        <v>1158</v>
      </c>
      <c r="AR672">
        <v>1</v>
      </c>
    </row>
    <row r="673" spans="2:44" ht="15" hidden="1" customHeight="1" x14ac:dyDescent="0.35">
      <c r="B673" s="362">
        <v>671</v>
      </c>
      <c r="C673" s="362" t="s">
        <v>2017</v>
      </c>
      <c r="D673" s="362" t="s">
        <v>2</v>
      </c>
      <c r="E673" s="368">
        <v>45488</v>
      </c>
      <c r="F673" s="368"/>
      <c r="G673" s="368"/>
      <c r="H673" s="368"/>
      <c r="I673" s="362" t="s">
        <v>79</v>
      </c>
      <c r="J673" s="362" t="s">
        <v>90</v>
      </c>
      <c r="K673" s="361" t="s">
        <v>2018</v>
      </c>
      <c r="L673" s="362"/>
      <c r="M673" s="362" t="s">
        <v>186</v>
      </c>
      <c r="N673" s="362" t="s">
        <v>9</v>
      </c>
      <c r="O673" s="362"/>
      <c r="P673" s="362" t="s">
        <v>90</v>
      </c>
      <c r="Q673" s="362" t="s">
        <v>90</v>
      </c>
      <c r="R673" s="362" t="s">
        <v>8</v>
      </c>
      <c r="S673" s="361" t="s">
        <v>1539</v>
      </c>
      <c r="T673" s="362"/>
      <c r="U673" s="362"/>
      <c r="V673" s="362" t="s">
        <v>1540</v>
      </c>
      <c r="W673" s="362"/>
      <c r="X673" s="362"/>
      <c r="Y673" s="375" t="s">
        <v>45</v>
      </c>
      <c r="Z673" s="362" t="s">
        <v>90</v>
      </c>
      <c r="AA673" s="366" t="s">
        <v>90</v>
      </c>
      <c r="AB673" s="362" t="s">
        <v>90</v>
      </c>
      <c r="AC673" s="362"/>
      <c r="AD673" s="362"/>
      <c r="AE673" s="362"/>
      <c r="AF673" s="362"/>
      <c r="AG673" s="362"/>
      <c r="AH673" s="362"/>
      <c r="AI673" s="362" t="str">
        <f t="shared" si="10"/>
        <v>MOMOEM Related</v>
      </c>
      <c r="AJ673" s="362" t="str">
        <f>VLOOKUP(AI673,Table1[[#All],[CONCAT]:[Tfiber]],2,FALSE)</f>
        <v>OEM Related Issues</v>
      </c>
      <c r="AK673" s="362" t="s">
        <v>39</v>
      </c>
      <c r="AL673" s="362"/>
      <c r="AM673" s="362"/>
      <c r="AN673" s="362"/>
      <c r="AO673" s="368">
        <v>45923</v>
      </c>
      <c r="AP673" s="361" t="s">
        <v>680</v>
      </c>
      <c r="AR673">
        <v>1</v>
      </c>
    </row>
    <row r="674" spans="2:44" ht="15" hidden="1" customHeight="1" x14ac:dyDescent="0.35">
      <c r="B674" s="362">
        <v>672</v>
      </c>
      <c r="C674" s="362" t="s">
        <v>2019</v>
      </c>
      <c r="D674" s="362" t="s">
        <v>2</v>
      </c>
      <c r="E674" s="368">
        <v>45488</v>
      </c>
      <c r="F674" s="368"/>
      <c r="G674" s="368"/>
      <c r="H674" s="368"/>
      <c r="I674" s="362" t="s">
        <v>79</v>
      </c>
      <c r="J674" s="362" t="s">
        <v>90</v>
      </c>
      <c r="K674" s="361" t="s">
        <v>2020</v>
      </c>
      <c r="L674" s="362"/>
      <c r="M674" s="362" t="s">
        <v>186</v>
      </c>
      <c r="N674" s="362" t="s">
        <v>9</v>
      </c>
      <c r="O674" s="362"/>
      <c r="P674" s="362" t="s">
        <v>90</v>
      </c>
      <c r="Q674" s="362" t="s">
        <v>90</v>
      </c>
      <c r="R674" s="362" t="s">
        <v>1742</v>
      </c>
      <c r="S674" s="361" t="s">
        <v>1743</v>
      </c>
      <c r="T674" s="362" t="s">
        <v>113</v>
      </c>
      <c r="U674" s="362" t="s">
        <v>1540</v>
      </c>
      <c r="V674" s="362" t="s">
        <v>1540</v>
      </c>
      <c r="W674" s="362"/>
      <c r="X674" s="362"/>
      <c r="Y674" s="375" t="s">
        <v>45</v>
      </c>
      <c r="Z674" s="362" t="s">
        <v>90</v>
      </c>
      <c r="AA674" s="366" t="s">
        <v>90</v>
      </c>
      <c r="AB674" s="362" t="s">
        <v>90</v>
      </c>
      <c r="AC674" s="362"/>
      <c r="AD674" s="362"/>
      <c r="AE674" s="362"/>
      <c r="AF674" s="362"/>
      <c r="AG674" s="362"/>
      <c r="AH674" s="362"/>
      <c r="AI674" s="362" t="str">
        <f t="shared" si="10"/>
        <v>MOMOEM Related</v>
      </c>
      <c r="AJ674" s="362" t="str">
        <f>VLOOKUP(AI674,Table1[[#All],[CONCAT]:[Tfiber]],2,FALSE)</f>
        <v>OEM Related Issues</v>
      </c>
      <c r="AK674" s="362" t="s">
        <v>39</v>
      </c>
      <c r="AL674" s="362"/>
      <c r="AM674" s="362"/>
      <c r="AN674" s="362"/>
      <c r="AO674" s="362"/>
      <c r="AP674" s="361" t="s">
        <v>1158</v>
      </c>
      <c r="AR674">
        <v>1</v>
      </c>
    </row>
    <row r="675" spans="2:44" ht="15" hidden="1" customHeight="1" x14ac:dyDescent="0.35">
      <c r="B675" s="362">
        <v>673</v>
      </c>
      <c r="C675" s="362" t="s">
        <v>2021</v>
      </c>
      <c r="D675" s="362" t="s">
        <v>2</v>
      </c>
      <c r="E675" s="368">
        <v>45139</v>
      </c>
      <c r="F675" s="368"/>
      <c r="G675" s="368"/>
      <c r="H675" s="368"/>
      <c r="I675" s="362" t="s">
        <v>77</v>
      </c>
      <c r="J675" s="425" t="s">
        <v>1546</v>
      </c>
      <c r="K675" s="361" t="s">
        <v>2022</v>
      </c>
      <c r="L675" s="362"/>
      <c r="M675" s="362" t="s">
        <v>186</v>
      </c>
      <c r="N675" s="362" t="s">
        <v>1548</v>
      </c>
      <c r="O675" s="362"/>
      <c r="P675" s="362" t="s">
        <v>90</v>
      </c>
      <c r="Q675" s="362" t="s">
        <v>90</v>
      </c>
      <c r="R675" s="362" t="s">
        <v>1677</v>
      </c>
      <c r="S675" s="361" t="s">
        <v>2023</v>
      </c>
      <c r="T675" s="362"/>
      <c r="U675" s="362"/>
      <c r="V675" s="362" t="s">
        <v>133</v>
      </c>
      <c r="W675" s="362"/>
      <c r="X675" s="362" t="s">
        <v>9</v>
      </c>
      <c r="Y675" s="362" t="s">
        <v>9</v>
      </c>
      <c r="Z675" s="362" t="s">
        <v>90</v>
      </c>
      <c r="AA675" s="366" t="s">
        <v>90</v>
      </c>
      <c r="AB675" s="362" t="s">
        <v>90</v>
      </c>
      <c r="AC675" s="362"/>
      <c r="AD675" s="362"/>
      <c r="AE675" s="362"/>
      <c r="AF675" s="362"/>
      <c r="AG675" s="362"/>
      <c r="AH675" s="362"/>
      <c r="AI675" s="362" t="str">
        <f t="shared" si="10"/>
        <v>MOMHelpdesk</v>
      </c>
      <c r="AJ675" s="362" t="str">
        <f>VLOOKUP(AI675,Table1[[#All],[CONCAT]:[Tfiber]],2,FALSE)</f>
        <v>Helpdesk (Contact Center)</v>
      </c>
      <c r="AK675" s="362" t="s">
        <v>40</v>
      </c>
      <c r="AL675" s="362"/>
      <c r="AM675" s="362"/>
      <c r="AN675" s="362"/>
      <c r="AO675" s="368">
        <v>45924</v>
      </c>
      <c r="AP675" s="361"/>
      <c r="AR675">
        <v>1</v>
      </c>
    </row>
    <row r="676" spans="2:44" ht="15" hidden="1" customHeight="1" x14ac:dyDescent="0.35">
      <c r="B676" s="362">
        <v>674</v>
      </c>
      <c r="C676" s="362" t="s">
        <v>2024</v>
      </c>
      <c r="D676" s="362" t="s">
        <v>2</v>
      </c>
      <c r="E676" s="368">
        <v>45488</v>
      </c>
      <c r="F676" s="368"/>
      <c r="G676" s="368"/>
      <c r="H676" s="368"/>
      <c r="I676" s="362" t="s">
        <v>79</v>
      </c>
      <c r="J676" s="362" t="s">
        <v>90</v>
      </c>
      <c r="K676" s="361" t="s">
        <v>2025</v>
      </c>
      <c r="L676" s="362"/>
      <c r="M676" s="362" t="s">
        <v>186</v>
      </c>
      <c r="N676" s="362" t="s">
        <v>9</v>
      </c>
      <c r="O676" s="362"/>
      <c r="P676" s="362" t="s">
        <v>90</v>
      </c>
      <c r="Q676" s="362" t="s">
        <v>90</v>
      </c>
      <c r="R676" s="362" t="s">
        <v>1742</v>
      </c>
      <c r="S676" s="361" t="s">
        <v>1743</v>
      </c>
      <c r="T676" s="362" t="s">
        <v>113</v>
      </c>
      <c r="U676" s="362" t="s">
        <v>1540</v>
      </c>
      <c r="V676" s="362" t="s">
        <v>1540</v>
      </c>
      <c r="W676" s="362"/>
      <c r="X676" s="362"/>
      <c r="Y676" s="375" t="s">
        <v>45</v>
      </c>
      <c r="Z676" s="362" t="s">
        <v>90</v>
      </c>
      <c r="AA676" s="366" t="s">
        <v>90</v>
      </c>
      <c r="AB676" s="362" t="s">
        <v>90</v>
      </c>
      <c r="AC676" s="362"/>
      <c r="AD676" s="362"/>
      <c r="AE676" s="362"/>
      <c r="AF676" s="362"/>
      <c r="AG676" s="362"/>
      <c r="AH676" s="362"/>
      <c r="AI676" s="362" t="str">
        <f t="shared" si="10"/>
        <v>MOMOEM Related</v>
      </c>
      <c r="AJ676" s="362" t="str">
        <f>VLOOKUP(AI676,Table1[[#All],[CONCAT]:[Tfiber]],2,FALSE)</f>
        <v>OEM Related Issues</v>
      </c>
      <c r="AK676" s="362" t="s">
        <v>39</v>
      </c>
      <c r="AL676" s="362"/>
      <c r="AM676" s="362"/>
      <c r="AN676" s="362"/>
      <c r="AO676" s="362"/>
      <c r="AP676" s="361" t="s">
        <v>1158</v>
      </c>
      <c r="AR676">
        <v>1</v>
      </c>
    </row>
    <row r="677" spans="2:44" ht="15" hidden="1" customHeight="1" x14ac:dyDescent="0.35">
      <c r="B677" s="362">
        <v>675</v>
      </c>
      <c r="C677" s="362" t="s">
        <v>2026</v>
      </c>
      <c r="D677" s="362" t="s">
        <v>2</v>
      </c>
      <c r="E677" s="368">
        <v>45488</v>
      </c>
      <c r="F677" s="368"/>
      <c r="G677" s="368"/>
      <c r="H677" s="368"/>
      <c r="I677" s="362" t="s">
        <v>79</v>
      </c>
      <c r="J677" s="362" t="s">
        <v>90</v>
      </c>
      <c r="K677" s="361" t="s">
        <v>2027</v>
      </c>
      <c r="L677" s="362"/>
      <c r="M677" s="362" t="s">
        <v>186</v>
      </c>
      <c r="N677" s="362" t="s">
        <v>9</v>
      </c>
      <c r="O677" s="362"/>
      <c r="P677" s="362" t="s">
        <v>90</v>
      </c>
      <c r="Q677" s="362" t="s">
        <v>90</v>
      </c>
      <c r="R677" s="362" t="s">
        <v>46</v>
      </c>
      <c r="S677" s="361" t="s">
        <v>90</v>
      </c>
      <c r="T677" s="362" t="s">
        <v>113</v>
      </c>
      <c r="U677" s="362" t="s">
        <v>1540</v>
      </c>
      <c r="V677" s="362" t="s">
        <v>1540</v>
      </c>
      <c r="W677" s="362"/>
      <c r="X677" s="362" t="s">
        <v>9</v>
      </c>
      <c r="Y677" s="362" t="s">
        <v>46</v>
      </c>
      <c r="Z677" s="362" t="s">
        <v>90</v>
      </c>
      <c r="AA677" s="366" t="s">
        <v>90</v>
      </c>
      <c r="AB677" s="362" t="s">
        <v>90</v>
      </c>
      <c r="AC677" s="362"/>
      <c r="AD677" s="362"/>
      <c r="AE677" s="362"/>
      <c r="AF677" s="362"/>
      <c r="AG677" s="362"/>
      <c r="AH677" s="362"/>
      <c r="AI677" s="362" t="str">
        <f t="shared" si="10"/>
        <v>MOMOEM Related</v>
      </c>
      <c r="AJ677" s="362" t="str">
        <f>VLOOKUP(AI677,Table1[[#All],[CONCAT]:[Tfiber]],2,FALSE)</f>
        <v>OEM Related Issues</v>
      </c>
      <c r="AK677" s="362" t="s">
        <v>40</v>
      </c>
      <c r="AL677" s="362"/>
      <c r="AM677" s="362"/>
      <c r="AN677" s="362"/>
      <c r="AO677" s="362"/>
      <c r="AP677" s="361"/>
      <c r="AR677">
        <v>1</v>
      </c>
    </row>
    <row r="678" spans="2:44" ht="15" hidden="1" customHeight="1" x14ac:dyDescent="0.35">
      <c r="B678" s="362">
        <v>676</v>
      </c>
      <c r="C678" s="362" t="s">
        <v>2028</v>
      </c>
      <c r="D678" s="362" t="s">
        <v>2</v>
      </c>
      <c r="E678" s="368">
        <v>45495</v>
      </c>
      <c r="F678" s="368"/>
      <c r="G678" s="368"/>
      <c r="H678" s="368"/>
      <c r="I678" s="362" t="s">
        <v>76</v>
      </c>
      <c r="J678" s="362" t="s">
        <v>90</v>
      </c>
      <c r="K678" s="361" t="s">
        <v>2029</v>
      </c>
      <c r="L678" s="361"/>
      <c r="M678" s="362" t="s">
        <v>1689</v>
      </c>
      <c r="N678" s="362" t="s">
        <v>9</v>
      </c>
      <c r="O678" s="362"/>
      <c r="P678" s="362" t="s">
        <v>90</v>
      </c>
      <c r="Q678" s="362" t="s">
        <v>90</v>
      </c>
      <c r="R678" s="362"/>
      <c r="S678" s="361" t="s">
        <v>2030</v>
      </c>
      <c r="T678" s="361"/>
      <c r="U678" s="361"/>
      <c r="V678" s="362" t="s">
        <v>125</v>
      </c>
      <c r="W678" s="362"/>
      <c r="X678" s="362" t="s">
        <v>9</v>
      </c>
      <c r="Y678" s="362" t="s">
        <v>9</v>
      </c>
      <c r="Z678" s="362" t="s">
        <v>90</v>
      </c>
      <c r="AA678" s="366" t="s">
        <v>90</v>
      </c>
      <c r="AB678" s="362" t="s">
        <v>90</v>
      </c>
      <c r="AC678" s="362"/>
      <c r="AD678" s="362"/>
      <c r="AE678" s="362"/>
      <c r="AF678" s="362"/>
      <c r="AG678" s="362"/>
      <c r="AH678" s="362"/>
      <c r="AI678" s="362" t="str">
        <f t="shared" si="10"/>
        <v>MOMT&amp;D Environment</v>
      </c>
      <c r="AJ678" s="362" t="str">
        <f>VLOOKUP(AI678,Table1[[#All],[CONCAT]:[Tfiber]],2,FALSE)</f>
        <v>Applications</v>
      </c>
      <c r="AK678" s="362" t="s">
        <v>40</v>
      </c>
      <c r="AL678" s="362"/>
      <c r="AM678" s="362"/>
      <c r="AN678" s="362"/>
      <c r="AO678" s="362"/>
      <c r="AP678" s="361"/>
      <c r="AR678">
        <v>1</v>
      </c>
    </row>
    <row r="679" spans="2:44" ht="15" hidden="1" customHeight="1" x14ac:dyDescent="0.35">
      <c r="B679" s="362">
        <v>677</v>
      </c>
      <c r="C679" s="362" t="s">
        <v>2031</v>
      </c>
      <c r="D679" s="362" t="s">
        <v>2</v>
      </c>
      <c r="E679" s="368">
        <v>45495</v>
      </c>
      <c r="F679" s="368"/>
      <c r="G679" s="368"/>
      <c r="H679" s="368"/>
      <c r="I679" s="362" t="s">
        <v>79</v>
      </c>
      <c r="J679" s="362" t="s">
        <v>90</v>
      </c>
      <c r="K679" s="361" t="s">
        <v>2032</v>
      </c>
      <c r="L679" s="362"/>
      <c r="M679" s="362" t="s">
        <v>186</v>
      </c>
      <c r="N679" s="362" t="s">
        <v>9</v>
      </c>
      <c r="O679" s="362"/>
      <c r="P679" s="362" t="s">
        <v>90</v>
      </c>
      <c r="Q679" s="362" t="s">
        <v>90</v>
      </c>
      <c r="R679" s="362" t="s">
        <v>46</v>
      </c>
      <c r="S679" s="361" t="s">
        <v>90</v>
      </c>
      <c r="T679" s="362" t="s">
        <v>113</v>
      </c>
      <c r="U679" s="362" t="s">
        <v>1540</v>
      </c>
      <c r="V679" s="362" t="s">
        <v>1540</v>
      </c>
      <c r="W679" s="362"/>
      <c r="X679" s="362" t="s">
        <v>9</v>
      </c>
      <c r="Y679" s="362" t="s">
        <v>46</v>
      </c>
      <c r="Z679" s="362" t="s">
        <v>90</v>
      </c>
      <c r="AA679" s="366" t="s">
        <v>90</v>
      </c>
      <c r="AB679" s="362" t="s">
        <v>90</v>
      </c>
      <c r="AC679" s="362"/>
      <c r="AD679" s="362"/>
      <c r="AE679" s="362"/>
      <c r="AF679" s="362"/>
      <c r="AG679" s="362"/>
      <c r="AH679" s="362"/>
      <c r="AI679" s="362" t="str">
        <f t="shared" si="10"/>
        <v>MOMOEM Related</v>
      </c>
      <c r="AJ679" s="362" t="str">
        <f>VLOOKUP(AI679,Table1[[#All],[CONCAT]:[Tfiber]],2,FALSE)</f>
        <v>OEM Related Issues</v>
      </c>
      <c r="AK679" s="362" t="s">
        <v>40</v>
      </c>
      <c r="AL679" s="362"/>
      <c r="AM679" s="362"/>
      <c r="AN679" s="362"/>
      <c r="AO679" s="362"/>
      <c r="AP679" s="361"/>
      <c r="AR679">
        <v>1</v>
      </c>
    </row>
    <row r="680" spans="2:44" ht="15" hidden="1" customHeight="1" x14ac:dyDescent="0.35">
      <c r="B680" s="362">
        <v>678</v>
      </c>
      <c r="C680" s="362" t="s">
        <v>2033</v>
      </c>
      <c r="D680" s="362" t="s">
        <v>2</v>
      </c>
      <c r="E680" s="368">
        <v>45495</v>
      </c>
      <c r="F680" s="368"/>
      <c r="G680" s="368"/>
      <c r="H680" s="368"/>
      <c r="I680" s="362" t="s">
        <v>79</v>
      </c>
      <c r="J680" s="362" t="s">
        <v>2034</v>
      </c>
      <c r="K680" s="361" t="s">
        <v>2035</v>
      </c>
      <c r="L680" s="362"/>
      <c r="M680" s="362" t="s">
        <v>186</v>
      </c>
      <c r="N680" s="362" t="s">
        <v>9</v>
      </c>
      <c r="O680" s="362"/>
      <c r="P680" s="362" t="s">
        <v>90</v>
      </c>
      <c r="Q680" s="362" t="s">
        <v>90</v>
      </c>
      <c r="R680" s="362" t="s">
        <v>46</v>
      </c>
      <c r="S680" s="361" t="s">
        <v>90</v>
      </c>
      <c r="T680" s="362" t="s">
        <v>113</v>
      </c>
      <c r="U680" s="362" t="s">
        <v>1540</v>
      </c>
      <c r="V680" s="362" t="s">
        <v>1540</v>
      </c>
      <c r="W680" s="362"/>
      <c r="X680" s="362" t="s">
        <v>9</v>
      </c>
      <c r="Y680" s="362" t="s">
        <v>46</v>
      </c>
      <c r="Z680" s="362" t="s">
        <v>90</v>
      </c>
      <c r="AA680" s="366" t="s">
        <v>90</v>
      </c>
      <c r="AB680" s="362" t="s">
        <v>90</v>
      </c>
      <c r="AC680" s="362"/>
      <c r="AD680" s="362"/>
      <c r="AE680" s="362"/>
      <c r="AF680" s="362"/>
      <c r="AG680" s="362"/>
      <c r="AH680" s="362"/>
      <c r="AI680" s="362" t="str">
        <f t="shared" si="10"/>
        <v>MOMOEM Related</v>
      </c>
      <c r="AJ680" s="362" t="str">
        <f>VLOOKUP(AI680,Table1[[#All],[CONCAT]:[Tfiber]],2,FALSE)</f>
        <v>OEM Related Issues</v>
      </c>
      <c r="AK680" s="362" t="s">
        <v>40</v>
      </c>
      <c r="AL680" s="362"/>
      <c r="AM680" s="362"/>
      <c r="AN680" s="362"/>
      <c r="AO680" s="362"/>
      <c r="AP680" s="361"/>
      <c r="AR680">
        <v>1</v>
      </c>
    </row>
    <row r="681" spans="2:44" ht="15" hidden="1" customHeight="1" x14ac:dyDescent="0.35">
      <c r="B681" s="362">
        <v>679</v>
      </c>
      <c r="C681" s="362" t="s">
        <v>2036</v>
      </c>
      <c r="D681" s="362" t="s">
        <v>2</v>
      </c>
      <c r="E681" s="368">
        <v>45495</v>
      </c>
      <c r="F681" s="368"/>
      <c r="G681" s="368"/>
      <c r="H681" s="368"/>
      <c r="I681" s="362" t="s">
        <v>79</v>
      </c>
      <c r="J681" s="362" t="s">
        <v>90</v>
      </c>
      <c r="K681" s="361" t="s">
        <v>2037</v>
      </c>
      <c r="L681" s="362"/>
      <c r="M681" s="362" t="s">
        <v>186</v>
      </c>
      <c r="N681" s="362" t="s">
        <v>9</v>
      </c>
      <c r="O681" s="362"/>
      <c r="P681" s="362" t="s">
        <v>90</v>
      </c>
      <c r="Q681" s="362" t="s">
        <v>90</v>
      </c>
      <c r="R681" s="362" t="s">
        <v>8</v>
      </c>
      <c r="S681" s="361" t="s">
        <v>1539</v>
      </c>
      <c r="T681" s="362"/>
      <c r="U681" s="362"/>
      <c r="V681" s="362" t="s">
        <v>1540</v>
      </c>
      <c r="W681" s="362"/>
      <c r="X681" s="362"/>
      <c r="Y681" s="375" t="s">
        <v>45</v>
      </c>
      <c r="Z681" s="362" t="s">
        <v>90</v>
      </c>
      <c r="AA681" s="366" t="s">
        <v>90</v>
      </c>
      <c r="AB681" s="362" t="s">
        <v>90</v>
      </c>
      <c r="AC681" s="362"/>
      <c r="AD681" s="362"/>
      <c r="AE681" s="362"/>
      <c r="AF681" s="362"/>
      <c r="AG681" s="362"/>
      <c r="AH681" s="362"/>
      <c r="AI681" s="362" t="str">
        <f t="shared" si="10"/>
        <v>MOMOEM Related</v>
      </c>
      <c r="AJ681" s="362" t="str">
        <f>VLOOKUP(AI681,Table1[[#All],[CONCAT]:[Tfiber]],2,FALSE)</f>
        <v>OEM Related Issues</v>
      </c>
      <c r="AK681" s="362" t="s">
        <v>39</v>
      </c>
      <c r="AL681" s="362"/>
      <c r="AM681" s="362"/>
      <c r="AN681" s="362"/>
      <c r="AO681" s="368">
        <v>45923</v>
      </c>
      <c r="AP681" s="361" t="s">
        <v>680</v>
      </c>
      <c r="AR681">
        <v>1</v>
      </c>
    </row>
    <row r="682" spans="2:44" ht="15" customHeight="1" x14ac:dyDescent="0.35">
      <c r="B682" s="362">
        <v>680</v>
      </c>
      <c r="C682" s="362" t="s">
        <v>2038</v>
      </c>
      <c r="D682" s="362" t="s">
        <v>2</v>
      </c>
      <c r="E682" s="368">
        <v>45635</v>
      </c>
      <c r="F682" s="368"/>
      <c r="G682" s="368"/>
      <c r="H682" s="368"/>
      <c r="I682" s="362" t="s">
        <v>73</v>
      </c>
      <c r="J682" s="362" t="s">
        <v>90</v>
      </c>
      <c r="K682" s="361" t="s">
        <v>2039</v>
      </c>
      <c r="L682" s="362"/>
      <c r="M682" s="362" t="s">
        <v>186</v>
      </c>
      <c r="N682" s="362" t="s">
        <v>8</v>
      </c>
      <c r="O682" s="362"/>
      <c r="P682" s="362" t="s">
        <v>90</v>
      </c>
      <c r="Q682" s="362" t="s">
        <v>90</v>
      </c>
      <c r="R682" s="362" t="s">
        <v>8</v>
      </c>
      <c r="S682" s="361" t="s">
        <v>1539</v>
      </c>
      <c r="T682" s="362"/>
      <c r="U682" s="362"/>
      <c r="V682" s="362" t="s">
        <v>1540</v>
      </c>
      <c r="W682" s="362"/>
      <c r="X682" s="362"/>
      <c r="Y682" s="375" t="s">
        <v>45</v>
      </c>
      <c r="Z682" s="362" t="s">
        <v>90</v>
      </c>
      <c r="AA682" s="366" t="s">
        <v>90</v>
      </c>
      <c r="AB682" s="362" t="s">
        <v>90</v>
      </c>
      <c r="AC682" s="362"/>
      <c r="AD682" s="362"/>
      <c r="AE682" s="362"/>
      <c r="AF682" s="362"/>
      <c r="AG682" s="362"/>
      <c r="AH682" s="362"/>
      <c r="AI682" s="362" t="str">
        <f t="shared" si="10"/>
        <v>MOMNOC Operationalization</v>
      </c>
      <c r="AJ682" s="362" t="str">
        <f>VLOOKUP(AI682,Table1[[#All],[CONCAT]:[Tfiber]],2,FALSE)</f>
        <v>Network</v>
      </c>
      <c r="AK682" s="362" t="s">
        <v>39</v>
      </c>
      <c r="AL682" s="362"/>
      <c r="AM682" s="362"/>
      <c r="AN682" s="362"/>
      <c r="AO682" s="368">
        <v>45923</v>
      </c>
      <c r="AP682" s="361" t="s">
        <v>680</v>
      </c>
      <c r="AR682">
        <v>1</v>
      </c>
    </row>
    <row r="683" spans="2:44" ht="15" customHeight="1" x14ac:dyDescent="0.35">
      <c r="B683" s="362">
        <v>681</v>
      </c>
      <c r="C683" s="362" t="s">
        <v>2040</v>
      </c>
      <c r="D683" s="362" t="s">
        <v>2</v>
      </c>
      <c r="E683" s="368">
        <v>45635</v>
      </c>
      <c r="F683" s="368"/>
      <c r="G683" s="368"/>
      <c r="H683" s="368"/>
      <c r="I683" s="362" t="s">
        <v>79</v>
      </c>
      <c r="J683" s="362" t="s">
        <v>90</v>
      </c>
      <c r="K683" s="361" t="s">
        <v>2041</v>
      </c>
      <c r="L683" s="362"/>
      <c r="M683" s="362" t="s">
        <v>186</v>
      </c>
      <c r="N683" s="362" t="s">
        <v>8</v>
      </c>
      <c r="O683" s="362"/>
      <c r="P683" s="362" t="s">
        <v>90</v>
      </c>
      <c r="Q683" s="362" t="s">
        <v>90</v>
      </c>
      <c r="R683" s="362" t="s">
        <v>8</v>
      </c>
      <c r="S683" s="361" t="s">
        <v>1539</v>
      </c>
      <c r="T683" s="362"/>
      <c r="U683" s="362"/>
      <c r="V683" s="362" t="s">
        <v>1540</v>
      </c>
      <c r="W683" s="362"/>
      <c r="X683" s="362"/>
      <c r="Y683" s="375" t="s">
        <v>45</v>
      </c>
      <c r="Z683" s="362" t="s">
        <v>90</v>
      </c>
      <c r="AA683" s="366" t="s">
        <v>90</v>
      </c>
      <c r="AB683" s="362" t="s">
        <v>90</v>
      </c>
      <c r="AC683" s="362"/>
      <c r="AD683" s="362"/>
      <c r="AE683" s="362"/>
      <c r="AF683" s="362"/>
      <c r="AG683" s="362"/>
      <c r="AH683" s="362"/>
      <c r="AI683" s="362" t="str">
        <f t="shared" si="10"/>
        <v>MOMOEM Related</v>
      </c>
      <c r="AJ683" s="362" t="str">
        <f>VLOOKUP(AI683,Table1[[#All],[CONCAT]:[Tfiber]],2,FALSE)</f>
        <v>OEM Related Issues</v>
      </c>
      <c r="AK683" s="362" t="s">
        <v>39</v>
      </c>
      <c r="AL683" s="362"/>
      <c r="AM683" s="362"/>
      <c r="AN683" s="362"/>
      <c r="AO683" s="368">
        <v>45923</v>
      </c>
      <c r="AP683" s="361" t="s">
        <v>680</v>
      </c>
      <c r="AR683">
        <v>1</v>
      </c>
    </row>
    <row r="684" spans="2:44" ht="15" hidden="1" customHeight="1" x14ac:dyDescent="0.35">
      <c r="B684" s="362">
        <v>682</v>
      </c>
      <c r="C684" s="362" t="s">
        <v>2042</v>
      </c>
      <c r="D684" s="362" t="s">
        <v>2</v>
      </c>
      <c r="E684" s="368">
        <v>45635</v>
      </c>
      <c r="F684" s="368"/>
      <c r="G684" s="368"/>
      <c r="H684" s="368"/>
      <c r="I684" s="362" t="s">
        <v>77</v>
      </c>
      <c r="J684" s="362" t="s">
        <v>90</v>
      </c>
      <c r="K684" s="361" t="s">
        <v>2043</v>
      </c>
      <c r="L684" s="362"/>
      <c r="M684" s="362" t="s">
        <v>186</v>
      </c>
      <c r="N684" s="362" t="s">
        <v>9</v>
      </c>
      <c r="O684" s="362"/>
      <c r="P684" s="362" t="s">
        <v>90</v>
      </c>
      <c r="Q684" s="362" t="s">
        <v>90</v>
      </c>
      <c r="R684" s="362" t="s">
        <v>46</v>
      </c>
      <c r="S684" s="361" t="s">
        <v>90</v>
      </c>
      <c r="T684" s="362"/>
      <c r="U684" s="362"/>
      <c r="V684" s="362" t="s">
        <v>133</v>
      </c>
      <c r="W684" s="362"/>
      <c r="X684" s="362" t="s">
        <v>9</v>
      </c>
      <c r="Y684" s="362" t="s">
        <v>46</v>
      </c>
      <c r="Z684" s="362" t="s">
        <v>90</v>
      </c>
      <c r="AA684" s="366" t="s">
        <v>90</v>
      </c>
      <c r="AB684" s="362" t="s">
        <v>90</v>
      </c>
      <c r="AC684" s="362"/>
      <c r="AD684" s="362"/>
      <c r="AE684" s="362"/>
      <c r="AF684" s="362"/>
      <c r="AG684" s="362"/>
      <c r="AH684" s="362"/>
      <c r="AI684" s="362" t="str">
        <f t="shared" si="10"/>
        <v>MOMHelpdesk</v>
      </c>
      <c r="AJ684" s="362" t="str">
        <f>VLOOKUP(AI684,Table1[[#All],[CONCAT]:[Tfiber]],2,FALSE)</f>
        <v>Helpdesk (Contact Center)</v>
      </c>
      <c r="AK684" s="362" t="s">
        <v>40</v>
      </c>
      <c r="AL684" s="362"/>
      <c r="AM684" s="362"/>
      <c r="AN684" s="362"/>
      <c r="AO684" s="362"/>
      <c r="AP684" s="361"/>
      <c r="AR684">
        <v>1</v>
      </c>
    </row>
    <row r="685" spans="2:44" ht="15" customHeight="1" x14ac:dyDescent="0.35">
      <c r="B685" s="362">
        <v>683</v>
      </c>
      <c r="C685" s="362" t="s">
        <v>2044</v>
      </c>
      <c r="D685" s="362" t="s">
        <v>2</v>
      </c>
      <c r="E685" s="368">
        <v>45635</v>
      </c>
      <c r="F685" s="368"/>
      <c r="G685" s="368"/>
      <c r="H685" s="368"/>
      <c r="I685" s="362" t="s">
        <v>73</v>
      </c>
      <c r="J685" s="362" t="s">
        <v>90</v>
      </c>
      <c r="K685" s="361" t="s">
        <v>2045</v>
      </c>
      <c r="L685" s="362"/>
      <c r="M685" s="362" t="s">
        <v>186</v>
      </c>
      <c r="N685" s="362" t="s">
        <v>8</v>
      </c>
      <c r="O685" s="362"/>
      <c r="P685" s="362" t="s">
        <v>90</v>
      </c>
      <c r="Q685" s="362" t="s">
        <v>90</v>
      </c>
      <c r="R685" s="362" t="s">
        <v>1731</v>
      </c>
      <c r="S685" s="361" t="s">
        <v>1751</v>
      </c>
      <c r="T685" s="362" t="s">
        <v>113</v>
      </c>
      <c r="U685" s="362" t="s">
        <v>1540</v>
      </c>
      <c r="V685" s="362" t="s">
        <v>1540</v>
      </c>
      <c r="W685" s="362"/>
      <c r="X685" s="362" t="s">
        <v>9</v>
      </c>
      <c r="Y685" s="362" t="s">
        <v>9</v>
      </c>
      <c r="Z685" s="362" t="s">
        <v>90</v>
      </c>
      <c r="AA685" s="366" t="s">
        <v>90</v>
      </c>
      <c r="AB685" s="362" t="s">
        <v>90</v>
      </c>
      <c r="AC685" s="362"/>
      <c r="AD685" s="362"/>
      <c r="AE685" s="362"/>
      <c r="AF685" s="362"/>
      <c r="AG685" s="362"/>
      <c r="AH685" s="362"/>
      <c r="AI685" s="362" t="str">
        <f t="shared" si="10"/>
        <v>MOMNOC Operationalization</v>
      </c>
      <c r="AJ685" s="362" t="str">
        <f>VLOOKUP(AI685,Table1[[#All],[CONCAT]:[Tfiber]],2,FALSE)</f>
        <v>Network</v>
      </c>
      <c r="AK685" s="362" t="s">
        <v>40</v>
      </c>
      <c r="AL685" s="362"/>
      <c r="AM685" s="362"/>
      <c r="AN685" s="362"/>
      <c r="AO685" s="362"/>
      <c r="AP685" s="361"/>
      <c r="AR685">
        <v>1</v>
      </c>
    </row>
    <row r="686" spans="2:44" ht="15" hidden="1" customHeight="1" x14ac:dyDescent="0.35">
      <c r="B686" s="362">
        <v>684</v>
      </c>
      <c r="C686" s="362" t="s">
        <v>2046</v>
      </c>
      <c r="D686" s="362" t="s">
        <v>2</v>
      </c>
      <c r="E686" s="368">
        <v>45139</v>
      </c>
      <c r="F686" s="368"/>
      <c r="G686" s="368"/>
      <c r="H686" s="368"/>
      <c r="I686" s="362" t="s">
        <v>77</v>
      </c>
      <c r="J686" s="362" t="s">
        <v>1546</v>
      </c>
      <c r="K686" s="361" t="s">
        <v>2047</v>
      </c>
      <c r="L686" s="362"/>
      <c r="M686" s="362" t="s">
        <v>186</v>
      </c>
      <c r="N686" s="362" t="s">
        <v>1548</v>
      </c>
      <c r="O686" s="362"/>
      <c r="P686" s="362" t="s">
        <v>90</v>
      </c>
      <c r="Q686" s="362" t="s">
        <v>90</v>
      </c>
      <c r="R686" s="362" t="s">
        <v>8</v>
      </c>
      <c r="S686" s="361" t="s">
        <v>2048</v>
      </c>
      <c r="T686" s="362"/>
      <c r="U686" s="362"/>
      <c r="V686" s="362" t="s">
        <v>133</v>
      </c>
      <c r="W686" s="362"/>
      <c r="X686" s="362"/>
      <c r="Y686" s="362" t="s">
        <v>45</v>
      </c>
      <c r="Z686" s="362" t="s">
        <v>90</v>
      </c>
      <c r="AA686" s="366" t="s">
        <v>90</v>
      </c>
      <c r="AB686" s="362" t="s">
        <v>90</v>
      </c>
      <c r="AC686" s="362"/>
      <c r="AD686" s="362"/>
      <c r="AE686" s="362"/>
      <c r="AF686" s="362"/>
      <c r="AG686" s="362"/>
      <c r="AH686" s="362"/>
      <c r="AI686" s="362" t="str">
        <f t="shared" si="10"/>
        <v>MOMHelpdesk</v>
      </c>
      <c r="AJ686" s="362" t="str">
        <f>VLOOKUP(AI686,Table1[[#All],[CONCAT]:[Tfiber]],2,FALSE)</f>
        <v>Helpdesk (Contact Center)</v>
      </c>
      <c r="AK686" s="362" t="s">
        <v>39</v>
      </c>
      <c r="AL686" s="362"/>
      <c r="AM686" s="362"/>
      <c r="AN686" s="362"/>
      <c r="AO686" s="368">
        <v>45924</v>
      </c>
      <c r="AP686" s="361" t="s">
        <v>2049</v>
      </c>
      <c r="AR686">
        <v>1</v>
      </c>
    </row>
    <row r="687" spans="2:44" ht="15" customHeight="1" x14ac:dyDescent="0.35">
      <c r="B687" s="362">
        <v>685</v>
      </c>
      <c r="C687" s="362" t="s">
        <v>2050</v>
      </c>
      <c r="D687" s="362" t="s">
        <v>2</v>
      </c>
      <c r="E687" s="368">
        <v>45635</v>
      </c>
      <c r="F687" s="368" t="s">
        <v>1278</v>
      </c>
      <c r="G687" s="368"/>
      <c r="H687" s="368"/>
      <c r="I687" s="362" t="s">
        <v>73</v>
      </c>
      <c r="J687" s="362" t="s">
        <v>90</v>
      </c>
      <c r="K687" s="361" t="s">
        <v>2051</v>
      </c>
      <c r="L687" s="362"/>
      <c r="M687" s="362" t="s">
        <v>186</v>
      </c>
      <c r="N687" s="362" t="s">
        <v>8</v>
      </c>
      <c r="O687" s="362"/>
      <c r="P687" s="362" t="s">
        <v>90</v>
      </c>
      <c r="Q687" s="362" t="s">
        <v>90</v>
      </c>
      <c r="R687" s="362"/>
      <c r="S687" s="361" t="s">
        <v>2052</v>
      </c>
      <c r="T687" s="362"/>
      <c r="U687" s="362"/>
      <c r="V687" s="362" t="s">
        <v>1271</v>
      </c>
      <c r="W687" s="362"/>
      <c r="X687" s="362"/>
      <c r="Y687" s="362" t="s">
        <v>45</v>
      </c>
      <c r="Z687" s="362" t="s">
        <v>90</v>
      </c>
      <c r="AA687" s="366" t="s">
        <v>90</v>
      </c>
      <c r="AB687" s="362" t="s">
        <v>90</v>
      </c>
      <c r="AC687" s="362"/>
      <c r="AD687" s="362"/>
      <c r="AE687" s="362"/>
      <c r="AF687" s="362"/>
      <c r="AG687" s="362"/>
      <c r="AH687" s="362"/>
      <c r="AI687" s="362" t="str">
        <f t="shared" si="10"/>
        <v>MOMNOC Operationalization</v>
      </c>
      <c r="AJ687" s="362" t="str">
        <f>VLOOKUP(AI687,Table1[[#All],[CONCAT]:[Tfiber]],2,FALSE)</f>
        <v>Network</v>
      </c>
      <c r="AK687" s="362" t="s">
        <v>39</v>
      </c>
      <c r="AL687" s="362"/>
      <c r="AM687" s="362"/>
      <c r="AN687" s="362" t="s">
        <v>2053</v>
      </c>
      <c r="AO687" s="368">
        <v>45924</v>
      </c>
      <c r="AP687" s="361" t="s">
        <v>2054</v>
      </c>
      <c r="AR687">
        <v>1</v>
      </c>
    </row>
    <row r="688" spans="2:44" ht="15" customHeight="1" x14ac:dyDescent="0.35">
      <c r="B688" s="362">
        <v>686</v>
      </c>
      <c r="C688" s="362" t="s">
        <v>2055</v>
      </c>
      <c r="D688" s="362" t="s">
        <v>2</v>
      </c>
      <c r="E688" s="368">
        <v>45635</v>
      </c>
      <c r="F688" s="368"/>
      <c r="G688" s="368"/>
      <c r="H688" s="368"/>
      <c r="I688" s="362" t="s">
        <v>73</v>
      </c>
      <c r="J688" s="362" t="s">
        <v>90</v>
      </c>
      <c r="K688" s="361" t="s">
        <v>2056</v>
      </c>
      <c r="L688" s="362"/>
      <c r="M688" s="362" t="s">
        <v>186</v>
      </c>
      <c r="N688" s="362" t="s">
        <v>8</v>
      </c>
      <c r="O688" s="362"/>
      <c r="P688" s="362" t="s">
        <v>90</v>
      </c>
      <c r="Q688" s="362" t="s">
        <v>90</v>
      </c>
      <c r="R688" s="362" t="s">
        <v>8</v>
      </c>
      <c r="S688" s="361" t="s">
        <v>1539</v>
      </c>
      <c r="T688" s="362"/>
      <c r="U688" s="362"/>
      <c r="V688" s="362" t="s">
        <v>1540</v>
      </c>
      <c r="W688" s="362"/>
      <c r="X688" s="362"/>
      <c r="Y688" s="375" t="s">
        <v>45</v>
      </c>
      <c r="Z688" s="362" t="s">
        <v>90</v>
      </c>
      <c r="AA688" s="366" t="s">
        <v>90</v>
      </c>
      <c r="AB688" s="362" t="s">
        <v>90</v>
      </c>
      <c r="AC688" s="362"/>
      <c r="AD688" s="362"/>
      <c r="AE688" s="362"/>
      <c r="AF688" s="362"/>
      <c r="AG688" s="362"/>
      <c r="AH688" s="362"/>
      <c r="AI688" s="362" t="str">
        <f t="shared" si="10"/>
        <v>MOMNOC Operationalization</v>
      </c>
      <c r="AJ688" s="362" t="str">
        <f>VLOOKUP(AI688,Table1[[#All],[CONCAT]:[Tfiber]],2,FALSE)</f>
        <v>Network</v>
      </c>
      <c r="AK688" s="362" t="s">
        <v>39</v>
      </c>
      <c r="AL688" s="362"/>
      <c r="AM688" s="362"/>
      <c r="AN688" s="362"/>
      <c r="AO688" s="368">
        <v>45923</v>
      </c>
      <c r="AP688" s="361" t="s">
        <v>680</v>
      </c>
      <c r="AR688">
        <v>1</v>
      </c>
    </row>
    <row r="689" spans="2:44" ht="15" customHeight="1" x14ac:dyDescent="0.35">
      <c r="B689" s="362">
        <v>687</v>
      </c>
      <c r="C689" s="362" t="s">
        <v>2057</v>
      </c>
      <c r="D689" s="362" t="s">
        <v>2</v>
      </c>
      <c r="E689" s="368">
        <v>45635</v>
      </c>
      <c r="F689" s="368"/>
      <c r="G689" s="368"/>
      <c r="H689" s="368"/>
      <c r="I689" s="362" t="s">
        <v>73</v>
      </c>
      <c r="J689" s="362" t="s">
        <v>90</v>
      </c>
      <c r="K689" s="361" t="s">
        <v>2058</v>
      </c>
      <c r="L689" s="362"/>
      <c r="M689" s="362" t="s">
        <v>186</v>
      </c>
      <c r="N689" s="362" t="s">
        <v>8</v>
      </c>
      <c r="O689" s="362"/>
      <c r="P689" s="362" t="s">
        <v>90</v>
      </c>
      <c r="Q689" s="362" t="s">
        <v>90</v>
      </c>
      <c r="R689" s="362" t="s">
        <v>8</v>
      </c>
      <c r="S689" s="361" t="s">
        <v>1539</v>
      </c>
      <c r="T689" s="362"/>
      <c r="U689" s="362"/>
      <c r="V689" s="362" t="s">
        <v>1540</v>
      </c>
      <c r="W689" s="362"/>
      <c r="X689" s="362"/>
      <c r="Y689" s="375" t="s">
        <v>45</v>
      </c>
      <c r="Z689" s="362" t="s">
        <v>90</v>
      </c>
      <c r="AA689" s="366" t="s">
        <v>90</v>
      </c>
      <c r="AB689" s="362" t="s">
        <v>90</v>
      </c>
      <c r="AC689" s="362"/>
      <c r="AD689" s="362"/>
      <c r="AE689" s="362"/>
      <c r="AF689" s="362"/>
      <c r="AG689" s="362"/>
      <c r="AH689" s="362"/>
      <c r="AI689" s="362" t="str">
        <f t="shared" si="10"/>
        <v>MOMNOC Operationalization</v>
      </c>
      <c r="AJ689" s="362" t="str">
        <f>VLOOKUP(AI689,Table1[[#All],[CONCAT]:[Tfiber]],2,FALSE)</f>
        <v>Network</v>
      </c>
      <c r="AK689" s="362" t="s">
        <v>39</v>
      </c>
      <c r="AL689" s="362"/>
      <c r="AM689" s="362"/>
      <c r="AN689" s="362"/>
      <c r="AO689" s="368">
        <v>45923</v>
      </c>
      <c r="AP689" s="361" t="s">
        <v>680</v>
      </c>
      <c r="AR689">
        <v>1</v>
      </c>
    </row>
    <row r="690" spans="2:44" ht="15" hidden="1" customHeight="1" x14ac:dyDescent="0.35">
      <c r="B690" s="362">
        <v>688</v>
      </c>
      <c r="C690" s="362" t="s">
        <v>2059</v>
      </c>
      <c r="D690" s="362" t="s">
        <v>2</v>
      </c>
      <c r="E690" s="368">
        <v>45635</v>
      </c>
      <c r="F690" s="368"/>
      <c r="G690" s="362" t="s">
        <v>63</v>
      </c>
      <c r="H690" s="362" t="s">
        <v>63</v>
      </c>
      <c r="I690" s="362" t="s">
        <v>63</v>
      </c>
      <c r="J690" s="362" t="s">
        <v>73</v>
      </c>
      <c r="K690" s="361" t="s">
        <v>2060</v>
      </c>
      <c r="L690" s="362"/>
      <c r="M690" s="362" t="s">
        <v>186</v>
      </c>
      <c r="N690" s="362" t="s">
        <v>9</v>
      </c>
      <c r="O690" s="362"/>
      <c r="P690" s="362" t="s">
        <v>90</v>
      </c>
      <c r="Q690" s="362" t="s">
        <v>90</v>
      </c>
      <c r="R690" s="362"/>
      <c r="S690" s="361"/>
      <c r="T690" s="362"/>
      <c r="U690" s="362"/>
      <c r="V690" s="362" t="s">
        <v>844</v>
      </c>
      <c r="W690" s="362"/>
      <c r="X690" s="362"/>
      <c r="Y690" s="362" t="s">
        <v>48</v>
      </c>
      <c r="Z690" s="362" t="s">
        <v>90</v>
      </c>
      <c r="AA690" s="366" t="s">
        <v>90</v>
      </c>
      <c r="AB690" s="362" t="s">
        <v>90</v>
      </c>
      <c r="AC690" s="362"/>
      <c r="AD690" s="362"/>
      <c r="AE690" s="362"/>
      <c r="AF690" s="362"/>
      <c r="AG690" s="362"/>
      <c r="AH690" s="362"/>
      <c r="AI690" s="362" t="str">
        <f t="shared" si="10"/>
        <v>MOMOSS</v>
      </c>
      <c r="AJ690" s="362" t="str">
        <f>VLOOKUP(AI690,Table1[[#All],[CONCAT]:[Tfiber]],2,FALSE)</f>
        <v>Applications/Tools</v>
      </c>
      <c r="AK690" s="362" t="s">
        <v>40</v>
      </c>
      <c r="AL690" s="362" t="str">
        <f>VLOOKUP(C690,[1]AllOSS!$B:$G,6,0)</f>
        <v>COMPLETED</v>
      </c>
      <c r="AM690" s="362">
        <f>VLOOKUP(C690,[1]AllOSS!$B:$K,10,0)</f>
        <v>0</v>
      </c>
      <c r="AN690" s="362"/>
      <c r="AO690" s="362"/>
      <c r="AP690" s="361" t="e">
        <v>#N/A</v>
      </c>
      <c r="AR690">
        <v>1</v>
      </c>
    </row>
    <row r="691" spans="2:44" ht="15" customHeight="1" x14ac:dyDescent="0.35">
      <c r="B691" s="362">
        <v>689</v>
      </c>
      <c r="C691" s="362" t="s">
        <v>2061</v>
      </c>
      <c r="D691" s="362" t="s">
        <v>2</v>
      </c>
      <c r="E691" s="368">
        <v>45635</v>
      </c>
      <c r="F691" s="368"/>
      <c r="G691" s="368"/>
      <c r="H691" s="368"/>
      <c r="I691" s="362" t="s">
        <v>65</v>
      </c>
      <c r="J691" s="362" t="s">
        <v>90</v>
      </c>
      <c r="K691" s="361" t="s">
        <v>2062</v>
      </c>
      <c r="L691" s="362"/>
      <c r="M691" s="362" t="s">
        <v>186</v>
      </c>
      <c r="N691" s="362" t="s">
        <v>8</v>
      </c>
      <c r="O691" s="362"/>
      <c r="P691" s="362" t="s">
        <v>90</v>
      </c>
      <c r="Q691" s="362" t="s">
        <v>90</v>
      </c>
      <c r="R691" s="362"/>
      <c r="S691" s="361" t="s">
        <v>90</v>
      </c>
      <c r="T691" s="362"/>
      <c r="U691" s="362"/>
      <c r="V691" s="362" t="s">
        <v>202</v>
      </c>
      <c r="W691" s="362"/>
      <c r="X691" s="362" t="s">
        <v>9</v>
      </c>
      <c r="Y691" s="362" t="s">
        <v>9</v>
      </c>
      <c r="Z691" s="362" t="s">
        <v>90</v>
      </c>
      <c r="AA691" s="366" t="s">
        <v>90</v>
      </c>
      <c r="AB691" s="362" t="s">
        <v>90</v>
      </c>
      <c r="AC691" s="362"/>
      <c r="AD691" s="362"/>
      <c r="AE691" s="362"/>
      <c r="AF691" s="362"/>
      <c r="AG691" s="362"/>
      <c r="AH691" s="362"/>
      <c r="AI691" s="362" t="str">
        <f t="shared" si="10"/>
        <v>MOMBSS</v>
      </c>
      <c r="AJ691" s="362" t="str">
        <f>VLOOKUP(AI691,Table1[[#All],[CONCAT]:[Tfiber]],2,FALSE)</f>
        <v>Applications/Tools</v>
      </c>
      <c r="AK691" s="362" t="s">
        <v>40</v>
      </c>
      <c r="AL691" s="362"/>
      <c r="AM691" s="362"/>
      <c r="AN691" s="362"/>
      <c r="AO691" s="362"/>
      <c r="AP691" s="361"/>
      <c r="AR691">
        <v>1</v>
      </c>
    </row>
    <row r="692" spans="2:44" ht="15" customHeight="1" x14ac:dyDescent="0.35">
      <c r="B692" s="362">
        <v>690</v>
      </c>
      <c r="C692" s="362" t="s">
        <v>2063</v>
      </c>
      <c r="D692" s="362" t="s">
        <v>2</v>
      </c>
      <c r="E692" s="368">
        <v>45635</v>
      </c>
      <c r="F692" s="368"/>
      <c r="G692" s="368"/>
      <c r="H692" s="368"/>
      <c r="I692" s="362" t="s">
        <v>62</v>
      </c>
      <c r="J692" s="362" t="s">
        <v>2064</v>
      </c>
      <c r="K692" s="361" t="s">
        <v>2065</v>
      </c>
      <c r="L692" s="362"/>
      <c r="M692" s="362" t="s">
        <v>186</v>
      </c>
      <c r="N692" s="362" t="s">
        <v>8</v>
      </c>
      <c r="O692" s="362"/>
      <c r="P692" s="362" t="s">
        <v>90</v>
      </c>
      <c r="Q692" s="362" t="s">
        <v>90</v>
      </c>
      <c r="R692" s="362"/>
      <c r="S692" s="361" t="s">
        <v>90</v>
      </c>
      <c r="T692" s="362"/>
      <c r="U692" s="362"/>
      <c r="V692" s="362" t="s">
        <v>824</v>
      </c>
      <c r="W692" s="362"/>
      <c r="X692" s="362"/>
      <c r="Y692" s="362" t="s">
        <v>48</v>
      </c>
      <c r="Z692" s="362" t="s">
        <v>90</v>
      </c>
      <c r="AA692" s="366" t="s">
        <v>90</v>
      </c>
      <c r="AB692" s="362" t="s">
        <v>90</v>
      </c>
      <c r="AC692" s="362"/>
      <c r="AD692" s="362"/>
      <c r="AE692" s="362"/>
      <c r="AF692" s="362"/>
      <c r="AG692" s="362"/>
      <c r="AH692" s="362"/>
      <c r="AI692" s="362" t="str">
        <f t="shared" si="10"/>
        <v>MOMNSO</v>
      </c>
      <c r="AJ692" s="362" t="str">
        <f>VLOOKUP(AI692,Table1[[#All],[CONCAT]:[Tfiber]],2,FALSE)</f>
        <v>Applications/Tools</v>
      </c>
      <c r="AK692" s="362" t="s">
        <v>40</v>
      </c>
      <c r="AL692" s="362"/>
      <c r="AM692" s="362"/>
      <c r="AN692" s="362"/>
      <c r="AO692" s="362"/>
      <c r="AP692" s="361" t="s">
        <v>1724</v>
      </c>
      <c r="AR692">
        <v>1</v>
      </c>
    </row>
    <row r="693" spans="2:44" ht="15" customHeight="1" x14ac:dyDescent="0.35">
      <c r="B693" s="362">
        <v>691</v>
      </c>
      <c r="C693" s="362" t="s">
        <v>2066</v>
      </c>
      <c r="D693" s="362" t="s">
        <v>2</v>
      </c>
      <c r="E693" s="368">
        <v>45635</v>
      </c>
      <c r="F693" s="368"/>
      <c r="G693" s="368"/>
      <c r="H693" s="368"/>
      <c r="I693" s="362" t="s">
        <v>73</v>
      </c>
      <c r="J693" s="362" t="s">
        <v>90</v>
      </c>
      <c r="K693" s="361" t="s">
        <v>2067</v>
      </c>
      <c r="L693" s="362"/>
      <c r="M693" s="362" t="s">
        <v>1689</v>
      </c>
      <c r="N693" s="362" t="s">
        <v>8</v>
      </c>
      <c r="O693" s="362"/>
      <c r="P693" s="362" t="s">
        <v>90</v>
      </c>
      <c r="Q693" s="362" t="s">
        <v>90</v>
      </c>
      <c r="R693" s="362" t="s">
        <v>8</v>
      </c>
      <c r="S693" s="361" t="s">
        <v>1539</v>
      </c>
      <c r="T693" s="362"/>
      <c r="U693" s="362"/>
      <c r="V693" s="362" t="s">
        <v>1540</v>
      </c>
      <c r="W693" s="362"/>
      <c r="X693" s="362"/>
      <c r="Y693" s="375" t="s">
        <v>45</v>
      </c>
      <c r="Z693" s="362" t="s">
        <v>90</v>
      </c>
      <c r="AA693" s="366" t="s">
        <v>90</v>
      </c>
      <c r="AB693" s="362" t="s">
        <v>90</v>
      </c>
      <c r="AC693" s="362"/>
      <c r="AD693" s="362"/>
      <c r="AE693" s="362"/>
      <c r="AF693" s="362"/>
      <c r="AG693" s="362"/>
      <c r="AH693" s="362"/>
      <c r="AI693" s="362" t="str">
        <f t="shared" si="10"/>
        <v>MOMNOC Operationalization</v>
      </c>
      <c r="AJ693" s="362" t="str">
        <f>VLOOKUP(AI693,Table1[[#All],[CONCAT]:[Tfiber]],2,FALSE)</f>
        <v>Network</v>
      </c>
      <c r="AK693" s="362" t="s">
        <v>39</v>
      </c>
      <c r="AL693" s="362"/>
      <c r="AM693" s="362"/>
      <c r="AN693" s="362"/>
      <c r="AO693" s="368">
        <v>45923</v>
      </c>
      <c r="AP693" s="361" t="s">
        <v>680</v>
      </c>
      <c r="AR693">
        <v>1</v>
      </c>
    </row>
    <row r="694" spans="2:44" ht="15" customHeight="1" x14ac:dyDescent="0.35">
      <c r="B694" s="362">
        <v>692</v>
      </c>
      <c r="C694" s="362" t="s">
        <v>2068</v>
      </c>
      <c r="D694" s="362" t="s">
        <v>2</v>
      </c>
      <c r="E694" s="368">
        <v>45635</v>
      </c>
      <c r="F694" s="368" t="s">
        <v>1278</v>
      </c>
      <c r="G694" s="368"/>
      <c r="H694" s="368"/>
      <c r="I694" s="362" t="s">
        <v>73</v>
      </c>
      <c r="J694" s="362" t="s">
        <v>90</v>
      </c>
      <c r="K694" s="361" t="s">
        <v>2069</v>
      </c>
      <c r="L694" s="362"/>
      <c r="M694" s="362" t="s">
        <v>186</v>
      </c>
      <c r="N694" s="362" t="s">
        <v>8</v>
      </c>
      <c r="O694" s="362"/>
      <c r="P694" s="362" t="s">
        <v>90</v>
      </c>
      <c r="Q694" s="362" t="s">
        <v>90</v>
      </c>
      <c r="R694" s="362"/>
      <c r="S694" s="361" t="s">
        <v>2070</v>
      </c>
      <c r="T694" s="362"/>
      <c r="U694" s="362"/>
      <c r="V694" s="362" t="s">
        <v>1271</v>
      </c>
      <c r="W694" s="362"/>
      <c r="X694" s="362"/>
      <c r="Y694" s="362" t="s">
        <v>45</v>
      </c>
      <c r="Z694" s="362" t="s">
        <v>90</v>
      </c>
      <c r="AA694" s="366" t="s">
        <v>90</v>
      </c>
      <c r="AB694" s="362" t="s">
        <v>90</v>
      </c>
      <c r="AC694" s="362"/>
      <c r="AD694" s="362"/>
      <c r="AE694" s="362"/>
      <c r="AF694" s="362"/>
      <c r="AG694" s="362"/>
      <c r="AH694" s="362"/>
      <c r="AI694" s="362" t="str">
        <f t="shared" si="10"/>
        <v>MOMNOC Operationalization</v>
      </c>
      <c r="AJ694" s="362" t="str">
        <f>VLOOKUP(AI694,Table1[[#All],[CONCAT]:[Tfiber]],2,FALSE)</f>
        <v>Network</v>
      </c>
      <c r="AK694" s="362" t="s">
        <v>39</v>
      </c>
      <c r="AL694" s="362"/>
      <c r="AM694" s="362"/>
      <c r="AN694" s="362" t="s">
        <v>2071</v>
      </c>
      <c r="AO694" s="368">
        <v>45919</v>
      </c>
      <c r="AP694" s="361" t="s">
        <v>680</v>
      </c>
      <c r="AR694">
        <v>1</v>
      </c>
    </row>
    <row r="695" spans="2:44" ht="15" customHeight="1" x14ac:dyDescent="0.35">
      <c r="B695" s="362">
        <v>693</v>
      </c>
      <c r="C695" s="362" t="s">
        <v>2072</v>
      </c>
      <c r="D695" s="362" t="s">
        <v>2</v>
      </c>
      <c r="E695" s="368">
        <v>45635</v>
      </c>
      <c r="F695" s="368"/>
      <c r="G695" s="362" t="s">
        <v>63</v>
      </c>
      <c r="H695" s="362" t="s">
        <v>63</v>
      </c>
      <c r="I695" s="362" t="s">
        <v>63</v>
      </c>
      <c r="J695" s="362" t="s">
        <v>32</v>
      </c>
      <c r="K695" s="361" t="s">
        <v>2073</v>
      </c>
      <c r="L695" s="362"/>
      <c r="M695" s="362" t="s">
        <v>186</v>
      </c>
      <c r="N695" s="362" t="s">
        <v>8</v>
      </c>
      <c r="O695" s="362"/>
      <c r="P695" s="362" t="s">
        <v>90</v>
      </c>
      <c r="Q695" s="362" t="s">
        <v>90</v>
      </c>
      <c r="R695" s="362"/>
      <c r="S695" s="361"/>
      <c r="T695" s="362"/>
      <c r="U695" s="362"/>
      <c r="V695" s="362" t="s">
        <v>844</v>
      </c>
      <c r="W695" s="362"/>
      <c r="X695" s="362"/>
      <c r="Y695" s="362" t="s">
        <v>48</v>
      </c>
      <c r="Z695" s="362" t="s">
        <v>90</v>
      </c>
      <c r="AA695" s="366" t="s">
        <v>90</v>
      </c>
      <c r="AB695" s="362" t="s">
        <v>90</v>
      </c>
      <c r="AC695" s="362"/>
      <c r="AD695" s="362"/>
      <c r="AE695" s="362"/>
      <c r="AF695" s="362"/>
      <c r="AG695" s="362"/>
      <c r="AH695" s="362"/>
      <c r="AI695" s="362" t="str">
        <f t="shared" si="10"/>
        <v>MOMOSS</v>
      </c>
      <c r="AJ695" s="362" t="str">
        <f>VLOOKUP(AI695,Table1[[#All],[CONCAT]:[Tfiber]],2,FALSE)</f>
        <v>Applications/Tools</v>
      </c>
      <c r="AK695" s="362" t="s">
        <v>40</v>
      </c>
      <c r="AL695" s="362" t="str">
        <f>VLOOKUP(C695,[1]AllOSS!$B:$G,6,0)</f>
        <v>COMPLETED</v>
      </c>
      <c r="AM695" s="362">
        <f>VLOOKUP(C695,[1]AllOSS!$B:$K,10,0)</f>
        <v>0</v>
      </c>
      <c r="AN695" s="362"/>
      <c r="AO695" s="362"/>
      <c r="AP695" s="361"/>
      <c r="AR695">
        <v>1</v>
      </c>
    </row>
    <row r="696" spans="2:44" ht="15" customHeight="1" x14ac:dyDescent="0.35">
      <c r="B696" s="362">
        <v>694</v>
      </c>
      <c r="C696" s="362" t="s">
        <v>2074</v>
      </c>
      <c r="D696" s="362" t="s">
        <v>2</v>
      </c>
      <c r="E696" s="368">
        <v>45635</v>
      </c>
      <c r="F696" s="368" t="s">
        <v>1278</v>
      </c>
      <c r="G696" s="368"/>
      <c r="H696" s="368"/>
      <c r="I696" s="362" t="s">
        <v>73</v>
      </c>
      <c r="J696" s="362" t="s">
        <v>90</v>
      </c>
      <c r="K696" s="361" t="s">
        <v>2075</v>
      </c>
      <c r="L696" s="362"/>
      <c r="M696" s="362" t="s">
        <v>186</v>
      </c>
      <c r="N696" s="362" t="s">
        <v>8</v>
      </c>
      <c r="O696" s="362"/>
      <c r="P696" s="362" t="s">
        <v>90</v>
      </c>
      <c r="Q696" s="362" t="s">
        <v>90</v>
      </c>
      <c r="R696" s="362"/>
      <c r="S696" s="361" t="s">
        <v>2076</v>
      </c>
      <c r="T696" s="362"/>
      <c r="U696" s="362"/>
      <c r="V696" s="362" t="s">
        <v>1271</v>
      </c>
      <c r="W696" s="362"/>
      <c r="X696" s="362"/>
      <c r="Y696" s="362" t="s">
        <v>45</v>
      </c>
      <c r="Z696" s="362" t="s">
        <v>90</v>
      </c>
      <c r="AA696" s="366" t="s">
        <v>90</v>
      </c>
      <c r="AB696" s="362" t="s">
        <v>90</v>
      </c>
      <c r="AC696" s="362"/>
      <c r="AD696" s="362"/>
      <c r="AE696" s="362"/>
      <c r="AF696" s="362"/>
      <c r="AG696" s="362"/>
      <c r="AH696" s="362"/>
      <c r="AI696" s="362" t="str">
        <f t="shared" si="10"/>
        <v>MOMNOC Operationalization</v>
      </c>
      <c r="AJ696" s="362" t="str">
        <f>VLOOKUP(AI696,Table1[[#All],[CONCAT]:[Tfiber]],2,FALSE)</f>
        <v>Network</v>
      </c>
      <c r="AK696" s="362" t="s">
        <v>39</v>
      </c>
      <c r="AL696" s="362"/>
      <c r="AM696" s="362"/>
      <c r="AN696" s="362" t="s">
        <v>1299</v>
      </c>
      <c r="AO696" s="368">
        <v>45919</v>
      </c>
      <c r="AP696" s="361" t="s">
        <v>680</v>
      </c>
      <c r="AR696">
        <v>1</v>
      </c>
    </row>
    <row r="697" spans="2:44" ht="15" hidden="1" customHeight="1" x14ac:dyDescent="0.35">
      <c r="B697" s="362">
        <v>695</v>
      </c>
      <c r="C697" s="362" t="s">
        <v>2077</v>
      </c>
      <c r="D697" s="362" t="s">
        <v>2</v>
      </c>
      <c r="E697" s="368">
        <v>45019</v>
      </c>
      <c r="F697" s="368"/>
      <c r="G697" s="368"/>
      <c r="H697" s="368"/>
      <c r="I697" s="362" t="s">
        <v>76</v>
      </c>
      <c r="J697" s="362" t="s">
        <v>76</v>
      </c>
      <c r="K697" s="361" t="s">
        <v>2078</v>
      </c>
      <c r="L697" s="361"/>
      <c r="M697" s="362" t="s">
        <v>1689</v>
      </c>
      <c r="N697" s="362" t="s">
        <v>9</v>
      </c>
      <c r="O697" s="362"/>
      <c r="P697" s="362" t="s">
        <v>90</v>
      </c>
      <c r="Q697" s="362" t="s">
        <v>90</v>
      </c>
      <c r="R697" s="362"/>
      <c r="S697" s="361" t="s">
        <v>2030</v>
      </c>
      <c r="T697" s="361"/>
      <c r="U697" s="361"/>
      <c r="V697" s="362" t="s">
        <v>125</v>
      </c>
      <c r="W697" s="362"/>
      <c r="X697" s="362" t="s">
        <v>9</v>
      </c>
      <c r="Y697" s="362" t="s">
        <v>9</v>
      </c>
      <c r="Z697" s="362" t="s">
        <v>90</v>
      </c>
      <c r="AA697" s="366" t="s">
        <v>90</v>
      </c>
      <c r="AB697" s="362" t="s">
        <v>90</v>
      </c>
      <c r="AC697" s="362"/>
      <c r="AD697" s="362"/>
      <c r="AE697" s="362"/>
      <c r="AF697" s="362"/>
      <c r="AG697" s="362"/>
      <c r="AH697" s="362"/>
      <c r="AI697" s="362" t="str">
        <f t="shared" si="10"/>
        <v>MOMT&amp;D Environment</v>
      </c>
      <c r="AJ697" s="362" t="str">
        <f>VLOOKUP(AI697,Table1[[#All],[CONCAT]:[Tfiber]],2,FALSE)</f>
        <v>Applications</v>
      </c>
      <c r="AK697" s="362" t="s">
        <v>40</v>
      </c>
      <c r="AL697" s="362"/>
      <c r="AM697" s="362"/>
      <c r="AN697" s="362"/>
      <c r="AO697" s="362"/>
      <c r="AP697" s="361"/>
      <c r="AR697">
        <v>1</v>
      </c>
    </row>
    <row r="698" spans="2:44" ht="15" hidden="1" customHeight="1" x14ac:dyDescent="0.35">
      <c r="B698" s="362">
        <v>696</v>
      </c>
      <c r="C698" s="362" t="s">
        <v>2079</v>
      </c>
      <c r="D698" s="362" t="s">
        <v>2</v>
      </c>
      <c r="E698" s="368">
        <v>45139</v>
      </c>
      <c r="F698" s="368"/>
      <c r="G698" s="368"/>
      <c r="H698" s="368"/>
      <c r="I698" s="362" t="s">
        <v>77</v>
      </c>
      <c r="J698" s="362" t="s">
        <v>1546</v>
      </c>
      <c r="K698" s="361" t="s">
        <v>2080</v>
      </c>
      <c r="L698" s="362"/>
      <c r="M698" s="362" t="s">
        <v>186</v>
      </c>
      <c r="N698" s="362" t="s">
        <v>1548</v>
      </c>
      <c r="O698" s="362"/>
      <c r="P698" s="362" t="s">
        <v>90</v>
      </c>
      <c r="Q698" s="362" t="s">
        <v>90</v>
      </c>
      <c r="R698" s="362" t="s">
        <v>8</v>
      </c>
      <c r="S698" s="361" t="s">
        <v>2048</v>
      </c>
      <c r="T698" s="362"/>
      <c r="U698" s="362"/>
      <c r="V698" s="362" t="s">
        <v>133</v>
      </c>
      <c r="W698" s="362"/>
      <c r="X698" s="362"/>
      <c r="Y698" s="362" t="s">
        <v>45</v>
      </c>
      <c r="Z698" s="362" t="s">
        <v>90</v>
      </c>
      <c r="AA698" s="366" t="s">
        <v>90</v>
      </c>
      <c r="AB698" s="362" t="s">
        <v>90</v>
      </c>
      <c r="AC698" s="362"/>
      <c r="AD698" s="362"/>
      <c r="AE698" s="362"/>
      <c r="AF698" s="362"/>
      <c r="AG698" s="362"/>
      <c r="AH698" s="362"/>
      <c r="AI698" s="362" t="str">
        <f t="shared" si="10"/>
        <v>MOMHelpdesk</v>
      </c>
      <c r="AJ698" s="362" t="str">
        <f>VLOOKUP(AI698,Table1[[#All],[CONCAT]:[Tfiber]],2,FALSE)</f>
        <v>Helpdesk (Contact Center)</v>
      </c>
      <c r="AK698" s="362" t="s">
        <v>39</v>
      </c>
      <c r="AL698" s="362"/>
      <c r="AM698" s="362"/>
      <c r="AN698" s="362"/>
      <c r="AO698" s="368">
        <v>45924</v>
      </c>
      <c r="AP698" s="361" t="s">
        <v>2081</v>
      </c>
      <c r="AR698">
        <v>1</v>
      </c>
    </row>
    <row r="699" spans="2:44" ht="15" hidden="1" customHeight="1" x14ac:dyDescent="0.35">
      <c r="B699" s="362">
        <v>697</v>
      </c>
      <c r="C699" s="362" t="s">
        <v>2082</v>
      </c>
      <c r="D699" s="362" t="s">
        <v>2</v>
      </c>
      <c r="E699" s="368">
        <v>45635</v>
      </c>
      <c r="F699" s="368"/>
      <c r="G699" s="368"/>
      <c r="H699" s="368"/>
      <c r="I699" s="362" t="s">
        <v>73</v>
      </c>
      <c r="J699" s="362" t="s">
        <v>90</v>
      </c>
      <c r="K699" s="361" t="s">
        <v>2083</v>
      </c>
      <c r="L699" s="362"/>
      <c r="M699" s="362" t="s">
        <v>186</v>
      </c>
      <c r="N699" s="362" t="s">
        <v>9</v>
      </c>
      <c r="O699" s="362"/>
      <c r="P699" s="362" t="s">
        <v>90</v>
      </c>
      <c r="Q699" s="362" t="s">
        <v>90</v>
      </c>
      <c r="R699" s="362" t="s">
        <v>46</v>
      </c>
      <c r="S699" s="361" t="s">
        <v>90</v>
      </c>
      <c r="T699" s="362" t="s">
        <v>113</v>
      </c>
      <c r="U699" s="362" t="s">
        <v>1540</v>
      </c>
      <c r="V699" s="362" t="s">
        <v>1540</v>
      </c>
      <c r="W699" s="362"/>
      <c r="X699" s="362" t="s">
        <v>9</v>
      </c>
      <c r="Y699" s="362" t="s">
        <v>46</v>
      </c>
      <c r="Z699" s="362" t="s">
        <v>90</v>
      </c>
      <c r="AA699" s="366" t="s">
        <v>90</v>
      </c>
      <c r="AB699" s="362" t="s">
        <v>90</v>
      </c>
      <c r="AC699" s="362"/>
      <c r="AD699" s="362"/>
      <c r="AE699" s="362"/>
      <c r="AF699" s="362"/>
      <c r="AG699" s="362"/>
      <c r="AH699" s="362"/>
      <c r="AI699" s="362" t="str">
        <f t="shared" si="10"/>
        <v>MOMNOC Operationalization</v>
      </c>
      <c r="AJ699" s="362" t="str">
        <f>VLOOKUP(AI699,Table1[[#All],[CONCAT]:[Tfiber]],2,FALSE)</f>
        <v>Network</v>
      </c>
      <c r="AK699" s="362" t="s">
        <v>40</v>
      </c>
      <c r="AL699" s="362"/>
      <c r="AM699" s="362"/>
      <c r="AN699" s="362"/>
      <c r="AO699" s="362"/>
      <c r="AP699" s="361"/>
      <c r="AR699">
        <v>1</v>
      </c>
    </row>
    <row r="700" spans="2:44" ht="15" customHeight="1" x14ac:dyDescent="0.35">
      <c r="B700" s="362">
        <v>698</v>
      </c>
      <c r="C700" s="362" t="s">
        <v>2084</v>
      </c>
      <c r="D700" s="362" t="s">
        <v>2</v>
      </c>
      <c r="E700" s="368">
        <v>45635</v>
      </c>
      <c r="F700" s="368"/>
      <c r="G700" s="368"/>
      <c r="H700" s="368"/>
      <c r="I700" s="362" t="s">
        <v>73</v>
      </c>
      <c r="J700" s="362" t="s">
        <v>90</v>
      </c>
      <c r="K700" s="361" t="s">
        <v>2085</v>
      </c>
      <c r="L700" s="362"/>
      <c r="M700" s="362" t="s">
        <v>186</v>
      </c>
      <c r="N700" s="362" t="s">
        <v>8</v>
      </c>
      <c r="O700" s="362"/>
      <c r="P700" s="362" t="s">
        <v>90</v>
      </c>
      <c r="Q700" s="362" t="s">
        <v>90</v>
      </c>
      <c r="R700" s="362" t="s">
        <v>2086</v>
      </c>
      <c r="S700" s="361" t="s">
        <v>1751</v>
      </c>
      <c r="T700" s="362" t="s">
        <v>113</v>
      </c>
      <c r="U700" s="362" t="s">
        <v>1540</v>
      </c>
      <c r="V700" s="362" t="s">
        <v>1540</v>
      </c>
      <c r="W700" s="362"/>
      <c r="X700" s="362" t="s">
        <v>9</v>
      </c>
      <c r="Y700" s="362" t="s">
        <v>9</v>
      </c>
      <c r="Z700" s="362" t="s">
        <v>90</v>
      </c>
      <c r="AA700" s="366" t="s">
        <v>90</v>
      </c>
      <c r="AB700" s="362" t="s">
        <v>90</v>
      </c>
      <c r="AC700" s="362"/>
      <c r="AD700" s="362"/>
      <c r="AE700" s="362"/>
      <c r="AF700" s="362"/>
      <c r="AG700" s="362"/>
      <c r="AH700" s="362"/>
      <c r="AI700" s="362" t="str">
        <f t="shared" si="10"/>
        <v>MOMNOC Operationalization</v>
      </c>
      <c r="AJ700" s="362" t="str">
        <f>VLOOKUP(AI700,Table1[[#All],[CONCAT]:[Tfiber]],2,FALSE)</f>
        <v>Network</v>
      </c>
      <c r="AK700" s="362" t="s">
        <v>40</v>
      </c>
      <c r="AL700" s="362"/>
      <c r="AM700" s="362"/>
      <c r="AN700" s="362"/>
      <c r="AO700" s="362"/>
      <c r="AP700" s="361"/>
      <c r="AR700">
        <v>1</v>
      </c>
    </row>
    <row r="701" spans="2:44" ht="15" customHeight="1" x14ac:dyDescent="0.35">
      <c r="B701" s="362">
        <v>699</v>
      </c>
      <c r="C701" s="362" t="s">
        <v>2087</v>
      </c>
      <c r="D701" s="362" t="s">
        <v>2</v>
      </c>
      <c r="E701" s="368">
        <v>45635</v>
      </c>
      <c r="F701" s="368"/>
      <c r="G701" s="368"/>
      <c r="H701" s="368"/>
      <c r="I701" s="362" t="s">
        <v>73</v>
      </c>
      <c r="J701" s="362" t="s">
        <v>90</v>
      </c>
      <c r="K701" s="361" t="s">
        <v>2088</v>
      </c>
      <c r="L701" s="362"/>
      <c r="M701" s="362" t="s">
        <v>186</v>
      </c>
      <c r="N701" s="362" t="s">
        <v>8</v>
      </c>
      <c r="O701" s="362"/>
      <c r="P701" s="362" t="s">
        <v>90</v>
      </c>
      <c r="Q701" s="362" t="s">
        <v>90</v>
      </c>
      <c r="R701" s="362" t="s">
        <v>1742</v>
      </c>
      <c r="S701" s="361" t="s">
        <v>1743</v>
      </c>
      <c r="T701" s="362" t="s">
        <v>113</v>
      </c>
      <c r="U701" s="362" t="s">
        <v>1540</v>
      </c>
      <c r="V701" s="362" t="s">
        <v>1540</v>
      </c>
      <c r="W701" s="362"/>
      <c r="X701" s="362"/>
      <c r="Y701" s="375" t="s">
        <v>45</v>
      </c>
      <c r="Z701" s="362" t="s">
        <v>90</v>
      </c>
      <c r="AA701" s="366" t="s">
        <v>90</v>
      </c>
      <c r="AB701" s="362" t="s">
        <v>90</v>
      </c>
      <c r="AC701" s="362"/>
      <c r="AD701" s="362"/>
      <c r="AE701" s="362"/>
      <c r="AF701" s="362"/>
      <c r="AG701" s="362"/>
      <c r="AH701" s="362"/>
      <c r="AI701" s="362" t="str">
        <f t="shared" si="10"/>
        <v>MOMNOC Operationalization</v>
      </c>
      <c r="AJ701" s="362" t="str">
        <f>VLOOKUP(AI701,Table1[[#All],[CONCAT]:[Tfiber]],2,FALSE)</f>
        <v>Network</v>
      </c>
      <c r="AK701" s="362" t="s">
        <v>39</v>
      </c>
      <c r="AL701" s="362"/>
      <c r="AM701" s="362"/>
      <c r="AN701" s="362"/>
      <c r="AO701" s="362"/>
      <c r="AP701" s="361" t="s">
        <v>1158</v>
      </c>
      <c r="AR701">
        <v>1</v>
      </c>
    </row>
    <row r="702" spans="2:44" ht="15" customHeight="1" x14ac:dyDescent="0.35">
      <c r="B702" s="362">
        <v>700</v>
      </c>
      <c r="C702" s="362" t="s">
        <v>2089</v>
      </c>
      <c r="D702" s="362" t="s">
        <v>2</v>
      </c>
      <c r="E702" s="368">
        <v>45635</v>
      </c>
      <c r="F702" s="368" t="s">
        <v>1278</v>
      </c>
      <c r="G702" s="368"/>
      <c r="H702" s="368"/>
      <c r="I702" s="362" t="s">
        <v>73</v>
      </c>
      <c r="J702" s="362" t="s">
        <v>90</v>
      </c>
      <c r="K702" s="361" t="s">
        <v>2090</v>
      </c>
      <c r="L702" s="362"/>
      <c r="M702" s="362" t="s">
        <v>186</v>
      </c>
      <c r="N702" s="362" t="s">
        <v>8</v>
      </c>
      <c r="O702" s="362"/>
      <c r="P702" s="362" t="s">
        <v>90</v>
      </c>
      <c r="Q702" s="362" t="s">
        <v>90</v>
      </c>
      <c r="R702" s="362"/>
      <c r="S702" s="361" t="s">
        <v>2091</v>
      </c>
      <c r="T702" s="362"/>
      <c r="U702" s="362"/>
      <c r="V702" s="362" t="s">
        <v>1271</v>
      </c>
      <c r="W702" s="362"/>
      <c r="X702" s="362"/>
      <c r="Y702" s="362" t="s">
        <v>45</v>
      </c>
      <c r="Z702" s="362" t="s">
        <v>90</v>
      </c>
      <c r="AA702" s="366" t="s">
        <v>90</v>
      </c>
      <c r="AB702" s="362" t="s">
        <v>90</v>
      </c>
      <c r="AC702" s="362"/>
      <c r="AD702" s="362"/>
      <c r="AE702" s="362"/>
      <c r="AF702" s="362"/>
      <c r="AG702" s="362"/>
      <c r="AH702" s="362"/>
      <c r="AI702" s="362" t="str">
        <f t="shared" si="10"/>
        <v>MOMNOC Operationalization</v>
      </c>
      <c r="AJ702" s="362" t="str">
        <f>VLOOKUP(AI702,Table1[[#All],[CONCAT]:[Tfiber]],2,FALSE)</f>
        <v>Network</v>
      </c>
      <c r="AK702" s="362" t="s">
        <v>39</v>
      </c>
      <c r="AL702" s="362"/>
      <c r="AM702" s="362"/>
      <c r="AN702" s="362" t="s">
        <v>2092</v>
      </c>
      <c r="AO702" s="368">
        <v>45919</v>
      </c>
      <c r="AP702" s="361" t="s">
        <v>680</v>
      </c>
      <c r="AR702">
        <v>1</v>
      </c>
    </row>
    <row r="703" spans="2:44" ht="15" customHeight="1" x14ac:dyDescent="0.35">
      <c r="B703" s="362">
        <v>701</v>
      </c>
      <c r="C703" s="362" t="s">
        <v>2093</v>
      </c>
      <c r="D703" s="362" t="s">
        <v>2</v>
      </c>
      <c r="E703" s="368">
        <v>45635</v>
      </c>
      <c r="F703" s="368" t="s">
        <v>1278</v>
      </c>
      <c r="G703" s="368"/>
      <c r="H703" s="368"/>
      <c r="I703" s="362" t="s">
        <v>73</v>
      </c>
      <c r="J703" s="362" t="s">
        <v>90</v>
      </c>
      <c r="K703" s="361" t="s">
        <v>2094</v>
      </c>
      <c r="L703" s="362"/>
      <c r="M703" s="362" t="s">
        <v>186</v>
      </c>
      <c r="N703" s="362" t="s">
        <v>8</v>
      </c>
      <c r="O703" s="362"/>
      <c r="P703" s="362" t="s">
        <v>90</v>
      </c>
      <c r="Q703" s="362" t="s">
        <v>90</v>
      </c>
      <c r="R703" s="362"/>
      <c r="S703" s="361" t="s">
        <v>2095</v>
      </c>
      <c r="T703" s="362"/>
      <c r="U703" s="362"/>
      <c r="V703" s="362" t="s">
        <v>1271</v>
      </c>
      <c r="W703" s="362"/>
      <c r="X703" s="362"/>
      <c r="Y703" s="362" t="s">
        <v>45</v>
      </c>
      <c r="Z703" s="362" t="s">
        <v>90</v>
      </c>
      <c r="AA703" s="366" t="s">
        <v>90</v>
      </c>
      <c r="AB703" s="362" t="s">
        <v>90</v>
      </c>
      <c r="AC703" s="362"/>
      <c r="AD703" s="362"/>
      <c r="AE703" s="362"/>
      <c r="AF703" s="362"/>
      <c r="AG703" s="362"/>
      <c r="AH703" s="362"/>
      <c r="AI703" s="362" t="str">
        <f t="shared" si="10"/>
        <v>MOMNOC Operationalization</v>
      </c>
      <c r="AJ703" s="362" t="str">
        <f>VLOOKUP(AI703,Table1[[#All],[CONCAT]:[Tfiber]],2,FALSE)</f>
        <v>Network</v>
      </c>
      <c r="AK703" s="362" t="s">
        <v>39</v>
      </c>
      <c r="AL703" s="362"/>
      <c r="AM703" s="362"/>
      <c r="AN703" s="362" t="s">
        <v>1299</v>
      </c>
      <c r="AO703" s="368">
        <v>45919</v>
      </c>
      <c r="AP703" s="361" t="s">
        <v>680</v>
      </c>
      <c r="AR703">
        <v>1</v>
      </c>
    </row>
    <row r="704" spans="2:44" ht="15" customHeight="1" x14ac:dyDescent="0.35">
      <c r="B704" s="362">
        <v>702</v>
      </c>
      <c r="C704" s="362" t="s">
        <v>2096</v>
      </c>
      <c r="D704" s="362" t="s">
        <v>2</v>
      </c>
      <c r="E704" s="368">
        <v>45635</v>
      </c>
      <c r="F704" s="368"/>
      <c r="G704" s="368"/>
      <c r="H704" s="368"/>
      <c r="I704" s="362" t="s">
        <v>73</v>
      </c>
      <c r="J704" s="362" t="s">
        <v>90</v>
      </c>
      <c r="K704" s="361" t="s">
        <v>2097</v>
      </c>
      <c r="L704" s="362"/>
      <c r="M704" s="362" t="s">
        <v>186</v>
      </c>
      <c r="N704" s="362" t="s">
        <v>8</v>
      </c>
      <c r="O704" s="362"/>
      <c r="P704" s="362" t="s">
        <v>90</v>
      </c>
      <c r="Q704" s="362" t="s">
        <v>90</v>
      </c>
      <c r="R704" s="362" t="s">
        <v>2098</v>
      </c>
      <c r="S704" s="361" t="s">
        <v>1751</v>
      </c>
      <c r="T704" s="362" t="s">
        <v>113</v>
      </c>
      <c r="U704" s="362" t="s">
        <v>1540</v>
      </c>
      <c r="V704" s="362" t="s">
        <v>1540</v>
      </c>
      <c r="W704" s="362"/>
      <c r="X704" s="362" t="s">
        <v>9</v>
      </c>
      <c r="Y704" s="362" t="s">
        <v>9</v>
      </c>
      <c r="Z704" s="362" t="s">
        <v>90</v>
      </c>
      <c r="AA704" s="366" t="s">
        <v>90</v>
      </c>
      <c r="AB704" s="362" t="s">
        <v>90</v>
      </c>
      <c r="AC704" s="362"/>
      <c r="AD704" s="362"/>
      <c r="AE704" s="362"/>
      <c r="AF704" s="362"/>
      <c r="AG704" s="362"/>
      <c r="AH704" s="362"/>
      <c r="AI704" s="362" t="str">
        <f t="shared" si="10"/>
        <v>MOMNOC Operationalization</v>
      </c>
      <c r="AJ704" s="362" t="str">
        <f>VLOOKUP(AI704,Table1[[#All],[CONCAT]:[Tfiber]],2,FALSE)</f>
        <v>Network</v>
      </c>
      <c r="AK704" s="362" t="s">
        <v>40</v>
      </c>
      <c r="AL704" s="362"/>
      <c r="AM704" s="362"/>
      <c r="AN704" s="362"/>
      <c r="AO704" s="362"/>
      <c r="AP704" s="361"/>
      <c r="AR704">
        <v>1</v>
      </c>
    </row>
    <row r="705" spans="2:44" ht="15" hidden="1" customHeight="1" x14ac:dyDescent="0.35">
      <c r="B705" s="362">
        <v>703</v>
      </c>
      <c r="C705" s="362" t="s">
        <v>2099</v>
      </c>
      <c r="D705" s="362" t="s">
        <v>2</v>
      </c>
      <c r="E705" s="368">
        <v>45635</v>
      </c>
      <c r="F705" s="368"/>
      <c r="G705" s="368"/>
      <c r="H705" s="368"/>
      <c r="I705" s="362" t="s">
        <v>60</v>
      </c>
      <c r="J705" s="362" t="s">
        <v>73</v>
      </c>
      <c r="K705" s="361" t="s">
        <v>2100</v>
      </c>
      <c r="L705" s="361"/>
      <c r="M705" s="362" t="s">
        <v>1689</v>
      </c>
      <c r="N705" s="362" t="s">
        <v>9</v>
      </c>
      <c r="O705" s="362"/>
      <c r="P705" s="362" t="s">
        <v>90</v>
      </c>
      <c r="Q705" s="362" t="s">
        <v>90</v>
      </c>
      <c r="R705" s="362"/>
      <c r="S705" s="361" t="s">
        <v>2101</v>
      </c>
      <c r="T705" s="361"/>
      <c r="U705" s="361"/>
      <c r="V705" s="362" t="s">
        <v>125</v>
      </c>
      <c r="W705" s="362"/>
      <c r="X705" s="362" t="s">
        <v>9</v>
      </c>
      <c r="Y705" s="362" t="s">
        <v>9</v>
      </c>
      <c r="Z705" s="362" t="s">
        <v>90</v>
      </c>
      <c r="AA705" s="366" t="s">
        <v>90</v>
      </c>
      <c r="AB705" s="362" t="s">
        <v>90</v>
      </c>
      <c r="AC705" s="362"/>
      <c r="AD705" s="362"/>
      <c r="AE705" s="362"/>
      <c r="AF705" s="362"/>
      <c r="AG705" s="362"/>
      <c r="AH705" s="362"/>
      <c r="AI705" s="362" t="str">
        <f t="shared" si="10"/>
        <v>MOMDC-IT</v>
      </c>
      <c r="AJ705" s="362" t="str">
        <f>VLOOKUP(AI705,Table1[[#All],[CONCAT]:[Tfiber]],2,FALSE)</f>
        <v>Network</v>
      </c>
      <c r="AK705" s="362" t="s">
        <v>40</v>
      </c>
      <c r="AL705" s="362"/>
      <c r="AM705" s="362"/>
      <c r="AN705" s="362"/>
      <c r="AO705" s="362"/>
      <c r="AP705" s="361"/>
      <c r="AR705">
        <v>1</v>
      </c>
    </row>
    <row r="706" spans="2:44" ht="15" customHeight="1" x14ac:dyDescent="0.35">
      <c r="B706" s="362">
        <v>704</v>
      </c>
      <c r="C706" s="362" t="s">
        <v>2102</v>
      </c>
      <c r="D706" s="362" t="s">
        <v>2</v>
      </c>
      <c r="E706" s="368">
        <v>45636</v>
      </c>
      <c r="F706" s="368"/>
      <c r="G706" s="368"/>
      <c r="H706" s="368"/>
      <c r="I706" s="362" t="s">
        <v>65</v>
      </c>
      <c r="J706" s="362" t="s">
        <v>90</v>
      </c>
      <c r="K706" s="361" t="s">
        <v>2103</v>
      </c>
      <c r="L706" s="362"/>
      <c r="M706" s="362" t="s">
        <v>186</v>
      </c>
      <c r="N706" s="362" t="s">
        <v>8</v>
      </c>
      <c r="O706" s="362"/>
      <c r="P706" s="362" t="s">
        <v>90</v>
      </c>
      <c r="Q706" s="362" t="s">
        <v>90</v>
      </c>
      <c r="R706" s="362"/>
      <c r="S706" s="361" t="s">
        <v>90</v>
      </c>
      <c r="T706" s="362"/>
      <c r="U706" s="362"/>
      <c r="V706" s="362" t="s">
        <v>202</v>
      </c>
      <c r="W706" s="362"/>
      <c r="X706" s="362" t="s">
        <v>9</v>
      </c>
      <c r="Y706" s="362" t="s">
        <v>9</v>
      </c>
      <c r="Z706" s="362" t="s">
        <v>90</v>
      </c>
      <c r="AA706" s="366" t="s">
        <v>90</v>
      </c>
      <c r="AB706" s="362" t="s">
        <v>90</v>
      </c>
      <c r="AC706" s="362"/>
      <c r="AD706" s="362"/>
      <c r="AE706" s="362"/>
      <c r="AF706" s="362"/>
      <c r="AG706" s="362"/>
      <c r="AH706" s="362"/>
      <c r="AI706" s="362" t="str">
        <f t="shared" si="10"/>
        <v>MOMBSS</v>
      </c>
      <c r="AJ706" s="362" t="str">
        <f>VLOOKUP(AI706,Table1[[#All],[CONCAT]:[Tfiber]],2,FALSE)</f>
        <v>Applications/Tools</v>
      </c>
      <c r="AK706" s="362" t="s">
        <v>40</v>
      </c>
      <c r="AL706" s="362"/>
      <c r="AM706" s="362"/>
      <c r="AN706" s="362"/>
      <c r="AO706" s="362"/>
      <c r="AP706" s="361"/>
      <c r="AR706">
        <v>1</v>
      </c>
    </row>
    <row r="707" spans="2:44" ht="15" hidden="1" customHeight="1" x14ac:dyDescent="0.35">
      <c r="B707" s="362">
        <v>705</v>
      </c>
      <c r="C707" s="362" t="s">
        <v>2104</v>
      </c>
      <c r="D707" s="362" t="s">
        <v>2</v>
      </c>
      <c r="E707" s="368">
        <v>45636</v>
      </c>
      <c r="F707" s="368"/>
      <c r="G707" s="368"/>
      <c r="H707" s="368"/>
      <c r="I707" s="362" t="s">
        <v>79</v>
      </c>
      <c r="J707" s="362" t="s">
        <v>90</v>
      </c>
      <c r="K707" s="361" t="s">
        <v>2105</v>
      </c>
      <c r="L707" s="362"/>
      <c r="M707" s="362" t="s">
        <v>1689</v>
      </c>
      <c r="N707" s="362" t="s">
        <v>9</v>
      </c>
      <c r="O707" s="362"/>
      <c r="P707" s="362" t="s">
        <v>90</v>
      </c>
      <c r="Q707" s="362" t="s">
        <v>90</v>
      </c>
      <c r="R707" s="362" t="s">
        <v>8</v>
      </c>
      <c r="S707" s="361" t="s">
        <v>1539</v>
      </c>
      <c r="T707" s="362"/>
      <c r="U707" s="362"/>
      <c r="V707" s="362" t="s">
        <v>1540</v>
      </c>
      <c r="W707" s="362"/>
      <c r="X707" s="362"/>
      <c r="Y707" s="375" t="s">
        <v>45</v>
      </c>
      <c r="Z707" s="362" t="s">
        <v>90</v>
      </c>
      <c r="AA707" s="366" t="s">
        <v>90</v>
      </c>
      <c r="AB707" s="362" t="s">
        <v>90</v>
      </c>
      <c r="AC707" s="362"/>
      <c r="AD707" s="362"/>
      <c r="AE707" s="362"/>
      <c r="AF707" s="362"/>
      <c r="AG707" s="362"/>
      <c r="AH707" s="362"/>
      <c r="AI707" s="362" t="str">
        <f t="shared" ref="AI707:AI770" si="11">_xlfn.CONCAT(D707,I707)</f>
        <v>MOMOEM Related</v>
      </c>
      <c r="AJ707" s="362" t="str">
        <f>VLOOKUP(AI707,Table1[[#All],[CONCAT]:[Tfiber]],2,FALSE)</f>
        <v>OEM Related Issues</v>
      </c>
      <c r="AK707" s="362" t="s">
        <v>39</v>
      </c>
      <c r="AL707" s="362"/>
      <c r="AM707" s="362"/>
      <c r="AN707" s="362"/>
      <c r="AO707" s="368">
        <v>45923</v>
      </c>
      <c r="AP707" s="361" t="s">
        <v>680</v>
      </c>
      <c r="AR707">
        <v>1</v>
      </c>
    </row>
    <row r="708" spans="2:44" ht="15" customHeight="1" x14ac:dyDescent="0.35">
      <c r="B708" s="362">
        <v>706</v>
      </c>
      <c r="C708" s="362" t="s">
        <v>2106</v>
      </c>
      <c r="D708" s="362" t="s">
        <v>2</v>
      </c>
      <c r="E708" s="368">
        <v>45636</v>
      </c>
      <c r="F708" s="368"/>
      <c r="G708" s="368"/>
      <c r="H708" s="368"/>
      <c r="I708" s="362" t="s">
        <v>79</v>
      </c>
      <c r="J708" s="362" t="s">
        <v>90</v>
      </c>
      <c r="K708" s="361" t="s">
        <v>2107</v>
      </c>
      <c r="L708" s="362"/>
      <c r="M708" s="362" t="s">
        <v>186</v>
      </c>
      <c r="N708" s="362" t="s">
        <v>8</v>
      </c>
      <c r="O708" s="362"/>
      <c r="P708" s="362" t="s">
        <v>90</v>
      </c>
      <c r="Q708" s="362" t="s">
        <v>90</v>
      </c>
      <c r="R708" s="362" t="s">
        <v>8</v>
      </c>
      <c r="S708" s="361" t="s">
        <v>1539</v>
      </c>
      <c r="T708" s="362"/>
      <c r="U708" s="362"/>
      <c r="V708" s="362" t="s">
        <v>1540</v>
      </c>
      <c r="W708" s="362"/>
      <c r="X708" s="362"/>
      <c r="Y708" s="375" t="s">
        <v>45</v>
      </c>
      <c r="Z708" s="362" t="s">
        <v>90</v>
      </c>
      <c r="AA708" s="366" t="s">
        <v>90</v>
      </c>
      <c r="AB708" s="362" t="s">
        <v>90</v>
      </c>
      <c r="AC708" s="362"/>
      <c r="AD708" s="362"/>
      <c r="AE708" s="362"/>
      <c r="AF708" s="362"/>
      <c r="AG708" s="362"/>
      <c r="AH708" s="362"/>
      <c r="AI708" s="362" t="str">
        <f t="shared" si="11"/>
        <v>MOMOEM Related</v>
      </c>
      <c r="AJ708" s="362" t="str">
        <f>VLOOKUP(AI708,Table1[[#All],[CONCAT]:[Tfiber]],2,FALSE)</f>
        <v>OEM Related Issues</v>
      </c>
      <c r="AK708" s="362" t="s">
        <v>39</v>
      </c>
      <c r="AL708" s="362"/>
      <c r="AM708" s="362"/>
      <c r="AN708" s="362"/>
      <c r="AO708" s="368">
        <v>45923</v>
      </c>
      <c r="AP708" s="361" t="s">
        <v>680</v>
      </c>
      <c r="AR708">
        <v>1</v>
      </c>
    </row>
    <row r="709" spans="2:44" ht="15" hidden="1" customHeight="1" x14ac:dyDescent="0.35">
      <c r="B709" s="362">
        <v>707</v>
      </c>
      <c r="C709" s="362" t="s">
        <v>2108</v>
      </c>
      <c r="D709" s="362" t="s">
        <v>2</v>
      </c>
      <c r="E709" s="368">
        <v>45139</v>
      </c>
      <c r="F709" s="368"/>
      <c r="G709" s="368"/>
      <c r="H709" s="368"/>
      <c r="I709" s="362" t="s">
        <v>77</v>
      </c>
      <c r="J709" s="362" t="s">
        <v>1546</v>
      </c>
      <c r="K709" s="361" t="s">
        <v>2109</v>
      </c>
      <c r="L709" s="362"/>
      <c r="M709" s="362" t="s">
        <v>186</v>
      </c>
      <c r="N709" s="362" t="s">
        <v>1548</v>
      </c>
      <c r="O709" s="362"/>
      <c r="P709" s="362" t="s">
        <v>90</v>
      </c>
      <c r="Q709" s="362" t="s">
        <v>90</v>
      </c>
      <c r="R709" s="362" t="s">
        <v>8</v>
      </c>
      <c r="S709" s="361" t="s">
        <v>2110</v>
      </c>
      <c r="T709" s="362"/>
      <c r="U709" s="362"/>
      <c r="V709" s="362" t="s">
        <v>133</v>
      </c>
      <c r="W709" s="362"/>
      <c r="X709" s="362"/>
      <c r="Y709" s="362" t="s">
        <v>45</v>
      </c>
      <c r="Z709" s="362" t="s">
        <v>90</v>
      </c>
      <c r="AA709" s="366" t="s">
        <v>90</v>
      </c>
      <c r="AB709" s="362" t="s">
        <v>90</v>
      </c>
      <c r="AC709" s="362"/>
      <c r="AD709" s="362"/>
      <c r="AE709" s="362"/>
      <c r="AF709" s="362"/>
      <c r="AG709" s="362"/>
      <c r="AH709" s="362"/>
      <c r="AI709" s="362" t="str">
        <f t="shared" si="11"/>
        <v>MOMHelpdesk</v>
      </c>
      <c r="AJ709" s="362" t="str">
        <f>VLOOKUP(AI709,Table1[[#All],[CONCAT]:[Tfiber]],2,FALSE)</f>
        <v>Helpdesk (Contact Center)</v>
      </c>
      <c r="AK709" s="362" t="s">
        <v>39</v>
      </c>
      <c r="AL709" s="362"/>
      <c r="AM709" s="362"/>
      <c r="AN709" s="362"/>
      <c r="AO709" s="368">
        <v>45924</v>
      </c>
      <c r="AP709" s="361" t="s">
        <v>2111</v>
      </c>
      <c r="AR709">
        <v>1</v>
      </c>
    </row>
    <row r="710" spans="2:44" ht="15" customHeight="1" x14ac:dyDescent="0.35">
      <c r="B710" s="362">
        <v>708</v>
      </c>
      <c r="C710" s="362" t="s">
        <v>2112</v>
      </c>
      <c r="D710" s="362" t="s">
        <v>2</v>
      </c>
      <c r="E710" s="368">
        <v>45636</v>
      </c>
      <c r="F710" s="368"/>
      <c r="G710" s="368"/>
      <c r="H710" s="368"/>
      <c r="I710" s="362" t="s">
        <v>73</v>
      </c>
      <c r="J710" s="362" t="s">
        <v>90</v>
      </c>
      <c r="K710" s="361" t="s">
        <v>2113</v>
      </c>
      <c r="L710" s="362"/>
      <c r="M710" s="362" t="s">
        <v>186</v>
      </c>
      <c r="N710" s="362" t="s">
        <v>8</v>
      </c>
      <c r="O710" s="362"/>
      <c r="P710" s="362" t="s">
        <v>90</v>
      </c>
      <c r="Q710" s="362" t="s">
        <v>90</v>
      </c>
      <c r="R710" s="362"/>
      <c r="S710" s="361" t="s">
        <v>90</v>
      </c>
      <c r="T710" s="362"/>
      <c r="U710" s="362"/>
      <c r="V710" s="362" t="s">
        <v>711</v>
      </c>
      <c r="W710" s="362"/>
      <c r="X710" s="362"/>
      <c r="Y710" s="362" t="s">
        <v>45</v>
      </c>
      <c r="Z710" s="362" t="s">
        <v>181</v>
      </c>
      <c r="AA710" s="366">
        <v>45777</v>
      </c>
      <c r="AB710" s="362" t="s">
        <v>2114</v>
      </c>
      <c r="AC710" s="362"/>
      <c r="AD710" s="362"/>
      <c r="AE710" s="362"/>
      <c r="AF710" s="362"/>
      <c r="AG710" s="362"/>
      <c r="AH710" s="362"/>
      <c r="AI710" s="362" t="str">
        <f t="shared" si="11"/>
        <v>MOMNOC Operationalization</v>
      </c>
      <c r="AJ710" s="362" t="str">
        <f>VLOOKUP(AI710,Table1[[#All],[CONCAT]:[Tfiber]],2,FALSE)</f>
        <v>Network</v>
      </c>
      <c r="AK710" s="362" t="s">
        <v>39</v>
      </c>
      <c r="AL710" s="362"/>
      <c r="AM710" s="362"/>
      <c r="AN710" s="362"/>
      <c r="AO710" s="368">
        <v>45777</v>
      </c>
      <c r="AP710" s="361" t="s">
        <v>2114</v>
      </c>
      <c r="AR710">
        <v>1</v>
      </c>
    </row>
    <row r="711" spans="2:44" ht="15" customHeight="1" x14ac:dyDescent="0.35">
      <c r="B711" s="362">
        <v>709</v>
      </c>
      <c r="C711" s="362" t="s">
        <v>2115</v>
      </c>
      <c r="D711" s="362" t="s">
        <v>2</v>
      </c>
      <c r="E711" s="368">
        <v>45636</v>
      </c>
      <c r="F711" s="368"/>
      <c r="G711" s="368"/>
      <c r="H711" s="368"/>
      <c r="I711" s="362" t="s">
        <v>73</v>
      </c>
      <c r="J711" s="362" t="s">
        <v>90</v>
      </c>
      <c r="K711" s="361" t="s">
        <v>2116</v>
      </c>
      <c r="L711" s="362"/>
      <c r="M711" s="362" t="s">
        <v>186</v>
      </c>
      <c r="N711" s="362" t="s">
        <v>8</v>
      </c>
      <c r="O711" s="362"/>
      <c r="P711" s="362" t="s">
        <v>90</v>
      </c>
      <c r="Q711" s="362" t="s">
        <v>90</v>
      </c>
      <c r="R711" s="362" t="s">
        <v>8</v>
      </c>
      <c r="S711" s="361" t="s">
        <v>1539</v>
      </c>
      <c r="T711" s="362"/>
      <c r="U711" s="362"/>
      <c r="V711" s="362" t="s">
        <v>1540</v>
      </c>
      <c r="W711" s="362"/>
      <c r="X711" s="362"/>
      <c r="Y711" s="375" t="s">
        <v>45</v>
      </c>
      <c r="Z711" s="362" t="s">
        <v>90</v>
      </c>
      <c r="AA711" s="366" t="s">
        <v>90</v>
      </c>
      <c r="AB711" s="362" t="s">
        <v>90</v>
      </c>
      <c r="AC711" s="362"/>
      <c r="AD711" s="362"/>
      <c r="AE711" s="362"/>
      <c r="AF711" s="362"/>
      <c r="AG711" s="362"/>
      <c r="AH711" s="362"/>
      <c r="AI711" s="362" t="str">
        <f t="shared" si="11"/>
        <v>MOMNOC Operationalization</v>
      </c>
      <c r="AJ711" s="362" t="str">
        <f>VLOOKUP(AI711,Table1[[#All],[CONCAT]:[Tfiber]],2,FALSE)</f>
        <v>Network</v>
      </c>
      <c r="AK711" s="362" t="s">
        <v>39</v>
      </c>
      <c r="AL711" s="362"/>
      <c r="AM711" s="362"/>
      <c r="AN711" s="362"/>
      <c r="AO711" s="368">
        <v>45923</v>
      </c>
      <c r="AP711" s="361" t="s">
        <v>680</v>
      </c>
      <c r="AR711">
        <v>1</v>
      </c>
    </row>
    <row r="712" spans="2:44" ht="15" customHeight="1" x14ac:dyDescent="0.35">
      <c r="B712" s="362">
        <v>710</v>
      </c>
      <c r="C712" s="362" t="s">
        <v>2117</v>
      </c>
      <c r="D712" s="362" t="s">
        <v>2</v>
      </c>
      <c r="E712" s="368">
        <v>45636</v>
      </c>
      <c r="F712" s="368"/>
      <c r="G712" s="368"/>
      <c r="H712" s="368"/>
      <c r="I712" s="362" t="s">
        <v>73</v>
      </c>
      <c r="J712" s="362" t="s">
        <v>90</v>
      </c>
      <c r="K712" s="361" t="s">
        <v>2118</v>
      </c>
      <c r="L712" s="362"/>
      <c r="M712" s="362" t="s">
        <v>186</v>
      </c>
      <c r="N712" s="362" t="s">
        <v>8</v>
      </c>
      <c r="O712" s="362"/>
      <c r="P712" s="362" t="s">
        <v>90</v>
      </c>
      <c r="Q712" s="362" t="s">
        <v>90</v>
      </c>
      <c r="R712" s="362" t="s">
        <v>8</v>
      </c>
      <c r="S712" s="361" t="s">
        <v>1539</v>
      </c>
      <c r="T712" s="362"/>
      <c r="U712" s="362"/>
      <c r="V712" s="362" t="s">
        <v>1540</v>
      </c>
      <c r="W712" s="362"/>
      <c r="X712" s="362"/>
      <c r="Y712" s="375" t="s">
        <v>45</v>
      </c>
      <c r="Z712" s="362" t="s">
        <v>90</v>
      </c>
      <c r="AA712" s="366" t="s">
        <v>90</v>
      </c>
      <c r="AB712" s="362" t="s">
        <v>90</v>
      </c>
      <c r="AC712" s="362"/>
      <c r="AD712" s="362"/>
      <c r="AE712" s="362"/>
      <c r="AF712" s="362"/>
      <c r="AG712" s="362"/>
      <c r="AH712" s="362"/>
      <c r="AI712" s="362" t="str">
        <f t="shared" si="11"/>
        <v>MOMNOC Operationalization</v>
      </c>
      <c r="AJ712" s="362" t="str">
        <f>VLOOKUP(AI712,Table1[[#All],[CONCAT]:[Tfiber]],2,FALSE)</f>
        <v>Network</v>
      </c>
      <c r="AK712" s="362" t="s">
        <v>39</v>
      </c>
      <c r="AL712" s="362"/>
      <c r="AM712" s="362"/>
      <c r="AN712" s="362"/>
      <c r="AO712" s="368">
        <v>45923</v>
      </c>
      <c r="AP712" s="361" t="s">
        <v>680</v>
      </c>
      <c r="AR712">
        <v>1</v>
      </c>
    </row>
    <row r="713" spans="2:44" ht="15" customHeight="1" x14ac:dyDescent="0.35">
      <c r="B713" s="362">
        <v>711</v>
      </c>
      <c r="C713" s="362" t="s">
        <v>2119</v>
      </c>
      <c r="D713" s="362" t="s">
        <v>2</v>
      </c>
      <c r="E713" s="368">
        <v>45636</v>
      </c>
      <c r="F713" s="368"/>
      <c r="G713" s="368"/>
      <c r="H713" s="368"/>
      <c r="I713" s="362" t="s">
        <v>62</v>
      </c>
      <c r="J713" s="362" t="s">
        <v>2064</v>
      </c>
      <c r="K713" s="361" t="s">
        <v>2120</v>
      </c>
      <c r="L713" s="362"/>
      <c r="M713" s="362" t="s">
        <v>186</v>
      </c>
      <c r="N713" s="362" t="s">
        <v>8</v>
      </c>
      <c r="O713" s="362"/>
      <c r="P713" s="362" t="s">
        <v>90</v>
      </c>
      <c r="Q713" s="362" t="s">
        <v>90</v>
      </c>
      <c r="R713" s="362"/>
      <c r="S713" s="361" t="s">
        <v>90</v>
      </c>
      <c r="T713" s="362"/>
      <c r="U713" s="362"/>
      <c r="V713" s="362" t="s">
        <v>824</v>
      </c>
      <c r="W713" s="362"/>
      <c r="X713" s="362"/>
      <c r="Y713" s="362" t="s">
        <v>48</v>
      </c>
      <c r="Z713" s="362" t="s">
        <v>90</v>
      </c>
      <c r="AA713" s="366" t="s">
        <v>90</v>
      </c>
      <c r="AB713" s="362" t="s">
        <v>90</v>
      </c>
      <c r="AC713" s="362"/>
      <c r="AD713" s="362"/>
      <c r="AE713" s="362"/>
      <c r="AF713" s="362"/>
      <c r="AG713" s="362"/>
      <c r="AH713" s="362"/>
      <c r="AI713" s="362" t="str">
        <f t="shared" si="11"/>
        <v>MOMNSO</v>
      </c>
      <c r="AJ713" s="362" t="str">
        <f>VLOOKUP(AI713,Table1[[#All],[CONCAT]:[Tfiber]],2,FALSE)</f>
        <v>Applications/Tools</v>
      </c>
      <c r="AK713" s="362" t="s">
        <v>40</v>
      </c>
      <c r="AL713" s="362"/>
      <c r="AM713" s="362"/>
      <c r="AN713" s="362"/>
      <c r="AO713" s="362"/>
      <c r="AP713" s="361" t="s">
        <v>1724</v>
      </c>
      <c r="AR713">
        <v>1</v>
      </c>
    </row>
    <row r="714" spans="2:44" ht="15" customHeight="1" x14ac:dyDescent="0.35">
      <c r="B714" s="362">
        <v>712</v>
      </c>
      <c r="C714" s="362" t="s">
        <v>2121</v>
      </c>
      <c r="D714" s="362" t="s">
        <v>2</v>
      </c>
      <c r="E714" s="368">
        <v>45636</v>
      </c>
      <c r="F714" s="368"/>
      <c r="G714" s="368"/>
      <c r="H714" s="368"/>
      <c r="I714" s="362" t="s">
        <v>62</v>
      </c>
      <c r="J714" s="362" t="s">
        <v>2064</v>
      </c>
      <c r="K714" s="361" t="s">
        <v>2122</v>
      </c>
      <c r="L714" s="362"/>
      <c r="M714" s="362" t="s">
        <v>186</v>
      </c>
      <c r="N714" s="362" t="s">
        <v>8</v>
      </c>
      <c r="O714" s="362"/>
      <c r="P714" s="362" t="s">
        <v>90</v>
      </c>
      <c r="Q714" s="362" t="s">
        <v>90</v>
      </c>
      <c r="R714" s="362"/>
      <c r="S714" s="361" t="s">
        <v>90</v>
      </c>
      <c r="T714" s="362"/>
      <c r="U714" s="362"/>
      <c r="V714" s="362" t="s">
        <v>824</v>
      </c>
      <c r="W714" s="362"/>
      <c r="X714" s="362"/>
      <c r="Y714" s="362" t="s">
        <v>48</v>
      </c>
      <c r="Z714" s="362" t="s">
        <v>90</v>
      </c>
      <c r="AA714" s="366" t="s">
        <v>90</v>
      </c>
      <c r="AB714" s="362" t="s">
        <v>90</v>
      </c>
      <c r="AC714" s="362"/>
      <c r="AD714" s="362"/>
      <c r="AE714" s="362"/>
      <c r="AF714" s="362"/>
      <c r="AG714" s="362"/>
      <c r="AH714" s="362"/>
      <c r="AI714" s="362" t="str">
        <f t="shared" si="11"/>
        <v>MOMNSO</v>
      </c>
      <c r="AJ714" s="362" t="str">
        <f>VLOOKUP(AI714,Table1[[#All],[CONCAT]:[Tfiber]],2,FALSE)</f>
        <v>Applications/Tools</v>
      </c>
      <c r="AK714" s="362" t="s">
        <v>40</v>
      </c>
      <c r="AL714" s="362"/>
      <c r="AM714" s="362"/>
      <c r="AN714" s="362"/>
      <c r="AO714" s="362"/>
      <c r="AP714" s="361" t="s">
        <v>1724</v>
      </c>
      <c r="AR714">
        <v>1</v>
      </c>
    </row>
    <row r="715" spans="2:44" ht="15" customHeight="1" x14ac:dyDescent="0.35">
      <c r="B715" s="362">
        <v>713</v>
      </c>
      <c r="C715" s="362" t="s">
        <v>2123</v>
      </c>
      <c r="D715" s="362" t="s">
        <v>2</v>
      </c>
      <c r="E715" s="368">
        <v>45636</v>
      </c>
      <c r="F715" s="368"/>
      <c r="G715" s="368"/>
      <c r="H715" s="368"/>
      <c r="I715" s="362" t="s">
        <v>62</v>
      </c>
      <c r="J715" s="362" t="s">
        <v>2064</v>
      </c>
      <c r="K715" s="361" t="s">
        <v>2124</v>
      </c>
      <c r="L715" s="362"/>
      <c r="M715" s="362" t="s">
        <v>186</v>
      </c>
      <c r="N715" s="362" t="s">
        <v>8</v>
      </c>
      <c r="O715" s="362"/>
      <c r="P715" s="362" t="s">
        <v>90</v>
      </c>
      <c r="Q715" s="362" t="s">
        <v>90</v>
      </c>
      <c r="R715" s="362"/>
      <c r="S715" s="361" t="s">
        <v>90</v>
      </c>
      <c r="T715" s="362"/>
      <c r="U715" s="362"/>
      <c r="V715" s="362" t="s">
        <v>824</v>
      </c>
      <c r="W715" s="362"/>
      <c r="X715" s="362"/>
      <c r="Y715" s="362" t="s">
        <v>48</v>
      </c>
      <c r="Z715" s="362" t="s">
        <v>90</v>
      </c>
      <c r="AA715" s="366" t="s">
        <v>90</v>
      </c>
      <c r="AB715" s="362" t="s">
        <v>90</v>
      </c>
      <c r="AC715" s="362"/>
      <c r="AD715" s="362"/>
      <c r="AE715" s="362"/>
      <c r="AF715" s="362"/>
      <c r="AG715" s="362"/>
      <c r="AH715" s="362"/>
      <c r="AI715" s="362" t="str">
        <f t="shared" si="11"/>
        <v>MOMNSO</v>
      </c>
      <c r="AJ715" s="362" t="str">
        <f>VLOOKUP(AI715,Table1[[#All],[CONCAT]:[Tfiber]],2,FALSE)</f>
        <v>Applications/Tools</v>
      </c>
      <c r="AK715" s="362" t="s">
        <v>40</v>
      </c>
      <c r="AL715" s="362"/>
      <c r="AM715" s="362"/>
      <c r="AN715" s="362"/>
      <c r="AO715" s="362"/>
      <c r="AP715" s="361" t="s">
        <v>1724</v>
      </c>
      <c r="AR715">
        <v>1</v>
      </c>
    </row>
    <row r="716" spans="2:44" ht="15" hidden="1" customHeight="1" x14ac:dyDescent="0.35">
      <c r="B716" s="362">
        <v>714</v>
      </c>
      <c r="C716" s="362" t="s">
        <v>2125</v>
      </c>
      <c r="D716" s="362" t="s">
        <v>2</v>
      </c>
      <c r="E716" s="368">
        <v>45636</v>
      </c>
      <c r="F716" s="368"/>
      <c r="G716" s="368"/>
      <c r="H716" s="368"/>
      <c r="I716" s="362" t="s">
        <v>79</v>
      </c>
      <c r="J716" s="362" t="s">
        <v>369</v>
      </c>
      <c r="K716" s="361" t="s">
        <v>2126</v>
      </c>
      <c r="L716" s="362"/>
      <c r="M716" s="362" t="s">
        <v>186</v>
      </c>
      <c r="N716" s="362" t="s">
        <v>9</v>
      </c>
      <c r="O716" s="362"/>
      <c r="P716" s="362" t="s">
        <v>90</v>
      </c>
      <c r="Q716" s="362" t="s">
        <v>90</v>
      </c>
      <c r="R716" s="362" t="s">
        <v>46</v>
      </c>
      <c r="S716" s="361" t="s">
        <v>90</v>
      </c>
      <c r="T716" s="362" t="s">
        <v>113</v>
      </c>
      <c r="U716" s="362" t="s">
        <v>1540</v>
      </c>
      <c r="V716" s="362" t="s">
        <v>1540</v>
      </c>
      <c r="W716" s="362"/>
      <c r="X716" s="362" t="s">
        <v>9</v>
      </c>
      <c r="Y716" s="362" t="s">
        <v>46</v>
      </c>
      <c r="Z716" s="362" t="s">
        <v>90</v>
      </c>
      <c r="AA716" s="366" t="s">
        <v>90</v>
      </c>
      <c r="AB716" s="362" t="s">
        <v>90</v>
      </c>
      <c r="AC716" s="362"/>
      <c r="AD716" s="362"/>
      <c r="AE716" s="362"/>
      <c r="AF716" s="362"/>
      <c r="AG716" s="362"/>
      <c r="AH716" s="362"/>
      <c r="AI716" s="362" t="str">
        <f t="shared" si="11"/>
        <v>MOMOEM Related</v>
      </c>
      <c r="AJ716" s="362" t="str">
        <f>VLOOKUP(AI716,Table1[[#All],[CONCAT]:[Tfiber]],2,FALSE)</f>
        <v>OEM Related Issues</v>
      </c>
      <c r="AK716" s="362" t="s">
        <v>40</v>
      </c>
      <c r="AL716" s="362"/>
      <c r="AM716" s="362"/>
      <c r="AN716" s="362"/>
      <c r="AO716" s="362"/>
      <c r="AP716" s="361"/>
      <c r="AR716">
        <v>1</v>
      </c>
    </row>
    <row r="717" spans="2:44" ht="15" customHeight="1" x14ac:dyDescent="0.35">
      <c r="B717" s="362">
        <v>715</v>
      </c>
      <c r="C717" s="362" t="s">
        <v>2127</v>
      </c>
      <c r="D717" s="362" t="s">
        <v>2</v>
      </c>
      <c r="E717" s="368">
        <v>45636</v>
      </c>
      <c r="F717" s="368"/>
      <c r="G717" s="368"/>
      <c r="H717" s="368"/>
      <c r="I717" s="362" t="s">
        <v>73</v>
      </c>
      <c r="J717" s="362" t="s">
        <v>90</v>
      </c>
      <c r="K717" s="361" t="s">
        <v>2107</v>
      </c>
      <c r="L717" s="362"/>
      <c r="M717" s="362" t="s">
        <v>186</v>
      </c>
      <c r="N717" s="362" t="s">
        <v>8</v>
      </c>
      <c r="O717" s="362"/>
      <c r="P717" s="362" t="s">
        <v>90</v>
      </c>
      <c r="Q717" s="362" t="s">
        <v>90</v>
      </c>
      <c r="R717" s="362" t="s">
        <v>8</v>
      </c>
      <c r="S717" s="361" t="s">
        <v>1539</v>
      </c>
      <c r="T717" s="362"/>
      <c r="U717" s="362"/>
      <c r="V717" s="362" t="s">
        <v>1540</v>
      </c>
      <c r="W717" s="362"/>
      <c r="X717" s="362"/>
      <c r="Y717" s="375" t="s">
        <v>45</v>
      </c>
      <c r="Z717" s="362" t="s">
        <v>90</v>
      </c>
      <c r="AA717" s="366" t="s">
        <v>90</v>
      </c>
      <c r="AB717" s="362" t="s">
        <v>90</v>
      </c>
      <c r="AC717" s="362"/>
      <c r="AD717" s="362"/>
      <c r="AE717" s="362"/>
      <c r="AF717" s="362"/>
      <c r="AG717" s="362"/>
      <c r="AH717" s="362"/>
      <c r="AI717" s="362" t="str">
        <f t="shared" si="11"/>
        <v>MOMNOC Operationalization</v>
      </c>
      <c r="AJ717" s="362" t="str">
        <f>VLOOKUP(AI717,Table1[[#All],[CONCAT]:[Tfiber]],2,FALSE)</f>
        <v>Network</v>
      </c>
      <c r="AK717" s="362" t="s">
        <v>39</v>
      </c>
      <c r="AL717" s="362"/>
      <c r="AM717" s="362"/>
      <c r="AN717" s="362"/>
      <c r="AO717" s="368">
        <v>45923</v>
      </c>
      <c r="AP717" s="361" t="s">
        <v>680</v>
      </c>
      <c r="AR717">
        <v>1</v>
      </c>
    </row>
    <row r="718" spans="2:44" ht="15" customHeight="1" x14ac:dyDescent="0.35">
      <c r="B718" s="362">
        <v>716</v>
      </c>
      <c r="C718" s="362" t="s">
        <v>2128</v>
      </c>
      <c r="D718" s="362" t="s">
        <v>2</v>
      </c>
      <c r="E718" s="368">
        <v>45636</v>
      </c>
      <c r="F718" s="368"/>
      <c r="G718" s="368"/>
      <c r="H718" s="368"/>
      <c r="I718" s="362" t="s">
        <v>62</v>
      </c>
      <c r="J718" s="362" t="s">
        <v>2064</v>
      </c>
      <c r="K718" s="361" t="s">
        <v>2129</v>
      </c>
      <c r="L718" s="362"/>
      <c r="M718" s="362" t="s">
        <v>186</v>
      </c>
      <c r="N718" s="362" t="s">
        <v>8</v>
      </c>
      <c r="O718" s="362"/>
      <c r="P718" s="362" t="s">
        <v>90</v>
      </c>
      <c r="Q718" s="362" t="s">
        <v>90</v>
      </c>
      <c r="R718" s="362"/>
      <c r="S718" s="361" t="s">
        <v>90</v>
      </c>
      <c r="T718" s="362"/>
      <c r="U718" s="362"/>
      <c r="V718" s="362" t="s">
        <v>824</v>
      </c>
      <c r="W718" s="362"/>
      <c r="X718" s="362"/>
      <c r="Y718" s="362" t="s">
        <v>48</v>
      </c>
      <c r="Z718" s="362" t="s">
        <v>90</v>
      </c>
      <c r="AA718" s="366" t="s">
        <v>90</v>
      </c>
      <c r="AB718" s="362" t="s">
        <v>90</v>
      </c>
      <c r="AC718" s="362"/>
      <c r="AD718" s="362"/>
      <c r="AE718" s="362"/>
      <c r="AF718" s="362"/>
      <c r="AG718" s="362"/>
      <c r="AH718" s="362"/>
      <c r="AI718" s="362" t="str">
        <f t="shared" si="11"/>
        <v>MOMNSO</v>
      </c>
      <c r="AJ718" s="362" t="str">
        <f>VLOOKUP(AI718,Table1[[#All],[CONCAT]:[Tfiber]],2,FALSE)</f>
        <v>Applications/Tools</v>
      </c>
      <c r="AK718" s="362" t="s">
        <v>40</v>
      </c>
      <c r="AL718" s="362"/>
      <c r="AM718" s="362"/>
      <c r="AN718" s="362"/>
      <c r="AO718" s="362"/>
      <c r="AP718" s="361" t="s">
        <v>1724</v>
      </c>
      <c r="AR718">
        <v>1</v>
      </c>
    </row>
    <row r="719" spans="2:44" ht="15" hidden="1" customHeight="1" x14ac:dyDescent="0.35">
      <c r="B719" s="362">
        <v>717</v>
      </c>
      <c r="C719" s="362" t="s">
        <v>2130</v>
      </c>
      <c r="D719" s="362" t="s">
        <v>2</v>
      </c>
      <c r="E719" s="368">
        <v>45636</v>
      </c>
      <c r="F719" s="368"/>
      <c r="G719" s="368"/>
      <c r="H719" s="368"/>
      <c r="I719" s="362" t="s">
        <v>62</v>
      </c>
      <c r="J719" s="362" t="s">
        <v>2064</v>
      </c>
      <c r="K719" s="361" t="s">
        <v>2131</v>
      </c>
      <c r="L719" s="362"/>
      <c r="M719" s="362" t="s">
        <v>186</v>
      </c>
      <c r="N719" s="362" t="s">
        <v>9</v>
      </c>
      <c r="O719" s="362"/>
      <c r="P719" s="362" t="s">
        <v>90</v>
      </c>
      <c r="Q719" s="362" t="s">
        <v>90</v>
      </c>
      <c r="R719" s="362"/>
      <c r="S719" s="361" t="s">
        <v>90</v>
      </c>
      <c r="T719" s="362"/>
      <c r="U719" s="362"/>
      <c r="V719" s="362" t="s">
        <v>824</v>
      </c>
      <c r="W719" s="362"/>
      <c r="X719" s="362" t="s">
        <v>9</v>
      </c>
      <c r="Y719" s="362" t="s">
        <v>9</v>
      </c>
      <c r="Z719" s="362" t="s">
        <v>90</v>
      </c>
      <c r="AA719" s="366" t="s">
        <v>90</v>
      </c>
      <c r="AB719" s="362" t="s">
        <v>90</v>
      </c>
      <c r="AC719" s="362"/>
      <c r="AD719" s="362"/>
      <c r="AE719" s="362"/>
      <c r="AF719" s="362"/>
      <c r="AG719" s="362"/>
      <c r="AH719" s="362"/>
      <c r="AI719" s="362" t="str">
        <f t="shared" si="11"/>
        <v>MOMNSO</v>
      </c>
      <c r="AJ719" s="362" t="str">
        <f>VLOOKUP(AI719,Table1[[#All],[CONCAT]:[Tfiber]],2,FALSE)</f>
        <v>Applications/Tools</v>
      </c>
      <c r="AK719" s="362" t="s">
        <v>40</v>
      </c>
      <c r="AL719" s="362"/>
      <c r="AM719" s="362"/>
      <c r="AN719" s="362"/>
      <c r="AO719" s="362"/>
      <c r="AP719" s="361" t="e">
        <v>#N/A</v>
      </c>
      <c r="AR719">
        <v>1</v>
      </c>
    </row>
    <row r="720" spans="2:44" ht="15" hidden="1" customHeight="1" x14ac:dyDescent="0.35">
      <c r="B720" s="362">
        <v>718</v>
      </c>
      <c r="C720" s="362" t="s">
        <v>2132</v>
      </c>
      <c r="D720" s="362" t="s">
        <v>2</v>
      </c>
      <c r="E720" s="368">
        <v>45139</v>
      </c>
      <c r="F720" s="368"/>
      <c r="G720" s="368"/>
      <c r="H720" s="368"/>
      <c r="I720" s="362" t="s">
        <v>77</v>
      </c>
      <c r="J720" s="362" t="s">
        <v>1546</v>
      </c>
      <c r="K720" s="361" t="s">
        <v>2133</v>
      </c>
      <c r="L720" s="362"/>
      <c r="M720" s="362" t="s">
        <v>186</v>
      </c>
      <c r="N720" s="362" t="s">
        <v>1548</v>
      </c>
      <c r="O720" s="362"/>
      <c r="P720" s="362" t="s">
        <v>90</v>
      </c>
      <c r="Q720" s="362" t="s">
        <v>90</v>
      </c>
      <c r="R720" s="362" t="s">
        <v>8</v>
      </c>
      <c r="S720" s="361" t="s">
        <v>1678</v>
      </c>
      <c r="T720" s="362"/>
      <c r="U720" s="362"/>
      <c r="V720" s="362" t="s">
        <v>133</v>
      </c>
      <c r="W720" s="362"/>
      <c r="X720" s="362"/>
      <c r="Y720" s="362" t="s">
        <v>45</v>
      </c>
      <c r="Z720" s="362" t="s">
        <v>90</v>
      </c>
      <c r="AA720" s="366" t="s">
        <v>90</v>
      </c>
      <c r="AB720" s="362" t="s">
        <v>90</v>
      </c>
      <c r="AC720" s="362"/>
      <c r="AD720" s="362"/>
      <c r="AE720" s="362"/>
      <c r="AF720" s="362"/>
      <c r="AG720" s="362"/>
      <c r="AH720" s="362"/>
      <c r="AI720" s="362" t="str">
        <f t="shared" si="11"/>
        <v>MOMHelpdesk</v>
      </c>
      <c r="AJ720" s="362" t="str">
        <f>VLOOKUP(AI720,Table1[[#All],[CONCAT]:[Tfiber]],2,FALSE)</f>
        <v>Helpdesk (Contact Center)</v>
      </c>
      <c r="AK720" s="362" t="s">
        <v>39</v>
      </c>
      <c r="AL720" s="362"/>
      <c r="AM720" s="362"/>
      <c r="AN720" s="362"/>
      <c r="AO720" s="368">
        <v>45924</v>
      </c>
      <c r="AP720" s="361" t="s">
        <v>1679</v>
      </c>
      <c r="AR720">
        <v>1</v>
      </c>
    </row>
    <row r="721" spans="2:44" ht="15" customHeight="1" x14ac:dyDescent="0.35">
      <c r="B721" s="362">
        <v>719</v>
      </c>
      <c r="C721" s="362" t="s">
        <v>2134</v>
      </c>
      <c r="D721" s="362" t="s">
        <v>2</v>
      </c>
      <c r="E721" s="368">
        <v>45636</v>
      </c>
      <c r="F721" s="368"/>
      <c r="G721" s="368"/>
      <c r="H721" s="368"/>
      <c r="I721" s="362" t="s">
        <v>73</v>
      </c>
      <c r="J721" s="362" t="s">
        <v>90</v>
      </c>
      <c r="K721" s="361" t="s">
        <v>2135</v>
      </c>
      <c r="L721" s="362"/>
      <c r="M721" s="362" t="s">
        <v>186</v>
      </c>
      <c r="N721" s="362" t="s">
        <v>8</v>
      </c>
      <c r="O721" s="362"/>
      <c r="P721" s="362" t="s">
        <v>90</v>
      </c>
      <c r="Q721" s="362" t="s">
        <v>90</v>
      </c>
      <c r="R721" s="362" t="s">
        <v>8</v>
      </c>
      <c r="S721" s="361" t="s">
        <v>1539</v>
      </c>
      <c r="T721" s="362"/>
      <c r="U721" s="362"/>
      <c r="V721" s="362" t="s">
        <v>1540</v>
      </c>
      <c r="W721" s="362"/>
      <c r="X721" s="362"/>
      <c r="Y721" s="375" t="s">
        <v>45</v>
      </c>
      <c r="Z721" s="362" t="s">
        <v>90</v>
      </c>
      <c r="AA721" s="366" t="s">
        <v>90</v>
      </c>
      <c r="AB721" s="362" t="s">
        <v>90</v>
      </c>
      <c r="AC721" s="362"/>
      <c r="AD721" s="362"/>
      <c r="AE721" s="362"/>
      <c r="AF721" s="362"/>
      <c r="AG721" s="362"/>
      <c r="AH721" s="362"/>
      <c r="AI721" s="362" t="str">
        <f t="shared" si="11"/>
        <v>MOMNOC Operationalization</v>
      </c>
      <c r="AJ721" s="362" t="str">
        <f>VLOOKUP(AI721,Table1[[#All],[CONCAT]:[Tfiber]],2,FALSE)</f>
        <v>Network</v>
      </c>
      <c r="AK721" s="362" t="s">
        <v>39</v>
      </c>
      <c r="AL721" s="362"/>
      <c r="AM721" s="362"/>
      <c r="AN721" s="362"/>
      <c r="AO721" s="368">
        <v>45923</v>
      </c>
      <c r="AP721" s="361" t="s">
        <v>680</v>
      </c>
      <c r="AR721">
        <v>1</v>
      </c>
    </row>
    <row r="722" spans="2:44" ht="15" customHeight="1" x14ac:dyDescent="0.35">
      <c r="B722" s="362">
        <v>720</v>
      </c>
      <c r="C722" s="362" t="s">
        <v>2136</v>
      </c>
      <c r="D722" s="362" t="s">
        <v>2</v>
      </c>
      <c r="E722" s="368">
        <v>45636</v>
      </c>
      <c r="F722" s="368"/>
      <c r="G722" s="368"/>
      <c r="H722" s="368"/>
      <c r="I722" s="362" t="s">
        <v>62</v>
      </c>
      <c r="J722" s="362" t="s">
        <v>2064</v>
      </c>
      <c r="K722" s="361" t="s">
        <v>2137</v>
      </c>
      <c r="L722" s="362"/>
      <c r="M722" s="362" t="s">
        <v>186</v>
      </c>
      <c r="N722" s="362" t="s">
        <v>8</v>
      </c>
      <c r="O722" s="362"/>
      <c r="P722" s="362" t="s">
        <v>90</v>
      </c>
      <c r="Q722" s="362" t="s">
        <v>90</v>
      </c>
      <c r="R722" s="362"/>
      <c r="S722" s="361" t="s">
        <v>90</v>
      </c>
      <c r="T722" s="362"/>
      <c r="U722" s="362"/>
      <c r="V722" s="362" t="s">
        <v>824</v>
      </c>
      <c r="W722" s="362"/>
      <c r="X722" s="362"/>
      <c r="Y722" s="362" t="s">
        <v>48</v>
      </c>
      <c r="Z722" s="362" t="s">
        <v>90</v>
      </c>
      <c r="AA722" s="366" t="s">
        <v>90</v>
      </c>
      <c r="AB722" s="362" t="s">
        <v>90</v>
      </c>
      <c r="AC722" s="362"/>
      <c r="AD722" s="362"/>
      <c r="AE722" s="362"/>
      <c r="AF722" s="362"/>
      <c r="AG722" s="362"/>
      <c r="AH722" s="362"/>
      <c r="AI722" s="362" t="str">
        <f t="shared" si="11"/>
        <v>MOMNSO</v>
      </c>
      <c r="AJ722" s="362" t="str">
        <f>VLOOKUP(AI722,Table1[[#All],[CONCAT]:[Tfiber]],2,FALSE)</f>
        <v>Applications/Tools</v>
      </c>
      <c r="AK722" s="362" t="s">
        <v>40</v>
      </c>
      <c r="AL722" s="362"/>
      <c r="AM722" s="362"/>
      <c r="AN722" s="362"/>
      <c r="AO722" s="362"/>
      <c r="AP722" s="361" t="s">
        <v>1724</v>
      </c>
      <c r="AR722">
        <v>1</v>
      </c>
    </row>
    <row r="723" spans="2:44" ht="15" customHeight="1" x14ac:dyDescent="0.35">
      <c r="B723" s="362">
        <v>721</v>
      </c>
      <c r="C723" s="362" t="s">
        <v>2138</v>
      </c>
      <c r="D723" s="362" t="s">
        <v>2</v>
      </c>
      <c r="E723" s="368">
        <v>45636</v>
      </c>
      <c r="F723" s="368"/>
      <c r="G723" s="368"/>
      <c r="H723" s="368"/>
      <c r="I723" s="362" t="s">
        <v>62</v>
      </c>
      <c r="J723" s="362" t="s">
        <v>2064</v>
      </c>
      <c r="K723" s="361" t="s">
        <v>2139</v>
      </c>
      <c r="L723" s="362"/>
      <c r="M723" s="362" t="s">
        <v>186</v>
      </c>
      <c r="N723" s="362" t="s">
        <v>8</v>
      </c>
      <c r="O723" s="362"/>
      <c r="P723" s="362" t="s">
        <v>90</v>
      </c>
      <c r="Q723" s="362" t="s">
        <v>90</v>
      </c>
      <c r="R723" s="362"/>
      <c r="S723" s="361" t="s">
        <v>90</v>
      </c>
      <c r="T723" s="362"/>
      <c r="U723" s="362"/>
      <c r="V723" s="362" t="s">
        <v>824</v>
      </c>
      <c r="W723" s="362"/>
      <c r="X723" s="362"/>
      <c r="Y723" s="362" t="s">
        <v>48</v>
      </c>
      <c r="Z723" s="362" t="s">
        <v>90</v>
      </c>
      <c r="AA723" s="366" t="s">
        <v>90</v>
      </c>
      <c r="AB723" s="362" t="s">
        <v>90</v>
      </c>
      <c r="AC723" s="362"/>
      <c r="AD723" s="362"/>
      <c r="AE723" s="362"/>
      <c r="AF723" s="362"/>
      <c r="AG723" s="362"/>
      <c r="AH723" s="362"/>
      <c r="AI723" s="362" t="str">
        <f t="shared" si="11"/>
        <v>MOMNSO</v>
      </c>
      <c r="AJ723" s="362" t="str">
        <f>VLOOKUP(AI723,Table1[[#All],[CONCAT]:[Tfiber]],2,FALSE)</f>
        <v>Applications/Tools</v>
      </c>
      <c r="AK723" s="362" t="s">
        <v>40</v>
      </c>
      <c r="AL723" s="362"/>
      <c r="AM723" s="362"/>
      <c r="AN723" s="362"/>
      <c r="AO723" s="362"/>
      <c r="AP723" s="361" t="s">
        <v>1724</v>
      </c>
      <c r="AR723">
        <v>1</v>
      </c>
    </row>
    <row r="724" spans="2:44" ht="15" hidden="1" customHeight="1" x14ac:dyDescent="0.35">
      <c r="B724" s="362">
        <v>722</v>
      </c>
      <c r="C724" s="362" t="s">
        <v>2140</v>
      </c>
      <c r="D724" s="362" t="s">
        <v>2</v>
      </c>
      <c r="E724" s="368">
        <v>45636</v>
      </c>
      <c r="F724" s="368"/>
      <c r="G724" s="368"/>
      <c r="H724" s="368"/>
      <c r="I724" s="362" t="s">
        <v>79</v>
      </c>
      <c r="J724" s="362" t="s">
        <v>90</v>
      </c>
      <c r="K724" s="361" t="s">
        <v>2141</v>
      </c>
      <c r="L724" s="362"/>
      <c r="M724" s="362" t="s">
        <v>1689</v>
      </c>
      <c r="N724" s="362" t="s">
        <v>9</v>
      </c>
      <c r="O724" s="362"/>
      <c r="P724" s="362" t="s">
        <v>90</v>
      </c>
      <c r="Q724" s="362" t="s">
        <v>90</v>
      </c>
      <c r="R724" s="362" t="s">
        <v>46</v>
      </c>
      <c r="S724" s="361" t="s">
        <v>90</v>
      </c>
      <c r="T724" s="362" t="s">
        <v>113</v>
      </c>
      <c r="U724" s="362" t="s">
        <v>1540</v>
      </c>
      <c r="V724" s="362" t="s">
        <v>1540</v>
      </c>
      <c r="W724" s="362"/>
      <c r="X724" s="362" t="s">
        <v>9</v>
      </c>
      <c r="Y724" s="362" t="s">
        <v>46</v>
      </c>
      <c r="Z724" s="362" t="s">
        <v>90</v>
      </c>
      <c r="AA724" s="366" t="s">
        <v>90</v>
      </c>
      <c r="AB724" s="362" t="s">
        <v>90</v>
      </c>
      <c r="AC724" s="362"/>
      <c r="AD724" s="362"/>
      <c r="AE724" s="362"/>
      <c r="AF724" s="362"/>
      <c r="AG724" s="362"/>
      <c r="AH724" s="362"/>
      <c r="AI724" s="362" t="str">
        <f t="shared" si="11"/>
        <v>MOMOEM Related</v>
      </c>
      <c r="AJ724" s="362" t="str">
        <f>VLOOKUP(AI724,Table1[[#All],[CONCAT]:[Tfiber]],2,FALSE)</f>
        <v>OEM Related Issues</v>
      </c>
      <c r="AK724" s="362" t="s">
        <v>40</v>
      </c>
      <c r="AL724" s="362"/>
      <c r="AM724" s="362"/>
      <c r="AN724" s="362"/>
      <c r="AO724" s="362"/>
      <c r="AP724" s="361"/>
      <c r="AR724">
        <v>1</v>
      </c>
    </row>
    <row r="725" spans="2:44" ht="15" customHeight="1" x14ac:dyDescent="0.35">
      <c r="B725" s="362">
        <v>723</v>
      </c>
      <c r="C725" s="362" t="s">
        <v>2142</v>
      </c>
      <c r="D725" s="362" t="s">
        <v>2</v>
      </c>
      <c r="E725" s="368">
        <v>45636</v>
      </c>
      <c r="F725" s="368"/>
      <c r="G725" s="368"/>
      <c r="H725" s="368"/>
      <c r="I725" s="362" t="s">
        <v>73</v>
      </c>
      <c r="J725" s="362" t="s">
        <v>90</v>
      </c>
      <c r="K725" s="361" t="s">
        <v>2143</v>
      </c>
      <c r="L725" s="362"/>
      <c r="M725" s="362" t="s">
        <v>186</v>
      </c>
      <c r="N725" s="362" t="s">
        <v>8</v>
      </c>
      <c r="O725" s="362"/>
      <c r="P725" s="362" t="s">
        <v>90</v>
      </c>
      <c r="Q725" s="362" t="s">
        <v>90</v>
      </c>
      <c r="R725" s="362" t="s">
        <v>8</v>
      </c>
      <c r="S725" s="361" t="s">
        <v>1539</v>
      </c>
      <c r="T725" s="362"/>
      <c r="U725" s="362"/>
      <c r="V725" s="362" t="s">
        <v>1540</v>
      </c>
      <c r="W725" s="362"/>
      <c r="X725" s="362"/>
      <c r="Y725" s="375" t="s">
        <v>45</v>
      </c>
      <c r="Z725" s="362" t="s">
        <v>90</v>
      </c>
      <c r="AA725" s="366" t="s">
        <v>90</v>
      </c>
      <c r="AB725" s="362" t="s">
        <v>90</v>
      </c>
      <c r="AC725" s="362"/>
      <c r="AD725" s="362"/>
      <c r="AE725" s="362"/>
      <c r="AF725" s="362"/>
      <c r="AG725" s="362"/>
      <c r="AH725" s="362"/>
      <c r="AI725" s="362" t="str">
        <f t="shared" si="11"/>
        <v>MOMNOC Operationalization</v>
      </c>
      <c r="AJ725" s="362" t="str">
        <f>VLOOKUP(AI725,Table1[[#All],[CONCAT]:[Tfiber]],2,FALSE)</f>
        <v>Network</v>
      </c>
      <c r="AK725" s="362" t="s">
        <v>39</v>
      </c>
      <c r="AL725" s="362"/>
      <c r="AM725" s="362"/>
      <c r="AN725" s="362"/>
      <c r="AO725" s="368">
        <v>45923</v>
      </c>
      <c r="AP725" s="361" t="s">
        <v>680</v>
      </c>
      <c r="AR725">
        <v>1</v>
      </c>
    </row>
    <row r="726" spans="2:44" ht="15" hidden="1" customHeight="1" x14ac:dyDescent="0.35">
      <c r="B726" s="362">
        <v>724</v>
      </c>
      <c r="C726" s="362" t="s">
        <v>2144</v>
      </c>
      <c r="D726" s="362" t="s">
        <v>2</v>
      </c>
      <c r="E726" s="368">
        <v>45636</v>
      </c>
      <c r="F726" s="368"/>
      <c r="G726" s="368"/>
      <c r="H726" s="368"/>
      <c r="I726" s="362" t="s">
        <v>79</v>
      </c>
      <c r="J726" s="362" t="s">
        <v>1955</v>
      </c>
      <c r="K726" s="361" t="s">
        <v>2145</v>
      </c>
      <c r="L726" s="362"/>
      <c r="M726" s="362" t="s">
        <v>1689</v>
      </c>
      <c r="N726" s="362" t="s">
        <v>9</v>
      </c>
      <c r="O726" s="362"/>
      <c r="P726" s="362" t="s">
        <v>90</v>
      </c>
      <c r="Q726" s="362" t="s">
        <v>90</v>
      </c>
      <c r="R726" s="362" t="s">
        <v>46</v>
      </c>
      <c r="S726" s="361" t="s">
        <v>90</v>
      </c>
      <c r="T726" s="362" t="s">
        <v>113</v>
      </c>
      <c r="U726" s="362" t="s">
        <v>1540</v>
      </c>
      <c r="V726" s="362" t="s">
        <v>1540</v>
      </c>
      <c r="W726" s="362"/>
      <c r="X726" s="362" t="s">
        <v>9</v>
      </c>
      <c r="Y726" s="362" t="s">
        <v>46</v>
      </c>
      <c r="Z726" s="362" t="s">
        <v>90</v>
      </c>
      <c r="AA726" s="366" t="s">
        <v>90</v>
      </c>
      <c r="AB726" s="362" t="s">
        <v>90</v>
      </c>
      <c r="AC726" s="362"/>
      <c r="AD726" s="362"/>
      <c r="AE726" s="362"/>
      <c r="AF726" s="362"/>
      <c r="AG726" s="362"/>
      <c r="AH726" s="362"/>
      <c r="AI726" s="362" t="str">
        <f t="shared" si="11"/>
        <v>MOMOEM Related</v>
      </c>
      <c r="AJ726" s="362" t="str">
        <f>VLOOKUP(AI726,Table1[[#All],[CONCAT]:[Tfiber]],2,FALSE)</f>
        <v>OEM Related Issues</v>
      </c>
      <c r="AK726" s="362" t="s">
        <v>40</v>
      </c>
      <c r="AL726" s="362"/>
      <c r="AM726" s="362"/>
      <c r="AN726" s="362"/>
      <c r="AO726" s="362"/>
      <c r="AP726" s="361"/>
      <c r="AR726">
        <v>1</v>
      </c>
    </row>
    <row r="727" spans="2:44" ht="15" hidden="1" customHeight="1" x14ac:dyDescent="0.35">
      <c r="B727" s="362">
        <v>725</v>
      </c>
      <c r="C727" s="362" t="s">
        <v>2146</v>
      </c>
      <c r="D727" s="362" t="s">
        <v>2</v>
      </c>
      <c r="E727" s="368">
        <v>45636</v>
      </c>
      <c r="F727" s="368"/>
      <c r="G727" s="368"/>
      <c r="H727" s="368"/>
      <c r="I727" s="362" t="s">
        <v>79</v>
      </c>
      <c r="J727" s="362" t="s">
        <v>90</v>
      </c>
      <c r="K727" s="361" t="s">
        <v>2147</v>
      </c>
      <c r="L727" s="362"/>
      <c r="M727" s="362" t="s">
        <v>186</v>
      </c>
      <c r="N727" s="362" t="s">
        <v>9</v>
      </c>
      <c r="O727" s="362"/>
      <c r="P727" s="362" t="s">
        <v>90</v>
      </c>
      <c r="Q727" s="362" t="s">
        <v>90</v>
      </c>
      <c r="R727" s="362" t="s">
        <v>46</v>
      </c>
      <c r="S727" s="361" t="s">
        <v>90</v>
      </c>
      <c r="T727" s="362" t="s">
        <v>113</v>
      </c>
      <c r="U727" s="362" t="s">
        <v>1540</v>
      </c>
      <c r="V727" s="362" t="s">
        <v>1540</v>
      </c>
      <c r="W727" s="362"/>
      <c r="X727" s="362" t="s">
        <v>9</v>
      </c>
      <c r="Y727" s="362" t="s">
        <v>46</v>
      </c>
      <c r="Z727" s="362" t="s">
        <v>90</v>
      </c>
      <c r="AA727" s="366" t="s">
        <v>90</v>
      </c>
      <c r="AB727" s="362" t="s">
        <v>90</v>
      </c>
      <c r="AC727" s="362"/>
      <c r="AD727" s="362"/>
      <c r="AE727" s="362"/>
      <c r="AF727" s="362"/>
      <c r="AG727" s="362"/>
      <c r="AH727" s="362"/>
      <c r="AI727" s="362" t="str">
        <f t="shared" si="11"/>
        <v>MOMOEM Related</v>
      </c>
      <c r="AJ727" s="362" t="str">
        <f>VLOOKUP(AI727,Table1[[#All],[CONCAT]:[Tfiber]],2,FALSE)</f>
        <v>OEM Related Issues</v>
      </c>
      <c r="AK727" s="362" t="s">
        <v>40</v>
      </c>
      <c r="AL727" s="362"/>
      <c r="AM727" s="362"/>
      <c r="AN727" s="362"/>
      <c r="AO727" s="362"/>
      <c r="AP727" s="361"/>
      <c r="AR727">
        <v>1</v>
      </c>
    </row>
    <row r="728" spans="2:44" ht="15" hidden="1" customHeight="1" x14ac:dyDescent="0.35">
      <c r="B728" s="362">
        <v>726</v>
      </c>
      <c r="C728" s="362" t="s">
        <v>2148</v>
      </c>
      <c r="D728" s="362" t="s">
        <v>2</v>
      </c>
      <c r="E728" s="368">
        <v>45636</v>
      </c>
      <c r="F728" s="368"/>
      <c r="G728" s="368"/>
      <c r="H728" s="368"/>
      <c r="I728" s="362" t="s">
        <v>65</v>
      </c>
      <c r="J728" s="362" t="s">
        <v>90</v>
      </c>
      <c r="K728" s="361" t="s">
        <v>2149</v>
      </c>
      <c r="L728" s="362"/>
      <c r="M728" s="362" t="s">
        <v>186</v>
      </c>
      <c r="N728" s="362" t="s">
        <v>9</v>
      </c>
      <c r="O728" s="362"/>
      <c r="P728" s="362" t="s">
        <v>90</v>
      </c>
      <c r="Q728" s="362" t="s">
        <v>90</v>
      </c>
      <c r="R728" s="362"/>
      <c r="S728" s="361" t="s">
        <v>90</v>
      </c>
      <c r="T728" s="362"/>
      <c r="U728" s="362"/>
      <c r="V728" s="362" t="s">
        <v>202</v>
      </c>
      <c r="W728" s="362"/>
      <c r="X728" s="362" t="s">
        <v>9</v>
      </c>
      <c r="Y728" s="362" t="s">
        <v>9</v>
      </c>
      <c r="Z728" s="362" t="s">
        <v>90</v>
      </c>
      <c r="AA728" s="366" t="s">
        <v>90</v>
      </c>
      <c r="AB728" s="362" t="s">
        <v>90</v>
      </c>
      <c r="AC728" s="362"/>
      <c r="AD728" s="362"/>
      <c r="AE728" s="362"/>
      <c r="AF728" s="362"/>
      <c r="AG728" s="362"/>
      <c r="AH728" s="362"/>
      <c r="AI728" s="362" t="str">
        <f t="shared" si="11"/>
        <v>MOMBSS</v>
      </c>
      <c r="AJ728" s="362" t="str">
        <f>VLOOKUP(AI728,Table1[[#All],[CONCAT]:[Tfiber]],2,FALSE)</f>
        <v>Applications/Tools</v>
      </c>
      <c r="AK728" s="362" t="s">
        <v>40</v>
      </c>
      <c r="AL728" s="362"/>
      <c r="AM728" s="362"/>
      <c r="AN728" s="362"/>
      <c r="AO728" s="362"/>
      <c r="AP728" s="361" t="e">
        <v>#N/A</v>
      </c>
      <c r="AR728">
        <v>1</v>
      </c>
    </row>
    <row r="729" spans="2:44" ht="15" customHeight="1" x14ac:dyDescent="0.35">
      <c r="B729" s="362">
        <v>727</v>
      </c>
      <c r="C729" s="362" t="s">
        <v>2150</v>
      </c>
      <c r="D729" s="362" t="s">
        <v>2</v>
      </c>
      <c r="E729" s="368">
        <v>45636</v>
      </c>
      <c r="F729" s="368"/>
      <c r="G729" s="368"/>
      <c r="H729" s="368"/>
      <c r="I729" s="362" t="s">
        <v>73</v>
      </c>
      <c r="J729" s="362" t="s">
        <v>90</v>
      </c>
      <c r="K729" s="361" t="s">
        <v>2151</v>
      </c>
      <c r="L729" s="362"/>
      <c r="M729" s="362" t="s">
        <v>186</v>
      </c>
      <c r="N729" s="362" t="s">
        <v>8</v>
      </c>
      <c r="O729" s="362"/>
      <c r="P729" s="362" t="s">
        <v>90</v>
      </c>
      <c r="Q729" s="362" t="s">
        <v>90</v>
      </c>
      <c r="R729" s="362" t="s">
        <v>1742</v>
      </c>
      <c r="S729" s="361" t="s">
        <v>1743</v>
      </c>
      <c r="T729" s="362" t="s">
        <v>113</v>
      </c>
      <c r="U729" s="362" t="s">
        <v>1540</v>
      </c>
      <c r="V729" s="362" t="s">
        <v>1540</v>
      </c>
      <c r="W729" s="362"/>
      <c r="X729" s="362"/>
      <c r="Y729" s="375" t="s">
        <v>45</v>
      </c>
      <c r="Z729" s="362" t="s">
        <v>90</v>
      </c>
      <c r="AA729" s="366" t="s">
        <v>90</v>
      </c>
      <c r="AB729" s="362" t="s">
        <v>90</v>
      </c>
      <c r="AC729" s="362"/>
      <c r="AD729" s="362"/>
      <c r="AE729" s="362"/>
      <c r="AF729" s="362"/>
      <c r="AG729" s="362"/>
      <c r="AH729" s="362"/>
      <c r="AI729" s="362" t="str">
        <f t="shared" si="11"/>
        <v>MOMNOC Operationalization</v>
      </c>
      <c r="AJ729" s="362" t="str">
        <f>VLOOKUP(AI729,Table1[[#All],[CONCAT]:[Tfiber]],2,FALSE)</f>
        <v>Network</v>
      </c>
      <c r="AK729" s="362" t="s">
        <v>39</v>
      </c>
      <c r="AL729" s="362"/>
      <c r="AM729" s="362"/>
      <c r="AN729" s="362"/>
      <c r="AO729" s="362"/>
      <c r="AP729" s="361" t="s">
        <v>1158</v>
      </c>
      <c r="AR729">
        <v>1</v>
      </c>
    </row>
    <row r="730" spans="2:44" ht="15" customHeight="1" x14ac:dyDescent="0.35">
      <c r="B730" s="362">
        <v>728</v>
      </c>
      <c r="C730" s="362" t="s">
        <v>2152</v>
      </c>
      <c r="D730" s="362" t="s">
        <v>2</v>
      </c>
      <c r="E730" s="368">
        <v>45636</v>
      </c>
      <c r="F730" s="368"/>
      <c r="G730" s="362" t="s">
        <v>63</v>
      </c>
      <c r="H730" s="362" t="s">
        <v>63</v>
      </c>
      <c r="I730" s="362" t="s">
        <v>63</v>
      </c>
      <c r="J730" s="362" t="s">
        <v>32</v>
      </c>
      <c r="K730" s="361" t="s">
        <v>2153</v>
      </c>
      <c r="L730" s="362"/>
      <c r="M730" s="362" t="s">
        <v>186</v>
      </c>
      <c r="N730" s="362" t="s">
        <v>8</v>
      </c>
      <c r="O730" s="362"/>
      <c r="P730" s="362" t="s">
        <v>90</v>
      </c>
      <c r="Q730" s="362" t="s">
        <v>90</v>
      </c>
      <c r="R730" s="362"/>
      <c r="S730" s="361"/>
      <c r="T730" s="362"/>
      <c r="U730" s="362"/>
      <c r="V730" s="362" t="s">
        <v>844</v>
      </c>
      <c r="W730" s="362"/>
      <c r="X730" s="362"/>
      <c r="Y730" s="362" t="s">
        <v>48</v>
      </c>
      <c r="Z730" s="362" t="s">
        <v>90</v>
      </c>
      <c r="AA730" s="366" t="s">
        <v>90</v>
      </c>
      <c r="AB730" s="362" t="s">
        <v>90</v>
      </c>
      <c r="AC730" s="362"/>
      <c r="AD730" s="362"/>
      <c r="AE730" s="362"/>
      <c r="AF730" s="362"/>
      <c r="AG730" s="362"/>
      <c r="AH730" s="362"/>
      <c r="AI730" s="362" t="str">
        <f t="shared" si="11"/>
        <v>MOMOSS</v>
      </c>
      <c r="AJ730" s="362" t="str">
        <f>VLOOKUP(AI730,Table1[[#All],[CONCAT]:[Tfiber]],2,FALSE)</f>
        <v>Applications/Tools</v>
      </c>
      <c r="AK730" s="362" t="s">
        <v>40</v>
      </c>
      <c r="AL730" s="362" t="str">
        <f>VLOOKUP(C730,[1]AllOSS!$B:$G,6,0)</f>
        <v>COMPLETED</v>
      </c>
      <c r="AM730" s="362">
        <f>VLOOKUP(C730,[1]AllOSS!$B:$K,10,0)</f>
        <v>0</v>
      </c>
      <c r="AN730" s="362"/>
      <c r="AO730" s="362"/>
      <c r="AP730" s="361"/>
      <c r="AR730">
        <v>1</v>
      </c>
    </row>
    <row r="731" spans="2:44" ht="15" hidden="1" customHeight="1" x14ac:dyDescent="0.35">
      <c r="B731" s="362">
        <v>729</v>
      </c>
      <c r="C731" s="362" t="s">
        <v>2154</v>
      </c>
      <c r="D731" s="362" t="s">
        <v>2</v>
      </c>
      <c r="E731" s="368">
        <v>45139</v>
      </c>
      <c r="F731" s="368"/>
      <c r="G731" s="368"/>
      <c r="H731" s="368"/>
      <c r="I731" s="362" t="s">
        <v>77</v>
      </c>
      <c r="J731" s="362" t="s">
        <v>1546</v>
      </c>
      <c r="K731" s="361" t="s">
        <v>2155</v>
      </c>
      <c r="L731" s="362"/>
      <c r="M731" s="362" t="s">
        <v>186</v>
      </c>
      <c r="N731" s="362" t="s">
        <v>1548</v>
      </c>
      <c r="O731" s="362"/>
      <c r="P731" s="362" t="s">
        <v>90</v>
      </c>
      <c r="Q731" s="362" t="s">
        <v>90</v>
      </c>
      <c r="R731" s="362" t="s">
        <v>8</v>
      </c>
      <c r="S731" s="361" t="s">
        <v>1678</v>
      </c>
      <c r="T731" s="362"/>
      <c r="U731" s="362"/>
      <c r="V731" s="362" t="s">
        <v>133</v>
      </c>
      <c r="W731" s="362"/>
      <c r="X731" s="362"/>
      <c r="Y731" s="362" t="s">
        <v>45</v>
      </c>
      <c r="Z731" s="362" t="s">
        <v>90</v>
      </c>
      <c r="AA731" s="366" t="s">
        <v>90</v>
      </c>
      <c r="AB731" s="362" t="s">
        <v>90</v>
      </c>
      <c r="AC731" s="362"/>
      <c r="AD731" s="362"/>
      <c r="AE731" s="362"/>
      <c r="AF731" s="362"/>
      <c r="AG731" s="362"/>
      <c r="AH731" s="362"/>
      <c r="AI731" s="362" t="str">
        <f t="shared" si="11"/>
        <v>MOMHelpdesk</v>
      </c>
      <c r="AJ731" s="362" t="str">
        <f>VLOOKUP(AI731,Table1[[#All],[CONCAT]:[Tfiber]],2,FALSE)</f>
        <v>Helpdesk (Contact Center)</v>
      </c>
      <c r="AK731" s="362" t="s">
        <v>39</v>
      </c>
      <c r="AL731" s="362"/>
      <c r="AM731" s="362"/>
      <c r="AN731" s="362"/>
      <c r="AO731" s="368">
        <v>45924</v>
      </c>
      <c r="AP731" s="361" t="s">
        <v>1679</v>
      </c>
      <c r="AR731">
        <v>1</v>
      </c>
    </row>
    <row r="732" spans="2:44" ht="15" customHeight="1" x14ac:dyDescent="0.35">
      <c r="B732" s="362">
        <v>730</v>
      </c>
      <c r="C732" s="362" t="s">
        <v>2156</v>
      </c>
      <c r="D732" s="362" t="s">
        <v>2</v>
      </c>
      <c r="E732" s="368">
        <v>45636</v>
      </c>
      <c r="F732" s="368"/>
      <c r="G732" s="362" t="s">
        <v>63</v>
      </c>
      <c r="H732" s="362" t="s">
        <v>63</v>
      </c>
      <c r="I732" s="362" t="s">
        <v>63</v>
      </c>
      <c r="J732" s="362" t="s">
        <v>32</v>
      </c>
      <c r="K732" s="361" t="s">
        <v>2157</v>
      </c>
      <c r="L732" s="362"/>
      <c r="M732" s="362" t="s">
        <v>186</v>
      </c>
      <c r="N732" s="362" t="s">
        <v>8</v>
      </c>
      <c r="O732" s="362"/>
      <c r="P732" s="362" t="s">
        <v>90</v>
      </c>
      <c r="Q732" s="362" t="s">
        <v>90</v>
      </c>
      <c r="R732" s="362"/>
      <c r="S732" s="361"/>
      <c r="T732" s="362"/>
      <c r="U732" s="362"/>
      <c r="V732" s="362" t="s">
        <v>844</v>
      </c>
      <c r="W732" s="362"/>
      <c r="X732" s="362"/>
      <c r="Y732" s="362" t="s">
        <v>48</v>
      </c>
      <c r="Z732" s="362" t="s">
        <v>90</v>
      </c>
      <c r="AA732" s="366" t="s">
        <v>90</v>
      </c>
      <c r="AB732" s="362" t="s">
        <v>90</v>
      </c>
      <c r="AC732" s="362"/>
      <c r="AD732" s="362"/>
      <c r="AE732" s="362"/>
      <c r="AF732" s="362"/>
      <c r="AG732" s="362"/>
      <c r="AH732" s="362"/>
      <c r="AI732" s="362" t="str">
        <f t="shared" si="11"/>
        <v>MOMOSS</v>
      </c>
      <c r="AJ732" s="362" t="str">
        <f>VLOOKUP(AI732,Table1[[#All],[CONCAT]:[Tfiber]],2,FALSE)</f>
        <v>Applications/Tools</v>
      </c>
      <c r="AK732" s="362" t="s">
        <v>40</v>
      </c>
      <c r="AL732" s="362" t="str">
        <f>VLOOKUP(C732,[1]AllOSS!$B:$G,6,0)</f>
        <v>COMPLETED</v>
      </c>
      <c r="AM732" s="362">
        <f>VLOOKUP(C732,[1]AllOSS!$B:$K,10,0)</f>
        <v>0</v>
      </c>
      <c r="AN732" s="362"/>
      <c r="AO732" s="362"/>
      <c r="AP732" s="361"/>
      <c r="AR732">
        <v>1</v>
      </c>
    </row>
    <row r="733" spans="2:44" ht="15" hidden="1" customHeight="1" x14ac:dyDescent="0.35">
      <c r="B733" s="362">
        <v>731</v>
      </c>
      <c r="C733" s="362" t="s">
        <v>2158</v>
      </c>
      <c r="D733" s="362" t="s">
        <v>2</v>
      </c>
      <c r="E733" s="368">
        <v>45636</v>
      </c>
      <c r="F733" s="368"/>
      <c r="G733" s="368"/>
      <c r="H733" s="368"/>
      <c r="I733" s="362" t="s">
        <v>79</v>
      </c>
      <c r="J733" s="362" t="s">
        <v>90</v>
      </c>
      <c r="K733" s="361" t="s">
        <v>2159</v>
      </c>
      <c r="L733" s="362"/>
      <c r="M733" s="362" t="s">
        <v>186</v>
      </c>
      <c r="N733" s="362" t="s">
        <v>9</v>
      </c>
      <c r="O733" s="362"/>
      <c r="P733" s="362" t="s">
        <v>90</v>
      </c>
      <c r="Q733" s="362" t="s">
        <v>90</v>
      </c>
      <c r="R733" s="362" t="s">
        <v>46</v>
      </c>
      <c r="S733" s="361" t="s">
        <v>90</v>
      </c>
      <c r="T733" s="362" t="s">
        <v>113</v>
      </c>
      <c r="U733" s="362" t="s">
        <v>1540</v>
      </c>
      <c r="V733" s="362" t="s">
        <v>1540</v>
      </c>
      <c r="W733" s="362"/>
      <c r="X733" s="362" t="s">
        <v>9</v>
      </c>
      <c r="Y733" s="362" t="s">
        <v>46</v>
      </c>
      <c r="Z733" s="362" t="s">
        <v>90</v>
      </c>
      <c r="AA733" s="366" t="s">
        <v>90</v>
      </c>
      <c r="AB733" s="362" t="s">
        <v>90</v>
      </c>
      <c r="AC733" s="362"/>
      <c r="AD733" s="362"/>
      <c r="AE733" s="362"/>
      <c r="AF733" s="362"/>
      <c r="AG733" s="362"/>
      <c r="AH733" s="362"/>
      <c r="AI733" s="362" t="str">
        <f t="shared" si="11"/>
        <v>MOMOEM Related</v>
      </c>
      <c r="AJ733" s="362" t="str">
        <f>VLOOKUP(AI733,Table1[[#All],[CONCAT]:[Tfiber]],2,FALSE)</f>
        <v>OEM Related Issues</v>
      </c>
      <c r="AK733" s="362" t="s">
        <v>40</v>
      </c>
      <c r="AL733" s="362"/>
      <c r="AM733" s="362"/>
      <c r="AN733" s="362"/>
      <c r="AO733" s="362"/>
      <c r="AP733" s="361"/>
      <c r="AR733">
        <v>1</v>
      </c>
    </row>
    <row r="734" spans="2:44" ht="15" hidden="1" customHeight="1" x14ac:dyDescent="0.35">
      <c r="B734" s="362">
        <v>732</v>
      </c>
      <c r="C734" s="362" t="s">
        <v>2160</v>
      </c>
      <c r="D734" s="362" t="s">
        <v>2</v>
      </c>
      <c r="E734" s="368">
        <v>45636</v>
      </c>
      <c r="F734" s="368"/>
      <c r="G734" s="368"/>
      <c r="H734" s="368"/>
      <c r="I734" s="362" t="s">
        <v>73</v>
      </c>
      <c r="J734" s="362" t="s">
        <v>90</v>
      </c>
      <c r="K734" s="361" t="s">
        <v>2161</v>
      </c>
      <c r="L734" s="362"/>
      <c r="M734" s="362" t="s">
        <v>1689</v>
      </c>
      <c r="N734" s="362" t="s">
        <v>9</v>
      </c>
      <c r="O734" s="362"/>
      <c r="P734" s="362" t="s">
        <v>90</v>
      </c>
      <c r="Q734" s="362" t="s">
        <v>90</v>
      </c>
      <c r="R734" s="362" t="s">
        <v>46</v>
      </c>
      <c r="S734" s="361" t="s">
        <v>90</v>
      </c>
      <c r="T734" s="362" t="s">
        <v>113</v>
      </c>
      <c r="U734" s="362" t="s">
        <v>1540</v>
      </c>
      <c r="V734" s="362" t="s">
        <v>1540</v>
      </c>
      <c r="W734" s="362"/>
      <c r="X734" s="362" t="s">
        <v>9</v>
      </c>
      <c r="Y734" s="362" t="s">
        <v>46</v>
      </c>
      <c r="Z734" s="362" t="s">
        <v>90</v>
      </c>
      <c r="AA734" s="366" t="s">
        <v>90</v>
      </c>
      <c r="AB734" s="362" t="s">
        <v>90</v>
      </c>
      <c r="AC734" s="362"/>
      <c r="AD734" s="362"/>
      <c r="AE734" s="362"/>
      <c r="AF734" s="362"/>
      <c r="AG734" s="362"/>
      <c r="AH734" s="362"/>
      <c r="AI734" s="362" t="str">
        <f t="shared" si="11"/>
        <v>MOMNOC Operationalization</v>
      </c>
      <c r="AJ734" s="362" t="str">
        <f>VLOOKUP(AI734,Table1[[#All],[CONCAT]:[Tfiber]],2,FALSE)</f>
        <v>Network</v>
      </c>
      <c r="AK734" s="362" t="s">
        <v>40</v>
      </c>
      <c r="AL734" s="362"/>
      <c r="AM734" s="362"/>
      <c r="AN734" s="362"/>
      <c r="AO734" s="362"/>
      <c r="AP734" s="361"/>
      <c r="AR734">
        <v>1</v>
      </c>
    </row>
    <row r="735" spans="2:44" ht="15" customHeight="1" x14ac:dyDescent="0.35">
      <c r="B735" s="362">
        <v>733</v>
      </c>
      <c r="C735" s="362" t="s">
        <v>2162</v>
      </c>
      <c r="D735" s="362" t="s">
        <v>2</v>
      </c>
      <c r="E735" s="368">
        <v>45636</v>
      </c>
      <c r="F735" s="368"/>
      <c r="G735" s="368"/>
      <c r="H735" s="368"/>
      <c r="I735" s="362" t="s">
        <v>79</v>
      </c>
      <c r="J735" s="362" t="s">
        <v>90</v>
      </c>
      <c r="K735" s="361" t="s">
        <v>2163</v>
      </c>
      <c r="L735" s="362"/>
      <c r="M735" s="362" t="s">
        <v>186</v>
      </c>
      <c r="N735" s="362" t="s">
        <v>8</v>
      </c>
      <c r="O735" s="362"/>
      <c r="P735" s="362" t="s">
        <v>90</v>
      </c>
      <c r="Q735" s="362" t="s">
        <v>90</v>
      </c>
      <c r="R735" s="362" t="s">
        <v>46</v>
      </c>
      <c r="S735" s="361" t="s">
        <v>90</v>
      </c>
      <c r="T735" s="362" t="s">
        <v>113</v>
      </c>
      <c r="U735" s="362" t="s">
        <v>1540</v>
      </c>
      <c r="V735" s="362" t="s">
        <v>1540</v>
      </c>
      <c r="W735" s="362"/>
      <c r="X735" s="362" t="s">
        <v>9</v>
      </c>
      <c r="Y735" s="362" t="s">
        <v>46</v>
      </c>
      <c r="Z735" s="362" t="s">
        <v>90</v>
      </c>
      <c r="AA735" s="366" t="s">
        <v>90</v>
      </c>
      <c r="AB735" s="362" t="s">
        <v>90</v>
      </c>
      <c r="AC735" s="362"/>
      <c r="AD735" s="362"/>
      <c r="AE735" s="362"/>
      <c r="AF735" s="362"/>
      <c r="AG735" s="362"/>
      <c r="AH735" s="362"/>
      <c r="AI735" s="362" t="str">
        <f t="shared" si="11"/>
        <v>MOMOEM Related</v>
      </c>
      <c r="AJ735" s="362" t="str">
        <f>VLOOKUP(AI735,Table1[[#All],[CONCAT]:[Tfiber]],2,FALSE)</f>
        <v>OEM Related Issues</v>
      </c>
      <c r="AK735" s="362" t="s">
        <v>40</v>
      </c>
      <c r="AL735" s="362"/>
      <c r="AM735" s="362"/>
      <c r="AN735" s="362"/>
      <c r="AO735" s="362"/>
      <c r="AP735" s="361"/>
      <c r="AR735">
        <v>1</v>
      </c>
    </row>
    <row r="736" spans="2:44" ht="15" customHeight="1" x14ac:dyDescent="0.35">
      <c r="B736" s="362">
        <v>734</v>
      </c>
      <c r="C736" s="362" t="s">
        <v>2164</v>
      </c>
      <c r="D736" s="362" t="s">
        <v>2</v>
      </c>
      <c r="E736" s="368">
        <v>45636</v>
      </c>
      <c r="F736" s="368"/>
      <c r="G736" s="368"/>
      <c r="H736" s="368"/>
      <c r="I736" s="362" t="s">
        <v>79</v>
      </c>
      <c r="J736" s="362" t="s">
        <v>90</v>
      </c>
      <c r="K736" s="361" t="s">
        <v>2165</v>
      </c>
      <c r="L736" s="362"/>
      <c r="M736" s="362" t="s">
        <v>186</v>
      </c>
      <c r="N736" s="362" t="s">
        <v>8</v>
      </c>
      <c r="O736" s="362"/>
      <c r="P736" s="362" t="s">
        <v>90</v>
      </c>
      <c r="Q736" s="362" t="s">
        <v>90</v>
      </c>
      <c r="R736" s="362" t="s">
        <v>8</v>
      </c>
      <c r="S736" s="361" t="s">
        <v>1539</v>
      </c>
      <c r="T736" s="362"/>
      <c r="U736" s="362"/>
      <c r="V736" s="362" t="s">
        <v>1540</v>
      </c>
      <c r="W736" s="362"/>
      <c r="X736" s="362"/>
      <c r="Y736" s="375" t="s">
        <v>45</v>
      </c>
      <c r="Z736" s="362" t="s">
        <v>90</v>
      </c>
      <c r="AA736" s="366" t="s">
        <v>90</v>
      </c>
      <c r="AB736" s="362" t="s">
        <v>90</v>
      </c>
      <c r="AC736" s="362"/>
      <c r="AD736" s="362"/>
      <c r="AE736" s="362"/>
      <c r="AF736" s="362"/>
      <c r="AG736" s="362"/>
      <c r="AH736" s="362"/>
      <c r="AI736" s="362" t="str">
        <f t="shared" si="11"/>
        <v>MOMOEM Related</v>
      </c>
      <c r="AJ736" s="362" t="str">
        <f>VLOOKUP(AI736,Table1[[#All],[CONCAT]:[Tfiber]],2,FALSE)</f>
        <v>OEM Related Issues</v>
      </c>
      <c r="AK736" s="362" t="s">
        <v>39</v>
      </c>
      <c r="AL736" s="362"/>
      <c r="AM736" s="362"/>
      <c r="AN736" s="362"/>
      <c r="AO736" s="368">
        <v>45923</v>
      </c>
      <c r="AP736" s="361" t="s">
        <v>680</v>
      </c>
      <c r="AR736">
        <v>1</v>
      </c>
    </row>
    <row r="737" spans="2:44" ht="15" customHeight="1" x14ac:dyDescent="0.35">
      <c r="B737" s="362">
        <v>735</v>
      </c>
      <c r="C737" s="362" t="s">
        <v>2166</v>
      </c>
      <c r="D737" s="362" t="s">
        <v>2</v>
      </c>
      <c r="E737" s="368">
        <v>45636</v>
      </c>
      <c r="F737" s="368"/>
      <c r="G737" s="368"/>
      <c r="H737" s="368"/>
      <c r="I737" s="362" t="s">
        <v>73</v>
      </c>
      <c r="J737" s="362" t="s">
        <v>90</v>
      </c>
      <c r="K737" s="361" t="s">
        <v>2167</v>
      </c>
      <c r="L737" s="362"/>
      <c r="M737" s="362" t="s">
        <v>186</v>
      </c>
      <c r="N737" s="362" t="s">
        <v>8</v>
      </c>
      <c r="O737" s="362"/>
      <c r="P737" s="362" t="s">
        <v>90</v>
      </c>
      <c r="Q737" s="362" t="s">
        <v>90</v>
      </c>
      <c r="R737" s="362" t="s">
        <v>8</v>
      </c>
      <c r="S737" s="361" t="s">
        <v>1539</v>
      </c>
      <c r="T737" s="362"/>
      <c r="U737" s="362"/>
      <c r="V737" s="362" t="s">
        <v>1540</v>
      </c>
      <c r="W737" s="362"/>
      <c r="X737" s="362"/>
      <c r="Y737" s="375" t="s">
        <v>45</v>
      </c>
      <c r="Z737" s="362" t="s">
        <v>90</v>
      </c>
      <c r="AA737" s="366" t="s">
        <v>90</v>
      </c>
      <c r="AB737" s="362" t="s">
        <v>90</v>
      </c>
      <c r="AC737" s="362"/>
      <c r="AD737" s="362"/>
      <c r="AE737" s="362"/>
      <c r="AF737" s="362"/>
      <c r="AG737" s="362"/>
      <c r="AH737" s="362"/>
      <c r="AI737" s="362" t="str">
        <f t="shared" si="11"/>
        <v>MOMNOC Operationalization</v>
      </c>
      <c r="AJ737" s="362" t="str">
        <f>VLOOKUP(AI737,Table1[[#All],[CONCAT]:[Tfiber]],2,FALSE)</f>
        <v>Network</v>
      </c>
      <c r="AK737" s="362" t="s">
        <v>39</v>
      </c>
      <c r="AL737" s="362"/>
      <c r="AM737" s="362"/>
      <c r="AN737" s="362"/>
      <c r="AO737" s="368">
        <v>45923</v>
      </c>
      <c r="AP737" s="361" t="s">
        <v>680</v>
      </c>
      <c r="AR737">
        <v>1</v>
      </c>
    </row>
    <row r="738" spans="2:44" ht="15" hidden="1" customHeight="1" x14ac:dyDescent="0.35">
      <c r="B738" s="362">
        <v>736</v>
      </c>
      <c r="C738" s="362" t="s">
        <v>2168</v>
      </c>
      <c r="D738" s="362" t="s">
        <v>2</v>
      </c>
      <c r="E738" s="368">
        <v>45636</v>
      </c>
      <c r="F738" s="368"/>
      <c r="G738" s="362" t="s">
        <v>63</v>
      </c>
      <c r="H738" s="362" t="s">
        <v>63</v>
      </c>
      <c r="I738" s="362" t="s">
        <v>63</v>
      </c>
      <c r="J738" s="362" t="s">
        <v>32</v>
      </c>
      <c r="K738" s="361" t="s">
        <v>2169</v>
      </c>
      <c r="L738" s="362"/>
      <c r="M738" s="362" t="s">
        <v>186</v>
      </c>
      <c r="N738" s="362" t="s">
        <v>9</v>
      </c>
      <c r="O738" s="362"/>
      <c r="P738" s="362" t="s">
        <v>90</v>
      </c>
      <c r="Q738" s="362" t="s">
        <v>90</v>
      </c>
      <c r="R738" s="362"/>
      <c r="S738" s="361"/>
      <c r="T738" s="362"/>
      <c r="U738" s="362"/>
      <c r="V738" s="362" t="s">
        <v>844</v>
      </c>
      <c r="W738" s="362"/>
      <c r="X738" s="362"/>
      <c r="Y738" s="362" t="s">
        <v>48</v>
      </c>
      <c r="Z738" s="362" t="s">
        <v>90</v>
      </c>
      <c r="AA738" s="366" t="s">
        <v>90</v>
      </c>
      <c r="AB738" s="362" t="s">
        <v>90</v>
      </c>
      <c r="AC738" s="362"/>
      <c r="AD738" s="362"/>
      <c r="AE738" s="362"/>
      <c r="AF738" s="362"/>
      <c r="AG738" s="362"/>
      <c r="AH738" s="362"/>
      <c r="AI738" s="362" t="str">
        <f t="shared" si="11"/>
        <v>MOMOSS</v>
      </c>
      <c r="AJ738" s="362" t="str">
        <f>VLOOKUP(AI738,Table1[[#All],[CONCAT]:[Tfiber]],2,FALSE)</f>
        <v>Applications/Tools</v>
      </c>
      <c r="AK738" s="362" t="s">
        <v>40</v>
      </c>
      <c r="AL738" s="362" t="str">
        <f>VLOOKUP(C738,[1]AllOSS!$B:$G,6,0)</f>
        <v>COMPLETED</v>
      </c>
      <c r="AM738" s="362">
        <f>VLOOKUP(C738,[1]AllOSS!$B:$K,10,0)</f>
        <v>0</v>
      </c>
      <c r="AN738" s="362"/>
      <c r="AO738" s="362"/>
      <c r="AP738" s="361"/>
      <c r="AR738">
        <v>1</v>
      </c>
    </row>
    <row r="739" spans="2:44" ht="15" hidden="1" customHeight="1" x14ac:dyDescent="0.35">
      <c r="B739" s="362">
        <v>737</v>
      </c>
      <c r="C739" s="362" t="s">
        <v>2170</v>
      </c>
      <c r="D739" s="362" t="s">
        <v>2</v>
      </c>
      <c r="E739" s="368">
        <v>45636</v>
      </c>
      <c r="F739" s="368"/>
      <c r="G739" s="368"/>
      <c r="H739" s="368"/>
      <c r="I739" s="362" t="s">
        <v>79</v>
      </c>
      <c r="J739" s="362" t="s">
        <v>90</v>
      </c>
      <c r="K739" s="361" t="s">
        <v>2171</v>
      </c>
      <c r="L739" s="362"/>
      <c r="M739" s="362" t="s">
        <v>186</v>
      </c>
      <c r="N739" s="362" t="s">
        <v>9</v>
      </c>
      <c r="O739" s="362"/>
      <c r="P739" s="362" t="s">
        <v>90</v>
      </c>
      <c r="Q739" s="362" t="s">
        <v>90</v>
      </c>
      <c r="R739" s="362" t="s">
        <v>8</v>
      </c>
      <c r="S739" s="361" t="s">
        <v>1539</v>
      </c>
      <c r="T739" s="362"/>
      <c r="U739" s="362"/>
      <c r="V739" s="362" t="s">
        <v>1540</v>
      </c>
      <c r="W739" s="362"/>
      <c r="X739" s="362"/>
      <c r="Y739" s="375" t="s">
        <v>45</v>
      </c>
      <c r="Z739" s="362" t="s">
        <v>90</v>
      </c>
      <c r="AA739" s="366" t="s">
        <v>90</v>
      </c>
      <c r="AB739" s="362" t="s">
        <v>90</v>
      </c>
      <c r="AC739" s="362"/>
      <c r="AD739" s="362"/>
      <c r="AE739" s="362"/>
      <c r="AF739" s="362"/>
      <c r="AG739" s="362"/>
      <c r="AH739" s="362"/>
      <c r="AI739" s="362" t="str">
        <f t="shared" si="11"/>
        <v>MOMOEM Related</v>
      </c>
      <c r="AJ739" s="362" t="str">
        <f>VLOOKUP(AI739,Table1[[#All],[CONCAT]:[Tfiber]],2,FALSE)</f>
        <v>OEM Related Issues</v>
      </c>
      <c r="AK739" s="362" t="s">
        <v>39</v>
      </c>
      <c r="AL739" s="362"/>
      <c r="AM739" s="362"/>
      <c r="AN739" s="362"/>
      <c r="AO739" s="368">
        <v>45923</v>
      </c>
      <c r="AP739" s="361" t="s">
        <v>680</v>
      </c>
      <c r="AR739">
        <v>1</v>
      </c>
    </row>
    <row r="740" spans="2:44" ht="15" hidden="1" customHeight="1" x14ac:dyDescent="0.35">
      <c r="B740" s="362">
        <v>738</v>
      </c>
      <c r="C740" s="362" t="s">
        <v>2172</v>
      </c>
      <c r="D740" s="362" t="s">
        <v>2</v>
      </c>
      <c r="E740" s="368">
        <v>45636</v>
      </c>
      <c r="F740" s="368"/>
      <c r="G740" s="368"/>
      <c r="H740" s="368"/>
      <c r="I740" s="362" t="s">
        <v>79</v>
      </c>
      <c r="J740" s="362" t="s">
        <v>2034</v>
      </c>
      <c r="K740" s="361" t="s">
        <v>2173</v>
      </c>
      <c r="L740" s="362"/>
      <c r="M740" s="362" t="s">
        <v>186</v>
      </c>
      <c r="N740" s="362" t="s">
        <v>9</v>
      </c>
      <c r="O740" s="362"/>
      <c r="P740" s="362" t="s">
        <v>90</v>
      </c>
      <c r="Q740" s="362" t="s">
        <v>90</v>
      </c>
      <c r="R740" s="362" t="s">
        <v>46</v>
      </c>
      <c r="S740" s="361" t="s">
        <v>90</v>
      </c>
      <c r="T740" s="362" t="s">
        <v>113</v>
      </c>
      <c r="U740" s="362" t="s">
        <v>1540</v>
      </c>
      <c r="V740" s="362" t="s">
        <v>1540</v>
      </c>
      <c r="W740" s="362"/>
      <c r="X740" s="362" t="s">
        <v>9</v>
      </c>
      <c r="Y740" s="362" t="s">
        <v>46</v>
      </c>
      <c r="Z740" s="362" t="s">
        <v>90</v>
      </c>
      <c r="AA740" s="366" t="s">
        <v>90</v>
      </c>
      <c r="AB740" s="362" t="s">
        <v>90</v>
      </c>
      <c r="AC740" s="362"/>
      <c r="AD740" s="362"/>
      <c r="AE740" s="362"/>
      <c r="AF740" s="362"/>
      <c r="AG740" s="362"/>
      <c r="AH740" s="362"/>
      <c r="AI740" s="362" t="str">
        <f t="shared" si="11"/>
        <v>MOMOEM Related</v>
      </c>
      <c r="AJ740" s="362" t="str">
        <f>VLOOKUP(AI740,Table1[[#All],[CONCAT]:[Tfiber]],2,FALSE)</f>
        <v>OEM Related Issues</v>
      </c>
      <c r="AK740" s="362" t="s">
        <v>40</v>
      </c>
      <c r="AL740" s="362"/>
      <c r="AM740" s="362"/>
      <c r="AN740" s="362"/>
      <c r="AO740" s="362"/>
      <c r="AP740" s="361"/>
      <c r="AR740">
        <v>1</v>
      </c>
    </row>
    <row r="741" spans="2:44" ht="15" hidden="1" customHeight="1" x14ac:dyDescent="0.35">
      <c r="B741" s="362">
        <v>739</v>
      </c>
      <c r="C741" s="362" t="s">
        <v>2174</v>
      </c>
      <c r="D741" s="362" t="s">
        <v>2</v>
      </c>
      <c r="E741" s="368">
        <v>45636</v>
      </c>
      <c r="F741" s="368"/>
      <c r="G741" s="368"/>
      <c r="H741" s="368"/>
      <c r="I741" s="362" t="s">
        <v>73</v>
      </c>
      <c r="J741" s="362" t="s">
        <v>90</v>
      </c>
      <c r="K741" s="361" t="s">
        <v>2175</v>
      </c>
      <c r="L741" s="362"/>
      <c r="M741" s="362" t="s">
        <v>186</v>
      </c>
      <c r="N741" s="362" t="s">
        <v>9</v>
      </c>
      <c r="O741" s="362"/>
      <c r="P741" s="362" t="s">
        <v>90</v>
      </c>
      <c r="Q741" s="362" t="s">
        <v>90</v>
      </c>
      <c r="R741" s="362" t="s">
        <v>46</v>
      </c>
      <c r="S741" s="361" t="s">
        <v>90</v>
      </c>
      <c r="T741" s="362" t="s">
        <v>113</v>
      </c>
      <c r="U741" s="362" t="s">
        <v>1540</v>
      </c>
      <c r="V741" s="362" t="s">
        <v>1540</v>
      </c>
      <c r="W741" s="362"/>
      <c r="X741" s="362" t="s">
        <v>9</v>
      </c>
      <c r="Y741" s="362" t="s">
        <v>46</v>
      </c>
      <c r="Z741" s="362" t="s">
        <v>90</v>
      </c>
      <c r="AA741" s="366" t="s">
        <v>90</v>
      </c>
      <c r="AB741" s="362" t="s">
        <v>90</v>
      </c>
      <c r="AC741" s="362"/>
      <c r="AD741" s="362"/>
      <c r="AE741" s="362"/>
      <c r="AF741" s="362"/>
      <c r="AG741" s="362"/>
      <c r="AH741" s="362"/>
      <c r="AI741" s="362" t="str">
        <f t="shared" si="11"/>
        <v>MOMNOC Operationalization</v>
      </c>
      <c r="AJ741" s="362" t="str">
        <f>VLOOKUP(AI741,Table1[[#All],[CONCAT]:[Tfiber]],2,FALSE)</f>
        <v>Network</v>
      </c>
      <c r="AK741" s="362" t="s">
        <v>40</v>
      </c>
      <c r="AL741" s="362"/>
      <c r="AM741" s="362"/>
      <c r="AN741" s="362"/>
      <c r="AO741" s="362"/>
      <c r="AP741" s="361"/>
      <c r="AR741">
        <v>1</v>
      </c>
    </row>
    <row r="742" spans="2:44" ht="15" hidden="1" customHeight="1" x14ac:dyDescent="0.35">
      <c r="B742" s="362">
        <v>740</v>
      </c>
      <c r="C742" s="362" t="s">
        <v>2176</v>
      </c>
      <c r="D742" s="362" t="s">
        <v>2</v>
      </c>
      <c r="E742" s="368">
        <v>45139</v>
      </c>
      <c r="F742" s="368"/>
      <c r="G742" s="368"/>
      <c r="H742" s="368"/>
      <c r="I742" s="362" t="s">
        <v>77</v>
      </c>
      <c r="J742" s="425" t="s">
        <v>1546</v>
      </c>
      <c r="K742" s="361" t="s">
        <v>2177</v>
      </c>
      <c r="L742" s="362"/>
      <c r="M742" s="362" t="s">
        <v>186</v>
      </c>
      <c r="N742" s="362" t="s">
        <v>9</v>
      </c>
      <c r="O742" s="362"/>
      <c r="P742" s="362" t="s">
        <v>90</v>
      </c>
      <c r="Q742" s="362" t="s">
        <v>90</v>
      </c>
      <c r="R742" s="362" t="s">
        <v>46</v>
      </c>
      <c r="S742" s="361" t="s">
        <v>90</v>
      </c>
      <c r="T742" s="362"/>
      <c r="U742" s="362"/>
      <c r="V742" s="362" t="s">
        <v>133</v>
      </c>
      <c r="W742" s="362"/>
      <c r="X742" s="362" t="s">
        <v>9</v>
      </c>
      <c r="Y742" s="362" t="s">
        <v>46</v>
      </c>
      <c r="Z742" s="362" t="s">
        <v>90</v>
      </c>
      <c r="AA742" s="366" t="s">
        <v>90</v>
      </c>
      <c r="AB742" s="362" t="s">
        <v>90</v>
      </c>
      <c r="AC742" s="362"/>
      <c r="AD742" s="362"/>
      <c r="AE742" s="362"/>
      <c r="AF742" s="362"/>
      <c r="AG742" s="362"/>
      <c r="AH742" s="362"/>
      <c r="AI742" s="362" t="str">
        <f t="shared" si="11"/>
        <v>MOMHelpdesk</v>
      </c>
      <c r="AJ742" s="362" t="str">
        <f>VLOOKUP(AI742,Table1[[#All],[CONCAT]:[Tfiber]],2,FALSE)</f>
        <v>Helpdesk (Contact Center)</v>
      </c>
      <c r="AK742" s="362" t="s">
        <v>40</v>
      </c>
      <c r="AL742" s="362"/>
      <c r="AM742" s="362"/>
      <c r="AN742" s="362"/>
      <c r="AO742" s="362"/>
      <c r="AP742" s="361"/>
      <c r="AR742">
        <v>1</v>
      </c>
    </row>
    <row r="743" spans="2:44" ht="15" customHeight="1" x14ac:dyDescent="0.35">
      <c r="B743" s="362">
        <v>741</v>
      </c>
      <c r="C743" s="362" t="s">
        <v>2178</v>
      </c>
      <c r="D743" s="362" t="s">
        <v>2</v>
      </c>
      <c r="E743" s="368">
        <v>45636</v>
      </c>
      <c r="F743" s="368" t="s">
        <v>1278</v>
      </c>
      <c r="G743" s="368"/>
      <c r="H743" s="368"/>
      <c r="I743" s="362" t="s">
        <v>73</v>
      </c>
      <c r="J743" s="362" t="s">
        <v>90</v>
      </c>
      <c r="K743" s="361" t="s">
        <v>2179</v>
      </c>
      <c r="L743" s="362"/>
      <c r="M743" s="362" t="s">
        <v>186</v>
      </c>
      <c r="N743" s="362" t="s">
        <v>8</v>
      </c>
      <c r="O743" s="362"/>
      <c r="P743" s="362" t="s">
        <v>90</v>
      </c>
      <c r="Q743" s="362" t="s">
        <v>90</v>
      </c>
      <c r="R743" s="362"/>
      <c r="S743" s="361" t="s">
        <v>2180</v>
      </c>
      <c r="T743" s="362"/>
      <c r="U743" s="362"/>
      <c r="V743" s="362" t="s">
        <v>1271</v>
      </c>
      <c r="W743" s="362"/>
      <c r="X743" s="362"/>
      <c r="Y743" s="362" t="s">
        <v>45</v>
      </c>
      <c r="Z743" s="362" t="s">
        <v>90</v>
      </c>
      <c r="AA743" s="366" t="s">
        <v>90</v>
      </c>
      <c r="AB743" s="362" t="s">
        <v>90</v>
      </c>
      <c r="AC743" s="362"/>
      <c r="AD743" s="362"/>
      <c r="AE743" s="362"/>
      <c r="AF743" s="362"/>
      <c r="AG743" s="362"/>
      <c r="AH743" s="362"/>
      <c r="AI743" s="362" t="str">
        <f t="shared" si="11"/>
        <v>MOMNOC Operationalization</v>
      </c>
      <c r="AJ743" s="362" t="str">
        <f>VLOOKUP(AI743,Table1[[#All],[CONCAT]:[Tfiber]],2,FALSE)</f>
        <v>Network</v>
      </c>
      <c r="AK743" s="362" t="s">
        <v>39</v>
      </c>
      <c r="AL743" s="362"/>
      <c r="AM743" s="362"/>
      <c r="AN743" s="362" t="s">
        <v>2071</v>
      </c>
      <c r="AO743" s="368">
        <v>45919</v>
      </c>
      <c r="AP743" s="361" t="s">
        <v>680</v>
      </c>
      <c r="AR743">
        <v>1</v>
      </c>
    </row>
    <row r="744" spans="2:44" ht="15" hidden="1" customHeight="1" x14ac:dyDescent="0.35">
      <c r="B744" s="362">
        <v>742</v>
      </c>
      <c r="C744" s="362" t="s">
        <v>2181</v>
      </c>
      <c r="D744" s="362" t="s">
        <v>2</v>
      </c>
      <c r="E744" s="368">
        <v>45636</v>
      </c>
      <c r="F744" s="368"/>
      <c r="G744" s="368"/>
      <c r="H744" s="368"/>
      <c r="I744" s="362" t="s">
        <v>73</v>
      </c>
      <c r="J744" s="362" t="s">
        <v>90</v>
      </c>
      <c r="K744" s="361" t="s">
        <v>2182</v>
      </c>
      <c r="L744" s="362"/>
      <c r="M744" s="362" t="s">
        <v>186</v>
      </c>
      <c r="N744" s="362" t="s">
        <v>9</v>
      </c>
      <c r="O744" s="362"/>
      <c r="P744" s="362" t="s">
        <v>90</v>
      </c>
      <c r="Q744" s="362" t="s">
        <v>90</v>
      </c>
      <c r="R744" s="362" t="s">
        <v>1750</v>
      </c>
      <c r="S744" s="361" t="s">
        <v>1751</v>
      </c>
      <c r="T744" s="362" t="s">
        <v>113</v>
      </c>
      <c r="U744" s="362" t="s">
        <v>1540</v>
      </c>
      <c r="V744" s="362" t="s">
        <v>1540</v>
      </c>
      <c r="W744" s="362"/>
      <c r="X744" s="362" t="s">
        <v>9</v>
      </c>
      <c r="Y744" s="362" t="s">
        <v>9</v>
      </c>
      <c r="Z744" s="362" t="s">
        <v>90</v>
      </c>
      <c r="AA744" s="366" t="s">
        <v>90</v>
      </c>
      <c r="AB744" s="362" t="s">
        <v>90</v>
      </c>
      <c r="AC744" s="362"/>
      <c r="AD744" s="362"/>
      <c r="AE744" s="362"/>
      <c r="AF744" s="362"/>
      <c r="AG744" s="362"/>
      <c r="AH744" s="362"/>
      <c r="AI744" s="362" t="str">
        <f t="shared" si="11"/>
        <v>MOMNOC Operationalization</v>
      </c>
      <c r="AJ744" s="362" t="str">
        <f>VLOOKUP(AI744,Table1[[#All],[CONCAT]:[Tfiber]],2,FALSE)</f>
        <v>Network</v>
      </c>
      <c r="AK744" s="362" t="s">
        <v>40</v>
      </c>
      <c r="AL744" s="362"/>
      <c r="AM744" s="362"/>
      <c r="AN744" s="362"/>
      <c r="AO744" s="362"/>
      <c r="AP744" s="361"/>
      <c r="AR744">
        <v>1</v>
      </c>
    </row>
    <row r="745" spans="2:44" ht="15" customHeight="1" x14ac:dyDescent="0.35">
      <c r="B745" s="362">
        <v>743</v>
      </c>
      <c r="C745" s="362" t="s">
        <v>2183</v>
      </c>
      <c r="D745" s="362" t="s">
        <v>2</v>
      </c>
      <c r="E745" s="368">
        <v>45636</v>
      </c>
      <c r="F745" s="368" t="s">
        <v>1278</v>
      </c>
      <c r="G745" s="368"/>
      <c r="H745" s="368"/>
      <c r="I745" s="362" t="s">
        <v>73</v>
      </c>
      <c r="J745" s="362" t="s">
        <v>90</v>
      </c>
      <c r="K745" s="361" t="s">
        <v>2184</v>
      </c>
      <c r="L745" s="362"/>
      <c r="M745" s="362" t="s">
        <v>186</v>
      </c>
      <c r="N745" s="362" t="s">
        <v>8</v>
      </c>
      <c r="O745" s="362"/>
      <c r="P745" s="362" t="s">
        <v>90</v>
      </c>
      <c r="Q745" s="362" t="s">
        <v>90</v>
      </c>
      <c r="R745" s="362"/>
      <c r="S745" s="361" t="s">
        <v>2180</v>
      </c>
      <c r="T745" s="362"/>
      <c r="U745" s="362"/>
      <c r="V745" s="362" t="s">
        <v>1271</v>
      </c>
      <c r="W745" s="362"/>
      <c r="X745" s="362"/>
      <c r="Y745" s="362" t="s">
        <v>45</v>
      </c>
      <c r="Z745" s="362" t="s">
        <v>90</v>
      </c>
      <c r="AA745" s="366" t="s">
        <v>90</v>
      </c>
      <c r="AB745" s="362" t="s">
        <v>90</v>
      </c>
      <c r="AC745" s="362"/>
      <c r="AD745" s="362"/>
      <c r="AE745" s="362"/>
      <c r="AF745" s="362"/>
      <c r="AG745" s="362"/>
      <c r="AH745" s="362"/>
      <c r="AI745" s="362" t="str">
        <f t="shared" si="11"/>
        <v>MOMNOC Operationalization</v>
      </c>
      <c r="AJ745" s="362" t="str">
        <f>VLOOKUP(AI745,Table1[[#All],[CONCAT]:[Tfiber]],2,FALSE)</f>
        <v>Network</v>
      </c>
      <c r="AK745" s="362" t="s">
        <v>39</v>
      </c>
      <c r="AL745" s="362"/>
      <c r="AM745" s="362"/>
      <c r="AN745" s="362" t="s">
        <v>2053</v>
      </c>
      <c r="AO745" s="368">
        <v>45919</v>
      </c>
      <c r="AP745" s="361" t="s">
        <v>680</v>
      </c>
      <c r="AR745">
        <v>1</v>
      </c>
    </row>
    <row r="746" spans="2:44" ht="15" customHeight="1" x14ac:dyDescent="0.35">
      <c r="B746" s="362">
        <v>744</v>
      </c>
      <c r="C746" s="362" t="s">
        <v>2185</v>
      </c>
      <c r="D746" s="362" t="s">
        <v>2</v>
      </c>
      <c r="E746" s="368">
        <v>45636</v>
      </c>
      <c r="F746" s="368" t="s">
        <v>1278</v>
      </c>
      <c r="G746" s="368"/>
      <c r="H746" s="368"/>
      <c r="I746" s="362" t="s">
        <v>73</v>
      </c>
      <c r="J746" s="362" t="s">
        <v>90</v>
      </c>
      <c r="K746" s="361" t="s">
        <v>2186</v>
      </c>
      <c r="L746" s="362"/>
      <c r="M746" s="362" t="s">
        <v>186</v>
      </c>
      <c r="N746" s="362" t="s">
        <v>8</v>
      </c>
      <c r="O746" s="362"/>
      <c r="P746" s="362" t="s">
        <v>90</v>
      </c>
      <c r="Q746" s="362" t="s">
        <v>90</v>
      </c>
      <c r="R746" s="362"/>
      <c r="S746" s="361" t="s">
        <v>2187</v>
      </c>
      <c r="T746" s="362"/>
      <c r="U746" s="362"/>
      <c r="V746" s="362" t="s">
        <v>1271</v>
      </c>
      <c r="W746" s="362"/>
      <c r="X746" s="362"/>
      <c r="Y746" s="362" t="s">
        <v>45</v>
      </c>
      <c r="Z746" s="362" t="s">
        <v>90</v>
      </c>
      <c r="AA746" s="366" t="s">
        <v>90</v>
      </c>
      <c r="AB746" s="362" t="s">
        <v>90</v>
      </c>
      <c r="AC746" s="362"/>
      <c r="AD746" s="362"/>
      <c r="AE746" s="362"/>
      <c r="AF746" s="362"/>
      <c r="AG746" s="362"/>
      <c r="AH746" s="362"/>
      <c r="AI746" s="362" t="str">
        <f t="shared" si="11"/>
        <v>MOMNOC Operationalization</v>
      </c>
      <c r="AJ746" s="362" t="str">
        <f>VLOOKUP(AI746,Table1[[#All],[CONCAT]:[Tfiber]],2,FALSE)</f>
        <v>Network</v>
      </c>
      <c r="AK746" s="362" t="s">
        <v>39</v>
      </c>
      <c r="AL746" s="362"/>
      <c r="AM746" s="362"/>
      <c r="AN746" s="362" t="s">
        <v>1299</v>
      </c>
      <c r="AO746" s="368">
        <v>45919</v>
      </c>
      <c r="AP746" s="361" t="s">
        <v>680</v>
      </c>
      <c r="AR746">
        <v>1</v>
      </c>
    </row>
    <row r="747" spans="2:44" ht="15" hidden="1" customHeight="1" x14ac:dyDescent="0.35">
      <c r="B747" s="362">
        <v>745</v>
      </c>
      <c r="C747" s="362" t="s">
        <v>2188</v>
      </c>
      <c r="D747" s="362" t="s">
        <v>2</v>
      </c>
      <c r="E747" s="368">
        <v>45636</v>
      </c>
      <c r="F747" s="368"/>
      <c r="G747" s="368"/>
      <c r="H747" s="368"/>
      <c r="I747" s="362" t="s">
        <v>79</v>
      </c>
      <c r="J747" s="362" t="s">
        <v>2189</v>
      </c>
      <c r="K747" s="361" t="s">
        <v>2190</v>
      </c>
      <c r="L747" s="362"/>
      <c r="M747" s="362" t="s">
        <v>186</v>
      </c>
      <c r="N747" s="362" t="s">
        <v>9</v>
      </c>
      <c r="O747" s="362"/>
      <c r="P747" s="362" t="s">
        <v>90</v>
      </c>
      <c r="Q747" s="362" t="s">
        <v>90</v>
      </c>
      <c r="R747" s="362" t="s">
        <v>46</v>
      </c>
      <c r="S747" s="361" t="s">
        <v>90</v>
      </c>
      <c r="T747" s="362" t="s">
        <v>113</v>
      </c>
      <c r="U747" s="362" t="s">
        <v>1540</v>
      </c>
      <c r="V747" s="362" t="s">
        <v>1540</v>
      </c>
      <c r="W747" s="362"/>
      <c r="X747" s="362" t="s">
        <v>9</v>
      </c>
      <c r="Y747" s="362" t="s">
        <v>46</v>
      </c>
      <c r="Z747" s="362" t="s">
        <v>90</v>
      </c>
      <c r="AA747" s="366" t="s">
        <v>90</v>
      </c>
      <c r="AB747" s="362" t="s">
        <v>90</v>
      </c>
      <c r="AC747" s="362"/>
      <c r="AD747" s="362"/>
      <c r="AE747" s="362"/>
      <c r="AF747" s="362"/>
      <c r="AG747" s="362"/>
      <c r="AH747" s="362"/>
      <c r="AI747" s="362" t="str">
        <f t="shared" si="11"/>
        <v>MOMOEM Related</v>
      </c>
      <c r="AJ747" s="362" t="str">
        <f>VLOOKUP(AI747,Table1[[#All],[CONCAT]:[Tfiber]],2,FALSE)</f>
        <v>OEM Related Issues</v>
      </c>
      <c r="AK747" s="362" t="s">
        <v>40</v>
      </c>
      <c r="AL747" s="362"/>
      <c r="AM747" s="362"/>
      <c r="AN747" s="362"/>
      <c r="AO747" s="362"/>
      <c r="AP747" s="361"/>
      <c r="AR747">
        <v>1</v>
      </c>
    </row>
    <row r="748" spans="2:44" ht="15" customHeight="1" x14ac:dyDescent="0.35">
      <c r="B748" s="362">
        <v>746</v>
      </c>
      <c r="C748" s="362" t="s">
        <v>2191</v>
      </c>
      <c r="D748" s="362" t="s">
        <v>2</v>
      </c>
      <c r="E748" s="368">
        <v>45636</v>
      </c>
      <c r="F748" s="368" t="s">
        <v>1278</v>
      </c>
      <c r="G748" s="368"/>
      <c r="H748" s="368"/>
      <c r="I748" s="362" t="s">
        <v>73</v>
      </c>
      <c r="J748" s="362" t="s">
        <v>90</v>
      </c>
      <c r="K748" s="361" t="s">
        <v>2192</v>
      </c>
      <c r="L748" s="362"/>
      <c r="M748" s="362" t="s">
        <v>1689</v>
      </c>
      <c r="N748" s="362" t="s">
        <v>8</v>
      </c>
      <c r="O748" s="362"/>
      <c r="P748" s="362" t="s">
        <v>90</v>
      </c>
      <c r="Q748" s="362" t="s">
        <v>90</v>
      </c>
      <c r="R748" s="362"/>
      <c r="S748" s="361" t="s">
        <v>2193</v>
      </c>
      <c r="T748" s="362"/>
      <c r="U748" s="362"/>
      <c r="V748" s="362" t="s">
        <v>1271</v>
      </c>
      <c r="W748" s="362"/>
      <c r="X748" s="362"/>
      <c r="Y748" s="362" t="s">
        <v>45</v>
      </c>
      <c r="Z748" s="362" t="s">
        <v>90</v>
      </c>
      <c r="AA748" s="366" t="s">
        <v>90</v>
      </c>
      <c r="AB748" s="362" t="s">
        <v>90</v>
      </c>
      <c r="AC748" s="362"/>
      <c r="AD748" s="362"/>
      <c r="AE748" s="362"/>
      <c r="AF748" s="362"/>
      <c r="AG748" s="362"/>
      <c r="AH748" s="362"/>
      <c r="AI748" s="362" t="str">
        <f t="shared" si="11"/>
        <v>MOMNOC Operationalization</v>
      </c>
      <c r="AJ748" s="362" t="str">
        <f>VLOOKUP(AI748,Table1[[#All],[CONCAT]:[Tfiber]],2,FALSE)</f>
        <v>Network</v>
      </c>
      <c r="AK748" s="362" t="s">
        <v>39</v>
      </c>
      <c r="AL748" s="362"/>
      <c r="AM748" s="362"/>
      <c r="AN748" s="362" t="s">
        <v>1299</v>
      </c>
      <c r="AO748" s="368">
        <v>45919</v>
      </c>
      <c r="AP748" s="361" t="s">
        <v>680</v>
      </c>
      <c r="AR748">
        <v>1</v>
      </c>
    </row>
    <row r="749" spans="2:44" ht="15" customHeight="1" x14ac:dyDescent="0.35">
      <c r="B749" s="362">
        <v>747</v>
      </c>
      <c r="C749" s="362" t="s">
        <v>2194</v>
      </c>
      <c r="D749" s="362" t="s">
        <v>2</v>
      </c>
      <c r="E749" s="368">
        <v>45636</v>
      </c>
      <c r="F749" s="368" t="s">
        <v>1278</v>
      </c>
      <c r="G749" s="368"/>
      <c r="H749" s="368"/>
      <c r="I749" s="362" t="s">
        <v>73</v>
      </c>
      <c r="J749" s="362" t="s">
        <v>90</v>
      </c>
      <c r="K749" s="361" t="s">
        <v>2195</v>
      </c>
      <c r="L749" s="362"/>
      <c r="M749" s="362" t="s">
        <v>186</v>
      </c>
      <c r="N749" s="362" t="s">
        <v>8</v>
      </c>
      <c r="O749" s="362"/>
      <c r="P749" s="362" t="s">
        <v>90</v>
      </c>
      <c r="Q749" s="362" t="s">
        <v>90</v>
      </c>
      <c r="R749" s="362"/>
      <c r="S749" s="361" t="s">
        <v>2196</v>
      </c>
      <c r="T749" s="362"/>
      <c r="U749" s="362"/>
      <c r="V749" s="362" t="s">
        <v>1271</v>
      </c>
      <c r="W749" s="362"/>
      <c r="X749" s="362"/>
      <c r="Y749" s="362" t="s">
        <v>45</v>
      </c>
      <c r="Z749" s="362" t="s">
        <v>90</v>
      </c>
      <c r="AA749" s="366" t="s">
        <v>90</v>
      </c>
      <c r="AB749" s="362" t="s">
        <v>90</v>
      </c>
      <c r="AC749" s="362"/>
      <c r="AD749" s="362"/>
      <c r="AE749" s="362"/>
      <c r="AF749" s="362"/>
      <c r="AG749" s="362"/>
      <c r="AH749" s="362"/>
      <c r="AI749" s="362" t="str">
        <f t="shared" si="11"/>
        <v>MOMNOC Operationalization</v>
      </c>
      <c r="AJ749" s="362" t="str">
        <f>VLOOKUP(AI749,Table1[[#All],[CONCAT]:[Tfiber]],2,FALSE)</f>
        <v>Network</v>
      </c>
      <c r="AK749" s="362" t="s">
        <v>39</v>
      </c>
      <c r="AL749" s="362"/>
      <c r="AM749" s="362"/>
      <c r="AN749" s="362" t="s">
        <v>2071</v>
      </c>
      <c r="AO749" s="368">
        <v>45919</v>
      </c>
      <c r="AP749" s="361" t="s">
        <v>680</v>
      </c>
      <c r="AR749">
        <v>1</v>
      </c>
    </row>
    <row r="750" spans="2:44" ht="15" customHeight="1" x14ac:dyDescent="0.35">
      <c r="B750" s="362">
        <v>748</v>
      </c>
      <c r="C750" s="362" t="s">
        <v>2197</v>
      </c>
      <c r="D750" s="362" t="s">
        <v>2</v>
      </c>
      <c r="E750" s="368">
        <v>45637</v>
      </c>
      <c r="F750" s="368"/>
      <c r="G750" s="368"/>
      <c r="H750" s="368"/>
      <c r="I750" s="362" t="s">
        <v>59</v>
      </c>
      <c r="J750" s="362" t="s">
        <v>73</v>
      </c>
      <c r="K750" s="361" t="s">
        <v>2198</v>
      </c>
      <c r="L750" s="362"/>
      <c r="M750" s="362" t="s">
        <v>186</v>
      </c>
      <c r="N750" s="362" t="s">
        <v>8</v>
      </c>
      <c r="O750" s="362"/>
      <c r="P750" s="362" t="s">
        <v>90</v>
      </c>
      <c r="Q750" s="362" t="s">
        <v>90</v>
      </c>
      <c r="R750" s="362"/>
      <c r="S750" s="361" t="s">
        <v>2199</v>
      </c>
      <c r="T750" s="362" t="s">
        <v>113</v>
      </c>
      <c r="U750" s="362"/>
      <c r="V750" s="362" t="s">
        <v>366</v>
      </c>
      <c r="W750" s="362"/>
      <c r="X750" s="362"/>
      <c r="Y750" s="362" t="s">
        <v>45</v>
      </c>
      <c r="Z750" s="362" t="s">
        <v>90</v>
      </c>
      <c r="AA750" s="366" t="s">
        <v>90</v>
      </c>
      <c r="AB750" s="362" t="s">
        <v>90</v>
      </c>
      <c r="AC750" s="362"/>
      <c r="AD750" s="362"/>
      <c r="AE750" s="362"/>
      <c r="AF750" s="362"/>
      <c r="AG750" s="362"/>
      <c r="AH750" s="362"/>
      <c r="AI750" s="362" t="str">
        <f t="shared" si="11"/>
        <v>MOMIP/MPLS</v>
      </c>
      <c r="AJ750" s="362" t="str">
        <f>VLOOKUP(AI750,Table1[[#All],[CONCAT]:[Tfiber]],2,FALSE)</f>
        <v>IPMPLS</v>
      </c>
      <c r="AK750" s="362" t="s">
        <v>39</v>
      </c>
      <c r="AL750" s="362"/>
      <c r="AM750" s="362"/>
      <c r="AN750" s="362"/>
      <c r="AO750" s="362" t="s">
        <v>555</v>
      </c>
      <c r="AP750" s="384" t="s">
        <v>2200</v>
      </c>
      <c r="AR750">
        <v>1</v>
      </c>
    </row>
    <row r="751" spans="2:44" ht="15" hidden="1" customHeight="1" x14ac:dyDescent="0.35">
      <c r="B751" s="362">
        <v>749</v>
      </c>
      <c r="C751" s="362" t="s">
        <v>2201</v>
      </c>
      <c r="D751" s="362" t="s">
        <v>2</v>
      </c>
      <c r="E751" s="368">
        <v>45637</v>
      </c>
      <c r="F751" s="368"/>
      <c r="G751" s="368"/>
      <c r="H751" s="368"/>
      <c r="I751" s="362" t="s">
        <v>73</v>
      </c>
      <c r="J751" s="362" t="s">
        <v>90</v>
      </c>
      <c r="K751" s="361" t="s">
        <v>2202</v>
      </c>
      <c r="L751" s="362"/>
      <c r="M751" s="362" t="s">
        <v>186</v>
      </c>
      <c r="N751" s="362" t="s">
        <v>9</v>
      </c>
      <c r="O751" s="362"/>
      <c r="P751" s="362" t="s">
        <v>90</v>
      </c>
      <c r="Q751" s="362" t="s">
        <v>90</v>
      </c>
      <c r="R751" s="362" t="s">
        <v>8</v>
      </c>
      <c r="S751" s="361" t="s">
        <v>1539</v>
      </c>
      <c r="T751" s="362"/>
      <c r="U751" s="362"/>
      <c r="V751" s="362" t="s">
        <v>1540</v>
      </c>
      <c r="W751" s="362"/>
      <c r="X751" s="362"/>
      <c r="Y751" s="375" t="s">
        <v>45</v>
      </c>
      <c r="Z751" s="362" t="s">
        <v>90</v>
      </c>
      <c r="AA751" s="366" t="s">
        <v>90</v>
      </c>
      <c r="AB751" s="362" t="s">
        <v>90</v>
      </c>
      <c r="AC751" s="362"/>
      <c r="AD751" s="362"/>
      <c r="AE751" s="362"/>
      <c r="AF751" s="362"/>
      <c r="AG751" s="362"/>
      <c r="AH751" s="362"/>
      <c r="AI751" s="362" t="str">
        <f t="shared" si="11"/>
        <v>MOMNOC Operationalization</v>
      </c>
      <c r="AJ751" s="362" t="str">
        <f>VLOOKUP(AI751,Table1[[#All],[CONCAT]:[Tfiber]],2,FALSE)</f>
        <v>Network</v>
      </c>
      <c r="AK751" s="362" t="s">
        <v>39</v>
      </c>
      <c r="AL751" s="362"/>
      <c r="AM751" s="362"/>
      <c r="AN751" s="362"/>
      <c r="AO751" s="368">
        <v>45923</v>
      </c>
      <c r="AP751" s="361" t="s">
        <v>680</v>
      </c>
      <c r="AR751">
        <v>1</v>
      </c>
    </row>
    <row r="752" spans="2:44" ht="15" customHeight="1" x14ac:dyDescent="0.35">
      <c r="B752" s="362">
        <v>750</v>
      </c>
      <c r="C752" s="362" t="s">
        <v>2203</v>
      </c>
      <c r="D752" s="362" t="s">
        <v>2</v>
      </c>
      <c r="E752" s="368">
        <v>45637</v>
      </c>
      <c r="F752" s="368" t="s">
        <v>1278</v>
      </c>
      <c r="G752" s="368"/>
      <c r="H752" s="368"/>
      <c r="I752" s="362" t="s">
        <v>73</v>
      </c>
      <c r="J752" s="362" t="s">
        <v>90</v>
      </c>
      <c r="K752" s="361" t="s">
        <v>2204</v>
      </c>
      <c r="L752" s="362"/>
      <c r="M752" s="362" t="s">
        <v>186</v>
      </c>
      <c r="N752" s="362" t="s">
        <v>8</v>
      </c>
      <c r="O752" s="362"/>
      <c r="P752" s="362" t="s">
        <v>90</v>
      </c>
      <c r="Q752" s="362" t="s">
        <v>90</v>
      </c>
      <c r="R752" s="362"/>
      <c r="S752" s="361" t="s">
        <v>2180</v>
      </c>
      <c r="T752" s="362"/>
      <c r="U752" s="362"/>
      <c r="V752" s="362" t="s">
        <v>1271</v>
      </c>
      <c r="W752" s="362"/>
      <c r="X752" s="362"/>
      <c r="Y752" s="362" t="s">
        <v>45</v>
      </c>
      <c r="Z752" s="362" t="s">
        <v>90</v>
      </c>
      <c r="AA752" s="366" t="s">
        <v>90</v>
      </c>
      <c r="AB752" s="362" t="s">
        <v>90</v>
      </c>
      <c r="AC752" s="362"/>
      <c r="AD752" s="362"/>
      <c r="AE752" s="362"/>
      <c r="AF752" s="362"/>
      <c r="AG752" s="362"/>
      <c r="AH752" s="362"/>
      <c r="AI752" s="362" t="str">
        <f t="shared" si="11"/>
        <v>MOMNOC Operationalization</v>
      </c>
      <c r="AJ752" s="362" t="str">
        <f>VLOOKUP(AI752,Table1[[#All],[CONCAT]:[Tfiber]],2,FALSE)</f>
        <v>Network</v>
      </c>
      <c r="AK752" s="362" t="s">
        <v>39</v>
      </c>
      <c r="AL752" s="362"/>
      <c r="AM752" s="362"/>
      <c r="AN752" s="362" t="s">
        <v>2071</v>
      </c>
      <c r="AO752" s="368">
        <v>45919</v>
      </c>
      <c r="AP752" s="361" t="s">
        <v>680</v>
      </c>
      <c r="AR752">
        <v>1</v>
      </c>
    </row>
    <row r="753" spans="2:44" ht="15" hidden="1" customHeight="1" x14ac:dyDescent="0.35">
      <c r="B753" s="362">
        <v>751</v>
      </c>
      <c r="C753" s="362" t="s">
        <v>2205</v>
      </c>
      <c r="D753" s="362" t="s">
        <v>2</v>
      </c>
      <c r="E753" s="368">
        <v>45139</v>
      </c>
      <c r="F753" s="368"/>
      <c r="G753" s="368"/>
      <c r="H753" s="368"/>
      <c r="I753" s="362" t="s">
        <v>77</v>
      </c>
      <c r="J753" s="425" t="s">
        <v>1546</v>
      </c>
      <c r="K753" s="361" t="s">
        <v>2206</v>
      </c>
      <c r="L753" s="362"/>
      <c r="M753" s="362" t="s">
        <v>186</v>
      </c>
      <c r="N753" s="362" t="s">
        <v>9</v>
      </c>
      <c r="O753" s="362"/>
      <c r="P753" s="362" t="s">
        <v>90</v>
      </c>
      <c r="Q753" s="362" t="s">
        <v>90</v>
      </c>
      <c r="R753" s="362" t="s">
        <v>46</v>
      </c>
      <c r="S753" s="361" t="s">
        <v>90</v>
      </c>
      <c r="T753" s="362"/>
      <c r="U753" s="362"/>
      <c r="V753" s="362" t="s">
        <v>133</v>
      </c>
      <c r="W753" s="362"/>
      <c r="X753" s="362" t="s">
        <v>9</v>
      </c>
      <c r="Y753" s="362" t="s">
        <v>46</v>
      </c>
      <c r="Z753" s="362" t="s">
        <v>90</v>
      </c>
      <c r="AA753" s="366" t="s">
        <v>90</v>
      </c>
      <c r="AB753" s="362" t="s">
        <v>90</v>
      </c>
      <c r="AC753" s="362"/>
      <c r="AD753" s="362"/>
      <c r="AE753" s="362"/>
      <c r="AF753" s="362"/>
      <c r="AG753" s="362"/>
      <c r="AH753" s="362"/>
      <c r="AI753" s="362" t="str">
        <f t="shared" si="11"/>
        <v>MOMHelpdesk</v>
      </c>
      <c r="AJ753" s="362" t="str">
        <f>VLOOKUP(AI753,Table1[[#All],[CONCAT]:[Tfiber]],2,FALSE)</f>
        <v>Helpdesk (Contact Center)</v>
      </c>
      <c r="AK753" s="362" t="s">
        <v>40</v>
      </c>
      <c r="AL753" s="362"/>
      <c r="AM753" s="362"/>
      <c r="AN753" s="362"/>
      <c r="AO753" s="362"/>
      <c r="AP753" s="361"/>
      <c r="AR753">
        <v>1</v>
      </c>
    </row>
    <row r="754" spans="2:44" ht="15" customHeight="1" x14ac:dyDescent="0.35">
      <c r="B754" s="362">
        <v>752</v>
      </c>
      <c r="C754" s="362" t="s">
        <v>2207</v>
      </c>
      <c r="D754" s="362" t="s">
        <v>2</v>
      </c>
      <c r="E754" s="368">
        <v>45637</v>
      </c>
      <c r="F754" s="368"/>
      <c r="G754" s="368"/>
      <c r="H754" s="368"/>
      <c r="I754" s="362" t="s">
        <v>79</v>
      </c>
      <c r="J754" s="362" t="s">
        <v>2208</v>
      </c>
      <c r="K754" s="361" t="s">
        <v>2209</v>
      </c>
      <c r="L754" s="362"/>
      <c r="M754" s="362" t="s">
        <v>186</v>
      </c>
      <c r="N754" s="362" t="s">
        <v>8</v>
      </c>
      <c r="O754" s="362"/>
      <c r="P754" s="362" t="s">
        <v>90</v>
      </c>
      <c r="Q754" s="362" t="s">
        <v>90</v>
      </c>
      <c r="R754" s="362" t="s">
        <v>2210</v>
      </c>
      <c r="S754" s="361" t="s">
        <v>1751</v>
      </c>
      <c r="T754" s="362" t="s">
        <v>113</v>
      </c>
      <c r="U754" s="362" t="s">
        <v>1540</v>
      </c>
      <c r="V754" s="362" t="s">
        <v>1540</v>
      </c>
      <c r="W754" s="362"/>
      <c r="X754" s="362" t="s">
        <v>9</v>
      </c>
      <c r="Y754" s="362" t="s">
        <v>9</v>
      </c>
      <c r="Z754" s="362" t="s">
        <v>90</v>
      </c>
      <c r="AA754" s="366" t="s">
        <v>90</v>
      </c>
      <c r="AB754" s="362" t="s">
        <v>90</v>
      </c>
      <c r="AC754" s="362"/>
      <c r="AD754" s="362"/>
      <c r="AE754" s="362"/>
      <c r="AF754" s="362"/>
      <c r="AG754" s="362"/>
      <c r="AH754" s="362"/>
      <c r="AI754" s="362" t="str">
        <f t="shared" si="11"/>
        <v>MOMOEM Related</v>
      </c>
      <c r="AJ754" s="362" t="str">
        <f>VLOOKUP(AI754,Table1[[#All],[CONCAT]:[Tfiber]],2,FALSE)</f>
        <v>OEM Related Issues</v>
      </c>
      <c r="AK754" s="362" t="s">
        <v>40</v>
      </c>
      <c r="AL754" s="362"/>
      <c r="AM754" s="362"/>
      <c r="AN754" s="362"/>
      <c r="AO754" s="362"/>
      <c r="AP754" s="361"/>
      <c r="AR754">
        <v>1</v>
      </c>
    </row>
    <row r="755" spans="2:44" ht="15" customHeight="1" x14ac:dyDescent="0.35">
      <c r="B755" s="362">
        <v>753</v>
      </c>
      <c r="C755" s="362" t="s">
        <v>2211</v>
      </c>
      <c r="D755" s="362" t="s">
        <v>2</v>
      </c>
      <c r="E755" s="368">
        <v>45637</v>
      </c>
      <c r="F755" s="368" t="s">
        <v>1278</v>
      </c>
      <c r="G755" s="368"/>
      <c r="H755" s="368"/>
      <c r="I755" s="362" t="s">
        <v>73</v>
      </c>
      <c r="J755" s="362" t="s">
        <v>90</v>
      </c>
      <c r="K755" s="361" t="s">
        <v>2212</v>
      </c>
      <c r="L755" s="362"/>
      <c r="M755" s="362" t="s">
        <v>186</v>
      </c>
      <c r="N755" s="362" t="s">
        <v>8</v>
      </c>
      <c r="O755" s="362"/>
      <c r="P755" s="362" t="s">
        <v>90</v>
      </c>
      <c r="Q755" s="362" t="s">
        <v>90</v>
      </c>
      <c r="R755" s="362"/>
      <c r="S755" s="361" t="s">
        <v>2213</v>
      </c>
      <c r="T755" s="362"/>
      <c r="U755" s="362"/>
      <c r="V755" s="362" t="s">
        <v>1271</v>
      </c>
      <c r="W755" s="362"/>
      <c r="X755" s="362"/>
      <c r="Y755" s="362" t="s">
        <v>45</v>
      </c>
      <c r="Z755" s="362" t="s">
        <v>90</v>
      </c>
      <c r="AA755" s="366" t="s">
        <v>90</v>
      </c>
      <c r="AB755" s="362" t="s">
        <v>90</v>
      </c>
      <c r="AC755" s="362"/>
      <c r="AD755" s="362"/>
      <c r="AE755" s="362"/>
      <c r="AF755" s="362"/>
      <c r="AG755" s="362"/>
      <c r="AH755" s="362"/>
      <c r="AI755" s="362" t="str">
        <f t="shared" si="11"/>
        <v>MOMNOC Operationalization</v>
      </c>
      <c r="AJ755" s="362" t="str">
        <f>VLOOKUP(AI755,Table1[[#All],[CONCAT]:[Tfiber]],2,FALSE)</f>
        <v>Network</v>
      </c>
      <c r="AK755" s="362" t="s">
        <v>39</v>
      </c>
      <c r="AL755" s="362"/>
      <c r="AM755" s="362"/>
      <c r="AN755" s="362" t="s">
        <v>1299</v>
      </c>
      <c r="AO755" s="368">
        <v>45919</v>
      </c>
      <c r="AP755" s="361" t="s">
        <v>680</v>
      </c>
      <c r="AR755">
        <v>1</v>
      </c>
    </row>
    <row r="756" spans="2:44" ht="15" customHeight="1" x14ac:dyDescent="0.35">
      <c r="B756" s="362">
        <v>754</v>
      </c>
      <c r="C756" s="362" t="s">
        <v>2214</v>
      </c>
      <c r="D756" s="362" t="s">
        <v>2</v>
      </c>
      <c r="E756" s="368">
        <v>45637</v>
      </c>
      <c r="F756" s="368" t="s">
        <v>1278</v>
      </c>
      <c r="G756" s="368"/>
      <c r="H756" s="368"/>
      <c r="I756" s="362" t="s">
        <v>73</v>
      </c>
      <c r="J756" s="362" t="s">
        <v>90</v>
      </c>
      <c r="K756" s="361" t="s">
        <v>2215</v>
      </c>
      <c r="L756" s="362"/>
      <c r="M756" s="362" t="s">
        <v>186</v>
      </c>
      <c r="N756" s="362" t="s">
        <v>8</v>
      </c>
      <c r="O756" s="362"/>
      <c r="P756" s="362" t="s">
        <v>90</v>
      </c>
      <c r="Q756" s="362" t="s">
        <v>90</v>
      </c>
      <c r="R756" s="362"/>
      <c r="S756" s="361" t="s">
        <v>2216</v>
      </c>
      <c r="T756" s="362"/>
      <c r="U756" s="362"/>
      <c r="V756" s="362" t="s">
        <v>1271</v>
      </c>
      <c r="W756" s="362"/>
      <c r="X756" s="362"/>
      <c r="Y756" s="362" t="s">
        <v>45</v>
      </c>
      <c r="Z756" s="362" t="s">
        <v>90</v>
      </c>
      <c r="AA756" s="366" t="s">
        <v>90</v>
      </c>
      <c r="AB756" s="362" t="s">
        <v>90</v>
      </c>
      <c r="AC756" s="362"/>
      <c r="AD756" s="362"/>
      <c r="AE756" s="362"/>
      <c r="AF756" s="362"/>
      <c r="AG756" s="362"/>
      <c r="AH756" s="362"/>
      <c r="AI756" s="362" t="str">
        <f t="shared" si="11"/>
        <v>MOMNOC Operationalization</v>
      </c>
      <c r="AJ756" s="362" t="str">
        <f>VLOOKUP(AI756,Table1[[#All],[CONCAT]:[Tfiber]],2,FALSE)</f>
        <v>Network</v>
      </c>
      <c r="AK756" s="362" t="s">
        <v>39</v>
      </c>
      <c r="AL756" s="362"/>
      <c r="AM756" s="362"/>
      <c r="AN756" s="362" t="s">
        <v>2071</v>
      </c>
      <c r="AO756" s="368">
        <v>45919</v>
      </c>
      <c r="AP756" s="361" t="s">
        <v>680</v>
      </c>
      <c r="AR756">
        <v>1</v>
      </c>
    </row>
    <row r="757" spans="2:44" ht="15" customHeight="1" x14ac:dyDescent="0.35">
      <c r="B757" s="362">
        <v>755</v>
      </c>
      <c r="C757" s="362" t="s">
        <v>2217</v>
      </c>
      <c r="D757" s="362" t="s">
        <v>2</v>
      </c>
      <c r="E757" s="368">
        <v>45637</v>
      </c>
      <c r="F757" s="368"/>
      <c r="G757" s="362" t="s">
        <v>63</v>
      </c>
      <c r="H757" s="362" t="s">
        <v>63</v>
      </c>
      <c r="I757" s="362" t="s">
        <v>63</v>
      </c>
      <c r="J757" s="362" t="s">
        <v>32</v>
      </c>
      <c r="K757" s="361" t="s">
        <v>2218</v>
      </c>
      <c r="L757" s="362"/>
      <c r="M757" s="362" t="s">
        <v>186</v>
      </c>
      <c r="N757" s="362" t="s">
        <v>8</v>
      </c>
      <c r="O757" s="362"/>
      <c r="P757" s="362" t="s">
        <v>90</v>
      </c>
      <c r="Q757" s="362" t="s">
        <v>90</v>
      </c>
      <c r="R757" s="362"/>
      <c r="S757" s="361"/>
      <c r="T757" s="362"/>
      <c r="U757" s="362"/>
      <c r="V757" s="362" t="s">
        <v>844</v>
      </c>
      <c r="W757" s="362"/>
      <c r="X757" s="362"/>
      <c r="Y757" s="362" t="s">
        <v>48</v>
      </c>
      <c r="Z757" s="362" t="s">
        <v>90</v>
      </c>
      <c r="AA757" s="366" t="s">
        <v>90</v>
      </c>
      <c r="AB757" s="362" t="s">
        <v>90</v>
      </c>
      <c r="AC757" s="362"/>
      <c r="AD757" s="362"/>
      <c r="AE757" s="362"/>
      <c r="AF757" s="362"/>
      <c r="AG757" s="362"/>
      <c r="AH757" s="362"/>
      <c r="AI757" s="362" t="str">
        <f t="shared" si="11"/>
        <v>MOMOSS</v>
      </c>
      <c r="AJ757" s="362" t="str">
        <f>VLOOKUP(AI757,Table1[[#All],[CONCAT]:[Tfiber]],2,FALSE)</f>
        <v>Applications/Tools</v>
      </c>
      <c r="AK757" s="362" t="s">
        <v>40</v>
      </c>
      <c r="AL757" s="362" t="str">
        <f>VLOOKUP(C757,[1]AllOSS!$B:$G,6,0)</f>
        <v>COMPLETED</v>
      </c>
      <c r="AM757" s="362">
        <f>VLOOKUP(C757,[1]AllOSS!$B:$K,10,0)</f>
        <v>0</v>
      </c>
      <c r="AN757" s="362"/>
      <c r="AO757" s="362"/>
      <c r="AP757" s="361"/>
      <c r="AR757">
        <v>1</v>
      </c>
    </row>
    <row r="758" spans="2:44" ht="15" customHeight="1" x14ac:dyDescent="0.35">
      <c r="B758" s="362">
        <v>756</v>
      </c>
      <c r="C758" s="362" t="s">
        <v>2219</v>
      </c>
      <c r="D758" s="362" t="s">
        <v>2</v>
      </c>
      <c r="E758" s="368">
        <v>45637</v>
      </c>
      <c r="F758" s="368"/>
      <c r="G758" s="368"/>
      <c r="H758" s="368"/>
      <c r="I758" s="362" t="s">
        <v>59</v>
      </c>
      <c r="J758" s="362" t="s">
        <v>73</v>
      </c>
      <c r="K758" s="361" t="s">
        <v>2220</v>
      </c>
      <c r="L758" s="362"/>
      <c r="M758" s="362" t="s">
        <v>186</v>
      </c>
      <c r="N758" s="362" t="s">
        <v>8</v>
      </c>
      <c r="O758" s="362"/>
      <c r="P758" s="362" t="s">
        <v>90</v>
      </c>
      <c r="Q758" s="362" t="s">
        <v>90</v>
      </c>
      <c r="R758" s="362"/>
      <c r="S758" s="361" t="s">
        <v>90</v>
      </c>
      <c r="T758" s="362" t="s">
        <v>113</v>
      </c>
      <c r="U758" s="362"/>
      <c r="V758" s="362" t="s">
        <v>366</v>
      </c>
      <c r="W758" s="362"/>
      <c r="X758" s="362"/>
      <c r="Y758" s="362" t="s">
        <v>45</v>
      </c>
      <c r="Z758" s="362" t="s">
        <v>90</v>
      </c>
      <c r="AA758" s="366" t="s">
        <v>90</v>
      </c>
      <c r="AB758" s="362" t="s">
        <v>90</v>
      </c>
      <c r="AC758" s="362"/>
      <c r="AD758" s="362"/>
      <c r="AE758" s="362"/>
      <c r="AF758" s="362"/>
      <c r="AG758" s="362"/>
      <c r="AH758" s="362"/>
      <c r="AI758" s="362" t="str">
        <f t="shared" si="11"/>
        <v>MOMIP/MPLS</v>
      </c>
      <c r="AJ758" s="362" t="str">
        <f>VLOOKUP(AI758,Table1[[#All],[CONCAT]:[Tfiber]],2,FALSE)</f>
        <v>IPMPLS</v>
      </c>
      <c r="AK758" s="362" t="s">
        <v>39</v>
      </c>
      <c r="AL758" s="362"/>
      <c r="AM758" s="362"/>
      <c r="AN758" s="362"/>
      <c r="AO758" s="362" t="s">
        <v>555</v>
      </c>
      <c r="AP758" s="384" t="s">
        <v>2221</v>
      </c>
      <c r="AR758">
        <v>1</v>
      </c>
    </row>
    <row r="759" spans="2:44" ht="15" hidden="1" customHeight="1" x14ac:dyDescent="0.35">
      <c r="B759" s="362">
        <v>757</v>
      </c>
      <c r="C759" s="362" t="s">
        <v>2222</v>
      </c>
      <c r="D759" s="362" t="s">
        <v>2</v>
      </c>
      <c r="E759" s="368">
        <v>45637</v>
      </c>
      <c r="F759" s="368"/>
      <c r="G759" s="368"/>
      <c r="H759" s="368"/>
      <c r="I759" s="362" t="s">
        <v>73</v>
      </c>
      <c r="J759" s="362" t="s">
        <v>90</v>
      </c>
      <c r="K759" s="361" t="s">
        <v>2223</v>
      </c>
      <c r="L759" s="362"/>
      <c r="M759" s="362" t="s">
        <v>186</v>
      </c>
      <c r="N759" s="362" t="s">
        <v>9</v>
      </c>
      <c r="O759" s="362"/>
      <c r="P759" s="362" t="s">
        <v>90</v>
      </c>
      <c r="Q759" s="362" t="s">
        <v>90</v>
      </c>
      <c r="R759" s="362"/>
      <c r="S759" s="361" t="s">
        <v>90</v>
      </c>
      <c r="T759" s="362"/>
      <c r="U759" s="362"/>
      <c r="V759" s="362" t="s">
        <v>2224</v>
      </c>
      <c r="W759" s="362"/>
      <c r="X759" s="362"/>
      <c r="Y759" s="362" t="s">
        <v>48</v>
      </c>
      <c r="Z759" s="362" t="s">
        <v>90</v>
      </c>
      <c r="AA759" s="366" t="s">
        <v>90</v>
      </c>
      <c r="AB759" s="362" t="s">
        <v>90</v>
      </c>
      <c r="AC759" s="362"/>
      <c r="AD759" s="362"/>
      <c r="AE759" s="362"/>
      <c r="AF759" s="362"/>
      <c r="AG759" s="362"/>
      <c r="AH759" s="362"/>
      <c r="AI759" s="362" t="str">
        <f t="shared" si="11"/>
        <v>MOMNOC Operationalization</v>
      </c>
      <c r="AJ759" s="362" t="str">
        <f>VLOOKUP(AI759,Table1[[#All],[CONCAT]:[Tfiber]],2,FALSE)</f>
        <v>Network</v>
      </c>
      <c r="AK759" s="362" t="s">
        <v>40</v>
      </c>
      <c r="AL759" s="362"/>
      <c r="AM759" s="362"/>
      <c r="AN759" s="362"/>
      <c r="AO759" s="362"/>
      <c r="AP759" s="361" t="s">
        <v>1724</v>
      </c>
      <c r="AR759">
        <v>1</v>
      </c>
    </row>
    <row r="760" spans="2:44" ht="15" hidden="1" customHeight="1" x14ac:dyDescent="0.35">
      <c r="B760" s="362">
        <v>758</v>
      </c>
      <c r="C760" s="362" t="s">
        <v>2225</v>
      </c>
      <c r="D760" s="362" t="s">
        <v>2</v>
      </c>
      <c r="E760" s="368">
        <v>45637</v>
      </c>
      <c r="F760" s="368"/>
      <c r="G760" s="368"/>
      <c r="H760" s="368"/>
      <c r="I760" s="362" t="s">
        <v>73</v>
      </c>
      <c r="J760" s="362" t="s">
        <v>90</v>
      </c>
      <c r="K760" s="361" t="s">
        <v>2226</v>
      </c>
      <c r="L760" s="362"/>
      <c r="M760" s="362" t="s">
        <v>186</v>
      </c>
      <c r="N760" s="362" t="s">
        <v>9</v>
      </c>
      <c r="O760" s="362"/>
      <c r="P760" s="362" t="s">
        <v>90</v>
      </c>
      <c r="Q760" s="362" t="s">
        <v>90</v>
      </c>
      <c r="R760" s="362" t="s">
        <v>46</v>
      </c>
      <c r="S760" s="361" t="s">
        <v>90</v>
      </c>
      <c r="T760" s="362" t="s">
        <v>113</v>
      </c>
      <c r="U760" s="362" t="s">
        <v>1540</v>
      </c>
      <c r="V760" s="362" t="s">
        <v>1540</v>
      </c>
      <c r="W760" s="362"/>
      <c r="X760" s="362" t="s">
        <v>9</v>
      </c>
      <c r="Y760" s="362" t="s">
        <v>46</v>
      </c>
      <c r="Z760" s="362" t="s">
        <v>90</v>
      </c>
      <c r="AA760" s="366" t="s">
        <v>90</v>
      </c>
      <c r="AB760" s="362" t="s">
        <v>90</v>
      </c>
      <c r="AC760" s="362"/>
      <c r="AD760" s="362"/>
      <c r="AE760" s="362"/>
      <c r="AF760" s="362"/>
      <c r="AG760" s="362"/>
      <c r="AH760" s="362"/>
      <c r="AI760" s="362" t="str">
        <f t="shared" si="11"/>
        <v>MOMNOC Operationalization</v>
      </c>
      <c r="AJ760" s="362" t="str">
        <f>VLOOKUP(AI760,Table1[[#All],[CONCAT]:[Tfiber]],2,FALSE)</f>
        <v>Network</v>
      </c>
      <c r="AK760" s="362" t="s">
        <v>40</v>
      </c>
      <c r="AL760" s="362"/>
      <c r="AM760" s="362"/>
      <c r="AN760" s="362"/>
      <c r="AO760" s="362"/>
      <c r="AP760" s="361"/>
      <c r="AR760">
        <v>1</v>
      </c>
    </row>
    <row r="761" spans="2:44" ht="15" customHeight="1" x14ac:dyDescent="0.35">
      <c r="B761" s="362">
        <v>759</v>
      </c>
      <c r="C761" s="362" t="s">
        <v>2227</v>
      </c>
      <c r="D761" s="362" t="s">
        <v>2</v>
      </c>
      <c r="E761" s="368">
        <v>45637</v>
      </c>
      <c r="F761" s="368"/>
      <c r="G761" s="368"/>
      <c r="H761" s="368"/>
      <c r="I761" s="362" t="s">
        <v>73</v>
      </c>
      <c r="J761" s="362" t="s">
        <v>90</v>
      </c>
      <c r="K761" s="361" t="s">
        <v>2228</v>
      </c>
      <c r="L761" s="362"/>
      <c r="M761" s="362" t="s">
        <v>186</v>
      </c>
      <c r="N761" s="362" t="s">
        <v>8</v>
      </c>
      <c r="O761" s="362"/>
      <c r="P761" s="362" t="s">
        <v>90</v>
      </c>
      <c r="Q761" s="362" t="s">
        <v>90</v>
      </c>
      <c r="R761" s="362"/>
      <c r="S761" s="361" t="s">
        <v>90</v>
      </c>
      <c r="T761" s="362"/>
      <c r="U761" s="362"/>
      <c r="V761" s="362" t="s">
        <v>2224</v>
      </c>
      <c r="W761" s="362"/>
      <c r="X761" s="362"/>
      <c r="Y761" s="362" t="s">
        <v>48</v>
      </c>
      <c r="Z761" s="362" t="s">
        <v>90</v>
      </c>
      <c r="AA761" s="366" t="s">
        <v>90</v>
      </c>
      <c r="AB761" s="362" t="s">
        <v>90</v>
      </c>
      <c r="AC761" s="362"/>
      <c r="AD761" s="362"/>
      <c r="AE761" s="362"/>
      <c r="AF761" s="362"/>
      <c r="AG761" s="362"/>
      <c r="AH761" s="362"/>
      <c r="AI761" s="362" t="str">
        <f t="shared" si="11"/>
        <v>MOMNOC Operationalization</v>
      </c>
      <c r="AJ761" s="362" t="str">
        <f>VLOOKUP(AI761,Table1[[#All],[CONCAT]:[Tfiber]],2,FALSE)</f>
        <v>Network</v>
      </c>
      <c r="AK761" s="362" t="s">
        <v>40</v>
      </c>
      <c r="AL761" s="362"/>
      <c r="AM761" s="362"/>
      <c r="AN761" s="362"/>
      <c r="AO761" s="362"/>
      <c r="AP761" s="361" t="s">
        <v>1724</v>
      </c>
      <c r="AR761">
        <v>1</v>
      </c>
    </row>
    <row r="762" spans="2:44" ht="15" hidden="1" customHeight="1" x14ac:dyDescent="0.35">
      <c r="B762" s="362">
        <v>760</v>
      </c>
      <c r="C762" s="362" t="s">
        <v>2229</v>
      </c>
      <c r="D762" s="362" t="s">
        <v>2</v>
      </c>
      <c r="E762" s="368">
        <v>45637</v>
      </c>
      <c r="F762" s="368"/>
      <c r="G762" s="368"/>
      <c r="H762" s="368"/>
      <c r="I762" s="362" t="s">
        <v>65</v>
      </c>
      <c r="J762" s="362" t="s">
        <v>90</v>
      </c>
      <c r="K762" s="361" t="s">
        <v>2230</v>
      </c>
      <c r="L762" s="362"/>
      <c r="M762" s="362" t="s">
        <v>186</v>
      </c>
      <c r="N762" s="362" t="s">
        <v>9</v>
      </c>
      <c r="O762" s="362"/>
      <c r="P762" s="362" t="s">
        <v>90</v>
      </c>
      <c r="Q762" s="362" t="s">
        <v>90</v>
      </c>
      <c r="R762" s="362"/>
      <c r="S762" s="361" t="s">
        <v>90</v>
      </c>
      <c r="T762" s="362"/>
      <c r="U762" s="362"/>
      <c r="V762" s="362" t="s">
        <v>202</v>
      </c>
      <c r="W762" s="362"/>
      <c r="X762" s="362" t="s">
        <v>9</v>
      </c>
      <c r="Y762" s="362" t="s">
        <v>9</v>
      </c>
      <c r="Z762" s="362" t="s">
        <v>90</v>
      </c>
      <c r="AA762" s="366" t="s">
        <v>90</v>
      </c>
      <c r="AB762" s="362" t="s">
        <v>90</v>
      </c>
      <c r="AC762" s="362"/>
      <c r="AD762" s="362"/>
      <c r="AE762" s="362"/>
      <c r="AF762" s="362"/>
      <c r="AG762" s="362"/>
      <c r="AH762" s="362"/>
      <c r="AI762" s="362" t="str">
        <f t="shared" si="11"/>
        <v>MOMBSS</v>
      </c>
      <c r="AJ762" s="362" t="str">
        <f>VLOOKUP(AI762,Table1[[#All],[CONCAT]:[Tfiber]],2,FALSE)</f>
        <v>Applications/Tools</v>
      </c>
      <c r="AK762" s="362" t="s">
        <v>40</v>
      </c>
      <c r="AL762" s="362"/>
      <c r="AM762" s="362"/>
      <c r="AN762" s="362"/>
      <c r="AO762" s="362"/>
      <c r="AP762" s="361" t="e">
        <v>#N/A</v>
      </c>
      <c r="AR762">
        <v>1</v>
      </c>
    </row>
    <row r="763" spans="2:44" ht="15" customHeight="1" x14ac:dyDescent="0.35">
      <c r="B763" s="362">
        <v>761</v>
      </c>
      <c r="C763" s="362" t="s">
        <v>2231</v>
      </c>
      <c r="D763" s="362" t="s">
        <v>2</v>
      </c>
      <c r="E763" s="368">
        <v>45637</v>
      </c>
      <c r="F763" s="368"/>
      <c r="G763" s="368"/>
      <c r="H763" s="368"/>
      <c r="I763" s="362" t="s">
        <v>73</v>
      </c>
      <c r="J763" s="362" t="s">
        <v>90</v>
      </c>
      <c r="K763" s="361" t="s">
        <v>2232</v>
      </c>
      <c r="L763" s="362"/>
      <c r="M763" s="362" t="s">
        <v>186</v>
      </c>
      <c r="N763" s="362" t="s">
        <v>8</v>
      </c>
      <c r="O763" s="362"/>
      <c r="P763" s="362" t="s">
        <v>90</v>
      </c>
      <c r="Q763" s="362" t="s">
        <v>90</v>
      </c>
      <c r="R763" s="362" t="s">
        <v>46</v>
      </c>
      <c r="S763" s="361" t="s">
        <v>90</v>
      </c>
      <c r="T763" s="362" t="s">
        <v>113</v>
      </c>
      <c r="U763" s="362" t="s">
        <v>1540</v>
      </c>
      <c r="V763" s="362" t="s">
        <v>1540</v>
      </c>
      <c r="W763" s="362"/>
      <c r="X763" s="362" t="s">
        <v>9</v>
      </c>
      <c r="Y763" s="362" t="s">
        <v>46</v>
      </c>
      <c r="Z763" s="362" t="s">
        <v>90</v>
      </c>
      <c r="AA763" s="366" t="s">
        <v>90</v>
      </c>
      <c r="AB763" s="362" t="s">
        <v>90</v>
      </c>
      <c r="AC763" s="362"/>
      <c r="AD763" s="362"/>
      <c r="AE763" s="362"/>
      <c r="AF763" s="362"/>
      <c r="AG763" s="362"/>
      <c r="AH763" s="362"/>
      <c r="AI763" s="362" t="str">
        <f t="shared" si="11"/>
        <v>MOMNOC Operationalization</v>
      </c>
      <c r="AJ763" s="362" t="str">
        <f>VLOOKUP(AI763,Table1[[#All],[CONCAT]:[Tfiber]],2,FALSE)</f>
        <v>Network</v>
      </c>
      <c r="AK763" s="362" t="s">
        <v>40</v>
      </c>
      <c r="AL763" s="362"/>
      <c r="AM763" s="362"/>
      <c r="AN763" s="362"/>
      <c r="AO763" s="362"/>
      <c r="AP763" s="361"/>
      <c r="AR763">
        <v>1</v>
      </c>
    </row>
    <row r="764" spans="2:44" ht="15" hidden="1" customHeight="1" x14ac:dyDescent="0.35">
      <c r="B764" s="362">
        <v>762</v>
      </c>
      <c r="C764" s="362" t="s">
        <v>2233</v>
      </c>
      <c r="D764" s="362" t="s">
        <v>2</v>
      </c>
      <c r="E764" s="368">
        <v>45139</v>
      </c>
      <c r="F764" s="368"/>
      <c r="G764" s="368"/>
      <c r="H764" s="368"/>
      <c r="I764" s="362" t="s">
        <v>77</v>
      </c>
      <c r="J764" s="362" t="s">
        <v>1546</v>
      </c>
      <c r="K764" s="361" t="s">
        <v>2234</v>
      </c>
      <c r="L764" s="362"/>
      <c r="M764" s="362" t="s">
        <v>186</v>
      </c>
      <c r="N764" s="362" t="s">
        <v>1548</v>
      </c>
      <c r="O764" s="362"/>
      <c r="P764" s="362" t="s">
        <v>90</v>
      </c>
      <c r="Q764" s="362" t="s">
        <v>90</v>
      </c>
      <c r="R764" s="362" t="s">
        <v>8</v>
      </c>
      <c r="S764" s="361" t="s">
        <v>1549</v>
      </c>
      <c r="T764" s="362"/>
      <c r="U764" s="362"/>
      <c r="V764" s="362" t="s">
        <v>133</v>
      </c>
      <c r="W764" s="362"/>
      <c r="X764" s="362"/>
      <c r="Y764" s="362" t="s">
        <v>45</v>
      </c>
      <c r="Z764" s="362" t="s">
        <v>90</v>
      </c>
      <c r="AA764" s="366" t="s">
        <v>90</v>
      </c>
      <c r="AB764" s="362" t="s">
        <v>90</v>
      </c>
      <c r="AC764" s="362"/>
      <c r="AD764" s="362"/>
      <c r="AE764" s="362"/>
      <c r="AF764" s="362"/>
      <c r="AG764" s="362"/>
      <c r="AH764" s="362"/>
      <c r="AI764" s="362" t="str">
        <f t="shared" si="11"/>
        <v>MOMHelpdesk</v>
      </c>
      <c r="AJ764" s="362" t="str">
        <f>VLOOKUP(AI764,Table1[[#All],[CONCAT]:[Tfiber]],2,FALSE)</f>
        <v>Helpdesk (Contact Center)</v>
      </c>
      <c r="AK764" s="362" t="s">
        <v>39</v>
      </c>
      <c r="AL764" s="362"/>
      <c r="AM764" s="362"/>
      <c r="AN764" s="362"/>
      <c r="AO764" s="368">
        <v>45924</v>
      </c>
      <c r="AP764" s="361" t="s">
        <v>2000</v>
      </c>
      <c r="AR764">
        <v>1</v>
      </c>
    </row>
    <row r="765" spans="2:44" ht="15" customHeight="1" x14ac:dyDescent="0.35">
      <c r="B765" s="362">
        <v>763</v>
      </c>
      <c r="C765" s="362" t="s">
        <v>2235</v>
      </c>
      <c r="D765" s="362" t="s">
        <v>2</v>
      </c>
      <c r="E765" s="368">
        <v>45637</v>
      </c>
      <c r="F765" s="368"/>
      <c r="G765" s="368"/>
      <c r="H765" s="368"/>
      <c r="I765" s="362" t="s">
        <v>73</v>
      </c>
      <c r="J765" s="362" t="s">
        <v>90</v>
      </c>
      <c r="K765" s="361" t="s">
        <v>2236</v>
      </c>
      <c r="L765" s="362"/>
      <c r="M765" s="362" t="s">
        <v>186</v>
      </c>
      <c r="N765" s="362" t="s">
        <v>8</v>
      </c>
      <c r="O765" s="362"/>
      <c r="P765" s="362" t="s">
        <v>90</v>
      </c>
      <c r="Q765" s="362" t="s">
        <v>90</v>
      </c>
      <c r="R765" s="362" t="s">
        <v>46</v>
      </c>
      <c r="S765" s="361" t="s">
        <v>90</v>
      </c>
      <c r="T765" s="362" t="s">
        <v>113</v>
      </c>
      <c r="U765" s="362" t="s">
        <v>1540</v>
      </c>
      <c r="V765" s="362" t="s">
        <v>1540</v>
      </c>
      <c r="W765" s="362"/>
      <c r="X765" s="362" t="s">
        <v>9</v>
      </c>
      <c r="Y765" s="362" t="s">
        <v>46</v>
      </c>
      <c r="Z765" s="362" t="s">
        <v>90</v>
      </c>
      <c r="AA765" s="366" t="s">
        <v>90</v>
      </c>
      <c r="AB765" s="362" t="s">
        <v>90</v>
      </c>
      <c r="AC765" s="362"/>
      <c r="AD765" s="362"/>
      <c r="AE765" s="362"/>
      <c r="AF765" s="362"/>
      <c r="AG765" s="362"/>
      <c r="AH765" s="362"/>
      <c r="AI765" s="362" t="str">
        <f t="shared" si="11"/>
        <v>MOMNOC Operationalization</v>
      </c>
      <c r="AJ765" s="362" t="str">
        <f>VLOOKUP(AI765,Table1[[#All],[CONCAT]:[Tfiber]],2,FALSE)</f>
        <v>Network</v>
      </c>
      <c r="AK765" s="362" t="s">
        <v>40</v>
      </c>
      <c r="AL765" s="362"/>
      <c r="AM765" s="362"/>
      <c r="AN765" s="362"/>
      <c r="AO765" s="362"/>
      <c r="AP765" s="361"/>
      <c r="AR765">
        <v>1</v>
      </c>
    </row>
    <row r="766" spans="2:44" ht="15" hidden="1" customHeight="1" x14ac:dyDescent="0.35">
      <c r="B766" s="362">
        <v>764</v>
      </c>
      <c r="C766" s="362" t="s">
        <v>2237</v>
      </c>
      <c r="D766" s="362" t="s">
        <v>2</v>
      </c>
      <c r="E766" s="368">
        <v>45637</v>
      </c>
      <c r="F766" s="368"/>
      <c r="G766" s="368"/>
      <c r="H766" s="368"/>
      <c r="I766" s="362" t="s">
        <v>65</v>
      </c>
      <c r="J766" s="362" t="s">
        <v>90</v>
      </c>
      <c r="K766" s="361" t="s">
        <v>2238</v>
      </c>
      <c r="L766" s="362"/>
      <c r="M766" s="362" t="s">
        <v>186</v>
      </c>
      <c r="N766" s="362" t="s">
        <v>9</v>
      </c>
      <c r="O766" s="362"/>
      <c r="P766" s="362" t="s">
        <v>90</v>
      </c>
      <c r="Q766" s="362" t="s">
        <v>90</v>
      </c>
      <c r="R766" s="362"/>
      <c r="S766" s="361" t="s">
        <v>90</v>
      </c>
      <c r="T766" s="362"/>
      <c r="U766" s="362"/>
      <c r="V766" s="362" t="s">
        <v>202</v>
      </c>
      <c r="W766" s="362"/>
      <c r="X766" s="362" t="s">
        <v>9</v>
      </c>
      <c r="Y766" s="362" t="s">
        <v>9</v>
      </c>
      <c r="Z766" s="362" t="s">
        <v>90</v>
      </c>
      <c r="AA766" s="366" t="s">
        <v>90</v>
      </c>
      <c r="AB766" s="362" t="s">
        <v>90</v>
      </c>
      <c r="AC766" s="362"/>
      <c r="AD766" s="362"/>
      <c r="AE766" s="362"/>
      <c r="AF766" s="362"/>
      <c r="AG766" s="362"/>
      <c r="AH766" s="362"/>
      <c r="AI766" s="362" t="str">
        <f t="shared" si="11"/>
        <v>MOMBSS</v>
      </c>
      <c r="AJ766" s="362" t="str">
        <f>VLOOKUP(AI766,Table1[[#All],[CONCAT]:[Tfiber]],2,FALSE)</f>
        <v>Applications/Tools</v>
      </c>
      <c r="AK766" s="362" t="s">
        <v>40</v>
      </c>
      <c r="AL766" s="362"/>
      <c r="AM766" s="362"/>
      <c r="AN766" s="362"/>
      <c r="AO766" s="362"/>
      <c r="AP766" s="361"/>
      <c r="AR766">
        <v>1</v>
      </c>
    </row>
    <row r="767" spans="2:44" ht="15" customHeight="1" x14ac:dyDescent="0.35">
      <c r="B767" s="362">
        <v>765</v>
      </c>
      <c r="C767" s="362" t="s">
        <v>2239</v>
      </c>
      <c r="D767" s="362" t="s">
        <v>2</v>
      </c>
      <c r="E767" s="368">
        <v>45639</v>
      </c>
      <c r="F767" s="368" t="s">
        <v>1278</v>
      </c>
      <c r="G767" s="368"/>
      <c r="H767" s="368"/>
      <c r="I767" s="362" t="s">
        <v>73</v>
      </c>
      <c r="J767" s="362" t="s">
        <v>90</v>
      </c>
      <c r="K767" s="361" t="s">
        <v>2240</v>
      </c>
      <c r="L767" s="362"/>
      <c r="M767" s="362" t="s">
        <v>186</v>
      </c>
      <c r="N767" s="362" t="s">
        <v>8</v>
      </c>
      <c r="O767" s="362"/>
      <c r="P767" s="362" t="s">
        <v>90</v>
      </c>
      <c r="Q767" s="362" t="s">
        <v>90</v>
      </c>
      <c r="R767" s="362"/>
      <c r="S767" s="361" t="s">
        <v>2196</v>
      </c>
      <c r="T767" s="362"/>
      <c r="U767" s="362"/>
      <c r="V767" s="362" t="s">
        <v>1271</v>
      </c>
      <c r="W767" s="362"/>
      <c r="X767" s="362"/>
      <c r="Y767" s="362" t="s">
        <v>45</v>
      </c>
      <c r="Z767" s="362" t="s">
        <v>90</v>
      </c>
      <c r="AA767" s="366" t="s">
        <v>90</v>
      </c>
      <c r="AB767" s="362" t="s">
        <v>90</v>
      </c>
      <c r="AC767" s="362"/>
      <c r="AD767" s="362"/>
      <c r="AE767" s="362"/>
      <c r="AF767" s="362"/>
      <c r="AG767" s="362"/>
      <c r="AH767" s="362"/>
      <c r="AI767" s="362" t="str">
        <f t="shared" si="11"/>
        <v>MOMNOC Operationalization</v>
      </c>
      <c r="AJ767" s="362" t="str">
        <f>VLOOKUP(AI767,Table1[[#All],[CONCAT]:[Tfiber]],2,FALSE)</f>
        <v>Network</v>
      </c>
      <c r="AK767" s="362" t="s">
        <v>39</v>
      </c>
      <c r="AL767" s="362"/>
      <c r="AM767" s="362"/>
      <c r="AN767" s="362" t="s">
        <v>2071</v>
      </c>
      <c r="AO767" s="368">
        <v>45919</v>
      </c>
      <c r="AP767" s="361" t="s">
        <v>680</v>
      </c>
      <c r="AR767">
        <v>1</v>
      </c>
    </row>
    <row r="768" spans="2:44" ht="15" customHeight="1" x14ac:dyDescent="0.35">
      <c r="B768" s="362">
        <v>766</v>
      </c>
      <c r="C768" s="362" t="s">
        <v>2241</v>
      </c>
      <c r="D768" s="362" t="s">
        <v>2</v>
      </c>
      <c r="E768" s="368">
        <v>45639</v>
      </c>
      <c r="F768" s="368" t="s">
        <v>1278</v>
      </c>
      <c r="G768" s="368"/>
      <c r="H768" s="368"/>
      <c r="I768" s="362" t="s">
        <v>73</v>
      </c>
      <c r="J768" s="362" t="s">
        <v>90</v>
      </c>
      <c r="K768" s="361" t="s">
        <v>2242</v>
      </c>
      <c r="L768" s="362"/>
      <c r="M768" s="362" t="s">
        <v>186</v>
      </c>
      <c r="N768" s="362" t="s">
        <v>8</v>
      </c>
      <c r="O768" s="362"/>
      <c r="P768" s="362" t="s">
        <v>90</v>
      </c>
      <c r="Q768" s="362" t="s">
        <v>90</v>
      </c>
      <c r="R768" s="362"/>
      <c r="S768" s="361" t="s">
        <v>2243</v>
      </c>
      <c r="T768" s="362"/>
      <c r="U768" s="362"/>
      <c r="V768" s="362" t="s">
        <v>1271</v>
      </c>
      <c r="W768" s="362"/>
      <c r="X768" s="362"/>
      <c r="Y768" s="362" t="s">
        <v>45</v>
      </c>
      <c r="Z768" s="362" t="s">
        <v>90</v>
      </c>
      <c r="AA768" s="366" t="s">
        <v>90</v>
      </c>
      <c r="AB768" s="362" t="s">
        <v>90</v>
      </c>
      <c r="AC768" s="362"/>
      <c r="AD768" s="362"/>
      <c r="AE768" s="362"/>
      <c r="AF768" s="362"/>
      <c r="AG768" s="362"/>
      <c r="AH768" s="362"/>
      <c r="AI768" s="362" t="str">
        <f t="shared" si="11"/>
        <v>MOMNOC Operationalization</v>
      </c>
      <c r="AJ768" s="362" t="str">
        <f>VLOOKUP(AI768,Table1[[#All],[CONCAT]:[Tfiber]],2,FALSE)</f>
        <v>Network</v>
      </c>
      <c r="AK768" s="362" t="s">
        <v>39</v>
      </c>
      <c r="AL768" s="362"/>
      <c r="AM768" s="362"/>
      <c r="AN768" s="362" t="s">
        <v>28</v>
      </c>
      <c r="AO768" s="368">
        <v>45924</v>
      </c>
      <c r="AP768" s="361" t="s">
        <v>2244</v>
      </c>
      <c r="AR768">
        <v>1</v>
      </c>
    </row>
    <row r="769" spans="2:44" ht="15" customHeight="1" x14ac:dyDescent="0.35">
      <c r="B769" s="362">
        <v>767</v>
      </c>
      <c r="C769" s="362" t="s">
        <v>2245</v>
      </c>
      <c r="D769" s="362" t="s">
        <v>2</v>
      </c>
      <c r="E769" s="368">
        <v>45657</v>
      </c>
      <c r="F769" s="368" t="s">
        <v>1278</v>
      </c>
      <c r="G769" s="368"/>
      <c r="H769" s="368"/>
      <c r="I769" s="362" t="s">
        <v>73</v>
      </c>
      <c r="J769" s="362" t="s">
        <v>90</v>
      </c>
      <c r="K769" s="361" t="s">
        <v>2246</v>
      </c>
      <c r="L769" s="362"/>
      <c r="M769" s="362" t="s">
        <v>186</v>
      </c>
      <c r="N769" s="362" t="s">
        <v>8</v>
      </c>
      <c r="O769" s="362"/>
      <c r="P769" s="362" t="s">
        <v>90</v>
      </c>
      <c r="Q769" s="362" t="s">
        <v>90</v>
      </c>
      <c r="R769" s="362"/>
      <c r="S769" s="361" t="s">
        <v>2247</v>
      </c>
      <c r="T769" s="362"/>
      <c r="U769" s="362"/>
      <c r="V769" s="362" t="s">
        <v>1271</v>
      </c>
      <c r="W769" s="362"/>
      <c r="X769" s="362"/>
      <c r="Y769" s="362" t="s">
        <v>45</v>
      </c>
      <c r="Z769" s="362" t="s">
        <v>90</v>
      </c>
      <c r="AA769" s="366" t="s">
        <v>90</v>
      </c>
      <c r="AB769" s="362" t="s">
        <v>90</v>
      </c>
      <c r="AC769" s="362"/>
      <c r="AD769" s="362"/>
      <c r="AE769" s="362"/>
      <c r="AF769" s="362"/>
      <c r="AG769" s="362"/>
      <c r="AH769" s="362"/>
      <c r="AI769" s="362" t="str">
        <f t="shared" si="11"/>
        <v>MOMNOC Operationalization</v>
      </c>
      <c r="AJ769" s="362" t="str">
        <f>VLOOKUP(AI769,Table1[[#All],[CONCAT]:[Tfiber]],2,FALSE)</f>
        <v>Network</v>
      </c>
      <c r="AK769" s="362" t="s">
        <v>39</v>
      </c>
      <c r="AL769" s="362"/>
      <c r="AM769" s="362"/>
      <c r="AN769" s="362" t="s">
        <v>2071</v>
      </c>
      <c r="AO769" s="368">
        <v>45919</v>
      </c>
      <c r="AP769" s="361" t="s">
        <v>680</v>
      </c>
      <c r="AR769">
        <v>1</v>
      </c>
    </row>
    <row r="770" spans="2:44" ht="15" customHeight="1" x14ac:dyDescent="0.35">
      <c r="B770" s="362">
        <v>768</v>
      </c>
      <c r="C770" s="362" t="s">
        <v>2248</v>
      </c>
      <c r="D770" s="362" t="s">
        <v>2</v>
      </c>
      <c r="E770" s="368">
        <v>45702</v>
      </c>
      <c r="F770" s="368"/>
      <c r="G770" s="368"/>
      <c r="H770" s="368"/>
      <c r="I770" s="362" t="s">
        <v>73</v>
      </c>
      <c r="J770" s="362" t="s">
        <v>90</v>
      </c>
      <c r="K770" s="361" t="s">
        <v>2249</v>
      </c>
      <c r="L770" s="362"/>
      <c r="M770" s="362" t="s">
        <v>186</v>
      </c>
      <c r="N770" s="362" t="s">
        <v>8</v>
      </c>
      <c r="O770" s="362"/>
      <c r="P770" s="362" t="s">
        <v>90</v>
      </c>
      <c r="Q770" s="362" t="s">
        <v>90</v>
      </c>
      <c r="R770" s="362" t="s">
        <v>46</v>
      </c>
      <c r="S770" s="361" t="s">
        <v>90</v>
      </c>
      <c r="T770" s="362" t="s">
        <v>113</v>
      </c>
      <c r="U770" s="362" t="s">
        <v>1540</v>
      </c>
      <c r="V770" s="362" t="s">
        <v>1540</v>
      </c>
      <c r="W770" s="362"/>
      <c r="X770" s="362" t="s">
        <v>9</v>
      </c>
      <c r="Y770" s="362" t="s">
        <v>46</v>
      </c>
      <c r="Z770" s="362" t="s">
        <v>90</v>
      </c>
      <c r="AA770" s="366" t="s">
        <v>90</v>
      </c>
      <c r="AB770" s="362" t="s">
        <v>90</v>
      </c>
      <c r="AC770" s="362"/>
      <c r="AD770" s="362"/>
      <c r="AE770" s="362"/>
      <c r="AF770" s="362"/>
      <c r="AG770" s="362"/>
      <c r="AH770" s="362"/>
      <c r="AI770" s="362" t="str">
        <f t="shared" si="11"/>
        <v>MOMNOC Operationalization</v>
      </c>
      <c r="AJ770" s="362" t="str">
        <f>VLOOKUP(AI770,Table1[[#All],[CONCAT]:[Tfiber]],2,FALSE)</f>
        <v>Network</v>
      </c>
      <c r="AK770" s="362" t="s">
        <v>40</v>
      </c>
      <c r="AL770" s="362"/>
      <c r="AM770" s="362"/>
      <c r="AN770" s="362"/>
      <c r="AO770" s="362"/>
      <c r="AP770" s="361"/>
      <c r="AR770">
        <v>1</v>
      </c>
    </row>
    <row r="771" spans="2:44" ht="15" hidden="1" customHeight="1" x14ac:dyDescent="0.35">
      <c r="B771" s="362">
        <v>769</v>
      </c>
      <c r="C771" s="362" t="s">
        <v>2250</v>
      </c>
      <c r="D771" s="362" t="s">
        <v>2</v>
      </c>
      <c r="E771" s="368">
        <v>45702</v>
      </c>
      <c r="F771" s="368" t="s">
        <v>1278</v>
      </c>
      <c r="G771" s="368"/>
      <c r="H771" s="368"/>
      <c r="I771" s="362" t="s">
        <v>73</v>
      </c>
      <c r="J771" s="362" t="s">
        <v>90</v>
      </c>
      <c r="K771" s="361" t="s">
        <v>2251</v>
      </c>
      <c r="L771" s="362"/>
      <c r="M771" s="362" t="s">
        <v>186</v>
      </c>
      <c r="N771" s="362" t="s">
        <v>9</v>
      </c>
      <c r="O771" s="362"/>
      <c r="P771" s="362" t="s">
        <v>90</v>
      </c>
      <c r="Q771" s="362" t="s">
        <v>90</v>
      </c>
      <c r="R771" s="362"/>
      <c r="S771" s="361" t="s">
        <v>2252</v>
      </c>
      <c r="T771" s="362"/>
      <c r="U771" s="362"/>
      <c r="V771" s="362" t="s">
        <v>1271</v>
      </c>
      <c r="W771" s="362"/>
      <c r="X771" s="362"/>
      <c r="Y771" s="362" t="s">
        <v>45</v>
      </c>
      <c r="Z771" s="362" t="s">
        <v>90</v>
      </c>
      <c r="AA771" s="366" t="s">
        <v>90</v>
      </c>
      <c r="AB771" s="362" t="s">
        <v>90</v>
      </c>
      <c r="AC771" s="362"/>
      <c r="AD771" s="362"/>
      <c r="AE771" s="362"/>
      <c r="AF771" s="362"/>
      <c r="AG771" s="362"/>
      <c r="AH771" s="362"/>
      <c r="AI771" s="362" t="str">
        <f t="shared" ref="AI771:AI834" si="12">_xlfn.CONCAT(D771,I771)</f>
        <v>MOMNOC Operationalization</v>
      </c>
      <c r="AJ771" s="362" t="str">
        <f>VLOOKUP(AI771,Table1[[#All],[CONCAT]:[Tfiber]],2,FALSE)</f>
        <v>Network</v>
      </c>
      <c r="AK771" s="362" t="s">
        <v>39</v>
      </c>
      <c r="AL771" s="362"/>
      <c r="AM771" s="362"/>
      <c r="AN771" s="362" t="s">
        <v>1299</v>
      </c>
      <c r="AO771" s="368">
        <v>45919</v>
      </c>
      <c r="AP771" s="361" t="s">
        <v>680</v>
      </c>
      <c r="AR771">
        <v>1</v>
      </c>
    </row>
    <row r="772" spans="2:44" ht="15" hidden="1" customHeight="1" x14ac:dyDescent="0.35">
      <c r="B772" s="362">
        <v>770</v>
      </c>
      <c r="C772" s="362" t="s">
        <v>2253</v>
      </c>
      <c r="D772" s="362" t="s">
        <v>2</v>
      </c>
      <c r="E772" s="368">
        <v>45702</v>
      </c>
      <c r="F772" s="368"/>
      <c r="G772" s="368"/>
      <c r="H772" s="368"/>
      <c r="I772" s="362" t="s">
        <v>79</v>
      </c>
      <c r="J772" s="362" t="s">
        <v>104</v>
      </c>
      <c r="K772" s="361" t="s">
        <v>2254</v>
      </c>
      <c r="L772" s="362"/>
      <c r="M772" s="362" t="s">
        <v>186</v>
      </c>
      <c r="N772" s="362" t="s">
        <v>9</v>
      </c>
      <c r="O772" s="362"/>
      <c r="P772" s="362" t="s">
        <v>90</v>
      </c>
      <c r="Q772" s="362" t="s">
        <v>90</v>
      </c>
      <c r="R772" s="362" t="s">
        <v>1742</v>
      </c>
      <c r="S772" s="361" t="s">
        <v>1743</v>
      </c>
      <c r="T772" s="362" t="s">
        <v>113</v>
      </c>
      <c r="U772" s="362" t="s">
        <v>1540</v>
      </c>
      <c r="V772" s="362" t="s">
        <v>1540</v>
      </c>
      <c r="W772" s="362"/>
      <c r="X772" s="362"/>
      <c r="Y772" s="375" t="s">
        <v>45</v>
      </c>
      <c r="Z772" s="362" t="s">
        <v>90</v>
      </c>
      <c r="AA772" s="366" t="s">
        <v>90</v>
      </c>
      <c r="AB772" s="362" t="s">
        <v>90</v>
      </c>
      <c r="AC772" s="362"/>
      <c r="AD772" s="362"/>
      <c r="AE772" s="362"/>
      <c r="AF772" s="362"/>
      <c r="AG772" s="362"/>
      <c r="AH772" s="362"/>
      <c r="AI772" s="362" t="str">
        <f t="shared" si="12"/>
        <v>MOMOEM Related</v>
      </c>
      <c r="AJ772" s="362" t="str">
        <f>VLOOKUP(AI772,Table1[[#All],[CONCAT]:[Tfiber]],2,FALSE)</f>
        <v>OEM Related Issues</v>
      </c>
      <c r="AK772" s="362" t="s">
        <v>39</v>
      </c>
      <c r="AL772" s="362"/>
      <c r="AM772" s="362"/>
      <c r="AN772" s="362"/>
      <c r="AO772" s="362"/>
      <c r="AP772" s="361" t="s">
        <v>1158</v>
      </c>
      <c r="AR772">
        <v>1</v>
      </c>
    </row>
    <row r="773" spans="2:44" ht="15" hidden="1" customHeight="1" x14ac:dyDescent="0.35">
      <c r="B773" s="362">
        <v>771</v>
      </c>
      <c r="C773" s="362" t="s">
        <v>2255</v>
      </c>
      <c r="D773" s="362" t="s">
        <v>2</v>
      </c>
      <c r="E773" s="368">
        <v>45702</v>
      </c>
      <c r="F773" s="368"/>
      <c r="G773" s="368"/>
      <c r="H773" s="368"/>
      <c r="I773" s="362" t="s">
        <v>73</v>
      </c>
      <c r="J773" s="362" t="s">
        <v>90</v>
      </c>
      <c r="K773" s="361" t="s">
        <v>2256</v>
      </c>
      <c r="L773" s="362"/>
      <c r="M773" s="362" t="s">
        <v>186</v>
      </c>
      <c r="N773" s="362" t="s">
        <v>9</v>
      </c>
      <c r="O773" s="362"/>
      <c r="P773" s="362" t="s">
        <v>90</v>
      </c>
      <c r="Q773" s="362" t="s">
        <v>90</v>
      </c>
      <c r="R773" s="362" t="s">
        <v>1742</v>
      </c>
      <c r="S773" s="361" t="s">
        <v>1743</v>
      </c>
      <c r="T773" s="362" t="s">
        <v>113</v>
      </c>
      <c r="U773" s="362" t="s">
        <v>1540</v>
      </c>
      <c r="V773" s="362" t="s">
        <v>1540</v>
      </c>
      <c r="W773" s="362"/>
      <c r="X773" s="362"/>
      <c r="Y773" s="375" t="s">
        <v>45</v>
      </c>
      <c r="Z773" s="362" t="s">
        <v>90</v>
      </c>
      <c r="AA773" s="366" t="s">
        <v>90</v>
      </c>
      <c r="AB773" s="362" t="s">
        <v>90</v>
      </c>
      <c r="AC773" s="362"/>
      <c r="AD773" s="362"/>
      <c r="AE773" s="362"/>
      <c r="AF773" s="362"/>
      <c r="AG773" s="362"/>
      <c r="AH773" s="362"/>
      <c r="AI773" s="362" t="str">
        <f t="shared" si="12"/>
        <v>MOMNOC Operationalization</v>
      </c>
      <c r="AJ773" s="362" t="str">
        <f>VLOOKUP(AI773,Table1[[#All],[CONCAT]:[Tfiber]],2,FALSE)</f>
        <v>Network</v>
      </c>
      <c r="AK773" s="362" t="s">
        <v>39</v>
      </c>
      <c r="AL773" s="362"/>
      <c r="AM773" s="362"/>
      <c r="AN773" s="362"/>
      <c r="AO773" s="362"/>
      <c r="AP773" s="361" t="s">
        <v>1158</v>
      </c>
      <c r="AR773">
        <v>1</v>
      </c>
    </row>
    <row r="774" spans="2:44" ht="15" hidden="1" customHeight="1" x14ac:dyDescent="0.35">
      <c r="B774" s="362">
        <v>772</v>
      </c>
      <c r="C774" s="362" t="s">
        <v>2257</v>
      </c>
      <c r="D774" s="362" t="s">
        <v>2</v>
      </c>
      <c r="E774" s="368">
        <v>45702</v>
      </c>
      <c r="F774" s="368" t="s">
        <v>1278</v>
      </c>
      <c r="G774" s="368"/>
      <c r="H774" s="368"/>
      <c r="I774" s="362" t="s">
        <v>73</v>
      </c>
      <c r="J774" s="362" t="s">
        <v>90</v>
      </c>
      <c r="K774" s="361" t="s">
        <v>2258</v>
      </c>
      <c r="L774" s="362"/>
      <c r="M774" s="362" t="s">
        <v>186</v>
      </c>
      <c r="N774" s="362" t="s">
        <v>9</v>
      </c>
      <c r="O774" s="362"/>
      <c r="P774" s="362" t="s">
        <v>90</v>
      </c>
      <c r="Q774" s="362" t="s">
        <v>90</v>
      </c>
      <c r="R774" s="362"/>
      <c r="S774" s="361" t="s">
        <v>2259</v>
      </c>
      <c r="T774" s="362"/>
      <c r="U774" s="362"/>
      <c r="V774" s="362" t="s">
        <v>1271</v>
      </c>
      <c r="W774" s="362"/>
      <c r="X774" s="362"/>
      <c r="Y774" s="362" t="s">
        <v>45</v>
      </c>
      <c r="Z774" s="362" t="s">
        <v>90</v>
      </c>
      <c r="AA774" s="366" t="s">
        <v>90</v>
      </c>
      <c r="AB774" s="362" t="s">
        <v>90</v>
      </c>
      <c r="AC774" s="362"/>
      <c r="AD774" s="362"/>
      <c r="AE774" s="362"/>
      <c r="AF774" s="362"/>
      <c r="AG774" s="362"/>
      <c r="AH774" s="362"/>
      <c r="AI774" s="362" t="str">
        <f t="shared" si="12"/>
        <v>MOMNOC Operationalization</v>
      </c>
      <c r="AJ774" s="362" t="str">
        <f>VLOOKUP(AI774,Table1[[#All],[CONCAT]:[Tfiber]],2,FALSE)</f>
        <v>Network</v>
      </c>
      <c r="AK774" s="362" t="s">
        <v>39</v>
      </c>
      <c r="AL774" s="362"/>
      <c r="AM774" s="362"/>
      <c r="AN774" s="362" t="s">
        <v>2071</v>
      </c>
      <c r="AO774" s="368">
        <v>45919</v>
      </c>
      <c r="AP774" s="361" t="s">
        <v>680</v>
      </c>
      <c r="AR774">
        <v>1</v>
      </c>
    </row>
    <row r="775" spans="2:44" ht="15" hidden="1" customHeight="1" x14ac:dyDescent="0.35">
      <c r="B775" s="362">
        <v>773</v>
      </c>
      <c r="C775" s="362" t="s">
        <v>2260</v>
      </c>
      <c r="D775" s="362" t="s">
        <v>2</v>
      </c>
      <c r="E775" s="368">
        <v>45139</v>
      </c>
      <c r="F775" s="368"/>
      <c r="G775" s="368"/>
      <c r="H775" s="368"/>
      <c r="I775" s="362" t="s">
        <v>77</v>
      </c>
      <c r="J775" s="362" t="s">
        <v>1546</v>
      </c>
      <c r="K775" s="361" t="s">
        <v>2261</v>
      </c>
      <c r="L775" s="362"/>
      <c r="M775" s="362" t="s">
        <v>186</v>
      </c>
      <c r="N775" s="362" t="s">
        <v>1548</v>
      </c>
      <c r="O775" s="362"/>
      <c r="P775" s="362" t="s">
        <v>90</v>
      </c>
      <c r="Q775" s="362" t="s">
        <v>90</v>
      </c>
      <c r="R775" s="362" t="s">
        <v>8</v>
      </c>
      <c r="S775" s="361" t="s">
        <v>1678</v>
      </c>
      <c r="T775" s="362"/>
      <c r="U775" s="362"/>
      <c r="V775" s="362" t="s">
        <v>133</v>
      </c>
      <c r="W775" s="362"/>
      <c r="X775" s="362"/>
      <c r="Y775" s="362" t="s">
        <v>45</v>
      </c>
      <c r="Z775" s="362" t="s">
        <v>90</v>
      </c>
      <c r="AA775" s="366" t="s">
        <v>90</v>
      </c>
      <c r="AB775" s="362" t="s">
        <v>90</v>
      </c>
      <c r="AC775" s="362"/>
      <c r="AD775" s="362"/>
      <c r="AE775" s="362"/>
      <c r="AF775" s="362"/>
      <c r="AG775" s="362"/>
      <c r="AH775" s="362"/>
      <c r="AI775" s="362" t="str">
        <f t="shared" si="12"/>
        <v>MOMHelpdesk</v>
      </c>
      <c r="AJ775" s="362" t="str">
        <f>VLOOKUP(AI775,Table1[[#All],[CONCAT]:[Tfiber]],2,FALSE)</f>
        <v>Helpdesk (Contact Center)</v>
      </c>
      <c r="AK775" s="362" t="s">
        <v>39</v>
      </c>
      <c r="AL775" s="362"/>
      <c r="AM775" s="362"/>
      <c r="AN775" s="362"/>
      <c r="AO775" s="368">
        <v>45924</v>
      </c>
      <c r="AP775" s="361" t="s">
        <v>1679</v>
      </c>
      <c r="AR775">
        <v>1</v>
      </c>
    </row>
    <row r="776" spans="2:44" ht="15" hidden="1" customHeight="1" x14ac:dyDescent="0.35">
      <c r="B776" s="362">
        <v>774</v>
      </c>
      <c r="C776" s="362" t="s">
        <v>2262</v>
      </c>
      <c r="D776" s="362" t="s">
        <v>2</v>
      </c>
      <c r="E776" s="368">
        <v>45702</v>
      </c>
      <c r="F776" s="368"/>
      <c r="G776" s="368"/>
      <c r="H776" s="368"/>
      <c r="I776" s="362" t="s">
        <v>77</v>
      </c>
      <c r="J776" s="362" t="s">
        <v>1546</v>
      </c>
      <c r="K776" s="361" t="s">
        <v>2263</v>
      </c>
      <c r="L776" s="362"/>
      <c r="M776" s="362" t="s">
        <v>186</v>
      </c>
      <c r="N776" s="362" t="s">
        <v>1548</v>
      </c>
      <c r="O776" s="362"/>
      <c r="P776" s="362" t="s">
        <v>90</v>
      </c>
      <c r="Q776" s="362" t="s">
        <v>90</v>
      </c>
      <c r="R776" s="362" t="s">
        <v>8</v>
      </c>
      <c r="S776" s="361" t="s">
        <v>1736</v>
      </c>
      <c r="T776" s="362"/>
      <c r="U776" s="362"/>
      <c r="V776" s="362" t="s">
        <v>133</v>
      </c>
      <c r="W776" s="362"/>
      <c r="X776" s="362"/>
      <c r="Y776" s="362" t="s">
        <v>45</v>
      </c>
      <c r="Z776" s="362" t="s">
        <v>90</v>
      </c>
      <c r="AA776" s="366" t="s">
        <v>90</v>
      </c>
      <c r="AB776" s="362" t="s">
        <v>90</v>
      </c>
      <c r="AC776" s="362"/>
      <c r="AD776" s="362"/>
      <c r="AE776" s="362"/>
      <c r="AF776" s="362"/>
      <c r="AG776" s="362"/>
      <c r="AH776" s="362"/>
      <c r="AI776" s="362" t="str">
        <f t="shared" si="12"/>
        <v>MOMHelpdesk</v>
      </c>
      <c r="AJ776" s="362" t="str">
        <f>VLOOKUP(AI776,Table1[[#All],[CONCAT]:[Tfiber]],2,FALSE)</f>
        <v>Helpdesk (Contact Center)</v>
      </c>
      <c r="AK776" s="362" t="s">
        <v>39</v>
      </c>
      <c r="AL776" s="362"/>
      <c r="AM776" s="362"/>
      <c r="AN776" s="362"/>
      <c r="AO776" s="368">
        <v>45924</v>
      </c>
      <c r="AP776" s="361" t="s">
        <v>2264</v>
      </c>
      <c r="AR776">
        <v>1</v>
      </c>
    </row>
    <row r="777" spans="2:44" ht="15" customHeight="1" x14ac:dyDescent="0.35">
      <c r="B777" s="362">
        <v>775</v>
      </c>
      <c r="C777" s="362" t="s">
        <v>2265</v>
      </c>
      <c r="D777" s="362" t="s">
        <v>2</v>
      </c>
      <c r="E777" s="368">
        <v>45750</v>
      </c>
      <c r="F777" s="368"/>
      <c r="G777" s="368"/>
      <c r="H777" s="368"/>
      <c r="I777" s="362" t="s">
        <v>73</v>
      </c>
      <c r="J777" s="362" t="s">
        <v>90</v>
      </c>
      <c r="K777" s="361" t="s">
        <v>2266</v>
      </c>
      <c r="L777" s="362"/>
      <c r="M777" s="362" t="s">
        <v>186</v>
      </c>
      <c r="N777" s="362" t="s">
        <v>8</v>
      </c>
      <c r="O777" s="362"/>
      <c r="P777" s="362" t="s">
        <v>90</v>
      </c>
      <c r="Q777" s="362" t="s">
        <v>90</v>
      </c>
      <c r="R777" s="362" t="s">
        <v>8</v>
      </c>
      <c r="S777" s="361" t="s">
        <v>1539</v>
      </c>
      <c r="T777" s="362"/>
      <c r="U777" s="362"/>
      <c r="V777" s="362" t="s">
        <v>1540</v>
      </c>
      <c r="W777" s="362"/>
      <c r="X777" s="362"/>
      <c r="Y777" s="375" t="s">
        <v>45</v>
      </c>
      <c r="Z777" s="362" t="s">
        <v>90</v>
      </c>
      <c r="AA777" s="366" t="s">
        <v>90</v>
      </c>
      <c r="AB777" s="362" t="s">
        <v>90</v>
      </c>
      <c r="AC777" s="362"/>
      <c r="AD777" s="362"/>
      <c r="AE777" s="362"/>
      <c r="AF777" s="362"/>
      <c r="AG777" s="362"/>
      <c r="AH777" s="362"/>
      <c r="AI777" s="362" t="str">
        <f t="shared" si="12"/>
        <v>MOMNOC Operationalization</v>
      </c>
      <c r="AJ777" s="362" t="str">
        <f>VLOOKUP(AI777,Table1[[#All],[CONCAT]:[Tfiber]],2,FALSE)</f>
        <v>Network</v>
      </c>
      <c r="AK777" s="362" t="s">
        <v>39</v>
      </c>
      <c r="AL777" s="362"/>
      <c r="AM777" s="362"/>
      <c r="AN777" s="362"/>
      <c r="AO777" s="368">
        <v>45923</v>
      </c>
      <c r="AP777" s="361" t="s">
        <v>680</v>
      </c>
      <c r="AR777">
        <v>1</v>
      </c>
    </row>
    <row r="778" spans="2:44" ht="15" customHeight="1" x14ac:dyDescent="0.35">
      <c r="B778" s="362">
        <v>776</v>
      </c>
      <c r="C778" s="362" t="s">
        <v>2267</v>
      </c>
      <c r="D778" s="362" t="s">
        <v>2</v>
      </c>
      <c r="E778" s="368">
        <v>45750</v>
      </c>
      <c r="F778" s="368"/>
      <c r="G778" s="368"/>
      <c r="H778" s="368"/>
      <c r="I778" s="362" t="s">
        <v>73</v>
      </c>
      <c r="J778" s="362" t="s">
        <v>90</v>
      </c>
      <c r="K778" s="361" t="s">
        <v>2268</v>
      </c>
      <c r="L778" s="362"/>
      <c r="M778" s="362" t="s">
        <v>1689</v>
      </c>
      <c r="N778" s="362" t="s">
        <v>8</v>
      </c>
      <c r="O778" s="362"/>
      <c r="P778" s="362" t="s">
        <v>90</v>
      </c>
      <c r="Q778" s="362" t="s">
        <v>90</v>
      </c>
      <c r="R778" s="362" t="s">
        <v>8</v>
      </c>
      <c r="S778" s="361" t="s">
        <v>1539</v>
      </c>
      <c r="T778" s="362"/>
      <c r="U778" s="362"/>
      <c r="V778" s="362" t="s">
        <v>1540</v>
      </c>
      <c r="W778" s="362"/>
      <c r="X778" s="362"/>
      <c r="Y778" s="375" t="s">
        <v>45</v>
      </c>
      <c r="Z778" s="362" t="s">
        <v>90</v>
      </c>
      <c r="AA778" s="366" t="s">
        <v>90</v>
      </c>
      <c r="AB778" s="362" t="s">
        <v>90</v>
      </c>
      <c r="AC778" s="362"/>
      <c r="AD778" s="362"/>
      <c r="AE778" s="362"/>
      <c r="AF778" s="362"/>
      <c r="AG778" s="362"/>
      <c r="AH778" s="362"/>
      <c r="AI778" s="362" t="str">
        <f t="shared" si="12"/>
        <v>MOMNOC Operationalization</v>
      </c>
      <c r="AJ778" s="362" t="str">
        <f>VLOOKUP(AI778,Table1[[#All],[CONCAT]:[Tfiber]],2,FALSE)</f>
        <v>Network</v>
      </c>
      <c r="AK778" s="362" t="s">
        <v>39</v>
      </c>
      <c r="AL778" s="362"/>
      <c r="AM778" s="362"/>
      <c r="AN778" s="362"/>
      <c r="AO778" s="368">
        <v>45923</v>
      </c>
      <c r="AP778" s="361" t="s">
        <v>680</v>
      </c>
      <c r="AR778">
        <v>1</v>
      </c>
    </row>
    <row r="779" spans="2:44" ht="15" hidden="1" customHeight="1" x14ac:dyDescent="0.35">
      <c r="B779" s="362">
        <v>777</v>
      </c>
      <c r="C779" s="362" t="s">
        <v>2269</v>
      </c>
      <c r="D779" s="362" t="s">
        <v>2</v>
      </c>
      <c r="E779" s="368">
        <v>45750</v>
      </c>
      <c r="F779" s="368"/>
      <c r="G779" s="368"/>
      <c r="H779" s="368"/>
      <c r="I779" s="362" t="s">
        <v>73</v>
      </c>
      <c r="J779" s="362" t="s">
        <v>90</v>
      </c>
      <c r="K779" s="361" t="s">
        <v>2270</v>
      </c>
      <c r="L779" s="362"/>
      <c r="M779" s="362" t="s">
        <v>186</v>
      </c>
      <c r="N779" s="362" t="s">
        <v>9</v>
      </c>
      <c r="O779" s="362"/>
      <c r="P779" s="362" t="s">
        <v>90</v>
      </c>
      <c r="Q779" s="362" t="s">
        <v>90</v>
      </c>
      <c r="R779" s="362" t="s">
        <v>8</v>
      </c>
      <c r="S779" s="361" t="s">
        <v>1539</v>
      </c>
      <c r="T779" s="362"/>
      <c r="U779" s="362"/>
      <c r="V779" s="362" t="s">
        <v>1540</v>
      </c>
      <c r="W779" s="362"/>
      <c r="X779" s="362"/>
      <c r="Y779" s="375" t="s">
        <v>45</v>
      </c>
      <c r="Z779" s="362" t="s">
        <v>90</v>
      </c>
      <c r="AA779" s="366" t="s">
        <v>90</v>
      </c>
      <c r="AB779" s="362" t="s">
        <v>90</v>
      </c>
      <c r="AC779" s="362"/>
      <c r="AD779" s="362"/>
      <c r="AE779" s="362"/>
      <c r="AF779" s="362"/>
      <c r="AG779" s="362"/>
      <c r="AH779" s="362"/>
      <c r="AI779" s="362" t="str">
        <f t="shared" si="12"/>
        <v>MOMNOC Operationalization</v>
      </c>
      <c r="AJ779" s="362" t="str">
        <f>VLOOKUP(AI779,Table1[[#All],[CONCAT]:[Tfiber]],2,FALSE)</f>
        <v>Network</v>
      </c>
      <c r="AK779" s="362" t="s">
        <v>39</v>
      </c>
      <c r="AL779" s="362"/>
      <c r="AM779" s="362"/>
      <c r="AN779" s="362"/>
      <c r="AO779" s="368">
        <v>45923</v>
      </c>
      <c r="AP779" s="361" t="s">
        <v>680</v>
      </c>
      <c r="AR779">
        <v>1</v>
      </c>
    </row>
    <row r="780" spans="2:44" ht="15" hidden="1" customHeight="1" x14ac:dyDescent="0.35">
      <c r="B780" s="362">
        <v>778</v>
      </c>
      <c r="C780" s="362" t="s">
        <v>2271</v>
      </c>
      <c r="D780" s="362" t="s">
        <v>2</v>
      </c>
      <c r="E780" s="368">
        <v>45750</v>
      </c>
      <c r="F780" s="368"/>
      <c r="G780" s="368"/>
      <c r="H780" s="368"/>
      <c r="I780" s="362" t="s">
        <v>61</v>
      </c>
      <c r="J780" s="362" t="s">
        <v>1584</v>
      </c>
      <c r="K780" s="361" t="s">
        <v>2272</v>
      </c>
      <c r="L780" s="361"/>
      <c r="M780" s="362" t="s">
        <v>186</v>
      </c>
      <c r="N780" s="362" t="s">
        <v>9</v>
      </c>
      <c r="O780" s="362" t="s">
        <v>526</v>
      </c>
      <c r="P780" s="362" t="s">
        <v>2273</v>
      </c>
      <c r="Q780" s="362" t="s">
        <v>90</v>
      </c>
      <c r="R780" s="362"/>
      <c r="S780" s="361"/>
      <c r="T780" s="362"/>
      <c r="U780" s="362"/>
      <c r="V780" s="362" t="s">
        <v>120</v>
      </c>
      <c r="W780" s="362"/>
      <c r="X780" s="362"/>
      <c r="Y780" s="362" t="s">
        <v>48</v>
      </c>
      <c r="Z780" s="362" t="s">
        <v>90</v>
      </c>
      <c r="AA780" s="366" t="s">
        <v>90</v>
      </c>
      <c r="AB780" s="362" t="s">
        <v>90</v>
      </c>
      <c r="AC780" s="362"/>
      <c r="AD780" s="362"/>
      <c r="AE780" s="362"/>
      <c r="AF780" s="362"/>
      <c r="AG780" s="362"/>
      <c r="AH780" s="362"/>
      <c r="AI780" s="362" t="str">
        <f t="shared" si="12"/>
        <v>MOMGIS</v>
      </c>
      <c r="AJ780" s="362" t="str">
        <f>VLOOKUP(AI780,Table1[[#All],[CONCAT]:[Tfiber]],2,FALSE)</f>
        <v>Applications/Tools</v>
      </c>
      <c r="AK780" s="362" t="s">
        <v>40</v>
      </c>
      <c r="AL780" s="362"/>
      <c r="AM780" s="362"/>
      <c r="AN780" s="362"/>
      <c r="AO780" s="362"/>
      <c r="AP780" s="361"/>
      <c r="AR780">
        <v>1</v>
      </c>
    </row>
    <row r="781" spans="2:44" ht="15" customHeight="1" x14ac:dyDescent="0.35">
      <c r="B781" s="362">
        <v>779</v>
      </c>
      <c r="C781" s="362" t="s">
        <v>2274</v>
      </c>
      <c r="D781" s="362" t="s">
        <v>2</v>
      </c>
      <c r="E781" s="368">
        <v>45750</v>
      </c>
      <c r="F781" s="368"/>
      <c r="G781" s="368"/>
      <c r="H781" s="368"/>
      <c r="I781" s="362" t="s">
        <v>73</v>
      </c>
      <c r="J781" s="362" t="s">
        <v>90</v>
      </c>
      <c r="K781" s="361" t="s">
        <v>2275</v>
      </c>
      <c r="L781" s="362"/>
      <c r="M781" s="362" t="s">
        <v>1689</v>
      </c>
      <c r="N781" s="362" t="s">
        <v>8</v>
      </c>
      <c r="O781" s="362"/>
      <c r="P781" s="362" t="s">
        <v>90</v>
      </c>
      <c r="Q781" s="362" t="s">
        <v>90</v>
      </c>
      <c r="R781" s="362" t="s">
        <v>46</v>
      </c>
      <c r="S781" s="361" t="s">
        <v>90</v>
      </c>
      <c r="T781" s="362" t="s">
        <v>113</v>
      </c>
      <c r="U781" s="362" t="s">
        <v>1540</v>
      </c>
      <c r="V781" s="362" t="s">
        <v>1540</v>
      </c>
      <c r="W781" s="362"/>
      <c r="X781" s="362" t="s">
        <v>9</v>
      </c>
      <c r="Y781" s="362" t="s">
        <v>46</v>
      </c>
      <c r="Z781" s="362" t="s">
        <v>90</v>
      </c>
      <c r="AA781" s="366" t="s">
        <v>90</v>
      </c>
      <c r="AB781" s="362" t="s">
        <v>90</v>
      </c>
      <c r="AC781" s="362"/>
      <c r="AD781" s="362"/>
      <c r="AE781" s="362"/>
      <c r="AF781" s="362"/>
      <c r="AG781" s="362"/>
      <c r="AH781" s="362"/>
      <c r="AI781" s="362" t="str">
        <f t="shared" si="12"/>
        <v>MOMNOC Operationalization</v>
      </c>
      <c r="AJ781" s="362" t="str">
        <f>VLOOKUP(AI781,Table1[[#All],[CONCAT]:[Tfiber]],2,FALSE)</f>
        <v>Network</v>
      </c>
      <c r="AK781" s="362" t="s">
        <v>40</v>
      </c>
      <c r="AL781" s="362"/>
      <c r="AM781" s="362"/>
      <c r="AN781" s="362"/>
      <c r="AO781" s="362"/>
      <c r="AP781" s="361"/>
      <c r="AR781">
        <v>1</v>
      </c>
    </row>
    <row r="782" spans="2:44" ht="15" customHeight="1" x14ac:dyDescent="0.35">
      <c r="B782" s="362">
        <v>780</v>
      </c>
      <c r="C782" s="362" t="s">
        <v>2276</v>
      </c>
      <c r="D782" s="362" t="s">
        <v>2</v>
      </c>
      <c r="E782" s="368">
        <v>45750</v>
      </c>
      <c r="F782" s="368"/>
      <c r="G782" s="368"/>
      <c r="H782" s="368"/>
      <c r="I782" s="362" t="s">
        <v>73</v>
      </c>
      <c r="J782" s="362" t="s">
        <v>90</v>
      </c>
      <c r="K782" s="361" t="s">
        <v>2277</v>
      </c>
      <c r="L782" s="362"/>
      <c r="M782" s="362" t="s">
        <v>186</v>
      </c>
      <c r="N782" s="362" t="s">
        <v>8</v>
      </c>
      <c r="O782" s="362"/>
      <c r="P782" s="362" t="s">
        <v>90</v>
      </c>
      <c r="Q782" s="362" t="s">
        <v>90</v>
      </c>
      <c r="R782" s="362" t="s">
        <v>1742</v>
      </c>
      <c r="S782" s="361" t="s">
        <v>1743</v>
      </c>
      <c r="T782" s="362" t="s">
        <v>113</v>
      </c>
      <c r="U782" s="362" t="s">
        <v>1540</v>
      </c>
      <c r="V782" s="362" t="s">
        <v>1540</v>
      </c>
      <c r="W782" s="362"/>
      <c r="X782" s="362"/>
      <c r="Y782" s="375" t="s">
        <v>45</v>
      </c>
      <c r="Z782" s="362" t="s">
        <v>90</v>
      </c>
      <c r="AA782" s="366" t="s">
        <v>90</v>
      </c>
      <c r="AB782" s="362" t="s">
        <v>90</v>
      </c>
      <c r="AC782" s="362"/>
      <c r="AD782" s="362"/>
      <c r="AE782" s="362"/>
      <c r="AF782" s="362"/>
      <c r="AG782" s="362"/>
      <c r="AH782" s="362"/>
      <c r="AI782" s="362" t="str">
        <f t="shared" si="12"/>
        <v>MOMNOC Operationalization</v>
      </c>
      <c r="AJ782" s="362" t="str">
        <f>VLOOKUP(AI782,Table1[[#All],[CONCAT]:[Tfiber]],2,FALSE)</f>
        <v>Network</v>
      </c>
      <c r="AK782" s="362" t="s">
        <v>39</v>
      </c>
      <c r="AL782" s="362"/>
      <c r="AM782" s="362"/>
      <c r="AN782" s="362"/>
      <c r="AO782" s="362"/>
      <c r="AP782" s="361" t="s">
        <v>1158</v>
      </c>
      <c r="AR782">
        <v>1</v>
      </c>
    </row>
    <row r="783" spans="2:44" ht="15" customHeight="1" x14ac:dyDescent="0.35">
      <c r="B783" s="362">
        <v>781</v>
      </c>
      <c r="C783" s="362" t="s">
        <v>2278</v>
      </c>
      <c r="D783" s="362" t="s">
        <v>2</v>
      </c>
      <c r="E783" s="368">
        <v>45750</v>
      </c>
      <c r="F783" s="368"/>
      <c r="G783" s="368"/>
      <c r="H783" s="368"/>
      <c r="I783" s="362" t="s">
        <v>62</v>
      </c>
      <c r="J783" s="362" t="s">
        <v>2064</v>
      </c>
      <c r="K783" s="361" t="s">
        <v>2279</v>
      </c>
      <c r="L783" s="362"/>
      <c r="M783" s="362" t="s">
        <v>186</v>
      </c>
      <c r="N783" s="362" t="s">
        <v>8</v>
      </c>
      <c r="O783" s="362"/>
      <c r="P783" s="362" t="s">
        <v>90</v>
      </c>
      <c r="Q783" s="362" t="s">
        <v>90</v>
      </c>
      <c r="R783" s="362"/>
      <c r="S783" s="361" t="s">
        <v>90</v>
      </c>
      <c r="T783" s="362"/>
      <c r="U783" s="362"/>
      <c r="V783" s="362" t="s">
        <v>824</v>
      </c>
      <c r="W783" s="362"/>
      <c r="X783" s="362"/>
      <c r="Y783" s="362" t="s">
        <v>48</v>
      </c>
      <c r="Z783" s="362" t="s">
        <v>90</v>
      </c>
      <c r="AA783" s="366" t="s">
        <v>90</v>
      </c>
      <c r="AB783" s="362" t="s">
        <v>90</v>
      </c>
      <c r="AC783" s="362"/>
      <c r="AD783" s="362"/>
      <c r="AE783" s="362"/>
      <c r="AF783" s="362"/>
      <c r="AG783" s="362"/>
      <c r="AH783" s="362"/>
      <c r="AI783" s="362" t="str">
        <f t="shared" si="12"/>
        <v>MOMNSO</v>
      </c>
      <c r="AJ783" s="362" t="str">
        <f>VLOOKUP(AI783,Table1[[#All],[CONCAT]:[Tfiber]],2,FALSE)</f>
        <v>Applications/Tools</v>
      </c>
      <c r="AK783" s="362" t="s">
        <v>40</v>
      </c>
      <c r="AL783" s="362"/>
      <c r="AM783" s="362"/>
      <c r="AN783" s="362"/>
      <c r="AO783" s="362"/>
      <c r="AP783" s="361" t="s">
        <v>1724</v>
      </c>
      <c r="AR783">
        <v>1</v>
      </c>
    </row>
    <row r="784" spans="2:44" ht="15" customHeight="1" x14ac:dyDescent="0.35">
      <c r="B784" s="362">
        <v>782</v>
      </c>
      <c r="C784" s="362" t="s">
        <v>2280</v>
      </c>
      <c r="D784" s="362" t="s">
        <v>2</v>
      </c>
      <c r="E784" s="368">
        <v>45750</v>
      </c>
      <c r="F784" s="368"/>
      <c r="G784" s="368"/>
      <c r="H784" s="368"/>
      <c r="I784" s="362" t="s">
        <v>73</v>
      </c>
      <c r="J784" s="362" t="s">
        <v>90</v>
      </c>
      <c r="K784" s="361" t="s">
        <v>2281</v>
      </c>
      <c r="L784" s="362"/>
      <c r="M784" s="362" t="s">
        <v>186</v>
      </c>
      <c r="N784" s="362" t="s">
        <v>8</v>
      </c>
      <c r="O784" s="362"/>
      <c r="P784" s="362" t="s">
        <v>90</v>
      </c>
      <c r="Q784" s="362" t="s">
        <v>90</v>
      </c>
      <c r="R784" s="362" t="s">
        <v>8</v>
      </c>
      <c r="S784" s="361" t="s">
        <v>1539</v>
      </c>
      <c r="T784" s="362"/>
      <c r="U784" s="362"/>
      <c r="V784" s="362" t="s">
        <v>1540</v>
      </c>
      <c r="W784" s="362"/>
      <c r="X784" s="362"/>
      <c r="Y784" s="375" t="s">
        <v>45</v>
      </c>
      <c r="Z784" s="362" t="s">
        <v>90</v>
      </c>
      <c r="AA784" s="366" t="s">
        <v>90</v>
      </c>
      <c r="AB784" s="362" t="s">
        <v>90</v>
      </c>
      <c r="AC784" s="362"/>
      <c r="AD784" s="362"/>
      <c r="AE784" s="362"/>
      <c r="AF784" s="362"/>
      <c r="AG784" s="362"/>
      <c r="AH784" s="362"/>
      <c r="AI784" s="362" t="str">
        <f t="shared" si="12"/>
        <v>MOMNOC Operationalization</v>
      </c>
      <c r="AJ784" s="362" t="str">
        <f>VLOOKUP(AI784,Table1[[#All],[CONCAT]:[Tfiber]],2,FALSE)</f>
        <v>Network</v>
      </c>
      <c r="AK784" s="362" t="s">
        <v>39</v>
      </c>
      <c r="AL784" s="362"/>
      <c r="AM784" s="362"/>
      <c r="AN784" s="362"/>
      <c r="AO784" s="368">
        <v>45923</v>
      </c>
      <c r="AP784" s="361" t="s">
        <v>680</v>
      </c>
      <c r="AR784">
        <v>1</v>
      </c>
    </row>
    <row r="785" spans="2:44" ht="15" hidden="1" customHeight="1" x14ac:dyDescent="0.35">
      <c r="B785" s="362">
        <v>783</v>
      </c>
      <c r="C785" s="362" t="s">
        <v>2282</v>
      </c>
      <c r="D785" s="362" t="s">
        <v>2</v>
      </c>
      <c r="E785" s="368">
        <v>45139</v>
      </c>
      <c r="F785" s="368"/>
      <c r="G785" s="368"/>
      <c r="H785" s="368"/>
      <c r="I785" s="362" t="s">
        <v>77</v>
      </c>
      <c r="J785" s="362" t="s">
        <v>1546</v>
      </c>
      <c r="K785" s="361" t="s">
        <v>2283</v>
      </c>
      <c r="L785" s="362"/>
      <c r="M785" s="362" t="s">
        <v>186</v>
      </c>
      <c r="N785" s="362" t="s">
        <v>1548</v>
      </c>
      <c r="O785" s="362"/>
      <c r="P785" s="362" t="s">
        <v>90</v>
      </c>
      <c r="Q785" s="362" t="s">
        <v>90</v>
      </c>
      <c r="R785" s="362" t="s">
        <v>8</v>
      </c>
      <c r="S785" s="361" t="s">
        <v>1678</v>
      </c>
      <c r="T785" s="362"/>
      <c r="U785" s="362"/>
      <c r="V785" s="362" t="s">
        <v>133</v>
      </c>
      <c r="W785" s="362"/>
      <c r="X785" s="362"/>
      <c r="Y785" s="362" t="s">
        <v>45</v>
      </c>
      <c r="Z785" s="362" t="s">
        <v>90</v>
      </c>
      <c r="AA785" s="366" t="s">
        <v>90</v>
      </c>
      <c r="AB785" s="362" t="s">
        <v>90</v>
      </c>
      <c r="AC785" s="362"/>
      <c r="AD785" s="362"/>
      <c r="AE785" s="362"/>
      <c r="AF785" s="362"/>
      <c r="AG785" s="362"/>
      <c r="AH785" s="362"/>
      <c r="AI785" s="362" t="str">
        <f t="shared" si="12"/>
        <v>MOMHelpdesk</v>
      </c>
      <c r="AJ785" s="362" t="str">
        <f>VLOOKUP(AI785,Table1[[#All],[CONCAT]:[Tfiber]],2,FALSE)</f>
        <v>Helpdesk (Contact Center)</v>
      </c>
      <c r="AK785" s="362" t="s">
        <v>39</v>
      </c>
      <c r="AL785" s="362"/>
      <c r="AM785" s="362"/>
      <c r="AN785" s="362"/>
      <c r="AO785" s="368">
        <v>45924</v>
      </c>
      <c r="AP785" s="361" t="s">
        <v>1679</v>
      </c>
      <c r="AR785">
        <v>1</v>
      </c>
    </row>
    <row r="786" spans="2:44" ht="15" hidden="1" customHeight="1" x14ac:dyDescent="0.35">
      <c r="B786" s="362">
        <v>784</v>
      </c>
      <c r="C786" s="362" t="s">
        <v>2284</v>
      </c>
      <c r="D786" s="362" t="s">
        <v>2</v>
      </c>
      <c r="E786" s="368">
        <v>45139</v>
      </c>
      <c r="F786" s="368"/>
      <c r="G786" s="368"/>
      <c r="H786" s="368"/>
      <c r="I786" s="362" t="s">
        <v>77</v>
      </c>
      <c r="J786" s="362" t="s">
        <v>1546</v>
      </c>
      <c r="K786" s="361" t="s">
        <v>2285</v>
      </c>
      <c r="L786" s="362"/>
      <c r="M786" s="362" t="s">
        <v>186</v>
      </c>
      <c r="N786" s="362" t="s">
        <v>1548</v>
      </c>
      <c r="O786" s="362"/>
      <c r="P786" s="362" t="s">
        <v>90</v>
      </c>
      <c r="Q786" s="362" t="s">
        <v>90</v>
      </c>
      <c r="R786" s="362" t="s">
        <v>8</v>
      </c>
      <c r="S786" s="361" t="s">
        <v>2048</v>
      </c>
      <c r="T786" s="362"/>
      <c r="U786" s="362"/>
      <c r="V786" s="362" t="s">
        <v>133</v>
      </c>
      <c r="W786" s="362"/>
      <c r="X786" s="362"/>
      <c r="Y786" s="362" t="s">
        <v>45</v>
      </c>
      <c r="Z786" s="362" t="s">
        <v>90</v>
      </c>
      <c r="AA786" s="366" t="s">
        <v>90</v>
      </c>
      <c r="AB786" s="362" t="s">
        <v>90</v>
      </c>
      <c r="AC786" s="362"/>
      <c r="AD786" s="362"/>
      <c r="AE786" s="362"/>
      <c r="AF786" s="362"/>
      <c r="AG786" s="362"/>
      <c r="AH786" s="362"/>
      <c r="AI786" s="362" t="str">
        <f t="shared" si="12"/>
        <v>MOMHelpdesk</v>
      </c>
      <c r="AJ786" s="362" t="str">
        <f>VLOOKUP(AI786,Table1[[#All],[CONCAT]:[Tfiber]],2,FALSE)</f>
        <v>Helpdesk (Contact Center)</v>
      </c>
      <c r="AK786" s="362" t="s">
        <v>39</v>
      </c>
      <c r="AL786" s="362"/>
      <c r="AM786" s="362"/>
      <c r="AN786" s="362"/>
      <c r="AO786" s="368">
        <v>45924</v>
      </c>
      <c r="AP786" s="361" t="s">
        <v>2081</v>
      </c>
      <c r="AR786">
        <v>1</v>
      </c>
    </row>
    <row r="787" spans="2:44" ht="15" hidden="1" customHeight="1" x14ac:dyDescent="0.35">
      <c r="B787" s="362">
        <v>785</v>
      </c>
      <c r="C787" s="362" t="s">
        <v>2286</v>
      </c>
      <c r="D787" s="362" t="s">
        <v>2</v>
      </c>
      <c r="E787" s="368">
        <v>45019</v>
      </c>
      <c r="F787" s="368"/>
      <c r="G787" s="362" t="s">
        <v>63</v>
      </c>
      <c r="H787" s="362" t="s">
        <v>63</v>
      </c>
      <c r="I787" s="362" t="s">
        <v>63</v>
      </c>
      <c r="J787" s="362" t="s">
        <v>1835</v>
      </c>
      <c r="K787" s="361" t="s">
        <v>2287</v>
      </c>
      <c r="L787" s="362"/>
      <c r="M787" s="362" t="s">
        <v>186</v>
      </c>
      <c r="N787" s="362" t="s">
        <v>9</v>
      </c>
      <c r="O787" s="362"/>
      <c r="P787" s="362" t="s">
        <v>1398</v>
      </c>
      <c r="Q787" s="362" t="s">
        <v>90</v>
      </c>
      <c r="R787" s="362"/>
      <c r="S787" s="361"/>
      <c r="T787" s="362"/>
      <c r="U787" s="362"/>
      <c r="V787" s="362" t="s">
        <v>844</v>
      </c>
      <c r="W787" s="362"/>
      <c r="X787" s="362" t="s">
        <v>9</v>
      </c>
      <c r="Y787" s="362" t="s">
        <v>9</v>
      </c>
      <c r="Z787" s="362" t="s">
        <v>90</v>
      </c>
      <c r="AA787" s="366" t="s">
        <v>90</v>
      </c>
      <c r="AB787" s="362" t="s">
        <v>90</v>
      </c>
      <c r="AC787" s="362"/>
      <c r="AD787" s="362"/>
      <c r="AE787" s="362"/>
      <c r="AF787" s="362"/>
      <c r="AG787" s="362"/>
      <c r="AH787" s="362"/>
      <c r="AI787" s="362" t="str">
        <f t="shared" si="12"/>
        <v>MOMOSS</v>
      </c>
      <c r="AJ787" s="362" t="str">
        <f>VLOOKUP(AI787,Table1[[#All],[CONCAT]:[Tfiber]],2,FALSE)</f>
        <v>Applications/Tools</v>
      </c>
      <c r="AK787" s="362" t="s">
        <v>40</v>
      </c>
      <c r="AL787" s="362" t="str">
        <f>VLOOKUP(C787,[1]AllOSS!$B:$G,6,0)</f>
        <v>OPEN</v>
      </c>
      <c r="AM787" s="362">
        <f>VLOOKUP(C787,[1]AllOSS!$B:$K,10,0)</f>
        <v>0</v>
      </c>
      <c r="AN787" s="362"/>
      <c r="AO787" s="362"/>
      <c r="AP787" s="361" t="e">
        <v>#N/A</v>
      </c>
      <c r="AR787">
        <v>1</v>
      </c>
    </row>
    <row r="788" spans="2:44" ht="15" hidden="1" customHeight="1" x14ac:dyDescent="0.35">
      <c r="B788" s="362">
        <v>786</v>
      </c>
      <c r="C788" s="362" t="s">
        <v>2288</v>
      </c>
      <c r="D788" s="362" t="s">
        <v>2</v>
      </c>
      <c r="E788" s="368">
        <v>45139</v>
      </c>
      <c r="F788" s="368"/>
      <c r="G788" s="368"/>
      <c r="H788" s="368"/>
      <c r="I788" s="362" t="s">
        <v>77</v>
      </c>
      <c r="J788" s="362" t="s">
        <v>1546</v>
      </c>
      <c r="K788" s="361" t="s">
        <v>2289</v>
      </c>
      <c r="L788" s="362"/>
      <c r="M788" s="362" t="s">
        <v>186</v>
      </c>
      <c r="N788" s="362" t="s">
        <v>1548</v>
      </c>
      <c r="O788" s="362"/>
      <c r="P788" s="362" t="s">
        <v>90</v>
      </c>
      <c r="Q788" s="362" t="s">
        <v>90</v>
      </c>
      <c r="R788" s="362" t="s">
        <v>8</v>
      </c>
      <c r="S788" s="361" t="s">
        <v>1678</v>
      </c>
      <c r="T788" s="362"/>
      <c r="U788" s="362"/>
      <c r="V788" s="362" t="s">
        <v>133</v>
      </c>
      <c r="W788" s="362"/>
      <c r="X788" s="362"/>
      <c r="Y788" s="362" t="s">
        <v>45</v>
      </c>
      <c r="Z788" s="362" t="s">
        <v>90</v>
      </c>
      <c r="AA788" s="366" t="s">
        <v>90</v>
      </c>
      <c r="AB788" s="362" t="s">
        <v>90</v>
      </c>
      <c r="AC788" s="362"/>
      <c r="AD788" s="362"/>
      <c r="AE788" s="362"/>
      <c r="AF788" s="362"/>
      <c r="AG788" s="362"/>
      <c r="AH788" s="362"/>
      <c r="AI788" s="362" t="str">
        <f t="shared" si="12"/>
        <v>MOMHelpdesk</v>
      </c>
      <c r="AJ788" s="362" t="str">
        <f>VLOOKUP(AI788,Table1[[#All],[CONCAT]:[Tfiber]],2,FALSE)</f>
        <v>Helpdesk (Contact Center)</v>
      </c>
      <c r="AK788" s="362" t="s">
        <v>39</v>
      </c>
      <c r="AL788" s="362"/>
      <c r="AM788" s="362"/>
      <c r="AN788" s="362"/>
      <c r="AO788" s="368">
        <v>45924</v>
      </c>
      <c r="AP788" s="361" t="s">
        <v>1679</v>
      </c>
      <c r="AR788">
        <v>1</v>
      </c>
    </row>
    <row r="789" spans="2:44" ht="15" hidden="1" customHeight="1" x14ac:dyDescent="0.35">
      <c r="B789" s="362">
        <v>787</v>
      </c>
      <c r="C789" s="362" t="s">
        <v>2290</v>
      </c>
      <c r="D789" s="362" t="s">
        <v>2</v>
      </c>
      <c r="E789" s="368">
        <v>45139</v>
      </c>
      <c r="F789" s="368"/>
      <c r="G789" s="368"/>
      <c r="H789" s="368"/>
      <c r="I789" s="362" t="s">
        <v>77</v>
      </c>
      <c r="J789" s="425" t="s">
        <v>1546</v>
      </c>
      <c r="K789" s="361" t="s">
        <v>2291</v>
      </c>
      <c r="L789" s="362"/>
      <c r="M789" s="362" t="s">
        <v>186</v>
      </c>
      <c r="N789" s="362" t="s">
        <v>9</v>
      </c>
      <c r="O789" s="362"/>
      <c r="P789" s="362" t="s">
        <v>90</v>
      </c>
      <c r="Q789" s="362" t="s">
        <v>90</v>
      </c>
      <c r="R789" s="362" t="s">
        <v>46</v>
      </c>
      <c r="S789" s="361" t="s">
        <v>2292</v>
      </c>
      <c r="T789" s="362"/>
      <c r="U789" s="362"/>
      <c r="V789" s="362" t="s">
        <v>133</v>
      </c>
      <c r="W789" s="362"/>
      <c r="X789" s="362" t="s">
        <v>9</v>
      </c>
      <c r="Y789" s="362" t="s">
        <v>46</v>
      </c>
      <c r="Z789" s="362" t="s">
        <v>90</v>
      </c>
      <c r="AA789" s="366" t="s">
        <v>90</v>
      </c>
      <c r="AB789" s="362" t="s">
        <v>90</v>
      </c>
      <c r="AC789" s="362"/>
      <c r="AD789" s="362"/>
      <c r="AE789" s="362"/>
      <c r="AF789" s="362"/>
      <c r="AG789" s="362"/>
      <c r="AH789" s="362"/>
      <c r="AI789" s="362" t="str">
        <f t="shared" si="12"/>
        <v>MOMHelpdesk</v>
      </c>
      <c r="AJ789" s="362" t="str">
        <f>VLOOKUP(AI789,Table1[[#All],[CONCAT]:[Tfiber]],2,FALSE)</f>
        <v>Helpdesk (Contact Center)</v>
      </c>
      <c r="AK789" s="362" t="s">
        <v>40</v>
      </c>
      <c r="AL789" s="362"/>
      <c r="AM789" s="362"/>
      <c r="AN789" s="362"/>
      <c r="AO789" s="362"/>
      <c r="AP789" s="361"/>
      <c r="AR789">
        <v>1</v>
      </c>
    </row>
    <row r="790" spans="2:44" ht="15" hidden="1" customHeight="1" x14ac:dyDescent="0.35">
      <c r="B790" s="362">
        <v>788</v>
      </c>
      <c r="C790" s="362" t="s">
        <v>2293</v>
      </c>
      <c r="D790" s="362" t="s">
        <v>2</v>
      </c>
      <c r="E790" s="368">
        <v>45139</v>
      </c>
      <c r="F790" s="368"/>
      <c r="G790" s="368"/>
      <c r="H790" s="368"/>
      <c r="I790" s="362" t="s">
        <v>77</v>
      </c>
      <c r="J790" s="362" t="s">
        <v>1546</v>
      </c>
      <c r="K790" s="361" t="s">
        <v>2294</v>
      </c>
      <c r="L790" s="362"/>
      <c r="M790" s="362" t="s">
        <v>186</v>
      </c>
      <c r="N790" s="362" t="s">
        <v>1548</v>
      </c>
      <c r="O790" s="362"/>
      <c r="P790" s="362" t="s">
        <v>90</v>
      </c>
      <c r="Q790" s="362" t="s">
        <v>90</v>
      </c>
      <c r="R790" s="362" t="s">
        <v>8</v>
      </c>
      <c r="S790" s="361" t="s">
        <v>1678</v>
      </c>
      <c r="T790" s="362"/>
      <c r="U790" s="362"/>
      <c r="V790" s="362" t="s">
        <v>133</v>
      </c>
      <c r="W790" s="362"/>
      <c r="X790" s="362"/>
      <c r="Y790" s="362" t="s">
        <v>45</v>
      </c>
      <c r="Z790" s="362" t="s">
        <v>90</v>
      </c>
      <c r="AA790" s="366" t="s">
        <v>90</v>
      </c>
      <c r="AB790" s="362" t="s">
        <v>90</v>
      </c>
      <c r="AC790" s="362"/>
      <c r="AD790" s="362"/>
      <c r="AE790" s="362"/>
      <c r="AF790" s="362"/>
      <c r="AG790" s="362"/>
      <c r="AH790" s="362"/>
      <c r="AI790" s="362" t="str">
        <f t="shared" si="12"/>
        <v>MOMHelpdesk</v>
      </c>
      <c r="AJ790" s="362" t="str">
        <f>VLOOKUP(AI790,Table1[[#All],[CONCAT]:[Tfiber]],2,FALSE)</f>
        <v>Helpdesk (Contact Center)</v>
      </c>
      <c r="AK790" s="362" t="s">
        <v>39</v>
      </c>
      <c r="AL790" s="362"/>
      <c r="AM790" s="362"/>
      <c r="AN790" s="362"/>
      <c r="AO790" s="368">
        <v>45924</v>
      </c>
      <c r="AP790" s="361" t="s">
        <v>1679</v>
      </c>
      <c r="AR790">
        <v>1</v>
      </c>
    </row>
    <row r="791" spans="2:44" ht="15" hidden="1" customHeight="1" x14ac:dyDescent="0.35">
      <c r="B791" s="362">
        <v>789</v>
      </c>
      <c r="C791" s="362" t="s">
        <v>2295</v>
      </c>
      <c r="D791" s="362" t="s">
        <v>2</v>
      </c>
      <c r="E791" s="368">
        <v>45139</v>
      </c>
      <c r="F791" s="368"/>
      <c r="G791" s="368"/>
      <c r="H791" s="368"/>
      <c r="I791" s="362" t="s">
        <v>77</v>
      </c>
      <c r="J791" s="425" t="s">
        <v>1546</v>
      </c>
      <c r="K791" s="361" t="s">
        <v>2296</v>
      </c>
      <c r="L791" s="362"/>
      <c r="M791" s="362" t="s">
        <v>186</v>
      </c>
      <c r="N791" s="362" t="s">
        <v>1548</v>
      </c>
      <c r="O791" s="362"/>
      <c r="P791" s="362" t="s">
        <v>90</v>
      </c>
      <c r="Q791" s="362" t="s">
        <v>90</v>
      </c>
      <c r="R791" s="362" t="s">
        <v>46</v>
      </c>
      <c r="S791" s="361"/>
      <c r="T791" s="362"/>
      <c r="U791" s="362"/>
      <c r="V791" s="362" t="s">
        <v>133</v>
      </c>
      <c r="W791" s="362"/>
      <c r="X791" s="362" t="s">
        <v>9</v>
      </c>
      <c r="Y791" s="362" t="s">
        <v>46</v>
      </c>
      <c r="Z791" s="362" t="s">
        <v>90</v>
      </c>
      <c r="AA791" s="366" t="s">
        <v>90</v>
      </c>
      <c r="AB791" s="362" t="s">
        <v>90</v>
      </c>
      <c r="AC791" s="362"/>
      <c r="AD791" s="362"/>
      <c r="AE791" s="362"/>
      <c r="AF791" s="362"/>
      <c r="AG791" s="362"/>
      <c r="AH791" s="362"/>
      <c r="AI791" s="362" t="str">
        <f t="shared" si="12"/>
        <v>MOMHelpdesk</v>
      </c>
      <c r="AJ791" s="362" t="str">
        <f>VLOOKUP(AI791,Table1[[#All],[CONCAT]:[Tfiber]],2,FALSE)</f>
        <v>Helpdesk (Contact Center)</v>
      </c>
      <c r="AK791" s="362" t="s">
        <v>40</v>
      </c>
      <c r="AL791" s="362"/>
      <c r="AM791" s="362"/>
      <c r="AN791" s="362"/>
      <c r="AO791" s="362"/>
      <c r="AP791" s="361"/>
      <c r="AR791">
        <v>1</v>
      </c>
    </row>
    <row r="792" spans="2:44" ht="15" hidden="1" customHeight="1" x14ac:dyDescent="0.35">
      <c r="B792" s="362">
        <v>790</v>
      </c>
      <c r="C792" s="362" t="s">
        <v>2297</v>
      </c>
      <c r="D792" s="362" t="s">
        <v>2</v>
      </c>
      <c r="E792" s="368">
        <v>45139</v>
      </c>
      <c r="F792" s="368"/>
      <c r="G792" s="368"/>
      <c r="H792" s="368"/>
      <c r="I792" s="362" t="s">
        <v>77</v>
      </c>
      <c r="J792" s="362" t="s">
        <v>1320</v>
      </c>
      <c r="K792" s="361" t="s">
        <v>2298</v>
      </c>
      <c r="L792" s="362"/>
      <c r="M792" s="362" t="s">
        <v>186</v>
      </c>
      <c r="N792" s="362" t="s">
        <v>1548</v>
      </c>
      <c r="O792" s="362"/>
      <c r="P792" s="362" t="s">
        <v>90</v>
      </c>
      <c r="Q792" s="362" t="s">
        <v>90</v>
      </c>
      <c r="R792" s="362" t="s">
        <v>8</v>
      </c>
      <c r="S792" s="361" t="s">
        <v>2299</v>
      </c>
      <c r="T792" s="362"/>
      <c r="U792" s="362"/>
      <c r="V792" s="362" t="s">
        <v>133</v>
      </c>
      <c r="W792" s="362"/>
      <c r="X792" s="362"/>
      <c r="Y792" s="362" t="s">
        <v>45</v>
      </c>
      <c r="Z792" s="362" t="s">
        <v>90</v>
      </c>
      <c r="AA792" s="366" t="s">
        <v>90</v>
      </c>
      <c r="AB792" s="362" t="s">
        <v>90</v>
      </c>
      <c r="AC792" s="362"/>
      <c r="AD792" s="362"/>
      <c r="AE792" s="362"/>
      <c r="AF792" s="362"/>
      <c r="AG792" s="362"/>
      <c r="AH792" s="362"/>
      <c r="AI792" s="362" t="str">
        <f t="shared" si="12"/>
        <v>MOMHelpdesk</v>
      </c>
      <c r="AJ792" s="362" t="str">
        <f>VLOOKUP(AI792,Table1[[#All],[CONCAT]:[Tfiber]],2,FALSE)</f>
        <v>Helpdesk (Contact Center)</v>
      </c>
      <c r="AK792" s="362" t="s">
        <v>39</v>
      </c>
      <c r="AL792" s="362"/>
      <c r="AM792" s="362"/>
      <c r="AN792" s="362"/>
      <c r="AO792" s="368">
        <v>45924</v>
      </c>
      <c r="AP792" s="361" t="s">
        <v>1930</v>
      </c>
      <c r="AR792">
        <v>1</v>
      </c>
    </row>
    <row r="793" spans="2:44" ht="15" hidden="1" customHeight="1" x14ac:dyDescent="0.35">
      <c r="B793" s="362">
        <v>791</v>
      </c>
      <c r="C793" s="362" t="s">
        <v>2300</v>
      </c>
      <c r="D793" s="362" t="s">
        <v>2</v>
      </c>
      <c r="E793" s="368">
        <v>45139</v>
      </c>
      <c r="F793" s="368"/>
      <c r="G793" s="368"/>
      <c r="H793" s="368"/>
      <c r="I793" s="362" t="s">
        <v>77</v>
      </c>
      <c r="J793" s="362" t="s">
        <v>1584</v>
      </c>
      <c r="K793" s="361" t="s">
        <v>2301</v>
      </c>
      <c r="L793" s="362"/>
      <c r="M793" s="362" t="s">
        <v>186</v>
      </c>
      <c r="N793" s="362" t="s">
        <v>1548</v>
      </c>
      <c r="O793" s="362"/>
      <c r="P793" s="362" t="s">
        <v>90</v>
      </c>
      <c r="Q793" s="362" t="s">
        <v>90</v>
      </c>
      <c r="R793" s="362" t="s">
        <v>46</v>
      </c>
      <c r="S793" s="361" t="s">
        <v>2302</v>
      </c>
      <c r="T793" s="362" t="s">
        <v>113</v>
      </c>
      <c r="U793" s="362" t="s">
        <v>2303</v>
      </c>
      <c r="V793" s="362" t="s">
        <v>133</v>
      </c>
      <c r="W793" s="362"/>
      <c r="X793" s="362" t="s">
        <v>9</v>
      </c>
      <c r="Y793" s="362" t="s">
        <v>46</v>
      </c>
      <c r="Z793" s="362" t="s">
        <v>90</v>
      </c>
      <c r="AA793" s="366" t="s">
        <v>90</v>
      </c>
      <c r="AB793" s="362" t="s">
        <v>90</v>
      </c>
      <c r="AC793" s="362"/>
      <c r="AD793" s="362"/>
      <c r="AE793" s="362"/>
      <c r="AF793" s="362"/>
      <c r="AG793" s="362"/>
      <c r="AH793" s="362"/>
      <c r="AI793" s="362" t="str">
        <f t="shared" si="12"/>
        <v>MOMHelpdesk</v>
      </c>
      <c r="AJ793" s="362" t="str">
        <f>VLOOKUP(AI793,Table1[[#All],[CONCAT]:[Tfiber]],2,FALSE)</f>
        <v>Helpdesk (Contact Center)</v>
      </c>
      <c r="AK793" s="362" t="s">
        <v>40</v>
      </c>
      <c r="AL793" s="362"/>
      <c r="AM793" s="362"/>
      <c r="AN793" s="362"/>
      <c r="AO793" s="362"/>
      <c r="AP793" s="361"/>
      <c r="AR793">
        <v>1</v>
      </c>
    </row>
    <row r="794" spans="2:44" ht="15" hidden="1" customHeight="1" x14ac:dyDescent="0.35">
      <c r="B794" s="362">
        <v>792</v>
      </c>
      <c r="C794" s="362" t="s">
        <v>2304</v>
      </c>
      <c r="D794" s="362" t="s">
        <v>2</v>
      </c>
      <c r="E794" s="368">
        <v>45161</v>
      </c>
      <c r="F794" s="368"/>
      <c r="G794" s="368"/>
      <c r="H794" s="368"/>
      <c r="I794" s="362" t="s">
        <v>65</v>
      </c>
      <c r="J794" s="362" t="s">
        <v>2305</v>
      </c>
      <c r="K794" s="361" t="s">
        <v>2306</v>
      </c>
      <c r="L794" s="362"/>
      <c r="M794" s="362" t="s">
        <v>186</v>
      </c>
      <c r="N794" s="362" t="s">
        <v>9</v>
      </c>
      <c r="O794" s="362"/>
      <c r="P794" s="362" t="s">
        <v>90</v>
      </c>
      <c r="Q794" s="362" t="s">
        <v>90</v>
      </c>
      <c r="R794" s="362"/>
      <c r="S794" s="361" t="s">
        <v>90</v>
      </c>
      <c r="T794" s="362"/>
      <c r="U794" s="362"/>
      <c r="V794" s="362" t="s">
        <v>202</v>
      </c>
      <c r="W794" s="362"/>
      <c r="X794" s="362" t="s">
        <v>9</v>
      </c>
      <c r="Y794" s="362" t="s">
        <v>9</v>
      </c>
      <c r="Z794" s="362" t="s">
        <v>90</v>
      </c>
      <c r="AA794" s="366" t="s">
        <v>90</v>
      </c>
      <c r="AB794" s="362" t="s">
        <v>90</v>
      </c>
      <c r="AC794" s="362"/>
      <c r="AD794" s="362"/>
      <c r="AE794" s="362"/>
      <c r="AF794" s="362"/>
      <c r="AG794" s="362"/>
      <c r="AH794" s="362"/>
      <c r="AI794" s="362" t="str">
        <f t="shared" si="12"/>
        <v>MOMBSS</v>
      </c>
      <c r="AJ794" s="362" t="str">
        <f>VLOOKUP(AI794,Table1[[#All],[CONCAT]:[Tfiber]],2,FALSE)</f>
        <v>Applications/Tools</v>
      </c>
      <c r="AK794" s="362" t="s">
        <v>40</v>
      </c>
      <c r="AL794" s="362"/>
      <c r="AM794" s="362"/>
      <c r="AN794" s="362"/>
      <c r="AO794" s="362"/>
      <c r="AP794" s="361" t="e">
        <v>#N/A</v>
      </c>
      <c r="AR794">
        <v>1</v>
      </c>
    </row>
    <row r="795" spans="2:44" ht="15" customHeight="1" x14ac:dyDescent="0.35">
      <c r="B795" s="362">
        <v>793</v>
      </c>
      <c r="C795" s="362" t="s">
        <v>2307</v>
      </c>
      <c r="D795" s="362" t="s">
        <v>2</v>
      </c>
      <c r="E795" s="368">
        <v>45161</v>
      </c>
      <c r="F795" s="368"/>
      <c r="G795" s="368"/>
      <c r="H795" s="368"/>
      <c r="I795" s="362" t="s">
        <v>65</v>
      </c>
      <c r="J795" s="362" t="s">
        <v>2308</v>
      </c>
      <c r="K795" s="361" t="s">
        <v>2309</v>
      </c>
      <c r="L795" s="362"/>
      <c r="M795" s="362" t="s">
        <v>186</v>
      </c>
      <c r="N795" s="362" t="s">
        <v>8</v>
      </c>
      <c r="O795" s="362"/>
      <c r="P795" s="362" t="s">
        <v>90</v>
      </c>
      <c r="Q795" s="362" t="s">
        <v>90</v>
      </c>
      <c r="R795" s="362"/>
      <c r="S795" s="361" t="s">
        <v>90</v>
      </c>
      <c r="T795" s="362"/>
      <c r="U795" s="362"/>
      <c r="V795" s="362" t="s">
        <v>202</v>
      </c>
      <c r="W795" s="362"/>
      <c r="X795" s="362" t="s">
        <v>9</v>
      </c>
      <c r="Y795" s="362" t="s">
        <v>9</v>
      </c>
      <c r="Z795" s="362" t="s">
        <v>90</v>
      </c>
      <c r="AA795" s="366" t="s">
        <v>90</v>
      </c>
      <c r="AB795" s="362" t="s">
        <v>90</v>
      </c>
      <c r="AC795" s="362"/>
      <c r="AD795" s="362"/>
      <c r="AE795" s="362"/>
      <c r="AF795" s="362"/>
      <c r="AG795" s="362"/>
      <c r="AH795" s="362"/>
      <c r="AI795" s="362" t="str">
        <f t="shared" si="12"/>
        <v>MOMBSS</v>
      </c>
      <c r="AJ795" s="362" t="str">
        <f>VLOOKUP(AI795,Table1[[#All],[CONCAT]:[Tfiber]],2,FALSE)</f>
        <v>Applications/Tools</v>
      </c>
      <c r="AK795" s="362" t="s">
        <v>40</v>
      </c>
      <c r="AL795" s="362"/>
      <c r="AM795" s="362"/>
      <c r="AN795" s="362"/>
      <c r="AO795" s="362"/>
      <c r="AP795" s="361"/>
      <c r="AR795">
        <v>1</v>
      </c>
    </row>
    <row r="796" spans="2:44" ht="15" customHeight="1" x14ac:dyDescent="0.35">
      <c r="B796" s="362">
        <v>794</v>
      </c>
      <c r="C796" s="362" t="s">
        <v>2310</v>
      </c>
      <c r="D796" s="362" t="s">
        <v>2</v>
      </c>
      <c r="E796" s="368">
        <v>45161</v>
      </c>
      <c r="F796" s="368"/>
      <c r="G796" s="368"/>
      <c r="H796" s="368"/>
      <c r="I796" s="362" t="s">
        <v>65</v>
      </c>
      <c r="J796" s="362" t="s">
        <v>2308</v>
      </c>
      <c r="K796" s="361" t="s">
        <v>2311</v>
      </c>
      <c r="L796" s="362"/>
      <c r="M796" s="362" t="s">
        <v>186</v>
      </c>
      <c r="N796" s="362" t="s">
        <v>8</v>
      </c>
      <c r="O796" s="362"/>
      <c r="P796" s="362" t="s">
        <v>90</v>
      </c>
      <c r="Q796" s="362" t="s">
        <v>90</v>
      </c>
      <c r="R796" s="362"/>
      <c r="S796" s="361" t="s">
        <v>90</v>
      </c>
      <c r="T796" s="362"/>
      <c r="U796" s="362"/>
      <c r="V796" s="362" t="s">
        <v>202</v>
      </c>
      <c r="W796" s="362"/>
      <c r="X796" s="362" t="s">
        <v>9</v>
      </c>
      <c r="Y796" s="362" t="s">
        <v>9</v>
      </c>
      <c r="Z796" s="362" t="s">
        <v>90</v>
      </c>
      <c r="AA796" s="366" t="s">
        <v>90</v>
      </c>
      <c r="AB796" s="362" t="s">
        <v>90</v>
      </c>
      <c r="AC796" s="362"/>
      <c r="AD796" s="362"/>
      <c r="AE796" s="362"/>
      <c r="AF796" s="362"/>
      <c r="AG796" s="362"/>
      <c r="AH796" s="362"/>
      <c r="AI796" s="362" t="str">
        <f t="shared" si="12"/>
        <v>MOMBSS</v>
      </c>
      <c r="AJ796" s="362" t="str">
        <f>VLOOKUP(AI796,Table1[[#All],[CONCAT]:[Tfiber]],2,FALSE)</f>
        <v>Applications/Tools</v>
      </c>
      <c r="AK796" s="362" t="s">
        <v>40</v>
      </c>
      <c r="AL796" s="362"/>
      <c r="AM796" s="362"/>
      <c r="AN796" s="362"/>
      <c r="AO796" s="362"/>
      <c r="AP796" s="361"/>
      <c r="AR796">
        <v>1</v>
      </c>
    </row>
    <row r="797" spans="2:44" ht="15" customHeight="1" x14ac:dyDescent="0.35">
      <c r="B797" s="362">
        <v>795</v>
      </c>
      <c r="C797" s="362" t="s">
        <v>2312</v>
      </c>
      <c r="D797" s="362" t="s">
        <v>2</v>
      </c>
      <c r="E797" s="368">
        <v>45161</v>
      </c>
      <c r="F797" s="368"/>
      <c r="G797" s="368"/>
      <c r="H797" s="368"/>
      <c r="I797" s="362" t="s">
        <v>65</v>
      </c>
      <c r="J797" s="362" t="s">
        <v>1070</v>
      </c>
      <c r="K797" s="361" t="s">
        <v>2313</v>
      </c>
      <c r="L797" s="362"/>
      <c r="M797" s="362" t="s">
        <v>1689</v>
      </c>
      <c r="N797" s="362" t="s">
        <v>8</v>
      </c>
      <c r="O797" s="362"/>
      <c r="P797" s="362" t="s">
        <v>90</v>
      </c>
      <c r="Q797" s="362" t="s">
        <v>90</v>
      </c>
      <c r="R797" s="362"/>
      <c r="S797" s="361" t="s">
        <v>90</v>
      </c>
      <c r="T797" s="362"/>
      <c r="U797" s="362"/>
      <c r="V797" s="362" t="s">
        <v>202</v>
      </c>
      <c r="W797" s="362"/>
      <c r="X797" s="362" t="s">
        <v>9</v>
      </c>
      <c r="Y797" s="362" t="s">
        <v>9</v>
      </c>
      <c r="Z797" s="362" t="s">
        <v>90</v>
      </c>
      <c r="AA797" s="366" t="s">
        <v>90</v>
      </c>
      <c r="AB797" s="362" t="s">
        <v>90</v>
      </c>
      <c r="AC797" s="362"/>
      <c r="AD797" s="362"/>
      <c r="AE797" s="362"/>
      <c r="AF797" s="362"/>
      <c r="AG797" s="362"/>
      <c r="AH797" s="362"/>
      <c r="AI797" s="362" t="str">
        <f t="shared" si="12"/>
        <v>MOMBSS</v>
      </c>
      <c r="AJ797" s="362" t="str">
        <f>VLOOKUP(AI797,Table1[[#All],[CONCAT]:[Tfiber]],2,FALSE)</f>
        <v>Applications/Tools</v>
      </c>
      <c r="AK797" s="362" t="s">
        <v>40</v>
      </c>
      <c r="AL797" s="362"/>
      <c r="AM797" s="362"/>
      <c r="AN797" s="362"/>
      <c r="AO797" s="362"/>
      <c r="AP797" s="361"/>
      <c r="AR797">
        <v>1</v>
      </c>
    </row>
    <row r="798" spans="2:44" ht="15" hidden="1" customHeight="1" x14ac:dyDescent="0.35">
      <c r="B798" s="362">
        <v>796</v>
      </c>
      <c r="C798" s="362" t="s">
        <v>2314</v>
      </c>
      <c r="D798" s="362" t="s">
        <v>2</v>
      </c>
      <c r="E798" s="368">
        <v>45032</v>
      </c>
      <c r="F798" s="368"/>
      <c r="G798" s="362" t="s">
        <v>63</v>
      </c>
      <c r="H798" s="362" t="s">
        <v>63</v>
      </c>
      <c r="I798" s="362" t="s">
        <v>63</v>
      </c>
      <c r="J798" s="362" t="s">
        <v>2315</v>
      </c>
      <c r="K798" s="361" t="s">
        <v>2316</v>
      </c>
      <c r="L798" s="361"/>
      <c r="M798" s="362" t="s">
        <v>186</v>
      </c>
      <c r="N798" s="362" t="s">
        <v>9</v>
      </c>
      <c r="O798" s="362"/>
      <c r="P798" s="362" t="s">
        <v>1398</v>
      </c>
      <c r="Q798" s="362" t="s">
        <v>90</v>
      </c>
      <c r="R798" s="362"/>
      <c r="S798" s="361"/>
      <c r="T798" s="362"/>
      <c r="U798" s="362"/>
      <c r="V798" s="362" t="s">
        <v>844</v>
      </c>
      <c r="W798" s="362"/>
      <c r="X798" s="362"/>
      <c r="Y798" s="362" t="s">
        <v>48</v>
      </c>
      <c r="Z798" s="362" t="s">
        <v>90</v>
      </c>
      <c r="AA798" s="366" t="s">
        <v>90</v>
      </c>
      <c r="AB798" s="362" t="s">
        <v>90</v>
      </c>
      <c r="AC798" s="362"/>
      <c r="AD798" s="362"/>
      <c r="AE798" s="362"/>
      <c r="AF798" s="362"/>
      <c r="AG798" s="362"/>
      <c r="AH798" s="362"/>
      <c r="AI798" s="362" t="str">
        <f t="shared" si="12"/>
        <v>MOMOSS</v>
      </c>
      <c r="AJ798" s="362" t="str">
        <f>VLOOKUP(AI798,Table1[[#All],[CONCAT]:[Tfiber]],2,FALSE)</f>
        <v>Applications/Tools</v>
      </c>
      <c r="AK798" s="362" t="s">
        <v>40</v>
      </c>
      <c r="AL798" s="362" t="s">
        <v>48</v>
      </c>
      <c r="AM798" s="362">
        <f>VLOOKUP(C798,[1]AllOSS!$B:$K,10,0)</f>
        <v>0</v>
      </c>
      <c r="AN798" s="362"/>
      <c r="AO798" s="362"/>
      <c r="AP798" s="361"/>
      <c r="AR798">
        <v>1</v>
      </c>
    </row>
    <row r="799" spans="2:44" ht="15" hidden="1" customHeight="1" x14ac:dyDescent="0.35">
      <c r="B799" s="362">
        <v>797</v>
      </c>
      <c r="C799" s="362" t="s">
        <v>2317</v>
      </c>
      <c r="D799" s="362" t="s">
        <v>2</v>
      </c>
      <c r="E799" s="368">
        <v>45161</v>
      </c>
      <c r="F799" s="368"/>
      <c r="G799" s="368"/>
      <c r="H799" s="368"/>
      <c r="I799" s="362" t="s">
        <v>65</v>
      </c>
      <c r="J799" s="362" t="s">
        <v>2308</v>
      </c>
      <c r="K799" s="361" t="s">
        <v>2318</v>
      </c>
      <c r="L799" s="362"/>
      <c r="M799" s="362" t="s">
        <v>1689</v>
      </c>
      <c r="N799" s="362" t="s">
        <v>9</v>
      </c>
      <c r="O799" s="362"/>
      <c r="P799" s="362" t="s">
        <v>90</v>
      </c>
      <c r="Q799" s="362" t="s">
        <v>90</v>
      </c>
      <c r="R799" s="362"/>
      <c r="S799" s="361" t="s">
        <v>2319</v>
      </c>
      <c r="T799" s="362"/>
      <c r="U799" s="362"/>
      <c r="V799" s="362" t="s">
        <v>202</v>
      </c>
      <c r="W799" s="362"/>
      <c r="X799" s="362" t="s">
        <v>9</v>
      </c>
      <c r="Y799" s="362" t="s">
        <v>9</v>
      </c>
      <c r="Z799" s="362" t="s">
        <v>90</v>
      </c>
      <c r="AA799" s="366" t="s">
        <v>90</v>
      </c>
      <c r="AB799" s="362" t="s">
        <v>90</v>
      </c>
      <c r="AC799" s="362"/>
      <c r="AD799" s="362"/>
      <c r="AE799" s="362"/>
      <c r="AF799" s="362"/>
      <c r="AG799" s="362"/>
      <c r="AH799" s="362"/>
      <c r="AI799" s="362" t="str">
        <f t="shared" si="12"/>
        <v>MOMBSS</v>
      </c>
      <c r="AJ799" s="362" t="str">
        <f>VLOOKUP(AI799,Table1[[#All],[CONCAT]:[Tfiber]],2,FALSE)</f>
        <v>Applications/Tools</v>
      </c>
      <c r="AK799" s="362" t="s">
        <v>40</v>
      </c>
      <c r="AL799" s="362"/>
      <c r="AM799" s="362"/>
      <c r="AN799" s="362"/>
      <c r="AO799" s="362"/>
      <c r="AP799" s="361"/>
      <c r="AR799">
        <v>1</v>
      </c>
    </row>
    <row r="800" spans="2:44" ht="15" hidden="1" customHeight="1" x14ac:dyDescent="0.35">
      <c r="B800" s="362">
        <v>798</v>
      </c>
      <c r="C800" s="362" t="s">
        <v>2320</v>
      </c>
      <c r="D800" s="362" t="s">
        <v>2</v>
      </c>
      <c r="E800" s="368">
        <v>45161</v>
      </c>
      <c r="F800" s="368"/>
      <c r="G800" s="368"/>
      <c r="H800" s="368"/>
      <c r="I800" s="362" t="s">
        <v>65</v>
      </c>
      <c r="J800" s="362" t="s">
        <v>1542</v>
      </c>
      <c r="K800" s="361" t="s">
        <v>2321</v>
      </c>
      <c r="L800" s="362"/>
      <c r="M800" s="362" t="s">
        <v>1689</v>
      </c>
      <c r="N800" s="362" t="s">
        <v>9</v>
      </c>
      <c r="O800" s="362"/>
      <c r="P800" s="362" t="s">
        <v>90</v>
      </c>
      <c r="Q800" s="362" t="s">
        <v>90</v>
      </c>
      <c r="R800" s="362"/>
      <c r="S800" s="361" t="s">
        <v>90</v>
      </c>
      <c r="T800" s="362"/>
      <c r="U800" s="362"/>
      <c r="V800" s="362" t="s">
        <v>202</v>
      </c>
      <c r="W800" s="362"/>
      <c r="X800" s="362" t="s">
        <v>9</v>
      </c>
      <c r="Y800" s="362" t="s">
        <v>9</v>
      </c>
      <c r="Z800" s="362" t="s">
        <v>90</v>
      </c>
      <c r="AA800" s="366" t="s">
        <v>90</v>
      </c>
      <c r="AB800" s="362" t="s">
        <v>90</v>
      </c>
      <c r="AC800" s="362"/>
      <c r="AD800" s="362"/>
      <c r="AE800" s="362"/>
      <c r="AF800" s="362"/>
      <c r="AG800" s="362"/>
      <c r="AH800" s="362"/>
      <c r="AI800" s="362" t="str">
        <f t="shared" si="12"/>
        <v>MOMBSS</v>
      </c>
      <c r="AJ800" s="362" t="str">
        <f>VLOOKUP(AI800,Table1[[#All],[CONCAT]:[Tfiber]],2,FALSE)</f>
        <v>Applications/Tools</v>
      </c>
      <c r="AK800" s="362" t="s">
        <v>40</v>
      </c>
      <c r="AL800" s="362"/>
      <c r="AM800" s="362"/>
      <c r="AN800" s="362"/>
      <c r="AO800" s="362"/>
      <c r="AP800" s="361" t="e">
        <v>#N/A</v>
      </c>
      <c r="AR800">
        <v>1</v>
      </c>
    </row>
    <row r="801" spans="2:44" ht="15" hidden="1" customHeight="1" x14ac:dyDescent="0.35">
      <c r="B801" s="362">
        <v>799</v>
      </c>
      <c r="C801" s="362" t="s">
        <v>2322</v>
      </c>
      <c r="D801" s="362" t="s">
        <v>2</v>
      </c>
      <c r="E801" s="368">
        <v>45161</v>
      </c>
      <c r="F801" s="368"/>
      <c r="G801" s="368"/>
      <c r="H801" s="368"/>
      <c r="I801" s="362" t="s">
        <v>65</v>
      </c>
      <c r="J801" s="362" t="s">
        <v>1542</v>
      </c>
      <c r="K801" s="361" t="s">
        <v>2323</v>
      </c>
      <c r="L801" s="362"/>
      <c r="M801" s="362" t="s">
        <v>1689</v>
      </c>
      <c r="N801" s="362" t="s">
        <v>9</v>
      </c>
      <c r="O801" s="362"/>
      <c r="P801" s="362" t="s">
        <v>90</v>
      </c>
      <c r="Q801" s="362" t="s">
        <v>90</v>
      </c>
      <c r="R801" s="362"/>
      <c r="S801" s="361" t="s">
        <v>90</v>
      </c>
      <c r="T801" s="362"/>
      <c r="U801" s="362"/>
      <c r="V801" s="362" t="s">
        <v>202</v>
      </c>
      <c r="W801" s="362"/>
      <c r="X801" s="362" t="s">
        <v>9</v>
      </c>
      <c r="Y801" s="362" t="s">
        <v>9</v>
      </c>
      <c r="Z801" s="362" t="s">
        <v>90</v>
      </c>
      <c r="AA801" s="366" t="s">
        <v>90</v>
      </c>
      <c r="AB801" s="362" t="s">
        <v>90</v>
      </c>
      <c r="AC801" s="362"/>
      <c r="AD801" s="362"/>
      <c r="AE801" s="362"/>
      <c r="AF801" s="362"/>
      <c r="AG801" s="362"/>
      <c r="AH801" s="362"/>
      <c r="AI801" s="362" t="str">
        <f t="shared" si="12"/>
        <v>MOMBSS</v>
      </c>
      <c r="AJ801" s="362" t="str">
        <f>VLOOKUP(AI801,Table1[[#All],[CONCAT]:[Tfiber]],2,FALSE)</f>
        <v>Applications/Tools</v>
      </c>
      <c r="AK801" s="362" t="s">
        <v>40</v>
      </c>
      <c r="AL801" s="362"/>
      <c r="AM801" s="362"/>
      <c r="AN801" s="362"/>
      <c r="AO801" s="362"/>
      <c r="AP801" s="361" t="e">
        <v>#N/A</v>
      </c>
      <c r="AR801">
        <v>1</v>
      </c>
    </row>
    <row r="802" spans="2:44" ht="15" hidden="1" customHeight="1" x14ac:dyDescent="0.35">
      <c r="B802" s="362">
        <v>800</v>
      </c>
      <c r="C802" s="362" t="s">
        <v>2324</v>
      </c>
      <c r="D802" s="362" t="s">
        <v>2</v>
      </c>
      <c r="E802" s="368">
        <v>45161</v>
      </c>
      <c r="F802" s="368"/>
      <c r="G802" s="368"/>
      <c r="H802" s="368"/>
      <c r="I802" s="362" t="s">
        <v>65</v>
      </c>
      <c r="J802" s="362" t="s">
        <v>1584</v>
      </c>
      <c r="K802" s="361" t="s">
        <v>2325</v>
      </c>
      <c r="L802" s="362"/>
      <c r="M802" s="362" t="s">
        <v>186</v>
      </c>
      <c r="N802" s="362" t="s">
        <v>9</v>
      </c>
      <c r="O802" s="362"/>
      <c r="P802" s="362" t="s">
        <v>90</v>
      </c>
      <c r="Q802" s="362" t="s">
        <v>90</v>
      </c>
      <c r="R802" s="362"/>
      <c r="S802" s="361" t="s">
        <v>90</v>
      </c>
      <c r="T802" s="362"/>
      <c r="U802" s="362"/>
      <c r="V802" s="362" t="s">
        <v>202</v>
      </c>
      <c r="W802" s="362"/>
      <c r="X802" s="362" t="s">
        <v>9</v>
      </c>
      <c r="Y802" s="362" t="s">
        <v>9</v>
      </c>
      <c r="Z802" s="362" t="s">
        <v>90</v>
      </c>
      <c r="AA802" s="366" t="s">
        <v>90</v>
      </c>
      <c r="AB802" s="362" t="s">
        <v>90</v>
      </c>
      <c r="AC802" s="362"/>
      <c r="AD802" s="362"/>
      <c r="AE802" s="362"/>
      <c r="AF802" s="362"/>
      <c r="AG802" s="362"/>
      <c r="AH802" s="362"/>
      <c r="AI802" s="362" t="str">
        <f t="shared" si="12"/>
        <v>MOMBSS</v>
      </c>
      <c r="AJ802" s="362" t="str">
        <f>VLOOKUP(AI802,Table1[[#All],[CONCAT]:[Tfiber]],2,FALSE)</f>
        <v>Applications/Tools</v>
      </c>
      <c r="AK802" s="362" t="s">
        <v>40</v>
      </c>
      <c r="AL802" s="362"/>
      <c r="AM802" s="362"/>
      <c r="AN802" s="362"/>
      <c r="AO802" s="362"/>
      <c r="AP802" s="361" t="e">
        <v>#N/A</v>
      </c>
      <c r="AR802">
        <v>1</v>
      </c>
    </row>
    <row r="803" spans="2:44" ht="15" hidden="1" customHeight="1" x14ac:dyDescent="0.35">
      <c r="B803" s="362">
        <v>801</v>
      </c>
      <c r="C803" s="362" t="s">
        <v>2326</v>
      </c>
      <c r="D803" s="362" t="s">
        <v>2</v>
      </c>
      <c r="E803" s="368">
        <v>45161</v>
      </c>
      <c r="F803" s="368"/>
      <c r="G803" s="368"/>
      <c r="H803" s="368"/>
      <c r="I803" s="362" t="s">
        <v>65</v>
      </c>
      <c r="J803" s="362" t="s">
        <v>1546</v>
      </c>
      <c r="K803" s="361" t="s">
        <v>2327</v>
      </c>
      <c r="L803" s="362"/>
      <c r="M803" s="362" t="s">
        <v>1689</v>
      </c>
      <c r="N803" s="362" t="s">
        <v>9</v>
      </c>
      <c r="O803" s="362"/>
      <c r="P803" s="362" t="s">
        <v>90</v>
      </c>
      <c r="Q803" s="362" t="s">
        <v>90</v>
      </c>
      <c r="R803" s="362"/>
      <c r="S803" s="361" t="s">
        <v>90</v>
      </c>
      <c r="T803" s="362"/>
      <c r="U803" s="362"/>
      <c r="V803" s="362" t="s">
        <v>202</v>
      </c>
      <c r="W803" s="362"/>
      <c r="X803" s="362" t="s">
        <v>9</v>
      </c>
      <c r="Y803" s="362" t="s">
        <v>9</v>
      </c>
      <c r="Z803" s="362" t="s">
        <v>90</v>
      </c>
      <c r="AA803" s="366" t="s">
        <v>90</v>
      </c>
      <c r="AB803" s="362" t="s">
        <v>90</v>
      </c>
      <c r="AC803" s="362"/>
      <c r="AD803" s="362"/>
      <c r="AE803" s="362"/>
      <c r="AF803" s="362"/>
      <c r="AG803" s="362"/>
      <c r="AH803" s="362"/>
      <c r="AI803" s="362" t="str">
        <f t="shared" si="12"/>
        <v>MOMBSS</v>
      </c>
      <c r="AJ803" s="362" t="str">
        <f>VLOOKUP(AI803,Table1[[#All],[CONCAT]:[Tfiber]],2,FALSE)</f>
        <v>Applications/Tools</v>
      </c>
      <c r="AK803" s="362" t="s">
        <v>40</v>
      </c>
      <c r="AL803" s="362"/>
      <c r="AM803" s="362"/>
      <c r="AN803" s="362"/>
      <c r="AO803" s="362"/>
      <c r="AP803" s="361" t="e">
        <v>#N/A</v>
      </c>
      <c r="AR803">
        <v>1</v>
      </c>
    </row>
    <row r="804" spans="2:44" ht="15" hidden="1" customHeight="1" x14ac:dyDescent="0.35">
      <c r="B804" s="362">
        <v>802</v>
      </c>
      <c r="C804" s="362" t="s">
        <v>2328</v>
      </c>
      <c r="D804" s="362" t="s">
        <v>2</v>
      </c>
      <c r="E804" s="368">
        <v>45161</v>
      </c>
      <c r="F804" s="368"/>
      <c r="G804" s="362" t="s">
        <v>63</v>
      </c>
      <c r="H804" s="362" t="s">
        <v>63</v>
      </c>
      <c r="I804" s="362" t="s">
        <v>63</v>
      </c>
      <c r="J804" s="362" t="s">
        <v>2329</v>
      </c>
      <c r="K804" s="361" t="s">
        <v>2330</v>
      </c>
      <c r="L804" s="361"/>
      <c r="M804" s="362" t="s">
        <v>1689</v>
      </c>
      <c r="N804" s="362" t="s">
        <v>9</v>
      </c>
      <c r="O804" s="362"/>
      <c r="P804" s="362" t="s">
        <v>90</v>
      </c>
      <c r="Q804" s="362" t="s">
        <v>90</v>
      </c>
      <c r="R804" s="362"/>
      <c r="S804" s="361"/>
      <c r="T804" s="362"/>
      <c r="U804" s="362"/>
      <c r="V804" s="362" t="s">
        <v>844</v>
      </c>
      <c r="W804" s="362"/>
      <c r="X804" s="362"/>
      <c r="Y804" s="362" t="s">
        <v>48</v>
      </c>
      <c r="Z804" s="362" t="s">
        <v>90</v>
      </c>
      <c r="AA804" s="366" t="s">
        <v>90</v>
      </c>
      <c r="AB804" s="362" t="s">
        <v>90</v>
      </c>
      <c r="AC804" s="362"/>
      <c r="AD804" s="362"/>
      <c r="AE804" s="362"/>
      <c r="AF804" s="362"/>
      <c r="AG804" s="362"/>
      <c r="AH804" s="362"/>
      <c r="AI804" s="362" t="str">
        <f t="shared" si="12"/>
        <v>MOMOSS</v>
      </c>
      <c r="AJ804" s="362" t="str">
        <f>VLOOKUP(AI804,Table1[[#All],[CONCAT]:[Tfiber]],2,FALSE)</f>
        <v>Applications/Tools</v>
      </c>
      <c r="AK804" s="362" t="s">
        <v>40</v>
      </c>
      <c r="AL804" s="362" t="s">
        <v>48</v>
      </c>
      <c r="AM804" s="362">
        <f>VLOOKUP(C804,[1]AllOSS!$B:$K,10,0)</f>
        <v>0</v>
      </c>
      <c r="AN804" s="362"/>
      <c r="AO804" s="362"/>
      <c r="AP804" s="361"/>
      <c r="AR804">
        <v>1</v>
      </c>
    </row>
    <row r="805" spans="2:44" ht="15" hidden="1" customHeight="1" x14ac:dyDescent="0.35">
      <c r="B805" s="362">
        <v>803</v>
      </c>
      <c r="C805" s="362" t="s">
        <v>2331</v>
      </c>
      <c r="D805" s="362" t="s">
        <v>2</v>
      </c>
      <c r="E805" s="368">
        <v>45161</v>
      </c>
      <c r="F805" s="368"/>
      <c r="G805" s="368"/>
      <c r="H805" s="368"/>
      <c r="I805" s="362" t="s">
        <v>65</v>
      </c>
      <c r="J805" s="362" t="s">
        <v>1070</v>
      </c>
      <c r="K805" s="361" t="s">
        <v>2332</v>
      </c>
      <c r="L805" s="362"/>
      <c r="M805" s="362" t="s">
        <v>1689</v>
      </c>
      <c r="N805" s="362" t="s">
        <v>9</v>
      </c>
      <c r="O805" s="362"/>
      <c r="P805" s="362" t="s">
        <v>90</v>
      </c>
      <c r="Q805" s="362" t="s">
        <v>90</v>
      </c>
      <c r="R805" s="362"/>
      <c r="S805" s="361" t="s">
        <v>90</v>
      </c>
      <c r="T805" s="362"/>
      <c r="U805" s="362"/>
      <c r="V805" s="362" t="s">
        <v>202</v>
      </c>
      <c r="W805" s="362"/>
      <c r="X805" s="362" t="s">
        <v>9</v>
      </c>
      <c r="Y805" s="362" t="s">
        <v>9</v>
      </c>
      <c r="Z805" s="362" t="s">
        <v>90</v>
      </c>
      <c r="AA805" s="366" t="s">
        <v>90</v>
      </c>
      <c r="AB805" s="362" t="s">
        <v>90</v>
      </c>
      <c r="AC805" s="362"/>
      <c r="AD805" s="362"/>
      <c r="AE805" s="362"/>
      <c r="AF805" s="362"/>
      <c r="AG805" s="362"/>
      <c r="AH805" s="362"/>
      <c r="AI805" s="362" t="str">
        <f t="shared" si="12"/>
        <v>MOMBSS</v>
      </c>
      <c r="AJ805" s="362" t="str">
        <f>VLOOKUP(AI805,Table1[[#All],[CONCAT]:[Tfiber]],2,FALSE)</f>
        <v>Applications/Tools</v>
      </c>
      <c r="AK805" s="362" t="s">
        <v>40</v>
      </c>
      <c r="AL805" s="362"/>
      <c r="AM805" s="362"/>
      <c r="AN805" s="362"/>
      <c r="AO805" s="362"/>
      <c r="AP805" s="361" t="e">
        <v>#N/A</v>
      </c>
      <c r="AR805">
        <v>1</v>
      </c>
    </row>
    <row r="806" spans="2:44" ht="15" hidden="1" customHeight="1" x14ac:dyDescent="0.35">
      <c r="B806" s="362">
        <v>804</v>
      </c>
      <c r="C806" s="362" t="s">
        <v>2333</v>
      </c>
      <c r="D806" s="362" t="s">
        <v>2</v>
      </c>
      <c r="E806" s="368">
        <v>45161</v>
      </c>
      <c r="F806" s="368"/>
      <c r="G806" s="368"/>
      <c r="H806" s="368"/>
      <c r="I806" s="362" t="s">
        <v>65</v>
      </c>
      <c r="J806" s="362" t="s">
        <v>2329</v>
      </c>
      <c r="K806" s="361" t="s">
        <v>2334</v>
      </c>
      <c r="L806" s="362"/>
      <c r="M806" s="362" t="s">
        <v>1689</v>
      </c>
      <c r="N806" s="362" t="s">
        <v>9</v>
      </c>
      <c r="O806" s="362"/>
      <c r="P806" s="362" t="s">
        <v>90</v>
      </c>
      <c r="Q806" s="362" t="s">
        <v>90</v>
      </c>
      <c r="R806" s="362"/>
      <c r="S806" s="361" t="s">
        <v>90</v>
      </c>
      <c r="T806" s="362"/>
      <c r="U806" s="362"/>
      <c r="V806" s="362" t="s">
        <v>202</v>
      </c>
      <c r="W806" s="362"/>
      <c r="X806" s="362" t="s">
        <v>9</v>
      </c>
      <c r="Y806" s="362" t="s">
        <v>9</v>
      </c>
      <c r="Z806" s="362" t="s">
        <v>90</v>
      </c>
      <c r="AA806" s="366" t="s">
        <v>90</v>
      </c>
      <c r="AB806" s="362" t="s">
        <v>90</v>
      </c>
      <c r="AC806" s="362"/>
      <c r="AD806" s="362"/>
      <c r="AE806" s="362"/>
      <c r="AF806" s="362"/>
      <c r="AG806" s="362"/>
      <c r="AH806" s="362"/>
      <c r="AI806" s="362" t="str">
        <f t="shared" si="12"/>
        <v>MOMBSS</v>
      </c>
      <c r="AJ806" s="362" t="str">
        <f>VLOOKUP(AI806,Table1[[#All],[CONCAT]:[Tfiber]],2,FALSE)</f>
        <v>Applications/Tools</v>
      </c>
      <c r="AK806" s="362" t="s">
        <v>40</v>
      </c>
      <c r="AL806" s="362"/>
      <c r="AM806" s="362"/>
      <c r="AN806" s="362"/>
      <c r="AO806" s="362"/>
      <c r="AP806" s="361" t="e">
        <v>#N/A</v>
      </c>
      <c r="AR806">
        <v>1</v>
      </c>
    </row>
    <row r="807" spans="2:44" ht="15" hidden="1" customHeight="1" x14ac:dyDescent="0.35">
      <c r="B807" s="362">
        <v>805</v>
      </c>
      <c r="C807" s="362" t="s">
        <v>2335</v>
      </c>
      <c r="D807" s="362" t="s">
        <v>2</v>
      </c>
      <c r="E807" s="368">
        <v>45161</v>
      </c>
      <c r="F807" s="368"/>
      <c r="G807" s="368"/>
      <c r="H807" s="368"/>
      <c r="I807" s="362" t="s">
        <v>65</v>
      </c>
      <c r="J807" s="362" t="s">
        <v>2336</v>
      </c>
      <c r="K807" s="361" t="s">
        <v>2337</v>
      </c>
      <c r="L807" s="362"/>
      <c r="M807" s="362" t="s">
        <v>186</v>
      </c>
      <c r="N807" s="362" t="s">
        <v>9</v>
      </c>
      <c r="O807" s="362"/>
      <c r="P807" s="362" t="s">
        <v>90</v>
      </c>
      <c r="Q807" s="362" t="s">
        <v>90</v>
      </c>
      <c r="R807" s="362"/>
      <c r="S807" s="361" t="s">
        <v>90</v>
      </c>
      <c r="T807" s="362"/>
      <c r="U807" s="362"/>
      <c r="V807" s="362" t="s">
        <v>202</v>
      </c>
      <c r="W807" s="362"/>
      <c r="X807" s="362" t="s">
        <v>9</v>
      </c>
      <c r="Y807" s="362" t="s">
        <v>9</v>
      </c>
      <c r="Z807" s="362" t="s">
        <v>90</v>
      </c>
      <c r="AA807" s="366" t="s">
        <v>90</v>
      </c>
      <c r="AB807" s="362" t="s">
        <v>90</v>
      </c>
      <c r="AC807" s="362"/>
      <c r="AD807" s="362"/>
      <c r="AE807" s="362"/>
      <c r="AF807" s="362"/>
      <c r="AG807" s="362"/>
      <c r="AH807" s="362"/>
      <c r="AI807" s="362" t="str">
        <f t="shared" si="12"/>
        <v>MOMBSS</v>
      </c>
      <c r="AJ807" s="362" t="str">
        <f>VLOOKUP(AI807,Table1[[#All],[CONCAT]:[Tfiber]],2,FALSE)</f>
        <v>Applications/Tools</v>
      </c>
      <c r="AK807" s="362" t="s">
        <v>40</v>
      </c>
      <c r="AL807" s="362"/>
      <c r="AM807" s="362"/>
      <c r="AN807" s="362"/>
      <c r="AO807" s="362"/>
      <c r="AP807" s="361" t="e">
        <v>#N/A</v>
      </c>
      <c r="AR807">
        <v>1</v>
      </c>
    </row>
    <row r="808" spans="2:44" ht="15" hidden="1" customHeight="1" x14ac:dyDescent="0.35">
      <c r="B808" s="362">
        <v>806</v>
      </c>
      <c r="C808" s="362" t="s">
        <v>2338</v>
      </c>
      <c r="D808" s="362" t="s">
        <v>2</v>
      </c>
      <c r="E808" s="368">
        <v>45161</v>
      </c>
      <c r="F808" s="368"/>
      <c r="G808" s="368"/>
      <c r="H808" s="368"/>
      <c r="I808" s="362" t="s">
        <v>65</v>
      </c>
      <c r="J808" s="362" t="s">
        <v>2339</v>
      </c>
      <c r="K808" s="361" t="s">
        <v>2340</v>
      </c>
      <c r="L808" s="362"/>
      <c r="M808" s="362" t="s">
        <v>186</v>
      </c>
      <c r="N808" s="362" t="s">
        <v>9</v>
      </c>
      <c r="O808" s="362"/>
      <c r="P808" s="362" t="s">
        <v>90</v>
      </c>
      <c r="Q808" s="362" t="s">
        <v>90</v>
      </c>
      <c r="R808" s="362"/>
      <c r="S808" s="361" t="s">
        <v>90</v>
      </c>
      <c r="T808" s="362"/>
      <c r="U808" s="362"/>
      <c r="V808" s="362" t="s">
        <v>202</v>
      </c>
      <c r="W808" s="362"/>
      <c r="X808" s="362" t="s">
        <v>9</v>
      </c>
      <c r="Y808" s="362" t="s">
        <v>9</v>
      </c>
      <c r="Z808" s="362" t="s">
        <v>90</v>
      </c>
      <c r="AA808" s="366" t="s">
        <v>90</v>
      </c>
      <c r="AB808" s="362" t="s">
        <v>90</v>
      </c>
      <c r="AC808" s="362"/>
      <c r="AD808" s="362"/>
      <c r="AE808" s="362"/>
      <c r="AF808" s="362"/>
      <c r="AG808" s="362"/>
      <c r="AH808" s="362"/>
      <c r="AI808" s="362" t="str">
        <f t="shared" si="12"/>
        <v>MOMBSS</v>
      </c>
      <c r="AJ808" s="362" t="str">
        <f>VLOOKUP(AI808,Table1[[#All],[CONCAT]:[Tfiber]],2,FALSE)</f>
        <v>Applications/Tools</v>
      </c>
      <c r="AK808" s="362" t="s">
        <v>40</v>
      </c>
      <c r="AL808" s="362"/>
      <c r="AM808" s="362"/>
      <c r="AN808" s="362"/>
      <c r="AO808" s="362"/>
      <c r="AP808" s="361" t="e">
        <v>#N/A</v>
      </c>
      <c r="AR808">
        <v>1</v>
      </c>
    </row>
    <row r="809" spans="2:44" ht="15" hidden="1" customHeight="1" x14ac:dyDescent="0.35">
      <c r="B809" s="362">
        <v>807</v>
      </c>
      <c r="C809" s="362" t="s">
        <v>2341</v>
      </c>
      <c r="D809" s="362" t="s">
        <v>2</v>
      </c>
      <c r="E809" s="368">
        <v>45032</v>
      </c>
      <c r="F809" s="368"/>
      <c r="G809" s="362" t="s">
        <v>63</v>
      </c>
      <c r="H809" s="362" t="s">
        <v>63</v>
      </c>
      <c r="I809" s="362" t="s">
        <v>63</v>
      </c>
      <c r="J809" s="362" t="s">
        <v>2315</v>
      </c>
      <c r="K809" s="361" t="s">
        <v>2342</v>
      </c>
      <c r="L809" s="362"/>
      <c r="M809" s="362" t="s">
        <v>186</v>
      </c>
      <c r="N809" s="362" t="s">
        <v>9</v>
      </c>
      <c r="O809" s="362"/>
      <c r="P809" s="362" t="s">
        <v>1398</v>
      </c>
      <c r="Q809" s="362" t="s">
        <v>90</v>
      </c>
      <c r="R809" s="362"/>
      <c r="S809" s="361"/>
      <c r="T809" s="362"/>
      <c r="U809" s="362"/>
      <c r="V809" s="362" t="s">
        <v>844</v>
      </c>
      <c r="W809" s="362"/>
      <c r="X809" s="362"/>
      <c r="Y809" s="362" t="s">
        <v>48</v>
      </c>
      <c r="Z809" s="362" t="s">
        <v>90</v>
      </c>
      <c r="AA809" s="366" t="s">
        <v>90</v>
      </c>
      <c r="AB809" s="362" t="s">
        <v>90</v>
      </c>
      <c r="AC809" s="362"/>
      <c r="AD809" s="362"/>
      <c r="AE809" s="362"/>
      <c r="AF809" s="362"/>
      <c r="AG809" s="362"/>
      <c r="AH809" s="362"/>
      <c r="AI809" s="362" t="str">
        <f t="shared" si="12"/>
        <v>MOMOSS</v>
      </c>
      <c r="AJ809" s="362" t="str">
        <f>VLOOKUP(AI809,Table1[[#All],[CONCAT]:[Tfiber]],2,FALSE)</f>
        <v>Applications/Tools</v>
      </c>
      <c r="AK809" s="362" t="s">
        <v>40</v>
      </c>
      <c r="AL809" s="362" t="str">
        <f>VLOOKUP(C809,[1]AllOSS!$B:$G,6,0)</f>
        <v>COMPLETED</v>
      </c>
      <c r="AM809" s="362" t="str">
        <f>VLOOKUP(C809,[1]AllOSS!$B:$K,10,0)</f>
        <v>All power BI dashboards, SM MTTR Dashboards</v>
      </c>
      <c r="AN809" s="362"/>
      <c r="AO809" s="362"/>
      <c r="AP809" s="361" t="e">
        <v>#N/A</v>
      </c>
      <c r="AR809">
        <v>1</v>
      </c>
    </row>
    <row r="810" spans="2:44" ht="15" hidden="1" customHeight="1" x14ac:dyDescent="0.35">
      <c r="B810" s="362">
        <v>808</v>
      </c>
      <c r="C810" s="362" t="s">
        <v>2343</v>
      </c>
      <c r="D810" s="362" t="s">
        <v>2</v>
      </c>
      <c r="E810" s="368">
        <v>45161</v>
      </c>
      <c r="F810" s="368"/>
      <c r="G810" s="368"/>
      <c r="H810" s="368"/>
      <c r="I810" s="362" t="s">
        <v>65</v>
      </c>
      <c r="J810" s="362" t="s">
        <v>2344</v>
      </c>
      <c r="K810" s="361" t="s">
        <v>2345</v>
      </c>
      <c r="L810" s="362"/>
      <c r="M810" s="362" t="s">
        <v>186</v>
      </c>
      <c r="N810" s="362" t="s">
        <v>9</v>
      </c>
      <c r="O810" s="362"/>
      <c r="P810" s="362" t="s">
        <v>90</v>
      </c>
      <c r="Q810" s="362" t="s">
        <v>90</v>
      </c>
      <c r="R810" s="362"/>
      <c r="S810" s="361" t="s">
        <v>90</v>
      </c>
      <c r="T810" s="362"/>
      <c r="U810" s="362"/>
      <c r="V810" s="362" t="s">
        <v>202</v>
      </c>
      <c r="W810" s="362"/>
      <c r="X810" s="362" t="s">
        <v>9</v>
      </c>
      <c r="Y810" s="362" t="s">
        <v>9</v>
      </c>
      <c r="Z810" s="362" t="s">
        <v>90</v>
      </c>
      <c r="AA810" s="366" t="s">
        <v>90</v>
      </c>
      <c r="AB810" s="362" t="s">
        <v>90</v>
      </c>
      <c r="AC810" s="362"/>
      <c r="AD810" s="362"/>
      <c r="AE810" s="362"/>
      <c r="AF810" s="362"/>
      <c r="AG810" s="362"/>
      <c r="AH810" s="362"/>
      <c r="AI810" s="362" t="str">
        <f t="shared" si="12"/>
        <v>MOMBSS</v>
      </c>
      <c r="AJ810" s="362" t="str">
        <f>VLOOKUP(AI810,Table1[[#All],[CONCAT]:[Tfiber]],2,FALSE)</f>
        <v>Applications/Tools</v>
      </c>
      <c r="AK810" s="362" t="s">
        <v>40</v>
      </c>
      <c r="AL810" s="362"/>
      <c r="AM810" s="362"/>
      <c r="AN810" s="362"/>
      <c r="AO810" s="362"/>
      <c r="AP810" s="361" t="e">
        <v>#N/A</v>
      </c>
      <c r="AR810">
        <v>1</v>
      </c>
    </row>
    <row r="811" spans="2:44" ht="15" hidden="1" customHeight="1" x14ac:dyDescent="0.35">
      <c r="B811" s="362">
        <v>809</v>
      </c>
      <c r="C811" s="362" t="s">
        <v>2346</v>
      </c>
      <c r="D811" s="362" t="s">
        <v>2</v>
      </c>
      <c r="E811" s="368">
        <v>45161</v>
      </c>
      <c r="F811" s="368"/>
      <c r="G811" s="368"/>
      <c r="H811" s="368"/>
      <c r="I811" s="362" t="s">
        <v>65</v>
      </c>
      <c r="J811" s="362" t="s">
        <v>2344</v>
      </c>
      <c r="K811" s="361" t="s">
        <v>2347</v>
      </c>
      <c r="L811" s="362"/>
      <c r="M811" s="362" t="s">
        <v>186</v>
      </c>
      <c r="N811" s="362" t="s">
        <v>9</v>
      </c>
      <c r="O811" s="362"/>
      <c r="P811" s="362" t="s">
        <v>90</v>
      </c>
      <c r="Q811" s="362" t="s">
        <v>90</v>
      </c>
      <c r="R811" s="362"/>
      <c r="S811" s="361" t="s">
        <v>90</v>
      </c>
      <c r="T811" s="362"/>
      <c r="U811" s="362"/>
      <c r="V811" s="362" t="s">
        <v>202</v>
      </c>
      <c r="W811" s="362"/>
      <c r="X811" s="362" t="s">
        <v>9</v>
      </c>
      <c r="Y811" s="362" t="s">
        <v>9</v>
      </c>
      <c r="Z811" s="362" t="s">
        <v>90</v>
      </c>
      <c r="AA811" s="366" t="s">
        <v>90</v>
      </c>
      <c r="AB811" s="362" t="s">
        <v>90</v>
      </c>
      <c r="AC811" s="362"/>
      <c r="AD811" s="362"/>
      <c r="AE811" s="362"/>
      <c r="AF811" s="362"/>
      <c r="AG811" s="362"/>
      <c r="AH811" s="362"/>
      <c r="AI811" s="362" t="str">
        <f t="shared" si="12"/>
        <v>MOMBSS</v>
      </c>
      <c r="AJ811" s="362" t="str">
        <f>VLOOKUP(AI811,Table1[[#All],[CONCAT]:[Tfiber]],2,FALSE)</f>
        <v>Applications/Tools</v>
      </c>
      <c r="AK811" s="362" t="s">
        <v>40</v>
      </c>
      <c r="AL811" s="362"/>
      <c r="AM811" s="362"/>
      <c r="AN811" s="362"/>
      <c r="AO811" s="362"/>
      <c r="AP811" s="361" t="e">
        <v>#N/A</v>
      </c>
      <c r="AR811">
        <v>1</v>
      </c>
    </row>
    <row r="812" spans="2:44" ht="15" customHeight="1" x14ac:dyDescent="0.35">
      <c r="B812" s="362">
        <v>810</v>
      </c>
      <c r="C812" s="362" t="s">
        <v>2348</v>
      </c>
      <c r="D812" s="362" t="s">
        <v>2</v>
      </c>
      <c r="E812" s="368">
        <v>45161</v>
      </c>
      <c r="F812" s="368"/>
      <c r="G812" s="368"/>
      <c r="H812" s="368"/>
      <c r="I812" s="362" t="s">
        <v>65</v>
      </c>
      <c r="J812" s="362" t="s">
        <v>2344</v>
      </c>
      <c r="K812" s="361" t="s">
        <v>2349</v>
      </c>
      <c r="L812" s="362"/>
      <c r="M812" s="362" t="s">
        <v>186</v>
      </c>
      <c r="N812" s="362" t="s">
        <v>8</v>
      </c>
      <c r="O812" s="362"/>
      <c r="P812" s="362" t="s">
        <v>90</v>
      </c>
      <c r="Q812" s="362" t="s">
        <v>90</v>
      </c>
      <c r="R812" s="362"/>
      <c r="S812" s="361" t="s">
        <v>90</v>
      </c>
      <c r="T812" s="362"/>
      <c r="U812" s="362"/>
      <c r="V812" s="362" t="s">
        <v>202</v>
      </c>
      <c r="W812" s="362"/>
      <c r="X812" s="362" t="s">
        <v>9</v>
      </c>
      <c r="Y812" s="362" t="s">
        <v>9</v>
      </c>
      <c r="Z812" s="362" t="s">
        <v>90</v>
      </c>
      <c r="AA812" s="366" t="s">
        <v>90</v>
      </c>
      <c r="AB812" s="362" t="s">
        <v>90</v>
      </c>
      <c r="AC812" s="362"/>
      <c r="AD812" s="362"/>
      <c r="AE812" s="362"/>
      <c r="AF812" s="362"/>
      <c r="AG812" s="362"/>
      <c r="AH812" s="362"/>
      <c r="AI812" s="362" t="str">
        <f t="shared" si="12"/>
        <v>MOMBSS</v>
      </c>
      <c r="AJ812" s="362" t="str">
        <f>VLOOKUP(AI812,Table1[[#All],[CONCAT]:[Tfiber]],2,FALSE)</f>
        <v>Applications/Tools</v>
      </c>
      <c r="AK812" s="362" t="s">
        <v>40</v>
      </c>
      <c r="AL812" s="362"/>
      <c r="AM812" s="362"/>
      <c r="AN812" s="362"/>
      <c r="AO812" s="362"/>
      <c r="AP812" s="361"/>
      <c r="AR812">
        <v>1</v>
      </c>
    </row>
    <row r="813" spans="2:44" ht="15" hidden="1" customHeight="1" x14ac:dyDescent="0.35">
      <c r="B813" s="362">
        <v>811</v>
      </c>
      <c r="C813" s="362" t="s">
        <v>2350</v>
      </c>
      <c r="D813" s="362" t="s">
        <v>2</v>
      </c>
      <c r="E813" s="368">
        <v>45161</v>
      </c>
      <c r="F813" s="368"/>
      <c r="G813" s="368"/>
      <c r="H813" s="368"/>
      <c r="I813" s="362" t="s">
        <v>65</v>
      </c>
      <c r="J813" s="362" t="s">
        <v>2344</v>
      </c>
      <c r="K813" s="361" t="s">
        <v>2351</v>
      </c>
      <c r="L813" s="362"/>
      <c r="M813" s="362" t="s">
        <v>1689</v>
      </c>
      <c r="N813" s="362" t="s">
        <v>9</v>
      </c>
      <c r="O813" s="362"/>
      <c r="P813" s="362" t="s">
        <v>90</v>
      </c>
      <c r="Q813" s="362" t="s">
        <v>90</v>
      </c>
      <c r="R813" s="362"/>
      <c r="S813" s="361" t="s">
        <v>90</v>
      </c>
      <c r="T813" s="362"/>
      <c r="U813" s="362"/>
      <c r="V813" s="362" t="s">
        <v>202</v>
      </c>
      <c r="W813" s="362"/>
      <c r="X813" s="362" t="s">
        <v>9</v>
      </c>
      <c r="Y813" s="362" t="s">
        <v>9</v>
      </c>
      <c r="Z813" s="362" t="s">
        <v>90</v>
      </c>
      <c r="AA813" s="366" t="s">
        <v>90</v>
      </c>
      <c r="AB813" s="362" t="s">
        <v>90</v>
      </c>
      <c r="AC813" s="362"/>
      <c r="AD813" s="362"/>
      <c r="AE813" s="362"/>
      <c r="AF813" s="362"/>
      <c r="AG813" s="362"/>
      <c r="AH813" s="362"/>
      <c r="AI813" s="362" t="str">
        <f t="shared" si="12"/>
        <v>MOMBSS</v>
      </c>
      <c r="AJ813" s="362" t="str">
        <f>VLOOKUP(AI813,Table1[[#All],[CONCAT]:[Tfiber]],2,FALSE)</f>
        <v>Applications/Tools</v>
      </c>
      <c r="AK813" s="362" t="s">
        <v>40</v>
      </c>
      <c r="AL813" s="362"/>
      <c r="AM813" s="362"/>
      <c r="AN813" s="362"/>
      <c r="AO813" s="362"/>
      <c r="AP813" s="361" t="e">
        <v>#N/A</v>
      </c>
      <c r="AR813">
        <v>1</v>
      </c>
    </row>
    <row r="814" spans="2:44" ht="15" hidden="1" customHeight="1" x14ac:dyDescent="0.35">
      <c r="B814" s="362">
        <v>812</v>
      </c>
      <c r="C814" s="362" t="s">
        <v>2352</v>
      </c>
      <c r="D814" s="362" t="s">
        <v>2</v>
      </c>
      <c r="E814" s="368">
        <v>45161</v>
      </c>
      <c r="F814" s="368"/>
      <c r="G814" s="368"/>
      <c r="H814" s="368"/>
      <c r="I814" s="362" t="s">
        <v>65</v>
      </c>
      <c r="J814" s="362" t="s">
        <v>2344</v>
      </c>
      <c r="K814" s="361" t="s">
        <v>2353</v>
      </c>
      <c r="L814" s="362"/>
      <c r="M814" s="362" t="s">
        <v>1689</v>
      </c>
      <c r="N814" s="362" t="s">
        <v>9</v>
      </c>
      <c r="O814" s="362"/>
      <c r="P814" s="362" t="s">
        <v>90</v>
      </c>
      <c r="Q814" s="362" t="s">
        <v>90</v>
      </c>
      <c r="R814" s="362"/>
      <c r="S814" s="361" t="s">
        <v>90</v>
      </c>
      <c r="T814" s="362"/>
      <c r="U814" s="362"/>
      <c r="V814" s="362" t="s">
        <v>202</v>
      </c>
      <c r="W814" s="362"/>
      <c r="X814" s="362" t="s">
        <v>9</v>
      </c>
      <c r="Y814" s="362" t="s">
        <v>9</v>
      </c>
      <c r="Z814" s="362" t="s">
        <v>90</v>
      </c>
      <c r="AA814" s="366" t="s">
        <v>90</v>
      </c>
      <c r="AB814" s="362" t="s">
        <v>90</v>
      </c>
      <c r="AC814" s="362"/>
      <c r="AD814" s="362"/>
      <c r="AE814" s="362"/>
      <c r="AF814" s="362"/>
      <c r="AG814" s="362"/>
      <c r="AH814" s="362"/>
      <c r="AI814" s="362" t="str">
        <f t="shared" si="12"/>
        <v>MOMBSS</v>
      </c>
      <c r="AJ814" s="362" t="str">
        <f>VLOOKUP(AI814,Table1[[#All],[CONCAT]:[Tfiber]],2,FALSE)</f>
        <v>Applications/Tools</v>
      </c>
      <c r="AK814" s="362" t="s">
        <v>40</v>
      </c>
      <c r="AL814" s="362"/>
      <c r="AM814" s="362"/>
      <c r="AN814" s="362"/>
      <c r="AO814" s="362"/>
      <c r="AP814" s="361" t="e">
        <v>#N/A</v>
      </c>
      <c r="AR814">
        <v>1</v>
      </c>
    </row>
    <row r="815" spans="2:44" ht="15" hidden="1" customHeight="1" x14ac:dyDescent="0.35">
      <c r="B815" s="362">
        <v>813</v>
      </c>
      <c r="C815" s="362" t="s">
        <v>2354</v>
      </c>
      <c r="D815" s="362" t="s">
        <v>2</v>
      </c>
      <c r="E815" s="368">
        <v>45161</v>
      </c>
      <c r="F815" s="368"/>
      <c r="G815" s="368"/>
      <c r="H815" s="368"/>
      <c r="I815" s="362" t="s">
        <v>65</v>
      </c>
      <c r="J815" s="362" t="s">
        <v>2344</v>
      </c>
      <c r="K815" s="361" t="s">
        <v>2355</v>
      </c>
      <c r="L815" s="362"/>
      <c r="M815" s="362" t="s">
        <v>1689</v>
      </c>
      <c r="N815" s="362" t="s">
        <v>9</v>
      </c>
      <c r="O815" s="362"/>
      <c r="P815" s="362" t="s">
        <v>90</v>
      </c>
      <c r="Q815" s="362" t="s">
        <v>90</v>
      </c>
      <c r="R815" s="362"/>
      <c r="S815" s="361" t="s">
        <v>90</v>
      </c>
      <c r="T815" s="362"/>
      <c r="U815" s="362"/>
      <c r="V815" s="362" t="s">
        <v>202</v>
      </c>
      <c r="W815" s="362"/>
      <c r="X815" s="362" t="s">
        <v>9</v>
      </c>
      <c r="Y815" s="362" t="s">
        <v>9</v>
      </c>
      <c r="Z815" s="362" t="s">
        <v>90</v>
      </c>
      <c r="AA815" s="366" t="s">
        <v>90</v>
      </c>
      <c r="AB815" s="362" t="s">
        <v>90</v>
      </c>
      <c r="AC815" s="362"/>
      <c r="AD815" s="362"/>
      <c r="AE815" s="362"/>
      <c r="AF815" s="362"/>
      <c r="AG815" s="362"/>
      <c r="AH815" s="362"/>
      <c r="AI815" s="362" t="str">
        <f t="shared" si="12"/>
        <v>MOMBSS</v>
      </c>
      <c r="AJ815" s="362" t="str">
        <f>VLOOKUP(AI815,Table1[[#All],[CONCAT]:[Tfiber]],2,FALSE)</f>
        <v>Applications/Tools</v>
      </c>
      <c r="AK815" s="362" t="s">
        <v>40</v>
      </c>
      <c r="AL815" s="362"/>
      <c r="AM815" s="362"/>
      <c r="AN815" s="362"/>
      <c r="AO815" s="362"/>
      <c r="AP815" s="361" t="e">
        <v>#N/A</v>
      </c>
      <c r="AR815">
        <v>1</v>
      </c>
    </row>
    <row r="816" spans="2:44" ht="15" hidden="1" customHeight="1" x14ac:dyDescent="0.35">
      <c r="B816" s="362">
        <v>814</v>
      </c>
      <c r="C816" s="362" t="s">
        <v>2356</v>
      </c>
      <c r="D816" s="362" t="s">
        <v>2</v>
      </c>
      <c r="E816" s="368">
        <v>45161</v>
      </c>
      <c r="F816" s="368"/>
      <c r="G816" s="368"/>
      <c r="H816" s="368"/>
      <c r="I816" s="362" t="s">
        <v>65</v>
      </c>
      <c r="J816" s="362" t="s">
        <v>2344</v>
      </c>
      <c r="K816" s="361" t="s">
        <v>2357</v>
      </c>
      <c r="L816" s="362"/>
      <c r="M816" s="362" t="s">
        <v>1689</v>
      </c>
      <c r="N816" s="362" t="s">
        <v>9</v>
      </c>
      <c r="O816" s="362"/>
      <c r="P816" s="362" t="s">
        <v>90</v>
      </c>
      <c r="Q816" s="362" t="s">
        <v>90</v>
      </c>
      <c r="R816" s="362"/>
      <c r="S816" s="361" t="s">
        <v>90</v>
      </c>
      <c r="T816" s="362"/>
      <c r="U816" s="362"/>
      <c r="V816" s="362" t="s">
        <v>202</v>
      </c>
      <c r="W816" s="362"/>
      <c r="X816" s="362" t="s">
        <v>9</v>
      </c>
      <c r="Y816" s="362" t="s">
        <v>9</v>
      </c>
      <c r="Z816" s="362" t="s">
        <v>90</v>
      </c>
      <c r="AA816" s="366" t="s">
        <v>90</v>
      </c>
      <c r="AB816" s="362" t="s">
        <v>90</v>
      </c>
      <c r="AC816" s="362"/>
      <c r="AD816" s="362"/>
      <c r="AE816" s="362"/>
      <c r="AF816" s="362"/>
      <c r="AG816" s="362"/>
      <c r="AH816" s="362"/>
      <c r="AI816" s="362" t="str">
        <f t="shared" si="12"/>
        <v>MOMBSS</v>
      </c>
      <c r="AJ816" s="362" t="str">
        <f>VLOOKUP(AI816,Table1[[#All],[CONCAT]:[Tfiber]],2,FALSE)</f>
        <v>Applications/Tools</v>
      </c>
      <c r="AK816" s="362" t="s">
        <v>40</v>
      </c>
      <c r="AL816" s="362"/>
      <c r="AM816" s="362"/>
      <c r="AN816" s="362"/>
      <c r="AO816" s="362"/>
      <c r="AP816" s="361" t="e">
        <v>#N/A</v>
      </c>
      <c r="AR816">
        <v>1</v>
      </c>
    </row>
    <row r="817" spans="2:44" ht="15" hidden="1" customHeight="1" x14ac:dyDescent="0.35">
      <c r="B817" s="362">
        <v>815</v>
      </c>
      <c r="C817" s="362" t="s">
        <v>2358</v>
      </c>
      <c r="D817" s="362" t="s">
        <v>2</v>
      </c>
      <c r="E817" s="368">
        <v>45161</v>
      </c>
      <c r="F817" s="368"/>
      <c r="G817" s="368"/>
      <c r="H817" s="368"/>
      <c r="I817" s="362" t="s">
        <v>65</v>
      </c>
      <c r="J817" s="362" t="s">
        <v>2344</v>
      </c>
      <c r="K817" s="361" t="s">
        <v>2359</v>
      </c>
      <c r="L817" s="362"/>
      <c r="M817" s="362" t="s">
        <v>186</v>
      </c>
      <c r="N817" s="362" t="s">
        <v>9</v>
      </c>
      <c r="O817" s="362"/>
      <c r="P817" s="362" t="s">
        <v>90</v>
      </c>
      <c r="Q817" s="362" t="s">
        <v>90</v>
      </c>
      <c r="R817" s="362"/>
      <c r="S817" s="361" t="s">
        <v>90</v>
      </c>
      <c r="T817" s="362"/>
      <c r="U817" s="362"/>
      <c r="V817" s="362" t="s">
        <v>202</v>
      </c>
      <c r="W817" s="362"/>
      <c r="X817" s="362" t="s">
        <v>9</v>
      </c>
      <c r="Y817" s="362" t="s">
        <v>9</v>
      </c>
      <c r="Z817" s="362" t="s">
        <v>90</v>
      </c>
      <c r="AA817" s="366" t="s">
        <v>90</v>
      </c>
      <c r="AB817" s="362" t="s">
        <v>90</v>
      </c>
      <c r="AC817" s="362"/>
      <c r="AD817" s="362"/>
      <c r="AE817" s="362"/>
      <c r="AF817" s="362"/>
      <c r="AG817" s="362"/>
      <c r="AH817" s="362"/>
      <c r="AI817" s="362" t="str">
        <f t="shared" si="12"/>
        <v>MOMBSS</v>
      </c>
      <c r="AJ817" s="362" t="str">
        <f>VLOOKUP(AI817,Table1[[#All],[CONCAT]:[Tfiber]],2,FALSE)</f>
        <v>Applications/Tools</v>
      </c>
      <c r="AK817" s="362" t="s">
        <v>40</v>
      </c>
      <c r="AL817" s="362"/>
      <c r="AM817" s="362"/>
      <c r="AN817" s="362"/>
      <c r="AO817" s="362"/>
      <c r="AP817" s="361" t="e">
        <v>#N/A</v>
      </c>
      <c r="AR817">
        <v>1</v>
      </c>
    </row>
    <row r="818" spans="2:44" ht="15" hidden="1" customHeight="1" x14ac:dyDescent="0.35">
      <c r="B818" s="362">
        <v>816</v>
      </c>
      <c r="C818" s="362" t="s">
        <v>2360</v>
      </c>
      <c r="D818" s="362" t="s">
        <v>2</v>
      </c>
      <c r="E818" s="368">
        <v>45161</v>
      </c>
      <c r="F818" s="368"/>
      <c r="G818" s="368"/>
      <c r="H818" s="368"/>
      <c r="I818" s="362" t="s">
        <v>65</v>
      </c>
      <c r="J818" s="362" t="s">
        <v>2344</v>
      </c>
      <c r="K818" s="361" t="s">
        <v>2361</v>
      </c>
      <c r="L818" s="362"/>
      <c r="M818" s="362" t="s">
        <v>186</v>
      </c>
      <c r="N818" s="362" t="s">
        <v>9</v>
      </c>
      <c r="O818" s="362"/>
      <c r="P818" s="362" t="s">
        <v>90</v>
      </c>
      <c r="Q818" s="362" t="s">
        <v>90</v>
      </c>
      <c r="R818" s="362"/>
      <c r="S818" s="361" t="s">
        <v>90</v>
      </c>
      <c r="T818" s="362"/>
      <c r="U818" s="362"/>
      <c r="V818" s="362" t="s">
        <v>202</v>
      </c>
      <c r="W818" s="362"/>
      <c r="X818" s="362" t="s">
        <v>9</v>
      </c>
      <c r="Y818" s="362" t="s">
        <v>9</v>
      </c>
      <c r="Z818" s="362" t="s">
        <v>90</v>
      </c>
      <c r="AA818" s="366" t="s">
        <v>90</v>
      </c>
      <c r="AB818" s="362" t="s">
        <v>90</v>
      </c>
      <c r="AC818" s="362"/>
      <c r="AD818" s="362"/>
      <c r="AE818" s="362"/>
      <c r="AF818" s="362"/>
      <c r="AG818" s="362"/>
      <c r="AH818" s="362"/>
      <c r="AI818" s="362" t="str">
        <f t="shared" si="12"/>
        <v>MOMBSS</v>
      </c>
      <c r="AJ818" s="362" t="str">
        <f>VLOOKUP(AI818,Table1[[#All],[CONCAT]:[Tfiber]],2,FALSE)</f>
        <v>Applications/Tools</v>
      </c>
      <c r="AK818" s="362" t="s">
        <v>40</v>
      </c>
      <c r="AL818" s="362"/>
      <c r="AM818" s="362"/>
      <c r="AN818" s="362"/>
      <c r="AO818" s="362"/>
      <c r="AP818" s="361" t="e">
        <v>#N/A</v>
      </c>
      <c r="AR818">
        <v>1</v>
      </c>
    </row>
    <row r="819" spans="2:44" ht="15" hidden="1" customHeight="1" x14ac:dyDescent="0.35">
      <c r="B819" s="362">
        <v>817</v>
      </c>
      <c r="C819" s="362" t="s">
        <v>2362</v>
      </c>
      <c r="D819" s="362" t="s">
        <v>2</v>
      </c>
      <c r="E819" s="368">
        <v>45161</v>
      </c>
      <c r="F819" s="368"/>
      <c r="G819" s="368"/>
      <c r="H819" s="368"/>
      <c r="I819" s="362" t="s">
        <v>65</v>
      </c>
      <c r="J819" s="362" t="s">
        <v>2344</v>
      </c>
      <c r="K819" s="361" t="s">
        <v>2363</v>
      </c>
      <c r="L819" s="362"/>
      <c r="M819" s="362" t="s">
        <v>186</v>
      </c>
      <c r="N819" s="362" t="s">
        <v>9</v>
      </c>
      <c r="O819" s="362"/>
      <c r="P819" s="362" t="s">
        <v>90</v>
      </c>
      <c r="Q819" s="362" t="s">
        <v>90</v>
      </c>
      <c r="R819" s="362"/>
      <c r="S819" s="361" t="s">
        <v>90</v>
      </c>
      <c r="T819" s="362"/>
      <c r="U819" s="362"/>
      <c r="V819" s="362" t="s">
        <v>202</v>
      </c>
      <c r="W819" s="362"/>
      <c r="X819" s="362" t="s">
        <v>9</v>
      </c>
      <c r="Y819" s="362" t="s">
        <v>9</v>
      </c>
      <c r="Z819" s="362" t="s">
        <v>90</v>
      </c>
      <c r="AA819" s="366" t="s">
        <v>90</v>
      </c>
      <c r="AB819" s="362" t="s">
        <v>90</v>
      </c>
      <c r="AC819" s="362"/>
      <c r="AD819" s="362"/>
      <c r="AE819" s="362"/>
      <c r="AF819" s="362"/>
      <c r="AG819" s="362"/>
      <c r="AH819" s="362"/>
      <c r="AI819" s="362" t="str">
        <f t="shared" si="12"/>
        <v>MOMBSS</v>
      </c>
      <c r="AJ819" s="362" t="str">
        <f>VLOOKUP(AI819,Table1[[#All],[CONCAT]:[Tfiber]],2,FALSE)</f>
        <v>Applications/Tools</v>
      </c>
      <c r="AK819" s="362" t="s">
        <v>40</v>
      </c>
      <c r="AL819" s="362"/>
      <c r="AM819" s="362"/>
      <c r="AN819" s="362"/>
      <c r="AO819" s="362"/>
      <c r="AP819" s="361" t="e">
        <v>#N/A</v>
      </c>
      <c r="AR819">
        <v>1</v>
      </c>
    </row>
    <row r="820" spans="2:44" ht="15" hidden="1" customHeight="1" x14ac:dyDescent="0.35">
      <c r="B820" s="362">
        <v>818</v>
      </c>
      <c r="C820" s="362" t="s">
        <v>2364</v>
      </c>
      <c r="D820" s="362" t="s">
        <v>2</v>
      </c>
      <c r="E820" s="368">
        <v>45035</v>
      </c>
      <c r="F820" s="368"/>
      <c r="G820" s="368"/>
      <c r="H820" s="368"/>
      <c r="I820" s="362" t="s">
        <v>61</v>
      </c>
      <c r="J820" s="362" t="s">
        <v>1835</v>
      </c>
      <c r="K820" s="361" t="s">
        <v>2365</v>
      </c>
      <c r="L820" s="361"/>
      <c r="M820" s="362" t="s">
        <v>1689</v>
      </c>
      <c r="N820" s="362" t="s">
        <v>9</v>
      </c>
      <c r="O820" s="362"/>
      <c r="P820" s="362" t="s">
        <v>1398</v>
      </c>
      <c r="Q820" s="362" t="s">
        <v>90</v>
      </c>
      <c r="R820" s="362"/>
      <c r="S820" s="361"/>
      <c r="T820" s="362"/>
      <c r="U820" s="362"/>
      <c r="V820" s="362" t="s">
        <v>120</v>
      </c>
      <c r="W820" s="362"/>
      <c r="X820" s="362"/>
      <c r="Y820" s="362" t="s">
        <v>48</v>
      </c>
      <c r="Z820" s="362" t="s">
        <v>90</v>
      </c>
      <c r="AA820" s="366" t="s">
        <v>90</v>
      </c>
      <c r="AB820" s="362" t="s">
        <v>90</v>
      </c>
      <c r="AC820" s="362"/>
      <c r="AD820" s="362"/>
      <c r="AE820" s="362"/>
      <c r="AF820" s="362"/>
      <c r="AG820" s="362"/>
      <c r="AH820" s="362"/>
      <c r="AI820" s="362" t="str">
        <f t="shared" si="12"/>
        <v>MOMGIS</v>
      </c>
      <c r="AJ820" s="362" t="str">
        <f>VLOOKUP(AI820,Table1[[#All],[CONCAT]:[Tfiber]],2,FALSE)</f>
        <v>Applications/Tools</v>
      </c>
      <c r="AK820" s="362" t="s">
        <v>40</v>
      </c>
      <c r="AL820" s="362"/>
      <c r="AM820" s="362"/>
      <c r="AN820" s="362"/>
      <c r="AO820" s="362"/>
      <c r="AP820" s="361"/>
      <c r="AR820">
        <v>1</v>
      </c>
    </row>
    <row r="821" spans="2:44" ht="15" hidden="1" customHeight="1" x14ac:dyDescent="0.35">
      <c r="B821" s="362">
        <v>819</v>
      </c>
      <c r="C821" s="362" t="s">
        <v>2366</v>
      </c>
      <c r="D821" s="362" t="s">
        <v>2</v>
      </c>
      <c r="E821" s="368">
        <v>45161</v>
      </c>
      <c r="F821" s="368"/>
      <c r="G821" s="368"/>
      <c r="H821" s="368"/>
      <c r="I821" s="362" t="s">
        <v>65</v>
      </c>
      <c r="J821" s="362" t="s">
        <v>2344</v>
      </c>
      <c r="K821" s="361" t="s">
        <v>2367</v>
      </c>
      <c r="L821" s="362"/>
      <c r="M821" s="362" t="s">
        <v>1689</v>
      </c>
      <c r="N821" s="362" t="s">
        <v>9</v>
      </c>
      <c r="O821" s="362"/>
      <c r="P821" s="362" t="s">
        <v>90</v>
      </c>
      <c r="Q821" s="362" t="s">
        <v>90</v>
      </c>
      <c r="R821" s="362"/>
      <c r="S821" s="361" t="s">
        <v>90</v>
      </c>
      <c r="T821" s="362"/>
      <c r="U821" s="362"/>
      <c r="V821" s="362" t="s">
        <v>202</v>
      </c>
      <c r="W821" s="362"/>
      <c r="X821" s="362" t="s">
        <v>9</v>
      </c>
      <c r="Y821" s="362" t="s">
        <v>9</v>
      </c>
      <c r="Z821" s="362" t="s">
        <v>90</v>
      </c>
      <c r="AA821" s="366" t="s">
        <v>90</v>
      </c>
      <c r="AB821" s="362" t="s">
        <v>90</v>
      </c>
      <c r="AC821" s="362"/>
      <c r="AD821" s="362"/>
      <c r="AE821" s="362"/>
      <c r="AF821" s="362"/>
      <c r="AG821" s="362"/>
      <c r="AH821" s="362"/>
      <c r="AI821" s="362" t="str">
        <f t="shared" si="12"/>
        <v>MOMBSS</v>
      </c>
      <c r="AJ821" s="362" t="str">
        <f>VLOOKUP(AI821,Table1[[#All],[CONCAT]:[Tfiber]],2,FALSE)</f>
        <v>Applications/Tools</v>
      </c>
      <c r="AK821" s="362" t="s">
        <v>40</v>
      </c>
      <c r="AL821" s="362"/>
      <c r="AM821" s="362"/>
      <c r="AN821" s="362"/>
      <c r="AO821" s="362"/>
      <c r="AP821" s="361" t="e">
        <v>#N/A</v>
      </c>
      <c r="AR821">
        <v>1</v>
      </c>
    </row>
    <row r="822" spans="2:44" ht="15" hidden="1" customHeight="1" x14ac:dyDescent="0.35">
      <c r="B822" s="362">
        <v>820</v>
      </c>
      <c r="C822" s="362" t="s">
        <v>2368</v>
      </c>
      <c r="D822" s="362" t="s">
        <v>2</v>
      </c>
      <c r="E822" s="368">
        <v>45161</v>
      </c>
      <c r="F822" s="368"/>
      <c r="G822" s="368"/>
      <c r="H822" s="368"/>
      <c r="I822" s="362" t="s">
        <v>65</v>
      </c>
      <c r="J822" s="362" t="s">
        <v>2344</v>
      </c>
      <c r="K822" s="361" t="s">
        <v>2369</v>
      </c>
      <c r="L822" s="362"/>
      <c r="M822" s="362" t="s">
        <v>186</v>
      </c>
      <c r="N822" s="362" t="s">
        <v>9</v>
      </c>
      <c r="O822" s="362"/>
      <c r="P822" s="362" t="s">
        <v>90</v>
      </c>
      <c r="Q822" s="362" t="s">
        <v>90</v>
      </c>
      <c r="R822" s="362"/>
      <c r="S822" s="361" t="s">
        <v>90</v>
      </c>
      <c r="T822" s="362"/>
      <c r="U822" s="362"/>
      <c r="V822" s="362" t="s">
        <v>202</v>
      </c>
      <c r="W822" s="362"/>
      <c r="X822" s="362" t="s">
        <v>9</v>
      </c>
      <c r="Y822" s="362" t="s">
        <v>9</v>
      </c>
      <c r="Z822" s="362" t="s">
        <v>90</v>
      </c>
      <c r="AA822" s="366" t="s">
        <v>90</v>
      </c>
      <c r="AB822" s="362" t="s">
        <v>90</v>
      </c>
      <c r="AC822" s="362"/>
      <c r="AD822" s="362"/>
      <c r="AE822" s="362"/>
      <c r="AF822" s="362"/>
      <c r="AG822" s="362"/>
      <c r="AH822" s="362"/>
      <c r="AI822" s="362" t="str">
        <f t="shared" si="12"/>
        <v>MOMBSS</v>
      </c>
      <c r="AJ822" s="362" t="str">
        <f>VLOOKUP(AI822,Table1[[#All],[CONCAT]:[Tfiber]],2,FALSE)</f>
        <v>Applications/Tools</v>
      </c>
      <c r="AK822" s="362" t="s">
        <v>40</v>
      </c>
      <c r="AL822" s="362"/>
      <c r="AM822" s="362"/>
      <c r="AN822" s="362"/>
      <c r="AO822" s="362"/>
      <c r="AP822" s="361" t="e">
        <v>#N/A</v>
      </c>
      <c r="AR822">
        <v>1</v>
      </c>
    </row>
    <row r="823" spans="2:44" ht="15" hidden="1" customHeight="1" x14ac:dyDescent="0.35">
      <c r="B823" s="362">
        <v>821</v>
      </c>
      <c r="C823" s="362" t="s">
        <v>2370</v>
      </c>
      <c r="D823" s="362" t="s">
        <v>2</v>
      </c>
      <c r="E823" s="368">
        <v>45169</v>
      </c>
      <c r="F823" s="368"/>
      <c r="G823" s="368"/>
      <c r="H823" s="368"/>
      <c r="I823" s="362" t="s">
        <v>65</v>
      </c>
      <c r="J823" s="362" t="s">
        <v>1584</v>
      </c>
      <c r="K823" s="361" t="s">
        <v>2371</v>
      </c>
      <c r="L823" s="362"/>
      <c r="M823" s="362" t="s">
        <v>186</v>
      </c>
      <c r="N823" s="362" t="s">
        <v>9</v>
      </c>
      <c r="O823" s="362"/>
      <c r="P823" s="362" t="s">
        <v>90</v>
      </c>
      <c r="Q823" s="362" t="s">
        <v>90</v>
      </c>
      <c r="R823" s="362"/>
      <c r="S823" s="361" t="s">
        <v>90</v>
      </c>
      <c r="T823" s="362"/>
      <c r="U823" s="362"/>
      <c r="V823" s="362" t="s">
        <v>202</v>
      </c>
      <c r="W823" s="362"/>
      <c r="X823" s="362" t="s">
        <v>9</v>
      </c>
      <c r="Y823" s="362" t="s">
        <v>9</v>
      </c>
      <c r="Z823" s="362" t="s">
        <v>90</v>
      </c>
      <c r="AA823" s="366" t="s">
        <v>90</v>
      </c>
      <c r="AB823" s="362" t="s">
        <v>90</v>
      </c>
      <c r="AC823" s="362"/>
      <c r="AD823" s="362"/>
      <c r="AE823" s="362"/>
      <c r="AF823" s="362"/>
      <c r="AG823" s="362"/>
      <c r="AH823" s="362"/>
      <c r="AI823" s="362" t="str">
        <f t="shared" si="12"/>
        <v>MOMBSS</v>
      </c>
      <c r="AJ823" s="362" t="str">
        <f>VLOOKUP(AI823,Table1[[#All],[CONCAT]:[Tfiber]],2,FALSE)</f>
        <v>Applications/Tools</v>
      </c>
      <c r="AK823" s="362" t="s">
        <v>40</v>
      </c>
      <c r="AL823" s="362"/>
      <c r="AM823" s="362"/>
      <c r="AN823" s="362"/>
      <c r="AO823" s="362"/>
      <c r="AP823" s="361" t="e">
        <v>#N/A</v>
      </c>
      <c r="AR823">
        <v>1</v>
      </c>
    </row>
    <row r="824" spans="2:44" ht="15" hidden="1" customHeight="1" x14ac:dyDescent="0.35">
      <c r="B824" s="362">
        <v>822</v>
      </c>
      <c r="C824" s="362" t="s">
        <v>2372</v>
      </c>
      <c r="D824" s="362" t="s">
        <v>2</v>
      </c>
      <c r="E824" s="368">
        <v>45169</v>
      </c>
      <c r="F824" s="368"/>
      <c r="G824" s="368"/>
      <c r="H824" s="368"/>
      <c r="I824" s="362" t="s">
        <v>65</v>
      </c>
      <c r="J824" s="362" t="s">
        <v>1584</v>
      </c>
      <c r="K824" s="361" t="s">
        <v>2373</v>
      </c>
      <c r="L824" s="362"/>
      <c r="M824" s="362" t="s">
        <v>186</v>
      </c>
      <c r="N824" s="362" t="s">
        <v>9</v>
      </c>
      <c r="O824" s="362"/>
      <c r="P824" s="362" t="s">
        <v>90</v>
      </c>
      <c r="Q824" s="362" t="s">
        <v>90</v>
      </c>
      <c r="R824" s="362"/>
      <c r="S824" s="361" t="s">
        <v>90</v>
      </c>
      <c r="T824" s="362"/>
      <c r="U824" s="362"/>
      <c r="V824" s="362" t="s">
        <v>202</v>
      </c>
      <c r="W824" s="362"/>
      <c r="X824" s="362" t="s">
        <v>9</v>
      </c>
      <c r="Y824" s="362" t="s">
        <v>9</v>
      </c>
      <c r="Z824" s="362" t="s">
        <v>90</v>
      </c>
      <c r="AA824" s="366" t="s">
        <v>90</v>
      </c>
      <c r="AB824" s="362" t="s">
        <v>90</v>
      </c>
      <c r="AC824" s="362"/>
      <c r="AD824" s="362"/>
      <c r="AE824" s="362"/>
      <c r="AF824" s="362"/>
      <c r="AG824" s="362"/>
      <c r="AH824" s="362"/>
      <c r="AI824" s="362" t="str">
        <f t="shared" si="12"/>
        <v>MOMBSS</v>
      </c>
      <c r="AJ824" s="362" t="str">
        <f>VLOOKUP(AI824,Table1[[#All],[CONCAT]:[Tfiber]],2,FALSE)</f>
        <v>Applications/Tools</v>
      </c>
      <c r="AK824" s="362" t="s">
        <v>40</v>
      </c>
      <c r="AL824" s="362"/>
      <c r="AM824" s="362"/>
      <c r="AN824" s="362"/>
      <c r="AO824" s="362"/>
      <c r="AP824" s="361" t="e">
        <v>#N/A</v>
      </c>
      <c r="AR824">
        <v>1</v>
      </c>
    </row>
    <row r="825" spans="2:44" ht="15" hidden="1" customHeight="1" x14ac:dyDescent="0.35">
      <c r="B825" s="362">
        <v>823</v>
      </c>
      <c r="C825" s="362" t="s">
        <v>2374</v>
      </c>
      <c r="D825" s="362" t="s">
        <v>2</v>
      </c>
      <c r="E825" s="368">
        <v>45169</v>
      </c>
      <c r="F825" s="368"/>
      <c r="G825" s="368"/>
      <c r="H825" s="368"/>
      <c r="I825" s="362" t="s">
        <v>65</v>
      </c>
      <c r="J825" s="362" t="s">
        <v>2375</v>
      </c>
      <c r="K825" s="361" t="s">
        <v>2376</v>
      </c>
      <c r="L825" s="362"/>
      <c r="M825" s="362" t="s">
        <v>186</v>
      </c>
      <c r="N825" s="362" t="s">
        <v>9</v>
      </c>
      <c r="O825" s="362"/>
      <c r="P825" s="362" t="s">
        <v>90</v>
      </c>
      <c r="Q825" s="362" t="s">
        <v>90</v>
      </c>
      <c r="R825" s="362"/>
      <c r="S825" s="361" t="s">
        <v>90</v>
      </c>
      <c r="T825" s="362"/>
      <c r="U825" s="362"/>
      <c r="V825" s="362" t="s">
        <v>202</v>
      </c>
      <c r="W825" s="362"/>
      <c r="X825" s="362" t="s">
        <v>9</v>
      </c>
      <c r="Y825" s="362" t="s">
        <v>9</v>
      </c>
      <c r="Z825" s="362" t="s">
        <v>90</v>
      </c>
      <c r="AA825" s="366" t="s">
        <v>90</v>
      </c>
      <c r="AB825" s="362" t="s">
        <v>90</v>
      </c>
      <c r="AC825" s="362"/>
      <c r="AD825" s="362"/>
      <c r="AE825" s="362"/>
      <c r="AF825" s="362"/>
      <c r="AG825" s="362"/>
      <c r="AH825" s="362"/>
      <c r="AI825" s="362" t="str">
        <f t="shared" si="12"/>
        <v>MOMBSS</v>
      </c>
      <c r="AJ825" s="362" t="str">
        <f>VLOOKUP(AI825,Table1[[#All],[CONCAT]:[Tfiber]],2,FALSE)</f>
        <v>Applications/Tools</v>
      </c>
      <c r="AK825" s="362" t="s">
        <v>40</v>
      </c>
      <c r="AL825" s="362"/>
      <c r="AM825" s="362"/>
      <c r="AN825" s="362"/>
      <c r="AO825" s="362"/>
      <c r="AP825" s="361" t="e">
        <v>#N/A</v>
      </c>
      <c r="AR825">
        <v>1</v>
      </c>
    </row>
    <row r="826" spans="2:44" ht="15" hidden="1" customHeight="1" x14ac:dyDescent="0.35">
      <c r="B826" s="362">
        <v>824</v>
      </c>
      <c r="C826" s="362" t="s">
        <v>2377</v>
      </c>
      <c r="D826" s="362" t="s">
        <v>2</v>
      </c>
      <c r="E826" s="368">
        <v>45169</v>
      </c>
      <c r="F826" s="368"/>
      <c r="G826" s="368"/>
      <c r="H826" s="368"/>
      <c r="I826" s="362" t="s">
        <v>65</v>
      </c>
      <c r="J826" s="362" t="s">
        <v>1584</v>
      </c>
      <c r="K826" s="361" t="s">
        <v>2378</v>
      </c>
      <c r="L826" s="362"/>
      <c r="M826" s="362" t="s">
        <v>186</v>
      </c>
      <c r="N826" s="362" t="s">
        <v>9</v>
      </c>
      <c r="O826" s="362"/>
      <c r="P826" s="362" t="s">
        <v>90</v>
      </c>
      <c r="Q826" s="362" t="s">
        <v>90</v>
      </c>
      <c r="R826" s="362"/>
      <c r="S826" s="361" t="s">
        <v>90</v>
      </c>
      <c r="T826" s="362"/>
      <c r="U826" s="362"/>
      <c r="V826" s="362" t="s">
        <v>202</v>
      </c>
      <c r="W826" s="362"/>
      <c r="X826" s="362" t="s">
        <v>9</v>
      </c>
      <c r="Y826" s="362" t="s">
        <v>9</v>
      </c>
      <c r="Z826" s="362" t="s">
        <v>90</v>
      </c>
      <c r="AA826" s="366" t="s">
        <v>90</v>
      </c>
      <c r="AB826" s="362" t="s">
        <v>90</v>
      </c>
      <c r="AC826" s="362"/>
      <c r="AD826" s="362"/>
      <c r="AE826" s="362"/>
      <c r="AF826" s="362"/>
      <c r="AG826" s="362"/>
      <c r="AH826" s="362"/>
      <c r="AI826" s="362" t="str">
        <f t="shared" si="12"/>
        <v>MOMBSS</v>
      </c>
      <c r="AJ826" s="362" t="str">
        <f>VLOOKUP(AI826,Table1[[#All],[CONCAT]:[Tfiber]],2,FALSE)</f>
        <v>Applications/Tools</v>
      </c>
      <c r="AK826" s="362" t="s">
        <v>40</v>
      </c>
      <c r="AL826" s="362"/>
      <c r="AM826" s="362"/>
      <c r="AN826" s="362"/>
      <c r="AO826" s="362"/>
      <c r="AP826" s="361" t="e">
        <v>#N/A</v>
      </c>
      <c r="AR826">
        <v>1</v>
      </c>
    </row>
    <row r="827" spans="2:44" ht="15" hidden="1" customHeight="1" x14ac:dyDescent="0.35">
      <c r="B827" s="362">
        <v>825</v>
      </c>
      <c r="C827" s="362" t="s">
        <v>2379</v>
      </c>
      <c r="D827" s="362" t="s">
        <v>2</v>
      </c>
      <c r="E827" s="368">
        <v>45177</v>
      </c>
      <c r="F827" s="368"/>
      <c r="G827" s="368"/>
      <c r="H827" s="368"/>
      <c r="I827" s="362" t="s">
        <v>65</v>
      </c>
      <c r="J827" s="362" t="s">
        <v>1546</v>
      </c>
      <c r="K827" s="361" t="s">
        <v>2380</v>
      </c>
      <c r="L827" s="362"/>
      <c r="M827" s="362" t="s">
        <v>186</v>
      </c>
      <c r="N827" s="362" t="s">
        <v>9</v>
      </c>
      <c r="O827" s="362"/>
      <c r="P827" s="362" t="s">
        <v>90</v>
      </c>
      <c r="Q827" s="362" t="s">
        <v>90</v>
      </c>
      <c r="R827" s="362"/>
      <c r="S827" s="361" t="s">
        <v>90</v>
      </c>
      <c r="T827" s="362"/>
      <c r="U827" s="362"/>
      <c r="V827" s="362" t="s">
        <v>202</v>
      </c>
      <c r="W827" s="362"/>
      <c r="X827" s="362" t="s">
        <v>9</v>
      </c>
      <c r="Y827" s="362" t="s">
        <v>9</v>
      </c>
      <c r="Z827" s="362" t="s">
        <v>90</v>
      </c>
      <c r="AA827" s="366" t="s">
        <v>90</v>
      </c>
      <c r="AB827" s="362" t="s">
        <v>90</v>
      </c>
      <c r="AC827" s="362"/>
      <c r="AD827" s="362"/>
      <c r="AE827" s="362"/>
      <c r="AF827" s="362"/>
      <c r="AG827" s="362"/>
      <c r="AH827" s="362"/>
      <c r="AI827" s="362" t="str">
        <f t="shared" si="12"/>
        <v>MOMBSS</v>
      </c>
      <c r="AJ827" s="362" t="str">
        <f>VLOOKUP(AI827,Table1[[#All],[CONCAT]:[Tfiber]],2,FALSE)</f>
        <v>Applications/Tools</v>
      </c>
      <c r="AK827" s="362" t="s">
        <v>40</v>
      </c>
      <c r="AL827" s="362"/>
      <c r="AM827" s="362"/>
      <c r="AN827" s="362"/>
      <c r="AO827" s="362"/>
      <c r="AP827" s="361" t="e">
        <v>#N/A</v>
      </c>
      <c r="AR827">
        <v>1</v>
      </c>
    </row>
    <row r="828" spans="2:44" ht="15" hidden="1" customHeight="1" x14ac:dyDescent="0.35">
      <c r="B828" s="362">
        <v>826</v>
      </c>
      <c r="C828" s="362" t="s">
        <v>2381</v>
      </c>
      <c r="D828" s="362" t="s">
        <v>2</v>
      </c>
      <c r="E828" s="368">
        <v>45177</v>
      </c>
      <c r="F828" s="368"/>
      <c r="G828" s="368"/>
      <c r="H828" s="368"/>
      <c r="I828" s="362" t="s">
        <v>65</v>
      </c>
      <c r="J828" s="362" t="s">
        <v>1546</v>
      </c>
      <c r="K828" s="361" t="s">
        <v>2382</v>
      </c>
      <c r="L828" s="362"/>
      <c r="M828" s="362" t="s">
        <v>186</v>
      </c>
      <c r="N828" s="362" t="s">
        <v>9</v>
      </c>
      <c r="O828" s="362"/>
      <c r="P828" s="362" t="s">
        <v>90</v>
      </c>
      <c r="Q828" s="362" t="s">
        <v>90</v>
      </c>
      <c r="R828" s="362"/>
      <c r="S828" s="361" t="s">
        <v>90</v>
      </c>
      <c r="T828" s="362"/>
      <c r="U828" s="362"/>
      <c r="V828" s="362" t="s">
        <v>202</v>
      </c>
      <c r="W828" s="362"/>
      <c r="X828" s="362" t="s">
        <v>9</v>
      </c>
      <c r="Y828" s="362" t="s">
        <v>9</v>
      </c>
      <c r="Z828" s="362" t="s">
        <v>90</v>
      </c>
      <c r="AA828" s="366" t="s">
        <v>90</v>
      </c>
      <c r="AB828" s="362" t="s">
        <v>90</v>
      </c>
      <c r="AC828" s="362"/>
      <c r="AD828" s="362"/>
      <c r="AE828" s="362"/>
      <c r="AF828" s="362"/>
      <c r="AG828" s="362"/>
      <c r="AH828" s="362"/>
      <c r="AI828" s="362" t="str">
        <f t="shared" si="12"/>
        <v>MOMBSS</v>
      </c>
      <c r="AJ828" s="362" t="str">
        <f>VLOOKUP(AI828,Table1[[#All],[CONCAT]:[Tfiber]],2,FALSE)</f>
        <v>Applications/Tools</v>
      </c>
      <c r="AK828" s="362" t="s">
        <v>40</v>
      </c>
      <c r="AL828" s="362"/>
      <c r="AM828" s="362"/>
      <c r="AN828" s="362"/>
      <c r="AO828" s="362"/>
      <c r="AP828" s="361" t="e">
        <v>#N/A</v>
      </c>
      <c r="AR828">
        <v>1</v>
      </c>
    </row>
    <row r="829" spans="2:44" ht="15" hidden="1" customHeight="1" x14ac:dyDescent="0.35">
      <c r="B829" s="362">
        <v>827</v>
      </c>
      <c r="C829" s="362" t="s">
        <v>2383</v>
      </c>
      <c r="D829" s="362" t="s">
        <v>2</v>
      </c>
      <c r="E829" s="368">
        <v>45177</v>
      </c>
      <c r="F829" s="368"/>
      <c r="G829" s="368"/>
      <c r="H829" s="368"/>
      <c r="I829" s="362" t="s">
        <v>65</v>
      </c>
      <c r="J829" s="362" t="s">
        <v>1546</v>
      </c>
      <c r="K829" s="361" t="s">
        <v>2384</v>
      </c>
      <c r="L829" s="362"/>
      <c r="M829" s="362" t="s">
        <v>186</v>
      </c>
      <c r="N829" s="362" t="s">
        <v>9</v>
      </c>
      <c r="O829" s="362"/>
      <c r="P829" s="362" t="s">
        <v>90</v>
      </c>
      <c r="Q829" s="362" t="s">
        <v>90</v>
      </c>
      <c r="R829" s="362"/>
      <c r="S829" s="361" t="s">
        <v>90</v>
      </c>
      <c r="T829" s="362"/>
      <c r="U829" s="362"/>
      <c r="V829" s="362" t="s">
        <v>202</v>
      </c>
      <c r="W829" s="362"/>
      <c r="X829" s="362" t="s">
        <v>9</v>
      </c>
      <c r="Y829" s="362" t="s">
        <v>9</v>
      </c>
      <c r="Z829" s="362" t="s">
        <v>90</v>
      </c>
      <c r="AA829" s="366" t="s">
        <v>90</v>
      </c>
      <c r="AB829" s="362" t="s">
        <v>90</v>
      </c>
      <c r="AC829" s="362"/>
      <c r="AD829" s="362"/>
      <c r="AE829" s="362"/>
      <c r="AF829" s="362"/>
      <c r="AG829" s="362"/>
      <c r="AH829" s="362"/>
      <c r="AI829" s="362" t="str">
        <f t="shared" si="12"/>
        <v>MOMBSS</v>
      </c>
      <c r="AJ829" s="362" t="str">
        <f>VLOOKUP(AI829,Table1[[#All],[CONCAT]:[Tfiber]],2,FALSE)</f>
        <v>Applications/Tools</v>
      </c>
      <c r="AK829" s="362" t="s">
        <v>40</v>
      </c>
      <c r="AL829" s="362"/>
      <c r="AM829" s="362"/>
      <c r="AN829" s="362"/>
      <c r="AO829" s="362"/>
      <c r="AP829" s="361" t="e">
        <v>#N/A</v>
      </c>
      <c r="AR829">
        <v>1</v>
      </c>
    </row>
    <row r="830" spans="2:44" ht="15" hidden="1" customHeight="1" x14ac:dyDescent="0.35">
      <c r="B830" s="362">
        <v>828</v>
      </c>
      <c r="C830" s="362" t="s">
        <v>2385</v>
      </c>
      <c r="D830" s="362" t="s">
        <v>2</v>
      </c>
      <c r="E830" s="368">
        <v>45177</v>
      </c>
      <c r="F830" s="368"/>
      <c r="G830" s="368"/>
      <c r="H830" s="368"/>
      <c r="I830" s="362" t="s">
        <v>65</v>
      </c>
      <c r="J830" s="362" t="s">
        <v>1546</v>
      </c>
      <c r="K830" s="361" t="s">
        <v>2386</v>
      </c>
      <c r="L830" s="362"/>
      <c r="M830" s="362" t="s">
        <v>186</v>
      </c>
      <c r="N830" s="362" t="s">
        <v>9</v>
      </c>
      <c r="O830" s="362"/>
      <c r="P830" s="362" t="s">
        <v>90</v>
      </c>
      <c r="Q830" s="362" t="s">
        <v>90</v>
      </c>
      <c r="R830" s="362"/>
      <c r="S830" s="361" t="s">
        <v>90</v>
      </c>
      <c r="T830" s="362"/>
      <c r="U830" s="362"/>
      <c r="V830" s="362" t="s">
        <v>202</v>
      </c>
      <c r="W830" s="362"/>
      <c r="X830" s="362" t="s">
        <v>9</v>
      </c>
      <c r="Y830" s="362" t="s">
        <v>9</v>
      </c>
      <c r="Z830" s="362" t="s">
        <v>90</v>
      </c>
      <c r="AA830" s="366" t="s">
        <v>90</v>
      </c>
      <c r="AB830" s="362" t="s">
        <v>90</v>
      </c>
      <c r="AC830" s="362"/>
      <c r="AD830" s="362"/>
      <c r="AE830" s="362"/>
      <c r="AF830" s="362"/>
      <c r="AG830" s="362"/>
      <c r="AH830" s="362"/>
      <c r="AI830" s="362" t="str">
        <f t="shared" si="12"/>
        <v>MOMBSS</v>
      </c>
      <c r="AJ830" s="362" t="str">
        <f>VLOOKUP(AI830,Table1[[#All],[CONCAT]:[Tfiber]],2,FALSE)</f>
        <v>Applications/Tools</v>
      </c>
      <c r="AK830" s="362" t="s">
        <v>40</v>
      </c>
      <c r="AL830" s="362"/>
      <c r="AM830" s="362"/>
      <c r="AN830" s="362"/>
      <c r="AO830" s="362"/>
      <c r="AP830" s="361" t="e">
        <v>#N/A</v>
      </c>
      <c r="AR830">
        <v>1</v>
      </c>
    </row>
    <row r="831" spans="2:44" ht="15" hidden="1" customHeight="1" x14ac:dyDescent="0.35">
      <c r="B831" s="362">
        <v>829</v>
      </c>
      <c r="C831" s="362" t="s">
        <v>2387</v>
      </c>
      <c r="D831" s="362" t="s">
        <v>2</v>
      </c>
      <c r="E831" s="368">
        <v>45064</v>
      </c>
      <c r="F831" s="368"/>
      <c r="G831" s="368"/>
      <c r="H831" s="368"/>
      <c r="I831" s="362" t="s">
        <v>61</v>
      </c>
      <c r="J831" s="362" t="s">
        <v>1835</v>
      </c>
      <c r="K831" s="361" t="s">
        <v>2388</v>
      </c>
      <c r="L831" s="361"/>
      <c r="M831" s="362" t="s">
        <v>186</v>
      </c>
      <c r="N831" s="362" t="s">
        <v>9</v>
      </c>
      <c r="O831" s="362"/>
      <c r="P831" s="362" t="s">
        <v>1398</v>
      </c>
      <c r="Q831" s="362" t="s">
        <v>90</v>
      </c>
      <c r="R831" s="362"/>
      <c r="S831" s="361" t="s">
        <v>2389</v>
      </c>
      <c r="T831" s="362"/>
      <c r="U831" s="362"/>
      <c r="V831" s="362" t="s">
        <v>120</v>
      </c>
      <c r="W831" s="362"/>
      <c r="X831" s="362" t="s">
        <v>9</v>
      </c>
      <c r="Y831" s="362" t="s">
        <v>9</v>
      </c>
      <c r="Z831" s="362" t="s">
        <v>90</v>
      </c>
      <c r="AA831" s="366" t="s">
        <v>90</v>
      </c>
      <c r="AB831" s="362" t="s">
        <v>90</v>
      </c>
      <c r="AC831" s="362"/>
      <c r="AD831" s="362"/>
      <c r="AE831" s="362"/>
      <c r="AF831" s="362"/>
      <c r="AG831" s="362"/>
      <c r="AH831" s="362"/>
      <c r="AI831" s="362" t="str">
        <f t="shared" si="12"/>
        <v>MOMGIS</v>
      </c>
      <c r="AJ831" s="362" t="str">
        <f>VLOOKUP(AI831,Table1[[#All],[CONCAT]:[Tfiber]],2,FALSE)</f>
        <v>Applications/Tools</v>
      </c>
      <c r="AK831" s="362" t="s">
        <v>40</v>
      </c>
      <c r="AL831" s="362"/>
      <c r="AM831" s="362"/>
      <c r="AN831" s="362"/>
      <c r="AO831" s="362"/>
      <c r="AP831" s="361" t="e">
        <v>#N/A</v>
      </c>
      <c r="AR831">
        <v>1</v>
      </c>
    </row>
    <row r="832" spans="2:44" ht="15" hidden="1" customHeight="1" x14ac:dyDescent="0.35">
      <c r="B832" s="362">
        <v>830</v>
      </c>
      <c r="C832" s="362" t="s">
        <v>2390</v>
      </c>
      <c r="D832" s="362" t="s">
        <v>2</v>
      </c>
      <c r="E832" s="368">
        <v>45177</v>
      </c>
      <c r="F832" s="368"/>
      <c r="G832" s="368"/>
      <c r="H832" s="368"/>
      <c r="I832" s="362" t="s">
        <v>77</v>
      </c>
      <c r="J832" s="362" t="s">
        <v>1584</v>
      </c>
      <c r="K832" s="361" t="s">
        <v>2391</v>
      </c>
      <c r="L832" s="362"/>
      <c r="M832" s="362" t="s">
        <v>186</v>
      </c>
      <c r="N832" s="362" t="s">
        <v>1548</v>
      </c>
      <c r="O832" s="362"/>
      <c r="P832" s="362" t="s">
        <v>90</v>
      </c>
      <c r="Q832" s="362" t="s">
        <v>90</v>
      </c>
      <c r="R832" s="362" t="s">
        <v>8</v>
      </c>
      <c r="S832" s="361" t="s">
        <v>2392</v>
      </c>
      <c r="T832" s="362"/>
      <c r="U832" s="362"/>
      <c r="V832" s="362" t="s">
        <v>133</v>
      </c>
      <c r="W832" s="362"/>
      <c r="X832" s="362"/>
      <c r="Y832" s="362" t="s">
        <v>45</v>
      </c>
      <c r="Z832" s="362" t="s">
        <v>90</v>
      </c>
      <c r="AA832" s="366" t="s">
        <v>90</v>
      </c>
      <c r="AB832" s="362" t="s">
        <v>90</v>
      </c>
      <c r="AC832" s="362"/>
      <c r="AD832" s="362"/>
      <c r="AE832" s="362"/>
      <c r="AF832" s="362"/>
      <c r="AG832" s="362"/>
      <c r="AH832" s="362"/>
      <c r="AI832" s="362" t="str">
        <f t="shared" si="12"/>
        <v>MOMHelpdesk</v>
      </c>
      <c r="AJ832" s="362" t="str">
        <f>VLOOKUP(AI832,Table1[[#All],[CONCAT]:[Tfiber]],2,FALSE)</f>
        <v>Helpdesk (Contact Center)</v>
      </c>
      <c r="AK832" s="362" t="s">
        <v>39</v>
      </c>
      <c r="AL832" s="362"/>
      <c r="AM832" s="362"/>
      <c r="AN832" s="362"/>
      <c r="AO832" s="368">
        <v>45924</v>
      </c>
      <c r="AP832" s="361" t="s">
        <v>2111</v>
      </c>
      <c r="AR832">
        <v>1</v>
      </c>
    </row>
    <row r="833" spans="2:44" ht="15" hidden="1" customHeight="1" x14ac:dyDescent="0.35">
      <c r="B833" s="362">
        <v>831</v>
      </c>
      <c r="C833" s="362" t="s">
        <v>2393</v>
      </c>
      <c r="D833" s="362" t="s">
        <v>2</v>
      </c>
      <c r="E833" s="368">
        <v>45177</v>
      </c>
      <c r="F833" s="368"/>
      <c r="G833" s="368"/>
      <c r="H833" s="368"/>
      <c r="I833" s="362" t="s">
        <v>77</v>
      </c>
      <c r="J833" s="362" t="s">
        <v>1542</v>
      </c>
      <c r="K833" s="361" t="s">
        <v>2394</v>
      </c>
      <c r="L833" s="362"/>
      <c r="M833" s="362" t="s">
        <v>186</v>
      </c>
      <c r="N833" s="362" t="s">
        <v>1548</v>
      </c>
      <c r="O833" s="362"/>
      <c r="P833" s="362" t="s">
        <v>90</v>
      </c>
      <c r="Q833" s="362" t="s">
        <v>90</v>
      </c>
      <c r="R833" s="362" t="s">
        <v>8</v>
      </c>
      <c r="S833" s="361" t="s">
        <v>2395</v>
      </c>
      <c r="T833" s="362"/>
      <c r="U833" s="362"/>
      <c r="V833" s="362" t="s">
        <v>133</v>
      </c>
      <c r="W833" s="362"/>
      <c r="X833" s="362"/>
      <c r="Y833" s="362" t="s">
        <v>45</v>
      </c>
      <c r="Z833" s="362" t="s">
        <v>90</v>
      </c>
      <c r="AA833" s="366" t="s">
        <v>90</v>
      </c>
      <c r="AB833" s="362" t="s">
        <v>90</v>
      </c>
      <c r="AC833" s="362"/>
      <c r="AD833" s="362"/>
      <c r="AE833" s="362"/>
      <c r="AF833" s="362"/>
      <c r="AG833" s="362"/>
      <c r="AH833" s="362"/>
      <c r="AI833" s="362" t="str">
        <f t="shared" si="12"/>
        <v>MOMHelpdesk</v>
      </c>
      <c r="AJ833" s="362" t="str">
        <f>VLOOKUP(AI833,Table1[[#All],[CONCAT]:[Tfiber]],2,FALSE)</f>
        <v>Helpdesk (Contact Center)</v>
      </c>
      <c r="AK833" s="362" t="s">
        <v>39</v>
      </c>
      <c r="AL833" s="362"/>
      <c r="AM833" s="362"/>
      <c r="AN833" s="362"/>
      <c r="AO833" s="368">
        <v>45924</v>
      </c>
      <c r="AP833" s="361" t="s">
        <v>1158</v>
      </c>
      <c r="AR833">
        <v>1</v>
      </c>
    </row>
    <row r="834" spans="2:44" ht="15" customHeight="1" x14ac:dyDescent="0.35">
      <c r="B834" s="362">
        <v>832</v>
      </c>
      <c r="C834" s="362" t="s">
        <v>2396</v>
      </c>
      <c r="D834" s="362" t="s">
        <v>2</v>
      </c>
      <c r="E834" s="368">
        <v>45181</v>
      </c>
      <c r="F834" s="368" t="s">
        <v>1278</v>
      </c>
      <c r="G834" s="368"/>
      <c r="H834" s="368"/>
      <c r="I834" s="362" t="s">
        <v>73</v>
      </c>
      <c r="J834" s="362" t="s">
        <v>1546</v>
      </c>
      <c r="K834" s="361" t="s">
        <v>2397</v>
      </c>
      <c r="L834" s="362"/>
      <c r="M834" s="362" t="s">
        <v>186</v>
      </c>
      <c r="N834" s="362" t="s">
        <v>8</v>
      </c>
      <c r="O834" s="362"/>
      <c r="P834" s="362" t="s">
        <v>90</v>
      </c>
      <c r="Q834" s="362" t="s">
        <v>90</v>
      </c>
      <c r="R834" s="362"/>
      <c r="S834" s="361" t="s">
        <v>2398</v>
      </c>
      <c r="T834" s="362"/>
      <c r="U834" s="362"/>
      <c r="V834" s="362" t="s">
        <v>1271</v>
      </c>
      <c r="W834" s="368">
        <v>45920</v>
      </c>
      <c r="X834" s="368"/>
      <c r="Y834" s="362" t="s">
        <v>45</v>
      </c>
      <c r="Z834" s="362" t="s">
        <v>90</v>
      </c>
      <c r="AA834" s="366" t="s">
        <v>90</v>
      </c>
      <c r="AB834" s="362" t="s">
        <v>90</v>
      </c>
      <c r="AC834" s="362"/>
      <c r="AD834" s="362"/>
      <c r="AE834" s="362"/>
      <c r="AF834" s="362"/>
      <c r="AG834" s="362"/>
      <c r="AH834" s="362"/>
      <c r="AI834" s="362" t="str">
        <f t="shared" si="12"/>
        <v>MOMNOC Operationalization</v>
      </c>
      <c r="AJ834" s="362" t="str">
        <f>VLOOKUP(AI834,Table1[[#All],[CONCAT]:[Tfiber]],2,FALSE)</f>
        <v>Network</v>
      </c>
      <c r="AK834" s="362" t="s">
        <v>39</v>
      </c>
      <c r="AL834" s="362"/>
      <c r="AM834" s="362"/>
      <c r="AN834" s="362" t="s">
        <v>1145</v>
      </c>
      <c r="AO834" s="368">
        <v>45924</v>
      </c>
      <c r="AP834" s="361" t="s">
        <v>2399</v>
      </c>
      <c r="AR834">
        <v>1</v>
      </c>
    </row>
    <row r="835" spans="2:44" ht="15" hidden="1" customHeight="1" x14ac:dyDescent="0.35">
      <c r="B835" s="362">
        <v>833</v>
      </c>
      <c r="C835" s="362" t="s">
        <v>2400</v>
      </c>
      <c r="D835" s="362" t="s">
        <v>2</v>
      </c>
      <c r="E835" s="368">
        <v>45181</v>
      </c>
      <c r="F835" s="368"/>
      <c r="G835" s="368"/>
      <c r="H835" s="368"/>
      <c r="I835" s="362" t="s">
        <v>73</v>
      </c>
      <c r="J835" s="362" t="s">
        <v>2401</v>
      </c>
      <c r="K835" s="361" t="s">
        <v>2402</v>
      </c>
      <c r="L835" s="362"/>
      <c r="M835" s="362" t="s">
        <v>186</v>
      </c>
      <c r="N835" s="362" t="s">
        <v>9</v>
      </c>
      <c r="O835" s="362"/>
      <c r="P835" s="362" t="s">
        <v>90</v>
      </c>
      <c r="Q835" s="362" t="s">
        <v>90</v>
      </c>
      <c r="R835" s="362"/>
      <c r="S835" s="361" t="s">
        <v>90</v>
      </c>
      <c r="T835" s="362"/>
      <c r="U835" s="362"/>
      <c r="V835" s="362" t="s">
        <v>1271</v>
      </c>
      <c r="W835" s="362"/>
      <c r="X835" s="362" t="s">
        <v>9</v>
      </c>
      <c r="Y835" s="362" t="s">
        <v>9</v>
      </c>
      <c r="Z835" s="362" t="s">
        <v>90</v>
      </c>
      <c r="AA835" s="366" t="s">
        <v>90</v>
      </c>
      <c r="AB835" s="362" t="s">
        <v>90</v>
      </c>
      <c r="AC835" s="362"/>
      <c r="AD835" s="362"/>
      <c r="AE835" s="362"/>
      <c r="AF835" s="362"/>
      <c r="AG835" s="362"/>
      <c r="AH835" s="362"/>
      <c r="AI835" s="362" t="str">
        <f t="shared" ref="AI835:AI898" si="13">_xlfn.CONCAT(D835,I835)</f>
        <v>MOMNOC Operationalization</v>
      </c>
      <c r="AJ835" s="362" t="str">
        <f>VLOOKUP(AI835,Table1[[#All],[CONCAT]:[Tfiber]],2,FALSE)</f>
        <v>Network</v>
      </c>
      <c r="AK835" s="362" t="s">
        <v>40</v>
      </c>
      <c r="AL835" s="362"/>
      <c r="AM835" s="362"/>
      <c r="AN835" s="362"/>
      <c r="AO835" s="362"/>
      <c r="AP835" s="361" t="e">
        <v>#N/A</v>
      </c>
      <c r="AR835">
        <v>1</v>
      </c>
    </row>
    <row r="836" spans="2:44" ht="15" hidden="1" customHeight="1" x14ac:dyDescent="0.35">
      <c r="B836" s="362">
        <v>834</v>
      </c>
      <c r="C836" s="362" t="s">
        <v>2403</v>
      </c>
      <c r="D836" s="362" t="s">
        <v>2</v>
      </c>
      <c r="E836" s="368">
        <v>45181</v>
      </c>
      <c r="F836" s="368"/>
      <c r="G836" s="368"/>
      <c r="H836" s="368"/>
      <c r="I836" s="362" t="s">
        <v>77</v>
      </c>
      <c r="J836" s="362" t="s">
        <v>2308</v>
      </c>
      <c r="K836" s="361" t="s">
        <v>2404</v>
      </c>
      <c r="L836" s="362"/>
      <c r="M836" s="362" t="s">
        <v>186</v>
      </c>
      <c r="N836" s="362" t="s">
        <v>1548</v>
      </c>
      <c r="O836" s="362"/>
      <c r="P836" s="362" t="s">
        <v>90</v>
      </c>
      <c r="Q836" s="362" t="s">
        <v>90</v>
      </c>
      <c r="R836" s="362" t="s">
        <v>46</v>
      </c>
      <c r="S836" s="361" t="s">
        <v>2405</v>
      </c>
      <c r="T836" s="362"/>
      <c r="U836" s="362"/>
      <c r="V836" s="362" t="s">
        <v>133</v>
      </c>
      <c r="W836" s="362"/>
      <c r="X836" s="362" t="s">
        <v>9</v>
      </c>
      <c r="Y836" s="362" t="s">
        <v>46</v>
      </c>
      <c r="Z836" s="362" t="s">
        <v>90</v>
      </c>
      <c r="AA836" s="366" t="s">
        <v>90</v>
      </c>
      <c r="AB836" s="362" t="s">
        <v>90</v>
      </c>
      <c r="AC836" s="362"/>
      <c r="AD836" s="362"/>
      <c r="AE836" s="362"/>
      <c r="AF836" s="362"/>
      <c r="AG836" s="362"/>
      <c r="AH836" s="362"/>
      <c r="AI836" s="362" t="str">
        <f t="shared" si="13"/>
        <v>MOMHelpdesk</v>
      </c>
      <c r="AJ836" s="362" t="str">
        <f>VLOOKUP(AI836,Table1[[#All],[CONCAT]:[Tfiber]],2,FALSE)</f>
        <v>Helpdesk (Contact Center)</v>
      </c>
      <c r="AK836" s="362" t="s">
        <v>40</v>
      </c>
      <c r="AL836" s="362"/>
      <c r="AM836" s="362"/>
      <c r="AN836" s="362"/>
      <c r="AO836" s="362"/>
      <c r="AP836" s="361"/>
      <c r="AR836">
        <v>1</v>
      </c>
    </row>
    <row r="837" spans="2:44" ht="15" hidden="1" customHeight="1" x14ac:dyDescent="0.35">
      <c r="B837" s="362">
        <v>835</v>
      </c>
      <c r="C837" s="362" t="s">
        <v>2406</v>
      </c>
      <c r="D837" s="362" t="s">
        <v>2</v>
      </c>
      <c r="E837" s="368">
        <v>45181</v>
      </c>
      <c r="F837" s="368" t="s">
        <v>1278</v>
      </c>
      <c r="G837" s="368"/>
      <c r="H837" s="368"/>
      <c r="I837" s="362" t="s">
        <v>73</v>
      </c>
      <c r="J837" s="362" t="s">
        <v>1070</v>
      </c>
      <c r="K837" s="361" t="s">
        <v>2407</v>
      </c>
      <c r="L837" s="362"/>
      <c r="M837" s="362" t="s">
        <v>186</v>
      </c>
      <c r="N837" s="362" t="s">
        <v>51</v>
      </c>
      <c r="O837" s="362"/>
      <c r="P837" s="362" t="s">
        <v>90</v>
      </c>
      <c r="Q837" s="362" t="s">
        <v>90</v>
      </c>
      <c r="R837" s="362"/>
      <c r="S837" s="361" t="s">
        <v>2408</v>
      </c>
      <c r="T837" s="362"/>
      <c r="U837" s="362"/>
      <c r="V837" s="362" t="s">
        <v>1271</v>
      </c>
      <c r="W837" s="362"/>
      <c r="X837" s="362"/>
      <c r="Y837" s="362" t="s">
        <v>45</v>
      </c>
      <c r="Z837" s="362" t="s">
        <v>90</v>
      </c>
      <c r="AA837" s="366" t="s">
        <v>90</v>
      </c>
      <c r="AB837" s="362" t="s">
        <v>90</v>
      </c>
      <c r="AC837" s="362"/>
      <c r="AD837" s="362"/>
      <c r="AE837" s="362"/>
      <c r="AF837" s="362"/>
      <c r="AG837" s="362"/>
      <c r="AH837" s="362"/>
      <c r="AI837" s="362" t="str">
        <f t="shared" si="13"/>
        <v>MOMNOC Operationalization</v>
      </c>
      <c r="AJ837" s="362" t="str">
        <f>VLOOKUP(AI837,Table1[[#All],[CONCAT]:[Tfiber]],2,FALSE)</f>
        <v>Network</v>
      </c>
      <c r="AK837" s="362" t="s">
        <v>39</v>
      </c>
      <c r="AL837" s="362"/>
      <c r="AM837" s="362"/>
      <c r="AN837" s="362" t="s">
        <v>2071</v>
      </c>
      <c r="AO837" s="368">
        <v>45919</v>
      </c>
      <c r="AP837" s="361" t="s">
        <v>680</v>
      </c>
      <c r="AR837">
        <v>1</v>
      </c>
    </row>
    <row r="838" spans="2:44" ht="15" hidden="1" customHeight="1" x14ac:dyDescent="0.35">
      <c r="B838" s="362">
        <v>836</v>
      </c>
      <c r="C838" s="362" t="s">
        <v>2409</v>
      </c>
      <c r="D838" s="362" t="s">
        <v>2</v>
      </c>
      <c r="E838" s="368">
        <v>45181</v>
      </c>
      <c r="F838" s="368" t="s">
        <v>1278</v>
      </c>
      <c r="G838" s="368"/>
      <c r="H838" s="368"/>
      <c r="I838" s="362" t="s">
        <v>73</v>
      </c>
      <c r="J838" s="362" t="s">
        <v>1542</v>
      </c>
      <c r="K838" s="361" t="s">
        <v>2410</v>
      </c>
      <c r="L838" s="362"/>
      <c r="M838" s="362" t="s">
        <v>186</v>
      </c>
      <c r="N838" s="362" t="s">
        <v>51</v>
      </c>
      <c r="O838" s="362"/>
      <c r="P838" s="362" t="s">
        <v>90</v>
      </c>
      <c r="Q838" s="362" t="s">
        <v>90</v>
      </c>
      <c r="R838" s="362"/>
      <c r="S838" s="361" t="s">
        <v>2411</v>
      </c>
      <c r="T838" s="362"/>
      <c r="U838" s="362"/>
      <c r="V838" s="362" t="s">
        <v>1271</v>
      </c>
      <c r="W838" s="362"/>
      <c r="X838" s="362"/>
      <c r="Y838" s="362" t="s">
        <v>45</v>
      </c>
      <c r="Z838" s="362" t="s">
        <v>90</v>
      </c>
      <c r="AA838" s="366" t="s">
        <v>90</v>
      </c>
      <c r="AB838" s="362" t="s">
        <v>90</v>
      </c>
      <c r="AC838" s="362"/>
      <c r="AD838" s="362"/>
      <c r="AE838" s="362"/>
      <c r="AF838" s="362"/>
      <c r="AG838" s="362"/>
      <c r="AH838" s="362"/>
      <c r="AI838" s="362" t="str">
        <f t="shared" si="13"/>
        <v>MOMNOC Operationalization</v>
      </c>
      <c r="AJ838" s="362" t="str">
        <f>VLOOKUP(AI838,Table1[[#All],[CONCAT]:[Tfiber]],2,FALSE)</f>
        <v>Network</v>
      </c>
      <c r="AK838" s="362" t="s">
        <v>39</v>
      </c>
      <c r="AL838" s="362"/>
      <c r="AM838" s="362"/>
      <c r="AN838" s="362" t="s">
        <v>1299</v>
      </c>
      <c r="AO838" s="368">
        <v>45924</v>
      </c>
      <c r="AP838" s="361" t="s">
        <v>2412</v>
      </c>
      <c r="AR838">
        <v>1</v>
      </c>
    </row>
    <row r="839" spans="2:44" ht="15" hidden="1" customHeight="1" x14ac:dyDescent="0.35">
      <c r="B839" s="362">
        <v>837</v>
      </c>
      <c r="C839" s="362" t="s">
        <v>2413</v>
      </c>
      <c r="D839" s="362" t="s">
        <v>2</v>
      </c>
      <c r="E839" s="368">
        <v>45181</v>
      </c>
      <c r="F839" s="368"/>
      <c r="G839" s="368"/>
      <c r="H839" s="368"/>
      <c r="I839" s="362" t="s">
        <v>57</v>
      </c>
      <c r="J839" s="362" t="s">
        <v>2414</v>
      </c>
      <c r="K839" s="361" t="s">
        <v>2415</v>
      </c>
      <c r="L839" s="362"/>
      <c r="M839" s="362" t="s">
        <v>186</v>
      </c>
      <c r="N839" s="362" t="s">
        <v>9</v>
      </c>
      <c r="O839" s="362"/>
      <c r="P839" s="362" t="s">
        <v>90</v>
      </c>
      <c r="Q839" s="362" t="s">
        <v>90</v>
      </c>
      <c r="R839" s="362"/>
      <c r="S839" s="361" t="s">
        <v>90</v>
      </c>
      <c r="T839" s="362"/>
      <c r="U839" s="362"/>
      <c r="V839" s="362" t="s">
        <v>176</v>
      </c>
      <c r="W839" s="362"/>
      <c r="X839" s="362" t="s">
        <v>9</v>
      </c>
      <c r="Y839" s="362" t="s">
        <v>9</v>
      </c>
      <c r="Z839" s="362" t="s">
        <v>90</v>
      </c>
      <c r="AA839" s="366" t="s">
        <v>90</v>
      </c>
      <c r="AB839" s="362" t="s">
        <v>90</v>
      </c>
      <c r="AC839" s="362"/>
      <c r="AD839" s="362"/>
      <c r="AE839" s="362"/>
      <c r="AF839" s="362"/>
      <c r="AG839" s="362"/>
      <c r="AH839" s="362"/>
      <c r="AI839" s="362" t="str">
        <f t="shared" si="13"/>
        <v>MOMSecurity &amp; Regulatory Compliance</v>
      </c>
      <c r="AJ839" s="362" t="str">
        <f>VLOOKUP(AI839,Table1[[#All],[CONCAT]:[Tfiber]],2,FALSE)</f>
        <v>Security</v>
      </c>
      <c r="AK839" s="362" t="s">
        <v>40</v>
      </c>
      <c r="AL839" s="362"/>
      <c r="AM839" s="362"/>
      <c r="AN839" s="362"/>
      <c r="AO839" s="362"/>
      <c r="AP839" s="361" t="e">
        <v>#N/A</v>
      </c>
      <c r="AR839">
        <v>1</v>
      </c>
    </row>
    <row r="840" spans="2:44" ht="15" hidden="1" customHeight="1" x14ac:dyDescent="0.35">
      <c r="B840" s="362">
        <v>838</v>
      </c>
      <c r="C840" s="362" t="s">
        <v>2416</v>
      </c>
      <c r="D840" s="362" t="s">
        <v>2</v>
      </c>
      <c r="E840" s="368">
        <v>45181</v>
      </c>
      <c r="F840" s="368"/>
      <c r="G840" s="368"/>
      <c r="H840" s="368"/>
      <c r="I840" s="362" t="s">
        <v>73</v>
      </c>
      <c r="J840" s="362" t="s">
        <v>1070</v>
      </c>
      <c r="K840" s="361" t="s">
        <v>2417</v>
      </c>
      <c r="L840" s="362"/>
      <c r="M840" s="362" t="s">
        <v>186</v>
      </c>
      <c r="N840" s="362" t="s">
        <v>9</v>
      </c>
      <c r="O840" s="362"/>
      <c r="P840" s="362" t="s">
        <v>90</v>
      </c>
      <c r="Q840" s="362" t="s">
        <v>90</v>
      </c>
      <c r="R840" s="362" t="s">
        <v>46</v>
      </c>
      <c r="S840" s="361" t="s">
        <v>90</v>
      </c>
      <c r="T840" s="362" t="s">
        <v>113</v>
      </c>
      <c r="U840" s="362" t="s">
        <v>1540</v>
      </c>
      <c r="V840" s="362" t="s">
        <v>1540</v>
      </c>
      <c r="W840" s="362"/>
      <c r="X840" s="362" t="s">
        <v>9</v>
      </c>
      <c r="Y840" s="362" t="s">
        <v>46</v>
      </c>
      <c r="Z840" s="362" t="s">
        <v>90</v>
      </c>
      <c r="AA840" s="366" t="s">
        <v>90</v>
      </c>
      <c r="AB840" s="362" t="s">
        <v>90</v>
      </c>
      <c r="AC840" s="362"/>
      <c r="AD840" s="362"/>
      <c r="AE840" s="362"/>
      <c r="AF840" s="362"/>
      <c r="AG840" s="362"/>
      <c r="AH840" s="362"/>
      <c r="AI840" s="362" t="str">
        <f t="shared" si="13"/>
        <v>MOMNOC Operationalization</v>
      </c>
      <c r="AJ840" s="362" t="str">
        <f>VLOOKUP(AI840,Table1[[#All],[CONCAT]:[Tfiber]],2,FALSE)</f>
        <v>Network</v>
      </c>
      <c r="AK840" s="362" t="s">
        <v>40</v>
      </c>
      <c r="AL840" s="362"/>
      <c r="AM840" s="362"/>
      <c r="AN840" s="362"/>
      <c r="AO840" s="362"/>
      <c r="AP840" s="361"/>
      <c r="AR840">
        <v>1</v>
      </c>
    </row>
    <row r="841" spans="2:44" ht="15" hidden="1" customHeight="1" x14ac:dyDescent="0.35">
      <c r="B841" s="362">
        <v>839</v>
      </c>
      <c r="C841" s="362" t="s">
        <v>2418</v>
      </c>
      <c r="D841" s="362" t="s">
        <v>2</v>
      </c>
      <c r="E841" s="368">
        <v>45181</v>
      </c>
      <c r="F841" s="368"/>
      <c r="G841" s="368"/>
      <c r="H841" s="368"/>
      <c r="I841" s="362" t="s">
        <v>73</v>
      </c>
      <c r="J841" s="362" t="s">
        <v>2419</v>
      </c>
      <c r="K841" s="361" t="s">
        <v>2420</v>
      </c>
      <c r="L841" s="362"/>
      <c r="M841" s="362" t="s">
        <v>186</v>
      </c>
      <c r="N841" s="362" t="s">
        <v>9</v>
      </c>
      <c r="O841" s="362"/>
      <c r="P841" s="362" t="s">
        <v>90</v>
      </c>
      <c r="Q841" s="362" t="s">
        <v>90</v>
      </c>
      <c r="R841" s="362" t="s">
        <v>46</v>
      </c>
      <c r="S841" s="361"/>
      <c r="T841" s="362" t="s">
        <v>113</v>
      </c>
      <c r="U841" s="362" t="s">
        <v>1540</v>
      </c>
      <c r="V841" s="362" t="s">
        <v>1540</v>
      </c>
      <c r="W841" s="362"/>
      <c r="X841" s="362" t="s">
        <v>9</v>
      </c>
      <c r="Y841" s="362" t="s">
        <v>46</v>
      </c>
      <c r="Z841" s="362" t="s">
        <v>90</v>
      </c>
      <c r="AA841" s="366" t="s">
        <v>90</v>
      </c>
      <c r="AB841" s="362" t="s">
        <v>90</v>
      </c>
      <c r="AC841" s="362"/>
      <c r="AD841" s="362"/>
      <c r="AE841" s="362"/>
      <c r="AF841" s="362"/>
      <c r="AG841" s="362"/>
      <c r="AH841" s="362"/>
      <c r="AI841" s="362" t="str">
        <f t="shared" si="13"/>
        <v>MOMNOC Operationalization</v>
      </c>
      <c r="AJ841" s="362" t="str">
        <f>VLOOKUP(AI841,Table1[[#All],[CONCAT]:[Tfiber]],2,FALSE)</f>
        <v>Network</v>
      </c>
      <c r="AK841" s="362" t="s">
        <v>40</v>
      </c>
      <c r="AL841" s="362"/>
      <c r="AM841" s="362"/>
      <c r="AN841" s="362"/>
      <c r="AO841" s="362"/>
      <c r="AP841" s="361"/>
      <c r="AR841">
        <v>1</v>
      </c>
    </row>
    <row r="842" spans="2:44" ht="15" hidden="1" customHeight="1" x14ac:dyDescent="0.35">
      <c r="B842" s="362">
        <v>840</v>
      </c>
      <c r="C842" s="362" t="s">
        <v>2421</v>
      </c>
      <c r="D842" s="362" t="s">
        <v>2</v>
      </c>
      <c r="E842" s="368">
        <v>45064</v>
      </c>
      <c r="F842" s="368"/>
      <c r="G842" s="362" t="s">
        <v>63</v>
      </c>
      <c r="H842" s="362" t="s">
        <v>63</v>
      </c>
      <c r="I842" s="362" t="s">
        <v>63</v>
      </c>
      <c r="J842" s="362" t="s">
        <v>184</v>
      </c>
      <c r="K842" s="361" t="s">
        <v>2422</v>
      </c>
      <c r="L842" s="361"/>
      <c r="M842" s="362" t="s">
        <v>186</v>
      </c>
      <c r="N842" s="362" t="s">
        <v>9</v>
      </c>
      <c r="O842" s="362"/>
      <c r="P842" s="362" t="s">
        <v>1398</v>
      </c>
      <c r="Q842" s="362" t="s">
        <v>90</v>
      </c>
      <c r="R842" s="362"/>
      <c r="S842" s="361" t="s">
        <v>2423</v>
      </c>
      <c r="T842" s="362"/>
      <c r="U842" s="362"/>
      <c r="V842" s="362" t="s">
        <v>844</v>
      </c>
      <c r="W842" s="362"/>
      <c r="X842" s="362"/>
      <c r="Y842" s="362" t="s">
        <v>48</v>
      </c>
      <c r="Z842" s="362" t="s">
        <v>90</v>
      </c>
      <c r="AA842" s="366" t="s">
        <v>90</v>
      </c>
      <c r="AB842" s="362" t="s">
        <v>90</v>
      </c>
      <c r="AC842" s="362"/>
      <c r="AD842" s="362"/>
      <c r="AE842" s="362"/>
      <c r="AF842" s="362"/>
      <c r="AG842" s="362"/>
      <c r="AH842" s="362"/>
      <c r="AI842" s="362" t="str">
        <f t="shared" si="13"/>
        <v>MOMOSS</v>
      </c>
      <c r="AJ842" s="362" t="str">
        <f>VLOOKUP(AI842,Table1[[#All],[CONCAT]:[Tfiber]],2,FALSE)</f>
        <v>Applications/Tools</v>
      </c>
      <c r="AK842" s="362" t="s">
        <v>40</v>
      </c>
      <c r="AL842" s="362" t="str">
        <f>VLOOKUP(C842,[1]AllOSS!$B:$G,6,0)</f>
        <v>COMPLETED</v>
      </c>
      <c r="AM842" s="362" t="str">
        <f>VLOOKUP(C842,[1]AllOSS!$B:$K,10,0)</f>
        <v>09-09-2025: Stabilization needed</v>
      </c>
      <c r="AN842" s="362"/>
      <c r="AO842" s="362"/>
      <c r="AP842" s="361"/>
      <c r="AR842">
        <v>1</v>
      </c>
    </row>
    <row r="843" spans="2:44" ht="15" hidden="1" customHeight="1" x14ac:dyDescent="0.35">
      <c r="B843" s="362">
        <v>841</v>
      </c>
      <c r="C843" s="362" t="s">
        <v>2424</v>
      </c>
      <c r="D843" s="362" t="s">
        <v>2</v>
      </c>
      <c r="E843" s="368">
        <v>45181</v>
      </c>
      <c r="F843" s="368"/>
      <c r="G843" s="368"/>
      <c r="H843" s="368"/>
      <c r="I843" s="362" t="s">
        <v>73</v>
      </c>
      <c r="J843" s="362" t="s">
        <v>2419</v>
      </c>
      <c r="K843" s="361" t="s">
        <v>2425</v>
      </c>
      <c r="L843" s="362"/>
      <c r="M843" s="362" t="s">
        <v>186</v>
      </c>
      <c r="N843" s="362" t="s">
        <v>51</v>
      </c>
      <c r="O843" s="362"/>
      <c r="P843" s="362" t="s">
        <v>90</v>
      </c>
      <c r="Q843" s="362" t="s">
        <v>90</v>
      </c>
      <c r="R843" s="362" t="s">
        <v>8</v>
      </c>
      <c r="S843" s="361" t="s">
        <v>1539</v>
      </c>
      <c r="T843" s="362"/>
      <c r="U843" s="362"/>
      <c r="V843" s="362" t="s">
        <v>1540</v>
      </c>
      <c r="W843" s="362"/>
      <c r="X843" s="362"/>
      <c r="Y843" s="375" t="s">
        <v>45</v>
      </c>
      <c r="Z843" s="362" t="s">
        <v>90</v>
      </c>
      <c r="AA843" s="366" t="s">
        <v>90</v>
      </c>
      <c r="AB843" s="362" t="s">
        <v>90</v>
      </c>
      <c r="AC843" s="362"/>
      <c r="AD843" s="362"/>
      <c r="AE843" s="362"/>
      <c r="AF843" s="362"/>
      <c r="AG843" s="362"/>
      <c r="AH843" s="362"/>
      <c r="AI843" s="362" t="str">
        <f t="shared" si="13"/>
        <v>MOMNOC Operationalization</v>
      </c>
      <c r="AJ843" s="362" t="str">
        <f>VLOOKUP(AI843,Table1[[#All],[CONCAT]:[Tfiber]],2,FALSE)</f>
        <v>Network</v>
      </c>
      <c r="AK843" s="362" t="s">
        <v>39</v>
      </c>
      <c r="AL843" s="362"/>
      <c r="AM843" s="362"/>
      <c r="AN843" s="362"/>
      <c r="AO843" s="368">
        <v>45923</v>
      </c>
      <c r="AP843" s="361" t="s">
        <v>680</v>
      </c>
      <c r="AR843">
        <v>1</v>
      </c>
    </row>
    <row r="844" spans="2:44" ht="15" hidden="1" customHeight="1" x14ac:dyDescent="0.35">
      <c r="B844" s="362">
        <v>842</v>
      </c>
      <c r="C844" s="362" t="s">
        <v>2426</v>
      </c>
      <c r="D844" s="362" t="s">
        <v>2</v>
      </c>
      <c r="E844" s="368">
        <v>45181</v>
      </c>
      <c r="F844" s="368"/>
      <c r="G844" s="368"/>
      <c r="H844" s="368"/>
      <c r="I844" s="362" t="s">
        <v>65</v>
      </c>
      <c r="J844" s="362" t="s">
        <v>2427</v>
      </c>
      <c r="K844" s="361" t="s">
        <v>2428</v>
      </c>
      <c r="L844" s="362"/>
      <c r="M844" s="362" t="s">
        <v>1689</v>
      </c>
      <c r="N844" s="362" t="s">
        <v>9</v>
      </c>
      <c r="O844" s="362"/>
      <c r="P844" s="362" t="s">
        <v>90</v>
      </c>
      <c r="Q844" s="362" t="s">
        <v>90</v>
      </c>
      <c r="R844" s="362"/>
      <c r="S844" s="361" t="s">
        <v>90</v>
      </c>
      <c r="T844" s="362"/>
      <c r="U844" s="362"/>
      <c r="V844" s="362" t="s">
        <v>202</v>
      </c>
      <c r="W844" s="362"/>
      <c r="X844" s="362" t="s">
        <v>9</v>
      </c>
      <c r="Y844" s="362" t="s">
        <v>9</v>
      </c>
      <c r="Z844" s="362" t="s">
        <v>90</v>
      </c>
      <c r="AA844" s="366" t="s">
        <v>90</v>
      </c>
      <c r="AB844" s="362" t="s">
        <v>90</v>
      </c>
      <c r="AC844" s="362"/>
      <c r="AD844" s="362"/>
      <c r="AE844" s="362"/>
      <c r="AF844" s="362"/>
      <c r="AG844" s="362"/>
      <c r="AH844" s="362"/>
      <c r="AI844" s="362" t="str">
        <f t="shared" si="13"/>
        <v>MOMBSS</v>
      </c>
      <c r="AJ844" s="362" t="str">
        <f>VLOOKUP(AI844,Table1[[#All],[CONCAT]:[Tfiber]],2,FALSE)</f>
        <v>Applications/Tools</v>
      </c>
      <c r="AK844" s="362" t="s">
        <v>40</v>
      </c>
      <c r="AL844" s="362"/>
      <c r="AM844" s="362"/>
      <c r="AN844" s="362"/>
      <c r="AO844" s="362"/>
      <c r="AP844" s="361" t="e">
        <v>#N/A</v>
      </c>
      <c r="AR844">
        <v>1</v>
      </c>
    </row>
    <row r="845" spans="2:44" ht="15" hidden="1" customHeight="1" x14ac:dyDescent="0.35">
      <c r="B845" s="362">
        <v>843</v>
      </c>
      <c r="C845" s="362" t="s">
        <v>2429</v>
      </c>
      <c r="D845" s="362" t="s">
        <v>2</v>
      </c>
      <c r="E845" s="368">
        <v>45191</v>
      </c>
      <c r="F845" s="368"/>
      <c r="G845" s="368"/>
      <c r="H845" s="368"/>
      <c r="I845" s="362" t="s">
        <v>62</v>
      </c>
      <c r="J845" s="362" t="s">
        <v>2064</v>
      </c>
      <c r="K845" s="361" t="s">
        <v>2430</v>
      </c>
      <c r="L845" s="362"/>
      <c r="M845" s="362" t="s">
        <v>186</v>
      </c>
      <c r="N845" s="362" t="s">
        <v>9</v>
      </c>
      <c r="O845" s="362"/>
      <c r="P845" s="362" t="s">
        <v>90</v>
      </c>
      <c r="Q845" s="362" t="s">
        <v>90</v>
      </c>
      <c r="R845" s="362"/>
      <c r="S845" s="361" t="s">
        <v>90</v>
      </c>
      <c r="T845" s="362"/>
      <c r="U845" s="362"/>
      <c r="V845" s="362" t="s">
        <v>824</v>
      </c>
      <c r="W845" s="362"/>
      <c r="X845" s="362" t="s">
        <v>9</v>
      </c>
      <c r="Y845" s="362" t="s">
        <v>9</v>
      </c>
      <c r="Z845" s="362" t="s">
        <v>90</v>
      </c>
      <c r="AA845" s="366" t="s">
        <v>90</v>
      </c>
      <c r="AB845" s="362" t="s">
        <v>90</v>
      </c>
      <c r="AC845" s="362"/>
      <c r="AD845" s="362"/>
      <c r="AE845" s="362"/>
      <c r="AF845" s="362"/>
      <c r="AG845" s="362"/>
      <c r="AH845" s="362"/>
      <c r="AI845" s="362" t="str">
        <f t="shared" si="13"/>
        <v>MOMNSO</v>
      </c>
      <c r="AJ845" s="362" t="str">
        <f>VLOOKUP(AI845,Table1[[#All],[CONCAT]:[Tfiber]],2,FALSE)</f>
        <v>Applications/Tools</v>
      </c>
      <c r="AK845" s="362" t="s">
        <v>40</v>
      </c>
      <c r="AL845" s="362"/>
      <c r="AM845" s="362"/>
      <c r="AN845" s="362"/>
      <c r="AO845" s="362"/>
      <c r="AP845" s="361" t="e">
        <v>#N/A</v>
      </c>
      <c r="AR845">
        <v>1</v>
      </c>
    </row>
    <row r="846" spans="2:44" ht="15" hidden="1" customHeight="1" x14ac:dyDescent="0.35">
      <c r="B846" s="362">
        <v>844</v>
      </c>
      <c r="C846" s="362" t="s">
        <v>2431</v>
      </c>
      <c r="D846" s="362" t="s">
        <v>2</v>
      </c>
      <c r="E846" s="368">
        <v>45191</v>
      </c>
      <c r="F846" s="368"/>
      <c r="G846" s="362" t="s">
        <v>63</v>
      </c>
      <c r="H846" s="362" t="s">
        <v>63</v>
      </c>
      <c r="I846" s="362" t="s">
        <v>63</v>
      </c>
      <c r="J846" s="362" t="s">
        <v>2064</v>
      </c>
      <c r="K846" s="361" t="s">
        <v>2432</v>
      </c>
      <c r="L846" s="361"/>
      <c r="M846" s="362" t="s">
        <v>186</v>
      </c>
      <c r="N846" s="362" t="s">
        <v>9</v>
      </c>
      <c r="O846" s="362"/>
      <c r="P846" s="362" t="s">
        <v>90</v>
      </c>
      <c r="Q846" s="362" t="s">
        <v>90</v>
      </c>
      <c r="R846" s="362"/>
      <c r="S846" s="361"/>
      <c r="T846" s="362"/>
      <c r="U846" s="362"/>
      <c r="V846" s="362" t="s">
        <v>844</v>
      </c>
      <c r="W846" s="362"/>
      <c r="X846" s="362" t="s">
        <v>9</v>
      </c>
      <c r="Y846" s="362" t="s">
        <v>46</v>
      </c>
      <c r="Z846" s="362" t="s">
        <v>90</v>
      </c>
      <c r="AA846" s="366" t="s">
        <v>90</v>
      </c>
      <c r="AB846" s="362" t="s">
        <v>90</v>
      </c>
      <c r="AC846" s="362"/>
      <c r="AD846" s="362"/>
      <c r="AE846" s="362"/>
      <c r="AF846" s="362"/>
      <c r="AG846" s="362"/>
      <c r="AH846" s="362"/>
      <c r="AI846" s="362" t="str">
        <f t="shared" si="13"/>
        <v>MOMOSS</v>
      </c>
      <c r="AJ846" s="362" t="str">
        <f>VLOOKUP(AI846,Table1[[#All],[CONCAT]:[Tfiber]],2,FALSE)</f>
        <v>Applications/Tools</v>
      </c>
      <c r="AK846" s="362" t="s">
        <v>40</v>
      </c>
      <c r="AL846" s="362" t="str">
        <f>VLOOKUP(C846,[1]AllOSS!$B:$G,6,0)</f>
        <v>OPEN</v>
      </c>
      <c r="AM846" s="362">
        <f>VLOOKUP(C846,[1]AllOSS!$B:$K,10,0)</f>
        <v>0</v>
      </c>
      <c r="AN846" s="362"/>
      <c r="AO846" s="362"/>
      <c r="AP846" s="361" t="e">
        <v>#N/A</v>
      </c>
      <c r="AR846">
        <v>1</v>
      </c>
    </row>
    <row r="847" spans="2:44" ht="15" hidden="1" customHeight="1" x14ac:dyDescent="0.35">
      <c r="B847" s="362">
        <v>845</v>
      </c>
      <c r="C847" s="362" t="s">
        <v>2433</v>
      </c>
      <c r="D847" s="362" t="s">
        <v>2</v>
      </c>
      <c r="E847" s="368">
        <v>45191</v>
      </c>
      <c r="F847" s="368"/>
      <c r="G847" s="368"/>
      <c r="H847" s="368"/>
      <c r="I847" s="362" t="s">
        <v>73</v>
      </c>
      <c r="J847" s="362" t="s">
        <v>2419</v>
      </c>
      <c r="K847" s="361" t="s">
        <v>2434</v>
      </c>
      <c r="L847" s="362"/>
      <c r="M847" s="362" t="s">
        <v>186</v>
      </c>
      <c r="N847" s="362" t="s">
        <v>9</v>
      </c>
      <c r="O847" s="362"/>
      <c r="P847" s="362" t="s">
        <v>90</v>
      </c>
      <c r="Q847" s="362" t="s">
        <v>90</v>
      </c>
      <c r="R847" s="362" t="s">
        <v>46</v>
      </c>
      <c r="S847" s="361" t="s">
        <v>90</v>
      </c>
      <c r="T847" s="362" t="s">
        <v>113</v>
      </c>
      <c r="U847" s="362" t="s">
        <v>1540</v>
      </c>
      <c r="V847" s="362" t="s">
        <v>1540</v>
      </c>
      <c r="W847" s="362"/>
      <c r="X847" s="362" t="s">
        <v>9</v>
      </c>
      <c r="Y847" s="362" t="s">
        <v>46</v>
      </c>
      <c r="Z847" s="362" t="s">
        <v>90</v>
      </c>
      <c r="AA847" s="366" t="s">
        <v>90</v>
      </c>
      <c r="AB847" s="362" t="s">
        <v>90</v>
      </c>
      <c r="AC847" s="362"/>
      <c r="AD847" s="362"/>
      <c r="AE847" s="362"/>
      <c r="AF847" s="362"/>
      <c r="AG847" s="362"/>
      <c r="AH847" s="362"/>
      <c r="AI847" s="362" t="str">
        <f t="shared" si="13"/>
        <v>MOMNOC Operationalization</v>
      </c>
      <c r="AJ847" s="362" t="str">
        <f>VLOOKUP(AI847,Table1[[#All],[CONCAT]:[Tfiber]],2,FALSE)</f>
        <v>Network</v>
      </c>
      <c r="AK847" s="362" t="s">
        <v>40</v>
      </c>
      <c r="AL847" s="362"/>
      <c r="AM847" s="362"/>
      <c r="AN847" s="362"/>
      <c r="AO847" s="362"/>
      <c r="AP847" s="361"/>
      <c r="AR847">
        <v>1</v>
      </c>
    </row>
    <row r="848" spans="2:44" ht="15" hidden="1" customHeight="1" x14ac:dyDescent="0.35">
      <c r="B848" s="362">
        <v>846</v>
      </c>
      <c r="C848" s="362" t="s">
        <v>2435</v>
      </c>
      <c r="D848" s="362" t="s">
        <v>2</v>
      </c>
      <c r="E848" s="368">
        <v>45191</v>
      </c>
      <c r="F848" s="368"/>
      <c r="G848" s="368"/>
      <c r="H848" s="368"/>
      <c r="I848" s="362" t="s">
        <v>73</v>
      </c>
      <c r="J848" s="362" t="s">
        <v>2419</v>
      </c>
      <c r="K848" s="361" t="s">
        <v>2436</v>
      </c>
      <c r="L848" s="362"/>
      <c r="M848" s="362" t="s">
        <v>186</v>
      </c>
      <c r="N848" s="362" t="s">
        <v>9</v>
      </c>
      <c r="O848" s="362"/>
      <c r="P848" s="362" t="s">
        <v>90</v>
      </c>
      <c r="Q848" s="362" t="s">
        <v>90</v>
      </c>
      <c r="R848" s="362" t="s">
        <v>46</v>
      </c>
      <c r="S848" s="361" t="s">
        <v>90</v>
      </c>
      <c r="T848" s="362" t="s">
        <v>113</v>
      </c>
      <c r="U848" s="362" t="s">
        <v>1540</v>
      </c>
      <c r="V848" s="362" t="s">
        <v>1540</v>
      </c>
      <c r="W848" s="362"/>
      <c r="X848" s="362" t="s">
        <v>9</v>
      </c>
      <c r="Y848" s="362" t="s">
        <v>46</v>
      </c>
      <c r="Z848" s="362" t="s">
        <v>90</v>
      </c>
      <c r="AA848" s="366" t="s">
        <v>90</v>
      </c>
      <c r="AB848" s="362" t="s">
        <v>90</v>
      </c>
      <c r="AC848" s="362"/>
      <c r="AD848" s="362"/>
      <c r="AE848" s="362"/>
      <c r="AF848" s="362"/>
      <c r="AG848" s="362"/>
      <c r="AH848" s="362"/>
      <c r="AI848" s="362" t="str">
        <f t="shared" si="13"/>
        <v>MOMNOC Operationalization</v>
      </c>
      <c r="AJ848" s="362" t="str">
        <f>VLOOKUP(AI848,Table1[[#All],[CONCAT]:[Tfiber]],2,FALSE)</f>
        <v>Network</v>
      </c>
      <c r="AK848" s="362" t="s">
        <v>40</v>
      </c>
      <c r="AL848" s="362"/>
      <c r="AM848" s="362"/>
      <c r="AN848" s="362"/>
      <c r="AO848" s="362"/>
      <c r="AP848" s="361"/>
      <c r="AR848">
        <v>1</v>
      </c>
    </row>
    <row r="849" spans="2:44" ht="15" hidden="1" customHeight="1" x14ac:dyDescent="0.35">
      <c r="B849" s="362">
        <v>847</v>
      </c>
      <c r="C849" s="362" t="s">
        <v>2437</v>
      </c>
      <c r="D849" s="362" t="s">
        <v>2</v>
      </c>
      <c r="E849" s="368">
        <v>45191</v>
      </c>
      <c r="F849" s="368"/>
      <c r="G849" s="368"/>
      <c r="H849" s="368"/>
      <c r="I849" s="362" t="s">
        <v>65</v>
      </c>
      <c r="J849" s="362" t="s">
        <v>2427</v>
      </c>
      <c r="K849" s="361" t="s">
        <v>2438</v>
      </c>
      <c r="L849" s="362"/>
      <c r="M849" s="362" t="s">
        <v>1689</v>
      </c>
      <c r="N849" s="362" t="s">
        <v>9</v>
      </c>
      <c r="O849" s="362"/>
      <c r="P849" s="362" t="s">
        <v>90</v>
      </c>
      <c r="Q849" s="362" t="s">
        <v>90</v>
      </c>
      <c r="R849" s="362"/>
      <c r="S849" s="361" t="s">
        <v>90</v>
      </c>
      <c r="T849" s="362"/>
      <c r="U849" s="362"/>
      <c r="V849" s="362" t="s">
        <v>202</v>
      </c>
      <c r="W849" s="362"/>
      <c r="X849" s="362" t="s">
        <v>9</v>
      </c>
      <c r="Y849" s="362" t="s">
        <v>9</v>
      </c>
      <c r="Z849" s="362" t="s">
        <v>90</v>
      </c>
      <c r="AA849" s="366" t="s">
        <v>90</v>
      </c>
      <c r="AB849" s="362" t="s">
        <v>90</v>
      </c>
      <c r="AC849" s="362"/>
      <c r="AD849" s="362"/>
      <c r="AE849" s="362"/>
      <c r="AF849" s="362"/>
      <c r="AG849" s="362"/>
      <c r="AH849" s="362"/>
      <c r="AI849" s="362" t="str">
        <f t="shared" si="13"/>
        <v>MOMBSS</v>
      </c>
      <c r="AJ849" s="362" t="str">
        <f>VLOOKUP(AI849,Table1[[#All],[CONCAT]:[Tfiber]],2,FALSE)</f>
        <v>Applications/Tools</v>
      </c>
      <c r="AK849" s="362" t="s">
        <v>40</v>
      </c>
      <c r="AL849" s="362"/>
      <c r="AM849" s="362"/>
      <c r="AN849" s="362"/>
      <c r="AO849" s="362"/>
      <c r="AP849" s="361" t="e">
        <v>#N/A</v>
      </c>
      <c r="AR849">
        <v>1</v>
      </c>
    </row>
    <row r="850" spans="2:44" ht="15" hidden="1" customHeight="1" x14ac:dyDescent="0.35">
      <c r="B850" s="362">
        <v>848</v>
      </c>
      <c r="C850" s="362" t="s">
        <v>2439</v>
      </c>
      <c r="D850" s="362" t="s">
        <v>2</v>
      </c>
      <c r="E850" s="368">
        <v>45191</v>
      </c>
      <c r="F850" s="368"/>
      <c r="G850" s="368"/>
      <c r="H850" s="368"/>
      <c r="I850" s="362" t="s">
        <v>62</v>
      </c>
      <c r="J850" s="362" t="s">
        <v>1546</v>
      </c>
      <c r="K850" s="361" t="s">
        <v>2440</v>
      </c>
      <c r="L850" s="362"/>
      <c r="M850" s="362" t="s">
        <v>186</v>
      </c>
      <c r="N850" s="362" t="s">
        <v>9</v>
      </c>
      <c r="O850" s="362"/>
      <c r="P850" s="362" t="s">
        <v>90</v>
      </c>
      <c r="Q850" s="362" t="s">
        <v>90</v>
      </c>
      <c r="R850" s="362"/>
      <c r="S850" s="361" t="s">
        <v>90</v>
      </c>
      <c r="T850" s="362"/>
      <c r="U850" s="362"/>
      <c r="V850" s="362" t="s">
        <v>824</v>
      </c>
      <c r="W850" s="362"/>
      <c r="X850" s="362" t="s">
        <v>9</v>
      </c>
      <c r="Y850" s="362" t="s">
        <v>9</v>
      </c>
      <c r="Z850" s="362" t="s">
        <v>90</v>
      </c>
      <c r="AA850" s="366" t="s">
        <v>90</v>
      </c>
      <c r="AB850" s="362" t="s">
        <v>90</v>
      </c>
      <c r="AC850" s="362"/>
      <c r="AD850" s="362"/>
      <c r="AE850" s="362"/>
      <c r="AF850" s="362"/>
      <c r="AG850" s="362"/>
      <c r="AH850" s="362"/>
      <c r="AI850" s="362" t="str">
        <f t="shared" si="13"/>
        <v>MOMNSO</v>
      </c>
      <c r="AJ850" s="362" t="str">
        <f>VLOOKUP(AI850,Table1[[#All],[CONCAT]:[Tfiber]],2,FALSE)</f>
        <v>Applications/Tools</v>
      </c>
      <c r="AK850" s="362" t="s">
        <v>40</v>
      </c>
      <c r="AL850" s="362"/>
      <c r="AM850" s="362"/>
      <c r="AN850" s="362"/>
      <c r="AO850" s="362"/>
      <c r="AP850" s="361" t="e">
        <v>#N/A</v>
      </c>
      <c r="AR850">
        <v>1</v>
      </c>
    </row>
    <row r="851" spans="2:44" ht="15" hidden="1" customHeight="1" x14ac:dyDescent="0.35">
      <c r="B851" s="362">
        <v>849</v>
      </c>
      <c r="C851" s="362" t="s">
        <v>2441</v>
      </c>
      <c r="D851" s="362" t="s">
        <v>2</v>
      </c>
      <c r="E851" s="368">
        <v>45191</v>
      </c>
      <c r="F851" s="368"/>
      <c r="G851" s="368"/>
      <c r="H851" s="368"/>
      <c r="I851" s="362" t="s">
        <v>65</v>
      </c>
      <c r="J851" s="362" t="s">
        <v>2305</v>
      </c>
      <c r="K851" s="361" t="s">
        <v>2442</v>
      </c>
      <c r="L851" s="362"/>
      <c r="M851" s="362" t="s">
        <v>1689</v>
      </c>
      <c r="N851" s="362" t="s">
        <v>9</v>
      </c>
      <c r="O851" s="362"/>
      <c r="P851" s="362" t="s">
        <v>90</v>
      </c>
      <c r="Q851" s="362" t="s">
        <v>90</v>
      </c>
      <c r="R851" s="362"/>
      <c r="S851" s="361" t="s">
        <v>90</v>
      </c>
      <c r="T851" s="362"/>
      <c r="U851" s="362"/>
      <c r="V851" s="362" t="s">
        <v>202</v>
      </c>
      <c r="W851" s="362"/>
      <c r="X851" s="362" t="s">
        <v>9</v>
      </c>
      <c r="Y851" s="362" t="s">
        <v>9</v>
      </c>
      <c r="Z851" s="362" t="s">
        <v>90</v>
      </c>
      <c r="AA851" s="366" t="s">
        <v>90</v>
      </c>
      <c r="AB851" s="362" t="s">
        <v>90</v>
      </c>
      <c r="AC851" s="362"/>
      <c r="AD851" s="362"/>
      <c r="AE851" s="362"/>
      <c r="AF851" s="362"/>
      <c r="AG851" s="362"/>
      <c r="AH851" s="362"/>
      <c r="AI851" s="362" t="str">
        <f t="shared" si="13"/>
        <v>MOMBSS</v>
      </c>
      <c r="AJ851" s="362" t="str">
        <f>VLOOKUP(AI851,Table1[[#All],[CONCAT]:[Tfiber]],2,FALSE)</f>
        <v>Applications/Tools</v>
      </c>
      <c r="AK851" s="362" t="s">
        <v>40</v>
      </c>
      <c r="AL851" s="362"/>
      <c r="AM851" s="362"/>
      <c r="AN851" s="362"/>
      <c r="AO851" s="362"/>
      <c r="AP851" s="361" t="e">
        <v>#N/A</v>
      </c>
      <c r="AR851">
        <v>1</v>
      </c>
    </row>
    <row r="852" spans="2:44" ht="15" hidden="1" customHeight="1" x14ac:dyDescent="0.35">
      <c r="B852" s="362">
        <v>850</v>
      </c>
      <c r="C852" s="362" t="s">
        <v>2443</v>
      </c>
      <c r="D852" s="362" t="s">
        <v>2</v>
      </c>
      <c r="E852" s="368">
        <v>45191</v>
      </c>
      <c r="F852" s="368"/>
      <c r="G852" s="368"/>
      <c r="H852" s="368"/>
      <c r="I852" s="362" t="s">
        <v>65</v>
      </c>
      <c r="J852" s="362" t="s">
        <v>2305</v>
      </c>
      <c r="K852" s="361" t="s">
        <v>2444</v>
      </c>
      <c r="L852" s="362"/>
      <c r="M852" s="362" t="s">
        <v>1689</v>
      </c>
      <c r="N852" s="362" t="s">
        <v>9</v>
      </c>
      <c r="O852" s="362"/>
      <c r="P852" s="362" t="s">
        <v>90</v>
      </c>
      <c r="Q852" s="362" t="s">
        <v>90</v>
      </c>
      <c r="R852" s="362"/>
      <c r="S852" s="361" t="s">
        <v>90</v>
      </c>
      <c r="T852" s="362"/>
      <c r="U852" s="362"/>
      <c r="V852" s="362" t="s">
        <v>202</v>
      </c>
      <c r="W852" s="362"/>
      <c r="X852" s="362" t="s">
        <v>9</v>
      </c>
      <c r="Y852" s="362" t="s">
        <v>9</v>
      </c>
      <c r="Z852" s="362" t="s">
        <v>90</v>
      </c>
      <c r="AA852" s="366" t="s">
        <v>90</v>
      </c>
      <c r="AB852" s="362" t="s">
        <v>90</v>
      </c>
      <c r="AC852" s="362"/>
      <c r="AD852" s="362"/>
      <c r="AE852" s="362"/>
      <c r="AF852" s="362"/>
      <c r="AG852" s="362"/>
      <c r="AH852" s="362"/>
      <c r="AI852" s="362" t="str">
        <f t="shared" si="13"/>
        <v>MOMBSS</v>
      </c>
      <c r="AJ852" s="362" t="str">
        <f>VLOOKUP(AI852,Table1[[#All],[CONCAT]:[Tfiber]],2,FALSE)</f>
        <v>Applications/Tools</v>
      </c>
      <c r="AK852" s="362" t="s">
        <v>40</v>
      </c>
      <c r="AL852" s="362"/>
      <c r="AM852" s="362"/>
      <c r="AN852" s="362"/>
      <c r="AO852" s="362"/>
      <c r="AP852" s="361" t="e">
        <v>#N/A</v>
      </c>
      <c r="AR852">
        <v>1</v>
      </c>
    </row>
    <row r="853" spans="2:44" ht="15" hidden="1" customHeight="1" x14ac:dyDescent="0.35">
      <c r="B853" s="362">
        <v>851</v>
      </c>
      <c r="C853" s="362" t="s">
        <v>2445</v>
      </c>
      <c r="D853" s="362" t="s">
        <v>2</v>
      </c>
      <c r="E853" s="368">
        <v>45064</v>
      </c>
      <c r="F853" s="368"/>
      <c r="G853" s="368"/>
      <c r="H853" s="368"/>
      <c r="I853" s="362" t="s">
        <v>65</v>
      </c>
      <c r="J853" s="362" t="s">
        <v>1542</v>
      </c>
      <c r="K853" s="361" t="s">
        <v>2446</v>
      </c>
      <c r="L853" s="362"/>
      <c r="M853" s="362" t="s">
        <v>186</v>
      </c>
      <c r="N853" s="362" t="s">
        <v>9</v>
      </c>
      <c r="O853" s="362"/>
      <c r="P853" s="362" t="s">
        <v>1398</v>
      </c>
      <c r="Q853" s="362" t="s">
        <v>90</v>
      </c>
      <c r="R853" s="362"/>
      <c r="S853" s="361" t="s">
        <v>90</v>
      </c>
      <c r="T853" s="362"/>
      <c r="U853" s="362"/>
      <c r="V853" s="362" t="s">
        <v>202</v>
      </c>
      <c r="W853" s="362"/>
      <c r="X853" s="362" t="s">
        <v>9</v>
      </c>
      <c r="Y853" s="362" t="s">
        <v>9</v>
      </c>
      <c r="Z853" s="362" t="s">
        <v>90</v>
      </c>
      <c r="AA853" s="366" t="s">
        <v>90</v>
      </c>
      <c r="AB853" s="362" t="s">
        <v>90</v>
      </c>
      <c r="AC853" s="362"/>
      <c r="AD853" s="362"/>
      <c r="AE853" s="362"/>
      <c r="AF853" s="362"/>
      <c r="AG853" s="362"/>
      <c r="AH853" s="362"/>
      <c r="AI853" s="362" t="str">
        <f t="shared" si="13"/>
        <v>MOMBSS</v>
      </c>
      <c r="AJ853" s="362" t="str">
        <f>VLOOKUP(AI853,Table1[[#All],[CONCAT]:[Tfiber]],2,FALSE)</f>
        <v>Applications/Tools</v>
      </c>
      <c r="AK853" s="362" t="s">
        <v>40</v>
      </c>
      <c r="AL853" s="362"/>
      <c r="AM853" s="362"/>
      <c r="AN853" s="362"/>
      <c r="AO853" s="362"/>
      <c r="AP853" s="361" t="e">
        <v>#N/A</v>
      </c>
      <c r="AR853">
        <v>1</v>
      </c>
    </row>
    <row r="854" spans="2:44" ht="15" hidden="1" customHeight="1" x14ac:dyDescent="0.35">
      <c r="B854" s="362">
        <v>852</v>
      </c>
      <c r="C854" s="362" t="s">
        <v>2447</v>
      </c>
      <c r="D854" s="362" t="s">
        <v>2</v>
      </c>
      <c r="E854" s="368">
        <v>45191</v>
      </c>
      <c r="F854" s="368"/>
      <c r="G854" s="368"/>
      <c r="H854" s="368"/>
      <c r="I854" s="362" t="s">
        <v>65</v>
      </c>
      <c r="J854" s="362" t="s">
        <v>2344</v>
      </c>
      <c r="K854" s="361" t="s">
        <v>2448</v>
      </c>
      <c r="L854" s="362"/>
      <c r="M854" s="362" t="s">
        <v>186</v>
      </c>
      <c r="N854" s="362" t="s">
        <v>9</v>
      </c>
      <c r="O854" s="362"/>
      <c r="P854" s="362" t="s">
        <v>90</v>
      </c>
      <c r="Q854" s="362" t="s">
        <v>90</v>
      </c>
      <c r="R854" s="362"/>
      <c r="S854" s="361" t="s">
        <v>90</v>
      </c>
      <c r="T854" s="362"/>
      <c r="U854" s="362"/>
      <c r="V854" s="362" t="s">
        <v>202</v>
      </c>
      <c r="W854" s="362"/>
      <c r="X854" s="362" t="s">
        <v>9</v>
      </c>
      <c r="Y854" s="362" t="s">
        <v>9</v>
      </c>
      <c r="Z854" s="362" t="s">
        <v>90</v>
      </c>
      <c r="AA854" s="366" t="s">
        <v>90</v>
      </c>
      <c r="AB854" s="362" t="s">
        <v>90</v>
      </c>
      <c r="AC854" s="362"/>
      <c r="AD854" s="362"/>
      <c r="AE854" s="362"/>
      <c r="AF854" s="362"/>
      <c r="AG854" s="362"/>
      <c r="AH854" s="362"/>
      <c r="AI854" s="362" t="str">
        <f t="shared" si="13"/>
        <v>MOMBSS</v>
      </c>
      <c r="AJ854" s="362" t="str">
        <f>VLOOKUP(AI854,Table1[[#All],[CONCAT]:[Tfiber]],2,FALSE)</f>
        <v>Applications/Tools</v>
      </c>
      <c r="AK854" s="362" t="s">
        <v>40</v>
      </c>
      <c r="AL854" s="362"/>
      <c r="AM854" s="362"/>
      <c r="AN854" s="362"/>
      <c r="AO854" s="362"/>
      <c r="AP854" s="361" t="e">
        <v>#N/A</v>
      </c>
      <c r="AR854">
        <v>1</v>
      </c>
    </row>
    <row r="855" spans="2:44" ht="15" hidden="1" customHeight="1" x14ac:dyDescent="0.35">
      <c r="B855" s="362">
        <v>853</v>
      </c>
      <c r="C855" s="362" t="s">
        <v>2449</v>
      </c>
      <c r="D855" s="362" t="s">
        <v>2</v>
      </c>
      <c r="E855" s="368">
        <v>45191</v>
      </c>
      <c r="F855" s="368"/>
      <c r="G855" s="368"/>
      <c r="H855" s="368"/>
      <c r="I855" s="362" t="s">
        <v>65</v>
      </c>
      <c r="J855" s="362" t="s">
        <v>2375</v>
      </c>
      <c r="K855" s="361" t="s">
        <v>2450</v>
      </c>
      <c r="L855" s="362"/>
      <c r="M855" s="362" t="s">
        <v>186</v>
      </c>
      <c r="N855" s="362" t="s">
        <v>9</v>
      </c>
      <c r="O855" s="362"/>
      <c r="P855" s="362" t="s">
        <v>90</v>
      </c>
      <c r="Q855" s="362" t="s">
        <v>90</v>
      </c>
      <c r="R855" s="362"/>
      <c r="S855" s="361" t="s">
        <v>90</v>
      </c>
      <c r="T855" s="362"/>
      <c r="U855" s="362"/>
      <c r="V855" s="362" t="s">
        <v>202</v>
      </c>
      <c r="W855" s="362"/>
      <c r="X855" s="362" t="s">
        <v>9</v>
      </c>
      <c r="Y855" s="362" t="s">
        <v>9</v>
      </c>
      <c r="Z855" s="362" t="s">
        <v>90</v>
      </c>
      <c r="AA855" s="366" t="s">
        <v>90</v>
      </c>
      <c r="AB855" s="362" t="s">
        <v>90</v>
      </c>
      <c r="AC855" s="362"/>
      <c r="AD855" s="362"/>
      <c r="AE855" s="362"/>
      <c r="AF855" s="362"/>
      <c r="AG855" s="362"/>
      <c r="AH855" s="362"/>
      <c r="AI855" s="362" t="str">
        <f t="shared" si="13"/>
        <v>MOMBSS</v>
      </c>
      <c r="AJ855" s="362" t="str">
        <f>VLOOKUP(AI855,Table1[[#All],[CONCAT]:[Tfiber]],2,FALSE)</f>
        <v>Applications/Tools</v>
      </c>
      <c r="AK855" s="362" t="s">
        <v>40</v>
      </c>
      <c r="AL855" s="362"/>
      <c r="AM855" s="362"/>
      <c r="AN855" s="362"/>
      <c r="AO855" s="362"/>
      <c r="AP855" s="361" t="e">
        <v>#N/A</v>
      </c>
      <c r="AR855">
        <v>1</v>
      </c>
    </row>
    <row r="856" spans="2:44" ht="15" hidden="1" customHeight="1" x14ac:dyDescent="0.35">
      <c r="B856" s="362">
        <v>854</v>
      </c>
      <c r="C856" s="362" t="s">
        <v>2451</v>
      </c>
      <c r="D856" s="362" t="s">
        <v>2</v>
      </c>
      <c r="E856" s="368">
        <v>45191</v>
      </c>
      <c r="F856" s="368"/>
      <c r="G856" s="368"/>
      <c r="H856" s="368"/>
      <c r="I856" s="362" t="s">
        <v>65</v>
      </c>
      <c r="J856" s="362" t="s">
        <v>2344</v>
      </c>
      <c r="K856" s="361" t="s">
        <v>2452</v>
      </c>
      <c r="L856" s="362"/>
      <c r="M856" s="362" t="s">
        <v>186</v>
      </c>
      <c r="N856" s="362" t="s">
        <v>9</v>
      </c>
      <c r="O856" s="362"/>
      <c r="P856" s="362" t="s">
        <v>90</v>
      </c>
      <c r="Q856" s="362" t="s">
        <v>90</v>
      </c>
      <c r="R856" s="362"/>
      <c r="S856" s="361" t="s">
        <v>90</v>
      </c>
      <c r="T856" s="362"/>
      <c r="U856" s="362"/>
      <c r="V856" s="362" t="s">
        <v>202</v>
      </c>
      <c r="W856" s="362"/>
      <c r="X856" s="362" t="s">
        <v>9</v>
      </c>
      <c r="Y856" s="362" t="s">
        <v>9</v>
      </c>
      <c r="Z856" s="362" t="s">
        <v>90</v>
      </c>
      <c r="AA856" s="366" t="s">
        <v>90</v>
      </c>
      <c r="AB856" s="362" t="s">
        <v>90</v>
      </c>
      <c r="AC856" s="362"/>
      <c r="AD856" s="362"/>
      <c r="AE856" s="362"/>
      <c r="AF856" s="362"/>
      <c r="AG856" s="362"/>
      <c r="AH856" s="362"/>
      <c r="AI856" s="362" t="str">
        <f t="shared" si="13"/>
        <v>MOMBSS</v>
      </c>
      <c r="AJ856" s="362" t="str">
        <f>VLOOKUP(AI856,Table1[[#All],[CONCAT]:[Tfiber]],2,FALSE)</f>
        <v>Applications/Tools</v>
      </c>
      <c r="AK856" s="362" t="s">
        <v>40</v>
      </c>
      <c r="AL856" s="362"/>
      <c r="AM856" s="362"/>
      <c r="AN856" s="362"/>
      <c r="AO856" s="362"/>
      <c r="AP856" s="361" t="e">
        <v>#N/A</v>
      </c>
      <c r="AR856">
        <v>1</v>
      </c>
    </row>
    <row r="857" spans="2:44" ht="15" hidden="1" customHeight="1" x14ac:dyDescent="0.35">
      <c r="B857" s="362">
        <v>855</v>
      </c>
      <c r="C857" s="362" t="s">
        <v>2453</v>
      </c>
      <c r="D857" s="362" t="s">
        <v>2</v>
      </c>
      <c r="E857" s="368">
        <v>45191</v>
      </c>
      <c r="F857" s="368"/>
      <c r="G857" s="368"/>
      <c r="H857" s="368"/>
      <c r="I857" s="362" t="s">
        <v>65</v>
      </c>
      <c r="J857" s="362" t="s">
        <v>2344</v>
      </c>
      <c r="K857" s="361" t="s">
        <v>2454</v>
      </c>
      <c r="L857" s="362"/>
      <c r="M857" s="362" t="s">
        <v>1689</v>
      </c>
      <c r="N857" s="362" t="s">
        <v>9</v>
      </c>
      <c r="O857" s="362"/>
      <c r="P857" s="362" t="s">
        <v>90</v>
      </c>
      <c r="Q857" s="362" t="s">
        <v>90</v>
      </c>
      <c r="R857" s="362"/>
      <c r="S857" s="361" t="s">
        <v>90</v>
      </c>
      <c r="T857" s="362"/>
      <c r="U857" s="362"/>
      <c r="V857" s="362" t="s">
        <v>202</v>
      </c>
      <c r="W857" s="362"/>
      <c r="X857" s="362" t="s">
        <v>9</v>
      </c>
      <c r="Y857" s="362" t="s">
        <v>9</v>
      </c>
      <c r="Z857" s="362" t="s">
        <v>90</v>
      </c>
      <c r="AA857" s="366" t="s">
        <v>90</v>
      </c>
      <c r="AB857" s="362" t="s">
        <v>90</v>
      </c>
      <c r="AC857" s="362"/>
      <c r="AD857" s="362"/>
      <c r="AE857" s="362"/>
      <c r="AF857" s="362"/>
      <c r="AG857" s="362"/>
      <c r="AH857" s="362"/>
      <c r="AI857" s="362" t="str">
        <f t="shared" si="13"/>
        <v>MOMBSS</v>
      </c>
      <c r="AJ857" s="362" t="str">
        <f>VLOOKUP(AI857,Table1[[#All],[CONCAT]:[Tfiber]],2,FALSE)</f>
        <v>Applications/Tools</v>
      </c>
      <c r="AK857" s="362" t="s">
        <v>40</v>
      </c>
      <c r="AL857" s="362"/>
      <c r="AM857" s="362"/>
      <c r="AN857" s="362"/>
      <c r="AO857" s="362"/>
      <c r="AP857" s="361" t="e">
        <v>#N/A</v>
      </c>
      <c r="AR857">
        <v>1</v>
      </c>
    </row>
    <row r="858" spans="2:44" ht="15" hidden="1" customHeight="1" x14ac:dyDescent="0.35">
      <c r="B858" s="362">
        <v>856</v>
      </c>
      <c r="C858" s="362" t="s">
        <v>2455</v>
      </c>
      <c r="D858" s="362" t="s">
        <v>2</v>
      </c>
      <c r="E858" s="368">
        <v>45191</v>
      </c>
      <c r="F858" s="368"/>
      <c r="G858" s="368"/>
      <c r="H858" s="368"/>
      <c r="I858" s="362" t="s">
        <v>65</v>
      </c>
      <c r="J858" s="362" t="s">
        <v>2344</v>
      </c>
      <c r="K858" s="361" t="s">
        <v>2456</v>
      </c>
      <c r="L858" s="362"/>
      <c r="M858" s="362" t="s">
        <v>1689</v>
      </c>
      <c r="N858" s="362" t="s">
        <v>9</v>
      </c>
      <c r="O858" s="362"/>
      <c r="P858" s="362" t="s">
        <v>90</v>
      </c>
      <c r="Q858" s="362" t="s">
        <v>90</v>
      </c>
      <c r="R858" s="362"/>
      <c r="S858" s="361" t="s">
        <v>90</v>
      </c>
      <c r="T858" s="362"/>
      <c r="U858" s="362"/>
      <c r="V858" s="362" t="s">
        <v>202</v>
      </c>
      <c r="W858" s="362"/>
      <c r="X858" s="362" t="s">
        <v>9</v>
      </c>
      <c r="Y858" s="362" t="s">
        <v>9</v>
      </c>
      <c r="Z858" s="362" t="s">
        <v>90</v>
      </c>
      <c r="AA858" s="366" t="s">
        <v>90</v>
      </c>
      <c r="AB858" s="362" t="s">
        <v>90</v>
      </c>
      <c r="AC858" s="362"/>
      <c r="AD858" s="362"/>
      <c r="AE858" s="362"/>
      <c r="AF858" s="362"/>
      <c r="AG858" s="362"/>
      <c r="AH858" s="362"/>
      <c r="AI858" s="362" t="str">
        <f t="shared" si="13"/>
        <v>MOMBSS</v>
      </c>
      <c r="AJ858" s="362" t="str">
        <f>VLOOKUP(AI858,Table1[[#All],[CONCAT]:[Tfiber]],2,FALSE)</f>
        <v>Applications/Tools</v>
      </c>
      <c r="AK858" s="362" t="s">
        <v>40</v>
      </c>
      <c r="AL858" s="362"/>
      <c r="AM858" s="362"/>
      <c r="AN858" s="362"/>
      <c r="AO858" s="362"/>
      <c r="AP858" s="361" t="e">
        <v>#N/A</v>
      </c>
      <c r="AR858">
        <v>1</v>
      </c>
    </row>
    <row r="859" spans="2:44" ht="15" hidden="1" customHeight="1" x14ac:dyDescent="0.35">
      <c r="B859" s="362">
        <v>857</v>
      </c>
      <c r="C859" s="362" t="s">
        <v>2457</v>
      </c>
      <c r="D859" s="362" t="s">
        <v>2</v>
      </c>
      <c r="E859" s="368">
        <v>45191</v>
      </c>
      <c r="F859" s="368"/>
      <c r="G859" s="368"/>
      <c r="H859" s="368"/>
      <c r="I859" s="362" t="s">
        <v>30</v>
      </c>
      <c r="J859" s="362" t="s">
        <v>2419</v>
      </c>
      <c r="K859" s="361" t="s">
        <v>2458</v>
      </c>
      <c r="L859" s="361"/>
      <c r="M859" s="362" t="s">
        <v>1689</v>
      </c>
      <c r="N859" s="362" t="s">
        <v>9</v>
      </c>
      <c r="O859" s="362"/>
      <c r="P859" s="362" t="s">
        <v>90</v>
      </c>
      <c r="Q859" s="362" t="s">
        <v>90</v>
      </c>
      <c r="R859" s="362"/>
      <c r="S859" s="361" t="s">
        <v>2101</v>
      </c>
      <c r="T859" s="361"/>
      <c r="U859" s="361"/>
      <c r="V859" s="362" t="s">
        <v>125</v>
      </c>
      <c r="W859" s="362"/>
      <c r="X859" s="362" t="s">
        <v>9</v>
      </c>
      <c r="Y859" s="362" t="s">
        <v>9</v>
      </c>
      <c r="Z859" s="362" t="s">
        <v>90</v>
      </c>
      <c r="AA859" s="366" t="s">
        <v>90</v>
      </c>
      <c r="AB859" s="362" t="s">
        <v>90</v>
      </c>
      <c r="AC859" s="362"/>
      <c r="AD859" s="362"/>
      <c r="AE859" s="362"/>
      <c r="AF859" s="362"/>
      <c r="AG859" s="362"/>
      <c r="AH859" s="362"/>
      <c r="AI859" s="362" t="str">
        <f t="shared" si="13"/>
        <v>MOMDR</v>
      </c>
      <c r="AJ859" s="362" t="str">
        <f>VLOOKUP(AI859,Table1[[#All],[CONCAT]:[Tfiber]],2,FALSE)</f>
        <v>DR</v>
      </c>
      <c r="AK859" s="362" t="s">
        <v>40</v>
      </c>
      <c r="AL859" s="362"/>
      <c r="AM859" s="362"/>
      <c r="AN859" s="362"/>
      <c r="AO859" s="362"/>
      <c r="AP859" s="361"/>
      <c r="AR859">
        <v>1</v>
      </c>
    </row>
    <row r="860" spans="2:44" ht="15" hidden="1" customHeight="1" x14ac:dyDescent="0.35">
      <c r="B860" s="362">
        <v>858</v>
      </c>
      <c r="C860" s="362" t="s">
        <v>2459</v>
      </c>
      <c r="D860" s="362" t="s">
        <v>2</v>
      </c>
      <c r="E860" s="368">
        <v>45191</v>
      </c>
      <c r="F860" s="368"/>
      <c r="G860" s="368"/>
      <c r="H860" s="368"/>
      <c r="I860" s="362" t="s">
        <v>30</v>
      </c>
      <c r="J860" s="362" t="s">
        <v>1835</v>
      </c>
      <c r="K860" s="361" t="s">
        <v>2460</v>
      </c>
      <c r="L860" s="361"/>
      <c r="M860" s="362" t="s">
        <v>1689</v>
      </c>
      <c r="N860" s="362" t="s">
        <v>9</v>
      </c>
      <c r="O860" s="362"/>
      <c r="P860" s="362" t="s">
        <v>90</v>
      </c>
      <c r="Q860" s="362" t="s">
        <v>90</v>
      </c>
      <c r="R860" s="362"/>
      <c r="S860" s="361" t="s">
        <v>2101</v>
      </c>
      <c r="T860" s="361"/>
      <c r="U860" s="361"/>
      <c r="V860" s="362" t="s">
        <v>125</v>
      </c>
      <c r="W860" s="362"/>
      <c r="X860" s="362" t="s">
        <v>9</v>
      </c>
      <c r="Y860" s="362" t="s">
        <v>9</v>
      </c>
      <c r="Z860" s="362" t="s">
        <v>90</v>
      </c>
      <c r="AA860" s="366" t="s">
        <v>90</v>
      </c>
      <c r="AB860" s="362" t="s">
        <v>90</v>
      </c>
      <c r="AC860" s="362"/>
      <c r="AD860" s="362"/>
      <c r="AE860" s="362"/>
      <c r="AF860" s="362"/>
      <c r="AG860" s="362"/>
      <c r="AH860" s="362"/>
      <c r="AI860" s="362" t="str">
        <f t="shared" si="13"/>
        <v>MOMDR</v>
      </c>
      <c r="AJ860" s="362" t="str">
        <f>VLOOKUP(AI860,Table1[[#All],[CONCAT]:[Tfiber]],2,FALSE)</f>
        <v>DR</v>
      </c>
      <c r="AK860" s="362" t="s">
        <v>40</v>
      </c>
      <c r="AL860" s="362"/>
      <c r="AM860" s="362"/>
      <c r="AN860" s="362"/>
      <c r="AO860" s="362"/>
      <c r="AP860" s="361"/>
      <c r="AR860">
        <v>1</v>
      </c>
    </row>
    <row r="861" spans="2:44" ht="15" hidden="1" customHeight="1" x14ac:dyDescent="0.35">
      <c r="B861" s="362">
        <v>859</v>
      </c>
      <c r="C861" s="362" t="s">
        <v>2461</v>
      </c>
      <c r="D861" s="362" t="s">
        <v>2</v>
      </c>
      <c r="E861" s="368">
        <v>45191</v>
      </c>
      <c r="F861" s="368"/>
      <c r="G861" s="368"/>
      <c r="H861" s="368"/>
      <c r="I861" s="362" t="s">
        <v>65</v>
      </c>
      <c r="J861" s="362" t="s">
        <v>184</v>
      </c>
      <c r="K861" s="361" t="s">
        <v>2462</v>
      </c>
      <c r="L861" s="362"/>
      <c r="M861" s="362" t="s">
        <v>186</v>
      </c>
      <c r="N861" s="362" t="s">
        <v>9</v>
      </c>
      <c r="O861" s="362"/>
      <c r="P861" s="362" t="s">
        <v>90</v>
      </c>
      <c r="Q861" s="362" t="s">
        <v>90</v>
      </c>
      <c r="R861" s="362"/>
      <c r="S861" s="361" t="s">
        <v>90</v>
      </c>
      <c r="T861" s="362"/>
      <c r="U861" s="362"/>
      <c r="V861" s="362" t="s">
        <v>202</v>
      </c>
      <c r="W861" s="362"/>
      <c r="X861" s="362" t="s">
        <v>9</v>
      </c>
      <c r="Y861" s="362" t="s">
        <v>9</v>
      </c>
      <c r="Z861" s="362" t="s">
        <v>90</v>
      </c>
      <c r="AA861" s="366" t="s">
        <v>90</v>
      </c>
      <c r="AB861" s="362" t="s">
        <v>90</v>
      </c>
      <c r="AC861" s="362"/>
      <c r="AD861" s="362"/>
      <c r="AE861" s="362"/>
      <c r="AF861" s="362"/>
      <c r="AG861" s="362"/>
      <c r="AH861" s="362"/>
      <c r="AI861" s="362" t="str">
        <f t="shared" si="13"/>
        <v>MOMBSS</v>
      </c>
      <c r="AJ861" s="362" t="str">
        <f>VLOOKUP(AI861,Table1[[#All],[CONCAT]:[Tfiber]],2,FALSE)</f>
        <v>Applications/Tools</v>
      </c>
      <c r="AK861" s="362" t="s">
        <v>40</v>
      </c>
      <c r="AL861" s="362"/>
      <c r="AM861" s="362"/>
      <c r="AN861" s="362"/>
      <c r="AO861" s="362"/>
      <c r="AP861" s="361" t="e">
        <v>#N/A</v>
      </c>
      <c r="AR861">
        <v>1</v>
      </c>
    </row>
    <row r="862" spans="2:44" ht="15" hidden="1" customHeight="1" x14ac:dyDescent="0.35">
      <c r="B862" s="362">
        <v>860</v>
      </c>
      <c r="C862" s="362" t="s">
        <v>2463</v>
      </c>
      <c r="D862" s="362" t="s">
        <v>2</v>
      </c>
      <c r="E862" s="368">
        <v>45191</v>
      </c>
      <c r="F862" s="368"/>
      <c r="G862" s="368"/>
      <c r="H862" s="368"/>
      <c r="I862" s="362" t="s">
        <v>65</v>
      </c>
      <c r="J862" s="362" t="s">
        <v>2344</v>
      </c>
      <c r="K862" s="361" t="s">
        <v>2464</v>
      </c>
      <c r="L862" s="362"/>
      <c r="M862" s="362" t="s">
        <v>186</v>
      </c>
      <c r="N862" s="362" t="s">
        <v>9</v>
      </c>
      <c r="O862" s="362"/>
      <c r="P862" s="362" t="s">
        <v>90</v>
      </c>
      <c r="Q862" s="362" t="s">
        <v>90</v>
      </c>
      <c r="R862" s="362"/>
      <c r="S862" s="361" t="s">
        <v>90</v>
      </c>
      <c r="T862" s="362"/>
      <c r="U862" s="362"/>
      <c r="V862" s="362" t="s">
        <v>202</v>
      </c>
      <c r="W862" s="362"/>
      <c r="X862" s="362" t="s">
        <v>9</v>
      </c>
      <c r="Y862" s="362" t="s">
        <v>9</v>
      </c>
      <c r="Z862" s="362" t="s">
        <v>90</v>
      </c>
      <c r="AA862" s="366" t="s">
        <v>90</v>
      </c>
      <c r="AB862" s="362" t="s">
        <v>90</v>
      </c>
      <c r="AC862" s="362"/>
      <c r="AD862" s="362"/>
      <c r="AE862" s="362"/>
      <c r="AF862" s="362"/>
      <c r="AG862" s="362"/>
      <c r="AH862" s="362"/>
      <c r="AI862" s="362" t="str">
        <f t="shared" si="13"/>
        <v>MOMBSS</v>
      </c>
      <c r="AJ862" s="362" t="str">
        <f>VLOOKUP(AI862,Table1[[#All],[CONCAT]:[Tfiber]],2,FALSE)</f>
        <v>Applications/Tools</v>
      </c>
      <c r="AK862" s="362" t="s">
        <v>40</v>
      </c>
      <c r="AL862" s="362"/>
      <c r="AM862" s="362"/>
      <c r="AN862" s="362"/>
      <c r="AO862" s="362"/>
      <c r="AP862" s="361" t="e">
        <v>#N/A</v>
      </c>
      <c r="AR862">
        <v>1</v>
      </c>
    </row>
    <row r="863" spans="2:44" ht="15" hidden="1" customHeight="1" x14ac:dyDescent="0.35">
      <c r="B863" s="362">
        <v>861</v>
      </c>
      <c r="C863" s="362" t="s">
        <v>2465</v>
      </c>
      <c r="D863" s="362" t="s">
        <v>2</v>
      </c>
      <c r="E863" s="368">
        <v>45191</v>
      </c>
      <c r="F863" s="368"/>
      <c r="G863" s="368"/>
      <c r="H863" s="368"/>
      <c r="I863" s="362" t="s">
        <v>65</v>
      </c>
      <c r="J863" s="362" t="s">
        <v>2305</v>
      </c>
      <c r="K863" s="361" t="s">
        <v>2466</v>
      </c>
      <c r="L863" s="362"/>
      <c r="M863" s="362" t="s">
        <v>186</v>
      </c>
      <c r="N863" s="362" t="s">
        <v>9</v>
      </c>
      <c r="O863" s="362"/>
      <c r="P863" s="362" t="s">
        <v>90</v>
      </c>
      <c r="Q863" s="362" t="s">
        <v>90</v>
      </c>
      <c r="R863" s="362"/>
      <c r="S863" s="361" t="s">
        <v>90</v>
      </c>
      <c r="T863" s="362"/>
      <c r="U863" s="362"/>
      <c r="V863" s="362" t="s">
        <v>202</v>
      </c>
      <c r="W863" s="362"/>
      <c r="X863" s="362" t="s">
        <v>9</v>
      </c>
      <c r="Y863" s="362" t="s">
        <v>9</v>
      </c>
      <c r="Z863" s="362" t="s">
        <v>90</v>
      </c>
      <c r="AA863" s="366" t="s">
        <v>90</v>
      </c>
      <c r="AB863" s="362" t="s">
        <v>90</v>
      </c>
      <c r="AC863" s="362"/>
      <c r="AD863" s="362"/>
      <c r="AE863" s="362"/>
      <c r="AF863" s="362"/>
      <c r="AG863" s="362"/>
      <c r="AH863" s="362"/>
      <c r="AI863" s="362" t="str">
        <f t="shared" si="13"/>
        <v>MOMBSS</v>
      </c>
      <c r="AJ863" s="362" t="str">
        <f>VLOOKUP(AI863,Table1[[#All],[CONCAT]:[Tfiber]],2,FALSE)</f>
        <v>Applications/Tools</v>
      </c>
      <c r="AK863" s="362" t="s">
        <v>40</v>
      </c>
      <c r="AL863" s="362"/>
      <c r="AM863" s="362"/>
      <c r="AN863" s="362"/>
      <c r="AO863" s="362"/>
      <c r="AP863" s="361" t="e">
        <v>#N/A</v>
      </c>
      <c r="AR863">
        <v>1</v>
      </c>
    </row>
    <row r="864" spans="2:44" ht="15" hidden="1" customHeight="1" x14ac:dyDescent="0.35">
      <c r="B864" s="362">
        <v>862</v>
      </c>
      <c r="C864" s="362" t="s">
        <v>2467</v>
      </c>
      <c r="D864" s="362" t="s">
        <v>2</v>
      </c>
      <c r="E864" s="368">
        <v>44963</v>
      </c>
      <c r="F864" s="368" t="s">
        <v>1278</v>
      </c>
      <c r="G864" s="368"/>
      <c r="H864" s="368"/>
      <c r="I864" s="362" t="s">
        <v>73</v>
      </c>
      <c r="J864" s="362" t="s">
        <v>1546</v>
      </c>
      <c r="K864" s="361" t="s">
        <v>2468</v>
      </c>
      <c r="L864" s="362"/>
      <c r="M864" s="362" t="s">
        <v>186</v>
      </c>
      <c r="N864" s="362" t="s">
        <v>51</v>
      </c>
      <c r="O864" s="362"/>
      <c r="P864" s="362" t="s">
        <v>1398</v>
      </c>
      <c r="Q864" s="362" t="s">
        <v>90</v>
      </c>
      <c r="R864" s="362"/>
      <c r="S864" s="361" t="s">
        <v>2469</v>
      </c>
      <c r="T864" s="362"/>
      <c r="U864" s="362"/>
      <c r="V864" s="362" t="s">
        <v>1271</v>
      </c>
      <c r="W864" s="362"/>
      <c r="X864" s="362"/>
      <c r="Y864" s="362" t="s">
        <v>45</v>
      </c>
      <c r="Z864" s="362" t="s">
        <v>90</v>
      </c>
      <c r="AA864" s="366" t="s">
        <v>90</v>
      </c>
      <c r="AB864" s="362" t="s">
        <v>90</v>
      </c>
      <c r="AC864" s="362"/>
      <c r="AD864" s="362"/>
      <c r="AE864" s="362"/>
      <c r="AF864" s="362"/>
      <c r="AG864" s="362"/>
      <c r="AH864" s="362"/>
      <c r="AI864" s="362" t="str">
        <f t="shared" si="13"/>
        <v>MOMNOC Operationalization</v>
      </c>
      <c r="AJ864" s="362" t="str">
        <f>VLOOKUP(AI864,Table1[[#All],[CONCAT]:[Tfiber]],2,FALSE)</f>
        <v>Network</v>
      </c>
      <c r="AK864" s="362" t="s">
        <v>39</v>
      </c>
      <c r="AL864" s="362"/>
      <c r="AM864" s="362"/>
      <c r="AN864" s="362" t="s">
        <v>1299</v>
      </c>
      <c r="AO864" s="368">
        <v>45919</v>
      </c>
      <c r="AP864" s="361" t="s">
        <v>680</v>
      </c>
      <c r="AR864">
        <v>1</v>
      </c>
    </row>
    <row r="865" spans="2:44" ht="15" hidden="1" customHeight="1" x14ac:dyDescent="0.35">
      <c r="B865" s="362">
        <v>863</v>
      </c>
      <c r="C865" s="362" t="s">
        <v>2470</v>
      </c>
      <c r="D865" s="362" t="s">
        <v>2</v>
      </c>
      <c r="E865" s="368">
        <v>45064</v>
      </c>
      <c r="F865" s="368"/>
      <c r="G865" s="368"/>
      <c r="H865" s="368"/>
      <c r="I865" s="362" t="s">
        <v>65</v>
      </c>
      <c r="J865" s="362" t="s">
        <v>2315</v>
      </c>
      <c r="K865" s="361" t="s">
        <v>2471</v>
      </c>
      <c r="L865" s="362"/>
      <c r="M865" s="362" t="s">
        <v>186</v>
      </c>
      <c r="N865" s="362" t="s">
        <v>9</v>
      </c>
      <c r="O865" s="362"/>
      <c r="P865" s="362" t="s">
        <v>1398</v>
      </c>
      <c r="Q865" s="362" t="s">
        <v>90</v>
      </c>
      <c r="R865" s="362"/>
      <c r="S865" s="361" t="s">
        <v>90</v>
      </c>
      <c r="T865" s="362"/>
      <c r="U865" s="362"/>
      <c r="V865" s="362" t="s">
        <v>202</v>
      </c>
      <c r="W865" s="362"/>
      <c r="X865" s="362" t="s">
        <v>9</v>
      </c>
      <c r="Y865" s="362" t="s">
        <v>9</v>
      </c>
      <c r="Z865" s="362" t="s">
        <v>90</v>
      </c>
      <c r="AA865" s="366" t="s">
        <v>90</v>
      </c>
      <c r="AB865" s="362" t="s">
        <v>90</v>
      </c>
      <c r="AC865" s="362"/>
      <c r="AD865" s="362"/>
      <c r="AE865" s="362"/>
      <c r="AF865" s="362"/>
      <c r="AG865" s="362"/>
      <c r="AH865" s="362"/>
      <c r="AI865" s="362" t="str">
        <f t="shared" si="13"/>
        <v>MOMBSS</v>
      </c>
      <c r="AJ865" s="362" t="str">
        <f>VLOOKUP(AI865,Table1[[#All],[CONCAT]:[Tfiber]],2,FALSE)</f>
        <v>Applications/Tools</v>
      </c>
      <c r="AK865" s="362" t="s">
        <v>40</v>
      </c>
      <c r="AL865" s="362"/>
      <c r="AM865" s="362"/>
      <c r="AN865" s="362"/>
      <c r="AO865" s="362"/>
      <c r="AP865" s="361" t="e">
        <v>#N/A</v>
      </c>
      <c r="AR865">
        <v>1</v>
      </c>
    </row>
    <row r="866" spans="2:44" ht="15" hidden="1" customHeight="1" x14ac:dyDescent="0.35">
      <c r="B866" s="362">
        <v>864</v>
      </c>
      <c r="C866" s="362" t="s">
        <v>2472</v>
      </c>
      <c r="D866" s="362" t="s">
        <v>2</v>
      </c>
      <c r="E866" s="368">
        <v>45191</v>
      </c>
      <c r="F866" s="368"/>
      <c r="G866" s="368"/>
      <c r="H866" s="368"/>
      <c r="I866" s="362" t="s">
        <v>65</v>
      </c>
      <c r="J866" s="362" t="s">
        <v>2305</v>
      </c>
      <c r="K866" s="361" t="s">
        <v>2473</v>
      </c>
      <c r="L866" s="362"/>
      <c r="M866" s="362" t="s">
        <v>186</v>
      </c>
      <c r="N866" s="362" t="s">
        <v>9</v>
      </c>
      <c r="O866" s="362"/>
      <c r="P866" s="362" t="s">
        <v>90</v>
      </c>
      <c r="Q866" s="362" t="s">
        <v>90</v>
      </c>
      <c r="R866" s="362"/>
      <c r="S866" s="361" t="s">
        <v>90</v>
      </c>
      <c r="T866" s="362"/>
      <c r="U866" s="362"/>
      <c r="V866" s="362" t="s">
        <v>202</v>
      </c>
      <c r="W866" s="362"/>
      <c r="X866" s="362" t="s">
        <v>9</v>
      </c>
      <c r="Y866" s="362" t="s">
        <v>9</v>
      </c>
      <c r="Z866" s="362" t="s">
        <v>90</v>
      </c>
      <c r="AA866" s="366" t="s">
        <v>90</v>
      </c>
      <c r="AB866" s="362" t="s">
        <v>90</v>
      </c>
      <c r="AC866" s="362"/>
      <c r="AD866" s="362"/>
      <c r="AE866" s="362"/>
      <c r="AF866" s="362"/>
      <c r="AG866" s="362"/>
      <c r="AH866" s="362"/>
      <c r="AI866" s="362" t="str">
        <f t="shared" si="13"/>
        <v>MOMBSS</v>
      </c>
      <c r="AJ866" s="362" t="str">
        <f>VLOOKUP(AI866,Table1[[#All],[CONCAT]:[Tfiber]],2,FALSE)</f>
        <v>Applications/Tools</v>
      </c>
      <c r="AK866" s="362" t="s">
        <v>40</v>
      </c>
      <c r="AL866" s="362"/>
      <c r="AM866" s="362"/>
      <c r="AN866" s="362"/>
      <c r="AO866" s="362"/>
      <c r="AP866" s="361" t="e">
        <v>#N/A</v>
      </c>
      <c r="AR866">
        <v>1</v>
      </c>
    </row>
    <row r="867" spans="2:44" ht="15" hidden="1" customHeight="1" x14ac:dyDescent="0.35">
      <c r="B867" s="362">
        <v>865</v>
      </c>
      <c r="C867" s="362" t="s">
        <v>2474</v>
      </c>
      <c r="D867" s="362" t="s">
        <v>2</v>
      </c>
      <c r="E867" s="368">
        <v>45191</v>
      </c>
      <c r="F867" s="368"/>
      <c r="G867" s="368"/>
      <c r="H867" s="368"/>
      <c r="I867" s="362" t="s">
        <v>65</v>
      </c>
      <c r="J867" s="362" t="s">
        <v>1835</v>
      </c>
      <c r="K867" s="361" t="s">
        <v>2475</v>
      </c>
      <c r="L867" s="362"/>
      <c r="M867" s="362" t="s">
        <v>186</v>
      </c>
      <c r="N867" s="362" t="s">
        <v>9</v>
      </c>
      <c r="O867" s="362"/>
      <c r="P867" s="362" t="s">
        <v>90</v>
      </c>
      <c r="Q867" s="362" t="s">
        <v>90</v>
      </c>
      <c r="R867" s="362"/>
      <c r="S867" s="361" t="s">
        <v>90</v>
      </c>
      <c r="T867" s="362"/>
      <c r="U867" s="362"/>
      <c r="V867" s="362" t="s">
        <v>202</v>
      </c>
      <c r="W867" s="362"/>
      <c r="X867" s="362" t="s">
        <v>9</v>
      </c>
      <c r="Y867" s="362" t="s">
        <v>9</v>
      </c>
      <c r="Z867" s="362" t="s">
        <v>90</v>
      </c>
      <c r="AA867" s="366" t="s">
        <v>90</v>
      </c>
      <c r="AB867" s="362" t="s">
        <v>90</v>
      </c>
      <c r="AC867" s="362"/>
      <c r="AD867" s="362"/>
      <c r="AE867" s="362"/>
      <c r="AF867" s="362"/>
      <c r="AG867" s="362"/>
      <c r="AH867" s="362"/>
      <c r="AI867" s="362" t="str">
        <f t="shared" si="13"/>
        <v>MOMBSS</v>
      </c>
      <c r="AJ867" s="362" t="str">
        <f>VLOOKUP(AI867,Table1[[#All],[CONCAT]:[Tfiber]],2,FALSE)</f>
        <v>Applications/Tools</v>
      </c>
      <c r="AK867" s="362" t="s">
        <v>40</v>
      </c>
      <c r="AL867" s="362"/>
      <c r="AM867" s="362"/>
      <c r="AN867" s="362"/>
      <c r="AO867" s="362"/>
      <c r="AP867" s="361" t="e">
        <v>#N/A</v>
      </c>
      <c r="AR867">
        <v>1</v>
      </c>
    </row>
    <row r="868" spans="2:44" ht="15" hidden="1" customHeight="1" x14ac:dyDescent="0.35">
      <c r="B868" s="362">
        <v>866</v>
      </c>
      <c r="C868" s="362" t="s">
        <v>2476</v>
      </c>
      <c r="D868" s="362" t="s">
        <v>2</v>
      </c>
      <c r="E868" s="368">
        <v>45191</v>
      </c>
      <c r="F868" s="368"/>
      <c r="G868" s="368"/>
      <c r="H868" s="368"/>
      <c r="I868" s="362" t="s">
        <v>65</v>
      </c>
      <c r="J868" s="362" t="s">
        <v>2344</v>
      </c>
      <c r="K868" s="361" t="s">
        <v>2477</v>
      </c>
      <c r="L868" s="362"/>
      <c r="M868" s="362" t="s">
        <v>186</v>
      </c>
      <c r="N868" s="362" t="s">
        <v>9</v>
      </c>
      <c r="O868" s="362"/>
      <c r="P868" s="362" t="s">
        <v>90</v>
      </c>
      <c r="Q868" s="362" t="s">
        <v>90</v>
      </c>
      <c r="R868" s="362"/>
      <c r="S868" s="361" t="s">
        <v>90</v>
      </c>
      <c r="T868" s="362"/>
      <c r="U868" s="362"/>
      <c r="V868" s="362" t="s">
        <v>202</v>
      </c>
      <c r="W868" s="362"/>
      <c r="X868" s="362" t="s">
        <v>9</v>
      </c>
      <c r="Y868" s="362" t="s">
        <v>9</v>
      </c>
      <c r="Z868" s="362" t="s">
        <v>90</v>
      </c>
      <c r="AA868" s="366" t="s">
        <v>90</v>
      </c>
      <c r="AB868" s="362" t="s">
        <v>90</v>
      </c>
      <c r="AC868" s="362"/>
      <c r="AD868" s="362"/>
      <c r="AE868" s="362"/>
      <c r="AF868" s="362"/>
      <c r="AG868" s="362"/>
      <c r="AH868" s="362"/>
      <c r="AI868" s="362" t="str">
        <f t="shared" si="13"/>
        <v>MOMBSS</v>
      </c>
      <c r="AJ868" s="362" t="str">
        <f>VLOOKUP(AI868,Table1[[#All],[CONCAT]:[Tfiber]],2,FALSE)</f>
        <v>Applications/Tools</v>
      </c>
      <c r="AK868" s="362" t="s">
        <v>40</v>
      </c>
      <c r="AL868" s="362"/>
      <c r="AM868" s="362"/>
      <c r="AN868" s="362"/>
      <c r="AO868" s="362"/>
      <c r="AP868" s="361" t="e">
        <v>#N/A</v>
      </c>
      <c r="AR868">
        <v>1</v>
      </c>
    </row>
    <row r="869" spans="2:44" ht="15" hidden="1" customHeight="1" x14ac:dyDescent="0.35">
      <c r="B869" s="362">
        <v>867</v>
      </c>
      <c r="C869" s="362" t="s">
        <v>2478</v>
      </c>
      <c r="D869" s="362" t="s">
        <v>2</v>
      </c>
      <c r="E869" s="368">
        <v>45191</v>
      </c>
      <c r="F869" s="368"/>
      <c r="G869" s="368"/>
      <c r="H869" s="368"/>
      <c r="I869" s="362" t="s">
        <v>65</v>
      </c>
      <c r="J869" s="362" t="s">
        <v>2375</v>
      </c>
      <c r="K869" s="361" t="s">
        <v>2479</v>
      </c>
      <c r="L869" s="362"/>
      <c r="M869" s="362" t="s">
        <v>186</v>
      </c>
      <c r="N869" s="362" t="s">
        <v>9</v>
      </c>
      <c r="O869" s="362"/>
      <c r="P869" s="362" t="s">
        <v>90</v>
      </c>
      <c r="Q869" s="362" t="s">
        <v>90</v>
      </c>
      <c r="R869" s="362"/>
      <c r="S869" s="361" t="s">
        <v>90</v>
      </c>
      <c r="T869" s="362"/>
      <c r="U869" s="362"/>
      <c r="V869" s="362" t="s">
        <v>202</v>
      </c>
      <c r="W869" s="362"/>
      <c r="X869" s="362" t="s">
        <v>9</v>
      </c>
      <c r="Y869" s="362" t="s">
        <v>9</v>
      </c>
      <c r="Z869" s="362" t="s">
        <v>90</v>
      </c>
      <c r="AA869" s="366" t="s">
        <v>90</v>
      </c>
      <c r="AB869" s="362" t="s">
        <v>90</v>
      </c>
      <c r="AC869" s="362"/>
      <c r="AD869" s="362"/>
      <c r="AE869" s="362"/>
      <c r="AF869" s="362"/>
      <c r="AG869" s="362"/>
      <c r="AH869" s="362"/>
      <c r="AI869" s="362" t="str">
        <f t="shared" si="13"/>
        <v>MOMBSS</v>
      </c>
      <c r="AJ869" s="362" t="str">
        <f>VLOOKUP(AI869,Table1[[#All],[CONCAT]:[Tfiber]],2,FALSE)</f>
        <v>Applications/Tools</v>
      </c>
      <c r="AK869" s="362" t="s">
        <v>40</v>
      </c>
      <c r="AL869" s="362"/>
      <c r="AM869" s="362"/>
      <c r="AN869" s="362"/>
      <c r="AO869" s="362"/>
      <c r="AP869" s="361" t="e">
        <v>#N/A</v>
      </c>
      <c r="AR869">
        <v>1</v>
      </c>
    </row>
    <row r="870" spans="2:44" ht="15" hidden="1" customHeight="1" x14ac:dyDescent="0.35">
      <c r="B870" s="362">
        <v>868</v>
      </c>
      <c r="C870" s="362" t="s">
        <v>2480</v>
      </c>
      <c r="D870" s="362" t="s">
        <v>2</v>
      </c>
      <c r="E870" s="368">
        <v>45191</v>
      </c>
      <c r="F870" s="368"/>
      <c r="G870" s="368"/>
      <c r="H870" s="368"/>
      <c r="I870" s="362" t="s">
        <v>65</v>
      </c>
      <c r="J870" s="362" t="s">
        <v>2344</v>
      </c>
      <c r="K870" s="361" t="s">
        <v>2481</v>
      </c>
      <c r="L870" s="362"/>
      <c r="M870" s="362" t="s">
        <v>1689</v>
      </c>
      <c r="N870" s="362" t="s">
        <v>9</v>
      </c>
      <c r="O870" s="362"/>
      <c r="P870" s="362" t="s">
        <v>90</v>
      </c>
      <c r="Q870" s="362" t="s">
        <v>90</v>
      </c>
      <c r="R870" s="362"/>
      <c r="S870" s="361" t="s">
        <v>90</v>
      </c>
      <c r="T870" s="362"/>
      <c r="U870" s="362"/>
      <c r="V870" s="362" t="s">
        <v>202</v>
      </c>
      <c r="W870" s="362"/>
      <c r="X870" s="362" t="s">
        <v>9</v>
      </c>
      <c r="Y870" s="362" t="s">
        <v>9</v>
      </c>
      <c r="Z870" s="362" t="s">
        <v>90</v>
      </c>
      <c r="AA870" s="366" t="s">
        <v>90</v>
      </c>
      <c r="AB870" s="362" t="s">
        <v>90</v>
      </c>
      <c r="AC870" s="362"/>
      <c r="AD870" s="362"/>
      <c r="AE870" s="362"/>
      <c r="AF870" s="362"/>
      <c r="AG870" s="362"/>
      <c r="AH870" s="362"/>
      <c r="AI870" s="362" t="str">
        <f t="shared" si="13"/>
        <v>MOMBSS</v>
      </c>
      <c r="AJ870" s="362" t="str">
        <f>VLOOKUP(AI870,Table1[[#All],[CONCAT]:[Tfiber]],2,FALSE)</f>
        <v>Applications/Tools</v>
      </c>
      <c r="AK870" s="362" t="s">
        <v>40</v>
      </c>
      <c r="AL870" s="362"/>
      <c r="AM870" s="362"/>
      <c r="AN870" s="362"/>
      <c r="AO870" s="362"/>
      <c r="AP870" s="361" t="e">
        <v>#N/A</v>
      </c>
      <c r="AR870">
        <v>1</v>
      </c>
    </row>
    <row r="871" spans="2:44" ht="15" hidden="1" customHeight="1" x14ac:dyDescent="0.35">
      <c r="B871" s="362">
        <v>869</v>
      </c>
      <c r="C871" s="362" t="s">
        <v>2482</v>
      </c>
      <c r="D871" s="362" t="s">
        <v>2</v>
      </c>
      <c r="E871" s="368">
        <v>45191</v>
      </c>
      <c r="F871" s="368"/>
      <c r="G871" s="368"/>
      <c r="H871" s="368"/>
      <c r="I871" s="362" t="s">
        <v>65</v>
      </c>
      <c r="J871" s="362" t="s">
        <v>2344</v>
      </c>
      <c r="K871" s="361" t="s">
        <v>2483</v>
      </c>
      <c r="L871" s="362"/>
      <c r="M871" s="362" t="s">
        <v>1689</v>
      </c>
      <c r="N871" s="362" t="s">
        <v>9</v>
      </c>
      <c r="O871" s="362"/>
      <c r="P871" s="362" t="s">
        <v>90</v>
      </c>
      <c r="Q871" s="362" t="s">
        <v>90</v>
      </c>
      <c r="R871" s="362"/>
      <c r="S871" s="361" t="s">
        <v>90</v>
      </c>
      <c r="T871" s="362"/>
      <c r="U871" s="362"/>
      <c r="V871" s="362" t="s">
        <v>202</v>
      </c>
      <c r="W871" s="362"/>
      <c r="X871" s="362" t="s">
        <v>9</v>
      </c>
      <c r="Y871" s="362" t="s">
        <v>9</v>
      </c>
      <c r="Z871" s="362" t="s">
        <v>90</v>
      </c>
      <c r="AA871" s="366" t="s">
        <v>90</v>
      </c>
      <c r="AB871" s="362" t="s">
        <v>90</v>
      </c>
      <c r="AC871" s="362"/>
      <c r="AD871" s="362"/>
      <c r="AE871" s="362"/>
      <c r="AF871" s="362"/>
      <c r="AG871" s="362"/>
      <c r="AH871" s="362"/>
      <c r="AI871" s="362" t="str">
        <f t="shared" si="13"/>
        <v>MOMBSS</v>
      </c>
      <c r="AJ871" s="362" t="str">
        <f>VLOOKUP(AI871,Table1[[#All],[CONCAT]:[Tfiber]],2,FALSE)</f>
        <v>Applications/Tools</v>
      </c>
      <c r="AK871" s="362" t="s">
        <v>40</v>
      </c>
      <c r="AL871" s="362"/>
      <c r="AM871" s="362"/>
      <c r="AN871" s="362"/>
      <c r="AO871" s="362"/>
      <c r="AP871" s="361" t="e">
        <v>#N/A</v>
      </c>
      <c r="AR871">
        <v>1</v>
      </c>
    </row>
    <row r="872" spans="2:44" ht="15" hidden="1" customHeight="1" x14ac:dyDescent="0.35">
      <c r="B872" s="362">
        <v>870</v>
      </c>
      <c r="C872" s="362" t="s">
        <v>2484</v>
      </c>
      <c r="D872" s="362" t="s">
        <v>2</v>
      </c>
      <c r="E872" s="368">
        <v>45191</v>
      </c>
      <c r="F872" s="368"/>
      <c r="G872" s="368"/>
      <c r="H872" s="368"/>
      <c r="I872" s="362" t="s">
        <v>65</v>
      </c>
      <c r="J872" s="362" t="s">
        <v>2336</v>
      </c>
      <c r="K872" s="361" t="s">
        <v>2485</v>
      </c>
      <c r="L872" s="362"/>
      <c r="M872" s="362" t="s">
        <v>1689</v>
      </c>
      <c r="N872" s="362" t="s">
        <v>9</v>
      </c>
      <c r="O872" s="362"/>
      <c r="P872" s="362" t="s">
        <v>90</v>
      </c>
      <c r="Q872" s="362" t="s">
        <v>90</v>
      </c>
      <c r="R872" s="362"/>
      <c r="S872" s="361" t="s">
        <v>90</v>
      </c>
      <c r="T872" s="362"/>
      <c r="U872" s="362"/>
      <c r="V872" s="362" t="s">
        <v>202</v>
      </c>
      <c r="W872" s="362"/>
      <c r="X872" s="362" t="s">
        <v>9</v>
      </c>
      <c r="Y872" s="362" t="s">
        <v>9</v>
      </c>
      <c r="Z872" s="362" t="s">
        <v>90</v>
      </c>
      <c r="AA872" s="366" t="s">
        <v>90</v>
      </c>
      <c r="AB872" s="362" t="s">
        <v>90</v>
      </c>
      <c r="AC872" s="362"/>
      <c r="AD872" s="362"/>
      <c r="AE872" s="362"/>
      <c r="AF872" s="362"/>
      <c r="AG872" s="362"/>
      <c r="AH872" s="362"/>
      <c r="AI872" s="362" t="str">
        <f t="shared" si="13"/>
        <v>MOMBSS</v>
      </c>
      <c r="AJ872" s="362" t="str">
        <f>VLOOKUP(AI872,Table1[[#All],[CONCAT]:[Tfiber]],2,FALSE)</f>
        <v>Applications/Tools</v>
      </c>
      <c r="AK872" s="362" t="s">
        <v>40</v>
      </c>
      <c r="AL872" s="362"/>
      <c r="AM872" s="362"/>
      <c r="AN872" s="362"/>
      <c r="AO872" s="362"/>
      <c r="AP872" s="361" t="e">
        <v>#N/A</v>
      </c>
      <c r="AR872">
        <v>1</v>
      </c>
    </row>
    <row r="873" spans="2:44" ht="15" hidden="1" customHeight="1" x14ac:dyDescent="0.35">
      <c r="B873" s="362">
        <v>871</v>
      </c>
      <c r="C873" s="362" t="s">
        <v>2486</v>
      </c>
      <c r="D873" s="362" t="s">
        <v>2</v>
      </c>
      <c r="E873" s="368">
        <v>45191</v>
      </c>
      <c r="F873" s="368"/>
      <c r="G873" s="368"/>
      <c r="H873" s="368"/>
      <c r="I873" s="362" t="s">
        <v>65</v>
      </c>
      <c r="J873" s="362" t="s">
        <v>2375</v>
      </c>
      <c r="K873" s="361" t="s">
        <v>2487</v>
      </c>
      <c r="L873" s="362"/>
      <c r="M873" s="362" t="s">
        <v>186</v>
      </c>
      <c r="N873" s="362" t="s">
        <v>9</v>
      </c>
      <c r="O873" s="362"/>
      <c r="P873" s="362" t="s">
        <v>90</v>
      </c>
      <c r="Q873" s="362" t="s">
        <v>90</v>
      </c>
      <c r="R873" s="362"/>
      <c r="S873" s="361" t="s">
        <v>90</v>
      </c>
      <c r="T873" s="362"/>
      <c r="U873" s="362"/>
      <c r="V873" s="362" t="s">
        <v>202</v>
      </c>
      <c r="W873" s="362"/>
      <c r="X873" s="362" t="s">
        <v>9</v>
      </c>
      <c r="Y873" s="362" t="s">
        <v>9</v>
      </c>
      <c r="Z873" s="362" t="s">
        <v>90</v>
      </c>
      <c r="AA873" s="366" t="s">
        <v>90</v>
      </c>
      <c r="AB873" s="362" t="s">
        <v>90</v>
      </c>
      <c r="AC873" s="362"/>
      <c r="AD873" s="362"/>
      <c r="AE873" s="362"/>
      <c r="AF873" s="362"/>
      <c r="AG873" s="362"/>
      <c r="AH873" s="362"/>
      <c r="AI873" s="362" t="str">
        <f t="shared" si="13"/>
        <v>MOMBSS</v>
      </c>
      <c r="AJ873" s="362" t="str">
        <f>VLOOKUP(AI873,Table1[[#All],[CONCAT]:[Tfiber]],2,FALSE)</f>
        <v>Applications/Tools</v>
      </c>
      <c r="AK873" s="362" t="s">
        <v>40</v>
      </c>
      <c r="AL873" s="362"/>
      <c r="AM873" s="362"/>
      <c r="AN873" s="362"/>
      <c r="AO873" s="362"/>
      <c r="AP873" s="361" t="e">
        <v>#N/A</v>
      </c>
      <c r="AR873">
        <v>1</v>
      </c>
    </row>
    <row r="874" spans="2:44" ht="15" hidden="1" customHeight="1" x14ac:dyDescent="0.35">
      <c r="B874" s="362">
        <v>872</v>
      </c>
      <c r="C874" s="362" t="s">
        <v>2488</v>
      </c>
      <c r="D874" s="362" t="s">
        <v>2</v>
      </c>
      <c r="E874" s="368">
        <v>45191</v>
      </c>
      <c r="F874" s="368"/>
      <c r="G874" s="368"/>
      <c r="H874" s="368"/>
      <c r="I874" s="362" t="s">
        <v>65</v>
      </c>
      <c r="J874" s="362" t="s">
        <v>2344</v>
      </c>
      <c r="K874" s="361" t="s">
        <v>2489</v>
      </c>
      <c r="L874" s="362"/>
      <c r="M874" s="362" t="s">
        <v>186</v>
      </c>
      <c r="N874" s="362" t="s">
        <v>9</v>
      </c>
      <c r="O874" s="362"/>
      <c r="P874" s="362" t="s">
        <v>90</v>
      </c>
      <c r="Q874" s="362" t="s">
        <v>90</v>
      </c>
      <c r="R874" s="362"/>
      <c r="S874" s="361" t="s">
        <v>90</v>
      </c>
      <c r="T874" s="362"/>
      <c r="U874" s="362"/>
      <c r="V874" s="362" t="s">
        <v>202</v>
      </c>
      <c r="W874" s="362"/>
      <c r="X874" s="362" t="s">
        <v>9</v>
      </c>
      <c r="Y874" s="362" t="s">
        <v>9</v>
      </c>
      <c r="Z874" s="362" t="s">
        <v>90</v>
      </c>
      <c r="AA874" s="366" t="s">
        <v>90</v>
      </c>
      <c r="AB874" s="362" t="s">
        <v>90</v>
      </c>
      <c r="AC874" s="362"/>
      <c r="AD874" s="362"/>
      <c r="AE874" s="362"/>
      <c r="AF874" s="362"/>
      <c r="AG874" s="362"/>
      <c r="AH874" s="362"/>
      <c r="AI874" s="362" t="str">
        <f t="shared" si="13"/>
        <v>MOMBSS</v>
      </c>
      <c r="AJ874" s="362" t="str">
        <f>VLOOKUP(AI874,Table1[[#All],[CONCAT]:[Tfiber]],2,FALSE)</f>
        <v>Applications/Tools</v>
      </c>
      <c r="AK874" s="362" t="s">
        <v>40</v>
      </c>
      <c r="AL874" s="362"/>
      <c r="AM874" s="362"/>
      <c r="AN874" s="362"/>
      <c r="AO874" s="362"/>
      <c r="AP874" s="361" t="e">
        <v>#N/A</v>
      </c>
      <c r="AR874">
        <v>1</v>
      </c>
    </row>
    <row r="875" spans="2:44" ht="15" hidden="1" customHeight="1" x14ac:dyDescent="0.35">
      <c r="B875" s="362">
        <v>873</v>
      </c>
      <c r="C875" s="362" t="s">
        <v>2490</v>
      </c>
      <c r="D875" s="362" t="s">
        <v>2</v>
      </c>
      <c r="E875" s="368">
        <v>45191</v>
      </c>
      <c r="F875" s="368"/>
      <c r="G875" s="368"/>
      <c r="H875" s="368"/>
      <c r="I875" s="362" t="s">
        <v>65</v>
      </c>
      <c r="J875" s="362" t="s">
        <v>2344</v>
      </c>
      <c r="K875" s="361" t="s">
        <v>2491</v>
      </c>
      <c r="L875" s="362"/>
      <c r="M875" s="362" t="s">
        <v>186</v>
      </c>
      <c r="N875" s="362" t="s">
        <v>9</v>
      </c>
      <c r="O875" s="362"/>
      <c r="P875" s="362" t="s">
        <v>90</v>
      </c>
      <c r="Q875" s="362" t="s">
        <v>90</v>
      </c>
      <c r="R875" s="362"/>
      <c r="S875" s="361" t="s">
        <v>90</v>
      </c>
      <c r="T875" s="362"/>
      <c r="U875" s="362"/>
      <c r="V875" s="362" t="s">
        <v>202</v>
      </c>
      <c r="W875" s="362"/>
      <c r="X875" s="362" t="s">
        <v>9</v>
      </c>
      <c r="Y875" s="362" t="s">
        <v>9</v>
      </c>
      <c r="Z875" s="362" t="s">
        <v>90</v>
      </c>
      <c r="AA875" s="366" t="s">
        <v>90</v>
      </c>
      <c r="AB875" s="362" t="s">
        <v>90</v>
      </c>
      <c r="AC875" s="362"/>
      <c r="AD875" s="362"/>
      <c r="AE875" s="362"/>
      <c r="AF875" s="362"/>
      <c r="AG875" s="362"/>
      <c r="AH875" s="362"/>
      <c r="AI875" s="362" t="str">
        <f t="shared" si="13"/>
        <v>MOMBSS</v>
      </c>
      <c r="AJ875" s="362" t="str">
        <f>VLOOKUP(AI875,Table1[[#All],[CONCAT]:[Tfiber]],2,FALSE)</f>
        <v>Applications/Tools</v>
      </c>
      <c r="AK875" s="362" t="s">
        <v>40</v>
      </c>
      <c r="AL875" s="362"/>
      <c r="AM875" s="362"/>
      <c r="AN875" s="362"/>
      <c r="AO875" s="362"/>
      <c r="AP875" s="361" t="e">
        <v>#N/A</v>
      </c>
      <c r="AR875">
        <v>1</v>
      </c>
    </row>
    <row r="876" spans="2:44" ht="15" hidden="1" customHeight="1" x14ac:dyDescent="0.35">
      <c r="B876" s="362">
        <v>874</v>
      </c>
      <c r="C876" s="362" t="s">
        <v>2492</v>
      </c>
      <c r="D876" s="362" t="s">
        <v>2</v>
      </c>
      <c r="E876" s="368">
        <v>45078</v>
      </c>
      <c r="F876" s="368"/>
      <c r="G876" s="368"/>
      <c r="H876" s="368"/>
      <c r="I876" s="362" t="s">
        <v>61</v>
      </c>
      <c r="J876" s="362" t="s">
        <v>1584</v>
      </c>
      <c r="K876" s="361" t="s">
        <v>2493</v>
      </c>
      <c r="L876" s="361"/>
      <c r="M876" s="362" t="s">
        <v>186</v>
      </c>
      <c r="N876" s="362" t="s">
        <v>9</v>
      </c>
      <c r="O876" s="362"/>
      <c r="P876" s="362" t="s">
        <v>1398</v>
      </c>
      <c r="Q876" s="362" t="s">
        <v>90</v>
      </c>
      <c r="R876" s="362"/>
      <c r="S876" s="270" t="s">
        <v>2494</v>
      </c>
      <c r="T876" s="362"/>
      <c r="U876" s="362"/>
      <c r="V876" s="362" t="s">
        <v>120</v>
      </c>
      <c r="W876" s="362"/>
      <c r="X876" s="362"/>
      <c r="Y876" s="362" t="s">
        <v>48</v>
      </c>
      <c r="Z876" s="362" t="s">
        <v>90</v>
      </c>
      <c r="AA876" s="366" t="s">
        <v>90</v>
      </c>
      <c r="AB876" s="362" t="s">
        <v>90</v>
      </c>
      <c r="AC876" s="362"/>
      <c r="AD876" s="362"/>
      <c r="AE876" s="362"/>
      <c r="AF876" s="362"/>
      <c r="AG876" s="362"/>
      <c r="AH876" s="362"/>
      <c r="AI876" s="362" t="str">
        <f t="shared" si="13"/>
        <v>MOMGIS</v>
      </c>
      <c r="AJ876" s="362" t="str">
        <f>VLOOKUP(AI876,Table1[[#All],[CONCAT]:[Tfiber]],2,FALSE)</f>
        <v>Applications/Tools</v>
      </c>
      <c r="AK876" s="362" t="s">
        <v>40</v>
      </c>
      <c r="AL876" s="362"/>
      <c r="AM876" s="362"/>
      <c r="AN876" s="362"/>
      <c r="AO876" s="362"/>
      <c r="AP876" s="361"/>
      <c r="AR876">
        <v>1</v>
      </c>
    </row>
    <row r="877" spans="2:44" ht="15" hidden="1" customHeight="1" x14ac:dyDescent="0.35">
      <c r="B877" s="362">
        <v>875</v>
      </c>
      <c r="C877" s="362" t="s">
        <v>2495</v>
      </c>
      <c r="D877" s="362" t="s">
        <v>2</v>
      </c>
      <c r="E877" s="368">
        <v>45191</v>
      </c>
      <c r="F877" s="368"/>
      <c r="G877" s="368"/>
      <c r="H877" s="368"/>
      <c r="I877" s="362" t="s">
        <v>65</v>
      </c>
      <c r="J877" s="362" t="s">
        <v>2375</v>
      </c>
      <c r="K877" s="361" t="s">
        <v>2496</v>
      </c>
      <c r="L877" s="362"/>
      <c r="M877" s="362" t="s">
        <v>186</v>
      </c>
      <c r="N877" s="362" t="s">
        <v>9</v>
      </c>
      <c r="O877" s="362"/>
      <c r="P877" s="362" t="s">
        <v>90</v>
      </c>
      <c r="Q877" s="362" t="s">
        <v>90</v>
      </c>
      <c r="R877" s="362"/>
      <c r="S877" s="361" t="s">
        <v>90</v>
      </c>
      <c r="T877" s="362"/>
      <c r="U877" s="362"/>
      <c r="V877" s="362" t="s">
        <v>202</v>
      </c>
      <c r="W877" s="362"/>
      <c r="X877" s="362" t="s">
        <v>9</v>
      </c>
      <c r="Y877" s="362" t="s">
        <v>9</v>
      </c>
      <c r="Z877" s="362" t="s">
        <v>90</v>
      </c>
      <c r="AA877" s="366" t="s">
        <v>90</v>
      </c>
      <c r="AB877" s="362" t="s">
        <v>90</v>
      </c>
      <c r="AC877" s="362"/>
      <c r="AD877" s="362"/>
      <c r="AE877" s="362"/>
      <c r="AF877" s="362"/>
      <c r="AG877" s="362"/>
      <c r="AH877" s="362"/>
      <c r="AI877" s="362" t="str">
        <f t="shared" si="13"/>
        <v>MOMBSS</v>
      </c>
      <c r="AJ877" s="362" t="str">
        <f>VLOOKUP(AI877,Table1[[#All],[CONCAT]:[Tfiber]],2,FALSE)</f>
        <v>Applications/Tools</v>
      </c>
      <c r="AK877" s="362" t="s">
        <v>40</v>
      </c>
      <c r="AL877" s="362"/>
      <c r="AM877" s="362"/>
      <c r="AN877" s="362"/>
      <c r="AO877" s="362"/>
      <c r="AP877" s="361" t="e">
        <v>#N/A</v>
      </c>
      <c r="AR877">
        <v>1</v>
      </c>
    </row>
    <row r="878" spans="2:44" ht="15" hidden="1" customHeight="1" x14ac:dyDescent="0.35">
      <c r="B878" s="362">
        <v>876</v>
      </c>
      <c r="C878" s="362" t="s">
        <v>2497</v>
      </c>
      <c r="D878" s="362" t="s">
        <v>2</v>
      </c>
      <c r="E878" s="368">
        <v>45191</v>
      </c>
      <c r="F878" s="368"/>
      <c r="G878" s="368"/>
      <c r="H878" s="368"/>
      <c r="I878" s="362" t="s">
        <v>65</v>
      </c>
      <c r="J878" s="362" t="s">
        <v>2344</v>
      </c>
      <c r="K878" s="361" t="s">
        <v>2498</v>
      </c>
      <c r="L878" s="362"/>
      <c r="M878" s="362" t="s">
        <v>186</v>
      </c>
      <c r="N878" s="362" t="s">
        <v>9</v>
      </c>
      <c r="O878" s="362"/>
      <c r="P878" s="362" t="s">
        <v>90</v>
      </c>
      <c r="Q878" s="362" t="s">
        <v>90</v>
      </c>
      <c r="R878" s="362"/>
      <c r="S878" s="361" t="s">
        <v>90</v>
      </c>
      <c r="T878" s="362"/>
      <c r="U878" s="362"/>
      <c r="V878" s="362" t="s">
        <v>202</v>
      </c>
      <c r="W878" s="362"/>
      <c r="X878" s="362" t="s">
        <v>9</v>
      </c>
      <c r="Y878" s="362" t="s">
        <v>9</v>
      </c>
      <c r="Z878" s="362" t="s">
        <v>90</v>
      </c>
      <c r="AA878" s="366" t="s">
        <v>90</v>
      </c>
      <c r="AB878" s="362" t="s">
        <v>90</v>
      </c>
      <c r="AC878" s="362"/>
      <c r="AD878" s="362"/>
      <c r="AE878" s="362"/>
      <c r="AF878" s="362"/>
      <c r="AG878" s="362"/>
      <c r="AH878" s="362"/>
      <c r="AI878" s="362" t="str">
        <f t="shared" si="13"/>
        <v>MOMBSS</v>
      </c>
      <c r="AJ878" s="362" t="str">
        <f>VLOOKUP(AI878,Table1[[#All],[CONCAT]:[Tfiber]],2,FALSE)</f>
        <v>Applications/Tools</v>
      </c>
      <c r="AK878" s="362" t="s">
        <v>40</v>
      </c>
      <c r="AL878" s="362"/>
      <c r="AM878" s="362"/>
      <c r="AN878" s="362"/>
      <c r="AO878" s="362"/>
      <c r="AP878" s="361" t="e">
        <v>#N/A</v>
      </c>
      <c r="AR878">
        <v>1</v>
      </c>
    </row>
    <row r="879" spans="2:44" ht="15" hidden="1" customHeight="1" x14ac:dyDescent="0.35">
      <c r="B879" s="362">
        <v>877</v>
      </c>
      <c r="C879" s="362" t="s">
        <v>2499</v>
      </c>
      <c r="D879" s="362" t="s">
        <v>2</v>
      </c>
      <c r="E879" s="368">
        <v>45191</v>
      </c>
      <c r="F879" s="368"/>
      <c r="G879" s="368"/>
      <c r="H879" s="368"/>
      <c r="I879" s="362" t="s">
        <v>65</v>
      </c>
      <c r="J879" s="362" t="s">
        <v>2064</v>
      </c>
      <c r="K879" s="361" t="s">
        <v>2500</v>
      </c>
      <c r="L879" s="362"/>
      <c r="M879" s="362" t="s">
        <v>186</v>
      </c>
      <c r="N879" s="362" t="s">
        <v>9</v>
      </c>
      <c r="O879" s="362"/>
      <c r="P879" s="362" t="s">
        <v>90</v>
      </c>
      <c r="Q879" s="362" t="s">
        <v>90</v>
      </c>
      <c r="R879" s="362"/>
      <c r="S879" s="361" t="s">
        <v>90</v>
      </c>
      <c r="T879" s="362"/>
      <c r="U879" s="362"/>
      <c r="V879" s="362" t="s">
        <v>202</v>
      </c>
      <c r="W879" s="362"/>
      <c r="X879" s="362" t="s">
        <v>9</v>
      </c>
      <c r="Y879" s="362" t="s">
        <v>9</v>
      </c>
      <c r="Z879" s="362" t="s">
        <v>90</v>
      </c>
      <c r="AA879" s="366" t="s">
        <v>90</v>
      </c>
      <c r="AB879" s="362" t="s">
        <v>90</v>
      </c>
      <c r="AC879" s="362"/>
      <c r="AD879" s="362"/>
      <c r="AE879" s="362"/>
      <c r="AF879" s="362"/>
      <c r="AG879" s="362"/>
      <c r="AH879" s="362"/>
      <c r="AI879" s="362" t="str">
        <f t="shared" si="13"/>
        <v>MOMBSS</v>
      </c>
      <c r="AJ879" s="362" t="str">
        <f>VLOOKUP(AI879,Table1[[#All],[CONCAT]:[Tfiber]],2,FALSE)</f>
        <v>Applications/Tools</v>
      </c>
      <c r="AK879" s="362" t="s">
        <v>40</v>
      </c>
      <c r="AL879" s="362"/>
      <c r="AM879" s="362"/>
      <c r="AN879" s="362"/>
      <c r="AO879" s="362"/>
      <c r="AP879" s="361" t="e">
        <v>#N/A</v>
      </c>
      <c r="AR879">
        <v>1</v>
      </c>
    </row>
    <row r="880" spans="2:44" ht="15" hidden="1" customHeight="1" x14ac:dyDescent="0.35">
      <c r="B880" s="362">
        <v>878</v>
      </c>
      <c r="C880" s="362" t="s">
        <v>2501</v>
      </c>
      <c r="D880" s="362" t="s">
        <v>2</v>
      </c>
      <c r="E880" s="368">
        <v>45191</v>
      </c>
      <c r="F880" s="368"/>
      <c r="G880" s="368"/>
      <c r="H880" s="368"/>
      <c r="I880" s="362" t="s">
        <v>65</v>
      </c>
      <c r="J880" s="362" t="s">
        <v>2344</v>
      </c>
      <c r="K880" s="361" t="s">
        <v>2502</v>
      </c>
      <c r="L880" s="362"/>
      <c r="M880" s="362" t="s">
        <v>1689</v>
      </c>
      <c r="N880" s="362" t="s">
        <v>9</v>
      </c>
      <c r="O880" s="362"/>
      <c r="P880" s="362" t="s">
        <v>90</v>
      </c>
      <c r="Q880" s="362" t="s">
        <v>90</v>
      </c>
      <c r="R880" s="362"/>
      <c r="S880" s="361" t="s">
        <v>90</v>
      </c>
      <c r="T880" s="362"/>
      <c r="U880" s="362"/>
      <c r="V880" s="362" t="s">
        <v>202</v>
      </c>
      <c r="W880" s="362"/>
      <c r="X880" s="362" t="s">
        <v>9</v>
      </c>
      <c r="Y880" s="362" t="s">
        <v>9</v>
      </c>
      <c r="Z880" s="362" t="s">
        <v>90</v>
      </c>
      <c r="AA880" s="366" t="s">
        <v>90</v>
      </c>
      <c r="AB880" s="362" t="s">
        <v>90</v>
      </c>
      <c r="AC880" s="362"/>
      <c r="AD880" s="362"/>
      <c r="AE880" s="362"/>
      <c r="AF880" s="362"/>
      <c r="AG880" s="362"/>
      <c r="AH880" s="362"/>
      <c r="AI880" s="362" t="str">
        <f t="shared" si="13"/>
        <v>MOMBSS</v>
      </c>
      <c r="AJ880" s="362" t="str">
        <f>VLOOKUP(AI880,Table1[[#All],[CONCAT]:[Tfiber]],2,FALSE)</f>
        <v>Applications/Tools</v>
      </c>
      <c r="AK880" s="362" t="s">
        <v>40</v>
      </c>
      <c r="AL880" s="362"/>
      <c r="AM880" s="362"/>
      <c r="AN880" s="362"/>
      <c r="AO880" s="362"/>
      <c r="AP880" s="361" t="e">
        <v>#N/A</v>
      </c>
      <c r="AR880">
        <v>1</v>
      </c>
    </row>
    <row r="881" spans="2:44" ht="15" hidden="1" customHeight="1" x14ac:dyDescent="0.35">
      <c r="B881" s="362">
        <v>879</v>
      </c>
      <c r="C881" s="362" t="s">
        <v>2503</v>
      </c>
      <c r="D881" s="362" t="s">
        <v>2</v>
      </c>
      <c r="E881" s="368">
        <v>45191</v>
      </c>
      <c r="F881" s="368"/>
      <c r="G881" s="368"/>
      <c r="H881" s="368"/>
      <c r="I881" s="362" t="s">
        <v>65</v>
      </c>
      <c r="J881" s="362" t="s">
        <v>2375</v>
      </c>
      <c r="K881" s="361" t="s">
        <v>2504</v>
      </c>
      <c r="L881" s="362"/>
      <c r="M881" s="362" t="s">
        <v>186</v>
      </c>
      <c r="N881" s="362" t="s">
        <v>9</v>
      </c>
      <c r="O881" s="362"/>
      <c r="P881" s="362" t="s">
        <v>90</v>
      </c>
      <c r="Q881" s="362" t="s">
        <v>90</v>
      </c>
      <c r="R881" s="362"/>
      <c r="S881" s="361" t="s">
        <v>90</v>
      </c>
      <c r="T881" s="362"/>
      <c r="U881" s="362"/>
      <c r="V881" s="362" t="s">
        <v>202</v>
      </c>
      <c r="W881" s="362"/>
      <c r="X881" s="362" t="s">
        <v>9</v>
      </c>
      <c r="Y881" s="362" t="s">
        <v>9</v>
      </c>
      <c r="Z881" s="362" t="s">
        <v>90</v>
      </c>
      <c r="AA881" s="366" t="s">
        <v>90</v>
      </c>
      <c r="AB881" s="362" t="s">
        <v>90</v>
      </c>
      <c r="AC881" s="362"/>
      <c r="AD881" s="362"/>
      <c r="AE881" s="362"/>
      <c r="AF881" s="362"/>
      <c r="AG881" s="362"/>
      <c r="AH881" s="362"/>
      <c r="AI881" s="362" t="str">
        <f t="shared" si="13"/>
        <v>MOMBSS</v>
      </c>
      <c r="AJ881" s="362" t="str">
        <f>VLOOKUP(AI881,Table1[[#All],[CONCAT]:[Tfiber]],2,FALSE)</f>
        <v>Applications/Tools</v>
      </c>
      <c r="AK881" s="362" t="s">
        <v>40</v>
      </c>
      <c r="AL881" s="362"/>
      <c r="AM881" s="362"/>
      <c r="AN881" s="362"/>
      <c r="AO881" s="362"/>
      <c r="AP881" s="361" t="e">
        <v>#N/A</v>
      </c>
      <c r="AR881">
        <v>1</v>
      </c>
    </row>
    <row r="882" spans="2:44" ht="15" hidden="1" customHeight="1" x14ac:dyDescent="0.35">
      <c r="B882" s="362">
        <v>880</v>
      </c>
      <c r="C882" s="362" t="s">
        <v>2505</v>
      </c>
      <c r="D882" s="362" t="s">
        <v>2</v>
      </c>
      <c r="E882" s="368">
        <v>45191</v>
      </c>
      <c r="F882" s="368"/>
      <c r="G882" s="368"/>
      <c r="H882" s="368"/>
      <c r="I882" s="362" t="s">
        <v>65</v>
      </c>
      <c r="J882" s="362" t="s">
        <v>2308</v>
      </c>
      <c r="K882" s="361" t="s">
        <v>2506</v>
      </c>
      <c r="L882" s="362"/>
      <c r="M882" s="362" t="s">
        <v>186</v>
      </c>
      <c r="N882" s="362" t="s">
        <v>9</v>
      </c>
      <c r="O882" s="362"/>
      <c r="P882" s="362" t="s">
        <v>90</v>
      </c>
      <c r="Q882" s="362" t="s">
        <v>90</v>
      </c>
      <c r="R882" s="362"/>
      <c r="S882" s="361" t="s">
        <v>90</v>
      </c>
      <c r="T882" s="362"/>
      <c r="U882" s="362"/>
      <c r="V882" s="362" t="s">
        <v>202</v>
      </c>
      <c r="W882" s="362"/>
      <c r="X882" s="362" t="s">
        <v>9</v>
      </c>
      <c r="Y882" s="362" t="s">
        <v>9</v>
      </c>
      <c r="Z882" s="362" t="s">
        <v>90</v>
      </c>
      <c r="AA882" s="366" t="s">
        <v>90</v>
      </c>
      <c r="AB882" s="362" t="s">
        <v>90</v>
      </c>
      <c r="AC882" s="362"/>
      <c r="AD882" s="362"/>
      <c r="AE882" s="362"/>
      <c r="AF882" s="362"/>
      <c r="AG882" s="362"/>
      <c r="AH882" s="362"/>
      <c r="AI882" s="362" t="str">
        <f t="shared" si="13"/>
        <v>MOMBSS</v>
      </c>
      <c r="AJ882" s="362" t="str">
        <f>VLOOKUP(AI882,Table1[[#All],[CONCAT]:[Tfiber]],2,FALSE)</f>
        <v>Applications/Tools</v>
      </c>
      <c r="AK882" s="362" t="s">
        <v>40</v>
      </c>
      <c r="AL882" s="362"/>
      <c r="AM882" s="362"/>
      <c r="AN882" s="362"/>
      <c r="AO882" s="362"/>
      <c r="AP882" s="361" t="e">
        <v>#N/A</v>
      </c>
      <c r="AR882">
        <v>1</v>
      </c>
    </row>
    <row r="883" spans="2:44" ht="15" hidden="1" customHeight="1" x14ac:dyDescent="0.35">
      <c r="B883" s="362">
        <v>881</v>
      </c>
      <c r="C883" s="362" t="s">
        <v>2507</v>
      </c>
      <c r="D883" s="362" t="s">
        <v>2</v>
      </c>
      <c r="E883" s="368">
        <v>45191</v>
      </c>
      <c r="F883" s="368"/>
      <c r="G883" s="368"/>
      <c r="H883" s="368"/>
      <c r="I883" s="362" t="s">
        <v>65</v>
      </c>
      <c r="J883" s="362" t="s">
        <v>2375</v>
      </c>
      <c r="K883" s="361" t="s">
        <v>2508</v>
      </c>
      <c r="L883" s="362"/>
      <c r="M883" s="362" t="s">
        <v>186</v>
      </c>
      <c r="N883" s="362" t="s">
        <v>9</v>
      </c>
      <c r="O883" s="362"/>
      <c r="P883" s="362" t="s">
        <v>90</v>
      </c>
      <c r="Q883" s="362" t="s">
        <v>90</v>
      </c>
      <c r="R883" s="362"/>
      <c r="S883" s="361" t="s">
        <v>90</v>
      </c>
      <c r="T883" s="362"/>
      <c r="U883" s="362"/>
      <c r="V883" s="362" t="s">
        <v>202</v>
      </c>
      <c r="W883" s="362"/>
      <c r="X883" s="362" t="s">
        <v>9</v>
      </c>
      <c r="Y883" s="362" t="s">
        <v>9</v>
      </c>
      <c r="Z883" s="362" t="s">
        <v>90</v>
      </c>
      <c r="AA883" s="366" t="s">
        <v>90</v>
      </c>
      <c r="AB883" s="362" t="s">
        <v>90</v>
      </c>
      <c r="AC883" s="362"/>
      <c r="AD883" s="362"/>
      <c r="AE883" s="362"/>
      <c r="AF883" s="362"/>
      <c r="AG883" s="362"/>
      <c r="AH883" s="362"/>
      <c r="AI883" s="362" t="str">
        <f t="shared" si="13"/>
        <v>MOMBSS</v>
      </c>
      <c r="AJ883" s="362" t="str">
        <f>VLOOKUP(AI883,Table1[[#All],[CONCAT]:[Tfiber]],2,FALSE)</f>
        <v>Applications/Tools</v>
      </c>
      <c r="AK883" s="362" t="s">
        <v>40</v>
      </c>
      <c r="AL883" s="362"/>
      <c r="AM883" s="362"/>
      <c r="AN883" s="362"/>
      <c r="AO883" s="362"/>
      <c r="AP883" s="361" t="e">
        <v>#N/A</v>
      </c>
      <c r="AR883">
        <v>1</v>
      </c>
    </row>
    <row r="884" spans="2:44" ht="15" hidden="1" customHeight="1" x14ac:dyDescent="0.35">
      <c r="B884" s="362">
        <v>882</v>
      </c>
      <c r="C884" s="362" t="s">
        <v>2509</v>
      </c>
      <c r="D884" s="362" t="s">
        <v>2</v>
      </c>
      <c r="E884" s="368">
        <v>45191</v>
      </c>
      <c r="F884" s="368"/>
      <c r="G884" s="368"/>
      <c r="H884" s="368"/>
      <c r="I884" s="362" t="s">
        <v>65</v>
      </c>
      <c r="J884" s="362" t="s">
        <v>2308</v>
      </c>
      <c r="K884" s="361" t="s">
        <v>2510</v>
      </c>
      <c r="L884" s="362"/>
      <c r="M884" s="362" t="s">
        <v>186</v>
      </c>
      <c r="N884" s="362" t="s">
        <v>9</v>
      </c>
      <c r="O884" s="362"/>
      <c r="P884" s="362" t="s">
        <v>90</v>
      </c>
      <c r="Q884" s="362" t="s">
        <v>90</v>
      </c>
      <c r="R884" s="362"/>
      <c r="S884" s="361" t="s">
        <v>90</v>
      </c>
      <c r="T884" s="362"/>
      <c r="U884" s="362"/>
      <c r="V884" s="362" t="s">
        <v>202</v>
      </c>
      <c r="W884" s="362"/>
      <c r="X884" s="362" t="s">
        <v>9</v>
      </c>
      <c r="Y884" s="362" t="s">
        <v>9</v>
      </c>
      <c r="Z884" s="362" t="s">
        <v>90</v>
      </c>
      <c r="AA884" s="366" t="s">
        <v>90</v>
      </c>
      <c r="AB884" s="362" t="s">
        <v>90</v>
      </c>
      <c r="AC884" s="362"/>
      <c r="AD884" s="362"/>
      <c r="AE884" s="362"/>
      <c r="AF884" s="362"/>
      <c r="AG884" s="362"/>
      <c r="AH884" s="362"/>
      <c r="AI884" s="362" t="str">
        <f t="shared" si="13"/>
        <v>MOMBSS</v>
      </c>
      <c r="AJ884" s="362" t="str">
        <f>VLOOKUP(AI884,Table1[[#All],[CONCAT]:[Tfiber]],2,FALSE)</f>
        <v>Applications/Tools</v>
      </c>
      <c r="AK884" s="362" t="s">
        <v>40</v>
      </c>
      <c r="AL884" s="362"/>
      <c r="AM884" s="362"/>
      <c r="AN884" s="362"/>
      <c r="AO884" s="362"/>
      <c r="AP884" s="361" t="e">
        <v>#N/A</v>
      </c>
      <c r="AR884">
        <v>1</v>
      </c>
    </row>
    <row r="885" spans="2:44" ht="15" hidden="1" customHeight="1" x14ac:dyDescent="0.35">
      <c r="B885" s="362">
        <v>883</v>
      </c>
      <c r="C885" s="362" t="s">
        <v>2511</v>
      </c>
      <c r="D885" s="362" t="s">
        <v>2</v>
      </c>
      <c r="E885" s="368">
        <v>45191</v>
      </c>
      <c r="F885" s="368"/>
      <c r="G885" s="368"/>
      <c r="H885" s="368"/>
      <c r="I885" s="362" t="s">
        <v>65</v>
      </c>
      <c r="J885" s="362" t="s">
        <v>1584</v>
      </c>
      <c r="K885" s="361" t="s">
        <v>2512</v>
      </c>
      <c r="L885" s="362"/>
      <c r="M885" s="362" t="s">
        <v>186</v>
      </c>
      <c r="N885" s="362" t="s">
        <v>9</v>
      </c>
      <c r="O885" s="362"/>
      <c r="P885" s="362" t="s">
        <v>90</v>
      </c>
      <c r="Q885" s="362" t="s">
        <v>90</v>
      </c>
      <c r="R885" s="362"/>
      <c r="S885" s="361" t="s">
        <v>90</v>
      </c>
      <c r="T885" s="362"/>
      <c r="U885" s="362"/>
      <c r="V885" s="362" t="s">
        <v>202</v>
      </c>
      <c r="W885" s="362"/>
      <c r="X885" s="362" t="s">
        <v>9</v>
      </c>
      <c r="Y885" s="362" t="s">
        <v>9</v>
      </c>
      <c r="Z885" s="362" t="s">
        <v>90</v>
      </c>
      <c r="AA885" s="366" t="s">
        <v>90</v>
      </c>
      <c r="AB885" s="362" t="s">
        <v>90</v>
      </c>
      <c r="AC885" s="362"/>
      <c r="AD885" s="362"/>
      <c r="AE885" s="362"/>
      <c r="AF885" s="362"/>
      <c r="AG885" s="362"/>
      <c r="AH885" s="362"/>
      <c r="AI885" s="362" t="str">
        <f t="shared" si="13"/>
        <v>MOMBSS</v>
      </c>
      <c r="AJ885" s="362" t="str">
        <f>VLOOKUP(AI885,Table1[[#All],[CONCAT]:[Tfiber]],2,FALSE)</f>
        <v>Applications/Tools</v>
      </c>
      <c r="AK885" s="362" t="s">
        <v>40</v>
      </c>
      <c r="AL885" s="362"/>
      <c r="AM885" s="362"/>
      <c r="AN885" s="362"/>
      <c r="AO885" s="362"/>
      <c r="AP885" s="361" t="e">
        <v>#N/A</v>
      </c>
      <c r="AR885">
        <v>1</v>
      </c>
    </row>
    <row r="886" spans="2:44" ht="15" hidden="1" customHeight="1" x14ac:dyDescent="0.35">
      <c r="B886" s="362">
        <v>884</v>
      </c>
      <c r="C886" s="362" t="s">
        <v>2513</v>
      </c>
      <c r="D886" s="362" t="s">
        <v>2</v>
      </c>
      <c r="E886" s="368">
        <v>45191</v>
      </c>
      <c r="F886" s="368"/>
      <c r="G886" s="368"/>
      <c r="H886" s="368"/>
      <c r="I886" s="362" t="s">
        <v>65</v>
      </c>
      <c r="J886" s="362" t="s">
        <v>2308</v>
      </c>
      <c r="K886" s="361" t="s">
        <v>2514</v>
      </c>
      <c r="L886" s="362"/>
      <c r="M886" s="362" t="s">
        <v>186</v>
      </c>
      <c r="N886" s="362" t="s">
        <v>9</v>
      </c>
      <c r="O886" s="362"/>
      <c r="P886" s="362" t="s">
        <v>90</v>
      </c>
      <c r="Q886" s="362" t="s">
        <v>90</v>
      </c>
      <c r="R886" s="362"/>
      <c r="S886" s="361" t="s">
        <v>90</v>
      </c>
      <c r="T886" s="362"/>
      <c r="U886" s="362"/>
      <c r="V886" s="362" t="s">
        <v>202</v>
      </c>
      <c r="W886" s="362"/>
      <c r="X886" s="362" t="s">
        <v>9</v>
      </c>
      <c r="Y886" s="362" t="s">
        <v>9</v>
      </c>
      <c r="Z886" s="362" t="s">
        <v>90</v>
      </c>
      <c r="AA886" s="366" t="s">
        <v>90</v>
      </c>
      <c r="AB886" s="362" t="s">
        <v>90</v>
      </c>
      <c r="AC886" s="362"/>
      <c r="AD886" s="362"/>
      <c r="AE886" s="362"/>
      <c r="AF886" s="362"/>
      <c r="AG886" s="362"/>
      <c r="AH886" s="362"/>
      <c r="AI886" s="362" t="str">
        <f t="shared" si="13"/>
        <v>MOMBSS</v>
      </c>
      <c r="AJ886" s="362" t="str">
        <f>VLOOKUP(AI886,Table1[[#All],[CONCAT]:[Tfiber]],2,FALSE)</f>
        <v>Applications/Tools</v>
      </c>
      <c r="AK886" s="362" t="s">
        <v>40</v>
      </c>
      <c r="AL886" s="362"/>
      <c r="AM886" s="362"/>
      <c r="AN886" s="362"/>
      <c r="AO886" s="362"/>
      <c r="AP886" s="361" t="e">
        <v>#N/A</v>
      </c>
      <c r="AR886">
        <v>1</v>
      </c>
    </row>
    <row r="887" spans="2:44" ht="15" hidden="1" customHeight="1" x14ac:dyDescent="0.35">
      <c r="B887" s="362">
        <v>885</v>
      </c>
      <c r="C887" s="362" t="s">
        <v>2515</v>
      </c>
      <c r="D887" s="362" t="s">
        <v>2</v>
      </c>
      <c r="E887" s="368">
        <v>45078</v>
      </c>
      <c r="F887" s="368"/>
      <c r="G887" s="368"/>
      <c r="H887" s="368"/>
      <c r="I887" s="362" t="s">
        <v>61</v>
      </c>
      <c r="J887" s="362" t="s">
        <v>1584</v>
      </c>
      <c r="K887" s="361" t="s">
        <v>2516</v>
      </c>
      <c r="L887" s="361"/>
      <c r="M887" s="362" t="s">
        <v>186</v>
      </c>
      <c r="N887" s="362" t="s">
        <v>9</v>
      </c>
      <c r="O887" s="362"/>
      <c r="P887" s="362" t="s">
        <v>1398</v>
      </c>
      <c r="Q887" s="362" t="s">
        <v>90</v>
      </c>
      <c r="R887" s="362"/>
      <c r="S887" s="361"/>
      <c r="T887" s="362"/>
      <c r="U887" s="362"/>
      <c r="V887" s="362" t="s">
        <v>120</v>
      </c>
      <c r="W887" s="362"/>
      <c r="X887" s="362"/>
      <c r="Y887" s="362" t="s">
        <v>48</v>
      </c>
      <c r="Z887" s="362" t="s">
        <v>90</v>
      </c>
      <c r="AA887" s="366" t="s">
        <v>90</v>
      </c>
      <c r="AB887" s="362" t="s">
        <v>90</v>
      </c>
      <c r="AC887" s="362"/>
      <c r="AD887" s="362"/>
      <c r="AE887" s="362"/>
      <c r="AF887" s="362"/>
      <c r="AG887" s="362"/>
      <c r="AH887" s="362"/>
      <c r="AI887" s="362" t="str">
        <f t="shared" si="13"/>
        <v>MOMGIS</v>
      </c>
      <c r="AJ887" s="362" t="str">
        <f>VLOOKUP(AI887,Table1[[#All],[CONCAT]:[Tfiber]],2,FALSE)</f>
        <v>Applications/Tools</v>
      </c>
      <c r="AK887" s="362" t="s">
        <v>40</v>
      </c>
      <c r="AL887" s="362"/>
      <c r="AM887" s="362"/>
      <c r="AN887" s="362"/>
      <c r="AO887" s="362"/>
      <c r="AP887" s="361"/>
      <c r="AR887">
        <v>1</v>
      </c>
    </row>
    <row r="888" spans="2:44" ht="15" hidden="1" customHeight="1" x14ac:dyDescent="0.35">
      <c r="B888" s="362">
        <v>886</v>
      </c>
      <c r="C888" s="362" t="s">
        <v>2517</v>
      </c>
      <c r="D888" s="362" t="s">
        <v>2</v>
      </c>
      <c r="E888" s="368">
        <v>45191</v>
      </c>
      <c r="F888" s="368"/>
      <c r="G888" s="368"/>
      <c r="H888" s="368"/>
      <c r="I888" s="362" t="s">
        <v>65</v>
      </c>
      <c r="J888" s="362" t="s">
        <v>2336</v>
      </c>
      <c r="K888" s="361" t="s">
        <v>2518</v>
      </c>
      <c r="L888" s="362"/>
      <c r="M888" s="362" t="s">
        <v>186</v>
      </c>
      <c r="N888" s="362" t="s">
        <v>9</v>
      </c>
      <c r="O888" s="362"/>
      <c r="P888" s="362" t="s">
        <v>90</v>
      </c>
      <c r="Q888" s="362" t="s">
        <v>90</v>
      </c>
      <c r="R888" s="362"/>
      <c r="S888" s="361" t="s">
        <v>90</v>
      </c>
      <c r="T888" s="362"/>
      <c r="U888" s="362"/>
      <c r="V888" s="362" t="s">
        <v>202</v>
      </c>
      <c r="W888" s="362"/>
      <c r="X888" s="362" t="s">
        <v>9</v>
      </c>
      <c r="Y888" s="362" t="s">
        <v>9</v>
      </c>
      <c r="Z888" s="362" t="s">
        <v>90</v>
      </c>
      <c r="AA888" s="366" t="s">
        <v>90</v>
      </c>
      <c r="AB888" s="362" t="s">
        <v>90</v>
      </c>
      <c r="AC888" s="362"/>
      <c r="AD888" s="362"/>
      <c r="AE888" s="362"/>
      <c r="AF888" s="362"/>
      <c r="AG888" s="362"/>
      <c r="AH888" s="362"/>
      <c r="AI888" s="362" t="str">
        <f t="shared" si="13"/>
        <v>MOMBSS</v>
      </c>
      <c r="AJ888" s="362" t="str">
        <f>VLOOKUP(AI888,Table1[[#All],[CONCAT]:[Tfiber]],2,FALSE)</f>
        <v>Applications/Tools</v>
      </c>
      <c r="AK888" s="362" t="s">
        <v>40</v>
      </c>
      <c r="AL888" s="362"/>
      <c r="AM888" s="362"/>
      <c r="AN888" s="362"/>
      <c r="AO888" s="362"/>
      <c r="AP888" s="361" t="e">
        <v>#N/A</v>
      </c>
      <c r="AR888">
        <v>1</v>
      </c>
    </row>
    <row r="889" spans="2:44" ht="15" hidden="1" customHeight="1" x14ac:dyDescent="0.35">
      <c r="B889" s="362">
        <v>887</v>
      </c>
      <c r="C889" s="362" t="s">
        <v>2519</v>
      </c>
      <c r="D889" s="362" t="s">
        <v>2</v>
      </c>
      <c r="E889" s="368">
        <v>45191</v>
      </c>
      <c r="F889" s="368"/>
      <c r="G889" s="368"/>
      <c r="H889" s="368"/>
      <c r="I889" s="362" t="s">
        <v>65</v>
      </c>
      <c r="J889" s="362" t="s">
        <v>2375</v>
      </c>
      <c r="K889" s="361" t="s">
        <v>2520</v>
      </c>
      <c r="L889" s="362"/>
      <c r="M889" s="362" t="s">
        <v>186</v>
      </c>
      <c r="N889" s="362" t="s">
        <v>9</v>
      </c>
      <c r="O889" s="362"/>
      <c r="P889" s="362" t="s">
        <v>90</v>
      </c>
      <c r="Q889" s="362" t="s">
        <v>90</v>
      </c>
      <c r="R889" s="362"/>
      <c r="S889" s="361" t="s">
        <v>90</v>
      </c>
      <c r="T889" s="362"/>
      <c r="U889" s="362"/>
      <c r="V889" s="362" t="s">
        <v>202</v>
      </c>
      <c r="W889" s="362"/>
      <c r="X889" s="362" t="s">
        <v>9</v>
      </c>
      <c r="Y889" s="362" t="s">
        <v>9</v>
      </c>
      <c r="Z889" s="362" t="s">
        <v>90</v>
      </c>
      <c r="AA889" s="366" t="s">
        <v>90</v>
      </c>
      <c r="AB889" s="362" t="s">
        <v>90</v>
      </c>
      <c r="AC889" s="362"/>
      <c r="AD889" s="362"/>
      <c r="AE889" s="362"/>
      <c r="AF889" s="362"/>
      <c r="AG889" s="362"/>
      <c r="AH889" s="362"/>
      <c r="AI889" s="362" t="str">
        <f t="shared" si="13"/>
        <v>MOMBSS</v>
      </c>
      <c r="AJ889" s="362" t="str">
        <f>VLOOKUP(AI889,Table1[[#All],[CONCAT]:[Tfiber]],2,FALSE)</f>
        <v>Applications/Tools</v>
      </c>
      <c r="AK889" s="362" t="s">
        <v>40</v>
      </c>
      <c r="AL889" s="362"/>
      <c r="AM889" s="362"/>
      <c r="AN889" s="362"/>
      <c r="AO889" s="362"/>
      <c r="AP889" s="361" t="e">
        <v>#N/A</v>
      </c>
      <c r="AR889">
        <v>1</v>
      </c>
    </row>
    <row r="890" spans="2:44" ht="15" hidden="1" customHeight="1" x14ac:dyDescent="0.35">
      <c r="B890" s="362">
        <v>888</v>
      </c>
      <c r="C890" s="362" t="s">
        <v>2521</v>
      </c>
      <c r="D890" s="362" t="s">
        <v>2</v>
      </c>
      <c r="E890" s="368">
        <v>45191</v>
      </c>
      <c r="F890" s="368"/>
      <c r="G890" s="368"/>
      <c r="H890" s="368"/>
      <c r="I890" s="362" t="s">
        <v>65</v>
      </c>
      <c r="J890" s="362" t="s">
        <v>2336</v>
      </c>
      <c r="K890" s="361" t="s">
        <v>2522</v>
      </c>
      <c r="L890" s="362"/>
      <c r="M890" s="362" t="s">
        <v>186</v>
      </c>
      <c r="N890" s="362" t="s">
        <v>9</v>
      </c>
      <c r="O890" s="362"/>
      <c r="P890" s="362" t="s">
        <v>90</v>
      </c>
      <c r="Q890" s="362" t="s">
        <v>90</v>
      </c>
      <c r="R890" s="362"/>
      <c r="S890" s="361" t="s">
        <v>90</v>
      </c>
      <c r="T890" s="362"/>
      <c r="U890" s="362"/>
      <c r="V890" s="362" t="s">
        <v>202</v>
      </c>
      <c r="W890" s="362"/>
      <c r="X890" s="362" t="s">
        <v>9</v>
      </c>
      <c r="Y890" s="362" t="s">
        <v>9</v>
      </c>
      <c r="Z890" s="362" t="s">
        <v>90</v>
      </c>
      <c r="AA890" s="366" t="s">
        <v>90</v>
      </c>
      <c r="AB890" s="362" t="s">
        <v>90</v>
      </c>
      <c r="AC890" s="362"/>
      <c r="AD890" s="362"/>
      <c r="AE890" s="362"/>
      <c r="AF890" s="362"/>
      <c r="AG890" s="362"/>
      <c r="AH890" s="362"/>
      <c r="AI890" s="362" t="str">
        <f t="shared" si="13"/>
        <v>MOMBSS</v>
      </c>
      <c r="AJ890" s="362" t="str">
        <f>VLOOKUP(AI890,Table1[[#All],[CONCAT]:[Tfiber]],2,FALSE)</f>
        <v>Applications/Tools</v>
      </c>
      <c r="AK890" s="362" t="s">
        <v>40</v>
      </c>
      <c r="AL890" s="362"/>
      <c r="AM890" s="362"/>
      <c r="AN890" s="362"/>
      <c r="AO890" s="362"/>
      <c r="AP890" s="361" t="e">
        <v>#N/A</v>
      </c>
      <c r="AR890">
        <v>1</v>
      </c>
    </row>
    <row r="891" spans="2:44" ht="15" hidden="1" customHeight="1" x14ac:dyDescent="0.35">
      <c r="B891" s="362">
        <v>889</v>
      </c>
      <c r="C891" s="362" t="s">
        <v>2523</v>
      </c>
      <c r="D891" s="362" t="s">
        <v>2</v>
      </c>
      <c r="E891" s="368">
        <v>45191</v>
      </c>
      <c r="F891" s="368"/>
      <c r="G891" s="368"/>
      <c r="H891" s="368"/>
      <c r="I891" s="362" t="s">
        <v>65</v>
      </c>
      <c r="J891" s="362" t="s">
        <v>2375</v>
      </c>
      <c r="K891" s="361" t="s">
        <v>2524</v>
      </c>
      <c r="L891" s="362"/>
      <c r="M891" s="362" t="s">
        <v>186</v>
      </c>
      <c r="N891" s="362" t="s">
        <v>9</v>
      </c>
      <c r="O891" s="362"/>
      <c r="P891" s="362" t="s">
        <v>90</v>
      </c>
      <c r="Q891" s="362" t="s">
        <v>90</v>
      </c>
      <c r="R891" s="362"/>
      <c r="S891" s="361" t="s">
        <v>90</v>
      </c>
      <c r="T891" s="362"/>
      <c r="U891" s="362"/>
      <c r="V891" s="362" t="s">
        <v>202</v>
      </c>
      <c r="W891" s="362"/>
      <c r="X891" s="362" t="s">
        <v>9</v>
      </c>
      <c r="Y891" s="362" t="s">
        <v>9</v>
      </c>
      <c r="Z891" s="362" t="s">
        <v>90</v>
      </c>
      <c r="AA891" s="366" t="s">
        <v>90</v>
      </c>
      <c r="AB891" s="362" t="s">
        <v>90</v>
      </c>
      <c r="AC891" s="362"/>
      <c r="AD891" s="362"/>
      <c r="AE891" s="362"/>
      <c r="AF891" s="362"/>
      <c r="AG891" s="362"/>
      <c r="AH891" s="362"/>
      <c r="AI891" s="362" t="str">
        <f t="shared" si="13"/>
        <v>MOMBSS</v>
      </c>
      <c r="AJ891" s="362" t="str">
        <f>VLOOKUP(AI891,Table1[[#All],[CONCAT]:[Tfiber]],2,FALSE)</f>
        <v>Applications/Tools</v>
      </c>
      <c r="AK891" s="362" t="s">
        <v>40</v>
      </c>
      <c r="AL891" s="362"/>
      <c r="AM891" s="362"/>
      <c r="AN891" s="362"/>
      <c r="AO891" s="362"/>
      <c r="AP891" s="361" t="e">
        <v>#N/A</v>
      </c>
      <c r="AR891">
        <v>1</v>
      </c>
    </row>
    <row r="892" spans="2:44" ht="15" hidden="1" customHeight="1" x14ac:dyDescent="0.35">
      <c r="B892" s="362">
        <v>890</v>
      </c>
      <c r="C892" s="362" t="s">
        <v>2525</v>
      </c>
      <c r="D892" s="362" t="s">
        <v>2</v>
      </c>
      <c r="E892" s="368">
        <v>45191</v>
      </c>
      <c r="F892" s="368"/>
      <c r="G892" s="368"/>
      <c r="H892" s="368"/>
      <c r="I892" s="362" t="s">
        <v>65</v>
      </c>
      <c r="J892" s="362" t="s">
        <v>2308</v>
      </c>
      <c r="K892" s="361" t="s">
        <v>2526</v>
      </c>
      <c r="L892" s="362"/>
      <c r="M892" s="362" t="s">
        <v>186</v>
      </c>
      <c r="N892" s="362" t="s">
        <v>9</v>
      </c>
      <c r="O892" s="362"/>
      <c r="P892" s="362" t="s">
        <v>90</v>
      </c>
      <c r="Q892" s="362" t="s">
        <v>90</v>
      </c>
      <c r="R892" s="362"/>
      <c r="S892" s="361" t="s">
        <v>90</v>
      </c>
      <c r="T892" s="362"/>
      <c r="U892" s="362"/>
      <c r="V892" s="362" t="s">
        <v>202</v>
      </c>
      <c r="W892" s="362"/>
      <c r="X892" s="362" t="s">
        <v>9</v>
      </c>
      <c r="Y892" s="362" t="s">
        <v>9</v>
      </c>
      <c r="Z892" s="362" t="s">
        <v>90</v>
      </c>
      <c r="AA892" s="366" t="s">
        <v>90</v>
      </c>
      <c r="AB892" s="362" t="s">
        <v>90</v>
      </c>
      <c r="AC892" s="362"/>
      <c r="AD892" s="362"/>
      <c r="AE892" s="362"/>
      <c r="AF892" s="362"/>
      <c r="AG892" s="362"/>
      <c r="AH892" s="362"/>
      <c r="AI892" s="362" t="str">
        <f t="shared" si="13"/>
        <v>MOMBSS</v>
      </c>
      <c r="AJ892" s="362" t="str">
        <f>VLOOKUP(AI892,Table1[[#All],[CONCAT]:[Tfiber]],2,FALSE)</f>
        <v>Applications/Tools</v>
      </c>
      <c r="AK892" s="362" t="s">
        <v>40</v>
      </c>
      <c r="AL892" s="362"/>
      <c r="AM892" s="362"/>
      <c r="AN892" s="362"/>
      <c r="AO892" s="362"/>
      <c r="AP892" s="361" t="e">
        <v>#N/A</v>
      </c>
      <c r="AR892">
        <v>1</v>
      </c>
    </row>
    <row r="893" spans="2:44" ht="15" hidden="1" customHeight="1" x14ac:dyDescent="0.35">
      <c r="B893" s="362">
        <v>891</v>
      </c>
      <c r="C893" s="362" t="s">
        <v>2527</v>
      </c>
      <c r="D893" s="362" t="s">
        <v>2</v>
      </c>
      <c r="E893" s="368">
        <v>45191</v>
      </c>
      <c r="F893" s="368"/>
      <c r="G893" s="368"/>
      <c r="H893" s="368"/>
      <c r="I893" s="362" t="s">
        <v>65</v>
      </c>
      <c r="J893" s="362" t="s">
        <v>2375</v>
      </c>
      <c r="K893" s="361" t="s">
        <v>2528</v>
      </c>
      <c r="L893" s="362"/>
      <c r="M893" s="362" t="s">
        <v>186</v>
      </c>
      <c r="N893" s="362" t="s">
        <v>9</v>
      </c>
      <c r="O893" s="362"/>
      <c r="P893" s="362" t="s">
        <v>90</v>
      </c>
      <c r="Q893" s="362" t="s">
        <v>90</v>
      </c>
      <c r="R893" s="362"/>
      <c r="S893" s="361" t="s">
        <v>90</v>
      </c>
      <c r="T893" s="362"/>
      <c r="U893" s="362"/>
      <c r="V893" s="362" t="s">
        <v>202</v>
      </c>
      <c r="W893" s="362"/>
      <c r="X893" s="362" t="s">
        <v>9</v>
      </c>
      <c r="Y893" s="362" t="s">
        <v>9</v>
      </c>
      <c r="Z893" s="362" t="s">
        <v>90</v>
      </c>
      <c r="AA893" s="366" t="s">
        <v>90</v>
      </c>
      <c r="AB893" s="362" t="s">
        <v>90</v>
      </c>
      <c r="AC893" s="362"/>
      <c r="AD893" s="362"/>
      <c r="AE893" s="362"/>
      <c r="AF893" s="362"/>
      <c r="AG893" s="362"/>
      <c r="AH893" s="362"/>
      <c r="AI893" s="362" t="str">
        <f t="shared" si="13"/>
        <v>MOMBSS</v>
      </c>
      <c r="AJ893" s="362" t="str">
        <f>VLOOKUP(AI893,Table1[[#All],[CONCAT]:[Tfiber]],2,FALSE)</f>
        <v>Applications/Tools</v>
      </c>
      <c r="AK893" s="362" t="s">
        <v>40</v>
      </c>
      <c r="AL893" s="362"/>
      <c r="AM893" s="362"/>
      <c r="AN893" s="362"/>
      <c r="AO893" s="362"/>
      <c r="AP893" s="361" t="e">
        <v>#N/A</v>
      </c>
      <c r="AR893">
        <v>1</v>
      </c>
    </row>
    <row r="894" spans="2:44" ht="15" hidden="1" customHeight="1" x14ac:dyDescent="0.35">
      <c r="B894" s="362">
        <v>892</v>
      </c>
      <c r="C894" s="362" t="s">
        <v>2529</v>
      </c>
      <c r="D894" s="362" t="s">
        <v>2</v>
      </c>
      <c r="E894" s="368">
        <v>45191</v>
      </c>
      <c r="F894" s="368"/>
      <c r="G894" s="368"/>
      <c r="H894" s="368"/>
      <c r="I894" s="362" t="s">
        <v>65</v>
      </c>
      <c r="J894" s="362" t="s">
        <v>2308</v>
      </c>
      <c r="K894" s="361" t="s">
        <v>2530</v>
      </c>
      <c r="L894" s="362"/>
      <c r="M894" s="362" t="s">
        <v>186</v>
      </c>
      <c r="N894" s="362" t="s">
        <v>9</v>
      </c>
      <c r="O894" s="362"/>
      <c r="P894" s="362" t="s">
        <v>90</v>
      </c>
      <c r="Q894" s="362" t="s">
        <v>90</v>
      </c>
      <c r="R894" s="362"/>
      <c r="S894" s="361" t="s">
        <v>90</v>
      </c>
      <c r="T894" s="362"/>
      <c r="U894" s="362"/>
      <c r="V894" s="362" t="s">
        <v>202</v>
      </c>
      <c r="W894" s="362"/>
      <c r="X894" s="362" t="s">
        <v>9</v>
      </c>
      <c r="Y894" s="362" t="s">
        <v>9</v>
      </c>
      <c r="Z894" s="362" t="s">
        <v>90</v>
      </c>
      <c r="AA894" s="366" t="s">
        <v>90</v>
      </c>
      <c r="AB894" s="362" t="s">
        <v>90</v>
      </c>
      <c r="AC894" s="362"/>
      <c r="AD894" s="362"/>
      <c r="AE894" s="362"/>
      <c r="AF894" s="362"/>
      <c r="AG894" s="362"/>
      <c r="AH894" s="362"/>
      <c r="AI894" s="362" t="str">
        <f t="shared" si="13"/>
        <v>MOMBSS</v>
      </c>
      <c r="AJ894" s="362" t="str">
        <f>VLOOKUP(AI894,Table1[[#All],[CONCAT]:[Tfiber]],2,FALSE)</f>
        <v>Applications/Tools</v>
      </c>
      <c r="AK894" s="362" t="s">
        <v>40</v>
      </c>
      <c r="AL894" s="362"/>
      <c r="AM894" s="362"/>
      <c r="AN894" s="362"/>
      <c r="AO894" s="362"/>
      <c r="AP894" s="361" t="e">
        <v>#N/A</v>
      </c>
      <c r="AR894">
        <v>1</v>
      </c>
    </row>
    <row r="895" spans="2:44" ht="15" hidden="1" customHeight="1" x14ac:dyDescent="0.35">
      <c r="B895" s="362">
        <v>893</v>
      </c>
      <c r="C895" s="362" t="s">
        <v>2531</v>
      </c>
      <c r="D895" s="362" t="s">
        <v>2</v>
      </c>
      <c r="E895" s="368">
        <v>45191</v>
      </c>
      <c r="F895" s="368"/>
      <c r="G895" s="368"/>
      <c r="H895" s="368"/>
      <c r="I895" s="362" t="s">
        <v>65</v>
      </c>
      <c r="J895" s="362" t="s">
        <v>2308</v>
      </c>
      <c r="K895" s="361" t="s">
        <v>2532</v>
      </c>
      <c r="L895" s="362"/>
      <c r="M895" s="362" t="s">
        <v>186</v>
      </c>
      <c r="N895" s="362" t="s">
        <v>9</v>
      </c>
      <c r="O895" s="362"/>
      <c r="P895" s="362" t="s">
        <v>90</v>
      </c>
      <c r="Q895" s="362" t="s">
        <v>90</v>
      </c>
      <c r="R895" s="362"/>
      <c r="S895" s="361" t="s">
        <v>90</v>
      </c>
      <c r="T895" s="362"/>
      <c r="U895" s="362"/>
      <c r="V895" s="362" t="s">
        <v>202</v>
      </c>
      <c r="W895" s="362"/>
      <c r="X895" s="362" t="s">
        <v>9</v>
      </c>
      <c r="Y895" s="362" t="s">
        <v>9</v>
      </c>
      <c r="Z895" s="362" t="s">
        <v>90</v>
      </c>
      <c r="AA895" s="366" t="s">
        <v>90</v>
      </c>
      <c r="AB895" s="362" t="s">
        <v>90</v>
      </c>
      <c r="AC895" s="362"/>
      <c r="AD895" s="362"/>
      <c r="AE895" s="362"/>
      <c r="AF895" s="362"/>
      <c r="AG895" s="362"/>
      <c r="AH895" s="362"/>
      <c r="AI895" s="362" t="str">
        <f t="shared" si="13"/>
        <v>MOMBSS</v>
      </c>
      <c r="AJ895" s="362" t="str">
        <f>VLOOKUP(AI895,Table1[[#All],[CONCAT]:[Tfiber]],2,FALSE)</f>
        <v>Applications/Tools</v>
      </c>
      <c r="AK895" s="362" t="s">
        <v>40</v>
      </c>
      <c r="AL895" s="362"/>
      <c r="AM895" s="362"/>
      <c r="AN895" s="362"/>
      <c r="AO895" s="362"/>
      <c r="AP895" s="361" t="e">
        <v>#N/A</v>
      </c>
      <c r="AR895">
        <v>1</v>
      </c>
    </row>
    <row r="896" spans="2:44" ht="15" hidden="1" customHeight="1" x14ac:dyDescent="0.35">
      <c r="B896" s="362">
        <v>894</v>
      </c>
      <c r="C896" s="362" t="s">
        <v>2533</v>
      </c>
      <c r="D896" s="362" t="s">
        <v>2</v>
      </c>
      <c r="E896" s="368">
        <v>45191</v>
      </c>
      <c r="F896" s="368"/>
      <c r="G896" s="368"/>
      <c r="H896" s="368"/>
      <c r="I896" s="362" t="s">
        <v>65</v>
      </c>
      <c r="J896" s="362" t="s">
        <v>2308</v>
      </c>
      <c r="K896" s="361" t="s">
        <v>2534</v>
      </c>
      <c r="L896" s="362"/>
      <c r="M896" s="362" t="s">
        <v>186</v>
      </c>
      <c r="N896" s="362" t="s">
        <v>9</v>
      </c>
      <c r="O896" s="362"/>
      <c r="P896" s="362" t="s">
        <v>90</v>
      </c>
      <c r="Q896" s="362" t="s">
        <v>90</v>
      </c>
      <c r="R896" s="362"/>
      <c r="S896" s="361" t="s">
        <v>90</v>
      </c>
      <c r="T896" s="362"/>
      <c r="U896" s="362"/>
      <c r="V896" s="362" t="s">
        <v>202</v>
      </c>
      <c r="W896" s="362"/>
      <c r="X896" s="362" t="s">
        <v>9</v>
      </c>
      <c r="Y896" s="362" t="s">
        <v>9</v>
      </c>
      <c r="Z896" s="362" t="s">
        <v>90</v>
      </c>
      <c r="AA896" s="366" t="s">
        <v>90</v>
      </c>
      <c r="AB896" s="362" t="s">
        <v>90</v>
      </c>
      <c r="AC896" s="362"/>
      <c r="AD896" s="362"/>
      <c r="AE896" s="362"/>
      <c r="AF896" s="362"/>
      <c r="AG896" s="362"/>
      <c r="AH896" s="362"/>
      <c r="AI896" s="362" t="str">
        <f t="shared" si="13"/>
        <v>MOMBSS</v>
      </c>
      <c r="AJ896" s="362" t="str">
        <f>VLOOKUP(AI896,Table1[[#All],[CONCAT]:[Tfiber]],2,FALSE)</f>
        <v>Applications/Tools</v>
      </c>
      <c r="AK896" s="362" t="s">
        <v>40</v>
      </c>
      <c r="AL896" s="362"/>
      <c r="AM896" s="362"/>
      <c r="AN896" s="362"/>
      <c r="AO896" s="362"/>
      <c r="AP896" s="361" t="e">
        <v>#N/A</v>
      </c>
      <c r="AR896">
        <v>1</v>
      </c>
    </row>
    <row r="897" spans="2:44" ht="15" hidden="1" customHeight="1" x14ac:dyDescent="0.35">
      <c r="B897" s="362">
        <v>895</v>
      </c>
      <c r="C897" s="362" t="s">
        <v>2535</v>
      </c>
      <c r="D897" s="362" t="s">
        <v>2</v>
      </c>
      <c r="E897" s="368">
        <v>45191</v>
      </c>
      <c r="F897" s="368"/>
      <c r="G897" s="368"/>
      <c r="H897" s="368"/>
      <c r="I897" s="362" t="s">
        <v>65</v>
      </c>
      <c r="J897" s="362" t="s">
        <v>2308</v>
      </c>
      <c r="K897" s="361" t="s">
        <v>2536</v>
      </c>
      <c r="L897" s="362"/>
      <c r="M897" s="362" t="s">
        <v>186</v>
      </c>
      <c r="N897" s="362" t="s">
        <v>9</v>
      </c>
      <c r="O897" s="362"/>
      <c r="P897" s="362" t="s">
        <v>90</v>
      </c>
      <c r="Q897" s="362" t="s">
        <v>90</v>
      </c>
      <c r="R897" s="362"/>
      <c r="S897" s="361" t="s">
        <v>90</v>
      </c>
      <c r="T897" s="362"/>
      <c r="U897" s="362"/>
      <c r="V897" s="362" t="s">
        <v>202</v>
      </c>
      <c r="W897" s="362"/>
      <c r="X897" s="362" t="s">
        <v>9</v>
      </c>
      <c r="Y897" s="362" t="s">
        <v>9</v>
      </c>
      <c r="Z897" s="362" t="s">
        <v>90</v>
      </c>
      <c r="AA897" s="366" t="s">
        <v>90</v>
      </c>
      <c r="AB897" s="362" t="s">
        <v>90</v>
      </c>
      <c r="AC897" s="362"/>
      <c r="AD897" s="362"/>
      <c r="AE897" s="362"/>
      <c r="AF897" s="362"/>
      <c r="AG897" s="362"/>
      <c r="AH897" s="362"/>
      <c r="AI897" s="362" t="str">
        <f t="shared" si="13"/>
        <v>MOMBSS</v>
      </c>
      <c r="AJ897" s="362" t="str">
        <f>VLOOKUP(AI897,Table1[[#All],[CONCAT]:[Tfiber]],2,FALSE)</f>
        <v>Applications/Tools</v>
      </c>
      <c r="AK897" s="362" t="s">
        <v>40</v>
      </c>
      <c r="AL897" s="362"/>
      <c r="AM897" s="362"/>
      <c r="AN897" s="362"/>
      <c r="AO897" s="362"/>
      <c r="AP897" s="361" t="e">
        <v>#N/A</v>
      </c>
      <c r="AR897">
        <v>1</v>
      </c>
    </row>
    <row r="898" spans="2:44" ht="15" hidden="1" customHeight="1" x14ac:dyDescent="0.35">
      <c r="B898" s="362">
        <v>896</v>
      </c>
      <c r="C898" s="362" t="s">
        <v>2537</v>
      </c>
      <c r="D898" s="362" t="s">
        <v>2</v>
      </c>
      <c r="E898" s="368">
        <v>45078</v>
      </c>
      <c r="F898" s="368"/>
      <c r="G898" s="368"/>
      <c r="H898" s="368"/>
      <c r="I898" s="362" t="s">
        <v>61</v>
      </c>
      <c r="J898" s="362" t="s">
        <v>1584</v>
      </c>
      <c r="K898" s="361" t="s">
        <v>2538</v>
      </c>
      <c r="L898" s="361"/>
      <c r="M898" s="362" t="s">
        <v>186</v>
      </c>
      <c r="N898" s="362" t="s">
        <v>9</v>
      </c>
      <c r="O898" s="362"/>
      <c r="P898" s="362" t="s">
        <v>1398</v>
      </c>
      <c r="Q898" s="362" t="s">
        <v>90</v>
      </c>
      <c r="R898" s="362"/>
      <c r="S898" s="361"/>
      <c r="T898" s="362"/>
      <c r="U898" s="362"/>
      <c r="V898" s="362" t="s">
        <v>120</v>
      </c>
      <c r="W898" s="362"/>
      <c r="X898" s="362"/>
      <c r="Y898" s="362" t="s">
        <v>48</v>
      </c>
      <c r="Z898" s="362" t="s">
        <v>90</v>
      </c>
      <c r="AA898" s="366" t="s">
        <v>90</v>
      </c>
      <c r="AB898" s="362" t="s">
        <v>90</v>
      </c>
      <c r="AC898" s="362"/>
      <c r="AD898" s="362"/>
      <c r="AE898" s="362"/>
      <c r="AF898" s="362"/>
      <c r="AG898" s="362"/>
      <c r="AH898" s="362"/>
      <c r="AI898" s="362" t="str">
        <f t="shared" si="13"/>
        <v>MOMGIS</v>
      </c>
      <c r="AJ898" s="362" t="str">
        <f>VLOOKUP(AI898,Table1[[#All],[CONCAT]:[Tfiber]],2,FALSE)</f>
        <v>Applications/Tools</v>
      </c>
      <c r="AK898" s="362" t="s">
        <v>40</v>
      </c>
      <c r="AL898" s="362"/>
      <c r="AM898" s="362"/>
      <c r="AN898" s="362"/>
      <c r="AO898" s="362"/>
      <c r="AP898" s="361"/>
      <c r="AR898">
        <v>1</v>
      </c>
    </row>
    <row r="899" spans="2:44" ht="15" hidden="1" customHeight="1" x14ac:dyDescent="0.35">
      <c r="B899" s="362">
        <v>897</v>
      </c>
      <c r="C899" s="362" t="s">
        <v>2539</v>
      </c>
      <c r="D899" s="362" t="s">
        <v>2</v>
      </c>
      <c r="E899" s="368">
        <v>45191</v>
      </c>
      <c r="F899" s="368"/>
      <c r="G899" s="368"/>
      <c r="H899" s="368"/>
      <c r="I899" s="362" t="s">
        <v>65</v>
      </c>
      <c r="J899" s="362" t="s">
        <v>1584</v>
      </c>
      <c r="K899" s="361" t="s">
        <v>2540</v>
      </c>
      <c r="L899" s="362"/>
      <c r="M899" s="362" t="s">
        <v>186</v>
      </c>
      <c r="N899" s="362" t="s">
        <v>9</v>
      </c>
      <c r="O899" s="362"/>
      <c r="P899" s="362" t="s">
        <v>90</v>
      </c>
      <c r="Q899" s="362" t="s">
        <v>90</v>
      </c>
      <c r="R899" s="362"/>
      <c r="S899" s="361" t="s">
        <v>90</v>
      </c>
      <c r="T899" s="362"/>
      <c r="U899" s="362"/>
      <c r="V899" s="362" t="s">
        <v>202</v>
      </c>
      <c r="W899" s="362"/>
      <c r="X899" s="362" t="s">
        <v>9</v>
      </c>
      <c r="Y899" s="362" t="s">
        <v>9</v>
      </c>
      <c r="Z899" s="362" t="s">
        <v>90</v>
      </c>
      <c r="AA899" s="366" t="s">
        <v>90</v>
      </c>
      <c r="AB899" s="362" t="s">
        <v>90</v>
      </c>
      <c r="AC899" s="362"/>
      <c r="AD899" s="362"/>
      <c r="AE899" s="362"/>
      <c r="AF899" s="362"/>
      <c r="AG899" s="362"/>
      <c r="AH899" s="362"/>
      <c r="AI899" s="362" t="str">
        <f t="shared" ref="AI899:AI962" si="14">_xlfn.CONCAT(D899,I899)</f>
        <v>MOMBSS</v>
      </c>
      <c r="AJ899" s="362" t="str">
        <f>VLOOKUP(AI899,Table1[[#All],[CONCAT]:[Tfiber]],2,FALSE)</f>
        <v>Applications/Tools</v>
      </c>
      <c r="AK899" s="362" t="s">
        <v>40</v>
      </c>
      <c r="AL899" s="362"/>
      <c r="AM899" s="362"/>
      <c r="AN899" s="362"/>
      <c r="AO899" s="362"/>
      <c r="AP899" s="361" t="e">
        <v>#N/A</v>
      </c>
      <c r="AR899">
        <v>1</v>
      </c>
    </row>
    <row r="900" spans="2:44" ht="15" hidden="1" customHeight="1" x14ac:dyDescent="0.35">
      <c r="B900" s="362">
        <v>898</v>
      </c>
      <c r="C900" s="362" t="s">
        <v>2541</v>
      </c>
      <c r="D900" s="362" t="s">
        <v>2</v>
      </c>
      <c r="E900" s="368">
        <v>45191</v>
      </c>
      <c r="F900" s="368"/>
      <c r="G900" s="368"/>
      <c r="H900" s="368"/>
      <c r="I900" s="362" t="s">
        <v>65</v>
      </c>
      <c r="J900" s="362" t="s">
        <v>2336</v>
      </c>
      <c r="K900" s="361" t="s">
        <v>2542</v>
      </c>
      <c r="L900" s="362"/>
      <c r="M900" s="362" t="s">
        <v>186</v>
      </c>
      <c r="N900" s="362" t="s">
        <v>9</v>
      </c>
      <c r="O900" s="362"/>
      <c r="P900" s="362" t="s">
        <v>90</v>
      </c>
      <c r="Q900" s="362" t="s">
        <v>90</v>
      </c>
      <c r="R900" s="362"/>
      <c r="S900" s="361" t="s">
        <v>90</v>
      </c>
      <c r="T900" s="362"/>
      <c r="U900" s="362"/>
      <c r="V900" s="362" t="s">
        <v>202</v>
      </c>
      <c r="W900" s="362"/>
      <c r="X900" s="362" t="s">
        <v>9</v>
      </c>
      <c r="Y900" s="362" t="s">
        <v>9</v>
      </c>
      <c r="Z900" s="362" t="s">
        <v>90</v>
      </c>
      <c r="AA900" s="366" t="s">
        <v>90</v>
      </c>
      <c r="AB900" s="362" t="s">
        <v>90</v>
      </c>
      <c r="AC900" s="362"/>
      <c r="AD900" s="362"/>
      <c r="AE900" s="362"/>
      <c r="AF900" s="362"/>
      <c r="AG900" s="362"/>
      <c r="AH900" s="362"/>
      <c r="AI900" s="362" t="str">
        <f t="shared" si="14"/>
        <v>MOMBSS</v>
      </c>
      <c r="AJ900" s="362" t="str">
        <f>VLOOKUP(AI900,Table1[[#All],[CONCAT]:[Tfiber]],2,FALSE)</f>
        <v>Applications/Tools</v>
      </c>
      <c r="AK900" s="362" t="s">
        <v>40</v>
      </c>
      <c r="AL900" s="362"/>
      <c r="AM900" s="362"/>
      <c r="AN900" s="362"/>
      <c r="AO900" s="362"/>
      <c r="AP900" s="361" t="e">
        <v>#N/A</v>
      </c>
      <c r="AR900">
        <v>1</v>
      </c>
    </row>
    <row r="901" spans="2:44" ht="15" hidden="1" customHeight="1" x14ac:dyDescent="0.35">
      <c r="B901" s="362">
        <v>899</v>
      </c>
      <c r="C901" s="362" t="s">
        <v>2543</v>
      </c>
      <c r="D901" s="362" t="s">
        <v>2</v>
      </c>
      <c r="E901" s="368">
        <v>45191</v>
      </c>
      <c r="F901" s="368"/>
      <c r="G901" s="368"/>
      <c r="H901" s="368"/>
      <c r="I901" s="362" t="s">
        <v>65</v>
      </c>
      <c r="J901" s="362" t="s">
        <v>2308</v>
      </c>
      <c r="K901" s="361" t="s">
        <v>2544</v>
      </c>
      <c r="L901" s="362"/>
      <c r="M901" s="362" t="s">
        <v>186</v>
      </c>
      <c r="N901" s="362" t="s">
        <v>9</v>
      </c>
      <c r="O901" s="362"/>
      <c r="P901" s="362" t="s">
        <v>90</v>
      </c>
      <c r="Q901" s="362" t="s">
        <v>90</v>
      </c>
      <c r="R901" s="362"/>
      <c r="S901" s="361" t="s">
        <v>90</v>
      </c>
      <c r="T901" s="362"/>
      <c r="U901" s="362"/>
      <c r="V901" s="362" t="s">
        <v>202</v>
      </c>
      <c r="W901" s="362"/>
      <c r="X901" s="362" t="s">
        <v>9</v>
      </c>
      <c r="Y901" s="362" t="s">
        <v>9</v>
      </c>
      <c r="Z901" s="362" t="s">
        <v>90</v>
      </c>
      <c r="AA901" s="366" t="s">
        <v>90</v>
      </c>
      <c r="AB901" s="362" t="s">
        <v>90</v>
      </c>
      <c r="AC901" s="362"/>
      <c r="AD901" s="362"/>
      <c r="AE901" s="362"/>
      <c r="AF901" s="362"/>
      <c r="AG901" s="362"/>
      <c r="AH901" s="362"/>
      <c r="AI901" s="362" t="str">
        <f t="shared" si="14"/>
        <v>MOMBSS</v>
      </c>
      <c r="AJ901" s="362" t="str">
        <f>VLOOKUP(AI901,Table1[[#All],[CONCAT]:[Tfiber]],2,FALSE)</f>
        <v>Applications/Tools</v>
      </c>
      <c r="AK901" s="362" t="s">
        <v>40</v>
      </c>
      <c r="AL901" s="362"/>
      <c r="AM901" s="362"/>
      <c r="AN901" s="362"/>
      <c r="AO901" s="362"/>
      <c r="AP901" s="361" t="e">
        <v>#N/A</v>
      </c>
      <c r="AR901">
        <v>1</v>
      </c>
    </row>
    <row r="902" spans="2:44" ht="15" hidden="1" customHeight="1" x14ac:dyDescent="0.35">
      <c r="B902" s="362">
        <v>900</v>
      </c>
      <c r="C902" s="362" t="s">
        <v>2545</v>
      </c>
      <c r="D902" s="362" t="s">
        <v>2</v>
      </c>
      <c r="E902" s="368">
        <v>45191</v>
      </c>
      <c r="F902" s="368"/>
      <c r="G902" s="368"/>
      <c r="H902" s="368"/>
      <c r="I902" s="362" t="s">
        <v>65</v>
      </c>
      <c r="J902" s="362" t="s">
        <v>2308</v>
      </c>
      <c r="K902" s="361" t="s">
        <v>2546</v>
      </c>
      <c r="L902" s="362"/>
      <c r="M902" s="362" t="s">
        <v>186</v>
      </c>
      <c r="N902" s="362" t="s">
        <v>9</v>
      </c>
      <c r="O902" s="362"/>
      <c r="P902" s="362" t="s">
        <v>90</v>
      </c>
      <c r="Q902" s="362" t="s">
        <v>90</v>
      </c>
      <c r="R902" s="362"/>
      <c r="S902" s="361" t="s">
        <v>90</v>
      </c>
      <c r="T902" s="362"/>
      <c r="U902" s="362"/>
      <c r="V902" s="362" t="s">
        <v>202</v>
      </c>
      <c r="W902" s="362"/>
      <c r="X902" s="362" t="s">
        <v>9</v>
      </c>
      <c r="Y902" s="362" t="s">
        <v>9</v>
      </c>
      <c r="Z902" s="362" t="s">
        <v>90</v>
      </c>
      <c r="AA902" s="366" t="s">
        <v>90</v>
      </c>
      <c r="AB902" s="362" t="s">
        <v>90</v>
      </c>
      <c r="AC902" s="362"/>
      <c r="AD902" s="362"/>
      <c r="AE902" s="362"/>
      <c r="AF902" s="362"/>
      <c r="AG902" s="362"/>
      <c r="AH902" s="362"/>
      <c r="AI902" s="362" t="str">
        <f t="shared" si="14"/>
        <v>MOMBSS</v>
      </c>
      <c r="AJ902" s="362" t="str">
        <f>VLOOKUP(AI902,Table1[[#All],[CONCAT]:[Tfiber]],2,FALSE)</f>
        <v>Applications/Tools</v>
      </c>
      <c r="AK902" s="362" t="s">
        <v>40</v>
      </c>
      <c r="AL902" s="362"/>
      <c r="AM902" s="362"/>
      <c r="AN902" s="362"/>
      <c r="AO902" s="362"/>
      <c r="AP902" s="361" t="e">
        <v>#N/A</v>
      </c>
      <c r="AR902">
        <v>1</v>
      </c>
    </row>
    <row r="903" spans="2:44" ht="15" hidden="1" customHeight="1" x14ac:dyDescent="0.35">
      <c r="B903" s="362">
        <v>901</v>
      </c>
      <c r="C903" s="362" t="s">
        <v>2547</v>
      </c>
      <c r="D903" s="362" t="s">
        <v>2</v>
      </c>
      <c r="E903" s="368">
        <v>45191</v>
      </c>
      <c r="F903" s="368"/>
      <c r="G903" s="368"/>
      <c r="H903" s="368"/>
      <c r="I903" s="362" t="s">
        <v>65</v>
      </c>
      <c r="J903" s="362" t="s">
        <v>1584</v>
      </c>
      <c r="K903" s="361" t="s">
        <v>2548</v>
      </c>
      <c r="L903" s="362"/>
      <c r="M903" s="362" t="s">
        <v>186</v>
      </c>
      <c r="N903" s="362" t="s">
        <v>9</v>
      </c>
      <c r="O903" s="362"/>
      <c r="P903" s="362" t="s">
        <v>90</v>
      </c>
      <c r="Q903" s="362" t="s">
        <v>90</v>
      </c>
      <c r="R903" s="362"/>
      <c r="S903" s="361" t="s">
        <v>90</v>
      </c>
      <c r="T903" s="362"/>
      <c r="U903" s="362"/>
      <c r="V903" s="362" t="s">
        <v>202</v>
      </c>
      <c r="W903" s="362"/>
      <c r="X903" s="362" t="s">
        <v>9</v>
      </c>
      <c r="Y903" s="362" t="s">
        <v>9</v>
      </c>
      <c r="Z903" s="362" t="s">
        <v>90</v>
      </c>
      <c r="AA903" s="366" t="s">
        <v>90</v>
      </c>
      <c r="AB903" s="362" t="s">
        <v>90</v>
      </c>
      <c r="AC903" s="362"/>
      <c r="AD903" s="362"/>
      <c r="AE903" s="362"/>
      <c r="AF903" s="362"/>
      <c r="AG903" s="362"/>
      <c r="AH903" s="362"/>
      <c r="AI903" s="362" t="str">
        <f t="shared" si="14"/>
        <v>MOMBSS</v>
      </c>
      <c r="AJ903" s="362" t="str">
        <f>VLOOKUP(AI903,Table1[[#All],[CONCAT]:[Tfiber]],2,FALSE)</f>
        <v>Applications/Tools</v>
      </c>
      <c r="AK903" s="362" t="s">
        <v>40</v>
      </c>
      <c r="AL903" s="362"/>
      <c r="AM903" s="362"/>
      <c r="AN903" s="362"/>
      <c r="AO903" s="362"/>
      <c r="AP903" s="361" t="e">
        <v>#N/A</v>
      </c>
      <c r="AR903">
        <v>1</v>
      </c>
    </row>
    <row r="904" spans="2:44" ht="15" hidden="1" customHeight="1" x14ac:dyDescent="0.35">
      <c r="B904" s="362">
        <v>902</v>
      </c>
      <c r="C904" s="362" t="s">
        <v>2549</v>
      </c>
      <c r="D904" s="362" t="s">
        <v>2</v>
      </c>
      <c r="E904" s="368">
        <v>45191</v>
      </c>
      <c r="F904" s="368"/>
      <c r="G904" s="368"/>
      <c r="H904" s="368"/>
      <c r="I904" s="362" t="s">
        <v>65</v>
      </c>
      <c r="J904" s="362" t="s">
        <v>1584</v>
      </c>
      <c r="K904" s="361" t="s">
        <v>2550</v>
      </c>
      <c r="L904" s="362"/>
      <c r="M904" s="362" t="s">
        <v>186</v>
      </c>
      <c r="N904" s="362" t="s">
        <v>9</v>
      </c>
      <c r="O904" s="362"/>
      <c r="P904" s="362" t="s">
        <v>90</v>
      </c>
      <c r="Q904" s="362" t="s">
        <v>90</v>
      </c>
      <c r="R904" s="362"/>
      <c r="S904" s="361" t="s">
        <v>90</v>
      </c>
      <c r="T904" s="362"/>
      <c r="U904" s="362"/>
      <c r="V904" s="362" t="s">
        <v>202</v>
      </c>
      <c r="W904" s="362"/>
      <c r="X904" s="362" t="s">
        <v>9</v>
      </c>
      <c r="Y904" s="362" t="s">
        <v>9</v>
      </c>
      <c r="Z904" s="362" t="s">
        <v>90</v>
      </c>
      <c r="AA904" s="366" t="s">
        <v>90</v>
      </c>
      <c r="AB904" s="362" t="s">
        <v>90</v>
      </c>
      <c r="AC904" s="362"/>
      <c r="AD904" s="362"/>
      <c r="AE904" s="362"/>
      <c r="AF904" s="362"/>
      <c r="AG904" s="362"/>
      <c r="AH904" s="362"/>
      <c r="AI904" s="362" t="str">
        <f t="shared" si="14"/>
        <v>MOMBSS</v>
      </c>
      <c r="AJ904" s="362" t="str">
        <f>VLOOKUP(AI904,Table1[[#All],[CONCAT]:[Tfiber]],2,FALSE)</f>
        <v>Applications/Tools</v>
      </c>
      <c r="AK904" s="362" t="s">
        <v>40</v>
      </c>
      <c r="AL904" s="362"/>
      <c r="AM904" s="362"/>
      <c r="AN904" s="362"/>
      <c r="AO904" s="362"/>
      <c r="AP904" s="361" t="e">
        <v>#N/A</v>
      </c>
      <c r="AR904">
        <v>1</v>
      </c>
    </row>
    <row r="905" spans="2:44" ht="15" hidden="1" customHeight="1" x14ac:dyDescent="0.35">
      <c r="B905" s="362">
        <v>903</v>
      </c>
      <c r="C905" s="362" t="s">
        <v>2551</v>
      </c>
      <c r="D905" s="362" t="s">
        <v>2</v>
      </c>
      <c r="E905" s="368">
        <v>45191</v>
      </c>
      <c r="F905" s="368"/>
      <c r="G905" s="368"/>
      <c r="H905" s="368"/>
      <c r="I905" s="362" t="s">
        <v>65</v>
      </c>
      <c r="J905" s="362" t="s">
        <v>1584</v>
      </c>
      <c r="K905" s="361" t="s">
        <v>2552</v>
      </c>
      <c r="L905" s="362"/>
      <c r="M905" s="362" t="s">
        <v>186</v>
      </c>
      <c r="N905" s="362" t="s">
        <v>9</v>
      </c>
      <c r="O905" s="362"/>
      <c r="P905" s="362" t="s">
        <v>90</v>
      </c>
      <c r="Q905" s="362" t="s">
        <v>90</v>
      </c>
      <c r="R905" s="362"/>
      <c r="S905" s="361" t="s">
        <v>90</v>
      </c>
      <c r="T905" s="362"/>
      <c r="U905" s="362"/>
      <c r="V905" s="362" t="s">
        <v>202</v>
      </c>
      <c r="W905" s="362"/>
      <c r="X905" s="362" t="s">
        <v>9</v>
      </c>
      <c r="Y905" s="362" t="s">
        <v>9</v>
      </c>
      <c r="Z905" s="362" t="s">
        <v>90</v>
      </c>
      <c r="AA905" s="366" t="s">
        <v>90</v>
      </c>
      <c r="AB905" s="362" t="s">
        <v>90</v>
      </c>
      <c r="AC905" s="362"/>
      <c r="AD905" s="362"/>
      <c r="AE905" s="362"/>
      <c r="AF905" s="362"/>
      <c r="AG905" s="362"/>
      <c r="AH905" s="362"/>
      <c r="AI905" s="362" t="str">
        <f t="shared" si="14"/>
        <v>MOMBSS</v>
      </c>
      <c r="AJ905" s="362" t="str">
        <f>VLOOKUP(AI905,Table1[[#All],[CONCAT]:[Tfiber]],2,FALSE)</f>
        <v>Applications/Tools</v>
      </c>
      <c r="AK905" s="362" t="s">
        <v>40</v>
      </c>
      <c r="AL905" s="362"/>
      <c r="AM905" s="362"/>
      <c r="AN905" s="362"/>
      <c r="AO905" s="362"/>
      <c r="AP905" s="361" t="e">
        <v>#N/A</v>
      </c>
      <c r="AR905">
        <v>1</v>
      </c>
    </row>
    <row r="906" spans="2:44" ht="15" hidden="1" customHeight="1" x14ac:dyDescent="0.35">
      <c r="B906" s="362">
        <v>904</v>
      </c>
      <c r="C906" s="362" t="s">
        <v>2553</v>
      </c>
      <c r="D906" s="362" t="s">
        <v>2</v>
      </c>
      <c r="E906" s="368">
        <v>45191</v>
      </c>
      <c r="F906" s="368"/>
      <c r="G906" s="368"/>
      <c r="H906" s="368"/>
      <c r="I906" s="362" t="s">
        <v>65</v>
      </c>
      <c r="J906" s="362" t="s">
        <v>2308</v>
      </c>
      <c r="K906" s="361" t="s">
        <v>2554</v>
      </c>
      <c r="L906" s="362"/>
      <c r="M906" s="362" t="s">
        <v>186</v>
      </c>
      <c r="N906" s="362" t="s">
        <v>9</v>
      </c>
      <c r="O906" s="362"/>
      <c r="P906" s="362" t="s">
        <v>90</v>
      </c>
      <c r="Q906" s="362" t="s">
        <v>90</v>
      </c>
      <c r="R906" s="362"/>
      <c r="S906" s="361" t="s">
        <v>90</v>
      </c>
      <c r="T906" s="362"/>
      <c r="U906" s="362"/>
      <c r="V906" s="362" t="s">
        <v>202</v>
      </c>
      <c r="W906" s="362"/>
      <c r="X906" s="362" t="s">
        <v>9</v>
      </c>
      <c r="Y906" s="362" t="s">
        <v>9</v>
      </c>
      <c r="Z906" s="362" t="s">
        <v>90</v>
      </c>
      <c r="AA906" s="366" t="s">
        <v>90</v>
      </c>
      <c r="AB906" s="362" t="s">
        <v>90</v>
      </c>
      <c r="AC906" s="362"/>
      <c r="AD906" s="362"/>
      <c r="AE906" s="362"/>
      <c r="AF906" s="362"/>
      <c r="AG906" s="362"/>
      <c r="AH906" s="362"/>
      <c r="AI906" s="362" t="str">
        <f t="shared" si="14"/>
        <v>MOMBSS</v>
      </c>
      <c r="AJ906" s="362" t="str">
        <f>VLOOKUP(AI906,Table1[[#All],[CONCAT]:[Tfiber]],2,FALSE)</f>
        <v>Applications/Tools</v>
      </c>
      <c r="AK906" s="362" t="s">
        <v>40</v>
      </c>
      <c r="AL906" s="362"/>
      <c r="AM906" s="362"/>
      <c r="AN906" s="362"/>
      <c r="AO906" s="362"/>
      <c r="AP906" s="361" t="e">
        <v>#N/A</v>
      </c>
      <c r="AR906">
        <v>1</v>
      </c>
    </row>
    <row r="907" spans="2:44" ht="15" hidden="1" customHeight="1" x14ac:dyDescent="0.35">
      <c r="B907" s="362">
        <v>905</v>
      </c>
      <c r="C907" s="362" t="s">
        <v>2555</v>
      </c>
      <c r="D907" s="362" t="s">
        <v>2</v>
      </c>
      <c r="E907" s="368">
        <v>45191</v>
      </c>
      <c r="F907" s="368"/>
      <c r="G907" s="368"/>
      <c r="H907" s="368"/>
      <c r="I907" s="362" t="s">
        <v>65</v>
      </c>
      <c r="J907" s="362" t="s">
        <v>2336</v>
      </c>
      <c r="K907" s="361" t="s">
        <v>2556</v>
      </c>
      <c r="L907" s="362"/>
      <c r="M907" s="362" t="s">
        <v>186</v>
      </c>
      <c r="N907" s="362" t="s">
        <v>9</v>
      </c>
      <c r="O907" s="362"/>
      <c r="P907" s="362" t="s">
        <v>90</v>
      </c>
      <c r="Q907" s="362" t="s">
        <v>90</v>
      </c>
      <c r="R907" s="362"/>
      <c r="S907" s="361" t="s">
        <v>90</v>
      </c>
      <c r="T907" s="362"/>
      <c r="U907" s="362"/>
      <c r="V907" s="362" t="s">
        <v>202</v>
      </c>
      <c r="W907" s="362"/>
      <c r="X907" s="362" t="s">
        <v>9</v>
      </c>
      <c r="Y907" s="362" t="s">
        <v>9</v>
      </c>
      <c r="Z907" s="362" t="s">
        <v>90</v>
      </c>
      <c r="AA907" s="366" t="s">
        <v>90</v>
      </c>
      <c r="AB907" s="362" t="s">
        <v>90</v>
      </c>
      <c r="AC907" s="362"/>
      <c r="AD907" s="362"/>
      <c r="AE907" s="362"/>
      <c r="AF907" s="362"/>
      <c r="AG907" s="362"/>
      <c r="AH907" s="362"/>
      <c r="AI907" s="362" t="str">
        <f t="shared" si="14"/>
        <v>MOMBSS</v>
      </c>
      <c r="AJ907" s="362" t="str">
        <f>VLOOKUP(AI907,Table1[[#All],[CONCAT]:[Tfiber]],2,FALSE)</f>
        <v>Applications/Tools</v>
      </c>
      <c r="AK907" s="362" t="s">
        <v>40</v>
      </c>
      <c r="AL907" s="362"/>
      <c r="AM907" s="362"/>
      <c r="AN907" s="362"/>
      <c r="AO907" s="362"/>
      <c r="AP907" s="361" t="e">
        <v>#N/A</v>
      </c>
      <c r="AR907">
        <v>1</v>
      </c>
    </row>
    <row r="908" spans="2:44" ht="15" hidden="1" customHeight="1" x14ac:dyDescent="0.35">
      <c r="B908" s="362">
        <v>906</v>
      </c>
      <c r="C908" s="362" t="s">
        <v>2557</v>
      </c>
      <c r="D908" s="362" t="s">
        <v>2</v>
      </c>
      <c r="E908" s="368">
        <v>45191</v>
      </c>
      <c r="F908" s="368"/>
      <c r="G908" s="368"/>
      <c r="H908" s="368"/>
      <c r="I908" s="362" t="s">
        <v>65</v>
      </c>
      <c r="J908" s="362" t="s">
        <v>2308</v>
      </c>
      <c r="K908" s="361" t="s">
        <v>2558</v>
      </c>
      <c r="L908" s="362"/>
      <c r="M908" s="362" t="s">
        <v>186</v>
      </c>
      <c r="N908" s="362" t="s">
        <v>9</v>
      </c>
      <c r="O908" s="362"/>
      <c r="P908" s="362" t="s">
        <v>90</v>
      </c>
      <c r="Q908" s="362" t="s">
        <v>90</v>
      </c>
      <c r="R908" s="362"/>
      <c r="S908" s="361" t="s">
        <v>90</v>
      </c>
      <c r="T908" s="362"/>
      <c r="U908" s="362"/>
      <c r="V908" s="362" t="s">
        <v>202</v>
      </c>
      <c r="W908" s="362"/>
      <c r="X908" s="362" t="s">
        <v>9</v>
      </c>
      <c r="Y908" s="362" t="s">
        <v>9</v>
      </c>
      <c r="Z908" s="362" t="s">
        <v>90</v>
      </c>
      <c r="AA908" s="366" t="s">
        <v>90</v>
      </c>
      <c r="AB908" s="362" t="s">
        <v>90</v>
      </c>
      <c r="AC908" s="362"/>
      <c r="AD908" s="362"/>
      <c r="AE908" s="362"/>
      <c r="AF908" s="362"/>
      <c r="AG908" s="362"/>
      <c r="AH908" s="362"/>
      <c r="AI908" s="362" t="str">
        <f t="shared" si="14"/>
        <v>MOMBSS</v>
      </c>
      <c r="AJ908" s="362" t="str">
        <f>VLOOKUP(AI908,Table1[[#All],[CONCAT]:[Tfiber]],2,FALSE)</f>
        <v>Applications/Tools</v>
      </c>
      <c r="AK908" s="362" t="s">
        <v>40</v>
      </c>
      <c r="AL908" s="362"/>
      <c r="AM908" s="362"/>
      <c r="AN908" s="362"/>
      <c r="AO908" s="362"/>
      <c r="AP908" s="361" t="e">
        <v>#N/A</v>
      </c>
      <c r="AR908">
        <v>1</v>
      </c>
    </row>
    <row r="909" spans="2:44" ht="15" hidden="1" customHeight="1" x14ac:dyDescent="0.35">
      <c r="B909" s="362">
        <v>907</v>
      </c>
      <c r="C909" s="362" t="s">
        <v>2559</v>
      </c>
      <c r="D909" s="362" t="s">
        <v>2</v>
      </c>
      <c r="E909" s="368">
        <v>45078</v>
      </c>
      <c r="F909" s="368"/>
      <c r="G909" s="368"/>
      <c r="H909" s="368"/>
      <c r="I909" s="362" t="s">
        <v>61</v>
      </c>
      <c r="J909" s="362" t="s">
        <v>1584</v>
      </c>
      <c r="K909" s="361" t="s">
        <v>2560</v>
      </c>
      <c r="L909" s="361"/>
      <c r="M909" s="362" t="s">
        <v>186</v>
      </c>
      <c r="N909" s="362" t="s">
        <v>9</v>
      </c>
      <c r="O909" s="362"/>
      <c r="P909" s="362" t="s">
        <v>1398</v>
      </c>
      <c r="Q909" s="362" t="s">
        <v>90</v>
      </c>
      <c r="R909" s="362"/>
      <c r="S909" s="361"/>
      <c r="T909" s="362"/>
      <c r="U909" s="362"/>
      <c r="V909" s="362" t="s">
        <v>120</v>
      </c>
      <c r="W909" s="362"/>
      <c r="X909" s="362"/>
      <c r="Y909" s="362" t="s">
        <v>48</v>
      </c>
      <c r="Z909" s="362" t="s">
        <v>90</v>
      </c>
      <c r="AA909" s="366" t="s">
        <v>90</v>
      </c>
      <c r="AB909" s="362" t="s">
        <v>90</v>
      </c>
      <c r="AC909" s="362"/>
      <c r="AD909" s="362"/>
      <c r="AE909" s="362"/>
      <c r="AF909" s="362"/>
      <c r="AG909" s="362"/>
      <c r="AH909" s="362"/>
      <c r="AI909" s="362" t="str">
        <f t="shared" si="14"/>
        <v>MOMGIS</v>
      </c>
      <c r="AJ909" s="362" t="str">
        <f>VLOOKUP(AI909,Table1[[#All],[CONCAT]:[Tfiber]],2,FALSE)</f>
        <v>Applications/Tools</v>
      </c>
      <c r="AK909" s="362" t="s">
        <v>40</v>
      </c>
      <c r="AL909" s="362"/>
      <c r="AM909" s="362"/>
      <c r="AN909" s="362"/>
      <c r="AO909" s="362"/>
      <c r="AP909" s="361"/>
      <c r="AR909">
        <v>1</v>
      </c>
    </row>
    <row r="910" spans="2:44" ht="15" hidden="1" customHeight="1" x14ac:dyDescent="0.35">
      <c r="B910" s="362">
        <v>908</v>
      </c>
      <c r="C910" s="362" t="s">
        <v>2561</v>
      </c>
      <c r="D910" s="362" t="s">
        <v>2</v>
      </c>
      <c r="E910" s="368">
        <v>45195</v>
      </c>
      <c r="F910" s="368"/>
      <c r="G910" s="368"/>
      <c r="H910" s="368"/>
      <c r="I910" s="362" t="s">
        <v>73</v>
      </c>
      <c r="J910" s="362" t="s">
        <v>1546</v>
      </c>
      <c r="K910" s="361" t="s">
        <v>2562</v>
      </c>
      <c r="L910" s="362"/>
      <c r="M910" s="362" t="s">
        <v>186</v>
      </c>
      <c r="N910" s="362" t="s">
        <v>9</v>
      </c>
      <c r="O910" s="362"/>
      <c r="P910" s="362" t="s">
        <v>90</v>
      </c>
      <c r="Q910" s="362" t="s">
        <v>90</v>
      </c>
      <c r="R910" s="362" t="s">
        <v>8</v>
      </c>
      <c r="S910" s="361" t="s">
        <v>1539</v>
      </c>
      <c r="T910" s="362"/>
      <c r="U910" s="362"/>
      <c r="V910" s="362" t="s">
        <v>1540</v>
      </c>
      <c r="W910" s="362"/>
      <c r="X910" s="362"/>
      <c r="Y910" s="375" t="s">
        <v>45</v>
      </c>
      <c r="Z910" s="362" t="s">
        <v>90</v>
      </c>
      <c r="AA910" s="366" t="s">
        <v>90</v>
      </c>
      <c r="AB910" s="362" t="s">
        <v>90</v>
      </c>
      <c r="AC910" s="362"/>
      <c r="AD910" s="362"/>
      <c r="AE910" s="362"/>
      <c r="AF910" s="362"/>
      <c r="AG910" s="362"/>
      <c r="AH910" s="362"/>
      <c r="AI910" s="362" t="str">
        <f t="shared" si="14"/>
        <v>MOMNOC Operationalization</v>
      </c>
      <c r="AJ910" s="362" t="str">
        <f>VLOOKUP(AI910,Table1[[#All],[CONCAT]:[Tfiber]],2,FALSE)</f>
        <v>Network</v>
      </c>
      <c r="AK910" s="362" t="s">
        <v>39</v>
      </c>
      <c r="AL910" s="362"/>
      <c r="AM910" s="362"/>
      <c r="AN910" s="362"/>
      <c r="AO910" s="368">
        <v>45923</v>
      </c>
      <c r="AP910" s="361" t="s">
        <v>680</v>
      </c>
      <c r="AR910">
        <v>1</v>
      </c>
    </row>
    <row r="911" spans="2:44" ht="15" hidden="1" customHeight="1" x14ac:dyDescent="0.35">
      <c r="B911" s="362">
        <v>909</v>
      </c>
      <c r="C911" s="362" t="s">
        <v>2563</v>
      </c>
      <c r="D911" s="362" t="s">
        <v>2</v>
      </c>
      <c r="E911" s="368">
        <v>45195</v>
      </c>
      <c r="F911" s="368"/>
      <c r="G911" s="368"/>
      <c r="H911" s="368"/>
      <c r="I911" s="362" t="s">
        <v>73</v>
      </c>
      <c r="J911" s="362" t="s">
        <v>1835</v>
      </c>
      <c r="K911" s="361" t="s">
        <v>2564</v>
      </c>
      <c r="L911" s="362"/>
      <c r="M911" s="362" t="s">
        <v>186</v>
      </c>
      <c r="N911" s="362" t="s">
        <v>51</v>
      </c>
      <c r="O911" s="362"/>
      <c r="P911" s="362" t="s">
        <v>90</v>
      </c>
      <c r="Q911" s="362" t="s">
        <v>90</v>
      </c>
      <c r="R911" s="362" t="s">
        <v>46</v>
      </c>
      <c r="S911" s="361" t="s">
        <v>2565</v>
      </c>
      <c r="T911" s="362" t="s">
        <v>113</v>
      </c>
      <c r="U911" s="362" t="s">
        <v>1540</v>
      </c>
      <c r="V911" s="362" t="s">
        <v>1540</v>
      </c>
      <c r="W911" s="362"/>
      <c r="X911" s="362" t="s">
        <v>9</v>
      </c>
      <c r="Y911" s="362" t="s">
        <v>46</v>
      </c>
      <c r="Z911" s="362" t="s">
        <v>90</v>
      </c>
      <c r="AA911" s="366" t="s">
        <v>90</v>
      </c>
      <c r="AB911" s="362" t="s">
        <v>90</v>
      </c>
      <c r="AC911" s="362"/>
      <c r="AD911" s="362"/>
      <c r="AE911" s="362"/>
      <c r="AF911" s="362"/>
      <c r="AG911" s="362"/>
      <c r="AH911" s="362"/>
      <c r="AI911" s="362" t="str">
        <f t="shared" si="14"/>
        <v>MOMNOC Operationalization</v>
      </c>
      <c r="AJ911" s="362" t="str">
        <f>VLOOKUP(AI911,Table1[[#All],[CONCAT]:[Tfiber]],2,FALSE)</f>
        <v>Network</v>
      </c>
      <c r="AK911" s="362" t="s">
        <v>40</v>
      </c>
      <c r="AL911" s="362"/>
      <c r="AM911" s="362"/>
      <c r="AN911" s="362"/>
      <c r="AO911" s="362"/>
      <c r="AP911" s="361"/>
      <c r="AR911">
        <v>1</v>
      </c>
    </row>
    <row r="912" spans="2:44" ht="15" hidden="1" customHeight="1" x14ac:dyDescent="0.35">
      <c r="B912" s="362">
        <v>910</v>
      </c>
      <c r="C912" s="362" t="s">
        <v>2566</v>
      </c>
      <c r="D912" s="362" t="s">
        <v>2</v>
      </c>
      <c r="E912" s="368">
        <v>45195</v>
      </c>
      <c r="F912" s="368"/>
      <c r="G912" s="368"/>
      <c r="H912" s="368"/>
      <c r="I912" s="362" t="s">
        <v>73</v>
      </c>
      <c r="J912" s="362" t="s">
        <v>2315</v>
      </c>
      <c r="K912" s="361" t="s">
        <v>2567</v>
      </c>
      <c r="L912" s="362"/>
      <c r="M912" s="362" t="s">
        <v>186</v>
      </c>
      <c r="N912" s="362" t="s">
        <v>51</v>
      </c>
      <c r="O912" s="362"/>
      <c r="P912" s="362" t="s">
        <v>90</v>
      </c>
      <c r="Q912" s="362" t="s">
        <v>90</v>
      </c>
      <c r="R912" s="362" t="s">
        <v>46</v>
      </c>
      <c r="S912" s="361" t="s">
        <v>2568</v>
      </c>
      <c r="T912" s="362" t="s">
        <v>113</v>
      </c>
      <c r="U912" s="362" t="s">
        <v>1540</v>
      </c>
      <c r="V912" s="362" t="s">
        <v>1540</v>
      </c>
      <c r="W912" s="362"/>
      <c r="X912" s="362" t="s">
        <v>9</v>
      </c>
      <c r="Y912" s="362" t="s">
        <v>46</v>
      </c>
      <c r="Z912" s="362" t="s">
        <v>90</v>
      </c>
      <c r="AA912" s="366" t="s">
        <v>90</v>
      </c>
      <c r="AB912" s="362" t="s">
        <v>90</v>
      </c>
      <c r="AC912" s="362"/>
      <c r="AD912" s="362"/>
      <c r="AE912" s="362"/>
      <c r="AF912" s="362"/>
      <c r="AG912" s="362"/>
      <c r="AH912" s="362"/>
      <c r="AI912" s="362" t="str">
        <f t="shared" si="14"/>
        <v>MOMNOC Operationalization</v>
      </c>
      <c r="AJ912" s="362" t="str">
        <f>VLOOKUP(AI912,Table1[[#All],[CONCAT]:[Tfiber]],2,FALSE)</f>
        <v>Network</v>
      </c>
      <c r="AK912" s="362" t="s">
        <v>40</v>
      </c>
      <c r="AL912" s="362"/>
      <c r="AM912" s="362"/>
      <c r="AN912" s="362"/>
      <c r="AO912" s="362"/>
      <c r="AP912" s="361"/>
      <c r="AR912">
        <v>1</v>
      </c>
    </row>
    <row r="913" spans="2:44" ht="15" hidden="1" customHeight="1" x14ac:dyDescent="0.35">
      <c r="B913" s="362">
        <v>911</v>
      </c>
      <c r="C913" s="362" t="s">
        <v>2569</v>
      </c>
      <c r="D913" s="362" t="s">
        <v>2</v>
      </c>
      <c r="E913" s="368">
        <v>45195</v>
      </c>
      <c r="F913" s="368"/>
      <c r="G913" s="368"/>
      <c r="H913" s="368"/>
      <c r="I913" s="362" t="s">
        <v>76</v>
      </c>
      <c r="J913" s="362" t="s">
        <v>76</v>
      </c>
      <c r="K913" s="361" t="s">
        <v>2570</v>
      </c>
      <c r="L913" s="361"/>
      <c r="M913" s="362" t="s">
        <v>1689</v>
      </c>
      <c r="N913" s="362" t="s">
        <v>9</v>
      </c>
      <c r="O913" s="362"/>
      <c r="P913" s="362" t="s">
        <v>90</v>
      </c>
      <c r="Q913" s="362" t="s">
        <v>90</v>
      </c>
      <c r="R913" s="362"/>
      <c r="S913" s="361" t="s">
        <v>1717</v>
      </c>
      <c r="T913" s="361"/>
      <c r="U913" s="361"/>
      <c r="V913" s="362" t="s">
        <v>125</v>
      </c>
      <c r="W913" s="362"/>
      <c r="X913" s="362"/>
      <c r="Y913" s="362" t="s">
        <v>48</v>
      </c>
      <c r="Z913" s="362" t="s">
        <v>90</v>
      </c>
      <c r="AA913" s="366" t="s">
        <v>90</v>
      </c>
      <c r="AB913" s="362" t="s">
        <v>90</v>
      </c>
      <c r="AC913" s="362"/>
      <c r="AD913" s="362"/>
      <c r="AE913" s="362"/>
      <c r="AF913" s="362"/>
      <c r="AG913" s="362"/>
      <c r="AH913" s="362"/>
      <c r="AI913" s="362" t="str">
        <f t="shared" si="14"/>
        <v>MOMT&amp;D Environment</v>
      </c>
      <c r="AJ913" s="362" t="str">
        <f>VLOOKUP(AI913,Table1[[#All],[CONCAT]:[Tfiber]],2,FALSE)</f>
        <v>Applications</v>
      </c>
      <c r="AK913" s="362" t="s">
        <v>40</v>
      </c>
      <c r="AL913" s="362"/>
      <c r="AM913" s="362"/>
      <c r="AN913" s="362"/>
      <c r="AO913" s="362"/>
      <c r="AP913" s="361" t="e">
        <v>#N/A</v>
      </c>
      <c r="AR913">
        <v>1</v>
      </c>
    </row>
    <row r="914" spans="2:44" ht="15" hidden="1" customHeight="1" x14ac:dyDescent="0.35">
      <c r="B914" s="362">
        <v>912</v>
      </c>
      <c r="C914" s="362" t="s">
        <v>2571</v>
      </c>
      <c r="D914" s="362" t="s">
        <v>2</v>
      </c>
      <c r="E914" s="368">
        <v>45195</v>
      </c>
      <c r="F914" s="368"/>
      <c r="G914" s="368"/>
      <c r="H914" s="368"/>
      <c r="I914" s="362" t="s">
        <v>73</v>
      </c>
      <c r="J914" s="362" t="s">
        <v>2315</v>
      </c>
      <c r="K914" s="361" t="s">
        <v>2572</v>
      </c>
      <c r="L914" s="362"/>
      <c r="M914" s="362" t="s">
        <v>186</v>
      </c>
      <c r="N914" s="362" t="s">
        <v>9</v>
      </c>
      <c r="O914" s="362"/>
      <c r="P914" s="362" t="s">
        <v>90</v>
      </c>
      <c r="Q914" s="362" t="s">
        <v>90</v>
      </c>
      <c r="R914" s="362" t="s">
        <v>1750</v>
      </c>
      <c r="S914" s="361" t="s">
        <v>1751</v>
      </c>
      <c r="T914" s="362" t="s">
        <v>113</v>
      </c>
      <c r="U914" s="362" t="s">
        <v>1540</v>
      </c>
      <c r="V914" s="362" t="s">
        <v>1540</v>
      </c>
      <c r="W914" s="362"/>
      <c r="X914" s="362" t="s">
        <v>9</v>
      </c>
      <c r="Y914" s="362" t="s">
        <v>9</v>
      </c>
      <c r="Z914" s="362" t="s">
        <v>90</v>
      </c>
      <c r="AA914" s="366" t="s">
        <v>90</v>
      </c>
      <c r="AB914" s="362" t="s">
        <v>90</v>
      </c>
      <c r="AC914" s="362"/>
      <c r="AD914" s="362"/>
      <c r="AE914" s="362"/>
      <c r="AF914" s="362"/>
      <c r="AG914" s="362"/>
      <c r="AH914" s="362"/>
      <c r="AI914" s="362" t="str">
        <f t="shared" si="14"/>
        <v>MOMNOC Operationalization</v>
      </c>
      <c r="AJ914" s="362" t="str">
        <f>VLOOKUP(AI914,Table1[[#All],[CONCAT]:[Tfiber]],2,FALSE)</f>
        <v>Network</v>
      </c>
      <c r="AK914" s="362" t="s">
        <v>40</v>
      </c>
      <c r="AL914" s="362"/>
      <c r="AM914" s="362"/>
      <c r="AN914" s="362"/>
      <c r="AO914" s="362"/>
      <c r="AP914" s="361"/>
      <c r="AR914">
        <v>1</v>
      </c>
    </row>
    <row r="915" spans="2:44" ht="15" hidden="1" customHeight="1" x14ac:dyDescent="0.35">
      <c r="B915" s="362">
        <v>913</v>
      </c>
      <c r="C915" s="362" t="s">
        <v>2573</v>
      </c>
      <c r="D915" s="362" t="s">
        <v>2</v>
      </c>
      <c r="E915" s="368">
        <v>45195</v>
      </c>
      <c r="F915" s="368"/>
      <c r="G915" s="368"/>
      <c r="H915" s="368"/>
      <c r="I915" s="362" t="s">
        <v>74</v>
      </c>
      <c r="J915" s="362" t="s">
        <v>2574</v>
      </c>
      <c r="K915" s="361" t="s">
        <v>2575</v>
      </c>
      <c r="L915" s="361"/>
      <c r="M915" s="362" t="s">
        <v>186</v>
      </c>
      <c r="N915" s="362" t="s">
        <v>9</v>
      </c>
      <c r="O915" s="362"/>
      <c r="P915" s="362" t="s">
        <v>90</v>
      </c>
      <c r="Q915" s="362" t="s">
        <v>90</v>
      </c>
      <c r="R915" s="362"/>
      <c r="S915" s="361"/>
      <c r="T915" s="362"/>
      <c r="U915" s="362"/>
      <c r="V915" s="362" t="s">
        <v>120</v>
      </c>
      <c r="W915" s="362"/>
      <c r="X915" s="362"/>
      <c r="Y915" s="362" t="s">
        <v>48</v>
      </c>
      <c r="Z915" s="362" t="s">
        <v>90</v>
      </c>
      <c r="AA915" s="366" t="s">
        <v>90</v>
      </c>
      <c r="AB915" s="362" t="s">
        <v>90</v>
      </c>
      <c r="AC915" s="362"/>
      <c r="AD915" s="362"/>
      <c r="AE915" s="362"/>
      <c r="AF915" s="362"/>
      <c r="AG915" s="362"/>
      <c r="AH915" s="362"/>
      <c r="AI915" s="362" t="str">
        <f t="shared" si="14"/>
        <v>MOMWFM</v>
      </c>
      <c r="AJ915" s="362" t="str">
        <f>VLOOKUP(AI915,Table1[[#All],[CONCAT]:[Tfiber]],2,FALSE)</f>
        <v>Applications/Tools</v>
      </c>
      <c r="AK915" s="362" t="s">
        <v>40</v>
      </c>
      <c r="AL915" s="362"/>
      <c r="AM915" s="362"/>
      <c r="AN915" s="362"/>
      <c r="AO915" s="362"/>
      <c r="AP915" s="361"/>
      <c r="AR915">
        <v>1</v>
      </c>
    </row>
    <row r="916" spans="2:44" ht="15" hidden="1" customHeight="1" x14ac:dyDescent="0.35">
      <c r="B916" s="362">
        <v>914</v>
      </c>
      <c r="C916" s="362" t="s">
        <v>2576</v>
      </c>
      <c r="D916" s="362" t="s">
        <v>2</v>
      </c>
      <c r="E916" s="368">
        <v>45195</v>
      </c>
      <c r="F916" s="368"/>
      <c r="G916" s="368"/>
      <c r="H916" s="368"/>
      <c r="I916" s="362" t="s">
        <v>62</v>
      </c>
      <c r="J916" s="362" t="s">
        <v>2064</v>
      </c>
      <c r="K916" s="361" t="s">
        <v>2577</v>
      </c>
      <c r="L916" s="362"/>
      <c r="M916" s="362" t="s">
        <v>1689</v>
      </c>
      <c r="N916" s="362" t="s">
        <v>9</v>
      </c>
      <c r="O916" s="362"/>
      <c r="P916" s="362" t="s">
        <v>90</v>
      </c>
      <c r="Q916" s="362" t="s">
        <v>90</v>
      </c>
      <c r="R916" s="362"/>
      <c r="S916" s="361" t="s">
        <v>90</v>
      </c>
      <c r="T916" s="362"/>
      <c r="U916" s="362"/>
      <c r="V916" s="362" t="s">
        <v>824</v>
      </c>
      <c r="W916" s="362"/>
      <c r="X916" s="362" t="s">
        <v>9</v>
      </c>
      <c r="Y916" s="362" t="s">
        <v>9</v>
      </c>
      <c r="Z916" s="362" t="s">
        <v>90</v>
      </c>
      <c r="AA916" s="366" t="s">
        <v>90</v>
      </c>
      <c r="AB916" s="362" t="s">
        <v>90</v>
      </c>
      <c r="AC916" s="362"/>
      <c r="AD916" s="362"/>
      <c r="AE916" s="362"/>
      <c r="AF916" s="362"/>
      <c r="AG916" s="362"/>
      <c r="AH916" s="362"/>
      <c r="AI916" s="362" t="str">
        <f t="shared" si="14"/>
        <v>MOMNSO</v>
      </c>
      <c r="AJ916" s="362" t="str">
        <f>VLOOKUP(AI916,Table1[[#All],[CONCAT]:[Tfiber]],2,FALSE)</f>
        <v>Applications/Tools</v>
      </c>
      <c r="AK916" s="362" t="s">
        <v>40</v>
      </c>
      <c r="AL916" s="362"/>
      <c r="AM916" s="362"/>
      <c r="AN916" s="362"/>
      <c r="AO916" s="362"/>
      <c r="AP916" s="361" t="e">
        <v>#N/A</v>
      </c>
      <c r="AR916">
        <v>1</v>
      </c>
    </row>
    <row r="917" spans="2:44" ht="15" hidden="1" customHeight="1" x14ac:dyDescent="0.35">
      <c r="B917" s="362">
        <v>915</v>
      </c>
      <c r="C917" s="362" t="s">
        <v>2578</v>
      </c>
      <c r="D917" s="362" t="s">
        <v>2</v>
      </c>
      <c r="E917" s="368">
        <v>45195</v>
      </c>
      <c r="F917" s="368"/>
      <c r="G917" s="368"/>
      <c r="H917" s="368"/>
      <c r="I917" s="362" t="s">
        <v>76</v>
      </c>
      <c r="J917" s="362" t="s">
        <v>76</v>
      </c>
      <c r="K917" s="361" t="s">
        <v>2579</v>
      </c>
      <c r="L917" s="361"/>
      <c r="M917" s="362" t="s">
        <v>1689</v>
      </c>
      <c r="N917" s="362" t="s">
        <v>9</v>
      </c>
      <c r="O917" s="362"/>
      <c r="P917" s="362" t="s">
        <v>90</v>
      </c>
      <c r="Q917" s="362" t="s">
        <v>90</v>
      </c>
      <c r="R917" s="362"/>
      <c r="S917" s="361" t="s">
        <v>2580</v>
      </c>
      <c r="T917" s="361"/>
      <c r="U917" s="361"/>
      <c r="V917" s="362" t="s">
        <v>125</v>
      </c>
      <c r="W917" s="362"/>
      <c r="X917" s="362" t="s">
        <v>9</v>
      </c>
      <c r="Y917" s="365" t="s">
        <v>46</v>
      </c>
      <c r="Z917" s="362" t="s">
        <v>90</v>
      </c>
      <c r="AA917" s="366" t="s">
        <v>90</v>
      </c>
      <c r="AB917" s="362" t="s">
        <v>90</v>
      </c>
      <c r="AC917" s="362"/>
      <c r="AD917" s="362"/>
      <c r="AE917" s="362"/>
      <c r="AF917" s="362"/>
      <c r="AG917" s="362"/>
      <c r="AH917" s="362"/>
      <c r="AI917" s="362" t="str">
        <f t="shared" si="14"/>
        <v>MOMT&amp;D Environment</v>
      </c>
      <c r="AJ917" s="362" t="str">
        <f>VLOOKUP(AI917,Table1[[#All],[CONCAT]:[Tfiber]],2,FALSE)</f>
        <v>Applications</v>
      </c>
      <c r="AK917" s="362" t="s">
        <v>40</v>
      </c>
      <c r="AL917" s="362"/>
      <c r="AM917" s="362"/>
      <c r="AN917" s="362"/>
      <c r="AO917" s="368" t="s">
        <v>90</v>
      </c>
      <c r="AP917" s="361"/>
      <c r="AR917">
        <v>1</v>
      </c>
    </row>
    <row r="918" spans="2:44" ht="15" hidden="1" customHeight="1" x14ac:dyDescent="0.35">
      <c r="B918" s="362">
        <v>916</v>
      </c>
      <c r="C918" s="362" t="s">
        <v>2581</v>
      </c>
      <c r="D918" s="362" t="s">
        <v>2</v>
      </c>
      <c r="E918" s="368">
        <v>45195</v>
      </c>
      <c r="F918" s="368"/>
      <c r="G918" s="368"/>
      <c r="H918" s="368"/>
      <c r="I918" s="362" t="s">
        <v>73</v>
      </c>
      <c r="J918" s="362" t="s">
        <v>2315</v>
      </c>
      <c r="K918" s="361" t="s">
        <v>2582</v>
      </c>
      <c r="L918" s="362"/>
      <c r="M918" s="362" t="s">
        <v>186</v>
      </c>
      <c r="N918" s="362" t="s">
        <v>9</v>
      </c>
      <c r="O918" s="362"/>
      <c r="P918" s="362" t="s">
        <v>90</v>
      </c>
      <c r="Q918" s="362" t="s">
        <v>90</v>
      </c>
      <c r="R918" s="362" t="s">
        <v>46</v>
      </c>
      <c r="S918" s="361" t="s">
        <v>90</v>
      </c>
      <c r="T918" s="362" t="s">
        <v>113</v>
      </c>
      <c r="U918" s="362" t="s">
        <v>1540</v>
      </c>
      <c r="V918" s="362" t="s">
        <v>1540</v>
      </c>
      <c r="W918" s="362"/>
      <c r="X918" s="362" t="s">
        <v>9</v>
      </c>
      <c r="Y918" s="362" t="s">
        <v>46</v>
      </c>
      <c r="Z918" s="362" t="s">
        <v>90</v>
      </c>
      <c r="AA918" s="366" t="s">
        <v>90</v>
      </c>
      <c r="AB918" s="362" t="s">
        <v>90</v>
      </c>
      <c r="AC918" s="362"/>
      <c r="AD918" s="362"/>
      <c r="AE918" s="362"/>
      <c r="AF918" s="362"/>
      <c r="AG918" s="362"/>
      <c r="AH918" s="362"/>
      <c r="AI918" s="362" t="str">
        <f t="shared" si="14"/>
        <v>MOMNOC Operationalization</v>
      </c>
      <c r="AJ918" s="362" t="str">
        <f>VLOOKUP(AI918,Table1[[#All],[CONCAT]:[Tfiber]],2,FALSE)</f>
        <v>Network</v>
      </c>
      <c r="AK918" s="362" t="s">
        <v>40</v>
      </c>
      <c r="AL918" s="362"/>
      <c r="AM918" s="362"/>
      <c r="AN918" s="362"/>
      <c r="AO918" s="362"/>
      <c r="AP918" s="361"/>
      <c r="AR918">
        <v>1</v>
      </c>
    </row>
    <row r="919" spans="2:44" ht="15" hidden="1" customHeight="1" x14ac:dyDescent="0.35">
      <c r="B919" s="362">
        <v>917</v>
      </c>
      <c r="C919" s="362" t="s">
        <v>2583</v>
      </c>
      <c r="D919" s="362" t="s">
        <v>2</v>
      </c>
      <c r="E919" s="368">
        <v>45195</v>
      </c>
      <c r="F919" s="368"/>
      <c r="G919" s="368"/>
      <c r="H919" s="368"/>
      <c r="I919" s="362" t="s">
        <v>73</v>
      </c>
      <c r="J919" s="362" t="s">
        <v>2401</v>
      </c>
      <c r="K919" s="361" t="s">
        <v>2584</v>
      </c>
      <c r="L919" s="362"/>
      <c r="M919" s="362" t="s">
        <v>186</v>
      </c>
      <c r="N919" s="362" t="s">
        <v>9</v>
      </c>
      <c r="O919" s="362"/>
      <c r="P919" s="362" t="s">
        <v>90</v>
      </c>
      <c r="Q919" s="362" t="s">
        <v>90</v>
      </c>
      <c r="R919" s="362" t="s">
        <v>46</v>
      </c>
      <c r="S919" s="361" t="s">
        <v>90</v>
      </c>
      <c r="T919" s="362" t="s">
        <v>113</v>
      </c>
      <c r="U919" s="362" t="s">
        <v>1540</v>
      </c>
      <c r="V919" s="362" t="s">
        <v>1540</v>
      </c>
      <c r="W919" s="362"/>
      <c r="X919" s="362" t="s">
        <v>9</v>
      </c>
      <c r="Y919" s="362" t="s">
        <v>46</v>
      </c>
      <c r="Z919" s="362" t="s">
        <v>90</v>
      </c>
      <c r="AA919" s="366" t="s">
        <v>90</v>
      </c>
      <c r="AB919" s="362" t="s">
        <v>90</v>
      </c>
      <c r="AC919" s="362"/>
      <c r="AD919" s="362"/>
      <c r="AE919" s="362"/>
      <c r="AF919" s="362"/>
      <c r="AG919" s="362"/>
      <c r="AH919" s="362"/>
      <c r="AI919" s="362" t="str">
        <f t="shared" si="14"/>
        <v>MOMNOC Operationalization</v>
      </c>
      <c r="AJ919" s="362" t="str">
        <f>VLOOKUP(AI919,Table1[[#All],[CONCAT]:[Tfiber]],2,FALSE)</f>
        <v>Network</v>
      </c>
      <c r="AK919" s="362" t="s">
        <v>40</v>
      </c>
      <c r="AL919" s="362"/>
      <c r="AM919" s="362"/>
      <c r="AN919" s="362"/>
      <c r="AO919" s="362"/>
      <c r="AP919" s="361"/>
      <c r="AR919">
        <v>1</v>
      </c>
    </row>
    <row r="920" spans="2:44" ht="15" hidden="1" customHeight="1" x14ac:dyDescent="0.35">
      <c r="B920" s="362">
        <v>918</v>
      </c>
      <c r="C920" s="362" t="s">
        <v>2585</v>
      </c>
      <c r="D920" s="362" t="s">
        <v>2</v>
      </c>
      <c r="E920" s="368">
        <v>45078</v>
      </c>
      <c r="F920" s="368"/>
      <c r="G920" s="368"/>
      <c r="H920" s="368"/>
      <c r="I920" s="362" t="s">
        <v>61</v>
      </c>
      <c r="J920" s="362" t="s">
        <v>1584</v>
      </c>
      <c r="K920" s="361" t="s">
        <v>2586</v>
      </c>
      <c r="L920" s="361"/>
      <c r="M920" s="362" t="s">
        <v>186</v>
      </c>
      <c r="N920" s="362" t="s">
        <v>9</v>
      </c>
      <c r="O920" s="362"/>
      <c r="P920" s="362" t="s">
        <v>1398</v>
      </c>
      <c r="Q920" s="362" t="s">
        <v>90</v>
      </c>
      <c r="R920" s="362"/>
      <c r="S920" s="361" t="s">
        <v>2587</v>
      </c>
      <c r="T920" s="362"/>
      <c r="U920" s="362"/>
      <c r="V920" s="362" t="s">
        <v>120</v>
      </c>
      <c r="W920" s="362"/>
      <c r="X920" s="362" t="s">
        <v>9</v>
      </c>
      <c r="Y920" s="362" t="s">
        <v>101</v>
      </c>
      <c r="Z920" s="362" t="s">
        <v>90</v>
      </c>
      <c r="AA920" s="366" t="s">
        <v>90</v>
      </c>
      <c r="AB920" s="362" t="s">
        <v>90</v>
      </c>
      <c r="AC920" s="362"/>
      <c r="AD920" s="362"/>
      <c r="AE920" s="362"/>
      <c r="AF920" s="362"/>
      <c r="AG920" s="362"/>
      <c r="AH920" s="362"/>
      <c r="AI920" s="362" t="str">
        <f t="shared" si="14"/>
        <v>MOMGIS</v>
      </c>
      <c r="AJ920" s="362" t="str">
        <f>VLOOKUP(AI920,Table1[[#All],[CONCAT]:[Tfiber]],2,FALSE)</f>
        <v>Applications/Tools</v>
      </c>
      <c r="AK920" s="362" t="e">
        <v>#N/A</v>
      </c>
      <c r="AL920" s="362"/>
      <c r="AM920" s="362"/>
      <c r="AN920" s="362"/>
      <c r="AO920" s="362"/>
      <c r="AP920" s="361" t="e">
        <v>#N/A</v>
      </c>
      <c r="AR920">
        <v>1</v>
      </c>
    </row>
    <row r="921" spans="2:44" ht="15" hidden="1" customHeight="1" x14ac:dyDescent="0.35">
      <c r="B921" s="362">
        <v>919</v>
      </c>
      <c r="C921" s="362" t="s">
        <v>2588</v>
      </c>
      <c r="D921" s="362" t="s">
        <v>2</v>
      </c>
      <c r="E921" s="368">
        <v>45210</v>
      </c>
      <c r="F921" s="368"/>
      <c r="G921" s="368"/>
      <c r="H921" s="368"/>
      <c r="I921" s="362" t="s">
        <v>73</v>
      </c>
      <c r="J921" s="362" t="s">
        <v>2315</v>
      </c>
      <c r="K921" s="361" t="s">
        <v>2589</v>
      </c>
      <c r="L921" s="362"/>
      <c r="M921" s="362" t="s">
        <v>186</v>
      </c>
      <c r="N921" s="362" t="s">
        <v>9</v>
      </c>
      <c r="O921" s="362"/>
      <c r="P921" s="362" t="s">
        <v>90</v>
      </c>
      <c r="Q921" s="362" t="s">
        <v>90</v>
      </c>
      <c r="R921" s="362" t="s">
        <v>8</v>
      </c>
      <c r="S921" s="361" t="s">
        <v>1539</v>
      </c>
      <c r="T921" s="362"/>
      <c r="U921" s="362"/>
      <c r="V921" s="362" t="s">
        <v>1540</v>
      </c>
      <c r="W921" s="362"/>
      <c r="X921" s="362"/>
      <c r="Y921" s="375" t="s">
        <v>45</v>
      </c>
      <c r="Z921" s="362" t="s">
        <v>90</v>
      </c>
      <c r="AA921" s="366" t="s">
        <v>90</v>
      </c>
      <c r="AB921" s="362" t="s">
        <v>90</v>
      </c>
      <c r="AC921" s="362"/>
      <c r="AD921" s="362"/>
      <c r="AE921" s="362"/>
      <c r="AF921" s="362"/>
      <c r="AG921" s="362"/>
      <c r="AH921" s="362"/>
      <c r="AI921" s="362" t="str">
        <f t="shared" si="14"/>
        <v>MOMNOC Operationalization</v>
      </c>
      <c r="AJ921" s="362" t="str">
        <f>VLOOKUP(AI921,Table1[[#All],[CONCAT]:[Tfiber]],2,FALSE)</f>
        <v>Network</v>
      </c>
      <c r="AK921" s="362" t="s">
        <v>39</v>
      </c>
      <c r="AL921" s="362"/>
      <c r="AM921" s="362"/>
      <c r="AN921" s="362"/>
      <c r="AO921" s="368">
        <v>45923</v>
      </c>
      <c r="AP921" s="361" t="s">
        <v>680</v>
      </c>
      <c r="AR921">
        <v>1</v>
      </c>
    </row>
    <row r="922" spans="2:44" ht="15" hidden="1" customHeight="1" x14ac:dyDescent="0.35">
      <c r="B922" s="362">
        <v>920</v>
      </c>
      <c r="C922" s="362" t="s">
        <v>2590</v>
      </c>
      <c r="D922" s="362" t="s">
        <v>2</v>
      </c>
      <c r="E922" s="368">
        <v>45210</v>
      </c>
      <c r="F922" s="368"/>
      <c r="G922" s="368"/>
      <c r="H922" s="368"/>
      <c r="I922" s="362" t="s">
        <v>65</v>
      </c>
      <c r="J922" s="362" t="s">
        <v>1542</v>
      </c>
      <c r="K922" s="361" t="s">
        <v>2591</v>
      </c>
      <c r="L922" s="362"/>
      <c r="M922" s="362" t="s">
        <v>186</v>
      </c>
      <c r="N922" s="362" t="s">
        <v>9</v>
      </c>
      <c r="O922" s="362"/>
      <c r="P922" s="362" t="s">
        <v>90</v>
      </c>
      <c r="Q922" s="362" t="s">
        <v>90</v>
      </c>
      <c r="R922" s="362"/>
      <c r="S922" s="361" t="s">
        <v>90</v>
      </c>
      <c r="T922" s="362"/>
      <c r="U922" s="362"/>
      <c r="V922" s="362" t="s">
        <v>202</v>
      </c>
      <c r="W922" s="362"/>
      <c r="X922" s="362" t="s">
        <v>9</v>
      </c>
      <c r="Y922" s="362" t="s">
        <v>9</v>
      </c>
      <c r="Z922" s="362" t="s">
        <v>90</v>
      </c>
      <c r="AA922" s="366" t="s">
        <v>90</v>
      </c>
      <c r="AB922" s="362" t="s">
        <v>90</v>
      </c>
      <c r="AC922" s="362"/>
      <c r="AD922" s="362"/>
      <c r="AE922" s="362"/>
      <c r="AF922" s="362"/>
      <c r="AG922" s="362"/>
      <c r="AH922" s="362"/>
      <c r="AI922" s="362" t="str">
        <f t="shared" si="14"/>
        <v>MOMBSS</v>
      </c>
      <c r="AJ922" s="362" t="str">
        <f>VLOOKUP(AI922,Table1[[#All],[CONCAT]:[Tfiber]],2,FALSE)</f>
        <v>Applications/Tools</v>
      </c>
      <c r="AK922" s="362" t="s">
        <v>40</v>
      </c>
      <c r="AL922" s="362"/>
      <c r="AM922" s="362"/>
      <c r="AN922" s="362"/>
      <c r="AO922" s="362"/>
      <c r="AP922" s="361" t="e">
        <v>#N/A</v>
      </c>
      <c r="AR922">
        <v>1</v>
      </c>
    </row>
    <row r="923" spans="2:44" ht="15" hidden="1" customHeight="1" x14ac:dyDescent="0.35">
      <c r="B923" s="362">
        <v>921</v>
      </c>
      <c r="C923" s="362" t="s">
        <v>2592</v>
      </c>
      <c r="D923" s="362" t="s">
        <v>2</v>
      </c>
      <c r="E923" s="368">
        <v>45210</v>
      </c>
      <c r="F923" s="368"/>
      <c r="G923" s="368"/>
      <c r="H923" s="368"/>
      <c r="I923" s="362" t="s">
        <v>57</v>
      </c>
      <c r="J923" s="362" t="s">
        <v>1835</v>
      </c>
      <c r="K923" s="361" t="s">
        <v>2593</v>
      </c>
      <c r="L923" s="362"/>
      <c r="M923" s="362" t="s">
        <v>186</v>
      </c>
      <c r="N923" s="362" t="s">
        <v>9</v>
      </c>
      <c r="O923" s="362"/>
      <c r="P923" s="362" t="s">
        <v>90</v>
      </c>
      <c r="Q923" s="362" t="s">
        <v>90</v>
      </c>
      <c r="R923" s="362"/>
      <c r="S923" s="361" t="s">
        <v>2594</v>
      </c>
      <c r="T923" s="362"/>
      <c r="U923" s="362"/>
      <c r="V923" s="362" t="s">
        <v>176</v>
      </c>
      <c r="W923" s="362"/>
      <c r="X923" s="362"/>
      <c r="Y923" s="362" t="s">
        <v>48</v>
      </c>
      <c r="Z923" s="362" t="s">
        <v>90</v>
      </c>
      <c r="AA923" s="366" t="s">
        <v>90</v>
      </c>
      <c r="AB923" s="362" t="s">
        <v>90</v>
      </c>
      <c r="AC923" s="362"/>
      <c r="AD923" s="362"/>
      <c r="AE923" s="362"/>
      <c r="AF923" s="362"/>
      <c r="AG923" s="362"/>
      <c r="AH923" s="362"/>
      <c r="AI923" s="362" t="str">
        <f t="shared" si="14"/>
        <v>MOMSecurity &amp; Regulatory Compliance</v>
      </c>
      <c r="AJ923" s="362" t="str">
        <f>VLOOKUP(AI923,Table1[[#All],[CONCAT]:[Tfiber]],2,FALSE)</f>
        <v>Security</v>
      </c>
      <c r="AK923" s="362" t="s">
        <v>40</v>
      </c>
      <c r="AL923" s="362"/>
      <c r="AM923" s="362"/>
      <c r="AN923" s="362"/>
      <c r="AO923" s="362"/>
      <c r="AP923" s="361" t="s">
        <v>193</v>
      </c>
      <c r="AR923">
        <v>1</v>
      </c>
    </row>
    <row r="924" spans="2:44" ht="15" hidden="1" customHeight="1" x14ac:dyDescent="0.35">
      <c r="B924" s="362">
        <v>922</v>
      </c>
      <c r="C924" s="362" t="s">
        <v>2595</v>
      </c>
      <c r="D924" s="362" t="s">
        <v>2</v>
      </c>
      <c r="E924" s="368">
        <v>45210</v>
      </c>
      <c r="F924" s="368"/>
      <c r="G924" s="368"/>
      <c r="H924" s="368"/>
      <c r="I924" s="362" t="s">
        <v>57</v>
      </c>
      <c r="J924" s="362" t="s">
        <v>2596</v>
      </c>
      <c r="K924" s="361" t="s">
        <v>2597</v>
      </c>
      <c r="L924" s="362"/>
      <c r="M924" s="362" t="s">
        <v>186</v>
      </c>
      <c r="N924" s="362" t="s">
        <v>9</v>
      </c>
      <c r="O924" s="362"/>
      <c r="P924" s="362" t="s">
        <v>90</v>
      </c>
      <c r="Q924" s="362" t="s">
        <v>90</v>
      </c>
      <c r="R924" s="362"/>
      <c r="S924" s="361" t="s">
        <v>90</v>
      </c>
      <c r="T924" s="362"/>
      <c r="U924" s="362"/>
      <c r="V924" s="362" t="s">
        <v>176</v>
      </c>
      <c r="W924" s="362"/>
      <c r="X924" s="362" t="s">
        <v>9</v>
      </c>
      <c r="Y924" s="362" t="s">
        <v>9</v>
      </c>
      <c r="Z924" s="362" t="s">
        <v>90</v>
      </c>
      <c r="AA924" s="366" t="s">
        <v>90</v>
      </c>
      <c r="AB924" s="362" t="s">
        <v>90</v>
      </c>
      <c r="AC924" s="362"/>
      <c r="AD924" s="362"/>
      <c r="AE924" s="362"/>
      <c r="AF924" s="362"/>
      <c r="AG924" s="362"/>
      <c r="AH924" s="362"/>
      <c r="AI924" s="362" t="str">
        <f t="shared" si="14"/>
        <v>MOMSecurity &amp; Regulatory Compliance</v>
      </c>
      <c r="AJ924" s="362" t="str">
        <f>VLOOKUP(AI924,Table1[[#All],[CONCAT]:[Tfiber]],2,FALSE)</f>
        <v>Security</v>
      </c>
      <c r="AK924" s="362" t="s">
        <v>40</v>
      </c>
      <c r="AL924" s="362"/>
      <c r="AM924" s="362"/>
      <c r="AN924" s="362"/>
      <c r="AO924" s="362"/>
      <c r="AP924" s="361" t="e">
        <v>#N/A</v>
      </c>
      <c r="AR924">
        <v>1</v>
      </c>
    </row>
    <row r="925" spans="2:44" ht="15" hidden="1" customHeight="1" x14ac:dyDescent="0.35">
      <c r="B925" s="362">
        <v>923</v>
      </c>
      <c r="C925" s="362" t="s">
        <v>2598</v>
      </c>
      <c r="D925" s="362" t="s">
        <v>2</v>
      </c>
      <c r="E925" s="368">
        <v>45210</v>
      </c>
      <c r="F925" s="368"/>
      <c r="G925" s="368"/>
      <c r="H925" s="368"/>
      <c r="I925" s="362" t="s">
        <v>57</v>
      </c>
      <c r="J925" s="362" t="s">
        <v>1070</v>
      </c>
      <c r="K925" s="361" t="s">
        <v>2599</v>
      </c>
      <c r="L925" s="362"/>
      <c r="M925" s="362" t="s">
        <v>186</v>
      </c>
      <c r="N925" s="362" t="s">
        <v>9</v>
      </c>
      <c r="O925" s="362"/>
      <c r="P925" s="362" t="s">
        <v>90</v>
      </c>
      <c r="Q925" s="362" t="s">
        <v>90</v>
      </c>
      <c r="R925" s="362"/>
      <c r="S925" s="361" t="s">
        <v>90</v>
      </c>
      <c r="T925" s="362"/>
      <c r="U925" s="362"/>
      <c r="V925" s="362" t="s">
        <v>176</v>
      </c>
      <c r="W925" s="362"/>
      <c r="X925" s="362" t="s">
        <v>9</v>
      </c>
      <c r="Y925" s="362" t="s">
        <v>9</v>
      </c>
      <c r="Z925" s="362" t="s">
        <v>90</v>
      </c>
      <c r="AA925" s="366" t="s">
        <v>90</v>
      </c>
      <c r="AB925" s="362" t="s">
        <v>90</v>
      </c>
      <c r="AC925" s="362"/>
      <c r="AD925" s="362"/>
      <c r="AE925" s="362"/>
      <c r="AF925" s="362"/>
      <c r="AG925" s="362"/>
      <c r="AH925" s="362"/>
      <c r="AI925" s="362" t="str">
        <f t="shared" si="14"/>
        <v>MOMSecurity &amp; Regulatory Compliance</v>
      </c>
      <c r="AJ925" s="362" t="str">
        <f>VLOOKUP(AI925,Table1[[#All],[CONCAT]:[Tfiber]],2,FALSE)</f>
        <v>Security</v>
      </c>
      <c r="AK925" s="362" t="s">
        <v>40</v>
      </c>
      <c r="AL925" s="362"/>
      <c r="AM925" s="362"/>
      <c r="AN925" s="362"/>
      <c r="AO925" s="362"/>
      <c r="AP925" s="361" t="e">
        <v>#N/A</v>
      </c>
      <c r="AR925">
        <v>1</v>
      </c>
    </row>
    <row r="926" spans="2:44" ht="15" hidden="1" customHeight="1" x14ac:dyDescent="0.35">
      <c r="B926" s="362">
        <v>924</v>
      </c>
      <c r="C926" s="362" t="s">
        <v>2600</v>
      </c>
      <c r="D926" s="362" t="s">
        <v>2</v>
      </c>
      <c r="E926" s="368">
        <v>45217</v>
      </c>
      <c r="F926" s="368"/>
      <c r="G926" s="368"/>
      <c r="H926" s="368"/>
      <c r="I926" s="362" t="s">
        <v>65</v>
      </c>
      <c r="J926" s="362" t="s">
        <v>2344</v>
      </c>
      <c r="K926" s="361" t="s">
        <v>2601</v>
      </c>
      <c r="L926" s="362"/>
      <c r="M926" s="362" t="s">
        <v>186</v>
      </c>
      <c r="N926" s="362" t="s">
        <v>9</v>
      </c>
      <c r="O926" s="362"/>
      <c r="P926" s="362" t="s">
        <v>90</v>
      </c>
      <c r="Q926" s="362" t="s">
        <v>90</v>
      </c>
      <c r="R926" s="362"/>
      <c r="S926" s="361" t="s">
        <v>90</v>
      </c>
      <c r="T926" s="362"/>
      <c r="U926" s="362"/>
      <c r="V926" s="362" t="s">
        <v>202</v>
      </c>
      <c r="W926" s="362"/>
      <c r="X926" s="362" t="s">
        <v>9</v>
      </c>
      <c r="Y926" s="362" t="s">
        <v>9</v>
      </c>
      <c r="Z926" s="362" t="s">
        <v>90</v>
      </c>
      <c r="AA926" s="366" t="s">
        <v>90</v>
      </c>
      <c r="AB926" s="362" t="s">
        <v>90</v>
      </c>
      <c r="AC926" s="362"/>
      <c r="AD926" s="362"/>
      <c r="AE926" s="362"/>
      <c r="AF926" s="362"/>
      <c r="AG926" s="362"/>
      <c r="AH926" s="362"/>
      <c r="AI926" s="362" t="str">
        <f t="shared" si="14"/>
        <v>MOMBSS</v>
      </c>
      <c r="AJ926" s="362" t="str">
        <f>VLOOKUP(AI926,Table1[[#All],[CONCAT]:[Tfiber]],2,FALSE)</f>
        <v>Applications/Tools</v>
      </c>
      <c r="AK926" s="362" t="s">
        <v>40</v>
      </c>
      <c r="AL926" s="362"/>
      <c r="AM926" s="362"/>
      <c r="AN926" s="362"/>
      <c r="AO926" s="362"/>
      <c r="AP926" s="361" t="e">
        <v>#N/A</v>
      </c>
      <c r="AR926">
        <v>1</v>
      </c>
    </row>
    <row r="927" spans="2:44" ht="15" hidden="1" customHeight="1" x14ac:dyDescent="0.35">
      <c r="B927" s="362">
        <v>925</v>
      </c>
      <c r="C927" s="362" t="s">
        <v>2602</v>
      </c>
      <c r="D927" s="362" t="s">
        <v>2</v>
      </c>
      <c r="E927" s="368">
        <v>45217</v>
      </c>
      <c r="F927" s="368"/>
      <c r="G927" s="368"/>
      <c r="H927" s="368"/>
      <c r="I927" s="362" t="s">
        <v>65</v>
      </c>
      <c r="J927" s="362" t="s">
        <v>2344</v>
      </c>
      <c r="K927" s="361" t="s">
        <v>2603</v>
      </c>
      <c r="L927" s="362"/>
      <c r="M927" s="362" t="s">
        <v>186</v>
      </c>
      <c r="N927" s="362" t="s">
        <v>9</v>
      </c>
      <c r="O927" s="362"/>
      <c r="P927" s="362" t="s">
        <v>90</v>
      </c>
      <c r="Q927" s="362" t="s">
        <v>90</v>
      </c>
      <c r="R927" s="362"/>
      <c r="S927" s="361" t="s">
        <v>90</v>
      </c>
      <c r="T927" s="362"/>
      <c r="U927" s="362"/>
      <c r="V927" s="362" t="s">
        <v>202</v>
      </c>
      <c r="W927" s="362"/>
      <c r="X927" s="362" t="s">
        <v>9</v>
      </c>
      <c r="Y927" s="362" t="s">
        <v>9</v>
      </c>
      <c r="Z927" s="362" t="s">
        <v>90</v>
      </c>
      <c r="AA927" s="366" t="s">
        <v>90</v>
      </c>
      <c r="AB927" s="362" t="s">
        <v>90</v>
      </c>
      <c r="AC927" s="362"/>
      <c r="AD927" s="362"/>
      <c r="AE927" s="362"/>
      <c r="AF927" s="362"/>
      <c r="AG927" s="362"/>
      <c r="AH927" s="362"/>
      <c r="AI927" s="362" t="str">
        <f t="shared" si="14"/>
        <v>MOMBSS</v>
      </c>
      <c r="AJ927" s="362" t="str">
        <f>VLOOKUP(AI927,Table1[[#All],[CONCAT]:[Tfiber]],2,FALSE)</f>
        <v>Applications/Tools</v>
      </c>
      <c r="AK927" s="362" t="s">
        <v>40</v>
      </c>
      <c r="AL927" s="362"/>
      <c r="AM927" s="362"/>
      <c r="AN927" s="362"/>
      <c r="AO927" s="362"/>
      <c r="AP927" s="361" t="e">
        <v>#N/A</v>
      </c>
      <c r="AR927">
        <v>1</v>
      </c>
    </row>
    <row r="928" spans="2:44" ht="15" hidden="1" customHeight="1" x14ac:dyDescent="0.35">
      <c r="B928" s="362">
        <v>926</v>
      </c>
      <c r="C928" s="362" t="s">
        <v>2604</v>
      </c>
      <c r="D928" s="362" t="s">
        <v>2</v>
      </c>
      <c r="E928" s="368">
        <v>45217</v>
      </c>
      <c r="F928" s="368"/>
      <c r="G928" s="368"/>
      <c r="H928" s="368"/>
      <c r="I928" s="362" t="s">
        <v>65</v>
      </c>
      <c r="J928" s="362" t="s">
        <v>2344</v>
      </c>
      <c r="K928" s="361" t="s">
        <v>2605</v>
      </c>
      <c r="L928" s="362"/>
      <c r="M928" s="362" t="s">
        <v>186</v>
      </c>
      <c r="N928" s="362" t="s">
        <v>9</v>
      </c>
      <c r="O928" s="362"/>
      <c r="P928" s="362" t="s">
        <v>90</v>
      </c>
      <c r="Q928" s="362" t="s">
        <v>90</v>
      </c>
      <c r="R928" s="362"/>
      <c r="S928" s="361" t="s">
        <v>90</v>
      </c>
      <c r="T928" s="362"/>
      <c r="U928" s="362"/>
      <c r="V928" s="362" t="s">
        <v>202</v>
      </c>
      <c r="W928" s="362"/>
      <c r="X928" s="362" t="s">
        <v>9</v>
      </c>
      <c r="Y928" s="362" t="s">
        <v>9</v>
      </c>
      <c r="Z928" s="362" t="s">
        <v>90</v>
      </c>
      <c r="AA928" s="366" t="s">
        <v>90</v>
      </c>
      <c r="AB928" s="362" t="s">
        <v>90</v>
      </c>
      <c r="AC928" s="362"/>
      <c r="AD928" s="362"/>
      <c r="AE928" s="362"/>
      <c r="AF928" s="362"/>
      <c r="AG928" s="362"/>
      <c r="AH928" s="362"/>
      <c r="AI928" s="362" t="str">
        <f t="shared" si="14"/>
        <v>MOMBSS</v>
      </c>
      <c r="AJ928" s="362" t="str">
        <f>VLOOKUP(AI928,Table1[[#All],[CONCAT]:[Tfiber]],2,FALSE)</f>
        <v>Applications/Tools</v>
      </c>
      <c r="AK928" s="362" t="s">
        <v>40</v>
      </c>
      <c r="AL928" s="362"/>
      <c r="AM928" s="362"/>
      <c r="AN928" s="362"/>
      <c r="AO928" s="362"/>
      <c r="AP928" s="361" t="e">
        <v>#N/A</v>
      </c>
      <c r="AR928">
        <v>1</v>
      </c>
    </row>
    <row r="929" spans="2:44" ht="15" hidden="1" customHeight="1" x14ac:dyDescent="0.35">
      <c r="B929" s="362">
        <v>927</v>
      </c>
      <c r="C929" s="362" t="s">
        <v>2606</v>
      </c>
      <c r="D929" s="362" t="s">
        <v>2</v>
      </c>
      <c r="E929" s="368">
        <v>45217</v>
      </c>
      <c r="F929" s="368"/>
      <c r="G929" s="368"/>
      <c r="H929" s="368"/>
      <c r="I929" s="362" t="s">
        <v>65</v>
      </c>
      <c r="J929" s="362" t="s">
        <v>2344</v>
      </c>
      <c r="K929" s="361" t="s">
        <v>2607</v>
      </c>
      <c r="L929" s="362"/>
      <c r="M929" s="362" t="s">
        <v>186</v>
      </c>
      <c r="N929" s="362" t="s">
        <v>9</v>
      </c>
      <c r="O929" s="362"/>
      <c r="P929" s="362" t="s">
        <v>90</v>
      </c>
      <c r="Q929" s="362" t="s">
        <v>90</v>
      </c>
      <c r="R929" s="362"/>
      <c r="S929" s="361" t="s">
        <v>90</v>
      </c>
      <c r="T929" s="362"/>
      <c r="U929" s="362"/>
      <c r="V929" s="362" t="s">
        <v>202</v>
      </c>
      <c r="W929" s="362"/>
      <c r="X929" s="362" t="s">
        <v>9</v>
      </c>
      <c r="Y929" s="362" t="s">
        <v>9</v>
      </c>
      <c r="Z929" s="362" t="s">
        <v>90</v>
      </c>
      <c r="AA929" s="366" t="s">
        <v>90</v>
      </c>
      <c r="AB929" s="362" t="s">
        <v>90</v>
      </c>
      <c r="AC929" s="362"/>
      <c r="AD929" s="362"/>
      <c r="AE929" s="362"/>
      <c r="AF929" s="362"/>
      <c r="AG929" s="362"/>
      <c r="AH929" s="362"/>
      <c r="AI929" s="362" t="str">
        <f t="shared" si="14"/>
        <v>MOMBSS</v>
      </c>
      <c r="AJ929" s="362" t="str">
        <f>VLOOKUP(AI929,Table1[[#All],[CONCAT]:[Tfiber]],2,FALSE)</f>
        <v>Applications/Tools</v>
      </c>
      <c r="AK929" s="362" t="s">
        <v>40</v>
      </c>
      <c r="AL929" s="362"/>
      <c r="AM929" s="362"/>
      <c r="AN929" s="362"/>
      <c r="AO929" s="362"/>
      <c r="AP929" s="361" t="e">
        <v>#N/A</v>
      </c>
      <c r="AR929">
        <v>1</v>
      </c>
    </row>
    <row r="930" spans="2:44" ht="15" hidden="1" customHeight="1" x14ac:dyDescent="0.35">
      <c r="B930" s="362">
        <v>928</v>
      </c>
      <c r="C930" s="362" t="s">
        <v>2608</v>
      </c>
      <c r="D930" s="362" t="s">
        <v>2</v>
      </c>
      <c r="E930" s="368">
        <v>45217</v>
      </c>
      <c r="F930" s="368"/>
      <c r="G930" s="368"/>
      <c r="H930" s="368"/>
      <c r="I930" s="362" t="s">
        <v>65</v>
      </c>
      <c r="J930" s="362" t="s">
        <v>2344</v>
      </c>
      <c r="K930" s="361" t="s">
        <v>2609</v>
      </c>
      <c r="L930" s="362"/>
      <c r="M930" s="362" t="s">
        <v>186</v>
      </c>
      <c r="N930" s="362" t="s">
        <v>9</v>
      </c>
      <c r="O930" s="362"/>
      <c r="P930" s="362" t="s">
        <v>90</v>
      </c>
      <c r="Q930" s="362" t="s">
        <v>90</v>
      </c>
      <c r="R930" s="362"/>
      <c r="S930" s="361" t="s">
        <v>90</v>
      </c>
      <c r="T930" s="362"/>
      <c r="U930" s="362"/>
      <c r="V930" s="362" t="s">
        <v>202</v>
      </c>
      <c r="W930" s="362"/>
      <c r="X930" s="362" t="s">
        <v>9</v>
      </c>
      <c r="Y930" s="362" t="s">
        <v>9</v>
      </c>
      <c r="Z930" s="362" t="s">
        <v>90</v>
      </c>
      <c r="AA930" s="366" t="s">
        <v>90</v>
      </c>
      <c r="AB930" s="362" t="s">
        <v>90</v>
      </c>
      <c r="AC930" s="362"/>
      <c r="AD930" s="362"/>
      <c r="AE930" s="362"/>
      <c r="AF930" s="362"/>
      <c r="AG930" s="362"/>
      <c r="AH930" s="362"/>
      <c r="AI930" s="362" t="str">
        <f t="shared" si="14"/>
        <v>MOMBSS</v>
      </c>
      <c r="AJ930" s="362" t="str">
        <f>VLOOKUP(AI930,Table1[[#All],[CONCAT]:[Tfiber]],2,FALSE)</f>
        <v>Applications/Tools</v>
      </c>
      <c r="AK930" s="362" t="s">
        <v>40</v>
      </c>
      <c r="AL930" s="362"/>
      <c r="AM930" s="362"/>
      <c r="AN930" s="362"/>
      <c r="AO930" s="362"/>
      <c r="AP930" s="361" t="e">
        <v>#N/A</v>
      </c>
      <c r="AR930">
        <v>1</v>
      </c>
    </row>
    <row r="931" spans="2:44" ht="15" hidden="1" customHeight="1" x14ac:dyDescent="0.35">
      <c r="B931" s="362">
        <v>929</v>
      </c>
      <c r="C931" s="362" t="s">
        <v>2610</v>
      </c>
      <c r="D931" s="362" t="s">
        <v>2</v>
      </c>
      <c r="E931" s="368">
        <v>45078</v>
      </c>
      <c r="F931" s="368"/>
      <c r="G931" s="368"/>
      <c r="H931" s="368"/>
      <c r="I931" s="362" t="s">
        <v>61</v>
      </c>
      <c r="J931" s="362" t="s">
        <v>1584</v>
      </c>
      <c r="K931" s="361" t="s">
        <v>2611</v>
      </c>
      <c r="L931" s="361"/>
      <c r="M931" s="362" t="s">
        <v>186</v>
      </c>
      <c r="N931" s="362" t="s">
        <v>9</v>
      </c>
      <c r="O931" s="362"/>
      <c r="P931" s="362" t="s">
        <v>2273</v>
      </c>
      <c r="Q931" s="362" t="s">
        <v>90</v>
      </c>
      <c r="R931" s="362"/>
      <c r="S931" s="361"/>
      <c r="T931" s="362"/>
      <c r="U931" s="362"/>
      <c r="V931" s="362" t="s">
        <v>120</v>
      </c>
      <c r="W931" s="362"/>
      <c r="X931" s="362"/>
      <c r="Y931" s="362" t="s">
        <v>48</v>
      </c>
      <c r="Z931" s="362" t="s">
        <v>90</v>
      </c>
      <c r="AA931" s="366" t="s">
        <v>90</v>
      </c>
      <c r="AB931" s="362" t="s">
        <v>90</v>
      </c>
      <c r="AC931" s="362"/>
      <c r="AD931" s="362"/>
      <c r="AE931" s="362"/>
      <c r="AF931" s="362"/>
      <c r="AG931" s="362"/>
      <c r="AH931" s="362"/>
      <c r="AI931" s="362" t="str">
        <f t="shared" si="14"/>
        <v>MOMGIS</v>
      </c>
      <c r="AJ931" s="362" t="str">
        <f>VLOOKUP(AI931,Table1[[#All],[CONCAT]:[Tfiber]],2,FALSE)</f>
        <v>Applications/Tools</v>
      </c>
      <c r="AK931" s="362" t="s">
        <v>40</v>
      </c>
      <c r="AL931" s="362"/>
      <c r="AM931" s="362"/>
      <c r="AN931" s="362"/>
      <c r="AO931" s="362"/>
      <c r="AP931" s="361"/>
      <c r="AR931">
        <v>1</v>
      </c>
    </row>
    <row r="932" spans="2:44" ht="15" hidden="1" customHeight="1" x14ac:dyDescent="0.35">
      <c r="B932" s="362">
        <v>930</v>
      </c>
      <c r="C932" s="362" t="s">
        <v>2612</v>
      </c>
      <c r="D932" s="362" t="s">
        <v>2</v>
      </c>
      <c r="E932" s="368">
        <v>45217</v>
      </c>
      <c r="F932" s="368"/>
      <c r="G932" s="368"/>
      <c r="H932" s="368"/>
      <c r="I932" s="362" t="s">
        <v>65</v>
      </c>
      <c r="J932" s="362" t="s">
        <v>2344</v>
      </c>
      <c r="K932" s="361" t="s">
        <v>2613</v>
      </c>
      <c r="L932" s="362"/>
      <c r="M932" s="362" t="s">
        <v>186</v>
      </c>
      <c r="N932" s="362" t="s">
        <v>9</v>
      </c>
      <c r="O932" s="362"/>
      <c r="P932" s="362" t="s">
        <v>90</v>
      </c>
      <c r="Q932" s="362" t="s">
        <v>90</v>
      </c>
      <c r="R932" s="362"/>
      <c r="S932" s="361" t="s">
        <v>90</v>
      </c>
      <c r="T932" s="362"/>
      <c r="U932" s="362"/>
      <c r="V932" s="362" t="s">
        <v>202</v>
      </c>
      <c r="W932" s="362"/>
      <c r="X932" s="362" t="s">
        <v>9</v>
      </c>
      <c r="Y932" s="362" t="s">
        <v>9</v>
      </c>
      <c r="Z932" s="362" t="s">
        <v>90</v>
      </c>
      <c r="AA932" s="366" t="s">
        <v>90</v>
      </c>
      <c r="AB932" s="362" t="s">
        <v>90</v>
      </c>
      <c r="AC932" s="362"/>
      <c r="AD932" s="362"/>
      <c r="AE932" s="362"/>
      <c r="AF932" s="362"/>
      <c r="AG932" s="362"/>
      <c r="AH932" s="362"/>
      <c r="AI932" s="362" t="str">
        <f t="shared" si="14"/>
        <v>MOMBSS</v>
      </c>
      <c r="AJ932" s="362" t="str">
        <f>VLOOKUP(AI932,Table1[[#All],[CONCAT]:[Tfiber]],2,FALSE)</f>
        <v>Applications/Tools</v>
      </c>
      <c r="AK932" s="362" t="s">
        <v>40</v>
      </c>
      <c r="AL932" s="362"/>
      <c r="AM932" s="362"/>
      <c r="AN932" s="362"/>
      <c r="AO932" s="362"/>
      <c r="AP932" s="361" t="e">
        <v>#N/A</v>
      </c>
      <c r="AR932">
        <v>1</v>
      </c>
    </row>
    <row r="933" spans="2:44" ht="15" hidden="1" customHeight="1" x14ac:dyDescent="0.35">
      <c r="B933" s="362">
        <v>931</v>
      </c>
      <c r="C933" s="362" t="s">
        <v>2614</v>
      </c>
      <c r="D933" s="362" t="s">
        <v>2</v>
      </c>
      <c r="E933" s="368">
        <v>45217</v>
      </c>
      <c r="F933" s="368"/>
      <c r="G933" s="368"/>
      <c r="H933" s="368"/>
      <c r="I933" s="362" t="s">
        <v>65</v>
      </c>
      <c r="J933" s="362" t="s">
        <v>2344</v>
      </c>
      <c r="K933" s="361" t="s">
        <v>2615</v>
      </c>
      <c r="L933" s="362"/>
      <c r="M933" s="362" t="s">
        <v>186</v>
      </c>
      <c r="N933" s="362" t="s">
        <v>9</v>
      </c>
      <c r="O933" s="362"/>
      <c r="P933" s="362" t="s">
        <v>90</v>
      </c>
      <c r="Q933" s="362" t="s">
        <v>90</v>
      </c>
      <c r="R933" s="362"/>
      <c r="S933" s="361" t="s">
        <v>90</v>
      </c>
      <c r="T933" s="362"/>
      <c r="U933" s="362"/>
      <c r="V933" s="362" t="s">
        <v>202</v>
      </c>
      <c r="W933" s="362"/>
      <c r="X933" s="362" t="s">
        <v>9</v>
      </c>
      <c r="Y933" s="362" t="s">
        <v>9</v>
      </c>
      <c r="Z933" s="362" t="s">
        <v>90</v>
      </c>
      <c r="AA933" s="366" t="s">
        <v>90</v>
      </c>
      <c r="AB933" s="362" t="s">
        <v>90</v>
      </c>
      <c r="AC933" s="362"/>
      <c r="AD933" s="362"/>
      <c r="AE933" s="362"/>
      <c r="AF933" s="362"/>
      <c r="AG933" s="362"/>
      <c r="AH933" s="362"/>
      <c r="AI933" s="362" t="str">
        <f t="shared" si="14"/>
        <v>MOMBSS</v>
      </c>
      <c r="AJ933" s="362" t="str">
        <f>VLOOKUP(AI933,Table1[[#All],[CONCAT]:[Tfiber]],2,FALSE)</f>
        <v>Applications/Tools</v>
      </c>
      <c r="AK933" s="362" t="s">
        <v>40</v>
      </c>
      <c r="AL933" s="362"/>
      <c r="AM933" s="362"/>
      <c r="AN933" s="362"/>
      <c r="AO933" s="362"/>
      <c r="AP933" s="361" t="e">
        <v>#N/A</v>
      </c>
      <c r="AR933">
        <v>1</v>
      </c>
    </row>
    <row r="934" spans="2:44" ht="15" hidden="1" customHeight="1" x14ac:dyDescent="0.35">
      <c r="B934" s="362">
        <v>932</v>
      </c>
      <c r="C934" s="362" t="s">
        <v>2616</v>
      </c>
      <c r="D934" s="362" t="s">
        <v>2</v>
      </c>
      <c r="E934" s="368">
        <v>45217</v>
      </c>
      <c r="F934" s="368"/>
      <c r="G934" s="368"/>
      <c r="H934" s="368"/>
      <c r="I934" s="362" t="s">
        <v>65</v>
      </c>
      <c r="J934" s="362" t="s">
        <v>2344</v>
      </c>
      <c r="K934" s="361" t="s">
        <v>2617</v>
      </c>
      <c r="L934" s="362"/>
      <c r="M934" s="362" t="s">
        <v>186</v>
      </c>
      <c r="N934" s="362" t="s">
        <v>9</v>
      </c>
      <c r="O934" s="362"/>
      <c r="P934" s="362" t="s">
        <v>90</v>
      </c>
      <c r="Q934" s="362" t="s">
        <v>90</v>
      </c>
      <c r="R934" s="362"/>
      <c r="S934" s="361" t="s">
        <v>90</v>
      </c>
      <c r="T934" s="362"/>
      <c r="U934" s="362"/>
      <c r="V934" s="362" t="s">
        <v>202</v>
      </c>
      <c r="W934" s="362"/>
      <c r="X934" s="362" t="s">
        <v>9</v>
      </c>
      <c r="Y934" s="362" t="s">
        <v>9</v>
      </c>
      <c r="Z934" s="362" t="s">
        <v>90</v>
      </c>
      <c r="AA934" s="366" t="s">
        <v>90</v>
      </c>
      <c r="AB934" s="362" t="s">
        <v>90</v>
      </c>
      <c r="AC934" s="362"/>
      <c r="AD934" s="362"/>
      <c r="AE934" s="362"/>
      <c r="AF934" s="362"/>
      <c r="AG934" s="362"/>
      <c r="AH934" s="362"/>
      <c r="AI934" s="362" t="str">
        <f t="shared" si="14"/>
        <v>MOMBSS</v>
      </c>
      <c r="AJ934" s="362" t="str">
        <f>VLOOKUP(AI934,Table1[[#All],[CONCAT]:[Tfiber]],2,FALSE)</f>
        <v>Applications/Tools</v>
      </c>
      <c r="AK934" s="362" t="s">
        <v>40</v>
      </c>
      <c r="AL934" s="362"/>
      <c r="AM934" s="362"/>
      <c r="AN934" s="362"/>
      <c r="AO934" s="362"/>
      <c r="AP934" s="361" t="e">
        <v>#N/A</v>
      </c>
      <c r="AR934">
        <v>1</v>
      </c>
    </row>
    <row r="935" spans="2:44" ht="15" hidden="1" customHeight="1" x14ac:dyDescent="0.35">
      <c r="B935" s="362">
        <v>933</v>
      </c>
      <c r="C935" s="362" t="s">
        <v>2618</v>
      </c>
      <c r="D935" s="362" t="s">
        <v>2</v>
      </c>
      <c r="E935" s="368">
        <v>45217</v>
      </c>
      <c r="F935" s="368"/>
      <c r="G935" s="368"/>
      <c r="H935" s="368"/>
      <c r="I935" s="362" t="s">
        <v>65</v>
      </c>
      <c r="J935" s="362" t="s">
        <v>2344</v>
      </c>
      <c r="K935" s="361" t="s">
        <v>2619</v>
      </c>
      <c r="L935" s="362"/>
      <c r="M935" s="362" t="s">
        <v>186</v>
      </c>
      <c r="N935" s="362" t="s">
        <v>9</v>
      </c>
      <c r="O935" s="362"/>
      <c r="P935" s="362" t="s">
        <v>90</v>
      </c>
      <c r="Q935" s="362" t="s">
        <v>90</v>
      </c>
      <c r="R935" s="362"/>
      <c r="S935" s="361" t="s">
        <v>90</v>
      </c>
      <c r="T935" s="362"/>
      <c r="U935" s="362"/>
      <c r="V935" s="362" t="s">
        <v>202</v>
      </c>
      <c r="W935" s="362"/>
      <c r="X935" s="362" t="s">
        <v>9</v>
      </c>
      <c r="Y935" s="362" t="s">
        <v>9</v>
      </c>
      <c r="Z935" s="362" t="s">
        <v>90</v>
      </c>
      <c r="AA935" s="366" t="s">
        <v>90</v>
      </c>
      <c r="AB935" s="362" t="s">
        <v>90</v>
      </c>
      <c r="AC935" s="362"/>
      <c r="AD935" s="362"/>
      <c r="AE935" s="362"/>
      <c r="AF935" s="362"/>
      <c r="AG935" s="362"/>
      <c r="AH935" s="362"/>
      <c r="AI935" s="362" t="str">
        <f t="shared" si="14"/>
        <v>MOMBSS</v>
      </c>
      <c r="AJ935" s="362" t="str">
        <f>VLOOKUP(AI935,Table1[[#All],[CONCAT]:[Tfiber]],2,FALSE)</f>
        <v>Applications/Tools</v>
      </c>
      <c r="AK935" s="362" t="s">
        <v>40</v>
      </c>
      <c r="AL935" s="362"/>
      <c r="AM935" s="362"/>
      <c r="AN935" s="362"/>
      <c r="AO935" s="362"/>
      <c r="AP935" s="361" t="e">
        <v>#N/A</v>
      </c>
      <c r="AR935">
        <v>1</v>
      </c>
    </row>
    <row r="936" spans="2:44" ht="15" hidden="1" customHeight="1" x14ac:dyDescent="0.35">
      <c r="B936" s="362">
        <v>934</v>
      </c>
      <c r="C936" s="362" t="s">
        <v>2620</v>
      </c>
      <c r="D936" s="362" t="s">
        <v>2</v>
      </c>
      <c r="E936" s="368">
        <v>45217</v>
      </c>
      <c r="F936" s="368"/>
      <c r="G936" s="368"/>
      <c r="H936" s="368"/>
      <c r="I936" s="362" t="s">
        <v>65</v>
      </c>
      <c r="J936" s="362" t="s">
        <v>2344</v>
      </c>
      <c r="K936" s="361" t="s">
        <v>2621</v>
      </c>
      <c r="L936" s="362"/>
      <c r="M936" s="362" t="s">
        <v>186</v>
      </c>
      <c r="N936" s="362" t="s">
        <v>9</v>
      </c>
      <c r="O936" s="362"/>
      <c r="P936" s="362" t="s">
        <v>90</v>
      </c>
      <c r="Q936" s="362" t="s">
        <v>90</v>
      </c>
      <c r="R936" s="362"/>
      <c r="S936" s="361" t="s">
        <v>90</v>
      </c>
      <c r="T936" s="362"/>
      <c r="U936" s="362"/>
      <c r="V936" s="362" t="s">
        <v>202</v>
      </c>
      <c r="W936" s="362"/>
      <c r="X936" s="362" t="s">
        <v>9</v>
      </c>
      <c r="Y936" s="362" t="s">
        <v>9</v>
      </c>
      <c r="Z936" s="362" t="s">
        <v>90</v>
      </c>
      <c r="AA936" s="366" t="s">
        <v>90</v>
      </c>
      <c r="AB936" s="362" t="s">
        <v>90</v>
      </c>
      <c r="AC936" s="362"/>
      <c r="AD936" s="362"/>
      <c r="AE936" s="362"/>
      <c r="AF936" s="362"/>
      <c r="AG936" s="362"/>
      <c r="AH936" s="362"/>
      <c r="AI936" s="362" t="str">
        <f t="shared" si="14"/>
        <v>MOMBSS</v>
      </c>
      <c r="AJ936" s="362" t="str">
        <f>VLOOKUP(AI936,Table1[[#All],[CONCAT]:[Tfiber]],2,FALSE)</f>
        <v>Applications/Tools</v>
      </c>
      <c r="AK936" s="362" t="s">
        <v>40</v>
      </c>
      <c r="AL936" s="362"/>
      <c r="AM936" s="362"/>
      <c r="AN936" s="362"/>
      <c r="AO936" s="362"/>
      <c r="AP936" s="361" t="e">
        <v>#N/A</v>
      </c>
      <c r="AR936">
        <v>1</v>
      </c>
    </row>
    <row r="937" spans="2:44" ht="15" hidden="1" customHeight="1" x14ac:dyDescent="0.35">
      <c r="B937" s="362">
        <v>935</v>
      </c>
      <c r="C937" s="362" t="s">
        <v>2622</v>
      </c>
      <c r="D937" s="362" t="s">
        <v>2</v>
      </c>
      <c r="E937" s="368">
        <v>45217</v>
      </c>
      <c r="F937" s="368"/>
      <c r="G937" s="368"/>
      <c r="H937" s="368"/>
      <c r="I937" s="362" t="s">
        <v>65</v>
      </c>
      <c r="J937" s="362" t="s">
        <v>2344</v>
      </c>
      <c r="K937" s="361" t="s">
        <v>2623</v>
      </c>
      <c r="L937" s="362"/>
      <c r="M937" s="362" t="s">
        <v>186</v>
      </c>
      <c r="N937" s="362" t="s">
        <v>9</v>
      </c>
      <c r="O937" s="362"/>
      <c r="P937" s="362" t="s">
        <v>90</v>
      </c>
      <c r="Q937" s="362" t="s">
        <v>90</v>
      </c>
      <c r="R937" s="362"/>
      <c r="S937" s="361" t="s">
        <v>90</v>
      </c>
      <c r="T937" s="362"/>
      <c r="U937" s="362"/>
      <c r="V937" s="362" t="s">
        <v>202</v>
      </c>
      <c r="W937" s="362"/>
      <c r="X937" s="362" t="s">
        <v>9</v>
      </c>
      <c r="Y937" s="362" t="s">
        <v>9</v>
      </c>
      <c r="Z937" s="362" t="s">
        <v>90</v>
      </c>
      <c r="AA937" s="366" t="s">
        <v>90</v>
      </c>
      <c r="AB937" s="362" t="s">
        <v>90</v>
      </c>
      <c r="AC937" s="362"/>
      <c r="AD937" s="362"/>
      <c r="AE937" s="362"/>
      <c r="AF937" s="362"/>
      <c r="AG937" s="362"/>
      <c r="AH937" s="362"/>
      <c r="AI937" s="362" t="str">
        <f t="shared" si="14"/>
        <v>MOMBSS</v>
      </c>
      <c r="AJ937" s="362" t="str">
        <f>VLOOKUP(AI937,Table1[[#All],[CONCAT]:[Tfiber]],2,FALSE)</f>
        <v>Applications/Tools</v>
      </c>
      <c r="AK937" s="362" t="s">
        <v>40</v>
      </c>
      <c r="AL937" s="362"/>
      <c r="AM937" s="362"/>
      <c r="AN937" s="362"/>
      <c r="AO937" s="362"/>
      <c r="AP937" s="361" t="e">
        <v>#N/A</v>
      </c>
      <c r="AR937">
        <v>1</v>
      </c>
    </row>
    <row r="938" spans="2:44" ht="15" hidden="1" customHeight="1" x14ac:dyDescent="0.35">
      <c r="B938" s="362">
        <v>936</v>
      </c>
      <c r="C938" s="362" t="s">
        <v>2624</v>
      </c>
      <c r="D938" s="362" t="s">
        <v>2</v>
      </c>
      <c r="E938" s="368">
        <v>45217</v>
      </c>
      <c r="F938" s="368"/>
      <c r="G938" s="368"/>
      <c r="H938" s="368"/>
      <c r="I938" s="362" t="s">
        <v>65</v>
      </c>
      <c r="J938" s="362" t="s">
        <v>2344</v>
      </c>
      <c r="K938" s="361" t="s">
        <v>2625</v>
      </c>
      <c r="L938" s="362"/>
      <c r="M938" s="362" t="s">
        <v>186</v>
      </c>
      <c r="N938" s="362" t="s">
        <v>9</v>
      </c>
      <c r="O938" s="362"/>
      <c r="P938" s="362" t="s">
        <v>90</v>
      </c>
      <c r="Q938" s="362" t="s">
        <v>90</v>
      </c>
      <c r="R938" s="362"/>
      <c r="S938" s="361" t="s">
        <v>90</v>
      </c>
      <c r="T938" s="362"/>
      <c r="U938" s="362"/>
      <c r="V938" s="362" t="s">
        <v>202</v>
      </c>
      <c r="W938" s="362"/>
      <c r="X938" s="362" t="s">
        <v>9</v>
      </c>
      <c r="Y938" s="362" t="s">
        <v>9</v>
      </c>
      <c r="Z938" s="362" t="s">
        <v>90</v>
      </c>
      <c r="AA938" s="366" t="s">
        <v>90</v>
      </c>
      <c r="AB938" s="362" t="s">
        <v>90</v>
      </c>
      <c r="AC938" s="362"/>
      <c r="AD938" s="362"/>
      <c r="AE938" s="362"/>
      <c r="AF938" s="362"/>
      <c r="AG938" s="362"/>
      <c r="AH938" s="362"/>
      <c r="AI938" s="362" t="str">
        <f t="shared" si="14"/>
        <v>MOMBSS</v>
      </c>
      <c r="AJ938" s="362" t="str">
        <f>VLOOKUP(AI938,Table1[[#All],[CONCAT]:[Tfiber]],2,FALSE)</f>
        <v>Applications/Tools</v>
      </c>
      <c r="AK938" s="362" t="s">
        <v>40</v>
      </c>
      <c r="AL938" s="362"/>
      <c r="AM938" s="362"/>
      <c r="AN938" s="362"/>
      <c r="AO938" s="362"/>
      <c r="AP938" s="361" t="e">
        <v>#N/A</v>
      </c>
      <c r="AR938">
        <v>1</v>
      </c>
    </row>
    <row r="939" spans="2:44" ht="15" hidden="1" customHeight="1" x14ac:dyDescent="0.35">
      <c r="B939" s="362">
        <v>937</v>
      </c>
      <c r="C939" s="362" t="s">
        <v>2626</v>
      </c>
      <c r="D939" s="362" t="s">
        <v>2</v>
      </c>
      <c r="E939" s="368">
        <v>45217</v>
      </c>
      <c r="F939" s="368"/>
      <c r="G939" s="368"/>
      <c r="H939" s="368"/>
      <c r="I939" s="362" t="s">
        <v>65</v>
      </c>
      <c r="J939" s="362" t="s">
        <v>2344</v>
      </c>
      <c r="K939" s="361" t="s">
        <v>2627</v>
      </c>
      <c r="L939" s="362"/>
      <c r="M939" s="362" t="s">
        <v>1689</v>
      </c>
      <c r="N939" s="362" t="s">
        <v>9</v>
      </c>
      <c r="O939" s="362"/>
      <c r="P939" s="362" t="s">
        <v>90</v>
      </c>
      <c r="Q939" s="362" t="s">
        <v>90</v>
      </c>
      <c r="R939" s="362"/>
      <c r="S939" s="361" t="s">
        <v>90</v>
      </c>
      <c r="T939" s="362"/>
      <c r="U939" s="362"/>
      <c r="V939" s="362" t="s">
        <v>202</v>
      </c>
      <c r="W939" s="362"/>
      <c r="X939" s="362" t="s">
        <v>9</v>
      </c>
      <c r="Y939" s="362" t="s">
        <v>9</v>
      </c>
      <c r="Z939" s="362" t="s">
        <v>90</v>
      </c>
      <c r="AA939" s="366" t="s">
        <v>90</v>
      </c>
      <c r="AB939" s="362" t="s">
        <v>90</v>
      </c>
      <c r="AC939" s="362"/>
      <c r="AD939" s="362"/>
      <c r="AE939" s="362"/>
      <c r="AF939" s="362"/>
      <c r="AG939" s="362"/>
      <c r="AH939" s="362"/>
      <c r="AI939" s="362" t="str">
        <f t="shared" si="14"/>
        <v>MOMBSS</v>
      </c>
      <c r="AJ939" s="362" t="str">
        <f>VLOOKUP(AI939,Table1[[#All],[CONCAT]:[Tfiber]],2,FALSE)</f>
        <v>Applications/Tools</v>
      </c>
      <c r="AK939" s="362" t="s">
        <v>40</v>
      </c>
      <c r="AL939" s="362"/>
      <c r="AM939" s="362"/>
      <c r="AN939" s="362"/>
      <c r="AO939" s="362"/>
      <c r="AP939" s="361" t="e">
        <v>#N/A</v>
      </c>
      <c r="AR939">
        <v>1</v>
      </c>
    </row>
    <row r="940" spans="2:44" ht="15" hidden="1" customHeight="1" x14ac:dyDescent="0.35">
      <c r="B940" s="362">
        <v>938</v>
      </c>
      <c r="C940" s="362" t="s">
        <v>2628</v>
      </c>
      <c r="D940" s="362" t="s">
        <v>2</v>
      </c>
      <c r="E940" s="368">
        <v>45217</v>
      </c>
      <c r="F940" s="368"/>
      <c r="G940" s="368"/>
      <c r="H940" s="368"/>
      <c r="I940" s="362" t="s">
        <v>65</v>
      </c>
      <c r="J940" s="362" t="s">
        <v>2344</v>
      </c>
      <c r="K940" s="361" t="s">
        <v>2629</v>
      </c>
      <c r="L940" s="362"/>
      <c r="M940" s="362" t="s">
        <v>186</v>
      </c>
      <c r="N940" s="362" t="s">
        <v>9</v>
      </c>
      <c r="O940" s="362"/>
      <c r="P940" s="362" t="s">
        <v>90</v>
      </c>
      <c r="Q940" s="362" t="s">
        <v>90</v>
      </c>
      <c r="R940" s="362"/>
      <c r="S940" s="361" t="s">
        <v>90</v>
      </c>
      <c r="T940" s="362"/>
      <c r="U940" s="362"/>
      <c r="V940" s="362" t="s">
        <v>202</v>
      </c>
      <c r="W940" s="362"/>
      <c r="X940" s="362" t="s">
        <v>9</v>
      </c>
      <c r="Y940" s="362" t="s">
        <v>9</v>
      </c>
      <c r="Z940" s="362" t="s">
        <v>90</v>
      </c>
      <c r="AA940" s="366" t="s">
        <v>90</v>
      </c>
      <c r="AB940" s="362" t="s">
        <v>90</v>
      </c>
      <c r="AC940" s="362"/>
      <c r="AD940" s="362"/>
      <c r="AE940" s="362"/>
      <c r="AF940" s="362"/>
      <c r="AG940" s="362"/>
      <c r="AH940" s="362"/>
      <c r="AI940" s="362" t="str">
        <f t="shared" si="14"/>
        <v>MOMBSS</v>
      </c>
      <c r="AJ940" s="362" t="str">
        <f>VLOOKUP(AI940,Table1[[#All],[CONCAT]:[Tfiber]],2,FALSE)</f>
        <v>Applications/Tools</v>
      </c>
      <c r="AK940" s="362" t="s">
        <v>40</v>
      </c>
      <c r="AL940" s="362"/>
      <c r="AM940" s="362"/>
      <c r="AN940" s="362"/>
      <c r="AO940" s="362"/>
      <c r="AP940" s="361" t="e">
        <v>#N/A</v>
      </c>
      <c r="AR940">
        <v>1</v>
      </c>
    </row>
    <row r="941" spans="2:44" ht="15" hidden="1" customHeight="1" x14ac:dyDescent="0.35">
      <c r="B941" s="362">
        <v>939</v>
      </c>
      <c r="C941" s="362" t="s">
        <v>2630</v>
      </c>
      <c r="D941" s="362" t="s">
        <v>2</v>
      </c>
      <c r="E941" s="368">
        <v>45217</v>
      </c>
      <c r="F941" s="368"/>
      <c r="G941" s="368"/>
      <c r="H941" s="368"/>
      <c r="I941" s="362" t="s">
        <v>65</v>
      </c>
      <c r="J941" s="362" t="s">
        <v>2344</v>
      </c>
      <c r="K941" s="361" t="s">
        <v>2631</v>
      </c>
      <c r="L941" s="362"/>
      <c r="M941" s="362" t="s">
        <v>186</v>
      </c>
      <c r="N941" s="362" t="s">
        <v>9</v>
      </c>
      <c r="O941" s="362"/>
      <c r="P941" s="362" t="s">
        <v>90</v>
      </c>
      <c r="Q941" s="362" t="s">
        <v>90</v>
      </c>
      <c r="R941" s="362"/>
      <c r="S941" s="361" t="s">
        <v>90</v>
      </c>
      <c r="T941" s="362"/>
      <c r="U941" s="362"/>
      <c r="V941" s="362" t="s">
        <v>202</v>
      </c>
      <c r="W941" s="362"/>
      <c r="X941" s="362" t="s">
        <v>9</v>
      </c>
      <c r="Y941" s="362" t="s">
        <v>9</v>
      </c>
      <c r="Z941" s="362" t="s">
        <v>90</v>
      </c>
      <c r="AA941" s="366" t="s">
        <v>90</v>
      </c>
      <c r="AB941" s="362" t="s">
        <v>90</v>
      </c>
      <c r="AC941" s="362"/>
      <c r="AD941" s="362"/>
      <c r="AE941" s="362"/>
      <c r="AF941" s="362"/>
      <c r="AG941" s="362"/>
      <c r="AH941" s="362"/>
      <c r="AI941" s="362" t="str">
        <f t="shared" si="14"/>
        <v>MOMBSS</v>
      </c>
      <c r="AJ941" s="362" t="str">
        <f>VLOOKUP(AI941,Table1[[#All],[CONCAT]:[Tfiber]],2,FALSE)</f>
        <v>Applications/Tools</v>
      </c>
      <c r="AK941" s="362" t="s">
        <v>40</v>
      </c>
      <c r="AL941" s="362"/>
      <c r="AM941" s="362"/>
      <c r="AN941" s="362"/>
      <c r="AO941" s="362"/>
      <c r="AP941" s="361" t="e">
        <v>#N/A</v>
      </c>
      <c r="AR941">
        <v>1</v>
      </c>
    </row>
    <row r="942" spans="2:44" ht="15" hidden="1" customHeight="1" x14ac:dyDescent="0.35">
      <c r="B942" s="362">
        <v>940</v>
      </c>
      <c r="C942" s="362" t="s">
        <v>2632</v>
      </c>
      <c r="D942" s="362" t="s">
        <v>2</v>
      </c>
      <c r="E942" s="368">
        <v>45084</v>
      </c>
      <c r="F942" s="368"/>
      <c r="G942" s="368"/>
      <c r="H942" s="368"/>
      <c r="I942" s="362" t="s">
        <v>61</v>
      </c>
      <c r="J942" s="362" t="s">
        <v>1546</v>
      </c>
      <c r="K942" s="361" t="s">
        <v>2633</v>
      </c>
      <c r="L942" s="361"/>
      <c r="M942" s="362" t="s">
        <v>186</v>
      </c>
      <c r="N942" s="362" t="s">
        <v>9</v>
      </c>
      <c r="O942" s="362"/>
      <c r="P942" s="362" t="s">
        <v>2273</v>
      </c>
      <c r="Q942" s="362" t="s">
        <v>90</v>
      </c>
      <c r="R942" s="362"/>
      <c r="S942" s="361" t="s">
        <v>2634</v>
      </c>
      <c r="T942" s="362"/>
      <c r="U942" s="362"/>
      <c r="V942" s="362" t="s">
        <v>120</v>
      </c>
      <c r="W942" s="362"/>
      <c r="X942" s="362" t="s">
        <v>9</v>
      </c>
      <c r="Y942" s="362" t="s">
        <v>101</v>
      </c>
      <c r="Z942" s="362" t="s">
        <v>90</v>
      </c>
      <c r="AA942" s="366" t="s">
        <v>90</v>
      </c>
      <c r="AB942" s="362" t="s">
        <v>90</v>
      </c>
      <c r="AC942" s="362"/>
      <c r="AD942" s="362"/>
      <c r="AE942" s="362"/>
      <c r="AF942" s="362"/>
      <c r="AG942" s="362"/>
      <c r="AH942" s="362"/>
      <c r="AI942" s="362" t="str">
        <f t="shared" si="14"/>
        <v>MOMGIS</v>
      </c>
      <c r="AJ942" s="362" t="str">
        <f>VLOOKUP(AI942,Table1[[#All],[CONCAT]:[Tfiber]],2,FALSE)</f>
        <v>Applications/Tools</v>
      </c>
      <c r="AK942" s="362" t="e">
        <v>#N/A</v>
      </c>
      <c r="AL942" s="362"/>
      <c r="AM942" s="362"/>
      <c r="AN942" s="362"/>
      <c r="AO942" s="362"/>
      <c r="AP942" s="361" t="e">
        <v>#N/A</v>
      </c>
      <c r="AR942">
        <v>1</v>
      </c>
    </row>
    <row r="943" spans="2:44" ht="15" hidden="1" customHeight="1" x14ac:dyDescent="0.35">
      <c r="B943" s="362">
        <v>941</v>
      </c>
      <c r="C943" s="362" t="s">
        <v>2635</v>
      </c>
      <c r="D943" s="362" t="s">
        <v>2</v>
      </c>
      <c r="E943" s="368">
        <v>45217</v>
      </c>
      <c r="F943" s="368"/>
      <c r="G943" s="368"/>
      <c r="H943" s="368"/>
      <c r="I943" s="362" t="s">
        <v>65</v>
      </c>
      <c r="J943" s="362" t="s">
        <v>2344</v>
      </c>
      <c r="K943" s="361" t="s">
        <v>2636</v>
      </c>
      <c r="L943" s="362"/>
      <c r="M943" s="362" t="s">
        <v>186</v>
      </c>
      <c r="N943" s="362" t="s">
        <v>9</v>
      </c>
      <c r="O943" s="362"/>
      <c r="P943" s="362" t="s">
        <v>90</v>
      </c>
      <c r="Q943" s="362" t="s">
        <v>90</v>
      </c>
      <c r="R943" s="362"/>
      <c r="S943" s="361" t="s">
        <v>90</v>
      </c>
      <c r="T943" s="362"/>
      <c r="U943" s="362"/>
      <c r="V943" s="362" t="s">
        <v>202</v>
      </c>
      <c r="W943" s="362"/>
      <c r="X943" s="362" t="s">
        <v>9</v>
      </c>
      <c r="Y943" s="362" t="s">
        <v>9</v>
      </c>
      <c r="Z943" s="362" t="s">
        <v>90</v>
      </c>
      <c r="AA943" s="366" t="s">
        <v>90</v>
      </c>
      <c r="AB943" s="362" t="s">
        <v>90</v>
      </c>
      <c r="AC943" s="362"/>
      <c r="AD943" s="362"/>
      <c r="AE943" s="362"/>
      <c r="AF943" s="362"/>
      <c r="AG943" s="362"/>
      <c r="AH943" s="362"/>
      <c r="AI943" s="362" t="str">
        <f t="shared" si="14"/>
        <v>MOMBSS</v>
      </c>
      <c r="AJ943" s="362" t="str">
        <f>VLOOKUP(AI943,Table1[[#All],[CONCAT]:[Tfiber]],2,FALSE)</f>
        <v>Applications/Tools</v>
      </c>
      <c r="AK943" s="362" t="s">
        <v>40</v>
      </c>
      <c r="AL943" s="362"/>
      <c r="AM943" s="362"/>
      <c r="AN943" s="362"/>
      <c r="AO943" s="362"/>
      <c r="AP943" s="361" t="e">
        <v>#N/A</v>
      </c>
      <c r="AR943">
        <v>1</v>
      </c>
    </row>
    <row r="944" spans="2:44" ht="15" hidden="1" customHeight="1" x14ac:dyDescent="0.35">
      <c r="B944" s="362">
        <v>942</v>
      </c>
      <c r="C944" s="362" t="s">
        <v>2637</v>
      </c>
      <c r="D944" s="362" t="s">
        <v>2</v>
      </c>
      <c r="E944" s="368">
        <v>45217</v>
      </c>
      <c r="F944" s="368"/>
      <c r="G944" s="368"/>
      <c r="H944" s="368"/>
      <c r="I944" s="362" t="s">
        <v>65</v>
      </c>
      <c r="J944" s="362" t="s">
        <v>2344</v>
      </c>
      <c r="K944" s="361" t="s">
        <v>2638</v>
      </c>
      <c r="L944" s="362"/>
      <c r="M944" s="362" t="s">
        <v>186</v>
      </c>
      <c r="N944" s="362" t="s">
        <v>9</v>
      </c>
      <c r="O944" s="362"/>
      <c r="P944" s="362" t="s">
        <v>90</v>
      </c>
      <c r="Q944" s="362" t="s">
        <v>90</v>
      </c>
      <c r="R944" s="362"/>
      <c r="S944" s="361" t="s">
        <v>90</v>
      </c>
      <c r="T944" s="362"/>
      <c r="U944" s="362"/>
      <c r="V944" s="362" t="s">
        <v>202</v>
      </c>
      <c r="W944" s="362"/>
      <c r="X944" s="362" t="s">
        <v>9</v>
      </c>
      <c r="Y944" s="362" t="s">
        <v>9</v>
      </c>
      <c r="Z944" s="362" t="s">
        <v>90</v>
      </c>
      <c r="AA944" s="366" t="s">
        <v>90</v>
      </c>
      <c r="AB944" s="362" t="s">
        <v>90</v>
      </c>
      <c r="AC944" s="362"/>
      <c r="AD944" s="362"/>
      <c r="AE944" s="362"/>
      <c r="AF944" s="362"/>
      <c r="AG944" s="362"/>
      <c r="AH944" s="362"/>
      <c r="AI944" s="362" t="str">
        <f t="shared" si="14"/>
        <v>MOMBSS</v>
      </c>
      <c r="AJ944" s="362" t="str">
        <f>VLOOKUP(AI944,Table1[[#All],[CONCAT]:[Tfiber]],2,FALSE)</f>
        <v>Applications/Tools</v>
      </c>
      <c r="AK944" s="362" t="s">
        <v>40</v>
      </c>
      <c r="AL944" s="362"/>
      <c r="AM944" s="362"/>
      <c r="AN944" s="362"/>
      <c r="AO944" s="362"/>
      <c r="AP944" s="361" t="e">
        <v>#N/A</v>
      </c>
      <c r="AR944">
        <v>1</v>
      </c>
    </row>
    <row r="945" spans="2:44" ht="15" hidden="1" customHeight="1" x14ac:dyDescent="0.35">
      <c r="B945" s="362">
        <v>943</v>
      </c>
      <c r="C945" s="362" t="s">
        <v>2639</v>
      </c>
      <c r="D945" s="362" t="s">
        <v>2</v>
      </c>
      <c r="E945" s="368">
        <v>45217</v>
      </c>
      <c r="F945" s="368"/>
      <c r="G945" s="368"/>
      <c r="H945" s="368"/>
      <c r="I945" s="362" t="s">
        <v>65</v>
      </c>
      <c r="J945" s="362" t="s">
        <v>2344</v>
      </c>
      <c r="K945" s="361" t="s">
        <v>2640</v>
      </c>
      <c r="L945" s="362"/>
      <c r="M945" s="362" t="s">
        <v>186</v>
      </c>
      <c r="N945" s="362" t="s">
        <v>9</v>
      </c>
      <c r="O945" s="362"/>
      <c r="P945" s="362" t="s">
        <v>90</v>
      </c>
      <c r="Q945" s="362" t="s">
        <v>90</v>
      </c>
      <c r="R945" s="362"/>
      <c r="S945" s="361" t="s">
        <v>90</v>
      </c>
      <c r="T945" s="362"/>
      <c r="U945" s="362"/>
      <c r="V945" s="362" t="s">
        <v>202</v>
      </c>
      <c r="W945" s="362"/>
      <c r="X945" s="362" t="s">
        <v>9</v>
      </c>
      <c r="Y945" s="362" t="s">
        <v>9</v>
      </c>
      <c r="Z945" s="362" t="s">
        <v>90</v>
      </c>
      <c r="AA945" s="366" t="s">
        <v>90</v>
      </c>
      <c r="AB945" s="362" t="s">
        <v>90</v>
      </c>
      <c r="AC945" s="362"/>
      <c r="AD945" s="362"/>
      <c r="AE945" s="362"/>
      <c r="AF945" s="362"/>
      <c r="AG945" s="362"/>
      <c r="AH945" s="362"/>
      <c r="AI945" s="362" t="str">
        <f t="shared" si="14"/>
        <v>MOMBSS</v>
      </c>
      <c r="AJ945" s="362" t="str">
        <f>VLOOKUP(AI945,Table1[[#All],[CONCAT]:[Tfiber]],2,FALSE)</f>
        <v>Applications/Tools</v>
      </c>
      <c r="AK945" s="362" t="s">
        <v>40</v>
      </c>
      <c r="AL945" s="362"/>
      <c r="AM945" s="362"/>
      <c r="AN945" s="362"/>
      <c r="AO945" s="362"/>
      <c r="AP945" s="361" t="e">
        <v>#N/A</v>
      </c>
      <c r="AR945">
        <v>1</v>
      </c>
    </row>
    <row r="946" spans="2:44" ht="15" hidden="1" customHeight="1" x14ac:dyDescent="0.35">
      <c r="B946" s="362">
        <v>944</v>
      </c>
      <c r="C946" s="362" t="s">
        <v>2641</v>
      </c>
      <c r="D946" s="362" t="s">
        <v>2</v>
      </c>
      <c r="E946" s="368">
        <v>45217</v>
      </c>
      <c r="F946" s="368"/>
      <c r="G946" s="368"/>
      <c r="H946" s="368"/>
      <c r="I946" s="362" t="s">
        <v>65</v>
      </c>
      <c r="J946" s="362" t="s">
        <v>2344</v>
      </c>
      <c r="K946" s="361" t="s">
        <v>2642</v>
      </c>
      <c r="L946" s="362"/>
      <c r="M946" s="362" t="s">
        <v>186</v>
      </c>
      <c r="N946" s="362" t="s">
        <v>9</v>
      </c>
      <c r="O946" s="362"/>
      <c r="P946" s="362" t="s">
        <v>90</v>
      </c>
      <c r="Q946" s="362" t="s">
        <v>90</v>
      </c>
      <c r="R946" s="362"/>
      <c r="S946" s="361" t="s">
        <v>90</v>
      </c>
      <c r="T946" s="362"/>
      <c r="U946" s="362"/>
      <c r="V946" s="362" t="s">
        <v>202</v>
      </c>
      <c r="W946" s="362"/>
      <c r="X946" s="362" t="s">
        <v>9</v>
      </c>
      <c r="Y946" s="362" t="s">
        <v>9</v>
      </c>
      <c r="Z946" s="362" t="s">
        <v>90</v>
      </c>
      <c r="AA946" s="366" t="s">
        <v>90</v>
      </c>
      <c r="AB946" s="362" t="s">
        <v>90</v>
      </c>
      <c r="AC946" s="362"/>
      <c r="AD946" s="362"/>
      <c r="AE946" s="362"/>
      <c r="AF946" s="362"/>
      <c r="AG946" s="362"/>
      <c r="AH946" s="362"/>
      <c r="AI946" s="362" t="str">
        <f t="shared" si="14"/>
        <v>MOMBSS</v>
      </c>
      <c r="AJ946" s="362" t="str">
        <f>VLOOKUP(AI946,Table1[[#All],[CONCAT]:[Tfiber]],2,FALSE)</f>
        <v>Applications/Tools</v>
      </c>
      <c r="AK946" s="362" t="s">
        <v>40</v>
      </c>
      <c r="AL946" s="362"/>
      <c r="AM946" s="362"/>
      <c r="AN946" s="362"/>
      <c r="AO946" s="362"/>
      <c r="AP946" s="361" t="e">
        <v>#N/A</v>
      </c>
      <c r="AR946">
        <v>1</v>
      </c>
    </row>
    <row r="947" spans="2:44" ht="15" hidden="1" customHeight="1" x14ac:dyDescent="0.35">
      <c r="B947" s="362">
        <v>945</v>
      </c>
      <c r="C947" s="362" t="s">
        <v>2643</v>
      </c>
      <c r="D947" s="362" t="s">
        <v>2</v>
      </c>
      <c r="E947" s="368">
        <v>45217</v>
      </c>
      <c r="F947" s="368"/>
      <c r="G947" s="368"/>
      <c r="H947" s="368"/>
      <c r="I947" s="362" t="s">
        <v>65</v>
      </c>
      <c r="J947" s="362" t="s">
        <v>2344</v>
      </c>
      <c r="K947" s="361" t="s">
        <v>2644</v>
      </c>
      <c r="L947" s="362"/>
      <c r="M947" s="362" t="s">
        <v>186</v>
      </c>
      <c r="N947" s="362" t="s">
        <v>9</v>
      </c>
      <c r="O947" s="362"/>
      <c r="P947" s="362" t="s">
        <v>90</v>
      </c>
      <c r="Q947" s="362" t="s">
        <v>90</v>
      </c>
      <c r="R947" s="362"/>
      <c r="S947" s="361" t="s">
        <v>90</v>
      </c>
      <c r="T947" s="362"/>
      <c r="U947" s="362"/>
      <c r="V947" s="362" t="s">
        <v>202</v>
      </c>
      <c r="W947" s="362"/>
      <c r="X947" s="362" t="s">
        <v>9</v>
      </c>
      <c r="Y947" s="362" t="s">
        <v>9</v>
      </c>
      <c r="Z947" s="362" t="s">
        <v>90</v>
      </c>
      <c r="AA947" s="366" t="s">
        <v>90</v>
      </c>
      <c r="AB947" s="362" t="s">
        <v>90</v>
      </c>
      <c r="AC947" s="362"/>
      <c r="AD947" s="362"/>
      <c r="AE947" s="362"/>
      <c r="AF947" s="362"/>
      <c r="AG947" s="362"/>
      <c r="AH947" s="362"/>
      <c r="AI947" s="362" t="str">
        <f t="shared" si="14"/>
        <v>MOMBSS</v>
      </c>
      <c r="AJ947" s="362" t="str">
        <f>VLOOKUP(AI947,Table1[[#All],[CONCAT]:[Tfiber]],2,FALSE)</f>
        <v>Applications/Tools</v>
      </c>
      <c r="AK947" s="362" t="s">
        <v>40</v>
      </c>
      <c r="AL947" s="362"/>
      <c r="AM947" s="362"/>
      <c r="AN947" s="362"/>
      <c r="AO947" s="362"/>
      <c r="AP947" s="361" t="e">
        <v>#N/A</v>
      </c>
      <c r="AR947">
        <v>1</v>
      </c>
    </row>
    <row r="948" spans="2:44" ht="15" hidden="1" customHeight="1" x14ac:dyDescent="0.35">
      <c r="B948" s="362">
        <v>946</v>
      </c>
      <c r="C948" s="362" t="s">
        <v>2645</v>
      </c>
      <c r="D948" s="362" t="s">
        <v>2</v>
      </c>
      <c r="E948" s="368">
        <v>45217</v>
      </c>
      <c r="F948" s="368"/>
      <c r="G948" s="368"/>
      <c r="H948" s="368"/>
      <c r="I948" s="362" t="s">
        <v>65</v>
      </c>
      <c r="J948" s="362" t="s">
        <v>2344</v>
      </c>
      <c r="K948" s="361" t="s">
        <v>2646</v>
      </c>
      <c r="L948" s="362"/>
      <c r="M948" s="362" t="s">
        <v>186</v>
      </c>
      <c r="N948" s="362" t="s">
        <v>9</v>
      </c>
      <c r="O948" s="362"/>
      <c r="P948" s="362" t="s">
        <v>90</v>
      </c>
      <c r="Q948" s="362" t="s">
        <v>90</v>
      </c>
      <c r="R948" s="362"/>
      <c r="S948" s="361" t="s">
        <v>90</v>
      </c>
      <c r="T948" s="362"/>
      <c r="U948" s="362"/>
      <c r="V948" s="362" t="s">
        <v>202</v>
      </c>
      <c r="W948" s="362"/>
      <c r="X948" s="362" t="s">
        <v>9</v>
      </c>
      <c r="Y948" s="362" t="s">
        <v>9</v>
      </c>
      <c r="Z948" s="362" t="s">
        <v>90</v>
      </c>
      <c r="AA948" s="366" t="s">
        <v>90</v>
      </c>
      <c r="AB948" s="362" t="s">
        <v>90</v>
      </c>
      <c r="AC948" s="362"/>
      <c r="AD948" s="362"/>
      <c r="AE948" s="362"/>
      <c r="AF948" s="362"/>
      <c r="AG948" s="362"/>
      <c r="AH948" s="362"/>
      <c r="AI948" s="362" t="str">
        <f t="shared" si="14"/>
        <v>MOMBSS</v>
      </c>
      <c r="AJ948" s="362" t="str">
        <f>VLOOKUP(AI948,Table1[[#All],[CONCAT]:[Tfiber]],2,FALSE)</f>
        <v>Applications/Tools</v>
      </c>
      <c r="AK948" s="362" t="s">
        <v>40</v>
      </c>
      <c r="AL948" s="362"/>
      <c r="AM948" s="362"/>
      <c r="AN948" s="362"/>
      <c r="AO948" s="362"/>
      <c r="AP948" s="361" t="e">
        <v>#N/A</v>
      </c>
      <c r="AR948">
        <v>1</v>
      </c>
    </row>
    <row r="949" spans="2:44" ht="15" hidden="1" customHeight="1" x14ac:dyDescent="0.35">
      <c r="B949" s="362">
        <v>947</v>
      </c>
      <c r="C949" s="362" t="s">
        <v>2647</v>
      </c>
      <c r="D949" s="362" t="s">
        <v>2</v>
      </c>
      <c r="E949" s="368">
        <v>45217</v>
      </c>
      <c r="F949" s="368"/>
      <c r="G949" s="368"/>
      <c r="H949" s="368"/>
      <c r="I949" s="362" t="s">
        <v>65</v>
      </c>
      <c r="J949" s="362" t="s">
        <v>2344</v>
      </c>
      <c r="K949" s="361" t="s">
        <v>2648</v>
      </c>
      <c r="L949" s="362"/>
      <c r="M949" s="362" t="s">
        <v>186</v>
      </c>
      <c r="N949" s="362" t="s">
        <v>9</v>
      </c>
      <c r="O949" s="362"/>
      <c r="P949" s="362" t="s">
        <v>90</v>
      </c>
      <c r="Q949" s="362" t="s">
        <v>90</v>
      </c>
      <c r="R949" s="362"/>
      <c r="S949" s="361" t="s">
        <v>90</v>
      </c>
      <c r="T949" s="362"/>
      <c r="U949" s="362"/>
      <c r="V949" s="362" t="s">
        <v>202</v>
      </c>
      <c r="W949" s="362"/>
      <c r="X949" s="362" t="s">
        <v>9</v>
      </c>
      <c r="Y949" s="362" t="s">
        <v>9</v>
      </c>
      <c r="Z949" s="362" t="s">
        <v>90</v>
      </c>
      <c r="AA949" s="366" t="s">
        <v>90</v>
      </c>
      <c r="AB949" s="362" t="s">
        <v>90</v>
      </c>
      <c r="AC949" s="362"/>
      <c r="AD949" s="362"/>
      <c r="AE949" s="362"/>
      <c r="AF949" s="362"/>
      <c r="AG949" s="362"/>
      <c r="AH949" s="362"/>
      <c r="AI949" s="362" t="str">
        <f t="shared" si="14"/>
        <v>MOMBSS</v>
      </c>
      <c r="AJ949" s="362" t="str">
        <f>VLOOKUP(AI949,Table1[[#All],[CONCAT]:[Tfiber]],2,FALSE)</f>
        <v>Applications/Tools</v>
      </c>
      <c r="AK949" s="362" t="s">
        <v>40</v>
      </c>
      <c r="AL949" s="362"/>
      <c r="AM949" s="362"/>
      <c r="AN949" s="362"/>
      <c r="AO949" s="362"/>
      <c r="AP949" s="361" t="e">
        <v>#N/A</v>
      </c>
      <c r="AR949">
        <v>1</v>
      </c>
    </row>
    <row r="950" spans="2:44" ht="15" hidden="1" customHeight="1" x14ac:dyDescent="0.35">
      <c r="B950" s="362">
        <v>948</v>
      </c>
      <c r="C950" s="362" t="s">
        <v>2649</v>
      </c>
      <c r="D950" s="362" t="s">
        <v>2</v>
      </c>
      <c r="E950" s="368">
        <v>45217</v>
      </c>
      <c r="F950" s="368"/>
      <c r="G950" s="368"/>
      <c r="H950" s="368"/>
      <c r="I950" s="362" t="s">
        <v>65</v>
      </c>
      <c r="J950" s="362" t="s">
        <v>2344</v>
      </c>
      <c r="K950" s="361" t="s">
        <v>2650</v>
      </c>
      <c r="L950" s="362"/>
      <c r="M950" s="362" t="s">
        <v>186</v>
      </c>
      <c r="N950" s="362" t="s">
        <v>9</v>
      </c>
      <c r="O950" s="362"/>
      <c r="P950" s="362" t="s">
        <v>90</v>
      </c>
      <c r="Q950" s="362" t="s">
        <v>90</v>
      </c>
      <c r="R950" s="362"/>
      <c r="S950" s="361" t="s">
        <v>90</v>
      </c>
      <c r="T950" s="362"/>
      <c r="U950" s="362"/>
      <c r="V950" s="362" t="s">
        <v>202</v>
      </c>
      <c r="W950" s="362"/>
      <c r="X950" s="362" t="s">
        <v>9</v>
      </c>
      <c r="Y950" s="362" t="s">
        <v>9</v>
      </c>
      <c r="Z950" s="362" t="s">
        <v>90</v>
      </c>
      <c r="AA950" s="366" t="s">
        <v>90</v>
      </c>
      <c r="AB950" s="362" t="s">
        <v>90</v>
      </c>
      <c r="AC950" s="362"/>
      <c r="AD950" s="362"/>
      <c r="AE950" s="362"/>
      <c r="AF950" s="362"/>
      <c r="AG950" s="362"/>
      <c r="AH950" s="362"/>
      <c r="AI950" s="362" t="str">
        <f t="shared" si="14"/>
        <v>MOMBSS</v>
      </c>
      <c r="AJ950" s="362" t="str">
        <f>VLOOKUP(AI950,Table1[[#All],[CONCAT]:[Tfiber]],2,FALSE)</f>
        <v>Applications/Tools</v>
      </c>
      <c r="AK950" s="362" t="s">
        <v>40</v>
      </c>
      <c r="AL950" s="362"/>
      <c r="AM950" s="362"/>
      <c r="AN950" s="362"/>
      <c r="AO950" s="362"/>
      <c r="AP950" s="361" t="e">
        <v>#N/A</v>
      </c>
      <c r="AR950">
        <v>1</v>
      </c>
    </row>
    <row r="951" spans="2:44" ht="15" hidden="1" customHeight="1" x14ac:dyDescent="0.35">
      <c r="B951" s="362">
        <v>949</v>
      </c>
      <c r="C951" s="362" t="s">
        <v>2651</v>
      </c>
      <c r="D951" s="362" t="s">
        <v>2</v>
      </c>
      <c r="E951" s="368">
        <v>45217</v>
      </c>
      <c r="F951" s="368"/>
      <c r="G951" s="368"/>
      <c r="H951" s="368"/>
      <c r="I951" s="362" t="s">
        <v>65</v>
      </c>
      <c r="J951" s="362" t="s">
        <v>2344</v>
      </c>
      <c r="K951" s="361" t="s">
        <v>2652</v>
      </c>
      <c r="L951" s="362"/>
      <c r="M951" s="362" t="s">
        <v>186</v>
      </c>
      <c r="N951" s="362" t="s">
        <v>9</v>
      </c>
      <c r="O951" s="362"/>
      <c r="P951" s="362" t="s">
        <v>90</v>
      </c>
      <c r="Q951" s="362" t="s">
        <v>90</v>
      </c>
      <c r="R951" s="362"/>
      <c r="S951" s="361" t="s">
        <v>90</v>
      </c>
      <c r="T951" s="362"/>
      <c r="U951" s="362"/>
      <c r="V951" s="362" t="s">
        <v>202</v>
      </c>
      <c r="W951" s="362"/>
      <c r="X951" s="362" t="s">
        <v>9</v>
      </c>
      <c r="Y951" s="362" t="s">
        <v>9</v>
      </c>
      <c r="Z951" s="362" t="s">
        <v>90</v>
      </c>
      <c r="AA951" s="366" t="s">
        <v>90</v>
      </c>
      <c r="AB951" s="362" t="s">
        <v>90</v>
      </c>
      <c r="AC951" s="362"/>
      <c r="AD951" s="362"/>
      <c r="AE951" s="362"/>
      <c r="AF951" s="362"/>
      <c r="AG951" s="362"/>
      <c r="AH951" s="362"/>
      <c r="AI951" s="362" t="str">
        <f t="shared" si="14"/>
        <v>MOMBSS</v>
      </c>
      <c r="AJ951" s="362" t="str">
        <f>VLOOKUP(AI951,Table1[[#All],[CONCAT]:[Tfiber]],2,FALSE)</f>
        <v>Applications/Tools</v>
      </c>
      <c r="AK951" s="362" t="s">
        <v>40</v>
      </c>
      <c r="AL951" s="362"/>
      <c r="AM951" s="362"/>
      <c r="AN951" s="362"/>
      <c r="AO951" s="362"/>
      <c r="AP951" s="361" t="e">
        <v>#N/A</v>
      </c>
      <c r="AR951">
        <v>1</v>
      </c>
    </row>
    <row r="952" spans="2:44" ht="15" hidden="1" customHeight="1" x14ac:dyDescent="0.35">
      <c r="B952" s="362">
        <v>950</v>
      </c>
      <c r="C952" s="362" t="s">
        <v>2653</v>
      </c>
      <c r="D952" s="362" t="s">
        <v>2</v>
      </c>
      <c r="E952" s="368">
        <v>45217</v>
      </c>
      <c r="F952" s="368"/>
      <c r="G952" s="368"/>
      <c r="H952" s="368"/>
      <c r="I952" s="362" t="s">
        <v>65</v>
      </c>
      <c r="J952" s="362" t="s">
        <v>2344</v>
      </c>
      <c r="K952" s="361" t="s">
        <v>2654</v>
      </c>
      <c r="L952" s="362"/>
      <c r="M952" s="362" t="s">
        <v>1689</v>
      </c>
      <c r="N952" s="362" t="s">
        <v>9</v>
      </c>
      <c r="O952" s="362"/>
      <c r="P952" s="362" t="s">
        <v>90</v>
      </c>
      <c r="Q952" s="362" t="s">
        <v>90</v>
      </c>
      <c r="R952" s="362"/>
      <c r="S952" s="361" t="s">
        <v>90</v>
      </c>
      <c r="T952" s="362"/>
      <c r="U952" s="362"/>
      <c r="V952" s="362" t="s">
        <v>202</v>
      </c>
      <c r="W952" s="362"/>
      <c r="X952" s="362" t="s">
        <v>9</v>
      </c>
      <c r="Y952" s="362" t="s">
        <v>9</v>
      </c>
      <c r="Z952" s="362" t="s">
        <v>90</v>
      </c>
      <c r="AA952" s="366" t="s">
        <v>90</v>
      </c>
      <c r="AB952" s="362" t="s">
        <v>90</v>
      </c>
      <c r="AC952" s="362"/>
      <c r="AD952" s="362"/>
      <c r="AE952" s="362"/>
      <c r="AF952" s="362"/>
      <c r="AG952" s="362"/>
      <c r="AH952" s="362"/>
      <c r="AI952" s="362" t="str">
        <f t="shared" si="14"/>
        <v>MOMBSS</v>
      </c>
      <c r="AJ952" s="362" t="str">
        <f>VLOOKUP(AI952,Table1[[#All],[CONCAT]:[Tfiber]],2,FALSE)</f>
        <v>Applications/Tools</v>
      </c>
      <c r="AK952" s="362" t="s">
        <v>40</v>
      </c>
      <c r="AL952" s="362"/>
      <c r="AM952" s="362"/>
      <c r="AN952" s="362"/>
      <c r="AO952" s="362"/>
      <c r="AP952" s="361" t="e">
        <v>#N/A</v>
      </c>
      <c r="AR952">
        <v>1</v>
      </c>
    </row>
    <row r="953" spans="2:44" ht="15" hidden="1" customHeight="1" x14ac:dyDescent="0.35">
      <c r="B953" s="362">
        <v>951</v>
      </c>
      <c r="C953" s="362" t="s">
        <v>2655</v>
      </c>
      <c r="D953" s="362" t="s">
        <v>2</v>
      </c>
      <c r="E953" s="368">
        <v>45084</v>
      </c>
      <c r="F953" s="368"/>
      <c r="G953" s="368"/>
      <c r="H953" s="368"/>
      <c r="I953" s="362" t="s">
        <v>61</v>
      </c>
      <c r="J953" s="362" t="s">
        <v>1546</v>
      </c>
      <c r="K953" s="361" t="s">
        <v>2656</v>
      </c>
      <c r="L953" s="361"/>
      <c r="M953" s="362" t="s">
        <v>186</v>
      </c>
      <c r="N953" s="362" t="s">
        <v>9</v>
      </c>
      <c r="O953" s="362"/>
      <c r="P953" s="362" t="s">
        <v>2273</v>
      </c>
      <c r="Q953" s="362" t="s">
        <v>90</v>
      </c>
      <c r="R953" s="362"/>
      <c r="S953" s="361" t="s">
        <v>2657</v>
      </c>
      <c r="T953" s="362"/>
      <c r="U953" s="362"/>
      <c r="V953" s="362" t="s">
        <v>120</v>
      </c>
      <c r="W953" s="362"/>
      <c r="X953" s="362" t="s">
        <v>9</v>
      </c>
      <c r="Y953" s="362" t="s">
        <v>101</v>
      </c>
      <c r="Z953" s="362" t="s">
        <v>90</v>
      </c>
      <c r="AA953" s="366" t="s">
        <v>90</v>
      </c>
      <c r="AB953" s="362" t="s">
        <v>90</v>
      </c>
      <c r="AC953" s="362"/>
      <c r="AD953" s="362"/>
      <c r="AE953" s="362"/>
      <c r="AF953" s="362"/>
      <c r="AG953" s="362"/>
      <c r="AH953" s="362"/>
      <c r="AI953" s="362" t="str">
        <f t="shared" si="14"/>
        <v>MOMGIS</v>
      </c>
      <c r="AJ953" s="362" t="str">
        <f>VLOOKUP(AI953,Table1[[#All],[CONCAT]:[Tfiber]],2,FALSE)</f>
        <v>Applications/Tools</v>
      </c>
      <c r="AK953" s="362" t="e">
        <v>#N/A</v>
      </c>
      <c r="AL953" s="362"/>
      <c r="AM953" s="362"/>
      <c r="AN953" s="362"/>
      <c r="AO953" s="362"/>
      <c r="AP953" s="361" t="e">
        <v>#N/A</v>
      </c>
      <c r="AR953">
        <v>1</v>
      </c>
    </row>
    <row r="954" spans="2:44" ht="15" hidden="1" customHeight="1" x14ac:dyDescent="0.35">
      <c r="B954" s="362">
        <v>952</v>
      </c>
      <c r="C954" s="362" t="s">
        <v>2658</v>
      </c>
      <c r="D954" s="362" t="s">
        <v>2</v>
      </c>
      <c r="E954" s="368">
        <v>45217</v>
      </c>
      <c r="F954" s="368"/>
      <c r="G954" s="368"/>
      <c r="H954" s="368"/>
      <c r="I954" s="362" t="s">
        <v>65</v>
      </c>
      <c r="J954" s="362" t="s">
        <v>2344</v>
      </c>
      <c r="K954" s="361" t="s">
        <v>2659</v>
      </c>
      <c r="L954" s="362"/>
      <c r="M954" s="362" t="s">
        <v>186</v>
      </c>
      <c r="N954" s="362" t="s">
        <v>9</v>
      </c>
      <c r="O954" s="362"/>
      <c r="P954" s="362" t="s">
        <v>90</v>
      </c>
      <c r="Q954" s="362" t="s">
        <v>90</v>
      </c>
      <c r="R954" s="362"/>
      <c r="S954" s="361" t="s">
        <v>90</v>
      </c>
      <c r="T954" s="362"/>
      <c r="U954" s="362"/>
      <c r="V954" s="362" t="s">
        <v>202</v>
      </c>
      <c r="W954" s="362"/>
      <c r="X954" s="362" t="s">
        <v>9</v>
      </c>
      <c r="Y954" s="362" t="s">
        <v>9</v>
      </c>
      <c r="Z954" s="362" t="s">
        <v>90</v>
      </c>
      <c r="AA954" s="366" t="s">
        <v>90</v>
      </c>
      <c r="AB954" s="362" t="s">
        <v>90</v>
      </c>
      <c r="AC954" s="362"/>
      <c r="AD954" s="362"/>
      <c r="AE954" s="362"/>
      <c r="AF954" s="362"/>
      <c r="AG954" s="362"/>
      <c r="AH954" s="362"/>
      <c r="AI954" s="362" t="str">
        <f t="shared" si="14"/>
        <v>MOMBSS</v>
      </c>
      <c r="AJ954" s="362" t="str">
        <f>VLOOKUP(AI954,Table1[[#All],[CONCAT]:[Tfiber]],2,FALSE)</f>
        <v>Applications/Tools</v>
      </c>
      <c r="AK954" s="362" t="s">
        <v>40</v>
      </c>
      <c r="AL954" s="362"/>
      <c r="AM954" s="362"/>
      <c r="AN954" s="362"/>
      <c r="AO954" s="362"/>
      <c r="AP954" s="361" t="e">
        <v>#N/A</v>
      </c>
      <c r="AR954">
        <v>1</v>
      </c>
    </row>
    <row r="955" spans="2:44" ht="15" hidden="1" customHeight="1" x14ac:dyDescent="0.35">
      <c r="B955" s="362">
        <v>953</v>
      </c>
      <c r="C955" s="362" t="s">
        <v>2660</v>
      </c>
      <c r="D955" s="362" t="s">
        <v>2</v>
      </c>
      <c r="E955" s="368">
        <v>45217</v>
      </c>
      <c r="F955" s="368"/>
      <c r="G955" s="368"/>
      <c r="H955" s="368"/>
      <c r="I955" s="362" t="s">
        <v>65</v>
      </c>
      <c r="J955" s="362" t="s">
        <v>2344</v>
      </c>
      <c r="K955" s="361" t="s">
        <v>2661</v>
      </c>
      <c r="L955" s="362"/>
      <c r="M955" s="362" t="s">
        <v>186</v>
      </c>
      <c r="N955" s="362" t="s">
        <v>9</v>
      </c>
      <c r="O955" s="362"/>
      <c r="P955" s="362" t="s">
        <v>90</v>
      </c>
      <c r="Q955" s="362" t="s">
        <v>90</v>
      </c>
      <c r="R955" s="362"/>
      <c r="S955" s="361" t="s">
        <v>90</v>
      </c>
      <c r="T955" s="362"/>
      <c r="U955" s="362"/>
      <c r="V955" s="362" t="s">
        <v>202</v>
      </c>
      <c r="W955" s="362"/>
      <c r="X955" s="362" t="s">
        <v>9</v>
      </c>
      <c r="Y955" s="362" t="s">
        <v>9</v>
      </c>
      <c r="Z955" s="362" t="s">
        <v>90</v>
      </c>
      <c r="AA955" s="366" t="s">
        <v>90</v>
      </c>
      <c r="AB955" s="362" t="s">
        <v>90</v>
      </c>
      <c r="AC955" s="362"/>
      <c r="AD955" s="362"/>
      <c r="AE955" s="362"/>
      <c r="AF955" s="362"/>
      <c r="AG955" s="362"/>
      <c r="AH955" s="362"/>
      <c r="AI955" s="362" t="str">
        <f t="shared" si="14"/>
        <v>MOMBSS</v>
      </c>
      <c r="AJ955" s="362" t="str">
        <f>VLOOKUP(AI955,Table1[[#All],[CONCAT]:[Tfiber]],2,FALSE)</f>
        <v>Applications/Tools</v>
      </c>
      <c r="AK955" s="362" t="s">
        <v>40</v>
      </c>
      <c r="AL955" s="362"/>
      <c r="AM955" s="362"/>
      <c r="AN955" s="362"/>
      <c r="AO955" s="362"/>
      <c r="AP955" s="361" t="e">
        <v>#N/A</v>
      </c>
      <c r="AR955">
        <v>1</v>
      </c>
    </row>
    <row r="956" spans="2:44" ht="15" hidden="1" customHeight="1" x14ac:dyDescent="0.35">
      <c r="B956" s="362">
        <v>954</v>
      </c>
      <c r="C956" s="362" t="s">
        <v>2662</v>
      </c>
      <c r="D956" s="362" t="s">
        <v>2</v>
      </c>
      <c r="E956" s="368">
        <v>45217</v>
      </c>
      <c r="F956" s="368"/>
      <c r="G956" s="368"/>
      <c r="H956" s="368"/>
      <c r="I956" s="362" t="s">
        <v>65</v>
      </c>
      <c r="J956" s="362" t="s">
        <v>2344</v>
      </c>
      <c r="K956" s="361" t="s">
        <v>2663</v>
      </c>
      <c r="L956" s="362"/>
      <c r="M956" s="362" t="s">
        <v>186</v>
      </c>
      <c r="N956" s="362" t="s">
        <v>9</v>
      </c>
      <c r="O956" s="362"/>
      <c r="P956" s="362" t="s">
        <v>90</v>
      </c>
      <c r="Q956" s="362" t="s">
        <v>90</v>
      </c>
      <c r="R956" s="362"/>
      <c r="S956" s="361" t="s">
        <v>90</v>
      </c>
      <c r="T956" s="362"/>
      <c r="U956" s="362"/>
      <c r="V956" s="362" t="s">
        <v>202</v>
      </c>
      <c r="W956" s="362"/>
      <c r="X956" s="362" t="s">
        <v>9</v>
      </c>
      <c r="Y956" s="362" t="s">
        <v>9</v>
      </c>
      <c r="Z956" s="362" t="s">
        <v>90</v>
      </c>
      <c r="AA956" s="366" t="s">
        <v>90</v>
      </c>
      <c r="AB956" s="362" t="s">
        <v>90</v>
      </c>
      <c r="AC956" s="362"/>
      <c r="AD956" s="362"/>
      <c r="AE956" s="362"/>
      <c r="AF956" s="362"/>
      <c r="AG956" s="362"/>
      <c r="AH956" s="362"/>
      <c r="AI956" s="362" t="str">
        <f t="shared" si="14"/>
        <v>MOMBSS</v>
      </c>
      <c r="AJ956" s="362" t="str">
        <f>VLOOKUP(AI956,Table1[[#All],[CONCAT]:[Tfiber]],2,FALSE)</f>
        <v>Applications/Tools</v>
      </c>
      <c r="AK956" s="362" t="s">
        <v>40</v>
      </c>
      <c r="AL956" s="362"/>
      <c r="AM956" s="362"/>
      <c r="AN956" s="362"/>
      <c r="AO956" s="362"/>
      <c r="AP956" s="361" t="e">
        <v>#N/A</v>
      </c>
      <c r="AR956">
        <v>1</v>
      </c>
    </row>
    <row r="957" spans="2:44" ht="15" hidden="1" customHeight="1" x14ac:dyDescent="0.35">
      <c r="B957" s="362">
        <v>955</v>
      </c>
      <c r="C957" s="362" t="s">
        <v>2664</v>
      </c>
      <c r="D957" s="362" t="s">
        <v>2</v>
      </c>
      <c r="E957" s="368">
        <v>45217</v>
      </c>
      <c r="F957" s="368"/>
      <c r="G957" s="368"/>
      <c r="H957" s="368"/>
      <c r="I957" s="362" t="s">
        <v>65</v>
      </c>
      <c r="J957" s="362" t="s">
        <v>2344</v>
      </c>
      <c r="K957" s="361" t="s">
        <v>2665</v>
      </c>
      <c r="L957" s="362"/>
      <c r="M957" s="362" t="s">
        <v>186</v>
      </c>
      <c r="N957" s="362" t="s">
        <v>9</v>
      </c>
      <c r="O957" s="362"/>
      <c r="P957" s="362" t="s">
        <v>90</v>
      </c>
      <c r="Q957" s="362" t="s">
        <v>90</v>
      </c>
      <c r="R957" s="362"/>
      <c r="S957" s="361" t="s">
        <v>90</v>
      </c>
      <c r="T957" s="362"/>
      <c r="U957" s="362"/>
      <c r="V957" s="362" t="s">
        <v>202</v>
      </c>
      <c r="W957" s="362"/>
      <c r="X957" s="362" t="s">
        <v>9</v>
      </c>
      <c r="Y957" s="362" t="s">
        <v>9</v>
      </c>
      <c r="Z957" s="362" t="s">
        <v>90</v>
      </c>
      <c r="AA957" s="366" t="s">
        <v>90</v>
      </c>
      <c r="AB957" s="362" t="s">
        <v>90</v>
      </c>
      <c r="AC957" s="362"/>
      <c r="AD957" s="362"/>
      <c r="AE957" s="362"/>
      <c r="AF957" s="362"/>
      <c r="AG957" s="362"/>
      <c r="AH957" s="362"/>
      <c r="AI957" s="362" t="str">
        <f t="shared" si="14"/>
        <v>MOMBSS</v>
      </c>
      <c r="AJ957" s="362" t="str">
        <f>VLOOKUP(AI957,Table1[[#All],[CONCAT]:[Tfiber]],2,FALSE)</f>
        <v>Applications/Tools</v>
      </c>
      <c r="AK957" s="362" t="s">
        <v>40</v>
      </c>
      <c r="AL957" s="362"/>
      <c r="AM957" s="362"/>
      <c r="AN957" s="362"/>
      <c r="AO957" s="362"/>
      <c r="AP957" s="361" t="e">
        <v>#N/A</v>
      </c>
      <c r="AR957">
        <v>1</v>
      </c>
    </row>
    <row r="958" spans="2:44" ht="15" hidden="1" customHeight="1" x14ac:dyDescent="0.35">
      <c r="B958" s="362">
        <v>956</v>
      </c>
      <c r="C958" s="362" t="s">
        <v>2666</v>
      </c>
      <c r="D958" s="362" t="s">
        <v>2</v>
      </c>
      <c r="E958" s="368">
        <v>45217</v>
      </c>
      <c r="F958" s="368"/>
      <c r="G958" s="368"/>
      <c r="H958" s="368"/>
      <c r="I958" s="362" t="s">
        <v>65</v>
      </c>
      <c r="J958" s="362" t="s">
        <v>2344</v>
      </c>
      <c r="K958" s="361" t="s">
        <v>2667</v>
      </c>
      <c r="L958" s="362"/>
      <c r="M958" s="362" t="s">
        <v>186</v>
      </c>
      <c r="N958" s="362" t="s">
        <v>9</v>
      </c>
      <c r="O958" s="362"/>
      <c r="P958" s="362" t="s">
        <v>90</v>
      </c>
      <c r="Q958" s="362" t="s">
        <v>90</v>
      </c>
      <c r="R958" s="362"/>
      <c r="S958" s="361" t="s">
        <v>90</v>
      </c>
      <c r="T958" s="362"/>
      <c r="U958" s="362"/>
      <c r="V958" s="362" t="s">
        <v>202</v>
      </c>
      <c r="W958" s="362"/>
      <c r="X958" s="362" t="s">
        <v>9</v>
      </c>
      <c r="Y958" s="362" t="s">
        <v>9</v>
      </c>
      <c r="Z958" s="362" t="s">
        <v>90</v>
      </c>
      <c r="AA958" s="366" t="s">
        <v>90</v>
      </c>
      <c r="AB958" s="362" t="s">
        <v>90</v>
      </c>
      <c r="AC958" s="362"/>
      <c r="AD958" s="362"/>
      <c r="AE958" s="362"/>
      <c r="AF958" s="362"/>
      <c r="AG958" s="362"/>
      <c r="AH958" s="362"/>
      <c r="AI958" s="362" t="str">
        <f t="shared" si="14"/>
        <v>MOMBSS</v>
      </c>
      <c r="AJ958" s="362" t="str">
        <f>VLOOKUP(AI958,Table1[[#All],[CONCAT]:[Tfiber]],2,FALSE)</f>
        <v>Applications/Tools</v>
      </c>
      <c r="AK958" s="362" t="s">
        <v>40</v>
      </c>
      <c r="AL958" s="362"/>
      <c r="AM958" s="362"/>
      <c r="AN958" s="362"/>
      <c r="AO958" s="362"/>
      <c r="AP958" s="361" t="e">
        <v>#N/A</v>
      </c>
      <c r="AR958">
        <v>1</v>
      </c>
    </row>
    <row r="959" spans="2:44" ht="15" hidden="1" customHeight="1" x14ac:dyDescent="0.35">
      <c r="B959" s="362">
        <v>957</v>
      </c>
      <c r="C959" s="362" t="s">
        <v>2668</v>
      </c>
      <c r="D959" s="362" t="s">
        <v>2</v>
      </c>
      <c r="E959" s="368">
        <v>45217</v>
      </c>
      <c r="F959" s="368"/>
      <c r="G959" s="368"/>
      <c r="H959" s="368"/>
      <c r="I959" s="362" t="s">
        <v>65</v>
      </c>
      <c r="J959" s="362" t="s">
        <v>2344</v>
      </c>
      <c r="K959" s="361" t="s">
        <v>2669</v>
      </c>
      <c r="L959" s="362"/>
      <c r="M959" s="362" t="s">
        <v>186</v>
      </c>
      <c r="N959" s="362" t="s">
        <v>9</v>
      </c>
      <c r="O959" s="362"/>
      <c r="P959" s="362" t="s">
        <v>90</v>
      </c>
      <c r="Q959" s="362" t="s">
        <v>90</v>
      </c>
      <c r="R959" s="362"/>
      <c r="S959" s="361" t="s">
        <v>90</v>
      </c>
      <c r="T959" s="362"/>
      <c r="U959" s="362"/>
      <c r="V959" s="362" t="s">
        <v>202</v>
      </c>
      <c r="W959" s="362"/>
      <c r="X959" s="362" t="s">
        <v>9</v>
      </c>
      <c r="Y959" s="362" t="s">
        <v>9</v>
      </c>
      <c r="Z959" s="362" t="s">
        <v>90</v>
      </c>
      <c r="AA959" s="366" t="s">
        <v>90</v>
      </c>
      <c r="AB959" s="362" t="s">
        <v>90</v>
      </c>
      <c r="AC959" s="362"/>
      <c r="AD959" s="362"/>
      <c r="AE959" s="362"/>
      <c r="AF959" s="362"/>
      <c r="AG959" s="362"/>
      <c r="AH959" s="362"/>
      <c r="AI959" s="362" t="str">
        <f t="shared" si="14"/>
        <v>MOMBSS</v>
      </c>
      <c r="AJ959" s="362" t="str">
        <f>VLOOKUP(AI959,Table1[[#All],[CONCAT]:[Tfiber]],2,FALSE)</f>
        <v>Applications/Tools</v>
      </c>
      <c r="AK959" s="362" t="s">
        <v>40</v>
      </c>
      <c r="AL959" s="362"/>
      <c r="AM959" s="362"/>
      <c r="AN959" s="362"/>
      <c r="AO959" s="362"/>
      <c r="AP959" s="361" t="e">
        <v>#N/A</v>
      </c>
      <c r="AR959">
        <v>1</v>
      </c>
    </row>
    <row r="960" spans="2:44" ht="15" hidden="1" customHeight="1" x14ac:dyDescent="0.35">
      <c r="B960" s="362">
        <v>958</v>
      </c>
      <c r="C960" s="362" t="s">
        <v>2670</v>
      </c>
      <c r="D960" s="362" t="s">
        <v>2</v>
      </c>
      <c r="E960" s="368">
        <v>45217</v>
      </c>
      <c r="F960" s="368"/>
      <c r="G960" s="368"/>
      <c r="H960" s="368"/>
      <c r="I960" s="362" t="s">
        <v>65</v>
      </c>
      <c r="J960" s="362" t="s">
        <v>2344</v>
      </c>
      <c r="K960" s="361" t="s">
        <v>2671</v>
      </c>
      <c r="L960" s="362"/>
      <c r="M960" s="362" t="s">
        <v>186</v>
      </c>
      <c r="N960" s="362" t="s">
        <v>9</v>
      </c>
      <c r="O960" s="362"/>
      <c r="P960" s="362" t="s">
        <v>90</v>
      </c>
      <c r="Q960" s="362" t="s">
        <v>90</v>
      </c>
      <c r="R960" s="362"/>
      <c r="S960" s="361" t="s">
        <v>90</v>
      </c>
      <c r="T960" s="362"/>
      <c r="U960" s="362"/>
      <c r="V960" s="362" t="s">
        <v>202</v>
      </c>
      <c r="W960" s="362"/>
      <c r="X960" s="362" t="s">
        <v>9</v>
      </c>
      <c r="Y960" s="362" t="s">
        <v>9</v>
      </c>
      <c r="Z960" s="362" t="s">
        <v>90</v>
      </c>
      <c r="AA960" s="366" t="s">
        <v>90</v>
      </c>
      <c r="AB960" s="362" t="s">
        <v>90</v>
      </c>
      <c r="AC960" s="362"/>
      <c r="AD960" s="362"/>
      <c r="AE960" s="362"/>
      <c r="AF960" s="362"/>
      <c r="AG960" s="362"/>
      <c r="AH960" s="362"/>
      <c r="AI960" s="362" t="str">
        <f t="shared" si="14"/>
        <v>MOMBSS</v>
      </c>
      <c r="AJ960" s="362" t="str">
        <f>VLOOKUP(AI960,Table1[[#All],[CONCAT]:[Tfiber]],2,FALSE)</f>
        <v>Applications/Tools</v>
      </c>
      <c r="AK960" s="362" t="s">
        <v>40</v>
      </c>
      <c r="AL960" s="362"/>
      <c r="AM960" s="362"/>
      <c r="AN960" s="362"/>
      <c r="AO960" s="362"/>
      <c r="AP960" s="361" t="e">
        <v>#N/A</v>
      </c>
      <c r="AR960">
        <v>1</v>
      </c>
    </row>
    <row r="961" spans="2:44" ht="15" hidden="1" customHeight="1" x14ac:dyDescent="0.35">
      <c r="B961" s="362">
        <v>959</v>
      </c>
      <c r="C961" s="362" t="s">
        <v>2672</v>
      </c>
      <c r="D961" s="362" t="s">
        <v>2</v>
      </c>
      <c r="E961" s="368">
        <v>45217</v>
      </c>
      <c r="F961" s="368"/>
      <c r="G961" s="368"/>
      <c r="H961" s="368"/>
      <c r="I961" s="362" t="s">
        <v>65</v>
      </c>
      <c r="J961" s="362" t="s">
        <v>2344</v>
      </c>
      <c r="K961" s="361" t="s">
        <v>2673</v>
      </c>
      <c r="L961" s="362"/>
      <c r="M961" s="362" t="s">
        <v>1689</v>
      </c>
      <c r="N961" s="362" t="s">
        <v>9</v>
      </c>
      <c r="O961" s="362"/>
      <c r="P961" s="362" t="s">
        <v>90</v>
      </c>
      <c r="Q961" s="362" t="s">
        <v>90</v>
      </c>
      <c r="R961" s="362"/>
      <c r="S961" s="361" t="s">
        <v>90</v>
      </c>
      <c r="T961" s="362"/>
      <c r="U961" s="362"/>
      <c r="V961" s="362" t="s">
        <v>202</v>
      </c>
      <c r="W961" s="362"/>
      <c r="X961" s="362" t="s">
        <v>9</v>
      </c>
      <c r="Y961" s="362" t="s">
        <v>9</v>
      </c>
      <c r="Z961" s="362" t="s">
        <v>90</v>
      </c>
      <c r="AA961" s="366" t="s">
        <v>90</v>
      </c>
      <c r="AB961" s="362" t="s">
        <v>90</v>
      </c>
      <c r="AC961" s="362"/>
      <c r="AD961" s="362"/>
      <c r="AE961" s="362"/>
      <c r="AF961" s="362"/>
      <c r="AG961" s="362"/>
      <c r="AH961" s="362"/>
      <c r="AI961" s="362" t="str">
        <f t="shared" si="14"/>
        <v>MOMBSS</v>
      </c>
      <c r="AJ961" s="362" t="str">
        <f>VLOOKUP(AI961,Table1[[#All],[CONCAT]:[Tfiber]],2,FALSE)</f>
        <v>Applications/Tools</v>
      </c>
      <c r="AK961" s="362" t="s">
        <v>40</v>
      </c>
      <c r="AL961" s="362"/>
      <c r="AM961" s="362"/>
      <c r="AN961" s="362"/>
      <c r="AO961" s="362"/>
      <c r="AP961" s="361" t="e">
        <v>#N/A</v>
      </c>
      <c r="AR961">
        <v>1</v>
      </c>
    </row>
    <row r="962" spans="2:44" ht="15" hidden="1" customHeight="1" x14ac:dyDescent="0.35">
      <c r="B962" s="362">
        <v>960</v>
      </c>
      <c r="C962" s="362" t="s">
        <v>2674</v>
      </c>
      <c r="D962" s="362" t="s">
        <v>2</v>
      </c>
      <c r="E962" s="368">
        <v>45217</v>
      </c>
      <c r="F962" s="368"/>
      <c r="G962" s="368"/>
      <c r="H962" s="368"/>
      <c r="I962" s="362" t="s">
        <v>65</v>
      </c>
      <c r="J962" s="362" t="s">
        <v>2344</v>
      </c>
      <c r="K962" s="361" t="s">
        <v>2675</v>
      </c>
      <c r="L962" s="362"/>
      <c r="M962" s="362" t="s">
        <v>1689</v>
      </c>
      <c r="N962" s="362" t="s">
        <v>9</v>
      </c>
      <c r="O962" s="362"/>
      <c r="P962" s="362" t="s">
        <v>90</v>
      </c>
      <c r="Q962" s="362" t="s">
        <v>90</v>
      </c>
      <c r="R962" s="362"/>
      <c r="S962" s="361" t="s">
        <v>90</v>
      </c>
      <c r="T962" s="362"/>
      <c r="U962" s="362"/>
      <c r="V962" s="362" t="s">
        <v>202</v>
      </c>
      <c r="W962" s="362"/>
      <c r="X962" s="362" t="s">
        <v>9</v>
      </c>
      <c r="Y962" s="362" t="s">
        <v>9</v>
      </c>
      <c r="Z962" s="362" t="s">
        <v>90</v>
      </c>
      <c r="AA962" s="366" t="s">
        <v>90</v>
      </c>
      <c r="AB962" s="362" t="s">
        <v>90</v>
      </c>
      <c r="AC962" s="362"/>
      <c r="AD962" s="362"/>
      <c r="AE962" s="362"/>
      <c r="AF962" s="362"/>
      <c r="AG962" s="362"/>
      <c r="AH962" s="362"/>
      <c r="AI962" s="362" t="str">
        <f t="shared" si="14"/>
        <v>MOMBSS</v>
      </c>
      <c r="AJ962" s="362" t="str">
        <f>VLOOKUP(AI962,Table1[[#All],[CONCAT]:[Tfiber]],2,FALSE)</f>
        <v>Applications/Tools</v>
      </c>
      <c r="AK962" s="362" t="s">
        <v>40</v>
      </c>
      <c r="AL962" s="362"/>
      <c r="AM962" s="362"/>
      <c r="AN962" s="362"/>
      <c r="AO962" s="362"/>
      <c r="AP962" s="361" t="e">
        <v>#N/A</v>
      </c>
      <c r="AR962">
        <v>1</v>
      </c>
    </row>
    <row r="963" spans="2:44" ht="15" hidden="1" customHeight="1" x14ac:dyDescent="0.35">
      <c r="B963" s="362">
        <v>961</v>
      </c>
      <c r="C963" s="362" t="s">
        <v>2676</v>
      </c>
      <c r="D963" s="362" t="s">
        <v>2</v>
      </c>
      <c r="E963" s="368">
        <v>45218</v>
      </c>
      <c r="F963" s="368"/>
      <c r="G963" s="368"/>
      <c r="H963" s="368"/>
      <c r="I963" s="362" t="s">
        <v>73</v>
      </c>
      <c r="J963" s="362" t="s">
        <v>2677</v>
      </c>
      <c r="K963" s="361" t="s">
        <v>2678</v>
      </c>
      <c r="L963" s="362"/>
      <c r="M963" s="362" t="s">
        <v>186</v>
      </c>
      <c r="N963" s="362" t="s">
        <v>51</v>
      </c>
      <c r="O963" s="362"/>
      <c r="P963" s="362" t="s">
        <v>90</v>
      </c>
      <c r="Q963" s="362" t="s">
        <v>90</v>
      </c>
      <c r="R963" s="362" t="s">
        <v>8</v>
      </c>
      <c r="S963" s="361" t="s">
        <v>1539</v>
      </c>
      <c r="T963" s="362"/>
      <c r="U963" s="362"/>
      <c r="V963" s="362" t="s">
        <v>1540</v>
      </c>
      <c r="W963" s="362"/>
      <c r="X963" s="362"/>
      <c r="Y963" s="375" t="s">
        <v>45</v>
      </c>
      <c r="Z963" s="362" t="s">
        <v>90</v>
      </c>
      <c r="AA963" s="366" t="s">
        <v>90</v>
      </c>
      <c r="AB963" s="362" t="s">
        <v>90</v>
      </c>
      <c r="AC963" s="362"/>
      <c r="AD963" s="362"/>
      <c r="AE963" s="362"/>
      <c r="AF963" s="362"/>
      <c r="AG963" s="362"/>
      <c r="AH963" s="362"/>
      <c r="AI963" s="362" t="str">
        <f t="shared" ref="AI963:AI1026" si="15">_xlfn.CONCAT(D963,I963)</f>
        <v>MOMNOC Operationalization</v>
      </c>
      <c r="AJ963" s="362" t="str">
        <f>VLOOKUP(AI963,Table1[[#All],[CONCAT]:[Tfiber]],2,FALSE)</f>
        <v>Network</v>
      </c>
      <c r="AK963" s="362" t="s">
        <v>39</v>
      </c>
      <c r="AL963" s="362"/>
      <c r="AM963" s="362"/>
      <c r="AN963" s="362"/>
      <c r="AO963" s="368">
        <v>45923</v>
      </c>
      <c r="AP963" s="361" t="s">
        <v>680</v>
      </c>
      <c r="AR963">
        <v>1</v>
      </c>
    </row>
    <row r="964" spans="2:44" ht="15" hidden="1" customHeight="1" x14ac:dyDescent="0.35">
      <c r="B964" s="362">
        <v>962</v>
      </c>
      <c r="C964" s="362" t="s">
        <v>2679</v>
      </c>
      <c r="D964" s="362" t="s">
        <v>2</v>
      </c>
      <c r="E964" s="368">
        <v>45084</v>
      </c>
      <c r="F964" s="368"/>
      <c r="G964" s="368"/>
      <c r="H964" s="368"/>
      <c r="I964" s="362" t="s">
        <v>61</v>
      </c>
      <c r="J964" s="362" t="s">
        <v>1546</v>
      </c>
      <c r="K964" s="361" t="s">
        <v>2680</v>
      </c>
      <c r="L964" s="361"/>
      <c r="M964" s="362" t="s">
        <v>186</v>
      </c>
      <c r="N964" s="362" t="s">
        <v>9</v>
      </c>
      <c r="O964" s="362"/>
      <c r="P964" s="362" t="s">
        <v>2273</v>
      </c>
      <c r="Q964" s="362" t="s">
        <v>90</v>
      </c>
      <c r="R964" s="362"/>
      <c r="S964" s="361"/>
      <c r="T964" s="362"/>
      <c r="U964" s="362"/>
      <c r="V964" s="362" t="s">
        <v>120</v>
      </c>
      <c r="W964" s="362"/>
      <c r="X964" s="362"/>
      <c r="Y964" s="362" t="s">
        <v>48</v>
      </c>
      <c r="Z964" s="362" t="s">
        <v>90</v>
      </c>
      <c r="AA964" s="366" t="s">
        <v>90</v>
      </c>
      <c r="AB964" s="362" t="s">
        <v>90</v>
      </c>
      <c r="AC964" s="362"/>
      <c r="AD964" s="362"/>
      <c r="AE964" s="362"/>
      <c r="AF964" s="362"/>
      <c r="AG964" s="362"/>
      <c r="AH964" s="362"/>
      <c r="AI964" s="362" t="str">
        <f t="shared" si="15"/>
        <v>MOMGIS</v>
      </c>
      <c r="AJ964" s="362" t="str">
        <f>VLOOKUP(AI964,Table1[[#All],[CONCAT]:[Tfiber]],2,FALSE)</f>
        <v>Applications/Tools</v>
      </c>
      <c r="AK964" s="362" t="s">
        <v>40</v>
      </c>
      <c r="AL964" s="362"/>
      <c r="AM964" s="362"/>
      <c r="AN964" s="362"/>
      <c r="AO964" s="362"/>
      <c r="AP964" s="361"/>
      <c r="AR964">
        <v>1</v>
      </c>
    </row>
    <row r="965" spans="2:44" ht="15" hidden="1" customHeight="1" x14ac:dyDescent="0.35">
      <c r="B965" s="362">
        <v>963</v>
      </c>
      <c r="C965" s="362" t="s">
        <v>2681</v>
      </c>
      <c r="D965" s="362" t="s">
        <v>2</v>
      </c>
      <c r="E965" s="368">
        <v>45218</v>
      </c>
      <c r="F965" s="368"/>
      <c r="G965" s="368"/>
      <c r="H965" s="368"/>
      <c r="I965" s="362" t="s">
        <v>73</v>
      </c>
      <c r="J965" s="362" t="s">
        <v>2677</v>
      </c>
      <c r="K965" s="361" t="s">
        <v>2682</v>
      </c>
      <c r="L965" s="362"/>
      <c r="M965" s="362" t="s">
        <v>186</v>
      </c>
      <c r="N965" s="362" t="s">
        <v>9</v>
      </c>
      <c r="O965" s="362"/>
      <c r="P965" s="362" t="s">
        <v>90</v>
      </c>
      <c r="Q965" s="362" t="s">
        <v>90</v>
      </c>
      <c r="R965" s="362" t="s">
        <v>8</v>
      </c>
      <c r="S965" s="361" t="s">
        <v>1539</v>
      </c>
      <c r="T965" s="362"/>
      <c r="U965" s="362"/>
      <c r="V965" s="362" t="s">
        <v>1540</v>
      </c>
      <c r="W965" s="362"/>
      <c r="X965" s="362"/>
      <c r="Y965" s="375" t="s">
        <v>45</v>
      </c>
      <c r="Z965" s="362" t="s">
        <v>90</v>
      </c>
      <c r="AA965" s="366" t="s">
        <v>90</v>
      </c>
      <c r="AB965" s="362" t="s">
        <v>90</v>
      </c>
      <c r="AC965" s="362"/>
      <c r="AD965" s="362"/>
      <c r="AE965" s="362"/>
      <c r="AF965" s="362"/>
      <c r="AG965" s="362"/>
      <c r="AH965" s="362"/>
      <c r="AI965" s="362" t="str">
        <f t="shared" si="15"/>
        <v>MOMNOC Operationalization</v>
      </c>
      <c r="AJ965" s="362" t="str">
        <f>VLOOKUP(AI965,Table1[[#All],[CONCAT]:[Tfiber]],2,FALSE)</f>
        <v>Network</v>
      </c>
      <c r="AK965" s="362" t="s">
        <v>39</v>
      </c>
      <c r="AL965" s="362"/>
      <c r="AM965" s="362"/>
      <c r="AN965" s="362"/>
      <c r="AO965" s="368">
        <v>45923</v>
      </c>
      <c r="AP965" s="361" t="s">
        <v>680</v>
      </c>
      <c r="AR965">
        <v>1</v>
      </c>
    </row>
    <row r="966" spans="2:44" ht="15" hidden="1" customHeight="1" x14ac:dyDescent="0.35">
      <c r="B966" s="362">
        <v>964</v>
      </c>
      <c r="C966" s="362" t="s">
        <v>2683</v>
      </c>
      <c r="D966" s="362" t="s">
        <v>2</v>
      </c>
      <c r="E966" s="368">
        <v>45218</v>
      </c>
      <c r="F966" s="368"/>
      <c r="G966" s="368"/>
      <c r="H966" s="368"/>
      <c r="I966" s="362" t="s">
        <v>73</v>
      </c>
      <c r="J966" s="362" t="s">
        <v>2677</v>
      </c>
      <c r="K966" s="361" t="s">
        <v>2684</v>
      </c>
      <c r="L966" s="362"/>
      <c r="M966" s="362" t="s">
        <v>186</v>
      </c>
      <c r="N966" s="362" t="s">
        <v>9</v>
      </c>
      <c r="O966" s="362"/>
      <c r="P966" s="362" t="s">
        <v>90</v>
      </c>
      <c r="Q966" s="362" t="s">
        <v>90</v>
      </c>
      <c r="R966" s="362" t="s">
        <v>8</v>
      </c>
      <c r="S966" s="361" t="s">
        <v>1539</v>
      </c>
      <c r="T966" s="362"/>
      <c r="U966" s="362"/>
      <c r="V966" s="362" t="s">
        <v>1540</v>
      </c>
      <c r="W966" s="362"/>
      <c r="X966" s="362"/>
      <c r="Y966" s="375" t="s">
        <v>45</v>
      </c>
      <c r="Z966" s="362" t="s">
        <v>90</v>
      </c>
      <c r="AA966" s="366" t="s">
        <v>90</v>
      </c>
      <c r="AB966" s="362" t="s">
        <v>90</v>
      </c>
      <c r="AC966" s="362"/>
      <c r="AD966" s="362"/>
      <c r="AE966" s="362"/>
      <c r="AF966" s="362"/>
      <c r="AG966" s="362"/>
      <c r="AH966" s="362"/>
      <c r="AI966" s="362" t="str">
        <f t="shared" si="15"/>
        <v>MOMNOC Operationalization</v>
      </c>
      <c r="AJ966" s="362" t="str">
        <f>VLOOKUP(AI966,Table1[[#All],[CONCAT]:[Tfiber]],2,FALSE)</f>
        <v>Network</v>
      </c>
      <c r="AK966" s="362" t="s">
        <v>39</v>
      </c>
      <c r="AL966" s="362"/>
      <c r="AM966" s="362"/>
      <c r="AN966" s="362"/>
      <c r="AO966" s="368">
        <v>45923</v>
      </c>
      <c r="AP966" s="361" t="s">
        <v>680</v>
      </c>
      <c r="AR966">
        <v>1</v>
      </c>
    </row>
    <row r="967" spans="2:44" ht="15" hidden="1" customHeight="1" x14ac:dyDescent="0.35">
      <c r="B967" s="362">
        <v>965</v>
      </c>
      <c r="C967" s="362" t="s">
        <v>2685</v>
      </c>
      <c r="D967" s="362" t="s">
        <v>2</v>
      </c>
      <c r="E967" s="368">
        <v>45218</v>
      </c>
      <c r="F967" s="368"/>
      <c r="G967" s="368"/>
      <c r="H967" s="368"/>
      <c r="I967" s="362" t="s">
        <v>73</v>
      </c>
      <c r="J967" s="362" t="s">
        <v>2677</v>
      </c>
      <c r="K967" s="361" t="s">
        <v>2686</v>
      </c>
      <c r="L967" s="362"/>
      <c r="M967" s="362" t="s">
        <v>186</v>
      </c>
      <c r="N967" s="362" t="s">
        <v>9</v>
      </c>
      <c r="O967" s="362"/>
      <c r="P967" s="362" t="s">
        <v>90</v>
      </c>
      <c r="Q967" s="362" t="s">
        <v>90</v>
      </c>
      <c r="R967" s="362" t="s">
        <v>8</v>
      </c>
      <c r="S967" s="361" t="s">
        <v>1539</v>
      </c>
      <c r="T967" s="362"/>
      <c r="U967" s="362"/>
      <c r="V967" s="362" t="s">
        <v>1540</v>
      </c>
      <c r="W967" s="362"/>
      <c r="X967" s="362"/>
      <c r="Y967" s="375" t="s">
        <v>45</v>
      </c>
      <c r="Z967" s="362" t="s">
        <v>90</v>
      </c>
      <c r="AA967" s="366" t="s">
        <v>90</v>
      </c>
      <c r="AB967" s="362" t="s">
        <v>90</v>
      </c>
      <c r="AC967" s="362"/>
      <c r="AD967" s="362"/>
      <c r="AE967" s="362"/>
      <c r="AF967" s="362"/>
      <c r="AG967" s="362"/>
      <c r="AH967" s="362"/>
      <c r="AI967" s="362" t="str">
        <f t="shared" si="15"/>
        <v>MOMNOC Operationalization</v>
      </c>
      <c r="AJ967" s="362" t="str">
        <f>VLOOKUP(AI967,Table1[[#All],[CONCAT]:[Tfiber]],2,FALSE)</f>
        <v>Network</v>
      </c>
      <c r="AK967" s="362" t="s">
        <v>39</v>
      </c>
      <c r="AL967" s="362"/>
      <c r="AM967" s="362"/>
      <c r="AN967" s="362"/>
      <c r="AO967" s="368">
        <v>45923</v>
      </c>
      <c r="AP967" s="361" t="s">
        <v>680</v>
      </c>
      <c r="AR967">
        <v>1</v>
      </c>
    </row>
    <row r="968" spans="2:44" ht="15" hidden="1" customHeight="1" x14ac:dyDescent="0.35">
      <c r="B968" s="362">
        <v>966</v>
      </c>
      <c r="C968" s="362" t="s">
        <v>2687</v>
      </c>
      <c r="D968" s="362" t="s">
        <v>2</v>
      </c>
      <c r="E968" s="368">
        <v>45218</v>
      </c>
      <c r="F968" s="368"/>
      <c r="G968" s="368"/>
      <c r="H968" s="368"/>
      <c r="I968" s="362" t="s">
        <v>65</v>
      </c>
      <c r="J968" s="362" t="s">
        <v>2688</v>
      </c>
      <c r="K968" s="361" t="s">
        <v>2689</v>
      </c>
      <c r="L968" s="362"/>
      <c r="M968" s="362" t="s">
        <v>1689</v>
      </c>
      <c r="N968" s="362" t="s">
        <v>9</v>
      </c>
      <c r="O968" s="362"/>
      <c r="P968" s="362" t="s">
        <v>90</v>
      </c>
      <c r="Q968" s="362" t="s">
        <v>90</v>
      </c>
      <c r="R968" s="362"/>
      <c r="S968" s="361" t="s">
        <v>90</v>
      </c>
      <c r="T968" s="362"/>
      <c r="U968" s="362"/>
      <c r="V968" s="362" t="s">
        <v>202</v>
      </c>
      <c r="W968" s="362"/>
      <c r="X968" s="362" t="s">
        <v>9</v>
      </c>
      <c r="Y968" s="362" t="s">
        <v>9</v>
      </c>
      <c r="Z968" s="362" t="s">
        <v>90</v>
      </c>
      <c r="AA968" s="366" t="s">
        <v>90</v>
      </c>
      <c r="AB968" s="362" t="s">
        <v>90</v>
      </c>
      <c r="AC968" s="362"/>
      <c r="AD968" s="362"/>
      <c r="AE968" s="362"/>
      <c r="AF968" s="362"/>
      <c r="AG968" s="362"/>
      <c r="AH968" s="362"/>
      <c r="AI968" s="362" t="str">
        <f t="shared" si="15"/>
        <v>MOMBSS</v>
      </c>
      <c r="AJ968" s="362" t="str">
        <f>VLOOKUP(AI968,Table1[[#All],[CONCAT]:[Tfiber]],2,FALSE)</f>
        <v>Applications/Tools</v>
      </c>
      <c r="AK968" s="362" t="s">
        <v>40</v>
      </c>
      <c r="AL968" s="362"/>
      <c r="AM968" s="362"/>
      <c r="AN968" s="362"/>
      <c r="AO968" s="362"/>
      <c r="AP968" s="361" t="e">
        <v>#N/A</v>
      </c>
      <c r="AR968">
        <v>1</v>
      </c>
    </row>
    <row r="969" spans="2:44" ht="15" hidden="1" customHeight="1" x14ac:dyDescent="0.35">
      <c r="B969" s="362">
        <v>967</v>
      </c>
      <c r="C969" s="362" t="s">
        <v>2690</v>
      </c>
      <c r="D969" s="362" t="s">
        <v>2</v>
      </c>
      <c r="E969" s="368">
        <v>45218</v>
      </c>
      <c r="F969" s="368"/>
      <c r="G969" s="368"/>
      <c r="H969" s="368"/>
      <c r="I969" s="362" t="s">
        <v>26</v>
      </c>
      <c r="J969" s="362" t="s">
        <v>2677</v>
      </c>
      <c r="K969" s="361" t="s">
        <v>2691</v>
      </c>
      <c r="L969" s="362"/>
      <c r="M969" s="362" t="s">
        <v>186</v>
      </c>
      <c r="N969" s="362" t="s">
        <v>9</v>
      </c>
      <c r="O969" s="362"/>
      <c r="P969" s="362" t="s">
        <v>755</v>
      </c>
      <c r="Q969" s="362" t="s">
        <v>756</v>
      </c>
      <c r="R969" s="362"/>
      <c r="S969" s="361" t="s">
        <v>2692</v>
      </c>
      <c r="T969" s="362" t="s">
        <v>101</v>
      </c>
      <c r="U969" s="362"/>
      <c r="V969" s="362" t="s">
        <v>711</v>
      </c>
      <c r="W969" s="362"/>
      <c r="X969" s="362" t="s">
        <v>9</v>
      </c>
      <c r="Y969" s="362" t="s">
        <v>50</v>
      </c>
      <c r="Z969" s="362" t="s">
        <v>90</v>
      </c>
      <c r="AA969" s="366" t="s">
        <v>90</v>
      </c>
      <c r="AB969" s="362" t="s">
        <v>90</v>
      </c>
      <c r="AC969" s="362"/>
      <c r="AD969" s="362"/>
      <c r="AE969" s="362"/>
      <c r="AF969" s="362"/>
      <c r="AG969" s="362"/>
      <c r="AH969" s="362"/>
      <c r="AI969" s="362" t="str">
        <f t="shared" si="15"/>
        <v>MOMGPON</v>
      </c>
      <c r="AJ969" s="362" t="str">
        <f>VLOOKUP(AI969,Table1[[#All],[CONCAT]:[Tfiber]],2,FALSE)</f>
        <v>GPON</v>
      </c>
      <c r="AK969" s="362" t="s">
        <v>40</v>
      </c>
      <c r="AL969" s="362"/>
      <c r="AM969" s="362"/>
      <c r="AN969" s="362" t="s">
        <v>101</v>
      </c>
      <c r="AO969" s="362"/>
      <c r="AP969" s="361" t="e">
        <v>#VALUE!</v>
      </c>
      <c r="AR969">
        <v>1</v>
      </c>
    </row>
    <row r="970" spans="2:44" ht="15" hidden="1" customHeight="1" x14ac:dyDescent="0.35">
      <c r="B970" s="362">
        <v>968</v>
      </c>
      <c r="C970" s="362" t="s">
        <v>2693</v>
      </c>
      <c r="D970" s="362" t="s">
        <v>2</v>
      </c>
      <c r="E970" s="368">
        <v>45218</v>
      </c>
      <c r="F970" s="368"/>
      <c r="G970" s="368"/>
      <c r="H970" s="368"/>
      <c r="I970" s="362" t="s">
        <v>26</v>
      </c>
      <c r="J970" s="362" t="s">
        <v>184</v>
      </c>
      <c r="K970" s="361" t="s">
        <v>2694</v>
      </c>
      <c r="L970" s="362"/>
      <c r="M970" s="362" t="s">
        <v>186</v>
      </c>
      <c r="N970" s="362" t="s">
        <v>9</v>
      </c>
      <c r="O970" s="362"/>
      <c r="P970" s="362" t="s">
        <v>755</v>
      </c>
      <c r="Q970" s="362" t="s">
        <v>756</v>
      </c>
      <c r="R970" s="362"/>
      <c r="S970" s="361" t="s">
        <v>2692</v>
      </c>
      <c r="T970" s="362" t="s">
        <v>101</v>
      </c>
      <c r="U970" s="362"/>
      <c r="V970" s="362" t="s">
        <v>711</v>
      </c>
      <c r="W970" s="362"/>
      <c r="X970" s="362" t="s">
        <v>9</v>
      </c>
      <c r="Y970" s="362" t="s">
        <v>50</v>
      </c>
      <c r="Z970" s="362" t="s">
        <v>90</v>
      </c>
      <c r="AA970" s="366" t="s">
        <v>90</v>
      </c>
      <c r="AB970" s="362" t="s">
        <v>90</v>
      </c>
      <c r="AC970" s="362"/>
      <c r="AD970" s="362"/>
      <c r="AE970" s="362"/>
      <c r="AF970" s="362"/>
      <c r="AG970" s="362"/>
      <c r="AH970" s="362"/>
      <c r="AI970" s="362" t="str">
        <f t="shared" si="15"/>
        <v>MOMGPON</v>
      </c>
      <c r="AJ970" s="362" t="str">
        <f>VLOOKUP(AI970,Table1[[#All],[CONCAT]:[Tfiber]],2,FALSE)</f>
        <v>GPON</v>
      </c>
      <c r="AK970" s="362" t="s">
        <v>40</v>
      </c>
      <c r="AL970" s="362"/>
      <c r="AM970" s="362"/>
      <c r="AN970" s="362" t="s">
        <v>101</v>
      </c>
      <c r="AO970" s="362"/>
      <c r="AP970" s="361" t="e">
        <v>#N/A</v>
      </c>
      <c r="AR970">
        <v>1</v>
      </c>
    </row>
    <row r="971" spans="2:44" ht="15" hidden="1" customHeight="1" x14ac:dyDescent="0.35">
      <c r="B971" s="362">
        <v>969</v>
      </c>
      <c r="C971" s="362" t="s">
        <v>2695</v>
      </c>
      <c r="D971" s="362" t="s">
        <v>2</v>
      </c>
      <c r="E971" s="368">
        <v>45218</v>
      </c>
      <c r="F971" s="368"/>
      <c r="G971" s="368"/>
      <c r="H971" s="368"/>
      <c r="I971" s="362" t="s">
        <v>26</v>
      </c>
      <c r="J971" s="362" t="s">
        <v>2696</v>
      </c>
      <c r="K971" s="361" t="s">
        <v>2697</v>
      </c>
      <c r="L971" s="362"/>
      <c r="M971" s="362" t="s">
        <v>186</v>
      </c>
      <c r="N971" s="362" t="s">
        <v>9</v>
      </c>
      <c r="O971" s="362"/>
      <c r="P971" s="362" t="s">
        <v>90</v>
      </c>
      <c r="Q971" s="362" t="s">
        <v>90</v>
      </c>
      <c r="R971" s="362"/>
      <c r="S971" s="361"/>
      <c r="T971" s="362"/>
      <c r="U971" s="362"/>
      <c r="V971" s="362" t="s">
        <v>711</v>
      </c>
      <c r="W971" s="362"/>
      <c r="X971" s="362"/>
      <c r="Y971" s="362" t="s">
        <v>45</v>
      </c>
      <c r="Z971" s="362" t="s">
        <v>181</v>
      </c>
      <c r="AA971" s="366">
        <v>45777</v>
      </c>
      <c r="AB971" s="362" t="s">
        <v>2698</v>
      </c>
      <c r="AC971" s="362"/>
      <c r="AD971" s="362"/>
      <c r="AE971" s="362"/>
      <c r="AF971" s="362"/>
      <c r="AG971" s="362"/>
      <c r="AH971" s="362"/>
      <c r="AI971" s="362" t="str">
        <f t="shared" si="15"/>
        <v>MOMGPON</v>
      </c>
      <c r="AJ971" s="362" t="str">
        <f>VLOOKUP(AI971,Table1[[#All],[CONCAT]:[Tfiber]],2,FALSE)</f>
        <v>GPON</v>
      </c>
      <c r="AK971" s="362" t="s">
        <v>39</v>
      </c>
      <c r="AL971" s="362"/>
      <c r="AM971" s="362"/>
      <c r="AN971" s="362"/>
      <c r="AO971" s="368">
        <v>45777</v>
      </c>
      <c r="AP971" s="361" t="s">
        <v>2698</v>
      </c>
      <c r="AR971">
        <v>1</v>
      </c>
    </row>
    <row r="972" spans="2:44" ht="15" hidden="1" customHeight="1" x14ac:dyDescent="0.35">
      <c r="B972" s="362">
        <v>970</v>
      </c>
      <c r="C972" s="362" t="s">
        <v>2699</v>
      </c>
      <c r="D972" s="362" t="s">
        <v>2</v>
      </c>
      <c r="E972" s="368">
        <v>45218</v>
      </c>
      <c r="F972" s="368"/>
      <c r="G972" s="368"/>
      <c r="H972" s="368"/>
      <c r="I972" s="362" t="s">
        <v>26</v>
      </c>
      <c r="J972" s="362" t="s">
        <v>2696</v>
      </c>
      <c r="K972" s="361" t="s">
        <v>2700</v>
      </c>
      <c r="L972" s="362"/>
      <c r="M972" s="362" t="s">
        <v>186</v>
      </c>
      <c r="N972" s="362" t="s">
        <v>9</v>
      </c>
      <c r="O972" s="362"/>
      <c r="P972" s="362" t="s">
        <v>755</v>
      </c>
      <c r="Q972" s="362" t="s">
        <v>772</v>
      </c>
      <c r="R972" s="362"/>
      <c r="S972" s="361" t="s">
        <v>2701</v>
      </c>
      <c r="T972" s="362" t="s">
        <v>101</v>
      </c>
      <c r="U972" s="362"/>
      <c r="V972" s="362" t="s">
        <v>711</v>
      </c>
      <c r="W972" s="362"/>
      <c r="X972" s="362" t="s">
        <v>9</v>
      </c>
      <c r="Y972" s="362" t="s">
        <v>101</v>
      </c>
      <c r="Z972" s="362" t="s">
        <v>90</v>
      </c>
      <c r="AA972" s="366" t="s">
        <v>90</v>
      </c>
      <c r="AB972" s="362" t="s">
        <v>90</v>
      </c>
      <c r="AC972" s="362"/>
      <c r="AD972" s="362"/>
      <c r="AE972" s="362"/>
      <c r="AF972" s="362"/>
      <c r="AG972" s="362"/>
      <c r="AH972" s="362"/>
      <c r="AI972" s="362" t="str">
        <f t="shared" si="15"/>
        <v>MOMGPON</v>
      </c>
      <c r="AJ972" s="362" t="str">
        <f>VLOOKUP(AI972,Table1[[#All],[CONCAT]:[Tfiber]],2,FALSE)</f>
        <v>GPON</v>
      </c>
      <c r="AK972" s="362" t="s">
        <v>39</v>
      </c>
      <c r="AL972" s="362"/>
      <c r="AM972" s="362"/>
      <c r="AN972" s="362" t="s">
        <v>101</v>
      </c>
      <c r="AO972" s="362"/>
      <c r="AP972" s="361" t="s">
        <v>680</v>
      </c>
      <c r="AR972">
        <v>1</v>
      </c>
    </row>
    <row r="973" spans="2:44" ht="15" hidden="1" customHeight="1" x14ac:dyDescent="0.35">
      <c r="B973" s="362">
        <v>971</v>
      </c>
      <c r="C973" s="362" t="s">
        <v>2702</v>
      </c>
      <c r="D973" s="362" t="s">
        <v>2</v>
      </c>
      <c r="E973" s="368">
        <v>45218</v>
      </c>
      <c r="F973" s="368"/>
      <c r="G973" s="368"/>
      <c r="H973" s="368"/>
      <c r="I973" s="362" t="s">
        <v>59</v>
      </c>
      <c r="J973" s="362" t="s">
        <v>789</v>
      </c>
      <c r="K973" s="361" t="s">
        <v>2703</v>
      </c>
      <c r="L973" s="362"/>
      <c r="M973" s="362" t="s">
        <v>186</v>
      </c>
      <c r="N973" s="362" t="s">
        <v>9</v>
      </c>
      <c r="O973" s="362"/>
      <c r="P973" s="362" t="s">
        <v>90</v>
      </c>
      <c r="Q973" s="362" t="s">
        <v>90</v>
      </c>
      <c r="R973" s="362"/>
      <c r="S973" s="361" t="s">
        <v>2704</v>
      </c>
      <c r="T973" s="362" t="s">
        <v>113</v>
      </c>
      <c r="U973" s="362" t="s">
        <v>366</v>
      </c>
      <c r="V973" s="362" t="s">
        <v>366</v>
      </c>
      <c r="W973" s="362"/>
      <c r="X973" s="362"/>
      <c r="Y973" s="362" t="s">
        <v>45</v>
      </c>
      <c r="Z973" s="362" t="s">
        <v>181</v>
      </c>
      <c r="AA973" s="366">
        <v>45782</v>
      </c>
      <c r="AB973" s="362" t="s">
        <v>2705</v>
      </c>
      <c r="AC973" s="362"/>
      <c r="AD973" s="362"/>
      <c r="AE973" s="362"/>
      <c r="AF973" s="362"/>
      <c r="AG973" s="362"/>
      <c r="AH973" s="362"/>
      <c r="AI973" s="362" t="str">
        <f t="shared" si="15"/>
        <v>MOMIP/MPLS</v>
      </c>
      <c r="AJ973" s="362" t="str">
        <f>VLOOKUP(AI973,Table1[[#All],[CONCAT]:[Tfiber]],2,FALSE)</f>
        <v>IPMPLS</v>
      </c>
      <c r="AK973" s="362" t="s">
        <v>39</v>
      </c>
      <c r="AL973" s="362"/>
      <c r="AM973" s="362"/>
      <c r="AN973" s="362"/>
      <c r="AO973" s="368">
        <v>45782</v>
      </c>
      <c r="AP973" s="385" t="s">
        <v>797</v>
      </c>
      <c r="AR973">
        <v>1</v>
      </c>
    </row>
    <row r="974" spans="2:44" ht="15" hidden="1" customHeight="1" x14ac:dyDescent="0.35">
      <c r="B974" s="362">
        <v>972</v>
      </c>
      <c r="C974" s="362" t="s">
        <v>2706</v>
      </c>
      <c r="D974" s="362" t="s">
        <v>2</v>
      </c>
      <c r="E974" s="368">
        <v>45218</v>
      </c>
      <c r="F974" s="368"/>
      <c r="G974" s="368"/>
      <c r="H974" s="368"/>
      <c r="I974" s="362" t="s">
        <v>62</v>
      </c>
      <c r="J974" s="362" t="s">
        <v>2707</v>
      </c>
      <c r="K974" s="361" t="s">
        <v>2708</v>
      </c>
      <c r="L974" s="362"/>
      <c r="M974" s="362" t="s">
        <v>186</v>
      </c>
      <c r="N974" s="362" t="s">
        <v>9</v>
      </c>
      <c r="O974" s="362"/>
      <c r="P974" s="362" t="s">
        <v>90</v>
      </c>
      <c r="Q974" s="362" t="s">
        <v>90</v>
      </c>
      <c r="R974" s="362"/>
      <c r="S974" s="361" t="s">
        <v>90</v>
      </c>
      <c r="T974" s="362"/>
      <c r="U974" s="362"/>
      <c r="V974" s="362" t="s">
        <v>824</v>
      </c>
      <c r="W974" s="362"/>
      <c r="X974" s="362" t="s">
        <v>9</v>
      </c>
      <c r="Y974" s="362" t="s">
        <v>9</v>
      </c>
      <c r="Z974" s="362" t="s">
        <v>90</v>
      </c>
      <c r="AA974" s="366" t="s">
        <v>90</v>
      </c>
      <c r="AB974" s="362" t="s">
        <v>90</v>
      </c>
      <c r="AC974" s="362"/>
      <c r="AD974" s="362"/>
      <c r="AE974" s="362"/>
      <c r="AF974" s="362"/>
      <c r="AG974" s="362"/>
      <c r="AH974" s="362"/>
      <c r="AI974" s="362" t="str">
        <f t="shared" si="15"/>
        <v>MOMNSO</v>
      </c>
      <c r="AJ974" s="362" t="str">
        <f>VLOOKUP(AI974,Table1[[#All],[CONCAT]:[Tfiber]],2,FALSE)</f>
        <v>Applications/Tools</v>
      </c>
      <c r="AK974" s="362" t="s">
        <v>40</v>
      </c>
      <c r="AL974" s="362"/>
      <c r="AM974" s="362"/>
      <c r="AN974" s="362"/>
      <c r="AO974" s="362"/>
      <c r="AP974" s="386" t="s">
        <v>2709</v>
      </c>
      <c r="AR974">
        <v>1</v>
      </c>
    </row>
    <row r="975" spans="2:44" ht="15" hidden="1" customHeight="1" x14ac:dyDescent="0.35">
      <c r="B975" s="362">
        <v>973</v>
      </c>
      <c r="C975" s="362" t="s">
        <v>2710</v>
      </c>
      <c r="D975" s="362" t="s">
        <v>2</v>
      </c>
      <c r="E975" s="368">
        <v>45012</v>
      </c>
      <c r="F975" s="368"/>
      <c r="G975" s="368"/>
      <c r="H975" s="368"/>
      <c r="I975" s="362" t="s">
        <v>73</v>
      </c>
      <c r="J975" s="362" t="s">
        <v>2315</v>
      </c>
      <c r="K975" s="361" t="s">
        <v>2711</v>
      </c>
      <c r="L975" s="362"/>
      <c r="M975" s="362" t="s">
        <v>186</v>
      </c>
      <c r="N975" s="362" t="s">
        <v>9</v>
      </c>
      <c r="O975" s="362"/>
      <c r="P975" s="362" t="s">
        <v>1398</v>
      </c>
      <c r="Q975" s="362" t="s">
        <v>90</v>
      </c>
      <c r="R975" s="362" t="s">
        <v>46</v>
      </c>
      <c r="S975" s="361" t="s">
        <v>90</v>
      </c>
      <c r="T975" s="362" t="s">
        <v>113</v>
      </c>
      <c r="U975" s="362" t="s">
        <v>1540</v>
      </c>
      <c r="V975" s="362" t="s">
        <v>1540</v>
      </c>
      <c r="W975" s="362"/>
      <c r="X975" s="362" t="s">
        <v>9</v>
      </c>
      <c r="Y975" s="362" t="s">
        <v>46</v>
      </c>
      <c r="Z975" s="362" t="s">
        <v>90</v>
      </c>
      <c r="AA975" s="366" t="s">
        <v>90</v>
      </c>
      <c r="AB975" s="362" t="s">
        <v>90</v>
      </c>
      <c r="AC975" s="362"/>
      <c r="AD975" s="362"/>
      <c r="AE975" s="362"/>
      <c r="AF975" s="362"/>
      <c r="AG975" s="362"/>
      <c r="AH975" s="362"/>
      <c r="AI975" s="362" t="str">
        <f t="shared" si="15"/>
        <v>MOMNOC Operationalization</v>
      </c>
      <c r="AJ975" s="362" t="str">
        <f>VLOOKUP(AI975,Table1[[#All],[CONCAT]:[Tfiber]],2,FALSE)</f>
        <v>Network</v>
      </c>
      <c r="AK975" s="362" t="s">
        <v>40</v>
      </c>
      <c r="AL975" s="362"/>
      <c r="AM975" s="362"/>
      <c r="AN975" s="362"/>
      <c r="AO975" s="362"/>
      <c r="AP975" s="387" t="s">
        <v>2709</v>
      </c>
      <c r="AR975">
        <v>1</v>
      </c>
    </row>
    <row r="976" spans="2:44" ht="15" hidden="1" customHeight="1" x14ac:dyDescent="0.35">
      <c r="B976" s="362">
        <v>974</v>
      </c>
      <c r="C976" s="362" t="s">
        <v>2712</v>
      </c>
      <c r="D976" s="362" t="s">
        <v>2</v>
      </c>
      <c r="E976" s="368">
        <v>45084</v>
      </c>
      <c r="F976" s="368"/>
      <c r="G976" s="368"/>
      <c r="H976" s="368"/>
      <c r="I976" s="362" t="s">
        <v>61</v>
      </c>
      <c r="J976" s="362" t="s">
        <v>1584</v>
      </c>
      <c r="K976" s="361" t="s">
        <v>2713</v>
      </c>
      <c r="L976" s="361"/>
      <c r="M976" s="362" t="s">
        <v>1689</v>
      </c>
      <c r="N976" s="362" t="s">
        <v>9</v>
      </c>
      <c r="O976" s="362"/>
      <c r="P976" s="362" t="s">
        <v>2273</v>
      </c>
      <c r="Q976" s="362" t="s">
        <v>90</v>
      </c>
      <c r="R976" s="362"/>
      <c r="S976" s="361"/>
      <c r="T976" s="362"/>
      <c r="U976" s="362"/>
      <c r="V976" s="362" t="s">
        <v>120</v>
      </c>
      <c r="W976" s="362"/>
      <c r="X976" s="362"/>
      <c r="Y976" s="362" t="s">
        <v>48</v>
      </c>
      <c r="Z976" s="362" t="s">
        <v>90</v>
      </c>
      <c r="AA976" s="366" t="s">
        <v>90</v>
      </c>
      <c r="AB976" s="362" t="s">
        <v>90</v>
      </c>
      <c r="AC976" s="362"/>
      <c r="AD976" s="362"/>
      <c r="AE976" s="362"/>
      <c r="AF976" s="362"/>
      <c r="AG976" s="362"/>
      <c r="AH976" s="362"/>
      <c r="AI976" s="362" t="str">
        <f t="shared" si="15"/>
        <v>MOMGIS</v>
      </c>
      <c r="AJ976" s="362" t="str">
        <f>VLOOKUP(AI976,Table1[[#All],[CONCAT]:[Tfiber]],2,FALSE)</f>
        <v>Applications/Tools</v>
      </c>
      <c r="AK976" s="362" t="s">
        <v>40</v>
      </c>
      <c r="AL976" s="362"/>
      <c r="AM976" s="362"/>
      <c r="AN976" s="362"/>
      <c r="AO976" s="362"/>
      <c r="AP976" s="361"/>
      <c r="AR976">
        <v>1</v>
      </c>
    </row>
    <row r="977" spans="2:44" ht="15" hidden="1" customHeight="1" x14ac:dyDescent="0.35">
      <c r="B977" s="362">
        <v>975</v>
      </c>
      <c r="C977" s="362" t="s">
        <v>2714</v>
      </c>
      <c r="D977" s="362" t="s">
        <v>2</v>
      </c>
      <c r="E977" s="368">
        <v>45218</v>
      </c>
      <c r="F977" s="368"/>
      <c r="G977" s="368"/>
      <c r="H977" s="368"/>
      <c r="I977" s="362" t="s">
        <v>62</v>
      </c>
      <c r="J977" s="362" t="s">
        <v>2715</v>
      </c>
      <c r="K977" s="361" t="s">
        <v>2716</v>
      </c>
      <c r="L977" s="362"/>
      <c r="M977" s="362" t="s">
        <v>186</v>
      </c>
      <c r="N977" s="362" t="s">
        <v>9</v>
      </c>
      <c r="O977" s="362"/>
      <c r="P977" s="362" t="s">
        <v>90</v>
      </c>
      <c r="Q977" s="362" t="s">
        <v>90</v>
      </c>
      <c r="R977" s="362"/>
      <c r="S977" s="361" t="s">
        <v>90</v>
      </c>
      <c r="T977" s="362"/>
      <c r="U977" s="362"/>
      <c r="V977" s="362" t="s">
        <v>824</v>
      </c>
      <c r="W977" s="362"/>
      <c r="X977" s="362" t="s">
        <v>9</v>
      </c>
      <c r="Y977" s="362" t="s">
        <v>9</v>
      </c>
      <c r="Z977" s="362" t="s">
        <v>90</v>
      </c>
      <c r="AA977" s="366" t="s">
        <v>90</v>
      </c>
      <c r="AB977" s="362" t="s">
        <v>90</v>
      </c>
      <c r="AC977" s="362"/>
      <c r="AD977" s="362"/>
      <c r="AE977" s="362"/>
      <c r="AF977" s="362"/>
      <c r="AG977" s="362"/>
      <c r="AH977" s="362"/>
      <c r="AI977" s="362" t="str">
        <f t="shared" si="15"/>
        <v>MOMNSO</v>
      </c>
      <c r="AJ977" s="362" t="str">
        <f>VLOOKUP(AI977,Table1[[#All],[CONCAT]:[Tfiber]],2,FALSE)</f>
        <v>Applications/Tools</v>
      </c>
      <c r="AK977" s="362" t="s">
        <v>40</v>
      </c>
      <c r="AL977" s="362"/>
      <c r="AM977" s="362"/>
      <c r="AN977" s="362"/>
      <c r="AO977" s="362"/>
      <c r="AP977" s="361" t="e">
        <v>#VALUE!</v>
      </c>
      <c r="AR977">
        <v>1</v>
      </c>
    </row>
    <row r="978" spans="2:44" ht="15" hidden="1" customHeight="1" x14ac:dyDescent="0.35">
      <c r="B978" s="362">
        <v>976</v>
      </c>
      <c r="C978" s="362" t="s">
        <v>2717</v>
      </c>
      <c r="D978" s="362" t="s">
        <v>2</v>
      </c>
      <c r="E978" s="368">
        <v>45218</v>
      </c>
      <c r="F978" s="368"/>
      <c r="G978" s="362" t="s">
        <v>63</v>
      </c>
      <c r="H978" s="362" t="s">
        <v>63</v>
      </c>
      <c r="I978" s="362" t="s">
        <v>123</v>
      </c>
      <c r="J978" s="362" t="s">
        <v>184</v>
      </c>
      <c r="K978" s="361" t="s">
        <v>2718</v>
      </c>
      <c r="L978" s="361"/>
      <c r="M978" s="362" t="s">
        <v>186</v>
      </c>
      <c r="N978" s="362" t="s">
        <v>9</v>
      </c>
      <c r="O978" s="362"/>
      <c r="P978" s="362" t="s">
        <v>90</v>
      </c>
      <c r="Q978" s="362" t="s">
        <v>90</v>
      </c>
      <c r="R978" s="362"/>
      <c r="S978" s="361"/>
      <c r="T978" s="362"/>
      <c r="U978" s="362"/>
      <c r="V978" s="362" t="s">
        <v>844</v>
      </c>
      <c r="W978" s="362"/>
      <c r="X978" s="362" t="s">
        <v>9</v>
      </c>
      <c r="Y978" s="362" t="s">
        <v>46</v>
      </c>
      <c r="Z978" s="362" t="s">
        <v>90</v>
      </c>
      <c r="AA978" s="366" t="s">
        <v>90</v>
      </c>
      <c r="AB978" s="362" t="s">
        <v>90</v>
      </c>
      <c r="AC978" s="362"/>
      <c r="AD978" s="362"/>
      <c r="AE978" s="362"/>
      <c r="AF978" s="362"/>
      <c r="AG978" s="362"/>
      <c r="AH978" s="362"/>
      <c r="AI978" s="362" t="str">
        <f t="shared" si="15"/>
        <v>MOMNew BSS</v>
      </c>
      <c r="AJ978" s="362" t="e">
        <f>VLOOKUP(AI978,Table1[[#All],[CONCAT]:[Tfiber]],2,FALSE)</f>
        <v>#N/A</v>
      </c>
      <c r="AK978" s="362" t="s">
        <v>40</v>
      </c>
      <c r="AL978" s="362" t="str">
        <f>VLOOKUP(C978,[1]AllOSS!$B:$G,6,0)</f>
        <v>Not Relevant to OSS</v>
      </c>
      <c r="AM978" s="362">
        <f>VLOOKUP(C978,[1]AllOSS!$B:$K,10,0)</f>
        <v>0</v>
      </c>
      <c r="AN978" s="362"/>
      <c r="AO978" s="362"/>
      <c r="AP978" s="361" t="e">
        <v>#VALUE!</v>
      </c>
      <c r="AR978">
        <v>1</v>
      </c>
    </row>
    <row r="979" spans="2:44" ht="15" hidden="1" customHeight="1" x14ac:dyDescent="0.35">
      <c r="B979" s="362">
        <v>977</v>
      </c>
      <c r="C979" s="362" t="s">
        <v>2719</v>
      </c>
      <c r="D979" s="362" t="s">
        <v>2</v>
      </c>
      <c r="E979" s="368">
        <v>45218</v>
      </c>
      <c r="F979" s="368"/>
      <c r="G979" s="362" t="s">
        <v>63</v>
      </c>
      <c r="H979" s="362" t="s">
        <v>63</v>
      </c>
      <c r="I979" s="362" t="s">
        <v>123</v>
      </c>
      <c r="J979" s="362" t="s">
        <v>184</v>
      </c>
      <c r="K979" s="361" t="s">
        <v>2720</v>
      </c>
      <c r="L979" s="361"/>
      <c r="M979" s="362" t="s">
        <v>186</v>
      </c>
      <c r="N979" s="362" t="s">
        <v>9</v>
      </c>
      <c r="O979" s="362"/>
      <c r="P979" s="362" t="s">
        <v>90</v>
      </c>
      <c r="Q979" s="362" t="s">
        <v>90</v>
      </c>
      <c r="R979" s="362"/>
      <c r="S979" s="361"/>
      <c r="T979" s="362"/>
      <c r="U979" s="362"/>
      <c r="V979" s="362" t="s">
        <v>844</v>
      </c>
      <c r="W979" s="362"/>
      <c r="X979" s="362" t="s">
        <v>9</v>
      </c>
      <c r="Y979" s="362" t="s">
        <v>46</v>
      </c>
      <c r="Z979" s="362" t="s">
        <v>90</v>
      </c>
      <c r="AA979" s="366" t="s">
        <v>90</v>
      </c>
      <c r="AB979" s="362" t="s">
        <v>90</v>
      </c>
      <c r="AC979" s="362"/>
      <c r="AD979" s="362"/>
      <c r="AE979" s="362"/>
      <c r="AF979" s="362"/>
      <c r="AG979" s="362"/>
      <c r="AH979" s="362"/>
      <c r="AI979" s="362" t="str">
        <f t="shared" si="15"/>
        <v>MOMNew BSS</v>
      </c>
      <c r="AJ979" s="362" t="e">
        <f>VLOOKUP(AI979,Table1[[#All],[CONCAT]:[Tfiber]],2,FALSE)</f>
        <v>#N/A</v>
      </c>
      <c r="AK979" s="362" t="s">
        <v>40</v>
      </c>
      <c r="AL979" s="362" t="str">
        <f>VLOOKUP(C979,[1]AllOSS!$B:$G,6,0)</f>
        <v>Not Relevant to OSS</v>
      </c>
      <c r="AM979" s="362">
        <f>VLOOKUP(C979,[1]AllOSS!$B:$K,10,0)</f>
        <v>0</v>
      </c>
      <c r="AN979" s="362"/>
      <c r="AO979" s="362"/>
      <c r="AP979" s="361" t="e">
        <v>#VALUE!</v>
      </c>
      <c r="AR979">
        <v>1</v>
      </c>
    </row>
    <row r="980" spans="2:44" ht="15" hidden="1" customHeight="1" x14ac:dyDescent="0.35">
      <c r="B980" s="362">
        <v>978</v>
      </c>
      <c r="C980" s="362" t="s">
        <v>2721</v>
      </c>
      <c r="D980" s="362" t="s">
        <v>2</v>
      </c>
      <c r="E980" s="368">
        <v>45218</v>
      </c>
      <c r="F980" s="368"/>
      <c r="G980" s="362" t="s">
        <v>63</v>
      </c>
      <c r="H980" s="362" t="s">
        <v>63</v>
      </c>
      <c r="I980" s="362" t="s">
        <v>63</v>
      </c>
      <c r="J980" s="362" t="s">
        <v>2715</v>
      </c>
      <c r="K980" s="361" t="s">
        <v>2722</v>
      </c>
      <c r="L980" s="361"/>
      <c r="M980" s="362" t="s">
        <v>186</v>
      </c>
      <c r="N980" s="362" t="s">
        <v>9</v>
      </c>
      <c r="O980" s="362"/>
      <c r="P980" s="362" t="s">
        <v>90</v>
      </c>
      <c r="Q980" s="362" t="s">
        <v>90</v>
      </c>
      <c r="R980" s="362"/>
      <c r="S980" s="361" t="s">
        <v>2723</v>
      </c>
      <c r="T980" s="362"/>
      <c r="U980" s="362"/>
      <c r="V980" s="362" t="s">
        <v>844</v>
      </c>
      <c r="W980" s="362"/>
      <c r="X980" s="362" t="s">
        <v>9</v>
      </c>
      <c r="Y980" s="362" t="s">
        <v>9</v>
      </c>
      <c r="Z980" s="362" t="s">
        <v>90</v>
      </c>
      <c r="AA980" s="366" t="s">
        <v>90</v>
      </c>
      <c r="AB980" s="362" t="s">
        <v>90</v>
      </c>
      <c r="AC980" s="362"/>
      <c r="AD980" s="362"/>
      <c r="AE980" s="362"/>
      <c r="AF980" s="362"/>
      <c r="AG980" s="362"/>
      <c r="AH980" s="362"/>
      <c r="AI980" s="362" t="str">
        <f t="shared" si="15"/>
        <v>MOMOSS</v>
      </c>
      <c r="AJ980" s="362" t="str">
        <f>VLOOKUP(AI980,Table1[[#All],[CONCAT]:[Tfiber]],2,FALSE)</f>
        <v>Applications/Tools</v>
      </c>
      <c r="AK980" s="362" t="s">
        <v>40</v>
      </c>
      <c r="AL980" s="362" t="str">
        <f>VLOOKUP(C980,[1]AllOSS!$B:$G,6,0)</f>
        <v>Additional scope</v>
      </c>
      <c r="AM980" s="362">
        <f>VLOOKUP(C980,[1]AllOSS!$B:$K,10,0)</f>
        <v>0</v>
      </c>
      <c r="AN980" s="362"/>
      <c r="AO980" s="362"/>
      <c r="AP980" s="361"/>
      <c r="AR980">
        <v>1</v>
      </c>
    </row>
    <row r="981" spans="2:44" ht="15" hidden="1" customHeight="1" x14ac:dyDescent="0.35">
      <c r="B981" s="362">
        <v>979</v>
      </c>
      <c r="C981" s="362" t="s">
        <v>2724</v>
      </c>
      <c r="D981" s="362" t="s">
        <v>2</v>
      </c>
      <c r="E981" s="368">
        <v>45218</v>
      </c>
      <c r="F981" s="368"/>
      <c r="G981" s="362" t="s">
        <v>63</v>
      </c>
      <c r="H981" s="362" t="s">
        <v>63</v>
      </c>
      <c r="I981" s="362" t="s">
        <v>63</v>
      </c>
      <c r="J981" s="362" t="s">
        <v>400</v>
      </c>
      <c r="K981" s="361" t="s">
        <v>2725</v>
      </c>
      <c r="L981" s="361"/>
      <c r="M981" s="362" t="s">
        <v>186</v>
      </c>
      <c r="N981" s="362" t="s">
        <v>9</v>
      </c>
      <c r="O981" s="362"/>
      <c r="P981" s="362" t="s">
        <v>90</v>
      </c>
      <c r="Q981" s="362" t="s">
        <v>90</v>
      </c>
      <c r="R981" s="362"/>
      <c r="S981" s="361"/>
      <c r="T981" s="362"/>
      <c r="U981" s="362"/>
      <c r="V981" s="362" t="s">
        <v>844</v>
      </c>
      <c r="W981" s="362"/>
      <c r="X981" s="362"/>
      <c r="Y981" s="362" t="s">
        <v>48</v>
      </c>
      <c r="Z981" s="362" t="s">
        <v>90</v>
      </c>
      <c r="AA981" s="366" t="s">
        <v>90</v>
      </c>
      <c r="AB981" s="362" t="s">
        <v>90</v>
      </c>
      <c r="AC981" s="362"/>
      <c r="AD981" s="362"/>
      <c r="AE981" s="362"/>
      <c r="AF981" s="362"/>
      <c r="AG981" s="362"/>
      <c r="AH981" s="362"/>
      <c r="AI981" s="362" t="str">
        <f t="shared" si="15"/>
        <v>MOMOSS</v>
      </c>
      <c r="AJ981" s="362" t="str">
        <f>VLOOKUP(AI981,Table1[[#All],[CONCAT]:[Tfiber]],2,FALSE)</f>
        <v>Applications/Tools</v>
      </c>
      <c r="AK981" s="362" t="s">
        <v>40</v>
      </c>
      <c r="AL981" s="362" t="str">
        <f>VLOOKUP(C981,[1]AllOSS!$B:$G,6,0)</f>
        <v>COMPLETED</v>
      </c>
      <c r="AM981" s="362">
        <f>VLOOKUP(C981,[1]AllOSS!$B:$K,10,0)</f>
        <v>0</v>
      </c>
      <c r="AN981" s="362"/>
      <c r="AO981" s="362"/>
      <c r="AP981" s="361"/>
      <c r="AR981">
        <v>1</v>
      </c>
    </row>
    <row r="982" spans="2:44" ht="15" hidden="1" customHeight="1" x14ac:dyDescent="0.35">
      <c r="B982" s="362">
        <v>980</v>
      </c>
      <c r="C982" s="362" t="s">
        <v>2726</v>
      </c>
      <c r="D982" s="362" t="s">
        <v>2</v>
      </c>
      <c r="E982" s="368">
        <v>45218</v>
      </c>
      <c r="F982" s="368"/>
      <c r="G982" s="362" t="s">
        <v>63</v>
      </c>
      <c r="H982" s="362" t="s">
        <v>63</v>
      </c>
      <c r="I982" s="362" t="s">
        <v>63</v>
      </c>
      <c r="J982" s="362" t="s">
        <v>1070</v>
      </c>
      <c r="K982" s="361" t="s">
        <v>2727</v>
      </c>
      <c r="L982" s="361"/>
      <c r="M982" s="362" t="s">
        <v>186</v>
      </c>
      <c r="N982" s="362" t="s">
        <v>9</v>
      </c>
      <c r="O982" s="362"/>
      <c r="P982" s="362" t="s">
        <v>90</v>
      </c>
      <c r="Q982" s="362" t="s">
        <v>90</v>
      </c>
      <c r="R982" s="362"/>
      <c r="S982" s="361"/>
      <c r="T982" s="362"/>
      <c r="U982" s="362"/>
      <c r="V982" s="362" t="s">
        <v>844</v>
      </c>
      <c r="W982" s="362"/>
      <c r="X982" s="362"/>
      <c r="Y982" s="362" t="s">
        <v>48</v>
      </c>
      <c r="Z982" s="362" t="s">
        <v>90</v>
      </c>
      <c r="AA982" s="366" t="s">
        <v>90</v>
      </c>
      <c r="AB982" s="362" t="s">
        <v>90</v>
      </c>
      <c r="AC982" s="362"/>
      <c r="AD982" s="362"/>
      <c r="AE982" s="362"/>
      <c r="AF982" s="362"/>
      <c r="AG982" s="362"/>
      <c r="AH982" s="362"/>
      <c r="AI982" s="362" t="str">
        <f t="shared" si="15"/>
        <v>MOMOSS</v>
      </c>
      <c r="AJ982" s="362" t="str">
        <f>VLOOKUP(AI982,Table1[[#All],[CONCAT]:[Tfiber]],2,FALSE)</f>
        <v>Applications/Tools</v>
      </c>
      <c r="AK982" s="362" t="s">
        <v>40</v>
      </c>
      <c r="AL982" s="362" t="str">
        <f>VLOOKUP(C982,[1]AllOSS!$B:$G,6,0)</f>
        <v>COMPLETED</v>
      </c>
      <c r="AM982" s="362" t="str">
        <f>VLOOKUP(C982,[1]AllOSS!$B:$K,10,0)</f>
        <v>Pending</v>
      </c>
      <c r="AN982" s="362"/>
      <c r="AO982" s="362"/>
      <c r="AP982" s="361" t="e">
        <v>#N/A</v>
      </c>
      <c r="AR982">
        <v>1</v>
      </c>
    </row>
    <row r="983" spans="2:44" ht="15" hidden="1" customHeight="1" x14ac:dyDescent="0.35">
      <c r="B983" s="362">
        <v>981</v>
      </c>
      <c r="C983" s="362" t="s">
        <v>2728</v>
      </c>
      <c r="D983" s="362" t="s">
        <v>2</v>
      </c>
      <c r="E983" s="368">
        <v>45218</v>
      </c>
      <c r="F983" s="368"/>
      <c r="G983" s="362" t="s">
        <v>63</v>
      </c>
      <c r="H983" s="362" t="s">
        <v>63</v>
      </c>
      <c r="I983" s="362" t="s">
        <v>63</v>
      </c>
      <c r="J983" s="362" t="s">
        <v>1070</v>
      </c>
      <c r="K983" s="361" t="s">
        <v>2729</v>
      </c>
      <c r="L983" s="361"/>
      <c r="M983" s="362" t="s">
        <v>186</v>
      </c>
      <c r="N983" s="362" t="s">
        <v>9</v>
      </c>
      <c r="O983" s="362"/>
      <c r="P983" s="362" t="s">
        <v>90</v>
      </c>
      <c r="Q983" s="362" t="s">
        <v>90</v>
      </c>
      <c r="R983" s="362"/>
      <c r="S983" s="361" t="s">
        <v>1068</v>
      </c>
      <c r="T983" s="362"/>
      <c r="U983" s="362"/>
      <c r="V983" s="362" t="s">
        <v>844</v>
      </c>
      <c r="W983" s="362"/>
      <c r="X983" s="362"/>
      <c r="Y983" s="362" t="s">
        <v>48</v>
      </c>
      <c r="Z983" s="362" t="s">
        <v>90</v>
      </c>
      <c r="AA983" s="366" t="s">
        <v>90</v>
      </c>
      <c r="AB983" s="362" t="s">
        <v>90</v>
      </c>
      <c r="AC983" s="362"/>
      <c r="AD983" s="362"/>
      <c r="AE983" s="362"/>
      <c r="AF983" s="362"/>
      <c r="AG983" s="362"/>
      <c r="AH983" s="362"/>
      <c r="AI983" s="362" t="str">
        <f t="shared" si="15"/>
        <v>MOMOSS</v>
      </c>
      <c r="AJ983" s="362" t="str">
        <f>VLOOKUP(AI983,Table1[[#All],[CONCAT]:[Tfiber]],2,FALSE)</f>
        <v>Applications/Tools</v>
      </c>
      <c r="AK983" s="362" t="s">
        <v>40</v>
      </c>
      <c r="AL983" s="362" t="str">
        <f>VLOOKUP(C983,[1]AllOSS!$B:$G,6,0)</f>
        <v>COMPLETED</v>
      </c>
      <c r="AM983" s="362" t="str">
        <f>VLOOKUP(C983,[1]AllOSS!$B:$K,10,0)</f>
        <v>15-09-2025: Demostrated in the Demo/UAT call</v>
      </c>
      <c r="AN983" s="362"/>
      <c r="AO983" s="362"/>
      <c r="AP983" s="361"/>
      <c r="AR983">
        <v>1</v>
      </c>
    </row>
    <row r="984" spans="2:44" ht="15" hidden="1" customHeight="1" x14ac:dyDescent="0.35">
      <c r="B984" s="362">
        <v>982</v>
      </c>
      <c r="C984" s="362" t="s">
        <v>2730</v>
      </c>
      <c r="D984" s="362" t="s">
        <v>2</v>
      </c>
      <c r="E984" s="368">
        <v>45218</v>
      </c>
      <c r="F984" s="368"/>
      <c r="G984" s="362" t="s">
        <v>63</v>
      </c>
      <c r="H984" s="362" t="s">
        <v>63</v>
      </c>
      <c r="I984" s="362" t="s">
        <v>63</v>
      </c>
      <c r="J984" s="362" t="s">
        <v>1070</v>
      </c>
      <c r="K984" s="361" t="s">
        <v>2731</v>
      </c>
      <c r="L984" s="361"/>
      <c r="M984" s="362" t="s">
        <v>186</v>
      </c>
      <c r="N984" s="362" t="s">
        <v>9</v>
      </c>
      <c r="O984" s="362"/>
      <c r="P984" s="362" t="s">
        <v>90</v>
      </c>
      <c r="Q984" s="362" t="s">
        <v>90</v>
      </c>
      <c r="R984" s="362"/>
      <c r="S984" s="365" t="s">
        <v>2732</v>
      </c>
      <c r="T984" s="362"/>
      <c r="U984" s="362"/>
      <c r="V984" s="362" t="s">
        <v>844</v>
      </c>
      <c r="W984" s="362"/>
      <c r="X984" s="362"/>
      <c r="Y984" s="362" t="s">
        <v>48</v>
      </c>
      <c r="Z984" s="362" t="s">
        <v>90</v>
      </c>
      <c r="AA984" s="366" t="s">
        <v>90</v>
      </c>
      <c r="AB984" s="362" t="s">
        <v>90</v>
      </c>
      <c r="AC984" s="362"/>
      <c r="AD984" s="362"/>
      <c r="AE984" s="362"/>
      <c r="AF984" s="362"/>
      <c r="AG984" s="362"/>
      <c r="AH984" s="362"/>
      <c r="AI984" s="362" t="str">
        <f t="shared" si="15"/>
        <v>MOMOSS</v>
      </c>
      <c r="AJ984" s="362" t="str">
        <f>VLOOKUP(AI984,Table1[[#All],[CONCAT]:[Tfiber]],2,FALSE)</f>
        <v>Applications/Tools</v>
      </c>
      <c r="AK984" s="362" t="s">
        <v>40</v>
      </c>
      <c r="AL984" s="362" t="str">
        <f>VLOOKUP(C984,[1]AllOSS!$B:$G,6,0)</f>
        <v>COMPLETED</v>
      </c>
      <c r="AM984" s="362" t="str">
        <f>VLOOKUP(C984,[1]AllOSS!$B:$K,10,0)</f>
        <v>Pending</v>
      </c>
      <c r="AN984" s="362"/>
      <c r="AO984" s="362"/>
      <c r="AP984" s="361"/>
      <c r="AR984">
        <v>1</v>
      </c>
    </row>
    <row r="985" spans="2:44" ht="15" hidden="1" customHeight="1" x14ac:dyDescent="0.35">
      <c r="B985" s="362">
        <v>983</v>
      </c>
      <c r="C985" s="362" t="s">
        <v>2733</v>
      </c>
      <c r="D985" s="362" t="s">
        <v>2</v>
      </c>
      <c r="E985" s="368">
        <v>45218</v>
      </c>
      <c r="F985" s="368"/>
      <c r="G985" s="362" t="s">
        <v>63</v>
      </c>
      <c r="H985" s="362" t="s">
        <v>63</v>
      </c>
      <c r="I985" s="362" t="s">
        <v>63</v>
      </c>
      <c r="J985" s="362" t="s">
        <v>1070</v>
      </c>
      <c r="K985" s="361" t="s">
        <v>2734</v>
      </c>
      <c r="L985" s="361"/>
      <c r="M985" s="362" t="s">
        <v>186</v>
      </c>
      <c r="N985" s="362" t="s">
        <v>9</v>
      </c>
      <c r="O985" s="362"/>
      <c r="P985" s="362" t="s">
        <v>90</v>
      </c>
      <c r="Q985" s="362" t="s">
        <v>90</v>
      </c>
      <c r="R985" s="362"/>
      <c r="S985" s="361"/>
      <c r="T985" s="362"/>
      <c r="U985" s="362"/>
      <c r="V985" s="362" t="s">
        <v>844</v>
      </c>
      <c r="W985" s="362"/>
      <c r="X985" s="362"/>
      <c r="Y985" s="362" t="s">
        <v>48</v>
      </c>
      <c r="Z985" s="362" t="s">
        <v>90</v>
      </c>
      <c r="AA985" s="366" t="s">
        <v>90</v>
      </c>
      <c r="AB985" s="362" t="s">
        <v>90</v>
      </c>
      <c r="AC985" s="362"/>
      <c r="AD985" s="362"/>
      <c r="AE985" s="362"/>
      <c r="AF985" s="362"/>
      <c r="AG985" s="362"/>
      <c r="AH985" s="362"/>
      <c r="AI985" s="362" t="str">
        <f t="shared" si="15"/>
        <v>MOMOSS</v>
      </c>
      <c r="AJ985" s="362" t="str">
        <f>VLOOKUP(AI985,Table1[[#All],[CONCAT]:[Tfiber]],2,FALSE)</f>
        <v>Applications/Tools</v>
      </c>
      <c r="AK985" s="362" t="s">
        <v>40</v>
      </c>
      <c r="AL985" s="362" t="str">
        <f>VLOOKUP(C985,[1]AllOSS!$B:$G,6,0)</f>
        <v>COMPLETED</v>
      </c>
      <c r="AM985" s="362">
        <f>VLOOKUP(C985,[1]AllOSS!$B:$K,10,0)</f>
        <v>0</v>
      </c>
      <c r="AN985" s="362"/>
      <c r="AO985" s="362"/>
      <c r="AP985" s="361"/>
      <c r="AR985">
        <v>1</v>
      </c>
    </row>
    <row r="986" spans="2:44" ht="15" hidden="1" customHeight="1" x14ac:dyDescent="0.35">
      <c r="B986" s="362">
        <v>984</v>
      </c>
      <c r="C986" s="362" t="s">
        <v>2735</v>
      </c>
      <c r="D986" s="362" t="s">
        <v>2</v>
      </c>
      <c r="E986" s="368">
        <v>45218</v>
      </c>
      <c r="F986" s="368"/>
      <c r="G986" s="362" t="s">
        <v>63</v>
      </c>
      <c r="H986" s="362" t="s">
        <v>63</v>
      </c>
      <c r="I986" s="362" t="s">
        <v>63</v>
      </c>
      <c r="J986" s="362" t="s">
        <v>1070</v>
      </c>
      <c r="K986" s="361" t="s">
        <v>2736</v>
      </c>
      <c r="L986" s="361"/>
      <c r="M986" s="362" t="s">
        <v>186</v>
      </c>
      <c r="N986" s="362" t="s">
        <v>9</v>
      </c>
      <c r="O986" s="362"/>
      <c r="P986" s="362" t="s">
        <v>90</v>
      </c>
      <c r="Q986" s="362" t="s">
        <v>90</v>
      </c>
      <c r="R986" s="362"/>
      <c r="S986" s="361"/>
      <c r="T986" s="362"/>
      <c r="U986" s="362"/>
      <c r="V986" s="362" t="s">
        <v>844</v>
      </c>
      <c r="W986" s="362"/>
      <c r="X986" s="362"/>
      <c r="Y986" s="362" t="s">
        <v>48</v>
      </c>
      <c r="Z986" s="362" t="s">
        <v>90</v>
      </c>
      <c r="AA986" s="366" t="s">
        <v>90</v>
      </c>
      <c r="AB986" s="362" t="s">
        <v>90</v>
      </c>
      <c r="AC986" s="362"/>
      <c r="AD986" s="362"/>
      <c r="AE986" s="362"/>
      <c r="AF986" s="362"/>
      <c r="AG986" s="362"/>
      <c r="AH986" s="362"/>
      <c r="AI986" s="362" t="str">
        <f t="shared" si="15"/>
        <v>MOMOSS</v>
      </c>
      <c r="AJ986" s="362" t="str">
        <f>VLOOKUP(AI986,Table1[[#All],[CONCAT]:[Tfiber]],2,FALSE)</f>
        <v>Applications/Tools</v>
      </c>
      <c r="AK986" s="362" t="s">
        <v>40</v>
      </c>
      <c r="AL986" s="362" t="str">
        <f>VLOOKUP(C986,[1]AllOSS!$B:$G,6,0)</f>
        <v>COMPLETED</v>
      </c>
      <c r="AM986" s="362">
        <f>VLOOKUP(C986,[1]AllOSS!$B:$K,10,0)</f>
        <v>0</v>
      </c>
      <c r="AN986" s="362"/>
      <c r="AO986" s="362"/>
      <c r="AP986" s="361"/>
      <c r="AR986">
        <v>1</v>
      </c>
    </row>
    <row r="987" spans="2:44" ht="15" hidden="1" customHeight="1" x14ac:dyDescent="0.35">
      <c r="B987" s="362">
        <v>985</v>
      </c>
      <c r="C987" s="362" t="s">
        <v>2737</v>
      </c>
      <c r="D987" s="362" t="s">
        <v>2</v>
      </c>
      <c r="E987" s="368">
        <v>45084</v>
      </c>
      <c r="F987" s="368"/>
      <c r="G987" s="368"/>
      <c r="H987" s="368"/>
      <c r="I987" s="362" t="s">
        <v>61</v>
      </c>
      <c r="J987" s="362" t="s">
        <v>1584</v>
      </c>
      <c r="K987" s="361" t="s">
        <v>2738</v>
      </c>
      <c r="L987" s="361"/>
      <c r="M987" s="362" t="s">
        <v>1689</v>
      </c>
      <c r="N987" s="362" t="s">
        <v>9</v>
      </c>
      <c r="O987" s="362"/>
      <c r="P987" s="362" t="s">
        <v>2273</v>
      </c>
      <c r="Q987" s="362" t="s">
        <v>90</v>
      </c>
      <c r="R987" s="362"/>
      <c r="S987" s="361"/>
      <c r="T987" s="362"/>
      <c r="U987" s="362"/>
      <c r="V987" s="362" t="s">
        <v>120</v>
      </c>
      <c r="W987" s="362"/>
      <c r="X987" s="362"/>
      <c r="Y987" s="362" t="s">
        <v>48</v>
      </c>
      <c r="Z987" s="362" t="s">
        <v>90</v>
      </c>
      <c r="AA987" s="366" t="s">
        <v>90</v>
      </c>
      <c r="AB987" s="362" t="s">
        <v>90</v>
      </c>
      <c r="AC987" s="362"/>
      <c r="AD987" s="362"/>
      <c r="AE987" s="362"/>
      <c r="AF987" s="362"/>
      <c r="AG987" s="362"/>
      <c r="AH987" s="362"/>
      <c r="AI987" s="362" t="str">
        <f t="shared" si="15"/>
        <v>MOMGIS</v>
      </c>
      <c r="AJ987" s="362" t="str">
        <f>VLOOKUP(AI987,Table1[[#All],[CONCAT]:[Tfiber]],2,FALSE)</f>
        <v>Applications/Tools</v>
      </c>
      <c r="AK987" s="362" t="s">
        <v>40</v>
      </c>
      <c r="AL987" s="362"/>
      <c r="AM987" s="362"/>
      <c r="AN987" s="362"/>
      <c r="AO987" s="362"/>
      <c r="AP987" s="361"/>
      <c r="AR987">
        <v>1</v>
      </c>
    </row>
    <row r="988" spans="2:44" ht="15" hidden="1" customHeight="1" x14ac:dyDescent="0.35">
      <c r="B988" s="362">
        <v>986</v>
      </c>
      <c r="C988" s="362" t="s">
        <v>2739</v>
      </c>
      <c r="D988" s="362" t="s">
        <v>2</v>
      </c>
      <c r="E988" s="368">
        <v>45218</v>
      </c>
      <c r="F988" s="368"/>
      <c r="G988" s="362" t="s">
        <v>63</v>
      </c>
      <c r="H988" s="362" t="s">
        <v>63</v>
      </c>
      <c r="I988" s="362" t="s">
        <v>63</v>
      </c>
      <c r="J988" s="362" t="s">
        <v>1070</v>
      </c>
      <c r="K988" s="361" t="s">
        <v>2740</v>
      </c>
      <c r="L988" s="361"/>
      <c r="M988" s="362" t="s">
        <v>186</v>
      </c>
      <c r="N988" s="362" t="s">
        <v>9</v>
      </c>
      <c r="O988" s="362"/>
      <c r="P988" s="362" t="s">
        <v>90</v>
      </c>
      <c r="Q988" s="362" t="s">
        <v>90</v>
      </c>
      <c r="R988" s="362"/>
      <c r="S988" s="361"/>
      <c r="T988" s="362"/>
      <c r="U988" s="362"/>
      <c r="V988" s="362" t="s">
        <v>844</v>
      </c>
      <c r="W988" s="362"/>
      <c r="X988" s="362"/>
      <c r="Y988" s="362" t="s">
        <v>48</v>
      </c>
      <c r="Z988" s="362" t="s">
        <v>90</v>
      </c>
      <c r="AA988" s="366" t="s">
        <v>90</v>
      </c>
      <c r="AB988" s="362" t="s">
        <v>90</v>
      </c>
      <c r="AC988" s="362"/>
      <c r="AD988" s="362"/>
      <c r="AE988" s="362"/>
      <c r="AF988" s="362"/>
      <c r="AG988" s="362"/>
      <c r="AH988" s="362"/>
      <c r="AI988" s="362" t="str">
        <f t="shared" si="15"/>
        <v>MOMOSS</v>
      </c>
      <c r="AJ988" s="362" t="str">
        <f>VLOOKUP(AI988,Table1[[#All],[CONCAT]:[Tfiber]],2,FALSE)</f>
        <v>Applications/Tools</v>
      </c>
      <c r="AK988" s="362" t="s">
        <v>40</v>
      </c>
      <c r="AL988" s="362" t="s">
        <v>48</v>
      </c>
      <c r="AM988" s="362">
        <f>VLOOKUP(C988,[1]AllOSS!$B:$K,10,0)</f>
        <v>0</v>
      </c>
      <c r="AN988" s="362"/>
      <c r="AO988" s="362"/>
      <c r="AP988" s="361"/>
      <c r="AR988">
        <v>1</v>
      </c>
    </row>
    <row r="989" spans="2:44" ht="15" hidden="1" customHeight="1" x14ac:dyDescent="0.35">
      <c r="B989" s="362">
        <v>987</v>
      </c>
      <c r="C989" s="362" t="s">
        <v>2741</v>
      </c>
      <c r="D989" s="362" t="s">
        <v>2</v>
      </c>
      <c r="E989" s="368">
        <v>45218</v>
      </c>
      <c r="F989" s="368"/>
      <c r="G989" s="362" t="s">
        <v>63</v>
      </c>
      <c r="H989" s="362" t="s">
        <v>63</v>
      </c>
      <c r="I989" s="362" t="s">
        <v>63</v>
      </c>
      <c r="J989" s="362" t="s">
        <v>1070</v>
      </c>
      <c r="K989" s="361" t="s">
        <v>2742</v>
      </c>
      <c r="L989" s="361"/>
      <c r="M989" s="362" t="s">
        <v>186</v>
      </c>
      <c r="N989" s="362" t="s">
        <v>9</v>
      </c>
      <c r="O989" s="362"/>
      <c r="P989" s="362" t="s">
        <v>90</v>
      </c>
      <c r="Q989" s="362" t="s">
        <v>90</v>
      </c>
      <c r="R989" s="362"/>
      <c r="S989" s="361"/>
      <c r="T989" s="362"/>
      <c r="U989" s="362"/>
      <c r="V989" s="362" t="s">
        <v>844</v>
      </c>
      <c r="W989" s="362"/>
      <c r="X989" s="362" t="s">
        <v>9</v>
      </c>
      <c r="Y989" s="362" t="s">
        <v>46</v>
      </c>
      <c r="Z989" s="362" t="s">
        <v>90</v>
      </c>
      <c r="AA989" s="366" t="s">
        <v>90</v>
      </c>
      <c r="AB989" s="362" t="s">
        <v>90</v>
      </c>
      <c r="AC989" s="362"/>
      <c r="AD989" s="362"/>
      <c r="AE989" s="362"/>
      <c r="AF989" s="362"/>
      <c r="AG989" s="362"/>
      <c r="AH989" s="362"/>
      <c r="AI989" s="362" t="str">
        <f t="shared" si="15"/>
        <v>MOMOSS</v>
      </c>
      <c r="AJ989" s="362" t="str">
        <f>VLOOKUP(AI989,Table1[[#All],[CONCAT]:[Tfiber]],2,FALSE)</f>
        <v>Applications/Tools</v>
      </c>
      <c r="AK989" s="362" t="s">
        <v>40</v>
      </c>
      <c r="AL989" s="362" t="str">
        <f>VLOOKUP(C989,[1]AllOSS!$B:$G,6,0)</f>
        <v>OPEN</v>
      </c>
      <c r="AM989" s="362">
        <f>VLOOKUP(C989,[1]AllOSS!$B:$K,10,0)</f>
        <v>0</v>
      </c>
      <c r="AN989" s="362"/>
      <c r="AO989" s="362"/>
      <c r="AP989" s="361" t="e">
        <v>#N/A</v>
      </c>
      <c r="AR989">
        <v>1</v>
      </c>
    </row>
    <row r="990" spans="2:44" ht="15" hidden="1" customHeight="1" x14ac:dyDescent="0.35">
      <c r="B990" s="362">
        <v>988</v>
      </c>
      <c r="C990" s="362" t="s">
        <v>2743</v>
      </c>
      <c r="D990" s="362" t="s">
        <v>2</v>
      </c>
      <c r="E990" s="368">
        <v>45218</v>
      </c>
      <c r="F990" s="368"/>
      <c r="G990" s="368"/>
      <c r="H990" s="368"/>
      <c r="I990" s="362" t="s">
        <v>57</v>
      </c>
      <c r="J990" s="362" t="s">
        <v>1580</v>
      </c>
      <c r="K990" s="361" t="s">
        <v>2744</v>
      </c>
      <c r="L990" s="362"/>
      <c r="M990" s="362" t="s">
        <v>186</v>
      </c>
      <c r="N990" s="362" t="s">
        <v>9</v>
      </c>
      <c r="O990" s="362"/>
      <c r="P990" s="362" t="s">
        <v>90</v>
      </c>
      <c r="Q990" s="362" t="s">
        <v>90</v>
      </c>
      <c r="R990" s="362"/>
      <c r="S990" s="361" t="s">
        <v>90</v>
      </c>
      <c r="T990" s="362"/>
      <c r="U990" s="362"/>
      <c r="V990" s="362" t="s">
        <v>176</v>
      </c>
      <c r="W990" s="362"/>
      <c r="X990" s="362" t="s">
        <v>9</v>
      </c>
      <c r="Y990" s="362" t="s">
        <v>9</v>
      </c>
      <c r="Z990" s="362" t="s">
        <v>90</v>
      </c>
      <c r="AA990" s="366" t="s">
        <v>90</v>
      </c>
      <c r="AB990" s="362" t="s">
        <v>90</v>
      </c>
      <c r="AC990" s="362"/>
      <c r="AD990" s="362"/>
      <c r="AE990" s="362"/>
      <c r="AF990" s="362"/>
      <c r="AG990" s="362"/>
      <c r="AH990" s="362"/>
      <c r="AI990" s="362" t="str">
        <f t="shared" si="15"/>
        <v>MOMSecurity &amp; Regulatory Compliance</v>
      </c>
      <c r="AJ990" s="362" t="str">
        <f>VLOOKUP(AI990,Table1[[#All],[CONCAT]:[Tfiber]],2,FALSE)</f>
        <v>Security</v>
      </c>
      <c r="AK990" s="362" t="s">
        <v>40</v>
      </c>
      <c r="AL990" s="362"/>
      <c r="AM990" s="362"/>
      <c r="AN990" s="362"/>
      <c r="AO990" s="362"/>
      <c r="AP990" s="361" t="e">
        <v>#VALUE!</v>
      </c>
      <c r="AR990">
        <v>1</v>
      </c>
    </row>
    <row r="991" spans="2:44" ht="15" hidden="1" customHeight="1" x14ac:dyDescent="0.35">
      <c r="B991" s="362">
        <v>989</v>
      </c>
      <c r="C991" s="362" t="s">
        <v>2745</v>
      </c>
      <c r="D991" s="362" t="s">
        <v>2</v>
      </c>
      <c r="E991" s="368">
        <v>45218</v>
      </c>
      <c r="F991" s="368"/>
      <c r="G991" s="368"/>
      <c r="H991" s="368"/>
      <c r="I991" s="362" t="s">
        <v>57</v>
      </c>
      <c r="J991" s="362" t="s">
        <v>1580</v>
      </c>
      <c r="K991" s="361" t="s">
        <v>2746</v>
      </c>
      <c r="L991" s="362"/>
      <c r="M991" s="362" t="s">
        <v>186</v>
      </c>
      <c r="N991" s="362" t="s">
        <v>9</v>
      </c>
      <c r="O991" s="362"/>
      <c r="P991" s="362" t="s">
        <v>90</v>
      </c>
      <c r="Q991" s="362" t="s">
        <v>90</v>
      </c>
      <c r="R991" s="362"/>
      <c r="S991" s="361" t="s">
        <v>90</v>
      </c>
      <c r="T991" s="362"/>
      <c r="U991" s="362"/>
      <c r="V991" s="362" t="s">
        <v>176</v>
      </c>
      <c r="W991" s="362"/>
      <c r="X991" s="362" t="s">
        <v>9</v>
      </c>
      <c r="Y991" s="362" t="s">
        <v>9</v>
      </c>
      <c r="Z991" s="362" t="s">
        <v>90</v>
      </c>
      <c r="AA991" s="366" t="s">
        <v>90</v>
      </c>
      <c r="AB991" s="362" t="s">
        <v>90</v>
      </c>
      <c r="AC991" s="362"/>
      <c r="AD991" s="362"/>
      <c r="AE991" s="362"/>
      <c r="AF991" s="362"/>
      <c r="AG991" s="362"/>
      <c r="AH991" s="362"/>
      <c r="AI991" s="362" t="str">
        <f t="shared" si="15"/>
        <v>MOMSecurity &amp; Regulatory Compliance</v>
      </c>
      <c r="AJ991" s="362" t="str">
        <f>VLOOKUP(AI991,Table1[[#All],[CONCAT]:[Tfiber]],2,FALSE)</f>
        <v>Security</v>
      </c>
      <c r="AK991" s="362" t="s">
        <v>40</v>
      </c>
      <c r="AL991" s="362"/>
      <c r="AM991" s="362"/>
      <c r="AN991" s="362"/>
      <c r="AO991" s="362"/>
      <c r="AP991" s="361" t="e">
        <v>#N/A</v>
      </c>
      <c r="AR991">
        <v>1</v>
      </c>
    </row>
    <row r="992" spans="2:44" ht="15" hidden="1" customHeight="1" x14ac:dyDescent="0.35">
      <c r="B992" s="362">
        <v>990</v>
      </c>
      <c r="C992" s="362" t="s">
        <v>2747</v>
      </c>
      <c r="D992" s="362" t="s">
        <v>2</v>
      </c>
      <c r="E992" s="368">
        <v>45218</v>
      </c>
      <c r="F992" s="368"/>
      <c r="G992" s="362" t="s">
        <v>63</v>
      </c>
      <c r="H992" s="362" t="s">
        <v>63</v>
      </c>
      <c r="I992" s="362" t="s">
        <v>63</v>
      </c>
      <c r="J992" s="362" t="s">
        <v>1542</v>
      </c>
      <c r="K992" s="361" t="s">
        <v>2748</v>
      </c>
      <c r="L992" s="361"/>
      <c r="M992" s="362" t="s">
        <v>186</v>
      </c>
      <c r="N992" s="362" t="s">
        <v>9</v>
      </c>
      <c r="O992" s="362"/>
      <c r="P992" s="362" t="s">
        <v>90</v>
      </c>
      <c r="Q992" s="362" t="s">
        <v>90</v>
      </c>
      <c r="R992" s="362"/>
      <c r="S992" s="361" t="s">
        <v>2749</v>
      </c>
      <c r="T992" s="362"/>
      <c r="U992" s="362"/>
      <c r="V992" s="362" t="s">
        <v>844</v>
      </c>
      <c r="W992" s="362"/>
      <c r="X992" s="362"/>
      <c r="Y992" s="362" t="s">
        <v>48</v>
      </c>
      <c r="Z992" s="362" t="s">
        <v>90</v>
      </c>
      <c r="AA992" s="366" t="s">
        <v>90</v>
      </c>
      <c r="AB992" s="362" t="s">
        <v>90</v>
      </c>
      <c r="AC992" s="362"/>
      <c r="AD992" s="362"/>
      <c r="AE992" s="362"/>
      <c r="AF992" s="362"/>
      <c r="AG992" s="362"/>
      <c r="AH992" s="362"/>
      <c r="AI992" s="362" t="str">
        <f t="shared" si="15"/>
        <v>MOMOSS</v>
      </c>
      <c r="AJ992" s="362" t="str">
        <f>VLOOKUP(AI992,Table1[[#All],[CONCAT]:[Tfiber]],2,FALSE)</f>
        <v>Applications/Tools</v>
      </c>
      <c r="AK992" s="362" t="s">
        <v>40</v>
      </c>
      <c r="AL992" s="362" t="str">
        <f>VLOOKUP(C992,[1]AllOSS!$B:$G,6,0)</f>
        <v>COMPLETED</v>
      </c>
      <c r="AM992" s="362" t="str">
        <f>VLOOKUP(C992,[1]AllOSS!$B:$K,10,0)</f>
        <v>09-09-2025: Taken support from vigility Team</v>
      </c>
      <c r="AN992" s="362"/>
      <c r="AO992" s="362"/>
      <c r="AP992" s="361"/>
      <c r="AR992">
        <v>1</v>
      </c>
    </row>
    <row r="993" spans="2:44" ht="15" hidden="1" customHeight="1" x14ac:dyDescent="0.35">
      <c r="B993" s="362">
        <v>991</v>
      </c>
      <c r="C993" s="362" t="s">
        <v>2750</v>
      </c>
      <c r="D993" s="362" t="s">
        <v>2</v>
      </c>
      <c r="E993" s="368">
        <v>45218</v>
      </c>
      <c r="F993" s="368"/>
      <c r="G993" s="368"/>
      <c r="H993" s="368"/>
      <c r="I993" s="362" t="s">
        <v>57</v>
      </c>
      <c r="J993" s="362" t="s">
        <v>1183</v>
      </c>
      <c r="K993" s="361" t="s">
        <v>2751</v>
      </c>
      <c r="L993" s="362"/>
      <c r="M993" s="362" t="s">
        <v>186</v>
      </c>
      <c r="N993" s="362" t="s">
        <v>9</v>
      </c>
      <c r="O993" s="362"/>
      <c r="P993" s="362" t="s">
        <v>90</v>
      </c>
      <c r="Q993" s="362" t="s">
        <v>90</v>
      </c>
      <c r="R993" s="362"/>
      <c r="S993" s="361" t="s">
        <v>90</v>
      </c>
      <c r="T993" s="362"/>
      <c r="U993" s="362"/>
      <c r="V993" s="362" t="s">
        <v>176</v>
      </c>
      <c r="W993" s="362"/>
      <c r="X993" s="362" t="s">
        <v>9</v>
      </c>
      <c r="Y993" s="362" t="s">
        <v>9</v>
      </c>
      <c r="Z993" s="362" t="s">
        <v>90</v>
      </c>
      <c r="AA993" s="366" t="s">
        <v>90</v>
      </c>
      <c r="AB993" s="362" t="s">
        <v>90</v>
      </c>
      <c r="AC993" s="362"/>
      <c r="AD993" s="362"/>
      <c r="AE993" s="362"/>
      <c r="AF993" s="362"/>
      <c r="AG993" s="362"/>
      <c r="AH993" s="362"/>
      <c r="AI993" s="362" t="str">
        <f t="shared" si="15"/>
        <v>MOMSecurity &amp; Regulatory Compliance</v>
      </c>
      <c r="AJ993" s="362" t="str">
        <f>VLOOKUP(AI993,Table1[[#All],[CONCAT]:[Tfiber]],2,FALSE)</f>
        <v>Security</v>
      </c>
      <c r="AK993" s="362" t="s">
        <v>40</v>
      </c>
      <c r="AL993" s="362"/>
      <c r="AM993" s="362"/>
      <c r="AN993" s="362"/>
      <c r="AO993" s="362"/>
      <c r="AP993" s="361" t="e">
        <v>#N/A</v>
      </c>
      <c r="AR993">
        <v>1</v>
      </c>
    </row>
    <row r="994" spans="2:44" ht="15" hidden="1" customHeight="1" x14ac:dyDescent="0.35">
      <c r="B994" s="362">
        <v>992</v>
      </c>
      <c r="C994" s="362" t="s">
        <v>2752</v>
      </c>
      <c r="D994" s="362" t="s">
        <v>2</v>
      </c>
      <c r="E994" s="368">
        <v>45218</v>
      </c>
      <c r="F994" s="368"/>
      <c r="G994" s="368"/>
      <c r="H994" s="368"/>
      <c r="I994" s="362" t="s">
        <v>57</v>
      </c>
      <c r="J994" s="362" t="s">
        <v>1191</v>
      </c>
      <c r="K994" s="361" t="s">
        <v>2753</v>
      </c>
      <c r="L994" s="362"/>
      <c r="M994" s="362" t="s">
        <v>186</v>
      </c>
      <c r="N994" s="362" t="s">
        <v>9</v>
      </c>
      <c r="O994" s="362"/>
      <c r="P994" s="362" t="s">
        <v>90</v>
      </c>
      <c r="Q994" s="362" t="s">
        <v>90</v>
      </c>
      <c r="R994" s="362"/>
      <c r="S994" s="361" t="s">
        <v>90</v>
      </c>
      <c r="T994" s="362"/>
      <c r="U994" s="362"/>
      <c r="V994" s="362" t="s">
        <v>176</v>
      </c>
      <c r="W994" s="362"/>
      <c r="X994" s="362" t="s">
        <v>9</v>
      </c>
      <c r="Y994" s="362" t="s">
        <v>9</v>
      </c>
      <c r="Z994" s="362" t="s">
        <v>90</v>
      </c>
      <c r="AA994" s="366" t="s">
        <v>90</v>
      </c>
      <c r="AB994" s="362" t="s">
        <v>90</v>
      </c>
      <c r="AC994" s="362"/>
      <c r="AD994" s="362"/>
      <c r="AE994" s="362"/>
      <c r="AF994" s="362"/>
      <c r="AG994" s="362"/>
      <c r="AH994" s="362"/>
      <c r="AI994" s="362" t="str">
        <f t="shared" si="15"/>
        <v>MOMSecurity &amp; Regulatory Compliance</v>
      </c>
      <c r="AJ994" s="362" t="str">
        <f>VLOOKUP(AI994,Table1[[#All],[CONCAT]:[Tfiber]],2,FALSE)</f>
        <v>Security</v>
      </c>
      <c r="AK994" s="362" t="s">
        <v>40</v>
      </c>
      <c r="AL994" s="362"/>
      <c r="AM994" s="362"/>
      <c r="AN994" s="362"/>
      <c r="AO994" s="362"/>
      <c r="AP994" s="361" t="e">
        <v>#N/A</v>
      </c>
      <c r="AR994">
        <v>1</v>
      </c>
    </row>
    <row r="995" spans="2:44" ht="15" hidden="1" customHeight="1" x14ac:dyDescent="0.35">
      <c r="B995" s="362">
        <v>993</v>
      </c>
      <c r="C995" s="362" t="s">
        <v>2754</v>
      </c>
      <c r="D995" s="362" t="s">
        <v>2</v>
      </c>
      <c r="E995" s="368">
        <v>45218</v>
      </c>
      <c r="F995" s="368"/>
      <c r="G995" s="368"/>
      <c r="H995" s="368"/>
      <c r="I995" s="362" t="s">
        <v>57</v>
      </c>
      <c r="J995" s="362" t="s">
        <v>1217</v>
      </c>
      <c r="K995" s="361" t="s">
        <v>2755</v>
      </c>
      <c r="L995" s="362"/>
      <c r="M995" s="362" t="s">
        <v>186</v>
      </c>
      <c r="N995" s="362" t="s">
        <v>9</v>
      </c>
      <c r="O995" s="362"/>
      <c r="P995" s="362" t="s">
        <v>90</v>
      </c>
      <c r="Q995" s="362" t="s">
        <v>90</v>
      </c>
      <c r="R995" s="362"/>
      <c r="S995" s="361" t="s">
        <v>90</v>
      </c>
      <c r="T995" s="362"/>
      <c r="U995" s="362"/>
      <c r="V995" s="362" t="s">
        <v>176</v>
      </c>
      <c r="W995" s="362"/>
      <c r="X995" s="362" t="s">
        <v>9</v>
      </c>
      <c r="Y995" s="362" t="s">
        <v>9</v>
      </c>
      <c r="Z995" s="362" t="s">
        <v>90</v>
      </c>
      <c r="AA995" s="366" t="s">
        <v>90</v>
      </c>
      <c r="AB995" s="362" t="s">
        <v>90</v>
      </c>
      <c r="AC995" s="362"/>
      <c r="AD995" s="362"/>
      <c r="AE995" s="362"/>
      <c r="AF995" s="362"/>
      <c r="AG995" s="362"/>
      <c r="AH995" s="362"/>
      <c r="AI995" s="362" t="str">
        <f t="shared" si="15"/>
        <v>MOMSecurity &amp; Regulatory Compliance</v>
      </c>
      <c r="AJ995" s="362" t="str">
        <f>VLOOKUP(AI995,Table1[[#All],[CONCAT]:[Tfiber]],2,FALSE)</f>
        <v>Security</v>
      </c>
      <c r="AK995" s="362" t="s">
        <v>40</v>
      </c>
      <c r="AL995" s="362"/>
      <c r="AM995" s="362"/>
      <c r="AN995" s="362"/>
      <c r="AO995" s="362"/>
      <c r="AP995" s="361" t="e">
        <v>#N/A</v>
      </c>
      <c r="AR995">
        <v>1</v>
      </c>
    </row>
    <row r="996" spans="2:44" ht="15" hidden="1" customHeight="1" x14ac:dyDescent="0.35">
      <c r="B996" s="362">
        <v>994</v>
      </c>
      <c r="C996" s="362" t="s">
        <v>2756</v>
      </c>
      <c r="D996" s="362" t="s">
        <v>2</v>
      </c>
      <c r="E996" s="368">
        <v>45218</v>
      </c>
      <c r="F996" s="368"/>
      <c r="G996" s="368"/>
      <c r="H996" s="368"/>
      <c r="I996" s="362" t="s">
        <v>57</v>
      </c>
      <c r="J996" s="362" t="s">
        <v>2707</v>
      </c>
      <c r="K996" s="361" t="s">
        <v>2757</v>
      </c>
      <c r="L996" s="362"/>
      <c r="M996" s="362" t="s">
        <v>186</v>
      </c>
      <c r="N996" s="362" t="s">
        <v>9</v>
      </c>
      <c r="O996" s="362"/>
      <c r="P996" s="362" t="s">
        <v>90</v>
      </c>
      <c r="Q996" s="362" t="s">
        <v>90</v>
      </c>
      <c r="R996" s="362"/>
      <c r="S996" s="361" t="s">
        <v>2758</v>
      </c>
      <c r="T996" s="362"/>
      <c r="U996" s="362"/>
      <c r="V996" s="362" t="s">
        <v>176</v>
      </c>
      <c r="W996" s="362"/>
      <c r="X996" s="362" t="s">
        <v>9</v>
      </c>
      <c r="Y996" s="362" t="s">
        <v>9</v>
      </c>
      <c r="Z996" s="362" t="s">
        <v>90</v>
      </c>
      <c r="AA996" s="366" t="s">
        <v>90</v>
      </c>
      <c r="AB996" s="362" t="s">
        <v>90</v>
      </c>
      <c r="AC996" s="362"/>
      <c r="AD996" s="362"/>
      <c r="AE996" s="362"/>
      <c r="AF996" s="362"/>
      <c r="AG996" s="362"/>
      <c r="AH996" s="362"/>
      <c r="AI996" s="362" t="str">
        <f t="shared" si="15"/>
        <v>MOMSecurity &amp; Regulatory Compliance</v>
      </c>
      <c r="AJ996" s="362" t="str">
        <f>VLOOKUP(AI996,Table1[[#All],[CONCAT]:[Tfiber]],2,FALSE)</f>
        <v>Security</v>
      </c>
      <c r="AK996" s="362" t="s">
        <v>40</v>
      </c>
      <c r="AL996" s="362"/>
      <c r="AM996" s="362"/>
      <c r="AN996" s="362"/>
      <c r="AO996" s="362"/>
      <c r="AP996" s="361" t="e">
        <v>#N/A</v>
      </c>
      <c r="AR996">
        <v>1</v>
      </c>
    </row>
    <row r="997" spans="2:44" ht="15" hidden="1" customHeight="1" x14ac:dyDescent="0.35">
      <c r="B997" s="362">
        <v>995</v>
      </c>
      <c r="C997" s="362" t="s">
        <v>2759</v>
      </c>
      <c r="D997" s="362" t="s">
        <v>2</v>
      </c>
      <c r="E997" s="368">
        <v>45218</v>
      </c>
      <c r="F997" s="368"/>
      <c r="G997" s="368"/>
      <c r="H997" s="368"/>
      <c r="I997" s="362" t="s">
        <v>62</v>
      </c>
      <c r="J997" s="362" t="s">
        <v>400</v>
      </c>
      <c r="K997" s="361" t="s">
        <v>2760</v>
      </c>
      <c r="L997" s="362"/>
      <c r="M997" s="362" t="s">
        <v>1689</v>
      </c>
      <c r="N997" s="362" t="s">
        <v>9</v>
      </c>
      <c r="O997" s="362"/>
      <c r="P997" s="362" t="s">
        <v>90</v>
      </c>
      <c r="Q997" s="362" t="s">
        <v>90</v>
      </c>
      <c r="R997" s="362"/>
      <c r="S997" s="361" t="s">
        <v>90</v>
      </c>
      <c r="T997" s="362"/>
      <c r="U997" s="362"/>
      <c r="V997" s="362" t="s">
        <v>824</v>
      </c>
      <c r="W997" s="362"/>
      <c r="X997" s="362" t="s">
        <v>9</v>
      </c>
      <c r="Y997" s="362" t="s">
        <v>9</v>
      </c>
      <c r="Z997" s="362" t="s">
        <v>90</v>
      </c>
      <c r="AA997" s="366" t="s">
        <v>90</v>
      </c>
      <c r="AB997" s="362" t="s">
        <v>90</v>
      </c>
      <c r="AC997" s="362"/>
      <c r="AD997" s="362"/>
      <c r="AE997" s="362"/>
      <c r="AF997" s="362"/>
      <c r="AG997" s="362"/>
      <c r="AH997" s="362"/>
      <c r="AI997" s="362" t="str">
        <f t="shared" si="15"/>
        <v>MOMNSO</v>
      </c>
      <c r="AJ997" s="362" t="str">
        <f>VLOOKUP(AI997,Table1[[#All],[CONCAT]:[Tfiber]],2,FALSE)</f>
        <v>Applications/Tools</v>
      </c>
      <c r="AK997" s="362" t="s">
        <v>40</v>
      </c>
      <c r="AL997" s="362"/>
      <c r="AM997" s="362"/>
      <c r="AN997" s="362"/>
      <c r="AO997" s="362"/>
      <c r="AP997" s="361" t="e">
        <v>#N/A</v>
      </c>
      <c r="AR997">
        <v>1</v>
      </c>
    </row>
    <row r="998" spans="2:44" ht="15" hidden="1" customHeight="1" x14ac:dyDescent="0.35">
      <c r="B998" s="362">
        <v>996</v>
      </c>
      <c r="C998" s="362" t="s">
        <v>2761</v>
      </c>
      <c r="D998" s="362" t="s">
        <v>2</v>
      </c>
      <c r="E998" s="368">
        <v>45084</v>
      </c>
      <c r="F998" s="368"/>
      <c r="G998" s="368"/>
      <c r="H998" s="368"/>
      <c r="I998" s="362" t="s">
        <v>61</v>
      </c>
      <c r="J998" s="362" t="s">
        <v>1546</v>
      </c>
      <c r="K998" s="361" t="s">
        <v>2762</v>
      </c>
      <c r="L998" s="361"/>
      <c r="M998" s="362" t="s">
        <v>1689</v>
      </c>
      <c r="N998" s="362" t="s">
        <v>9</v>
      </c>
      <c r="O998" s="362"/>
      <c r="P998" s="362" t="s">
        <v>2273</v>
      </c>
      <c r="Q998" s="362" t="s">
        <v>90</v>
      </c>
      <c r="R998" s="362"/>
      <c r="S998" s="361"/>
      <c r="T998" s="362"/>
      <c r="U998" s="362"/>
      <c r="V998" s="362" t="s">
        <v>120</v>
      </c>
      <c r="W998" s="362"/>
      <c r="X998" s="362"/>
      <c r="Y998" s="362" t="s">
        <v>48</v>
      </c>
      <c r="Z998" s="362" t="s">
        <v>90</v>
      </c>
      <c r="AA998" s="366" t="s">
        <v>90</v>
      </c>
      <c r="AB998" s="362" t="s">
        <v>90</v>
      </c>
      <c r="AC998" s="362"/>
      <c r="AD998" s="362"/>
      <c r="AE998" s="362"/>
      <c r="AF998" s="362"/>
      <c r="AG998" s="362"/>
      <c r="AH998" s="362"/>
      <c r="AI998" s="362" t="str">
        <f t="shared" si="15"/>
        <v>MOMGIS</v>
      </c>
      <c r="AJ998" s="362" t="str">
        <f>VLOOKUP(AI998,Table1[[#All],[CONCAT]:[Tfiber]],2,FALSE)</f>
        <v>Applications/Tools</v>
      </c>
      <c r="AK998" s="362" t="s">
        <v>40</v>
      </c>
      <c r="AL998" s="362"/>
      <c r="AM998" s="362"/>
      <c r="AN998" s="362"/>
      <c r="AO998" s="362"/>
      <c r="AP998" s="361"/>
      <c r="AR998">
        <v>1</v>
      </c>
    </row>
    <row r="999" spans="2:44" ht="15" hidden="1" customHeight="1" x14ac:dyDescent="0.35">
      <c r="B999" s="362">
        <v>997</v>
      </c>
      <c r="C999" s="362" t="s">
        <v>2763</v>
      </c>
      <c r="D999" s="362" t="s">
        <v>2</v>
      </c>
      <c r="E999" s="368">
        <v>45218</v>
      </c>
      <c r="F999" s="368"/>
      <c r="G999" s="368"/>
      <c r="H999" s="368"/>
      <c r="I999" s="362" t="s">
        <v>77</v>
      </c>
      <c r="J999" s="362" t="s">
        <v>2764</v>
      </c>
      <c r="K999" s="361" t="s">
        <v>2765</v>
      </c>
      <c r="L999" s="362"/>
      <c r="M999" s="362" t="s">
        <v>186</v>
      </c>
      <c r="N999" s="362" t="s">
        <v>1548</v>
      </c>
      <c r="O999" s="362"/>
      <c r="P999" s="362" t="s">
        <v>90</v>
      </c>
      <c r="Q999" s="362" t="s">
        <v>90</v>
      </c>
      <c r="R999" s="362" t="s">
        <v>46</v>
      </c>
      <c r="S999" s="361" t="s">
        <v>2405</v>
      </c>
      <c r="T999" s="362" t="s">
        <v>113</v>
      </c>
      <c r="U999" s="362" t="s">
        <v>1587</v>
      </c>
      <c r="V999" s="362" t="s">
        <v>133</v>
      </c>
      <c r="W999" s="362"/>
      <c r="X999" s="362" t="s">
        <v>9</v>
      </c>
      <c r="Y999" s="362" t="s">
        <v>46</v>
      </c>
      <c r="Z999" s="362" t="s">
        <v>90</v>
      </c>
      <c r="AA999" s="366" t="s">
        <v>90</v>
      </c>
      <c r="AB999" s="362" t="s">
        <v>90</v>
      </c>
      <c r="AC999" s="362"/>
      <c r="AD999" s="362"/>
      <c r="AE999" s="362"/>
      <c r="AF999" s="362"/>
      <c r="AG999" s="362"/>
      <c r="AH999" s="362"/>
      <c r="AI999" s="362" t="str">
        <f t="shared" si="15"/>
        <v>MOMHelpdesk</v>
      </c>
      <c r="AJ999" s="362" t="str">
        <f>VLOOKUP(AI999,Table1[[#All],[CONCAT]:[Tfiber]],2,FALSE)</f>
        <v>Helpdesk (Contact Center)</v>
      </c>
      <c r="AK999" s="362" t="s">
        <v>40</v>
      </c>
      <c r="AL999" s="362"/>
      <c r="AM999" s="362"/>
      <c r="AN999" s="362"/>
      <c r="AO999" s="362"/>
      <c r="AP999" s="361"/>
      <c r="AR999">
        <v>1</v>
      </c>
    </row>
    <row r="1000" spans="2:44" ht="15" hidden="1" customHeight="1" x14ac:dyDescent="0.35">
      <c r="B1000" s="362">
        <v>998</v>
      </c>
      <c r="C1000" s="362" t="s">
        <v>2766</v>
      </c>
      <c r="D1000" s="362" t="s">
        <v>2</v>
      </c>
      <c r="E1000" s="368">
        <v>45218</v>
      </c>
      <c r="F1000" s="368"/>
      <c r="G1000" s="368"/>
      <c r="H1000" s="368"/>
      <c r="I1000" s="362" t="s">
        <v>65</v>
      </c>
      <c r="J1000" s="362" t="s">
        <v>2715</v>
      </c>
      <c r="K1000" s="361" t="s">
        <v>2767</v>
      </c>
      <c r="L1000" s="362"/>
      <c r="M1000" s="362" t="s">
        <v>186</v>
      </c>
      <c r="N1000" s="362" t="s">
        <v>9</v>
      </c>
      <c r="O1000" s="362"/>
      <c r="P1000" s="362" t="s">
        <v>90</v>
      </c>
      <c r="Q1000" s="362" t="s">
        <v>90</v>
      </c>
      <c r="R1000" s="362"/>
      <c r="S1000" s="361" t="s">
        <v>90</v>
      </c>
      <c r="T1000" s="362"/>
      <c r="U1000" s="362"/>
      <c r="V1000" s="362" t="s">
        <v>202</v>
      </c>
      <c r="W1000" s="362"/>
      <c r="X1000" s="362" t="s">
        <v>9</v>
      </c>
      <c r="Y1000" s="362" t="s">
        <v>9</v>
      </c>
      <c r="Z1000" s="362" t="s">
        <v>90</v>
      </c>
      <c r="AA1000" s="366" t="s">
        <v>90</v>
      </c>
      <c r="AB1000" s="362" t="s">
        <v>90</v>
      </c>
      <c r="AC1000" s="362"/>
      <c r="AD1000" s="362"/>
      <c r="AE1000" s="362"/>
      <c r="AF1000" s="362"/>
      <c r="AG1000" s="362"/>
      <c r="AH1000" s="362"/>
      <c r="AI1000" s="362" t="str">
        <f t="shared" si="15"/>
        <v>MOMBSS</v>
      </c>
      <c r="AJ1000" s="362" t="str">
        <f>VLOOKUP(AI1000,Table1[[#All],[CONCAT]:[Tfiber]],2,FALSE)</f>
        <v>Applications/Tools</v>
      </c>
      <c r="AK1000" s="362" t="s">
        <v>40</v>
      </c>
      <c r="AL1000" s="362"/>
      <c r="AM1000" s="362"/>
      <c r="AN1000" s="362"/>
      <c r="AO1000" s="362"/>
      <c r="AP1000" s="361" t="e">
        <v>#N/A</v>
      </c>
      <c r="AR1000">
        <v>1</v>
      </c>
    </row>
    <row r="1001" spans="2:44" ht="15" customHeight="1" x14ac:dyDescent="0.35">
      <c r="B1001" s="362">
        <v>999</v>
      </c>
      <c r="C1001" s="362" t="s">
        <v>2768</v>
      </c>
      <c r="D1001" s="362" t="s">
        <v>2</v>
      </c>
      <c r="E1001" s="368">
        <v>45218</v>
      </c>
      <c r="F1001" s="368"/>
      <c r="G1001" s="368"/>
      <c r="H1001" s="368"/>
      <c r="I1001" s="362" t="s">
        <v>30</v>
      </c>
      <c r="J1001" s="362" t="s">
        <v>2769</v>
      </c>
      <c r="K1001" s="361" t="s">
        <v>2770</v>
      </c>
      <c r="L1001" s="361"/>
      <c r="M1001" s="362" t="s">
        <v>1689</v>
      </c>
      <c r="N1001" s="362" t="s">
        <v>8</v>
      </c>
      <c r="O1001" s="362"/>
      <c r="P1001" s="362" t="s">
        <v>90</v>
      </c>
      <c r="Q1001" s="362" t="s">
        <v>90</v>
      </c>
      <c r="R1001" s="362"/>
      <c r="S1001" s="361" t="s">
        <v>2771</v>
      </c>
      <c r="T1001" s="361"/>
      <c r="U1001" s="361"/>
      <c r="V1001" s="362" t="s">
        <v>125</v>
      </c>
      <c r="W1001" s="362"/>
      <c r="X1001" s="362"/>
      <c r="Y1001" s="365" t="s">
        <v>45</v>
      </c>
      <c r="Z1001" s="377" t="s">
        <v>181</v>
      </c>
      <c r="AA1001" s="366" t="s">
        <v>90</v>
      </c>
      <c r="AB1001" s="362" t="s">
        <v>439</v>
      </c>
      <c r="AC1001" s="362"/>
      <c r="AD1001" s="362"/>
      <c r="AE1001" s="362"/>
      <c r="AF1001" s="362"/>
      <c r="AG1001" s="362"/>
      <c r="AH1001" s="362"/>
      <c r="AI1001" s="362" t="str">
        <f t="shared" si="15"/>
        <v>MOMDR</v>
      </c>
      <c r="AJ1001" s="362" t="str">
        <f>VLOOKUP(AI1001,Table1[[#All],[CONCAT]:[Tfiber]],2,FALSE)</f>
        <v>DR</v>
      </c>
      <c r="AK1001" s="362" t="s">
        <v>39</v>
      </c>
      <c r="AL1001" s="362"/>
      <c r="AM1001" s="362"/>
      <c r="AN1001" s="362"/>
      <c r="AO1001" s="368" t="s">
        <v>90</v>
      </c>
      <c r="AP1001" s="389" t="s">
        <v>439</v>
      </c>
      <c r="AR1001">
        <v>1</v>
      </c>
    </row>
    <row r="1002" spans="2:44" ht="15" hidden="1" customHeight="1" x14ac:dyDescent="0.35">
      <c r="B1002" s="362">
        <v>1000</v>
      </c>
      <c r="C1002" s="362" t="s">
        <v>2772</v>
      </c>
      <c r="D1002" s="362" t="s">
        <v>2</v>
      </c>
      <c r="E1002" s="368">
        <v>45218</v>
      </c>
      <c r="F1002" s="368"/>
      <c r="G1002" s="368"/>
      <c r="H1002" s="368"/>
      <c r="I1002" s="362" t="s">
        <v>24</v>
      </c>
      <c r="J1002" s="362" t="s">
        <v>489</v>
      </c>
      <c r="K1002" s="361" t="s">
        <v>2773</v>
      </c>
      <c r="L1002" s="362"/>
      <c r="M1002" s="362" t="s">
        <v>186</v>
      </c>
      <c r="N1002" s="362" t="s">
        <v>9</v>
      </c>
      <c r="O1002" s="362"/>
      <c r="P1002" s="362" t="s">
        <v>90</v>
      </c>
      <c r="Q1002" s="362" t="s">
        <v>90</v>
      </c>
      <c r="R1002" s="362"/>
      <c r="S1002" s="361" t="s">
        <v>2774</v>
      </c>
      <c r="T1002" s="362"/>
      <c r="U1002" s="362"/>
      <c r="V1002" s="362" t="s">
        <v>115</v>
      </c>
      <c r="W1002" s="362"/>
      <c r="X1002" s="362" t="s">
        <v>9</v>
      </c>
      <c r="Y1002" s="362" t="s">
        <v>101</v>
      </c>
      <c r="Z1002" s="362" t="s">
        <v>90</v>
      </c>
      <c r="AA1002" s="366" t="s">
        <v>90</v>
      </c>
      <c r="AB1002" s="362" t="s">
        <v>90</v>
      </c>
      <c r="AC1002" s="362"/>
      <c r="AD1002" s="362"/>
      <c r="AE1002" s="362"/>
      <c r="AF1002" s="362"/>
      <c r="AG1002" s="362"/>
      <c r="AH1002" s="362"/>
      <c r="AI1002" s="362" t="str">
        <f t="shared" si="15"/>
        <v>MOMDWDM</v>
      </c>
      <c r="AJ1002" s="362" t="str">
        <f>VLOOKUP(AI1002,Table1[[#All],[CONCAT]:[Tfiber]],2,FALSE)</f>
        <v>DWDM</v>
      </c>
      <c r="AK1002" s="362" t="e">
        <v>#N/A</v>
      </c>
      <c r="AL1002" s="362"/>
      <c r="AM1002" s="362"/>
      <c r="AN1002" s="362" t="s">
        <v>101</v>
      </c>
      <c r="AO1002" s="362"/>
      <c r="AP1002" s="361"/>
      <c r="AR1002">
        <v>1</v>
      </c>
    </row>
    <row r="1003" spans="2:44" ht="15" hidden="1" customHeight="1" x14ac:dyDescent="0.35">
      <c r="B1003" s="362">
        <v>1001</v>
      </c>
      <c r="C1003" s="362" t="s">
        <v>2775</v>
      </c>
      <c r="D1003" s="362" t="s">
        <v>2</v>
      </c>
      <c r="E1003" s="368">
        <v>45218</v>
      </c>
      <c r="F1003" s="368"/>
      <c r="G1003" s="368"/>
      <c r="H1003" s="368"/>
      <c r="I1003" s="362" t="s">
        <v>24</v>
      </c>
      <c r="J1003" s="362" t="s">
        <v>489</v>
      </c>
      <c r="K1003" s="361" t="s">
        <v>2776</v>
      </c>
      <c r="L1003" s="362"/>
      <c r="M1003" s="362" t="s">
        <v>186</v>
      </c>
      <c r="N1003" s="362" t="s">
        <v>9</v>
      </c>
      <c r="O1003" s="362"/>
      <c r="P1003" s="362" t="s">
        <v>90</v>
      </c>
      <c r="Q1003" s="362" t="s">
        <v>90</v>
      </c>
      <c r="R1003" s="362"/>
      <c r="S1003" s="361" t="s">
        <v>2777</v>
      </c>
      <c r="T1003" s="362"/>
      <c r="U1003" s="362"/>
      <c r="V1003" s="362" t="s">
        <v>115</v>
      </c>
      <c r="W1003" s="362"/>
      <c r="X1003" s="362" t="s">
        <v>9</v>
      </c>
      <c r="Y1003" s="362" t="s">
        <v>101</v>
      </c>
      <c r="Z1003" s="362" t="s">
        <v>90</v>
      </c>
      <c r="AA1003" s="366" t="s">
        <v>90</v>
      </c>
      <c r="AB1003" s="362" t="s">
        <v>90</v>
      </c>
      <c r="AC1003" s="362"/>
      <c r="AD1003" s="362"/>
      <c r="AE1003" s="362"/>
      <c r="AF1003" s="362"/>
      <c r="AG1003" s="362"/>
      <c r="AH1003" s="362"/>
      <c r="AI1003" s="362" t="str">
        <f t="shared" si="15"/>
        <v>MOMDWDM</v>
      </c>
      <c r="AJ1003" s="362" t="str">
        <f>VLOOKUP(AI1003,Table1[[#All],[CONCAT]:[Tfiber]],2,FALSE)</f>
        <v>DWDM</v>
      </c>
      <c r="AK1003" s="362" t="e">
        <v>#N/A</v>
      </c>
      <c r="AL1003" s="362"/>
      <c r="AM1003" s="362"/>
      <c r="AN1003" s="362" t="s">
        <v>101</v>
      </c>
      <c r="AO1003" s="362"/>
      <c r="AP1003" s="361"/>
      <c r="AR1003">
        <v>1</v>
      </c>
    </row>
    <row r="1004" spans="2:44" ht="15" hidden="1" customHeight="1" x14ac:dyDescent="0.35">
      <c r="B1004" s="362">
        <v>1002</v>
      </c>
      <c r="C1004" s="362" t="s">
        <v>2778</v>
      </c>
      <c r="D1004" s="362" t="s">
        <v>2</v>
      </c>
      <c r="E1004" s="368">
        <v>45218</v>
      </c>
      <c r="F1004" s="368"/>
      <c r="G1004" s="362" t="s">
        <v>63</v>
      </c>
      <c r="H1004" s="362" t="s">
        <v>63</v>
      </c>
      <c r="I1004" s="362" t="s">
        <v>63</v>
      </c>
      <c r="J1004" s="362" t="s">
        <v>184</v>
      </c>
      <c r="K1004" s="361" t="s">
        <v>2779</v>
      </c>
      <c r="L1004" s="361"/>
      <c r="M1004" s="362" t="s">
        <v>186</v>
      </c>
      <c r="N1004" s="362" t="s">
        <v>9</v>
      </c>
      <c r="O1004" s="362"/>
      <c r="P1004" s="362" t="s">
        <v>90</v>
      </c>
      <c r="Q1004" s="362" t="s">
        <v>90</v>
      </c>
      <c r="R1004" s="362"/>
      <c r="S1004" s="361"/>
      <c r="T1004" s="362"/>
      <c r="U1004" s="362"/>
      <c r="V1004" s="362" t="s">
        <v>844</v>
      </c>
      <c r="W1004" s="362"/>
      <c r="X1004" s="362"/>
      <c r="Y1004" s="362" t="s">
        <v>48</v>
      </c>
      <c r="Z1004" s="362" t="s">
        <v>90</v>
      </c>
      <c r="AA1004" s="366" t="s">
        <v>90</v>
      </c>
      <c r="AB1004" s="362" t="s">
        <v>90</v>
      </c>
      <c r="AC1004" s="362"/>
      <c r="AD1004" s="362"/>
      <c r="AE1004" s="362"/>
      <c r="AF1004" s="362"/>
      <c r="AG1004" s="362"/>
      <c r="AH1004" s="362"/>
      <c r="AI1004" s="362" t="str">
        <f t="shared" si="15"/>
        <v>MOMOSS</v>
      </c>
      <c r="AJ1004" s="362" t="str">
        <f>VLOOKUP(AI1004,Table1[[#All],[CONCAT]:[Tfiber]],2,FALSE)</f>
        <v>Applications/Tools</v>
      </c>
      <c r="AK1004" s="362" t="s">
        <v>40</v>
      </c>
      <c r="AL1004" s="362" t="s">
        <v>48</v>
      </c>
      <c r="AM1004" s="362">
        <f>VLOOKUP(C1004,[1]AllOSS!$B:$K,10,0)</f>
        <v>0</v>
      </c>
      <c r="AN1004" s="362"/>
      <c r="AO1004" s="362"/>
      <c r="AP1004" s="361"/>
      <c r="AR1004">
        <v>1</v>
      </c>
    </row>
    <row r="1005" spans="2:44" ht="15" hidden="1" customHeight="1" x14ac:dyDescent="0.35">
      <c r="B1005" s="362">
        <v>1003</v>
      </c>
      <c r="C1005" s="362" t="s">
        <v>2780</v>
      </c>
      <c r="D1005" s="362" t="s">
        <v>2</v>
      </c>
      <c r="E1005" s="368">
        <v>45218</v>
      </c>
      <c r="F1005" s="368"/>
      <c r="G1005" s="362" t="s">
        <v>63</v>
      </c>
      <c r="H1005" s="362" t="s">
        <v>63</v>
      </c>
      <c r="I1005" s="362" t="s">
        <v>63</v>
      </c>
      <c r="J1005" s="362" t="s">
        <v>2781</v>
      </c>
      <c r="K1005" s="361" t="s">
        <v>2782</v>
      </c>
      <c r="L1005" s="361"/>
      <c r="M1005" s="362" t="s">
        <v>186</v>
      </c>
      <c r="N1005" s="362" t="s">
        <v>9</v>
      </c>
      <c r="O1005" s="362"/>
      <c r="P1005" s="362" t="s">
        <v>90</v>
      </c>
      <c r="Q1005" s="362" t="s">
        <v>90</v>
      </c>
      <c r="R1005" s="362"/>
      <c r="S1005" s="365" t="s">
        <v>2783</v>
      </c>
      <c r="T1005" s="362"/>
      <c r="U1005" s="362"/>
      <c r="V1005" s="362" t="s">
        <v>844</v>
      </c>
      <c r="W1005" s="362"/>
      <c r="X1005" s="362" t="s">
        <v>9</v>
      </c>
      <c r="Y1005" s="362" t="s">
        <v>101</v>
      </c>
      <c r="Z1005" s="362" t="s">
        <v>90</v>
      </c>
      <c r="AA1005" s="366" t="s">
        <v>90</v>
      </c>
      <c r="AB1005" s="362" t="s">
        <v>90</v>
      </c>
      <c r="AC1005" s="362"/>
      <c r="AD1005" s="362"/>
      <c r="AE1005" s="362"/>
      <c r="AF1005" s="362"/>
      <c r="AG1005" s="362"/>
      <c r="AH1005" s="362"/>
      <c r="AI1005" s="362" t="str">
        <f t="shared" si="15"/>
        <v>MOMOSS</v>
      </c>
      <c r="AJ1005" s="362" t="str">
        <f>VLOOKUP(AI1005,Table1[[#All],[CONCAT]:[Tfiber]],2,FALSE)</f>
        <v>Applications/Tools</v>
      </c>
      <c r="AK1005" s="362" t="s">
        <v>40</v>
      </c>
      <c r="AL1005" s="362" t="str">
        <f>VLOOKUP(C1005,[1]AllOSS!$B:$G,6,0)</f>
        <v>DUPLICATE</v>
      </c>
      <c r="AM1005" s="362" t="str">
        <f>VLOOKUP(C1005,[1]AllOSS!$B:$K,10,0)</f>
        <v>This point is already covered under point no. 584. and Point no. 633 under 472 tracker column</v>
      </c>
      <c r="AN1005" s="362"/>
      <c r="AO1005" s="362"/>
      <c r="AP1005" s="361" t="e">
        <v>#N/A</v>
      </c>
      <c r="AR1005">
        <v>1</v>
      </c>
    </row>
    <row r="1006" spans="2:44" ht="15" hidden="1" customHeight="1" x14ac:dyDescent="0.35">
      <c r="B1006" s="362">
        <v>1004</v>
      </c>
      <c r="C1006" s="362" t="s">
        <v>2784</v>
      </c>
      <c r="D1006" s="362" t="s">
        <v>2</v>
      </c>
      <c r="E1006" s="368">
        <v>45218</v>
      </c>
      <c r="F1006" s="368"/>
      <c r="G1006" s="362" t="s">
        <v>63</v>
      </c>
      <c r="H1006" s="362" t="s">
        <v>63</v>
      </c>
      <c r="I1006" s="362" t="s">
        <v>63</v>
      </c>
      <c r="J1006" s="362" t="s">
        <v>1070</v>
      </c>
      <c r="K1006" s="361" t="s">
        <v>2785</v>
      </c>
      <c r="L1006" s="361"/>
      <c r="M1006" s="362" t="s">
        <v>186</v>
      </c>
      <c r="N1006" s="362" t="s">
        <v>9</v>
      </c>
      <c r="O1006" s="362"/>
      <c r="P1006" s="362" t="s">
        <v>90</v>
      </c>
      <c r="Q1006" s="362" t="s">
        <v>90</v>
      </c>
      <c r="R1006" s="362"/>
      <c r="S1006" s="361"/>
      <c r="T1006" s="362"/>
      <c r="U1006" s="362"/>
      <c r="V1006" s="362" t="s">
        <v>844</v>
      </c>
      <c r="W1006" s="362"/>
      <c r="X1006" s="362"/>
      <c r="Y1006" s="362" t="s">
        <v>48</v>
      </c>
      <c r="Z1006" s="362" t="s">
        <v>90</v>
      </c>
      <c r="AA1006" s="366" t="s">
        <v>90</v>
      </c>
      <c r="AB1006" s="362" t="s">
        <v>90</v>
      </c>
      <c r="AC1006" s="362"/>
      <c r="AD1006" s="362"/>
      <c r="AE1006" s="362"/>
      <c r="AF1006" s="362"/>
      <c r="AG1006" s="362"/>
      <c r="AH1006" s="362"/>
      <c r="AI1006" s="362" t="str">
        <f t="shared" si="15"/>
        <v>MOMOSS</v>
      </c>
      <c r="AJ1006" s="362" t="str">
        <f>VLOOKUP(AI1006,Table1[[#All],[CONCAT]:[Tfiber]],2,FALSE)</f>
        <v>Applications/Tools</v>
      </c>
      <c r="AK1006" s="362" t="s">
        <v>40</v>
      </c>
      <c r="AL1006" s="362" t="s">
        <v>48</v>
      </c>
      <c r="AM1006" s="362">
        <f>VLOOKUP(C1006,[1]AllOSS!$B:$K,10,0)</f>
        <v>0</v>
      </c>
      <c r="AN1006" s="362"/>
      <c r="AO1006" s="362"/>
      <c r="AP1006" s="361"/>
      <c r="AR1006">
        <v>1</v>
      </c>
    </row>
    <row r="1007" spans="2:44" ht="15" hidden="1" customHeight="1" x14ac:dyDescent="0.35">
      <c r="B1007" s="362">
        <v>1005</v>
      </c>
      <c r="C1007" s="362" t="s">
        <v>2786</v>
      </c>
      <c r="D1007" s="362" t="s">
        <v>2</v>
      </c>
      <c r="E1007" s="368">
        <v>45218</v>
      </c>
      <c r="F1007" s="368"/>
      <c r="G1007" s="362" t="s">
        <v>63</v>
      </c>
      <c r="H1007" s="362" t="s">
        <v>63</v>
      </c>
      <c r="I1007" s="362" t="s">
        <v>63</v>
      </c>
      <c r="J1007" s="362" t="s">
        <v>2781</v>
      </c>
      <c r="K1007" s="361" t="s">
        <v>2787</v>
      </c>
      <c r="L1007" s="361"/>
      <c r="M1007" s="362" t="s">
        <v>186</v>
      </c>
      <c r="N1007" s="362" t="s">
        <v>9</v>
      </c>
      <c r="O1007" s="362"/>
      <c r="P1007" s="362" t="s">
        <v>90</v>
      </c>
      <c r="Q1007" s="362" t="s">
        <v>90</v>
      </c>
      <c r="R1007" s="362"/>
      <c r="S1007" s="361"/>
      <c r="T1007" s="362"/>
      <c r="U1007" s="362"/>
      <c r="V1007" s="362" t="s">
        <v>844</v>
      </c>
      <c r="W1007" s="362"/>
      <c r="X1007" s="362"/>
      <c r="Y1007" s="362" t="s">
        <v>48</v>
      </c>
      <c r="Z1007" s="362" t="s">
        <v>90</v>
      </c>
      <c r="AA1007" s="366" t="s">
        <v>90</v>
      </c>
      <c r="AB1007" s="362" t="s">
        <v>90</v>
      </c>
      <c r="AC1007" s="362"/>
      <c r="AD1007" s="362"/>
      <c r="AE1007" s="362"/>
      <c r="AF1007" s="362"/>
      <c r="AG1007" s="362"/>
      <c r="AH1007" s="362"/>
      <c r="AI1007" s="362" t="str">
        <f t="shared" si="15"/>
        <v>MOMOSS</v>
      </c>
      <c r="AJ1007" s="362" t="str">
        <f>VLOOKUP(AI1007,Table1[[#All],[CONCAT]:[Tfiber]],2,FALSE)</f>
        <v>Applications/Tools</v>
      </c>
      <c r="AK1007" s="362" t="s">
        <v>40</v>
      </c>
      <c r="AL1007" s="362" t="str">
        <f>VLOOKUP(C1007,[1]AllOSS!$B:$G,6,0)</f>
        <v>COMPLETED</v>
      </c>
      <c r="AM1007" s="362">
        <f>VLOOKUP(C1007,[1]AllOSS!$B:$K,10,0)</f>
        <v>0</v>
      </c>
      <c r="AN1007" s="362"/>
      <c r="AO1007" s="362"/>
      <c r="AP1007" s="361"/>
      <c r="AR1007">
        <v>1</v>
      </c>
    </row>
    <row r="1008" spans="2:44" ht="15" hidden="1" customHeight="1" x14ac:dyDescent="0.35">
      <c r="B1008" s="362">
        <v>1006</v>
      </c>
      <c r="C1008" s="362" t="s">
        <v>2788</v>
      </c>
      <c r="D1008" s="362" t="s">
        <v>2</v>
      </c>
      <c r="E1008" s="368">
        <v>45218</v>
      </c>
      <c r="F1008" s="368"/>
      <c r="G1008" s="362" t="s">
        <v>63</v>
      </c>
      <c r="H1008" s="362" t="s">
        <v>63</v>
      </c>
      <c r="I1008" s="362" t="s">
        <v>63</v>
      </c>
      <c r="J1008" s="362" t="s">
        <v>2781</v>
      </c>
      <c r="K1008" s="361" t="s">
        <v>2789</v>
      </c>
      <c r="L1008" s="361"/>
      <c r="M1008" s="362" t="s">
        <v>186</v>
      </c>
      <c r="N1008" s="362" t="s">
        <v>9</v>
      </c>
      <c r="O1008" s="362"/>
      <c r="P1008" s="362" t="s">
        <v>90</v>
      </c>
      <c r="Q1008" s="362" t="s">
        <v>90</v>
      </c>
      <c r="R1008" s="362"/>
      <c r="S1008" s="361"/>
      <c r="T1008" s="362"/>
      <c r="U1008" s="362"/>
      <c r="V1008" s="362" t="s">
        <v>844</v>
      </c>
      <c r="W1008" s="362"/>
      <c r="X1008" s="362" t="s">
        <v>9</v>
      </c>
      <c r="Y1008" s="362" t="s">
        <v>2790</v>
      </c>
      <c r="Z1008" s="362" t="s">
        <v>90</v>
      </c>
      <c r="AA1008" s="366" t="s">
        <v>90</v>
      </c>
      <c r="AB1008" s="362" t="s">
        <v>90</v>
      </c>
      <c r="AC1008" s="362"/>
      <c r="AD1008" s="362"/>
      <c r="AE1008" s="362"/>
      <c r="AF1008" s="362"/>
      <c r="AG1008" s="362"/>
      <c r="AH1008" s="362"/>
      <c r="AI1008" s="362" t="str">
        <f t="shared" si="15"/>
        <v>MOMOSS</v>
      </c>
      <c r="AJ1008" s="362" t="str">
        <f>VLOOKUP(AI1008,Table1[[#All],[CONCAT]:[Tfiber]],2,FALSE)</f>
        <v>Applications/Tools</v>
      </c>
      <c r="AK1008" s="362" t="e">
        <v>#N/A</v>
      </c>
      <c r="AL1008" s="362" t="str">
        <f>VLOOKUP(C1008,[1]AllOSS!$B:$G,6,0)</f>
        <v>OPEN</v>
      </c>
      <c r="AM1008" s="362">
        <f>VLOOKUP(C1008,[1]AllOSS!$B:$K,10,0)</f>
        <v>0</v>
      </c>
      <c r="AN1008" s="362"/>
      <c r="AO1008" s="362"/>
      <c r="AP1008" s="361" t="e">
        <v>#N/A</v>
      </c>
      <c r="AR1008">
        <v>1</v>
      </c>
    </row>
    <row r="1009" spans="2:44" ht="15" hidden="1" customHeight="1" x14ac:dyDescent="0.35">
      <c r="B1009" s="362">
        <v>1007</v>
      </c>
      <c r="C1009" s="362" t="s">
        <v>2791</v>
      </c>
      <c r="D1009" s="362" t="s">
        <v>2</v>
      </c>
      <c r="E1009" s="368">
        <v>45084</v>
      </c>
      <c r="F1009" s="368"/>
      <c r="G1009" s="368"/>
      <c r="H1009" s="368"/>
      <c r="I1009" s="362" t="s">
        <v>61</v>
      </c>
      <c r="J1009" s="362" t="s">
        <v>1584</v>
      </c>
      <c r="K1009" s="361" t="s">
        <v>2792</v>
      </c>
      <c r="L1009" s="361"/>
      <c r="M1009" s="362" t="s">
        <v>186</v>
      </c>
      <c r="N1009" s="362" t="s">
        <v>9</v>
      </c>
      <c r="O1009" s="362"/>
      <c r="P1009" s="362" t="s">
        <v>2273</v>
      </c>
      <c r="Q1009" s="362" t="s">
        <v>90</v>
      </c>
      <c r="R1009" s="362"/>
      <c r="S1009" s="361"/>
      <c r="T1009" s="362"/>
      <c r="U1009" s="362"/>
      <c r="V1009" s="362" t="s">
        <v>120</v>
      </c>
      <c r="W1009" s="362"/>
      <c r="X1009" s="362"/>
      <c r="Y1009" s="362" t="s">
        <v>48</v>
      </c>
      <c r="Z1009" s="362" t="s">
        <v>90</v>
      </c>
      <c r="AA1009" s="366" t="s">
        <v>90</v>
      </c>
      <c r="AB1009" s="362" t="s">
        <v>90</v>
      </c>
      <c r="AC1009" s="362"/>
      <c r="AD1009" s="362"/>
      <c r="AE1009" s="362"/>
      <c r="AF1009" s="362"/>
      <c r="AG1009" s="362"/>
      <c r="AH1009" s="362"/>
      <c r="AI1009" s="362" t="str">
        <f t="shared" si="15"/>
        <v>MOMGIS</v>
      </c>
      <c r="AJ1009" s="362" t="str">
        <f>VLOOKUP(AI1009,Table1[[#All],[CONCAT]:[Tfiber]],2,FALSE)</f>
        <v>Applications/Tools</v>
      </c>
      <c r="AK1009" s="362" t="s">
        <v>40</v>
      </c>
      <c r="AL1009" s="362"/>
      <c r="AM1009" s="362"/>
      <c r="AN1009" s="362"/>
      <c r="AO1009" s="362"/>
      <c r="AP1009" s="361"/>
      <c r="AR1009">
        <v>1</v>
      </c>
    </row>
    <row r="1010" spans="2:44" ht="15" hidden="1" customHeight="1" x14ac:dyDescent="0.35">
      <c r="B1010" s="362">
        <v>1008</v>
      </c>
      <c r="C1010" s="362" t="s">
        <v>2793</v>
      </c>
      <c r="D1010" s="362" t="s">
        <v>2</v>
      </c>
      <c r="E1010" s="368">
        <v>45218</v>
      </c>
      <c r="F1010" s="368"/>
      <c r="G1010" s="362" t="s">
        <v>63</v>
      </c>
      <c r="H1010" s="362" t="s">
        <v>63</v>
      </c>
      <c r="I1010" s="362" t="s">
        <v>63</v>
      </c>
      <c r="J1010" s="362" t="s">
        <v>1070</v>
      </c>
      <c r="K1010" s="361" t="s">
        <v>2794</v>
      </c>
      <c r="L1010" s="361"/>
      <c r="M1010" s="362" t="s">
        <v>186</v>
      </c>
      <c r="N1010" s="362" t="s">
        <v>9</v>
      </c>
      <c r="O1010" s="362"/>
      <c r="P1010" s="362" t="s">
        <v>90</v>
      </c>
      <c r="Q1010" s="362" t="s">
        <v>90</v>
      </c>
      <c r="R1010" s="362"/>
      <c r="S1010" s="361" t="s">
        <v>2795</v>
      </c>
      <c r="T1010" s="362"/>
      <c r="U1010" s="362"/>
      <c r="V1010" s="362" t="s">
        <v>844</v>
      </c>
      <c r="W1010" s="362"/>
      <c r="X1010" s="362" t="s">
        <v>9</v>
      </c>
      <c r="Y1010" s="362" t="s">
        <v>2790</v>
      </c>
      <c r="Z1010" s="362" t="s">
        <v>90</v>
      </c>
      <c r="AA1010" s="366" t="s">
        <v>90</v>
      </c>
      <c r="AB1010" s="362" t="s">
        <v>90</v>
      </c>
      <c r="AC1010" s="362"/>
      <c r="AD1010" s="362"/>
      <c r="AE1010" s="362"/>
      <c r="AF1010" s="362"/>
      <c r="AG1010" s="362"/>
      <c r="AH1010" s="362"/>
      <c r="AI1010" s="362" t="str">
        <f t="shared" si="15"/>
        <v>MOMOSS</v>
      </c>
      <c r="AJ1010" s="362" t="str">
        <f>VLOOKUP(AI1010,Table1[[#All],[CONCAT]:[Tfiber]],2,FALSE)</f>
        <v>Applications/Tools</v>
      </c>
      <c r="AK1010" s="362" t="e">
        <v>#N/A</v>
      </c>
      <c r="AL1010" s="362" t="str">
        <f>VLOOKUP(C1010,[1]AllOSS!$B:$G,6,0)</f>
        <v>NOT-FEASIBLE</v>
      </c>
      <c r="AM1010" s="362" t="str">
        <f>VLOOKUP(C1010,[1]AllOSS!$B:$K,10,0)</f>
        <v>09-09-2025: managed at vmware(comvault) by DCInfra Team</v>
      </c>
      <c r="AN1010" s="362"/>
      <c r="AO1010" s="362"/>
      <c r="AP1010" s="361" t="e">
        <v>#N/A</v>
      </c>
      <c r="AR1010">
        <v>1</v>
      </c>
    </row>
    <row r="1011" spans="2:44" ht="15" hidden="1" customHeight="1" x14ac:dyDescent="0.35">
      <c r="B1011" s="362">
        <v>1009</v>
      </c>
      <c r="C1011" s="362" t="s">
        <v>2796</v>
      </c>
      <c r="D1011" s="362" t="s">
        <v>2</v>
      </c>
      <c r="E1011" s="368">
        <v>45218</v>
      </c>
      <c r="F1011" s="368"/>
      <c r="G1011" s="362" t="s">
        <v>63</v>
      </c>
      <c r="H1011" s="362" t="s">
        <v>63</v>
      </c>
      <c r="I1011" s="362" t="s">
        <v>63</v>
      </c>
      <c r="J1011" s="362" t="s">
        <v>1070</v>
      </c>
      <c r="K1011" s="361" t="s">
        <v>2797</v>
      </c>
      <c r="L1011" s="361"/>
      <c r="M1011" s="362" t="s">
        <v>186</v>
      </c>
      <c r="N1011" s="362" t="s">
        <v>9</v>
      </c>
      <c r="O1011" s="362"/>
      <c r="P1011" s="362" t="s">
        <v>90</v>
      </c>
      <c r="Q1011" s="362" t="s">
        <v>90</v>
      </c>
      <c r="R1011" s="362"/>
      <c r="S1011" s="361"/>
      <c r="T1011" s="362"/>
      <c r="U1011" s="362"/>
      <c r="V1011" s="362" t="s">
        <v>844</v>
      </c>
      <c r="W1011" s="362"/>
      <c r="X1011" s="362"/>
      <c r="Y1011" s="362" t="s">
        <v>48</v>
      </c>
      <c r="Z1011" s="362" t="s">
        <v>90</v>
      </c>
      <c r="AA1011" s="366" t="s">
        <v>90</v>
      </c>
      <c r="AB1011" s="362" t="s">
        <v>90</v>
      </c>
      <c r="AC1011" s="362"/>
      <c r="AD1011" s="362"/>
      <c r="AE1011" s="362"/>
      <c r="AF1011" s="362"/>
      <c r="AG1011" s="362"/>
      <c r="AH1011" s="362"/>
      <c r="AI1011" s="362" t="str">
        <f t="shared" si="15"/>
        <v>MOMOSS</v>
      </c>
      <c r="AJ1011" s="362" t="str">
        <f>VLOOKUP(AI1011,Table1[[#All],[CONCAT]:[Tfiber]],2,FALSE)</f>
        <v>Applications/Tools</v>
      </c>
      <c r="AK1011" s="362" t="s">
        <v>40</v>
      </c>
      <c r="AL1011" s="362" t="str">
        <f>VLOOKUP(C1011,[1]AllOSS!$B:$G,6,0)</f>
        <v>COMPLETED</v>
      </c>
      <c r="AM1011" s="362">
        <f>VLOOKUP(C1011,[1]AllOSS!$B:$K,10,0)</f>
        <v>0</v>
      </c>
      <c r="AN1011" s="362"/>
      <c r="AO1011" s="362"/>
      <c r="AP1011" s="361"/>
      <c r="AR1011">
        <v>1</v>
      </c>
    </row>
    <row r="1012" spans="2:44" ht="15" hidden="1" customHeight="1" x14ac:dyDescent="0.35">
      <c r="B1012" s="362">
        <v>1010</v>
      </c>
      <c r="C1012" s="362" t="s">
        <v>2798</v>
      </c>
      <c r="D1012" s="362" t="s">
        <v>2</v>
      </c>
      <c r="E1012" s="368">
        <v>45218</v>
      </c>
      <c r="F1012" s="368"/>
      <c r="G1012" s="362" t="s">
        <v>63</v>
      </c>
      <c r="H1012" s="362" t="s">
        <v>63</v>
      </c>
      <c r="I1012" s="362" t="s">
        <v>63</v>
      </c>
      <c r="J1012" s="362" t="s">
        <v>1070</v>
      </c>
      <c r="K1012" s="361" t="s">
        <v>2799</v>
      </c>
      <c r="L1012" s="361"/>
      <c r="M1012" s="362" t="s">
        <v>186</v>
      </c>
      <c r="N1012" s="362" t="s">
        <v>9</v>
      </c>
      <c r="O1012" s="362"/>
      <c r="P1012" s="362" t="s">
        <v>90</v>
      </c>
      <c r="Q1012" s="362" t="s">
        <v>90</v>
      </c>
      <c r="R1012" s="362"/>
      <c r="S1012" s="361" t="s">
        <v>2800</v>
      </c>
      <c r="T1012" s="362"/>
      <c r="U1012" s="362"/>
      <c r="V1012" s="362" t="s">
        <v>844</v>
      </c>
      <c r="W1012" s="362"/>
      <c r="X1012" s="362"/>
      <c r="Y1012" s="362" t="s">
        <v>48</v>
      </c>
      <c r="Z1012" s="362" t="s">
        <v>90</v>
      </c>
      <c r="AA1012" s="366" t="s">
        <v>90</v>
      </c>
      <c r="AB1012" s="362" t="s">
        <v>90</v>
      </c>
      <c r="AC1012" s="362"/>
      <c r="AD1012" s="362"/>
      <c r="AE1012" s="362"/>
      <c r="AF1012" s="362"/>
      <c r="AG1012" s="362"/>
      <c r="AH1012" s="362"/>
      <c r="AI1012" s="362" t="str">
        <f t="shared" si="15"/>
        <v>MOMOSS</v>
      </c>
      <c r="AJ1012" s="362" t="str">
        <f>VLOOKUP(AI1012,Table1[[#All],[CONCAT]:[Tfiber]],2,FALSE)</f>
        <v>Applications/Tools</v>
      </c>
      <c r="AK1012" s="362" t="s">
        <v>40</v>
      </c>
      <c r="AL1012" s="362" t="str">
        <f>VLOOKUP(C1012,[1]AllOSS!$B:$G,6,0)</f>
        <v>COMPLETED</v>
      </c>
      <c r="AM1012" s="362">
        <f>VLOOKUP(C1012,[1]AllOSS!$B:$K,10,0)</f>
        <v>0</v>
      </c>
      <c r="AN1012" s="362"/>
      <c r="AO1012" s="362"/>
      <c r="AP1012" s="361" t="e">
        <v>#N/A</v>
      </c>
      <c r="AR1012">
        <v>1</v>
      </c>
    </row>
    <row r="1013" spans="2:44" ht="15" hidden="1" customHeight="1" x14ac:dyDescent="0.35">
      <c r="B1013" s="362">
        <v>1011</v>
      </c>
      <c r="C1013" s="362" t="s">
        <v>2801</v>
      </c>
      <c r="D1013" s="362" t="s">
        <v>2</v>
      </c>
      <c r="E1013" s="368">
        <v>45233</v>
      </c>
      <c r="F1013" s="368"/>
      <c r="G1013" s="368"/>
      <c r="H1013" s="368"/>
      <c r="I1013" s="362" t="s">
        <v>65</v>
      </c>
      <c r="J1013" s="362" t="s">
        <v>2064</v>
      </c>
      <c r="K1013" s="361" t="s">
        <v>2802</v>
      </c>
      <c r="L1013" s="362"/>
      <c r="M1013" s="362" t="s">
        <v>186</v>
      </c>
      <c r="N1013" s="362" t="s">
        <v>9</v>
      </c>
      <c r="O1013" s="362"/>
      <c r="P1013" s="362" t="s">
        <v>90</v>
      </c>
      <c r="Q1013" s="362" t="s">
        <v>90</v>
      </c>
      <c r="R1013" s="362"/>
      <c r="S1013" s="361" t="s">
        <v>90</v>
      </c>
      <c r="T1013" s="362"/>
      <c r="U1013" s="362"/>
      <c r="V1013" s="362" t="s">
        <v>202</v>
      </c>
      <c r="W1013" s="362"/>
      <c r="X1013" s="362" t="s">
        <v>9</v>
      </c>
      <c r="Y1013" s="362" t="s">
        <v>9</v>
      </c>
      <c r="Z1013" s="362" t="s">
        <v>90</v>
      </c>
      <c r="AA1013" s="366" t="s">
        <v>90</v>
      </c>
      <c r="AB1013" s="362" t="s">
        <v>90</v>
      </c>
      <c r="AC1013" s="362"/>
      <c r="AD1013" s="362"/>
      <c r="AE1013" s="362"/>
      <c r="AF1013" s="362"/>
      <c r="AG1013" s="362"/>
      <c r="AH1013" s="362"/>
      <c r="AI1013" s="362" t="str">
        <f t="shared" si="15"/>
        <v>MOMBSS</v>
      </c>
      <c r="AJ1013" s="362" t="str">
        <f>VLOOKUP(AI1013,Table1[[#All],[CONCAT]:[Tfiber]],2,FALSE)</f>
        <v>Applications/Tools</v>
      </c>
      <c r="AK1013" s="362" t="s">
        <v>40</v>
      </c>
      <c r="AL1013" s="362"/>
      <c r="AM1013" s="362"/>
      <c r="AN1013" s="362"/>
      <c r="AO1013" s="362"/>
      <c r="AP1013" s="361" t="e">
        <v>#N/A</v>
      </c>
      <c r="AR1013">
        <v>1</v>
      </c>
    </row>
    <row r="1014" spans="2:44" ht="15" hidden="1" customHeight="1" x14ac:dyDescent="0.35">
      <c r="B1014" s="362">
        <v>1012</v>
      </c>
      <c r="C1014" s="362" t="s">
        <v>2803</v>
      </c>
      <c r="D1014" s="362" t="s">
        <v>2</v>
      </c>
      <c r="E1014" s="368">
        <v>45233</v>
      </c>
      <c r="F1014" s="368"/>
      <c r="G1014" s="368"/>
      <c r="H1014" s="368"/>
      <c r="I1014" s="362" t="s">
        <v>62</v>
      </c>
      <c r="J1014" s="362" t="s">
        <v>2064</v>
      </c>
      <c r="K1014" s="361" t="s">
        <v>2804</v>
      </c>
      <c r="L1014" s="362"/>
      <c r="M1014" s="362" t="s">
        <v>186</v>
      </c>
      <c r="N1014" s="362" t="s">
        <v>9</v>
      </c>
      <c r="O1014" s="362"/>
      <c r="P1014" s="362" t="s">
        <v>90</v>
      </c>
      <c r="Q1014" s="362" t="s">
        <v>90</v>
      </c>
      <c r="R1014" s="362"/>
      <c r="S1014" s="361" t="s">
        <v>90</v>
      </c>
      <c r="T1014" s="362"/>
      <c r="U1014" s="362"/>
      <c r="V1014" s="362" t="s">
        <v>824</v>
      </c>
      <c r="W1014" s="362"/>
      <c r="X1014" s="362" t="s">
        <v>9</v>
      </c>
      <c r="Y1014" s="362" t="s">
        <v>9</v>
      </c>
      <c r="Z1014" s="362" t="s">
        <v>90</v>
      </c>
      <c r="AA1014" s="366" t="s">
        <v>90</v>
      </c>
      <c r="AB1014" s="362" t="s">
        <v>90</v>
      </c>
      <c r="AC1014" s="362"/>
      <c r="AD1014" s="362"/>
      <c r="AE1014" s="362"/>
      <c r="AF1014" s="362"/>
      <c r="AG1014" s="362"/>
      <c r="AH1014" s="362"/>
      <c r="AI1014" s="362" t="str">
        <f t="shared" si="15"/>
        <v>MOMNSO</v>
      </c>
      <c r="AJ1014" s="362" t="str">
        <f>VLOOKUP(AI1014,Table1[[#All],[CONCAT]:[Tfiber]],2,FALSE)</f>
        <v>Applications/Tools</v>
      </c>
      <c r="AK1014" s="362" t="s">
        <v>40</v>
      </c>
      <c r="AL1014" s="362"/>
      <c r="AM1014" s="362"/>
      <c r="AN1014" s="362"/>
      <c r="AO1014" s="362"/>
      <c r="AP1014" s="361" t="e">
        <v>#N/A</v>
      </c>
      <c r="AR1014">
        <v>1</v>
      </c>
    </row>
    <row r="1015" spans="2:44" ht="15" hidden="1" customHeight="1" x14ac:dyDescent="0.35">
      <c r="B1015" s="362">
        <v>1013</v>
      </c>
      <c r="C1015" s="362" t="s">
        <v>2805</v>
      </c>
      <c r="D1015" s="362" t="s">
        <v>2</v>
      </c>
      <c r="E1015" s="368">
        <v>45233</v>
      </c>
      <c r="F1015" s="368"/>
      <c r="G1015" s="368"/>
      <c r="H1015" s="368"/>
      <c r="I1015" s="362" t="s">
        <v>65</v>
      </c>
      <c r="J1015" s="362" t="s">
        <v>2064</v>
      </c>
      <c r="K1015" s="361" t="s">
        <v>2806</v>
      </c>
      <c r="L1015" s="362"/>
      <c r="M1015" s="362" t="s">
        <v>186</v>
      </c>
      <c r="N1015" s="362" t="s">
        <v>9</v>
      </c>
      <c r="O1015" s="362"/>
      <c r="P1015" s="362" t="s">
        <v>90</v>
      </c>
      <c r="Q1015" s="362" t="s">
        <v>90</v>
      </c>
      <c r="R1015" s="362"/>
      <c r="S1015" s="361" t="s">
        <v>90</v>
      </c>
      <c r="T1015" s="362"/>
      <c r="U1015" s="362"/>
      <c r="V1015" s="362" t="s">
        <v>202</v>
      </c>
      <c r="W1015" s="362"/>
      <c r="X1015" s="362" t="s">
        <v>9</v>
      </c>
      <c r="Y1015" s="362" t="s">
        <v>9</v>
      </c>
      <c r="Z1015" s="362" t="s">
        <v>90</v>
      </c>
      <c r="AA1015" s="366" t="s">
        <v>90</v>
      </c>
      <c r="AB1015" s="362" t="s">
        <v>90</v>
      </c>
      <c r="AC1015" s="362"/>
      <c r="AD1015" s="362"/>
      <c r="AE1015" s="362"/>
      <c r="AF1015" s="362"/>
      <c r="AG1015" s="362"/>
      <c r="AH1015" s="362"/>
      <c r="AI1015" s="362" t="str">
        <f t="shared" si="15"/>
        <v>MOMBSS</v>
      </c>
      <c r="AJ1015" s="362" t="str">
        <f>VLOOKUP(AI1015,Table1[[#All],[CONCAT]:[Tfiber]],2,FALSE)</f>
        <v>Applications/Tools</v>
      </c>
      <c r="AK1015" s="362" t="s">
        <v>40</v>
      </c>
      <c r="AL1015" s="362"/>
      <c r="AM1015" s="362"/>
      <c r="AN1015" s="362"/>
      <c r="AO1015" s="362"/>
      <c r="AP1015" s="361" t="e">
        <v>#N/A</v>
      </c>
      <c r="AR1015">
        <v>1</v>
      </c>
    </row>
    <row r="1016" spans="2:44" ht="15" hidden="1" customHeight="1" x14ac:dyDescent="0.35">
      <c r="B1016" s="362">
        <v>1014</v>
      </c>
      <c r="C1016" s="362" t="s">
        <v>2807</v>
      </c>
      <c r="D1016" s="362" t="s">
        <v>2</v>
      </c>
      <c r="E1016" s="368">
        <v>45233</v>
      </c>
      <c r="F1016" s="368"/>
      <c r="G1016" s="368"/>
      <c r="H1016" s="368"/>
      <c r="I1016" s="362" t="s">
        <v>65</v>
      </c>
      <c r="J1016" s="362" t="s">
        <v>2064</v>
      </c>
      <c r="K1016" s="361" t="s">
        <v>2808</v>
      </c>
      <c r="L1016" s="362"/>
      <c r="M1016" s="362" t="s">
        <v>186</v>
      </c>
      <c r="N1016" s="362" t="s">
        <v>9</v>
      </c>
      <c r="O1016" s="362"/>
      <c r="P1016" s="362" t="s">
        <v>90</v>
      </c>
      <c r="Q1016" s="362" t="s">
        <v>90</v>
      </c>
      <c r="R1016" s="362"/>
      <c r="S1016" s="361" t="s">
        <v>90</v>
      </c>
      <c r="T1016" s="362"/>
      <c r="U1016" s="362"/>
      <c r="V1016" s="362" t="s">
        <v>202</v>
      </c>
      <c r="W1016" s="362"/>
      <c r="X1016" s="362" t="s">
        <v>9</v>
      </c>
      <c r="Y1016" s="362" t="s">
        <v>9</v>
      </c>
      <c r="Z1016" s="362" t="s">
        <v>90</v>
      </c>
      <c r="AA1016" s="366" t="s">
        <v>90</v>
      </c>
      <c r="AB1016" s="362" t="s">
        <v>90</v>
      </c>
      <c r="AC1016" s="362"/>
      <c r="AD1016" s="362"/>
      <c r="AE1016" s="362"/>
      <c r="AF1016" s="362"/>
      <c r="AG1016" s="362"/>
      <c r="AH1016" s="362"/>
      <c r="AI1016" s="362" t="str">
        <f t="shared" si="15"/>
        <v>MOMBSS</v>
      </c>
      <c r="AJ1016" s="362" t="str">
        <f>VLOOKUP(AI1016,Table1[[#All],[CONCAT]:[Tfiber]],2,FALSE)</f>
        <v>Applications/Tools</v>
      </c>
      <c r="AK1016" s="362" t="s">
        <v>40</v>
      </c>
      <c r="AL1016" s="362"/>
      <c r="AM1016" s="362"/>
      <c r="AN1016" s="362"/>
      <c r="AO1016" s="362"/>
      <c r="AP1016" s="361" t="e">
        <v>#N/A</v>
      </c>
      <c r="AR1016">
        <v>1</v>
      </c>
    </row>
    <row r="1017" spans="2:44" ht="15" hidden="1" customHeight="1" x14ac:dyDescent="0.35">
      <c r="B1017" s="362">
        <v>1015</v>
      </c>
      <c r="C1017" s="362" t="s">
        <v>2809</v>
      </c>
      <c r="D1017" s="362" t="s">
        <v>2</v>
      </c>
      <c r="E1017" s="368">
        <v>45233</v>
      </c>
      <c r="F1017" s="368"/>
      <c r="G1017" s="368"/>
      <c r="H1017" s="368"/>
      <c r="I1017" s="362" t="s">
        <v>65</v>
      </c>
      <c r="J1017" s="362" t="s">
        <v>2064</v>
      </c>
      <c r="K1017" s="361" t="s">
        <v>2810</v>
      </c>
      <c r="L1017" s="362"/>
      <c r="M1017" s="362" t="s">
        <v>186</v>
      </c>
      <c r="N1017" s="362" t="s">
        <v>9</v>
      </c>
      <c r="O1017" s="362"/>
      <c r="P1017" s="362" t="s">
        <v>90</v>
      </c>
      <c r="Q1017" s="362" t="s">
        <v>90</v>
      </c>
      <c r="R1017" s="362"/>
      <c r="S1017" s="361" t="s">
        <v>90</v>
      </c>
      <c r="T1017" s="362"/>
      <c r="U1017" s="362"/>
      <c r="V1017" s="362" t="s">
        <v>202</v>
      </c>
      <c r="W1017" s="362"/>
      <c r="X1017" s="362" t="s">
        <v>9</v>
      </c>
      <c r="Y1017" s="362" t="s">
        <v>9</v>
      </c>
      <c r="Z1017" s="362" t="s">
        <v>90</v>
      </c>
      <c r="AA1017" s="366" t="s">
        <v>90</v>
      </c>
      <c r="AB1017" s="362" t="s">
        <v>90</v>
      </c>
      <c r="AC1017" s="362"/>
      <c r="AD1017" s="362"/>
      <c r="AE1017" s="362"/>
      <c r="AF1017" s="362"/>
      <c r="AG1017" s="362"/>
      <c r="AH1017" s="362"/>
      <c r="AI1017" s="362" t="str">
        <f t="shared" si="15"/>
        <v>MOMBSS</v>
      </c>
      <c r="AJ1017" s="362" t="str">
        <f>VLOOKUP(AI1017,Table1[[#All],[CONCAT]:[Tfiber]],2,FALSE)</f>
        <v>Applications/Tools</v>
      </c>
      <c r="AK1017" s="362" t="s">
        <v>40</v>
      </c>
      <c r="AL1017" s="362"/>
      <c r="AM1017" s="362"/>
      <c r="AN1017" s="362"/>
      <c r="AO1017" s="362"/>
      <c r="AP1017" s="361" t="e">
        <v>#N/A</v>
      </c>
      <c r="AR1017">
        <v>1</v>
      </c>
    </row>
    <row r="1018" spans="2:44" ht="15" hidden="1" customHeight="1" x14ac:dyDescent="0.35">
      <c r="B1018" s="362">
        <v>1016</v>
      </c>
      <c r="C1018" s="362" t="s">
        <v>2811</v>
      </c>
      <c r="D1018" s="362" t="s">
        <v>2</v>
      </c>
      <c r="E1018" s="368">
        <v>45233</v>
      </c>
      <c r="F1018" s="368"/>
      <c r="G1018" s="368"/>
      <c r="H1018" s="368"/>
      <c r="I1018" s="362" t="s">
        <v>65</v>
      </c>
      <c r="J1018" s="362" t="s">
        <v>2064</v>
      </c>
      <c r="K1018" s="361" t="s">
        <v>2812</v>
      </c>
      <c r="L1018" s="362"/>
      <c r="M1018" s="362" t="s">
        <v>186</v>
      </c>
      <c r="N1018" s="362" t="s">
        <v>9</v>
      </c>
      <c r="O1018" s="362"/>
      <c r="P1018" s="362" t="s">
        <v>90</v>
      </c>
      <c r="Q1018" s="362" t="s">
        <v>90</v>
      </c>
      <c r="R1018" s="362"/>
      <c r="S1018" s="361" t="s">
        <v>90</v>
      </c>
      <c r="T1018" s="362"/>
      <c r="U1018" s="362"/>
      <c r="V1018" s="362" t="s">
        <v>202</v>
      </c>
      <c r="W1018" s="362"/>
      <c r="X1018" s="362" t="s">
        <v>9</v>
      </c>
      <c r="Y1018" s="362" t="s">
        <v>9</v>
      </c>
      <c r="Z1018" s="362" t="s">
        <v>90</v>
      </c>
      <c r="AA1018" s="366" t="s">
        <v>90</v>
      </c>
      <c r="AB1018" s="362" t="s">
        <v>90</v>
      </c>
      <c r="AC1018" s="362"/>
      <c r="AD1018" s="362"/>
      <c r="AE1018" s="362"/>
      <c r="AF1018" s="362"/>
      <c r="AG1018" s="362"/>
      <c r="AH1018" s="362"/>
      <c r="AI1018" s="362" t="str">
        <f t="shared" si="15"/>
        <v>MOMBSS</v>
      </c>
      <c r="AJ1018" s="362" t="str">
        <f>VLOOKUP(AI1018,Table1[[#All],[CONCAT]:[Tfiber]],2,FALSE)</f>
        <v>Applications/Tools</v>
      </c>
      <c r="AK1018" s="362" t="s">
        <v>40</v>
      </c>
      <c r="AL1018" s="362"/>
      <c r="AM1018" s="362"/>
      <c r="AN1018" s="362"/>
      <c r="AO1018" s="362"/>
      <c r="AP1018" s="361" t="e">
        <v>#N/A</v>
      </c>
      <c r="AR1018">
        <v>1</v>
      </c>
    </row>
    <row r="1019" spans="2:44" ht="15" hidden="1" customHeight="1" x14ac:dyDescent="0.35">
      <c r="B1019" s="362">
        <v>1017</v>
      </c>
      <c r="C1019" s="362" t="s">
        <v>2813</v>
      </c>
      <c r="D1019" s="362" t="s">
        <v>2</v>
      </c>
      <c r="E1019" s="368">
        <v>45233</v>
      </c>
      <c r="F1019" s="368"/>
      <c r="G1019" s="368"/>
      <c r="H1019" s="368"/>
      <c r="I1019" s="362" t="s">
        <v>65</v>
      </c>
      <c r="J1019" s="362" t="s">
        <v>2064</v>
      </c>
      <c r="K1019" s="361" t="s">
        <v>2814</v>
      </c>
      <c r="L1019" s="362"/>
      <c r="M1019" s="362" t="s">
        <v>186</v>
      </c>
      <c r="N1019" s="362" t="s">
        <v>9</v>
      </c>
      <c r="O1019" s="362"/>
      <c r="P1019" s="362" t="s">
        <v>90</v>
      </c>
      <c r="Q1019" s="362" t="s">
        <v>90</v>
      </c>
      <c r="R1019" s="362"/>
      <c r="S1019" s="361" t="s">
        <v>90</v>
      </c>
      <c r="T1019" s="362"/>
      <c r="U1019" s="362"/>
      <c r="V1019" s="362" t="s">
        <v>202</v>
      </c>
      <c r="W1019" s="362"/>
      <c r="X1019" s="362" t="s">
        <v>9</v>
      </c>
      <c r="Y1019" s="362" t="s">
        <v>9</v>
      </c>
      <c r="Z1019" s="362" t="s">
        <v>90</v>
      </c>
      <c r="AA1019" s="366" t="s">
        <v>90</v>
      </c>
      <c r="AB1019" s="362" t="s">
        <v>90</v>
      </c>
      <c r="AC1019" s="362"/>
      <c r="AD1019" s="362"/>
      <c r="AE1019" s="362"/>
      <c r="AF1019" s="362"/>
      <c r="AG1019" s="362"/>
      <c r="AH1019" s="362"/>
      <c r="AI1019" s="362" t="str">
        <f t="shared" si="15"/>
        <v>MOMBSS</v>
      </c>
      <c r="AJ1019" s="362" t="str">
        <f>VLOOKUP(AI1019,Table1[[#All],[CONCAT]:[Tfiber]],2,FALSE)</f>
        <v>Applications/Tools</v>
      </c>
      <c r="AK1019" s="362" t="s">
        <v>40</v>
      </c>
      <c r="AL1019" s="362"/>
      <c r="AM1019" s="362"/>
      <c r="AN1019" s="362"/>
      <c r="AO1019" s="362"/>
      <c r="AP1019" s="361" t="e">
        <v>#N/A</v>
      </c>
      <c r="AR1019">
        <v>1</v>
      </c>
    </row>
    <row r="1020" spans="2:44" ht="15" hidden="1" customHeight="1" x14ac:dyDescent="0.35">
      <c r="B1020" s="362">
        <v>1018</v>
      </c>
      <c r="C1020" s="362" t="s">
        <v>2815</v>
      </c>
      <c r="D1020" s="362" t="s">
        <v>2</v>
      </c>
      <c r="E1020" s="368">
        <v>45084</v>
      </c>
      <c r="F1020" s="368"/>
      <c r="G1020" s="368"/>
      <c r="H1020" s="368"/>
      <c r="I1020" s="362" t="s">
        <v>61</v>
      </c>
      <c r="J1020" s="362" t="s">
        <v>199</v>
      </c>
      <c r="K1020" s="361" t="s">
        <v>2816</v>
      </c>
      <c r="L1020" s="361"/>
      <c r="M1020" s="362" t="s">
        <v>186</v>
      </c>
      <c r="N1020" s="362" t="s">
        <v>9</v>
      </c>
      <c r="O1020" s="362" t="s">
        <v>526</v>
      </c>
      <c r="P1020" s="362" t="s">
        <v>2273</v>
      </c>
      <c r="Q1020" s="362" t="s">
        <v>90</v>
      </c>
      <c r="R1020" s="362"/>
      <c r="S1020" s="361"/>
      <c r="T1020" s="362"/>
      <c r="U1020" s="362"/>
      <c r="V1020" s="362" t="s">
        <v>120</v>
      </c>
      <c r="W1020" s="362"/>
      <c r="X1020" s="362"/>
      <c r="Y1020" s="362" t="s">
        <v>48</v>
      </c>
      <c r="Z1020" s="362" t="s">
        <v>90</v>
      </c>
      <c r="AA1020" s="366" t="s">
        <v>90</v>
      </c>
      <c r="AB1020" s="362" t="s">
        <v>90</v>
      </c>
      <c r="AC1020" s="362"/>
      <c r="AD1020" s="362"/>
      <c r="AE1020" s="362"/>
      <c r="AF1020" s="362"/>
      <c r="AG1020" s="362"/>
      <c r="AH1020" s="362"/>
      <c r="AI1020" s="362" t="str">
        <f t="shared" si="15"/>
        <v>MOMGIS</v>
      </c>
      <c r="AJ1020" s="362" t="str">
        <f>VLOOKUP(AI1020,Table1[[#All],[CONCAT]:[Tfiber]],2,FALSE)</f>
        <v>Applications/Tools</v>
      </c>
      <c r="AK1020" s="362" t="s">
        <v>40</v>
      </c>
      <c r="AL1020" s="362"/>
      <c r="AM1020" s="362"/>
      <c r="AN1020" s="362"/>
      <c r="AO1020" s="362"/>
      <c r="AP1020" s="361"/>
      <c r="AR1020">
        <v>1</v>
      </c>
    </row>
    <row r="1021" spans="2:44" ht="15" hidden="1" customHeight="1" x14ac:dyDescent="0.35">
      <c r="B1021" s="362">
        <v>1019</v>
      </c>
      <c r="C1021" s="362" t="s">
        <v>2817</v>
      </c>
      <c r="D1021" s="362" t="s">
        <v>2</v>
      </c>
      <c r="E1021" s="368">
        <v>45233</v>
      </c>
      <c r="F1021" s="368"/>
      <c r="G1021" s="368"/>
      <c r="H1021" s="368"/>
      <c r="I1021" s="362" t="s">
        <v>65</v>
      </c>
      <c r="J1021" s="362" t="s">
        <v>2818</v>
      </c>
      <c r="K1021" s="361" t="s">
        <v>2819</v>
      </c>
      <c r="L1021" s="362"/>
      <c r="M1021" s="362" t="s">
        <v>186</v>
      </c>
      <c r="N1021" s="362" t="s">
        <v>9</v>
      </c>
      <c r="O1021" s="362"/>
      <c r="P1021" s="362" t="s">
        <v>90</v>
      </c>
      <c r="Q1021" s="362" t="s">
        <v>90</v>
      </c>
      <c r="R1021" s="362"/>
      <c r="S1021" s="361" t="s">
        <v>90</v>
      </c>
      <c r="T1021" s="362"/>
      <c r="U1021" s="362"/>
      <c r="V1021" s="362" t="s">
        <v>202</v>
      </c>
      <c r="W1021" s="362"/>
      <c r="X1021" s="362" t="s">
        <v>9</v>
      </c>
      <c r="Y1021" s="362" t="s">
        <v>9</v>
      </c>
      <c r="Z1021" s="362" t="s">
        <v>90</v>
      </c>
      <c r="AA1021" s="366" t="s">
        <v>90</v>
      </c>
      <c r="AB1021" s="362" t="s">
        <v>90</v>
      </c>
      <c r="AC1021" s="362"/>
      <c r="AD1021" s="362"/>
      <c r="AE1021" s="362"/>
      <c r="AF1021" s="362"/>
      <c r="AG1021" s="362"/>
      <c r="AH1021" s="362"/>
      <c r="AI1021" s="362" t="str">
        <f t="shared" si="15"/>
        <v>MOMBSS</v>
      </c>
      <c r="AJ1021" s="362" t="str">
        <f>VLOOKUP(AI1021,Table1[[#All],[CONCAT]:[Tfiber]],2,FALSE)</f>
        <v>Applications/Tools</v>
      </c>
      <c r="AK1021" s="362" t="s">
        <v>40</v>
      </c>
      <c r="AL1021" s="362"/>
      <c r="AM1021" s="362"/>
      <c r="AN1021" s="362"/>
      <c r="AO1021" s="362"/>
      <c r="AP1021" s="361" t="e">
        <v>#N/A</v>
      </c>
      <c r="AR1021">
        <v>1</v>
      </c>
    </row>
    <row r="1022" spans="2:44" ht="15" hidden="1" customHeight="1" x14ac:dyDescent="0.35">
      <c r="B1022" s="362">
        <v>1020</v>
      </c>
      <c r="C1022" s="362" t="s">
        <v>2820</v>
      </c>
      <c r="D1022" s="362" t="s">
        <v>2</v>
      </c>
      <c r="E1022" s="368">
        <v>45233</v>
      </c>
      <c r="F1022" s="368"/>
      <c r="G1022" s="368"/>
      <c r="H1022" s="368"/>
      <c r="I1022" s="362" t="s">
        <v>65</v>
      </c>
      <c r="J1022" s="362" t="s">
        <v>2818</v>
      </c>
      <c r="K1022" s="361" t="s">
        <v>2821</v>
      </c>
      <c r="L1022" s="362"/>
      <c r="M1022" s="362" t="s">
        <v>186</v>
      </c>
      <c r="N1022" s="362" t="s">
        <v>9</v>
      </c>
      <c r="O1022" s="362"/>
      <c r="P1022" s="362" t="s">
        <v>90</v>
      </c>
      <c r="Q1022" s="362" t="s">
        <v>90</v>
      </c>
      <c r="R1022" s="362"/>
      <c r="S1022" s="361" t="s">
        <v>90</v>
      </c>
      <c r="T1022" s="362"/>
      <c r="U1022" s="362"/>
      <c r="V1022" s="362" t="s">
        <v>202</v>
      </c>
      <c r="W1022" s="362"/>
      <c r="X1022" s="362" t="s">
        <v>9</v>
      </c>
      <c r="Y1022" s="362" t="s">
        <v>9</v>
      </c>
      <c r="Z1022" s="362" t="s">
        <v>90</v>
      </c>
      <c r="AA1022" s="366" t="s">
        <v>90</v>
      </c>
      <c r="AB1022" s="362" t="s">
        <v>90</v>
      </c>
      <c r="AC1022" s="362"/>
      <c r="AD1022" s="362"/>
      <c r="AE1022" s="362"/>
      <c r="AF1022" s="362"/>
      <c r="AG1022" s="362"/>
      <c r="AH1022" s="362"/>
      <c r="AI1022" s="362" t="str">
        <f t="shared" si="15"/>
        <v>MOMBSS</v>
      </c>
      <c r="AJ1022" s="362" t="str">
        <f>VLOOKUP(AI1022,Table1[[#All],[CONCAT]:[Tfiber]],2,FALSE)</f>
        <v>Applications/Tools</v>
      </c>
      <c r="AK1022" s="362" t="s">
        <v>40</v>
      </c>
      <c r="AL1022" s="362"/>
      <c r="AM1022" s="362"/>
      <c r="AN1022" s="362"/>
      <c r="AO1022" s="362"/>
      <c r="AP1022" s="361" t="e">
        <v>#N/A</v>
      </c>
      <c r="AR1022">
        <v>1</v>
      </c>
    </row>
    <row r="1023" spans="2:44" ht="15" hidden="1" customHeight="1" x14ac:dyDescent="0.35">
      <c r="B1023" s="362">
        <v>1021</v>
      </c>
      <c r="C1023" s="362" t="s">
        <v>2822</v>
      </c>
      <c r="D1023" s="362" t="s">
        <v>2</v>
      </c>
      <c r="E1023" s="368">
        <v>45233</v>
      </c>
      <c r="F1023" s="368"/>
      <c r="G1023" s="368"/>
      <c r="H1023" s="368"/>
      <c r="I1023" s="362" t="s">
        <v>65</v>
      </c>
      <c r="J1023" s="362" t="s">
        <v>2818</v>
      </c>
      <c r="K1023" s="361" t="s">
        <v>2823</v>
      </c>
      <c r="L1023" s="362"/>
      <c r="M1023" s="362" t="s">
        <v>186</v>
      </c>
      <c r="N1023" s="362" t="s">
        <v>9</v>
      </c>
      <c r="O1023" s="362"/>
      <c r="P1023" s="362" t="s">
        <v>90</v>
      </c>
      <c r="Q1023" s="362" t="s">
        <v>90</v>
      </c>
      <c r="R1023" s="362"/>
      <c r="S1023" s="361" t="s">
        <v>90</v>
      </c>
      <c r="T1023" s="362"/>
      <c r="U1023" s="362"/>
      <c r="V1023" s="362" t="s">
        <v>202</v>
      </c>
      <c r="W1023" s="362"/>
      <c r="X1023" s="362" t="s">
        <v>9</v>
      </c>
      <c r="Y1023" s="362" t="s">
        <v>9</v>
      </c>
      <c r="Z1023" s="362" t="s">
        <v>90</v>
      </c>
      <c r="AA1023" s="366" t="s">
        <v>90</v>
      </c>
      <c r="AB1023" s="362" t="s">
        <v>90</v>
      </c>
      <c r="AC1023" s="362"/>
      <c r="AD1023" s="362"/>
      <c r="AE1023" s="362"/>
      <c r="AF1023" s="362"/>
      <c r="AG1023" s="362"/>
      <c r="AH1023" s="362"/>
      <c r="AI1023" s="362" t="str">
        <f t="shared" si="15"/>
        <v>MOMBSS</v>
      </c>
      <c r="AJ1023" s="362" t="str">
        <f>VLOOKUP(AI1023,Table1[[#All],[CONCAT]:[Tfiber]],2,FALSE)</f>
        <v>Applications/Tools</v>
      </c>
      <c r="AK1023" s="362" t="s">
        <v>40</v>
      </c>
      <c r="AL1023" s="362"/>
      <c r="AM1023" s="362"/>
      <c r="AN1023" s="362"/>
      <c r="AO1023" s="362"/>
      <c r="AP1023" s="361" t="e">
        <v>#N/A</v>
      </c>
      <c r="AR1023">
        <v>1</v>
      </c>
    </row>
    <row r="1024" spans="2:44" ht="15" hidden="1" customHeight="1" x14ac:dyDescent="0.35">
      <c r="B1024" s="362">
        <v>1022</v>
      </c>
      <c r="C1024" s="362" t="s">
        <v>2824</v>
      </c>
      <c r="D1024" s="362" t="s">
        <v>2</v>
      </c>
      <c r="E1024" s="368">
        <v>45233</v>
      </c>
      <c r="F1024" s="368"/>
      <c r="G1024" s="368"/>
      <c r="H1024" s="368"/>
      <c r="I1024" s="362" t="s">
        <v>65</v>
      </c>
      <c r="J1024" s="362" t="s">
        <v>2818</v>
      </c>
      <c r="K1024" s="361" t="s">
        <v>2825</v>
      </c>
      <c r="L1024" s="362"/>
      <c r="M1024" s="362" t="s">
        <v>186</v>
      </c>
      <c r="N1024" s="362" t="s">
        <v>9</v>
      </c>
      <c r="O1024" s="362"/>
      <c r="P1024" s="362" t="s">
        <v>90</v>
      </c>
      <c r="Q1024" s="362" t="s">
        <v>90</v>
      </c>
      <c r="R1024" s="362"/>
      <c r="S1024" s="361" t="s">
        <v>90</v>
      </c>
      <c r="T1024" s="362"/>
      <c r="U1024" s="362"/>
      <c r="V1024" s="362" t="s">
        <v>202</v>
      </c>
      <c r="W1024" s="362"/>
      <c r="X1024" s="362" t="s">
        <v>9</v>
      </c>
      <c r="Y1024" s="362" t="s">
        <v>9</v>
      </c>
      <c r="Z1024" s="362" t="s">
        <v>90</v>
      </c>
      <c r="AA1024" s="366" t="s">
        <v>90</v>
      </c>
      <c r="AB1024" s="362" t="s">
        <v>90</v>
      </c>
      <c r="AC1024" s="362"/>
      <c r="AD1024" s="362"/>
      <c r="AE1024" s="362"/>
      <c r="AF1024" s="362"/>
      <c r="AG1024" s="362"/>
      <c r="AH1024" s="362"/>
      <c r="AI1024" s="362" t="str">
        <f t="shared" si="15"/>
        <v>MOMBSS</v>
      </c>
      <c r="AJ1024" s="362" t="str">
        <f>VLOOKUP(AI1024,Table1[[#All],[CONCAT]:[Tfiber]],2,FALSE)</f>
        <v>Applications/Tools</v>
      </c>
      <c r="AK1024" s="362" t="s">
        <v>40</v>
      </c>
      <c r="AL1024" s="362"/>
      <c r="AM1024" s="362"/>
      <c r="AN1024" s="362"/>
      <c r="AO1024" s="362"/>
      <c r="AP1024" s="361" t="e">
        <v>#N/A</v>
      </c>
      <c r="AR1024">
        <v>1</v>
      </c>
    </row>
    <row r="1025" spans="2:44" ht="15" hidden="1" customHeight="1" x14ac:dyDescent="0.35">
      <c r="B1025" s="362">
        <v>1023</v>
      </c>
      <c r="C1025" s="362" t="s">
        <v>2826</v>
      </c>
      <c r="D1025" s="362" t="s">
        <v>2</v>
      </c>
      <c r="E1025" s="368">
        <v>45233</v>
      </c>
      <c r="F1025" s="368"/>
      <c r="G1025" s="368"/>
      <c r="H1025" s="368"/>
      <c r="I1025" s="362" t="s">
        <v>65</v>
      </c>
      <c r="J1025" s="362" t="s">
        <v>2818</v>
      </c>
      <c r="K1025" s="361" t="s">
        <v>2827</v>
      </c>
      <c r="L1025" s="362"/>
      <c r="M1025" s="362" t="s">
        <v>186</v>
      </c>
      <c r="N1025" s="362" t="s">
        <v>9</v>
      </c>
      <c r="O1025" s="362"/>
      <c r="P1025" s="362" t="s">
        <v>90</v>
      </c>
      <c r="Q1025" s="362" t="s">
        <v>90</v>
      </c>
      <c r="R1025" s="362"/>
      <c r="S1025" s="361" t="s">
        <v>90</v>
      </c>
      <c r="T1025" s="362"/>
      <c r="U1025" s="362"/>
      <c r="V1025" s="362" t="s">
        <v>202</v>
      </c>
      <c r="W1025" s="362"/>
      <c r="X1025" s="362" t="s">
        <v>9</v>
      </c>
      <c r="Y1025" s="362" t="s">
        <v>9</v>
      </c>
      <c r="Z1025" s="362" t="s">
        <v>90</v>
      </c>
      <c r="AA1025" s="366" t="s">
        <v>90</v>
      </c>
      <c r="AB1025" s="362" t="s">
        <v>90</v>
      </c>
      <c r="AC1025" s="362"/>
      <c r="AD1025" s="362"/>
      <c r="AE1025" s="362"/>
      <c r="AF1025" s="362"/>
      <c r="AG1025" s="362"/>
      <c r="AH1025" s="362"/>
      <c r="AI1025" s="362" t="str">
        <f t="shared" si="15"/>
        <v>MOMBSS</v>
      </c>
      <c r="AJ1025" s="362" t="str">
        <f>VLOOKUP(AI1025,Table1[[#All],[CONCAT]:[Tfiber]],2,FALSE)</f>
        <v>Applications/Tools</v>
      </c>
      <c r="AK1025" s="362" t="s">
        <v>40</v>
      </c>
      <c r="AL1025" s="362"/>
      <c r="AM1025" s="362"/>
      <c r="AN1025" s="362"/>
      <c r="AO1025" s="362"/>
      <c r="AP1025" s="361" t="e">
        <v>#N/A</v>
      </c>
      <c r="AR1025">
        <v>1</v>
      </c>
    </row>
    <row r="1026" spans="2:44" ht="15" hidden="1" customHeight="1" x14ac:dyDescent="0.35">
      <c r="B1026" s="362">
        <v>1024</v>
      </c>
      <c r="C1026" s="362" t="s">
        <v>2828</v>
      </c>
      <c r="D1026" s="362" t="s">
        <v>2</v>
      </c>
      <c r="E1026" s="368">
        <v>45233</v>
      </c>
      <c r="F1026" s="368"/>
      <c r="G1026" s="368"/>
      <c r="H1026" s="368"/>
      <c r="I1026" s="362" t="s">
        <v>65</v>
      </c>
      <c r="J1026" s="362" t="s">
        <v>2818</v>
      </c>
      <c r="K1026" s="361" t="s">
        <v>2829</v>
      </c>
      <c r="L1026" s="362"/>
      <c r="M1026" s="362" t="s">
        <v>186</v>
      </c>
      <c r="N1026" s="362" t="s">
        <v>9</v>
      </c>
      <c r="O1026" s="362"/>
      <c r="P1026" s="362" t="s">
        <v>90</v>
      </c>
      <c r="Q1026" s="362" t="s">
        <v>90</v>
      </c>
      <c r="R1026" s="362"/>
      <c r="S1026" s="361" t="s">
        <v>90</v>
      </c>
      <c r="T1026" s="362"/>
      <c r="U1026" s="362"/>
      <c r="V1026" s="362" t="s">
        <v>202</v>
      </c>
      <c r="W1026" s="362"/>
      <c r="X1026" s="362" t="s">
        <v>9</v>
      </c>
      <c r="Y1026" s="362" t="s">
        <v>9</v>
      </c>
      <c r="Z1026" s="362" t="s">
        <v>90</v>
      </c>
      <c r="AA1026" s="366" t="s">
        <v>90</v>
      </c>
      <c r="AB1026" s="362" t="s">
        <v>90</v>
      </c>
      <c r="AC1026" s="362"/>
      <c r="AD1026" s="362"/>
      <c r="AE1026" s="362"/>
      <c r="AF1026" s="362"/>
      <c r="AG1026" s="362"/>
      <c r="AH1026" s="362"/>
      <c r="AI1026" s="362" t="str">
        <f t="shared" si="15"/>
        <v>MOMBSS</v>
      </c>
      <c r="AJ1026" s="362" t="str">
        <f>VLOOKUP(AI1026,Table1[[#All],[CONCAT]:[Tfiber]],2,FALSE)</f>
        <v>Applications/Tools</v>
      </c>
      <c r="AK1026" s="362" t="s">
        <v>40</v>
      </c>
      <c r="AL1026" s="362"/>
      <c r="AM1026" s="362"/>
      <c r="AN1026" s="362"/>
      <c r="AO1026" s="362"/>
      <c r="AP1026" s="361" t="e">
        <v>#N/A</v>
      </c>
      <c r="AR1026">
        <v>1</v>
      </c>
    </row>
    <row r="1027" spans="2:44" ht="15" hidden="1" customHeight="1" x14ac:dyDescent="0.35">
      <c r="B1027" s="362">
        <v>1025</v>
      </c>
      <c r="C1027" s="362" t="s">
        <v>2830</v>
      </c>
      <c r="D1027" s="362" t="s">
        <v>2</v>
      </c>
      <c r="E1027" s="368">
        <v>45247</v>
      </c>
      <c r="F1027" s="368"/>
      <c r="G1027" s="368"/>
      <c r="H1027" s="368"/>
      <c r="I1027" s="362" t="s">
        <v>77</v>
      </c>
      <c r="J1027" s="362" t="s">
        <v>2764</v>
      </c>
      <c r="K1027" s="361" t="s">
        <v>2831</v>
      </c>
      <c r="L1027" s="362"/>
      <c r="M1027" s="362" t="s">
        <v>186</v>
      </c>
      <c r="N1027" s="362" t="s">
        <v>9</v>
      </c>
      <c r="O1027" s="362"/>
      <c r="P1027" s="362" t="s">
        <v>90</v>
      </c>
      <c r="Q1027" s="362" t="s">
        <v>90</v>
      </c>
      <c r="R1027" s="362" t="s">
        <v>46</v>
      </c>
      <c r="S1027" s="361" t="s">
        <v>90</v>
      </c>
      <c r="T1027" s="362"/>
      <c r="U1027" s="362"/>
      <c r="V1027" s="362" t="s">
        <v>133</v>
      </c>
      <c r="W1027" s="362"/>
      <c r="X1027" s="362" t="s">
        <v>9</v>
      </c>
      <c r="Y1027" s="362" t="s">
        <v>46</v>
      </c>
      <c r="Z1027" s="362" t="s">
        <v>90</v>
      </c>
      <c r="AA1027" s="366" t="s">
        <v>90</v>
      </c>
      <c r="AB1027" s="362" t="s">
        <v>90</v>
      </c>
      <c r="AC1027" s="362"/>
      <c r="AD1027" s="362"/>
      <c r="AE1027" s="362"/>
      <c r="AF1027" s="362"/>
      <c r="AG1027" s="362"/>
      <c r="AH1027" s="362"/>
      <c r="AI1027" s="362" t="str">
        <f t="shared" ref="AI1027:AI1090" si="16">_xlfn.CONCAT(D1027,I1027)</f>
        <v>MOMHelpdesk</v>
      </c>
      <c r="AJ1027" s="362" t="str">
        <f>VLOOKUP(AI1027,Table1[[#All],[CONCAT]:[Tfiber]],2,FALSE)</f>
        <v>Helpdesk (Contact Center)</v>
      </c>
      <c r="AK1027" s="362" t="s">
        <v>40</v>
      </c>
      <c r="AL1027" s="362"/>
      <c r="AM1027" s="362"/>
      <c r="AN1027" s="362"/>
      <c r="AO1027" s="362"/>
      <c r="AP1027" s="361"/>
      <c r="AR1027">
        <v>1</v>
      </c>
    </row>
    <row r="1028" spans="2:44" ht="15" hidden="1" customHeight="1" x14ac:dyDescent="0.35">
      <c r="B1028" s="362">
        <v>1026</v>
      </c>
      <c r="C1028" s="362" t="s">
        <v>2832</v>
      </c>
      <c r="D1028" s="362" t="s">
        <v>2</v>
      </c>
      <c r="E1028" s="368">
        <v>45247</v>
      </c>
      <c r="F1028" s="368"/>
      <c r="G1028" s="368"/>
      <c r="H1028" s="368"/>
      <c r="I1028" s="362" t="s">
        <v>77</v>
      </c>
      <c r="J1028" s="425" t="s">
        <v>1596</v>
      </c>
      <c r="K1028" s="361" t="s">
        <v>2833</v>
      </c>
      <c r="L1028" s="362"/>
      <c r="M1028" s="362" t="s">
        <v>186</v>
      </c>
      <c r="N1028" s="362" t="s">
        <v>1548</v>
      </c>
      <c r="O1028" s="362"/>
      <c r="P1028" s="362" t="s">
        <v>90</v>
      </c>
      <c r="Q1028" s="362" t="s">
        <v>90</v>
      </c>
      <c r="R1028" s="362" t="s">
        <v>46</v>
      </c>
      <c r="S1028" s="361" t="s">
        <v>2405</v>
      </c>
      <c r="T1028" s="362" t="s">
        <v>113</v>
      </c>
      <c r="U1028" s="362" t="s">
        <v>1587</v>
      </c>
      <c r="V1028" s="362" t="s">
        <v>133</v>
      </c>
      <c r="W1028" s="362"/>
      <c r="X1028" s="362" t="s">
        <v>9</v>
      </c>
      <c r="Y1028" s="362" t="s">
        <v>46</v>
      </c>
      <c r="Z1028" s="362" t="s">
        <v>90</v>
      </c>
      <c r="AA1028" s="366" t="s">
        <v>90</v>
      </c>
      <c r="AB1028" s="362" t="s">
        <v>90</v>
      </c>
      <c r="AC1028" s="362"/>
      <c r="AD1028" s="362"/>
      <c r="AE1028" s="362"/>
      <c r="AF1028" s="362"/>
      <c r="AG1028" s="362"/>
      <c r="AH1028" s="362"/>
      <c r="AI1028" s="362" t="str">
        <f t="shared" si="16"/>
        <v>MOMHelpdesk</v>
      </c>
      <c r="AJ1028" s="362" t="str">
        <f>VLOOKUP(AI1028,Table1[[#All],[CONCAT]:[Tfiber]],2,FALSE)</f>
        <v>Helpdesk (Contact Center)</v>
      </c>
      <c r="AK1028" s="362" t="s">
        <v>40</v>
      </c>
      <c r="AL1028" s="362"/>
      <c r="AM1028" s="362"/>
      <c r="AN1028" s="362"/>
      <c r="AO1028" s="362"/>
      <c r="AP1028" s="361"/>
      <c r="AR1028">
        <v>1</v>
      </c>
    </row>
    <row r="1029" spans="2:44" ht="15" customHeight="1" x14ac:dyDescent="0.35">
      <c r="B1029" s="362">
        <v>1027</v>
      </c>
      <c r="C1029" s="362" t="s">
        <v>2834</v>
      </c>
      <c r="D1029" s="362" t="s">
        <v>2</v>
      </c>
      <c r="E1029" s="368">
        <v>45247</v>
      </c>
      <c r="F1029" s="368"/>
      <c r="G1029" s="368"/>
      <c r="H1029" s="368"/>
      <c r="I1029" s="362" t="s">
        <v>73</v>
      </c>
      <c r="J1029" s="362" t="s">
        <v>2835</v>
      </c>
      <c r="K1029" s="361" t="s">
        <v>2836</v>
      </c>
      <c r="L1029" s="362"/>
      <c r="M1029" s="362" t="s">
        <v>186</v>
      </c>
      <c r="N1029" s="362" t="s">
        <v>8</v>
      </c>
      <c r="O1029" s="362"/>
      <c r="P1029" s="362" t="s">
        <v>90</v>
      </c>
      <c r="Q1029" s="362" t="s">
        <v>90</v>
      </c>
      <c r="R1029" s="362" t="s">
        <v>8</v>
      </c>
      <c r="S1029" s="361" t="s">
        <v>1539</v>
      </c>
      <c r="T1029" s="362"/>
      <c r="U1029" s="362"/>
      <c r="V1029" s="362" t="s">
        <v>1540</v>
      </c>
      <c r="W1029" s="362"/>
      <c r="X1029" s="362"/>
      <c r="Y1029" s="375" t="s">
        <v>45</v>
      </c>
      <c r="Z1029" s="362" t="s">
        <v>90</v>
      </c>
      <c r="AA1029" s="366" t="s">
        <v>90</v>
      </c>
      <c r="AB1029" s="362" t="s">
        <v>90</v>
      </c>
      <c r="AC1029" s="362"/>
      <c r="AD1029" s="362"/>
      <c r="AE1029" s="362"/>
      <c r="AF1029" s="362"/>
      <c r="AG1029" s="362"/>
      <c r="AH1029" s="362"/>
      <c r="AI1029" s="362" t="str">
        <f t="shared" si="16"/>
        <v>MOMNOC Operationalization</v>
      </c>
      <c r="AJ1029" s="362" t="str">
        <f>VLOOKUP(AI1029,Table1[[#All],[CONCAT]:[Tfiber]],2,FALSE)</f>
        <v>Network</v>
      </c>
      <c r="AK1029" s="362" t="s">
        <v>39</v>
      </c>
      <c r="AL1029" s="362"/>
      <c r="AM1029" s="362"/>
      <c r="AN1029" s="362"/>
      <c r="AO1029" s="368">
        <v>45923</v>
      </c>
      <c r="AP1029" s="361" t="s">
        <v>680</v>
      </c>
      <c r="AR1029">
        <v>1</v>
      </c>
    </row>
    <row r="1030" spans="2:44" ht="15" customHeight="1" x14ac:dyDescent="0.35">
      <c r="B1030" s="362">
        <v>1028</v>
      </c>
      <c r="C1030" s="362" t="s">
        <v>2837</v>
      </c>
      <c r="D1030" s="362" t="s">
        <v>2</v>
      </c>
      <c r="E1030" s="368">
        <v>45247</v>
      </c>
      <c r="F1030" s="368"/>
      <c r="G1030" s="368"/>
      <c r="H1030" s="368"/>
      <c r="I1030" s="362" t="s">
        <v>73</v>
      </c>
      <c r="J1030" s="362" t="s">
        <v>2835</v>
      </c>
      <c r="K1030" s="361" t="s">
        <v>2838</v>
      </c>
      <c r="L1030" s="362"/>
      <c r="M1030" s="362" t="s">
        <v>186</v>
      </c>
      <c r="N1030" s="362" t="s">
        <v>8</v>
      </c>
      <c r="O1030" s="362"/>
      <c r="P1030" s="362" t="s">
        <v>90</v>
      </c>
      <c r="Q1030" s="362" t="s">
        <v>90</v>
      </c>
      <c r="R1030" s="362" t="s">
        <v>8</v>
      </c>
      <c r="S1030" s="361" t="s">
        <v>1539</v>
      </c>
      <c r="T1030" s="362"/>
      <c r="U1030" s="362"/>
      <c r="V1030" s="362" t="s">
        <v>1540</v>
      </c>
      <c r="W1030" s="362"/>
      <c r="X1030" s="362"/>
      <c r="Y1030" s="375" t="s">
        <v>45</v>
      </c>
      <c r="Z1030" s="362" t="s">
        <v>90</v>
      </c>
      <c r="AA1030" s="366" t="s">
        <v>90</v>
      </c>
      <c r="AB1030" s="362" t="s">
        <v>90</v>
      </c>
      <c r="AC1030" s="362"/>
      <c r="AD1030" s="362"/>
      <c r="AE1030" s="362"/>
      <c r="AF1030" s="362"/>
      <c r="AG1030" s="362"/>
      <c r="AH1030" s="362"/>
      <c r="AI1030" s="362" t="str">
        <f t="shared" si="16"/>
        <v>MOMNOC Operationalization</v>
      </c>
      <c r="AJ1030" s="362" t="str">
        <f>VLOOKUP(AI1030,Table1[[#All],[CONCAT]:[Tfiber]],2,FALSE)</f>
        <v>Network</v>
      </c>
      <c r="AK1030" s="362" t="s">
        <v>39</v>
      </c>
      <c r="AL1030" s="362"/>
      <c r="AM1030" s="362"/>
      <c r="AN1030" s="362"/>
      <c r="AO1030" s="368">
        <v>45923</v>
      </c>
      <c r="AP1030" s="361" t="s">
        <v>680</v>
      </c>
      <c r="AR1030">
        <v>1</v>
      </c>
    </row>
    <row r="1031" spans="2:44" ht="15" hidden="1" customHeight="1" x14ac:dyDescent="0.35">
      <c r="B1031" s="362">
        <v>1029</v>
      </c>
      <c r="C1031" s="362" t="s">
        <v>2839</v>
      </c>
      <c r="D1031" s="362" t="s">
        <v>2</v>
      </c>
      <c r="E1031" s="368">
        <v>45084</v>
      </c>
      <c r="F1031" s="368"/>
      <c r="G1031" s="368"/>
      <c r="H1031" s="368"/>
      <c r="I1031" s="362" t="s">
        <v>61</v>
      </c>
      <c r="J1031" s="362" t="s">
        <v>1320</v>
      </c>
      <c r="K1031" s="361" t="s">
        <v>2840</v>
      </c>
      <c r="L1031" s="361"/>
      <c r="M1031" s="362" t="s">
        <v>1689</v>
      </c>
      <c r="N1031" s="362" t="s">
        <v>9</v>
      </c>
      <c r="O1031" s="362"/>
      <c r="P1031" s="362" t="s">
        <v>2273</v>
      </c>
      <c r="Q1031" s="362" t="s">
        <v>90</v>
      </c>
      <c r="R1031" s="362"/>
      <c r="S1031" s="361"/>
      <c r="T1031" s="362"/>
      <c r="U1031" s="362"/>
      <c r="V1031" s="362" t="s">
        <v>120</v>
      </c>
      <c r="W1031" s="362"/>
      <c r="X1031" s="362"/>
      <c r="Y1031" s="362" t="s">
        <v>48</v>
      </c>
      <c r="Z1031" s="362" t="s">
        <v>90</v>
      </c>
      <c r="AA1031" s="366" t="s">
        <v>90</v>
      </c>
      <c r="AB1031" s="362" t="s">
        <v>90</v>
      </c>
      <c r="AC1031" s="362"/>
      <c r="AD1031" s="362"/>
      <c r="AE1031" s="362"/>
      <c r="AF1031" s="362"/>
      <c r="AG1031" s="362"/>
      <c r="AH1031" s="362"/>
      <c r="AI1031" s="362" t="str">
        <f t="shared" si="16"/>
        <v>MOMGIS</v>
      </c>
      <c r="AJ1031" s="362" t="str">
        <f>VLOOKUP(AI1031,Table1[[#All],[CONCAT]:[Tfiber]],2,FALSE)</f>
        <v>Applications/Tools</v>
      </c>
      <c r="AK1031" s="362" t="s">
        <v>40</v>
      </c>
      <c r="AL1031" s="362"/>
      <c r="AM1031" s="362"/>
      <c r="AN1031" s="362"/>
      <c r="AO1031" s="362"/>
      <c r="AP1031" s="361"/>
      <c r="AR1031">
        <v>1</v>
      </c>
    </row>
    <row r="1032" spans="2:44" ht="15" hidden="1" customHeight="1" x14ac:dyDescent="0.35">
      <c r="B1032" s="362">
        <v>1030</v>
      </c>
      <c r="C1032" s="362" t="s">
        <v>2841</v>
      </c>
      <c r="D1032" s="362" t="s">
        <v>2</v>
      </c>
      <c r="E1032" s="368">
        <v>45247</v>
      </c>
      <c r="F1032" s="368" t="s">
        <v>1278</v>
      </c>
      <c r="G1032" s="368"/>
      <c r="H1032" s="368"/>
      <c r="I1032" s="362" t="s">
        <v>73</v>
      </c>
      <c r="J1032" s="362" t="s">
        <v>1145</v>
      </c>
      <c r="K1032" s="361" t="s">
        <v>2842</v>
      </c>
      <c r="L1032" s="362"/>
      <c r="M1032" s="362" t="s">
        <v>186</v>
      </c>
      <c r="N1032" s="362" t="s">
        <v>51</v>
      </c>
      <c r="O1032" s="362"/>
      <c r="P1032" s="362" t="s">
        <v>90</v>
      </c>
      <c r="Q1032" s="362" t="s">
        <v>90</v>
      </c>
      <c r="R1032" s="362"/>
      <c r="S1032" s="361" t="s">
        <v>2843</v>
      </c>
      <c r="T1032" s="362"/>
      <c r="U1032" s="362"/>
      <c r="V1032" s="362" t="s">
        <v>1271</v>
      </c>
      <c r="W1032" s="362"/>
      <c r="X1032" s="362"/>
      <c r="Y1032" s="362" t="s">
        <v>45</v>
      </c>
      <c r="Z1032" s="362" t="s">
        <v>90</v>
      </c>
      <c r="AA1032" s="366" t="s">
        <v>90</v>
      </c>
      <c r="AB1032" s="362" t="s">
        <v>90</v>
      </c>
      <c r="AC1032" s="362"/>
      <c r="AD1032" s="362"/>
      <c r="AE1032" s="362"/>
      <c r="AF1032" s="362"/>
      <c r="AG1032" s="362"/>
      <c r="AH1032" s="362"/>
      <c r="AI1032" s="362" t="str">
        <f t="shared" si="16"/>
        <v>MOMNOC Operationalization</v>
      </c>
      <c r="AJ1032" s="362" t="str">
        <f>VLOOKUP(AI1032,Table1[[#All],[CONCAT]:[Tfiber]],2,FALSE)</f>
        <v>Network</v>
      </c>
      <c r="AK1032" s="362" t="s">
        <v>39</v>
      </c>
      <c r="AL1032" s="362"/>
      <c r="AM1032" s="362"/>
      <c r="AN1032" s="362" t="s">
        <v>1299</v>
      </c>
      <c r="AO1032" s="368">
        <v>45919</v>
      </c>
      <c r="AP1032" s="361" t="s">
        <v>680</v>
      </c>
      <c r="AR1032">
        <v>1</v>
      </c>
    </row>
    <row r="1033" spans="2:44" ht="15" hidden="1" customHeight="1" x14ac:dyDescent="0.35">
      <c r="B1033" s="362">
        <v>1031</v>
      </c>
      <c r="C1033" s="362" t="s">
        <v>2844</v>
      </c>
      <c r="D1033" s="362" t="s">
        <v>2</v>
      </c>
      <c r="E1033" s="368">
        <v>45247</v>
      </c>
      <c r="F1033" s="368"/>
      <c r="G1033" s="368"/>
      <c r="H1033" s="368"/>
      <c r="I1033" s="362" t="s">
        <v>65</v>
      </c>
      <c r="J1033" s="362" t="s">
        <v>2764</v>
      </c>
      <c r="K1033" s="361" t="s">
        <v>2845</v>
      </c>
      <c r="L1033" s="362"/>
      <c r="M1033" s="362" t="s">
        <v>186</v>
      </c>
      <c r="N1033" s="362" t="s">
        <v>9</v>
      </c>
      <c r="O1033" s="362"/>
      <c r="P1033" s="362" t="s">
        <v>90</v>
      </c>
      <c r="Q1033" s="362" t="s">
        <v>90</v>
      </c>
      <c r="R1033" s="362"/>
      <c r="S1033" s="361" t="s">
        <v>90</v>
      </c>
      <c r="T1033" s="362"/>
      <c r="U1033" s="362"/>
      <c r="V1033" s="362" t="s">
        <v>202</v>
      </c>
      <c r="W1033" s="362"/>
      <c r="X1033" s="362" t="s">
        <v>9</v>
      </c>
      <c r="Y1033" s="362" t="s">
        <v>9</v>
      </c>
      <c r="Z1033" s="362" t="s">
        <v>90</v>
      </c>
      <c r="AA1033" s="366" t="s">
        <v>90</v>
      </c>
      <c r="AB1033" s="362" t="s">
        <v>90</v>
      </c>
      <c r="AC1033" s="362"/>
      <c r="AD1033" s="362"/>
      <c r="AE1033" s="362"/>
      <c r="AF1033" s="362"/>
      <c r="AG1033" s="362"/>
      <c r="AH1033" s="362"/>
      <c r="AI1033" s="362" t="str">
        <f t="shared" si="16"/>
        <v>MOMBSS</v>
      </c>
      <c r="AJ1033" s="362" t="str">
        <f>VLOOKUP(AI1033,Table1[[#All],[CONCAT]:[Tfiber]],2,FALSE)</f>
        <v>Applications/Tools</v>
      </c>
      <c r="AK1033" s="362" t="s">
        <v>40</v>
      </c>
      <c r="AL1033" s="362"/>
      <c r="AM1033" s="362"/>
      <c r="AN1033" s="362"/>
      <c r="AO1033" s="362"/>
      <c r="AP1033" s="361" t="e">
        <v>#N/A</v>
      </c>
      <c r="AR1033">
        <v>1</v>
      </c>
    </row>
    <row r="1034" spans="2:44" ht="15" hidden="1" customHeight="1" x14ac:dyDescent="0.35">
      <c r="B1034" s="362">
        <v>1032</v>
      </c>
      <c r="C1034" s="362" t="s">
        <v>2846</v>
      </c>
      <c r="D1034" s="362" t="s">
        <v>2</v>
      </c>
      <c r="E1034" s="368">
        <v>45247</v>
      </c>
      <c r="F1034" s="368"/>
      <c r="G1034" s="368"/>
      <c r="H1034" s="368"/>
      <c r="I1034" s="362" t="s">
        <v>73</v>
      </c>
      <c r="J1034" s="362" t="s">
        <v>1145</v>
      </c>
      <c r="K1034" s="361" t="s">
        <v>2847</v>
      </c>
      <c r="L1034" s="362"/>
      <c r="M1034" s="362" t="s">
        <v>186</v>
      </c>
      <c r="N1034" s="362" t="s">
        <v>51</v>
      </c>
      <c r="O1034" s="362"/>
      <c r="P1034" s="362" t="s">
        <v>90</v>
      </c>
      <c r="Q1034" s="362" t="s">
        <v>90</v>
      </c>
      <c r="R1034" s="362" t="s">
        <v>8</v>
      </c>
      <c r="S1034" s="361" t="s">
        <v>1539</v>
      </c>
      <c r="T1034" s="362"/>
      <c r="U1034" s="362"/>
      <c r="V1034" s="362" t="s">
        <v>1540</v>
      </c>
      <c r="W1034" s="362"/>
      <c r="X1034" s="362"/>
      <c r="Y1034" s="375" t="s">
        <v>45</v>
      </c>
      <c r="Z1034" s="362" t="s">
        <v>90</v>
      </c>
      <c r="AA1034" s="366" t="s">
        <v>90</v>
      </c>
      <c r="AB1034" s="362" t="s">
        <v>90</v>
      </c>
      <c r="AC1034" s="362"/>
      <c r="AD1034" s="362"/>
      <c r="AE1034" s="362"/>
      <c r="AF1034" s="362"/>
      <c r="AG1034" s="362"/>
      <c r="AH1034" s="362"/>
      <c r="AI1034" s="362" t="str">
        <f t="shared" si="16"/>
        <v>MOMNOC Operationalization</v>
      </c>
      <c r="AJ1034" s="362" t="str">
        <f>VLOOKUP(AI1034,Table1[[#All],[CONCAT]:[Tfiber]],2,FALSE)</f>
        <v>Network</v>
      </c>
      <c r="AK1034" s="362" t="s">
        <v>39</v>
      </c>
      <c r="AL1034" s="362"/>
      <c r="AM1034" s="362"/>
      <c r="AN1034" s="362"/>
      <c r="AO1034" s="368">
        <v>45923</v>
      </c>
      <c r="AP1034" s="361" t="s">
        <v>680</v>
      </c>
      <c r="AR1034">
        <v>1</v>
      </c>
    </row>
    <row r="1035" spans="2:44" ht="15" hidden="1" customHeight="1" x14ac:dyDescent="0.35">
      <c r="B1035" s="362">
        <v>1033</v>
      </c>
      <c r="C1035" s="362" t="s">
        <v>2848</v>
      </c>
      <c r="D1035" s="362" t="s">
        <v>2</v>
      </c>
      <c r="E1035" s="368">
        <v>45247</v>
      </c>
      <c r="F1035" s="368"/>
      <c r="G1035" s="368"/>
      <c r="H1035" s="368"/>
      <c r="I1035" s="362" t="s">
        <v>57</v>
      </c>
      <c r="J1035" s="362" t="s">
        <v>1580</v>
      </c>
      <c r="K1035" s="361" t="s">
        <v>2849</v>
      </c>
      <c r="L1035" s="362"/>
      <c r="M1035" s="362" t="s">
        <v>186</v>
      </c>
      <c r="N1035" s="362" t="s">
        <v>9</v>
      </c>
      <c r="O1035" s="362"/>
      <c r="P1035" s="362" t="s">
        <v>90</v>
      </c>
      <c r="Q1035" s="362" t="s">
        <v>90</v>
      </c>
      <c r="R1035" s="362"/>
      <c r="S1035" s="361" t="s">
        <v>90</v>
      </c>
      <c r="T1035" s="362"/>
      <c r="U1035" s="362"/>
      <c r="V1035" s="362" t="s">
        <v>176</v>
      </c>
      <c r="W1035" s="362"/>
      <c r="X1035" s="362" t="s">
        <v>9</v>
      </c>
      <c r="Y1035" s="362" t="s">
        <v>9</v>
      </c>
      <c r="Z1035" s="362" t="s">
        <v>90</v>
      </c>
      <c r="AA1035" s="366" t="s">
        <v>90</v>
      </c>
      <c r="AB1035" s="362" t="s">
        <v>90</v>
      </c>
      <c r="AC1035" s="362"/>
      <c r="AD1035" s="362"/>
      <c r="AE1035" s="362"/>
      <c r="AF1035" s="362"/>
      <c r="AG1035" s="362"/>
      <c r="AH1035" s="362"/>
      <c r="AI1035" s="362" t="str">
        <f t="shared" si="16"/>
        <v>MOMSecurity &amp; Regulatory Compliance</v>
      </c>
      <c r="AJ1035" s="362" t="str">
        <f>VLOOKUP(AI1035,Table1[[#All],[CONCAT]:[Tfiber]],2,FALSE)</f>
        <v>Security</v>
      </c>
      <c r="AK1035" s="362" t="s">
        <v>40</v>
      </c>
      <c r="AL1035" s="362"/>
      <c r="AM1035" s="362"/>
      <c r="AN1035" s="362"/>
      <c r="AO1035" s="362"/>
      <c r="AP1035" s="361" t="e">
        <v>#N/A</v>
      </c>
      <c r="AR1035">
        <v>1</v>
      </c>
    </row>
    <row r="1036" spans="2:44" ht="15" customHeight="1" x14ac:dyDescent="0.35">
      <c r="B1036" s="362">
        <v>1034</v>
      </c>
      <c r="C1036" s="362" t="s">
        <v>2850</v>
      </c>
      <c r="D1036" s="362" t="s">
        <v>2</v>
      </c>
      <c r="E1036" s="368">
        <v>45247</v>
      </c>
      <c r="F1036" s="368"/>
      <c r="G1036" s="368"/>
      <c r="H1036" s="368"/>
      <c r="I1036" s="362" t="s">
        <v>73</v>
      </c>
      <c r="J1036" s="362" t="s">
        <v>1542</v>
      </c>
      <c r="K1036" s="361" t="s">
        <v>2851</v>
      </c>
      <c r="L1036" s="362"/>
      <c r="M1036" s="362" t="s">
        <v>186</v>
      </c>
      <c r="N1036" s="362" t="s">
        <v>8</v>
      </c>
      <c r="O1036" s="362"/>
      <c r="P1036" s="362" t="s">
        <v>90</v>
      </c>
      <c r="Q1036" s="362" t="s">
        <v>90</v>
      </c>
      <c r="R1036" s="362" t="s">
        <v>8</v>
      </c>
      <c r="S1036" s="361" t="s">
        <v>1539</v>
      </c>
      <c r="T1036" s="362"/>
      <c r="U1036" s="362"/>
      <c r="V1036" s="362" t="s">
        <v>1540</v>
      </c>
      <c r="W1036" s="362"/>
      <c r="X1036" s="362"/>
      <c r="Y1036" s="375" t="s">
        <v>45</v>
      </c>
      <c r="Z1036" s="362" t="s">
        <v>90</v>
      </c>
      <c r="AA1036" s="366" t="s">
        <v>90</v>
      </c>
      <c r="AB1036" s="362" t="s">
        <v>90</v>
      </c>
      <c r="AC1036" s="362"/>
      <c r="AD1036" s="362"/>
      <c r="AE1036" s="362"/>
      <c r="AF1036" s="362"/>
      <c r="AG1036" s="362"/>
      <c r="AH1036" s="362"/>
      <c r="AI1036" s="362" t="str">
        <f t="shared" si="16"/>
        <v>MOMNOC Operationalization</v>
      </c>
      <c r="AJ1036" s="362" t="str">
        <f>VLOOKUP(AI1036,Table1[[#All],[CONCAT]:[Tfiber]],2,FALSE)</f>
        <v>Network</v>
      </c>
      <c r="AK1036" s="362" t="s">
        <v>39</v>
      </c>
      <c r="AL1036" s="362"/>
      <c r="AM1036" s="362"/>
      <c r="AN1036" s="362"/>
      <c r="AO1036" s="368">
        <v>45923</v>
      </c>
      <c r="AP1036" s="361" t="s">
        <v>680</v>
      </c>
      <c r="AR1036">
        <v>1</v>
      </c>
    </row>
    <row r="1037" spans="2:44" ht="15" hidden="1" customHeight="1" x14ac:dyDescent="0.35">
      <c r="B1037" s="362">
        <v>1035</v>
      </c>
      <c r="C1037" s="362" t="s">
        <v>2852</v>
      </c>
      <c r="D1037" s="362" t="s">
        <v>2</v>
      </c>
      <c r="E1037" s="368">
        <v>45247</v>
      </c>
      <c r="F1037" s="368"/>
      <c r="G1037" s="368"/>
      <c r="H1037" s="368"/>
      <c r="I1037" s="362" t="s">
        <v>73</v>
      </c>
      <c r="J1037" s="362" t="s">
        <v>1145</v>
      </c>
      <c r="K1037" s="361" t="s">
        <v>2853</v>
      </c>
      <c r="L1037" s="362"/>
      <c r="M1037" s="362" t="s">
        <v>186</v>
      </c>
      <c r="N1037" s="362" t="s">
        <v>9</v>
      </c>
      <c r="O1037" s="362"/>
      <c r="P1037" s="362" t="s">
        <v>90</v>
      </c>
      <c r="Q1037" s="362" t="s">
        <v>90</v>
      </c>
      <c r="R1037" s="362" t="s">
        <v>1742</v>
      </c>
      <c r="S1037" s="361" t="s">
        <v>1743</v>
      </c>
      <c r="T1037" s="362" t="s">
        <v>113</v>
      </c>
      <c r="U1037" s="362" t="s">
        <v>1540</v>
      </c>
      <c r="V1037" s="362" t="s">
        <v>1540</v>
      </c>
      <c r="W1037" s="362"/>
      <c r="X1037" s="362"/>
      <c r="Y1037" s="375" t="s">
        <v>45</v>
      </c>
      <c r="Z1037" s="362" t="s">
        <v>90</v>
      </c>
      <c r="AA1037" s="366" t="s">
        <v>90</v>
      </c>
      <c r="AB1037" s="362" t="s">
        <v>90</v>
      </c>
      <c r="AC1037" s="362"/>
      <c r="AD1037" s="362"/>
      <c r="AE1037" s="362"/>
      <c r="AF1037" s="362"/>
      <c r="AG1037" s="362"/>
      <c r="AH1037" s="362"/>
      <c r="AI1037" s="362" t="str">
        <f t="shared" si="16"/>
        <v>MOMNOC Operationalization</v>
      </c>
      <c r="AJ1037" s="362" t="str">
        <f>VLOOKUP(AI1037,Table1[[#All],[CONCAT]:[Tfiber]],2,FALSE)</f>
        <v>Network</v>
      </c>
      <c r="AK1037" s="362" t="s">
        <v>39</v>
      </c>
      <c r="AL1037" s="362"/>
      <c r="AM1037" s="362"/>
      <c r="AN1037" s="362"/>
      <c r="AO1037" s="362"/>
      <c r="AP1037" s="361" t="s">
        <v>1158</v>
      </c>
      <c r="AR1037">
        <v>1</v>
      </c>
    </row>
    <row r="1038" spans="2:44" ht="15" hidden="1" customHeight="1" x14ac:dyDescent="0.35">
      <c r="B1038" s="362">
        <v>1036</v>
      </c>
      <c r="C1038" s="362" t="s">
        <v>2854</v>
      </c>
      <c r="D1038" s="362" t="s">
        <v>2</v>
      </c>
      <c r="E1038" s="368">
        <v>45247</v>
      </c>
      <c r="F1038" s="368"/>
      <c r="G1038" s="368"/>
      <c r="H1038" s="368"/>
      <c r="I1038" s="362" t="s">
        <v>73</v>
      </c>
      <c r="J1038" s="362" t="s">
        <v>1145</v>
      </c>
      <c r="K1038" s="361" t="s">
        <v>2855</v>
      </c>
      <c r="L1038" s="362"/>
      <c r="M1038" s="362" t="s">
        <v>186</v>
      </c>
      <c r="N1038" s="362" t="s">
        <v>9</v>
      </c>
      <c r="O1038" s="362"/>
      <c r="P1038" s="362" t="s">
        <v>90</v>
      </c>
      <c r="Q1038" s="362" t="s">
        <v>90</v>
      </c>
      <c r="R1038" s="362" t="s">
        <v>1742</v>
      </c>
      <c r="S1038" s="361" t="s">
        <v>1743</v>
      </c>
      <c r="T1038" s="362" t="s">
        <v>113</v>
      </c>
      <c r="U1038" s="362" t="s">
        <v>1540</v>
      </c>
      <c r="V1038" s="362" t="s">
        <v>1540</v>
      </c>
      <c r="W1038" s="362"/>
      <c r="X1038" s="362"/>
      <c r="Y1038" s="375" t="s">
        <v>45</v>
      </c>
      <c r="Z1038" s="362" t="s">
        <v>90</v>
      </c>
      <c r="AA1038" s="366" t="s">
        <v>90</v>
      </c>
      <c r="AB1038" s="362" t="s">
        <v>90</v>
      </c>
      <c r="AC1038" s="362"/>
      <c r="AD1038" s="362"/>
      <c r="AE1038" s="362"/>
      <c r="AF1038" s="362"/>
      <c r="AG1038" s="362"/>
      <c r="AH1038" s="362"/>
      <c r="AI1038" s="362" t="str">
        <f t="shared" si="16"/>
        <v>MOMNOC Operationalization</v>
      </c>
      <c r="AJ1038" s="362" t="str">
        <f>VLOOKUP(AI1038,Table1[[#All],[CONCAT]:[Tfiber]],2,FALSE)</f>
        <v>Network</v>
      </c>
      <c r="AK1038" s="362" t="s">
        <v>39</v>
      </c>
      <c r="AL1038" s="362"/>
      <c r="AM1038" s="362"/>
      <c r="AN1038" s="362"/>
      <c r="AO1038" s="362"/>
      <c r="AP1038" s="361" t="s">
        <v>1158</v>
      </c>
      <c r="AR1038">
        <v>1</v>
      </c>
    </row>
    <row r="1039" spans="2:44" ht="15" hidden="1" customHeight="1" x14ac:dyDescent="0.35">
      <c r="B1039" s="362">
        <v>1037</v>
      </c>
      <c r="C1039" s="362" t="s">
        <v>2856</v>
      </c>
      <c r="D1039" s="362" t="s">
        <v>2</v>
      </c>
      <c r="E1039" s="368">
        <v>45247</v>
      </c>
      <c r="F1039" s="368"/>
      <c r="G1039" s="368"/>
      <c r="H1039" s="368"/>
      <c r="I1039" s="362" t="s">
        <v>73</v>
      </c>
      <c r="J1039" s="362" t="s">
        <v>1145</v>
      </c>
      <c r="K1039" s="361" t="s">
        <v>2857</v>
      </c>
      <c r="L1039" s="362"/>
      <c r="M1039" s="362" t="s">
        <v>186</v>
      </c>
      <c r="N1039" s="362" t="s">
        <v>9</v>
      </c>
      <c r="O1039" s="362"/>
      <c r="P1039" s="362" t="s">
        <v>90</v>
      </c>
      <c r="Q1039" s="362" t="s">
        <v>90</v>
      </c>
      <c r="R1039" s="362" t="s">
        <v>1742</v>
      </c>
      <c r="S1039" s="361" t="s">
        <v>1743</v>
      </c>
      <c r="T1039" s="362" t="s">
        <v>113</v>
      </c>
      <c r="U1039" s="362" t="s">
        <v>1540</v>
      </c>
      <c r="V1039" s="362" t="s">
        <v>1540</v>
      </c>
      <c r="W1039" s="362"/>
      <c r="X1039" s="362"/>
      <c r="Y1039" s="375" t="s">
        <v>45</v>
      </c>
      <c r="Z1039" s="362" t="s">
        <v>90</v>
      </c>
      <c r="AA1039" s="366" t="s">
        <v>90</v>
      </c>
      <c r="AB1039" s="362" t="s">
        <v>90</v>
      </c>
      <c r="AC1039" s="362"/>
      <c r="AD1039" s="362"/>
      <c r="AE1039" s="362"/>
      <c r="AF1039" s="362"/>
      <c r="AG1039" s="362"/>
      <c r="AH1039" s="362"/>
      <c r="AI1039" s="362" t="str">
        <f t="shared" si="16"/>
        <v>MOMNOC Operationalization</v>
      </c>
      <c r="AJ1039" s="362" t="str">
        <f>VLOOKUP(AI1039,Table1[[#All],[CONCAT]:[Tfiber]],2,FALSE)</f>
        <v>Network</v>
      </c>
      <c r="AK1039" s="362" t="s">
        <v>39</v>
      </c>
      <c r="AL1039" s="362"/>
      <c r="AM1039" s="362"/>
      <c r="AN1039" s="362"/>
      <c r="AO1039" s="362"/>
      <c r="AP1039" s="361" t="s">
        <v>1158</v>
      </c>
      <c r="AR1039">
        <v>1</v>
      </c>
    </row>
    <row r="1040" spans="2:44" ht="15" hidden="1" customHeight="1" x14ac:dyDescent="0.35">
      <c r="B1040" s="362">
        <v>1038</v>
      </c>
      <c r="C1040" s="362" t="s">
        <v>2858</v>
      </c>
      <c r="D1040" s="362" t="s">
        <v>2</v>
      </c>
      <c r="E1040" s="368">
        <v>45247</v>
      </c>
      <c r="F1040" s="368"/>
      <c r="G1040" s="368"/>
      <c r="H1040" s="368"/>
      <c r="I1040" s="362" t="s">
        <v>73</v>
      </c>
      <c r="J1040" s="362" t="s">
        <v>2859</v>
      </c>
      <c r="K1040" s="361" t="s">
        <v>2860</v>
      </c>
      <c r="L1040" s="362"/>
      <c r="M1040" s="362" t="s">
        <v>186</v>
      </c>
      <c r="N1040" s="362" t="s">
        <v>9</v>
      </c>
      <c r="O1040" s="362"/>
      <c r="P1040" s="362" t="s">
        <v>90</v>
      </c>
      <c r="Q1040" s="362" t="s">
        <v>90</v>
      </c>
      <c r="R1040" s="362" t="s">
        <v>8</v>
      </c>
      <c r="S1040" s="361" t="s">
        <v>1539</v>
      </c>
      <c r="T1040" s="362"/>
      <c r="U1040" s="362"/>
      <c r="V1040" s="362" t="s">
        <v>1540</v>
      </c>
      <c r="W1040" s="362"/>
      <c r="X1040" s="362"/>
      <c r="Y1040" s="375" t="s">
        <v>45</v>
      </c>
      <c r="Z1040" s="362" t="s">
        <v>90</v>
      </c>
      <c r="AA1040" s="366" t="s">
        <v>90</v>
      </c>
      <c r="AB1040" s="362" t="s">
        <v>90</v>
      </c>
      <c r="AC1040" s="362"/>
      <c r="AD1040" s="362"/>
      <c r="AE1040" s="362"/>
      <c r="AF1040" s="362"/>
      <c r="AG1040" s="362"/>
      <c r="AH1040" s="362"/>
      <c r="AI1040" s="362" t="str">
        <f t="shared" si="16"/>
        <v>MOMNOC Operationalization</v>
      </c>
      <c r="AJ1040" s="362" t="str">
        <f>VLOOKUP(AI1040,Table1[[#All],[CONCAT]:[Tfiber]],2,FALSE)</f>
        <v>Network</v>
      </c>
      <c r="AK1040" s="362" t="s">
        <v>39</v>
      </c>
      <c r="AL1040" s="362"/>
      <c r="AM1040" s="362"/>
      <c r="AN1040" s="362"/>
      <c r="AO1040" s="368">
        <v>45923</v>
      </c>
      <c r="AP1040" s="361" t="s">
        <v>680</v>
      </c>
      <c r="AR1040">
        <v>1</v>
      </c>
    </row>
    <row r="1041" spans="2:44" ht="15" hidden="1" customHeight="1" x14ac:dyDescent="0.35">
      <c r="B1041" s="362">
        <v>1039</v>
      </c>
      <c r="C1041" s="362" t="s">
        <v>2861</v>
      </c>
      <c r="D1041" s="362" t="s">
        <v>2</v>
      </c>
      <c r="E1041" s="368">
        <v>45247</v>
      </c>
      <c r="F1041" s="368"/>
      <c r="G1041" s="368"/>
      <c r="H1041" s="368"/>
      <c r="I1041" s="362" t="s">
        <v>65</v>
      </c>
      <c r="J1041" s="362" t="s">
        <v>1542</v>
      </c>
      <c r="K1041" s="361" t="s">
        <v>2862</v>
      </c>
      <c r="L1041" s="362"/>
      <c r="M1041" s="362" t="s">
        <v>186</v>
      </c>
      <c r="N1041" s="362" t="s">
        <v>9</v>
      </c>
      <c r="O1041" s="362"/>
      <c r="P1041" s="362" t="s">
        <v>90</v>
      </c>
      <c r="Q1041" s="362" t="s">
        <v>90</v>
      </c>
      <c r="R1041" s="362"/>
      <c r="S1041" s="361" t="s">
        <v>90</v>
      </c>
      <c r="T1041" s="362"/>
      <c r="U1041" s="362"/>
      <c r="V1041" s="362" t="s">
        <v>202</v>
      </c>
      <c r="W1041" s="362"/>
      <c r="X1041" s="362" t="s">
        <v>9</v>
      </c>
      <c r="Y1041" s="362" t="s">
        <v>9</v>
      </c>
      <c r="Z1041" s="362" t="s">
        <v>90</v>
      </c>
      <c r="AA1041" s="366" t="s">
        <v>90</v>
      </c>
      <c r="AB1041" s="362" t="s">
        <v>90</v>
      </c>
      <c r="AC1041" s="362"/>
      <c r="AD1041" s="362"/>
      <c r="AE1041" s="362"/>
      <c r="AF1041" s="362"/>
      <c r="AG1041" s="362"/>
      <c r="AH1041" s="362"/>
      <c r="AI1041" s="362" t="str">
        <f t="shared" si="16"/>
        <v>MOMBSS</v>
      </c>
      <c r="AJ1041" s="362" t="str">
        <f>VLOOKUP(AI1041,Table1[[#All],[CONCAT]:[Tfiber]],2,FALSE)</f>
        <v>Applications/Tools</v>
      </c>
      <c r="AK1041" s="362" t="s">
        <v>40</v>
      </c>
      <c r="AL1041" s="362"/>
      <c r="AM1041" s="362"/>
      <c r="AN1041" s="362"/>
      <c r="AO1041" s="362"/>
      <c r="AP1041" s="361" t="e">
        <v>#N/A</v>
      </c>
      <c r="AR1041">
        <v>1</v>
      </c>
    </row>
    <row r="1042" spans="2:44" ht="15" hidden="1" customHeight="1" x14ac:dyDescent="0.35">
      <c r="B1042" s="362">
        <v>1040</v>
      </c>
      <c r="C1042" s="362" t="s">
        <v>2863</v>
      </c>
      <c r="D1042" s="362" t="s">
        <v>2</v>
      </c>
      <c r="E1042" s="368">
        <v>45084</v>
      </c>
      <c r="F1042" s="368"/>
      <c r="G1042" s="368"/>
      <c r="H1042" s="368"/>
      <c r="I1042" s="362" t="s">
        <v>61</v>
      </c>
      <c r="J1042" s="362" t="s">
        <v>1070</v>
      </c>
      <c r="K1042" s="361" t="s">
        <v>2864</v>
      </c>
      <c r="L1042" s="361"/>
      <c r="M1042" s="362" t="s">
        <v>1689</v>
      </c>
      <c r="N1042" s="362" t="s">
        <v>9</v>
      </c>
      <c r="O1042" s="362"/>
      <c r="P1042" s="362" t="s">
        <v>2273</v>
      </c>
      <c r="Q1042" s="362" t="s">
        <v>90</v>
      </c>
      <c r="R1042" s="362"/>
      <c r="S1042" s="361"/>
      <c r="T1042" s="362"/>
      <c r="U1042" s="362"/>
      <c r="V1042" s="362" t="s">
        <v>120</v>
      </c>
      <c r="W1042" s="362"/>
      <c r="X1042" s="362"/>
      <c r="Y1042" s="362" t="s">
        <v>48</v>
      </c>
      <c r="Z1042" s="362" t="s">
        <v>90</v>
      </c>
      <c r="AA1042" s="366" t="s">
        <v>90</v>
      </c>
      <c r="AB1042" s="362" t="s">
        <v>90</v>
      </c>
      <c r="AC1042" s="362"/>
      <c r="AD1042" s="362"/>
      <c r="AE1042" s="362"/>
      <c r="AF1042" s="362"/>
      <c r="AG1042" s="362"/>
      <c r="AH1042" s="362"/>
      <c r="AI1042" s="362" t="str">
        <f t="shared" si="16"/>
        <v>MOMGIS</v>
      </c>
      <c r="AJ1042" s="362" t="str">
        <f>VLOOKUP(AI1042,Table1[[#All],[CONCAT]:[Tfiber]],2,FALSE)</f>
        <v>Applications/Tools</v>
      </c>
      <c r="AK1042" s="362" t="s">
        <v>40</v>
      </c>
      <c r="AL1042" s="362"/>
      <c r="AM1042" s="362"/>
      <c r="AN1042" s="362"/>
      <c r="AO1042" s="362"/>
      <c r="AP1042" s="361"/>
      <c r="AR1042">
        <v>1</v>
      </c>
    </row>
    <row r="1043" spans="2:44" ht="15" hidden="1" customHeight="1" x14ac:dyDescent="0.35">
      <c r="B1043" s="362">
        <v>1041</v>
      </c>
      <c r="C1043" s="362" t="s">
        <v>2865</v>
      </c>
      <c r="D1043" s="362" t="s">
        <v>2</v>
      </c>
      <c r="E1043" s="368">
        <v>45247</v>
      </c>
      <c r="F1043" s="368"/>
      <c r="G1043" s="368"/>
      <c r="H1043" s="368"/>
      <c r="I1043" s="362" t="s">
        <v>73</v>
      </c>
      <c r="J1043" s="362" t="s">
        <v>1145</v>
      </c>
      <c r="K1043" s="361" t="s">
        <v>2866</v>
      </c>
      <c r="L1043" s="362"/>
      <c r="M1043" s="362" t="s">
        <v>186</v>
      </c>
      <c r="N1043" s="362" t="s">
        <v>9</v>
      </c>
      <c r="O1043" s="362"/>
      <c r="P1043" s="362" t="s">
        <v>90</v>
      </c>
      <c r="Q1043" s="362" t="s">
        <v>90</v>
      </c>
      <c r="R1043" s="362" t="s">
        <v>8</v>
      </c>
      <c r="S1043" s="361" t="s">
        <v>1539</v>
      </c>
      <c r="T1043" s="362"/>
      <c r="U1043" s="362"/>
      <c r="V1043" s="362" t="s">
        <v>1540</v>
      </c>
      <c r="W1043" s="362"/>
      <c r="X1043" s="362"/>
      <c r="Y1043" s="375" t="s">
        <v>45</v>
      </c>
      <c r="Z1043" s="362" t="s">
        <v>90</v>
      </c>
      <c r="AA1043" s="366" t="s">
        <v>90</v>
      </c>
      <c r="AB1043" s="362" t="s">
        <v>90</v>
      </c>
      <c r="AC1043" s="362"/>
      <c r="AD1043" s="362"/>
      <c r="AE1043" s="362"/>
      <c r="AF1043" s="362"/>
      <c r="AG1043" s="362"/>
      <c r="AH1043" s="362"/>
      <c r="AI1043" s="362" t="str">
        <f t="shared" si="16"/>
        <v>MOMNOC Operationalization</v>
      </c>
      <c r="AJ1043" s="362" t="str">
        <f>VLOOKUP(AI1043,Table1[[#All],[CONCAT]:[Tfiber]],2,FALSE)</f>
        <v>Network</v>
      </c>
      <c r="AK1043" s="362" t="s">
        <v>39</v>
      </c>
      <c r="AL1043" s="362"/>
      <c r="AM1043" s="362"/>
      <c r="AN1043" s="362"/>
      <c r="AO1043" s="368">
        <v>45923</v>
      </c>
      <c r="AP1043" s="361" t="s">
        <v>680</v>
      </c>
      <c r="AR1043">
        <v>1</v>
      </c>
    </row>
    <row r="1044" spans="2:44" ht="15" hidden="1" customHeight="1" x14ac:dyDescent="0.35">
      <c r="B1044" s="362">
        <v>1042</v>
      </c>
      <c r="C1044" s="362" t="s">
        <v>2867</v>
      </c>
      <c r="D1044" s="362" t="s">
        <v>2</v>
      </c>
      <c r="E1044" s="368">
        <v>45247</v>
      </c>
      <c r="F1044" s="368"/>
      <c r="G1044" s="368"/>
      <c r="H1044" s="368"/>
      <c r="I1044" s="362" t="s">
        <v>77</v>
      </c>
      <c r="J1044" s="362" t="s">
        <v>1542</v>
      </c>
      <c r="K1044" s="361" t="s">
        <v>2868</v>
      </c>
      <c r="L1044" s="362"/>
      <c r="M1044" s="362" t="s">
        <v>186</v>
      </c>
      <c r="N1044" s="362" t="s">
        <v>1548</v>
      </c>
      <c r="O1044" s="362"/>
      <c r="P1044" s="362" t="s">
        <v>90</v>
      </c>
      <c r="Q1044" s="362" t="s">
        <v>90</v>
      </c>
      <c r="R1044" s="362" t="s">
        <v>8</v>
      </c>
      <c r="S1044" s="361" t="s">
        <v>2392</v>
      </c>
      <c r="T1044" s="362"/>
      <c r="U1044" s="362"/>
      <c r="V1044" s="362" t="s">
        <v>133</v>
      </c>
      <c r="W1044" s="362"/>
      <c r="X1044" s="362"/>
      <c r="Y1044" s="362" t="s">
        <v>45</v>
      </c>
      <c r="Z1044" s="362" t="s">
        <v>90</v>
      </c>
      <c r="AA1044" s="366" t="s">
        <v>90</v>
      </c>
      <c r="AB1044" s="362" t="s">
        <v>90</v>
      </c>
      <c r="AC1044" s="362"/>
      <c r="AD1044" s="362"/>
      <c r="AE1044" s="362"/>
      <c r="AF1044" s="362"/>
      <c r="AG1044" s="362"/>
      <c r="AH1044" s="362"/>
      <c r="AI1044" s="362" t="str">
        <f t="shared" si="16"/>
        <v>MOMHelpdesk</v>
      </c>
      <c r="AJ1044" s="362" t="str">
        <f>VLOOKUP(AI1044,Table1[[#All],[CONCAT]:[Tfiber]],2,FALSE)</f>
        <v>Helpdesk (Contact Center)</v>
      </c>
      <c r="AK1044" s="362" t="s">
        <v>39</v>
      </c>
      <c r="AL1044" s="362"/>
      <c r="AM1044" s="362"/>
      <c r="AN1044" s="362"/>
      <c r="AO1044" s="368">
        <v>45924</v>
      </c>
      <c r="AP1044" s="361" t="s">
        <v>2000</v>
      </c>
      <c r="AR1044">
        <v>1</v>
      </c>
    </row>
    <row r="1045" spans="2:44" ht="15" hidden="1" customHeight="1" x14ac:dyDescent="0.35">
      <c r="B1045" s="362">
        <v>1043</v>
      </c>
      <c r="C1045" s="362" t="s">
        <v>2869</v>
      </c>
      <c r="D1045" s="362" t="s">
        <v>2</v>
      </c>
      <c r="E1045" s="368">
        <v>45247</v>
      </c>
      <c r="F1045" s="368" t="s">
        <v>1278</v>
      </c>
      <c r="G1045" s="368"/>
      <c r="H1045" s="368"/>
      <c r="I1045" s="362" t="s">
        <v>73</v>
      </c>
      <c r="J1045" s="362" t="s">
        <v>1145</v>
      </c>
      <c r="K1045" s="361" t="s">
        <v>2870</v>
      </c>
      <c r="L1045" s="362"/>
      <c r="M1045" s="362" t="s">
        <v>186</v>
      </c>
      <c r="N1045" s="362" t="s">
        <v>9</v>
      </c>
      <c r="O1045" s="362"/>
      <c r="P1045" s="362" t="s">
        <v>90</v>
      </c>
      <c r="Q1045" s="362" t="s">
        <v>90</v>
      </c>
      <c r="R1045" s="362"/>
      <c r="S1045" s="361" t="s">
        <v>2871</v>
      </c>
      <c r="T1045" s="362"/>
      <c r="U1045" s="362"/>
      <c r="V1045" s="362" t="s">
        <v>1271</v>
      </c>
      <c r="W1045" s="368">
        <v>45937</v>
      </c>
      <c r="X1045" s="362" t="s">
        <v>9</v>
      </c>
      <c r="Y1045" s="362" t="s">
        <v>9</v>
      </c>
      <c r="Z1045" s="362" t="s">
        <v>90</v>
      </c>
      <c r="AA1045" s="366" t="s">
        <v>90</v>
      </c>
      <c r="AB1045" s="362" t="s">
        <v>90</v>
      </c>
      <c r="AC1045" s="362"/>
      <c r="AD1045" s="362"/>
      <c r="AE1045" s="362"/>
      <c r="AF1045" s="362"/>
      <c r="AG1045" s="362"/>
      <c r="AH1045" s="362"/>
      <c r="AI1045" s="362" t="str">
        <f t="shared" si="16"/>
        <v>MOMNOC Operationalization</v>
      </c>
      <c r="AJ1045" s="362" t="str">
        <f>VLOOKUP(AI1045,Table1[[#All],[CONCAT]:[Tfiber]],2,FALSE)</f>
        <v>Network</v>
      </c>
      <c r="AK1045" s="362" t="s">
        <v>40</v>
      </c>
      <c r="AL1045" s="362"/>
      <c r="AM1045" s="362"/>
      <c r="AN1045" s="362" t="s">
        <v>1145</v>
      </c>
      <c r="AO1045" s="362"/>
      <c r="AP1045" s="361" t="e">
        <v>#N/A</v>
      </c>
      <c r="AR1045">
        <v>1</v>
      </c>
    </row>
    <row r="1046" spans="2:44" ht="15" hidden="1" customHeight="1" x14ac:dyDescent="0.35">
      <c r="B1046" s="362">
        <v>1044</v>
      </c>
      <c r="C1046" s="362" t="s">
        <v>2872</v>
      </c>
      <c r="D1046" s="362" t="s">
        <v>2</v>
      </c>
      <c r="E1046" s="368">
        <v>45247</v>
      </c>
      <c r="F1046" s="368" t="s">
        <v>1278</v>
      </c>
      <c r="G1046" s="368"/>
      <c r="H1046" s="368"/>
      <c r="I1046" s="362" t="s">
        <v>73</v>
      </c>
      <c r="J1046" s="362" t="s">
        <v>1145</v>
      </c>
      <c r="K1046" s="361" t="s">
        <v>2873</v>
      </c>
      <c r="L1046" s="362"/>
      <c r="M1046" s="362" t="s">
        <v>186</v>
      </c>
      <c r="N1046" s="362" t="s">
        <v>51</v>
      </c>
      <c r="O1046" s="362"/>
      <c r="P1046" s="362" t="s">
        <v>90</v>
      </c>
      <c r="Q1046" s="362" t="s">
        <v>90</v>
      </c>
      <c r="R1046" s="362"/>
      <c r="S1046" s="361" t="s">
        <v>2874</v>
      </c>
      <c r="T1046" s="362"/>
      <c r="U1046" s="362"/>
      <c r="V1046" s="362" t="s">
        <v>1271</v>
      </c>
      <c r="W1046" s="362"/>
      <c r="X1046" s="362"/>
      <c r="Y1046" s="362" t="s">
        <v>45</v>
      </c>
      <c r="Z1046" s="362" t="s">
        <v>90</v>
      </c>
      <c r="AA1046" s="366" t="s">
        <v>90</v>
      </c>
      <c r="AB1046" s="362" t="s">
        <v>90</v>
      </c>
      <c r="AC1046" s="362"/>
      <c r="AD1046" s="362"/>
      <c r="AE1046" s="362"/>
      <c r="AF1046" s="362"/>
      <c r="AG1046" s="362"/>
      <c r="AH1046" s="362"/>
      <c r="AI1046" s="362" t="str">
        <f t="shared" si="16"/>
        <v>MOMNOC Operationalization</v>
      </c>
      <c r="AJ1046" s="362" t="str">
        <f>VLOOKUP(AI1046,Table1[[#All],[CONCAT]:[Tfiber]],2,FALSE)</f>
        <v>Network</v>
      </c>
      <c r="AK1046" s="362" t="s">
        <v>39</v>
      </c>
      <c r="AL1046" s="362"/>
      <c r="AM1046" s="362"/>
      <c r="AN1046" s="362" t="s">
        <v>1299</v>
      </c>
      <c r="AO1046" s="368">
        <v>45924</v>
      </c>
      <c r="AP1046" s="361" t="s">
        <v>2412</v>
      </c>
      <c r="AR1046">
        <v>1</v>
      </c>
    </row>
    <row r="1047" spans="2:44" ht="15" hidden="1" customHeight="1" x14ac:dyDescent="0.35">
      <c r="B1047" s="362">
        <v>1045</v>
      </c>
      <c r="C1047" s="362" t="s">
        <v>2875</v>
      </c>
      <c r="D1047" s="362" t="s">
        <v>2</v>
      </c>
      <c r="E1047" s="368">
        <v>45247</v>
      </c>
      <c r="F1047" s="368" t="s">
        <v>1278</v>
      </c>
      <c r="G1047" s="368"/>
      <c r="H1047" s="368"/>
      <c r="I1047" s="362" t="s">
        <v>73</v>
      </c>
      <c r="J1047" s="362" t="s">
        <v>1542</v>
      </c>
      <c r="K1047" s="361" t="s">
        <v>2876</v>
      </c>
      <c r="L1047" s="362"/>
      <c r="M1047" s="362" t="s">
        <v>186</v>
      </c>
      <c r="N1047" s="362" t="s">
        <v>51</v>
      </c>
      <c r="O1047" s="362"/>
      <c r="P1047" s="362" t="s">
        <v>90</v>
      </c>
      <c r="Q1047" s="362" t="s">
        <v>90</v>
      </c>
      <c r="R1047" s="362"/>
      <c r="S1047" s="361" t="s">
        <v>2877</v>
      </c>
      <c r="T1047" s="362"/>
      <c r="U1047" s="362"/>
      <c r="V1047" s="362" t="s">
        <v>1271</v>
      </c>
      <c r="W1047" s="362"/>
      <c r="X1047" s="362"/>
      <c r="Y1047" s="362" t="s">
        <v>45</v>
      </c>
      <c r="Z1047" s="362" t="s">
        <v>90</v>
      </c>
      <c r="AA1047" s="366" t="s">
        <v>90</v>
      </c>
      <c r="AB1047" s="362" t="s">
        <v>90</v>
      </c>
      <c r="AC1047" s="362"/>
      <c r="AD1047" s="362"/>
      <c r="AE1047" s="362"/>
      <c r="AF1047" s="362"/>
      <c r="AG1047" s="362"/>
      <c r="AH1047" s="362"/>
      <c r="AI1047" s="362" t="str">
        <f t="shared" si="16"/>
        <v>MOMNOC Operationalization</v>
      </c>
      <c r="AJ1047" s="362" t="str">
        <f>VLOOKUP(AI1047,Table1[[#All],[CONCAT]:[Tfiber]],2,FALSE)</f>
        <v>Network</v>
      </c>
      <c r="AK1047" s="362" t="s">
        <v>39</v>
      </c>
      <c r="AL1047" s="362"/>
      <c r="AM1047" s="362"/>
      <c r="AN1047" s="362" t="s">
        <v>1299</v>
      </c>
      <c r="AO1047" s="368">
        <v>45919</v>
      </c>
      <c r="AP1047" s="361" t="s">
        <v>680</v>
      </c>
      <c r="AR1047">
        <v>1</v>
      </c>
    </row>
    <row r="1048" spans="2:44" ht="15" hidden="1" customHeight="1" x14ac:dyDescent="0.35">
      <c r="B1048" s="362">
        <v>1046</v>
      </c>
      <c r="C1048" s="362" t="s">
        <v>2878</v>
      </c>
      <c r="D1048" s="362" t="s">
        <v>2</v>
      </c>
      <c r="E1048" s="368">
        <v>45247</v>
      </c>
      <c r="F1048" s="368" t="s">
        <v>1278</v>
      </c>
      <c r="G1048" s="368"/>
      <c r="H1048" s="368"/>
      <c r="I1048" s="362" t="s">
        <v>73</v>
      </c>
      <c r="J1048" s="362" t="s">
        <v>1542</v>
      </c>
      <c r="K1048" s="361" t="s">
        <v>2879</v>
      </c>
      <c r="L1048" s="362"/>
      <c r="M1048" s="362" t="s">
        <v>186</v>
      </c>
      <c r="N1048" s="362" t="s">
        <v>51</v>
      </c>
      <c r="O1048" s="362"/>
      <c r="P1048" s="362" t="s">
        <v>90</v>
      </c>
      <c r="Q1048" s="362" t="s">
        <v>90</v>
      </c>
      <c r="R1048" s="362"/>
      <c r="S1048" s="361" t="s">
        <v>2880</v>
      </c>
      <c r="T1048" s="362"/>
      <c r="U1048" s="362"/>
      <c r="V1048" s="362" t="s">
        <v>1271</v>
      </c>
      <c r="W1048" s="362"/>
      <c r="X1048" s="362"/>
      <c r="Y1048" s="362" t="s">
        <v>45</v>
      </c>
      <c r="Z1048" s="362" t="s">
        <v>90</v>
      </c>
      <c r="AA1048" s="366" t="s">
        <v>90</v>
      </c>
      <c r="AB1048" s="362" t="s">
        <v>90</v>
      </c>
      <c r="AC1048" s="362"/>
      <c r="AD1048" s="362"/>
      <c r="AE1048" s="362"/>
      <c r="AF1048" s="362"/>
      <c r="AG1048" s="362"/>
      <c r="AH1048" s="362"/>
      <c r="AI1048" s="362" t="str">
        <f t="shared" si="16"/>
        <v>MOMNOC Operationalization</v>
      </c>
      <c r="AJ1048" s="362" t="str">
        <f>VLOOKUP(AI1048,Table1[[#All],[CONCAT]:[Tfiber]],2,FALSE)</f>
        <v>Network</v>
      </c>
      <c r="AK1048" s="362" t="s">
        <v>39</v>
      </c>
      <c r="AL1048" s="362"/>
      <c r="AM1048" s="362"/>
      <c r="AN1048" s="362" t="s">
        <v>1299</v>
      </c>
      <c r="AO1048" s="368">
        <v>45919</v>
      </c>
      <c r="AP1048" s="361" t="s">
        <v>680</v>
      </c>
      <c r="AR1048">
        <v>1</v>
      </c>
    </row>
    <row r="1049" spans="2:44" ht="15" hidden="1" customHeight="1" x14ac:dyDescent="0.35">
      <c r="B1049" s="362">
        <v>1047</v>
      </c>
      <c r="C1049" s="362" t="s">
        <v>2881</v>
      </c>
      <c r="D1049" s="362" t="s">
        <v>2</v>
      </c>
      <c r="E1049" s="368">
        <v>45247</v>
      </c>
      <c r="F1049" s="368"/>
      <c r="G1049" s="368"/>
      <c r="H1049" s="368"/>
      <c r="I1049" s="362" t="s">
        <v>65</v>
      </c>
      <c r="J1049" s="362" t="s">
        <v>2882</v>
      </c>
      <c r="K1049" s="361" t="s">
        <v>2883</v>
      </c>
      <c r="L1049" s="362"/>
      <c r="M1049" s="362" t="s">
        <v>186</v>
      </c>
      <c r="N1049" s="362" t="s">
        <v>9</v>
      </c>
      <c r="O1049" s="362"/>
      <c r="P1049" s="362" t="s">
        <v>90</v>
      </c>
      <c r="Q1049" s="362" t="s">
        <v>90</v>
      </c>
      <c r="R1049" s="362"/>
      <c r="S1049" s="361" t="s">
        <v>90</v>
      </c>
      <c r="T1049" s="362"/>
      <c r="U1049" s="362"/>
      <c r="V1049" s="362" t="s">
        <v>202</v>
      </c>
      <c r="W1049" s="362"/>
      <c r="X1049" s="362" t="s">
        <v>9</v>
      </c>
      <c r="Y1049" s="362" t="s">
        <v>9</v>
      </c>
      <c r="Z1049" s="362" t="s">
        <v>90</v>
      </c>
      <c r="AA1049" s="366" t="s">
        <v>90</v>
      </c>
      <c r="AB1049" s="362" t="s">
        <v>90</v>
      </c>
      <c r="AC1049" s="362"/>
      <c r="AD1049" s="362"/>
      <c r="AE1049" s="362"/>
      <c r="AF1049" s="362"/>
      <c r="AG1049" s="362"/>
      <c r="AH1049" s="362"/>
      <c r="AI1049" s="362" t="str">
        <f t="shared" si="16"/>
        <v>MOMBSS</v>
      </c>
      <c r="AJ1049" s="362" t="str">
        <f>VLOOKUP(AI1049,Table1[[#All],[CONCAT]:[Tfiber]],2,FALSE)</f>
        <v>Applications/Tools</v>
      </c>
      <c r="AK1049" s="362" t="s">
        <v>40</v>
      </c>
      <c r="AL1049" s="362"/>
      <c r="AM1049" s="362"/>
      <c r="AN1049" s="362"/>
      <c r="AO1049" s="362"/>
      <c r="AP1049" s="361" t="e">
        <v>#N/A</v>
      </c>
      <c r="AR1049">
        <v>1</v>
      </c>
    </row>
    <row r="1050" spans="2:44" ht="15" hidden="1" customHeight="1" x14ac:dyDescent="0.35">
      <c r="B1050" s="362">
        <v>1048</v>
      </c>
      <c r="C1050" s="362" t="s">
        <v>2884</v>
      </c>
      <c r="D1050" s="362" t="s">
        <v>2</v>
      </c>
      <c r="E1050" s="368">
        <v>45247</v>
      </c>
      <c r="F1050" s="368"/>
      <c r="G1050" s="368"/>
      <c r="H1050" s="368"/>
      <c r="I1050" s="362" t="s">
        <v>73</v>
      </c>
      <c r="J1050" s="362" t="s">
        <v>1542</v>
      </c>
      <c r="K1050" s="361" t="s">
        <v>2885</v>
      </c>
      <c r="L1050" s="362"/>
      <c r="M1050" s="362" t="s">
        <v>186</v>
      </c>
      <c r="N1050" s="362" t="s">
        <v>9</v>
      </c>
      <c r="O1050" s="362"/>
      <c r="P1050" s="362" t="s">
        <v>90</v>
      </c>
      <c r="Q1050" s="362" t="s">
        <v>90</v>
      </c>
      <c r="R1050" s="362" t="s">
        <v>8</v>
      </c>
      <c r="S1050" s="361" t="s">
        <v>1539</v>
      </c>
      <c r="T1050" s="362"/>
      <c r="U1050" s="362"/>
      <c r="V1050" s="362" t="s">
        <v>1540</v>
      </c>
      <c r="W1050" s="362"/>
      <c r="X1050" s="362"/>
      <c r="Y1050" s="375" t="s">
        <v>45</v>
      </c>
      <c r="Z1050" s="362" t="s">
        <v>90</v>
      </c>
      <c r="AA1050" s="366" t="s">
        <v>90</v>
      </c>
      <c r="AB1050" s="362" t="s">
        <v>90</v>
      </c>
      <c r="AC1050" s="362"/>
      <c r="AD1050" s="362"/>
      <c r="AE1050" s="362"/>
      <c r="AF1050" s="362"/>
      <c r="AG1050" s="362"/>
      <c r="AH1050" s="362"/>
      <c r="AI1050" s="362" t="str">
        <f t="shared" si="16"/>
        <v>MOMNOC Operationalization</v>
      </c>
      <c r="AJ1050" s="362" t="str">
        <f>VLOOKUP(AI1050,Table1[[#All],[CONCAT]:[Tfiber]],2,FALSE)</f>
        <v>Network</v>
      </c>
      <c r="AK1050" s="362" t="s">
        <v>39</v>
      </c>
      <c r="AL1050" s="362"/>
      <c r="AM1050" s="362"/>
      <c r="AN1050" s="362"/>
      <c r="AO1050" s="368">
        <v>45923</v>
      </c>
      <c r="AP1050" s="361" t="s">
        <v>680</v>
      </c>
      <c r="AR1050">
        <v>1</v>
      </c>
    </row>
    <row r="1051" spans="2:44" ht="15" hidden="1" customHeight="1" x14ac:dyDescent="0.35">
      <c r="B1051" s="362">
        <v>1049</v>
      </c>
      <c r="C1051" s="362" t="s">
        <v>2886</v>
      </c>
      <c r="D1051" s="362" t="s">
        <v>2</v>
      </c>
      <c r="E1051" s="368">
        <v>45258</v>
      </c>
      <c r="F1051" s="368"/>
      <c r="G1051" s="368"/>
      <c r="H1051" s="368"/>
      <c r="I1051" s="362" t="s">
        <v>73</v>
      </c>
      <c r="J1051" s="362" t="s">
        <v>2859</v>
      </c>
      <c r="K1051" s="361" t="s">
        <v>2887</v>
      </c>
      <c r="L1051" s="362"/>
      <c r="M1051" s="362" t="s">
        <v>186</v>
      </c>
      <c r="N1051" s="362" t="s">
        <v>9</v>
      </c>
      <c r="O1051" s="362"/>
      <c r="P1051" s="362" t="s">
        <v>90</v>
      </c>
      <c r="Q1051" s="362" t="s">
        <v>90</v>
      </c>
      <c r="R1051" s="362" t="s">
        <v>8</v>
      </c>
      <c r="S1051" s="361" t="s">
        <v>1539</v>
      </c>
      <c r="T1051" s="362"/>
      <c r="U1051" s="362"/>
      <c r="V1051" s="362" t="s">
        <v>1540</v>
      </c>
      <c r="W1051" s="362"/>
      <c r="X1051" s="362"/>
      <c r="Y1051" s="375" t="s">
        <v>45</v>
      </c>
      <c r="Z1051" s="362" t="s">
        <v>90</v>
      </c>
      <c r="AA1051" s="366" t="s">
        <v>90</v>
      </c>
      <c r="AB1051" s="362" t="s">
        <v>90</v>
      </c>
      <c r="AC1051" s="362"/>
      <c r="AD1051" s="362"/>
      <c r="AE1051" s="362"/>
      <c r="AF1051" s="362"/>
      <c r="AG1051" s="362"/>
      <c r="AH1051" s="362"/>
      <c r="AI1051" s="362" t="str">
        <f t="shared" si="16"/>
        <v>MOMNOC Operationalization</v>
      </c>
      <c r="AJ1051" s="362" t="str">
        <f>VLOOKUP(AI1051,Table1[[#All],[CONCAT]:[Tfiber]],2,FALSE)</f>
        <v>Network</v>
      </c>
      <c r="AK1051" s="362" t="s">
        <v>39</v>
      </c>
      <c r="AL1051" s="362"/>
      <c r="AM1051" s="362"/>
      <c r="AN1051" s="362"/>
      <c r="AO1051" s="368">
        <v>45923</v>
      </c>
      <c r="AP1051" s="361" t="s">
        <v>680</v>
      </c>
      <c r="AR1051">
        <v>1</v>
      </c>
    </row>
    <row r="1052" spans="2:44" ht="15" hidden="1" customHeight="1" x14ac:dyDescent="0.35">
      <c r="B1052" s="362">
        <v>1050</v>
      </c>
      <c r="C1052" s="362" t="s">
        <v>2888</v>
      </c>
      <c r="D1052" s="362" t="s">
        <v>2</v>
      </c>
      <c r="E1052" s="368">
        <v>45258</v>
      </c>
      <c r="F1052" s="368"/>
      <c r="G1052" s="368"/>
      <c r="H1052" s="368"/>
      <c r="I1052" s="362" t="s">
        <v>57</v>
      </c>
      <c r="J1052" s="362" t="s">
        <v>1580</v>
      </c>
      <c r="K1052" s="361" t="s">
        <v>2889</v>
      </c>
      <c r="L1052" s="362"/>
      <c r="M1052" s="362" t="s">
        <v>186</v>
      </c>
      <c r="N1052" s="362" t="s">
        <v>9</v>
      </c>
      <c r="O1052" s="362"/>
      <c r="P1052" s="362" t="s">
        <v>90</v>
      </c>
      <c r="Q1052" s="362" t="s">
        <v>90</v>
      </c>
      <c r="R1052" s="362"/>
      <c r="S1052" s="361" t="s">
        <v>90</v>
      </c>
      <c r="T1052" s="362"/>
      <c r="U1052" s="362"/>
      <c r="V1052" s="362" t="s">
        <v>176</v>
      </c>
      <c r="W1052" s="362"/>
      <c r="X1052" s="362" t="s">
        <v>9</v>
      </c>
      <c r="Y1052" s="362" t="s">
        <v>9</v>
      </c>
      <c r="Z1052" s="362" t="s">
        <v>90</v>
      </c>
      <c r="AA1052" s="366" t="s">
        <v>90</v>
      </c>
      <c r="AB1052" s="362" t="s">
        <v>90</v>
      </c>
      <c r="AC1052" s="362"/>
      <c r="AD1052" s="362"/>
      <c r="AE1052" s="362"/>
      <c r="AF1052" s="362"/>
      <c r="AG1052" s="362"/>
      <c r="AH1052" s="362"/>
      <c r="AI1052" s="362" t="str">
        <f t="shared" si="16"/>
        <v>MOMSecurity &amp; Regulatory Compliance</v>
      </c>
      <c r="AJ1052" s="362" t="str">
        <f>VLOOKUP(AI1052,Table1[[#All],[CONCAT]:[Tfiber]],2,FALSE)</f>
        <v>Security</v>
      </c>
      <c r="AK1052" s="362" t="s">
        <v>40</v>
      </c>
      <c r="AL1052" s="362"/>
      <c r="AM1052" s="362"/>
      <c r="AN1052" s="362"/>
      <c r="AO1052" s="362"/>
      <c r="AP1052" s="361" t="e">
        <v>#N/A</v>
      </c>
      <c r="AR1052">
        <v>1</v>
      </c>
    </row>
    <row r="1053" spans="2:44" ht="15" hidden="1" customHeight="1" x14ac:dyDescent="0.35">
      <c r="B1053" s="362">
        <v>1051</v>
      </c>
      <c r="C1053" s="362" t="s">
        <v>2890</v>
      </c>
      <c r="D1053" s="362" t="s">
        <v>2</v>
      </c>
      <c r="E1053" s="368">
        <v>45084</v>
      </c>
      <c r="F1053" s="368"/>
      <c r="G1053" s="368"/>
      <c r="H1053" s="368"/>
      <c r="I1053" s="362" t="s">
        <v>61</v>
      </c>
      <c r="J1053" s="362" t="s">
        <v>1584</v>
      </c>
      <c r="K1053" s="361" t="s">
        <v>2891</v>
      </c>
      <c r="L1053" s="361"/>
      <c r="M1053" s="362" t="s">
        <v>1689</v>
      </c>
      <c r="N1053" s="362" t="s">
        <v>9</v>
      </c>
      <c r="O1053" s="362"/>
      <c r="P1053" s="362" t="s">
        <v>2273</v>
      </c>
      <c r="Q1053" s="362" t="s">
        <v>90</v>
      </c>
      <c r="R1053" s="362"/>
      <c r="S1053" s="361"/>
      <c r="T1053" s="362"/>
      <c r="U1053" s="362"/>
      <c r="V1053" s="362" t="s">
        <v>120</v>
      </c>
      <c r="W1053" s="362"/>
      <c r="X1053" s="362"/>
      <c r="Y1053" s="362" t="s">
        <v>48</v>
      </c>
      <c r="Z1053" s="362" t="s">
        <v>90</v>
      </c>
      <c r="AA1053" s="366" t="s">
        <v>90</v>
      </c>
      <c r="AB1053" s="362" t="s">
        <v>90</v>
      </c>
      <c r="AC1053" s="362"/>
      <c r="AD1053" s="362"/>
      <c r="AE1053" s="362"/>
      <c r="AF1053" s="362"/>
      <c r="AG1053" s="362"/>
      <c r="AH1053" s="362"/>
      <c r="AI1053" s="362" t="str">
        <f t="shared" si="16"/>
        <v>MOMGIS</v>
      </c>
      <c r="AJ1053" s="362" t="str">
        <f>VLOOKUP(AI1053,Table1[[#All],[CONCAT]:[Tfiber]],2,FALSE)</f>
        <v>Applications/Tools</v>
      </c>
      <c r="AK1053" s="362" t="s">
        <v>40</v>
      </c>
      <c r="AL1053" s="362"/>
      <c r="AM1053" s="362"/>
      <c r="AN1053" s="362"/>
      <c r="AO1053" s="362"/>
      <c r="AP1053" s="361"/>
      <c r="AR1053">
        <v>1</v>
      </c>
    </row>
    <row r="1054" spans="2:44" ht="15" hidden="1" customHeight="1" x14ac:dyDescent="0.35">
      <c r="B1054" s="362">
        <v>1052</v>
      </c>
      <c r="C1054" s="362" t="s">
        <v>2892</v>
      </c>
      <c r="D1054" s="362" t="s">
        <v>2</v>
      </c>
      <c r="E1054" s="368">
        <v>45258</v>
      </c>
      <c r="F1054" s="368"/>
      <c r="G1054" s="368"/>
      <c r="H1054" s="368"/>
      <c r="I1054" s="362" t="s">
        <v>73</v>
      </c>
      <c r="J1054" s="362" t="s">
        <v>2764</v>
      </c>
      <c r="K1054" s="361" t="s">
        <v>2893</v>
      </c>
      <c r="L1054" s="362"/>
      <c r="M1054" s="362" t="s">
        <v>186</v>
      </c>
      <c r="N1054" s="362" t="s">
        <v>9</v>
      </c>
      <c r="O1054" s="362"/>
      <c r="P1054" s="362" t="s">
        <v>90</v>
      </c>
      <c r="Q1054" s="362" t="s">
        <v>90</v>
      </c>
      <c r="R1054" s="362" t="s">
        <v>8</v>
      </c>
      <c r="S1054" s="361" t="s">
        <v>1539</v>
      </c>
      <c r="T1054" s="362"/>
      <c r="U1054" s="362"/>
      <c r="V1054" s="362" t="s">
        <v>1540</v>
      </c>
      <c r="W1054" s="362"/>
      <c r="X1054" s="362"/>
      <c r="Y1054" s="375" t="s">
        <v>45</v>
      </c>
      <c r="Z1054" s="362" t="s">
        <v>90</v>
      </c>
      <c r="AA1054" s="366" t="s">
        <v>90</v>
      </c>
      <c r="AB1054" s="362" t="s">
        <v>90</v>
      </c>
      <c r="AC1054" s="362"/>
      <c r="AD1054" s="362"/>
      <c r="AE1054" s="362"/>
      <c r="AF1054" s="362"/>
      <c r="AG1054" s="362"/>
      <c r="AH1054" s="362"/>
      <c r="AI1054" s="362" t="str">
        <f t="shared" si="16"/>
        <v>MOMNOC Operationalization</v>
      </c>
      <c r="AJ1054" s="362" t="str">
        <f>VLOOKUP(AI1054,Table1[[#All],[CONCAT]:[Tfiber]],2,FALSE)</f>
        <v>Network</v>
      </c>
      <c r="AK1054" s="362" t="s">
        <v>39</v>
      </c>
      <c r="AL1054" s="362"/>
      <c r="AM1054" s="362"/>
      <c r="AN1054" s="362"/>
      <c r="AO1054" s="368">
        <v>45923</v>
      </c>
      <c r="AP1054" s="361" t="s">
        <v>680</v>
      </c>
      <c r="AR1054">
        <v>1</v>
      </c>
    </row>
    <row r="1055" spans="2:44" ht="15" hidden="1" customHeight="1" x14ac:dyDescent="0.35">
      <c r="B1055" s="362">
        <v>1053</v>
      </c>
      <c r="C1055" s="362" t="s">
        <v>2894</v>
      </c>
      <c r="D1055" s="362" t="s">
        <v>2</v>
      </c>
      <c r="E1055" s="368">
        <v>45258</v>
      </c>
      <c r="F1055" s="368"/>
      <c r="G1055" s="368"/>
      <c r="H1055" s="368"/>
      <c r="I1055" s="362" t="s">
        <v>73</v>
      </c>
      <c r="J1055" s="362" t="s">
        <v>1145</v>
      </c>
      <c r="K1055" s="361" t="s">
        <v>2895</v>
      </c>
      <c r="L1055" s="362"/>
      <c r="M1055" s="362" t="s">
        <v>186</v>
      </c>
      <c r="N1055" s="362" t="s">
        <v>51</v>
      </c>
      <c r="O1055" s="362"/>
      <c r="P1055" s="362" t="s">
        <v>90</v>
      </c>
      <c r="Q1055" s="362" t="s">
        <v>90</v>
      </c>
      <c r="R1055" s="362" t="s">
        <v>8</v>
      </c>
      <c r="S1055" s="361" t="s">
        <v>1539</v>
      </c>
      <c r="T1055" s="362"/>
      <c r="U1055" s="362"/>
      <c r="V1055" s="362" t="s">
        <v>1540</v>
      </c>
      <c r="W1055" s="362"/>
      <c r="X1055" s="362"/>
      <c r="Y1055" s="375" t="s">
        <v>45</v>
      </c>
      <c r="Z1055" s="362" t="s">
        <v>90</v>
      </c>
      <c r="AA1055" s="366" t="s">
        <v>90</v>
      </c>
      <c r="AB1055" s="362" t="s">
        <v>90</v>
      </c>
      <c r="AC1055" s="362"/>
      <c r="AD1055" s="362"/>
      <c r="AE1055" s="362"/>
      <c r="AF1055" s="362"/>
      <c r="AG1055" s="362"/>
      <c r="AH1055" s="362"/>
      <c r="AI1055" s="362" t="str">
        <f t="shared" si="16"/>
        <v>MOMNOC Operationalization</v>
      </c>
      <c r="AJ1055" s="362" t="str">
        <f>VLOOKUP(AI1055,Table1[[#All],[CONCAT]:[Tfiber]],2,FALSE)</f>
        <v>Network</v>
      </c>
      <c r="AK1055" s="362" t="s">
        <v>39</v>
      </c>
      <c r="AL1055" s="362"/>
      <c r="AM1055" s="362"/>
      <c r="AN1055" s="362"/>
      <c r="AO1055" s="368">
        <v>45923</v>
      </c>
      <c r="AP1055" s="361" t="s">
        <v>680</v>
      </c>
      <c r="AR1055">
        <v>1</v>
      </c>
    </row>
    <row r="1056" spans="2:44" ht="15" hidden="1" customHeight="1" x14ac:dyDescent="0.35">
      <c r="B1056" s="362">
        <v>1054</v>
      </c>
      <c r="C1056" s="362" t="s">
        <v>2896</v>
      </c>
      <c r="D1056" s="362" t="s">
        <v>2</v>
      </c>
      <c r="E1056" s="368">
        <v>45272</v>
      </c>
      <c r="F1056" s="368"/>
      <c r="G1056" s="368"/>
      <c r="H1056" s="368"/>
      <c r="I1056" s="362" t="s">
        <v>57</v>
      </c>
      <c r="J1056" s="362" t="s">
        <v>2897</v>
      </c>
      <c r="K1056" s="361" t="s">
        <v>2898</v>
      </c>
      <c r="L1056" s="362"/>
      <c r="M1056" s="362" t="s">
        <v>186</v>
      </c>
      <c r="N1056" s="362" t="s">
        <v>9</v>
      </c>
      <c r="O1056" s="362"/>
      <c r="P1056" s="362" t="s">
        <v>90</v>
      </c>
      <c r="Q1056" s="362" t="s">
        <v>90</v>
      </c>
      <c r="R1056" s="362"/>
      <c r="S1056" s="361" t="s">
        <v>90</v>
      </c>
      <c r="T1056" s="362"/>
      <c r="U1056" s="362"/>
      <c r="V1056" s="362" t="s">
        <v>176</v>
      </c>
      <c r="W1056" s="362"/>
      <c r="X1056" s="362" t="s">
        <v>9</v>
      </c>
      <c r="Y1056" s="362" t="s">
        <v>9</v>
      </c>
      <c r="Z1056" s="362" t="s">
        <v>90</v>
      </c>
      <c r="AA1056" s="366" t="s">
        <v>90</v>
      </c>
      <c r="AB1056" s="362" t="s">
        <v>90</v>
      </c>
      <c r="AC1056" s="362"/>
      <c r="AD1056" s="362"/>
      <c r="AE1056" s="362"/>
      <c r="AF1056" s="362"/>
      <c r="AG1056" s="362"/>
      <c r="AH1056" s="362"/>
      <c r="AI1056" s="362" t="str">
        <f t="shared" si="16"/>
        <v>MOMSecurity &amp; Regulatory Compliance</v>
      </c>
      <c r="AJ1056" s="362" t="str">
        <f>VLOOKUP(AI1056,Table1[[#All],[CONCAT]:[Tfiber]],2,FALSE)</f>
        <v>Security</v>
      </c>
      <c r="AK1056" s="362" t="s">
        <v>40</v>
      </c>
      <c r="AL1056" s="362"/>
      <c r="AM1056" s="362"/>
      <c r="AN1056" s="362"/>
      <c r="AO1056" s="362"/>
      <c r="AP1056" s="361" t="e">
        <v>#N/A</v>
      </c>
      <c r="AR1056">
        <v>1</v>
      </c>
    </row>
    <row r="1057" spans="2:44" ht="15" hidden="1" customHeight="1" x14ac:dyDescent="0.35">
      <c r="B1057" s="362">
        <v>1055</v>
      </c>
      <c r="C1057" s="362" t="s">
        <v>2899</v>
      </c>
      <c r="D1057" s="362" t="s">
        <v>2</v>
      </c>
      <c r="E1057" s="368">
        <v>45272</v>
      </c>
      <c r="F1057" s="368"/>
      <c r="G1057" s="368"/>
      <c r="H1057" s="368"/>
      <c r="I1057" s="362" t="s">
        <v>57</v>
      </c>
      <c r="J1057" s="362" t="s">
        <v>2897</v>
      </c>
      <c r="K1057" s="361" t="s">
        <v>2900</v>
      </c>
      <c r="L1057" s="362"/>
      <c r="M1057" s="362" t="s">
        <v>186</v>
      </c>
      <c r="N1057" s="362" t="s">
        <v>9</v>
      </c>
      <c r="O1057" s="362"/>
      <c r="P1057" s="362" t="s">
        <v>90</v>
      </c>
      <c r="Q1057" s="362" t="s">
        <v>90</v>
      </c>
      <c r="R1057" s="362"/>
      <c r="S1057" s="361" t="s">
        <v>90</v>
      </c>
      <c r="T1057" s="362"/>
      <c r="U1057" s="362"/>
      <c r="V1057" s="362" t="s">
        <v>176</v>
      </c>
      <c r="W1057" s="362"/>
      <c r="X1057" s="362" t="s">
        <v>9</v>
      </c>
      <c r="Y1057" s="362" t="s">
        <v>9</v>
      </c>
      <c r="Z1057" s="362" t="s">
        <v>90</v>
      </c>
      <c r="AA1057" s="366" t="s">
        <v>90</v>
      </c>
      <c r="AB1057" s="362" t="s">
        <v>90</v>
      </c>
      <c r="AC1057" s="362"/>
      <c r="AD1057" s="362"/>
      <c r="AE1057" s="362"/>
      <c r="AF1057" s="362"/>
      <c r="AG1057" s="362"/>
      <c r="AH1057" s="362"/>
      <c r="AI1057" s="362" t="str">
        <f t="shared" si="16"/>
        <v>MOMSecurity &amp; Regulatory Compliance</v>
      </c>
      <c r="AJ1057" s="362" t="str">
        <f>VLOOKUP(AI1057,Table1[[#All],[CONCAT]:[Tfiber]],2,FALSE)</f>
        <v>Security</v>
      </c>
      <c r="AK1057" s="362" t="s">
        <v>40</v>
      </c>
      <c r="AL1057" s="362"/>
      <c r="AM1057" s="362"/>
      <c r="AN1057" s="362"/>
      <c r="AO1057" s="362"/>
      <c r="AP1057" s="361" t="e">
        <v>#N/A</v>
      </c>
      <c r="AR1057">
        <v>1</v>
      </c>
    </row>
    <row r="1058" spans="2:44" ht="15" hidden="1" customHeight="1" x14ac:dyDescent="0.35">
      <c r="B1058" s="362">
        <v>1056</v>
      </c>
      <c r="C1058" s="362" t="s">
        <v>2901</v>
      </c>
      <c r="D1058" s="362" t="s">
        <v>2</v>
      </c>
      <c r="E1058" s="368">
        <v>45272</v>
      </c>
      <c r="F1058" s="368"/>
      <c r="G1058" s="368"/>
      <c r="H1058" s="368"/>
      <c r="I1058" s="362" t="s">
        <v>57</v>
      </c>
      <c r="J1058" s="362" t="s">
        <v>2897</v>
      </c>
      <c r="K1058" s="361" t="s">
        <v>2902</v>
      </c>
      <c r="L1058" s="362"/>
      <c r="M1058" s="362" t="s">
        <v>186</v>
      </c>
      <c r="N1058" s="362" t="s">
        <v>9</v>
      </c>
      <c r="O1058" s="362"/>
      <c r="P1058" s="362" t="s">
        <v>90</v>
      </c>
      <c r="Q1058" s="362" t="s">
        <v>90</v>
      </c>
      <c r="R1058" s="362"/>
      <c r="S1058" s="361" t="s">
        <v>90</v>
      </c>
      <c r="T1058" s="362"/>
      <c r="U1058" s="362"/>
      <c r="V1058" s="362" t="s">
        <v>176</v>
      </c>
      <c r="W1058" s="362"/>
      <c r="X1058" s="362" t="s">
        <v>9</v>
      </c>
      <c r="Y1058" s="362" t="s">
        <v>9</v>
      </c>
      <c r="Z1058" s="362" t="s">
        <v>90</v>
      </c>
      <c r="AA1058" s="366" t="s">
        <v>90</v>
      </c>
      <c r="AB1058" s="362" t="s">
        <v>90</v>
      </c>
      <c r="AC1058" s="362"/>
      <c r="AD1058" s="362"/>
      <c r="AE1058" s="362"/>
      <c r="AF1058" s="362"/>
      <c r="AG1058" s="362"/>
      <c r="AH1058" s="362"/>
      <c r="AI1058" s="362" t="str">
        <f t="shared" si="16"/>
        <v>MOMSecurity &amp; Regulatory Compliance</v>
      </c>
      <c r="AJ1058" s="362" t="str">
        <f>VLOOKUP(AI1058,Table1[[#All],[CONCAT]:[Tfiber]],2,FALSE)</f>
        <v>Security</v>
      </c>
      <c r="AK1058" s="362" t="s">
        <v>40</v>
      </c>
      <c r="AL1058" s="362"/>
      <c r="AM1058" s="362"/>
      <c r="AN1058" s="362"/>
      <c r="AO1058" s="362"/>
      <c r="AP1058" s="361" t="e">
        <v>#N/A</v>
      </c>
      <c r="AR1058">
        <v>1</v>
      </c>
    </row>
    <row r="1059" spans="2:44" ht="15" hidden="1" customHeight="1" x14ac:dyDescent="0.35">
      <c r="B1059" s="362">
        <v>1057</v>
      </c>
      <c r="C1059" s="362" t="s">
        <v>2903</v>
      </c>
      <c r="D1059" s="362" t="s">
        <v>2</v>
      </c>
      <c r="E1059" s="368">
        <v>45272</v>
      </c>
      <c r="F1059" s="368"/>
      <c r="G1059" s="368"/>
      <c r="H1059" s="368"/>
      <c r="I1059" s="362" t="s">
        <v>57</v>
      </c>
      <c r="J1059" s="362" t="s">
        <v>2897</v>
      </c>
      <c r="K1059" s="361" t="s">
        <v>2904</v>
      </c>
      <c r="L1059" s="362"/>
      <c r="M1059" s="362" t="s">
        <v>186</v>
      </c>
      <c r="N1059" s="362" t="s">
        <v>9</v>
      </c>
      <c r="O1059" s="362"/>
      <c r="P1059" s="362" t="s">
        <v>90</v>
      </c>
      <c r="Q1059" s="362" t="s">
        <v>90</v>
      </c>
      <c r="R1059" s="362"/>
      <c r="S1059" s="361" t="s">
        <v>90</v>
      </c>
      <c r="T1059" s="362"/>
      <c r="U1059" s="362"/>
      <c r="V1059" s="362" t="s">
        <v>176</v>
      </c>
      <c r="W1059" s="362"/>
      <c r="X1059" s="362" t="s">
        <v>9</v>
      </c>
      <c r="Y1059" s="362" t="s">
        <v>9</v>
      </c>
      <c r="Z1059" s="362" t="s">
        <v>90</v>
      </c>
      <c r="AA1059" s="366" t="s">
        <v>90</v>
      </c>
      <c r="AB1059" s="362" t="s">
        <v>90</v>
      </c>
      <c r="AC1059" s="362"/>
      <c r="AD1059" s="362"/>
      <c r="AE1059" s="362"/>
      <c r="AF1059" s="362"/>
      <c r="AG1059" s="362"/>
      <c r="AH1059" s="362"/>
      <c r="AI1059" s="362" t="str">
        <f t="shared" si="16"/>
        <v>MOMSecurity &amp; Regulatory Compliance</v>
      </c>
      <c r="AJ1059" s="362" t="str">
        <f>VLOOKUP(AI1059,Table1[[#All],[CONCAT]:[Tfiber]],2,FALSE)</f>
        <v>Security</v>
      </c>
      <c r="AK1059" s="362" t="s">
        <v>40</v>
      </c>
      <c r="AL1059" s="362"/>
      <c r="AM1059" s="362"/>
      <c r="AN1059" s="362"/>
      <c r="AO1059" s="362"/>
      <c r="AP1059" s="361" t="e">
        <v>#N/A</v>
      </c>
      <c r="AR1059">
        <v>1</v>
      </c>
    </row>
    <row r="1060" spans="2:44" ht="15" hidden="1" customHeight="1" x14ac:dyDescent="0.35">
      <c r="B1060" s="362">
        <v>1058</v>
      </c>
      <c r="C1060" s="362" t="s">
        <v>2905</v>
      </c>
      <c r="D1060" s="362" t="s">
        <v>2</v>
      </c>
      <c r="E1060" s="368">
        <v>45272</v>
      </c>
      <c r="F1060" s="368"/>
      <c r="G1060" s="368"/>
      <c r="H1060" s="368"/>
      <c r="I1060" s="362" t="s">
        <v>57</v>
      </c>
      <c r="J1060" s="362" t="s">
        <v>2897</v>
      </c>
      <c r="K1060" s="361" t="s">
        <v>2906</v>
      </c>
      <c r="L1060" s="362"/>
      <c r="M1060" s="362" t="s">
        <v>186</v>
      </c>
      <c r="N1060" s="362" t="s">
        <v>9</v>
      </c>
      <c r="O1060" s="362"/>
      <c r="P1060" s="362" t="s">
        <v>90</v>
      </c>
      <c r="Q1060" s="362" t="s">
        <v>90</v>
      </c>
      <c r="R1060" s="362"/>
      <c r="S1060" s="361" t="s">
        <v>2907</v>
      </c>
      <c r="T1060" s="362"/>
      <c r="U1060" s="362"/>
      <c r="V1060" s="362" t="s">
        <v>176</v>
      </c>
      <c r="W1060" s="362"/>
      <c r="X1060" s="362" t="s">
        <v>9</v>
      </c>
      <c r="Y1060" s="362" t="s">
        <v>9</v>
      </c>
      <c r="Z1060" s="362" t="s">
        <v>90</v>
      </c>
      <c r="AA1060" s="366" t="s">
        <v>90</v>
      </c>
      <c r="AB1060" s="362" t="s">
        <v>90</v>
      </c>
      <c r="AC1060" s="362"/>
      <c r="AD1060" s="362"/>
      <c r="AE1060" s="362"/>
      <c r="AF1060" s="362"/>
      <c r="AG1060" s="362"/>
      <c r="AH1060" s="362"/>
      <c r="AI1060" s="362" t="str">
        <f t="shared" si="16"/>
        <v>MOMSecurity &amp; Regulatory Compliance</v>
      </c>
      <c r="AJ1060" s="362" t="str">
        <f>VLOOKUP(AI1060,Table1[[#All],[CONCAT]:[Tfiber]],2,FALSE)</f>
        <v>Security</v>
      </c>
      <c r="AK1060" s="362" t="s">
        <v>40</v>
      </c>
      <c r="AL1060" s="362"/>
      <c r="AM1060" s="362"/>
      <c r="AN1060" s="362"/>
      <c r="AO1060" s="362"/>
      <c r="AP1060" s="361" t="e">
        <v>#N/A</v>
      </c>
      <c r="AR1060">
        <v>1</v>
      </c>
    </row>
    <row r="1061" spans="2:44" ht="15" hidden="1" customHeight="1" x14ac:dyDescent="0.35">
      <c r="B1061" s="362">
        <v>1059</v>
      </c>
      <c r="C1061" s="362" t="s">
        <v>2908</v>
      </c>
      <c r="D1061" s="362" t="s">
        <v>2</v>
      </c>
      <c r="E1061" s="368">
        <v>45272</v>
      </c>
      <c r="F1061" s="368"/>
      <c r="G1061" s="368"/>
      <c r="H1061" s="368"/>
      <c r="I1061" s="362" t="s">
        <v>57</v>
      </c>
      <c r="J1061" s="362" t="s">
        <v>2897</v>
      </c>
      <c r="K1061" s="361" t="s">
        <v>2909</v>
      </c>
      <c r="L1061" s="362"/>
      <c r="M1061" s="362" t="s">
        <v>186</v>
      </c>
      <c r="N1061" s="362" t="s">
        <v>9</v>
      </c>
      <c r="O1061" s="362"/>
      <c r="P1061" s="362" t="s">
        <v>90</v>
      </c>
      <c r="Q1061" s="362" t="s">
        <v>90</v>
      </c>
      <c r="R1061" s="362"/>
      <c r="S1061" s="361" t="s">
        <v>90</v>
      </c>
      <c r="T1061" s="362"/>
      <c r="U1061" s="362"/>
      <c r="V1061" s="362" t="s">
        <v>176</v>
      </c>
      <c r="W1061" s="362"/>
      <c r="X1061" s="362" t="s">
        <v>9</v>
      </c>
      <c r="Y1061" s="362" t="s">
        <v>9</v>
      </c>
      <c r="Z1061" s="362" t="s">
        <v>90</v>
      </c>
      <c r="AA1061" s="366" t="s">
        <v>90</v>
      </c>
      <c r="AB1061" s="362" t="s">
        <v>90</v>
      </c>
      <c r="AC1061" s="362"/>
      <c r="AD1061" s="362"/>
      <c r="AE1061" s="362"/>
      <c r="AF1061" s="362"/>
      <c r="AG1061" s="362"/>
      <c r="AH1061" s="362"/>
      <c r="AI1061" s="362" t="str">
        <f t="shared" si="16"/>
        <v>MOMSecurity &amp; Regulatory Compliance</v>
      </c>
      <c r="AJ1061" s="362" t="str">
        <f>VLOOKUP(AI1061,Table1[[#All],[CONCAT]:[Tfiber]],2,FALSE)</f>
        <v>Security</v>
      </c>
      <c r="AK1061" s="362" t="s">
        <v>40</v>
      </c>
      <c r="AL1061" s="362"/>
      <c r="AM1061" s="362"/>
      <c r="AN1061" s="362"/>
      <c r="AO1061" s="362"/>
      <c r="AP1061" s="361" t="e">
        <v>#N/A</v>
      </c>
      <c r="AR1061">
        <v>1</v>
      </c>
    </row>
    <row r="1062" spans="2:44" ht="15" hidden="1" customHeight="1" x14ac:dyDescent="0.35">
      <c r="B1062" s="362">
        <v>1060</v>
      </c>
      <c r="C1062" s="362" t="s">
        <v>2910</v>
      </c>
      <c r="D1062" s="362" t="s">
        <v>2</v>
      </c>
      <c r="E1062" s="368">
        <v>45272</v>
      </c>
      <c r="F1062" s="368"/>
      <c r="G1062" s="368"/>
      <c r="H1062" s="368"/>
      <c r="I1062" s="362" t="s">
        <v>57</v>
      </c>
      <c r="J1062" s="362" t="s">
        <v>2897</v>
      </c>
      <c r="K1062" s="361" t="s">
        <v>2911</v>
      </c>
      <c r="L1062" s="362"/>
      <c r="M1062" s="362" t="s">
        <v>186</v>
      </c>
      <c r="N1062" s="362" t="s">
        <v>9</v>
      </c>
      <c r="O1062" s="362"/>
      <c r="P1062" s="362" t="s">
        <v>90</v>
      </c>
      <c r="Q1062" s="362" t="s">
        <v>90</v>
      </c>
      <c r="R1062" s="362"/>
      <c r="S1062" s="361" t="s">
        <v>90</v>
      </c>
      <c r="T1062" s="362"/>
      <c r="U1062" s="362"/>
      <c r="V1062" s="362" t="s">
        <v>176</v>
      </c>
      <c r="W1062" s="362"/>
      <c r="X1062" s="362" t="s">
        <v>9</v>
      </c>
      <c r="Y1062" s="362" t="s">
        <v>9</v>
      </c>
      <c r="Z1062" s="362" t="s">
        <v>90</v>
      </c>
      <c r="AA1062" s="366" t="s">
        <v>90</v>
      </c>
      <c r="AB1062" s="362" t="s">
        <v>90</v>
      </c>
      <c r="AC1062" s="362"/>
      <c r="AD1062" s="362"/>
      <c r="AE1062" s="362"/>
      <c r="AF1062" s="362"/>
      <c r="AG1062" s="362"/>
      <c r="AH1062" s="362"/>
      <c r="AI1062" s="362" t="str">
        <f t="shared" si="16"/>
        <v>MOMSecurity &amp; Regulatory Compliance</v>
      </c>
      <c r="AJ1062" s="362" t="str">
        <f>VLOOKUP(AI1062,Table1[[#All],[CONCAT]:[Tfiber]],2,FALSE)</f>
        <v>Security</v>
      </c>
      <c r="AK1062" s="362" t="s">
        <v>40</v>
      </c>
      <c r="AL1062" s="362"/>
      <c r="AM1062" s="362"/>
      <c r="AN1062" s="362"/>
      <c r="AO1062" s="362"/>
      <c r="AP1062" s="361" t="e">
        <v>#N/A</v>
      </c>
      <c r="AR1062">
        <v>1</v>
      </c>
    </row>
    <row r="1063" spans="2:44" ht="15" hidden="1" customHeight="1" x14ac:dyDescent="0.35">
      <c r="B1063" s="362">
        <v>1061</v>
      </c>
      <c r="C1063" s="362" t="s">
        <v>2912</v>
      </c>
      <c r="D1063" s="362" t="s">
        <v>2</v>
      </c>
      <c r="E1063" s="368">
        <v>45272</v>
      </c>
      <c r="F1063" s="368"/>
      <c r="G1063" s="368"/>
      <c r="H1063" s="368"/>
      <c r="I1063" s="362" t="s">
        <v>57</v>
      </c>
      <c r="J1063" s="362" t="s">
        <v>2897</v>
      </c>
      <c r="K1063" s="361" t="s">
        <v>2913</v>
      </c>
      <c r="L1063" s="362"/>
      <c r="M1063" s="362" t="s">
        <v>186</v>
      </c>
      <c r="N1063" s="362" t="s">
        <v>9</v>
      </c>
      <c r="O1063" s="362"/>
      <c r="P1063" s="362" t="s">
        <v>90</v>
      </c>
      <c r="Q1063" s="362" t="s">
        <v>90</v>
      </c>
      <c r="R1063" s="362"/>
      <c r="S1063" s="361" t="s">
        <v>90</v>
      </c>
      <c r="T1063" s="362"/>
      <c r="U1063" s="362"/>
      <c r="V1063" s="362" t="s">
        <v>176</v>
      </c>
      <c r="W1063" s="362"/>
      <c r="X1063" s="362" t="s">
        <v>9</v>
      </c>
      <c r="Y1063" s="362" t="s">
        <v>9</v>
      </c>
      <c r="Z1063" s="362" t="s">
        <v>90</v>
      </c>
      <c r="AA1063" s="366" t="s">
        <v>90</v>
      </c>
      <c r="AB1063" s="362" t="s">
        <v>90</v>
      </c>
      <c r="AC1063" s="362"/>
      <c r="AD1063" s="362"/>
      <c r="AE1063" s="362"/>
      <c r="AF1063" s="362"/>
      <c r="AG1063" s="362"/>
      <c r="AH1063" s="362"/>
      <c r="AI1063" s="362" t="str">
        <f t="shared" si="16"/>
        <v>MOMSecurity &amp; Regulatory Compliance</v>
      </c>
      <c r="AJ1063" s="362" t="str">
        <f>VLOOKUP(AI1063,Table1[[#All],[CONCAT]:[Tfiber]],2,FALSE)</f>
        <v>Security</v>
      </c>
      <c r="AK1063" s="362" t="s">
        <v>40</v>
      </c>
      <c r="AL1063" s="362"/>
      <c r="AM1063" s="362"/>
      <c r="AN1063" s="362"/>
      <c r="AO1063" s="362"/>
      <c r="AP1063" s="361" t="e">
        <v>#N/A</v>
      </c>
      <c r="AR1063">
        <v>1</v>
      </c>
    </row>
    <row r="1064" spans="2:44" ht="15" hidden="1" customHeight="1" x14ac:dyDescent="0.35">
      <c r="B1064" s="362">
        <v>1062</v>
      </c>
      <c r="C1064" s="362" t="s">
        <v>2914</v>
      </c>
      <c r="D1064" s="362" t="s">
        <v>2</v>
      </c>
      <c r="E1064" s="368">
        <v>45092</v>
      </c>
      <c r="F1064" s="368"/>
      <c r="G1064" s="368"/>
      <c r="H1064" s="368"/>
      <c r="I1064" s="362" t="s">
        <v>65</v>
      </c>
      <c r="J1064" s="362" t="s">
        <v>1542</v>
      </c>
      <c r="K1064" s="361" t="s">
        <v>2915</v>
      </c>
      <c r="L1064" s="362"/>
      <c r="M1064" s="362" t="s">
        <v>186</v>
      </c>
      <c r="N1064" s="362" t="s">
        <v>9</v>
      </c>
      <c r="O1064" s="362"/>
      <c r="P1064" s="362" t="s">
        <v>2916</v>
      </c>
      <c r="Q1064" s="362" t="s">
        <v>90</v>
      </c>
      <c r="R1064" s="362"/>
      <c r="S1064" s="361" t="s">
        <v>90</v>
      </c>
      <c r="T1064" s="362"/>
      <c r="U1064" s="362"/>
      <c r="V1064" s="362" t="s">
        <v>202</v>
      </c>
      <c r="W1064" s="362"/>
      <c r="X1064" s="362" t="s">
        <v>9</v>
      </c>
      <c r="Y1064" s="362" t="s">
        <v>9</v>
      </c>
      <c r="Z1064" s="362" t="s">
        <v>90</v>
      </c>
      <c r="AA1064" s="366" t="s">
        <v>90</v>
      </c>
      <c r="AB1064" s="362" t="s">
        <v>90</v>
      </c>
      <c r="AC1064" s="362"/>
      <c r="AD1064" s="362"/>
      <c r="AE1064" s="362"/>
      <c r="AF1064" s="362"/>
      <c r="AG1064" s="362"/>
      <c r="AH1064" s="362"/>
      <c r="AI1064" s="362" t="str">
        <f t="shared" si="16"/>
        <v>MOMBSS</v>
      </c>
      <c r="AJ1064" s="362" t="str">
        <f>VLOOKUP(AI1064,Table1[[#All],[CONCAT]:[Tfiber]],2,FALSE)</f>
        <v>Applications/Tools</v>
      </c>
      <c r="AK1064" s="362" t="s">
        <v>40</v>
      </c>
      <c r="AL1064" s="362"/>
      <c r="AM1064" s="362"/>
      <c r="AN1064" s="362"/>
      <c r="AO1064" s="362"/>
      <c r="AP1064" s="361" t="e">
        <v>#N/A</v>
      </c>
      <c r="AR1064">
        <v>1</v>
      </c>
    </row>
    <row r="1065" spans="2:44" ht="15" hidden="1" customHeight="1" x14ac:dyDescent="0.35">
      <c r="B1065" s="362">
        <v>1063</v>
      </c>
      <c r="C1065" s="362" t="s">
        <v>2917</v>
      </c>
      <c r="D1065" s="362" t="s">
        <v>2</v>
      </c>
      <c r="E1065" s="368">
        <v>45272</v>
      </c>
      <c r="F1065" s="368"/>
      <c r="G1065" s="368"/>
      <c r="H1065" s="368"/>
      <c r="I1065" s="362" t="s">
        <v>57</v>
      </c>
      <c r="J1065" s="362" t="s">
        <v>2897</v>
      </c>
      <c r="K1065" s="361" t="s">
        <v>2918</v>
      </c>
      <c r="L1065" s="362"/>
      <c r="M1065" s="362" t="s">
        <v>186</v>
      </c>
      <c r="N1065" s="362" t="s">
        <v>9</v>
      </c>
      <c r="O1065" s="362"/>
      <c r="P1065" s="362" t="s">
        <v>90</v>
      </c>
      <c r="Q1065" s="362" t="s">
        <v>90</v>
      </c>
      <c r="R1065" s="362"/>
      <c r="S1065" s="361" t="s">
        <v>90</v>
      </c>
      <c r="T1065" s="362"/>
      <c r="U1065" s="362"/>
      <c r="V1065" s="362" t="s">
        <v>176</v>
      </c>
      <c r="W1065" s="362"/>
      <c r="X1065" s="362" t="s">
        <v>9</v>
      </c>
      <c r="Y1065" s="362" t="s">
        <v>9</v>
      </c>
      <c r="Z1065" s="362" t="s">
        <v>90</v>
      </c>
      <c r="AA1065" s="366" t="s">
        <v>90</v>
      </c>
      <c r="AB1065" s="362" t="s">
        <v>90</v>
      </c>
      <c r="AC1065" s="362"/>
      <c r="AD1065" s="362"/>
      <c r="AE1065" s="362"/>
      <c r="AF1065" s="362"/>
      <c r="AG1065" s="362"/>
      <c r="AH1065" s="362"/>
      <c r="AI1065" s="362" t="str">
        <f t="shared" si="16"/>
        <v>MOMSecurity &amp; Regulatory Compliance</v>
      </c>
      <c r="AJ1065" s="362" t="str">
        <f>VLOOKUP(AI1065,Table1[[#All],[CONCAT]:[Tfiber]],2,FALSE)</f>
        <v>Security</v>
      </c>
      <c r="AK1065" s="362" t="s">
        <v>40</v>
      </c>
      <c r="AL1065" s="362"/>
      <c r="AM1065" s="362"/>
      <c r="AN1065" s="362"/>
      <c r="AO1065" s="362"/>
      <c r="AP1065" s="361" t="e">
        <v>#N/A</v>
      </c>
      <c r="AR1065">
        <v>1</v>
      </c>
    </row>
    <row r="1066" spans="2:44" ht="15" hidden="1" customHeight="1" x14ac:dyDescent="0.35">
      <c r="B1066" s="362">
        <v>1064</v>
      </c>
      <c r="C1066" s="362" t="s">
        <v>2919</v>
      </c>
      <c r="D1066" s="362" t="s">
        <v>2</v>
      </c>
      <c r="E1066" s="368">
        <v>45272</v>
      </c>
      <c r="F1066" s="368"/>
      <c r="G1066" s="368"/>
      <c r="H1066" s="368"/>
      <c r="I1066" s="362" t="s">
        <v>57</v>
      </c>
      <c r="J1066" s="362" t="s">
        <v>2897</v>
      </c>
      <c r="K1066" s="361" t="s">
        <v>2920</v>
      </c>
      <c r="L1066" s="362"/>
      <c r="M1066" s="362" t="s">
        <v>186</v>
      </c>
      <c r="N1066" s="362" t="s">
        <v>9</v>
      </c>
      <c r="O1066" s="362"/>
      <c r="P1066" s="362" t="s">
        <v>90</v>
      </c>
      <c r="Q1066" s="362" t="s">
        <v>90</v>
      </c>
      <c r="R1066" s="362"/>
      <c r="S1066" s="361" t="s">
        <v>90</v>
      </c>
      <c r="T1066" s="362"/>
      <c r="U1066" s="362"/>
      <c r="V1066" s="362" t="s">
        <v>176</v>
      </c>
      <c r="W1066" s="362"/>
      <c r="X1066" s="362" t="s">
        <v>9</v>
      </c>
      <c r="Y1066" s="362" t="s">
        <v>9</v>
      </c>
      <c r="Z1066" s="362" t="s">
        <v>90</v>
      </c>
      <c r="AA1066" s="366" t="s">
        <v>90</v>
      </c>
      <c r="AB1066" s="362" t="s">
        <v>90</v>
      </c>
      <c r="AC1066" s="362"/>
      <c r="AD1066" s="362"/>
      <c r="AE1066" s="362"/>
      <c r="AF1066" s="362"/>
      <c r="AG1066" s="362"/>
      <c r="AH1066" s="362"/>
      <c r="AI1066" s="362" t="str">
        <f t="shared" si="16"/>
        <v>MOMSecurity &amp; Regulatory Compliance</v>
      </c>
      <c r="AJ1066" s="362" t="str">
        <f>VLOOKUP(AI1066,Table1[[#All],[CONCAT]:[Tfiber]],2,FALSE)</f>
        <v>Security</v>
      </c>
      <c r="AK1066" s="362" t="s">
        <v>40</v>
      </c>
      <c r="AL1066" s="362"/>
      <c r="AM1066" s="362"/>
      <c r="AN1066" s="362"/>
      <c r="AO1066" s="362"/>
      <c r="AP1066" s="361" t="e">
        <v>#N/A</v>
      </c>
      <c r="AR1066">
        <v>1</v>
      </c>
    </row>
    <row r="1067" spans="2:44" ht="15" hidden="1" customHeight="1" x14ac:dyDescent="0.35">
      <c r="B1067" s="362">
        <v>1065</v>
      </c>
      <c r="C1067" s="362" t="s">
        <v>2921</v>
      </c>
      <c r="D1067" s="362" t="s">
        <v>2</v>
      </c>
      <c r="E1067" s="368">
        <v>45272</v>
      </c>
      <c r="F1067" s="368"/>
      <c r="G1067" s="368"/>
      <c r="H1067" s="368"/>
      <c r="I1067" s="362" t="s">
        <v>57</v>
      </c>
      <c r="J1067" s="362" t="s">
        <v>2897</v>
      </c>
      <c r="K1067" s="361" t="s">
        <v>2922</v>
      </c>
      <c r="L1067" s="362"/>
      <c r="M1067" s="362" t="s">
        <v>186</v>
      </c>
      <c r="N1067" s="362" t="s">
        <v>9</v>
      </c>
      <c r="O1067" s="362"/>
      <c r="P1067" s="362" t="s">
        <v>90</v>
      </c>
      <c r="Q1067" s="362" t="s">
        <v>90</v>
      </c>
      <c r="R1067" s="362"/>
      <c r="S1067" s="361" t="s">
        <v>90</v>
      </c>
      <c r="T1067" s="362"/>
      <c r="U1067" s="362"/>
      <c r="V1067" s="362" t="s">
        <v>176</v>
      </c>
      <c r="W1067" s="362"/>
      <c r="X1067" s="362" t="s">
        <v>9</v>
      </c>
      <c r="Y1067" s="362" t="s">
        <v>9</v>
      </c>
      <c r="Z1067" s="362" t="s">
        <v>90</v>
      </c>
      <c r="AA1067" s="366" t="s">
        <v>90</v>
      </c>
      <c r="AB1067" s="362" t="s">
        <v>90</v>
      </c>
      <c r="AC1067" s="362"/>
      <c r="AD1067" s="362"/>
      <c r="AE1067" s="362"/>
      <c r="AF1067" s="362"/>
      <c r="AG1067" s="362"/>
      <c r="AH1067" s="362"/>
      <c r="AI1067" s="362" t="str">
        <f t="shared" si="16"/>
        <v>MOMSecurity &amp; Regulatory Compliance</v>
      </c>
      <c r="AJ1067" s="362" t="str">
        <f>VLOOKUP(AI1067,Table1[[#All],[CONCAT]:[Tfiber]],2,FALSE)</f>
        <v>Security</v>
      </c>
      <c r="AK1067" s="362" t="s">
        <v>40</v>
      </c>
      <c r="AL1067" s="362"/>
      <c r="AM1067" s="362"/>
      <c r="AN1067" s="362"/>
      <c r="AO1067" s="362"/>
      <c r="AP1067" s="361" t="e">
        <v>#N/A</v>
      </c>
      <c r="AR1067">
        <v>1</v>
      </c>
    </row>
    <row r="1068" spans="2:44" ht="15" hidden="1" customHeight="1" x14ac:dyDescent="0.35">
      <c r="B1068" s="362">
        <v>1066</v>
      </c>
      <c r="C1068" s="362" t="s">
        <v>2923</v>
      </c>
      <c r="D1068" s="362" t="s">
        <v>2</v>
      </c>
      <c r="E1068" s="368">
        <v>45272</v>
      </c>
      <c r="F1068" s="368"/>
      <c r="G1068" s="368"/>
      <c r="H1068" s="368"/>
      <c r="I1068" s="362" t="s">
        <v>57</v>
      </c>
      <c r="J1068" s="362" t="s">
        <v>2897</v>
      </c>
      <c r="K1068" s="361" t="s">
        <v>2924</v>
      </c>
      <c r="L1068" s="362"/>
      <c r="M1068" s="362" t="s">
        <v>186</v>
      </c>
      <c r="N1068" s="362" t="s">
        <v>9</v>
      </c>
      <c r="O1068" s="362"/>
      <c r="P1068" s="362" t="s">
        <v>90</v>
      </c>
      <c r="Q1068" s="362" t="s">
        <v>90</v>
      </c>
      <c r="R1068" s="362"/>
      <c r="S1068" s="361" t="s">
        <v>90</v>
      </c>
      <c r="T1068" s="362"/>
      <c r="U1068" s="362"/>
      <c r="V1068" s="362" t="s">
        <v>176</v>
      </c>
      <c r="W1068" s="362"/>
      <c r="X1068" s="362" t="s">
        <v>9</v>
      </c>
      <c r="Y1068" s="362" t="s">
        <v>9</v>
      </c>
      <c r="Z1068" s="362" t="s">
        <v>90</v>
      </c>
      <c r="AA1068" s="366" t="s">
        <v>90</v>
      </c>
      <c r="AB1068" s="362" t="s">
        <v>90</v>
      </c>
      <c r="AC1068" s="362"/>
      <c r="AD1068" s="362"/>
      <c r="AE1068" s="362"/>
      <c r="AF1068" s="362"/>
      <c r="AG1068" s="362"/>
      <c r="AH1068" s="362"/>
      <c r="AI1068" s="362" t="str">
        <f t="shared" si="16"/>
        <v>MOMSecurity &amp; Regulatory Compliance</v>
      </c>
      <c r="AJ1068" s="362" t="str">
        <f>VLOOKUP(AI1068,Table1[[#All],[CONCAT]:[Tfiber]],2,FALSE)</f>
        <v>Security</v>
      </c>
      <c r="AK1068" s="362" t="s">
        <v>40</v>
      </c>
      <c r="AL1068" s="362"/>
      <c r="AM1068" s="362"/>
      <c r="AN1068" s="362"/>
      <c r="AO1068" s="362"/>
      <c r="AP1068" s="361" t="e">
        <v>#N/A</v>
      </c>
      <c r="AR1068">
        <v>1</v>
      </c>
    </row>
    <row r="1069" spans="2:44" ht="15" hidden="1" customHeight="1" x14ac:dyDescent="0.35">
      <c r="B1069" s="362">
        <v>1067</v>
      </c>
      <c r="C1069" s="362" t="s">
        <v>2925</v>
      </c>
      <c r="D1069" s="362" t="s">
        <v>2</v>
      </c>
      <c r="E1069" s="368">
        <v>45272</v>
      </c>
      <c r="F1069" s="368"/>
      <c r="G1069" s="368"/>
      <c r="H1069" s="368"/>
      <c r="I1069" s="362" t="s">
        <v>57</v>
      </c>
      <c r="J1069" s="362" t="s">
        <v>2897</v>
      </c>
      <c r="K1069" s="361" t="s">
        <v>2926</v>
      </c>
      <c r="L1069" s="362"/>
      <c r="M1069" s="362" t="s">
        <v>186</v>
      </c>
      <c r="N1069" s="362" t="s">
        <v>9</v>
      </c>
      <c r="O1069" s="362"/>
      <c r="P1069" s="362" t="s">
        <v>90</v>
      </c>
      <c r="Q1069" s="362" t="s">
        <v>90</v>
      </c>
      <c r="R1069" s="362"/>
      <c r="S1069" s="361" t="s">
        <v>90</v>
      </c>
      <c r="T1069" s="362"/>
      <c r="U1069" s="362"/>
      <c r="V1069" s="362" t="s">
        <v>176</v>
      </c>
      <c r="W1069" s="362"/>
      <c r="X1069" s="362" t="s">
        <v>9</v>
      </c>
      <c r="Y1069" s="362" t="s">
        <v>9</v>
      </c>
      <c r="Z1069" s="362" t="s">
        <v>90</v>
      </c>
      <c r="AA1069" s="366" t="s">
        <v>90</v>
      </c>
      <c r="AB1069" s="362" t="s">
        <v>90</v>
      </c>
      <c r="AC1069" s="362"/>
      <c r="AD1069" s="362"/>
      <c r="AE1069" s="362"/>
      <c r="AF1069" s="362"/>
      <c r="AG1069" s="362"/>
      <c r="AH1069" s="362"/>
      <c r="AI1069" s="362" t="str">
        <f t="shared" si="16"/>
        <v>MOMSecurity &amp; Regulatory Compliance</v>
      </c>
      <c r="AJ1069" s="362" t="str">
        <f>VLOOKUP(AI1069,Table1[[#All],[CONCAT]:[Tfiber]],2,FALSE)</f>
        <v>Security</v>
      </c>
      <c r="AK1069" s="362" t="s">
        <v>40</v>
      </c>
      <c r="AL1069" s="362"/>
      <c r="AM1069" s="362"/>
      <c r="AN1069" s="362"/>
      <c r="AO1069" s="362"/>
      <c r="AP1069" s="361" t="e">
        <v>#N/A</v>
      </c>
      <c r="AR1069">
        <v>1</v>
      </c>
    </row>
    <row r="1070" spans="2:44" ht="15" hidden="1" customHeight="1" x14ac:dyDescent="0.35">
      <c r="B1070" s="362">
        <v>1068</v>
      </c>
      <c r="C1070" s="362" t="s">
        <v>2927</v>
      </c>
      <c r="D1070" s="362" t="s">
        <v>2</v>
      </c>
      <c r="E1070" s="368">
        <v>45272</v>
      </c>
      <c r="F1070" s="368"/>
      <c r="G1070" s="368"/>
      <c r="H1070" s="368"/>
      <c r="I1070" s="362" t="s">
        <v>57</v>
      </c>
      <c r="J1070" s="362" t="s">
        <v>2897</v>
      </c>
      <c r="K1070" s="361" t="s">
        <v>2928</v>
      </c>
      <c r="L1070" s="362"/>
      <c r="M1070" s="362" t="s">
        <v>186</v>
      </c>
      <c r="N1070" s="362" t="s">
        <v>9</v>
      </c>
      <c r="O1070" s="362"/>
      <c r="P1070" s="362" t="s">
        <v>90</v>
      </c>
      <c r="Q1070" s="362" t="s">
        <v>90</v>
      </c>
      <c r="R1070" s="362"/>
      <c r="S1070" s="361" t="s">
        <v>90</v>
      </c>
      <c r="T1070" s="362"/>
      <c r="U1070" s="362"/>
      <c r="V1070" s="362" t="s">
        <v>176</v>
      </c>
      <c r="W1070" s="362"/>
      <c r="X1070" s="362" t="s">
        <v>9</v>
      </c>
      <c r="Y1070" s="362" t="s">
        <v>9</v>
      </c>
      <c r="Z1070" s="362" t="s">
        <v>90</v>
      </c>
      <c r="AA1070" s="366" t="s">
        <v>90</v>
      </c>
      <c r="AB1070" s="362" t="s">
        <v>90</v>
      </c>
      <c r="AC1070" s="362"/>
      <c r="AD1070" s="362"/>
      <c r="AE1070" s="362"/>
      <c r="AF1070" s="362"/>
      <c r="AG1070" s="362"/>
      <c r="AH1070" s="362"/>
      <c r="AI1070" s="362" t="str">
        <f t="shared" si="16"/>
        <v>MOMSecurity &amp; Regulatory Compliance</v>
      </c>
      <c r="AJ1070" s="362" t="str">
        <f>VLOOKUP(AI1070,Table1[[#All],[CONCAT]:[Tfiber]],2,FALSE)</f>
        <v>Security</v>
      </c>
      <c r="AK1070" s="362" t="s">
        <v>40</v>
      </c>
      <c r="AL1070" s="362"/>
      <c r="AM1070" s="362"/>
      <c r="AN1070" s="362"/>
      <c r="AO1070" s="362"/>
      <c r="AP1070" s="361" t="e">
        <v>#N/A</v>
      </c>
      <c r="AR1070">
        <v>1</v>
      </c>
    </row>
    <row r="1071" spans="2:44" ht="15" hidden="1" customHeight="1" x14ac:dyDescent="0.35">
      <c r="B1071" s="362">
        <v>1069</v>
      </c>
      <c r="C1071" s="362" t="s">
        <v>2929</v>
      </c>
      <c r="D1071" s="362" t="s">
        <v>2</v>
      </c>
      <c r="E1071" s="368">
        <v>45272</v>
      </c>
      <c r="F1071" s="368"/>
      <c r="G1071" s="368"/>
      <c r="H1071" s="368"/>
      <c r="I1071" s="362" t="s">
        <v>57</v>
      </c>
      <c r="J1071" s="362" t="s">
        <v>2897</v>
      </c>
      <c r="K1071" s="361" t="s">
        <v>2930</v>
      </c>
      <c r="L1071" s="362"/>
      <c r="M1071" s="362" t="s">
        <v>186</v>
      </c>
      <c r="N1071" s="362" t="s">
        <v>9</v>
      </c>
      <c r="O1071" s="362"/>
      <c r="P1071" s="362" t="s">
        <v>90</v>
      </c>
      <c r="Q1071" s="362" t="s">
        <v>90</v>
      </c>
      <c r="R1071" s="362"/>
      <c r="S1071" s="361" t="s">
        <v>90</v>
      </c>
      <c r="T1071" s="362"/>
      <c r="U1071" s="362"/>
      <c r="V1071" s="362" t="s">
        <v>176</v>
      </c>
      <c r="W1071" s="362"/>
      <c r="X1071" s="362" t="s">
        <v>9</v>
      </c>
      <c r="Y1071" s="362" t="s">
        <v>9</v>
      </c>
      <c r="Z1071" s="362" t="s">
        <v>90</v>
      </c>
      <c r="AA1071" s="366" t="s">
        <v>90</v>
      </c>
      <c r="AB1071" s="362" t="s">
        <v>90</v>
      </c>
      <c r="AC1071" s="362"/>
      <c r="AD1071" s="362"/>
      <c r="AE1071" s="362"/>
      <c r="AF1071" s="362"/>
      <c r="AG1071" s="362"/>
      <c r="AH1071" s="362"/>
      <c r="AI1071" s="362" t="str">
        <f t="shared" si="16"/>
        <v>MOMSecurity &amp; Regulatory Compliance</v>
      </c>
      <c r="AJ1071" s="362" t="str">
        <f>VLOOKUP(AI1071,Table1[[#All],[CONCAT]:[Tfiber]],2,FALSE)</f>
        <v>Security</v>
      </c>
      <c r="AK1071" s="362" t="s">
        <v>40</v>
      </c>
      <c r="AL1071" s="362"/>
      <c r="AM1071" s="362"/>
      <c r="AN1071" s="362"/>
      <c r="AO1071" s="362"/>
      <c r="AP1071" s="361" t="e">
        <v>#N/A</v>
      </c>
      <c r="AR1071">
        <v>1</v>
      </c>
    </row>
    <row r="1072" spans="2:44" ht="15" hidden="1" customHeight="1" x14ac:dyDescent="0.35">
      <c r="B1072" s="362">
        <v>1070</v>
      </c>
      <c r="C1072" s="362" t="s">
        <v>2931</v>
      </c>
      <c r="D1072" s="362" t="s">
        <v>2</v>
      </c>
      <c r="E1072" s="368">
        <v>45272</v>
      </c>
      <c r="F1072" s="368"/>
      <c r="G1072" s="368"/>
      <c r="H1072" s="368"/>
      <c r="I1072" s="362" t="s">
        <v>57</v>
      </c>
      <c r="J1072" s="362" t="s">
        <v>2897</v>
      </c>
      <c r="K1072" s="361" t="s">
        <v>2932</v>
      </c>
      <c r="L1072" s="362"/>
      <c r="M1072" s="362" t="s">
        <v>186</v>
      </c>
      <c r="N1072" s="362" t="s">
        <v>9</v>
      </c>
      <c r="O1072" s="362"/>
      <c r="P1072" s="362" t="s">
        <v>90</v>
      </c>
      <c r="Q1072" s="362" t="s">
        <v>90</v>
      </c>
      <c r="R1072" s="362"/>
      <c r="S1072" s="361" t="s">
        <v>90</v>
      </c>
      <c r="T1072" s="362"/>
      <c r="U1072" s="362"/>
      <c r="V1072" s="362" t="s">
        <v>176</v>
      </c>
      <c r="W1072" s="362"/>
      <c r="X1072" s="362" t="s">
        <v>9</v>
      </c>
      <c r="Y1072" s="362" t="s">
        <v>9</v>
      </c>
      <c r="Z1072" s="362" t="s">
        <v>90</v>
      </c>
      <c r="AA1072" s="366" t="s">
        <v>90</v>
      </c>
      <c r="AB1072" s="362" t="s">
        <v>90</v>
      </c>
      <c r="AC1072" s="362"/>
      <c r="AD1072" s="362"/>
      <c r="AE1072" s="362"/>
      <c r="AF1072" s="362"/>
      <c r="AG1072" s="362"/>
      <c r="AH1072" s="362"/>
      <c r="AI1072" s="362" t="str">
        <f t="shared" si="16"/>
        <v>MOMSecurity &amp; Regulatory Compliance</v>
      </c>
      <c r="AJ1072" s="362" t="str">
        <f>VLOOKUP(AI1072,Table1[[#All],[CONCAT]:[Tfiber]],2,FALSE)</f>
        <v>Security</v>
      </c>
      <c r="AK1072" s="362" t="s">
        <v>40</v>
      </c>
      <c r="AL1072" s="362"/>
      <c r="AM1072" s="362"/>
      <c r="AN1072" s="362"/>
      <c r="AO1072" s="362"/>
      <c r="AP1072" s="361" t="e">
        <v>#N/A</v>
      </c>
      <c r="AR1072">
        <v>1</v>
      </c>
    </row>
    <row r="1073" spans="2:44" ht="15" hidden="1" customHeight="1" x14ac:dyDescent="0.35">
      <c r="B1073" s="362">
        <v>1071</v>
      </c>
      <c r="C1073" s="362" t="s">
        <v>2933</v>
      </c>
      <c r="D1073" s="362" t="s">
        <v>2</v>
      </c>
      <c r="E1073" s="368">
        <v>45272</v>
      </c>
      <c r="F1073" s="368"/>
      <c r="G1073" s="368"/>
      <c r="H1073" s="368"/>
      <c r="I1073" s="362" t="s">
        <v>57</v>
      </c>
      <c r="J1073" s="362" t="s">
        <v>2897</v>
      </c>
      <c r="K1073" s="361" t="s">
        <v>2934</v>
      </c>
      <c r="L1073" s="362"/>
      <c r="M1073" s="362" t="s">
        <v>186</v>
      </c>
      <c r="N1073" s="362" t="s">
        <v>9</v>
      </c>
      <c r="O1073" s="362"/>
      <c r="P1073" s="362" t="s">
        <v>90</v>
      </c>
      <c r="Q1073" s="362" t="s">
        <v>90</v>
      </c>
      <c r="R1073" s="362"/>
      <c r="S1073" s="361" t="s">
        <v>90</v>
      </c>
      <c r="T1073" s="362"/>
      <c r="U1073" s="362"/>
      <c r="V1073" s="362" t="s">
        <v>176</v>
      </c>
      <c r="W1073" s="362"/>
      <c r="X1073" s="362" t="s">
        <v>9</v>
      </c>
      <c r="Y1073" s="362" t="s">
        <v>9</v>
      </c>
      <c r="Z1073" s="362" t="s">
        <v>90</v>
      </c>
      <c r="AA1073" s="366" t="s">
        <v>90</v>
      </c>
      <c r="AB1073" s="362" t="s">
        <v>90</v>
      </c>
      <c r="AC1073" s="362"/>
      <c r="AD1073" s="362"/>
      <c r="AE1073" s="362"/>
      <c r="AF1073" s="362"/>
      <c r="AG1073" s="362"/>
      <c r="AH1073" s="362"/>
      <c r="AI1073" s="362" t="str">
        <f t="shared" si="16"/>
        <v>MOMSecurity &amp; Regulatory Compliance</v>
      </c>
      <c r="AJ1073" s="362" t="str">
        <f>VLOOKUP(AI1073,Table1[[#All],[CONCAT]:[Tfiber]],2,FALSE)</f>
        <v>Security</v>
      </c>
      <c r="AK1073" s="362" t="s">
        <v>40</v>
      </c>
      <c r="AL1073" s="362"/>
      <c r="AM1073" s="362"/>
      <c r="AN1073" s="362"/>
      <c r="AO1073" s="362"/>
      <c r="AP1073" s="361" t="e">
        <v>#N/A</v>
      </c>
      <c r="AR1073">
        <v>1</v>
      </c>
    </row>
    <row r="1074" spans="2:44" ht="15" hidden="1" customHeight="1" x14ac:dyDescent="0.35">
      <c r="B1074" s="362">
        <v>1072</v>
      </c>
      <c r="C1074" s="362" t="s">
        <v>2935</v>
      </c>
      <c r="D1074" s="362" t="s">
        <v>2</v>
      </c>
      <c r="E1074" s="368">
        <v>45272</v>
      </c>
      <c r="F1074" s="368"/>
      <c r="G1074" s="368"/>
      <c r="H1074" s="368"/>
      <c r="I1074" s="362" t="s">
        <v>57</v>
      </c>
      <c r="J1074" s="362" t="s">
        <v>2897</v>
      </c>
      <c r="K1074" s="361" t="s">
        <v>2936</v>
      </c>
      <c r="L1074" s="362"/>
      <c r="M1074" s="362" t="s">
        <v>186</v>
      </c>
      <c r="N1074" s="362" t="s">
        <v>9</v>
      </c>
      <c r="O1074" s="362"/>
      <c r="P1074" s="362" t="s">
        <v>90</v>
      </c>
      <c r="Q1074" s="362" t="s">
        <v>90</v>
      </c>
      <c r="R1074" s="362"/>
      <c r="S1074" s="361" t="s">
        <v>90</v>
      </c>
      <c r="T1074" s="362"/>
      <c r="U1074" s="362"/>
      <c r="V1074" s="362" t="s">
        <v>176</v>
      </c>
      <c r="W1074" s="362"/>
      <c r="X1074" s="362" t="s">
        <v>9</v>
      </c>
      <c r="Y1074" s="362" t="s">
        <v>9</v>
      </c>
      <c r="Z1074" s="362" t="s">
        <v>90</v>
      </c>
      <c r="AA1074" s="366" t="s">
        <v>90</v>
      </c>
      <c r="AB1074" s="362" t="s">
        <v>90</v>
      </c>
      <c r="AC1074" s="362"/>
      <c r="AD1074" s="362"/>
      <c r="AE1074" s="362"/>
      <c r="AF1074" s="362"/>
      <c r="AG1074" s="362"/>
      <c r="AH1074" s="362"/>
      <c r="AI1074" s="362" t="str">
        <f t="shared" si="16"/>
        <v>MOMSecurity &amp; Regulatory Compliance</v>
      </c>
      <c r="AJ1074" s="362" t="str">
        <f>VLOOKUP(AI1074,Table1[[#All],[CONCAT]:[Tfiber]],2,FALSE)</f>
        <v>Security</v>
      </c>
      <c r="AK1074" s="362" t="s">
        <v>40</v>
      </c>
      <c r="AL1074" s="362"/>
      <c r="AM1074" s="362"/>
      <c r="AN1074" s="362"/>
      <c r="AO1074" s="362"/>
      <c r="AP1074" s="361" t="e">
        <v>#N/A</v>
      </c>
      <c r="AR1074">
        <v>1</v>
      </c>
    </row>
    <row r="1075" spans="2:44" ht="15" hidden="1" customHeight="1" x14ac:dyDescent="0.35">
      <c r="B1075" s="362">
        <v>1073</v>
      </c>
      <c r="C1075" s="362" t="s">
        <v>2937</v>
      </c>
      <c r="D1075" s="362" t="s">
        <v>2</v>
      </c>
      <c r="E1075" s="368">
        <v>45092</v>
      </c>
      <c r="F1075" s="368"/>
      <c r="G1075" s="368"/>
      <c r="H1075" s="368"/>
      <c r="I1075" s="362" t="s">
        <v>65</v>
      </c>
      <c r="J1075" s="362" t="s">
        <v>1546</v>
      </c>
      <c r="K1075" s="361" t="s">
        <v>2938</v>
      </c>
      <c r="L1075" s="362"/>
      <c r="M1075" s="362" t="s">
        <v>186</v>
      </c>
      <c r="N1075" s="362" t="s">
        <v>9</v>
      </c>
      <c r="O1075" s="362"/>
      <c r="P1075" s="362" t="s">
        <v>90</v>
      </c>
      <c r="Q1075" s="362" t="s">
        <v>90</v>
      </c>
      <c r="R1075" s="362"/>
      <c r="S1075" s="361" t="s">
        <v>90</v>
      </c>
      <c r="T1075" s="362"/>
      <c r="U1075" s="362"/>
      <c r="V1075" s="362" t="s">
        <v>202</v>
      </c>
      <c r="W1075" s="362"/>
      <c r="X1075" s="362" t="s">
        <v>9</v>
      </c>
      <c r="Y1075" s="362" t="s">
        <v>9</v>
      </c>
      <c r="Z1075" s="362" t="s">
        <v>90</v>
      </c>
      <c r="AA1075" s="366" t="s">
        <v>90</v>
      </c>
      <c r="AB1075" s="362" t="s">
        <v>90</v>
      </c>
      <c r="AC1075" s="362"/>
      <c r="AD1075" s="362"/>
      <c r="AE1075" s="362"/>
      <c r="AF1075" s="362"/>
      <c r="AG1075" s="362"/>
      <c r="AH1075" s="362"/>
      <c r="AI1075" s="362" t="str">
        <f t="shared" si="16"/>
        <v>MOMBSS</v>
      </c>
      <c r="AJ1075" s="362" t="str">
        <f>VLOOKUP(AI1075,Table1[[#All],[CONCAT]:[Tfiber]],2,FALSE)</f>
        <v>Applications/Tools</v>
      </c>
      <c r="AK1075" s="362" t="s">
        <v>40</v>
      </c>
      <c r="AL1075" s="362"/>
      <c r="AM1075" s="362"/>
      <c r="AN1075" s="362"/>
      <c r="AO1075" s="362"/>
      <c r="AP1075" s="361" t="e">
        <v>#N/A</v>
      </c>
      <c r="AR1075">
        <v>1</v>
      </c>
    </row>
    <row r="1076" spans="2:44" ht="15" hidden="1" customHeight="1" x14ac:dyDescent="0.35">
      <c r="B1076" s="362">
        <v>1074</v>
      </c>
      <c r="C1076" s="362" t="s">
        <v>2939</v>
      </c>
      <c r="D1076" s="362" t="s">
        <v>2</v>
      </c>
      <c r="E1076" s="368">
        <v>45272</v>
      </c>
      <c r="F1076" s="368"/>
      <c r="G1076" s="368"/>
      <c r="H1076" s="368"/>
      <c r="I1076" s="362" t="s">
        <v>57</v>
      </c>
      <c r="J1076" s="362" t="s">
        <v>2897</v>
      </c>
      <c r="K1076" s="361" t="s">
        <v>2940</v>
      </c>
      <c r="L1076" s="362"/>
      <c r="M1076" s="362" t="s">
        <v>186</v>
      </c>
      <c r="N1076" s="362" t="s">
        <v>9</v>
      </c>
      <c r="O1076" s="362"/>
      <c r="P1076" s="362" t="s">
        <v>90</v>
      </c>
      <c r="Q1076" s="362" t="s">
        <v>90</v>
      </c>
      <c r="R1076" s="362"/>
      <c r="S1076" s="361" t="s">
        <v>90</v>
      </c>
      <c r="T1076" s="362"/>
      <c r="U1076" s="362"/>
      <c r="V1076" s="362" t="s">
        <v>176</v>
      </c>
      <c r="W1076" s="362"/>
      <c r="X1076" s="362" t="s">
        <v>9</v>
      </c>
      <c r="Y1076" s="362" t="s">
        <v>9</v>
      </c>
      <c r="Z1076" s="362" t="s">
        <v>90</v>
      </c>
      <c r="AA1076" s="366" t="s">
        <v>90</v>
      </c>
      <c r="AB1076" s="362" t="s">
        <v>90</v>
      </c>
      <c r="AC1076" s="362"/>
      <c r="AD1076" s="362"/>
      <c r="AE1076" s="362"/>
      <c r="AF1076" s="362"/>
      <c r="AG1076" s="362"/>
      <c r="AH1076" s="362"/>
      <c r="AI1076" s="362" t="str">
        <f t="shared" si="16"/>
        <v>MOMSecurity &amp; Regulatory Compliance</v>
      </c>
      <c r="AJ1076" s="362" t="str">
        <f>VLOOKUP(AI1076,Table1[[#All],[CONCAT]:[Tfiber]],2,FALSE)</f>
        <v>Security</v>
      </c>
      <c r="AK1076" s="362" t="s">
        <v>40</v>
      </c>
      <c r="AL1076" s="362"/>
      <c r="AM1076" s="362"/>
      <c r="AN1076" s="362"/>
      <c r="AO1076" s="362"/>
      <c r="AP1076" s="361" t="e">
        <v>#N/A</v>
      </c>
      <c r="AR1076">
        <v>1</v>
      </c>
    </row>
    <row r="1077" spans="2:44" ht="15" hidden="1" customHeight="1" x14ac:dyDescent="0.35">
      <c r="B1077" s="362">
        <v>1075</v>
      </c>
      <c r="C1077" s="362" t="s">
        <v>2941</v>
      </c>
      <c r="D1077" s="362" t="s">
        <v>2</v>
      </c>
      <c r="E1077" s="368">
        <v>45272</v>
      </c>
      <c r="F1077" s="368"/>
      <c r="G1077" s="368"/>
      <c r="H1077" s="368"/>
      <c r="I1077" s="362" t="s">
        <v>57</v>
      </c>
      <c r="J1077" s="362" t="s">
        <v>2897</v>
      </c>
      <c r="K1077" s="361" t="s">
        <v>2942</v>
      </c>
      <c r="L1077" s="362"/>
      <c r="M1077" s="362" t="s">
        <v>186</v>
      </c>
      <c r="N1077" s="362" t="s">
        <v>9</v>
      </c>
      <c r="O1077" s="362"/>
      <c r="P1077" s="362" t="s">
        <v>90</v>
      </c>
      <c r="Q1077" s="362" t="s">
        <v>90</v>
      </c>
      <c r="R1077" s="362"/>
      <c r="S1077" s="361" t="s">
        <v>90</v>
      </c>
      <c r="T1077" s="362"/>
      <c r="U1077" s="362"/>
      <c r="V1077" s="362" t="s">
        <v>176</v>
      </c>
      <c r="W1077" s="362"/>
      <c r="X1077" s="362" t="s">
        <v>9</v>
      </c>
      <c r="Y1077" s="362" t="s">
        <v>9</v>
      </c>
      <c r="Z1077" s="362" t="s">
        <v>90</v>
      </c>
      <c r="AA1077" s="366" t="s">
        <v>90</v>
      </c>
      <c r="AB1077" s="362" t="s">
        <v>90</v>
      </c>
      <c r="AC1077" s="362"/>
      <c r="AD1077" s="362"/>
      <c r="AE1077" s="362"/>
      <c r="AF1077" s="362"/>
      <c r="AG1077" s="362"/>
      <c r="AH1077" s="362"/>
      <c r="AI1077" s="362" t="str">
        <f t="shared" si="16"/>
        <v>MOMSecurity &amp; Regulatory Compliance</v>
      </c>
      <c r="AJ1077" s="362" t="str">
        <f>VLOOKUP(AI1077,Table1[[#All],[CONCAT]:[Tfiber]],2,FALSE)</f>
        <v>Security</v>
      </c>
      <c r="AK1077" s="362" t="s">
        <v>40</v>
      </c>
      <c r="AL1077" s="362"/>
      <c r="AM1077" s="362"/>
      <c r="AN1077" s="362"/>
      <c r="AO1077" s="362"/>
      <c r="AP1077" s="361" t="e">
        <v>#N/A</v>
      </c>
      <c r="AR1077">
        <v>1</v>
      </c>
    </row>
    <row r="1078" spans="2:44" ht="15" hidden="1" customHeight="1" x14ac:dyDescent="0.35">
      <c r="B1078" s="362">
        <v>1076</v>
      </c>
      <c r="C1078" s="362" t="s">
        <v>2943</v>
      </c>
      <c r="D1078" s="362" t="s">
        <v>2</v>
      </c>
      <c r="E1078" s="368">
        <v>45272</v>
      </c>
      <c r="F1078" s="368"/>
      <c r="G1078" s="368"/>
      <c r="H1078" s="368"/>
      <c r="I1078" s="362" t="s">
        <v>57</v>
      </c>
      <c r="J1078" s="362" t="s">
        <v>2897</v>
      </c>
      <c r="K1078" s="361" t="s">
        <v>2944</v>
      </c>
      <c r="L1078" s="362"/>
      <c r="M1078" s="362" t="s">
        <v>186</v>
      </c>
      <c r="N1078" s="362" t="s">
        <v>9</v>
      </c>
      <c r="O1078" s="362"/>
      <c r="P1078" s="362" t="s">
        <v>90</v>
      </c>
      <c r="Q1078" s="362" t="s">
        <v>90</v>
      </c>
      <c r="R1078" s="362"/>
      <c r="S1078" s="361" t="s">
        <v>90</v>
      </c>
      <c r="T1078" s="362"/>
      <c r="U1078" s="362"/>
      <c r="V1078" s="362" t="s">
        <v>176</v>
      </c>
      <c r="W1078" s="362"/>
      <c r="X1078" s="362" t="s">
        <v>9</v>
      </c>
      <c r="Y1078" s="362" t="s">
        <v>9</v>
      </c>
      <c r="Z1078" s="362" t="s">
        <v>90</v>
      </c>
      <c r="AA1078" s="366" t="s">
        <v>90</v>
      </c>
      <c r="AB1078" s="362" t="s">
        <v>90</v>
      </c>
      <c r="AC1078" s="362"/>
      <c r="AD1078" s="362"/>
      <c r="AE1078" s="362"/>
      <c r="AF1078" s="362"/>
      <c r="AG1078" s="362"/>
      <c r="AH1078" s="362"/>
      <c r="AI1078" s="362" t="str">
        <f t="shared" si="16"/>
        <v>MOMSecurity &amp; Regulatory Compliance</v>
      </c>
      <c r="AJ1078" s="362" t="str">
        <f>VLOOKUP(AI1078,Table1[[#All],[CONCAT]:[Tfiber]],2,FALSE)</f>
        <v>Security</v>
      </c>
      <c r="AK1078" s="362" t="s">
        <v>40</v>
      </c>
      <c r="AL1078" s="362"/>
      <c r="AM1078" s="362"/>
      <c r="AN1078" s="362"/>
      <c r="AO1078" s="362"/>
      <c r="AP1078" s="361" t="e">
        <v>#N/A</v>
      </c>
      <c r="AR1078">
        <v>1</v>
      </c>
    </row>
    <row r="1079" spans="2:44" ht="15" hidden="1" customHeight="1" x14ac:dyDescent="0.35">
      <c r="B1079" s="362">
        <v>1077</v>
      </c>
      <c r="C1079" s="362" t="s">
        <v>2945</v>
      </c>
      <c r="D1079" s="362" t="s">
        <v>2</v>
      </c>
      <c r="E1079" s="368">
        <v>45272</v>
      </c>
      <c r="F1079" s="368"/>
      <c r="G1079" s="368"/>
      <c r="H1079" s="368"/>
      <c r="I1079" s="362" t="s">
        <v>57</v>
      </c>
      <c r="J1079" s="362" t="s">
        <v>2897</v>
      </c>
      <c r="K1079" s="361" t="s">
        <v>2946</v>
      </c>
      <c r="L1079" s="362"/>
      <c r="M1079" s="362" t="s">
        <v>186</v>
      </c>
      <c r="N1079" s="362" t="s">
        <v>9</v>
      </c>
      <c r="O1079" s="362"/>
      <c r="P1079" s="362" t="s">
        <v>90</v>
      </c>
      <c r="Q1079" s="362" t="s">
        <v>90</v>
      </c>
      <c r="R1079" s="362"/>
      <c r="S1079" s="361" t="s">
        <v>90</v>
      </c>
      <c r="T1079" s="362"/>
      <c r="U1079" s="362"/>
      <c r="V1079" s="362" t="s">
        <v>176</v>
      </c>
      <c r="W1079" s="362"/>
      <c r="X1079" s="362" t="s">
        <v>9</v>
      </c>
      <c r="Y1079" s="362" t="s">
        <v>9</v>
      </c>
      <c r="Z1079" s="362" t="s">
        <v>90</v>
      </c>
      <c r="AA1079" s="366" t="s">
        <v>90</v>
      </c>
      <c r="AB1079" s="362" t="s">
        <v>90</v>
      </c>
      <c r="AC1079" s="362"/>
      <c r="AD1079" s="362"/>
      <c r="AE1079" s="362"/>
      <c r="AF1079" s="362"/>
      <c r="AG1079" s="362"/>
      <c r="AH1079" s="362"/>
      <c r="AI1079" s="362" t="str">
        <f t="shared" si="16"/>
        <v>MOMSecurity &amp; Regulatory Compliance</v>
      </c>
      <c r="AJ1079" s="362" t="str">
        <f>VLOOKUP(AI1079,Table1[[#All],[CONCAT]:[Tfiber]],2,FALSE)</f>
        <v>Security</v>
      </c>
      <c r="AK1079" s="362" t="s">
        <v>40</v>
      </c>
      <c r="AL1079" s="362"/>
      <c r="AM1079" s="362"/>
      <c r="AN1079" s="362"/>
      <c r="AO1079" s="362"/>
      <c r="AP1079" s="361" t="e">
        <v>#N/A</v>
      </c>
      <c r="AR1079">
        <v>1</v>
      </c>
    </row>
    <row r="1080" spans="2:44" ht="15" hidden="1" customHeight="1" x14ac:dyDescent="0.35">
      <c r="B1080" s="362">
        <v>1078</v>
      </c>
      <c r="C1080" s="362" t="s">
        <v>2947</v>
      </c>
      <c r="D1080" s="362" t="s">
        <v>2</v>
      </c>
      <c r="E1080" s="368">
        <v>45272</v>
      </c>
      <c r="F1080" s="368"/>
      <c r="G1080" s="368"/>
      <c r="H1080" s="368"/>
      <c r="I1080" s="362" t="s">
        <v>57</v>
      </c>
      <c r="J1080" s="362" t="s">
        <v>2897</v>
      </c>
      <c r="K1080" s="361" t="s">
        <v>2948</v>
      </c>
      <c r="L1080" s="362"/>
      <c r="M1080" s="362" t="s">
        <v>186</v>
      </c>
      <c r="N1080" s="362" t="s">
        <v>9</v>
      </c>
      <c r="O1080" s="362"/>
      <c r="P1080" s="362" t="s">
        <v>90</v>
      </c>
      <c r="Q1080" s="362" t="s">
        <v>90</v>
      </c>
      <c r="R1080" s="362"/>
      <c r="S1080" s="361" t="s">
        <v>90</v>
      </c>
      <c r="T1080" s="362"/>
      <c r="U1080" s="362"/>
      <c r="V1080" s="362" t="s">
        <v>176</v>
      </c>
      <c r="W1080" s="362"/>
      <c r="X1080" s="362" t="s">
        <v>9</v>
      </c>
      <c r="Y1080" s="362" t="s">
        <v>9</v>
      </c>
      <c r="Z1080" s="362" t="s">
        <v>90</v>
      </c>
      <c r="AA1080" s="366" t="s">
        <v>90</v>
      </c>
      <c r="AB1080" s="362" t="s">
        <v>90</v>
      </c>
      <c r="AC1080" s="362"/>
      <c r="AD1080" s="362"/>
      <c r="AE1080" s="362"/>
      <c r="AF1080" s="362"/>
      <c r="AG1080" s="362"/>
      <c r="AH1080" s="362"/>
      <c r="AI1080" s="362" t="str">
        <f t="shared" si="16"/>
        <v>MOMSecurity &amp; Regulatory Compliance</v>
      </c>
      <c r="AJ1080" s="362" t="str">
        <f>VLOOKUP(AI1080,Table1[[#All],[CONCAT]:[Tfiber]],2,FALSE)</f>
        <v>Security</v>
      </c>
      <c r="AK1080" s="362" t="s">
        <v>40</v>
      </c>
      <c r="AL1080" s="362"/>
      <c r="AM1080" s="362"/>
      <c r="AN1080" s="362"/>
      <c r="AO1080" s="362"/>
      <c r="AP1080" s="361" t="e">
        <v>#N/A</v>
      </c>
      <c r="AR1080">
        <v>1</v>
      </c>
    </row>
    <row r="1081" spans="2:44" ht="15" hidden="1" customHeight="1" x14ac:dyDescent="0.35">
      <c r="B1081" s="362">
        <v>1079</v>
      </c>
      <c r="C1081" s="362" t="s">
        <v>2949</v>
      </c>
      <c r="D1081" s="362" t="s">
        <v>2</v>
      </c>
      <c r="E1081" s="368">
        <v>45272</v>
      </c>
      <c r="F1081" s="368"/>
      <c r="G1081" s="368"/>
      <c r="H1081" s="368"/>
      <c r="I1081" s="362" t="s">
        <v>57</v>
      </c>
      <c r="J1081" s="362" t="s">
        <v>2897</v>
      </c>
      <c r="K1081" s="361" t="s">
        <v>2950</v>
      </c>
      <c r="L1081" s="362"/>
      <c r="M1081" s="362" t="s">
        <v>186</v>
      </c>
      <c r="N1081" s="362" t="s">
        <v>9</v>
      </c>
      <c r="O1081" s="362"/>
      <c r="P1081" s="362" t="s">
        <v>90</v>
      </c>
      <c r="Q1081" s="362" t="s">
        <v>90</v>
      </c>
      <c r="R1081" s="362"/>
      <c r="S1081" s="361" t="s">
        <v>90</v>
      </c>
      <c r="T1081" s="362"/>
      <c r="U1081" s="362"/>
      <c r="V1081" s="362" t="s">
        <v>176</v>
      </c>
      <c r="W1081" s="362"/>
      <c r="X1081" s="362" t="s">
        <v>9</v>
      </c>
      <c r="Y1081" s="362" t="s">
        <v>9</v>
      </c>
      <c r="Z1081" s="362" t="s">
        <v>90</v>
      </c>
      <c r="AA1081" s="366" t="s">
        <v>90</v>
      </c>
      <c r="AB1081" s="362" t="s">
        <v>90</v>
      </c>
      <c r="AC1081" s="362"/>
      <c r="AD1081" s="362"/>
      <c r="AE1081" s="362"/>
      <c r="AF1081" s="362"/>
      <c r="AG1081" s="362"/>
      <c r="AH1081" s="362"/>
      <c r="AI1081" s="362" t="str">
        <f t="shared" si="16"/>
        <v>MOMSecurity &amp; Regulatory Compliance</v>
      </c>
      <c r="AJ1081" s="362" t="str">
        <f>VLOOKUP(AI1081,Table1[[#All],[CONCAT]:[Tfiber]],2,FALSE)</f>
        <v>Security</v>
      </c>
      <c r="AK1081" s="362" t="s">
        <v>40</v>
      </c>
      <c r="AL1081" s="362"/>
      <c r="AM1081" s="362"/>
      <c r="AN1081" s="362"/>
      <c r="AO1081" s="362"/>
      <c r="AP1081" s="361" t="e">
        <v>#N/A</v>
      </c>
      <c r="AR1081">
        <v>1</v>
      </c>
    </row>
    <row r="1082" spans="2:44" ht="15" hidden="1" customHeight="1" x14ac:dyDescent="0.35">
      <c r="B1082" s="362">
        <v>1080</v>
      </c>
      <c r="C1082" s="362" t="s">
        <v>2951</v>
      </c>
      <c r="D1082" s="362" t="s">
        <v>2</v>
      </c>
      <c r="E1082" s="368">
        <v>45272</v>
      </c>
      <c r="F1082" s="368"/>
      <c r="G1082" s="368"/>
      <c r="H1082" s="368"/>
      <c r="I1082" s="362" t="s">
        <v>57</v>
      </c>
      <c r="J1082" s="362" t="s">
        <v>2897</v>
      </c>
      <c r="K1082" s="361" t="s">
        <v>2952</v>
      </c>
      <c r="L1082" s="362"/>
      <c r="M1082" s="362" t="s">
        <v>186</v>
      </c>
      <c r="N1082" s="362" t="s">
        <v>9</v>
      </c>
      <c r="O1082" s="362"/>
      <c r="P1082" s="362" t="s">
        <v>90</v>
      </c>
      <c r="Q1082" s="362" t="s">
        <v>90</v>
      </c>
      <c r="R1082" s="362"/>
      <c r="S1082" s="361" t="s">
        <v>90</v>
      </c>
      <c r="T1082" s="362"/>
      <c r="U1082" s="362"/>
      <c r="V1082" s="362" t="s">
        <v>176</v>
      </c>
      <c r="W1082" s="362"/>
      <c r="X1082" s="362" t="s">
        <v>9</v>
      </c>
      <c r="Y1082" s="362" t="s">
        <v>9</v>
      </c>
      <c r="Z1082" s="362" t="s">
        <v>90</v>
      </c>
      <c r="AA1082" s="366" t="s">
        <v>90</v>
      </c>
      <c r="AB1082" s="362" t="s">
        <v>90</v>
      </c>
      <c r="AC1082" s="362"/>
      <c r="AD1082" s="362"/>
      <c r="AE1082" s="362"/>
      <c r="AF1082" s="362"/>
      <c r="AG1082" s="362"/>
      <c r="AH1082" s="362"/>
      <c r="AI1082" s="362" t="str">
        <f t="shared" si="16"/>
        <v>MOMSecurity &amp; Regulatory Compliance</v>
      </c>
      <c r="AJ1082" s="362" t="str">
        <f>VLOOKUP(AI1082,Table1[[#All],[CONCAT]:[Tfiber]],2,FALSE)</f>
        <v>Security</v>
      </c>
      <c r="AK1082" s="362" t="s">
        <v>40</v>
      </c>
      <c r="AL1082" s="362"/>
      <c r="AM1082" s="362"/>
      <c r="AN1082" s="362"/>
      <c r="AO1082" s="362"/>
      <c r="AP1082" s="361" t="e">
        <v>#N/A</v>
      </c>
      <c r="AR1082">
        <v>1</v>
      </c>
    </row>
    <row r="1083" spans="2:44" ht="15" hidden="1" customHeight="1" x14ac:dyDescent="0.35">
      <c r="B1083" s="362">
        <v>1081</v>
      </c>
      <c r="C1083" s="362" t="s">
        <v>2953</v>
      </c>
      <c r="D1083" s="362" t="s">
        <v>2</v>
      </c>
      <c r="E1083" s="368">
        <v>45272</v>
      </c>
      <c r="F1083" s="368"/>
      <c r="G1083" s="368"/>
      <c r="H1083" s="368"/>
      <c r="I1083" s="362" t="s">
        <v>57</v>
      </c>
      <c r="J1083" s="362" t="s">
        <v>2897</v>
      </c>
      <c r="K1083" s="361" t="s">
        <v>2954</v>
      </c>
      <c r="L1083" s="362"/>
      <c r="M1083" s="362" t="s">
        <v>186</v>
      </c>
      <c r="N1083" s="362" t="s">
        <v>9</v>
      </c>
      <c r="O1083" s="362"/>
      <c r="P1083" s="362" t="s">
        <v>90</v>
      </c>
      <c r="Q1083" s="362" t="s">
        <v>90</v>
      </c>
      <c r="R1083" s="362"/>
      <c r="S1083" s="361" t="s">
        <v>90</v>
      </c>
      <c r="T1083" s="362"/>
      <c r="U1083" s="362"/>
      <c r="V1083" s="362" t="s">
        <v>176</v>
      </c>
      <c r="W1083" s="362"/>
      <c r="X1083" s="362" t="s">
        <v>9</v>
      </c>
      <c r="Y1083" s="362" t="s">
        <v>9</v>
      </c>
      <c r="Z1083" s="362" t="s">
        <v>90</v>
      </c>
      <c r="AA1083" s="366" t="s">
        <v>90</v>
      </c>
      <c r="AB1083" s="362" t="s">
        <v>90</v>
      </c>
      <c r="AC1083" s="362"/>
      <c r="AD1083" s="362"/>
      <c r="AE1083" s="362"/>
      <c r="AF1083" s="362"/>
      <c r="AG1083" s="362"/>
      <c r="AH1083" s="362"/>
      <c r="AI1083" s="362" t="str">
        <f t="shared" si="16"/>
        <v>MOMSecurity &amp; Regulatory Compliance</v>
      </c>
      <c r="AJ1083" s="362" t="str">
        <f>VLOOKUP(AI1083,Table1[[#All],[CONCAT]:[Tfiber]],2,FALSE)</f>
        <v>Security</v>
      </c>
      <c r="AK1083" s="362" t="s">
        <v>40</v>
      </c>
      <c r="AL1083" s="362"/>
      <c r="AM1083" s="362"/>
      <c r="AN1083" s="362"/>
      <c r="AO1083" s="362"/>
      <c r="AP1083" s="361" t="e">
        <v>#N/A</v>
      </c>
      <c r="AR1083">
        <v>1</v>
      </c>
    </row>
    <row r="1084" spans="2:44" ht="15" hidden="1" customHeight="1" x14ac:dyDescent="0.35">
      <c r="B1084" s="362">
        <v>1082</v>
      </c>
      <c r="C1084" s="362" t="s">
        <v>2955</v>
      </c>
      <c r="D1084" s="362" t="s">
        <v>2</v>
      </c>
      <c r="E1084" s="368">
        <v>45272</v>
      </c>
      <c r="F1084" s="368"/>
      <c r="G1084" s="368"/>
      <c r="H1084" s="368"/>
      <c r="I1084" s="362" t="s">
        <v>57</v>
      </c>
      <c r="J1084" s="362" t="s">
        <v>2897</v>
      </c>
      <c r="K1084" s="361" t="s">
        <v>2956</v>
      </c>
      <c r="L1084" s="362"/>
      <c r="M1084" s="362" t="s">
        <v>186</v>
      </c>
      <c r="N1084" s="362" t="s">
        <v>9</v>
      </c>
      <c r="O1084" s="362"/>
      <c r="P1084" s="362" t="s">
        <v>90</v>
      </c>
      <c r="Q1084" s="362" t="s">
        <v>90</v>
      </c>
      <c r="R1084" s="362"/>
      <c r="S1084" s="361" t="s">
        <v>2957</v>
      </c>
      <c r="T1084" s="362"/>
      <c r="U1084" s="362"/>
      <c r="V1084" s="362" t="s">
        <v>176</v>
      </c>
      <c r="W1084" s="362"/>
      <c r="X1084" s="362"/>
      <c r="Y1084" s="362" t="s">
        <v>48</v>
      </c>
      <c r="Z1084" s="362" t="s">
        <v>90</v>
      </c>
      <c r="AA1084" s="366" t="s">
        <v>90</v>
      </c>
      <c r="AB1084" s="362" t="s">
        <v>90</v>
      </c>
      <c r="AC1084" s="362"/>
      <c r="AD1084" s="362"/>
      <c r="AE1084" s="362"/>
      <c r="AF1084" s="362"/>
      <c r="AG1084" s="362"/>
      <c r="AH1084" s="362"/>
      <c r="AI1084" s="362" t="str">
        <f t="shared" si="16"/>
        <v>MOMSecurity &amp; Regulatory Compliance</v>
      </c>
      <c r="AJ1084" s="362" t="str">
        <f>VLOOKUP(AI1084,Table1[[#All],[CONCAT]:[Tfiber]],2,FALSE)</f>
        <v>Security</v>
      </c>
      <c r="AK1084" s="362" t="s">
        <v>40</v>
      </c>
      <c r="AL1084" s="362"/>
      <c r="AM1084" s="362"/>
      <c r="AN1084" s="362"/>
      <c r="AO1084" s="362"/>
      <c r="AP1084" s="361" t="s">
        <v>193</v>
      </c>
      <c r="AR1084">
        <v>1</v>
      </c>
    </row>
    <row r="1085" spans="2:44" ht="15" hidden="1" customHeight="1" x14ac:dyDescent="0.35">
      <c r="B1085" s="362">
        <v>1083</v>
      </c>
      <c r="C1085" s="362" t="s">
        <v>2958</v>
      </c>
      <c r="D1085" s="362" t="s">
        <v>2</v>
      </c>
      <c r="E1085" s="368">
        <v>45275</v>
      </c>
      <c r="F1085" s="368"/>
      <c r="G1085" s="368"/>
      <c r="H1085" s="368"/>
      <c r="I1085" s="362" t="s">
        <v>74</v>
      </c>
      <c r="J1085" s="362" t="s">
        <v>2959</v>
      </c>
      <c r="K1085" s="361" t="s">
        <v>2960</v>
      </c>
      <c r="L1085" s="362"/>
      <c r="M1085" s="362" t="s">
        <v>186</v>
      </c>
      <c r="N1085" s="362" t="s">
        <v>9</v>
      </c>
      <c r="O1085" s="362"/>
      <c r="P1085" s="362" t="s">
        <v>90</v>
      </c>
      <c r="Q1085" s="362" t="s">
        <v>90</v>
      </c>
      <c r="R1085" s="362"/>
      <c r="S1085" s="382" t="s">
        <v>2961</v>
      </c>
      <c r="T1085" s="362"/>
      <c r="U1085" s="362"/>
      <c r="V1085" s="362" t="s">
        <v>120</v>
      </c>
      <c r="W1085" s="362"/>
      <c r="X1085" s="362" t="s">
        <v>9</v>
      </c>
      <c r="Y1085" s="362" t="s">
        <v>101</v>
      </c>
      <c r="Z1085" s="362" t="s">
        <v>90</v>
      </c>
      <c r="AA1085" s="366" t="s">
        <v>90</v>
      </c>
      <c r="AB1085" s="362" t="s">
        <v>90</v>
      </c>
      <c r="AC1085" s="362"/>
      <c r="AD1085" s="362"/>
      <c r="AE1085" s="362"/>
      <c r="AF1085" s="362"/>
      <c r="AG1085" s="362"/>
      <c r="AH1085" s="362"/>
      <c r="AI1085" s="362" t="str">
        <f t="shared" si="16"/>
        <v>MOMWFM</v>
      </c>
      <c r="AJ1085" s="362" t="str">
        <f>VLOOKUP(AI1085,Table1[[#All],[CONCAT]:[Tfiber]],2,FALSE)</f>
        <v>Applications/Tools</v>
      </c>
      <c r="AK1085" s="362" t="e">
        <v>#N/A</v>
      </c>
      <c r="AL1085" s="362"/>
      <c r="AM1085" s="362"/>
      <c r="AN1085" s="362"/>
      <c r="AO1085" s="362"/>
      <c r="AP1085" s="361" t="e">
        <v>#N/A</v>
      </c>
      <c r="AR1085">
        <v>1</v>
      </c>
    </row>
    <row r="1086" spans="2:44" ht="15" hidden="1" customHeight="1" x14ac:dyDescent="0.35">
      <c r="B1086" s="362">
        <v>1084</v>
      </c>
      <c r="C1086" s="362" t="s">
        <v>2962</v>
      </c>
      <c r="D1086" s="362" t="s">
        <v>2</v>
      </c>
      <c r="E1086" s="368">
        <v>45012</v>
      </c>
      <c r="F1086" s="368"/>
      <c r="G1086" s="368"/>
      <c r="H1086" s="368"/>
      <c r="I1086" s="362" t="s">
        <v>65</v>
      </c>
      <c r="J1086" s="362" t="s">
        <v>2064</v>
      </c>
      <c r="K1086" s="361" t="s">
        <v>2963</v>
      </c>
      <c r="L1086" s="362"/>
      <c r="M1086" s="362" t="s">
        <v>186</v>
      </c>
      <c r="N1086" s="362" t="s">
        <v>9</v>
      </c>
      <c r="O1086" s="362"/>
      <c r="P1086" s="362" t="s">
        <v>1398</v>
      </c>
      <c r="Q1086" s="362" t="s">
        <v>90</v>
      </c>
      <c r="R1086" s="362"/>
      <c r="S1086" s="361" t="s">
        <v>90</v>
      </c>
      <c r="T1086" s="362"/>
      <c r="U1086" s="362"/>
      <c r="V1086" s="362" t="s">
        <v>202</v>
      </c>
      <c r="W1086" s="362"/>
      <c r="X1086" s="362" t="s">
        <v>9</v>
      </c>
      <c r="Y1086" s="362" t="s">
        <v>9</v>
      </c>
      <c r="Z1086" s="362" t="s">
        <v>90</v>
      </c>
      <c r="AA1086" s="366" t="s">
        <v>90</v>
      </c>
      <c r="AB1086" s="362" t="s">
        <v>90</v>
      </c>
      <c r="AC1086" s="362"/>
      <c r="AD1086" s="362"/>
      <c r="AE1086" s="362"/>
      <c r="AF1086" s="362"/>
      <c r="AG1086" s="362"/>
      <c r="AH1086" s="362"/>
      <c r="AI1086" s="362" t="str">
        <f t="shared" si="16"/>
        <v>MOMBSS</v>
      </c>
      <c r="AJ1086" s="362" t="str">
        <f>VLOOKUP(AI1086,Table1[[#All],[CONCAT]:[Tfiber]],2,FALSE)</f>
        <v>Applications/Tools</v>
      </c>
      <c r="AK1086" s="362" t="s">
        <v>40</v>
      </c>
      <c r="AL1086" s="362"/>
      <c r="AM1086" s="362"/>
      <c r="AN1086" s="362"/>
      <c r="AO1086" s="362"/>
      <c r="AP1086" s="361" t="e">
        <v>#N/A</v>
      </c>
      <c r="AR1086">
        <v>1</v>
      </c>
    </row>
    <row r="1087" spans="2:44" ht="15" hidden="1" customHeight="1" x14ac:dyDescent="0.35">
      <c r="B1087" s="362">
        <v>1085</v>
      </c>
      <c r="C1087" s="362" t="s">
        <v>2964</v>
      </c>
      <c r="D1087" s="362" t="s">
        <v>2</v>
      </c>
      <c r="E1087" s="368">
        <v>45096</v>
      </c>
      <c r="F1087" s="368"/>
      <c r="G1087" s="368"/>
      <c r="H1087" s="368"/>
      <c r="I1087" s="362" t="s">
        <v>61</v>
      </c>
      <c r="J1087" s="362" t="s">
        <v>1584</v>
      </c>
      <c r="K1087" s="361" t="s">
        <v>2965</v>
      </c>
      <c r="L1087" s="361"/>
      <c r="M1087" s="362" t="s">
        <v>186</v>
      </c>
      <c r="N1087" s="362" t="s">
        <v>9</v>
      </c>
      <c r="O1087" s="362" t="s">
        <v>526</v>
      </c>
      <c r="P1087" s="362" t="s">
        <v>2273</v>
      </c>
      <c r="Q1087" s="362" t="s">
        <v>90</v>
      </c>
      <c r="R1087" s="362"/>
      <c r="S1087" s="361" t="s">
        <v>2966</v>
      </c>
      <c r="T1087" s="362"/>
      <c r="U1087" s="362"/>
      <c r="V1087" s="362" t="s">
        <v>120</v>
      </c>
      <c r="W1087" s="362"/>
      <c r="X1087" s="362"/>
      <c r="Y1087" s="362" t="s">
        <v>48</v>
      </c>
      <c r="Z1087" s="362" t="s">
        <v>90</v>
      </c>
      <c r="AA1087" s="366" t="s">
        <v>90</v>
      </c>
      <c r="AB1087" s="362" t="s">
        <v>90</v>
      </c>
      <c r="AC1087" s="362"/>
      <c r="AD1087" s="362"/>
      <c r="AE1087" s="362"/>
      <c r="AF1087" s="362"/>
      <c r="AG1087" s="362"/>
      <c r="AH1087" s="362"/>
      <c r="AI1087" s="362" t="str">
        <f t="shared" si="16"/>
        <v>MOMGIS</v>
      </c>
      <c r="AJ1087" s="362" t="str">
        <f>VLOOKUP(AI1087,Table1[[#All],[CONCAT]:[Tfiber]],2,FALSE)</f>
        <v>Applications/Tools</v>
      </c>
      <c r="AK1087" s="362" t="s">
        <v>40</v>
      </c>
      <c r="AL1087" s="362"/>
      <c r="AM1087" s="362"/>
      <c r="AN1087" s="362"/>
      <c r="AO1087" s="362"/>
      <c r="AP1087" s="361"/>
      <c r="AR1087">
        <v>1</v>
      </c>
    </row>
    <row r="1088" spans="2:44" ht="15" hidden="1" customHeight="1" x14ac:dyDescent="0.35">
      <c r="B1088" s="362">
        <v>1086</v>
      </c>
      <c r="C1088" s="362" t="s">
        <v>2967</v>
      </c>
      <c r="D1088" s="362" t="s">
        <v>2</v>
      </c>
      <c r="E1088" s="368">
        <v>45275</v>
      </c>
      <c r="F1088" s="368"/>
      <c r="G1088" s="368"/>
      <c r="H1088" s="368"/>
      <c r="I1088" s="362" t="s">
        <v>74</v>
      </c>
      <c r="J1088" s="362" t="s">
        <v>2959</v>
      </c>
      <c r="K1088" s="361" t="s">
        <v>2968</v>
      </c>
      <c r="L1088" s="362"/>
      <c r="M1088" s="362" t="s">
        <v>186</v>
      </c>
      <c r="N1088" s="362" t="s">
        <v>9</v>
      </c>
      <c r="O1088" s="362"/>
      <c r="P1088" s="362" t="s">
        <v>90</v>
      </c>
      <c r="Q1088" s="362" t="s">
        <v>90</v>
      </c>
      <c r="R1088" s="362"/>
      <c r="S1088" s="361"/>
      <c r="T1088" s="362"/>
      <c r="U1088" s="362"/>
      <c r="V1088" s="362" t="s">
        <v>120</v>
      </c>
      <c r="W1088" s="362"/>
      <c r="X1088" s="362"/>
      <c r="Y1088" s="362" t="s">
        <v>48</v>
      </c>
      <c r="Z1088" s="362" t="s">
        <v>90</v>
      </c>
      <c r="AA1088" s="366" t="s">
        <v>90</v>
      </c>
      <c r="AB1088" s="362" t="s">
        <v>90</v>
      </c>
      <c r="AC1088" s="362"/>
      <c r="AD1088" s="362"/>
      <c r="AE1088" s="362"/>
      <c r="AF1088" s="362"/>
      <c r="AG1088" s="362"/>
      <c r="AH1088" s="362"/>
      <c r="AI1088" s="362" t="str">
        <f t="shared" si="16"/>
        <v>MOMWFM</v>
      </c>
      <c r="AJ1088" s="362" t="str">
        <f>VLOOKUP(AI1088,Table1[[#All],[CONCAT]:[Tfiber]],2,FALSE)</f>
        <v>Applications/Tools</v>
      </c>
      <c r="AK1088" s="362" t="s">
        <v>40</v>
      </c>
      <c r="AL1088" s="362"/>
      <c r="AM1088" s="362"/>
      <c r="AN1088" s="362"/>
      <c r="AO1088" s="362"/>
      <c r="AP1088" s="361"/>
      <c r="AR1088">
        <v>1</v>
      </c>
    </row>
    <row r="1089" spans="2:44" ht="15" hidden="1" customHeight="1" x14ac:dyDescent="0.35">
      <c r="B1089" s="362">
        <v>1087</v>
      </c>
      <c r="C1089" s="362" t="s">
        <v>2969</v>
      </c>
      <c r="D1089" s="362" t="s">
        <v>2</v>
      </c>
      <c r="E1089" s="368">
        <v>45275</v>
      </c>
      <c r="F1089" s="368"/>
      <c r="G1089" s="368"/>
      <c r="H1089" s="368"/>
      <c r="I1089" s="362" t="s">
        <v>74</v>
      </c>
      <c r="J1089" s="362" t="s">
        <v>2959</v>
      </c>
      <c r="K1089" s="270" t="s">
        <v>2970</v>
      </c>
      <c r="L1089" s="362"/>
      <c r="M1089" s="362" t="s">
        <v>186</v>
      </c>
      <c r="N1089" s="362" t="s">
        <v>9</v>
      </c>
      <c r="O1089" s="362"/>
      <c r="P1089" s="362" t="s">
        <v>90</v>
      </c>
      <c r="Q1089" s="362" t="s">
        <v>90</v>
      </c>
      <c r="R1089" s="362"/>
      <c r="S1089" s="361"/>
      <c r="T1089" s="362"/>
      <c r="U1089" s="362"/>
      <c r="V1089" s="362" t="s">
        <v>120</v>
      </c>
      <c r="W1089" s="362"/>
      <c r="X1089" s="362"/>
      <c r="Y1089" s="362" t="s">
        <v>48</v>
      </c>
      <c r="Z1089" s="362" t="s">
        <v>90</v>
      </c>
      <c r="AA1089" s="366" t="s">
        <v>90</v>
      </c>
      <c r="AB1089" s="362" t="s">
        <v>90</v>
      </c>
      <c r="AC1089" s="362"/>
      <c r="AD1089" s="362"/>
      <c r="AE1089" s="362"/>
      <c r="AF1089" s="362"/>
      <c r="AG1089" s="362"/>
      <c r="AH1089" s="362"/>
      <c r="AI1089" s="362" t="str">
        <f t="shared" si="16"/>
        <v>MOMWFM</v>
      </c>
      <c r="AJ1089" s="362" t="str">
        <f>VLOOKUP(AI1089,Table1[[#All],[CONCAT]:[Tfiber]],2,FALSE)</f>
        <v>Applications/Tools</v>
      </c>
      <c r="AK1089" s="362" t="s">
        <v>40</v>
      </c>
      <c r="AL1089" s="362"/>
      <c r="AM1089" s="362"/>
      <c r="AN1089" s="362"/>
      <c r="AO1089" s="362"/>
      <c r="AP1089" s="361"/>
      <c r="AR1089">
        <v>1</v>
      </c>
    </row>
    <row r="1090" spans="2:44" ht="15" hidden="1" customHeight="1" x14ac:dyDescent="0.35">
      <c r="B1090" s="362">
        <v>1088</v>
      </c>
      <c r="C1090" s="362" t="s">
        <v>2971</v>
      </c>
      <c r="D1090" s="362" t="s">
        <v>2</v>
      </c>
      <c r="E1090" s="368">
        <v>45275</v>
      </c>
      <c r="F1090" s="368"/>
      <c r="G1090" s="368"/>
      <c r="H1090" s="368"/>
      <c r="I1090" s="362" t="s">
        <v>74</v>
      </c>
      <c r="J1090" s="362" t="s">
        <v>2959</v>
      </c>
      <c r="K1090" s="361" t="s">
        <v>2972</v>
      </c>
      <c r="L1090" s="362"/>
      <c r="M1090" s="362" t="s">
        <v>1689</v>
      </c>
      <c r="N1090" s="362" t="s">
        <v>9</v>
      </c>
      <c r="O1090" s="362"/>
      <c r="P1090" s="362" t="s">
        <v>90</v>
      </c>
      <c r="Q1090" s="362" t="s">
        <v>90</v>
      </c>
      <c r="R1090" s="362"/>
      <c r="S1090" s="361"/>
      <c r="T1090" s="362"/>
      <c r="U1090" s="362"/>
      <c r="V1090" s="362" t="s">
        <v>120</v>
      </c>
      <c r="W1090" s="362"/>
      <c r="X1090" s="362"/>
      <c r="Y1090" s="362" t="s">
        <v>48</v>
      </c>
      <c r="Z1090" s="362" t="s">
        <v>90</v>
      </c>
      <c r="AA1090" s="366" t="s">
        <v>90</v>
      </c>
      <c r="AB1090" s="362" t="s">
        <v>90</v>
      </c>
      <c r="AC1090" s="362"/>
      <c r="AD1090" s="362"/>
      <c r="AE1090" s="362"/>
      <c r="AF1090" s="362"/>
      <c r="AG1090" s="362"/>
      <c r="AH1090" s="362"/>
      <c r="AI1090" s="362" t="str">
        <f t="shared" si="16"/>
        <v>MOMWFM</v>
      </c>
      <c r="AJ1090" s="362" t="str">
        <f>VLOOKUP(AI1090,Table1[[#All],[CONCAT]:[Tfiber]],2,FALSE)</f>
        <v>Applications/Tools</v>
      </c>
      <c r="AK1090" s="362" t="s">
        <v>40</v>
      </c>
      <c r="AL1090" s="362"/>
      <c r="AM1090" s="362"/>
      <c r="AN1090" s="362"/>
      <c r="AO1090" s="362"/>
      <c r="AP1090" s="361"/>
      <c r="AR1090">
        <v>1</v>
      </c>
    </row>
    <row r="1091" spans="2:44" ht="15" hidden="1" customHeight="1" x14ac:dyDescent="0.35">
      <c r="B1091" s="362">
        <v>1089</v>
      </c>
      <c r="C1091" s="362" t="s">
        <v>2973</v>
      </c>
      <c r="D1091" s="362" t="s">
        <v>2</v>
      </c>
      <c r="E1091" s="368">
        <v>45275</v>
      </c>
      <c r="F1091" s="368"/>
      <c r="G1091" s="368"/>
      <c r="H1091" s="368"/>
      <c r="I1091" s="362" t="s">
        <v>74</v>
      </c>
      <c r="J1091" s="362" t="s">
        <v>2959</v>
      </c>
      <c r="K1091" s="361" t="s">
        <v>2974</v>
      </c>
      <c r="L1091" s="362"/>
      <c r="M1091" s="362" t="s">
        <v>1689</v>
      </c>
      <c r="N1091" s="362" t="s">
        <v>9</v>
      </c>
      <c r="O1091" s="362"/>
      <c r="P1091" s="362" t="s">
        <v>90</v>
      </c>
      <c r="Q1091" s="362" t="s">
        <v>90</v>
      </c>
      <c r="R1091" s="362"/>
      <c r="S1091" s="383" t="s">
        <v>2975</v>
      </c>
      <c r="T1091" s="362"/>
      <c r="U1091" s="362"/>
      <c r="V1091" s="362" t="s">
        <v>120</v>
      </c>
      <c r="W1091" s="362"/>
      <c r="X1091" s="362"/>
      <c r="Y1091" s="362" t="s">
        <v>48</v>
      </c>
      <c r="Z1091" s="362" t="s">
        <v>90</v>
      </c>
      <c r="AA1091" s="366" t="s">
        <v>90</v>
      </c>
      <c r="AB1091" s="362" t="s">
        <v>90</v>
      </c>
      <c r="AC1091" s="362"/>
      <c r="AD1091" s="362"/>
      <c r="AE1091" s="362"/>
      <c r="AF1091" s="362"/>
      <c r="AG1091" s="362"/>
      <c r="AH1091" s="362"/>
      <c r="AI1091" s="362" t="str">
        <f t="shared" ref="AI1091:AI1154" si="17">_xlfn.CONCAT(D1091,I1091)</f>
        <v>MOMWFM</v>
      </c>
      <c r="AJ1091" s="362" t="str">
        <f>VLOOKUP(AI1091,Table1[[#All],[CONCAT]:[Tfiber]],2,FALSE)</f>
        <v>Applications/Tools</v>
      </c>
      <c r="AK1091" s="362" t="s">
        <v>40</v>
      </c>
      <c r="AL1091" s="362"/>
      <c r="AM1091" s="362"/>
      <c r="AN1091" s="362"/>
      <c r="AO1091" s="362"/>
      <c r="AP1091" s="361"/>
      <c r="AR1091">
        <v>1</v>
      </c>
    </row>
    <row r="1092" spans="2:44" ht="15" hidden="1" customHeight="1" x14ac:dyDescent="0.35">
      <c r="B1092" s="362">
        <v>1090</v>
      </c>
      <c r="C1092" s="362" t="s">
        <v>2976</v>
      </c>
      <c r="D1092" s="362" t="s">
        <v>2</v>
      </c>
      <c r="E1092" s="368">
        <v>45275</v>
      </c>
      <c r="F1092" s="368"/>
      <c r="G1092" s="368"/>
      <c r="H1092" s="368"/>
      <c r="I1092" s="362" t="s">
        <v>74</v>
      </c>
      <c r="J1092" s="362" t="s">
        <v>2959</v>
      </c>
      <c r="K1092" s="361" t="s">
        <v>2977</v>
      </c>
      <c r="L1092" s="362"/>
      <c r="M1092" s="362" t="s">
        <v>1689</v>
      </c>
      <c r="N1092" s="362" t="s">
        <v>9</v>
      </c>
      <c r="O1092" s="362"/>
      <c r="P1092" s="362" t="s">
        <v>90</v>
      </c>
      <c r="Q1092" s="362" t="s">
        <v>90</v>
      </c>
      <c r="R1092" s="362"/>
      <c r="S1092" s="361"/>
      <c r="T1092" s="362"/>
      <c r="U1092" s="362"/>
      <c r="V1092" s="362" t="s">
        <v>120</v>
      </c>
      <c r="W1092" s="362"/>
      <c r="X1092" s="362" t="s">
        <v>9</v>
      </c>
      <c r="Y1092" s="362" t="s">
        <v>9</v>
      </c>
      <c r="Z1092" s="362" t="s">
        <v>90</v>
      </c>
      <c r="AA1092" s="366" t="s">
        <v>90</v>
      </c>
      <c r="AB1092" s="362" t="s">
        <v>90</v>
      </c>
      <c r="AC1092" s="362"/>
      <c r="AD1092" s="362"/>
      <c r="AE1092" s="362"/>
      <c r="AF1092" s="362"/>
      <c r="AG1092" s="362"/>
      <c r="AH1092" s="362"/>
      <c r="AI1092" s="362" t="str">
        <f t="shared" si="17"/>
        <v>MOMWFM</v>
      </c>
      <c r="AJ1092" s="362" t="str">
        <f>VLOOKUP(AI1092,Table1[[#All],[CONCAT]:[Tfiber]],2,FALSE)</f>
        <v>Applications/Tools</v>
      </c>
      <c r="AK1092" s="362" t="s">
        <v>40</v>
      </c>
      <c r="AL1092" s="362"/>
      <c r="AM1092" s="362"/>
      <c r="AN1092" s="362"/>
      <c r="AO1092" s="362"/>
      <c r="AP1092" s="361" t="e">
        <v>#N/A</v>
      </c>
      <c r="AR1092">
        <v>1</v>
      </c>
    </row>
    <row r="1093" spans="2:44" ht="15" hidden="1" customHeight="1" x14ac:dyDescent="0.35">
      <c r="B1093" s="362">
        <v>1091</v>
      </c>
      <c r="C1093" s="362" t="s">
        <v>2978</v>
      </c>
      <c r="D1093" s="362" t="s">
        <v>2</v>
      </c>
      <c r="E1093" s="368">
        <v>45275</v>
      </c>
      <c r="F1093" s="368"/>
      <c r="G1093" s="368"/>
      <c r="H1093" s="368"/>
      <c r="I1093" s="362" t="s">
        <v>74</v>
      </c>
      <c r="J1093" s="362" t="s">
        <v>2959</v>
      </c>
      <c r="K1093" s="270" t="s">
        <v>2979</v>
      </c>
      <c r="L1093" s="362"/>
      <c r="M1093" s="362" t="s">
        <v>1689</v>
      </c>
      <c r="N1093" s="362" t="s">
        <v>9</v>
      </c>
      <c r="O1093" s="362"/>
      <c r="P1093" s="362" t="s">
        <v>90</v>
      </c>
      <c r="Q1093" s="362" t="s">
        <v>90</v>
      </c>
      <c r="R1093" s="362"/>
      <c r="S1093" s="361"/>
      <c r="T1093" s="362"/>
      <c r="U1093" s="362"/>
      <c r="V1093" s="362" t="s">
        <v>120</v>
      </c>
      <c r="W1093" s="362"/>
      <c r="X1093" s="362"/>
      <c r="Y1093" s="362" t="s">
        <v>48</v>
      </c>
      <c r="Z1093" s="362" t="s">
        <v>90</v>
      </c>
      <c r="AA1093" s="366" t="s">
        <v>90</v>
      </c>
      <c r="AB1093" s="362" t="s">
        <v>90</v>
      </c>
      <c r="AC1093" s="362"/>
      <c r="AD1093" s="362"/>
      <c r="AE1093" s="362"/>
      <c r="AF1093" s="362"/>
      <c r="AG1093" s="362"/>
      <c r="AH1093" s="362"/>
      <c r="AI1093" s="362" t="str">
        <f t="shared" si="17"/>
        <v>MOMWFM</v>
      </c>
      <c r="AJ1093" s="362" t="str">
        <f>VLOOKUP(AI1093,Table1[[#All],[CONCAT]:[Tfiber]],2,FALSE)</f>
        <v>Applications/Tools</v>
      </c>
      <c r="AK1093" s="362" t="s">
        <v>40</v>
      </c>
      <c r="AL1093" s="362"/>
      <c r="AM1093" s="362"/>
      <c r="AN1093" s="362"/>
      <c r="AO1093" s="362"/>
      <c r="AP1093" s="361"/>
      <c r="AR1093">
        <v>1</v>
      </c>
    </row>
    <row r="1094" spans="2:44" ht="15" hidden="1" customHeight="1" x14ac:dyDescent="0.35">
      <c r="B1094" s="362">
        <v>1092</v>
      </c>
      <c r="C1094" s="362" t="s">
        <v>2980</v>
      </c>
      <c r="D1094" s="362" t="s">
        <v>2</v>
      </c>
      <c r="E1094" s="368">
        <v>45275</v>
      </c>
      <c r="F1094" s="368"/>
      <c r="G1094" s="368"/>
      <c r="H1094" s="368"/>
      <c r="I1094" s="362" t="s">
        <v>74</v>
      </c>
      <c r="J1094" s="362" t="s">
        <v>2959</v>
      </c>
      <c r="K1094" s="361" t="s">
        <v>2981</v>
      </c>
      <c r="L1094" s="362"/>
      <c r="M1094" s="362" t="s">
        <v>1689</v>
      </c>
      <c r="N1094" s="362" t="s">
        <v>9</v>
      </c>
      <c r="O1094" s="362"/>
      <c r="P1094" s="362" t="s">
        <v>90</v>
      </c>
      <c r="Q1094" s="362" t="s">
        <v>90</v>
      </c>
      <c r="R1094" s="362"/>
      <c r="S1094" s="361"/>
      <c r="T1094" s="362"/>
      <c r="U1094" s="362"/>
      <c r="V1094" s="362" t="s">
        <v>120</v>
      </c>
      <c r="W1094" s="362"/>
      <c r="X1094" s="362" t="s">
        <v>9</v>
      </c>
      <c r="Y1094" s="362" t="s">
        <v>9</v>
      </c>
      <c r="Z1094" s="362" t="s">
        <v>90</v>
      </c>
      <c r="AA1094" s="366" t="s">
        <v>90</v>
      </c>
      <c r="AB1094" s="362" t="s">
        <v>90</v>
      </c>
      <c r="AC1094" s="362"/>
      <c r="AD1094" s="362"/>
      <c r="AE1094" s="362"/>
      <c r="AF1094" s="362"/>
      <c r="AG1094" s="362"/>
      <c r="AH1094" s="362"/>
      <c r="AI1094" s="362" t="str">
        <f t="shared" si="17"/>
        <v>MOMWFM</v>
      </c>
      <c r="AJ1094" s="362" t="str">
        <f>VLOOKUP(AI1094,Table1[[#All],[CONCAT]:[Tfiber]],2,FALSE)</f>
        <v>Applications/Tools</v>
      </c>
      <c r="AK1094" s="362" t="s">
        <v>40</v>
      </c>
      <c r="AL1094" s="362"/>
      <c r="AM1094" s="362"/>
      <c r="AN1094" s="362"/>
      <c r="AO1094" s="362"/>
      <c r="AP1094" s="361" t="e">
        <v>#N/A</v>
      </c>
      <c r="AR1094">
        <v>1</v>
      </c>
    </row>
    <row r="1095" spans="2:44" ht="15" hidden="1" customHeight="1" x14ac:dyDescent="0.35">
      <c r="B1095" s="362">
        <v>1093</v>
      </c>
      <c r="C1095" s="362" t="s">
        <v>2982</v>
      </c>
      <c r="D1095" s="362" t="s">
        <v>2</v>
      </c>
      <c r="E1095" s="368">
        <v>45275</v>
      </c>
      <c r="F1095" s="368"/>
      <c r="G1095" s="368"/>
      <c r="H1095" s="368"/>
      <c r="I1095" s="362" t="s">
        <v>74</v>
      </c>
      <c r="J1095" s="362" t="s">
        <v>2959</v>
      </c>
      <c r="K1095" s="270" t="s">
        <v>2983</v>
      </c>
      <c r="L1095" s="362"/>
      <c r="M1095" s="362" t="s">
        <v>1689</v>
      </c>
      <c r="N1095" s="362" t="s">
        <v>9</v>
      </c>
      <c r="O1095" s="362"/>
      <c r="P1095" s="362" t="s">
        <v>90</v>
      </c>
      <c r="Q1095" s="362" t="s">
        <v>90</v>
      </c>
      <c r="R1095" s="362"/>
      <c r="S1095" s="361"/>
      <c r="T1095" s="362"/>
      <c r="U1095" s="362"/>
      <c r="V1095" s="362" t="s">
        <v>120</v>
      </c>
      <c r="W1095" s="362"/>
      <c r="X1095" s="362"/>
      <c r="Y1095" s="362" t="s">
        <v>48</v>
      </c>
      <c r="Z1095" s="362" t="s">
        <v>90</v>
      </c>
      <c r="AA1095" s="366" t="s">
        <v>90</v>
      </c>
      <c r="AB1095" s="362" t="s">
        <v>90</v>
      </c>
      <c r="AC1095" s="362"/>
      <c r="AD1095" s="362"/>
      <c r="AE1095" s="362"/>
      <c r="AF1095" s="362"/>
      <c r="AG1095" s="362"/>
      <c r="AH1095" s="362"/>
      <c r="AI1095" s="362" t="str">
        <f t="shared" si="17"/>
        <v>MOMWFM</v>
      </c>
      <c r="AJ1095" s="362" t="str">
        <f>VLOOKUP(AI1095,Table1[[#All],[CONCAT]:[Tfiber]],2,FALSE)</f>
        <v>Applications/Tools</v>
      </c>
      <c r="AK1095" s="362" t="s">
        <v>40</v>
      </c>
      <c r="AL1095" s="362"/>
      <c r="AM1095" s="362"/>
      <c r="AN1095" s="362"/>
      <c r="AO1095" s="362"/>
      <c r="AP1095" s="361"/>
      <c r="AR1095">
        <v>1</v>
      </c>
    </row>
    <row r="1096" spans="2:44" ht="15" hidden="1" customHeight="1" x14ac:dyDescent="0.35">
      <c r="B1096" s="362">
        <v>1094</v>
      </c>
      <c r="C1096" s="362" t="s">
        <v>2984</v>
      </c>
      <c r="D1096" s="362" t="s">
        <v>2</v>
      </c>
      <c r="E1096" s="368">
        <v>45275</v>
      </c>
      <c r="F1096" s="368"/>
      <c r="G1096" s="368"/>
      <c r="H1096" s="368"/>
      <c r="I1096" s="362" t="s">
        <v>74</v>
      </c>
      <c r="J1096" s="362" t="s">
        <v>2959</v>
      </c>
      <c r="K1096" s="270" t="s">
        <v>2985</v>
      </c>
      <c r="L1096" s="362"/>
      <c r="M1096" s="362" t="s">
        <v>186</v>
      </c>
      <c r="N1096" s="362" t="s">
        <v>9</v>
      </c>
      <c r="O1096" s="362"/>
      <c r="P1096" s="362" t="s">
        <v>90</v>
      </c>
      <c r="Q1096" s="362" t="s">
        <v>90</v>
      </c>
      <c r="R1096" s="362"/>
      <c r="S1096" s="361"/>
      <c r="T1096" s="362"/>
      <c r="U1096" s="362"/>
      <c r="V1096" s="362" t="s">
        <v>120</v>
      </c>
      <c r="W1096" s="362"/>
      <c r="X1096" s="362"/>
      <c r="Y1096" s="362" t="s">
        <v>48</v>
      </c>
      <c r="Z1096" s="362" t="s">
        <v>90</v>
      </c>
      <c r="AA1096" s="366" t="s">
        <v>90</v>
      </c>
      <c r="AB1096" s="362" t="s">
        <v>90</v>
      </c>
      <c r="AC1096" s="362"/>
      <c r="AD1096" s="362"/>
      <c r="AE1096" s="362"/>
      <c r="AF1096" s="362"/>
      <c r="AG1096" s="362"/>
      <c r="AH1096" s="362"/>
      <c r="AI1096" s="362" t="str">
        <f t="shared" si="17"/>
        <v>MOMWFM</v>
      </c>
      <c r="AJ1096" s="362" t="str">
        <f>VLOOKUP(AI1096,Table1[[#All],[CONCAT]:[Tfiber]],2,FALSE)</f>
        <v>Applications/Tools</v>
      </c>
      <c r="AK1096" s="362" t="s">
        <v>40</v>
      </c>
      <c r="AL1096" s="362"/>
      <c r="AM1096" s="362"/>
      <c r="AN1096" s="362"/>
      <c r="AO1096" s="362"/>
      <c r="AP1096" s="361"/>
      <c r="AR1096">
        <v>1</v>
      </c>
    </row>
    <row r="1097" spans="2:44" ht="15" hidden="1" customHeight="1" x14ac:dyDescent="0.35">
      <c r="B1097" s="362">
        <v>1095</v>
      </c>
      <c r="C1097" s="362" t="s">
        <v>2986</v>
      </c>
      <c r="D1097" s="362" t="s">
        <v>2</v>
      </c>
      <c r="E1097" s="368">
        <v>45275</v>
      </c>
      <c r="F1097" s="368"/>
      <c r="G1097" s="368"/>
      <c r="H1097" s="368"/>
      <c r="I1097" s="362" t="s">
        <v>74</v>
      </c>
      <c r="J1097" s="362" t="s">
        <v>2959</v>
      </c>
      <c r="K1097" s="270" t="s">
        <v>2987</v>
      </c>
      <c r="L1097" s="362"/>
      <c r="M1097" s="362" t="s">
        <v>186</v>
      </c>
      <c r="N1097" s="362" t="s">
        <v>9</v>
      </c>
      <c r="O1097" s="362"/>
      <c r="P1097" s="362" t="s">
        <v>90</v>
      </c>
      <c r="Q1097" s="362" t="s">
        <v>90</v>
      </c>
      <c r="R1097" s="362"/>
      <c r="S1097" s="361"/>
      <c r="T1097" s="362"/>
      <c r="U1097" s="362"/>
      <c r="V1097" s="362" t="s">
        <v>120</v>
      </c>
      <c r="W1097" s="362"/>
      <c r="X1097" s="362"/>
      <c r="Y1097" s="362" t="s">
        <v>48</v>
      </c>
      <c r="Z1097" s="362" t="s">
        <v>90</v>
      </c>
      <c r="AA1097" s="366" t="s">
        <v>90</v>
      </c>
      <c r="AB1097" s="362" t="s">
        <v>90</v>
      </c>
      <c r="AC1097" s="362"/>
      <c r="AD1097" s="362"/>
      <c r="AE1097" s="362"/>
      <c r="AF1097" s="362"/>
      <c r="AG1097" s="362"/>
      <c r="AH1097" s="362"/>
      <c r="AI1097" s="362" t="str">
        <f t="shared" si="17"/>
        <v>MOMWFM</v>
      </c>
      <c r="AJ1097" s="362" t="str">
        <f>VLOOKUP(AI1097,Table1[[#All],[CONCAT]:[Tfiber]],2,FALSE)</f>
        <v>Applications/Tools</v>
      </c>
      <c r="AK1097" s="362" t="s">
        <v>40</v>
      </c>
      <c r="AL1097" s="362"/>
      <c r="AM1097" s="362"/>
      <c r="AN1097" s="362"/>
      <c r="AO1097" s="362"/>
      <c r="AP1097" s="361"/>
      <c r="AR1097">
        <v>1</v>
      </c>
    </row>
    <row r="1098" spans="2:44" ht="15" hidden="1" customHeight="1" x14ac:dyDescent="0.35">
      <c r="B1098" s="362">
        <v>1096</v>
      </c>
      <c r="C1098" s="362" t="s">
        <v>2988</v>
      </c>
      <c r="D1098" s="362" t="s">
        <v>2</v>
      </c>
      <c r="E1098" s="368">
        <v>45096</v>
      </c>
      <c r="F1098" s="368"/>
      <c r="G1098" s="368"/>
      <c r="H1098" s="368"/>
      <c r="I1098" s="362" t="s">
        <v>61</v>
      </c>
      <c r="J1098" s="362" t="s">
        <v>1584</v>
      </c>
      <c r="K1098" s="361" t="s">
        <v>2989</v>
      </c>
      <c r="L1098" s="361"/>
      <c r="M1098" s="362" t="s">
        <v>186</v>
      </c>
      <c r="N1098" s="362" t="s">
        <v>9</v>
      </c>
      <c r="O1098" s="362"/>
      <c r="P1098" s="362" t="s">
        <v>2273</v>
      </c>
      <c r="Q1098" s="362" t="s">
        <v>90</v>
      </c>
      <c r="R1098" s="362"/>
      <c r="S1098" s="361"/>
      <c r="T1098" s="362"/>
      <c r="U1098" s="362"/>
      <c r="V1098" s="362" t="s">
        <v>120</v>
      </c>
      <c r="W1098" s="362"/>
      <c r="X1098" s="362" t="s">
        <v>9</v>
      </c>
      <c r="Y1098" s="362" t="s">
        <v>46</v>
      </c>
      <c r="Z1098" s="362" t="s">
        <v>90</v>
      </c>
      <c r="AA1098" s="366" t="s">
        <v>90</v>
      </c>
      <c r="AB1098" s="362" t="s">
        <v>90</v>
      </c>
      <c r="AC1098" s="362"/>
      <c r="AD1098" s="362"/>
      <c r="AE1098" s="362"/>
      <c r="AF1098" s="362"/>
      <c r="AG1098" s="362"/>
      <c r="AH1098" s="362"/>
      <c r="AI1098" s="362" t="str">
        <f t="shared" si="17"/>
        <v>MOMGIS</v>
      </c>
      <c r="AJ1098" s="362" t="str">
        <f>VLOOKUP(AI1098,Table1[[#All],[CONCAT]:[Tfiber]],2,FALSE)</f>
        <v>Applications/Tools</v>
      </c>
      <c r="AK1098" s="362" t="s">
        <v>40</v>
      </c>
      <c r="AL1098" s="362"/>
      <c r="AM1098" s="362"/>
      <c r="AN1098" s="362"/>
      <c r="AO1098" s="362"/>
      <c r="AP1098" s="361" t="e">
        <v>#N/A</v>
      </c>
      <c r="AR1098">
        <v>1</v>
      </c>
    </row>
    <row r="1099" spans="2:44" ht="15" hidden="1" customHeight="1" x14ac:dyDescent="0.35">
      <c r="B1099" s="362">
        <v>1097</v>
      </c>
      <c r="C1099" s="362" t="s">
        <v>2990</v>
      </c>
      <c r="D1099" s="362" t="s">
        <v>2</v>
      </c>
      <c r="E1099" s="368">
        <v>45275</v>
      </c>
      <c r="F1099" s="368"/>
      <c r="G1099" s="368"/>
      <c r="H1099" s="368"/>
      <c r="I1099" s="362" t="s">
        <v>74</v>
      </c>
      <c r="J1099" s="362" t="s">
        <v>2959</v>
      </c>
      <c r="K1099" s="270" t="s">
        <v>2987</v>
      </c>
      <c r="L1099" s="362"/>
      <c r="M1099" s="362" t="s">
        <v>1689</v>
      </c>
      <c r="N1099" s="362" t="s">
        <v>9</v>
      </c>
      <c r="O1099" s="362"/>
      <c r="P1099" s="362" t="s">
        <v>90</v>
      </c>
      <c r="Q1099" s="362" t="s">
        <v>90</v>
      </c>
      <c r="R1099" s="362"/>
      <c r="S1099" s="361"/>
      <c r="T1099" s="362"/>
      <c r="U1099" s="362"/>
      <c r="V1099" s="362" t="s">
        <v>120</v>
      </c>
      <c r="W1099" s="362"/>
      <c r="X1099" s="362"/>
      <c r="Y1099" s="362" t="s">
        <v>48</v>
      </c>
      <c r="Z1099" s="362" t="s">
        <v>90</v>
      </c>
      <c r="AA1099" s="366" t="s">
        <v>90</v>
      </c>
      <c r="AB1099" s="362" t="s">
        <v>90</v>
      </c>
      <c r="AC1099" s="362"/>
      <c r="AD1099" s="362"/>
      <c r="AE1099" s="362"/>
      <c r="AF1099" s="362"/>
      <c r="AG1099" s="362"/>
      <c r="AH1099" s="362"/>
      <c r="AI1099" s="362" t="str">
        <f t="shared" si="17"/>
        <v>MOMWFM</v>
      </c>
      <c r="AJ1099" s="362" t="str">
        <f>VLOOKUP(AI1099,Table1[[#All],[CONCAT]:[Tfiber]],2,FALSE)</f>
        <v>Applications/Tools</v>
      </c>
      <c r="AK1099" s="362" t="s">
        <v>40</v>
      </c>
      <c r="AL1099" s="362"/>
      <c r="AM1099" s="362"/>
      <c r="AN1099" s="362"/>
      <c r="AO1099" s="362"/>
      <c r="AP1099" s="361"/>
      <c r="AR1099">
        <v>1</v>
      </c>
    </row>
    <row r="1100" spans="2:44" ht="15" hidden="1" customHeight="1" x14ac:dyDescent="0.35">
      <c r="B1100" s="362">
        <v>1098</v>
      </c>
      <c r="C1100" s="362" t="s">
        <v>2991</v>
      </c>
      <c r="D1100" s="362" t="s">
        <v>2</v>
      </c>
      <c r="E1100" s="368">
        <v>45275</v>
      </c>
      <c r="F1100" s="368"/>
      <c r="G1100" s="368"/>
      <c r="H1100" s="368"/>
      <c r="I1100" s="362" t="s">
        <v>74</v>
      </c>
      <c r="J1100" s="362" t="s">
        <v>2959</v>
      </c>
      <c r="K1100" s="361" t="s">
        <v>2992</v>
      </c>
      <c r="L1100" s="362"/>
      <c r="M1100" s="362" t="s">
        <v>186</v>
      </c>
      <c r="N1100" s="362" t="s">
        <v>9</v>
      </c>
      <c r="O1100" s="362"/>
      <c r="P1100" s="362" t="s">
        <v>90</v>
      </c>
      <c r="Q1100" s="362" t="s">
        <v>90</v>
      </c>
      <c r="R1100" s="362"/>
      <c r="S1100" s="361"/>
      <c r="T1100" s="362"/>
      <c r="U1100" s="362"/>
      <c r="V1100" s="362" t="s">
        <v>120</v>
      </c>
      <c r="W1100" s="362"/>
      <c r="X1100" s="362" t="s">
        <v>9</v>
      </c>
      <c r="Y1100" s="362" t="s">
        <v>9</v>
      </c>
      <c r="Z1100" s="362" t="s">
        <v>90</v>
      </c>
      <c r="AA1100" s="366" t="s">
        <v>90</v>
      </c>
      <c r="AB1100" s="362" t="s">
        <v>90</v>
      </c>
      <c r="AC1100" s="362"/>
      <c r="AD1100" s="362"/>
      <c r="AE1100" s="362"/>
      <c r="AF1100" s="362"/>
      <c r="AG1100" s="362"/>
      <c r="AH1100" s="362"/>
      <c r="AI1100" s="362" t="str">
        <f t="shared" si="17"/>
        <v>MOMWFM</v>
      </c>
      <c r="AJ1100" s="362" t="str">
        <f>VLOOKUP(AI1100,Table1[[#All],[CONCAT]:[Tfiber]],2,FALSE)</f>
        <v>Applications/Tools</v>
      </c>
      <c r="AK1100" s="362" t="s">
        <v>40</v>
      </c>
      <c r="AL1100" s="362"/>
      <c r="AM1100" s="362"/>
      <c r="AN1100" s="362"/>
      <c r="AO1100" s="362"/>
      <c r="AP1100" s="361" t="e">
        <v>#N/A</v>
      </c>
      <c r="AR1100">
        <v>1</v>
      </c>
    </row>
    <row r="1101" spans="2:44" ht="15" hidden="1" customHeight="1" x14ac:dyDescent="0.35">
      <c r="B1101" s="362">
        <v>1099</v>
      </c>
      <c r="C1101" s="362" t="s">
        <v>2993</v>
      </c>
      <c r="D1101" s="362" t="s">
        <v>2</v>
      </c>
      <c r="E1101" s="368">
        <v>45275</v>
      </c>
      <c r="F1101" s="368"/>
      <c r="G1101" s="368"/>
      <c r="H1101" s="368"/>
      <c r="I1101" s="362" t="s">
        <v>74</v>
      </c>
      <c r="J1101" s="362" t="s">
        <v>2959</v>
      </c>
      <c r="K1101" s="270" t="s">
        <v>2994</v>
      </c>
      <c r="L1101" s="362"/>
      <c r="M1101" s="362" t="s">
        <v>186</v>
      </c>
      <c r="N1101" s="362" t="s">
        <v>9</v>
      </c>
      <c r="O1101" s="362"/>
      <c r="P1101" s="362" t="s">
        <v>90</v>
      </c>
      <c r="Q1101" s="362" t="s">
        <v>90</v>
      </c>
      <c r="R1101" s="362"/>
      <c r="S1101" s="361"/>
      <c r="T1101" s="362"/>
      <c r="U1101" s="362"/>
      <c r="V1101" s="362" t="s">
        <v>120</v>
      </c>
      <c r="W1101" s="362"/>
      <c r="X1101" s="362"/>
      <c r="Y1101" s="362" t="s">
        <v>48</v>
      </c>
      <c r="Z1101" s="362" t="s">
        <v>90</v>
      </c>
      <c r="AA1101" s="366" t="s">
        <v>90</v>
      </c>
      <c r="AB1101" s="362" t="s">
        <v>90</v>
      </c>
      <c r="AC1101" s="362"/>
      <c r="AD1101" s="362"/>
      <c r="AE1101" s="362"/>
      <c r="AF1101" s="362"/>
      <c r="AG1101" s="362"/>
      <c r="AH1101" s="362"/>
      <c r="AI1101" s="362" t="str">
        <f t="shared" si="17"/>
        <v>MOMWFM</v>
      </c>
      <c r="AJ1101" s="362" t="str">
        <f>VLOOKUP(AI1101,Table1[[#All],[CONCAT]:[Tfiber]],2,FALSE)</f>
        <v>Applications/Tools</v>
      </c>
      <c r="AK1101" s="362" t="s">
        <v>40</v>
      </c>
      <c r="AL1101" s="362"/>
      <c r="AM1101" s="362"/>
      <c r="AN1101" s="362"/>
      <c r="AO1101" s="362"/>
      <c r="AP1101" s="361"/>
      <c r="AR1101">
        <v>1</v>
      </c>
    </row>
    <row r="1102" spans="2:44" ht="15" hidden="1" customHeight="1" x14ac:dyDescent="0.35">
      <c r="B1102" s="362">
        <v>1100</v>
      </c>
      <c r="C1102" s="362" t="s">
        <v>2995</v>
      </c>
      <c r="D1102" s="362" t="s">
        <v>2</v>
      </c>
      <c r="E1102" s="368">
        <v>45279</v>
      </c>
      <c r="F1102" s="368"/>
      <c r="G1102" s="368"/>
      <c r="H1102" s="368"/>
      <c r="I1102" s="362" t="s">
        <v>74</v>
      </c>
      <c r="J1102" s="362" t="s">
        <v>2959</v>
      </c>
      <c r="K1102" s="270" t="s">
        <v>2996</v>
      </c>
      <c r="L1102" s="362"/>
      <c r="M1102" s="362" t="s">
        <v>186</v>
      </c>
      <c r="N1102" s="362" t="s">
        <v>9</v>
      </c>
      <c r="O1102" s="362"/>
      <c r="P1102" s="362" t="s">
        <v>90</v>
      </c>
      <c r="Q1102" s="362" t="s">
        <v>90</v>
      </c>
      <c r="R1102" s="362"/>
      <c r="S1102" s="361"/>
      <c r="T1102" s="362"/>
      <c r="U1102" s="362"/>
      <c r="V1102" s="362" t="s">
        <v>120</v>
      </c>
      <c r="W1102" s="362"/>
      <c r="X1102" s="362"/>
      <c r="Y1102" s="362" t="s">
        <v>48</v>
      </c>
      <c r="Z1102" s="362" t="s">
        <v>90</v>
      </c>
      <c r="AA1102" s="366" t="s">
        <v>90</v>
      </c>
      <c r="AB1102" s="362" t="s">
        <v>90</v>
      </c>
      <c r="AC1102" s="362"/>
      <c r="AD1102" s="362"/>
      <c r="AE1102" s="362"/>
      <c r="AF1102" s="362"/>
      <c r="AG1102" s="362"/>
      <c r="AH1102" s="362"/>
      <c r="AI1102" s="362" t="str">
        <f t="shared" si="17"/>
        <v>MOMWFM</v>
      </c>
      <c r="AJ1102" s="362" t="str">
        <f>VLOOKUP(AI1102,Table1[[#All],[CONCAT]:[Tfiber]],2,FALSE)</f>
        <v>Applications/Tools</v>
      </c>
      <c r="AK1102" s="362" t="s">
        <v>40</v>
      </c>
      <c r="AL1102" s="362"/>
      <c r="AM1102" s="362"/>
      <c r="AN1102" s="362"/>
      <c r="AO1102" s="362"/>
      <c r="AP1102" s="361"/>
      <c r="AR1102">
        <v>1</v>
      </c>
    </row>
    <row r="1103" spans="2:44" ht="15" hidden="1" customHeight="1" x14ac:dyDescent="0.35">
      <c r="B1103" s="362">
        <v>1101</v>
      </c>
      <c r="C1103" s="362" t="s">
        <v>2997</v>
      </c>
      <c r="D1103" s="362" t="s">
        <v>2</v>
      </c>
      <c r="E1103" s="368">
        <v>45279</v>
      </c>
      <c r="F1103" s="368"/>
      <c r="G1103" s="368"/>
      <c r="H1103" s="368"/>
      <c r="I1103" s="362" t="s">
        <v>65</v>
      </c>
      <c r="J1103" s="362" t="s">
        <v>2308</v>
      </c>
      <c r="K1103" s="361" t="s">
        <v>2998</v>
      </c>
      <c r="L1103" s="362"/>
      <c r="M1103" s="362" t="s">
        <v>186</v>
      </c>
      <c r="N1103" s="362" t="s">
        <v>9</v>
      </c>
      <c r="O1103" s="362"/>
      <c r="P1103" s="362" t="s">
        <v>90</v>
      </c>
      <c r="Q1103" s="362" t="s">
        <v>90</v>
      </c>
      <c r="R1103" s="362"/>
      <c r="S1103" s="361" t="s">
        <v>90</v>
      </c>
      <c r="T1103" s="362"/>
      <c r="U1103" s="362"/>
      <c r="V1103" s="362" t="s">
        <v>202</v>
      </c>
      <c r="W1103" s="362"/>
      <c r="X1103" s="362" t="s">
        <v>9</v>
      </c>
      <c r="Y1103" s="362" t="s">
        <v>9</v>
      </c>
      <c r="Z1103" s="362" t="s">
        <v>90</v>
      </c>
      <c r="AA1103" s="366" t="s">
        <v>90</v>
      </c>
      <c r="AB1103" s="362" t="s">
        <v>90</v>
      </c>
      <c r="AC1103" s="362"/>
      <c r="AD1103" s="362"/>
      <c r="AE1103" s="362"/>
      <c r="AF1103" s="362"/>
      <c r="AG1103" s="362"/>
      <c r="AH1103" s="362"/>
      <c r="AI1103" s="362" t="str">
        <f t="shared" si="17"/>
        <v>MOMBSS</v>
      </c>
      <c r="AJ1103" s="362" t="str">
        <f>VLOOKUP(AI1103,Table1[[#All],[CONCAT]:[Tfiber]],2,FALSE)</f>
        <v>Applications/Tools</v>
      </c>
      <c r="AK1103" s="362" t="s">
        <v>40</v>
      </c>
      <c r="AL1103" s="362"/>
      <c r="AM1103" s="362"/>
      <c r="AN1103" s="362"/>
      <c r="AO1103" s="362"/>
      <c r="AP1103" s="361" t="e">
        <v>#N/A</v>
      </c>
      <c r="AR1103">
        <v>1</v>
      </c>
    </row>
    <row r="1104" spans="2:44" ht="15" hidden="1" customHeight="1" x14ac:dyDescent="0.35">
      <c r="B1104" s="362">
        <v>1102</v>
      </c>
      <c r="C1104" s="362" t="s">
        <v>2999</v>
      </c>
      <c r="D1104" s="362" t="s">
        <v>2</v>
      </c>
      <c r="E1104" s="368">
        <v>45279</v>
      </c>
      <c r="F1104" s="368"/>
      <c r="G1104" s="368"/>
      <c r="H1104" s="368"/>
      <c r="I1104" s="362" t="s">
        <v>65</v>
      </c>
      <c r="J1104" s="362" t="s">
        <v>1070</v>
      </c>
      <c r="K1104" s="361" t="s">
        <v>3000</v>
      </c>
      <c r="L1104" s="362"/>
      <c r="M1104" s="362" t="s">
        <v>186</v>
      </c>
      <c r="N1104" s="362" t="s">
        <v>9</v>
      </c>
      <c r="O1104" s="362"/>
      <c r="P1104" s="362" t="s">
        <v>90</v>
      </c>
      <c r="Q1104" s="362" t="s">
        <v>90</v>
      </c>
      <c r="R1104" s="362"/>
      <c r="S1104" s="361" t="s">
        <v>90</v>
      </c>
      <c r="T1104" s="362"/>
      <c r="U1104" s="362"/>
      <c r="V1104" s="362" t="s">
        <v>202</v>
      </c>
      <c r="W1104" s="362"/>
      <c r="X1104" s="362" t="s">
        <v>9</v>
      </c>
      <c r="Y1104" s="362" t="s">
        <v>9</v>
      </c>
      <c r="Z1104" s="362" t="s">
        <v>90</v>
      </c>
      <c r="AA1104" s="366" t="s">
        <v>90</v>
      </c>
      <c r="AB1104" s="362" t="s">
        <v>90</v>
      </c>
      <c r="AC1104" s="362"/>
      <c r="AD1104" s="362"/>
      <c r="AE1104" s="362"/>
      <c r="AF1104" s="362"/>
      <c r="AG1104" s="362"/>
      <c r="AH1104" s="362"/>
      <c r="AI1104" s="362" t="str">
        <f t="shared" si="17"/>
        <v>MOMBSS</v>
      </c>
      <c r="AJ1104" s="362" t="str">
        <f>VLOOKUP(AI1104,Table1[[#All],[CONCAT]:[Tfiber]],2,FALSE)</f>
        <v>Applications/Tools</v>
      </c>
      <c r="AK1104" s="362" t="s">
        <v>40</v>
      </c>
      <c r="AL1104" s="362"/>
      <c r="AM1104" s="362"/>
      <c r="AN1104" s="362"/>
      <c r="AO1104" s="362"/>
      <c r="AP1104" s="361" t="e">
        <v>#N/A</v>
      </c>
      <c r="AR1104">
        <v>1</v>
      </c>
    </row>
    <row r="1105" spans="2:44" ht="15" hidden="1" customHeight="1" x14ac:dyDescent="0.35">
      <c r="B1105" s="362">
        <v>1103</v>
      </c>
      <c r="C1105" s="362" t="s">
        <v>3001</v>
      </c>
      <c r="D1105" s="362" t="s">
        <v>2</v>
      </c>
      <c r="E1105" s="368">
        <v>45279</v>
      </c>
      <c r="F1105" s="368"/>
      <c r="G1105" s="368"/>
      <c r="H1105" s="368"/>
      <c r="I1105" s="362" t="s">
        <v>65</v>
      </c>
      <c r="J1105" s="362" t="s">
        <v>1596</v>
      </c>
      <c r="K1105" s="361" t="s">
        <v>3002</v>
      </c>
      <c r="L1105" s="362"/>
      <c r="M1105" s="362" t="s">
        <v>186</v>
      </c>
      <c r="N1105" s="362" t="s">
        <v>9</v>
      </c>
      <c r="O1105" s="362"/>
      <c r="P1105" s="362" t="s">
        <v>90</v>
      </c>
      <c r="Q1105" s="362" t="s">
        <v>90</v>
      </c>
      <c r="R1105" s="362"/>
      <c r="S1105" s="361" t="s">
        <v>90</v>
      </c>
      <c r="T1105" s="362"/>
      <c r="U1105" s="362"/>
      <c r="V1105" s="362" t="s">
        <v>202</v>
      </c>
      <c r="W1105" s="362"/>
      <c r="X1105" s="362" t="s">
        <v>9</v>
      </c>
      <c r="Y1105" s="362" t="s">
        <v>9</v>
      </c>
      <c r="Z1105" s="362" t="s">
        <v>90</v>
      </c>
      <c r="AA1105" s="366" t="s">
        <v>90</v>
      </c>
      <c r="AB1105" s="362" t="s">
        <v>90</v>
      </c>
      <c r="AC1105" s="362"/>
      <c r="AD1105" s="362"/>
      <c r="AE1105" s="362"/>
      <c r="AF1105" s="362"/>
      <c r="AG1105" s="362"/>
      <c r="AH1105" s="362"/>
      <c r="AI1105" s="362" t="str">
        <f t="shared" si="17"/>
        <v>MOMBSS</v>
      </c>
      <c r="AJ1105" s="362" t="str">
        <f>VLOOKUP(AI1105,Table1[[#All],[CONCAT]:[Tfiber]],2,FALSE)</f>
        <v>Applications/Tools</v>
      </c>
      <c r="AK1105" s="362" t="s">
        <v>40</v>
      </c>
      <c r="AL1105" s="362"/>
      <c r="AM1105" s="362"/>
      <c r="AN1105" s="362"/>
      <c r="AO1105" s="362"/>
      <c r="AP1105" s="361" t="e">
        <v>#N/A</v>
      </c>
      <c r="AR1105">
        <v>1</v>
      </c>
    </row>
    <row r="1106" spans="2:44" ht="15" hidden="1" customHeight="1" x14ac:dyDescent="0.35">
      <c r="B1106" s="362">
        <v>1104</v>
      </c>
      <c r="C1106" s="362" t="s">
        <v>3003</v>
      </c>
      <c r="D1106" s="362" t="s">
        <v>2</v>
      </c>
      <c r="E1106" s="368">
        <v>45279</v>
      </c>
      <c r="F1106" s="368"/>
      <c r="G1106" s="368"/>
      <c r="H1106" s="368"/>
      <c r="I1106" s="362" t="s">
        <v>65</v>
      </c>
      <c r="J1106" s="362" t="s">
        <v>2308</v>
      </c>
      <c r="K1106" s="361" t="s">
        <v>3004</v>
      </c>
      <c r="L1106" s="362"/>
      <c r="M1106" s="362" t="s">
        <v>186</v>
      </c>
      <c r="N1106" s="362" t="s">
        <v>9</v>
      </c>
      <c r="O1106" s="362"/>
      <c r="P1106" s="362" t="s">
        <v>90</v>
      </c>
      <c r="Q1106" s="362" t="s">
        <v>90</v>
      </c>
      <c r="R1106" s="362"/>
      <c r="S1106" s="361" t="s">
        <v>90</v>
      </c>
      <c r="T1106" s="362"/>
      <c r="U1106" s="362"/>
      <c r="V1106" s="362" t="s">
        <v>202</v>
      </c>
      <c r="W1106" s="362"/>
      <c r="X1106" s="362" t="s">
        <v>9</v>
      </c>
      <c r="Y1106" s="362" t="s">
        <v>9</v>
      </c>
      <c r="Z1106" s="362" t="s">
        <v>90</v>
      </c>
      <c r="AA1106" s="366" t="s">
        <v>90</v>
      </c>
      <c r="AB1106" s="362" t="s">
        <v>90</v>
      </c>
      <c r="AC1106" s="362"/>
      <c r="AD1106" s="362"/>
      <c r="AE1106" s="362"/>
      <c r="AF1106" s="362"/>
      <c r="AG1106" s="362"/>
      <c r="AH1106" s="362"/>
      <c r="AI1106" s="362" t="str">
        <f t="shared" si="17"/>
        <v>MOMBSS</v>
      </c>
      <c r="AJ1106" s="362" t="str">
        <f>VLOOKUP(AI1106,Table1[[#All],[CONCAT]:[Tfiber]],2,FALSE)</f>
        <v>Applications/Tools</v>
      </c>
      <c r="AK1106" s="362" t="s">
        <v>40</v>
      </c>
      <c r="AL1106" s="362"/>
      <c r="AM1106" s="362"/>
      <c r="AN1106" s="362"/>
      <c r="AO1106" s="362"/>
      <c r="AP1106" s="361" t="e">
        <v>#N/A</v>
      </c>
      <c r="AR1106">
        <v>1</v>
      </c>
    </row>
    <row r="1107" spans="2:44" ht="15" hidden="1" customHeight="1" x14ac:dyDescent="0.35">
      <c r="B1107" s="362">
        <v>1105</v>
      </c>
      <c r="C1107" s="362" t="s">
        <v>3005</v>
      </c>
      <c r="D1107" s="362" t="s">
        <v>2</v>
      </c>
      <c r="E1107" s="368">
        <v>45279</v>
      </c>
      <c r="F1107" s="368"/>
      <c r="G1107" s="368"/>
      <c r="H1107" s="368"/>
      <c r="I1107" s="362" t="s">
        <v>65</v>
      </c>
      <c r="J1107" s="362" t="s">
        <v>2308</v>
      </c>
      <c r="K1107" s="361" t="s">
        <v>3006</v>
      </c>
      <c r="L1107" s="362"/>
      <c r="M1107" s="362" t="s">
        <v>186</v>
      </c>
      <c r="N1107" s="362" t="s">
        <v>9</v>
      </c>
      <c r="O1107" s="362"/>
      <c r="P1107" s="362" t="s">
        <v>90</v>
      </c>
      <c r="Q1107" s="362" t="s">
        <v>90</v>
      </c>
      <c r="R1107" s="362"/>
      <c r="S1107" s="361" t="s">
        <v>90</v>
      </c>
      <c r="T1107" s="362"/>
      <c r="U1107" s="362"/>
      <c r="V1107" s="362" t="s">
        <v>202</v>
      </c>
      <c r="W1107" s="362"/>
      <c r="X1107" s="362" t="s">
        <v>9</v>
      </c>
      <c r="Y1107" s="362" t="s">
        <v>9</v>
      </c>
      <c r="Z1107" s="362" t="s">
        <v>90</v>
      </c>
      <c r="AA1107" s="366" t="s">
        <v>90</v>
      </c>
      <c r="AB1107" s="362" t="s">
        <v>90</v>
      </c>
      <c r="AC1107" s="362"/>
      <c r="AD1107" s="362"/>
      <c r="AE1107" s="362"/>
      <c r="AF1107" s="362"/>
      <c r="AG1107" s="362"/>
      <c r="AH1107" s="362"/>
      <c r="AI1107" s="362" t="str">
        <f t="shared" si="17"/>
        <v>MOMBSS</v>
      </c>
      <c r="AJ1107" s="362" t="str">
        <f>VLOOKUP(AI1107,Table1[[#All],[CONCAT]:[Tfiber]],2,FALSE)</f>
        <v>Applications/Tools</v>
      </c>
      <c r="AK1107" s="362" t="s">
        <v>40</v>
      </c>
      <c r="AL1107" s="362"/>
      <c r="AM1107" s="362"/>
      <c r="AN1107" s="362"/>
      <c r="AO1107" s="362"/>
      <c r="AP1107" s="361" t="e">
        <v>#N/A</v>
      </c>
      <c r="AR1107">
        <v>1</v>
      </c>
    </row>
    <row r="1108" spans="2:44" ht="15" hidden="1" customHeight="1" x14ac:dyDescent="0.35">
      <c r="B1108" s="362">
        <v>1106</v>
      </c>
      <c r="C1108" s="362" t="s">
        <v>3007</v>
      </c>
      <c r="D1108" s="362" t="s">
        <v>2</v>
      </c>
      <c r="E1108" s="368">
        <v>45279</v>
      </c>
      <c r="F1108" s="368"/>
      <c r="G1108" s="368"/>
      <c r="H1108" s="368"/>
      <c r="I1108" s="362" t="s">
        <v>65</v>
      </c>
      <c r="J1108" s="362" t="s">
        <v>3008</v>
      </c>
      <c r="K1108" s="361" t="s">
        <v>3009</v>
      </c>
      <c r="L1108" s="362"/>
      <c r="M1108" s="362" t="s">
        <v>186</v>
      </c>
      <c r="N1108" s="362" t="s">
        <v>9</v>
      </c>
      <c r="O1108" s="362"/>
      <c r="P1108" s="362" t="s">
        <v>90</v>
      </c>
      <c r="Q1108" s="362" t="s">
        <v>90</v>
      </c>
      <c r="R1108" s="362"/>
      <c r="S1108" s="361" t="s">
        <v>90</v>
      </c>
      <c r="T1108" s="362"/>
      <c r="U1108" s="362"/>
      <c r="V1108" s="362" t="s">
        <v>202</v>
      </c>
      <c r="W1108" s="362"/>
      <c r="X1108" s="362" t="s">
        <v>9</v>
      </c>
      <c r="Y1108" s="362" t="s">
        <v>9</v>
      </c>
      <c r="Z1108" s="362" t="s">
        <v>90</v>
      </c>
      <c r="AA1108" s="366" t="s">
        <v>90</v>
      </c>
      <c r="AB1108" s="362" t="s">
        <v>90</v>
      </c>
      <c r="AC1108" s="362"/>
      <c r="AD1108" s="362"/>
      <c r="AE1108" s="362"/>
      <c r="AF1108" s="362"/>
      <c r="AG1108" s="362"/>
      <c r="AH1108" s="362"/>
      <c r="AI1108" s="362" t="str">
        <f t="shared" si="17"/>
        <v>MOMBSS</v>
      </c>
      <c r="AJ1108" s="362" t="str">
        <f>VLOOKUP(AI1108,Table1[[#All],[CONCAT]:[Tfiber]],2,FALSE)</f>
        <v>Applications/Tools</v>
      </c>
      <c r="AK1108" s="362" t="s">
        <v>40</v>
      </c>
      <c r="AL1108" s="362"/>
      <c r="AM1108" s="362"/>
      <c r="AN1108" s="362"/>
      <c r="AO1108" s="362"/>
      <c r="AP1108" s="361" t="e">
        <v>#N/A</v>
      </c>
      <c r="AR1108">
        <v>1</v>
      </c>
    </row>
    <row r="1109" spans="2:44" ht="15" hidden="1" customHeight="1" x14ac:dyDescent="0.35">
      <c r="B1109" s="362">
        <v>1107</v>
      </c>
      <c r="C1109" s="362" t="s">
        <v>3010</v>
      </c>
      <c r="D1109" s="362" t="s">
        <v>2</v>
      </c>
      <c r="E1109" s="368">
        <v>45096</v>
      </c>
      <c r="F1109" s="368"/>
      <c r="G1109" s="368"/>
      <c r="H1109" s="368"/>
      <c r="I1109" s="362" t="s">
        <v>61</v>
      </c>
      <c r="J1109" s="362" t="s">
        <v>1584</v>
      </c>
      <c r="K1109" s="361" t="s">
        <v>3011</v>
      </c>
      <c r="L1109" s="361"/>
      <c r="M1109" s="362" t="s">
        <v>186</v>
      </c>
      <c r="N1109" s="362" t="s">
        <v>9</v>
      </c>
      <c r="O1109" s="362"/>
      <c r="P1109" s="362" t="s">
        <v>2273</v>
      </c>
      <c r="Q1109" s="362" t="s">
        <v>90</v>
      </c>
      <c r="R1109" s="362"/>
      <c r="S1109" s="361" t="s">
        <v>3012</v>
      </c>
      <c r="T1109" s="362"/>
      <c r="U1109" s="362"/>
      <c r="V1109" s="362" t="s">
        <v>120</v>
      </c>
      <c r="W1109" s="362"/>
      <c r="X1109" s="362" t="s">
        <v>9</v>
      </c>
      <c r="Y1109" s="362" t="s">
        <v>2790</v>
      </c>
      <c r="Z1109" s="362" t="s">
        <v>90</v>
      </c>
      <c r="AA1109" s="366" t="s">
        <v>90</v>
      </c>
      <c r="AB1109" s="362" t="s">
        <v>90</v>
      </c>
      <c r="AC1109" s="362"/>
      <c r="AD1109" s="362"/>
      <c r="AE1109" s="362"/>
      <c r="AF1109" s="362"/>
      <c r="AG1109" s="362"/>
      <c r="AH1109" s="362"/>
      <c r="AI1109" s="362" t="str">
        <f t="shared" si="17"/>
        <v>MOMGIS</v>
      </c>
      <c r="AJ1109" s="362" t="str">
        <f>VLOOKUP(AI1109,Table1[[#All],[CONCAT]:[Tfiber]],2,FALSE)</f>
        <v>Applications/Tools</v>
      </c>
      <c r="AK1109" s="362" t="e">
        <v>#N/A</v>
      </c>
      <c r="AL1109" s="362"/>
      <c r="AM1109" s="362"/>
      <c r="AN1109" s="362"/>
      <c r="AO1109" s="362"/>
      <c r="AP1109" s="361" t="e">
        <v>#N/A</v>
      </c>
      <c r="AR1109">
        <v>1</v>
      </c>
    </row>
    <row r="1110" spans="2:44" ht="15" hidden="1" customHeight="1" x14ac:dyDescent="0.35">
      <c r="B1110" s="362">
        <v>1108</v>
      </c>
      <c r="C1110" s="362" t="s">
        <v>3013</v>
      </c>
      <c r="D1110" s="362" t="s">
        <v>2</v>
      </c>
      <c r="E1110" s="368">
        <v>45279</v>
      </c>
      <c r="F1110" s="368"/>
      <c r="G1110" s="368"/>
      <c r="H1110" s="368"/>
      <c r="I1110" s="362" t="s">
        <v>65</v>
      </c>
      <c r="J1110" s="362" t="s">
        <v>3014</v>
      </c>
      <c r="K1110" s="361" t="s">
        <v>3015</v>
      </c>
      <c r="L1110" s="362"/>
      <c r="M1110" s="362" t="s">
        <v>186</v>
      </c>
      <c r="N1110" s="362" t="s">
        <v>9</v>
      </c>
      <c r="O1110" s="362"/>
      <c r="P1110" s="362" t="s">
        <v>90</v>
      </c>
      <c r="Q1110" s="362" t="s">
        <v>90</v>
      </c>
      <c r="R1110" s="362"/>
      <c r="S1110" s="361" t="s">
        <v>90</v>
      </c>
      <c r="T1110" s="362"/>
      <c r="U1110" s="362"/>
      <c r="V1110" s="362" t="s">
        <v>202</v>
      </c>
      <c r="W1110" s="362"/>
      <c r="X1110" s="362" t="s">
        <v>9</v>
      </c>
      <c r="Y1110" s="362" t="s">
        <v>9</v>
      </c>
      <c r="Z1110" s="362" t="s">
        <v>90</v>
      </c>
      <c r="AA1110" s="366" t="s">
        <v>90</v>
      </c>
      <c r="AB1110" s="362" t="s">
        <v>90</v>
      </c>
      <c r="AC1110" s="362"/>
      <c r="AD1110" s="362"/>
      <c r="AE1110" s="362"/>
      <c r="AF1110" s="362"/>
      <c r="AG1110" s="362"/>
      <c r="AH1110" s="362"/>
      <c r="AI1110" s="362" t="str">
        <f t="shared" si="17"/>
        <v>MOMBSS</v>
      </c>
      <c r="AJ1110" s="362" t="str">
        <f>VLOOKUP(AI1110,Table1[[#All],[CONCAT]:[Tfiber]],2,FALSE)</f>
        <v>Applications/Tools</v>
      </c>
      <c r="AK1110" s="362" t="s">
        <v>40</v>
      </c>
      <c r="AL1110" s="362"/>
      <c r="AM1110" s="362"/>
      <c r="AN1110" s="362"/>
      <c r="AO1110" s="362"/>
      <c r="AP1110" s="361" t="e">
        <v>#N/A</v>
      </c>
      <c r="AR1110">
        <v>1</v>
      </c>
    </row>
    <row r="1111" spans="2:44" ht="15" hidden="1" customHeight="1" x14ac:dyDescent="0.35">
      <c r="B1111" s="362">
        <v>1109</v>
      </c>
      <c r="C1111" s="362" t="s">
        <v>3016</v>
      </c>
      <c r="D1111" s="362" t="s">
        <v>2</v>
      </c>
      <c r="E1111" s="368">
        <v>45279</v>
      </c>
      <c r="F1111" s="368"/>
      <c r="G1111" s="368"/>
      <c r="H1111" s="368"/>
      <c r="I1111" s="362" t="s">
        <v>65</v>
      </c>
      <c r="J1111" s="362" t="s">
        <v>3014</v>
      </c>
      <c r="K1111" s="361" t="s">
        <v>3017</v>
      </c>
      <c r="L1111" s="362"/>
      <c r="M1111" s="362" t="s">
        <v>186</v>
      </c>
      <c r="N1111" s="362" t="s">
        <v>9</v>
      </c>
      <c r="O1111" s="362"/>
      <c r="P1111" s="362" t="s">
        <v>90</v>
      </c>
      <c r="Q1111" s="362" t="s">
        <v>90</v>
      </c>
      <c r="R1111" s="362"/>
      <c r="S1111" s="361" t="s">
        <v>90</v>
      </c>
      <c r="T1111" s="362"/>
      <c r="U1111" s="362"/>
      <c r="V1111" s="362" t="s">
        <v>202</v>
      </c>
      <c r="W1111" s="362"/>
      <c r="X1111" s="362" t="s">
        <v>9</v>
      </c>
      <c r="Y1111" s="362" t="s">
        <v>9</v>
      </c>
      <c r="Z1111" s="362" t="s">
        <v>90</v>
      </c>
      <c r="AA1111" s="366" t="s">
        <v>90</v>
      </c>
      <c r="AB1111" s="362" t="s">
        <v>90</v>
      </c>
      <c r="AC1111" s="362"/>
      <c r="AD1111" s="362"/>
      <c r="AE1111" s="362"/>
      <c r="AF1111" s="362"/>
      <c r="AG1111" s="362"/>
      <c r="AH1111" s="362"/>
      <c r="AI1111" s="362" t="str">
        <f t="shared" si="17"/>
        <v>MOMBSS</v>
      </c>
      <c r="AJ1111" s="362" t="str">
        <f>VLOOKUP(AI1111,Table1[[#All],[CONCAT]:[Tfiber]],2,FALSE)</f>
        <v>Applications/Tools</v>
      </c>
      <c r="AK1111" s="362" t="s">
        <v>40</v>
      </c>
      <c r="AL1111" s="362"/>
      <c r="AM1111" s="362"/>
      <c r="AN1111" s="362"/>
      <c r="AO1111" s="362"/>
      <c r="AP1111" s="361" t="e">
        <v>#N/A</v>
      </c>
      <c r="AR1111">
        <v>1</v>
      </c>
    </row>
    <row r="1112" spans="2:44" ht="15" hidden="1" customHeight="1" x14ac:dyDescent="0.35">
      <c r="B1112" s="362">
        <v>1110</v>
      </c>
      <c r="C1112" s="362" t="s">
        <v>3018</v>
      </c>
      <c r="D1112" s="362" t="s">
        <v>2</v>
      </c>
      <c r="E1112" s="368">
        <v>45279</v>
      </c>
      <c r="F1112" s="368"/>
      <c r="G1112" s="368"/>
      <c r="H1112" s="368"/>
      <c r="I1112" s="362" t="s">
        <v>65</v>
      </c>
      <c r="J1112" s="362" t="s">
        <v>3014</v>
      </c>
      <c r="K1112" s="361" t="s">
        <v>3019</v>
      </c>
      <c r="L1112" s="362"/>
      <c r="M1112" s="362" t="s">
        <v>186</v>
      </c>
      <c r="N1112" s="362" t="s">
        <v>9</v>
      </c>
      <c r="O1112" s="362"/>
      <c r="P1112" s="362" t="s">
        <v>90</v>
      </c>
      <c r="Q1112" s="362" t="s">
        <v>90</v>
      </c>
      <c r="R1112" s="362"/>
      <c r="S1112" s="361" t="s">
        <v>90</v>
      </c>
      <c r="T1112" s="362"/>
      <c r="U1112" s="362"/>
      <c r="V1112" s="362" t="s">
        <v>202</v>
      </c>
      <c r="W1112" s="362"/>
      <c r="X1112" s="362" t="s">
        <v>9</v>
      </c>
      <c r="Y1112" s="362" t="s">
        <v>9</v>
      </c>
      <c r="Z1112" s="362" t="s">
        <v>90</v>
      </c>
      <c r="AA1112" s="366" t="s">
        <v>90</v>
      </c>
      <c r="AB1112" s="362" t="s">
        <v>90</v>
      </c>
      <c r="AC1112" s="362"/>
      <c r="AD1112" s="362"/>
      <c r="AE1112" s="362"/>
      <c r="AF1112" s="362"/>
      <c r="AG1112" s="362"/>
      <c r="AH1112" s="362"/>
      <c r="AI1112" s="362" t="str">
        <f t="shared" si="17"/>
        <v>MOMBSS</v>
      </c>
      <c r="AJ1112" s="362" t="str">
        <f>VLOOKUP(AI1112,Table1[[#All],[CONCAT]:[Tfiber]],2,FALSE)</f>
        <v>Applications/Tools</v>
      </c>
      <c r="AK1112" s="362" t="s">
        <v>40</v>
      </c>
      <c r="AL1112" s="362"/>
      <c r="AM1112" s="362"/>
      <c r="AN1112" s="362"/>
      <c r="AO1112" s="362"/>
      <c r="AP1112" s="361" t="e">
        <v>#N/A</v>
      </c>
      <c r="AR1112">
        <v>1</v>
      </c>
    </row>
    <row r="1113" spans="2:44" ht="15" hidden="1" customHeight="1" x14ac:dyDescent="0.35">
      <c r="B1113" s="362">
        <v>1111</v>
      </c>
      <c r="C1113" s="362" t="s">
        <v>3020</v>
      </c>
      <c r="D1113" s="362" t="s">
        <v>2</v>
      </c>
      <c r="E1113" s="368">
        <v>45279</v>
      </c>
      <c r="F1113" s="368"/>
      <c r="G1113" s="368"/>
      <c r="H1113" s="368"/>
      <c r="I1113" s="362" t="s">
        <v>65</v>
      </c>
      <c r="J1113" s="362" t="s">
        <v>3014</v>
      </c>
      <c r="K1113" s="361" t="s">
        <v>3021</v>
      </c>
      <c r="L1113" s="362"/>
      <c r="M1113" s="362" t="s">
        <v>186</v>
      </c>
      <c r="N1113" s="362" t="s">
        <v>9</v>
      </c>
      <c r="O1113" s="362"/>
      <c r="P1113" s="362" t="s">
        <v>90</v>
      </c>
      <c r="Q1113" s="362" t="s">
        <v>90</v>
      </c>
      <c r="R1113" s="362"/>
      <c r="S1113" s="361" t="s">
        <v>90</v>
      </c>
      <c r="T1113" s="362"/>
      <c r="U1113" s="362"/>
      <c r="V1113" s="362" t="s">
        <v>202</v>
      </c>
      <c r="W1113" s="362"/>
      <c r="X1113" s="362" t="s">
        <v>9</v>
      </c>
      <c r="Y1113" s="362" t="s">
        <v>9</v>
      </c>
      <c r="Z1113" s="362" t="s">
        <v>90</v>
      </c>
      <c r="AA1113" s="366" t="s">
        <v>90</v>
      </c>
      <c r="AB1113" s="362" t="s">
        <v>90</v>
      </c>
      <c r="AC1113" s="362"/>
      <c r="AD1113" s="362"/>
      <c r="AE1113" s="362"/>
      <c r="AF1113" s="362"/>
      <c r="AG1113" s="362"/>
      <c r="AH1113" s="362"/>
      <c r="AI1113" s="362" t="str">
        <f t="shared" si="17"/>
        <v>MOMBSS</v>
      </c>
      <c r="AJ1113" s="362" t="str">
        <f>VLOOKUP(AI1113,Table1[[#All],[CONCAT]:[Tfiber]],2,FALSE)</f>
        <v>Applications/Tools</v>
      </c>
      <c r="AK1113" s="362" t="s">
        <v>40</v>
      </c>
      <c r="AL1113" s="362"/>
      <c r="AM1113" s="362"/>
      <c r="AN1113" s="362"/>
      <c r="AO1113" s="362"/>
      <c r="AP1113" s="361" t="e">
        <v>#N/A</v>
      </c>
      <c r="AR1113">
        <v>1</v>
      </c>
    </row>
    <row r="1114" spans="2:44" ht="15" hidden="1" customHeight="1" x14ac:dyDescent="0.35">
      <c r="B1114" s="362">
        <v>1112</v>
      </c>
      <c r="C1114" s="362" t="s">
        <v>3022</v>
      </c>
      <c r="D1114" s="362" t="s">
        <v>2</v>
      </c>
      <c r="E1114" s="368">
        <v>45279</v>
      </c>
      <c r="F1114" s="368"/>
      <c r="G1114" s="368"/>
      <c r="H1114" s="368"/>
      <c r="I1114" s="362" t="s">
        <v>65</v>
      </c>
      <c r="J1114" s="362" t="s">
        <v>3014</v>
      </c>
      <c r="K1114" s="361" t="s">
        <v>3023</v>
      </c>
      <c r="L1114" s="362"/>
      <c r="M1114" s="362" t="s">
        <v>186</v>
      </c>
      <c r="N1114" s="362" t="s">
        <v>9</v>
      </c>
      <c r="O1114" s="362"/>
      <c r="P1114" s="362" t="s">
        <v>90</v>
      </c>
      <c r="Q1114" s="362" t="s">
        <v>90</v>
      </c>
      <c r="R1114" s="362"/>
      <c r="S1114" s="361" t="s">
        <v>90</v>
      </c>
      <c r="T1114" s="362"/>
      <c r="U1114" s="362"/>
      <c r="V1114" s="362" t="s">
        <v>202</v>
      </c>
      <c r="W1114" s="362"/>
      <c r="X1114" s="362" t="s">
        <v>9</v>
      </c>
      <c r="Y1114" s="362" t="s">
        <v>9</v>
      </c>
      <c r="Z1114" s="362" t="s">
        <v>90</v>
      </c>
      <c r="AA1114" s="366" t="s">
        <v>90</v>
      </c>
      <c r="AB1114" s="362" t="s">
        <v>90</v>
      </c>
      <c r="AC1114" s="362"/>
      <c r="AD1114" s="362"/>
      <c r="AE1114" s="362"/>
      <c r="AF1114" s="362"/>
      <c r="AG1114" s="362"/>
      <c r="AH1114" s="362"/>
      <c r="AI1114" s="362" t="str">
        <f t="shared" si="17"/>
        <v>MOMBSS</v>
      </c>
      <c r="AJ1114" s="362" t="str">
        <f>VLOOKUP(AI1114,Table1[[#All],[CONCAT]:[Tfiber]],2,FALSE)</f>
        <v>Applications/Tools</v>
      </c>
      <c r="AK1114" s="362" t="s">
        <v>40</v>
      </c>
      <c r="AL1114" s="362"/>
      <c r="AM1114" s="362"/>
      <c r="AN1114" s="362"/>
      <c r="AO1114" s="362"/>
      <c r="AP1114" s="361" t="e">
        <v>#N/A</v>
      </c>
      <c r="AR1114">
        <v>1</v>
      </c>
    </row>
    <row r="1115" spans="2:44" ht="15" hidden="1" customHeight="1" x14ac:dyDescent="0.35">
      <c r="B1115" s="362">
        <v>1113</v>
      </c>
      <c r="C1115" s="362" t="s">
        <v>3024</v>
      </c>
      <c r="D1115" s="362" t="s">
        <v>2</v>
      </c>
      <c r="E1115" s="368">
        <v>45279</v>
      </c>
      <c r="F1115" s="368"/>
      <c r="G1115" s="368"/>
      <c r="H1115" s="368"/>
      <c r="I1115" s="362" t="s">
        <v>65</v>
      </c>
      <c r="J1115" s="362" t="s">
        <v>3014</v>
      </c>
      <c r="K1115" s="361" t="s">
        <v>3025</v>
      </c>
      <c r="L1115" s="362"/>
      <c r="M1115" s="362" t="s">
        <v>186</v>
      </c>
      <c r="N1115" s="362" t="s">
        <v>9</v>
      </c>
      <c r="O1115" s="362"/>
      <c r="P1115" s="362" t="s">
        <v>90</v>
      </c>
      <c r="Q1115" s="362" t="s">
        <v>90</v>
      </c>
      <c r="R1115" s="362"/>
      <c r="S1115" s="361" t="s">
        <v>90</v>
      </c>
      <c r="T1115" s="362"/>
      <c r="U1115" s="362"/>
      <c r="V1115" s="362" t="s">
        <v>202</v>
      </c>
      <c r="W1115" s="362"/>
      <c r="X1115" s="362" t="s">
        <v>9</v>
      </c>
      <c r="Y1115" s="362" t="s">
        <v>9</v>
      </c>
      <c r="Z1115" s="362" t="s">
        <v>90</v>
      </c>
      <c r="AA1115" s="366" t="s">
        <v>90</v>
      </c>
      <c r="AB1115" s="362" t="s">
        <v>90</v>
      </c>
      <c r="AC1115" s="362"/>
      <c r="AD1115" s="362"/>
      <c r="AE1115" s="362"/>
      <c r="AF1115" s="362"/>
      <c r="AG1115" s="362"/>
      <c r="AH1115" s="362"/>
      <c r="AI1115" s="362" t="str">
        <f t="shared" si="17"/>
        <v>MOMBSS</v>
      </c>
      <c r="AJ1115" s="362" t="str">
        <f>VLOOKUP(AI1115,Table1[[#All],[CONCAT]:[Tfiber]],2,FALSE)</f>
        <v>Applications/Tools</v>
      </c>
      <c r="AK1115" s="362" t="s">
        <v>40</v>
      </c>
      <c r="AL1115" s="362"/>
      <c r="AM1115" s="362"/>
      <c r="AN1115" s="362"/>
      <c r="AO1115" s="362"/>
      <c r="AP1115" s="361" t="e">
        <v>#N/A</v>
      </c>
      <c r="AR1115">
        <v>1</v>
      </c>
    </row>
    <row r="1116" spans="2:44" ht="15" hidden="1" customHeight="1" x14ac:dyDescent="0.35">
      <c r="B1116" s="362">
        <v>1114</v>
      </c>
      <c r="C1116" s="362" t="s">
        <v>3026</v>
      </c>
      <c r="D1116" s="362" t="s">
        <v>2</v>
      </c>
      <c r="E1116" s="368">
        <v>45279</v>
      </c>
      <c r="F1116" s="368"/>
      <c r="G1116" s="368"/>
      <c r="H1116" s="368"/>
      <c r="I1116" s="362" t="s">
        <v>65</v>
      </c>
      <c r="J1116" s="362" t="s">
        <v>3014</v>
      </c>
      <c r="K1116" s="361" t="s">
        <v>3027</v>
      </c>
      <c r="L1116" s="362"/>
      <c r="M1116" s="362" t="s">
        <v>186</v>
      </c>
      <c r="N1116" s="362" t="s">
        <v>9</v>
      </c>
      <c r="O1116" s="362"/>
      <c r="P1116" s="362" t="s">
        <v>90</v>
      </c>
      <c r="Q1116" s="362" t="s">
        <v>90</v>
      </c>
      <c r="R1116" s="362"/>
      <c r="S1116" s="361" t="s">
        <v>90</v>
      </c>
      <c r="T1116" s="362"/>
      <c r="U1116" s="362"/>
      <c r="V1116" s="362" t="s">
        <v>202</v>
      </c>
      <c r="W1116" s="362"/>
      <c r="X1116" s="362" t="s">
        <v>9</v>
      </c>
      <c r="Y1116" s="362" t="s">
        <v>9</v>
      </c>
      <c r="Z1116" s="362" t="s">
        <v>90</v>
      </c>
      <c r="AA1116" s="366" t="s">
        <v>90</v>
      </c>
      <c r="AB1116" s="362" t="s">
        <v>90</v>
      </c>
      <c r="AC1116" s="362"/>
      <c r="AD1116" s="362"/>
      <c r="AE1116" s="362"/>
      <c r="AF1116" s="362"/>
      <c r="AG1116" s="362"/>
      <c r="AH1116" s="362"/>
      <c r="AI1116" s="362" t="str">
        <f t="shared" si="17"/>
        <v>MOMBSS</v>
      </c>
      <c r="AJ1116" s="362" t="str">
        <f>VLOOKUP(AI1116,Table1[[#All],[CONCAT]:[Tfiber]],2,FALSE)</f>
        <v>Applications/Tools</v>
      </c>
      <c r="AK1116" s="362" t="s">
        <v>40</v>
      </c>
      <c r="AL1116" s="362"/>
      <c r="AM1116" s="362"/>
      <c r="AN1116" s="362"/>
      <c r="AO1116" s="362"/>
      <c r="AP1116" s="361" t="e">
        <v>#N/A</v>
      </c>
      <c r="AR1116">
        <v>1</v>
      </c>
    </row>
    <row r="1117" spans="2:44" ht="15" hidden="1" customHeight="1" x14ac:dyDescent="0.35">
      <c r="B1117" s="362">
        <v>1115</v>
      </c>
      <c r="C1117" s="362" t="s">
        <v>3028</v>
      </c>
      <c r="D1117" s="362" t="s">
        <v>2</v>
      </c>
      <c r="E1117" s="368">
        <v>45279</v>
      </c>
      <c r="F1117" s="368"/>
      <c r="G1117" s="368"/>
      <c r="H1117" s="368"/>
      <c r="I1117" s="362" t="s">
        <v>65</v>
      </c>
      <c r="J1117" s="362" t="s">
        <v>3014</v>
      </c>
      <c r="K1117" s="361" t="s">
        <v>3029</v>
      </c>
      <c r="L1117" s="362"/>
      <c r="M1117" s="362" t="s">
        <v>186</v>
      </c>
      <c r="N1117" s="362" t="s">
        <v>9</v>
      </c>
      <c r="O1117" s="362"/>
      <c r="P1117" s="362" t="s">
        <v>90</v>
      </c>
      <c r="Q1117" s="362" t="s">
        <v>90</v>
      </c>
      <c r="R1117" s="362"/>
      <c r="S1117" s="361" t="s">
        <v>90</v>
      </c>
      <c r="T1117" s="362"/>
      <c r="U1117" s="362"/>
      <c r="V1117" s="362" t="s">
        <v>202</v>
      </c>
      <c r="W1117" s="362"/>
      <c r="X1117" s="362" t="s">
        <v>9</v>
      </c>
      <c r="Y1117" s="362" t="s">
        <v>9</v>
      </c>
      <c r="Z1117" s="362" t="s">
        <v>90</v>
      </c>
      <c r="AA1117" s="366" t="s">
        <v>90</v>
      </c>
      <c r="AB1117" s="362" t="s">
        <v>90</v>
      </c>
      <c r="AC1117" s="362"/>
      <c r="AD1117" s="362"/>
      <c r="AE1117" s="362"/>
      <c r="AF1117" s="362"/>
      <c r="AG1117" s="362"/>
      <c r="AH1117" s="362"/>
      <c r="AI1117" s="362" t="str">
        <f t="shared" si="17"/>
        <v>MOMBSS</v>
      </c>
      <c r="AJ1117" s="362" t="str">
        <f>VLOOKUP(AI1117,Table1[[#All],[CONCAT]:[Tfiber]],2,FALSE)</f>
        <v>Applications/Tools</v>
      </c>
      <c r="AK1117" s="362" t="s">
        <v>40</v>
      </c>
      <c r="AL1117" s="362"/>
      <c r="AM1117" s="362"/>
      <c r="AN1117" s="362"/>
      <c r="AO1117" s="362"/>
      <c r="AP1117" s="361" t="e">
        <v>#N/A</v>
      </c>
      <c r="AR1117">
        <v>1</v>
      </c>
    </row>
    <row r="1118" spans="2:44" ht="15" hidden="1" customHeight="1" x14ac:dyDescent="0.35">
      <c r="B1118" s="362">
        <v>1116</v>
      </c>
      <c r="C1118" s="362" t="s">
        <v>3030</v>
      </c>
      <c r="D1118" s="362" t="s">
        <v>2</v>
      </c>
      <c r="E1118" s="368">
        <v>45279</v>
      </c>
      <c r="F1118" s="368"/>
      <c r="G1118" s="368"/>
      <c r="H1118" s="368"/>
      <c r="I1118" s="362" t="s">
        <v>65</v>
      </c>
      <c r="J1118" s="362" t="s">
        <v>3014</v>
      </c>
      <c r="K1118" s="361" t="s">
        <v>3031</v>
      </c>
      <c r="L1118" s="362"/>
      <c r="M1118" s="362" t="s">
        <v>186</v>
      </c>
      <c r="N1118" s="362" t="s">
        <v>9</v>
      </c>
      <c r="O1118" s="362"/>
      <c r="P1118" s="362" t="s">
        <v>90</v>
      </c>
      <c r="Q1118" s="362" t="s">
        <v>90</v>
      </c>
      <c r="R1118" s="362"/>
      <c r="S1118" s="361" t="s">
        <v>90</v>
      </c>
      <c r="T1118" s="362"/>
      <c r="U1118" s="362"/>
      <c r="V1118" s="362" t="s">
        <v>202</v>
      </c>
      <c r="W1118" s="362"/>
      <c r="X1118" s="362" t="s">
        <v>9</v>
      </c>
      <c r="Y1118" s="362" t="s">
        <v>9</v>
      </c>
      <c r="Z1118" s="362" t="s">
        <v>90</v>
      </c>
      <c r="AA1118" s="366" t="s">
        <v>90</v>
      </c>
      <c r="AB1118" s="362" t="s">
        <v>90</v>
      </c>
      <c r="AC1118" s="362"/>
      <c r="AD1118" s="362"/>
      <c r="AE1118" s="362"/>
      <c r="AF1118" s="362"/>
      <c r="AG1118" s="362"/>
      <c r="AH1118" s="362"/>
      <c r="AI1118" s="362" t="str">
        <f t="shared" si="17"/>
        <v>MOMBSS</v>
      </c>
      <c r="AJ1118" s="362" t="str">
        <f>VLOOKUP(AI1118,Table1[[#All],[CONCAT]:[Tfiber]],2,FALSE)</f>
        <v>Applications/Tools</v>
      </c>
      <c r="AK1118" s="362" t="s">
        <v>40</v>
      </c>
      <c r="AL1118" s="362"/>
      <c r="AM1118" s="362"/>
      <c r="AN1118" s="362"/>
      <c r="AO1118" s="362"/>
      <c r="AP1118" s="361" t="e">
        <v>#N/A</v>
      </c>
      <c r="AR1118">
        <v>1</v>
      </c>
    </row>
    <row r="1119" spans="2:44" ht="15" hidden="1" customHeight="1" x14ac:dyDescent="0.35">
      <c r="B1119" s="362">
        <v>1117</v>
      </c>
      <c r="C1119" s="362" t="s">
        <v>3032</v>
      </c>
      <c r="D1119" s="362" t="s">
        <v>2</v>
      </c>
      <c r="E1119" s="368">
        <v>45279</v>
      </c>
      <c r="F1119" s="368"/>
      <c r="G1119" s="368"/>
      <c r="H1119" s="368"/>
      <c r="I1119" s="362" t="s">
        <v>65</v>
      </c>
      <c r="J1119" s="362" t="s">
        <v>3014</v>
      </c>
      <c r="K1119" s="361" t="s">
        <v>3033</v>
      </c>
      <c r="L1119" s="362"/>
      <c r="M1119" s="362" t="s">
        <v>186</v>
      </c>
      <c r="N1119" s="362" t="s">
        <v>9</v>
      </c>
      <c r="O1119" s="362"/>
      <c r="P1119" s="362" t="s">
        <v>90</v>
      </c>
      <c r="Q1119" s="362" t="s">
        <v>90</v>
      </c>
      <c r="R1119" s="362"/>
      <c r="S1119" s="361" t="s">
        <v>90</v>
      </c>
      <c r="T1119" s="362"/>
      <c r="U1119" s="362"/>
      <c r="V1119" s="362" t="s">
        <v>202</v>
      </c>
      <c r="W1119" s="362"/>
      <c r="X1119" s="362" t="s">
        <v>9</v>
      </c>
      <c r="Y1119" s="362" t="s">
        <v>9</v>
      </c>
      <c r="Z1119" s="362" t="s">
        <v>90</v>
      </c>
      <c r="AA1119" s="366" t="s">
        <v>90</v>
      </c>
      <c r="AB1119" s="362" t="s">
        <v>90</v>
      </c>
      <c r="AC1119" s="362"/>
      <c r="AD1119" s="362"/>
      <c r="AE1119" s="362"/>
      <c r="AF1119" s="362"/>
      <c r="AG1119" s="362"/>
      <c r="AH1119" s="362"/>
      <c r="AI1119" s="362" t="str">
        <f t="shared" si="17"/>
        <v>MOMBSS</v>
      </c>
      <c r="AJ1119" s="362" t="str">
        <f>VLOOKUP(AI1119,Table1[[#All],[CONCAT]:[Tfiber]],2,FALSE)</f>
        <v>Applications/Tools</v>
      </c>
      <c r="AK1119" s="362" t="s">
        <v>40</v>
      </c>
      <c r="AL1119" s="362"/>
      <c r="AM1119" s="362"/>
      <c r="AN1119" s="362"/>
      <c r="AO1119" s="362"/>
      <c r="AP1119" s="361" t="e">
        <v>#N/A</v>
      </c>
      <c r="AR1119">
        <v>1</v>
      </c>
    </row>
    <row r="1120" spans="2:44" ht="15" hidden="1" customHeight="1" x14ac:dyDescent="0.35">
      <c r="B1120" s="362">
        <v>1118</v>
      </c>
      <c r="C1120" s="362" t="s">
        <v>3034</v>
      </c>
      <c r="D1120" s="362" t="s">
        <v>2</v>
      </c>
      <c r="E1120" s="368">
        <v>45096</v>
      </c>
      <c r="F1120" s="368"/>
      <c r="G1120" s="368"/>
      <c r="H1120" s="368"/>
      <c r="I1120" s="362" t="s">
        <v>61</v>
      </c>
      <c r="J1120" s="362" t="s">
        <v>1835</v>
      </c>
      <c r="K1120" s="361" t="s">
        <v>3035</v>
      </c>
      <c r="L1120" s="361"/>
      <c r="M1120" s="362" t="s">
        <v>186</v>
      </c>
      <c r="N1120" s="362" t="s">
        <v>9</v>
      </c>
      <c r="O1120" s="362" t="s">
        <v>526</v>
      </c>
      <c r="P1120" s="362" t="s">
        <v>2273</v>
      </c>
      <c r="Q1120" s="362" t="s">
        <v>90</v>
      </c>
      <c r="R1120" s="362"/>
      <c r="S1120" s="361"/>
      <c r="T1120" s="362"/>
      <c r="U1120" s="362"/>
      <c r="V1120" s="362" t="s">
        <v>120</v>
      </c>
      <c r="W1120" s="362"/>
      <c r="X1120" s="362"/>
      <c r="Y1120" s="362" t="s">
        <v>48</v>
      </c>
      <c r="Z1120" s="362" t="s">
        <v>90</v>
      </c>
      <c r="AA1120" s="366" t="s">
        <v>90</v>
      </c>
      <c r="AB1120" s="362" t="s">
        <v>90</v>
      </c>
      <c r="AC1120" s="362"/>
      <c r="AD1120" s="362"/>
      <c r="AE1120" s="362"/>
      <c r="AF1120" s="362"/>
      <c r="AG1120" s="362"/>
      <c r="AH1120" s="362"/>
      <c r="AI1120" s="362" t="str">
        <f t="shared" si="17"/>
        <v>MOMGIS</v>
      </c>
      <c r="AJ1120" s="362" t="str">
        <f>VLOOKUP(AI1120,Table1[[#All],[CONCAT]:[Tfiber]],2,FALSE)</f>
        <v>Applications/Tools</v>
      </c>
      <c r="AK1120" s="362" t="s">
        <v>40</v>
      </c>
      <c r="AL1120" s="362"/>
      <c r="AM1120" s="362"/>
      <c r="AN1120" s="362"/>
      <c r="AO1120" s="362"/>
      <c r="AP1120" s="361"/>
      <c r="AR1120">
        <v>1</v>
      </c>
    </row>
    <row r="1121" spans="2:44" ht="15" hidden="1" customHeight="1" x14ac:dyDescent="0.35">
      <c r="B1121" s="362">
        <v>1119</v>
      </c>
      <c r="C1121" s="362" t="s">
        <v>3036</v>
      </c>
      <c r="D1121" s="362" t="s">
        <v>2</v>
      </c>
      <c r="E1121" s="368">
        <v>45279</v>
      </c>
      <c r="F1121" s="368"/>
      <c r="G1121" s="368"/>
      <c r="H1121" s="368"/>
      <c r="I1121" s="362" t="s">
        <v>65</v>
      </c>
      <c r="J1121" s="362" t="s">
        <v>3014</v>
      </c>
      <c r="K1121" s="361" t="s">
        <v>3037</v>
      </c>
      <c r="L1121" s="362"/>
      <c r="M1121" s="362" t="s">
        <v>186</v>
      </c>
      <c r="N1121" s="362" t="s">
        <v>9</v>
      </c>
      <c r="O1121" s="362"/>
      <c r="P1121" s="362" t="s">
        <v>90</v>
      </c>
      <c r="Q1121" s="362" t="s">
        <v>90</v>
      </c>
      <c r="R1121" s="362"/>
      <c r="S1121" s="361" t="s">
        <v>90</v>
      </c>
      <c r="T1121" s="362"/>
      <c r="U1121" s="362"/>
      <c r="V1121" s="362" t="s">
        <v>202</v>
      </c>
      <c r="W1121" s="362"/>
      <c r="X1121" s="362" t="s">
        <v>9</v>
      </c>
      <c r="Y1121" s="362" t="s">
        <v>9</v>
      </c>
      <c r="Z1121" s="362" t="s">
        <v>90</v>
      </c>
      <c r="AA1121" s="366" t="s">
        <v>90</v>
      </c>
      <c r="AB1121" s="362" t="s">
        <v>90</v>
      </c>
      <c r="AC1121" s="362"/>
      <c r="AD1121" s="362"/>
      <c r="AE1121" s="362"/>
      <c r="AF1121" s="362"/>
      <c r="AG1121" s="362"/>
      <c r="AH1121" s="362"/>
      <c r="AI1121" s="362" t="str">
        <f t="shared" si="17"/>
        <v>MOMBSS</v>
      </c>
      <c r="AJ1121" s="362" t="str">
        <f>VLOOKUP(AI1121,Table1[[#All],[CONCAT]:[Tfiber]],2,FALSE)</f>
        <v>Applications/Tools</v>
      </c>
      <c r="AK1121" s="362" t="s">
        <v>40</v>
      </c>
      <c r="AL1121" s="362"/>
      <c r="AM1121" s="362"/>
      <c r="AN1121" s="362"/>
      <c r="AO1121" s="362"/>
      <c r="AP1121" s="361" t="e">
        <v>#N/A</v>
      </c>
      <c r="AR1121">
        <v>1</v>
      </c>
    </row>
    <row r="1122" spans="2:44" ht="15" hidden="1" customHeight="1" x14ac:dyDescent="0.35">
      <c r="B1122" s="362">
        <v>1120</v>
      </c>
      <c r="C1122" s="362" t="s">
        <v>3038</v>
      </c>
      <c r="D1122" s="362" t="s">
        <v>2</v>
      </c>
      <c r="E1122" s="368">
        <v>45279</v>
      </c>
      <c r="F1122" s="368"/>
      <c r="G1122" s="368"/>
      <c r="H1122" s="368"/>
      <c r="I1122" s="362" t="s">
        <v>65</v>
      </c>
      <c r="J1122" s="362" t="s">
        <v>3014</v>
      </c>
      <c r="K1122" s="361" t="s">
        <v>3039</v>
      </c>
      <c r="L1122" s="362"/>
      <c r="M1122" s="362" t="s">
        <v>186</v>
      </c>
      <c r="N1122" s="362" t="s">
        <v>9</v>
      </c>
      <c r="O1122" s="362"/>
      <c r="P1122" s="362" t="s">
        <v>90</v>
      </c>
      <c r="Q1122" s="362" t="s">
        <v>90</v>
      </c>
      <c r="R1122" s="362"/>
      <c r="S1122" s="361" t="s">
        <v>90</v>
      </c>
      <c r="T1122" s="362"/>
      <c r="U1122" s="362"/>
      <c r="V1122" s="362" t="s">
        <v>202</v>
      </c>
      <c r="W1122" s="362"/>
      <c r="X1122" s="362" t="s">
        <v>9</v>
      </c>
      <c r="Y1122" s="362" t="s">
        <v>9</v>
      </c>
      <c r="Z1122" s="362" t="s">
        <v>90</v>
      </c>
      <c r="AA1122" s="366" t="s">
        <v>90</v>
      </c>
      <c r="AB1122" s="362" t="s">
        <v>90</v>
      </c>
      <c r="AC1122" s="362"/>
      <c r="AD1122" s="362"/>
      <c r="AE1122" s="362"/>
      <c r="AF1122" s="362"/>
      <c r="AG1122" s="362"/>
      <c r="AH1122" s="362"/>
      <c r="AI1122" s="362" t="str">
        <f t="shared" si="17"/>
        <v>MOMBSS</v>
      </c>
      <c r="AJ1122" s="362" t="str">
        <f>VLOOKUP(AI1122,Table1[[#All],[CONCAT]:[Tfiber]],2,FALSE)</f>
        <v>Applications/Tools</v>
      </c>
      <c r="AK1122" s="362" t="s">
        <v>40</v>
      </c>
      <c r="AL1122" s="362"/>
      <c r="AM1122" s="362"/>
      <c r="AN1122" s="362"/>
      <c r="AO1122" s="362"/>
      <c r="AP1122" s="361" t="e">
        <v>#N/A</v>
      </c>
      <c r="AR1122">
        <v>1</v>
      </c>
    </row>
    <row r="1123" spans="2:44" ht="15" hidden="1" customHeight="1" x14ac:dyDescent="0.35">
      <c r="B1123" s="362">
        <v>1121</v>
      </c>
      <c r="C1123" s="362" t="s">
        <v>3040</v>
      </c>
      <c r="D1123" s="362" t="s">
        <v>2</v>
      </c>
      <c r="E1123" s="368">
        <v>45279</v>
      </c>
      <c r="F1123" s="368"/>
      <c r="G1123" s="368"/>
      <c r="H1123" s="368"/>
      <c r="I1123" s="362" t="s">
        <v>65</v>
      </c>
      <c r="J1123" s="362" t="s">
        <v>3014</v>
      </c>
      <c r="K1123" s="361" t="s">
        <v>3041</v>
      </c>
      <c r="L1123" s="362"/>
      <c r="M1123" s="362" t="s">
        <v>186</v>
      </c>
      <c r="N1123" s="362" t="s">
        <v>9</v>
      </c>
      <c r="O1123" s="362"/>
      <c r="P1123" s="362" t="s">
        <v>90</v>
      </c>
      <c r="Q1123" s="362" t="s">
        <v>90</v>
      </c>
      <c r="R1123" s="362"/>
      <c r="S1123" s="361" t="s">
        <v>90</v>
      </c>
      <c r="T1123" s="362"/>
      <c r="U1123" s="362"/>
      <c r="V1123" s="362" t="s">
        <v>202</v>
      </c>
      <c r="W1123" s="362"/>
      <c r="X1123" s="362" t="s">
        <v>9</v>
      </c>
      <c r="Y1123" s="362" t="s">
        <v>9</v>
      </c>
      <c r="Z1123" s="362" t="s">
        <v>90</v>
      </c>
      <c r="AA1123" s="366" t="s">
        <v>90</v>
      </c>
      <c r="AB1123" s="362" t="s">
        <v>90</v>
      </c>
      <c r="AC1123" s="362"/>
      <c r="AD1123" s="362"/>
      <c r="AE1123" s="362"/>
      <c r="AF1123" s="362"/>
      <c r="AG1123" s="362"/>
      <c r="AH1123" s="362"/>
      <c r="AI1123" s="362" t="str">
        <f t="shared" si="17"/>
        <v>MOMBSS</v>
      </c>
      <c r="AJ1123" s="362" t="str">
        <f>VLOOKUP(AI1123,Table1[[#All],[CONCAT]:[Tfiber]],2,FALSE)</f>
        <v>Applications/Tools</v>
      </c>
      <c r="AK1123" s="362" t="s">
        <v>40</v>
      </c>
      <c r="AL1123" s="362"/>
      <c r="AM1123" s="362"/>
      <c r="AN1123" s="362"/>
      <c r="AO1123" s="362"/>
      <c r="AP1123" s="361" t="e">
        <v>#N/A</v>
      </c>
      <c r="AR1123">
        <v>1</v>
      </c>
    </row>
    <row r="1124" spans="2:44" ht="15" hidden="1" customHeight="1" x14ac:dyDescent="0.35">
      <c r="B1124" s="362">
        <v>1122</v>
      </c>
      <c r="C1124" s="362" t="s">
        <v>3042</v>
      </c>
      <c r="D1124" s="362" t="s">
        <v>2</v>
      </c>
      <c r="E1124" s="368">
        <v>45279</v>
      </c>
      <c r="F1124" s="368"/>
      <c r="G1124" s="368"/>
      <c r="H1124" s="368"/>
      <c r="I1124" s="362" t="s">
        <v>65</v>
      </c>
      <c r="J1124" s="362" t="s">
        <v>3014</v>
      </c>
      <c r="K1124" s="361" t="s">
        <v>3043</v>
      </c>
      <c r="L1124" s="362"/>
      <c r="M1124" s="362" t="s">
        <v>186</v>
      </c>
      <c r="N1124" s="362" t="s">
        <v>9</v>
      </c>
      <c r="O1124" s="362"/>
      <c r="P1124" s="362" t="s">
        <v>90</v>
      </c>
      <c r="Q1124" s="362" t="s">
        <v>90</v>
      </c>
      <c r="R1124" s="362"/>
      <c r="S1124" s="361" t="s">
        <v>90</v>
      </c>
      <c r="T1124" s="362"/>
      <c r="U1124" s="362"/>
      <c r="V1124" s="362" t="s">
        <v>202</v>
      </c>
      <c r="W1124" s="362"/>
      <c r="X1124" s="362" t="s">
        <v>9</v>
      </c>
      <c r="Y1124" s="362" t="s">
        <v>9</v>
      </c>
      <c r="Z1124" s="362" t="s">
        <v>90</v>
      </c>
      <c r="AA1124" s="366" t="s">
        <v>90</v>
      </c>
      <c r="AB1124" s="362" t="s">
        <v>90</v>
      </c>
      <c r="AC1124" s="362"/>
      <c r="AD1124" s="362"/>
      <c r="AE1124" s="362"/>
      <c r="AF1124" s="362"/>
      <c r="AG1124" s="362"/>
      <c r="AH1124" s="362"/>
      <c r="AI1124" s="362" t="str">
        <f t="shared" si="17"/>
        <v>MOMBSS</v>
      </c>
      <c r="AJ1124" s="362" t="str">
        <f>VLOOKUP(AI1124,Table1[[#All],[CONCAT]:[Tfiber]],2,FALSE)</f>
        <v>Applications/Tools</v>
      </c>
      <c r="AK1124" s="362" t="s">
        <v>40</v>
      </c>
      <c r="AL1124" s="362"/>
      <c r="AM1124" s="362"/>
      <c r="AN1124" s="362"/>
      <c r="AO1124" s="362"/>
      <c r="AP1124" s="361" t="e">
        <v>#N/A</v>
      </c>
      <c r="AR1124">
        <v>1</v>
      </c>
    </row>
    <row r="1125" spans="2:44" ht="15" hidden="1" customHeight="1" x14ac:dyDescent="0.35">
      <c r="B1125" s="362">
        <v>1123</v>
      </c>
      <c r="C1125" s="362" t="s">
        <v>3044</v>
      </c>
      <c r="D1125" s="362" t="s">
        <v>2</v>
      </c>
      <c r="E1125" s="368">
        <v>45279</v>
      </c>
      <c r="F1125" s="368"/>
      <c r="G1125" s="368"/>
      <c r="H1125" s="368"/>
      <c r="I1125" s="362" t="s">
        <v>65</v>
      </c>
      <c r="J1125" s="362" t="s">
        <v>3014</v>
      </c>
      <c r="K1125" s="361" t="s">
        <v>3045</v>
      </c>
      <c r="L1125" s="362"/>
      <c r="M1125" s="362" t="s">
        <v>186</v>
      </c>
      <c r="N1125" s="362" t="s">
        <v>9</v>
      </c>
      <c r="O1125" s="362"/>
      <c r="P1125" s="362" t="s">
        <v>90</v>
      </c>
      <c r="Q1125" s="362" t="s">
        <v>90</v>
      </c>
      <c r="R1125" s="362"/>
      <c r="S1125" s="361" t="s">
        <v>90</v>
      </c>
      <c r="T1125" s="362"/>
      <c r="U1125" s="362"/>
      <c r="V1125" s="362" t="s">
        <v>202</v>
      </c>
      <c r="W1125" s="362"/>
      <c r="X1125" s="362" t="s">
        <v>9</v>
      </c>
      <c r="Y1125" s="362" t="s">
        <v>9</v>
      </c>
      <c r="Z1125" s="362" t="s">
        <v>90</v>
      </c>
      <c r="AA1125" s="366" t="s">
        <v>90</v>
      </c>
      <c r="AB1125" s="362" t="s">
        <v>90</v>
      </c>
      <c r="AC1125" s="362"/>
      <c r="AD1125" s="362"/>
      <c r="AE1125" s="362"/>
      <c r="AF1125" s="362"/>
      <c r="AG1125" s="362"/>
      <c r="AH1125" s="362"/>
      <c r="AI1125" s="362" t="str">
        <f t="shared" si="17"/>
        <v>MOMBSS</v>
      </c>
      <c r="AJ1125" s="362" t="str">
        <f>VLOOKUP(AI1125,Table1[[#All],[CONCAT]:[Tfiber]],2,FALSE)</f>
        <v>Applications/Tools</v>
      </c>
      <c r="AK1125" s="362" t="s">
        <v>40</v>
      </c>
      <c r="AL1125" s="362"/>
      <c r="AM1125" s="362"/>
      <c r="AN1125" s="362"/>
      <c r="AO1125" s="362"/>
      <c r="AP1125" s="361" t="e">
        <v>#N/A</v>
      </c>
      <c r="AR1125">
        <v>1</v>
      </c>
    </row>
    <row r="1126" spans="2:44" ht="15" hidden="1" customHeight="1" x14ac:dyDescent="0.35">
      <c r="B1126" s="362">
        <v>1124</v>
      </c>
      <c r="C1126" s="362" t="s">
        <v>3046</v>
      </c>
      <c r="D1126" s="362" t="s">
        <v>2</v>
      </c>
      <c r="E1126" s="368">
        <v>45279</v>
      </c>
      <c r="F1126" s="368"/>
      <c r="G1126" s="368"/>
      <c r="H1126" s="368"/>
      <c r="I1126" s="362" t="s">
        <v>65</v>
      </c>
      <c r="J1126" s="362" t="s">
        <v>3014</v>
      </c>
      <c r="K1126" s="361" t="s">
        <v>3047</v>
      </c>
      <c r="L1126" s="362"/>
      <c r="M1126" s="362" t="s">
        <v>186</v>
      </c>
      <c r="N1126" s="362" t="s">
        <v>9</v>
      </c>
      <c r="O1126" s="362"/>
      <c r="P1126" s="362" t="s">
        <v>90</v>
      </c>
      <c r="Q1126" s="362" t="s">
        <v>90</v>
      </c>
      <c r="R1126" s="362"/>
      <c r="S1126" s="361" t="s">
        <v>90</v>
      </c>
      <c r="T1126" s="362"/>
      <c r="U1126" s="362"/>
      <c r="V1126" s="362" t="s">
        <v>202</v>
      </c>
      <c r="W1126" s="362"/>
      <c r="X1126" s="362" t="s">
        <v>9</v>
      </c>
      <c r="Y1126" s="362" t="s">
        <v>9</v>
      </c>
      <c r="Z1126" s="362" t="s">
        <v>90</v>
      </c>
      <c r="AA1126" s="366" t="s">
        <v>90</v>
      </c>
      <c r="AB1126" s="362" t="s">
        <v>90</v>
      </c>
      <c r="AC1126" s="362"/>
      <c r="AD1126" s="362"/>
      <c r="AE1126" s="362"/>
      <c r="AF1126" s="362"/>
      <c r="AG1126" s="362"/>
      <c r="AH1126" s="362"/>
      <c r="AI1126" s="362" t="str">
        <f t="shared" si="17"/>
        <v>MOMBSS</v>
      </c>
      <c r="AJ1126" s="362" t="str">
        <f>VLOOKUP(AI1126,Table1[[#All],[CONCAT]:[Tfiber]],2,FALSE)</f>
        <v>Applications/Tools</v>
      </c>
      <c r="AK1126" s="362" t="s">
        <v>40</v>
      </c>
      <c r="AL1126" s="362"/>
      <c r="AM1126" s="362"/>
      <c r="AN1126" s="362"/>
      <c r="AO1126" s="362"/>
      <c r="AP1126" s="361" t="e">
        <v>#N/A</v>
      </c>
      <c r="AR1126">
        <v>1</v>
      </c>
    </row>
    <row r="1127" spans="2:44" ht="15" hidden="1" customHeight="1" x14ac:dyDescent="0.35">
      <c r="B1127" s="362">
        <v>1125</v>
      </c>
      <c r="C1127" s="362" t="s">
        <v>3048</v>
      </c>
      <c r="D1127" s="362" t="s">
        <v>2</v>
      </c>
      <c r="E1127" s="368">
        <v>45279</v>
      </c>
      <c r="F1127" s="368"/>
      <c r="G1127" s="368"/>
      <c r="H1127" s="368"/>
      <c r="I1127" s="362" t="s">
        <v>65</v>
      </c>
      <c r="J1127" s="362" t="s">
        <v>3014</v>
      </c>
      <c r="K1127" s="361" t="s">
        <v>3049</v>
      </c>
      <c r="L1127" s="362"/>
      <c r="M1127" s="362" t="s">
        <v>186</v>
      </c>
      <c r="N1127" s="362" t="s">
        <v>9</v>
      </c>
      <c r="O1127" s="362"/>
      <c r="P1127" s="362" t="s">
        <v>90</v>
      </c>
      <c r="Q1127" s="362" t="s">
        <v>90</v>
      </c>
      <c r="R1127" s="362"/>
      <c r="S1127" s="361" t="s">
        <v>90</v>
      </c>
      <c r="T1127" s="362"/>
      <c r="U1127" s="362"/>
      <c r="V1127" s="362" t="s">
        <v>202</v>
      </c>
      <c r="W1127" s="362"/>
      <c r="X1127" s="362" t="s">
        <v>9</v>
      </c>
      <c r="Y1127" s="362" t="s">
        <v>9</v>
      </c>
      <c r="Z1127" s="362" t="s">
        <v>90</v>
      </c>
      <c r="AA1127" s="366" t="s">
        <v>90</v>
      </c>
      <c r="AB1127" s="362" t="s">
        <v>90</v>
      </c>
      <c r="AC1127" s="362"/>
      <c r="AD1127" s="362"/>
      <c r="AE1127" s="362"/>
      <c r="AF1127" s="362"/>
      <c r="AG1127" s="362"/>
      <c r="AH1127" s="362"/>
      <c r="AI1127" s="362" t="str">
        <f t="shared" si="17"/>
        <v>MOMBSS</v>
      </c>
      <c r="AJ1127" s="362" t="str">
        <f>VLOOKUP(AI1127,Table1[[#All],[CONCAT]:[Tfiber]],2,FALSE)</f>
        <v>Applications/Tools</v>
      </c>
      <c r="AK1127" s="362" t="s">
        <v>40</v>
      </c>
      <c r="AL1127" s="362"/>
      <c r="AM1127" s="362"/>
      <c r="AN1127" s="362"/>
      <c r="AO1127" s="362"/>
      <c r="AP1127" s="361" t="e">
        <v>#N/A</v>
      </c>
      <c r="AR1127">
        <v>1</v>
      </c>
    </row>
    <row r="1128" spans="2:44" ht="15" hidden="1" customHeight="1" x14ac:dyDescent="0.35">
      <c r="B1128" s="362">
        <v>1126</v>
      </c>
      <c r="C1128" s="362" t="s">
        <v>3050</v>
      </c>
      <c r="D1128" s="362" t="s">
        <v>2</v>
      </c>
      <c r="E1128" s="368">
        <v>45279</v>
      </c>
      <c r="F1128" s="368"/>
      <c r="G1128" s="368"/>
      <c r="H1128" s="368"/>
      <c r="I1128" s="362" t="s">
        <v>65</v>
      </c>
      <c r="J1128" s="362" t="s">
        <v>3014</v>
      </c>
      <c r="K1128" s="361" t="s">
        <v>3051</v>
      </c>
      <c r="L1128" s="362"/>
      <c r="M1128" s="362" t="s">
        <v>186</v>
      </c>
      <c r="N1128" s="362" t="s">
        <v>9</v>
      </c>
      <c r="O1128" s="362"/>
      <c r="P1128" s="362" t="s">
        <v>90</v>
      </c>
      <c r="Q1128" s="362" t="s">
        <v>90</v>
      </c>
      <c r="R1128" s="362"/>
      <c r="S1128" s="361" t="s">
        <v>90</v>
      </c>
      <c r="T1128" s="362"/>
      <c r="U1128" s="362"/>
      <c r="V1128" s="362" t="s">
        <v>202</v>
      </c>
      <c r="W1128" s="362"/>
      <c r="X1128" s="362" t="s">
        <v>9</v>
      </c>
      <c r="Y1128" s="362" t="s">
        <v>9</v>
      </c>
      <c r="Z1128" s="362" t="s">
        <v>90</v>
      </c>
      <c r="AA1128" s="366" t="s">
        <v>90</v>
      </c>
      <c r="AB1128" s="362" t="s">
        <v>90</v>
      </c>
      <c r="AC1128" s="362"/>
      <c r="AD1128" s="362"/>
      <c r="AE1128" s="362"/>
      <c r="AF1128" s="362"/>
      <c r="AG1128" s="362"/>
      <c r="AH1128" s="362"/>
      <c r="AI1128" s="362" t="str">
        <f t="shared" si="17"/>
        <v>MOMBSS</v>
      </c>
      <c r="AJ1128" s="362" t="str">
        <f>VLOOKUP(AI1128,Table1[[#All],[CONCAT]:[Tfiber]],2,FALSE)</f>
        <v>Applications/Tools</v>
      </c>
      <c r="AK1128" s="362" t="s">
        <v>40</v>
      </c>
      <c r="AL1128" s="362"/>
      <c r="AM1128" s="362"/>
      <c r="AN1128" s="362"/>
      <c r="AO1128" s="362"/>
      <c r="AP1128" s="361" t="e">
        <v>#N/A</v>
      </c>
      <c r="AR1128">
        <v>1</v>
      </c>
    </row>
    <row r="1129" spans="2:44" ht="15" hidden="1" customHeight="1" x14ac:dyDescent="0.35">
      <c r="B1129" s="362">
        <v>1127</v>
      </c>
      <c r="C1129" s="362" t="s">
        <v>3052</v>
      </c>
      <c r="D1129" s="362" t="s">
        <v>2</v>
      </c>
      <c r="E1129" s="368">
        <v>45279</v>
      </c>
      <c r="F1129" s="368"/>
      <c r="G1129" s="368"/>
      <c r="H1129" s="368"/>
      <c r="I1129" s="362" t="s">
        <v>65</v>
      </c>
      <c r="J1129" s="362" t="s">
        <v>2308</v>
      </c>
      <c r="K1129" s="361" t="s">
        <v>3053</v>
      </c>
      <c r="L1129" s="362"/>
      <c r="M1129" s="362" t="s">
        <v>186</v>
      </c>
      <c r="N1129" s="362" t="s">
        <v>9</v>
      </c>
      <c r="O1129" s="362"/>
      <c r="P1129" s="362" t="s">
        <v>90</v>
      </c>
      <c r="Q1129" s="362" t="s">
        <v>90</v>
      </c>
      <c r="R1129" s="362"/>
      <c r="S1129" s="361" t="s">
        <v>90</v>
      </c>
      <c r="T1129" s="362"/>
      <c r="U1129" s="362"/>
      <c r="V1129" s="362" t="s">
        <v>202</v>
      </c>
      <c r="W1129" s="362"/>
      <c r="X1129" s="362" t="s">
        <v>9</v>
      </c>
      <c r="Y1129" s="362" t="s">
        <v>9</v>
      </c>
      <c r="Z1129" s="362" t="s">
        <v>90</v>
      </c>
      <c r="AA1129" s="366" t="s">
        <v>90</v>
      </c>
      <c r="AB1129" s="362" t="s">
        <v>90</v>
      </c>
      <c r="AC1129" s="362"/>
      <c r="AD1129" s="362"/>
      <c r="AE1129" s="362"/>
      <c r="AF1129" s="362"/>
      <c r="AG1129" s="362"/>
      <c r="AH1129" s="362"/>
      <c r="AI1129" s="362" t="str">
        <f t="shared" si="17"/>
        <v>MOMBSS</v>
      </c>
      <c r="AJ1129" s="362" t="str">
        <f>VLOOKUP(AI1129,Table1[[#All],[CONCAT]:[Tfiber]],2,FALSE)</f>
        <v>Applications/Tools</v>
      </c>
      <c r="AK1129" s="362" t="s">
        <v>40</v>
      </c>
      <c r="AL1129" s="362"/>
      <c r="AM1129" s="362"/>
      <c r="AN1129" s="362"/>
      <c r="AO1129" s="362"/>
      <c r="AP1129" s="361" t="e">
        <v>#N/A</v>
      </c>
      <c r="AR1129">
        <v>1</v>
      </c>
    </row>
    <row r="1130" spans="2:44" ht="15" hidden="1" customHeight="1" x14ac:dyDescent="0.35">
      <c r="B1130" s="362">
        <v>1128</v>
      </c>
      <c r="C1130" s="362" t="s">
        <v>3054</v>
      </c>
      <c r="D1130" s="362" t="s">
        <v>2</v>
      </c>
      <c r="E1130" s="368">
        <v>45279</v>
      </c>
      <c r="F1130" s="368"/>
      <c r="G1130" s="368"/>
      <c r="H1130" s="368"/>
      <c r="I1130" s="362" t="s">
        <v>65</v>
      </c>
      <c r="J1130" s="362" t="s">
        <v>1542</v>
      </c>
      <c r="K1130" s="361" t="s">
        <v>3055</v>
      </c>
      <c r="L1130" s="362"/>
      <c r="M1130" s="362" t="s">
        <v>186</v>
      </c>
      <c r="N1130" s="362" t="s">
        <v>9</v>
      </c>
      <c r="O1130" s="362"/>
      <c r="P1130" s="362" t="s">
        <v>90</v>
      </c>
      <c r="Q1130" s="362" t="s">
        <v>90</v>
      </c>
      <c r="R1130" s="362"/>
      <c r="S1130" s="361" t="s">
        <v>90</v>
      </c>
      <c r="T1130" s="362"/>
      <c r="U1130" s="362"/>
      <c r="V1130" s="362" t="s">
        <v>202</v>
      </c>
      <c r="W1130" s="362"/>
      <c r="X1130" s="362" t="s">
        <v>9</v>
      </c>
      <c r="Y1130" s="362" t="s">
        <v>9</v>
      </c>
      <c r="Z1130" s="362" t="s">
        <v>90</v>
      </c>
      <c r="AA1130" s="366" t="s">
        <v>90</v>
      </c>
      <c r="AB1130" s="362" t="s">
        <v>90</v>
      </c>
      <c r="AC1130" s="362"/>
      <c r="AD1130" s="362"/>
      <c r="AE1130" s="362"/>
      <c r="AF1130" s="362"/>
      <c r="AG1130" s="362"/>
      <c r="AH1130" s="362"/>
      <c r="AI1130" s="362" t="str">
        <f t="shared" si="17"/>
        <v>MOMBSS</v>
      </c>
      <c r="AJ1130" s="362" t="str">
        <f>VLOOKUP(AI1130,Table1[[#All],[CONCAT]:[Tfiber]],2,FALSE)</f>
        <v>Applications/Tools</v>
      </c>
      <c r="AK1130" s="362" t="s">
        <v>40</v>
      </c>
      <c r="AL1130" s="362"/>
      <c r="AM1130" s="362"/>
      <c r="AN1130" s="362"/>
      <c r="AO1130" s="362"/>
      <c r="AP1130" s="361"/>
      <c r="AR1130">
        <v>1</v>
      </c>
    </row>
    <row r="1131" spans="2:44" ht="15" hidden="1" customHeight="1" x14ac:dyDescent="0.35">
      <c r="B1131" s="362">
        <v>1129</v>
      </c>
      <c r="C1131" s="362" t="s">
        <v>3056</v>
      </c>
      <c r="D1131" s="362" t="s">
        <v>2</v>
      </c>
      <c r="E1131" s="368">
        <v>45096</v>
      </c>
      <c r="F1131" s="368"/>
      <c r="G1131" s="368"/>
      <c r="H1131" s="368"/>
      <c r="I1131" s="362" t="s">
        <v>61</v>
      </c>
      <c r="J1131" s="362" t="s">
        <v>1584</v>
      </c>
      <c r="K1131" s="361" t="s">
        <v>3057</v>
      </c>
      <c r="L1131" s="361"/>
      <c r="M1131" s="362" t="s">
        <v>186</v>
      </c>
      <c r="N1131" s="362" t="s">
        <v>9</v>
      </c>
      <c r="O1131" s="362"/>
      <c r="P1131" s="362" t="s">
        <v>2273</v>
      </c>
      <c r="Q1131" s="362" t="s">
        <v>90</v>
      </c>
      <c r="R1131" s="362"/>
      <c r="S1131" s="361" t="s">
        <v>3058</v>
      </c>
      <c r="T1131" s="362"/>
      <c r="U1131" s="362"/>
      <c r="V1131" s="362" t="s">
        <v>120</v>
      </c>
      <c r="W1131" s="362"/>
      <c r="X1131" s="362" t="s">
        <v>9</v>
      </c>
      <c r="Y1131" s="362" t="s">
        <v>101</v>
      </c>
      <c r="Z1131" s="362" t="s">
        <v>90</v>
      </c>
      <c r="AA1131" s="366" t="s">
        <v>90</v>
      </c>
      <c r="AB1131" s="362" t="s">
        <v>90</v>
      </c>
      <c r="AC1131" s="362"/>
      <c r="AD1131" s="362"/>
      <c r="AE1131" s="362"/>
      <c r="AF1131" s="362"/>
      <c r="AG1131" s="362"/>
      <c r="AH1131" s="362"/>
      <c r="AI1131" s="362" t="str">
        <f t="shared" si="17"/>
        <v>MOMGIS</v>
      </c>
      <c r="AJ1131" s="362" t="str">
        <f>VLOOKUP(AI1131,Table1[[#All],[CONCAT]:[Tfiber]],2,FALSE)</f>
        <v>Applications/Tools</v>
      </c>
      <c r="AK1131" s="362" t="e">
        <v>#N/A</v>
      </c>
      <c r="AL1131" s="362"/>
      <c r="AM1131" s="362"/>
      <c r="AN1131" s="362"/>
      <c r="AO1131" s="362"/>
      <c r="AP1131" s="361" t="e">
        <v>#N/A</v>
      </c>
      <c r="AR1131">
        <v>1</v>
      </c>
    </row>
    <row r="1132" spans="2:44" ht="15" hidden="1" customHeight="1" x14ac:dyDescent="0.35">
      <c r="B1132" s="362">
        <v>1130</v>
      </c>
      <c r="C1132" s="362" t="s">
        <v>3059</v>
      </c>
      <c r="D1132" s="362" t="s">
        <v>2</v>
      </c>
      <c r="E1132" s="368">
        <v>45279</v>
      </c>
      <c r="F1132" s="368"/>
      <c r="G1132" s="368"/>
      <c r="H1132" s="368"/>
      <c r="I1132" s="362" t="s">
        <v>65</v>
      </c>
      <c r="J1132" s="362" t="s">
        <v>2308</v>
      </c>
      <c r="K1132" s="361" t="s">
        <v>3060</v>
      </c>
      <c r="L1132" s="362"/>
      <c r="M1132" s="362" t="s">
        <v>1689</v>
      </c>
      <c r="N1132" s="362" t="s">
        <v>9</v>
      </c>
      <c r="O1132" s="362"/>
      <c r="P1132" s="362" t="s">
        <v>90</v>
      </c>
      <c r="Q1132" s="362" t="s">
        <v>90</v>
      </c>
      <c r="R1132" s="362"/>
      <c r="S1132" s="361" t="s">
        <v>90</v>
      </c>
      <c r="T1132" s="362"/>
      <c r="U1132" s="362"/>
      <c r="V1132" s="362" t="s">
        <v>202</v>
      </c>
      <c r="W1132" s="362"/>
      <c r="X1132" s="362" t="s">
        <v>9</v>
      </c>
      <c r="Y1132" s="362" t="s">
        <v>9</v>
      </c>
      <c r="Z1132" s="362" t="s">
        <v>90</v>
      </c>
      <c r="AA1132" s="366" t="s">
        <v>90</v>
      </c>
      <c r="AB1132" s="362" t="s">
        <v>90</v>
      </c>
      <c r="AC1132" s="362"/>
      <c r="AD1132" s="362"/>
      <c r="AE1132" s="362"/>
      <c r="AF1132" s="362"/>
      <c r="AG1132" s="362"/>
      <c r="AH1132" s="362"/>
      <c r="AI1132" s="362" t="str">
        <f t="shared" si="17"/>
        <v>MOMBSS</v>
      </c>
      <c r="AJ1132" s="362" t="str">
        <f>VLOOKUP(AI1132,Table1[[#All],[CONCAT]:[Tfiber]],2,FALSE)</f>
        <v>Applications/Tools</v>
      </c>
      <c r="AK1132" s="362" t="s">
        <v>40</v>
      </c>
      <c r="AL1132" s="362"/>
      <c r="AM1132" s="362"/>
      <c r="AN1132" s="362"/>
      <c r="AO1132" s="362"/>
      <c r="AP1132" s="361" t="e">
        <v>#N/A</v>
      </c>
      <c r="AR1132">
        <v>1</v>
      </c>
    </row>
    <row r="1133" spans="2:44" ht="15" hidden="1" customHeight="1" x14ac:dyDescent="0.35">
      <c r="B1133" s="362">
        <v>1131</v>
      </c>
      <c r="C1133" s="362" t="s">
        <v>3061</v>
      </c>
      <c r="D1133" s="362" t="s">
        <v>2</v>
      </c>
      <c r="E1133" s="368">
        <v>45279</v>
      </c>
      <c r="F1133" s="368"/>
      <c r="G1133" s="368"/>
      <c r="H1133" s="368"/>
      <c r="I1133" s="362" t="s">
        <v>65</v>
      </c>
      <c r="J1133" s="362" t="s">
        <v>184</v>
      </c>
      <c r="K1133" s="361" t="s">
        <v>3062</v>
      </c>
      <c r="L1133" s="362"/>
      <c r="M1133" s="362" t="s">
        <v>1689</v>
      </c>
      <c r="N1133" s="362" t="s">
        <v>9</v>
      </c>
      <c r="O1133" s="362"/>
      <c r="P1133" s="362" t="s">
        <v>90</v>
      </c>
      <c r="Q1133" s="362" t="s">
        <v>90</v>
      </c>
      <c r="R1133" s="362"/>
      <c r="S1133" s="361" t="s">
        <v>90</v>
      </c>
      <c r="T1133" s="362"/>
      <c r="U1133" s="362"/>
      <c r="V1133" s="362" t="s">
        <v>202</v>
      </c>
      <c r="W1133" s="362"/>
      <c r="X1133" s="362" t="s">
        <v>9</v>
      </c>
      <c r="Y1133" s="362" t="s">
        <v>9</v>
      </c>
      <c r="Z1133" s="362" t="s">
        <v>90</v>
      </c>
      <c r="AA1133" s="366" t="s">
        <v>90</v>
      </c>
      <c r="AB1133" s="362" t="s">
        <v>90</v>
      </c>
      <c r="AC1133" s="362"/>
      <c r="AD1133" s="362"/>
      <c r="AE1133" s="362"/>
      <c r="AF1133" s="362"/>
      <c r="AG1133" s="362"/>
      <c r="AH1133" s="362"/>
      <c r="AI1133" s="362" t="str">
        <f t="shared" si="17"/>
        <v>MOMBSS</v>
      </c>
      <c r="AJ1133" s="362" t="str">
        <f>VLOOKUP(AI1133,Table1[[#All],[CONCAT]:[Tfiber]],2,FALSE)</f>
        <v>Applications/Tools</v>
      </c>
      <c r="AK1133" s="362" t="s">
        <v>40</v>
      </c>
      <c r="AL1133" s="362"/>
      <c r="AM1133" s="362"/>
      <c r="AN1133" s="362"/>
      <c r="AO1133" s="362"/>
      <c r="AP1133" s="361" t="e">
        <v>#N/A</v>
      </c>
      <c r="AR1133">
        <v>1</v>
      </c>
    </row>
    <row r="1134" spans="2:44" ht="15" hidden="1" customHeight="1" x14ac:dyDescent="0.35">
      <c r="B1134" s="362">
        <v>1132</v>
      </c>
      <c r="C1134" s="362" t="s">
        <v>3063</v>
      </c>
      <c r="D1134" s="362" t="s">
        <v>2</v>
      </c>
      <c r="E1134" s="368">
        <v>45279</v>
      </c>
      <c r="F1134" s="368"/>
      <c r="G1134" s="368"/>
      <c r="H1134" s="368"/>
      <c r="I1134" s="362" t="s">
        <v>65</v>
      </c>
      <c r="J1134" s="362" t="s">
        <v>1584</v>
      </c>
      <c r="K1134" s="361" t="s">
        <v>3064</v>
      </c>
      <c r="L1134" s="362"/>
      <c r="M1134" s="362" t="s">
        <v>186</v>
      </c>
      <c r="N1134" s="362" t="s">
        <v>9</v>
      </c>
      <c r="O1134" s="362"/>
      <c r="P1134" s="362" t="s">
        <v>90</v>
      </c>
      <c r="Q1134" s="362" t="s">
        <v>90</v>
      </c>
      <c r="R1134" s="362"/>
      <c r="S1134" s="361" t="s">
        <v>90</v>
      </c>
      <c r="T1134" s="362"/>
      <c r="U1134" s="362"/>
      <c r="V1134" s="362" t="s">
        <v>202</v>
      </c>
      <c r="W1134" s="362"/>
      <c r="X1134" s="362" t="s">
        <v>9</v>
      </c>
      <c r="Y1134" s="362" t="s">
        <v>9</v>
      </c>
      <c r="Z1134" s="362" t="s">
        <v>90</v>
      </c>
      <c r="AA1134" s="366" t="s">
        <v>90</v>
      </c>
      <c r="AB1134" s="362" t="s">
        <v>90</v>
      </c>
      <c r="AC1134" s="362"/>
      <c r="AD1134" s="362"/>
      <c r="AE1134" s="362"/>
      <c r="AF1134" s="362"/>
      <c r="AG1134" s="362"/>
      <c r="AH1134" s="362"/>
      <c r="AI1134" s="362" t="str">
        <f t="shared" si="17"/>
        <v>MOMBSS</v>
      </c>
      <c r="AJ1134" s="362" t="str">
        <f>VLOOKUP(AI1134,Table1[[#All],[CONCAT]:[Tfiber]],2,FALSE)</f>
        <v>Applications/Tools</v>
      </c>
      <c r="AK1134" s="362" t="s">
        <v>40</v>
      </c>
      <c r="AL1134" s="362"/>
      <c r="AM1134" s="362"/>
      <c r="AN1134" s="362"/>
      <c r="AO1134" s="362"/>
      <c r="AP1134" s="361" t="e">
        <v>#N/A</v>
      </c>
      <c r="AR1134">
        <v>1</v>
      </c>
    </row>
    <row r="1135" spans="2:44" ht="15" hidden="1" customHeight="1" x14ac:dyDescent="0.35">
      <c r="B1135" s="362">
        <v>1133</v>
      </c>
      <c r="C1135" s="362" t="s">
        <v>3065</v>
      </c>
      <c r="D1135" s="362" t="s">
        <v>2</v>
      </c>
      <c r="E1135" s="368">
        <v>45288</v>
      </c>
      <c r="F1135" s="368"/>
      <c r="G1135" s="368"/>
      <c r="H1135" s="368"/>
      <c r="I1135" s="362" t="s">
        <v>65</v>
      </c>
      <c r="J1135" s="362" t="s">
        <v>3014</v>
      </c>
      <c r="K1135" s="361" t="s">
        <v>3066</v>
      </c>
      <c r="L1135" s="362"/>
      <c r="M1135" s="362" t="s">
        <v>186</v>
      </c>
      <c r="N1135" s="362" t="s">
        <v>9</v>
      </c>
      <c r="O1135" s="362"/>
      <c r="P1135" s="362" t="s">
        <v>90</v>
      </c>
      <c r="Q1135" s="362" t="s">
        <v>90</v>
      </c>
      <c r="R1135" s="362"/>
      <c r="S1135" s="361" t="s">
        <v>90</v>
      </c>
      <c r="T1135" s="362"/>
      <c r="U1135" s="362"/>
      <c r="V1135" s="362" t="s">
        <v>202</v>
      </c>
      <c r="W1135" s="362"/>
      <c r="X1135" s="362" t="s">
        <v>9</v>
      </c>
      <c r="Y1135" s="362" t="s">
        <v>9</v>
      </c>
      <c r="Z1135" s="362" t="s">
        <v>90</v>
      </c>
      <c r="AA1135" s="366" t="s">
        <v>90</v>
      </c>
      <c r="AB1135" s="362" t="s">
        <v>90</v>
      </c>
      <c r="AC1135" s="362"/>
      <c r="AD1135" s="362"/>
      <c r="AE1135" s="362"/>
      <c r="AF1135" s="362"/>
      <c r="AG1135" s="362"/>
      <c r="AH1135" s="362"/>
      <c r="AI1135" s="362" t="str">
        <f t="shared" si="17"/>
        <v>MOMBSS</v>
      </c>
      <c r="AJ1135" s="362" t="str">
        <f>VLOOKUP(AI1135,Table1[[#All],[CONCAT]:[Tfiber]],2,FALSE)</f>
        <v>Applications/Tools</v>
      </c>
      <c r="AK1135" s="362" t="s">
        <v>40</v>
      </c>
      <c r="AL1135" s="362"/>
      <c r="AM1135" s="362"/>
      <c r="AN1135" s="362"/>
      <c r="AO1135" s="362"/>
      <c r="AP1135" s="361" t="e">
        <v>#N/A</v>
      </c>
      <c r="AR1135">
        <v>1</v>
      </c>
    </row>
    <row r="1136" spans="2:44" ht="15" hidden="1" customHeight="1" x14ac:dyDescent="0.35">
      <c r="B1136" s="362">
        <v>1134</v>
      </c>
      <c r="C1136" s="362" t="s">
        <v>3067</v>
      </c>
      <c r="D1136" s="362" t="s">
        <v>2</v>
      </c>
      <c r="E1136" s="368">
        <v>45288</v>
      </c>
      <c r="F1136" s="368"/>
      <c r="G1136" s="368"/>
      <c r="H1136" s="368"/>
      <c r="I1136" s="362" t="s">
        <v>65</v>
      </c>
      <c r="J1136" s="362" t="s">
        <v>3014</v>
      </c>
      <c r="K1136" s="361" t="s">
        <v>3068</v>
      </c>
      <c r="L1136" s="362"/>
      <c r="M1136" s="362" t="s">
        <v>186</v>
      </c>
      <c r="N1136" s="362" t="s">
        <v>9</v>
      </c>
      <c r="O1136" s="362"/>
      <c r="P1136" s="362" t="s">
        <v>90</v>
      </c>
      <c r="Q1136" s="362" t="s">
        <v>90</v>
      </c>
      <c r="R1136" s="362"/>
      <c r="S1136" s="361" t="s">
        <v>90</v>
      </c>
      <c r="T1136" s="362"/>
      <c r="U1136" s="362"/>
      <c r="V1136" s="362" t="s">
        <v>202</v>
      </c>
      <c r="W1136" s="362"/>
      <c r="X1136" s="362" t="s">
        <v>9</v>
      </c>
      <c r="Y1136" s="362" t="s">
        <v>9</v>
      </c>
      <c r="Z1136" s="362" t="s">
        <v>90</v>
      </c>
      <c r="AA1136" s="366" t="s">
        <v>90</v>
      </c>
      <c r="AB1136" s="362" t="s">
        <v>90</v>
      </c>
      <c r="AC1136" s="362"/>
      <c r="AD1136" s="362"/>
      <c r="AE1136" s="362"/>
      <c r="AF1136" s="362"/>
      <c r="AG1136" s="362"/>
      <c r="AH1136" s="362"/>
      <c r="AI1136" s="362" t="str">
        <f t="shared" si="17"/>
        <v>MOMBSS</v>
      </c>
      <c r="AJ1136" s="362" t="str">
        <f>VLOOKUP(AI1136,Table1[[#All],[CONCAT]:[Tfiber]],2,FALSE)</f>
        <v>Applications/Tools</v>
      </c>
      <c r="AK1136" s="362" t="s">
        <v>40</v>
      </c>
      <c r="AL1136" s="362"/>
      <c r="AM1136" s="362"/>
      <c r="AN1136" s="362"/>
      <c r="AO1136" s="362"/>
      <c r="AP1136" s="361" t="e">
        <v>#N/A</v>
      </c>
      <c r="AR1136">
        <v>1</v>
      </c>
    </row>
    <row r="1137" spans="2:44" ht="15" hidden="1" customHeight="1" x14ac:dyDescent="0.35">
      <c r="B1137" s="362">
        <v>1135</v>
      </c>
      <c r="C1137" s="362" t="s">
        <v>3069</v>
      </c>
      <c r="D1137" s="362" t="s">
        <v>2</v>
      </c>
      <c r="E1137" s="368">
        <v>45288</v>
      </c>
      <c r="F1137" s="368"/>
      <c r="G1137" s="368"/>
      <c r="H1137" s="368"/>
      <c r="I1137" s="362" t="s">
        <v>65</v>
      </c>
      <c r="J1137" s="362" t="s">
        <v>3014</v>
      </c>
      <c r="K1137" s="361" t="s">
        <v>3070</v>
      </c>
      <c r="L1137" s="362"/>
      <c r="M1137" s="362" t="s">
        <v>186</v>
      </c>
      <c r="N1137" s="362" t="s">
        <v>9</v>
      </c>
      <c r="O1137" s="362"/>
      <c r="P1137" s="362" t="s">
        <v>90</v>
      </c>
      <c r="Q1137" s="362" t="s">
        <v>90</v>
      </c>
      <c r="R1137" s="362"/>
      <c r="S1137" s="361" t="s">
        <v>90</v>
      </c>
      <c r="T1137" s="362"/>
      <c r="U1137" s="362"/>
      <c r="V1137" s="362" t="s">
        <v>202</v>
      </c>
      <c r="W1137" s="362"/>
      <c r="X1137" s="362" t="s">
        <v>9</v>
      </c>
      <c r="Y1137" s="362" t="s">
        <v>9</v>
      </c>
      <c r="Z1137" s="362" t="s">
        <v>90</v>
      </c>
      <c r="AA1137" s="366" t="s">
        <v>90</v>
      </c>
      <c r="AB1137" s="362" t="s">
        <v>90</v>
      </c>
      <c r="AC1137" s="362"/>
      <c r="AD1137" s="362"/>
      <c r="AE1137" s="362"/>
      <c r="AF1137" s="362"/>
      <c r="AG1137" s="362"/>
      <c r="AH1137" s="362"/>
      <c r="AI1137" s="362" t="str">
        <f t="shared" si="17"/>
        <v>MOMBSS</v>
      </c>
      <c r="AJ1137" s="362" t="str">
        <f>VLOOKUP(AI1137,Table1[[#All],[CONCAT]:[Tfiber]],2,FALSE)</f>
        <v>Applications/Tools</v>
      </c>
      <c r="AK1137" s="362" t="s">
        <v>40</v>
      </c>
      <c r="AL1137" s="362"/>
      <c r="AM1137" s="362"/>
      <c r="AN1137" s="362"/>
      <c r="AO1137" s="362"/>
      <c r="AP1137" s="361" t="e">
        <v>#N/A</v>
      </c>
      <c r="AR1137">
        <v>1</v>
      </c>
    </row>
    <row r="1138" spans="2:44" ht="15" hidden="1" customHeight="1" x14ac:dyDescent="0.35">
      <c r="B1138" s="362">
        <v>1136</v>
      </c>
      <c r="C1138" s="362" t="s">
        <v>3071</v>
      </c>
      <c r="D1138" s="362" t="s">
        <v>2</v>
      </c>
      <c r="E1138" s="368">
        <v>45288</v>
      </c>
      <c r="F1138" s="368"/>
      <c r="G1138" s="362" t="s">
        <v>63</v>
      </c>
      <c r="H1138" s="362" t="s">
        <v>63</v>
      </c>
      <c r="I1138" s="362" t="s">
        <v>63</v>
      </c>
      <c r="J1138" s="362" t="s">
        <v>2208</v>
      </c>
      <c r="K1138" s="361" t="s">
        <v>3072</v>
      </c>
      <c r="L1138" s="361"/>
      <c r="M1138" s="362" t="s">
        <v>186</v>
      </c>
      <c r="N1138" s="362" t="s">
        <v>9</v>
      </c>
      <c r="O1138" s="362"/>
      <c r="P1138" s="362" t="s">
        <v>90</v>
      </c>
      <c r="Q1138" s="362" t="s">
        <v>90</v>
      </c>
      <c r="R1138" s="362"/>
      <c r="S1138" s="361"/>
      <c r="T1138" s="362"/>
      <c r="U1138" s="362"/>
      <c r="V1138" s="362" t="s">
        <v>844</v>
      </c>
      <c r="W1138" s="362"/>
      <c r="X1138" s="362"/>
      <c r="Y1138" s="362" t="s">
        <v>48</v>
      </c>
      <c r="Z1138" s="362" t="s">
        <v>90</v>
      </c>
      <c r="AA1138" s="366" t="s">
        <v>90</v>
      </c>
      <c r="AB1138" s="362" t="s">
        <v>90</v>
      </c>
      <c r="AC1138" s="362"/>
      <c r="AD1138" s="362"/>
      <c r="AE1138" s="362"/>
      <c r="AF1138" s="362"/>
      <c r="AG1138" s="362"/>
      <c r="AH1138" s="362"/>
      <c r="AI1138" s="362" t="str">
        <f t="shared" si="17"/>
        <v>MOMOSS</v>
      </c>
      <c r="AJ1138" s="362" t="str">
        <f>VLOOKUP(AI1138,Table1[[#All],[CONCAT]:[Tfiber]],2,FALSE)</f>
        <v>Applications/Tools</v>
      </c>
      <c r="AK1138" s="362" t="s">
        <v>40</v>
      </c>
      <c r="AL1138" s="362" t="s">
        <v>48</v>
      </c>
      <c r="AM1138" s="362">
        <f>VLOOKUP(C1138,[1]AllOSS!$B:$K,10,0)</f>
        <v>0</v>
      </c>
      <c r="AN1138" s="362"/>
      <c r="AO1138" s="362"/>
      <c r="AP1138" s="361"/>
      <c r="AR1138">
        <v>1</v>
      </c>
    </row>
    <row r="1139" spans="2:44" ht="15" hidden="1" customHeight="1" x14ac:dyDescent="0.35">
      <c r="B1139" s="362">
        <v>1137</v>
      </c>
      <c r="C1139" s="362" t="s">
        <v>3073</v>
      </c>
      <c r="D1139" s="362" t="s">
        <v>2</v>
      </c>
      <c r="E1139" s="368">
        <v>45288</v>
      </c>
      <c r="F1139" s="368"/>
      <c r="G1139" s="368"/>
      <c r="H1139" s="368"/>
      <c r="I1139" s="362" t="s">
        <v>57</v>
      </c>
      <c r="J1139" s="362" t="s">
        <v>1580</v>
      </c>
      <c r="K1139" s="361" t="s">
        <v>3074</v>
      </c>
      <c r="L1139" s="362"/>
      <c r="M1139" s="362" t="s">
        <v>186</v>
      </c>
      <c r="N1139" s="362" t="s">
        <v>9</v>
      </c>
      <c r="O1139" s="362"/>
      <c r="P1139" s="362" t="s">
        <v>90</v>
      </c>
      <c r="Q1139" s="362" t="s">
        <v>90</v>
      </c>
      <c r="R1139" s="362"/>
      <c r="S1139" s="361" t="s">
        <v>2957</v>
      </c>
      <c r="T1139" s="362"/>
      <c r="U1139" s="362"/>
      <c r="V1139" s="362" t="s">
        <v>176</v>
      </c>
      <c r="W1139" s="362"/>
      <c r="X1139" s="362" t="s">
        <v>9</v>
      </c>
      <c r="Y1139" s="362" t="s">
        <v>9</v>
      </c>
      <c r="Z1139" s="362" t="s">
        <v>90</v>
      </c>
      <c r="AA1139" s="366" t="s">
        <v>90</v>
      </c>
      <c r="AB1139" s="362" t="s">
        <v>90</v>
      </c>
      <c r="AC1139" s="362"/>
      <c r="AD1139" s="362"/>
      <c r="AE1139" s="362"/>
      <c r="AF1139" s="362"/>
      <c r="AG1139" s="362"/>
      <c r="AH1139" s="362"/>
      <c r="AI1139" s="362" t="str">
        <f t="shared" si="17"/>
        <v>MOMSecurity &amp; Regulatory Compliance</v>
      </c>
      <c r="AJ1139" s="362" t="str">
        <f>VLOOKUP(AI1139,Table1[[#All],[CONCAT]:[Tfiber]],2,FALSE)</f>
        <v>Security</v>
      </c>
      <c r="AK1139" s="362" t="s">
        <v>40</v>
      </c>
      <c r="AL1139" s="362"/>
      <c r="AM1139" s="362"/>
      <c r="AN1139" s="362"/>
      <c r="AO1139" s="362"/>
      <c r="AP1139" s="361" t="e">
        <v>#N/A</v>
      </c>
      <c r="AR1139">
        <v>1</v>
      </c>
    </row>
    <row r="1140" spans="2:44" ht="15" hidden="1" customHeight="1" x14ac:dyDescent="0.35">
      <c r="B1140" s="362">
        <v>1138</v>
      </c>
      <c r="C1140" s="362" t="s">
        <v>3075</v>
      </c>
      <c r="D1140" s="362" t="s">
        <v>2</v>
      </c>
      <c r="E1140" s="368">
        <v>45288</v>
      </c>
      <c r="F1140" s="368"/>
      <c r="G1140" s="368"/>
      <c r="H1140" s="368"/>
      <c r="I1140" s="362" t="s">
        <v>57</v>
      </c>
      <c r="J1140" s="362" t="s">
        <v>1580</v>
      </c>
      <c r="K1140" s="361" t="s">
        <v>3076</v>
      </c>
      <c r="L1140" s="362"/>
      <c r="M1140" s="362" t="s">
        <v>186</v>
      </c>
      <c r="N1140" s="362" t="s">
        <v>9</v>
      </c>
      <c r="O1140" s="362"/>
      <c r="P1140" s="362" t="s">
        <v>90</v>
      </c>
      <c r="Q1140" s="362" t="s">
        <v>90</v>
      </c>
      <c r="R1140" s="362"/>
      <c r="S1140" s="361" t="s">
        <v>2957</v>
      </c>
      <c r="T1140" s="362"/>
      <c r="U1140" s="362"/>
      <c r="V1140" s="362" t="s">
        <v>176</v>
      </c>
      <c r="W1140" s="362"/>
      <c r="X1140" s="362" t="s">
        <v>9</v>
      </c>
      <c r="Y1140" s="362" t="s">
        <v>9</v>
      </c>
      <c r="Z1140" s="362" t="s">
        <v>90</v>
      </c>
      <c r="AA1140" s="366" t="s">
        <v>90</v>
      </c>
      <c r="AB1140" s="362" t="s">
        <v>90</v>
      </c>
      <c r="AC1140" s="362"/>
      <c r="AD1140" s="362"/>
      <c r="AE1140" s="362"/>
      <c r="AF1140" s="362"/>
      <c r="AG1140" s="362"/>
      <c r="AH1140" s="362"/>
      <c r="AI1140" s="362" t="str">
        <f t="shared" si="17"/>
        <v>MOMSecurity &amp; Regulatory Compliance</v>
      </c>
      <c r="AJ1140" s="362" t="str">
        <f>VLOOKUP(AI1140,Table1[[#All],[CONCAT]:[Tfiber]],2,FALSE)</f>
        <v>Security</v>
      </c>
      <c r="AK1140" s="362" t="s">
        <v>40</v>
      </c>
      <c r="AL1140" s="362"/>
      <c r="AM1140" s="362"/>
      <c r="AN1140" s="362"/>
      <c r="AO1140" s="362"/>
      <c r="AP1140" s="361" t="e">
        <v>#N/A</v>
      </c>
      <c r="AR1140">
        <v>1</v>
      </c>
    </row>
    <row r="1141" spans="2:44" ht="15" hidden="1" customHeight="1" x14ac:dyDescent="0.35">
      <c r="B1141" s="362">
        <v>1139</v>
      </c>
      <c r="C1141" s="362" t="s">
        <v>3077</v>
      </c>
      <c r="D1141" s="362" t="s">
        <v>2</v>
      </c>
      <c r="E1141" s="368">
        <v>45288</v>
      </c>
      <c r="F1141" s="368"/>
      <c r="G1141" s="368"/>
      <c r="H1141" s="368"/>
      <c r="I1141" s="362" t="s">
        <v>77</v>
      </c>
      <c r="J1141" s="362" t="s">
        <v>1320</v>
      </c>
      <c r="K1141" s="361" t="s">
        <v>3078</v>
      </c>
      <c r="L1141" s="362"/>
      <c r="M1141" s="362" t="s">
        <v>186</v>
      </c>
      <c r="N1141" s="362" t="s">
        <v>9</v>
      </c>
      <c r="O1141" s="362"/>
      <c r="P1141" s="362" t="s">
        <v>90</v>
      </c>
      <c r="Q1141" s="362" t="s">
        <v>90</v>
      </c>
      <c r="R1141" s="362" t="s">
        <v>8</v>
      </c>
      <c r="S1141" s="361" t="s">
        <v>2110</v>
      </c>
      <c r="T1141" s="362"/>
      <c r="U1141" s="362"/>
      <c r="V1141" s="362" t="s">
        <v>133</v>
      </c>
      <c r="W1141" s="362"/>
      <c r="X1141" s="362"/>
      <c r="Y1141" s="362" t="s">
        <v>45</v>
      </c>
      <c r="Z1141" s="362" t="s">
        <v>90</v>
      </c>
      <c r="AA1141" s="366" t="s">
        <v>90</v>
      </c>
      <c r="AB1141" s="362" t="s">
        <v>90</v>
      </c>
      <c r="AC1141" s="362"/>
      <c r="AD1141" s="362"/>
      <c r="AE1141" s="362"/>
      <c r="AF1141" s="362"/>
      <c r="AG1141" s="362"/>
      <c r="AH1141" s="362"/>
      <c r="AI1141" s="362" t="str">
        <f t="shared" si="17"/>
        <v>MOMHelpdesk</v>
      </c>
      <c r="AJ1141" s="362" t="str">
        <f>VLOOKUP(AI1141,Table1[[#All],[CONCAT]:[Tfiber]],2,FALSE)</f>
        <v>Helpdesk (Contact Center)</v>
      </c>
      <c r="AK1141" s="362" t="s">
        <v>39</v>
      </c>
      <c r="AL1141" s="362"/>
      <c r="AM1141" s="362"/>
      <c r="AN1141" s="362"/>
      <c r="AO1141" s="368">
        <v>45924</v>
      </c>
      <c r="AP1141" s="361" t="s">
        <v>1930</v>
      </c>
      <c r="AR1141">
        <v>1</v>
      </c>
    </row>
    <row r="1142" spans="2:44" ht="15" hidden="1" customHeight="1" x14ac:dyDescent="0.35">
      <c r="B1142" s="362">
        <v>1140</v>
      </c>
      <c r="C1142" s="362" t="s">
        <v>3079</v>
      </c>
      <c r="D1142" s="362" t="s">
        <v>2</v>
      </c>
      <c r="E1142" s="368">
        <v>45096</v>
      </c>
      <c r="F1142" s="368"/>
      <c r="G1142" s="368"/>
      <c r="H1142" s="368"/>
      <c r="I1142" s="362" t="s">
        <v>61</v>
      </c>
      <c r="J1142" s="362" t="s">
        <v>1584</v>
      </c>
      <c r="K1142" s="361" t="s">
        <v>3080</v>
      </c>
      <c r="L1142" s="361"/>
      <c r="M1142" s="362" t="s">
        <v>186</v>
      </c>
      <c r="N1142" s="362" t="s">
        <v>9</v>
      </c>
      <c r="O1142" s="362" t="s">
        <v>526</v>
      </c>
      <c r="P1142" s="362" t="s">
        <v>2273</v>
      </c>
      <c r="Q1142" s="362" t="s">
        <v>90</v>
      </c>
      <c r="R1142" s="362"/>
      <c r="S1142" s="361" t="s">
        <v>3081</v>
      </c>
      <c r="T1142" s="362"/>
      <c r="U1142" s="362"/>
      <c r="V1142" s="362" t="s">
        <v>120</v>
      </c>
      <c r="W1142" s="362"/>
      <c r="X1142" s="362" t="s">
        <v>9</v>
      </c>
      <c r="Y1142" s="362" t="s">
        <v>101</v>
      </c>
      <c r="Z1142" s="362" t="s">
        <v>90</v>
      </c>
      <c r="AA1142" s="366" t="s">
        <v>90</v>
      </c>
      <c r="AB1142" s="362" t="s">
        <v>90</v>
      </c>
      <c r="AC1142" s="362"/>
      <c r="AD1142" s="362"/>
      <c r="AE1142" s="362"/>
      <c r="AF1142" s="362"/>
      <c r="AG1142" s="362"/>
      <c r="AH1142" s="362"/>
      <c r="AI1142" s="362" t="str">
        <f t="shared" si="17"/>
        <v>MOMGIS</v>
      </c>
      <c r="AJ1142" s="362" t="str">
        <f>VLOOKUP(AI1142,Table1[[#All],[CONCAT]:[Tfiber]],2,FALSE)</f>
        <v>Applications/Tools</v>
      </c>
      <c r="AK1142" s="362" t="e">
        <v>#N/A</v>
      </c>
      <c r="AL1142" s="362"/>
      <c r="AM1142" s="362"/>
      <c r="AN1142" s="362"/>
      <c r="AO1142" s="362"/>
      <c r="AP1142" s="361" t="e">
        <v>#N/A</v>
      </c>
      <c r="AR1142">
        <v>1</v>
      </c>
    </row>
    <row r="1143" spans="2:44" ht="15" hidden="1" customHeight="1" x14ac:dyDescent="0.35">
      <c r="B1143" s="362">
        <v>1141</v>
      </c>
      <c r="C1143" s="362" t="s">
        <v>3082</v>
      </c>
      <c r="D1143" s="362" t="s">
        <v>2</v>
      </c>
      <c r="E1143" s="368">
        <v>45288</v>
      </c>
      <c r="F1143" s="368"/>
      <c r="G1143" s="362" t="s">
        <v>63</v>
      </c>
      <c r="H1143" s="362" t="s">
        <v>63</v>
      </c>
      <c r="I1143" s="362" t="s">
        <v>63</v>
      </c>
      <c r="J1143" s="362" t="s">
        <v>2208</v>
      </c>
      <c r="K1143" s="361" t="s">
        <v>3083</v>
      </c>
      <c r="L1143" s="361"/>
      <c r="M1143" s="362" t="s">
        <v>186</v>
      </c>
      <c r="N1143" s="362" t="s">
        <v>9</v>
      </c>
      <c r="O1143" s="362"/>
      <c r="P1143" s="362" t="s">
        <v>90</v>
      </c>
      <c r="Q1143" s="362" t="s">
        <v>90</v>
      </c>
      <c r="R1143" s="362"/>
      <c r="S1143" s="361"/>
      <c r="T1143" s="362"/>
      <c r="U1143" s="362"/>
      <c r="V1143" s="362" t="s">
        <v>844</v>
      </c>
      <c r="W1143" s="362"/>
      <c r="X1143" s="362"/>
      <c r="Y1143" s="362" t="s">
        <v>48</v>
      </c>
      <c r="Z1143" s="362" t="s">
        <v>90</v>
      </c>
      <c r="AA1143" s="366" t="s">
        <v>90</v>
      </c>
      <c r="AB1143" s="362" t="s">
        <v>90</v>
      </c>
      <c r="AC1143" s="362"/>
      <c r="AD1143" s="362"/>
      <c r="AE1143" s="362"/>
      <c r="AF1143" s="362"/>
      <c r="AG1143" s="362"/>
      <c r="AH1143" s="362"/>
      <c r="AI1143" s="362" t="str">
        <f t="shared" si="17"/>
        <v>MOMOSS</v>
      </c>
      <c r="AJ1143" s="362" t="str">
        <f>VLOOKUP(AI1143,Table1[[#All],[CONCAT]:[Tfiber]],2,FALSE)</f>
        <v>Applications/Tools</v>
      </c>
      <c r="AK1143" s="362" t="s">
        <v>40</v>
      </c>
      <c r="AL1143" s="362" t="str">
        <f>VLOOKUP(C1143,[1]AllOSS!$B:$G,6,0)</f>
        <v>COMPLETED</v>
      </c>
      <c r="AM1143" s="362">
        <f>VLOOKUP(C1143,[1]AllOSS!$B:$K,10,0)</f>
        <v>0</v>
      </c>
      <c r="AN1143" s="362"/>
      <c r="AO1143" s="362"/>
      <c r="AP1143" s="361"/>
      <c r="AR1143">
        <v>1</v>
      </c>
    </row>
    <row r="1144" spans="2:44" ht="15" hidden="1" customHeight="1" x14ac:dyDescent="0.35">
      <c r="B1144" s="362">
        <v>1142</v>
      </c>
      <c r="C1144" s="362" t="s">
        <v>3084</v>
      </c>
      <c r="D1144" s="362" t="s">
        <v>2</v>
      </c>
      <c r="E1144" s="368">
        <v>45288</v>
      </c>
      <c r="F1144" s="368"/>
      <c r="G1144" s="368"/>
      <c r="H1144" s="368"/>
      <c r="I1144" s="362" t="s">
        <v>73</v>
      </c>
      <c r="J1144" s="362" t="s">
        <v>2835</v>
      </c>
      <c r="K1144" s="361" t="s">
        <v>3085</v>
      </c>
      <c r="L1144" s="362"/>
      <c r="M1144" s="362" t="s">
        <v>186</v>
      </c>
      <c r="N1144" s="362" t="s">
        <v>9</v>
      </c>
      <c r="O1144" s="362"/>
      <c r="P1144" s="362" t="s">
        <v>90</v>
      </c>
      <c r="Q1144" s="362" t="s">
        <v>90</v>
      </c>
      <c r="R1144" s="362" t="s">
        <v>8</v>
      </c>
      <c r="S1144" s="361" t="s">
        <v>1539</v>
      </c>
      <c r="T1144" s="362"/>
      <c r="U1144" s="362"/>
      <c r="V1144" s="362" t="s">
        <v>1540</v>
      </c>
      <c r="W1144" s="362"/>
      <c r="X1144" s="362"/>
      <c r="Y1144" s="375" t="s">
        <v>45</v>
      </c>
      <c r="Z1144" s="362" t="s">
        <v>90</v>
      </c>
      <c r="AA1144" s="366" t="s">
        <v>90</v>
      </c>
      <c r="AB1144" s="362" t="s">
        <v>90</v>
      </c>
      <c r="AC1144" s="362"/>
      <c r="AD1144" s="362"/>
      <c r="AE1144" s="362"/>
      <c r="AF1144" s="362"/>
      <c r="AG1144" s="362"/>
      <c r="AH1144" s="362"/>
      <c r="AI1144" s="362" t="str">
        <f t="shared" si="17"/>
        <v>MOMNOC Operationalization</v>
      </c>
      <c r="AJ1144" s="362" t="str">
        <f>VLOOKUP(AI1144,Table1[[#All],[CONCAT]:[Tfiber]],2,FALSE)</f>
        <v>Network</v>
      </c>
      <c r="AK1144" s="362" t="s">
        <v>39</v>
      </c>
      <c r="AL1144" s="362"/>
      <c r="AM1144" s="362"/>
      <c r="AN1144" s="362"/>
      <c r="AO1144" s="368">
        <v>45923</v>
      </c>
      <c r="AP1144" s="361" t="s">
        <v>680</v>
      </c>
      <c r="AR1144">
        <v>1</v>
      </c>
    </row>
    <row r="1145" spans="2:44" ht="15" hidden="1" customHeight="1" x14ac:dyDescent="0.35">
      <c r="B1145" s="362">
        <v>1143</v>
      </c>
      <c r="C1145" s="362" t="s">
        <v>3086</v>
      </c>
      <c r="D1145" s="362" t="s">
        <v>2</v>
      </c>
      <c r="E1145" s="368">
        <v>45288</v>
      </c>
      <c r="F1145" s="368"/>
      <c r="G1145" s="362" t="s">
        <v>63</v>
      </c>
      <c r="H1145" s="362" t="s">
        <v>63</v>
      </c>
      <c r="I1145" s="362" t="s">
        <v>63</v>
      </c>
      <c r="J1145" s="362" t="s">
        <v>2835</v>
      </c>
      <c r="K1145" s="361" t="s">
        <v>3087</v>
      </c>
      <c r="L1145" s="362"/>
      <c r="M1145" s="362" t="s">
        <v>186</v>
      </c>
      <c r="N1145" s="362" t="s">
        <v>9</v>
      </c>
      <c r="O1145" s="362"/>
      <c r="P1145" s="362" t="s">
        <v>90</v>
      </c>
      <c r="Q1145" s="362" t="s">
        <v>90</v>
      </c>
      <c r="R1145" s="362"/>
      <c r="S1145" s="361"/>
      <c r="T1145" s="362"/>
      <c r="U1145" s="362"/>
      <c r="V1145" s="362" t="s">
        <v>844</v>
      </c>
      <c r="W1145" s="362"/>
      <c r="X1145" s="362"/>
      <c r="Y1145" s="362" t="s">
        <v>48</v>
      </c>
      <c r="Z1145" s="362" t="s">
        <v>90</v>
      </c>
      <c r="AA1145" s="366" t="s">
        <v>90</v>
      </c>
      <c r="AB1145" s="362" t="s">
        <v>90</v>
      </c>
      <c r="AC1145" s="362"/>
      <c r="AD1145" s="362"/>
      <c r="AE1145" s="362"/>
      <c r="AF1145" s="362"/>
      <c r="AG1145" s="362"/>
      <c r="AH1145" s="362"/>
      <c r="AI1145" s="362" t="str">
        <f t="shared" si="17"/>
        <v>MOMOSS</v>
      </c>
      <c r="AJ1145" s="362" t="str">
        <f>VLOOKUP(AI1145,Table1[[#All],[CONCAT]:[Tfiber]],2,FALSE)</f>
        <v>Applications/Tools</v>
      </c>
      <c r="AK1145" s="362" t="s">
        <v>40</v>
      </c>
      <c r="AL1145" s="362" t="str">
        <f>VLOOKUP(C1145,[1]AllOSS!$B:$G,6,0)</f>
        <v>COMPLETED</v>
      </c>
      <c r="AM1145" s="362">
        <f>VLOOKUP(C1145,[1]AllOSS!$B:$K,10,0)</f>
        <v>0</v>
      </c>
      <c r="AN1145" s="362"/>
      <c r="AO1145" s="362"/>
      <c r="AP1145" s="361" t="e">
        <v>#N/A</v>
      </c>
      <c r="AR1145">
        <v>1</v>
      </c>
    </row>
    <row r="1146" spans="2:44" ht="15" hidden="1" customHeight="1" x14ac:dyDescent="0.35">
      <c r="B1146" s="362">
        <v>1144</v>
      </c>
      <c r="C1146" s="362" t="s">
        <v>3088</v>
      </c>
      <c r="D1146" s="362" t="s">
        <v>2</v>
      </c>
      <c r="E1146" s="368">
        <v>45288</v>
      </c>
      <c r="F1146" s="368"/>
      <c r="G1146" s="368"/>
      <c r="H1146" s="368"/>
      <c r="I1146" s="362" t="s">
        <v>73</v>
      </c>
      <c r="J1146" s="362" t="s">
        <v>2835</v>
      </c>
      <c r="K1146" s="361" t="s">
        <v>3089</v>
      </c>
      <c r="L1146" s="362"/>
      <c r="M1146" s="362" t="s">
        <v>186</v>
      </c>
      <c r="N1146" s="362" t="s">
        <v>9</v>
      </c>
      <c r="O1146" s="362"/>
      <c r="P1146" s="362" t="s">
        <v>90</v>
      </c>
      <c r="Q1146" s="362" t="s">
        <v>90</v>
      </c>
      <c r="R1146" s="362" t="s">
        <v>8</v>
      </c>
      <c r="S1146" s="361" t="s">
        <v>1539</v>
      </c>
      <c r="T1146" s="362"/>
      <c r="U1146" s="362"/>
      <c r="V1146" s="362" t="s">
        <v>1540</v>
      </c>
      <c r="W1146" s="362"/>
      <c r="X1146" s="362"/>
      <c r="Y1146" s="375" t="s">
        <v>45</v>
      </c>
      <c r="Z1146" s="362" t="s">
        <v>90</v>
      </c>
      <c r="AA1146" s="366" t="s">
        <v>90</v>
      </c>
      <c r="AB1146" s="362" t="s">
        <v>90</v>
      </c>
      <c r="AC1146" s="362"/>
      <c r="AD1146" s="362"/>
      <c r="AE1146" s="362"/>
      <c r="AF1146" s="362"/>
      <c r="AG1146" s="362"/>
      <c r="AH1146" s="362"/>
      <c r="AI1146" s="362" t="str">
        <f t="shared" si="17"/>
        <v>MOMNOC Operationalization</v>
      </c>
      <c r="AJ1146" s="362" t="str">
        <f>VLOOKUP(AI1146,Table1[[#All],[CONCAT]:[Tfiber]],2,FALSE)</f>
        <v>Network</v>
      </c>
      <c r="AK1146" s="362" t="s">
        <v>39</v>
      </c>
      <c r="AL1146" s="362"/>
      <c r="AM1146" s="362"/>
      <c r="AN1146" s="362"/>
      <c r="AO1146" s="368">
        <v>45923</v>
      </c>
      <c r="AP1146" s="361" t="s">
        <v>680</v>
      </c>
      <c r="AR1146">
        <v>1</v>
      </c>
    </row>
    <row r="1147" spans="2:44" ht="15" hidden="1" customHeight="1" x14ac:dyDescent="0.35">
      <c r="B1147" s="362">
        <v>1145</v>
      </c>
      <c r="C1147" s="362" t="s">
        <v>3090</v>
      </c>
      <c r="D1147" s="362" t="s">
        <v>2</v>
      </c>
      <c r="E1147" s="368">
        <v>45288</v>
      </c>
      <c r="F1147" s="368"/>
      <c r="G1147" s="368"/>
      <c r="H1147" s="368"/>
      <c r="I1147" s="362" t="s">
        <v>73</v>
      </c>
      <c r="J1147" s="362" t="s">
        <v>2835</v>
      </c>
      <c r="K1147" s="361" t="s">
        <v>3091</v>
      </c>
      <c r="L1147" s="362"/>
      <c r="M1147" s="362" t="s">
        <v>186</v>
      </c>
      <c r="N1147" s="362" t="s">
        <v>9</v>
      </c>
      <c r="O1147" s="362"/>
      <c r="P1147" s="362" t="s">
        <v>90</v>
      </c>
      <c r="Q1147" s="362" t="s">
        <v>90</v>
      </c>
      <c r="R1147" s="362" t="s">
        <v>1750</v>
      </c>
      <c r="S1147" s="361" t="s">
        <v>1751</v>
      </c>
      <c r="T1147" s="362" t="s">
        <v>113</v>
      </c>
      <c r="U1147" s="362" t="s">
        <v>1540</v>
      </c>
      <c r="V1147" s="362" t="s">
        <v>1540</v>
      </c>
      <c r="W1147" s="362"/>
      <c r="X1147" s="362" t="s">
        <v>9</v>
      </c>
      <c r="Y1147" s="362" t="s">
        <v>9</v>
      </c>
      <c r="Z1147" s="362" t="s">
        <v>90</v>
      </c>
      <c r="AA1147" s="366" t="s">
        <v>90</v>
      </c>
      <c r="AB1147" s="362" t="s">
        <v>90</v>
      </c>
      <c r="AC1147" s="362"/>
      <c r="AD1147" s="362"/>
      <c r="AE1147" s="362"/>
      <c r="AF1147" s="362"/>
      <c r="AG1147" s="362"/>
      <c r="AH1147" s="362"/>
      <c r="AI1147" s="362" t="str">
        <f t="shared" si="17"/>
        <v>MOMNOC Operationalization</v>
      </c>
      <c r="AJ1147" s="362" t="str">
        <f>VLOOKUP(AI1147,Table1[[#All],[CONCAT]:[Tfiber]],2,FALSE)</f>
        <v>Network</v>
      </c>
      <c r="AK1147" s="362" t="s">
        <v>40</v>
      </c>
      <c r="AL1147" s="362"/>
      <c r="AM1147" s="362"/>
      <c r="AN1147" s="362"/>
      <c r="AO1147" s="362"/>
      <c r="AP1147" s="361"/>
      <c r="AR1147">
        <v>1</v>
      </c>
    </row>
    <row r="1148" spans="2:44" ht="15" hidden="1" customHeight="1" x14ac:dyDescent="0.35">
      <c r="B1148" s="362">
        <v>1146</v>
      </c>
      <c r="C1148" s="362" t="s">
        <v>3092</v>
      </c>
      <c r="D1148" s="362" t="s">
        <v>2</v>
      </c>
      <c r="E1148" s="368">
        <v>45288</v>
      </c>
      <c r="F1148" s="368"/>
      <c r="G1148" s="362" t="s">
        <v>63</v>
      </c>
      <c r="H1148" s="362" t="s">
        <v>63</v>
      </c>
      <c r="I1148" s="362" t="s">
        <v>63</v>
      </c>
      <c r="J1148" s="362" t="s">
        <v>2208</v>
      </c>
      <c r="K1148" s="361" t="s">
        <v>3093</v>
      </c>
      <c r="L1148" s="361"/>
      <c r="M1148" s="362" t="s">
        <v>186</v>
      </c>
      <c r="N1148" s="362" t="s">
        <v>9</v>
      </c>
      <c r="O1148" s="362"/>
      <c r="P1148" s="362" t="s">
        <v>90</v>
      </c>
      <c r="Q1148" s="362" t="s">
        <v>90</v>
      </c>
      <c r="R1148" s="362"/>
      <c r="S1148" s="361" t="s">
        <v>3094</v>
      </c>
      <c r="T1148" s="362"/>
      <c r="U1148" s="362"/>
      <c r="V1148" s="362" t="s">
        <v>844</v>
      </c>
      <c r="W1148" s="362"/>
      <c r="X1148" s="362"/>
      <c r="Y1148" s="362" t="s">
        <v>48</v>
      </c>
      <c r="Z1148" s="362" t="s">
        <v>90</v>
      </c>
      <c r="AA1148" s="366" t="s">
        <v>90</v>
      </c>
      <c r="AB1148" s="362" t="s">
        <v>90</v>
      </c>
      <c r="AC1148" s="362"/>
      <c r="AD1148" s="362"/>
      <c r="AE1148" s="362"/>
      <c r="AF1148" s="362"/>
      <c r="AG1148" s="362"/>
      <c r="AH1148" s="362"/>
      <c r="AI1148" s="362" t="str">
        <f t="shared" si="17"/>
        <v>MOMOSS</v>
      </c>
      <c r="AJ1148" s="362" t="str">
        <f>VLOOKUP(AI1148,Table1[[#All],[CONCAT]:[Tfiber]],2,FALSE)</f>
        <v>Applications/Tools</v>
      </c>
      <c r="AK1148" s="362" t="s">
        <v>40</v>
      </c>
      <c r="AL1148" s="362" t="str">
        <f>VLOOKUP(C1148,[1]AllOSS!$B:$G,6,0)</f>
        <v>COMPLETED</v>
      </c>
      <c r="AM1148" s="362" t="str">
        <f>VLOOKUP(C1148,[1]AllOSS!$B:$K,10,0)</f>
        <v>Pending</v>
      </c>
      <c r="AN1148" s="362"/>
      <c r="AO1148" s="362"/>
      <c r="AP1148" s="361" t="e">
        <v>#N/A</v>
      </c>
      <c r="AR1148">
        <v>1</v>
      </c>
    </row>
    <row r="1149" spans="2:44" ht="15" hidden="1" customHeight="1" x14ac:dyDescent="0.35">
      <c r="B1149" s="362">
        <v>1147</v>
      </c>
      <c r="C1149" s="362" t="s">
        <v>3095</v>
      </c>
      <c r="D1149" s="362" t="s">
        <v>2</v>
      </c>
      <c r="E1149" s="368">
        <v>45288</v>
      </c>
      <c r="F1149" s="368"/>
      <c r="G1149" s="368"/>
      <c r="H1149" s="368"/>
      <c r="I1149" s="362" t="s">
        <v>73</v>
      </c>
      <c r="J1149" s="362" t="s">
        <v>2835</v>
      </c>
      <c r="K1149" s="361" t="s">
        <v>3096</v>
      </c>
      <c r="L1149" s="362"/>
      <c r="M1149" s="362" t="s">
        <v>186</v>
      </c>
      <c r="N1149" s="362" t="s">
        <v>9</v>
      </c>
      <c r="O1149" s="362"/>
      <c r="P1149" s="362" t="s">
        <v>90</v>
      </c>
      <c r="Q1149" s="362" t="s">
        <v>90</v>
      </c>
      <c r="R1149" s="362" t="s">
        <v>46</v>
      </c>
      <c r="S1149" s="361" t="s">
        <v>90</v>
      </c>
      <c r="T1149" s="362" t="s">
        <v>113</v>
      </c>
      <c r="U1149" s="362" t="s">
        <v>1540</v>
      </c>
      <c r="V1149" s="362" t="s">
        <v>1540</v>
      </c>
      <c r="W1149" s="362"/>
      <c r="X1149" s="362" t="s">
        <v>9</v>
      </c>
      <c r="Y1149" s="362" t="s">
        <v>46</v>
      </c>
      <c r="Z1149" s="362" t="s">
        <v>90</v>
      </c>
      <c r="AA1149" s="366" t="s">
        <v>90</v>
      </c>
      <c r="AB1149" s="362" t="s">
        <v>90</v>
      </c>
      <c r="AC1149" s="362"/>
      <c r="AD1149" s="362"/>
      <c r="AE1149" s="362"/>
      <c r="AF1149" s="362"/>
      <c r="AG1149" s="362"/>
      <c r="AH1149" s="362"/>
      <c r="AI1149" s="362" t="str">
        <f t="shared" si="17"/>
        <v>MOMNOC Operationalization</v>
      </c>
      <c r="AJ1149" s="362" t="str">
        <f>VLOOKUP(AI1149,Table1[[#All],[CONCAT]:[Tfiber]],2,FALSE)</f>
        <v>Network</v>
      </c>
      <c r="AK1149" s="362" t="s">
        <v>40</v>
      </c>
      <c r="AL1149" s="362"/>
      <c r="AM1149" s="362"/>
      <c r="AN1149" s="362"/>
      <c r="AO1149" s="362"/>
      <c r="AP1149" s="361"/>
      <c r="AR1149">
        <v>1</v>
      </c>
    </row>
    <row r="1150" spans="2:44" ht="15" hidden="1" customHeight="1" x14ac:dyDescent="0.35">
      <c r="B1150" s="362">
        <v>1148</v>
      </c>
      <c r="C1150" s="362" t="s">
        <v>3097</v>
      </c>
      <c r="D1150" s="362" t="s">
        <v>2</v>
      </c>
      <c r="E1150" s="368">
        <v>45295</v>
      </c>
      <c r="F1150" s="368"/>
      <c r="G1150" s="362" t="s">
        <v>63</v>
      </c>
      <c r="H1150" s="362" t="s">
        <v>63</v>
      </c>
      <c r="I1150" s="362" t="s">
        <v>63</v>
      </c>
      <c r="J1150" s="362" t="s">
        <v>2208</v>
      </c>
      <c r="K1150" s="361" t="s">
        <v>3098</v>
      </c>
      <c r="L1150" s="361"/>
      <c r="M1150" s="362" t="s">
        <v>186</v>
      </c>
      <c r="N1150" s="362" t="s">
        <v>9</v>
      </c>
      <c r="O1150" s="362"/>
      <c r="P1150" s="362" t="s">
        <v>90</v>
      </c>
      <c r="Q1150" s="362" t="s">
        <v>90</v>
      </c>
      <c r="R1150" s="362"/>
      <c r="S1150" s="361"/>
      <c r="T1150" s="362"/>
      <c r="U1150" s="362"/>
      <c r="V1150" s="362" t="s">
        <v>844</v>
      </c>
      <c r="W1150" s="362"/>
      <c r="X1150" s="362"/>
      <c r="Y1150" s="362" t="s">
        <v>48</v>
      </c>
      <c r="Z1150" s="362" t="s">
        <v>90</v>
      </c>
      <c r="AA1150" s="366" t="s">
        <v>90</v>
      </c>
      <c r="AB1150" s="362" t="s">
        <v>90</v>
      </c>
      <c r="AC1150" s="362"/>
      <c r="AD1150" s="362"/>
      <c r="AE1150" s="362"/>
      <c r="AF1150" s="362"/>
      <c r="AG1150" s="362"/>
      <c r="AH1150" s="362"/>
      <c r="AI1150" s="362" t="str">
        <f t="shared" si="17"/>
        <v>MOMOSS</v>
      </c>
      <c r="AJ1150" s="362" t="str">
        <f>VLOOKUP(AI1150,Table1[[#All],[CONCAT]:[Tfiber]],2,FALSE)</f>
        <v>Applications/Tools</v>
      </c>
      <c r="AK1150" s="362" t="s">
        <v>40</v>
      </c>
      <c r="AL1150" s="362" t="s">
        <v>48</v>
      </c>
      <c r="AM1150" s="362">
        <f>VLOOKUP(C1150,[1]AllOSS!$B:$K,10,0)</f>
        <v>0</v>
      </c>
      <c r="AN1150" s="362"/>
      <c r="AO1150" s="362"/>
      <c r="AP1150" s="361"/>
      <c r="AR1150">
        <v>1</v>
      </c>
    </row>
    <row r="1151" spans="2:44" ht="15" hidden="1" customHeight="1" x14ac:dyDescent="0.35">
      <c r="B1151" s="362">
        <v>1149</v>
      </c>
      <c r="C1151" s="362" t="s">
        <v>3099</v>
      </c>
      <c r="D1151" s="362" t="s">
        <v>2</v>
      </c>
      <c r="E1151" s="368">
        <v>45295</v>
      </c>
      <c r="F1151" s="368"/>
      <c r="G1151" s="368"/>
      <c r="H1151" s="368"/>
      <c r="I1151" s="362" t="s">
        <v>65</v>
      </c>
      <c r="J1151" s="362" t="s">
        <v>3100</v>
      </c>
      <c r="K1151" s="361" t="s">
        <v>3101</v>
      </c>
      <c r="L1151" s="362"/>
      <c r="M1151" s="362" t="s">
        <v>186</v>
      </c>
      <c r="N1151" s="362" t="s">
        <v>9</v>
      </c>
      <c r="O1151" s="362"/>
      <c r="P1151" s="362" t="s">
        <v>90</v>
      </c>
      <c r="Q1151" s="362" t="s">
        <v>90</v>
      </c>
      <c r="R1151" s="362"/>
      <c r="S1151" s="361" t="s">
        <v>90</v>
      </c>
      <c r="T1151" s="362"/>
      <c r="U1151" s="362"/>
      <c r="V1151" s="362" t="s">
        <v>202</v>
      </c>
      <c r="W1151" s="362"/>
      <c r="X1151" s="362" t="s">
        <v>9</v>
      </c>
      <c r="Y1151" s="362" t="s">
        <v>9</v>
      </c>
      <c r="Z1151" s="362" t="s">
        <v>90</v>
      </c>
      <c r="AA1151" s="366" t="s">
        <v>90</v>
      </c>
      <c r="AB1151" s="362" t="s">
        <v>90</v>
      </c>
      <c r="AC1151" s="362"/>
      <c r="AD1151" s="362"/>
      <c r="AE1151" s="362"/>
      <c r="AF1151" s="362"/>
      <c r="AG1151" s="362"/>
      <c r="AH1151" s="362"/>
      <c r="AI1151" s="362" t="str">
        <f t="shared" si="17"/>
        <v>MOMBSS</v>
      </c>
      <c r="AJ1151" s="362" t="str">
        <f>VLOOKUP(AI1151,Table1[[#All],[CONCAT]:[Tfiber]],2,FALSE)</f>
        <v>Applications/Tools</v>
      </c>
      <c r="AK1151" s="362" t="s">
        <v>40</v>
      </c>
      <c r="AL1151" s="362"/>
      <c r="AM1151" s="362"/>
      <c r="AN1151" s="362"/>
      <c r="AO1151" s="362"/>
      <c r="AP1151" s="361" t="e">
        <v>#N/A</v>
      </c>
      <c r="AR1151">
        <v>1</v>
      </c>
    </row>
    <row r="1152" spans="2:44" ht="15" hidden="1" customHeight="1" x14ac:dyDescent="0.35">
      <c r="B1152" s="362">
        <v>1150</v>
      </c>
      <c r="C1152" s="362" t="s">
        <v>3102</v>
      </c>
      <c r="D1152" s="362" t="s">
        <v>2</v>
      </c>
      <c r="E1152" s="368">
        <v>45295</v>
      </c>
      <c r="F1152" s="368"/>
      <c r="G1152" s="368"/>
      <c r="H1152" s="368"/>
      <c r="I1152" s="362" t="s">
        <v>65</v>
      </c>
      <c r="J1152" s="362" t="s">
        <v>3100</v>
      </c>
      <c r="K1152" s="361" t="s">
        <v>3103</v>
      </c>
      <c r="L1152" s="362"/>
      <c r="M1152" s="362" t="s">
        <v>186</v>
      </c>
      <c r="N1152" s="362" t="s">
        <v>9</v>
      </c>
      <c r="O1152" s="362"/>
      <c r="P1152" s="362" t="s">
        <v>90</v>
      </c>
      <c r="Q1152" s="362" t="s">
        <v>90</v>
      </c>
      <c r="R1152" s="362"/>
      <c r="S1152" s="361" t="s">
        <v>90</v>
      </c>
      <c r="T1152" s="362"/>
      <c r="U1152" s="362"/>
      <c r="V1152" s="362" t="s">
        <v>202</v>
      </c>
      <c r="W1152" s="362"/>
      <c r="X1152" s="362" t="s">
        <v>9</v>
      </c>
      <c r="Y1152" s="362" t="s">
        <v>9</v>
      </c>
      <c r="Z1152" s="362" t="s">
        <v>90</v>
      </c>
      <c r="AA1152" s="366" t="s">
        <v>90</v>
      </c>
      <c r="AB1152" s="362" t="s">
        <v>90</v>
      </c>
      <c r="AC1152" s="362"/>
      <c r="AD1152" s="362"/>
      <c r="AE1152" s="362"/>
      <c r="AF1152" s="362"/>
      <c r="AG1152" s="362"/>
      <c r="AH1152" s="362"/>
      <c r="AI1152" s="362" t="str">
        <f t="shared" si="17"/>
        <v>MOMBSS</v>
      </c>
      <c r="AJ1152" s="362" t="str">
        <f>VLOOKUP(AI1152,Table1[[#All],[CONCAT]:[Tfiber]],2,FALSE)</f>
        <v>Applications/Tools</v>
      </c>
      <c r="AK1152" s="362" t="s">
        <v>40</v>
      </c>
      <c r="AL1152" s="362"/>
      <c r="AM1152" s="362"/>
      <c r="AN1152" s="362"/>
      <c r="AO1152" s="362"/>
      <c r="AP1152" s="361" t="e">
        <v>#N/A</v>
      </c>
      <c r="AR1152">
        <v>1</v>
      </c>
    </row>
    <row r="1153" spans="2:44" ht="15" hidden="1" customHeight="1" x14ac:dyDescent="0.35">
      <c r="B1153" s="362">
        <v>1151</v>
      </c>
      <c r="C1153" s="362" t="s">
        <v>3104</v>
      </c>
      <c r="D1153" s="362" t="s">
        <v>2</v>
      </c>
      <c r="E1153" s="368">
        <v>45096</v>
      </c>
      <c r="F1153" s="368"/>
      <c r="G1153" s="368"/>
      <c r="H1153" s="368"/>
      <c r="I1153" s="362" t="s">
        <v>61</v>
      </c>
      <c r="J1153" s="362" t="s">
        <v>1584</v>
      </c>
      <c r="K1153" s="361" t="s">
        <v>3105</v>
      </c>
      <c r="L1153" s="361"/>
      <c r="M1153" s="362" t="s">
        <v>186</v>
      </c>
      <c r="N1153" s="362" t="s">
        <v>9</v>
      </c>
      <c r="O1153" s="362" t="s">
        <v>526</v>
      </c>
      <c r="P1153" s="362" t="s">
        <v>2273</v>
      </c>
      <c r="Q1153" s="362" t="s">
        <v>90</v>
      </c>
      <c r="R1153" s="362"/>
      <c r="S1153" s="361"/>
      <c r="T1153" s="362"/>
      <c r="U1153" s="362"/>
      <c r="V1153" s="362" t="s">
        <v>120</v>
      </c>
      <c r="W1153" s="362"/>
      <c r="X1153" s="362"/>
      <c r="Y1153" s="362" t="s">
        <v>48</v>
      </c>
      <c r="Z1153" s="362" t="s">
        <v>90</v>
      </c>
      <c r="AA1153" s="366" t="s">
        <v>90</v>
      </c>
      <c r="AB1153" s="362" t="s">
        <v>90</v>
      </c>
      <c r="AC1153" s="362"/>
      <c r="AD1153" s="362"/>
      <c r="AE1153" s="362"/>
      <c r="AF1153" s="362"/>
      <c r="AG1153" s="362"/>
      <c r="AH1153" s="362"/>
      <c r="AI1153" s="362" t="str">
        <f t="shared" si="17"/>
        <v>MOMGIS</v>
      </c>
      <c r="AJ1153" s="362" t="str">
        <f>VLOOKUP(AI1153,Table1[[#All],[CONCAT]:[Tfiber]],2,FALSE)</f>
        <v>Applications/Tools</v>
      </c>
      <c r="AK1153" s="362" t="s">
        <v>40</v>
      </c>
      <c r="AL1153" s="362"/>
      <c r="AM1153" s="362"/>
      <c r="AN1153" s="362"/>
      <c r="AO1153" s="362"/>
      <c r="AP1153" s="361"/>
      <c r="AR1153">
        <v>1</v>
      </c>
    </row>
    <row r="1154" spans="2:44" ht="15" hidden="1" customHeight="1" x14ac:dyDescent="0.35">
      <c r="B1154" s="362">
        <v>1152</v>
      </c>
      <c r="C1154" s="362" t="s">
        <v>3106</v>
      </c>
      <c r="D1154" s="362" t="s">
        <v>2</v>
      </c>
      <c r="E1154" s="368">
        <v>45295</v>
      </c>
      <c r="F1154" s="368"/>
      <c r="G1154" s="368"/>
      <c r="H1154" s="368"/>
      <c r="I1154" s="362" t="s">
        <v>62</v>
      </c>
      <c r="J1154" s="362" t="s">
        <v>789</v>
      </c>
      <c r="K1154" s="361" t="s">
        <v>3107</v>
      </c>
      <c r="L1154" s="362"/>
      <c r="M1154" s="362" t="s">
        <v>186</v>
      </c>
      <c r="N1154" s="362" t="s">
        <v>9</v>
      </c>
      <c r="O1154" s="362"/>
      <c r="P1154" s="362" t="s">
        <v>90</v>
      </c>
      <c r="Q1154" s="362" t="s">
        <v>90</v>
      </c>
      <c r="R1154" s="362"/>
      <c r="S1154" s="361" t="s">
        <v>90</v>
      </c>
      <c r="T1154" s="362"/>
      <c r="U1154" s="362"/>
      <c r="V1154" s="362" t="s">
        <v>824</v>
      </c>
      <c r="W1154" s="362"/>
      <c r="X1154" s="362" t="s">
        <v>9</v>
      </c>
      <c r="Y1154" s="362" t="s">
        <v>9</v>
      </c>
      <c r="Z1154" s="362" t="s">
        <v>90</v>
      </c>
      <c r="AA1154" s="366" t="s">
        <v>90</v>
      </c>
      <c r="AB1154" s="362" t="s">
        <v>90</v>
      </c>
      <c r="AC1154" s="362"/>
      <c r="AD1154" s="362"/>
      <c r="AE1154" s="362"/>
      <c r="AF1154" s="362"/>
      <c r="AG1154" s="362"/>
      <c r="AH1154" s="362"/>
      <c r="AI1154" s="362" t="str">
        <f t="shared" si="17"/>
        <v>MOMNSO</v>
      </c>
      <c r="AJ1154" s="362" t="str">
        <f>VLOOKUP(AI1154,Table1[[#All],[CONCAT]:[Tfiber]],2,FALSE)</f>
        <v>Applications/Tools</v>
      </c>
      <c r="AK1154" s="362" t="s">
        <v>40</v>
      </c>
      <c r="AL1154" s="362"/>
      <c r="AM1154" s="362"/>
      <c r="AN1154" s="362"/>
      <c r="AO1154" s="362"/>
      <c r="AP1154" s="361" t="e">
        <v>#N/A</v>
      </c>
      <c r="AR1154">
        <v>1</v>
      </c>
    </row>
    <row r="1155" spans="2:44" ht="15" hidden="1" customHeight="1" x14ac:dyDescent="0.35">
      <c r="B1155" s="362">
        <v>1153</v>
      </c>
      <c r="C1155" s="362" t="s">
        <v>3108</v>
      </c>
      <c r="D1155" s="362" t="s">
        <v>2</v>
      </c>
      <c r="E1155" s="368">
        <v>45295</v>
      </c>
      <c r="F1155" s="368"/>
      <c r="G1155" s="368"/>
      <c r="H1155" s="368"/>
      <c r="I1155" s="362" t="s">
        <v>65</v>
      </c>
      <c r="J1155" s="362" t="s">
        <v>3100</v>
      </c>
      <c r="K1155" s="361" t="s">
        <v>3109</v>
      </c>
      <c r="L1155" s="362"/>
      <c r="M1155" s="362" t="s">
        <v>186</v>
      </c>
      <c r="N1155" s="362" t="s">
        <v>9</v>
      </c>
      <c r="O1155" s="362"/>
      <c r="P1155" s="362" t="s">
        <v>90</v>
      </c>
      <c r="Q1155" s="362" t="s">
        <v>90</v>
      </c>
      <c r="R1155" s="362"/>
      <c r="S1155" s="361" t="s">
        <v>90</v>
      </c>
      <c r="T1155" s="362"/>
      <c r="U1155" s="362"/>
      <c r="V1155" s="362" t="s">
        <v>202</v>
      </c>
      <c r="W1155" s="362"/>
      <c r="X1155" s="362" t="s">
        <v>9</v>
      </c>
      <c r="Y1155" s="362" t="s">
        <v>9</v>
      </c>
      <c r="Z1155" s="362" t="s">
        <v>90</v>
      </c>
      <c r="AA1155" s="366" t="s">
        <v>90</v>
      </c>
      <c r="AB1155" s="362" t="s">
        <v>90</v>
      </c>
      <c r="AC1155" s="362"/>
      <c r="AD1155" s="362"/>
      <c r="AE1155" s="362"/>
      <c r="AF1155" s="362"/>
      <c r="AG1155" s="362"/>
      <c r="AH1155" s="362"/>
      <c r="AI1155" s="362" t="str">
        <f t="shared" ref="AI1155:AI1218" si="18">_xlfn.CONCAT(D1155,I1155)</f>
        <v>MOMBSS</v>
      </c>
      <c r="AJ1155" s="362" t="str">
        <f>VLOOKUP(AI1155,Table1[[#All],[CONCAT]:[Tfiber]],2,FALSE)</f>
        <v>Applications/Tools</v>
      </c>
      <c r="AK1155" s="362" t="s">
        <v>40</v>
      </c>
      <c r="AL1155" s="362"/>
      <c r="AM1155" s="362"/>
      <c r="AN1155" s="362"/>
      <c r="AO1155" s="362"/>
      <c r="AP1155" s="361" t="e">
        <v>#N/A</v>
      </c>
      <c r="AR1155">
        <v>1</v>
      </c>
    </row>
    <row r="1156" spans="2:44" ht="15" hidden="1" customHeight="1" x14ac:dyDescent="0.35">
      <c r="B1156" s="362">
        <v>1154</v>
      </c>
      <c r="C1156" s="362" t="s">
        <v>3110</v>
      </c>
      <c r="D1156" s="362" t="s">
        <v>2</v>
      </c>
      <c r="E1156" s="368">
        <v>45295</v>
      </c>
      <c r="F1156" s="368"/>
      <c r="G1156" s="368"/>
      <c r="H1156" s="368"/>
      <c r="I1156" s="362" t="s">
        <v>65</v>
      </c>
      <c r="J1156" s="362" t="s">
        <v>3100</v>
      </c>
      <c r="K1156" s="361" t="s">
        <v>3111</v>
      </c>
      <c r="L1156" s="362"/>
      <c r="M1156" s="362" t="s">
        <v>186</v>
      </c>
      <c r="N1156" s="362" t="s">
        <v>9</v>
      </c>
      <c r="O1156" s="362"/>
      <c r="P1156" s="362" t="s">
        <v>90</v>
      </c>
      <c r="Q1156" s="362" t="s">
        <v>90</v>
      </c>
      <c r="R1156" s="362"/>
      <c r="S1156" s="361" t="s">
        <v>90</v>
      </c>
      <c r="T1156" s="362"/>
      <c r="U1156" s="362"/>
      <c r="V1156" s="362" t="s">
        <v>202</v>
      </c>
      <c r="W1156" s="362"/>
      <c r="X1156" s="362" t="s">
        <v>9</v>
      </c>
      <c r="Y1156" s="362" t="s">
        <v>9</v>
      </c>
      <c r="Z1156" s="362" t="s">
        <v>90</v>
      </c>
      <c r="AA1156" s="366" t="s">
        <v>90</v>
      </c>
      <c r="AB1156" s="362" t="s">
        <v>90</v>
      </c>
      <c r="AC1156" s="362"/>
      <c r="AD1156" s="362"/>
      <c r="AE1156" s="362"/>
      <c r="AF1156" s="362"/>
      <c r="AG1156" s="362"/>
      <c r="AH1156" s="362"/>
      <c r="AI1156" s="362" t="str">
        <f t="shared" si="18"/>
        <v>MOMBSS</v>
      </c>
      <c r="AJ1156" s="362" t="str">
        <f>VLOOKUP(AI1156,Table1[[#All],[CONCAT]:[Tfiber]],2,FALSE)</f>
        <v>Applications/Tools</v>
      </c>
      <c r="AK1156" s="362" t="s">
        <v>40</v>
      </c>
      <c r="AL1156" s="362"/>
      <c r="AM1156" s="362"/>
      <c r="AN1156" s="362"/>
      <c r="AO1156" s="362"/>
      <c r="AP1156" s="361" t="e">
        <v>#N/A</v>
      </c>
      <c r="AR1156">
        <v>1</v>
      </c>
    </row>
    <row r="1157" spans="2:44" ht="15" hidden="1" customHeight="1" x14ac:dyDescent="0.35">
      <c r="B1157" s="362">
        <v>1155</v>
      </c>
      <c r="C1157" s="362" t="s">
        <v>3112</v>
      </c>
      <c r="D1157" s="362" t="s">
        <v>2</v>
      </c>
      <c r="E1157" s="368">
        <v>45295</v>
      </c>
      <c r="F1157" s="368"/>
      <c r="G1157" s="368"/>
      <c r="H1157" s="368"/>
      <c r="I1157" s="362" t="s">
        <v>62</v>
      </c>
      <c r="J1157" s="362" t="s">
        <v>789</v>
      </c>
      <c r="K1157" s="361" t="s">
        <v>3113</v>
      </c>
      <c r="L1157" s="362"/>
      <c r="M1157" s="362" t="s">
        <v>186</v>
      </c>
      <c r="N1157" s="362" t="s">
        <v>9</v>
      </c>
      <c r="O1157" s="362"/>
      <c r="P1157" s="362" t="s">
        <v>90</v>
      </c>
      <c r="Q1157" s="362" t="s">
        <v>90</v>
      </c>
      <c r="R1157" s="362"/>
      <c r="S1157" s="361" t="s">
        <v>90</v>
      </c>
      <c r="T1157" s="362"/>
      <c r="U1157" s="362"/>
      <c r="V1157" s="362" t="s">
        <v>824</v>
      </c>
      <c r="W1157" s="362"/>
      <c r="X1157" s="362" t="s">
        <v>9</v>
      </c>
      <c r="Y1157" s="362" t="s">
        <v>9</v>
      </c>
      <c r="Z1157" s="362" t="s">
        <v>90</v>
      </c>
      <c r="AA1157" s="366" t="s">
        <v>90</v>
      </c>
      <c r="AB1157" s="362" t="s">
        <v>90</v>
      </c>
      <c r="AC1157" s="362"/>
      <c r="AD1157" s="362"/>
      <c r="AE1157" s="362"/>
      <c r="AF1157" s="362"/>
      <c r="AG1157" s="362"/>
      <c r="AH1157" s="362"/>
      <c r="AI1157" s="362" t="str">
        <f t="shared" si="18"/>
        <v>MOMNSO</v>
      </c>
      <c r="AJ1157" s="362" t="str">
        <f>VLOOKUP(AI1157,Table1[[#All],[CONCAT]:[Tfiber]],2,FALSE)</f>
        <v>Applications/Tools</v>
      </c>
      <c r="AK1157" s="362" t="s">
        <v>40</v>
      </c>
      <c r="AL1157" s="362"/>
      <c r="AM1157" s="362"/>
      <c r="AN1157" s="362"/>
      <c r="AO1157" s="362"/>
      <c r="AP1157" s="361" t="e">
        <v>#N/A</v>
      </c>
      <c r="AR1157">
        <v>1</v>
      </c>
    </row>
    <row r="1158" spans="2:44" ht="15" hidden="1" customHeight="1" x14ac:dyDescent="0.35">
      <c r="B1158" s="362">
        <v>1156</v>
      </c>
      <c r="C1158" s="362" t="s">
        <v>3114</v>
      </c>
      <c r="D1158" s="362" t="s">
        <v>2</v>
      </c>
      <c r="E1158" s="368">
        <v>45295</v>
      </c>
      <c r="F1158" s="368"/>
      <c r="G1158" s="368"/>
      <c r="H1158" s="368"/>
      <c r="I1158" s="362" t="s">
        <v>62</v>
      </c>
      <c r="J1158" s="362" t="s">
        <v>789</v>
      </c>
      <c r="K1158" s="361" t="s">
        <v>3115</v>
      </c>
      <c r="L1158" s="362"/>
      <c r="M1158" s="362" t="s">
        <v>186</v>
      </c>
      <c r="N1158" s="362" t="s">
        <v>9</v>
      </c>
      <c r="O1158" s="362"/>
      <c r="P1158" s="362" t="s">
        <v>90</v>
      </c>
      <c r="Q1158" s="362" t="s">
        <v>90</v>
      </c>
      <c r="R1158" s="362"/>
      <c r="S1158" s="361" t="s">
        <v>90</v>
      </c>
      <c r="T1158" s="362"/>
      <c r="U1158" s="362"/>
      <c r="V1158" s="362" t="s">
        <v>824</v>
      </c>
      <c r="W1158" s="362"/>
      <c r="X1158" s="362" t="s">
        <v>9</v>
      </c>
      <c r="Y1158" s="362" t="s">
        <v>9</v>
      </c>
      <c r="Z1158" s="362" t="s">
        <v>90</v>
      </c>
      <c r="AA1158" s="366" t="s">
        <v>90</v>
      </c>
      <c r="AB1158" s="362" t="s">
        <v>90</v>
      </c>
      <c r="AC1158" s="362"/>
      <c r="AD1158" s="362"/>
      <c r="AE1158" s="362"/>
      <c r="AF1158" s="362"/>
      <c r="AG1158" s="362"/>
      <c r="AH1158" s="362"/>
      <c r="AI1158" s="362" t="str">
        <f t="shared" si="18"/>
        <v>MOMNSO</v>
      </c>
      <c r="AJ1158" s="362" t="str">
        <f>VLOOKUP(AI1158,Table1[[#All],[CONCAT]:[Tfiber]],2,FALSE)</f>
        <v>Applications/Tools</v>
      </c>
      <c r="AK1158" s="362" t="s">
        <v>40</v>
      </c>
      <c r="AL1158" s="362"/>
      <c r="AM1158" s="362"/>
      <c r="AN1158" s="362"/>
      <c r="AO1158" s="362"/>
      <c r="AP1158" s="361" t="e">
        <v>#N/A</v>
      </c>
      <c r="AR1158">
        <v>1</v>
      </c>
    </row>
    <row r="1159" spans="2:44" ht="15" hidden="1" customHeight="1" x14ac:dyDescent="0.35">
      <c r="B1159" s="362">
        <v>1157</v>
      </c>
      <c r="C1159" s="362" t="s">
        <v>3116</v>
      </c>
      <c r="D1159" s="362" t="s">
        <v>2</v>
      </c>
      <c r="E1159" s="368">
        <v>45295</v>
      </c>
      <c r="F1159" s="368"/>
      <c r="G1159" s="368"/>
      <c r="H1159" s="368"/>
      <c r="I1159" s="362" t="s">
        <v>65</v>
      </c>
      <c r="J1159" s="362" t="s">
        <v>3100</v>
      </c>
      <c r="K1159" s="361" t="s">
        <v>3117</v>
      </c>
      <c r="L1159" s="362"/>
      <c r="M1159" s="362" t="s">
        <v>186</v>
      </c>
      <c r="N1159" s="362" t="s">
        <v>9</v>
      </c>
      <c r="O1159" s="362"/>
      <c r="P1159" s="362" t="s">
        <v>90</v>
      </c>
      <c r="Q1159" s="362" t="s">
        <v>90</v>
      </c>
      <c r="R1159" s="362"/>
      <c r="S1159" s="361" t="s">
        <v>90</v>
      </c>
      <c r="T1159" s="362"/>
      <c r="U1159" s="362"/>
      <c r="V1159" s="362" t="s">
        <v>202</v>
      </c>
      <c r="W1159" s="362"/>
      <c r="X1159" s="362" t="s">
        <v>9</v>
      </c>
      <c r="Y1159" s="362" t="s">
        <v>9</v>
      </c>
      <c r="Z1159" s="362" t="s">
        <v>90</v>
      </c>
      <c r="AA1159" s="366" t="s">
        <v>90</v>
      </c>
      <c r="AB1159" s="362" t="s">
        <v>90</v>
      </c>
      <c r="AC1159" s="362"/>
      <c r="AD1159" s="362"/>
      <c r="AE1159" s="362"/>
      <c r="AF1159" s="362"/>
      <c r="AG1159" s="362"/>
      <c r="AH1159" s="362"/>
      <c r="AI1159" s="362" t="str">
        <f t="shared" si="18"/>
        <v>MOMBSS</v>
      </c>
      <c r="AJ1159" s="362" t="str">
        <f>VLOOKUP(AI1159,Table1[[#All],[CONCAT]:[Tfiber]],2,FALSE)</f>
        <v>Applications/Tools</v>
      </c>
      <c r="AK1159" s="362" t="s">
        <v>40</v>
      </c>
      <c r="AL1159" s="362"/>
      <c r="AM1159" s="362"/>
      <c r="AN1159" s="362"/>
      <c r="AO1159" s="362"/>
      <c r="AP1159" s="361" t="e">
        <v>#N/A</v>
      </c>
      <c r="AR1159">
        <v>1</v>
      </c>
    </row>
    <row r="1160" spans="2:44" ht="15" hidden="1" customHeight="1" x14ac:dyDescent="0.35">
      <c r="B1160" s="362">
        <v>1158</v>
      </c>
      <c r="C1160" s="362" t="s">
        <v>3118</v>
      </c>
      <c r="D1160" s="362" t="s">
        <v>2</v>
      </c>
      <c r="E1160" s="368">
        <v>45295</v>
      </c>
      <c r="F1160" s="368"/>
      <c r="G1160" s="368"/>
      <c r="H1160" s="368"/>
      <c r="I1160" s="362" t="s">
        <v>65</v>
      </c>
      <c r="J1160" s="362" t="s">
        <v>3100</v>
      </c>
      <c r="K1160" s="361" t="s">
        <v>3119</v>
      </c>
      <c r="L1160" s="362"/>
      <c r="M1160" s="362" t="s">
        <v>186</v>
      </c>
      <c r="N1160" s="362" t="s">
        <v>9</v>
      </c>
      <c r="O1160" s="362"/>
      <c r="P1160" s="362" t="s">
        <v>90</v>
      </c>
      <c r="Q1160" s="362" t="s">
        <v>90</v>
      </c>
      <c r="R1160" s="362"/>
      <c r="S1160" s="361" t="s">
        <v>90</v>
      </c>
      <c r="T1160" s="362"/>
      <c r="U1160" s="362"/>
      <c r="V1160" s="362" t="s">
        <v>202</v>
      </c>
      <c r="W1160" s="362"/>
      <c r="X1160" s="362" t="s">
        <v>9</v>
      </c>
      <c r="Y1160" s="362" t="s">
        <v>9</v>
      </c>
      <c r="Z1160" s="362" t="s">
        <v>90</v>
      </c>
      <c r="AA1160" s="366" t="s">
        <v>90</v>
      </c>
      <c r="AB1160" s="362" t="s">
        <v>90</v>
      </c>
      <c r="AC1160" s="362"/>
      <c r="AD1160" s="362"/>
      <c r="AE1160" s="362"/>
      <c r="AF1160" s="362"/>
      <c r="AG1160" s="362"/>
      <c r="AH1160" s="362"/>
      <c r="AI1160" s="362" t="str">
        <f t="shared" si="18"/>
        <v>MOMBSS</v>
      </c>
      <c r="AJ1160" s="362" t="str">
        <f>VLOOKUP(AI1160,Table1[[#All],[CONCAT]:[Tfiber]],2,FALSE)</f>
        <v>Applications/Tools</v>
      </c>
      <c r="AK1160" s="362" t="s">
        <v>40</v>
      </c>
      <c r="AL1160" s="362"/>
      <c r="AM1160" s="362"/>
      <c r="AN1160" s="362"/>
      <c r="AO1160" s="362"/>
      <c r="AP1160" s="361" t="e">
        <v>#N/A</v>
      </c>
      <c r="AR1160">
        <v>1</v>
      </c>
    </row>
    <row r="1161" spans="2:44" ht="15" hidden="1" customHeight="1" x14ac:dyDescent="0.35">
      <c r="B1161" s="362">
        <v>1159</v>
      </c>
      <c r="C1161" s="362" t="s">
        <v>3120</v>
      </c>
      <c r="D1161" s="362" t="s">
        <v>2</v>
      </c>
      <c r="E1161" s="368">
        <v>45295</v>
      </c>
      <c r="F1161" s="368"/>
      <c r="G1161" s="368"/>
      <c r="H1161" s="368"/>
      <c r="I1161" s="362" t="s">
        <v>65</v>
      </c>
      <c r="J1161" s="362" t="s">
        <v>3100</v>
      </c>
      <c r="K1161" s="361" t="s">
        <v>3121</v>
      </c>
      <c r="L1161" s="362"/>
      <c r="M1161" s="362" t="s">
        <v>186</v>
      </c>
      <c r="N1161" s="362" t="s">
        <v>9</v>
      </c>
      <c r="O1161" s="362"/>
      <c r="P1161" s="362" t="s">
        <v>90</v>
      </c>
      <c r="Q1161" s="362" t="s">
        <v>90</v>
      </c>
      <c r="R1161" s="362"/>
      <c r="S1161" s="361" t="s">
        <v>90</v>
      </c>
      <c r="T1161" s="362"/>
      <c r="U1161" s="362"/>
      <c r="V1161" s="362" t="s">
        <v>202</v>
      </c>
      <c r="W1161" s="362"/>
      <c r="X1161" s="362" t="s">
        <v>9</v>
      </c>
      <c r="Y1161" s="362" t="s">
        <v>9</v>
      </c>
      <c r="Z1161" s="362" t="s">
        <v>90</v>
      </c>
      <c r="AA1161" s="366" t="s">
        <v>90</v>
      </c>
      <c r="AB1161" s="362" t="s">
        <v>90</v>
      </c>
      <c r="AC1161" s="362"/>
      <c r="AD1161" s="362"/>
      <c r="AE1161" s="362"/>
      <c r="AF1161" s="362"/>
      <c r="AG1161" s="362"/>
      <c r="AH1161" s="362"/>
      <c r="AI1161" s="362" t="str">
        <f t="shared" si="18"/>
        <v>MOMBSS</v>
      </c>
      <c r="AJ1161" s="362" t="str">
        <f>VLOOKUP(AI1161,Table1[[#All],[CONCAT]:[Tfiber]],2,FALSE)</f>
        <v>Applications/Tools</v>
      </c>
      <c r="AK1161" s="362" t="s">
        <v>40</v>
      </c>
      <c r="AL1161" s="362"/>
      <c r="AM1161" s="362"/>
      <c r="AN1161" s="362"/>
      <c r="AO1161" s="362"/>
      <c r="AP1161" s="361" t="e">
        <v>#N/A</v>
      </c>
      <c r="AR1161">
        <v>1</v>
      </c>
    </row>
    <row r="1162" spans="2:44" ht="15" hidden="1" customHeight="1" x14ac:dyDescent="0.35">
      <c r="B1162" s="362">
        <v>1160</v>
      </c>
      <c r="C1162" s="362" t="s">
        <v>3122</v>
      </c>
      <c r="D1162" s="362" t="s">
        <v>2</v>
      </c>
      <c r="E1162" s="368">
        <v>45295</v>
      </c>
      <c r="F1162" s="368"/>
      <c r="G1162" s="362" t="s">
        <v>63</v>
      </c>
      <c r="H1162" s="362" t="s">
        <v>63</v>
      </c>
      <c r="I1162" s="362" t="s">
        <v>63</v>
      </c>
      <c r="J1162" s="362" t="s">
        <v>789</v>
      </c>
      <c r="K1162" s="361" t="s">
        <v>3123</v>
      </c>
      <c r="L1162" s="361"/>
      <c r="M1162" s="362" t="s">
        <v>186</v>
      </c>
      <c r="N1162" s="362" t="s">
        <v>9</v>
      </c>
      <c r="O1162" s="362"/>
      <c r="P1162" s="362" t="s">
        <v>90</v>
      </c>
      <c r="Q1162" s="362" t="s">
        <v>90</v>
      </c>
      <c r="R1162" s="362"/>
      <c r="S1162" s="361"/>
      <c r="T1162" s="362"/>
      <c r="U1162" s="362"/>
      <c r="V1162" s="362" t="s">
        <v>844</v>
      </c>
      <c r="W1162" s="362"/>
      <c r="X1162" s="362" t="s">
        <v>9</v>
      </c>
      <c r="Y1162" s="362" t="s">
        <v>46</v>
      </c>
      <c r="Z1162" s="362" t="s">
        <v>90</v>
      </c>
      <c r="AA1162" s="366" t="s">
        <v>90</v>
      </c>
      <c r="AB1162" s="362" t="s">
        <v>90</v>
      </c>
      <c r="AC1162" s="362"/>
      <c r="AD1162" s="362"/>
      <c r="AE1162" s="362"/>
      <c r="AF1162" s="362"/>
      <c r="AG1162" s="362"/>
      <c r="AH1162" s="362"/>
      <c r="AI1162" s="362" t="str">
        <f t="shared" si="18"/>
        <v>MOMOSS</v>
      </c>
      <c r="AJ1162" s="362" t="str">
        <f>VLOOKUP(AI1162,Table1[[#All],[CONCAT]:[Tfiber]],2,FALSE)</f>
        <v>Applications/Tools</v>
      </c>
      <c r="AK1162" s="362" t="s">
        <v>40</v>
      </c>
      <c r="AL1162" s="362" t="str">
        <f>VLOOKUP(C1162,[1]AllOSS!$B:$G,6,0)</f>
        <v>OPEN</v>
      </c>
      <c r="AM1162" s="362">
        <f>VLOOKUP(C1162,[1]AllOSS!$B:$K,10,0)</f>
        <v>0</v>
      </c>
      <c r="AN1162" s="362"/>
      <c r="AO1162" s="362"/>
      <c r="AP1162" s="361" t="e">
        <v>#N/A</v>
      </c>
      <c r="AR1162">
        <v>1</v>
      </c>
    </row>
    <row r="1163" spans="2:44" ht="15" hidden="1" customHeight="1" x14ac:dyDescent="0.35">
      <c r="B1163" s="362">
        <v>1161</v>
      </c>
      <c r="C1163" s="362" t="s">
        <v>3124</v>
      </c>
      <c r="D1163" s="362" t="s">
        <v>2</v>
      </c>
      <c r="E1163" s="368">
        <v>45295</v>
      </c>
      <c r="F1163" s="368"/>
      <c r="G1163" s="368"/>
      <c r="H1163" s="368"/>
      <c r="I1163" s="362" t="s">
        <v>73</v>
      </c>
      <c r="J1163" s="362" t="s">
        <v>2419</v>
      </c>
      <c r="K1163" s="361" t="s">
        <v>3125</v>
      </c>
      <c r="L1163" s="362"/>
      <c r="M1163" s="362" t="s">
        <v>186</v>
      </c>
      <c r="N1163" s="362" t="s">
        <v>9</v>
      </c>
      <c r="O1163" s="362"/>
      <c r="P1163" s="362" t="s">
        <v>90</v>
      </c>
      <c r="Q1163" s="362" t="s">
        <v>90</v>
      </c>
      <c r="R1163" s="362" t="s">
        <v>8</v>
      </c>
      <c r="S1163" s="361" t="s">
        <v>1539</v>
      </c>
      <c r="T1163" s="362"/>
      <c r="U1163" s="362"/>
      <c r="V1163" s="362" t="s">
        <v>1540</v>
      </c>
      <c r="W1163" s="362"/>
      <c r="X1163" s="362"/>
      <c r="Y1163" s="375" t="s">
        <v>45</v>
      </c>
      <c r="Z1163" s="362" t="s">
        <v>90</v>
      </c>
      <c r="AA1163" s="366" t="s">
        <v>90</v>
      </c>
      <c r="AB1163" s="362" t="s">
        <v>90</v>
      </c>
      <c r="AC1163" s="362"/>
      <c r="AD1163" s="362"/>
      <c r="AE1163" s="362"/>
      <c r="AF1163" s="362"/>
      <c r="AG1163" s="362"/>
      <c r="AH1163" s="362"/>
      <c r="AI1163" s="362" t="str">
        <f t="shared" si="18"/>
        <v>MOMNOC Operationalization</v>
      </c>
      <c r="AJ1163" s="362" t="str">
        <f>VLOOKUP(AI1163,Table1[[#All],[CONCAT]:[Tfiber]],2,FALSE)</f>
        <v>Network</v>
      </c>
      <c r="AK1163" s="362" t="s">
        <v>39</v>
      </c>
      <c r="AL1163" s="362"/>
      <c r="AM1163" s="362"/>
      <c r="AN1163" s="362"/>
      <c r="AO1163" s="368">
        <v>45923</v>
      </c>
      <c r="AP1163" s="361" t="s">
        <v>680</v>
      </c>
      <c r="AR1163">
        <v>1</v>
      </c>
    </row>
    <row r="1164" spans="2:44" ht="15" hidden="1" customHeight="1" x14ac:dyDescent="0.35">
      <c r="B1164" s="362">
        <v>1162</v>
      </c>
      <c r="C1164" s="362" t="s">
        <v>3126</v>
      </c>
      <c r="D1164" s="362" t="s">
        <v>2</v>
      </c>
      <c r="E1164" s="368">
        <v>45096</v>
      </c>
      <c r="F1164" s="368"/>
      <c r="G1164" s="368"/>
      <c r="H1164" s="368"/>
      <c r="I1164" s="362" t="s">
        <v>61</v>
      </c>
      <c r="J1164" s="362" t="s">
        <v>1584</v>
      </c>
      <c r="K1164" s="270" t="s">
        <v>3127</v>
      </c>
      <c r="L1164" s="361"/>
      <c r="M1164" s="362" t="s">
        <v>186</v>
      </c>
      <c r="N1164" s="362" t="s">
        <v>9</v>
      </c>
      <c r="O1164" s="362"/>
      <c r="P1164" s="362" t="s">
        <v>2273</v>
      </c>
      <c r="Q1164" s="362" t="s">
        <v>90</v>
      </c>
      <c r="R1164" s="362"/>
      <c r="S1164" s="382" t="s">
        <v>3128</v>
      </c>
      <c r="T1164" s="362"/>
      <c r="U1164" s="362"/>
      <c r="V1164" s="362" t="s">
        <v>120</v>
      </c>
      <c r="W1164" s="362"/>
      <c r="X1164" s="362" t="s">
        <v>9</v>
      </c>
      <c r="Y1164" s="362" t="s">
        <v>9</v>
      </c>
      <c r="Z1164" s="362" t="s">
        <v>90</v>
      </c>
      <c r="AA1164" s="366" t="s">
        <v>90</v>
      </c>
      <c r="AB1164" s="362" t="s">
        <v>90</v>
      </c>
      <c r="AC1164" s="362"/>
      <c r="AD1164" s="362"/>
      <c r="AE1164" s="362"/>
      <c r="AF1164" s="362"/>
      <c r="AG1164" s="362"/>
      <c r="AH1164" s="362"/>
      <c r="AI1164" s="362" t="str">
        <f t="shared" si="18"/>
        <v>MOMGIS</v>
      </c>
      <c r="AJ1164" s="362" t="str">
        <f>VLOOKUP(AI1164,Table1[[#All],[CONCAT]:[Tfiber]],2,FALSE)</f>
        <v>Applications/Tools</v>
      </c>
      <c r="AK1164" s="362" t="s">
        <v>40</v>
      </c>
      <c r="AL1164" s="362"/>
      <c r="AM1164" s="362"/>
      <c r="AN1164" s="362"/>
      <c r="AO1164" s="362"/>
      <c r="AP1164" s="361" t="e">
        <v>#N/A</v>
      </c>
      <c r="AR1164">
        <v>1</v>
      </c>
    </row>
    <row r="1165" spans="2:44" ht="15" hidden="1" customHeight="1" x14ac:dyDescent="0.35">
      <c r="B1165" s="362">
        <v>1163</v>
      </c>
      <c r="C1165" s="362" t="s">
        <v>3129</v>
      </c>
      <c r="D1165" s="362" t="s">
        <v>2</v>
      </c>
      <c r="E1165" s="368">
        <v>45295</v>
      </c>
      <c r="F1165" s="368"/>
      <c r="G1165" s="368"/>
      <c r="H1165" s="368"/>
      <c r="I1165" s="362" t="s">
        <v>73</v>
      </c>
      <c r="J1165" s="362" t="s">
        <v>2419</v>
      </c>
      <c r="K1165" s="361" t="s">
        <v>3130</v>
      </c>
      <c r="L1165" s="362"/>
      <c r="M1165" s="362" t="s">
        <v>186</v>
      </c>
      <c r="N1165" s="362" t="s">
        <v>9</v>
      </c>
      <c r="O1165" s="362"/>
      <c r="P1165" s="362" t="s">
        <v>90</v>
      </c>
      <c r="Q1165" s="362" t="s">
        <v>90</v>
      </c>
      <c r="R1165" s="362" t="s">
        <v>46</v>
      </c>
      <c r="S1165" s="361" t="s">
        <v>90</v>
      </c>
      <c r="T1165" s="362" t="s">
        <v>113</v>
      </c>
      <c r="U1165" s="362" t="s">
        <v>1540</v>
      </c>
      <c r="V1165" s="362" t="s">
        <v>1540</v>
      </c>
      <c r="W1165" s="362"/>
      <c r="X1165" s="362" t="s">
        <v>9</v>
      </c>
      <c r="Y1165" s="362" t="s">
        <v>46</v>
      </c>
      <c r="Z1165" s="362" t="s">
        <v>90</v>
      </c>
      <c r="AA1165" s="366" t="s">
        <v>90</v>
      </c>
      <c r="AB1165" s="362" t="s">
        <v>90</v>
      </c>
      <c r="AC1165" s="362"/>
      <c r="AD1165" s="362"/>
      <c r="AE1165" s="362"/>
      <c r="AF1165" s="362"/>
      <c r="AG1165" s="362"/>
      <c r="AH1165" s="362"/>
      <c r="AI1165" s="362" t="str">
        <f t="shared" si="18"/>
        <v>MOMNOC Operationalization</v>
      </c>
      <c r="AJ1165" s="362" t="str">
        <f>VLOOKUP(AI1165,Table1[[#All],[CONCAT]:[Tfiber]],2,FALSE)</f>
        <v>Network</v>
      </c>
      <c r="AK1165" s="362" t="s">
        <v>40</v>
      </c>
      <c r="AL1165" s="362"/>
      <c r="AM1165" s="362"/>
      <c r="AN1165" s="362"/>
      <c r="AO1165" s="362"/>
      <c r="AP1165" s="361"/>
      <c r="AR1165">
        <v>1</v>
      </c>
    </row>
    <row r="1166" spans="2:44" ht="15" hidden="1" customHeight="1" x14ac:dyDescent="0.35">
      <c r="B1166" s="362">
        <v>1164</v>
      </c>
      <c r="C1166" s="362" t="s">
        <v>3131</v>
      </c>
      <c r="D1166" s="362" t="s">
        <v>2</v>
      </c>
      <c r="E1166" s="368">
        <v>45295</v>
      </c>
      <c r="F1166" s="368"/>
      <c r="G1166" s="368"/>
      <c r="H1166" s="368"/>
      <c r="I1166" s="362" t="s">
        <v>73</v>
      </c>
      <c r="J1166" s="362" t="s">
        <v>2419</v>
      </c>
      <c r="K1166" s="361" t="s">
        <v>3132</v>
      </c>
      <c r="L1166" s="362"/>
      <c r="M1166" s="362" t="s">
        <v>186</v>
      </c>
      <c r="N1166" s="362" t="s">
        <v>9</v>
      </c>
      <c r="O1166" s="362"/>
      <c r="P1166" s="362" t="s">
        <v>90</v>
      </c>
      <c r="Q1166" s="362" t="s">
        <v>90</v>
      </c>
      <c r="R1166" s="362" t="s">
        <v>8</v>
      </c>
      <c r="S1166" s="361" t="s">
        <v>1539</v>
      </c>
      <c r="T1166" s="362"/>
      <c r="U1166" s="362"/>
      <c r="V1166" s="362" t="s">
        <v>1540</v>
      </c>
      <c r="W1166" s="362"/>
      <c r="X1166" s="362"/>
      <c r="Y1166" s="375" t="s">
        <v>45</v>
      </c>
      <c r="Z1166" s="362" t="s">
        <v>90</v>
      </c>
      <c r="AA1166" s="366" t="s">
        <v>90</v>
      </c>
      <c r="AB1166" s="362" t="s">
        <v>90</v>
      </c>
      <c r="AC1166" s="362"/>
      <c r="AD1166" s="362"/>
      <c r="AE1166" s="362"/>
      <c r="AF1166" s="362"/>
      <c r="AG1166" s="362"/>
      <c r="AH1166" s="362"/>
      <c r="AI1166" s="362" t="str">
        <f t="shared" si="18"/>
        <v>MOMNOC Operationalization</v>
      </c>
      <c r="AJ1166" s="362" t="str">
        <f>VLOOKUP(AI1166,Table1[[#All],[CONCAT]:[Tfiber]],2,FALSE)</f>
        <v>Network</v>
      </c>
      <c r="AK1166" s="362" t="s">
        <v>39</v>
      </c>
      <c r="AL1166" s="362"/>
      <c r="AM1166" s="362"/>
      <c r="AN1166" s="362"/>
      <c r="AO1166" s="368">
        <v>45923</v>
      </c>
      <c r="AP1166" s="361" t="s">
        <v>680</v>
      </c>
      <c r="AR1166">
        <v>1</v>
      </c>
    </row>
    <row r="1167" spans="2:44" ht="15" hidden="1" customHeight="1" x14ac:dyDescent="0.35">
      <c r="B1167" s="362">
        <v>1165</v>
      </c>
      <c r="C1167" s="362" t="s">
        <v>3133</v>
      </c>
      <c r="D1167" s="362" t="s">
        <v>2</v>
      </c>
      <c r="E1167" s="368">
        <v>45295</v>
      </c>
      <c r="F1167" s="368"/>
      <c r="G1167" s="368"/>
      <c r="H1167" s="368"/>
      <c r="I1167" s="362" t="s">
        <v>65</v>
      </c>
      <c r="J1167" s="362" t="s">
        <v>3100</v>
      </c>
      <c r="K1167" s="361" t="s">
        <v>3134</v>
      </c>
      <c r="L1167" s="362"/>
      <c r="M1167" s="362" t="s">
        <v>186</v>
      </c>
      <c r="N1167" s="362" t="s">
        <v>9</v>
      </c>
      <c r="O1167" s="362"/>
      <c r="P1167" s="362" t="s">
        <v>90</v>
      </c>
      <c r="Q1167" s="362" t="s">
        <v>90</v>
      </c>
      <c r="R1167" s="362"/>
      <c r="S1167" s="361" t="s">
        <v>90</v>
      </c>
      <c r="T1167" s="362"/>
      <c r="U1167" s="362"/>
      <c r="V1167" s="362" t="s">
        <v>202</v>
      </c>
      <c r="W1167" s="362"/>
      <c r="X1167" s="362" t="s">
        <v>9</v>
      </c>
      <c r="Y1167" s="362" t="s">
        <v>9</v>
      </c>
      <c r="Z1167" s="362" t="s">
        <v>90</v>
      </c>
      <c r="AA1167" s="366" t="s">
        <v>90</v>
      </c>
      <c r="AB1167" s="362" t="s">
        <v>90</v>
      </c>
      <c r="AC1167" s="362"/>
      <c r="AD1167" s="362"/>
      <c r="AE1167" s="362"/>
      <c r="AF1167" s="362"/>
      <c r="AG1167" s="362"/>
      <c r="AH1167" s="362"/>
      <c r="AI1167" s="362" t="str">
        <f t="shared" si="18"/>
        <v>MOMBSS</v>
      </c>
      <c r="AJ1167" s="362" t="str">
        <f>VLOOKUP(AI1167,Table1[[#All],[CONCAT]:[Tfiber]],2,FALSE)</f>
        <v>Applications/Tools</v>
      </c>
      <c r="AK1167" s="362" t="s">
        <v>40</v>
      </c>
      <c r="AL1167" s="362"/>
      <c r="AM1167" s="362"/>
      <c r="AN1167" s="362"/>
      <c r="AO1167" s="362"/>
      <c r="AP1167" s="361" t="e">
        <v>#N/A</v>
      </c>
      <c r="AR1167">
        <v>1</v>
      </c>
    </row>
    <row r="1168" spans="2:44" ht="15" hidden="1" customHeight="1" x14ac:dyDescent="0.35">
      <c r="B1168" s="362">
        <v>1166</v>
      </c>
      <c r="C1168" s="362" t="s">
        <v>3135</v>
      </c>
      <c r="D1168" s="362" t="s">
        <v>2</v>
      </c>
      <c r="E1168" s="368">
        <v>45295</v>
      </c>
      <c r="F1168" s="368"/>
      <c r="G1168" s="368"/>
      <c r="H1168" s="368"/>
      <c r="I1168" s="362" t="s">
        <v>65</v>
      </c>
      <c r="J1168" s="362" t="s">
        <v>3100</v>
      </c>
      <c r="K1168" s="361" t="s">
        <v>3136</v>
      </c>
      <c r="L1168" s="362"/>
      <c r="M1168" s="362" t="s">
        <v>186</v>
      </c>
      <c r="N1168" s="362" t="s">
        <v>9</v>
      </c>
      <c r="O1168" s="362"/>
      <c r="P1168" s="362" t="s">
        <v>90</v>
      </c>
      <c r="Q1168" s="362" t="s">
        <v>90</v>
      </c>
      <c r="R1168" s="362"/>
      <c r="S1168" s="361" t="s">
        <v>90</v>
      </c>
      <c r="T1168" s="362"/>
      <c r="U1168" s="362"/>
      <c r="V1168" s="362" t="s">
        <v>202</v>
      </c>
      <c r="W1168" s="362"/>
      <c r="X1168" s="362" t="s">
        <v>9</v>
      </c>
      <c r="Y1168" s="362" t="s">
        <v>9</v>
      </c>
      <c r="Z1168" s="362" t="s">
        <v>90</v>
      </c>
      <c r="AA1168" s="366" t="s">
        <v>90</v>
      </c>
      <c r="AB1168" s="362" t="s">
        <v>90</v>
      </c>
      <c r="AC1168" s="362"/>
      <c r="AD1168" s="362"/>
      <c r="AE1168" s="362"/>
      <c r="AF1168" s="362"/>
      <c r="AG1168" s="362"/>
      <c r="AH1168" s="362"/>
      <c r="AI1168" s="362" t="str">
        <f t="shared" si="18"/>
        <v>MOMBSS</v>
      </c>
      <c r="AJ1168" s="362" t="str">
        <f>VLOOKUP(AI1168,Table1[[#All],[CONCAT]:[Tfiber]],2,FALSE)</f>
        <v>Applications/Tools</v>
      </c>
      <c r="AK1168" s="362" t="s">
        <v>40</v>
      </c>
      <c r="AL1168" s="362"/>
      <c r="AM1168" s="362"/>
      <c r="AN1168" s="362"/>
      <c r="AO1168" s="362"/>
      <c r="AP1168" s="361" t="e">
        <v>#N/A</v>
      </c>
      <c r="AR1168">
        <v>1</v>
      </c>
    </row>
    <row r="1169" spans="2:44" ht="15" hidden="1" customHeight="1" x14ac:dyDescent="0.35">
      <c r="B1169" s="362">
        <v>1167</v>
      </c>
      <c r="C1169" s="362" t="s">
        <v>3137</v>
      </c>
      <c r="D1169" s="362" t="s">
        <v>2</v>
      </c>
      <c r="E1169" s="368">
        <v>45296</v>
      </c>
      <c r="F1169" s="368"/>
      <c r="G1169" s="368"/>
      <c r="H1169" s="368"/>
      <c r="I1169" s="362" t="s">
        <v>65</v>
      </c>
      <c r="J1169" s="362" t="s">
        <v>3100</v>
      </c>
      <c r="K1169" s="361" t="s">
        <v>3138</v>
      </c>
      <c r="L1169" s="362"/>
      <c r="M1169" s="362" t="s">
        <v>186</v>
      </c>
      <c r="N1169" s="362" t="s">
        <v>9</v>
      </c>
      <c r="O1169" s="362"/>
      <c r="P1169" s="362" t="s">
        <v>90</v>
      </c>
      <c r="Q1169" s="362" t="s">
        <v>90</v>
      </c>
      <c r="R1169" s="362"/>
      <c r="S1169" s="361" t="s">
        <v>90</v>
      </c>
      <c r="T1169" s="362"/>
      <c r="U1169" s="362"/>
      <c r="V1169" s="362" t="s">
        <v>202</v>
      </c>
      <c r="W1169" s="362"/>
      <c r="X1169" s="362" t="s">
        <v>9</v>
      </c>
      <c r="Y1169" s="362" t="s">
        <v>9</v>
      </c>
      <c r="Z1169" s="362" t="s">
        <v>90</v>
      </c>
      <c r="AA1169" s="366" t="s">
        <v>90</v>
      </c>
      <c r="AB1169" s="362" t="s">
        <v>90</v>
      </c>
      <c r="AC1169" s="362"/>
      <c r="AD1169" s="362"/>
      <c r="AE1169" s="362"/>
      <c r="AF1169" s="362"/>
      <c r="AG1169" s="362"/>
      <c r="AH1169" s="362"/>
      <c r="AI1169" s="362" t="str">
        <f t="shared" si="18"/>
        <v>MOMBSS</v>
      </c>
      <c r="AJ1169" s="362" t="str">
        <f>VLOOKUP(AI1169,Table1[[#All],[CONCAT]:[Tfiber]],2,FALSE)</f>
        <v>Applications/Tools</v>
      </c>
      <c r="AK1169" s="362" t="s">
        <v>40</v>
      </c>
      <c r="AL1169" s="362"/>
      <c r="AM1169" s="362"/>
      <c r="AN1169" s="362"/>
      <c r="AO1169" s="362"/>
      <c r="AP1169" s="361" t="e">
        <v>#N/A</v>
      </c>
      <c r="AR1169">
        <v>1</v>
      </c>
    </row>
    <row r="1170" spans="2:44" ht="15" hidden="1" customHeight="1" x14ac:dyDescent="0.35">
      <c r="B1170" s="362">
        <v>1168</v>
      </c>
      <c r="C1170" s="362" t="s">
        <v>3139</v>
      </c>
      <c r="D1170" s="362" t="s">
        <v>2</v>
      </c>
      <c r="E1170" s="368">
        <v>45296</v>
      </c>
      <c r="F1170" s="368"/>
      <c r="G1170" s="368"/>
      <c r="H1170" s="368"/>
      <c r="I1170" s="362" t="s">
        <v>65</v>
      </c>
      <c r="J1170" s="362" t="s">
        <v>3100</v>
      </c>
      <c r="K1170" s="361" t="s">
        <v>3140</v>
      </c>
      <c r="L1170" s="362"/>
      <c r="M1170" s="362" t="s">
        <v>186</v>
      </c>
      <c r="N1170" s="362" t="s">
        <v>9</v>
      </c>
      <c r="O1170" s="362"/>
      <c r="P1170" s="362" t="s">
        <v>90</v>
      </c>
      <c r="Q1170" s="362" t="s">
        <v>90</v>
      </c>
      <c r="R1170" s="362"/>
      <c r="S1170" s="361" t="s">
        <v>90</v>
      </c>
      <c r="T1170" s="362"/>
      <c r="U1170" s="362"/>
      <c r="V1170" s="362" t="s">
        <v>202</v>
      </c>
      <c r="W1170" s="362"/>
      <c r="X1170" s="362" t="s">
        <v>9</v>
      </c>
      <c r="Y1170" s="362" t="s">
        <v>9</v>
      </c>
      <c r="Z1170" s="362" t="s">
        <v>90</v>
      </c>
      <c r="AA1170" s="366" t="s">
        <v>90</v>
      </c>
      <c r="AB1170" s="362" t="s">
        <v>90</v>
      </c>
      <c r="AC1170" s="362"/>
      <c r="AD1170" s="362"/>
      <c r="AE1170" s="362"/>
      <c r="AF1170" s="362"/>
      <c r="AG1170" s="362"/>
      <c r="AH1170" s="362"/>
      <c r="AI1170" s="362" t="str">
        <f t="shared" si="18"/>
        <v>MOMBSS</v>
      </c>
      <c r="AJ1170" s="362" t="str">
        <f>VLOOKUP(AI1170,Table1[[#All],[CONCAT]:[Tfiber]],2,FALSE)</f>
        <v>Applications/Tools</v>
      </c>
      <c r="AK1170" s="362" t="s">
        <v>40</v>
      </c>
      <c r="AL1170" s="362"/>
      <c r="AM1170" s="362"/>
      <c r="AN1170" s="362"/>
      <c r="AO1170" s="362"/>
      <c r="AP1170" s="361" t="e">
        <v>#N/A</v>
      </c>
      <c r="AR1170">
        <v>1</v>
      </c>
    </row>
    <row r="1171" spans="2:44" ht="15" hidden="1" customHeight="1" x14ac:dyDescent="0.35">
      <c r="B1171" s="362">
        <v>1169</v>
      </c>
      <c r="C1171" s="362" t="s">
        <v>3141</v>
      </c>
      <c r="D1171" s="362" t="s">
        <v>2</v>
      </c>
      <c r="E1171" s="368">
        <v>45296</v>
      </c>
      <c r="F1171" s="368"/>
      <c r="G1171" s="368"/>
      <c r="H1171" s="368"/>
      <c r="I1171" s="362" t="s">
        <v>62</v>
      </c>
      <c r="J1171" s="362" t="s">
        <v>2064</v>
      </c>
      <c r="K1171" s="361" t="s">
        <v>3142</v>
      </c>
      <c r="L1171" s="362"/>
      <c r="M1171" s="362" t="s">
        <v>186</v>
      </c>
      <c r="N1171" s="362" t="s">
        <v>9</v>
      </c>
      <c r="O1171" s="362"/>
      <c r="P1171" s="362" t="s">
        <v>90</v>
      </c>
      <c r="Q1171" s="362" t="s">
        <v>90</v>
      </c>
      <c r="R1171" s="362"/>
      <c r="S1171" s="361" t="s">
        <v>90</v>
      </c>
      <c r="T1171" s="362"/>
      <c r="U1171" s="362"/>
      <c r="V1171" s="362" t="s">
        <v>824</v>
      </c>
      <c r="W1171" s="362"/>
      <c r="X1171" s="362" t="s">
        <v>9</v>
      </c>
      <c r="Y1171" s="362" t="s">
        <v>9</v>
      </c>
      <c r="Z1171" s="362" t="s">
        <v>90</v>
      </c>
      <c r="AA1171" s="366" t="s">
        <v>90</v>
      </c>
      <c r="AB1171" s="362" t="s">
        <v>90</v>
      </c>
      <c r="AC1171" s="362"/>
      <c r="AD1171" s="362"/>
      <c r="AE1171" s="362"/>
      <c r="AF1171" s="362"/>
      <c r="AG1171" s="362"/>
      <c r="AH1171" s="362"/>
      <c r="AI1171" s="362" t="str">
        <f t="shared" si="18"/>
        <v>MOMNSO</v>
      </c>
      <c r="AJ1171" s="362" t="str">
        <f>VLOOKUP(AI1171,Table1[[#All],[CONCAT]:[Tfiber]],2,FALSE)</f>
        <v>Applications/Tools</v>
      </c>
      <c r="AK1171" s="362" t="s">
        <v>40</v>
      </c>
      <c r="AL1171" s="362"/>
      <c r="AM1171" s="362"/>
      <c r="AN1171" s="362"/>
      <c r="AO1171" s="362"/>
      <c r="AP1171" s="361" t="e">
        <v>#N/A</v>
      </c>
      <c r="AR1171">
        <v>1</v>
      </c>
    </row>
    <row r="1172" spans="2:44" ht="15" hidden="1" customHeight="1" x14ac:dyDescent="0.35">
      <c r="B1172" s="362">
        <v>1170</v>
      </c>
      <c r="C1172" s="362" t="s">
        <v>3143</v>
      </c>
      <c r="D1172" s="362" t="s">
        <v>2</v>
      </c>
      <c r="E1172" s="368">
        <v>45296</v>
      </c>
      <c r="F1172" s="368"/>
      <c r="G1172" s="368"/>
      <c r="H1172" s="368"/>
      <c r="I1172" s="362" t="s">
        <v>62</v>
      </c>
      <c r="J1172" s="362" t="s">
        <v>2064</v>
      </c>
      <c r="K1172" s="361" t="s">
        <v>3144</v>
      </c>
      <c r="L1172" s="362"/>
      <c r="M1172" s="362" t="s">
        <v>186</v>
      </c>
      <c r="N1172" s="362" t="s">
        <v>9</v>
      </c>
      <c r="O1172" s="362"/>
      <c r="P1172" s="362" t="s">
        <v>90</v>
      </c>
      <c r="Q1172" s="362" t="s">
        <v>90</v>
      </c>
      <c r="R1172" s="362"/>
      <c r="S1172" s="361" t="s">
        <v>90</v>
      </c>
      <c r="T1172" s="362"/>
      <c r="U1172" s="362"/>
      <c r="V1172" s="362" t="s">
        <v>824</v>
      </c>
      <c r="W1172" s="362"/>
      <c r="X1172" s="362" t="s">
        <v>9</v>
      </c>
      <c r="Y1172" s="362" t="s">
        <v>9</v>
      </c>
      <c r="Z1172" s="362" t="s">
        <v>90</v>
      </c>
      <c r="AA1172" s="366" t="s">
        <v>90</v>
      </c>
      <c r="AB1172" s="362" t="s">
        <v>90</v>
      </c>
      <c r="AC1172" s="362"/>
      <c r="AD1172" s="362"/>
      <c r="AE1172" s="362"/>
      <c r="AF1172" s="362"/>
      <c r="AG1172" s="362"/>
      <c r="AH1172" s="362"/>
      <c r="AI1172" s="362" t="str">
        <f t="shared" si="18"/>
        <v>MOMNSO</v>
      </c>
      <c r="AJ1172" s="362" t="str">
        <f>VLOOKUP(AI1172,Table1[[#All],[CONCAT]:[Tfiber]],2,FALSE)</f>
        <v>Applications/Tools</v>
      </c>
      <c r="AK1172" s="362" t="s">
        <v>40</v>
      </c>
      <c r="AL1172" s="362"/>
      <c r="AM1172" s="362"/>
      <c r="AN1172" s="362"/>
      <c r="AO1172" s="362"/>
      <c r="AP1172" s="361" t="e">
        <v>#N/A</v>
      </c>
      <c r="AR1172">
        <v>1</v>
      </c>
    </row>
    <row r="1173" spans="2:44" ht="15" hidden="1" customHeight="1" x14ac:dyDescent="0.35">
      <c r="B1173" s="362">
        <v>1171</v>
      </c>
      <c r="C1173" s="362" t="s">
        <v>3145</v>
      </c>
      <c r="D1173" s="362" t="s">
        <v>2</v>
      </c>
      <c r="E1173" s="368">
        <v>45296</v>
      </c>
      <c r="F1173" s="368"/>
      <c r="G1173" s="368"/>
      <c r="H1173" s="368"/>
      <c r="I1173" s="362" t="s">
        <v>62</v>
      </c>
      <c r="J1173" s="362" t="s">
        <v>2064</v>
      </c>
      <c r="K1173" s="361" t="s">
        <v>3146</v>
      </c>
      <c r="L1173" s="362"/>
      <c r="M1173" s="362" t="s">
        <v>186</v>
      </c>
      <c r="N1173" s="362" t="s">
        <v>9</v>
      </c>
      <c r="O1173" s="362"/>
      <c r="P1173" s="362" t="s">
        <v>90</v>
      </c>
      <c r="Q1173" s="362" t="s">
        <v>90</v>
      </c>
      <c r="R1173" s="362"/>
      <c r="S1173" s="361" t="s">
        <v>90</v>
      </c>
      <c r="T1173" s="362"/>
      <c r="U1173" s="362"/>
      <c r="V1173" s="362" t="s">
        <v>824</v>
      </c>
      <c r="W1173" s="362"/>
      <c r="X1173" s="362" t="s">
        <v>9</v>
      </c>
      <c r="Y1173" s="362" t="s">
        <v>9</v>
      </c>
      <c r="Z1173" s="362" t="s">
        <v>90</v>
      </c>
      <c r="AA1173" s="366" t="s">
        <v>90</v>
      </c>
      <c r="AB1173" s="362" t="s">
        <v>90</v>
      </c>
      <c r="AC1173" s="362"/>
      <c r="AD1173" s="362"/>
      <c r="AE1173" s="362"/>
      <c r="AF1173" s="362"/>
      <c r="AG1173" s="362"/>
      <c r="AH1173" s="362"/>
      <c r="AI1173" s="362" t="str">
        <f t="shared" si="18"/>
        <v>MOMNSO</v>
      </c>
      <c r="AJ1173" s="362" t="str">
        <f>VLOOKUP(AI1173,Table1[[#All],[CONCAT]:[Tfiber]],2,FALSE)</f>
        <v>Applications/Tools</v>
      </c>
      <c r="AK1173" s="362" t="s">
        <v>40</v>
      </c>
      <c r="AL1173" s="362"/>
      <c r="AM1173" s="362"/>
      <c r="AN1173" s="362"/>
      <c r="AO1173" s="362"/>
      <c r="AP1173" s="361" t="e">
        <v>#N/A</v>
      </c>
      <c r="AR1173">
        <v>1</v>
      </c>
    </row>
    <row r="1174" spans="2:44" ht="15" hidden="1" customHeight="1" x14ac:dyDescent="0.35">
      <c r="B1174" s="362">
        <v>1172</v>
      </c>
      <c r="C1174" s="362" t="s">
        <v>3147</v>
      </c>
      <c r="D1174" s="362" t="s">
        <v>2</v>
      </c>
      <c r="E1174" s="368">
        <v>45296</v>
      </c>
      <c r="F1174" s="368"/>
      <c r="G1174" s="368"/>
      <c r="H1174" s="368"/>
      <c r="I1174" s="362" t="s">
        <v>62</v>
      </c>
      <c r="J1174" s="362" t="s">
        <v>2064</v>
      </c>
      <c r="K1174" s="361" t="s">
        <v>3148</v>
      </c>
      <c r="L1174" s="362"/>
      <c r="M1174" s="362" t="s">
        <v>186</v>
      </c>
      <c r="N1174" s="362" t="s">
        <v>9</v>
      </c>
      <c r="O1174" s="362"/>
      <c r="P1174" s="362" t="s">
        <v>90</v>
      </c>
      <c r="Q1174" s="362" t="s">
        <v>90</v>
      </c>
      <c r="R1174" s="362"/>
      <c r="S1174" s="361" t="s">
        <v>90</v>
      </c>
      <c r="T1174" s="362"/>
      <c r="U1174" s="362"/>
      <c r="V1174" s="362" t="s">
        <v>824</v>
      </c>
      <c r="W1174" s="362"/>
      <c r="X1174" s="362" t="s">
        <v>9</v>
      </c>
      <c r="Y1174" s="362" t="s">
        <v>9</v>
      </c>
      <c r="Z1174" s="362" t="s">
        <v>90</v>
      </c>
      <c r="AA1174" s="366" t="s">
        <v>90</v>
      </c>
      <c r="AB1174" s="362" t="s">
        <v>90</v>
      </c>
      <c r="AC1174" s="362"/>
      <c r="AD1174" s="362"/>
      <c r="AE1174" s="362"/>
      <c r="AF1174" s="362"/>
      <c r="AG1174" s="362"/>
      <c r="AH1174" s="362"/>
      <c r="AI1174" s="362" t="str">
        <f t="shared" si="18"/>
        <v>MOMNSO</v>
      </c>
      <c r="AJ1174" s="362" t="str">
        <f>VLOOKUP(AI1174,Table1[[#All],[CONCAT]:[Tfiber]],2,FALSE)</f>
        <v>Applications/Tools</v>
      </c>
      <c r="AK1174" s="362" t="s">
        <v>40</v>
      </c>
      <c r="AL1174" s="362"/>
      <c r="AM1174" s="362"/>
      <c r="AN1174" s="362"/>
      <c r="AO1174" s="362"/>
      <c r="AP1174" s="361" t="e">
        <v>#N/A</v>
      </c>
      <c r="AR1174">
        <v>1</v>
      </c>
    </row>
    <row r="1175" spans="2:44" ht="15" hidden="1" customHeight="1" x14ac:dyDescent="0.35">
      <c r="B1175" s="362">
        <v>1173</v>
      </c>
      <c r="C1175" s="362" t="s">
        <v>3149</v>
      </c>
      <c r="D1175" s="362" t="s">
        <v>2</v>
      </c>
      <c r="E1175" s="368">
        <v>45096</v>
      </c>
      <c r="F1175" s="368"/>
      <c r="G1175" s="368"/>
      <c r="H1175" s="368"/>
      <c r="I1175" s="362" t="s">
        <v>61</v>
      </c>
      <c r="J1175" s="362" t="s">
        <v>1584</v>
      </c>
      <c r="K1175" s="361" t="s">
        <v>3150</v>
      </c>
      <c r="L1175" s="361"/>
      <c r="M1175" s="362" t="s">
        <v>186</v>
      </c>
      <c r="N1175" s="362" t="s">
        <v>9</v>
      </c>
      <c r="O1175" s="362" t="s">
        <v>526</v>
      </c>
      <c r="P1175" s="362" t="s">
        <v>2273</v>
      </c>
      <c r="Q1175" s="362" t="s">
        <v>90</v>
      </c>
      <c r="R1175" s="362"/>
      <c r="S1175" s="361"/>
      <c r="T1175" s="362"/>
      <c r="U1175" s="362"/>
      <c r="V1175" s="362" t="s">
        <v>120</v>
      </c>
      <c r="W1175" s="362"/>
      <c r="X1175" s="362"/>
      <c r="Y1175" s="362" t="s">
        <v>48</v>
      </c>
      <c r="Z1175" s="362" t="s">
        <v>90</v>
      </c>
      <c r="AA1175" s="366" t="s">
        <v>90</v>
      </c>
      <c r="AB1175" s="362" t="s">
        <v>90</v>
      </c>
      <c r="AC1175" s="362"/>
      <c r="AD1175" s="362"/>
      <c r="AE1175" s="362"/>
      <c r="AF1175" s="362"/>
      <c r="AG1175" s="362"/>
      <c r="AH1175" s="362"/>
      <c r="AI1175" s="362" t="str">
        <f t="shared" si="18"/>
        <v>MOMGIS</v>
      </c>
      <c r="AJ1175" s="362" t="str">
        <f>VLOOKUP(AI1175,Table1[[#All],[CONCAT]:[Tfiber]],2,FALSE)</f>
        <v>Applications/Tools</v>
      </c>
      <c r="AK1175" s="362" t="s">
        <v>40</v>
      </c>
      <c r="AL1175" s="362"/>
      <c r="AM1175" s="362"/>
      <c r="AN1175" s="362"/>
      <c r="AO1175" s="362"/>
      <c r="AP1175" s="361"/>
      <c r="AR1175">
        <v>1</v>
      </c>
    </row>
    <row r="1176" spans="2:44" ht="15" hidden="1" customHeight="1" x14ac:dyDescent="0.35">
      <c r="B1176" s="362">
        <v>1174</v>
      </c>
      <c r="C1176" s="362" t="s">
        <v>3151</v>
      </c>
      <c r="D1176" s="362" t="s">
        <v>2</v>
      </c>
      <c r="E1176" s="368">
        <v>45296</v>
      </c>
      <c r="F1176" s="368"/>
      <c r="G1176" s="368"/>
      <c r="H1176" s="368"/>
      <c r="I1176" s="362" t="s">
        <v>62</v>
      </c>
      <c r="J1176" s="362" t="s">
        <v>2064</v>
      </c>
      <c r="K1176" s="361" t="s">
        <v>3152</v>
      </c>
      <c r="L1176" s="362"/>
      <c r="M1176" s="362" t="s">
        <v>186</v>
      </c>
      <c r="N1176" s="362" t="s">
        <v>9</v>
      </c>
      <c r="O1176" s="362"/>
      <c r="P1176" s="362" t="s">
        <v>90</v>
      </c>
      <c r="Q1176" s="362" t="s">
        <v>90</v>
      </c>
      <c r="R1176" s="362"/>
      <c r="S1176" s="361" t="s">
        <v>90</v>
      </c>
      <c r="T1176" s="362"/>
      <c r="U1176" s="362"/>
      <c r="V1176" s="362" t="s">
        <v>824</v>
      </c>
      <c r="W1176" s="362"/>
      <c r="X1176" s="362" t="s">
        <v>9</v>
      </c>
      <c r="Y1176" s="362" t="s">
        <v>9</v>
      </c>
      <c r="Z1176" s="362" t="s">
        <v>90</v>
      </c>
      <c r="AA1176" s="366" t="s">
        <v>90</v>
      </c>
      <c r="AB1176" s="362" t="s">
        <v>90</v>
      </c>
      <c r="AC1176" s="362"/>
      <c r="AD1176" s="362"/>
      <c r="AE1176" s="362"/>
      <c r="AF1176" s="362"/>
      <c r="AG1176" s="362"/>
      <c r="AH1176" s="362"/>
      <c r="AI1176" s="362" t="str">
        <f t="shared" si="18"/>
        <v>MOMNSO</v>
      </c>
      <c r="AJ1176" s="362" t="str">
        <f>VLOOKUP(AI1176,Table1[[#All],[CONCAT]:[Tfiber]],2,FALSE)</f>
        <v>Applications/Tools</v>
      </c>
      <c r="AK1176" s="362" t="s">
        <v>40</v>
      </c>
      <c r="AL1176" s="362"/>
      <c r="AM1176" s="362"/>
      <c r="AN1176" s="362"/>
      <c r="AO1176" s="362"/>
      <c r="AP1176" s="361" t="e">
        <v>#N/A</v>
      </c>
      <c r="AR1176">
        <v>1</v>
      </c>
    </row>
    <row r="1177" spans="2:44" ht="15" hidden="1" customHeight="1" x14ac:dyDescent="0.35">
      <c r="B1177" s="362">
        <v>1175</v>
      </c>
      <c r="C1177" s="362" t="s">
        <v>3153</v>
      </c>
      <c r="D1177" s="362" t="s">
        <v>2</v>
      </c>
      <c r="E1177" s="368">
        <v>45296</v>
      </c>
      <c r="F1177" s="368"/>
      <c r="G1177" s="368"/>
      <c r="H1177" s="368"/>
      <c r="I1177" s="362" t="s">
        <v>65</v>
      </c>
      <c r="J1177" s="362" t="s">
        <v>3100</v>
      </c>
      <c r="K1177" s="361" t="s">
        <v>3154</v>
      </c>
      <c r="L1177" s="362"/>
      <c r="M1177" s="362" t="s">
        <v>186</v>
      </c>
      <c r="N1177" s="362" t="s">
        <v>9</v>
      </c>
      <c r="O1177" s="362"/>
      <c r="P1177" s="362" t="s">
        <v>90</v>
      </c>
      <c r="Q1177" s="362" t="s">
        <v>90</v>
      </c>
      <c r="R1177" s="362"/>
      <c r="S1177" s="361" t="s">
        <v>90</v>
      </c>
      <c r="T1177" s="362"/>
      <c r="U1177" s="362"/>
      <c r="V1177" s="362" t="s">
        <v>202</v>
      </c>
      <c r="W1177" s="362"/>
      <c r="X1177" s="362" t="s">
        <v>9</v>
      </c>
      <c r="Y1177" s="362" t="s">
        <v>9</v>
      </c>
      <c r="Z1177" s="362" t="s">
        <v>90</v>
      </c>
      <c r="AA1177" s="366" t="s">
        <v>90</v>
      </c>
      <c r="AB1177" s="362" t="s">
        <v>90</v>
      </c>
      <c r="AC1177" s="362"/>
      <c r="AD1177" s="362"/>
      <c r="AE1177" s="362"/>
      <c r="AF1177" s="362"/>
      <c r="AG1177" s="362"/>
      <c r="AH1177" s="362"/>
      <c r="AI1177" s="362" t="str">
        <f t="shared" si="18"/>
        <v>MOMBSS</v>
      </c>
      <c r="AJ1177" s="362" t="str">
        <f>VLOOKUP(AI1177,Table1[[#All],[CONCAT]:[Tfiber]],2,FALSE)</f>
        <v>Applications/Tools</v>
      </c>
      <c r="AK1177" s="362" t="s">
        <v>40</v>
      </c>
      <c r="AL1177" s="362"/>
      <c r="AM1177" s="362"/>
      <c r="AN1177" s="362"/>
      <c r="AO1177" s="362"/>
      <c r="AP1177" s="361" t="e">
        <v>#N/A</v>
      </c>
      <c r="AR1177">
        <v>1</v>
      </c>
    </row>
    <row r="1178" spans="2:44" ht="15" hidden="1" customHeight="1" x14ac:dyDescent="0.35">
      <c r="B1178" s="362">
        <v>1176</v>
      </c>
      <c r="C1178" s="362" t="s">
        <v>3155</v>
      </c>
      <c r="D1178" s="362" t="s">
        <v>2</v>
      </c>
      <c r="E1178" s="368">
        <v>45296</v>
      </c>
      <c r="F1178" s="368"/>
      <c r="G1178" s="368"/>
      <c r="H1178" s="368"/>
      <c r="I1178" s="362" t="s">
        <v>65</v>
      </c>
      <c r="J1178" s="362" t="s">
        <v>3100</v>
      </c>
      <c r="K1178" s="361" t="s">
        <v>3156</v>
      </c>
      <c r="L1178" s="362"/>
      <c r="M1178" s="362" t="s">
        <v>186</v>
      </c>
      <c r="N1178" s="362" t="s">
        <v>9</v>
      </c>
      <c r="O1178" s="362"/>
      <c r="P1178" s="362" t="s">
        <v>90</v>
      </c>
      <c r="Q1178" s="362" t="s">
        <v>90</v>
      </c>
      <c r="R1178" s="362"/>
      <c r="S1178" s="361" t="s">
        <v>90</v>
      </c>
      <c r="T1178" s="362"/>
      <c r="U1178" s="362"/>
      <c r="V1178" s="362" t="s">
        <v>202</v>
      </c>
      <c r="W1178" s="362"/>
      <c r="X1178" s="362" t="s">
        <v>9</v>
      </c>
      <c r="Y1178" s="362" t="s">
        <v>9</v>
      </c>
      <c r="Z1178" s="362" t="s">
        <v>90</v>
      </c>
      <c r="AA1178" s="366" t="s">
        <v>90</v>
      </c>
      <c r="AB1178" s="362" t="s">
        <v>90</v>
      </c>
      <c r="AC1178" s="362"/>
      <c r="AD1178" s="362"/>
      <c r="AE1178" s="362"/>
      <c r="AF1178" s="362"/>
      <c r="AG1178" s="362"/>
      <c r="AH1178" s="362"/>
      <c r="AI1178" s="362" t="str">
        <f t="shared" si="18"/>
        <v>MOMBSS</v>
      </c>
      <c r="AJ1178" s="362" t="str">
        <f>VLOOKUP(AI1178,Table1[[#All],[CONCAT]:[Tfiber]],2,FALSE)</f>
        <v>Applications/Tools</v>
      </c>
      <c r="AK1178" s="362" t="s">
        <v>40</v>
      </c>
      <c r="AL1178" s="362"/>
      <c r="AM1178" s="362"/>
      <c r="AN1178" s="362"/>
      <c r="AO1178" s="362"/>
      <c r="AP1178" s="361" t="e">
        <v>#N/A</v>
      </c>
      <c r="AR1178">
        <v>1</v>
      </c>
    </row>
    <row r="1179" spans="2:44" ht="15" hidden="1" customHeight="1" x14ac:dyDescent="0.35">
      <c r="B1179" s="362">
        <v>1177</v>
      </c>
      <c r="C1179" s="362" t="s">
        <v>3157</v>
      </c>
      <c r="D1179" s="362" t="s">
        <v>2</v>
      </c>
      <c r="E1179" s="368">
        <v>45296</v>
      </c>
      <c r="F1179" s="368"/>
      <c r="G1179" s="368"/>
      <c r="H1179" s="368"/>
      <c r="I1179" s="362" t="s">
        <v>65</v>
      </c>
      <c r="J1179" s="362" t="s">
        <v>3100</v>
      </c>
      <c r="K1179" s="361" t="s">
        <v>3158</v>
      </c>
      <c r="L1179" s="362"/>
      <c r="M1179" s="362" t="s">
        <v>186</v>
      </c>
      <c r="N1179" s="362" t="s">
        <v>9</v>
      </c>
      <c r="O1179" s="362"/>
      <c r="P1179" s="362" t="s">
        <v>90</v>
      </c>
      <c r="Q1179" s="362" t="s">
        <v>90</v>
      </c>
      <c r="R1179" s="362"/>
      <c r="S1179" s="361" t="s">
        <v>90</v>
      </c>
      <c r="T1179" s="362"/>
      <c r="U1179" s="362"/>
      <c r="V1179" s="362" t="s">
        <v>202</v>
      </c>
      <c r="W1179" s="362"/>
      <c r="X1179" s="362" t="s">
        <v>9</v>
      </c>
      <c r="Y1179" s="362" t="s">
        <v>9</v>
      </c>
      <c r="Z1179" s="362" t="s">
        <v>90</v>
      </c>
      <c r="AA1179" s="366" t="s">
        <v>90</v>
      </c>
      <c r="AB1179" s="362" t="s">
        <v>90</v>
      </c>
      <c r="AC1179" s="362"/>
      <c r="AD1179" s="362"/>
      <c r="AE1179" s="362"/>
      <c r="AF1179" s="362"/>
      <c r="AG1179" s="362"/>
      <c r="AH1179" s="362"/>
      <c r="AI1179" s="362" t="str">
        <f t="shared" si="18"/>
        <v>MOMBSS</v>
      </c>
      <c r="AJ1179" s="362" t="str">
        <f>VLOOKUP(AI1179,Table1[[#All],[CONCAT]:[Tfiber]],2,FALSE)</f>
        <v>Applications/Tools</v>
      </c>
      <c r="AK1179" s="362" t="s">
        <v>40</v>
      </c>
      <c r="AL1179" s="362"/>
      <c r="AM1179" s="362"/>
      <c r="AN1179" s="362"/>
      <c r="AO1179" s="362"/>
      <c r="AP1179" s="361" t="e">
        <v>#N/A</v>
      </c>
      <c r="AR1179">
        <v>1</v>
      </c>
    </row>
    <row r="1180" spans="2:44" ht="15" hidden="1" customHeight="1" x14ac:dyDescent="0.35">
      <c r="B1180" s="362">
        <v>1178</v>
      </c>
      <c r="C1180" s="362" t="s">
        <v>3159</v>
      </c>
      <c r="D1180" s="362" t="s">
        <v>2</v>
      </c>
      <c r="E1180" s="368">
        <v>45296</v>
      </c>
      <c r="F1180" s="368"/>
      <c r="G1180" s="368"/>
      <c r="H1180" s="368"/>
      <c r="I1180" s="362" t="s">
        <v>65</v>
      </c>
      <c r="J1180" s="362" t="s">
        <v>2375</v>
      </c>
      <c r="K1180" s="361" t="s">
        <v>3160</v>
      </c>
      <c r="L1180" s="362"/>
      <c r="M1180" s="362" t="s">
        <v>186</v>
      </c>
      <c r="N1180" s="362" t="s">
        <v>9</v>
      </c>
      <c r="O1180" s="362"/>
      <c r="P1180" s="362" t="s">
        <v>90</v>
      </c>
      <c r="Q1180" s="362" t="s">
        <v>90</v>
      </c>
      <c r="R1180" s="362"/>
      <c r="S1180" s="361" t="s">
        <v>90</v>
      </c>
      <c r="T1180" s="362"/>
      <c r="U1180" s="362"/>
      <c r="V1180" s="362" t="s">
        <v>202</v>
      </c>
      <c r="W1180" s="362"/>
      <c r="X1180" s="362" t="s">
        <v>9</v>
      </c>
      <c r="Y1180" s="362" t="s">
        <v>9</v>
      </c>
      <c r="Z1180" s="362" t="s">
        <v>90</v>
      </c>
      <c r="AA1180" s="366" t="s">
        <v>90</v>
      </c>
      <c r="AB1180" s="362" t="s">
        <v>90</v>
      </c>
      <c r="AC1180" s="362"/>
      <c r="AD1180" s="362"/>
      <c r="AE1180" s="362"/>
      <c r="AF1180" s="362"/>
      <c r="AG1180" s="362"/>
      <c r="AH1180" s="362"/>
      <c r="AI1180" s="362" t="str">
        <f t="shared" si="18"/>
        <v>MOMBSS</v>
      </c>
      <c r="AJ1180" s="362" t="str">
        <f>VLOOKUP(AI1180,Table1[[#All],[CONCAT]:[Tfiber]],2,FALSE)</f>
        <v>Applications/Tools</v>
      </c>
      <c r="AK1180" s="362" t="s">
        <v>40</v>
      </c>
      <c r="AL1180" s="362"/>
      <c r="AM1180" s="362"/>
      <c r="AN1180" s="362"/>
      <c r="AO1180" s="362"/>
      <c r="AP1180" s="361"/>
      <c r="AR1180">
        <v>1</v>
      </c>
    </row>
    <row r="1181" spans="2:44" ht="15" hidden="1" customHeight="1" x14ac:dyDescent="0.35">
      <c r="B1181" s="362">
        <v>1179</v>
      </c>
      <c r="C1181" s="362" t="s">
        <v>3161</v>
      </c>
      <c r="D1181" s="362" t="s">
        <v>2</v>
      </c>
      <c r="E1181" s="368">
        <v>45296</v>
      </c>
      <c r="F1181" s="368"/>
      <c r="G1181" s="368"/>
      <c r="H1181" s="368"/>
      <c r="I1181" s="362" t="s">
        <v>65</v>
      </c>
      <c r="J1181" s="362" t="s">
        <v>184</v>
      </c>
      <c r="K1181" s="361" t="s">
        <v>3162</v>
      </c>
      <c r="L1181" s="362"/>
      <c r="M1181" s="362" t="s">
        <v>186</v>
      </c>
      <c r="N1181" s="362" t="s">
        <v>9</v>
      </c>
      <c r="O1181" s="362"/>
      <c r="P1181" s="362" t="s">
        <v>90</v>
      </c>
      <c r="Q1181" s="362" t="s">
        <v>90</v>
      </c>
      <c r="R1181" s="362"/>
      <c r="S1181" s="361" t="s">
        <v>90</v>
      </c>
      <c r="T1181" s="362"/>
      <c r="U1181" s="362"/>
      <c r="V1181" s="362" t="s">
        <v>202</v>
      </c>
      <c r="W1181" s="362"/>
      <c r="X1181" s="362" t="s">
        <v>9</v>
      </c>
      <c r="Y1181" s="362" t="s">
        <v>9</v>
      </c>
      <c r="Z1181" s="362" t="s">
        <v>90</v>
      </c>
      <c r="AA1181" s="366" t="s">
        <v>90</v>
      </c>
      <c r="AB1181" s="362" t="s">
        <v>90</v>
      </c>
      <c r="AC1181" s="362"/>
      <c r="AD1181" s="362"/>
      <c r="AE1181" s="362"/>
      <c r="AF1181" s="362"/>
      <c r="AG1181" s="362"/>
      <c r="AH1181" s="362"/>
      <c r="AI1181" s="362" t="str">
        <f t="shared" si="18"/>
        <v>MOMBSS</v>
      </c>
      <c r="AJ1181" s="362" t="str">
        <f>VLOOKUP(AI1181,Table1[[#All],[CONCAT]:[Tfiber]],2,FALSE)</f>
        <v>Applications/Tools</v>
      </c>
      <c r="AK1181" s="362" t="s">
        <v>40</v>
      </c>
      <c r="AL1181" s="362"/>
      <c r="AM1181" s="362"/>
      <c r="AN1181" s="362"/>
      <c r="AO1181" s="362"/>
      <c r="AP1181" s="361" t="e">
        <v>#N/A</v>
      </c>
      <c r="AR1181">
        <v>1</v>
      </c>
    </row>
    <row r="1182" spans="2:44" ht="15" hidden="1" customHeight="1" x14ac:dyDescent="0.35">
      <c r="B1182" s="362">
        <v>1180</v>
      </c>
      <c r="C1182" s="362" t="s">
        <v>3163</v>
      </c>
      <c r="D1182" s="362" t="s">
        <v>2</v>
      </c>
      <c r="E1182" s="368">
        <v>45296</v>
      </c>
      <c r="F1182" s="368"/>
      <c r="G1182" s="368"/>
      <c r="H1182" s="368"/>
      <c r="I1182" s="362" t="s">
        <v>65</v>
      </c>
      <c r="J1182" s="362" t="s">
        <v>2882</v>
      </c>
      <c r="K1182" s="361" t="s">
        <v>3164</v>
      </c>
      <c r="L1182" s="362"/>
      <c r="M1182" s="362" t="s">
        <v>186</v>
      </c>
      <c r="N1182" s="362" t="s">
        <v>9</v>
      </c>
      <c r="O1182" s="362"/>
      <c r="P1182" s="362" t="s">
        <v>90</v>
      </c>
      <c r="Q1182" s="362" t="s">
        <v>90</v>
      </c>
      <c r="R1182" s="362"/>
      <c r="S1182" s="361" t="s">
        <v>90</v>
      </c>
      <c r="T1182" s="362"/>
      <c r="U1182" s="362"/>
      <c r="V1182" s="362" t="s">
        <v>202</v>
      </c>
      <c r="W1182" s="362"/>
      <c r="X1182" s="362" t="s">
        <v>9</v>
      </c>
      <c r="Y1182" s="362" t="s">
        <v>9</v>
      </c>
      <c r="Z1182" s="362" t="s">
        <v>90</v>
      </c>
      <c r="AA1182" s="366" t="s">
        <v>90</v>
      </c>
      <c r="AB1182" s="362" t="s">
        <v>90</v>
      </c>
      <c r="AC1182" s="362"/>
      <c r="AD1182" s="362"/>
      <c r="AE1182" s="362"/>
      <c r="AF1182" s="362"/>
      <c r="AG1182" s="362"/>
      <c r="AH1182" s="362"/>
      <c r="AI1182" s="362" t="str">
        <f t="shared" si="18"/>
        <v>MOMBSS</v>
      </c>
      <c r="AJ1182" s="362" t="str">
        <f>VLOOKUP(AI1182,Table1[[#All],[CONCAT]:[Tfiber]],2,FALSE)</f>
        <v>Applications/Tools</v>
      </c>
      <c r="AK1182" s="362" t="s">
        <v>40</v>
      </c>
      <c r="AL1182" s="362"/>
      <c r="AM1182" s="362"/>
      <c r="AN1182" s="362"/>
      <c r="AO1182" s="362"/>
      <c r="AP1182" s="361" t="e">
        <v>#N/A</v>
      </c>
      <c r="AR1182">
        <v>1</v>
      </c>
    </row>
    <row r="1183" spans="2:44" ht="15" hidden="1" customHeight="1" x14ac:dyDescent="0.35">
      <c r="B1183" s="362">
        <v>1181</v>
      </c>
      <c r="C1183" s="362" t="s">
        <v>3165</v>
      </c>
      <c r="D1183" s="362" t="s">
        <v>2</v>
      </c>
      <c r="E1183" s="368">
        <v>45296</v>
      </c>
      <c r="F1183" s="368"/>
      <c r="G1183" s="368"/>
      <c r="H1183" s="368"/>
      <c r="I1183" s="362" t="s">
        <v>65</v>
      </c>
      <c r="J1183" s="362" t="s">
        <v>400</v>
      </c>
      <c r="K1183" s="361" t="s">
        <v>3166</v>
      </c>
      <c r="L1183" s="362"/>
      <c r="M1183" s="362" t="s">
        <v>186</v>
      </c>
      <c r="N1183" s="362" t="s">
        <v>9</v>
      </c>
      <c r="O1183" s="362"/>
      <c r="P1183" s="362" t="s">
        <v>90</v>
      </c>
      <c r="Q1183" s="362" t="s">
        <v>90</v>
      </c>
      <c r="R1183" s="362"/>
      <c r="S1183" s="361" t="s">
        <v>90</v>
      </c>
      <c r="T1183" s="362"/>
      <c r="U1183" s="362"/>
      <c r="V1183" s="362" t="s">
        <v>202</v>
      </c>
      <c r="W1183" s="362"/>
      <c r="X1183" s="362" t="s">
        <v>9</v>
      </c>
      <c r="Y1183" s="362" t="s">
        <v>9</v>
      </c>
      <c r="Z1183" s="362" t="s">
        <v>90</v>
      </c>
      <c r="AA1183" s="366" t="s">
        <v>90</v>
      </c>
      <c r="AB1183" s="362"/>
      <c r="AC1183" s="362"/>
      <c r="AD1183" s="362"/>
      <c r="AE1183" s="362"/>
      <c r="AF1183" s="362"/>
      <c r="AG1183" s="362"/>
      <c r="AH1183" s="362"/>
      <c r="AI1183" s="362" t="str">
        <f t="shared" si="18"/>
        <v>MOMBSS</v>
      </c>
      <c r="AJ1183" s="362" t="str">
        <f>VLOOKUP(AI1183,Table1[[#All],[CONCAT]:[Tfiber]],2,FALSE)</f>
        <v>Applications/Tools</v>
      </c>
      <c r="AK1183" s="362" t="s">
        <v>40</v>
      </c>
      <c r="AL1183" s="362"/>
      <c r="AM1183" s="362"/>
      <c r="AN1183" s="362"/>
      <c r="AO1183" s="362"/>
      <c r="AP1183" s="361" t="e">
        <v>#N/A</v>
      </c>
      <c r="AR1183">
        <v>1</v>
      </c>
    </row>
    <row r="1184" spans="2:44" ht="15" hidden="1" customHeight="1" x14ac:dyDescent="0.35">
      <c r="B1184" s="362">
        <v>1182</v>
      </c>
      <c r="C1184" s="362" t="s">
        <v>3167</v>
      </c>
      <c r="D1184" s="362" t="s">
        <v>2</v>
      </c>
      <c r="E1184" s="368">
        <v>45296</v>
      </c>
      <c r="F1184" s="368"/>
      <c r="G1184" s="368"/>
      <c r="H1184" s="368"/>
      <c r="I1184" s="362" t="s">
        <v>65</v>
      </c>
      <c r="J1184" s="362" t="s">
        <v>2375</v>
      </c>
      <c r="K1184" s="361" t="s">
        <v>3168</v>
      </c>
      <c r="L1184" s="362"/>
      <c r="M1184" s="362" t="s">
        <v>186</v>
      </c>
      <c r="N1184" s="362" t="s">
        <v>9</v>
      </c>
      <c r="O1184" s="362"/>
      <c r="P1184" s="362" t="s">
        <v>90</v>
      </c>
      <c r="Q1184" s="362" t="s">
        <v>90</v>
      </c>
      <c r="R1184" s="362"/>
      <c r="S1184" s="361" t="s">
        <v>90</v>
      </c>
      <c r="T1184" s="362"/>
      <c r="U1184" s="362"/>
      <c r="V1184" s="362" t="s">
        <v>202</v>
      </c>
      <c r="W1184" s="362"/>
      <c r="X1184" s="362" t="s">
        <v>9</v>
      </c>
      <c r="Y1184" s="362" t="s">
        <v>9</v>
      </c>
      <c r="Z1184" s="362" t="s">
        <v>90</v>
      </c>
      <c r="AA1184" s="366" t="s">
        <v>90</v>
      </c>
      <c r="AB1184" s="362"/>
      <c r="AC1184" s="362"/>
      <c r="AD1184" s="362"/>
      <c r="AE1184" s="362"/>
      <c r="AF1184" s="362"/>
      <c r="AG1184" s="362"/>
      <c r="AH1184" s="362"/>
      <c r="AI1184" s="362" t="str">
        <f t="shared" si="18"/>
        <v>MOMBSS</v>
      </c>
      <c r="AJ1184" s="362" t="str">
        <f>VLOOKUP(AI1184,Table1[[#All],[CONCAT]:[Tfiber]],2,FALSE)</f>
        <v>Applications/Tools</v>
      </c>
      <c r="AK1184" s="362" t="s">
        <v>40</v>
      </c>
      <c r="AL1184" s="362"/>
      <c r="AM1184" s="362"/>
      <c r="AN1184" s="362"/>
      <c r="AO1184" s="362"/>
      <c r="AP1184" s="361" t="e">
        <v>#N/A</v>
      </c>
      <c r="AR1184">
        <v>1</v>
      </c>
    </row>
    <row r="1185" spans="2:44" ht="15" hidden="1" customHeight="1" x14ac:dyDescent="0.35">
      <c r="B1185" s="362">
        <v>1183</v>
      </c>
      <c r="C1185" s="362" t="s">
        <v>3169</v>
      </c>
      <c r="D1185" s="362" t="s">
        <v>2</v>
      </c>
      <c r="E1185" s="368">
        <v>45296</v>
      </c>
      <c r="F1185" s="368"/>
      <c r="G1185" s="368"/>
      <c r="H1185" s="368"/>
      <c r="I1185" s="362" t="s">
        <v>65</v>
      </c>
      <c r="J1185" s="362" t="s">
        <v>2375</v>
      </c>
      <c r="K1185" s="361" t="s">
        <v>3170</v>
      </c>
      <c r="L1185" s="362"/>
      <c r="M1185" s="362" t="s">
        <v>186</v>
      </c>
      <c r="N1185" s="362" t="s">
        <v>9</v>
      </c>
      <c r="O1185" s="362"/>
      <c r="P1185" s="362" t="s">
        <v>90</v>
      </c>
      <c r="Q1185" s="362" t="s">
        <v>90</v>
      </c>
      <c r="R1185" s="362"/>
      <c r="S1185" s="361" t="s">
        <v>90</v>
      </c>
      <c r="T1185" s="362"/>
      <c r="U1185" s="362"/>
      <c r="V1185" s="362" t="s">
        <v>202</v>
      </c>
      <c r="W1185" s="362"/>
      <c r="X1185" s="362" t="s">
        <v>9</v>
      </c>
      <c r="Y1185" s="362" t="s">
        <v>9</v>
      </c>
      <c r="Z1185" s="362" t="s">
        <v>90</v>
      </c>
      <c r="AA1185" s="366" t="s">
        <v>90</v>
      </c>
      <c r="AB1185" s="362" t="s">
        <v>90</v>
      </c>
      <c r="AC1185" s="362"/>
      <c r="AD1185" s="362"/>
      <c r="AE1185" s="362"/>
      <c r="AF1185" s="362"/>
      <c r="AG1185" s="362"/>
      <c r="AH1185" s="362"/>
      <c r="AI1185" s="362" t="str">
        <f t="shared" si="18"/>
        <v>MOMBSS</v>
      </c>
      <c r="AJ1185" s="362" t="str">
        <f>VLOOKUP(AI1185,Table1[[#All],[CONCAT]:[Tfiber]],2,FALSE)</f>
        <v>Applications/Tools</v>
      </c>
      <c r="AK1185" s="362" t="s">
        <v>40</v>
      </c>
      <c r="AL1185" s="362"/>
      <c r="AM1185" s="362"/>
      <c r="AN1185" s="362"/>
      <c r="AO1185" s="362"/>
      <c r="AP1185" s="361" t="e">
        <v>#N/A</v>
      </c>
      <c r="AR1185">
        <v>1</v>
      </c>
    </row>
    <row r="1186" spans="2:44" ht="15" hidden="1" customHeight="1" x14ac:dyDescent="0.35">
      <c r="B1186" s="362">
        <v>1184</v>
      </c>
      <c r="C1186" s="362" t="s">
        <v>3171</v>
      </c>
      <c r="D1186" s="362" t="s">
        <v>2</v>
      </c>
      <c r="E1186" s="368">
        <v>45096</v>
      </c>
      <c r="F1186" s="368"/>
      <c r="G1186" s="368"/>
      <c r="H1186" s="368"/>
      <c r="I1186" s="362" t="s">
        <v>61</v>
      </c>
      <c r="J1186" s="362" t="s">
        <v>1584</v>
      </c>
      <c r="K1186" s="361" t="s">
        <v>3172</v>
      </c>
      <c r="L1186" s="361"/>
      <c r="M1186" s="362" t="s">
        <v>186</v>
      </c>
      <c r="N1186" s="362" t="s">
        <v>9</v>
      </c>
      <c r="O1186" s="362"/>
      <c r="P1186" s="362" t="s">
        <v>2273</v>
      </c>
      <c r="Q1186" s="362" t="s">
        <v>90</v>
      </c>
      <c r="R1186" s="362"/>
      <c r="S1186" s="361"/>
      <c r="T1186" s="362"/>
      <c r="U1186" s="362"/>
      <c r="V1186" s="362" t="s">
        <v>120</v>
      </c>
      <c r="W1186" s="362"/>
      <c r="X1186" s="362"/>
      <c r="Y1186" s="362" t="s">
        <v>48</v>
      </c>
      <c r="Z1186" s="362" t="s">
        <v>90</v>
      </c>
      <c r="AA1186" s="366" t="s">
        <v>90</v>
      </c>
      <c r="AB1186" s="362" t="s">
        <v>90</v>
      </c>
      <c r="AC1186" s="362"/>
      <c r="AD1186" s="362"/>
      <c r="AE1186" s="362"/>
      <c r="AF1186" s="362"/>
      <c r="AG1186" s="362"/>
      <c r="AH1186" s="362"/>
      <c r="AI1186" s="362" t="str">
        <f t="shared" si="18"/>
        <v>MOMGIS</v>
      </c>
      <c r="AJ1186" s="362" t="str">
        <f>VLOOKUP(AI1186,Table1[[#All],[CONCAT]:[Tfiber]],2,FALSE)</f>
        <v>Applications/Tools</v>
      </c>
      <c r="AK1186" s="362" t="s">
        <v>40</v>
      </c>
      <c r="AL1186" s="362"/>
      <c r="AM1186" s="362"/>
      <c r="AN1186" s="362"/>
      <c r="AO1186" s="362"/>
      <c r="AP1186" s="361"/>
      <c r="AR1186">
        <v>1</v>
      </c>
    </row>
    <row r="1187" spans="2:44" ht="15" hidden="1" customHeight="1" x14ac:dyDescent="0.35">
      <c r="B1187" s="362">
        <v>1185</v>
      </c>
      <c r="C1187" s="362" t="s">
        <v>3173</v>
      </c>
      <c r="D1187" s="362" t="s">
        <v>2</v>
      </c>
      <c r="E1187" s="368">
        <v>45296</v>
      </c>
      <c r="F1187" s="368"/>
      <c r="G1187" s="368"/>
      <c r="H1187" s="368"/>
      <c r="I1187" s="362" t="s">
        <v>65</v>
      </c>
      <c r="J1187" s="362" t="s">
        <v>2375</v>
      </c>
      <c r="K1187" s="361" t="s">
        <v>3174</v>
      </c>
      <c r="L1187" s="362"/>
      <c r="M1187" s="362" t="s">
        <v>186</v>
      </c>
      <c r="N1187" s="362" t="s">
        <v>9</v>
      </c>
      <c r="O1187" s="362"/>
      <c r="P1187" s="362" t="s">
        <v>90</v>
      </c>
      <c r="Q1187" s="362" t="s">
        <v>90</v>
      </c>
      <c r="R1187" s="362"/>
      <c r="S1187" s="361" t="s">
        <v>90</v>
      </c>
      <c r="T1187" s="362"/>
      <c r="U1187" s="362"/>
      <c r="V1187" s="362" t="s">
        <v>202</v>
      </c>
      <c r="W1187" s="362"/>
      <c r="X1187" s="362" t="s">
        <v>9</v>
      </c>
      <c r="Y1187" s="362" t="s">
        <v>9</v>
      </c>
      <c r="Z1187" s="362" t="s">
        <v>90</v>
      </c>
      <c r="AA1187" s="366" t="s">
        <v>90</v>
      </c>
      <c r="AB1187" s="362" t="s">
        <v>90</v>
      </c>
      <c r="AC1187" s="362"/>
      <c r="AD1187" s="362"/>
      <c r="AE1187" s="362"/>
      <c r="AF1187" s="362"/>
      <c r="AG1187" s="362"/>
      <c r="AH1187" s="362"/>
      <c r="AI1187" s="362" t="str">
        <f t="shared" si="18"/>
        <v>MOMBSS</v>
      </c>
      <c r="AJ1187" s="362" t="str">
        <f>VLOOKUP(AI1187,Table1[[#All],[CONCAT]:[Tfiber]],2,FALSE)</f>
        <v>Applications/Tools</v>
      </c>
      <c r="AK1187" s="362" t="s">
        <v>40</v>
      </c>
      <c r="AL1187" s="362"/>
      <c r="AM1187" s="362"/>
      <c r="AN1187" s="362"/>
      <c r="AO1187" s="362"/>
      <c r="AP1187" s="361" t="e">
        <v>#N/A</v>
      </c>
      <c r="AR1187">
        <v>1</v>
      </c>
    </row>
    <row r="1188" spans="2:44" ht="15" hidden="1" customHeight="1" x14ac:dyDescent="0.35">
      <c r="B1188" s="362">
        <v>1186</v>
      </c>
      <c r="C1188" s="362" t="s">
        <v>3175</v>
      </c>
      <c r="D1188" s="362" t="s">
        <v>2</v>
      </c>
      <c r="E1188" s="368">
        <v>45296</v>
      </c>
      <c r="F1188" s="368"/>
      <c r="G1188" s="368"/>
      <c r="H1188" s="368"/>
      <c r="I1188" s="362" t="s">
        <v>65</v>
      </c>
      <c r="J1188" s="362" t="s">
        <v>2375</v>
      </c>
      <c r="K1188" s="361" t="s">
        <v>3176</v>
      </c>
      <c r="L1188" s="362"/>
      <c r="M1188" s="362" t="s">
        <v>186</v>
      </c>
      <c r="N1188" s="362" t="s">
        <v>9</v>
      </c>
      <c r="O1188" s="362"/>
      <c r="P1188" s="362" t="s">
        <v>90</v>
      </c>
      <c r="Q1188" s="362" t="s">
        <v>90</v>
      </c>
      <c r="R1188" s="362"/>
      <c r="S1188" s="361" t="s">
        <v>90</v>
      </c>
      <c r="T1188" s="362"/>
      <c r="U1188" s="362"/>
      <c r="V1188" s="362" t="s">
        <v>202</v>
      </c>
      <c r="W1188" s="362"/>
      <c r="X1188" s="362" t="s">
        <v>9</v>
      </c>
      <c r="Y1188" s="362" t="s">
        <v>9</v>
      </c>
      <c r="Z1188" s="362" t="s">
        <v>90</v>
      </c>
      <c r="AA1188" s="366" t="s">
        <v>90</v>
      </c>
      <c r="AB1188" s="362" t="s">
        <v>90</v>
      </c>
      <c r="AC1188" s="362"/>
      <c r="AD1188" s="362"/>
      <c r="AE1188" s="362"/>
      <c r="AF1188" s="362"/>
      <c r="AG1188" s="362"/>
      <c r="AH1188" s="362"/>
      <c r="AI1188" s="362" t="str">
        <f t="shared" si="18"/>
        <v>MOMBSS</v>
      </c>
      <c r="AJ1188" s="362" t="str">
        <f>VLOOKUP(AI1188,Table1[[#All],[CONCAT]:[Tfiber]],2,FALSE)</f>
        <v>Applications/Tools</v>
      </c>
      <c r="AK1188" s="362" t="s">
        <v>40</v>
      </c>
      <c r="AL1188" s="362"/>
      <c r="AM1188" s="362"/>
      <c r="AN1188" s="362"/>
      <c r="AO1188" s="362"/>
      <c r="AP1188" s="361" t="e">
        <v>#N/A</v>
      </c>
      <c r="AR1188">
        <v>1</v>
      </c>
    </row>
    <row r="1189" spans="2:44" ht="15" hidden="1" customHeight="1" x14ac:dyDescent="0.35">
      <c r="B1189" s="362">
        <v>1187</v>
      </c>
      <c r="C1189" s="362" t="s">
        <v>3177</v>
      </c>
      <c r="D1189" s="362" t="s">
        <v>2</v>
      </c>
      <c r="E1189" s="368">
        <v>45296</v>
      </c>
      <c r="F1189" s="368"/>
      <c r="G1189" s="368"/>
      <c r="H1189" s="368"/>
      <c r="I1189" s="362" t="s">
        <v>65</v>
      </c>
      <c r="J1189" s="362" t="s">
        <v>2375</v>
      </c>
      <c r="K1189" s="361" t="s">
        <v>3178</v>
      </c>
      <c r="L1189" s="362"/>
      <c r="M1189" s="362" t="s">
        <v>186</v>
      </c>
      <c r="N1189" s="362" t="s">
        <v>9</v>
      </c>
      <c r="O1189" s="362"/>
      <c r="P1189" s="362" t="s">
        <v>90</v>
      </c>
      <c r="Q1189" s="362" t="s">
        <v>90</v>
      </c>
      <c r="R1189" s="362"/>
      <c r="S1189" s="361" t="s">
        <v>90</v>
      </c>
      <c r="T1189" s="362"/>
      <c r="U1189" s="362"/>
      <c r="V1189" s="362" t="s">
        <v>202</v>
      </c>
      <c r="W1189" s="362"/>
      <c r="X1189" s="362" t="s">
        <v>9</v>
      </c>
      <c r="Y1189" s="362" t="s">
        <v>9</v>
      </c>
      <c r="Z1189" s="362" t="s">
        <v>90</v>
      </c>
      <c r="AA1189" s="366" t="s">
        <v>90</v>
      </c>
      <c r="AB1189" s="362" t="s">
        <v>90</v>
      </c>
      <c r="AC1189" s="362"/>
      <c r="AD1189" s="362"/>
      <c r="AE1189" s="362"/>
      <c r="AF1189" s="362"/>
      <c r="AG1189" s="362"/>
      <c r="AH1189" s="362"/>
      <c r="AI1189" s="362" t="str">
        <f t="shared" si="18"/>
        <v>MOMBSS</v>
      </c>
      <c r="AJ1189" s="362" t="str">
        <f>VLOOKUP(AI1189,Table1[[#All],[CONCAT]:[Tfiber]],2,FALSE)</f>
        <v>Applications/Tools</v>
      </c>
      <c r="AK1189" s="362" t="s">
        <v>40</v>
      </c>
      <c r="AL1189" s="362"/>
      <c r="AM1189" s="362"/>
      <c r="AN1189" s="362"/>
      <c r="AO1189" s="362"/>
      <c r="AP1189" s="361" t="e">
        <v>#N/A</v>
      </c>
      <c r="AR1189">
        <v>1</v>
      </c>
    </row>
    <row r="1190" spans="2:44" ht="15" hidden="1" customHeight="1" x14ac:dyDescent="0.35">
      <c r="B1190" s="362">
        <v>1188</v>
      </c>
      <c r="C1190" s="362" t="s">
        <v>3179</v>
      </c>
      <c r="D1190" s="362" t="s">
        <v>2</v>
      </c>
      <c r="E1190" s="368">
        <v>45296</v>
      </c>
      <c r="F1190" s="368"/>
      <c r="G1190" s="368"/>
      <c r="H1190" s="368"/>
      <c r="I1190" s="362" t="s">
        <v>65</v>
      </c>
      <c r="J1190" s="362" t="s">
        <v>2375</v>
      </c>
      <c r="K1190" s="361" t="s">
        <v>3180</v>
      </c>
      <c r="L1190" s="362"/>
      <c r="M1190" s="362" t="s">
        <v>186</v>
      </c>
      <c r="N1190" s="362" t="s">
        <v>9</v>
      </c>
      <c r="O1190" s="362"/>
      <c r="P1190" s="362" t="s">
        <v>90</v>
      </c>
      <c r="Q1190" s="362" t="s">
        <v>90</v>
      </c>
      <c r="R1190" s="362"/>
      <c r="S1190" s="361" t="s">
        <v>90</v>
      </c>
      <c r="T1190" s="362"/>
      <c r="U1190" s="362"/>
      <c r="V1190" s="362" t="s">
        <v>202</v>
      </c>
      <c r="W1190" s="362"/>
      <c r="X1190" s="362" t="s">
        <v>9</v>
      </c>
      <c r="Y1190" s="362" t="s">
        <v>9</v>
      </c>
      <c r="Z1190" s="362" t="s">
        <v>90</v>
      </c>
      <c r="AA1190" s="366" t="s">
        <v>90</v>
      </c>
      <c r="AB1190" s="362" t="s">
        <v>90</v>
      </c>
      <c r="AC1190" s="362"/>
      <c r="AD1190" s="362"/>
      <c r="AE1190" s="362"/>
      <c r="AF1190" s="362"/>
      <c r="AG1190" s="362"/>
      <c r="AH1190" s="362"/>
      <c r="AI1190" s="362" t="str">
        <f t="shared" si="18"/>
        <v>MOMBSS</v>
      </c>
      <c r="AJ1190" s="362" t="str">
        <f>VLOOKUP(AI1190,Table1[[#All],[CONCAT]:[Tfiber]],2,FALSE)</f>
        <v>Applications/Tools</v>
      </c>
      <c r="AK1190" s="362" t="s">
        <v>40</v>
      </c>
      <c r="AL1190" s="362"/>
      <c r="AM1190" s="362"/>
      <c r="AN1190" s="362"/>
      <c r="AO1190" s="362"/>
      <c r="AP1190" s="361" t="e">
        <v>#N/A</v>
      </c>
      <c r="AR1190">
        <v>1</v>
      </c>
    </row>
    <row r="1191" spans="2:44" ht="15" hidden="1" customHeight="1" x14ac:dyDescent="0.35">
      <c r="B1191" s="362">
        <v>1189</v>
      </c>
      <c r="C1191" s="362" t="s">
        <v>3181</v>
      </c>
      <c r="D1191" s="362" t="s">
        <v>2</v>
      </c>
      <c r="E1191" s="368">
        <v>45296</v>
      </c>
      <c r="F1191" s="368"/>
      <c r="G1191" s="368"/>
      <c r="H1191" s="368"/>
      <c r="I1191" s="362" t="s">
        <v>65</v>
      </c>
      <c r="J1191" s="362" t="s">
        <v>2375</v>
      </c>
      <c r="K1191" s="361" t="s">
        <v>3182</v>
      </c>
      <c r="L1191" s="362"/>
      <c r="M1191" s="362" t="s">
        <v>186</v>
      </c>
      <c r="N1191" s="362" t="s">
        <v>9</v>
      </c>
      <c r="O1191" s="362"/>
      <c r="P1191" s="362" t="s">
        <v>90</v>
      </c>
      <c r="Q1191" s="362" t="s">
        <v>90</v>
      </c>
      <c r="R1191" s="362"/>
      <c r="S1191" s="361" t="s">
        <v>90</v>
      </c>
      <c r="T1191" s="362"/>
      <c r="U1191" s="362"/>
      <c r="V1191" s="362" t="s">
        <v>202</v>
      </c>
      <c r="W1191" s="362"/>
      <c r="X1191" s="362" t="s">
        <v>9</v>
      </c>
      <c r="Y1191" s="362" t="s">
        <v>9</v>
      </c>
      <c r="Z1191" s="362" t="s">
        <v>90</v>
      </c>
      <c r="AA1191" s="366" t="s">
        <v>90</v>
      </c>
      <c r="AB1191" s="362" t="s">
        <v>90</v>
      </c>
      <c r="AC1191" s="362"/>
      <c r="AD1191" s="362"/>
      <c r="AE1191" s="362"/>
      <c r="AF1191" s="362"/>
      <c r="AG1191" s="362"/>
      <c r="AH1191" s="362"/>
      <c r="AI1191" s="362" t="str">
        <f t="shared" si="18"/>
        <v>MOMBSS</v>
      </c>
      <c r="AJ1191" s="362" t="str">
        <f>VLOOKUP(AI1191,Table1[[#All],[CONCAT]:[Tfiber]],2,FALSE)</f>
        <v>Applications/Tools</v>
      </c>
      <c r="AK1191" s="362" t="s">
        <v>40</v>
      </c>
      <c r="AL1191" s="362"/>
      <c r="AM1191" s="362"/>
      <c r="AN1191" s="362"/>
      <c r="AO1191" s="362"/>
      <c r="AP1191" s="361" t="e">
        <v>#N/A</v>
      </c>
      <c r="AR1191">
        <v>1</v>
      </c>
    </row>
    <row r="1192" spans="2:44" ht="15" hidden="1" customHeight="1" x14ac:dyDescent="0.35">
      <c r="B1192" s="362">
        <v>1190</v>
      </c>
      <c r="C1192" s="362" t="s">
        <v>3183</v>
      </c>
      <c r="D1192" s="362" t="s">
        <v>2</v>
      </c>
      <c r="E1192" s="368">
        <v>45296</v>
      </c>
      <c r="F1192" s="368"/>
      <c r="G1192" s="368"/>
      <c r="H1192" s="368"/>
      <c r="I1192" s="362" t="s">
        <v>65</v>
      </c>
      <c r="J1192" s="362" t="s">
        <v>2781</v>
      </c>
      <c r="K1192" s="361" t="s">
        <v>3184</v>
      </c>
      <c r="L1192" s="362"/>
      <c r="M1192" s="362" t="s">
        <v>186</v>
      </c>
      <c r="N1192" s="362" t="s">
        <v>9</v>
      </c>
      <c r="O1192" s="362"/>
      <c r="P1192" s="362" t="s">
        <v>90</v>
      </c>
      <c r="Q1192" s="362" t="s">
        <v>90</v>
      </c>
      <c r="R1192" s="362"/>
      <c r="S1192" s="361" t="s">
        <v>90</v>
      </c>
      <c r="T1192" s="362"/>
      <c r="U1192" s="362"/>
      <c r="V1192" s="362" t="s">
        <v>202</v>
      </c>
      <c r="W1192" s="362"/>
      <c r="X1192" s="362" t="s">
        <v>9</v>
      </c>
      <c r="Y1192" s="362" t="s">
        <v>9</v>
      </c>
      <c r="Z1192" s="362" t="s">
        <v>90</v>
      </c>
      <c r="AA1192" s="366" t="s">
        <v>90</v>
      </c>
      <c r="AB1192" s="362" t="s">
        <v>90</v>
      </c>
      <c r="AC1192" s="362"/>
      <c r="AD1192" s="362"/>
      <c r="AE1192" s="362"/>
      <c r="AF1192" s="362"/>
      <c r="AG1192" s="362"/>
      <c r="AH1192" s="362"/>
      <c r="AI1192" s="362" t="str">
        <f t="shared" si="18"/>
        <v>MOMBSS</v>
      </c>
      <c r="AJ1192" s="362" t="str">
        <f>VLOOKUP(AI1192,Table1[[#All],[CONCAT]:[Tfiber]],2,FALSE)</f>
        <v>Applications/Tools</v>
      </c>
      <c r="AK1192" s="362" t="s">
        <v>40</v>
      </c>
      <c r="AL1192" s="362"/>
      <c r="AM1192" s="362"/>
      <c r="AN1192" s="362"/>
      <c r="AO1192" s="362"/>
      <c r="AP1192" s="361" t="e">
        <v>#N/A</v>
      </c>
      <c r="AR1192">
        <v>1</v>
      </c>
    </row>
    <row r="1193" spans="2:44" ht="15" hidden="1" customHeight="1" x14ac:dyDescent="0.35">
      <c r="B1193" s="362">
        <v>1191</v>
      </c>
      <c r="C1193" s="362" t="s">
        <v>3185</v>
      </c>
      <c r="D1193" s="362" t="s">
        <v>2</v>
      </c>
      <c r="E1193" s="368">
        <v>45309</v>
      </c>
      <c r="F1193" s="368"/>
      <c r="G1193" s="368"/>
      <c r="H1193" s="368"/>
      <c r="I1193" s="362" t="s">
        <v>65</v>
      </c>
      <c r="J1193" s="362" t="s">
        <v>2781</v>
      </c>
      <c r="K1193" s="361" t="s">
        <v>3186</v>
      </c>
      <c r="L1193" s="362"/>
      <c r="M1193" s="362" t="s">
        <v>186</v>
      </c>
      <c r="N1193" s="362" t="s">
        <v>9</v>
      </c>
      <c r="O1193" s="362"/>
      <c r="P1193" s="362" t="s">
        <v>90</v>
      </c>
      <c r="Q1193" s="362" t="s">
        <v>90</v>
      </c>
      <c r="R1193" s="362"/>
      <c r="S1193" s="361" t="s">
        <v>90</v>
      </c>
      <c r="T1193" s="362"/>
      <c r="U1193" s="362"/>
      <c r="V1193" s="362" t="s">
        <v>202</v>
      </c>
      <c r="W1193" s="362"/>
      <c r="X1193" s="362" t="s">
        <v>9</v>
      </c>
      <c r="Y1193" s="362" t="s">
        <v>9</v>
      </c>
      <c r="Z1193" s="362" t="s">
        <v>90</v>
      </c>
      <c r="AA1193" s="366" t="s">
        <v>90</v>
      </c>
      <c r="AB1193" s="362" t="s">
        <v>90</v>
      </c>
      <c r="AC1193" s="362"/>
      <c r="AD1193" s="362"/>
      <c r="AE1193" s="362"/>
      <c r="AF1193" s="362"/>
      <c r="AG1193" s="362"/>
      <c r="AH1193" s="362"/>
      <c r="AI1193" s="362" t="str">
        <f t="shared" si="18"/>
        <v>MOMBSS</v>
      </c>
      <c r="AJ1193" s="362" t="str">
        <f>VLOOKUP(AI1193,Table1[[#All],[CONCAT]:[Tfiber]],2,FALSE)</f>
        <v>Applications/Tools</v>
      </c>
      <c r="AK1193" s="362" t="s">
        <v>40</v>
      </c>
      <c r="AL1193" s="362"/>
      <c r="AM1193" s="362"/>
      <c r="AN1193" s="362"/>
      <c r="AO1193" s="362"/>
      <c r="AP1193" s="361" t="e">
        <v>#N/A</v>
      </c>
      <c r="AR1193">
        <v>1</v>
      </c>
    </row>
    <row r="1194" spans="2:44" ht="15" hidden="1" customHeight="1" x14ac:dyDescent="0.35">
      <c r="B1194" s="362">
        <v>1192</v>
      </c>
      <c r="C1194" s="362" t="s">
        <v>3187</v>
      </c>
      <c r="D1194" s="362" t="s">
        <v>2</v>
      </c>
      <c r="E1194" s="368">
        <v>45309</v>
      </c>
      <c r="F1194" s="368"/>
      <c r="G1194" s="368"/>
      <c r="H1194" s="368"/>
      <c r="I1194" s="362" t="s">
        <v>65</v>
      </c>
      <c r="J1194" s="362" t="s">
        <v>2781</v>
      </c>
      <c r="K1194" s="361" t="s">
        <v>3188</v>
      </c>
      <c r="L1194" s="362"/>
      <c r="M1194" s="362" t="s">
        <v>186</v>
      </c>
      <c r="N1194" s="362" t="s">
        <v>9</v>
      </c>
      <c r="O1194" s="362"/>
      <c r="P1194" s="362" t="s">
        <v>90</v>
      </c>
      <c r="Q1194" s="362" t="s">
        <v>90</v>
      </c>
      <c r="R1194" s="362"/>
      <c r="S1194" s="361" t="s">
        <v>90</v>
      </c>
      <c r="T1194" s="362"/>
      <c r="U1194" s="362"/>
      <c r="V1194" s="362" t="s">
        <v>202</v>
      </c>
      <c r="W1194" s="362"/>
      <c r="X1194" s="362" t="s">
        <v>9</v>
      </c>
      <c r="Y1194" s="362" t="s">
        <v>9</v>
      </c>
      <c r="Z1194" s="362" t="s">
        <v>90</v>
      </c>
      <c r="AA1194" s="366" t="s">
        <v>90</v>
      </c>
      <c r="AB1194" s="362" t="s">
        <v>90</v>
      </c>
      <c r="AC1194" s="362"/>
      <c r="AD1194" s="362"/>
      <c r="AE1194" s="362"/>
      <c r="AF1194" s="362"/>
      <c r="AG1194" s="362"/>
      <c r="AH1194" s="362"/>
      <c r="AI1194" s="362" t="str">
        <f t="shared" si="18"/>
        <v>MOMBSS</v>
      </c>
      <c r="AJ1194" s="362" t="str">
        <f>VLOOKUP(AI1194,Table1[[#All],[CONCAT]:[Tfiber]],2,FALSE)</f>
        <v>Applications/Tools</v>
      </c>
      <c r="AK1194" s="362" t="s">
        <v>40</v>
      </c>
      <c r="AL1194" s="362"/>
      <c r="AM1194" s="362"/>
      <c r="AN1194" s="362"/>
      <c r="AO1194" s="362"/>
      <c r="AP1194" s="361" t="e">
        <v>#N/A</v>
      </c>
      <c r="AR1194">
        <v>1</v>
      </c>
    </row>
    <row r="1195" spans="2:44" ht="15" hidden="1" customHeight="1" x14ac:dyDescent="0.35">
      <c r="B1195" s="362">
        <v>1193</v>
      </c>
      <c r="C1195" s="362" t="s">
        <v>3189</v>
      </c>
      <c r="D1195" s="362" t="s">
        <v>2</v>
      </c>
      <c r="E1195" s="368">
        <v>45309</v>
      </c>
      <c r="F1195" s="368"/>
      <c r="G1195" s="368"/>
      <c r="H1195" s="368"/>
      <c r="I1195" s="362" t="s">
        <v>65</v>
      </c>
      <c r="J1195" s="362" t="s">
        <v>2781</v>
      </c>
      <c r="K1195" s="361" t="s">
        <v>3190</v>
      </c>
      <c r="L1195" s="362"/>
      <c r="M1195" s="362" t="s">
        <v>186</v>
      </c>
      <c r="N1195" s="362" t="s">
        <v>9</v>
      </c>
      <c r="O1195" s="362"/>
      <c r="P1195" s="362" t="s">
        <v>90</v>
      </c>
      <c r="Q1195" s="362" t="s">
        <v>90</v>
      </c>
      <c r="R1195" s="362"/>
      <c r="S1195" s="361" t="s">
        <v>90</v>
      </c>
      <c r="T1195" s="362"/>
      <c r="U1195" s="362"/>
      <c r="V1195" s="362" t="s">
        <v>202</v>
      </c>
      <c r="W1195" s="362"/>
      <c r="X1195" s="362" t="s">
        <v>9</v>
      </c>
      <c r="Y1195" s="362" t="s">
        <v>9</v>
      </c>
      <c r="Z1195" s="362" t="s">
        <v>90</v>
      </c>
      <c r="AA1195" s="366" t="s">
        <v>90</v>
      </c>
      <c r="AB1195" s="362" t="s">
        <v>90</v>
      </c>
      <c r="AC1195" s="362"/>
      <c r="AD1195" s="362"/>
      <c r="AE1195" s="362"/>
      <c r="AF1195" s="362"/>
      <c r="AG1195" s="362"/>
      <c r="AH1195" s="362"/>
      <c r="AI1195" s="362" t="str">
        <f t="shared" si="18"/>
        <v>MOMBSS</v>
      </c>
      <c r="AJ1195" s="362" t="str">
        <f>VLOOKUP(AI1195,Table1[[#All],[CONCAT]:[Tfiber]],2,FALSE)</f>
        <v>Applications/Tools</v>
      </c>
      <c r="AK1195" s="362" t="s">
        <v>40</v>
      </c>
      <c r="AL1195" s="362"/>
      <c r="AM1195" s="362"/>
      <c r="AN1195" s="362"/>
      <c r="AO1195" s="362"/>
      <c r="AP1195" s="361" t="e">
        <v>#N/A</v>
      </c>
      <c r="AR1195">
        <v>1</v>
      </c>
    </row>
    <row r="1196" spans="2:44" ht="15" hidden="1" customHeight="1" x14ac:dyDescent="0.35">
      <c r="B1196" s="362">
        <v>1194</v>
      </c>
      <c r="C1196" s="362" t="s">
        <v>3191</v>
      </c>
      <c r="D1196" s="362" t="s">
        <v>2</v>
      </c>
      <c r="E1196" s="368">
        <v>45309</v>
      </c>
      <c r="F1196" s="368"/>
      <c r="G1196" s="368"/>
      <c r="H1196" s="368"/>
      <c r="I1196" s="362" t="s">
        <v>65</v>
      </c>
      <c r="J1196" s="362" t="s">
        <v>2781</v>
      </c>
      <c r="K1196" s="361" t="s">
        <v>3192</v>
      </c>
      <c r="L1196" s="362"/>
      <c r="M1196" s="362" t="s">
        <v>186</v>
      </c>
      <c r="N1196" s="362" t="s">
        <v>9</v>
      </c>
      <c r="O1196" s="362"/>
      <c r="P1196" s="362" t="s">
        <v>90</v>
      </c>
      <c r="Q1196" s="362" t="s">
        <v>90</v>
      </c>
      <c r="R1196" s="362"/>
      <c r="S1196" s="361" t="s">
        <v>90</v>
      </c>
      <c r="T1196" s="362"/>
      <c r="U1196" s="362"/>
      <c r="V1196" s="362" t="s">
        <v>202</v>
      </c>
      <c r="W1196" s="362"/>
      <c r="X1196" s="362" t="s">
        <v>9</v>
      </c>
      <c r="Y1196" s="362" t="s">
        <v>9</v>
      </c>
      <c r="Z1196" s="362" t="s">
        <v>90</v>
      </c>
      <c r="AA1196" s="366" t="s">
        <v>90</v>
      </c>
      <c r="AB1196" s="362" t="s">
        <v>90</v>
      </c>
      <c r="AC1196" s="362"/>
      <c r="AD1196" s="362"/>
      <c r="AE1196" s="362"/>
      <c r="AF1196" s="362"/>
      <c r="AG1196" s="362"/>
      <c r="AH1196" s="362"/>
      <c r="AI1196" s="362" t="str">
        <f t="shared" si="18"/>
        <v>MOMBSS</v>
      </c>
      <c r="AJ1196" s="362" t="str">
        <f>VLOOKUP(AI1196,Table1[[#All],[CONCAT]:[Tfiber]],2,FALSE)</f>
        <v>Applications/Tools</v>
      </c>
      <c r="AK1196" s="362" t="s">
        <v>40</v>
      </c>
      <c r="AL1196" s="362"/>
      <c r="AM1196" s="362"/>
      <c r="AN1196" s="362"/>
      <c r="AO1196" s="362"/>
      <c r="AP1196" s="361" t="e">
        <v>#N/A</v>
      </c>
      <c r="AR1196">
        <v>1</v>
      </c>
    </row>
    <row r="1197" spans="2:44" ht="15" hidden="1" customHeight="1" x14ac:dyDescent="0.35">
      <c r="B1197" s="362">
        <v>1195</v>
      </c>
      <c r="C1197" s="362" t="s">
        <v>3193</v>
      </c>
      <c r="D1197" s="362" t="s">
        <v>2</v>
      </c>
      <c r="E1197" s="368">
        <v>45012</v>
      </c>
      <c r="F1197" s="368"/>
      <c r="G1197" s="368"/>
      <c r="H1197" s="368"/>
      <c r="I1197" s="362" t="s">
        <v>62</v>
      </c>
      <c r="J1197" s="362" t="s">
        <v>2315</v>
      </c>
      <c r="K1197" s="361" t="s">
        <v>3194</v>
      </c>
      <c r="L1197" s="362"/>
      <c r="M1197" s="362" t="s">
        <v>186</v>
      </c>
      <c r="N1197" s="362" t="s">
        <v>9</v>
      </c>
      <c r="O1197" s="362"/>
      <c r="P1197" s="362" t="s">
        <v>1398</v>
      </c>
      <c r="Q1197" s="362" t="s">
        <v>90</v>
      </c>
      <c r="R1197" s="362"/>
      <c r="S1197" s="361" t="s">
        <v>90</v>
      </c>
      <c r="T1197" s="362"/>
      <c r="U1197" s="362"/>
      <c r="V1197" s="362" t="s">
        <v>824</v>
      </c>
      <c r="W1197" s="362"/>
      <c r="X1197" s="362" t="s">
        <v>9</v>
      </c>
      <c r="Y1197" s="362" t="s">
        <v>9</v>
      </c>
      <c r="Z1197" s="362" t="s">
        <v>90</v>
      </c>
      <c r="AA1197" s="366" t="s">
        <v>90</v>
      </c>
      <c r="AB1197" s="362" t="s">
        <v>90</v>
      </c>
      <c r="AC1197" s="362"/>
      <c r="AD1197" s="362"/>
      <c r="AE1197" s="362"/>
      <c r="AF1197" s="362"/>
      <c r="AG1197" s="362"/>
      <c r="AH1197" s="362"/>
      <c r="AI1197" s="362" t="str">
        <f t="shared" si="18"/>
        <v>MOMNSO</v>
      </c>
      <c r="AJ1197" s="362" t="str">
        <f>VLOOKUP(AI1197,Table1[[#All],[CONCAT]:[Tfiber]],2,FALSE)</f>
        <v>Applications/Tools</v>
      </c>
      <c r="AK1197" s="362" t="s">
        <v>40</v>
      </c>
      <c r="AL1197" s="362"/>
      <c r="AM1197" s="362"/>
      <c r="AN1197" s="362"/>
      <c r="AO1197" s="362"/>
      <c r="AP1197" s="361" t="e">
        <v>#N/A</v>
      </c>
      <c r="AR1197">
        <v>1</v>
      </c>
    </row>
    <row r="1198" spans="2:44" ht="15" hidden="1" customHeight="1" x14ac:dyDescent="0.35">
      <c r="B1198" s="362">
        <v>1196</v>
      </c>
      <c r="C1198" s="362" t="s">
        <v>3195</v>
      </c>
      <c r="D1198" s="362" t="s">
        <v>2</v>
      </c>
      <c r="E1198" s="368">
        <v>45096</v>
      </c>
      <c r="F1198" s="368"/>
      <c r="G1198" s="368"/>
      <c r="H1198" s="368"/>
      <c r="I1198" s="362" t="s">
        <v>61</v>
      </c>
      <c r="J1198" s="362" t="s">
        <v>1584</v>
      </c>
      <c r="K1198" s="361" t="s">
        <v>3196</v>
      </c>
      <c r="L1198" s="361"/>
      <c r="M1198" s="362" t="s">
        <v>186</v>
      </c>
      <c r="N1198" s="362" t="s">
        <v>9</v>
      </c>
      <c r="O1198" s="362"/>
      <c r="P1198" s="362" t="s">
        <v>2273</v>
      </c>
      <c r="Q1198" s="362" t="s">
        <v>90</v>
      </c>
      <c r="R1198" s="362"/>
      <c r="S1198" s="361" t="s">
        <v>3197</v>
      </c>
      <c r="T1198" s="362"/>
      <c r="U1198" s="362"/>
      <c r="V1198" s="362" t="s">
        <v>120</v>
      </c>
      <c r="W1198" s="362"/>
      <c r="X1198" s="362" t="s">
        <v>9</v>
      </c>
      <c r="Y1198" s="362" t="s">
        <v>9</v>
      </c>
      <c r="Z1198" s="362" t="s">
        <v>90</v>
      </c>
      <c r="AA1198" s="366" t="s">
        <v>90</v>
      </c>
      <c r="AB1198" s="362" t="s">
        <v>90</v>
      </c>
      <c r="AC1198" s="362"/>
      <c r="AD1198" s="362"/>
      <c r="AE1198" s="362"/>
      <c r="AF1198" s="362"/>
      <c r="AG1198" s="362"/>
      <c r="AH1198" s="362"/>
      <c r="AI1198" s="362" t="str">
        <f t="shared" si="18"/>
        <v>MOMGIS</v>
      </c>
      <c r="AJ1198" s="362" t="str">
        <f>VLOOKUP(AI1198,Table1[[#All],[CONCAT]:[Tfiber]],2,FALSE)</f>
        <v>Applications/Tools</v>
      </c>
      <c r="AK1198" s="362" t="s">
        <v>40</v>
      </c>
      <c r="AL1198" s="362"/>
      <c r="AM1198" s="362"/>
      <c r="AN1198" s="362"/>
      <c r="AO1198" s="362"/>
      <c r="AP1198" s="361" t="e">
        <v>#N/A</v>
      </c>
      <c r="AR1198">
        <v>1</v>
      </c>
    </row>
    <row r="1199" spans="2:44" ht="15" hidden="1" customHeight="1" x14ac:dyDescent="0.35">
      <c r="B1199" s="362">
        <v>1197</v>
      </c>
      <c r="C1199" s="362" t="s">
        <v>3198</v>
      </c>
      <c r="D1199" s="362" t="s">
        <v>2</v>
      </c>
      <c r="E1199" s="368">
        <v>45309</v>
      </c>
      <c r="F1199" s="368"/>
      <c r="G1199" s="368"/>
      <c r="H1199" s="368"/>
      <c r="I1199" s="362" t="s">
        <v>65</v>
      </c>
      <c r="J1199" s="362" t="s">
        <v>2781</v>
      </c>
      <c r="K1199" s="361" t="s">
        <v>3199</v>
      </c>
      <c r="L1199" s="362"/>
      <c r="M1199" s="362" t="s">
        <v>186</v>
      </c>
      <c r="N1199" s="362" t="s">
        <v>9</v>
      </c>
      <c r="O1199" s="362"/>
      <c r="P1199" s="362" t="s">
        <v>90</v>
      </c>
      <c r="Q1199" s="362" t="s">
        <v>90</v>
      </c>
      <c r="R1199" s="362"/>
      <c r="S1199" s="361" t="s">
        <v>90</v>
      </c>
      <c r="T1199" s="362"/>
      <c r="U1199" s="362"/>
      <c r="V1199" s="362" t="s">
        <v>202</v>
      </c>
      <c r="W1199" s="362"/>
      <c r="X1199" s="362" t="s">
        <v>9</v>
      </c>
      <c r="Y1199" s="362" t="s">
        <v>9</v>
      </c>
      <c r="Z1199" s="362" t="s">
        <v>90</v>
      </c>
      <c r="AA1199" s="366" t="s">
        <v>90</v>
      </c>
      <c r="AB1199" s="362" t="s">
        <v>90</v>
      </c>
      <c r="AC1199" s="362"/>
      <c r="AD1199" s="362"/>
      <c r="AE1199" s="362"/>
      <c r="AF1199" s="362"/>
      <c r="AG1199" s="362"/>
      <c r="AH1199" s="362"/>
      <c r="AI1199" s="362" t="str">
        <f t="shared" si="18"/>
        <v>MOMBSS</v>
      </c>
      <c r="AJ1199" s="362" t="str">
        <f>VLOOKUP(AI1199,Table1[[#All],[CONCAT]:[Tfiber]],2,FALSE)</f>
        <v>Applications/Tools</v>
      </c>
      <c r="AK1199" s="362" t="s">
        <v>40</v>
      </c>
      <c r="AL1199" s="362"/>
      <c r="AM1199" s="362"/>
      <c r="AN1199" s="362"/>
      <c r="AO1199" s="362"/>
      <c r="AP1199" s="361" t="e">
        <v>#N/A</v>
      </c>
      <c r="AR1199">
        <v>1</v>
      </c>
    </row>
    <row r="1200" spans="2:44" ht="15" hidden="1" customHeight="1" x14ac:dyDescent="0.35">
      <c r="B1200" s="362">
        <v>1198</v>
      </c>
      <c r="C1200" s="362" t="s">
        <v>3200</v>
      </c>
      <c r="D1200" s="362" t="s">
        <v>2</v>
      </c>
      <c r="E1200" s="368">
        <v>45309</v>
      </c>
      <c r="F1200" s="368"/>
      <c r="G1200" s="368"/>
      <c r="H1200" s="368"/>
      <c r="I1200" s="362" t="s">
        <v>65</v>
      </c>
      <c r="J1200" s="362" t="s">
        <v>2781</v>
      </c>
      <c r="K1200" s="361" t="s">
        <v>3201</v>
      </c>
      <c r="L1200" s="362"/>
      <c r="M1200" s="362" t="s">
        <v>186</v>
      </c>
      <c r="N1200" s="362" t="s">
        <v>9</v>
      </c>
      <c r="O1200" s="362"/>
      <c r="P1200" s="362" t="s">
        <v>90</v>
      </c>
      <c r="Q1200" s="362" t="s">
        <v>90</v>
      </c>
      <c r="R1200" s="362"/>
      <c r="S1200" s="361" t="s">
        <v>90</v>
      </c>
      <c r="T1200" s="362"/>
      <c r="U1200" s="362"/>
      <c r="V1200" s="362" t="s">
        <v>202</v>
      </c>
      <c r="W1200" s="362"/>
      <c r="X1200" s="362" t="s">
        <v>9</v>
      </c>
      <c r="Y1200" s="362" t="s">
        <v>9</v>
      </c>
      <c r="Z1200" s="362" t="s">
        <v>90</v>
      </c>
      <c r="AA1200" s="366" t="s">
        <v>90</v>
      </c>
      <c r="AB1200" s="362" t="s">
        <v>90</v>
      </c>
      <c r="AC1200" s="362"/>
      <c r="AD1200" s="362"/>
      <c r="AE1200" s="362"/>
      <c r="AF1200" s="362"/>
      <c r="AG1200" s="362"/>
      <c r="AH1200" s="362"/>
      <c r="AI1200" s="362" t="str">
        <f t="shared" si="18"/>
        <v>MOMBSS</v>
      </c>
      <c r="AJ1200" s="362" t="str">
        <f>VLOOKUP(AI1200,Table1[[#All],[CONCAT]:[Tfiber]],2,FALSE)</f>
        <v>Applications/Tools</v>
      </c>
      <c r="AK1200" s="362" t="s">
        <v>40</v>
      </c>
      <c r="AL1200" s="362"/>
      <c r="AM1200" s="362"/>
      <c r="AN1200" s="362"/>
      <c r="AO1200" s="362"/>
      <c r="AP1200" s="361" t="e">
        <v>#N/A</v>
      </c>
      <c r="AR1200">
        <v>1</v>
      </c>
    </row>
    <row r="1201" spans="2:44" ht="15" hidden="1" customHeight="1" x14ac:dyDescent="0.35">
      <c r="B1201" s="362">
        <v>1199</v>
      </c>
      <c r="C1201" s="362" t="s">
        <v>3202</v>
      </c>
      <c r="D1201" s="362" t="s">
        <v>2</v>
      </c>
      <c r="E1201" s="368">
        <v>45309</v>
      </c>
      <c r="F1201" s="368"/>
      <c r="G1201" s="368"/>
      <c r="H1201" s="368"/>
      <c r="I1201" s="362" t="s">
        <v>65</v>
      </c>
      <c r="J1201" s="362" t="s">
        <v>2781</v>
      </c>
      <c r="K1201" s="361" t="s">
        <v>3203</v>
      </c>
      <c r="L1201" s="362"/>
      <c r="M1201" s="362" t="s">
        <v>186</v>
      </c>
      <c r="N1201" s="362" t="s">
        <v>9</v>
      </c>
      <c r="O1201" s="362"/>
      <c r="P1201" s="362" t="s">
        <v>90</v>
      </c>
      <c r="Q1201" s="362" t="s">
        <v>90</v>
      </c>
      <c r="R1201" s="362"/>
      <c r="S1201" s="361" t="s">
        <v>90</v>
      </c>
      <c r="T1201" s="362"/>
      <c r="U1201" s="362"/>
      <c r="V1201" s="362" t="s">
        <v>202</v>
      </c>
      <c r="W1201" s="362"/>
      <c r="X1201" s="362" t="s">
        <v>9</v>
      </c>
      <c r="Y1201" s="362" t="s">
        <v>9</v>
      </c>
      <c r="Z1201" s="362" t="s">
        <v>90</v>
      </c>
      <c r="AA1201" s="366" t="s">
        <v>90</v>
      </c>
      <c r="AB1201" s="362" t="s">
        <v>90</v>
      </c>
      <c r="AC1201" s="362"/>
      <c r="AD1201" s="362"/>
      <c r="AE1201" s="362"/>
      <c r="AF1201" s="362"/>
      <c r="AG1201" s="362"/>
      <c r="AH1201" s="362"/>
      <c r="AI1201" s="362" t="str">
        <f t="shared" si="18"/>
        <v>MOMBSS</v>
      </c>
      <c r="AJ1201" s="362" t="str">
        <f>VLOOKUP(AI1201,Table1[[#All],[CONCAT]:[Tfiber]],2,FALSE)</f>
        <v>Applications/Tools</v>
      </c>
      <c r="AK1201" s="362" t="s">
        <v>40</v>
      </c>
      <c r="AL1201" s="362"/>
      <c r="AM1201" s="362"/>
      <c r="AN1201" s="362"/>
      <c r="AO1201" s="362"/>
      <c r="AP1201" s="361" t="e">
        <v>#N/A</v>
      </c>
      <c r="AR1201">
        <v>1</v>
      </c>
    </row>
    <row r="1202" spans="2:44" ht="15" hidden="1" customHeight="1" x14ac:dyDescent="0.35">
      <c r="B1202" s="362">
        <v>1200</v>
      </c>
      <c r="C1202" s="362" t="s">
        <v>3204</v>
      </c>
      <c r="D1202" s="362" t="s">
        <v>2</v>
      </c>
      <c r="E1202" s="368">
        <v>45309</v>
      </c>
      <c r="F1202" s="368"/>
      <c r="G1202" s="368"/>
      <c r="H1202" s="368"/>
      <c r="I1202" s="362" t="s">
        <v>65</v>
      </c>
      <c r="J1202" s="362" t="s">
        <v>2781</v>
      </c>
      <c r="K1202" s="361" t="s">
        <v>3205</v>
      </c>
      <c r="L1202" s="362"/>
      <c r="M1202" s="362" t="s">
        <v>186</v>
      </c>
      <c r="N1202" s="362" t="s">
        <v>9</v>
      </c>
      <c r="O1202" s="362"/>
      <c r="P1202" s="362" t="s">
        <v>90</v>
      </c>
      <c r="Q1202" s="362" t="s">
        <v>90</v>
      </c>
      <c r="R1202" s="362"/>
      <c r="S1202" s="361" t="s">
        <v>90</v>
      </c>
      <c r="T1202" s="362"/>
      <c r="U1202" s="362"/>
      <c r="V1202" s="362" t="s">
        <v>202</v>
      </c>
      <c r="W1202" s="362"/>
      <c r="X1202" s="362" t="s">
        <v>9</v>
      </c>
      <c r="Y1202" s="362" t="s">
        <v>9</v>
      </c>
      <c r="Z1202" s="362" t="s">
        <v>90</v>
      </c>
      <c r="AA1202" s="366" t="s">
        <v>90</v>
      </c>
      <c r="AB1202" s="362" t="s">
        <v>90</v>
      </c>
      <c r="AC1202" s="362"/>
      <c r="AD1202" s="362"/>
      <c r="AE1202" s="362"/>
      <c r="AF1202" s="362"/>
      <c r="AG1202" s="362"/>
      <c r="AH1202" s="362"/>
      <c r="AI1202" s="362" t="str">
        <f t="shared" si="18"/>
        <v>MOMBSS</v>
      </c>
      <c r="AJ1202" s="362" t="str">
        <f>VLOOKUP(AI1202,Table1[[#All],[CONCAT]:[Tfiber]],2,FALSE)</f>
        <v>Applications/Tools</v>
      </c>
      <c r="AK1202" s="362" t="s">
        <v>40</v>
      </c>
      <c r="AL1202" s="362"/>
      <c r="AM1202" s="362"/>
      <c r="AN1202" s="362"/>
      <c r="AO1202" s="362"/>
      <c r="AP1202" s="361" t="e">
        <v>#N/A</v>
      </c>
      <c r="AR1202">
        <v>1</v>
      </c>
    </row>
    <row r="1203" spans="2:44" ht="15" hidden="1" customHeight="1" x14ac:dyDescent="0.35">
      <c r="B1203" s="362">
        <v>1201</v>
      </c>
      <c r="C1203" s="362" t="s">
        <v>3206</v>
      </c>
      <c r="D1203" s="362" t="s">
        <v>2</v>
      </c>
      <c r="E1203" s="368">
        <v>45309</v>
      </c>
      <c r="F1203" s="368"/>
      <c r="G1203" s="368"/>
      <c r="H1203" s="368"/>
      <c r="I1203" s="362" t="s">
        <v>65</v>
      </c>
      <c r="J1203" s="362" t="s">
        <v>2781</v>
      </c>
      <c r="K1203" s="361" t="s">
        <v>3207</v>
      </c>
      <c r="L1203" s="362"/>
      <c r="M1203" s="362" t="s">
        <v>186</v>
      </c>
      <c r="N1203" s="362" t="s">
        <v>9</v>
      </c>
      <c r="O1203" s="362"/>
      <c r="P1203" s="362" t="s">
        <v>90</v>
      </c>
      <c r="Q1203" s="362" t="s">
        <v>90</v>
      </c>
      <c r="R1203" s="362"/>
      <c r="S1203" s="361" t="s">
        <v>90</v>
      </c>
      <c r="T1203" s="362"/>
      <c r="U1203" s="362"/>
      <c r="V1203" s="362" t="s">
        <v>202</v>
      </c>
      <c r="W1203" s="362"/>
      <c r="X1203" s="362" t="s">
        <v>9</v>
      </c>
      <c r="Y1203" s="362" t="s">
        <v>9</v>
      </c>
      <c r="Z1203" s="362" t="s">
        <v>90</v>
      </c>
      <c r="AA1203" s="366" t="s">
        <v>90</v>
      </c>
      <c r="AB1203" s="362" t="s">
        <v>90</v>
      </c>
      <c r="AC1203" s="362"/>
      <c r="AD1203" s="362"/>
      <c r="AE1203" s="362"/>
      <c r="AF1203" s="362"/>
      <c r="AG1203" s="362"/>
      <c r="AH1203" s="362"/>
      <c r="AI1203" s="362" t="str">
        <f t="shared" si="18"/>
        <v>MOMBSS</v>
      </c>
      <c r="AJ1203" s="362" t="str">
        <f>VLOOKUP(AI1203,Table1[[#All],[CONCAT]:[Tfiber]],2,FALSE)</f>
        <v>Applications/Tools</v>
      </c>
      <c r="AK1203" s="362" t="s">
        <v>40</v>
      </c>
      <c r="AL1203" s="362"/>
      <c r="AM1203" s="362"/>
      <c r="AN1203" s="362"/>
      <c r="AO1203" s="362"/>
      <c r="AP1203" s="361" t="e">
        <v>#N/A</v>
      </c>
      <c r="AR1203">
        <v>1</v>
      </c>
    </row>
    <row r="1204" spans="2:44" ht="15" hidden="1" customHeight="1" x14ac:dyDescent="0.35">
      <c r="B1204" s="362">
        <v>1202</v>
      </c>
      <c r="C1204" s="362" t="s">
        <v>3208</v>
      </c>
      <c r="D1204" s="362" t="s">
        <v>2</v>
      </c>
      <c r="E1204" s="368">
        <v>45309</v>
      </c>
      <c r="F1204" s="368"/>
      <c r="G1204" s="368"/>
      <c r="H1204" s="368"/>
      <c r="I1204" s="362" t="s">
        <v>65</v>
      </c>
      <c r="J1204" s="362" t="s">
        <v>2781</v>
      </c>
      <c r="K1204" s="361" t="s">
        <v>3209</v>
      </c>
      <c r="L1204" s="362"/>
      <c r="M1204" s="362" t="s">
        <v>186</v>
      </c>
      <c r="N1204" s="362" t="s">
        <v>9</v>
      </c>
      <c r="O1204" s="362"/>
      <c r="P1204" s="362" t="s">
        <v>90</v>
      </c>
      <c r="Q1204" s="362" t="s">
        <v>90</v>
      </c>
      <c r="R1204" s="362"/>
      <c r="S1204" s="361" t="s">
        <v>90</v>
      </c>
      <c r="T1204" s="362"/>
      <c r="U1204" s="362"/>
      <c r="V1204" s="362" t="s">
        <v>202</v>
      </c>
      <c r="W1204" s="362"/>
      <c r="X1204" s="362" t="s">
        <v>9</v>
      </c>
      <c r="Y1204" s="362" t="s">
        <v>9</v>
      </c>
      <c r="Z1204" s="362" t="s">
        <v>90</v>
      </c>
      <c r="AA1204" s="366" t="s">
        <v>90</v>
      </c>
      <c r="AB1204" s="362" t="s">
        <v>90</v>
      </c>
      <c r="AC1204" s="362"/>
      <c r="AD1204" s="362"/>
      <c r="AE1204" s="362"/>
      <c r="AF1204" s="362"/>
      <c r="AG1204" s="362"/>
      <c r="AH1204" s="362"/>
      <c r="AI1204" s="362" t="str">
        <f t="shared" si="18"/>
        <v>MOMBSS</v>
      </c>
      <c r="AJ1204" s="362" t="str">
        <f>VLOOKUP(AI1204,Table1[[#All],[CONCAT]:[Tfiber]],2,FALSE)</f>
        <v>Applications/Tools</v>
      </c>
      <c r="AK1204" s="362" t="s">
        <v>40</v>
      </c>
      <c r="AL1204" s="362"/>
      <c r="AM1204" s="362"/>
      <c r="AN1204" s="362"/>
      <c r="AO1204" s="362"/>
      <c r="AP1204" s="361" t="e">
        <v>#N/A</v>
      </c>
      <c r="AR1204">
        <v>1</v>
      </c>
    </row>
    <row r="1205" spans="2:44" ht="15" hidden="1" customHeight="1" x14ac:dyDescent="0.35">
      <c r="B1205" s="362">
        <v>1203</v>
      </c>
      <c r="C1205" s="362" t="s">
        <v>3210</v>
      </c>
      <c r="D1205" s="362" t="s">
        <v>2</v>
      </c>
      <c r="E1205" s="368">
        <v>45309</v>
      </c>
      <c r="F1205" s="368"/>
      <c r="G1205" s="368"/>
      <c r="H1205" s="368"/>
      <c r="I1205" s="362" t="s">
        <v>65</v>
      </c>
      <c r="J1205" s="362" t="s">
        <v>2781</v>
      </c>
      <c r="K1205" s="361" t="s">
        <v>3211</v>
      </c>
      <c r="L1205" s="362"/>
      <c r="M1205" s="362" t="s">
        <v>186</v>
      </c>
      <c r="N1205" s="362" t="s">
        <v>9</v>
      </c>
      <c r="O1205" s="362"/>
      <c r="P1205" s="362" t="s">
        <v>90</v>
      </c>
      <c r="Q1205" s="362" t="s">
        <v>90</v>
      </c>
      <c r="R1205" s="362"/>
      <c r="S1205" s="361" t="s">
        <v>90</v>
      </c>
      <c r="T1205" s="362"/>
      <c r="U1205" s="362"/>
      <c r="V1205" s="362" t="s">
        <v>202</v>
      </c>
      <c r="W1205" s="362"/>
      <c r="X1205" s="362" t="s">
        <v>9</v>
      </c>
      <c r="Y1205" s="362" t="s">
        <v>9</v>
      </c>
      <c r="Z1205" s="362" t="s">
        <v>90</v>
      </c>
      <c r="AA1205" s="366" t="s">
        <v>90</v>
      </c>
      <c r="AB1205" s="362" t="s">
        <v>90</v>
      </c>
      <c r="AC1205" s="362"/>
      <c r="AD1205" s="362"/>
      <c r="AE1205" s="362"/>
      <c r="AF1205" s="362"/>
      <c r="AG1205" s="362"/>
      <c r="AH1205" s="362"/>
      <c r="AI1205" s="362" t="str">
        <f t="shared" si="18"/>
        <v>MOMBSS</v>
      </c>
      <c r="AJ1205" s="362" t="str">
        <f>VLOOKUP(AI1205,Table1[[#All],[CONCAT]:[Tfiber]],2,FALSE)</f>
        <v>Applications/Tools</v>
      </c>
      <c r="AK1205" s="362" t="s">
        <v>40</v>
      </c>
      <c r="AL1205" s="362"/>
      <c r="AM1205" s="362"/>
      <c r="AN1205" s="362"/>
      <c r="AO1205" s="362"/>
      <c r="AP1205" s="361" t="e">
        <v>#N/A</v>
      </c>
      <c r="AR1205">
        <v>1</v>
      </c>
    </row>
    <row r="1206" spans="2:44" ht="15" hidden="1" customHeight="1" x14ac:dyDescent="0.35">
      <c r="B1206" s="362">
        <v>1204</v>
      </c>
      <c r="C1206" s="362" t="s">
        <v>3212</v>
      </c>
      <c r="D1206" s="362" t="s">
        <v>2</v>
      </c>
      <c r="E1206" s="368">
        <v>45309</v>
      </c>
      <c r="F1206" s="368"/>
      <c r="G1206" s="368"/>
      <c r="H1206" s="368"/>
      <c r="I1206" s="362" t="s">
        <v>65</v>
      </c>
      <c r="J1206" s="362" t="s">
        <v>2781</v>
      </c>
      <c r="K1206" s="361" t="s">
        <v>3213</v>
      </c>
      <c r="L1206" s="362"/>
      <c r="M1206" s="362" t="s">
        <v>186</v>
      </c>
      <c r="N1206" s="362" t="s">
        <v>9</v>
      </c>
      <c r="O1206" s="362"/>
      <c r="P1206" s="362" t="s">
        <v>90</v>
      </c>
      <c r="Q1206" s="362" t="s">
        <v>90</v>
      </c>
      <c r="R1206" s="362"/>
      <c r="S1206" s="361" t="s">
        <v>90</v>
      </c>
      <c r="T1206" s="362"/>
      <c r="U1206" s="362"/>
      <c r="V1206" s="362" t="s">
        <v>202</v>
      </c>
      <c r="W1206" s="362"/>
      <c r="X1206" s="362" t="s">
        <v>9</v>
      </c>
      <c r="Y1206" s="362" t="s">
        <v>9</v>
      </c>
      <c r="Z1206" s="362" t="s">
        <v>90</v>
      </c>
      <c r="AA1206" s="366" t="s">
        <v>90</v>
      </c>
      <c r="AB1206" s="362" t="s">
        <v>90</v>
      </c>
      <c r="AC1206" s="362"/>
      <c r="AD1206" s="362"/>
      <c r="AE1206" s="362"/>
      <c r="AF1206" s="362"/>
      <c r="AG1206" s="362"/>
      <c r="AH1206" s="362"/>
      <c r="AI1206" s="362" t="str">
        <f t="shared" si="18"/>
        <v>MOMBSS</v>
      </c>
      <c r="AJ1206" s="362" t="str">
        <f>VLOOKUP(AI1206,Table1[[#All],[CONCAT]:[Tfiber]],2,FALSE)</f>
        <v>Applications/Tools</v>
      </c>
      <c r="AK1206" s="362" t="s">
        <v>40</v>
      </c>
      <c r="AL1206" s="362"/>
      <c r="AM1206" s="362"/>
      <c r="AN1206" s="362"/>
      <c r="AO1206" s="362"/>
      <c r="AP1206" s="361" t="e">
        <v>#N/A</v>
      </c>
      <c r="AR1206">
        <v>1</v>
      </c>
    </row>
    <row r="1207" spans="2:44" ht="15" hidden="1" customHeight="1" x14ac:dyDescent="0.35">
      <c r="B1207" s="362">
        <v>1205</v>
      </c>
      <c r="C1207" s="362" t="s">
        <v>3214</v>
      </c>
      <c r="D1207" s="362" t="s">
        <v>2</v>
      </c>
      <c r="E1207" s="368">
        <v>45309</v>
      </c>
      <c r="F1207" s="368"/>
      <c r="G1207" s="368"/>
      <c r="H1207" s="368"/>
      <c r="I1207" s="362" t="s">
        <v>65</v>
      </c>
      <c r="J1207" s="362" t="s">
        <v>2781</v>
      </c>
      <c r="K1207" s="361" t="s">
        <v>3215</v>
      </c>
      <c r="L1207" s="362"/>
      <c r="M1207" s="362" t="s">
        <v>186</v>
      </c>
      <c r="N1207" s="362" t="s">
        <v>9</v>
      </c>
      <c r="O1207" s="362"/>
      <c r="P1207" s="362" t="s">
        <v>90</v>
      </c>
      <c r="Q1207" s="362" t="s">
        <v>90</v>
      </c>
      <c r="R1207" s="362"/>
      <c r="S1207" s="361" t="s">
        <v>90</v>
      </c>
      <c r="T1207" s="362"/>
      <c r="U1207" s="362"/>
      <c r="V1207" s="362" t="s">
        <v>202</v>
      </c>
      <c r="W1207" s="362"/>
      <c r="X1207" s="362" t="s">
        <v>9</v>
      </c>
      <c r="Y1207" s="362" t="s">
        <v>9</v>
      </c>
      <c r="Z1207" s="362" t="s">
        <v>90</v>
      </c>
      <c r="AA1207" s="366" t="s">
        <v>90</v>
      </c>
      <c r="AB1207" s="362" t="s">
        <v>90</v>
      </c>
      <c r="AC1207" s="362"/>
      <c r="AD1207" s="362"/>
      <c r="AE1207" s="362"/>
      <c r="AF1207" s="362"/>
      <c r="AG1207" s="362"/>
      <c r="AH1207" s="362"/>
      <c r="AI1207" s="362" t="str">
        <f t="shared" si="18"/>
        <v>MOMBSS</v>
      </c>
      <c r="AJ1207" s="362" t="str">
        <f>VLOOKUP(AI1207,Table1[[#All],[CONCAT]:[Tfiber]],2,FALSE)</f>
        <v>Applications/Tools</v>
      </c>
      <c r="AK1207" s="362" t="s">
        <v>40</v>
      </c>
      <c r="AL1207" s="362"/>
      <c r="AM1207" s="362"/>
      <c r="AN1207" s="362"/>
      <c r="AO1207" s="362"/>
      <c r="AP1207" s="361" t="e">
        <v>#N/A</v>
      </c>
      <c r="AR1207">
        <v>1</v>
      </c>
    </row>
    <row r="1208" spans="2:44" ht="15" hidden="1" customHeight="1" x14ac:dyDescent="0.35">
      <c r="B1208" s="362">
        <v>1206</v>
      </c>
      <c r="C1208" s="362" t="s">
        <v>3216</v>
      </c>
      <c r="D1208" s="362" t="s">
        <v>2</v>
      </c>
      <c r="E1208" s="368">
        <v>45309</v>
      </c>
      <c r="F1208" s="368"/>
      <c r="G1208" s="368"/>
      <c r="H1208" s="368"/>
      <c r="I1208" s="362" t="s">
        <v>65</v>
      </c>
      <c r="J1208" s="362" t="s">
        <v>2781</v>
      </c>
      <c r="K1208" s="361" t="s">
        <v>3217</v>
      </c>
      <c r="L1208" s="362"/>
      <c r="M1208" s="362" t="s">
        <v>186</v>
      </c>
      <c r="N1208" s="362" t="s">
        <v>9</v>
      </c>
      <c r="O1208" s="362"/>
      <c r="P1208" s="362" t="s">
        <v>90</v>
      </c>
      <c r="Q1208" s="362" t="s">
        <v>90</v>
      </c>
      <c r="R1208" s="362"/>
      <c r="S1208" s="361" t="s">
        <v>90</v>
      </c>
      <c r="T1208" s="362"/>
      <c r="U1208" s="362"/>
      <c r="V1208" s="362" t="s">
        <v>202</v>
      </c>
      <c r="W1208" s="362"/>
      <c r="X1208" s="362" t="s">
        <v>9</v>
      </c>
      <c r="Y1208" s="362" t="s">
        <v>9</v>
      </c>
      <c r="Z1208" s="362" t="s">
        <v>90</v>
      </c>
      <c r="AA1208" s="366" t="s">
        <v>90</v>
      </c>
      <c r="AB1208" s="362" t="s">
        <v>90</v>
      </c>
      <c r="AC1208" s="362"/>
      <c r="AD1208" s="362"/>
      <c r="AE1208" s="362"/>
      <c r="AF1208" s="362"/>
      <c r="AG1208" s="362"/>
      <c r="AH1208" s="362"/>
      <c r="AI1208" s="362" t="str">
        <f t="shared" si="18"/>
        <v>MOMBSS</v>
      </c>
      <c r="AJ1208" s="362" t="str">
        <f>VLOOKUP(AI1208,Table1[[#All],[CONCAT]:[Tfiber]],2,FALSE)</f>
        <v>Applications/Tools</v>
      </c>
      <c r="AK1208" s="362" t="s">
        <v>40</v>
      </c>
      <c r="AL1208" s="362"/>
      <c r="AM1208" s="362"/>
      <c r="AN1208" s="362"/>
      <c r="AO1208" s="362"/>
      <c r="AP1208" s="361" t="e">
        <v>#N/A</v>
      </c>
      <c r="AR1208">
        <v>1</v>
      </c>
    </row>
    <row r="1209" spans="2:44" ht="15" hidden="1" customHeight="1" x14ac:dyDescent="0.35">
      <c r="B1209" s="362">
        <v>1207</v>
      </c>
      <c r="C1209" s="362" t="s">
        <v>3218</v>
      </c>
      <c r="D1209" s="362" t="s">
        <v>2</v>
      </c>
      <c r="E1209" s="368">
        <v>45096</v>
      </c>
      <c r="F1209" s="368"/>
      <c r="G1209" s="368"/>
      <c r="H1209" s="368"/>
      <c r="I1209" s="362" t="s">
        <v>61</v>
      </c>
      <c r="J1209" s="362" t="s">
        <v>1584</v>
      </c>
      <c r="K1209" s="361" t="s">
        <v>3219</v>
      </c>
      <c r="L1209" s="361"/>
      <c r="M1209" s="362" t="s">
        <v>186</v>
      </c>
      <c r="N1209" s="362" t="s">
        <v>9</v>
      </c>
      <c r="O1209" s="362" t="s">
        <v>526</v>
      </c>
      <c r="P1209" s="362" t="s">
        <v>2273</v>
      </c>
      <c r="Q1209" s="362" t="s">
        <v>90</v>
      </c>
      <c r="R1209" s="362"/>
      <c r="S1209" s="361"/>
      <c r="T1209" s="362"/>
      <c r="U1209" s="362"/>
      <c r="V1209" s="362" t="s">
        <v>120</v>
      </c>
      <c r="W1209" s="362"/>
      <c r="X1209" s="362"/>
      <c r="Y1209" s="362" t="s">
        <v>48</v>
      </c>
      <c r="Z1209" s="362" t="s">
        <v>90</v>
      </c>
      <c r="AA1209" s="366" t="s">
        <v>90</v>
      </c>
      <c r="AB1209" s="362" t="s">
        <v>90</v>
      </c>
      <c r="AC1209" s="362"/>
      <c r="AD1209" s="362"/>
      <c r="AE1209" s="362"/>
      <c r="AF1209" s="362"/>
      <c r="AG1209" s="362"/>
      <c r="AH1209" s="362"/>
      <c r="AI1209" s="362" t="str">
        <f t="shared" si="18"/>
        <v>MOMGIS</v>
      </c>
      <c r="AJ1209" s="362" t="str">
        <f>VLOOKUP(AI1209,Table1[[#All],[CONCAT]:[Tfiber]],2,FALSE)</f>
        <v>Applications/Tools</v>
      </c>
      <c r="AK1209" s="362" t="s">
        <v>40</v>
      </c>
      <c r="AL1209" s="362"/>
      <c r="AM1209" s="362"/>
      <c r="AN1209" s="362"/>
      <c r="AO1209" s="362"/>
      <c r="AP1209" s="361"/>
      <c r="AR1209">
        <v>1</v>
      </c>
    </row>
    <row r="1210" spans="2:44" ht="15" hidden="1" customHeight="1" x14ac:dyDescent="0.35">
      <c r="B1210" s="362">
        <v>1208</v>
      </c>
      <c r="C1210" s="362" t="s">
        <v>3220</v>
      </c>
      <c r="D1210" s="362" t="s">
        <v>2</v>
      </c>
      <c r="E1210" s="368">
        <v>45309</v>
      </c>
      <c r="F1210" s="368"/>
      <c r="G1210" s="368"/>
      <c r="H1210" s="368"/>
      <c r="I1210" s="362" t="s">
        <v>65</v>
      </c>
      <c r="J1210" s="362" t="s">
        <v>2781</v>
      </c>
      <c r="K1210" s="361" t="s">
        <v>3221</v>
      </c>
      <c r="L1210" s="362"/>
      <c r="M1210" s="362" t="s">
        <v>186</v>
      </c>
      <c r="N1210" s="362" t="s">
        <v>9</v>
      </c>
      <c r="O1210" s="362"/>
      <c r="P1210" s="362" t="s">
        <v>90</v>
      </c>
      <c r="Q1210" s="362" t="s">
        <v>90</v>
      </c>
      <c r="R1210" s="362"/>
      <c r="S1210" s="361" t="s">
        <v>90</v>
      </c>
      <c r="T1210" s="362"/>
      <c r="U1210" s="362"/>
      <c r="V1210" s="362" t="s">
        <v>202</v>
      </c>
      <c r="W1210" s="362"/>
      <c r="X1210" s="362" t="s">
        <v>9</v>
      </c>
      <c r="Y1210" s="362" t="s">
        <v>9</v>
      </c>
      <c r="Z1210" s="362" t="s">
        <v>90</v>
      </c>
      <c r="AA1210" s="366" t="s">
        <v>90</v>
      </c>
      <c r="AB1210" s="362" t="s">
        <v>90</v>
      </c>
      <c r="AC1210" s="362"/>
      <c r="AD1210" s="362"/>
      <c r="AE1210" s="362"/>
      <c r="AF1210" s="362"/>
      <c r="AG1210" s="362"/>
      <c r="AH1210" s="362"/>
      <c r="AI1210" s="362" t="str">
        <f t="shared" si="18"/>
        <v>MOMBSS</v>
      </c>
      <c r="AJ1210" s="362" t="str">
        <f>VLOOKUP(AI1210,Table1[[#All],[CONCAT]:[Tfiber]],2,FALSE)</f>
        <v>Applications/Tools</v>
      </c>
      <c r="AK1210" s="362" t="s">
        <v>40</v>
      </c>
      <c r="AL1210" s="362"/>
      <c r="AM1210" s="362"/>
      <c r="AN1210" s="362"/>
      <c r="AO1210" s="362"/>
      <c r="AP1210" s="361" t="e">
        <v>#N/A</v>
      </c>
      <c r="AR1210">
        <v>1</v>
      </c>
    </row>
    <row r="1211" spans="2:44" ht="15" hidden="1" customHeight="1" x14ac:dyDescent="0.35">
      <c r="B1211" s="362">
        <v>1209</v>
      </c>
      <c r="C1211" s="362" t="s">
        <v>3222</v>
      </c>
      <c r="D1211" s="362" t="s">
        <v>2</v>
      </c>
      <c r="E1211" s="368">
        <v>45309</v>
      </c>
      <c r="F1211" s="368"/>
      <c r="G1211" s="368"/>
      <c r="H1211" s="368"/>
      <c r="I1211" s="362" t="s">
        <v>65</v>
      </c>
      <c r="J1211" s="362" t="s">
        <v>2781</v>
      </c>
      <c r="K1211" s="361" t="s">
        <v>3223</v>
      </c>
      <c r="L1211" s="362"/>
      <c r="M1211" s="362" t="s">
        <v>186</v>
      </c>
      <c r="N1211" s="362" t="s">
        <v>9</v>
      </c>
      <c r="O1211" s="362"/>
      <c r="P1211" s="362" t="s">
        <v>90</v>
      </c>
      <c r="Q1211" s="362" t="s">
        <v>90</v>
      </c>
      <c r="R1211" s="362"/>
      <c r="S1211" s="361" t="s">
        <v>90</v>
      </c>
      <c r="T1211" s="362"/>
      <c r="U1211" s="362"/>
      <c r="V1211" s="362" t="s">
        <v>202</v>
      </c>
      <c r="W1211" s="362"/>
      <c r="X1211" s="362" t="s">
        <v>9</v>
      </c>
      <c r="Y1211" s="362" t="s">
        <v>9</v>
      </c>
      <c r="Z1211" s="362" t="s">
        <v>90</v>
      </c>
      <c r="AA1211" s="366" t="s">
        <v>90</v>
      </c>
      <c r="AB1211" s="362" t="s">
        <v>90</v>
      </c>
      <c r="AC1211" s="362"/>
      <c r="AD1211" s="362"/>
      <c r="AE1211" s="362"/>
      <c r="AF1211" s="362"/>
      <c r="AG1211" s="362"/>
      <c r="AH1211" s="362"/>
      <c r="AI1211" s="362" t="str">
        <f t="shared" si="18"/>
        <v>MOMBSS</v>
      </c>
      <c r="AJ1211" s="362" t="str">
        <f>VLOOKUP(AI1211,Table1[[#All],[CONCAT]:[Tfiber]],2,FALSE)</f>
        <v>Applications/Tools</v>
      </c>
      <c r="AK1211" s="362" t="s">
        <v>40</v>
      </c>
      <c r="AL1211" s="362"/>
      <c r="AM1211" s="362"/>
      <c r="AN1211" s="362"/>
      <c r="AO1211" s="362"/>
      <c r="AP1211" s="361" t="e">
        <v>#N/A</v>
      </c>
      <c r="AR1211">
        <v>1</v>
      </c>
    </row>
    <row r="1212" spans="2:44" ht="15" hidden="1" customHeight="1" x14ac:dyDescent="0.35">
      <c r="B1212" s="362">
        <v>1210</v>
      </c>
      <c r="C1212" s="362" t="s">
        <v>3224</v>
      </c>
      <c r="D1212" s="362" t="s">
        <v>2</v>
      </c>
      <c r="E1212" s="368">
        <v>45309</v>
      </c>
      <c r="F1212" s="368"/>
      <c r="G1212" s="368"/>
      <c r="H1212" s="368"/>
      <c r="I1212" s="362" t="s">
        <v>65</v>
      </c>
      <c r="J1212" s="362" t="s">
        <v>2781</v>
      </c>
      <c r="K1212" s="361" t="s">
        <v>3225</v>
      </c>
      <c r="L1212" s="362"/>
      <c r="M1212" s="362" t="s">
        <v>186</v>
      </c>
      <c r="N1212" s="362" t="s">
        <v>9</v>
      </c>
      <c r="O1212" s="362"/>
      <c r="P1212" s="362" t="s">
        <v>90</v>
      </c>
      <c r="Q1212" s="362" t="s">
        <v>90</v>
      </c>
      <c r="R1212" s="362"/>
      <c r="S1212" s="361" t="s">
        <v>90</v>
      </c>
      <c r="T1212" s="362"/>
      <c r="U1212" s="362"/>
      <c r="V1212" s="362" t="s">
        <v>202</v>
      </c>
      <c r="W1212" s="362"/>
      <c r="X1212" s="362" t="s">
        <v>9</v>
      </c>
      <c r="Y1212" s="362" t="s">
        <v>9</v>
      </c>
      <c r="Z1212" s="362" t="s">
        <v>90</v>
      </c>
      <c r="AA1212" s="366" t="s">
        <v>90</v>
      </c>
      <c r="AB1212" s="362" t="s">
        <v>90</v>
      </c>
      <c r="AC1212" s="362"/>
      <c r="AD1212" s="362"/>
      <c r="AE1212" s="362"/>
      <c r="AF1212" s="362"/>
      <c r="AG1212" s="362"/>
      <c r="AH1212" s="362"/>
      <c r="AI1212" s="362" t="str">
        <f t="shared" si="18"/>
        <v>MOMBSS</v>
      </c>
      <c r="AJ1212" s="362" t="str">
        <f>VLOOKUP(AI1212,Table1[[#All],[CONCAT]:[Tfiber]],2,FALSE)</f>
        <v>Applications/Tools</v>
      </c>
      <c r="AK1212" s="362" t="s">
        <v>40</v>
      </c>
      <c r="AL1212" s="362"/>
      <c r="AM1212" s="362"/>
      <c r="AN1212" s="362"/>
      <c r="AO1212" s="362"/>
      <c r="AP1212" s="361" t="e">
        <v>#N/A</v>
      </c>
      <c r="AR1212">
        <v>1</v>
      </c>
    </row>
    <row r="1213" spans="2:44" ht="15" hidden="1" customHeight="1" x14ac:dyDescent="0.35">
      <c r="B1213" s="362">
        <v>1211</v>
      </c>
      <c r="C1213" s="362" t="s">
        <v>3226</v>
      </c>
      <c r="D1213" s="362" t="s">
        <v>2</v>
      </c>
      <c r="E1213" s="368">
        <v>45309</v>
      </c>
      <c r="F1213" s="368"/>
      <c r="G1213" s="368"/>
      <c r="H1213" s="368"/>
      <c r="I1213" s="362" t="s">
        <v>65</v>
      </c>
      <c r="J1213" s="362" t="s">
        <v>2781</v>
      </c>
      <c r="K1213" s="361" t="s">
        <v>3227</v>
      </c>
      <c r="L1213" s="362"/>
      <c r="M1213" s="362" t="s">
        <v>186</v>
      </c>
      <c r="N1213" s="362" t="s">
        <v>9</v>
      </c>
      <c r="O1213" s="362"/>
      <c r="P1213" s="362" t="s">
        <v>90</v>
      </c>
      <c r="Q1213" s="362" t="s">
        <v>90</v>
      </c>
      <c r="R1213" s="362"/>
      <c r="S1213" s="361" t="s">
        <v>90</v>
      </c>
      <c r="T1213" s="362"/>
      <c r="U1213" s="362"/>
      <c r="V1213" s="362" t="s">
        <v>202</v>
      </c>
      <c r="W1213" s="362"/>
      <c r="X1213" s="362" t="s">
        <v>9</v>
      </c>
      <c r="Y1213" s="362" t="s">
        <v>9</v>
      </c>
      <c r="Z1213" s="362" t="s">
        <v>90</v>
      </c>
      <c r="AA1213" s="366" t="s">
        <v>90</v>
      </c>
      <c r="AB1213" s="362" t="s">
        <v>90</v>
      </c>
      <c r="AC1213" s="362"/>
      <c r="AD1213" s="362"/>
      <c r="AE1213" s="362"/>
      <c r="AF1213" s="362"/>
      <c r="AG1213" s="362"/>
      <c r="AH1213" s="362"/>
      <c r="AI1213" s="362" t="str">
        <f t="shared" si="18"/>
        <v>MOMBSS</v>
      </c>
      <c r="AJ1213" s="362" t="str">
        <f>VLOOKUP(AI1213,Table1[[#All],[CONCAT]:[Tfiber]],2,FALSE)</f>
        <v>Applications/Tools</v>
      </c>
      <c r="AK1213" s="362" t="s">
        <v>40</v>
      </c>
      <c r="AL1213" s="362"/>
      <c r="AM1213" s="362"/>
      <c r="AN1213" s="362"/>
      <c r="AO1213" s="362"/>
      <c r="AP1213" s="361" t="e">
        <v>#N/A</v>
      </c>
      <c r="AR1213">
        <v>1</v>
      </c>
    </row>
    <row r="1214" spans="2:44" ht="15" hidden="1" customHeight="1" x14ac:dyDescent="0.35">
      <c r="B1214" s="362">
        <v>1212</v>
      </c>
      <c r="C1214" s="362" t="s">
        <v>3228</v>
      </c>
      <c r="D1214" s="362" t="s">
        <v>2</v>
      </c>
      <c r="E1214" s="368">
        <v>45309</v>
      </c>
      <c r="F1214" s="368"/>
      <c r="G1214" s="368"/>
      <c r="H1214" s="368"/>
      <c r="I1214" s="362" t="s">
        <v>65</v>
      </c>
      <c r="J1214" s="362" t="s">
        <v>2781</v>
      </c>
      <c r="K1214" s="361" t="s">
        <v>3229</v>
      </c>
      <c r="L1214" s="362"/>
      <c r="M1214" s="362" t="s">
        <v>186</v>
      </c>
      <c r="N1214" s="362" t="s">
        <v>9</v>
      </c>
      <c r="O1214" s="362"/>
      <c r="P1214" s="362" t="s">
        <v>90</v>
      </c>
      <c r="Q1214" s="362" t="s">
        <v>90</v>
      </c>
      <c r="R1214" s="362"/>
      <c r="S1214" s="361" t="s">
        <v>90</v>
      </c>
      <c r="T1214" s="362"/>
      <c r="U1214" s="362"/>
      <c r="V1214" s="362" t="s">
        <v>202</v>
      </c>
      <c r="W1214" s="362"/>
      <c r="X1214" s="362" t="s">
        <v>9</v>
      </c>
      <c r="Y1214" s="362" t="s">
        <v>9</v>
      </c>
      <c r="Z1214" s="362" t="s">
        <v>90</v>
      </c>
      <c r="AA1214" s="366" t="s">
        <v>90</v>
      </c>
      <c r="AB1214" s="362" t="s">
        <v>90</v>
      </c>
      <c r="AC1214" s="362"/>
      <c r="AD1214" s="362"/>
      <c r="AE1214" s="362"/>
      <c r="AF1214" s="362"/>
      <c r="AG1214" s="362"/>
      <c r="AH1214" s="362"/>
      <c r="AI1214" s="362" t="str">
        <f t="shared" si="18"/>
        <v>MOMBSS</v>
      </c>
      <c r="AJ1214" s="362" t="str">
        <f>VLOOKUP(AI1214,Table1[[#All],[CONCAT]:[Tfiber]],2,FALSE)</f>
        <v>Applications/Tools</v>
      </c>
      <c r="AK1214" s="362" t="s">
        <v>40</v>
      </c>
      <c r="AL1214" s="362"/>
      <c r="AM1214" s="362"/>
      <c r="AN1214" s="362"/>
      <c r="AO1214" s="362"/>
      <c r="AP1214" s="361" t="e">
        <v>#N/A</v>
      </c>
      <c r="AR1214">
        <v>1</v>
      </c>
    </row>
    <row r="1215" spans="2:44" ht="15" hidden="1" customHeight="1" x14ac:dyDescent="0.35">
      <c r="B1215" s="362">
        <v>1213</v>
      </c>
      <c r="C1215" s="362" t="s">
        <v>3230</v>
      </c>
      <c r="D1215" s="362" t="s">
        <v>2</v>
      </c>
      <c r="E1215" s="368">
        <v>45309</v>
      </c>
      <c r="F1215" s="368"/>
      <c r="G1215" s="368"/>
      <c r="H1215" s="368"/>
      <c r="I1215" s="362" t="s">
        <v>65</v>
      </c>
      <c r="J1215" s="362" t="s">
        <v>2781</v>
      </c>
      <c r="K1215" s="361" t="s">
        <v>3231</v>
      </c>
      <c r="L1215" s="362"/>
      <c r="M1215" s="362" t="s">
        <v>186</v>
      </c>
      <c r="N1215" s="362" t="s">
        <v>9</v>
      </c>
      <c r="O1215" s="362"/>
      <c r="P1215" s="362" t="s">
        <v>90</v>
      </c>
      <c r="Q1215" s="362" t="s">
        <v>90</v>
      </c>
      <c r="R1215" s="362"/>
      <c r="S1215" s="361" t="s">
        <v>90</v>
      </c>
      <c r="T1215" s="362"/>
      <c r="U1215" s="362"/>
      <c r="V1215" s="362" t="s">
        <v>202</v>
      </c>
      <c r="W1215" s="362"/>
      <c r="X1215" s="362" t="s">
        <v>9</v>
      </c>
      <c r="Y1215" s="362" t="s">
        <v>9</v>
      </c>
      <c r="Z1215" s="362" t="s">
        <v>90</v>
      </c>
      <c r="AA1215" s="366" t="s">
        <v>90</v>
      </c>
      <c r="AB1215" s="362" t="s">
        <v>90</v>
      </c>
      <c r="AC1215" s="362"/>
      <c r="AD1215" s="362"/>
      <c r="AE1215" s="362"/>
      <c r="AF1215" s="362"/>
      <c r="AG1215" s="362"/>
      <c r="AH1215" s="362"/>
      <c r="AI1215" s="362" t="str">
        <f t="shared" si="18"/>
        <v>MOMBSS</v>
      </c>
      <c r="AJ1215" s="362" t="str">
        <f>VLOOKUP(AI1215,Table1[[#All],[CONCAT]:[Tfiber]],2,FALSE)</f>
        <v>Applications/Tools</v>
      </c>
      <c r="AK1215" s="362" t="s">
        <v>40</v>
      </c>
      <c r="AL1215" s="362"/>
      <c r="AM1215" s="362"/>
      <c r="AN1215" s="362"/>
      <c r="AO1215" s="362"/>
      <c r="AP1215" s="361" t="e">
        <v>#N/A</v>
      </c>
      <c r="AR1215">
        <v>1</v>
      </c>
    </row>
    <row r="1216" spans="2:44" ht="15" hidden="1" customHeight="1" x14ac:dyDescent="0.35">
      <c r="B1216" s="362">
        <v>1214</v>
      </c>
      <c r="C1216" s="362" t="s">
        <v>3232</v>
      </c>
      <c r="D1216" s="362" t="s">
        <v>2</v>
      </c>
      <c r="E1216" s="368">
        <v>45309</v>
      </c>
      <c r="F1216" s="368"/>
      <c r="G1216" s="368"/>
      <c r="H1216" s="368"/>
      <c r="I1216" s="362" t="s">
        <v>65</v>
      </c>
      <c r="J1216" s="362" t="s">
        <v>2781</v>
      </c>
      <c r="K1216" s="361" t="s">
        <v>3233</v>
      </c>
      <c r="L1216" s="362"/>
      <c r="M1216" s="362" t="s">
        <v>186</v>
      </c>
      <c r="N1216" s="362" t="s">
        <v>9</v>
      </c>
      <c r="O1216" s="362"/>
      <c r="P1216" s="362" t="s">
        <v>90</v>
      </c>
      <c r="Q1216" s="362" t="s">
        <v>90</v>
      </c>
      <c r="R1216" s="362"/>
      <c r="S1216" s="361" t="s">
        <v>90</v>
      </c>
      <c r="T1216" s="362"/>
      <c r="U1216" s="362"/>
      <c r="V1216" s="362" t="s">
        <v>202</v>
      </c>
      <c r="W1216" s="362"/>
      <c r="X1216" s="362" t="s">
        <v>9</v>
      </c>
      <c r="Y1216" s="362" t="s">
        <v>9</v>
      </c>
      <c r="Z1216" s="362" t="s">
        <v>90</v>
      </c>
      <c r="AA1216" s="366" t="s">
        <v>90</v>
      </c>
      <c r="AB1216" s="362" t="s">
        <v>90</v>
      </c>
      <c r="AC1216" s="362"/>
      <c r="AD1216" s="362"/>
      <c r="AE1216" s="362"/>
      <c r="AF1216" s="362"/>
      <c r="AG1216" s="362"/>
      <c r="AH1216" s="362"/>
      <c r="AI1216" s="362" t="str">
        <f t="shared" si="18"/>
        <v>MOMBSS</v>
      </c>
      <c r="AJ1216" s="362" t="str">
        <f>VLOOKUP(AI1216,Table1[[#All],[CONCAT]:[Tfiber]],2,FALSE)</f>
        <v>Applications/Tools</v>
      </c>
      <c r="AK1216" s="362" t="s">
        <v>40</v>
      </c>
      <c r="AL1216" s="362"/>
      <c r="AM1216" s="362"/>
      <c r="AN1216" s="362"/>
      <c r="AO1216" s="362"/>
      <c r="AP1216" s="361" t="e">
        <v>#N/A</v>
      </c>
      <c r="AR1216">
        <v>1</v>
      </c>
    </row>
    <row r="1217" spans="2:44" ht="15" hidden="1" customHeight="1" x14ac:dyDescent="0.35">
      <c r="B1217" s="362">
        <v>1215</v>
      </c>
      <c r="C1217" s="362" t="s">
        <v>3234</v>
      </c>
      <c r="D1217" s="362" t="s">
        <v>2</v>
      </c>
      <c r="E1217" s="368">
        <v>45309</v>
      </c>
      <c r="F1217" s="368"/>
      <c r="G1217" s="368"/>
      <c r="H1217" s="368"/>
      <c r="I1217" s="362" t="s">
        <v>65</v>
      </c>
      <c r="J1217" s="362" t="s">
        <v>2781</v>
      </c>
      <c r="K1217" s="361" t="s">
        <v>3235</v>
      </c>
      <c r="L1217" s="362"/>
      <c r="M1217" s="362" t="s">
        <v>186</v>
      </c>
      <c r="N1217" s="362" t="s">
        <v>9</v>
      </c>
      <c r="O1217" s="362"/>
      <c r="P1217" s="362" t="s">
        <v>90</v>
      </c>
      <c r="Q1217" s="362" t="s">
        <v>90</v>
      </c>
      <c r="R1217" s="362"/>
      <c r="S1217" s="361" t="s">
        <v>90</v>
      </c>
      <c r="T1217" s="362"/>
      <c r="U1217" s="362"/>
      <c r="V1217" s="362" t="s">
        <v>202</v>
      </c>
      <c r="W1217" s="362"/>
      <c r="X1217" s="362" t="s">
        <v>9</v>
      </c>
      <c r="Y1217" s="362" t="s">
        <v>9</v>
      </c>
      <c r="Z1217" s="362" t="s">
        <v>90</v>
      </c>
      <c r="AA1217" s="366" t="s">
        <v>90</v>
      </c>
      <c r="AB1217" s="362" t="s">
        <v>90</v>
      </c>
      <c r="AC1217" s="362"/>
      <c r="AD1217" s="362"/>
      <c r="AE1217" s="362"/>
      <c r="AF1217" s="362"/>
      <c r="AG1217" s="362"/>
      <c r="AH1217" s="362"/>
      <c r="AI1217" s="362" t="str">
        <f t="shared" si="18"/>
        <v>MOMBSS</v>
      </c>
      <c r="AJ1217" s="362" t="str">
        <f>VLOOKUP(AI1217,Table1[[#All],[CONCAT]:[Tfiber]],2,FALSE)</f>
        <v>Applications/Tools</v>
      </c>
      <c r="AK1217" s="362" t="s">
        <v>40</v>
      </c>
      <c r="AL1217" s="362"/>
      <c r="AM1217" s="362"/>
      <c r="AN1217" s="362"/>
      <c r="AO1217" s="362"/>
      <c r="AP1217" s="361" t="e">
        <v>#N/A</v>
      </c>
      <c r="AR1217">
        <v>1</v>
      </c>
    </row>
    <row r="1218" spans="2:44" ht="15" hidden="1" customHeight="1" x14ac:dyDescent="0.35">
      <c r="B1218" s="362">
        <v>1216</v>
      </c>
      <c r="C1218" s="362" t="s">
        <v>3236</v>
      </c>
      <c r="D1218" s="362" t="s">
        <v>2</v>
      </c>
      <c r="E1218" s="368">
        <v>45309</v>
      </c>
      <c r="F1218" s="368"/>
      <c r="G1218" s="368"/>
      <c r="H1218" s="368"/>
      <c r="I1218" s="362" t="s">
        <v>65</v>
      </c>
      <c r="J1218" s="362" t="s">
        <v>2781</v>
      </c>
      <c r="K1218" s="361" t="s">
        <v>3237</v>
      </c>
      <c r="L1218" s="362"/>
      <c r="M1218" s="362" t="s">
        <v>186</v>
      </c>
      <c r="N1218" s="362" t="s">
        <v>9</v>
      </c>
      <c r="O1218" s="362"/>
      <c r="P1218" s="362" t="s">
        <v>90</v>
      </c>
      <c r="Q1218" s="362" t="s">
        <v>90</v>
      </c>
      <c r="R1218" s="362"/>
      <c r="S1218" s="361" t="s">
        <v>90</v>
      </c>
      <c r="T1218" s="362"/>
      <c r="U1218" s="362"/>
      <c r="V1218" s="362" t="s">
        <v>202</v>
      </c>
      <c r="W1218" s="362"/>
      <c r="X1218" s="362" t="s">
        <v>9</v>
      </c>
      <c r="Y1218" s="362" t="s">
        <v>9</v>
      </c>
      <c r="Z1218" s="362" t="s">
        <v>90</v>
      </c>
      <c r="AA1218" s="366" t="s">
        <v>90</v>
      </c>
      <c r="AB1218" s="362" t="s">
        <v>90</v>
      </c>
      <c r="AC1218" s="362"/>
      <c r="AD1218" s="362"/>
      <c r="AE1218" s="362"/>
      <c r="AF1218" s="362"/>
      <c r="AG1218" s="362"/>
      <c r="AH1218" s="362"/>
      <c r="AI1218" s="362" t="str">
        <f t="shared" si="18"/>
        <v>MOMBSS</v>
      </c>
      <c r="AJ1218" s="362" t="str">
        <f>VLOOKUP(AI1218,Table1[[#All],[CONCAT]:[Tfiber]],2,FALSE)</f>
        <v>Applications/Tools</v>
      </c>
      <c r="AK1218" s="362" t="s">
        <v>40</v>
      </c>
      <c r="AL1218" s="362"/>
      <c r="AM1218" s="362"/>
      <c r="AN1218" s="362"/>
      <c r="AO1218" s="362"/>
      <c r="AP1218" s="361" t="e">
        <v>#N/A</v>
      </c>
      <c r="AR1218">
        <v>1</v>
      </c>
    </row>
    <row r="1219" spans="2:44" ht="15" hidden="1" customHeight="1" x14ac:dyDescent="0.35">
      <c r="B1219" s="362">
        <v>1217</v>
      </c>
      <c r="C1219" s="362" t="s">
        <v>3238</v>
      </c>
      <c r="D1219" s="362" t="s">
        <v>2</v>
      </c>
      <c r="E1219" s="368">
        <v>45309</v>
      </c>
      <c r="F1219" s="368"/>
      <c r="G1219" s="368"/>
      <c r="H1219" s="368"/>
      <c r="I1219" s="362" t="s">
        <v>65</v>
      </c>
      <c r="J1219" s="362" t="s">
        <v>2781</v>
      </c>
      <c r="K1219" s="361" t="s">
        <v>3239</v>
      </c>
      <c r="L1219" s="362"/>
      <c r="M1219" s="362" t="s">
        <v>186</v>
      </c>
      <c r="N1219" s="362" t="s">
        <v>9</v>
      </c>
      <c r="O1219" s="362"/>
      <c r="P1219" s="362" t="s">
        <v>90</v>
      </c>
      <c r="Q1219" s="362" t="s">
        <v>90</v>
      </c>
      <c r="R1219" s="362"/>
      <c r="S1219" s="361" t="s">
        <v>90</v>
      </c>
      <c r="T1219" s="362"/>
      <c r="U1219" s="362"/>
      <c r="V1219" s="362" t="s">
        <v>202</v>
      </c>
      <c r="W1219" s="362"/>
      <c r="X1219" s="362" t="s">
        <v>9</v>
      </c>
      <c r="Y1219" s="362" t="s">
        <v>9</v>
      </c>
      <c r="Z1219" s="362" t="s">
        <v>90</v>
      </c>
      <c r="AA1219" s="366" t="s">
        <v>90</v>
      </c>
      <c r="AB1219" s="362" t="s">
        <v>90</v>
      </c>
      <c r="AC1219" s="362"/>
      <c r="AD1219" s="362"/>
      <c r="AE1219" s="362"/>
      <c r="AF1219" s="362"/>
      <c r="AG1219" s="362"/>
      <c r="AH1219" s="362"/>
      <c r="AI1219" s="362" t="str">
        <f t="shared" ref="AI1219:AI1282" si="19">_xlfn.CONCAT(D1219,I1219)</f>
        <v>MOMBSS</v>
      </c>
      <c r="AJ1219" s="362" t="str">
        <f>VLOOKUP(AI1219,Table1[[#All],[CONCAT]:[Tfiber]],2,FALSE)</f>
        <v>Applications/Tools</v>
      </c>
      <c r="AK1219" s="362" t="s">
        <v>40</v>
      </c>
      <c r="AL1219" s="362"/>
      <c r="AM1219" s="362"/>
      <c r="AN1219" s="362"/>
      <c r="AO1219" s="362"/>
      <c r="AP1219" s="361" t="e">
        <v>#N/A</v>
      </c>
      <c r="AR1219">
        <v>1</v>
      </c>
    </row>
    <row r="1220" spans="2:44" ht="15" hidden="1" customHeight="1" x14ac:dyDescent="0.35">
      <c r="B1220" s="362">
        <v>1218</v>
      </c>
      <c r="C1220" s="362" t="s">
        <v>3240</v>
      </c>
      <c r="D1220" s="362" t="s">
        <v>2</v>
      </c>
      <c r="E1220" s="368">
        <v>45096</v>
      </c>
      <c r="F1220" s="368"/>
      <c r="G1220" s="368"/>
      <c r="H1220" s="368"/>
      <c r="I1220" s="362" t="s">
        <v>61</v>
      </c>
      <c r="J1220" s="362" t="s">
        <v>184</v>
      </c>
      <c r="K1220" s="361" t="s">
        <v>3241</v>
      </c>
      <c r="L1220" s="361"/>
      <c r="M1220" s="362" t="s">
        <v>186</v>
      </c>
      <c r="N1220" s="362" t="s">
        <v>9</v>
      </c>
      <c r="O1220" s="362"/>
      <c r="P1220" s="362" t="s">
        <v>2273</v>
      </c>
      <c r="Q1220" s="362" t="s">
        <v>90</v>
      </c>
      <c r="R1220" s="362"/>
      <c r="S1220" s="361"/>
      <c r="T1220" s="362"/>
      <c r="U1220" s="362"/>
      <c r="V1220" s="362" t="s">
        <v>120</v>
      </c>
      <c r="W1220" s="362"/>
      <c r="X1220" s="362"/>
      <c r="Y1220" s="362" t="s">
        <v>48</v>
      </c>
      <c r="Z1220" s="362" t="s">
        <v>90</v>
      </c>
      <c r="AA1220" s="366" t="s">
        <v>90</v>
      </c>
      <c r="AB1220" s="362" t="s">
        <v>90</v>
      </c>
      <c r="AC1220" s="362"/>
      <c r="AD1220" s="362"/>
      <c r="AE1220" s="362"/>
      <c r="AF1220" s="362"/>
      <c r="AG1220" s="362"/>
      <c r="AH1220" s="362"/>
      <c r="AI1220" s="362" t="str">
        <f t="shared" si="19"/>
        <v>MOMGIS</v>
      </c>
      <c r="AJ1220" s="362" t="str">
        <f>VLOOKUP(AI1220,Table1[[#All],[CONCAT]:[Tfiber]],2,FALSE)</f>
        <v>Applications/Tools</v>
      </c>
      <c r="AK1220" s="362" t="s">
        <v>40</v>
      </c>
      <c r="AL1220" s="362"/>
      <c r="AM1220" s="362"/>
      <c r="AN1220" s="362"/>
      <c r="AO1220" s="362"/>
      <c r="AP1220" s="361"/>
      <c r="AR1220">
        <v>1</v>
      </c>
    </row>
    <row r="1221" spans="2:44" ht="15" hidden="1" customHeight="1" x14ac:dyDescent="0.35">
      <c r="B1221" s="362">
        <v>1219</v>
      </c>
      <c r="C1221" s="362" t="s">
        <v>3242</v>
      </c>
      <c r="D1221" s="362" t="s">
        <v>2</v>
      </c>
      <c r="E1221" s="368">
        <v>45309</v>
      </c>
      <c r="F1221" s="368"/>
      <c r="G1221" s="368"/>
      <c r="H1221" s="368"/>
      <c r="I1221" s="362" t="s">
        <v>65</v>
      </c>
      <c r="J1221" s="362" t="s">
        <v>2781</v>
      </c>
      <c r="K1221" s="361" t="s">
        <v>3243</v>
      </c>
      <c r="L1221" s="362"/>
      <c r="M1221" s="362" t="s">
        <v>186</v>
      </c>
      <c r="N1221" s="362" t="s">
        <v>9</v>
      </c>
      <c r="O1221" s="362"/>
      <c r="P1221" s="362" t="s">
        <v>90</v>
      </c>
      <c r="Q1221" s="362" t="s">
        <v>90</v>
      </c>
      <c r="R1221" s="362"/>
      <c r="S1221" s="361" t="s">
        <v>90</v>
      </c>
      <c r="T1221" s="362"/>
      <c r="U1221" s="362"/>
      <c r="V1221" s="362" t="s">
        <v>202</v>
      </c>
      <c r="W1221" s="362"/>
      <c r="X1221" s="362" t="s">
        <v>9</v>
      </c>
      <c r="Y1221" s="362" t="s">
        <v>9</v>
      </c>
      <c r="Z1221" s="362" t="s">
        <v>90</v>
      </c>
      <c r="AA1221" s="366" t="s">
        <v>90</v>
      </c>
      <c r="AB1221" s="362" t="s">
        <v>90</v>
      </c>
      <c r="AC1221" s="362"/>
      <c r="AD1221" s="362"/>
      <c r="AE1221" s="362"/>
      <c r="AF1221" s="362"/>
      <c r="AG1221" s="362"/>
      <c r="AH1221" s="362"/>
      <c r="AI1221" s="362" t="str">
        <f t="shared" si="19"/>
        <v>MOMBSS</v>
      </c>
      <c r="AJ1221" s="362" t="str">
        <f>VLOOKUP(AI1221,Table1[[#All],[CONCAT]:[Tfiber]],2,FALSE)</f>
        <v>Applications/Tools</v>
      </c>
      <c r="AK1221" s="362" t="s">
        <v>40</v>
      </c>
      <c r="AL1221" s="362"/>
      <c r="AM1221" s="362"/>
      <c r="AN1221" s="362"/>
      <c r="AO1221" s="362"/>
      <c r="AP1221" s="361" t="e">
        <v>#N/A</v>
      </c>
      <c r="AR1221">
        <v>1</v>
      </c>
    </row>
    <row r="1222" spans="2:44" ht="15" hidden="1" customHeight="1" x14ac:dyDescent="0.35">
      <c r="B1222" s="362">
        <v>1220</v>
      </c>
      <c r="C1222" s="362" t="s">
        <v>3244</v>
      </c>
      <c r="D1222" s="362" t="s">
        <v>2</v>
      </c>
      <c r="E1222" s="368">
        <v>45315</v>
      </c>
      <c r="F1222" s="368"/>
      <c r="G1222" s="368"/>
      <c r="H1222" s="368"/>
      <c r="I1222" s="362" t="s">
        <v>62</v>
      </c>
      <c r="J1222" s="362" t="s">
        <v>2419</v>
      </c>
      <c r="K1222" s="361" t="s">
        <v>3245</v>
      </c>
      <c r="L1222" s="362"/>
      <c r="M1222" s="362" t="s">
        <v>186</v>
      </c>
      <c r="N1222" s="362" t="s">
        <v>9</v>
      </c>
      <c r="O1222" s="362"/>
      <c r="P1222" s="362" t="s">
        <v>90</v>
      </c>
      <c r="Q1222" s="362" t="s">
        <v>90</v>
      </c>
      <c r="R1222" s="362"/>
      <c r="S1222" s="361" t="s">
        <v>90</v>
      </c>
      <c r="T1222" s="362"/>
      <c r="U1222" s="362"/>
      <c r="V1222" s="362" t="s">
        <v>824</v>
      </c>
      <c r="W1222" s="362"/>
      <c r="X1222" s="362" t="s">
        <v>9</v>
      </c>
      <c r="Y1222" s="362" t="s">
        <v>9</v>
      </c>
      <c r="Z1222" s="362" t="s">
        <v>90</v>
      </c>
      <c r="AA1222" s="366" t="s">
        <v>90</v>
      </c>
      <c r="AB1222" s="362" t="s">
        <v>90</v>
      </c>
      <c r="AC1222" s="362"/>
      <c r="AD1222" s="362"/>
      <c r="AE1222" s="362"/>
      <c r="AF1222" s="362"/>
      <c r="AG1222" s="362"/>
      <c r="AH1222" s="362"/>
      <c r="AI1222" s="362" t="str">
        <f t="shared" si="19"/>
        <v>MOMNSO</v>
      </c>
      <c r="AJ1222" s="362" t="str">
        <f>VLOOKUP(AI1222,Table1[[#All],[CONCAT]:[Tfiber]],2,FALSE)</f>
        <v>Applications/Tools</v>
      </c>
      <c r="AK1222" s="362" t="s">
        <v>40</v>
      </c>
      <c r="AL1222" s="362"/>
      <c r="AM1222" s="362"/>
      <c r="AN1222" s="362"/>
      <c r="AO1222" s="362"/>
      <c r="AP1222" s="361" t="e">
        <v>#N/A</v>
      </c>
      <c r="AR1222">
        <v>1</v>
      </c>
    </row>
    <row r="1223" spans="2:44" ht="15" hidden="1" customHeight="1" x14ac:dyDescent="0.35">
      <c r="B1223" s="362">
        <v>1221</v>
      </c>
      <c r="C1223" s="362" t="s">
        <v>3246</v>
      </c>
      <c r="D1223" s="362" t="s">
        <v>2</v>
      </c>
      <c r="E1223" s="368">
        <v>45315</v>
      </c>
      <c r="F1223" s="368"/>
      <c r="G1223" s="368"/>
      <c r="H1223" s="368"/>
      <c r="I1223" s="362" t="s">
        <v>65</v>
      </c>
      <c r="J1223" s="362" t="s">
        <v>400</v>
      </c>
      <c r="K1223" s="361" t="s">
        <v>3247</v>
      </c>
      <c r="L1223" s="362"/>
      <c r="M1223" s="362" t="s">
        <v>186</v>
      </c>
      <c r="N1223" s="362" t="s">
        <v>9</v>
      </c>
      <c r="O1223" s="362"/>
      <c r="P1223" s="362" t="s">
        <v>90</v>
      </c>
      <c r="Q1223" s="362" t="s">
        <v>90</v>
      </c>
      <c r="R1223" s="362"/>
      <c r="S1223" s="361" t="s">
        <v>90</v>
      </c>
      <c r="T1223" s="362"/>
      <c r="U1223" s="362"/>
      <c r="V1223" s="362" t="s">
        <v>202</v>
      </c>
      <c r="W1223" s="362"/>
      <c r="X1223" s="362" t="s">
        <v>9</v>
      </c>
      <c r="Y1223" s="362" t="s">
        <v>9</v>
      </c>
      <c r="Z1223" s="362" t="s">
        <v>90</v>
      </c>
      <c r="AA1223" s="366" t="s">
        <v>90</v>
      </c>
      <c r="AB1223" s="362" t="s">
        <v>90</v>
      </c>
      <c r="AC1223" s="362"/>
      <c r="AD1223" s="362"/>
      <c r="AE1223" s="362"/>
      <c r="AF1223" s="362"/>
      <c r="AG1223" s="362"/>
      <c r="AH1223" s="362"/>
      <c r="AI1223" s="362" t="str">
        <f t="shared" si="19"/>
        <v>MOMBSS</v>
      </c>
      <c r="AJ1223" s="362" t="str">
        <f>VLOOKUP(AI1223,Table1[[#All],[CONCAT]:[Tfiber]],2,FALSE)</f>
        <v>Applications/Tools</v>
      </c>
      <c r="AK1223" s="362" t="s">
        <v>40</v>
      </c>
      <c r="AL1223" s="362"/>
      <c r="AM1223" s="362"/>
      <c r="AN1223" s="362"/>
      <c r="AO1223" s="362"/>
      <c r="AP1223" s="361" t="e">
        <v>#N/A</v>
      </c>
      <c r="AR1223">
        <v>1</v>
      </c>
    </row>
    <row r="1224" spans="2:44" ht="15" hidden="1" customHeight="1" x14ac:dyDescent="0.35">
      <c r="B1224" s="362">
        <v>1222</v>
      </c>
      <c r="C1224" s="362" t="s">
        <v>3248</v>
      </c>
      <c r="D1224" s="362" t="s">
        <v>2</v>
      </c>
      <c r="E1224" s="368">
        <v>45315</v>
      </c>
      <c r="F1224" s="368"/>
      <c r="G1224" s="368"/>
      <c r="H1224" s="368"/>
      <c r="I1224" s="362" t="s">
        <v>65</v>
      </c>
      <c r="J1224" s="362" t="s">
        <v>400</v>
      </c>
      <c r="K1224" s="361" t="s">
        <v>3249</v>
      </c>
      <c r="L1224" s="362"/>
      <c r="M1224" s="362" t="s">
        <v>186</v>
      </c>
      <c r="N1224" s="362" t="s">
        <v>9</v>
      </c>
      <c r="O1224" s="362"/>
      <c r="P1224" s="362" t="s">
        <v>90</v>
      </c>
      <c r="Q1224" s="362" t="s">
        <v>90</v>
      </c>
      <c r="R1224" s="362"/>
      <c r="S1224" s="361" t="s">
        <v>90</v>
      </c>
      <c r="T1224" s="362"/>
      <c r="U1224" s="362"/>
      <c r="V1224" s="362" t="s">
        <v>202</v>
      </c>
      <c r="W1224" s="362"/>
      <c r="X1224" s="362" t="s">
        <v>9</v>
      </c>
      <c r="Y1224" s="362" t="s">
        <v>9</v>
      </c>
      <c r="Z1224" s="362" t="s">
        <v>90</v>
      </c>
      <c r="AA1224" s="366" t="s">
        <v>90</v>
      </c>
      <c r="AB1224" s="362" t="s">
        <v>90</v>
      </c>
      <c r="AC1224" s="362"/>
      <c r="AD1224" s="362"/>
      <c r="AE1224" s="362"/>
      <c r="AF1224" s="362"/>
      <c r="AG1224" s="362"/>
      <c r="AH1224" s="362"/>
      <c r="AI1224" s="362" t="str">
        <f t="shared" si="19"/>
        <v>MOMBSS</v>
      </c>
      <c r="AJ1224" s="362" t="str">
        <f>VLOOKUP(AI1224,Table1[[#All],[CONCAT]:[Tfiber]],2,FALSE)</f>
        <v>Applications/Tools</v>
      </c>
      <c r="AK1224" s="362" t="s">
        <v>40</v>
      </c>
      <c r="AL1224" s="362"/>
      <c r="AM1224" s="362"/>
      <c r="AN1224" s="362"/>
      <c r="AO1224" s="362"/>
      <c r="AP1224" s="361" t="e">
        <v>#N/A</v>
      </c>
      <c r="AR1224">
        <v>1</v>
      </c>
    </row>
    <row r="1225" spans="2:44" ht="15" hidden="1" customHeight="1" x14ac:dyDescent="0.35">
      <c r="B1225" s="362">
        <v>1223</v>
      </c>
      <c r="C1225" s="362" t="s">
        <v>3250</v>
      </c>
      <c r="D1225" s="362" t="s">
        <v>2</v>
      </c>
      <c r="E1225" s="368">
        <v>45315</v>
      </c>
      <c r="F1225" s="368"/>
      <c r="G1225" s="368"/>
      <c r="H1225" s="368"/>
      <c r="I1225" s="362" t="s">
        <v>73</v>
      </c>
      <c r="J1225" s="362" t="s">
        <v>400</v>
      </c>
      <c r="K1225" s="361" t="s">
        <v>3251</v>
      </c>
      <c r="L1225" s="362"/>
      <c r="M1225" s="362" t="s">
        <v>186</v>
      </c>
      <c r="N1225" s="362" t="s">
        <v>9</v>
      </c>
      <c r="O1225" s="362"/>
      <c r="P1225" s="362" t="s">
        <v>90</v>
      </c>
      <c r="Q1225" s="362" t="s">
        <v>90</v>
      </c>
      <c r="R1225" s="362" t="s">
        <v>8</v>
      </c>
      <c r="S1225" s="361" t="s">
        <v>1539</v>
      </c>
      <c r="T1225" s="362"/>
      <c r="U1225" s="362"/>
      <c r="V1225" s="362" t="s">
        <v>1540</v>
      </c>
      <c r="W1225" s="362"/>
      <c r="X1225" s="362"/>
      <c r="Y1225" s="375" t="s">
        <v>45</v>
      </c>
      <c r="Z1225" s="362" t="s">
        <v>90</v>
      </c>
      <c r="AA1225" s="366" t="s">
        <v>90</v>
      </c>
      <c r="AB1225" s="362" t="s">
        <v>90</v>
      </c>
      <c r="AC1225" s="362"/>
      <c r="AD1225" s="362"/>
      <c r="AE1225" s="362"/>
      <c r="AF1225" s="362"/>
      <c r="AG1225" s="362"/>
      <c r="AH1225" s="362"/>
      <c r="AI1225" s="362" t="str">
        <f t="shared" si="19"/>
        <v>MOMNOC Operationalization</v>
      </c>
      <c r="AJ1225" s="362" t="str">
        <f>VLOOKUP(AI1225,Table1[[#All],[CONCAT]:[Tfiber]],2,FALSE)</f>
        <v>Network</v>
      </c>
      <c r="AK1225" s="362" t="s">
        <v>39</v>
      </c>
      <c r="AL1225" s="362"/>
      <c r="AM1225" s="362"/>
      <c r="AN1225" s="362"/>
      <c r="AO1225" s="368">
        <v>45923</v>
      </c>
      <c r="AP1225" s="361" t="s">
        <v>680</v>
      </c>
      <c r="AR1225">
        <v>1</v>
      </c>
    </row>
    <row r="1226" spans="2:44" ht="15" hidden="1" customHeight="1" x14ac:dyDescent="0.35">
      <c r="B1226" s="362">
        <v>1224</v>
      </c>
      <c r="C1226" s="362" t="s">
        <v>3252</v>
      </c>
      <c r="D1226" s="362" t="s">
        <v>2</v>
      </c>
      <c r="E1226" s="368">
        <v>45315</v>
      </c>
      <c r="F1226" s="368"/>
      <c r="G1226" s="362" t="s">
        <v>63</v>
      </c>
      <c r="H1226" s="362" t="s">
        <v>63</v>
      </c>
      <c r="I1226" s="362" t="s">
        <v>63</v>
      </c>
      <c r="J1226" s="362" t="s">
        <v>2781</v>
      </c>
      <c r="K1226" s="361" t="s">
        <v>3253</v>
      </c>
      <c r="L1226" s="361"/>
      <c r="M1226" s="362" t="s">
        <v>186</v>
      </c>
      <c r="N1226" s="362" t="s">
        <v>9</v>
      </c>
      <c r="O1226" s="362"/>
      <c r="P1226" s="362" t="s">
        <v>90</v>
      </c>
      <c r="Q1226" s="362" t="s">
        <v>90</v>
      </c>
      <c r="R1226" s="362"/>
      <c r="S1226" s="361" t="s">
        <v>3094</v>
      </c>
      <c r="T1226" s="362"/>
      <c r="U1226" s="362"/>
      <c r="V1226" s="362" t="s">
        <v>844</v>
      </c>
      <c r="W1226" s="362"/>
      <c r="X1226" s="362" t="s">
        <v>9</v>
      </c>
      <c r="Y1226" s="362" t="s">
        <v>46</v>
      </c>
      <c r="Z1226" s="362" t="s">
        <v>90</v>
      </c>
      <c r="AA1226" s="366" t="s">
        <v>90</v>
      </c>
      <c r="AB1226" s="362" t="s">
        <v>90</v>
      </c>
      <c r="AC1226" s="362"/>
      <c r="AD1226" s="362"/>
      <c r="AE1226" s="362"/>
      <c r="AF1226" s="362"/>
      <c r="AG1226" s="362"/>
      <c r="AH1226" s="362"/>
      <c r="AI1226" s="362" t="str">
        <f t="shared" si="19"/>
        <v>MOMOSS</v>
      </c>
      <c r="AJ1226" s="362" t="str">
        <f>VLOOKUP(AI1226,Table1[[#All],[CONCAT]:[Tfiber]],2,FALSE)</f>
        <v>Applications/Tools</v>
      </c>
      <c r="AK1226" s="362" t="s">
        <v>40</v>
      </c>
      <c r="AL1226" s="362" t="str">
        <f>VLOOKUP(C1226,[1]AllOSS!$B:$G,6,0)</f>
        <v>OPEN</v>
      </c>
      <c r="AM1226" s="362">
        <f>VLOOKUP(C1226,[1]AllOSS!$B:$K,10,0)</f>
        <v>0</v>
      </c>
      <c r="AN1226" s="362"/>
      <c r="AO1226" s="362"/>
      <c r="AP1226" s="361" t="e">
        <v>#N/A</v>
      </c>
      <c r="AR1226">
        <v>1</v>
      </c>
    </row>
    <row r="1227" spans="2:44" ht="15" hidden="1" customHeight="1" x14ac:dyDescent="0.35">
      <c r="B1227" s="362">
        <v>1225</v>
      </c>
      <c r="C1227" s="362" t="s">
        <v>3254</v>
      </c>
      <c r="D1227" s="362" t="s">
        <v>2</v>
      </c>
      <c r="E1227" s="368">
        <v>45315</v>
      </c>
      <c r="F1227" s="368"/>
      <c r="G1227" s="368"/>
      <c r="H1227" s="368"/>
      <c r="I1227" s="362" t="s">
        <v>73</v>
      </c>
      <c r="J1227" s="362" t="s">
        <v>400</v>
      </c>
      <c r="K1227" s="361" t="s">
        <v>3255</v>
      </c>
      <c r="L1227" s="362"/>
      <c r="M1227" s="362" t="s">
        <v>186</v>
      </c>
      <c r="N1227" s="362" t="s">
        <v>9</v>
      </c>
      <c r="O1227" s="362"/>
      <c r="P1227" s="362" t="s">
        <v>90</v>
      </c>
      <c r="Q1227" s="362" t="s">
        <v>90</v>
      </c>
      <c r="R1227" s="362" t="s">
        <v>8</v>
      </c>
      <c r="S1227" s="361" t="s">
        <v>1539</v>
      </c>
      <c r="T1227" s="362"/>
      <c r="U1227" s="362"/>
      <c r="V1227" s="362" t="s">
        <v>1540</v>
      </c>
      <c r="W1227" s="362"/>
      <c r="X1227" s="362"/>
      <c r="Y1227" s="375" t="s">
        <v>45</v>
      </c>
      <c r="Z1227" s="362" t="s">
        <v>90</v>
      </c>
      <c r="AA1227" s="366" t="s">
        <v>90</v>
      </c>
      <c r="AB1227" s="362" t="s">
        <v>90</v>
      </c>
      <c r="AC1227" s="362"/>
      <c r="AD1227" s="362"/>
      <c r="AE1227" s="362"/>
      <c r="AF1227" s="362"/>
      <c r="AG1227" s="362"/>
      <c r="AH1227" s="362"/>
      <c r="AI1227" s="362" t="str">
        <f t="shared" si="19"/>
        <v>MOMNOC Operationalization</v>
      </c>
      <c r="AJ1227" s="362" t="str">
        <f>VLOOKUP(AI1227,Table1[[#All],[CONCAT]:[Tfiber]],2,FALSE)</f>
        <v>Network</v>
      </c>
      <c r="AK1227" s="362" t="s">
        <v>39</v>
      </c>
      <c r="AL1227" s="362"/>
      <c r="AM1227" s="362"/>
      <c r="AN1227" s="362"/>
      <c r="AO1227" s="368">
        <v>45923</v>
      </c>
      <c r="AP1227" s="361" t="s">
        <v>680</v>
      </c>
      <c r="AR1227">
        <v>1</v>
      </c>
    </row>
    <row r="1228" spans="2:44" ht="15" hidden="1" customHeight="1" x14ac:dyDescent="0.35">
      <c r="B1228" s="362">
        <v>1226</v>
      </c>
      <c r="C1228" s="362" t="s">
        <v>3256</v>
      </c>
      <c r="D1228" s="362" t="s">
        <v>2</v>
      </c>
      <c r="E1228" s="368">
        <v>45315</v>
      </c>
      <c r="F1228" s="368"/>
      <c r="G1228" s="368"/>
      <c r="H1228" s="368"/>
      <c r="I1228" s="362" t="s">
        <v>77</v>
      </c>
      <c r="J1228" s="362" t="s">
        <v>77</v>
      </c>
      <c r="K1228" s="361" t="s">
        <v>3257</v>
      </c>
      <c r="L1228" s="362"/>
      <c r="M1228" s="362" t="s">
        <v>186</v>
      </c>
      <c r="N1228" s="362" t="s">
        <v>1548</v>
      </c>
      <c r="O1228" s="362"/>
      <c r="P1228" s="362" t="s">
        <v>90</v>
      </c>
      <c r="Q1228" s="362" t="s">
        <v>90</v>
      </c>
      <c r="R1228" s="362" t="s">
        <v>8</v>
      </c>
      <c r="S1228" s="361" t="s">
        <v>3258</v>
      </c>
      <c r="T1228" s="362"/>
      <c r="U1228" s="362"/>
      <c r="V1228" s="362" t="s">
        <v>133</v>
      </c>
      <c r="W1228" s="362"/>
      <c r="X1228" s="362"/>
      <c r="Y1228" s="362" t="s">
        <v>45</v>
      </c>
      <c r="Z1228" s="362" t="s">
        <v>90</v>
      </c>
      <c r="AA1228" s="366" t="s">
        <v>90</v>
      </c>
      <c r="AB1228" s="362" t="s">
        <v>90</v>
      </c>
      <c r="AC1228" s="362"/>
      <c r="AD1228" s="362"/>
      <c r="AE1228" s="362"/>
      <c r="AF1228" s="362"/>
      <c r="AG1228" s="362"/>
      <c r="AH1228" s="362"/>
      <c r="AI1228" s="362" t="str">
        <f t="shared" si="19"/>
        <v>MOMHelpdesk</v>
      </c>
      <c r="AJ1228" s="362" t="str">
        <f>VLOOKUP(AI1228,Table1[[#All],[CONCAT]:[Tfiber]],2,FALSE)</f>
        <v>Helpdesk (Contact Center)</v>
      </c>
      <c r="AK1228" s="362" t="s">
        <v>39</v>
      </c>
      <c r="AL1228" s="362"/>
      <c r="AM1228" s="362"/>
      <c r="AN1228" s="362"/>
      <c r="AO1228" s="368">
        <v>45924</v>
      </c>
      <c r="AP1228" s="361" t="s">
        <v>1782</v>
      </c>
      <c r="AR1228">
        <v>1</v>
      </c>
    </row>
    <row r="1229" spans="2:44" ht="15" hidden="1" customHeight="1" x14ac:dyDescent="0.35">
      <c r="B1229" s="362">
        <v>1227</v>
      </c>
      <c r="C1229" s="362" t="s">
        <v>3259</v>
      </c>
      <c r="D1229" s="362" t="s">
        <v>2</v>
      </c>
      <c r="E1229" s="368">
        <v>45315</v>
      </c>
      <c r="F1229" s="368"/>
      <c r="G1229" s="368"/>
      <c r="H1229" s="368"/>
      <c r="I1229" s="362" t="s">
        <v>73</v>
      </c>
      <c r="J1229" s="362" t="s">
        <v>2419</v>
      </c>
      <c r="K1229" s="361" t="s">
        <v>3260</v>
      </c>
      <c r="L1229" s="362"/>
      <c r="M1229" s="362" t="s">
        <v>186</v>
      </c>
      <c r="N1229" s="362" t="s">
        <v>9</v>
      </c>
      <c r="O1229" s="362"/>
      <c r="P1229" s="362" t="s">
        <v>90</v>
      </c>
      <c r="Q1229" s="362" t="s">
        <v>90</v>
      </c>
      <c r="R1229" s="362" t="s">
        <v>8</v>
      </c>
      <c r="S1229" s="361" t="s">
        <v>1539</v>
      </c>
      <c r="T1229" s="362"/>
      <c r="U1229" s="362"/>
      <c r="V1229" s="362" t="s">
        <v>1540</v>
      </c>
      <c r="W1229" s="362"/>
      <c r="X1229" s="362"/>
      <c r="Y1229" s="375" t="s">
        <v>45</v>
      </c>
      <c r="Z1229" s="362" t="s">
        <v>90</v>
      </c>
      <c r="AA1229" s="366" t="s">
        <v>90</v>
      </c>
      <c r="AB1229" s="362" t="s">
        <v>90</v>
      </c>
      <c r="AC1229" s="362"/>
      <c r="AD1229" s="362"/>
      <c r="AE1229" s="362"/>
      <c r="AF1229" s="362"/>
      <c r="AG1229" s="362"/>
      <c r="AH1229" s="362"/>
      <c r="AI1229" s="362" t="str">
        <f t="shared" si="19"/>
        <v>MOMNOC Operationalization</v>
      </c>
      <c r="AJ1229" s="362" t="str">
        <f>VLOOKUP(AI1229,Table1[[#All],[CONCAT]:[Tfiber]],2,FALSE)</f>
        <v>Network</v>
      </c>
      <c r="AK1229" s="362" t="s">
        <v>39</v>
      </c>
      <c r="AL1229" s="362"/>
      <c r="AM1229" s="362"/>
      <c r="AN1229" s="362"/>
      <c r="AO1229" s="368">
        <v>45923</v>
      </c>
      <c r="AP1229" s="361" t="s">
        <v>680</v>
      </c>
      <c r="AR1229">
        <v>1</v>
      </c>
    </row>
    <row r="1230" spans="2:44" ht="15" hidden="1" customHeight="1" x14ac:dyDescent="0.35">
      <c r="B1230" s="362">
        <v>1228</v>
      </c>
      <c r="C1230" s="362" t="s">
        <v>3261</v>
      </c>
      <c r="D1230" s="362" t="s">
        <v>2</v>
      </c>
      <c r="E1230" s="368">
        <v>45315</v>
      </c>
      <c r="F1230" s="368"/>
      <c r="G1230" s="368"/>
      <c r="H1230" s="368"/>
      <c r="I1230" s="362" t="s">
        <v>62</v>
      </c>
      <c r="J1230" s="362" t="s">
        <v>2781</v>
      </c>
      <c r="K1230" s="361" t="s">
        <v>3262</v>
      </c>
      <c r="L1230" s="362"/>
      <c r="M1230" s="362" t="s">
        <v>186</v>
      </c>
      <c r="N1230" s="362" t="s">
        <v>9</v>
      </c>
      <c r="O1230" s="362"/>
      <c r="P1230" s="362" t="s">
        <v>90</v>
      </c>
      <c r="Q1230" s="362" t="s">
        <v>90</v>
      </c>
      <c r="R1230" s="362"/>
      <c r="S1230" s="361" t="s">
        <v>90</v>
      </c>
      <c r="T1230" s="362"/>
      <c r="U1230" s="362"/>
      <c r="V1230" s="362" t="s">
        <v>824</v>
      </c>
      <c r="W1230" s="362"/>
      <c r="X1230" s="362" t="s">
        <v>9</v>
      </c>
      <c r="Y1230" s="362" t="s">
        <v>9</v>
      </c>
      <c r="Z1230" s="362" t="s">
        <v>90</v>
      </c>
      <c r="AA1230" s="366" t="s">
        <v>90</v>
      </c>
      <c r="AB1230" s="362" t="s">
        <v>90</v>
      </c>
      <c r="AC1230" s="362"/>
      <c r="AD1230" s="362"/>
      <c r="AE1230" s="362"/>
      <c r="AF1230" s="362"/>
      <c r="AG1230" s="362"/>
      <c r="AH1230" s="362"/>
      <c r="AI1230" s="362" t="str">
        <f t="shared" si="19"/>
        <v>MOMNSO</v>
      </c>
      <c r="AJ1230" s="362" t="str">
        <f>VLOOKUP(AI1230,Table1[[#All],[CONCAT]:[Tfiber]],2,FALSE)</f>
        <v>Applications/Tools</v>
      </c>
      <c r="AK1230" s="362" t="s">
        <v>40</v>
      </c>
      <c r="AL1230" s="362"/>
      <c r="AM1230" s="362"/>
      <c r="AN1230" s="362"/>
      <c r="AO1230" s="362"/>
      <c r="AP1230" s="361" t="e">
        <v>#N/A</v>
      </c>
      <c r="AR1230">
        <v>1</v>
      </c>
    </row>
    <row r="1231" spans="2:44" ht="15" hidden="1" customHeight="1" x14ac:dyDescent="0.35">
      <c r="B1231" s="362">
        <v>1229</v>
      </c>
      <c r="C1231" s="362" t="s">
        <v>3263</v>
      </c>
      <c r="D1231" s="362" t="s">
        <v>2</v>
      </c>
      <c r="E1231" s="368">
        <v>45096</v>
      </c>
      <c r="F1231" s="368"/>
      <c r="G1231" s="368"/>
      <c r="H1231" s="368"/>
      <c r="I1231" s="362" t="s">
        <v>61</v>
      </c>
      <c r="J1231" s="362" t="s">
        <v>1584</v>
      </c>
      <c r="K1231" s="361" t="s">
        <v>3264</v>
      </c>
      <c r="L1231" s="361"/>
      <c r="M1231" s="362" t="s">
        <v>186</v>
      </c>
      <c r="N1231" s="362" t="s">
        <v>9</v>
      </c>
      <c r="O1231" s="362"/>
      <c r="P1231" s="362" t="s">
        <v>2273</v>
      </c>
      <c r="Q1231" s="362" t="s">
        <v>90</v>
      </c>
      <c r="R1231" s="362"/>
      <c r="S1231" s="361" t="s">
        <v>3265</v>
      </c>
      <c r="T1231" s="362"/>
      <c r="U1231" s="362"/>
      <c r="V1231" s="362" t="s">
        <v>120</v>
      </c>
      <c r="W1231" s="362"/>
      <c r="X1231" s="362" t="s">
        <v>9</v>
      </c>
      <c r="Y1231" s="362" t="s">
        <v>101</v>
      </c>
      <c r="Z1231" s="362" t="s">
        <v>90</v>
      </c>
      <c r="AA1231" s="366" t="s">
        <v>90</v>
      </c>
      <c r="AB1231" s="362" t="s">
        <v>90</v>
      </c>
      <c r="AC1231" s="362"/>
      <c r="AD1231" s="362"/>
      <c r="AE1231" s="362"/>
      <c r="AF1231" s="362"/>
      <c r="AG1231" s="362"/>
      <c r="AH1231" s="362"/>
      <c r="AI1231" s="362" t="str">
        <f t="shared" si="19"/>
        <v>MOMGIS</v>
      </c>
      <c r="AJ1231" s="362" t="str">
        <f>VLOOKUP(AI1231,Table1[[#All],[CONCAT]:[Tfiber]],2,FALSE)</f>
        <v>Applications/Tools</v>
      </c>
      <c r="AK1231" s="362" t="e">
        <v>#N/A</v>
      </c>
      <c r="AL1231" s="362"/>
      <c r="AM1231" s="362"/>
      <c r="AN1231" s="362"/>
      <c r="AO1231" s="362"/>
      <c r="AP1231" s="361" t="e">
        <v>#N/A</v>
      </c>
      <c r="AR1231">
        <v>1</v>
      </c>
    </row>
    <row r="1232" spans="2:44" ht="15" hidden="1" customHeight="1" x14ac:dyDescent="0.35">
      <c r="B1232" s="362">
        <v>1230</v>
      </c>
      <c r="C1232" s="362" t="s">
        <v>3266</v>
      </c>
      <c r="D1232" s="362" t="s">
        <v>2</v>
      </c>
      <c r="E1232" s="368">
        <v>45315</v>
      </c>
      <c r="F1232" s="368"/>
      <c r="G1232" s="368"/>
      <c r="H1232" s="368"/>
      <c r="I1232" s="362" t="s">
        <v>62</v>
      </c>
      <c r="J1232" s="362" t="s">
        <v>2781</v>
      </c>
      <c r="K1232" s="361" t="s">
        <v>3267</v>
      </c>
      <c r="L1232" s="362"/>
      <c r="M1232" s="362" t="s">
        <v>186</v>
      </c>
      <c r="N1232" s="362" t="s">
        <v>9</v>
      </c>
      <c r="O1232" s="362"/>
      <c r="P1232" s="362" t="s">
        <v>90</v>
      </c>
      <c r="Q1232" s="362" t="s">
        <v>90</v>
      </c>
      <c r="R1232" s="362"/>
      <c r="S1232" s="361" t="s">
        <v>90</v>
      </c>
      <c r="T1232" s="362"/>
      <c r="U1232" s="362"/>
      <c r="V1232" s="362" t="s">
        <v>824</v>
      </c>
      <c r="W1232" s="362"/>
      <c r="X1232" s="362" t="s">
        <v>9</v>
      </c>
      <c r="Y1232" s="362" t="s">
        <v>9</v>
      </c>
      <c r="Z1232" s="362" t="s">
        <v>90</v>
      </c>
      <c r="AA1232" s="366" t="s">
        <v>90</v>
      </c>
      <c r="AB1232" s="362" t="s">
        <v>90</v>
      </c>
      <c r="AC1232" s="362"/>
      <c r="AD1232" s="362"/>
      <c r="AE1232" s="362"/>
      <c r="AF1232" s="362"/>
      <c r="AG1232" s="362"/>
      <c r="AH1232" s="362"/>
      <c r="AI1232" s="362" t="str">
        <f t="shared" si="19"/>
        <v>MOMNSO</v>
      </c>
      <c r="AJ1232" s="362" t="str">
        <f>VLOOKUP(AI1232,Table1[[#All],[CONCAT]:[Tfiber]],2,FALSE)</f>
        <v>Applications/Tools</v>
      </c>
      <c r="AK1232" s="362" t="s">
        <v>40</v>
      </c>
      <c r="AL1232" s="362"/>
      <c r="AM1232" s="362"/>
      <c r="AN1232" s="362"/>
      <c r="AO1232" s="362"/>
      <c r="AP1232" s="361" t="e">
        <v>#N/A</v>
      </c>
      <c r="AR1232">
        <v>1</v>
      </c>
    </row>
    <row r="1233" spans="2:44" ht="15" hidden="1" customHeight="1" x14ac:dyDescent="0.35">
      <c r="B1233" s="362">
        <v>1231</v>
      </c>
      <c r="C1233" s="362" t="s">
        <v>3268</v>
      </c>
      <c r="D1233" s="362" t="s">
        <v>2</v>
      </c>
      <c r="E1233" s="368">
        <v>45315</v>
      </c>
      <c r="F1233" s="368"/>
      <c r="G1233" s="368"/>
      <c r="H1233" s="368"/>
      <c r="I1233" s="362" t="s">
        <v>65</v>
      </c>
      <c r="J1233" s="362" t="s">
        <v>2781</v>
      </c>
      <c r="K1233" s="361" t="s">
        <v>3269</v>
      </c>
      <c r="L1233" s="362"/>
      <c r="M1233" s="362" t="s">
        <v>186</v>
      </c>
      <c r="N1233" s="362" t="s">
        <v>9</v>
      </c>
      <c r="O1233" s="362"/>
      <c r="P1233" s="362" t="s">
        <v>90</v>
      </c>
      <c r="Q1233" s="362" t="s">
        <v>90</v>
      </c>
      <c r="R1233" s="362"/>
      <c r="S1233" s="361" t="s">
        <v>90</v>
      </c>
      <c r="T1233" s="362"/>
      <c r="U1233" s="362"/>
      <c r="V1233" s="362" t="s">
        <v>202</v>
      </c>
      <c r="W1233" s="362"/>
      <c r="X1233" s="362" t="s">
        <v>9</v>
      </c>
      <c r="Y1233" s="362" t="s">
        <v>9</v>
      </c>
      <c r="Z1233" s="362" t="s">
        <v>90</v>
      </c>
      <c r="AA1233" s="366" t="s">
        <v>90</v>
      </c>
      <c r="AB1233" s="362" t="s">
        <v>90</v>
      </c>
      <c r="AC1233" s="362"/>
      <c r="AD1233" s="362"/>
      <c r="AE1233" s="362"/>
      <c r="AF1233" s="362"/>
      <c r="AG1233" s="362"/>
      <c r="AH1233" s="362"/>
      <c r="AI1233" s="362" t="str">
        <f t="shared" si="19"/>
        <v>MOMBSS</v>
      </c>
      <c r="AJ1233" s="362" t="str">
        <f>VLOOKUP(AI1233,Table1[[#All],[CONCAT]:[Tfiber]],2,FALSE)</f>
        <v>Applications/Tools</v>
      </c>
      <c r="AK1233" s="362" t="s">
        <v>40</v>
      </c>
      <c r="AL1233" s="362"/>
      <c r="AM1233" s="362"/>
      <c r="AN1233" s="362"/>
      <c r="AO1233" s="362"/>
      <c r="AP1233" s="361" t="e">
        <v>#N/A</v>
      </c>
      <c r="AR1233">
        <v>1</v>
      </c>
    </row>
    <row r="1234" spans="2:44" ht="15" hidden="1" customHeight="1" x14ac:dyDescent="0.35">
      <c r="B1234" s="362">
        <v>1232</v>
      </c>
      <c r="C1234" s="362" t="s">
        <v>3270</v>
      </c>
      <c r="D1234" s="362" t="s">
        <v>2</v>
      </c>
      <c r="E1234" s="368">
        <v>45315</v>
      </c>
      <c r="F1234" s="368"/>
      <c r="G1234" s="368"/>
      <c r="H1234" s="368"/>
      <c r="I1234" s="362" t="s">
        <v>61</v>
      </c>
      <c r="J1234" s="362" t="s">
        <v>2781</v>
      </c>
      <c r="K1234" s="361" t="s">
        <v>3271</v>
      </c>
      <c r="L1234" s="361"/>
      <c r="M1234" s="362" t="s">
        <v>186</v>
      </c>
      <c r="N1234" s="362" t="s">
        <v>9</v>
      </c>
      <c r="O1234" s="362"/>
      <c r="P1234" s="362" t="s">
        <v>90</v>
      </c>
      <c r="Q1234" s="362" t="s">
        <v>90</v>
      </c>
      <c r="R1234" s="362"/>
      <c r="S1234" s="361"/>
      <c r="T1234" s="362"/>
      <c r="U1234" s="362"/>
      <c r="V1234" s="362" t="s">
        <v>120</v>
      </c>
      <c r="W1234" s="362"/>
      <c r="X1234" s="362"/>
      <c r="Y1234" s="362" t="s">
        <v>48</v>
      </c>
      <c r="Z1234" s="362" t="s">
        <v>90</v>
      </c>
      <c r="AA1234" s="366" t="s">
        <v>90</v>
      </c>
      <c r="AB1234" s="362" t="s">
        <v>90</v>
      </c>
      <c r="AC1234" s="362"/>
      <c r="AD1234" s="362"/>
      <c r="AE1234" s="362"/>
      <c r="AF1234" s="362"/>
      <c r="AG1234" s="362"/>
      <c r="AH1234" s="362"/>
      <c r="AI1234" s="362" t="str">
        <f t="shared" si="19"/>
        <v>MOMGIS</v>
      </c>
      <c r="AJ1234" s="362" t="str">
        <f>VLOOKUP(AI1234,Table1[[#All],[CONCAT]:[Tfiber]],2,FALSE)</f>
        <v>Applications/Tools</v>
      </c>
      <c r="AK1234" s="362" t="s">
        <v>40</v>
      </c>
      <c r="AL1234" s="362"/>
      <c r="AM1234" s="362"/>
      <c r="AN1234" s="362"/>
      <c r="AO1234" s="362"/>
      <c r="AP1234" s="361"/>
      <c r="AR1234">
        <v>1</v>
      </c>
    </row>
    <row r="1235" spans="2:44" ht="15" hidden="1" customHeight="1" x14ac:dyDescent="0.35">
      <c r="B1235" s="362">
        <v>1233</v>
      </c>
      <c r="C1235" s="362" t="s">
        <v>3272</v>
      </c>
      <c r="D1235" s="362" t="s">
        <v>2</v>
      </c>
      <c r="E1235" s="368">
        <v>45315</v>
      </c>
      <c r="F1235" s="368"/>
      <c r="G1235" s="368"/>
      <c r="H1235" s="368"/>
      <c r="I1235" s="362" t="s">
        <v>77</v>
      </c>
      <c r="J1235" s="362" t="s">
        <v>2781</v>
      </c>
      <c r="K1235" s="361" t="s">
        <v>3273</v>
      </c>
      <c r="L1235" s="362"/>
      <c r="M1235" s="362" t="s">
        <v>186</v>
      </c>
      <c r="N1235" s="362" t="s">
        <v>9</v>
      </c>
      <c r="O1235" s="362"/>
      <c r="P1235" s="362" t="s">
        <v>90</v>
      </c>
      <c r="Q1235" s="362" t="s">
        <v>90</v>
      </c>
      <c r="R1235" s="362"/>
      <c r="S1235" s="361" t="s">
        <v>3274</v>
      </c>
      <c r="T1235" s="362"/>
      <c r="U1235" s="362"/>
      <c r="V1235" s="362" t="s">
        <v>133</v>
      </c>
      <c r="W1235" s="362"/>
      <c r="X1235" s="362"/>
      <c r="Y1235" s="362" t="s">
        <v>45</v>
      </c>
      <c r="Z1235" s="362" t="s">
        <v>3275</v>
      </c>
      <c r="AA1235" s="366">
        <v>45857</v>
      </c>
      <c r="AB1235" s="367" t="s">
        <v>1340</v>
      </c>
      <c r="AC1235" s="362"/>
      <c r="AD1235" s="362"/>
      <c r="AE1235" s="362"/>
      <c r="AF1235" s="362"/>
      <c r="AG1235" s="362"/>
      <c r="AH1235" s="362"/>
      <c r="AI1235" s="362" t="str">
        <f t="shared" si="19"/>
        <v>MOMHelpdesk</v>
      </c>
      <c r="AJ1235" s="362" t="str">
        <f>VLOOKUP(AI1235,Table1[[#All],[CONCAT]:[Tfiber]],2,FALSE)</f>
        <v>Helpdesk (Contact Center)</v>
      </c>
      <c r="AK1235" s="362" t="s">
        <v>39</v>
      </c>
      <c r="AL1235" s="362"/>
      <c r="AM1235" s="362"/>
      <c r="AN1235" s="362"/>
      <c r="AO1235" s="368">
        <v>45857</v>
      </c>
      <c r="AP1235" s="361" t="s">
        <v>1340</v>
      </c>
      <c r="AR1235">
        <v>1</v>
      </c>
    </row>
    <row r="1236" spans="2:44" ht="15" hidden="1" customHeight="1" x14ac:dyDescent="0.35">
      <c r="B1236" s="362">
        <v>1234</v>
      </c>
      <c r="C1236" s="362" t="s">
        <v>3276</v>
      </c>
      <c r="D1236" s="362" t="s">
        <v>2</v>
      </c>
      <c r="E1236" s="368">
        <v>45315</v>
      </c>
      <c r="F1236" s="368"/>
      <c r="G1236" s="368"/>
      <c r="H1236" s="368"/>
      <c r="I1236" s="362" t="s">
        <v>77</v>
      </c>
      <c r="J1236" s="362" t="s">
        <v>2781</v>
      </c>
      <c r="K1236" s="361" t="s">
        <v>3277</v>
      </c>
      <c r="L1236" s="362"/>
      <c r="M1236" s="362" t="s">
        <v>186</v>
      </c>
      <c r="N1236" s="362" t="s">
        <v>9</v>
      </c>
      <c r="O1236" s="362"/>
      <c r="P1236" s="362" t="s">
        <v>90</v>
      </c>
      <c r="Q1236" s="362" t="s">
        <v>90</v>
      </c>
      <c r="R1236" s="362" t="s">
        <v>46</v>
      </c>
      <c r="S1236" s="361" t="s">
        <v>90</v>
      </c>
      <c r="T1236" s="362"/>
      <c r="U1236" s="362"/>
      <c r="V1236" s="362" t="s">
        <v>133</v>
      </c>
      <c r="W1236" s="362"/>
      <c r="X1236" s="362" t="s">
        <v>9</v>
      </c>
      <c r="Y1236" s="362" t="s">
        <v>46</v>
      </c>
      <c r="Z1236" s="362" t="s">
        <v>90</v>
      </c>
      <c r="AA1236" s="366" t="s">
        <v>90</v>
      </c>
      <c r="AB1236" s="362" t="s">
        <v>90</v>
      </c>
      <c r="AC1236" s="362"/>
      <c r="AD1236" s="362"/>
      <c r="AE1236" s="362"/>
      <c r="AF1236" s="362"/>
      <c r="AG1236" s="362"/>
      <c r="AH1236" s="362"/>
      <c r="AI1236" s="362" t="str">
        <f t="shared" si="19"/>
        <v>MOMHelpdesk</v>
      </c>
      <c r="AJ1236" s="362" t="str">
        <f>VLOOKUP(AI1236,Table1[[#All],[CONCAT]:[Tfiber]],2,FALSE)</f>
        <v>Helpdesk (Contact Center)</v>
      </c>
      <c r="AK1236" s="362" t="s">
        <v>40</v>
      </c>
      <c r="AL1236" s="362"/>
      <c r="AM1236" s="362"/>
      <c r="AN1236" s="362"/>
      <c r="AO1236" s="362"/>
      <c r="AP1236" s="361"/>
      <c r="AR1236">
        <v>1</v>
      </c>
    </row>
    <row r="1237" spans="2:44" ht="15" hidden="1" customHeight="1" x14ac:dyDescent="0.35">
      <c r="B1237" s="362">
        <v>1235</v>
      </c>
      <c r="C1237" s="362" t="s">
        <v>3278</v>
      </c>
      <c r="D1237" s="362" t="s">
        <v>2</v>
      </c>
      <c r="E1237" s="368">
        <v>45315</v>
      </c>
      <c r="F1237" s="368"/>
      <c r="G1237" s="368"/>
      <c r="H1237" s="368"/>
      <c r="I1237" s="362" t="s">
        <v>77</v>
      </c>
      <c r="J1237" s="362" t="s">
        <v>77</v>
      </c>
      <c r="K1237" s="361" t="s">
        <v>3279</v>
      </c>
      <c r="L1237" s="362"/>
      <c r="M1237" s="362" t="s">
        <v>186</v>
      </c>
      <c r="N1237" s="362" t="s">
        <v>1548</v>
      </c>
      <c r="O1237" s="362"/>
      <c r="P1237" s="362" t="s">
        <v>90</v>
      </c>
      <c r="Q1237" s="362" t="s">
        <v>90</v>
      </c>
      <c r="R1237" s="362" t="s">
        <v>8</v>
      </c>
      <c r="S1237" s="361" t="s">
        <v>3280</v>
      </c>
      <c r="T1237" s="362"/>
      <c r="U1237" s="362"/>
      <c r="V1237" s="362" t="s">
        <v>133</v>
      </c>
      <c r="W1237" s="362"/>
      <c r="X1237" s="362"/>
      <c r="Y1237" s="362" t="s">
        <v>45</v>
      </c>
      <c r="Z1237" s="362" t="s">
        <v>90</v>
      </c>
      <c r="AA1237" s="366" t="s">
        <v>90</v>
      </c>
      <c r="AB1237" s="362" t="s">
        <v>90</v>
      </c>
      <c r="AC1237" s="362"/>
      <c r="AD1237" s="362"/>
      <c r="AE1237" s="362"/>
      <c r="AF1237" s="362"/>
      <c r="AG1237" s="362"/>
      <c r="AH1237" s="362"/>
      <c r="AI1237" s="362" t="str">
        <f t="shared" si="19"/>
        <v>MOMHelpdesk</v>
      </c>
      <c r="AJ1237" s="362" t="str">
        <f>VLOOKUP(AI1237,Table1[[#All],[CONCAT]:[Tfiber]],2,FALSE)</f>
        <v>Helpdesk (Contact Center)</v>
      </c>
      <c r="AK1237" s="362" t="s">
        <v>39</v>
      </c>
      <c r="AL1237" s="362"/>
      <c r="AM1237" s="362"/>
      <c r="AN1237" s="362"/>
      <c r="AO1237" s="368">
        <v>45924</v>
      </c>
      <c r="AP1237" s="361" t="s">
        <v>680</v>
      </c>
      <c r="AR1237">
        <v>1</v>
      </c>
    </row>
    <row r="1238" spans="2:44" ht="15" hidden="1" customHeight="1" x14ac:dyDescent="0.35">
      <c r="B1238" s="362">
        <v>1236</v>
      </c>
      <c r="C1238" s="362" t="s">
        <v>3281</v>
      </c>
      <c r="D1238" s="362" t="s">
        <v>2</v>
      </c>
      <c r="E1238" s="368">
        <v>45315</v>
      </c>
      <c r="F1238" s="368"/>
      <c r="G1238" s="368"/>
      <c r="H1238" s="368"/>
      <c r="I1238" s="362" t="s">
        <v>57</v>
      </c>
      <c r="J1238" s="362" t="s">
        <v>1596</v>
      </c>
      <c r="K1238" s="361" t="s">
        <v>3282</v>
      </c>
      <c r="L1238" s="362"/>
      <c r="M1238" s="362" t="s">
        <v>186</v>
      </c>
      <c r="N1238" s="362" t="s">
        <v>9</v>
      </c>
      <c r="O1238" s="362"/>
      <c r="P1238" s="362" t="s">
        <v>90</v>
      </c>
      <c r="Q1238" s="362" t="s">
        <v>90</v>
      </c>
      <c r="R1238" s="362"/>
      <c r="S1238" s="361" t="s">
        <v>90</v>
      </c>
      <c r="T1238" s="362"/>
      <c r="U1238" s="362"/>
      <c r="V1238" s="362" t="s">
        <v>176</v>
      </c>
      <c r="W1238" s="362"/>
      <c r="X1238" s="362" t="s">
        <v>9</v>
      </c>
      <c r="Y1238" s="362" t="s">
        <v>9</v>
      </c>
      <c r="Z1238" s="362" t="s">
        <v>90</v>
      </c>
      <c r="AA1238" s="366" t="s">
        <v>90</v>
      </c>
      <c r="AB1238" s="362" t="s">
        <v>90</v>
      </c>
      <c r="AC1238" s="362"/>
      <c r="AD1238" s="362"/>
      <c r="AE1238" s="362"/>
      <c r="AF1238" s="362"/>
      <c r="AG1238" s="362"/>
      <c r="AH1238" s="362"/>
      <c r="AI1238" s="362" t="str">
        <f t="shared" si="19"/>
        <v>MOMSecurity &amp; Regulatory Compliance</v>
      </c>
      <c r="AJ1238" s="362" t="str">
        <f>VLOOKUP(AI1238,Table1[[#All],[CONCAT]:[Tfiber]],2,FALSE)</f>
        <v>Security</v>
      </c>
      <c r="AK1238" s="362" t="s">
        <v>40</v>
      </c>
      <c r="AL1238" s="362"/>
      <c r="AM1238" s="362"/>
      <c r="AN1238" s="362"/>
      <c r="AO1238" s="362"/>
      <c r="AP1238" s="361" t="e">
        <v>#N/A</v>
      </c>
      <c r="AR1238">
        <v>1</v>
      </c>
    </row>
    <row r="1239" spans="2:44" ht="15" hidden="1" customHeight="1" x14ac:dyDescent="0.35">
      <c r="B1239" s="362">
        <v>1237</v>
      </c>
      <c r="C1239" s="362" t="s">
        <v>3283</v>
      </c>
      <c r="D1239" s="362" t="s">
        <v>2</v>
      </c>
      <c r="E1239" s="368">
        <v>45316</v>
      </c>
      <c r="F1239" s="368"/>
      <c r="G1239" s="368"/>
      <c r="H1239" s="368"/>
      <c r="I1239" s="362" t="s">
        <v>74</v>
      </c>
      <c r="J1239" s="362" t="s">
        <v>2574</v>
      </c>
      <c r="K1239" s="361" t="s">
        <v>3284</v>
      </c>
      <c r="L1239" s="361"/>
      <c r="M1239" s="362" t="s">
        <v>186</v>
      </c>
      <c r="N1239" s="362" t="s">
        <v>9</v>
      </c>
      <c r="O1239" s="362"/>
      <c r="P1239" s="362" t="s">
        <v>90</v>
      </c>
      <c r="Q1239" s="362" t="s">
        <v>90</v>
      </c>
      <c r="R1239" s="362"/>
      <c r="S1239" s="361"/>
      <c r="T1239" s="362"/>
      <c r="U1239" s="362"/>
      <c r="V1239" s="362" t="s">
        <v>120</v>
      </c>
      <c r="W1239" s="362"/>
      <c r="X1239" s="362" t="s">
        <v>9</v>
      </c>
      <c r="Y1239" s="362" t="s">
        <v>46</v>
      </c>
      <c r="Z1239" s="362" t="s">
        <v>90</v>
      </c>
      <c r="AA1239" s="366" t="s">
        <v>90</v>
      </c>
      <c r="AB1239" s="362" t="s">
        <v>90</v>
      </c>
      <c r="AC1239" s="362"/>
      <c r="AD1239" s="362"/>
      <c r="AE1239" s="362"/>
      <c r="AF1239" s="362"/>
      <c r="AG1239" s="362"/>
      <c r="AH1239" s="362"/>
      <c r="AI1239" s="362" t="str">
        <f t="shared" si="19"/>
        <v>MOMWFM</v>
      </c>
      <c r="AJ1239" s="362" t="str">
        <f>VLOOKUP(AI1239,Table1[[#All],[CONCAT]:[Tfiber]],2,FALSE)</f>
        <v>Applications/Tools</v>
      </c>
      <c r="AK1239" s="362" t="s">
        <v>40</v>
      </c>
      <c r="AL1239" s="362"/>
      <c r="AM1239" s="362"/>
      <c r="AN1239" s="362"/>
      <c r="AO1239" s="362"/>
      <c r="AP1239" s="361" t="e">
        <v>#N/A</v>
      </c>
      <c r="AR1239">
        <v>1</v>
      </c>
    </row>
    <row r="1240" spans="2:44" ht="15" hidden="1" customHeight="1" x14ac:dyDescent="0.35">
      <c r="B1240" s="362">
        <v>1238</v>
      </c>
      <c r="C1240" s="362" t="s">
        <v>3285</v>
      </c>
      <c r="D1240" s="362" t="s">
        <v>2</v>
      </c>
      <c r="E1240" s="368">
        <v>45316</v>
      </c>
      <c r="F1240" s="368"/>
      <c r="G1240" s="368"/>
      <c r="H1240" s="368"/>
      <c r="I1240" s="362" t="s">
        <v>74</v>
      </c>
      <c r="J1240" s="362" t="s">
        <v>2574</v>
      </c>
      <c r="K1240" s="361" t="s">
        <v>3286</v>
      </c>
      <c r="L1240" s="361"/>
      <c r="M1240" s="362" t="s">
        <v>186</v>
      </c>
      <c r="N1240" s="362" t="s">
        <v>9</v>
      </c>
      <c r="O1240" s="362"/>
      <c r="P1240" s="362" t="s">
        <v>90</v>
      </c>
      <c r="Q1240" s="362" t="s">
        <v>90</v>
      </c>
      <c r="R1240" s="362"/>
      <c r="S1240" s="361"/>
      <c r="T1240" s="362"/>
      <c r="U1240" s="362"/>
      <c r="V1240" s="362" t="s">
        <v>120</v>
      </c>
      <c r="W1240" s="362"/>
      <c r="X1240" s="362"/>
      <c r="Y1240" s="362" t="s">
        <v>48</v>
      </c>
      <c r="Z1240" s="362" t="s">
        <v>90</v>
      </c>
      <c r="AA1240" s="366" t="s">
        <v>90</v>
      </c>
      <c r="AB1240" s="362" t="s">
        <v>90</v>
      </c>
      <c r="AC1240" s="362"/>
      <c r="AD1240" s="362"/>
      <c r="AE1240" s="362"/>
      <c r="AF1240" s="362"/>
      <c r="AG1240" s="362"/>
      <c r="AH1240" s="362"/>
      <c r="AI1240" s="362" t="str">
        <f t="shared" si="19"/>
        <v>MOMWFM</v>
      </c>
      <c r="AJ1240" s="362" t="str">
        <f>VLOOKUP(AI1240,Table1[[#All],[CONCAT]:[Tfiber]],2,FALSE)</f>
        <v>Applications/Tools</v>
      </c>
      <c r="AK1240" s="362" t="s">
        <v>40</v>
      </c>
      <c r="AL1240" s="362"/>
      <c r="AM1240" s="362"/>
      <c r="AN1240" s="362"/>
      <c r="AO1240" s="362"/>
      <c r="AP1240" s="361"/>
      <c r="AR1240">
        <v>1</v>
      </c>
    </row>
    <row r="1241" spans="2:44" ht="15" hidden="1" customHeight="1" x14ac:dyDescent="0.35">
      <c r="B1241" s="362">
        <v>1239</v>
      </c>
      <c r="C1241" s="362" t="s">
        <v>3287</v>
      </c>
      <c r="D1241" s="362" t="s">
        <v>2</v>
      </c>
      <c r="E1241" s="368">
        <v>45316</v>
      </c>
      <c r="F1241" s="368"/>
      <c r="G1241" s="368"/>
      <c r="H1241" s="368"/>
      <c r="I1241" s="362" t="s">
        <v>63</v>
      </c>
      <c r="J1241" s="362" t="s">
        <v>2574</v>
      </c>
      <c r="K1241" s="361" t="s">
        <v>3288</v>
      </c>
      <c r="L1241" s="361"/>
      <c r="M1241" s="362" t="s">
        <v>186</v>
      </c>
      <c r="N1241" s="362" t="s">
        <v>9</v>
      </c>
      <c r="O1241" s="362"/>
      <c r="P1241" s="362" t="s">
        <v>90</v>
      </c>
      <c r="Q1241" s="362" t="s">
        <v>90</v>
      </c>
      <c r="R1241" s="362"/>
      <c r="S1241" s="361" t="s">
        <v>3289</v>
      </c>
      <c r="T1241" s="362"/>
      <c r="U1241" s="362"/>
      <c r="V1241" s="362" t="s">
        <v>844</v>
      </c>
      <c r="W1241" s="362"/>
      <c r="X1241" s="362" t="s">
        <v>9</v>
      </c>
      <c r="Y1241" s="362" t="s">
        <v>3290</v>
      </c>
      <c r="Z1241" s="362" t="s">
        <v>90</v>
      </c>
      <c r="AA1241" s="366" t="s">
        <v>90</v>
      </c>
      <c r="AB1241" s="362" t="s">
        <v>90</v>
      </c>
      <c r="AC1241" s="362"/>
      <c r="AD1241" s="362"/>
      <c r="AE1241" s="362"/>
      <c r="AF1241" s="362"/>
      <c r="AG1241" s="362"/>
      <c r="AH1241" s="362"/>
      <c r="AI1241" s="362" t="str">
        <f t="shared" si="19"/>
        <v>MOMOSS</v>
      </c>
      <c r="AJ1241" s="362" t="str">
        <f>VLOOKUP(AI1241,Table1[[#All],[CONCAT]:[Tfiber]],2,FALSE)</f>
        <v>Applications/Tools</v>
      </c>
      <c r="AK1241" s="362" t="e">
        <v>#N/A</v>
      </c>
      <c r="AL1241" s="362" t="e">
        <f>VLOOKUP(C1241,[1]AllOSS!$B:$G,6,0)</f>
        <v>#N/A</v>
      </c>
      <c r="AM1241" s="362" t="e">
        <f>VLOOKUP(C1241,[1]AllOSS!$B:$K,10,0)</f>
        <v>#N/A</v>
      </c>
      <c r="AN1241" s="362"/>
      <c r="AO1241" s="362"/>
      <c r="AP1241" s="361" t="e">
        <v>#N/A</v>
      </c>
      <c r="AR1241">
        <v>1</v>
      </c>
    </row>
    <row r="1242" spans="2:44" ht="15" hidden="1" customHeight="1" x14ac:dyDescent="0.35">
      <c r="B1242" s="362">
        <v>1240</v>
      </c>
      <c r="C1242" s="362" t="s">
        <v>3291</v>
      </c>
      <c r="D1242" s="362" t="s">
        <v>2</v>
      </c>
      <c r="E1242" s="368">
        <v>45096</v>
      </c>
      <c r="F1242" s="368"/>
      <c r="G1242" s="368"/>
      <c r="H1242" s="368"/>
      <c r="I1242" s="362" t="s">
        <v>61</v>
      </c>
      <c r="J1242" s="362" t="s">
        <v>184</v>
      </c>
      <c r="K1242" s="361" t="s">
        <v>3292</v>
      </c>
      <c r="L1242" s="361"/>
      <c r="M1242" s="362" t="s">
        <v>186</v>
      </c>
      <c r="N1242" s="362" t="s">
        <v>9</v>
      </c>
      <c r="O1242" s="362"/>
      <c r="P1242" s="362" t="s">
        <v>2273</v>
      </c>
      <c r="Q1242" s="362" t="s">
        <v>90</v>
      </c>
      <c r="R1242" s="362"/>
      <c r="S1242" s="361"/>
      <c r="T1242" s="362"/>
      <c r="U1242" s="362"/>
      <c r="V1242" s="362" t="s">
        <v>120</v>
      </c>
      <c r="W1242" s="362"/>
      <c r="X1242" s="362" t="s">
        <v>9</v>
      </c>
      <c r="Y1242" s="362" t="s">
        <v>46</v>
      </c>
      <c r="Z1242" s="362" t="s">
        <v>90</v>
      </c>
      <c r="AA1242" s="366" t="s">
        <v>90</v>
      </c>
      <c r="AB1242" s="362" t="s">
        <v>90</v>
      </c>
      <c r="AC1242" s="362"/>
      <c r="AD1242" s="362"/>
      <c r="AE1242" s="362"/>
      <c r="AF1242" s="362"/>
      <c r="AG1242" s="362"/>
      <c r="AH1242" s="362"/>
      <c r="AI1242" s="362" t="str">
        <f t="shared" si="19"/>
        <v>MOMGIS</v>
      </c>
      <c r="AJ1242" s="362" t="str">
        <f>VLOOKUP(AI1242,Table1[[#All],[CONCAT]:[Tfiber]],2,FALSE)</f>
        <v>Applications/Tools</v>
      </c>
      <c r="AK1242" s="362" t="s">
        <v>40</v>
      </c>
      <c r="AL1242" s="362"/>
      <c r="AM1242" s="362"/>
      <c r="AN1242" s="362"/>
      <c r="AO1242" s="362"/>
      <c r="AP1242" s="361" t="e">
        <v>#N/A</v>
      </c>
      <c r="AR1242">
        <v>1</v>
      </c>
    </row>
    <row r="1243" spans="2:44" ht="15" hidden="1" customHeight="1" x14ac:dyDescent="0.35">
      <c r="B1243" s="362">
        <v>1241</v>
      </c>
      <c r="C1243" s="362" t="s">
        <v>3293</v>
      </c>
      <c r="D1243" s="362" t="s">
        <v>2</v>
      </c>
      <c r="E1243" s="368">
        <v>45316</v>
      </c>
      <c r="F1243" s="368"/>
      <c r="G1243" s="368"/>
      <c r="H1243" s="368"/>
      <c r="I1243" s="362" t="s">
        <v>74</v>
      </c>
      <c r="J1243" s="362" t="s">
        <v>2574</v>
      </c>
      <c r="K1243" s="361" t="s">
        <v>3294</v>
      </c>
      <c r="L1243" s="361"/>
      <c r="M1243" s="362" t="s">
        <v>186</v>
      </c>
      <c r="N1243" s="362" t="s">
        <v>9</v>
      </c>
      <c r="O1243" s="362"/>
      <c r="P1243" s="362" t="s">
        <v>90</v>
      </c>
      <c r="Q1243" s="362" t="s">
        <v>90</v>
      </c>
      <c r="R1243" s="362"/>
      <c r="S1243" s="361" t="s">
        <v>3295</v>
      </c>
      <c r="T1243" s="362"/>
      <c r="U1243" s="362"/>
      <c r="V1243" s="362" t="s">
        <v>120</v>
      </c>
      <c r="W1243" s="362"/>
      <c r="X1243" s="362" t="s">
        <v>9</v>
      </c>
      <c r="Y1243" s="362" t="s">
        <v>46</v>
      </c>
      <c r="Z1243" s="362" t="s">
        <v>90</v>
      </c>
      <c r="AA1243" s="366" t="s">
        <v>90</v>
      </c>
      <c r="AB1243" s="362" t="s">
        <v>90</v>
      </c>
      <c r="AC1243" s="362"/>
      <c r="AD1243" s="362"/>
      <c r="AE1243" s="362"/>
      <c r="AF1243" s="362"/>
      <c r="AG1243" s="362"/>
      <c r="AH1243" s="362"/>
      <c r="AI1243" s="362" t="str">
        <f t="shared" si="19"/>
        <v>MOMWFM</v>
      </c>
      <c r="AJ1243" s="362" t="str">
        <f>VLOOKUP(AI1243,Table1[[#All],[CONCAT]:[Tfiber]],2,FALSE)</f>
        <v>Applications/Tools</v>
      </c>
      <c r="AK1243" s="362" t="s">
        <v>40</v>
      </c>
      <c r="AL1243" s="362"/>
      <c r="AM1243" s="362"/>
      <c r="AN1243" s="362"/>
      <c r="AO1243" s="362"/>
      <c r="AP1243" s="361" t="e">
        <v>#N/A</v>
      </c>
      <c r="AR1243">
        <v>1</v>
      </c>
    </row>
    <row r="1244" spans="2:44" ht="15" hidden="1" customHeight="1" x14ac:dyDescent="0.35">
      <c r="B1244" s="362">
        <v>1242</v>
      </c>
      <c r="C1244" s="362" t="s">
        <v>3296</v>
      </c>
      <c r="D1244" s="362" t="s">
        <v>2</v>
      </c>
      <c r="E1244" s="368">
        <v>45316</v>
      </c>
      <c r="F1244" s="368"/>
      <c r="G1244" s="368"/>
      <c r="H1244" s="368"/>
      <c r="I1244" s="362" t="s">
        <v>74</v>
      </c>
      <c r="J1244" s="362" t="s">
        <v>2574</v>
      </c>
      <c r="K1244" s="361" t="s">
        <v>3297</v>
      </c>
      <c r="L1244" s="361"/>
      <c r="M1244" s="362" t="s">
        <v>186</v>
      </c>
      <c r="N1244" s="362" t="s">
        <v>9</v>
      </c>
      <c r="O1244" s="362"/>
      <c r="P1244" s="362" t="s">
        <v>90</v>
      </c>
      <c r="Q1244" s="362" t="s">
        <v>90</v>
      </c>
      <c r="R1244" s="362"/>
      <c r="S1244" s="361"/>
      <c r="T1244" s="362"/>
      <c r="U1244" s="362"/>
      <c r="V1244" s="362" t="s">
        <v>120</v>
      </c>
      <c r="W1244" s="362"/>
      <c r="X1244" s="362"/>
      <c r="Y1244" s="362" t="s">
        <v>48</v>
      </c>
      <c r="Z1244" s="362" t="s">
        <v>90</v>
      </c>
      <c r="AA1244" s="366" t="s">
        <v>90</v>
      </c>
      <c r="AB1244" s="362" t="s">
        <v>90</v>
      </c>
      <c r="AC1244" s="362"/>
      <c r="AD1244" s="362"/>
      <c r="AE1244" s="362"/>
      <c r="AF1244" s="362"/>
      <c r="AG1244" s="362"/>
      <c r="AH1244" s="362"/>
      <c r="AI1244" s="362" t="str">
        <f t="shared" si="19"/>
        <v>MOMWFM</v>
      </c>
      <c r="AJ1244" s="362" t="str">
        <f>VLOOKUP(AI1244,Table1[[#All],[CONCAT]:[Tfiber]],2,FALSE)</f>
        <v>Applications/Tools</v>
      </c>
      <c r="AK1244" s="362" t="s">
        <v>40</v>
      </c>
      <c r="AL1244" s="362"/>
      <c r="AM1244" s="362"/>
      <c r="AN1244" s="362"/>
      <c r="AO1244" s="362"/>
      <c r="AP1244" s="361"/>
      <c r="AR1244">
        <v>1</v>
      </c>
    </row>
    <row r="1245" spans="2:44" ht="15" hidden="1" customHeight="1" x14ac:dyDescent="0.35">
      <c r="B1245" s="362">
        <v>1243</v>
      </c>
      <c r="C1245" s="362" t="s">
        <v>3298</v>
      </c>
      <c r="D1245" s="362" t="s">
        <v>2</v>
      </c>
      <c r="E1245" s="368">
        <v>45316</v>
      </c>
      <c r="F1245" s="368"/>
      <c r="G1245" s="368"/>
      <c r="H1245" s="368"/>
      <c r="I1245" s="362" t="s">
        <v>74</v>
      </c>
      <c r="J1245" s="362" t="s">
        <v>2574</v>
      </c>
      <c r="K1245" s="361" t="s">
        <v>3299</v>
      </c>
      <c r="L1245" s="361"/>
      <c r="M1245" s="362" t="s">
        <v>186</v>
      </c>
      <c r="N1245" s="362" t="s">
        <v>9</v>
      </c>
      <c r="O1245" s="362"/>
      <c r="P1245" s="362" t="s">
        <v>90</v>
      </c>
      <c r="Q1245" s="362" t="s">
        <v>90</v>
      </c>
      <c r="R1245" s="362"/>
      <c r="S1245" s="361"/>
      <c r="T1245" s="362"/>
      <c r="U1245" s="362"/>
      <c r="V1245" s="362" t="s">
        <v>120</v>
      </c>
      <c r="W1245" s="362"/>
      <c r="X1245" s="362"/>
      <c r="Y1245" s="362" t="s">
        <v>48</v>
      </c>
      <c r="Z1245" s="362" t="s">
        <v>90</v>
      </c>
      <c r="AA1245" s="366" t="s">
        <v>90</v>
      </c>
      <c r="AB1245" s="362" t="s">
        <v>90</v>
      </c>
      <c r="AC1245" s="362"/>
      <c r="AD1245" s="362"/>
      <c r="AE1245" s="362"/>
      <c r="AF1245" s="362"/>
      <c r="AG1245" s="362"/>
      <c r="AH1245" s="362"/>
      <c r="AI1245" s="362" t="str">
        <f t="shared" si="19"/>
        <v>MOMWFM</v>
      </c>
      <c r="AJ1245" s="362" t="str">
        <f>VLOOKUP(AI1245,Table1[[#All],[CONCAT]:[Tfiber]],2,FALSE)</f>
        <v>Applications/Tools</v>
      </c>
      <c r="AK1245" s="362" t="s">
        <v>40</v>
      </c>
      <c r="AL1245" s="362"/>
      <c r="AM1245" s="362"/>
      <c r="AN1245" s="362"/>
      <c r="AO1245" s="362"/>
      <c r="AP1245" s="361"/>
      <c r="AR1245">
        <v>1</v>
      </c>
    </row>
    <row r="1246" spans="2:44" ht="15" hidden="1" customHeight="1" x14ac:dyDescent="0.35">
      <c r="B1246" s="362">
        <v>1244</v>
      </c>
      <c r="C1246" s="362" t="s">
        <v>3300</v>
      </c>
      <c r="D1246" s="362" t="s">
        <v>2</v>
      </c>
      <c r="E1246" s="368">
        <v>45316</v>
      </c>
      <c r="F1246" s="368"/>
      <c r="G1246" s="368"/>
      <c r="H1246" s="368"/>
      <c r="I1246" s="362" t="s">
        <v>74</v>
      </c>
      <c r="J1246" s="362" t="s">
        <v>2574</v>
      </c>
      <c r="K1246" s="361" t="s">
        <v>3301</v>
      </c>
      <c r="L1246" s="361"/>
      <c r="M1246" s="362" t="s">
        <v>186</v>
      </c>
      <c r="N1246" s="362" t="s">
        <v>9</v>
      </c>
      <c r="O1246" s="362"/>
      <c r="P1246" s="362" t="s">
        <v>90</v>
      </c>
      <c r="Q1246" s="362" t="s">
        <v>90</v>
      </c>
      <c r="R1246" s="362"/>
      <c r="S1246" s="361"/>
      <c r="T1246" s="362"/>
      <c r="U1246" s="362"/>
      <c r="V1246" s="362" t="s">
        <v>120</v>
      </c>
      <c r="W1246" s="362"/>
      <c r="X1246" s="362"/>
      <c r="Y1246" s="362" t="s">
        <v>48</v>
      </c>
      <c r="Z1246" s="362" t="s">
        <v>90</v>
      </c>
      <c r="AA1246" s="366" t="s">
        <v>90</v>
      </c>
      <c r="AB1246" s="362" t="s">
        <v>90</v>
      </c>
      <c r="AC1246" s="362"/>
      <c r="AD1246" s="362"/>
      <c r="AE1246" s="362"/>
      <c r="AF1246" s="362"/>
      <c r="AG1246" s="362"/>
      <c r="AH1246" s="362"/>
      <c r="AI1246" s="362" t="str">
        <f t="shared" si="19"/>
        <v>MOMWFM</v>
      </c>
      <c r="AJ1246" s="362" t="str">
        <f>VLOOKUP(AI1246,Table1[[#All],[CONCAT]:[Tfiber]],2,FALSE)</f>
        <v>Applications/Tools</v>
      </c>
      <c r="AK1246" s="362" t="s">
        <v>40</v>
      </c>
      <c r="AL1246" s="362"/>
      <c r="AM1246" s="362"/>
      <c r="AN1246" s="362"/>
      <c r="AO1246" s="362"/>
      <c r="AP1246" s="361"/>
      <c r="AR1246">
        <v>1</v>
      </c>
    </row>
    <row r="1247" spans="2:44" ht="15" hidden="1" customHeight="1" x14ac:dyDescent="0.35">
      <c r="B1247" s="362">
        <v>1245</v>
      </c>
      <c r="C1247" s="362" t="s">
        <v>3302</v>
      </c>
      <c r="D1247" s="362" t="s">
        <v>2</v>
      </c>
      <c r="E1247" s="368">
        <v>45316</v>
      </c>
      <c r="F1247" s="368"/>
      <c r="G1247" s="368"/>
      <c r="H1247" s="368"/>
      <c r="I1247" s="362" t="s">
        <v>74</v>
      </c>
      <c r="J1247" s="362" t="s">
        <v>2574</v>
      </c>
      <c r="K1247" s="361" t="s">
        <v>3303</v>
      </c>
      <c r="L1247" s="361"/>
      <c r="M1247" s="362" t="s">
        <v>186</v>
      </c>
      <c r="N1247" s="362" t="s">
        <v>9</v>
      </c>
      <c r="O1247" s="362"/>
      <c r="P1247" s="362" t="s">
        <v>90</v>
      </c>
      <c r="Q1247" s="362" t="s">
        <v>90</v>
      </c>
      <c r="R1247" s="362"/>
      <c r="S1247" s="361"/>
      <c r="T1247" s="362"/>
      <c r="U1247" s="362"/>
      <c r="V1247" s="362" t="s">
        <v>120</v>
      </c>
      <c r="W1247" s="362"/>
      <c r="X1247" s="362"/>
      <c r="Y1247" s="362" t="s">
        <v>48</v>
      </c>
      <c r="Z1247" s="362" t="s">
        <v>90</v>
      </c>
      <c r="AA1247" s="366" t="s">
        <v>90</v>
      </c>
      <c r="AB1247" s="362" t="s">
        <v>90</v>
      </c>
      <c r="AC1247" s="362"/>
      <c r="AD1247" s="362"/>
      <c r="AE1247" s="362"/>
      <c r="AF1247" s="362"/>
      <c r="AG1247" s="362"/>
      <c r="AH1247" s="362"/>
      <c r="AI1247" s="362" t="str">
        <f t="shared" si="19"/>
        <v>MOMWFM</v>
      </c>
      <c r="AJ1247" s="362" t="str">
        <f>VLOOKUP(AI1247,Table1[[#All],[CONCAT]:[Tfiber]],2,FALSE)</f>
        <v>Applications/Tools</v>
      </c>
      <c r="AK1247" s="362" t="s">
        <v>40</v>
      </c>
      <c r="AL1247" s="362"/>
      <c r="AM1247" s="362"/>
      <c r="AN1247" s="362"/>
      <c r="AO1247" s="362"/>
      <c r="AP1247" s="361"/>
      <c r="AR1247">
        <v>1</v>
      </c>
    </row>
    <row r="1248" spans="2:44" ht="15" hidden="1" customHeight="1" x14ac:dyDescent="0.35">
      <c r="B1248" s="362">
        <v>1246</v>
      </c>
      <c r="C1248" s="362" t="s">
        <v>3304</v>
      </c>
      <c r="D1248" s="362" t="s">
        <v>2</v>
      </c>
      <c r="E1248" s="368">
        <v>45316</v>
      </c>
      <c r="F1248" s="368"/>
      <c r="G1248" s="368"/>
      <c r="H1248" s="368"/>
      <c r="I1248" s="362" t="s">
        <v>74</v>
      </c>
      <c r="J1248" s="362" t="s">
        <v>2574</v>
      </c>
      <c r="K1248" s="361" t="s">
        <v>3305</v>
      </c>
      <c r="L1248" s="361"/>
      <c r="M1248" s="362" t="s">
        <v>186</v>
      </c>
      <c r="N1248" s="362" t="s">
        <v>9</v>
      </c>
      <c r="O1248" s="362"/>
      <c r="P1248" s="362" t="s">
        <v>90</v>
      </c>
      <c r="Q1248" s="362" t="s">
        <v>90</v>
      </c>
      <c r="R1248" s="362"/>
      <c r="S1248" s="361"/>
      <c r="T1248" s="362"/>
      <c r="U1248" s="362"/>
      <c r="V1248" s="362" t="s">
        <v>120</v>
      </c>
      <c r="W1248" s="362"/>
      <c r="X1248" s="362"/>
      <c r="Y1248" s="362" t="s">
        <v>48</v>
      </c>
      <c r="Z1248" s="362" t="s">
        <v>90</v>
      </c>
      <c r="AA1248" s="366" t="s">
        <v>90</v>
      </c>
      <c r="AB1248" s="362" t="s">
        <v>90</v>
      </c>
      <c r="AC1248" s="362"/>
      <c r="AD1248" s="362"/>
      <c r="AE1248" s="362"/>
      <c r="AF1248" s="362"/>
      <c r="AG1248" s="362"/>
      <c r="AH1248" s="362"/>
      <c r="AI1248" s="362" t="str">
        <f t="shared" si="19"/>
        <v>MOMWFM</v>
      </c>
      <c r="AJ1248" s="362" t="str">
        <f>VLOOKUP(AI1248,Table1[[#All],[CONCAT]:[Tfiber]],2,FALSE)</f>
        <v>Applications/Tools</v>
      </c>
      <c r="AK1248" s="362" t="s">
        <v>40</v>
      </c>
      <c r="AL1248" s="362"/>
      <c r="AM1248" s="362"/>
      <c r="AN1248" s="362"/>
      <c r="AO1248" s="362"/>
      <c r="AP1248" s="361"/>
      <c r="AR1248">
        <v>1</v>
      </c>
    </row>
    <row r="1249" spans="2:44" ht="15" hidden="1" customHeight="1" x14ac:dyDescent="0.35">
      <c r="B1249" s="362">
        <v>1247</v>
      </c>
      <c r="C1249" s="362" t="s">
        <v>3306</v>
      </c>
      <c r="D1249" s="362" t="s">
        <v>2</v>
      </c>
      <c r="E1249" s="368">
        <v>45316</v>
      </c>
      <c r="F1249" s="368"/>
      <c r="G1249" s="368"/>
      <c r="H1249" s="368"/>
      <c r="I1249" s="362" t="s">
        <v>74</v>
      </c>
      <c r="J1249" s="362" t="s">
        <v>2574</v>
      </c>
      <c r="K1249" s="361" t="s">
        <v>3307</v>
      </c>
      <c r="L1249" s="361"/>
      <c r="M1249" s="362" t="s">
        <v>186</v>
      </c>
      <c r="N1249" s="362" t="s">
        <v>9</v>
      </c>
      <c r="O1249" s="362"/>
      <c r="P1249" s="362" t="s">
        <v>90</v>
      </c>
      <c r="Q1249" s="362" t="s">
        <v>90</v>
      </c>
      <c r="R1249" s="362"/>
      <c r="S1249" s="361" t="s">
        <v>3308</v>
      </c>
      <c r="T1249" s="362"/>
      <c r="U1249" s="362"/>
      <c r="V1249" s="362" t="s">
        <v>120</v>
      </c>
      <c r="W1249" s="362"/>
      <c r="X1249" s="362"/>
      <c r="Y1249" s="362" t="s">
        <v>48</v>
      </c>
      <c r="Z1249" s="362" t="s">
        <v>90</v>
      </c>
      <c r="AA1249" s="366" t="s">
        <v>90</v>
      </c>
      <c r="AB1249" s="362" t="s">
        <v>90</v>
      </c>
      <c r="AC1249" s="362"/>
      <c r="AD1249" s="362"/>
      <c r="AE1249" s="362"/>
      <c r="AF1249" s="362"/>
      <c r="AG1249" s="362"/>
      <c r="AH1249" s="362"/>
      <c r="AI1249" s="362" t="str">
        <f t="shared" si="19"/>
        <v>MOMWFM</v>
      </c>
      <c r="AJ1249" s="362" t="str">
        <f>VLOOKUP(AI1249,Table1[[#All],[CONCAT]:[Tfiber]],2,FALSE)</f>
        <v>Applications/Tools</v>
      </c>
      <c r="AK1249" s="362" t="s">
        <v>40</v>
      </c>
      <c r="AL1249" s="362"/>
      <c r="AM1249" s="362"/>
      <c r="AN1249" s="362"/>
      <c r="AO1249" s="362"/>
      <c r="AP1249" s="361"/>
      <c r="AR1249">
        <v>1</v>
      </c>
    </row>
    <row r="1250" spans="2:44" ht="15" hidden="1" customHeight="1" x14ac:dyDescent="0.35">
      <c r="B1250" s="362">
        <v>1248</v>
      </c>
      <c r="C1250" s="362" t="s">
        <v>3309</v>
      </c>
      <c r="D1250" s="362" t="s">
        <v>2</v>
      </c>
      <c r="E1250" s="368">
        <v>45316</v>
      </c>
      <c r="F1250" s="368"/>
      <c r="G1250" s="368"/>
      <c r="H1250" s="368"/>
      <c r="I1250" s="362" t="s">
        <v>74</v>
      </c>
      <c r="J1250" s="362" t="s">
        <v>2574</v>
      </c>
      <c r="K1250" s="361" t="s">
        <v>3310</v>
      </c>
      <c r="L1250" s="361"/>
      <c r="M1250" s="362" t="s">
        <v>186</v>
      </c>
      <c r="N1250" s="362" t="s">
        <v>9</v>
      </c>
      <c r="O1250" s="362"/>
      <c r="P1250" s="362" t="s">
        <v>90</v>
      </c>
      <c r="Q1250" s="362" t="s">
        <v>90</v>
      </c>
      <c r="R1250" s="362"/>
      <c r="S1250" s="361"/>
      <c r="T1250" s="362"/>
      <c r="U1250" s="362"/>
      <c r="V1250" s="362" t="s">
        <v>120</v>
      </c>
      <c r="W1250" s="362"/>
      <c r="X1250" s="362"/>
      <c r="Y1250" s="362" t="s">
        <v>48</v>
      </c>
      <c r="Z1250" s="362" t="s">
        <v>90</v>
      </c>
      <c r="AA1250" s="366" t="s">
        <v>90</v>
      </c>
      <c r="AB1250" s="362" t="s">
        <v>90</v>
      </c>
      <c r="AC1250" s="362"/>
      <c r="AD1250" s="362"/>
      <c r="AE1250" s="362"/>
      <c r="AF1250" s="362"/>
      <c r="AG1250" s="362"/>
      <c r="AH1250" s="362"/>
      <c r="AI1250" s="362" t="str">
        <f t="shared" si="19"/>
        <v>MOMWFM</v>
      </c>
      <c r="AJ1250" s="362" t="str">
        <f>VLOOKUP(AI1250,Table1[[#All],[CONCAT]:[Tfiber]],2,FALSE)</f>
        <v>Applications/Tools</v>
      </c>
      <c r="AK1250" s="362" t="s">
        <v>40</v>
      </c>
      <c r="AL1250" s="362"/>
      <c r="AM1250" s="362"/>
      <c r="AN1250" s="362"/>
      <c r="AO1250" s="362"/>
      <c r="AP1250" s="361"/>
      <c r="AR1250">
        <v>1</v>
      </c>
    </row>
    <row r="1251" spans="2:44" ht="15" hidden="1" customHeight="1" x14ac:dyDescent="0.35">
      <c r="B1251" s="362">
        <v>1249</v>
      </c>
      <c r="C1251" s="362" t="s">
        <v>3311</v>
      </c>
      <c r="D1251" s="362" t="s">
        <v>2</v>
      </c>
      <c r="E1251" s="368">
        <v>45335</v>
      </c>
      <c r="F1251" s="368"/>
      <c r="G1251" s="368"/>
      <c r="H1251" s="368"/>
      <c r="I1251" s="362" t="s">
        <v>57</v>
      </c>
      <c r="J1251" s="362" t="s">
        <v>2897</v>
      </c>
      <c r="K1251" s="361" t="s">
        <v>3312</v>
      </c>
      <c r="L1251" s="362"/>
      <c r="M1251" s="362" t="s">
        <v>186</v>
      </c>
      <c r="N1251" s="362" t="s">
        <v>9</v>
      </c>
      <c r="O1251" s="362"/>
      <c r="P1251" s="362" t="s">
        <v>90</v>
      </c>
      <c r="Q1251" s="362" t="s">
        <v>90</v>
      </c>
      <c r="R1251" s="362"/>
      <c r="S1251" s="361" t="s">
        <v>90</v>
      </c>
      <c r="T1251" s="362"/>
      <c r="U1251" s="362"/>
      <c r="V1251" s="362" t="s">
        <v>176</v>
      </c>
      <c r="W1251" s="362"/>
      <c r="X1251" s="362" t="s">
        <v>9</v>
      </c>
      <c r="Y1251" s="362" t="s">
        <v>9</v>
      </c>
      <c r="Z1251" s="362" t="s">
        <v>90</v>
      </c>
      <c r="AA1251" s="366" t="s">
        <v>90</v>
      </c>
      <c r="AB1251" s="362" t="s">
        <v>90</v>
      </c>
      <c r="AC1251" s="362"/>
      <c r="AD1251" s="362"/>
      <c r="AE1251" s="362"/>
      <c r="AF1251" s="362"/>
      <c r="AG1251" s="362"/>
      <c r="AH1251" s="362"/>
      <c r="AI1251" s="362" t="str">
        <f t="shared" si="19"/>
        <v>MOMSecurity &amp; Regulatory Compliance</v>
      </c>
      <c r="AJ1251" s="362" t="str">
        <f>VLOOKUP(AI1251,Table1[[#All],[CONCAT]:[Tfiber]],2,FALSE)</f>
        <v>Security</v>
      </c>
      <c r="AK1251" s="362" t="s">
        <v>40</v>
      </c>
      <c r="AL1251" s="362"/>
      <c r="AM1251" s="362"/>
      <c r="AN1251" s="362"/>
      <c r="AO1251" s="362"/>
      <c r="AP1251" s="361" t="e">
        <v>#N/A</v>
      </c>
      <c r="AR1251">
        <v>1</v>
      </c>
    </row>
    <row r="1252" spans="2:44" ht="15" hidden="1" customHeight="1" x14ac:dyDescent="0.35">
      <c r="B1252" s="362">
        <v>1250</v>
      </c>
      <c r="C1252" s="362" t="s">
        <v>3313</v>
      </c>
      <c r="D1252" s="362" t="s">
        <v>2</v>
      </c>
      <c r="E1252" s="368">
        <v>45335</v>
      </c>
      <c r="F1252" s="368"/>
      <c r="G1252" s="368"/>
      <c r="H1252" s="368"/>
      <c r="I1252" s="362" t="s">
        <v>57</v>
      </c>
      <c r="J1252" s="362" t="s">
        <v>2897</v>
      </c>
      <c r="K1252" s="361" t="s">
        <v>3314</v>
      </c>
      <c r="L1252" s="362"/>
      <c r="M1252" s="362" t="s">
        <v>186</v>
      </c>
      <c r="N1252" s="362" t="s">
        <v>9</v>
      </c>
      <c r="O1252" s="362"/>
      <c r="P1252" s="362" t="s">
        <v>90</v>
      </c>
      <c r="Q1252" s="362" t="s">
        <v>90</v>
      </c>
      <c r="R1252" s="362"/>
      <c r="S1252" s="361" t="s">
        <v>90</v>
      </c>
      <c r="T1252" s="362"/>
      <c r="U1252" s="362"/>
      <c r="V1252" s="362" t="s">
        <v>176</v>
      </c>
      <c r="W1252" s="362"/>
      <c r="X1252" s="362" t="s">
        <v>9</v>
      </c>
      <c r="Y1252" s="362" t="s">
        <v>9</v>
      </c>
      <c r="Z1252" s="362" t="s">
        <v>90</v>
      </c>
      <c r="AA1252" s="366" t="s">
        <v>90</v>
      </c>
      <c r="AB1252" s="362" t="s">
        <v>90</v>
      </c>
      <c r="AC1252" s="362"/>
      <c r="AD1252" s="362"/>
      <c r="AE1252" s="362"/>
      <c r="AF1252" s="362"/>
      <c r="AG1252" s="362"/>
      <c r="AH1252" s="362"/>
      <c r="AI1252" s="362" t="str">
        <f t="shared" si="19"/>
        <v>MOMSecurity &amp; Regulatory Compliance</v>
      </c>
      <c r="AJ1252" s="362" t="str">
        <f>VLOOKUP(AI1252,Table1[[#All],[CONCAT]:[Tfiber]],2,FALSE)</f>
        <v>Security</v>
      </c>
      <c r="AK1252" s="362" t="s">
        <v>40</v>
      </c>
      <c r="AL1252" s="362"/>
      <c r="AM1252" s="362"/>
      <c r="AN1252" s="362"/>
      <c r="AO1252" s="362"/>
      <c r="AP1252" s="361" t="e">
        <v>#N/A</v>
      </c>
      <c r="AR1252">
        <v>1</v>
      </c>
    </row>
    <row r="1253" spans="2:44" ht="15" hidden="1" customHeight="1" x14ac:dyDescent="0.35">
      <c r="B1253" s="362">
        <v>1251</v>
      </c>
      <c r="C1253" s="362" t="s">
        <v>3315</v>
      </c>
      <c r="D1253" s="362" t="s">
        <v>2</v>
      </c>
      <c r="E1253" s="368">
        <v>45099</v>
      </c>
      <c r="F1253" s="368"/>
      <c r="G1253" s="368"/>
      <c r="H1253" s="368"/>
      <c r="I1253" s="362" t="s">
        <v>57</v>
      </c>
      <c r="J1253" s="362" t="s">
        <v>3316</v>
      </c>
      <c r="K1253" s="361" t="s">
        <v>3317</v>
      </c>
      <c r="L1253" s="362"/>
      <c r="M1253" s="362" t="s">
        <v>186</v>
      </c>
      <c r="N1253" s="362" t="s">
        <v>9</v>
      </c>
      <c r="O1253" s="362"/>
      <c r="P1253" s="362" t="s">
        <v>90</v>
      </c>
      <c r="Q1253" s="362" t="s">
        <v>90</v>
      </c>
      <c r="R1253" s="362"/>
      <c r="S1253" s="361" t="s">
        <v>3318</v>
      </c>
      <c r="T1253" s="362"/>
      <c r="U1253" s="362"/>
      <c r="V1253" s="362" t="s">
        <v>176</v>
      </c>
      <c r="W1253" s="362"/>
      <c r="X1253" s="362"/>
      <c r="Y1253" s="362" t="s">
        <v>48</v>
      </c>
      <c r="Z1253" s="362" t="s">
        <v>90</v>
      </c>
      <c r="AA1253" s="366" t="s">
        <v>90</v>
      </c>
      <c r="AB1253" s="362" t="s">
        <v>90</v>
      </c>
      <c r="AC1253" s="362"/>
      <c r="AD1253" s="362"/>
      <c r="AE1253" s="362"/>
      <c r="AF1253" s="362"/>
      <c r="AG1253" s="362"/>
      <c r="AH1253" s="362"/>
      <c r="AI1253" s="362" t="str">
        <f t="shared" si="19"/>
        <v>MOMSecurity &amp; Regulatory Compliance</v>
      </c>
      <c r="AJ1253" s="362" t="str">
        <f>VLOOKUP(AI1253,Table1[[#All],[CONCAT]:[Tfiber]],2,FALSE)</f>
        <v>Security</v>
      </c>
      <c r="AK1253" s="362" t="s">
        <v>40</v>
      </c>
      <c r="AL1253" s="362"/>
      <c r="AM1253" s="362"/>
      <c r="AN1253" s="362"/>
      <c r="AO1253" s="362"/>
      <c r="AP1253" s="361" t="s">
        <v>193</v>
      </c>
      <c r="AR1253">
        <v>1</v>
      </c>
    </row>
    <row r="1254" spans="2:44" ht="15" hidden="1" customHeight="1" x14ac:dyDescent="0.35">
      <c r="B1254" s="362">
        <v>1252</v>
      </c>
      <c r="C1254" s="362" t="s">
        <v>3319</v>
      </c>
      <c r="D1254" s="362" t="s">
        <v>2</v>
      </c>
      <c r="E1254" s="368">
        <v>45335</v>
      </c>
      <c r="F1254" s="368"/>
      <c r="G1254" s="368"/>
      <c r="H1254" s="368"/>
      <c r="I1254" s="362" t="s">
        <v>57</v>
      </c>
      <c r="J1254" s="362" t="s">
        <v>2897</v>
      </c>
      <c r="K1254" s="361" t="s">
        <v>3320</v>
      </c>
      <c r="L1254" s="362"/>
      <c r="M1254" s="362" t="s">
        <v>186</v>
      </c>
      <c r="N1254" s="362" t="s">
        <v>9</v>
      </c>
      <c r="O1254" s="362"/>
      <c r="P1254" s="362" t="s">
        <v>90</v>
      </c>
      <c r="Q1254" s="362" t="s">
        <v>90</v>
      </c>
      <c r="R1254" s="362"/>
      <c r="S1254" s="361" t="s">
        <v>3321</v>
      </c>
      <c r="T1254" s="362"/>
      <c r="U1254" s="362"/>
      <c r="V1254" s="362" t="s">
        <v>176</v>
      </c>
      <c r="W1254" s="362"/>
      <c r="X1254" s="362"/>
      <c r="Y1254" s="362" t="s">
        <v>48</v>
      </c>
      <c r="Z1254" s="362" t="s">
        <v>90</v>
      </c>
      <c r="AA1254" s="366" t="s">
        <v>90</v>
      </c>
      <c r="AB1254" s="362" t="s">
        <v>90</v>
      </c>
      <c r="AC1254" s="362"/>
      <c r="AD1254" s="362"/>
      <c r="AE1254" s="362"/>
      <c r="AF1254" s="362"/>
      <c r="AG1254" s="362"/>
      <c r="AH1254" s="362"/>
      <c r="AI1254" s="362" t="str">
        <f t="shared" si="19"/>
        <v>MOMSecurity &amp; Regulatory Compliance</v>
      </c>
      <c r="AJ1254" s="362" t="str">
        <f>VLOOKUP(AI1254,Table1[[#All],[CONCAT]:[Tfiber]],2,FALSE)</f>
        <v>Security</v>
      </c>
      <c r="AK1254" s="362" t="s">
        <v>40</v>
      </c>
      <c r="AL1254" s="362"/>
      <c r="AM1254" s="362"/>
      <c r="AN1254" s="362"/>
      <c r="AO1254" s="362"/>
      <c r="AP1254" s="361" t="s">
        <v>193</v>
      </c>
      <c r="AR1254">
        <v>1</v>
      </c>
    </row>
    <row r="1255" spans="2:44" ht="15" hidden="1" customHeight="1" x14ac:dyDescent="0.35">
      <c r="B1255" s="362">
        <v>1253</v>
      </c>
      <c r="C1255" s="362" t="s">
        <v>3322</v>
      </c>
      <c r="D1255" s="362" t="s">
        <v>2</v>
      </c>
      <c r="E1255" s="368">
        <v>45335</v>
      </c>
      <c r="F1255" s="368"/>
      <c r="G1255" s="368"/>
      <c r="H1255" s="368"/>
      <c r="I1255" s="362" t="s">
        <v>65</v>
      </c>
      <c r="J1255" s="362" t="s">
        <v>1910</v>
      </c>
      <c r="K1255" s="361" t="s">
        <v>3323</v>
      </c>
      <c r="L1255" s="362"/>
      <c r="M1255" s="362" t="s">
        <v>186</v>
      </c>
      <c r="N1255" s="362" t="s">
        <v>9</v>
      </c>
      <c r="O1255" s="362"/>
      <c r="P1255" s="362" t="s">
        <v>90</v>
      </c>
      <c r="Q1255" s="362" t="s">
        <v>90</v>
      </c>
      <c r="R1255" s="362"/>
      <c r="S1255" s="361" t="s">
        <v>90</v>
      </c>
      <c r="T1255" s="362"/>
      <c r="U1255" s="362"/>
      <c r="V1255" s="362" t="s">
        <v>202</v>
      </c>
      <c r="W1255" s="362"/>
      <c r="X1255" s="362" t="s">
        <v>9</v>
      </c>
      <c r="Y1255" s="362" t="s">
        <v>9</v>
      </c>
      <c r="Z1255" s="362" t="s">
        <v>90</v>
      </c>
      <c r="AA1255" s="366" t="s">
        <v>90</v>
      </c>
      <c r="AB1255" s="362" t="s">
        <v>90</v>
      </c>
      <c r="AC1255" s="362"/>
      <c r="AD1255" s="362"/>
      <c r="AE1255" s="362"/>
      <c r="AF1255" s="362"/>
      <c r="AG1255" s="362"/>
      <c r="AH1255" s="362"/>
      <c r="AI1255" s="362" t="str">
        <f t="shared" si="19"/>
        <v>MOMBSS</v>
      </c>
      <c r="AJ1255" s="362" t="str">
        <f>VLOOKUP(AI1255,Table1[[#All],[CONCAT]:[Tfiber]],2,FALSE)</f>
        <v>Applications/Tools</v>
      </c>
      <c r="AK1255" s="362" t="s">
        <v>40</v>
      </c>
      <c r="AL1255" s="362"/>
      <c r="AM1255" s="362"/>
      <c r="AN1255" s="362"/>
      <c r="AO1255" s="362"/>
      <c r="AP1255" s="361" t="e">
        <v>#N/A</v>
      </c>
      <c r="AR1255">
        <v>1</v>
      </c>
    </row>
    <row r="1256" spans="2:44" ht="15" hidden="1" customHeight="1" x14ac:dyDescent="0.35">
      <c r="B1256" s="362">
        <v>1254</v>
      </c>
      <c r="C1256" s="362" t="s">
        <v>3324</v>
      </c>
      <c r="D1256" s="362" t="s">
        <v>2</v>
      </c>
      <c r="E1256" s="368">
        <v>45335</v>
      </c>
      <c r="F1256" s="368"/>
      <c r="G1256" s="368"/>
      <c r="H1256" s="368"/>
      <c r="I1256" s="362" t="s">
        <v>65</v>
      </c>
      <c r="J1256" s="362" t="s">
        <v>1910</v>
      </c>
      <c r="K1256" s="361" t="s">
        <v>3325</v>
      </c>
      <c r="L1256" s="362"/>
      <c r="M1256" s="362" t="s">
        <v>186</v>
      </c>
      <c r="N1256" s="362" t="s">
        <v>9</v>
      </c>
      <c r="O1256" s="362"/>
      <c r="P1256" s="362" t="s">
        <v>90</v>
      </c>
      <c r="Q1256" s="362" t="s">
        <v>90</v>
      </c>
      <c r="R1256" s="362"/>
      <c r="S1256" s="361" t="s">
        <v>90</v>
      </c>
      <c r="T1256" s="362"/>
      <c r="U1256" s="362"/>
      <c r="V1256" s="362" t="s">
        <v>202</v>
      </c>
      <c r="W1256" s="362"/>
      <c r="X1256" s="362" t="s">
        <v>9</v>
      </c>
      <c r="Y1256" s="362" t="s">
        <v>9</v>
      </c>
      <c r="Z1256" s="362" t="s">
        <v>90</v>
      </c>
      <c r="AA1256" s="366" t="s">
        <v>90</v>
      </c>
      <c r="AB1256" s="362" t="s">
        <v>90</v>
      </c>
      <c r="AC1256" s="362"/>
      <c r="AD1256" s="362"/>
      <c r="AE1256" s="362"/>
      <c r="AF1256" s="362"/>
      <c r="AG1256" s="362"/>
      <c r="AH1256" s="362"/>
      <c r="AI1256" s="362" t="str">
        <f t="shared" si="19"/>
        <v>MOMBSS</v>
      </c>
      <c r="AJ1256" s="362" t="str">
        <f>VLOOKUP(AI1256,Table1[[#All],[CONCAT]:[Tfiber]],2,FALSE)</f>
        <v>Applications/Tools</v>
      </c>
      <c r="AK1256" s="362" t="s">
        <v>40</v>
      </c>
      <c r="AL1256" s="362"/>
      <c r="AM1256" s="362"/>
      <c r="AN1256" s="362"/>
      <c r="AO1256" s="362"/>
      <c r="AP1256" s="361" t="e">
        <v>#N/A</v>
      </c>
      <c r="AR1256">
        <v>1</v>
      </c>
    </row>
    <row r="1257" spans="2:44" ht="15" hidden="1" customHeight="1" x14ac:dyDescent="0.35">
      <c r="B1257" s="362">
        <v>1255</v>
      </c>
      <c r="C1257" s="362" t="s">
        <v>3326</v>
      </c>
      <c r="D1257" s="362" t="s">
        <v>2</v>
      </c>
      <c r="E1257" s="368">
        <v>45335</v>
      </c>
      <c r="F1257" s="368"/>
      <c r="G1257" s="368"/>
      <c r="H1257" s="368"/>
      <c r="I1257" s="362" t="s">
        <v>65</v>
      </c>
      <c r="J1257" s="362" t="s">
        <v>1910</v>
      </c>
      <c r="K1257" s="361" t="s">
        <v>3327</v>
      </c>
      <c r="L1257" s="362"/>
      <c r="M1257" s="362" t="s">
        <v>186</v>
      </c>
      <c r="N1257" s="362" t="s">
        <v>9</v>
      </c>
      <c r="O1257" s="362"/>
      <c r="P1257" s="362" t="s">
        <v>90</v>
      </c>
      <c r="Q1257" s="362" t="s">
        <v>90</v>
      </c>
      <c r="R1257" s="362"/>
      <c r="S1257" s="361" t="s">
        <v>90</v>
      </c>
      <c r="T1257" s="362"/>
      <c r="U1257" s="362"/>
      <c r="V1257" s="362" t="s">
        <v>202</v>
      </c>
      <c r="W1257" s="362"/>
      <c r="X1257" s="362" t="s">
        <v>9</v>
      </c>
      <c r="Y1257" s="362" t="s">
        <v>9</v>
      </c>
      <c r="Z1257" s="362" t="s">
        <v>90</v>
      </c>
      <c r="AA1257" s="366" t="s">
        <v>90</v>
      </c>
      <c r="AB1257" s="362" t="s">
        <v>90</v>
      </c>
      <c r="AC1257" s="362"/>
      <c r="AD1257" s="362"/>
      <c r="AE1257" s="362"/>
      <c r="AF1257" s="362"/>
      <c r="AG1257" s="362"/>
      <c r="AH1257" s="362"/>
      <c r="AI1257" s="362" t="str">
        <f t="shared" si="19"/>
        <v>MOMBSS</v>
      </c>
      <c r="AJ1257" s="362" t="str">
        <f>VLOOKUP(AI1257,Table1[[#All],[CONCAT]:[Tfiber]],2,FALSE)</f>
        <v>Applications/Tools</v>
      </c>
      <c r="AK1257" s="362" t="s">
        <v>40</v>
      </c>
      <c r="AL1257" s="362"/>
      <c r="AM1257" s="362"/>
      <c r="AN1257" s="362"/>
      <c r="AO1257" s="362"/>
      <c r="AP1257" s="361" t="e">
        <v>#N/A</v>
      </c>
      <c r="AR1257">
        <v>1</v>
      </c>
    </row>
    <row r="1258" spans="2:44" ht="15" hidden="1" customHeight="1" x14ac:dyDescent="0.35">
      <c r="B1258" s="362">
        <v>1256</v>
      </c>
      <c r="C1258" s="362" t="s">
        <v>3328</v>
      </c>
      <c r="D1258" s="362" t="s">
        <v>2</v>
      </c>
      <c r="E1258" s="368">
        <v>45335</v>
      </c>
      <c r="F1258" s="368"/>
      <c r="G1258" s="368"/>
      <c r="H1258" s="368"/>
      <c r="I1258" s="362" t="s">
        <v>65</v>
      </c>
      <c r="J1258" s="362" t="s">
        <v>1910</v>
      </c>
      <c r="K1258" s="361" t="s">
        <v>3329</v>
      </c>
      <c r="L1258" s="362"/>
      <c r="M1258" s="362" t="s">
        <v>186</v>
      </c>
      <c r="N1258" s="362" t="s">
        <v>9</v>
      </c>
      <c r="O1258" s="362"/>
      <c r="P1258" s="362" t="s">
        <v>90</v>
      </c>
      <c r="Q1258" s="362" t="s">
        <v>90</v>
      </c>
      <c r="R1258" s="362"/>
      <c r="S1258" s="361" t="s">
        <v>90</v>
      </c>
      <c r="T1258" s="362"/>
      <c r="U1258" s="362"/>
      <c r="V1258" s="362" t="s">
        <v>202</v>
      </c>
      <c r="W1258" s="362"/>
      <c r="X1258" s="362" t="s">
        <v>9</v>
      </c>
      <c r="Y1258" s="362" t="s">
        <v>9</v>
      </c>
      <c r="Z1258" s="362" t="s">
        <v>90</v>
      </c>
      <c r="AA1258" s="366" t="s">
        <v>90</v>
      </c>
      <c r="AB1258" s="362" t="s">
        <v>90</v>
      </c>
      <c r="AC1258" s="362"/>
      <c r="AD1258" s="362"/>
      <c r="AE1258" s="362"/>
      <c r="AF1258" s="362"/>
      <c r="AG1258" s="362"/>
      <c r="AH1258" s="362"/>
      <c r="AI1258" s="362" t="str">
        <f t="shared" si="19"/>
        <v>MOMBSS</v>
      </c>
      <c r="AJ1258" s="362" t="str">
        <f>VLOOKUP(AI1258,Table1[[#All],[CONCAT]:[Tfiber]],2,FALSE)</f>
        <v>Applications/Tools</v>
      </c>
      <c r="AK1258" s="362" t="s">
        <v>40</v>
      </c>
      <c r="AL1258" s="362"/>
      <c r="AM1258" s="362"/>
      <c r="AN1258" s="362"/>
      <c r="AO1258" s="362"/>
      <c r="AP1258" s="361" t="e">
        <v>#N/A</v>
      </c>
      <c r="AR1258">
        <v>1</v>
      </c>
    </row>
    <row r="1259" spans="2:44" ht="15" hidden="1" customHeight="1" x14ac:dyDescent="0.35">
      <c r="B1259" s="362">
        <v>1257</v>
      </c>
      <c r="C1259" s="362" t="s">
        <v>3330</v>
      </c>
      <c r="D1259" s="362" t="s">
        <v>2</v>
      </c>
      <c r="E1259" s="368">
        <v>45335</v>
      </c>
      <c r="F1259" s="368"/>
      <c r="G1259" s="368"/>
      <c r="H1259" s="368"/>
      <c r="I1259" s="362" t="s">
        <v>65</v>
      </c>
      <c r="J1259" s="362" t="s">
        <v>1910</v>
      </c>
      <c r="K1259" s="361" t="s">
        <v>3331</v>
      </c>
      <c r="L1259" s="362"/>
      <c r="M1259" s="362" t="s">
        <v>186</v>
      </c>
      <c r="N1259" s="362" t="s">
        <v>9</v>
      </c>
      <c r="O1259" s="362"/>
      <c r="P1259" s="362" t="s">
        <v>90</v>
      </c>
      <c r="Q1259" s="362" t="s">
        <v>90</v>
      </c>
      <c r="R1259" s="362"/>
      <c r="S1259" s="361" t="s">
        <v>90</v>
      </c>
      <c r="T1259" s="362"/>
      <c r="U1259" s="362"/>
      <c r="V1259" s="362" t="s">
        <v>202</v>
      </c>
      <c r="W1259" s="362"/>
      <c r="X1259" s="362" t="s">
        <v>9</v>
      </c>
      <c r="Y1259" s="362" t="s">
        <v>9</v>
      </c>
      <c r="Z1259" s="362" t="s">
        <v>90</v>
      </c>
      <c r="AA1259" s="366" t="s">
        <v>90</v>
      </c>
      <c r="AB1259" s="362" t="s">
        <v>90</v>
      </c>
      <c r="AC1259" s="362"/>
      <c r="AD1259" s="362"/>
      <c r="AE1259" s="362"/>
      <c r="AF1259" s="362"/>
      <c r="AG1259" s="362"/>
      <c r="AH1259" s="362"/>
      <c r="AI1259" s="362" t="str">
        <f t="shared" si="19"/>
        <v>MOMBSS</v>
      </c>
      <c r="AJ1259" s="362" t="str">
        <f>VLOOKUP(AI1259,Table1[[#All],[CONCAT]:[Tfiber]],2,FALSE)</f>
        <v>Applications/Tools</v>
      </c>
      <c r="AK1259" s="362" t="s">
        <v>40</v>
      </c>
      <c r="AL1259" s="362"/>
      <c r="AM1259" s="362"/>
      <c r="AN1259" s="362"/>
      <c r="AO1259" s="362"/>
      <c r="AP1259" s="361" t="e">
        <v>#N/A</v>
      </c>
      <c r="AR1259">
        <v>1</v>
      </c>
    </row>
    <row r="1260" spans="2:44" ht="15" hidden="1" customHeight="1" x14ac:dyDescent="0.35">
      <c r="B1260" s="362">
        <v>1258</v>
      </c>
      <c r="C1260" s="362" t="s">
        <v>3332</v>
      </c>
      <c r="D1260" s="362" t="s">
        <v>2</v>
      </c>
      <c r="E1260" s="368">
        <v>45335</v>
      </c>
      <c r="F1260" s="368"/>
      <c r="G1260" s="368"/>
      <c r="H1260" s="368"/>
      <c r="I1260" s="362" t="s">
        <v>57</v>
      </c>
      <c r="J1260" s="362" t="s">
        <v>2897</v>
      </c>
      <c r="K1260" s="361" t="s">
        <v>3333</v>
      </c>
      <c r="L1260" s="362"/>
      <c r="M1260" s="362" t="s">
        <v>186</v>
      </c>
      <c r="N1260" s="362" t="s">
        <v>9</v>
      </c>
      <c r="O1260" s="362"/>
      <c r="P1260" s="362" t="s">
        <v>90</v>
      </c>
      <c r="Q1260" s="362" t="s">
        <v>90</v>
      </c>
      <c r="R1260" s="362"/>
      <c r="S1260" s="361" t="s">
        <v>90</v>
      </c>
      <c r="T1260" s="362"/>
      <c r="U1260" s="362"/>
      <c r="V1260" s="362" t="s">
        <v>176</v>
      </c>
      <c r="W1260" s="362"/>
      <c r="X1260" s="362" t="s">
        <v>9</v>
      </c>
      <c r="Y1260" s="362" t="s">
        <v>9</v>
      </c>
      <c r="Z1260" s="362" t="s">
        <v>90</v>
      </c>
      <c r="AA1260" s="366" t="s">
        <v>90</v>
      </c>
      <c r="AB1260" s="362" t="s">
        <v>90</v>
      </c>
      <c r="AC1260" s="362"/>
      <c r="AD1260" s="362"/>
      <c r="AE1260" s="362"/>
      <c r="AF1260" s="362"/>
      <c r="AG1260" s="362"/>
      <c r="AH1260" s="362"/>
      <c r="AI1260" s="362" t="str">
        <f t="shared" si="19"/>
        <v>MOMSecurity &amp; Regulatory Compliance</v>
      </c>
      <c r="AJ1260" s="362" t="str">
        <f>VLOOKUP(AI1260,Table1[[#All],[CONCAT]:[Tfiber]],2,FALSE)</f>
        <v>Security</v>
      </c>
      <c r="AK1260" s="362" t="s">
        <v>40</v>
      </c>
      <c r="AL1260" s="362"/>
      <c r="AM1260" s="362"/>
      <c r="AN1260" s="362"/>
      <c r="AO1260" s="362"/>
      <c r="AP1260" s="361" t="e">
        <v>#N/A</v>
      </c>
      <c r="AR1260">
        <v>1</v>
      </c>
    </row>
    <row r="1261" spans="2:44" ht="15" hidden="1" customHeight="1" x14ac:dyDescent="0.35">
      <c r="B1261" s="362">
        <v>1259</v>
      </c>
      <c r="C1261" s="362" t="s">
        <v>3334</v>
      </c>
      <c r="D1261" s="362" t="s">
        <v>2</v>
      </c>
      <c r="E1261" s="368">
        <v>45335</v>
      </c>
      <c r="F1261" s="368"/>
      <c r="G1261" s="368"/>
      <c r="H1261" s="368"/>
      <c r="I1261" s="362" t="s">
        <v>61</v>
      </c>
      <c r="J1261" s="362" t="s">
        <v>3335</v>
      </c>
      <c r="K1261" s="361" t="s">
        <v>3336</v>
      </c>
      <c r="L1261" s="362"/>
      <c r="M1261" s="362" t="s">
        <v>186</v>
      </c>
      <c r="N1261" s="362" t="s">
        <v>9</v>
      </c>
      <c r="O1261" s="362"/>
      <c r="P1261" s="362" t="s">
        <v>90</v>
      </c>
      <c r="Q1261" s="362" t="s">
        <v>90</v>
      </c>
      <c r="R1261" s="362"/>
      <c r="S1261" s="382" t="s">
        <v>3128</v>
      </c>
      <c r="T1261" s="362"/>
      <c r="U1261" s="362"/>
      <c r="V1261" s="362" t="s">
        <v>120</v>
      </c>
      <c r="W1261" s="362"/>
      <c r="X1261" s="362" t="s">
        <v>9</v>
      </c>
      <c r="Y1261" s="362" t="s">
        <v>9</v>
      </c>
      <c r="Z1261" s="362" t="s">
        <v>90</v>
      </c>
      <c r="AA1261" s="366" t="s">
        <v>90</v>
      </c>
      <c r="AB1261" s="362" t="s">
        <v>90</v>
      </c>
      <c r="AC1261" s="362"/>
      <c r="AD1261" s="362"/>
      <c r="AE1261" s="362"/>
      <c r="AF1261" s="362"/>
      <c r="AG1261" s="362"/>
      <c r="AH1261" s="362"/>
      <c r="AI1261" s="362" t="str">
        <f t="shared" si="19"/>
        <v>MOMGIS</v>
      </c>
      <c r="AJ1261" s="362" t="str">
        <f>VLOOKUP(AI1261,Table1[[#All],[CONCAT]:[Tfiber]],2,FALSE)</f>
        <v>Applications/Tools</v>
      </c>
      <c r="AK1261" s="362" t="s">
        <v>40</v>
      </c>
      <c r="AL1261" s="362"/>
      <c r="AM1261" s="362"/>
      <c r="AN1261" s="362"/>
      <c r="AO1261" s="362"/>
      <c r="AP1261" s="361" t="e">
        <v>#N/A</v>
      </c>
      <c r="AR1261">
        <v>1</v>
      </c>
    </row>
    <row r="1262" spans="2:44" ht="15" hidden="1" customHeight="1" x14ac:dyDescent="0.35">
      <c r="B1262" s="362">
        <v>1260</v>
      </c>
      <c r="C1262" s="362" t="s">
        <v>3337</v>
      </c>
      <c r="D1262" s="362" t="s">
        <v>2</v>
      </c>
      <c r="E1262" s="368">
        <v>45335</v>
      </c>
      <c r="F1262" s="368"/>
      <c r="G1262" s="368"/>
      <c r="H1262" s="368"/>
      <c r="I1262" s="362" t="s">
        <v>65</v>
      </c>
      <c r="J1262" s="362"/>
      <c r="K1262" s="361" t="s">
        <v>3338</v>
      </c>
      <c r="L1262" s="362"/>
      <c r="M1262" s="362" t="s">
        <v>186</v>
      </c>
      <c r="N1262" s="362" t="s">
        <v>9</v>
      </c>
      <c r="O1262" s="362"/>
      <c r="P1262" s="362" t="s">
        <v>90</v>
      </c>
      <c r="Q1262" s="362" t="s">
        <v>90</v>
      </c>
      <c r="R1262" s="362"/>
      <c r="S1262" s="361" t="s">
        <v>90</v>
      </c>
      <c r="T1262" s="362"/>
      <c r="U1262" s="362"/>
      <c r="V1262" s="362" t="s">
        <v>202</v>
      </c>
      <c r="W1262" s="362"/>
      <c r="X1262" s="362" t="s">
        <v>9</v>
      </c>
      <c r="Y1262" s="362" t="s">
        <v>9</v>
      </c>
      <c r="Z1262" s="362" t="s">
        <v>90</v>
      </c>
      <c r="AA1262" s="366" t="s">
        <v>90</v>
      </c>
      <c r="AB1262" s="362" t="s">
        <v>90</v>
      </c>
      <c r="AC1262" s="362"/>
      <c r="AD1262" s="362"/>
      <c r="AE1262" s="362"/>
      <c r="AF1262" s="362"/>
      <c r="AG1262" s="362"/>
      <c r="AH1262" s="362"/>
      <c r="AI1262" s="362" t="str">
        <f t="shared" si="19"/>
        <v>MOMBSS</v>
      </c>
      <c r="AJ1262" s="362" t="str">
        <f>VLOOKUP(AI1262,Table1[[#All],[CONCAT]:[Tfiber]],2,FALSE)</f>
        <v>Applications/Tools</v>
      </c>
      <c r="AK1262" s="362" t="s">
        <v>40</v>
      </c>
      <c r="AL1262" s="362"/>
      <c r="AM1262" s="362"/>
      <c r="AN1262" s="362"/>
      <c r="AO1262" s="362"/>
      <c r="AP1262" s="361" t="e">
        <v>#N/A</v>
      </c>
      <c r="AR1262">
        <v>1</v>
      </c>
    </row>
    <row r="1263" spans="2:44" ht="15" hidden="1" customHeight="1" x14ac:dyDescent="0.35">
      <c r="B1263" s="362">
        <v>1261</v>
      </c>
      <c r="C1263" s="362" t="s">
        <v>3339</v>
      </c>
      <c r="D1263" s="362" t="s">
        <v>2</v>
      </c>
      <c r="E1263" s="368">
        <v>45335</v>
      </c>
      <c r="F1263" s="368"/>
      <c r="G1263" s="368"/>
      <c r="H1263" s="368"/>
      <c r="I1263" s="362" t="s">
        <v>65</v>
      </c>
      <c r="J1263" s="362"/>
      <c r="K1263" s="361" t="s">
        <v>3134</v>
      </c>
      <c r="L1263" s="362"/>
      <c r="M1263" s="362" t="s">
        <v>186</v>
      </c>
      <c r="N1263" s="362" t="s">
        <v>9</v>
      </c>
      <c r="O1263" s="362"/>
      <c r="P1263" s="362" t="s">
        <v>90</v>
      </c>
      <c r="Q1263" s="362" t="s">
        <v>90</v>
      </c>
      <c r="R1263" s="362"/>
      <c r="S1263" s="361" t="s">
        <v>90</v>
      </c>
      <c r="T1263" s="362"/>
      <c r="U1263" s="362"/>
      <c r="V1263" s="362" t="s">
        <v>202</v>
      </c>
      <c r="W1263" s="362"/>
      <c r="X1263" s="362" t="s">
        <v>9</v>
      </c>
      <c r="Y1263" s="362" t="s">
        <v>9</v>
      </c>
      <c r="Z1263" s="362" t="s">
        <v>90</v>
      </c>
      <c r="AA1263" s="366" t="s">
        <v>90</v>
      </c>
      <c r="AB1263" s="362" t="s">
        <v>90</v>
      </c>
      <c r="AC1263" s="362"/>
      <c r="AD1263" s="362"/>
      <c r="AE1263" s="362"/>
      <c r="AF1263" s="362"/>
      <c r="AG1263" s="362"/>
      <c r="AH1263" s="362"/>
      <c r="AI1263" s="362" t="str">
        <f t="shared" si="19"/>
        <v>MOMBSS</v>
      </c>
      <c r="AJ1263" s="362" t="str">
        <f>VLOOKUP(AI1263,Table1[[#All],[CONCAT]:[Tfiber]],2,FALSE)</f>
        <v>Applications/Tools</v>
      </c>
      <c r="AK1263" s="362" t="s">
        <v>40</v>
      </c>
      <c r="AL1263" s="362"/>
      <c r="AM1263" s="362"/>
      <c r="AN1263" s="362"/>
      <c r="AO1263" s="362"/>
      <c r="AP1263" s="361" t="e">
        <v>#N/A</v>
      </c>
      <c r="AR1263">
        <v>1</v>
      </c>
    </row>
    <row r="1264" spans="2:44" ht="15" hidden="1" customHeight="1" x14ac:dyDescent="0.35">
      <c r="B1264" s="362">
        <v>1262</v>
      </c>
      <c r="C1264" s="362" t="s">
        <v>3340</v>
      </c>
      <c r="D1264" s="362" t="s">
        <v>2</v>
      </c>
      <c r="E1264" s="368">
        <v>45099</v>
      </c>
      <c r="F1264" s="368"/>
      <c r="G1264" s="368"/>
      <c r="H1264" s="368"/>
      <c r="I1264" s="362" t="s">
        <v>57</v>
      </c>
      <c r="J1264" s="362" t="s">
        <v>3316</v>
      </c>
      <c r="K1264" s="361" t="s">
        <v>3341</v>
      </c>
      <c r="L1264" s="362"/>
      <c r="M1264" s="362" t="s">
        <v>186</v>
      </c>
      <c r="N1264" s="362" t="s">
        <v>9</v>
      </c>
      <c r="O1264" s="362"/>
      <c r="P1264" s="362" t="s">
        <v>90</v>
      </c>
      <c r="Q1264" s="362" t="s">
        <v>90</v>
      </c>
      <c r="R1264" s="362"/>
      <c r="S1264" s="361" t="s">
        <v>3318</v>
      </c>
      <c r="T1264" s="362"/>
      <c r="U1264" s="362"/>
      <c r="V1264" s="362" t="s">
        <v>176</v>
      </c>
      <c r="W1264" s="362"/>
      <c r="X1264" s="362"/>
      <c r="Y1264" s="362" t="s">
        <v>48</v>
      </c>
      <c r="Z1264" s="362" t="s">
        <v>90</v>
      </c>
      <c r="AA1264" s="366" t="s">
        <v>90</v>
      </c>
      <c r="AB1264" s="362" t="s">
        <v>90</v>
      </c>
      <c r="AC1264" s="362"/>
      <c r="AD1264" s="362"/>
      <c r="AE1264" s="362"/>
      <c r="AF1264" s="362"/>
      <c r="AG1264" s="362"/>
      <c r="AH1264" s="362"/>
      <c r="AI1264" s="362" t="str">
        <f t="shared" si="19"/>
        <v>MOMSecurity &amp; Regulatory Compliance</v>
      </c>
      <c r="AJ1264" s="362" t="str">
        <f>VLOOKUP(AI1264,Table1[[#All],[CONCAT]:[Tfiber]],2,FALSE)</f>
        <v>Security</v>
      </c>
      <c r="AK1264" s="362" t="s">
        <v>40</v>
      </c>
      <c r="AL1264" s="362"/>
      <c r="AM1264" s="362"/>
      <c r="AN1264" s="362"/>
      <c r="AO1264" s="362"/>
      <c r="AP1264" s="361" t="s">
        <v>193</v>
      </c>
      <c r="AR1264">
        <v>1</v>
      </c>
    </row>
    <row r="1265" spans="2:44" ht="15" hidden="1" customHeight="1" x14ac:dyDescent="0.35">
      <c r="B1265" s="362">
        <v>1263</v>
      </c>
      <c r="C1265" s="362" t="s">
        <v>3342</v>
      </c>
      <c r="D1265" s="362" t="s">
        <v>2</v>
      </c>
      <c r="E1265" s="368">
        <v>45335</v>
      </c>
      <c r="F1265" s="368"/>
      <c r="G1265" s="368"/>
      <c r="H1265" s="368"/>
      <c r="I1265" s="362" t="s">
        <v>57</v>
      </c>
      <c r="J1265" s="362" t="s">
        <v>2897</v>
      </c>
      <c r="K1265" s="361" t="s">
        <v>3343</v>
      </c>
      <c r="L1265" s="362"/>
      <c r="M1265" s="362" t="s">
        <v>186</v>
      </c>
      <c r="N1265" s="362" t="s">
        <v>9</v>
      </c>
      <c r="O1265" s="362"/>
      <c r="P1265" s="362" t="s">
        <v>90</v>
      </c>
      <c r="Q1265" s="362" t="s">
        <v>90</v>
      </c>
      <c r="R1265" s="362"/>
      <c r="S1265" s="361" t="s">
        <v>90</v>
      </c>
      <c r="T1265" s="362"/>
      <c r="U1265" s="362"/>
      <c r="V1265" s="362" t="s">
        <v>176</v>
      </c>
      <c r="W1265" s="362"/>
      <c r="X1265" s="362" t="s">
        <v>9</v>
      </c>
      <c r="Y1265" s="362" t="s">
        <v>9</v>
      </c>
      <c r="Z1265" s="362" t="s">
        <v>90</v>
      </c>
      <c r="AA1265" s="366" t="s">
        <v>90</v>
      </c>
      <c r="AB1265" s="362" t="s">
        <v>90</v>
      </c>
      <c r="AC1265" s="362"/>
      <c r="AD1265" s="362"/>
      <c r="AE1265" s="362"/>
      <c r="AF1265" s="362"/>
      <c r="AG1265" s="362"/>
      <c r="AH1265" s="362"/>
      <c r="AI1265" s="362" t="str">
        <f t="shared" si="19"/>
        <v>MOMSecurity &amp; Regulatory Compliance</v>
      </c>
      <c r="AJ1265" s="362" t="str">
        <f>VLOOKUP(AI1265,Table1[[#All],[CONCAT]:[Tfiber]],2,FALSE)</f>
        <v>Security</v>
      </c>
      <c r="AK1265" s="362" t="s">
        <v>40</v>
      </c>
      <c r="AL1265" s="362"/>
      <c r="AM1265" s="362"/>
      <c r="AN1265" s="362"/>
      <c r="AO1265" s="362"/>
      <c r="AP1265" s="361" t="e">
        <v>#N/A</v>
      </c>
      <c r="AR1265">
        <v>1</v>
      </c>
    </row>
    <row r="1266" spans="2:44" ht="15" hidden="1" customHeight="1" x14ac:dyDescent="0.35">
      <c r="B1266" s="362">
        <v>1264</v>
      </c>
      <c r="C1266" s="362" t="s">
        <v>3344</v>
      </c>
      <c r="D1266" s="362" t="s">
        <v>2</v>
      </c>
      <c r="E1266" s="368">
        <v>45335</v>
      </c>
      <c r="F1266" s="368"/>
      <c r="G1266" s="368"/>
      <c r="H1266" s="368"/>
      <c r="I1266" s="362" t="s">
        <v>57</v>
      </c>
      <c r="J1266" s="362" t="s">
        <v>2897</v>
      </c>
      <c r="K1266" s="361" t="s">
        <v>3345</v>
      </c>
      <c r="L1266" s="362"/>
      <c r="M1266" s="362" t="s">
        <v>186</v>
      </c>
      <c r="N1266" s="362" t="s">
        <v>9</v>
      </c>
      <c r="O1266" s="362"/>
      <c r="P1266" s="362" t="s">
        <v>90</v>
      </c>
      <c r="Q1266" s="362" t="s">
        <v>90</v>
      </c>
      <c r="R1266" s="362"/>
      <c r="S1266" s="361" t="s">
        <v>90</v>
      </c>
      <c r="T1266" s="362"/>
      <c r="U1266" s="362"/>
      <c r="V1266" s="362" t="s">
        <v>176</v>
      </c>
      <c r="W1266" s="362"/>
      <c r="X1266" s="362" t="s">
        <v>9</v>
      </c>
      <c r="Y1266" s="362" t="s">
        <v>9</v>
      </c>
      <c r="Z1266" s="362" t="s">
        <v>90</v>
      </c>
      <c r="AA1266" s="366" t="s">
        <v>90</v>
      </c>
      <c r="AB1266" s="362" t="s">
        <v>90</v>
      </c>
      <c r="AC1266" s="362"/>
      <c r="AD1266" s="362"/>
      <c r="AE1266" s="362"/>
      <c r="AF1266" s="362"/>
      <c r="AG1266" s="362"/>
      <c r="AH1266" s="362"/>
      <c r="AI1266" s="362" t="str">
        <f t="shared" si="19"/>
        <v>MOMSecurity &amp; Regulatory Compliance</v>
      </c>
      <c r="AJ1266" s="362" t="str">
        <f>VLOOKUP(AI1266,Table1[[#All],[CONCAT]:[Tfiber]],2,FALSE)</f>
        <v>Security</v>
      </c>
      <c r="AK1266" s="362" t="s">
        <v>40</v>
      </c>
      <c r="AL1266" s="362"/>
      <c r="AM1266" s="362"/>
      <c r="AN1266" s="362"/>
      <c r="AO1266" s="362"/>
      <c r="AP1266" s="361" t="e">
        <v>#N/A</v>
      </c>
      <c r="AR1266">
        <v>1</v>
      </c>
    </row>
    <row r="1267" spans="2:44" ht="15" hidden="1" customHeight="1" x14ac:dyDescent="0.35">
      <c r="B1267" s="362">
        <v>1265</v>
      </c>
      <c r="C1267" s="362" t="s">
        <v>3346</v>
      </c>
      <c r="D1267" s="362" t="s">
        <v>2</v>
      </c>
      <c r="E1267" s="368">
        <v>45335</v>
      </c>
      <c r="F1267" s="368"/>
      <c r="G1267" s="368"/>
      <c r="H1267" s="368"/>
      <c r="I1267" s="362" t="s">
        <v>57</v>
      </c>
      <c r="J1267" s="362" t="s">
        <v>2897</v>
      </c>
      <c r="K1267" s="361" t="s">
        <v>3347</v>
      </c>
      <c r="L1267" s="362"/>
      <c r="M1267" s="362" t="s">
        <v>186</v>
      </c>
      <c r="N1267" s="362" t="s">
        <v>9</v>
      </c>
      <c r="O1267" s="362"/>
      <c r="P1267" s="362" t="s">
        <v>90</v>
      </c>
      <c r="Q1267" s="362" t="s">
        <v>90</v>
      </c>
      <c r="R1267" s="362"/>
      <c r="S1267" s="361" t="s">
        <v>90</v>
      </c>
      <c r="T1267" s="362"/>
      <c r="U1267" s="362"/>
      <c r="V1267" s="362" t="s">
        <v>176</v>
      </c>
      <c r="W1267" s="362"/>
      <c r="X1267" s="362" t="s">
        <v>9</v>
      </c>
      <c r="Y1267" s="362" t="s">
        <v>9</v>
      </c>
      <c r="Z1267" s="362" t="s">
        <v>90</v>
      </c>
      <c r="AA1267" s="366" t="s">
        <v>90</v>
      </c>
      <c r="AB1267" s="362" t="s">
        <v>90</v>
      </c>
      <c r="AC1267" s="362"/>
      <c r="AD1267" s="362"/>
      <c r="AE1267" s="362"/>
      <c r="AF1267" s="362"/>
      <c r="AG1267" s="362"/>
      <c r="AH1267" s="362"/>
      <c r="AI1267" s="362" t="str">
        <f t="shared" si="19"/>
        <v>MOMSecurity &amp; Regulatory Compliance</v>
      </c>
      <c r="AJ1267" s="362" t="str">
        <f>VLOOKUP(AI1267,Table1[[#All],[CONCAT]:[Tfiber]],2,FALSE)</f>
        <v>Security</v>
      </c>
      <c r="AK1267" s="362" t="s">
        <v>40</v>
      </c>
      <c r="AL1267" s="362"/>
      <c r="AM1267" s="362"/>
      <c r="AN1267" s="362"/>
      <c r="AO1267" s="362"/>
      <c r="AP1267" s="361" t="e">
        <v>#N/A</v>
      </c>
      <c r="AR1267">
        <v>1</v>
      </c>
    </row>
    <row r="1268" spans="2:44" ht="15" hidden="1" customHeight="1" x14ac:dyDescent="0.35">
      <c r="B1268" s="362">
        <v>1266</v>
      </c>
      <c r="C1268" s="362" t="s">
        <v>3348</v>
      </c>
      <c r="D1268" s="362" t="s">
        <v>2</v>
      </c>
      <c r="E1268" s="368">
        <v>45335</v>
      </c>
      <c r="F1268" s="368"/>
      <c r="G1268" s="368"/>
      <c r="H1268" s="368"/>
      <c r="I1268" s="362" t="s">
        <v>57</v>
      </c>
      <c r="J1268" s="362" t="s">
        <v>2897</v>
      </c>
      <c r="K1268" s="361" t="s">
        <v>3349</v>
      </c>
      <c r="L1268" s="362"/>
      <c r="M1268" s="362" t="s">
        <v>186</v>
      </c>
      <c r="N1268" s="362" t="s">
        <v>9</v>
      </c>
      <c r="O1268" s="362"/>
      <c r="P1268" s="362" t="s">
        <v>90</v>
      </c>
      <c r="Q1268" s="362" t="s">
        <v>90</v>
      </c>
      <c r="R1268" s="362"/>
      <c r="S1268" s="361" t="s">
        <v>3350</v>
      </c>
      <c r="T1268" s="362"/>
      <c r="U1268" s="362"/>
      <c r="V1268" s="362" t="s">
        <v>176</v>
      </c>
      <c r="W1268" s="362"/>
      <c r="X1268" s="362"/>
      <c r="Y1268" s="362" t="s">
        <v>48</v>
      </c>
      <c r="Z1268" s="362" t="s">
        <v>90</v>
      </c>
      <c r="AA1268" s="366" t="s">
        <v>90</v>
      </c>
      <c r="AB1268" s="362" t="s">
        <v>90</v>
      </c>
      <c r="AC1268" s="362"/>
      <c r="AD1268" s="362"/>
      <c r="AE1268" s="362"/>
      <c r="AF1268" s="362"/>
      <c r="AG1268" s="362"/>
      <c r="AH1268" s="362"/>
      <c r="AI1268" s="362" t="str">
        <f t="shared" si="19"/>
        <v>MOMSecurity &amp; Regulatory Compliance</v>
      </c>
      <c r="AJ1268" s="362" t="str">
        <f>VLOOKUP(AI1268,Table1[[#All],[CONCAT]:[Tfiber]],2,FALSE)</f>
        <v>Security</v>
      </c>
      <c r="AK1268" s="362" t="s">
        <v>40</v>
      </c>
      <c r="AL1268" s="362"/>
      <c r="AM1268" s="362"/>
      <c r="AN1268" s="362"/>
      <c r="AO1268" s="362"/>
      <c r="AP1268" s="361" t="s">
        <v>193</v>
      </c>
      <c r="AR1268">
        <v>1</v>
      </c>
    </row>
    <row r="1269" spans="2:44" ht="15" hidden="1" customHeight="1" x14ac:dyDescent="0.35">
      <c r="B1269" s="362">
        <v>1267</v>
      </c>
      <c r="C1269" s="362" t="s">
        <v>3351</v>
      </c>
      <c r="D1269" s="362" t="s">
        <v>2</v>
      </c>
      <c r="E1269" s="368">
        <v>45335</v>
      </c>
      <c r="F1269" s="368"/>
      <c r="G1269" s="368"/>
      <c r="H1269" s="368"/>
      <c r="I1269" s="362" t="s">
        <v>57</v>
      </c>
      <c r="J1269" s="362" t="s">
        <v>2897</v>
      </c>
      <c r="K1269" s="361" t="s">
        <v>3352</v>
      </c>
      <c r="L1269" s="362"/>
      <c r="M1269" s="362" t="s">
        <v>186</v>
      </c>
      <c r="N1269" s="362" t="s">
        <v>9</v>
      </c>
      <c r="O1269" s="362"/>
      <c r="P1269" s="362" t="s">
        <v>90</v>
      </c>
      <c r="Q1269" s="362" t="s">
        <v>90</v>
      </c>
      <c r="R1269" s="362"/>
      <c r="S1269" s="361" t="s">
        <v>90</v>
      </c>
      <c r="T1269" s="362"/>
      <c r="U1269" s="362"/>
      <c r="V1269" s="362" t="s">
        <v>176</v>
      </c>
      <c r="W1269" s="362"/>
      <c r="X1269" s="362" t="s">
        <v>9</v>
      </c>
      <c r="Y1269" s="362" t="s">
        <v>9</v>
      </c>
      <c r="Z1269" s="362" t="s">
        <v>90</v>
      </c>
      <c r="AA1269" s="366" t="s">
        <v>90</v>
      </c>
      <c r="AB1269" s="362" t="s">
        <v>90</v>
      </c>
      <c r="AC1269" s="362"/>
      <c r="AD1269" s="362"/>
      <c r="AE1269" s="362"/>
      <c r="AF1269" s="362"/>
      <c r="AG1269" s="362"/>
      <c r="AH1269" s="362"/>
      <c r="AI1269" s="362" t="str">
        <f t="shared" si="19"/>
        <v>MOMSecurity &amp; Regulatory Compliance</v>
      </c>
      <c r="AJ1269" s="362" t="str">
        <f>VLOOKUP(AI1269,Table1[[#All],[CONCAT]:[Tfiber]],2,FALSE)</f>
        <v>Security</v>
      </c>
      <c r="AK1269" s="362" t="s">
        <v>40</v>
      </c>
      <c r="AL1269" s="362"/>
      <c r="AM1269" s="362"/>
      <c r="AN1269" s="362"/>
      <c r="AO1269" s="362"/>
      <c r="AP1269" s="361" t="e">
        <v>#N/A</v>
      </c>
      <c r="AR1269">
        <v>1</v>
      </c>
    </row>
    <row r="1270" spans="2:44" ht="15" hidden="1" customHeight="1" x14ac:dyDescent="0.35">
      <c r="B1270" s="362">
        <v>1268</v>
      </c>
      <c r="C1270" s="362" t="s">
        <v>3353</v>
      </c>
      <c r="D1270" s="362" t="s">
        <v>2</v>
      </c>
      <c r="E1270" s="368">
        <v>45335</v>
      </c>
      <c r="F1270" s="368"/>
      <c r="G1270" s="368"/>
      <c r="H1270" s="368"/>
      <c r="I1270" s="362" t="s">
        <v>57</v>
      </c>
      <c r="J1270" s="362" t="s">
        <v>2897</v>
      </c>
      <c r="K1270" s="361" t="s">
        <v>3354</v>
      </c>
      <c r="L1270" s="362"/>
      <c r="M1270" s="362" t="s">
        <v>186</v>
      </c>
      <c r="N1270" s="362" t="s">
        <v>9</v>
      </c>
      <c r="O1270" s="362"/>
      <c r="P1270" s="362" t="s">
        <v>90</v>
      </c>
      <c r="Q1270" s="362" t="s">
        <v>90</v>
      </c>
      <c r="R1270" s="362"/>
      <c r="S1270" s="361" t="s">
        <v>90</v>
      </c>
      <c r="T1270" s="362"/>
      <c r="U1270" s="362"/>
      <c r="V1270" s="362" t="s">
        <v>176</v>
      </c>
      <c r="W1270" s="362"/>
      <c r="X1270" s="362" t="s">
        <v>9</v>
      </c>
      <c r="Y1270" s="362" t="s">
        <v>9</v>
      </c>
      <c r="Z1270" s="362" t="s">
        <v>90</v>
      </c>
      <c r="AA1270" s="366" t="s">
        <v>90</v>
      </c>
      <c r="AB1270" s="362" t="s">
        <v>90</v>
      </c>
      <c r="AC1270" s="362"/>
      <c r="AD1270" s="362"/>
      <c r="AE1270" s="362"/>
      <c r="AF1270" s="362"/>
      <c r="AG1270" s="362"/>
      <c r="AH1270" s="362"/>
      <c r="AI1270" s="362" t="str">
        <f t="shared" si="19"/>
        <v>MOMSecurity &amp; Regulatory Compliance</v>
      </c>
      <c r="AJ1270" s="362" t="str">
        <f>VLOOKUP(AI1270,Table1[[#All],[CONCAT]:[Tfiber]],2,FALSE)</f>
        <v>Security</v>
      </c>
      <c r="AK1270" s="362" t="s">
        <v>40</v>
      </c>
      <c r="AL1270" s="362"/>
      <c r="AM1270" s="362"/>
      <c r="AN1270" s="362"/>
      <c r="AO1270" s="362"/>
      <c r="AP1270" s="361" t="e">
        <v>#N/A</v>
      </c>
      <c r="AR1270">
        <v>1</v>
      </c>
    </row>
    <row r="1271" spans="2:44" ht="15" hidden="1" customHeight="1" x14ac:dyDescent="0.35">
      <c r="B1271" s="362">
        <v>1269</v>
      </c>
      <c r="C1271" s="362" t="s">
        <v>3355</v>
      </c>
      <c r="D1271" s="362" t="s">
        <v>2</v>
      </c>
      <c r="E1271" s="368">
        <v>45335</v>
      </c>
      <c r="F1271" s="368"/>
      <c r="G1271" s="368"/>
      <c r="H1271" s="368"/>
      <c r="I1271" s="362" t="s">
        <v>57</v>
      </c>
      <c r="J1271" s="362" t="s">
        <v>2897</v>
      </c>
      <c r="K1271" s="361" t="s">
        <v>3356</v>
      </c>
      <c r="L1271" s="362"/>
      <c r="M1271" s="362" t="s">
        <v>186</v>
      </c>
      <c r="N1271" s="362" t="s">
        <v>9</v>
      </c>
      <c r="O1271" s="362"/>
      <c r="P1271" s="362" t="s">
        <v>90</v>
      </c>
      <c r="Q1271" s="362" t="s">
        <v>90</v>
      </c>
      <c r="R1271" s="362"/>
      <c r="S1271" s="361" t="s">
        <v>90</v>
      </c>
      <c r="T1271" s="362"/>
      <c r="U1271" s="362"/>
      <c r="V1271" s="362" t="s">
        <v>176</v>
      </c>
      <c r="W1271" s="362"/>
      <c r="X1271" s="362" t="s">
        <v>9</v>
      </c>
      <c r="Y1271" s="362" t="s">
        <v>9</v>
      </c>
      <c r="Z1271" s="362" t="s">
        <v>90</v>
      </c>
      <c r="AA1271" s="366" t="s">
        <v>90</v>
      </c>
      <c r="AB1271" s="362" t="s">
        <v>90</v>
      </c>
      <c r="AC1271" s="362"/>
      <c r="AD1271" s="362"/>
      <c r="AE1271" s="362"/>
      <c r="AF1271" s="362"/>
      <c r="AG1271" s="362"/>
      <c r="AH1271" s="362"/>
      <c r="AI1271" s="362" t="str">
        <f t="shared" si="19"/>
        <v>MOMSecurity &amp; Regulatory Compliance</v>
      </c>
      <c r="AJ1271" s="362" t="str">
        <f>VLOOKUP(AI1271,Table1[[#All],[CONCAT]:[Tfiber]],2,FALSE)</f>
        <v>Security</v>
      </c>
      <c r="AK1271" s="362" t="s">
        <v>40</v>
      </c>
      <c r="AL1271" s="362"/>
      <c r="AM1271" s="362"/>
      <c r="AN1271" s="362"/>
      <c r="AO1271" s="362"/>
      <c r="AP1271" s="361" t="e">
        <v>#N/A</v>
      </c>
      <c r="AR1271">
        <v>1</v>
      </c>
    </row>
    <row r="1272" spans="2:44" ht="15" hidden="1" customHeight="1" x14ac:dyDescent="0.35">
      <c r="B1272" s="362">
        <v>1270</v>
      </c>
      <c r="C1272" s="362" t="s">
        <v>3357</v>
      </c>
      <c r="D1272" s="362" t="s">
        <v>2</v>
      </c>
      <c r="E1272" s="368">
        <v>45335</v>
      </c>
      <c r="F1272" s="368"/>
      <c r="G1272" s="368"/>
      <c r="H1272" s="368"/>
      <c r="I1272" s="362" t="s">
        <v>57</v>
      </c>
      <c r="J1272" s="362" t="s">
        <v>2897</v>
      </c>
      <c r="K1272" s="361" t="s">
        <v>3358</v>
      </c>
      <c r="L1272" s="362"/>
      <c r="M1272" s="362" t="s">
        <v>186</v>
      </c>
      <c r="N1272" s="362" t="s">
        <v>9</v>
      </c>
      <c r="O1272" s="362"/>
      <c r="P1272" s="362" t="s">
        <v>90</v>
      </c>
      <c r="Q1272" s="362" t="s">
        <v>90</v>
      </c>
      <c r="R1272" s="362"/>
      <c r="S1272" s="361" t="s">
        <v>90</v>
      </c>
      <c r="T1272" s="362"/>
      <c r="U1272" s="362"/>
      <c r="V1272" s="362" t="s">
        <v>176</v>
      </c>
      <c r="W1272" s="362"/>
      <c r="X1272" s="362" t="s">
        <v>9</v>
      </c>
      <c r="Y1272" s="362" t="s">
        <v>9</v>
      </c>
      <c r="Z1272" s="362" t="s">
        <v>90</v>
      </c>
      <c r="AA1272" s="366" t="s">
        <v>90</v>
      </c>
      <c r="AB1272" s="362" t="s">
        <v>90</v>
      </c>
      <c r="AC1272" s="362"/>
      <c r="AD1272" s="362"/>
      <c r="AE1272" s="362"/>
      <c r="AF1272" s="362"/>
      <c r="AG1272" s="362"/>
      <c r="AH1272" s="362"/>
      <c r="AI1272" s="362" t="str">
        <f t="shared" si="19"/>
        <v>MOMSecurity &amp; Regulatory Compliance</v>
      </c>
      <c r="AJ1272" s="362" t="str">
        <f>VLOOKUP(AI1272,Table1[[#All],[CONCAT]:[Tfiber]],2,FALSE)</f>
        <v>Security</v>
      </c>
      <c r="AK1272" s="362" t="s">
        <v>40</v>
      </c>
      <c r="AL1272" s="362"/>
      <c r="AM1272" s="362"/>
      <c r="AN1272" s="362"/>
      <c r="AO1272" s="362"/>
      <c r="AP1272" s="361" t="e">
        <v>#N/A</v>
      </c>
      <c r="AR1272">
        <v>1</v>
      </c>
    </row>
    <row r="1273" spans="2:44" ht="15" hidden="1" customHeight="1" x14ac:dyDescent="0.35">
      <c r="B1273" s="362">
        <v>1271</v>
      </c>
      <c r="C1273" s="362" t="s">
        <v>3359</v>
      </c>
      <c r="D1273" s="362" t="s">
        <v>2</v>
      </c>
      <c r="E1273" s="368">
        <v>45336</v>
      </c>
      <c r="F1273" s="368"/>
      <c r="G1273" s="368"/>
      <c r="H1273" s="368"/>
      <c r="I1273" s="362" t="s">
        <v>62</v>
      </c>
      <c r="J1273" s="362" t="s">
        <v>2064</v>
      </c>
      <c r="K1273" s="361" t="s">
        <v>3360</v>
      </c>
      <c r="L1273" s="362"/>
      <c r="M1273" s="362" t="s">
        <v>186</v>
      </c>
      <c r="N1273" s="362" t="s">
        <v>9</v>
      </c>
      <c r="O1273" s="362"/>
      <c r="P1273" s="362" t="s">
        <v>90</v>
      </c>
      <c r="Q1273" s="362" t="s">
        <v>90</v>
      </c>
      <c r="R1273" s="362"/>
      <c r="S1273" s="361" t="s">
        <v>90</v>
      </c>
      <c r="T1273" s="362"/>
      <c r="U1273" s="362"/>
      <c r="V1273" s="362" t="s">
        <v>824</v>
      </c>
      <c r="W1273" s="362"/>
      <c r="X1273" s="362" t="s">
        <v>9</v>
      </c>
      <c r="Y1273" s="362" t="s">
        <v>9</v>
      </c>
      <c r="Z1273" s="362" t="s">
        <v>90</v>
      </c>
      <c r="AA1273" s="366" t="s">
        <v>90</v>
      </c>
      <c r="AB1273" s="362" t="s">
        <v>90</v>
      </c>
      <c r="AC1273" s="362"/>
      <c r="AD1273" s="362"/>
      <c r="AE1273" s="362"/>
      <c r="AF1273" s="362"/>
      <c r="AG1273" s="362"/>
      <c r="AH1273" s="362"/>
      <c r="AI1273" s="362" t="str">
        <f t="shared" si="19"/>
        <v>MOMNSO</v>
      </c>
      <c r="AJ1273" s="362" t="str">
        <f>VLOOKUP(AI1273,Table1[[#All],[CONCAT]:[Tfiber]],2,FALSE)</f>
        <v>Applications/Tools</v>
      </c>
      <c r="AK1273" s="362" t="s">
        <v>40</v>
      </c>
      <c r="AL1273" s="362"/>
      <c r="AM1273" s="362"/>
      <c r="AN1273" s="362"/>
      <c r="AO1273" s="362"/>
      <c r="AP1273" s="361" t="e">
        <v>#N/A</v>
      </c>
      <c r="AR1273">
        <v>1</v>
      </c>
    </row>
    <row r="1274" spans="2:44" ht="15" hidden="1" customHeight="1" x14ac:dyDescent="0.35">
      <c r="B1274" s="362">
        <v>1272</v>
      </c>
      <c r="C1274" s="362" t="s">
        <v>3361</v>
      </c>
      <c r="D1274" s="362" t="s">
        <v>2</v>
      </c>
      <c r="E1274" s="368">
        <v>45336</v>
      </c>
      <c r="F1274" s="368"/>
      <c r="G1274" s="368"/>
      <c r="H1274" s="368"/>
      <c r="I1274" s="362" t="s">
        <v>62</v>
      </c>
      <c r="J1274" s="362" t="s">
        <v>2064</v>
      </c>
      <c r="K1274" s="361" t="s">
        <v>3362</v>
      </c>
      <c r="L1274" s="362"/>
      <c r="M1274" s="362" t="s">
        <v>186</v>
      </c>
      <c r="N1274" s="362" t="s">
        <v>9</v>
      </c>
      <c r="O1274" s="362"/>
      <c r="P1274" s="362" t="s">
        <v>90</v>
      </c>
      <c r="Q1274" s="362" t="s">
        <v>90</v>
      </c>
      <c r="R1274" s="362"/>
      <c r="S1274" s="361" t="s">
        <v>90</v>
      </c>
      <c r="T1274" s="362"/>
      <c r="U1274" s="362"/>
      <c r="V1274" s="362" t="s">
        <v>824</v>
      </c>
      <c r="W1274" s="362"/>
      <c r="X1274" s="362" t="s">
        <v>9</v>
      </c>
      <c r="Y1274" s="362" t="s">
        <v>9</v>
      </c>
      <c r="Z1274" s="362" t="s">
        <v>90</v>
      </c>
      <c r="AA1274" s="366" t="s">
        <v>90</v>
      </c>
      <c r="AB1274" s="362" t="s">
        <v>90</v>
      </c>
      <c r="AC1274" s="362"/>
      <c r="AD1274" s="362"/>
      <c r="AE1274" s="362"/>
      <c r="AF1274" s="362"/>
      <c r="AG1274" s="362"/>
      <c r="AH1274" s="362"/>
      <c r="AI1274" s="362" t="str">
        <f t="shared" si="19"/>
        <v>MOMNSO</v>
      </c>
      <c r="AJ1274" s="362" t="str">
        <f>VLOOKUP(AI1274,Table1[[#All],[CONCAT]:[Tfiber]],2,FALSE)</f>
        <v>Applications/Tools</v>
      </c>
      <c r="AK1274" s="362" t="s">
        <v>40</v>
      </c>
      <c r="AL1274" s="362"/>
      <c r="AM1274" s="362"/>
      <c r="AN1274" s="362"/>
      <c r="AO1274" s="362"/>
      <c r="AP1274" s="361" t="e">
        <v>#N/A</v>
      </c>
      <c r="AR1274">
        <v>1</v>
      </c>
    </row>
    <row r="1275" spans="2:44" ht="15" hidden="1" customHeight="1" x14ac:dyDescent="0.35">
      <c r="B1275" s="362">
        <v>1273</v>
      </c>
      <c r="C1275" s="362" t="s">
        <v>3363</v>
      </c>
      <c r="D1275" s="362" t="s">
        <v>2</v>
      </c>
      <c r="E1275" s="368">
        <v>45099</v>
      </c>
      <c r="F1275" s="368"/>
      <c r="G1275" s="368"/>
      <c r="H1275" s="368"/>
      <c r="I1275" s="362" t="s">
        <v>57</v>
      </c>
      <c r="J1275" s="362" t="s">
        <v>3316</v>
      </c>
      <c r="K1275" s="361" t="s">
        <v>3364</v>
      </c>
      <c r="L1275" s="362"/>
      <c r="M1275" s="362" t="s">
        <v>186</v>
      </c>
      <c r="N1275" s="362" t="s">
        <v>9</v>
      </c>
      <c r="O1275" s="362"/>
      <c r="P1275" s="362" t="s">
        <v>90</v>
      </c>
      <c r="Q1275" s="362" t="s">
        <v>90</v>
      </c>
      <c r="R1275" s="362"/>
      <c r="S1275" s="361" t="s">
        <v>3318</v>
      </c>
      <c r="T1275" s="362"/>
      <c r="U1275" s="362"/>
      <c r="V1275" s="362" t="s">
        <v>176</v>
      </c>
      <c r="W1275" s="362"/>
      <c r="X1275" s="362"/>
      <c r="Y1275" s="362" t="s">
        <v>48</v>
      </c>
      <c r="Z1275" s="362" t="s">
        <v>90</v>
      </c>
      <c r="AA1275" s="366" t="s">
        <v>90</v>
      </c>
      <c r="AB1275" s="362" t="s">
        <v>90</v>
      </c>
      <c r="AC1275" s="362"/>
      <c r="AD1275" s="362"/>
      <c r="AE1275" s="362"/>
      <c r="AF1275" s="362"/>
      <c r="AG1275" s="362"/>
      <c r="AH1275" s="362"/>
      <c r="AI1275" s="362" t="str">
        <f t="shared" si="19"/>
        <v>MOMSecurity &amp; Regulatory Compliance</v>
      </c>
      <c r="AJ1275" s="362" t="str">
        <f>VLOOKUP(AI1275,Table1[[#All],[CONCAT]:[Tfiber]],2,FALSE)</f>
        <v>Security</v>
      </c>
      <c r="AK1275" s="362" t="s">
        <v>40</v>
      </c>
      <c r="AL1275" s="362"/>
      <c r="AM1275" s="362"/>
      <c r="AN1275" s="362"/>
      <c r="AO1275" s="362"/>
      <c r="AP1275" s="361" t="s">
        <v>193</v>
      </c>
      <c r="AR1275">
        <v>1</v>
      </c>
    </row>
    <row r="1276" spans="2:44" ht="15" hidden="1" customHeight="1" x14ac:dyDescent="0.35">
      <c r="B1276" s="362">
        <v>1274</v>
      </c>
      <c r="C1276" s="362" t="s">
        <v>3365</v>
      </c>
      <c r="D1276" s="362" t="s">
        <v>2</v>
      </c>
      <c r="E1276" s="368">
        <v>45336</v>
      </c>
      <c r="F1276" s="368"/>
      <c r="G1276" s="368"/>
      <c r="H1276" s="368"/>
      <c r="I1276" s="362" t="s">
        <v>62</v>
      </c>
      <c r="J1276" s="362" t="s">
        <v>2064</v>
      </c>
      <c r="K1276" s="361" t="s">
        <v>3366</v>
      </c>
      <c r="L1276" s="362"/>
      <c r="M1276" s="362" t="s">
        <v>186</v>
      </c>
      <c r="N1276" s="362" t="s">
        <v>9</v>
      </c>
      <c r="O1276" s="362"/>
      <c r="P1276" s="362" t="s">
        <v>90</v>
      </c>
      <c r="Q1276" s="362" t="s">
        <v>90</v>
      </c>
      <c r="R1276" s="362"/>
      <c r="S1276" s="361" t="s">
        <v>90</v>
      </c>
      <c r="T1276" s="362"/>
      <c r="U1276" s="362"/>
      <c r="V1276" s="362" t="s">
        <v>824</v>
      </c>
      <c r="W1276" s="362"/>
      <c r="X1276" s="362" t="s">
        <v>9</v>
      </c>
      <c r="Y1276" s="362" t="s">
        <v>9</v>
      </c>
      <c r="Z1276" s="362" t="s">
        <v>90</v>
      </c>
      <c r="AA1276" s="366" t="s">
        <v>90</v>
      </c>
      <c r="AB1276" s="362" t="s">
        <v>90</v>
      </c>
      <c r="AC1276" s="362"/>
      <c r="AD1276" s="362"/>
      <c r="AE1276" s="362"/>
      <c r="AF1276" s="362"/>
      <c r="AG1276" s="362"/>
      <c r="AH1276" s="362"/>
      <c r="AI1276" s="362" t="str">
        <f t="shared" si="19"/>
        <v>MOMNSO</v>
      </c>
      <c r="AJ1276" s="362" t="str">
        <f>VLOOKUP(AI1276,Table1[[#All],[CONCAT]:[Tfiber]],2,FALSE)</f>
        <v>Applications/Tools</v>
      </c>
      <c r="AK1276" s="362" t="s">
        <v>40</v>
      </c>
      <c r="AL1276" s="362"/>
      <c r="AM1276" s="362"/>
      <c r="AN1276" s="362"/>
      <c r="AO1276" s="362"/>
      <c r="AP1276" s="361" t="e">
        <v>#N/A</v>
      </c>
      <c r="AR1276">
        <v>1</v>
      </c>
    </row>
    <row r="1277" spans="2:44" ht="15" hidden="1" customHeight="1" x14ac:dyDescent="0.35">
      <c r="B1277" s="362">
        <v>1275</v>
      </c>
      <c r="C1277" s="362" t="s">
        <v>3367</v>
      </c>
      <c r="D1277" s="362" t="s">
        <v>2</v>
      </c>
      <c r="E1277" s="368">
        <v>45336</v>
      </c>
      <c r="F1277" s="368"/>
      <c r="G1277" s="368"/>
      <c r="H1277" s="368"/>
      <c r="I1277" s="362" t="s">
        <v>62</v>
      </c>
      <c r="J1277" s="362" t="s">
        <v>2064</v>
      </c>
      <c r="K1277" s="361" t="s">
        <v>3368</v>
      </c>
      <c r="L1277" s="362"/>
      <c r="M1277" s="362" t="s">
        <v>186</v>
      </c>
      <c r="N1277" s="362" t="s">
        <v>9</v>
      </c>
      <c r="O1277" s="362"/>
      <c r="P1277" s="362" t="s">
        <v>90</v>
      </c>
      <c r="Q1277" s="362" t="s">
        <v>90</v>
      </c>
      <c r="R1277" s="362"/>
      <c r="S1277" s="361" t="s">
        <v>90</v>
      </c>
      <c r="T1277" s="362"/>
      <c r="U1277" s="362"/>
      <c r="V1277" s="362" t="s">
        <v>824</v>
      </c>
      <c r="W1277" s="362"/>
      <c r="X1277" s="362" t="s">
        <v>9</v>
      </c>
      <c r="Y1277" s="362" t="s">
        <v>9</v>
      </c>
      <c r="Z1277" s="362" t="s">
        <v>90</v>
      </c>
      <c r="AA1277" s="366" t="s">
        <v>90</v>
      </c>
      <c r="AB1277" s="362" t="s">
        <v>90</v>
      </c>
      <c r="AC1277" s="362"/>
      <c r="AD1277" s="362"/>
      <c r="AE1277" s="362"/>
      <c r="AF1277" s="362"/>
      <c r="AG1277" s="362"/>
      <c r="AH1277" s="362"/>
      <c r="AI1277" s="362" t="str">
        <f t="shared" si="19"/>
        <v>MOMNSO</v>
      </c>
      <c r="AJ1277" s="362" t="str">
        <f>VLOOKUP(AI1277,Table1[[#All],[CONCAT]:[Tfiber]],2,FALSE)</f>
        <v>Applications/Tools</v>
      </c>
      <c r="AK1277" s="362" t="s">
        <v>40</v>
      </c>
      <c r="AL1277" s="362"/>
      <c r="AM1277" s="362"/>
      <c r="AN1277" s="362"/>
      <c r="AO1277" s="362"/>
      <c r="AP1277" s="361" t="e">
        <v>#N/A</v>
      </c>
      <c r="AR1277">
        <v>1</v>
      </c>
    </row>
    <row r="1278" spans="2:44" ht="15" hidden="1" customHeight="1" x14ac:dyDescent="0.35">
      <c r="B1278" s="362">
        <v>1276</v>
      </c>
      <c r="C1278" s="362" t="s">
        <v>3369</v>
      </c>
      <c r="D1278" s="362" t="s">
        <v>2</v>
      </c>
      <c r="E1278" s="368">
        <v>45336</v>
      </c>
      <c r="F1278" s="368"/>
      <c r="G1278" s="368"/>
      <c r="H1278" s="368"/>
      <c r="I1278" s="362" t="s">
        <v>62</v>
      </c>
      <c r="J1278" s="362" t="s">
        <v>2064</v>
      </c>
      <c r="K1278" s="361" t="s">
        <v>3370</v>
      </c>
      <c r="L1278" s="362"/>
      <c r="M1278" s="362" t="s">
        <v>186</v>
      </c>
      <c r="N1278" s="362" t="s">
        <v>9</v>
      </c>
      <c r="O1278" s="362"/>
      <c r="P1278" s="362" t="s">
        <v>90</v>
      </c>
      <c r="Q1278" s="362" t="s">
        <v>90</v>
      </c>
      <c r="R1278" s="362"/>
      <c r="S1278" s="361" t="s">
        <v>90</v>
      </c>
      <c r="T1278" s="362"/>
      <c r="U1278" s="362"/>
      <c r="V1278" s="362" t="s">
        <v>824</v>
      </c>
      <c r="W1278" s="362"/>
      <c r="X1278" s="362" t="s">
        <v>9</v>
      </c>
      <c r="Y1278" s="362" t="s">
        <v>9</v>
      </c>
      <c r="Z1278" s="362" t="s">
        <v>90</v>
      </c>
      <c r="AA1278" s="366" t="s">
        <v>90</v>
      </c>
      <c r="AB1278" s="362" t="s">
        <v>90</v>
      </c>
      <c r="AC1278" s="362"/>
      <c r="AD1278" s="362"/>
      <c r="AE1278" s="362"/>
      <c r="AF1278" s="362"/>
      <c r="AG1278" s="362"/>
      <c r="AH1278" s="362"/>
      <c r="AI1278" s="362" t="str">
        <f t="shared" si="19"/>
        <v>MOMNSO</v>
      </c>
      <c r="AJ1278" s="362" t="str">
        <f>VLOOKUP(AI1278,Table1[[#All],[CONCAT]:[Tfiber]],2,FALSE)</f>
        <v>Applications/Tools</v>
      </c>
      <c r="AK1278" s="362" t="s">
        <v>40</v>
      </c>
      <c r="AL1278" s="362"/>
      <c r="AM1278" s="362"/>
      <c r="AN1278" s="362"/>
      <c r="AO1278" s="362"/>
      <c r="AP1278" s="361" t="e">
        <v>#N/A</v>
      </c>
      <c r="AR1278">
        <v>1</v>
      </c>
    </row>
    <row r="1279" spans="2:44" ht="15" hidden="1" customHeight="1" x14ac:dyDescent="0.35">
      <c r="B1279" s="362">
        <v>1277</v>
      </c>
      <c r="C1279" s="362" t="s">
        <v>3371</v>
      </c>
      <c r="D1279" s="362" t="s">
        <v>2</v>
      </c>
      <c r="E1279" s="368">
        <v>45336</v>
      </c>
      <c r="F1279" s="368"/>
      <c r="G1279" s="368"/>
      <c r="H1279" s="368"/>
      <c r="I1279" s="362" t="s">
        <v>65</v>
      </c>
      <c r="J1279" s="362" t="s">
        <v>2882</v>
      </c>
      <c r="K1279" s="361" t="s">
        <v>3372</v>
      </c>
      <c r="L1279" s="362"/>
      <c r="M1279" s="362" t="s">
        <v>186</v>
      </c>
      <c r="N1279" s="362" t="s">
        <v>9</v>
      </c>
      <c r="O1279" s="362"/>
      <c r="P1279" s="362" t="s">
        <v>90</v>
      </c>
      <c r="Q1279" s="362" t="s">
        <v>90</v>
      </c>
      <c r="R1279" s="362"/>
      <c r="S1279" s="361" t="s">
        <v>90</v>
      </c>
      <c r="T1279" s="362"/>
      <c r="U1279" s="362"/>
      <c r="V1279" s="362" t="s">
        <v>202</v>
      </c>
      <c r="W1279" s="362"/>
      <c r="X1279" s="362" t="s">
        <v>9</v>
      </c>
      <c r="Y1279" s="362" t="s">
        <v>9</v>
      </c>
      <c r="Z1279" s="362" t="s">
        <v>90</v>
      </c>
      <c r="AA1279" s="366" t="s">
        <v>90</v>
      </c>
      <c r="AB1279" s="362" t="s">
        <v>90</v>
      </c>
      <c r="AC1279" s="362"/>
      <c r="AD1279" s="362"/>
      <c r="AE1279" s="362"/>
      <c r="AF1279" s="362"/>
      <c r="AG1279" s="362"/>
      <c r="AH1279" s="362"/>
      <c r="AI1279" s="362" t="str">
        <f t="shared" si="19"/>
        <v>MOMBSS</v>
      </c>
      <c r="AJ1279" s="362" t="str">
        <f>VLOOKUP(AI1279,Table1[[#All],[CONCAT]:[Tfiber]],2,FALSE)</f>
        <v>Applications/Tools</v>
      </c>
      <c r="AK1279" s="362" t="s">
        <v>40</v>
      </c>
      <c r="AL1279" s="362"/>
      <c r="AM1279" s="362"/>
      <c r="AN1279" s="362"/>
      <c r="AO1279" s="362"/>
      <c r="AP1279" s="361" t="e">
        <v>#N/A</v>
      </c>
      <c r="AR1279">
        <v>1</v>
      </c>
    </row>
    <row r="1280" spans="2:44" ht="15" hidden="1" customHeight="1" x14ac:dyDescent="0.35">
      <c r="B1280" s="362">
        <v>1278</v>
      </c>
      <c r="C1280" s="362" t="s">
        <v>3373</v>
      </c>
      <c r="D1280" s="362" t="s">
        <v>2</v>
      </c>
      <c r="E1280" s="368">
        <v>45336</v>
      </c>
      <c r="F1280" s="368"/>
      <c r="G1280" s="368"/>
      <c r="H1280" s="368"/>
      <c r="I1280" s="362" t="s">
        <v>62</v>
      </c>
      <c r="J1280" s="362" t="s">
        <v>2064</v>
      </c>
      <c r="K1280" s="361" t="s">
        <v>3374</v>
      </c>
      <c r="L1280" s="362"/>
      <c r="M1280" s="362" t="s">
        <v>186</v>
      </c>
      <c r="N1280" s="362" t="s">
        <v>9</v>
      </c>
      <c r="O1280" s="362"/>
      <c r="P1280" s="362" t="s">
        <v>90</v>
      </c>
      <c r="Q1280" s="362" t="s">
        <v>90</v>
      </c>
      <c r="R1280" s="362"/>
      <c r="S1280" s="361" t="s">
        <v>90</v>
      </c>
      <c r="T1280" s="362"/>
      <c r="U1280" s="362"/>
      <c r="V1280" s="362" t="s">
        <v>824</v>
      </c>
      <c r="W1280" s="362"/>
      <c r="X1280" s="362" t="s">
        <v>9</v>
      </c>
      <c r="Y1280" s="362" t="s">
        <v>9</v>
      </c>
      <c r="Z1280" s="362" t="s">
        <v>90</v>
      </c>
      <c r="AA1280" s="366" t="s">
        <v>90</v>
      </c>
      <c r="AB1280" s="362" t="s">
        <v>90</v>
      </c>
      <c r="AC1280" s="362"/>
      <c r="AD1280" s="362"/>
      <c r="AE1280" s="362"/>
      <c r="AF1280" s="362"/>
      <c r="AG1280" s="362"/>
      <c r="AH1280" s="362"/>
      <c r="AI1280" s="362" t="str">
        <f t="shared" si="19"/>
        <v>MOMNSO</v>
      </c>
      <c r="AJ1280" s="362" t="str">
        <f>VLOOKUP(AI1280,Table1[[#All],[CONCAT]:[Tfiber]],2,FALSE)</f>
        <v>Applications/Tools</v>
      </c>
      <c r="AK1280" s="362" t="s">
        <v>40</v>
      </c>
      <c r="AL1280" s="362"/>
      <c r="AM1280" s="362"/>
      <c r="AN1280" s="362"/>
      <c r="AO1280" s="362"/>
      <c r="AP1280" s="361" t="e">
        <v>#N/A</v>
      </c>
      <c r="AR1280">
        <v>1</v>
      </c>
    </row>
    <row r="1281" spans="2:44" ht="15" hidden="1" customHeight="1" x14ac:dyDescent="0.35">
      <c r="B1281" s="362">
        <v>1279</v>
      </c>
      <c r="C1281" s="362" t="s">
        <v>3375</v>
      </c>
      <c r="D1281" s="362" t="s">
        <v>2</v>
      </c>
      <c r="E1281" s="368">
        <v>45336</v>
      </c>
      <c r="F1281" s="368"/>
      <c r="G1281" s="368"/>
      <c r="H1281" s="368"/>
      <c r="I1281" s="362" t="s">
        <v>62</v>
      </c>
      <c r="J1281" s="362" t="s">
        <v>2064</v>
      </c>
      <c r="K1281" s="361" t="s">
        <v>3376</v>
      </c>
      <c r="L1281" s="362"/>
      <c r="M1281" s="362" t="s">
        <v>186</v>
      </c>
      <c r="N1281" s="362" t="s">
        <v>9</v>
      </c>
      <c r="O1281" s="362"/>
      <c r="P1281" s="362" t="s">
        <v>90</v>
      </c>
      <c r="Q1281" s="362" t="s">
        <v>90</v>
      </c>
      <c r="R1281" s="362"/>
      <c r="S1281" s="361" t="s">
        <v>90</v>
      </c>
      <c r="T1281" s="362"/>
      <c r="U1281" s="362"/>
      <c r="V1281" s="362" t="s">
        <v>824</v>
      </c>
      <c r="W1281" s="362"/>
      <c r="X1281" s="362" t="s">
        <v>9</v>
      </c>
      <c r="Y1281" s="362" t="s">
        <v>9</v>
      </c>
      <c r="Z1281" s="362" t="s">
        <v>90</v>
      </c>
      <c r="AA1281" s="366" t="s">
        <v>90</v>
      </c>
      <c r="AB1281" s="362" t="s">
        <v>90</v>
      </c>
      <c r="AC1281" s="362"/>
      <c r="AD1281" s="362"/>
      <c r="AE1281" s="362"/>
      <c r="AF1281" s="362"/>
      <c r="AG1281" s="362"/>
      <c r="AH1281" s="362"/>
      <c r="AI1281" s="362" t="str">
        <f t="shared" si="19"/>
        <v>MOMNSO</v>
      </c>
      <c r="AJ1281" s="362" t="str">
        <f>VLOOKUP(AI1281,Table1[[#All],[CONCAT]:[Tfiber]],2,FALSE)</f>
        <v>Applications/Tools</v>
      </c>
      <c r="AK1281" s="362" t="s">
        <v>40</v>
      </c>
      <c r="AL1281" s="362"/>
      <c r="AM1281" s="362"/>
      <c r="AN1281" s="362"/>
      <c r="AO1281" s="362"/>
      <c r="AP1281" s="361" t="e">
        <v>#N/A</v>
      </c>
      <c r="AR1281">
        <v>1</v>
      </c>
    </row>
    <row r="1282" spans="2:44" ht="15" hidden="1" customHeight="1" x14ac:dyDescent="0.35">
      <c r="B1282" s="362">
        <v>1280</v>
      </c>
      <c r="C1282" s="362" t="s">
        <v>3377</v>
      </c>
      <c r="D1282" s="362" t="s">
        <v>2</v>
      </c>
      <c r="E1282" s="368">
        <v>45336</v>
      </c>
      <c r="F1282" s="368"/>
      <c r="G1282" s="368"/>
      <c r="H1282" s="368"/>
      <c r="I1282" s="362" t="s">
        <v>77</v>
      </c>
      <c r="J1282" s="362" t="s">
        <v>77</v>
      </c>
      <c r="K1282" s="361" t="s">
        <v>3378</v>
      </c>
      <c r="L1282" s="362"/>
      <c r="M1282" s="362" t="s">
        <v>186</v>
      </c>
      <c r="N1282" s="362" t="s">
        <v>9</v>
      </c>
      <c r="O1282" s="362"/>
      <c r="P1282" s="362" t="s">
        <v>90</v>
      </c>
      <c r="Q1282" s="362" t="s">
        <v>90</v>
      </c>
      <c r="R1282" s="362" t="s">
        <v>46</v>
      </c>
      <c r="S1282" s="361" t="s">
        <v>90</v>
      </c>
      <c r="T1282" s="362"/>
      <c r="U1282" s="362"/>
      <c r="V1282" s="362" t="s">
        <v>133</v>
      </c>
      <c r="W1282" s="362"/>
      <c r="X1282" s="362" t="s">
        <v>9</v>
      </c>
      <c r="Y1282" s="362" t="s">
        <v>46</v>
      </c>
      <c r="Z1282" s="362" t="s">
        <v>90</v>
      </c>
      <c r="AA1282" s="366" t="s">
        <v>90</v>
      </c>
      <c r="AB1282" s="362" t="s">
        <v>90</v>
      </c>
      <c r="AC1282" s="362"/>
      <c r="AD1282" s="362"/>
      <c r="AE1282" s="362"/>
      <c r="AF1282" s="362"/>
      <c r="AG1282" s="362"/>
      <c r="AH1282" s="362"/>
      <c r="AI1282" s="362" t="str">
        <f t="shared" si="19"/>
        <v>MOMHelpdesk</v>
      </c>
      <c r="AJ1282" s="362" t="str">
        <f>VLOOKUP(AI1282,Table1[[#All],[CONCAT]:[Tfiber]],2,FALSE)</f>
        <v>Helpdesk (Contact Center)</v>
      </c>
      <c r="AK1282" s="362" t="s">
        <v>40</v>
      </c>
      <c r="AL1282" s="362"/>
      <c r="AM1282" s="362"/>
      <c r="AN1282" s="362"/>
      <c r="AO1282" s="362"/>
      <c r="AP1282" s="361"/>
      <c r="AR1282">
        <v>1</v>
      </c>
    </row>
    <row r="1283" spans="2:44" ht="15" hidden="1" customHeight="1" x14ac:dyDescent="0.35">
      <c r="B1283" s="362">
        <v>1281</v>
      </c>
      <c r="C1283" s="362" t="s">
        <v>3379</v>
      </c>
      <c r="D1283" s="362" t="s">
        <v>2</v>
      </c>
      <c r="E1283" s="368">
        <v>45336</v>
      </c>
      <c r="F1283" s="368"/>
      <c r="G1283" s="368"/>
      <c r="H1283" s="368"/>
      <c r="I1283" s="362" t="s">
        <v>73</v>
      </c>
      <c r="J1283" s="362" t="s">
        <v>2419</v>
      </c>
      <c r="K1283" s="361" t="s">
        <v>3380</v>
      </c>
      <c r="L1283" s="362"/>
      <c r="M1283" s="362" t="s">
        <v>186</v>
      </c>
      <c r="N1283" s="362" t="s">
        <v>9</v>
      </c>
      <c r="O1283" s="362"/>
      <c r="P1283" s="362" t="s">
        <v>90</v>
      </c>
      <c r="Q1283" s="362" t="s">
        <v>90</v>
      </c>
      <c r="R1283" s="362" t="s">
        <v>8</v>
      </c>
      <c r="S1283" s="361" t="s">
        <v>1539</v>
      </c>
      <c r="T1283" s="362"/>
      <c r="U1283" s="362"/>
      <c r="V1283" s="362" t="s">
        <v>1540</v>
      </c>
      <c r="W1283" s="362"/>
      <c r="X1283" s="362"/>
      <c r="Y1283" s="375" t="s">
        <v>45</v>
      </c>
      <c r="Z1283" s="362" t="s">
        <v>90</v>
      </c>
      <c r="AA1283" s="366" t="s">
        <v>90</v>
      </c>
      <c r="AB1283" s="362" t="s">
        <v>90</v>
      </c>
      <c r="AC1283" s="362"/>
      <c r="AD1283" s="362"/>
      <c r="AE1283" s="362"/>
      <c r="AF1283" s="362"/>
      <c r="AG1283" s="362"/>
      <c r="AH1283" s="362"/>
      <c r="AI1283" s="362" t="str">
        <f t="shared" ref="AI1283:AI1346" si="20">_xlfn.CONCAT(D1283,I1283)</f>
        <v>MOMNOC Operationalization</v>
      </c>
      <c r="AJ1283" s="362" t="str">
        <f>VLOOKUP(AI1283,Table1[[#All],[CONCAT]:[Tfiber]],2,FALSE)</f>
        <v>Network</v>
      </c>
      <c r="AK1283" s="362" t="s">
        <v>39</v>
      </c>
      <c r="AL1283" s="362"/>
      <c r="AM1283" s="362"/>
      <c r="AN1283" s="362"/>
      <c r="AO1283" s="368">
        <v>45923</v>
      </c>
      <c r="AP1283" s="361" t="s">
        <v>680</v>
      </c>
      <c r="AR1283">
        <v>1</v>
      </c>
    </row>
    <row r="1284" spans="2:44" ht="15" hidden="1" customHeight="1" x14ac:dyDescent="0.35">
      <c r="B1284" s="362">
        <v>1282</v>
      </c>
      <c r="C1284" s="362" t="s">
        <v>3381</v>
      </c>
      <c r="D1284" s="362" t="s">
        <v>2</v>
      </c>
      <c r="E1284" s="368">
        <v>45336</v>
      </c>
      <c r="F1284" s="368"/>
      <c r="G1284" s="368"/>
      <c r="H1284" s="368"/>
      <c r="I1284" s="362" t="s">
        <v>73</v>
      </c>
      <c r="J1284" s="362" t="s">
        <v>2419</v>
      </c>
      <c r="K1284" s="361" t="s">
        <v>3382</v>
      </c>
      <c r="L1284" s="362"/>
      <c r="M1284" s="362" t="s">
        <v>186</v>
      </c>
      <c r="N1284" s="362" t="s">
        <v>9</v>
      </c>
      <c r="O1284" s="362"/>
      <c r="P1284" s="362" t="s">
        <v>90</v>
      </c>
      <c r="Q1284" s="362" t="s">
        <v>90</v>
      </c>
      <c r="R1284" s="362" t="s">
        <v>8</v>
      </c>
      <c r="S1284" s="361" t="s">
        <v>1539</v>
      </c>
      <c r="T1284" s="362"/>
      <c r="U1284" s="362"/>
      <c r="V1284" s="362" t="s">
        <v>1540</v>
      </c>
      <c r="W1284" s="362"/>
      <c r="X1284" s="362"/>
      <c r="Y1284" s="375" t="s">
        <v>45</v>
      </c>
      <c r="Z1284" s="362" t="s">
        <v>90</v>
      </c>
      <c r="AA1284" s="366" t="s">
        <v>90</v>
      </c>
      <c r="AB1284" s="362" t="s">
        <v>90</v>
      </c>
      <c r="AC1284" s="362"/>
      <c r="AD1284" s="362"/>
      <c r="AE1284" s="362"/>
      <c r="AF1284" s="362"/>
      <c r="AG1284" s="362"/>
      <c r="AH1284" s="362"/>
      <c r="AI1284" s="362" t="str">
        <f t="shared" si="20"/>
        <v>MOMNOC Operationalization</v>
      </c>
      <c r="AJ1284" s="362" t="str">
        <f>VLOOKUP(AI1284,Table1[[#All],[CONCAT]:[Tfiber]],2,FALSE)</f>
        <v>Network</v>
      </c>
      <c r="AK1284" s="362" t="s">
        <v>39</v>
      </c>
      <c r="AL1284" s="362"/>
      <c r="AM1284" s="362"/>
      <c r="AN1284" s="362"/>
      <c r="AO1284" s="368">
        <v>45923</v>
      </c>
      <c r="AP1284" s="361" t="s">
        <v>680</v>
      </c>
      <c r="AR1284">
        <v>1</v>
      </c>
    </row>
    <row r="1285" spans="2:44" ht="15" hidden="1" customHeight="1" x14ac:dyDescent="0.35">
      <c r="B1285" s="362">
        <v>1283</v>
      </c>
      <c r="C1285" s="362" t="s">
        <v>3383</v>
      </c>
      <c r="D1285" s="362" t="s">
        <v>2</v>
      </c>
      <c r="E1285" s="368">
        <v>45336</v>
      </c>
      <c r="F1285" s="368"/>
      <c r="G1285" s="368"/>
      <c r="H1285" s="368"/>
      <c r="I1285" s="362" t="s">
        <v>73</v>
      </c>
      <c r="J1285" s="362" t="s">
        <v>2419</v>
      </c>
      <c r="K1285" s="361" t="s">
        <v>3384</v>
      </c>
      <c r="L1285" s="362"/>
      <c r="M1285" s="362" t="s">
        <v>186</v>
      </c>
      <c r="N1285" s="362" t="s">
        <v>51</v>
      </c>
      <c r="O1285" s="362"/>
      <c r="P1285" s="362" t="s">
        <v>90</v>
      </c>
      <c r="Q1285" s="362" t="s">
        <v>90</v>
      </c>
      <c r="R1285" s="362" t="s">
        <v>8</v>
      </c>
      <c r="S1285" s="361" t="s">
        <v>1539</v>
      </c>
      <c r="T1285" s="362"/>
      <c r="U1285" s="362"/>
      <c r="V1285" s="362" t="s">
        <v>1540</v>
      </c>
      <c r="W1285" s="362"/>
      <c r="X1285" s="362"/>
      <c r="Y1285" s="375" t="s">
        <v>45</v>
      </c>
      <c r="Z1285" s="362" t="s">
        <v>90</v>
      </c>
      <c r="AA1285" s="366" t="s">
        <v>90</v>
      </c>
      <c r="AB1285" s="362" t="s">
        <v>90</v>
      </c>
      <c r="AC1285" s="362"/>
      <c r="AD1285" s="362"/>
      <c r="AE1285" s="362"/>
      <c r="AF1285" s="362"/>
      <c r="AG1285" s="362"/>
      <c r="AH1285" s="362"/>
      <c r="AI1285" s="362" t="str">
        <f t="shared" si="20"/>
        <v>MOMNOC Operationalization</v>
      </c>
      <c r="AJ1285" s="362" t="str">
        <f>VLOOKUP(AI1285,Table1[[#All],[CONCAT]:[Tfiber]],2,FALSE)</f>
        <v>Network</v>
      </c>
      <c r="AK1285" s="362" t="s">
        <v>39</v>
      </c>
      <c r="AL1285" s="362"/>
      <c r="AM1285" s="362"/>
      <c r="AN1285" s="362"/>
      <c r="AO1285" s="368">
        <v>45923</v>
      </c>
      <c r="AP1285" s="361" t="s">
        <v>680</v>
      </c>
      <c r="AR1285">
        <v>1</v>
      </c>
    </row>
    <row r="1286" spans="2:44" ht="15" hidden="1" customHeight="1" x14ac:dyDescent="0.35">
      <c r="B1286" s="362">
        <v>1284</v>
      </c>
      <c r="C1286" s="362" t="s">
        <v>3385</v>
      </c>
      <c r="D1286" s="362" t="s">
        <v>2</v>
      </c>
      <c r="E1286" s="368">
        <v>45099</v>
      </c>
      <c r="F1286" s="368"/>
      <c r="G1286" s="368"/>
      <c r="H1286" s="368"/>
      <c r="I1286" s="362" t="s">
        <v>57</v>
      </c>
      <c r="J1286" s="362" t="s">
        <v>3316</v>
      </c>
      <c r="K1286" s="361" t="s">
        <v>3386</v>
      </c>
      <c r="L1286" s="362"/>
      <c r="M1286" s="362" t="s">
        <v>186</v>
      </c>
      <c r="N1286" s="362" t="s">
        <v>9</v>
      </c>
      <c r="O1286" s="362"/>
      <c r="P1286" s="362" t="s">
        <v>90</v>
      </c>
      <c r="Q1286" s="362" t="s">
        <v>90</v>
      </c>
      <c r="R1286" s="362"/>
      <c r="S1286" s="361" t="s">
        <v>90</v>
      </c>
      <c r="T1286" s="362"/>
      <c r="U1286" s="362"/>
      <c r="V1286" s="362" t="s">
        <v>176</v>
      </c>
      <c r="W1286" s="362"/>
      <c r="X1286" s="362" t="s">
        <v>9</v>
      </c>
      <c r="Y1286" s="362" t="s">
        <v>9</v>
      </c>
      <c r="Z1286" s="362" t="s">
        <v>90</v>
      </c>
      <c r="AA1286" s="366" t="s">
        <v>90</v>
      </c>
      <c r="AB1286" s="362" t="s">
        <v>90</v>
      </c>
      <c r="AC1286" s="362"/>
      <c r="AD1286" s="362"/>
      <c r="AE1286" s="362"/>
      <c r="AF1286" s="362"/>
      <c r="AG1286" s="362"/>
      <c r="AH1286" s="362"/>
      <c r="AI1286" s="362" t="str">
        <f t="shared" si="20"/>
        <v>MOMSecurity &amp; Regulatory Compliance</v>
      </c>
      <c r="AJ1286" s="362" t="str">
        <f>VLOOKUP(AI1286,Table1[[#All],[CONCAT]:[Tfiber]],2,FALSE)</f>
        <v>Security</v>
      </c>
      <c r="AK1286" s="362" t="s">
        <v>40</v>
      </c>
      <c r="AL1286" s="362"/>
      <c r="AM1286" s="362"/>
      <c r="AN1286" s="362"/>
      <c r="AO1286" s="362"/>
      <c r="AP1286" s="361" t="e">
        <v>#N/A</v>
      </c>
      <c r="AR1286">
        <v>1</v>
      </c>
    </row>
    <row r="1287" spans="2:44" ht="15" hidden="1" customHeight="1" x14ac:dyDescent="0.35">
      <c r="B1287" s="362">
        <v>1285</v>
      </c>
      <c r="C1287" s="362" t="s">
        <v>3387</v>
      </c>
      <c r="D1287" s="362" t="s">
        <v>2</v>
      </c>
      <c r="E1287" s="368">
        <v>45336</v>
      </c>
      <c r="F1287" s="368"/>
      <c r="G1287" s="368"/>
      <c r="H1287" s="368"/>
      <c r="I1287" s="362" t="s">
        <v>73</v>
      </c>
      <c r="J1287" s="362" t="s">
        <v>2419</v>
      </c>
      <c r="K1287" s="361" t="s">
        <v>3388</v>
      </c>
      <c r="L1287" s="362"/>
      <c r="M1287" s="362" t="s">
        <v>186</v>
      </c>
      <c r="N1287" s="362" t="s">
        <v>51</v>
      </c>
      <c r="O1287" s="362"/>
      <c r="P1287" s="362" t="s">
        <v>90</v>
      </c>
      <c r="Q1287" s="362" t="s">
        <v>90</v>
      </c>
      <c r="R1287" s="362" t="s">
        <v>8</v>
      </c>
      <c r="S1287" s="361" t="s">
        <v>1539</v>
      </c>
      <c r="T1287" s="362"/>
      <c r="U1287" s="362"/>
      <c r="V1287" s="362" t="s">
        <v>1540</v>
      </c>
      <c r="W1287" s="362"/>
      <c r="X1287" s="362"/>
      <c r="Y1287" s="375" t="s">
        <v>45</v>
      </c>
      <c r="Z1287" s="362" t="s">
        <v>90</v>
      </c>
      <c r="AA1287" s="366" t="s">
        <v>90</v>
      </c>
      <c r="AB1287" s="362" t="s">
        <v>90</v>
      </c>
      <c r="AC1287" s="362"/>
      <c r="AD1287" s="362"/>
      <c r="AE1287" s="362"/>
      <c r="AF1287" s="362"/>
      <c r="AG1287" s="362"/>
      <c r="AH1287" s="362"/>
      <c r="AI1287" s="362" t="str">
        <f t="shared" si="20"/>
        <v>MOMNOC Operationalization</v>
      </c>
      <c r="AJ1287" s="362" t="str">
        <f>VLOOKUP(AI1287,Table1[[#All],[CONCAT]:[Tfiber]],2,FALSE)</f>
        <v>Network</v>
      </c>
      <c r="AK1287" s="362" t="s">
        <v>39</v>
      </c>
      <c r="AL1287" s="362"/>
      <c r="AM1287" s="362"/>
      <c r="AN1287" s="362"/>
      <c r="AO1287" s="368">
        <v>45923</v>
      </c>
      <c r="AP1287" s="361" t="s">
        <v>680</v>
      </c>
      <c r="AR1287">
        <v>1</v>
      </c>
    </row>
    <row r="1288" spans="2:44" ht="15" hidden="1" customHeight="1" x14ac:dyDescent="0.35">
      <c r="B1288" s="362">
        <v>1286</v>
      </c>
      <c r="C1288" s="362" t="s">
        <v>3389</v>
      </c>
      <c r="D1288" s="362" t="s">
        <v>2</v>
      </c>
      <c r="E1288" s="368">
        <v>45338</v>
      </c>
      <c r="F1288" s="368"/>
      <c r="G1288" s="368"/>
      <c r="H1288" s="368"/>
      <c r="I1288" s="362" t="s">
        <v>65</v>
      </c>
      <c r="J1288" s="362" t="s">
        <v>2419</v>
      </c>
      <c r="K1288" s="361" t="s">
        <v>3098</v>
      </c>
      <c r="L1288" s="362"/>
      <c r="M1288" s="362" t="s">
        <v>186</v>
      </c>
      <c r="N1288" s="362" t="s">
        <v>9</v>
      </c>
      <c r="O1288" s="362"/>
      <c r="P1288" s="362" t="s">
        <v>90</v>
      </c>
      <c r="Q1288" s="362" t="s">
        <v>90</v>
      </c>
      <c r="R1288" s="362"/>
      <c r="S1288" s="361" t="s">
        <v>90</v>
      </c>
      <c r="T1288" s="362"/>
      <c r="U1288" s="362"/>
      <c r="V1288" s="362" t="s">
        <v>202</v>
      </c>
      <c r="W1288" s="362"/>
      <c r="X1288" s="362" t="s">
        <v>9</v>
      </c>
      <c r="Y1288" s="362" t="s">
        <v>9</v>
      </c>
      <c r="Z1288" s="362" t="s">
        <v>90</v>
      </c>
      <c r="AA1288" s="366" t="s">
        <v>90</v>
      </c>
      <c r="AB1288" s="362" t="s">
        <v>90</v>
      </c>
      <c r="AC1288" s="362"/>
      <c r="AD1288" s="362"/>
      <c r="AE1288" s="362"/>
      <c r="AF1288" s="362"/>
      <c r="AG1288" s="362"/>
      <c r="AH1288" s="362"/>
      <c r="AI1288" s="362" t="str">
        <f t="shared" si="20"/>
        <v>MOMBSS</v>
      </c>
      <c r="AJ1288" s="362" t="str">
        <f>VLOOKUP(AI1288,Table1[[#All],[CONCAT]:[Tfiber]],2,FALSE)</f>
        <v>Applications/Tools</v>
      </c>
      <c r="AK1288" s="362" t="s">
        <v>40</v>
      </c>
      <c r="AL1288" s="362"/>
      <c r="AM1288" s="362"/>
      <c r="AN1288" s="362"/>
      <c r="AO1288" s="362"/>
      <c r="AP1288" s="361" t="e">
        <v>#N/A</v>
      </c>
      <c r="AR1288">
        <v>1</v>
      </c>
    </row>
    <row r="1289" spans="2:44" ht="15" hidden="1" customHeight="1" x14ac:dyDescent="0.35">
      <c r="B1289" s="362">
        <v>1287</v>
      </c>
      <c r="C1289" s="362" t="s">
        <v>3390</v>
      </c>
      <c r="D1289" s="362" t="s">
        <v>2</v>
      </c>
      <c r="E1289" s="368">
        <v>45338</v>
      </c>
      <c r="F1289" s="368"/>
      <c r="G1289" s="368"/>
      <c r="H1289" s="368"/>
      <c r="I1289" s="362" t="s">
        <v>65</v>
      </c>
      <c r="J1289" s="362" t="s">
        <v>61</v>
      </c>
      <c r="K1289" s="361" t="s">
        <v>3391</v>
      </c>
      <c r="L1289" s="362"/>
      <c r="M1289" s="362" t="s">
        <v>186</v>
      </c>
      <c r="N1289" s="362" t="s">
        <v>9</v>
      </c>
      <c r="O1289" s="362"/>
      <c r="P1289" s="362" t="s">
        <v>90</v>
      </c>
      <c r="Q1289" s="362" t="s">
        <v>90</v>
      </c>
      <c r="R1289" s="362"/>
      <c r="S1289" s="361" t="s">
        <v>90</v>
      </c>
      <c r="T1289" s="362"/>
      <c r="U1289" s="362"/>
      <c r="V1289" s="362" t="s">
        <v>202</v>
      </c>
      <c r="W1289" s="362"/>
      <c r="X1289" s="362" t="s">
        <v>9</v>
      </c>
      <c r="Y1289" s="362" t="s">
        <v>9</v>
      </c>
      <c r="Z1289" s="362" t="s">
        <v>90</v>
      </c>
      <c r="AA1289" s="366" t="s">
        <v>90</v>
      </c>
      <c r="AB1289" s="362" t="s">
        <v>90</v>
      </c>
      <c r="AC1289" s="362"/>
      <c r="AD1289" s="362"/>
      <c r="AE1289" s="362"/>
      <c r="AF1289" s="362"/>
      <c r="AG1289" s="362"/>
      <c r="AH1289" s="362"/>
      <c r="AI1289" s="362" t="str">
        <f t="shared" si="20"/>
        <v>MOMBSS</v>
      </c>
      <c r="AJ1289" s="362" t="str">
        <f>VLOOKUP(AI1289,Table1[[#All],[CONCAT]:[Tfiber]],2,FALSE)</f>
        <v>Applications/Tools</v>
      </c>
      <c r="AK1289" s="362" t="s">
        <v>40</v>
      </c>
      <c r="AL1289" s="362"/>
      <c r="AM1289" s="362"/>
      <c r="AN1289" s="362"/>
      <c r="AO1289" s="362"/>
      <c r="AP1289" s="361" t="e">
        <v>#N/A</v>
      </c>
      <c r="AR1289">
        <v>1</v>
      </c>
    </row>
    <row r="1290" spans="2:44" ht="15" hidden="1" customHeight="1" x14ac:dyDescent="0.35">
      <c r="B1290" s="362">
        <v>1288</v>
      </c>
      <c r="C1290" s="362" t="s">
        <v>3392</v>
      </c>
      <c r="D1290" s="362" t="s">
        <v>2</v>
      </c>
      <c r="E1290" s="368">
        <v>45338</v>
      </c>
      <c r="F1290" s="368"/>
      <c r="G1290" s="368"/>
      <c r="H1290" s="368"/>
      <c r="I1290" s="362" t="s">
        <v>65</v>
      </c>
      <c r="J1290" s="362" t="s">
        <v>61</v>
      </c>
      <c r="K1290" s="361" t="s">
        <v>3393</v>
      </c>
      <c r="L1290" s="362"/>
      <c r="M1290" s="362" t="s">
        <v>186</v>
      </c>
      <c r="N1290" s="362" t="s">
        <v>9</v>
      </c>
      <c r="O1290" s="362"/>
      <c r="P1290" s="362" t="s">
        <v>90</v>
      </c>
      <c r="Q1290" s="362" t="s">
        <v>90</v>
      </c>
      <c r="R1290" s="362"/>
      <c r="S1290" s="361" t="s">
        <v>90</v>
      </c>
      <c r="T1290" s="362"/>
      <c r="U1290" s="362"/>
      <c r="V1290" s="362" t="s">
        <v>202</v>
      </c>
      <c r="W1290" s="362"/>
      <c r="X1290" s="362" t="s">
        <v>9</v>
      </c>
      <c r="Y1290" s="362" t="s">
        <v>9</v>
      </c>
      <c r="Z1290" s="362" t="s">
        <v>90</v>
      </c>
      <c r="AA1290" s="366" t="s">
        <v>90</v>
      </c>
      <c r="AB1290" s="362" t="s">
        <v>90</v>
      </c>
      <c r="AC1290" s="362"/>
      <c r="AD1290" s="362"/>
      <c r="AE1290" s="362"/>
      <c r="AF1290" s="362"/>
      <c r="AG1290" s="362"/>
      <c r="AH1290" s="362"/>
      <c r="AI1290" s="362" t="str">
        <f t="shared" si="20"/>
        <v>MOMBSS</v>
      </c>
      <c r="AJ1290" s="362" t="str">
        <f>VLOOKUP(AI1290,Table1[[#All],[CONCAT]:[Tfiber]],2,FALSE)</f>
        <v>Applications/Tools</v>
      </c>
      <c r="AK1290" s="362" t="s">
        <v>40</v>
      </c>
      <c r="AL1290" s="362"/>
      <c r="AM1290" s="362"/>
      <c r="AN1290" s="362"/>
      <c r="AO1290" s="362"/>
      <c r="AP1290" s="361" t="e">
        <v>#N/A</v>
      </c>
      <c r="AR1290">
        <v>1</v>
      </c>
    </row>
    <row r="1291" spans="2:44" ht="15" hidden="1" customHeight="1" x14ac:dyDescent="0.35">
      <c r="B1291" s="362">
        <v>1289</v>
      </c>
      <c r="C1291" s="362" t="s">
        <v>3394</v>
      </c>
      <c r="D1291" s="362" t="s">
        <v>2</v>
      </c>
      <c r="E1291" s="368">
        <v>45338</v>
      </c>
      <c r="F1291" s="368"/>
      <c r="G1291" s="368"/>
      <c r="H1291" s="368"/>
      <c r="I1291" s="362" t="s">
        <v>65</v>
      </c>
      <c r="J1291" s="362" t="s">
        <v>3395</v>
      </c>
      <c r="K1291" s="361" t="s">
        <v>3396</v>
      </c>
      <c r="L1291" s="362"/>
      <c r="M1291" s="362" t="s">
        <v>186</v>
      </c>
      <c r="N1291" s="362" t="s">
        <v>9</v>
      </c>
      <c r="O1291" s="362"/>
      <c r="P1291" s="362" t="s">
        <v>90</v>
      </c>
      <c r="Q1291" s="362" t="s">
        <v>90</v>
      </c>
      <c r="R1291" s="362"/>
      <c r="S1291" s="361" t="s">
        <v>90</v>
      </c>
      <c r="T1291" s="362"/>
      <c r="U1291" s="362"/>
      <c r="V1291" s="362" t="s">
        <v>202</v>
      </c>
      <c r="W1291" s="362"/>
      <c r="X1291" s="362" t="s">
        <v>9</v>
      </c>
      <c r="Y1291" s="362" t="s">
        <v>9</v>
      </c>
      <c r="Z1291" s="362" t="s">
        <v>90</v>
      </c>
      <c r="AA1291" s="366" t="s">
        <v>90</v>
      </c>
      <c r="AB1291" s="362" t="s">
        <v>90</v>
      </c>
      <c r="AC1291" s="362"/>
      <c r="AD1291" s="362"/>
      <c r="AE1291" s="362"/>
      <c r="AF1291" s="362"/>
      <c r="AG1291" s="362"/>
      <c r="AH1291" s="362"/>
      <c r="AI1291" s="362" t="str">
        <f t="shared" si="20"/>
        <v>MOMBSS</v>
      </c>
      <c r="AJ1291" s="362" t="str">
        <f>VLOOKUP(AI1291,Table1[[#All],[CONCAT]:[Tfiber]],2,FALSE)</f>
        <v>Applications/Tools</v>
      </c>
      <c r="AK1291" s="362" t="s">
        <v>40</v>
      </c>
      <c r="AL1291" s="362"/>
      <c r="AM1291" s="362"/>
      <c r="AN1291" s="362"/>
      <c r="AO1291" s="362"/>
      <c r="AP1291" s="361" t="e">
        <v>#N/A</v>
      </c>
      <c r="AR1291">
        <v>1</v>
      </c>
    </row>
    <row r="1292" spans="2:44" ht="15" hidden="1" customHeight="1" x14ac:dyDescent="0.35">
      <c r="B1292" s="362">
        <v>1290</v>
      </c>
      <c r="C1292" s="362" t="s">
        <v>3397</v>
      </c>
      <c r="D1292" s="362" t="s">
        <v>2</v>
      </c>
      <c r="E1292" s="368">
        <v>45338</v>
      </c>
      <c r="F1292" s="368"/>
      <c r="G1292" s="368"/>
      <c r="H1292" s="368"/>
      <c r="I1292" s="362" t="s">
        <v>65</v>
      </c>
      <c r="J1292" s="362" t="s">
        <v>3395</v>
      </c>
      <c r="K1292" s="361" t="s">
        <v>3398</v>
      </c>
      <c r="L1292" s="362"/>
      <c r="M1292" s="362" t="s">
        <v>186</v>
      </c>
      <c r="N1292" s="362" t="s">
        <v>9</v>
      </c>
      <c r="O1292" s="362"/>
      <c r="P1292" s="362" t="s">
        <v>90</v>
      </c>
      <c r="Q1292" s="362" t="s">
        <v>90</v>
      </c>
      <c r="R1292" s="362"/>
      <c r="S1292" s="361" t="s">
        <v>90</v>
      </c>
      <c r="T1292" s="362"/>
      <c r="U1292" s="362"/>
      <c r="V1292" s="362" t="s">
        <v>202</v>
      </c>
      <c r="W1292" s="362"/>
      <c r="X1292" s="362" t="s">
        <v>9</v>
      </c>
      <c r="Y1292" s="362" t="s">
        <v>9</v>
      </c>
      <c r="Z1292" s="362" t="s">
        <v>90</v>
      </c>
      <c r="AA1292" s="366" t="s">
        <v>90</v>
      </c>
      <c r="AB1292" s="362" t="s">
        <v>90</v>
      </c>
      <c r="AC1292" s="362"/>
      <c r="AD1292" s="362"/>
      <c r="AE1292" s="362"/>
      <c r="AF1292" s="362"/>
      <c r="AG1292" s="362"/>
      <c r="AH1292" s="362"/>
      <c r="AI1292" s="362" t="str">
        <f t="shared" si="20"/>
        <v>MOMBSS</v>
      </c>
      <c r="AJ1292" s="362" t="str">
        <f>VLOOKUP(AI1292,Table1[[#All],[CONCAT]:[Tfiber]],2,FALSE)</f>
        <v>Applications/Tools</v>
      </c>
      <c r="AK1292" s="362" t="s">
        <v>40</v>
      </c>
      <c r="AL1292" s="362"/>
      <c r="AM1292" s="362"/>
      <c r="AN1292" s="362"/>
      <c r="AO1292" s="362"/>
      <c r="AP1292" s="361" t="e">
        <v>#N/A</v>
      </c>
      <c r="AR1292">
        <v>1</v>
      </c>
    </row>
    <row r="1293" spans="2:44" ht="15" hidden="1" customHeight="1" x14ac:dyDescent="0.35">
      <c r="B1293" s="362">
        <v>1291</v>
      </c>
      <c r="C1293" s="362" t="s">
        <v>3399</v>
      </c>
      <c r="D1293" s="362" t="s">
        <v>2</v>
      </c>
      <c r="E1293" s="368">
        <v>45338</v>
      </c>
      <c r="F1293" s="368"/>
      <c r="G1293" s="368"/>
      <c r="H1293" s="368"/>
      <c r="I1293" s="362" t="s">
        <v>65</v>
      </c>
      <c r="J1293" s="362" t="s">
        <v>3395</v>
      </c>
      <c r="K1293" s="361" t="s">
        <v>3400</v>
      </c>
      <c r="L1293" s="362"/>
      <c r="M1293" s="362" t="s">
        <v>186</v>
      </c>
      <c r="N1293" s="362" t="s">
        <v>9</v>
      </c>
      <c r="O1293" s="362"/>
      <c r="P1293" s="362" t="s">
        <v>90</v>
      </c>
      <c r="Q1293" s="362" t="s">
        <v>90</v>
      </c>
      <c r="R1293" s="362"/>
      <c r="S1293" s="361" t="s">
        <v>90</v>
      </c>
      <c r="T1293" s="362"/>
      <c r="U1293" s="362"/>
      <c r="V1293" s="362" t="s">
        <v>202</v>
      </c>
      <c r="W1293" s="362"/>
      <c r="X1293" s="362" t="s">
        <v>9</v>
      </c>
      <c r="Y1293" s="362" t="s">
        <v>9</v>
      </c>
      <c r="Z1293" s="362" t="s">
        <v>90</v>
      </c>
      <c r="AA1293" s="366" t="s">
        <v>90</v>
      </c>
      <c r="AB1293" s="362" t="s">
        <v>90</v>
      </c>
      <c r="AC1293" s="362"/>
      <c r="AD1293" s="362"/>
      <c r="AE1293" s="362"/>
      <c r="AF1293" s="362"/>
      <c r="AG1293" s="362"/>
      <c r="AH1293" s="362"/>
      <c r="AI1293" s="362" t="str">
        <f t="shared" si="20"/>
        <v>MOMBSS</v>
      </c>
      <c r="AJ1293" s="362" t="str">
        <f>VLOOKUP(AI1293,Table1[[#All],[CONCAT]:[Tfiber]],2,FALSE)</f>
        <v>Applications/Tools</v>
      </c>
      <c r="AK1293" s="362" t="s">
        <v>40</v>
      </c>
      <c r="AL1293" s="362"/>
      <c r="AM1293" s="362"/>
      <c r="AN1293" s="362"/>
      <c r="AO1293" s="362"/>
      <c r="AP1293" s="361" t="e">
        <v>#N/A</v>
      </c>
      <c r="AR1293">
        <v>1</v>
      </c>
    </row>
    <row r="1294" spans="2:44" ht="15" hidden="1" customHeight="1" x14ac:dyDescent="0.35">
      <c r="B1294" s="362">
        <v>1292</v>
      </c>
      <c r="C1294" s="362" t="s">
        <v>3401</v>
      </c>
      <c r="D1294" s="362" t="s">
        <v>2</v>
      </c>
      <c r="E1294" s="368">
        <v>45338</v>
      </c>
      <c r="F1294" s="368"/>
      <c r="G1294" s="368"/>
      <c r="H1294" s="368"/>
      <c r="I1294" s="362" t="s">
        <v>65</v>
      </c>
      <c r="J1294" s="362" t="s">
        <v>3395</v>
      </c>
      <c r="K1294" s="361" t="s">
        <v>3402</v>
      </c>
      <c r="L1294" s="362"/>
      <c r="M1294" s="362" t="s">
        <v>186</v>
      </c>
      <c r="N1294" s="362" t="s">
        <v>9</v>
      </c>
      <c r="O1294" s="362"/>
      <c r="P1294" s="362" t="s">
        <v>90</v>
      </c>
      <c r="Q1294" s="362" t="s">
        <v>90</v>
      </c>
      <c r="R1294" s="362"/>
      <c r="S1294" s="361" t="s">
        <v>90</v>
      </c>
      <c r="T1294" s="362"/>
      <c r="U1294" s="362"/>
      <c r="V1294" s="362" t="s">
        <v>202</v>
      </c>
      <c r="W1294" s="362"/>
      <c r="X1294" s="362" t="s">
        <v>9</v>
      </c>
      <c r="Y1294" s="362" t="s">
        <v>9</v>
      </c>
      <c r="Z1294" s="362" t="s">
        <v>90</v>
      </c>
      <c r="AA1294" s="366" t="s">
        <v>90</v>
      </c>
      <c r="AB1294" s="362" t="s">
        <v>90</v>
      </c>
      <c r="AC1294" s="362"/>
      <c r="AD1294" s="362"/>
      <c r="AE1294" s="362"/>
      <c r="AF1294" s="362"/>
      <c r="AG1294" s="362"/>
      <c r="AH1294" s="362"/>
      <c r="AI1294" s="362" t="str">
        <f t="shared" si="20"/>
        <v>MOMBSS</v>
      </c>
      <c r="AJ1294" s="362" t="str">
        <f>VLOOKUP(AI1294,Table1[[#All],[CONCAT]:[Tfiber]],2,FALSE)</f>
        <v>Applications/Tools</v>
      </c>
      <c r="AK1294" s="362" t="s">
        <v>40</v>
      </c>
      <c r="AL1294" s="362"/>
      <c r="AM1294" s="362"/>
      <c r="AN1294" s="362"/>
      <c r="AO1294" s="362"/>
      <c r="AP1294" s="361" t="e">
        <v>#N/A</v>
      </c>
      <c r="AR1294">
        <v>1</v>
      </c>
    </row>
    <row r="1295" spans="2:44" ht="15" hidden="1" customHeight="1" x14ac:dyDescent="0.35">
      <c r="B1295" s="362">
        <v>1293</v>
      </c>
      <c r="C1295" s="362" t="s">
        <v>3403</v>
      </c>
      <c r="D1295" s="362" t="s">
        <v>2</v>
      </c>
      <c r="E1295" s="368">
        <v>45338</v>
      </c>
      <c r="F1295" s="368"/>
      <c r="G1295" s="368"/>
      <c r="H1295" s="368"/>
      <c r="I1295" s="362" t="s">
        <v>65</v>
      </c>
      <c r="J1295" s="362" t="s">
        <v>3395</v>
      </c>
      <c r="K1295" s="361" t="s">
        <v>3404</v>
      </c>
      <c r="L1295" s="362"/>
      <c r="M1295" s="362" t="s">
        <v>186</v>
      </c>
      <c r="N1295" s="362" t="s">
        <v>9</v>
      </c>
      <c r="O1295" s="362"/>
      <c r="P1295" s="362" t="s">
        <v>90</v>
      </c>
      <c r="Q1295" s="362" t="s">
        <v>90</v>
      </c>
      <c r="R1295" s="362"/>
      <c r="S1295" s="361" t="s">
        <v>90</v>
      </c>
      <c r="T1295" s="362"/>
      <c r="U1295" s="362"/>
      <c r="V1295" s="362" t="s">
        <v>202</v>
      </c>
      <c r="W1295" s="362"/>
      <c r="X1295" s="362" t="s">
        <v>9</v>
      </c>
      <c r="Y1295" s="362" t="s">
        <v>9</v>
      </c>
      <c r="Z1295" s="362" t="s">
        <v>90</v>
      </c>
      <c r="AA1295" s="366" t="s">
        <v>90</v>
      </c>
      <c r="AB1295" s="362" t="s">
        <v>90</v>
      </c>
      <c r="AC1295" s="362"/>
      <c r="AD1295" s="362"/>
      <c r="AE1295" s="362"/>
      <c r="AF1295" s="362"/>
      <c r="AG1295" s="362"/>
      <c r="AH1295" s="362"/>
      <c r="AI1295" s="362" t="str">
        <f t="shared" si="20"/>
        <v>MOMBSS</v>
      </c>
      <c r="AJ1295" s="362" t="str">
        <f>VLOOKUP(AI1295,Table1[[#All],[CONCAT]:[Tfiber]],2,FALSE)</f>
        <v>Applications/Tools</v>
      </c>
      <c r="AK1295" s="362" t="s">
        <v>40</v>
      </c>
      <c r="AL1295" s="362"/>
      <c r="AM1295" s="362"/>
      <c r="AN1295" s="362"/>
      <c r="AO1295" s="362"/>
      <c r="AP1295" s="361" t="e">
        <v>#N/A</v>
      </c>
      <c r="AR1295">
        <v>1</v>
      </c>
    </row>
    <row r="1296" spans="2:44" ht="15" hidden="1" customHeight="1" x14ac:dyDescent="0.35">
      <c r="B1296" s="362">
        <v>1294</v>
      </c>
      <c r="C1296" s="362" t="s">
        <v>3405</v>
      </c>
      <c r="D1296" s="362" t="s">
        <v>2</v>
      </c>
      <c r="E1296" s="368">
        <v>45338</v>
      </c>
      <c r="F1296" s="368"/>
      <c r="G1296" s="368"/>
      <c r="H1296" s="368"/>
      <c r="I1296" s="362" t="s">
        <v>65</v>
      </c>
      <c r="J1296" s="362" t="s">
        <v>3395</v>
      </c>
      <c r="K1296" s="361" t="s">
        <v>3406</v>
      </c>
      <c r="L1296" s="362"/>
      <c r="M1296" s="362" t="s">
        <v>186</v>
      </c>
      <c r="N1296" s="362" t="s">
        <v>9</v>
      </c>
      <c r="O1296" s="362"/>
      <c r="P1296" s="362" t="s">
        <v>90</v>
      </c>
      <c r="Q1296" s="362" t="s">
        <v>90</v>
      </c>
      <c r="R1296" s="362"/>
      <c r="S1296" s="361" t="s">
        <v>90</v>
      </c>
      <c r="T1296" s="362"/>
      <c r="U1296" s="362"/>
      <c r="V1296" s="362" t="s">
        <v>202</v>
      </c>
      <c r="W1296" s="362"/>
      <c r="X1296" s="362" t="s">
        <v>9</v>
      </c>
      <c r="Y1296" s="362" t="s">
        <v>9</v>
      </c>
      <c r="Z1296" s="362" t="s">
        <v>90</v>
      </c>
      <c r="AA1296" s="366" t="s">
        <v>90</v>
      </c>
      <c r="AB1296" s="362" t="s">
        <v>90</v>
      </c>
      <c r="AC1296" s="362"/>
      <c r="AD1296" s="362"/>
      <c r="AE1296" s="362"/>
      <c r="AF1296" s="362"/>
      <c r="AG1296" s="362"/>
      <c r="AH1296" s="362"/>
      <c r="AI1296" s="362" t="str">
        <f t="shared" si="20"/>
        <v>MOMBSS</v>
      </c>
      <c r="AJ1296" s="362" t="str">
        <f>VLOOKUP(AI1296,Table1[[#All],[CONCAT]:[Tfiber]],2,FALSE)</f>
        <v>Applications/Tools</v>
      </c>
      <c r="AK1296" s="362" t="s">
        <v>40</v>
      </c>
      <c r="AL1296" s="362"/>
      <c r="AM1296" s="362"/>
      <c r="AN1296" s="362"/>
      <c r="AO1296" s="362"/>
      <c r="AP1296" s="361" t="e">
        <v>#N/A</v>
      </c>
      <c r="AR1296">
        <v>1</v>
      </c>
    </row>
    <row r="1297" spans="2:44" ht="15" hidden="1" customHeight="1" x14ac:dyDescent="0.35">
      <c r="B1297" s="362">
        <v>1295</v>
      </c>
      <c r="C1297" s="362" t="s">
        <v>3407</v>
      </c>
      <c r="D1297" s="362" t="s">
        <v>2</v>
      </c>
      <c r="E1297" s="368">
        <v>45099</v>
      </c>
      <c r="F1297" s="368"/>
      <c r="G1297" s="368"/>
      <c r="H1297" s="368"/>
      <c r="I1297" s="362" t="s">
        <v>74</v>
      </c>
      <c r="J1297" s="362" t="s">
        <v>2959</v>
      </c>
      <c r="K1297" s="361" t="s">
        <v>3408</v>
      </c>
      <c r="L1297" s="362"/>
      <c r="M1297" s="362" t="s">
        <v>186</v>
      </c>
      <c r="N1297" s="362" t="s">
        <v>9</v>
      </c>
      <c r="O1297" s="362"/>
      <c r="P1297" s="362" t="s">
        <v>90</v>
      </c>
      <c r="Q1297" s="362" t="s">
        <v>90</v>
      </c>
      <c r="R1297" s="362"/>
      <c r="S1297" s="361"/>
      <c r="T1297" s="362"/>
      <c r="U1297" s="362"/>
      <c r="V1297" s="362" t="s">
        <v>120</v>
      </c>
      <c r="W1297" s="362"/>
      <c r="X1297" s="362" t="s">
        <v>9</v>
      </c>
      <c r="Y1297" s="362" t="s">
        <v>9</v>
      </c>
      <c r="Z1297" s="362" t="s">
        <v>90</v>
      </c>
      <c r="AA1297" s="366" t="s">
        <v>90</v>
      </c>
      <c r="AB1297" s="362" t="s">
        <v>90</v>
      </c>
      <c r="AC1297" s="362"/>
      <c r="AD1297" s="362"/>
      <c r="AE1297" s="362"/>
      <c r="AF1297" s="362"/>
      <c r="AG1297" s="362"/>
      <c r="AH1297" s="362"/>
      <c r="AI1297" s="362" t="str">
        <f t="shared" si="20"/>
        <v>MOMWFM</v>
      </c>
      <c r="AJ1297" s="362" t="str">
        <f>VLOOKUP(AI1297,Table1[[#All],[CONCAT]:[Tfiber]],2,FALSE)</f>
        <v>Applications/Tools</v>
      </c>
      <c r="AK1297" s="362" t="s">
        <v>40</v>
      </c>
      <c r="AL1297" s="362"/>
      <c r="AM1297" s="362"/>
      <c r="AN1297" s="362"/>
      <c r="AO1297" s="362"/>
      <c r="AP1297" s="361" t="e">
        <v>#N/A</v>
      </c>
      <c r="AR1297">
        <v>1</v>
      </c>
    </row>
    <row r="1298" spans="2:44" ht="15" hidden="1" customHeight="1" x14ac:dyDescent="0.35">
      <c r="B1298" s="362">
        <v>1296</v>
      </c>
      <c r="C1298" s="362" t="s">
        <v>3409</v>
      </c>
      <c r="D1298" s="362" t="s">
        <v>2</v>
      </c>
      <c r="E1298" s="368">
        <v>45338</v>
      </c>
      <c r="F1298" s="368"/>
      <c r="G1298" s="368"/>
      <c r="H1298" s="368"/>
      <c r="I1298" s="362" t="s">
        <v>65</v>
      </c>
      <c r="J1298" s="362" t="s">
        <v>3395</v>
      </c>
      <c r="K1298" s="361" t="s">
        <v>3410</v>
      </c>
      <c r="L1298" s="362"/>
      <c r="M1298" s="362" t="s">
        <v>186</v>
      </c>
      <c r="N1298" s="362" t="s">
        <v>9</v>
      </c>
      <c r="O1298" s="362"/>
      <c r="P1298" s="362" t="s">
        <v>90</v>
      </c>
      <c r="Q1298" s="362" t="s">
        <v>90</v>
      </c>
      <c r="R1298" s="362"/>
      <c r="S1298" s="361" t="s">
        <v>90</v>
      </c>
      <c r="T1298" s="362"/>
      <c r="U1298" s="362"/>
      <c r="V1298" s="362" t="s">
        <v>202</v>
      </c>
      <c r="W1298" s="362"/>
      <c r="X1298" s="362" t="s">
        <v>9</v>
      </c>
      <c r="Y1298" s="362" t="s">
        <v>9</v>
      </c>
      <c r="Z1298" s="362" t="s">
        <v>90</v>
      </c>
      <c r="AA1298" s="366" t="s">
        <v>90</v>
      </c>
      <c r="AB1298" s="362" t="s">
        <v>90</v>
      </c>
      <c r="AC1298" s="362"/>
      <c r="AD1298" s="362"/>
      <c r="AE1298" s="362"/>
      <c r="AF1298" s="362"/>
      <c r="AG1298" s="362"/>
      <c r="AH1298" s="362"/>
      <c r="AI1298" s="362" t="str">
        <f t="shared" si="20"/>
        <v>MOMBSS</v>
      </c>
      <c r="AJ1298" s="362" t="str">
        <f>VLOOKUP(AI1298,Table1[[#All],[CONCAT]:[Tfiber]],2,FALSE)</f>
        <v>Applications/Tools</v>
      </c>
      <c r="AK1298" s="362" t="s">
        <v>40</v>
      </c>
      <c r="AL1298" s="362"/>
      <c r="AM1298" s="362"/>
      <c r="AN1298" s="362"/>
      <c r="AO1298" s="362"/>
      <c r="AP1298" s="361" t="e">
        <v>#N/A</v>
      </c>
      <c r="AR1298">
        <v>1</v>
      </c>
    </row>
    <row r="1299" spans="2:44" ht="15" hidden="1" customHeight="1" x14ac:dyDescent="0.35">
      <c r="B1299" s="362">
        <v>1297</v>
      </c>
      <c r="C1299" s="362" t="s">
        <v>3411</v>
      </c>
      <c r="D1299" s="362" t="s">
        <v>2</v>
      </c>
      <c r="E1299" s="368">
        <v>45338</v>
      </c>
      <c r="F1299" s="368"/>
      <c r="G1299" s="368"/>
      <c r="H1299" s="368"/>
      <c r="I1299" s="362" t="s">
        <v>65</v>
      </c>
      <c r="J1299" s="362" t="s">
        <v>65</v>
      </c>
      <c r="K1299" s="361" t="s">
        <v>3412</v>
      </c>
      <c r="L1299" s="362"/>
      <c r="M1299" s="362" t="s">
        <v>186</v>
      </c>
      <c r="N1299" s="362" t="s">
        <v>9</v>
      </c>
      <c r="O1299" s="362"/>
      <c r="P1299" s="362" t="s">
        <v>90</v>
      </c>
      <c r="Q1299" s="362" t="s">
        <v>90</v>
      </c>
      <c r="R1299" s="362"/>
      <c r="S1299" s="361" t="s">
        <v>90</v>
      </c>
      <c r="T1299" s="362"/>
      <c r="U1299" s="362"/>
      <c r="V1299" s="362" t="s">
        <v>202</v>
      </c>
      <c r="W1299" s="362"/>
      <c r="X1299" s="362" t="s">
        <v>9</v>
      </c>
      <c r="Y1299" s="362" t="s">
        <v>9</v>
      </c>
      <c r="Z1299" s="362" t="s">
        <v>90</v>
      </c>
      <c r="AA1299" s="366" t="s">
        <v>90</v>
      </c>
      <c r="AB1299" s="362" t="s">
        <v>90</v>
      </c>
      <c r="AC1299" s="362"/>
      <c r="AD1299" s="362"/>
      <c r="AE1299" s="362"/>
      <c r="AF1299" s="362"/>
      <c r="AG1299" s="362"/>
      <c r="AH1299" s="362"/>
      <c r="AI1299" s="362" t="str">
        <f t="shared" si="20"/>
        <v>MOMBSS</v>
      </c>
      <c r="AJ1299" s="362" t="str">
        <f>VLOOKUP(AI1299,Table1[[#All],[CONCAT]:[Tfiber]],2,FALSE)</f>
        <v>Applications/Tools</v>
      </c>
      <c r="AK1299" s="362" t="s">
        <v>40</v>
      </c>
      <c r="AL1299" s="362"/>
      <c r="AM1299" s="362"/>
      <c r="AN1299" s="362"/>
      <c r="AO1299" s="362"/>
      <c r="AP1299" s="361" t="e">
        <v>#N/A</v>
      </c>
      <c r="AR1299">
        <v>1</v>
      </c>
    </row>
    <row r="1300" spans="2:44" ht="15" hidden="1" customHeight="1" x14ac:dyDescent="0.35">
      <c r="B1300" s="362">
        <v>1298</v>
      </c>
      <c r="C1300" s="362" t="s">
        <v>3413</v>
      </c>
      <c r="D1300" s="362" t="s">
        <v>2</v>
      </c>
      <c r="E1300" s="368">
        <v>45338</v>
      </c>
      <c r="F1300" s="368"/>
      <c r="G1300" s="368"/>
      <c r="H1300" s="368"/>
      <c r="I1300" s="362" t="s">
        <v>65</v>
      </c>
      <c r="J1300" s="362" t="s">
        <v>65</v>
      </c>
      <c r="K1300" s="361" t="s">
        <v>3414</v>
      </c>
      <c r="L1300" s="362"/>
      <c r="M1300" s="362" t="s">
        <v>186</v>
      </c>
      <c r="N1300" s="362" t="s">
        <v>9</v>
      </c>
      <c r="O1300" s="362"/>
      <c r="P1300" s="362" t="s">
        <v>90</v>
      </c>
      <c r="Q1300" s="362" t="s">
        <v>90</v>
      </c>
      <c r="R1300" s="362"/>
      <c r="S1300" s="361" t="s">
        <v>90</v>
      </c>
      <c r="T1300" s="362"/>
      <c r="U1300" s="362"/>
      <c r="V1300" s="362" t="s">
        <v>202</v>
      </c>
      <c r="W1300" s="362"/>
      <c r="X1300" s="362" t="s">
        <v>9</v>
      </c>
      <c r="Y1300" s="362" t="s">
        <v>9</v>
      </c>
      <c r="Z1300" s="362" t="s">
        <v>90</v>
      </c>
      <c r="AA1300" s="366" t="s">
        <v>90</v>
      </c>
      <c r="AB1300" s="362" t="s">
        <v>90</v>
      </c>
      <c r="AC1300" s="362"/>
      <c r="AD1300" s="362"/>
      <c r="AE1300" s="362"/>
      <c r="AF1300" s="362"/>
      <c r="AG1300" s="362"/>
      <c r="AH1300" s="362"/>
      <c r="AI1300" s="362" t="str">
        <f t="shared" si="20"/>
        <v>MOMBSS</v>
      </c>
      <c r="AJ1300" s="362" t="str">
        <f>VLOOKUP(AI1300,Table1[[#All],[CONCAT]:[Tfiber]],2,FALSE)</f>
        <v>Applications/Tools</v>
      </c>
      <c r="AK1300" s="362" t="s">
        <v>40</v>
      </c>
      <c r="AL1300" s="362"/>
      <c r="AM1300" s="362"/>
      <c r="AN1300" s="362"/>
      <c r="AO1300" s="362"/>
      <c r="AP1300" s="361" t="e">
        <v>#N/A</v>
      </c>
      <c r="AR1300">
        <v>1</v>
      </c>
    </row>
    <row r="1301" spans="2:44" ht="15" hidden="1" customHeight="1" x14ac:dyDescent="0.35">
      <c r="B1301" s="362">
        <v>1299</v>
      </c>
      <c r="C1301" s="362" t="s">
        <v>3415</v>
      </c>
      <c r="D1301" s="362" t="s">
        <v>2</v>
      </c>
      <c r="E1301" s="368">
        <v>45338</v>
      </c>
      <c r="F1301" s="368"/>
      <c r="G1301" s="368"/>
      <c r="H1301" s="368"/>
      <c r="I1301" s="362" t="s">
        <v>65</v>
      </c>
      <c r="J1301" s="362" t="s">
        <v>61</v>
      </c>
      <c r="K1301" s="361" t="s">
        <v>3416</v>
      </c>
      <c r="L1301" s="362"/>
      <c r="M1301" s="362" t="s">
        <v>186</v>
      </c>
      <c r="N1301" s="362" t="s">
        <v>9</v>
      </c>
      <c r="O1301" s="362"/>
      <c r="P1301" s="362" t="s">
        <v>90</v>
      </c>
      <c r="Q1301" s="362" t="s">
        <v>90</v>
      </c>
      <c r="R1301" s="362"/>
      <c r="S1301" s="361" t="s">
        <v>90</v>
      </c>
      <c r="T1301" s="362"/>
      <c r="U1301" s="362"/>
      <c r="V1301" s="362" t="s">
        <v>202</v>
      </c>
      <c r="W1301" s="362"/>
      <c r="X1301" s="362" t="s">
        <v>9</v>
      </c>
      <c r="Y1301" s="362" t="s">
        <v>9</v>
      </c>
      <c r="Z1301" s="362" t="s">
        <v>90</v>
      </c>
      <c r="AA1301" s="366" t="s">
        <v>90</v>
      </c>
      <c r="AB1301" s="362" t="s">
        <v>90</v>
      </c>
      <c r="AC1301" s="362"/>
      <c r="AD1301" s="362"/>
      <c r="AE1301" s="362"/>
      <c r="AF1301" s="362"/>
      <c r="AG1301" s="362"/>
      <c r="AH1301" s="362"/>
      <c r="AI1301" s="362" t="str">
        <f t="shared" si="20"/>
        <v>MOMBSS</v>
      </c>
      <c r="AJ1301" s="362" t="str">
        <f>VLOOKUP(AI1301,Table1[[#All],[CONCAT]:[Tfiber]],2,FALSE)</f>
        <v>Applications/Tools</v>
      </c>
      <c r="AK1301" s="362" t="s">
        <v>40</v>
      </c>
      <c r="AL1301" s="362"/>
      <c r="AM1301" s="362"/>
      <c r="AN1301" s="362"/>
      <c r="AO1301" s="362"/>
      <c r="AP1301" s="361" t="e">
        <v>#N/A</v>
      </c>
      <c r="AR1301">
        <v>1</v>
      </c>
    </row>
    <row r="1302" spans="2:44" ht="15" hidden="1" customHeight="1" x14ac:dyDescent="0.35">
      <c r="B1302" s="362">
        <v>1300</v>
      </c>
      <c r="C1302" s="362" t="s">
        <v>3417</v>
      </c>
      <c r="D1302" s="362" t="s">
        <v>2</v>
      </c>
      <c r="E1302" s="368">
        <v>45338</v>
      </c>
      <c r="F1302" s="368"/>
      <c r="G1302" s="368"/>
      <c r="H1302" s="368"/>
      <c r="I1302" s="362" t="s">
        <v>65</v>
      </c>
      <c r="J1302" s="362" t="s">
        <v>65</v>
      </c>
      <c r="K1302" s="361" t="s">
        <v>3418</v>
      </c>
      <c r="L1302" s="362"/>
      <c r="M1302" s="362" t="s">
        <v>186</v>
      </c>
      <c r="N1302" s="362" t="s">
        <v>9</v>
      </c>
      <c r="O1302" s="362"/>
      <c r="P1302" s="362" t="s">
        <v>90</v>
      </c>
      <c r="Q1302" s="362" t="s">
        <v>90</v>
      </c>
      <c r="R1302" s="362"/>
      <c r="S1302" s="361" t="s">
        <v>90</v>
      </c>
      <c r="T1302" s="362"/>
      <c r="U1302" s="362"/>
      <c r="V1302" s="362" t="s">
        <v>202</v>
      </c>
      <c r="W1302" s="362"/>
      <c r="X1302" s="362" t="s">
        <v>9</v>
      </c>
      <c r="Y1302" s="362" t="s">
        <v>9</v>
      </c>
      <c r="Z1302" s="362" t="s">
        <v>90</v>
      </c>
      <c r="AA1302" s="366" t="s">
        <v>90</v>
      </c>
      <c r="AB1302" s="362" t="s">
        <v>90</v>
      </c>
      <c r="AC1302" s="362"/>
      <c r="AD1302" s="362"/>
      <c r="AE1302" s="362"/>
      <c r="AF1302" s="362"/>
      <c r="AG1302" s="362"/>
      <c r="AH1302" s="362"/>
      <c r="AI1302" s="362" t="str">
        <f t="shared" si="20"/>
        <v>MOMBSS</v>
      </c>
      <c r="AJ1302" s="362" t="str">
        <f>VLOOKUP(AI1302,Table1[[#All],[CONCAT]:[Tfiber]],2,FALSE)</f>
        <v>Applications/Tools</v>
      </c>
      <c r="AK1302" s="362" t="s">
        <v>40</v>
      </c>
      <c r="AL1302" s="362"/>
      <c r="AM1302" s="362"/>
      <c r="AN1302" s="362"/>
      <c r="AO1302" s="362"/>
      <c r="AP1302" s="361" t="e">
        <v>#N/A</v>
      </c>
      <c r="AR1302">
        <v>1</v>
      </c>
    </row>
    <row r="1303" spans="2:44" ht="15" hidden="1" customHeight="1" x14ac:dyDescent="0.35">
      <c r="B1303" s="362">
        <v>1301</v>
      </c>
      <c r="C1303" s="362" t="s">
        <v>3419</v>
      </c>
      <c r="D1303" s="362" t="s">
        <v>2</v>
      </c>
      <c r="E1303" s="368">
        <v>45338</v>
      </c>
      <c r="F1303" s="368"/>
      <c r="G1303" s="368"/>
      <c r="H1303" s="368"/>
      <c r="I1303" s="362" t="s">
        <v>65</v>
      </c>
      <c r="J1303" s="362" t="s">
        <v>2574</v>
      </c>
      <c r="K1303" s="361" t="s">
        <v>3420</v>
      </c>
      <c r="L1303" s="362"/>
      <c r="M1303" s="362" t="s">
        <v>186</v>
      </c>
      <c r="N1303" s="362" t="s">
        <v>9</v>
      </c>
      <c r="O1303" s="362"/>
      <c r="P1303" s="362" t="s">
        <v>90</v>
      </c>
      <c r="Q1303" s="362" t="s">
        <v>90</v>
      </c>
      <c r="R1303" s="362"/>
      <c r="S1303" s="361" t="s">
        <v>90</v>
      </c>
      <c r="T1303" s="362"/>
      <c r="U1303" s="362"/>
      <c r="V1303" s="362" t="s">
        <v>202</v>
      </c>
      <c r="W1303" s="362"/>
      <c r="X1303" s="362" t="s">
        <v>9</v>
      </c>
      <c r="Y1303" s="362" t="s">
        <v>9</v>
      </c>
      <c r="Z1303" s="362" t="s">
        <v>90</v>
      </c>
      <c r="AA1303" s="366" t="s">
        <v>90</v>
      </c>
      <c r="AB1303" s="362" t="s">
        <v>90</v>
      </c>
      <c r="AC1303" s="362"/>
      <c r="AD1303" s="362"/>
      <c r="AE1303" s="362"/>
      <c r="AF1303" s="362"/>
      <c r="AG1303" s="362"/>
      <c r="AH1303" s="362"/>
      <c r="AI1303" s="362" t="str">
        <f t="shared" si="20"/>
        <v>MOMBSS</v>
      </c>
      <c r="AJ1303" s="362" t="str">
        <f>VLOOKUP(AI1303,Table1[[#All],[CONCAT]:[Tfiber]],2,FALSE)</f>
        <v>Applications/Tools</v>
      </c>
      <c r="AK1303" s="362" t="s">
        <v>40</v>
      </c>
      <c r="AL1303" s="362"/>
      <c r="AM1303" s="362"/>
      <c r="AN1303" s="362"/>
      <c r="AO1303" s="362"/>
      <c r="AP1303" s="361" t="e">
        <v>#N/A</v>
      </c>
      <c r="AR1303">
        <v>1</v>
      </c>
    </row>
    <row r="1304" spans="2:44" ht="15" hidden="1" customHeight="1" x14ac:dyDescent="0.35">
      <c r="B1304" s="362">
        <v>1302</v>
      </c>
      <c r="C1304" s="362" t="s">
        <v>3421</v>
      </c>
      <c r="D1304" s="362" t="s">
        <v>2</v>
      </c>
      <c r="E1304" s="368">
        <v>45338</v>
      </c>
      <c r="F1304" s="368"/>
      <c r="G1304" s="368"/>
      <c r="H1304" s="368"/>
      <c r="I1304" s="362" t="s">
        <v>65</v>
      </c>
      <c r="J1304" s="362" t="s">
        <v>2574</v>
      </c>
      <c r="K1304" s="361" t="s">
        <v>3422</v>
      </c>
      <c r="L1304" s="362"/>
      <c r="M1304" s="362" t="s">
        <v>186</v>
      </c>
      <c r="N1304" s="362" t="s">
        <v>9</v>
      </c>
      <c r="O1304" s="362"/>
      <c r="P1304" s="362" t="s">
        <v>90</v>
      </c>
      <c r="Q1304" s="362" t="s">
        <v>90</v>
      </c>
      <c r="R1304" s="362"/>
      <c r="S1304" s="361" t="s">
        <v>90</v>
      </c>
      <c r="T1304" s="362"/>
      <c r="U1304" s="362"/>
      <c r="V1304" s="362" t="s">
        <v>202</v>
      </c>
      <c r="W1304" s="362"/>
      <c r="X1304" s="362" t="s">
        <v>9</v>
      </c>
      <c r="Y1304" s="362" t="s">
        <v>9</v>
      </c>
      <c r="Z1304" s="362" t="s">
        <v>90</v>
      </c>
      <c r="AA1304" s="366" t="s">
        <v>90</v>
      </c>
      <c r="AB1304" s="362" t="s">
        <v>90</v>
      </c>
      <c r="AC1304" s="362"/>
      <c r="AD1304" s="362"/>
      <c r="AE1304" s="362"/>
      <c r="AF1304" s="362"/>
      <c r="AG1304" s="362"/>
      <c r="AH1304" s="362"/>
      <c r="AI1304" s="362" t="str">
        <f t="shared" si="20"/>
        <v>MOMBSS</v>
      </c>
      <c r="AJ1304" s="362" t="str">
        <f>VLOOKUP(AI1304,Table1[[#All],[CONCAT]:[Tfiber]],2,FALSE)</f>
        <v>Applications/Tools</v>
      </c>
      <c r="AK1304" s="362" t="s">
        <v>40</v>
      </c>
      <c r="AL1304" s="362"/>
      <c r="AM1304" s="362"/>
      <c r="AN1304" s="362"/>
      <c r="AO1304" s="362"/>
      <c r="AP1304" s="361" t="e">
        <v>#N/A</v>
      </c>
      <c r="AR1304">
        <v>1</v>
      </c>
    </row>
    <row r="1305" spans="2:44" ht="15" hidden="1" customHeight="1" x14ac:dyDescent="0.35">
      <c r="B1305" s="362">
        <v>1303</v>
      </c>
      <c r="C1305" s="362" t="s">
        <v>3423</v>
      </c>
      <c r="D1305" s="362" t="s">
        <v>2</v>
      </c>
      <c r="E1305" s="368">
        <v>45338</v>
      </c>
      <c r="F1305" s="368"/>
      <c r="G1305" s="368"/>
      <c r="H1305" s="368"/>
      <c r="I1305" s="362" t="s">
        <v>65</v>
      </c>
      <c r="J1305" s="362" t="s">
        <v>62</v>
      </c>
      <c r="K1305" s="361" t="s">
        <v>3424</v>
      </c>
      <c r="L1305" s="362"/>
      <c r="M1305" s="362" t="s">
        <v>186</v>
      </c>
      <c r="N1305" s="362" t="s">
        <v>9</v>
      </c>
      <c r="O1305" s="362"/>
      <c r="P1305" s="362" t="s">
        <v>90</v>
      </c>
      <c r="Q1305" s="362" t="s">
        <v>90</v>
      </c>
      <c r="R1305" s="362"/>
      <c r="S1305" s="361" t="s">
        <v>90</v>
      </c>
      <c r="T1305" s="362"/>
      <c r="U1305" s="362"/>
      <c r="V1305" s="362" t="s">
        <v>202</v>
      </c>
      <c r="W1305" s="362"/>
      <c r="X1305" s="362" t="s">
        <v>9</v>
      </c>
      <c r="Y1305" s="362" t="s">
        <v>9</v>
      </c>
      <c r="Z1305" s="362" t="s">
        <v>90</v>
      </c>
      <c r="AA1305" s="366" t="s">
        <v>90</v>
      </c>
      <c r="AB1305" s="362" t="s">
        <v>90</v>
      </c>
      <c r="AC1305" s="362"/>
      <c r="AD1305" s="362"/>
      <c r="AE1305" s="362"/>
      <c r="AF1305" s="362"/>
      <c r="AG1305" s="362"/>
      <c r="AH1305" s="362"/>
      <c r="AI1305" s="362" t="str">
        <f t="shared" si="20"/>
        <v>MOMBSS</v>
      </c>
      <c r="AJ1305" s="362" t="str">
        <f>VLOOKUP(AI1305,Table1[[#All],[CONCAT]:[Tfiber]],2,FALSE)</f>
        <v>Applications/Tools</v>
      </c>
      <c r="AK1305" s="362" t="s">
        <v>40</v>
      </c>
      <c r="AL1305" s="362"/>
      <c r="AM1305" s="362"/>
      <c r="AN1305" s="362"/>
      <c r="AO1305" s="362"/>
      <c r="AP1305" s="361" t="e">
        <v>#N/A</v>
      </c>
      <c r="AR1305">
        <v>1</v>
      </c>
    </row>
    <row r="1306" spans="2:44" ht="15" hidden="1" customHeight="1" x14ac:dyDescent="0.35">
      <c r="B1306" s="362">
        <v>1304</v>
      </c>
      <c r="C1306" s="362" t="s">
        <v>3425</v>
      </c>
      <c r="D1306" s="362" t="s">
        <v>2</v>
      </c>
      <c r="E1306" s="368">
        <v>45338</v>
      </c>
      <c r="F1306" s="368"/>
      <c r="G1306" s="368"/>
      <c r="H1306" s="368"/>
      <c r="I1306" s="362" t="s">
        <v>65</v>
      </c>
      <c r="J1306" s="362" t="s">
        <v>65</v>
      </c>
      <c r="K1306" s="361" t="s">
        <v>3426</v>
      </c>
      <c r="L1306" s="362"/>
      <c r="M1306" s="362" t="s">
        <v>1689</v>
      </c>
      <c r="N1306" s="362" t="s">
        <v>9</v>
      </c>
      <c r="O1306" s="362"/>
      <c r="P1306" s="362" t="s">
        <v>90</v>
      </c>
      <c r="Q1306" s="362" t="s">
        <v>90</v>
      </c>
      <c r="R1306" s="362"/>
      <c r="S1306" s="361" t="s">
        <v>90</v>
      </c>
      <c r="T1306" s="362"/>
      <c r="U1306" s="362"/>
      <c r="V1306" s="362" t="s">
        <v>202</v>
      </c>
      <c r="W1306" s="362"/>
      <c r="X1306" s="362" t="s">
        <v>9</v>
      </c>
      <c r="Y1306" s="362" t="s">
        <v>9</v>
      </c>
      <c r="Z1306" s="362" t="s">
        <v>90</v>
      </c>
      <c r="AA1306" s="366" t="s">
        <v>90</v>
      </c>
      <c r="AB1306" s="362" t="s">
        <v>90</v>
      </c>
      <c r="AC1306" s="362"/>
      <c r="AD1306" s="362"/>
      <c r="AE1306" s="362"/>
      <c r="AF1306" s="362"/>
      <c r="AG1306" s="362"/>
      <c r="AH1306" s="362"/>
      <c r="AI1306" s="362" t="str">
        <f t="shared" si="20"/>
        <v>MOMBSS</v>
      </c>
      <c r="AJ1306" s="362" t="str">
        <f>VLOOKUP(AI1306,Table1[[#All],[CONCAT]:[Tfiber]],2,FALSE)</f>
        <v>Applications/Tools</v>
      </c>
      <c r="AK1306" s="362" t="s">
        <v>40</v>
      </c>
      <c r="AL1306" s="362"/>
      <c r="AM1306" s="362"/>
      <c r="AN1306" s="362"/>
      <c r="AO1306" s="362"/>
      <c r="AP1306" s="361" t="e">
        <v>#N/A</v>
      </c>
      <c r="AR1306">
        <v>1</v>
      </c>
    </row>
    <row r="1307" spans="2:44" ht="15" hidden="1" customHeight="1" x14ac:dyDescent="0.35">
      <c r="B1307" s="362">
        <v>1305</v>
      </c>
      <c r="C1307" s="362" t="s">
        <v>3427</v>
      </c>
      <c r="D1307" s="362" t="s">
        <v>2</v>
      </c>
      <c r="E1307" s="368">
        <v>45338</v>
      </c>
      <c r="F1307" s="368"/>
      <c r="G1307" s="368"/>
      <c r="H1307" s="368"/>
      <c r="I1307" s="362" t="s">
        <v>65</v>
      </c>
      <c r="J1307" s="362" t="s">
        <v>2574</v>
      </c>
      <c r="K1307" s="361" t="s">
        <v>3428</v>
      </c>
      <c r="L1307" s="362"/>
      <c r="M1307" s="362" t="s">
        <v>1689</v>
      </c>
      <c r="N1307" s="362" t="s">
        <v>9</v>
      </c>
      <c r="O1307" s="362"/>
      <c r="P1307" s="362" t="s">
        <v>90</v>
      </c>
      <c r="Q1307" s="362" t="s">
        <v>90</v>
      </c>
      <c r="R1307" s="362"/>
      <c r="S1307" s="361" t="s">
        <v>90</v>
      </c>
      <c r="T1307" s="362"/>
      <c r="U1307" s="362"/>
      <c r="V1307" s="362" t="s">
        <v>202</v>
      </c>
      <c r="W1307" s="362"/>
      <c r="X1307" s="362" t="s">
        <v>9</v>
      </c>
      <c r="Y1307" s="362" t="s">
        <v>9</v>
      </c>
      <c r="Z1307" s="362" t="s">
        <v>90</v>
      </c>
      <c r="AA1307" s="366" t="s">
        <v>90</v>
      </c>
      <c r="AB1307" s="362" t="s">
        <v>90</v>
      </c>
      <c r="AC1307" s="362"/>
      <c r="AD1307" s="362"/>
      <c r="AE1307" s="362"/>
      <c r="AF1307" s="362"/>
      <c r="AG1307" s="362"/>
      <c r="AH1307" s="362"/>
      <c r="AI1307" s="362" t="str">
        <f t="shared" si="20"/>
        <v>MOMBSS</v>
      </c>
      <c r="AJ1307" s="362" t="str">
        <f>VLOOKUP(AI1307,Table1[[#All],[CONCAT]:[Tfiber]],2,FALSE)</f>
        <v>Applications/Tools</v>
      </c>
      <c r="AK1307" s="362" t="s">
        <v>40</v>
      </c>
      <c r="AL1307" s="362"/>
      <c r="AM1307" s="362"/>
      <c r="AN1307" s="362"/>
      <c r="AO1307" s="362"/>
      <c r="AP1307" s="361" t="e">
        <v>#N/A</v>
      </c>
      <c r="AR1307">
        <v>1</v>
      </c>
    </row>
    <row r="1308" spans="2:44" ht="15" hidden="1" customHeight="1" x14ac:dyDescent="0.35">
      <c r="B1308" s="362">
        <v>1306</v>
      </c>
      <c r="C1308" s="362" t="s">
        <v>3429</v>
      </c>
      <c r="D1308" s="362" t="s">
        <v>2</v>
      </c>
      <c r="E1308" s="368">
        <v>45012</v>
      </c>
      <c r="F1308" s="368"/>
      <c r="G1308" s="368"/>
      <c r="H1308" s="368"/>
      <c r="I1308" s="362" t="s">
        <v>73</v>
      </c>
      <c r="J1308" s="362" t="s">
        <v>1546</v>
      </c>
      <c r="K1308" s="361" t="s">
        <v>3430</v>
      </c>
      <c r="L1308" s="362"/>
      <c r="M1308" s="362" t="s">
        <v>186</v>
      </c>
      <c r="N1308" s="362" t="s">
        <v>51</v>
      </c>
      <c r="O1308" s="362"/>
      <c r="P1308" s="362" t="s">
        <v>62</v>
      </c>
      <c r="Q1308" s="362" t="s">
        <v>90</v>
      </c>
      <c r="R1308" s="362" t="s">
        <v>8</v>
      </c>
      <c r="S1308" s="361" t="s">
        <v>1539</v>
      </c>
      <c r="T1308" s="362"/>
      <c r="U1308" s="362"/>
      <c r="V1308" s="362" t="s">
        <v>1540</v>
      </c>
      <c r="W1308" s="362"/>
      <c r="X1308" s="362"/>
      <c r="Y1308" s="375" t="s">
        <v>45</v>
      </c>
      <c r="Z1308" s="362" t="s">
        <v>90</v>
      </c>
      <c r="AA1308" s="366" t="s">
        <v>90</v>
      </c>
      <c r="AB1308" s="362" t="s">
        <v>90</v>
      </c>
      <c r="AC1308" s="362"/>
      <c r="AD1308" s="362"/>
      <c r="AE1308" s="362"/>
      <c r="AF1308" s="362"/>
      <c r="AG1308" s="362"/>
      <c r="AH1308" s="362"/>
      <c r="AI1308" s="362" t="str">
        <f t="shared" si="20"/>
        <v>MOMNOC Operationalization</v>
      </c>
      <c r="AJ1308" s="362" t="str">
        <f>VLOOKUP(AI1308,Table1[[#All],[CONCAT]:[Tfiber]],2,FALSE)</f>
        <v>Network</v>
      </c>
      <c r="AK1308" s="362" t="s">
        <v>39</v>
      </c>
      <c r="AL1308" s="362"/>
      <c r="AM1308" s="362"/>
      <c r="AN1308" s="362"/>
      <c r="AO1308" s="368">
        <v>45923</v>
      </c>
      <c r="AP1308" s="361" t="s">
        <v>680</v>
      </c>
      <c r="AR1308">
        <v>1</v>
      </c>
    </row>
    <row r="1309" spans="2:44" ht="15" hidden="1" customHeight="1" x14ac:dyDescent="0.35">
      <c r="B1309" s="362">
        <v>1307</v>
      </c>
      <c r="C1309" s="362" t="s">
        <v>3431</v>
      </c>
      <c r="D1309" s="362" t="s">
        <v>2</v>
      </c>
      <c r="E1309" s="368">
        <v>45105</v>
      </c>
      <c r="F1309" s="368"/>
      <c r="G1309" s="368"/>
      <c r="H1309" s="368"/>
      <c r="I1309" s="362" t="s">
        <v>73</v>
      </c>
      <c r="J1309" s="362" t="s">
        <v>1546</v>
      </c>
      <c r="K1309" s="361" t="s">
        <v>3432</v>
      </c>
      <c r="L1309" s="362"/>
      <c r="M1309" s="362" t="s">
        <v>186</v>
      </c>
      <c r="N1309" s="362" t="s">
        <v>9</v>
      </c>
      <c r="O1309" s="362"/>
      <c r="P1309" s="362" t="s">
        <v>90</v>
      </c>
      <c r="Q1309" s="362" t="s">
        <v>90</v>
      </c>
      <c r="R1309" s="362" t="s">
        <v>8</v>
      </c>
      <c r="S1309" s="361" t="s">
        <v>1539</v>
      </c>
      <c r="T1309" s="362"/>
      <c r="U1309" s="362"/>
      <c r="V1309" s="362" t="s">
        <v>1540</v>
      </c>
      <c r="W1309" s="362"/>
      <c r="X1309" s="362"/>
      <c r="Y1309" s="375" t="s">
        <v>45</v>
      </c>
      <c r="Z1309" s="362" t="s">
        <v>90</v>
      </c>
      <c r="AA1309" s="366" t="s">
        <v>90</v>
      </c>
      <c r="AB1309" s="362" t="s">
        <v>90</v>
      </c>
      <c r="AC1309" s="362"/>
      <c r="AD1309" s="362"/>
      <c r="AE1309" s="362"/>
      <c r="AF1309" s="362"/>
      <c r="AG1309" s="362"/>
      <c r="AH1309" s="362"/>
      <c r="AI1309" s="362" t="str">
        <f t="shared" si="20"/>
        <v>MOMNOC Operationalization</v>
      </c>
      <c r="AJ1309" s="362" t="str">
        <f>VLOOKUP(AI1309,Table1[[#All],[CONCAT]:[Tfiber]],2,FALSE)</f>
        <v>Network</v>
      </c>
      <c r="AK1309" s="362" t="s">
        <v>39</v>
      </c>
      <c r="AL1309" s="362"/>
      <c r="AM1309" s="362"/>
      <c r="AN1309" s="362"/>
      <c r="AO1309" s="368">
        <v>45923</v>
      </c>
      <c r="AP1309" s="361" t="s">
        <v>680</v>
      </c>
      <c r="AR1309">
        <v>1</v>
      </c>
    </row>
    <row r="1310" spans="2:44" ht="15" hidden="1" customHeight="1" x14ac:dyDescent="0.35">
      <c r="B1310" s="362">
        <v>1308</v>
      </c>
      <c r="C1310" s="362" t="s">
        <v>3433</v>
      </c>
      <c r="D1310" s="362" t="s">
        <v>2</v>
      </c>
      <c r="E1310" s="368">
        <v>45338</v>
      </c>
      <c r="F1310" s="368"/>
      <c r="G1310" s="368"/>
      <c r="H1310" s="368"/>
      <c r="I1310" s="362" t="s">
        <v>65</v>
      </c>
      <c r="J1310" s="362" t="s">
        <v>2574</v>
      </c>
      <c r="K1310" s="361" t="s">
        <v>3434</v>
      </c>
      <c r="L1310" s="362"/>
      <c r="M1310" s="362" t="s">
        <v>1689</v>
      </c>
      <c r="N1310" s="362" t="s">
        <v>9</v>
      </c>
      <c r="O1310" s="362"/>
      <c r="P1310" s="362" t="s">
        <v>90</v>
      </c>
      <c r="Q1310" s="362" t="s">
        <v>90</v>
      </c>
      <c r="R1310" s="362"/>
      <c r="S1310" s="361" t="s">
        <v>90</v>
      </c>
      <c r="T1310" s="362"/>
      <c r="U1310" s="362"/>
      <c r="V1310" s="362" t="s">
        <v>202</v>
      </c>
      <c r="W1310" s="362"/>
      <c r="X1310" s="362" t="s">
        <v>9</v>
      </c>
      <c r="Y1310" s="362" t="s">
        <v>9</v>
      </c>
      <c r="Z1310" s="362" t="s">
        <v>90</v>
      </c>
      <c r="AA1310" s="366" t="s">
        <v>90</v>
      </c>
      <c r="AB1310" s="362" t="s">
        <v>90</v>
      </c>
      <c r="AC1310" s="362"/>
      <c r="AD1310" s="362"/>
      <c r="AE1310" s="362"/>
      <c r="AF1310" s="362"/>
      <c r="AG1310" s="362"/>
      <c r="AH1310" s="362"/>
      <c r="AI1310" s="362" t="str">
        <f t="shared" si="20"/>
        <v>MOMBSS</v>
      </c>
      <c r="AJ1310" s="362" t="str">
        <f>VLOOKUP(AI1310,Table1[[#All],[CONCAT]:[Tfiber]],2,FALSE)</f>
        <v>Applications/Tools</v>
      </c>
      <c r="AK1310" s="362" t="s">
        <v>40</v>
      </c>
      <c r="AL1310" s="362"/>
      <c r="AM1310" s="362"/>
      <c r="AN1310" s="362"/>
      <c r="AO1310" s="362"/>
      <c r="AP1310" s="361" t="e">
        <v>#N/A</v>
      </c>
      <c r="AR1310">
        <v>1</v>
      </c>
    </row>
    <row r="1311" spans="2:44" ht="15" hidden="1" customHeight="1" x14ac:dyDescent="0.35">
      <c r="B1311" s="362">
        <v>1309</v>
      </c>
      <c r="C1311" s="362" t="s">
        <v>3435</v>
      </c>
      <c r="D1311" s="362" t="s">
        <v>2</v>
      </c>
      <c r="E1311" s="368">
        <v>45110</v>
      </c>
      <c r="F1311" s="368"/>
      <c r="G1311" s="368"/>
      <c r="H1311" s="368"/>
      <c r="I1311" s="362" t="s">
        <v>57</v>
      </c>
      <c r="J1311" s="362" t="s">
        <v>3436</v>
      </c>
      <c r="K1311" s="361" t="s">
        <v>3437</v>
      </c>
      <c r="L1311" s="362"/>
      <c r="M1311" s="362" t="s">
        <v>186</v>
      </c>
      <c r="N1311" s="362" t="s">
        <v>9</v>
      </c>
      <c r="O1311" s="362"/>
      <c r="P1311" s="362" t="s">
        <v>90</v>
      </c>
      <c r="Q1311" s="362" t="s">
        <v>90</v>
      </c>
      <c r="R1311" s="362"/>
      <c r="S1311" s="361" t="s">
        <v>90</v>
      </c>
      <c r="T1311" s="362"/>
      <c r="U1311" s="362"/>
      <c r="V1311" s="362" t="s">
        <v>176</v>
      </c>
      <c r="W1311" s="362"/>
      <c r="X1311" s="362" t="s">
        <v>9</v>
      </c>
      <c r="Y1311" s="362" t="s">
        <v>9</v>
      </c>
      <c r="Z1311" s="362" t="s">
        <v>90</v>
      </c>
      <c r="AA1311" s="366" t="s">
        <v>90</v>
      </c>
      <c r="AB1311" s="362" t="s">
        <v>90</v>
      </c>
      <c r="AC1311" s="362"/>
      <c r="AD1311" s="362"/>
      <c r="AE1311" s="362"/>
      <c r="AF1311" s="362"/>
      <c r="AG1311" s="362"/>
      <c r="AH1311" s="362"/>
      <c r="AI1311" s="362" t="str">
        <f t="shared" si="20"/>
        <v>MOMSecurity &amp; Regulatory Compliance</v>
      </c>
      <c r="AJ1311" s="362" t="str">
        <f>VLOOKUP(AI1311,Table1[[#All],[CONCAT]:[Tfiber]],2,FALSE)</f>
        <v>Security</v>
      </c>
      <c r="AK1311" s="362" t="s">
        <v>40</v>
      </c>
      <c r="AL1311" s="362"/>
      <c r="AM1311" s="362"/>
      <c r="AN1311" s="362"/>
      <c r="AO1311" s="362"/>
      <c r="AP1311" s="361" t="e">
        <v>#N/A</v>
      </c>
      <c r="AR1311">
        <v>1</v>
      </c>
    </row>
    <row r="1312" spans="2:44" ht="15" hidden="1" customHeight="1" x14ac:dyDescent="0.35">
      <c r="B1312" s="362">
        <v>1310</v>
      </c>
      <c r="C1312" s="362" t="s">
        <v>3438</v>
      </c>
      <c r="D1312" s="362" t="s">
        <v>2</v>
      </c>
      <c r="E1312" s="368">
        <v>45110</v>
      </c>
      <c r="F1312" s="368"/>
      <c r="G1312" s="368"/>
      <c r="H1312" s="368"/>
      <c r="I1312" s="362" t="s">
        <v>57</v>
      </c>
      <c r="J1312" s="362" t="s">
        <v>3439</v>
      </c>
      <c r="K1312" s="361" t="s">
        <v>3440</v>
      </c>
      <c r="L1312" s="362"/>
      <c r="M1312" s="362" t="s">
        <v>186</v>
      </c>
      <c r="N1312" s="362" t="s">
        <v>9</v>
      </c>
      <c r="O1312" s="362"/>
      <c r="P1312" s="362" t="s">
        <v>90</v>
      </c>
      <c r="Q1312" s="362" t="s">
        <v>90</v>
      </c>
      <c r="R1312" s="362"/>
      <c r="S1312" s="361" t="s">
        <v>90</v>
      </c>
      <c r="T1312" s="362"/>
      <c r="U1312" s="362"/>
      <c r="V1312" s="362" t="s">
        <v>176</v>
      </c>
      <c r="W1312" s="362"/>
      <c r="X1312" s="362" t="s">
        <v>9</v>
      </c>
      <c r="Y1312" s="362" t="s">
        <v>9</v>
      </c>
      <c r="Z1312" s="362" t="s">
        <v>90</v>
      </c>
      <c r="AA1312" s="366" t="s">
        <v>90</v>
      </c>
      <c r="AB1312" s="362" t="s">
        <v>90</v>
      </c>
      <c r="AC1312" s="362"/>
      <c r="AD1312" s="362"/>
      <c r="AE1312" s="362"/>
      <c r="AF1312" s="362"/>
      <c r="AG1312" s="362"/>
      <c r="AH1312" s="362"/>
      <c r="AI1312" s="362" t="str">
        <f t="shared" si="20"/>
        <v>MOMSecurity &amp; Regulatory Compliance</v>
      </c>
      <c r="AJ1312" s="362" t="str">
        <f>VLOOKUP(AI1312,Table1[[#All],[CONCAT]:[Tfiber]],2,FALSE)</f>
        <v>Security</v>
      </c>
      <c r="AK1312" s="362" t="s">
        <v>40</v>
      </c>
      <c r="AL1312" s="362"/>
      <c r="AM1312" s="362"/>
      <c r="AN1312" s="362"/>
      <c r="AO1312" s="362"/>
      <c r="AP1312" s="361" t="e">
        <v>#N/A</v>
      </c>
      <c r="AR1312">
        <v>1</v>
      </c>
    </row>
    <row r="1313" spans="2:44" ht="15" hidden="1" customHeight="1" x14ac:dyDescent="0.35">
      <c r="B1313" s="362">
        <v>1311</v>
      </c>
      <c r="C1313" s="362" t="s">
        <v>3441</v>
      </c>
      <c r="D1313" s="362" t="s">
        <v>2</v>
      </c>
      <c r="E1313" s="368">
        <v>45110</v>
      </c>
      <c r="F1313" s="368"/>
      <c r="G1313" s="368"/>
      <c r="H1313" s="368"/>
      <c r="I1313" s="362" t="s">
        <v>57</v>
      </c>
      <c r="J1313" s="362" t="s">
        <v>3442</v>
      </c>
      <c r="K1313" s="361" t="s">
        <v>3443</v>
      </c>
      <c r="L1313" s="362"/>
      <c r="M1313" s="362" t="s">
        <v>186</v>
      </c>
      <c r="N1313" s="362" t="s">
        <v>9</v>
      </c>
      <c r="O1313" s="362"/>
      <c r="P1313" s="362" t="s">
        <v>90</v>
      </c>
      <c r="Q1313" s="362" t="s">
        <v>90</v>
      </c>
      <c r="R1313" s="362"/>
      <c r="S1313" s="361" t="s">
        <v>3444</v>
      </c>
      <c r="T1313" s="362"/>
      <c r="U1313" s="362"/>
      <c r="V1313" s="362" t="s">
        <v>134</v>
      </c>
      <c r="W1313" s="362"/>
      <c r="X1313" s="362"/>
      <c r="Y1313" s="362" t="s">
        <v>48</v>
      </c>
      <c r="Z1313" s="362" t="s">
        <v>90</v>
      </c>
      <c r="AA1313" s="366" t="s">
        <v>90</v>
      </c>
      <c r="AB1313" s="362" t="s">
        <v>90</v>
      </c>
      <c r="AC1313" s="362"/>
      <c r="AD1313" s="362"/>
      <c r="AE1313" s="362"/>
      <c r="AF1313" s="362"/>
      <c r="AG1313" s="362"/>
      <c r="AH1313" s="362"/>
      <c r="AI1313" s="362" t="str">
        <f t="shared" si="20"/>
        <v>MOMSecurity &amp; Regulatory Compliance</v>
      </c>
      <c r="AJ1313" s="362" t="str">
        <f>VLOOKUP(AI1313,Table1[[#All],[CONCAT]:[Tfiber]],2,FALSE)</f>
        <v>Security</v>
      </c>
      <c r="AK1313" s="362" t="s">
        <v>40</v>
      </c>
      <c r="AL1313" s="362"/>
      <c r="AM1313" s="362"/>
      <c r="AN1313" s="362"/>
      <c r="AO1313" s="362"/>
      <c r="AP1313" s="361" t="s">
        <v>1724</v>
      </c>
      <c r="AR1313">
        <v>1</v>
      </c>
    </row>
    <row r="1314" spans="2:44" ht="15" hidden="1" customHeight="1" x14ac:dyDescent="0.35">
      <c r="B1314" s="362">
        <v>1312</v>
      </c>
      <c r="C1314" s="362" t="s">
        <v>3445</v>
      </c>
      <c r="D1314" s="362" t="s">
        <v>2</v>
      </c>
      <c r="E1314" s="368">
        <v>45110</v>
      </c>
      <c r="F1314" s="368"/>
      <c r="G1314" s="368"/>
      <c r="H1314" s="368"/>
      <c r="I1314" s="362" t="s">
        <v>57</v>
      </c>
      <c r="J1314" s="362" t="s">
        <v>3439</v>
      </c>
      <c r="K1314" s="361" t="s">
        <v>3446</v>
      </c>
      <c r="L1314" s="362"/>
      <c r="M1314" s="362" t="s">
        <v>186</v>
      </c>
      <c r="N1314" s="362" t="s">
        <v>9</v>
      </c>
      <c r="O1314" s="362"/>
      <c r="P1314" s="362" t="s">
        <v>90</v>
      </c>
      <c r="Q1314" s="362" t="s">
        <v>90</v>
      </c>
      <c r="R1314" s="362"/>
      <c r="S1314" s="361" t="s">
        <v>3447</v>
      </c>
      <c r="T1314" s="362"/>
      <c r="U1314" s="362"/>
      <c r="V1314" s="362" t="s">
        <v>134</v>
      </c>
      <c r="W1314" s="362"/>
      <c r="X1314" s="362"/>
      <c r="Y1314" s="362" t="s">
        <v>48</v>
      </c>
      <c r="Z1314" s="362" t="s">
        <v>90</v>
      </c>
      <c r="AA1314" s="366" t="s">
        <v>90</v>
      </c>
      <c r="AB1314" s="362" t="s">
        <v>90</v>
      </c>
      <c r="AC1314" s="362"/>
      <c r="AD1314" s="362"/>
      <c r="AE1314" s="362"/>
      <c r="AF1314" s="362"/>
      <c r="AG1314" s="362"/>
      <c r="AH1314" s="362"/>
      <c r="AI1314" s="362" t="str">
        <f t="shared" si="20"/>
        <v>MOMSecurity &amp; Regulatory Compliance</v>
      </c>
      <c r="AJ1314" s="362" t="str">
        <f>VLOOKUP(AI1314,Table1[[#All],[CONCAT]:[Tfiber]],2,FALSE)</f>
        <v>Security</v>
      </c>
      <c r="AK1314" s="362" t="s">
        <v>40</v>
      </c>
      <c r="AL1314" s="362"/>
      <c r="AM1314" s="362"/>
      <c r="AN1314" s="362"/>
      <c r="AO1314" s="362"/>
      <c r="AP1314" s="361" t="s">
        <v>1724</v>
      </c>
      <c r="AR1314">
        <v>1</v>
      </c>
    </row>
    <row r="1315" spans="2:44" ht="15" hidden="1" customHeight="1" x14ac:dyDescent="0.35">
      <c r="B1315" s="362">
        <v>1313</v>
      </c>
      <c r="C1315" s="362" t="s">
        <v>3448</v>
      </c>
      <c r="D1315" s="362" t="s">
        <v>2</v>
      </c>
      <c r="E1315" s="368">
        <v>45110</v>
      </c>
      <c r="F1315" s="368"/>
      <c r="G1315" s="368"/>
      <c r="H1315" s="368"/>
      <c r="I1315" s="362" t="s">
        <v>57</v>
      </c>
      <c r="J1315" s="362" t="s">
        <v>3439</v>
      </c>
      <c r="K1315" s="361" t="s">
        <v>3449</v>
      </c>
      <c r="L1315" s="362"/>
      <c r="M1315" s="362" t="s">
        <v>186</v>
      </c>
      <c r="N1315" s="362" t="s">
        <v>9</v>
      </c>
      <c r="O1315" s="362"/>
      <c r="P1315" s="362" t="s">
        <v>90</v>
      </c>
      <c r="Q1315" s="362" t="s">
        <v>90</v>
      </c>
      <c r="R1315" s="362"/>
      <c r="S1315" s="361" t="s">
        <v>90</v>
      </c>
      <c r="T1315" s="362"/>
      <c r="U1315" s="362"/>
      <c r="V1315" s="362" t="s">
        <v>176</v>
      </c>
      <c r="W1315" s="362"/>
      <c r="X1315" s="362" t="s">
        <v>9</v>
      </c>
      <c r="Y1315" s="362" t="s">
        <v>9</v>
      </c>
      <c r="Z1315" s="362" t="s">
        <v>90</v>
      </c>
      <c r="AA1315" s="366" t="s">
        <v>90</v>
      </c>
      <c r="AB1315" s="362" t="s">
        <v>90</v>
      </c>
      <c r="AC1315" s="362"/>
      <c r="AD1315" s="362"/>
      <c r="AE1315" s="362"/>
      <c r="AF1315" s="362"/>
      <c r="AG1315" s="362"/>
      <c r="AH1315" s="362"/>
      <c r="AI1315" s="362" t="str">
        <f t="shared" si="20"/>
        <v>MOMSecurity &amp; Regulatory Compliance</v>
      </c>
      <c r="AJ1315" s="362" t="str">
        <f>VLOOKUP(AI1315,Table1[[#All],[CONCAT]:[Tfiber]],2,FALSE)</f>
        <v>Security</v>
      </c>
      <c r="AK1315" s="362" t="s">
        <v>40</v>
      </c>
      <c r="AL1315" s="362"/>
      <c r="AM1315" s="362"/>
      <c r="AN1315" s="362"/>
      <c r="AO1315" s="362"/>
      <c r="AP1315" s="361" t="e">
        <v>#N/A</v>
      </c>
      <c r="AR1315">
        <v>1</v>
      </c>
    </row>
    <row r="1316" spans="2:44" ht="15" hidden="1" customHeight="1" x14ac:dyDescent="0.35">
      <c r="B1316" s="362">
        <v>1314</v>
      </c>
      <c r="C1316" s="362" t="s">
        <v>3450</v>
      </c>
      <c r="D1316" s="362" t="s">
        <v>2</v>
      </c>
      <c r="E1316" s="368">
        <v>45110</v>
      </c>
      <c r="F1316" s="368"/>
      <c r="G1316" s="368"/>
      <c r="H1316" s="368"/>
      <c r="I1316" s="362" t="s">
        <v>57</v>
      </c>
      <c r="J1316" s="362" t="s">
        <v>3439</v>
      </c>
      <c r="K1316" s="361" t="s">
        <v>3451</v>
      </c>
      <c r="L1316" s="362"/>
      <c r="M1316" s="362" t="s">
        <v>186</v>
      </c>
      <c r="N1316" s="362" t="s">
        <v>9</v>
      </c>
      <c r="O1316" s="362"/>
      <c r="P1316" s="362" t="s">
        <v>90</v>
      </c>
      <c r="Q1316" s="362" t="s">
        <v>90</v>
      </c>
      <c r="R1316" s="362"/>
      <c r="S1316" s="361" t="s">
        <v>90</v>
      </c>
      <c r="T1316" s="362"/>
      <c r="U1316" s="362"/>
      <c r="V1316" s="362" t="s">
        <v>176</v>
      </c>
      <c r="W1316" s="362"/>
      <c r="X1316" s="362" t="s">
        <v>9</v>
      </c>
      <c r="Y1316" s="362" t="s">
        <v>9</v>
      </c>
      <c r="Z1316" s="362" t="s">
        <v>90</v>
      </c>
      <c r="AA1316" s="366" t="s">
        <v>90</v>
      </c>
      <c r="AB1316" s="362" t="s">
        <v>90</v>
      </c>
      <c r="AC1316" s="362"/>
      <c r="AD1316" s="362"/>
      <c r="AE1316" s="362"/>
      <c r="AF1316" s="362"/>
      <c r="AG1316" s="362"/>
      <c r="AH1316" s="362"/>
      <c r="AI1316" s="362" t="str">
        <f t="shared" si="20"/>
        <v>MOMSecurity &amp; Regulatory Compliance</v>
      </c>
      <c r="AJ1316" s="362" t="str">
        <f>VLOOKUP(AI1316,Table1[[#All],[CONCAT]:[Tfiber]],2,FALSE)</f>
        <v>Security</v>
      </c>
      <c r="AK1316" s="362" t="s">
        <v>40</v>
      </c>
      <c r="AL1316" s="362"/>
      <c r="AM1316" s="362"/>
      <c r="AN1316" s="362"/>
      <c r="AO1316" s="362"/>
      <c r="AP1316" s="361" t="e">
        <v>#N/A</v>
      </c>
      <c r="AR1316">
        <v>1</v>
      </c>
    </row>
    <row r="1317" spans="2:44" ht="15" hidden="1" customHeight="1" x14ac:dyDescent="0.35">
      <c r="B1317" s="362">
        <v>1315</v>
      </c>
      <c r="C1317" s="362" t="s">
        <v>3452</v>
      </c>
      <c r="D1317" s="362" t="s">
        <v>2</v>
      </c>
      <c r="E1317" s="368">
        <v>45110</v>
      </c>
      <c r="F1317" s="368"/>
      <c r="G1317" s="368"/>
      <c r="H1317" s="368"/>
      <c r="I1317" s="362" t="s">
        <v>57</v>
      </c>
      <c r="J1317" s="362" t="s">
        <v>3442</v>
      </c>
      <c r="K1317" s="361" t="s">
        <v>1320</v>
      </c>
      <c r="L1317" s="362"/>
      <c r="M1317" s="362" t="s">
        <v>186</v>
      </c>
      <c r="N1317" s="362" t="s">
        <v>9</v>
      </c>
      <c r="O1317" s="362"/>
      <c r="P1317" s="362" t="s">
        <v>90</v>
      </c>
      <c r="Q1317" s="362" t="s">
        <v>90</v>
      </c>
      <c r="R1317" s="362"/>
      <c r="S1317" s="361" t="s">
        <v>3444</v>
      </c>
      <c r="T1317" s="362"/>
      <c r="U1317" s="362"/>
      <c r="V1317" s="362" t="s">
        <v>134</v>
      </c>
      <c r="W1317" s="362"/>
      <c r="X1317" s="362"/>
      <c r="Y1317" s="362" t="s">
        <v>48</v>
      </c>
      <c r="Z1317" s="362" t="s">
        <v>90</v>
      </c>
      <c r="AA1317" s="366" t="s">
        <v>90</v>
      </c>
      <c r="AB1317" s="362" t="s">
        <v>90</v>
      </c>
      <c r="AC1317" s="362"/>
      <c r="AD1317" s="362"/>
      <c r="AE1317" s="362"/>
      <c r="AF1317" s="362"/>
      <c r="AG1317" s="362"/>
      <c r="AH1317" s="362"/>
      <c r="AI1317" s="362" t="str">
        <f t="shared" si="20"/>
        <v>MOMSecurity &amp; Regulatory Compliance</v>
      </c>
      <c r="AJ1317" s="362" t="str">
        <f>VLOOKUP(AI1317,Table1[[#All],[CONCAT]:[Tfiber]],2,FALSE)</f>
        <v>Security</v>
      </c>
      <c r="AK1317" s="362" t="s">
        <v>40</v>
      </c>
      <c r="AL1317" s="362"/>
      <c r="AM1317" s="362"/>
      <c r="AN1317" s="362"/>
      <c r="AO1317" s="362"/>
      <c r="AP1317" s="361" t="s">
        <v>1724</v>
      </c>
      <c r="AR1317">
        <v>1</v>
      </c>
    </row>
    <row r="1318" spans="2:44" ht="15" hidden="1" customHeight="1" x14ac:dyDescent="0.35">
      <c r="B1318" s="362">
        <v>1316</v>
      </c>
      <c r="C1318" s="362" t="s">
        <v>3453</v>
      </c>
      <c r="D1318" s="362" t="s">
        <v>2</v>
      </c>
      <c r="E1318" s="368">
        <v>45110</v>
      </c>
      <c r="F1318" s="368"/>
      <c r="G1318" s="368"/>
      <c r="H1318" s="368"/>
      <c r="I1318" s="362" t="s">
        <v>57</v>
      </c>
      <c r="J1318" s="362" t="s">
        <v>3439</v>
      </c>
      <c r="K1318" s="361" t="s">
        <v>3454</v>
      </c>
      <c r="L1318" s="362"/>
      <c r="M1318" s="362" t="s">
        <v>186</v>
      </c>
      <c r="N1318" s="362" t="s">
        <v>9</v>
      </c>
      <c r="O1318" s="362"/>
      <c r="P1318" s="362" t="s">
        <v>90</v>
      </c>
      <c r="Q1318" s="362" t="s">
        <v>90</v>
      </c>
      <c r="R1318" s="362"/>
      <c r="S1318" s="361" t="s">
        <v>90</v>
      </c>
      <c r="T1318" s="362"/>
      <c r="U1318" s="362"/>
      <c r="V1318" s="362" t="s">
        <v>176</v>
      </c>
      <c r="W1318" s="362"/>
      <c r="X1318" s="362" t="s">
        <v>9</v>
      </c>
      <c r="Y1318" s="362" t="s">
        <v>9</v>
      </c>
      <c r="Z1318" s="362" t="s">
        <v>90</v>
      </c>
      <c r="AA1318" s="366" t="s">
        <v>90</v>
      </c>
      <c r="AB1318" s="362" t="s">
        <v>90</v>
      </c>
      <c r="AC1318" s="362"/>
      <c r="AD1318" s="362"/>
      <c r="AE1318" s="362"/>
      <c r="AF1318" s="362"/>
      <c r="AG1318" s="362"/>
      <c r="AH1318" s="362"/>
      <c r="AI1318" s="362" t="str">
        <f t="shared" si="20"/>
        <v>MOMSecurity &amp; Regulatory Compliance</v>
      </c>
      <c r="AJ1318" s="362" t="str">
        <f>VLOOKUP(AI1318,Table1[[#All],[CONCAT]:[Tfiber]],2,FALSE)</f>
        <v>Security</v>
      </c>
      <c r="AK1318" s="362" t="s">
        <v>40</v>
      </c>
      <c r="AL1318" s="362"/>
      <c r="AM1318" s="362"/>
      <c r="AN1318" s="362"/>
      <c r="AO1318" s="362"/>
      <c r="AP1318" s="361" t="e">
        <v>#N/A</v>
      </c>
      <c r="AR1318">
        <v>1</v>
      </c>
    </row>
    <row r="1319" spans="2:44" ht="15" hidden="1" customHeight="1" x14ac:dyDescent="0.35">
      <c r="B1319" s="362">
        <v>1317</v>
      </c>
      <c r="C1319" s="362" t="s">
        <v>3455</v>
      </c>
      <c r="D1319" s="362" t="s">
        <v>2</v>
      </c>
      <c r="E1319" s="368">
        <v>45110</v>
      </c>
      <c r="F1319" s="368"/>
      <c r="G1319" s="368"/>
      <c r="H1319" s="368"/>
      <c r="I1319" s="362" t="s">
        <v>57</v>
      </c>
      <c r="J1319" s="362" t="s">
        <v>3439</v>
      </c>
      <c r="K1319" s="361" t="s">
        <v>3456</v>
      </c>
      <c r="L1319" s="362"/>
      <c r="M1319" s="362" t="s">
        <v>186</v>
      </c>
      <c r="N1319" s="362" t="s">
        <v>9</v>
      </c>
      <c r="O1319" s="362"/>
      <c r="P1319" s="362" t="s">
        <v>90</v>
      </c>
      <c r="Q1319" s="362" t="s">
        <v>90</v>
      </c>
      <c r="R1319" s="362"/>
      <c r="S1319" s="361" t="s">
        <v>90</v>
      </c>
      <c r="T1319" s="362"/>
      <c r="U1319" s="362"/>
      <c r="V1319" s="362" t="s">
        <v>176</v>
      </c>
      <c r="W1319" s="362"/>
      <c r="X1319" s="362" t="s">
        <v>9</v>
      </c>
      <c r="Y1319" s="362" t="s">
        <v>9</v>
      </c>
      <c r="Z1319" s="362" t="s">
        <v>90</v>
      </c>
      <c r="AA1319" s="366" t="s">
        <v>90</v>
      </c>
      <c r="AB1319" s="362" t="s">
        <v>90</v>
      </c>
      <c r="AC1319" s="362"/>
      <c r="AD1319" s="362"/>
      <c r="AE1319" s="362"/>
      <c r="AF1319" s="362"/>
      <c r="AG1319" s="362"/>
      <c r="AH1319" s="362"/>
      <c r="AI1319" s="362" t="str">
        <f t="shared" si="20"/>
        <v>MOMSecurity &amp; Regulatory Compliance</v>
      </c>
      <c r="AJ1319" s="362" t="str">
        <f>VLOOKUP(AI1319,Table1[[#All],[CONCAT]:[Tfiber]],2,FALSE)</f>
        <v>Security</v>
      </c>
      <c r="AK1319" s="362" t="s">
        <v>40</v>
      </c>
      <c r="AL1319" s="362"/>
      <c r="AM1319" s="362"/>
      <c r="AN1319" s="362"/>
      <c r="AO1319" s="362"/>
      <c r="AP1319" s="361" t="e">
        <v>#N/A</v>
      </c>
      <c r="AR1319">
        <v>1</v>
      </c>
    </row>
    <row r="1320" spans="2:44" ht="15" hidden="1" customHeight="1" x14ac:dyDescent="0.35">
      <c r="B1320" s="362">
        <v>1318</v>
      </c>
      <c r="C1320" s="362" t="s">
        <v>3457</v>
      </c>
      <c r="D1320" s="362" t="s">
        <v>2</v>
      </c>
      <c r="E1320" s="368">
        <v>45105</v>
      </c>
      <c r="F1320" s="368"/>
      <c r="G1320" s="368"/>
      <c r="H1320" s="368"/>
      <c r="I1320" s="362" t="s">
        <v>73</v>
      </c>
      <c r="J1320" s="362" t="s">
        <v>1542</v>
      </c>
      <c r="K1320" s="361" t="s">
        <v>3458</v>
      </c>
      <c r="L1320" s="362"/>
      <c r="M1320" s="362" t="s">
        <v>186</v>
      </c>
      <c r="N1320" s="362" t="s">
        <v>9</v>
      </c>
      <c r="O1320" s="362"/>
      <c r="P1320" s="362" t="s">
        <v>90</v>
      </c>
      <c r="Q1320" s="362" t="s">
        <v>90</v>
      </c>
      <c r="R1320" s="362" t="s">
        <v>46</v>
      </c>
      <c r="S1320" s="361" t="s">
        <v>90</v>
      </c>
      <c r="T1320" s="362" t="s">
        <v>113</v>
      </c>
      <c r="U1320" s="362" t="s">
        <v>1540</v>
      </c>
      <c r="V1320" s="362" t="s">
        <v>1540</v>
      </c>
      <c r="W1320" s="362"/>
      <c r="X1320" s="362" t="s">
        <v>9</v>
      </c>
      <c r="Y1320" s="362" t="s">
        <v>46</v>
      </c>
      <c r="Z1320" s="362" t="s">
        <v>90</v>
      </c>
      <c r="AA1320" s="366" t="s">
        <v>90</v>
      </c>
      <c r="AB1320" s="362" t="s">
        <v>90</v>
      </c>
      <c r="AC1320" s="362"/>
      <c r="AD1320" s="362"/>
      <c r="AE1320" s="362"/>
      <c r="AF1320" s="362"/>
      <c r="AG1320" s="362"/>
      <c r="AH1320" s="362"/>
      <c r="AI1320" s="362" t="str">
        <f t="shared" si="20"/>
        <v>MOMNOC Operationalization</v>
      </c>
      <c r="AJ1320" s="362" t="str">
        <f>VLOOKUP(AI1320,Table1[[#All],[CONCAT]:[Tfiber]],2,FALSE)</f>
        <v>Network</v>
      </c>
      <c r="AK1320" s="362" t="s">
        <v>40</v>
      </c>
      <c r="AL1320" s="362"/>
      <c r="AM1320" s="362"/>
      <c r="AN1320" s="362"/>
      <c r="AO1320" s="362"/>
      <c r="AP1320" s="361"/>
      <c r="AR1320">
        <v>1</v>
      </c>
    </row>
    <row r="1321" spans="2:44" ht="15" hidden="1" customHeight="1" x14ac:dyDescent="0.35">
      <c r="B1321" s="362">
        <v>1319</v>
      </c>
      <c r="C1321" s="362" t="s">
        <v>3459</v>
      </c>
      <c r="D1321" s="362" t="s">
        <v>2</v>
      </c>
      <c r="E1321" s="368">
        <v>45110</v>
      </c>
      <c r="F1321" s="368"/>
      <c r="G1321" s="368"/>
      <c r="H1321" s="368"/>
      <c r="I1321" s="362" t="s">
        <v>57</v>
      </c>
      <c r="J1321" s="362" t="s">
        <v>3439</v>
      </c>
      <c r="K1321" s="361" t="s">
        <v>3460</v>
      </c>
      <c r="L1321" s="362"/>
      <c r="M1321" s="362" t="s">
        <v>186</v>
      </c>
      <c r="N1321" s="362" t="s">
        <v>9</v>
      </c>
      <c r="O1321" s="362"/>
      <c r="P1321" s="362" t="s">
        <v>90</v>
      </c>
      <c r="Q1321" s="362" t="s">
        <v>90</v>
      </c>
      <c r="R1321" s="362"/>
      <c r="S1321" s="361" t="s">
        <v>3461</v>
      </c>
      <c r="T1321" s="362"/>
      <c r="U1321" s="362"/>
      <c r="V1321" s="362" t="s">
        <v>176</v>
      </c>
      <c r="W1321" s="362"/>
      <c r="X1321" s="362"/>
      <c r="Y1321" s="362" t="s">
        <v>48</v>
      </c>
      <c r="Z1321" s="362" t="s">
        <v>90</v>
      </c>
      <c r="AA1321" s="366" t="s">
        <v>90</v>
      </c>
      <c r="AB1321" s="362" t="s">
        <v>90</v>
      </c>
      <c r="AC1321" s="362"/>
      <c r="AD1321" s="362"/>
      <c r="AE1321" s="362"/>
      <c r="AF1321" s="362"/>
      <c r="AG1321" s="362"/>
      <c r="AH1321" s="362"/>
      <c r="AI1321" s="362" t="str">
        <f t="shared" si="20"/>
        <v>MOMSecurity &amp; Regulatory Compliance</v>
      </c>
      <c r="AJ1321" s="362" t="str">
        <f>VLOOKUP(AI1321,Table1[[#All],[CONCAT]:[Tfiber]],2,FALSE)</f>
        <v>Security</v>
      </c>
      <c r="AK1321" s="362" t="s">
        <v>40</v>
      </c>
      <c r="AL1321" s="362"/>
      <c r="AM1321" s="362"/>
      <c r="AN1321" s="362"/>
      <c r="AO1321" s="362"/>
      <c r="AP1321" s="361" t="s">
        <v>193</v>
      </c>
      <c r="AR1321">
        <v>1</v>
      </c>
    </row>
    <row r="1322" spans="2:44" ht="15" hidden="1" customHeight="1" x14ac:dyDescent="0.35">
      <c r="B1322" s="362">
        <v>1320</v>
      </c>
      <c r="C1322" s="362" t="s">
        <v>3462</v>
      </c>
      <c r="D1322" s="362" t="s">
        <v>2</v>
      </c>
      <c r="E1322" s="368">
        <v>45111</v>
      </c>
      <c r="F1322" s="368" t="s">
        <v>1278</v>
      </c>
      <c r="G1322" s="368"/>
      <c r="H1322" s="368"/>
      <c r="I1322" s="362" t="s">
        <v>73</v>
      </c>
      <c r="J1322" s="362" t="s">
        <v>3463</v>
      </c>
      <c r="K1322" s="361" t="s">
        <v>3464</v>
      </c>
      <c r="L1322" s="362"/>
      <c r="M1322" s="362" t="s">
        <v>186</v>
      </c>
      <c r="N1322" s="362" t="s">
        <v>9</v>
      </c>
      <c r="O1322" s="362"/>
      <c r="P1322" s="362" t="s">
        <v>90</v>
      </c>
      <c r="Q1322" s="362" t="s">
        <v>90</v>
      </c>
      <c r="R1322" s="362"/>
      <c r="S1322" s="361" t="s">
        <v>3465</v>
      </c>
      <c r="T1322" s="362"/>
      <c r="U1322" s="362"/>
      <c r="V1322" s="362" t="s">
        <v>1271</v>
      </c>
      <c r="W1322" s="368">
        <v>45920</v>
      </c>
      <c r="X1322" s="368"/>
      <c r="Y1322" s="362" t="s">
        <v>45</v>
      </c>
      <c r="Z1322" s="362" t="s">
        <v>90</v>
      </c>
      <c r="AA1322" s="366" t="s">
        <v>90</v>
      </c>
      <c r="AB1322" s="362" t="s">
        <v>90</v>
      </c>
      <c r="AC1322" s="362"/>
      <c r="AD1322" s="362"/>
      <c r="AE1322" s="362"/>
      <c r="AF1322" s="362"/>
      <c r="AG1322" s="362"/>
      <c r="AH1322" s="362"/>
      <c r="AI1322" s="362" t="str">
        <f t="shared" si="20"/>
        <v>MOMNOC Operationalization</v>
      </c>
      <c r="AJ1322" s="362" t="str">
        <f>VLOOKUP(AI1322,Table1[[#All],[CONCAT]:[Tfiber]],2,FALSE)</f>
        <v>Network</v>
      </c>
      <c r="AK1322" s="362" t="s">
        <v>39</v>
      </c>
      <c r="AL1322" s="362"/>
      <c r="AM1322" s="362"/>
      <c r="AN1322" s="362" t="s">
        <v>1145</v>
      </c>
      <c r="AO1322" s="368">
        <v>45924</v>
      </c>
      <c r="AP1322" s="361" t="s">
        <v>2399</v>
      </c>
      <c r="AR1322">
        <v>1</v>
      </c>
    </row>
    <row r="1323" spans="2:44" ht="15" hidden="1" customHeight="1" x14ac:dyDescent="0.35">
      <c r="B1323" s="362">
        <v>1321</v>
      </c>
      <c r="C1323" s="362" t="s">
        <v>3466</v>
      </c>
      <c r="D1323" s="362" t="s">
        <v>2</v>
      </c>
      <c r="E1323" s="368">
        <v>45111</v>
      </c>
      <c r="F1323" s="368"/>
      <c r="G1323" s="368"/>
      <c r="H1323" s="368"/>
      <c r="I1323" s="362" t="s">
        <v>73</v>
      </c>
      <c r="J1323" s="362" t="s">
        <v>3463</v>
      </c>
      <c r="K1323" s="361" t="s">
        <v>3467</v>
      </c>
      <c r="L1323" s="362"/>
      <c r="M1323" s="362" t="s">
        <v>186</v>
      </c>
      <c r="N1323" s="362" t="s">
        <v>9</v>
      </c>
      <c r="O1323" s="362"/>
      <c r="P1323" s="362" t="s">
        <v>90</v>
      </c>
      <c r="Q1323" s="362" t="s">
        <v>90</v>
      </c>
      <c r="R1323" s="362" t="s">
        <v>1677</v>
      </c>
      <c r="S1323" s="361" t="s">
        <v>1678</v>
      </c>
      <c r="T1323" s="362"/>
      <c r="U1323" s="362"/>
      <c r="V1323" s="362" t="s">
        <v>133</v>
      </c>
      <c r="W1323" s="362"/>
      <c r="X1323" s="362"/>
      <c r="Y1323" s="362" t="s">
        <v>45</v>
      </c>
      <c r="Z1323" s="362" t="s">
        <v>90</v>
      </c>
      <c r="AA1323" s="366" t="s">
        <v>90</v>
      </c>
      <c r="AB1323" s="362" t="s">
        <v>90</v>
      </c>
      <c r="AC1323" s="362"/>
      <c r="AD1323" s="362"/>
      <c r="AE1323" s="362"/>
      <c r="AF1323" s="362"/>
      <c r="AG1323" s="362"/>
      <c r="AH1323" s="362"/>
      <c r="AI1323" s="362" t="str">
        <f t="shared" si="20"/>
        <v>MOMNOC Operationalization</v>
      </c>
      <c r="AJ1323" s="362" t="str">
        <f>VLOOKUP(AI1323,Table1[[#All],[CONCAT]:[Tfiber]],2,FALSE)</f>
        <v>Network</v>
      </c>
      <c r="AK1323" s="362" t="s">
        <v>39</v>
      </c>
      <c r="AL1323" s="362"/>
      <c r="AM1323" s="362"/>
      <c r="AN1323" s="362"/>
      <c r="AO1323" s="368">
        <v>45924</v>
      </c>
      <c r="AP1323" s="361" t="s">
        <v>1679</v>
      </c>
      <c r="AR1323">
        <v>1</v>
      </c>
    </row>
    <row r="1324" spans="2:44" ht="15" hidden="1" customHeight="1" x14ac:dyDescent="0.35">
      <c r="B1324" s="362">
        <v>1322</v>
      </c>
      <c r="C1324" s="362" t="s">
        <v>3468</v>
      </c>
      <c r="D1324" s="362" t="s">
        <v>2</v>
      </c>
      <c r="E1324" s="368">
        <v>45111</v>
      </c>
      <c r="F1324" s="368"/>
      <c r="G1324" s="362" t="s">
        <v>63</v>
      </c>
      <c r="H1324" s="362" t="s">
        <v>63</v>
      </c>
      <c r="I1324" s="362" t="s">
        <v>63</v>
      </c>
      <c r="J1324" s="362" t="s">
        <v>2419</v>
      </c>
      <c r="K1324" s="361" t="s">
        <v>3469</v>
      </c>
      <c r="L1324" s="361"/>
      <c r="M1324" s="362" t="s">
        <v>186</v>
      </c>
      <c r="N1324" s="362" t="s">
        <v>9</v>
      </c>
      <c r="O1324" s="362"/>
      <c r="P1324" s="362" t="s">
        <v>90</v>
      </c>
      <c r="Q1324" s="362" t="s">
        <v>90</v>
      </c>
      <c r="R1324" s="362"/>
      <c r="S1324" s="361"/>
      <c r="T1324" s="362"/>
      <c r="U1324" s="362"/>
      <c r="V1324" s="362" t="s">
        <v>844</v>
      </c>
      <c r="W1324" s="362"/>
      <c r="X1324" s="362"/>
      <c r="Y1324" s="362" t="s">
        <v>48</v>
      </c>
      <c r="Z1324" s="362" t="s">
        <v>181</v>
      </c>
      <c r="AA1324" s="366">
        <v>45912</v>
      </c>
      <c r="AB1324" s="367" t="s">
        <v>1189</v>
      </c>
      <c r="AC1324" s="362"/>
      <c r="AD1324" s="362"/>
      <c r="AE1324" s="362"/>
      <c r="AF1324" s="362"/>
      <c r="AG1324" s="362"/>
      <c r="AH1324" s="362"/>
      <c r="AI1324" s="362" t="str">
        <f t="shared" si="20"/>
        <v>MOMOSS</v>
      </c>
      <c r="AJ1324" s="362" t="str">
        <f>VLOOKUP(AI1324,Table1[[#All],[CONCAT]:[Tfiber]],2,FALSE)</f>
        <v>Applications/Tools</v>
      </c>
      <c r="AK1324" s="362" t="s">
        <v>40</v>
      </c>
      <c r="AL1324" s="362" t="str">
        <f>VLOOKUP(C1324,[1]AllOSS!$B:$G,6,0)</f>
        <v>COMPLETED</v>
      </c>
      <c r="AM1324" s="362">
        <f>VLOOKUP(C1324,[1]AllOSS!$B:$K,10,0)</f>
        <v>0</v>
      </c>
      <c r="AN1324" s="362"/>
      <c r="AO1324" s="362"/>
      <c r="AP1324" s="361"/>
      <c r="AR1324">
        <v>1</v>
      </c>
    </row>
    <row r="1325" spans="2:44" ht="15" hidden="1" customHeight="1" x14ac:dyDescent="0.35">
      <c r="B1325" s="362">
        <v>1323</v>
      </c>
      <c r="C1325" s="362" t="s">
        <v>3470</v>
      </c>
      <c r="D1325" s="362" t="s">
        <v>2</v>
      </c>
      <c r="E1325" s="368">
        <v>45111</v>
      </c>
      <c r="F1325" s="368"/>
      <c r="G1325" s="368"/>
      <c r="H1325" s="368"/>
      <c r="I1325" s="362" t="s">
        <v>73</v>
      </c>
      <c r="J1325" s="362" t="s">
        <v>2419</v>
      </c>
      <c r="K1325" s="361" t="s">
        <v>3471</v>
      </c>
      <c r="L1325" s="362"/>
      <c r="M1325" s="362" t="s">
        <v>186</v>
      </c>
      <c r="N1325" s="362" t="s">
        <v>9</v>
      </c>
      <c r="O1325" s="362"/>
      <c r="P1325" s="362" t="s">
        <v>90</v>
      </c>
      <c r="Q1325" s="362" t="s">
        <v>90</v>
      </c>
      <c r="R1325" s="362" t="s">
        <v>8</v>
      </c>
      <c r="S1325" s="361" t="s">
        <v>1539</v>
      </c>
      <c r="T1325" s="362"/>
      <c r="U1325" s="362"/>
      <c r="V1325" s="362" t="s">
        <v>1540</v>
      </c>
      <c r="W1325" s="362"/>
      <c r="X1325" s="362"/>
      <c r="Y1325" s="375" t="s">
        <v>45</v>
      </c>
      <c r="Z1325" s="362" t="s">
        <v>90</v>
      </c>
      <c r="AA1325" s="366" t="s">
        <v>90</v>
      </c>
      <c r="AB1325" s="362" t="s">
        <v>90</v>
      </c>
      <c r="AC1325" s="362"/>
      <c r="AD1325" s="362"/>
      <c r="AE1325" s="362"/>
      <c r="AF1325" s="362"/>
      <c r="AG1325" s="362"/>
      <c r="AH1325" s="362"/>
      <c r="AI1325" s="362" t="str">
        <f t="shared" si="20"/>
        <v>MOMNOC Operationalization</v>
      </c>
      <c r="AJ1325" s="362" t="str">
        <f>VLOOKUP(AI1325,Table1[[#All],[CONCAT]:[Tfiber]],2,FALSE)</f>
        <v>Network</v>
      </c>
      <c r="AK1325" s="362" t="s">
        <v>39</v>
      </c>
      <c r="AL1325" s="362"/>
      <c r="AM1325" s="362"/>
      <c r="AN1325" s="362"/>
      <c r="AO1325" s="368">
        <v>45923</v>
      </c>
      <c r="AP1325" s="361" t="s">
        <v>680</v>
      </c>
      <c r="AR1325">
        <v>1</v>
      </c>
    </row>
    <row r="1326" spans="2:44" ht="15" hidden="1" customHeight="1" x14ac:dyDescent="0.35">
      <c r="B1326" s="362">
        <v>1324</v>
      </c>
      <c r="C1326" s="362" t="s">
        <v>3472</v>
      </c>
      <c r="D1326" s="362" t="s">
        <v>2</v>
      </c>
      <c r="E1326" s="368">
        <v>45111</v>
      </c>
      <c r="F1326" s="368"/>
      <c r="G1326" s="368"/>
      <c r="H1326" s="368"/>
      <c r="I1326" s="362" t="s">
        <v>73</v>
      </c>
      <c r="J1326" s="362" t="s">
        <v>3473</v>
      </c>
      <c r="K1326" s="361" t="s">
        <v>3474</v>
      </c>
      <c r="L1326" s="362"/>
      <c r="M1326" s="362" t="s">
        <v>186</v>
      </c>
      <c r="N1326" s="362" t="s">
        <v>9</v>
      </c>
      <c r="O1326" s="362"/>
      <c r="P1326" s="362" t="s">
        <v>90</v>
      </c>
      <c r="Q1326" s="362" t="s">
        <v>90</v>
      </c>
      <c r="R1326" s="362" t="s">
        <v>46</v>
      </c>
      <c r="S1326" s="361" t="s">
        <v>90</v>
      </c>
      <c r="T1326" s="362" t="s">
        <v>113</v>
      </c>
      <c r="U1326" s="362" t="s">
        <v>1540</v>
      </c>
      <c r="V1326" s="362" t="s">
        <v>1540</v>
      </c>
      <c r="W1326" s="362"/>
      <c r="X1326" s="362" t="s">
        <v>9</v>
      </c>
      <c r="Y1326" s="362" t="s">
        <v>46</v>
      </c>
      <c r="Z1326" s="362" t="s">
        <v>90</v>
      </c>
      <c r="AA1326" s="366" t="s">
        <v>90</v>
      </c>
      <c r="AB1326" s="362" t="s">
        <v>90</v>
      </c>
      <c r="AC1326" s="362"/>
      <c r="AD1326" s="362"/>
      <c r="AE1326" s="362"/>
      <c r="AF1326" s="362"/>
      <c r="AG1326" s="362"/>
      <c r="AH1326" s="362"/>
      <c r="AI1326" s="362" t="str">
        <f t="shared" si="20"/>
        <v>MOMNOC Operationalization</v>
      </c>
      <c r="AJ1326" s="362" t="str">
        <f>VLOOKUP(AI1326,Table1[[#All],[CONCAT]:[Tfiber]],2,FALSE)</f>
        <v>Network</v>
      </c>
      <c r="AK1326" s="362" t="s">
        <v>40</v>
      </c>
      <c r="AL1326" s="362"/>
      <c r="AM1326" s="362"/>
      <c r="AN1326" s="362"/>
      <c r="AO1326" s="362"/>
      <c r="AP1326" s="361"/>
      <c r="AR1326">
        <v>1</v>
      </c>
    </row>
    <row r="1327" spans="2:44" ht="15" hidden="1" customHeight="1" x14ac:dyDescent="0.35">
      <c r="B1327" s="362">
        <v>1325</v>
      </c>
      <c r="C1327" s="362" t="s">
        <v>3475</v>
      </c>
      <c r="D1327" s="362" t="s">
        <v>2</v>
      </c>
      <c r="E1327" s="368">
        <v>45111</v>
      </c>
      <c r="F1327" s="368"/>
      <c r="G1327" s="368"/>
      <c r="H1327" s="368"/>
      <c r="I1327" s="362" t="s">
        <v>73</v>
      </c>
      <c r="J1327" s="362" t="s">
        <v>2419</v>
      </c>
      <c r="K1327" s="361" t="s">
        <v>3476</v>
      </c>
      <c r="L1327" s="362"/>
      <c r="M1327" s="362" t="s">
        <v>186</v>
      </c>
      <c r="N1327" s="362" t="s">
        <v>9</v>
      </c>
      <c r="O1327" s="362"/>
      <c r="P1327" s="362" t="s">
        <v>90</v>
      </c>
      <c r="Q1327" s="362" t="s">
        <v>90</v>
      </c>
      <c r="R1327" s="362" t="s">
        <v>8</v>
      </c>
      <c r="S1327" s="361" t="s">
        <v>1539</v>
      </c>
      <c r="T1327" s="362"/>
      <c r="U1327" s="362"/>
      <c r="V1327" s="362" t="s">
        <v>1540</v>
      </c>
      <c r="W1327" s="362"/>
      <c r="X1327" s="362"/>
      <c r="Y1327" s="375" t="s">
        <v>45</v>
      </c>
      <c r="Z1327" s="362" t="s">
        <v>90</v>
      </c>
      <c r="AA1327" s="366" t="s">
        <v>90</v>
      </c>
      <c r="AB1327" s="362" t="s">
        <v>90</v>
      </c>
      <c r="AC1327" s="362"/>
      <c r="AD1327" s="362"/>
      <c r="AE1327" s="362"/>
      <c r="AF1327" s="362"/>
      <c r="AG1327" s="362"/>
      <c r="AH1327" s="362"/>
      <c r="AI1327" s="362" t="str">
        <f t="shared" si="20"/>
        <v>MOMNOC Operationalization</v>
      </c>
      <c r="AJ1327" s="362" t="str">
        <f>VLOOKUP(AI1327,Table1[[#All],[CONCAT]:[Tfiber]],2,FALSE)</f>
        <v>Network</v>
      </c>
      <c r="AK1327" s="362" t="s">
        <v>39</v>
      </c>
      <c r="AL1327" s="362"/>
      <c r="AM1327" s="362"/>
      <c r="AN1327" s="362"/>
      <c r="AO1327" s="368">
        <v>45923</v>
      </c>
      <c r="AP1327" s="361" t="s">
        <v>680</v>
      </c>
      <c r="AR1327">
        <v>1</v>
      </c>
    </row>
    <row r="1328" spans="2:44" ht="15" hidden="1" customHeight="1" x14ac:dyDescent="0.35">
      <c r="B1328" s="362">
        <v>1326</v>
      </c>
      <c r="C1328" s="362" t="s">
        <v>3477</v>
      </c>
      <c r="D1328" s="362" t="s">
        <v>2</v>
      </c>
      <c r="E1328" s="368">
        <v>45111</v>
      </c>
      <c r="F1328" s="368" t="s">
        <v>1278</v>
      </c>
      <c r="G1328" s="368"/>
      <c r="H1328" s="368"/>
      <c r="I1328" s="362" t="s">
        <v>73</v>
      </c>
      <c r="J1328" s="362" t="s">
        <v>3478</v>
      </c>
      <c r="K1328" s="361" t="s">
        <v>3479</v>
      </c>
      <c r="L1328" s="362"/>
      <c r="M1328" s="362" t="s">
        <v>186</v>
      </c>
      <c r="N1328" s="362" t="s">
        <v>9</v>
      </c>
      <c r="O1328" s="362"/>
      <c r="P1328" s="362" t="s">
        <v>90</v>
      </c>
      <c r="Q1328" s="362" t="s">
        <v>90</v>
      </c>
      <c r="R1328" s="362"/>
      <c r="S1328" s="361" t="s">
        <v>90</v>
      </c>
      <c r="T1328" s="362"/>
      <c r="U1328" s="362"/>
      <c r="V1328" s="362" t="s">
        <v>1271</v>
      </c>
      <c r="W1328" s="368">
        <v>45937</v>
      </c>
      <c r="X1328" s="362" t="s">
        <v>9</v>
      </c>
      <c r="Y1328" s="362" t="s">
        <v>9</v>
      </c>
      <c r="Z1328" s="362" t="s">
        <v>90</v>
      </c>
      <c r="AA1328" s="366" t="s">
        <v>90</v>
      </c>
      <c r="AB1328" s="362" t="s">
        <v>90</v>
      </c>
      <c r="AC1328" s="362"/>
      <c r="AD1328" s="362"/>
      <c r="AE1328" s="362"/>
      <c r="AF1328" s="362"/>
      <c r="AG1328" s="362"/>
      <c r="AH1328" s="362"/>
      <c r="AI1328" s="362" t="str">
        <f t="shared" si="20"/>
        <v>MOMNOC Operationalization</v>
      </c>
      <c r="AJ1328" s="362" t="str">
        <f>VLOOKUP(AI1328,Table1[[#All],[CONCAT]:[Tfiber]],2,FALSE)</f>
        <v>Network</v>
      </c>
      <c r="AK1328" s="362" t="s">
        <v>40</v>
      </c>
      <c r="AL1328" s="362"/>
      <c r="AM1328" s="362"/>
      <c r="AN1328" s="362" t="s">
        <v>1145</v>
      </c>
      <c r="AO1328" s="362"/>
      <c r="AP1328" s="361" t="e">
        <v>#N/A</v>
      </c>
      <c r="AR1328">
        <v>1</v>
      </c>
    </row>
    <row r="1329" spans="2:44" ht="15" hidden="1" customHeight="1" x14ac:dyDescent="0.35">
      <c r="B1329" s="362">
        <v>1327</v>
      </c>
      <c r="C1329" s="362" t="s">
        <v>3480</v>
      </c>
      <c r="D1329" s="362" t="s">
        <v>2</v>
      </c>
      <c r="E1329" s="368">
        <v>45111</v>
      </c>
      <c r="F1329" s="368"/>
      <c r="G1329" s="368"/>
      <c r="H1329" s="368"/>
      <c r="I1329" s="362" t="s">
        <v>73</v>
      </c>
      <c r="J1329" s="362" t="s">
        <v>2419</v>
      </c>
      <c r="K1329" s="361" t="s">
        <v>3481</v>
      </c>
      <c r="L1329" s="362"/>
      <c r="M1329" s="362" t="s">
        <v>186</v>
      </c>
      <c r="N1329" s="362" t="s">
        <v>9</v>
      </c>
      <c r="O1329" s="362"/>
      <c r="P1329" s="362" t="s">
        <v>90</v>
      </c>
      <c r="Q1329" s="362" t="s">
        <v>90</v>
      </c>
      <c r="R1329" s="362" t="s">
        <v>8</v>
      </c>
      <c r="S1329" s="361" t="s">
        <v>1539</v>
      </c>
      <c r="T1329" s="362"/>
      <c r="U1329" s="362"/>
      <c r="V1329" s="362" t="s">
        <v>1540</v>
      </c>
      <c r="W1329" s="362"/>
      <c r="X1329" s="362"/>
      <c r="Y1329" s="375" t="s">
        <v>45</v>
      </c>
      <c r="Z1329" s="362" t="s">
        <v>90</v>
      </c>
      <c r="AA1329" s="366" t="s">
        <v>90</v>
      </c>
      <c r="AB1329" s="362" t="s">
        <v>90</v>
      </c>
      <c r="AC1329" s="362"/>
      <c r="AD1329" s="362"/>
      <c r="AE1329" s="362"/>
      <c r="AF1329" s="362"/>
      <c r="AG1329" s="362"/>
      <c r="AH1329" s="362"/>
      <c r="AI1329" s="362" t="str">
        <f t="shared" si="20"/>
        <v>MOMNOC Operationalization</v>
      </c>
      <c r="AJ1329" s="362" t="str">
        <f>VLOOKUP(AI1329,Table1[[#All],[CONCAT]:[Tfiber]],2,FALSE)</f>
        <v>Network</v>
      </c>
      <c r="AK1329" s="362" t="s">
        <v>39</v>
      </c>
      <c r="AL1329" s="362"/>
      <c r="AM1329" s="362"/>
      <c r="AN1329" s="362"/>
      <c r="AO1329" s="368">
        <v>45923</v>
      </c>
      <c r="AP1329" s="361" t="s">
        <v>680</v>
      </c>
      <c r="AR1329">
        <v>1</v>
      </c>
    </row>
    <row r="1330" spans="2:44" ht="15" hidden="1" customHeight="1" x14ac:dyDescent="0.35">
      <c r="B1330" s="362">
        <v>1328</v>
      </c>
      <c r="C1330" s="362" t="s">
        <v>3482</v>
      </c>
      <c r="D1330" s="362" t="s">
        <v>2</v>
      </c>
      <c r="E1330" s="368">
        <v>45111</v>
      </c>
      <c r="F1330" s="368" t="s">
        <v>1278</v>
      </c>
      <c r="G1330" s="368"/>
      <c r="H1330" s="368"/>
      <c r="I1330" s="362" t="s">
        <v>73</v>
      </c>
      <c r="J1330" s="362" t="s">
        <v>3478</v>
      </c>
      <c r="K1330" s="361" t="s">
        <v>3483</v>
      </c>
      <c r="L1330" s="362"/>
      <c r="M1330" s="362" t="s">
        <v>186</v>
      </c>
      <c r="N1330" s="362" t="s">
        <v>9</v>
      </c>
      <c r="O1330" s="362"/>
      <c r="P1330" s="362" t="s">
        <v>90</v>
      </c>
      <c r="Q1330" s="362" t="s">
        <v>90</v>
      </c>
      <c r="R1330" s="362"/>
      <c r="S1330" s="361" t="s">
        <v>1678</v>
      </c>
      <c r="T1330" s="362"/>
      <c r="U1330" s="362"/>
      <c r="V1330" s="362" t="s">
        <v>1271</v>
      </c>
      <c r="W1330" s="362"/>
      <c r="X1330" s="362"/>
      <c r="Y1330" s="362" t="s">
        <v>45</v>
      </c>
      <c r="Z1330" s="362" t="s">
        <v>90</v>
      </c>
      <c r="AA1330" s="366" t="s">
        <v>90</v>
      </c>
      <c r="AB1330" s="362" t="s">
        <v>90</v>
      </c>
      <c r="AC1330" s="362"/>
      <c r="AD1330" s="362"/>
      <c r="AE1330" s="362"/>
      <c r="AF1330" s="362"/>
      <c r="AG1330" s="362"/>
      <c r="AH1330" s="362"/>
      <c r="AI1330" s="362" t="str">
        <f t="shared" si="20"/>
        <v>MOMNOC Operationalization</v>
      </c>
      <c r="AJ1330" s="362" t="str">
        <f>VLOOKUP(AI1330,Table1[[#All],[CONCAT]:[Tfiber]],2,FALSE)</f>
        <v>Network</v>
      </c>
      <c r="AK1330" s="362" t="s">
        <v>39</v>
      </c>
      <c r="AL1330" s="362"/>
      <c r="AM1330" s="362"/>
      <c r="AN1330" s="362" t="s">
        <v>1299</v>
      </c>
      <c r="AO1330" s="368">
        <v>45924</v>
      </c>
      <c r="AP1330" s="361" t="s">
        <v>2412</v>
      </c>
      <c r="AR1330">
        <v>1</v>
      </c>
    </row>
    <row r="1331" spans="2:44" ht="15" hidden="1" customHeight="1" x14ac:dyDescent="0.35">
      <c r="B1331" s="362">
        <v>1329</v>
      </c>
      <c r="C1331" s="362" t="s">
        <v>3484</v>
      </c>
      <c r="D1331" s="362" t="s">
        <v>2</v>
      </c>
      <c r="E1331" s="368">
        <v>45105</v>
      </c>
      <c r="F1331" s="368" t="s">
        <v>1278</v>
      </c>
      <c r="G1331" s="368"/>
      <c r="H1331" s="368"/>
      <c r="I1331" s="362" t="s">
        <v>73</v>
      </c>
      <c r="J1331" s="362" t="s">
        <v>1546</v>
      </c>
      <c r="K1331" s="361" t="s">
        <v>3485</v>
      </c>
      <c r="L1331" s="362"/>
      <c r="M1331" s="362" t="s">
        <v>186</v>
      </c>
      <c r="N1331" s="362" t="s">
        <v>51</v>
      </c>
      <c r="O1331" s="362"/>
      <c r="P1331" s="362" t="s">
        <v>90</v>
      </c>
      <c r="Q1331" s="362" t="s">
        <v>90</v>
      </c>
      <c r="R1331" s="362"/>
      <c r="S1331" s="361" t="s">
        <v>3486</v>
      </c>
      <c r="T1331" s="362"/>
      <c r="U1331" s="362"/>
      <c r="V1331" s="362" t="s">
        <v>1271</v>
      </c>
      <c r="W1331" s="368">
        <v>45920</v>
      </c>
      <c r="X1331" s="368"/>
      <c r="Y1331" s="362" t="s">
        <v>45</v>
      </c>
      <c r="Z1331" s="362" t="s">
        <v>90</v>
      </c>
      <c r="AA1331" s="366" t="s">
        <v>90</v>
      </c>
      <c r="AB1331" s="362" t="s">
        <v>90</v>
      </c>
      <c r="AC1331" s="362"/>
      <c r="AD1331" s="362"/>
      <c r="AE1331" s="362"/>
      <c r="AF1331" s="362"/>
      <c r="AG1331" s="362"/>
      <c r="AH1331" s="362"/>
      <c r="AI1331" s="362" t="str">
        <f t="shared" si="20"/>
        <v>MOMNOC Operationalization</v>
      </c>
      <c r="AJ1331" s="362" t="str">
        <f>VLOOKUP(AI1331,Table1[[#All],[CONCAT]:[Tfiber]],2,FALSE)</f>
        <v>Network</v>
      </c>
      <c r="AK1331" s="362" t="s">
        <v>39</v>
      </c>
      <c r="AL1331" s="362"/>
      <c r="AM1331" s="362"/>
      <c r="AN1331" s="362" t="s">
        <v>1145</v>
      </c>
      <c r="AO1331" s="368">
        <v>45924</v>
      </c>
      <c r="AP1331" s="361" t="s">
        <v>3487</v>
      </c>
      <c r="AR1331">
        <v>1</v>
      </c>
    </row>
    <row r="1332" spans="2:44" ht="15" hidden="1" customHeight="1" x14ac:dyDescent="0.35">
      <c r="B1332" s="362">
        <v>1330</v>
      </c>
      <c r="C1332" s="362" t="s">
        <v>3488</v>
      </c>
      <c r="D1332" s="362" t="s">
        <v>2</v>
      </c>
      <c r="E1332" s="368">
        <v>45111</v>
      </c>
      <c r="F1332" s="368"/>
      <c r="G1332" s="368"/>
      <c r="H1332" s="368"/>
      <c r="I1332" s="362" t="s">
        <v>73</v>
      </c>
      <c r="J1332" s="362" t="s">
        <v>61</v>
      </c>
      <c r="K1332" s="361" t="s">
        <v>3489</v>
      </c>
      <c r="L1332" s="362"/>
      <c r="M1332" s="362" t="s">
        <v>186</v>
      </c>
      <c r="N1332" s="362" t="s">
        <v>9</v>
      </c>
      <c r="O1332" s="362"/>
      <c r="P1332" s="362" t="s">
        <v>90</v>
      </c>
      <c r="Q1332" s="362" t="s">
        <v>90</v>
      </c>
      <c r="R1332" s="362" t="s">
        <v>8</v>
      </c>
      <c r="S1332" s="361" t="s">
        <v>1539</v>
      </c>
      <c r="T1332" s="362"/>
      <c r="U1332" s="362"/>
      <c r="V1332" s="362" t="s">
        <v>1540</v>
      </c>
      <c r="W1332" s="362"/>
      <c r="X1332" s="362"/>
      <c r="Y1332" s="375" t="s">
        <v>45</v>
      </c>
      <c r="Z1332" s="362" t="s">
        <v>90</v>
      </c>
      <c r="AA1332" s="366" t="s">
        <v>90</v>
      </c>
      <c r="AB1332" s="362" t="s">
        <v>90</v>
      </c>
      <c r="AC1332" s="362"/>
      <c r="AD1332" s="362"/>
      <c r="AE1332" s="362"/>
      <c r="AF1332" s="362"/>
      <c r="AG1332" s="362"/>
      <c r="AH1332" s="362"/>
      <c r="AI1332" s="362" t="str">
        <f t="shared" si="20"/>
        <v>MOMNOC Operationalization</v>
      </c>
      <c r="AJ1332" s="362" t="str">
        <f>VLOOKUP(AI1332,Table1[[#All],[CONCAT]:[Tfiber]],2,FALSE)</f>
        <v>Network</v>
      </c>
      <c r="AK1332" s="362" t="s">
        <v>39</v>
      </c>
      <c r="AL1332" s="362"/>
      <c r="AM1332" s="362"/>
      <c r="AN1332" s="362"/>
      <c r="AO1332" s="368">
        <v>45923</v>
      </c>
      <c r="AP1332" s="361" t="s">
        <v>680</v>
      </c>
      <c r="AR1332">
        <v>1</v>
      </c>
    </row>
    <row r="1333" spans="2:44" ht="15" hidden="1" customHeight="1" x14ac:dyDescent="0.35">
      <c r="B1333" s="362">
        <v>1331</v>
      </c>
      <c r="C1333" s="362" t="s">
        <v>3490</v>
      </c>
      <c r="D1333" s="362" t="s">
        <v>2</v>
      </c>
      <c r="E1333" s="368">
        <v>45111</v>
      </c>
      <c r="F1333" s="368"/>
      <c r="G1333" s="368"/>
      <c r="H1333" s="368"/>
      <c r="I1333" s="362" t="s">
        <v>77</v>
      </c>
      <c r="J1333" s="362" t="s">
        <v>77</v>
      </c>
      <c r="K1333" s="361" t="s">
        <v>3491</v>
      </c>
      <c r="L1333" s="362"/>
      <c r="M1333" s="362" t="s">
        <v>186</v>
      </c>
      <c r="N1333" s="362" t="s">
        <v>1548</v>
      </c>
      <c r="O1333" s="362"/>
      <c r="P1333" s="362" t="s">
        <v>90</v>
      </c>
      <c r="Q1333" s="362" t="s">
        <v>90</v>
      </c>
      <c r="R1333" s="362" t="s">
        <v>8</v>
      </c>
      <c r="S1333" s="361" t="s">
        <v>2392</v>
      </c>
      <c r="T1333" s="362"/>
      <c r="U1333" s="362"/>
      <c r="V1333" s="362" t="s">
        <v>133</v>
      </c>
      <c r="W1333" s="362"/>
      <c r="X1333" s="362"/>
      <c r="Y1333" s="362" t="s">
        <v>45</v>
      </c>
      <c r="Z1333" s="362" t="s">
        <v>90</v>
      </c>
      <c r="AA1333" s="366" t="s">
        <v>90</v>
      </c>
      <c r="AB1333" s="362" t="s">
        <v>90</v>
      </c>
      <c r="AC1333" s="362"/>
      <c r="AD1333" s="362"/>
      <c r="AE1333" s="362"/>
      <c r="AF1333" s="362"/>
      <c r="AG1333" s="362"/>
      <c r="AH1333" s="362"/>
      <c r="AI1333" s="362" t="str">
        <f t="shared" si="20"/>
        <v>MOMHelpdesk</v>
      </c>
      <c r="AJ1333" s="362" t="str">
        <f>VLOOKUP(AI1333,Table1[[#All],[CONCAT]:[Tfiber]],2,FALSE)</f>
        <v>Helpdesk (Contact Center)</v>
      </c>
      <c r="AK1333" s="362" t="s">
        <v>39</v>
      </c>
      <c r="AL1333" s="362"/>
      <c r="AM1333" s="362"/>
      <c r="AN1333" s="362"/>
      <c r="AO1333" s="368">
        <v>45924</v>
      </c>
      <c r="AP1333" s="361" t="s">
        <v>2000</v>
      </c>
      <c r="AR1333">
        <v>1</v>
      </c>
    </row>
    <row r="1334" spans="2:44" ht="15" hidden="1" customHeight="1" x14ac:dyDescent="0.35">
      <c r="B1334" s="362">
        <v>1332</v>
      </c>
      <c r="C1334" s="362" t="s">
        <v>3492</v>
      </c>
      <c r="D1334" s="362" t="s">
        <v>2</v>
      </c>
      <c r="E1334" s="368">
        <v>45111</v>
      </c>
      <c r="F1334" s="368" t="s">
        <v>1278</v>
      </c>
      <c r="G1334" s="368"/>
      <c r="H1334" s="368"/>
      <c r="I1334" s="362" t="s">
        <v>73</v>
      </c>
      <c r="J1334" s="362" t="s">
        <v>2419</v>
      </c>
      <c r="K1334" s="361" t="s">
        <v>3493</v>
      </c>
      <c r="L1334" s="362"/>
      <c r="M1334" s="362" t="s">
        <v>186</v>
      </c>
      <c r="N1334" s="362" t="s">
        <v>9</v>
      </c>
      <c r="O1334" s="362"/>
      <c r="P1334" s="362" t="s">
        <v>90</v>
      </c>
      <c r="Q1334" s="362" t="s">
        <v>90</v>
      </c>
      <c r="R1334" s="362"/>
      <c r="S1334" s="361" t="s">
        <v>3494</v>
      </c>
      <c r="T1334" s="362"/>
      <c r="U1334" s="362"/>
      <c r="V1334" s="362" t="s">
        <v>1271</v>
      </c>
      <c r="W1334" s="368">
        <v>45937</v>
      </c>
      <c r="X1334" s="368"/>
      <c r="Y1334" s="362" t="s">
        <v>45</v>
      </c>
      <c r="Z1334" s="362" t="s">
        <v>90</v>
      </c>
      <c r="AA1334" s="366" t="s">
        <v>90</v>
      </c>
      <c r="AB1334" s="362" t="s">
        <v>90</v>
      </c>
      <c r="AC1334" s="362"/>
      <c r="AD1334" s="362"/>
      <c r="AE1334" s="362"/>
      <c r="AF1334" s="362"/>
      <c r="AG1334" s="362"/>
      <c r="AH1334" s="362"/>
      <c r="AI1334" s="362" t="str">
        <f t="shared" si="20"/>
        <v>MOMNOC Operationalization</v>
      </c>
      <c r="AJ1334" s="362" t="str">
        <f>VLOOKUP(AI1334,Table1[[#All],[CONCAT]:[Tfiber]],2,FALSE)</f>
        <v>Network</v>
      </c>
      <c r="AK1334" s="362" t="s">
        <v>39</v>
      </c>
      <c r="AL1334" s="362"/>
      <c r="AM1334" s="362"/>
      <c r="AN1334" s="362" t="s">
        <v>1145</v>
      </c>
      <c r="AO1334" s="368">
        <v>45922</v>
      </c>
      <c r="AP1334" s="361" t="s">
        <v>3495</v>
      </c>
      <c r="AR1334">
        <v>1</v>
      </c>
    </row>
    <row r="1335" spans="2:44" ht="15" hidden="1" customHeight="1" x14ac:dyDescent="0.35">
      <c r="B1335" s="362">
        <v>1333</v>
      </c>
      <c r="C1335" s="362" t="s">
        <v>3496</v>
      </c>
      <c r="D1335" s="362" t="s">
        <v>2</v>
      </c>
      <c r="E1335" s="368">
        <v>45111</v>
      </c>
      <c r="F1335" s="368"/>
      <c r="G1335" s="368"/>
      <c r="H1335" s="368"/>
      <c r="I1335" s="362" t="s">
        <v>73</v>
      </c>
      <c r="J1335" s="362" t="s">
        <v>2419</v>
      </c>
      <c r="K1335" s="361" t="s">
        <v>3497</v>
      </c>
      <c r="L1335" s="362"/>
      <c r="M1335" s="362" t="s">
        <v>186</v>
      </c>
      <c r="N1335" s="362" t="s">
        <v>9</v>
      </c>
      <c r="O1335" s="362"/>
      <c r="P1335" s="362" t="s">
        <v>90</v>
      </c>
      <c r="Q1335" s="362" t="s">
        <v>90</v>
      </c>
      <c r="R1335" s="362" t="s">
        <v>8</v>
      </c>
      <c r="S1335" s="361" t="s">
        <v>1539</v>
      </c>
      <c r="T1335" s="362"/>
      <c r="U1335" s="362"/>
      <c r="V1335" s="362" t="s">
        <v>1540</v>
      </c>
      <c r="W1335" s="362"/>
      <c r="X1335" s="362"/>
      <c r="Y1335" s="375" t="s">
        <v>45</v>
      </c>
      <c r="Z1335" s="362" t="s">
        <v>90</v>
      </c>
      <c r="AA1335" s="366" t="s">
        <v>90</v>
      </c>
      <c r="AB1335" s="362" t="s">
        <v>90</v>
      </c>
      <c r="AC1335" s="362"/>
      <c r="AD1335" s="362"/>
      <c r="AE1335" s="362"/>
      <c r="AF1335" s="362"/>
      <c r="AG1335" s="362"/>
      <c r="AH1335" s="362"/>
      <c r="AI1335" s="362" t="str">
        <f t="shared" si="20"/>
        <v>MOMNOC Operationalization</v>
      </c>
      <c r="AJ1335" s="362" t="str">
        <f>VLOOKUP(AI1335,Table1[[#All],[CONCAT]:[Tfiber]],2,FALSE)</f>
        <v>Network</v>
      </c>
      <c r="AK1335" s="362" t="s">
        <v>39</v>
      </c>
      <c r="AL1335" s="362"/>
      <c r="AM1335" s="362"/>
      <c r="AN1335" s="362"/>
      <c r="AO1335" s="368">
        <v>45923</v>
      </c>
      <c r="AP1335" s="361" t="s">
        <v>680</v>
      </c>
      <c r="AR1335">
        <v>1</v>
      </c>
    </row>
    <row r="1336" spans="2:44" ht="15" hidden="1" customHeight="1" x14ac:dyDescent="0.35">
      <c r="B1336" s="362">
        <v>1334</v>
      </c>
      <c r="C1336" s="362" t="s">
        <v>3498</v>
      </c>
      <c r="D1336" s="362" t="s">
        <v>2</v>
      </c>
      <c r="E1336" s="368">
        <v>45111</v>
      </c>
      <c r="F1336" s="368"/>
      <c r="G1336" s="368"/>
      <c r="H1336" s="368"/>
      <c r="I1336" s="362" t="s">
        <v>73</v>
      </c>
      <c r="J1336" s="362" t="s">
        <v>2419</v>
      </c>
      <c r="K1336" s="361" t="s">
        <v>3499</v>
      </c>
      <c r="L1336" s="362"/>
      <c r="M1336" s="362" t="s">
        <v>186</v>
      </c>
      <c r="N1336" s="362" t="s">
        <v>9</v>
      </c>
      <c r="O1336" s="362"/>
      <c r="P1336" s="362" t="s">
        <v>90</v>
      </c>
      <c r="Q1336" s="362" t="s">
        <v>90</v>
      </c>
      <c r="R1336" s="362" t="s">
        <v>46</v>
      </c>
      <c r="S1336" s="361" t="s">
        <v>90</v>
      </c>
      <c r="T1336" s="362" t="s">
        <v>113</v>
      </c>
      <c r="U1336" s="362" t="s">
        <v>1540</v>
      </c>
      <c r="V1336" s="362" t="s">
        <v>1540</v>
      </c>
      <c r="W1336" s="362"/>
      <c r="X1336" s="362" t="s">
        <v>9</v>
      </c>
      <c r="Y1336" s="362" t="s">
        <v>46</v>
      </c>
      <c r="Z1336" s="362" t="s">
        <v>90</v>
      </c>
      <c r="AA1336" s="366" t="s">
        <v>90</v>
      </c>
      <c r="AB1336" s="362" t="s">
        <v>90</v>
      </c>
      <c r="AC1336" s="362"/>
      <c r="AD1336" s="362"/>
      <c r="AE1336" s="362"/>
      <c r="AF1336" s="362"/>
      <c r="AG1336" s="362"/>
      <c r="AH1336" s="362"/>
      <c r="AI1336" s="362" t="str">
        <f t="shared" si="20"/>
        <v>MOMNOC Operationalization</v>
      </c>
      <c r="AJ1336" s="362" t="str">
        <f>VLOOKUP(AI1336,Table1[[#All],[CONCAT]:[Tfiber]],2,FALSE)</f>
        <v>Network</v>
      </c>
      <c r="AK1336" s="362" t="s">
        <v>40</v>
      </c>
      <c r="AL1336" s="362"/>
      <c r="AM1336" s="362"/>
      <c r="AN1336" s="362"/>
      <c r="AO1336" s="362"/>
      <c r="AP1336" s="361"/>
      <c r="AR1336">
        <v>1</v>
      </c>
    </row>
    <row r="1337" spans="2:44" ht="15" hidden="1" customHeight="1" x14ac:dyDescent="0.35">
      <c r="B1337" s="362">
        <v>1335</v>
      </c>
      <c r="C1337" s="362" t="s">
        <v>3500</v>
      </c>
      <c r="D1337" s="362" t="s">
        <v>2</v>
      </c>
      <c r="E1337" s="368">
        <v>45111</v>
      </c>
      <c r="F1337" s="368"/>
      <c r="G1337" s="368"/>
      <c r="H1337" s="368"/>
      <c r="I1337" s="362" t="s">
        <v>73</v>
      </c>
      <c r="J1337" s="362" t="s">
        <v>2419</v>
      </c>
      <c r="K1337" s="361" t="s">
        <v>3501</v>
      </c>
      <c r="L1337" s="362"/>
      <c r="M1337" s="362" t="s">
        <v>186</v>
      </c>
      <c r="N1337" s="362" t="s">
        <v>9</v>
      </c>
      <c r="O1337" s="362"/>
      <c r="P1337" s="362" t="s">
        <v>90</v>
      </c>
      <c r="Q1337" s="362" t="s">
        <v>90</v>
      </c>
      <c r="R1337" s="362" t="s">
        <v>46</v>
      </c>
      <c r="S1337" s="361" t="s">
        <v>90</v>
      </c>
      <c r="T1337" s="362" t="s">
        <v>113</v>
      </c>
      <c r="U1337" s="362" t="s">
        <v>1540</v>
      </c>
      <c r="V1337" s="362" t="s">
        <v>1540</v>
      </c>
      <c r="W1337" s="362"/>
      <c r="X1337" s="362" t="s">
        <v>9</v>
      </c>
      <c r="Y1337" s="362" t="s">
        <v>46</v>
      </c>
      <c r="Z1337" s="362" t="s">
        <v>90</v>
      </c>
      <c r="AA1337" s="366" t="s">
        <v>90</v>
      </c>
      <c r="AB1337" s="362" t="s">
        <v>90</v>
      </c>
      <c r="AC1337" s="362"/>
      <c r="AD1337" s="362"/>
      <c r="AE1337" s="362"/>
      <c r="AF1337" s="362"/>
      <c r="AG1337" s="362"/>
      <c r="AH1337" s="362"/>
      <c r="AI1337" s="362" t="str">
        <f t="shared" si="20"/>
        <v>MOMNOC Operationalization</v>
      </c>
      <c r="AJ1337" s="362" t="str">
        <f>VLOOKUP(AI1337,Table1[[#All],[CONCAT]:[Tfiber]],2,FALSE)</f>
        <v>Network</v>
      </c>
      <c r="AK1337" s="362" t="s">
        <v>40</v>
      </c>
      <c r="AL1337" s="362"/>
      <c r="AM1337" s="362"/>
      <c r="AN1337" s="362"/>
      <c r="AO1337" s="362"/>
      <c r="AP1337" s="361"/>
      <c r="AR1337">
        <v>1</v>
      </c>
    </row>
    <row r="1338" spans="2:44" ht="15" hidden="1" customHeight="1" x14ac:dyDescent="0.35">
      <c r="B1338" s="362">
        <v>1336</v>
      </c>
      <c r="C1338" s="362" t="s">
        <v>3502</v>
      </c>
      <c r="D1338" s="362" t="s">
        <v>2</v>
      </c>
      <c r="E1338" s="368">
        <v>45111</v>
      </c>
      <c r="F1338" s="368"/>
      <c r="G1338" s="368"/>
      <c r="H1338" s="368"/>
      <c r="I1338" s="362" t="s">
        <v>73</v>
      </c>
      <c r="J1338" s="362" t="s">
        <v>2419</v>
      </c>
      <c r="K1338" s="361" t="s">
        <v>3503</v>
      </c>
      <c r="L1338" s="362"/>
      <c r="M1338" s="362" t="s">
        <v>186</v>
      </c>
      <c r="N1338" s="362" t="s">
        <v>9</v>
      </c>
      <c r="O1338" s="362"/>
      <c r="P1338" s="362" t="s">
        <v>90</v>
      </c>
      <c r="Q1338" s="362" t="s">
        <v>90</v>
      </c>
      <c r="R1338" s="362" t="s">
        <v>46</v>
      </c>
      <c r="S1338" s="361" t="s">
        <v>90</v>
      </c>
      <c r="T1338" s="362" t="s">
        <v>113</v>
      </c>
      <c r="U1338" s="362" t="s">
        <v>1540</v>
      </c>
      <c r="V1338" s="362" t="s">
        <v>1540</v>
      </c>
      <c r="W1338" s="362"/>
      <c r="X1338" s="362" t="s">
        <v>9</v>
      </c>
      <c r="Y1338" s="362" t="s">
        <v>46</v>
      </c>
      <c r="Z1338" s="362" t="s">
        <v>90</v>
      </c>
      <c r="AA1338" s="366" t="s">
        <v>90</v>
      </c>
      <c r="AB1338" s="362" t="s">
        <v>90</v>
      </c>
      <c r="AC1338" s="362"/>
      <c r="AD1338" s="362"/>
      <c r="AE1338" s="362"/>
      <c r="AF1338" s="362"/>
      <c r="AG1338" s="362"/>
      <c r="AH1338" s="362"/>
      <c r="AI1338" s="362" t="str">
        <f t="shared" si="20"/>
        <v>MOMNOC Operationalization</v>
      </c>
      <c r="AJ1338" s="362" t="str">
        <f>VLOOKUP(AI1338,Table1[[#All],[CONCAT]:[Tfiber]],2,FALSE)</f>
        <v>Network</v>
      </c>
      <c r="AK1338" s="362" t="s">
        <v>40</v>
      </c>
      <c r="AL1338" s="362"/>
      <c r="AM1338" s="362"/>
      <c r="AN1338" s="362"/>
      <c r="AO1338" s="362"/>
      <c r="AP1338" s="361"/>
      <c r="AR1338">
        <v>1</v>
      </c>
    </row>
    <row r="1339" spans="2:44" ht="15" hidden="1" customHeight="1" x14ac:dyDescent="0.35">
      <c r="B1339" s="362">
        <v>1337</v>
      </c>
      <c r="C1339" s="362" t="s">
        <v>3504</v>
      </c>
      <c r="D1339" s="362" t="s">
        <v>2</v>
      </c>
      <c r="E1339" s="368">
        <v>45111</v>
      </c>
      <c r="F1339" s="368"/>
      <c r="G1339" s="368"/>
      <c r="H1339" s="368"/>
      <c r="I1339" s="362" t="s">
        <v>73</v>
      </c>
      <c r="J1339" s="362" t="s">
        <v>2882</v>
      </c>
      <c r="K1339" s="361" t="s">
        <v>3505</v>
      </c>
      <c r="L1339" s="362"/>
      <c r="M1339" s="362" t="s">
        <v>186</v>
      </c>
      <c r="N1339" s="362" t="s">
        <v>9</v>
      </c>
      <c r="O1339" s="362"/>
      <c r="P1339" s="362" t="s">
        <v>90</v>
      </c>
      <c r="Q1339" s="362" t="s">
        <v>90</v>
      </c>
      <c r="R1339" s="362" t="s">
        <v>8</v>
      </c>
      <c r="S1339" s="361" t="s">
        <v>1539</v>
      </c>
      <c r="T1339" s="362"/>
      <c r="U1339" s="362"/>
      <c r="V1339" s="362" t="s">
        <v>1540</v>
      </c>
      <c r="W1339" s="362"/>
      <c r="X1339" s="362"/>
      <c r="Y1339" s="375" t="s">
        <v>45</v>
      </c>
      <c r="Z1339" s="362" t="s">
        <v>90</v>
      </c>
      <c r="AA1339" s="366" t="s">
        <v>90</v>
      </c>
      <c r="AB1339" s="362" t="s">
        <v>90</v>
      </c>
      <c r="AC1339" s="362"/>
      <c r="AD1339" s="362"/>
      <c r="AE1339" s="362"/>
      <c r="AF1339" s="362"/>
      <c r="AG1339" s="362"/>
      <c r="AH1339" s="362"/>
      <c r="AI1339" s="362" t="str">
        <f t="shared" si="20"/>
        <v>MOMNOC Operationalization</v>
      </c>
      <c r="AJ1339" s="362" t="str">
        <f>VLOOKUP(AI1339,Table1[[#All],[CONCAT]:[Tfiber]],2,FALSE)</f>
        <v>Network</v>
      </c>
      <c r="AK1339" s="362" t="s">
        <v>39</v>
      </c>
      <c r="AL1339" s="362"/>
      <c r="AM1339" s="362"/>
      <c r="AN1339" s="362"/>
      <c r="AO1339" s="368">
        <v>45923</v>
      </c>
      <c r="AP1339" s="361" t="s">
        <v>680</v>
      </c>
      <c r="AR1339">
        <v>1</v>
      </c>
    </row>
    <row r="1340" spans="2:44" ht="15" hidden="1" customHeight="1" x14ac:dyDescent="0.35">
      <c r="B1340" s="362">
        <v>1338</v>
      </c>
      <c r="C1340" s="362" t="s">
        <v>3506</v>
      </c>
      <c r="D1340" s="362" t="s">
        <v>2</v>
      </c>
      <c r="E1340" s="368">
        <v>45111</v>
      </c>
      <c r="F1340" s="368"/>
      <c r="G1340" s="368"/>
      <c r="H1340" s="368"/>
      <c r="I1340" s="362" t="s">
        <v>74</v>
      </c>
      <c r="J1340" s="362" t="s">
        <v>2959</v>
      </c>
      <c r="K1340" s="361" t="s">
        <v>3507</v>
      </c>
      <c r="L1340" s="361"/>
      <c r="M1340" s="362" t="s">
        <v>186</v>
      </c>
      <c r="N1340" s="362" t="s">
        <v>9</v>
      </c>
      <c r="O1340" s="362"/>
      <c r="P1340" s="362" t="s">
        <v>90</v>
      </c>
      <c r="Q1340" s="362" t="s">
        <v>90</v>
      </c>
      <c r="R1340" s="362"/>
      <c r="S1340" s="361"/>
      <c r="T1340" s="362"/>
      <c r="U1340" s="362"/>
      <c r="V1340" s="362" t="s">
        <v>120</v>
      </c>
      <c r="W1340" s="362"/>
      <c r="X1340" s="362"/>
      <c r="Y1340" s="362" t="s">
        <v>48</v>
      </c>
      <c r="Z1340" s="362" t="s">
        <v>90</v>
      </c>
      <c r="AA1340" s="366" t="s">
        <v>90</v>
      </c>
      <c r="AB1340" s="362" t="s">
        <v>90</v>
      </c>
      <c r="AC1340" s="362"/>
      <c r="AD1340" s="362"/>
      <c r="AE1340" s="362"/>
      <c r="AF1340" s="362"/>
      <c r="AG1340" s="362"/>
      <c r="AH1340" s="362"/>
      <c r="AI1340" s="362" t="str">
        <f t="shared" si="20"/>
        <v>MOMWFM</v>
      </c>
      <c r="AJ1340" s="362" t="str">
        <f>VLOOKUP(AI1340,Table1[[#All],[CONCAT]:[Tfiber]],2,FALSE)</f>
        <v>Applications/Tools</v>
      </c>
      <c r="AK1340" s="362" t="s">
        <v>40</v>
      </c>
      <c r="AL1340" s="362"/>
      <c r="AM1340" s="362"/>
      <c r="AN1340" s="362"/>
      <c r="AO1340" s="362"/>
      <c r="AP1340" s="361"/>
      <c r="AR1340">
        <v>1</v>
      </c>
    </row>
    <row r="1341" spans="2:44" ht="15" hidden="1" customHeight="1" x14ac:dyDescent="0.35">
      <c r="B1341" s="362">
        <v>1339</v>
      </c>
      <c r="C1341" s="362" t="s">
        <v>3508</v>
      </c>
      <c r="D1341" s="362" t="s">
        <v>2</v>
      </c>
      <c r="E1341" s="368">
        <v>45111</v>
      </c>
      <c r="F1341" s="368"/>
      <c r="G1341" s="368"/>
      <c r="H1341" s="368"/>
      <c r="I1341" s="362" t="s">
        <v>73</v>
      </c>
      <c r="J1341" s="362" t="s">
        <v>90</v>
      </c>
      <c r="K1341" s="361" t="s">
        <v>3509</v>
      </c>
      <c r="L1341" s="362"/>
      <c r="M1341" s="362" t="s">
        <v>186</v>
      </c>
      <c r="N1341" s="362" t="s">
        <v>9</v>
      </c>
      <c r="O1341" s="362"/>
      <c r="P1341" s="362" t="s">
        <v>90</v>
      </c>
      <c r="Q1341" s="362" t="s">
        <v>90</v>
      </c>
      <c r="R1341" s="362" t="s">
        <v>46</v>
      </c>
      <c r="S1341" s="361" t="s">
        <v>90</v>
      </c>
      <c r="T1341" s="362" t="s">
        <v>113</v>
      </c>
      <c r="U1341" s="362" t="s">
        <v>1540</v>
      </c>
      <c r="V1341" s="362" t="s">
        <v>1540</v>
      </c>
      <c r="W1341" s="362"/>
      <c r="X1341" s="362" t="s">
        <v>9</v>
      </c>
      <c r="Y1341" s="362" t="s">
        <v>46</v>
      </c>
      <c r="Z1341" s="362" t="s">
        <v>90</v>
      </c>
      <c r="AA1341" s="366" t="s">
        <v>90</v>
      </c>
      <c r="AB1341" s="362" t="s">
        <v>90</v>
      </c>
      <c r="AC1341" s="362"/>
      <c r="AD1341" s="362"/>
      <c r="AE1341" s="362"/>
      <c r="AF1341" s="362"/>
      <c r="AG1341" s="362"/>
      <c r="AH1341" s="362"/>
      <c r="AI1341" s="362" t="str">
        <f t="shared" si="20"/>
        <v>MOMNOC Operationalization</v>
      </c>
      <c r="AJ1341" s="362" t="str">
        <f>VLOOKUP(AI1341,Table1[[#All],[CONCAT]:[Tfiber]],2,FALSE)</f>
        <v>Network</v>
      </c>
      <c r="AK1341" s="362" t="s">
        <v>40</v>
      </c>
      <c r="AL1341" s="362"/>
      <c r="AM1341" s="362"/>
      <c r="AN1341" s="362"/>
      <c r="AO1341" s="362"/>
      <c r="AP1341" s="361"/>
      <c r="AR1341">
        <v>1</v>
      </c>
    </row>
    <row r="1342" spans="2:44" ht="15" hidden="1" customHeight="1" x14ac:dyDescent="0.35">
      <c r="B1342" s="362">
        <v>1340</v>
      </c>
      <c r="C1342" s="362" t="s">
        <v>3510</v>
      </c>
      <c r="D1342" s="362" t="s">
        <v>2</v>
      </c>
      <c r="E1342" s="368">
        <v>45105</v>
      </c>
      <c r="F1342" s="368"/>
      <c r="G1342" s="368"/>
      <c r="H1342" s="368"/>
      <c r="I1342" s="362" t="s">
        <v>73</v>
      </c>
      <c r="J1342" s="362" t="s">
        <v>1546</v>
      </c>
      <c r="K1342" s="361" t="s">
        <v>3511</v>
      </c>
      <c r="L1342" s="362"/>
      <c r="M1342" s="362" t="s">
        <v>186</v>
      </c>
      <c r="N1342" s="362" t="s">
        <v>9</v>
      </c>
      <c r="O1342" s="362"/>
      <c r="P1342" s="362" t="s">
        <v>90</v>
      </c>
      <c r="Q1342" s="362" t="s">
        <v>90</v>
      </c>
      <c r="R1342" s="362" t="s">
        <v>8</v>
      </c>
      <c r="S1342" s="361" t="s">
        <v>1539</v>
      </c>
      <c r="T1342" s="362"/>
      <c r="U1342" s="362"/>
      <c r="V1342" s="362" t="s">
        <v>1540</v>
      </c>
      <c r="W1342" s="362"/>
      <c r="X1342" s="362"/>
      <c r="Y1342" s="375" t="s">
        <v>45</v>
      </c>
      <c r="Z1342" s="362" t="s">
        <v>90</v>
      </c>
      <c r="AA1342" s="366" t="s">
        <v>90</v>
      </c>
      <c r="AB1342" s="362" t="s">
        <v>90</v>
      </c>
      <c r="AC1342" s="362"/>
      <c r="AD1342" s="362"/>
      <c r="AE1342" s="362"/>
      <c r="AF1342" s="362"/>
      <c r="AG1342" s="362"/>
      <c r="AH1342" s="362"/>
      <c r="AI1342" s="362" t="str">
        <f t="shared" si="20"/>
        <v>MOMNOC Operationalization</v>
      </c>
      <c r="AJ1342" s="362" t="str">
        <f>VLOOKUP(AI1342,Table1[[#All],[CONCAT]:[Tfiber]],2,FALSE)</f>
        <v>Network</v>
      </c>
      <c r="AK1342" s="362" t="s">
        <v>39</v>
      </c>
      <c r="AL1342" s="362"/>
      <c r="AM1342" s="362"/>
      <c r="AN1342" s="362"/>
      <c r="AO1342" s="368">
        <v>45923</v>
      </c>
      <c r="AP1342" s="361" t="s">
        <v>680</v>
      </c>
      <c r="AR1342">
        <v>1</v>
      </c>
    </row>
    <row r="1343" spans="2:44" ht="15" hidden="1" customHeight="1" x14ac:dyDescent="0.35">
      <c r="B1343" s="362">
        <v>1341</v>
      </c>
      <c r="C1343" s="362" t="s">
        <v>3512</v>
      </c>
      <c r="D1343" s="362" t="s">
        <v>2</v>
      </c>
      <c r="E1343" s="368">
        <v>45111</v>
      </c>
      <c r="F1343" s="368"/>
      <c r="G1343" s="368"/>
      <c r="H1343" s="368"/>
      <c r="I1343" s="362" t="s">
        <v>73</v>
      </c>
      <c r="J1343" s="362" t="s">
        <v>90</v>
      </c>
      <c r="K1343" s="361" t="s">
        <v>3513</v>
      </c>
      <c r="L1343" s="362"/>
      <c r="M1343" s="362" t="s">
        <v>1689</v>
      </c>
      <c r="N1343" s="362" t="s">
        <v>9</v>
      </c>
      <c r="O1343" s="362"/>
      <c r="P1343" s="362" t="s">
        <v>90</v>
      </c>
      <c r="Q1343" s="362" t="s">
        <v>90</v>
      </c>
      <c r="R1343" s="362" t="s">
        <v>46</v>
      </c>
      <c r="S1343" s="361" t="s">
        <v>90</v>
      </c>
      <c r="T1343" s="362" t="s">
        <v>113</v>
      </c>
      <c r="U1343" s="362" t="s">
        <v>1540</v>
      </c>
      <c r="V1343" s="362" t="s">
        <v>1540</v>
      </c>
      <c r="W1343" s="362"/>
      <c r="X1343" s="362" t="s">
        <v>9</v>
      </c>
      <c r="Y1343" s="362" t="s">
        <v>46</v>
      </c>
      <c r="Z1343" s="362" t="s">
        <v>90</v>
      </c>
      <c r="AA1343" s="366" t="s">
        <v>90</v>
      </c>
      <c r="AB1343" s="362" t="s">
        <v>90</v>
      </c>
      <c r="AC1343" s="362"/>
      <c r="AD1343" s="362"/>
      <c r="AE1343" s="362"/>
      <c r="AF1343" s="362"/>
      <c r="AG1343" s="362"/>
      <c r="AH1343" s="362"/>
      <c r="AI1343" s="362" t="str">
        <f t="shared" si="20"/>
        <v>MOMNOC Operationalization</v>
      </c>
      <c r="AJ1343" s="362" t="str">
        <f>VLOOKUP(AI1343,Table1[[#All],[CONCAT]:[Tfiber]],2,FALSE)</f>
        <v>Network</v>
      </c>
      <c r="AK1343" s="362" t="s">
        <v>40</v>
      </c>
      <c r="AL1343" s="362"/>
      <c r="AM1343" s="362"/>
      <c r="AN1343" s="362"/>
      <c r="AO1343" s="362"/>
      <c r="AP1343" s="361"/>
      <c r="AR1343">
        <v>1</v>
      </c>
    </row>
    <row r="1344" spans="2:44" ht="15" hidden="1" customHeight="1" x14ac:dyDescent="0.35">
      <c r="B1344" s="362">
        <v>1342</v>
      </c>
      <c r="C1344" s="362" t="s">
        <v>3514</v>
      </c>
      <c r="D1344" s="362" t="s">
        <v>2</v>
      </c>
      <c r="E1344" s="368">
        <v>45111</v>
      </c>
      <c r="F1344" s="368"/>
      <c r="G1344" s="368"/>
      <c r="H1344" s="368"/>
      <c r="I1344" s="362" t="s">
        <v>65</v>
      </c>
      <c r="J1344" s="362" t="s">
        <v>3515</v>
      </c>
      <c r="K1344" s="361" t="s">
        <v>3516</v>
      </c>
      <c r="L1344" s="362"/>
      <c r="M1344" s="362" t="s">
        <v>186</v>
      </c>
      <c r="N1344" s="362" t="s">
        <v>9</v>
      </c>
      <c r="O1344" s="362"/>
      <c r="P1344" s="362" t="s">
        <v>90</v>
      </c>
      <c r="Q1344" s="362" t="s">
        <v>90</v>
      </c>
      <c r="R1344" s="362"/>
      <c r="S1344" s="361" t="s">
        <v>90</v>
      </c>
      <c r="T1344" s="362"/>
      <c r="U1344" s="362"/>
      <c r="V1344" s="362" t="s">
        <v>202</v>
      </c>
      <c r="W1344" s="362"/>
      <c r="X1344" s="362" t="s">
        <v>9</v>
      </c>
      <c r="Y1344" s="362" t="s">
        <v>9</v>
      </c>
      <c r="Z1344" s="362" t="s">
        <v>90</v>
      </c>
      <c r="AA1344" s="366" t="s">
        <v>90</v>
      </c>
      <c r="AB1344" s="362" t="s">
        <v>90</v>
      </c>
      <c r="AC1344" s="362"/>
      <c r="AD1344" s="362"/>
      <c r="AE1344" s="362"/>
      <c r="AF1344" s="362"/>
      <c r="AG1344" s="362"/>
      <c r="AH1344" s="362"/>
      <c r="AI1344" s="362" t="str">
        <f t="shared" si="20"/>
        <v>MOMBSS</v>
      </c>
      <c r="AJ1344" s="362" t="str">
        <f>VLOOKUP(AI1344,Table1[[#All],[CONCAT]:[Tfiber]],2,FALSE)</f>
        <v>Applications/Tools</v>
      </c>
      <c r="AK1344" s="362" t="s">
        <v>40</v>
      </c>
      <c r="AL1344" s="362"/>
      <c r="AM1344" s="362"/>
      <c r="AN1344" s="362"/>
      <c r="AO1344" s="362"/>
      <c r="AP1344" s="361" t="e">
        <v>#N/A</v>
      </c>
      <c r="AR1344">
        <v>1</v>
      </c>
    </row>
    <row r="1345" spans="2:44" ht="15" hidden="1" customHeight="1" x14ac:dyDescent="0.35">
      <c r="B1345" s="362">
        <v>1343</v>
      </c>
      <c r="C1345" s="362" t="s">
        <v>3517</v>
      </c>
      <c r="D1345" s="362" t="s">
        <v>2</v>
      </c>
      <c r="E1345" s="368">
        <v>45111</v>
      </c>
      <c r="F1345" s="368"/>
      <c r="G1345" s="368"/>
      <c r="H1345" s="368"/>
      <c r="I1345" s="362" t="s">
        <v>65</v>
      </c>
      <c r="J1345" s="362" t="s">
        <v>3515</v>
      </c>
      <c r="K1345" s="361" t="s">
        <v>3518</v>
      </c>
      <c r="L1345" s="362"/>
      <c r="M1345" s="362" t="s">
        <v>186</v>
      </c>
      <c r="N1345" s="362" t="s">
        <v>9</v>
      </c>
      <c r="O1345" s="362"/>
      <c r="P1345" s="362" t="s">
        <v>90</v>
      </c>
      <c r="Q1345" s="362" t="s">
        <v>90</v>
      </c>
      <c r="R1345" s="362"/>
      <c r="S1345" s="361" t="s">
        <v>90</v>
      </c>
      <c r="T1345" s="362"/>
      <c r="U1345" s="362"/>
      <c r="V1345" s="362" t="s">
        <v>202</v>
      </c>
      <c r="W1345" s="362"/>
      <c r="X1345" s="362" t="s">
        <v>9</v>
      </c>
      <c r="Y1345" s="362" t="s">
        <v>9</v>
      </c>
      <c r="Z1345" s="362" t="s">
        <v>90</v>
      </c>
      <c r="AA1345" s="366" t="s">
        <v>90</v>
      </c>
      <c r="AB1345" s="362" t="s">
        <v>90</v>
      </c>
      <c r="AC1345" s="362"/>
      <c r="AD1345" s="362"/>
      <c r="AE1345" s="362"/>
      <c r="AF1345" s="362"/>
      <c r="AG1345" s="362"/>
      <c r="AH1345" s="362"/>
      <c r="AI1345" s="362" t="str">
        <f t="shared" si="20"/>
        <v>MOMBSS</v>
      </c>
      <c r="AJ1345" s="362" t="str">
        <f>VLOOKUP(AI1345,Table1[[#All],[CONCAT]:[Tfiber]],2,FALSE)</f>
        <v>Applications/Tools</v>
      </c>
      <c r="AK1345" s="362" t="s">
        <v>40</v>
      </c>
      <c r="AL1345" s="362"/>
      <c r="AM1345" s="362"/>
      <c r="AN1345" s="362"/>
      <c r="AO1345" s="362"/>
      <c r="AP1345" s="361" t="e">
        <v>#N/A</v>
      </c>
      <c r="AR1345">
        <v>1</v>
      </c>
    </row>
    <row r="1346" spans="2:44" ht="15" hidden="1" customHeight="1" x14ac:dyDescent="0.35">
      <c r="B1346" s="362">
        <v>1344</v>
      </c>
      <c r="C1346" s="362" t="s">
        <v>3519</v>
      </c>
      <c r="D1346" s="362" t="s">
        <v>2</v>
      </c>
      <c r="E1346" s="368">
        <v>45111</v>
      </c>
      <c r="F1346" s="368"/>
      <c r="G1346" s="368"/>
      <c r="H1346" s="368"/>
      <c r="I1346" s="362" t="s">
        <v>65</v>
      </c>
      <c r="J1346" s="362" t="s">
        <v>3515</v>
      </c>
      <c r="K1346" s="361" t="s">
        <v>3520</v>
      </c>
      <c r="L1346" s="362"/>
      <c r="M1346" s="362" t="s">
        <v>186</v>
      </c>
      <c r="N1346" s="362" t="s">
        <v>9</v>
      </c>
      <c r="O1346" s="362"/>
      <c r="P1346" s="362" t="s">
        <v>90</v>
      </c>
      <c r="Q1346" s="362" t="s">
        <v>90</v>
      </c>
      <c r="R1346" s="362"/>
      <c r="S1346" s="361" t="s">
        <v>90</v>
      </c>
      <c r="T1346" s="362"/>
      <c r="U1346" s="362"/>
      <c r="V1346" s="362" t="s">
        <v>202</v>
      </c>
      <c r="W1346" s="362"/>
      <c r="X1346" s="362" t="s">
        <v>9</v>
      </c>
      <c r="Y1346" s="362" t="s">
        <v>9</v>
      </c>
      <c r="Z1346" s="362" t="s">
        <v>90</v>
      </c>
      <c r="AA1346" s="366" t="s">
        <v>90</v>
      </c>
      <c r="AB1346" s="362" t="s">
        <v>90</v>
      </c>
      <c r="AC1346" s="362"/>
      <c r="AD1346" s="362"/>
      <c r="AE1346" s="362"/>
      <c r="AF1346" s="362"/>
      <c r="AG1346" s="362"/>
      <c r="AH1346" s="362"/>
      <c r="AI1346" s="362" t="str">
        <f t="shared" si="20"/>
        <v>MOMBSS</v>
      </c>
      <c r="AJ1346" s="362" t="str">
        <f>VLOOKUP(AI1346,Table1[[#All],[CONCAT]:[Tfiber]],2,FALSE)</f>
        <v>Applications/Tools</v>
      </c>
      <c r="AK1346" s="362" t="s">
        <v>40</v>
      </c>
      <c r="AL1346" s="362"/>
      <c r="AM1346" s="362"/>
      <c r="AN1346" s="362"/>
      <c r="AO1346" s="362"/>
      <c r="AP1346" s="361" t="e">
        <v>#N/A</v>
      </c>
      <c r="AR1346">
        <v>1</v>
      </c>
    </row>
    <row r="1347" spans="2:44" ht="15" hidden="1" customHeight="1" x14ac:dyDescent="0.35">
      <c r="B1347" s="362">
        <v>1345</v>
      </c>
      <c r="C1347" s="362" t="s">
        <v>3521</v>
      </c>
      <c r="D1347" s="362" t="s">
        <v>2</v>
      </c>
      <c r="E1347" s="368">
        <v>45111</v>
      </c>
      <c r="F1347" s="368"/>
      <c r="G1347" s="368"/>
      <c r="H1347" s="368"/>
      <c r="I1347" s="362" t="s">
        <v>61</v>
      </c>
      <c r="J1347" s="362" t="s">
        <v>3522</v>
      </c>
      <c r="K1347" s="361" t="s">
        <v>3523</v>
      </c>
      <c r="L1347" s="361"/>
      <c r="M1347" s="362" t="s">
        <v>186</v>
      </c>
      <c r="N1347" s="362" t="s">
        <v>9</v>
      </c>
      <c r="O1347" s="362"/>
      <c r="P1347" s="362" t="s">
        <v>90</v>
      </c>
      <c r="Q1347" s="362" t="s">
        <v>90</v>
      </c>
      <c r="R1347" s="362"/>
      <c r="S1347" s="361"/>
      <c r="T1347" s="362"/>
      <c r="U1347" s="362"/>
      <c r="V1347" s="362" t="s">
        <v>120</v>
      </c>
      <c r="W1347" s="362"/>
      <c r="X1347" s="362"/>
      <c r="Y1347" s="362" t="s">
        <v>48</v>
      </c>
      <c r="Z1347" s="362" t="s">
        <v>90</v>
      </c>
      <c r="AA1347" s="366" t="s">
        <v>90</v>
      </c>
      <c r="AB1347" s="362" t="s">
        <v>90</v>
      </c>
      <c r="AC1347" s="362"/>
      <c r="AD1347" s="362"/>
      <c r="AE1347" s="362"/>
      <c r="AF1347" s="362"/>
      <c r="AG1347" s="362"/>
      <c r="AH1347" s="362"/>
      <c r="AI1347" s="362" t="str">
        <f t="shared" ref="AI1347:AI1410" si="21">_xlfn.CONCAT(D1347,I1347)</f>
        <v>MOMGIS</v>
      </c>
      <c r="AJ1347" s="362" t="str">
        <f>VLOOKUP(AI1347,Table1[[#All],[CONCAT]:[Tfiber]],2,FALSE)</f>
        <v>Applications/Tools</v>
      </c>
      <c r="AK1347" s="362" t="s">
        <v>40</v>
      </c>
      <c r="AL1347" s="362"/>
      <c r="AM1347" s="362"/>
      <c r="AN1347" s="362"/>
      <c r="AO1347" s="362"/>
      <c r="AP1347" s="361"/>
      <c r="AR1347">
        <v>1</v>
      </c>
    </row>
    <row r="1348" spans="2:44" ht="15" hidden="1" customHeight="1" x14ac:dyDescent="0.35">
      <c r="B1348" s="362">
        <v>1346</v>
      </c>
      <c r="C1348" s="362" t="s">
        <v>3524</v>
      </c>
      <c r="D1348" s="362" t="s">
        <v>2</v>
      </c>
      <c r="E1348" s="368">
        <v>45111</v>
      </c>
      <c r="F1348" s="368"/>
      <c r="G1348" s="368"/>
      <c r="H1348" s="368"/>
      <c r="I1348" s="362" t="s">
        <v>79</v>
      </c>
      <c r="J1348" s="362" t="s">
        <v>14</v>
      </c>
      <c r="K1348" s="361" t="s">
        <v>3525</v>
      </c>
      <c r="L1348" s="362"/>
      <c r="M1348" s="362" t="s">
        <v>186</v>
      </c>
      <c r="N1348" s="362" t="s">
        <v>9</v>
      </c>
      <c r="O1348" s="362"/>
      <c r="P1348" s="362" t="s">
        <v>90</v>
      </c>
      <c r="Q1348" s="362" t="s">
        <v>90</v>
      </c>
      <c r="R1348" s="362" t="s">
        <v>8</v>
      </c>
      <c r="S1348" s="361" t="s">
        <v>1539</v>
      </c>
      <c r="T1348" s="362"/>
      <c r="U1348" s="362"/>
      <c r="V1348" s="362" t="s">
        <v>1540</v>
      </c>
      <c r="W1348" s="362"/>
      <c r="X1348" s="362"/>
      <c r="Y1348" s="375" t="s">
        <v>45</v>
      </c>
      <c r="Z1348" s="362" t="s">
        <v>90</v>
      </c>
      <c r="AA1348" s="366" t="s">
        <v>90</v>
      </c>
      <c r="AB1348" s="362" t="s">
        <v>90</v>
      </c>
      <c r="AC1348" s="362"/>
      <c r="AD1348" s="362"/>
      <c r="AE1348" s="362"/>
      <c r="AF1348" s="362"/>
      <c r="AG1348" s="362"/>
      <c r="AH1348" s="362"/>
      <c r="AI1348" s="362" t="str">
        <f t="shared" si="21"/>
        <v>MOMOEM Related</v>
      </c>
      <c r="AJ1348" s="362" t="str">
        <f>VLOOKUP(AI1348,Table1[[#All],[CONCAT]:[Tfiber]],2,FALSE)</f>
        <v>OEM Related Issues</v>
      </c>
      <c r="AK1348" s="362" t="s">
        <v>39</v>
      </c>
      <c r="AL1348" s="362"/>
      <c r="AM1348" s="362"/>
      <c r="AN1348" s="362"/>
      <c r="AO1348" s="368">
        <v>45923</v>
      </c>
      <c r="AP1348" s="361" t="s">
        <v>680</v>
      </c>
      <c r="AR1348">
        <v>1</v>
      </c>
    </row>
    <row r="1349" spans="2:44" ht="15" hidden="1" customHeight="1" x14ac:dyDescent="0.35">
      <c r="B1349" s="362">
        <v>1347</v>
      </c>
      <c r="C1349" s="362" t="s">
        <v>3526</v>
      </c>
      <c r="D1349" s="362" t="s">
        <v>2</v>
      </c>
      <c r="E1349" s="368">
        <v>45111</v>
      </c>
      <c r="F1349" s="368"/>
      <c r="G1349" s="368"/>
      <c r="H1349" s="368"/>
      <c r="I1349" s="362" t="s">
        <v>75</v>
      </c>
      <c r="J1349" s="362" t="s">
        <v>75</v>
      </c>
      <c r="K1349" s="361" t="s">
        <v>3527</v>
      </c>
      <c r="L1349" s="362"/>
      <c r="M1349" s="362" t="s">
        <v>1689</v>
      </c>
      <c r="N1349" s="362" t="s">
        <v>9</v>
      </c>
      <c r="O1349" s="362"/>
      <c r="P1349" s="362" t="s">
        <v>90</v>
      </c>
      <c r="Q1349" s="362" t="s">
        <v>90</v>
      </c>
      <c r="R1349" s="362" t="s">
        <v>8</v>
      </c>
      <c r="S1349" s="361" t="s">
        <v>1539</v>
      </c>
      <c r="T1349" s="362"/>
      <c r="U1349" s="362"/>
      <c r="V1349" s="362" t="s">
        <v>1540</v>
      </c>
      <c r="W1349" s="362"/>
      <c r="X1349" s="362"/>
      <c r="Y1349" s="375" t="s">
        <v>45</v>
      </c>
      <c r="Z1349" s="362" t="s">
        <v>90</v>
      </c>
      <c r="AA1349" s="366" t="s">
        <v>90</v>
      </c>
      <c r="AB1349" s="362" t="s">
        <v>90</v>
      </c>
      <c r="AC1349" s="362"/>
      <c r="AD1349" s="362"/>
      <c r="AE1349" s="362"/>
      <c r="AF1349" s="362"/>
      <c r="AG1349" s="362"/>
      <c r="AH1349" s="362"/>
      <c r="AI1349" s="362" t="str">
        <f t="shared" si="21"/>
        <v>MOMPM Tool Issue</v>
      </c>
      <c r="AJ1349" s="362" t="str">
        <f>VLOOKUP(AI1349,Table1[[#All],[CONCAT]:[Tfiber]],2,FALSE)</f>
        <v>Applications</v>
      </c>
      <c r="AK1349" s="362" t="s">
        <v>39</v>
      </c>
      <c r="AL1349" s="362"/>
      <c r="AM1349" s="362"/>
      <c r="AN1349" s="362"/>
      <c r="AO1349" s="368">
        <v>45923</v>
      </c>
      <c r="AP1349" s="361" t="s">
        <v>680</v>
      </c>
      <c r="AR1349">
        <v>1</v>
      </c>
    </row>
    <row r="1350" spans="2:44" ht="15" hidden="1" customHeight="1" x14ac:dyDescent="0.35">
      <c r="B1350" s="362">
        <v>1348</v>
      </c>
      <c r="C1350" s="362" t="s">
        <v>3528</v>
      </c>
      <c r="D1350" s="362" t="s">
        <v>2</v>
      </c>
      <c r="E1350" s="368">
        <v>45111</v>
      </c>
      <c r="F1350" s="368"/>
      <c r="G1350" s="368"/>
      <c r="H1350" s="368"/>
      <c r="I1350" s="362" t="s">
        <v>65</v>
      </c>
      <c r="J1350" s="362" t="s">
        <v>65</v>
      </c>
      <c r="K1350" s="361" t="s">
        <v>3529</v>
      </c>
      <c r="L1350" s="362"/>
      <c r="M1350" s="362" t="s">
        <v>186</v>
      </c>
      <c r="N1350" s="362" t="s">
        <v>9</v>
      </c>
      <c r="O1350" s="362"/>
      <c r="P1350" s="362" t="s">
        <v>90</v>
      </c>
      <c r="Q1350" s="362" t="s">
        <v>90</v>
      </c>
      <c r="R1350" s="362"/>
      <c r="S1350" s="361" t="s">
        <v>90</v>
      </c>
      <c r="T1350" s="362"/>
      <c r="U1350" s="362"/>
      <c r="V1350" s="362" t="s">
        <v>202</v>
      </c>
      <c r="W1350" s="362"/>
      <c r="X1350" s="362" t="s">
        <v>9</v>
      </c>
      <c r="Y1350" s="362" t="s">
        <v>9</v>
      </c>
      <c r="Z1350" s="362" t="s">
        <v>90</v>
      </c>
      <c r="AA1350" s="366" t="s">
        <v>90</v>
      </c>
      <c r="AB1350" s="362" t="s">
        <v>90</v>
      </c>
      <c r="AC1350" s="362"/>
      <c r="AD1350" s="362"/>
      <c r="AE1350" s="362"/>
      <c r="AF1350" s="362"/>
      <c r="AG1350" s="362"/>
      <c r="AH1350" s="362"/>
      <c r="AI1350" s="362" t="str">
        <f t="shared" si="21"/>
        <v>MOMBSS</v>
      </c>
      <c r="AJ1350" s="362" t="str">
        <f>VLOOKUP(AI1350,Table1[[#All],[CONCAT]:[Tfiber]],2,FALSE)</f>
        <v>Applications/Tools</v>
      </c>
      <c r="AK1350" s="362" t="s">
        <v>40</v>
      </c>
      <c r="AL1350" s="362"/>
      <c r="AM1350" s="362"/>
      <c r="AN1350" s="362"/>
      <c r="AO1350" s="362"/>
      <c r="AP1350" s="361" t="e">
        <v>#N/A</v>
      </c>
      <c r="AR1350">
        <v>1</v>
      </c>
    </row>
    <row r="1351" spans="2:44" ht="15" hidden="1" customHeight="1" x14ac:dyDescent="0.35">
      <c r="B1351" s="362">
        <v>1349</v>
      </c>
      <c r="C1351" s="362" t="s">
        <v>3530</v>
      </c>
      <c r="D1351" s="362" t="s">
        <v>2</v>
      </c>
      <c r="E1351" s="368">
        <v>45111</v>
      </c>
      <c r="F1351" s="368"/>
      <c r="G1351" s="368"/>
      <c r="H1351" s="368"/>
      <c r="I1351" s="362" t="s">
        <v>73</v>
      </c>
      <c r="J1351" s="362" t="s">
        <v>3531</v>
      </c>
      <c r="K1351" s="361" t="s">
        <v>3532</v>
      </c>
      <c r="L1351" s="362"/>
      <c r="M1351" s="362" t="s">
        <v>186</v>
      </c>
      <c r="N1351" s="362" t="s">
        <v>9</v>
      </c>
      <c r="O1351" s="362"/>
      <c r="P1351" s="362" t="s">
        <v>90</v>
      </c>
      <c r="Q1351" s="362" t="s">
        <v>90</v>
      </c>
      <c r="R1351" s="362" t="s">
        <v>8</v>
      </c>
      <c r="S1351" s="361" t="s">
        <v>1539</v>
      </c>
      <c r="T1351" s="362"/>
      <c r="U1351" s="362"/>
      <c r="V1351" s="362" t="s">
        <v>1540</v>
      </c>
      <c r="W1351" s="362"/>
      <c r="X1351" s="362"/>
      <c r="Y1351" s="375" t="s">
        <v>45</v>
      </c>
      <c r="Z1351" s="362" t="s">
        <v>90</v>
      </c>
      <c r="AA1351" s="366" t="s">
        <v>90</v>
      </c>
      <c r="AB1351" s="362" t="s">
        <v>90</v>
      </c>
      <c r="AC1351" s="362"/>
      <c r="AD1351" s="362"/>
      <c r="AE1351" s="362"/>
      <c r="AF1351" s="362"/>
      <c r="AG1351" s="362"/>
      <c r="AH1351" s="362"/>
      <c r="AI1351" s="362" t="str">
        <f t="shared" si="21"/>
        <v>MOMNOC Operationalization</v>
      </c>
      <c r="AJ1351" s="362" t="str">
        <f>VLOOKUP(AI1351,Table1[[#All],[CONCAT]:[Tfiber]],2,FALSE)</f>
        <v>Network</v>
      </c>
      <c r="AK1351" s="362" t="s">
        <v>39</v>
      </c>
      <c r="AL1351" s="362"/>
      <c r="AM1351" s="362"/>
      <c r="AN1351" s="362"/>
      <c r="AO1351" s="368">
        <v>45923</v>
      </c>
      <c r="AP1351" s="361" t="s">
        <v>680</v>
      </c>
      <c r="AR1351">
        <v>1</v>
      </c>
    </row>
    <row r="1352" spans="2:44" ht="15" hidden="1" customHeight="1" x14ac:dyDescent="0.35">
      <c r="B1352" s="362">
        <v>1350</v>
      </c>
      <c r="C1352" s="362" t="s">
        <v>3533</v>
      </c>
      <c r="D1352" s="362" t="s">
        <v>2</v>
      </c>
      <c r="E1352" s="368">
        <v>45111</v>
      </c>
      <c r="F1352" s="368"/>
      <c r="G1352" s="368"/>
      <c r="H1352" s="368"/>
      <c r="I1352" s="362" t="s">
        <v>73</v>
      </c>
      <c r="J1352" s="362" t="s">
        <v>3534</v>
      </c>
      <c r="K1352" s="361" t="s">
        <v>3535</v>
      </c>
      <c r="L1352" s="362"/>
      <c r="M1352" s="362" t="s">
        <v>186</v>
      </c>
      <c r="N1352" s="362" t="s">
        <v>9</v>
      </c>
      <c r="O1352" s="362"/>
      <c r="P1352" s="362" t="s">
        <v>90</v>
      </c>
      <c r="Q1352" s="362" t="s">
        <v>90</v>
      </c>
      <c r="R1352" s="362" t="s">
        <v>8</v>
      </c>
      <c r="S1352" s="361" t="s">
        <v>1539</v>
      </c>
      <c r="T1352" s="362"/>
      <c r="U1352" s="362"/>
      <c r="V1352" s="362" t="s">
        <v>1540</v>
      </c>
      <c r="W1352" s="362"/>
      <c r="X1352" s="362"/>
      <c r="Y1352" s="375" t="s">
        <v>45</v>
      </c>
      <c r="Z1352" s="362" t="s">
        <v>90</v>
      </c>
      <c r="AA1352" s="366" t="s">
        <v>90</v>
      </c>
      <c r="AB1352" s="362" t="s">
        <v>90</v>
      </c>
      <c r="AC1352" s="362"/>
      <c r="AD1352" s="362"/>
      <c r="AE1352" s="362"/>
      <c r="AF1352" s="362"/>
      <c r="AG1352" s="362"/>
      <c r="AH1352" s="362"/>
      <c r="AI1352" s="362" t="str">
        <f t="shared" si="21"/>
        <v>MOMNOC Operationalization</v>
      </c>
      <c r="AJ1352" s="362" t="str">
        <f>VLOOKUP(AI1352,Table1[[#All],[CONCAT]:[Tfiber]],2,FALSE)</f>
        <v>Network</v>
      </c>
      <c r="AK1352" s="362" t="s">
        <v>39</v>
      </c>
      <c r="AL1352" s="362"/>
      <c r="AM1352" s="362"/>
      <c r="AN1352" s="362"/>
      <c r="AO1352" s="368">
        <v>45923</v>
      </c>
      <c r="AP1352" s="361" t="s">
        <v>680</v>
      </c>
      <c r="AR1352">
        <v>1</v>
      </c>
    </row>
    <row r="1353" spans="2:44" ht="15" hidden="1" customHeight="1" x14ac:dyDescent="0.35">
      <c r="B1353" s="362">
        <v>1351</v>
      </c>
      <c r="C1353" s="362" t="s">
        <v>3536</v>
      </c>
      <c r="D1353" s="362" t="s">
        <v>2</v>
      </c>
      <c r="E1353" s="368">
        <v>45105</v>
      </c>
      <c r="F1353" s="368"/>
      <c r="G1353" s="368"/>
      <c r="H1353" s="368"/>
      <c r="I1353" s="362" t="s">
        <v>73</v>
      </c>
      <c r="J1353" s="362" t="s">
        <v>1546</v>
      </c>
      <c r="K1353" s="361" t="s">
        <v>3537</v>
      </c>
      <c r="L1353" s="362"/>
      <c r="M1353" s="362" t="s">
        <v>186</v>
      </c>
      <c r="N1353" s="362" t="s">
        <v>51</v>
      </c>
      <c r="O1353" s="362"/>
      <c r="P1353" s="362" t="s">
        <v>90</v>
      </c>
      <c r="Q1353" s="362" t="s">
        <v>90</v>
      </c>
      <c r="R1353" s="362" t="s">
        <v>46</v>
      </c>
      <c r="S1353" s="361"/>
      <c r="T1353" s="362" t="s">
        <v>113</v>
      </c>
      <c r="U1353" s="362" t="s">
        <v>1540</v>
      </c>
      <c r="V1353" s="362" t="s">
        <v>1540</v>
      </c>
      <c r="W1353" s="362"/>
      <c r="X1353" s="362" t="s">
        <v>9</v>
      </c>
      <c r="Y1353" s="362" t="s">
        <v>46</v>
      </c>
      <c r="Z1353" s="362" t="s">
        <v>90</v>
      </c>
      <c r="AA1353" s="366" t="s">
        <v>90</v>
      </c>
      <c r="AB1353" s="362" t="s">
        <v>90</v>
      </c>
      <c r="AC1353" s="362"/>
      <c r="AD1353" s="362"/>
      <c r="AE1353" s="362"/>
      <c r="AF1353" s="362"/>
      <c r="AG1353" s="362"/>
      <c r="AH1353" s="362"/>
      <c r="AI1353" s="362" t="str">
        <f t="shared" si="21"/>
        <v>MOMNOC Operationalization</v>
      </c>
      <c r="AJ1353" s="362" t="str">
        <f>VLOOKUP(AI1353,Table1[[#All],[CONCAT]:[Tfiber]],2,FALSE)</f>
        <v>Network</v>
      </c>
      <c r="AK1353" s="362" t="s">
        <v>40</v>
      </c>
      <c r="AL1353" s="362"/>
      <c r="AM1353" s="362"/>
      <c r="AN1353" s="362"/>
      <c r="AO1353" s="362"/>
      <c r="AP1353" s="361"/>
      <c r="AR1353">
        <v>1</v>
      </c>
    </row>
    <row r="1354" spans="2:44" ht="15" hidden="1" customHeight="1" x14ac:dyDescent="0.35">
      <c r="B1354" s="362">
        <v>1352</v>
      </c>
      <c r="C1354" s="362" t="s">
        <v>3538</v>
      </c>
      <c r="D1354" s="362" t="s">
        <v>2</v>
      </c>
      <c r="E1354" s="368">
        <v>45111</v>
      </c>
      <c r="F1354" s="368"/>
      <c r="G1354" s="368"/>
      <c r="H1354" s="368"/>
      <c r="I1354" s="362" t="s">
        <v>73</v>
      </c>
      <c r="J1354" s="362" t="s">
        <v>789</v>
      </c>
      <c r="K1354" s="361" t="s">
        <v>3539</v>
      </c>
      <c r="L1354" s="362"/>
      <c r="M1354" s="362" t="s">
        <v>186</v>
      </c>
      <c r="N1354" s="362" t="s">
        <v>9</v>
      </c>
      <c r="O1354" s="362"/>
      <c r="P1354" s="362" t="s">
        <v>90</v>
      </c>
      <c r="Q1354" s="362" t="s">
        <v>90</v>
      </c>
      <c r="R1354" s="362" t="s">
        <v>46</v>
      </c>
      <c r="S1354" s="361" t="s">
        <v>90</v>
      </c>
      <c r="T1354" s="362" t="s">
        <v>113</v>
      </c>
      <c r="U1354" s="362" t="s">
        <v>1540</v>
      </c>
      <c r="V1354" s="362" t="s">
        <v>1540</v>
      </c>
      <c r="W1354" s="362"/>
      <c r="X1354" s="362" t="s">
        <v>9</v>
      </c>
      <c r="Y1354" s="362" t="s">
        <v>46</v>
      </c>
      <c r="Z1354" s="362" t="s">
        <v>90</v>
      </c>
      <c r="AA1354" s="366" t="s">
        <v>90</v>
      </c>
      <c r="AB1354" s="362" t="s">
        <v>90</v>
      </c>
      <c r="AC1354" s="362"/>
      <c r="AD1354" s="362"/>
      <c r="AE1354" s="362"/>
      <c r="AF1354" s="362"/>
      <c r="AG1354" s="362"/>
      <c r="AH1354" s="362"/>
      <c r="AI1354" s="362" t="str">
        <f t="shared" si="21"/>
        <v>MOMNOC Operationalization</v>
      </c>
      <c r="AJ1354" s="362" t="str">
        <f>VLOOKUP(AI1354,Table1[[#All],[CONCAT]:[Tfiber]],2,FALSE)</f>
        <v>Network</v>
      </c>
      <c r="AK1354" s="362" t="s">
        <v>40</v>
      </c>
      <c r="AL1354" s="362"/>
      <c r="AM1354" s="362"/>
      <c r="AN1354" s="362"/>
      <c r="AO1354" s="362"/>
      <c r="AP1354" s="361"/>
      <c r="AR1354">
        <v>1</v>
      </c>
    </row>
    <row r="1355" spans="2:44" ht="15" hidden="1" customHeight="1" x14ac:dyDescent="0.35">
      <c r="B1355" s="362">
        <v>1353</v>
      </c>
      <c r="C1355" s="362" t="s">
        <v>3540</v>
      </c>
      <c r="D1355" s="362" t="s">
        <v>2</v>
      </c>
      <c r="E1355" s="368">
        <v>45111</v>
      </c>
      <c r="F1355" s="368"/>
      <c r="G1355" s="368"/>
      <c r="H1355" s="368"/>
      <c r="I1355" s="362" t="s">
        <v>78</v>
      </c>
      <c r="J1355" s="362" t="s">
        <v>3531</v>
      </c>
      <c r="K1355" s="361" t="s">
        <v>3541</v>
      </c>
      <c r="L1355" s="362"/>
      <c r="M1355" s="362" t="s">
        <v>186</v>
      </c>
      <c r="N1355" s="362" t="s">
        <v>9</v>
      </c>
      <c r="O1355" s="362"/>
      <c r="P1355" s="362" t="s">
        <v>90</v>
      </c>
      <c r="Q1355" s="362" t="s">
        <v>90</v>
      </c>
      <c r="R1355" s="362"/>
      <c r="S1355" s="361"/>
      <c r="T1355" s="362"/>
      <c r="U1355" s="362"/>
      <c r="V1355" s="362" t="s">
        <v>1557</v>
      </c>
      <c r="W1355" s="362"/>
      <c r="X1355" s="362" t="s">
        <v>9</v>
      </c>
      <c r="Y1355" s="362" t="s">
        <v>9</v>
      </c>
      <c r="Z1355" s="362" t="s">
        <v>90</v>
      </c>
      <c r="AA1355" s="366" t="s">
        <v>90</v>
      </c>
      <c r="AB1355" s="362" t="s">
        <v>90</v>
      </c>
      <c r="AC1355" s="362"/>
      <c r="AD1355" s="362"/>
      <c r="AE1355" s="362"/>
      <c r="AF1355" s="362"/>
      <c r="AG1355" s="362"/>
      <c r="AH1355" s="362"/>
      <c r="AI1355" s="362" t="str">
        <f t="shared" si="21"/>
        <v>MOMField Related</v>
      </c>
      <c r="AJ1355" s="362" t="str">
        <f>VLOOKUP(AI1355,Table1[[#All],[CONCAT]:[Tfiber]],2,FALSE)</f>
        <v>Field Related issues</v>
      </c>
      <c r="AK1355" s="362" t="s">
        <v>40</v>
      </c>
      <c r="AL1355" s="362"/>
      <c r="AM1355" s="362"/>
      <c r="AN1355" s="362" t="s">
        <v>1558</v>
      </c>
      <c r="AO1355" s="362"/>
      <c r="AP1355" s="361" t="s">
        <v>1724</v>
      </c>
      <c r="AR1355">
        <v>1</v>
      </c>
    </row>
    <row r="1356" spans="2:44" ht="15" hidden="1" customHeight="1" x14ac:dyDescent="0.35">
      <c r="B1356" s="362">
        <v>1354</v>
      </c>
      <c r="C1356" s="362" t="s">
        <v>3542</v>
      </c>
      <c r="D1356" s="362" t="s">
        <v>2</v>
      </c>
      <c r="E1356" s="368">
        <v>45111</v>
      </c>
      <c r="F1356" s="368"/>
      <c r="G1356" s="368"/>
      <c r="H1356" s="368"/>
      <c r="I1356" s="362" t="s">
        <v>78</v>
      </c>
      <c r="J1356" s="362" t="s">
        <v>3543</v>
      </c>
      <c r="K1356" s="361" t="s">
        <v>3544</v>
      </c>
      <c r="L1356" s="362"/>
      <c r="M1356" s="362" t="s">
        <v>186</v>
      </c>
      <c r="N1356" s="362" t="s">
        <v>9</v>
      </c>
      <c r="O1356" s="362"/>
      <c r="P1356" s="362" t="s">
        <v>90</v>
      </c>
      <c r="Q1356" s="362" t="s">
        <v>90</v>
      </c>
      <c r="R1356" s="362"/>
      <c r="S1356" s="361"/>
      <c r="T1356" s="362"/>
      <c r="U1356" s="362"/>
      <c r="V1356" s="362" t="s">
        <v>1557</v>
      </c>
      <c r="W1356" s="362"/>
      <c r="X1356" s="362" t="s">
        <v>9</v>
      </c>
      <c r="Y1356" s="362" t="s">
        <v>9</v>
      </c>
      <c r="Z1356" s="362" t="s">
        <v>90</v>
      </c>
      <c r="AA1356" s="366" t="s">
        <v>90</v>
      </c>
      <c r="AB1356" s="362" t="s">
        <v>90</v>
      </c>
      <c r="AC1356" s="362"/>
      <c r="AD1356" s="362"/>
      <c r="AE1356" s="362"/>
      <c r="AF1356" s="362"/>
      <c r="AG1356" s="362"/>
      <c r="AH1356" s="362"/>
      <c r="AI1356" s="362" t="str">
        <f t="shared" si="21"/>
        <v>MOMField Related</v>
      </c>
      <c r="AJ1356" s="362" t="str">
        <f>VLOOKUP(AI1356,Table1[[#All],[CONCAT]:[Tfiber]],2,FALSE)</f>
        <v>Field Related issues</v>
      </c>
      <c r="AK1356" s="362" t="s">
        <v>40</v>
      </c>
      <c r="AL1356" s="362"/>
      <c r="AM1356" s="362"/>
      <c r="AN1356" s="362" t="s">
        <v>1558</v>
      </c>
      <c r="AO1356" s="362"/>
      <c r="AP1356" s="361" t="e">
        <v>#N/A</v>
      </c>
      <c r="AR1356">
        <v>1</v>
      </c>
    </row>
    <row r="1357" spans="2:44" ht="15" hidden="1" customHeight="1" x14ac:dyDescent="0.35">
      <c r="B1357" s="362">
        <v>1355</v>
      </c>
      <c r="C1357" s="362" t="s">
        <v>3545</v>
      </c>
      <c r="D1357" s="362" t="s">
        <v>2</v>
      </c>
      <c r="E1357" s="368">
        <v>45112</v>
      </c>
      <c r="F1357" s="368"/>
      <c r="G1357" s="368"/>
      <c r="H1357" s="368"/>
      <c r="I1357" s="362" t="s">
        <v>61</v>
      </c>
      <c r="J1357" s="362" t="s">
        <v>3522</v>
      </c>
      <c r="K1357" s="361" t="s">
        <v>3546</v>
      </c>
      <c r="L1357" s="361"/>
      <c r="M1357" s="362" t="s">
        <v>186</v>
      </c>
      <c r="N1357" s="362" t="s">
        <v>9</v>
      </c>
      <c r="O1357" s="362"/>
      <c r="P1357" s="362" t="s">
        <v>90</v>
      </c>
      <c r="Q1357" s="362" t="s">
        <v>90</v>
      </c>
      <c r="R1357" s="362"/>
      <c r="S1357" s="361"/>
      <c r="T1357" s="362"/>
      <c r="U1357" s="362"/>
      <c r="V1357" s="362" t="s">
        <v>120</v>
      </c>
      <c r="W1357" s="362"/>
      <c r="X1357" s="362"/>
      <c r="Y1357" s="362" t="s">
        <v>48</v>
      </c>
      <c r="Z1357" s="362" t="s">
        <v>90</v>
      </c>
      <c r="AA1357" s="366" t="s">
        <v>90</v>
      </c>
      <c r="AB1357" s="362" t="s">
        <v>90</v>
      </c>
      <c r="AC1357" s="362"/>
      <c r="AD1357" s="362"/>
      <c r="AE1357" s="362"/>
      <c r="AF1357" s="362"/>
      <c r="AG1357" s="362"/>
      <c r="AH1357" s="362"/>
      <c r="AI1357" s="362" t="str">
        <f t="shared" si="21"/>
        <v>MOMGIS</v>
      </c>
      <c r="AJ1357" s="362" t="str">
        <f>VLOOKUP(AI1357,Table1[[#All],[CONCAT]:[Tfiber]],2,FALSE)</f>
        <v>Applications/Tools</v>
      </c>
      <c r="AK1357" s="362" t="s">
        <v>40</v>
      </c>
      <c r="AL1357" s="362"/>
      <c r="AM1357" s="362"/>
      <c r="AN1357" s="362"/>
      <c r="AO1357" s="362"/>
      <c r="AP1357" s="361"/>
      <c r="AR1357">
        <v>1</v>
      </c>
    </row>
    <row r="1358" spans="2:44" ht="15" hidden="1" customHeight="1" x14ac:dyDescent="0.35">
      <c r="B1358" s="362">
        <v>1356</v>
      </c>
      <c r="C1358" s="362" t="s">
        <v>3547</v>
      </c>
      <c r="D1358" s="362" t="s">
        <v>2</v>
      </c>
      <c r="E1358" s="368">
        <v>45112</v>
      </c>
      <c r="F1358" s="368"/>
      <c r="G1358" s="368"/>
      <c r="H1358" s="368"/>
      <c r="I1358" s="362" t="s">
        <v>65</v>
      </c>
      <c r="J1358" s="362" t="s">
        <v>65</v>
      </c>
      <c r="K1358" s="361" t="s">
        <v>3548</v>
      </c>
      <c r="L1358" s="362"/>
      <c r="M1358" s="362" t="s">
        <v>186</v>
      </c>
      <c r="N1358" s="362" t="s">
        <v>9</v>
      </c>
      <c r="O1358" s="362"/>
      <c r="P1358" s="362" t="s">
        <v>90</v>
      </c>
      <c r="Q1358" s="362" t="s">
        <v>90</v>
      </c>
      <c r="R1358" s="362"/>
      <c r="S1358" s="361" t="s">
        <v>90</v>
      </c>
      <c r="T1358" s="362"/>
      <c r="U1358" s="362"/>
      <c r="V1358" s="362" t="s">
        <v>202</v>
      </c>
      <c r="W1358" s="362"/>
      <c r="X1358" s="362" t="s">
        <v>9</v>
      </c>
      <c r="Y1358" s="362" t="s">
        <v>9</v>
      </c>
      <c r="Z1358" s="362" t="s">
        <v>90</v>
      </c>
      <c r="AA1358" s="366" t="s">
        <v>90</v>
      </c>
      <c r="AB1358" s="362" t="s">
        <v>90</v>
      </c>
      <c r="AC1358" s="362"/>
      <c r="AD1358" s="362"/>
      <c r="AE1358" s="362"/>
      <c r="AF1358" s="362"/>
      <c r="AG1358" s="362"/>
      <c r="AH1358" s="362"/>
      <c r="AI1358" s="362" t="str">
        <f t="shared" si="21"/>
        <v>MOMBSS</v>
      </c>
      <c r="AJ1358" s="362" t="str">
        <f>VLOOKUP(AI1358,Table1[[#All],[CONCAT]:[Tfiber]],2,FALSE)</f>
        <v>Applications/Tools</v>
      </c>
      <c r="AK1358" s="362" t="s">
        <v>40</v>
      </c>
      <c r="AL1358" s="362"/>
      <c r="AM1358" s="362"/>
      <c r="AN1358" s="362"/>
      <c r="AO1358" s="362"/>
      <c r="AP1358" s="361" t="e">
        <v>#N/A</v>
      </c>
      <c r="AR1358">
        <v>1</v>
      </c>
    </row>
    <row r="1359" spans="2:44" ht="15" hidden="1" customHeight="1" x14ac:dyDescent="0.35">
      <c r="B1359" s="362">
        <v>1357</v>
      </c>
      <c r="C1359" s="362" t="s">
        <v>3549</v>
      </c>
      <c r="D1359" s="362" t="s">
        <v>2</v>
      </c>
      <c r="E1359" s="368">
        <v>45112</v>
      </c>
      <c r="F1359" s="368"/>
      <c r="G1359" s="368"/>
      <c r="H1359" s="368"/>
      <c r="I1359" s="362" t="s">
        <v>65</v>
      </c>
      <c r="J1359" s="362" t="s">
        <v>2882</v>
      </c>
      <c r="K1359" s="361" t="s">
        <v>3550</v>
      </c>
      <c r="L1359" s="362"/>
      <c r="M1359" s="362" t="s">
        <v>186</v>
      </c>
      <c r="N1359" s="362" t="s">
        <v>9</v>
      </c>
      <c r="O1359" s="362"/>
      <c r="P1359" s="362" t="s">
        <v>90</v>
      </c>
      <c r="Q1359" s="362" t="s">
        <v>90</v>
      </c>
      <c r="R1359" s="362"/>
      <c r="S1359" s="361" t="s">
        <v>90</v>
      </c>
      <c r="T1359" s="362"/>
      <c r="U1359" s="362"/>
      <c r="V1359" s="362" t="s">
        <v>202</v>
      </c>
      <c r="W1359" s="362"/>
      <c r="X1359" s="362" t="s">
        <v>9</v>
      </c>
      <c r="Y1359" s="362" t="s">
        <v>9</v>
      </c>
      <c r="Z1359" s="362" t="s">
        <v>90</v>
      </c>
      <c r="AA1359" s="366" t="s">
        <v>90</v>
      </c>
      <c r="AB1359" s="362" t="s">
        <v>90</v>
      </c>
      <c r="AC1359" s="362"/>
      <c r="AD1359" s="362"/>
      <c r="AE1359" s="362"/>
      <c r="AF1359" s="362"/>
      <c r="AG1359" s="362"/>
      <c r="AH1359" s="362"/>
      <c r="AI1359" s="362" t="str">
        <f t="shared" si="21"/>
        <v>MOMBSS</v>
      </c>
      <c r="AJ1359" s="362" t="str">
        <f>VLOOKUP(AI1359,Table1[[#All],[CONCAT]:[Tfiber]],2,FALSE)</f>
        <v>Applications/Tools</v>
      </c>
      <c r="AK1359" s="362" t="s">
        <v>40</v>
      </c>
      <c r="AL1359" s="362"/>
      <c r="AM1359" s="362"/>
      <c r="AN1359" s="362"/>
      <c r="AO1359" s="362"/>
      <c r="AP1359" s="361" t="e">
        <v>#N/A</v>
      </c>
      <c r="AR1359">
        <v>1</v>
      </c>
    </row>
    <row r="1360" spans="2:44" ht="15" hidden="1" customHeight="1" x14ac:dyDescent="0.35">
      <c r="B1360" s="362">
        <v>1358</v>
      </c>
      <c r="C1360" s="362" t="s">
        <v>3551</v>
      </c>
      <c r="D1360" s="362" t="s">
        <v>2</v>
      </c>
      <c r="E1360" s="368">
        <v>45112</v>
      </c>
      <c r="F1360" s="368"/>
      <c r="G1360" s="368"/>
      <c r="H1360" s="368"/>
      <c r="I1360" s="362" t="s">
        <v>73</v>
      </c>
      <c r="J1360" s="362" t="s">
        <v>73</v>
      </c>
      <c r="K1360" s="361" t="s">
        <v>3552</v>
      </c>
      <c r="L1360" s="362"/>
      <c r="M1360" s="362" t="s">
        <v>186</v>
      </c>
      <c r="N1360" s="362" t="s">
        <v>9</v>
      </c>
      <c r="O1360" s="362"/>
      <c r="P1360" s="362" t="s">
        <v>90</v>
      </c>
      <c r="Q1360" s="362" t="s">
        <v>90</v>
      </c>
      <c r="R1360" s="362"/>
      <c r="S1360" s="361" t="s">
        <v>3553</v>
      </c>
      <c r="T1360" s="362"/>
      <c r="U1360" s="362"/>
      <c r="V1360" s="362" t="s">
        <v>1271</v>
      </c>
      <c r="W1360" s="362"/>
      <c r="X1360" s="362"/>
      <c r="Y1360" s="362" t="s">
        <v>45</v>
      </c>
      <c r="Z1360" s="362" t="s">
        <v>90</v>
      </c>
      <c r="AA1360" s="366" t="s">
        <v>90</v>
      </c>
      <c r="AB1360" s="362" t="s">
        <v>90</v>
      </c>
      <c r="AC1360" s="362"/>
      <c r="AD1360" s="362"/>
      <c r="AE1360" s="362"/>
      <c r="AF1360" s="362"/>
      <c r="AG1360" s="362"/>
      <c r="AH1360" s="362"/>
      <c r="AI1360" s="362" t="str">
        <f t="shared" si="21"/>
        <v>MOMNOC Operationalization</v>
      </c>
      <c r="AJ1360" s="362" t="str">
        <f>VLOOKUP(AI1360,Table1[[#All],[CONCAT]:[Tfiber]],2,FALSE)</f>
        <v>Network</v>
      </c>
      <c r="AK1360" s="362" t="s">
        <v>39</v>
      </c>
      <c r="AL1360" s="362"/>
      <c r="AM1360" s="362"/>
      <c r="AN1360" s="362" t="s">
        <v>3554</v>
      </c>
      <c r="AO1360" s="368">
        <v>45919</v>
      </c>
      <c r="AP1360" s="361" t="s">
        <v>680</v>
      </c>
      <c r="AR1360">
        <v>1</v>
      </c>
    </row>
    <row r="1361" spans="2:44" ht="15" hidden="1" customHeight="1" x14ac:dyDescent="0.35">
      <c r="B1361" s="362">
        <v>1359</v>
      </c>
      <c r="C1361" s="362" t="s">
        <v>3555</v>
      </c>
      <c r="D1361" s="362" t="s">
        <v>2</v>
      </c>
      <c r="E1361" s="368">
        <v>45112</v>
      </c>
      <c r="F1361" s="368"/>
      <c r="G1361" s="368"/>
      <c r="H1361" s="368"/>
      <c r="I1361" s="362" t="s">
        <v>61</v>
      </c>
      <c r="J1361" s="362" t="s">
        <v>3522</v>
      </c>
      <c r="K1361" s="361" t="s">
        <v>3556</v>
      </c>
      <c r="L1361" s="361"/>
      <c r="M1361" s="362" t="s">
        <v>186</v>
      </c>
      <c r="N1361" s="362" t="s">
        <v>9</v>
      </c>
      <c r="O1361" s="362"/>
      <c r="P1361" s="362" t="s">
        <v>90</v>
      </c>
      <c r="Q1361" s="362" t="s">
        <v>90</v>
      </c>
      <c r="R1361" s="362"/>
      <c r="S1361" s="361"/>
      <c r="T1361" s="362"/>
      <c r="U1361" s="362"/>
      <c r="V1361" s="362" t="s">
        <v>120</v>
      </c>
      <c r="W1361" s="362"/>
      <c r="X1361" s="362"/>
      <c r="Y1361" s="362" t="s">
        <v>48</v>
      </c>
      <c r="Z1361" s="362" t="s">
        <v>90</v>
      </c>
      <c r="AA1361" s="366" t="s">
        <v>90</v>
      </c>
      <c r="AB1361" s="362" t="s">
        <v>90</v>
      </c>
      <c r="AC1361" s="362"/>
      <c r="AD1361" s="362"/>
      <c r="AE1361" s="362"/>
      <c r="AF1361" s="362"/>
      <c r="AG1361" s="362"/>
      <c r="AH1361" s="362"/>
      <c r="AI1361" s="362" t="str">
        <f t="shared" si="21"/>
        <v>MOMGIS</v>
      </c>
      <c r="AJ1361" s="362" t="str">
        <f>VLOOKUP(AI1361,Table1[[#All],[CONCAT]:[Tfiber]],2,FALSE)</f>
        <v>Applications/Tools</v>
      </c>
      <c r="AK1361" s="362" t="s">
        <v>40</v>
      </c>
      <c r="AL1361" s="362"/>
      <c r="AM1361" s="362"/>
      <c r="AN1361" s="362"/>
      <c r="AO1361" s="362"/>
      <c r="AP1361" s="361"/>
      <c r="AR1361">
        <v>1</v>
      </c>
    </row>
    <row r="1362" spans="2:44" ht="15" hidden="1" customHeight="1" x14ac:dyDescent="0.35">
      <c r="B1362" s="362">
        <v>1360</v>
      </c>
      <c r="C1362" s="362" t="s">
        <v>3557</v>
      </c>
      <c r="D1362" s="362" t="s">
        <v>2</v>
      </c>
      <c r="E1362" s="368">
        <v>45112</v>
      </c>
      <c r="F1362" s="368"/>
      <c r="G1362" s="368"/>
      <c r="H1362" s="368"/>
      <c r="I1362" s="362" t="s">
        <v>61</v>
      </c>
      <c r="J1362" s="362" t="s">
        <v>3522</v>
      </c>
      <c r="K1362" s="361" t="s">
        <v>3558</v>
      </c>
      <c r="L1362" s="361"/>
      <c r="M1362" s="362" t="s">
        <v>186</v>
      </c>
      <c r="N1362" s="362" t="s">
        <v>9</v>
      </c>
      <c r="O1362" s="362"/>
      <c r="P1362" s="362" t="s">
        <v>90</v>
      </c>
      <c r="Q1362" s="362" t="s">
        <v>90</v>
      </c>
      <c r="R1362" s="362"/>
      <c r="S1362" s="361" t="s">
        <v>1544</v>
      </c>
      <c r="T1362" s="362"/>
      <c r="U1362" s="362"/>
      <c r="V1362" s="362" t="s">
        <v>120</v>
      </c>
      <c r="W1362" s="362"/>
      <c r="X1362" s="362"/>
      <c r="Y1362" s="362" t="s">
        <v>48</v>
      </c>
      <c r="Z1362" s="362" t="s">
        <v>90</v>
      </c>
      <c r="AA1362" s="366" t="s">
        <v>90</v>
      </c>
      <c r="AB1362" s="362" t="s">
        <v>90</v>
      </c>
      <c r="AC1362" s="362"/>
      <c r="AD1362" s="362"/>
      <c r="AE1362" s="362"/>
      <c r="AF1362" s="362"/>
      <c r="AG1362" s="362"/>
      <c r="AH1362" s="362"/>
      <c r="AI1362" s="362" t="str">
        <f t="shared" si="21"/>
        <v>MOMGIS</v>
      </c>
      <c r="AJ1362" s="362" t="str">
        <f>VLOOKUP(AI1362,Table1[[#All],[CONCAT]:[Tfiber]],2,FALSE)</f>
        <v>Applications/Tools</v>
      </c>
      <c r="AK1362" s="362" t="s">
        <v>40</v>
      </c>
      <c r="AL1362" s="362"/>
      <c r="AM1362" s="362"/>
      <c r="AN1362" s="362"/>
      <c r="AO1362" s="362"/>
      <c r="AP1362" s="361"/>
      <c r="AR1362">
        <v>1</v>
      </c>
    </row>
    <row r="1363" spans="2:44" ht="15" hidden="1" customHeight="1" x14ac:dyDescent="0.35">
      <c r="B1363" s="362">
        <v>1361</v>
      </c>
      <c r="C1363" s="362" t="s">
        <v>3559</v>
      </c>
      <c r="D1363" s="362" t="s">
        <v>2</v>
      </c>
      <c r="E1363" s="368">
        <v>45112</v>
      </c>
      <c r="F1363" s="368" t="s">
        <v>1278</v>
      </c>
      <c r="G1363" s="368"/>
      <c r="H1363" s="368"/>
      <c r="I1363" s="362" t="s">
        <v>73</v>
      </c>
      <c r="J1363" s="362" t="s">
        <v>3560</v>
      </c>
      <c r="K1363" s="361" t="s">
        <v>3561</v>
      </c>
      <c r="L1363" s="362"/>
      <c r="M1363" s="362" t="s">
        <v>186</v>
      </c>
      <c r="N1363" s="362" t="s">
        <v>9</v>
      </c>
      <c r="O1363" s="362"/>
      <c r="P1363" s="362" t="s">
        <v>90</v>
      </c>
      <c r="Q1363" s="362" t="s">
        <v>90</v>
      </c>
      <c r="R1363" s="362"/>
      <c r="S1363" s="361" t="s">
        <v>90</v>
      </c>
      <c r="T1363" s="362"/>
      <c r="U1363" s="362"/>
      <c r="V1363" s="362" t="s">
        <v>1271</v>
      </c>
      <c r="W1363" s="368">
        <v>45937</v>
      </c>
      <c r="X1363" s="362" t="s">
        <v>9</v>
      </c>
      <c r="Y1363" s="362" t="s">
        <v>9</v>
      </c>
      <c r="Z1363" s="362" t="s">
        <v>90</v>
      </c>
      <c r="AA1363" s="366" t="s">
        <v>90</v>
      </c>
      <c r="AB1363" s="362" t="s">
        <v>90</v>
      </c>
      <c r="AC1363" s="362"/>
      <c r="AD1363" s="362"/>
      <c r="AE1363" s="362"/>
      <c r="AF1363" s="362"/>
      <c r="AG1363" s="362"/>
      <c r="AH1363" s="362"/>
      <c r="AI1363" s="362" t="str">
        <f t="shared" si="21"/>
        <v>MOMNOC Operationalization</v>
      </c>
      <c r="AJ1363" s="362" t="str">
        <f>VLOOKUP(AI1363,Table1[[#All],[CONCAT]:[Tfiber]],2,FALSE)</f>
        <v>Network</v>
      </c>
      <c r="AK1363" s="362" t="s">
        <v>40</v>
      </c>
      <c r="AL1363" s="362"/>
      <c r="AM1363" s="362"/>
      <c r="AN1363" s="362" t="s">
        <v>1145</v>
      </c>
      <c r="AO1363" s="362"/>
      <c r="AP1363" s="361" t="e">
        <v>#N/A</v>
      </c>
      <c r="AR1363">
        <v>1</v>
      </c>
    </row>
    <row r="1364" spans="2:44" ht="15" hidden="1" customHeight="1" x14ac:dyDescent="0.35">
      <c r="B1364" s="362">
        <v>1362</v>
      </c>
      <c r="C1364" s="362" t="s">
        <v>3562</v>
      </c>
      <c r="D1364" s="362" t="s">
        <v>2</v>
      </c>
      <c r="E1364" s="368">
        <v>45105</v>
      </c>
      <c r="F1364" s="368" t="s">
        <v>1278</v>
      </c>
      <c r="G1364" s="368"/>
      <c r="H1364" s="368"/>
      <c r="I1364" s="362" t="s">
        <v>73</v>
      </c>
      <c r="J1364" s="362" t="s">
        <v>1546</v>
      </c>
      <c r="K1364" s="361" t="s">
        <v>3563</v>
      </c>
      <c r="L1364" s="362"/>
      <c r="M1364" s="362" t="s">
        <v>186</v>
      </c>
      <c r="N1364" s="362" t="s">
        <v>9</v>
      </c>
      <c r="O1364" s="362"/>
      <c r="P1364" s="362" t="s">
        <v>90</v>
      </c>
      <c r="Q1364" s="362" t="s">
        <v>90</v>
      </c>
      <c r="R1364" s="362"/>
      <c r="S1364" s="361" t="s">
        <v>90</v>
      </c>
      <c r="T1364" s="362"/>
      <c r="U1364" s="362"/>
      <c r="V1364" s="362" t="s">
        <v>1271</v>
      </c>
      <c r="W1364" s="368">
        <v>45937</v>
      </c>
      <c r="X1364" s="362" t="s">
        <v>9</v>
      </c>
      <c r="Y1364" s="362" t="s">
        <v>9</v>
      </c>
      <c r="Z1364" s="362" t="s">
        <v>90</v>
      </c>
      <c r="AA1364" s="366" t="s">
        <v>90</v>
      </c>
      <c r="AB1364" s="362" t="s">
        <v>90</v>
      </c>
      <c r="AC1364" s="362"/>
      <c r="AD1364" s="362"/>
      <c r="AE1364" s="362"/>
      <c r="AF1364" s="362"/>
      <c r="AG1364" s="362"/>
      <c r="AH1364" s="362"/>
      <c r="AI1364" s="362" t="str">
        <f t="shared" si="21"/>
        <v>MOMNOC Operationalization</v>
      </c>
      <c r="AJ1364" s="362" t="str">
        <f>VLOOKUP(AI1364,Table1[[#All],[CONCAT]:[Tfiber]],2,FALSE)</f>
        <v>Network</v>
      </c>
      <c r="AK1364" s="362" t="s">
        <v>40</v>
      </c>
      <c r="AL1364" s="362"/>
      <c r="AM1364" s="362"/>
      <c r="AN1364" s="362" t="s">
        <v>1145</v>
      </c>
      <c r="AO1364" s="362"/>
      <c r="AP1364" s="361" t="e">
        <v>#N/A</v>
      </c>
      <c r="AR1364">
        <v>1</v>
      </c>
    </row>
    <row r="1365" spans="2:44" ht="15" hidden="1" customHeight="1" x14ac:dyDescent="0.35">
      <c r="B1365" s="362">
        <v>1363</v>
      </c>
      <c r="C1365" s="362" t="s">
        <v>3564</v>
      </c>
      <c r="D1365" s="362" t="s">
        <v>2</v>
      </c>
      <c r="E1365" s="368">
        <v>45112</v>
      </c>
      <c r="F1365" s="368"/>
      <c r="G1365" s="368"/>
      <c r="H1365" s="368"/>
      <c r="I1365" s="362" t="s">
        <v>65</v>
      </c>
      <c r="J1365" s="362" t="s">
        <v>2882</v>
      </c>
      <c r="K1365" s="361" t="s">
        <v>3565</v>
      </c>
      <c r="L1365" s="362"/>
      <c r="M1365" s="362" t="s">
        <v>186</v>
      </c>
      <c r="N1365" s="362" t="s">
        <v>9</v>
      </c>
      <c r="O1365" s="362"/>
      <c r="P1365" s="362" t="s">
        <v>90</v>
      </c>
      <c r="Q1365" s="362" t="s">
        <v>90</v>
      </c>
      <c r="R1365" s="362"/>
      <c r="S1365" s="361" t="s">
        <v>90</v>
      </c>
      <c r="T1365" s="362"/>
      <c r="U1365" s="362"/>
      <c r="V1365" s="362" t="s">
        <v>202</v>
      </c>
      <c r="W1365" s="362"/>
      <c r="X1365" s="362" t="s">
        <v>9</v>
      </c>
      <c r="Y1365" s="362" t="s">
        <v>9</v>
      </c>
      <c r="Z1365" s="362" t="s">
        <v>90</v>
      </c>
      <c r="AA1365" s="366" t="s">
        <v>90</v>
      </c>
      <c r="AB1365" s="362" t="s">
        <v>90</v>
      </c>
      <c r="AC1365" s="362"/>
      <c r="AD1365" s="362"/>
      <c r="AE1365" s="362"/>
      <c r="AF1365" s="362"/>
      <c r="AG1365" s="362"/>
      <c r="AH1365" s="362"/>
      <c r="AI1365" s="362" t="str">
        <f t="shared" si="21"/>
        <v>MOMBSS</v>
      </c>
      <c r="AJ1365" s="362" t="str">
        <f>VLOOKUP(AI1365,Table1[[#All],[CONCAT]:[Tfiber]],2,FALSE)</f>
        <v>Applications/Tools</v>
      </c>
      <c r="AK1365" s="362" t="s">
        <v>40</v>
      </c>
      <c r="AL1365" s="362"/>
      <c r="AM1365" s="362"/>
      <c r="AN1365" s="362"/>
      <c r="AO1365" s="362"/>
      <c r="AP1365" s="361" t="e">
        <v>#N/A</v>
      </c>
      <c r="AR1365">
        <v>1</v>
      </c>
    </row>
    <row r="1366" spans="2:44" ht="15" hidden="1" customHeight="1" x14ac:dyDescent="0.35">
      <c r="B1366" s="362">
        <v>1364</v>
      </c>
      <c r="C1366" s="362" t="s">
        <v>3566</v>
      </c>
      <c r="D1366" s="362" t="s">
        <v>2</v>
      </c>
      <c r="E1366" s="368">
        <v>45112</v>
      </c>
      <c r="F1366" s="368"/>
      <c r="G1366" s="368"/>
      <c r="H1366" s="368"/>
      <c r="I1366" s="362" t="s">
        <v>65</v>
      </c>
      <c r="J1366" s="362" t="s">
        <v>2882</v>
      </c>
      <c r="K1366" s="361" t="s">
        <v>3567</v>
      </c>
      <c r="L1366" s="362"/>
      <c r="M1366" s="362" t="s">
        <v>186</v>
      </c>
      <c r="N1366" s="362" t="s">
        <v>9</v>
      </c>
      <c r="O1366" s="362"/>
      <c r="P1366" s="362" t="s">
        <v>90</v>
      </c>
      <c r="Q1366" s="362" t="s">
        <v>90</v>
      </c>
      <c r="R1366" s="362"/>
      <c r="S1366" s="361" t="s">
        <v>90</v>
      </c>
      <c r="T1366" s="362"/>
      <c r="U1366" s="362"/>
      <c r="V1366" s="362" t="s">
        <v>202</v>
      </c>
      <c r="W1366" s="362"/>
      <c r="X1366" s="362" t="s">
        <v>9</v>
      </c>
      <c r="Y1366" s="362" t="s">
        <v>9</v>
      </c>
      <c r="Z1366" s="362" t="s">
        <v>90</v>
      </c>
      <c r="AA1366" s="366" t="s">
        <v>90</v>
      </c>
      <c r="AB1366" s="362" t="s">
        <v>90</v>
      </c>
      <c r="AC1366" s="362"/>
      <c r="AD1366" s="362"/>
      <c r="AE1366" s="362"/>
      <c r="AF1366" s="362"/>
      <c r="AG1366" s="362"/>
      <c r="AH1366" s="362"/>
      <c r="AI1366" s="362" t="str">
        <f t="shared" si="21"/>
        <v>MOMBSS</v>
      </c>
      <c r="AJ1366" s="362" t="str">
        <f>VLOOKUP(AI1366,Table1[[#All],[CONCAT]:[Tfiber]],2,FALSE)</f>
        <v>Applications/Tools</v>
      </c>
      <c r="AK1366" s="362" t="s">
        <v>40</v>
      </c>
      <c r="AL1366" s="362"/>
      <c r="AM1366" s="362"/>
      <c r="AN1366" s="362"/>
      <c r="AO1366" s="362"/>
      <c r="AP1366" s="361" t="e">
        <v>#N/A</v>
      </c>
      <c r="AR1366">
        <v>1</v>
      </c>
    </row>
    <row r="1367" spans="2:44" ht="15" hidden="1" customHeight="1" x14ac:dyDescent="0.35">
      <c r="B1367" s="362">
        <v>1365</v>
      </c>
      <c r="C1367" s="362" t="s">
        <v>3568</v>
      </c>
      <c r="D1367" s="362" t="s">
        <v>2</v>
      </c>
      <c r="E1367" s="368">
        <v>45112</v>
      </c>
      <c r="F1367" s="368"/>
      <c r="G1367" s="368"/>
      <c r="H1367" s="368"/>
      <c r="I1367" s="362" t="s">
        <v>78</v>
      </c>
      <c r="J1367" s="362" t="s">
        <v>2315</v>
      </c>
      <c r="K1367" s="361" t="s">
        <v>3569</v>
      </c>
      <c r="L1367" s="362"/>
      <c r="M1367" s="362" t="s">
        <v>186</v>
      </c>
      <c r="N1367" s="362" t="s">
        <v>9</v>
      </c>
      <c r="O1367" s="362"/>
      <c r="P1367" s="362" t="s">
        <v>90</v>
      </c>
      <c r="Q1367" s="362" t="s">
        <v>90</v>
      </c>
      <c r="R1367" s="362"/>
      <c r="S1367" s="361"/>
      <c r="T1367" s="362"/>
      <c r="U1367" s="362"/>
      <c r="V1367" s="362" t="s">
        <v>1557</v>
      </c>
      <c r="W1367" s="362"/>
      <c r="X1367" s="362" t="s">
        <v>9</v>
      </c>
      <c r="Y1367" s="362" t="s">
        <v>9</v>
      </c>
      <c r="Z1367" s="362" t="s">
        <v>90</v>
      </c>
      <c r="AA1367" s="366" t="s">
        <v>90</v>
      </c>
      <c r="AB1367" s="362" t="s">
        <v>90</v>
      </c>
      <c r="AC1367" s="362"/>
      <c r="AD1367" s="362"/>
      <c r="AE1367" s="362"/>
      <c r="AF1367" s="362"/>
      <c r="AG1367" s="362"/>
      <c r="AH1367" s="362"/>
      <c r="AI1367" s="362" t="str">
        <f t="shared" si="21"/>
        <v>MOMField Related</v>
      </c>
      <c r="AJ1367" s="362" t="str">
        <f>VLOOKUP(AI1367,Table1[[#All],[CONCAT]:[Tfiber]],2,FALSE)</f>
        <v>Field Related issues</v>
      </c>
      <c r="AK1367" s="362" t="s">
        <v>40</v>
      </c>
      <c r="AL1367" s="362"/>
      <c r="AM1367" s="362"/>
      <c r="AN1367" s="362" t="s">
        <v>1558</v>
      </c>
      <c r="AO1367" s="362"/>
      <c r="AP1367" s="361" t="e">
        <v>#N/A</v>
      </c>
      <c r="AR1367">
        <v>1</v>
      </c>
    </row>
    <row r="1368" spans="2:44" ht="15" hidden="1" customHeight="1" x14ac:dyDescent="0.35">
      <c r="B1368" s="362">
        <v>1366</v>
      </c>
      <c r="C1368" s="362" t="s">
        <v>3570</v>
      </c>
      <c r="D1368" s="362" t="s">
        <v>2</v>
      </c>
      <c r="E1368" s="368">
        <v>45112</v>
      </c>
      <c r="F1368" s="368"/>
      <c r="G1368" s="368"/>
      <c r="H1368" s="368"/>
      <c r="I1368" s="362" t="s">
        <v>73</v>
      </c>
      <c r="J1368" s="362" t="s">
        <v>2315</v>
      </c>
      <c r="K1368" s="361" t="s">
        <v>3571</v>
      </c>
      <c r="L1368" s="362"/>
      <c r="M1368" s="362" t="s">
        <v>186</v>
      </c>
      <c r="N1368" s="362" t="s">
        <v>9</v>
      </c>
      <c r="O1368" s="362"/>
      <c r="P1368" s="362" t="s">
        <v>90</v>
      </c>
      <c r="Q1368" s="362" t="s">
        <v>90</v>
      </c>
      <c r="R1368" s="362" t="s">
        <v>46</v>
      </c>
      <c r="S1368" s="361" t="s">
        <v>90</v>
      </c>
      <c r="T1368" s="362" t="s">
        <v>113</v>
      </c>
      <c r="U1368" s="362" t="s">
        <v>1540</v>
      </c>
      <c r="V1368" s="362" t="s">
        <v>1540</v>
      </c>
      <c r="W1368" s="362"/>
      <c r="X1368" s="362" t="s">
        <v>9</v>
      </c>
      <c r="Y1368" s="362" t="s">
        <v>46</v>
      </c>
      <c r="Z1368" s="362" t="s">
        <v>90</v>
      </c>
      <c r="AA1368" s="366" t="s">
        <v>90</v>
      </c>
      <c r="AB1368" s="362" t="s">
        <v>90</v>
      </c>
      <c r="AC1368" s="362"/>
      <c r="AD1368" s="362"/>
      <c r="AE1368" s="362"/>
      <c r="AF1368" s="362"/>
      <c r="AG1368" s="362"/>
      <c r="AH1368" s="362"/>
      <c r="AI1368" s="362" t="str">
        <f t="shared" si="21"/>
        <v>MOMNOC Operationalization</v>
      </c>
      <c r="AJ1368" s="362" t="str">
        <f>VLOOKUP(AI1368,Table1[[#All],[CONCAT]:[Tfiber]],2,FALSE)</f>
        <v>Network</v>
      </c>
      <c r="AK1368" s="362" t="s">
        <v>40</v>
      </c>
      <c r="AL1368" s="362"/>
      <c r="AM1368" s="362"/>
      <c r="AN1368" s="362"/>
      <c r="AO1368" s="362"/>
      <c r="AP1368" s="361"/>
      <c r="AR1368">
        <v>1</v>
      </c>
    </row>
    <row r="1369" spans="2:44" ht="15" hidden="1" customHeight="1" x14ac:dyDescent="0.35">
      <c r="B1369" s="362">
        <v>1367</v>
      </c>
      <c r="C1369" s="362" t="s">
        <v>3572</v>
      </c>
      <c r="D1369" s="362" t="s">
        <v>2</v>
      </c>
      <c r="E1369" s="368">
        <v>45112</v>
      </c>
      <c r="F1369" s="368"/>
      <c r="G1369" s="368"/>
      <c r="H1369" s="368"/>
      <c r="I1369" s="362" t="s">
        <v>57</v>
      </c>
      <c r="J1369" s="362" t="s">
        <v>2315</v>
      </c>
      <c r="K1369" s="361" t="s">
        <v>3573</v>
      </c>
      <c r="L1369" s="362"/>
      <c r="M1369" s="362" t="s">
        <v>186</v>
      </c>
      <c r="N1369" s="362" t="s">
        <v>9</v>
      </c>
      <c r="O1369" s="362"/>
      <c r="P1369" s="362" t="s">
        <v>90</v>
      </c>
      <c r="Q1369" s="362" t="s">
        <v>90</v>
      </c>
      <c r="R1369" s="362"/>
      <c r="S1369" s="361" t="s">
        <v>90</v>
      </c>
      <c r="T1369" s="362"/>
      <c r="U1369" s="362"/>
      <c r="V1369" s="362" t="s">
        <v>176</v>
      </c>
      <c r="W1369" s="362"/>
      <c r="X1369" s="362" t="s">
        <v>9</v>
      </c>
      <c r="Y1369" s="362" t="s">
        <v>9</v>
      </c>
      <c r="Z1369" s="362" t="s">
        <v>90</v>
      </c>
      <c r="AA1369" s="366" t="s">
        <v>90</v>
      </c>
      <c r="AB1369" s="362" t="s">
        <v>90</v>
      </c>
      <c r="AC1369" s="362"/>
      <c r="AD1369" s="362"/>
      <c r="AE1369" s="362"/>
      <c r="AF1369" s="362"/>
      <c r="AG1369" s="362"/>
      <c r="AH1369" s="362"/>
      <c r="AI1369" s="362" t="str">
        <f t="shared" si="21"/>
        <v>MOMSecurity &amp; Regulatory Compliance</v>
      </c>
      <c r="AJ1369" s="362" t="str">
        <f>VLOOKUP(AI1369,Table1[[#All],[CONCAT]:[Tfiber]],2,FALSE)</f>
        <v>Security</v>
      </c>
      <c r="AK1369" s="362" t="s">
        <v>40</v>
      </c>
      <c r="AL1369" s="362"/>
      <c r="AM1369" s="362"/>
      <c r="AN1369" s="362"/>
      <c r="AO1369" s="362"/>
      <c r="AP1369" s="361" t="e">
        <v>#N/A</v>
      </c>
      <c r="AR1369">
        <v>1</v>
      </c>
    </row>
    <row r="1370" spans="2:44" ht="15" hidden="1" customHeight="1" x14ac:dyDescent="0.35">
      <c r="B1370" s="362">
        <v>1368</v>
      </c>
      <c r="C1370" s="362" t="s">
        <v>3574</v>
      </c>
      <c r="D1370" s="362" t="s">
        <v>2</v>
      </c>
      <c r="E1370" s="368">
        <v>45112</v>
      </c>
      <c r="F1370" s="368"/>
      <c r="G1370" s="368"/>
      <c r="H1370" s="368"/>
      <c r="I1370" s="362" t="s">
        <v>65</v>
      </c>
      <c r="J1370" s="362" t="s">
        <v>2574</v>
      </c>
      <c r="K1370" s="361" t="s">
        <v>3575</v>
      </c>
      <c r="L1370" s="362"/>
      <c r="M1370" s="362" t="s">
        <v>186</v>
      </c>
      <c r="N1370" s="362" t="s">
        <v>9</v>
      </c>
      <c r="O1370" s="362"/>
      <c r="P1370" s="362" t="s">
        <v>90</v>
      </c>
      <c r="Q1370" s="362" t="s">
        <v>90</v>
      </c>
      <c r="R1370" s="362"/>
      <c r="S1370" s="361" t="s">
        <v>90</v>
      </c>
      <c r="T1370" s="362"/>
      <c r="U1370" s="362"/>
      <c r="V1370" s="362" t="s">
        <v>202</v>
      </c>
      <c r="W1370" s="362"/>
      <c r="X1370" s="362" t="s">
        <v>9</v>
      </c>
      <c r="Y1370" s="362" t="s">
        <v>9</v>
      </c>
      <c r="Z1370" s="362" t="s">
        <v>90</v>
      </c>
      <c r="AA1370" s="366" t="s">
        <v>90</v>
      </c>
      <c r="AB1370" s="362" t="s">
        <v>90</v>
      </c>
      <c r="AC1370" s="362"/>
      <c r="AD1370" s="362"/>
      <c r="AE1370" s="362"/>
      <c r="AF1370" s="362"/>
      <c r="AG1370" s="362"/>
      <c r="AH1370" s="362"/>
      <c r="AI1370" s="362" t="str">
        <f t="shared" si="21"/>
        <v>MOMBSS</v>
      </c>
      <c r="AJ1370" s="362" t="str">
        <f>VLOOKUP(AI1370,Table1[[#All],[CONCAT]:[Tfiber]],2,FALSE)</f>
        <v>Applications/Tools</v>
      </c>
      <c r="AK1370" s="362" t="s">
        <v>40</v>
      </c>
      <c r="AL1370" s="362"/>
      <c r="AM1370" s="362"/>
      <c r="AN1370" s="362"/>
      <c r="AO1370" s="362"/>
      <c r="AP1370" s="361" t="e">
        <v>#N/A</v>
      </c>
      <c r="AR1370">
        <v>1</v>
      </c>
    </row>
    <row r="1371" spans="2:44" ht="15" hidden="1" customHeight="1" x14ac:dyDescent="0.35">
      <c r="B1371" s="362">
        <v>1369</v>
      </c>
      <c r="C1371" s="362" t="s">
        <v>3576</v>
      </c>
      <c r="D1371" s="362" t="s">
        <v>2</v>
      </c>
      <c r="E1371" s="368">
        <v>45112</v>
      </c>
      <c r="F1371" s="368"/>
      <c r="G1371" s="368"/>
      <c r="H1371" s="368"/>
      <c r="I1371" s="362" t="s">
        <v>65</v>
      </c>
      <c r="J1371" s="362" t="s">
        <v>2882</v>
      </c>
      <c r="K1371" s="361" t="s">
        <v>3577</v>
      </c>
      <c r="L1371" s="362"/>
      <c r="M1371" s="362" t="s">
        <v>186</v>
      </c>
      <c r="N1371" s="362" t="s">
        <v>9</v>
      </c>
      <c r="O1371" s="362"/>
      <c r="P1371" s="362" t="s">
        <v>90</v>
      </c>
      <c r="Q1371" s="362" t="s">
        <v>90</v>
      </c>
      <c r="R1371" s="362"/>
      <c r="S1371" s="361" t="s">
        <v>90</v>
      </c>
      <c r="T1371" s="362"/>
      <c r="U1371" s="362"/>
      <c r="V1371" s="362" t="s">
        <v>202</v>
      </c>
      <c r="W1371" s="362"/>
      <c r="X1371" s="362" t="s">
        <v>9</v>
      </c>
      <c r="Y1371" s="362" t="s">
        <v>9</v>
      </c>
      <c r="Z1371" s="362" t="s">
        <v>90</v>
      </c>
      <c r="AA1371" s="366" t="s">
        <v>90</v>
      </c>
      <c r="AB1371" s="362" t="s">
        <v>90</v>
      </c>
      <c r="AC1371" s="362"/>
      <c r="AD1371" s="362"/>
      <c r="AE1371" s="362"/>
      <c r="AF1371" s="362"/>
      <c r="AG1371" s="362"/>
      <c r="AH1371" s="362"/>
      <c r="AI1371" s="362" t="str">
        <f t="shared" si="21"/>
        <v>MOMBSS</v>
      </c>
      <c r="AJ1371" s="362" t="str">
        <f>VLOOKUP(AI1371,Table1[[#All],[CONCAT]:[Tfiber]],2,FALSE)</f>
        <v>Applications/Tools</v>
      </c>
      <c r="AK1371" s="362" t="s">
        <v>40</v>
      </c>
      <c r="AL1371" s="362"/>
      <c r="AM1371" s="362"/>
      <c r="AN1371" s="362"/>
      <c r="AO1371" s="362"/>
      <c r="AP1371" s="361" t="e">
        <v>#N/A</v>
      </c>
      <c r="AR1371">
        <v>1</v>
      </c>
    </row>
    <row r="1372" spans="2:44" ht="15" hidden="1" customHeight="1" x14ac:dyDescent="0.35">
      <c r="B1372" s="362">
        <v>1370</v>
      </c>
      <c r="C1372" s="362" t="s">
        <v>3578</v>
      </c>
      <c r="D1372" s="362" t="s">
        <v>2</v>
      </c>
      <c r="E1372" s="368">
        <v>45112</v>
      </c>
      <c r="F1372" s="368"/>
      <c r="G1372" s="368"/>
      <c r="H1372" s="368"/>
      <c r="I1372" s="362" t="s">
        <v>73</v>
      </c>
      <c r="J1372" s="362" t="s">
        <v>3560</v>
      </c>
      <c r="K1372" s="361" t="s">
        <v>3579</v>
      </c>
      <c r="L1372" s="362"/>
      <c r="M1372" s="362" t="s">
        <v>186</v>
      </c>
      <c r="N1372" s="362" t="s">
        <v>9</v>
      </c>
      <c r="O1372" s="362"/>
      <c r="P1372" s="362" t="s">
        <v>90</v>
      </c>
      <c r="Q1372" s="362" t="s">
        <v>90</v>
      </c>
      <c r="R1372" s="362" t="s">
        <v>8</v>
      </c>
      <c r="S1372" s="361" t="s">
        <v>1539</v>
      </c>
      <c r="T1372" s="362"/>
      <c r="U1372" s="362"/>
      <c r="V1372" s="362" t="s">
        <v>1540</v>
      </c>
      <c r="W1372" s="362"/>
      <c r="X1372" s="362"/>
      <c r="Y1372" s="375" t="s">
        <v>45</v>
      </c>
      <c r="Z1372" s="362" t="s">
        <v>90</v>
      </c>
      <c r="AA1372" s="366" t="s">
        <v>90</v>
      </c>
      <c r="AB1372" s="362" t="s">
        <v>90</v>
      </c>
      <c r="AC1372" s="362"/>
      <c r="AD1372" s="362"/>
      <c r="AE1372" s="362"/>
      <c r="AF1372" s="362"/>
      <c r="AG1372" s="362"/>
      <c r="AH1372" s="362"/>
      <c r="AI1372" s="362" t="str">
        <f t="shared" si="21"/>
        <v>MOMNOC Operationalization</v>
      </c>
      <c r="AJ1372" s="362" t="str">
        <f>VLOOKUP(AI1372,Table1[[#All],[CONCAT]:[Tfiber]],2,FALSE)</f>
        <v>Network</v>
      </c>
      <c r="AK1372" s="362" t="s">
        <v>39</v>
      </c>
      <c r="AL1372" s="362"/>
      <c r="AM1372" s="362"/>
      <c r="AN1372" s="362"/>
      <c r="AO1372" s="368">
        <v>45923</v>
      </c>
      <c r="AP1372" s="361" t="s">
        <v>680</v>
      </c>
      <c r="AR1372">
        <v>1</v>
      </c>
    </row>
    <row r="1373" spans="2:44" ht="15" hidden="1" customHeight="1" x14ac:dyDescent="0.35">
      <c r="B1373" s="362">
        <v>1371</v>
      </c>
      <c r="C1373" s="362" t="s">
        <v>3580</v>
      </c>
      <c r="D1373" s="362" t="s">
        <v>2</v>
      </c>
      <c r="E1373" s="368">
        <v>45112</v>
      </c>
      <c r="F1373" s="368" t="s">
        <v>1278</v>
      </c>
      <c r="G1373" s="368"/>
      <c r="H1373" s="368"/>
      <c r="I1373" s="362" t="s">
        <v>73</v>
      </c>
      <c r="J1373" s="362" t="s">
        <v>3478</v>
      </c>
      <c r="K1373" s="361" t="s">
        <v>3581</v>
      </c>
      <c r="L1373" s="362"/>
      <c r="M1373" s="362" t="s">
        <v>186</v>
      </c>
      <c r="N1373" s="362" t="s">
        <v>9</v>
      </c>
      <c r="O1373" s="362"/>
      <c r="P1373" s="362" t="s">
        <v>90</v>
      </c>
      <c r="Q1373" s="362" t="s">
        <v>90</v>
      </c>
      <c r="R1373" s="362"/>
      <c r="S1373" s="361" t="s">
        <v>90</v>
      </c>
      <c r="T1373" s="362"/>
      <c r="U1373" s="362"/>
      <c r="V1373" s="362" t="s">
        <v>1271</v>
      </c>
      <c r="W1373" s="362"/>
      <c r="X1373" s="362"/>
      <c r="Y1373" s="362" t="s">
        <v>45</v>
      </c>
      <c r="Z1373" s="362" t="s">
        <v>90</v>
      </c>
      <c r="AA1373" s="366" t="s">
        <v>90</v>
      </c>
      <c r="AB1373" s="362" t="s">
        <v>90</v>
      </c>
      <c r="AC1373" s="362"/>
      <c r="AD1373" s="362"/>
      <c r="AE1373" s="362"/>
      <c r="AF1373" s="362"/>
      <c r="AG1373" s="362"/>
      <c r="AH1373" s="362"/>
      <c r="AI1373" s="362" t="str">
        <f t="shared" si="21"/>
        <v>MOMNOC Operationalization</v>
      </c>
      <c r="AJ1373" s="362" t="str">
        <f>VLOOKUP(AI1373,Table1[[#All],[CONCAT]:[Tfiber]],2,FALSE)</f>
        <v>Network</v>
      </c>
      <c r="AK1373" s="362" t="s">
        <v>39</v>
      </c>
      <c r="AL1373" s="362"/>
      <c r="AM1373" s="362"/>
      <c r="AN1373" s="362" t="s">
        <v>1299</v>
      </c>
      <c r="AO1373" s="368">
        <v>45919</v>
      </c>
      <c r="AP1373" s="361" t="s">
        <v>680</v>
      </c>
      <c r="AR1373">
        <v>1</v>
      </c>
    </row>
    <row r="1374" spans="2:44" ht="15" hidden="1" customHeight="1" x14ac:dyDescent="0.35">
      <c r="B1374" s="362">
        <v>1372</v>
      </c>
      <c r="C1374" s="362" t="s">
        <v>3582</v>
      </c>
      <c r="D1374" s="362" t="s">
        <v>2</v>
      </c>
      <c r="E1374" s="368">
        <v>45112</v>
      </c>
      <c r="F1374" s="368"/>
      <c r="G1374" s="368"/>
      <c r="H1374" s="368"/>
      <c r="I1374" s="362" t="s">
        <v>61</v>
      </c>
      <c r="J1374" s="362" t="s">
        <v>3522</v>
      </c>
      <c r="K1374" s="361" t="s">
        <v>3583</v>
      </c>
      <c r="L1374" s="361"/>
      <c r="M1374" s="362" t="s">
        <v>186</v>
      </c>
      <c r="N1374" s="362" t="s">
        <v>9</v>
      </c>
      <c r="O1374" s="362"/>
      <c r="P1374" s="362" t="s">
        <v>90</v>
      </c>
      <c r="Q1374" s="362" t="s">
        <v>90</v>
      </c>
      <c r="R1374" s="362"/>
      <c r="S1374" s="361" t="s">
        <v>3584</v>
      </c>
      <c r="T1374" s="362"/>
      <c r="U1374" s="362"/>
      <c r="V1374" s="362" t="s">
        <v>120</v>
      </c>
      <c r="W1374" s="362"/>
      <c r="X1374" s="362"/>
      <c r="Y1374" s="362" t="s">
        <v>48</v>
      </c>
      <c r="Z1374" s="362" t="s">
        <v>90</v>
      </c>
      <c r="AA1374" s="366" t="s">
        <v>90</v>
      </c>
      <c r="AB1374" s="362" t="s">
        <v>90</v>
      </c>
      <c r="AC1374" s="362"/>
      <c r="AD1374" s="362"/>
      <c r="AE1374" s="362"/>
      <c r="AF1374" s="362"/>
      <c r="AG1374" s="362"/>
      <c r="AH1374" s="362"/>
      <c r="AI1374" s="362" t="str">
        <f t="shared" si="21"/>
        <v>MOMGIS</v>
      </c>
      <c r="AJ1374" s="362" t="str">
        <f>VLOOKUP(AI1374,Table1[[#All],[CONCAT]:[Tfiber]],2,FALSE)</f>
        <v>Applications/Tools</v>
      </c>
      <c r="AK1374" s="362" t="s">
        <v>40</v>
      </c>
      <c r="AL1374" s="362"/>
      <c r="AM1374" s="362"/>
      <c r="AN1374" s="362"/>
      <c r="AO1374" s="362"/>
      <c r="AP1374" s="361"/>
      <c r="AR1374">
        <v>1</v>
      </c>
    </row>
    <row r="1375" spans="2:44" ht="15" hidden="1" customHeight="1" x14ac:dyDescent="0.35">
      <c r="B1375" s="362">
        <v>1373</v>
      </c>
      <c r="C1375" s="362" t="s">
        <v>3585</v>
      </c>
      <c r="D1375" s="362" t="s">
        <v>2</v>
      </c>
      <c r="E1375" s="368">
        <v>45105</v>
      </c>
      <c r="F1375" s="368" t="s">
        <v>1278</v>
      </c>
      <c r="G1375" s="368"/>
      <c r="H1375" s="368"/>
      <c r="I1375" s="362" t="s">
        <v>73</v>
      </c>
      <c r="J1375" s="362" t="s">
        <v>1546</v>
      </c>
      <c r="K1375" s="361" t="s">
        <v>3586</v>
      </c>
      <c r="L1375" s="362"/>
      <c r="M1375" s="362" t="s">
        <v>186</v>
      </c>
      <c r="N1375" s="362" t="s">
        <v>9</v>
      </c>
      <c r="O1375" s="362"/>
      <c r="P1375" s="362" t="s">
        <v>90</v>
      </c>
      <c r="Q1375" s="362" t="s">
        <v>90</v>
      </c>
      <c r="R1375" s="362"/>
      <c r="S1375" s="361" t="s">
        <v>90</v>
      </c>
      <c r="T1375" s="362"/>
      <c r="U1375" s="362"/>
      <c r="V1375" s="362" t="s">
        <v>1271</v>
      </c>
      <c r="W1375" s="368">
        <v>45937</v>
      </c>
      <c r="X1375" s="362" t="s">
        <v>9</v>
      </c>
      <c r="Y1375" s="362" t="s">
        <v>9</v>
      </c>
      <c r="Z1375" s="362" t="s">
        <v>90</v>
      </c>
      <c r="AA1375" s="366" t="s">
        <v>90</v>
      </c>
      <c r="AB1375" s="362" t="s">
        <v>90</v>
      </c>
      <c r="AC1375" s="362"/>
      <c r="AD1375" s="362"/>
      <c r="AE1375" s="362"/>
      <c r="AF1375" s="362"/>
      <c r="AG1375" s="362"/>
      <c r="AH1375" s="362"/>
      <c r="AI1375" s="362" t="str">
        <f t="shared" si="21"/>
        <v>MOMNOC Operationalization</v>
      </c>
      <c r="AJ1375" s="362" t="str">
        <f>VLOOKUP(AI1375,Table1[[#All],[CONCAT]:[Tfiber]],2,FALSE)</f>
        <v>Network</v>
      </c>
      <c r="AK1375" s="362" t="s">
        <v>40</v>
      </c>
      <c r="AL1375" s="362"/>
      <c r="AM1375" s="362"/>
      <c r="AN1375" s="362" t="s">
        <v>1145</v>
      </c>
      <c r="AO1375" s="362"/>
      <c r="AP1375" s="361" t="e">
        <v>#N/A</v>
      </c>
      <c r="AR1375">
        <v>1</v>
      </c>
    </row>
    <row r="1376" spans="2:44" ht="15" hidden="1" customHeight="1" x14ac:dyDescent="0.35">
      <c r="B1376" s="362">
        <v>1374</v>
      </c>
      <c r="C1376" s="362" t="s">
        <v>3587</v>
      </c>
      <c r="D1376" s="362" t="s">
        <v>2</v>
      </c>
      <c r="E1376" s="368">
        <v>45112</v>
      </c>
      <c r="F1376" s="368"/>
      <c r="G1376" s="368"/>
      <c r="H1376" s="368"/>
      <c r="I1376" s="362" t="s">
        <v>65</v>
      </c>
      <c r="J1376" s="362" t="s">
        <v>61</v>
      </c>
      <c r="K1376" s="361" t="s">
        <v>3588</v>
      </c>
      <c r="L1376" s="362"/>
      <c r="M1376" s="362" t="s">
        <v>186</v>
      </c>
      <c r="N1376" s="362" t="s">
        <v>9</v>
      </c>
      <c r="O1376" s="362"/>
      <c r="P1376" s="362" t="s">
        <v>90</v>
      </c>
      <c r="Q1376" s="362" t="s">
        <v>90</v>
      </c>
      <c r="R1376" s="362"/>
      <c r="S1376" s="361" t="s">
        <v>90</v>
      </c>
      <c r="T1376" s="362"/>
      <c r="U1376" s="362"/>
      <c r="V1376" s="362" t="s">
        <v>202</v>
      </c>
      <c r="W1376" s="362"/>
      <c r="X1376" s="362" t="s">
        <v>9</v>
      </c>
      <c r="Y1376" s="362" t="s">
        <v>9</v>
      </c>
      <c r="Z1376" s="362" t="s">
        <v>90</v>
      </c>
      <c r="AA1376" s="366" t="s">
        <v>90</v>
      </c>
      <c r="AB1376" s="362" t="s">
        <v>90</v>
      </c>
      <c r="AC1376" s="362"/>
      <c r="AD1376" s="362"/>
      <c r="AE1376" s="362"/>
      <c r="AF1376" s="362"/>
      <c r="AG1376" s="362"/>
      <c r="AH1376" s="362"/>
      <c r="AI1376" s="362" t="str">
        <f t="shared" si="21"/>
        <v>MOMBSS</v>
      </c>
      <c r="AJ1376" s="362" t="str">
        <f>VLOOKUP(AI1376,Table1[[#All],[CONCAT]:[Tfiber]],2,FALSE)</f>
        <v>Applications/Tools</v>
      </c>
      <c r="AK1376" s="362" t="s">
        <v>40</v>
      </c>
      <c r="AL1376" s="362"/>
      <c r="AM1376" s="362"/>
      <c r="AN1376" s="362"/>
      <c r="AO1376" s="362"/>
      <c r="AP1376" s="361" t="e">
        <v>#N/A</v>
      </c>
      <c r="AR1376">
        <v>1</v>
      </c>
    </row>
    <row r="1377" spans="2:44" ht="15" hidden="1" customHeight="1" x14ac:dyDescent="0.35">
      <c r="B1377" s="362">
        <v>1375</v>
      </c>
      <c r="C1377" s="362" t="s">
        <v>3589</v>
      </c>
      <c r="D1377" s="362" t="s">
        <v>2</v>
      </c>
      <c r="E1377" s="368">
        <v>45112</v>
      </c>
      <c r="F1377" s="368"/>
      <c r="G1377" s="368"/>
      <c r="H1377" s="368"/>
      <c r="I1377" s="362" t="s">
        <v>65</v>
      </c>
      <c r="J1377" s="362" t="s">
        <v>3590</v>
      </c>
      <c r="K1377" s="361" t="s">
        <v>3591</v>
      </c>
      <c r="L1377" s="362"/>
      <c r="M1377" s="362" t="s">
        <v>186</v>
      </c>
      <c r="N1377" s="362" t="s">
        <v>9</v>
      </c>
      <c r="O1377" s="362"/>
      <c r="P1377" s="362" t="s">
        <v>90</v>
      </c>
      <c r="Q1377" s="362" t="s">
        <v>90</v>
      </c>
      <c r="R1377" s="362"/>
      <c r="S1377" s="361" t="s">
        <v>90</v>
      </c>
      <c r="T1377" s="362"/>
      <c r="U1377" s="362"/>
      <c r="V1377" s="362" t="s">
        <v>202</v>
      </c>
      <c r="W1377" s="362"/>
      <c r="X1377" s="362" t="s">
        <v>9</v>
      </c>
      <c r="Y1377" s="362" t="s">
        <v>9</v>
      </c>
      <c r="Z1377" s="362" t="s">
        <v>90</v>
      </c>
      <c r="AA1377" s="366" t="s">
        <v>90</v>
      </c>
      <c r="AB1377" s="362" t="s">
        <v>90</v>
      </c>
      <c r="AC1377" s="362"/>
      <c r="AD1377" s="362"/>
      <c r="AE1377" s="362"/>
      <c r="AF1377" s="362"/>
      <c r="AG1377" s="362"/>
      <c r="AH1377" s="362"/>
      <c r="AI1377" s="362" t="str">
        <f t="shared" si="21"/>
        <v>MOMBSS</v>
      </c>
      <c r="AJ1377" s="362" t="str">
        <f>VLOOKUP(AI1377,Table1[[#All],[CONCAT]:[Tfiber]],2,FALSE)</f>
        <v>Applications/Tools</v>
      </c>
      <c r="AK1377" s="362" t="s">
        <v>40</v>
      </c>
      <c r="AL1377" s="362"/>
      <c r="AM1377" s="362"/>
      <c r="AN1377" s="362"/>
      <c r="AO1377" s="362"/>
      <c r="AP1377" s="361" t="e">
        <v>#N/A</v>
      </c>
      <c r="AR1377">
        <v>1</v>
      </c>
    </row>
    <row r="1378" spans="2:44" ht="15" hidden="1" customHeight="1" x14ac:dyDescent="0.35">
      <c r="B1378" s="362">
        <v>1376</v>
      </c>
      <c r="C1378" s="362" t="s">
        <v>3592</v>
      </c>
      <c r="D1378" s="362" t="s">
        <v>2</v>
      </c>
      <c r="E1378" s="368">
        <v>45112</v>
      </c>
      <c r="F1378" s="368"/>
      <c r="G1378" s="368"/>
      <c r="H1378" s="368"/>
      <c r="I1378" s="362" t="s">
        <v>61</v>
      </c>
      <c r="J1378" s="362" t="s">
        <v>3522</v>
      </c>
      <c r="K1378" s="361" t="s">
        <v>3593</v>
      </c>
      <c r="L1378" s="361"/>
      <c r="M1378" s="362" t="s">
        <v>186</v>
      </c>
      <c r="N1378" s="362" t="s">
        <v>9</v>
      </c>
      <c r="O1378" s="362"/>
      <c r="P1378" s="362" t="s">
        <v>90</v>
      </c>
      <c r="Q1378" s="362" t="s">
        <v>90</v>
      </c>
      <c r="R1378" s="362"/>
      <c r="S1378" s="361"/>
      <c r="T1378" s="362"/>
      <c r="U1378" s="362"/>
      <c r="V1378" s="362" t="s">
        <v>120</v>
      </c>
      <c r="W1378" s="362"/>
      <c r="X1378" s="362"/>
      <c r="Y1378" s="362" t="s">
        <v>48</v>
      </c>
      <c r="Z1378" s="362" t="s">
        <v>90</v>
      </c>
      <c r="AA1378" s="366" t="s">
        <v>90</v>
      </c>
      <c r="AB1378" s="362" t="s">
        <v>90</v>
      </c>
      <c r="AC1378" s="362"/>
      <c r="AD1378" s="362"/>
      <c r="AE1378" s="362"/>
      <c r="AF1378" s="362"/>
      <c r="AG1378" s="362"/>
      <c r="AH1378" s="362"/>
      <c r="AI1378" s="362" t="str">
        <f t="shared" si="21"/>
        <v>MOMGIS</v>
      </c>
      <c r="AJ1378" s="362" t="str">
        <f>VLOOKUP(AI1378,Table1[[#All],[CONCAT]:[Tfiber]],2,FALSE)</f>
        <v>Applications/Tools</v>
      </c>
      <c r="AK1378" s="362" t="s">
        <v>40</v>
      </c>
      <c r="AL1378" s="362"/>
      <c r="AM1378" s="362"/>
      <c r="AN1378" s="362"/>
      <c r="AO1378" s="362"/>
      <c r="AP1378" s="361"/>
      <c r="AR1378">
        <v>1</v>
      </c>
    </row>
    <row r="1379" spans="2:44" ht="15" hidden="1" customHeight="1" x14ac:dyDescent="0.35">
      <c r="B1379" s="362">
        <v>1377</v>
      </c>
      <c r="C1379" s="362" t="s">
        <v>3594</v>
      </c>
      <c r="D1379" s="362" t="s">
        <v>2</v>
      </c>
      <c r="E1379" s="368">
        <v>45112</v>
      </c>
      <c r="F1379" s="368"/>
      <c r="G1379" s="368"/>
      <c r="H1379" s="368"/>
      <c r="I1379" s="362" t="s">
        <v>77</v>
      </c>
      <c r="J1379" s="362" t="s">
        <v>77</v>
      </c>
      <c r="K1379" s="361" t="s">
        <v>3595</v>
      </c>
      <c r="L1379" s="362"/>
      <c r="M1379" s="362" t="s">
        <v>186</v>
      </c>
      <c r="N1379" s="362" t="s">
        <v>9</v>
      </c>
      <c r="O1379" s="362"/>
      <c r="P1379" s="362" t="s">
        <v>90</v>
      </c>
      <c r="Q1379" s="362" t="s">
        <v>90</v>
      </c>
      <c r="R1379" s="362" t="s">
        <v>8</v>
      </c>
      <c r="S1379" s="361" t="s">
        <v>2110</v>
      </c>
      <c r="T1379" s="362"/>
      <c r="U1379" s="362"/>
      <c r="V1379" s="362" t="s">
        <v>133</v>
      </c>
      <c r="W1379" s="362"/>
      <c r="X1379" s="362"/>
      <c r="Y1379" s="362" t="s">
        <v>45</v>
      </c>
      <c r="Z1379" s="362" t="s">
        <v>90</v>
      </c>
      <c r="AA1379" s="366" t="s">
        <v>90</v>
      </c>
      <c r="AB1379" s="362" t="s">
        <v>90</v>
      </c>
      <c r="AC1379" s="362"/>
      <c r="AD1379" s="362"/>
      <c r="AE1379" s="362"/>
      <c r="AF1379" s="362"/>
      <c r="AG1379" s="362"/>
      <c r="AH1379" s="362"/>
      <c r="AI1379" s="362" t="str">
        <f t="shared" si="21"/>
        <v>MOMHelpdesk</v>
      </c>
      <c r="AJ1379" s="362" t="str">
        <f>VLOOKUP(AI1379,Table1[[#All],[CONCAT]:[Tfiber]],2,FALSE)</f>
        <v>Helpdesk (Contact Center)</v>
      </c>
      <c r="AK1379" s="362" t="s">
        <v>39</v>
      </c>
      <c r="AL1379" s="362"/>
      <c r="AM1379" s="362"/>
      <c r="AN1379" s="362"/>
      <c r="AO1379" s="368">
        <v>45924</v>
      </c>
      <c r="AP1379" s="361" t="s">
        <v>1930</v>
      </c>
      <c r="AR1379">
        <v>1</v>
      </c>
    </row>
    <row r="1380" spans="2:44" ht="15" hidden="1" customHeight="1" x14ac:dyDescent="0.35">
      <c r="B1380" s="362">
        <v>1378</v>
      </c>
      <c r="C1380" s="362" t="s">
        <v>3596</v>
      </c>
      <c r="D1380" s="362" t="s">
        <v>2</v>
      </c>
      <c r="E1380" s="368">
        <v>45112</v>
      </c>
      <c r="F1380" s="368"/>
      <c r="G1380" s="368"/>
      <c r="H1380" s="368"/>
      <c r="I1380" s="362" t="s">
        <v>65</v>
      </c>
      <c r="J1380" s="362" t="s">
        <v>3395</v>
      </c>
      <c r="K1380" s="361" t="s">
        <v>3597</v>
      </c>
      <c r="L1380" s="362"/>
      <c r="M1380" s="362" t="s">
        <v>186</v>
      </c>
      <c r="N1380" s="362" t="s">
        <v>9</v>
      </c>
      <c r="O1380" s="362"/>
      <c r="P1380" s="362" t="s">
        <v>90</v>
      </c>
      <c r="Q1380" s="362" t="s">
        <v>90</v>
      </c>
      <c r="R1380" s="362"/>
      <c r="S1380" s="361" t="s">
        <v>90</v>
      </c>
      <c r="T1380" s="362"/>
      <c r="U1380" s="362"/>
      <c r="V1380" s="362" t="s">
        <v>202</v>
      </c>
      <c r="W1380" s="362"/>
      <c r="X1380" s="362" t="s">
        <v>9</v>
      </c>
      <c r="Y1380" s="362" t="s">
        <v>9</v>
      </c>
      <c r="Z1380" s="362" t="s">
        <v>90</v>
      </c>
      <c r="AA1380" s="366" t="s">
        <v>90</v>
      </c>
      <c r="AB1380" s="362" t="s">
        <v>90</v>
      </c>
      <c r="AC1380" s="362"/>
      <c r="AD1380" s="362"/>
      <c r="AE1380" s="362"/>
      <c r="AF1380" s="362"/>
      <c r="AG1380" s="362"/>
      <c r="AH1380" s="362"/>
      <c r="AI1380" s="362" t="str">
        <f t="shared" si="21"/>
        <v>MOMBSS</v>
      </c>
      <c r="AJ1380" s="362" t="str">
        <f>VLOOKUP(AI1380,Table1[[#All],[CONCAT]:[Tfiber]],2,FALSE)</f>
        <v>Applications/Tools</v>
      </c>
      <c r="AK1380" s="362" t="s">
        <v>40</v>
      </c>
      <c r="AL1380" s="362"/>
      <c r="AM1380" s="362"/>
      <c r="AN1380" s="362"/>
      <c r="AO1380" s="362"/>
      <c r="AP1380" s="361" t="e">
        <v>#N/A</v>
      </c>
      <c r="AR1380">
        <v>1</v>
      </c>
    </row>
    <row r="1381" spans="2:44" ht="15" hidden="1" customHeight="1" x14ac:dyDescent="0.35">
      <c r="B1381" s="362">
        <v>1379</v>
      </c>
      <c r="C1381" s="362" t="s">
        <v>3598</v>
      </c>
      <c r="D1381" s="362" t="s">
        <v>2</v>
      </c>
      <c r="E1381" s="368">
        <v>45112</v>
      </c>
      <c r="F1381" s="368"/>
      <c r="G1381" s="368"/>
      <c r="H1381" s="368"/>
      <c r="I1381" s="362" t="s">
        <v>62</v>
      </c>
      <c r="J1381" s="362" t="s">
        <v>62</v>
      </c>
      <c r="K1381" s="361" t="s">
        <v>3599</v>
      </c>
      <c r="L1381" s="362"/>
      <c r="M1381" s="362" t="s">
        <v>186</v>
      </c>
      <c r="N1381" s="362" t="s">
        <v>9</v>
      </c>
      <c r="O1381" s="362"/>
      <c r="P1381" s="362" t="s">
        <v>90</v>
      </c>
      <c r="Q1381" s="362" t="s">
        <v>90</v>
      </c>
      <c r="R1381" s="362"/>
      <c r="S1381" s="361" t="s">
        <v>90</v>
      </c>
      <c r="T1381" s="362"/>
      <c r="U1381" s="362"/>
      <c r="V1381" s="362" t="s">
        <v>824</v>
      </c>
      <c r="W1381" s="362"/>
      <c r="X1381" s="362" t="s">
        <v>9</v>
      </c>
      <c r="Y1381" s="362" t="s">
        <v>9</v>
      </c>
      <c r="Z1381" s="362" t="s">
        <v>90</v>
      </c>
      <c r="AA1381" s="366" t="s">
        <v>90</v>
      </c>
      <c r="AB1381" s="362" t="s">
        <v>90</v>
      </c>
      <c r="AC1381" s="362"/>
      <c r="AD1381" s="362"/>
      <c r="AE1381" s="362"/>
      <c r="AF1381" s="362"/>
      <c r="AG1381" s="362"/>
      <c r="AH1381" s="362"/>
      <c r="AI1381" s="362" t="str">
        <f t="shared" si="21"/>
        <v>MOMNSO</v>
      </c>
      <c r="AJ1381" s="362" t="str">
        <f>VLOOKUP(AI1381,Table1[[#All],[CONCAT]:[Tfiber]],2,FALSE)</f>
        <v>Applications/Tools</v>
      </c>
      <c r="AK1381" s="362" t="s">
        <v>40</v>
      </c>
      <c r="AL1381" s="362"/>
      <c r="AM1381" s="362"/>
      <c r="AN1381" s="362"/>
      <c r="AO1381" s="362"/>
      <c r="AP1381" s="361" t="e">
        <v>#N/A</v>
      </c>
      <c r="AR1381">
        <v>1</v>
      </c>
    </row>
    <row r="1382" spans="2:44" ht="15" hidden="1" customHeight="1" x14ac:dyDescent="0.35">
      <c r="B1382" s="362">
        <v>1380</v>
      </c>
      <c r="C1382" s="362" t="s">
        <v>3600</v>
      </c>
      <c r="D1382" s="362" t="s">
        <v>2</v>
      </c>
      <c r="E1382" s="368">
        <v>45112</v>
      </c>
      <c r="F1382" s="368"/>
      <c r="G1382" s="368"/>
      <c r="H1382" s="368"/>
      <c r="I1382" s="362" t="s">
        <v>73</v>
      </c>
      <c r="J1382" s="362" t="s">
        <v>3601</v>
      </c>
      <c r="K1382" s="361" t="s">
        <v>3602</v>
      </c>
      <c r="L1382" s="362"/>
      <c r="M1382" s="362" t="s">
        <v>186</v>
      </c>
      <c r="N1382" s="362" t="s">
        <v>9</v>
      </c>
      <c r="O1382" s="362"/>
      <c r="P1382" s="362" t="s">
        <v>90</v>
      </c>
      <c r="Q1382" s="362" t="s">
        <v>90</v>
      </c>
      <c r="R1382" s="362" t="s">
        <v>8</v>
      </c>
      <c r="S1382" s="361" t="s">
        <v>1539</v>
      </c>
      <c r="T1382" s="362"/>
      <c r="U1382" s="362"/>
      <c r="V1382" s="362" t="s">
        <v>1540</v>
      </c>
      <c r="W1382" s="362"/>
      <c r="X1382" s="362"/>
      <c r="Y1382" s="375" t="s">
        <v>45</v>
      </c>
      <c r="Z1382" s="362" t="s">
        <v>90</v>
      </c>
      <c r="AA1382" s="366" t="s">
        <v>90</v>
      </c>
      <c r="AB1382" s="362" t="s">
        <v>90</v>
      </c>
      <c r="AC1382" s="362"/>
      <c r="AD1382" s="362"/>
      <c r="AE1382" s="362"/>
      <c r="AF1382" s="362"/>
      <c r="AG1382" s="362"/>
      <c r="AH1382" s="362"/>
      <c r="AI1382" s="362" t="str">
        <f t="shared" si="21"/>
        <v>MOMNOC Operationalization</v>
      </c>
      <c r="AJ1382" s="362" t="str">
        <f>VLOOKUP(AI1382,Table1[[#All],[CONCAT]:[Tfiber]],2,FALSE)</f>
        <v>Network</v>
      </c>
      <c r="AK1382" s="362" t="s">
        <v>39</v>
      </c>
      <c r="AL1382" s="362"/>
      <c r="AM1382" s="362"/>
      <c r="AN1382" s="362"/>
      <c r="AO1382" s="368">
        <v>45923</v>
      </c>
      <c r="AP1382" s="361" t="s">
        <v>680</v>
      </c>
      <c r="AR1382">
        <v>1</v>
      </c>
    </row>
    <row r="1383" spans="2:44" ht="15" hidden="1" customHeight="1" x14ac:dyDescent="0.35">
      <c r="B1383" s="362">
        <v>1381</v>
      </c>
      <c r="C1383" s="362" t="s">
        <v>3603</v>
      </c>
      <c r="D1383" s="362" t="s">
        <v>2</v>
      </c>
      <c r="E1383" s="368">
        <v>45112</v>
      </c>
      <c r="F1383" s="368"/>
      <c r="G1383" s="368"/>
      <c r="H1383" s="368"/>
      <c r="I1383" s="362" t="s">
        <v>65</v>
      </c>
      <c r="J1383" s="362" t="s">
        <v>2882</v>
      </c>
      <c r="K1383" s="361" t="s">
        <v>3604</v>
      </c>
      <c r="L1383" s="362"/>
      <c r="M1383" s="362" t="s">
        <v>186</v>
      </c>
      <c r="N1383" s="362" t="s">
        <v>9</v>
      </c>
      <c r="O1383" s="362"/>
      <c r="P1383" s="362" t="s">
        <v>90</v>
      </c>
      <c r="Q1383" s="362" t="s">
        <v>90</v>
      </c>
      <c r="R1383" s="362"/>
      <c r="S1383" s="361" t="s">
        <v>90</v>
      </c>
      <c r="T1383" s="362"/>
      <c r="U1383" s="362"/>
      <c r="V1383" s="362" t="s">
        <v>202</v>
      </c>
      <c r="W1383" s="362"/>
      <c r="X1383" s="362" t="s">
        <v>9</v>
      </c>
      <c r="Y1383" s="362" t="s">
        <v>9</v>
      </c>
      <c r="Z1383" s="362" t="s">
        <v>90</v>
      </c>
      <c r="AA1383" s="366" t="s">
        <v>90</v>
      </c>
      <c r="AB1383" s="362" t="s">
        <v>90</v>
      </c>
      <c r="AC1383" s="362"/>
      <c r="AD1383" s="362"/>
      <c r="AE1383" s="362"/>
      <c r="AF1383" s="362"/>
      <c r="AG1383" s="362"/>
      <c r="AH1383" s="362"/>
      <c r="AI1383" s="362" t="str">
        <f t="shared" si="21"/>
        <v>MOMBSS</v>
      </c>
      <c r="AJ1383" s="362" t="str">
        <f>VLOOKUP(AI1383,Table1[[#All],[CONCAT]:[Tfiber]],2,FALSE)</f>
        <v>Applications/Tools</v>
      </c>
      <c r="AK1383" s="362" t="s">
        <v>40</v>
      </c>
      <c r="AL1383" s="362"/>
      <c r="AM1383" s="362"/>
      <c r="AN1383" s="362"/>
      <c r="AO1383" s="362"/>
      <c r="AP1383" s="361" t="e">
        <v>#N/A</v>
      </c>
      <c r="AR1383">
        <v>1</v>
      </c>
    </row>
    <row r="1384" spans="2:44" ht="15" hidden="1" customHeight="1" x14ac:dyDescent="0.35">
      <c r="B1384" s="362">
        <v>1382</v>
      </c>
      <c r="C1384" s="362" t="s">
        <v>3605</v>
      </c>
      <c r="D1384" s="362" t="s">
        <v>2</v>
      </c>
      <c r="E1384" s="368">
        <v>45112</v>
      </c>
      <c r="F1384" s="368"/>
      <c r="G1384" s="368"/>
      <c r="H1384" s="368"/>
      <c r="I1384" s="362" t="s">
        <v>73</v>
      </c>
      <c r="J1384" s="362" t="s">
        <v>3560</v>
      </c>
      <c r="K1384" s="361" t="s">
        <v>3606</v>
      </c>
      <c r="L1384" s="362"/>
      <c r="M1384" s="362" t="s">
        <v>186</v>
      </c>
      <c r="N1384" s="362" t="s">
        <v>9</v>
      </c>
      <c r="O1384" s="362"/>
      <c r="P1384" s="362" t="s">
        <v>90</v>
      </c>
      <c r="Q1384" s="362" t="s">
        <v>90</v>
      </c>
      <c r="R1384" s="362" t="s">
        <v>8</v>
      </c>
      <c r="S1384" s="361" t="s">
        <v>1539</v>
      </c>
      <c r="T1384" s="362"/>
      <c r="U1384" s="362"/>
      <c r="V1384" s="362" t="s">
        <v>1540</v>
      </c>
      <c r="W1384" s="362"/>
      <c r="X1384" s="362"/>
      <c r="Y1384" s="375" t="s">
        <v>45</v>
      </c>
      <c r="Z1384" s="362" t="s">
        <v>90</v>
      </c>
      <c r="AA1384" s="366" t="s">
        <v>90</v>
      </c>
      <c r="AB1384" s="362" t="s">
        <v>90</v>
      </c>
      <c r="AC1384" s="362"/>
      <c r="AD1384" s="362"/>
      <c r="AE1384" s="362"/>
      <c r="AF1384" s="362"/>
      <c r="AG1384" s="362"/>
      <c r="AH1384" s="362"/>
      <c r="AI1384" s="362" t="str">
        <f t="shared" si="21"/>
        <v>MOMNOC Operationalization</v>
      </c>
      <c r="AJ1384" s="362" t="str">
        <f>VLOOKUP(AI1384,Table1[[#All],[CONCAT]:[Tfiber]],2,FALSE)</f>
        <v>Network</v>
      </c>
      <c r="AK1384" s="362" t="s">
        <v>39</v>
      </c>
      <c r="AL1384" s="362"/>
      <c r="AM1384" s="362"/>
      <c r="AN1384" s="362"/>
      <c r="AO1384" s="368">
        <v>45923</v>
      </c>
      <c r="AP1384" s="361" t="s">
        <v>680</v>
      </c>
      <c r="AR1384">
        <v>1</v>
      </c>
    </row>
    <row r="1385" spans="2:44" ht="15" hidden="1" customHeight="1" x14ac:dyDescent="0.35">
      <c r="B1385" s="362">
        <v>1383</v>
      </c>
      <c r="C1385" s="362" t="s">
        <v>3607</v>
      </c>
      <c r="D1385" s="362" t="s">
        <v>2</v>
      </c>
      <c r="E1385" s="368">
        <v>45112</v>
      </c>
      <c r="F1385" s="368"/>
      <c r="G1385" s="368"/>
      <c r="H1385" s="368"/>
      <c r="I1385" s="362" t="s">
        <v>65</v>
      </c>
      <c r="J1385" s="362" t="s">
        <v>3515</v>
      </c>
      <c r="K1385" s="361" t="s">
        <v>3608</v>
      </c>
      <c r="L1385" s="362"/>
      <c r="M1385" s="362" t="s">
        <v>186</v>
      </c>
      <c r="N1385" s="362" t="s">
        <v>9</v>
      </c>
      <c r="O1385" s="362"/>
      <c r="P1385" s="362" t="s">
        <v>90</v>
      </c>
      <c r="Q1385" s="362" t="s">
        <v>90</v>
      </c>
      <c r="R1385" s="362"/>
      <c r="S1385" s="361" t="s">
        <v>90</v>
      </c>
      <c r="T1385" s="362"/>
      <c r="U1385" s="362"/>
      <c r="V1385" s="362" t="s">
        <v>202</v>
      </c>
      <c r="W1385" s="362"/>
      <c r="X1385" s="362" t="s">
        <v>9</v>
      </c>
      <c r="Y1385" s="362" t="s">
        <v>9</v>
      </c>
      <c r="Z1385" s="362" t="s">
        <v>90</v>
      </c>
      <c r="AA1385" s="366" t="s">
        <v>90</v>
      </c>
      <c r="AB1385" s="362" t="s">
        <v>90</v>
      </c>
      <c r="AC1385" s="362"/>
      <c r="AD1385" s="362"/>
      <c r="AE1385" s="362"/>
      <c r="AF1385" s="362"/>
      <c r="AG1385" s="362"/>
      <c r="AH1385" s="362"/>
      <c r="AI1385" s="362" t="str">
        <f t="shared" si="21"/>
        <v>MOMBSS</v>
      </c>
      <c r="AJ1385" s="362" t="str">
        <f>VLOOKUP(AI1385,Table1[[#All],[CONCAT]:[Tfiber]],2,FALSE)</f>
        <v>Applications/Tools</v>
      </c>
      <c r="AK1385" s="362" t="s">
        <v>40</v>
      </c>
      <c r="AL1385" s="362"/>
      <c r="AM1385" s="362"/>
      <c r="AN1385" s="362"/>
      <c r="AO1385" s="362"/>
      <c r="AP1385" s="361" t="e">
        <v>#N/A</v>
      </c>
      <c r="AR1385">
        <v>1</v>
      </c>
    </row>
    <row r="1386" spans="2:44" ht="15" hidden="1" customHeight="1" x14ac:dyDescent="0.35">
      <c r="B1386" s="362">
        <v>1384</v>
      </c>
      <c r="C1386" s="362" t="s">
        <v>3609</v>
      </c>
      <c r="D1386" s="362" t="s">
        <v>2</v>
      </c>
      <c r="E1386" s="368">
        <v>45105</v>
      </c>
      <c r="F1386" s="368"/>
      <c r="G1386" s="368"/>
      <c r="H1386" s="368"/>
      <c r="I1386" s="362" t="s">
        <v>73</v>
      </c>
      <c r="J1386" s="362" t="s">
        <v>1546</v>
      </c>
      <c r="K1386" s="361" t="s">
        <v>3610</v>
      </c>
      <c r="L1386" s="362"/>
      <c r="M1386" s="362" t="s">
        <v>186</v>
      </c>
      <c r="N1386" s="362" t="s">
        <v>9</v>
      </c>
      <c r="O1386" s="362"/>
      <c r="P1386" s="362" t="s">
        <v>90</v>
      </c>
      <c r="Q1386" s="362" t="s">
        <v>90</v>
      </c>
      <c r="R1386" s="362" t="s">
        <v>8</v>
      </c>
      <c r="S1386" s="361" t="s">
        <v>1539</v>
      </c>
      <c r="T1386" s="362"/>
      <c r="U1386" s="362"/>
      <c r="V1386" s="362" t="s">
        <v>1540</v>
      </c>
      <c r="W1386" s="362"/>
      <c r="X1386" s="362"/>
      <c r="Y1386" s="375" t="s">
        <v>45</v>
      </c>
      <c r="Z1386" s="362" t="s">
        <v>90</v>
      </c>
      <c r="AA1386" s="366" t="s">
        <v>90</v>
      </c>
      <c r="AB1386" s="362" t="s">
        <v>90</v>
      </c>
      <c r="AC1386" s="362"/>
      <c r="AD1386" s="362"/>
      <c r="AE1386" s="362"/>
      <c r="AF1386" s="362"/>
      <c r="AG1386" s="362"/>
      <c r="AH1386" s="362"/>
      <c r="AI1386" s="362" t="str">
        <f t="shared" si="21"/>
        <v>MOMNOC Operationalization</v>
      </c>
      <c r="AJ1386" s="362" t="str">
        <f>VLOOKUP(AI1386,Table1[[#All],[CONCAT]:[Tfiber]],2,FALSE)</f>
        <v>Network</v>
      </c>
      <c r="AK1386" s="362" t="s">
        <v>39</v>
      </c>
      <c r="AL1386" s="362"/>
      <c r="AM1386" s="362"/>
      <c r="AN1386" s="362"/>
      <c r="AO1386" s="368">
        <v>45923</v>
      </c>
      <c r="AP1386" s="361" t="s">
        <v>680</v>
      </c>
      <c r="AR1386">
        <v>1</v>
      </c>
    </row>
    <row r="1387" spans="2:44" ht="15" hidden="1" customHeight="1" x14ac:dyDescent="0.35">
      <c r="B1387" s="362">
        <v>1385</v>
      </c>
      <c r="C1387" s="362" t="s">
        <v>3611</v>
      </c>
      <c r="D1387" s="362" t="s">
        <v>2</v>
      </c>
      <c r="E1387" s="368">
        <v>45112</v>
      </c>
      <c r="F1387" s="368"/>
      <c r="G1387" s="368"/>
      <c r="H1387" s="368"/>
      <c r="I1387" s="362" t="s">
        <v>65</v>
      </c>
      <c r="J1387" s="362" t="s">
        <v>2375</v>
      </c>
      <c r="K1387" s="361" t="s">
        <v>3612</v>
      </c>
      <c r="L1387" s="362"/>
      <c r="M1387" s="362" t="s">
        <v>1689</v>
      </c>
      <c r="N1387" s="362" t="s">
        <v>9</v>
      </c>
      <c r="O1387" s="362"/>
      <c r="P1387" s="362" t="s">
        <v>90</v>
      </c>
      <c r="Q1387" s="362" t="s">
        <v>90</v>
      </c>
      <c r="R1387" s="362"/>
      <c r="S1387" s="361" t="s">
        <v>90</v>
      </c>
      <c r="T1387" s="362"/>
      <c r="U1387" s="362"/>
      <c r="V1387" s="362" t="s">
        <v>202</v>
      </c>
      <c r="W1387" s="362"/>
      <c r="X1387" s="362" t="s">
        <v>9</v>
      </c>
      <c r="Y1387" s="362" t="s">
        <v>9</v>
      </c>
      <c r="Z1387" s="362" t="s">
        <v>90</v>
      </c>
      <c r="AA1387" s="366" t="s">
        <v>90</v>
      </c>
      <c r="AB1387" s="362" t="s">
        <v>90</v>
      </c>
      <c r="AC1387" s="362"/>
      <c r="AD1387" s="362"/>
      <c r="AE1387" s="362"/>
      <c r="AF1387" s="362"/>
      <c r="AG1387" s="362"/>
      <c r="AH1387" s="362"/>
      <c r="AI1387" s="362" t="str">
        <f t="shared" si="21"/>
        <v>MOMBSS</v>
      </c>
      <c r="AJ1387" s="362" t="str">
        <f>VLOOKUP(AI1387,Table1[[#All],[CONCAT]:[Tfiber]],2,FALSE)</f>
        <v>Applications/Tools</v>
      </c>
      <c r="AK1387" s="362" t="s">
        <v>40</v>
      </c>
      <c r="AL1387" s="362"/>
      <c r="AM1387" s="362"/>
      <c r="AN1387" s="362"/>
      <c r="AO1387" s="362"/>
      <c r="AP1387" s="361" t="e">
        <v>#N/A</v>
      </c>
      <c r="AR1387">
        <v>1</v>
      </c>
    </row>
    <row r="1388" spans="2:44" ht="15" hidden="1" customHeight="1" x14ac:dyDescent="0.35">
      <c r="B1388" s="362">
        <v>1386</v>
      </c>
      <c r="C1388" s="362" t="s">
        <v>3613</v>
      </c>
      <c r="D1388" s="362" t="s">
        <v>2</v>
      </c>
      <c r="E1388" s="368">
        <v>45112</v>
      </c>
      <c r="F1388" s="368"/>
      <c r="G1388" s="368"/>
      <c r="H1388" s="368"/>
      <c r="I1388" s="362" t="s">
        <v>77</v>
      </c>
      <c r="J1388" s="362" t="s">
        <v>77</v>
      </c>
      <c r="K1388" s="361" t="s">
        <v>3614</v>
      </c>
      <c r="L1388" s="362"/>
      <c r="M1388" s="362" t="s">
        <v>186</v>
      </c>
      <c r="N1388" s="362" t="s">
        <v>9</v>
      </c>
      <c r="O1388" s="362"/>
      <c r="P1388" s="362" t="s">
        <v>90</v>
      </c>
      <c r="Q1388" s="362" t="s">
        <v>90</v>
      </c>
      <c r="R1388" s="362" t="s">
        <v>46</v>
      </c>
      <c r="S1388" s="361" t="s">
        <v>90</v>
      </c>
      <c r="T1388" s="362"/>
      <c r="U1388" s="362"/>
      <c r="V1388" s="362" t="s">
        <v>133</v>
      </c>
      <c r="W1388" s="362"/>
      <c r="X1388" s="362" t="s">
        <v>9</v>
      </c>
      <c r="Y1388" s="362" t="s">
        <v>46</v>
      </c>
      <c r="Z1388" s="362" t="s">
        <v>90</v>
      </c>
      <c r="AA1388" s="366" t="s">
        <v>90</v>
      </c>
      <c r="AB1388" s="362" t="s">
        <v>90</v>
      </c>
      <c r="AC1388" s="362"/>
      <c r="AD1388" s="362"/>
      <c r="AE1388" s="362"/>
      <c r="AF1388" s="362"/>
      <c r="AG1388" s="362"/>
      <c r="AH1388" s="362"/>
      <c r="AI1388" s="362" t="str">
        <f t="shared" si="21"/>
        <v>MOMHelpdesk</v>
      </c>
      <c r="AJ1388" s="362" t="str">
        <f>VLOOKUP(AI1388,Table1[[#All],[CONCAT]:[Tfiber]],2,FALSE)</f>
        <v>Helpdesk (Contact Center)</v>
      </c>
      <c r="AK1388" s="362" t="s">
        <v>40</v>
      </c>
      <c r="AL1388" s="362"/>
      <c r="AM1388" s="362"/>
      <c r="AN1388" s="362"/>
      <c r="AO1388" s="362"/>
      <c r="AP1388" s="361"/>
      <c r="AR1388">
        <v>1</v>
      </c>
    </row>
    <row r="1389" spans="2:44" ht="15" hidden="1" customHeight="1" x14ac:dyDescent="0.35">
      <c r="B1389" s="362">
        <v>1387</v>
      </c>
      <c r="C1389" s="362" t="s">
        <v>3615</v>
      </c>
      <c r="D1389" s="362" t="s">
        <v>2</v>
      </c>
      <c r="E1389" s="368">
        <v>45128</v>
      </c>
      <c r="F1389" s="368"/>
      <c r="G1389" s="368"/>
      <c r="H1389" s="368"/>
      <c r="I1389" s="362" t="s">
        <v>65</v>
      </c>
      <c r="J1389" s="362" t="s">
        <v>65</v>
      </c>
      <c r="K1389" s="361" t="s">
        <v>3616</v>
      </c>
      <c r="L1389" s="362"/>
      <c r="M1389" s="362" t="s">
        <v>186</v>
      </c>
      <c r="N1389" s="362" t="s">
        <v>9</v>
      </c>
      <c r="O1389" s="362"/>
      <c r="P1389" s="362" t="s">
        <v>90</v>
      </c>
      <c r="Q1389" s="362" t="s">
        <v>90</v>
      </c>
      <c r="R1389" s="362"/>
      <c r="S1389" s="361" t="s">
        <v>90</v>
      </c>
      <c r="T1389" s="362"/>
      <c r="U1389" s="362"/>
      <c r="V1389" s="362" t="s">
        <v>202</v>
      </c>
      <c r="W1389" s="362"/>
      <c r="X1389" s="362" t="s">
        <v>9</v>
      </c>
      <c r="Y1389" s="362" t="s">
        <v>9</v>
      </c>
      <c r="Z1389" s="362" t="s">
        <v>90</v>
      </c>
      <c r="AA1389" s="366" t="s">
        <v>90</v>
      </c>
      <c r="AB1389" s="362" t="s">
        <v>90</v>
      </c>
      <c r="AC1389" s="362"/>
      <c r="AD1389" s="362"/>
      <c r="AE1389" s="362"/>
      <c r="AF1389" s="362"/>
      <c r="AG1389" s="362"/>
      <c r="AH1389" s="362"/>
      <c r="AI1389" s="362" t="str">
        <f t="shared" si="21"/>
        <v>MOMBSS</v>
      </c>
      <c r="AJ1389" s="362" t="str">
        <f>VLOOKUP(AI1389,Table1[[#All],[CONCAT]:[Tfiber]],2,FALSE)</f>
        <v>Applications/Tools</v>
      </c>
      <c r="AK1389" s="362" t="s">
        <v>40</v>
      </c>
      <c r="AL1389" s="362"/>
      <c r="AM1389" s="362"/>
      <c r="AN1389" s="362"/>
      <c r="AO1389" s="362"/>
      <c r="AP1389" s="361" t="e">
        <v>#N/A</v>
      </c>
      <c r="AR1389">
        <v>1</v>
      </c>
    </row>
    <row r="1390" spans="2:44" ht="15" hidden="1" customHeight="1" x14ac:dyDescent="0.35">
      <c r="B1390" s="362">
        <v>1388</v>
      </c>
      <c r="C1390" s="362" t="s">
        <v>3617</v>
      </c>
      <c r="D1390" s="362" t="s">
        <v>2</v>
      </c>
      <c r="E1390" s="368">
        <v>45128</v>
      </c>
      <c r="F1390" s="368"/>
      <c r="G1390" s="368"/>
      <c r="H1390" s="368"/>
      <c r="I1390" s="362" t="s">
        <v>65</v>
      </c>
      <c r="J1390" s="362" t="s">
        <v>2882</v>
      </c>
      <c r="K1390" s="361" t="s">
        <v>3618</v>
      </c>
      <c r="L1390" s="362"/>
      <c r="M1390" s="362" t="s">
        <v>186</v>
      </c>
      <c r="N1390" s="362" t="s">
        <v>9</v>
      </c>
      <c r="O1390" s="362"/>
      <c r="P1390" s="362" t="s">
        <v>90</v>
      </c>
      <c r="Q1390" s="362" t="s">
        <v>90</v>
      </c>
      <c r="R1390" s="362"/>
      <c r="S1390" s="361" t="s">
        <v>90</v>
      </c>
      <c r="T1390" s="362"/>
      <c r="U1390" s="362"/>
      <c r="V1390" s="362" t="s">
        <v>202</v>
      </c>
      <c r="W1390" s="362"/>
      <c r="X1390" s="362" t="s">
        <v>9</v>
      </c>
      <c r="Y1390" s="362" t="s">
        <v>9</v>
      </c>
      <c r="Z1390" s="362" t="s">
        <v>90</v>
      </c>
      <c r="AA1390" s="366" t="s">
        <v>90</v>
      </c>
      <c r="AB1390" s="362" t="s">
        <v>90</v>
      </c>
      <c r="AC1390" s="362"/>
      <c r="AD1390" s="362"/>
      <c r="AE1390" s="362"/>
      <c r="AF1390" s="362"/>
      <c r="AG1390" s="362"/>
      <c r="AH1390" s="362"/>
      <c r="AI1390" s="362" t="str">
        <f t="shared" si="21"/>
        <v>MOMBSS</v>
      </c>
      <c r="AJ1390" s="362" t="str">
        <f>VLOOKUP(AI1390,Table1[[#All],[CONCAT]:[Tfiber]],2,FALSE)</f>
        <v>Applications/Tools</v>
      </c>
      <c r="AK1390" s="362" t="s">
        <v>40</v>
      </c>
      <c r="AL1390" s="362"/>
      <c r="AM1390" s="362"/>
      <c r="AN1390" s="362"/>
      <c r="AO1390" s="362"/>
      <c r="AP1390" s="361" t="e">
        <v>#N/A</v>
      </c>
      <c r="AR1390">
        <v>1</v>
      </c>
    </row>
    <row r="1391" spans="2:44" ht="15" hidden="1" customHeight="1" x14ac:dyDescent="0.35">
      <c r="B1391" s="362">
        <v>1389</v>
      </c>
      <c r="C1391" s="362" t="s">
        <v>3619</v>
      </c>
      <c r="D1391" s="362" t="s">
        <v>2</v>
      </c>
      <c r="E1391" s="368">
        <v>45128</v>
      </c>
      <c r="F1391" s="368"/>
      <c r="G1391" s="368"/>
      <c r="H1391" s="368"/>
      <c r="I1391" s="362" t="s">
        <v>74</v>
      </c>
      <c r="J1391" s="362" t="s">
        <v>90</v>
      </c>
      <c r="K1391" s="361" t="s">
        <v>3620</v>
      </c>
      <c r="L1391" s="361"/>
      <c r="M1391" s="362" t="s">
        <v>186</v>
      </c>
      <c r="N1391" s="362" t="s">
        <v>9</v>
      </c>
      <c r="O1391" s="362"/>
      <c r="P1391" s="362" t="s">
        <v>90</v>
      </c>
      <c r="Q1391" s="362" t="s">
        <v>90</v>
      </c>
      <c r="R1391" s="362"/>
      <c r="S1391" s="361"/>
      <c r="T1391" s="362"/>
      <c r="U1391" s="362"/>
      <c r="V1391" s="362" t="s">
        <v>120</v>
      </c>
      <c r="W1391" s="362"/>
      <c r="X1391" s="362"/>
      <c r="Y1391" s="362" t="s">
        <v>48</v>
      </c>
      <c r="Z1391" s="362" t="s">
        <v>90</v>
      </c>
      <c r="AA1391" s="366" t="s">
        <v>90</v>
      </c>
      <c r="AB1391" s="362" t="s">
        <v>90</v>
      </c>
      <c r="AC1391" s="362"/>
      <c r="AD1391" s="362"/>
      <c r="AE1391" s="362"/>
      <c r="AF1391" s="362"/>
      <c r="AG1391" s="362"/>
      <c r="AH1391" s="362"/>
      <c r="AI1391" s="362" t="str">
        <f t="shared" si="21"/>
        <v>MOMWFM</v>
      </c>
      <c r="AJ1391" s="362" t="str">
        <f>VLOOKUP(AI1391,Table1[[#All],[CONCAT]:[Tfiber]],2,FALSE)</f>
        <v>Applications/Tools</v>
      </c>
      <c r="AK1391" s="362" t="s">
        <v>40</v>
      </c>
      <c r="AL1391" s="362"/>
      <c r="AM1391" s="362"/>
      <c r="AN1391" s="362"/>
      <c r="AO1391" s="362"/>
      <c r="AP1391" s="361"/>
      <c r="AR1391">
        <v>1</v>
      </c>
    </row>
    <row r="1392" spans="2:44" ht="15" hidden="1" customHeight="1" x14ac:dyDescent="0.35">
      <c r="B1392" s="362">
        <v>1390</v>
      </c>
      <c r="C1392" s="362" t="s">
        <v>3621</v>
      </c>
      <c r="D1392" s="362" t="s">
        <v>2</v>
      </c>
      <c r="E1392" s="368">
        <v>45128</v>
      </c>
      <c r="F1392" s="368"/>
      <c r="G1392" s="368"/>
      <c r="H1392" s="368"/>
      <c r="I1392" s="362" t="s">
        <v>65</v>
      </c>
      <c r="J1392" s="362" t="s">
        <v>62</v>
      </c>
      <c r="K1392" s="361" t="s">
        <v>3622</v>
      </c>
      <c r="L1392" s="362"/>
      <c r="M1392" s="362" t="s">
        <v>1689</v>
      </c>
      <c r="N1392" s="362" t="s">
        <v>9</v>
      </c>
      <c r="O1392" s="362"/>
      <c r="P1392" s="362" t="s">
        <v>90</v>
      </c>
      <c r="Q1392" s="362" t="s">
        <v>90</v>
      </c>
      <c r="R1392" s="362"/>
      <c r="S1392" s="361" t="s">
        <v>90</v>
      </c>
      <c r="T1392" s="362"/>
      <c r="U1392" s="362"/>
      <c r="V1392" s="362" t="s">
        <v>202</v>
      </c>
      <c r="W1392" s="362"/>
      <c r="X1392" s="362" t="s">
        <v>9</v>
      </c>
      <c r="Y1392" s="362" t="s">
        <v>9</v>
      </c>
      <c r="Z1392" s="362" t="s">
        <v>90</v>
      </c>
      <c r="AA1392" s="366" t="s">
        <v>90</v>
      </c>
      <c r="AB1392" s="362" t="s">
        <v>90</v>
      </c>
      <c r="AC1392" s="362"/>
      <c r="AD1392" s="362"/>
      <c r="AE1392" s="362"/>
      <c r="AF1392" s="362"/>
      <c r="AG1392" s="362"/>
      <c r="AH1392" s="362"/>
      <c r="AI1392" s="362" t="str">
        <f t="shared" si="21"/>
        <v>MOMBSS</v>
      </c>
      <c r="AJ1392" s="362" t="str">
        <f>VLOOKUP(AI1392,Table1[[#All],[CONCAT]:[Tfiber]],2,FALSE)</f>
        <v>Applications/Tools</v>
      </c>
      <c r="AK1392" s="362" t="s">
        <v>40</v>
      </c>
      <c r="AL1392" s="362"/>
      <c r="AM1392" s="362"/>
      <c r="AN1392" s="362"/>
      <c r="AO1392" s="362"/>
      <c r="AP1392" s="361" t="e">
        <v>#N/A</v>
      </c>
      <c r="AR1392">
        <v>1</v>
      </c>
    </row>
    <row r="1393" spans="2:44" ht="15" hidden="1" customHeight="1" x14ac:dyDescent="0.35">
      <c r="B1393" s="362">
        <v>1391</v>
      </c>
      <c r="C1393" s="362" t="s">
        <v>3623</v>
      </c>
      <c r="D1393" s="362" t="s">
        <v>2</v>
      </c>
      <c r="E1393" s="368">
        <v>45128</v>
      </c>
      <c r="F1393" s="368"/>
      <c r="G1393" s="368"/>
      <c r="H1393" s="368"/>
      <c r="I1393" s="362" t="s">
        <v>57</v>
      </c>
      <c r="J1393" s="362" t="s">
        <v>1596</v>
      </c>
      <c r="K1393" s="361" t="s">
        <v>3624</v>
      </c>
      <c r="L1393" s="362"/>
      <c r="M1393" s="362" t="s">
        <v>186</v>
      </c>
      <c r="N1393" s="362" t="s">
        <v>9</v>
      </c>
      <c r="O1393" s="362"/>
      <c r="P1393" s="362" t="s">
        <v>90</v>
      </c>
      <c r="Q1393" s="362" t="s">
        <v>90</v>
      </c>
      <c r="R1393" s="362"/>
      <c r="S1393" s="361" t="s">
        <v>90</v>
      </c>
      <c r="T1393" s="362"/>
      <c r="U1393" s="362"/>
      <c r="V1393" s="362" t="s">
        <v>176</v>
      </c>
      <c r="W1393" s="362"/>
      <c r="X1393" s="362" t="s">
        <v>9</v>
      </c>
      <c r="Y1393" s="362" t="s">
        <v>9</v>
      </c>
      <c r="Z1393" s="362" t="s">
        <v>90</v>
      </c>
      <c r="AA1393" s="366" t="s">
        <v>90</v>
      </c>
      <c r="AB1393" s="362" t="s">
        <v>90</v>
      </c>
      <c r="AC1393" s="362"/>
      <c r="AD1393" s="362"/>
      <c r="AE1393" s="362"/>
      <c r="AF1393" s="362"/>
      <c r="AG1393" s="362"/>
      <c r="AH1393" s="362"/>
      <c r="AI1393" s="362" t="str">
        <f t="shared" si="21"/>
        <v>MOMSecurity &amp; Regulatory Compliance</v>
      </c>
      <c r="AJ1393" s="362" t="str">
        <f>VLOOKUP(AI1393,Table1[[#All],[CONCAT]:[Tfiber]],2,FALSE)</f>
        <v>Security</v>
      </c>
      <c r="AK1393" s="362" t="s">
        <v>40</v>
      </c>
      <c r="AL1393" s="362"/>
      <c r="AM1393" s="362"/>
      <c r="AN1393" s="362"/>
      <c r="AO1393" s="362"/>
      <c r="AP1393" s="361" t="e">
        <v>#N/A</v>
      </c>
      <c r="AR1393">
        <v>1</v>
      </c>
    </row>
    <row r="1394" spans="2:44" ht="15" hidden="1" customHeight="1" x14ac:dyDescent="0.35">
      <c r="B1394" s="362">
        <v>1392</v>
      </c>
      <c r="C1394" s="362" t="s">
        <v>3625</v>
      </c>
      <c r="D1394" s="362" t="s">
        <v>2</v>
      </c>
      <c r="E1394" s="368">
        <v>45128</v>
      </c>
      <c r="F1394" s="368"/>
      <c r="G1394" s="368"/>
      <c r="H1394" s="368"/>
      <c r="I1394" s="362" t="s">
        <v>65</v>
      </c>
      <c r="J1394" s="362" t="s">
        <v>2375</v>
      </c>
      <c r="K1394" s="361" t="s">
        <v>3626</v>
      </c>
      <c r="L1394" s="362"/>
      <c r="M1394" s="362" t="s">
        <v>186</v>
      </c>
      <c r="N1394" s="362" t="s">
        <v>9</v>
      </c>
      <c r="O1394" s="362"/>
      <c r="P1394" s="362" t="s">
        <v>90</v>
      </c>
      <c r="Q1394" s="362" t="s">
        <v>90</v>
      </c>
      <c r="R1394" s="362"/>
      <c r="S1394" s="361" t="s">
        <v>90</v>
      </c>
      <c r="T1394" s="362"/>
      <c r="U1394" s="362"/>
      <c r="V1394" s="362" t="s">
        <v>202</v>
      </c>
      <c r="W1394" s="362"/>
      <c r="X1394" s="362" t="s">
        <v>9</v>
      </c>
      <c r="Y1394" s="362" t="s">
        <v>9</v>
      </c>
      <c r="Z1394" s="362" t="s">
        <v>90</v>
      </c>
      <c r="AA1394" s="366" t="s">
        <v>90</v>
      </c>
      <c r="AB1394" s="362" t="s">
        <v>90</v>
      </c>
      <c r="AC1394" s="362"/>
      <c r="AD1394" s="362"/>
      <c r="AE1394" s="362"/>
      <c r="AF1394" s="362"/>
      <c r="AG1394" s="362"/>
      <c r="AH1394" s="362"/>
      <c r="AI1394" s="362" t="str">
        <f t="shared" si="21"/>
        <v>MOMBSS</v>
      </c>
      <c r="AJ1394" s="362" t="str">
        <f>VLOOKUP(AI1394,Table1[[#All],[CONCAT]:[Tfiber]],2,FALSE)</f>
        <v>Applications/Tools</v>
      </c>
      <c r="AK1394" s="362" t="s">
        <v>40</v>
      </c>
      <c r="AL1394" s="362"/>
      <c r="AM1394" s="362"/>
      <c r="AN1394" s="362"/>
      <c r="AO1394" s="362"/>
      <c r="AP1394" s="361" t="e">
        <v>#N/A</v>
      </c>
      <c r="AR1394">
        <v>1</v>
      </c>
    </row>
    <row r="1395" spans="2:44" ht="15" hidden="1" customHeight="1" x14ac:dyDescent="0.35">
      <c r="B1395" s="362">
        <v>1393</v>
      </c>
      <c r="C1395" s="362" t="s">
        <v>3627</v>
      </c>
      <c r="D1395" s="362" t="s">
        <v>2</v>
      </c>
      <c r="E1395" s="368">
        <v>45128</v>
      </c>
      <c r="F1395" s="368"/>
      <c r="G1395" s="368"/>
      <c r="H1395" s="368"/>
      <c r="I1395" s="362" t="s">
        <v>65</v>
      </c>
      <c r="J1395" s="362" t="s">
        <v>2882</v>
      </c>
      <c r="K1395" s="361" t="s">
        <v>3628</v>
      </c>
      <c r="L1395" s="362"/>
      <c r="M1395" s="362" t="s">
        <v>186</v>
      </c>
      <c r="N1395" s="362" t="s">
        <v>9</v>
      </c>
      <c r="O1395" s="362"/>
      <c r="P1395" s="362" t="s">
        <v>90</v>
      </c>
      <c r="Q1395" s="362" t="s">
        <v>90</v>
      </c>
      <c r="R1395" s="362"/>
      <c r="S1395" s="361" t="s">
        <v>90</v>
      </c>
      <c r="T1395" s="362"/>
      <c r="U1395" s="362"/>
      <c r="V1395" s="362" t="s">
        <v>202</v>
      </c>
      <c r="W1395" s="362"/>
      <c r="X1395" s="362" t="s">
        <v>9</v>
      </c>
      <c r="Y1395" s="362" t="s">
        <v>9</v>
      </c>
      <c r="Z1395" s="362" t="s">
        <v>90</v>
      </c>
      <c r="AA1395" s="366" t="s">
        <v>90</v>
      </c>
      <c r="AB1395" s="362" t="s">
        <v>90</v>
      </c>
      <c r="AC1395" s="362"/>
      <c r="AD1395" s="362"/>
      <c r="AE1395" s="362"/>
      <c r="AF1395" s="362"/>
      <c r="AG1395" s="362"/>
      <c r="AH1395" s="362"/>
      <c r="AI1395" s="362" t="str">
        <f t="shared" si="21"/>
        <v>MOMBSS</v>
      </c>
      <c r="AJ1395" s="362" t="str">
        <f>VLOOKUP(AI1395,Table1[[#All],[CONCAT]:[Tfiber]],2,FALSE)</f>
        <v>Applications/Tools</v>
      </c>
      <c r="AK1395" s="362" t="s">
        <v>40</v>
      </c>
      <c r="AL1395" s="362"/>
      <c r="AM1395" s="362"/>
      <c r="AN1395" s="362"/>
      <c r="AO1395" s="362"/>
      <c r="AP1395" s="361" t="e">
        <v>#N/A</v>
      </c>
      <c r="AR1395">
        <v>1</v>
      </c>
    </row>
    <row r="1396" spans="2:44" ht="15" hidden="1" customHeight="1" x14ac:dyDescent="0.35">
      <c r="B1396" s="362">
        <v>1394</v>
      </c>
      <c r="C1396" s="362" t="s">
        <v>3629</v>
      </c>
      <c r="D1396" s="362" t="s">
        <v>2</v>
      </c>
      <c r="E1396" s="368">
        <v>45128</v>
      </c>
      <c r="F1396" s="368"/>
      <c r="G1396" s="368"/>
      <c r="H1396" s="368"/>
      <c r="I1396" s="362" t="s">
        <v>74</v>
      </c>
      <c r="J1396" s="362" t="s">
        <v>90</v>
      </c>
      <c r="K1396" s="361" t="s">
        <v>3630</v>
      </c>
      <c r="L1396" s="361"/>
      <c r="M1396" s="362" t="s">
        <v>186</v>
      </c>
      <c r="N1396" s="362" t="s">
        <v>9</v>
      </c>
      <c r="O1396" s="362"/>
      <c r="P1396" s="362" t="s">
        <v>90</v>
      </c>
      <c r="Q1396" s="362" t="s">
        <v>90</v>
      </c>
      <c r="R1396" s="362"/>
      <c r="S1396" s="361"/>
      <c r="T1396" s="362"/>
      <c r="U1396" s="362"/>
      <c r="V1396" s="362" t="s">
        <v>120</v>
      </c>
      <c r="W1396" s="362"/>
      <c r="X1396" s="362"/>
      <c r="Y1396" s="362" t="s">
        <v>48</v>
      </c>
      <c r="Z1396" s="362" t="s">
        <v>90</v>
      </c>
      <c r="AA1396" s="366" t="s">
        <v>90</v>
      </c>
      <c r="AB1396" s="362" t="s">
        <v>90</v>
      </c>
      <c r="AC1396" s="362"/>
      <c r="AD1396" s="362"/>
      <c r="AE1396" s="362"/>
      <c r="AF1396" s="362"/>
      <c r="AG1396" s="362"/>
      <c r="AH1396" s="362"/>
      <c r="AI1396" s="362" t="str">
        <f t="shared" si="21"/>
        <v>MOMWFM</v>
      </c>
      <c r="AJ1396" s="362" t="str">
        <f>VLOOKUP(AI1396,Table1[[#All],[CONCAT]:[Tfiber]],2,FALSE)</f>
        <v>Applications/Tools</v>
      </c>
      <c r="AK1396" s="362" t="s">
        <v>40</v>
      </c>
      <c r="AL1396" s="362"/>
      <c r="AM1396" s="362"/>
      <c r="AN1396" s="362"/>
      <c r="AO1396" s="362"/>
      <c r="AP1396" s="361"/>
      <c r="AR1396">
        <v>1</v>
      </c>
    </row>
    <row r="1397" spans="2:44" ht="15" customHeight="1" x14ac:dyDescent="0.35">
      <c r="B1397" s="362">
        <v>1395</v>
      </c>
      <c r="C1397" s="362" t="s">
        <v>3631</v>
      </c>
      <c r="D1397" s="362" t="s">
        <v>2</v>
      </c>
      <c r="E1397" s="368">
        <v>45111</v>
      </c>
      <c r="F1397" s="368" t="s">
        <v>1278</v>
      </c>
      <c r="G1397" s="368"/>
      <c r="H1397" s="368"/>
      <c r="I1397" s="362" t="s">
        <v>73</v>
      </c>
      <c r="J1397" s="362" t="s">
        <v>1546</v>
      </c>
      <c r="K1397" s="361" t="s">
        <v>3632</v>
      </c>
      <c r="L1397" s="362"/>
      <c r="M1397" s="362" t="s">
        <v>186</v>
      </c>
      <c r="N1397" s="362" t="s">
        <v>8</v>
      </c>
      <c r="O1397" s="362"/>
      <c r="P1397" s="362" t="s">
        <v>90</v>
      </c>
      <c r="Q1397" s="362" t="s">
        <v>90</v>
      </c>
      <c r="R1397" s="362"/>
      <c r="S1397" s="361" t="s">
        <v>3633</v>
      </c>
      <c r="T1397" s="362"/>
      <c r="U1397" s="362"/>
      <c r="V1397" s="362" t="s">
        <v>1271</v>
      </c>
      <c r="W1397" s="362"/>
      <c r="X1397" s="362"/>
      <c r="Y1397" s="362" t="s">
        <v>45</v>
      </c>
      <c r="Z1397" s="362" t="s">
        <v>90</v>
      </c>
      <c r="AA1397" s="366" t="s">
        <v>90</v>
      </c>
      <c r="AB1397" s="362" t="s">
        <v>90</v>
      </c>
      <c r="AC1397" s="362"/>
      <c r="AD1397" s="362"/>
      <c r="AE1397" s="362"/>
      <c r="AF1397" s="362"/>
      <c r="AG1397" s="362"/>
      <c r="AH1397" s="362"/>
      <c r="AI1397" s="362" t="str">
        <f t="shared" si="21"/>
        <v>MOMNOC Operationalization</v>
      </c>
      <c r="AJ1397" s="362" t="str">
        <f>VLOOKUP(AI1397,Table1[[#All],[CONCAT]:[Tfiber]],2,FALSE)</f>
        <v>Network</v>
      </c>
      <c r="AK1397" s="362" t="s">
        <v>39</v>
      </c>
      <c r="AL1397" s="362"/>
      <c r="AM1397" s="362"/>
      <c r="AN1397" s="362" t="s">
        <v>1299</v>
      </c>
      <c r="AO1397" s="368">
        <v>45919</v>
      </c>
      <c r="AP1397" s="361" t="s">
        <v>680</v>
      </c>
      <c r="AR1397">
        <v>1</v>
      </c>
    </row>
    <row r="1398" spans="2:44" ht="15" hidden="1" customHeight="1" x14ac:dyDescent="0.35">
      <c r="B1398" s="362">
        <v>1396</v>
      </c>
      <c r="C1398" s="362" t="s">
        <v>3634</v>
      </c>
      <c r="D1398" s="362" t="s">
        <v>2</v>
      </c>
      <c r="E1398" s="368">
        <v>45128</v>
      </c>
      <c r="F1398" s="368"/>
      <c r="G1398" s="368"/>
      <c r="H1398" s="368"/>
      <c r="I1398" s="362" t="s">
        <v>62</v>
      </c>
      <c r="J1398" s="362" t="s">
        <v>3635</v>
      </c>
      <c r="K1398" s="361" t="s">
        <v>3636</v>
      </c>
      <c r="L1398" s="362"/>
      <c r="M1398" s="362" t="s">
        <v>186</v>
      </c>
      <c r="N1398" s="362" t="s">
        <v>9</v>
      </c>
      <c r="O1398" s="362"/>
      <c r="P1398" s="362" t="s">
        <v>90</v>
      </c>
      <c r="Q1398" s="362" t="s">
        <v>90</v>
      </c>
      <c r="R1398" s="362"/>
      <c r="S1398" s="361" t="s">
        <v>90</v>
      </c>
      <c r="T1398" s="362"/>
      <c r="U1398" s="362"/>
      <c r="V1398" s="362" t="s">
        <v>824</v>
      </c>
      <c r="W1398" s="362"/>
      <c r="X1398" s="362" t="s">
        <v>9</v>
      </c>
      <c r="Y1398" s="362" t="s">
        <v>9</v>
      </c>
      <c r="Z1398" s="362" t="s">
        <v>90</v>
      </c>
      <c r="AA1398" s="366" t="s">
        <v>90</v>
      </c>
      <c r="AB1398" s="362" t="s">
        <v>90</v>
      </c>
      <c r="AC1398" s="362"/>
      <c r="AD1398" s="362"/>
      <c r="AE1398" s="362"/>
      <c r="AF1398" s="362"/>
      <c r="AG1398" s="362"/>
      <c r="AH1398" s="362"/>
      <c r="AI1398" s="362" t="str">
        <f t="shared" si="21"/>
        <v>MOMNSO</v>
      </c>
      <c r="AJ1398" s="362" t="str">
        <f>VLOOKUP(AI1398,Table1[[#All],[CONCAT]:[Tfiber]],2,FALSE)</f>
        <v>Applications/Tools</v>
      </c>
      <c r="AK1398" s="362" t="s">
        <v>40</v>
      </c>
      <c r="AL1398" s="362"/>
      <c r="AM1398" s="362"/>
      <c r="AN1398" s="362"/>
      <c r="AO1398" s="362"/>
      <c r="AP1398" s="361" t="e">
        <v>#N/A</v>
      </c>
      <c r="AR1398">
        <v>1</v>
      </c>
    </row>
    <row r="1399" spans="2:44" ht="15" hidden="1" customHeight="1" x14ac:dyDescent="0.35">
      <c r="B1399" s="362">
        <v>1397</v>
      </c>
      <c r="C1399" s="362" t="s">
        <v>3637</v>
      </c>
      <c r="D1399" s="362" t="s">
        <v>2</v>
      </c>
      <c r="E1399" s="368">
        <v>45128</v>
      </c>
      <c r="F1399" s="368"/>
      <c r="G1399" s="368"/>
      <c r="H1399" s="368"/>
      <c r="I1399" s="362" t="s">
        <v>76</v>
      </c>
      <c r="J1399" s="362" t="s">
        <v>3638</v>
      </c>
      <c r="K1399" s="361" t="s">
        <v>3639</v>
      </c>
      <c r="L1399" s="361"/>
      <c r="M1399" s="362" t="s">
        <v>1689</v>
      </c>
      <c r="N1399" s="362" t="s">
        <v>9</v>
      </c>
      <c r="O1399" s="362"/>
      <c r="P1399" s="362" t="s">
        <v>90</v>
      </c>
      <c r="Q1399" s="362" t="s">
        <v>90</v>
      </c>
      <c r="R1399" s="362"/>
      <c r="S1399" s="361" t="s">
        <v>3640</v>
      </c>
      <c r="T1399" s="361"/>
      <c r="U1399" s="361"/>
      <c r="V1399" s="362" t="s">
        <v>125</v>
      </c>
      <c r="W1399" s="362"/>
      <c r="X1399" s="362"/>
      <c r="Y1399" s="365" t="s">
        <v>45</v>
      </c>
      <c r="Z1399" s="362" t="s">
        <v>90</v>
      </c>
      <c r="AA1399" s="366" t="s">
        <v>90</v>
      </c>
      <c r="AB1399" s="362" t="s">
        <v>90</v>
      </c>
      <c r="AC1399" s="362"/>
      <c r="AD1399" s="362"/>
      <c r="AE1399" s="362"/>
      <c r="AF1399" s="362"/>
      <c r="AG1399" s="362"/>
      <c r="AH1399" s="362"/>
      <c r="AI1399" s="362" t="str">
        <f t="shared" si="21"/>
        <v>MOMT&amp;D Environment</v>
      </c>
      <c r="AJ1399" s="362" t="str">
        <f>VLOOKUP(AI1399,Table1[[#All],[CONCAT]:[Tfiber]],2,FALSE)</f>
        <v>Applications</v>
      </c>
      <c r="AK1399" s="362" t="s">
        <v>39</v>
      </c>
      <c r="AL1399" s="362"/>
      <c r="AM1399" s="362"/>
      <c r="AN1399" s="362"/>
      <c r="AO1399" s="368" t="s">
        <v>90</v>
      </c>
      <c r="AP1399" s="361" t="s">
        <v>1158</v>
      </c>
      <c r="AR1399">
        <v>1</v>
      </c>
    </row>
    <row r="1400" spans="2:44" ht="15" hidden="1" customHeight="1" x14ac:dyDescent="0.35">
      <c r="B1400" s="362">
        <v>1398</v>
      </c>
      <c r="C1400" s="362" t="s">
        <v>3641</v>
      </c>
      <c r="D1400" s="362" t="s">
        <v>2</v>
      </c>
      <c r="E1400" s="368">
        <v>45128</v>
      </c>
      <c r="F1400" s="368"/>
      <c r="G1400" s="368"/>
      <c r="H1400" s="368"/>
      <c r="I1400" s="362" t="s">
        <v>65</v>
      </c>
      <c r="J1400" s="362" t="s">
        <v>3638</v>
      </c>
      <c r="K1400" s="361" t="s">
        <v>3642</v>
      </c>
      <c r="L1400" s="362"/>
      <c r="M1400" s="362" t="s">
        <v>186</v>
      </c>
      <c r="N1400" s="362" t="s">
        <v>9</v>
      </c>
      <c r="O1400" s="362"/>
      <c r="P1400" s="362" t="s">
        <v>90</v>
      </c>
      <c r="Q1400" s="362" t="s">
        <v>90</v>
      </c>
      <c r="R1400" s="362"/>
      <c r="S1400" s="361" t="s">
        <v>90</v>
      </c>
      <c r="T1400" s="362"/>
      <c r="U1400" s="362"/>
      <c r="V1400" s="362" t="s">
        <v>202</v>
      </c>
      <c r="W1400" s="362"/>
      <c r="X1400" s="362" t="s">
        <v>9</v>
      </c>
      <c r="Y1400" s="362" t="s">
        <v>9</v>
      </c>
      <c r="Z1400" s="362" t="s">
        <v>90</v>
      </c>
      <c r="AA1400" s="366" t="s">
        <v>90</v>
      </c>
      <c r="AB1400" s="362" t="s">
        <v>90</v>
      </c>
      <c r="AC1400" s="362"/>
      <c r="AD1400" s="362"/>
      <c r="AE1400" s="362"/>
      <c r="AF1400" s="362"/>
      <c r="AG1400" s="362"/>
      <c r="AH1400" s="362"/>
      <c r="AI1400" s="362" t="str">
        <f t="shared" si="21"/>
        <v>MOMBSS</v>
      </c>
      <c r="AJ1400" s="362" t="str">
        <f>VLOOKUP(AI1400,Table1[[#All],[CONCAT]:[Tfiber]],2,FALSE)</f>
        <v>Applications/Tools</v>
      </c>
      <c r="AK1400" s="362" t="s">
        <v>40</v>
      </c>
      <c r="AL1400" s="362"/>
      <c r="AM1400" s="362"/>
      <c r="AN1400" s="362"/>
      <c r="AO1400" s="362"/>
      <c r="AP1400" s="361" t="e">
        <v>#N/A</v>
      </c>
      <c r="AR1400">
        <v>1</v>
      </c>
    </row>
    <row r="1401" spans="2:44" ht="15" hidden="1" customHeight="1" x14ac:dyDescent="0.35">
      <c r="B1401" s="362">
        <v>1399</v>
      </c>
      <c r="C1401" s="362" t="s">
        <v>3643</v>
      </c>
      <c r="D1401" s="362" t="s">
        <v>2</v>
      </c>
      <c r="E1401" s="368">
        <v>45128</v>
      </c>
      <c r="F1401" s="368"/>
      <c r="G1401" s="368"/>
      <c r="H1401" s="368"/>
      <c r="I1401" s="362" t="s">
        <v>65</v>
      </c>
      <c r="J1401" s="362" t="s">
        <v>2375</v>
      </c>
      <c r="K1401" s="361" t="s">
        <v>3644</v>
      </c>
      <c r="L1401" s="362"/>
      <c r="M1401" s="362" t="s">
        <v>186</v>
      </c>
      <c r="N1401" s="362" t="s">
        <v>9</v>
      </c>
      <c r="O1401" s="362"/>
      <c r="P1401" s="362" t="s">
        <v>90</v>
      </c>
      <c r="Q1401" s="362" t="s">
        <v>90</v>
      </c>
      <c r="R1401" s="362"/>
      <c r="S1401" s="361" t="s">
        <v>90</v>
      </c>
      <c r="T1401" s="362"/>
      <c r="U1401" s="362"/>
      <c r="V1401" s="362" t="s">
        <v>202</v>
      </c>
      <c r="W1401" s="362"/>
      <c r="X1401" s="362" t="s">
        <v>9</v>
      </c>
      <c r="Y1401" s="362" t="s">
        <v>9</v>
      </c>
      <c r="Z1401" s="362" t="s">
        <v>90</v>
      </c>
      <c r="AA1401" s="366" t="s">
        <v>90</v>
      </c>
      <c r="AB1401" s="362" t="s">
        <v>90</v>
      </c>
      <c r="AC1401" s="362"/>
      <c r="AD1401" s="362"/>
      <c r="AE1401" s="362"/>
      <c r="AF1401" s="362"/>
      <c r="AG1401" s="362"/>
      <c r="AH1401" s="362"/>
      <c r="AI1401" s="362" t="str">
        <f t="shared" si="21"/>
        <v>MOMBSS</v>
      </c>
      <c r="AJ1401" s="362" t="str">
        <f>VLOOKUP(AI1401,Table1[[#All],[CONCAT]:[Tfiber]],2,FALSE)</f>
        <v>Applications/Tools</v>
      </c>
      <c r="AK1401" s="362" t="s">
        <v>40</v>
      </c>
      <c r="AL1401" s="362"/>
      <c r="AM1401" s="362"/>
      <c r="AN1401" s="362"/>
      <c r="AO1401" s="362"/>
      <c r="AP1401" s="361" t="e">
        <v>#N/A</v>
      </c>
      <c r="AR1401">
        <v>1</v>
      </c>
    </row>
    <row r="1402" spans="2:44" ht="15" hidden="1" customHeight="1" x14ac:dyDescent="0.35">
      <c r="B1402" s="362">
        <v>1400</v>
      </c>
      <c r="C1402" s="362" t="s">
        <v>3645</v>
      </c>
      <c r="D1402" s="362" t="s">
        <v>2</v>
      </c>
      <c r="E1402" s="368">
        <v>45128</v>
      </c>
      <c r="F1402" s="368"/>
      <c r="G1402" s="368"/>
      <c r="H1402" s="368"/>
      <c r="I1402" s="362" t="s">
        <v>65</v>
      </c>
      <c r="J1402" s="362" t="s">
        <v>2835</v>
      </c>
      <c r="K1402" s="361" t="s">
        <v>3646</v>
      </c>
      <c r="L1402" s="362"/>
      <c r="M1402" s="362" t="s">
        <v>186</v>
      </c>
      <c r="N1402" s="362" t="s">
        <v>9</v>
      </c>
      <c r="O1402" s="362"/>
      <c r="P1402" s="362" t="s">
        <v>90</v>
      </c>
      <c r="Q1402" s="362" t="s">
        <v>90</v>
      </c>
      <c r="R1402" s="362"/>
      <c r="S1402" s="361" t="s">
        <v>90</v>
      </c>
      <c r="T1402" s="362"/>
      <c r="U1402" s="362"/>
      <c r="V1402" s="362" t="s">
        <v>202</v>
      </c>
      <c r="W1402" s="362"/>
      <c r="X1402" s="362" t="s">
        <v>9</v>
      </c>
      <c r="Y1402" s="362" t="s">
        <v>9</v>
      </c>
      <c r="Z1402" s="362" t="s">
        <v>90</v>
      </c>
      <c r="AA1402" s="366" t="s">
        <v>90</v>
      </c>
      <c r="AB1402" s="362" t="s">
        <v>90</v>
      </c>
      <c r="AC1402" s="362"/>
      <c r="AD1402" s="362"/>
      <c r="AE1402" s="362"/>
      <c r="AF1402" s="362"/>
      <c r="AG1402" s="362"/>
      <c r="AH1402" s="362"/>
      <c r="AI1402" s="362" t="str">
        <f t="shared" si="21"/>
        <v>MOMBSS</v>
      </c>
      <c r="AJ1402" s="362" t="str">
        <f>VLOOKUP(AI1402,Table1[[#All],[CONCAT]:[Tfiber]],2,FALSE)</f>
        <v>Applications/Tools</v>
      </c>
      <c r="AK1402" s="362" t="s">
        <v>40</v>
      </c>
      <c r="AL1402" s="362"/>
      <c r="AM1402" s="362"/>
      <c r="AN1402" s="362"/>
      <c r="AO1402" s="362"/>
      <c r="AP1402" s="361" t="e">
        <v>#N/A</v>
      </c>
      <c r="AR1402">
        <v>1</v>
      </c>
    </row>
    <row r="1403" spans="2:44" ht="15" hidden="1" customHeight="1" x14ac:dyDescent="0.35">
      <c r="B1403" s="362">
        <v>1401</v>
      </c>
      <c r="C1403" s="362" t="s">
        <v>3647</v>
      </c>
      <c r="D1403" s="362" t="s">
        <v>2</v>
      </c>
      <c r="E1403" s="368">
        <v>45128</v>
      </c>
      <c r="F1403" s="368"/>
      <c r="G1403" s="368"/>
      <c r="H1403" s="368"/>
      <c r="I1403" s="362" t="s">
        <v>65</v>
      </c>
      <c r="J1403" s="362" t="s">
        <v>2882</v>
      </c>
      <c r="K1403" s="361" t="s">
        <v>3648</v>
      </c>
      <c r="L1403" s="362"/>
      <c r="M1403" s="362" t="s">
        <v>186</v>
      </c>
      <c r="N1403" s="362" t="s">
        <v>9</v>
      </c>
      <c r="O1403" s="362"/>
      <c r="P1403" s="362" t="s">
        <v>90</v>
      </c>
      <c r="Q1403" s="362" t="s">
        <v>90</v>
      </c>
      <c r="R1403" s="362"/>
      <c r="S1403" s="361" t="s">
        <v>90</v>
      </c>
      <c r="T1403" s="362"/>
      <c r="U1403" s="362"/>
      <c r="V1403" s="362" t="s">
        <v>202</v>
      </c>
      <c r="W1403" s="362"/>
      <c r="X1403" s="362" t="s">
        <v>9</v>
      </c>
      <c r="Y1403" s="362" t="s">
        <v>9</v>
      </c>
      <c r="Z1403" s="362" t="s">
        <v>90</v>
      </c>
      <c r="AA1403" s="366" t="s">
        <v>90</v>
      </c>
      <c r="AB1403" s="362" t="s">
        <v>90</v>
      </c>
      <c r="AC1403" s="362"/>
      <c r="AD1403" s="362"/>
      <c r="AE1403" s="362"/>
      <c r="AF1403" s="362"/>
      <c r="AG1403" s="362"/>
      <c r="AH1403" s="362"/>
      <c r="AI1403" s="362" t="str">
        <f t="shared" si="21"/>
        <v>MOMBSS</v>
      </c>
      <c r="AJ1403" s="362" t="str">
        <f>VLOOKUP(AI1403,Table1[[#All],[CONCAT]:[Tfiber]],2,FALSE)</f>
        <v>Applications/Tools</v>
      </c>
      <c r="AK1403" s="362" t="s">
        <v>40</v>
      </c>
      <c r="AL1403" s="362"/>
      <c r="AM1403" s="362"/>
      <c r="AN1403" s="362"/>
      <c r="AO1403" s="362"/>
      <c r="AP1403" s="361" t="e">
        <v>#N/A</v>
      </c>
      <c r="AR1403">
        <v>1</v>
      </c>
    </row>
    <row r="1404" spans="2:44" ht="15" hidden="1" customHeight="1" x14ac:dyDescent="0.35">
      <c r="B1404" s="362">
        <v>1402</v>
      </c>
      <c r="C1404" s="362" t="s">
        <v>3649</v>
      </c>
      <c r="D1404" s="362" t="s">
        <v>2</v>
      </c>
      <c r="E1404" s="368">
        <v>45128</v>
      </c>
      <c r="F1404" s="368"/>
      <c r="G1404" s="368"/>
      <c r="H1404" s="368"/>
      <c r="I1404" s="362" t="s">
        <v>65</v>
      </c>
      <c r="J1404" s="362" t="s">
        <v>2835</v>
      </c>
      <c r="K1404" s="361" t="s">
        <v>3650</v>
      </c>
      <c r="L1404" s="362"/>
      <c r="M1404" s="362" t="s">
        <v>186</v>
      </c>
      <c r="N1404" s="362" t="s">
        <v>9</v>
      </c>
      <c r="O1404" s="362"/>
      <c r="P1404" s="362" t="s">
        <v>90</v>
      </c>
      <c r="Q1404" s="362" t="s">
        <v>90</v>
      </c>
      <c r="R1404" s="362"/>
      <c r="S1404" s="361" t="s">
        <v>90</v>
      </c>
      <c r="T1404" s="362"/>
      <c r="U1404" s="362"/>
      <c r="V1404" s="362" t="s">
        <v>202</v>
      </c>
      <c r="W1404" s="362"/>
      <c r="X1404" s="362" t="s">
        <v>9</v>
      </c>
      <c r="Y1404" s="362" t="s">
        <v>9</v>
      </c>
      <c r="Z1404" s="362" t="s">
        <v>90</v>
      </c>
      <c r="AA1404" s="366" t="s">
        <v>90</v>
      </c>
      <c r="AB1404" s="362" t="s">
        <v>90</v>
      </c>
      <c r="AC1404" s="362"/>
      <c r="AD1404" s="362"/>
      <c r="AE1404" s="362"/>
      <c r="AF1404" s="362"/>
      <c r="AG1404" s="362"/>
      <c r="AH1404" s="362"/>
      <c r="AI1404" s="362" t="str">
        <f t="shared" si="21"/>
        <v>MOMBSS</v>
      </c>
      <c r="AJ1404" s="362" t="str">
        <f>VLOOKUP(AI1404,Table1[[#All],[CONCAT]:[Tfiber]],2,FALSE)</f>
        <v>Applications/Tools</v>
      </c>
      <c r="AK1404" s="362" t="s">
        <v>40</v>
      </c>
      <c r="AL1404" s="362"/>
      <c r="AM1404" s="362"/>
      <c r="AN1404" s="362"/>
      <c r="AO1404" s="362"/>
      <c r="AP1404" s="361" t="e">
        <v>#N/A</v>
      </c>
      <c r="AR1404">
        <v>1</v>
      </c>
    </row>
    <row r="1405" spans="2:44" ht="15" hidden="1" customHeight="1" x14ac:dyDescent="0.35">
      <c r="B1405" s="362">
        <v>1403</v>
      </c>
      <c r="C1405" s="362" t="s">
        <v>3651</v>
      </c>
      <c r="D1405" s="362" t="s">
        <v>2</v>
      </c>
      <c r="E1405" s="368">
        <v>45128</v>
      </c>
      <c r="F1405" s="368"/>
      <c r="G1405" s="368"/>
      <c r="H1405" s="368"/>
      <c r="I1405" s="362" t="s">
        <v>65</v>
      </c>
      <c r="J1405" s="362" t="s">
        <v>2835</v>
      </c>
      <c r="K1405" s="361" t="s">
        <v>3652</v>
      </c>
      <c r="L1405" s="362"/>
      <c r="M1405" s="362" t="s">
        <v>186</v>
      </c>
      <c r="N1405" s="362" t="s">
        <v>9</v>
      </c>
      <c r="O1405" s="362"/>
      <c r="P1405" s="362" t="s">
        <v>90</v>
      </c>
      <c r="Q1405" s="362" t="s">
        <v>90</v>
      </c>
      <c r="R1405" s="362"/>
      <c r="S1405" s="361" t="s">
        <v>90</v>
      </c>
      <c r="T1405" s="362"/>
      <c r="U1405" s="362"/>
      <c r="V1405" s="362" t="s">
        <v>202</v>
      </c>
      <c r="W1405" s="362"/>
      <c r="X1405" s="362" t="s">
        <v>9</v>
      </c>
      <c r="Y1405" s="362" t="s">
        <v>9</v>
      </c>
      <c r="Z1405" s="362" t="s">
        <v>90</v>
      </c>
      <c r="AA1405" s="366" t="s">
        <v>90</v>
      </c>
      <c r="AB1405" s="362" t="s">
        <v>90</v>
      </c>
      <c r="AC1405" s="362"/>
      <c r="AD1405" s="362"/>
      <c r="AE1405" s="362"/>
      <c r="AF1405" s="362"/>
      <c r="AG1405" s="362"/>
      <c r="AH1405" s="362"/>
      <c r="AI1405" s="362" t="str">
        <f t="shared" si="21"/>
        <v>MOMBSS</v>
      </c>
      <c r="AJ1405" s="362" t="str">
        <f>VLOOKUP(AI1405,Table1[[#All],[CONCAT]:[Tfiber]],2,FALSE)</f>
        <v>Applications/Tools</v>
      </c>
      <c r="AK1405" s="362" t="s">
        <v>40</v>
      </c>
      <c r="AL1405" s="362"/>
      <c r="AM1405" s="362"/>
      <c r="AN1405" s="362"/>
      <c r="AO1405" s="362"/>
      <c r="AP1405" s="361" t="e">
        <v>#N/A</v>
      </c>
      <c r="AR1405">
        <v>1</v>
      </c>
    </row>
    <row r="1406" spans="2:44" ht="15" hidden="1" customHeight="1" x14ac:dyDescent="0.35">
      <c r="B1406" s="362">
        <v>1404</v>
      </c>
      <c r="C1406" s="362" t="s">
        <v>3653</v>
      </c>
      <c r="D1406" s="362" t="s">
        <v>2</v>
      </c>
      <c r="E1406" s="368">
        <v>45128</v>
      </c>
      <c r="F1406" s="368"/>
      <c r="G1406" s="368"/>
      <c r="H1406" s="368"/>
      <c r="I1406" s="362" t="s">
        <v>65</v>
      </c>
      <c r="J1406" s="362" t="s">
        <v>1580</v>
      </c>
      <c r="K1406" s="361" t="s">
        <v>3654</v>
      </c>
      <c r="L1406" s="361"/>
      <c r="M1406" s="362" t="s">
        <v>186</v>
      </c>
      <c r="N1406" s="362" t="s">
        <v>9</v>
      </c>
      <c r="O1406" s="362"/>
      <c r="P1406" s="362" t="s">
        <v>90</v>
      </c>
      <c r="Q1406" s="362" t="s">
        <v>90</v>
      </c>
      <c r="R1406" s="362"/>
      <c r="S1406" s="361" t="s">
        <v>90</v>
      </c>
      <c r="T1406" s="362"/>
      <c r="U1406" s="362"/>
      <c r="V1406" s="362" t="s">
        <v>202</v>
      </c>
      <c r="W1406" s="362"/>
      <c r="X1406" s="362" t="s">
        <v>9</v>
      </c>
      <c r="Y1406" s="362" t="s">
        <v>9</v>
      </c>
      <c r="Z1406" s="362" t="s">
        <v>90</v>
      </c>
      <c r="AA1406" s="366" t="s">
        <v>90</v>
      </c>
      <c r="AB1406" s="362" t="s">
        <v>90</v>
      </c>
      <c r="AC1406" s="362"/>
      <c r="AD1406" s="362"/>
      <c r="AE1406" s="362"/>
      <c r="AF1406" s="362"/>
      <c r="AG1406" s="362"/>
      <c r="AH1406" s="362"/>
      <c r="AI1406" s="362" t="str">
        <f t="shared" si="21"/>
        <v>MOMBSS</v>
      </c>
      <c r="AJ1406" s="362" t="str">
        <f>VLOOKUP(AI1406,Table1[[#All],[CONCAT]:[Tfiber]],2,FALSE)</f>
        <v>Applications/Tools</v>
      </c>
      <c r="AK1406" s="362" t="s">
        <v>40</v>
      </c>
      <c r="AL1406" s="362"/>
      <c r="AM1406" s="362"/>
      <c r="AN1406" s="362"/>
      <c r="AO1406" s="362"/>
      <c r="AP1406" s="361" t="e">
        <v>#N/A</v>
      </c>
      <c r="AR1406">
        <v>1</v>
      </c>
    </row>
    <row r="1407" spans="2:44" ht="15" hidden="1" customHeight="1" x14ac:dyDescent="0.35">
      <c r="B1407" s="362">
        <v>1405</v>
      </c>
      <c r="C1407" s="362" t="s">
        <v>3655</v>
      </c>
      <c r="D1407" s="362" t="s">
        <v>2</v>
      </c>
      <c r="E1407" s="368">
        <v>45133</v>
      </c>
      <c r="F1407" s="368"/>
      <c r="G1407" s="368"/>
      <c r="H1407" s="368"/>
      <c r="I1407" s="362" t="s">
        <v>74</v>
      </c>
      <c r="J1407" s="362" t="s">
        <v>90</v>
      </c>
      <c r="K1407" s="361" t="s">
        <v>3656</v>
      </c>
      <c r="L1407" s="361"/>
      <c r="M1407" s="362" t="s">
        <v>186</v>
      </c>
      <c r="N1407" s="362" t="s">
        <v>9</v>
      </c>
      <c r="O1407" s="362"/>
      <c r="P1407" s="362" t="s">
        <v>90</v>
      </c>
      <c r="Q1407" s="362" t="s">
        <v>90</v>
      </c>
      <c r="R1407" s="362"/>
      <c r="S1407" s="361"/>
      <c r="T1407" s="362"/>
      <c r="U1407" s="362"/>
      <c r="V1407" s="362" t="s">
        <v>120</v>
      </c>
      <c r="W1407" s="362"/>
      <c r="X1407" s="362"/>
      <c r="Y1407" s="362" t="s">
        <v>48</v>
      </c>
      <c r="Z1407" s="362" t="s">
        <v>90</v>
      </c>
      <c r="AA1407" s="366" t="s">
        <v>90</v>
      </c>
      <c r="AB1407" s="362" t="s">
        <v>90</v>
      </c>
      <c r="AC1407" s="362"/>
      <c r="AD1407" s="362"/>
      <c r="AE1407" s="362"/>
      <c r="AF1407" s="362"/>
      <c r="AG1407" s="362"/>
      <c r="AH1407" s="362"/>
      <c r="AI1407" s="362" t="str">
        <f t="shared" si="21"/>
        <v>MOMWFM</v>
      </c>
      <c r="AJ1407" s="362" t="str">
        <f>VLOOKUP(AI1407,Table1[[#All],[CONCAT]:[Tfiber]],2,FALSE)</f>
        <v>Applications/Tools</v>
      </c>
      <c r="AK1407" s="362" t="s">
        <v>40</v>
      </c>
      <c r="AL1407" s="362"/>
      <c r="AM1407" s="362"/>
      <c r="AN1407" s="362"/>
      <c r="AO1407" s="362"/>
      <c r="AP1407" s="361"/>
      <c r="AR1407">
        <v>1</v>
      </c>
    </row>
    <row r="1408" spans="2:44" ht="15" hidden="1" customHeight="1" x14ac:dyDescent="0.35">
      <c r="B1408" s="362">
        <v>1406</v>
      </c>
      <c r="C1408" s="362" t="s">
        <v>3657</v>
      </c>
      <c r="D1408" s="362" t="s">
        <v>2</v>
      </c>
      <c r="E1408" s="368">
        <v>45111</v>
      </c>
      <c r="F1408" s="368" t="s">
        <v>1278</v>
      </c>
      <c r="G1408" s="368"/>
      <c r="H1408" s="368"/>
      <c r="I1408" s="362" t="s">
        <v>73</v>
      </c>
      <c r="J1408" s="362" t="s">
        <v>1546</v>
      </c>
      <c r="K1408" s="361" t="s">
        <v>3658</v>
      </c>
      <c r="L1408" s="362"/>
      <c r="M1408" s="362" t="s">
        <v>186</v>
      </c>
      <c r="N1408" s="362" t="s">
        <v>51</v>
      </c>
      <c r="O1408" s="362"/>
      <c r="P1408" s="362" t="s">
        <v>90</v>
      </c>
      <c r="Q1408" s="362" t="s">
        <v>90</v>
      </c>
      <c r="R1408" s="362"/>
      <c r="S1408" s="361" t="s">
        <v>3659</v>
      </c>
      <c r="T1408" s="362"/>
      <c r="U1408" s="362"/>
      <c r="V1408" s="362" t="s">
        <v>1271</v>
      </c>
      <c r="W1408" s="362"/>
      <c r="X1408" s="362"/>
      <c r="Y1408" s="362" t="s">
        <v>45</v>
      </c>
      <c r="Z1408" s="362" t="s">
        <v>90</v>
      </c>
      <c r="AA1408" s="366" t="s">
        <v>90</v>
      </c>
      <c r="AB1408" s="362" t="s">
        <v>90</v>
      </c>
      <c r="AC1408" s="362"/>
      <c r="AD1408" s="362"/>
      <c r="AE1408" s="362"/>
      <c r="AF1408" s="362"/>
      <c r="AG1408" s="362"/>
      <c r="AH1408" s="362"/>
      <c r="AI1408" s="362" t="str">
        <f t="shared" si="21"/>
        <v>MOMNOC Operationalization</v>
      </c>
      <c r="AJ1408" s="362" t="str">
        <f>VLOOKUP(AI1408,Table1[[#All],[CONCAT]:[Tfiber]],2,FALSE)</f>
        <v>Network</v>
      </c>
      <c r="AK1408" s="362" t="s">
        <v>39</v>
      </c>
      <c r="AL1408" s="362"/>
      <c r="AM1408" s="362"/>
      <c r="AN1408" s="362" t="s">
        <v>1299</v>
      </c>
      <c r="AO1408" s="368">
        <v>45924</v>
      </c>
      <c r="AP1408" s="361" t="s">
        <v>2412</v>
      </c>
      <c r="AR1408">
        <v>1</v>
      </c>
    </row>
    <row r="1409" spans="2:44" ht="15" hidden="1" customHeight="1" x14ac:dyDescent="0.35">
      <c r="B1409" s="362">
        <v>1407</v>
      </c>
      <c r="C1409" s="362" t="s">
        <v>3660</v>
      </c>
      <c r="D1409" s="362" t="s">
        <v>2</v>
      </c>
      <c r="E1409" s="368">
        <v>45133</v>
      </c>
      <c r="F1409" s="368"/>
      <c r="G1409" s="368"/>
      <c r="H1409" s="368"/>
      <c r="I1409" s="362" t="s">
        <v>74</v>
      </c>
      <c r="J1409" s="362" t="s">
        <v>90</v>
      </c>
      <c r="K1409" s="361" t="s">
        <v>3661</v>
      </c>
      <c r="L1409" s="361"/>
      <c r="M1409" s="362" t="s">
        <v>186</v>
      </c>
      <c r="N1409" s="362" t="s">
        <v>9</v>
      </c>
      <c r="O1409" s="362"/>
      <c r="P1409" s="362" t="s">
        <v>90</v>
      </c>
      <c r="Q1409" s="362" t="s">
        <v>90</v>
      </c>
      <c r="R1409" s="362"/>
      <c r="S1409" s="361" t="s">
        <v>3662</v>
      </c>
      <c r="T1409" s="362"/>
      <c r="U1409" s="362"/>
      <c r="V1409" s="362" t="s">
        <v>120</v>
      </c>
      <c r="W1409" s="362"/>
      <c r="X1409" s="362" t="s">
        <v>9</v>
      </c>
      <c r="Y1409" s="362" t="s">
        <v>101</v>
      </c>
      <c r="Z1409" s="362" t="s">
        <v>90</v>
      </c>
      <c r="AA1409" s="366" t="s">
        <v>90</v>
      </c>
      <c r="AB1409" s="362" t="s">
        <v>90</v>
      </c>
      <c r="AC1409" s="362"/>
      <c r="AD1409" s="362"/>
      <c r="AE1409" s="362"/>
      <c r="AF1409" s="362"/>
      <c r="AG1409" s="362"/>
      <c r="AH1409" s="362"/>
      <c r="AI1409" s="362" t="str">
        <f t="shared" si="21"/>
        <v>MOMWFM</v>
      </c>
      <c r="AJ1409" s="362" t="str">
        <f>VLOOKUP(AI1409,Table1[[#All],[CONCAT]:[Tfiber]],2,FALSE)</f>
        <v>Applications/Tools</v>
      </c>
      <c r="AK1409" s="362" t="e">
        <v>#N/A</v>
      </c>
      <c r="AL1409" s="362"/>
      <c r="AM1409" s="362"/>
      <c r="AN1409" s="362"/>
      <c r="AO1409" s="362"/>
      <c r="AP1409" s="361" t="e">
        <v>#N/A</v>
      </c>
      <c r="AR1409">
        <v>1</v>
      </c>
    </row>
    <row r="1410" spans="2:44" ht="15" hidden="1" customHeight="1" x14ac:dyDescent="0.35">
      <c r="B1410" s="362">
        <v>1408</v>
      </c>
      <c r="C1410" s="362" t="s">
        <v>3663</v>
      </c>
      <c r="D1410" s="362" t="s">
        <v>2</v>
      </c>
      <c r="E1410" s="368">
        <v>45133</v>
      </c>
      <c r="F1410" s="368"/>
      <c r="G1410" s="368"/>
      <c r="H1410" s="368"/>
      <c r="I1410" s="362" t="s">
        <v>74</v>
      </c>
      <c r="J1410" s="362" t="s">
        <v>90</v>
      </c>
      <c r="K1410" s="361" t="s">
        <v>3664</v>
      </c>
      <c r="L1410" s="361"/>
      <c r="M1410" s="362" t="s">
        <v>186</v>
      </c>
      <c r="N1410" s="362" t="s">
        <v>9</v>
      </c>
      <c r="O1410" s="362"/>
      <c r="P1410" s="362" t="s">
        <v>90</v>
      </c>
      <c r="Q1410" s="362" t="s">
        <v>90</v>
      </c>
      <c r="R1410" s="362"/>
      <c r="S1410" s="361"/>
      <c r="T1410" s="362"/>
      <c r="U1410" s="362"/>
      <c r="V1410" s="362" t="s">
        <v>120</v>
      </c>
      <c r="W1410" s="362"/>
      <c r="X1410" s="362"/>
      <c r="Y1410" s="362" t="s">
        <v>48</v>
      </c>
      <c r="Z1410" s="362" t="s">
        <v>90</v>
      </c>
      <c r="AA1410" s="366" t="s">
        <v>90</v>
      </c>
      <c r="AB1410" s="362" t="s">
        <v>90</v>
      </c>
      <c r="AC1410" s="362"/>
      <c r="AD1410" s="362"/>
      <c r="AE1410" s="362"/>
      <c r="AF1410" s="362"/>
      <c r="AG1410" s="362"/>
      <c r="AH1410" s="362"/>
      <c r="AI1410" s="362" t="str">
        <f t="shared" si="21"/>
        <v>MOMWFM</v>
      </c>
      <c r="AJ1410" s="362" t="str">
        <f>VLOOKUP(AI1410,Table1[[#All],[CONCAT]:[Tfiber]],2,FALSE)</f>
        <v>Applications/Tools</v>
      </c>
      <c r="AK1410" s="362" t="s">
        <v>40</v>
      </c>
      <c r="AL1410" s="362"/>
      <c r="AM1410" s="362"/>
      <c r="AN1410" s="362"/>
      <c r="AO1410" s="362"/>
      <c r="AP1410" s="361"/>
      <c r="AR1410">
        <v>1</v>
      </c>
    </row>
    <row r="1411" spans="2:44" ht="15" hidden="1" customHeight="1" x14ac:dyDescent="0.35">
      <c r="B1411" s="362">
        <v>1409</v>
      </c>
      <c r="C1411" s="362" t="s">
        <v>3665</v>
      </c>
      <c r="D1411" s="362" t="s">
        <v>2</v>
      </c>
      <c r="E1411" s="368">
        <v>45133</v>
      </c>
      <c r="F1411" s="368"/>
      <c r="G1411" s="368"/>
      <c r="H1411" s="368"/>
      <c r="I1411" s="362" t="s">
        <v>74</v>
      </c>
      <c r="J1411" s="362" t="s">
        <v>90</v>
      </c>
      <c r="K1411" s="361" t="s">
        <v>3666</v>
      </c>
      <c r="L1411" s="361"/>
      <c r="M1411" s="362" t="s">
        <v>186</v>
      </c>
      <c r="N1411" s="362" t="s">
        <v>9</v>
      </c>
      <c r="O1411" s="362"/>
      <c r="P1411" s="362" t="s">
        <v>90</v>
      </c>
      <c r="Q1411" s="362" t="s">
        <v>90</v>
      </c>
      <c r="R1411" s="362"/>
      <c r="S1411" s="361"/>
      <c r="T1411" s="362"/>
      <c r="U1411" s="362"/>
      <c r="V1411" s="362" t="s">
        <v>120</v>
      </c>
      <c r="W1411" s="362"/>
      <c r="X1411" s="362"/>
      <c r="Y1411" s="362" t="s">
        <v>48</v>
      </c>
      <c r="Z1411" s="362" t="s">
        <v>90</v>
      </c>
      <c r="AA1411" s="366" t="s">
        <v>90</v>
      </c>
      <c r="AB1411" s="362" t="s">
        <v>90</v>
      </c>
      <c r="AC1411" s="362"/>
      <c r="AD1411" s="362"/>
      <c r="AE1411" s="362"/>
      <c r="AF1411" s="362"/>
      <c r="AG1411" s="362"/>
      <c r="AH1411" s="362"/>
      <c r="AI1411" s="362" t="str">
        <f t="shared" ref="AI1411:AI1474" si="22">_xlfn.CONCAT(D1411,I1411)</f>
        <v>MOMWFM</v>
      </c>
      <c r="AJ1411" s="362" t="str">
        <f>VLOOKUP(AI1411,Table1[[#All],[CONCAT]:[Tfiber]],2,FALSE)</f>
        <v>Applications/Tools</v>
      </c>
      <c r="AK1411" s="362" t="s">
        <v>40</v>
      </c>
      <c r="AL1411" s="362"/>
      <c r="AM1411" s="362"/>
      <c r="AN1411" s="362"/>
      <c r="AO1411" s="362"/>
      <c r="AP1411" s="361"/>
      <c r="AR1411">
        <v>1</v>
      </c>
    </row>
    <row r="1412" spans="2:44" ht="15" hidden="1" customHeight="1" x14ac:dyDescent="0.35">
      <c r="B1412" s="362">
        <v>1410</v>
      </c>
      <c r="C1412" s="362" t="s">
        <v>3667</v>
      </c>
      <c r="D1412" s="362" t="s">
        <v>2</v>
      </c>
      <c r="E1412" s="368">
        <v>45133</v>
      </c>
      <c r="F1412" s="368"/>
      <c r="G1412" s="368"/>
      <c r="H1412" s="368"/>
      <c r="I1412" s="362" t="s">
        <v>65</v>
      </c>
      <c r="J1412" s="362" t="s">
        <v>2882</v>
      </c>
      <c r="K1412" s="361" t="s">
        <v>3668</v>
      </c>
      <c r="L1412" s="362"/>
      <c r="M1412" s="362" t="s">
        <v>186</v>
      </c>
      <c r="N1412" s="362" t="s">
        <v>9</v>
      </c>
      <c r="O1412" s="362"/>
      <c r="P1412" s="362" t="s">
        <v>90</v>
      </c>
      <c r="Q1412" s="362" t="s">
        <v>90</v>
      </c>
      <c r="R1412" s="362"/>
      <c r="S1412" s="361" t="s">
        <v>90</v>
      </c>
      <c r="T1412" s="362"/>
      <c r="U1412" s="362"/>
      <c r="V1412" s="362" t="s">
        <v>202</v>
      </c>
      <c r="W1412" s="362"/>
      <c r="X1412" s="362" t="s">
        <v>9</v>
      </c>
      <c r="Y1412" s="362" t="s">
        <v>9</v>
      </c>
      <c r="Z1412" s="362" t="s">
        <v>90</v>
      </c>
      <c r="AA1412" s="366" t="s">
        <v>90</v>
      </c>
      <c r="AB1412" s="362" t="s">
        <v>90</v>
      </c>
      <c r="AC1412" s="362"/>
      <c r="AD1412" s="362"/>
      <c r="AE1412" s="362"/>
      <c r="AF1412" s="362"/>
      <c r="AG1412" s="362"/>
      <c r="AH1412" s="362"/>
      <c r="AI1412" s="362" t="str">
        <f t="shared" si="22"/>
        <v>MOMBSS</v>
      </c>
      <c r="AJ1412" s="362" t="str">
        <f>VLOOKUP(AI1412,Table1[[#All],[CONCAT]:[Tfiber]],2,FALSE)</f>
        <v>Applications/Tools</v>
      </c>
      <c r="AK1412" s="362" t="s">
        <v>40</v>
      </c>
      <c r="AL1412" s="362"/>
      <c r="AM1412" s="362"/>
      <c r="AN1412" s="362"/>
      <c r="AO1412" s="362"/>
      <c r="AP1412" s="361" t="e">
        <v>#N/A</v>
      </c>
      <c r="AR1412">
        <v>1</v>
      </c>
    </row>
    <row r="1413" spans="2:44" ht="15" hidden="1" customHeight="1" x14ac:dyDescent="0.35">
      <c r="B1413" s="362">
        <v>1411</v>
      </c>
      <c r="C1413" s="362" t="s">
        <v>3669</v>
      </c>
      <c r="D1413" s="362" t="s">
        <v>2</v>
      </c>
      <c r="E1413" s="368">
        <v>45133</v>
      </c>
      <c r="F1413" s="368"/>
      <c r="G1413" s="368"/>
      <c r="H1413" s="368"/>
      <c r="I1413" s="362" t="s">
        <v>74</v>
      </c>
      <c r="J1413" s="362" t="s">
        <v>90</v>
      </c>
      <c r="K1413" s="361" t="s">
        <v>3670</v>
      </c>
      <c r="L1413" s="361"/>
      <c r="M1413" s="362" t="s">
        <v>186</v>
      </c>
      <c r="N1413" s="362" t="s">
        <v>9</v>
      </c>
      <c r="O1413" s="362"/>
      <c r="P1413" s="362" t="s">
        <v>90</v>
      </c>
      <c r="Q1413" s="362" t="s">
        <v>90</v>
      </c>
      <c r="R1413" s="362"/>
      <c r="S1413" s="361" t="s">
        <v>3671</v>
      </c>
      <c r="T1413" s="362"/>
      <c r="U1413" s="362"/>
      <c r="V1413" s="362" t="s">
        <v>120</v>
      </c>
      <c r="W1413" s="362"/>
      <c r="X1413" s="362"/>
      <c r="Y1413" s="362" t="s">
        <v>48</v>
      </c>
      <c r="Z1413" s="362" t="s">
        <v>90</v>
      </c>
      <c r="AA1413" s="366" t="s">
        <v>90</v>
      </c>
      <c r="AB1413" s="362" t="s">
        <v>90</v>
      </c>
      <c r="AC1413" s="362"/>
      <c r="AD1413" s="362"/>
      <c r="AE1413" s="362"/>
      <c r="AF1413" s="362"/>
      <c r="AG1413" s="362"/>
      <c r="AH1413" s="362"/>
      <c r="AI1413" s="362" t="str">
        <f t="shared" si="22"/>
        <v>MOMWFM</v>
      </c>
      <c r="AJ1413" s="362" t="str">
        <f>VLOOKUP(AI1413,Table1[[#All],[CONCAT]:[Tfiber]],2,FALSE)</f>
        <v>Applications/Tools</v>
      </c>
      <c r="AK1413" s="362" t="s">
        <v>40</v>
      </c>
      <c r="AL1413" s="362"/>
      <c r="AM1413" s="362"/>
      <c r="AN1413" s="362"/>
      <c r="AO1413" s="362"/>
      <c r="AP1413" s="361"/>
      <c r="AR1413">
        <v>1</v>
      </c>
    </row>
    <row r="1414" spans="2:44" ht="15" hidden="1" customHeight="1" x14ac:dyDescent="0.35">
      <c r="B1414" s="362">
        <v>1412</v>
      </c>
      <c r="C1414" s="362" t="s">
        <v>3672</v>
      </c>
      <c r="D1414" s="362" t="s">
        <v>2</v>
      </c>
      <c r="E1414" s="368">
        <v>45133</v>
      </c>
      <c r="F1414" s="368"/>
      <c r="G1414" s="368"/>
      <c r="H1414" s="368"/>
      <c r="I1414" s="362" t="s">
        <v>74</v>
      </c>
      <c r="J1414" s="362" t="s">
        <v>90</v>
      </c>
      <c r="K1414" s="361" t="s">
        <v>3673</v>
      </c>
      <c r="L1414" s="361"/>
      <c r="M1414" s="362" t="s">
        <v>186</v>
      </c>
      <c r="N1414" s="362" t="s">
        <v>9</v>
      </c>
      <c r="O1414" s="362"/>
      <c r="P1414" s="362" t="s">
        <v>90</v>
      </c>
      <c r="Q1414" s="362" t="s">
        <v>90</v>
      </c>
      <c r="R1414" s="362"/>
      <c r="S1414" s="361"/>
      <c r="T1414" s="362"/>
      <c r="U1414" s="362"/>
      <c r="V1414" s="362" t="s">
        <v>120</v>
      </c>
      <c r="W1414" s="362"/>
      <c r="X1414" s="362"/>
      <c r="Y1414" s="362" t="s">
        <v>48</v>
      </c>
      <c r="Z1414" s="362" t="s">
        <v>90</v>
      </c>
      <c r="AA1414" s="366" t="s">
        <v>90</v>
      </c>
      <c r="AB1414" s="362" t="s">
        <v>90</v>
      </c>
      <c r="AC1414" s="362"/>
      <c r="AD1414" s="362"/>
      <c r="AE1414" s="362"/>
      <c r="AF1414" s="362"/>
      <c r="AG1414" s="362"/>
      <c r="AH1414" s="362"/>
      <c r="AI1414" s="362" t="str">
        <f t="shared" si="22"/>
        <v>MOMWFM</v>
      </c>
      <c r="AJ1414" s="362" t="str">
        <f>VLOOKUP(AI1414,Table1[[#All],[CONCAT]:[Tfiber]],2,FALSE)</f>
        <v>Applications/Tools</v>
      </c>
      <c r="AK1414" s="362" t="s">
        <v>40</v>
      </c>
      <c r="AL1414" s="362"/>
      <c r="AM1414" s="362"/>
      <c r="AN1414" s="362"/>
      <c r="AO1414" s="362"/>
      <c r="AP1414" s="361"/>
      <c r="AR1414">
        <v>1</v>
      </c>
    </row>
    <row r="1415" spans="2:44" ht="15" hidden="1" customHeight="1" x14ac:dyDescent="0.35">
      <c r="B1415" s="362">
        <v>1413</v>
      </c>
      <c r="C1415" s="362" t="s">
        <v>3674</v>
      </c>
      <c r="D1415" s="362" t="s">
        <v>2</v>
      </c>
      <c r="E1415" s="368">
        <v>45133</v>
      </c>
      <c r="F1415" s="368"/>
      <c r="G1415" s="368"/>
      <c r="H1415" s="368"/>
      <c r="I1415" s="362" t="s">
        <v>74</v>
      </c>
      <c r="J1415" s="362" t="s">
        <v>90</v>
      </c>
      <c r="K1415" s="361" t="s">
        <v>3675</v>
      </c>
      <c r="L1415" s="361"/>
      <c r="M1415" s="362" t="s">
        <v>186</v>
      </c>
      <c r="N1415" s="362" t="s">
        <v>9</v>
      </c>
      <c r="O1415" s="362"/>
      <c r="P1415" s="362" t="s">
        <v>90</v>
      </c>
      <c r="Q1415" s="362" t="s">
        <v>90</v>
      </c>
      <c r="R1415" s="362"/>
      <c r="S1415" s="361" t="s">
        <v>3676</v>
      </c>
      <c r="T1415" s="362"/>
      <c r="U1415" s="362"/>
      <c r="V1415" s="362" t="s">
        <v>120</v>
      </c>
      <c r="W1415" s="362"/>
      <c r="X1415" s="362" t="s">
        <v>9</v>
      </c>
      <c r="Y1415" s="362" t="s">
        <v>101</v>
      </c>
      <c r="Z1415" s="362" t="s">
        <v>90</v>
      </c>
      <c r="AA1415" s="366" t="s">
        <v>90</v>
      </c>
      <c r="AB1415" s="362" t="s">
        <v>90</v>
      </c>
      <c r="AC1415" s="362"/>
      <c r="AD1415" s="362"/>
      <c r="AE1415" s="362"/>
      <c r="AF1415" s="362"/>
      <c r="AG1415" s="362"/>
      <c r="AH1415" s="362"/>
      <c r="AI1415" s="362" t="str">
        <f t="shared" si="22"/>
        <v>MOMWFM</v>
      </c>
      <c r="AJ1415" s="362" t="str">
        <f>VLOOKUP(AI1415,Table1[[#All],[CONCAT]:[Tfiber]],2,FALSE)</f>
        <v>Applications/Tools</v>
      </c>
      <c r="AK1415" s="362" t="e">
        <v>#N/A</v>
      </c>
      <c r="AL1415" s="362"/>
      <c r="AM1415" s="362"/>
      <c r="AN1415" s="362"/>
      <c r="AO1415" s="362"/>
      <c r="AP1415" s="361" t="e">
        <v>#N/A</v>
      </c>
      <c r="AR1415">
        <v>1</v>
      </c>
    </row>
    <row r="1416" spans="2:44" ht="15" hidden="1" customHeight="1" x14ac:dyDescent="0.35">
      <c r="B1416" s="362">
        <v>1414</v>
      </c>
      <c r="C1416" s="362" t="s">
        <v>3677</v>
      </c>
      <c r="D1416" s="362" t="s">
        <v>2</v>
      </c>
      <c r="E1416" s="368">
        <v>45133</v>
      </c>
      <c r="F1416" s="368"/>
      <c r="G1416" s="368"/>
      <c r="H1416" s="368"/>
      <c r="I1416" s="362" t="s">
        <v>74</v>
      </c>
      <c r="J1416" s="362" t="s">
        <v>90</v>
      </c>
      <c r="K1416" s="361" t="s">
        <v>3678</v>
      </c>
      <c r="L1416" s="361"/>
      <c r="M1416" s="362" t="s">
        <v>186</v>
      </c>
      <c r="N1416" s="362" t="s">
        <v>9</v>
      </c>
      <c r="O1416" s="362"/>
      <c r="P1416" s="362" t="s">
        <v>90</v>
      </c>
      <c r="Q1416" s="362" t="s">
        <v>90</v>
      </c>
      <c r="R1416" s="362"/>
      <c r="S1416" s="361" t="s">
        <v>3679</v>
      </c>
      <c r="T1416" s="362"/>
      <c r="U1416" s="362"/>
      <c r="V1416" s="362" t="s">
        <v>120</v>
      </c>
      <c r="W1416" s="362"/>
      <c r="X1416" s="362" t="s">
        <v>9</v>
      </c>
      <c r="Y1416" s="362" t="s">
        <v>101</v>
      </c>
      <c r="Z1416" s="362" t="s">
        <v>90</v>
      </c>
      <c r="AA1416" s="366" t="s">
        <v>90</v>
      </c>
      <c r="AB1416" s="362" t="s">
        <v>90</v>
      </c>
      <c r="AC1416" s="362"/>
      <c r="AD1416" s="362"/>
      <c r="AE1416" s="362"/>
      <c r="AF1416" s="362"/>
      <c r="AG1416" s="362"/>
      <c r="AH1416" s="362"/>
      <c r="AI1416" s="362" t="str">
        <f t="shared" si="22"/>
        <v>MOMWFM</v>
      </c>
      <c r="AJ1416" s="362" t="str">
        <f>VLOOKUP(AI1416,Table1[[#All],[CONCAT]:[Tfiber]],2,FALSE)</f>
        <v>Applications/Tools</v>
      </c>
      <c r="AK1416" s="362" t="e">
        <v>#N/A</v>
      </c>
      <c r="AL1416" s="362"/>
      <c r="AM1416" s="362"/>
      <c r="AN1416" s="362"/>
      <c r="AO1416" s="362"/>
      <c r="AP1416" s="361" t="e">
        <v>#N/A</v>
      </c>
      <c r="AR1416">
        <v>1</v>
      </c>
    </row>
    <row r="1417" spans="2:44" ht="15" hidden="1" customHeight="1" x14ac:dyDescent="0.35">
      <c r="B1417" s="362">
        <v>1415</v>
      </c>
      <c r="C1417" s="362" t="s">
        <v>3680</v>
      </c>
      <c r="D1417" s="362" t="s">
        <v>2</v>
      </c>
      <c r="E1417" s="368">
        <v>45133</v>
      </c>
      <c r="F1417" s="368"/>
      <c r="G1417" s="368"/>
      <c r="H1417" s="368"/>
      <c r="I1417" s="362" t="s">
        <v>74</v>
      </c>
      <c r="J1417" s="362" t="s">
        <v>90</v>
      </c>
      <c r="K1417" s="361" t="s">
        <v>3681</v>
      </c>
      <c r="L1417" s="361"/>
      <c r="M1417" s="362" t="s">
        <v>186</v>
      </c>
      <c r="N1417" s="362" t="s">
        <v>9</v>
      </c>
      <c r="O1417" s="362"/>
      <c r="P1417" s="362" t="s">
        <v>90</v>
      </c>
      <c r="Q1417" s="362" t="s">
        <v>90</v>
      </c>
      <c r="R1417" s="362"/>
      <c r="S1417" s="361" t="s">
        <v>3682</v>
      </c>
      <c r="T1417" s="362"/>
      <c r="U1417" s="362"/>
      <c r="V1417" s="362" t="s">
        <v>120</v>
      </c>
      <c r="W1417" s="362"/>
      <c r="X1417" s="362" t="s">
        <v>9</v>
      </c>
      <c r="Y1417" s="362" t="s">
        <v>101</v>
      </c>
      <c r="Z1417" s="362" t="s">
        <v>90</v>
      </c>
      <c r="AA1417" s="366" t="s">
        <v>90</v>
      </c>
      <c r="AB1417" s="362" t="s">
        <v>90</v>
      </c>
      <c r="AC1417" s="362"/>
      <c r="AD1417" s="362"/>
      <c r="AE1417" s="362"/>
      <c r="AF1417" s="362"/>
      <c r="AG1417" s="362"/>
      <c r="AH1417" s="362"/>
      <c r="AI1417" s="362" t="str">
        <f t="shared" si="22"/>
        <v>MOMWFM</v>
      </c>
      <c r="AJ1417" s="362" t="str">
        <f>VLOOKUP(AI1417,Table1[[#All],[CONCAT]:[Tfiber]],2,FALSE)</f>
        <v>Applications/Tools</v>
      </c>
      <c r="AK1417" s="362" t="e">
        <v>#N/A</v>
      </c>
      <c r="AL1417" s="362"/>
      <c r="AM1417" s="362"/>
      <c r="AN1417" s="362"/>
      <c r="AO1417" s="362"/>
      <c r="AP1417" s="361" t="e">
        <v>#N/A</v>
      </c>
      <c r="AR1417">
        <v>1</v>
      </c>
    </row>
    <row r="1418" spans="2:44" ht="15" hidden="1" customHeight="1" x14ac:dyDescent="0.35">
      <c r="B1418" s="362">
        <v>1416</v>
      </c>
      <c r="C1418" s="362" t="s">
        <v>3683</v>
      </c>
      <c r="D1418" s="362" t="s">
        <v>2</v>
      </c>
      <c r="E1418" s="368">
        <v>45133</v>
      </c>
      <c r="F1418" s="368"/>
      <c r="G1418" s="368"/>
      <c r="H1418" s="368"/>
      <c r="I1418" s="362" t="s">
        <v>74</v>
      </c>
      <c r="J1418" s="362" t="s">
        <v>90</v>
      </c>
      <c r="K1418" s="361" t="s">
        <v>3684</v>
      </c>
      <c r="L1418" s="361"/>
      <c r="M1418" s="362" t="s">
        <v>186</v>
      </c>
      <c r="N1418" s="362" t="s">
        <v>9</v>
      </c>
      <c r="O1418" s="362"/>
      <c r="P1418" s="362" t="s">
        <v>90</v>
      </c>
      <c r="Q1418" s="362" t="s">
        <v>90</v>
      </c>
      <c r="R1418" s="362"/>
      <c r="S1418" s="361"/>
      <c r="T1418" s="362"/>
      <c r="U1418" s="362"/>
      <c r="V1418" s="362" t="s">
        <v>120</v>
      </c>
      <c r="W1418" s="362"/>
      <c r="X1418" s="362"/>
      <c r="Y1418" s="362" t="s">
        <v>48</v>
      </c>
      <c r="Z1418" s="362" t="s">
        <v>90</v>
      </c>
      <c r="AA1418" s="366" t="s">
        <v>90</v>
      </c>
      <c r="AB1418" s="362" t="s">
        <v>90</v>
      </c>
      <c r="AC1418" s="362"/>
      <c r="AD1418" s="362"/>
      <c r="AE1418" s="362"/>
      <c r="AF1418" s="362"/>
      <c r="AG1418" s="362"/>
      <c r="AH1418" s="362"/>
      <c r="AI1418" s="362" t="str">
        <f t="shared" si="22"/>
        <v>MOMWFM</v>
      </c>
      <c r="AJ1418" s="362" t="str">
        <f>VLOOKUP(AI1418,Table1[[#All],[CONCAT]:[Tfiber]],2,FALSE)</f>
        <v>Applications/Tools</v>
      </c>
      <c r="AK1418" s="362" t="s">
        <v>40</v>
      </c>
      <c r="AL1418" s="362"/>
      <c r="AM1418" s="362"/>
      <c r="AN1418" s="362"/>
      <c r="AO1418" s="362"/>
      <c r="AP1418" s="361"/>
      <c r="AR1418">
        <v>1</v>
      </c>
    </row>
    <row r="1419" spans="2:44" ht="15" hidden="1" customHeight="1" x14ac:dyDescent="0.35">
      <c r="B1419" s="362">
        <v>1417</v>
      </c>
      <c r="C1419" s="362" t="s">
        <v>3685</v>
      </c>
      <c r="D1419" s="362" t="s">
        <v>2</v>
      </c>
      <c r="E1419" s="368">
        <v>45019</v>
      </c>
      <c r="F1419" s="368"/>
      <c r="G1419" s="368"/>
      <c r="H1419" s="368"/>
      <c r="I1419" s="362" t="s">
        <v>73</v>
      </c>
      <c r="J1419" s="362" t="s">
        <v>2315</v>
      </c>
      <c r="K1419" s="361" t="s">
        <v>3686</v>
      </c>
      <c r="L1419" s="362"/>
      <c r="M1419" s="362" t="s">
        <v>186</v>
      </c>
      <c r="N1419" s="362" t="s">
        <v>51</v>
      </c>
      <c r="O1419" s="362"/>
      <c r="P1419" s="362" t="s">
        <v>1398</v>
      </c>
      <c r="Q1419" s="362" t="s">
        <v>90</v>
      </c>
      <c r="R1419" s="362" t="s">
        <v>1677</v>
      </c>
      <c r="S1419" s="361" t="s">
        <v>3687</v>
      </c>
      <c r="T1419" s="362"/>
      <c r="U1419" s="362"/>
      <c r="V1419" s="362" t="s">
        <v>133</v>
      </c>
      <c r="W1419" s="362"/>
      <c r="X1419" s="362"/>
      <c r="Y1419" s="362" t="s">
        <v>45</v>
      </c>
      <c r="Z1419" s="362" t="s">
        <v>90</v>
      </c>
      <c r="AA1419" s="366" t="s">
        <v>90</v>
      </c>
      <c r="AB1419" s="362" t="s">
        <v>90</v>
      </c>
      <c r="AC1419" s="362"/>
      <c r="AD1419" s="362"/>
      <c r="AE1419" s="362"/>
      <c r="AF1419" s="362"/>
      <c r="AG1419" s="362"/>
      <c r="AH1419" s="362"/>
      <c r="AI1419" s="362" t="str">
        <f t="shared" si="22"/>
        <v>MOMNOC Operationalization</v>
      </c>
      <c r="AJ1419" s="362" t="str">
        <f>VLOOKUP(AI1419,Table1[[#All],[CONCAT]:[Tfiber]],2,FALSE)</f>
        <v>Network</v>
      </c>
      <c r="AK1419" s="362" t="s">
        <v>39</v>
      </c>
      <c r="AL1419" s="362"/>
      <c r="AM1419" s="362"/>
      <c r="AN1419" s="362"/>
      <c r="AO1419" s="368">
        <v>45924</v>
      </c>
      <c r="AP1419" s="361" t="s">
        <v>3688</v>
      </c>
      <c r="AR1419">
        <v>1</v>
      </c>
    </row>
    <row r="1420" spans="2:44" ht="15" hidden="1" customHeight="1" x14ac:dyDescent="0.35">
      <c r="B1420" s="362">
        <v>1418</v>
      </c>
      <c r="C1420" s="362" t="s">
        <v>3689</v>
      </c>
      <c r="D1420" s="362" t="s">
        <v>2</v>
      </c>
      <c r="E1420" s="368">
        <v>45111</v>
      </c>
      <c r="F1420" s="368" t="s">
        <v>1278</v>
      </c>
      <c r="G1420" s="368"/>
      <c r="H1420" s="368"/>
      <c r="I1420" s="362" t="s">
        <v>73</v>
      </c>
      <c r="J1420" s="362" t="s">
        <v>3316</v>
      </c>
      <c r="K1420" s="361" t="s">
        <v>3690</v>
      </c>
      <c r="L1420" s="362"/>
      <c r="M1420" s="362" t="s">
        <v>186</v>
      </c>
      <c r="N1420" s="362" t="s">
        <v>51</v>
      </c>
      <c r="O1420" s="362"/>
      <c r="P1420" s="362" t="s">
        <v>90</v>
      </c>
      <c r="Q1420" s="362" t="s">
        <v>90</v>
      </c>
      <c r="R1420" s="362"/>
      <c r="S1420" s="361" t="s">
        <v>3691</v>
      </c>
      <c r="T1420" s="362"/>
      <c r="U1420" s="362"/>
      <c r="V1420" s="362" t="s">
        <v>1271</v>
      </c>
      <c r="W1420" s="362"/>
      <c r="X1420" s="362"/>
      <c r="Y1420" s="362" t="s">
        <v>45</v>
      </c>
      <c r="Z1420" s="362" t="s">
        <v>90</v>
      </c>
      <c r="AA1420" s="366" t="s">
        <v>90</v>
      </c>
      <c r="AB1420" s="362" t="s">
        <v>90</v>
      </c>
      <c r="AC1420" s="362"/>
      <c r="AD1420" s="362"/>
      <c r="AE1420" s="362"/>
      <c r="AF1420" s="362"/>
      <c r="AG1420" s="362"/>
      <c r="AH1420" s="362"/>
      <c r="AI1420" s="362" t="str">
        <f t="shared" si="22"/>
        <v>MOMNOC Operationalization</v>
      </c>
      <c r="AJ1420" s="362" t="str">
        <f>VLOOKUP(AI1420,Table1[[#All],[CONCAT]:[Tfiber]],2,FALSE)</f>
        <v>Network</v>
      </c>
      <c r="AK1420" s="362" t="s">
        <v>39</v>
      </c>
      <c r="AL1420" s="362"/>
      <c r="AM1420" s="362"/>
      <c r="AN1420" s="362" t="s">
        <v>2053</v>
      </c>
      <c r="AO1420" s="368">
        <v>45919</v>
      </c>
      <c r="AP1420" s="361" t="s">
        <v>680</v>
      </c>
      <c r="AR1420">
        <v>1</v>
      </c>
    </row>
    <row r="1421" spans="2:44" ht="15" hidden="1" customHeight="1" x14ac:dyDescent="0.35">
      <c r="B1421" s="362">
        <v>1419</v>
      </c>
      <c r="C1421" s="362" t="s">
        <v>3692</v>
      </c>
      <c r="D1421" s="362" t="s">
        <v>2</v>
      </c>
      <c r="E1421" s="368">
        <v>45133</v>
      </c>
      <c r="F1421" s="368"/>
      <c r="G1421" s="368"/>
      <c r="H1421" s="368"/>
      <c r="I1421" s="362" t="s">
        <v>74</v>
      </c>
      <c r="J1421" s="362" t="s">
        <v>90</v>
      </c>
      <c r="K1421" s="361" t="s">
        <v>3693</v>
      </c>
      <c r="L1421" s="361"/>
      <c r="M1421" s="362" t="s">
        <v>186</v>
      </c>
      <c r="N1421" s="362" t="s">
        <v>9</v>
      </c>
      <c r="O1421" s="362"/>
      <c r="P1421" s="362" t="s">
        <v>90</v>
      </c>
      <c r="Q1421" s="362" t="s">
        <v>90</v>
      </c>
      <c r="R1421" s="362"/>
      <c r="S1421" s="361" t="s">
        <v>3694</v>
      </c>
      <c r="T1421" s="362"/>
      <c r="U1421" s="362"/>
      <c r="V1421" s="362" t="s">
        <v>120</v>
      </c>
      <c r="W1421" s="362"/>
      <c r="X1421" s="362" t="s">
        <v>9</v>
      </c>
      <c r="Y1421" s="362" t="s">
        <v>101</v>
      </c>
      <c r="Z1421" s="362" t="s">
        <v>90</v>
      </c>
      <c r="AA1421" s="366" t="s">
        <v>90</v>
      </c>
      <c r="AB1421" s="362" t="s">
        <v>90</v>
      </c>
      <c r="AC1421" s="362"/>
      <c r="AD1421" s="362"/>
      <c r="AE1421" s="362"/>
      <c r="AF1421" s="362"/>
      <c r="AG1421" s="362"/>
      <c r="AH1421" s="362"/>
      <c r="AI1421" s="362" t="str">
        <f t="shared" si="22"/>
        <v>MOMWFM</v>
      </c>
      <c r="AJ1421" s="362" t="str">
        <f>VLOOKUP(AI1421,Table1[[#All],[CONCAT]:[Tfiber]],2,FALSE)</f>
        <v>Applications/Tools</v>
      </c>
      <c r="AK1421" s="362" t="e">
        <v>#N/A</v>
      </c>
      <c r="AL1421" s="362"/>
      <c r="AM1421" s="362"/>
      <c r="AN1421" s="362"/>
      <c r="AO1421" s="362"/>
      <c r="AP1421" s="361" t="e">
        <v>#N/A</v>
      </c>
      <c r="AR1421">
        <v>1</v>
      </c>
    </row>
    <row r="1422" spans="2:44" ht="15" hidden="1" customHeight="1" x14ac:dyDescent="0.35">
      <c r="B1422" s="362">
        <v>1420</v>
      </c>
      <c r="C1422" s="362" t="s">
        <v>3695</v>
      </c>
      <c r="D1422" s="362" t="s">
        <v>2</v>
      </c>
      <c r="E1422" s="368">
        <v>45133</v>
      </c>
      <c r="F1422" s="368"/>
      <c r="G1422" s="368"/>
      <c r="H1422" s="368"/>
      <c r="I1422" s="362" t="s">
        <v>74</v>
      </c>
      <c r="J1422" s="362" t="s">
        <v>90</v>
      </c>
      <c r="K1422" s="361" t="s">
        <v>3696</v>
      </c>
      <c r="L1422" s="361"/>
      <c r="M1422" s="362" t="s">
        <v>186</v>
      </c>
      <c r="N1422" s="362" t="s">
        <v>9</v>
      </c>
      <c r="O1422" s="362"/>
      <c r="P1422" s="362" t="s">
        <v>90</v>
      </c>
      <c r="Q1422" s="362" t="s">
        <v>90</v>
      </c>
      <c r="R1422" s="362"/>
      <c r="S1422" s="361" t="s">
        <v>3697</v>
      </c>
      <c r="T1422" s="362"/>
      <c r="U1422" s="362"/>
      <c r="V1422" s="362" t="s">
        <v>120</v>
      </c>
      <c r="W1422" s="362"/>
      <c r="X1422" s="362" t="s">
        <v>9</v>
      </c>
      <c r="Y1422" s="362" t="s">
        <v>101</v>
      </c>
      <c r="Z1422" s="362" t="s">
        <v>90</v>
      </c>
      <c r="AA1422" s="366" t="s">
        <v>90</v>
      </c>
      <c r="AB1422" s="362" t="s">
        <v>90</v>
      </c>
      <c r="AC1422" s="362"/>
      <c r="AD1422" s="362"/>
      <c r="AE1422" s="362"/>
      <c r="AF1422" s="362"/>
      <c r="AG1422" s="362"/>
      <c r="AH1422" s="362"/>
      <c r="AI1422" s="362" t="str">
        <f t="shared" si="22"/>
        <v>MOMWFM</v>
      </c>
      <c r="AJ1422" s="362" t="str">
        <f>VLOOKUP(AI1422,Table1[[#All],[CONCAT]:[Tfiber]],2,FALSE)</f>
        <v>Applications/Tools</v>
      </c>
      <c r="AK1422" s="362" t="e">
        <v>#N/A</v>
      </c>
      <c r="AL1422" s="362"/>
      <c r="AM1422" s="362"/>
      <c r="AN1422" s="362"/>
      <c r="AO1422" s="362"/>
      <c r="AP1422" s="361" t="e">
        <v>#N/A</v>
      </c>
      <c r="AR1422">
        <v>1</v>
      </c>
    </row>
    <row r="1423" spans="2:44" ht="15" hidden="1" customHeight="1" x14ac:dyDescent="0.35">
      <c r="B1423" s="362">
        <v>1421</v>
      </c>
      <c r="C1423" s="362" t="s">
        <v>3698</v>
      </c>
      <c r="D1423" s="362" t="s">
        <v>2</v>
      </c>
      <c r="E1423" s="368">
        <v>45133</v>
      </c>
      <c r="F1423" s="368"/>
      <c r="G1423" s="368"/>
      <c r="H1423" s="368"/>
      <c r="I1423" s="362" t="s">
        <v>74</v>
      </c>
      <c r="J1423" s="362" t="s">
        <v>90</v>
      </c>
      <c r="K1423" s="361" t="s">
        <v>3699</v>
      </c>
      <c r="L1423" s="361"/>
      <c r="M1423" s="362" t="s">
        <v>186</v>
      </c>
      <c r="N1423" s="362" t="s">
        <v>9</v>
      </c>
      <c r="O1423" s="362"/>
      <c r="P1423" s="362" t="s">
        <v>90</v>
      </c>
      <c r="Q1423" s="362" t="s">
        <v>90</v>
      </c>
      <c r="R1423" s="362"/>
      <c r="S1423" s="361" t="s">
        <v>3700</v>
      </c>
      <c r="T1423" s="362"/>
      <c r="U1423" s="362"/>
      <c r="V1423" s="362" t="s">
        <v>120</v>
      </c>
      <c r="W1423" s="362"/>
      <c r="X1423" s="362" t="s">
        <v>9</v>
      </c>
      <c r="Y1423" s="362" t="s">
        <v>101</v>
      </c>
      <c r="Z1423" s="362" t="s">
        <v>90</v>
      </c>
      <c r="AA1423" s="366" t="s">
        <v>90</v>
      </c>
      <c r="AB1423" s="362" t="s">
        <v>90</v>
      </c>
      <c r="AC1423" s="362"/>
      <c r="AD1423" s="362"/>
      <c r="AE1423" s="362"/>
      <c r="AF1423" s="362"/>
      <c r="AG1423" s="362"/>
      <c r="AH1423" s="362"/>
      <c r="AI1423" s="362" t="str">
        <f t="shared" si="22"/>
        <v>MOMWFM</v>
      </c>
      <c r="AJ1423" s="362" t="str">
        <f>VLOOKUP(AI1423,Table1[[#All],[CONCAT]:[Tfiber]],2,FALSE)</f>
        <v>Applications/Tools</v>
      </c>
      <c r="AK1423" s="362" t="e">
        <v>#N/A</v>
      </c>
      <c r="AL1423" s="362"/>
      <c r="AM1423" s="362"/>
      <c r="AN1423" s="362"/>
      <c r="AO1423" s="362"/>
      <c r="AP1423" s="361" t="e">
        <v>#N/A</v>
      </c>
      <c r="AR1423">
        <v>1</v>
      </c>
    </row>
    <row r="1424" spans="2:44" ht="15" hidden="1" customHeight="1" x14ac:dyDescent="0.35">
      <c r="B1424" s="362">
        <v>1422</v>
      </c>
      <c r="C1424" s="362" t="s">
        <v>3701</v>
      </c>
      <c r="D1424" s="362" t="s">
        <v>2</v>
      </c>
      <c r="E1424" s="368">
        <v>45133</v>
      </c>
      <c r="F1424" s="368"/>
      <c r="G1424" s="368"/>
      <c r="H1424" s="368"/>
      <c r="I1424" s="362" t="s">
        <v>74</v>
      </c>
      <c r="J1424" s="362" t="s">
        <v>90</v>
      </c>
      <c r="K1424" s="361" t="s">
        <v>3702</v>
      </c>
      <c r="L1424" s="361"/>
      <c r="M1424" s="362" t="s">
        <v>186</v>
      </c>
      <c r="N1424" s="362" t="s">
        <v>9</v>
      </c>
      <c r="O1424" s="362"/>
      <c r="P1424" s="362" t="s">
        <v>90</v>
      </c>
      <c r="Q1424" s="362" t="s">
        <v>90</v>
      </c>
      <c r="R1424" s="362"/>
      <c r="S1424" s="361" t="s">
        <v>3703</v>
      </c>
      <c r="T1424" s="362"/>
      <c r="U1424" s="362"/>
      <c r="V1424" s="362" t="s">
        <v>120</v>
      </c>
      <c r="W1424" s="362"/>
      <c r="X1424" s="362" t="s">
        <v>9</v>
      </c>
      <c r="Y1424" s="362" t="s">
        <v>101</v>
      </c>
      <c r="Z1424" s="362" t="s">
        <v>90</v>
      </c>
      <c r="AA1424" s="366" t="s">
        <v>90</v>
      </c>
      <c r="AB1424" s="362" t="s">
        <v>90</v>
      </c>
      <c r="AC1424" s="362"/>
      <c r="AD1424" s="362"/>
      <c r="AE1424" s="362"/>
      <c r="AF1424" s="362"/>
      <c r="AG1424" s="362"/>
      <c r="AH1424" s="362"/>
      <c r="AI1424" s="362" t="str">
        <f t="shared" si="22"/>
        <v>MOMWFM</v>
      </c>
      <c r="AJ1424" s="362" t="str">
        <f>VLOOKUP(AI1424,Table1[[#All],[CONCAT]:[Tfiber]],2,FALSE)</f>
        <v>Applications/Tools</v>
      </c>
      <c r="AK1424" s="362" t="e">
        <v>#N/A</v>
      </c>
      <c r="AL1424" s="362"/>
      <c r="AM1424" s="362"/>
      <c r="AN1424" s="362"/>
      <c r="AO1424" s="362"/>
      <c r="AP1424" s="361" t="e">
        <v>#N/A</v>
      </c>
      <c r="AR1424">
        <v>1</v>
      </c>
    </row>
    <row r="1425" spans="2:44" ht="15" hidden="1" customHeight="1" x14ac:dyDescent="0.35">
      <c r="B1425" s="362">
        <v>1423</v>
      </c>
      <c r="C1425" s="362" t="s">
        <v>3704</v>
      </c>
      <c r="D1425" s="362" t="s">
        <v>2</v>
      </c>
      <c r="E1425" s="368">
        <v>45133</v>
      </c>
      <c r="F1425" s="368"/>
      <c r="G1425" s="368"/>
      <c r="H1425" s="368"/>
      <c r="I1425" s="362" t="s">
        <v>74</v>
      </c>
      <c r="J1425" s="362" t="s">
        <v>90</v>
      </c>
      <c r="K1425" s="361" t="s">
        <v>3705</v>
      </c>
      <c r="L1425" s="361"/>
      <c r="M1425" s="362" t="s">
        <v>186</v>
      </c>
      <c r="N1425" s="362" t="s">
        <v>9</v>
      </c>
      <c r="O1425" s="362"/>
      <c r="P1425" s="362" t="s">
        <v>90</v>
      </c>
      <c r="Q1425" s="362" t="s">
        <v>90</v>
      </c>
      <c r="R1425" s="362"/>
      <c r="S1425" s="361" t="s">
        <v>3706</v>
      </c>
      <c r="T1425" s="362"/>
      <c r="U1425" s="362"/>
      <c r="V1425" s="362" t="s">
        <v>120</v>
      </c>
      <c r="W1425" s="362"/>
      <c r="X1425" s="362" t="s">
        <v>9</v>
      </c>
      <c r="Y1425" s="362" t="s">
        <v>101</v>
      </c>
      <c r="Z1425" s="362" t="s">
        <v>90</v>
      </c>
      <c r="AA1425" s="366" t="s">
        <v>90</v>
      </c>
      <c r="AB1425" s="362" t="s">
        <v>90</v>
      </c>
      <c r="AC1425" s="362"/>
      <c r="AD1425" s="362"/>
      <c r="AE1425" s="362"/>
      <c r="AF1425" s="362"/>
      <c r="AG1425" s="362"/>
      <c r="AH1425" s="362"/>
      <c r="AI1425" s="362" t="str">
        <f t="shared" si="22"/>
        <v>MOMWFM</v>
      </c>
      <c r="AJ1425" s="362" t="str">
        <f>VLOOKUP(AI1425,Table1[[#All],[CONCAT]:[Tfiber]],2,FALSE)</f>
        <v>Applications/Tools</v>
      </c>
      <c r="AK1425" s="362" t="e">
        <v>#N/A</v>
      </c>
      <c r="AL1425" s="362"/>
      <c r="AM1425" s="362"/>
      <c r="AN1425" s="362"/>
      <c r="AO1425" s="362"/>
      <c r="AP1425" s="361" t="e">
        <v>#N/A</v>
      </c>
      <c r="AR1425">
        <v>1</v>
      </c>
    </row>
    <row r="1426" spans="2:44" ht="15" hidden="1" customHeight="1" x14ac:dyDescent="0.35">
      <c r="B1426" s="362">
        <v>1424</v>
      </c>
      <c r="C1426" s="362" t="s">
        <v>3707</v>
      </c>
      <c r="D1426" s="362" t="s">
        <v>2</v>
      </c>
      <c r="E1426" s="368">
        <v>45133</v>
      </c>
      <c r="F1426" s="368"/>
      <c r="G1426" s="368"/>
      <c r="H1426" s="368"/>
      <c r="I1426" s="362" t="s">
        <v>73</v>
      </c>
      <c r="J1426" s="362" t="s">
        <v>1661</v>
      </c>
      <c r="K1426" s="361" t="s">
        <v>3708</v>
      </c>
      <c r="L1426" s="362"/>
      <c r="M1426" s="362" t="s">
        <v>186</v>
      </c>
      <c r="N1426" s="362" t="s">
        <v>9</v>
      </c>
      <c r="O1426" s="362"/>
      <c r="P1426" s="362" t="s">
        <v>90</v>
      </c>
      <c r="Q1426" s="362" t="s">
        <v>90</v>
      </c>
      <c r="R1426" s="362" t="s">
        <v>8</v>
      </c>
      <c r="S1426" s="361" t="s">
        <v>1539</v>
      </c>
      <c r="T1426" s="362"/>
      <c r="U1426" s="362"/>
      <c r="V1426" s="362" t="s">
        <v>1540</v>
      </c>
      <c r="W1426" s="362"/>
      <c r="X1426" s="362"/>
      <c r="Y1426" s="375" t="s">
        <v>45</v>
      </c>
      <c r="Z1426" s="362" t="s">
        <v>90</v>
      </c>
      <c r="AA1426" s="366" t="s">
        <v>90</v>
      </c>
      <c r="AB1426" s="362" t="s">
        <v>90</v>
      </c>
      <c r="AC1426" s="362"/>
      <c r="AD1426" s="362"/>
      <c r="AE1426" s="362"/>
      <c r="AF1426" s="362"/>
      <c r="AG1426" s="362"/>
      <c r="AH1426" s="362"/>
      <c r="AI1426" s="362" t="str">
        <f t="shared" si="22"/>
        <v>MOMNOC Operationalization</v>
      </c>
      <c r="AJ1426" s="362" t="str">
        <f>VLOOKUP(AI1426,Table1[[#All],[CONCAT]:[Tfiber]],2,FALSE)</f>
        <v>Network</v>
      </c>
      <c r="AK1426" s="362" t="s">
        <v>39</v>
      </c>
      <c r="AL1426" s="362"/>
      <c r="AM1426" s="362"/>
      <c r="AN1426" s="362"/>
      <c r="AO1426" s="368">
        <v>45923</v>
      </c>
      <c r="AP1426" s="361" t="s">
        <v>680</v>
      </c>
      <c r="AR1426">
        <v>1</v>
      </c>
    </row>
    <row r="1427" spans="2:44" ht="15" hidden="1" customHeight="1" x14ac:dyDescent="0.35">
      <c r="B1427" s="362">
        <v>1425</v>
      </c>
      <c r="C1427" s="362" t="s">
        <v>3709</v>
      </c>
      <c r="D1427" s="362" t="s">
        <v>2</v>
      </c>
      <c r="E1427" s="368">
        <v>45139</v>
      </c>
      <c r="F1427" s="368"/>
      <c r="G1427" s="368"/>
      <c r="H1427" s="368"/>
      <c r="I1427" s="362" t="s">
        <v>61</v>
      </c>
      <c r="J1427" s="362" t="s">
        <v>1661</v>
      </c>
      <c r="K1427" s="361" t="s">
        <v>3710</v>
      </c>
      <c r="L1427" s="361"/>
      <c r="M1427" s="362" t="s">
        <v>186</v>
      </c>
      <c r="N1427" s="362" t="s">
        <v>9</v>
      </c>
      <c r="O1427" s="362"/>
      <c r="P1427" s="362" t="s">
        <v>90</v>
      </c>
      <c r="Q1427" s="362" t="s">
        <v>90</v>
      </c>
      <c r="R1427" s="362"/>
      <c r="S1427" s="361"/>
      <c r="T1427" s="362"/>
      <c r="U1427" s="362"/>
      <c r="V1427" s="362" t="s">
        <v>120</v>
      </c>
      <c r="W1427" s="362"/>
      <c r="X1427" s="362"/>
      <c r="Y1427" s="362" t="s">
        <v>48</v>
      </c>
      <c r="Z1427" s="362" t="s">
        <v>90</v>
      </c>
      <c r="AA1427" s="366" t="s">
        <v>90</v>
      </c>
      <c r="AB1427" s="362" t="s">
        <v>90</v>
      </c>
      <c r="AC1427" s="362"/>
      <c r="AD1427" s="362"/>
      <c r="AE1427" s="362"/>
      <c r="AF1427" s="362"/>
      <c r="AG1427" s="362"/>
      <c r="AH1427" s="362"/>
      <c r="AI1427" s="362" t="str">
        <f t="shared" si="22"/>
        <v>MOMGIS</v>
      </c>
      <c r="AJ1427" s="362" t="str">
        <f>VLOOKUP(AI1427,Table1[[#All],[CONCAT]:[Tfiber]],2,FALSE)</f>
        <v>Applications/Tools</v>
      </c>
      <c r="AK1427" s="362" t="s">
        <v>40</v>
      </c>
      <c r="AL1427" s="362"/>
      <c r="AM1427" s="362"/>
      <c r="AN1427" s="362"/>
      <c r="AO1427" s="362"/>
      <c r="AP1427" s="361"/>
      <c r="AR1427">
        <v>1</v>
      </c>
    </row>
    <row r="1428" spans="2:44" ht="15" hidden="1" customHeight="1" x14ac:dyDescent="0.35">
      <c r="B1428" s="362">
        <v>1426</v>
      </c>
      <c r="C1428" s="362" t="s">
        <v>3711</v>
      </c>
      <c r="D1428" s="362" t="s">
        <v>2</v>
      </c>
      <c r="E1428" s="368">
        <v>45139</v>
      </c>
      <c r="F1428" s="368"/>
      <c r="G1428" s="368"/>
      <c r="H1428" s="368"/>
      <c r="I1428" s="362" t="s">
        <v>61</v>
      </c>
      <c r="J1428" s="362" t="s">
        <v>1661</v>
      </c>
      <c r="K1428" s="361" t="s">
        <v>3712</v>
      </c>
      <c r="L1428" s="361"/>
      <c r="M1428" s="362" t="s">
        <v>186</v>
      </c>
      <c r="N1428" s="362" t="s">
        <v>9</v>
      </c>
      <c r="O1428" s="362"/>
      <c r="P1428" s="362" t="s">
        <v>90</v>
      </c>
      <c r="Q1428" s="362" t="s">
        <v>90</v>
      </c>
      <c r="R1428" s="362"/>
      <c r="S1428" s="361"/>
      <c r="T1428" s="362"/>
      <c r="U1428" s="362"/>
      <c r="V1428" s="362" t="s">
        <v>120</v>
      </c>
      <c r="W1428" s="362"/>
      <c r="X1428" s="362"/>
      <c r="Y1428" s="362" t="s">
        <v>48</v>
      </c>
      <c r="Z1428" s="362" t="s">
        <v>90</v>
      </c>
      <c r="AA1428" s="366" t="s">
        <v>90</v>
      </c>
      <c r="AB1428" s="362" t="s">
        <v>90</v>
      </c>
      <c r="AC1428" s="362"/>
      <c r="AD1428" s="362"/>
      <c r="AE1428" s="362"/>
      <c r="AF1428" s="362"/>
      <c r="AG1428" s="362"/>
      <c r="AH1428" s="362"/>
      <c r="AI1428" s="362" t="str">
        <f t="shared" si="22"/>
        <v>MOMGIS</v>
      </c>
      <c r="AJ1428" s="362" t="str">
        <f>VLOOKUP(AI1428,Table1[[#All],[CONCAT]:[Tfiber]],2,FALSE)</f>
        <v>Applications/Tools</v>
      </c>
      <c r="AK1428" s="362" t="s">
        <v>40</v>
      </c>
      <c r="AL1428" s="362"/>
      <c r="AM1428" s="362"/>
      <c r="AN1428" s="362"/>
      <c r="AO1428" s="362"/>
      <c r="AP1428" s="361"/>
      <c r="AR1428">
        <v>1</v>
      </c>
    </row>
    <row r="1429" spans="2:44" ht="15" hidden="1" customHeight="1" x14ac:dyDescent="0.35">
      <c r="B1429" s="362">
        <v>1427</v>
      </c>
      <c r="C1429" s="362" t="s">
        <v>3713</v>
      </c>
      <c r="D1429" s="362" t="s">
        <v>2</v>
      </c>
      <c r="E1429" s="368">
        <v>45139</v>
      </c>
      <c r="F1429" s="368"/>
      <c r="G1429" s="368"/>
      <c r="H1429" s="368"/>
      <c r="I1429" s="362" t="s">
        <v>61</v>
      </c>
      <c r="J1429" s="362" t="s">
        <v>1661</v>
      </c>
      <c r="K1429" s="361" t="s">
        <v>3714</v>
      </c>
      <c r="L1429" s="361"/>
      <c r="M1429" s="362" t="s">
        <v>186</v>
      </c>
      <c r="N1429" s="362" t="s">
        <v>9</v>
      </c>
      <c r="O1429" s="362"/>
      <c r="P1429" s="362" t="s">
        <v>90</v>
      </c>
      <c r="Q1429" s="362" t="s">
        <v>90</v>
      </c>
      <c r="R1429" s="362"/>
      <c r="S1429" s="361"/>
      <c r="T1429" s="362"/>
      <c r="U1429" s="362"/>
      <c r="V1429" s="362" t="s">
        <v>120</v>
      </c>
      <c r="W1429" s="362"/>
      <c r="X1429" s="362"/>
      <c r="Y1429" s="362" t="s">
        <v>48</v>
      </c>
      <c r="Z1429" s="362" t="s">
        <v>90</v>
      </c>
      <c r="AA1429" s="366" t="s">
        <v>90</v>
      </c>
      <c r="AB1429" s="362" t="s">
        <v>90</v>
      </c>
      <c r="AC1429" s="362"/>
      <c r="AD1429" s="362"/>
      <c r="AE1429" s="362"/>
      <c r="AF1429" s="362"/>
      <c r="AG1429" s="362"/>
      <c r="AH1429" s="362"/>
      <c r="AI1429" s="362" t="str">
        <f t="shared" si="22"/>
        <v>MOMGIS</v>
      </c>
      <c r="AJ1429" s="362" t="str">
        <f>VLOOKUP(AI1429,Table1[[#All],[CONCAT]:[Tfiber]],2,FALSE)</f>
        <v>Applications/Tools</v>
      </c>
      <c r="AK1429" s="362" t="s">
        <v>40</v>
      </c>
      <c r="AL1429" s="362"/>
      <c r="AM1429" s="362"/>
      <c r="AN1429" s="362"/>
      <c r="AO1429" s="362"/>
      <c r="AP1429" s="361"/>
      <c r="AR1429">
        <v>1</v>
      </c>
    </row>
    <row r="1430" spans="2:44" ht="15" hidden="1" customHeight="1" x14ac:dyDescent="0.35">
      <c r="B1430" s="362">
        <v>1428</v>
      </c>
      <c r="C1430" s="362" t="s">
        <v>3715</v>
      </c>
      <c r="D1430" s="362" t="s">
        <v>2</v>
      </c>
      <c r="E1430" s="368">
        <v>45139</v>
      </c>
      <c r="F1430" s="368"/>
      <c r="G1430" s="368"/>
      <c r="H1430" s="368"/>
      <c r="I1430" s="362" t="s">
        <v>61</v>
      </c>
      <c r="J1430" s="362" t="s">
        <v>1661</v>
      </c>
      <c r="K1430" s="361" t="s">
        <v>3716</v>
      </c>
      <c r="L1430" s="361"/>
      <c r="M1430" s="362" t="s">
        <v>186</v>
      </c>
      <c r="N1430" s="362" t="s">
        <v>9</v>
      </c>
      <c r="O1430" s="362"/>
      <c r="P1430" s="362" t="s">
        <v>90</v>
      </c>
      <c r="Q1430" s="362" t="s">
        <v>90</v>
      </c>
      <c r="R1430" s="362"/>
      <c r="S1430" s="361"/>
      <c r="T1430" s="362"/>
      <c r="U1430" s="362"/>
      <c r="V1430" s="362" t="s">
        <v>120</v>
      </c>
      <c r="W1430" s="362"/>
      <c r="X1430" s="362"/>
      <c r="Y1430" s="362" t="s">
        <v>48</v>
      </c>
      <c r="Z1430" s="362" t="s">
        <v>90</v>
      </c>
      <c r="AA1430" s="366" t="s">
        <v>90</v>
      </c>
      <c r="AB1430" s="362" t="s">
        <v>90</v>
      </c>
      <c r="AC1430" s="362"/>
      <c r="AD1430" s="362"/>
      <c r="AE1430" s="362"/>
      <c r="AF1430" s="362"/>
      <c r="AG1430" s="362"/>
      <c r="AH1430" s="362"/>
      <c r="AI1430" s="362" t="str">
        <f t="shared" si="22"/>
        <v>MOMGIS</v>
      </c>
      <c r="AJ1430" s="362" t="str">
        <f>VLOOKUP(AI1430,Table1[[#All],[CONCAT]:[Tfiber]],2,FALSE)</f>
        <v>Applications/Tools</v>
      </c>
      <c r="AK1430" s="362" t="s">
        <v>40</v>
      </c>
      <c r="AL1430" s="362"/>
      <c r="AM1430" s="362"/>
      <c r="AN1430" s="362"/>
      <c r="AO1430" s="362"/>
      <c r="AP1430" s="361"/>
      <c r="AR1430">
        <v>1</v>
      </c>
    </row>
    <row r="1431" spans="2:44" ht="15" hidden="1" customHeight="1" x14ac:dyDescent="0.35">
      <c r="B1431" s="362">
        <v>1429</v>
      </c>
      <c r="C1431" s="362" t="s">
        <v>3717</v>
      </c>
      <c r="D1431" s="362" t="s">
        <v>2</v>
      </c>
      <c r="E1431" s="368">
        <v>45111</v>
      </c>
      <c r="F1431" s="368"/>
      <c r="G1431" s="368"/>
      <c r="H1431" s="368"/>
      <c r="I1431" s="362" t="s">
        <v>73</v>
      </c>
      <c r="J1431" s="362" t="s">
        <v>3316</v>
      </c>
      <c r="K1431" s="361" t="s">
        <v>3718</v>
      </c>
      <c r="L1431" s="362"/>
      <c r="M1431" s="362" t="s">
        <v>186</v>
      </c>
      <c r="N1431" s="362" t="s">
        <v>51</v>
      </c>
      <c r="O1431" s="362"/>
      <c r="P1431" s="362" t="s">
        <v>90</v>
      </c>
      <c r="Q1431" s="362" t="s">
        <v>90</v>
      </c>
      <c r="R1431" s="362" t="s">
        <v>46</v>
      </c>
      <c r="S1431" s="361" t="s">
        <v>3719</v>
      </c>
      <c r="T1431" s="362" t="s">
        <v>113</v>
      </c>
      <c r="U1431" s="362" t="s">
        <v>3720</v>
      </c>
      <c r="V1431" s="362" t="s">
        <v>133</v>
      </c>
      <c r="W1431" s="362"/>
      <c r="X1431" s="362" t="s">
        <v>9</v>
      </c>
      <c r="Y1431" s="362" t="s">
        <v>46</v>
      </c>
      <c r="Z1431" s="362" t="s">
        <v>90</v>
      </c>
      <c r="AA1431" s="366" t="s">
        <v>90</v>
      </c>
      <c r="AB1431" s="362" t="s">
        <v>90</v>
      </c>
      <c r="AC1431" s="362"/>
      <c r="AD1431" s="362"/>
      <c r="AE1431" s="362"/>
      <c r="AF1431" s="362"/>
      <c r="AG1431" s="362"/>
      <c r="AH1431" s="362"/>
      <c r="AI1431" s="362" t="str">
        <f t="shared" si="22"/>
        <v>MOMNOC Operationalization</v>
      </c>
      <c r="AJ1431" s="362" t="str">
        <f>VLOOKUP(AI1431,Table1[[#All],[CONCAT]:[Tfiber]],2,FALSE)</f>
        <v>Network</v>
      </c>
      <c r="AK1431" s="362" t="s">
        <v>40</v>
      </c>
      <c r="AL1431" s="362"/>
      <c r="AM1431" s="362"/>
      <c r="AN1431" s="362"/>
      <c r="AO1431" s="362"/>
      <c r="AP1431" s="361"/>
      <c r="AR1431">
        <v>1</v>
      </c>
    </row>
    <row r="1432" spans="2:44" ht="15" hidden="1" customHeight="1" x14ac:dyDescent="0.35">
      <c r="B1432" s="362">
        <v>1430</v>
      </c>
      <c r="C1432" s="362" t="s">
        <v>3721</v>
      </c>
      <c r="D1432" s="362" t="s">
        <v>2</v>
      </c>
      <c r="E1432" s="368">
        <v>45139</v>
      </c>
      <c r="F1432" s="368"/>
      <c r="G1432" s="368"/>
      <c r="H1432" s="368"/>
      <c r="I1432" s="362" t="s">
        <v>78</v>
      </c>
      <c r="J1432" s="362" t="s">
        <v>1661</v>
      </c>
      <c r="K1432" s="361" t="s">
        <v>3722</v>
      </c>
      <c r="L1432" s="362"/>
      <c r="M1432" s="362" t="s">
        <v>186</v>
      </c>
      <c r="N1432" s="362" t="s">
        <v>9</v>
      </c>
      <c r="O1432" s="362"/>
      <c r="P1432" s="362" t="s">
        <v>90</v>
      </c>
      <c r="Q1432" s="362" t="s">
        <v>90</v>
      </c>
      <c r="R1432" s="362"/>
      <c r="S1432" s="361"/>
      <c r="T1432" s="362"/>
      <c r="U1432" s="362"/>
      <c r="V1432" s="362" t="s">
        <v>1557</v>
      </c>
      <c r="W1432" s="362"/>
      <c r="X1432" s="362" t="s">
        <v>9</v>
      </c>
      <c r="Y1432" s="362" t="s">
        <v>9</v>
      </c>
      <c r="Z1432" s="362" t="s">
        <v>90</v>
      </c>
      <c r="AA1432" s="366" t="s">
        <v>90</v>
      </c>
      <c r="AB1432" s="362" t="s">
        <v>90</v>
      </c>
      <c r="AC1432" s="362"/>
      <c r="AD1432" s="362"/>
      <c r="AE1432" s="362"/>
      <c r="AF1432" s="362"/>
      <c r="AG1432" s="362"/>
      <c r="AH1432" s="362"/>
      <c r="AI1432" s="362" t="str">
        <f t="shared" si="22"/>
        <v>MOMField Related</v>
      </c>
      <c r="AJ1432" s="362" t="str">
        <f>VLOOKUP(AI1432,Table1[[#All],[CONCAT]:[Tfiber]],2,FALSE)</f>
        <v>Field Related issues</v>
      </c>
      <c r="AK1432" s="362" t="s">
        <v>40</v>
      </c>
      <c r="AL1432" s="362"/>
      <c r="AM1432" s="362"/>
      <c r="AN1432" s="362" t="s">
        <v>1558</v>
      </c>
      <c r="AO1432" s="362"/>
      <c r="AP1432" s="361" t="e">
        <v>#N/A</v>
      </c>
      <c r="AR1432">
        <v>1</v>
      </c>
    </row>
    <row r="1433" spans="2:44" ht="15" hidden="1" customHeight="1" x14ac:dyDescent="0.35">
      <c r="B1433" s="362">
        <v>1431</v>
      </c>
      <c r="C1433" s="362" t="s">
        <v>3723</v>
      </c>
      <c r="D1433" s="362" t="s">
        <v>2</v>
      </c>
      <c r="E1433" s="368">
        <v>45139</v>
      </c>
      <c r="F1433" s="368"/>
      <c r="G1433" s="368"/>
      <c r="H1433" s="368"/>
      <c r="I1433" s="362" t="s">
        <v>78</v>
      </c>
      <c r="J1433" s="362" t="s">
        <v>3724</v>
      </c>
      <c r="K1433" s="361" t="s">
        <v>3725</v>
      </c>
      <c r="L1433" s="362"/>
      <c r="M1433" s="362" t="s">
        <v>1689</v>
      </c>
      <c r="N1433" s="362" t="s">
        <v>9</v>
      </c>
      <c r="O1433" s="362"/>
      <c r="P1433" s="362" t="s">
        <v>90</v>
      </c>
      <c r="Q1433" s="362" t="s">
        <v>90</v>
      </c>
      <c r="R1433" s="362"/>
      <c r="S1433" s="361" t="s">
        <v>3726</v>
      </c>
      <c r="T1433" s="362"/>
      <c r="U1433" s="362"/>
      <c r="V1433" s="362" t="s">
        <v>1557</v>
      </c>
      <c r="W1433" s="362"/>
      <c r="X1433" s="362" t="s">
        <v>9</v>
      </c>
      <c r="Y1433" s="362" t="s">
        <v>9</v>
      </c>
      <c r="Z1433" s="362" t="s">
        <v>90</v>
      </c>
      <c r="AA1433" s="366" t="s">
        <v>90</v>
      </c>
      <c r="AB1433" s="362" t="s">
        <v>90</v>
      </c>
      <c r="AC1433" s="362"/>
      <c r="AD1433" s="362"/>
      <c r="AE1433" s="362"/>
      <c r="AF1433" s="362"/>
      <c r="AG1433" s="362"/>
      <c r="AH1433" s="362"/>
      <c r="AI1433" s="362" t="str">
        <f t="shared" si="22"/>
        <v>MOMField Related</v>
      </c>
      <c r="AJ1433" s="362" t="str">
        <f>VLOOKUP(AI1433,Table1[[#All],[CONCAT]:[Tfiber]],2,FALSE)</f>
        <v>Field Related issues</v>
      </c>
      <c r="AK1433" s="362" t="s">
        <v>40</v>
      </c>
      <c r="AL1433" s="362"/>
      <c r="AM1433" s="362"/>
      <c r="AN1433" s="362" t="s">
        <v>1558</v>
      </c>
      <c r="AO1433" s="362"/>
      <c r="AP1433" s="361" t="e">
        <v>#N/A</v>
      </c>
      <c r="AR1433">
        <v>1</v>
      </c>
    </row>
    <row r="1434" spans="2:44" ht="15" hidden="1" customHeight="1" x14ac:dyDescent="0.35">
      <c r="B1434" s="362">
        <v>1432</v>
      </c>
      <c r="C1434" s="362" t="s">
        <v>3727</v>
      </c>
      <c r="D1434" s="362" t="s">
        <v>2</v>
      </c>
      <c r="E1434" s="368">
        <v>45139</v>
      </c>
      <c r="F1434" s="368"/>
      <c r="G1434" s="368"/>
      <c r="H1434" s="368"/>
      <c r="I1434" s="362" t="s">
        <v>61</v>
      </c>
      <c r="J1434" s="362" t="s">
        <v>1661</v>
      </c>
      <c r="K1434" s="361" t="s">
        <v>3728</v>
      </c>
      <c r="L1434" s="361"/>
      <c r="M1434" s="362" t="s">
        <v>186</v>
      </c>
      <c r="N1434" s="362" t="s">
        <v>9</v>
      </c>
      <c r="O1434" s="362"/>
      <c r="P1434" s="362" t="s">
        <v>90</v>
      </c>
      <c r="Q1434" s="362" t="s">
        <v>90</v>
      </c>
      <c r="R1434" s="362"/>
      <c r="S1434" s="361"/>
      <c r="T1434" s="362"/>
      <c r="U1434" s="362"/>
      <c r="V1434" s="362" t="s">
        <v>120</v>
      </c>
      <c r="W1434" s="362"/>
      <c r="X1434" s="362"/>
      <c r="Y1434" s="362" t="s">
        <v>48</v>
      </c>
      <c r="Z1434" s="362" t="s">
        <v>90</v>
      </c>
      <c r="AA1434" s="366" t="s">
        <v>90</v>
      </c>
      <c r="AB1434" s="362" t="s">
        <v>90</v>
      </c>
      <c r="AC1434" s="362"/>
      <c r="AD1434" s="362"/>
      <c r="AE1434" s="362"/>
      <c r="AF1434" s="362"/>
      <c r="AG1434" s="362"/>
      <c r="AH1434" s="362"/>
      <c r="AI1434" s="362" t="str">
        <f t="shared" si="22"/>
        <v>MOMGIS</v>
      </c>
      <c r="AJ1434" s="362" t="str">
        <f>VLOOKUP(AI1434,Table1[[#All],[CONCAT]:[Tfiber]],2,FALSE)</f>
        <v>Applications/Tools</v>
      </c>
      <c r="AK1434" s="362" t="s">
        <v>40</v>
      </c>
      <c r="AL1434" s="362"/>
      <c r="AM1434" s="362"/>
      <c r="AN1434" s="362"/>
      <c r="AO1434" s="362"/>
      <c r="AP1434" s="361"/>
      <c r="AR1434">
        <v>1</v>
      </c>
    </row>
    <row r="1435" spans="2:44" ht="15" hidden="1" customHeight="1" x14ac:dyDescent="0.35">
      <c r="B1435" s="362">
        <v>1433</v>
      </c>
      <c r="C1435" s="362" t="s">
        <v>3729</v>
      </c>
      <c r="D1435" s="362" t="s">
        <v>2</v>
      </c>
      <c r="E1435" s="368">
        <v>45139</v>
      </c>
      <c r="F1435" s="368"/>
      <c r="G1435" s="368"/>
      <c r="H1435" s="368"/>
      <c r="I1435" s="362" t="s">
        <v>77</v>
      </c>
      <c r="J1435" s="362" t="s">
        <v>1661</v>
      </c>
      <c r="K1435" s="361" t="s">
        <v>3730</v>
      </c>
      <c r="L1435" s="362"/>
      <c r="M1435" s="362" t="s">
        <v>186</v>
      </c>
      <c r="N1435" s="362" t="s">
        <v>9</v>
      </c>
      <c r="O1435" s="362"/>
      <c r="P1435" s="362" t="s">
        <v>90</v>
      </c>
      <c r="Q1435" s="362" t="s">
        <v>90</v>
      </c>
      <c r="R1435" s="362" t="s">
        <v>46</v>
      </c>
      <c r="S1435" s="361" t="s">
        <v>90</v>
      </c>
      <c r="T1435" s="362"/>
      <c r="U1435" s="362"/>
      <c r="V1435" s="362" t="s">
        <v>133</v>
      </c>
      <c r="W1435" s="362"/>
      <c r="X1435" s="362" t="s">
        <v>9</v>
      </c>
      <c r="Y1435" s="362" t="s">
        <v>46</v>
      </c>
      <c r="Z1435" s="362" t="s">
        <v>90</v>
      </c>
      <c r="AA1435" s="366" t="s">
        <v>90</v>
      </c>
      <c r="AB1435" s="362" t="s">
        <v>90</v>
      </c>
      <c r="AC1435" s="362"/>
      <c r="AD1435" s="362"/>
      <c r="AE1435" s="362"/>
      <c r="AF1435" s="362"/>
      <c r="AG1435" s="362"/>
      <c r="AH1435" s="362"/>
      <c r="AI1435" s="362" t="str">
        <f t="shared" si="22"/>
        <v>MOMHelpdesk</v>
      </c>
      <c r="AJ1435" s="362" t="str">
        <f>VLOOKUP(AI1435,Table1[[#All],[CONCAT]:[Tfiber]],2,FALSE)</f>
        <v>Helpdesk (Contact Center)</v>
      </c>
      <c r="AK1435" s="362" t="s">
        <v>40</v>
      </c>
      <c r="AL1435" s="362"/>
      <c r="AM1435" s="362"/>
      <c r="AN1435" s="362"/>
      <c r="AO1435" s="362"/>
      <c r="AP1435" s="361"/>
      <c r="AR1435">
        <v>1</v>
      </c>
    </row>
    <row r="1436" spans="2:44" ht="15" hidden="1" customHeight="1" x14ac:dyDescent="0.35">
      <c r="B1436" s="362">
        <v>1434</v>
      </c>
      <c r="C1436" s="362" t="s">
        <v>3731</v>
      </c>
      <c r="D1436" s="362" t="s">
        <v>2</v>
      </c>
      <c r="E1436" s="368">
        <v>45139</v>
      </c>
      <c r="F1436" s="368"/>
      <c r="G1436" s="368"/>
      <c r="H1436" s="368"/>
      <c r="I1436" s="362" t="s">
        <v>65</v>
      </c>
      <c r="J1436" s="362" t="s">
        <v>1661</v>
      </c>
      <c r="K1436" s="361" t="s">
        <v>3732</v>
      </c>
      <c r="L1436" s="362"/>
      <c r="M1436" s="362" t="s">
        <v>186</v>
      </c>
      <c r="N1436" s="362" t="s">
        <v>9</v>
      </c>
      <c r="O1436" s="362"/>
      <c r="P1436" s="362" t="s">
        <v>90</v>
      </c>
      <c r="Q1436" s="362" t="s">
        <v>90</v>
      </c>
      <c r="R1436" s="362"/>
      <c r="S1436" s="361" t="s">
        <v>90</v>
      </c>
      <c r="T1436" s="362"/>
      <c r="U1436" s="362"/>
      <c r="V1436" s="362" t="s">
        <v>202</v>
      </c>
      <c r="W1436" s="362"/>
      <c r="X1436" s="362" t="s">
        <v>9</v>
      </c>
      <c r="Y1436" s="362" t="s">
        <v>9</v>
      </c>
      <c r="Z1436" s="362" t="s">
        <v>90</v>
      </c>
      <c r="AA1436" s="366" t="s">
        <v>90</v>
      </c>
      <c r="AB1436" s="362" t="s">
        <v>90</v>
      </c>
      <c r="AC1436" s="362"/>
      <c r="AD1436" s="362"/>
      <c r="AE1436" s="362"/>
      <c r="AF1436" s="362"/>
      <c r="AG1436" s="362"/>
      <c r="AH1436" s="362"/>
      <c r="AI1436" s="362" t="str">
        <f t="shared" si="22"/>
        <v>MOMBSS</v>
      </c>
      <c r="AJ1436" s="362" t="str">
        <f>VLOOKUP(AI1436,Table1[[#All],[CONCAT]:[Tfiber]],2,FALSE)</f>
        <v>Applications/Tools</v>
      </c>
      <c r="AK1436" s="362" t="s">
        <v>40</v>
      </c>
      <c r="AL1436" s="362"/>
      <c r="AM1436" s="362"/>
      <c r="AN1436" s="362"/>
      <c r="AO1436" s="362"/>
      <c r="AP1436" s="361" t="e">
        <v>#N/A</v>
      </c>
      <c r="AR1436">
        <v>1</v>
      </c>
    </row>
    <row r="1437" spans="2:44" ht="15" hidden="1" customHeight="1" x14ac:dyDescent="0.35">
      <c r="B1437" s="362">
        <v>1435</v>
      </c>
      <c r="C1437" s="362" t="s">
        <v>3733</v>
      </c>
      <c r="D1437" s="362" t="s">
        <v>2</v>
      </c>
      <c r="E1437" s="368">
        <v>45139</v>
      </c>
      <c r="F1437" s="368"/>
      <c r="G1437" s="368"/>
      <c r="H1437" s="368"/>
      <c r="I1437" s="362" t="s">
        <v>77</v>
      </c>
      <c r="J1437" s="362" t="s">
        <v>1661</v>
      </c>
      <c r="K1437" s="361" t="s">
        <v>3734</v>
      </c>
      <c r="L1437" s="362"/>
      <c r="M1437" s="362" t="s">
        <v>186</v>
      </c>
      <c r="N1437" s="362" t="s">
        <v>1548</v>
      </c>
      <c r="O1437" s="362"/>
      <c r="P1437" s="362" t="s">
        <v>90</v>
      </c>
      <c r="Q1437" s="362" t="s">
        <v>90</v>
      </c>
      <c r="R1437" s="362" t="s">
        <v>8</v>
      </c>
      <c r="S1437" s="361" t="s">
        <v>2392</v>
      </c>
      <c r="T1437" s="362"/>
      <c r="U1437" s="362"/>
      <c r="V1437" s="362" t="s">
        <v>133</v>
      </c>
      <c r="W1437" s="362"/>
      <c r="X1437" s="362"/>
      <c r="Y1437" s="362" t="s">
        <v>45</v>
      </c>
      <c r="Z1437" s="362" t="s">
        <v>90</v>
      </c>
      <c r="AA1437" s="366" t="s">
        <v>90</v>
      </c>
      <c r="AB1437" s="362" t="s">
        <v>90</v>
      </c>
      <c r="AC1437" s="362"/>
      <c r="AD1437" s="362"/>
      <c r="AE1437" s="362"/>
      <c r="AF1437" s="362"/>
      <c r="AG1437" s="362"/>
      <c r="AH1437" s="362"/>
      <c r="AI1437" s="362" t="str">
        <f t="shared" si="22"/>
        <v>MOMHelpdesk</v>
      </c>
      <c r="AJ1437" s="362" t="str">
        <f>VLOOKUP(AI1437,Table1[[#All],[CONCAT]:[Tfiber]],2,FALSE)</f>
        <v>Helpdesk (Contact Center)</v>
      </c>
      <c r="AK1437" s="362" t="s">
        <v>39</v>
      </c>
      <c r="AL1437" s="362"/>
      <c r="AM1437" s="362"/>
      <c r="AN1437" s="362"/>
      <c r="AO1437" s="368">
        <v>45924</v>
      </c>
      <c r="AP1437" s="361" t="s">
        <v>2000</v>
      </c>
      <c r="AR1437">
        <v>1</v>
      </c>
    </row>
    <row r="1438" spans="2:44" ht="15" hidden="1" customHeight="1" x14ac:dyDescent="0.35">
      <c r="B1438" s="362">
        <v>1436</v>
      </c>
      <c r="C1438" s="362" t="s">
        <v>3735</v>
      </c>
      <c r="D1438" s="362" t="s">
        <v>2</v>
      </c>
      <c r="E1438" s="368">
        <v>45139</v>
      </c>
      <c r="F1438" s="368"/>
      <c r="G1438" s="368"/>
      <c r="H1438" s="368"/>
      <c r="I1438" s="362" t="s">
        <v>77</v>
      </c>
      <c r="J1438" s="362" t="s">
        <v>1661</v>
      </c>
      <c r="K1438" s="361" t="s">
        <v>3736</v>
      </c>
      <c r="L1438" s="362"/>
      <c r="M1438" s="362" t="s">
        <v>186</v>
      </c>
      <c r="N1438" s="362" t="s">
        <v>1548</v>
      </c>
      <c r="O1438" s="362"/>
      <c r="P1438" s="362" t="s">
        <v>90</v>
      </c>
      <c r="Q1438" s="362" t="s">
        <v>90</v>
      </c>
      <c r="R1438" s="362" t="s">
        <v>46</v>
      </c>
      <c r="S1438" s="361" t="s">
        <v>90</v>
      </c>
      <c r="T1438" s="362"/>
      <c r="U1438" s="362"/>
      <c r="V1438" s="362" t="s">
        <v>133</v>
      </c>
      <c r="W1438" s="362"/>
      <c r="X1438" s="362" t="s">
        <v>9</v>
      </c>
      <c r="Y1438" s="362" t="s">
        <v>46</v>
      </c>
      <c r="Z1438" s="362" t="s">
        <v>90</v>
      </c>
      <c r="AA1438" s="366" t="s">
        <v>90</v>
      </c>
      <c r="AB1438" s="362" t="s">
        <v>90</v>
      </c>
      <c r="AC1438" s="362"/>
      <c r="AD1438" s="362"/>
      <c r="AE1438" s="362"/>
      <c r="AF1438" s="362"/>
      <c r="AG1438" s="362"/>
      <c r="AH1438" s="362"/>
      <c r="AI1438" s="362" t="str">
        <f t="shared" si="22"/>
        <v>MOMHelpdesk</v>
      </c>
      <c r="AJ1438" s="362" t="str">
        <f>VLOOKUP(AI1438,Table1[[#All],[CONCAT]:[Tfiber]],2,FALSE)</f>
        <v>Helpdesk (Contact Center)</v>
      </c>
      <c r="AK1438" s="362" t="s">
        <v>40</v>
      </c>
      <c r="AL1438" s="362"/>
      <c r="AM1438" s="362"/>
      <c r="AN1438" s="362"/>
      <c r="AO1438" s="362"/>
      <c r="AP1438" s="361"/>
      <c r="AR1438">
        <v>1</v>
      </c>
    </row>
    <row r="1439" spans="2:44" ht="15" hidden="1" customHeight="1" x14ac:dyDescent="0.35">
      <c r="B1439" s="362">
        <v>1437</v>
      </c>
      <c r="C1439" s="362" t="s">
        <v>3737</v>
      </c>
      <c r="D1439" s="362" t="s">
        <v>2</v>
      </c>
      <c r="E1439" s="368">
        <v>45139</v>
      </c>
      <c r="F1439" s="368"/>
      <c r="G1439" s="362" t="s">
        <v>63</v>
      </c>
      <c r="H1439" s="362" t="s">
        <v>63</v>
      </c>
      <c r="I1439" s="362" t="s">
        <v>63</v>
      </c>
      <c r="J1439" s="362" t="s">
        <v>1661</v>
      </c>
      <c r="K1439" s="361" t="s">
        <v>3738</v>
      </c>
      <c r="L1439" s="361"/>
      <c r="M1439" s="362" t="s">
        <v>186</v>
      </c>
      <c r="N1439" s="362" t="s">
        <v>9</v>
      </c>
      <c r="O1439" s="362"/>
      <c r="P1439" s="362" t="s">
        <v>90</v>
      </c>
      <c r="Q1439" s="362" t="s">
        <v>90</v>
      </c>
      <c r="R1439" s="362"/>
      <c r="S1439" s="361"/>
      <c r="T1439" s="362"/>
      <c r="U1439" s="362"/>
      <c r="V1439" s="362" t="s">
        <v>844</v>
      </c>
      <c r="W1439" s="362"/>
      <c r="X1439" s="362"/>
      <c r="Y1439" s="362" t="s">
        <v>48</v>
      </c>
      <c r="Z1439" s="362" t="s">
        <v>90</v>
      </c>
      <c r="AA1439" s="366" t="s">
        <v>90</v>
      </c>
      <c r="AB1439" s="362" t="s">
        <v>90</v>
      </c>
      <c r="AC1439" s="362"/>
      <c r="AD1439" s="362"/>
      <c r="AE1439" s="362"/>
      <c r="AF1439" s="362"/>
      <c r="AG1439" s="362"/>
      <c r="AH1439" s="362"/>
      <c r="AI1439" s="362" t="str">
        <f t="shared" si="22"/>
        <v>MOMOSS</v>
      </c>
      <c r="AJ1439" s="362" t="str">
        <f>VLOOKUP(AI1439,Table1[[#All],[CONCAT]:[Tfiber]],2,FALSE)</f>
        <v>Applications/Tools</v>
      </c>
      <c r="AK1439" s="362" t="s">
        <v>40</v>
      </c>
      <c r="AL1439" s="362" t="s">
        <v>48</v>
      </c>
      <c r="AM1439" s="362">
        <f>VLOOKUP(C1439,[1]AllOSS!$B:$K,10,0)</f>
        <v>0</v>
      </c>
      <c r="AN1439" s="362"/>
      <c r="AO1439" s="362"/>
      <c r="AP1439" s="361"/>
      <c r="AR1439">
        <v>1</v>
      </c>
    </row>
    <row r="1440" spans="2:44" ht="15" hidden="1" customHeight="1" x14ac:dyDescent="0.35">
      <c r="B1440" s="362">
        <v>1438</v>
      </c>
      <c r="C1440" s="362" t="s">
        <v>3739</v>
      </c>
      <c r="D1440" s="362" t="s">
        <v>2</v>
      </c>
      <c r="E1440" s="368">
        <v>45139</v>
      </c>
      <c r="F1440" s="368"/>
      <c r="G1440" s="368"/>
      <c r="H1440" s="368"/>
      <c r="I1440" s="362" t="s">
        <v>77</v>
      </c>
      <c r="J1440" s="362" t="s">
        <v>1661</v>
      </c>
      <c r="K1440" s="361" t="s">
        <v>3740</v>
      </c>
      <c r="L1440" s="362"/>
      <c r="M1440" s="362" t="s">
        <v>186</v>
      </c>
      <c r="N1440" s="362" t="s">
        <v>9</v>
      </c>
      <c r="O1440" s="362"/>
      <c r="P1440" s="362" t="s">
        <v>90</v>
      </c>
      <c r="Q1440" s="362" t="s">
        <v>90</v>
      </c>
      <c r="R1440" s="362"/>
      <c r="S1440" s="361" t="s">
        <v>3274</v>
      </c>
      <c r="T1440" s="362"/>
      <c r="U1440" s="362"/>
      <c r="V1440" s="362" t="s">
        <v>133</v>
      </c>
      <c r="W1440" s="362"/>
      <c r="X1440" s="362"/>
      <c r="Y1440" s="362" t="s">
        <v>45</v>
      </c>
      <c r="Z1440" s="362" t="s">
        <v>3275</v>
      </c>
      <c r="AA1440" s="366">
        <v>45857</v>
      </c>
      <c r="AB1440" s="367" t="s">
        <v>1340</v>
      </c>
      <c r="AC1440" s="362"/>
      <c r="AD1440" s="362"/>
      <c r="AE1440" s="362"/>
      <c r="AF1440" s="362"/>
      <c r="AG1440" s="362"/>
      <c r="AH1440" s="362"/>
      <c r="AI1440" s="362" t="str">
        <f t="shared" si="22"/>
        <v>MOMHelpdesk</v>
      </c>
      <c r="AJ1440" s="362" t="str">
        <f>VLOOKUP(AI1440,Table1[[#All],[CONCAT]:[Tfiber]],2,FALSE)</f>
        <v>Helpdesk (Contact Center)</v>
      </c>
      <c r="AK1440" s="362" t="s">
        <v>39</v>
      </c>
      <c r="AL1440" s="362"/>
      <c r="AM1440" s="362"/>
      <c r="AN1440" s="362"/>
      <c r="AO1440" s="368">
        <v>45857</v>
      </c>
      <c r="AP1440" s="361" t="s">
        <v>1340</v>
      </c>
      <c r="AR1440">
        <v>1</v>
      </c>
    </row>
    <row r="1441" spans="2:44" ht="15" hidden="1" customHeight="1" x14ac:dyDescent="0.35">
      <c r="B1441" s="362">
        <v>1439</v>
      </c>
      <c r="C1441" s="362" t="s">
        <v>3741</v>
      </c>
      <c r="D1441" s="362" t="s">
        <v>2</v>
      </c>
      <c r="E1441" s="368">
        <v>45139</v>
      </c>
      <c r="F1441" s="368"/>
      <c r="G1441" s="368"/>
      <c r="H1441" s="368"/>
      <c r="I1441" s="362" t="s">
        <v>65</v>
      </c>
      <c r="J1441" s="362" t="s">
        <v>1661</v>
      </c>
      <c r="K1441" s="361" t="s">
        <v>3742</v>
      </c>
      <c r="L1441" s="362"/>
      <c r="M1441" s="362" t="s">
        <v>186</v>
      </c>
      <c r="N1441" s="362" t="s">
        <v>9</v>
      </c>
      <c r="O1441" s="362"/>
      <c r="P1441" s="362" t="s">
        <v>90</v>
      </c>
      <c r="Q1441" s="362" t="s">
        <v>90</v>
      </c>
      <c r="R1441" s="362"/>
      <c r="S1441" s="361" t="s">
        <v>90</v>
      </c>
      <c r="T1441" s="362"/>
      <c r="U1441" s="362"/>
      <c r="V1441" s="362" t="s">
        <v>202</v>
      </c>
      <c r="W1441" s="362"/>
      <c r="X1441" s="362" t="s">
        <v>9</v>
      </c>
      <c r="Y1441" s="362" t="s">
        <v>9</v>
      </c>
      <c r="Z1441" s="362" t="s">
        <v>90</v>
      </c>
      <c r="AA1441" s="366" t="s">
        <v>90</v>
      </c>
      <c r="AB1441" s="362" t="s">
        <v>90</v>
      </c>
      <c r="AC1441" s="362"/>
      <c r="AD1441" s="362"/>
      <c r="AE1441" s="362"/>
      <c r="AF1441" s="362"/>
      <c r="AG1441" s="362"/>
      <c r="AH1441" s="362"/>
      <c r="AI1441" s="362" t="str">
        <f t="shared" si="22"/>
        <v>MOMBSS</v>
      </c>
      <c r="AJ1441" s="362" t="str">
        <f>VLOOKUP(AI1441,Table1[[#All],[CONCAT]:[Tfiber]],2,FALSE)</f>
        <v>Applications/Tools</v>
      </c>
      <c r="AK1441" s="362" t="s">
        <v>40</v>
      </c>
      <c r="AL1441" s="362"/>
      <c r="AM1441" s="362"/>
      <c r="AN1441" s="362"/>
      <c r="AO1441" s="362"/>
      <c r="AP1441" s="361" t="e">
        <v>#N/A</v>
      </c>
      <c r="AR1441">
        <v>1</v>
      </c>
    </row>
    <row r="1442" spans="2:44" ht="15" hidden="1" customHeight="1" x14ac:dyDescent="0.35">
      <c r="B1442" s="362">
        <v>1440</v>
      </c>
      <c r="C1442" s="362" t="s">
        <v>3743</v>
      </c>
      <c r="D1442" s="362" t="s">
        <v>2</v>
      </c>
      <c r="E1442" s="368">
        <v>45111</v>
      </c>
      <c r="F1442" s="368" t="s">
        <v>1278</v>
      </c>
      <c r="G1442" s="368"/>
      <c r="H1442" s="368"/>
      <c r="I1442" s="362" t="s">
        <v>73</v>
      </c>
      <c r="J1442" s="362" t="s">
        <v>1546</v>
      </c>
      <c r="K1442" s="361" t="s">
        <v>3744</v>
      </c>
      <c r="L1442" s="362"/>
      <c r="M1442" s="362" t="s">
        <v>186</v>
      </c>
      <c r="N1442" s="362" t="s">
        <v>9</v>
      </c>
      <c r="O1442" s="362"/>
      <c r="P1442" s="362" t="s">
        <v>90</v>
      </c>
      <c r="Q1442" s="362" t="s">
        <v>90</v>
      </c>
      <c r="R1442" s="362"/>
      <c r="S1442" s="361" t="s">
        <v>90</v>
      </c>
      <c r="T1442" s="362"/>
      <c r="U1442" s="362"/>
      <c r="V1442" s="362" t="s">
        <v>1271</v>
      </c>
      <c r="W1442" s="368">
        <v>45937</v>
      </c>
      <c r="X1442" s="362" t="s">
        <v>9</v>
      </c>
      <c r="Y1442" s="362" t="s">
        <v>9</v>
      </c>
      <c r="Z1442" s="362" t="s">
        <v>90</v>
      </c>
      <c r="AA1442" s="366" t="s">
        <v>90</v>
      </c>
      <c r="AB1442" s="362" t="s">
        <v>90</v>
      </c>
      <c r="AC1442" s="362"/>
      <c r="AD1442" s="362"/>
      <c r="AE1442" s="362"/>
      <c r="AF1442" s="362"/>
      <c r="AG1442" s="362"/>
      <c r="AH1442" s="362"/>
      <c r="AI1442" s="362" t="str">
        <f t="shared" si="22"/>
        <v>MOMNOC Operationalization</v>
      </c>
      <c r="AJ1442" s="362" t="str">
        <f>VLOOKUP(AI1442,Table1[[#All],[CONCAT]:[Tfiber]],2,FALSE)</f>
        <v>Network</v>
      </c>
      <c r="AK1442" s="362" t="s">
        <v>40</v>
      </c>
      <c r="AL1442" s="362"/>
      <c r="AM1442" s="362"/>
      <c r="AN1442" s="362" t="s">
        <v>1145</v>
      </c>
      <c r="AO1442" s="362"/>
      <c r="AP1442" s="361" t="e">
        <v>#N/A</v>
      </c>
      <c r="AR1442">
        <v>1</v>
      </c>
    </row>
    <row r="1443" spans="2:44" ht="15" hidden="1" customHeight="1" x14ac:dyDescent="0.35">
      <c r="B1443" s="362">
        <v>1441</v>
      </c>
      <c r="C1443" s="362" t="s">
        <v>3745</v>
      </c>
      <c r="D1443" s="362" t="s">
        <v>2</v>
      </c>
      <c r="E1443" s="368">
        <v>45139</v>
      </c>
      <c r="F1443" s="368"/>
      <c r="G1443" s="362" t="s">
        <v>63</v>
      </c>
      <c r="H1443" s="362" t="s">
        <v>63</v>
      </c>
      <c r="I1443" s="362" t="s">
        <v>63</v>
      </c>
      <c r="J1443" s="362" t="s">
        <v>1661</v>
      </c>
      <c r="K1443" s="361" t="s">
        <v>3746</v>
      </c>
      <c r="L1443" s="361"/>
      <c r="M1443" s="362" t="s">
        <v>186</v>
      </c>
      <c r="N1443" s="362" t="s">
        <v>9</v>
      </c>
      <c r="O1443" s="362"/>
      <c r="P1443" s="362" t="s">
        <v>90</v>
      </c>
      <c r="Q1443" s="362" t="s">
        <v>90</v>
      </c>
      <c r="R1443" s="362"/>
      <c r="S1443" s="361"/>
      <c r="T1443" s="362"/>
      <c r="U1443" s="362"/>
      <c r="V1443" s="362" t="s">
        <v>844</v>
      </c>
      <c r="W1443" s="362"/>
      <c r="X1443" s="362"/>
      <c r="Y1443" s="362" t="s">
        <v>48</v>
      </c>
      <c r="Z1443" s="362" t="s">
        <v>90</v>
      </c>
      <c r="AA1443" s="366" t="s">
        <v>90</v>
      </c>
      <c r="AB1443" s="362" t="s">
        <v>90</v>
      </c>
      <c r="AC1443" s="362"/>
      <c r="AD1443" s="362"/>
      <c r="AE1443" s="362"/>
      <c r="AF1443" s="362"/>
      <c r="AG1443" s="362"/>
      <c r="AH1443" s="362"/>
      <c r="AI1443" s="362" t="str">
        <f t="shared" si="22"/>
        <v>MOMOSS</v>
      </c>
      <c r="AJ1443" s="362" t="str">
        <f>VLOOKUP(AI1443,Table1[[#All],[CONCAT]:[Tfiber]],2,FALSE)</f>
        <v>Applications/Tools</v>
      </c>
      <c r="AK1443" s="362" t="s">
        <v>40</v>
      </c>
      <c r="AL1443" s="362" t="s">
        <v>48</v>
      </c>
      <c r="AM1443" s="362">
        <f>VLOOKUP(C1443,[1]AllOSS!$B:$K,10,0)</f>
        <v>0</v>
      </c>
      <c r="AN1443" s="362"/>
      <c r="AO1443" s="362"/>
      <c r="AP1443" s="361"/>
      <c r="AR1443">
        <v>1</v>
      </c>
    </row>
    <row r="1444" spans="2:44" ht="15" hidden="1" customHeight="1" x14ac:dyDescent="0.35">
      <c r="B1444" s="362">
        <v>1442</v>
      </c>
      <c r="C1444" s="362" t="s">
        <v>3747</v>
      </c>
      <c r="D1444" s="362" t="s">
        <v>2</v>
      </c>
      <c r="E1444" s="368">
        <v>45139</v>
      </c>
      <c r="F1444" s="368"/>
      <c r="G1444" s="368"/>
      <c r="H1444" s="368"/>
      <c r="I1444" s="362" t="s">
        <v>77</v>
      </c>
      <c r="J1444" s="362" t="s">
        <v>1661</v>
      </c>
      <c r="K1444" s="361" t="s">
        <v>3748</v>
      </c>
      <c r="L1444" s="362"/>
      <c r="M1444" s="362" t="s">
        <v>186</v>
      </c>
      <c r="N1444" s="362" t="s">
        <v>9</v>
      </c>
      <c r="O1444" s="362"/>
      <c r="P1444" s="362" t="s">
        <v>90</v>
      </c>
      <c r="Q1444" s="362" t="s">
        <v>90</v>
      </c>
      <c r="R1444" s="362" t="s">
        <v>46</v>
      </c>
      <c r="S1444" s="361" t="s">
        <v>90</v>
      </c>
      <c r="T1444" s="362"/>
      <c r="U1444" s="362"/>
      <c r="V1444" s="362" t="s">
        <v>133</v>
      </c>
      <c r="W1444" s="362"/>
      <c r="X1444" s="362" t="s">
        <v>9</v>
      </c>
      <c r="Y1444" s="362" t="s">
        <v>46</v>
      </c>
      <c r="Z1444" s="362" t="s">
        <v>90</v>
      </c>
      <c r="AA1444" s="366" t="s">
        <v>90</v>
      </c>
      <c r="AB1444" s="362" t="s">
        <v>90</v>
      </c>
      <c r="AC1444" s="362"/>
      <c r="AD1444" s="362"/>
      <c r="AE1444" s="362"/>
      <c r="AF1444" s="362"/>
      <c r="AG1444" s="362"/>
      <c r="AH1444" s="362"/>
      <c r="AI1444" s="362" t="str">
        <f t="shared" si="22"/>
        <v>MOMHelpdesk</v>
      </c>
      <c r="AJ1444" s="362" t="str">
        <f>VLOOKUP(AI1444,Table1[[#All],[CONCAT]:[Tfiber]],2,FALSE)</f>
        <v>Helpdesk (Contact Center)</v>
      </c>
      <c r="AK1444" s="362" t="s">
        <v>40</v>
      </c>
      <c r="AL1444" s="362"/>
      <c r="AM1444" s="362"/>
      <c r="AN1444" s="362"/>
      <c r="AO1444" s="362"/>
      <c r="AP1444" s="361"/>
      <c r="AR1444">
        <v>1</v>
      </c>
    </row>
    <row r="1445" spans="2:44" ht="15" hidden="1" customHeight="1" x14ac:dyDescent="0.35">
      <c r="B1445" s="362">
        <v>1443</v>
      </c>
      <c r="C1445" s="362" t="s">
        <v>3749</v>
      </c>
      <c r="D1445" s="362" t="s">
        <v>2</v>
      </c>
      <c r="E1445" s="368">
        <v>45139</v>
      </c>
      <c r="F1445" s="368"/>
      <c r="G1445" s="368"/>
      <c r="H1445" s="368"/>
      <c r="I1445" s="362" t="s">
        <v>77</v>
      </c>
      <c r="J1445" s="362" t="s">
        <v>1661</v>
      </c>
      <c r="K1445" s="361" t="s">
        <v>3750</v>
      </c>
      <c r="L1445" s="362"/>
      <c r="M1445" s="362" t="s">
        <v>186</v>
      </c>
      <c r="N1445" s="362" t="s">
        <v>1548</v>
      </c>
      <c r="O1445" s="362"/>
      <c r="P1445" s="362" t="s">
        <v>90</v>
      </c>
      <c r="Q1445" s="362" t="s">
        <v>90</v>
      </c>
      <c r="R1445" s="362" t="s">
        <v>8</v>
      </c>
      <c r="S1445" s="361" t="s">
        <v>3751</v>
      </c>
      <c r="T1445" s="362"/>
      <c r="U1445" s="362"/>
      <c r="V1445" s="362" t="s">
        <v>133</v>
      </c>
      <c r="W1445" s="362"/>
      <c r="X1445" s="362"/>
      <c r="Y1445" s="362" t="s">
        <v>45</v>
      </c>
      <c r="Z1445" s="362" t="s">
        <v>90</v>
      </c>
      <c r="AA1445" s="366" t="s">
        <v>90</v>
      </c>
      <c r="AB1445" s="362" t="s">
        <v>90</v>
      </c>
      <c r="AC1445" s="362"/>
      <c r="AD1445" s="362"/>
      <c r="AE1445" s="362"/>
      <c r="AF1445" s="362"/>
      <c r="AG1445" s="362"/>
      <c r="AH1445" s="362"/>
      <c r="AI1445" s="362" t="str">
        <f t="shared" si="22"/>
        <v>MOMHelpdesk</v>
      </c>
      <c r="AJ1445" s="362" t="str">
        <f>VLOOKUP(AI1445,Table1[[#All],[CONCAT]:[Tfiber]],2,FALSE)</f>
        <v>Helpdesk (Contact Center)</v>
      </c>
      <c r="AK1445" s="362" t="s">
        <v>39</v>
      </c>
      <c r="AL1445" s="362"/>
      <c r="AM1445" s="362"/>
      <c r="AN1445" s="362"/>
      <c r="AO1445" s="368">
        <v>45924</v>
      </c>
      <c r="AP1445" s="361" t="s">
        <v>1930</v>
      </c>
      <c r="AR1445">
        <v>1</v>
      </c>
    </row>
    <row r="1446" spans="2:44" ht="15" hidden="1" customHeight="1" x14ac:dyDescent="0.35">
      <c r="B1446" s="362">
        <v>1444</v>
      </c>
      <c r="C1446" s="362" t="s">
        <v>3752</v>
      </c>
      <c r="D1446" s="362" t="s">
        <v>2</v>
      </c>
      <c r="E1446" s="368">
        <v>45139</v>
      </c>
      <c r="F1446" s="368"/>
      <c r="G1446" s="368"/>
      <c r="H1446" s="368"/>
      <c r="I1446" s="362" t="s">
        <v>77</v>
      </c>
      <c r="J1446" s="362" t="s">
        <v>1661</v>
      </c>
      <c r="K1446" s="361" t="s">
        <v>3753</v>
      </c>
      <c r="L1446" s="362"/>
      <c r="M1446" s="362" t="s">
        <v>186</v>
      </c>
      <c r="N1446" s="362" t="s">
        <v>1548</v>
      </c>
      <c r="O1446" s="362"/>
      <c r="P1446" s="362" t="s">
        <v>90</v>
      </c>
      <c r="Q1446" s="362" t="s">
        <v>90</v>
      </c>
      <c r="R1446" s="362" t="s">
        <v>8</v>
      </c>
      <c r="S1446" s="361" t="s">
        <v>3754</v>
      </c>
      <c r="T1446" s="362"/>
      <c r="U1446" s="362"/>
      <c r="V1446" s="362" t="s">
        <v>133</v>
      </c>
      <c r="W1446" s="362"/>
      <c r="X1446" s="362"/>
      <c r="Y1446" s="362" t="s">
        <v>45</v>
      </c>
      <c r="Z1446" s="362" t="s">
        <v>90</v>
      </c>
      <c r="AA1446" s="366" t="s">
        <v>90</v>
      </c>
      <c r="AB1446" s="362" t="s">
        <v>90</v>
      </c>
      <c r="AC1446" s="362"/>
      <c r="AD1446" s="362"/>
      <c r="AE1446" s="362"/>
      <c r="AF1446" s="362"/>
      <c r="AG1446" s="362"/>
      <c r="AH1446" s="362"/>
      <c r="AI1446" s="362" t="str">
        <f t="shared" si="22"/>
        <v>MOMHelpdesk</v>
      </c>
      <c r="AJ1446" s="362" t="str">
        <f>VLOOKUP(AI1446,Table1[[#All],[CONCAT]:[Tfiber]],2,FALSE)</f>
        <v>Helpdesk (Contact Center)</v>
      </c>
      <c r="AK1446" s="362" t="s">
        <v>39</v>
      </c>
      <c r="AL1446" s="362"/>
      <c r="AM1446" s="362"/>
      <c r="AN1446" s="362"/>
      <c r="AO1446" s="368">
        <v>45924</v>
      </c>
      <c r="AP1446" s="361" t="s">
        <v>1637</v>
      </c>
      <c r="AR1446">
        <v>1</v>
      </c>
    </row>
    <row r="1447" spans="2:44" ht="15" hidden="1" customHeight="1" x14ac:dyDescent="0.35">
      <c r="B1447" s="362">
        <v>1445</v>
      </c>
      <c r="C1447" s="362" t="s">
        <v>3755</v>
      </c>
      <c r="D1447" s="362" t="s">
        <v>2</v>
      </c>
      <c r="E1447" s="368">
        <v>45139</v>
      </c>
      <c r="F1447" s="368"/>
      <c r="G1447" s="368"/>
      <c r="H1447" s="368"/>
      <c r="I1447" s="362" t="s">
        <v>77</v>
      </c>
      <c r="J1447" s="362" t="s">
        <v>1661</v>
      </c>
      <c r="K1447" s="361" t="s">
        <v>3756</v>
      </c>
      <c r="L1447" s="362"/>
      <c r="M1447" s="362" t="s">
        <v>186</v>
      </c>
      <c r="N1447" s="362" t="s">
        <v>1548</v>
      </c>
      <c r="O1447" s="362"/>
      <c r="P1447" s="362" t="s">
        <v>90</v>
      </c>
      <c r="Q1447" s="362" t="s">
        <v>90</v>
      </c>
      <c r="R1447" s="362" t="s">
        <v>8</v>
      </c>
      <c r="S1447" s="361" t="s">
        <v>3754</v>
      </c>
      <c r="T1447" s="362"/>
      <c r="U1447" s="362"/>
      <c r="V1447" s="362" t="s">
        <v>133</v>
      </c>
      <c r="W1447" s="362"/>
      <c r="X1447" s="362"/>
      <c r="Y1447" s="362" t="s">
        <v>45</v>
      </c>
      <c r="Z1447" s="362" t="s">
        <v>90</v>
      </c>
      <c r="AA1447" s="366" t="s">
        <v>90</v>
      </c>
      <c r="AB1447" s="362" t="s">
        <v>90</v>
      </c>
      <c r="AC1447" s="362"/>
      <c r="AD1447" s="362"/>
      <c r="AE1447" s="362"/>
      <c r="AF1447" s="362"/>
      <c r="AG1447" s="362"/>
      <c r="AH1447" s="362"/>
      <c r="AI1447" s="362" t="str">
        <f t="shared" si="22"/>
        <v>MOMHelpdesk</v>
      </c>
      <c r="AJ1447" s="362" t="str">
        <f>VLOOKUP(AI1447,Table1[[#All],[CONCAT]:[Tfiber]],2,FALSE)</f>
        <v>Helpdesk (Contact Center)</v>
      </c>
      <c r="AK1447" s="362" t="s">
        <v>39</v>
      </c>
      <c r="AL1447" s="362"/>
      <c r="AM1447" s="362"/>
      <c r="AN1447" s="362"/>
      <c r="AO1447" s="368">
        <v>45924</v>
      </c>
      <c r="AP1447" s="361" t="s">
        <v>3757</v>
      </c>
      <c r="AR1447">
        <v>1</v>
      </c>
    </row>
    <row r="1448" spans="2:44" ht="15" hidden="1" customHeight="1" x14ac:dyDescent="0.35">
      <c r="B1448" s="362">
        <v>1446</v>
      </c>
      <c r="C1448" s="362" t="s">
        <v>3758</v>
      </c>
      <c r="D1448" s="362" t="s">
        <v>2</v>
      </c>
      <c r="E1448" s="368">
        <v>45139</v>
      </c>
      <c r="F1448" s="368"/>
      <c r="G1448" s="368"/>
      <c r="H1448" s="368"/>
      <c r="I1448" s="362" t="s">
        <v>77</v>
      </c>
      <c r="J1448" s="362" t="s">
        <v>1661</v>
      </c>
      <c r="K1448" s="361" t="s">
        <v>3759</v>
      </c>
      <c r="L1448" s="362"/>
      <c r="M1448" s="362" t="s">
        <v>186</v>
      </c>
      <c r="N1448" s="362" t="s">
        <v>1548</v>
      </c>
      <c r="O1448" s="362"/>
      <c r="P1448" s="362" t="s">
        <v>90</v>
      </c>
      <c r="Q1448" s="362" t="s">
        <v>90</v>
      </c>
      <c r="R1448" s="362" t="s">
        <v>8</v>
      </c>
      <c r="S1448" s="361" t="s">
        <v>3760</v>
      </c>
      <c r="T1448" s="362"/>
      <c r="U1448" s="362"/>
      <c r="V1448" s="362" t="s">
        <v>133</v>
      </c>
      <c r="W1448" s="362"/>
      <c r="X1448" s="362"/>
      <c r="Y1448" s="362" t="s">
        <v>45</v>
      </c>
      <c r="Z1448" s="362" t="s">
        <v>90</v>
      </c>
      <c r="AA1448" s="366" t="s">
        <v>90</v>
      </c>
      <c r="AB1448" s="362" t="s">
        <v>90</v>
      </c>
      <c r="AC1448" s="362"/>
      <c r="AD1448" s="362"/>
      <c r="AE1448" s="362"/>
      <c r="AF1448" s="362"/>
      <c r="AG1448" s="362"/>
      <c r="AH1448" s="362"/>
      <c r="AI1448" s="362" t="str">
        <f t="shared" si="22"/>
        <v>MOMHelpdesk</v>
      </c>
      <c r="AJ1448" s="362" t="str">
        <f>VLOOKUP(AI1448,Table1[[#All],[CONCAT]:[Tfiber]],2,FALSE)</f>
        <v>Helpdesk (Contact Center)</v>
      </c>
      <c r="AK1448" s="362" t="s">
        <v>39</v>
      </c>
      <c r="AL1448" s="362"/>
      <c r="AM1448" s="362"/>
      <c r="AN1448" s="362"/>
      <c r="AO1448" s="368">
        <v>45924</v>
      </c>
      <c r="AP1448" s="361" t="s">
        <v>3761</v>
      </c>
      <c r="AR1448">
        <v>1</v>
      </c>
    </row>
    <row r="1449" spans="2:44" ht="15" hidden="1" customHeight="1" x14ac:dyDescent="0.35">
      <c r="B1449" s="362">
        <v>1447</v>
      </c>
      <c r="C1449" s="362" t="s">
        <v>3762</v>
      </c>
      <c r="D1449" s="362" t="s">
        <v>2</v>
      </c>
      <c r="E1449" s="368">
        <v>45139</v>
      </c>
      <c r="F1449" s="368"/>
      <c r="G1449" s="368"/>
      <c r="H1449" s="368"/>
      <c r="I1449" s="362" t="s">
        <v>77</v>
      </c>
      <c r="J1449" s="362" t="s">
        <v>1661</v>
      </c>
      <c r="K1449" s="361" t="s">
        <v>3763</v>
      </c>
      <c r="L1449" s="362"/>
      <c r="M1449" s="362" t="s">
        <v>186</v>
      </c>
      <c r="N1449" s="362" t="s">
        <v>1548</v>
      </c>
      <c r="O1449" s="362"/>
      <c r="P1449" s="362" t="s">
        <v>90</v>
      </c>
      <c r="Q1449" s="362" t="s">
        <v>90</v>
      </c>
      <c r="R1449" s="362" t="s">
        <v>8</v>
      </c>
      <c r="S1449" s="361" t="s">
        <v>3764</v>
      </c>
      <c r="T1449" s="362"/>
      <c r="U1449" s="362"/>
      <c r="V1449" s="362" t="s">
        <v>133</v>
      </c>
      <c r="W1449" s="362"/>
      <c r="X1449" s="362"/>
      <c r="Y1449" s="362" t="s">
        <v>45</v>
      </c>
      <c r="Z1449" s="362" t="s">
        <v>90</v>
      </c>
      <c r="AA1449" s="366" t="s">
        <v>90</v>
      </c>
      <c r="AB1449" s="362" t="s">
        <v>90</v>
      </c>
      <c r="AC1449" s="362"/>
      <c r="AD1449" s="362"/>
      <c r="AE1449" s="362"/>
      <c r="AF1449" s="362"/>
      <c r="AG1449" s="362"/>
      <c r="AH1449" s="362"/>
      <c r="AI1449" s="362" t="str">
        <f t="shared" si="22"/>
        <v>MOMHelpdesk</v>
      </c>
      <c r="AJ1449" s="362" t="str">
        <f>VLOOKUP(AI1449,Table1[[#All],[CONCAT]:[Tfiber]],2,FALSE)</f>
        <v>Helpdesk (Contact Center)</v>
      </c>
      <c r="AK1449" s="362" t="s">
        <v>39</v>
      </c>
      <c r="AL1449" s="362"/>
      <c r="AM1449" s="362"/>
      <c r="AN1449" s="362"/>
      <c r="AO1449" s="368">
        <v>45924</v>
      </c>
      <c r="AP1449" s="361" t="s">
        <v>2111</v>
      </c>
      <c r="AR1449">
        <v>1</v>
      </c>
    </row>
    <row r="1450" spans="2:44" ht="15" hidden="1" customHeight="1" x14ac:dyDescent="0.35">
      <c r="B1450" s="362">
        <v>1448</v>
      </c>
      <c r="C1450" s="362" t="s">
        <v>3765</v>
      </c>
      <c r="D1450" s="362" t="s">
        <v>2</v>
      </c>
      <c r="E1450" s="368">
        <v>45139</v>
      </c>
      <c r="F1450" s="368"/>
      <c r="G1450" s="368"/>
      <c r="H1450" s="368"/>
      <c r="I1450" s="362" t="s">
        <v>77</v>
      </c>
      <c r="J1450" s="362" t="s">
        <v>1661</v>
      </c>
      <c r="K1450" s="361" t="s">
        <v>3766</v>
      </c>
      <c r="L1450" s="362"/>
      <c r="M1450" s="362" t="s">
        <v>186</v>
      </c>
      <c r="N1450" s="362" t="s">
        <v>1548</v>
      </c>
      <c r="O1450" s="362"/>
      <c r="P1450" s="362" t="s">
        <v>90</v>
      </c>
      <c r="Q1450" s="362" t="s">
        <v>90</v>
      </c>
      <c r="R1450" s="362" t="s">
        <v>46</v>
      </c>
      <c r="S1450" s="361" t="s">
        <v>3767</v>
      </c>
      <c r="T1450" s="362"/>
      <c r="U1450" s="362"/>
      <c r="V1450" s="362" t="s">
        <v>133</v>
      </c>
      <c r="W1450" s="362"/>
      <c r="X1450" s="362" t="s">
        <v>9</v>
      </c>
      <c r="Y1450" s="362" t="s">
        <v>46</v>
      </c>
      <c r="Z1450" s="362" t="s">
        <v>90</v>
      </c>
      <c r="AA1450" s="366" t="s">
        <v>90</v>
      </c>
      <c r="AB1450" s="362" t="s">
        <v>90</v>
      </c>
      <c r="AC1450" s="362"/>
      <c r="AD1450" s="362"/>
      <c r="AE1450" s="362"/>
      <c r="AF1450" s="362"/>
      <c r="AG1450" s="362"/>
      <c r="AH1450" s="362"/>
      <c r="AI1450" s="362" t="str">
        <f t="shared" si="22"/>
        <v>MOMHelpdesk</v>
      </c>
      <c r="AJ1450" s="362" t="str">
        <f>VLOOKUP(AI1450,Table1[[#All],[CONCAT]:[Tfiber]],2,FALSE)</f>
        <v>Helpdesk (Contact Center)</v>
      </c>
      <c r="AK1450" s="362" t="s">
        <v>40</v>
      </c>
      <c r="AL1450" s="362"/>
      <c r="AM1450" s="362"/>
      <c r="AN1450" s="362"/>
      <c r="AO1450" s="362"/>
      <c r="AP1450" s="361"/>
      <c r="AR1450">
        <v>1</v>
      </c>
    </row>
    <row r="1451" spans="2:44" ht="15" hidden="1" customHeight="1" x14ac:dyDescent="0.35">
      <c r="B1451" s="362">
        <v>1449</v>
      </c>
      <c r="C1451" s="362" t="s">
        <v>3768</v>
      </c>
      <c r="D1451" s="362" t="s">
        <v>2</v>
      </c>
      <c r="E1451" s="368">
        <v>45139</v>
      </c>
      <c r="F1451" s="368"/>
      <c r="G1451" s="368"/>
      <c r="H1451" s="368"/>
      <c r="I1451" s="362" t="s">
        <v>77</v>
      </c>
      <c r="J1451" s="362" t="s">
        <v>3531</v>
      </c>
      <c r="K1451" s="361" t="s">
        <v>3769</v>
      </c>
      <c r="L1451" s="362"/>
      <c r="M1451" s="362" t="s">
        <v>186</v>
      </c>
      <c r="N1451" s="362" t="s">
        <v>1548</v>
      </c>
      <c r="O1451" s="362"/>
      <c r="P1451" s="362" t="s">
        <v>90</v>
      </c>
      <c r="Q1451" s="362" t="s">
        <v>90</v>
      </c>
      <c r="R1451" s="362" t="s">
        <v>8</v>
      </c>
      <c r="S1451" s="361" t="s">
        <v>3770</v>
      </c>
      <c r="T1451" s="362"/>
      <c r="U1451" s="362"/>
      <c r="V1451" s="362" t="s">
        <v>133</v>
      </c>
      <c r="W1451" s="362"/>
      <c r="X1451" s="362"/>
      <c r="Y1451" s="362" t="s">
        <v>45</v>
      </c>
      <c r="Z1451" s="362" t="s">
        <v>90</v>
      </c>
      <c r="AA1451" s="366" t="s">
        <v>90</v>
      </c>
      <c r="AB1451" s="362" t="s">
        <v>90</v>
      </c>
      <c r="AC1451" s="362"/>
      <c r="AD1451" s="362"/>
      <c r="AE1451" s="362"/>
      <c r="AF1451" s="362"/>
      <c r="AG1451" s="362"/>
      <c r="AH1451" s="362"/>
      <c r="AI1451" s="362" t="str">
        <f t="shared" si="22"/>
        <v>MOMHelpdesk</v>
      </c>
      <c r="AJ1451" s="362" t="str">
        <f>VLOOKUP(AI1451,Table1[[#All],[CONCAT]:[Tfiber]],2,FALSE)</f>
        <v>Helpdesk (Contact Center)</v>
      </c>
      <c r="AK1451" s="362" t="s">
        <v>39</v>
      </c>
      <c r="AL1451" s="362"/>
      <c r="AM1451" s="362"/>
      <c r="AN1451" s="362"/>
      <c r="AO1451" s="368">
        <v>45924</v>
      </c>
      <c r="AP1451" s="361" t="s">
        <v>2000</v>
      </c>
      <c r="AR1451">
        <v>1</v>
      </c>
    </row>
    <row r="1452" spans="2:44" ht="15" hidden="1" customHeight="1" x14ac:dyDescent="0.35">
      <c r="B1452" s="362">
        <v>1450</v>
      </c>
      <c r="C1452" s="362" t="s">
        <v>3771</v>
      </c>
      <c r="D1452" s="362" t="s">
        <v>2</v>
      </c>
      <c r="E1452" s="368">
        <v>45139</v>
      </c>
      <c r="F1452" s="368"/>
      <c r="G1452" s="368"/>
      <c r="H1452" s="368"/>
      <c r="I1452" s="362" t="s">
        <v>77</v>
      </c>
      <c r="J1452" s="362" t="s">
        <v>1661</v>
      </c>
      <c r="K1452" s="361" t="s">
        <v>3772</v>
      </c>
      <c r="L1452" s="362"/>
      <c r="M1452" s="362" t="s">
        <v>186</v>
      </c>
      <c r="N1452" s="362" t="s">
        <v>1548</v>
      </c>
      <c r="O1452" s="362"/>
      <c r="P1452" s="362" t="s">
        <v>90</v>
      </c>
      <c r="Q1452" s="362" t="s">
        <v>90</v>
      </c>
      <c r="R1452" s="362" t="s">
        <v>8</v>
      </c>
      <c r="S1452" s="361" t="s">
        <v>1648</v>
      </c>
      <c r="T1452" s="362"/>
      <c r="U1452" s="362"/>
      <c r="V1452" s="362" t="s">
        <v>133</v>
      </c>
      <c r="W1452" s="362"/>
      <c r="X1452" s="362"/>
      <c r="Y1452" s="362" t="s">
        <v>45</v>
      </c>
      <c r="Z1452" s="362" t="s">
        <v>90</v>
      </c>
      <c r="AA1452" s="366" t="s">
        <v>90</v>
      </c>
      <c r="AB1452" s="362" t="s">
        <v>90</v>
      </c>
      <c r="AC1452" s="362"/>
      <c r="AD1452" s="362"/>
      <c r="AE1452" s="362"/>
      <c r="AF1452" s="362"/>
      <c r="AG1452" s="362"/>
      <c r="AH1452" s="362"/>
      <c r="AI1452" s="362" t="str">
        <f t="shared" si="22"/>
        <v>MOMHelpdesk</v>
      </c>
      <c r="AJ1452" s="362" t="str">
        <f>VLOOKUP(AI1452,Table1[[#All],[CONCAT]:[Tfiber]],2,FALSE)</f>
        <v>Helpdesk (Contact Center)</v>
      </c>
      <c r="AK1452" s="362" t="s">
        <v>39</v>
      </c>
      <c r="AL1452" s="362"/>
      <c r="AM1452" s="362"/>
      <c r="AN1452" s="362"/>
      <c r="AO1452" s="368">
        <v>45924</v>
      </c>
      <c r="AP1452" s="361" t="s">
        <v>680</v>
      </c>
      <c r="AR1452">
        <v>1</v>
      </c>
    </row>
    <row r="1453" spans="2:44" ht="15" hidden="1" customHeight="1" x14ac:dyDescent="0.35">
      <c r="B1453" s="362">
        <v>1451</v>
      </c>
      <c r="C1453" s="362" t="s">
        <v>3773</v>
      </c>
      <c r="D1453" s="362" t="s">
        <v>2</v>
      </c>
      <c r="E1453" s="368">
        <v>45133</v>
      </c>
      <c r="F1453" s="368"/>
      <c r="G1453" s="368"/>
      <c r="H1453" s="368"/>
      <c r="I1453" s="362" t="s">
        <v>74</v>
      </c>
      <c r="J1453" s="362" t="s">
        <v>1584</v>
      </c>
      <c r="K1453" s="361" t="s">
        <v>3774</v>
      </c>
      <c r="L1453" s="361"/>
      <c r="M1453" s="362" t="s">
        <v>186</v>
      </c>
      <c r="N1453" s="362" t="s">
        <v>9</v>
      </c>
      <c r="O1453" s="362"/>
      <c r="P1453" s="362" t="s">
        <v>90</v>
      </c>
      <c r="Q1453" s="362" t="s">
        <v>90</v>
      </c>
      <c r="R1453" s="362"/>
      <c r="S1453" s="361" t="s">
        <v>3775</v>
      </c>
      <c r="T1453" s="362"/>
      <c r="U1453" s="362"/>
      <c r="V1453" s="362" t="s">
        <v>120</v>
      </c>
      <c r="W1453" s="362"/>
      <c r="X1453" s="362" t="s">
        <v>9</v>
      </c>
      <c r="Y1453" s="362" t="s">
        <v>2790</v>
      </c>
      <c r="Z1453" s="362" t="s">
        <v>90</v>
      </c>
      <c r="AA1453" s="366" t="s">
        <v>90</v>
      </c>
      <c r="AB1453" s="362" t="s">
        <v>90</v>
      </c>
      <c r="AC1453" s="362"/>
      <c r="AD1453" s="362"/>
      <c r="AE1453" s="362"/>
      <c r="AF1453" s="362"/>
      <c r="AG1453" s="362"/>
      <c r="AH1453" s="362"/>
      <c r="AI1453" s="362" t="str">
        <f t="shared" si="22"/>
        <v>MOMWFM</v>
      </c>
      <c r="AJ1453" s="362" t="str">
        <f>VLOOKUP(AI1453,Table1[[#All],[CONCAT]:[Tfiber]],2,FALSE)</f>
        <v>Applications/Tools</v>
      </c>
      <c r="AK1453" s="362" t="e">
        <v>#N/A</v>
      </c>
      <c r="AL1453" s="362"/>
      <c r="AM1453" s="362"/>
      <c r="AN1453" s="362"/>
      <c r="AO1453" s="362"/>
      <c r="AP1453" s="361" t="e">
        <v>#N/A</v>
      </c>
      <c r="AR1453">
        <v>1</v>
      </c>
    </row>
    <row r="1454" spans="2:44" ht="15" hidden="1" customHeight="1" x14ac:dyDescent="0.35">
      <c r="B1454" s="362">
        <v>1452</v>
      </c>
      <c r="C1454" s="362" t="s">
        <v>3776</v>
      </c>
      <c r="D1454" s="362" t="s">
        <v>2</v>
      </c>
      <c r="E1454" s="368">
        <v>45139</v>
      </c>
      <c r="F1454" s="368"/>
      <c r="G1454" s="368"/>
      <c r="H1454" s="368"/>
      <c r="I1454" s="362" t="s">
        <v>73</v>
      </c>
      <c r="J1454" s="362" t="s">
        <v>1661</v>
      </c>
      <c r="K1454" s="361" t="s">
        <v>3777</v>
      </c>
      <c r="L1454" s="362"/>
      <c r="M1454" s="362" t="s">
        <v>186</v>
      </c>
      <c r="N1454" s="362" t="s">
        <v>9</v>
      </c>
      <c r="O1454" s="362"/>
      <c r="P1454" s="362" t="s">
        <v>90</v>
      </c>
      <c r="Q1454" s="362" t="s">
        <v>90</v>
      </c>
      <c r="R1454" s="362" t="s">
        <v>8</v>
      </c>
      <c r="S1454" s="361" t="s">
        <v>1539</v>
      </c>
      <c r="T1454" s="362"/>
      <c r="U1454" s="362"/>
      <c r="V1454" s="362" t="s">
        <v>1540</v>
      </c>
      <c r="W1454" s="362"/>
      <c r="X1454" s="362"/>
      <c r="Y1454" s="375" t="s">
        <v>45</v>
      </c>
      <c r="Z1454" s="362" t="s">
        <v>90</v>
      </c>
      <c r="AA1454" s="366" t="s">
        <v>90</v>
      </c>
      <c r="AB1454" s="362" t="s">
        <v>90</v>
      </c>
      <c r="AC1454" s="362"/>
      <c r="AD1454" s="362"/>
      <c r="AE1454" s="362"/>
      <c r="AF1454" s="362"/>
      <c r="AG1454" s="362"/>
      <c r="AH1454" s="362"/>
      <c r="AI1454" s="362" t="str">
        <f t="shared" si="22"/>
        <v>MOMNOC Operationalization</v>
      </c>
      <c r="AJ1454" s="362" t="str">
        <f>VLOOKUP(AI1454,Table1[[#All],[CONCAT]:[Tfiber]],2,FALSE)</f>
        <v>Network</v>
      </c>
      <c r="AK1454" s="362" t="s">
        <v>39</v>
      </c>
      <c r="AL1454" s="362"/>
      <c r="AM1454" s="362"/>
      <c r="AN1454" s="362"/>
      <c r="AO1454" s="368">
        <v>45923</v>
      </c>
      <c r="AP1454" s="361" t="s">
        <v>680</v>
      </c>
      <c r="AR1454">
        <v>1</v>
      </c>
    </row>
    <row r="1455" spans="2:44" ht="15" hidden="1" customHeight="1" x14ac:dyDescent="0.35">
      <c r="B1455" s="362">
        <v>1453</v>
      </c>
      <c r="C1455" s="362" t="s">
        <v>3778</v>
      </c>
      <c r="D1455" s="362" t="s">
        <v>2</v>
      </c>
      <c r="E1455" s="368">
        <v>45139</v>
      </c>
      <c r="F1455" s="368"/>
      <c r="G1455" s="368"/>
      <c r="H1455" s="368"/>
      <c r="I1455" s="362" t="s">
        <v>77</v>
      </c>
      <c r="J1455" s="362" t="s">
        <v>1661</v>
      </c>
      <c r="K1455" s="361" t="s">
        <v>3779</v>
      </c>
      <c r="L1455" s="362"/>
      <c r="M1455" s="362" t="s">
        <v>186</v>
      </c>
      <c r="N1455" s="362" t="s">
        <v>9</v>
      </c>
      <c r="O1455" s="362"/>
      <c r="P1455" s="362" t="s">
        <v>90</v>
      </c>
      <c r="Q1455" s="362" t="s">
        <v>90</v>
      </c>
      <c r="R1455" s="362" t="s">
        <v>46</v>
      </c>
      <c r="S1455" s="361" t="s">
        <v>2292</v>
      </c>
      <c r="T1455" s="362"/>
      <c r="U1455" s="362"/>
      <c r="V1455" s="362" t="s">
        <v>133</v>
      </c>
      <c r="W1455" s="362"/>
      <c r="X1455" s="362" t="s">
        <v>9</v>
      </c>
      <c r="Y1455" s="362" t="s">
        <v>46</v>
      </c>
      <c r="Z1455" s="362" t="s">
        <v>90</v>
      </c>
      <c r="AA1455" s="366" t="s">
        <v>90</v>
      </c>
      <c r="AB1455" s="362" t="s">
        <v>90</v>
      </c>
      <c r="AC1455" s="362"/>
      <c r="AD1455" s="362"/>
      <c r="AE1455" s="362"/>
      <c r="AF1455" s="362"/>
      <c r="AG1455" s="362"/>
      <c r="AH1455" s="362"/>
      <c r="AI1455" s="362" t="str">
        <f t="shared" si="22"/>
        <v>MOMHelpdesk</v>
      </c>
      <c r="AJ1455" s="362" t="str">
        <f>VLOOKUP(AI1455,Table1[[#All],[CONCAT]:[Tfiber]],2,FALSE)</f>
        <v>Helpdesk (Contact Center)</v>
      </c>
      <c r="AK1455" s="362" t="s">
        <v>40</v>
      </c>
      <c r="AL1455" s="362"/>
      <c r="AM1455" s="362"/>
      <c r="AN1455" s="362"/>
      <c r="AO1455" s="362"/>
      <c r="AP1455" s="361"/>
      <c r="AR1455">
        <v>1</v>
      </c>
    </row>
    <row r="1456" spans="2:44" ht="15" hidden="1" customHeight="1" x14ac:dyDescent="0.35">
      <c r="B1456" s="362">
        <v>1454</v>
      </c>
      <c r="C1456" s="362" t="s">
        <v>3780</v>
      </c>
      <c r="D1456" s="362" t="s">
        <v>2</v>
      </c>
      <c r="E1456" s="368">
        <v>45139</v>
      </c>
      <c r="F1456" s="368"/>
      <c r="G1456" s="368"/>
      <c r="H1456" s="368"/>
      <c r="I1456" s="362" t="s">
        <v>77</v>
      </c>
      <c r="J1456" s="362" t="s">
        <v>1661</v>
      </c>
      <c r="K1456" s="361" t="s">
        <v>3781</v>
      </c>
      <c r="L1456" s="362"/>
      <c r="M1456" s="362" t="s">
        <v>186</v>
      </c>
      <c r="N1456" s="362" t="s">
        <v>1548</v>
      </c>
      <c r="O1456" s="362"/>
      <c r="P1456" s="362" t="s">
        <v>90</v>
      </c>
      <c r="Q1456" s="362" t="s">
        <v>90</v>
      </c>
      <c r="R1456" s="362" t="s">
        <v>46</v>
      </c>
      <c r="S1456" s="361" t="s">
        <v>90</v>
      </c>
      <c r="T1456" s="362"/>
      <c r="U1456" s="362"/>
      <c r="V1456" s="362" t="s">
        <v>133</v>
      </c>
      <c r="W1456" s="362"/>
      <c r="X1456" s="362" t="s">
        <v>9</v>
      </c>
      <c r="Y1456" s="362" t="s">
        <v>46</v>
      </c>
      <c r="Z1456" s="362" t="s">
        <v>90</v>
      </c>
      <c r="AA1456" s="366" t="s">
        <v>90</v>
      </c>
      <c r="AB1456" s="362" t="s">
        <v>90</v>
      </c>
      <c r="AC1456" s="362"/>
      <c r="AD1456" s="362"/>
      <c r="AE1456" s="362"/>
      <c r="AF1456" s="362"/>
      <c r="AG1456" s="362"/>
      <c r="AH1456" s="362"/>
      <c r="AI1456" s="362" t="str">
        <f t="shared" si="22"/>
        <v>MOMHelpdesk</v>
      </c>
      <c r="AJ1456" s="362" t="str">
        <f>VLOOKUP(AI1456,Table1[[#All],[CONCAT]:[Tfiber]],2,FALSE)</f>
        <v>Helpdesk (Contact Center)</v>
      </c>
      <c r="AK1456" s="362" t="s">
        <v>40</v>
      </c>
      <c r="AL1456" s="362"/>
      <c r="AM1456" s="362"/>
      <c r="AN1456" s="362"/>
      <c r="AO1456" s="362"/>
      <c r="AP1456" s="361"/>
      <c r="AR1456">
        <v>1</v>
      </c>
    </row>
    <row r="1457" spans="2:44" ht="15" hidden="1" customHeight="1" x14ac:dyDescent="0.35">
      <c r="B1457" s="362">
        <v>1455</v>
      </c>
      <c r="C1457" s="362" t="s">
        <v>3782</v>
      </c>
      <c r="D1457" s="362" t="s">
        <v>2</v>
      </c>
      <c r="E1457" s="368">
        <v>45139</v>
      </c>
      <c r="F1457" s="368"/>
      <c r="G1457" s="368"/>
      <c r="H1457" s="368"/>
      <c r="I1457" s="362" t="s">
        <v>77</v>
      </c>
      <c r="J1457" s="362" t="s">
        <v>90</v>
      </c>
      <c r="K1457" s="361" t="s">
        <v>3783</v>
      </c>
      <c r="L1457" s="362"/>
      <c r="M1457" s="362" t="s">
        <v>186</v>
      </c>
      <c r="N1457" s="362" t="s">
        <v>1548</v>
      </c>
      <c r="O1457" s="362"/>
      <c r="P1457" s="362" t="s">
        <v>90</v>
      </c>
      <c r="Q1457" s="362" t="s">
        <v>90</v>
      </c>
      <c r="R1457" s="362" t="s">
        <v>1677</v>
      </c>
      <c r="S1457" s="361" t="s">
        <v>3784</v>
      </c>
      <c r="T1457" s="362"/>
      <c r="U1457" s="362"/>
      <c r="V1457" s="362" t="s">
        <v>133</v>
      </c>
      <c r="W1457" s="362"/>
      <c r="X1457" s="362"/>
      <c r="Y1457" s="362" t="s">
        <v>45</v>
      </c>
      <c r="Z1457" s="362" t="s">
        <v>90</v>
      </c>
      <c r="AA1457" s="366" t="s">
        <v>90</v>
      </c>
      <c r="AB1457" s="362" t="s">
        <v>90</v>
      </c>
      <c r="AC1457" s="362"/>
      <c r="AD1457" s="362"/>
      <c r="AE1457" s="362"/>
      <c r="AF1457" s="362"/>
      <c r="AG1457" s="362"/>
      <c r="AH1457" s="362"/>
      <c r="AI1457" s="362" t="str">
        <f t="shared" si="22"/>
        <v>MOMHelpdesk</v>
      </c>
      <c r="AJ1457" s="362" t="str">
        <f>VLOOKUP(AI1457,Table1[[#All],[CONCAT]:[Tfiber]],2,FALSE)</f>
        <v>Helpdesk (Contact Center)</v>
      </c>
      <c r="AK1457" s="362" t="s">
        <v>39</v>
      </c>
      <c r="AL1457" s="362"/>
      <c r="AM1457" s="362"/>
      <c r="AN1457" s="362"/>
      <c r="AO1457" s="368">
        <v>45924</v>
      </c>
      <c r="AP1457" s="361" t="s">
        <v>2049</v>
      </c>
      <c r="AR1457">
        <v>1</v>
      </c>
    </row>
    <row r="1458" spans="2:44" ht="15" hidden="1" customHeight="1" x14ac:dyDescent="0.35">
      <c r="B1458" s="362">
        <v>1456</v>
      </c>
      <c r="C1458" s="362" t="s">
        <v>3785</v>
      </c>
      <c r="D1458" s="362" t="s">
        <v>2</v>
      </c>
      <c r="E1458" s="368">
        <v>45139</v>
      </c>
      <c r="F1458" s="368"/>
      <c r="G1458" s="368"/>
      <c r="H1458" s="368"/>
      <c r="I1458" s="362" t="s">
        <v>77</v>
      </c>
      <c r="J1458" s="362" t="s">
        <v>90</v>
      </c>
      <c r="K1458" s="361" t="s">
        <v>3786</v>
      </c>
      <c r="L1458" s="362"/>
      <c r="M1458" s="362" t="s">
        <v>186</v>
      </c>
      <c r="N1458" s="362" t="s">
        <v>1548</v>
      </c>
      <c r="O1458" s="362"/>
      <c r="P1458" s="362" t="s">
        <v>90</v>
      </c>
      <c r="Q1458" s="362" t="s">
        <v>90</v>
      </c>
      <c r="R1458" s="362" t="s">
        <v>46</v>
      </c>
      <c r="S1458" s="361" t="s">
        <v>90</v>
      </c>
      <c r="T1458" s="362"/>
      <c r="U1458" s="362"/>
      <c r="V1458" s="362" t="s">
        <v>133</v>
      </c>
      <c r="W1458" s="362"/>
      <c r="X1458" s="362" t="s">
        <v>9</v>
      </c>
      <c r="Y1458" s="362" t="s">
        <v>46</v>
      </c>
      <c r="Z1458" s="362" t="s">
        <v>90</v>
      </c>
      <c r="AA1458" s="366" t="s">
        <v>90</v>
      </c>
      <c r="AB1458" s="362" t="s">
        <v>90</v>
      </c>
      <c r="AC1458" s="362"/>
      <c r="AD1458" s="362"/>
      <c r="AE1458" s="362"/>
      <c r="AF1458" s="362"/>
      <c r="AG1458" s="362"/>
      <c r="AH1458" s="362"/>
      <c r="AI1458" s="362" t="str">
        <f t="shared" si="22"/>
        <v>MOMHelpdesk</v>
      </c>
      <c r="AJ1458" s="362" t="str">
        <f>VLOOKUP(AI1458,Table1[[#All],[CONCAT]:[Tfiber]],2,FALSE)</f>
        <v>Helpdesk (Contact Center)</v>
      </c>
      <c r="AK1458" s="362" t="s">
        <v>40</v>
      </c>
      <c r="AL1458" s="362"/>
      <c r="AM1458" s="362"/>
      <c r="AN1458" s="362"/>
      <c r="AO1458" s="362"/>
      <c r="AP1458" s="361"/>
      <c r="AR1458">
        <v>1</v>
      </c>
    </row>
    <row r="1459" spans="2:44" ht="15" hidden="1" customHeight="1" x14ac:dyDescent="0.35">
      <c r="B1459" s="362">
        <v>1457</v>
      </c>
      <c r="C1459" s="362" t="s">
        <v>3787</v>
      </c>
      <c r="D1459" s="362" t="s">
        <v>2</v>
      </c>
      <c r="E1459" s="368">
        <v>45142</v>
      </c>
      <c r="F1459" s="368"/>
      <c r="G1459" s="368"/>
      <c r="H1459" s="368"/>
      <c r="I1459" s="362" t="s">
        <v>77</v>
      </c>
      <c r="J1459" s="362" t="s">
        <v>90</v>
      </c>
      <c r="K1459" s="361" t="s">
        <v>3788</v>
      </c>
      <c r="L1459" s="362"/>
      <c r="M1459" s="362" t="s">
        <v>186</v>
      </c>
      <c r="N1459" s="362" t="s">
        <v>1548</v>
      </c>
      <c r="O1459" s="362"/>
      <c r="P1459" s="362" t="s">
        <v>90</v>
      </c>
      <c r="Q1459" s="362" t="s">
        <v>90</v>
      </c>
      <c r="R1459" s="362" t="s">
        <v>46</v>
      </c>
      <c r="S1459" s="361" t="s">
        <v>3789</v>
      </c>
      <c r="T1459" s="362"/>
      <c r="U1459" s="362"/>
      <c r="V1459" s="362" t="s">
        <v>133</v>
      </c>
      <c r="W1459" s="362"/>
      <c r="X1459" s="362"/>
      <c r="Y1459" s="362" t="s">
        <v>45</v>
      </c>
      <c r="Z1459" s="362" t="s">
        <v>90</v>
      </c>
      <c r="AA1459" s="366" t="s">
        <v>90</v>
      </c>
      <c r="AB1459" s="362" t="s">
        <v>90</v>
      </c>
      <c r="AC1459" s="362"/>
      <c r="AD1459" s="362"/>
      <c r="AE1459" s="362"/>
      <c r="AF1459" s="362"/>
      <c r="AG1459" s="362"/>
      <c r="AH1459" s="362"/>
      <c r="AI1459" s="362" t="str">
        <f t="shared" si="22"/>
        <v>MOMHelpdesk</v>
      </c>
      <c r="AJ1459" s="362" t="str">
        <f>VLOOKUP(AI1459,Table1[[#All],[CONCAT]:[Tfiber]],2,FALSE)</f>
        <v>Helpdesk (Contact Center)</v>
      </c>
      <c r="AK1459" s="362" t="s">
        <v>39</v>
      </c>
      <c r="AL1459" s="362"/>
      <c r="AM1459" s="362"/>
      <c r="AN1459" s="362"/>
      <c r="AO1459" s="368">
        <v>45924</v>
      </c>
      <c r="AP1459" s="361" t="s">
        <v>3761</v>
      </c>
      <c r="AR1459">
        <v>1</v>
      </c>
    </row>
    <row r="1460" spans="2:44" ht="15" hidden="1" customHeight="1" x14ac:dyDescent="0.35">
      <c r="B1460" s="362">
        <v>1458</v>
      </c>
      <c r="C1460" s="362" t="s">
        <v>3790</v>
      </c>
      <c r="D1460" s="362" t="s">
        <v>2</v>
      </c>
      <c r="E1460" s="368">
        <v>45142</v>
      </c>
      <c r="F1460" s="368"/>
      <c r="G1460" s="368"/>
      <c r="H1460" s="368"/>
      <c r="I1460" s="362" t="s">
        <v>77</v>
      </c>
      <c r="J1460" s="362" t="s">
        <v>90</v>
      </c>
      <c r="K1460" s="361" t="s">
        <v>3791</v>
      </c>
      <c r="L1460" s="362"/>
      <c r="M1460" s="362" t="s">
        <v>186</v>
      </c>
      <c r="N1460" s="362" t="s">
        <v>9</v>
      </c>
      <c r="O1460" s="362"/>
      <c r="P1460" s="362" t="s">
        <v>90</v>
      </c>
      <c r="Q1460" s="362" t="s">
        <v>90</v>
      </c>
      <c r="R1460" s="362" t="s">
        <v>46</v>
      </c>
      <c r="S1460" s="361" t="s">
        <v>90</v>
      </c>
      <c r="T1460" s="362"/>
      <c r="U1460" s="362"/>
      <c r="V1460" s="362" t="s">
        <v>133</v>
      </c>
      <c r="W1460" s="362"/>
      <c r="X1460" s="362" t="s">
        <v>9</v>
      </c>
      <c r="Y1460" s="362" t="s">
        <v>46</v>
      </c>
      <c r="Z1460" s="362" t="s">
        <v>90</v>
      </c>
      <c r="AA1460" s="366" t="s">
        <v>90</v>
      </c>
      <c r="AB1460" s="362" t="s">
        <v>90</v>
      </c>
      <c r="AC1460" s="362"/>
      <c r="AD1460" s="362"/>
      <c r="AE1460" s="362"/>
      <c r="AF1460" s="362"/>
      <c r="AG1460" s="362"/>
      <c r="AH1460" s="362"/>
      <c r="AI1460" s="362" t="str">
        <f t="shared" si="22"/>
        <v>MOMHelpdesk</v>
      </c>
      <c r="AJ1460" s="362" t="str">
        <f>VLOOKUP(AI1460,Table1[[#All],[CONCAT]:[Tfiber]],2,FALSE)</f>
        <v>Helpdesk (Contact Center)</v>
      </c>
      <c r="AK1460" s="362" t="s">
        <v>40</v>
      </c>
      <c r="AL1460" s="362"/>
      <c r="AM1460" s="362"/>
      <c r="AN1460" s="362"/>
      <c r="AO1460" s="362"/>
      <c r="AP1460" s="361"/>
      <c r="AR1460">
        <v>1</v>
      </c>
    </row>
    <row r="1461" spans="2:44" ht="15" hidden="1" customHeight="1" x14ac:dyDescent="0.35">
      <c r="B1461" s="362">
        <v>1459</v>
      </c>
      <c r="C1461" s="362" t="s">
        <v>3792</v>
      </c>
      <c r="D1461" s="362" t="s">
        <v>2</v>
      </c>
      <c r="E1461" s="368">
        <v>45156</v>
      </c>
      <c r="F1461" s="368"/>
      <c r="G1461" s="368"/>
      <c r="H1461" s="368"/>
      <c r="I1461" s="362" t="s">
        <v>65</v>
      </c>
      <c r="J1461" s="362" t="s">
        <v>62</v>
      </c>
      <c r="K1461" s="361" t="s">
        <v>3793</v>
      </c>
      <c r="L1461" s="362"/>
      <c r="M1461" s="362" t="s">
        <v>186</v>
      </c>
      <c r="N1461" s="362" t="s">
        <v>9</v>
      </c>
      <c r="O1461" s="362"/>
      <c r="P1461" s="362" t="s">
        <v>90</v>
      </c>
      <c r="Q1461" s="362" t="s">
        <v>90</v>
      </c>
      <c r="R1461" s="362"/>
      <c r="S1461" s="361" t="s">
        <v>90</v>
      </c>
      <c r="T1461" s="362"/>
      <c r="U1461" s="362"/>
      <c r="V1461" s="362" t="s">
        <v>202</v>
      </c>
      <c r="W1461" s="362"/>
      <c r="X1461" s="362" t="s">
        <v>9</v>
      </c>
      <c r="Y1461" s="362" t="s">
        <v>9</v>
      </c>
      <c r="Z1461" s="362" t="s">
        <v>90</v>
      </c>
      <c r="AA1461" s="366" t="s">
        <v>90</v>
      </c>
      <c r="AB1461" s="362" t="s">
        <v>90</v>
      </c>
      <c r="AC1461" s="362"/>
      <c r="AD1461" s="362"/>
      <c r="AE1461" s="362"/>
      <c r="AF1461" s="362"/>
      <c r="AG1461" s="362"/>
      <c r="AH1461" s="362"/>
      <c r="AI1461" s="362" t="str">
        <f t="shared" si="22"/>
        <v>MOMBSS</v>
      </c>
      <c r="AJ1461" s="362" t="str">
        <f>VLOOKUP(AI1461,Table1[[#All],[CONCAT]:[Tfiber]],2,FALSE)</f>
        <v>Applications/Tools</v>
      </c>
      <c r="AK1461" s="362" t="s">
        <v>40</v>
      </c>
      <c r="AL1461" s="362"/>
      <c r="AM1461" s="362"/>
      <c r="AN1461" s="362"/>
      <c r="AO1461" s="362"/>
      <c r="AP1461" s="361" t="e">
        <v>#N/A</v>
      </c>
      <c r="AR1461">
        <v>1</v>
      </c>
    </row>
    <row r="1462" spans="2:44" ht="15" hidden="1" customHeight="1" x14ac:dyDescent="0.35">
      <c r="B1462" s="362">
        <v>1460</v>
      </c>
      <c r="C1462" s="362" t="s">
        <v>3794</v>
      </c>
      <c r="D1462" s="362" t="s">
        <v>2</v>
      </c>
      <c r="E1462" s="368">
        <v>45156</v>
      </c>
      <c r="F1462" s="368"/>
      <c r="G1462" s="368"/>
      <c r="H1462" s="368"/>
      <c r="I1462" s="362" t="s">
        <v>74</v>
      </c>
      <c r="J1462" s="362" t="s">
        <v>2574</v>
      </c>
      <c r="K1462" s="361" t="s">
        <v>3795</v>
      </c>
      <c r="L1462" s="361"/>
      <c r="M1462" s="362" t="s">
        <v>186</v>
      </c>
      <c r="N1462" s="362" t="s">
        <v>9</v>
      </c>
      <c r="O1462" s="362"/>
      <c r="P1462" s="362" t="s">
        <v>90</v>
      </c>
      <c r="Q1462" s="362" t="s">
        <v>90</v>
      </c>
      <c r="R1462" s="362"/>
      <c r="S1462" s="361" t="s">
        <v>2961</v>
      </c>
      <c r="T1462" s="362"/>
      <c r="U1462" s="362"/>
      <c r="V1462" s="362" t="s">
        <v>120</v>
      </c>
      <c r="W1462" s="362"/>
      <c r="X1462" s="362" t="s">
        <v>9</v>
      </c>
      <c r="Y1462" s="362" t="s">
        <v>101</v>
      </c>
      <c r="Z1462" s="362" t="s">
        <v>90</v>
      </c>
      <c r="AA1462" s="366" t="s">
        <v>90</v>
      </c>
      <c r="AB1462" s="362" t="s">
        <v>90</v>
      </c>
      <c r="AC1462" s="362"/>
      <c r="AD1462" s="362"/>
      <c r="AE1462" s="362"/>
      <c r="AF1462" s="362"/>
      <c r="AG1462" s="362"/>
      <c r="AH1462" s="362"/>
      <c r="AI1462" s="362" t="str">
        <f t="shared" si="22"/>
        <v>MOMWFM</v>
      </c>
      <c r="AJ1462" s="362" t="str">
        <f>VLOOKUP(AI1462,Table1[[#All],[CONCAT]:[Tfiber]],2,FALSE)</f>
        <v>Applications/Tools</v>
      </c>
      <c r="AK1462" s="362" t="e">
        <v>#N/A</v>
      </c>
      <c r="AL1462" s="362"/>
      <c r="AM1462" s="362"/>
      <c r="AN1462" s="362"/>
      <c r="AO1462" s="362"/>
      <c r="AP1462" s="361" t="e">
        <v>#N/A</v>
      </c>
      <c r="AR1462">
        <v>1</v>
      </c>
    </row>
    <row r="1463" spans="2:44" ht="15" hidden="1" customHeight="1" x14ac:dyDescent="0.35">
      <c r="B1463" s="362">
        <v>1461</v>
      </c>
      <c r="C1463" s="362" t="s">
        <v>3796</v>
      </c>
      <c r="D1463" s="362" t="s">
        <v>2</v>
      </c>
      <c r="E1463" s="368">
        <v>45156</v>
      </c>
      <c r="F1463" s="368"/>
      <c r="G1463" s="368"/>
      <c r="H1463" s="368"/>
      <c r="I1463" s="362" t="s">
        <v>65</v>
      </c>
      <c r="J1463" s="362" t="s">
        <v>2375</v>
      </c>
      <c r="K1463" s="361" t="s">
        <v>3797</v>
      </c>
      <c r="L1463" s="362"/>
      <c r="M1463" s="362" t="s">
        <v>186</v>
      </c>
      <c r="N1463" s="362" t="s">
        <v>9</v>
      </c>
      <c r="O1463" s="362"/>
      <c r="P1463" s="362" t="s">
        <v>90</v>
      </c>
      <c r="Q1463" s="362" t="s">
        <v>90</v>
      </c>
      <c r="R1463" s="362"/>
      <c r="S1463" s="361" t="s">
        <v>94</v>
      </c>
      <c r="T1463" s="362"/>
      <c r="U1463" s="362"/>
      <c r="V1463" s="362" t="s">
        <v>202</v>
      </c>
      <c r="W1463" s="362"/>
      <c r="X1463" s="362" t="s">
        <v>9</v>
      </c>
      <c r="Y1463" s="362" t="s">
        <v>9</v>
      </c>
      <c r="Z1463" s="362" t="s">
        <v>90</v>
      </c>
      <c r="AA1463" s="366" t="s">
        <v>90</v>
      </c>
      <c r="AB1463" s="362" t="s">
        <v>90</v>
      </c>
      <c r="AC1463" s="362"/>
      <c r="AD1463" s="362"/>
      <c r="AE1463" s="362"/>
      <c r="AF1463" s="362"/>
      <c r="AG1463" s="362"/>
      <c r="AH1463" s="362"/>
      <c r="AI1463" s="362" t="str">
        <f t="shared" si="22"/>
        <v>MOMBSS</v>
      </c>
      <c r="AJ1463" s="362" t="str">
        <f>VLOOKUP(AI1463,Table1[[#All],[CONCAT]:[Tfiber]],2,FALSE)</f>
        <v>Applications/Tools</v>
      </c>
      <c r="AK1463" s="362" t="s">
        <v>40</v>
      </c>
      <c r="AL1463" s="362"/>
      <c r="AM1463" s="362"/>
      <c r="AN1463" s="362"/>
      <c r="AO1463" s="362"/>
      <c r="AP1463" s="361" t="e">
        <v>#N/A</v>
      </c>
      <c r="AR1463">
        <v>1</v>
      </c>
    </row>
    <row r="1464" spans="2:44" ht="15" hidden="1" customHeight="1" x14ac:dyDescent="0.35">
      <c r="B1464" s="362">
        <v>1462</v>
      </c>
      <c r="C1464" s="362" t="s">
        <v>3798</v>
      </c>
      <c r="D1464" s="362" t="s">
        <v>2</v>
      </c>
      <c r="E1464" s="368">
        <v>45133</v>
      </c>
      <c r="F1464" s="368"/>
      <c r="G1464" s="368"/>
      <c r="H1464" s="368"/>
      <c r="I1464" s="362" t="s">
        <v>74</v>
      </c>
      <c r="J1464" s="362" t="s">
        <v>1546</v>
      </c>
      <c r="K1464" s="361" t="s">
        <v>3799</v>
      </c>
      <c r="L1464" s="361"/>
      <c r="M1464" s="362" t="s">
        <v>186</v>
      </c>
      <c r="N1464" s="362" t="s">
        <v>9</v>
      </c>
      <c r="O1464" s="362"/>
      <c r="P1464" s="362" t="s">
        <v>90</v>
      </c>
      <c r="Q1464" s="362" t="s">
        <v>90</v>
      </c>
      <c r="R1464" s="362"/>
      <c r="S1464" s="361"/>
      <c r="T1464" s="362"/>
      <c r="U1464" s="362"/>
      <c r="V1464" s="362" t="s">
        <v>120</v>
      </c>
      <c r="W1464" s="362"/>
      <c r="X1464" s="362"/>
      <c r="Y1464" s="362" t="s">
        <v>48</v>
      </c>
      <c r="Z1464" s="362" t="s">
        <v>90</v>
      </c>
      <c r="AA1464" s="366" t="s">
        <v>90</v>
      </c>
      <c r="AB1464" s="362" t="s">
        <v>90</v>
      </c>
      <c r="AC1464" s="362"/>
      <c r="AD1464" s="362"/>
      <c r="AE1464" s="362"/>
      <c r="AF1464" s="362"/>
      <c r="AG1464" s="362"/>
      <c r="AH1464" s="362"/>
      <c r="AI1464" s="362" t="str">
        <f t="shared" si="22"/>
        <v>MOMWFM</v>
      </c>
      <c r="AJ1464" s="362" t="str">
        <f>VLOOKUP(AI1464,Table1[[#All],[CONCAT]:[Tfiber]],2,FALSE)</f>
        <v>Applications/Tools</v>
      </c>
      <c r="AK1464" s="362" t="s">
        <v>40</v>
      </c>
      <c r="AL1464" s="362"/>
      <c r="AM1464" s="362"/>
      <c r="AN1464" s="362"/>
      <c r="AO1464" s="362"/>
      <c r="AP1464" s="361"/>
      <c r="AR1464">
        <v>1</v>
      </c>
    </row>
    <row r="1465" spans="2:44" ht="15" hidden="1" customHeight="1" x14ac:dyDescent="0.35">
      <c r="B1465" s="362">
        <v>1463</v>
      </c>
      <c r="C1465" s="362" t="s">
        <v>3800</v>
      </c>
      <c r="D1465" s="362" t="s">
        <v>2</v>
      </c>
      <c r="E1465" s="368">
        <v>45156</v>
      </c>
      <c r="F1465" s="368"/>
      <c r="G1465" s="368"/>
      <c r="H1465" s="368"/>
      <c r="I1465" s="362" t="s">
        <v>57</v>
      </c>
      <c r="J1465" s="362" t="s">
        <v>1596</v>
      </c>
      <c r="K1465" s="361" t="s">
        <v>3801</v>
      </c>
      <c r="L1465" s="362"/>
      <c r="M1465" s="362" t="s">
        <v>186</v>
      </c>
      <c r="N1465" s="362" t="s">
        <v>9</v>
      </c>
      <c r="O1465" s="362"/>
      <c r="P1465" s="362" t="s">
        <v>90</v>
      </c>
      <c r="Q1465" s="362" t="s">
        <v>90</v>
      </c>
      <c r="R1465" s="362"/>
      <c r="S1465" s="361" t="s">
        <v>90</v>
      </c>
      <c r="T1465" s="362"/>
      <c r="U1465" s="362"/>
      <c r="V1465" s="362" t="s">
        <v>176</v>
      </c>
      <c r="W1465" s="362"/>
      <c r="X1465" s="362" t="s">
        <v>9</v>
      </c>
      <c r="Y1465" s="362" t="s">
        <v>9</v>
      </c>
      <c r="Z1465" s="362" t="s">
        <v>90</v>
      </c>
      <c r="AA1465" s="366" t="s">
        <v>90</v>
      </c>
      <c r="AB1465" s="362" t="s">
        <v>90</v>
      </c>
      <c r="AC1465" s="362"/>
      <c r="AD1465" s="362"/>
      <c r="AE1465" s="362"/>
      <c r="AF1465" s="362"/>
      <c r="AG1465" s="362"/>
      <c r="AH1465" s="362"/>
      <c r="AI1465" s="362" t="str">
        <f t="shared" si="22"/>
        <v>MOMSecurity &amp; Regulatory Compliance</v>
      </c>
      <c r="AJ1465" s="362" t="str">
        <f>VLOOKUP(AI1465,Table1[[#All],[CONCAT]:[Tfiber]],2,FALSE)</f>
        <v>Security</v>
      </c>
      <c r="AK1465" s="362" t="s">
        <v>40</v>
      </c>
      <c r="AL1465" s="362"/>
      <c r="AM1465" s="362"/>
      <c r="AN1465" s="362"/>
      <c r="AO1465" s="362"/>
      <c r="AP1465" s="361" t="e">
        <v>#N/A</v>
      </c>
      <c r="AR1465">
        <v>1</v>
      </c>
    </row>
    <row r="1466" spans="2:44" ht="15" hidden="1" customHeight="1" x14ac:dyDescent="0.35">
      <c r="B1466" s="362">
        <v>1464</v>
      </c>
      <c r="C1466" s="362" t="s">
        <v>3802</v>
      </c>
      <c r="D1466" s="362" t="s">
        <v>2</v>
      </c>
      <c r="E1466" s="368">
        <v>45156</v>
      </c>
      <c r="F1466" s="368"/>
      <c r="G1466" s="368"/>
      <c r="H1466" s="368"/>
      <c r="I1466" s="362" t="s">
        <v>65</v>
      </c>
      <c r="J1466" s="362" t="s">
        <v>65</v>
      </c>
      <c r="K1466" s="361" t="s">
        <v>3803</v>
      </c>
      <c r="L1466" s="362"/>
      <c r="M1466" s="362" t="s">
        <v>186</v>
      </c>
      <c r="N1466" s="362" t="s">
        <v>9</v>
      </c>
      <c r="O1466" s="362"/>
      <c r="P1466" s="362" t="s">
        <v>90</v>
      </c>
      <c r="Q1466" s="362" t="s">
        <v>90</v>
      </c>
      <c r="R1466" s="362"/>
      <c r="S1466" s="361" t="s">
        <v>90</v>
      </c>
      <c r="T1466" s="362"/>
      <c r="U1466" s="362"/>
      <c r="V1466" s="362" t="s">
        <v>202</v>
      </c>
      <c r="W1466" s="362"/>
      <c r="X1466" s="362" t="s">
        <v>9</v>
      </c>
      <c r="Y1466" s="362" t="s">
        <v>9</v>
      </c>
      <c r="Z1466" s="362" t="s">
        <v>90</v>
      </c>
      <c r="AA1466" s="366" t="s">
        <v>90</v>
      </c>
      <c r="AB1466" s="362" t="s">
        <v>90</v>
      </c>
      <c r="AC1466" s="362"/>
      <c r="AD1466" s="362"/>
      <c r="AE1466" s="362"/>
      <c r="AF1466" s="362"/>
      <c r="AG1466" s="362"/>
      <c r="AH1466" s="362"/>
      <c r="AI1466" s="362" t="str">
        <f t="shared" si="22"/>
        <v>MOMBSS</v>
      </c>
      <c r="AJ1466" s="362" t="str">
        <f>VLOOKUP(AI1466,Table1[[#All],[CONCAT]:[Tfiber]],2,FALSE)</f>
        <v>Applications/Tools</v>
      </c>
      <c r="AK1466" s="362" t="s">
        <v>40</v>
      </c>
      <c r="AL1466" s="362"/>
      <c r="AM1466" s="362"/>
      <c r="AN1466" s="362"/>
      <c r="AO1466" s="362"/>
      <c r="AP1466" s="361" t="e">
        <v>#N/A</v>
      </c>
      <c r="AR1466">
        <v>1</v>
      </c>
    </row>
    <row r="1467" spans="2:44" ht="15" hidden="1" customHeight="1" x14ac:dyDescent="0.35">
      <c r="B1467" s="362">
        <v>1465</v>
      </c>
      <c r="C1467" s="362" t="s">
        <v>3804</v>
      </c>
      <c r="D1467" s="362" t="s">
        <v>2</v>
      </c>
      <c r="E1467" s="368">
        <v>45156</v>
      </c>
      <c r="F1467" s="368"/>
      <c r="G1467" s="368"/>
      <c r="H1467" s="368"/>
      <c r="I1467" s="362" t="s">
        <v>65</v>
      </c>
      <c r="J1467" s="362" t="s">
        <v>3805</v>
      </c>
      <c r="K1467" s="361" t="s">
        <v>3806</v>
      </c>
      <c r="L1467" s="362"/>
      <c r="M1467" s="362" t="s">
        <v>186</v>
      </c>
      <c r="N1467" s="362" t="s">
        <v>9</v>
      </c>
      <c r="O1467" s="362"/>
      <c r="P1467" s="362" t="s">
        <v>90</v>
      </c>
      <c r="Q1467" s="362" t="s">
        <v>90</v>
      </c>
      <c r="R1467" s="362"/>
      <c r="S1467" s="361" t="s">
        <v>90</v>
      </c>
      <c r="T1467" s="362"/>
      <c r="U1467" s="362"/>
      <c r="V1467" s="362" t="s">
        <v>202</v>
      </c>
      <c r="W1467" s="362"/>
      <c r="X1467" s="362" t="s">
        <v>9</v>
      </c>
      <c r="Y1467" s="362" t="s">
        <v>9</v>
      </c>
      <c r="Z1467" s="362" t="s">
        <v>90</v>
      </c>
      <c r="AA1467" s="366" t="s">
        <v>90</v>
      </c>
      <c r="AB1467" s="362" t="s">
        <v>90</v>
      </c>
      <c r="AC1467" s="362"/>
      <c r="AD1467" s="362"/>
      <c r="AE1467" s="362"/>
      <c r="AF1467" s="362"/>
      <c r="AG1467" s="362"/>
      <c r="AH1467" s="362"/>
      <c r="AI1467" s="362" t="str">
        <f t="shared" si="22"/>
        <v>MOMBSS</v>
      </c>
      <c r="AJ1467" s="362" t="str">
        <f>VLOOKUP(AI1467,Table1[[#All],[CONCAT]:[Tfiber]],2,FALSE)</f>
        <v>Applications/Tools</v>
      </c>
      <c r="AK1467" s="362" t="s">
        <v>40</v>
      </c>
      <c r="AL1467" s="362"/>
      <c r="AM1467" s="362"/>
      <c r="AN1467" s="362"/>
      <c r="AO1467" s="362"/>
      <c r="AP1467" s="361" t="e">
        <v>#N/A</v>
      </c>
      <c r="AR1467">
        <v>1</v>
      </c>
    </row>
    <row r="1468" spans="2:44" ht="15" hidden="1" customHeight="1" x14ac:dyDescent="0.35">
      <c r="B1468" s="362">
        <v>1466</v>
      </c>
      <c r="C1468" s="362" t="s">
        <v>3807</v>
      </c>
      <c r="D1468" s="362" t="s">
        <v>2</v>
      </c>
      <c r="E1468" s="368">
        <v>45156</v>
      </c>
      <c r="F1468" s="368"/>
      <c r="G1468" s="368"/>
      <c r="H1468" s="368"/>
      <c r="I1468" s="362" t="s">
        <v>65</v>
      </c>
      <c r="J1468" s="362" t="s">
        <v>76</v>
      </c>
      <c r="K1468" s="361" t="s">
        <v>3808</v>
      </c>
      <c r="L1468" s="362"/>
      <c r="M1468" s="362" t="s">
        <v>186</v>
      </c>
      <c r="N1468" s="362" t="s">
        <v>9</v>
      </c>
      <c r="O1468" s="362"/>
      <c r="P1468" s="362" t="s">
        <v>90</v>
      </c>
      <c r="Q1468" s="362" t="s">
        <v>90</v>
      </c>
      <c r="R1468" s="362"/>
      <c r="S1468" s="361" t="s">
        <v>90</v>
      </c>
      <c r="T1468" s="362"/>
      <c r="U1468" s="362"/>
      <c r="V1468" s="362" t="s">
        <v>202</v>
      </c>
      <c r="W1468" s="362"/>
      <c r="X1468" s="362" t="s">
        <v>9</v>
      </c>
      <c r="Y1468" s="362" t="s">
        <v>9</v>
      </c>
      <c r="Z1468" s="362" t="s">
        <v>90</v>
      </c>
      <c r="AA1468" s="366" t="s">
        <v>90</v>
      </c>
      <c r="AB1468" s="362" t="s">
        <v>90</v>
      </c>
      <c r="AC1468" s="362"/>
      <c r="AD1468" s="362"/>
      <c r="AE1468" s="362"/>
      <c r="AF1468" s="362"/>
      <c r="AG1468" s="362"/>
      <c r="AH1468" s="362"/>
      <c r="AI1468" s="362" t="str">
        <f t="shared" si="22"/>
        <v>MOMBSS</v>
      </c>
      <c r="AJ1468" s="362" t="str">
        <f>VLOOKUP(AI1468,Table1[[#All],[CONCAT]:[Tfiber]],2,FALSE)</f>
        <v>Applications/Tools</v>
      </c>
      <c r="AK1468" s="362" t="s">
        <v>40</v>
      </c>
      <c r="AL1468" s="362"/>
      <c r="AM1468" s="362"/>
      <c r="AN1468" s="362"/>
      <c r="AO1468" s="362"/>
      <c r="AP1468" s="361" t="e">
        <v>#N/A</v>
      </c>
      <c r="AR1468">
        <v>1</v>
      </c>
    </row>
    <row r="1469" spans="2:44" ht="15" hidden="1" customHeight="1" x14ac:dyDescent="0.35">
      <c r="B1469" s="362">
        <v>1467</v>
      </c>
      <c r="C1469" s="362" t="s">
        <v>3809</v>
      </c>
      <c r="D1469" s="362" t="s">
        <v>2</v>
      </c>
      <c r="E1469" s="368">
        <v>45156</v>
      </c>
      <c r="F1469" s="368"/>
      <c r="G1469" s="368"/>
      <c r="H1469" s="368"/>
      <c r="I1469" s="362" t="s">
        <v>65</v>
      </c>
      <c r="J1469" s="362" t="s">
        <v>3531</v>
      </c>
      <c r="K1469" s="361" t="s">
        <v>3810</v>
      </c>
      <c r="L1469" s="362"/>
      <c r="M1469" s="362" t="s">
        <v>186</v>
      </c>
      <c r="N1469" s="362" t="s">
        <v>9</v>
      </c>
      <c r="O1469" s="362"/>
      <c r="P1469" s="362" t="s">
        <v>90</v>
      </c>
      <c r="Q1469" s="362" t="s">
        <v>90</v>
      </c>
      <c r="R1469" s="362"/>
      <c r="S1469" s="361" t="s">
        <v>90</v>
      </c>
      <c r="T1469" s="362"/>
      <c r="U1469" s="362"/>
      <c r="V1469" s="362" t="s">
        <v>202</v>
      </c>
      <c r="W1469" s="362"/>
      <c r="X1469" s="362" t="s">
        <v>9</v>
      </c>
      <c r="Y1469" s="362" t="s">
        <v>9</v>
      </c>
      <c r="Z1469" s="362" t="s">
        <v>90</v>
      </c>
      <c r="AA1469" s="366" t="s">
        <v>90</v>
      </c>
      <c r="AB1469" s="362" t="s">
        <v>90</v>
      </c>
      <c r="AC1469" s="362"/>
      <c r="AD1469" s="362"/>
      <c r="AE1469" s="362"/>
      <c r="AF1469" s="362"/>
      <c r="AG1469" s="362"/>
      <c r="AH1469" s="362"/>
      <c r="AI1469" s="362" t="str">
        <f t="shared" si="22"/>
        <v>MOMBSS</v>
      </c>
      <c r="AJ1469" s="362" t="str">
        <f>VLOOKUP(AI1469,Table1[[#All],[CONCAT]:[Tfiber]],2,FALSE)</f>
        <v>Applications/Tools</v>
      </c>
      <c r="AK1469" s="362" t="s">
        <v>40</v>
      </c>
      <c r="AL1469" s="362"/>
      <c r="AM1469" s="362"/>
      <c r="AN1469" s="362"/>
      <c r="AO1469" s="362"/>
      <c r="AP1469" s="361" t="e">
        <v>#N/A</v>
      </c>
      <c r="AR1469">
        <v>1</v>
      </c>
    </row>
    <row r="1470" spans="2:44" ht="15" hidden="1" customHeight="1" x14ac:dyDescent="0.35">
      <c r="B1470" s="362">
        <v>1468</v>
      </c>
      <c r="C1470" s="362" t="s">
        <v>3811</v>
      </c>
      <c r="D1470" s="362" t="s">
        <v>2</v>
      </c>
      <c r="E1470" s="368">
        <v>45156</v>
      </c>
      <c r="F1470" s="368"/>
      <c r="G1470" s="368"/>
      <c r="H1470" s="368"/>
      <c r="I1470" s="362" t="s">
        <v>65</v>
      </c>
      <c r="J1470" s="362" t="s">
        <v>2375</v>
      </c>
      <c r="K1470" s="361" t="s">
        <v>3812</v>
      </c>
      <c r="L1470" s="362"/>
      <c r="M1470" s="362" t="s">
        <v>186</v>
      </c>
      <c r="N1470" s="362" t="s">
        <v>9</v>
      </c>
      <c r="O1470" s="362"/>
      <c r="P1470" s="362" t="s">
        <v>90</v>
      </c>
      <c r="Q1470" s="362" t="s">
        <v>90</v>
      </c>
      <c r="R1470" s="362"/>
      <c r="S1470" s="361" t="s">
        <v>90</v>
      </c>
      <c r="T1470" s="362"/>
      <c r="U1470" s="362"/>
      <c r="V1470" s="362" t="s">
        <v>202</v>
      </c>
      <c r="W1470" s="362"/>
      <c r="X1470" s="362" t="s">
        <v>9</v>
      </c>
      <c r="Y1470" s="362" t="s">
        <v>9</v>
      </c>
      <c r="Z1470" s="362" t="s">
        <v>90</v>
      </c>
      <c r="AA1470" s="366" t="s">
        <v>90</v>
      </c>
      <c r="AB1470" s="362" t="s">
        <v>90</v>
      </c>
      <c r="AC1470" s="362"/>
      <c r="AD1470" s="362"/>
      <c r="AE1470" s="362"/>
      <c r="AF1470" s="362"/>
      <c r="AG1470" s="362"/>
      <c r="AH1470" s="362"/>
      <c r="AI1470" s="362" t="str">
        <f t="shared" si="22"/>
        <v>MOMBSS</v>
      </c>
      <c r="AJ1470" s="362" t="str">
        <f>VLOOKUP(AI1470,Table1[[#All],[CONCAT]:[Tfiber]],2,FALSE)</f>
        <v>Applications/Tools</v>
      </c>
      <c r="AK1470" s="362" t="s">
        <v>40</v>
      </c>
      <c r="AL1470" s="362"/>
      <c r="AM1470" s="362"/>
      <c r="AN1470" s="362"/>
      <c r="AO1470" s="362"/>
      <c r="AP1470" s="361" t="e">
        <v>#N/A</v>
      </c>
      <c r="AR1470">
        <v>1</v>
      </c>
    </row>
    <row r="1471" spans="2:44" ht="15" hidden="1" customHeight="1" x14ac:dyDescent="0.35">
      <c r="B1471" s="362">
        <v>1469</v>
      </c>
      <c r="C1471" s="362" t="s">
        <v>3813</v>
      </c>
      <c r="D1471" s="362" t="s">
        <v>2</v>
      </c>
      <c r="E1471" s="368">
        <v>45156</v>
      </c>
      <c r="F1471" s="368"/>
      <c r="G1471" s="368"/>
      <c r="H1471" s="368"/>
      <c r="I1471" s="362" t="s">
        <v>65</v>
      </c>
      <c r="J1471" s="362" t="s">
        <v>76</v>
      </c>
      <c r="K1471" s="361" t="s">
        <v>3814</v>
      </c>
      <c r="L1471" s="362"/>
      <c r="M1471" s="362" t="s">
        <v>186</v>
      </c>
      <c r="N1471" s="362" t="s">
        <v>9</v>
      </c>
      <c r="O1471" s="362"/>
      <c r="P1471" s="362" t="s">
        <v>90</v>
      </c>
      <c r="Q1471" s="362" t="s">
        <v>90</v>
      </c>
      <c r="R1471" s="362"/>
      <c r="S1471" s="361" t="s">
        <v>90</v>
      </c>
      <c r="T1471" s="362"/>
      <c r="U1471" s="362"/>
      <c r="V1471" s="362" t="s">
        <v>202</v>
      </c>
      <c r="W1471" s="362"/>
      <c r="X1471" s="362" t="s">
        <v>9</v>
      </c>
      <c r="Y1471" s="362" t="s">
        <v>9</v>
      </c>
      <c r="Z1471" s="362" t="s">
        <v>90</v>
      </c>
      <c r="AA1471" s="366" t="s">
        <v>90</v>
      </c>
      <c r="AB1471" s="362" t="s">
        <v>90</v>
      </c>
      <c r="AC1471" s="362"/>
      <c r="AD1471" s="362"/>
      <c r="AE1471" s="362"/>
      <c r="AF1471" s="362"/>
      <c r="AG1471" s="362"/>
      <c r="AH1471" s="362"/>
      <c r="AI1471" s="362" t="str">
        <f t="shared" si="22"/>
        <v>MOMBSS</v>
      </c>
      <c r="AJ1471" s="362" t="str">
        <f>VLOOKUP(AI1471,Table1[[#All],[CONCAT]:[Tfiber]],2,FALSE)</f>
        <v>Applications/Tools</v>
      </c>
      <c r="AK1471" s="362" t="s">
        <v>40</v>
      </c>
      <c r="AL1471" s="362"/>
      <c r="AM1471" s="362"/>
      <c r="AN1471" s="362"/>
      <c r="AO1471" s="362"/>
      <c r="AP1471" s="361" t="e">
        <v>#N/A</v>
      </c>
      <c r="AR1471">
        <v>1</v>
      </c>
    </row>
    <row r="1472" spans="2:44" ht="15" hidden="1" customHeight="1" x14ac:dyDescent="0.35">
      <c r="B1472" s="362">
        <v>1470</v>
      </c>
      <c r="C1472" s="362" t="s">
        <v>3815</v>
      </c>
      <c r="D1472" s="362" t="s">
        <v>2</v>
      </c>
      <c r="E1472" s="368">
        <v>45156</v>
      </c>
      <c r="F1472" s="368"/>
      <c r="G1472" s="368"/>
      <c r="H1472" s="368"/>
      <c r="I1472" s="362" t="s">
        <v>65</v>
      </c>
      <c r="J1472" s="362" t="s">
        <v>2882</v>
      </c>
      <c r="K1472" s="361" t="s">
        <v>3816</v>
      </c>
      <c r="L1472" s="362"/>
      <c r="M1472" s="362" t="s">
        <v>186</v>
      </c>
      <c r="N1472" s="362" t="s">
        <v>9</v>
      </c>
      <c r="O1472" s="362"/>
      <c r="P1472" s="362" t="s">
        <v>90</v>
      </c>
      <c r="Q1472" s="362" t="s">
        <v>90</v>
      </c>
      <c r="R1472" s="362"/>
      <c r="S1472" s="361" t="s">
        <v>90</v>
      </c>
      <c r="T1472" s="362"/>
      <c r="U1472" s="362"/>
      <c r="V1472" s="362" t="s">
        <v>202</v>
      </c>
      <c r="W1472" s="362"/>
      <c r="X1472" s="362" t="s">
        <v>9</v>
      </c>
      <c r="Y1472" s="362" t="s">
        <v>9</v>
      </c>
      <c r="Z1472" s="362" t="s">
        <v>90</v>
      </c>
      <c r="AA1472" s="366" t="s">
        <v>90</v>
      </c>
      <c r="AB1472" s="362" t="s">
        <v>90</v>
      </c>
      <c r="AC1472" s="362"/>
      <c r="AD1472" s="362"/>
      <c r="AE1472" s="362"/>
      <c r="AF1472" s="362"/>
      <c r="AG1472" s="362"/>
      <c r="AH1472" s="362"/>
      <c r="AI1472" s="362" t="str">
        <f t="shared" si="22"/>
        <v>MOMBSS</v>
      </c>
      <c r="AJ1472" s="362" t="str">
        <f>VLOOKUP(AI1472,Table1[[#All],[CONCAT]:[Tfiber]],2,FALSE)</f>
        <v>Applications/Tools</v>
      </c>
      <c r="AK1472" s="362" t="s">
        <v>40</v>
      </c>
      <c r="AL1472" s="362"/>
      <c r="AM1472" s="362"/>
      <c r="AN1472" s="362"/>
      <c r="AO1472" s="362"/>
      <c r="AP1472" s="361" t="e">
        <v>#N/A</v>
      </c>
      <c r="AR1472">
        <v>1</v>
      </c>
    </row>
    <row r="1473" spans="2:44" ht="15" hidden="1" customHeight="1" x14ac:dyDescent="0.35">
      <c r="B1473" s="362">
        <v>1471</v>
      </c>
      <c r="C1473" s="362" t="s">
        <v>3817</v>
      </c>
      <c r="D1473" s="362" t="s">
        <v>2</v>
      </c>
      <c r="E1473" s="368">
        <v>45156</v>
      </c>
      <c r="F1473" s="368"/>
      <c r="G1473" s="368"/>
      <c r="H1473" s="368"/>
      <c r="I1473" s="362" t="s">
        <v>65</v>
      </c>
      <c r="J1473" s="362" t="s">
        <v>2882</v>
      </c>
      <c r="K1473" s="361" t="s">
        <v>3818</v>
      </c>
      <c r="L1473" s="362"/>
      <c r="M1473" s="362" t="s">
        <v>186</v>
      </c>
      <c r="N1473" s="362" t="s">
        <v>9</v>
      </c>
      <c r="O1473" s="362"/>
      <c r="P1473" s="362" t="s">
        <v>90</v>
      </c>
      <c r="Q1473" s="362" t="s">
        <v>90</v>
      </c>
      <c r="R1473" s="362"/>
      <c r="S1473" s="361" t="s">
        <v>90</v>
      </c>
      <c r="T1473" s="362"/>
      <c r="U1473" s="362"/>
      <c r="V1473" s="362" t="s">
        <v>202</v>
      </c>
      <c r="W1473" s="362"/>
      <c r="X1473" s="362" t="s">
        <v>9</v>
      </c>
      <c r="Y1473" s="362" t="s">
        <v>9</v>
      </c>
      <c r="Z1473" s="362" t="s">
        <v>90</v>
      </c>
      <c r="AA1473" s="366" t="s">
        <v>90</v>
      </c>
      <c r="AB1473" s="362" t="s">
        <v>90</v>
      </c>
      <c r="AC1473" s="362"/>
      <c r="AD1473" s="362"/>
      <c r="AE1473" s="362"/>
      <c r="AF1473" s="362"/>
      <c r="AG1473" s="362"/>
      <c r="AH1473" s="362"/>
      <c r="AI1473" s="362" t="str">
        <f t="shared" si="22"/>
        <v>MOMBSS</v>
      </c>
      <c r="AJ1473" s="362" t="str">
        <f>VLOOKUP(AI1473,Table1[[#All],[CONCAT]:[Tfiber]],2,FALSE)</f>
        <v>Applications/Tools</v>
      </c>
      <c r="AK1473" s="362" t="s">
        <v>40</v>
      </c>
      <c r="AL1473" s="362"/>
      <c r="AM1473" s="362"/>
      <c r="AN1473" s="362"/>
      <c r="AO1473" s="362"/>
      <c r="AP1473" s="361" t="e">
        <v>#N/A</v>
      </c>
      <c r="AR1473">
        <v>1</v>
      </c>
    </row>
    <row r="1474" spans="2:44" ht="15" hidden="1" customHeight="1" x14ac:dyDescent="0.35">
      <c r="B1474" s="362">
        <v>1472</v>
      </c>
      <c r="C1474" s="362" t="s">
        <v>3819</v>
      </c>
      <c r="D1474" s="362" t="s">
        <v>2</v>
      </c>
      <c r="E1474" s="368">
        <v>45156</v>
      </c>
      <c r="F1474" s="368"/>
      <c r="G1474" s="368"/>
      <c r="H1474" s="368"/>
      <c r="I1474" s="362" t="s">
        <v>65</v>
      </c>
      <c r="J1474" s="362" t="s">
        <v>2882</v>
      </c>
      <c r="K1474" s="361" t="s">
        <v>3820</v>
      </c>
      <c r="L1474" s="362"/>
      <c r="M1474" s="362" t="s">
        <v>186</v>
      </c>
      <c r="N1474" s="362" t="s">
        <v>9</v>
      </c>
      <c r="O1474" s="362"/>
      <c r="P1474" s="362" t="s">
        <v>90</v>
      </c>
      <c r="Q1474" s="362" t="s">
        <v>90</v>
      </c>
      <c r="R1474" s="362"/>
      <c r="S1474" s="361" t="s">
        <v>90</v>
      </c>
      <c r="T1474" s="362"/>
      <c r="U1474" s="362"/>
      <c r="V1474" s="362" t="s">
        <v>202</v>
      </c>
      <c r="W1474" s="362"/>
      <c r="X1474" s="362" t="s">
        <v>9</v>
      </c>
      <c r="Y1474" s="362" t="s">
        <v>9</v>
      </c>
      <c r="Z1474" s="362" t="s">
        <v>90</v>
      </c>
      <c r="AA1474" s="366" t="s">
        <v>90</v>
      </c>
      <c r="AB1474" s="362" t="s">
        <v>90</v>
      </c>
      <c r="AC1474" s="362"/>
      <c r="AD1474" s="362"/>
      <c r="AE1474" s="362"/>
      <c r="AF1474" s="362"/>
      <c r="AG1474" s="362"/>
      <c r="AH1474" s="362"/>
      <c r="AI1474" s="362" t="str">
        <f t="shared" si="22"/>
        <v>MOMBSS</v>
      </c>
      <c r="AJ1474" s="362" t="str">
        <f>VLOOKUP(AI1474,Table1[[#All],[CONCAT]:[Tfiber]],2,FALSE)</f>
        <v>Applications/Tools</v>
      </c>
      <c r="AK1474" s="362" t="s">
        <v>40</v>
      </c>
      <c r="AL1474" s="362"/>
      <c r="AM1474" s="362"/>
      <c r="AN1474" s="362"/>
      <c r="AO1474" s="362"/>
      <c r="AP1474" s="361" t="e">
        <v>#N/A</v>
      </c>
      <c r="AR1474">
        <v>1</v>
      </c>
    </row>
    <row r="1475" spans="2:44" ht="15" hidden="1" customHeight="1" x14ac:dyDescent="0.35">
      <c r="B1475" s="362">
        <v>1473</v>
      </c>
      <c r="C1475" s="362" t="s">
        <v>3821</v>
      </c>
      <c r="D1475" s="362" t="s">
        <v>2</v>
      </c>
      <c r="E1475" s="368">
        <v>45133</v>
      </c>
      <c r="F1475" s="368"/>
      <c r="G1475" s="368"/>
      <c r="H1475" s="368"/>
      <c r="I1475" s="362" t="s">
        <v>74</v>
      </c>
      <c r="J1475" s="362" t="s">
        <v>1546</v>
      </c>
      <c r="K1475" s="361" t="s">
        <v>3822</v>
      </c>
      <c r="L1475" s="361"/>
      <c r="M1475" s="362" t="s">
        <v>186</v>
      </c>
      <c r="N1475" s="362" t="s">
        <v>9</v>
      </c>
      <c r="O1475" s="362"/>
      <c r="P1475" s="362" t="s">
        <v>90</v>
      </c>
      <c r="Q1475" s="362" t="s">
        <v>90</v>
      </c>
      <c r="R1475" s="362"/>
      <c r="S1475" s="361"/>
      <c r="T1475" s="362"/>
      <c r="U1475" s="362"/>
      <c r="V1475" s="362" t="s">
        <v>120</v>
      </c>
      <c r="W1475" s="362"/>
      <c r="X1475" s="362"/>
      <c r="Y1475" s="362" t="s">
        <v>48</v>
      </c>
      <c r="Z1475" s="362" t="s">
        <v>90</v>
      </c>
      <c r="AA1475" s="366" t="s">
        <v>90</v>
      </c>
      <c r="AB1475" s="362" t="s">
        <v>90</v>
      </c>
      <c r="AC1475" s="362"/>
      <c r="AD1475" s="362"/>
      <c r="AE1475" s="362"/>
      <c r="AF1475" s="362"/>
      <c r="AG1475" s="362"/>
      <c r="AH1475" s="362"/>
      <c r="AI1475" s="362" t="str">
        <f t="shared" ref="AI1475:AI1538" si="23">_xlfn.CONCAT(D1475,I1475)</f>
        <v>MOMWFM</v>
      </c>
      <c r="AJ1475" s="362" t="str">
        <f>VLOOKUP(AI1475,Table1[[#All],[CONCAT]:[Tfiber]],2,FALSE)</f>
        <v>Applications/Tools</v>
      </c>
      <c r="AK1475" s="362" t="s">
        <v>40</v>
      </c>
      <c r="AL1475" s="362"/>
      <c r="AM1475" s="362"/>
      <c r="AN1475" s="362"/>
      <c r="AO1475" s="362"/>
      <c r="AP1475" s="361"/>
      <c r="AR1475">
        <v>1</v>
      </c>
    </row>
    <row r="1476" spans="2:44" ht="15" hidden="1" customHeight="1" x14ac:dyDescent="0.35">
      <c r="B1476" s="362">
        <v>1474</v>
      </c>
      <c r="C1476" s="362" t="s">
        <v>3823</v>
      </c>
      <c r="D1476" s="362" t="s">
        <v>2</v>
      </c>
      <c r="E1476" s="368">
        <v>45156</v>
      </c>
      <c r="F1476" s="368"/>
      <c r="G1476" s="368"/>
      <c r="H1476" s="368"/>
      <c r="I1476" s="362" t="s">
        <v>65</v>
      </c>
      <c r="J1476" s="362" t="s">
        <v>1580</v>
      </c>
      <c r="K1476" s="361" t="s">
        <v>3824</v>
      </c>
      <c r="L1476" s="361"/>
      <c r="M1476" s="362" t="s">
        <v>186</v>
      </c>
      <c r="N1476" s="362" t="s">
        <v>9</v>
      </c>
      <c r="O1476" s="362"/>
      <c r="P1476" s="362" t="s">
        <v>90</v>
      </c>
      <c r="Q1476" s="362" t="s">
        <v>90</v>
      </c>
      <c r="R1476" s="362"/>
      <c r="S1476" s="361" t="s">
        <v>93</v>
      </c>
      <c r="T1476" s="362"/>
      <c r="U1476" s="362"/>
      <c r="V1476" s="362" t="s">
        <v>202</v>
      </c>
      <c r="W1476" s="362"/>
      <c r="X1476" s="362" t="s">
        <v>9</v>
      </c>
      <c r="Y1476" s="362" t="s">
        <v>9</v>
      </c>
      <c r="Z1476" s="362" t="s">
        <v>90</v>
      </c>
      <c r="AA1476" s="366" t="s">
        <v>90</v>
      </c>
      <c r="AB1476" s="362" t="s">
        <v>90</v>
      </c>
      <c r="AC1476" s="362"/>
      <c r="AD1476" s="362"/>
      <c r="AE1476" s="362"/>
      <c r="AF1476" s="362"/>
      <c r="AG1476" s="362"/>
      <c r="AH1476" s="362"/>
      <c r="AI1476" s="362" t="str">
        <f t="shared" si="23"/>
        <v>MOMBSS</v>
      </c>
      <c r="AJ1476" s="362" t="str">
        <f>VLOOKUP(AI1476,Table1[[#All],[CONCAT]:[Tfiber]],2,FALSE)</f>
        <v>Applications/Tools</v>
      </c>
      <c r="AK1476" s="362" t="s">
        <v>40</v>
      </c>
      <c r="AL1476" s="362"/>
      <c r="AM1476" s="362"/>
      <c r="AN1476" s="362"/>
      <c r="AO1476" s="362"/>
      <c r="AP1476" s="361" t="e">
        <v>#N/A</v>
      </c>
      <c r="AR1476">
        <v>1</v>
      </c>
    </row>
    <row r="1477" spans="2:44" ht="15" hidden="1" customHeight="1" x14ac:dyDescent="0.35">
      <c r="B1477" s="362">
        <v>1475</v>
      </c>
      <c r="C1477" s="362" t="s">
        <v>3825</v>
      </c>
      <c r="D1477" s="362" t="s">
        <v>2</v>
      </c>
      <c r="E1477" s="368">
        <v>45156</v>
      </c>
      <c r="F1477" s="368"/>
      <c r="G1477" s="368"/>
      <c r="H1477" s="368"/>
      <c r="I1477" s="362" t="s">
        <v>65</v>
      </c>
      <c r="J1477" s="362" t="s">
        <v>90</v>
      </c>
      <c r="K1477" s="361" t="s">
        <v>3826</v>
      </c>
      <c r="L1477" s="362"/>
      <c r="M1477" s="362" t="s">
        <v>186</v>
      </c>
      <c r="N1477" s="362" t="s">
        <v>9</v>
      </c>
      <c r="O1477" s="362"/>
      <c r="P1477" s="362" t="s">
        <v>90</v>
      </c>
      <c r="Q1477" s="362" t="s">
        <v>90</v>
      </c>
      <c r="R1477" s="362"/>
      <c r="S1477" s="361" t="s">
        <v>90</v>
      </c>
      <c r="T1477" s="362"/>
      <c r="U1477" s="362"/>
      <c r="V1477" s="362" t="s">
        <v>202</v>
      </c>
      <c r="W1477" s="362"/>
      <c r="X1477" s="362" t="s">
        <v>9</v>
      </c>
      <c r="Y1477" s="362" t="s">
        <v>9</v>
      </c>
      <c r="Z1477" s="362" t="s">
        <v>90</v>
      </c>
      <c r="AA1477" s="366" t="s">
        <v>90</v>
      </c>
      <c r="AB1477" s="362" t="s">
        <v>90</v>
      </c>
      <c r="AC1477" s="362"/>
      <c r="AD1477" s="362"/>
      <c r="AE1477" s="362"/>
      <c r="AF1477" s="362"/>
      <c r="AG1477" s="362"/>
      <c r="AH1477" s="362"/>
      <c r="AI1477" s="362" t="str">
        <f t="shared" si="23"/>
        <v>MOMBSS</v>
      </c>
      <c r="AJ1477" s="362" t="str">
        <f>VLOOKUP(AI1477,Table1[[#All],[CONCAT]:[Tfiber]],2,FALSE)</f>
        <v>Applications/Tools</v>
      </c>
      <c r="AK1477" s="362" t="s">
        <v>40</v>
      </c>
      <c r="AL1477" s="362"/>
      <c r="AM1477" s="362"/>
      <c r="AN1477" s="362"/>
      <c r="AO1477" s="362"/>
      <c r="AP1477" s="361" t="e">
        <v>#N/A</v>
      </c>
      <c r="AR1477">
        <v>1</v>
      </c>
    </row>
    <row r="1478" spans="2:44" ht="15" hidden="1" customHeight="1" x14ac:dyDescent="0.35">
      <c r="B1478" s="362">
        <v>1476</v>
      </c>
      <c r="C1478" s="362" t="s">
        <v>3827</v>
      </c>
      <c r="D1478" s="362" t="s">
        <v>2</v>
      </c>
      <c r="E1478" s="368">
        <v>45161</v>
      </c>
      <c r="F1478" s="368"/>
      <c r="G1478" s="368"/>
      <c r="H1478" s="368"/>
      <c r="I1478" s="362" t="s">
        <v>65</v>
      </c>
      <c r="J1478" s="362" t="s">
        <v>90</v>
      </c>
      <c r="K1478" s="361" t="s">
        <v>3828</v>
      </c>
      <c r="L1478" s="362"/>
      <c r="M1478" s="362" t="s">
        <v>186</v>
      </c>
      <c r="N1478" s="362" t="s">
        <v>9</v>
      </c>
      <c r="O1478" s="362"/>
      <c r="P1478" s="362" t="s">
        <v>90</v>
      </c>
      <c r="Q1478" s="362" t="s">
        <v>90</v>
      </c>
      <c r="R1478" s="362"/>
      <c r="S1478" s="361" t="s">
        <v>90</v>
      </c>
      <c r="T1478" s="362"/>
      <c r="U1478" s="362"/>
      <c r="V1478" s="362" t="s">
        <v>202</v>
      </c>
      <c r="W1478" s="362"/>
      <c r="X1478" s="362" t="s">
        <v>9</v>
      </c>
      <c r="Y1478" s="362" t="s">
        <v>9</v>
      </c>
      <c r="Z1478" s="362" t="s">
        <v>90</v>
      </c>
      <c r="AA1478" s="366" t="s">
        <v>90</v>
      </c>
      <c r="AB1478" s="362" t="s">
        <v>90</v>
      </c>
      <c r="AC1478" s="362"/>
      <c r="AD1478" s="362"/>
      <c r="AE1478" s="362"/>
      <c r="AF1478" s="362"/>
      <c r="AG1478" s="362"/>
      <c r="AH1478" s="362"/>
      <c r="AI1478" s="362" t="str">
        <f t="shared" si="23"/>
        <v>MOMBSS</v>
      </c>
      <c r="AJ1478" s="362" t="str">
        <f>VLOOKUP(AI1478,Table1[[#All],[CONCAT]:[Tfiber]],2,FALSE)</f>
        <v>Applications/Tools</v>
      </c>
      <c r="AK1478" s="362" t="s">
        <v>40</v>
      </c>
      <c r="AL1478" s="362"/>
      <c r="AM1478" s="362"/>
      <c r="AN1478" s="362"/>
      <c r="AO1478" s="362"/>
      <c r="AP1478" s="361" t="e">
        <v>#N/A</v>
      </c>
      <c r="AR1478">
        <v>1</v>
      </c>
    </row>
    <row r="1479" spans="2:44" ht="15" hidden="1" customHeight="1" x14ac:dyDescent="0.35">
      <c r="B1479" s="362">
        <v>1477</v>
      </c>
      <c r="C1479" s="362" t="s">
        <v>3829</v>
      </c>
      <c r="D1479" s="362" t="s">
        <v>2</v>
      </c>
      <c r="E1479" s="368">
        <v>45161</v>
      </c>
      <c r="F1479" s="368"/>
      <c r="G1479" s="368"/>
      <c r="H1479" s="368"/>
      <c r="I1479" s="362" t="s">
        <v>65</v>
      </c>
      <c r="J1479" s="362" t="s">
        <v>90</v>
      </c>
      <c r="K1479" s="361" t="s">
        <v>3830</v>
      </c>
      <c r="L1479" s="362"/>
      <c r="M1479" s="362" t="s">
        <v>186</v>
      </c>
      <c r="N1479" s="362" t="s">
        <v>9</v>
      </c>
      <c r="O1479" s="362"/>
      <c r="P1479" s="362" t="s">
        <v>90</v>
      </c>
      <c r="Q1479" s="362" t="s">
        <v>90</v>
      </c>
      <c r="R1479" s="362"/>
      <c r="S1479" s="361" t="s">
        <v>90</v>
      </c>
      <c r="T1479" s="362"/>
      <c r="U1479" s="362"/>
      <c r="V1479" s="362" t="s">
        <v>202</v>
      </c>
      <c r="W1479" s="362"/>
      <c r="X1479" s="362" t="s">
        <v>9</v>
      </c>
      <c r="Y1479" s="362" t="s">
        <v>9</v>
      </c>
      <c r="Z1479" s="362" t="s">
        <v>90</v>
      </c>
      <c r="AA1479" s="366" t="s">
        <v>90</v>
      </c>
      <c r="AB1479" s="362" t="s">
        <v>90</v>
      </c>
      <c r="AC1479" s="362"/>
      <c r="AD1479" s="362"/>
      <c r="AE1479" s="362"/>
      <c r="AF1479" s="362"/>
      <c r="AG1479" s="362"/>
      <c r="AH1479" s="362"/>
      <c r="AI1479" s="362" t="str">
        <f t="shared" si="23"/>
        <v>MOMBSS</v>
      </c>
      <c r="AJ1479" s="362" t="str">
        <f>VLOOKUP(AI1479,Table1[[#All],[CONCAT]:[Tfiber]],2,FALSE)</f>
        <v>Applications/Tools</v>
      </c>
      <c r="AK1479" s="362" t="s">
        <v>40</v>
      </c>
      <c r="AL1479" s="362"/>
      <c r="AM1479" s="362"/>
      <c r="AN1479" s="362"/>
      <c r="AO1479" s="362"/>
      <c r="AP1479" s="361" t="e">
        <v>#N/A</v>
      </c>
      <c r="AR1479">
        <v>1</v>
      </c>
    </row>
    <row r="1480" spans="2:44" ht="15" hidden="1" customHeight="1" x14ac:dyDescent="0.35">
      <c r="B1480" s="362">
        <v>1478</v>
      </c>
      <c r="C1480" s="362" t="s">
        <v>3831</v>
      </c>
      <c r="D1480" s="362" t="s">
        <v>2</v>
      </c>
      <c r="E1480" s="368">
        <v>45161</v>
      </c>
      <c r="F1480" s="368"/>
      <c r="G1480" s="368"/>
      <c r="H1480" s="368"/>
      <c r="I1480" s="362" t="s">
        <v>65</v>
      </c>
      <c r="J1480" s="362" t="s">
        <v>90</v>
      </c>
      <c r="K1480" s="361" t="s">
        <v>3832</v>
      </c>
      <c r="L1480" s="362"/>
      <c r="M1480" s="362" t="s">
        <v>186</v>
      </c>
      <c r="N1480" s="362" t="s">
        <v>9</v>
      </c>
      <c r="O1480" s="362"/>
      <c r="P1480" s="362" t="s">
        <v>90</v>
      </c>
      <c r="Q1480" s="362" t="s">
        <v>90</v>
      </c>
      <c r="R1480" s="362"/>
      <c r="S1480" s="361" t="s">
        <v>90</v>
      </c>
      <c r="T1480" s="362"/>
      <c r="U1480" s="362"/>
      <c r="V1480" s="362" t="s">
        <v>202</v>
      </c>
      <c r="W1480" s="362"/>
      <c r="X1480" s="362" t="s">
        <v>9</v>
      </c>
      <c r="Y1480" s="362" t="s">
        <v>9</v>
      </c>
      <c r="Z1480" s="362" t="s">
        <v>90</v>
      </c>
      <c r="AA1480" s="366" t="s">
        <v>90</v>
      </c>
      <c r="AB1480" s="362" t="s">
        <v>90</v>
      </c>
      <c r="AC1480" s="362"/>
      <c r="AD1480" s="362"/>
      <c r="AE1480" s="362"/>
      <c r="AF1480" s="362"/>
      <c r="AG1480" s="362"/>
      <c r="AH1480" s="362"/>
      <c r="AI1480" s="362" t="str">
        <f t="shared" si="23"/>
        <v>MOMBSS</v>
      </c>
      <c r="AJ1480" s="362" t="str">
        <f>VLOOKUP(AI1480,Table1[[#All],[CONCAT]:[Tfiber]],2,FALSE)</f>
        <v>Applications/Tools</v>
      </c>
      <c r="AK1480" s="362" t="s">
        <v>40</v>
      </c>
      <c r="AL1480" s="362"/>
      <c r="AM1480" s="362"/>
      <c r="AN1480" s="362"/>
      <c r="AO1480" s="362"/>
      <c r="AP1480" s="361" t="e">
        <v>#N/A</v>
      </c>
      <c r="AR1480">
        <v>1</v>
      </c>
    </row>
    <row r="1481" spans="2:44" ht="15" hidden="1" customHeight="1" x14ac:dyDescent="0.35">
      <c r="B1481" s="362">
        <v>1479</v>
      </c>
      <c r="C1481" s="362" t="s">
        <v>3833</v>
      </c>
      <c r="D1481" s="362" t="s">
        <v>2</v>
      </c>
      <c r="E1481" s="368">
        <v>45161</v>
      </c>
      <c r="F1481" s="368"/>
      <c r="G1481" s="368"/>
      <c r="H1481" s="368"/>
      <c r="I1481" s="362" t="s">
        <v>65</v>
      </c>
      <c r="J1481" s="362" t="s">
        <v>90</v>
      </c>
      <c r="K1481" s="361" t="s">
        <v>3834</v>
      </c>
      <c r="L1481" s="362"/>
      <c r="M1481" s="362" t="s">
        <v>186</v>
      </c>
      <c r="N1481" s="362" t="s">
        <v>9</v>
      </c>
      <c r="O1481" s="362"/>
      <c r="P1481" s="362" t="s">
        <v>90</v>
      </c>
      <c r="Q1481" s="362" t="s">
        <v>90</v>
      </c>
      <c r="R1481" s="362"/>
      <c r="S1481" s="361" t="s">
        <v>90</v>
      </c>
      <c r="T1481" s="362"/>
      <c r="U1481" s="362"/>
      <c r="V1481" s="362" t="s">
        <v>202</v>
      </c>
      <c r="W1481" s="362"/>
      <c r="X1481" s="362" t="s">
        <v>9</v>
      </c>
      <c r="Y1481" s="362" t="s">
        <v>9</v>
      </c>
      <c r="Z1481" s="362" t="s">
        <v>90</v>
      </c>
      <c r="AA1481" s="366" t="s">
        <v>90</v>
      </c>
      <c r="AB1481" s="362" t="s">
        <v>90</v>
      </c>
      <c r="AC1481" s="362"/>
      <c r="AD1481" s="362"/>
      <c r="AE1481" s="362"/>
      <c r="AF1481" s="362"/>
      <c r="AG1481" s="362"/>
      <c r="AH1481" s="362"/>
      <c r="AI1481" s="362" t="str">
        <f t="shared" si="23"/>
        <v>MOMBSS</v>
      </c>
      <c r="AJ1481" s="362" t="str">
        <f>VLOOKUP(AI1481,Table1[[#All],[CONCAT]:[Tfiber]],2,FALSE)</f>
        <v>Applications/Tools</v>
      </c>
      <c r="AK1481" s="362" t="s">
        <v>40</v>
      </c>
      <c r="AL1481" s="362"/>
      <c r="AM1481" s="362"/>
      <c r="AN1481" s="362"/>
      <c r="AO1481" s="362"/>
      <c r="AP1481" s="361" t="e">
        <v>#N/A</v>
      </c>
      <c r="AR1481">
        <v>1</v>
      </c>
    </row>
    <row r="1482" spans="2:44" ht="15" hidden="1" customHeight="1" x14ac:dyDescent="0.35">
      <c r="B1482" s="362">
        <v>1480</v>
      </c>
      <c r="C1482" s="362" t="s">
        <v>3835</v>
      </c>
      <c r="D1482" s="362" t="s">
        <v>2</v>
      </c>
      <c r="E1482" s="368">
        <v>45161</v>
      </c>
      <c r="F1482" s="368"/>
      <c r="G1482" s="368"/>
      <c r="H1482" s="368"/>
      <c r="I1482" s="362" t="s">
        <v>65</v>
      </c>
      <c r="J1482" s="362" t="s">
        <v>90</v>
      </c>
      <c r="K1482" s="361" t="s">
        <v>3836</v>
      </c>
      <c r="L1482" s="362"/>
      <c r="M1482" s="362" t="s">
        <v>186</v>
      </c>
      <c r="N1482" s="362" t="s">
        <v>9</v>
      </c>
      <c r="O1482" s="362"/>
      <c r="P1482" s="362" t="s">
        <v>90</v>
      </c>
      <c r="Q1482" s="362" t="s">
        <v>90</v>
      </c>
      <c r="R1482" s="362"/>
      <c r="S1482" s="361" t="s">
        <v>90</v>
      </c>
      <c r="T1482" s="362"/>
      <c r="U1482" s="362"/>
      <c r="V1482" s="362" t="s">
        <v>202</v>
      </c>
      <c r="W1482" s="362"/>
      <c r="X1482" s="362" t="s">
        <v>9</v>
      </c>
      <c r="Y1482" s="362" t="s">
        <v>9</v>
      </c>
      <c r="Z1482" s="362" t="s">
        <v>90</v>
      </c>
      <c r="AA1482" s="366" t="s">
        <v>90</v>
      </c>
      <c r="AB1482" s="362" t="s">
        <v>90</v>
      </c>
      <c r="AC1482" s="362"/>
      <c r="AD1482" s="362"/>
      <c r="AE1482" s="362"/>
      <c r="AF1482" s="362"/>
      <c r="AG1482" s="362"/>
      <c r="AH1482" s="362"/>
      <c r="AI1482" s="362" t="str">
        <f t="shared" si="23"/>
        <v>MOMBSS</v>
      </c>
      <c r="AJ1482" s="362" t="str">
        <f>VLOOKUP(AI1482,Table1[[#All],[CONCAT]:[Tfiber]],2,FALSE)</f>
        <v>Applications/Tools</v>
      </c>
      <c r="AK1482" s="362" t="s">
        <v>40</v>
      </c>
      <c r="AL1482" s="362"/>
      <c r="AM1482" s="362"/>
      <c r="AN1482" s="362"/>
      <c r="AO1482" s="362"/>
      <c r="AP1482" s="361" t="e">
        <v>#N/A</v>
      </c>
      <c r="AR1482">
        <v>1</v>
      </c>
    </row>
    <row r="1483" spans="2:44" ht="15" hidden="1" customHeight="1" x14ac:dyDescent="0.35">
      <c r="B1483" s="362">
        <v>1481</v>
      </c>
      <c r="C1483" s="362" t="s">
        <v>3837</v>
      </c>
      <c r="D1483" s="362" t="s">
        <v>2</v>
      </c>
      <c r="E1483" s="368">
        <v>45161</v>
      </c>
      <c r="F1483" s="368"/>
      <c r="G1483" s="368"/>
      <c r="H1483" s="368"/>
      <c r="I1483" s="362" t="s">
        <v>65</v>
      </c>
      <c r="J1483" s="362" t="s">
        <v>90</v>
      </c>
      <c r="K1483" s="361" t="s">
        <v>3838</v>
      </c>
      <c r="L1483" s="362"/>
      <c r="M1483" s="362" t="s">
        <v>186</v>
      </c>
      <c r="N1483" s="362" t="s">
        <v>9</v>
      </c>
      <c r="O1483" s="362"/>
      <c r="P1483" s="362" t="s">
        <v>90</v>
      </c>
      <c r="Q1483" s="362" t="s">
        <v>90</v>
      </c>
      <c r="R1483" s="362"/>
      <c r="S1483" s="361" t="s">
        <v>90</v>
      </c>
      <c r="T1483" s="362"/>
      <c r="U1483" s="362"/>
      <c r="V1483" s="362" t="s">
        <v>202</v>
      </c>
      <c r="W1483" s="362"/>
      <c r="X1483" s="362" t="s">
        <v>9</v>
      </c>
      <c r="Y1483" s="362" t="s">
        <v>9</v>
      </c>
      <c r="Z1483" s="362" t="s">
        <v>90</v>
      </c>
      <c r="AA1483" s="366" t="s">
        <v>90</v>
      </c>
      <c r="AB1483" s="362" t="s">
        <v>90</v>
      </c>
      <c r="AC1483" s="362"/>
      <c r="AD1483" s="362"/>
      <c r="AE1483" s="362"/>
      <c r="AF1483" s="362"/>
      <c r="AG1483" s="362"/>
      <c r="AH1483" s="362"/>
      <c r="AI1483" s="362" t="str">
        <f t="shared" si="23"/>
        <v>MOMBSS</v>
      </c>
      <c r="AJ1483" s="362" t="str">
        <f>VLOOKUP(AI1483,Table1[[#All],[CONCAT]:[Tfiber]],2,FALSE)</f>
        <v>Applications/Tools</v>
      </c>
      <c r="AK1483" s="362" t="s">
        <v>40</v>
      </c>
      <c r="AL1483" s="362"/>
      <c r="AM1483" s="362"/>
      <c r="AN1483" s="362"/>
      <c r="AO1483" s="362"/>
      <c r="AP1483" s="361" t="e">
        <v>#N/A</v>
      </c>
      <c r="AR1483">
        <v>1</v>
      </c>
    </row>
    <row r="1484" spans="2:44" ht="15" hidden="1" customHeight="1" x14ac:dyDescent="0.35">
      <c r="B1484" s="362">
        <v>1482</v>
      </c>
      <c r="C1484" s="362" t="s">
        <v>3839</v>
      </c>
      <c r="D1484" s="362" t="s">
        <v>2</v>
      </c>
      <c r="E1484" s="368">
        <v>45161</v>
      </c>
      <c r="F1484" s="368"/>
      <c r="G1484" s="368"/>
      <c r="H1484" s="368"/>
      <c r="I1484" s="362" t="s">
        <v>73</v>
      </c>
      <c r="J1484" s="362" t="s">
        <v>90</v>
      </c>
      <c r="K1484" s="361" t="s">
        <v>3840</v>
      </c>
      <c r="L1484" s="362"/>
      <c r="M1484" s="362" t="s">
        <v>186</v>
      </c>
      <c r="N1484" s="362" t="s">
        <v>9</v>
      </c>
      <c r="O1484" s="362"/>
      <c r="P1484" s="362" t="s">
        <v>90</v>
      </c>
      <c r="Q1484" s="362" t="s">
        <v>90</v>
      </c>
      <c r="R1484" s="362" t="s">
        <v>46</v>
      </c>
      <c r="S1484" s="361" t="s">
        <v>90</v>
      </c>
      <c r="T1484" s="362" t="s">
        <v>113</v>
      </c>
      <c r="U1484" s="362" t="s">
        <v>1540</v>
      </c>
      <c r="V1484" s="362" t="s">
        <v>1540</v>
      </c>
      <c r="W1484" s="362"/>
      <c r="X1484" s="362" t="s">
        <v>9</v>
      </c>
      <c r="Y1484" s="362" t="s">
        <v>46</v>
      </c>
      <c r="Z1484" s="362" t="s">
        <v>90</v>
      </c>
      <c r="AA1484" s="366" t="s">
        <v>90</v>
      </c>
      <c r="AB1484" s="362" t="s">
        <v>90</v>
      </c>
      <c r="AC1484" s="362"/>
      <c r="AD1484" s="362"/>
      <c r="AE1484" s="362"/>
      <c r="AF1484" s="362"/>
      <c r="AG1484" s="362"/>
      <c r="AH1484" s="362"/>
      <c r="AI1484" s="362" t="str">
        <f t="shared" si="23"/>
        <v>MOMNOC Operationalization</v>
      </c>
      <c r="AJ1484" s="362" t="str">
        <f>VLOOKUP(AI1484,Table1[[#All],[CONCAT]:[Tfiber]],2,FALSE)</f>
        <v>Network</v>
      </c>
      <c r="AK1484" s="362" t="s">
        <v>40</v>
      </c>
      <c r="AL1484" s="362"/>
      <c r="AM1484" s="362"/>
      <c r="AN1484" s="362"/>
      <c r="AO1484" s="362"/>
      <c r="AP1484" s="361"/>
      <c r="AR1484">
        <v>1</v>
      </c>
    </row>
    <row r="1485" spans="2:44" ht="15" hidden="1" customHeight="1" x14ac:dyDescent="0.35">
      <c r="B1485" s="362">
        <v>1483</v>
      </c>
      <c r="C1485" s="362" t="s">
        <v>3841</v>
      </c>
      <c r="D1485" s="362" t="s">
        <v>2</v>
      </c>
      <c r="E1485" s="368">
        <v>45161</v>
      </c>
      <c r="F1485" s="368"/>
      <c r="G1485" s="368"/>
      <c r="H1485" s="368"/>
      <c r="I1485" s="362" t="s">
        <v>65</v>
      </c>
      <c r="J1485" s="362" t="s">
        <v>90</v>
      </c>
      <c r="K1485" s="361" t="s">
        <v>3842</v>
      </c>
      <c r="L1485" s="362"/>
      <c r="M1485" s="362" t="s">
        <v>186</v>
      </c>
      <c r="N1485" s="362" t="s">
        <v>9</v>
      </c>
      <c r="O1485" s="362"/>
      <c r="P1485" s="362" t="s">
        <v>90</v>
      </c>
      <c r="Q1485" s="362" t="s">
        <v>90</v>
      </c>
      <c r="R1485" s="362"/>
      <c r="S1485" s="361" t="s">
        <v>90</v>
      </c>
      <c r="T1485" s="362"/>
      <c r="U1485" s="362"/>
      <c r="V1485" s="362" t="s">
        <v>202</v>
      </c>
      <c r="W1485" s="362"/>
      <c r="X1485" s="362" t="s">
        <v>9</v>
      </c>
      <c r="Y1485" s="362" t="s">
        <v>9</v>
      </c>
      <c r="Z1485" s="362" t="s">
        <v>90</v>
      </c>
      <c r="AA1485" s="366" t="s">
        <v>90</v>
      </c>
      <c r="AB1485" s="362" t="s">
        <v>90</v>
      </c>
      <c r="AC1485" s="362"/>
      <c r="AD1485" s="362"/>
      <c r="AE1485" s="362"/>
      <c r="AF1485" s="362"/>
      <c r="AG1485" s="362"/>
      <c r="AH1485" s="362"/>
      <c r="AI1485" s="362" t="str">
        <f t="shared" si="23"/>
        <v>MOMBSS</v>
      </c>
      <c r="AJ1485" s="362" t="str">
        <f>VLOOKUP(AI1485,Table1[[#All],[CONCAT]:[Tfiber]],2,FALSE)</f>
        <v>Applications/Tools</v>
      </c>
      <c r="AK1485" s="362" t="s">
        <v>40</v>
      </c>
      <c r="AL1485" s="362"/>
      <c r="AM1485" s="362"/>
      <c r="AN1485" s="362"/>
      <c r="AO1485" s="362"/>
      <c r="AP1485" s="361" t="e">
        <v>#N/A</v>
      </c>
      <c r="AR1485">
        <v>1</v>
      </c>
    </row>
    <row r="1486" spans="2:44" ht="15" hidden="1" customHeight="1" x14ac:dyDescent="0.35">
      <c r="B1486" s="362">
        <v>1484</v>
      </c>
      <c r="C1486" s="362" t="s">
        <v>3843</v>
      </c>
      <c r="D1486" s="362" t="s">
        <v>2</v>
      </c>
      <c r="E1486" s="368">
        <v>45133</v>
      </c>
      <c r="F1486" s="368"/>
      <c r="G1486" s="368"/>
      <c r="H1486" s="368"/>
      <c r="I1486" s="362" t="s">
        <v>74</v>
      </c>
      <c r="J1486" s="362" t="s">
        <v>1584</v>
      </c>
      <c r="K1486" s="361" t="s">
        <v>3844</v>
      </c>
      <c r="L1486" s="361"/>
      <c r="M1486" s="362" t="s">
        <v>186</v>
      </c>
      <c r="N1486" s="362" t="s">
        <v>9</v>
      </c>
      <c r="O1486" s="362"/>
      <c r="P1486" s="362" t="s">
        <v>90</v>
      </c>
      <c r="Q1486" s="362" t="s">
        <v>90</v>
      </c>
      <c r="R1486" s="362"/>
      <c r="S1486" s="361"/>
      <c r="T1486" s="362"/>
      <c r="U1486" s="362"/>
      <c r="V1486" s="362" t="s">
        <v>120</v>
      </c>
      <c r="W1486" s="362"/>
      <c r="X1486" s="362"/>
      <c r="Y1486" s="362" t="s">
        <v>48</v>
      </c>
      <c r="Z1486" s="362" t="s">
        <v>90</v>
      </c>
      <c r="AA1486" s="366" t="s">
        <v>90</v>
      </c>
      <c r="AB1486" s="362" t="s">
        <v>90</v>
      </c>
      <c r="AC1486" s="362"/>
      <c r="AD1486" s="362"/>
      <c r="AE1486" s="362"/>
      <c r="AF1486" s="362"/>
      <c r="AG1486" s="362"/>
      <c r="AH1486" s="362"/>
      <c r="AI1486" s="362" t="str">
        <f t="shared" si="23"/>
        <v>MOMWFM</v>
      </c>
      <c r="AJ1486" s="362" t="str">
        <f>VLOOKUP(AI1486,Table1[[#All],[CONCAT]:[Tfiber]],2,FALSE)</f>
        <v>Applications/Tools</v>
      </c>
      <c r="AK1486" s="362" t="s">
        <v>40</v>
      </c>
      <c r="AL1486" s="362"/>
      <c r="AM1486" s="362"/>
      <c r="AN1486" s="362"/>
      <c r="AO1486" s="362"/>
      <c r="AP1486" s="361"/>
      <c r="AR1486">
        <v>1</v>
      </c>
    </row>
    <row r="1487" spans="2:44" ht="15" hidden="1" customHeight="1" x14ac:dyDescent="0.35">
      <c r="B1487" s="362">
        <v>1485</v>
      </c>
      <c r="C1487" s="362" t="s">
        <v>3845</v>
      </c>
      <c r="D1487" s="362" t="s">
        <v>2</v>
      </c>
      <c r="E1487" s="368">
        <v>45161</v>
      </c>
      <c r="F1487" s="368"/>
      <c r="G1487" s="368"/>
      <c r="H1487" s="368"/>
      <c r="I1487" s="362" t="s">
        <v>65</v>
      </c>
      <c r="J1487" s="362" t="s">
        <v>90</v>
      </c>
      <c r="K1487" s="361" t="s">
        <v>3846</v>
      </c>
      <c r="L1487" s="362"/>
      <c r="M1487" s="362" t="s">
        <v>186</v>
      </c>
      <c r="N1487" s="362" t="s">
        <v>9</v>
      </c>
      <c r="O1487" s="362"/>
      <c r="P1487" s="362" t="s">
        <v>90</v>
      </c>
      <c r="Q1487" s="362" t="s">
        <v>90</v>
      </c>
      <c r="R1487" s="362"/>
      <c r="S1487" s="361" t="s">
        <v>90</v>
      </c>
      <c r="T1487" s="362"/>
      <c r="U1487" s="362"/>
      <c r="V1487" s="362" t="s">
        <v>202</v>
      </c>
      <c r="W1487" s="362"/>
      <c r="X1487" s="362" t="s">
        <v>9</v>
      </c>
      <c r="Y1487" s="362" t="s">
        <v>9</v>
      </c>
      <c r="Z1487" s="362" t="s">
        <v>90</v>
      </c>
      <c r="AA1487" s="366" t="s">
        <v>90</v>
      </c>
      <c r="AB1487" s="362" t="s">
        <v>90</v>
      </c>
      <c r="AC1487" s="362"/>
      <c r="AD1487" s="362"/>
      <c r="AE1487" s="362"/>
      <c r="AF1487" s="362"/>
      <c r="AG1487" s="362"/>
      <c r="AH1487" s="362"/>
      <c r="AI1487" s="362" t="str">
        <f t="shared" si="23"/>
        <v>MOMBSS</v>
      </c>
      <c r="AJ1487" s="362" t="str">
        <f>VLOOKUP(AI1487,Table1[[#All],[CONCAT]:[Tfiber]],2,FALSE)</f>
        <v>Applications/Tools</v>
      </c>
      <c r="AK1487" s="362" t="s">
        <v>40</v>
      </c>
      <c r="AL1487" s="362"/>
      <c r="AM1487" s="362"/>
      <c r="AN1487" s="362"/>
      <c r="AO1487" s="362"/>
      <c r="AP1487" s="361" t="e">
        <v>#N/A</v>
      </c>
      <c r="AR1487">
        <v>1</v>
      </c>
    </row>
    <row r="1488" spans="2:44" ht="15" hidden="1" customHeight="1" x14ac:dyDescent="0.35">
      <c r="B1488" s="362">
        <v>1486</v>
      </c>
      <c r="C1488" s="362" t="s">
        <v>3847</v>
      </c>
      <c r="D1488" s="362" t="s">
        <v>2</v>
      </c>
      <c r="E1488" s="368">
        <v>45161</v>
      </c>
      <c r="F1488" s="368"/>
      <c r="G1488" s="368"/>
      <c r="H1488" s="368"/>
      <c r="I1488" s="362" t="s">
        <v>65</v>
      </c>
      <c r="J1488" s="362" t="s">
        <v>90</v>
      </c>
      <c r="K1488" s="361" t="s">
        <v>3848</v>
      </c>
      <c r="L1488" s="362"/>
      <c r="M1488" s="362" t="s">
        <v>186</v>
      </c>
      <c r="N1488" s="362" t="s">
        <v>9</v>
      </c>
      <c r="O1488" s="362"/>
      <c r="P1488" s="362" t="s">
        <v>90</v>
      </c>
      <c r="Q1488" s="362" t="s">
        <v>90</v>
      </c>
      <c r="R1488" s="362"/>
      <c r="S1488" s="361" t="s">
        <v>90</v>
      </c>
      <c r="T1488" s="362"/>
      <c r="U1488" s="362"/>
      <c r="V1488" s="362" t="s">
        <v>202</v>
      </c>
      <c r="W1488" s="362"/>
      <c r="X1488" s="362" t="s">
        <v>9</v>
      </c>
      <c r="Y1488" s="362" t="s">
        <v>9</v>
      </c>
      <c r="Z1488" s="362" t="s">
        <v>90</v>
      </c>
      <c r="AA1488" s="366" t="s">
        <v>90</v>
      </c>
      <c r="AB1488" s="362" t="s">
        <v>90</v>
      </c>
      <c r="AC1488" s="362"/>
      <c r="AD1488" s="362"/>
      <c r="AE1488" s="362"/>
      <c r="AF1488" s="362"/>
      <c r="AG1488" s="362"/>
      <c r="AH1488" s="362"/>
      <c r="AI1488" s="362" t="str">
        <f t="shared" si="23"/>
        <v>MOMBSS</v>
      </c>
      <c r="AJ1488" s="362" t="str">
        <f>VLOOKUP(AI1488,Table1[[#All],[CONCAT]:[Tfiber]],2,FALSE)</f>
        <v>Applications/Tools</v>
      </c>
      <c r="AK1488" s="362" t="s">
        <v>40</v>
      </c>
      <c r="AL1488" s="362"/>
      <c r="AM1488" s="362"/>
      <c r="AN1488" s="362"/>
      <c r="AO1488" s="362"/>
      <c r="AP1488" s="361" t="e">
        <v>#N/A</v>
      </c>
      <c r="AR1488">
        <v>1</v>
      </c>
    </row>
    <row r="1489" spans="2:44" ht="15" hidden="1" customHeight="1" x14ac:dyDescent="0.35">
      <c r="B1489" s="362">
        <v>1487</v>
      </c>
      <c r="C1489" s="362" t="s">
        <v>3849</v>
      </c>
      <c r="D1489" s="362" t="s">
        <v>2</v>
      </c>
      <c r="E1489" s="368">
        <v>45161</v>
      </c>
      <c r="F1489" s="368"/>
      <c r="G1489" s="368"/>
      <c r="H1489" s="368"/>
      <c r="I1489" s="362" t="s">
        <v>74</v>
      </c>
      <c r="J1489" s="362" t="s">
        <v>90</v>
      </c>
      <c r="K1489" s="361" t="s">
        <v>3850</v>
      </c>
      <c r="L1489" s="361"/>
      <c r="M1489" s="362" t="s">
        <v>186</v>
      </c>
      <c r="N1489" s="362" t="s">
        <v>9</v>
      </c>
      <c r="O1489" s="362"/>
      <c r="P1489" s="362" t="s">
        <v>90</v>
      </c>
      <c r="Q1489" s="362" t="s">
        <v>90</v>
      </c>
      <c r="R1489" s="362"/>
      <c r="S1489" s="361"/>
      <c r="T1489" s="362"/>
      <c r="U1489" s="362"/>
      <c r="V1489" s="362" t="s">
        <v>120</v>
      </c>
      <c r="W1489" s="362"/>
      <c r="X1489" s="362"/>
      <c r="Y1489" s="362" t="s">
        <v>48</v>
      </c>
      <c r="Z1489" s="362" t="s">
        <v>90</v>
      </c>
      <c r="AA1489" s="366" t="s">
        <v>90</v>
      </c>
      <c r="AB1489" s="362" t="s">
        <v>90</v>
      </c>
      <c r="AC1489" s="362"/>
      <c r="AD1489" s="362"/>
      <c r="AE1489" s="362"/>
      <c r="AF1489" s="362"/>
      <c r="AG1489" s="362"/>
      <c r="AH1489" s="362"/>
      <c r="AI1489" s="362" t="str">
        <f t="shared" si="23"/>
        <v>MOMWFM</v>
      </c>
      <c r="AJ1489" s="362" t="str">
        <f>VLOOKUP(AI1489,Table1[[#All],[CONCAT]:[Tfiber]],2,FALSE)</f>
        <v>Applications/Tools</v>
      </c>
      <c r="AK1489" s="362" t="s">
        <v>40</v>
      </c>
      <c r="AL1489" s="362"/>
      <c r="AM1489" s="362"/>
      <c r="AN1489" s="362"/>
      <c r="AO1489" s="362"/>
      <c r="AP1489" s="361"/>
      <c r="AR1489">
        <v>1</v>
      </c>
    </row>
    <row r="1490" spans="2:44" ht="15" hidden="1" customHeight="1" x14ac:dyDescent="0.35">
      <c r="B1490" s="362">
        <v>1488</v>
      </c>
      <c r="C1490" s="362" t="s">
        <v>3851</v>
      </c>
      <c r="D1490" s="362" t="s">
        <v>2</v>
      </c>
      <c r="E1490" s="368">
        <v>45161</v>
      </c>
      <c r="F1490" s="368"/>
      <c r="G1490" s="368"/>
      <c r="H1490" s="368"/>
      <c r="I1490" s="362" t="s">
        <v>65</v>
      </c>
      <c r="J1490" s="362" t="s">
        <v>90</v>
      </c>
      <c r="K1490" s="361" t="s">
        <v>3852</v>
      </c>
      <c r="L1490" s="362"/>
      <c r="M1490" s="362" t="s">
        <v>186</v>
      </c>
      <c r="N1490" s="362" t="s">
        <v>9</v>
      </c>
      <c r="O1490" s="362"/>
      <c r="P1490" s="362" t="s">
        <v>90</v>
      </c>
      <c r="Q1490" s="362" t="s">
        <v>90</v>
      </c>
      <c r="R1490" s="362"/>
      <c r="S1490" s="361" t="s">
        <v>90</v>
      </c>
      <c r="T1490" s="362"/>
      <c r="U1490" s="362"/>
      <c r="V1490" s="362" t="s">
        <v>202</v>
      </c>
      <c r="W1490" s="362"/>
      <c r="X1490" s="362" t="s">
        <v>9</v>
      </c>
      <c r="Y1490" s="362" t="s">
        <v>9</v>
      </c>
      <c r="Z1490" s="362" t="s">
        <v>90</v>
      </c>
      <c r="AA1490" s="366" t="s">
        <v>90</v>
      </c>
      <c r="AB1490" s="362" t="s">
        <v>90</v>
      </c>
      <c r="AC1490" s="362"/>
      <c r="AD1490" s="362"/>
      <c r="AE1490" s="362"/>
      <c r="AF1490" s="362"/>
      <c r="AG1490" s="362"/>
      <c r="AH1490" s="362"/>
      <c r="AI1490" s="362" t="str">
        <f t="shared" si="23"/>
        <v>MOMBSS</v>
      </c>
      <c r="AJ1490" s="362" t="str">
        <f>VLOOKUP(AI1490,Table1[[#All],[CONCAT]:[Tfiber]],2,FALSE)</f>
        <v>Applications/Tools</v>
      </c>
      <c r="AK1490" s="362" t="s">
        <v>40</v>
      </c>
      <c r="AL1490" s="362"/>
      <c r="AM1490" s="362"/>
      <c r="AN1490" s="362"/>
      <c r="AO1490" s="362"/>
      <c r="AP1490" s="361" t="e">
        <v>#N/A</v>
      </c>
      <c r="AR1490">
        <v>1</v>
      </c>
    </row>
    <row r="1491" spans="2:44" ht="15" hidden="1" customHeight="1" x14ac:dyDescent="0.35">
      <c r="B1491" s="362">
        <v>1489</v>
      </c>
      <c r="C1491" s="362" t="s">
        <v>3853</v>
      </c>
      <c r="D1491" s="362" t="s">
        <v>2</v>
      </c>
      <c r="E1491" s="368">
        <v>45161</v>
      </c>
      <c r="F1491" s="368"/>
      <c r="G1491" s="368"/>
      <c r="H1491" s="368"/>
      <c r="I1491" s="362" t="s">
        <v>65</v>
      </c>
      <c r="J1491" s="362" t="s">
        <v>90</v>
      </c>
      <c r="K1491" s="361" t="s">
        <v>3854</v>
      </c>
      <c r="L1491" s="362"/>
      <c r="M1491" s="362" t="s">
        <v>186</v>
      </c>
      <c r="N1491" s="362" t="s">
        <v>9</v>
      </c>
      <c r="O1491" s="362"/>
      <c r="P1491" s="362" t="s">
        <v>90</v>
      </c>
      <c r="Q1491" s="362" t="s">
        <v>90</v>
      </c>
      <c r="R1491" s="362"/>
      <c r="S1491" s="361" t="s">
        <v>90</v>
      </c>
      <c r="T1491" s="362"/>
      <c r="U1491" s="362"/>
      <c r="V1491" s="362" t="s">
        <v>202</v>
      </c>
      <c r="W1491" s="362"/>
      <c r="X1491" s="362" t="s">
        <v>9</v>
      </c>
      <c r="Y1491" s="362" t="s">
        <v>9</v>
      </c>
      <c r="Z1491" s="362" t="s">
        <v>90</v>
      </c>
      <c r="AA1491" s="366" t="s">
        <v>90</v>
      </c>
      <c r="AB1491" s="362" t="s">
        <v>90</v>
      </c>
      <c r="AC1491" s="362"/>
      <c r="AD1491" s="362"/>
      <c r="AE1491" s="362"/>
      <c r="AF1491" s="362"/>
      <c r="AG1491" s="362"/>
      <c r="AH1491" s="362"/>
      <c r="AI1491" s="362" t="str">
        <f t="shared" si="23"/>
        <v>MOMBSS</v>
      </c>
      <c r="AJ1491" s="362" t="str">
        <f>VLOOKUP(AI1491,Table1[[#All],[CONCAT]:[Tfiber]],2,FALSE)</f>
        <v>Applications/Tools</v>
      </c>
      <c r="AK1491" s="362" t="s">
        <v>40</v>
      </c>
      <c r="AL1491" s="362"/>
      <c r="AM1491" s="362"/>
      <c r="AN1491" s="362"/>
      <c r="AO1491" s="362"/>
      <c r="AP1491" s="361" t="e">
        <v>#N/A</v>
      </c>
      <c r="AR1491">
        <v>1</v>
      </c>
    </row>
    <row r="1492" spans="2:44" ht="15" hidden="1" customHeight="1" x14ac:dyDescent="0.35">
      <c r="B1492" s="362">
        <v>1490</v>
      </c>
      <c r="C1492" s="362" t="s">
        <v>3855</v>
      </c>
      <c r="D1492" s="362" t="s">
        <v>2</v>
      </c>
      <c r="E1492" s="368">
        <v>45161</v>
      </c>
      <c r="F1492" s="368"/>
      <c r="G1492" s="368"/>
      <c r="H1492" s="368"/>
      <c r="I1492" s="362" t="s">
        <v>65</v>
      </c>
      <c r="J1492" s="362" t="s">
        <v>90</v>
      </c>
      <c r="K1492" s="361" t="s">
        <v>3856</v>
      </c>
      <c r="L1492" s="362"/>
      <c r="M1492" s="362" t="s">
        <v>186</v>
      </c>
      <c r="N1492" s="362" t="s">
        <v>9</v>
      </c>
      <c r="O1492" s="362"/>
      <c r="P1492" s="362" t="s">
        <v>90</v>
      </c>
      <c r="Q1492" s="362" t="s">
        <v>90</v>
      </c>
      <c r="R1492" s="362"/>
      <c r="S1492" s="361" t="s">
        <v>90</v>
      </c>
      <c r="T1492" s="362"/>
      <c r="U1492" s="362"/>
      <c r="V1492" s="362" t="s">
        <v>202</v>
      </c>
      <c r="W1492" s="362"/>
      <c r="X1492" s="362" t="s">
        <v>9</v>
      </c>
      <c r="Y1492" s="362" t="s">
        <v>9</v>
      </c>
      <c r="Z1492" s="362" t="s">
        <v>90</v>
      </c>
      <c r="AA1492" s="366" t="s">
        <v>90</v>
      </c>
      <c r="AB1492" s="362" t="s">
        <v>90</v>
      </c>
      <c r="AC1492" s="362"/>
      <c r="AD1492" s="362"/>
      <c r="AE1492" s="362"/>
      <c r="AF1492" s="362"/>
      <c r="AG1492" s="362"/>
      <c r="AH1492" s="362"/>
      <c r="AI1492" s="362" t="str">
        <f t="shared" si="23"/>
        <v>MOMBSS</v>
      </c>
      <c r="AJ1492" s="362" t="str">
        <f>VLOOKUP(AI1492,Table1[[#All],[CONCAT]:[Tfiber]],2,FALSE)</f>
        <v>Applications/Tools</v>
      </c>
      <c r="AK1492" s="362" t="s">
        <v>40</v>
      </c>
      <c r="AL1492" s="362"/>
      <c r="AM1492" s="362"/>
      <c r="AN1492" s="362"/>
      <c r="AO1492" s="362"/>
      <c r="AP1492" s="361" t="e">
        <v>#N/A</v>
      </c>
      <c r="AR1492">
        <v>1</v>
      </c>
    </row>
    <row r="1493" spans="2:44" ht="15" hidden="1" customHeight="1" x14ac:dyDescent="0.35">
      <c r="B1493" s="362">
        <v>1491</v>
      </c>
      <c r="C1493" s="362" t="s">
        <v>3857</v>
      </c>
      <c r="D1493" s="362" t="s">
        <v>2</v>
      </c>
      <c r="E1493" s="368">
        <v>45161</v>
      </c>
      <c r="F1493" s="368"/>
      <c r="G1493" s="368"/>
      <c r="H1493" s="368"/>
      <c r="I1493" s="362" t="s">
        <v>65</v>
      </c>
      <c r="J1493" s="362" t="s">
        <v>90</v>
      </c>
      <c r="K1493" s="361" t="s">
        <v>3858</v>
      </c>
      <c r="L1493" s="362"/>
      <c r="M1493" s="362" t="s">
        <v>186</v>
      </c>
      <c r="N1493" s="362" t="s">
        <v>9</v>
      </c>
      <c r="O1493" s="362"/>
      <c r="P1493" s="362" t="s">
        <v>90</v>
      </c>
      <c r="Q1493" s="362" t="s">
        <v>90</v>
      </c>
      <c r="R1493" s="362"/>
      <c r="S1493" s="361" t="s">
        <v>90</v>
      </c>
      <c r="T1493" s="362"/>
      <c r="U1493" s="362"/>
      <c r="V1493" s="362" t="s">
        <v>202</v>
      </c>
      <c r="W1493" s="362"/>
      <c r="X1493" s="362" t="s">
        <v>9</v>
      </c>
      <c r="Y1493" s="362" t="s">
        <v>9</v>
      </c>
      <c r="Z1493" s="362" t="s">
        <v>90</v>
      </c>
      <c r="AA1493" s="366" t="s">
        <v>90</v>
      </c>
      <c r="AB1493" s="362" t="s">
        <v>90</v>
      </c>
      <c r="AC1493" s="362"/>
      <c r="AD1493" s="362"/>
      <c r="AE1493" s="362"/>
      <c r="AF1493" s="362"/>
      <c r="AG1493" s="362"/>
      <c r="AH1493" s="362"/>
      <c r="AI1493" s="362" t="str">
        <f t="shared" si="23"/>
        <v>MOMBSS</v>
      </c>
      <c r="AJ1493" s="362" t="str">
        <f>VLOOKUP(AI1493,Table1[[#All],[CONCAT]:[Tfiber]],2,FALSE)</f>
        <v>Applications/Tools</v>
      </c>
      <c r="AK1493" s="362" t="s">
        <v>40</v>
      </c>
      <c r="AL1493" s="362"/>
      <c r="AM1493" s="362"/>
      <c r="AN1493" s="362"/>
      <c r="AO1493" s="362"/>
      <c r="AP1493" s="361" t="e">
        <v>#N/A</v>
      </c>
      <c r="AR1493">
        <v>1</v>
      </c>
    </row>
    <row r="1494" spans="2:44" ht="15" hidden="1" customHeight="1" x14ac:dyDescent="0.35">
      <c r="B1494" s="362">
        <v>1492</v>
      </c>
      <c r="C1494" s="362" t="s">
        <v>3859</v>
      </c>
      <c r="D1494" s="362" t="s">
        <v>2</v>
      </c>
      <c r="E1494" s="368">
        <v>45161</v>
      </c>
      <c r="F1494" s="368"/>
      <c r="G1494" s="368"/>
      <c r="H1494" s="368"/>
      <c r="I1494" s="362" t="s">
        <v>65</v>
      </c>
      <c r="J1494" s="362" t="s">
        <v>90</v>
      </c>
      <c r="K1494" s="361" t="s">
        <v>3860</v>
      </c>
      <c r="L1494" s="362"/>
      <c r="M1494" s="362" t="s">
        <v>186</v>
      </c>
      <c r="N1494" s="362" t="s">
        <v>9</v>
      </c>
      <c r="O1494" s="362"/>
      <c r="P1494" s="362" t="s">
        <v>90</v>
      </c>
      <c r="Q1494" s="362" t="s">
        <v>90</v>
      </c>
      <c r="R1494" s="362"/>
      <c r="S1494" s="361" t="s">
        <v>90</v>
      </c>
      <c r="T1494" s="362"/>
      <c r="U1494" s="362"/>
      <c r="V1494" s="362" t="s">
        <v>202</v>
      </c>
      <c r="W1494" s="362"/>
      <c r="X1494" s="362" t="s">
        <v>9</v>
      </c>
      <c r="Y1494" s="362" t="s">
        <v>9</v>
      </c>
      <c r="Z1494" s="362" t="s">
        <v>90</v>
      </c>
      <c r="AA1494" s="366" t="s">
        <v>90</v>
      </c>
      <c r="AB1494" s="362" t="s">
        <v>90</v>
      </c>
      <c r="AC1494" s="362"/>
      <c r="AD1494" s="362"/>
      <c r="AE1494" s="362"/>
      <c r="AF1494" s="362"/>
      <c r="AG1494" s="362"/>
      <c r="AH1494" s="362"/>
      <c r="AI1494" s="362" t="str">
        <f t="shared" si="23"/>
        <v>MOMBSS</v>
      </c>
      <c r="AJ1494" s="362" t="str">
        <f>VLOOKUP(AI1494,Table1[[#All],[CONCAT]:[Tfiber]],2,FALSE)</f>
        <v>Applications/Tools</v>
      </c>
      <c r="AK1494" s="362" t="s">
        <v>40</v>
      </c>
      <c r="AL1494" s="362"/>
      <c r="AM1494" s="362"/>
      <c r="AN1494" s="362"/>
      <c r="AO1494" s="362"/>
      <c r="AP1494" s="361" t="e">
        <v>#N/A</v>
      </c>
      <c r="AR1494">
        <v>1</v>
      </c>
    </row>
    <row r="1495" spans="2:44" ht="15" hidden="1" customHeight="1" x14ac:dyDescent="0.35">
      <c r="B1495" s="362">
        <v>1493</v>
      </c>
      <c r="C1495" s="362" t="s">
        <v>3861</v>
      </c>
      <c r="D1495" s="362" t="s">
        <v>2</v>
      </c>
      <c r="E1495" s="368">
        <v>45161</v>
      </c>
      <c r="F1495" s="368"/>
      <c r="G1495" s="368"/>
      <c r="H1495" s="368"/>
      <c r="I1495" s="362" t="s">
        <v>65</v>
      </c>
      <c r="J1495" s="362" t="s">
        <v>3515</v>
      </c>
      <c r="K1495" s="361" t="s">
        <v>3862</v>
      </c>
      <c r="L1495" s="362"/>
      <c r="M1495" s="362" t="s">
        <v>186</v>
      </c>
      <c r="N1495" s="362" t="s">
        <v>9</v>
      </c>
      <c r="O1495" s="362"/>
      <c r="P1495" s="362" t="s">
        <v>90</v>
      </c>
      <c r="Q1495" s="362" t="s">
        <v>90</v>
      </c>
      <c r="R1495" s="362"/>
      <c r="S1495" s="361" t="s">
        <v>90</v>
      </c>
      <c r="T1495" s="362"/>
      <c r="U1495" s="362"/>
      <c r="V1495" s="362" t="s">
        <v>202</v>
      </c>
      <c r="W1495" s="362"/>
      <c r="X1495" s="362" t="s">
        <v>9</v>
      </c>
      <c r="Y1495" s="362" t="s">
        <v>9</v>
      </c>
      <c r="Z1495" s="362" t="s">
        <v>90</v>
      </c>
      <c r="AA1495" s="366" t="s">
        <v>90</v>
      </c>
      <c r="AB1495" s="362" t="s">
        <v>90</v>
      </c>
      <c r="AC1495" s="362"/>
      <c r="AD1495" s="362"/>
      <c r="AE1495" s="362"/>
      <c r="AF1495" s="362"/>
      <c r="AG1495" s="362"/>
      <c r="AH1495" s="362"/>
      <c r="AI1495" s="362" t="str">
        <f t="shared" si="23"/>
        <v>MOMBSS</v>
      </c>
      <c r="AJ1495" s="362" t="str">
        <f>VLOOKUP(AI1495,Table1[[#All],[CONCAT]:[Tfiber]],2,FALSE)</f>
        <v>Applications/Tools</v>
      </c>
      <c r="AK1495" s="362" t="s">
        <v>40</v>
      </c>
      <c r="AL1495" s="362"/>
      <c r="AM1495" s="362"/>
      <c r="AN1495" s="362"/>
      <c r="AO1495" s="362"/>
      <c r="AP1495" s="361" t="e">
        <v>#N/A</v>
      </c>
      <c r="AR1495">
        <v>1</v>
      </c>
    </row>
    <row r="1496" spans="2:44" ht="15" hidden="1" customHeight="1" x14ac:dyDescent="0.35">
      <c r="B1496" s="362">
        <v>1494</v>
      </c>
      <c r="C1496" s="362" t="s">
        <v>3863</v>
      </c>
      <c r="D1496" s="362" t="s">
        <v>2</v>
      </c>
      <c r="E1496" s="368">
        <v>45169</v>
      </c>
      <c r="F1496" s="368"/>
      <c r="G1496" s="368"/>
      <c r="H1496" s="368"/>
      <c r="I1496" s="362" t="s">
        <v>73</v>
      </c>
      <c r="J1496" s="362" t="s">
        <v>90</v>
      </c>
      <c r="K1496" s="361" t="s">
        <v>3864</v>
      </c>
      <c r="L1496" s="362"/>
      <c r="M1496" s="362" t="s">
        <v>186</v>
      </c>
      <c r="N1496" s="362" t="s">
        <v>9</v>
      </c>
      <c r="O1496" s="362"/>
      <c r="P1496" s="362" t="s">
        <v>90</v>
      </c>
      <c r="Q1496" s="362" t="s">
        <v>90</v>
      </c>
      <c r="R1496" s="362" t="s">
        <v>46</v>
      </c>
      <c r="S1496" s="361" t="s">
        <v>90</v>
      </c>
      <c r="T1496" s="362" t="s">
        <v>113</v>
      </c>
      <c r="U1496" s="362" t="s">
        <v>1540</v>
      </c>
      <c r="V1496" s="362" t="s">
        <v>1540</v>
      </c>
      <c r="W1496" s="362"/>
      <c r="X1496" s="362" t="s">
        <v>9</v>
      </c>
      <c r="Y1496" s="362" t="s">
        <v>46</v>
      </c>
      <c r="Z1496" s="362" t="s">
        <v>90</v>
      </c>
      <c r="AA1496" s="366" t="s">
        <v>90</v>
      </c>
      <c r="AB1496" s="362" t="s">
        <v>90</v>
      </c>
      <c r="AC1496" s="362"/>
      <c r="AD1496" s="362"/>
      <c r="AE1496" s="362"/>
      <c r="AF1496" s="362"/>
      <c r="AG1496" s="362"/>
      <c r="AH1496" s="362"/>
      <c r="AI1496" s="362" t="str">
        <f t="shared" si="23"/>
        <v>MOMNOC Operationalization</v>
      </c>
      <c r="AJ1496" s="362" t="str">
        <f>VLOOKUP(AI1496,Table1[[#All],[CONCAT]:[Tfiber]],2,FALSE)</f>
        <v>Network</v>
      </c>
      <c r="AK1496" s="362" t="s">
        <v>40</v>
      </c>
      <c r="AL1496" s="362"/>
      <c r="AM1496" s="362"/>
      <c r="AN1496" s="362"/>
      <c r="AO1496" s="362"/>
      <c r="AP1496" s="361"/>
      <c r="AR1496">
        <v>1</v>
      </c>
    </row>
    <row r="1497" spans="2:44" ht="15" hidden="1" customHeight="1" x14ac:dyDescent="0.35">
      <c r="B1497" s="362">
        <v>1495</v>
      </c>
      <c r="C1497" s="362" t="s">
        <v>3865</v>
      </c>
      <c r="D1497" s="362" t="s">
        <v>2</v>
      </c>
      <c r="E1497" s="368">
        <v>45133</v>
      </c>
      <c r="F1497" s="368"/>
      <c r="G1497" s="368"/>
      <c r="H1497" s="368"/>
      <c r="I1497" s="362" t="s">
        <v>74</v>
      </c>
      <c r="J1497" s="362" t="s">
        <v>2308</v>
      </c>
      <c r="K1497" s="361" t="s">
        <v>3866</v>
      </c>
      <c r="L1497" s="361"/>
      <c r="M1497" s="362" t="s">
        <v>186</v>
      </c>
      <c r="N1497" s="362" t="s">
        <v>9</v>
      </c>
      <c r="O1497" s="362"/>
      <c r="P1497" s="362" t="s">
        <v>90</v>
      </c>
      <c r="Q1497" s="362" t="s">
        <v>90</v>
      </c>
      <c r="R1497" s="362"/>
      <c r="S1497" s="361"/>
      <c r="T1497" s="362"/>
      <c r="U1497" s="362"/>
      <c r="V1497" s="362" t="s">
        <v>120</v>
      </c>
      <c r="W1497" s="362"/>
      <c r="X1497" s="362"/>
      <c r="Y1497" s="362" t="s">
        <v>48</v>
      </c>
      <c r="Z1497" s="362" t="s">
        <v>90</v>
      </c>
      <c r="AA1497" s="366" t="s">
        <v>90</v>
      </c>
      <c r="AB1497" s="362" t="s">
        <v>90</v>
      </c>
      <c r="AC1497" s="362"/>
      <c r="AD1497" s="362"/>
      <c r="AE1497" s="362"/>
      <c r="AF1497" s="362"/>
      <c r="AG1497" s="362"/>
      <c r="AH1497" s="362"/>
      <c r="AI1497" s="362" t="str">
        <f t="shared" si="23"/>
        <v>MOMWFM</v>
      </c>
      <c r="AJ1497" s="362" t="str">
        <f>VLOOKUP(AI1497,Table1[[#All],[CONCAT]:[Tfiber]],2,FALSE)</f>
        <v>Applications/Tools</v>
      </c>
      <c r="AK1497" s="362" t="s">
        <v>40</v>
      </c>
      <c r="AL1497" s="362"/>
      <c r="AM1497" s="362"/>
      <c r="AN1497" s="362"/>
      <c r="AO1497" s="362"/>
      <c r="AP1497" s="361"/>
      <c r="AR1497">
        <v>1</v>
      </c>
    </row>
    <row r="1498" spans="2:44" ht="15" hidden="1" customHeight="1" x14ac:dyDescent="0.35">
      <c r="B1498" s="362">
        <v>1496</v>
      </c>
      <c r="C1498" s="362" t="s">
        <v>3867</v>
      </c>
      <c r="D1498" s="362" t="s">
        <v>2</v>
      </c>
      <c r="E1498" s="368">
        <v>45169</v>
      </c>
      <c r="F1498" s="368"/>
      <c r="G1498" s="368"/>
      <c r="H1498" s="368"/>
      <c r="I1498" s="362" t="s">
        <v>73</v>
      </c>
      <c r="J1498" s="362" t="s">
        <v>1661</v>
      </c>
      <c r="K1498" s="361" t="s">
        <v>3868</v>
      </c>
      <c r="L1498" s="362"/>
      <c r="M1498" s="362" t="s">
        <v>186</v>
      </c>
      <c r="N1498" s="362" t="s">
        <v>9</v>
      </c>
      <c r="O1498" s="362"/>
      <c r="P1498" s="362" t="s">
        <v>90</v>
      </c>
      <c r="Q1498" s="362" t="s">
        <v>90</v>
      </c>
      <c r="R1498" s="362" t="s">
        <v>46</v>
      </c>
      <c r="S1498" s="361" t="s">
        <v>90</v>
      </c>
      <c r="T1498" s="362" t="s">
        <v>113</v>
      </c>
      <c r="U1498" s="362" t="s">
        <v>1540</v>
      </c>
      <c r="V1498" s="362" t="s">
        <v>1540</v>
      </c>
      <c r="W1498" s="362"/>
      <c r="X1498" s="362" t="s">
        <v>9</v>
      </c>
      <c r="Y1498" s="362" t="s">
        <v>46</v>
      </c>
      <c r="Z1498" s="362" t="s">
        <v>90</v>
      </c>
      <c r="AA1498" s="366" t="s">
        <v>90</v>
      </c>
      <c r="AB1498" s="362" t="s">
        <v>90</v>
      </c>
      <c r="AC1498" s="362"/>
      <c r="AD1498" s="362"/>
      <c r="AE1498" s="362"/>
      <c r="AF1498" s="362"/>
      <c r="AG1498" s="362"/>
      <c r="AH1498" s="362"/>
      <c r="AI1498" s="362" t="str">
        <f t="shared" si="23"/>
        <v>MOMNOC Operationalization</v>
      </c>
      <c r="AJ1498" s="362" t="str">
        <f>VLOOKUP(AI1498,Table1[[#All],[CONCAT]:[Tfiber]],2,FALSE)</f>
        <v>Network</v>
      </c>
      <c r="AK1498" s="362" t="s">
        <v>40</v>
      </c>
      <c r="AL1498" s="362"/>
      <c r="AM1498" s="362"/>
      <c r="AN1498" s="362"/>
      <c r="AO1498" s="362"/>
      <c r="AP1498" s="361"/>
      <c r="AR1498">
        <v>1</v>
      </c>
    </row>
    <row r="1499" spans="2:44" ht="15" hidden="1" customHeight="1" x14ac:dyDescent="0.35">
      <c r="B1499" s="362">
        <v>1497</v>
      </c>
      <c r="C1499" s="362" t="s">
        <v>3869</v>
      </c>
      <c r="D1499" s="362" t="s">
        <v>2</v>
      </c>
      <c r="E1499" s="368">
        <v>45169</v>
      </c>
      <c r="F1499" s="368"/>
      <c r="G1499" s="368"/>
      <c r="H1499" s="368"/>
      <c r="I1499" s="362" t="s">
        <v>73</v>
      </c>
      <c r="J1499" s="362" t="s">
        <v>73</v>
      </c>
      <c r="K1499" s="361" t="s">
        <v>3870</v>
      </c>
      <c r="L1499" s="362"/>
      <c r="M1499" s="362" t="s">
        <v>186</v>
      </c>
      <c r="N1499" s="362" t="s">
        <v>9</v>
      </c>
      <c r="O1499" s="362"/>
      <c r="P1499" s="362" t="s">
        <v>90</v>
      </c>
      <c r="Q1499" s="362" t="s">
        <v>90</v>
      </c>
      <c r="R1499" s="362" t="s">
        <v>8</v>
      </c>
      <c r="S1499" s="361" t="s">
        <v>1539</v>
      </c>
      <c r="T1499" s="362"/>
      <c r="U1499" s="362"/>
      <c r="V1499" s="362" t="s">
        <v>1540</v>
      </c>
      <c r="W1499" s="362"/>
      <c r="X1499" s="362"/>
      <c r="Y1499" s="375" t="s">
        <v>45</v>
      </c>
      <c r="Z1499" s="362" t="s">
        <v>90</v>
      </c>
      <c r="AA1499" s="366" t="s">
        <v>90</v>
      </c>
      <c r="AB1499" s="362" t="s">
        <v>90</v>
      </c>
      <c r="AC1499" s="362"/>
      <c r="AD1499" s="362"/>
      <c r="AE1499" s="362"/>
      <c r="AF1499" s="362"/>
      <c r="AG1499" s="362"/>
      <c r="AH1499" s="362"/>
      <c r="AI1499" s="362" t="str">
        <f t="shared" si="23"/>
        <v>MOMNOC Operationalization</v>
      </c>
      <c r="AJ1499" s="362" t="str">
        <f>VLOOKUP(AI1499,Table1[[#All],[CONCAT]:[Tfiber]],2,FALSE)</f>
        <v>Network</v>
      </c>
      <c r="AK1499" s="362" t="s">
        <v>39</v>
      </c>
      <c r="AL1499" s="362"/>
      <c r="AM1499" s="362"/>
      <c r="AN1499" s="362"/>
      <c r="AO1499" s="368">
        <v>45923</v>
      </c>
      <c r="AP1499" s="361" t="s">
        <v>680</v>
      </c>
      <c r="AR1499">
        <v>1</v>
      </c>
    </row>
    <row r="1500" spans="2:44" ht="15" hidden="1" customHeight="1" x14ac:dyDescent="0.35">
      <c r="B1500" s="362">
        <v>1498</v>
      </c>
      <c r="C1500" s="362" t="s">
        <v>3871</v>
      </c>
      <c r="D1500" s="362" t="s">
        <v>2</v>
      </c>
      <c r="E1500" s="368">
        <v>45169</v>
      </c>
      <c r="F1500" s="368"/>
      <c r="G1500" s="362" t="s">
        <v>63</v>
      </c>
      <c r="H1500" s="362" t="s">
        <v>3872</v>
      </c>
      <c r="I1500" s="362" t="s">
        <v>80</v>
      </c>
      <c r="J1500" s="362" t="s">
        <v>36</v>
      </c>
      <c r="K1500" s="361" t="s">
        <v>3873</v>
      </c>
      <c r="L1500" s="362"/>
      <c r="M1500" s="362" t="s">
        <v>1689</v>
      </c>
      <c r="N1500" s="362" t="s">
        <v>9</v>
      </c>
      <c r="O1500" s="362"/>
      <c r="P1500" s="362" t="s">
        <v>90</v>
      </c>
      <c r="Q1500" s="362" t="s">
        <v>90</v>
      </c>
      <c r="R1500" s="362" t="s">
        <v>46</v>
      </c>
      <c r="S1500" s="361" t="s">
        <v>90</v>
      </c>
      <c r="T1500" s="362" t="s">
        <v>113</v>
      </c>
      <c r="U1500" s="362" t="s">
        <v>1540</v>
      </c>
      <c r="V1500" s="362" t="s">
        <v>1540</v>
      </c>
      <c r="W1500" s="362"/>
      <c r="X1500" s="362" t="s">
        <v>9</v>
      </c>
      <c r="Y1500" s="362" t="s">
        <v>46</v>
      </c>
      <c r="Z1500" s="362" t="s">
        <v>90</v>
      </c>
      <c r="AA1500" s="366" t="s">
        <v>90</v>
      </c>
      <c r="AB1500" s="362" t="s">
        <v>90</v>
      </c>
      <c r="AC1500" s="362"/>
      <c r="AD1500" s="362"/>
      <c r="AE1500" s="362"/>
      <c r="AF1500" s="362"/>
      <c r="AG1500" s="362"/>
      <c r="AH1500" s="362"/>
      <c r="AI1500" s="362" t="str">
        <f t="shared" si="23"/>
        <v>MOMAll Domain</v>
      </c>
      <c r="AJ1500" s="362" t="str">
        <f>VLOOKUP(AI1500,Table1[[#All],[CONCAT]:[Tfiber]],2,FALSE)</f>
        <v>Applications/Tools</v>
      </c>
      <c r="AK1500" s="362" t="s">
        <v>40</v>
      </c>
      <c r="AL1500" s="362"/>
      <c r="AM1500" s="362"/>
      <c r="AN1500" s="362"/>
      <c r="AO1500" s="362"/>
      <c r="AP1500" s="361"/>
      <c r="AR1500">
        <v>1</v>
      </c>
    </row>
    <row r="1501" spans="2:44" ht="15" hidden="1" customHeight="1" x14ac:dyDescent="0.35">
      <c r="B1501" s="362">
        <v>1499</v>
      </c>
      <c r="C1501" s="362" t="s">
        <v>3874</v>
      </c>
      <c r="D1501" s="362" t="s">
        <v>2</v>
      </c>
      <c r="E1501" s="368">
        <v>45169</v>
      </c>
      <c r="F1501" s="368"/>
      <c r="G1501" s="368"/>
      <c r="H1501" s="368"/>
      <c r="I1501" s="362" t="s">
        <v>65</v>
      </c>
      <c r="J1501" s="362" t="s">
        <v>90</v>
      </c>
      <c r="K1501" s="361" t="s">
        <v>3875</v>
      </c>
      <c r="L1501" s="362"/>
      <c r="M1501" s="362" t="s">
        <v>186</v>
      </c>
      <c r="N1501" s="362" t="s">
        <v>9</v>
      </c>
      <c r="O1501" s="362"/>
      <c r="P1501" s="362" t="s">
        <v>90</v>
      </c>
      <c r="Q1501" s="362" t="s">
        <v>90</v>
      </c>
      <c r="R1501" s="362"/>
      <c r="S1501" s="361" t="s">
        <v>90</v>
      </c>
      <c r="T1501" s="362"/>
      <c r="U1501" s="362"/>
      <c r="V1501" s="362" t="s">
        <v>202</v>
      </c>
      <c r="W1501" s="362"/>
      <c r="X1501" s="362" t="s">
        <v>9</v>
      </c>
      <c r="Y1501" s="362" t="s">
        <v>9</v>
      </c>
      <c r="Z1501" s="362" t="s">
        <v>90</v>
      </c>
      <c r="AA1501" s="366" t="s">
        <v>90</v>
      </c>
      <c r="AB1501" s="362" t="s">
        <v>90</v>
      </c>
      <c r="AC1501" s="362"/>
      <c r="AD1501" s="362"/>
      <c r="AE1501" s="362"/>
      <c r="AF1501" s="362"/>
      <c r="AG1501" s="362"/>
      <c r="AH1501" s="362"/>
      <c r="AI1501" s="362" t="str">
        <f t="shared" si="23"/>
        <v>MOMBSS</v>
      </c>
      <c r="AJ1501" s="362" t="str">
        <f>VLOOKUP(AI1501,Table1[[#All],[CONCAT]:[Tfiber]],2,FALSE)</f>
        <v>Applications/Tools</v>
      </c>
      <c r="AK1501" s="362" t="s">
        <v>40</v>
      </c>
      <c r="AL1501" s="362"/>
      <c r="AM1501" s="362"/>
      <c r="AN1501" s="362"/>
      <c r="AO1501" s="362"/>
      <c r="AP1501" s="361" t="e">
        <v>#N/A</v>
      </c>
      <c r="AR1501">
        <v>1</v>
      </c>
    </row>
    <row r="1502" spans="2:44" ht="15" hidden="1" customHeight="1" x14ac:dyDescent="0.35">
      <c r="B1502" s="362">
        <v>1500</v>
      </c>
      <c r="C1502" s="362" t="s">
        <v>3876</v>
      </c>
      <c r="D1502" s="362" t="s">
        <v>2</v>
      </c>
      <c r="E1502" s="368">
        <v>45169</v>
      </c>
      <c r="F1502" s="368"/>
      <c r="G1502" s="368"/>
      <c r="H1502" s="368"/>
      <c r="I1502" s="362" t="s">
        <v>74</v>
      </c>
      <c r="J1502" s="362" t="s">
        <v>90</v>
      </c>
      <c r="K1502" s="361" t="s">
        <v>3877</v>
      </c>
      <c r="L1502" s="361"/>
      <c r="M1502" s="362" t="s">
        <v>186</v>
      </c>
      <c r="N1502" s="362" t="s">
        <v>9</v>
      </c>
      <c r="O1502" s="362"/>
      <c r="P1502" s="362" t="s">
        <v>90</v>
      </c>
      <c r="Q1502" s="362" t="s">
        <v>90</v>
      </c>
      <c r="R1502" s="362"/>
      <c r="S1502" s="361"/>
      <c r="T1502" s="362"/>
      <c r="U1502" s="362"/>
      <c r="V1502" s="362" t="s">
        <v>120</v>
      </c>
      <c r="W1502" s="362"/>
      <c r="X1502" s="362"/>
      <c r="Y1502" s="362" t="s">
        <v>48</v>
      </c>
      <c r="Z1502" s="362" t="s">
        <v>90</v>
      </c>
      <c r="AA1502" s="366" t="s">
        <v>90</v>
      </c>
      <c r="AB1502" s="362" t="s">
        <v>90</v>
      </c>
      <c r="AC1502" s="362"/>
      <c r="AD1502" s="362"/>
      <c r="AE1502" s="362"/>
      <c r="AF1502" s="362"/>
      <c r="AG1502" s="362"/>
      <c r="AH1502" s="362"/>
      <c r="AI1502" s="362" t="str">
        <f t="shared" si="23"/>
        <v>MOMWFM</v>
      </c>
      <c r="AJ1502" s="362" t="str">
        <f>VLOOKUP(AI1502,Table1[[#All],[CONCAT]:[Tfiber]],2,FALSE)</f>
        <v>Applications/Tools</v>
      </c>
      <c r="AK1502" s="362" t="s">
        <v>40</v>
      </c>
      <c r="AL1502" s="362"/>
      <c r="AM1502" s="362"/>
      <c r="AN1502" s="362"/>
      <c r="AO1502" s="362"/>
      <c r="AP1502" s="361"/>
      <c r="AR1502">
        <v>1</v>
      </c>
    </row>
    <row r="1503" spans="2:44" ht="15" hidden="1" customHeight="1" x14ac:dyDescent="0.35">
      <c r="B1503" s="362">
        <v>1501</v>
      </c>
      <c r="C1503" s="362" t="s">
        <v>3878</v>
      </c>
      <c r="D1503" s="362" t="s">
        <v>2</v>
      </c>
      <c r="E1503" s="368">
        <v>45177</v>
      </c>
      <c r="F1503" s="368"/>
      <c r="G1503" s="368"/>
      <c r="H1503" s="368"/>
      <c r="I1503" s="362" t="s">
        <v>78</v>
      </c>
      <c r="J1503" s="362" t="s">
        <v>3879</v>
      </c>
      <c r="K1503" s="361" t="s">
        <v>3880</v>
      </c>
      <c r="L1503" s="362"/>
      <c r="M1503" s="362" t="s">
        <v>1689</v>
      </c>
      <c r="N1503" s="362" t="s">
        <v>9</v>
      </c>
      <c r="O1503" s="362"/>
      <c r="P1503" s="362" t="s">
        <v>90</v>
      </c>
      <c r="Q1503" s="362" t="s">
        <v>90</v>
      </c>
      <c r="R1503" s="362"/>
      <c r="S1503" s="361" t="s">
        <v>3881</v>
      </c>
      <c r="T1503" s="362"/>
      <c r="U1503" s="362"/>
      <c r="V1503" s="362" t="s">
        <v>1557</v>
      </c>
      <c r="W1503" s="362"/>
      <c r="X1503" s="362" t="s">
        <v>9</v>
      </c>
      <c r="Y1503" s="362" t="s">
        <v>9</v>
      </c>
      <c r="Z1503" s="362" t="s">
        <v>90</v>
      </c>
      <c r="AA1503" s="366" t="s">
        <v>90</v>
      </c>
      <c r="AB1503" s="362" t="s">
        <v>90</v>
      </c>
      <c r="AC1503" s="362"/>
      <c r="AD1503" s="362"/>
      <c r="AE1503" s="362"/>
      <c r="AF1503" s="362"/>
      <c r="AG1503" s="362"/>
      <c r="AH1503" s="362"/>
      <c r="AI1503" s="362" t="str">
        <f t="shared" si="23"/>
        <v>MOMField Related</v>
      </c>
      <c r="AJ1503" s="362" t="str">
        <f>VLOOKUP(AI1503,Table1[[#All],[CONCAT]:[Tfiber]],2,FALSE)</f>
        <v>Field Related issues</v>
      </c>
      <c r="AK1503" s="362" t="s">
        <v>40</v>
      </c>
      <c r="AL1503" s="362"/>
      <c r="AM1503" s="362"/>
      <c r="AN1503" s="362" t="s">
        <v>1684</v>
      </c>
      <c r="AO1503" s="362"/>
      <c r="AP1503" s="361" t="e">
        <v>#N/A</v>
      </c>
      <c r="AR1503">
        <v>1</v>
      </c>
    </row>
    <row r="1504" spans="2:44" ht="15" hidden="1" customHeight="1" x14ac:dyDescent="0.35">
      <c r="B1504" s="362">
        <v>1502</v>
      </c>
      <c r="C1504" s="362" t="s">
        <v>3882</v>
      </c>
      <c r="D1504" s="362" t="s">
        <v>2</v>
      </c>
      <c r="E1504" s="368">
        <v>45177</v>
      </c>
      <c r="F1504" s="368"/>
      <c r="G1504" s="368"/>
      <c r="H1504" s="368"/>
      <c r="I1504" s="362" t="s">
        <v>73</v>
      </c>
      <c r="J1504" s="362" t="s">
        <v>1661</v>
      </c>
      <c r="K1504" s="361" t="s">
        <v>3883</v>
      </c>
      <c r="L1504" s="362"/>
      <c r="M1504" s="362" t="s">
        <v>186</v>
      </c>
      <c r="N1504" s="362" t="s">
        <v>9</v>
      </c>
      <c r="O1504" s="362"/>
      <c r="P1504" s="362" t="s">
        <v>90</v>
      </c>
      <c r="Q1504" s="362" t="s">
        <v>90</v>
      </c>
      <c r="R1504" s="362" t="s">
        <v>46</v>
      </c>
      <c r="S1504" s="361" t="s">
        <v>90</v>
      </c>
      <c r="T1504" s="362" t="s">
        <v>113</v>
      </c>
      <c r="U1504" s="362" t="s">
        <v>1540</v>
      </c>
      <c r="V1504" s="362" t="s">
        <v>1540</v>
      </c>
      <c r="W1504" s="362"/>
      <c r="X1504" s="362" t="s">
        <v>9</v>
      </c>
      <c r="Y1504" s="362" t="s">
        <v>46</v>
      </c>
      <c r="Z1504" s="362" t="s">
        <v>90</v>
      </c>
      <c r="AA1504" s="366" t="s">
        <v>90</v>
      </c>
      <c r="AB1504" s="362" t="s">
        <v>90</v>
      </c>
      <c r="AC1504" s="362"/>
      <c r="AD1504" s="362"/>
      <c r="AE1504" s="362"/>
      <c r="AF1504" s="362"/>
      <c r="AG1504" s="362"/>
      <c r="AH1504" s="362"/>
      <c r="AI1504" s="362" t="str">
        <f t="shared" si="23"/>
        <v>MOMNOC Operationalization</v>
      </c>
      <c r="AJ1504" s="362" t="str">
        <f>VLOOKUP(AI1504,Table1[[#All],[CONCAT]:[Tfiber]],2,FALSE)</f>
        <v>Network</v>
      </c>
      <c r="AK1504" s="362" t="s">
        <v>40</v>
      </c>
      <c r="AL1504" s="362"/>
      <c r="AM1504" s="362"/>
      <c r="AN1504" s="362"/>
      <c r="AO1504" s="362"/>
      <c r="AP1504" s="361"/>
      <c r="AR1504">
        <v>1</v>
      </c>
    </row>
    <row r="1505" spans="2:44" ht="15" hidden="1" customHeight="1" x14ac:dyDescent="0.35">
      <c r="B1505" s="362">
        <v>1503</v>
      </c>
      <c r="C1505" s="362" t="s">
        <v>3884</v>
      </c>
      <c r="D1505" s="362" t="s">
        <v>2</v>
      </c>
      <c r="E1505" s="368">
        <v>45177</v>
      </c>
      <c r="F1505" s="368"/>
      <c r="G1505" s="368"/>
      <c r="H1505" s="368"/>
      <c r="I1505" s="362" t="s">
        <v>73</v>
      </c>
      <c r="J1505" s="362" t="s">
        <v>1661</v>
      </c>
      <c r="K1505" s="361" t="s">
        <v>3885</v>
      </c>
      <c r="L1505" s="362"/>
      <c r="M1505" s="362" t="s">
        <v>186</v>
      </c>
      <c r="N1505" s="362" t="s">
        <v>9</v>
      </c>
      <c r="O1505" s="362"/>
      <c r="P1505" s="362" t="s">
        <v>90</v>
      </c>
      <c r="Q1505" s="362" t="s">
        <v>90</v>
      </c>
      <c r="R1505" s="362" t="s">
        <v>46</v>
      </c>
      <c r="S1505" s="361" t="s">
        <v>90</v>
      </c>
      <c r="T1505" s="362" t="s">
        <v>113</v>
      </c>
      <c r="U1505" s="362" t="s">
        <v>1540</v>
      </c>
      <c r="V1505" s="362" t="s">
        <v>1540</v>
      </c>
      <c r="W1505" s="362"/>
      <c r="X1505" s="362" t="s">
        <v>9</v>
      </c>
      <c r="Y1505" s="362" t="s">
        <v>46</v>
      </c>
      <c r="Z1505" s="362" t="s">
        <v>90</v>
      </c>
      <c r="AA1505" s="366" t="s">
        <v>90</v>
      </c>
      <c r="AB1505" s="362" t="s">
        <v>90</v>
      </c>
      <c r="AC1505" s="362"/>
      <c r="AD1505" s="362"/>
      <c r="AE1505" s="362"/>
      <c r="AF1505" s="362"/>
      <c r="AG1505" s="362"/>
      <c r="AH1505" s="362"/>
      <c r="AI1505" s="362" t="str">
        <f t="shared" si="23"/>
        <v>MOMNOC Operationalization</v>
      </c>
      <c r="AJ1505" s="362" t="str">
        <f>VLOOKUP(AI1505,Table1[[#All],[CONCAT]:[Tfiber]],2,FALSE)</f>
        <v>Network</v>
      </c>
      <c r="AK1505" s="362" t="s">
        <v>40</v>
      </c>
      <c r="AL1505" s="362"/>
      <c r="AM1505" s="362"/>
      <c r="AN1505" s="362"/>
      <c r="AO1505" s="362"/>
      <c r="AP1505" s="361"/>
      <c r="AR1505">
        <v>1</v>
      </c>
    </row>
    <row r="1506" spans="2:44" ht="15" hidden="1" customHeight="1" x14ac:dyDescent="0.35">
      <c r="B1506" s="362">
        <v>1504</v>
      </c>
      <c r="C1506" s="362" t="s">
        <v>3886</v>
      </c>
      <c r="D1506" s="362" t="s">
        <v>2</v>
      </c>
      <c r="E1506" s="368">
        <v>45177</v>
      </c>
      <c r="F1506" s="368"/>
      <c r="G1506" s="368"/>
      <c r="H1506" s="368"/>
      <c r="I1506" s="362" t="s">
        <v>73</v>
      </c>
      <c r="J1506" s="362" t="s">
        <v>90</v>
      </c>
      <c r="K1506" s="361" t="s">
        <v>3887</v>
      </c>
      <c r="L1506" s="362"/>
      <c r="M1506" s="362" t="s">
        <v>186</v>
      </c>
      <c r="N1506" s="362" t="s">
        <v>9</v>
      </c>
      <c r="O1506" s="362"/>
      <c r="P1506" s="362" t="s">
        <v>90</v>
      </c>
      <c r="Q1506" s="362" t="s">
        <v>90</v>
      </c>
      <c r="R1506" s="362" t="s">
        <v>46</v>
      </c>
      <c r="S1506" s="361" t="s">
        <v>90</v>
      </c>
      <c r="T1506" s="362" t="s">
        <v>113</v>
      </c>
      <c r="U1506" s="362" t="s">
        <v>1540</v>
      </c>
      <c r="V1506" s="362" t="s">
        <v>1540</v>
      </c>
      <c r="W1506" s="362"/>
      <c r="X1506" s="362" t="s">
        <v>9</v>
      </c>
      <c r="Y1506" s="362" t="s">
        <v>46</v>
      </c>
      <c r="Z1506" s="362" t="s">
        <v>90</v>
      </c>
      <c r="AA1506" s="366" t="s">
        <v>90</v>
      </c>
      <c r="AB1506" s="362" t="s">
        <v>90</v>
      </c>
      <c r="AC1506" s="362"/>
      <c r="AD1506" s="362"/>
      <c r="AE1506" s="362"/>
      <c r="AF1506" s="362"/>
      <c r="AG1506" s="362"/>
      <c r="AH1506" s="362"/>
      <c r="AI1506" s="362" t="str">
        <f t="shared" si="23"/>
        <v>MOMNOC Operationalization</v>
      </c>
      <c r="AJ1506" s="362" t="str">
        <f>VLOOKUP(AI1506,Table1[[#All],[CONCAT]:[Tfiber]],2,FALSE)</f>
        <v>Network</v>
      </c>
      <c r="AK1506" s="362" t="s">
        <v>40</v>
      </c>
      <c r="AL1506" s="362"/>
      <c r="AM1506" s="362"/>
      <c r="AN1506" s="362"/>
      <c r="AO1506" s="362"/>
      <c r="AP1506" s="361"/>
      <c r="AR1506">
        <v>1</v>
      </c>
    </row>
    <row r="1507" spans="2:44" ht="15" hidden="1" customHeight="1" x14ac:dyDescent="0.35">
      <c r="B1507" s="362">
        <v>1505</v>
      </c>
      <c r="C1507" s="362" t="s">
        <v>3888</v>
      </c>
      <c r="D1507" s="362" t="s">
        <v>2</v>
      </c>
      <c r="E1507" s="368">
        <v>45177</v>
      </c>
      <c r="F1507" s="368"/>
      <c r="G1507" s="368"/>
      <c r="H1507" s="368"/>
      <c r="I1507" s="362" t="s">
        <v>73</v>
      </c>
      <c r="J1507" s="362" t="s">
        <v>1661</v>
      </c>
      <c r="K1507" s="361" t="s">
        <v>3889</v>
      </c>
      <c r="L1507" s="362"/>
      <c r="M1507" s="362" t="s">
        <v>186</v>
      </c>
      <c r="N1507" s="362" t="s">
        <v>9</v>
      </c>
      <c r="O1507" s="362"/>
      <c r="P1507" s="362" t="s">
        <v>90</v>
      </c>
      <c r="Q1507" s="362" t="s">
        <v>90</v>
      </c>
      <c r="R1507" s="362" t="s">
        <v>8</v>
      </c>
      <c r="S1507" s="361" t="s">
        <v>1539</v>
      </c>
      <c r="T1507" s="362"/>
      <c r="U1507" s="362"/>
      <c r="V1507" s="362" t="s">
        <v>1540</v>
      </c>
      <c r="W1507" s="362"/>
      <c r="X1507" s="362"/>
      <c r="Y1507" s="375" t="s">
        <v>45</v>
      </c>
      <c r="Z1507" s="362" t="s">
        <v>90</v>
      </c>
      <c r="AA1507" s="366" t="s">
        <v>90</v>
      </c>
      <c r="AB1507" s="362" t="s">
        <v>90</v>
      </c>
      <c r="AC1507" s="362"/>
      <c r="AD1507" s="362"/>
      <c r="AE1507" s="362"/>
      <c r="AF1507" s="362"/>
      <c r="AG1507" s="362"/>
      <c r="AH1507" s="362"/>
      <c r="AI1507" s="362" t="str">
        <f t="shared" si="23"/>
        <v>MOMNOC Operationalization</v>
      </c>
      <c r="AJ1507" s="362" t="str">
        <f>VLOOKUP(AI1507,Table1[[#All],[CONCAT]:[Tfiber]],2,FALSE)</f>
        <v>Network</v>
      </c>
      <c r="AK1507" s="362" t="s">
        <v>39</v>
      </c>
      <c r="AL1507" s="362"/>
      <c r="AM1507" s="362"/>
      <c r="AN1507" s="362"/>
      <c r="AO1507" s="368">
        <v>45923</v>
      </c>
      <c r="AP1507" s="361" t="s">
        <v>680</v>
      </c>
      <c r="AR1507">
        <v>1</v>
      </c>
    </row>
    <row r="1508" spans="2:44" ht="15" hidden="1" customHeight="1" x14ac:dyDescent="0.35">
      <c r="B1508" s="362">
        <v>1506</v>
      </c>
      <c r="C1508" s="362" t="s">
        <v>3890</v>
      </c>
      <c r="D1508" s="362" t="s">
        <v>2</v>
      </c>
      <c r="E1508" s="368">
        <v>45133</v>
      </c>
      <c r="F1508" s="368"/>
      <c r="G1508" s="368"/>
      <c r="H1508" s="368"/>
      <c r="I1508" s="362" t="s">
        <v>74</v>
      </c>
      <c r="J1508" s="362" t="s">
        <v>2308</v>
      </c>
      <c r="K1508" s="361" t="s">
        <v>3891</v>
      </c>
      <c r="L1508" s="361"/>
      <c r="M1508" s="362" t="s">
        <v>186</v>
      </c>
      <c r="N1508" s="362" t="s">
        <v>9</v>
      </c>
      <c r="O1508" s="362"/>
      <c r="P1508" s="362" t="s">
        <v>90</v>
      </c>
      <c r="Q1508" s="362" t="s">
        <v>90</v>
      </c>
      <c r="R1508" s="362"/>
      <c r="S1508" s="361"/>
      <c r="T1508" s="362"/>
      <c r="U1508" s="362"/>
      <c r="V1508" s="362" t="s">
        <v>120</v>
      </c>
      <c r="W1508" s="362"/>
      <c r="X1508" s="362"/>
      <c r="Y1508" s="362" t="s">
        <v>48</v>
      </c>
      <c r="Z1508" s="362" t="s">
        <v>90</v>
      </c>
      <c r="AA1508" s="366" t="s">
        <v>90</v>
      </c>
      <c r="AB1508" s="362" t="s">
        <v>90</v>
      </c>
      <c r="AC1508" s="362"/>
      <c r="AD1508" s="362"/>
      <c r="AE1508" s="362"/>
      <c r="AF1508" s="362"/>
      <c r="AG1508" s="362"/>
      <c r="AH1508" s="362"/>
      <c r="AI1508" s="362" t="str">
        <f t="shared" si="23"/>
        <v>MOMWFM</v>
      </c>
      <c r="AJ1508" s="362" t="str">
        <f>VLOOKUP(AI1508,Table1[[#All],[CONCAT]:[Tfiber]],2,FALSE)</f>
        <v>Applications/Tools</v>
      </c>
      <c r="AK1508" s="362" t="s">
        <v>40</v>
      </c>
      <c r="AL1508" s="362"/>
      <c r="AM1508" s="362"/>
      <c r="AN1508" s="362"/>
      <c r="AO1508" s="362"/>
      <c r="AP1508" s="361"/>
      <c r="AR1508">
        <v>1</v>
      </c>
    </row>
    <row r="1509" spans="2:44" ht="15" hidden="1" customHeight="1" x14ac:dyDescent="0.35">
      <c r="B1509" s="362">
        <v>1507</v>
      </c>
      <c r="C1509" s="362" t="s">
        <v>3892</v>
      </c>
      <c r="D1509" s="362" t="s">
        <v>2</v>
      </c>
      <c r="E1509" s="368">
        <v>45177</v>
      </c>
      <c r="F1509" s="368"/>
      <c r="G1509" s="368"/>
      <c r="H1509" s="368"/>
      <c r="I1509" s="362" t="s">
        <v>57</v>
      </c>
      <c r="J1509" s="362" t="s">
        <v>73</v>
      </c>
      <c r="K1509" s="361" t="s">
        <v>3893</v>
      </c>
      <c r="L1509" s="362"/>
      <c r="M1509" s="362" t="s">
        <v>186</v>
      </c>
      <c r="N1509" s="362" t="s">
        <v>9</v>
      </c>
      <c r="O1509" s="362"/>
      <c r="P1509" s="362" t="s">
        <v>90</v>
      </c>
      <c r="Q1509" s="362" t="s">
        <v>90</v>
      </c>
      <c r="R1509" s="362"/>
      <c r="S1509" s="361" t="s">
        <v>90</v>
      </c>
      <c r="T1509" s="362"/>
      <c r="U1509" s="362"/>
      <c r="V1509" s="362" t="s">
        <v>176</v>
      </c>
      <c r="W1509" s="362"/>
      <c r="X1509" s="362" t="s">
        <v>9</v>
      </c>
      <c r="Y1509" s="362" t="s">
        <v>9</v>
      </c>
      <c r="Z1509" s="362" t="s">
        <v>90</v>
      </c>
      <c r="AA1509" s="366" t="s">
        <v>90</v>
      </c>
      <c r="AB1509" s="362" t="s">
        <v>90</v>
      </c>
      <c r="AC1509" s="362"/>
      <c r="AD1509" s="362"/>
      <c r="AE1509" s="362"/>
      <c r="AF1509" s="362"/>
      <c r="AG1509" s="362"/>
      <c r="AH1509" s="362"/>
      <c r="AI1509" s="362" t="str">
        <f t="shared" si="23"/>
        <v>MOMSecurity &amp; Regulatory Compliance</v>
      </c>
      <c r="AJ1509" s="362" t="str">
        <f>VLOOKUP(AI1509,Table1[[#All],[CONCAT]:[Tfiber]],2,FALSE)</f>
        <v>Security</v>
      </c>
      <c r="AK1509" s="362" t="s">
        <v>40</v>
      </c>
      <c r="AL1509" s="362"/>
      <c r="AM1509" s="362"/>
      <c r="AN1509" s="362"/>
      <c r="AO1509" s="362"/>
      <c r="AP1509" s="361" t="e">
        <v>#N/A</v>
      </c>
      <c r="AR1509">
        <v>1</v>
      </c>
    </row>
    <row r="1510" spans="2:44" ht="15" hidden="1" customHeight="1" x14ac:dyDescent="0.35">
      <c r="B1510" s="362">
        <v>1508</v>
      </c>
      <c r="C1510" s="362" t="s">
        <v>3894</v>
      </c>
      <c r="D1510" s="362" t="s">
        <v>2</v>
      </c>
      <c r="E1510" s="368">
        <v>45177</v>
      </c>
      <c r="F1510" s="368"/>
      <c r="G1510" s="368"/>
      <c r="H1510" s="368"/>
      <c r="I1510" s="362" t="s">
        <v>73</v>
      </c>
      <c r="J1510" s="362" t="s">
        <v>90</v>
      </c>
      <c r="K1510" s="361" t="s">
        <v>3895</v>
      </c>
      <c r="L1510" s="362"/>
      <c r="M1510" s="362" t="s">
        <v>186</v>
      </c>
      <c r="N1510" s="362" t="s">
        <v>9</v>
      </c>
      <c r="O1510" s="362"/>
      <c r="P1510" s="362" t="s">
        <v>90</v>
      </c>
      <c r="Q1510" s="362" t="s">
        <v>90</v>
      </c>
      <c r="R1510" s="362" t="s">
        <v>46</v>
      </c>
      <c r="S1510" s="361" t="s">
        <v>90</v>
      </c>
      <c r="T1510" s="362" t="s">
        <v>113</v>
      </c>
      <c r="U1510" s="362" t="s">
        <v>1540</v>
      </c>
      <c r="V1510" s="362" t="s">
        <v>1540</v>
      </c>
      <c r="W1510" s="362"/>
      <c r="X1510" s="362" t="s">
        <v>9</v>
      </c>
      <c r="Y1510" s="362" t="s">
        <v>46</v>
      </c>
      <c r="Z1510" s="362" t="s">
        <v>90</v>
      </c>
      <c r="AA1510" s="366" t="s">
        <v>90</v>
      </c>
      <c r="AB1510" s="362" t="s">
        <v>90</v>
      </c>
      <c r="AC1510" s="362"/>
      <c r="AD1510" s="362"/>
      <c r="AE1510" s="362"/>
      <c r="AF1510" s="362"/>
      <c r="AG1510" s="362"/>
      <c r="AH1510" s="362"/>
      <c r="AI1510" s="362" t="str">
        <f t="shared" si="23"/>
        <v>MOMNOC Operationalization</v>
      </c>
      <c r="AJ1510" s="362" t="str">
        <f>VLOOKUP(AI1510,Table1[[#All],[CONCAT]:[Tfiber]],2,FALSE)</f>
        <v>Network</v>
      </c>
      <c r="AK1510" s="362" t="s">
        <v>40</v>
      </c>
      <c r="AL1510" s="362"/>
      <c r="AM1510" s="362"/>
      <c r="AN1510" s="362"/>
      <c r="AO1510" s="362"/>
      <c r="AP1510" s="361"/>
      <c r="AR1510">
        <v>1</v>
      </c>
    </row>
    <row r="1511" spans="2:44" ht="15" hidden="1" customHeight="1" x14ac:dyDescent="0.35">
      <c r="B1511" s="362">
        <v>1509</v>
      </c>
      <c r="C1511" s="362" t="s">
        <v>3896</v>
      </c>
      <c r="D1511" s="362" t="s">
        <v>2</v>
      </c>
      <c r="E1511" s="368">
        <v>45177</v>
      </c>
      <c r="F1511" s="368"/>
      <c r="G1511" s="368"/>
      <c r="H1511" s="368"/>
      <c r="I1511" s="362" t="s">
        <v>73</v>
      </c>
      <c r="J1511" s="362" t="s">
        <v>1661</v>
      </c>
      <c r="K1511" s="361" t="s">
        <v>3897</v>
      </c>
      <c r="L1511" s="362"/>
      <c r="M1511" s="362" t="s">
        <v>186</v>
      </c>
      <c r="N1511" s="362" t="s">
        <v>9</v>
      </c>
      <c r="O1511" s="362"/>
      <c r="P1511" s="362" t="s">
        <v>90</v>
      </c>
      <c r="Q1511" s="362" t="s">
        <v>90</v>
      </c>
      <c r="R1511" s="362" t="s">
        <v>8</v>
      </c>
      <c r="S1511" s="361" t="s">
        <v>1539</v>
      </c>
      <c r="T1511" s="362"/>
      <c r="U1511" s="362"/>
      <c r="V1511" s="362" t="s">
        <v>1540</v>
      </c>
      <c r="W1511" s="362"/>
      <c r="X1511" s="362"/>
      <c r="Y1511" s="375" t="s">
        <v>45</v>
      </c>
      <c r="Z1511" s="362" t="s">
        <v>90</v>
      </c>
      <c r="AA1511" s="366" t="s">
        <v>90</v>
      </c>
      <c r="AB1511" s="362" t="s">
        <v>90</v>
      </c>
      <c r="AC1511" s="362"/>
      <c r="AD1511" s="362"/>
      <c r="AE1511" s="362"/>
      <c r="AF1511" s="362"/>
      <c r="AG1511" s="362"/>
      <c r="AH1511" s="362"/>
      <c r="AI1511" s="362" t="str">
        <f t="shared" si="23"/>
        <v>MOMNOC Operationalization</v>
      </c>
      <c r="AJ1511" s="362" t="str">
        <f>VLOOKUP(AI1511,Table1[[#All],[CONCAT]:[Tfiber]],2,FALSE)</f>
        <v>Network</v>
      </c>
      <c r="AK1511" s="362" t="s">
        <v>39</v>
      </c>
      <c r="AL1511" s="362"/>
      <c r="AM1511" s="362"/>
      <c r="AN1511" s="362"/>
      <c r="AO1511" s="368">
        <v>45923</v>
      </c>
      <c r="AP1511" s="361" t="s">
        <v>680</v>
      </c>
      <c r="AR1511">
        <v>1</v>
      </c>
    </row>
    <row r="1512" spans="2:44" ht="15" hidden="1" customHeight="1" x14ac:dyDescent="0.35">
      <c r="B1512" s="362">
        <v>1510</v>
      </c>
      <c r="C1512" s="362" t="s">
        <v>3898</v>
      </c>
      <c r="D1512" s="362" t="s">
        <v>2</v>
      </c>
      <c r="E1512" s="368">
        <v>45177</v>
      </c>
      <c r="F1512" s="368"/>
      <c r="G1512" s="368"/>
      <c r="H1512" s="368"/>
      <c r="I1512" s="362" t="s">
        <v>73</v>
      </c>
      <c r="J1512" s="362" t="s">
        <v>1661</v>
      </c>
      <c r="K1512" s="361" t="s">
        <v>3899</v>
      </c>
      <c r="L1512" s="362"/>
      <c r="M1512" s="362" t="s">
        <v>186</v>
      </c>
      <c r="N1512" s="362" t="s">
        <v>9</v>
      </c>
      <c r="O1512" s="362"/>
      <c r="P1512" s="362" t="s">
        <v>90</v>
      </c>
      <c r="Q1512" s="362" t="s">
        <v>90</v>
      </c>
      <c r="R1512" s="362" t="s">
        <v>1742</v>
      </c>
      <c r="S1512" s="361" t="s">
        <v>1743</v>
      </c>
      <c r="T1512" s="362" t="s">
        <v>113</v>
      </c>
      <c r="U1512" s="362" t="s">
        <v>1540</v>
      </c>
      <c r="V1512" s="362" t="s">
        <v>1540</v>
      </c>
      <c r="W1512" s="362"/>
      <c r="X1512" s="362"/>
      <c r="Y1512" s="375" t="s">
        <v>45</v>
      </c>
      <c r="Z1512" s="362" t="s">
        <v>90</v>
      </c>
      <c r="AA1512" s="366" t="s">
        <v>90</v>
      </c>
      <c r="AB1512" s="362" t="s">
        <v>90</v>
      </c>
      <c r="AC1512" s="362"/>
      <c r="AD1512" s="362"/>
      <c r="AE1512" s="362"/>
      <c r="AF1512" s="362"/>
      <c r="AG1512" s="362"/>
      <c r="AH1512" s="362"/>
      <c r="AI1512" s="362" t="str">
        <f t="shared" si="23"/>
        <v>MOMNOC Operationalization</v>
      </c>
      <c r="AJ1512" s="362" t="str">
        <f>VLOOKUP(AI1512,Table1[[#All],[CONCAT]:[Tfiber]],2,FALSE)</f>
        <v>Network</v>
      </c>
      <c r="AK1512" s="362" t="s">
        <v>39</v>
      </c>
      <c r="AL1512" s="362"/>
      <c r="AM1512" s="362"/>
      <c r="AN1512" s="362"/>
      <c r="AO1512" s="362"/>
      <c r="AP1512" s="361" t="s">
        <v>1158</v>
      </c>
      <c r="AR1512">
        <v>1</v>
      </c>
    </row>
    <row r="1513" spans="2:44" ht="15" hidden="1" customHeight="1" x14ac:dyDescent="0.35">
      <c r="B1513" s="362">
        <v>1511</v>
      </c>
      <c r="C1513" s="362" t="s">
        <v>3900</v>
      </c>
      <c r="D1513" s="362" t="s">
        <v>2</v>
      </c>
      <c r="E1513" s="368">
        <v>45177</v>
      </c>
      <c r="F1513" s="368"/>
      <c r="G1513" s="368"/>
      <c r="H1513" s="368"/>
      <c r="I1513" s="362" t="s">
        <v>73</v>
      </c>
      <c r="J1513" s="362" t="s">
        <v>90</v>
      </c>
      <c r="K1513" s="365" t="s">
        <v>473</v>
      </c>
      <c r="L1513" s="377"/>
      <c r="M1513" s="362" t="s">
        <v>1689</v>
      </c>
      <c r="N1513" s="362" t="s">
        <v>9</v>
      </c>
      <c r="O1513" s="362"/>
      <c r="P1513" s="362" t="s">
        <v>90</v>
      </c>
      <c r="Q1513" s="362" t="s">
        <v>90</v>
      </c>
      <c r="R1513" s="362"/>
      <c r="S1513" s="361" t="s">
        <v>90</v>
      </c>
      <c r="T1513" s="362"/>
      <c r="U1513" s="362"/>
      <c r="V1513" s="362" t="s">
        <v>115</v>
      </c>
      <c r="W1513" s="362"/>
      <c r="X1513" s="362"/>
      <c r="Y1513" s="375" t="s">
        <v>45</v>
      </c>
      <c r="Z1513" s="362" t="s">
        <v>90</v>
      </c>
      <c r="AA1513" s="366" t="s">
        <v>90</v>
      </c>
      <c r="AB1513" s="362" t="s">
        <v>90</v>
      </c>
      <c r="AC1513" s="362"/>
      <c r="AD1513" s="362"/>
      <c r="AE1513" s="362"/>
      <c r="AF1513" s="362"/>
      <c r="AG1513" s="362"/>
      <c r="AH1513" s="362"/>
      <c r="AI1513" s="362" t="str">
        <f t="shared" si="23"/>
        <v>MOMNOC Operationalization</v>
      </c>
      <c r="AJ1513" s="362" t="str">
        <f>VLOOKUP(AI1513,Table1[[#All],[CONCAT]:[Tfiber]],2,FALSE)</f>
        <v>Network</v>
      </c>
      <c r="AK1513" s="362" t="s">
        <v>39</v>
      </c>
      <c r="AL1513" s="362"/>
      <c r="AM1513" s="362"/>
      <c r="AN1513" s="362"/>
      <c r="AO1513" s="368" t="s">
        <v>90</v>
      </c>
      <c r="AP1513" s="361" t="s">
        <v>474</v>
      </c>
      <c r="AR1513">
        <v>1</v>
      </c>
    </row>
    <row r="1514" spans="2:44" ht="15" hidden="1" customHeight="1" x14ac:dyDescent="0.35">
      <c r="B1514" s="362">
        <v>1512</v>
      </c>
      <c r="C1514" s="362" t="s">
        <v>3901</v>
      </c>
      <c r="D1514" s="362" t="s">
        <v>2</v>
      </c>
      <c r="E1514" s="368">
        <v>45177</v>
      </c>
      <c r="F1514" s="368"/>
      <c r="G1514" s="368"/>
      <c r="H1514" s="368"/>
      <c r="I1514" s="362" t="s">
        <v>76</v>
      </c>
      <c r="J1514" s="362" t="s">
        <v>3638</v>
      </c>
      <c r="K1514" s="361" t="s">
        <v>3902</v>
      </c>
      <c r="L1514" s="361"/>
      <c r="M1514" s="362" t="s">
        <v>1689</v>
      </c>
      <c r="N1514" s="362" t="s">
        <v>9</v>
      </c>
      <c r="O1514" s="362"/>
      <c r="P1514" s="362" t="s">
        <v>90</v>
      </c>
      <c r="Q1514" s="362" t="s">
        <v>90</v>
      </c>
      <c r="R1514" s="362"/>
      <c r="S1514" s="361" t="s">
        <v>3903</v>
      </c>
      <c r="T1514" s="361"/>
      <c r="U1514" s="361"/>
      <c r="V1514" s="362" t="s">
        <v>125</v>
      </c>
      <c r="W1514" s="362"/>
      <c r="X1514" s="362"/>
      <c r="Y1514" s="365" t="s">
        <v>45</v>
      </c>
      <c r="Z1514" s="362" t="s">
        <v>90</v>
      </c>
      <c r="AA1514" s="366" t="s">
        <v>90</v>
      </c>
      <c r="AB1514" s="362" t="s">
        <v>90</v>
      </c>
      <c r="AC1514" s="362"/>
      <c r="AD1514" s="362"/>
      <c r="AE1514" s="362"/>
      <c r="AF1514" s="362"/>
      <c r="AG1514" s="362"/>
      <c r="AH1514" s="362"/>
      <c r="AI1514" s="362" t="str">
        <f t="shared" si="23"/>
        <v>MOMT&amp;D Environment</v>
      </c>
      <c r="AJ1514" s="362" t="str">
        <f>VLOOKUP(AI1514,Table1[[#All],[CONCAT]:[Tfiber]],2,FALSE)</f>
        <v>Applications</v>
      </c>
      <c r="AK1514" s="362" t="s">
        <v>39</v>
      </c>
      <c r="AL1514" s="362"/>
      <c r="AM1514" s="362"/>
      <c r="AN1514" s="362"/>
      <c r="AO1514" s="368" t="s">
        <v>90</v>
      </c>
      <c r="AP1514" s="361" t="s">
        <v>1158</v>
      </c>
      <c r="AR1514">
        <v>1</v>
      </c>
    </row>
    <row r="1515" spans="2:44" ht="15" hidden="1" customHeight="1" x14ac:dyDescent="0.35">
      <c r="B1515" s="362">
        <v>1513</v>
      </c>
      <c r="C1515" s="362" t="s">
        <v>3904</v>
      </c>
      <c r="D1515" s="362" t="s">
        <v>2</v>
      </c>
      <c r="E1515" s="368">
        <v>45177</v>
      </c>
      <c r="F1515" s="368"/>
      <c r="G1515" s="368"/>
      <c r="H1515" s="368"/>
      <c r="I1515" s="362" t="s">
        <v>73</v>
      </c>
      <c r="J1515" s="362" t="s">
        <v>1661</v>
      </c>
      <c r="K1515" s="361" t="s">
        <v>3905</v>
      </c>
      <c r="L1515" s="362"/>
      <c r="M1515" s="362" t="s">
        <v>186</v>
      </c>
      <c r="N1515" s="362" t="s">
        <v>9</v>
      </c>
      <c r="O1515" s="362"/>
      <c r="P1515" s="362" t="s">
        <v>90</v>
      </c>
      <c r="Q1515" s="362" t="s">
        <v>90</v>
      </c>
      <c r="R1515" s="362" t="s">
        <v>8</v>
      </c>
      <c r="S1515" s="361" t="s">
        <v>1539</v>
      </c>
      <c r="T1515" s="362"/>
      <c r="U1515" s="362"/>
      <c r="V1515" s="362" t="s">
        <v>1540</v>
      </c>
      <c r="W1515" s="362"/>
      <c r="X1515" s="362"/>
      <c r="Y1515" s="375" t="s">
        <v>45</v>
      </c>
      <c r="Z1515" s="362" t="s">
        <v>90</v>
      </c>
      <c r="AA1515" s="366" t="s">
        <v>90</v>
      </c>
      <c r="AB1515" s="362" t="s">
        <v>90</v>
      </c>
      <c r="AC1515" s="362"/>
      <c r="AD1515" s="362"/>
      <c r="AE1515" s="362"/>
      <c r="AF1515" s="362"/>
      <c r="AG1515" s="362"/>
      <c r="AH1515" s="362"/>
      <c r="AI1515" s="362" t="str">
        <f t="shared" si="23"/>
        <v>MOMNOC Operationalization</v>
      </c>
      <c r="AJ1515" s="362" t="str">
        <f>VLOOKUP(AI1515,Table1[[#All],[CONCAT]:[Tfiber]],2,FALSE)</f>
        <v>Network</v>
      </c>
      <c r="AK1515" s="362" t="s">
        <v>39</v>
      </c>
      <c r="AL1515" s="362"/>
      <c r="AM1515" s="362"/>
      <c r="AN1515" s="362"/>
      <c r="AO1515" s="368">
        <v>45923</v>
      </c>
      <c r="AP1515" s="361" t="s">
        <v>680</v>
      </c>
      <c r="AR1515">
        <v>1</v>
      </c>
    </row>
    <row r="1516" spans="2:44" ht="15" hidden="1" customHeight="1" x14ac:dyDescent="0.35">
      <c r="B1516" s="362">
        <v>1514</v>
      </c>
      <c r="C1516" s="362" t="s">
        <v>3906</v>
      </c>
      <c r="D1516" s="362" t="s">
        <v>2</v>
      </c>
      <c r="E1516" s="368">
        <v>45177</v>
      </c>
      <c r="F1516" s="368"/>
      <c r="G1516" s="368"/>
      <c r="H1516" s="368"/>
      <c r="I1516" s="362" t="s">
        <v>73</v>
      </c>
      <c r="J1516" s="362" t="s">
        <v>1661</v>
      </c>
      <c r="K1516" s="361" t="s">
        <v>3907</v>
      </c>
      <c r="L1516" s="362"/>
      <c r="M1516" s="362" t="s">
        <v>186</v>
      </c>
      <c r="N1516" s="362" t="s">
        <v>9</v>
      </c>
      <c r="O1516" s="362"/>
      <c r="P1516" s="362" t="s">
        <v>90</v>
      </c>
      <c r="Q1516" s="362" t="s">
        <v>90</v>
      </c>
      <c r="R1516" s="362" t="s">
        <v>8</v>
      </c>
      <c r="S1516" s="361" t="s">
        <v>1539</v>
      </c>
      <c r="T1516" s="362"/>
      <c r="U1516" s="362"/>
      <c r="V1516" s="362" t="s">
        <v>1540</v>
      </c>
      <c r="W1516" s="362"/>
      <c r="X1516" s="362"/>
      <c r="Y1516" s="375" t="s">
        <v>45</v>
      </c>
      <c r="Z1516" s="362" t="s">
        <v>90</v>
      </c>
      <c r="AA1516" s="366" t="s">
        <v>90</v>
      </c>
      <c r="AB1516" s="362" t="s">
        <v>90</v>
      </c>
      <c r="AC1516" s="362"/>
      <c r="AD1516" s="362"/>
      <c r="AE1516" s="362"/>
      <c r="AF1516" s="362"/>
      <c r="AG1516" s="362"/>
      <c r="AH1516" s="362"/>
      <c r="AI1516" s="362" t="str">
        <f t="shared" si="23"/>
        <v>MOMNOC Operationalization</v>
      </c>
      <c r="AJ1516" s="362" t="str">
        <f>VLOOKUP(AI1516,Table1[[#All],[CONCAT]:[Tfiber]],2,FALSE)</f>
        <v>Network</v>
      </c>
      <c r="AK1516" s="362" t="s">
        <v>39</v>
      </c>
      <c r="AL1516" s="362"/>
      <c r="AM1516" s="362"/>
      <c r="AN1516" s="362"/>
      <c r="AO1516" s="368">
        <v>45923</v>
      </c>
      <c r="AP1516" s="361" t="s">
        <v>680</v>
      </c>
      <c r="AR1516">
        <v>1</v>
      </c>
    </row>
    <row r="1517" spans="2:44" ht="15" hidden="1" customHeight="1" x14ac:dyDescent="0.35">
      <c r="B1517" s="362">
        <v>1515</v>
      </c>
      <c r="C1517" s="362" t="s">
        <v>3908</v>
      </c>
      <c r="D1517" s="362" t="s">
        <v>2</v>
      </c>
      <c r="E1517" s="368">
        <v>45177</v>
      </c>
      <c r="F1517" s="368"/>
      <c r="G1517" s="368"/>
      <c r="H1517" s="368"/>
      <c r="I1517" s="362" t="s">
        <v>73</v>
      </c>
      <c r="J1517" s="362" t="s">
        <v>1661</v>
      </c>
      <c r="K1517" s="361" t="s">
        <v>3909</v>
      </c>
      <c r="L1517" s="362"/>
      <c r="M1517" s="362" t="s">
        <v>186</v>
      </c>
      <c r="N1517" s="362" t="s">
        <v>9</v>
      </c>
      <c r="O1517" s="362"/>
      <c r="P1517" s="362" t="s">
        <v>90</v>
      </c>
      <c r="Q1517" s="362" t="s">
        <v>90</v>
      </c>
      <c r="R1517" s="362" t="s">
        <v>8</v>
      </c>
      <c r="S1517" s="361" t="s">
        <v>1539</v>
      </c>
      <c r="T1517" s="362"/>
      <c r="U1517" s="362"/>
      <c r="V1517" s="362" t="s">
        <v>1540</v>
      </c>
      <c r="W1517" s="362"/>
      <c r="X1517" s="362"/>
      <c r="Y1517" s="375" t="s">
        <v>45</v>
      </c>
      <c r="Z1517" s="362" t="s">
        <v>90</v>
      </c>
      <c r="AA1517" s="366" t="s">
        <v>90</v>
      </c>
      <c r="AB1517" s="362" t="s">
        <v>90</v>
      </c>
      <c r="AC1517" s="362"/>
      <c r="AD1517" s="362"/>
      <c r="AE1517" s="362"/>
      <c r="AF1517" s="362"/>
      <c r="AG1517" s="362"/>
      <c r="AH1517" s="362"/>
      <c r="AI1517" s="362" t="str">
        <f t="shared" si="23"/>
        <v>MOMNOC Operationalization</v>
      </c>
      <c r="AJ1517" s="362" t="str">
        <f>VLOOKUP(AI1517,Table1[[#All],[CONCAT]:[Tfiber]],2,FALSE)</f>
        <v>Network</v>
      </c>
      <c r="AK1517" s="362" t="s">
        <v>39</v>
      </c>
      <c r="AL1517" s="362"/>
      <c r="AM1517" s="362"/>
      <c r="AN1517" s="362"/>
      <c r="AO1517" s="368">
        <v>45923</v>
      </c>
      <c r="AP1517" s="361" t="s">
        <v>680</v>
      </c>
      <c r="AR1517">
        <v>1</v>
      </c>
    </row>
    <row r="1518" spans="2:44" ht="15" hidden="1" customHeight="1" x14ac:dyDescent="0.35">
      <c r="B1518" s="362">
        <v>1516</v>
      </c>
      <c r="C1518" s="362" t="s">
        <v>3910</v>
      </c>
      <c r="D1518" s="362" t="s">
        <v>2</v>
      </c>
      <c r="E1518" s="368">
        <v>45177</v>
      </c>
      <c r="F1518" s="368"/>
      <c r="G1518" s="368"/>
      <c r="H1518" s="368"/>
      <c r="I1518" s="362" t="s">
        <v>73</v>
      </c>
      <c r="J1518" s="362" t="s">
        <v>90</v>
      </c>
      <c r="K1518" s="361" t="s">
        <v>3911</v>
      </c>
      <c r="L1518" s="362"/>
      <c r="M1518" s="362" t="s">
        <v>186</v>
      </c>
      <c r="N1518" s="362" t="s">
        <v>9</v>
      </c>
      <c r="O1518" s="362"/>
      <c r="P1518" s="362" t="s">
        <v>90</v>
      </c>
      <c r="Q1518" s="362" t="s">
        <v>90</v>
      </c>
      <c r="R1518" s="362" t="s">
        <v>8</v>
      </c>
      <c r="S1518" s="361" t="s">
        <v>1539</v>
      </c>
      <c r="T1518" s="362"/>
      <c r="U1518" s="362"/>
      <c r="V1518" s="362" t="s">
        <v>1540</v>
      </c>
      <c r="W1518" s="362"/>
      <c r="X1518" s="362"/>
      <c r="Y1518" s="375" t="s">
        <v>45</v>
      </c>
      <c r="Z1518" s="362" t="s">
        <v>90</v>
      </c>
      <c r="AA1518" s="366" t="s">
        <v>90</v>
      </c>
      <c r="AB1518" s="362" t="s">
        <v>90</v>
      </c>
      <c r="AC1518" s="362"/>
      <c r="AD1518" s="362"/>
      <c r="AE1518" s="362"/>
      <c r="AF1518" s="362"/>
      <c r="AG1518" s="362"/>
      <c r="AH1518" s="362"/>
      <c r="AI1518" s="362" t="str">
        <f t="shared" si="23"/>
        <v>MOMNOC Operationalization</v>
      </c>
      <c r="AJ1518" s="362" t="str">
        <f>VLOOKUP(AI1518,Table1[[#All],[CONCAT]:[Tfiber]],2,FALSE)</f>
        <v>Network</v>
      </c>
      <c r="AK1518" s="362" t="s">
        <v>39</v>
      </c>
      <c r="AL1518" s="362"/>
      <c r="AM1518" s="362"/>
      <c r="AN1518" s="362"/>
      <c r="AO1518" s="368">
        <v>45923</v>
      </c>
      <c r="AP1518" s="361" t="s">
        <v>680</v>
      </c>
      <c r="AR1518">
        <v>1</v>
      </c>
    </row>
    <row r="1519" spans="2:44" ht="15" hidden="1" customHeight="1" x14ac:dyDescent="0.35">
      <c r="B1519" s="362">
        <v>1517</v>
      </c>
      <c r="C1519" s="362" t="s">
        <v>3912</v>
      </c>
      <c r="D1519" s="362" t="s">
        <v>2</v>
      </c>
      <c r="E1519" s="368">
        <v>45133</v>
      </c>
      <c r="F1519" s="368"/>
      <c r="G1519" s="368"/>
      <c r="H1519" s="368"/>
      <c r="I1519" s="362" t="s">
        <v>74</v>
      </c>
      <c r="J1519" s="362" t="s">
        <v>1584</v>
      </c>
      <c r="K1519" s="361" t="s">
        <v>3913</v>
      </c>
      <c r="L1519" s="361"/>
      <c r="M1519" s="362" t="s">
        <v>186</v>
      </c>
      <c r="N1519" s="362" t="s">
        <v>9</v>
      </c>
      <c r="O1519" s="362"/>
      <c r="P1519" s="362" t="s">
        <v>90</v>
      </c>
      <c r="Q1519" s="362" t="s">
        <v>90</v>
      </c>
      <c r="R1519" s="362"/>
      <c r="S1519" s="361"/>
      <c r="T1519" s="362"/>
      <c r="U1519" s="362"/>
      <c r="V1519" s="362" t="s">
        <v>120</v>
      </c>
      <c r="W1519" s="362"/>
      <c r="X1519" s="362"/>
      <c r="Y1519" s="362" t="s">
        <v>48</v>
      </c>
      <c r="Z1519" s="362" t="s">
        <v>90</v>
      </c>
      <c r="AA1519" s="366" t="s">
        <v>90</v>
      </c>
      <c r="AB1519" s="362" t="s">
        <v>90</v>
      </c>
      <c r="AC1519" s="362"/>
      <c r="AD1519" s="362"/>
      <c r="AE1519" s="362"/>
      <c r="AF1519" s="362"/>
      <c r="AG1519" s="362"/>
      <c r="AH1519" s="362"/>
      <c r="AI1519" s="362" t="str">
        <f t="shared" si="23"/>
        <v>MOMWFM</v>
      </c>
      <c r="AJ1519" s="362" t="str">
        <f>VLOOKUP(AI1519,Table1[[#All],[CONCAT]:[Tfiber]],2,FALSE)</f>
        <v>Applications/Tools</v>
      </c>
      <c r="AK1519" s="362" t="s">
        <v>40</v>
      </c>
      <c r="AL1519" s="362"/>
      <c r="AM1519" s="362"/>
      <c r="AN1519" s="362"/>
      <c r="AO1519" s="362"/>
      <c r="AP1519" s="361"/>
      <c r="AR1519">
        <v>1</v>
      </c>
    </row>
    <row r="1520" spans="2:44" ht="15" hidden="1" customHeight="1" x14ac:dyDescent="0.35">
      <c r="B1520" s="362">
        <v>1518</v>
      </c>
      <c r="C1520" s="362" t="s">
        <v>3914</v>
      </c>
      <c r="D1520" s="362" t="s">
        <v>2</v>
      </c>
      <c r="E1520" s="368">
        <v>45177</v>
      </c>
      <c r="F1520" s="368"/>
      <c r="G1520" s="368"/>
      <c r="H1520" s="368"/>
      <c r="I1520" s="362" t="s">
        <v>73</v>
      </c>
      <c r="J1520" s="362" t="s">
        <v>90</v>
      </c>
      <c r="K1520" s="361" t="s">
        <v>3915</v>
      </c>
      <c r="L1520" s="362"/>
      <c r="M1520" s="362" t="s">
        <v>1689</v>
      </c>
      <c r="N1520" s="362" t="s">
        <v>9</v>
      </c>
      <c r="O1520" s="362"/>
      <c r="P1520" s="362" t="s">
        <v>90</v>
      </c>
      <c r="Q1520" s="362" t="s">
        <v>90</v>
      </c>
      <c r="R1520" s="362" t="s">
        <v>8</v>
      </c>
      <c r="S1520" s="361" t="s">
        <v>1539</v>
      </c>
      <c r="T1520" s="362"/>
      <c r="U1520" s="362"/>
      <c r="V1520" s="362" t="s">
        <v>1540</v>
      </c>
      <c r="W1520" s="362"/>
      <c r="X1520" s="362"/>
      <c r="Y1520" s="375" t="s">
        <v>45</v>
      </c>
      <c r="Z1520" s="362" t="s">
        <v>90</v>
      </c>
      <c r="AA1520" s="366" t="s">
        <v>90</v>
      </c>
      <c r="AB1520" s="362" t="s">
        <v>90</v>
      </c>
      <c r="AC1520" s="362"/>
      <c r="AD1520" s="362"/>
      <c r="AE1520" s="362"/>
      <c r="AF1520" s="362"/>
      <c r="AG1520" s="362"/>
      <c r="AH1520" s="362"/>
      <c r="AI1520" s="362" t="str">
        <f t="shared" si="23"/>
        <v>MOMNOC Operationalization</v>
      </c>
      <c r="AJ1520" s="362" t="str">
        <f>VLOOKUP(AI1520,Table1[[#All],[CONCAT]:[Tfiber]],2,FALSE)</f>
        <v>Network</v>
      </c>
      <c r="AK1520" s="362" t="s">
        <v>39</v>
      </c>
      <c r="AL1520" s="362"/>
      <c r="AM1520" s="362"/>
      <c r="AN1520" s="362"/>
      <c r="AO1520" s="368">
        <v>45923</v>
      </c>
      <c r="AP1520" s="361" t="s">
        <v>680</v>
      </c>
      <c r="AR1520">
        <v>1</v>
      </c>
    </row>
    <row r="1521" spans="2:44" ht="15" hidden="1" customHeight="1" x14ac:dyDescent="0.35">
      <c r="B1521" s="362">
        <v>1519</v>
      </c>
      <c r="C1521" s="362" t="s">
        <v>3916</v>
      </c>
      <c r="D1521" s="362" t="s">
        <v>2</v>
      </c>
      <c r="E1521" s="368">
        <v>45177</v>
      </c>
      <c r="F1521" s="368"/>
      <c r="G1521" s="368"/>
      <c r="H1521" s="368"/>
      <c r="I1521" s="362" t="s">
        <v>57</v>
      </c>
      <c r="J1521" s="362" t="s">
        <v>1596</v>
      </c>
      <c r="K1521" s="361" t="s">
        <v>3917</v>
      </c>
      <c r="L1521" s="362"/>
      <c r="M1521" s="362" t="s">
        <v>186</v>
      </c>
      <c r="N1521" s="362" t="s">
        <v>9</v>
      </c>
      <c r="O1521" s="362"/>
      <c r="P1521" s="362" t="s">
        <v>90</v>
      </c>
      <c r="Q1521" s="362" t="s">
        <v>90</v>
      </c>
      <c r="R1521" s="362"/>
      <c r="S1521" s="361" t="s">
        <v>90</v>
      </c>
      <c r="T1521" s="362"/>
      <c r="U1521" s="362"/>
      <c r="V1521" s="362" t="s">
        <v>176</v>
      </c>
      <c r="W1521" s="362"/>
      <c r="X1521" s="362" t="s">
        <v>9</v>
      </c>
      <c r="Y1521" s="362" t="s">
        <v>9</v>
      </c>
      <c r="Z1521" s="362" t="s">
        <v>90</v>
      </c>
      <c r="AA1521" s="366" t="s">
        <v>90</v>
      </c>
      <c r="AB1521" s="362" t="s">
        <v>90</v>
      </c>
      <c r="AC1521" s="362"/>
      <c r="AD1521" s="362"/>
      <c r="AE1521" s="362"/>
      <c r="AF1521" s="362"/>
      <c r="AG1521" s="362"/>
      <c r="AH1521" s="362"/>
      <c r="AI1521" s="362" t="str">
        <f t="shared" si="23"/>
        <v>MOMSecurity &amp; Regulatory Compliance</v>
      </c>
      <c r="AJ1521" s="362" t="str">
        <f>VLOOKUP(AI1521,Table1[[#All],[CONCAT]:[Tfiber]],2,FALSE)</f>
        <v>Security</v>
      </c>
      <c r="AK1521" s="362" t="s">
        <v>40</v>
      </c>
      <c r="AL1521" s="362"/>
      <c r="AM1521" s="362"/>
      <c r="AN1521" s="362"/>
      <c r="AO1521" s="362"/>
      <c r="AP1521" s="361" t="e">
        <v>#N/A</v>
      </c>
      <c r="AR1521">
        <v>1</v>
      </c>
    </row>
    <row r="1522" spans="2:44" ht="15" hidden="1" customHeight="1" x14ac:dyDescent="0.35">
      <c r="B1522" s="362">
        <v>1520</v>
      </c>
      <c r="C1522" s="362" t="s">
        <v>3918</v>
      </c>
      <c r="D1522" s="362" t="s">
        <v>2</v>
      </c>
      <c r="E1522" s="368">
        <v>45177</v>
      </c>
      <c r="F1522" s="368"/>
      <c r="G1522" s="368"/>
      <c r="H1522" s="368"/>
      <c r="I1522" s="362" t="s">
        <v>65</v>
      </c>
      <c r="J1522" s="362" t="s">
        <v>90</v>
      </c>
      <c r="K1522" s="361" t="s">
        <v>3797</v>
      </c>
      <c r="L1522" s="362"/>
      <c r="M1522" s="362" t="s">
        <v>186</v>
      </c>
      <c r="N1522" s="362" t="s">
        <v>9</v>
      </c>
      <c r="O1522" s="362"/>
      <c r="P1522" s="362" t="s">
        <v>90</v>
      </c>
      <c r="Q1522" s="362" t="s">
        <v>90</v>
      </c>
      <c r="R1522" s="362"/>
      <c r="S1522" s="361" t="s">
        <v>94</v>
      </c>
      <c r="T1522" s="362"/>
      <c r="U1522" s="362"/>
      <c r="V1522" s="362" t="s">
        <v>202</v>
      </c>
      <c r="W1522" s="362"/>
      <c r="X1522" s="362" t="s">
        <v>9</v>
      </c>
      <c r="Y1522" s="362" t="s">
        <v>9</v>
      </c>
      <c r="Z1522" s="362" t="s">
        <v>90</v>
      </c>
      <c r="AA1522" s="366" t="s">
        <v>90</v>
      </c>
      <c r="AB1522" s="362" t="s">
        <v>90</v>
      </c>
      <c r="AC1522" s="362"/>
      <c r="AD1522" s="362"/>
      <c r="AE1522" s="362"/>
      <c r="AF1522" s="362"/>
      <c r="AG1522" s="362"/>
      <c r="AH1522" s="362"/>
      <c r="AI1522" s="362" t="str">
        <f t="shared" si="23"/>
        <v>MOMBSS</v>
      </c>
      <c r="AJ1522" s="362" t="str">
        <f>VLOOKUP(AI1522,Table1[[#All],[CONCAT]:[Tfiber]],2,FALSE)</f>
        <v>Applications/Tools</v>
      </c>
      <c r="AK1522" s="362" t="s">
        <v>40</v>
      </c>
      <c r="AL1522" s="362"/>
      <c r="AM1522" s="362"/>
      <c r="AN1522" s="362"/>
      <c r="AO1522" s="362"/>
      <c r="AP1522" s="361" t="e">
        <v>#N/A</v>
      </c>
      <c r="AR1522">
        <v>1</v>
      </c>
    </row>
    <row r="1523" spans="2:44" ht="15" hidden="1" customHeight="1" x14ac:dyDescent="0.35">
      <c r="B1523" s="362">
        <v>1521</v>
      </c>
      <c r="C1523" s="362" t="s">
        <v>3919</v>
      </c>
      <c r="D1523" s="362" t="s">
        <v>2</v>
      </c>
      <c r="E1523" s="368">
        <v>45177</v>
      </c>
      <c r="F1523" s="368"/>
      <c r="G1523" s="368"/>
      <c r="H1523" s="368"/>
      <c r="I1523" s="362" t="s">
        <v>57</v>
      </c>
      <c r="J1523" s="362" t="s">
        <v>1596</v>
      </c>
      <c r="K1523" s="361" t="s">
        <v>3920</v>
      </c>
      <c r="L1523" s="362"/>
      <c r="M1523" s="362" t="s">
        <v>186</v>
      </c>
      <c r="N1523" s="362" t="s">
        <v>9</v>
      </c>
      <c r="O1523" s="362"/>
      <c r="P1523" s="362" t="s">
        <v>90</v>
      </c>
      <c r="Q1523" s="362" t="s">
        <v>90</v>
      </c>
      <c r="R1523" s="362"/>
      <c r="S1523" s="361" t="s">
        <v>90</v>
      </c>
      <c r="T1523" s="362"/>
      <c r="U1523" s="362"/>
      <c r="V1523" s="362" t="s">
        <v>176</v>
      </c>
      <c r="W1523" s="362"/>
      <c r="X1523" s="362" t="s">
        <v>9</v>
      </c>
      <c r="Y1523" s="362" t="s">
        <v>9</v>
      </c>
      <c r="Z1523" s="362" t="s">
        <v>90</v>
      </c>
      <c r="AA1523" s="366" t="s">
        <v>90</v>
      </c>
      <c r="AB1523" s="362" t="s">
        <v>90</v>
      </c>
      <c r="AC1523" s="362"/>
      <c r="AD1523" s="362"/>
      <c r="AE1523" s="362"/>
      <c r="AF1523" s="362"/>
      <c r="AG1523" s="362"/>
      <c r="AH1523" s="362"/>
      <c r="AI1523" s="362" t="str">
        <f t="shared" si="23"/>
        <v>MOMSecurity &amp; Regulatory Compliance</v>
      </c>
      <c r="AJ1523" s="362" t="str">
        <f>VLOOKUP(AI1523,Table1[[#All],[CONCAT]:[Tfiber]],2,FALSE)</f>
        <v>Security</v>
      </c>
      <c r="AK1523" s="362" t="s">
        <v>40</v>
      </c>
      <c r="AL1523" s="362"/>
      <c r="AM1523" s="362"/>
      <c r="AN1523" s="362"/>
      <c r="AO1523" s="362"/>
      <c r="AP1523" s="361" t="e">
        <v>#N/A</v>
      </c>
      <c r="AR1523">
        <v>1</v>
      </c>
    </row>
    <row r="1524" spans="2:44" ht="15" hidden="1" customHeight="1" x14ac:dyDescent="0.35">
      <c r="B1524" s="362">
        <v>1522</v>
      </c>
      <c r="C1524" s="362" t="s">
        <v>3921</v>
      </c>
      <c r="D1524" s="362" t="s">
        <v>2</v>
      </c>
      <c r="E1524" s="368">
        <v>45177</v>
      </c>
      <c r="F1524" s="368"/>
      <c r="G1524" s="368"/>
      <c r="H1524" s="368"/>
      <c r="I1524" s="362" t="s">
        <v>57</v>
      </c>
      <c r="J1524" s="362" t="s">
        <v>1596</v>
      </c>
      <c r="K1524" s="361" t="s">
        <v>3922</v>
      </c>
      <c r="L1524" s="362"/>
      <c r="M1524" s="362" t="s">
        <v>186</v>
      </c>
      <c r="N1524" s="362" t="s">
        <v>9</v>
      </c>
      <c r="O1524" s="362"/>
      <c r="P1524" s="362" t="s">
        <v>90</v>
      </c>
      <c r="Q1524" s="362" t="s">
        <v>90</v>
      </c>
      <c r="R1524" s="362"/>
      <c r="S1524" s="361" t="s">
        <v>90</v>
      </c>
      <c r="T1524" s="362"/>
      <c r="U1524" s="362"/>
      <c r="V1524" s="362" t="s">
        <v>176</v>
      </c>
      <c r="W1524" s="362"/>
      <c r="X1524" s="362" t="s">
        <v>9</v>
      </c>
      <c r="Y1524" s="362" t="s">
        <v>9</v>
      </c>
      <c r="Z1524" s="362" t="s">
        <v>90</v>
      </c>
      <c r="AA1524" s="366" t="s">
        <v>90</v>
      </c>
      <c r="AB1524" s="362" t="s">
        <v>90</v>
      </c>
      <c r="AC1524" s="362"/>
      <c r="AD1524" s="362"/>
      <c r="AE1524" s="362"/>
      <c r="AF1524" s="362"/>
      <c r="AG1524" s="362"/>
      <c r="AH1524" s="362"/>
      <c r="AI1524" s="362" t="str">
        <f t="shared" si="23"/>
        <v>MOMSecurity &amp; Regulatory Compliance</v>
      </c>
      <c r="AJ1524" s="362" t="str">
        <f>VLOOKUP(AI1524,Table1[[#All],[CONCAT]:[Tfiber]],2,FALSE)</f>
        <v>Security</v>
      </c>
      <c r="AK1524" s="362" t="s">
        <v>40</v>
      </c>
      <c r="AL1524" s="362"/>
      <c r="AM1524" s="362"/>
      <c r="AN1524" s="362"/>
      <c r="AO1524" s="362"/>
      <c r="AP1524" s="361" t="e">
        <v>#N/A</v>
      </c>
      <c r="AR1524">
        <v>1</v>
      </c>
    </row>
    <row r="1525" spans="2:44" ht="15" hidden="1" customHeight="1" x14ac:dyDescent="0.35">
      <c r="B1525" s="362">
        <v>1523</v>
      </c>
      <c r="C1525" s="362" t="s">
        <v>3923</v>
      </c>
      <c r="D1525" s="362" t="s">
        <v>2</v>
      </c>
      <c r="E1525" s="368">
        <v>45177</v>
      </c>
      <c r="F1525" s="368"/>
      <c r="G1525" s="368"/>
      <c r="H1525" s="368"/>
      <c r="I1525" s="362" t="s">
        <v>57</v>
      </c>
      <c r="J1525" s="362" t="s">
        <v>1596</v>
      </c>
      <c r="K1525" s="361" t="s">
        <v>3924</v>
      </c>
      <c r="L1525" s="362"/>
      <c r="M1525" s="362" t="s">
        <v>186</v>
      </c>
      <c r="N1525" s="362" t="s">
        <v>9</v>
      </c>
      <c r="O1525" s="362"/>
      <c r="P1525" s="362" t="s">
        <v>90</v>
      </c>
      <c r="Q1525" s="362" t="s">
        <v>90</v>
      </c>
      <c r="R1525" s="362"/>
      <c r="S1525" s="361" t="s">
        <v>90</v>
      </c>
      <c r="T1525" s="362"/>
      <c r="U1525" s="362"/>
      <c r="V1525" s="362" t="s">
        <v>176</v>
      </c>
      <c r="W1525" s="362"/>
      <c r="X1525" s="362" t="s">
        <v>9</v>
      </c>
      <c r="Y1525" s="362" t="s">
        <v>9</v>
      </c>
      <c r="Z1525" s="362" t="s">
        <v>90</v>
      </c>
      <c r="AA1525" s="366" t="s">
        <v>90</v>
      </c>
      <c r="AB1525" s="362" t="s">
        <v>90</v>
      </c>
      <c r="AC1525" s="362"/>
      <c r="AD1525" s="362"/>
      <c r="AE1525" s="362"/>
      <c r="AF1525" s="362"/>
      <c r="AG1525" s="362"/>
      <c r="AH1525" s="362"/>
      <c r="AI1525" s="362" t="str">
        <f t="shared" si="23"/>
        <v>MOMSecurity &amp; Regulatory Compliance</v>
      </c>
      <c r="AJ1525" s="362" t="str">
        <f>VLOOKUP(AI1525,Table1[[#All],[CONCAT]:[Tfiber]],2,FALSE)</f>
        <v>Security</v>
      </c>
      <c r="AK1525" s="362" t="s">
        <v>40</v>
      </c>
      <c r="AL1525" s="362"/>
      <c r="AM1525" s="362"/>
      <c r="AN1525" s="362"/>
      <c r="AO1525" s="362"/>
      <c r="AP1525" s="361" t="e">
        <v>#N/A</v>
      </c>
      <c r="AR1525">
        <v>1</v>
      </c>
    </row>
    <row r="1526" spans="2:44" ht="15" hidden="1" customHeight="1" x14ac:dyDescent="0.35">
      <c r="B1526" s="362">
        <v>1524</v>
      </c>
      <c r="C1526" s="362" t="s">
        <v>3925</v>
      </c>
      <c r="D1526" s="362" t="s">
        <v>2</v>
      </c>
      <c r="E1526" s="368">
        <v>45177</v>
      </c>
      <c r="F1526" s="368"/>
      <c r="G1526" s="368"/>
      <c r="H1526" s="368"/>
      <c r="I1526" s="362" t="s">
        <v>57</v>
      </c>
      <c r="J1526" s="362" t="s">
        <v>1596</v>
      </c>
      <c r="K1526" s="361" t="s">
        <v>3926</v>
      </c>
      <c r="L1526" s="362"/>
      <c r="M1526" s="362" t="s">
        <v>186</v>
      </c>
      <c r="N1526" s="362" t="s">
        <v>9</v>
      </c>
      <c r="O1526" s="362"/>
      <c r="P1526" s="362" t="s">
        <v>90</v>
      </c>
      <c r="Q1526" s="362" t="s">
        <v>90</v>
      </c>
      <c r="R1526" s="362"/>
      <c r="S1526" s="361"/>
      <c r="T1526" s="362"/>
      <c r="U1526" s="362"/>
      <c r="V1526" s="362" t="s">
        <v>844</v>
      </c>
      <c r="W1526" s="362"/>
      <c r="X1526" s="362"/>
      <c r="Y1526" s="362" t="s">
        <v>48</v>
      </c>
      <c r="Z1526" s="362" t="s">
        <v>90</v>
      </c>
      <c r="AA1526" s="366" t="s">
        <v>90</v>
      </c>
      <c r="AB1526" s="362" t="s">
        <v>90</v>
      </c>
      <c r="AC1526" s="362"/>
      <c r="AD1526" s="362"/>
      <c r="AE1526" s="362"/>
      <c r="AF1526" s="362"/>
      <c r="AG1526" s="362"/>
      <c r="AH1526" s="362"/>
      <c r="AI1526" s="362" t="str">
        <f t="shared" si="23"/>
        <v>MOMSecurity &amp; Regulatory Compliance</v>
      </c>
      <c r="AJ1526" s="362" t="str">
        <f>VLOOKUP(AI1526,Table1[[#All],[CONCAT]:[Tfiber]],2,FALSE)</f>
        <v>Security</v>
      </c>
      <c r="AK1526" s="362" t="s">
        <v>40</v>
      </c>
      <c r="AL1526" s="362" t="str">
        <f>VLOOKUP(C1526,[1]AllOSS!$B:$G,6,0)</f>
        <v>COMPLETED</v>
      </c>
      <c r="AM1526" s="362">
        <f>VLOOKUP(C1526,[1]AllOSS!$B:$K,10,0)</f>
        <v>0</v>
      </c>
      <c r="AN1526" s="362"/>
      <c r="AO1526" s="362"/>
      <c r="AP1526" s="361" t="e">
        <v>#N/A</v>
      </c>
      <c r="AR1526">
        <v>1</v>
      </c>
    </row>
    <row r="1527" spans="2:44" ht="15" hidden="1" customHeight="1" x14ac:dyDescent="0.35">
      <c r="B1527" s="362">
        <v>1525</v>
      </c>
      <c r="C1527" s="362" t="s">
        <v>3927</v>
      </c>
      <c r="D1527" s="362" t="s">
        <v>2</v>
      </c>
      <c r="E1527" s="368">
        <v>45177</v>
      </c>
      <c r="F1527" s="368"/>
      <c r="G1527" s="368"/>
      <c r="H1527" s="368"/>
      <c r="I1527" s="362" t="s">
        <v>57</v>
      </c>
      <c r="J1527" s="362" t="s">
        <v>1596</v>
      </c>
      <c r="K1527" s="361" t="s">
        <v>3928</v>
      </c>
      <c r="L1527" s="362"/>
      <c r="M1527" s="362" t="s">
        <v>186</v>
      </c>
      <c r="N1527" s="362" t="s">
        <v>9</v>
      </c>
      <c r="O1527" s="362"/>
      <c r="P1527" s="362" t="s">
        <v>90</v>
      </c>
      <c r="Q1527" s="362" t="s">
        <v>90</v>
      </c>
      <c r="R1527" s="362"/>
      <c r="S1527" s="361" t="s">
        <v>90</v>
      </c>
      <c r="T1527" s="362"/>
      <c r="U1527" s="362"/>
      <c r="V1527" s="362" t="s">
        <v>176</v>
      </c>
      <c r="W1527" s="362"/>
      <c r="X1527" s="362" t="s">
        <v>9</v>
      </c>
      <c r="Y1527" s="362" t="s">
        <v>9</v>
      </c>
      <c r="Z1527" s="362" t="s">
        <v>90</v>
      </c>
      <c r="AA1527" s="366" t="s">
        <v>90</v>
      </c>
      <c r="AB1527" s="362" t="s">
        <v>90</v>
      </c>
      <c r="AC1527" s="362"/>
      <c r="AD1527" s="362"/>
      <c r="AE1527" s="362"/>
      <c r="AF1527" s="362"/>
      <c r="AG1527" s="362"/>
      <c r="AH1527" s="362"/>
      <c r="AI1527" s="362" t="str">
        <f t="shared" si="23"/>
        <v>MOMSecurity &amp; Regulatory Compliance</v>
      </c>
      <c r="AJ1527" s="362" t="str">
        <f>VLOOKUP(AI1527,Table1[[#All],[CONCAT]:[Tfiber]],2,FALSE)</f>
        <v>Security</v>
      </c>
      <c r="AK1527" s="362" t="s">
        <v>40</v>
      </c>
      <c r="AL1527" s="362"/>
      <c r="AM1527" s="362"/>
      <c r="AN1527" s="362"/>
      <c r="AO1527" s="362"/>
      <c r="AP1527" s="361" t="e">
        <v>#N/A</v>
      </c>
      <c r="AR1527">
        <v>1</v>
      </c>
    </row>
    <row r="1528" spans="2:44" ht="15" hidden="1" customHeight="1" x14ac:dyDescent="0.35">
      <c r="B1528" s="362">
        <v>1526</v>
      </c>
      <c r="C1528" s="362" t="s">
        <v>3929</v>
      </c>
      <c r="D1528" s="362" t="s">
        <v>2</v>
      </c>
      <c r="E1528" s="368">
        <v>45177</v>
      </c>
      <c r="F1528" s="368"/>
      <c r="G1528" s="368"/>
      <c r="H1528" s="368"/>
      <c r="I1528" s="362" t="s">
        <v>57</v>
      </c>
      <c r="J1528" s="362" t="s">
        <v>1596</v>
      </c>
      <c r="K1528" s="361" t="s">
        <v>3930</v>
      </c>
      <c r="L1528" s="362"/>
      <c r="M1528" s="362" t="s">
        <v>186</v>
      </c>
      <c r="N1528" s="362" t="s">
        <v>9</v>
      </c>
      <c r="O1528" s="362"/>
      <c r="P1528" s="362" t="s">
        <v>90</v>
      </c>
      <c r="Q1528" s="362" t="s">
        <v>90</v>
      </c>
      <c r="R1528" s="362"/>
      <c r="S1528" s="361" t="s">
        <v>3318</v>
      </c>
      <c r="T1528" s="362"/>
      <c r="U1528" s="362"/>
      <c r="V1528" s="362" t="s">
        <v>176</v>
      </c>
      <c r="W1528" s="362"/>
      <c r="X1528" s="362"/>
      <c r="Y1528" s="362" t="s">
        <v>48</v>
      </c>
      <c r="Z1528" s="362" t="s">
        <v>90</v>
      </c>
      <c r="AA1528" s="366" t="s">
        <v>90</v>
      </c>
      <c r="AB1528" s="362" t="s">
        <v>90</v>
      </c>
      <c r="AC1528" s="362"/>
      <c r="AD1528" s="362"/>
      <c r="AE1528" s="362"/>
      <c r="AF1528" s="362"/>
      <c r="AG1528" s="362"/>
      <c r="AH1528" s="362"/>
      <c r="AI1528" s="362" t="str">
        <f t="shared" si="23"/>
        <v>MOMSecurity &amp; Regulatory Compliance</v>
      </c>
      <c r="AJ1528" s="362" t="str">
        <f>VLOOKUP(AI1528,Table1[[#All],[CONCAT]:[Tfiber]],2,FALSE)</f>
        <v>Security</v>
      </c>
      <c r="AK1528" s="362" t="s">
        <v>40</v>
      </c>
      <c r="AL1528" s="362"/>
      <c r="AM1528" s="362"/>
      <c r="AN1528" s="362"/>
      <c r="AO1528" s="362"/>
      <c r="AP1528" s="361" t="s">
        <v>193</v>
      </c>
      <c r="AR1528">
        <v>1</v>
      </c>
    </row>
    <row r="1529" spans="2:44" ht="15" hidden="1" customHeight="1" x14ac:dyDescent="0.35">
      <c r="B1529" s="362">
        <v>1527</v>
      </c>
      <c r="C1529" s="362" t="s">
        <v>3931</v>
      </c>
      <c r="D1529" s="362" t="s">
        <v>2</v>
      </c>
      <c r="E1529" s="368">
        <v>45181</v>
      </c>
      <c r="F1529" s="368"/>
      <c r="G1529" s="368"/>
      <c r="H1529" s="368"/>
      <c r="I1529" s="362" t="s">
        <v>74</v>
      </c>
      <c r="J1529" s="362" t="s">
        <v>90</v>
      </c>
      <c r="K1529" s="361" t="s">
        <v>3932</v>
      </c>
      <c r="L1529" s="361"/>
      <c r="M1529" s="362" t="s">
        <v>186</v>
      </c>
      <c r="N1529" s="362" t="s">
        <v>9</v>
      </c>
      <c r="O1529" s="362"/>
      <c r="P1529" s="362" t="s">
        <v>90</v>
      </c>
      <c r="Q1529" s="362" t="s">
        <v>90</v>
      </c>
      <c r="R1529" s="362"/>
      <c r="S1529" s="361"/>
      <c r="T1529" s="362"/>
      <c r="U1529" s="362"/>
      <c r="V1529" s="362" t="s">
        <v>120</v>
      </c>
      <c r="W1529" s="362"/>
      <c r="X1529" s="362"/>
      <c r="Y1529" s="362" t="s">
        <v>48</v>
      </c>
      <c r="Z1529" s="362" t="s">
        <v>90</v>
      </c>
      <c r="AA1529" s="366" t="s">
        <v>90</v>
      </c>
      <c r="AB1529" s="362" t="s">
        <v>90</v>
      </c>
      <c r="AC1529" s="362"/>
      <c r="AD1529" s="362"/>
      <c r="AE1529" s="362"/>
      <c r="AF1529" s="362"/>
      <c r="AG1529" s="362"/>
      <c r="AH1529" s="362"/>
      <c r="AI1529" s="362" t="str">
        <f t="shared" si="23"/>
        <v>MOMWFM</v>
      </c>
      <c r="AJ1529" s="362" t="str">
        <f>VLOOKUP(AI1529,Table1[[#All],[CONCAT]:[Tfiber]],2,FALSE)</f>
        <v>Applications/Tools</v>
      </c>
      <c r="AK1529" s="362" t="s">
        <v>40</v>
      </c>
      <c r="AL1529" s="362"/>
      <c r="AM1529" s="362"/>
      <c r="AN1529" s="362"/>
      <c r="AO1529" s="362"/>
      <c r="AP1529" s="361"/>
      <c r="AR1529">
        <v>1</v>
      </c>
    </row>
    <row r="1530" spans="2:44" ht="15" hidden="1" customHeight="1" x14ac:dyDescent="0.35">
      <c r="B1530" s="362">
        <v>1528</v>
      </c>
      <c r="C1530" s="362" t="s">
        <v>3933</v>
      </c>
      <c r="D1530" s="362" t="s">
        <v>2</v>
      </c>
      <c r="E1530" s="368">
        <v>45019</v>
      </c>
      <c r="F1530" s="368"/>
      <c r="G1530" s="368"/>
      <c r="H1530" s="368"/>
      <c r="I1530" s="362" t="s">
        <v>73</v>
      </c>
      <c r="J1530" s="362" t="s">
        <v>2315</v>
      </c>
      <c r="K1530" s="361" t="s">
        <v>3934</v>
      </c>
      <c r="L1530" s="362"/>
      <c r="M1530" s="362" t="s">
        <v>186</v>
      </c>
      <c r="N1530" s="362" t="s">
        <v>9</v>
      </c>
      <c r="O1530" s="362"/>
      <c r="P1530" s="362" t="s">
        <v>1398</v>
      </c>
      <c r="Q1530" s="362" t="s">
        <v>90</v>
      </c>
      <c r="R1530" s="362" t="s">
        <v>8</v>
      </c>
      <c r="S1530" s="361" t="s">
        <v>1539</v>
      </c>
      <c r="T1530" s="362"/>
      <c r="U1530" s="362"/>
      <c r="V1530" s="362" t="s">
        <v>1540</v>
      </c>
      <c r="W1530" s="362"/>
      <c r="X1530" s="362"/>
      <c r="Y1530" s="375" t="s">
        <v>45</v>
      </c>
      <c r="Z1530" s="362" t="s">
        <v>90</v>
      </c>
      <c r="AA1530" s="366" t="s">
        <v>90</v>
      </c>
      <c r="AB1530" s="362" t="s">
        <v>90</v>
      </c>
      <c r="AC1530" s="362"/>
      <c r="AD1530" s="362"/>
      <c r="AE1530" s="362"/>
      <c r="AF1530" s="362"/>
      <c r="AG1530" s="362"/>
      <c r="AH1530" s="362"/>
      <c r="AI1530" s="362" t="str">
        <f t="shared" si="23"/>
        <v>MOMNOC Operationalization</v>
      </c>
      <c r="AJ1530" s="362" t="str">
        <f>VLOOKUP(AI1530,Table1[[#All],[CONCAT]:[Tfiber]],2,FALSE)</f>
        <v>Network</v>
      </c>
      <c r="AK1530" s="362" t="s">
        <v>39</v>
      </c>
      <c r="AL1530" s="362"/>
      <c r="AM1530" s="362"/>
      <c r="AN1530" s="362"/>
      <c r="AO1530" s="368">
        <v>45923</v>
      </c>
      <c r="AP1530" s="361" t="s">
        <v>680</v>
      </c>
      <c r="AR1530">
        <v>1</v>
      </c>
    </row>
    <row r="1531" spans="2:44" ht="15" hidden="1" customHeight="1" x14ac:dyDescent="0.35">
      <c r="B1531" s="362">
        <v>1529</v>
      </c>
      <c r="C1531" s="362" t="s">
        <v>3935</v>
      </c>
      <c r="D1531" s="362" t="s">
        <v>2</v>
      </c>
      <c r="E1531" s="368">
        <v>45133</v>
      </c>
      <c r="F1531" s="368"/>
      <c r="G1531" s="368"/>
      <c r="H1531" s="368"/>
      <c r="I1531" s="362" t="s">
        <v>74</v>
      </c>
      <c r="J1531" s="362" t="s">
        <v>1584</v>
      </c>
      <c r="K1531" s="361" t="s">
        <v>3936</v>
      </c>
      <c r="L1531" s="361"/>
      <c r="M1531" s="362" t="s">
        <v>186</v>
      </c>
      <c r="N1531" s="362" t="s">
        <v>9</v>
      </c>
      <c r="O1531" s="362"/>
      <c r="P1531" s="362" t="s">
        <v>90</v>
      </c>
      <c r="Q1531" s="362" t="s">
        <v>90</v>
      </c>
      <c r="R1531" s="362"/>
      <c r="S1531" s="361"/>
      <c r="T1531" s="362"/>
      <c r="U1531" s="362"/>
      <c r="V1531" s="362" t="s">
        <v>120</v>
      </c>
      <c r="W1531" s="362"/>
      <c r="X1531" s="362"/>
      <c r="Y1531" s="362" t="s">
        <v>48</v>
      </c>
      <c r="Z1531" s="362" t="s">
        <v>90</v>
      </c>
      <c r="AA1531" s="366" t="s">
        <v>90</v>
      </c>
      <c r="AB1531" s="362" t="s">
        <v>90</v>
      </c>
      <c r="AC1531" s="362"/>
      <c r="AD1531" s="362"/>
      <c r="AE1531" s="362"/>
      <c r="AF1531" s="362"/>
      <c r="AG1531" s="362"/>
      <c r="AH1531" s="362"/>
      <c r="AI1531" s="362" t="str">
        <f t="shared" si="23"/>
        <v>MOMWFM</v>
      </c>
      <c r="AJ1531" s="362" t="str">
        <f>VLOOKUP(AI1531,Table1[[#All],[CONCAT]:[Tfiber]],2,FALSE)</f>
        <v>Applications/Tools</v>
      </c>
      <c r="AK1531" s="362" t="s">
        <v>40</v>
      </c>
      <c r="AL1531" s="362"/>
      <c r="AM1531" s="362"/>
      <c r="AN1531" s="362"/>
      <c r="AO1531" s="362"/>
      <c r="AP1531" s="361"/>
      <c r="AR1531">
        <v>1</v>
      </c>
    </row>
    <row r="1532" spans="2:44" ht="15" hidden="1" customHeight="1" x14ac:dyDescent="0.35">
      <c r="B1532" s="362">
        <v>1530</v>
      </c>
      <c r="C1532" s="362" t="s">
        <v>3937</v>
      </c>
      <c r="D1532" s="362" t="s">
        <v>2</v>
      </c>
      <c r="E1532" s="368">
        <v>45181</v>
      </c>
      <c r="F1532" s="368"/>
      <c r="G1532" s="368"/>
      <c r="H1532" s="368"/>
      <c r="I1532" s="362" t="s">
        <v>74</v>
      </c>
      <c r="J1532" s="362" t="s">
        <v>90</v>
      </c>
      <c r="K1532" s="361" t="s">
        <v>3938</v>
      </c>
      <c r="L1532" s="361"/>
      <c r="M1532" s="362" t="s">
        <v>186</v>
      </c>
      <c r="N1532" s="362" t="s">
        <v>9</v>
      </c>
      <c r="O1532" s="362"/>
      <c r="P1532" s="362" t="s">
        <v>90</v>
      </c>
      <c r="Q1532" s="362" t="s">
        <v>90</v>
      </c>
      <c r="R1532" s="362"/>
      <c r="S1532" s="361"/>
      <c r="T1532" s="362"/>
      <c r="U1532" s="362"/>
      <c r="V1532" s="362" t="s">
        <v>120</v>
      </c>
      <c r="W1532" s="362"/>
      <c r="X1532" s="362"/>
      <c r="Y1532" s="362" t="s">
        <v>48</v>
      </c>
      <c r="Z1532" s="362" t="s">
        <v>90</v>
      </c>
      <c r="AA1532" s="366" t="s">
        <v>90</v>
      </c>
      <c r="AB1532" s="362" t="s">
        <v>90</v>
      </c>
      <c r="AC1532" s="362"/>
      <c r="AD1532" s="362"/>
      <c r="AE1532" s="362"/>
      <c r="AF1532" s="362"/>
      <c r="AG1532" s="362"/>
      <c r="AH1532" s="362"/>
      <c r="AI1532" s="362" t="str">
        <f t="shared" si="23"/>
        <v>MOMWFM</v>
      </c>
      <c r="AJ1532" s="362" t="str">
        <f>VLOOKUP(AI1532,Table1[[#All],[CONCAT]:[Tfiber]],2,FALSE)</f>
        <v>Applications/Tools</v>
      </c>
      <c r="AK1532" s="362" t="s">
        <v>40</v>
      </c>
      <c r="AL1532" s="362"/>
      <c r="AM1532" s="362"/>
      <c r="AN1532" s="362"/>
      <c r="AO1532" s="362"/>
      <c r="AP1532" s="361"/>
      <c r="AR1532">
        <v>1</v>
      </c>
    </row>
    <row r="1533" spans="2:44" ht="15" hidden="1" customHeight="1" x14ac:dyDescent="0.35">
      <c r="B1533" s="362">
        <v>1531</v>
      </c>
      <c r="C1533" s="362" t="s">
        <v>3939</v>
      </c>
      <c r="D1533" s="362" t="s">
        <v>2</v>
      </c>
      <c r="E1533" s="368">
        <v>45191</v>
      </c>
      <c r="F1533" s="368"/>
      <c r="G1533" s="368"/>
      <c r="H1533" s="368"/>
      <c r="I1533" s="362" t="s">
        <v>73</v>
      </c>
      <c r="J1533" s="362" t="s">
        <v>1661</v>
      </c>
      <c r="K1533" s="361" t="s">
        <v>3940</v>
      </c>
      <c r="L1533" s="362"/>
      <c r="M1533" s="362" t="s">
        <v>186</v>
      </c>
      <c r="N1533" s="362" t="s">
        <v>9</v>
      </c>
      <c r="O1533" s="362"/>
      <c r="P1533" s="362" t="s">
        <v>90</v>
      </c>
      <c r="Q1533" s="362" t="s">
        <v>90</v>
      </c>
      <c r="R1533" s="362" t="s">
        <v>8</v>
      </c>
      <c r="S1533" s="361" t="s">
        <v>1539</v>
      </c>
      <c r="T1533" s="362"/>
      <c r="U1533" s="362"/>
      <c r="V1533" s="362" t="s">
        <v>1540</v>
      </c>
      <c r="W1533" s="362"/>
      <c r="X1533" s="362"/>
      <c r="Y1533" s="375" t="s">
        <v>45</v>
      </c>
      <c r="Z1533" s="362" t="s">
        <v>90</v>
      </c>
      <c r="AA1533" s="366" t="s">
        <v>90</v>
      </c>
      <c r="AB1533" s="362" t="s">
        <v>90</v>
      </c>
      <c r="AC1533" s="362"/>
      <c r="AD1533" s="362"/>
      <c r="AE1533" s="362"/>
      <c r="AF1533" s="362"/>
      <c r="AG1533" s="362"/>
      <c r="AH1533" s="362"/>
      <c r="AI1533" s="362" t="str">
        <f t="shared" si="23"/>
        <v>MOMNOC Operationalization</v>
      </c>
      <c r="AJ1533" s="362" t="str">
        <f>VLOOKUP(AI1533,Table1[[#All],[CONCAT]:[Tfiber]],2,FALSE)</f>
        <v>Network</v>
      </c>
      <c r="AK1533" s="362" t="s">
        <v>39</v>
      </c>
      <c r="AL1533" s="362"/>
      <c r="AM1533" s="362"/>
      <c r="AN1533" s="362"/>
      <c r="AO1533" s="368">
        <v>45923</v>
      </c>
      <c r="AP1533" s="361" t="s">
        <v>680</v>
      </c>
      <c r="AR1533">
        <v>1</v>
      </c>
    </row>
    <row r="1534" spans="2:44" ht="15" hidden="1" customHeight="1" x14ac:dyDescent="0.35">
      <c r="B1534" s="362">
        <v>1532</v>
      </c>
      <c r="C1534" s="362" t="s">
        <v>3941</v>
      </c>
      <c r="D1534" s="362" t="s">
        <v>2</v>
      </c>
      <c r="E1534" s="368">
        <v>45191</v>
      </c>
      <c r="F1534" s="368"/>
      <c r="G1534" s="368"/>
      <c r="H1534" s="368"/>
      <c r="I1534" s="362" t="s">
        <v>73</v>
      </c>
      <c r="J1534" s="362" t="s">
        <v>1661</v>
      </c>
      <c r="K1534" s="361" t="s">
        <v>3942</v>
      </c>
      <c r="L1534" s="362"/>
      <c r="M1534" s="362" t="s">
        <v>186</v>
      </c>
      <c r="N1534" s="362" t="s">
        <v>9</v>
      </c>
      <c r="O1534" s="362"/>
      <c r="P1534" s="362" t="s">
        <v>90</v>
      </c>
      <c r="Q1534" s="362" t="s">
        <v>90</v>
      </c>
      <c r="R1534" s="362" t="s">
        <v>8</v>
      </c>
      <c r="S1534" s="361" t="s">
        <v>1539</v>
      </c>
      <c r="T1534" s="362"/>
      <c r="U1534" s="362"/>
      <c r="V1534" s="362" t="s">
        <v>1540</v>
      </c>
      <c r="W1534" s="362"/>
      <c r="X1534" s="362"/>
      <c r="Y1534" s="375" t="s">
        <v>45</v>
      </c>
      <c r="Z1534" s="362" t="s">
        <v>90</v>
      </c>
      <c r="AA1534" s="366" t="s">
        <v>90</v>
      </c>
      <c r="AB1534" s="362" t="s">
        <v>90</v>
      </c>
      <c r="AC1534" s="362"/>
      <c r="AD1534" s="362"/>
      <c r="AE1534" s="362"/>
      <c r="AF1534" s="362"/>
      <c r="AG1534" s="362"/>
      <c r="AH1534" s="362"/>
      <c r="AI1534" s="362" t="str">
        <f t="shared" si="23"/>
        <v>MOMNOC Operationalization</v>
      </c>
      <c r="AJ1534" s="362" t="str">
        <f>VLOOKUP(AI1534,Table1[[#All],[CONCAT]:[Tfiber]],2,FALSE)</f>
        <v>Network</v>
      </c>
      <c r="AK1534" s="362" t="s">
        <v>39</v>
      </c>
      <c r="AL1534" s="362"/>
      <c r="AM1534" s="362"/>
      <c r="AN1534" s="362"/>
      <c r="AO1534" s="368">
        <v>45923</v>
      </c>
      <c r="AP1534" s="361" t="s">
        <v>680</v>
      </c>
      <c r="AR1534">
        <v>1</v>
      </c>
    </row>
    <row r="1535" spans="2:44" ht="15" hidden="1" customHeight="1" x14ac:dyDescent="0.35">
      <c r="B1535" s="362">
        <v>1533</v>
      </c>
      <c r="C1535" s="362" t="s">
        <v>3943</v>
      </c>
      <c r="D1535" s="362" t="s">
        <v>2</v>
      </c>
      <c r="E1535" s="368">
        <v>45191</v>
      </c>
      <c r="F1535" s="368"/>
      <c r="G1535" s="368"/>
      <c r="H1535" s="368"/>
      <c r="I1535" s="362" t="s">
        <v>73</v>
      </c>
      <c r="J1535" s="362" t="s">
        <v>1661</v>
      </c>
      <c r="K1535" s="361" t="s">
        <v>3944</v>
      </c>
      <c r="L1535" s="362"/>
      <c r="M1535" s="362" t="s">
        <v>186</v>
      </c>
      <c r="N1535" s="362" t="s">
        <v>9</v>
      </c>
      <c r="O1535" s="362"/>
      <c r="P1535" s="362" t="s">
        <v>90</v>
      </c>
      <c r="Q1535" s="362" t="s">
        <v>90</v>
      </c>
      <c r="R1535" s="362" t="s">
        <v>46</v>
      </c>
      <c r="S1535" s="361" t="s">
        <v>90</v>
      </c>
      <c r="T1535" s="362" t="s">
        <v>113</v>
      </c>
      <c r="U1535" s="362" t="s">
        <v>1540</v>
      </c>
      <c r="V1535" s="362" t="s">
        <v>1540</v>
      </c>
      <c r="W1535" s="362"/>
      <c r="X1535" s="362" t="s">
        <v>9</v>
      </c>
      <c r="Y1535" s="362" t="s">
        <v>46</v>
      </c>
      <c r="Z1535" s="362" t="s">
        <v>90</v>
      </c>
      <c r="AA1535" s="366" t="s">
        <v>90</v>
      </c>
      <c r="AB1535" s="362" t="s">
        <v>90</v>
      </c>
      <c r="AC1535" s="362"/>
      <c r="AD1535" s="362"/>
      <c r="AE1535" s="362"/>
      <c r="AF1535" s="362"/>
      <c r="AG1535" s="362"/>
      <c r="AH1535" s="362"/>
      <c r="AI1535" s="362" t="str">
        <f t="shared" si="23"/>
        <v>MOMNOC Operationalization</v>
      </c>
      <c r="AJ1535" s="362" t="str">
        <f>VLOOKUP(AI1535,Table1[[#All],[CONCAT]:[Tfiber]],2,FALSE)</f>
        <v>Network</v>
      </c>
      <c r="AK1535" s="362" t="s">
        <v>40</v>
      </c>
      <c r="AL1535" s="362"/>
      <c r="AM1535" s="362"/>
      <c r="AN1535" s="362"/>
      <c r="AO1535" s="362"/>
      <c r="AP1535" s="361"/>
      <c r="AR1535">
        <v>1</v>
      </c>
    </row>
    <row r="1536" spans="2:44" ht="15" hidden="1" customHeight="1" x14ac:dyDescent="0.35">
      <c r="B1536" s="362">
        <v>1534</v>
      </c>
      <c r="C1536" s="362" t="s">
        <v>3945</v>
      </c>
      <c r="D1536" s="362" t="s">
        <v>2</v>
      </c>
      <c r="E1536" s="368">
        <v>45191</v>
      </c>
      <c r="F1536" s="368"/>
      <c r="G1536" s="368"/>
      <c r="H1536" s="368"/>
      <c r="I1536" s="362" t="s">
        <v>65</v>
      </c>
      <c r="J1536" s="362" t="s">
        <v>90</v>
      </c>
      <c r="K1536" s="361" t="s">
        <v>3946</v>
      </c>
      <c r="L1536" s="362"/>
      <c r="M1536" s="362" t="s">
        <v>186</v>
      </c>
      <c r="N1536" s="362" t="s">
        <v>9</v>
      </c>
      <c r="O1536" s="362"/>
      <c r="P1536" s="362" t="s">
        <v>90</v>
      </c>
      <c r="Q1536" s="362" t="s">
        <v>90</v>
      </c>
      <c r="R1536" s="362"/>
      <c r="S1536" s="361" t="s">
        <v>90</v>
      </c>
      <c r="T1536" s="362"/>
      <c r="U1536" s="362"/>
      <c r="V1536" s="362" t="s">
        <v>202</v>
      </c>
      <c r="W1536" s="362"/>
      <c r="X1536" s="362" t="s">
        <v>9</v>
      </c>
      <c r="Y1536" s="362" t="s">
        <v>9</v>
      </c>
      <c r="Z1536" s="362" t="s">
        <v>90</v>
      </c>
      <c r="AA1536" s="366" t="s">
        <v>90</v>
      </c>
      <c r="AB1536" s="362" t="s">
        <v>90</v>
      </c>
      <c r="AC1536" s="362"/>
      <c r="AD1536" s="362"/>
      <c r="AE1536" s="362"/>
      <c r="AF1536" s="362"/>
      <c r="AG1536" s="362"/>
      <c r="AH1536" s="362"/>
      <c r="AI1536" s="362" t="str">
        <f t="shared" si="23"/>
        <v>MOMBSS</v>
      </c>
      <c r="AJ1536" s="362" t="str">
        <f>VLOOKUP(AI1536,Table1[[#All],[CONCAT]:[Tfiber]],2,FALSE)</f>
        <v>Applications/Tools</v>
      </c>
      <c r="AK1536" s="362" t="s">
        <v>40</v>
      </c>
      <c r="AL1536" s="362"/>
      <c r="AM1536" s="362"/>
      <c r="AN1536" s="362"/>
      <c r="AO1536" s="362"/>
      <c r="AP1536" s="361" t="e">
        <v>#N/A</v>
      </c>
      <c r="AR1536">
        <v>1</v>
      </c>
    </row>
    <row r="1537" spans="2:44" ht="15" hidden="1" customHeight="1" x14ac:dyDescent="0.35">
      <c r="B1537" s="362">
        <v>1535</v>
      </c>
      <c r="C1537" s="362" t="s">
        <v>3947</v>
      </c>
      <c r="D1537" s="362" t="s">
        <v>2</v>
      </c>
      <c r="E1537" s="368">
        <v>45191</v>
      </c>
      <c r="F1537" s="368"/>
      <c r="G1537" s="368"/>
      <c r="H1537" s="368"/>
      <c r="I1537" s="362" t="s">
        <v>65</v>
      </c>
      <c r="J1537" s="362" t="s">
        <v>90</v>
      </c>
      <c r="K1537" s="361" t="s">
        <v>3948</v>
      </c>
      <c r="L1537" s="362"/>
      <c r="M1537" s="362" t="s">
        <v>186</v>
      </c>
      <c r="N1537" s="362" t="s">
        <v>9</v>
      </c>
      <c r="O1537" s="362"/>
      <c r="P1537" s="362" t="s">
        <v>90</v>
      </c>
      <c r="Q1537" s="362" t="s">
        <v>90</v>
      </c>
      <c r="R1537" s="362"/>
      <c r="S1537" s="361" t="s">
        <v>90</v>
      </c>
      <c r="T1537" s="362"/>
      <c r="U1537" s="362"/>
      <c r="V1537" s="362" t="s">
        <v>202</v>
      </c>
      <c r="W1537" s="362"/>
      <c r="X1537" s="362" t="s">
        <v>9</v>
      </c>
      <c r="Y1537" s="362" t="s">
        <v>9</v>
      </c>
      <c r="Z1537" s="362" t="s">
        <v>90</v>
      </c>
      <c r="AA1537" s="366" t="s">
        <v>90</v>
      </c>
      <c r="AB1537" s="362" t="s">
        <v>90</v>
      </c>
      <c r="AC1537" s="362"/>
      <c r="AD1537" s="362"/>
      <c r="AE1537" s="362"/>
      <c r="AF1537" s="362"/>
      <c r="AG1537" s="362"/>
      <c r="AH1537" s="362"/>
      <c r="AI1537" s="362" t="str">
        <f t="shared" si="23"/>
        <v>MOMBSS</v>
      </c>
      <c r="AJ1537" s="362" t="str">
        <f>VLOOKUP(AI1537,Table1[[#All],[CONCAT]:[Tfiber]],2,FALSE)</f>
        <v>Applications/Tools</v>
      </c>
      <c r="AK1537" s="362" t="s">
        <v>40</v>
      </c>
      <c r="AL1537" s="362"/>
      <c r="AM1537" s="362"/>
      <c r="AN1537" s="362"/>
      <c r="AO1537" s="362"/>
      <c r="AP1537" s="361" t="e">
        <v>#N/A</v>
      </c>
      <c r="AR1537">
        <v>1</v>
      </c>
    </row>
    <row r="1538" spans="2:44" ht="15" hidden="1" customHeight="1" x14ac:dyDescent="0.35">
      <c r="B1538" s="362">
        <v>1536</v>
      </c>
      <c r="C1538" s="362" t="s">
        <v>3949</v>
      </c>
      <c r="D1538" s="362" t="s">
        <v>2</v>
      </c>
      <c r="E1538" s="368">
        <v>45191</v>
      </c>
      <c r="F1538" s="368"/>
      <c r="G1538" s="368"/>
      <c r="H1538" s="368"/>
      <c r="I1538" s="362" t="s">
        <v>73</v>
      </c>
      <c r="J1538" s="362" t="s">
        <v>90</v>
      </c>
      <c r="K1538" s="361" t="s">
        <v>3950</v>
      </c>
      <c r="L1538" s="362"/>
      <c r="M1538" s="362" t="s">
        <v>186</v>
      </c>
      <c r="N1538" s="362" t="s">
        <v>9</v>
      </c>
      <c r="O1538" s="362"/>
      <c r="P1538" s="362" t="s">
        <v>90</v>
      </c>
      <c r="Q1538" s="362" t="s">
        <v>90</v>
      </c>
      <c r="R1538" s="362" t="s">
        <v>46</v>
      </c>
      <c r="S1538" s="361" t="s">
        <v>90</v>
      </c>
      <c r="T1538" s="362" t="s">
        <v>113</v>
      </c>
      <c r="U1538" s="362" t="s">
        <v>1540</v>
      </c>
      <c r="V1538" s="362" t="s">
        <v>1540</v>
      </c>
      <c r="W1538" s="362"/>
      <c r="X1538" s="362" t="s">
        <v>9</v>
      </c>
      <c r="Y1538" s="362" t="s">
        <v>46</v>
      </c>
      <c r="Z1538" s="362" t="s">
        <v>90</v>
      </c>
      <c r="AA1538" s="366" t="s">
        <v>90</v>
      </c>
      <c r="AB1538" s="362" t="s">
        <v>90</v>
      </c>
      <c r="AC1538" s="362"/>
      <c r="AD1538" s="362"/>
      <c r="AE1538" s="362"/>
      <c r="AF1538" s="362"/>
      <c r="AG1538" s="362"/>
      <c r="AH1538" s="362"/>
      <c r="AI1538" s="362" t="str">
        <f t="shared" si="23"/>
        <v>MOMNOC Operationalization</v>
      </c>
      <c r="AJ1538" s="362" t="str">
        <f>VLOOKUP(AI1538,Table1[[#All],[CONCAT]:[Tfiber]],2,FALSE)</f>
        <v>Network</v>
      </c>
      <c r="AK1538" s="362" t="s">
        <v>40</v>
      </c>
      <c r="AL1538" s="362"/>
      <c r="AM1538" s="362"/>
      <c r="AN1538" s="362"/>
      <c r="AO1538" s="362"/>
      <c r="AP1538" s="361"/>
      <c r="AR1538">
        <v>1</v>
      </c>
    </row>
    <row r="1539" spans="2:44" ht="15" hidden="1" customHeight="1" x14ac:dyDescent="0.35">
      <c r="B1539" s="362">
        <v>1537</v>
      </c>
      <c r="C1539" s="362" t="s">
        <v>3951</v>
      </c>
      <c r="D1539" s="362" t="s">
        <v>2</v>
      </c>
      <c r="E1539" s="368">
        <v>45191</v>
      </c>
      <c r="F1539" s="368"/>
      <c r="G1539" s="368"/>
      <c r="H1539" s="368"/>
      <c r="I1539" s="362" t="s">
        <v>73</v>
      </c>
      <c r="J1539" s="362" t="s">
        <v>90</v>
      </c>
      <c r="K1539" s="361" t="s">
        <v>3952</v>
      </c>
      <c r="L1539" s="362"/>
      <c r="M1539" s="362" t="s">
        <v>186</v>
      </c>
      <c r="N1539" s="362" t="s">
        <v>9</v>
      </c>
      <c r="O1539" s="362"/>
      <c r="P1539" s="362" t="s">
        <v>90</v>
      </c>
      <c r="Q1539" s="362" t="s">
        <v>90</v>
      </c>
      <c r="R1539" s="362" t="s">
        <v>46</v>
      </c>
      <c r="S1539" s="361" t="s">
        <v>90</v>
      </c>
      <c r="T1539" s="362" t="s">
        <v>113</v>
      </c>
      <c r="U1539" s="362" t="s">
        <v>1540</v>
      </c>
      <c r="V1539" s="362" t="s">
        <v>1540</v>
      </c>
      <c r="W1539" s="362"/>
      <c r="X1539" s="362" t="s">
        <v>9</v>
      </c>
      <c r="Y1539" s="362" t="s">
        <v>46</v>
      </c>
      <c r="Z1539" s="362" t="s">
        <v>90</v>
      </c>
      <c r="AA1539" s="366" t="s">
        <v>90</v>
      </c>
      <c r="AB1539" s="362" t="s">
        <v>90</v>
      </c>
      <c r="AC1539" s="362"/>
      <c r="AD1539" s="362"/>
      <c r="AE1539" s="362"/>
      <c r="AF1539" s="362"/>
      <c r="AG1539" s="362"/>
      <c r="AH1539" s="362"/>
      <c r="AI1539" s="362" t="str">
        <f t="shared" ref="AI1539:AI1602" si="24">_xlfn.CONCAT(D1539,I1539)</f>
        <v>MOMNOC Operationalization</v>
      </c>
      <c r="AJ1539" s="362" t="str">
        <f>VLOOKUP(AI1539,Table1[[#All],[CONCAT]:[Tfiber]],2,FALSE)</f>
        <v>Network</v>
      </c>
      <c r="AK1539" s="362" t="s">
        <v>40</v>
      </c>
      <c r="AL1539" s="362"/>
      <c r="AM1539" s="362"/>
      <c r="AN1539" s="362"/>
      <c r="AO1539" s="362"/>
      <c r="AP1539" s="361"/>
      <c r="AR1539">
        <v>1</v>
      </c>
    </row>
    <row r="1540" spans="2:44" ht="15" hidden="1" customHeight="1" x14ac:dyDescent="0.35">
      <c r="B1540" s="362">
        <v>1538</v>
      </c>
      <c r="C1540" s="362" t="s">
        <v>3953</v>
      </c>
      <c r="D1540" s="362" t="s">
        <v>2</v>
      </c>
      <c r="E1540" s="368">
        <v>45191</v>
      </c>
      <c r="F1540" s="368"/>
      <c r="G1540" s="368"/>
      <c r="H1540" s="368"/>
      <c r="I1540" s="362" t="s">
        <v>73</v>
      </c>
      <c r="J1540" s="362" t="s">
        <v>90</v>
      </c>
      <c r="K1540" s="361" t="s">
        <v>3954</v>
      </c>
      <c r="L1540" s="362"/>
      <c r="M1540" s="362" t="s">
        <v>186</v>
      </c>
      <c r="N1540" s="362" t="s">
        <v>9</v>
      </c>
      <c r="O1540" s="362"/>
      <c r="P1540" s="362" t="s">
        <v>90</v>
      </c>
      <c r="Q1540" s="362" t="s">
        <v>90</v>
      </c>
      <c r="R1540" s="362" t="s">
        <v>46</v>
      </c>
      <c r="S1540" s="361" t="s">
        <v>90</v>
      </c>
      <c r="T1540" s="362" t="s">
        <v>113</v>
      </c>
      <c r="U1540" s="362" t="s">
        <v>1540</v>
      </c>
      <c r="V1540" s="362" t="s">
        <v>1540</v>
      </c>
      <c r="W1540" s="362"/>
      <c r="X1540" s="362" t="s">
        <v>9</v>
      </c>
      <c r="Y1540" s="362" t="s">
        <v>46</v>
      </c>
      <c r="Z1540" s="362" t="s">
        <v>90</v>
      </c>
      <c r="AA1540" s="366" t="s">
        <v>90</v>
      </c>
      <c r="AB1540" s="362" t="s">
        <v>90</v>
      </c>
      <c r="AC1540" s="362"/>
      <c r="AD1540" s="362"/>
      <c r="AE1540" s="362"/>
      <c r="AF1540" s="362"/>
      <c r="AG1540" s="362"/>
      <c r="AH1540" s="362"/>
      <c r="AI1540" s="362" t="str">
        <f t="shared" si="24"/>
        <v>MOMNOC Operationalization</v>
      </c>
      <c r="AJ1540" s="362" t="str">
        <f>VLOOKUP(AI1540,Table1[[#All],[CONCAT]:[Tfiber]],2,FALSE)</f>
        <v>Network</v>
      </c>
      <c r="AK1540" s="362" t="s">
        <v>40</v>
      </c>
      <c r="AL1540" s="362"/>
      <c r="AM1540" s="362"/>
      <c r="AN1540" s="362"/>
      <c r="AO1540" s="362"/>
      <c r="AP1540" s="361"/>
      <c r="AR1540">
        <v>1</v>
      </c>
    </row>
    <row r="1541" spans="2:44" ht="15" hidden="1" customHeight="1" x14ac:dyDescent="0.35">
      <c r="B1541" s="362">
        <v>1539</v>
      </c>
      <c r="C1541" s="362" t="s">
        <v>3955</v>
      </c>
      <c r="D1541" s="362" t="s">
        <v>2</v>
      </c>
      <c r="E1541" s="368">
        <v>45191</v>
      </c>
      <c r="F1541" s="368"/>
      <c r="G1541" s="368"/>
      <c r="H1541" s="368"/>
      <c r="I1541" s="362" t="s">
        <v>73</v>
      </c>
      <c r="J1541" s="362" t="s">
        <v>90</v>
      </c>
      <c r="K1541" s="361" t="s">
        <v>3956</v>
      </c>
      <c r="L1541" s="362"/>
      <c r="M1541" s="362" t="s">
        <v>186</v>
      </c>
      <c r="N1541" s="362" t="s">
        <v>9</v>
      </c>
      <c r="O1541" s="362"/>
      <c r="P1541" s="362" t="s">
        <v>90</v>
      </c>
      <c r="Q1541" s="362" t="s">
        <v>90</v>
      </c>
      <c r="R1541" s="362" t="s">
        <v>46</v>
      </c>
      <c r="S1541" s="361" t="s">
        <v>90</v>
      </c>
      <c r="T1541" s="362" t="s">
        <v>113</v>
      </c>
      <c r="U1541" s="362" t="s">
        <v>1540</v>
      </c>
      <c r="V1541" s="362" t="s">
        <v>1540</v>
      </c>
      <c r="W1541" s="362"/>
      <c r="X1541" s="362" t="s">
        <v>9</v>
      </c>
      <c r="Y1541" s="362" t="s">
        <v>46</v>
      </c>
      <c r="Z1541" s="362" t="s">
        <v>90</v>
      </c>
      <c r="AA1541" s="366" t="s">
        <v>90</v>
      </c>
      <c r="AB1541" s="362" t="s">
        <v>90</v>
      </c>
      <c r="AC1541" s="362"/>
      <c r="AD1541" s="362"/>
      <c r="AE1541" s="362"/>
      <c r="AF1541" s="362"/>
      <c r="AG1541" s="362"/>
      <c r="AH1541" s="362"/>
      <c r="AI1541" s="362" t="str">
        <f t="shared" si="24"/>
        <v>MOMNOC Operationalization</v>
      </c>
      <c r="AJ1541" s="362" t="str">
        <f>VLOOKUP(AI1541,Table1[[#All],[CONCAT]:[Tfiber]],2,FALSE)</f>
        <v>Network</v>
      </c>
      <c r="AK1541" s="362" t="s">
        <v>40</v>
      </c>
      <c r="AL1541" s="362"/>
      <c r="AM1541" s="362"/>
      <c r="AN1541" s="362"/>
      <c r="AO1541" s="362"/>
      <c r="AP1541" s="361"/>
      <c r="AR1541">
        <v>1</v>
      </c>
    </row>
    <row r="1542" spans="2:44" ht="15" hidden="1" customHeight="1" x14ac:dyDescent="0.35">
      <c r="B1542" s="362">
        <v>1540</v>
      </c>
      <c r="C1542" s="362" t="s">
        <v>3957</v>
      </c>
      <c r="D1542" s="362" t="s">
        <v>2</v>
      </c>
      <c r="E1542" s="368">
        <v>45133</v>
      </c>
      <c r="F1542" s="368"/>
      <c r="G1542" s="368"/>
      <c r="H1542" s="368"/>
      <c r="I1542" s="362" t="s">
        <v>74</v>
      </c>
      <c r="J1542" s="362" t="s">
        <v>1546</v>
      </c>
      <c r="K1542" s="361" t="s">
        <v>3958</v>
      </c>
      <c r="L1542" s="361"/>
      <c r="M1542" s="362" t="s">
        <v>186</v>
      </c>
      <c r="N1542" s="362" t="s">
        <v>9</v>
      </c>
      <c r="O1542" s="362"/>
      <c r="P1542" s="362" t="s">
        <v>90</v>
      </c>
      <c r="Q1542" s="362" t="s">
        <v>90</v>
      </c>
      <c r="R1542" s="362"/>
      <c r="S1542" s="361"/>
      <c r="T1542" s="362"/>
      <c r="U1542" s="362"/>
      <c r="V1542" s="362" t="s">
        <v>120</v>
      </c>
      <c r="W1542" s="362"/>
      <c r="X1542" s="362"/>
      <c r="Y1542" s="362" t="s">
        <v>48</v>
      </c>
      <c r="Z1542" s="362" t="s">
        <v>90</v>
      </c>
      <c r="AA1542" s="366" t="s">
        <v>90</v>
      </c>
      <c r="AB1542" s="362" t="s">
        <v>90</v>
      </c>
      <c r="AC1542" s="362"/>
      <c r="AD1542" s="362"/>
      <c r="AE1542" s="362"/>
      <c r="AF1542" s="362"/>
      <c r="AG1542" s="362"/>
      <c r="AH1542" s="362"/>
      <c r="AI1542" s="362" t="str">
        <f t="shared" si="24"/>
        <v>MOMWFM</v>
      </c>
      <c r="AJ1542" s="362" t="str">
        <f>VLOOKUP(AI1542,Table1[[#All],[CONCAT]:[Tfiber]],2,FALSE)</f>
        <v>Applications/Tools</v>
      </c>
      <c r="AK1542" s="362" t="s">
        <v>40</v>
      </c>
      <c r="AL1542" s="362"/>
      <c r="AM1542" s="362"/>
      <c r="AN1542" s="362"/>
      <c r="AO1542" s="362"/>
      <c r="AP1542" s="361"/>
      <c r="AR1542">
        <v>1</v>
      </c>
    </row>
    <row r="1543" spans="2:44" ht="15" hidden="1" customHeight="1" x14ac:dyDescent="0.35">
      <c r="B1543" s="362">
        <v>1541</v>
      </c>
      <c r="C1543" s="362" t="s">
        <v>3959</v>
      </c>
      <c r="D1543" s="362" t="s">
        <v>2</v>
      </c>
      <c r="E1543" s="368">
        <v>45191</v>
      </c>
      <c r="F1543" s="368"/>
      <c r="G1543" s="368"/>
      <c r="H1543" s="368"/>
      <c r="I1543" s="362" t="s">
        <v>73</v>
      </c>
      <c r="J1543" s="362" t="s">
        <v>2882</v>
      </c>
      <c r="K1543" s="361" t="s">
        <v>3960</v>
      </c>
      <c r="L1543" s="362"/>
      <c r="M1543" s="362" t="s">
        <v>186</v>
      </c>
      <c r="N1543" s="362" t="s">
        <v>9</v>
      </c>
      <c r="O1543" s="362"/>
      <c r="P1543" s="362" t="s">
        <v>90</v>
      </c>
      <c r="Q1543" s="362" t="s">
        <v>90</v>
      </c>
      <c r="R1543" s="362" t="s">
        <v>8</v>
      </c>
      <c r="S1543" s="361" t="s">
        <v>1539</v>
      </c>
      <c r="T1543" s="362"/>
      <c r="U1543" s="362"/>
      <c r="V1543" s="362" t="s">
        <v>1540</v>
      </c>
      <c r="W1543" s="362"/>
      <c r="X1543" s="362"/>
      <c r="Y1543" s="375" t="s">
        <v>45</v>
      </c>
      <c r="Z1543" s="362" t="s">
        <v>90</v>
      </c>
      <c r="AA1543" s="366" t="s">
        <v>90</v>
      </c>
      <c r="AB1543" s="362" t="s">
        <v>90</v>
      </c>
      <c r="AC1543" s="362"/>
      <c r="AD1543" s="362"/>
      <c r="AE1543" s="362"/>
      <c r="AF1543" s="362"/>
      <c r="AG1543" s="362"/>
      <c r="AH1543" s="362"/>
      <c r="AI1543" s="362" t="str">
        <f t="shared" si="24"/>
        <v>MOMNOC Operationalization</v>
      </c>
      <c r="AJ1543" s="362" t="str">
        <f>VLOOKUP(AI1543,Table1[[#All],[CONCAT]:[Tfiber]],2,FALSE)</f>
        <v>Network</v>
      </c>
      <c r="AK1543" s="362" t="s">
        <v>39</v>
      </c>
      <c r="AL1543" s="362"/>
      <c r="AM1543" s="362"/>
      <c r="AN1543" s="362"/>
      <c r="AO1543" s="368">
        <v>45923</v>
      </c>
      <c r="AP1543" s="361" t="s">
        <v>680</v>
      </c>
      <c r="AR1543">
        <v>1</v>
      </c>
    </row>
    <row r="1544" spans="2:44" ht="15" hidden="1" customHeight="1" x14ac:dyDescent="0.35">
      <c r="B1544" s="362">
        <v>1542</v>
      </c>
      <c r="C1544" s="362" t="s">
        <v>3961</v>
      </c>
      <c r="D1544" s="362" t="s">
        <v>2</v>
      </c>
      <c r="E1544" s="368">
        <v>45191</v>
      </c>
      <c r="F1544" s="368"/>
      <c r="G1544" s="368"/>
      <c r="H1544" s="368"/>
      <c r="I1544" s="362" t="s">
        <v>73</v>
      </c>
      <c r="J1544" s="362" t="s">
        <v>2882</v>
      </c>
      <c r="K1544" s="361" t="s">
        <v>3962</v>
      </c>
      <c r="L1544" s="362"/>
      <c r="M1544" s="362" t="s">
        <v>186</v>
      </c>
      <c r="N1544" s="362" t="s">
        <v>9</v>
      </c>
      <c r="O1544" s="362"/>
      <c r="P1544" s="362" t="s">
        <v>90</v>
      </c>
      <c r="Q1544" s="362" t="s">
        <v>90</v>
      </c>
      <c r="R1544" s="362" t="s">
        <v>46</v>
      </c>
      <c r="S1544" s="361" t="s">
        <v>90</v>
      </c>
      <c r="T1544" s="362" t="s">
        <v>113</v>
      </c>
      <c r="U1544" s="362" t="s">
        <v>1540</v>
      </c>
      <c r="V1544" s="362" t="s">
        <v>1540</v>
      </c>
      <c r="W1544" s="362"/>
      <c r="X1544" s="362" t="s">
        <v>9</v>
      </c>
      <c r="Y1544" s="362" t="s">
        <v>46</v>
      </c>
      <c r="Z1544" s="362" t="s">
        <v>90</v>
      </c>
      <c r="AA1544" s="366" t="s">
        <v>90</v>
      </c>
      <c r="AB1544" s="362" t="s">
        <v>90</v>
      </c>
      <c r="AC1544" s="362"/>
      <c r="AD1544" s="362"/>
      <c r="AE1544" s="362"/>
      <c r="AF1544" s="362"/>
      <c r="AG1544" s="362"/>
      <c r="AH1544" s="362"/>
      <c r="AI1544" s="362" t="str">
        <f t="shared" si="24"/>
        <v>MOMNOC Operationalization</v>
      </c>
      <c r="AJ1544" s="362" t="str">
        <f>VLOOKUP(AI1544,Table1[[#All],[CONCAT]:[Tfiber]],2,FALSE)</f>
        <v>Network</v>
      </c>
      <c r="AK1544" s="362" t="s">
        <v>40</v>
      </c>
      <c r="AL1544" s="362"/>
      <c r="AM1544" s="362"/>
      <c r="AN1544" s="362"/>
      <c r="AO1544" s="362"/>
      <c r="AP1544" s="361"/>
      <c r="AR1544">
        <v>1</v>
      </c>
    </row>
    <row r="1545" spans="2:44" ht="15" hidden="1" customHeight="1" x14ac:dyDescent="0.35">
      <c r="B1545" s="362">
        <v>1543</v>
      </c>
      <c r="C1545" s="362" t="s">
        <v>3963</v>
      </c>
      <c r="D1545" s="362" t="s">
        <v>2</v>
      </c>
      <c r="E1545" s="368">
        <v>45191</v>
      </c>
      <c r="F1545" s="368"/>
      <c r="G1545" s="368"/>
      <c r="H1545" s="368"/>
      <c r="I1545" s="362" t="s">
        <v>73</v>
      </c>
      <c r="J1545" s="362" t="s">
        <v>2882</v>
      </c>
      <c r="K1545" s="361" t="s">
        <v>3964</v>
      </c>
      <c r="L1545" s="362"/>
      <c r="M1545" s="362" t="s">
        <v>186</v>
      </c>
      <c r="N1545" s="362" t="s">
        <v>9</v>
      </c>
      <c r="O1545" s="362"/>
      <c r="P1545" s="362" t="s">
        <v>90</v>
      </c>
      <c r="Q1545" s="362" t="s">
        <v>90</v>
      </c>
      <c r="R1545" s="362" t="s">
        <v>8</v>
      </c>
      <c r="S1545" s="361" t="s">
        <v>1539</v>
      </c>
      <c r="T1545" s="362"/>
      <c r="U1545" s="362"/>
      <c r="V1545" s="362" t="s">
        <v>1540</v>
      </c>
      <c r="W1545" s="362"/>
      <c r="X1545" s="362"/>
      <c r="Y1545" s="375" t="s">
        <v>45</v>
      </c>
      <c r="Z1545" s="362" t="s">
        <v>90</v>
      </c>
      <c r="AA1545" s="366" t="s">
        <v>90</v>
      </c>
      <c r="AB1545" s="362" t="s">
        <v>90</v>
      </c>
      <c r="AC1545" s="362"/>
      <c r="AD1545" s="362"/>
      <c r="AE1545" s="362"/>
      <c r="AF1545" s="362"/>
      <c r="AG1545" s="362"/>
      <c r="AH1545" s="362"/>
      <c r="AI1545" s="362" t="str">
        <f t="shared" si="24"/>
        <v>MOMNOC Operationalization</v>
      </c>
      <c r="AJ1545" s="362" t="str">
        <f>VLOOKUP(AI1545,Table1[[#All],[CONCAT]:[Tfiber]],2,FALSE)</f>
        <v>Network</v>
      </c>
      <c r="AK1545" s="362" t="s">
        <v>39</v>
      </c>
      <c r="AL1545" s="362"/>
      <c r="AM1545" s="362"/>
      <c r="AN1545" s="362"/>
      <c r="AO1545" s="368">
        <v>45923</v>
      </c>
      <c r="AP1545" s="361" t="s">
        <v>680</v>
      </c>
      <c r="AR1545">
        <v>1</v>
      </c>
    </row>
    <row r="1546" spans="2:44" ht="15" hidden="1" customHeight="1" x14ac:dyDescent="0.35">
      <c r="B1546" s="362">
        <v>1544</v>
      </c>
      <c r="C1546" s="362" t="s">
        <v>3965</v>
      </c>
      <c r="D1546" s="362" t="s">
        <v>2</v>
      </c>
      <c r="E1546" s="368">
        <v>45191</v>
      </c>
      <c r="F1546" s="368"/>
      <c r="G1546" s="368"/>
      <c r="H1546" s="368"/>
      <c r="I1546" s="362" t="s">
        <v>73</v>
      </c>
      <c r="J1546" s="362" t="s">
        <v>62</v>
      </c>
      <c r="K1546" s="361" t="s">
        <v>3966</v>
      </c>
      <c r="L1546" s="362"/>
      <c r="M1546" s="362" t="s">
        <v>186</v>
      </c>
      <c r="N1546" s="362" t="s">
        <v>9</v>
      </c>
      <c r="O1546" s="362"/>
      <c r="P1546" s="362" t="s">
        <v>90</v>
      </c>
      <c r="Q1546" s="362" t="s">
        <v>90</v>
      </c>
      <c r="R1546" s="362" t="s">
        <v>46</v>
      </c>
      <c r="S1546" s="361" t="s">
        <v>90</v>
      </c>
      <c r="T1546" s="362" t="s">
        <v>113</v>
      </c>
      <c r="U1546" s="362" t="s">
        <v>1540</v>
      </c>
      <c r="V1546" s="362" t="s">
        <v>1540</v>
      </c>
      <c r="W1546" s="362"/>
      <c r="X1546" s="362" t="s">
        <v>9</v>
      </c>
      <c r="Y1546" s="362" t="s">
        <v>46</v>
      </c>
      <c r="Z1546" s="362" t="s">
        <v>90</v>
      </c>
      <c r="AA1546" s="366" t="s">
        <v>90</v>
      </c>
      <c r="AB1546" s="362" t="s">
        <v>90</v>
      </c>
      <c r="AC1546" s="362"/>
      <c r="AD1546" s="362"/>
      <c r="AE1546" s="362"/>
      <c r="AF1546" s="362"/>
      <c r="AG1546" s="362"/>
      <c r="AH1546" s="362"/>
      <c r="AI1546" s="362" t="str">
        <f t="shared" si="24"/>
        <v>MOMNOC Operationalization</v>
      </c>
      <c r="AJ1546" s="362" t="str">
        <f>VLOOKUP(AI1546,Table1[[#All],[CONCAT]:[Tfiber]],2,FALSE)</f>
        <v>Network</v>
      </c>
      <c r="AK1546" s="362" t="s">
        <v>40</v>
      </c>
      <c r="AL1546" s="362"/>
      <c r="AM1546" s="362"/>
      <c r="AN1546" s="362"/>
      <c r="AO1546" s="362"/>
      <c r="AP1546" s="361"/>
      <c r="AR1546">
        <v>1</v>
      </c>
    </row>
    <row r="1547" spans="2:44" ht="15" hidden="1" customHeight="1" x14ac:dyDescent="0.35">
      <c r="B1547" s="362">
        <v>1545</v>
      </c>
      <c r="C1547" s="362" t="s">
        <v>3967</v>
      </c>
      <c r="D1547" s="362" t="s">
        <v>2</v>
      </c>
      <c r="E1547" s="368">
        <v>45191</v>
      </c>
      <c r="F1547" s="368"/>
      <c r="G1547" s="368"/>
      <c r="H1547" s="368"/>
      <c r="I1547" s="362" t="s">
        <v>73</v>
      </c>
      <c r="J1547" s="362" t="s">
        <v>90</v>
      </c>
      <c r="K1547" s="361" t="s">
        <v>3968</v>
      </c>
      <c r="L1547" s="362"/>
      <c r="M1547" s="362" t="s">
        <v>186</v>
      </c>
      <c r="N1547" s="362" t="s">
        <v>9</v>
      </c>
      <c r="O1547" s="362"/>
      <c r="P1547" s="362" t="s">
        <v>90</v>
      </c>
      <c r="Q1547" s="362" t="s">
        <v>90</v>
      </c>
      <c r="R1547" s="362" t="s">
        <v>8</v>
      </c>
      <c r="S1547" s="361" t="s">
        <v>1539</v>
      </c>
      <c r="T1547" s="362"/>
      <c r="U1547" s="362"/>
      <c r="V1547" s="362" t="s">
        <v>1540</v>
      </c>
      <c r="W1547" s="362"/>
      <c r="X1547" s="362"/>
      <c r="Y1547" s="375" t="s">
        <v>45</v>
      </c>
      <c r="Z1547" s="362" t="s">
        <v>90</v>
      </c>
      <c r="AA1547" s="366" t="s">
        <v>90</v>
      </c>
      <c r="AB1547" s="362" t="s">
        <v>90</v>
      </c>
      <c r="AC1547" s="362"/>
      <c r="AD1547" s="362"/>
      <c r="AE1547" s="362"/>
      <c r="AF1547" s="362"/>
      <c r="AG1547" s="362"/>
      <c r="AH1547" s="362"/>
      <c r="AI1547" s="362" t="str">
        <f t="shared" si="24"/>
        <v>MOMNOC Operationalization</v>
      </c>
      <c r="AJ1547" s="362" t="str">
        <f>VLOOKUP(AI1547,Table1[[#All],[CONCAT]:[Tfiber]],2,FALSE)</f>
        <v>Network</v>
      </c>
      <c r="AK1547" s="362" t="s">
        <v>39</v>
      </c>
      <c r="AL1547" s="362"/>
      <c r="AM1547" s="362"/>
      <c r="AN1547" s="362"/>
      <c r="AO1547" s="368">
        <v>45923</v>
      </c>
      <c r="AP1547" s="361" t="s">
        <v>680</v>
      </c>
      <c r="AR1547">
        <v>1</v>
      </c>
    </row>
    <row r="1548" spans="2:44" ht="15" hidden="1" customHeight="1" x14ac:dyDescent="0.35">
      <c r="B1548" s="362">
        <v>1546</v>
      </c>
      <c r="C1548" s="362" t="s">
        <v>3969</v>
      </c>
      <c r="D1548" s="362" t="s">
        <v>2</v>
      </c>
      <c r="E1548" s="368">
        <v>45191</v>
      </c>
      <c r="F1548" s="368"/>
      <c r="G1548" s="368"/>
      <c r="H1548" s="368"/>
      <c r="I1548" s="362" t="s">
        <v>73</v>
      </c>
      <c r="J1548" s="362" t="s">
        <v>90</v>
      </c>
      <c r="K1548" s="361" t="s">
        <v>3970</v>
      </c>
      <c r="L1548" s="362"/>
      <c r="M1548" s="362" t="s">
        <v>186</v>
      </c>
      <c r="N1548" s="362" t="s">
        <v>9</v>
      </c>
      <c r="O1548" s="362"/>
      <c r="P1548" s="362" t="s">
        <v>90</v>
      </c>
      <c r="Q1548" s="362" t="s">
        <v>90</v>
      </c>
      <c r="R1548" s="362" t="s">
        <v>8</v>
      </c>
      <c r="S1548" s="361" t="s">
        <v>1539</v>
      </c>
      <c r="T1548" s="362"/>
      <c r="U1548" s="362"/>
      <c r="V1548" s="362" t="s">
        <v>1540</v>
      </c>
      <c r="W1548" s="362"/>
      <c r="X1548" s="362"/>
      <c r="Y1548" s="375" t="s">
        <v>45</v>
      </c>
      <c r="Z1548" s="362" t="s">
        <v>90</v>
      </c>
      <c r="AA1548" s="366" t="s">
        <v>90</v>
      </c>
      <c r="AB1548" s="362" t="s">
        <v>90</v>
      </c>
      <c r="AC1548" s="362"/>
      <c r="AD1548" s="362"/>
      <c r="AE1548" s="362"/>
      <c r="AF1548" s="362"/>
      <c r="AG1548" s="362"/>
      <c r="AH1548" s="362"/>
      <c r="AI1548" s="362" t="str">
        <f t="shared" si="24"/>
        <v>MOMNOC Operationalization</v>
      </c>
      <c r="AJ1548" s="362" t="str">
        <f>VLOOKUP(AI1548,Table1[[#All],[CONCAT]:[Tfiber]],2,FALSE)</f>
        <v>Network</v>
      </c>
      <c r="AK1548" s="362" t="s">
        <v>39</v>
      </c>
      <c r="AL1548" s="362"/>
      <c r="AM1548" s="362"/>
      <c r="AN1548" s="362"/>
      <c r="AO1548" s="368">
        <v>45923</v>
      </c>
      <c r="AP1548" s="361" t="s">
        <v>680</v>
      </c>
      <c r="AR1548">
        <v>1</v>
      </c>
    </row>
    <row r="1549" spans="2:44" ht="15" hidden="1" customHeight="1" x14ac:dyDescent="0.35">
      <c r="B1549" s="362">
        <v>1547</v>
      </c>
      <c r="C1549" s="362" t="s">
        <v>3971</v>
      </c>
      <c r="D1549" s="362" t="s">
        <v>2</v>
      </c>
      <c r="E1549" s="368">
        <v>45191</v>
      </c>
      <c r="F1549" s="368"/>
      <c r="G1549" s="368"/>
      <c r="H1549" s="368"/>
      <c r="I1549" s="362" t="s">
        <v>73</v>
      </c>
      <c r="J1549" s="362" t="s">
        <v>90</v>
      </c>
      <c r="K1549" s="361" t="s">
        <v>3972</v>
      </c>
      <c r="L1549" s="362"/>
      <c r="M1549" s="362" t="s">
        <v>186</v>
      </c>
      <c r="N1549" s="362" t="s">
        <v>9</v>
      </c>
      <c r="O1549" s="362"/>
      <c r="P1549" s="362" t="s">
        <v>90</v>
      </c>
      <c r="Q1549" s="362" t="s">
        <v>90</v>
      </c>
      <c r="R1549" s="362" t="s">
        <v>8</v>
      </c>
      <c r="S1549" s="361" t="s">
        <v>1539</v>
      </c>
      <c r="T1549" s="362"/>
      <c r="U1549" s="362"/>
      <c r="V1549" s="362" t="s">
        <v>1540</v>
      </c>
      <c r="W1549" s="362"/>
      <c r="X1549" s="362"/>
      <c r="Y1549" s="375" t="s">
        <v>45</v>
      </c>
      <c r="Z1549" s="362" t="s">
        <v>90</v>
      </c>
      <c r="AA1549" s="366" t="s">
        <v>90</v>
      </c>
      <c r="AB1549" s="362" t="s">
        <v>90</v>
      </c>
      <c r="AC1549" s="362"/>
      <c r="AD1549" s="362"/>
      <c r="AE1549" s="362"/>
      <c r="AF1549" s="362"/>
      <c r="AG1549" s="362"/>
      <c r="AH1549" s="362"/>
      <c r="AI1549" s="362" t="str">
        <f t="shared" si="24"/>
        <v>MOMNOC Operationalization</v>
      </c>
      <c r="AJ1549" s="362" t="str">
        <f>VLOOKUP(AI1549,Table1[[#All],[CONCAT]:[Tfiber]],2,FALSE)</f>
        <v>Network</v>
      </c>
      <c r="AK1549" s="362" t="s">
        <v>39</v>
      </c>
      <c r="AL1549" s="362"/>
      <c r="AM1549" s="362"/>
      <c r="AN1549" s="362"/>
      <c r="AO1549" s="368">
        <v>45923</v>
      </c>
      <c r="AP1549" s="361" t="s">
        <v>680</v>
      </c>
      <c r="AR1549">
        <v>1</v>
      </c>
    </row>
    <row r="1550" spans="2:44" ht="15" hidden="1" customHeight="1" x14ac:dyDescent="0.35">
      <c r="B1550" s="362">
        <v>1548</v>
      </c>
      <c r="C1550" s="362" t="s">
        <v>3973</v>
      </c>
      <c r="D1550" s="362" t="s">
        <v>2</v>
      </c>
      <c r="E1550" s="368">
        <v>45561</v>
      </c>
      <c r="F1550" s="368"/>
      <c r="G1550" s="368"/>
      <c r="H1550" s="368"/>
      <c r="I1550" s="362" t="s">
        <v>76</v>
      </c>
      <c r="J1550" s="362" t="s">
        <v>3974</v>
      </c>
      <c r="K1550" s="361" t="s">
        <v>3975</v>
      </c>
      <c r="L1550" s="362"/>
      <c r="M1550" s="362" t="s">
        <v>1689</v>
      </c>
      <c r="N1550" s="362" t="s">
        <v>9</v>
      </c>
      <c r="O1550" s="362"/>
      <c r="P1550" s="362" t="s">
        <v>90</v>
      </c>
      <c r="Q1550" s="362" t="s">
        <v>90</v>
      </c>
      <c r="R1550" s="362" t="s">
        <v>46</v>
      </c>
      <c r="S1550" s="361" t="s">
        <v>90</v>
      </c>
      <c r="T1550" s="362" t="s">
        <v>113</v>
      </c>
      <c r="U1550" s="362" t="s">
        <v>1540</v>
      </c>
      <c r="V1550" s="362" t="s">
        <v>1540</v>
      </c>
      <c r="W1550" s="362"/>
      <c r="X1550" s="362" t="s">
        <v>9</v>
      </c>
      <c r="Y1550" s="362" t="s">
        <v>46</v>
      </c>
      <c r="Z1550" s="362" t="s">
        <v>90</v>
      </c>
      <c r="AA1550" s="366" t="s">
        <v>90</v>
      </c>
      <c r="AB1550" s="362" t="s">
        <v>90</v>
      </c>
      <c r="AC1550" s="362"/>
      <c r="AD1550" s="362"/>
      <c r="AE1550" s="362"/>
      <c r="AF1550" s="362"/>
      <c r="AG1550" s="362"/>
      <c r="AH1550" s="362"/>
      <c r="AI1550" s="362" t="str">
        <f t="shared" si="24"/>
        <v>MOMT&amp;D Environment</v>
      </c>
      <c r="AJ1550" s="362" t="str">
        <f>VLOOKUP(AI1550,Table1[[#All],[CONCAT]:[Tfiber]],2,FALSE)</f>
        <v>Applications</v>
      </c>
      <c r="AK1550" s="362" t="s">
        <v>40</v>
      </c>
      <c r="AL1550" s="362"/>
      <c r="AM1550" s="362"/>
      <c r="AN1550" s="362"/>
      <c r="AO1550" s="362"/>
      <c r="AP1550" s="361"/>
      <c r="AR1550">
        <v>1</v>
      </c>
    </row>
    <row r="1551" spans="2:44" ht="15" hidden="1" customHeight="1" x14ac:dyDescent="0.35">
      <c r="B1551" s="362">
        <v>1549</v>
      </c>
      <c r="C1551" s="362" t="s">
        <v>3976</v>
      </c>
      <c r="D1551" s="362" t="s">
        <v>2</v>
      </c>
      <c r="E1551" s="368">
        <v>45195</v>
      </c>
      <c r="F1551" s="368"/>
      <c r="G1551" s="368"/>
      <c r="H1551" s="368"/>
      <c r="I1551" s="362" t="s">
        <v>77</v>
      </c>
      <c r="J1551" s="362" t="s">
        <v>90</v>
      </c>
      <c r="K1551" s="361" t="s">
        <v>3977</v>
      </c>
      <c r="L1551" s="362"/>
      <c r="M1551" s="362" t="s">
        <v>186</v>
      </c>
      <c r="N1551" s="362" t="s">
        <v>9</v>
      </c>
      <c r="O1551" s="362"/>
      <c r="P1551" s="362" t="s">
        <v>90</v>
      </c>
      <c r="Q1551" s="362" t="s">
        <v>90</v>
      </c>
      <c r="R1551" s="362" t="s">
        <v>8</v>
      </c>
      <c r="S1551" s="361" t="s">
        <v>3978</v>
      </c>
      <c r="T1551" s="362"/>
      <c r="U1551" s="362"/>
      <c r="V1551" s="362" t="s">
        <v>133</v>
      </c>
      <c r="W1551" s="362"/>
      <c r="X1551" s="362"/>
      <c r="Y1551" s="362" t="s">
        <v>45</v>
      </c>
      <c r="Z1551" s="362" t="s">
        <v>90</v>
      </c>
      <c r="AA1551" s="366" t="s">
        <v>90</v>
      </c>
      <c r="AB1551" s="362" t="s">
        <v>90</v>
      </c>
      <c r="AC1551" s="362"/>
      <c r="AD1551" s="362"/>
      <c r="AE1551" s="362"/>
      <c r="AF1551" s="362"/>
      <c r="AG1551" s="362"/>
      <c r="AH1551" s="362"/>
      <c r="AI1551" s="362" t="str">
        <f t="shared" si="24"/>
        <v>MOMHelpdesk</v>
      </c>
      <c r="AJ1551" s="362" t="str">
        <f>VLOOKUP(AI1551,Table1[[#All],[CONCAT]:[Tfiber]],2,FALSE)</f>
        <v>Helpdesk (Contact Center)</v>
      </c>
      <c r="AK1551" s="362" t="s">
        <v>39</v>
      </c>
      <c r="AL1551" s="362"/>
      <c r="AM1551" s="362"/>
      <c r="AN1551" s="362"/>
      <c r="AO1551" s="368">
        <v>45924</v>
      </c>
      <c r="AP1551" s="361" t="s">
        <v>680</v>
      </c>
      <c r="AR1551">
        <v>1</v>
      </c>
    </row>
    <row r="1552" spans="2:44" ht="15" hidden="1" customHeight="1" x14ac:dyDescent="0.35">
      <c r="B1552" s="362">
        <v>1550</v>
      </c>
      <c r="C1552" s="362" t="s">
        <v>3979</v>
      </c>
      <c r="D1552" s="362" t="s">
        <v>2</v>
      </c>
      <c r="E1552" s="368">
        <v>45195</v>
      </c>
      <c r="F1552" s="368"/>
      <c r="G1552" s="368"/>
      <c r="H1552" s="368"/>
      <c r="I1552" s="362" t="s">
        <v>76</v>
      </c>
      <c r="J1552" s="362" t="s">
        <v>76</v>
      </c>
      <c r="K1552" s="361" t="s">
        <v>3980</v>
      </c>
      <c r="L1552" s="361"/>
      <c r="M1552" s="362" t="s">
        <v>1689</v>
      </c>
      <c r="N1552" s="362" t="s">
        <v>9</v>
      </c>
      <c r="O1552" s="362"/>
      <c r="P1552" s="362" t="s">
        <v>90</v>
      </c>
      <c r="Q1552" s="362" t="s">
        <v>90</v>
      </c>
      <c r="R1552" s="362"/>
      <c r="S1552" s="361" t="s">
        <v>3640</v>
      </c>
      <c r="T1552" s="361"/>
      <c r="U1552" s="361"/>
      <c r="V1552" s="362" t="s">
        <v>125</v>
      </c>
      <c r="W1552" s="362"/>
      <c r="X1552" s="362"/>
      <c r="Y1552" s="365" t="s">
        <v>45</v>
      </c>
      <c r="Z1552" s="362" t="s">
        <v>90</v>
      </c>
      <c r="AA1552" s="366" t="s">
        <v>90</v>
      </c>
      <c r="AB1552" s="362" t="s">
        <v>90</v>
      </c>
      <c r="AC1552" s="362"/>
      <c r="AD1552" s="362"/>
      <c r="AE1552" s="362"/>
      <c r="AF1552" s="362"/>
      <c r="AG1552" s="362"/>
      <c r="AH1552" s="362"/>
      <c r="AI1552" s="362" t="str">
        <f t="shared" si="24"/>
        <v>MOMT&amp;D Environment</v>
      </c>
      <c r="AJ1552" s="362" t="str">
        <f>VLOOKUP(AI1552,Table1[[#All],[CONCAT]:[Tfiber]],2,FALSE)</f>
        <v>Applications</v>
      </c>
      <c r="AK1552" s="362" t="s">
        <v>39</v>
      </c>
      <c r="AL1552" s="362"/>
      <c r="AM1552" s="362"/>
      <c r="AN1552" s="362"/>
      <c r="AO1552" s="368" t="s">
        <v>90</v>
      </c>
      <c r="AP1552" s="361" t="s">
        <v>1158</v>
      </c>
      <c r="AR1552">
        <v>1</v>
      </c>
    </row>
    <row r="1553" spans="2:44" ht="15" hidden="1" customHeight="1" x14ac:dyDescent="0.35">
      <c r="B1553" s="362">
        <v>1551</v>
      </c>
      <c r="C1553" s="362" t="s">
        <v>3981</v>
      </c>
      <c r="D1553" s="362" t="s">
        <v>2</v>
      </c>
      <c r="E1553" s="368">
        <v>45133</v>
      </c>
      <c r="F1553" s="368"/>
      <c r="G1553" s="368"/>
      <c r="H1553" s="368"/>
      <c r="I1553" s="362" t="s">
        <v>74</v>
      </c>
      <c r="J1553" s="362" t="s">
        <v>1584</v>
      </c>
      <c r="K1553" s="361" t="s">
        <v>3982</v>
      </c>
      <c r="L1553" s="361"/>
      <c r="M1553" s="362" t="s">
        <v>186</v>
      </c>
      <c r="N1553" s="362" t="s">
        <v>9</v>
      </c>
      <c r="O1553" s="362"/>
      <c r="P1553" s="362" t="s">
        <v>90</v>
      </c>
      <c r="Q1553" s="362" t="s">
        <v>90</v>
      </c>
      <c r="R1553" s="362"/>
      <c r="S1553" s="361" t="s">
        <v>3983</v>
      </c>
      <c r="T1553" s="362"/>
      <c r="U1553" s="362"/>
      <c r="V1553" s="362" t="s">
        <v>120</v>
      </c>
      <c r="W1553" s="362"/>
      <c r="X1553" s="362"/>
      <c r="Y1553" s="362" t="s">
        <v>48</v>
      </c>
      <c r="Z1553" s="362" t="s">
        <v>90</v>
      </c>
      <c r="AA1553" s="366" t="s">
        <v>90</v>
      </c>
      <c r="AB1553" s="362" t="s">
        <v>90</v>
      </c>
      <c r="AC1553" s="362"/>
      <c r="AD1553" s="362"/>
      <c r="AE1553" s="362"/>
      <c r="AF1553" s="362"/>
      <c r="AG1553" s="362"/>
      <c r="AH1553" s="362"/>
      <c r="AI1553" s="362" t="str">
        <f t="shared" si="24"/>
        <v>MOMWFM</v>
      </c>
      <c r="AJ1553" s="362" t="str">
        <f>VLOOKUP(AI1553,Table1[[#All],[CONCAT]:[Tfiber]],2,FALSE)</f>
        <v>Applications/Tools</v>
      </c>
      <c r="AK1553" s="362" t="s">
        <v>40</v>
      </c>
      <c r="AL1553" s="362"/>
      <c r="AM1553" s="362"/>
      <c r="AN1553" s="362"/>
      <c r="AO1553" s="362"/>
      <c r="AP1553" s="361"/>
      <c r="AR1553">
        <v>1</v>
      </c>
    </row>
    <row r="1554" spans="2:44" ht="15" hidden="1" customHeight="1" x14ac:dyDescent="0.35">
      <c r="B1554" s="362">
        <v>1552</v>
      </c>
      <c r="C1554" s="362" t="s">
        <v>3984</v>
      </c>
      <c r="D1554" s="362" t="s">
        <v>2</v>
      </c>
      <c r="E1554" s="368">
        <v>45195</v>
      </c>
      <c r="F1554" s="368"/>
      <c r="G1554" s="368"/>
      <c r="H1554" s="368"/>
      <c r="I1554" s="362" t="s">
        <v>76</v>
      </c>
      <c r="J1554" s="362" t="s">
        <v>76</v>
      </c>
      <c r="K1554" s="361" t="s">
        <v>3985</v>
      </c>
      <c r="L1554" s="361"/>
      <c r="M1554" s="362" t="s">
        <v>1689</v>
      </c>
      <c r="N1554" s="362" t="s">
        <v>9</v>
      </c>
      <c r="O1554" s="362"/>
      <c r="P1554" s="362" t="s">
        <v>90</v>
      </c>
      <c r="Q1554" s="362" t="s">
        <v>90</v>
      </c>
      <c r="R1554" s="362"/>
      <c r="S1554" s="361" t="s">
        <v>3986</v>
      </c>
      <c r="T1554" s="361"/>
      <c r="U1554" s="361"/>
      <c r="V1554" s="362" t="s">
        <v>125</v>
      </c>
      <c r="W1554" s="362"/>
      <c r="X1554" s="362"/>
      <c r="Y1554" s="365" t="s">
        <v>45</v>
      </c>
      <c r="Z1554" s="362" t="s">
        <v>90</v>
      </c>
      <c r="AA1554" s="366" t="s">
        <v>90</v>
      </c>
      <c r="AB1554" s="362" t="s">
        <v>90</v>
      </c>
      <c r="AC1554" s="362"/>
      <c r="AD1554" s="362"/>
      <c r="AE1554" s="362"/>
      <c r="AF1554" s="362"/>
      <c r="AG1554" s="362"/>
      <c r="AH1554" s="362"/>
      <c r="AI1554" s="362" t="str">
        <f t="shared" si="24"/>
        <v>MOMT&amp;D Environment</v>
      </c>
      <c r="AJ1554" s="362" t="str">
        <f>VLOOKUP(AI1554,Table1[[#All],[CONCAT]:[Tfiber]],2,FALSE)</f>
        <v>Applications</v>
      </c>
      <c r="AK1554" s="362" t="s">
        <v>39</v>
      </c>
      <c r="AL1554" s="362"/>
      <c r="AM1554" s="362"/>
      <c r="AN1554" s="362"/>
      <c r="AO1554" s="368" t="s">
        <v>90</v>
      </c>
      <c r="AP1554" s="361" t="s">
        <v>1158</v>
      </c>
      <c r="AR1554">
        <v>1</v>
      </c>
    </row>
    <row r="1555" spans="2:44" ht="15" hidden="1" customHeight="1" x14ac:dyDescent="0.35">
      <c r="B1555" s="362">
        <v>1553</v>
      </c>
      <c r="C1555" s="362" t="s">
        <v>3987</v>
      </c>
      <c r="D1555" s="362" t="s">
        <v>2</v>
      </c>
      <c r="E1555" s="368">
        <v>45217</v>
      </c>
      <c r="F1555" s="368"/>
      <c r="G1555" s="368"/>
      <c r="H1555" s="368"/>
      <c r="I1555" s="362" t="s">
        <v>65</v>
      </c>
      <c r="J1555" s="362" t="s">
        <v>3988</v>
      </c>
      <c r="K1555" s="361" t="s">
        <v>3989</v>
      </c>
      <c r="L1555" s="362"/>
      <c r="M1555" s="362" t="s">
        <v>186</v>
      </c>
      <c r="N1555" s="362" t="s">
        <v>9</v>
      </c>
      <c r="O1555" s="362"/>
      <c r="P1555" s="362" t="s">
        <v>90</v>
      </c>
      <c r="Q1555" s="362" t="s">
        <v>90</v>
      </c>
      <c r="R1555" s="362"/>
      <c r="S1555" s="361" t="s">
        <v>90</v>
      </c>
      <c r="T1555" s="362"/>
      <c r="U1555" s="362"/>
      <c r="V1555" s="362" t="s">
        <v>202</v>
      </c>
      <c r="W1555" s="362"/>
      <c r="X1555" s="362" t="s">
        <v>9</v>
      </c>
      <c r="Y1555" s="362" t="s">
        <v>9</v>
      </c>
      <c r="Z1555" s="362" t="s">
        <v>90</v>
      </c>
      <c r="AA1555" s="366" t="s">
        <v>90</v>
      </c>
      <c r="AB1555" s="362" t="s">
        <v>90</v>
      </c>
      <c r="AC1555" s="362"/>
      <c r="AD1555" s="362"/>
      <c r="AE1555" s="362"/>
      <c r="AF1555" s="362"/>
      <c r="AG1555" s="362"/>
      <c r="AH1555" s="362"/>
      <c r="AI1555" s="362" t="str">
        <f t="shared" si="24"/>
        <v>MOMBSS</v>
      </c>
      <c r="AJ1555" s="362" t="str">
        <f>VLOOKUP(AI1555,Table1[[#All],[CONCAT]:[Tfiber]],2,FALSE)</f>
        <v>Applications/Tools</v>
      </c>
      <c r="AK1555" s="362" t="s">
        <v>40</v>
      </c>
      <c r="AL1555" s="362"/>
      <c r="AM1555" s="362"/>
      <c r="AN1555" s="362"/>
      <c r="AO1555" s="362"/>
      <c r="AP1555" s="361" t="e">
        <v>#N/A</v>
      </c>
      <c r="AR1555">
        <v>1</v>
      </c>
    </row>
    <row r="1556" spans="2:44" ht="15" hidden="1" customHeight="1" x14ac:dyDescent="0.35">
      <c r="B1556" s="362">
        <v>1554</v>
      </c>
      <c r="C1556" s="362" t="s">
        <v>3990</v>
      </c>
      <c r="D1556" s="362" t="s">
        <v>2</v>
      </c>
      <c r="E1556" s="368">
        <v>45217</v>
      </c>
      <c r="F1556" s="368"/>
      <c r="G1556" s="368"/>
      <c r="H1556" s="368"/>
      <c r="I1556" s="362" t="s">
        <v>65</v>
      </c>
      <c r="J1556" s="362" t="s">
        <v>3988</v>
      </c>
      <c r="K1556" s="361" t="s">
        <v>3991</v>
      </c>
      <c r="L1556" s="362"/>
      <c r="M1556" s="362" t="s">
        <v>186</v>
      </c>
      <c r="N1556" s="362" t="s">
        <v>9</v>
      </c>
      <c r="O1556" s="362"/>
      <c r="P1556" s="362" t="s">
        <v>90</v>
      </c>
      <c r="Q1556" s="362" t="s">
        <v>90</v>
      </c>
      <c r="R1556" s="362"/>
      <c r="S1556" s="361" t="s">
        <v>90</v>
      </c>
      <c r="T1556" s="362"/>
      <c r="U1556" s="362"/>
      <c r="V1556" s="362" t="s">
        <v>202</v>
      </c>
      <c r="W1556" s="362"/>
      <c r="X1556" s="362" t="s">
        <v>9</v>
      </c>
      <c r="Y1556" s="362" t="s">
        <v>9</v>
      </c>
      <c r="Z1556" s="362" t="s">
        <v>90</v>
      </c>
      <c r="AA1556" s="366" t="s">
        <v>90</v>
      </c>
      <c r="AB1556" s="362" t="s">
        <v>90</v>
      </c>
      <c r="AC1556" s="362"/>
      <c r="AD1556" s="362"/>
      <c r="AE1556" s="362"/>
      <c r="AF1556" s="362"/>
      <c r="AG1556" s="362"/>
      <c r="AH1556" s="362"/>
      <c r="AI1556" s="362" t="str">
        <f t="shared" si="24"/>
        <v>MOMBSS</v>
      </c>
      <c r="AJ1556" s="362" t="str">
        <f>VLOOKUP(AI1556,Table1[[#All],[CONCAT]:[Tfiber]],2,FALSE)</f>
        <v>Applications/Tools</v>
      </c>
      <c r="AK1556" s="362" t="s">
        <v>40</v>
      </c>
      <c r="AL1556" s="362"/>
      <c r="AM1556" s="362"/>
      <c r="AN1556" s="362"/>
      <c r="AO1556" s="362"/>
      <c r="AP1556" s="361" t="e">
        <v>#N/A</v>
      </c>
      <c r="AR1556">
        <v>1</v>
      </c>
    </row>
    <row r="1557" spans="2:44" ht="15" hidden="1" customHeight="1" x14ac:dyDescent="0.35">
      <c r="B1557" s="362">
        <v>1555</v>
      </c>
      <c r="C1557" s="362" t="s">
        <v>3992</v>
      </c>
      <c r="D1557" s="362" t="s">
        <v>2</v>
      </c>
      <c r="E1557" s="368">
        <v>45217</v>
      </c>
      <c r="F1557" s="368"/>
      <c r="G1557" s="368"/>
      <c r="H1557" s="368"/>
      <c r="I1557" s="362" t="s">
        <v>65</v>
      </c>
      <c r="J1557" s="362" t="s">
        <v>3988</v>
      </c>
      <c r="K1557" s="361" t="s">
        <v>3993</v>
      </c>
      <c r="L1557" s="362"/>
      <c r="M1557" s="362" t="s">
        <v>186</v>
      </c>
      <c r="N1557" s="362" t="s">
        <v>9</v>
      </c>
      <c r="O1557" s="362"/>
      <c r="P1557" s="362" t="s">
        <v>90</v>
      </c>
      <c r="Q1557" s="362" t="s">
        <v>90</v>
      </c>
      <c r="R1557" s="362"/>
      <c r="S1557" s="361" t="s">
        <v>90</v>
      </c>
      <c r="T1557" s="362"/>
      <c r="U1557" s="362"/>
      <c r="V1557" s="362" t="s">
        <v>202</v>
      </c>
      <c r="W1557" s="362"/>
      <c r="X1557" s="362" t="s">
        <v>9</v>
      </c>
      <c r="Y1557" s="362" t="s">
        <v>9</v>
      </c>
      <c r="Z1557" s="362" t="s">
        <v>90</v>
      </c>
      <c r="AA1557" s="366" t="s">
        <v>90</v>
      </c>
      <c r="AB1557" s="362" t="s">
        <v>90</v>
      </c>
      <c r="AC1557" s="362"/>
      <c r="AD1557" s="362"/>
      <c r="AE1557" s="362"/>
      <c r="AF1557" s="362"/>
      <c r="AG1557" s="362"/>
      <c r="AH1557" s="362"/>
      <c r="AI1557" s="362" t="str">
        <f t="shared" si="24"/>
        <v>MOMBSS</v>
      </c>
      <c r="AJ1557" s="362" t="str">
        <f>VLOOKUP(AI1557,Table1[[#All],[CONCAT]:[Tfiber]],2,FALSE)</f>
        <v>Applications/Tools</v>
      </c>
      <c r="AK1557" s="362" t="s">
        <v>40</v>
      </c>
      <c r="AL1557" s="362"/>
      <c r="AM1557" s="362"/>
      <c r="AN1557" s="362"/>
      <c r="AO1557" s="362"/>
      <c r="AP1557" s="361" t="e">
        <v>#N/A</v>
      </c>
      <c r="AR1557">
        <v>1</v>
      </c>
    </row>
    <row r="1558" spans="2:44" ht="15" hidden="1" customHeight="1" x14ac:dyDescent="0.35">
      <c r="B1558" s="362">
        <v>1556</v>
      </c>
      <c r="C1558" s="362" t="s">
        <v>3994</v>
      </c>
      <c r="D1558" s="362" t="s">
        <v>2</v>
      </c>
      <c r="E1558" s="368">
        <v>45217</v>
      </c>
      <c r="F1558" s="368"/>
      <c r="G1558" s="368"/>
      <c r="H1558" s="368"/>
      <c r="I1558" s="362" t="s">
        <v>65</v>
      </c>
      <c r="J1558" s="362" t="s">
        <v>3988</v>
      </c>
      <c r="K1558" s="361" t="s">
        <v>3995</v>
      </c>
      <c r="L1558" s="362"/>
      <c r="M1558" s="362" t="s">
        <v>186</v>
      </c>
      <c r="N1558" s="362" t="s">
        <v>9</v>
      </c>
      <c r="O1558" s="362"/>
      <c r="P1558" s="362" t="s">
        <v>90</v>
      </c>
      <c r="Q1558" s="362" t="s">
        <v>90</v>
      </c>
      <c r="R1558" s="362"/>
      <c r="S1558" s="361" t="s">
        <v>90</v>
      </c>
      <c r="T1558" s="362"/>
      <c r="U1558" s="362"/>
      <c r="V1558" s="362" t="s">
        <v>202</v>
      </c>
      <c r="W1558" s="362"/>
      <c r="X1558" s="362" t="s">
        <v>9</v>
      </c>
      <c r="Y1558" s="362" t="s">
        <v>9</v>
      </c>
      <c r="Z1558" s="362" t="s">
        <v>90</v>
      </c>
      <c r="AA1558" s="366" t="s">
        <v>90</v>
      </c>
      <c r="AB1558" s="362" t="s">
        <v>90</v>
      </c>
      <c r="AC1558" s="362"/>
      <c r="AD1558" s="362"/>
      <c r="AE1558" s="362"/>
      <c r="AF1558" s="362"/>
      <c r="AG1558" s="362"/>
      <c r="AH1558" s="362"/>
      <c r="AI1558" s="362" t="str">
        <f t="shared" si="24"/>
        <v>MOMBSS</v>
      </c>
      <c r="AJ1558" s="362" t="str">
        <f>VLOOKUP(AI1558,Table1[[#All],[CONCAT]:[Tfiber]],2,FALSE)</f>
        <v>Applications/Tools</v>
      </c>
      <c r="AK1558" s="362" t="s">
        <v>40</v>
      </c>
      <c r="AL1558" s="362"/>
      <c r="AM1558" s="362"/>
      <c r="AN1558" s="362"/>
      <c r="AO1558" s="362"/>
      <c r="AP1558" s="361" t="e">
        <v>#N/A</v>
      </c>
      <c r="AR1558">
        <v>1</v>
      </c>
    </row>
    <row r="1559" spans="2:44" ht="15" hidden="1" customHeight="1" x14ac:dyDescent="0.35">
      <c r="B1559" s="362">
        <v>1557</v>
      </c>
      <c r="C1559" s="362" t="s">
        <v>3996</v>
      </c>
      <c r="D1559" s="362" t="s">
        <v>2</v>
      </c>
      <c r="E1559" s="368">
        <v>45217</v>
      </c>
      <c r="F1559" s="368"/>
      <c r="G1559" s="368"/>
      <c r="H1559" s="368"/>
      <c r="I1559" s="362" t="s">
        <v>65</v>
      </c>
      <c r="J1559" s="362" t="s">
        <v>3988</v>
      </c>
      <c r="K1559" s="361" t="s">
        <v>3997</v>
      </c>
      <c r="L1559" s="362"/>
      <c r="M1559" s="362" t="s">
        <v>186</v>
      </c>
      <c r="N1559" s="362" t="s">
        <v>9</v>
      </c>
      <c r="O1559" s="362"/>
      <c r="P1559" s="362" t="s">
        <v>90</v>
      </c>
      <c r="Q1559" s="362" t="s">
        <v>90</v>
      </c>
      <c r="R1559" s="362"/>
      <c r="S1559" s="361" t="s">
        <v>90</v>
      </c>
      <c r="T1559" s="362"/>
      <c r="U1559" s="362"/>
      <c r="V1559" s="362" t="s">
        <v>202</v>
      </c>
      <c r="W1559" s="362"/>
      <c r="X1559" s="362" t="s">
        <v>9</v>
      </c>
      <c r="Y1559" s="362" t="s">
        <v>9</v>
      </c>
      <c r="Z1559" s="362" t="s">
        <v>90</v>
      </c>
      <c r="AA1559" s="366" t="s">
        <v>90</v>
      </c>
      <c r="AB1559" s="362" t="s">
        <v>90</v>
      </c>
      <c r="AC1559" s="362"/>
      <c r="AD1559" s="362"/>
      <c r="AE1559" s="362"/>
      <c r="AF1559" s="362"/>
      <c r="AG1559" s="362"/>
      <c r="AH1559" s="362"/>
      <c r="AI1559" s="362" t="str">
        <f t="shared" si="24"/>
        <v>MOMBSS</v>
      </c>
      <c r="AJ1559" s="362" t="str">
        <f>VLOOKUP(AI1559,Table1[[#All],[CONCAT]:[Tfiber]],2,FALSE)</f>
        <v>Applications/Tools</v>
      </c>
      <c r="AK1559" s="362" t="s">
        <v>40</v>
      </c>
      <c r="AL1559" s="362"/>
      <c r="AM1559" s="362"/>
      <c r="AN1559" s="362"/>
      <c r="AO1559" s="362"/>
      <c r="AP1559" s="361" t="e">
        <v>#N/A</v>
      </c>
      <c r="AR1559">
        <v>1</v>
      </c>
    </row>
    <row r="1560" spans="2:44" ht="15" hidden="1" customHeight="1" x14ac:dyDescent="0.35">
      <c r="B1560" s="362">
        <v>1558</v>
      </c>
      <c r="C1560" s="362" t="s">
        <v>3998</v>
      </c>
      <c r="D1560" s="362" t="s">
        <v>2</v>
      </c>
      <c r="E1560" s="368">
        <v>45217</v>
      </c>
      <c r="F1560" s="368"/>
      <c r="G1560" s="368"/>
      <c r="H1560" s="368"/>
      <c r="I1560" s="362" t="s">
        <v>65</v>
      </c>
      <c r="J1560" s="362" t="s">
        <v>3988</v>
      </c>
      <c r="K1560" s="361" t="s">
        <v>3999</v>
      </c>
      <c r="L1560" s="362"/>
      <c r="M1560" s="362" t="s">
        <v>186</v>
      </c>
      <c r="N1560" s="362" t="s">
        <v>9</v>
      </c>
      <c r="O1560" s="362"/>
      <c r="P1560" s="362" t="s">
        <v>90</v>
      </c>
      <c r="Q1560" s="362" t="s">
        <v>90</v>
      </c>
      <c r="R1560" s="362"/>
      <c r="S1560" s="361" t="s">
        <v>90</v>
      </c>
      <c r="T1560" s="362"/>
      <c r="U1560" s="362"/>
      <c r="V1560" s="362" t="s">
        <v>202</v>
      </c>
      <c r="W1560" s="362"/>
      <c r="X1560" s="362" t="s">
        <v>9</v>
      </c>
      <c r="Y1560" s="362" t="s">
        <v>9</v>
      </c>
      <c r="Z1560" s="362" t="s">
        <v>90</v>
      </c>
      <c r="AA1560" s="366" t="s">
        <v>90</v>
      </c>
      <c r="AB1560" s="362" t="s">
        <v>90</v>
      </c>
      <c r="AC1560" s="362"/>
      <c r="AD1560" s="362"/>
      <c r="AE1560" s="362"/>
      <c r="AF1560" s="362"/>
      <c r="AG1560" s="362"/>
      <c r="AH1560" s="362"/>
      <c r="AI1560" s="362" t="str">
        <f t="shared" si="24"/>
        <v>MOMBSS</v>
      </c>
      <c r="AJ1560" s="362" t="str">
        <f>VLOOKUP(AI1560,Table1[[#All],[CONCAT]:[Tfiber]],2,FALSE)</f>
        <v>Applications/Tools</v>
      </c>
      <c r="AK1560" s="362" t="s">
        <v>40</v>
      </c>
      <c r="AL1560" s="362"/>
      <c r="AM1560" s="362"/>
      <c r="AN1560" s="362"/>
      <c r="AO1560" s="362"/>
      <c r="AP1560" s="361" t="e">
        <v>#N/A</v>
      </c>
      <c r="AR1560">
        <v>1</v>
      </c>
    </row>
    <row r="1561" spans="2:44" ht="15" hidden="1" customHeight="1" x14ac:dyDescent="0.35">
      <c r="B1561" s="362">
        <v>1559</v>
      </c>
      <c r="C1561" s="362" t="s">
        <v>4000</v>
      </c>
      <c r="D1561" s="362" t="s">
        <v>2</v>
      </c>
      <c r="E1561" s="368">
        <v>45217</v>
      </c>
      <c r="F1561" s="368"/>
      <c r="G1561" s="368"/>
      <c r="H1561" s="368"/>
      <c r="I1561" s="362" t="s">
        <v>65</v>
      </c>
      <c r="J1561" s="362" t="s">
        <v>3988</v>
      </c>
      <c r="K1561" s="361" t="s">
        <v>4001</v>
      </c>
      <c r="L1561" s="362"/>
      <c r="M1561" s="362" t="s">
        <v>186</v>
      </c>
      <c r="N1561" s="362" t="s">
        <v>9</v>
      </c>
      <c r="O1561" s="362"/>
      <c r="P1561" s="362" t="s">
        <v>90</v>
      </c>
      <c r="Q1561" s="362" t="s">
        <v>90</v>
      </c>
      <c r="R1561" s="362"/>
      <c r="S1561" s="361" t="s">
        <v>90</v>
      </c>
      <c r="T1561" s="362"/>
      <c r="U1561" s="362"/>
      <c r="V1561" s="362" t="s">
        <v>202</v>
      </c>
      <c r="W1561" s="362"/>
      <c r="X1561" s="362" t="s">
        <v>9</v>
      </c>
      <c r="Y1561" s="362" t="s">
        <v>9</v>
      </c>
      <c r="Z1561" s="362" t="s">
        <v>90</v>
      </c>
      <c r="AA1561" s="366" t="s">
        <v>90</v>
      </c>
      <c r="AB1561" s="362" t="s">
        <v>90</v>
      </c>
      <c r="AC1561" s="362"/>
      <c r="AD1561" s="362"/>
      <c r="AE1561" s="362"/>
      <c r="AF1561" s="362"/>
      <c r="AG1561" s="362"/>
      <c r="AH1561" s="362"/>
      <c r="AI1561" s="362" t="str">
        <f t="shared" si="24"/>
        <v>MOMBSS</v>
      </c>
      <c r="AJ1561" s="362" t="str">
        <f>VLOOKUP(AI1561,Table1[[#All],[CONCAT]:[Tfiber]],2,FALSE)</f>
        <v>Applications/Tools</v>
      </c>
      <c r="AK1561" s="362" t="s">
        <v>40</v>
      </c>
      <c r="AL1561" s="362"/>
      <c r="AM1561" s="362"/>
      <c r="AN1561" s="362"/>
      <c r="AO1561" s="362"/>
      <c r="AP1561" s="361" t="e">
        <v>#N/A</v>
      </c>
      <c r="AR1561">
        <v>1</v>
      </c>
    </row>
    <row r="1562" spans="2:44" ht="15" hidden="1" customHeight="1" x14ac:dyDescent="0.35">
      <c r="B1562" s="362">
        <v>1560</v>
      </c>
      <c r="C1562" s="362" t="s">
        <v>4002</v>
      </c>
      <c r="D1562" s="362" t="s">
        <v>2</v>
      </c>
      <c r="E1562" s="368">
        <v>45217</v>
      </c>
      <c r="F1562" s="368"/>
      <c r="G1562" s="368"/>
      <c r="H1562" s="368"/>
      <c r="I1562" s="362" t="s">
        <v>65</v>
      </c>
      <c r="J1562" s="362" t="s">
        <v>3988</v>
      </c>
      <c r="K1562" s="361" t="s">
        <v>4003</v>
      </c>
      <c r="L1562" s="362"/>
      <c r="M1562" s="362" t="s">
        <v>186</v>
      </c>
      <c r="N1562" s="362" t="s">
        <v>9</v>
      </c>
      <c r="O1562" s="362"/>
      <c r="P1562" s="362" t="s">
        <v>90</v>
      </c>
      <c r="Q1562" s="362" t="s">
        <v>90</v>
      </c>
      <c r="R1562" s="362"/>
      <c r="S1562" s="361" t="s">
        <v>90</v>
      </c>
      <c r="T1562" s="362"/>
      <c r="U1562" s="362"/>
      <c r="V1562" s="362" t="s">
        <v>202</v>
      </c>
      <c r="W1562" s="362"/>
      <c r="X1562" s="362" t="s">
        <v>9</v>
      </c>
      <c r="Y1562" s="362" t="s">
        <v>9</v>
      </c>
      <c r="Z1562" s="362" t="s">
        <v>90</v>
      </c>
      <c r="AA1562" s="366" t="s">
        <v>90</v>
      </c>
      <c r="AB1562" s="362" t="s">
        <v>90</v>
      </c>
      <c r="AC1562" s="362"/>
      <c r="AD1562" s="362"/>
      <c r="AE1562" s="362"/>
      <c r="AF1562" s="362"/>
      <c r="AG1562" s="362"/>
      <c r="AH1562" s="362"/>
      <c r="AI1562" s="362" t="str">
        <f t="shared" si="24"/>
        <v>MOMBSS</v>
      </c>
      <c r="AJ1562" s="362" t="str">
        <f>VLOOKUP(AI1562,Table1[[#All],[CONCAT]:[Tfiber]],2,FALSE)</f>
        <v>Applications/Tools</v>
      </c>
      <c r="AK1562" s="362" t="s">
        <v>40</v>
      </c>
      <c r="AL1562" s="362"/>
      <c r="AM1562" s="362"/>
      <c r="AN1562" s="362"/>
      <c r="AO1562" s="362"/>
      <c r="AP1562" s="361" t="e">
        <v>#N/A</v>
      </c>
      <c r="AR1562">
        <v>1</v>
      </c>
    </row>
    <row r="1563" spans="2:44" ht="15" hidden="1" customHeight="1" x14ac:dyDescent="0.35">
      <c r="B1563" s="362">
        <v>1561</v>
      </c>
      <c r="C1563" s="362" t="s">
        <v>4004</v>
      </c>
      <c r="D1563" s="362" t="s">
        <v>2</v>
      </c>
      <c r="E1563" s="368">
        <v>45217</v>
      </c>
      <c r="F1563" s="368"/>
      <c r="G1563" s="368"/>
      <c r="H1563" s="368"/>
      <c r="I1563" s="362" t="s">
        <v>65</v>
      </c>
      <c r="J1563" s="362" t="s">
        <v>3988</v>
      </c>
      <c r="K1563" s="361" t="s">
        <v>4005</v>
      </c>
      <c r="L1563" s="362"/>
      <c r="M1563" s="362" t="s">
        <v>186</v>
      </c>
      <c r="N1563" s="362" t="s">
        <v>9</v>
      </c>
      <c r="O1563" s="362"/>
      <c r="P1563" s="362" t="s">
        <v>90</v>
      </c>
      <c r="Q1563" s="362" t="s">
        <v>90</v>
      </c>
      <c r="R1563" s="362"/>
      <c r="S1563" s="361" t="s">
        <v>90</v>
      </c>
      <c r="T1563" s="362"/>
      <c r="U1563" s="362"/>
      <c r="V1563" s="362" t="s">
        <v>202</v>
      </c>
      <c r="W1563" s="362"/>
      <c r="X1563" s="362" t="s">
        <v>9</v>
      </c>
      <c r="Y1563" s="362" t="s">
        <v>9</v>
      </c>
      <c r="Z1563" s="362" t="s">
        <v>90</v>
      </c>
      <c r="AA1563" s="366" t="s">
        <v>90</v>
      </c>
      <c r="AB1563" s="362" t="s">
        <v>90</v>
      </c>
      <c r="AC1563" s="362"/>
      <c r="AD1563" s="362"/>
      <c r="AE1563" s="362"/>
      <c r="AF1563" s="362"/>
      <c r="AG1563" s="362"/>
      <c r="AH1563" s="362"/>
      <c r="AI1563" s="362" t="str">
        <f t="shared" si="24"/>
        <v>MOMBSS</v>
      </c>
      <c r="AJ1563" s="362" t="str">
        <f>VLOOKUP(AI1563,Table1[[#All],[CONCAT]:[Tfiber]],2,FALSE)</f>
        <v>Applications/Tools</v>
      </c>
      <c r="AK1563" s="362" t="s">
        <v>40</v>
      </c>
      <c r="AL1563" s="362"/>
      <c r="AM1563" s="362"/>
      <c r="AN1563" s="362"/>
      <c r="AO1563" s="362"/>
      <c r="AP1563" s="361" t="e">
        <v>#N/A</v>
      </c>
      <c r="AR1563">
        <v>1</v>
      </c>
    </row>
    <row r="1564" spans="2:44" ht="15" hidden="1" customHeight="1" x14ac:dyDescent="0.35">
      <c r="B1564" s="362">
        <v>1562</v>
      </c>
      <c r="C1564" s="362" t="s">
        <v>4006</v>
      </c>
      <c r="D1564" s="362" t="s">
        <v>2</v>
      </c>
      <c r="E1564" s="368">
        <v>45133</v>
      </c>
      <c r="F1564" s="368"/>
      <c r="G1564" s="368"/>
      <c r="H1564" s="368"/>
      <c r="I1564" s="362" t="s">
        <v>74</v>
      </c>
      <c r="J1564" s="362" t="s">
        <v>1584</v>
      </c>
      <c r="K1564" s="361" t="s">
        <v>4007</v>
      </c>
      <c r="L1564" s="361"/>
      <c r="M1564" s="362" t="s">
        <v>186</v>
      </c>
      <c r="N1564" s="362" t="s">
        <v>9</v>
      </c>
      <c r="O1564" s="362"/>
      <c r="P1564" s="362" t="s">
        <v>90</v>
      </c>
      <c r="Q1564" s="362" t="s">
        <v>90</v>
      </c>
      <c r="R1564" s="362"/>
      <c r="S1564" s="361" t="s">
        <v>4008</v>
      </c>
      <c r="T1564" s="362"/>
      <c r="U1564" s="362"/>
      <c r="V1564" s="362" t="s">
        <v>120</v>
      </c>
      <c r="W1564" s="362"/>
      <c r="X1564" s="362" t="s">
        <v>9</v>
      </c>
      <c r="Y1564" s="362" t="s">
        <v>2790</v>
      </c>
      <c r="Z1564" s="362" t="s">
        <v>90</v>
      </c>
      <c r="AA1564" s="366" t="s">
        <v>90</v>
      </c>
      <c r="AB1564" s="362" t="s">
        <v>90</v>
      </c>
      <c r="AC1564" s="362"/>
      <c r="AD1564" s="362"/>
      <c r="AE1564" s="362"/>
      <c r="AF1564" s="362"/>
      <c r="AG1564" s="362"/>
      <c r="AH1564" s="362"/>
      <c r="AI1564" s="362" t="str">
        <f t="shared" si="24"/>
        <v>MOMWFM</v>
      </c>
      <c r="AJ1564" s="362" t="str">
        <f>VLOOKUP(AI1564,Table1[[#All],[CONCAT]:[Tfiber]],2,FALSE)</f>
        <v>Applications/Tools</v>
      </c>
      <c r="AK1564" s="362" t="e">
        <v>#N/A</v>
      </c>
      <c r="AL1564" s="362"/>
      <c r="AM1564" s="362"/>
      <c r="AN1564" s="362"/>
      <c r="AO1564" s="362"/>
      <c r="AP1564" s="361" t="e">
        <v>#N/A</v>
      </c>
      <c r="AR1564">
        <v>1</v>
      </c>
    </row>
    <row r="1565" spans="2:44" ht="15" hidden="1" customHeight="1" x14ac:dyDescent="0.35">
      <c r="B1565" s="362">
        <v>1563</v>
      </c>
      <c r="C1565" s="362" t="s">
        <v>4009</v>
      </c>
      <c r="D1565" s="362" t="s">
        <v>2</v>
      </c>
      <c r="E1565" s="368">
        <v>45217</v>
      </c>
      <c r="F1565" s="368"/>
      <c r="G1565" s="368"/>
      <c r="H1565" s="368"/>
      <c r="I1565" s="362" t="s">
        <v>65</v>
      </c>
      <c r="J1565" s="362" t="s">
        <v>3988</v>
      </c>
      <c r="K1565" s="361" t="s">
        <v>4010</v>
      </c>
      <c r="L1565" s="362"/>
      <c r="M1565" s="362" t="s">
        <v>1689</v>
      </c>
      <c r="N1565" s="362" t="s">
        <v>9</v>
      </c>
      <c r="O1565" s="362"/>
      <c r="P1565" s="362" t="s">
        <v>90</v>
      </c>
      <c r="Q1565" s="362" t="s">
        <v>90</v>
      </c>
      <c r="R1565" s="362"/>
      <c r="S1565" s="361" t="s">
        <v>90</v>
      </c>
      <c r="T1565" s="362"/>
      <c r="U1565" s="362"/>
      <c r="V1565" s="362" t="s">
        <v>202</v>
      </c>
      <c r="W1565" s="362"/>
      <c r="X1565" s="362" t="s">
        <v>9</v>
      </c>
      <c r="Y1565" s="362" t="s">
        <v>9</v>
      </c>
      <c r="Z1565" s="362" t="s">
        <v>90</v>
      </c>
      <c r="AA1565" s="366" t="s">
        <v>90</v>
      </c>
      <c r="AB1565" s="362" t="s">
        <v>90</v>
      </c>
      <c r="AC1565" s="362"/>
      <c r="AD1565" s="362"/>
      <c r="AE1565" s="362"/>
      <c r="AF1565" s="362"/>
      <c r="AG1565" s="362"/>
      <c r="AH1565" s="362"/>
      <c r="AI1565" s="362" t="str">
        <f t="shared" si="24"/>
        <v>MOMBSS</v>
      </c>
      <c r="AJ1565" s="362" t="str">
        <f>VLOOKUP(AI1565,Table1[[#All],[CONCAT]:[Tfiber]],2,FALSE)</f>
        <v>Applications/Tools</v>
      </c>
      <c r="AK1565" s="362" t="s">
        <v>40</v>
      </c>
      <c r="AL1565" s="362"/>
      <c r="AM1565" s="362"/>
      <c r="AN1565" s="362"/>
      <c r="AO1565" s="362"/>
      <c r="AP1565" s="361" t="e">
        <v>#N/A</v>
      </c>
      <c r="AR1565">
        <v>1</v>
      </c>
    </row>
    <row r="1566" spans="2:44" ht="15" hidden="1" customHeight="1" x14ac:dyDescent="0.35">
      <c r="B1566" s="362">
        <v>1564</v>
      </c>
      <c r="C1566" s="362" t="s">
        <v>4011</v>
      </c>
      <c r="D1566" s="362" t="s">
        <v>2</v>
      </c>
      <c r="E1566" s="368">
        <v>45218</v>
      </c>
      <c r="F1566" s="368"/>
      <c r="G1566" s="368"/>
      <c r="H1566" s="368"/>
      <c r="I1566" s="362" t="s">
        <v>81</v>
      </c>
      <c r="J1566" s="362" t="s">
        <v>1580</v>
      </c>
      <c r="K1566" s="361" t="s">
        <v>4012</v>
      </c>
      <c r="L1566" s="362"/>
      <c r="M1566" s="362" t="s">
        <v>186</v>
      </c>
      <c r="N1566" s="362" t="s">
        <v>9</v>
      </c>
      <c r="O1566" s="362"/>
      <c r="P1566" s="362" t="s">
        <v>90</v>
      </c>
      <c r="Q1566" s="362" t="s">
        <v>90</v>
      </c>
      <c r="R1566" s="362"/>
      <c r="S1566" s="361" t="s">
        <v>90</v>
      </c>
      <c r="T1566" s="362"/>
      <c r="U1566" s="362"/>
      <c r="V1566" s="362" t="s">
        <v>824</v>
      </c>
      <c r="W1566" s="362"/>
      <c r="X1566" s="362"/>
      <c r="Y1566" s="362" t="s">
        <v>48</v>
      </c>
      <c r="Z1566" s="362" t="s">
        <v>90</v>
      </c>
      <c r="AA1566" s="366" t="s">
        <v>90</v>
      </c>
      <c r="AB1566" s="362" t="s">
        <v>90</v>
      </c>
      <c r="AC1566" s="362"/>
      <c r="AD1566" s="362"/>
      <c r="AE1566" s="362"/>
      <c r="AF1566" s="362"/>
      <c r="AG1566" s="362"/>
      <c r="AH1566" s="362"/>
      <c r="AI1566" s="362" t="str">
        <f t="shared" si="24"/>
        <v>MOMIPDR</v>
      </c>
      <c r="AJ1566" s="362" t="str">
        <f>VLOOKUP(AI1566,Table1[[#All],[CONCAT]:[Tfiber]],2,FALSE)</f>
        <v>Applications/Tools</v>
      </c>
      <c r="AK1566" s="362" t="s">
        <v>40</v>
      </c>
      <c r="AL1566" s="362"/>
      <c r="AM1566" s="362"/>
      <c r="AN1566" s="362"/>
      <c r="AO1566" s="362"/>
      <c r="AP1566" s="361" t="s">
        <v>1724</v>
      </c>
      <c r="AR1566">
        <v>1</v>
      </c>
    </row>
    <row r="1567" spans="2:44" ht="15" hidden="1" customHeight="1" x14ac:dyDescent="0.35">
      <c r="B1567" s="362">
        <v>1565</v>
      </c>
      <c r="C1567" s="362" t="s">
        <v>4013</v>
      </c>
      <c r="D1567" s="362" t="s">
        <v>2</v>
      </c>
      <c r="E1567" s="368">
        <v>45233</v>
      </c>
      <c r="F1567" s="368"/>
      <c r="G1567" s="368"/>
      <c r="H1567" s="368"/>
      <c r="I1567" s="362" t="s">
        <v>62</v>
      </c>
      <c r="J1567" s="362" t="s">
        <v>1673</v>
      </c>
      <c r="K1567" s="361" t="s">
        <v>2802</v>
      </c>
      <c r="L1567" s="362"/>
      <c r="M1567" s="362" t="s">
        <v>186</v>
      </c>
      <c r="N1567" s="362" t="s">
        <v>9</v>
      </c>
      <c r="O1567" s="362"/>
      <c r="P1567" s="362" t="s">
        <v>90</v>
      </c>
      <c r="Q1567" s="362" t="s">
        <v>90</v>
      </c>
      <c r="R1567" s="362"/>
      <c r="S1567" s="361" t="s">
        <v>90</v>
      </c>
      <c r="T1567" s="362"/>
      <c r="U1567" s="362"/>
      <c r="V1567" s="362" t="s">
        <v>824</v>
      </c>
      <c r="W1567" s="362"/>
      <c r="X1567" s="362" t="s">
        <v>9</v>
      </c>
      <c r="Y1567" s="362" t="s">
        <v>9</v>
      </c>
      <c r="Z1567" s="362" t="s">
        <v>90</v>
      </c>
      <c r="AA1567" s="366" t="s">
        <v>90</v>
      </c>
      <c r="AB1567" s="362" t="s">
        <v>90</v>
      </c>
      <c r="AC1567" s="362"/>
      <c r="AD1567" s="362"/>
      <c r="AE1567" s="362"/>
      <c r="AF1567" s="362"/>
      <c r="AG1567" s="362"/>
      <c r="AH1567" s="362"/>
      <c r="AI1567" s="362" t="str">
        <f t="shared" si="24"/>
        <v>MOMNSO</v>
      </c>
      <c r="AJ1567" s="362" t="str">
        <f>VLOOKUP(AI1567,Table1[[#All],[CONCAT]:[Tfiber]],2,FALSE)</f>
        <v>Applications/Tools</v>
      </c>
      <c r="AK1567" s="362" t="s">
        <v>40</v>
      </c>
      <c r="AL1567" s="362"/>
      <c r="AM1567" s="362"/>
      <c r="AN1567" s="362"/>
      <c r="AO1567" s="362"/>
      <c r="AP1567" s="361" t="e">
        <v>#N/A</v>
      </c>
      <c r="AR1567">
        <v>1</v>
      </c>
    </row>
    <row r="1568" spans="2:44" ht="15" hidden="1" customHeight="1" x14ac:dyDescent="0.35">
      <c r="B1568" s="362">
        <v>1566</v>
      </c>
      <c r="C1568" s="362" t="s">
        <v>4014</v>
      </c>
      <c r="D1568" s="362" t="s">
        <v>2</v>
      </c>
      <c r="E1568" s="368">
        <v>45233</v>
      </c>
      <c r="F1568" s="368"/>
      <c r="G1568" s="368"/>
      <c r="H1568" s="368"/>
      <c r="I1568" s="362" t="s">
        <v>62</v>
      </c>
      <c r="J1568" s="362" t="s">
        <v>1673</v>
      </c>
      <c r="K1568" s="361" t="s">
        <v>2804</v>
      </c>
      <c r="L1568" s="362"/>
      <c r="M1568" s="362" t="s">
        <v>186</v>
      </c>
      <c r="N1568" s="362" t="s">
        <v>9</v>
      </c>
      <c r="O1568" s="362"/>
      <c r="P1568" s="362" t="s">
        <v>90</v>
      </c>
      <c r="Q1568" s="362" t="s">
        <v>90</v>
      </c>
      <c r="R1568" s="362"/>
      <c r="S1568" s="361" t="s">
        <v>90</v>
      </c>
      <c r="T1568" s="362"/>
      <c r="U1568" s="362"/>
      <c r="V1568" s="362" t="s">
        <v>824</v>
      </c>
      <c r="W1568" s="362"/>
      <c r="X1568" s="362" t="s">
        <v>9</v>
      </c>
      <c r="Y1568" s="362" t="s">
        <v>9</v>
      </c>
      <c r="Z1568" s="362" t="s">
        <v>90</v>
      </c>
      <c r="AA1568" s="366" t="s">
        <v>90</v>
      </c>
      <c r="AB1568" s="362" t="s">
        <v>90</v>
      </c>
      <c r="AC1568" s="362"/>
      <c r="AD1568" s="362"/>
      <c r="AE1568" s="362"/>
      <c r="AF1568" s="362"/>
      <c r="AG1568" s="362"/>
      <c r="AH1568" s="362"/>
      <c r="AI1568" s="362" t="str">
        <f t="shared" si="24"/>
        <v>MOMNSO</v>
      </c>
      <c r="AJ1568" s="362" t="str">
        <f>VLOOKUP(AI1568,Table1[[#All],[CONCAT]:[Tfiber]],2,FALSE)</f>
        <v>Applications/Tools</v>
      </c>
      <c r="AK1568" s="362" t="s">
        <v>40</v>
      </c>
      <c r="AL1568" s="362"/>
      <c r="AM1568" s="362"/>
      <c r="AN1568" s="362"/>
      <c r="AO1568" s="362"/>
      <c r="AP1568" s="361" t="e">
        <v>#N/A</v>
      </c>
      <c r="AR1568">
        <v>1</v>
      </c>
    </row>
    <row r="1569" spans="2:44" ht="15" hidden="1" customHeight="1" x14ac:dyDescent="0.35">
      <c r="B1569" s="362">
        <v>1567</v>
      </c>
      <c r="C1569" s="362" t="s">
        <v>4015</v>
      </c>
      <c r="D1569" s="362" t="s">
        <v>2</v>
      </c>
      <c r="E1569" s="368">
        <v>45233</v>
      </c>
      <c r="F1569" s="368"/>
      <c r="G1569" s="368"/>
      <c r="H1569" s="368"/>
      <c r="I1569" s="362" t="s">
        <v>62</v>
      </c>
      <c r="J1569" s="362" t="s">
        <v>1673</v>
      </c>
      <c r="K1569" s="361" t="s">
        <v>2806</v>
      </c>
      <c r="L1569" s="362"/>
      <c r="M1569" s="362" t="s">
        <v>186</v>
      </c>
      <c r="N1569" s="362" t="s">
        <v>9</v>
      </c>
      <c r="O1569" s="362"/>
      <c r="P1569" s="362" t="s">
        <v>90</v>
      </c>
      <c r="Q1569" s="362" t="s">
        <v>90</v>
      </c>
      <c r="R1569" s="362"/>
      <c r="S1569" s="361" t="s">
        <v>90</v>
      </c>
      <c r="T1569" s="362"/>
      <c r="U1569" s="362"/>
      <c r="V1569" s="362" t="s">
        <v>824</v>
      </c>
      <c r="W1569" s="362"/>
      <c r="X1569" s="362" t="s">
        <v>9</v>
      </c>
      <c r="Y1569" s="362" t="s">
        <v>9</v>
      </c>
      <c r="Z1569" s="362" t="s">
        <v>90</v>
      </c>
      <c r="AA1569" s="366" t="s">
        <v>90</v>
      </c>
      <c r="AB1569" s="362" t="s">
        <v>90</v>
      </c>
      <c r="AC1569" s="362"/>
      <c r="AD1569" s="362"/>
      <c r="AE1569" s="362"/>
      <c r="AF1569" s="362"/>
      <c r="AG1569" s="362"/>
      <c r="AH1569" s="362"/>
      <c r="AI1569" s="362" t="str">
        <f t="shared" si="24"/>
        <v>MOMNSO</v>
      </c>
      <c r="AJ1569" s="362" t="str">
        <f>VLOOKUP(AI1569,Table1[[#All],[CONCAT]:[Tfiber]],2,FALSE)</f>
        <v>Applications/Tools</v>
      </c>
      <c r="AK1569" s="362" t="s">
        <v>40</v>
      </c>
      <c r="AL1569" s="362"/>
      <c r="AM1569" s="362"/>
      <c r="AN1569" s="362"/>
      <c r="AO1569" s="362"/>
      <c r="AP1569" s="361" t="e">
        <v>#N/A</v>
      </c>
      <c r="AR1569">
        <v>1</v>
      </c>
    </row>
    <row r="1570" spans="2:44" ht="15" hidden="1" customHeight="1" x14ac:dyDescent="0.35">
      <c r="B1570" s="362">
        <v>1568</v>
      </c>
      <c r="C1570" s="362" t="s">
        <v>4016</v>
      </c>
      <c r="D1570" s="362" t="s">
        <v>2</v>
      </c>
      <c r="E1570" s="368">
        <v>45233</v>
      </c>
      <c r="F1570" s="368"/>
      <c r="G1570" s="368"/>
      <c r="H1570" s="368"/>
      <c r="I1570" s="362" t="s">
        <v>62</v>
      </c>
      <c r="J1570" s="362" t="s">
        <v>1673</v>
      </c>
      <c r="K1570" s="361" t="s">
        <v>2808</v>
      </c>
      <c r="L1570" s="362"/>
      <c r="M1570" s="362" t="s">
        <v>186</v>
      </c>
      <c r="N1570" s="362" t="s">
        <v>9</v>
      </c>
      <c r="O1570" s="362"/>
      <c r="P1570" s="362" t="s">
        <v>90</v>
      </c>
      <c r="Q1570" s="362" t="s">
        <v>90</v>
      </c>
      <c r="R1570" s="362"/>
      <c r="S1570" s="361" t="s">
        <v>90</v>
      </c>
      <c r="T1570" s="362"/>
      <c r="U1570" s="362"/>
      <c r="V1570" s="362" t="s">
        <v>824</v>
      </c>
      <c r="W1570" s="362"/>
      <c r="X1570" s="362" t="s">
        <v>9</v>
      </c>
      <c r="Y1570" s="362" t="s">
        <v>9</v>
      </c>
      <c r="Z1570" s="362" t="s">
        <v>90</v>
      </c>
      <c r="AA1570" s="366" t="s">
        <v>90</v>
      </c>
      <c r="AB1570" s="362" t="s">
        <v>90</v>
      </c>
      <c r="AC1570" s="362"/>
      <c r="AD1570" s="362"/>
      <c r="AE1570" s="362"/>
      <c r="AF1570" s="362"/>
      <c r="AG1570" s="362"/>
      <c r="AH1570" s="362"/>
      <c r="AI1570" s="362" t="str">
        <f t="shared" si="24"/>
        <v>MOMNSO</v>
      </c>
      <c r="AJ1570" s="362" t="str">
        <f>VLOOKUP(AI1570,Table1[[#All],[CONCAT]:[Tfiber]],2,FALSE)</f>
        <v>Applications/Tools</v>
      </c>
      <c r="AK1570" s="362" t="s">
        <v>40</v>
      </c>
      <c r="AL1570" s="362"/>
      <c r="AM1570" s="362"/>
      <c r="AN1570" s="362"/>
      <c r="AO1570" s="362"/>
      <c r="AP1570" s="361" t="e">
        <v>#N/A</v>
      </c>
      <c r="AR1570">
        <v>1</v>
      </c>
    </row>
    <row r="1571" spans="2:44" ht="15" hidden="1" customHeight="1" x14ac:dyDescent="0.35">
      <c r="B1571" s="362">
        <v>1569</v>
      </c>
      <c r="C1571" s="362" t="s">
        <v>4017</v>
      </c>
      <c r="D1571" s="362" t="s">
        <v>2</v>
      </c>
      <c r="E1571" s="368">
        <v>45233</v>
      </c>
      <c r="F1571" s="368"/>
      <c r="G1571" s="368"/>
      <c r="H1571" s="368"/>
      <c r="I1571" s="362" t="s">
        <v>62</v>
      </c>
      <c r="J1571" s="362" t="s">
        <v>1673</v>
      </c>
      <c r="K1571" s="361" t="s">
        <v>2810</v>
      </c>
      <c r="L1571" s="362"/>
      <c r="M1571" s="362" t="s">
        <v>186</v>
      </c>
      <c r="N1571" s="362" t="s">
        <v>9</v>
      </c>
      <c r="O1571" s="362"/>
      <c r="P1571" s="362" t="s">
        <v>90</v>
      </c>
      <c r="Q1571" s="362" t="s">
        <v>90</v>
      </c>
      <c r="R1571" s="362"/>
      <c r="S1571" s="361" t="s">
        <v>90</v>
      </c>
      <c r="T1571" s="362"/>
      <c r="U1571" s="362"/>
      <c r="V1571" s="362" t="s">
        <v>824</v>
      </c>
      <c r="W1571" s="362"/>
      <c r="X1571" s="362" t="s">
        <v>9</v>
      </c>
      <c r="Y1571" s="362" t="s">
        <v>9</v>
      </c>
      <c r="Z1571" s="362" t="s">
        <v>90</v>
      </c>
      <c r="AA1571" s="366" t="s">
        <v>90</v>
      </c>
      <c r="AB1571" s="362" t="s">
        <v>90</v>
      </c>
      <c r="AC1571" s="362"/>
      <c r="AD1571" s="362"/>
      <c r="AE1571" s="362"/>
      <c r="AF1571" s="362"/>
      <c r="AG1571" s="362"/>
      <c r="AH1571" s="362"/>
      <c r="AI1571" s="362" t="str">
        <f t="shared" si="24"/>
        <v>MOMNSO</v>
      </c>
      <c r="AJ1571" s="362" t="str">
        <f>VLOOKUP(AI1571,Table1[[#All],[CONCAT]:[Tfiber]],2,FALSE)</f>
        <v>Applications/Tools</v>
      </c>
      <c r="AK1571" s="362" t="s">
        <v>40</v>
      </c>
      <c r="AL1571" s="362"/>
      <c r="AM1571" s="362"/>
      <c r="AN1571" s="362"/>
      <c r="AO1571" s="362"/>
      <c r="AP1571" s="361" t="e">
        <v>#N/A</v>
      </c>
      <c r="AR1571">
        <v>1</v>
      </c>
    </row>
    <row r="1572" spans="2:44" ht="15" hidden="1" customHeight="1" x14ac:dyDescent="0.35">
      <c r="B1572" s="362">
        <v>1570</v>
      </c>
      <c r="C1572" s="362" t="s">
        <v>4018</v>
      </c>
      <c r="D1572" s="362" t="s">
        <v>2</v>
      </c>
      <c r="E1572" s="368">
        <v>45233</v>
      </c>
      <c r="F1572" s="368"/>
      <c r="G1572" s="368"/>
      <c r="H1572" s="368"/>
      <c r="I1572" s="362" t="s">
        <v>62</v>
      </c>
      <c r="J1572" s="362" t="s">
        <v>1673</v>
      </c>
      <c r="K1572" s="361" t="s">
        <v>2812</v>
      </c>
      <c r="L1572" s="362"/>
      <c r="M1572" s="362" t="s">
        <v>186</v>
      </c>
      <c r="N1572" s="362" t="s">
        <v>9</v>
      </c>
      <c r="O1572" s="362"/>
      <c r="P1572" s="362" t="s">
        <v>90</v>
      </c>
      <c r="Q1572" s="362" t="s">
        <v>90</v>
      </c>
      <c r="R1572" s="362"/>
      <c r="S1572" s="361" t="s">
        <v>90</v>
      </c>
      <c r="T1572" s="362"/>
      <c r="U1572" s="362"/>
      <c r="V1572" s="362" t="s">
        <v>824</v>
      </c>
      <c r="W1572" s="362"/>
      <c r="X1572" s="362" t="s">
        <v>9</v>
      </c>
      <c r="Y1572" s="362" t="s">
        <v>9</v>
      </c>
      <c r="Z1572" s="362" t="s">
        <v>90</v>
      </c>
      <c r="AA1572" s="366" t="s">
        <v>90</v>
      </c>
      <c r="AB1572" s="362" t="s">
        <v>90</v>
      </c>
      <c r="AC1572" s="362"/>
      <c r="AD1572" s="362"/>
      <c r="AE1572" s="362"/>
      <c r="AF1572" s="362"/>
      <c r="AG1572" s="362"/>
      <c r="AH1572" s="362"/>
      <c r="AI1572" s="362" t="str">
        <f t="shared" si="24"/>
        <v>MOMNSO</v>
      </c>
      <c r="AJ1572" s="362" t="str">
        <f>VLOOKUP(AI1572,Table1[[#All],[CONCAT]:[Tfiber]],2,FALSE)</f>
        <v>Applications/Tools</v>
      </c>
      <c r="AK1572" s="362" t="s">
        <v>40</v>
      </c>
      <c r="AL1572" s="362"/>
      <c r="AM1572" s="362"/>
      <c r="AN1572" s="362"/>
      <c r="AO1572" s="362"/>
      <c r="AP1572" s="361" t="e">
        <v>#N/A</v>
      </c>
      <c r="AR1572">
        <v>1</v>
      </c>
    </row>
    <row r="1573" spans="2:44" ht="15" hidden="1" customHeight="1" x14ac:dyDescent="0.35">
      <c r="B1573" s="362">
        <v>1571</v>
      </c>
      <c r="C1573" s="362" t="s">
        <v>4019</v>
      </c>
      <c r="D1573" s="362" t="s">
        <v>2</v>
      </c>
      <c r="E1573" s="368">
        <v>45233</v>
      </c>
      <c r="F1573" s="368"/>
      <c r="G1573" s="368"/>
      <c r="H1573" s="368"/>
      <c r="I1573" s="362" t="s">
        <v>62</v>
      </c>
      <c r="J1573" s="362" t="s">
        <v>1673</v>
      </c>
      <c r="K1573" s="361" t="s">
        <v>2814</v>
      </c>
      <c r="L1573" s="362"/>
      <c r="M1573" s="362" t="s">
        <v>186</v>
      </c>
      <c r="N1573" s="362" t="s">
        <v>9</v>
      </c>
      <c r="O1573" s="362"/>
      <c r="P1573" s="362" t="s">
        <v>90</v>
      </c>
      <c r="Q1573" s="362" t="s">
        <v>90</v>
      </c>
      <c r="R1573" s="362"/>
      <c r="S1573" s="361" t="s">
        <v>90</v>
      </c>
      <c r="T1573" s="362"/>
      <c r="U1573" s="362"/>
      <c r="V1573" s="362" t="s">
        <v>824</v>
      </c>
      <c r="W1573" s="362"/>
      <c r="X1573" s="362" t="s">
        <v>9</v>
      </c>
      <c r="Y1573" s="362" t="s">
        <v>9</v>
      </c>
      <c r="Z1573" s="362" t="s">
        <v>90</v>
      </c>
      <c r="AA1573" s="366" t="s">
        <v>90</v>
      </c>
      <c r="AB1573" s="362" t="s">
        <v>90</v>
      </c>
      <c r="AC1573" s="362"/>
      <c r="AD1573" s="362"/>
      <c r="AE1573" s="362"/>
      <c r="AF1573" s="362"/>
      <c r="AG1573" s="362"/>
      <c r="AH1573" s="362"/>
      <c r="AI1573" s="362" t="str">
        <f t="shared" si="24"/>
        <v>MOMNSO</v>
      </c>
      <c r="AJ1573" s="362" t="str">
        <f>VLOOKUP(AI1573,Table1[[#All],[CONCAT]:[Tfiber]],2,FALSE)</f>
        <v>Applications/Tools</v>
      </c>
      <c r="AK1573" s="362" t="s">
        <v>40</v>
      </c>
      <c r="AL1573" s="362"/>
      <c r="AM1573" s="362"/>
      <c r="AN1573" s="362"/>
      <c r="AO1573" s="362"/>
      <c r="AP1573" s="361" t="e">
        <v>#N/A</v>
      </c>
      <c r="AR1573">
        <v>1</v>
      </c>
    </row>
    <row r="1574" spans="2:44" ht="15" hidden="1" customHeight="1" x14ac:dyDescent="0.35">
      <c r="B1574" s="362">
        <v>1572</v>
      </c>
      <c r="C1574" s="362" t="s">
        <v>4020</v>
      </c>
      <c r="D1574" s="362" t="s">
        <v>2</v>
      </c>
      <c r="E1574" s="368">
        <v>45233</v>
      </c>
      <c r="F1574" s="368"/>
      <c r="G1574" s="368"/>
      <c r="H1574" s="368"/>
      <c r="I1574" s="362" t="s">
        <v>62</v>
      </c>
      <c r="J1574" s="362" t="s">
        <v>1673</v>
      </c>
      <c r="K1574" s="361" t="s">
        <v>2819</v>
      </c>
      <c r="L1574" s="362"/>
      <c r="M1574" s="362" t="s">
        <v>186</v>
      </c>
      <c r="N1574" s="362" t="s">
        <v>9</v>
      </c>
      <c r="O1574" s="362"/>
      <c r="P1574" s="362" t="s">
        <v>90</v>
      </c>
      <c r="Q1574" s="362" t="s">
        <v>90</v>
      </c>
      <c r="R1574" s="362"/>
      <c r="S1574" s="361" t="s">
        <v>90</v>
      </c>
      <c r="T1574" s="362"/>
      <c r="U1574" s="362"/>
      <c r="V1574" s="362" t="s">
        <v>824</v>
      </c>
      <c r="W1574" s="362"/>
      <c r="X1574" s="362" t="s">
        <v>9</v>
      </c>
      <c r="Y1574" s="362" t="s">
        <v>9</v>
      </c>
      <c r="Z1574" s="362" t="s">
        <v>90</v>
      </c>
      <c r="AA1574" s="366" t="s">
        <v>90</v>
      </c>
      <c r="AB1574" s="362" t="s">
        <v>90</v>
      </c>
      <c r="AC1574" s="362"/>
      <c r="AD1574" s="362"/>
      <c r="AE1574" s="362"/>
      <c r="AF1574" s="362"/>
      <c r="AG1574" s="362"/>
      <c r="AH1574" s="362"/>
      <c r="AI1574" s="362" t="str">
        <f t="shared" si="24"/>
        <v>MOMNSO</v>
      </c>
      <c r="AJ1574" s="362" t="str">
        <f>VLOOKUP(AI1574,Table1[[#All],[CONCAT]:[Tfiber]],2,FALSE)</f>
        <v>Applications/Tools</v>
      </c>
      <c r="AK1574" s="362" t="s">
        <v>40</v>
      </c>
      <c r="AL1574" s="362"/>
      <c r="AM1574" s="362"/>
      <c r="AN1574" s="362"/>
      <c r="AO1574" s="362"/>
      <c r="AP1574" s="361" t="e">
        <v>#N/A</v>
      </c>
      <c r="AR1574">
        <v>1</v>
      </c>
    </row>
    <row r="1575" spans="2:44" ht="15" hidden="1" customHeight="1" x14ac:dyDescent="0.35">
      <c r="B1575" s="362">
        <v>1573</v>
      </c>
      <c r="C1575" s="362" t="s">
        <v>4021</v>
      </c>
      <c r="D1575" s="362" t="s">
        <v>2</v>
      </c>
      <c r="E1575" s="368">
        <v>45133</v>
      </c>
      <c r="F1575" s="368"/>
      <c r="G1575" s="368"/>
      <c r="H1575" s="368"/>
      <c r="I1575" s="362" t="s">
        <v>74</v>
      </c>
      <c r="J1575" s="362" t="s">
        <v>1070</v>
      </c>
      <c r="K1575" s="361" t="s">
        <v>4022</v>
      </c>
      <c r="L1575" s="361"/>
      <c r="M1575" s="362" t="s">
        <v>186</v>
      </c>
      <c r="N1575" s="362" t="s">
        <v>9</v>
      </c>
      <c r="O1575" s="362"/>
      <c r="P1575" s="362" t="s">
        <v>90</v>
      </c>
      <c r="Q1575" s="362" t="s">
        <v>90</v>
      </c>
      <c r="R1575" s="362"/>
      <c r="S1575" s="361" t="s">
        <v>4023</v>
      </c>
      <c r="T1575" s="362"/>
      <c r="U1575" s="362"/>
      <c r="V1575" s="362" t="s">
        <v>120</v>
      </c>
      <c r="W1575" s="362"/>
      <c r="X1575" s="362"/>
      <c r="Y1575" s="362" t="s">
        <v>48</v>
      </c>
      <c r="Z1575" s="362" t="s">
        <v>90</v>
      </c>
      <c r="AA1575" s="366" t="s">
        <v>90</v>
      </c>
      <c r="AB1575" s="362" t="s">
        <v>90</v>
      </c>
      <c r="AC1575" s="362"/>
      <c r="AD1575" s="362"/>
      <c r="AE1575" s="362"/>
      <c r="AF1575" s="362"/>
      <c r="AG1575" s="362"/>
      <c r="AH1575" s="362"/>
      <c r="AI1575" s="362" t="str">
        <f t="shared" si="24"/>
        <v>MOMWFM</v>
      </c>
      <c r="AJ1575" s="362" t="str">
        <f>VLOOKUP(AI1575,Table1[[#All],[CONCAT]:[Tfiber]],2,FALSE)</f>
        <v>Applications/Tools</v>
      </c>
      <c r="AK1575" s="362" t="s">
        <v>40</v>
      </c>
      <c r="AL1575" s="362"/>
      <c r="AM1575" s="362"/>
      <c r="AN1575" s="362"/>
      <c r="AO1575" s="362"/>
      <c r="AP1575" s="361"/>
      <c r="AR1575">
        <v>1</v>
      </c>
    </row>
    <row r="1576" spans="2:44" ht="15" hidden="1" customHeight="1" x14ac:dyDescent="0.35">
      <c r="B1576" s="362">
        <v>1574</v>
      </c>
      <c r="C1576" s="362" t="s">
        <v>4024</v>
      </c>
      <c r="D1576" s="362" t="s">
        <v>2</v>
      </c>
      <c r="E1576" s="368">
        <v>45233</v>
      </c>
      <c r="F1576" s="368"/>
      <c r="G1576" s="368"/>
      <c r="H1576" s="368"/>
      <c r="I1576" s="362" t="s">
        <v>62</v>
      </c>
      <c r="J1576" s="362" t="s">
        <v>1673</v>
      </c>
      <c r="K1576" s="361" t="s">
        <v>4025</v>
      </c>
      <c r="L1576" s="362"/>
      <c r="M1576" s="362" t="s">
        <v>186</v>
      </c>
      <c r="N1576" s="362" t="s">
        <v>9</v>
      </c>
      <c r="O1576" s="362"/>
      <c r="P1576" s="362" t="s">
        <v>90</v>
      </c>
      <c r="Q1576" s="362" t="s">
        <v>90</v>
      </c>
      <c r="R1576" s="362"/>
      <c r="S1576" s="361" t="s">
        <v>90</v>
      </c>
      <c r="T1576" s="362"/>
      <c r="U1576" s="362"/>
      <c r="V1576" s="362" t="s">
        <v>824</v>
      </c>
      <c r="W1576" s="362"/>
      <c r="X1576" s="362" t="s">
        <v>9</v>
      </c>
      <c r="Y1576" s="362" t="s">
        <v>9</v>
      </c>
      <c r="Z1576" s="362" t="s">
        <v>90</v>
      </c>
      <c r="AA1576" s="366" t="s">
        <v>90</v>
      </c>
      <c r="AB1576" s="362" t="s">
        <v>90</v>
      </c>
      <c r="AC1576" s="362"/>
      <c r="AD1576" s="362"/>
      <c r="AE1576" s="362"/>
      <c r="AF1576" s="362"/>
      <c r="AG1576" s="362"/>
      <c r="AH1576" s="362"/>
      <c r="AI1576" s="362" t="str">
        <f t="shared" si="24"/>
        <v>MOMNSO</v>
      </c>
      <c r="AJ1576" s="362" t="str">
        <f>VLOOKUP(AI1576,Table1[[#All],[CONCAT]:[Tfiber]],2,FALSE)</f>
        <v>Applications/Tools</v>
      </c>
      <c r="AK1576" s="362" t="s">
        <v>40</v>
      </c>
      <c r="AL1576" s="362"/>
      <c r="AM1576" s="362"/>
      <c r="AN1576" s="362"/>
      <c r="AO1576" s="362"/>
      <c r="AP1576" s="361" t="e">
        <v>#N/A</v>
      </c>
      <c r="AR1576">
        <v>1</v>
      </c>
    </row>
    <row r="1577" spans="2:44" ht="15" hidden="1" customHeight="1" x14ac:dyDescent="0.35">
      <c r="B1577" s="362">
        <v>1575</v>
      </c>
      <c r="C1577" s="362" t="s">
        <v>4026</v>
      </c>
      <c r="D1577" s="362" t="s">
        <v>2</v>
      </c>
      <c r="E1577" s="368">
        <v>45233</v>
      </c>
      <c r="F1577" s="368"/>
      <c r="G1577" s="368"/>
      <c r="H1577" s="368"/>
      <c r="I1577" s="362" t="s">
        <v>62</v>
      </c>
      <c r="J1577" s="362" t="s">
        <v>1673</v>
      </c>
      <c r="K1577" s="361" t="s">
        <v>2823</v>
      </c>
      <c r="L1577" s="362"/>
      <c r="M1577" s="362" t="s">
        <v>186</v>
      </c>
      <c r="N1577" s="362" t="s">
        <v>9</v>
      </c>
      <c r="O1577" s="362"/>
      <c r="P1577" s="362" t="s">
        <v>90</v>
      </c>
      <c r="Q1577" s="362" t="s">
        <v>90</v>
      </c>
      <c r="R1577" s="362"/>
      <c r="S1577" s="361" t="s">
        <v>90</v>
      </c>
      <c r="T1577" s="362"/>
      <c r="U1577" s="362"/>
      <c r="V1577" s="362" t="s">
        <v>824</v>
      </c>
      <c r="W1577" s="362"/>
      <c r="X1577" s="362" t="s">
        <v>9</v>
      </c>
      <c r="Y1577" s="362" t="s">
        <v>9</v>
      </c>
      <c r="Z1577" s="362" t="s">
        <v>90</v>
      </c>
      <c r="AA1577" s="366" t="s">
        <v>90</v>
      </c>
      <c r="AB1577" s="362" t="s">
        <v>90</v>
      </c>
      <c r="AC1577" s="362"/>
      <c r="AD1577" s="362"/>
      <c r="AE1577" s="362"/>
      <c r="AF1577" s="362"/>
      <c r="AG1577" s="362"/>
      <c r="AH1577" s="362"/>
      <c r="AI1577" s="362" t="str">
        <f t="shared" si="24"/>
        <v>MOMNSO</v>
      </c>
      <c r="AJ1577" s="362" t="str">
        <f>VLOOKUP(AI1577,Table1[[#All],[CONCAT]:[Tfiber]],2,FALSE)</f>
        <v>Applications/Tools</v>
      </c>
      <c r="AK1577" s="362" t="s">
        <v>40</v>
      </c>
      <c r="AL1577" s="362"/>
      <c r="AM1577" s="362"/>
      <c r="AN1577" s="362"/>
      <c r="AO1577" s="362"/>
      <c r="AP1577" s="361" t="e">
        <v>#N/A</v>
      </c>
      <c r="AR1577">
        <v>1</v>
      </c>
    </row>
    <row r="1578" spans="2:44" ht="15" hidden="1" customHeight="1" x14ac:dyDescent="0.35">
      <c r="B1578" s="362">
        <v>1576</v>
      </c>
      <c r="C1578" s="362" t="s">
        <v>4027</v>
      </c>
      <c r="D1578" s="362" t="s">
        <v>2</v>
      </c>
      <c r="E1578" s="368">
        <v>45233</v>
      </c>
      <c r="F1578" s="368"/>
      <c r="G1578" s="368"/>
      <c r="H1578" s="368"/>
      <c r="I1578" s="362" t="s">
        <v>62</v>
      </c>
      <c r="J1578" s="362" t="s">
        <v>1673</v>
      </c>
      <c r="K1578" s="361" t="s">
        <v>2825</v>
      </c>
      <c r="L1578" s="362"/>
      <c r="M1578" s="362" t="s">
        <v>186</v>
      </c>
      <c r="N1578" s="362" t="s">
        <v>9</v>
      </c>
      <c r="O1578" s="362"/>
      <c r="P1578" s="362" t="s">
        <v>90</v>
      </c>
      <c r="Q1578" s="362" t="s">
        <v>90</v>
      </c>
      <c r="R1578" s="362"/>
      <c r="S1578" s="361" t="s">
        <v>90</v>
      </c>
      <c r="T1578" s="362"/>
      <c r="U1578" s="362"/>
      <c r="V1578" s="362" t="s">
        <v>824</v>
      </c>
      <c r="W1578" s="362"/>
      <c r="X1578" s="362" t="s">
        <v>9</v>
      </c>
      <c r="Y1578" s="362" t="s">
        <v>9</v>
      </c>
      <c r="Z1578" s="362" t="s">
        <v>90</v>
      </c>
      <c r="AA1578" s="366" t="s">
        <v>90</v>
      </c>
      <c r="AB1578" s="362" t="s">
        <v>90</v>
      </c>
      <c r="AC1578" s="362"/>
      <c r="AD1578" s="362"/>
      <c r="AE1578" s="362"/>
      <c r="AF1578" s="362"/>
      <c r="AG1578" s="362"/>
      <c r="AH1578" s="362"/>
      <c r="AI1578" s="362" t="str">
        <f t="shared" si="24"/>
        <v>MOMNSO</v>
      </c>
      <c r="AJ1578" s="362" t="str">
        <f>VLOOKUP(AI1578,Table1[[#All],[CONCAT]:[Tfiber]],2,FALSE)</f>
        <v>Applications/Tools</v>
      </c>
      <c r="AK1578" s="362" t="s">
        <v>40</v>
      </c>
      <c r="AL1578" s="362"/>
      <c r="AM1578" s="362"/>
      <c r="AN1578" s="362"/>
      <c r="AO1578" s="362"/>
      <c r="AP1578" s="361" t="e">
        <v>#N/A</v>
      </c>
      <c r="AR1578">
        <v>1</v>
      </c>
    </row>
    <row r="1579" spans="2:44" ht="15" hidden="1" customHeight="1" x14ac:dyDescent="0.35">
      <c r="B1579" s="362">
        <v>1577</v>
      </c>
      <c r="C1579" s="362" t="s">
        <v>4028</v>
      </c>
      <c r="D1579" s="362" t="s">
        <v>2</v>
      </c>
      <c r="E1579" s="368">
        <v>45233</v>
      </c>
      <c r="F1579" s="368"/>
      <c r="G1579" s="368"/>
      <c r="H1579" s="368"/>
      <c r="I1579" s="362" t="s">
        <v>62</v>
      </c>
      <c r="J1579" s="362" t="s">
        <v>1673</v>
      </c>
      <c r="K1579" s="361" t="s">
        <v>2827</v>
      </c>
      <c r="L1579" s="362"/>
      <c r="M1579" s="362" t="s">
        <v>186</v>
      </c>
      <c r="N1579" s="362" t="s">
        <v>9</v>
      </c>
      <c r="O1579" s="362"/>
      <c r="P1579" s="362" t="s">
        <v>90</v>
      </c>
      <c r="Q1579" s="362" t="s">
        <v>90</v>
      </c>
      <c r="R1579" s="362"/>
      <c r="S1579" s="361" t="s">
        <v>90</v>
      </c>
      <c r="T1579" s="362"/>
      <c r="U1579" s="362"/>
      <c r="V1579" s="362" t="s">
        <v>824</v>
      </c>
      <c r="W1579" s="362"/>
      <c r="X1579" s="362" t="s">
        <v>9</v>
      </c>
      <c r="Y1579" s="362" t="s">
        <v>9</v>
      </c>
      <c r="Z1579" s="362" t="s">
        <v>90</v>
      </c>
      <c r="AA1579" s="366" t="s">
        <v>90</v>
      </c>
      <c r="AB1579" s="362" t="s">
        <v>90</v>
      </c>
      <c r="AC1579" s="362"/>
      <c r="AD1579" s="362"/>
      <c r="AE1579" s="362"/>
      <c r="AF1579" s="362"/>
      <c r="AG1579" s="362"/>
      <c r="AH1579" s="362"/>
      <c r="AI1579" s="362" t="str">
        <f t="shared" si="24"/>
        <v>MOMNSO</v>
      </c>
      <c r="AJ1579" s="362" t="str">
        <f>VLOOKUP(AI1579,Table1[[#All],[CONCAT]:[Tfiber]],2,FALSE)</f>
        <v>Applications/Tools</v>
      </c>
      <c r="AK1579" s="362" t="s">
        <v>40</v>
      </c>
      <c r="AL1579" s="362"/>
      <c r="AM1579" s="362"/>
      <c r="AN1579" s="362"/>
      <c r="AO1579" s="362"/>
      <c r="AP1579" s="361" t="e">
        <v>#N/A</v>
      </c>
      <c r="AR1579">
        <v>1</v>
      </c>
    </row>
    <row r="1580" spans="2:44" ht="15" hidden="1" customHeight="1" x14ac:dyDescent="0.35">
      <c r="B1580" s="362">
        <v>1578</v>
      </c>
      <c r="C1580" s="362" t="s">
        <v>4029</v>
      </c>
      <c r="D1580" s="362" t="s">
        <v>2</v>
      </c>
      <c r="E1580" s="368">
        <v>45233</v>
      </c>
      <c r="F1580" s="368"/>
      <c r="G1580" s="368"/>
      <c r="H1580" s="368"/>
      <c r="I1580" s="362" t="s">
        <v>62</v>
      </c>
      <c r="J1580" s="362" t="s">
        <v>1673</v>
      </c>
      <c r="K1580" s="361" t="s">
        <v>2829</v>
      </c>
      <c r="L1580" s="362"/>
      <c r="M1580" s="362" t="s">
        <v>186</v>
      </c>
      <c r="N1580" s="362" t="s">
        <v>9</v>
      </c>
      <c r="O1580" s="362"/>
      <c r="P1580" s="362" t="s">
        <v>90</v>
      </c>
      <c r="Q1580" s="362" t="s">
        <v>90</v>
      </c>
      <c r="R1580" s="362"/>
      <c r="S1580" s="361" t="s">
        <v>90</v>
      </c>
      <c r="T1580" s="362"/>
      <c r="U1580" s="362"/>
      <c r="V1580" s="362" t="s">
        <v>824</v>
      </c>
      <c r="W1580" s="362"/>
      <c r="X1580" s="362" t="s">
        <v>9</v>
      </c>
      <c r="Y1580" s="362" t="s">
        <v>9</v>
      </c>
      <c r="Z1580" s="362" t="s">
        <v>90</v>
      </c>
      <c r="AA1580" s="366" t="s">
        <v>90</v>
      </c>
      <c r="AB1580" s="362" t="s">
        <v>90</v>
      </c>
      <c r="AC1580" s="362"/>
      <c r="AD1580" s="362"/>
      <c r="AE1580" s="362"/>
      <c r="AF1580" s="362"/>
      <c r="AG1580" s="362"/>
      <c r="AH1580" s="362"/>
      <c r="AI1580" s="362" t="str">
        <f t="shared" si="24"/>
        <v>MOMNSO</v>
      </c>
      <c r="AJ1580" s="362" t="str">
        <f>VLOOKUP(AI1580,Table1[[#All],[CONCAT]:[Tfiber]],2,FALSE)</f>
        <v>Applications/Tools</v>
      </c>
      <c r="AK1580" s="362" t="s">
        <v>40</v>
      </c>
      <c r="AL1580" s="362"/>
      <c r="AM1580" s="362"/>
      <c r="AN1580" s="362"/>
      <c r="AO1580" s="362"/>
      <c r="AP1580" s="361" t="e">
        <v>#N/A</v>
      </c>
      <c r="AR1580">
        <v>1</v>
      </c>
    </row>
    <row r="1581" spans="2:44" ht="15" hidden="1" customHeight="1" x14ac:dyDescent="0.35">
      <c r="B1581" s="362">
        <v>1579</v>
      </c>
      <c r="C1581" s="362" t="s">
        <v>4030</v>
      </c>
      <c r="D1581" s="362" t="s">
        <v>2</v>
      </c>
      <c r="E1581" s="368">
        <v>45247</v>
      </c>
      <c r="F1581" s="368"/>
      <c r="G1581" s="368"/>
      <c r="H1581" s="368"/>
      <c r="I1581" s="362" t="s">
        <v>77</v>
      </c>
      <c r="J1581" s="362" t="s">
        <v>90</v>
      </c>
      <c r="K1581" s="361" t="s">
        <v>4031</v>
      </c>
      <c r="L1581" s="362"/>
      <c r="M1581" s="362" t="s">
        <v>186</v>
      </c>
      <c r="N1581" s="362" t="s">
        <v>9</v>
      </c>
      <c r="O1581" s="362"/>
      <c r="P1581" s="362" t="s">
        <v>90</v>
      </c>
      <c r="Q1581" s="362" t="s">
        <v>90</v>
      </c>
      <c r="R1581" s="362" t="s">
        <v>46</v>
      </c>
      <c r="S1581" s="361" t="s">
        <v>90</v>
      </c>
      <c r="T1581" s="362"/>
      <c r="U1581" s="362"/>
      <c r="V1581" s="362" t="s">
        <v>133</v>
      </c>
      <c r="W1581" s="362"/>
      <c r="X1581" s="362" t="s">
        <v>9</v>
      </c>
      <c r="Y1581" s="362" t="s">
        <v>46</v>
      </c>
      <c r="Z1581" s="362" t="s">
        <v>90</v>
      </c>
      <c r="AA1581" s="366" t="s">
        <v>90</v>
      </c>
      <c r="AB1581" s="362" t="s">
        <v>90</v>
      </c>
      <c r="AC1581" s="362"/>
      <c r="AD1581" s="362"/>
      <c r="AE1581" s="362"/>
      <c r="AF1581" s="362"/>
      <c r="AG1581" s="362"/>
      <c r="AH1581" s="362"/>
      <c r="AI1581" s="362" t="str">
        <f t="shared" si="24"/>
        <v>MOMHelpdesk</v>
      </c>
      <c r="AJ1581" s="362" t="str">
        <f>VLOOKUP(AI1581,Table1[[#All],[CONCAT]:[Tfiber]],2,FALSE)</f>
        <v>Helpdesk (Contact Center)</v>
      </c>
      <c r="AK1581" s="362" t="s">
        <v>40</v>
      </c>
      <c r="AL1581" s="362"/>
      <c r="AM1581" s="362"/>
      <c r="AN1581" s="362"/>
      <c r="AO1581" s="362"/>
      <c r="AP1581" s="361"/>
      <c r="AR1581">
        <v>1</v>
      </c>
    </row>
    <row r="1582" spans="2:44" ht="15" hidden="1" customHeight="1" x14ac:dyDescent="0.35">
      <c r="B1582" s="362">
        <v>1580</v>
      </c>
      <c r="C1582" s="362" t="s">
        <v>4032</v>
      </c>
      <c r="D1582" s="362" t="s">
        <v>2</v>
      </c>
      <c r="E1582" s="368">
        <v>45247</v>
      </c>
      <c r="F1582" s="368"/>
      <c r="G1582" s="368"/>
      <c r="H1582" s="368"/>
      <c r="I1582" s="362" t="s">
        <v>77</v>
      </c>
      <c r="J1582" s="362" t="s">
        <v>90</v>
      </c>
      <c r="K1582" s="361" t="s">
        <v>4033</v>
      </c>
      <c r="L1582" s="362"/>
      <c r="M1582" s="362" t="s">
        <v>186</v>
      </c>
      <c r="N1582" s="362" t="s">
        <v>1548</v>
      </c>
      <c r="O1582" s="362"/>
      <c r="P1582" s="362" t="s">
        <v>90</v>
      </c>
      <c r="Q1582" s="362" t="s">
        <v>90</v>
      </c>
      <c r="R1582" s="362" t="s">
        <v>46</v>
      </c>
      <c r="S1582" s="361" t="s">
        <v>4034</v>
      </c>
      <c r="T1582" s="362"/>
      <c r="U1582" s="362"/>
      <c r="V1582" s="362" t="s">
        <v>133</v>
      </c>
      <c r="W1582" s="362"/>
      <c r="X1582" s="362" t="s">
        <v>9</v>
      </c>
      <c r="Y1582" s="362" t="s">
        <v>46</v>
      </c>
      <c r="Z1582" s="362" t="s">
        <v>90</v>
      </c>
      <c r="AA1582" s="366" t="s">
        <v>90</v>
      </c>
      <c r="AB1582" s="362" t="s">
        <v>90</v>
      </c>
      <c r="AC1582" s="362"/>
      <c r="AD1582" s="362"/>
      <c r="AE1582" s="362"/>
      <c r="AF1582" s="362"/>
      <c r="AG1582" s="362"/>
      <c r="AH1582" s="362"/>
      <c r="AI1582" s="362" t="str">
        <f t="shared" si="24"/>
        <v>MOMHelpdesk</v>
      </c>
      <c r="AJ1582" s="362" t="str">
        <f>VLOOKUP(AI1582,Table1[[#All],[CONCAT]:[Tfiber]],2,FALSE)</f>
        <v>Helpdesk (Contact Center)</v>
      </c>
      <c r="AK1582" s="362" t="s">
        <v>40</v>
      </c>
      <c r="AL1582" s="362"/>
      <c r="AM1582" s="362"/>
      <c r="AN1582" s="362"/>
      <c r="AO1582" s="362"/>
      <c r="AP1582" s="361"/>
      <c r="AR1582">
        <v>1</v>
      </c>
    </row>
    <row r="1583" spans="2:44" ht="15" hidden="1" customHeight="1" x14ac:dyDescent="0.35">
      <c r="B1583" s="362">
        <v>1581</v>
      </c>
      <c r="C1583" s="362" t="s">
        <v>4035</v>
      </c>
      <c r="D1583" s="362" t="s">
        <v>2</v>
      </c>
      <c r="E1583" s="368">
        <v>45247</v>
      </c>
      <c r="F1583" s="368"/>
      <c r="G1583" s="368"/>
      <c r="H1583" s="368"/>
      <c r="I1583" s="362" t="s">
        <v>77</v>
      </c>
      <c r="J1583" s="362" t="s">
        <v>90</v>
      </c>
      <c r="K1583" s="361" t="s">
        <v>4036</v>
      </c>
      <c r="L1583" s="362"/>
      <c r="M1583" s="362" t="s">
        <v>186</v>
      </c>
      <c r="N1583" s="362" t="s">
        <v>1548</v>
      </c>
      <c r="O1583" s="362"/>
      <c r="P1583" s="362" t="s">
        <v>90</v>
      </c>
      <c r="Q1583" s="362" t="s">
        <v>90</v>
      </c>
      <c r="R1583" s="362" t="s">
        <v>46</v>
      </c>
      <c r="S1583" s="361" t="s">
        <v>90</v>
      </c>
      <c r="T1583" s="362"/>
      <c r="U1583" s="362"/>
      <c r="V1583" s="362" t="s">
        <v>133</v>
      </c>
      <c r="W1583" s="362"/>
      <c r="X1583" s="362" t="s">
        <v>9</v>
      </c>
      <c r="Y1583" s="362" t="s">
        <v>46</v>
      </c>
      <c r="Z1583" s="362" t="s">
        <v>90</v>
      </c>
      <c r="AA1583" s="366" t="s">
        <v>90</v>
      </c>
      <c r="AB1583" s="362" t="s">
        <v>90</v>
      </c>
      <c r="AC1583" s="362"/>
      <c r="AD1583" s="362"/>
      <c r="AE1583" s="362"/>
      <c r="AF1583" s="362"/>
      <c r="AG1583" s="362"/>
      <c r="AH1583" s="362"/>
      <c r="AI1583" s="362" t="str">
        <f t="shared" si="24"/>
        <v>MOMHelpdesk</v>
      </c>
      <c r="AJ1583" s="362" t="str">
        <f>VLOOKUP(AI1583,Table1[[#All],[CONCAT]:[Tfiber]],2,FALSE)</f>
        <v>Helpdesk (Contact Center)</v>
      </c>
      <c r="AK1583" s="362" t="s">
        <v>40</v>
      </c>
      <c r="AL1583" s="362"/>
      <c r="AM1583" s="362"/>
      <c r="AN1583" s="362"/>
      <c r="AO1583" s="362"/>
      <c r="AP1583" s="361"/>
      <c r="AR1583">
        <v>1</v>
      </c>
    </row>
    <row r="1584" spans="2:44" ht="15" hidden="1" customHeight="1" x14ac:dyDescent="0.35">
      <c r="B1584" s="362">
        <v>1582</v>
      </c>
      <c r="C1584" s="362" t="s">
        <v>4037</v>
      </c>
      <c r="D1584" s="362" t="s">
        <v>2</v>
      </c>
      <c r="E1584" s="368">
        <v>45247</v>
      </c>
      <c r="F1584" s="368"/>
      <c r="G1584" s="368"/>
      <c r="H1584" s="368"/>
      <c r="I1584" s="362" t="s">
        <v>79</v>
      </c>
      <c r="J1584" s="362" t="s">
        <v>26</v>
      </c>
      <c r="K1584" s="361" t="s">
        <v>4038</v>
      </c>
      <c r="L1584" s="362"/>
      <c r="M1584" s="362" t="s">
        <v>186</v>
      </c>
      <c r="N1584" s="362" t="s">
        <v>9</v>
      </c>
      <c r="O1584" s="362"/>
      <c r="P1584" s="362" t="s">
        <v>90</v>
      </c>
      <c r="Q1584" s="362" t="s">
        <v>90</v>
      </c>
      <c r="R1584" s="362" t="s">
        <v>8</v>
      </c>
      <c r="S1584" s="361" t="s">
        <v>1539</v>
      </c>
      <c r="T1584" s="362"/>
      <c r="U1584" s="362"/>
      <c r="V1584" s="362" t="s">
        <v>1540</v>
      </c>
      <c r="W1584" s="362"/>
      <c r="X1584" s="362"/>
      <c r="Y1584" s="375" t="s">
        <v>45</v>
      </c>
      <c r="Z1584" s="362" t="s">
        <v>90</v>
      </c>
      <c r="AA1584" s="366" t="s">
        <v>90</v>
      </c>
      <c r="AB1584" s="362" t="s">
        <v>90</v>
      </c>
      <c r="AC1584" s="362"/>
      <c r="AD1584" s="362"/>
      <c r="AE1584" s="362"/>
      <c r="AF1584" s="362"/>
      <c r="AG1584" s="362"/>
      <c r="AH1584" s="362"/>
      <c r="AI1584" s="362" t="str">
        <f t="shared" si="24"/>
        <v>MOMOEM Related</v>
      </c>
      <c r="AJ1584" s="362" t="str">
        <f>VLOOKUP(AI1584,Table1[[#All],[CONCAT]:[Tfiber]],2,FALSE)</f>
        <v>OEM Related Issues</v>
      </c>
      <c r="AK1584" s="362" t="s">
        <v>39</v>
      </c>
      <c r="AL1584" s="362"/>
      <c r="AM1584" s="362"/>
      <c r="AN1584" s="362"/>
      <c r="AO1584" s="368">
        <v>45923</v>
      </c>
      <c r="AP1584" s="361" t="s">
        <v>680</v>
      </c>
      <c r="AR1584">
        <v>1</v>
      </c>
    </row>
    <row r="1585" spans="2:44" ht="15" hidden="1" customHeight="1" x14ac:dyDescent="0.35">
      <c r="B1585" s="362">
        <v>1583</v>
      </c>
      <c r="C1585" s="362" t="s">
        <v>4039</v>
      </c>
      <c r="D1585" s="362" t="s">
        <v>2</v>
      </c>
      <c r="E1585" s="368">
        <v>45247</v>
      </c>
      <c r="F1585" s="368"/>
      <c r="G1585" s="368"/>
      <c r="H1585" s="368"/>
      <c r="I1585" s="362" t="s">
        <v>79</v>
      </c>
      <c r="J1585" s="362" t="s">
        <v>26</v>
      </c>
      <c r="K1585" s="361" t="s">
        <v>4040</v>
      </c>
      <c r="L1585" s="362"/>
      <c r="M1585" s="362" t="s">
        <v>186</v>
      </c>
      <c r="N1585" s="362" t="s">
        <v>9</v>
      </c>
      <c r="O1585" s="362"/>
      <c r="P1585" s="362" t="s">
        <v>90</v>
      </c>
      <c r="Q1585" s="362" t="s">
        <v>90</v>
      </c>
      <c r="R1585" s="362" t="s">
        <v>8</v>
      </c>
      <c r="S1585" s="361" t="s">
        <v>1539</v>
      </c>
      <c r="T1585" s="362"/>
      <c r="U1585" s="362"/>
      <c r="V1585" s="362" t="s">
        <v>1540</v>
      </c>
      <c r="W1585" s="362"/>
      <c r="X1585" s="362"/>
      <c r="Y1585" s="375" t="s">
        <v>45</v>
      </c>
      <c r="Z1585" s="362" t="s">
        <v>90</v>
      </c>
      <c r="AA1585" s="366" t="s">
        <v>90</v>
      </c>
      <c r="AB1585" s="362" t="s">
        <v>90</v>
      </c>
      <c r="AC1585" s="362"/>
      <c r="AD1585" s="362"/>
      <c r="AE1585" s="362"/>
      <c r="AF1585" s="362"/>
      <c r="AG1585" s="362"/>
      <c r="AH1585" s="362"/>
      <c r="AI1585" s="362" t="str">
        <f t="shared" si="24"/>
        <v>MOMOEM Related</v>
      </c>
      <c r="AJ1585" s="362" t="str">
        <f>VLOOKUP(AI1585,Table1[[#All],[CONCAT]:[Tfiber]],2,FALSE)</f>
        <v>OEM Related Issues</v>
      </c>
      <c r="AK1585" s="362" t="s">
        <v>39</v>
      </c>
      <c r="AL1585" s="362"/>
      <c r="AM1585" s="362"/>
      <c r="AN1585" s="362"/>
      <c r="AO1585" s="368">
        <v>45923</v>
      </c>
      <c r="AP1585" s="361" t="s">
        <v>680</v>
      </c>
      <c r="AR1585">
        <v>1</v>
      </c>
    </row>
    <row r="1586" spans="2:44" ht="15" hidden="1" customHeight="1" x14ac:dyDescent="0.35">
      <c r="B1586" s="362">
        <v>1584</v>
      </c>
      <c r="C1586" s="362" t="s">
        <v>4041</v>
      </c>
      <c r="D1586" s="362" t="s">
        <v>2</v>
      </c>
      <c r="E1586" s="368">
        <v>45133</v>
      </c>
      <c r="F1586" s="368"/>
      <c r="G1586" s="368"/>
      <c r="H1586" s="368"/>
      <c r="I1586" s="362" t="s">
        <v>74</v>
      </c>
      <c r="J1586" s="362" t="s">
        <v>2308</v>
      </c>
      <c r="K1586" s="361" t="s">
        <v>4042</v>
      </c>
      <c r="L1586" s="361"/>
      <c r="M1586" s="362" t="s">
        <v>186</v>
      </c>
      <c r="N1586" s="362" t="s">
        <v>9</v>
      </c>
      <c r="O1586" s="362"/>
      <c r="P1586" s="362" t="s">
        <v>90</v>
      </c>
      <c r="Q1586" s="362" t="s">
        <v>90</v>
      </c>
      <c r="R1586" s="362"/>
      <c r="S1586" s="361" t="s">
        <v>4043</v>
      </c>
      <c r="T1586" s="362"/>
      <c r="U1586" s="362"/>
      <c r="V1586" s="362" t="s">
        <v>120</v>
      </c>
      <c r="W1586" s="362"/>
      <c r="X1586" s="362" t="s">
        <v>9</v>
      </c>
      <c r="Y1586" s="362" t="s">
        <v>9</v>
      </c>
      <c r="Z1586" s="362" t="s">
        <v>90</v>
      </c>
      <c r="AA1586" s="366" t="s">
        <v>90</v>
      </c>
      <c r="AB1586" s="362" t="s">
        <v>90</v>
      </c>
      <c r="AC1586" s="362"/>
      <c r="AD1586" s="362"/>
      <c r="AE1586" s="362"/>
      <c r="AF1586" s="362"/>
      <c r="AG1586" s="362"/>
      <c r="AH1586" s="362"/>
      <c r="AI1586" s="362" t="str">
        <f t="shared" si="24"/>
        <v>MOMWFM</v>
      </c>
      <c r="AJ1586" s="362" t="str">
        <f>VLOOKUP(AI1586,Table1[[#All],[CONCAT]:[Tfiber]],2,FALSE)</f>
        <v>Applications/Tools</v>
      </c>
      <c r="AK1586" s="362" t="s">
        <v>40</v>
      </c>
      <c r="AL1586" s="362"/>
      <c r="AM1586" s="362"/>
      <c r="AN1586" s="362"/>
      <c r="AO1586" s="362"/>
      <c r="AP1586" s="361" t="e">
        <v>#N/A</v>
      </c>
      <c r="AR1586">
        <v>1</v>
      </c>
    </row>
    <row r="1587" spans="2:44" ht="15" hidden="1" customHeight="1" x14ac:dyDescent="0.35">
      <c r="B1587" s="362">
        <v>1585</v>
      </c>
      <c r="C1587" s="362" t="s">
        <v>4044</v>
      </c>
      <c r="D1587" s="362" t="s">
        <v>2</v>
      </c>
      <c r="E1587" s="368">
        <v>45247</v>
      </c>
      <c r="F1587" s="368"/>
      <c r="G1587" s="368"/>
      <c r="H1587" s="368"/>
      <c r="I1587" s="362" t="s">
        <v>79</v>
      </c>
      <c r="J1587" s="362" t="s">
        <v>90</v>
      </c>
      <c r="K1587" s="361" t="s">
        <v>4045</v>
      </c>
      <c r="L1587" s="362"/>
      <c r="M1587" s="362" t="s">
        <v>186</v>
      </c>
      <c r="N1587" s="362" t="s">
        <v>9</v>
      </c>
      <c r="O1587" s="362"/>
      <c r="P1587" s="362" t="s">
        <v>90</v>
      </c>
      <c r="Q1587" s="362" t="s">
        <v>90</v>
      </c>
      <c r="R1587" s="362" t="s">
        <v>8</v>
      </c>
      <c r="S1587" s="361" t="s">
        <v>1539</v>
      </c>
      <c r="T1587" s="362"/>
      <c r="U1587" s="362"/>
      <c r="V1587" s="362" t="s">
        <v>1540</v>
      </c>
      <c r="W1587" s="362"/>
      <c r="X1587" s="362"/>
      <c r="Y1587" s="375" t="s">
        <v>45</v>
      </c>
      <c r="Z1587" s="362" t="s">
        <v>90</v>
      </c>
      <c r="AA1587" s="366" t="s">
        <v>90</v>
      </c>
      <c r="AB1587" s="362" t="s">
        <v>90</v>
      </c>
      <c r="AC1587" s="362"/>
      <c r="AD1587" s="362"/>
      <c r="AE1587" s="362"/>
      <c r="AF1587" s="362"/>
      <c r="AG1587" s="362"/>
      <c r="AH1587" s="362"/>
      <c r="AI1587" s="362" t="str">
        <f t="shared" si="24"/>
        <v>MOMOEM Related</v>
      </c>
      <c r="AJ1587" s="362" t="str">
        <f>VLOOKUP(AI1587,Table1[[#All],[CONCAT]:[Tfiber]],2,FALSE)</f>
        <v>OEM Related Issues</v>
      </c>
      <c r="AK1587" s="362" t="s">
        <v>39</v>
      </c>
      <c r="AL1587" s="362"/>
      <c r="AM1587" s="362"/>
      <c r="AN1587" s="362"/>
      <c r="AO1587" s="368">
        <v>45923</v>
      </c>
      <c r="AP1587" s="361" t="s">
        <v>680</v>
      </c>
      <c r="AR1587">
        <v>1</v>
      </c>
    </row>
    <row r="1588" spans="2:44" ht="15" hidden="1" customHeight="1" x14ac:dyDescent="0.35">
      <c r="B1588" s="362">
        <v>1586</v>
      </c>
      <c r="C1588" s="362" t="s">
        <v>4046</v>
      </c>
      <c r="D1588" s="362" t="s">
        <v>2</v>
      </c>
      <c r="E1588" s="368">
        <v>45258</v>
      </c>
      <c r="F1588" s="368"/>
      <c r="G1588" s="368"/>
      <c r="H1588" s="368"/>
      <c r="I1588" s="362" t="s">
        <v>57</v>
      </c>
      <c r="J1588" s="362" t="s">
        <v>1596</v>
      </c>
      <c r="K1588" s="361" t="s">
        <v>4047</v>
      </c>
      <c r="L1588" s="362"/>
      <c r="M1588" s="362" t="s">
        <v>186</v>
      </c>
      <c r="N1588" s="362" t="s">
        <v>9</v>
      </c>
      <c r="O1588" s="362"/>
      <c r="P1588" s="362" t="s">
        <v>90</v>
      </c>
      <c r="Q1588" s="362" t="s">
        <v>90</v>
      </c>
      <c r="R1588" s="362"/>
      <c r="S1588" s="361" t="s">
        <v>3350</v>
      </c>
      <c r="T1588" s="362"/>
      <c r="U1588" s="362"/>
      <c r="V1588" s="362" t="s">
        <v>176</v>
      </c>
      <c r="W1588" s="362"/>
      <c r="X1588" s="362"/>
      <c r="Y1588" s="362" t="s">
        <v>48</v>
      </c>
      <c r="Z1588" s="362" t="s">
        <v>90</v>
      </c>
      <c r="AA1588" s="366" t="s">
        <v>90</v>
      </c>
      <c r="AB1588" s="362" t="s">
        <v>90</v>
      </c>
      <c r="AC1588" s="362"/>
      <c r="AD1588" s="362"/>
      <c r="AE1588" s="362"/>
      <c r="AF1588" s="362"/>
      <c r="AG1588" s="362"/>
      <c r="AH1588" s="362"/>
      <c r="AI1588" s="362" t="str">
        <f t="shared" si="24"/>
        <v>MOMSecurity &amp; Regulatory Compliance</v>
      </c>
      <c r="AJ1588" s="362" t="str">
        <f>VLOOKUP(AI1588,Table1[[#All],[CONCAT]:[Tfiber]],2,FALSE)</f>
        <v>Security</v>
      </c>
      <c r="AK1588" s="362" t="s">
        <v>40</v>
      </c>
      <c r="AL1588" s="362"/>
      <c r="AM1588" s="362"/>
      <c r="AN1588" s="362"/>
      <c r="AO1588" s="362"/>
      <c r="AP1588" s="361" t="s">
        <v>193</v>
      </c>
      <c r="AR1588">
        <v>1</v>
      </c>
    </row>
    <row r="1589" spans="2:44" ht="15" hidden="1" customHeight="1" x14ac:dyDescent="0.35">
      <c r="B1589" s="362">
        <v>1587</v>
      </c>
      <c r="C1589" s="362" t="s">
        <v>4048</v>
      </c>
      <c r="D1589" s="362" t="s">
        <v>2</v>
      </c>
      <c r="E1589" s="368">
        <v>45272</v>
      </c>
      <c r="F1589" s="368"/>
      <c r="G1589" s="368"/>
      <c r="H1589" s="368"/>
      <c r="I1589" s="362" t="s">
        <v>73</v>
      </c>
      <c r="J1589" s="362" t="s">
        <v>90</v>
      </c>
      <c r="K1589" s="361" t="s">
        <v>4049</v>
      </c>
      <c r="L1589" s="362"/>
      <c r="M1589" s="362" t="s">
        <v>186</v>
      </c>
      <c r="N1589" s="362" t="s">
        <v>9</v>
      </c>
      <c r="O1589" s="362"/>
      <c r="P1589" s="362" t="s">
        <v>90</v>
      </c>
      <c r="Q1589" s="362" t="s">
        <v>90</v>
      </c>
      <c r="R1589" s="362" t="s">
        <v>46</v>
      </c>
      <c r="S1589" s="361" t="s">
        <v>90</v>
      </c>
      <c r="T1589" s="362" t="s">
        <v>113</v>
      </c>
      <c r="U1589" s="362" t="s">
        <v>1540</v>
      </c>
      <c r="V1589" s="362" t="s">
        <v>1540</v>
      </c>
      <c r="W1589" s="362"/>
      <c r="X1589" s="362" t="s">
        <v>9</v>
      </c>
      <c r="Y1589" s="362" t="s">
        <v>46</v>
      </c>
      <c r="Z1589" s="362" t="s">
        <v>90</v>
      </c>
      <c r="AA1589" s="366" t="s">
        <v>90</v>
      </c>
      <c r="AB1589" s="362" t="s">
        <v>90</v>
      </c>
      <c r="AC1589" s="362"/>
      <c r="AD1589" s="362"/>
      <c r="AE1589" s="362"/>
      <c r="AF1589" s="362"/>
      <c r="AG1589" s="362"/>
      <c r="AH1589" s="362"/>
      <c r="AI1589" s="362" t="str">
        <f t="shared" si="24"/>
        <v>MOMNOC Operationalization</v>
      </c>
      <c r="AJ1589" s="362" t="str">
        <f>VLOOKUP(AI1589,Table1[[#All],[CONCAT]:[Tfiber]],2,FALSE)</f>
        <v>Network</v>
      </c>
      <c r="AK1589" s="362" t="s">
        <v>40</v>
      </c>
      <c r="AL1589" s="362"/>
      <c r="AM1589" s="362"/>
      <c r="AN1589" s="362"/>
      <c r="AO1589" s="362"/>
      <c r="AP1589" s="361"/>
      <c r="AR1589">
        <v>1</v>
      </c>
    </row>
    <row r="1590" spans="2:44" ht="15" hidden="1" customHeight="1" x14ac:dyDescent="0.35">
      <c r="B1590" s="362">
        <v>1588</v>
      </c>
      <c r="C1590" s="362" t="s">
        <v>4050</v>
      </c>
      <c r="D1590" s="362" t="s">
        <v>2</v>
      </c>
      <c r="E1590" s="368">
        <v>45272</v>
      </c>
      <c r="F1590" s="368"/>
      <c r="G1590" s="368"/>
      <c r="H1590" s="368"/>
      <c r="I1590" s="362" t="s">
        <v>57</v>
      </c>
      <c r="J1590" s="362" t="s">
        <v>1596</v>
      </c>
      <c r="K1590" s="361" t="s">
        <v>4051</v>
      </c>
      <c r="L1590" s="362"/>
      <c r="M1590" s="362" t="s">
        <v>186</v>
      </c>
      <c r="N1590" s="362" t="s">
        <v>9</v>
      </c>
      <c r="O1590" s="362"/>
      <c r="P1590" s="362" t="s">
        <v>90</v>
      </c>
      <c r="Q1590" s="362" t="s">
        <v>90</v>
      </c>
      <c r="R1590" s="362"/>
      <c r="S1590" s="361" t="s">
        <v>90</v>
      </c>
      <c r="T1590" s="362"/>
      <c r="U1590" s="362"/>
      <c r="V1590" s="362" t="s">
        <v>176</v>
      </c>
      <c r="W1590" s="362"/>
      <c r="X1590" s="362" t="s">
        <v>9</v>
      </c>
      <c r="Y1590" s="362" t="s">
        <v>9</v>
      </c>
      <c r="Z1590" s="362" t="s">
        <v>90</v>
      </c>
      <c r="AA1590" s="366" t="s">
        <v>90</v>
      </c>
      <c r="AB1590" s="362" t="s">
        <v>90</v>
      </c>
      <c r="AC1590" s="362"/>
      <c r="AD1590" s="362"/>
      <c r="AE1590" s="362"/>
      <c r="AF1590" s="362"/>
      <c r="AG1590" s="362"/>
      <c r="AH1590" s="362"/>
      <c r="AI1590" s="362" t="str">
        <f t="shared" si="24"/>
        <v>MOMSecurity &amp; Regulatory Compliance</v>
      </c>
      <c r="AJ1590" s="362" t="str">
        <f>VLOOKUP(AI1590,Table1[[#All],[CONCAT]:[Tfiber]],2,FALSE)</f>
        <v>Security</v>
      </c>
      <c r="AK1590" s="362" t="s">
        <v>40</v>
      </c>
      <c r="AL1590" s="362"/>
      <c r="AM1590" s="362"/>
      <c r="AN1590" s="362"/>
      <c r="AO1590" s="362"/>
      <c r="AP1590" s="361" t="e">
        <v>#N/A</v>
      </c>
      <c r="AR1590">
        <v>1</v>
      </c>
    </row>
    <row r="1591" spans="2:44" ht="15" hidden="1" customHeight="1" x14ac:dyDescent="0.35">
      <c r="B1591" s="362">
        <v>1589</v>
      </c>
      <c r="C1591" s="362" t="s">
        <v>4052</v>
      </c>
      <c r="D1591" s="362" t="s">
        <v>2</v>
      </c>
      <c r="E1591" s="368">
        <v>45272</v>
      </c>
      <c r="F1591" s="368"/>
      <c r="G1591" s="368"/>
      <c r="H1591" s="368"/>
      <c r="I1591" s="362" t="s">
        <v>57</v>
      </c>
      <c r="J1591" s="362" t="s">
        <v>1596</v>
      </c>
      <c r="K1591" s="361" t="s">
        <v>4053</v>
      </c>
      <c r="L1591" s="362"/>
      <c r="M1591" s="362" t="s">
        <v>186</v>
      </c>
      <c r="N1591" s="362" t="s">
        <v>9</v>
      </c>
      <c r="O1591" s="362"/>
      <c r="P1591" s="362" t="s">
        <v>90</v>
      </c>
      <c r="Q1591" s="362" t="s">
        <v>90</v>
      </c>
      <c r="R1591" s="362"/>
      <c r="S1591" s="361" t="s">
        <v>3318</v>
      </c>
      <c r="T1591" s="362"/>
      <c r="U1591" s="362"/>
      <c r="V1591" s="362" t="s">
        <v>176</v>
      </c>
      <c r="W1591" s="362"/>
      <c r="X1591" s="362"/>
      <c r="Y1591" s="362" t="s">
        <v>48</v>
      </c>
      <c r="Z1591" s="362" t="s">
        <v>90</v>
      </c>
      <c r="AA1591" s="366" t="s">
        <v>90</v>
      </c>
      <c r="AB1591" s="362" t="s">
        <v>90</v>
      </c>
      <c r="AC1591" s="362"/>
      <c r="AD1591" s="362"/>
      <c r="AE1591" s="362"/>
      <c r="AF1591" s="362"/>
      <c r="AG1591" s="362"/>
      <c r="AH1591" s="362"/>
      <c r="AI1591" s="362" t="str">
        <f t="shared" si="24"/>
        <v>MOMSecurity &amp; Regulatory Compliance</v>
      </c>
      <c r="AJ1591" s="362" t="str">
        <f>VLOOKUP(AI1591,Table1[[#All],[CONCAT]:[Tfiber]],2,FALSE)</f>
        <v>Security</v>
      </c>
      <c r="AK1591" s="362" t="s">
        <v>40</v>
      </c>
      <c r="AL1591" s="362"/>
      <c r="AM1591" s="362"/>
      <c r="AN1591" s="362"/>
      <c r="AO1591" s="362"/>
      <c r="AP1591" s="361" t="s">
        <v>193</v>
      </c>
      <c r="AR1591">
        <v>1</v>
      </c>
    </row>
    <row r="1592" spans="2:44" ht="15" hidden="1" customHeight="1" x14ac:dyDescent="0.35">
      <c r="B1592" s="362">
        <v>1590</v>
      </c>
      <c r="C1592" s="362" t="s">
        <v>4054</v>
      </c>
      <c r="D1592" s="362" t="s">
        <v>2</v>
      </c>
      <c r="E1592" s="368">
        <v>45272</v>
      </c>
      <c r="F1592" s="368"/>
      <c r="G1592" s="368"/>
      <c r="H1592" s="368"/>
      <c r="I1592" s="362" t="s">
        <v>57</v>
      </c>
      <c r="J1592" s="362" t="s">
        <v>1596</v>
      </c>
      <c r="K1592" s="361" t="s">
        <v>4055</v>
      </c>
      <c r="L1592" s="362"/>
      <c r="M1592" s="362" t="s">
        <v>186</v>
      </c>
      <c r="N1592" s="362" t="s">
        <v>9</v>
      </c>
      <c r="O1592" s="362"/>
      <c r="P1592" s="362" t="s">
        <v>90</v>
      </c>
      <c r="Q1592" s="362" t="s">
        <v>90</v>
      </c>
      <c r="R1592" s="362"/>
      <c r="S1592" s="361" t="s">
        <v>90</v>
      </c>
      <c r="T1592" s="362"/>
      <c r="U1592" s="362"/>
      <c r="V1592" s="362" t="s">
        <v>176</v>
      </c>
      <c r="W1592" s="362"/>
      <c r="X1592" s="362" t="s">
        <v>9</v>
      </c>
      <c r="Y1592" s="362" t="s">
        <v>9</v>
      </c>
      <c r="Z1592" s="362" t="s">
        <v>90</v>
      </c>
      <c r="AA1592" s="366" t="s">
        <v>90</v>
      </c>
      <c r="AB1592" s="362" t="s">
        <v>90</v>
      </c>
      <c r="AC1592" s="362"/>
      <c r="AD1592" s="362"/>
      <c r="AE1592" s="362"/>
      <c r="AF1592" s="362"/>
      <c r="AG1592" s="362"/>
      <c r="AH1592" s="362"/>
      <c r="AI1592" s="362" t="str">
        <f t="shared" si="24"/>
        <v>MOMSecurity &amp; Regulatory Compliance</v>
      </c>
      <c r="AJ1592" s="362" t="str">
        <f>VLOOKUP(AI1592,Table1[[#All],[CONCAT]:[Tfiber]],2,FALSE)</f>
        <v>Security</v>
      </c>
      <c r="AK1592" s="362" t="s">
        <v>40</v>
      </c>
      <c r="AL1592" s="362"/>
      <c r="AM1592" s="362"/>
      <c r="AN1592" s="362"/>
      <c r="AO1592" s="362"/>
      <c r="AP1592" s="361" t="e">
        <v>#N/A</v>
      </c>
      <c r="AR1592">
        <v>1</v>
      </c>
    </row>
    <row r="1593" spans="2:44" ht="15" hidden="1" customHeight="1" x14ac:dyDescent="0.35">
      <c r="B1593" s="362">
        <v>1591</v>
      </c>
      <c r="C1593" s="362" t="s">
        <v>4056</v>
      </c>
      <c r="D1593" s="362" t="s">
        <v>2</v>
      </c>
      <c r="E1593" s="368">
        <v>45272</v>
      </c>
      <c r="F1593" s="368"/>
      <c r="G1593" s="368"/>
      <c r="H1593" s="368"/>
      <c r="I1593" s="362" t="s">
        <v>57</v>
      </c>
      <c r="J1593" s="362" t="s">
        <v>1596</v>
      </c>
      <c r="K1593" s="361" t="s">
        <v>4057</v>
      </c>
      <c r="L1593" s="362"/>
      <c r="M1593" s="362" t="s">
        <v>186</v>
      </c>
      <c r="N1593" s="362" t="s">
        <v>9</v>
      </c>
      <c r="O1593" s="362"/>
      <c r="P1593" s="362" t="s">
        <v>90</v>
      </c>
      <c r="Q1593" s="362" t="s">
        <v>90</v>
      </c>
      <c r="R1593" s="362"/>
      <c r="S1593" s="361"/>
      <c r="T1593" s="362"/>
      <c r="U1593" s="362"/>
      <c r="V1593" s="362" t="s">
        <v>176</v>
      </c>
      <c r="W1593" s="362"/>
      <c r="X1593" s="362" t="s">
        <v>9</v>
      </c>
      <c r="Y1593" s="362" t="s">
        <v>9</v>
      </c>
      <c r="Z1593" s="362" t="s">
        <v>90</v>
      </c>
      <c r="AA1593" s="366" t="s">
        <v>90</v>
      </c>
      <c r="AB1593" s="362" t="s">
        <v>90</v>
      </c>
      <c r="AC1593" s="362"/>
      <c r="AD1593" s="362"/>
      <c r="AE1593" s="362"/>
      <c r="AF1593" s="362"/>
      <c r="AG1593" s="362"/>
      <c r="AH1593" s="362"/>
      <c r="AI1593" s="362" t="str">
        <f t="shared" si="24"/>
        <v>MOMSecurity &amp; Regulatory Compliance</v>
      </c>
      <c r="AJ1593" s="362" t="str">
        <f>VLOOKUP(AI1593,Table1[[#All],[CONCAT]:[Tfiber]],2,FALSE)</f>
        <v>Security</v>
      </c>
      <c r="AK1593" s="362" t="s">
        <v>40</v>
      </c>
      <c r="AL1593" s="362"/>
      <c r="AM1593" s="362"/>
      <c r="AN1593" s="362"/>
      <c r="AO1593" s="362"/>
      <c r="AP1593" s="361" t="e">
        <v>#N/A</v>
      </c>
      <c r="AR1593">
        <v>1</v>
      </c>
    </row>
    <row r="1594" spans="2:44" ht="15" hidden="1" customHeight="1" x14ac:dyDescent="0.35">
      <c r="B1594" s="362">
        <v>1592</v>
      </c>
      <c r="C1594" s="362" t="s">
        <v>4058</v>
      </c>
      <c r="D1594" s="362" t="s">
        <v>2</v>
      </c>
      <c r="E1594" s="368">
        <v>45272</v>
      </c>
      <c r="F1594" s="368"/>
      <c r="G1594" s="368"/>
      <c r="H1594" s="368"/>
      <c r="I1594" s="362" t="s">
        <v>57</v>
      </c>
      <c r="J1594" s="362" t="s">
        <v>1596</v>
      </c>
      <c r="K1594" s="361" t="s">
        <v>4059</v>
      </c>
      <c r="L1594" s="362"/>
      <c r="M1594" s="362" t="s">
        <v>186</v>
      </c>
      <c r="N1594" s="362" t="s">
        <v>9</v>
      </c>
      <c r="O1594" s="362"/>
      <c r="P1594" s="362" t="s">
        <v>90</v>
      </c>
      <c r="Q1594" s="362" t="s">
        <v>90</v>
      </c>
      <c r="R1594" s="362"/>
      <c r="S1594" s="361" t="s">
        <v>90</v>
      </c>
      <c r="T1594" s="362"/>
      <c r="U1594" s="362"/>
      <c r="V1594" s="362" t="s">
        <v>176</v>
      </c>
      <c r="W1594" s="362"/>
      <c r="X1594" s="362" t="s">
        <v>9</v>
      </c>
      <c r="Y1594" s="362" t="s">
        <v>9</v>
      </c>
      <c r="Z1594" s="362" t="s">
        <v>90</v>
      </c>
      <c r="AA1594" s="366" t="s">
        <v>90</v>
      </c>
      <c r="AB1594" s="362" t="s">
        <v>90</v>
      </c>
      <c r="AC1594" s="362"/>
      <c r="AD1594" s="362"/>
      <c r="AE1594" s="362"/>
      <c r="AF1594" s="362"/>
      <c r="AG1594" s="362"/>
      <c r="AH1594" s="362"/>
      <c r="AI1594" s="362" t="str">
        <f t="shared" si="24"/>
        <v>MOMSecurity &amp; Regulatory Compliance</v>
      </c>
      <c r="AJ1594" s="362" t="str">
        <f>VLOOKUP(AI1594,Table1[[#All],[CONCAT]:[Tfiber]],2,FALSE)</f>
        <v>Security</v>
      </c>
      <c r="AK1594" s="362" t="s">
        <v>40</v>
      </c>
      <c r="AL1594" s="362"/>
      <c r="AM1594" s="362"/>
      <c r="AN1594" s="362"/>
      <c r="AO1594" s="362"/>
      <c r="AP1594" s="361" t="e">
        <v>#N/A</v>
      </c>
      <c r="AR1594">
        <v>1</v>
      </c>
    </row>
    <row r="1595" spans="2:44" ht="15" hidden="1" customHeight="1" x14ac:dyDescent="0.35">
      <c r="B1595" s="362">
        <v>1593</v>
      </c>
      <c r="C1595" s="362" t="s">
        <v>4060</v>
      </c>
      <c r="D1595" s="362" t="s">
        <v>2</v>
      </c>
      <c r="E1595" s="368">
        <v>45272</v>
      </c>
      <c r="F1595" s="368"/>
      <c r="G1595" s="368"/>
      <c r="H1595" s="368"/>
      <c r="I1595" s="362" t="s">
        <v>57</v>
      </c>
      <c r="J1595" s="362" t="s">
        <v>1596</v>
      </c>
      <c r="K1595" s="361" t="s">
        <v>4061</v>
      </c>
      <c r="L1595" s="362"/>
      <c r="M1595" s="362" t="s">
        <v>186</v>
      </c>
      <c r="N1595" s="362" t="s">
        <v>9</v>
      </c>
      <c r="O1595" s="362"/>
      <c r="P1595" s="362" t="s">
        <v>90</v>
      </c>
      <c r="Q1595" s="362" t="s">
        <v>90</v>
      </c>
      <c r="R1595" s="362"/>
      <c r="S1595" s="361" t="s">
        <v>90</v>
      </c>
      <c r="T1595" s="362"/>
      <c r="U1595" s="362"/>
      <c r="V1595" s="362" t="s">
        <v>176</v>
      </c>
      <c r="W1595" s="362"/>
      <c r="X1595" s="362" t="s">
        <v>9</v>
      </c>
      <c r="Y1595" s="362" t="s">
        <v>9</v>
      </c>
      <c r="Z1595" s="362" t="s">
        <v>90</v>
      </c>
      <c r="AA1595" s="366" t="s">
        <v>90</v>
      </c>
      <c r="AB1595" s="362" t="s">
        <v>90</v>
      </c>
      <c r="AC1595" s="362"/>
      <c r="AD1595" s="362"/>
      <c r="AE1595" s="362"/>
      <c r="AF1595" s="362"/>
      <c r="AG1595" s="362"/>
      <c r="AH1595" s="362"/>
      <c r="AI1595" s="362" t="str">
        <f t="shared" si="24"/>
        <v>MOMSecurity &amp; Regulatory Compliance</v>
      </c>
      <c r="AJ1595" s="362" t="str">
        <f>VLOOKUP(AI1595,Table1[[#All],[CONCAT]:[Tfiber]],2,FALSE)</f>
        <v>Security</v>
      </c>
      <c r="AK1595" s="362" t="s">
        <v>40</v>
      </c>
      <c r="AL1595" s="362"/>
      <c r="AM1595" s="362"/>
      <c r="AN1595" s="362"/>
      <c r="AO1595" s="362"/>
      <c r="AP1595" s="361" t="e">
        <v>#N/A</v>
      </c>
      <c r="AR1595">
        <v>1</v>
      </c>
    </row>
    <row r="1596" spans="2:44" ht="15" hidden="1" customHeight="1" x14ac:dyDescent="0.35">
      <c r="B1596" s="362">
        <v>1594</v>
      </c>
      <c r="C1596" s="362" t="s">
        <v>4062</v>
      </c>
      <c r="D1596" s="362" t="s">
        <v>2</v>
      </c>
      <c r="E1596" s="368">
        <v>45272</v>
      </c>
      <c r="F1596" s="368"/>
      <c r="G1596" s="368"/>
      <c r="H1596" s="368"/>
      <c r="I1596" s="362" t="s">
        <v>57</v>
      </c>
      <c r="J1596" s="362" t="s">
        <v>1596</v>
      </c>
      <c r="K1596" s="361" t="s">
        <v>4063</v>
      </c>
      <c r="L1596" s="362"/>
      <c r="M1596" s="362" t="s">
        <v>186</v>
      </c>
      <c r="N1596" s="362" t="s">
        <v>9</v>
      </c>
      <c r="O1596" s="362"/>
      <c r="P1596" s="362" t="s">
        <v>90</v>
      </c>
      <c r="Q1596" s="362" t="s">
        <v>90</v>
      </c>
      <c r="R1596" s="362"/>
      <c r="S1596" s="361" t="s">
        <v>90</v>
      </c>
      <c r="T1596" s="362"/>
      <c r="U1596" s="362"/>
      <c r="V1596" s="362" t="s">
        <v>176</v>
      </c>
      <c r="W1596" s="362"/>
      <c r="X1596" s="362" t="s">
        <v>9</v>
      </c>
      <c r="Y1596" s="362" t="s">
        <v>9</v>
      </c>
      <c r="Z1596" s="362" t="s">
        <v>90</v>
      </c>
      <c r="AA1596" s="366" t="s">
        <v>90</v>
      </c>
      <c r="AB1596" s="362" t="s">
        <v>90</v>
      </c>
      <c r="AC1596" s="362"/>
      <c r="AD1596" s="362"/>
      <c r="AE1596" s="362"/>
      <c r="AF1596" s="362"/>
      <c r="AG1596" s="362"/>
      <c r="AH1596" s="362"/>
      <c r="AI1596" s="362" t="str">
        <f t="shared" si="24"/>
        <v>MOMSecurity &amp; Regulatory Compliance</v>
      </c>
      <c r="AJ1596" s="362" t="str">
        <f>VLOOKUP(AI1596,Table1[[#All],[CONCAT]:[Tfiber]],2,FALSE)</f>
        <v>Security</v>
      </c>
      <c r="AK1596" s="362" t="s">
        <v>40</v>
      </c>
      <c r="AL1596" s="362"/>
      <c r="AM1596" s="362"/>
      <c r="AN1596" s="362"/>
      <c r="AO1596" s="362"/>
      <c r="AP1596" s="361" t="e">
        <v>#N/A</v>
      </c>
      <c r="AR1596">
        <v>1</v>
      </c>
    </row>
    <row r="1597" spans="2:44" ht="15" hidden="1" customHeight="1" x14ac:dyDescent="0.35">
      <c r="B1597" s="362">
        <v>1595</v>
      </c>
      <c r="C1597" s="362" t="s">
        <v>4064</v>
      </c>
      <c r="D1597" s="362" t="s">
        <v>2</v>
      </c>
      <c r="E1597" s="368">
        <v>45133</v>
      </c>
      <c r="F1597" s="368"/>
      <c r="G1597" s="368"/>
      <c r="H1597" s="368"/>
      <c r="I1597" s="362" t="s">
        <v>74</v>
      </c>
      <c r="J1597" s="362" t="s">
        <v>2308</v>
      </c>
      <c r="K1597" s="361" t="s">
        <v>4065</v>
      </c>
      <c r="L1597" s="361"/>
      <c r="M1597" s="362" t="s">
        <v>186</v>
      </c>
      <c r="N1597" s="362" t="s">
        <v>9</v>
      </c>
      <c r="O1597" s="362"/>
      <c r="P1597" s="362" t="s">
        <v>90</v>
      </c>
      <c r="Q1597" s="362" t="s">
        <v>90</v>
      </c>
      <c r="R1597" s="362"/>
      <c r="S1597" s="361" t="s">
        <v>4066</v>
      </c>
      <c r="T1597" s="362"/>
      <c r="U1597" s="362"/>
      <c r="V1597" s="362" t="s">
        <v>120</v>
      </c>
      <c r="W1597" s="362"/>
      <c r="X1597" s="362" t="s">
        <v>9</v>
      </c>
      <c r="Y1597" s="362" t="s">
        <v>9</v>
      </c>
      <c r="Z1597" s="362" t="s">
        <v>90</v>
      </c>
      <c r="AA1597" s="366" t="s">
        <v>90</v>
      </c>
      <c r="AB1597" s="362" t="s">
        <v>90</v>
      </c>
      <c r="AC1597" s="362"/>
      <c r="AD1597" s="362"/>
      <c r="AE1597" s="362"/>
      <c r="AF1597" s="362"/>
      <c r="AG1597" s="362"/>
      <c r="AH1597" s="362"/>
      <c r="AI1597" s="362" t="str">
        <f t="shared" si="24"/>
        <v>MOMWFM</v>
      </c>
      <c r="AJ1597" s="362" t="str">
        <f>VLOOKUP(AI1597,Table1[[#All],[CONCAT]:[Tfiber]],2,FALSE)</f>
        <v>Applications/Tools</v>
      </c>
      <c r="AK1597" s="362" t="s">
        <v>40</v>
      </c>
      <c r="AL1597" s="362"/>
      <c r="AM1597" s="362"/>
      <c r="AN1597" s="362"/>
      <c r="AO1597" s="362"/>
      <c r="AP1597" s="361" t="e">
        <v>#N/A</v>
      </c>
      <c r="AR1597">
        <v>1</v>
      </c>
    </row>
    <row r="1598" spans="2:44" ht="15" hidden="1" customHeight="1" x14ac:dyDescent="0.35">
      <c r="B1598" s="362">
        <v>1596</v>
      </c>
      <c r="C1598" s="362" t="s">
        <v>4067</v>
      </c>
      <c r="D1598" s="362" t="s">
        <v>2</v>
      </c>
      <c r="E1598" s="368">
        <v>45272</v>
      </c>
      <c r="F1598" s="368"/>
      <c r="G1598" s="368"/>
      <c r="H1598" s="368"/>
      <c r="I1598" s="362" t="s">
        <v>57</v>
      </c>
      <c r="J1598" s="362" t="s">
        <v>1596</v>
      </c>
      <c r="K1598" s="361" t="s">
        <v>2911</v>
      </c>
      <c r="L1598" s="362"/>
      <c r="M1598" s="362" t="s">
        <v>186</v>
      </c>
      <c r="N1598" s="362" t="s">
        <v>9</v>
      </c>
      <c r="O1598" s="362"/>
      <c r="P1598" s="362" t="s">
        <v>90</v>
      </c>
      <c r="Q1598" s="362" t="s">
        <v>90</v>
      </c>
      <c r="R1598" s="362"/>
      <c r="S1598" s="361" t="s">
        <v>3350</v>
      </c>
      <c r="T1598" s="362"/>
      <c r="U1598" s="362"/>
      <c r="V1598" s="362" t="s">
        <v>176</v>
      </c>
      <c r="W1598" s="362"/>
      <c r="X1598" s="362" t="s">
        <v>9</v>
      </c>
      <c r="Y1598" s="362" t="s">
        <v>9</v>
      </c>
      <c r="Z1598" s="362" t="s">
        <v>90</v>
      </c>
      <c r="AA1598" s="366" t="s">
        <v>90</v>
      </c>
      <c r="AB1598" s="362" t="s">
        <v>90</v>
      </c>
      <c r="AC1598" s="362"/>
      <c r="AD1598" s="362"/>
      <c r="AE1598" s="362"/>
      <c r="AF1598" s="362"/>
      <c r="AG1598" s="362"/>
      <c r="AH1598" s="362"/>
      <c r="AI1598" s="362" t="str">
        <f t="shared" si="24"/>
        <v>MOMSecurity &amp; Regulatory Compliance</v>
      </c>
      <c r="AJ1598" s="362" t="str">
        <f>VLOOKUP(AI1598,Table1[[#All],[CONCAT]:[Tfiber]],2,FALSE)</f>
        <v>Security</v>
      </c>
      <c r="AK1598" s="362" t="s">
        <v>40</v>
      </c>
      <c r="AL1598" s="362"/>
      <c r="AM1598" s="362"/>
      <c r="AN1598" s="362"/>
      <c r="AO1598" s="362"/>
      <c r="AP1598" s="361" t="e">
        <v>#N/A</v>
      </c>
      <c r="AR1598">
        <v>1</v>
      </c>
    </row>
    <row r="1599" spans="2:44" ht="15" hidden="1" customHeight="1" x14ac:dyDescent="0.35">
      <c r="B1599" s="362">
        <v>1597</v>
      </c>
      <c r="C1599" s="362" t="s">
        <v>4068</v>
      </c>
      <c r="D1599" s="362" t="s">
        <v>2</v>
      </c>
      <c r="E1599" s="368">
        <v>45272</v>
      </c>
      <c r="F1599" s="368"/>
      <c r="G1599" s="368"/>
      <c r="H1599" s="368"/>
      <c r="I1599" s="362" t="s">
        <v>57</v>
      </c>
      <c r="J1599" s="362" t="s">
        <v>1596</v>
      </c>
      <c r="K1599" s="361" t="s">
        <v>2913</v>
      </c>
      <c r="L1599" s="362"/>
      <c r="M1599" s="362" t="s">
        <v>186</v>
      </c>
      <c r="N1599" s="362" t="s">
        <v>9</v>
      </c>
      <c r="O1599" s="362"/>
      <c r="P1599" s="362" t="s">
        <v>90</v>
      </c>
      <c r="Q1599" s="362" t="s">
        <v>90</v>
      </c>
      <c r="R1599" s="362"/>
      <c r="S1599" s="361" t="s">
        <v>3350</v>
      </c>
      <c r="T1599" s="362"/>
      <c r="U1599" s="362"/>
      <c r="V1599" s="362" t="s">
        <v>176</v>
      </c>
      <c r="W1599" s="362"/>
      <c r="X1599" s="362" t="s">
        <v>9</v>
      </c>
      <c r="Y1599" s="362" t="s">
        <v>9</v>
      </c>
      <c r="Z1599" s="362" t="s">
        <v>90</v>
      </c>
      <c r="AA1599" s="366" t="s">
        <v>90</v>
      </c>
      <c r="AB1599" s="362" t="s">
        <v>90</v>
      </c>
      <c r="AC1599" s="362"/>
      <c r="AD1599" s="362"/>
      <c r="AE1599" s="362"/>
      <c r="AF1599" s="362"/>
      <c r="AG1599" s="362"/>
      <c r="AH1599" s="362"/>
      <c r="AI1599" s="362" t="str">
        <f t="shared" si="24"/>
        <v>MOMSecurity &amp; Regulatory Compliance</v>
      </c>
      <c r="AJ1599" s="362" t="str">
        <f>VLOOKUP(AI1599,Table1[[#All],[CONCAT]:[Tfiber]],2,FALSE)</f>
        <v>Security</v>
      </c>
      <c r="AK1599" s="362" t="s">
        <v>40</v>
      </c>
      <c r="AL1599" s="362"/>
      <c r="AM1599" s="362"/>
      <c r="AN1599" s="362"/>
      <c r="AO1599" s="362"/>
      <c r="AP1599" s="361" t="e">
        <v>#N/A</v>
      </c>
      <c r="AR1599">
        <v>1</v>
      </c>
    </row>
    <row r="1600" spans="2:44" ht="15" hidden="1" customHeight="1" x14ac:dyDescent="0.35">
      <c r="B1600" s="362">
        <v>1598</v>
      </c>
      <c r="C1600" s="362" t="s">
        <v>4069</v>
      </c>
      <c r="D1600" s="362" t="s">
        <v>2</v>
      </c>
      <c r="E1600" s="368">
        <v>45272</v>
      </c>
      <c r="F1600" s="368"/>
      <c r="G1600" s="368"/>
      <c r="H1600" s="368"/>
      <c r="I1600" s="362" t="s">
        <v>57</v>
      </c>
      <c r="J1600" s="362" t="s">
        <v>1596</v>
      </c>
      <c r="K1600" s="361" t="s">
        <v>4070</v>
      </c>
      <c r="L1600" s="362"/>
      <c r="M1600" s="362" t="s">
        <v>186</v>
      </c>
      <c r="N1600" s="362" t="s">
        <v>9</v>
      </c>
      <c r="O1600" s="362"/>
      <c r="P1600" s="362" t="s">
        <v>90</v>
      </c>
      <c r="Q1600" s="362" t="s">
        <v>90</v>
      </c>
      <c r="R1600" s="362"/>
      <c r="S1600" s="361" t="s">
        <v>90</v>
      </c>
      <c r="T1600" s="362"/>
      <c r="U1600" s="362"/>
      <c r="V1600" s="362" t="s">
        <v>176</v>
      </c>
      <c r="W1600" s="362"/>
      <c r="X1600" s="362" t="s">
        <v>9</v>
      </c>
      <c r="Y1600" s="362" t="s">
        <v>9</v>
      </c>
      <c r="Z1600" s="362" t="s">
        <v>90</v>
      </c>
      <c r="AA1600" s="366" t="s">
        <v>90</v>
      </c>
      <c r="AB1600" s="362" t="s">
        <v>90</v>
      </c>
      <c r="AC1600" s="362"/>
      <c r="AD1600" s="362"/>
      <c r="AE1600" s="362"/>
      <c r="AF1600" s="362"/>
      <c r="AG1600" s="362"/>
      <c r="AH1600" s="362"/>
      <c r="AI1600" s="362" t="str">
        <f t="shared" si="24"/>
        <v>MOMSecurity &amp; Regulatory Compliance</v>
      </c>
      <c r="AJ1600" s="362" t="str">
        <f>VLOOKUP(AI1600,Table1[[#All],[CONCAT]:[Tfiber]],2,FALSE)</f>
        <v>Security</v>
      </c>
      <c r="AK1600" s="362" t="s">
        <v>40</v>
      </c>
      <c r="AL1600" s="362"/>
      <c r="AM1600" s="362"/>
      <c r="AN1600" s="362"/>
      <c r="AO1600" s="362"/>
      <c r="AP1600" s="361" t="e">
        <v>#N/A</v>
      </c>
      <c r="AR1600">
        <v>1</v>
      </c>
    </row>
    <row r="1601" spans="2:44" ht="15" hidden="1" customHeight="1" x14ac:dyDescent="0.35">
      <c r="B1601" s="362">
        <v>1599</v>
      </c>
      <c r="C1601" s="362" t="s">
        <v>4071</v>
      </c>
      <c r="D1601" s="362" t="s">
        <v>2</v>
      </c>
      <c r="E1601" s="368">
        <v>45272</v>
      </c>
      <c r="F1601" s="368"/>
      <c r="G1601" s="368"/>
      <c r="H1601" s="368"/>
      <c r="I1601" s="362" t="s">
        <v>57</v>
      </c>
      <c r="J1601" s="362" t="s">
        <v>1596</v>
      </c>
      <c r="K1601" s="361" t="s">
        <v>4072</v>
      </c>
      <c r="L1601" s="362"/>
      <c r="M1601" s="362" t="s">
        <v>186</v>
      </c>
      <c r="N1601" s="362" t="s">
        <v>9</v>
      </c>
      <c r="O1601" s="362"/>
      <c r="P1601" s="362" t="s">
        <v>90</v>
      </c>
      <c r="Q1601" s="362" t="s">
        <v>90</v>
      </c>
      <c r="R1601" s="362"/>
      <c r="S1601" s="361" t="s">
        <v>90</v>
      </c>
      <c r="T1601" s="362"/>
      <c r="U1601" s="362"/>
      <c r="V1601" s="362" t="s">
        <v>176</v>
      </c>
      <c r="W1601" s="362"/>
      <c r="X1601" s="362"/>
      <c r="Y1601" s="362" t="s">
        <v>48</v>
      </c>
      <c r="Z1601" s="362" t="s">
        <v>90</v>
      </c>
      <c r="AA1601" s="366" t="s">
        <v>90</v>
      </c>
      <c r="AB1601" s="362" t="s">
        <v>90</v>
      </c>
      <c r="AC1601" s="362"/>
      <c r="AD1601" s="362"/>
      <c r="AE1601" s="362"/>
      <c r="AF1601" s="362"/>
      <c r="AG1601" s="362"/>
      <c r="AH1601" s="362"/>
      <c r="AI1601" s="362" t="str">
        <f t="shared" si="24"/>
        <v>MOMSecurity &amp; Regulatory Compliance</v>
      </c>
      <c r="AJ1601" s="362" t="str">
        <f>VLOOKUP(AI1601,Table1[[#All],[CONCAT]:[Tfiber]],2,FALSE)</f>
        <v>Security</v>
      </c>
      <c r="AK1601" s="362" t="s">
        <v>40</v>
      </c>
      <c r="AL1601" s="362"/>
      <c r="AM1601" s="362"/>
      <c r="AN1601" s="362"/>
      <c r="AO1601" s="362"/>
      <c r="AP1601" s="361" t="s">
        <v>193</v>
      </c>
      <c r="AR1601">
        <v>1</v>
      </c>
    </row>
    <row r="1602" spans="2:44" ht="15" hidden="1" customHeight="1" x14ac:dyDescent="0.35">
      <c r="B1602" s="362">
        <v>1600</v>
      </c>
      <c r="C1602" s="362" t="s">
        <v>4073</v>
      </c>
      <c r="D1602" s="362" t="s">
        <v>2</v>
      </c>
      <c r="E1602" s="368">
        <v>45272</v>
      </c>
      <c r="F1602" s="368"/>
      <c r="G1602" s="368"/>
      <c r="H1602" s="368"/>
      <c r="I1602" s="362" t="s">
        <v>57</v>
      </c>
      <c r="J1602" s="362" t="s">
        <v>1596</v>
      </c>
      <c r="K1602" s="361" t="s">
        <v>4074</v>
      </c>
      <c r="L1602" s="362"/>
      <c r="M1602" s="362" t="s">
        <v>186</v>
      </c>
      <c r="N1602" s="362" t="s">
        <v>9</v>
      </c>
      <c r="O1602" s="362"/>
      <c r="P1602" s="362" t="s">
        <v>90</v>
      </c>
      <c r="Q1602" s="362" t="s">
        <v>90</v>
      </c>
      <c r="R1602" s="362"/>
      <c r="S1602" s="361" t="s">
        <v>90</v>
      </c>
      <c r="T1602" s="362"/>
      <c r="U1602" s="362"/>
      <c r="V1602" s="362" t="s">
        <v>176</v>
      </c>
      <c r="W1602" s="362"/>
      <c r="X1602" s="362" t="s">
        <v>9</v>
      </c>
      <c r="Y1602" s="362" t="s">
        <v>9</v>
      </c>
      <c r="Z1602" s="362" t="s">
        <v>90</v>
      </c>
      <c r="AA1602" s="366" t="s">
        <v>90</v>
      </c>
      <c r="AB1602" s="362" t="s">
        <v>90</v>
      </c>
      <c r="AC1602" s="362"/>
      <c r="AD1602" s="362"/>
      <c r="AE1602" s="362"/>
      <c r="AF1602" s="362"/>
      <c r="AG1602" s="362"/>
      <c r="AH1602" s="362"/>
      <c r="AI1602" s="362" t="str">
        <f t="shared" si="24"/>
        <v>MOMSecurity &amp; Regulatory Compliance</v>
      </c>
      <c r="AJ1602" s="362" t="str">
        <f>VLOOKUP(AI1602,Table1[[#All],[CONCAT]:[Tfiber]],2,FALSE)</f>
        <v>Security</v>
      </c>
      <c r="AK1602" s="362" t="s">
        <v>40</v>
      </c>
      <c r="AL1602" s="362"/>
      <c r="AM1602" s="362"/>
      <c r="AN1602" s="362"/>
      <c r="AO1602" s="362"/>
      <c r="AP1602" s="361" t="e">
        <v>#N/A</v>
      </c>
      <c r="AR1602">
        <v>1</v>
      </c>
    </row>
    <row r="1603" spans="2:44" ht="15" hidden="1" customHeight="1" x14ac:dyDescent="0.35">
      <c r="B1603" s="362">
        <v>1601</v>
      </c>
      <c r="C1603" s="362" t="s">
        <v>4075</v>
      </c>
      <c r="D1603" s="362" t="s">
        <v>2</v>
      </c>
      <c r="E1603" s="368">
        <v>45272</v>
      </c>
      <c r="F1603" s="368"/>
      <c r="G1603" s="368"/>
      <c r="H1603" s="368"/>
      <c r="I1603" s="362" t="s">
        <v>57</v>
      </c>
      <c r="J1603" s="362" t="s">
        <v>1596</v>
      </c>
      <c r="K1603" s="361" t="s">
        <v>4076</v>
      </c>
      <c r="L1603" s="362"/>
      <c r="M1603" s="362" t="s">
        <v>186</v>
      </c>
      <c r="N1603" s="362" t="s">
        <v>9</v>
      </c>
      <c r="O1603" s="362"/>
      <c r="P1603" s="362" t="s">
        <v>90</v>
      </c>
      <c r="Q1603" s="362" t="s">
        <v>90</v>
      </c>
      <c r="R1603" s="362"/>
      <c r="S1603" s="361" t="s">
        <v>90</v>
      </c>
      <c r="T1603" s="362"/>
      <c r="U1603" s="362"/>
      <c r="V1603" s="362" t="s">
        <v>176</v>
      </c>
      <c r="W1603" s="362"/>
      <c r="X1603" s="362" t="s">
        <v>9</v>
      </c>
      <c r="Y1603" s="362" t="s">
        <v>9</v>
      </c>
      <c r="Z1603" s="362" t="s">
        <v>90</v>
      </c>
      <c r="AA1603" s="366" t="s">
        <v>90</v>
      </c>
      <c r="AB1603" s="362" t="s">
        <v>90</v>
      </c>
      <c r="AC1603" s="362"/>
      <c r="AD1603" s="362"/>
      <c r="AE1603" s="362"/>
      <c r="AF1603" s="362"/>
      <c r="AG1603" s="362"/>
      <c r="AH1603" s="362"/>
      <c r="AI1603" s="362" t="str">
        <f t="shared" ref="AI1603:AI1666" si="25">_xlfn.CONCAT(D1603,I1603)</f>
        <v>MOMSecurity &amp; Regulatory Compliance</v>
      </c>
      <c r="AJ1603" s="362" t="str">
        <f>VLOOKUP(AI1603,Table1[[#All],[CONCAT]:[Tfiber]],2,FALSE)</f>
        <v>Security</v>
      </c>
      <c r="AK1603" s="362" t="s">
        <v>40</v>
      </c>
      <c r="AL1603" s="362"/>
      <c r="AM1603" s="362"/>
      <c r="AN1603" s="362"/>
      <c r="AO1603" s="362"/>
      <c r="AP1603" s="361" t="e">
        <v>#N/A</v>
      </c>
      <c r="AR1603">
        <v>1</v>
      </c>
    </row>
    <row r="1604" spans="2:44" ht="15" hidden="1" customHeight="1" x14ac:dyDescent="0.35">
      <c r="B1604" s="362">
        <v>1602</v>
      </c>
      <c r="C1604" s="362" t="s">
        <v>4077</v>
      </c>
      <c r="D1604" s="362" t="s">
        <v>2</v>
      </c>
      <c r="E1604" s="368">
        <v>45272</v>
      </c>
      <c r="F1604" s="368"/>
      <c r="G1604" s="368"/>
      <c r="H1604" s="368"/>
      <c r="I1604" s="362" t="s">
        <v>79</v>
      </c>
      <c r="J1604" s="362" t="s">
        <v>4078</v>
      </c>
      <c r="K1604" s="361" t="s">
        <v>4079</v>
      </c>
      <c r="L1604" s="362"/>
      <c r="M1604" s="362" t="s">
        <v>186</v>
      </c>
      <c r="N1604" s="362" t="s">
        <v>9</v>
      </c>
      <c r="O1604" s="362"/>
      <c r="P1604" s="362" t="s">
        <v>90</v>
      </c>
      <c r="Q1604" s="362" t="s">
        <v>90</v>
      </c>
      <c r="R1604" s="362" t="s">
        <v>8</v>
      </c>
      <c r="S1604" s="361" t="s">
        <v>1539</v>
      </c>
      <c r="T1604" s="362"/>
      <c r="U1604" s="362"/>
      <c r="V1604" s="362" t="s">
        <v>1540</v>
      </c>
      <c r="W1604" s="362"/>
      <c r="X1604" s="362"/>
      <c r="Y1604" s="375" t="s">
        <v>45</v>
      </c>
      <c r="Z1604" s="362" t="s">
        <v>90</v>
      </c>
      <c r="AA1604" s="366" t="s">
        <v>90</v>
      </c>
      <c r="AB1604" s="362" t="s">
        <v>90</v>
      </c>
      <c r="AC1604" s="362"/>
      <c r="AD1604" s="362"/>
      <c r="AE1604" s="362"/>
      <c r="AF1604" s="362"/>
      <c r="AG1604" s="362"/>
      <c r="AH1604" s="362"/>
      <c r="AI1604" s="362" t="str">
        <f t="shared" si="25"/>
        <v>MOMOEM Related</v>
      </c>
      <c r="AJ1604" s="362" t="str">
        <f>VLOOKUP(AI1604,Table1[[#All],[CONCAT]:[Tfiber]],2,FALSE)</f>
        <v>OEM Related Issues</v>
      </c>
      <c r="AK1604" s="362" t="s">
        <v>39</v>
      </c>
      <c r="AL1604" s="362"/>
      <c r="AM1604" s="362"/>
      <c r="AN1604" s="362"/>
      <c r="AO1604" s="368">
        <v>45923</v>
      </c>
      <c r="AP1604" s="361" t="s">
        <v>680</v>
      </c>
      <c r="AR1604">
        <v>1</v>
      </c>
    </row>
    <row r="1605" spans="2:44" ht="15" hidden="1" customHeight="1" x14ac:dyDescent="0.35">
      <c r="B1605" s="362">
        <v>1603</v>
      </c>
      <c r="C1605" s="362" t="s">
        <v>4080</v>
      </c>
      <c r="D1605" s="362" t="s">
        <v>2</v>
      </c>
      <c r="E1605" s="368">
        <v>45272</v>
      </c>
      <c r="F1605" s="368"/>
      <c r="G1605" s="368"/>
      <c r="H1605" s="368"/>
      <c r="I1605" s="362" t="s">
        <v>57</v>
      </c>
      <c r="J1605" s="362" t="s">
        <v>1596</v>
      </c>
      <c r="K1605" s="361" t="s">
        <v>4081</v>
      </c>
      <c r="L1605" s="362"/>
      <c r="M1605" s="362" t="s">
        <v>186</v>
      </c>
      <c r="N1605" s="362" t="s">
        <v>9</v>
      </c>
      <c r="O1605" s="362"/>
      <c r="P1605" s="362" t="s">
        <v>90</v>
      </c>
      <c r="Q1605" s="362" t="s">
        <v>90</v>
      </c>
      <c r="R1605" s="362"/>
      <c r="S1605" s="361" t="s">
        <v>90</v>
      </c>
      <c r="T1605" s="362"/>
      <c r="U1605" s="362"/>
      <c r="V1605" s="362" t="s">
        <v>176</v>
      </c>
      <c r="W1605" s="362"/>
      <c r="X1605" s="362" t="s">
        <v>9</v>
      </c>
      <c r="Y1605" s="362" t="s">
        <v>9</v>
      </c>
      <c r="Z1605" s="362" t="s">
        <v>90</v>
      </c>
      <c r="AA1605" s="366" t="s">
        <v>90</v>
      </c>
      <c r="AB1605" s="362" t="s">
        <v>90</v>
      </c>
      <c r="AC1605" s="362"/>
      <c r="AD1605" s="362"/>
      <c r="AE1605" s="362"/>
      <c r="AF1605" s="362"/>
      <c r="AG1605" s="362"/>
      <c r="AH1605" s="362"/>
      <c r="AI1605" s="362" t="str">
        <f t="shared" si="25"/>
        <v>MOMSecurity &amp; Regulatory Compliance</v>
      </c>
      <c r="AJ1605" s="362" t="str">
        <f>VLOOKUP(AI1605,Table1[[#All],[CONCAT]:[Tfiber]],2,FALSE)</f>
        <v>Security</v>
      </c>
      <c r="AK1605" s="362" t="s">
        <v>40</v>
      </c>
      <c r="AL1605" s="362"/>
      <c r="AM1605" s="362"/>
      <c r="AN1605" s="362"/>
      <c r="AO1605" s="362"/>
      <c r="AP1605" s="361" t="e">
        <v>#N/A</v>
      </c>
      <c r="AR1605">
        <v>1</v>
      </c>
    </row>
    <row r="1606" spans="2:44" ht="15" hidden="1" customHeight="1" x14ac:dyDescent="0.35">
      <c r="B1606" s="362">
        <v>1604</v>
      </c>
      <c r="C1606" s="362" t="s">
        <v>4082</v>
      </c>
      <c r="D1606" s="362" t="s">
        <v>2</v>
      </c>
      <c r="E1606" s="368">
        <v>45272</v>
      </c>
      <c r="F1606" s="368"/>
      <c r="G1606" s="368"/>
      <c r="H1606" s="368"/>
      <c r="I1606" s="362" t="s">
        <v>57</v>
      </c>
      <c r="J1606" s="362" t="s">
        <v>1596</v>
      </c>
      <c r="K1606" s="361" t="s">
        <v>2926</v>
      </c>
      <c r="L1606" s="362"/>
      <c r="M1606" s="362" t="s">
        <v>186</v>
      </c>
      <c r="N1606" s="362" t="s">
        <v>9</v>
      </c>
      <c r="O1606" s="362"/>
      <c r="P1606" s="362" t="s">
        <v>90</v>
      </c>
      <c r="Q1606" s="362" t="s">
        <v>90</v>
      </c>
      <c r="R1606" s="362"/>
      <c r="S1606" s="361" t="s">
        <v>90</v>
      </c>
      <c r="T1606" s="362"/>
      <c r="U1606" s="362"/>
      <c r="V1606" s="362" t="s">
        <v>176</v>
      </c>
      <c r="W1606" s="362"/>
      <c r="X1606" s="362" t="s">
        <v>9</v>
      </c>
      <c r="Y1606" s="362" t="s">
        <v>9</v>
      </c>
      <c r="Z1606" s="362" t="s">
        <v>90</v>
      </c>
      <c r="AA1606" s="366" t="s">
        <v>90</v>
      </c>
      <c r="AB1606" s="362" t="s">
        <v>90</v>
      </c>
      <c r="AC1606" s="362"/>
      <c r="AD1606" s="362"/>
      <c r="AE1606" s="362"/>
      <c r="AF1606" s="362"/>
      <c r="AG1606" s="362"/>
      <c r="AH1606" s="362"/>
      <c r="AI1606" s="362" t="str">
        <f t="shared" si="25"/>
        <v>MOMSecurity &amp; Regulatory Compliance</v>
      </c>
      <c r="AJ1606" s="362" t="str">
        <f>VLOOKUP(AI1606,Table1[[#All],[CONCAT]:[Tfiber]],2,FALSE)</f>
        <v>Security</v>
      </c>
      <c r="AK1606" s="362" t="s">
        <v>40</v>
      </c>
      <c r="AL1606" s="362"/>
      <c r="AM1606" s="362"/>
      <c r="AN1606" s="362"/>
      <c r="AO1606" s="362"/>
      <c r="AP1606" s="361" t="e">
        <v>#N/A</v>
      </c>
      <c r="AR1606">
        <v>1</v>
      </c>
    </row>
    <row r="1607" spans="2:44" ht="15" hidden="1" customHeight="1" x14ac:dyDescent="0.35">
      <c r="B1607" s="362">
        <v>1605</v>
      </c>
      <c r="C1607" s="362" t="s">
        <v>4083</v>
      </c>
      <c r="D1607" s="362" t="s">
        <v>2</v>
      </c>
      <c r="E1607" s="368">
        <v>45272</v>
      </c>
      <c r="F1607" s="368"/>
      <c r="G1607" s="368"/>
      <c r="H1607" s="368"/>
      <c r="I1607" s="362" t="s">
        <v>57</v>
      </c>
      <c r="J1607" s="362" t="s">
        <v>1596</v>
      </c>
      <c r="K1607" s="361" t="s">
        <v>4084</v>
      </c>
      <c r="L1607" s="362"/>
      <c r="M1607" s="362" t="s">
        <v>186</v>
      </c>
      <c r="N1607" s="362" t="s">
        <v>9</v>
      </c>
      <c r="O1607" s="362"/>
      <c r="P1607" s="362" t="s">
        <v>90</v>
      </c>
      <c r="Q1607" s="362" t="s">
        <v>90</v>
      </c>
      <c r="R1607" s="362"/>
      <c r="S1607" s="361" t="s">
        <v>90</v>
      </c>
      <c r="T1607" s="362"/>
      <c r="U1607" s="362"/>
      <c r="V1607" s="362" t="s">
        <v>176</v>
      </c>
      <c r="W1607" s="362"/>
      <c r="X1607" s="362" t="s">
        <v>9</v>
      </c>
      <c r="Y1607" s="362" t="s">
        <v>9</v>
      </c>
      <c r="Z1607" s="362" t="s">
        <v>90</v>
      </c>
      <c r="AA1607" s="366" t="s">
        <v>90</v>
      </c>
      <c r="AB1607" s="362" t="s">
        <v>90</v>
      </c>
      <c r="AC1607" s="362"/>
      <c r="AD1607" s="362"/>
      <c r="AE1607" s="362"/>
      <c r="AF1607" s="362"/>
      <c r="AG1607" s="362"/>
      <c r="AH1607" s="362"/>
      <c r="AI1607" s="362" t="str">
        <f t="shared" si="25"/>
        <v>MOMSecurity &amp; Regulatory Compliance</v>
      </c>
      <c r="AJ1607" s="362" t="str">
        <f>VLOOKUP(AI1607,Table1[[#All],[CONCAT]:[Tfiber]],2,FALSE)</f>
        <v>Security</v>
      </c>
      <c r="AK1607" s="362" t="s">
        <v>40</v>
      </c>
      <c r="AL1607" s="362"/>
      <c r="AM1607" s="362"/>
      <c r="AN1607" s="362"/>
      <c r="AO1607" s="362"/>
      <c r="AP1607" s="361" t="e">
        <v>#N/A</v>
      </c>
      <c r="AR1607">
        <v>1</v>
      </c>
    </row>
    <row r="1608" spans="2:44" ht="15" hidden="1" customHeight="1" x14ac:dyDescent="0.35">
      <c r="B1608" s="362">
        <v>1606</v>
      </c>
      <c r="C1608" s="362" t="s">
        <v>4085</v>
      </c>
      <c r="D1608" s="362" t="s">
        <v>2</v>
      </c>
      <c r="E1608" s="368">
        <v>45133</v>
      </c>
      <c r="F1608" s="368"/>
      <c r="G1608" s="368"/>
      <c r="H1608" s="368"/>
      <c r="I1608" s="362" t="s">
        <v>74</v>
      </c>
      <c r="J1608" s="362" t="s">
        <v>1546</v>
      </c>
      <c r="K1608" s="361" t="s">
        <v>4086</v>
      </c>
      <c r="L1608" s="361"/>
      <c r="M1608" s="362" t="s">
        <v>186</v>
      </c>
      <c r="N1608" s="362" t="s">
        <v>9</v>
      </c>
      <c r="O1608" s="362"/>
      <c r="P1608" s="362" t="s">
        <v>90</v>
      </c>
      <c r="Q1608" s="362" t="s">
        <v>90</v>
      </c>
      <c r="R1608" s="362"/>
      <c r="S1608" s="361"/>
      <c r="T1608" s="362"/>
      <c r="U1608" s="362"/>
      <c r="V1608" s="362" t="s">
        <v>120</v>
      </c>
      <c r="W1608" s="362"/>
      <c r="X1608" s="362"/>
      <c r="Y1608" s="362" t="s">
        <v>48</v>
      </c>
      <c r="Z1608" s="362" t="s">
        <v>90</v>
      </c>
      <c r="AA1608" s="366" t="s">
        <v>90</v>
      </c>
      <c r="AB1608" s="362" t="s">
        <v>90</v>
      </c>
      <c r="AC1608" s="362"/>
      <c r="AD1608" s="362"/>
      <c r="AE1608" s="362"/>
      <c r="AF1608" s="362"/>
      <c r="AG1608" s="362"/>
      <c r="AH1608" s="362"/>
      <c r="AI1608" s="362" t="str">
        <f t="shared" si="25"/>
        <v>MOMWFM</v>
      </c>
      <c r="AJ1608" s="362" t="str">
        <f>VLOOKUP(AI1608,Table1[[#All],[CONCAT]:[Tfiber]],2,FALSE)</f>
        <v>Applications/Tools</v>
      </c>
      <c r="AK1608" s="362" t="s">
        <v>40</v>
      </c>
      <c r="AL1608" s="362"/>
      <c r="AM1608" s="362"/>
      <c r="AN1608" s="362"/>
      <c r="AO1608" s="362"/>
      <c r="AP1608" s="361"/>
      <c r="AR1608">
        <v>1</v>
      </c>
    </row>
    <row r="1609" spans="2:44" ht="15" hidden="1" customHeight="1" x14ac:dyDescent="0.35">
      <c r="B1609" s="362">
        <v>1607</v>
      </c>
      <c r="C1609" s="362" t="s">
        <v>4087</v>
      </c>
      <c r="D1609" s="362" t="s">
        <v>2</v>
      </c>
      <c r="E1609" s="368">
        <v>45272</v>
      </c>
      <c r="F1609" s="368"/>
      <c r="G1609" s="368"/>
      <c r="H1609" s="368"/>
      <c r="I1609" s="362" t="s">
        <v>57</v>
      </c>
      <c r="J1609" s="362" t="s">
        <v>1596</v>
      </c>
      <c r="K1609" s="361" t="s">
        <v>4088</v>
      </c>
      <c r="L1609" s="362"/>
      <c r="M1609" s="362" t="s">
        <v>186</v>
      </c>
      <c r="N1609" s="362" t="s">
        <v>9</v>
      </c>
      <c r="O1609" s="362"/>
      <c r="P1609" s="362" t="s">
        <v>90</v>
      </c>
      <c r="Q1609" s="362" t="s">
        <v>90</v>
      </c>
      <c r="R1609" s="362"/>
      <c r="S1609" s="361" t="s">
        <v>90</v>
      </c>
      <c r="T1609" s="362"/>
      <c r="U1609" s="362"/>
      <c r="V1609" s="362" t="s">
        <v>176</v>
      </c>
      <c r="W1609" s="362"/>
      <c r="X1609" s="362" t="s">
        <v>9</v>
      </c>
      <c r="Y1609" s="362" t="s">
        <v>9</v>
      </c>
      <c r="Z1609" s="362" t="s">
        <v>90</v>
      </c>
      <c r="AA1609" s="366" t="s">
        <v>90</v>
      </c>
      <c r="AB1609" s="362" t="s">
        <v>90</v>
      </c>
      <c r="AC1609" s="362"/>
      <c r="AD1609" s="362"/>
      <c r="AE1609" s="362"/>
      <c r="AF1609" s="362"/>
      <c r="AG1609" s="362"/>
      <c r="AH1609" s="362"/>
      <c r="AI1609" s="362" t="str">
        <f t="shared" si="25"/>
        <v>MOMSecurity &amp; Regulatory Compliance</v>
      </c>
      <c r="AJ1609" s="362" t="str">
        <f>VLOOKUP(AI1609,Table1[[#All],[CONCAT]:[Tfiber]],2,FALSE)</f>
        <v>Security</v>
      </c>
      <c r="AK1609" s="362" t="s">
        <v>40</v>
      </c>
      <c r="AL1609" s="362"/>
      <c r="AM1609" s="362"/>
      <c r="AN1609" s="362"/>
      <c r="AO1609" s="362"/>
      <c r="AP1609" s="361" t="e">
        <v>#N/A</v>
      </c>
      <c r="AR1609">
        <v>1</v>
      </c>
    </row>
    <row r="1610" spans="2:44" ht="15" hidden="1" customHeight="1" x14ac:dyDescent="0.35">
      <c r="B1610" s="362">
        <v>1608</v>
      </c>
      <c r="C1610" s="362" t="s">
        <v>4089</v>
      </c>
      <c r="D1610" s="362" t="s">
        <v>2</v>
      </c>
      <c r="E1610" s="368">
        <v>45272</v>
      </c>
      <c r="F1610" s="368"/>
      <c r="G1610" s="368"/>
      <c r="H1610" s="368"/>
      <c r="I1610" s="362" t="s">
        <v>57</v>
      </c>
      <c r="J1610" s="362" t="s">
        <v>1596</v>
      </c>
      <c r="K1610" s="361" t="s">
        <v>2930</v>
      </c>
      <c r="L1610" s="362"/>
      <c r="M1610" s="362" t="s">
        <v>186</v>
      </c>
      <c r="N1610" s="362" t="s">
        <v>9</v>
      </c>
      <c r="O1610" s="362"/>
      <c r="P1610" s="362" t="s">
        <v>90</v>
      </c>
      <c r="Q1610" s="362" t="s">
        <v>90</v>
      </c>
      <c r="R1610" s="362"/>
      <c r="S1610" s="361" t="s">
        <v>90</v>
      </c>
      <c r="T1610" s="362"/>
      <c r="U1610" s="362"/>
      <c r="V1610" s="362" t="s">
        <v>176</v>
      </c>
      <c r="W1610" s="362"/>
      <c r="X1610" s="362" t="s">
        <v>9</v>
      </c>
      <c r="Y1610" s="362" t="s">
        <v>9</v>
      </c>
      <c r="Z1610" s="362" t="s">
        <v>90</v>
      </c>
      <c r="AA1610" s="366" t="s">
        <v>90</v>
      </c>
      <c r="AB1610" s="362" t="s">
        <v>90</v>
      </c>
      <c r="AC1610" s="362"/>
      <c r="AD1610" s="362"/>
      <c r="AE1610" s="362"/>
      <c r="AF1610" s="362"/>
      <c r="AG1610" s="362"/>
      <c r="AH1610" s="362"/>
      <c r="AI1610" s="362" t="str">
        <f t="shared" si="25"/>
        <v>MOMSecurity &amp; Regulatory Compliance</v>
      </c>
      <c r="AJ1610" s="362" t="str">
        <f>VLOOKUP(AI1610,Table1[[#All],[CONCAT]:[Tfiber]],2,FALSE)</f>
        <v>Security</v>
      </c>
      <c r="AK1610" s="362" t="s">
        <v>40</v>
      </c>
      <c r="AL1610" s="362"/>
      <c r="AM1610" s="362"/>
      <c r="AN1610" s="362"/>
      <c r="AO1610" s="362"/>
      <c r="AP1610" s="361" t="e">
        <v>#N/A</v>
      </c>
      <c r="AR1610">
        <v>1</v>
      </c>
    </row>
    <row r="1611" spans="2:44" ht="15" hidden="1" customHeight="1" x14ac:dyDescent="0.35">
      <c r="B1611" s="362">
        <v>1609</v>
      </c>
      <c r="C1611" s="362" t="s">
        <v>4090</v>
      </c>
      <c r="D1611" s="362" t="s">
        <v>2</v>
      </c>
      <c r="E1611" s="368">
        <v>45272</v>
      </c>
      <c r="F1611" s="368"/>
      <c r="G1611" s="368"/>
      <c r="H1611" s="368"/>
      <c r="I1611" s="362" t="s">
        <v>57</v>
      </c>
      <c r="J1611" s="362" t="s">
        <v>1596</v>
      </c>
      <c r="K1611" s="361" t="s">
        <v>4091</v>
      </c>
      <c r="L1611" s="362"/>
      <c r="M1611" s="362" t="s">
        <v>186</v>
      </c>
      <c r="N1611" s="362" t="s">
        <v>9</v>
      </c>
      <c r="O1611" s="362"/>
      <c r="P1611" s="362" t="s">
        <v>90</v>
      </c>
      <c r="Q1611" s="362" t="s">
        <v>90</v>
      </c>
      <c r="R1611" s="362"/>
      <c r="S1611" s="361" t="s">
        <v>90</v>
      </c>
      <c r="T1611" s="362"/>
      <c r="U1611" s="362"/>
      <c r="V1611" s="362" t="s">
        <v>176</v>
      </c>
      <c r="W1611" s="362"/>
      <c r="X1611" s="362" t="s">
        <v>9</v>
      </c>
      <c r="Y1611" s="362" t="s">
        <v>9</v>
      </c>
      <c r="Z1611" s="362" t="s">
        <v>90</v>
      </c>
      <c r="AA1611" s="366" t="s">
        <v>90</v>
      </c>
      <c r="AB1611" s="362" t="s">
        <v>90</v>
      </c>
      <c r="AC1611" s="362"/>
      <c r="AD1611" s="362"/>
      <c r="AE1611" s="362"/>
      <c r="AF1611" s="362"/>
      <c r="AG1611" s="362"/>
      <c r="AH1611" s="362"/>
      <c r="AI1611" s="362" t="str">
        <f t="shared" si="25"/>
        <v>MOMSecurity &amp; Regulatory Compliance</v>
      </c>
      <c r="AJ1611" s="362" t="str">
        <f>VLOOKUP(AI1611,Table1[[#All],[CONCAT]:[Tfiber]],2,FALSE)</f>
        <v>Security</v>
      </c>
      <c r="AK1611" s="362" t="s">
        <v>40</v>
      </c>
      <c r="AL1611" s="362"/>
      <c r="AM1611" s="362"/>
      <c r="AN1611" s="362"/>
      <c r="AO1611" s="362"/>
      <c r="AP1611" s="361" t="e">
        <v>#N/A</v>
      </c>
      <c r="AR1611">
        <v>1</v>
      </c>
    </row>
    <row r="1612" spans="2:44" ht="15" hidden="1" customHeight="1" x14ac:dyDescent="0.35">
      <c r="B1612" s="362">
        <v>1610</v>
      </c>
      <c r="C1612" s="362" t="s">
        <v>4092</v>
      </c>
      <c r="D1612" s="362" t="s">
        <v>2</v>
      </c>
      <c r="E1612" s="368">
        <v>45272</v>
      </c>
      <c r="F1612" s="368"/>
      <c r="G1612" s="368"/>
      <c r="H1612" s="368"/>
      <c r="I1612" s="362" t="s">
        <v>57</v>
      </c>
      <c r="J1612" s="362" t="s">
        <v>1596</v>
      </c>
      <c r="K1612" s="361" t="s">
        <v>4093</v>
      </c>
      <c r="L1612" s="362"/>
      <c r="M1612" s="362" t="s">
        <v>186</v>
      </c>
      <c r="N1612" s="362" t="s">
        <v>9</v>
      </c>
      <c r="O1612" s="362"/>
      <c r="P1612" s="362" t="s">
        <v>90</v>
      </c>
      <c r="Q1612" s="362" t="s">
        <v>90</v>
      </c>
      <c r="R1612" s="362"/>
      <c r="S1612" s="361" t="s">
        <v>90</v>
      </c>
      <c r="T1612" s="362"/>
      <c r="U1612" s="362"/>
      <c r="V1612" s="362" t="s">
        <v>176</v>
      </c>
      <c r="W1612" s="362"/>
      <c r="X1612" s="362" t="s">
        <v>9</v>
      </c>
      <c r="Y1612" s="362" t="s">
        <v>9</v>
      </c>
      <c r="Z1612" s="362" t="s">
        <v>90</v>
      </c>
      <c r="AA1612" s="366" t="s">
        <v>90</v>
      </c>
      <c r="AB1612" s="362" t="s">
        <v>90</v>
      </c>
      <c r="AC1612" s="362"/>
      <c r="AD1612" s="362"/>
      <c r="AE1612" s="362"/>
      <c r="AF1612" s="362"/>
      <c r="AG1612" s="362"/>
      <c r="AH1612" s="362"/>
      <c r="AI1612" s="362" t="str">
        <f t="shared" si="25"/>
        <v>MOMSecurity &amp; Regulatory Compliance</v>
      </c>
      <c r="AJ1612" s="362" t="str">
        <f>VLOOKUP(AI1612,Table1[[#All],[CONCAT]:[Tfiber]],2,FALSE)</f>
        <v>Security</v>
      </c>
      <c r="AK1612" s="362" t="s">
        <v>40</v>
      </c>
      <c r="AL1612" s="362"/>
      <c r="AM1612" s="362"/>
      <c r="AN1612" s="362"/>
      <c r="AO1612" s="362"/>
      <c r="AP1612" s="361" t="e">
        <v>#N/A</v>
      </c>
      <c r="AR1612">
        <v>1</v>
      </c>
    </row>
    <row r="1613" spans="2:44" ht="15" hidden="1" customHeight="1" x14ac:dyDescent="0.35">
      <c r="B1613" s="362">
        <v>1611</v>
      </c>
      <c r="C1613" s="362" t="s">
        <v>4094</v>
      </c>
      <c r="D1613" s="362" t="s">
        <v>2</v>
      </c>
      <c r="E1613" s="368">
        <v>45272</v>
      </c>
      <c r="F1613" s="368"/>
      <c r="G1613" s="368"/>
      <c r="H1613" s="368"/>
      <c r="I1613" s="362" t="s">
        <v>57</v>
      </c>
      <c r="J1613" s="362" t="s">
        <v>1596</v>
      </c>
      <c r="K1613" s="361" t="s">
        <v>4095</v>
      </c>
      <c r="L1613" s="362"/>
      <c r="M1613" s="362" t="s">
        <v>186</v>
      </c>
      <c r="N1613" s="362" t="s">
        <v>9</v>
      </c>
      <c r="O1613" s="362"/>
      <c r="P1613" s="362" t="s">
        <v>90</v>
      </c>
      <c r="Q1613" s="362" t="s">
        <v>90</v>
      </c>
      <c r="R1613" s="362"/>
      <c r="S1613" s="361" t="s">
        <v>90</v>
      </c>
      <c r="T1613" s="362"/>
      <c r="U1613" s="362"/>
      <c r="V1613" s="362" t="s">
        <v>176</v>
      </c>
      <c r="W1613" s="362"/>
      <c r="X1613" s="362" t="s">
        <v>9</v>
      </c>
      <c r="Y1613" s="362" t="s">
        <v>9</v>
      </c>
      <c r="Z1613" s="362" t="s">
        <v>90</v>
      </c>
      <c r="AA1613" s="366" t="s">
        <v>90</v>
      </c>
      <c r="AB1613" s="362" t="s">
        <v>90</v>
      </c>
      <c r="AC1613" s="362"/>
      <c r="AD1613" s="362"/>
      <c r="AE1613" s="362"/>
      <c r="AF1613" s="362"/>
      <c r="AG1613" s="362"/>
      <c r="AH1613" s="362"/>
      <c r="AI1613" s="362" t="str">
        <f t="shared" si="25"/>
        <v>MOMSecurity &amp; Regulatory Compliance</v>
      </c>
      <c r="AJ1613" s="362" t="str">
        <f>VLOOKUP(AI1613,Table1[[#All],[CONCAT]:[Tfiber]],2,FALSE)</f>
        <v>Security</v>
      </c>
      <c r="AK1613" s="362" t="s">
        <v>40</v>
      </c>
      <c r="AL1613" s="362"/>
      <c r="AM1613" s="362"/>
      <c r="AN1613" s="362"/>
      <c r="AO1613" s="362"/>
      <c r="AP1613" s="361" t="e">
        <v>#N/A</v>
      </c>
      <c r="AR1613">
        <v>1</v>
      </c>
    </row>
    <row r="1614" spans="2:44" ht="15" hidden="1" customHeight="1" x14ac:dyDescent="0.35">
      <c r="B1614" s="362">
        <v>1612</v>
      </c>
      <c r="C1614" s="362" t="s">
        <v>4096</v>
      </c>
      <c r="D1614" s="362" t="s">
        <v>2</v>
      </c>
      <c r="E1614" s="368">
        <v>45272</v>
      </c>
      <c r="F1614" s="368"/>
      <c r="G1614" s="368"/>
      <c r="H1614" s="368"/>
      <c r="I1614" s="362" t="s">
        <v>57</v>
      </c>
      <c r="J1614" s="362" t="s">
        <v>1596</v>
      </c>
      <c r="K1614" s="361" t="s">
        <v>4097</v>
      </c>
      <c r="L1614" s="362"/>
      <c r="M1614" s="362" t="s">
        <v>186</v>
      </c>
      <c r="N1614" s="362" t="s">
        <v>9</v>
      </c>
      <c r="O1614" s="362"/>
      <c r="P1614" s="362" t="s">
        <v>90</v>
      </c>
      <c r="Q1614" s="362" t="s">
        <v>90</v>
      </c>
      <c r="R1614" s="362"/>
      <c r="S1614" s="361" t="s">
        <v>90</v>
      </c>
      <c r="T1614" s="362"/>
      <c r="U1614" s="362"/>
      <c r="V1614" s="362" t="s">
        <v>176</v>
      </c>
      <c r="W1614" s="362"/>
      <c r="X1614" s="362" t="s">
        <v>9</v>
      </c>
      <c r="Y1614" s="362" t="s">
        <v>9</v>
      </c>
      <c r="Z1614" s="362" t="s">
        <v>90</v>
      </c>
      <c r="AA1614" s="366" t="s">
        <v>90</v>
      </c>
      <c r="AB1614" s="362" t="s">
        <v>90</v>
      </c>
      <c r="AC1614" s="362"/>
      <c r="AD1614" s="362"/>
      <c r="AE1614" s="362"/>
      <c r="AF1614" s="362"/>
      <c r="AG1614" s="362"/>
      <c r="AH1614" s="362"/>
      <c r="AI1614" s="362" t="str">
        <f t="shared" si="25"/>
        <v>MOMSecurity &amp; Regulatory Compliance</v>
      </c>
      <c r="AJ1614" s="362" t="str">
        <f>VLOOKUP(AI1614,Table1[[#All],[CONCAT]:[Tfiber]],2,FALSE)</f>
        <v>Security</v>
      </c>
      <c r="AK1614" s="362" t="s">
        <v>40</v>
      </c>
      <c r="AL1614" s="362"/>
      <c r="AM1614" s="362"/>
      <c r="AN1614" s="362"/>
      <c r="AO1614" s="362"/>
      <c r="AP1614" s="361" t="e">
        <v>#N/A</v>
      </c>
      <c r="AR1614">
        <v>1</v>
      </c>
    </row>
    <row r="1615" spans="2:44" ht="15" hidden="1" customHeight="1" x14ac:dyDescent="0.35">
      <c r="B1615" s="362">
        <v>1613</v>
      </c>
      <c r="C1615" s="362" t="s">
        <v>4098</v>
      </c>
      <c r="D1615" s="362" t="s">
        <v>2</v>
      </c>
      <c r="E1615" s="368">
        <v>45272</v>
      </c>
      <c r="F1615" s="368"/>
      <c r="G1615" s="368"/>
      <c r="H1615" s="368"/>
      <c r="I1615" s="362" t="s">
        <v>57</v>
      </c>
      <c r="J1615" s="362" t="s">
        <v>1596</v>
      </c>
      <c r="K1615" s="361" t="s">
        <v>4099</v>
      </c>
      <c r="L1615" s="362"/>
      <c r="M1615" s="362" t="s">
        <v>186</v>
      </c>
      <c r="N1615" s="362" t="s">
        <v>9</v>
      </c>
      <c r="O1615" s="362"/>
      <c r="P1615" s="362" t="s">
        <v>90</v>
      </c>
      <c r="Q1615" s="362" t="s">
        <v>90</v>
      </c>
      <c r="R1615" s="362"/>
      <c r="S1615" s="361" t="s">
        <v>4100</v>
      </c>
      <c r="T1615" s="362"/>
      <c r="U1615" s="362"/>
      <c r="V1615" s="362" t="s">
        <v>176</v>
      </c>
      <c r="W1615" s="362"/>
      <c r="X1615" s="362" t="s">
        <v>9</v>
      </c>
      <c r="Y1615" s="362" t="s">
        <v>9</v>
      </c>
      <c r="Z1615" s="362" t="s">
        <v>90</v>
      </c>
      <c r="AA1615" s="366" t="s">
        <v>90</v>
      </c>
      <c r="AB1615" s="362" t="s">
        <v>90</v>
      </c>
      <c r="AC1615" s="362"/>
      <c r="AD1615" s="362"/>
      <c r="AE1615" s="362"/>
      <c r="AF1615" s="362"/>
      <c r="AG1615" s="362"/>
      <c r="AH1615" s="362"/>
      <c r="AI1615" s="362" t="str">
        <f t="shared" si="25"/>
        <v>MOMSecurity &amp; Regulatory Compliance</v>
      </c>
      <c r="AJ1615" s="362" t="str">
        <f>VLOOKUP(AI1615,Table1[[#All],[CONCAT]:[Tfiber]],2,FALSE)</f>
        <v>Security</v>
      </c>
      <c r="AK1615" s="362" t="s">
        <v>40</v>
      </c>
      <c r="AL1615" s="362"/>
      <c r="AM1615" s="362"/>
      <c r="AN1615" s="362"/>
      <c r="AO1615" s="362"/>
      <c r="AP1615" s="361" t="e">
        <v>#N/A</v>
      </c>
      <c r="AR1615">
        <v>1</v>
      </c>
    </row>
    <row r="1616" spans="2:44" ht="15" hidden="1" customHeight="1" x14ac:dyDescent="0.35">
      <c r="B1616" s="362">
        <v>1614</v>
      </c>
      <c r="C1616" s="362" t="s">
        <v>4101</v>
      </c>
      <c r="D1616" s="362" t="s">
        <v>2</v>
      </c>
      <c r="E1616" s="368">
        <v>45272</v>
      </c>
      <c r="F1616" s="368"/>
      <c r="G1616" s="368"/>
      <c r="H1616" s="368"/>
      <c r="I1616" s="362" t="s">
        <v>57</v>
      </c>
      <c r="J1616" s="362" t="s">
        <v>1596</v>
      </c>
      <c r="K1616" s="361" t="s">
        <v>4102</v>
      </c>
      <c r="L1616" s="362"/>
      <c r="M1616" s="362" t="s">
        <v>186</v>
      </c>
      <c r="N1616" s="362" t="s">
        <v>9</v>
      </c>
      <c r="O1616" s="362"/>
      <c r="P1616" s="362" t="s">
        <v>90</v>
      </c>
      <c r="Q1616" s="362" t="s">
        <v>90</v>
      </c>
      <c r="R1616" s="362"/>
      <c r="S1616" s="361" t="s">
        <v>4103</v>
      </c>
      <c r="T1616" s="362"/>
      <c r="U1616" s="362"/>
      <c r="V1616" s="362" t="s">
        <v>176</v>
      </c>
      <c r="W1616" s="362"/>
      <c r="X1616" s="362" t="s">
        <v>9</v>
      </c>
      <c r="Y1616" s="362" t="s">
        <v>9</v>
      </c>
      <c r="Z1616" s="362" t="s">
        <v>90</v>
      </c>
      <c r="AA1616" s="366" t="s">
        <v>90</v>
      </c>
      <c r="AB1616" s="362" t="s">
        <v>90</v>
      </c>
      <c r="AC1616" s="362"/>
      <c r="AD1616" s="362"/>
      <c r="AE1616" s="362"/>
      <c r="AF1616" s="362"/>
      <c r="AG1616" s="362"/>
      <c r="AH1616" s="362"/>
      <c r="AI1616" s="362" t="str">
        <f t="shared" si="25"/>
        <v>MOMSecurity &amp; Regulatory Compliance</v>
      </c>
      <c r="AJ1616" s="362" t="str">
        <f>VLOOKUP(AI1616,Table1[[#All],[CONCAT]:[Tfiber]],2,FALSE)</f>
        <v>Security</v>
      </c>
      <c r="AK1616" s="362" t="s">
        <v>40</v>
      </c>
      <c r="AL1616" s="362"/>
      <c r="AM1616" s="362"/>
      <c r="AN1616" s="362"/>
      <c r="AO1616" s="362"/>
      <c r="AP1616" s="361" t="e">
        <v>#N/A</v>
      </c>
      <c r="AR1616">
        <v>1</v>
      </c>
    </row>
    <row r="1617" spans="2:44" ht="15" hidden="1" customHeight="1" x14ac:dyDescent="0.35">
      <c r="B1617" s="362">
        <v>1615</v>
      </c>
      <c r="C1617" s="362" t="s">
        <v>4104</v>
      </c>
      <c r="D1617" s="362" t="s">
        <v>2</v>
      </c>
      <c r="E1617" s="368">
        <v>45272</v>
      </c>
      <c r="F1617" s="368"/>
      <c r="G1617" s="368"/>
      <c r="H1617" s="368"/>
      <c r="I1617" s="362" t="s">
        <v>57</v>
      </c>
      <c r="J1617" s="362" t="s">
        <v>1596</v>
      </c>
      <c r="K1617" s="361" t="s">
        <v>4105</v>
      </c>
      <c r="L1617" s="362"/>
      <c r="M1617" s="362" t="s">
        <v>186</v>
      </c>
      <c r="N1617" s="362" t="s">
        <v>9</v>
      </c>
      <c r="O1617" s="362"/>
      <c r="P1617" s="362" t="s">
        <v>90</v>
      </c>
      <c r="Q1617" s="362" t="s">
        <v>90</v>
      </c>
      <c r="R1617" s="362"/>
      <c r="S1617" s="361" t="s">
        <v>4106</v>
      </c>
      <c r="T1617" s="362"/>
      <c r="U1617" s="362"/>
      <c r="V1617" s="362" t="s">
        <v>176</v>
      </c>
      <c r="W1617" s="362"/>
      <c r="X1617" s="362" t="s">
        <v>9</v>
      </c>
      <c r="Y1617" s="362" t="s">
        <v>9</v>
      </c>
      <c r="Z1617" s="362" t="s">
        <v>90</v>
      </c>
      <c r="AA1617" s="366" t="s">
        <v>90</v>
      </c>
      <c r="AB1617" s="362" t="s">
        <v>90</v>
      </c>
      <c r="AC1617" s="362"/>
      <c r="AD1617" s="362"/>
      <c r="AE1617" s="362"/>
      <c r="AF1617" s="362"/>
      <c r="AG1617" s="362"/>
      <c r="AH1617" s="362"/>
      <c r="AI1617" s="362" t="str">
        <f t="shared" si="25"/>
        <v>MOMSecurity &amp; Regulatory Compliance</v>
      </c>
      <c r="AJ1617" s="362" t="str">
        <f>VLOOKUP(AI1617,Table1[[#All],[CONCAT]:[Tfiber]],2,FALSE)</f>
        <v>Security</v>
      </c>
      <c r="AK1617" s="362" t="s">
        <v>40</v>
      </c>
      <c r="AL1617" s="362"/>
      <c r="AM1617" s="362"/>
      <c r="AN1617" s="362"/>
      <c r="AO1617" s="362"/>
      <c r="AP1617" s="361" t="e">
        <v>#N/A</v>
      </c>
      <c r="AR1617">
        <v>1</v>
      </c>
    </row>
    <row r="1618" spans="2:44" ht="15" hidden="1" customHeight="1" x14ac:dyDescent="0.35">
      <c r="B1618" s="362">
        <v>1616</v>
      </c>
      <c r="C1618" s="362" t="s">
        <v>4107</v>
      </c>
      <c r="D1618" s="362" t="s">
        <v>2</v>
      </c>
      <c r="E1618" s="368">
        <v>45272</v>
      </c>
      <c r="F1618" s="368"/>
      <c r="G1618" s="368"/>
      <c r="H1618" s="368"/>
      <c r="I1618" s="362" t="s">
        <v>57</v>
      </c>
      <c r="J1618" s="362" t="s">
        <v>1596</v>
      </c>
      <c r="K1618" s="361" t="s">
        <v>4108</v>
      </c>
      <c r="L1618" s="362"/>
      <c r="M1618" s="362" t="s">
        <v>186</v>
      </c>
      <c r="N1618" s="362" t="s">
        <v>9</v>
      </c>
      <c r="O1618" s="362"/>
      <c r="P1618" s="362" t="s">
        <v>90</v>
      </c>
      <c r="Q1618" s="362" t="s">
        <v>90</v>
      </c>
      <c r="R1618" s="362"/>
      <c r="S1618" s="361" t="s">
        <v>4109</v>
      </c>
      <c r="T1618" s="362"/>
      <c r="U1618" s="362"/>
      <c r="V1618" s="362" t="s">
        <v>176</v>
      </c>
      <c r="W1618" s="362"/>
      <c r="X1618" s="362"/>
      <c r="Y1618" s="362" t="s">
        <v>48</v>
      </c>
      <c r="Z1618" s="362" t="s">
        <v>90</v>
      </c>
      <c r="AA1618" s="366" t="s">
        <v>90</v>
      </c>
      <c r="AB1618" s="362" t="s">
        <v>90</v>
      </c>
      <c r="AC1618" s="362"/>
      <c r="AD1618" s="362"/>
      <c r="AE1618" s="362"/>
      <c r="AF1618" s="362"/>
      <c r="AG1618" s="362"/>
      <c r="AH1618" s="362"/>
      <c r="AI1618" s="362" t="str">
        <f t="shared" si="25"/>
        <v>MOMSecurity &amp; Regulatory Compliance</v>
      </c>
      <c r="AJ1618" s="362" t="str">
        <f>VLOOKUP(AI1618,Table1[[#All],[CONCAT]:[Tfiber]],2,FALSE)</f>
        <v>Security</v>
      </c>
      <c r="AK1618" s="362" t="s">
        <v>40</v>
      </c>
      <c r="AL1618" s="362"/>
      <c r="AM1618" s="362"/>
      <c r="AN1618" s="362"/>
      <c r="AO1618" s="362"/>
      <c r="AP1618" s="361" t="s">
        <v>193</v>
      </c>
      <c r="AR1618">
        <v>1</v>
      </c>
    </row>
    <row r="1619" spans="2:44" ht="15" hidden="1" customHeight="1" x14ac:dyDescent="0.35">
      <c r="B1619" s="362">
        <v>1617</v>
      </c>
      <c r="C1619" s="362" t="s">
        <v>4110</v>
      </c>
      <c r="D1619" s="362" t="s">
        <v>2</v>
      </c>
      <c r="E1619" s="368">
        <v>45133</v>
      </c>
      <c r="F1619" s="368"/>
      <c r="G1619" s="368"/>
      <c r="H1619" s="368"/>
      <c r="I1619" s="362" t="s">
        <v>74</v>
      </c>
      <c r="J1619" s="362" t="s">
        <v>1546</v>
      </c>
      <c r="K1619" s="361" t="s">
        <v>4111</v>
      </c>
      <c r="L1619" s="361"/>
      <c r="M1619" s="362" t="s">
        <v>186</v>
      </c>
      <c r="N1619" s="362" t="s">
        <v>9</v>
      </c>
      <c r="O1619" s="362"/>
      <c r="P1619" s="362" t="s">
        <v>90</v>
      </c>
      <c r="Q1619" s="362" t="s">
        <v>90</v>
      </c>
      <c r="R1619" s="362"/>
      <c r="S1619" s="361" t="s">
        <v>4112</v>
      </c>
      <c r="T1619" s="362"/>
      <c r="U1619" s="362"/>
      <c r="V1619" s="362" t="s">
        <v>120</v>
      </c>
      <c r="W1619" s="362"/>
      <c r="X1619" s="362"/>
      <c r="Y1619" s="362" t="s">
        <v>48</v>
      </c>
      <c r="Z1619" s="362" t="s">
        <v>90</v>
      </c>
      <c r="AA1619" s="366" t="s">
        <v>90</v>
      </c>
      <c r="AB1619" s="362" t="s">
        <v>90</v>
      </c>
      <c r="AC1619" s="362"/>
      <c r="AD1619" s="362"/>
      <c r="AE1619" s="362"/>
      <c r="AF1619" s="362"/>
      <c r="AG1619" s="362"/>
      <c r="AH1619" s="362"/>
      <c r="AI1619" s="362" t="str">
        <f t="shared" si="25"/>
        <v>MOMWFM</v>
      </c>
      <c r="AJ1619" s="362" t="str">
        <f>VLOOKUP(AI1619,Table1[[#All],[CONCAT]:[Tfiber]],2,FALSE)</f>
        <v>Applications/Tools</v>
      </c>
      <c r="AK1619" s="362" t="s">
        <v>40</v>
      </c>
      <c r="AL1619" s="362"/>
      <c r="AM1619" s="362"/>
      <c r="AN1619" s="362"/>
      <c r="AO1619" s="362"/>
      <c r="AP1619" s="361"/>
      <c r="AR1619">
        <v>1</v>
      </c>
    </row>
    <row r="1620" spans="2:44" ht="15" hidden="1" customHeight="1" x14ac:dyDescent="0.35">
      <c r="B1620" s="362">
        <v>1618</v>
      </c>
      <c r="C1620" s="362" t="s">
        <v>4113</v>
      </c>
      <c r="D1620" s="362" t="s">
        <v>2</v>
      </c>
      <c r="E1620" s="368">
        <v>45272</v>
      </c>
      <c r="F1620" s="368"/>
      <c r="G1620" s="368"/>
      <c r="H1620" s="368"/>
      <c r="I1620" s="362" t="s">
        <v>57</v>
      </c>
      <c r="J1620" s="362" t="s">
        <v>1596</v>
      </c>
      <c r="K1620" s="361" t="s">
        <v>4114</v>
      </c>
      <c r="L1620" s="362"/>
      <c r="M1620" s="362" t="s">
        <v>186</v>
      </c>
      <c r="N1620" s="362" t="s">
        <v>9</v>
      </c>
      <c r="O1620" s="362"/>
      <c r="P1620" s="362" t="s">
        <v>90</v>
      </c>
      <c r="Q1620" s="362" t="s">
        <v>90</v>
      </c>
      <c r="R1620" s="362"/>
      <c r="S1620" s="361" t="s">
        <v>4115</v>
      </c>
      <c r="T1620" s="362"/>
      <c r="U1620" s="362"/>
      <c r="V1620" s="362" t="s">
        <v>176</v>
      </c>
      <c r="W1620" s="362"/>
      <c r="X1620" s="362" t="s">
        <v>9</v>
      </c>
      <c r="Y1620" s="362" t="s">
        <v>9</v>
      </c>
      <c r="Z1620" s="362" t="s">
        <v>90</v>
      </c>
      <c r="AA1620" s="366" t="s">
        <v>90</v>
      </c>
      <c r="AB1620" s="362" t="s">
        <v>90</v>
      </c>
      <c r="AC1620" s="362"/>
      <c r="AD1620" s="362"/>
      <c r="AE1620" s="362"/>
      <c r="AF1620" s="362"/>
      <c r="AG1620" s="362"/>
      <c r="AH1620" s="362"/>
      <c r="AI1620" s="362" t="str">
        <f t="shared" si="25"/>
        <v>MOMSecurity &amp; Regulatory Compliance</v>
      </c>
      <c r="AJ1620" s="362" t="str">
        <f>VLOOKUP(AI1620,Table1[[#All],[CONCAT]:[Tfiber]],2,FALSE)</f>
        <v>Security</v>
      </c>
      <c r="AK1620" s="362" t="s">
        <v>40</v>
      </c>
      <c r="AL1620" s="362"/>
      <c r="AM1620" s="362"/>
      <c r="AN1620" s="362"/>
      <c r="AO1620" s="362"/>
      <c r="AP1620" s="361" t="e">
        <v>#N/A</v>
      </c>
      <c r="AR1620">
        <v>1</v>
      </c>
    </row>
    <row r="1621" spans="2:44" ht="15" hidden="1" customHeight="1" x14ac:dyDescent="0.35">
      <c r="B1621" s="362">
        <v>1619</v>
      </c>
      <c r="C1621" s="362" t="s">
        <v>4116</v>
      </c>
      <c r="D1621" s="362" t="s">
        <v>2</v>
      </c>
      <c r="E1621" s="368">
        <v>45275</v>
      </c>
      <c r="F1621" s="368"/>
      <c r="G1621" s="368"/>
      <c r="H1621" s="368"/>
      <c r="I1621" s="362" t="s">
        <v>74</v>
      </c>
      <c r="J1621" s="362" t="s">
        <v>90</v>
      </c>
      <c r="K1621" s="361" t="s">
        <v>2996</v>
      </c>
      <c r="L1621" s="361"/>
      <c r="M1621" s="362" t="s">
        <v>186</v>
      </c>
      <c r="N1621" s="362" t="s">
        <v>9</v>
      </c>
      <c r="O1621" s="362"/>
      <c r="P1621" s="362" t="s">
        <v>90</v>
      </c>
      <c r="Q1621" s="362" t="s">
        <v>90</v>
      </c>
      <c r="R1621" s="362"/>
      <c r="S1621" s="361"/>
      <c r="T1621" s="362"/>
      <c r="U1621" s="362"/>
      <c r="V1621" s="362" t="s">
        <v>120</v>
      </c>
      <c r="W1621" s="362"/>
      <c r="X1621" s="362"/>
      <c r="Y1621" s="362" t="s">
        <v>48</v>
      </c>
      <c r="Z1621" s="362" t="s">
        <v>90</v>
      </c>
      <c r="AA1621" s="366" t="s">
        <v>90</v>
      </c>
      <c r="AB1621" s="362" t="s">
        <v>90</v>
      </c>
      <c r="AC1621" s="362"/>
      <c r="AD1621" s="362"/>
      <c r="AE1621" s="362"/>
      <c r="AF1621" s="362"/>
      <c r="AG1621" s="362"/>
      <c r="AH1621" s="362"/>
      <c r="AI1621" s="362" t="str">
        <f t="shared" si="25"/>
        <v>MOMWFM</v>
      </c>
      <c r="AJ1621" s="362" t="str">
        <f>VLOOKUP(AI1621,Table1[[#All],[CONCAT]:[Tfiber]],2,FALSE)</f>
        <v>Applications/Tools</v>
      </c>
      <c r="AK1621" s="362" t="s">
        <v>40</v>
      </c>
      <c r="AL1621" s="362"/>
      <c r="AM1621" s="362"/>
      <c r="AN1621" s="362"/>
      <c r="AO1621" s="362"/>
      <c r="AP1621" s="361"/>
      <c r="AR1621">
        <v>1</v>
      </c>
    </row>
    <row r="1622" spans="2:44" ht="15" hidden="1" customHeight="1" x14ac:dyDescent="0.35">
      <c r="B1622" s="362">
        <v>1620</v>
      </c>
      <c r="C1622" s="362" t="s">
        <v>4117</v>
      </c>
      <c r="D1622" s="362" t="s">
        <v>2</v>
      </c>
      <c r="E1622" s="368">
        <v>45275</v>
      </c>
      <c r="F1622" s="368"/>
      <c r="G1622" s="368"/>
      <c r="H1622" s="368"/>
      <c r="I1622" s="362" t="s">
        <v>74</v>
      </c>
      <c r="J1622" s="362" t="s">
        <v>90</v>
      </c>
      <c r="K1622" s="361" t="s">
        <v>2970</v>
      </c>
      <c r="L1622" s="361"/>
      <c r="M1622" s="362" t="s">
        <v>186</v>
      </c>
      <c r="N1622" s="362" t="s">
        <v>9</v>
      </c>
      <c r="O1622" s="362"/>
      <c r="P1622" s="362" t="s">
        <v>90</v>
      </c>
      <c r="Q1622" s="362" t="s">
        <v>90</v>
      </c>
      <c r="R1622" s="362"/>
      <c r="S1622" s="361"/>
      <c r="T1622" s="362"/>
      <c r="U1622" s="362"/>
      <c r="V1622" s="362" t="s">
        <v>120</v>
      </c>
      <c r="W1622" s="362"/>
      <c r="X1622" s="362"/>
      <c r="Y1622" s="362" t="s">
        <v>48</v>
      </c>
      <c r="Z1622" s="362" t="s">
        <v>90</v>
      </c>
      <c r="AA1622" s="366" t="s">
        <v>90</v>
      </c>
      <c r="AB1622" s="362" t="s">
        <v>90</v>
      </c>
      <c r="AC1622" s="362"/>
      <c r="AD1622" s="362"/>
      <c r="AE1622" s="362"/>
      <c r="AF1622" s="362"/>
      <c r="AG1622" s="362"/>
      <c r="AH1622" s="362"/>
      <c r="AI1622" s="362" t="str">
        <f t="shared" si="25"/>
        <v>MOMWFM</v>
      </c>
      <c r="AJ1622" s="362" t="str">
        <f>VLOOKUP(AI1622,Table1[[#All],[CONCAT]:[Tfiber]],2,FALSE)</f>
        <v>Applications/Tools</v>
      </c>
      <c r="AK1622" s="362" t="s">
        <v>40</v>
      </c>
      <c r="AL1622" s="362"/>
      <c r="AM1622" s="362"/>
      <c r="AN1622" s="362"/>
      <c r="AO1622" s="362"/>
      <c r="AP1622" s="361"/>
      <c r="AR1622">
        <v>1</v>
      </c>
    </row>
    <row r="1623" spans="2:44" ht="15" hidden="1" customHeight="1" x14ac:dyDescent="0.35">
      <c r="B1623" s="362">
        <v>1621</v>
      </c>
      <c r="C1623" s="362" t="s">
        <v>4118</v>
      </c>
      <c r="D1623" s="362" t="s">
        <v>2</v>
      </c>
      <c r="E1623" s="368">
        <v>45275</v>
      </c>
      <c r="F1623" s="368"/>
      <c r="G1623" s="368"/>
      <c r="H1623" s="368"/>
      <c r="I1623" s="362" t="s">
        <v>74</v>
      </c>
      <c r="J1623" s="362" t="s">
        <v>90</v>
      </c>
      <c r="K1623" s="361" t="s">
        <v>4119</v>
      </c>
      <c r="L1623" s="361"/>
      <c r="M1623" s="362" t="s">
        <v>186</v>
      </c>
      <c r="N1623" s="362" t="s">
        <v>9</v>
      </c>
      <c r="O1623" s="362"/>
      <c r="P1623" s="362" t="s">
        <v>90</v>
      </c>
      <c r="Q1623" s="362" t="s">
        <v>90</v>
      </c>
      <c r="R1623" s="362"/>
      <c r="S1623" s="361" t="s">
        <v>2975</v>
      </c>
      <c r="T1623" s="362"/>
      <c r="U1623" s="362"/>
      <c r="V1623" s="362" t="s">
        <v>120</v>
      </c>
      <c r="W1623" s="362"/>
      <c r="X1623" s="362"/>
      <c r="Y1623" s="362" t="s">
        <v>48</v>
      </c>
      <c r="Z1623" s="362" t="s">
        <v>90</v>
      </c>
      <c r="AA1623" s="366" t="s">
        <v>90</v>
      </c>
      <c r="AB1623" s="362" t="s">
        <v>90</v>
      </c>
      <c r="AC1623" s="362"/>
      <c r="AD1623" s="362"/>
      <c r="AE1623" s="362"/>
      <c r="AF1623" s="362"/>
      <c r="AG1623" s="362"/>
      <c r="AH1623" s="362"/>
      <c r="AI1623" s="362" t="str">
        <f t="shared" si="25"/>
        <v>MOMWFM</v>
      </c>
      <c r="AJ1623" s="362" t="str">
        <f>VLOOKUP(AI1623,Table1[[#All],[CONCAT]:[Tfiber]],2,FALSE)</f>
        <v>Applications/Tools</v>
      </c>
      <c r="AK1623" s="362" t="s">
        <v>40</v>
      </c>
      <c r="AL1623" s="362"/>
      <c r="AM1623" s="362"/>
      <c r="AN1623" s="362"/>
      <c r="AO1623" s="362"/>
      <c r="AP1623" s="361"/>
      <c r="AR1623">
        <v>1</v>
      </c>
    </row>
    <row r="1624" spans="2:44" ht="15" hidden="1" customHeight="1" x14ac:dyDescent="0.35">
      <c r="B1624" s="362">
        <v>1622</v>
      </c>
      <c r="C1624" s="362" t="s">
        <v>4120</v>
      </c>
      <c r="D1624" s="362" t="s">
        <v>2</v>
      </c>
      <c r="E1624" s="368">
        <v>45275</v>
      </c>
      <c r="F1624" s="368"/>
      <c r="G1624" s="368"/>
      <c r="H1624" s="368"/>
      <c r="I1624" s="362" t="s">
        <v>74</v>
      </c>
      <c r="J1624" s="362" t="s">
        <v>90</v>
      </c>
      <c r="K1624" s="361" t="s">
        <v>4121</v>
      </c>
      <c r="L1624" s="361"/>
      <c r="M1624" s="362" t="s">
        <v>186</v>
      </c>
      <c r="N1624" s="362" t="s">
        <v>9</v>
      </c>
      <c r="O1624" s="362"/>
      <c r="P1624" s="362" t="s">
        <v>90</v>
      </c>
      <c r="Q1624" s="362" t="s">
        <v>90</v>
      </c>
      <c r="R1624" s="362"/>
      <c r="S1624" s="361"/>
      <c r="T1624" s="362"/>
      <c r="U1624" s="362"/>
      <c r="V1624" s="362" t="s">
        <v>120</v>
      </c>
      <c r="W1624" s="362"/>
      <c r="X1624" s="362"/>
      <c r="Y1624" s="362" t="s">
        <v>48</v>
      </c>
      <c r="Z1624" s="362" t="s">
        <v>90</v>
      </c>
      <c r="AA1624" s="366" t="s">
        <v>90</v>
      </c>
      <c r="AB1624" s="362" t="s">
        <v>90</v>
      </c>
      <c r="AC1624" s="362"/>
      <c r="AD1624" s="362"/>
      <c r="AE1624" s="362"/>
      <c r="AF1624" s="362"/>
      <c r="AG1624" s="362"/>
      <c r="AH1624" s="362"/>
      <c r="AI1624" s="362" t="str">
        <f t="shared" si="25"/>
        <v>MOMWFM</v>
      </c>
      <c r="AJ1624" s="362" t="str">
        <f>VLOOKUP(AI1624,Table1[[#All],[CONCAT]:[Tfiber]],2,FALSE)</f>
        <v>Applications/Tools</v>
      </c>
      <c r="AK1624" s="362" t="s">
        <v>40</v>
      </c>
      <c r="AL1624" s="362"/>
      <c r="AM1624" s="362"/>
      <c r="AN1624" s="362"/>
      <c r="AO1624" s="362"/>
      <c r="AP1624" s="361"/>
      <c r="AR1624">
        <v>1</v>
      </c>
    </row>
    <row r="1625" spans="2:44" ht="15" hidden="1" customHeight="1" x14ac:dyDescent="0.35">
      <c r="B1625" s="362">
        <v>1623</v>
      </c>
      <c r="C1625" s="362" t="s">
        <v>4122</v>
      </c>
      <c r="D1625" s="362" t="s">
        <v>2</v>
      </c>
      <c r="E1625" s="368">
        <v>45275</v>
      </c>
      <c r="F1625" s="368"/>
      <c r="G1625" s="368"/>
      <c r="H1625" s="368"/>
      <c r="I1625" s="362" t="s">
        <v>74</v>
      </c>
      <c r="J1625" s="362" t="s">
        <v>90</v>
      </c>
      <c r="K1625" s="361" t="s">
        <v>2983</v>
      </c>
      <c r="L1625" s="361"/>
      <c r="M1625" s="362" t="s">
        <v>186</v>
      </c>
      <c r="N1625" s="362" t="s">
        <v>9</v>
      </c>
      <c r="O1625" s="362"/>
      <c r="P1625" s="362" t="s">
        <v>90</v>
      </c>
      <c r="Q1625" s="362" t="s">
        <v>90</v>
      </c>
      <c r="R1625" s="362"/>
      <c r="S1625" s="361"/>
      <c r="T1625" s="362"/>
      <c r="U1625" s="362"/>
      <c r="V1625" s="362" t="s">
        <v>120</v>
      </c>
      <c r="W1625" s="362"/>
      <c r="X1625" s="362"/>
      <c r="Y1625" s="362" t="s">
        <v>48</v>
      </c>
      <c r="Z1625" s="362" t="s">
        <v>90</v>
      </c>
      <c r="AA1625" s="366" t="s">
        <v>90</v>
      </c>
      <c r="AB1625" s="362" t="s">
        <v>90</v>
      </c>
      <c r="AC1625" s="362"/>
      <c r="AD1625" s="362"/>
      <c r="AE1625" s="362"/>
      <c r="AF1625" s="362"/>
      <c r="AG1625" s="362"/>
      <c r="AH1625" s="362"/>
      <c r="AI1625" s="362" t="str">
        <f t="shared" si="25"/>
        <v>MOMWFM</v>
      </c>
      <c r="AJ1625" s="362" t="str">
        <f>VLOOKUP(AI1625,Table1[[#All],[CONCAT]:[Tfiber]],2,FALSE)</f>
        <v>Applications/Tools</v>
      </c>
      <c r="AK1625" s="362" t="s">
        <v>40</v>
      </c>
      <c r="AL1625" s="362"/>
      <c r="AM1625" s="362"/>
      <c r="AN1625" s="362"/>
      <c r="AO1625" s="362"/>
      <c r="AP1625" s="361"/>
      <c r="AR1625">
        <v>1</v>
      </c>
    </row>
    <row r="1626" spans="2:44" ht="15" hidden="1" customHeight="1" x14ac:dyDescent="0.35">
      <c r="B1626" s="362">
        <v>1624</v>
      </c>
      <c r="C1626" s="362" t="s">
        <v>4123</v>
      </c>
      <c r="D1626" s="362" t="s">
        <v>2</v>
      </c>
      <c r="E1626" s="368">
        <v>45275</v>
      </c>
      <c r="F1626" s="368"/>
      <c r="G1626" s="368"/>
      <c r="H1626" s="368"/>
      <c r="I1626" s="362" t="s">
        <v>61</v>
      </c>
      <c r="J1626" s="362" t="s">
        <v>4124</v>
      </c>
      <c r="K1626" s="361" t="s">
        <v>2985</v>
      </c>
      <c r="L1626" s="361"/>
      <c r="M1626" s="362" t="s">
        <v>186</v>
      </c>
      <c r="N1626" s="362" t="s">
        <v>9</v>
      </c>
      <c r="O1626" s="362"/>
      <c r="P1626" s="362" t="s">
        <v>90</v>
      </c>
      <c r="Q1626" s="362" t="s">
        <v>90</v>
      </c>
      <c r="R1626" s="362"/>
      <c r="S1626" s="361"/>
      <c r="T1626" s="362"/>
      <c r="U1626" s="362"/>
      <c r="V1626" s="362" t="s">
        <v>120</v>
      </c>
      <c r="W1626" s="362"/>
      <c r="X1626" s="362"/>
      <c r="Y1626" s="362" t="s">
        <v>48</v>
      </c>
      <c r="Z1626" s="362" t="s">
        <v>90</v>
      </c>
      <c r="AA1626" s="366" t="s">
        <v>90</v>
      </c>
      <c r="AB1626" s="362" t="s">
        <v>90</v>
      </c>
      <c r="AC1626" s="362"/>
      <c r="AD1626" s="362"/>
      <c r="AE1626" s="362"/>
      <c r="AF1626" s="362"/>
      <c r="AG1626" s="362"/>
      <c r="AH1626" s="362"/>
      <c r="AI1626" s="362" t="str">
        <f t="shared" si="25"/>
        <v>MOMGIS</v>
      </c>
      <c r="AJ1626" s="362" t="str">
        <f>VLOOKUP(AI1626,Table1[[#All],[CONCAT]:[Tfiber]],2,FALSE)</f>
        <v>Applications/Tools</v>
      </c>
      <c r="AK1626" s="362" t="s">
        <v>40</v>
      </c>
      <c r="AL1626" s="362"/>
      <c r="AM1626" s="362"/>
      <c r="AN1626" s="362"/>
      <c r="AO1626" s="362"/>
      <c r="AP1626" s="361"/>
      <c r="AR1626">
        <v>1</v>
      </c>
    </row>
    <row r="1627" spans="2:44" ht="15" hidden="1" customHeight="1" x14ac:dyDescent="0.35">
      <c r="B1627" s="362">
        <v>1625</v>
      </c>
      <c r="C1627" s="362" t="s">
        <v>4125</v>
      </c>
      <c r="D1627" s="362" t="s">
        <v>2</v>
      </c>
      <c r="E1627" s="368">
        <v>45275</v>
      </c>
      <c r="F1627" s="368"/>
      <c r="G1627" s="368"/>
      <c r="H1627" s="368"/>
      <c r="I1627" s="362" t="s">
        <v>74</v>
      </c>
      <c r="J1627" s="362" t="s">
        <v>3522</v>
      </c>
      <c r="K1627" s="361" t="s">
        <v>2987</v>
      </c>
      <c r="L1627" s="361"/>
      <c r="M1627" s="362" t="s">
        <v>186</v>
      </c>
      <c r="N1627" s="362" t="s">
        <v>9</v>
      </c>
      <c r="O1627" s="362"/>
      <c r="P1627" s="362" t="s">
        <v>90</v>
      </c>
      <c r="Q1627" s="362" t="s">
        <v>90</v>
      </c>
      <c r="R1627" s="362"/>
      <c r="S1627" s="361"/>
      <c r="T1627" s="362"/>
      <c r="U1627" s="362"/>
      <c r="V1627" s="362" t="s">
        <v>120</v>
      </c>
      <c r="W1627" s="362"/>
      <c r="X1627" s="362"/>
      <c r="Y1627" s="362" t="s">
        <v>48</v>
      </c>
      <c r="Z1627" s="362" t="s">
        <v>90</v>
      </c>
      <c r="AA1627" s="366" t="s">
        <v>90</v>
      </c>
      <c r="AB1627" s="362" t="s">
        <v>90</v>
      </c>
      <c r="AC1627" s="362"/>
      <c r="AD1627" s="362"/>
      <c r="AE1627" s="362"/>
      <c r="AF1627" s="362"/>
      <c r="AG1627" s="362"/>
      <c r="AH1627" s="362"/>
      <c r="AI1627" s="362" t="str">
        <f t="shared" si="25"/>
        <v>MOMWFM</v>
      </c>
      <c r="AJ1627" s="362" t="str">
        <f>VLOOKUP(AI1627,Table1[[#All],[CONCAT]:[Tfiber]],2,FALSE)</f>
        <v>Applications/Tools</v>
      </c>
      <c r="AK1627" s="362" t="s">
        <v>40</v>
      </c>
      <c r="AL1627" s="362"/>
      <c r="AM1627" s="362"/>
      <c r="AN1627" s="362"/>
      <c r="AO1627" s="362"/>
      <c r="AP1627" s="361"/>
      <c r="AR1627">
        <v>1</v>
      </c>
    </row>
    <row r="1628" spans="2:44" ht="15" hidden="1" customHeight="1" x14ac:dyDescent="0.35">
      <c r="B1628" s="362">
        <v>1626</v>
      </c>
      <c r="C1628" s="362" t="s">
        <v>4126</v>
      </c>
      <c r="D1628" s="362" t="s">
        <v>2</v>
      </c>
      <c r="E1628" s="368">
        <v>45275</v>
      </c>
      <c r="F1628" s="368" t="s">
        <v>1278</v>
      </c>
      <c r="G1628" s="368"/>
      <c r="H1628" s="368"/>
      <c r="I1628" s="362" t="s">
        <v>73</v>
      </c>
      <c r="J1628" s="362" t="s">
        <v>3463</v>
      </c>
      <c r="K1628" s="361" t="s">
        <v>4127</v>
      </c>
      <c r="L1628" s="362"/>
      <c r="M1628" s="362" t="s">
        <v>186</v>
      </c>
      <c r="N1628" s="362" t="s">
        <v>9</v>
      </c>
      <c r="O1628" s="362"/>
      <c r="P1628" s="362" t="s">
        <v>90</v>
      </c>
      <c r="Q1628" s="362" t="s">
        <v>90</v>
      </c>
      <c r="R1628" s="362"/>
      <c r="S1628" s="361" t="s">
        <v>90</v>
      </c>
      <c r="T1628" s="362"/>
      <c r="U1628" s="362"/>
      <c r="V1628" s="362" t="s">
        <v>1271</v>
      </c>
      <c r="W1628" s="368">
        <v>45937</v>
      </c>
      <c r="X1628" s="362" t="s">
        <v>9</v>
      </c>
      <c r="Y1628" s="362" t="s">
        <v>9</v>
      </c>
      <c r="Z1628" s="362" t="s">
        <v>90</v>
      </c>
      <c r="AA1628" s="366" t="s">
        <v>90</v>
      </c>
      <c r="AB1628" s="362" t="s">
        <v>90</v>
      </c>
      <c r="AC1628" s="362"/>
      <c r="AD1628" s="362"/>
      <c r="AE1628" s="362"/>
      <c r="AF1628" s="362"/>
      <c r="AG1628" s="362"/>
      <c r="AH1628" s="362"/>
      <c r="AI1628" s="362" t="str">
        <f t="shared" si="25"/>
        <v>MOMNOC Operationalization</v>
      </c>
      <c r="AJ1628" s="362" t="str">
        <f>VLOOKUP(AI1628,Table1[[#All],[CONCAT]:[Tfiber]],2,FALSE)</f>
        <v>Network</v>
      </c>
      <c r="AK1628" s="362" t="s">
        <v>40</v>
      </c>
      <c r="AL1628" s="362"/>
      <c r="AM1628" s="362"/>
      <c r="AN1628" s="362" t="s">
        <v>1145</v>
      </c>
      <c r="AO1628" s="362"/>
      <c r="AP1628" s="361" t="e">
        <v>#N/A</v>
      </c>
      <c r="AR1628">
        <v>1</v>
      </c>
    </row>
    <row r="1629" spans="2:44" ht="15" hidden="1" customHeight="1" x14ac:dyDescent="0.35">
      <c r="B1629" s="362">
        <v>1627</v>
      </c>
      <c r="C1629" s="362" t="s">
        <v>4128</v>
      </c>
      <c r="D1629" s="362" t="s">
        <v>2</v>
      </c>
      <c r="E1629" s="368">
        <v>45275</v>
      </c>
      <c r="F1629" s="368"/>
      <c r="G1629" s="368"/>
      <c r="H1629" s="368"/>
      <c r="I1629" s="362" t="s">
        <v>74</v>
      </c>
      <c r="J1629" s="362" t="s">
        <v>90</v>
      </c>
      <c r="K1629" s="361" t="s">
        <v>2994</v>
      </c>
      <c r="L1629" s="361"/>
      <c r="M1629" s="362" t="s">
        <v>186</v>
      </c>
      <c r="N1629" s="362" t="s">
        <v>9</v>
      </c>
      <c r="O1629" s="362"/>
      <c r="P1629" s="362" t="s">
        <v>90</v>
      </c>
      <c r="Q1629" s="362" t="s">
        <v>90</v>
      </c>
      <c r="R1629" s="362"/>
      <c r="S1629" s="361"/>
      <c r="T1629" s="362"/>
      <c r="U1629" s="362"/>
      <c r="V1629" s="362" t="s">
        <v>120</v>
      </c>
      <c r="W1629" s="362"/>
      <c r="X1629" s="362"/>
      <c r="Y1629" s="362" t="s">
        <v>48</v>
      </c>
      <c r="Z1629" s="362" t="s">
        <v>90</v>
      </c>
      <c r="AA1629" s="366" t="s">
        <v>90</v>
      </c>
      <c r="AB1629" s="362" t="s">
        <v>90</v>
      </c>
      <c r="AC1629" s="362"/>
      <c r="AD1629" s="362"/>
      <c r="AE1629" s="362"/>
      <c r="AF1629" s="362"/>
      <c r="AG1629" s="362"/>
      <c r="AH1629" s="362"/>
      <c r="AI1629" s="362" t="str">
        <f t="shared" si="25"/>
        <v>MOMWFM</v>
      </c>
      <c r="AJ1629" s="362" t="str">
        <f>VLOOKUP(AI1629,Table1[[#All],[CONCAT]:[Tfiber]],2,FALSE)</f>
        <v>Applications/Tools</v>
      </c>
      <c r="AK1629" s="362" t="s">
        <v>40</v>
      </c>
      <c r="AL1629" s="362"/>
      <c r="AM1629" s="362"/>
      <c r="AN1629" s="362"/>
      <c r="AO1629" s="362"/>
      <c r="AP1629" s="361"/>
      <c r="AR1629">
        <v>1</v>
      </c>
    </row>
    <row r="1630" spans="2:44" ht="15" hidden="1" customHeight="1" x14ac:dyDescent="0.35">
      <c r="B1630" s="362">
        <v>1628</v>
      </c>
      <c r="C1630" s="362" t="s">
        <v>4129</v>
      </c>
      <c r="D1630" s="362" t="s">
        <v>2</v>
      </c>
      <c r="E1630" s="368">
        <v>45133</v>
      </c>
      <c r="F1630" s="368"/>
      <c r="G1630" s="368"/>
      <c r="H1630" s="368"/>
      <c r="I1630" s="362" t="s">
        <v>74</v>
      </c>
      <c r="J1630" s="362" t="s">
        <v>184</v>
      </c>
      <c r="K1630" s="361" t="s">
        <v>4130</v>
      </c>
      <c r="L1630" s="361"/>
      <c r="M1630" s="362" t="s">
        <v>186</v>
      </c>
      <c r="N1630" s="362" t="s">
        <v>9</v>
      </c>
      <c r="O1630" s="362"/>
      <c r="P1630" s="362" t="s">
        <v>90</v>
      </c>
      <c r="Q1630" s="362" t="s">
        <v>90</v>
      </c>
      <c r="R1630" s="362"/>
      <c r="S1630" s="361" t="s">
        <v>4131</v>
      </c>
      <c r="T1630" s="362"/>
      <c r="U1630" s="362"/>
      <c r="V1630" s="362" t="s">
        <v>120</v>
      </c>
      <c r="W1630" s="362"/>
      <c r="X1630" s="362"/>
      <c r="Y1630" s="362" t="s">
        <v>48</v>
      </c>
      <c r="Z1630" s="362" t="s">
        <v>90</v>
      </c>
      <c r="AA1630" s="366" t="s">
        <v>90</v>
      </c>
      <c r="AB1630" s="362" t="s">
        <v>90</v>
      </c>
      <c r="AC1630" s="362"/>
      <c r="AD1630" s="362"/>
      <c r="AE1630" s="362"/>
      <c r="AF1630" s="362"/>
      <c r="AG1630" s="362"/>
      <c r="AH1630" s="362"/>
      <c r="AI1630" s="362" t="str">
        <f t="shared" si="25"/>
        <v>MOMWFM</v>
      </c>
      <c r="AJ1630" s="362" t="str">
        <f>VLOOKUP(AI1630,Table1[[#All],[CONCAT]:[Tfiber]],2,FALSE)</f>
        <v>Applications/Tools</v>
      </c>
      <c r="AK1630" s="362" t="s">
        <v>40</v>
      </c>
      <c r="AL1630" s="362"/>
      <c r="AM1630" s="362"/>
      <c r="AN1630" s="362"/>
      <c r="AO1630" s="362"/>
      <c r="AP1630" s="361"/>
      <c r="AR1630">
        <v>1</v>
      </c>
    </row>
    <row r="1631" spans="2:44" ht="15" hidden="1" customHeight="1" x14ac:dyDescent="0.35">
      <c r="B1631" s="362">
        <v>1629</v>
      </c>
      <c r="C1631" s="362" t="s">
        <v>4132</v>
      </c>
      <c r="D1631" s="362" t="s">
        <v>2</v>
      </c>
      <c r="E1631" s="368">
        <v>45275</v>
      </c>
      <c r="F1631" s="368"/>
      <c r="G1631" s="368"/>
      <c r="H1631" s="368"/>
      <c r="I1631" s="362" t="s">
        <v>74</v>
      </c>
      <c r="J1631" s="362" t="s">
        <v>90</v>
      </c>
      <c r="K1631" s="361" t="s">
        <v>2979</v>
      </c>
      <c r="L1631" s="361"/>
      <c r="M1631" s="362" t="s">
        <v>186</v>
      </c>
      <c r="N1631" s="362" t="s">
        <v>9</v>
      </c>
      <c r="O1631" s="362"/>
      <c r="P1631" s="362" t="s">
        <v>90</v>
      </c>
      <c r="Q1631" s="362" t="s">
        <v>90</v>
      </c>
      <c r="R1631" s="362"/>
      <c r="S1631" s="361"/>
      <c r="T1631" s="362"/>
      <c r="U1631" s="362"/>
      <c r="V1631" s="362" t="s">
        <v>120</v>
      </c>
      <c r="W1631" s="362"/>
      <c r="X1631" s="362"/>
      <c r="Y1631" s="362" t="s">
        <v>48</v>
      </c>
      <c r="Z1631" s="362" t="s">
        <v>90</v>
      </c>
      <c r="AA1631" s="366" t="s">
        <v>90</v>
      </c>
      <c r="AB1631" s="362" t="s">
        <v>90</v>
      </c>
      <c r="AC1631" s="362"/>
      <c r="AD1631" s="362"/>
      <c r="AE1631" s="362"/>
      <c r="AF1631" s="362"/>
      <c r="AG1631" s="362"/>
      <c r="AH1631" s="362"/>
      <c r="AI1631" s="362" t="str">
        <f t="shared" si="25"/>
        <v>MOMWFM</v>
      </c>
      <c r="AJ1631" s="362" t="str">
        <f>VLOOKUP(AI1631,Table1[[#All],[CONCAT]:[Tfiber]],2,FALSE)</f>
        <v>Applications/Tools</v>
      </c>
      <c r="AK1631" s="362" t="s">
        <v>40</v>
      </c>
      <c r="AL1631" s="362"/>
      <c r="AM1631" s="362"/>
      <c r="AN1631" s="362"/>
      <c r="AO1631" s="362"/>
      <c r="AP1631" s="361"/>
      <c r="AR1631">
        <v>1</v>
      </c>
    </row>
    <row r="1632" spans="2:44" ht="15" hidden="1" customHeight="1" x14ac:dyDescent="0.35">
      <c r="B1632" s="362">
        <v>1630</v>
      </c>
      <c r="C1632" s="362" t="s">
        <v>4133</v>
      </c>
      <c r="D1632" s="362" t="s">
        <v>2</v>
      </c>
      <c r="E1632" s="368">
        <v>45275</v>
      </c>
      <c r="F1632" s="368"/>
      <c r="G1632" s="368"/>
      <c r="H1632" s="368"/>
      <c r="I1632" s="362" t="s">
        <v>74</v>
      </c>
      <c r="J1632" s="362" t="s">
        <v>90</v>
      </c>
      <c r="K1632" s="361" t="s">
        <v>4134</v>
      </c>
      <c r="L1632" s="361"/>
      <c r="M1632" s="362" t="s">
        <v>186</v>
      </c>
      <c r="N1632" s="362" t="s">
        <v>9</v>
      </c>
      <c r="O1632" s="362"/>
      <c r="P1632" s="362" t="s">
        <v>90</v>
      </c>
      <c r="Q1632" s="362" t="s">
        <v>90</v>
      </c>
      <c r="R1632" s="362"/>
      <c r="S1632" s="361" t="s">
        <v>4135</v>
      </c>
      <c r="T1632" s="362"/>
      <c r="U1632" s="362"/>
      <c r="V1632" s="362" t="s">
        <v>120</v>
      </c>
      <c r="W1632" s="362"/>
      <c r="X1632" s="362" t="s">
        <v>9</v>
      </c>
      <c r="Y1632" s="362" t="s">
        <v>101</v>
      </c>
      <c r="Z1632" s="362" t="s">
        <v>90</v>
      </c>
      <c r="AA1632" s="366" t="s">
        <v>90</v>
      </c>
      <c r="AB1632" s="362" t="s">
        <v>90</v>
      </c>
      <c r="AC1632" s="362"/>
      <c r="AD1632" s="362"/>
      <c r="AE1632" s="362"/>
      <c r="AF1632" s="362"/>
      <c r="AG1632" s="362"/>
      <c r="AH1632" s="362"/>
      <c r="AI1632" s="362" t="str">
        <f t="shared" si="25"/>
        <v>MOMWFM</v>
      </c>
      <c r="AJ1632" s="362" t="str">
        <f>VLOOKUP(AI1632,Table1[[#All],[CONCAT]:[Tfiber]],2,FALSE)</f>
        <v>Applications/Tools</v>
      </c>
      <c r="AK1632" s="362" t="e">
        <v>#N/A</v>
      </c>
      <c r="AL1632" s="362"/>
      <c r="AM1632" s="362"/>
      <c r="AN1632" s="362"/>
      <c r="AO1632" s="362"/>
      <c r="AP1632" s="361" t="e">
        <v>#N/A</v>
      </c>
      <c r="AR1632">
        <v>1</v>
      </c>
    </row>
    <row r="1633" spans="2:44" ht="15" hidden="1" customHeight="1" x14ac:dyDescent="0.35">
      <c r="B1633" s="362">
        <v>1631</v>
      </c>
      <c r="C1633" s="362" t="s">
        <v>4136</v>
      </c>
      <c r="D1633" s="362" t="s">
        <v>2</v>
      </c>
      <c r="E1633" s="368">
        <v>45275</v>
      </c>
      <c r="F1633" s="368"/>
      <c r="G1633" s="368"/>
      <c r="H1633" s="368"/>
      <c r="I1633" s="362" t="s">
        <v>74</v>
      </c>
      <c r="J1633" s="362" t="s">
        <v>90</v>
      </c>
      <c r="K1633" s="361" t="s">
        <v>4137</v>
      </c>
      <c r="L1633" s="361"/>
      <c r="M1633" s="362" t="s">
        <v>186</v>
      </c>
      <c r="N1633" s="362" t="s">
        <v>9</v>
      </c>
      <c r="O1633" s="362"/>
      <c r="P1633" s="362" t="s">
        <v>90</v>
      </c>
      <c r="Q1633" s="362" t="s">
        <v>90</v>
      </c>
      <c r="R1633" s="362"/>
      <c r="S1633" s="361"/>
      <c r="T1633" s="362"/>
      <c r="U1633" s="362"/>
      <c r="V1633" s="362" t="s">
        <v>120</v>
      </c>
      <c r="W1633" s="362"/>
      <c r="X1633" s="362"/>
      <c r="Y1633" s="362" t="s">
        <v>48</v>
      </c>
      <c r="Z1633" s="362" t="s">
        <v>90</v>
      </c>
      <c r="AA1633" s="366" t="s">
        <v>90</v>
      </c>
      <c r="AB1633" s="362" t="s">
        <v>90</v>
      </c>
      <c r="AC1633" s="362"/>
      <c r="AD1633" s="362"/>
      <c r="AE1633" s="362"/>
      <c r="AF1633" s="362"/>
      <c r="AG1633" s="362"/>
      <c r="AH1633" s="362"/>
      <c r="AI1633" s="362" t="str">
        <f t="shared" si="25"/>
        <v>MOMWFM</v>
      </c>
      <c r="AJ1633" s="362" t="str">
        <f>VLOOKUP(AI1633,Table1[[#All],[CONCAT]:[Tfiber]],2,FALSE)</f>
        <v>Applications/Tools</v>
      </c>
      <c r="AK1633" s="362" t="s">
        <v>40</v>
      </c>
      <c r="AL1633" s="362"/>
      <c r="AM1633" s="362"/>
      <c r="AN1633" s="362"/>
      <c r="AO1633" s="362"/>
      <c r="AP1633" s="361"/>
      <c r="AR1633">
        <v>1</v>
      </c>
    </row>
    <row r="1634" spans="2:44" ht="15" hidden="1" customHeight="1" x14ac:dyDescent="0.35">
      <c r="B1634" s="362">
        <v>1632</v>
      </c>
      <c r="C1634" s="362" t="s">
        <v>4138</v>
      </c>
      <c r="D1634" s="362" t="s">
        <v>2</v>
      </c>
      <c r="E1634" s="368">
        <v>45275</v>
      </c>
      <c r="F1634" s="368"/>
      <c r="G1634" s="368"/>
      <c r="H1634" s="368"/>
      <c r="I1634" s="362" t="s">
        <v>74</v>
      </c>
      <c r="J1634" s="362" t="s">
        <v>90</v>
      </c>
      <c r="K1634" s="361" t="s">
        <v>4139</v>
      </c>
      <c r="L1634" s="361"/>
      <c r="M1634" s="362" t="s">
        <v>186</v>
      </c>
      <c r="N1634" s="362" t="s">
        <v>9</v>
      </c>
      <c r="O1634" s="362"/>
      <c r="P1634" s="362" t="s">
        <v>90</v>
      </c>
      <c r="Q1634" s="362" t="s">
        <v>90</v>
      </c>
      <c r="R1634" s="362"/>
      <c r="S1634" s="361"/>
      <c r="T1634" s="362"/>
      <c r="U1634" s="362"/>
      <c r="V1634" s="362" t="s">
        <v>120</v>
      </c>
      <c r="W1634" s="362"/>
      <c r="X1634" s="362"/>
      <c r="Y1634" s="362" t="s">
        <v>48</v>
      </c>
      <c r="Z1634" s="362" t="s">
        <v>90</v>
      </c>
      <c r="AA1634" s="366" t="s">
        <v>90</v>
      </c>
      <c r="AB1634" s="362" t="s">
        <v>90</v>
      </c>
      <c r="AC1634" s="362"/>
      <c r="AD1634" s="362"/>
      <c r="AE1634" s="362"/>
      <c r="AF1634" s="362"/>
      <c r="AG1634" s="362"/>
      <c r="AH1634" s="362"/>
      <c r="AI1634" s="362" t="str">
        <f t="shared" si="25"/>
        <v>MOMWFM</v>
      </c>
      <c r="AJ1634" s="362" t="str">
        <f>VLOOKUP(AI1634,Table1[[#All],[CONCAT]:[Tfiber]],2,FALSE)</f>
        <v>Applications/Tools</v>
      </c>
      <c r="AK1634" s="362" t="s">
        <v>40</v>
      </c>
      <c r="AL1634" s="362"/>
      <c r="AM1634" s="362"/>
      <c r="AN1634" s="362"/>
      <c r="AO1634" s="362"/>
      <c r="AP1634" s="361"/>
      <c r="AR1634">
        <v>1</v>
      </c>
    </row>
    <row r="1635" spans="2:44" ht="15" hidden="1" customHeight="1" x14ac:dyDescent="0.35">
      <c r="B1635" s="362">
        <v>1633</v>
      </c>
      <c r="C1635" s="362" t="s">
        <v>4140</v>
      </c>
      <c r="D1635" s="362" t="s">
        <v>2</v>
      </c>
      <c r="E1635" s="368">
        <v>45279</v>
      </c>
      <c r="F1635" s="368"/>
      <c r="G1635" s="368"/>
      <c r="H1635" s="368"/>
      <c r="I1635" s="362" t="s">
        <v>65</v>
      </c>
      <c r="J1635" s="362" t="s">
        <v>90</v>
      </c>
      <c r="K1635" s="361" t="s">
        <v>4141</v>
      </c>
      <c r="L1635" s="362"/>
      <c r="M1635" s="362" t="s">
        <v>1689</v>
      </c>
      <c r="N1635" s="362" t="s">
        <v>9</v>
      </c>
      <c r="O1635" s="362"/>
      <c r="P1635" s="362" t="s">
        <v>90</v>
      </c>
      <c r="Q1635" s="362" t="s">
        <v>90</v>
      </c>
      <c r="R1635" s="362"/>
      <c r="S1635" s="361" t="s">
        <v>90</v>
      </c>
      <c r="T1635" s="362"/>
      <c r="U1635" s="362"/>
      <c r="V1635" s="362" t="s">
        <v>202</v>
      </c>
      <c r="W1635" s="362"/>
      <c r="X1635" s="362" t="s">
        <v>9</v>
      </c>
      <c r="Y1635" s="362" t="s">
        <v>9</v>
      </c>
      <c r="Z1635" s="362" t="s">
        <v>90</v>
      </c>
      <c r="AA1635" s="366" t="s">
        <v>90</v>
      </c>
      <c r="AB1635" s="362" t="s">
        <v>90</v>
      </c>
      <c r="AC1635" s="362"/>
      <c r="AD1635" s="362"/>
      <c r="AE1635" s="362"/>
      <c r="AF1635" s="362"/>
      <c r="AG1635" s="362"/>
      <c r="AH1635" s="362"/>
      <c r="AI1635" s="362" t="str">
        <f t="shared" si="25"/>
        <v>MOMBSS</v>
      </c>
      <c r="AJ1635" s="362" t="str">
        <f>VLOOKUP(AI1635,Table1[[#All],[CONCAT]:[Tfiber]],2,FALSE)</f>
        <v>Applications/Tools</v>
      </c>
      <c r="AK1635" s="362" t="s">
        <v>40</v>
      </c>
      <c r="AL1635" s="362"/>
      <c r="AM1635" s="362"/>
      <c r="AN1635" s="362"/>
      <c r="AO1635" s="362"/>
      <c r="AP1635" s="361" t="e">
        <v>#N/A</v>
      </c>
      <c r="AR1635">
        <v>1</v>
      </c>
    </row>
    <row r="1636" spans="2:44" ht="15" hidden="1" customHeight="1" x14ac:dyDescent="0.35">
      <c r="B1636" s="362">
        <v>1634</v>
      </c>
      <c r="C1636" s="362" t="s">
        <v>4142</v>
      </c>
      <c r="D1636" s="362" t="s">
        <v>2</v>
      </c>
      <c r="E1636" s="368">
        <v>45279</v>
      </c>
      <c r="F1636" s="368"/>
      <c r="G1636" s="368"/>
      <c r="H1636" s="368"/>
      <c r="I1636" s="362" t="s">
        <v>65</v>
      </c>
      <c r="J1636" s="362" t="s">
        <v>90</v>
      </c>
      <c r="K1636" s="361" t="s">
        <v>4143</v>
      </c>
      <c r="L1636" s="362"/>
      <c r="M1636" s="362" t="s">
        <v>1689</v>
      </c>
      <c r="N1636" s="362" t="s">
        <v>9</v>
      </c>
      <c r="O1636" s="362"/>
      <c r="P1636" s="362" t="s">
        <v>90</v>
      </c>
      <c r="Q1636" s="362" t="s">
        <v>90</v>
      </c>
      <c r="R1636" s="362"/>
      <c r="S1636" s="361" t="s">
        <v>90</v>
      </c>
      <c r="T1636" s="362"/>
      <c r="U1636" s="362"/>
      <c r="V1636" s="362" t="s">
        <v>202</v>
      </c>
      <c r="W1636" s="362"/>
      <c r="X1636" s="362" t="s">
        <v>9</v>
      </c>
      <c r="Y1636" s="362" t="s">
        <v>9</v>
      </c>
      <c r="Z1636" s="362" t="s">
        <v>90</v>
      </c>
      <c r="AA1636" s="366" t="s">
        <v>90</v>
      </c>
      <c r="AB1636" s="362" t="s">
        <v>90</v>
      </c>
      <c r="AC1636" s="362"/>
      <c r="AD1636" s="362"/>
      <c r="AE1636" s="362"/>
      <c r="AF1636" s="362"/>
      <c r="AG1636" s="362"/>
      <c r="AH1636" s="362"/>
      <c r="AI1636" s="362" t="str">
        <f t="shared" si="25"/>
        <v>MOMBSS</v>
      </c>
      <c r="AJ1636" s="362" t="str">
        <f>VLOOKUP(AI1636,Table1[[#All],[CONCAT]:[Tfiber]],2,FALSE)</f>
        <v>Applications/Tools</v>
      </c>
      <c r="AK1636" s="362" t="s">
        <v>40</v>
      </c>
      <c r="AL1636" s="362"/>
      <c r="AM1636" s="362"/>
      <c r="AN1636" s="362"/>
      <c r="AO1636" s="362"/>
      <c r="AP1636" s="361" t="e">
        <v>#N/A</v>
      </c>
      <c r="AR1636">
        <v>1</v>
      </c>
    </row>
    <row r="1637" spans="2:44" ht="15" hidden="1" customHeight="1" x14ac:dyDescent="0.35">
      <c r="B1637" s="362">
        <v>1635</v>
      </c>
      <c r="C1637" s="362" t="s">
        <v>4144</v>
      </c>
      <c r="D1637" s="362" t="s">
        <v>2</v>
      </c>
      <c r="E1637" s="368">
        <v>45279</v>
      </c>
      <c r="F1637" s="368"/>
      <c r="G1637" s="368"/>
      <c r="H1637" s="368"/>
      <c r="I1637" s="362" t="s">
        <v>65</v>
      </c>
      <c r="J1637" s="362" t="s">
        <v>90</v>
      </c>
      <c r="K1637" s="361" t="s">
        <v>4145</v>
      </c>
      <c r="L1637" s="362"/>
      <c r="M1637" s="362" t="s">
        <v>1689</v>
      </c>
      <c r="N1637" s="362" t="s">
        <v>9</v>
      </c>
      <c r="O1637" s="362"/>
      <c r="P1637" s="362" t="s">
        <v>90</v>
      </c>
      <c r="Q1637" s="362" t="s">
        <v>90</v>
      </c>
      <c r="R1637" s="362"/>
      <c r="S1637" s="361" t="s">
        <v>90</v>
      </c>
      <c r="T1637" s="362"/>
      <c r="U1637" s="362"/>
      <c r="V1637" s="362" t="s">
        <v>202</v>
      </c>
      <c r="W1637" s="362"/>
      <c r="X1637" s="362" t="s">
        <v>9</v>
      </c>
      <c r="Y1637" s="362" t="s">
        <v>9</v>
      </c>
      <c r="Z1637" s="362" t="s">
        <v>90</v>
      </c>
      <c r="AA1637" s="366" t="s">
        <v>90</v>
      </c>
      <c r="AB1637" s="362" t="s">
        <v>90</v>
      </c>
      <c r="AC1637" s="362"/>
      <c r="AD1637" s="362"/>
      <c r="AE1637" s="362"/>
      <c r="AF1637" s="362"/>
      <c r="AG1637" s="362"/>
      <c r="AH1637" s="362"/>
      <c r="AI1637" s="362" t="str">
        <f t="shared" si="25"/>
        <v>MOMBSS</v>
      </c>
      <c r="AJ1637" s="362" t="str">
        <f>VLOOKUP(AI1637,Table1[[#All],[CONCAT]:[Tfiber]],2,FALSE)</f>
        <v>Applications/Tools</v>
      </c>
      <c r="AK1637" s="362" t="s">
        <v>40</v>
      </c>
      <c r="AL1637" s="362"/>
      <c r="AM1637" s="362"/>
      <c r="AN1637" s="362"/>
      <c r="AO1637" s="362"/>
      <c r="AP1637" s="361" t="e">
        <v>#N/A</v>
      </c>
      <c r="AR1637">
        <v>1</v>
      </c>
    </row>
    <row r="1638" spans="2:44" ht="15" hidden="1" customHeight="1" x14ac:dyDescent="0.35">
      <c r="B1638" s="362">
        <v>1636</v>
      </c>
      <c r="C1638" s="362" t="s">
        <v>4146</v>
      </c>
      <c r="D1638" s="362" t="s">
        <v>2</v>
      </c>
      <c r="E1638" s="368">
        <v>45279</v>
      </c>
      <c r="F1638" s="368"/>
      <c r="G1638" s="368"/>
      <c r="H1638" s="368"/>
      <c r="I1638" s="362" t="s">
        <v>65</v>
      </c>
      <c r="J1638" s="362" t="s">
        <v>90</v>
      </c>
      <c r="K1638" s="361" t="s">
        <v>4147</v>
      </c>
      <c r="L1638" s="362"/>
      <c r="M1638" s="362" t="s">
        <v>186</v>
      </c>
      <c r="N1638" s="362" t="s">
        <v>9</v>
      </c>
      <c r="O1638" s="362"/>
      <c r="P1638" s="362" t="s">
        <v>90</v>
      </c>
      <c r="Q1638" s="362" t="s">
        <v>90</v>
      </c>
      <c r="R1638" s="362"/>
      <c r="S1638" s="361" t="s">
        <v>90</v>
      </c>
      <c r="T1638" s="362"/>
      <c r="U1638" s="362"/>
      <c r="V1638" s="362" t="s">
        <v>202</v>
      </c>
      <c r="W1638" s="362"/>
      <c r="X1638" s="362" t="s">
        <v>9</v>
      </c>
      <c r="Y1638" s="362" t="s">
        <v>9</v>
      </c>
      <c r="Z1638" s="362" t="s">
        <v>90</v>
      </c>
      <c r="AA1638" s="366" t="s">
        <v>90</v>
      </c>
      <c r="AB1638" s="362" t="s">
        <v>90</v>
      </c>
      <c r="AC1638" s="362"/>
      <c r="AD1638" s="362"/>
      <c r="AE1638" s="362"/>
      <c r="AF1638" s="362"/>
      <c r="AG1638" s="362"/>
      <c r="AH1638" s="362"/>
      <c r="AI1638" s="362" t="str">
        <f t="shared" si="25"/>
        <v>MOMBSS</v>
      </c>
      <c r="AJ1638" s="362" t="str">
        <f>VLOOKUP(AI1638,Table1[[#All],[CONCAT]:[Tfiber]],2,FALSE)</f>
        <v>Applications/Tools</v>
      </c>
      <c r="AK1638" s="362" t="s">
        <v>40</v>
      </c>
      <c r="AL1638" s="362"/>
      <c r="AM1638" s="362"/>
      <c r="AN1638" s="362"/>
      <c r="AO1638" s="362"/>
      <c r="AP1638" s="361" t="e">
        <v>#N/A</v>
      </c>
      <c r="AR1638">
        <v>1</v>
      </c>
    </row>
    <row r="1639" spans="2:44" ht="15" hidden="1" customHeight="1" x14ac:dyDescent="0.35">
      <c r="B1639" s="362">
        <v>1637</v>
      </c>
      <c r="C1639" s="362" t="s">
        <v>4148</v>
      </c>
      <c r="D1639" s="362" t="s">
        <v>2</v>
      </c>
      <c r="E1639" s="368">
        <v>45279</v>
      </c>
      <c r="F1639" s="368"/>
      <c r="G1639" s="368"/>
      <c r="H1639" s="368"/>
      <c r="I1639" s="362" t="s">
        <v>65</v>
      </c>
      <c r="J1639" s="362" t="s">
        <v>90</v>
      </c>
      <c r="K1639" s="361" t="s">
        <v>4149</v>
      </c>
      <c r="L1639" s="362"/>
      <c r="M1639" s="362" t="s">
        <v>186</v>
      </c>
      <c r="N1639" s="362" t="s">
        <v>9</v>
      </c>
      <c r="O1639" s="362"/>
      <c r="P1639" s="362" t="s">
        <v>90</v>
      </c>
      <c r="Q1639" s="362" t="s">
        <v>90</v>
      </c>
      <c r="R1639" s="362"/>
      <c r="S1639" s="361" t="s">
        <v>90</v>
      </c>
      <c r="T1639" s="362"/>
      <c r="U1639" s="362"/>
      <c r="V1639" s="362" t="s">
        <v>202</v>
      </c>
      <c r="W1639" s="362"/>
      <c r="X1639" s="362" t="s">
        <v>9</v>
      </c>
      <c r="Y1639" s="362" t="s">
        <v>9</v>
      </c>
      <c r="Z1639" s="362" t="s">
        <v>90</v>
      </c>
      <c r="AA1639" s="366" t="s">
        <v>90</v>
      </c>
      <c r="AB1639" s="362" t="s">
        <v>90</v>
      </c>
      <c r="AC1639" s="362"/>
      <c r="AD1639" s="362"/>
      <c r="AE1639" s="362"/>
      <c r="AF1639" s="362"/>
      <c r="AG1639" s="362"/>
      <c r="AH1639" s="362"/>
      <c r="AI1639" s="362" t="str">
        <f t="shared" si="25"/>
        <v>MOMBSS</v>
      </c>
      <c r="AJ1639" s="362" t="str">
        <f>VLOOKUP(AI1639,Table1[[#All],[CONCAT]:[Tfiber]],2,FALSE)</f>
        <v>Applications/Tools</v>
      </c>
      <c r="AK1639" s="362" t="s">
        <v>40</v>
      </c>
      <c r="AL1639" s="362"/>
      <c r="AM1639" s="362"/>
      <c r="AN1639" s="362"/>
      <c r="AO1639" s="362"/>
      <c r="AP1639" s="361" t="e">
        <v>#N/A</v>
      </c>
      <c r="AR1639">
        <v>1</v>
      </c>
    </row>
    <row r="1640" spans="2:44" ht="15" hidden="1" customHeight="1" x14ac:dyDescent="0.35">
      <c r="B1640" s="362">
        <v>1638</v>
      </c>
      <c r="C1640" s="362" t="s">
        <v>4150</v>
      </c>
      <c r="D1640" s="362" t="s">
        <v>2</v>
      </c>
      <c r="E1640" s="368">
        <v>45279</v>
      </c>
      <c r="F1640" s="368"/>
      <c r="G1640" s="368"/>
      <c r="H1640" s="368"/>
      <c r="I1640" s="362" t="s">
        <v>65</v>
      </c>
      <c r="J1640" s="362" t="s">
        <v>90</v>
      </c>
      <c r="K1640" s="361" t="s">
        <v>4151</v>
      </c>
      <c r="L1640" s="362"/>
      <c r="M1640" s="362" t="s">
        <v>186</v>
      </c>
      <c r="N1640" s="362" t="s">
        <v>9</v>
      </c>
      <c r="O1640" s="362"/>
      <c r="P1640" s="362" t="s">
        <v>90</v>
      </c>
      <c r="Q1640" s="362" t="s">
        <v>90</v>
      </c>
      <c r="R1640" s="362"/>
      <c r="S1640" s="361" t="s">
        <v>90</v>
      </c>
      <c r="T1640" s="362"/>
      <c r="U1640" s="362"/>
      <c r="V1640" s="362" t="s">
        <v>202</v>
      </c>
      <c r="W1640" s="362"/>
      <c r="X1640" s="362" t="s">
        <v>9</v>
      </c>
      <c r="Y1640" s="362" t="s">
        <v>9</v>
      </c>
      <c r="Z1640" s="362" t="s">
        <v>90</v>
      </c>
      <c r="AA1640" s="366" t="s">
        <v>90</v>
      </c>
      <c r="AB1640" s="362" t="s">
        <v>90</v>
      </c>
      <c r="AC1640" s="362"/>
      <c r="AD1640" s="362"/>
      <c r="AE1640" s="362"/>
      <c r="AF1640" s="362"/>
      <c r="AG1640" s="362"/>
      <c r="AH1640" s="362"/>
      <c r="AI1640" s="362" t="str">
        <f t="shared" si="25"/>
        <v>MOMBSS</v>
      </c>
      <c r="AJ1640" s="362" t="str">
        <f>VLOOKUP(AI1640,Table1[[#All],[CONCAT]:[Tfiber]],2,FALSE)</f>
        <v>Applications/Tools</v>
      </c>
      <c r="AK1640" s="362" t="s">
        <v>40</v>
      </c>
      <c r="AL1640" s="362"/>
      <c r="AM1640" s="362"/>
      <c r="AN1640" s="362"/>
      <c r="AO1640" s="362"/>
      <c r="AP1640" s="361" t="e">
        <v>#N/A</v>
      </c>
      <c r="AR1640">
        <v>1</v>
      </c>
    </row>
    <row r="1641" spans="2:44" ht="15" hidden="1" customHeight="1" x14ac:dyDescent="0.35">
      <c r="B1641" s="362">
        <v>1639</v>
      </c>
      <c r="C1641" s="362" t="s">
        <v>4152</v>
      </c>
      <c r="D1641" s="362" t="s">
        <v>2</v>
      </c>
      <c r="E1641" s="368">
        <v>45019</v>
      </c>
      <c r="F1641" s="368"/>
      <c r="G1641" s="368"/>
      <c r="H1641" s="368"/>
      <c r="I1641" s="362" t="s">
        <v>73</v>
      </c>
      <c r="J1641" s="362" t="s">
        <v>2315</v>
      </c>
      <c r="K1641" s="361" t="s">
        <v>4153</v>
      </c>
      <c r="L1641" s="362"/>
      <c r="M1641" s="362" t="s">
        <v>186</v>
      </c>
      <c r="N1641" s="362" t="s">
        <v>9</v>
      </c>
      <c r="O1641" s="362"/>
      <c r="P1641" s="362" t="s">
        <v>77</v>
      </c>
      <c r="Q1641" s="362" t="s">
        <v>90</v>
      </c>
      <c r="R1641" s="362" t="s">
        <v>8</v>
      </c>
      <c r="S1641" s="361" t="s">
        <v>4154</v>
      </c>
      <c r="T1641" s="362"/>
      <c r="U1641" s="362"/>
      <c r="V1641" s="362" t="s">
        <v>133</v>
      </c>
      <c r="W1641" s="362"/>
      <c r="X1641" s="362"/>
      <c r="Y1641" s="362" t="s">
        <v>45</v>
      </c>
      <c r="Z1641" s="362" t="s">
        <v>90</v>
      </c>
      <c r="AA1641" s="366" t="s">
        <v>90</v>
      </c>
      <c r="AB1641" s="362" t="s">
        <v>90</v>
      </c>
      <c r="AC1641" s="362"/>
      <c r="AD1641" s="362"/>
      <c r="AE1641" s="362"/>
      <c r="AF1641" s="362"/>
      <c r="AG1641" s="362"/>
      <c r="AH1641" s="362"/>
      <c r="AI1641" s="362" t="str">
        <f t="shared" si="25"/>
        <v>MOMNOC Operationalization</v>
      </c>
      <c r="AJ1641" s="362" t="str">
        <f>VLOOKUP(AI1641,Table1[[#All],[CONCAT]:[Tfiber]],2,FALSE)</f>
        <v>Network</v>
      </c>
      <c r="AK1641" s="362" t="s">
        <v>39</v>
      </c>
      <c r="AL1641" s="362"/>
      <c r="AM1641" s="362"/>
      <c r="AN1641" s="362"/>
      <c r="AO1641" s="368">
        <v>45924</v>
      </c>
      <c r="AP1641" s="361" t="s">
        <v>3688</v>
      </c>
      <c r="AR1641">
        <v>1</v>
      </c>
    </row>
    <row r="1642" spans="2:44" ht="15" hidden="1" customHeight="1" x14ac:dyDescent="0.35">
      <c r="B1642" s="362">
        <v>1640</v>
      </c>
      <c r="C1642" s="362" t="s">
        <v>4155</v>
      </c>
      <c r="D1642" s="362" t="s">
        <v>2</v>
      </c>
      <c r="E1642" s="368">
        <v>45133</v>
      </c>
      <c r="F1642" s="368"/>
      <c r="G1642" s="368"/>
      <c r="H1642" s="368"/>
      <c r="I1642" s="362" t="s">
        <v>74</v>
      </c>
      <c r="J1642" s="362" t="s">
        <v>2308</v>
      </c>
      <c r="K1642" s="361" t="s">
        <v>4156</v>
      </c>
      <c r="L1642" s="361"/>
      <c r="M1642" s="362" t="s">
        <v>186</v>
      </c>
      <c r="N1642" s="362" t="s">
        <v>9</v>
      </c>
      <c r="O1642" s="362"/>
      <c r="P1642" s="362" t="s">
        <v>90</v>
      </c>
      <c r="Q1642" s="362" t="s">
        <v>90</v>
      </c>
      <c r="R1642" s="362"/>
      <c r="S1642" s="361" t="s">
        <v>4157</v>
      </c>
      <c r="T1642" s="362"/>
      <c r="U1642" s="362"/>
      <c r="V1642" s="362" t="s">
        <v>120</v>
      </c>
      <c r="W1642" s="362"/>
      <c r="X1642" s="362"/>
      <c r="Y1642" s="362" t="s">
        <v>48</v>
      </c>
      <c r="Z1642" s="362" t="s">
        <v>90</v>
      </c>
      <c r="AA1642" s="366" t="s">
        <v>90</v>
      </c>
      <c r="AB1642" s="362" t="s">
        <v>90</v>
      </c>
      <c r="AC1642" s="362"/>
      <c r="AD1642" s="362"/>
      <c r="AE1642" s="362"/>
      <c r="AF1642" s="362"/>
      <c r="AG1642" s="362"/>
      <c r="AH1642" s="362"/>
      <c r="AI1642" s="362" t="str">
        <f t="shared" si="25"/>
        <v>MOMWFM</v>
      </c>
      <c r="AJ1642" s="362" t="str">
        <f>VLOOKUP(AI1642,Table1[[#All],[CONCAT]:[Tfiber]],2,FALSE)</f>
        <v>Applications/Tools</v>
      </c>
      <c r="AK1642" s="362" t="s">
        <v>40</v>
      </c>
      <c r="AL1642" s="362"/>
      <c r="AM1642" s="362"/>
      <c r="AN1642" s="362"/>
      <c r="AO1642" s="362"/>
      <c r="AP1642" s="361"/>
      <c r="AR1642">
        <v>1</v>
      </c>
    </row>
    <row r="1643" spans="2:44" ht="15" hidden="1" customHeight="1" x14ac:dyDescent="0.35">
      <c r="B1643" s="362">
        <v>1641</v>
      </c>
      <c r="C1643" s="362" t="s">
        <v>4158</v>
      </c>
      <c r="D1643" s="362" t="s">
        <v>2</v>
      </c>
      <c r="E1643" s="368">
        <v>45279</v>
      </c>
      <c r="F1643" s="368"/>
      <c r="G1643" s="368"/>
      <c r="H1643" s="368"/>
      <c r="I1643" s="362" t="s">
        <v>65</v>
      </c>
      <c r="J1643" s="362" t="s">
        <v>90</v>
      </c>
      <c r="K1643" s="361" t="s">
        <v>4159</v>
      </c>
      <c r="L1643" s="362"/>
      <c r="M1643" s="362" t="s">
        <v>186</v>
      </c>
      <c r="N1643" s="362" t="s">
        <v>9</v>
      </c>
      <c r="O1643" s="362"/>
      <c r="P1643" s="362" t="s">
        <v>90</v>
      </c>
      <c r="Q1643" s="362" t="s">
        <v>90</v>
      </c>
      <c r="R1643" s="362"/>
      <c r="S1643" s="361" t="s">
        <v>90</v>
      </c>
      <c r="T1643" s="362"/>
      <c r="U1643" s="362"/>
      <c r="V1643" s="362" t="s">
        <v>202</v>
      </c>
      <c r="W1643" s="362"/>
      <c r="X1643" s="362" t="s">
        <v>9</v>
      </c>
      <c r="Y1643" s="362" t="s">
        <v>9</v>
      </c>
      <c r="Z1643" s="362" t="s">
        <v>90</v>
      </c>
      <c r="AA1643" s="366" t="s">
        <v>90</v>
      </c>
      <c r="AB1643" s="362" t="s">
        <v>90</v>
      </c>
      <c r="AC1643" s="362"/>
      <c r="AD1643" s="362"/>
      <c r="AE1643" s="362"/>
      <c r="AF1643" s="362"/>
      <c r="AG1643" s="362"/>
      <c r="AH1643" s="362"/>
      <c r="AI1643" s="362" t="str">
        <f t="shared" si="25"/>
        <v>MOMBSS</v>
      </c>
      <c r="AJ1643" s="362" t="str">
        <f>VLOOKUP(AI1643,Table1[[#All],[CONCAT]:[Tfiber]],2,FALSE)</f>
        <v>Applications/Tools</v>
      </c>
      <c r="AK1643" s="362" t="s">
        <v>40</v>
      </c>
      <c r="AL1643" s="362"/>
      <c r="AM1643" s="362"/>
      <c r="AN1643" s="362"/>
      <c r="AO1643" s="362"/>
      <c r="AP1643" s="361" t="e">
        <v>#N/A</v>
      </c>
      <c r="AR1643">
        <v>1</v>
      </c>
    </row>
    <row r="1644" spans="2:44" ht="15" hidden="1" customHeight="1" x14ac:dyDescent="0.35">
      <c r="B1644" s="362">
        <v>1642</v>
      </c>
      <c r="C1644" s="362" t="s">
        <v>4160</v>
      </c>
      <c r="D1644" s="362" t="s">
        <v>2</v>
      </c>
      <c r="E1644" s="368">
        <v>45279</v>
      </c>
      <c r="F1644" s="368"/>
      <c r="G1644" s="368"/>
      <c r="H1644" s="368"/>
      <c r="I1644" s="362" t="s">
        <v>65</v>
      </c>
      <c r="J1644" s="362" t="s">
        <v>90</v>
      </c>
      <c r="K1644" s="361" t="s">
        <v>4161</v>
      </c>
      <c r="L1644" s="362"/>
      <c r="M1644" s="362" t="s">
        <v>186</v>
      </c>
      <c r="N1644" s="362" t="s">
        <v>9</v>
      </c>
      <c r="O1644" s="362"/>
      <c r="P1644" s="362" t="s">
        <v>90</v>
      </c>
      <c r="Q1644" s="362" t="s">
        <v>90</v>
      </c>
      <c r="R1644" s="362"/>
      <c r="S1644" s="361" t="s">
        <v>90</v>
      </c>
      <c r="T1644" s="362"/>
      <c r="U1644" s="362"/>
      <c r="V1644" s="362" t="s">
        <v>202</v>
      </c>
      <c r="W1644" s="362"/>
      <c r="X1644" s="362" t="s">
        <v>9</v>
      </c>
      <c r="Y1644" s="362" t="s">
        <v>9</v>
      </c>
      <c r="Z1644" s="362" t="s">
        <v>90</v>
      </c>
      <c r="AA1644" s="366" t="s">
        <v>90</v>
      </c>
      <c r="AB1644" s="362" t="s">
        <v>90</v>
      </c>
      <c r="AC1644" s="362"/>
      <c r="AD1644" s="362"/>
      <c r="AE1644" s="362"/>
      <c r="AF1644" s="362"/>
      <c r="AG1644" s="362"/>
      <c r="AH1644" s="362"/>
      <c r="AI1644" s="362" t="str">
        <f t="shared" si="25"/>
        <v>MOMBSS</v>
      </c>
      <c r="AJ1644" s="362" t="str">
        <f>VLOOKUP(AI1644,Table1[[#All],[CONCAT]:[Tfiber]],2,FALSE)</f>
        <v>Applications/Tools</v>
      </c>
      <c r="AK1644" s="362" t="s">
        <v>40</v>
      </c>
      <c r="AL1644" s="362"/>
      <c r="AM1644" s="362"/>
      <c r="AN1644" s="362"/>
      <c r="AO1644" s="362"/>
      <c r="AP1644" s="361" t="e">
        <v>#N/A</v>
      </c>
      <c r="AR1644">
        <v>1</v>
      </c>
    </row>
    <row r="1645" spans="2:44" ht="15" hidden="1" customHeight="1" x14ac:dyDescent="0.35">
      <c r="B1645" s="362">
        <v>1643</v>
      </c>
      <c r="C1645" s="362" t="s">
        <v>4162</v>
      </c>
      <c r="D1645" s="362" t="s">
        <v>2</v>
      </c>
      <c r="E1645" s="368">
        <v>45279</v>
      </c>
      <c r="F1645" s="368"/>
      <c r="G1645" s="368"/>
      <c r="H1645" s="368"/>
      <c r="I1645" s="362" t="s">
        <v>65</v>
      </c>
      <c r="J1645" s="362" t="s">
        <v>90</v>
      </c>
      <c r="K1645" s="361" t="s">
        <v>4163</v>
      </c>
      <c r="L1645" s="362"/>
      <c r="M1645" s="362" t="s">
        <v>186</v>
      </c>
      <c r="N1645" s="362" t="s">
        <v>9</v>
      </c>
      <c r="O1645" s="362"/>
      <c r="P1645" s="362" t="s">
        <v>90</v>
      </c>
      <c r="Q1645" s="362" t="s">
        <v>90</v>
      </c>
      <c r="R1645" s="362"/>
      <c r="S1645" s="361" t="s">
        <v>90</v>
      </c>
      <c r="T1645" s="362"/>
      <c r="U1645" s="362"/>
      <c r="V1645" s="362" t="s">
        <v>202</v>
      </c>
      <c r="W1645" s="362"/>
      <c r="X1645" s="362" t="s">
        <v>9</v>
      </c>
      <c r="Y1645" s="362" t="s">
        <v>9</v>
      </c>
      <c r="Z1645" s="362" t="s">
        <v>90</v>
      </c>
      <c r="AA1645" s="366" t="s">
        <v>90</v>
      </c>
      <c r="AB1645" s="362" t="s">
        <v>90</v>
      </c>
      <c r="AC1645" s="362"/>
      <c r="AD1645" s="362"/>
      <c r="AE1645" s="362"/>
      <c r="AF1645" s="362"/>
      <c r="AG1645" s="362"/>
      <c r="AH1645" s="362"/>
      <c r="AI1645" s="362" t="str">
        <f t="shared" si="25"/>
        <v>MOMBSS</v>
      </c>
      <c r="AJ1645" s="362" t="str">
        <f>VLOOKUP(AI1645,Table1[[#All],[CONCAT]:[Tfiber]],2,FALSE)</f>
        <v>Applications/Tools</v>
      </c>
      <c r="AK1645" s="362" t="s">
        <v>40</v>
      </c>
      <c r="AL1645" s="362"/>
      <c r="AM1645" s="362"/>
      <c r="AN1645" s="362"/>
      <c r="AO1645" s="362"/>
      <c r="AP1645" s="361" t="e">
        <v>#N/A</v>
      </c>
      <c r="AR1645">
        <v>1</v>
      </c>
    </row>
    <row r="1646" spans="2:44" ht="15" hidden="1" customHeight="1" x14ac:dyDescent="0.35">
      <c r="B1646" s="362">
        <v>1644</v>
      </c>
      <c r="C1646" s="362" t="s">
        <v>4164</v>
      </c>
      <c r="D1646" s="362" t="s">
        <v>2</v>
      </c>
      <c r="E1646" s="368">
        <v>45279</v>
      </c>
      <c r="F1646" s="368"/>
      <c r="G1646" s="368"/>
      <c r="H1646" s="368"/>
      <c r="I1646" s="362" t="s">
        <v>74</v>
      </c>
      <c r="J1646" s="362" t="s">
        <v>90</v>
      </c>
      <c r="K1646" s="361" t="s">
        <v>4165</v>
      </c>
      <c r="L1646" s="361"/>
      <c r="M1646" s="362" t="s">
        <v>186</v>
      </c>
      <c r="N1646" s="362" t="s">
        <v>9</v>
      </c>
      <c r="O1646" s="362"/>
      <c r="P1646" s="362" t="s">
        <v>90</v>
      </c>
      <c r="Q1646" s="362" t="s">
        <v>90</v>
      </c>
      <c r="R1646" s="362"/>
      <c r="S1646" s="361" t="s">
        <v>4166</v>
      </c>
      <c r="T1646" s="362"/>
      <c r="U1646" s="362"/>
      <c r="V1646" s="362" t="s">
        <v>120</v>
      </c>
      <c r="W1646" s="362"/>
      <c r="X1646" s="362" t="s">
        <v>9</v>
      </c>
      <c r="Y1646" s="362" t="s">
        <v>101</v>
      </c>
      <c r="Z1646" s="362" t="s">
        <v>90</v>
      </c>
      <c r="AA1646" s="366" t="s">
        <v>90</v>
      </c>
      <c r="AB1646" s="362" t="s">
        <v>90</v>
      </c>
      <c r="AC1646" s="362"/>
      <c r="AD1646" s="362"/>
      <c r="AE1646" s="362"/>
      <c r="AF1646" s="362"/>
      <c r="AG1646" s="362"/>
      <c r="AH1646" s="362"/>
      <c r="AI1646" s="362" t="str">
        <f t="shared" si="25"/>
        <v>MOMWFM</v>
      </c>
      <c r="AJ1646" s="362" t="str">
        <f>VLOOKUP(AI1646,Table1[[#All],[CONCAT]:[Tfiber]],2,FALSE)</f>
        <v>Applications/Tools</v>
      </c>
      <c r="AK1646" s="362" t="e">
        <v>#N/A</v>
      </c>
      <c r="AL1646" s="362"/>
      <c r="AM1646" s="362"/>
      <c r="AN1646" s="362"/>
      <c r="AO1646" s="362"/>
      <c r="AP1646" s="361" t="e">
        <v>#N/A</v>
      </c>
      <c r="AR1646">
        <v>1</v>
      </c>
    </row>
    <row r="1647" spans="2:44" ht="15" hidden="1" customHeight="1" x14ac:dyDescent="0.35">
      <c r="B1647" s="362">
        <v>1645</v>
      </c>
      <c r="C1647" s="362" t="s">
        <v>4167</v>
      </c>
      <c r="D1647" s="362" t="s">
        <v>2</v>
      </c>
      <c r="E1647" s="368">
        <v>45279</v>
      </c>
      <c r="F1647" s="368"/>
      <c r="G1647" s="368"/>
      <c r="H1647" s="368"/>
      <c r="I1647" s="362" t="s">
        <v>61</v>
      </c>
      <c r="J1647" s="362" t="s">
        <v>3522</v>
      </c>
      <c r="K1647" s="272" t="s">
        <v>4168</v>
      </c>
      <c r="L1647" s="361"/>
      <c r="M1647" s="362" t="s">
        <v>186</v>
      </c>
      <c r="N1647" s="362" t="s">
        <v>9</v>
      </c>
      <c r="O1647" s="362"/>
      <c r="P1647" s="362" t="s">
        <v>90</v>
      </c>
      <c r="Q1647" s="362" t="s">
        <v>90</v>
      </c>
      <c r="R1647" s="362"/>
      <c r="S1647" s="361" t="s">
        <v>4169</v>
      </c>
      <c r="T1647" s="362"/>
      <c r="U1647" s="362"/>
      <c r="V1647" s="362" t="s">
        <v>120</v>
      </c>
      <c r="W1647" s="362"/>
      <c r="X1647" s="362" t="s">
        <v>9</v>
      </c>
      <c r="Y1647" s="362" t="s">
        <v>9</v>
      </c>
      <c r="Z1647" s="362" t="s">
        <v>90</v>
      </c>
      <c r="AA1647" s="366" t="s">
        <v>90</v>
      </c>
      <c r="AB1647" s="362" t="s">
        <v>90</v>
      </c>
      <c r="AC1647" s="362"/>
      <c r="AD1647" s="362"/>
      <c r="AE1647" s="362"/>
      <c r="AF1647" s="362"/>
      <c r="AG1647" s="362"/>
      <c r="AH1647" s="362"/>
      <c r="AI1647" s="362" t="str">
        <f t="shared" si="25"/>
        <v>MOMGIS</v>
      </c>
      <c r="AJ1647" s="362" t="str">
        <f>VLOOKUP(AI1647,Table1[[#All],[CONCAT]:[Tfiber]],2,FALSE)</f>
        <v>Applications/Tools</v>
      </c>
      <c r="AK1647" s="362" t="s">
        <v>40</v>
      </c>
      <c r="AL1647" s="362"/>
      <c r="AM1647" s="362"/>
      <c r="AN1647" s="362"/>
      <c r="AO1647" s="362"/>
      <c r="AP1647" s="361" t="e">
        <v>#N/A</v>
      </c>
      <c r="AR1647">
        <v>1</v>
      </c>
    </row>
    <row r="1648" spans="2:44" ht="15" hidden="1" customHeight="1" x14ac:dyDescent="0.35">
      <c r="B1648" s="362">
        <v>1646</v>
      </c>
      <c r="C1648" s="362" t="s">
        <v>4170</v>
      </c>
      <c r="D1648" s="362" t="s">
        <v>2</v>
      </c>
      <c r="E1648" s="368">
        <v>45279</v>
      </c>
      <c r="F1648" s="368"/>
      <c r="G1648" s="368"/>
      <c r="H1648" s="368"/>
      <c r="I1648" s="362" t="s">
        <v>73</v>
      </c>
      <c r="J1648" s="362" t="s">
        <v>1661</v>
      </c>
      <c r="K1648" s="361" t="s">
        <v>4171</v>
      </c>
      <c r="L1648" s="362"/>
      <c r="M1648" s="362" t="s">
        <v>186</v>
      </c>
      <c r="N1648" s="362" t="s">
        <v>9</v>
      </c>
      <c r="O1648" s="362"/>
      <c r="P1648" s="362" t="s">
        <v>90</v>
      </c>
      <c r="Q1648" s="362" t="s">
        <v>90</v>
      </c>
      <c r="R1648" s="362" t="s">
        <v>46</v>
      </c>
      <c r="S1648" s="361" t="s">
        <v>90</v>
      </c>
      <c r="T1648" s="362" t="s">
        <v>113</v>
      </c>
      <c r="U1648" s="362" t="s">
        <v>1540</v>
      </c>
      <c r="V1648" s="362" t="s">
        <v>1540</v>
      </c>
      <c r="W1648" s="362"/>
      <c r="X1648" s="362" t="s">
        <v>9</v>
      </c>
      <c r="Y1648" s="362" t="s">
        <v>46</v>
      </c>
      <c r="Z1648" s="362" t="s">
        <v>90</v>
      </c>
      <c r="AA1648" s="366" t="s">
        <v>90</v>
      </c>
      <c r="AB1648" s="362" t="s">
        <v>90</v>
      </c>
      <c r="AC1648" s="362"/>
      <c r="AD1648" s="362"/>
      <c r="AE1648" s="362"/>
      <c r="AF1648" s="362"/>
      <c r="AG1648" s="362"/>
      <c r="AH1648" s="362"/>
      <c r="AI1648" s="362" t="str">
        <f t="shared" si="25"/>
        <v>MOMNOC Operationalization</v>
      </c>
      <c r="AJ1648" s="362" t="str">
        <f>VLOOKUP(AI1648,Table1[[#All],[CONCAT]:[Tfiber]],2,FALSE)</f>
        <v>Network</v>
      </c>
      <c r="AK1648" s="362" t="s">
        <v>40</v>
      </c>
      <c r="AL1648" s="362"/>
      <c r="AM1648" s="362"/>
      <c r="AN1648" s="362"/>
      <c r="AO1648" s="362"/>
      <c r="AP1648" s="361"/>
      <c r="AR1648">
        <v>1</v>
      </c>
    </row>
    <row r="1649" spans="2:44" ht="15" hidden="1" customHeight="1" x14ac:dyDescent="0.35">
      <c r="B1649" s="362">
        <v>1647</v>
      </c>
      <c r="C1649" s="362" t="s">
        <v>4172</v>
      </c>
      <c r="D1649" s="362" t="s">
        <v>2</v>
      </c>
      <c r="E1649" s="368">
        <v>45279</v>
      </c>
      <c r="F1649" s="368"/>
      <c r="G1649" s="368"/>
      <c r="H1649" s="368"/>
      <c r="I1649" s="362" t="s">
        <v>61</v>
      </c>
      <c r="J1649" s="362" t="s">
        <v>4173</v>
      </c>
      <c r="K1649" s="361" t="s">
        <v>4174</v>
      </c>
      <c r="L1649" s="361"/>
      <c r="M1649" s="362" t="s">
        <v>186</v>
      </c>
      <c r="N1649" s="362" t="s">
        <v>9</v>
      </c>
      <c r="O1649" s="362"/>
      <c r="P1649" s="362" t="s">
        <v>90</v>
      </c>
      <c r="Q1649" s="362" t="s">
        <v>90</v>
      </c>
      <c r="R1649" s="362"/>
      <c r="S1649" s="361" t="s">
        <v>4175</v>
      </c>
      <c r="T1649" s="362"/>
      <c r="U1649" s="362"/>
      <c r="V1649" s="362" t="s">
        <v>120</v>
      </c>
      <c r="W1649" s="362"/>
      <c r="X1649" s="362"/>
      <c r="Y1649" s="362" t="s">
        <v>48</v>
      </c>
      <c r="Z1649" s="362" t="s">
        <v>90</v>
      </c>
      <c r="AA1649" s="366" t="s">
        <v>90</v>
      </c>
      <c r="AB1649" s="362" t="s">
        <v>90</v>
      </c>
      <c r="AC1649" s="362"/>
      <c r="AD1649" s="362"/>
      <c r="AE1649" s="362"/>
      <c r="AF1649" s="362"/>
      <c r="AG1649" s="362"/>
      <c r="AH1649" s="362"/>
      <c r="AI1649" s="362" t="str">
        <f t="shared" si="25"/>
        <v>MOMGIS</v>
      </c>
      <c r="AJ1649" s="362" t="str">
        <f>VLOOKUP(AI1649,Table1[[#All],[CONCAT]:[Tfiber]],2,FALSE)</f>
        <v>Applications/Tools</v>
      </c>
      <c r="AK1649" s="362" t="s">
        <v>40</v>
      </c>
      <c r="AL1649" s="362"/>
      <c r="AM1649" s="362"/>
      <c r="AN1649" s="362"/>
      <c r="AO1649" s="362"/>
      <c r="AP1649" s="361"/>
      <c r="AR1649">
        <v>1</v>
      </c>
    </row>
    <row r="1650" spans="2:44" ht="15" hidden="1" customHeight="1" x14ac:dyDescent="0.35">
      <c r="B1650" s="362">
        <v>1648</v>
      </c>
      <c r="C1650" s="362" t="s">
        <v>4176</v>
      </c>
      <c r="D1650" s="362" t="s">
        <v>2</v>
      </c>
      <c r="E1650" s="368">
        <v>45279</v>
      </c>
      <c r="F1650" s="368"/>
      <c r="G1650" s="368"/>
      <c r="H1650" s="368"/>
      <c r="I1650" s="362" t="s">
        <v>63</v>
      </c>
      <c r="J1650" s="362" t="s">
        <v>4173</v>
      </c>
      <c r="K1650" s="361" t="s">
        <v>4177</v>
      </c>
      <c r="L1650" s="361"/>
      <c r="M1650" s="362" t="s">
        <v>186</v>
      </c>
      <c r="N1650" s="362" t="s">
        <v>9</v>
      </c>
      <c r="O1650" s="362"/>
      <c r="P1650" s="362" t="s">
        <v>90</v>
      </c>
      <c r="Q1650" s="362" t="s">
        <v>90</v>
      </c>
      <c r="R1650" s="362"/>
      <c r="S1650" s="361" t="s">
        <v>4178</v>
      </c>
      <c r="T1650" s="362"/>
      <c r="U1650" s="362"/>
      <c r="V1650" s="362" t="s">
        <v>844</v>
      </c>
      <c r="W1650" s="362"/>
      <c r="X1650" s="362" t="s">
        <v>9</v>
      </c>
      <c r="Y1650" s="362" t="s">
        <v>3290</v>
      </c>
      <c r="Z1650" s="362" t="s">
        <v>90</v>
      </c>
      <c r="AA1650" s="366" t="s">
        <v>90</v>
      </c>
      <c r="AB1650" s="362" t="s">
        <v>90</v>
      </c>
      <c r="AC1650" s="362"/>
      <c r="AD1650" s="362"/>
      <c r="AE1650" s="362"/>
      <c r="AF1650" s="362"/>
      <c r="AG1650" s="362"/>
      <c r="AH1650" s="362"/>
      <c r="AI1650" s="362" t="str">
        <f t="shared" si="25"/>
        <v>MOMOSS</v>
      </c>
      <c r="AJ1650" s="362" t="str">
        <f>VLOOKUP(AI1650,Table1[[#All],[CONCAT]:[Tfiber]],2,FALSE)</f>
        <v>Applications/Tools</v>
      </c>
      <c r="AK1650" s="362" t="e">
        <v>#N/A</v>
      </c>
      <c r="AL1650" s="362" t="e">
        <f>VLOOKUP(C1650,[1]AllOSS!$B:$G,6,0)</f>
        <v>#N/A</v>
      </c>
      <c r="AM1650" s="362" t="e">
        <f>VLOOKUP(C1650,[1]AllOSS!$B:$K,10,0)</f>
        <v>#N/A</v>
      </c>
      <c r="AN1650" s="362"/>
      <c r="AO1650" s="362"/>
      <c r="AP1650" s="361" t="e">
        <v>#N/A</v>
      </c>
      <c r="AR1650">
        <v>1</v>
      </c>
    </row>
    <row r="1651" spans="2:44" ht="15" hidden="1" customHeight="1" x14ac:dyDescent="0.35">
      <c r="B1651" s="362">
        <v>1649</v>
      </c>
      <c r="C1651" s="362" t="s">
        <v>4179</v>
      </c>
      <c r="D1651" s="362" t="s">
        <v>2</v>
      </c>
      <c r="E1651" s="368">
        <v>45279</v>
      </c>
      <c r="F1651" s="368"/>
      <c r="G1651" s="368"/>
      <c r="H1651" s="368"/>
      <c r="I1651" s="362" t="s">
        <v>65</v>
      </c>
      <c r="J1651" s="362" t="s">
        <v>3531</v>
      </c>
      <c r="K1651" s="361" t="s">
        <v>4180</v>
      </c>
      <c r="L1651" s="362"/>
      <c r="M1651" s="362" t="s">
        <v>186</v>
      </c>
      <c r="N1651" s="362" t="s">
        <v>9</v>
      </c>
      <c r="O1651" s="362"/>
      <c r="P1651" s="362" t="s">
        <v>90</v>
      </c>
      <c r="Q1651" s="362" t="s">
        <v>90</v>
      </c>
      <c r="R1651" s="362"/>
      <c r="S1651" s="361" t="s">
        <v>90</v>
      </c>
      <c r="T1651" s="362"/>
      <c r="U1651" s="362"/>
      <c r="V1651" s="362" t="s">
        <v>202</v>
      </c>
      <c r="W1651" s="362"/>
      <c r="X1651" s="362" t="s">
        <v>9</v>
      </c>
      <c r="Y1651" s="362" t="s">
        <v>9</v>
      </c>
      <c r="Z1651" s="362" t="s">
        <v>90</v>
      </c>
      <c r="AA1651" s="366" t="s">
        <v>90</v>
      </c>
      <c r="AB1651" s="362" t="s">
        <v>90</v>
      </c>
      <c r="AC1651" s="362"/>
      <c r="AD1651" s="362"/>
      <c r="AE1651" s="362"/>
      <c r="AF1651" s="362"/>
      <c r="AG1651" s="362"/>
      <c r="AH1651" s="362"/>
      <c r="AI1651" s="362" t="str">
        <f t="shared" si="25"/>
        <v>MOMBSS</v>
      </c>
      <c r="AJ1651" s="362" t="str">
        <f>VLOOKUP(AI1651,Table1[[#All],[CONCAT]:[Tfiber]],2,FALSE)</f>
        <v>Applications/Tools</v>
      </c>
      <c r="AK1651" s="362" t="s">
        <v>40</v>
      </c>
      <c r="AL1651" s="362"/>
      <c r="AM1651" s="362"/>
      <c r="AN1651" s="362"/>
      <c r="AO1651" s="362"/>
      <c r="AP1651" s="361"/>
      <c r="AR1651">
        <v>1</v>
      </c>
    </row>
    <row r="1652" spans="2:44" ht="15" hidden="1" customHeight="1" x14ac:dyDescent="0.35">
      <c r="B1652" s="362">
        <v>1650</v>
      </c>
      <c r="C1652" s="362" t="s">
        <v>4181</v>
      </c>
      <c r="D1652" s="362" t="s">
        <v>2</v>
      </c>
      <c r="E1652" s="368">
        <v>45279</v>
      </c>
      <c r="F1652" s="368"/>
      <c r="G1652" s="368"/>
      <c r="H1652" s="368"/>
      <c r="I1652" s="362" t="s">
        <v>65</v>
      </c>
      <c r="J1652" s="362" t="s">
        <v>65</v>
      </c>
      <c r="K1652" s="361" t="s">
        <v>4182</v>
      </c>
      <c r="L1652" s="361"/>
      <c r="M1652" s="362" t="s">
        <v>1689</v>
      </c>
      <c r="N1652" s="362" t="s">
        <v>9</v>
      </c>
      <c r="O1652" s="362"/>
      <c r="P1652" s="362" t="s">
        <v>90</v>
      </c>
      <c r="Q1652" s="362" t="s">
        <v>90</v>
      </c>
      <c r="R1652" s="362"/>
      <c r="S1652" s="361" t="s">
        <v>90</v>
      </c>
      <c r="T1652" s="362"/>
      <c r="U1652" s="362"/>
      <c r="V1652" s="362" t="s">
        <v>202</v>
      </c>
      <c r="W1652" s="362"/>
      <c r="X1652" s="362" t="s">
        <v>9</v>
      </c>
      <c r="Y1652" s="362" t="s">
        <v>9</v>
      </c>
      <c r="Z1652" s="362" t="s">
        <v>90</v>
      </c>
      <c r="AA1652" s="366" t="s">
        <v>90</v>
      </c>
      <c r="AB1652" s="362" t="s">
        <v>90</v>
      </c>
      <c r="AC1652" s="362"/>
      <c r="AD1652" s="362"/>
      <c r="AE1652" s="362"/>
      <c r="AF1652" s="362"/>
      <c r="AG1652" s="362"/>
      <c r="AH1652" s="362"/>
      <c r="AI1652" s="362" t="str">
        <f t="shared" si="25"/>
        <v>MOMBSS</v>
      </c>
      <c r="AJ1652" s="362" t="str">
        <f>VLOOKUP(AI1652,Table1[[#All],[CONCAT]:[Tfiber]],2,FALSE)</f>
        <v>Applications/Tools</v>
      </c>
      <c r="AK1652" s="362" t="s">
        <v>40</v>
      </c>
      <c r="AL1652" s="362"/>
      <c r="AM1652" s="362"/>
      <c r="AN1652" s="362"/>
      <c r="AO1652" s="362"/>
      <c r="AP1652" s="361"/>
      <c r="AR1652">
        <v>1</v>
      </c>
    </row>
    <row r="1653" spans="2:44" ht="15" hidden="1" customHeight="1" x14ac:dyDescent="0.35">
      <c r="B1653" s="362">
        <v>1651</v>
      </c>
      <c r="C1653" s="362" t="s">
        <v>4183</v>
      </c>
      <c r="D1653" s="362" t="s">
        <v>2</v>
      </c>
      <c r="E1653" s="368">
        <v>45133</v>
      </c>
      <c r="F1653" s="368"/>
      <c r="G1653" s="368"/>
      <c r="H1653" s="368"/>
      <c r="I1653" s="362" t="s">
        <v>74</v>
      </c>
      <c r="J1653" s="362" t="s">
        <v>1546</v>
      </c>
      <c r="K1653" s="361" t="s">
        <v>4184</v>
      </c>
      <c r="L1653" s="361"/>
      <c r="M1653" s="362" t="s">
        <v>186</v>
      </c>
      <c r="N1653" s="362" t="s">
        <v>9</v>
      </c>
      <c r="O1653" s="362"/>
      <c r="P1653" s="362" t="s">
        <v>90</v>
      </c>
      <c r="Q1653" s="362" t="s">
        <v>90</v>
      </c>
      <c r="R1653" s="362"/>
      <c r="S1653" s="361"/>
      <c r="T1653" s="362"/>
      <c r="U1653" s="362"/>
      <c r="V1653" s="362" t="s">
        <v>120</v>
      </c>
      <c r="W1653" s="362"/>
      <c r="X1653" s="362"/>
      <c r="Y1653" s="362" t="s">
        <v>48</v>
      </c>
      <c r="Z1653" s="362" t="s">
        <v>90</v>
      </c>
      <c r="AA1653" s="366" t="s">
        <v>90</v>
      </c>
      <c r="AB1653" s="362" t="s">
        <v>90</v>
      </c>
      <c r="AC1653" s="362"/>
      <c r="AD1653" s="362"/>
      <c r="AE1653" s="362"/>
      <c r="AF1653" s="362"/>
      <c r="AG1653" s="362"/>
      <c r="AH1653" s="362"/>
      <c r="AI1653" s="362" t="str">
        <f t="shared" si="25"/>
        <v>MOMWFM</v>
      </c>
      <c r="AJ1653" s="362" t="str">
        <f>VLOOKUP(AI1653,Table1[[#All],[CONCAT]:[Tfiber]],2,FALSE)</f>
        <v>Applications/Tools</v>
      </c>
      <c r="AK1653" s="362" t="s">
        <v>40</v>
      </c>
      <c r="AL1653" s="362"/>
      <c r="AM1653" s="362"/>
      <c r="AN1653" s="362"/>
      <c r="AO1653" s="362"/>
      <c r="AP1653" s="361"/>
      <c r="AR1653">
        <v>1</v>
      </c>
    </row>
    <row r="1654" spans="2:44" ht="15" hidden="1" customHeight="1" x14ac:dyDescent="0.35">
      <c r="B1654" s="362">
        <v>1652</v>
      </c>
      <c r="C1654" s="362" t="s">
        <v>4185</v>
      </c>
      <c r="D1654" s="362" t="s">
        <v>2</v>
      </c>
      <c r="E1654" s="368">
        <v>45279</v>
      </c>
      <c r="F1654" s="368"/>
      <c r="G1654" s="368"/>
      <c r="H1654" s="368"/>
      <c r="I1654" s="362" t="s">
        <v>65</v>
      </c>
      <c r="J1654" s="362" t="s">
        <v>36</v>
      </c>
      <c r="K1654" s="361" t="s">
        <v>4186</v>
      </c>
      <c r="L1654" s="361"/>
      <c r="M1654" s="362" t="s">
        <v>1689</v>
      </c>
      <c r="N1654" s="362" t="s">
        <v>9</v>
      </c>
      <c r="O1654" s="362"/>
      <c r="P1654" s="362" t="s">
        <v>90</v>
      </c>
      <c r="Q1654" s="362" t="s">
        <v>90</v>
      </c>
      <c r="R1654" s="362"/>
      <c r="S1654" s="361" t="s">
        <v>90</v>
      </c>
      <c r="T1654" s="362"/>
      <c r="U1654" s="362"/>
      <c r="V1654" s="362" t="s">
        <v>202</v>
      </c>
      <c r="W1654" s="362"/>
      <c r="X1654" s="362" t="s">
        <v>9</v>
      </c>
      <c r="Y1654" s="362" t="s">
        <v>9</v>
      </c>
      <c r="Z1654" s="362" t="s">
        <v>90</v>
      </c>
      <c r="AA1654" s="366" t="s">
        <v>90</v>
      </c>
      <c r="AB1654" s="362" t="s">
        <v>90</v>
      </c>
      <c r="AC1654" s="362"/>
      <c r="AD1654" s="362"/>
      <c r="AE1654" s="362"/>
      <c r="AF1654" s="362"/>
      <c r="AG1654" s="362"/>
      <c r="AH1654" s="362"/>
      <c r="AI1654" s="362" t="str">
        <f t="shared" si="25"/>
        <v>MOMBSS</v>
      </c>
      <c r="AJ1654" s="362" t="str">
        <f>VLOOKUP(AI1654,Table1[[#All],[CONCAT]:[Tfiber]],2,FALSE)</f>
        <v>Applications/Tools</v>
      </c>
      <c r="AK1654" s="362" t="s">
        <v>40</v>
      </c>
      <c r="AL1654" s="362"/>
      <c r="AM1654" s="362"/>
      <c r="AN1654" s="362"/>
      <c r="AO1654" s="362"/>
      <c r="AP1654" s="361"/>
      <c r="AR1654">
        <v>1</v>
      </c>
    </row>
    <row r="1655" spans="2:44" ht="15" hidden="1" customHeight="1" x14ac:dyDescent="0.35">
      <c r="B1655" s="362">
        <v>1653</v>
      </c>
      <c r="C1655" s="362" t="s">
        <v>4187</v>
      </c>
      <c r="D1655" s="362" t="s">
        <v>2</v>
      </c>
      <c r="E1655" s="368">
        <v>45279</v>
      </c>
      <c r="F1655" s="368"/>
      <c r="G1655" s="368"/>
      <c r="H1655" s="368"/>
      <c r="I1655" s="362" t="s">
        <v>65</v>
      </c>
      <c r="J1655" s="362" t="s">
        <v>90</v>
      </c>
      <c r="K1655" s="361" t="s">
        <v>4188</v>
      </c>
      <c r="L1655" s="362"/>
      <c r="M1655" s="362" t="s">
        <v>186</v>
      </c>
      <c r="N1655" s="362" t="s">
        <v>9</v>
      </c>
      <c r="O1655" s="362"/>
      <c r="P1655" s="362" t="s">
        <v>90</v>
      </c>
      <c r="Q1655" s="362" t="s">
        <v>90</v>
      </c>
      <c r="R1655" s="362"/>
      <c r="S1655" s="361" t="s">
        <v>90</v>
      </c>
      <c r="T1655" s="362"/>
      <c r="U1655" s="362"/>
      <c r="V1655" s="362" t="s">
        <v>202</v>
      </c>
      <c r="W1655" s="362"/>
      <c r="X1655" s="362" t="s">
        <v>9</v>
      </c>
      <c r="Y1655" s="362" t="s">
        <v>9</v>
      </c>
      <c r="Z1655" s="362" t="s">
        <v>90</v>
      </c>
      <c r="AA1655" s="366" t="s">
        <v>90</v>
      </c>
      <c r="AB1655" s="362" t="s">
        <v>90</v>
      </c>
      <c r="AC1655" s="362"/>
      <c r="AD1655" s="362"/>
      <c r="AE1655" s="362"/>
      <c r="AF1655" s="362"/>
      <c r="AG1655" s="362"/>
      <c r="AH1655" s="362"/>
      <c r="AI1655" s="362" t="str">
        <f t="shared" si="25"/>
        <v>MOMBSS</v>
      </c>
      <c r="AJ1655" s="362" t="str">
        <f>VLOOKUP(AI1655,Table1[[#All],[CONCAT]:[Tfiber]],2,FALSE)</f>
        <v>Applications/Tools</v>
      </c>
      <c r="AK1655" s="362" t="s">
        <v>40</v>
      </c>
      <c r="AL1655" s="362"/>
      <c r="AM1655" s="362"/>
      <c r="AN1655" s="362"/>
      <c r="AO1655" s="362"/>
      <c r="AP1655" s="361" t="e">
        <v>#N/A</v>
      </c>
      <c r="AR1655">
        <v>1</v>
      </c>
    </row>
    <row r="1656" spans="2:44" ht="15" hidden="1" customHeight="1" x14ac:dyDescent="0.35">
      <c r="B1656" s="362">
        <v>1654</v>
      </c>
      <c r="C1656" s="362" t="s">
        <v>4189</v>
      </c>
      <c r="D1656" s="362" t="s">
        <v>2</v>
      </c>
      <c r="E1656" s="368">
        <v>45279</v>
      </c>
      <c r="F1656" s="368"/>
      <c r="G1656" s="368"/>
      <c r="H1656" s="368"/>
      <c r="I1656" s="362" t="s">
        <v>65</v>
      </c>
      <c r="J1656" s="362" t="s">
        <v>90</v>
      </c>
      <c r="K1656" s="361" t="s">
        <v>4190</v>
      </c>
      <c r="L1656" s="362"/>
      <c r="M1656" s="362" t="s">
        <v>186</v>
      </c>
      <c r="N1656" s="362" t="s">
        <v>9</v>
      </c>
      <c r="O1656" s="362"/>
      <c r="P1656" s="362" t="s">
        <v>90</v>
      </c>
      <c r="Q1656" s="362" t="s">
        <v>90</v>
      </c>
      <c r="R1656" s="362"/>
      <c r="S1656" s="361" t="s">
        <v>90</v>
      </c>
      <c r="T1656" s="362"/>
      <c r="U1656" s="362"/>
      <c r="V1656" s="362" t="s">
        <v>202</v>
      </c>
      <c r="W1656" s="362"/>
      <c r="X1656" s="362" t="s">
        <v>9</v>
      </c>
      <c r="Y1656" s="362" t="s">
        <v>9</v>
      </c>
      <c r="Z1656" s="362" t="s">
        <v>90</v>
      </c>
      <c r="AA1656" s="366" t="s">
        <v>90</v>
      </c>
      <c r="AB1656" s="362" t="s">
        <v>90</v>
      </c>
      <c r="AC1656" s="362"/>
      <c r="AD1656" s="362"/>
      <c r="AE1656" s="362"/>
      <c r="AF1656" s="362"/>
      <c r="AG1656" s="362"/>
      <c r="AH1656" s="362"/>
      <c r="AI1656" s="362" t="str">
        <f t="shared" si="25"/>
        <v>MOMBSS</v>
      </c>
      <c r="AJ1656" s="362" t="str">
        <f>VLOOKUP(AI1656,Table1[[#All],[CONCAT]:[Tfiber]],2,FALSE)</f>
        <v>Applications/Tools</v>
      </c>
      <c r="AK1656" s="362" t="s">
        <v>40</v>
      </c>
      <c r="AL1656" s="362"/>
      <c r="AM1656" s="362"/>
      <c r="AN1656" s="362"/>
      <c r="AO1656" s="362"/>
      <c r="AP1656" s="361" t="e">
        <v>#N/A</v>
      </c>
      <c r="AR1656">
        <v>1</v>
      </c>
    </row>
    <row r="1657" spans="2:44" ht="15" hidden="1" customHeight="1" x14ac:dyDescent="0.35">
      <c r="B1657" s="362">
        <v>1655</v>
      </c>
      <c r="C1657" s="362" t="s">
        <v>4191</v>
      </c>
      <c r="D1657" s="362" t="s">
        <v>2</v>
      </c>
      <c r="E1657" s="368">
        <v>45279</v>
      </c>
      <c r="F1657" s="368"/>
      <c r="G1657" s="368"/>
      <c r="H1657" s="368"/>
      <c r="I1657" s="362" t="s">
        <v>78</v>
      </c>
      <c r="J1657" s="362" t="s">
        <v>1713</v>
      </c>
      <c r="K1657" s="361" t="s">
        <v>4192</v>
      </c>
      <c r="L1657" s="362"/>
      <c r="M1657" s="362" t="s">
        <v>1689</v>
      </c>
      <c r="N1657" s="362" t="s">
        <v>9</v>
      </c>
      <c r="O1657" s="362"/>
      <c r="P1657" s="362" t="s">
        <v>90</v>
      </c>
      <c r="Q1657" s="362" t="s">
        <v>90</v>
      </c>
      <c r="R1657" s="362"/>
      <c r="S1657" s="361"/>
      <c r="T1657" s="362"/>
      <c r="U1657" s="362"/>
      <c r="V1657" s="362" t="s">
        <v>1557</v>
      </c>
      <c r="W1657" s="362"/>
      <c r="X1657" s="362" t="s">
        <v>9</v>
      </c>
      <c r="Y1657" s="362" t="s">
        <v>9</v>
      </c>
      <c r="Z1657" s="362" t="s">
        <v>90</v>
      </c>
      <c r="AA1657" s="366" t="s">
        <v>90</v>
      </c>
      <c r="AB1657" s="362" t="s">
        <v>90</v>
      </c>
      <c r="AC1657" s="362"/>
      <c r="AD1657" s="362"/>
      <c r="AE1657" s="362"/>
      <c r="AF1657" s="362"/>
      <c r="AG1657" s="362"/>
      <c r="AH1657" s="362"/>
      <c r="AI1657" s="362" t="str">
        <f t="shared" si="25"/>
        <v>MOMField Related</v>
      </c>
      <c r="AJ1657" s="362" t="str">
        <f>VLOOKUP(AI1657,Table1[[#All],[CONCAT]:[Tfiber]],2,FALSE)</f>
        <v>Field Related issues</v>
      </c>
      <c r="AK1657" s="362" t="s">
        <v>40</v>
      </c>
      <c r="AL1657" s="362"/>
      <c r="AM1657" s="362"/>
      <c r="AN1657" s="362" t="s">
        <v>1558</v>
      </c>
      <c r="AO1657" s="362"/>
      <c r="AP1657" s="361" t="e">
        <v>#N/A</v>
      </c>
      <c r="AR1657">
        <v>1</v>
      </c>
    </row>
    <row r="1658" spans="2:44" ht="15" hidden="1" customHeight="1" x14ac:dyDescent="0.35">
      <c r="B1658" s="362">
        <v>1656</v>
      </c>
      <c r="C1658" s="362" t="s">
        <v>4193</v>
      </c>
      <c r="D1658" s="362" t="s">
        <v>2</v>
      </c>
      <c r="E1658" s="368">
        <v>45279</v>
      </c>
      <c r="F1658" s="368"/>
      <c r="G1658" s="368"/>
      <c r="H1658" s="368"/>
      <c r="I1658" s="362" t="s">
        <v>73</v>
      </c>
      <c r="J1658" s="362" t="s">
        <v>90</v>
      </c>
      <c r="K1658" s="361" t="s">
        <v>4194</v>
      </c>
      <c r="L1658" s="362"/>
      <c r="M1658" s="362" t="s">
        <v>186</v>
      </c>
      <c r="N1658" s="362" t="s">
        <v>9</v>
      </c>
      <c r="O1658" s="362"/>
      <c r="P1658" s="362" t="s">
        <v>90</v>
      </c>
      <c r="Q1658" s="362" t="s">
        <v>90</v>
      </c>
      <c r="R1658" s="362"/>
      <c r="S1658" s="361" t="s">
        <v>90</v>
      </c>
      <c r="T1658" s="362"/>
      <c r="U1658" s="362"/>
      <c r="V1658" s="362" t="s">
        <v>1271</v>
      </c>
      <c r="W1658" s="362"/>
      <c r="X1658" s="362"/>
      <c r="Y1658" s="362" t="s">
        <v>45</v>
      </c>
      <c r="Z1658" s="362" t="s">
        <v>90</v>
      </c>
      <c r="AA1658" s="366" t="s">
        <v>90</v>
      </c>
      <c r="AB1658" s="362" t="s">
        <v>90</v>
      </c>
      <c r="AC1658" s="362"/>
      <c r="AD1658" s="362"/>
      <c r="AE1658" s="362"/>
      <c r="AF1658" s="362"/>
      <c r="AG1658" s="362"/>
      <c r="AH1658" s="362"/>
      <c r="AI1658" s="362" t="str">
        <f t="shared" si="25"/>
        <v>MOMNOC Operationalization</v>
      </c>
      <c r="AJ1658" s="362" t="str">
        <f>VLOOKUP(AI1658,Table1[[#All],[CONCAT]:[Tfiber]],2,FALSE)</f>
        <v>Network</v>
      </c>
      <c r="AK1658" s="362" t="s">
        <v>39</v>
      </c>
      <c r="AL1658" s="362"/>
      <c r="AM1658" s="362"/>
      <c r="AN1658" s="362" t="s">
        <v>1299</v>
      </c>
      <c r="AO1658" s="368">
        <v>45922</v>
      </c>
      <c r="AP1658" s="361" t="s">
        <v>680</v>
      </c>
      <c r="AR1658">
        <v>1</v>
      </c>
    </row>
    <row r="1659" spans="2:44" ht="15" hidden="1" customHeight="1" x14ac:dyDescent="0.35">
      <c r="B1659" s="362">
        <v>1657</v>
      </c>
      <c r="C1659" s="362" t="s">
        <v>4195</v>
      </c>
      <c r="D1659" s="362" t="s">
        <v>2</v>
      </c>
      <c r="E1659" s="368">
        <v>45279</v>
      </c>
      <c r="F1659" s="368"/>
      <c r="G1659" s="368"/>
      <c r="H1659" s="368"/>
      <c r="I1659" s="362" t="s">
        <v>78</v>
      </c>
      <c r="J1659" s="362" t="s">
        <v>3531</v>
      </c>
      <c r="K1659" s="361" t="s">
        <v>4196</v>
      </c>
      <c r="L1659" s="362"/>
      <c r="M1659" s="362" t="s">
        <v>1689</v>
      </c>
      <c r="N1659" s="362" t="s">
        <v>9</v>
      </c>
      <c r="O1659" s="362"/>
      <c r="P1659" s="362" t="s">
        <v>90</v>
      </c>
      <c r="Q1659" s="362" t="s">
        <v>90</v>
      </c>
      <c r="R1659" s="362"/>
      <c r="S1659" s="361"/>
      <c r="T1659" s="362"/>
      <c r="U1659" s="362"/>
      <c r="V1659" s="362" t="s">
        <v>1557</v>
      </c>
      <c r="W1659" s="362"/>
      <c r="X1659" s="362" t="s">
        <v>9</v>
      </c>
      <c r="Y1659" s="362" t="s">
        <v>9</v>
      </c>
      <c r="Z1659" s="362" t="s">
        <v>90</v>
      </c>
      <c r="AA1659" s="366" t="s">
        <v>90</v>
      </c>
      <c r="AB1659" s="362" t="s">
        <v>90</v>
      </c>
      <c r="AC1659" s="362"/>
      <c r="AD1659" s="362"/>
      <c r="AE1659" s="362"/>
      <c r="AF1659" s="362"/>
      <c r="AG1659" s="362"/>
      <c r="AH1659" s="362"/>
      <c r="AI1659" s="362" t="str">
        <f t="shared" si="25"/>
        <v>MOMField Related</v>
      </c>
      <c r="AJ1659" s="362" t="str">
        <f>VLOOKUP(AI1659,Table1[[#All],[CONCAT]:[Tfiber]],2,FALSE)</f>
        <v>Field Related issues</v>
      </c>
      <c r="AK1659" s="362" t="s">
        <v>40</v>
      </c>
      <c r="AL1659" s="362"/>
      <c r="AM1659" s="362"/>
      <c r="AN1659" s="362" t="s">
        <v>1558</v>
      </c>
      <c r="AO1659" s="362"/>
      <c r="AP1659" s="361" t="e">
        <v>#N/A</v>
      </c>
      <c r="AR1659">
        <v>1</v>
      </c>
    </row>
    <row r="1660" spans="2:44" ht="15" hidden="1" customHeight="1" x14ac:dyDescent="0.35">
      <c r="B1660" s="362">
        <v>1658</v>
      </c>
      <c r="C1660" s="362" t="s">
        <v>4197</v>
      </c>
      <c r="D1660" s="362" t="s">
        <v>2</v>
      </c>
      <c r="E1660" s="368">
        <v>45279</v>
      </c>
      <c r="F1660" s="368"/>
      <c r="G1660" s="368"/>
      <c r="H1660" s="368"/>
      <c r="I1660" s="362" t="s">
        <v>78</v>
      </c>
      <c r="J1660" s="362" t="s">
        <v>4198</v>
      </c>
      <c r="K1660" s="361" t="s">
        <v>4199</v>
      </c>
      <c r="L1660" s="362"/>
      <c r="M1660" s="362" t="s">
        <v>1689</v>
      </c>
      <c r="N1660" s="362" t="s">
        <v>9</v>
      </c>
      <c r="O1660" s="362"/>
      <c r="P1660" s="362" t="s">
        <v>90</v>
      </c>
      <c r="Q1660" s="362" t="s">
        <v>90</v>
      </c>
      <c r="R1660" s="362"/>
      <c r="S1660" s="361"/>
      <c r="T1660" s="362"/>
      <c r="U1660" s="362"/>
      <c r="V1660" s="362" t="s">
        <v>1557</v>
      </c>
      <c r="W1660" s="362"/>
      <c r="X1660" s="362" t="s">
        <v>9</v>
      </c>
      <c r="Y1660" s="362" t="s">
        <v>9</v>
      </c>
      <c r="Z1660" s="362" t="s">
        <v>90</v>
      </c>
      <c r="AA1660" s="366" t="s">
        <v>90</v>
      </c>
      <c r="AB1660" s="362" t="s">
        <v>90</v>
      </c>
      <c r="AC1660" s="362"/>
      <c r="AD1660" s="362"/>
      <c r="AE1660" s="362"/>
      <c r="AF1660" s="362"/>
      <c r="AG1660" s="362"/>
      <c r="AH1660" s="362"/>
      <c r="AI1660" s="362" t="str">
        <f t="shared" si="25"/>
        <v>MOMField Related</v>
      </c>
      <c r="AJ1660" s="362" t="str">
        <f>VLOOKUP(AI1660,Table1[[#All],[CONCAT]:[Tfiber]],2,FALSE)</f>
        <v>Field Related issues</v>
      </c>
      <c r="AK1660" s="362" t="s">
        <v>40</v>
      </c>
      <c r="AL1660" s="362"/>
      <c r="AM1660" s="362"/>
      <c r="AN1660" s="362" t="s">
        <v>1558</v>
      </c>
      <c r="AO1660" s="362"/>
      <c r="AP1660" s="361" t="e">
        <v>#N/A</v>
      </c>
      <c r="AR1660">
        <v>1</v>
      </c>
    </row>
    <row r="1661" spans="2:44" ht="15" hidden="1" customHeight="1" x14ac:dyDescent="0.35">
      <c r="B1661" s="362">
        <v>1659</v>
      </c>
      <c r="C1661" s="362" t="s">
        <v>4200</v>
      </c>
      <c r="D1661" s="362" t="s">
        <v>2</v>
      </c>
      <c r="E1661" s="368">
        <v>45279</v>
      </c>
      <c r="F1661" s="368"/>
      <c r="G1661" s="368"/>
      <c r="H1661" s="368"/>
      <c r="I1661" s="362" t="s">
        <v>73</v>
      </c>
      <c r="J1661" s="362" t="s">
        <v>90</v>
      </c>
      <c r="K1661" s="361" t="s">
        <v>4201</v>
      </c>
      <c r="L1661" s="362"/>
      <c r="M1661" s="362" t="s">
        <v>186</v>
      </c>
      <c r="N1661" s="362" t="s">
        <v>9</v>
      </c>
      <c r="O1661" s="362"/>
      <c r="P1661" s="362" t="s">
        <v>90</v>
      </c>
      <c r="Q1661" s="362" t="s">
        <v>90</v>
      </c>
      <c r="R1661" s="362"/>
      <c r="S1661" s="361" t="s">
        <v>90</v>
      </c>
      <c r="T1661" s="362"/>
      <c r="U1661" s="362"/>
      <c r="V1661" s="362" t="s">
        <v>1271</v>
      </c>
      <c r="W1661" s="362"/>
      <c r="X1661" s="362"/>
      <c r="Y1661" s="362" t="s">
        <v>45</v>
      </c>
      <c r="Z1661" s="362" t="s">
        <v>90</v>
      </c>
      <c r="AA1661" s="366" t="s">
        <v>90</v>
      </c>
      <c r="AB1661" s="362" t="s">
        <v>90</v>
      </c>
      <c r="AC1661" s="362"/>
      <c r="AD1661" s="362"/>
      <c r="AE1661" s="362"/>
      <c r="AF1661" s="362"/>
      <c r="AG1661" s="362"/>
      <c r="AH1661" s="362"/>
      <c r="AI1661" s="362" t="str">
        <f t="shared" si="25"/>
        <v>MOMNOC Operationalization</v>
      </c>
      <c r="AJ1661" s="362" t="str">
        <f>VLOOKUP(AI1661,Table1[[#All],[CONCAT]:[Tfiber]],2,FALSE)</f>
        <v>Network</v>
      </c>
      <c r="AK1661" s="362" t="s">
        <v>39</v>
      </c>
      <c r="AL1661" s="362"/>
      <c r="AM1661" s="362"/>
      <c r="AN1661" s="362" t="s">
        <v>1299</v>
      </c>
      <c r="AO1661" s="368">
        <v>45922</v>
      </c>
      <c r="AP1661" s="361" t="s">
        <v>680</v>
      </c>
      <c r="AR1661">
        <v>1</v>
      </c>
    </row>
    <row r="1662" spans="2:44" ht="15" hidden="1" customHeight="1" x14ac:dyDescent="0.35">
      <c r="B1662" s="362">
        <v>1660</v>
      </c>
      <c r="C1662" s="362" t="s">
        <v>4202</v>
      </c>
      <c r="D1662" s="362" t="s">
        <v>2</v>
      </c>
      <c r="E1662" s="368">
        <v>45279</v>
      </c>
      <c r="F1662" s="368"/>
      <c r="G1662" s="368"/>
      <c r="H1662" s="368"/>
      <c r="I1662" s="362" t="s">
        <v>78</v>
      </c>
      <c r="J1662" s="362" t="s">
        <v>3543</v>
      </c>
      <c r="K1662" s="361" t="s">
        <v>4203</v>
      </c>
      <c r="L1662" s="362"/>
      <c r="M1662" s="362" t="s">
        <v>1689</v>
      </c>
      <c r="N1662" s="362" t="s">
        <v>9</v>
      </c>
      <c r="O1662" s="362"/>
      <c r="P1662" s="362" t="s">
        <v>90</v>
      </c>
      <c r="Q1662" s="362" t="s">
        <v>90</v>
      </c>
      <c r="R1662" s="362"/>
      <c r="S1662" s="361"/>
      <c r="T1662" s="362"/>
      <c r="U1662" s="362"/>
      <c r="V1662" s="362" t="s">
        <v>1557</v>
      </c>
      <c r="W1662" s="362"/>
      <c r="X1662" s="362" t="s">
        <v>9</v>
      </c>
      <c r="Y1662" s="362" t="s">
        <v>9</v>
      </c>
      <c r="Z1662" s="362" t="s">
        <v>90</v>
      </c>
      <c r="AA1662" s="366" t="s">
        <v>90</v>
      </c>
      <c r="AB1662" s="362" t="s">
        <v>90</v>
      </c>
      <c r="AC1662" s="362"/>
      <c r="AD1662" s="362"/>
      <c r="AE1662" s="362"/>
      <c r="AF1662" s="362"/>
      <c r="AG1662" s="362"/>
      <c r="AH1662" s="362"/>
      <c r="AI1662" s="362" t="str">
        <f t="shared" si="25"/>
        <v>MOMField Related</v>
      </c>
      <c r="AJ1662" s="362" t="str">
        <f>VLOOKUP(AI1662,Table1[[#All],[CONCAT]:[Tfiber]],2,FALSE)</f>
        <v>Field Related issues</v>
      </c>
      <c r="AK1662" s="362" t="s">
        <v>40</v>
      </c>
      <c r="AL1662" s="362"/>
      <c r="AM1662" s="362"/>
      <c r="AN1662" s="362" t="s">
        <v>1558</v>
      </c>
      <c r="AO1662" s="362"/>
      <c r="AP1662" s="361" t="e">
        <v>#N/A</v>
      </c>
      <c r="AR1662">
        <v>1</v>
      </c>
    </row>
    <row r="1663" spans="2:44" ht="15" hidden="1" customHeight="1" x14ac:dyDescent="0.35">
      <c r="B1663" s="362">
        <v>1661</v>
      </c>
      <c r="C1663" s="362" t="s">
        <v>4204</v>
      </c>
      <c r="D1663" s="362" t="s">
        <v>2</v>
      </c>
      <c r="E1663" s="368">
        <v>45288</v>
      </c>
      <c r="F1663" s="368"/>
      <c r="G1663" s="368"/>
      <c r="H1663" s="368"/>
      <c r="I1663" s="362" t="s">
        <v>73</v>
      </c>
      <c r="J1663" s="362" t="s">
        <v>1661</v>
      </c>
      <c r="K1663" s="361" t="s">
        <v>4205</v>
      </c>
      <c r="L1663" s="362"/>
      <c r="M1663" s="362" t="s">
        <v>186</v>
      </c>
      <c r="N1663" s="362" t="s">
        <v>9</v>
      </c>
      <c r="O1663" s="362"/>
      <c r="P1663" s="362" t="s">
        <v>90</v>
      </c>
      <c r="Q1663" s="362" t="s">
        <v>90</v>
      </c>
      <c r="R1663" s="362" t="s">
        <v>46</v>
      </c>
      <c r="S1663" s="361" t="s">
        <v>90</v>
      </c>
      <c r="T1663" s="362" t="s">
        <v>113</v>
      </c>
      <c r="U1663" s="362" t="s">
        <v>1540</v>
      </c>
      <c r="V1663" s="362" t="s">
        <v>1540</v>
      </c>
      <c r="W1663" s="362"/>
      <c r="X1663" s="362" t="s">
        <v>9</v>
      </c>
      <c r="Y1663" s="362" t="s">
        <v>46</v>
      </c>
      <c r="Z1663" s="362" t="s">
        <v>90</v>
      </c>
      <c r="AA1663" s="366" t="s">
        <v>90</v>
      </c>
      <c r="AB1663" s="362" t="s">
        <v>90</v>
      </c>
      <c r="AC1663" s="362"/>
      <c r="AD1663" s="362"/>
      <c r="AE1663" s="362"/>
      <c r="AF1663" s="362"/>
      <c r="AG1663" s="362"/>
      <c r="AH1663" s="362"/>
      <c r="AI1663" s="362" t="str">
        <f t="shared" si="25"/>
        <v>MOMNOC Operationalization</v>
      </c>
      <c r="AJ1663" s="362" t="str">
        <f>VLOOKUP(AI1663,Table1[[#All],[CONCAT]:[Tfiber]],2,FALSE)</f>
        <v>Network</v>
      </c>
      <c r="AK1663" s="362" t="s">
        <v>40</v>
      </c>
      <c r="AL1663" s="362"/>
      <c r="AM1663" s="362"/>
      <c r="AN1663" s="362"/>
      <c r="AO1663" s="362"/>
      <c r="AP1663" s="361"/>
      <c r="AR1663">
        <v>1</v>
      </c>
    </row>
    <row r="1664" spans="2:44" ht="15" hidden="1" customHeight="1" x14ac:dyDescent="0.35">
      <c r="B1664" s="362">
        <v>1662</v>
      </c>
      <c r="C1664" s="362" t="s">
        <v>4206</v>
      </c>
      <c r="D1664" s="362" t="s">
        <v>2</v>
      </c>
      <c r="E1664" s="368">
        <v>45133</v>
      </c>
      <c r="F1664" s="368"/>
      <c r="G1664" s="368"/>
      <c r="H1664" s="368"/>
      <c r="I1664" s="362" t="s">
        <v>74</v>
      </c>
      <c r="J1664" s="362" t="s">
        <v>1542</v>
      </c>
      <c r="K1664" s="361" t="s">
        <v>4207</v>
      </c>
      <c r="L1664" s="361"/>
      <c r="M1664" s="362" t="s">
        <v>186</v>
      </c>
      <c r="N1664" s="362" t="s">
        <v>9</v>
      </c>
      <c r="O1664" s="362"/>
      <c r="P1664" s="362" t="s">
        <v>90</v>
      </c>
      <c r="Q1664" s="362" t="s">
        <v>90</v>
      </c>
      <c r="R1664" s="362"/>
      <c r="S1664" s="361" t="s">
        <v>1553</v>
      </c>
      <c r="T1664" s="362"/>
      <c r="U1664" s="362"/>
      <c r="V1664" s="362" t="s">
        <v>120</v>
      </c>
      <c r="W1664" s="362"/>
      <c r="X1664" s="362" t="s">
        <v>9</v>
      </c>
      <c r="Y1664" s="362" t="s">
        <v>9</v>
      </c>
      <c r="Z1664" s="362" t="s">
        <v>90</v>
      </c>
      <c r="AA1664" s="366" t="s">
        <v>90</v>
      </c>
      <c r="AB1664" s="362" t="s">
        <v>90</v>
      </c>
      <c r="AC1664" s="362"/>
      <c r="AD1664" s="362"/>
      <c r="AE1664" s="362"/>
      <c r="AF1664" s="362"/>
      <c r="AG1664" s="362"/>
      <c r="AH1664" s="362"/>
      <c r="AI1664" s="362" t="str">
        <f t="shared" si="25"/>
        <v>MOMWFM</v>
      </c>
      <c r="AJ1664" s="362" t="str">
        <f>VLOOKUP(AI1664,Table1[[#All],[CONCAT]:[Tfiber]],2,FALSE)</f>
        <v>Applications/Tools</v>
      </c>
      <c r="AK1664" s="362" t="s">
        <v>40</v>
      </c>
      <c r="AL1664" s="362"/>
      <c r="AM1664" s="362"/>
      <c r="AN1664" s="362"/>
      <c r="AO1664" s="362"/>
      <c r="AP1664" s="361" t="e">
        <v>#N/A</v>
      </c>
      <c r="AR1664">
        <v>1</v>
      </c>
    </row>
    <row r="1665" spans="2:44" ht="15" hidden="1" customHeight="1" x14ac:dyDescent="0.35">
      <c r="B1665" s="362">
        <v>1663</v>
      </c>
      <c r="C1665" s="362" t="s">
        <v>4208</v>
      </c>
      <c r="D1665" s="362" t="s">
        <v>2</v>
      </c>
      <c r="E1665" s="368">
        <v>45288</v>
      </c>
      <c r="F1665" s="368"/>
      <c r="G1665" s="368"/>
      <c r="H1665" s="368"/>
      <c r="I1665" s="362" t="s">
        <v>73</v>
      </c>
      <c r="J1665" s="362" t="s">
        <v>1661</v>
      </c>
      <c r="K1665" s="361" t="s">
        <v>4209</v>
      </c>
      <c r="L1665" s="362"/>
      <c r="M1665" s="362" t="s">
        <v>186</v>
      </c>
      <c r="N1665" s="362" t="s">
        <v>9</v>
      </c>
      <c r="O1665" s="362"/>
      <c r="P1665" s="362" t="s">
        <v>90</v>
      </c>
      <c r="Q1665" s="362" t="s">
        <v>90</v>
      </c>
      <c r="R1665" s="362" t="s">
        <v>46</v>
      </c>
      <c r="S1665" s="361" t="s">
        <v>90</v>
      </c>
      <c r="T1665" s="362" t="s">
        <v>113</v>
      </c>
      <c r="U1665" s="362" t="s">
        <v>1540</v>
      </c>
      <c r="V1665" s="362" t="s">
        <v>1540</v>
      </c>
      <c r="W1665" s="362"/>
      <c r="X1665" s="362" t="s">
        <v>9</v>
      </c>
      <c r="Y1665" s="362" t="s">
        <v>46</v>
      </c>
      <c r="Z1665" s="362" t="s">
        <v>90</v>
      </c>
      <c r="AA1665" s="366" t="s">
        <v>90</v>
      </c>
      <c r="AB1665" s="362" t="s">
        <v>90</v>
      </c>
      <c r="AC1665" s="362"/>
      <c r="AD1665" s="362"/>
      <c r="AE1665" s="362"/>
      <c r="AF1665" s="362"/>
      <c r="AG1665" s="362"/>
      <c r="AH1665" s="362"/>
      <c r="AI1665" s="362" t="str">
        <f t="shared" si="25"/>
        <v>MOMNOC Operationalization</v>
      </c>
      <c r="AJ1665" s="362" t="str">
        <f>VLOOKUP(AI1665,Table1[[#All],[CONCAT]:[Tfiber]],2,FALSE)</f>
        <v>Network</v>
      </c>
      <c r="AK1665" s="362" t="s">
        <v>40</v>
      </c>
      <c r="AL1665" s="362"/>
      <c r="AM1665" s="362"/>
      <c r="AN1665" s="362"/>
      <c r="AO1665" s="362"/>
      <c r="AP1665" s="361"/>
      <c r="AR1665">
        <v>1</v>
      </c>
    </row>
    <row r="1666" spans="2:44" ht="15" hidden="1" customHeight="1" x14ac:dyDescent="0.35">
      <c r="B1666" s="362">
        <v>1664</v>
      </c>
      <c r="C1666" s="362" t="s">
        <v>4210</v>
      </c>
      <c r="D1666" s="362" t="s">
        <v>2</v>
      </c>
      <c r="E1666" s="368">
        <v>45288</v>
      </c>
      <c r="F1666" s="368"/>
      <c r="G1666" s="368"/>
      <c r="H1666" s="368"/>
      <c r="I1666" s="362" t="s">
        <v>62</v>
      </c>
      <c r="J1666" s="362" t="s">
        <v>1673</v>
      </c>
      <c r="K1666" s="361" t="s">
        <v>4211</v>
      </c>
      <c r="L1666" s="362"/>
      <c r="M1666" s="362" t="s">
        <v>186</v>
      </c>
      <c r="N1666" s="362" t="s">
        <v>9</v>
      </c>
      <c r="O1666" s="362"/>
      <c r="P1666" s="362" t="s">
        <v>90</v>
      </c>
      <c r="Q1666" s="362" t="s">
        <v>90</v>
      </c>
      <c r="R1666" s="362"/>
      <c r="S1666" s="361" t="s">
        <v>90</v>
      </c>
      <c r="T1666" s="362"/>
      <c r="U1666" s="362"/>
      <c r="V1666" s="362" t="s">
        <v>824</v>
      </c>
      <c r="W1666" s="362"/>
      <c r="X1666" s="362" t="s">
        <v>9</v>
      </c>
      <c r="Y1666" s="362" t="s">
        <v>9</v>
      </c>
      <c r="Z1666" s="362" t="s">
        <v>90</v>
      </c>
      <c r="AA1666" s="366" t="s">
        <v>90</v>
      </c>
      <c r="AB1666" s="362" t="s">
        <v>90</v>
      </c>
      <c r="AC1666" s="362"/>
      <c r="AD1666" s="362"/>
      <c r="AE1666" s="362"/>
      <c r="AF1666" s="362"/>
      <c r="AG1666" s="362"/>
      <c r="AH1666" s="362"/>
      <c r="AI1666" s="362" t="str">
        <f t="shared" si="25"/>
        <v>MOMNSO</v>
      </c>
      <c r="AJ1666" s="362" t="str">
        <f>VLOOKUP(AI1666,Table1[[#All],[CONCAT]:[Tfiber]],2,FALSE)</f>
        <v>Applications/Tools</v>
      </c>
      <c r="AK1666" s="362" t="s">
        <v>40</v>
      </c>
      <c r="AL1666" s="362"/>
      <c r="AM1666" s="362"/>
      <c r="AN1666" s="362"/>
      <c r="AO1666" s="362"/>
      <c r="AP1666" s="361" t="e">
        <v>#N/A</v>
      </c>
      <c r="AR1666">
        <v>1</v>
      </c>
    </row>
    <row r="1667" spans="2:44" ht="15" hidden="1" customHeight="1" x14ac:dyDescent="0.35">
      <c r="B1667" s="362">
        <v>1665</v>
      </c>
      <c r="C1667" s="362" t="s">
        <v>4212</v>
      </c>
      <c r="D1667" s="362" t="s">
        <v>2</v>
      </c>
      <c r="E1667" s="368">
        <v>45288</v>
      </c>
      <c r="F1667" s="368"/>
      <c r="G1667" s="368"/>
      <c r="H1667" s="368"/>
      <c r="I1667" s="362" t="s">
        <v>79</v>
      </c>
      <c r="J1667" s="362" t="s">
        <v>1673</v>
      </c>
      <c r="K1667" s="361" t="s">
        <v>4213</v>
      </c>
      <c r="L1667" s="362"/>
      <c r="M1667" s="362" t="s">
        <v>186</v>
      </c>
      <c r="N1667" s="362" t="s">
        <v>9</v>
      </c>
      <c r="O1667" s="362"/>
      <c r="P1667" s="362" t="s">
        <v>90</v>
      </c>
      <c r="Q1667" s="362" t="s">
        <v>90</v>
      </c>
      <c r="R1667" s="362" t="s">
        <v>46</v>
      </c>
      <c r="S1667" s="361" t="s">
        <v>90</v>
      </c>
      <c r="T1667" s="362" t="s">
        <v>113</v>
      </c>
      <c r="U1667" s="362" t="s">
        <v>1540</v>
      </c>
      <c r="V1667" s="362" t="s">
        <v>1540</v>
      </c>
      <c r="W1667" s="362"/>
      <c r="X1667" s="362" t="s">
        <v>9</v>
      </c>
      <c r="Y1667" s="362" t="s">
        <v>46</v>
      </c>
      <c r="Z1667" s="362" t="s">
        <v>90</v>
      </c>
      <c r="AA1667" s="366" t="s">
        <v>90</v>
      </c>
      <c r="AB1667" s="362" t="s">
        <v>90</v>
      </c>
      <c r="AC1667" s="362"/>
      <c r="AD1667" s="362"/>
      <c r="AE1667" s="362"/>
      <c r="AF1667" s="362"/>
      <c r="AG1667" s="362"/>
      <c r="AH1667" s="362"/>
      <c r="AI1667" s="362" t="str">
        <f t="shared" ref="AI1667:AI1730" si="26">_xlfn.CONCAT(D1667,I1667)</f>
        <v>MOMOEM Related</v>
      </c>
      <c r="AJ1667" s="362" t="str">
        <f>VLOOKUP(AI1667,Table1[[#All],[CONCAT]:[Tfiber]],2,FALSE)</f>
        <v>OEM Related Issues</v>
      </c>
      <c r="AK1667" s="362" t="s">
        <v>40</v>
      </c>
      <c r="AL1667" s="362"/>
      <c r="AM1667" s="362"/>
      <c r="AN1667" s="362"/>
      <c r="AO1667" s="362"/>
      <c r="AP1667" s="361"/>
      <c r="AR1667">
        <v>1</v>
      </c>
    </row>
    <row r="1668" spans="2:44" ht="15" hidden="1" customHeight="1" x14ac:dyDescent="0.35">
      <c r="B1668" s="362">
        <v>1666</v>
      </c>
      <c r="C1668" s="362" t="s">
        <v>4214</v>
      </c>
      <c r="D1668" s="362" t="s">
        <v>2</v>
      </c>
      <c r="E1668" s="368">
        <v>45288</v>
      </c>
      <c r="F1668" s="368"/>
      <c r="G1668" s="368"/>
      <c r="H1668" s="368"/>
      <c r="I1668" s="362" t="s">
        <v>79</v>
      </c>
      <c r="J1668" s="362" t="s">
        <v>90</v>
      </c>
      <c r="K1668" s="361" t="s">
        <v>4215</v>
      </c>
      <c r="L1668" s="362"/>
      <c r="M1668" s="362" t="s">
        <v>186</v>
      </c>
      <c r="N1668" s="362" t="s">
        <v>9</v>
      </c>
      <c r="O1668" s="362"/>
      <c r="P1668" s="362" t="s">
        <v>90</v>
      </c>
      <c r="Q1668" s="362" t="s">
        <v>90</v>
      </c>
      <c r="R1668" s="362" t="s">
        <v>8</v>
      </c>
      <c r="S1668" s="361" t="s">
        <v>1539</v>
      </c>
      <c r="T1668" s="362"/>
      <c r="U1668" s="362"/>
      <c r="V1668" s="362" t="s">
        <v>1540</v>
      </c>
      <c r="W1668" s="362"/>
      <c r="X1668" s="362"/>
      <c r="Y1668" s="375" t="s">
        <v>45</v>
      </c>
      <c r="Z1668" s="362" t="s">
        <v>90</v>
      </c>
      <c r="AA1668" s="366" t="s">
        <v>90</v>
      </c>
      <c r="AB1668" s="362" t="s">
        <v>90</v>
      </c>
      <c r="AC1668" s="362"/>
      <c r="AD1668" s="362"/>
      <c r="AE1668" s="362"/>
      <c r="AF1668" s="362"/>
      <c r="AG1668" s="362"/>
      <c r="AH1668" s="362"/>
      <c r="AI1668" s="362" t="str">
        <f t="shared" si="26"/>
        <v>MOMOEM Related</v>
      </c>
      <c r="AJ1668" s="362" t="str">
        <f>VLOOKUP(AI1668,Table1[[#All],[CONCAT]:[Tfiber]],2,FALSE)</f>
        <v>OEM Related Issues</v>
      </c>
      <c r="AK1668" s="362" t="s">
        <v>39</v>
      </c>
      <c r="AL1668" s="362"/>
      <c r="AM1668" s="362"/>
      <c r="AN1668" s="362"/>
      <c r="AO1668" s="368">
        <v>45923</v>
      </c>
      <c r="AP1668" s="361" t="s">
        <v>680</v>
      </c>
      <c r="AR1668">
        <v>1</v>
      </c>
    </row>
    <row r="1669" spans="2:44" ht="15" hidden="1" customHeight="1" x14ac:dyDescent="0.35">
      <c r="B1669" s="362">
        <v>1667</v>
      </c>
      <c r="C1669" s="362" t="s">
        <v>4216</v>
      </c>
      <c r="D1669" s="362" t="s">
        <v>2</v>
      </c>
      <c r="E1669" s="368">
        <v>45288</v>
      </c>
      <c r="F1669" s="368"/>
      <c r="G1669" s="368"/>
      <c r="H1669" s="368"/>
      <c r="I1669" s="362" t="s">
        <v>62</v>
      </c>
      <c r="J1669" s="362" t="s">
        <v>3531</v>
      </c>
      <c r="K1669" s="361" t="s">
        <v>4217</v>
      </c>
      <c r="L1669" s="362"/>
      <c r="M1669" s="362" t="s">
        <v>186</v>
      </c>
      <c r="N1669" s="362" t="s">
        <v>9</v>
      </c>
      <c r="O1669" s="362"/>
      <c r="P1669" s="362" t="s">
        <v>90</v>
      </c>
      <c r="Q1669" s="362" t="s">
        <v>90</v>
      </c>
      <c r="R1669" s="362"/>
      <c r="S1669" s="361" t="s">
        <v>90</v>
      </c>
      <c r="T1669" s="362"/>
      <c r="U1669" s="362"/>
      <c r="V1669" s="362" t="s">
        <v>824</v>
      </c>
      <c r="W1669" s="362"/>
      <c r="X1669" s="362" t="s">
        <v>9</v>
      </c>
      <c r="Y1669" s="362" t="s">
        <v>9</v>
      </c>
      <c r="Z1669" s="362" t="s">
        <v>90</v>
      </c>
      <c r="AA1669" s="366" t="s">
        <v>90</v>
      </c>
      <c r="AB1669" s="362" t="s">
        <v>90</v>
      </c>
      <c r="AC1669" s="362"/>
      <c r="AD1669" s="362"/>
      <c r="AE1669" s="362"/>
      <c r="AF1669" s="362"/>
      <c r="AG1669" s="362"/>
      <c r="AH1669" s="362"/>
      <c r="AI1669" s="362" t="str">
        <f t="shared" si="26"/>
        <v>MOMNSO</v>
      </c>
      <c r="AJ1669" s="362" t="str">
        <f>VLOOKUP(AI1669,Table1[[#All],[CONCAT]:[Tfiber]],2,FALSE)</f>
        <v>Applications/Tools</v>
      </c>
      <c r="AK1669" s="362" t="s">
        <v>40</v>
      </c>
      <c r="AL1669" s="362"/>
      <c r="AM1669" s="362"/>
      <c r="AN1669" s="362"/>
      <c r="AO1669" s="362"/>
      <c r="AP1669" s="361" t="e">
        <v>#N/A</v>
      </c>
      <c r="AR1669">
        <v>1</v>
      </c>
    </row>
    <row r="1670" spans="2:44" ht="15" hidden="1" customHeight="1" x14ac:dyDescent="0.35">
      <c r="B1670" s="362">
        <v>1668</v>
      </c>
      <c r="C1670" s="362" t="s">
        <v>4218</v>
      </c>
      <c r="D1670" s="362" t="s">
        <v>2</v>
      </c>
      <c r="E1670" s="368">
        <v>45288</v>
      </c>
      <c r="F1670" s="368"/>
      <c r="G1670" s="368"/>
      <c r="H1670" s="368"/>
      <c r="I1670" s="362" t="s">
        <v>73</v>
      </c>
      <c r="J1670" s="362" t="s">
        <v>1661</v>
      </c>
      <c r="K1670" s="361" t="s">
        <v>4219</v>
      </c>
      <c r="L1670" s="362"/>
      <c r="M1670" s="362" t="s">
        <v>186</v>
      </c>
      <c r="N1670" s="362" t="s">
        <v>9</v>
      </c>
      <c r="O1670" s="362"/>
      <c r="P1670" s="362" t="s">
        <v>90</v>
      </c>
      <c r="Q1670" s="362" t="s">
        <v>90</v>
      </c>
      <c r="R1670" s="362" t="s">
        <v>46</v>
      </c>
      <c r="S1670" s="361" t="s">
        <v>90</v>
      </c>
      <c r="T1670" s="362" t="s">
        <v>113</v>
      </c>
      <c r="U1670" s="362" t="s">
        <v>1540</v>
      </c>
      <c r="V1670" s="362" t="s">
        <v>1540</v>
      </c>
      <c r="W1670" s="362"/>
      <c r="X1670" s="362" t="s">
        <v>9</v>
      </c>
      <c r="Y1670" s="362" t="s">
        <v>46</v>
      </c>
      <c r="Z1670" s="362" t="s">
        <v>90</v>
      </c>
      <c r="AA1670" s="366" t="s">
        <v>90</v>
      </c>
      <c r="AB1670" s="362" t="s">
        <v>90</v>
      </c>
      <c r="AC1670" s="362"/>
      <c r="AD1670" s="362"/>
      <c r="AE1670" s="362"/>
      <c r="AF1670" s="362"/>
      <c r="AG1670" s="362"/>
      <c r="AH1670" s="362"/>
      <c r="AI1670" s="362" t="str">
        <f t="shared" si="26"/>
        <v>MOMNOC Operationalization</v>
      </c>
      <c r="AJ1670" s="362" t="str">
        <f>VLOOKUP(AI1670,Table1[[#All],[CONCAT]:[Tfiber]],2,FALSE)</f>
        <v>Network</v>
      </c>
      <c r="AK1670" s="362" t="s">
        <v>40</v>
      </c>
      <c r="AL1670" s="362"/>
      <c r="AM1670" s="362"/>
      <c r="AN1670" s="362"/>
      <c r="AO1670" s="362"/>
      <c r="AP1670" s="361"/>
      <c r="AR1670">
        <v>1</v>
      </c>
    </row>
    <row r="1671" spans="2:44" ht="15" hidden="1" customHeight="1" x14ac:dyDescent="0.35">
      <c r="B1671" s="362">
        <v>1669</v>
      </c>
      <c r="C1671" s="362" t="s">
        <v>4220</v>
      </c>
      <c r="D1671" s="362" t="s">
        <v>2</v>
      </c>
      <c r="E1671" s="368">
        <v>45288</v>
      </c>
      <c r="F1671" s="368"/>
      <c r="G1671" s="368"/>
      <c r="H1671" s="368"/>
      <c r="I1671" s="362" t="s">
        <v>73</v>
      </c>
      <c r="J1671" s="362" t="s">
        <v>3534</v>
      </c>
      <c r="K1671" s="361" t="s">
        <v>4221</v>
      </c>
      <c r="L1671" s="362"/>
      <c r="M1671" s="362" t="s">
        <v>186</v>
      </c>
      <c r="N1671" s="362" t="s">
        <v>9</v>
      </c>
      <c r="O1671" s="362"/>
      <c r="P1671" s="362" t="s">
        <v>90</v>
      </c>
      <c r="Q1671" s="362" t="s">
        <v>90</v>
      </c>
      <c r="R1671" s="362" t="s">
        <v>8</v>
      </c>
      <c r="S1671" s="361" t="s">
        <v>1539</v>
      </c>
      <c r="T1671" s="362"/>
      <c r="U1671" s="362"/>
      <c r="V1671" s="362" t="s">
        <v>1540</v>
      </c>
      <c r="W1671" s="362"/>
      <c r="X1671" s="362"/>
      <c r="Y1671" s="375" t="s">
        <v>45</v>
      </c>
      <c r="Z1671" s="362" t="s">
        <v>90</v>
      </c>
      <c r="AA1671" s="366" t="s">
        <v>90</v>
      </c>
      <c r="AB1671" s="362" t="s">
        <v>90</v>
      </c>
      <c r="AC1671" s="362"/>
      <c r="AD1671" s="362"/>
      <c r="AE1671" s="362"/>
      <c r="AF1671" s="362"/>
      <c r="AG1671" s="362"/>
      <c r="AH1671" s="362"/>
      <c r="AI1671" s="362" t="str">
        <f t="shared" si="26"/>
        <v>MOMNOC Operationalization</v>
      </c>
      <c r="AJ1671" s="362" t="str">
        <f>VLOOKUP(AI1671,Table1[[#All],[CONCAT]:[Tfiber]],2,FALSE)</f>
        <v>Network</v>
      </c>
      <c r="AK1671" s="362" t="s">
        <v>39</v>
      </c>
      <c r="AL1671" s="362"/>
      <c r="AM1671" s="362"/>
      <c r="AN1671" s="362"/>
      <c r="AO1671" s="368">
        <v>45923</v>
      </c>
      <c r="AP1671" s="361" t="s">
        <v>680</v>
      </c>
      <c r="AR1671">
        <v>1</v>
      </c>
    </row>
    <row r="1672" spans="2:44" ht="15" hidden="1" customHeight="1" x14ac:dyDescent="0.35">
      <c r="B1672" s="362">
        <v>1670</v>
      </c>
      <c r="C1672" s="362" t="s">
        <v>4222</v>
      </c>
      <c r="D1672" s="362" t="s">
        <v>2</v>
      </c>
      <c r="E1672" s="368">
        <v>45288</v>
      </c>
      <c r="F1672" s="368"/>
      <c r="G1672" s="368"/>
      <c r="H1672" s="368"/>
      <c r="I1672" s="362" t="s">
        <v>73</v>
      </c>
      <c r="J1672" s="362" t="s">
        <v>4223</v>
      </c>
      <c r="K1672" s="361" t="s">
        <v>4224</v>
      </c>
      <c r="L1672" s="362"/>
      <c r="M1672" s="362" t="s">
        <v>186</v>
      </c>
      <c r="N1672" s="362" t="s">
        <v>9</v>
      </c>
      <c r="O1672" s="362"/>
      <c r="P1672" s="362" t="s">
        <v>90</v>
      </c>
      <c r="Q1672" s="362" t="s">
        <v>90</v>
      </c>
      <c r="R1672" s="362" t="s">
        <v>8</v>
      </c>
      <c r="S1672" s="361" t="s">
        <v>2110</v>
      </c>
      <c r="T1672" s="362"/>
      <c r="U1672" s="362"/>
      <c r="V1672" s="362" t="s">
        <v>133</v>
      </c>
      <c r="W1672" s="362"/>
      <c r="X1672" s="362"/>
      <c r="Y1672" s="362" t="s">
        <v>45</v>
      </c>
      <c r="Z1672" s="362" t="s">
        <v>90</v>
      </c>
      <c r="AA1672" s="366" t="s">
        <v>90</v>
      </c>
      <c r="AB1672" s="362" t="s">
        <v>90</v>
      </c>
      <c r="AC1672" s="362"/>
      <c r="AD1672" s="362"/>
      <c r="AE1672" s="362"/>
      <c r="AF1672" s="362"/>
      <c r="AG1672" s="362"/>
      <c r="AH1672" s="362"/>
      <c r="AI1672" s="362" t="str">
        <f t="shared" si="26"/>
        <v>MOMNOC Operationalization</v>
      </c>
      <c r="AJ1672" s="362" t="str">
        <f>VLOOKUP(AI1672,Table1[[#All],[CONCAT]:[Tfiber]],2,FALSE)</f>
        <v>Network</v>
      </c>
      <c r="AK1672" s="362" t="s">
        <v>39</v>
      </c>
      <c r="AL1672" s="362"/>
      <c r="AM1672" s="362"/>
      <c r="AN1672" s="362"/>
      <c r="AO1672" s="368">
        <v>45924</v>
      </c>
      <c r="AP1672" s="361" t="s">
        <v>4225</v>
      </c>
      <c r="AR1672">
        <v>1</v>
      </c>
    </row>
    <row r="1673" spans="2:44" ht="15" hidden="1" customHeight="1" x14ac:dyDescent="0.35">
      <c r="B1673" s="362">
        <v>1671</v>
      </c>
      <c r="C1673" s="362" t="s">
        <v>4226</v>
      </c>
      <c r="D1673" s="362" t="s">
        <v>2</v>
      </c>
      <c r="E1673" s="368">
        <v>45288</v>
      </c>
      <c r="F1673" s="368"/>
      <c r="G1673" s="368"/>
      <c r="H1673" s="368"/>
      <c r="I1673" s="362" t="s">
        <v>57</v>
      </c>
      <c r="J1673" s="362" t="s">
        <v>1596</v>
      </c>
      <c r="K1673" s="361" t="s">
        <v>4227</v>
      </c>
      <c r="L1673" s="362"/>
      <c r="M1673" s="362" t="s">
        <v>186</v>
      </c>
      <c r="N1673" s="362" t="s">
        <v>9</v>
      </c>
      <c r="O1673" s="362"/>
      <c r="P1673" s="362" t="s">
        <v>90</v>
      </c>
      <c r="Q1673" s="362" t="s">
        <v>90</v>
      </c>
      <c r="R1673" s="362"/>
      <c r="S1673" s="361" t="s">
        <v>4228</v>
      </c>
      <c r="T1673" s="362"/>
      <c r="U1673" s="362"/>
      <c r="V1673" s="362" t="s">
        <v>176</v>
      </c>
      <c r="W1673" s="362"/>
      <c r="X1673" s="362"/>
      <c r="Y1673" s="362" t="s">
        <v>48</v>
      </c>
      <c r="Z1673" s="362" t="s">
        <v>90</v>
      </c>
      <c r="AA1673" s="366" t="s">
        <v>90</v>
      </c>
      <c r="AB1673" s="362" t="s">
        <v>90</v>
      </c>
      <c r="AC1673" s="362"/>
      <c r="AD1673" s="362"/>
      <c r="AE1673" s="362"/>
      <c r="AF1673" s="362"/>
      <c r="AG1673" s="362"/>
      <c r="AH1673" s="362"/>
      <c r="AI1673" s="362" t="str">
        <f t="shared" si="26"/>
        <v>MOMSecurity &amp; Regulatory Compliance</v>
      </c>
      <c r="AJ1673" s="362" t="str">
        <f>VLOOKUP(AI1673,Table1[[#All],[CONCAT]:[Tfiber]],2,FALSE)</f>
        <v>Security</v>
      </c>
      <c r="AK1673" s="362" t="s">
        <v>40</v>
      </c>
      <c r="AL1673" s="362"/>
      <c r="AM1673" s="362"/>
      <c r="AN1673" s="362"/>
      <c r="AO1673" s="362"/>
      <c r="AP1673" s="361" t="s">
        <v>193</v>
      </c>
      <c r="AR1673">
        <v>1</v>
      </c>
    </row>
    <row r="1674" spans="2:44" ht="15" hidden="1" customHeight="1" x14ac:dyDescent="0.35">
      <c r="B1674" s="362">
        <v>1672</v>
      </c>
      <c r="C1674" s="362" t="s">
        <v>4229</v>
      </c>
      <c r="D1674" s="362" t="s">
        <v>2</v>
      </c>
      <c r="E1674" s="368">
        <v>45288</v>
      </c>
      <c r="F1674" s="368"/>
      <c r="G1674" s="368"/>
      <c r="H1674" s="368"/>
      <c r="I1674" s="362" t="s">
        <v>77</v>
      </c>
      <c r="J1674" s="362" t="s">
        <v>90</v>
      </c>
      <c r="K1674" s="361" t="s">
        <v>4230</v>
      </c>
      <c r="L1674" s="362"/>
      <c r="M1674" s="362" t="s">
        <v>186</v>
      </c>
      <c r="N1674" s="362" t="s">
        <v>9</v>
      </c>
      <c r="O1674" s="362"/>
      <c r="P1674" s="362" t="s">
        <v>90</v>
      </c>
      <c r="Q1674" s="362" t="s">
        <v>90</v>
      </c>
      <c r="R1674" s="362" t="s">
        <v>46</v>
      </c>
      <c r="S1674" s="361" t="s">
        <v>90</v>
      </c>
      <c r="T1674" s="362"/>
      <c r="U1674" s="362"/>
      <c r="V1674" s="362" t="s">
        <v>133</v>
      </c>
      <c r="W1674" s="362"/>
      <c r="X1674" s="362" t="s">
        <v>9</v>
      </c>
      <c r="Y1674" s="362" t="s">
        <v>46</v>
      </c>
      <c r="Z1674" s="362" t="s">
        <v>90</v>
      </c>
      <c r="AA1674" s="366" t="s">
        <v>90</v>
      </c>
      <c r="AB1674" s="362" t="s">
        <v>90</v>
      </c>
      <c r="AC1674" s="362"/>
      <c r="AD1674" s="362"/>
      <c r="AE1674" s="362"/>
      <c r="AF1674" s="362"/>
      <c r="AG1674" s="362"/>
      <c r="AH1674" s="362"/>
      <c r="AI1674" s="362" t="str">
        <f t="shared" si="26"/>
        <v>MOMHelpdesk</v>
      </c>
      <c r="AJ1674" s="362" t="str">
        <f>VLOOKUP(AI1674,Table1[[#All],[CONCAT]:[Tfiber]],2,FALSE)</f>
        <v>Helpdesk (Contact Center)</v>
      </c>
      <c r="AK1674" s="362" t="s">
        <v>40</v>
      </c>
      <c r="AL1674" s="362"/>
      <c r="AM1674" s="362"/>
      <c r="AN1674" s="362"/>
      <c r="AO1674" s="362"/>
      <c r="AP1674" s="361"/>
      <c r="AR1674">
        <v>1</v>
      </c>
    </row>
    <row r="1675" spans="2:44" ht="15" hidden="1" customHeight="1" x14ac:dyDescent="0.35">
      <c r="B1675" s="362">
        <v>1673</v>
      </c>
      <c r="C1675" s="362" t="s">
        <v>4231</v>
      </c>
      <c r="D1675" s="362" t="s">
        <v>2</v>
      </c>
      <c r="E1675" s="368">
        <v>45133</v>
      </c>
      <c r="F1675" s="368"/>
      <c r="G1675" s="368"/>
      <c r="H1675" s="368"/>
      <c r="I1675" s="362" t="s">
        <v>74</v>
      </c>
      <c r="J1675" s="362" t="s">
        <v>1546</v>
      </c>
      <c r="K1675" s="361" t="s">
        <v>4232</v>
      </c>
      <c r="L1675" s="361"/>
      <c r="M1675" s="362" t="s">
        <v>186</v>
      </c>
      <c r="N1675" s="362" t="s">
        <v>9</v>
      </c>
      <c r="O1675" s="362"/>
      <c r="P1675" s="362" t="s">
        <v>90</v>
      </c>
      <c r="Q1675" s="362" t="s">
        <v>90</v>
      </c>
      <c r="R1675" s="362"/>
      <c r="S1675" s="361"/>
      <c r="T1675" s="362"/>
      <c r="U1675" s="362"/>
      <c r="V1675" s="362" t="s">
        <v>120</v>
      </c>
      <c r="W1675" s="362"/>
      <c r="X1675" s="362"/>
      <c r="Y1675" s="362" t="s">
        <v>48</v>
      </c>
      <c r="Z1675" s="362" t="s">
        <v>90</v>
      </c>
      <c r="AA1675" s="366" t="s">
        <v>90</v>
      </c>
      <c r="AB1675" s="362" t="s">
        <v>90</v>
      </c>
      <c r="AC1675" s="362"/>
      <c r="AD1675" s="362"/>
      <c r="AE1675" s="362"/>
      <c r="AF1675" s="362"/>
      <c r="AG1675" s="362"/>
      <c r="AH1675" s="362"/>
      <c r="AI1675" s="362" t="str">
        <f t="shared" si="26"/>
        <v>MOMWFM</v>
      </c>
      <c r="AJ1675" s="362" t="str">
        <f>VLOOKUP(AI1675,Table1[[#All],[CONCAT]:[Tfiber]],2,FALSE)</f>
        <v>Applications/Tools</v>
      </c>
      <c r="AK1675" s="362" t="s">
        <v>40</v>
      </c>
      <c r="AL1675" s="362"/>
      <c r="AM1675" s="362"/>
      <c r="AN1675" s="362"/>
      <c r="AO1675" s="362"/>
      <c r="AP1675" s="361"/>
      <c r="AR1675">
        <v>1</v>
      </c>
    </row>
    <row r="1676" spans="2:44" ht="15" hidden="1" customHeight="1" x14ac:dyDescent="0.35">
      <c r="B1676" s="362">
        <v>1674</v>
      </c>
      <c r="C1676" s="362" t="s">
        <v>4233</v>
      </c>
      <c r="D1676" s="362" t="s">
        <v>2</v>
      </c>
      <c r="E1676" s="368">
        <v>45288</v>
      </c>
      <c r="F1676" s="368"/>
      <c r="G1676" s="368"/>
      <c r="H1676" s="368"/>
      <c r="I1676" s="362" t="s">
        <v>73</v>
      </c>
      <c r="J1676" s="362" t="s">
        <v>1661</v>
      </c>
      <c r="K1676" s="361" t="s">
        <v>4234</v>
      </c>
      <c r="L1676" s="362"/>
      <c r="M1676" s="362" t="s">
        <v>186</v>
      </c>
      <c r="N1676" s="362" t="s">
        <v>9</v>
      </c>
      <c r="O1676" s="362"/>
      <c r="P1676" s="362" t="s">
        <v>90</v>
      </c>
      <c r="Q1676" s="362" t="s">
        <v>90</v>
      </c>
      <c r="R1676" s="362" t="s">
        <v>8</v>
      </c>
      <c r="S1676" s="361" t="s">
        <v>1539</v>
      </c>
      <c r="T1676" s="362"/>
      <c r="U1676" s="362"/>
      <c r="V1676" s="362" t="s">
        <v>1540</v>
      </c>
      <c r="W1676" s="362"/>
      <c r="X1676" s="362"/>
      <c r="Y1676" s="375" t="s">
        <v>45</v>
      </c>
      <c r="Z1676" s="362" t="s">
        <v>90</v>
      </c>
      <c r="AA1676" s="366" t="s">
        <v>90</v>
      </c>
      <c r="AB1676" s="362" t="s">
        <v>90</v>
      </c>
      <c r="AC1676" s="362"/>
      <c r="AD1676" s="362"/>
      <c r="AE1676" s="362"/>
      <c r="AF1676" s="362"/>
      <c r="AG1676" s="362"/>
      <c r="AH1676" s="362"/>
      <c r="AI1676" s="362" t="str">
        <f t="shared" si="26"/>
        <v>MOMNOC Operationalization</v>
      </c>
      <c r="AJ1676" s="362" t="str">
        <f>VLOOKUP(AI1676,Table1[[#All],[CONCAT]:[Tfiber]],2,FALSE)</f>
        <v>Network</v>
      </c>
      <c r="AK1676" s="362" t="s">
        <v>39</v>
      </c>
      <c r="AL1676" s="362"/>
      <c r="AM1676" s="362"/>
      <c r="AN1676" s="362"/>
      <c r="AO1676" s="368">
        <v>45923</v>
      </c>
      <c r="AP1676" s="361" t="s">
        <v>680</v>
      </c>
      <c r="AR1676">
        <v>1</v>
      </c>
    </row>
    <row r="1677" spans="2:44" ht="15" hidden="1" customHeight="1" x14ac:dyDescent="0.35">
      <c r="B1677" s="362">
        <v>1675</v>
      </c>
      <c r="C1677" s="362" t="s">
        <v>4235</v>
      </c>
      <c r="D1677" s="362" t="s">
        <v>2</v>
      </c>
      <c r="E1677" s="368">
        <v>45288</v>
      </c>
      <c r="F1677" s="368"/>
      <c r="G1677" s="368"/>
      <c r="H1677" s="368"/>
      <c r="I1677" s="362" t="s">
        <v>73</v>
      </c>
      <c r="J1677" s="362" t="s">
        <v>4223</v>
      </c>
      <c r="K1677" s="361" t="s">
        <v>4236</v>
      </c>
      <c r="L1677" s="362"/>
      <c r="M1677" s="362" t="s">
        <v>186</v>
      </c>
      <c r="N1677" s="362" t="s">
        <v>9</v>
      </c>
      <c r="O1677" s="362"/>
      <c r="P1677" s="362" t="s">
        <v>90</v>
      </c>
      <c r="Q1677" s="362" t="s">
        <v>90</v>
      </c>
      <c r="R1677" s="362" t="s">
        <v>46</v>
      </c>
      <c r="S1677" s="361" t="s">
        <v>90</v>
      </c>
      <c r="T1677" s="362" t="s">
        <v>113</v>
      </c>
      <c r="U1677" s="362" t="s">
        <v>1540</v>
      </c>
      <c r="V1677" s="362" t="s">
        <v>1540</v>
      </c>
      <c r="W1677" s="362"/>
      <c r="X1677" s="362" t="s">
        <v>9</v>
      </c>
      <c r="Y1677" s="362" t="s">
        <v>46</v>
      </c>
      <c r="Z1677" s="362" t="s">
        <v>90</v>
      </c>
      <c r="AA1677" s="366" t="s">
        <v>90</v>
      </c>
      <c r="AB1677" s="362" t="s">
        <v>90</v>
      </c>
      <c r="AC1677" s="362"/>
      <c r="AD1677" s="362"/>
      <c r="AE1677" s="362"/>
      <c r="AF1677" s="362"/>
      <c r="AG1677" s="362"/>
      <c r="AH1677" s="362"/>
      <c r="AI1677" s="362" t="str">
        <f t="shared" si="26"/>
        <v>MOMNOC Operationalization</v>
      </c>
      <c r="AJ1677" s="362" t="str">
        <f>VLOOKUP(AI1677,Table1[[#All],[CONCAT]:[Tfiber]],2,FALSE)</f>
        <v>Network</v>
      </c>
      <c r="AK1677" s="362" t="s">
        <v>40</v>
      </c>
      <c r="AL1677" s="362"/>
      <c r="AM1677" s="362"/>
      <c r="AN1677" s="362"/>
      <c r="AO1677" s="362"/>
      <c r="AP1677" s="361"/>
      <c r="AR1677">
        <v>1</v>
      </c>
    </row>
    <row r="1678" spans="2:44" ht="15" hidden="1" customHeight="1" x14ac:dyDescent="0.35">
      <c r="B1678" s="362">
        <v>1676</v>
      </c>
      <c r="C1678" s="362" t="s">
        <v>4237</v>
      </c>
      <c r="D1678" s="362" t="s">
        <v>2</v>
      </c>
      <c r="E1678" s="368">
        <v>45288</v>
      </c>
      <c r="F1678" s="368"/>
      <c r="G1678" s="368"/>
      <c r="H1678" s="368"/>
      <c r="I1678" s="362" t="s">
        <v>73</v>
      </c>
      <c r="J1678" s="362" t="s">
        <v>1661</v>
      </c>
      <c r="K1678" s="361" t="s">
        <v>4238</v>
      </c>
      <c r="L1678" s="362"/>
      <c r="M1678" s="362" t="s">
        <v>186</v>
      </c>
      <c r="N1678" s="362" t="s">
        <v>9</v>
      </c>
      <c r="O1678" s="362"/>
      <c r="P1678" s="362" t="s">
        <v>90</v>
      </c>
      <c r="Q1678" s="362" t="s">
        <v>90</v>
      </c>
      <c r="R1678" s="362" t="s">
        <v>8</v>
      </c>
      <c r="S1678" s="361" t="s">
        <v>1539</v>
      </c>
      <c r="T1678" s="362"/>
      <c r="U1678" s="362"/>
      <c r="V1678" s="362" t="s">
        <v>1540</v>
      </c>
      <c r="W1678" s="362"/>
      <c r="X1678" s="362"/>
      <c r="Y1678" s="375" t="s">
        <v>45</v>
      </c>
      <c r="Z1678" s="362" t="s">
        <v>90</v>
      </c>
      <c r="AA1678" s="366" t="s">
        <v>90</v>
      </c>
      <c r="AB1678" s="362" t="s">
        <v>90</v>
      </c>
      <c r="AC1678" s="362"/>
      <c r="AD1678" s="362"/>
      <c r="AE1678" s="362"/>
      <c r="AF1678" s="362"/>
      <c r="AG1678" s="362"/>
      <c r="AH1678" s="362"/>
      <c r="AI1678" s="362" t="str">
        <f t="shared" si="26"/>
        <v>MOMNOC Operationalization</v>
      </c>
      <c r="AJ1678" s="362" t="str">
        <f>VLOOKUP(AI1678,Table1[[#All],[CONCAT]:[Tfiber]],2,FALSE)</f>
        <v>Network</v>
      </c>
      <c r="AK1678" s="362" t="s">
        <v>39</v>
      </c>
      <c r="AL1678" s="362"/>
      <c r="AM1678" s="362"/>
      <c r="AN1678" s="362"/>
      <c r="AO1678" s="368">
        <v>45923</v>
      </c>
      <c r="AP1678" s="361" t="s">
        <v>680</v>
      </c>
      <c r="AR1678">
        <v>1</v>
      </c>
    </row>
    <row r="1679" spans="2:44" ht="15" hidden="1" customHeight="1" x14ac:dyDescent="0.35">
      <c r="B1679" s="362">
        <v>1677</v>
      </c>
      <c r="C1679" s="362" t="s">
        <v>4239</v>
      </c>
      <c r="D1679" s="362" t="s">
        <v>2</v>
      </c>
      <c r="E1679" s="368">
        <v>45296</v>
      </c>
      <c r="F1679" s="368"/>
      <c r="G1679" s="368"/>
      <c r="H1679" s="368"/>
      <c r="I1679" s="362" t="s">
        <v>65</v>
      </c>
      <c r="J1679" s="362" t="s">
        <v>65</v>
      </c>
      <c r="K1679" s="361" t="s">
        <v>4240</v>
      </c>
      <c r="L1679" s="362"/>
      <c r="M1679" s="362" t="s">
        <v>186</v>
      </c>
      <c r="N1679" s="362" t="s">
        <v>9</v>
      </c>
      <c r="O1679" s="362"/>
      <c r="P1679" s="362" t="s">
        <v>90</v>
      </c>
      <c r="Q1679" s="362" t="s">
        <v>90</v>
      </c>
      <c r="R1679" s="362"/>
      <c r="S1679" s="361" t="s">
        <v>90</v>
      </c>
      <c r="T1679" s="362"/>
      <c r="U1679" s="362"/>
      <c r="V1679" s="362" t="s">
        <v>202</v>
      </c>
      <c r="W1679" s="362"/>
      <c r="X1679" s="362" t="s">
        <v>9</v>
      </c>
      <c r="Y1679" s="362" t="s">
        <v>9</v>
      </c>
      <c r="Z1679" s="362" t="s">
        <v>90</v>
      </c>
      <c r="AA1679" s="366" t="s">
        <v>90</v>
      </c>
      <c r="AB1679" s="362" t="s">
        <v>90</v>
      </c>
      <c r="AC1679" s="362"/>
      <c r="AD1679" s="362"/>
      <c r="AE1679" s="362"/>
      <c r="AF1679" s="362"/>
      <c r="AG1679" s="362"/>
      <c r="AH1679" s="362"/>
      <c r="AI1679" s="362" t="str">
        <f t="shared" si="26"/>
        <v>MOMBSS</v>
      </c>
      <c r="AJ1679" s="362" t="str">
        <f>VLOOKUP(AI1679,Table1[[#All],[CONCAT]:[Tfiber]],2,FALSE)</f>
        <v>Applications/Tools</v>
      </c>
      <c r="AK1679" s="362" t="s">
        <v>40</v>
      </c>
      <c r="AL1679" s="362"/>
      <c r="AM1679" s="362"/>
      <c r="AN1679" s="362"/>
      <c r="AO1679" s="362"/>
      <c r="AP1679" s="361" t="e">
        <v>#N/A</v>
      </c>
      <c r="AR1679">
        <v>1</v>
      </c>
    </row>
    <row r="1680" spans="2:44" ht="15" hidden="1" customHeight="1" x14ac:dyDescent="0.35">
      <c r="B1680" s="362">
        <v>1678</v>
      </c>
      <c r="C1680" s="362" t="s">
        <v>4241</v>
      </c>
      <c r="D1680" s="362" t="s">
        <v>2</v>
      </c>
      <c r="E1680" s="368">
        <v>45296</v>
      </c>
      <c r="F1680" s="368"/>
      <c r="G1680" s="368"/>
      <c r="H1680" s="368"/>
      <c r="I1680" s="362" t="s">
        <v>65</v>
      </c>
      <c r="J1680" s="362" t="s">
        <v>3100</v>
      </c>
      <c r="K1680" s="361" t="s">
        <v>4242</v>
      </c>
      <c r="L1680" s="362"/>
      <c r="M1680" s="362" t="s">
        <v>186</v>
      </c>
      <c r="N1680" s="362" t="s">
        <v>9</v>
      </c>
      <c r="O1680" s="362"/>
      <c r="P1680" s="362" t="s">
        <v>90</v>
      </c>
      <c r="Q1680" s="362" t="s">
        <v>90</v>
      </c>
      <c r="R1680" s="362"/>
      <c r="S1680" s="361" t="s">
        <v>90</v>
      </c>
      <c r="T1680" s="362"/>
      <c r="U1680" s="362"/>
      <c r="V1680" s="362" t="s">
        <v>202</v>
      </c>
      <c r="W1680" s="362"/>
      <c r="X1680" s="362" t="s">
        <v>9</v>
      </c>
      <c r="Y1680" s="362" t="s">
        <v>9</v>
      </c>
      <c r="Z1680" s="362" t="s">
        <v>90</v>
      </c>
      <c r="AA1680" s="366" t="s">
        <v>90</v>
      </c>
      <c r="AB1680" s="362" t="s">
        <v>90</v>
      </c>
      <c r="AC1680" s="362"/>
      <c r="AD1680" s="362"/>
      <c r="AE1680" s="362"/>
      <c r="AF1680" s="362"/>
      <c r="AG1680" s="362"/>
      <c r="AH1680" s="362"/>
      <c r="AI1680" s="362" t="str">
        <f t="shared" si="26"/>
        <v>MOMBSS</v>
      </c>
      <c r="AJ1680" s="362" t="str">
        <f>VLOOKUP(AI1680,Table1[[#All],[CONCAT]:[Tfiber]],2,FALSE)</f>
        <v>Applications/Tools</v>
      </c>
      <c r="AK1680" s="362" t="s">
        <v>40</v>
      </c>
      <c r="AL1680" s="362"/>
      <c r="AM1680" s="362"/>
      <c r="AN1680" s="362"/>
      <c r="AO1680" s="362"/>
      <c r="AP1680" s="361" t="e">
        <v>#N/A</v>
      </c>
      <c r="AR1680">
        <v>1</v>
      </c>
    </row>
    <row r="1681" spans="2:44" ht="15" hidden="1" customHeight="1" x14ac:dyDescent="0.35">
      <c r="B1681" s="362">
        <v>1679</v>
      </c>
      <c r="C1681" s="362" t="s">
        <v>4243</v>
      </c>
      <c r="D1681" s="362" t="s">
        <v>2</v>
      </c>
      <c r="E1681" s="368">
        <v>45296</v>
      </c>
      <c r="F1681" s="368"/>
      <c r="G1681" s="368"/>
      <c r="H1681" s="368"/>
      <c r="I1681" s="362" t="s">
        <v>62</v>
      </c>
      <c r="J1681" s="362" t="s">
        <v>2064</v>
      </c>
      <c r="K1681" s="361" t="s">
        <v>4244</v>
      </c>
      <c r="L1681" s="362"/>
      <c r="M1681" s="362" t="s">
        <v>186</v>
      </c>
      <c r="N1681" s="362" t="s">
        <v>9</v>
      </c>
      <c r="O1681" s="362"/>
      <c r="P1681" s="362" t="s">
        <v>90</v>
      </c>
      <c r="Q1681" s="362" t="s">
        <v>90</v>
      </c>
      <c r="R1681" s="362"/>
      <c r="S1681" s="361" t="s">
        <v>90</v>
      </c>
      <c r="T1681" s="362"/>
      <c r="U1681" s="362"/>
      <c r="V1681" s="362" t="s">
        <v>824</v>
      </c>
      <c r="W1681" s="362"/>
      <c r="X1681" s="362" t="s">
        <v>9</v>
      </c>
      <c r="Y1681" s="362" t="s">
        <v>9</v>
      </c>
      <c r="Z1681" s="362" t="s">
        <v>90</v>
      </c>
      <c r="AA1681" s="366" t="s">
        <v>90</v>
      </c>
      <c r="AB1681" s="362" t="s">
        <v>90</v>
      </c>
      <c r="AC1681" s="362"/>
      <c r="AD1681" s="362"/>
      <c r="AE1681" s="362"/>
      <c r="AF1681" s="362"/>
      <c r="AG1681" s="362"/>
      <c r="AH1681" s="362"/>
      <c r="AI1681" s="362" t="str">
        <f t="shared" si="26"/>
        <v>MOMNSO</v>
      </c>
      <c r="AJ1681" s="362" t="str">
        <f>VLOOKUP(AI1681,Table1[[#All],[CONCAT]:[Tfiber]],2,FALSE)</f>
        <v>Applications/Tools</v>
      </c>
      <c r="AK1681" s="362" t="s">
        <v>40</v>
      </c>
      <c r="AL1681" s="362"/>
      <c r="AM1681" s="362"/>
      <c r="AN1681" s="362"/>
      <c r="AO1681" s="362"/>
      <c r="AP1681" s="361" t="e">
        <v>#N/A</v>
      </c>
      <c r="AR1681">
        <v>1</v>
      </c>
    </row>
    <row r="1682" spans="2:44" ht="15" hidden="1" customHeight="1" x14ac:dyDescent="0.35">
      <c r="B1682" s="362">
        <v>1680</v>
      </c>
      <c r="C1682" s="362" t="s">
        <v>4245</v>
      </c>
      <c r="D1682" s="362" t="s">
        <v>2</v>
      </c>
      <c r="E1682" s="368">
        <v>45296</v>
      </c>
      <c r="F1682" s="368"/>
      <c r="G1682" s="368"/>
      <c r="H1682" s="368"/>
      <c r="I1682" s="362" t="s">
        <v>65</v>
      </c>
      <c r="J1682" s="362" t="s">
        <v>2375</v>
      </c>
      <c r="K1682" s="361" t="s">
        <v>4246</v>
      </c>
      <c r="L1682" s="362"/>
      <c r="M1682" s="362" t="s">
        <v>186</v>
      </c>
      <c r="N1682" s="362" t="s">
        <v>9</v>
      </c>
      <c r="O1682" s="362"/>
      <c r="P1682" s="362" t="s">
        <v>90</v>
      </c>
      <c r="Q1682" s="362" t="s">
        <v>90</v>
      </c>
      <c r="R1682" s="362"/>
      <c r="S1682" s="361" t="s">
        <v>90</v>
      </c>
      <c r="T1682" s="362"/>
      <c r="U1682" s="362"/>
      <c r="V1682" s="362" t="s">
        <v>202</v>
      </c>
      <c r="W1682" s="362"/>
      <c r="X1682" s="362" t="s">
        <v>9</v>
      </c>
      <c r="Y1682" s="362" t="s">
        <v>9</v>
      </c>
      <c r="Z1682" s="362" t="s">
        <v>90</v>
      </c>
      <c r="AA1682" s="366" t="s">
        <v>90</v>
      </c>
      <c r="AB1682" s="362" t="s">
        <v>90</v>
      </c>
      <c r="AC1682" s="362"/>
      <c r="AD1682" s="362"/>
      <c r="AE1682" s="362"/>
      <c r="AF1682" s="362"/>
      <c r="AG1682" s="362"/>
      <c r="AH1682" s="362"/>
      <c r="AI1682" s="362" t="str">
        <f t="shared" si="26"/>
        <v>MOMBSS</v>
      </c>
      <c r="AJ1682" s="362" t="str">
        <f>VLOOKUP(AI1682,Table1[[#All],[CONCAT]:[Tfiber]],2,FALSE)</f>
        <v>Applications/Tools</v>
      </c>
      <c r="AK1682" s="362" t="s">
        <v>40</v>
      </c>
      <c r="AL1682" s="362"/>
      <c r="AM1682" s="362"/>
      <c r="AN1682" s="362"/>
      <c r="AO1682" s="362"/>
      <c r="AP1682" s="361" t="e">
        <v>#N/A</v>
      </c>
      <c r="AR1682">
        <v>1</v>
      </c>
    </row>
    <row r="1683" spans="2:44" ht="15" hidden="1" customHeight="1" x14ac:dyDescent="0.35">
      <c r="B1683" s="362">
        <v>1681</v>
      </c>
      <c r="C1683" s="362" t="s">
        <v>4247</v>
      </c>
      <c r="D1683" s="362" t="s">
        <v>2</v>
      </c>
      <c r="E1683" s="368">
        <v>45296</v>
      </c>
      <c r="F1683" s="368"/>
      <c r="G1683" s="368"/>
      <c r="H1683" s="368"/>
      <c r="I1683" s="362" t="s">
        <v>65</v>
      </c>
      <c r="J1683" s="362" t="s">
        <v>2375</v>
      </c>
      <c r="K1683" s="361" t="s">
        <v>4248</v>
      </c>
      <c r="L1683" s="362"/>
      <c r="M1683" s="362" t="s">
        <v>186</v>
      </c>
      <c r="N1683" s="362" t="s">
        <v>9</v>
      </c>
      <c r="O1683" s="362"/>
      <c r="P1683" s="362" t="s">
        <v>90</v>
      </c>
      <c r="Q1683" s="362" t="s">
        <v>90</v>
      </c>
      <c r="R1683" s="362"/>
      <c r="S1683" s="361" t="s">
        <v>90</v>
      </c>
      <c r="T1683" s="362"/>
      <c r="U1683" s="362"/>
      <c r="V1683" s="362" t="s">
        <v>202</v>
      </c>
      <c r="W1683" s="362"/>
      <c r="X1683" s="362" t="s">
        <v>9</v>
      </c>
      <c r="Y1683" s="362" t="s">
        <v>9</v>
      </c>
      <c r="Z1683" s="362" t="s">
        <v>90</v>
      </c>
      <c r="AA1683" s="366" t="s">
        <v>90</v>
      </c>
      <c r="AB1683" s="362" t="s">
        <v>90</v>
      </c>
      <c r="AC1683" s="362"/>
      <c r="AD1683" s="362"/>
      <c r="AE1683" s="362"/>
      <c r="AF1683" s="362"/>
      <c r="AG1683" s="362"/>
      <c r="AH1683" s="362"/>
      <c r="AI1683" s="362" t="str">
        <f t="shared" si="26"/>
        <v>MOMBSS</v>
      </c>
      <c r="AJ1683" s="362" t="str">
        <f>VLOOKUP(AI1683,Table1[[#All],[CONCAT]:[Tfiber]],2,FALSE)</f>
        <v>Applications/Tools</v>
      </c>
      <c r="AK1683" s="362" t="s">
        <v>40</v>
      </c>
      <c r="AL1683" s="362"/>
      <c r="AM1683" s="362"/>
      <c r="AN1683" s="362"/>
      <c r="AO1683" s="362"/>
      <c r="AP1683" s="361" t="e">
        <v>#N/A</v>
      </c>
      <c r="AR1683">
        <v>1</v>
      </c>
    </row>
    <row r="1684" spans="2:44" ht="15" hidden="1" customHeight="1" x14ac:dyDescent="0.35">
      <c r="B1684" s="362">
        <v>1682</v>
      </c>
      <c r="C1684" s="362" t="s">
        <v>4249</v>
      </c>
      <c r="D1684" s="362" t="s">
        <v>2</v>
      </c>
      <c r="E1684" s="368">
        <v>45296</v>
      </c>
      <c r="F1684" s="368"/>
      <c r="G1684" s="368"/>
      <c r="H1684" s="368"/>
      <c r="I1684" s="362" t="s">
        <v>65</v>
      </c>
      <c r="J1684" s="362" t="s">
        <v>2375</v>
      </c>
      <c r="K1684" s="361" t="s">
        <v>4250</v>
      </c>
      <c r="L1684" s="362"/>
      <c r="M1684" s="362" t="s">
        <v>186</v>
      </c>
      <c r="N1684" s="362" t="s">
        <v>9</v>
      </c>
      <c r="O1684" s="362"/>
      <c r="P1684" s="362" t="s">
        <v>90</v>
      </c>
      <c r="Q1684" s="362" t="s">
        <v>90</v>
      </c>
      <c r="R1684" s="362"/>
      <c r="S1684" s="361" t="s">
        <v>90</v>
      </c>
      <c r="T1684" s="362"/>
      <c r="U1684" s="362"/>
      <c r="V1684" s="362" t="s">
        <v>202</v>
      </c>
      <c r="W1684" s="362"/>
      <c r="X1684" s="362" t="s">
        <v>9</v>
      </c>
      <c r="Y1684" s="362" t="s">
        <v>9</v>
      </c>
      <c r="Z1684" s="362" t="s">
        <v>90</v>
      </c>
      <c r="AA1684" s="366" t="s">
        <v>90</v>
      </c>
      <c r="AB1684" s="362" t="s">
        <v>90</v>
      </c>
      <c r="AC1684" s="362"/>
      <c r="AD1684" s="362"/>
      <c r="AE1684" s="362"/>
      <c r="AF1684" s="362"/>
      <c r="AG1684" s="362"/>
      <c r="AH1684" s="362"/>
      <c r="AI1684" s="362" t="str">
        <f t="shared" si="26"/>
        <v>MOMBSS</v>
      </c>
      <c r="AJ1684" s="362" t="str">
        <f>VLOOKUP(AI1684,Table1[[#All],[CONCAT]:[Tfiber]],2,FALSE)</f>
        <v>Applications/Tools</v>
      </c>
      <c r="AK1684" s="362" t="s">
        <v>40</v>
      </c>
      <c r="AL1684" s="362"/>
      <c r="AM1684" s="362"/>
      <c r="AN1684" s="362"/>
      <c r="AO1684" s="362"/>
      <c r="AP1684" s="361" t="e">
        <v>#N/A</v>
      </c>
      <c r="AR1684">
        <v>1</v>
      </c>
    </row>
    <row r="1685" spans="2:44" ht="15" hidden="1" customHeight="1" x14ac:dyDescent="0.35">
      <c r="B1685" s="362">
        <v>1683</v>
      </c>
      <c r="C1685" s="362" t="s">
        <v>4251</v>
      </c>
      <c r="D1685" s="362" t="s">
        <v>2</v>
      </c>
      <c r="E1685" s="368">
        <v>45309</v>
      </c>
      <c r="F1685" s="368"/>
      <c r="G1685" s="368"/>
      <c r="H1685" s="368"/>
      <c r="I1685" s="362" t="s">
        <v>65</v>
      </c>
      <c r="J1685" s="362" t="s">
        <v>3100</v>
      </c>
      <c r="K1685" s="361" t="s">
        <v>4252</v>
      </c>
      <c r="L1685" s="362"/>
      <c r="M1685" s="362" t="s">
        <v>186</v>
      </c>
      <c r="N1685" s="362" t="s">
        <v>9</v>
      </c>
      <c r="O1685" s="362"/>
      <c r="P1685" s="362" t="s">
        <v>90</v>
      </c>
      <c r="Q1685" s="362" t="s">
        <v>90</v>
      </c>
      <c r="R1685" s="362"/>
      <c r="S1685" s="361" t="s">
        <v>90</v>
      </c>
      <c r="T1685" s="362"/>
      <c r="U1685" s="362"/>
      <c r="V1685" s="362" t="s">
        <v>202</v>
      </c>
      <c r="W1685" s="362"/>
      <c r="X1685" s="362" t="s">
        <v>9</v>
      </c>
      <c r="Y1685" s="362" t="s">
        <v>9</v>
      </c>
      <c r="Z1685" s="362" t="s">
        <v>90</v>
      </c>
      <c r="AA1685" s="366" t="s">
        <v>90</v>
      </c>
      <c r="AB1685" s="362" t="s">
        <v>90</v>
      </c>
      <c r="AC1685" s="362"/>
      <c r="AD1685" s="362"/>
      <c r="AE1685" s="362"/>
      <c r="AF1685" s="362"/>
      <c r="AG1685" s="362"/>
      <c r="AH1685" s="362"/>
      <c r="AI1685" s="362" t="str">
        <f t="shared" si="26"/>
        <v>MOMBSS</v>
      </c>
      <c r="AJ1685" s="362" t="str">
        <f>VLOOKUP(AI1685,Table1[[#All],[CONCAT]:[Tfiber]],2,FALSE)</f>
        <v>Applications/Tools</v>
      </c>
      <c r="AK1685" s="362" t="s">
        <v>40</v>
      </c>
      <c r="AL1685" s="362"/>
      <c r="AM1685" s="362"/>
      <c r="AN1685" s="362"/>
      <c r="AO1685" s="362"/>
      <c r="AP1685" s="361" t="e">
        <v>#N/A</v>
      </c>
      <c r="AR1685">
        <v>1</v>
      </c>
    </row>
    <row r="1686" spans="2:44" ht="15" hidden="1" customHeight="1" x14ac:dyDescent="0.35">
      <c r="B1686" s="362">
        <v>1684</v>
      </c>
      <c r="C1686" s="362" t="s">
        <v>4253</v>
      </c>
      <c r="D1686" s="362" t="s">
        <v>2</v>
      </c>
      <c r="E1686" s="368">
        <v>45133</v>
      </c>
      <c r="F1686" s="368"/>
      <c r="G1686" s="368"/>
      <c r="H1686" s="368"/>
      <c r="I1686" s="362" t="s">
        <v>74</v>
      </c>
      <c r="J1686" s="362" t="s">
        <v>2308</v>
      </c>
      <c r="K1686" s="361" t="s">
        <v>4254</v>
      </c>
      <c r="L1686" s="361"/>
      <c r="M1686" s="362" t="s">
        <v>186</v>
      </c>
      <c r="N1686" s="362" t="s">
        <v>9</v>
      </c>
      <c r="O1686" s="362"/>
      <c r="P1686" s="362" t="s">
        <v>90</v>
      </c>
      <c r="Q1686" s="362" t="s">
        <v>90</v>
      </c>
      <c r="R1686" s="362"/>
      <c r="S1686" s="361" t="s">
        <v>4255</v>
      </c>
      <c r="T1686" s="362"/>
      <c r="U1686" s="362"/>
      <c r="V1686" s="362" t="s">
        <v>120</v>
      </c>
      <c r="W1686" s="362"/>
      <c r="X1686" s="362"/>
      <c r="Y1686" s="362" t="s">
        <v>48</v>
      </c>
      <c r="Z1686" s="362" t="s">
        <v>90</v>
      </c>
      <c r="AA1686" s="366" t="s">
        <v>90</v>
      </c>
      <c r="AB1686" s="362" t="s">
        <v>90</v>
      </c>
      <c r="AC1686" s="362"/>
      <c r="AD1686" s="362"/>
      <c r="AE1686" s="362"/>
      <c r="AF1686" s="362"/>
      <c r="AG1686" s="362"/>
      <c r="AH1686" s="362"/>
      <c r="AI1686" s="362" t="str">
        <f t="shared" si="26"/>
        <v>MOMWFM</v>
      </c>
      <c r="AJ1686" s="362" t="str">
        <f>VLOOKUP(AI1686,Table1[[#All],[CONCAT]:[Tfiber]],2,FALSE)</f>
        <v>Applications/Tools</v>
      </c>
      <c r="AK1686" s="362" t="s">
        <v>40</v>
      </c>
      <c r="AL1686" s="362"/>
      <c r="AM1686" s="362"/>
      <c r="AN1686" s="362"/>
      <c r="AO1686" s="362"/>
      <c r="AP1686" s="361"/>
      <c r="AR1686">
        <v>1</v>
      </c>
    </row>
    <row r="1687" spans="2:44" ht="15" hidden="1" customHeight="1" x14ac:dyDescent="0.35">
      <c r="B1687" s="362">
        <v>1685</v>
      </c>
      <c r="C1687" s="362" t="s">
        <v>4256</v>
      </c>
      <c r="D1687" s="362" t="s">
        <v>2</v>
      </c>
      <c r="E1687" s="368">
        <v>45309</v>
      </c>
      <c r="F1687" s="368"/>
      <c r="G1687" s="368"/>
      <c r="H1687" s="368"/>
      <c r="I1687" s="362" t="s">
        <v>63</v>
      </c>
      <c r="J1687" s="362" t="s">
        <v>184</v>
      </c>
      <c r="K1687" s="361" t="s">
        <v>4257</v>
      </c>
      <c r="L1687" s="361"/>
      <c r="M1687" s="362" t="s">
        <v>186</v>
      </c>
      <c r="N1687" s="362" t="s">
        <v>9</v>
      </c>
      <c r="O1687" s="362"/>
      <c r="P1687" s="362" t="s">
        <v>2273</v>
      </c>
      <c r="Q1687" s="362" t="s">
        <v>90</v>
      </c>
      <c r="R1687" s="362"/>
      <c r="S1687" s="361" t="s">
        <v>4258</v>
      </c>
      <c r="T1687" s="362"/>
      <c r="U1687" s="362"/>
      <c r="V1687" s="362" t="s">
        <v>844</v>
      </c>
      <c r="W1687" s="362"/>
      <c r="X1687" s="362" t="s">
        <v>9</v>
      </c>
      <c r="Y1687" s="362" t="s">
        <v>3290</v>
      </c>
      <c r="Z1687" s="362" t="s">
        <v>90</v>
      </c>
      <c r="AA1687" s="366" t="s">
        <v>90</v>
      </c>
      <c r="AB1687" s="362" t="s">
        <v>90</v>
      </c>
      <c r="AC1687" s="362"/>
      <c r="AD1687" s="362"/>
      <c r="AE1687" s="362"/>
      <c r="AF1687" s="362"/>
      <c r="AG1687" s="362"/>
      <c r="AH1687" s="362"/>
      <c r="AI1687" s="362" t="str">
        <f t="shared" si="26"/>
        <v>MOMOSS</v>
      </c>
      <c r="AJ1687" s="362" t="str">
        <f>VLOOKUP(AI1687,Table1[[#All],[CONCAT]:[Tfiber]],2,FALSE)</f>
        <v>Applications/Tools</v>
      </c>
      <c r="AK1687" s="362" t="e">
        <v>#N/A</v>
      </c>
      <c r="AL1687" s="362" t="e">
        <f>VLOOKUP(C1687,[1]AllOSS!$B:$G,6,0)</f>
        <v>#N/A</v>
      </c>
      <c r="AM1687" s="362" t="e">
        <f>VLOOKUP(C1687,[1]AllOSS!$B:$K,10,0)</f>
        <v>#N/A</v>
      </c>
      <c r="AN1687" s="362"/>
      <c r="AO1687" s="362"/>
      <c r="AP1687" s="361" t="e">
        <v>#N/A</v>
      </c>
      <c r="AR1687">
        <v>1</v>
      </c>
    </row>
    <row r="1688" spans="2:44" ht="15" hidden="1" customHeight="1" x14ac:dyDescent="0.35">
      <c r="B1688" s="362">
        <v>1686</v>
      </c>
      <c r="C1688" s="362" t="s">
        <v>4259</v>
      </c>
      <c r="D1688" s="362" t="s">
        <v>2</v>
      </c>
      <c r="E1688" s="368">
        <v>45309</v>
      </c>
      <c r="F1688" s="368"/>
      <c r="G1688" s="368"/>
      <c r="H1688" s="368"/>
      <c r="I1688" s="362" t="s">
        <v>63</v>
      </c>
      <c r="J1688" s="362" t="s">
        <v>184</v>
      </c>
      <c r="K1688" s="361" t="s">
        <v>4260</v>
      </c>
      <c r="L1688" s="361"/>
      <c r="M1688" s="362" t="s">
        <v>186</v>
      </c>
      <c r="N1688" s="362" t="s">
        <v>9</v>
      </c>
      <c r="O1688" s="362"/>
      <c r="P1688" s="362" t="s">
        <v>2273</v>
      </c>
      <c r="Q1688" s="362" t="s">
        <v>90</v>
      </c>
      <c r="R1688" s="362"/>
      <c r="S1688" s="361" t="s">
        <v>4261</v>
      </c>
      <c r="T1688" s="362"/>
      <c r="U1688" s="362"/>
      <c r="V1688" s="362" t="s">
        <v>844</v>
      </c>
      <c r="W1688" s="362"/>
      <c r="X1688" s="362" t="s">
        <v>9</v>
      </c>
      <c r="Y1688" s="362" t="s">
        <v>3290</v>
      </c>
      <c r="Z1688" s="362" t="s">
        <v>90</v>
      </c>
      <c r="AA1688" s="366" t="s">
        <v>90</v>
      </c>
      <c r="AB1688" s="362" t="s">
        <v>90</v>
      </c>
      <c r="AC1688" s="362"/>
      <c r="AD1688" s="362"/>
      <c r="AE1688" s="362"/>
      <c r="AF1688" s="362"/>
      <c r="AG1688" s="362"/>
      <c r="AH1688" s="362"/>
      <c r="AI1688" s="362" t="str">
        <f t="shared" si="26"/>
        <v>MOMOSS</v>
      </c>
      <c r="AJ1688" s="362" t="str">
        <f>VLOOKUP(AI1688,Table1[[#All],[CONCAT]:[Tfiber]],2,FALSE)</f>
        <v>Applications/Tools</v>
      </c>
      <c r="AK1688" s="362" t="e">
        <v>#N/A</v>
      </c>
      <c r="AL1688" s="362" t="e">
        <f>VLOOKUP(C1688,[1]AllOSS!$B:$G,6,0)</f>
        <v>#N/A</v>
      </c>
      <c r="AM1688" s="362" t="e">
        <f>VLOOKUP(C1688,[1]AllOSS!$B:$K,10,0)</f>
        <v>#N/A</v>
      </c>
      <c r="AN1688" s="362"/>
      <c r="AO1688" s="362"/>
      <c r="AP1688" s="361" t="e">
        <v>#N/A</v>
      </c>
      <c r="AR1688">
        <v>1</v>
      </c>
    </row>
    <row r="1689" spans="2:44" ht="15" hidden="1" customHeight="1" x14ac:dyDescent="0.35">
      <c r="B1689" s="362">
        <v>1687</v>
      </c>
      <c r="C1689" s="362" t="s">
        <v>4262</v>
      </c>
      <c r="D1689" s="362" t="s">
        <v>2</v>
      </c>
      <c r="E1689" s="368">
        <v>45309</v>
      </c>
      <c r="F1689" s="368"/>
      <c r="G1689" s="368"/>
      <c r="H1689" s="368"/>
      <c r="I1689" s="362" t="s">
        <v>65</v>
      </c>
      <c r="J1689" s="362" t="s">
        <v>3395</v>
      </c>
      <c r="K1689" s="361" t="s">
        <v>4263</v>
      </c>
      <c r="L1689" s="362"/>
      <c r="M1689" s="362" t="s">
        <v>186</v>
      </c>
      <c r="N1689" s="362" t="s">
        <v>9</v>
      </c>
      <c r="O1689" s="362"/>
      <c r="P1689" s="362" t="s">
        <v>90</v>
      </c>
      <c r="Q1689" s="362" t="s">
        <v>90</v>
      </c>
      <c r="R1689" s="362"/>
      <c r="S1689" s="361" t="s">
        <v>90</v>
      </c>
      <c r="T1689" s="362"/>
      <c r="U1689" s="362"/>
      <c r="V1689" s="362" t="s">
        <v>202</v>
      </c>
      <c r="W1689" s="362"/>
      <c r="X1689" s="362" t="s">
        <v>9</v>
      </c>
      <c r="Y1689" s="362" t="s">
        <v>9</v>
      </c>
      <c r="Z1689" s="362" t="s">
        <v>90</v>
      </c>
      <c r="AA1689" s="366" t="s">
        <v>90</v>
      </c>
      <c r="AB1689" s="362" t="s">
        <v>90</v>
      </c>
      <c r="AC1689" s="362"/>
      <c r="AD1689" s="362"/>
      <c r="AE1689" s="362"/>
      <c r="AF1689" s="362"/>
      <c r="AG1689" s="362"/>
      <c r="AH1689" s="362"/>
      <c r="AI1689" s="362" t="str">
        <f t="shared" si="26"/>
        <v>MOMBSS</v>
      </c>
      <c r="AJ1689" s="362" t="str">
        <f>VLOOKUP(AI1689,Table1[[#All],[CONCAT]:[Tfiber]],2,FALSE)</f>
        <v>Applications/Tools</v>
      </c>
      <c r="AK1689" s="362" t="s">
        <v>40</v>
      </c>
      <c r="AL1689" s="362"/>
      <c r="AM1689" s="362"/>
      <c r="AN1689" s="362"/>
      <c r="AO1689" s="362"/>
      <c r="AP1689" s="361" t="e">
        <v>#N/A</v>
      </c>
      <c r="AR1689">
        <v>1</v>
      </c>
    </row>
    <row r="1690" spans="2:44" ht="15" hidden="1" customHeight="1" x14ac:dyDescent="0.35">
      <c r="B1690" s="362">
        <v>1688</v>
      </c>
      <c r="C1690" s="362" t="s">
        <v>4264</v>
      </c>
      <c r="D1690" s="362" t="s">
        <v>2</v>
      </c>
      <c r="E1690" s="368">
        <v>45309</v>
      </c>
      <c r="F1690" s="368"/>
      <c r="G1690" s="368"/>
      <c r="H1690" s="368"/>
      <c r="I1690" s="362" t="s">
        <v>65</v>
      </c>
      <c r="J1690" s="362" t="s">
        <v>90</v>
      </c>
      <c r="K1690" s="361" t="s">
        <v>4265</v>
      </c>
      <c r="L1690" s="362"/>
      <c r="M1690" s="362" t="s">
        <v>186</v>
      </c>
      <c r="N1690" s="362" t="s">
        <v>9</v>
      </c>
      <c r="O1690" s="362"/>
      <c r="P1690" s="362" t="s">
        <v>90</v>
      </c>
      <c r="Q1690" s="362" t="s">
        <v>90</v>
      </c>
      <c r="R1690" s="362"/>
      <c r="S1690" s="361" t="s">
        <v>90</v>
      </c>
      <c r="T1690" s="362"/>
      <c r="U1690" s="362"/>
      <c r="V1690" s="362" t="s">
        <v>202</v>
      </c>
      <c r="W1690" s="362"/>
      <c r="X1690" s="362" t="s">
        <v>9</v>
      </c>
      <c r="Y1690" s="362" t="s">
        <v>9</v>
      </c>
      <c r="Z1690" s="362" t="s">
        <v>90</v>
      </c>
      <c r="AA1690" s="366" t="s">
        <v>90</v>
      </c>
      <c r="AB1690" s="362" t="s">
        <v>90</v>
      </c>
      <c r="AC1690" s="362"/>
      <c r="AD1690" s="362"/>
      <c r="AE1690" s="362"/>
      <c r="AF1690" s="362"/>
      <c r="AG1690" s="362"/>
      <c r="AH1690" s="362"/>
      <c r="AI1690" s="362" t="str">
        <f t="shared" si="26"/>
        <v>MOMBSS</v>
      </c>
      <c r="AJ1690" s="362" t="str">
        <f>VLOOKUP(AI1690,Table1[[#All],[CONCAT]:[Tfiber]],2,FALSE)</f>
        <v>Applications/Tools</v>
      </c>
      <c r="AK1690" s="362" t="s">
        <v>40</v>
      </c>
      <c r="AL1690" s="362"/>
      <c r="AM1690" s="362"/>
      <c r="AN1690" s="362"/>
      <c r="AO1690" s="362"/>
      <c r="AP1690" s="361" t="e">
        <v>#N/A</v>
      </c>
      <c r="AR1690">
        <v>1</v>
      </c>
    </row>
    <row r="1691" spans="2:44" ht="15" hidden="1" customHeight="1" x14ac:dyDescent="0.35">
      <c r="B1691" s="362">
        <v>1689</v>
      </c>
      <c r="C1691" s="362" t="s">
        <v>4266</v>
      </c>
      <c r="D1691" s="362" t="s">
        <v>2</v>
      </c>
      <c r="E1691" s="368">
        <v>45309</v>
      </c>
      <c r="F1691" s="368"/>
      <c r="G1691" s="368"/>
      <c r="H1691" s="368"/>
      <c r="I1691" s="362" t="s">
        <v>65</v>
      </c>
      <c r="J1691" s="362" t="s">
        <v>61</v>
      </c>
      <c r="K1691" s="361" t="s">
        <v>4267</v>
      </c>
      <c r="L1691" s="362"/>
      <c r="M1691" s="362" t="s">
        <v>186</v>
      </c>
      <c r="N1691" s="362" t="s">
        <v>9</v>
      </c>
      <c r="O1691" s="362"/>
      <c r="P1691" s="362" t="s">
        <v>90</v>
      </c>
      <c r="Q1691" s="362" t="s">
        <v>90</v>
      </c>
      <c r="R1691" s="362"/>
      <c r="S1691" s="361" t="s">
        <v>90</v>
      </c>
      <c r="T1691" s="362"/>
      <c r="U1691" s="362"/>
      <c r="V1691" s="362" t="s">
        <v>202</v>
      </c>
      <c r="W1691" s="362"/>
      <c r="X1691" s="362" t="s">
        <v>9</v>
      </c>
      <c r="Y1691" s="362" t="s">
        <v>9</v>
      </c>
      <c r="Z1691" s="362" t="s">
        <v>90</v>
      </c>
      <c r="AA1691" s="366" t="s">
        <v>90</v>
      </c>
      <c r="AB1691" s="362" t="s">
        <v>90</v>
      </c>
      <c r="AC1691" s="362"/>
      <c r="AD1691" s="362"/>
      <c r="AE1691" s="362"/>
      <c r="AF1691" s="362"/>
      <c r="AG1691" s="362"/>
      <c r="AH1691" s="362"/>
      <c r="AI1691" s="362" t="str">
        <f t="shared" si="26"/>
        <v>MOMBSS</v>
      </c>
      <c r="AJ1691" s="362" t="str">
        <f>VLOOKUP(AI1691,Table1[[#All],[CONCAT]:[Tfiber]],2,FALSE)</f>
        <v>Applications/Tools</v>
      </c>
      <c r="AK1691" s="362" t="s">
        <v>40</v>
      </c>
      <c r="AL1691" s="362"/>
      <c r="AM1691" s="362"/>
      <c r="AN1691" s="362"/>
      <c r="AO1691" s="362"/>
      <c r="AP1691" s="361" t="e">
        <v>#N/A</v>
      </c>
      <c r="AR1691">
        <v>1</v>
      </c>
    </row>
    <row r="1692" spans="2:44" ht="15" hidden="1" customHeight="1" x14ac:dyDescent="0.35">
      <c r="B1692" s="362">
        <v>1690</v>
      </c>
      <c r="C1692" s="362" t="s">
        <v>4268</v>
      </c>
      <c r="D1692" s="362" t="s">
        <v>2</v>
      </c>
      <c r="E1692" s="368">
        <v>45309</v>
      </c>
      <c r="F1692" s="368"/>
      <c r="G1692" s="368"/>
      <c r="H1692" s="368"/>
      <c r="I1692" s="362" t="s">
        <v>65</v>
      </c>
      <c r="J1692" s="362" t="s">
        <v>90</v>
      </c>
      <c r="K1692" s="361" t="s">
        <v>4269</v>
      </c>
      <c r="L1692" s="362"/>
      <c r="M1692" s="362" t="s">
        <v>186</v>
      </c>
      <c r="N1692" s="362" t="s">
        <v>9</v>
      </c>
      <c r="O1692" s="362"/>
      <c r="P1692" s="362" t="s">
        <v>90</v>
      </c>
      <c r="Q1692" s="362" t="s">
        <v>90</v>
      </c>
      <c r="R1692" s="362"/>
      <c r="S1692" s="361" t="s">
        <v>90</v>
      </c>
      <c r="T1692" s="362"/>
      <c r="U1692" s="362"/>
      <c r="V1692" s="362" t="s">
        <v>202</v>
      </c>
      <c r="W1692" s="362"/>
      <c r="X1692" s="362" t="s">
        <v>9</v>
      </c>
      <c r="Y1692" s="362" t="s">
        <v>9</v>
      </c>
      <c r="Z1692" s="362" t="s">
        <v>90</v>
      </c>
      <c r="AA1692" s="366" t="s">
        <v>90</v>
      </c>
      <c r="AB1692" s="362" t="s">
        <v>90</v>
      </c>
      <c r="AC1692" s="362"/>
      <c r="AD1692" s="362"/>
      <c r="AE1692" s="362"/>
      <c r="AF1692" s="362"/>
      <c r="AG1692" s="362"/>
      <c r="AH1692" s="362"/>
      <c r="AI1692" s="362" t="str">
        <f t="shared" si="26"/>
        <v>MOMBSS</v>
      </c>
      <c r="AJ1692" s="362" t="str">
        <f>VLOOKUP(AI1692,Table1[[#All],[CONCAT]:[Tfiber]],2,FALSE)</f>
        <v>Applications/Tools</v>
      </c>
      <c r="AK1692" s="362" t="s">
        <v>40</v>
      </c>
      <c r="AL1692" s="362"/>
      <c r="AM1692" s="362"/>
      <c r="AN1692" s="362"/>
      <c r="AO1692" s="362"/>
      <c r="AP1692" s="361" t="e">
        <v>#N/A</v>
      </c>
      <c r="AR1692">
        <v>1</v>
      </c>
    </row>
    <row r="1693" spans="2:44" ht="15" hidden="1" customHeight="1" x14ac:dyDescent="0.35">
      <c r="B1693" s="362">
        <v>1691</v>
      </c>
      <c r="C1693" s="362" t="s">
        <v>4270</v>
      </c>
      <c r="D1693" s="362" t="s">
        <v>2</v>
      </c>
      <c r="E1693" s="368">
        <v>45309</v>
      </c>
      <c r="F1693" s="368"/>
      <c r="G1693" s="368"/>
      <c r="H1693" s="368"/>
      <c r="I1693" s="362" t="s">
        <v>65</v>
      </c>
      <c r="J1693" s="362" t="s">
        <v>90</v>
      </c>
      <c r="K1693" s="361" t="s">
        <v>4271</v>
      </c>
      <c r="L1693" s="362"/>
      <c r="M1693" s="362" t="s">
        <v>186</v>
      </c>
      <c r="N1693" s="362" t="s">
        <v>9</v>
      </c>
      <c r="O1693" s="362"/>
      <c r="P1693" s="362" t="s">
        <v>90</v>
      </c>
      <c r="Q1693" s="362" t="s">
        <v>90</v>
      </c>
      <c r="R1693" s="362"/>
      <c r="S1693" s="361" t="s">
        <v>90</v>
      </c>
      <c r="T1693" s="362"/>
      <c r="U1693" s="362"/>
      <c r="V1693" s="362" t="s">
        <v>202</v>
      </c>
      <c r="W1693" s="362"/>
      <c r="X1693" s="362" t="s">
        <v>9</v>
      </c>
      <c r="Y1693" s="362" t="s">
        <v>9</v>
      </c>
      <c r="Z1693" s="362" t="s">
        <v>90</v>
      </c>
      <c r="AA1693" s="366" t="s">
        <v>90</v>
      </c>
      <c r="AB1693" s="362" t="s">
        <v>90</v>
      </c>
      <c r="AC1693" s="362"/>
      <c r="AD1693" s="362"/>
      <c r="AE1693" s="362"/>
      <c r="AF1693" s="362"/>
      <c r="AG1693" s="362"/>
      <c r="AH1693" s="362"/>
      <c r="AI1693" s="362" t="str">
        <f t="shared" si="26"/>
        <v>MOMBSS</v>
      </c>
      <c r="AJ1693" s="362" t="str">
        <f>VLOOKUP(AI1693,Table1[[#All],[CONCAT]:[Tfiber]],2,FALSE)</f>
        <v>Applications/Tools</v>
      </c>
      <c r="AK1693" s="362" t="s">
        <v>40</v>
      </c>
      <c r="AL1693" s="362"/>
      <c r="AM1693" s="362"/>
      <c r="AN1693" s="362"/>
      <c r="AO1693" s="362"/>
      <c r="AP1693" s="361" t="e">
        <v>#N/A</v>
      </c>
      <c r="AR1693">
        <v>1</v>
      </c>
    </row>
    <row r="1694" spans="2:44" ht="15" hidden="1" customHeight="1" x14ac:dyDescent="0.35">
      <c r="B1694" s="362">
        <v>1692</v>
      </c>
      <c r="C1694" s="362" t="s">
        <v>4272</v>
      </c>
      <c r="D1694" s="362" t="s">
        <v>2</v>
      </c>
      <c r="E1694" s="368">
        <v>45309</v>
      </c>
      <c r="F1694" s="368"/>
      <c r="G1694" s="368"/>
      <c r="H1694" s="368"/>
      <c r="I1694" s="362" t="s">
        <v>65</v>
      </c>
      <c r="J1694" s="362" t="s">
        <v>90</v>
      </c>
      <c r="K1694" s="361" t="s">
        <v>4273</v>
      </c>
      <c r="L1694" s="362"/>
      <c r="M1694" s="362" t="s">
        <v>186</v>
      </c>
      <c r="N1694" s="362" t="s">
        <v>9</v>
      </c>
      <c r="O1694" s="362"/>
      <c r="P1694" s="362" t="s">
        <v>90</v>
      </c>
      <c r="Q1694" s="362" t="s">
        <v>90</v>
      </c>
      <c r="R1694" s="362"/>
      <c r="S1694" s="361" t="s">
        <v>90</v>
      </c>
      <c r="T1694" s="362"/>
      <c r="U1694" s="362"/>
      <c r="V1694" s="362" t="s">
        <v>202</v>
      </c>
      <c r="W1694" s="362"/>
      <c r="X1694" s="362" t="s">
        <v>9</v>
      </c>
      <c r="Y1694" s="362" t="s">
        <v>9</v>
      </c>
      <c r="Z1694" s="362" t="s">
        <v>90</v>
      </c>
      <c r="AA1694" s="366" t="s">
        <v>90</v>
      </c>
      <c r="AB1694" s="362" t="s">
        <v>90</v>
      </c>
      <c r="AC1694" s="362"/>
      <c r="AD1694" s="362"/>
      <c r="AE1694" s="362"/>
      <c r="AF1694" s="362"/>
      <c r="AG1694" s="362"/>
      <c r="AH1694" s="362"/>
      <c r="AI1694" s="362" t="str">
        <f t="shared" si="26"/>
        <v>MOMBSS</v>
      </c>
      <c r="AJ1694" s="362" t="str">
        <f>VLOOKUP(AI1694,Table1[[#All],[CONCAT]:[Tfiber]],2,FALSE)</f>
        <v>Applications/Tools</v>
      </c>
      <c r="AK1694" s="362" t="s">
        <v>40</v>
      </c>
      <c r="AL1694" s="362"/>
      <c r="AM1694" s="362"/>
      <c r="AN1694" s="362"/>
      <c r="AO1694" s="362"/>
      <c r="AP1694" s="361" t="e">
        <v>#N/A</v>
      </c>
      <c r="AR1694">
        <v>1</v>
      </c>
    </row>
    <row r="1695" spans="2:44" ht="15" hidden="1" customHeight="1" x14ac:dyDescent="0.35">
      <c r="B1695" s="362">
        <v>1693</v>
      </c>
      <c r="C1695" s="362" t="s">
        <v>4274</v>
      </c>
      <c r="D1695" s="362" t="s">
        <v>2</v>
      </c>
      <c r="E1695" s="368">
        <v>45309</v>
      </c>
      <c r="F1695" s="368"/>
      <c r="G1695" s="368"/>
      <c r="H1695" s="368"/>
      <c r="I1695" s="362" t="s">
        <v>65</v>
      </c>
      <c r="J1695" s="362" t="s">
        <v>90</v>
      </c>
      <c r="K1695" s="361" t="s">
        <v>4275</v>
      </c>
      <c r="L1695" s="362"/>
      <c r="M1695" s="362" t="s">
        <v>186</v>
      </c>
      <c r="N1695" s="362" t="s">
        <v>9</v>
      </c>
      <c r="O1695" s="362"/>
      <c r="P1695" s="362" t="s">
        <v>90</v>
      </c>
      <c r="Q1695" s="362" t="s">
        <v>90</v>
      </c>
      <c r="R1695" s="362"/>
      <c r="S1695" s="361" t="s">
        <v>90</v>
      </c>
      <c r="T1695" s="362"/>
      <c r="U1695" s="362"/>
      <c r="V1695" s="362" t="s">
        <v>202</v>
      </c>
      <c r="W1695" s="362"/>
      <c r="X1695" s="362" t="s">
        <v>9</v>
      </c>
      <c r="Y1695" s="362" t="s">
        <v>9</v>
      </c>
      <c r="Z1695" s="362" t="s">
        <v>90</v>
      </c>
      <c r="AA1695" s="366" t="s">
        <v>90</v>
      </c>
      <c r="AB1695" s="362" t="s">
        <v>90</v>
      </c>
      <c r="AC1695" s="362"/>
      <c r="AD1695" s="362"/>
      <c r="AE1695" s="362"/>
      <c r="AF1695" s="362"/>
      <c r="AG1695" s="362"/>
      <c r="AH1695" s="362"/>
      <c r="AI1695" s="362" t="str">
        <f t="shared" si="26"/>
        <v>MOMBSS</v>
      </c>
      <c r="AJ1695" s="362" t="str">
        <f>VLOOKUP(AI1695,Table1[[#All],[CONCAT]:[Tfiber]],2,FALSE)</f>
        <v>Applications/Tools</v>
      </c>
      <c r="AK1695" s="362" t="s">
        <v>40</v>
      </c>
      <c r="AL1695" s="362"/>
      <c r="AM1695" s="362"/>
      <c r="AN1695" s="362"/>
      <c r="AO1695" s="362"/>
      <c r="AP1695" s="361" t="e">
        <v>#N/A</v>
      </c>
      <c r="AR1695">
        <v>1</v>
      </c>
    </row>
    <row r="1696" spans="2:44" ht="15" hidden="1" customHeight="1" x14ac:dyDescent="0.35">
      <c r="B1696" s="362">
        <v>1694</v>
      </c>
      <c r="C1696" s="362" t="s">
        <v>4276</v>
      </c>
      <c r="D1696" s="362" t="s">
        <v>2</v>
      </c>
      <c r="E1696" s="368">
        <v>45309</v>
      </c>
      <c r="F1696" s="368"/>
      <c r="G1696" s="368"/>
      <c r="H1696" s="368"/>
      <c r="I1696" s="362" t="s">
        <v>65</v>
      </c>
      <c r="J1696" s="362" t="s">
        <v>90</v>
      </c>
      <c r="K1696" s="361" t="s">
        <v>4277</v>
      </c>
      <c r="L1696" s="362"/>
      <c r="M1696" s="362" t="s">
        <v>186</v>
      </c>
      <c r="N1696" s="362" t="s">
        <v>9</v>
      </c>
      <c r="O1696" s="362"/>
      <c r="P1696" s="362" t="s">
        <v>90</v>
      </c>
      <c r="Q1696" s="362" t="s">
        <v>90</v>
      </c>
      <c r="R1696" s="362"/>
      <c r="S1696" s="361" t="s">
        <v>90</v>
      </c>
      <c r="T1696" s="362"/>
      <c r="U1696" s="362"/>
      <c r="V1696" s="362" t="s">
        <v>202</v>
      </c>
      <c r="W1696" s="362"/>
      <c r="X1696" s="362" t="s">
        <v>9</v>
      </c>
      <c r="Y1696" s="362" t="s">
        <v>9</v>
      </c>
      <c r="Z1696" s="362" t="s">
        <v>90</v>
      </c>
      <c r="AA1696" s="366" t="s">
        <v>90</v>
      </c>
      <c r="AB1696" s="362" t="s">
        <v>90</v>
      </c>
      <c r="AC1696" s="362"/>
      <c r="AD1696" s="362"/>
      <c r="AE1696" s="362"/>
      <c r="AF1696" s="362"/>
      <c r="AG1696" s="362"/>
      <c r="AH1696" s="362"/>
      <c r="AI1696" s="362" t="str">
        <f t="shared" si="26"/>
        <v>MOMBSS</v>
      </c>
      <c r="AJ1696" s="362" t="str">
        <f>VLOOKUP(AI1696,Table1[[#All],[CONCAT]:[Tfiber]],2,FALSE)</f>
        <v>Applications/Tools</v>
      </c>
      <c r="AK1696" s="362" t="s">
        <v>40</v>
      </c>
      <c r="AL1696" s="362"/>
      <c r="AM1696" s="362"/>
      <c r="AN1696" s="362"/>
      <c r="AO1696" s="362"/>
      <c r="AP1696" s="361" t="e">
        <v>#N/A</v>
      </c>
      <c r="AR1696">
        <v>1</v>
      </c>
    </row>
    <row r="1697" spans="2:44" ht="15" hidden="1" customHeight="1" x14ac:dyDescent="0.35">
      <c r="B1697" s="362">
        <v>1695</v>
      </c>
      <c r="C1697" s="362" t="s">
        <v>4278</v>
      </c>
      <c r="D1697" s="362" t="s">
        <v>2</v>
      </c>
      <c r="E1697" s="368">
        <v>45133</v>
      </c>
      <c r="F1697" s="368"/>
      <c r="G1697" s="368"/>
      <c r="H1697" s="368"/>
      <c r="I1697" s="362" t="s">
        <v>74</v>
      </c>
      <c r="J1697" s="362" t="s">
        <v>1584</v>
      </c>
      <c r="K1697" s="361" t="s">
        <v>4279</v>
      </c>
      <c r="L1697" s="361"/>
      <c r="M1697" s="362" t="s">
        <v>186</v>
      </c>
      <c r="N1697" s="362" t="s">
        <v>9</v>
      </c>
      <c r="O1697" s="362"/>
      <c r="P1697" s="362" t="s">
        <v>90</v>
      </c>
      <c r="Q1697" s="362" t="s">
        <v>90</v>
      </c>
      <c r="R1697" s="362"/>
      <c r="S1697" s="361"/>
      <c r="T1697" s="362"/>
      <c r="U1697" s="362"/>
      <c r="V1697" s="362" t="s">
        <v>120</v>
      </c>
      <c r="W1697" s="362"/>
      <c r="X1697" s="362"/>
      <c r="Y1697" s="362" t="s">
        <v>48</v>
      </c>
      <c r="Z1697" s="362" t="s">
        <v>90</v>
      </c>
      <c r="AA1697" s="366" t="s">
        <v>90</v>
      </c>
      <c r="AB1697" s="362" t="s">
        <v>90</v>
      </c>
      <c r="AC1697" s="362"/>
      <c r="AD1697" s="362"/>
      <c r="AE1697" s="362"/>
      <c r="AF1697" s="362"/>
      <c r="AG1697" s="362"/>
      <c r="AH1697" s="362"/>
      <c r="AI1697" s="362" t="str">
        <f t="shared" si="26"/>
        <v>MOMWFM</v>
      </c>
      <c r="AJ1697" s="362" t="str">
        <f>VLOOKUP(AI1697,Table1[[#All],[CONCAT]:[Tfiber]],2,FALSE)</f>
        <v>Applications/Tools</v>
      </c>
      <c r="AK1697" s="362" t="s">
        <v>40</v>
      </c>
      <c r="AL1697" s="362"/>
      <c r="AM1697" s="362"/>
      <c r="AN1697" s="362"/>
      <c r="AO1697" s="362"/>
      <c r="AP1697" s="361"/>
      <c r="AR1697">
        <v>1</v>
      </c>
    </row>
    <row r="1698" spans="2:44" ht="15" hidden="1" customHeight="1" x14ac:dyDescent="0.35">
      <c r="B1698" s="362">
        <v>1696</v>
      </c>
      <c r="C1698" s="362" t="s">
        <v>4280</v>
      </c>
      <c r="D1698" s="362" t="s">
        <v>2</v>
      </c>
      <c r="E1698" s="368">
        <v>45309</v>
      </c>
      <c r="F1698" s="368"/>
      <c r="G1698" s="368"/>
      <c r="H1698" s="368"/>
      <c r="I1698" s="362" t="s">
        <v>65</v>
      </c>
      <c r="J1698" s="362" t="s">
        <v>90</v>
      </c>
      <c r="K1698" s="361" t="s">
        <v>4281</v>
      </c>
      <c r="L1698" s="362"/>
      <c r="M1698" s="362" t="s">
        <v>186</v>
      </c>
      <c r="N1698" s="362" t="s">
        <v>9</v>
      </c>
      <c r="O1698" s="362"/>
      <c r="P1698" s="362" t="s">
        <v>90</v>
      </c>
      <c r="Q1698" s="362" t="s">
        <v>90</v>
      </c>
      <c r="R1698" s="362"/>
      <c r="S1698" s="361" t="s">
        <v>90</v>
      </c>
      <c r="T1698" s="362"/>
      <c r="U1698" s="362"/>
      <c r="V1698" s="362" t="s">
        <v>202</v>
      </c>
      <c r="W1698" s="362"/>
      <c r="X1698" s="362" t="s">
        <v>9</v>
      </c>
      <c r="Y1698" s="362" t="s">
        <v>9</v>
      </c>
      <c r="Z1698" s="362" t="s">
        <v>90</v>
      </c>
      <c r="AA1698" s="366" t="s">
        <v>90</v>
      </c>
      <c r="AB1698" s="362" t="s">
        <v>90</v>
      </c>
      <c r="AC1698" s="362"/>
      <c r="AD1698" s="362"/>
      <c r="AE1698" s="362"/>
      <c r="AF1698" s="362"/>
      <c r="AG1698" s="362"/>
      <c r="AH1698" s="362"/>
      <c r="AI1698" s="362" t="str">
        <f t="shared" si="26"/>
        <v>MOMBSS</v>
      </c>
      <c r="AJ1698" s="362" t="str">
        <f>VLOOKUP(AI1698,Table1[[#All],[CONCAT]:[Tfiber]],2,FALSE)</f>
        <v>Applications/Tools</v>
      </c>
      <c r="AK1698" s="362" t="s">
        <v>40</v>
      </c>
      <c r="AL1698" s="362"/>
      <c r="AM1698" s="362"/>
      <c r="AN1698" s="362"/>
      <c r="AO1698" s="362"/>
      <c r="AP1698" s="361" t="e">
        <v>#N/A</v>
      </c>
      <c r="AR1698">
        <v>1</v>
      </c>
    </row>
    <row r="1699" spans="2:44" ht="15" hidden="1" customHeight="1" x14ac:dyDescent="0.35">
      <c r="B1699" s="362">
        <v>1697</v>
      </c>
      <c r="C1699" s="362" t="s">
        <v>4282</v>
      </c>
      <c r="D1699" s="362" t="s">
        <v>2</v>
      </c>
      <c r="E1699" s="368">
        <v>45309</v>
      </c>
      <c r="F1699" s="368"/>
      <c r="G1699" s="368"/>
      <c r="H1699" s="368"/>
      <c r="I1699" s="362" t="s">
        <v>65</v>
      </c>
      <c r="J1699" s="362" t="s">
        <v>90</v>
      </c>
      <c r="K1699" s="361" t="s">
        <v>4283</v>
      </c>
      <c r="L1699" s="362"/>
      <c r="M1699" s="362" t="s">
        <v>186</v>
      </c>
      <c r="N1699" s="362" t="s">
        <v>9</v>
      </c>
      <c r="O1699" s="362"/>
      <c r="P1699" s="362" t="s">
        <v>90</v>
      </c>
      <c r="Q1699" s="362" t="s">
        <v>90</v>
      </c>
      <c r="R1699" s="362"/>
      <c r="S1699" s="361" t="s">
        <v>90</v>
      </c>
      <c r="T1699" s="362"/>
      <c r="U1699" s="362"/>
      <c r="V1699" s="362" t="s">
        <v>202</v>
      </c>
      <c r="W1699" s="362"/>
      <c r="X1699" s="362" t="s">
        <v>9</v>
      </c>
      <c r="Y1699" s="362" t="s">
        <v>9</v>
      </c>
      <c r="Z1699" s="362" t="s">
        <v>90</v>
      </c>
      <c r="AA1699" s="366" t="s">
        <v>90</v>
      </c>
      <c r="AB1699" s="362" t="s">
        <v>90</v>
      </c>
      <c r="AC1699" s="362"/>
      <c r="AD1699" s="362"/>
      <c r="AE1699" s="362"/>
      <c r="AF1699" s="362"/>
      <c r="AG1699" s="362"/>
      <c r="AH1699" s="362"/>
      <c r="AI1699" s="362" t="str">
        <f t="shared" si="26"/>
        <v>MOMBSS</v>
      </c>
      <c r="AJ1699" s="362" t="str">
        <f>VLOOKUP(AI1699,Table1[[#All],[CONCAT]:[Tfiber]],2,FALSE)</f>
        <v>Applications/Tools</v>
      </c>
      <c r="AK1699" s="362" t="s">
        <v>40</v>
      </c>
      <c r="AL1699" s="362"/>
      <c r="AM1699" s="362"/>
      <c r="AN1699" s="362"/>
      <c r="AO1699" s="362"/>
      <c r="AP1699" s="361" t="e">
        <v>#N/A</v>
      </c>
      <c r="AR1699">
        <v>1</v>
      </c>
    </row>
    <row r="1700" spans="2:44" ht="15" hidden="1" customHeight="1" x14ac:dyDescent="0.35">
      <c r="B1700" s="362">
        <v>1698</v>
      </c>
      <c r="C1700" s="362" t="s">
        <v>4284</v>
      </c>
      <c r="D1700" s="362" t="s">
        <v>2</v>
      </c>
      <c r="E1700" s="368">
        <v>45309</v>
      </c>
      <c r="F1700" s="368"/>
      <c r="G1700" s="368"/>
      <c r="H1700" s="368"/>
      <c r="I1700" s="362" t="s">
        <v>65</v>
      </c>
      <c r="J1700" s="362" t="s">
        <v>90</v>
      </c>
      <c r="K1700" s="361" t="s">
        <v>4285</v>
      </c>
      <c r="L1700" s="362"/>
      <c r="M1700" s="362" t="s">
        <v>186</v>
      </c>
      <c r="N1700" s="362" t="s">
        <v>9</v>
      </c>
      <c r="O1700" s="362"/>
      <c r="P1700" s="362" t="s">
        <v>90</v>
      </c>
      <c r="Q1700" s="362" t="s">
        <v>90</v>
      </c>
      <c r="R1700" s="362"/>
      <c r="S1700" s="361" t="s">
        <v>90</v>
      </c>
      <c r="T1700" s="362"/>
      <c r="U1700" s="362"/>
      <c r="V1700" s="362" t="s">
        <v>202</v>
      </c>
      <c r="W1700" s="362"/>
      <c r="X1700" s="362" t="s">
        <v>9</v>
      </c>
      <c r="Y1700" s="362" t="s">
        <v>9</v>
      </c>
      <c r="Z1700" s="362" t="s">
        <v>90</v>
      </c>
      <c r="AA1700" s="366" t="s">
        <v>90</v>
      </c>
      <c r="AB1700" s="362" t="s">
        <v>90</v>
      </c>
      <c r="AC1700" s="362"/>
      <c r="AD1700" s="362"/>
      <c r="AE1700" s="362"/>
      <c r="AF1700" s="362"/>
      <c r="AG1700" s="362"/>
      <c r="AH1700" s="362"/>
      <c r="AI1700" s="362" t="str">
        <f t="shared" si="26"/>
        <v>MOMBSS</v>
      </c>
      <c r="AJ1700" s="362" t="str">
        <f>VLOOKUP(AI1700,Table1[[#All],[CONCAT]:[Tfiber]],2,FALSE)</f>
        <v>Applications/Tools</v>
      </c>
      <c r="AK1700" s="362" t="s">
        <v>40</v>
      </c>
      <c r="AL1700" s="362"/>
      <c r="AM1700" s="362"/>
      <c r="AN1700" s="362"/>
      <c r="AO1700" s="362"/>
      <c r="AP1700" s="361" t="e">
        <v>#N/A</v>
      </c>
      <c r="AR1700">
        <v>1</v>
      </c>
    </row>
    <row r="1701" spans="2:44" ht="15" hidden="1" customHeight="1" x14ac:dyDescent="0.35">
      <c r="B1701" s="362">
        <v>1699</v>
      </c>
      <c r="C1701" s="362" t="s">
        <v>4286</v>
      </c>
      <c r="D1701" s="362" t="s">
        <v>2</v>
      </c>
      <c r="E1701" s="368">
        <v>45315</v>
      </c>
      <c r="F1701" s="368"/>
      <c r="G1701" s="368"/>
      <c r="H1701" s="368"/>
      <c r="I1701" s="362" t="s">
        <v>73</v>
      </c>
      <c r="J1701" s="362" t="s">
        <v>90</v>
      </c>
      <c r="K1701" s="361" t="s">
        <v>4287</v>
      </c>
      <c r="L1701" s="362"/>
      <c r="M1701" s="362" t="s">
        <v>186</v>
      </c>
      <c r="N1701" s="362" t="s">
        <v>9</v>
      </c>
      <c r="O1701" s="362"/>
      <c r="P1701" s="362" t="s">
        <v>90</v>
      </c>
      <c r="Q1701" s="362" t="s">
        <v>90</v>
      </c>
      <c r="R1701" s="362" t="s">
        <v>8</v>
      </c>
      <c r="S1701" s="361" t="s">
        <v>1539</v>
      </c>
      <c r="T1701" s="362"/>
      <c r="U1701" s="362"/>
      <c r="V1701" s="362" t="s">
        <v>1540</v>
      </c>
      <c r="W1701" s="362"/>
      <c r="X1701" s="362"/>
      <c r="Y1701" s="375" t="s">
        <v>45</v>
      </c>
      <c r="Z1701" s="362" t="s">
        <v>90</v>
      </c>
      <c r="AA1701" s="366" t="s">
        <v>90</v>
      </c>
      <c r="AB1701" s="362" t="s">
        <v>90</v>
      </c>
      <c r="AC1701" s="362"/>
      <c r="AD1701" s="362"/>
      <c r="AE1701" s="362"/>
      <c r="AF1701" s="362"/>
      <c r="AG1701" s="362"/>
      <c r="AH1701" s="362"/>
      <c r="AI1701" s="362" t="str">
        <f t="shared" si="26"/>
        <v>MOMNOC Operationalization</v>
      </c>
      <c r="AJ1701" s="362" t="str">
        <f>VLOOKUP(AI1701,Table1[[#All],[CONCAT]:[Tfiber]],2,FALSE)</f>
        <v>Network</v>
      </c>
      <c r="AK1701" s="362" t="s">
        <v>39</v>
      </c>
      <c r="AL1701" s="362"/>
      <c r="AM1701" s="362"/>
      <c r="AN1701" s="362"/>
      <c r="AO1701" s="368">
        <v>45923</v>
      </c>
      <c r="AP1701" s="361" t="s">
        <v>680</v>
      </c>
      <c r="AR1701">
        <v>1</v>
      </c>
    </row>
    <row r="1702" spans="2:44" ht="15" hidden="1" customHeight="1" x14ac:dyDescent="0.35">
      <c r="B1702" s="362">
        <v>1700</v>
      </c>
      <c r="C1702" s="362" t="s">
        <v>4288</v>
      </c>
      <c r="D1702" s="362" t="s">
        <v>2</v>
      </c>
      <c r="E1702" s="368">
        <v>45315</v>
      </c>
      <c r="F1702" s="368"/>
      <c r="G1702" s="368"/>
      <c r="H1702" s="368"/>
      <c r="I1702" s="362" t="s">
        <v>73</v>
      </c>
      <c r="J1702" s="362" t="s">
        <v>90</v>
      </c>
      <c r="K1702" s="361" t="s">
        <v>4289</v>
      </c>
      <c r="L1702" s="362"/>
      <c r="M1702" s="362" t="s">
        <v>186</v>
      </c>
      <c r="N1702" s="362" t="s">
        <v>9</v>
      </c>
      <c r="O1702" s="362"/>
      <c r="P1702" s="362" t="s">
        <v>90</v>
      </c>
      <c r="Q1702" s="362" t="s">
        <v>90</v>
      </c>
      <c r="R1702" s="362" t="s">
        <v>8</v>
      </c>
      <c r="S1702" s="361" t="s">
        <v>1539</v>
      </c>
      <c r="T1702" s="362"/>
      <c r="U1702" s="362"/>
      <c r="V1702" s="362" t="s">
        <v>1540</v>
      </c>
      <c r="W1702" s="362"/>
      <c r="X1702" s="362"/>
      <c r="Y1702" s="375" t="s">
        <v>45</v>
      </c>
      <c r="Z1702" s="362" t="s">
        <v>90</v>
      </c>
      <c r="AA1702" s="366" t="s">
        <v>90</v>
      </c>
      <c r="AB1702" s="362" t="s">
        <v>90</v>
      </c>
      <c r="AC1702" s="362"/>
      <c r="AD1702" s="362"/>
      <c r="AE1702" s="362"/>
      <c r="AF1702" s="362"/>
      <c r="AG1702" s="362"/>
      <c r="AH1702" s="362"/>
      <c r="AI1702" s="362" t="str">
        <f t="shared" si="26"/>
        <v>MOMNOC Operationalization</v>
      </c>
      <c r="AJ1702" s="362" t="str">
        <f>VLOOKUP(AI1702,Table1[[#All],[CONCAT]:[Tfiber]],2,FALSE)</f>
        <v>Network</v>
      </c>
      <c r="AK1702" s="362" t="s">
        <v>39</v>
      </c>
      <c r="AL1702" s="362"/>
      <c r="AM1702" s="362"/>
      <c r="AN1702" s="362"/>
      <c r="AO1702" s="368">
        <v>45923</v>
      </c>
      <c r="AP1702" s="361" t="s">
        <v>680</v>
      </c>
      <c r="AR1702">
        <v>1</v>
      </c>
    </row>
    <row r="1703" spans="2:44" ht="15" hidden="1" customHeight="1" x14ac:dyDescent="0.35">
      <c r="B1703" s="362">
        <v>1701</v>
      </c>
      <c r="C1703" s="362" t="s">
        <v>4290</v>
      </c>
      <c r="D1703" s="362" t="s">
        <v>2</v>
      </c>
      <c r="E1703" s="368">
        <v>45315</v>
      </c>
      <c r="F1703" s="368"/>
      <c r="G1703" s="368"/>
      <c r="H1703" s="368"/>
      <c r="I1703" s="362" t="s">
        <v>73</v>
      </c>
      <c r="J1703" s="362" t="s">
        <v>90</v>
      </c>
      <c r="K1703" s="361" t="s">
        <v>4291</v>
      </c>
      <c r="L1703" s="362"/>
      <c r="M1703" s="362" t="s">
        <v>186</v>
      </c>
      <c r="N1703" s="362" t="s">
        <v>9</v>
      </c>
      <c r="O1703" s="362"/>
      <c r="P1703" s="362" t="s">
        <v>90</v>
      </c>
      <c r="Q1703" s="362" t="s">
        <v>90</v>
      </c>
      <c r="R1703" s="362" t="s">
        <v>46</v>
      </c>
      <c r="S1703" s="361" t="s">
        <v>90</v>
      </c>
      <c r="T1703" s="362" t="s">
        <v>113</v>
      </c>
      <c r="U1703" s="362" t="s">
        <v>1540</v>
      </c>
      <c r="V1703" s="362" t="s">
        <v>1540</v>
      </c>
      <c r="W1703" s="362"/>
      <c r="X1703" s="362" t="s">
        <v>9</v>
      </c>
      <c r="Y1703" s="362" t="s">
        <v>46</v>
      </c>
      <c r="Z1703" s="362" t="s">
        <v>90</v>
      </c>
      <c r="AA1703" s="366" t="s">
        <v>90</v>
      </c>
      <c r="AB1703" s="362" t="s">
        <v>90</v>
      </c>
      <c r="AC1703" s="362"/>
      <c r="AD1703" s="362"/>
      <c r="AE1703" s="362"/>
      <c r="AF1703" s="362"/>
      <c r="AG1703" s="362"/>
      <c r="AH1703" s="362"/>
      <c r="AI1703" s="362" t="str">
        <f t="shared" si="26"/>
        <v>MOMNOC Operationalization</v>
      </c>
      <c r="AJ1703" s="362" t="str">
        <f>VLOOKUP(AI1703,Table1[[#All],[CONCAT]:[Tfiber]],2,FALSE)</f>
        <v>Network</v>
      </c>
      <c r="AK1703" s="362" t="s">
        <v>40</v>
      </c>
      <c r="AL1703" s="362"/>
      <c r="AM1703" s="362"/>
      <c r="AN1703" s="362"/>
      <c r="AO1703" s="362"/>
      <c r="AP1703" s="361"/>
      <c r="AR1703">
        <v>1</v>
      </c>
    </row>
    <row r="1704" spans="2:44" ht="15" hidden="1" customHeight="1" x14ac:dyDescent="0.35">
      <c r="B1704" s="362">
        <v>1702</v>
      </c>
      <c r="C1704" s="362" t="s">
        <v>4292</v>
      </c>
      <c r="D1704" s="362" t="s">
        <v>2</v>
      </c>
      <c r="E1704" s="368">
        <v>45315</v>
      </c>
      <c r="F1704" s="368"/>
      <c r="G1704" s="368"/>
      <c r="H1704" s="368"/>
      <c r="I1704" s="362" t="s">
        <v>73</v>
      </c>
      <c r="J1704" s="362" t="s">
        <v>90</v>
      </c>
      <c r="K1704" s="361" t="s">
        <v>4293</v>
      </c>
      <c r="L1704" s="362"/>
      <c r="M1704" s="362" t="s">
        <v>186</v>
      </c>
      <c r="N1704" s="362" t="s">
        <v>9</v>
      </c>
      <c r="O1704" s="362"/>
      <c r="P1704" s="362" t="s">
        <v>90</v>
      </c>
      <c r="Q1704" s="362" t="s">
        <v>90</v>
      </c>
      <c r="R1704" s="362" t="s">
        <v>46</v>
      </c>
      <c r="S1704" s="361" t="s">
        <v>90</v>
      </c>
      <c r="T1704" s="362" t="s">
        <v>113</v>
      </c>
      <c r="U1704" s="362" t="s">
        <v>1540</v>
      </c>
      <c r="V1704" s="362" t="s">
        <v>1540</v>
      </c>
      <c r="W1704" s="362"/>
      <c r="X1704" s="362" t="s">
        <v>9</v>
      </c>
      <c r="Y1704" s="362" t="s">
        <v>46</v>
      </c>
      <c r="Z1704" s="362" t="s">
        <v>90</v>
      </c>
      <c r="AA1704" s="366" t="s">
        <v>90</v>
      </c>
      <c r="AB1704" s="362" t="s">
        <v>90</v>
      </c>
      <c r="AC1704" s="362"/>
      <c r="AD1704" s="362"/>
      <c r="AE1704" s="362"/>
      <c r="AF1704" s="362"/>
      <c r="AG1704" s="362"/>
      <c r="AH1704" s="362"/>
      <c r="AI1704" s="362" t="str">
        <f t="shared" si="26"/>
        <v>MOMNOC Operationalization</v>
      </c>
      <c r="AJ1704" s="362" t="str">
        <f>VLOOKUP(AI1704,Table1[[#All],[CONCAT]:[Tfiber]],2,FALSE)</f>
        <v>Network</v>
      </c>
      <c r="AK1704" s="362" t="s">
        <v>40</v>
      </c>
      <c r="AL1704" s="362"/>
      <c r="AM1704" s="362"/>
      <c r="AN1704" s="362"/>
      <c r="AO1704" s="362"/>
      <c r="AP1704" s="361"/>
      <c r="AR1704">
        <v>1</v>
      </c>
    </row>
    <row r="1705" spans="2:44" ht="15" hidden="1" customHeight="1" x14ac:dyDescent="0.35">
      <c r="B1705" s="362">
        <v>1703</v>
      </c>
      <c r="C1705" s="362" t="s">
        <v>4294</v>
      </c>
      <c r="D1705" s="362" t="s">
        <v>2</v>
      </c>
      <c r="E1705" s="368">
        <v>45315</v>
      </c>
      <c r="F1705" s="368"/>
      <c r="G1705" s="368"/>
      <c r="H1705" s="368"/>
      <c r="I1705" s="362" t="s">
        <v>73</v>
      </c>
      <c r="J1705" s="362" t="s">
        <v>90</v>
      </c>
      <c r="K1705" s="361" t="s">
        <v>4295</v>
      </c>
      <c r="L1705" s="362"/>
      <c r="M1705" s="362" t="s">
        <v>186</v>
      </c>
      <c r="N1705" s="362" t="s">
        <v>9</v>
      </c>
      <c r="O1705" s="362"/>
      <c r="P1705" s="362" t="s">
        <v>90</v>
      </c>
      <c r="Q1705" s="362" t="s">
        <v>90</v>
      </c>
      <c r="R1705" s="362" t="s">
        <v>46</v>
      </c>
      <c r="S1705" s="361" t="s">
        <v>90</v>
      </c>
      <c r="T1705" s="362" t="s">
        <v>113</v>
      </c>
      <c r="U1705" s="362" t="s">
        <v>1540</v>
      </c>
      <c r="V1705" s="362" t="s">
        <v>1540</v>
      </c>
      <c r="W1705" s="362"/>
      <c r="X1705" s="362" t="s">
        <v>9</v>
      </c>
      <c r="Y1705" s="362" t="s">
        <v>46</v>
      </c>
      <c r="Z1705" s="362" t="s">
        <v>90</v>
      </c>
      <c r="AA1705" s="366" t="s">
        <v>90</v>
      </c>
      <c r="AB1705" s="362" t="s">
        <v>90</v>
      </c>
      <c r="AC1705" s="362"/>
      <c r="AD1705" s="362"/>
      <c r="AE1705" s="362"/>
      <c r="AF1705" s="362"/>
      <c r="AG1705" s="362"/>
      <c r="AH1705" s="362"/>
      <c r="AI1705" s="362" t="str">
        <f t="shared" si="26"/>
        <v>MOMNOC Operationalization</v>
      </c>
      <c r="AJ1705" s="362" t="str">
        <f>VLOOKUP(AI1705,Table1[[#All],[CONCAT]:[Tfiber]],2,FALSE)</f>
        <v>Network</v>
      </c>
      <c r="AK1705" s="362" t="s">
        <v>40</v>
      </c>
      <c r="AL1705" s="362"/>
      <c r="AM1705" s="362"/>
      <c r="AN1705" s="362"/>
      <c r="AO1705" s="362"/>
      <c r="AP1705" s="361"/>
      <c r="AR1705">
        <v>1</v>
      </c>
    </row>
    <row r="1706" spans="2:44" ht="15" hidden="1" customHeight="1" x14ac:dyDescent="0.35">
      <c r="B1706" s="362">
        <v>1704</v>
      </c>
      <c r="C1706" s="362" t="s">
        <v>4296</v>
      </c>
      <c r="D1706" s="362" t="s">
        <v>2</v>
      </c>
      <c r="E1706" s="368">
        <v>45315</v>
      </c>
      <c r="F1706" s="368"/>
      <c r="G1706" s="368"/>
      <c r="H1706" s="368"/>
      <c r="I1706" s="362" t="s">
        <v>73</v>
      </c>
      <c r="J1706" s="362" t="s">
        <v>90</v>
      </c>
      <c r="K1706" s="361" t="s">
        <v>4297</v>
      </c>
      <c r="L1706" s="362"/>
      <c r="M1706" s="362" t="s">
        <v>186</v>
      </c>
      <c r="N1706" s="362" t="s">
        <v>9</v>
      </c>
      <c r="O1706" s="362"/>
      <c r="P1706" s="362" t="s">
        <v>90</v>
      </c>
      <c r="Q1706" s="362" t="s">
        <v>90</v>
      </c>
      <c r="R1706" s="362" t="s">
        <v>8</v>
      </c>
      <c r="S1706" s="361" t="s">
        <v>1539</v>
      </c>
      <c r="T1706" s="362"/>
      <c r="U1706" s="362"/>
      <c r="V1706" s="362" t="s">
        <v>1540</v>
      </c>
      <c r="W1706" s="362"/>
      <c r="X1706" s="362"/>
      <c r="Y1706" s="375" t="s">
        <v>45</v>
      </c>
      <c r="Z1706" s="362" t="s">
        <v>90</v>
      </c>
      <c r="AA1706" s="366" t="s">
        <v>90</v>
      </c>
      <c r="AB1706" s="362" t="s">
        <v>90</v>
      </c>
      <c r="AC1706" s="362"/>
      <c r="AD1706" s="362"/>
      <c r="AE1706" s="362"/>
      <c r="AF1706" s="362"/>
      <c r="AG1706" s="362"/>
      <c r="AH1706" s="362"/>
      <c r="AI1706" s="362" t="str">
        <f t="shared" si="26"/>
        <v>MOMNOC Operationalization</v>
      </c>
      <c r="AJ1706" s="362" t="str">
        <f>VLOOKUP(AI1706,Table1[[#All],[CONCAT]:[Tfiber]],2,FALSE)</f>
        <v>Network</v>
      </c>
      <c r="AK1706" s="362" t="s">
        <v>39</v>
      </c>
      <c r="AL1706" s="362"/>
      <c r="AM1706" s="362"/>
      <c r="AN1706" s="362"/>
      <c r="AO1706" s="368">
        <v>45923</v>
      </c>
      <c r="AP1706" s="361" t="s">
        <v>680</v>
      </c>
      <c r="AR1706">
        <v>1</v>
      </c>
    </row>
    <row r="1707" spans="2:44" ht="15" hidden="1" customHeight="1" x14ac:dyDescent="0.35">
      <c r="B1707" s="362">
        <v>1705</v>
      </c>
      <c r="C1707" s="362" t="s">
        <v>4298</v>
      </c>
      <c r="D1707" s="362" t="s">
        <v>2</v>
      </c>
      <c r="E1707" s="368">
        <v>45315</v>
      </c>
      <c r="F1707" s="368"/>
      <c r="G1707" s="368"/>
      <c r="H1707" s="368"/>
      <c r="I1707" s="362" t="s">
        <v>73</v>
      </c>
      <c r="J1707" s="362" t="s">
        <v>90</v>
      </c>
      <c r="K1707" s="361" t="s">
        <v>4299</v>
      </c>
      <c r="L1707" s="362"/>
      <c r="M1707" s="362" t="s">
        <v>186</v>
      </c>
      <c r="N1707" s="362" t="s">
        <v>9</v>
      </c>
      <c r="O1707" s="362"/>
      <c r="P1707" s="362" t="s">
        <v>90</v>
      </c>
      <c r="Q1707" s="362" t="s">
        <v>90</v>
      </c>
      <c r="R1707" s="362" t="s">
        <v>46</v>
      </c>
      <c r="S1707" s="361" t="s">
        <v>90</v>
      </c>
      <c r="T1707" s="362" t="s">
        <v>113</v>
      </c>
      <c r="U1707" s="362" t="s">
        <v>1540</v>
      </c>
      <c r="V1707" s="362" t="s">
        <v>1540</v>
      </c>
      <c r="W1707" s="362"/>
      <c r="X1707" s="362" t="s">
        <v>9</v>
      </c>
      <c r="Y1707" s="362" t="s">
        <v>46</v>
      </c>
      <c r="Z1707" s="362" t="s">
        <v>90</v>
      </c>
      <c r="AA1707" s="366" t="s">
        <v>90</v>
      </c>
      <c r="AB1707" s="362" t="s">
        <v>90</v>
      </c>
      <c r="AC1707" s="362"/>
      <c r="AD1707" s="362"/>
      <c r="AE1707" s="362"/>
      <c r="AF1707" s="362"/>
      <c r="AG1707" s="362"/>
      <c r="AH1707" s="362"/>
      <c r="AI1707" s="362" t="str">
        <f t="shared" si="26"/>
        <v>MOMNOC Operationalization</v>
      </c>
      <c r="AJ1707" s="362" t="str">
        <f>VLOOKUP(AI1707,Table1[[#All],[CONCAT]:[Tfiber]],2,FALSE)</f>
        <v>Network</v>
      </c>
      <c r="AK1707" s="362" t="s">
        <v>40</v>
      </c>
      <c r="AL1707" s="362"/>
      <c r="AM1707" s="362"/>
      <c r="AN1707" s="362"/>
      <c r="AO1707" s="362"/>
      <c r="AP1707" s="361"/>
      <c r="AR1707">
        <v>1</v>
      </c>
    </row>
    <row r="1708" spans="2:44" ht="15" hidden="1" customHeight="1" x14ac:dyDescent="0.35">
      <c r="B1708" s="362">
        <v>1706</v>
      </c>
      <c r="C1708" s="362" t="s">
        <v>4300</v>
      </c>
      <c r="D1708" s="362" t="s">
        <v>2</v>
      </c>
      <c r="E1708" s="368">
        <v>45139</v>
      </c>
      <c r="F1708" s="368"/>
      <c r="G1708" s="368"/>
      <c r="H1708" s="368"/>
      <c r="I1708" s="362" t="s">
        <v>77</v>
      </c>
      <c r="J1708" s="362" t="s">
        <v>1584</v>
      </c>
      <c r="K1708" s="361" t="s">
        <v>4301</v>
      </c>
      <c r="L1708" s="362"/>
      <c r="M1708" s="362" t="s">
        <v>1689</v>
      </c>
      <c r="N1708" s="362" t="s">
        <v>9</v>
      </c>
      <c r="O1708" s="362"/>
      <c r="P1708" s="362" t="s">
        <v>90</v>
      </c>
      <c r="Q1708" s="362" t="s">
        <v>90</v>
      </c>
      <c r="R1708" s="362"/>
      <c r="S1708" s="361" t="s">
        <v>3274</v>
      </c>
      <c r="T1708" s="362"/>
      <c r="U1708" s="362"/>
      <c r="V1708" s="362" t="s">
        <v>133</v>
      </c>
      <c r="W1708" s="362"/>
      <c r="X1708" s="362"/>
      <c r="Y1708" s="362" t="s">
        <v>45</v>
      </c>
      <c r="Z1708" s="362" t="s">
        <v>3275</v>
      </c>
      <c r="AA1708" s="366">
        <v>45857</v>
      </c>
      <c r="AB1708" s="367" t="s">
        <v>1340</v>
      </c>
      <c r="AC1708" s="362"/>
      <c r="AD1708" s="362"/>
      <c r="AE1708" s="362"/>
      <c r="AF1708" s="362"/>
      <c r="AG1708" s="362"/>
      <c r="AH1708" s="362"/>
      <c r="AI1708" s="362" t="str">
        <f t="shared" si="26"/>
        <v>MOMHelpdesk</v>
      </c>
      <c r="AJ1708" s="362" t="str">
        <f>VLOOKUP(AI1708,Table1[[#All],[CONCAT]:[Tfiber]],2,FALSE)</f>
        <v>Helpdesk (Contact Center)</v>
      </c>
      <c r="AK1708" s="362" t="s">
        <v>39</v>
      </c>
      <c r="AL1708" s="362"/>
      <c r="AM1708" s="362"/>
      <c r="AN1708" s="362"/>
      <c r="AO1708" s="368">
        <v>45857</v>
      </c>
      <c r="AP1708" s="361" t="s">
        <v>1340</v>
      </c>
      <c r="AR1708">
        <v>1</v>
      </c>
    </row>
    <row r="1709" spans="2:44" ht="15" hidden="1" customHeight="1" x14ac:dyDescent="0.35">
      <c r="B1709" s="362">
        <v>1707</v>
      </c>
      <c r="C1709" s="362" t="s">
        <v>4302</v>
      </c>
      <c r="D1709" s="362" t="s">
        <v>2</v>
      </c>
      <c r="E1709" s="368">
        <v>45315</v>
      </c>
      <c r="F1709" s="368"/>
      <c r="G1709" s="368"/>
      <c r="H1709" s="368"/>
      <c r="I1709" s="362" t="s">
        <v>73</v>
      </c>
      <c r="J1709" s="362" t="s">
        <v>90</v>
      </c>
      <c r="K1709" s="361" t="s">
        <v>4303</v>
      </c>
      <c r="L1709" s="362"/>
      <c r="M1709" s="362" t="s">
        <v>186</v>
      </c>
      <c r="N1709" s="362" t="s">
        <v>9</v>
      </c>
      <c r="O1709" s="362"/>
      <c r="P1709" s="362" t="s">
        <v>90</v>
      </c>
      <c r="Q1709" s="362" t="s">
        <v>90</v>
      </c>
      <c r="R1709" s="362" t="s">
        <v>8</v>
      </c>
      <c r="S1709" s="361" t="s">
        <v>1539</v>
      </c>
      <c r="T1709" s="362"/>
      <c r="U1709" s="362"/>
      <c r="V1709" s="362" t="s">
        <v>1540</v>
      </c>
      <c r="W1709" s="362"/>
      <c r="X1709" s="362"/>
      <c r="Y1709" s="375" t="s">
        <v>45</v>
      </c>
      <c r="Z1709" s="362" t="s">
        <v>90</v>
      </c>
      <c r="AA1709" s="366" t="s">
        <v>90</v>
      </c>
      <c r="AB1709" s="362" t="s">
        <v>90</v>
      </c>
      <c r="AC1709" s="362"/>
      <c r="AD1709" s="362"/>
      <c r="AE1709" s="362"/>
      <c r="AF1709" s="362"/>
      <c r="AG1709" s="362"/>
      <c r="AH1709" s="362"/>
      <c r="AI1709" s="362" t="str">
        <f t="shared" si="26"/>
        <v>MOMNOC Operationalization</v>
      </c>
      <c r="AJ1709" s="362" t="str">
        <f>VLOOKUP(AI1709,Table1[[#All],[CONCAT]:[Tfiber]],2,FALSE)</f>
        <v>Network</v>
      </c>
      <c r="AK1709" s="362" t="s">
        <v>39</v>
      </c>
      <c r="AL1709" s="362"/>
      <c r="AM1709" s="362"/>
      <c r="AN1709" s="362"/>
      <c r="AO1709" s="368">
        <v>45923</v>
      </c>
      <c r="AP1709" s="361" t="s">
        <v>680</v>
      </c>
      <c r="AR1709">
        <v>1</v>
      </c>
    </row>
    <row r="1710" spans="2:44" ht="15" hidden="1" customHeight="1" x14ac:dyDescent="0.35">
      <c r="B1710" s="362">
        <v>1708</v>
      </c>
      <c r="C1710" s="362" t="s">
        <v>4304</v>
      </c>
      <c r="D1710" s="362" t="s">
        <v>2</v>
      </c>
      <c r="E1710" s="368">
        <v>45315</v>
      </c>
      <c r="F1710" s="368"/>
      <c r="G1710" s="368"/>
      <c r="H1710" s="368"/>
      <c r="I1710" s="362" t="s">
        <v>73</v>
      </c>
      <c r="J1710" s="362" t="s">
        <v>90</v>
      </c>
      <c r="K1710" s="361" t="s">
        <v>4305</v>
      </c>
      <c r="L1710" s="362"/>
      <c r="M1710" s="362" t="s">
        <v>186</v>
      </c>
      <c r="N1710" s="362" t="s">
        <v>9</v>
      </c>
      <c r="O1710" s="362"/>
      <c r="P1710" s="362" t="s">
        <v>90</v>
      </c>
      <c r="Q1710" s="362" t="s">
        <v>90</v>
      </c>
      <c r="R1710" s="362" t="s">
        <v>8</v>
      </c>
      <c r="S1710" s="361" t="s">
        <v>1539</v>
      </c>
      <c r="T1710" s="362"/>
      <c r="U1710" s="362"/>
      <c r="V1710" s="362" t="s">
        <v>1540</v>
      </c>
      <c r="W1710" s="362"/>
      <c r="X1710" s="362"/>
      <c r="Y1710" s="375" t="s">
        <v>45</v>
      </c>
      <c r="Z1710" s="362" t="s">
        <v>90</v>
      </c>
      <c r="AA1710" s="366" t="s">
        <v>90</v>
      </c>
      <c r="AB1710" s="362" t="s">
        <v>90</v>
      </c>
      <c r="AC1710" s="362"/>
      <c r="AD1710" s="362"/>
      <c r="AE1710" s="362"/>
      <c r="AF1710" s="362"/>
      <c r="AG1710" s="362"/>
      <c r="AH1710" s="362"/>
      <c r="AI1710" s="362" t="str">
        <f t="shared" si="26"/>
        <v>MOMNOC Operationalization</v>
      </c>
      <c r="AJ1710" s="362" t="str">
        <f>VLOOKUP(AI1710,Table1[[#All],[CONCAT]:[Tfiber]],2,FALSE)</f>
        <v>Network</v>
      </c>
      <c r="AK1710" s="362" t="s">
        <v>39</v>
      </c>
      <c r="AL1710" s="362"/>
      <c r="AM1710" s="362"/>
      <c r="AN1710" s="362"/>
      <c r="AO1710" s="368">
        <v>45923</v>
      </c>
      <c r="AP1710" s="361" t="s">
        <v>680</v>
      </c>
      <c r="AR1710">
        <v>1</v>
      </c>
    </row>
    <row r="1711" spans="2:44" ht="15" hidden="1" customHeight="1" x14ac:dyDescent="0.35">
      <c r="B1711" s="362">
        <v>1709</v>
      </c>
      <c r="C1711" s="362" t="s">
        <v>4306</v>
      </c>
      <c r="D1711" s="362" t="s">
        <v>2</v>
      </c>
      <c r="E1711" s="368">
        <v>45315</v>
      </c>
      <c r="F1711" s="368"/>
      <c r="G1711" s="368"/>
      <c r="H1711" s="368"/>
      <c r="I1711" s="362" t="s">
        <v>73</v>
      </c>
      <c r="J1711" s="362" t="s">
        <v>90</v>
      </c>
      <c r="K1711" s="361" t="s">
        <v>4307</v>
      </c>
      <c r="L1711" s="362"/>
      <c r="M1711" s="362" t="s">
        <v>186</v>
      </c>
      <c r="N1711" s="362" t="s">
        <v>9</v>
      </c>
      <c r="O1711" s="362"/>
      <c r="P1711" s="362" t="s">
        <v>90</v>
      </c>
      <c r="Q1711" s="362" t="s">
        <v>90</v>
      </c>
      <c r="R1711" s="362" t="s">
        <v>8</v>
      </c>
      <c r="S1711" s="361" t="s">
        <v>1539</v>
      </c>
      <c r="T1711" s="362"/>
      <c r="U1711" s="362"/>
      <c r="V1711" s="362" t="s">
        <v>1540</v>
      </c>
      <c r="W1711" s="362"/>
      <c r="X1711" s="362"/>
      <c r="Y1711" s="375" t="s">
        <v>45</v>
      </c>
      <c r="Z1711" s="362" t="s">
        <v>90</v>
      </c>
      <c r="AA1711" s="366" t="s">
        <v>90</v>
      </c>
      <c r="AB1711" s="362" t="s">
        <v>90</v>
      </c>
      <c r="AC1711" s="362"/>
      <c r="AD1711" s="362"/>
      <c r="AE1711" s="362"/>
      <c r="AF1711" s="362"/>
      <c r="AG1711" s="362"/>
      <c r="AH1711" s="362"/>
      <c r="AI1711" s="362" t="str">
        <f t="shared" si="26"/>
        <v>MOMNOC Operationalization</v>
      </c>
      <c r="AJ1711" s="362" t="str">
        <f>VLOOKUP(AI1711,Table1[[#All],[CONCAT]:[Tfiber]],2,FALSE)</f>
        <v>Network</v>
      </c>
      <c r="AK1711" s="362" t="s">
        <v>39</v>
      </c>
      <c r="AL1711" s="362"/>
      <c r="AM1711" s="362"/>
      <c r="AN1711" s="362"/>
      <c r="AO1711" s="368">
        <v>45923</v>
      </c>
      <c r="AP1711" s="361" t="s">
        <v>680</v>
      </c>
      <c r="AR1711">
        <v>1</v>
      </c>
    </row>
    <row r="1712" spans="2:44" ht="15" hidden="1" customHeight="1" x14ac:dyDescent="0.35">
      <c r="B1712" s="362">
        <v>1710</v>
      </c>
      <c r="C1712" s="362" t="s">
        <v>4308</v>
      </c>
      <c r="D1712" s="362" t="s">
        <v>2</v>
      </c>
      <c r="E1712" s="368">
        <v>45315</v>
      </c>
      <c r="F1712" s="368"/>
      <c r="G1712" s="368"/>
      <c r="H1712" s="368"/>
      <c r="I1712" s="362" t="s">
        <v>73</v>
      </c>
      <c r="J1712" s="362" t="s">
        <v>90</v>
      </c>
      <c r="K1712" s="361" t="s">
        <v>4309</v>
      </c>
      <c r="L1712" s="362"/>
      <c r="M1712" s="362" t="s">
        <v>186</v>
      </c>
      <c r="N1712" s="362" t="s">
        <v>9</v>
      </c>
      <c r="O1712" s="362"/>
      <c r="P1712" s="362" t="s">
        <v>90</v>
      </c>
      <c r="Q1712" s="362" t="s">
        <v>90</v>
      </c>
      <c r="R1712" s="362" t="s">
        <v>46</v>
      </c>
      <c r="S1712" s="361" t="s">
        <v>90</v>
      </c>
      <c r="T1712" s="362" t="s">
        <v>113</v>
      </c>
      <c r="U1712" s="362" t="s">
        <v>1540</v>
      </c>
      <c r="V1712" s="362" t="s">
        <v>1540</v>
      </c>
      <c r="W1712" s="362"/>
      <c r="X1712" s="362" t="s">
        <v>9</v>
      </c>
      <c r="Y1712" s="362" t="s">
        <v>46</v>
      </c>
      <c r="Z1712" s="362" t="s">
        <v>90</v>
      </c>
      <c r="AA1712" s="366" t="s">
        <v>90</v>
      </c>
      <c r="AB1712" s="362" t="s">
        <v>90</v>
      </c>
      <c r="AC1712" s="362"/>
      <c r="AD1712" s="362"/>
      <c r="AE1712" s="362"/>
      <c r="AF1712" s="362"/>
      <c r="AG1712" s="362"/>
      <c r="AH1712" s="362"/>
      <c r="AI1712" s="362" t="str">
        <f t="shared" si="26"/>
        <v>MOMNOC Operationalization</v>
      </c>
      <c r="AJ1712" s="362" t="str">
        <f>VLOOKUP(AI1712,Table1[[#All],[CONCAT]:[Tfiber]],2,FALSE)</f>
        <v>Network</v>
      </c>
      <c r="AK1712" s="362" t="s">
        <v>40</v>
      </c>
      <c r="AL1712" s="362"/>
      <c r="AM1712" s="362"/>
      <c r="AN1712" s="362"/>
      <c r="AO1712" s="362"/>
      <c r="AP1712" s="361"/>
      <c r="AR1712">
        <v>1</v>
      </c>
    </row>
    <row r="1713" spans="2:44" ht="15" hidden="1" customHeight="1" x14ac:dyDescent="0.35">
      <c r="B1713" s="362">
        <v>1711</v>
      </c>
      <c r="C1713" s="362" t="s">
        <v>4310</v>
      </c>
      <c r="D1713" s="362" t="s">
        <v>2</v>
      </c>
      <c r="E1713" s="368">
        <v>45315</v>
      </c>
      <c r="F1713" s="368"/>
      <c r="G1713" s="368"/>
      <c r="H1713" s="368"/>
      <c r="I1713" s="362" t="s">
        <v>73</v>
      </c>
      <c r="J1713" s="362" t="s">
        <v>90</v>
      </c>
      <c r="K1713" s="361" t="s">
        <v>4311</v>
      </c>
      <c r="L1713" s="362"/>
      <c r="M1713" s="362" t="s">
        <v>186</v>
      </c>
      <c r="N1713" s="362" t="s">
        <v>9</v>
      </c>
      <c r="O1713" s="362"/>
      <c r="P1713" s="362" t="s">
        <v>90</v>
      </c>
      <c r="Q1713" s="362" t="s">
        <v>90</v>
      </c>
      <c r="R1713" s="362" t="s">
        <v>8</v>
      </c>
      <c r="S1713" s="361" t="s">
        <v>1539</v>
      </c>
      <c r="T1713" s="362"/>
      <c r="U1713" s="362"/>
      <c r="V1713" s="362" t="s">
        <v>1540</v>
      </c>
      <c r="W1713" s="362"/>
      <c r="X1713" s="362"/>
      <c r="Y1713" s="375" t="s">
        <v>45</v>
      </c>
      <c r="Z1713" s="362" t="s">
        <v>90</v>
      </c>
      <c r="AA1713" s="366" t="s">
        <v>90</v>
      </c>
      <c r="AB1713" s="362" t="s">
        <v>90</v>
      </c>
      <c r="AC1713" s="362"/>
      <c r="AD1713" s="362"/>
      <c r="AE1713" s="362"/>
      <c r="AF1713" s="362"/>
      <c r="AG1713" s="362"/>
      <c r="AH1713" s="362"/>
      <c r="AI1713" s="362" t="str">
        <f t="shared" si="26"/>
        <v>MOMNOC Operationalization</v>
      </c>
      <c r="AJ1713" s="362" t="str">
        <f>VLOOKUP(AI1713,Table1[[#All],[CONCAT]:[Tfiber]],2,FALSE)</f>
        <v>Network</v>
      </c>
      <c r="AK1713" s="362" t="s">
        <v>39</v>
      </c>
      <c r="AL1713" s="362"/>
      <c r="AM1713" s="362"/>
      <c r="AN1713" s="362"/>
      <c r="AO1713" s="368">
        <v>45923</v>
      </c>
      <c r="AP1713" s="361" t="s">
        <v>680</v>
      </c>
      <c r="AR1713">
        <v>1</v>
      </c>
    </row>
    <row r="1714" spans="2:44" ht="15" hidden="1" customHeight="1" x14ac:dyDescent="0.35">
      <c r="B1714" s="362">
        <v>1712</v>
      </c>
      <c r="C1714" s="362" t="s">
        <v>4312</v>
      </c>
      <c r="D1714" s="362" t="s">
        <v>2</v>
      </c>
      <c r="E1714" s="368">
        <v>45315</v>
      </c>
      <c r="F1714" s="368"/>
      <c r="G1714" s="368"/>
      <c r="H1714" s="368"/>
      <c r="I1714" s="362" t="s">
        <v>73</v>
      </c>
      <c r="J1714" s="362" t="s">
        <v>90</v>
      </c>
      <c r="K1714" s="361" t="s">
        <v>4313</v>
      </c>
      <c r="L1714" s="362"/>
      <c r="M1714" s="362" t="s">
        <v>186</v>
      </c>
      <c r="N1714" s="362" t="s">
        <v>9</v>
      </c>
      <c r="O1714" s="362"/>
      <c r="P1714" s="362" t="s">
        <v>90</v>
      </c>
      <c r="Q1714" s="362" t="s">
        <v>90</v>
      </c>
      <c r="R1714" s="362" t="s">
        <v>8</v>
      </c>
      <c r="S1714" s="361" t="s">
        <v>1539</v>
      </c>
      <c r="T1714" s="362"/>
      <c r="U1714" s="362"/>
      <c r="V1714" s="362" t="s">
        <v>1540</v>
      </c>
      <c r="W1714" s="362"/>
      <c r="X1714" s="362"/>
      <c r="Y1714" s="375" t="s">
        <v>45</v>
      </c>
      <c r="Z1714" s="362" t="s">
        <v>90</v>
      </c>
      <c r="AA1714" s="366" t="s">
        <v>90</v>
      </c>
      <c r="AB1714" s="362" t="s">
        <v>90</v>
      </c>
      <c r="AC1714" s="362"/>
      <c r="AD1714" s="362"/>
      <c r="AE1714" s="362"/>
      <c r="AF1714" s="362"/>
      <c r="AG1714" s="362"/>
      <c r="AH1714" s="362"/>
      <c r="AI1714" s="362" t="str">
        <f t="shared" si="26"/>
        <v>MOMNOC Operationalization</v>
      </c>
      <c r="AJ1714" s="362" t="str">
        <f>VLOOKUP(AI1714,Table1[[#All],[CONCAT]:[Tfiber]],2,FALSE)</f>
        <v>Network</v>
      </c>
      <c r="AK1714" s="362" t="s">
        <v>39</v>
      </c>
      <c r="AL1714" s="362"/>
      <c r="AM1714" s="362"/>
      <c r="AN1714" s="362"/>
      <c r="AO1714" s="368">
        <v>45923</v>
      </c>
      <c r="AP1714" s="361" t="s">
        <v>680</v>
      </c>
      <c r="AR1714">
        <v>1</v>
      </c>
    </row>
    <row r="1715" spans="2:44" ht="15" hidden="1" customHeight="1" x14ac:dyDescent="0.35">
      <c r="B1715" s="362">
        <v>1713</v>
      </c>
      <c r="C1715" s="362" t="s">
        <v>4314</v>
      </c>
      <c r="D1715" s="362" t="s">
        <v>2</v>
      </c>
      <c r="E1715" s="368">
        <v>45315</v>
      </c>
      <c r="F1715" s="368"/>
      <c r="G1715" s="368"/>
      <c r="H1715" s="368"/>
      <c r="I1715" s="362" t="s">
        <v>74</v>
      </c>
      <c r="J1715" s="362" t="s">
        <v>73</v>
      </c>
      <c r="K1715" s="361" t="s">
        <v>4315</v>
      </c>
      <c r="L1715" s="362"/>
      <c r="M1715" s="362" t="s">
        <v>186</v>
      </c>
      <c r="N1715" s="362" t="s">
        <v>9</v>
      </c>
      <c r="O1715" s="362"/>
      <c r="P1715" s="362" t="s">
        <v>90</v>
      </c>
      <c r="Q1715" s="362" t="s">
        <v>90</v>
      </c>
      <c r="R1715" s="362"/>
      <c r="S1715" s="361"/>
      <c r="T1715" s="362"/>
      <c r="U1715" s="362"/>
      <c r="V1715" s="362" t="s">
        <v>120</v>
      </c>
      <c r="W1715" s="362"/>
      <c r="X1715" s="362" t="s">
        <v>9</v>
      </c>
      <c r="Y1715" s="362" t="s">
        <v>9</v>
      </c>
      <c r="Z1715" s="362" t="s">
        <v>90</v>
      </c>
      <c r="AA1715" s="366" t="s">
        <v>90</v>
      </c>
      <c r="AB1715" s="362" t="s">
        <v>90</v>
      </c>
      <c r="AC1715" s="362"/>
      <c r="AD1715" s="362"/>
      <c r="AE1715" s="362"/>
      <c r="AF1715" s="362"/>
      <c r="AG1715" s="362"/>
      <c r="AH1715" s="362"/>
      <c r="AI1715" s="362" t="str">
        <f t="shared" si="26"/>
        <v>MOMWFM</v>
      </c>
      <c r="AJ1715" s="362" t="str">
        <f>VLOOKUP(AI1715,Table1[[#All],[CONCAT]:[Tfiber]],2,FALSE)</f>
        <v>Applications/Tools</v>
      </c>
      <c r="AK1715" s="362" t="s">
        <v>40</v>
      </c>
      <c r="AL1715" s="362"/>
      <c r="AM1715" s="362"/>
      <c r="AN1715" s="362"/>
      <c r="AO1715" s="362"/>
      <c r="AP1715" s="361" t="e">
        <v>#N/A</v>
      </c>
      <c r="AR1715">
        <v>1</v>
      </c>
    </row>
    <row r="1716" spans="2:44" ht="15" hidden="1" customHeight="1" x14ac:dyDescent="0.35">
      <c r="B1716" s="362">
        <v>1714</v>
      </c>
      <c r="C1716" s="362" t="s">
        <v>4316</v>
      </c>
      <c r="D1716" s="362" t="s">
        <v>2</v>
      </c>
      <c r="E1716" s="368">
        <v>45315</v>
      </c>
      <c r="F1716" s="368"/>
      <c r="G1716" s="368"/>
      <c r="H1716" s="368"/>
      <c r="I1716" s="362" t="s">
        <v>73</v>
      </c>
      <c r="J1716" s="362" t="s">
        <v>90</v>
      </c>
      <c r="K1716" s="361" t="s">
        <v>4317</v>
      </c>
      <c r="L1716" s="362"/>
      <c r="M1716" s="362" t="s">
        <v>186</v>
      </c>
      <c r="N1716" s="362" t="s">
        <v>9</v>
      </c>
      <c r="O1716" s="362"/>
      <c r="P1716" s="362" t="s">
        <v>90</v>
      </c>
      <c r="Q1716" s="362" t="s">
        <v>90</v>
      </c>
      <c r="R1716" s="362" t="s">
        <v>46</v>
      </c>
      <c r="S1716" s="361"/>
      <c r="T1716" s="362" t="s">
        <v>113</v>
      </c>
      <c r="U1716" s="362" t="s">
        <v>1540</v>
      </c>
      <c r="V1716" s="362" t="s">
        <v>1540</v>
      </c>
      <c r="W1716" s="362"/>
      <c r="X1716" s="362" t="s">
        <v>9</v>
      </c>
      <c r="Y1716" s="362" t="s">
        <v>46</v>
      </c>
      <c r="Z1716" s="362" t="s">
        <v>90</v>
      </c>
      <c r="AA1716" s="366" t="s">
        <v>90</v>
      </c>
      <c r="AB1716" s="362" t="s">
        <v>90</v>
      </c>
      <c r="AC1716" s="362"/>
      <c r="AD1716" s="362"/>
      <c r="AE1716" s="362"/>
      <c r="AF1716" s="362"/>
      <c r="AG1716" s="362"/>
      <c r="AH1716" s="362"/>
      <c r="AI1716" s="362" t="str">
        <f t="shared" si="26"/>
        <v>MOMNOC Operationalization</v>
      </c>
      <c r="AJ1716" s="362" t="str">
        <f>VLOOKUP(AI1716,Table1[[#All],[CONCAT]:[Tfiber]],2,FALSE)</f>
        <v>Network</v>
      </c>
      <c r="AK1716" s="362" t="s">
        <v>40</v>
      </c>
      <c r="AL1716" s="362"/>
      <c r="AM1716" s="362"/>
      <c r="AN1716" s="362"/>
      <c r="AO1716" s="362"/>
      <c r="AP1716" s="361"/>
      <c r="AR1716">
        <v>1</v>
      </c>
    </row>
    <row r="1717" spans="2:44" ht="15" hidden="1" customHeight="1" x14ac:dyDescent="0.35">
      <c r="B1717" s="362">
        <v>1715</v>
      </c>
      <c r="C1717" s="362" t="s">
        <v>4318</v>
      </c>
      <c r="D1717" s="362" t="s">
        <v>2</v>
      </c>
      <c r="E1717" s="368">
        <v>45315</v>
      </c>
      <c r="F1717" s="368"/>
      <c r="G1717" s="368"/>
      <c r="H1717" s="368"/>
      <c r="I1717" s="362" t="s">
        <v>73</v>
      </c>
      <c r="J1717" s="362" t="s">
        <v>90</v>
      </c>
      <c r="K1717" s="361" t="s">
        <v>4319</v>
      </c>
      <c r="L1717" s="362"/>
      <c r="M1717" s="362" t="s">
        <v>186</v>
      </c>
      <c r="N1717" s="362" t="s">
        <v>9</v>
      </c>
      <c r="O1717" s="362"/>
      <c r="P1717" s="362" t="s">
        <v>90</v>
      </c>
      <c r="Q1717" s="362" t="s">
        <v>90</v>
      </c>
      <c r="R1717" s="362" t="s">
        <v>46</v>
      </c>
      <c r="S1717" s="361" t="s">
        <v>4320</v>
      </c>
      <c r="T1717" s="362" t="s">
        <v>108</v>
      </c>
      <c r="U1717" s="362" t="s">
        <v>816</v>
      </c>
      <c r="V1717" s="362" t="s">
        <v>133</v>
      </c>
      <c r="W1717" s="362"/>
      <c r="X1717" s="362" t="s">
        <v>9</v>
      </c>
      <c r="Y1717" s="362" t="s">
        <v>46</v>
      </c>
      <c r="Z1717" s="362" t="s">
        <v>90</v>
      </c>
      <c r="AA1717" s="366" t="s">
        <v>90</v>
      </c>
      <c r="AB1717" s="362" t="s">
        <v>90</v>
      </c>
      <c r="AC1717" s="362"/>
      <c r="AD1717" s="362"/>
      <c r="AE1717" s="362"/>
      <c r="AF1717" s="362"/>
      <c r="AG1717" s="362"/>
      <c r="AH1717" s="362"/>
      <c r="AI1717" s="362" t="str">
        <f t="shared" si="26"/>
        <v>MOMNOC Operationalization</v>
      </c>
      <c r="AJ1717" s="362" t="str">
        <f>VLOOKUP(AI1717,Table1[[#All],[CONCAT]:[Tfiber]],2,FALSE)</f>
        <v>Network</v>
      </c>
      <c r="AK1717" s="362" t="s">
        <v>40</v>
      </c>
      <c r="AL1717" s="362"/>
      <c r="AM1717" s="362"/>
      <c r="AN1717" s="362"/>
      <c r="AO1717" s="362"/>
      <c r="AP1717" s="361"/>
      <c r="AR1717">
        <v>1</v>
      </c>
    </row>
    <row r="1718" spans="2:44" ht="15" hidden="1" customHeight="1" x14ac:dyDescent="0.35">
      <c r="B1718" s="362">
        <v>1716</v>
      </c>
      <c r="C1718" s="362" t="s">
        <v>4321</v>
      </c>
      <c r="D1718" s="362" t="s">
        <v>2</v>
      </c>
      <c r="E1718" s="368">
        <v>45315</v>
      </c>
      <c r="F1718" s="368"/>
      <c r="G1718" s="368"/>
      <c r="H1718" s="368"/>
      <c r="I1718" s="362" t="s">
        <v>73</v>
      </c>
      <c r="J1718" s="362" t="s">
        <v>90</v>
      </c>
      <c r="K1718" s="361" t="s">
        <v>4322</v>
      </c>
      <c r="L1718" s="362"/>
      <c r="M1718" s="362" t="s">
        <v>186</v>
      </c>
      <c r="N1718" s="362" t="s">
        <v>9</v>
      </c>
      <c r="O1718" s="362"/>
      <c r="P1718" s="362" t="s">
        <v>90</v>
      </c>
      <c r="Q1718" s="362" t="s">
        <v>90</v>
      </c>
      <c r="R1718" s="362" t="s">
        <v>46</v>
      </c>
      <c r="S1718" s="361" t="s">
        <v>90</v>
      </c>
      <c r="T1718" s="362"/>
      <c r="U1718" s="362"/>
      <c r="V1718" s="362" t="s">
        <v>133</v>
      </c>
      <c r="W1718" s="362"/>
      <c r="X1718" s="362" t="s">
        <v>9</v>
      </c>
      <c r="Y1718" s="362" t="s">
        <v>46</v>
      </c>
      <c r="Z1718" s="362" t="s">
        <v>90</v>
      </c>
      <c r="AA1718" s="366" t="s">
        <v>90</v>
      </c>
      <c r="AB1718" s="362" t="s">
        <v>90</v>
      </c>
      <c r="AC1718" s="362"/>
      <c r="AD1718" s="362"/>
      <c r="AE1718" s="362"/>
      <c r="AF1718" s="362"/>
      <c r="AG1718" s="362"/>
      <c r="AH1718" s="362"/>
      <c r="AI1718" s="362" t="str">
        <f t="shared" si="26"/>
        <v>MOMNOC Operationalization</v>
      </c>
      <c r="AJ1718" s="362" t="str">
        <f>VLOOKUP(AI1718,Table1[[#All],[CONCAT]:[Tfiber]],2,FALSE)</f>
        <v>Network</v>
      </c>
      <c r="AK1718" s="362" t="s">
        <v>40</v>
      </c>
      <c r="AL1718" s="362"/>
      <c r="AM1718" s="362"/>
      <c r="AN1718" s="362"/>
      <c r="AO1718" s="362"/>
      <c r="AP1718" s="361"/>
      <c r="AR1718">
        <v>1</v>
      </c>
    </row>
    <row r="1719" spans="2:44" ht="15" hidden="1" customHeight="1" x14ac:dyDescent="0.35">
      <c r="B1719" s="362">
        <v>1717</v>
      </c>
      <c r="C1719" s="362" t="s">
        <v>4323</v>
      </c>
      <c r="D1719" s="362" t="s">
        <v>2</v>
      </c>
      <c r="E1719" s="368">
        <v>45139</v>
      </c>
      <c r="F1719" s="368"/>
      <c r="G1719" s="368"/>
      <c r="H1719" s="368"/>
      <c r="I1719" s="362" t="s">
        <v>77</v>
      </c>
      <c r="J1719" s="362" t="s">
        <v>1584</v>
      </c>
      <c r="K1719" s="361" t="s">
        <v>4324</v>
      </c>
      <c r="L1719" s="362"/>
      <c r="M1719" s="362" t="s">
        <v>186</v>
      </c>
      <c r="N1719" s="362" t="s">
        <v>1548</v>
      </c>
      <c r="O1719" s="362"/>
      <c r="P1719" s="362" t="s">
        <v>90</v>
      </c>
      <c r="Q1719" s="362" t="s">
        <v>90</v>
      </c>
      <c r="R1719" s="362" t="s">
        <v>46</v>
      </c>
      <c r="S1719" s="361" t="s">
        <v>4325</v>
      </c>
      <c r="T1719" s="362"/>
      <c r="U1719" s="362"/>
      <c r="V1719" s="362" t="s">
        <v>133</v>
      </c>
      <c r="W1719" s="362"/>
      <c r="X1719" s="362" t="s">
        <v>9</v>
      </c>
      <c r="Y1719" s="362" t="s">
        <v>46</v>
      </c>
      <c r="Z1719" s="362" t="s">
        <v>90</v>
      </c>
      <c r="AA1719" s="366" t="s">
        <v>90</v>
      </c>
      <c r="AB1719" s="362" t="s">
        <v>90</v>
      </c>
      <c r="AC1719" s="362"/>
      <c r="AD1719" s="362"/>
      <c r="AE1719" s="362"/>
      <c r="AF1719" s="362"/>
      <c r="AG1719" s="362"/>
      <c r="AH1719" s="362"/>
      <c r="AI1719" s="362" t="str">
        <f t="shared" si="26"/>
        <v>MOMHelpdesk</v>
      </c>
      <c r="AJ1719" s="362" t="str">
        <f>VLOOKUP(AI1719,Table1[[#All],[CONCAT]:[Tfiber]],2,FALSE)</f>
        <v>Helpdesk (Contact Center)</v>
      </c>
      <c r="AK1719" s="362" t="s">
        <v>40</v>
      </c>
      <c r="AL1719" s="362"/>
      <c r="AM1719" s="362"/>
      <c r="AN1719" s="362"/>
      <c r="AO1719" s="362"/>
      <c r="AP1719" s="361"/>
      <c r="AR1719">
        <v>1</v>
      </c>
    </row>
    <row r="1720" spans="2:44" ht="15" hidden="1" customHeight="1" x14ac:dyDescent="0.35">
      <c r="B1720" s="362">
        <v>1718</v>
      </c>
      <c r="C1720" s="362" t="s">
        <v>4326</v>
      </c>
      <c r="D1720" s="362" t="s">
        <v>2</v>
      </c>
      <c r="E1720" s="368">
        <v>45315</v>
      </c>
      <c r="F1720" s="368"/>
      <c r="G1720" s="368"/>
      <c r="H1720" s="368"/>
      <c r="I1720" s="362" t="s">
        <v>73</v>
      </c>
      <c r="J1720" s="362" t="s">
        <v>90</v>
      </c>
      <c r="K1720" s="361" t="s">
        <v>4327</v>
      </c>
      <c r="L1720" s="362"/>
      <c r="M1720" s="362" t="s">
        <v>186</v>
      </c>
      <c r="N1720" s="362" t="s">
        <v>9</v>
      </c>
      <c r="O1720" s="362"/>
      <c r="P1720" s="362" t="s">
        <v>90</v>
      </c>
      <c r="Q1720" s="362" t="s">
        <v>90</v>
      </c>
      <c r="R1720" s="362" t="s">
        <v>46</v>
      </c>
      <c r="S1720" s="361" t="s">
        <v>90</v>
      </c>
      <c r="T1720" s="362"/>
      <c r="U1720" s="362"/>
      <c r="V1720" s="362" t="s">
        <v>133</v>
      </c>
      <c r="W1720" s="362"/>
      <c r="X1720" s="362" t="s">
        <v>9</v>
      </c>
      <c r="Y1720" s="362" t="s">
        <v>46</v>
      </c>
      <c r="Z1720" s="362" t="s">
        <v>90</v>
      </c>
      <c r="AA1720" s="366" t="s">
        <v>90</v>
      </c>
      <c r="AB1720" s="362" t="s">
        <v>90</v>
      </c>
      <c r="AC1720" s="362"/>
      <c r="AD1720" s="362"/>
      <c r="AE1720" s="362"/>
      <c r="AF1720" s="362"/>
      <c r="AG1720" s="362"/>
      <c r="AH1720" s="362"/>
      <c r="AI1720" s="362" t="str">
        <f t="shared" si="26"/>
        <v>MOMNOC Operationalization</v>
      </c>
      <c r="AJ1720" s="362" t="str">
        <f>VLOOKUP(AI1720,Table1[[#All],[CONCAT]:[Tfiber]],2,FALSE)</f>
        <v>Network</v>
      </c>
      <c r="AK1720" s="362" t="s">
        <v>40</v>
      </c>
      <c r="AL1720" s="362"/>
      <c r="AM1720" s="362"/>
      <c r="AN1720" s="362"/>
      <c r="AO1720" s="362"/>
      <c r="AP1720" s="361"/>
      <c r="AR1720">
        <v>1</v>
      </c>
    </row>
    <row r="1721" spans="2:44" ht="15" hidden="1" customHeight="1" x14ac:dyDescent="0.35">
      <c r="B1721" s="362">
        <v>1719</v>
      </c>
      <c r="C1721" s="362" t="s">
        <v>4328</v>
      </c>
      <c r="D1721" s="362" t="s">
        <v>2</v>
      </c>
      <c r="E1721" s="368">
        <v>45315</v>
      </c>
      <c r="F1721" s="368"/>
      <c r="G1721" s="368"/>
      <c r="H1721" s="368"/>
      <c r="I1721" s="362" t="s">
        <v>73</v>
      </c>
      <c r="J1721" s="362" t="s">
        <v>90</v>
      </c>
      <c r="K1721" s="361" t="s">
        <v>4329</v>
      </c>
      <c r="L1721" s="362"/>
      <c r="M1721" s="362" t="s">
        <v>186</v>
      </c>
      <c r="N1721" s="362" t="s">
        <v>9</v>
      </c>
      <c r="O1721" s="362"/>
      <c r="P1721" s="362" t="s">
        <v>90</v>
      </c>
      <c r="Q1721" s="362" t="s">
        <v>90</v>
      </c>
      <c r="R1721" s="362" t="s">
        <v>8</v>
      </c>
      <c r="S1721" s="361" t="s">
        <v>1539</v>
      </c>
      <c r="T1721" s="362"/>
      <c r="U1721" s="362"/>
      <c r="V1721" s="362" t="s">
        <v>1540</v>
      </c>
      <c r="W1721" s="362"/>
      <c r="X1721" s="362"/>
      <c r="Y1721" s="375" t="s">
        <v>45</v>
      </c>
      <c r="Z1721" s="362" t="s">
        <v>90</v>
      </c>
      <c r="AA1721" s="366" t="s">
        <v>90</v>
      </c>
      <c r="AB1721" s="362" t="s">
        <v>90</v>
      </c>
      <c r="AC1721" s="362"/>
      <c r="AD1721" s="362"/>
      <c r="AE1721" s="362"/>
      <c r="AF1721" s="362"/>
      <c r="AG1721" s="362"/>
      <c r="AH1721" s="362"/>
      <c r="AI1721" s="362" t="str">
        <f t="shared" si="26"/>
        <v>MOMNOC Operationalization</v>
      </c>
      <c r="AJ1721" s="362" t="str">
        <f>VLOOKUP(AI1721,Table1[[#All],[CONCAT]:[Tfiber]],2,FALSE)</f>
        <v>Network</v>
      </c>
      <c r="AK1721" s="362" t="s">
        <v>39</v>
      </c>
      <c r="AL1721" s="362"/>
      <c r="AM1721" s="362"/>
      <c r="AN1721" s="362"/>
      <c r="AO1721" s="368">
        <v>45923</v>
      </c>
      <c r="AP1721" s="361" t="s">
        <v>680</v>
      </c>
      <c r="AR1721">
        <v>1</v>
      </c>
    </row>
    <row r="1722" spans="2:44" ht="15" hidden="1" customHeight="1" x14ac:dyDescent="0.35">
      <c r="B1722" s="362">
        <v>1720</v>
      </c>
      <c r="C1722" s="362" t="s">
        <v>4330</v>
      </c>
      <c r="D1722" s="362" t="s">
        <v>2</v>
      </c>
      <c r="E1722" s="368">
        <v>45315</v>
      </c>
      <c r="F1722" s="368"/>
      <c r="G1722" s="368"/>
      <c r="H1722" s="368"/>
      <c r="I1722" s="362" t="s">
        <v>73</v>
      </c>
      <c r="J1722" s="362" t="s">
        <v>90</v>
      </c>
      <c r="K1722" s="361" t="s">
        <v>4331</v>
      </c>
      <c r="L1722" s="362"/>
      <c r="M1722" s="362" t="s">
        <v>186</v>
      </c>
      <c r="N1722" s="362" t="s">
        <v>9</v>
      </c>
      <c r="O1722" s="362"/>
      <c r="P1722" s="362" t="s">
        <v>90</v>
      </c>
      <c r="Q1722" s="362" t="s">
        <v>90</v>
      </c>
      <c r="R1722" s="362" t="s">
        <v>8</v>
      </c>
      <c r="S1722" s="361" t="s">
        <v>1539</v>
      </c>
      <c r="T1722" s="362"/>
      <c r="U1722" s="362"/>
      <c r="V1722" s="362" t="s">
        <v>1540</v>
      </c>
      <c r="W1722" s="362"/>
      <c r="X1722" s="362"/>
      <c r="Y1722" s="375" t="s">
        <v>45</v>
      </c>
      <c r="Z1722" s="362" t="s">
        <v>90</v>
      </c>
      <c r="AA1722" s="366" t="s">
        <v>90</v>
      </c>
      <c r="AB1722" s="362" t="s">
        <v>90</v>
      </c>
      <c r="AC1722" s="362"/>
      <c r="AD1722" s="362"/>
      <c r="AE1722" s="362"/>
      <c r="AF1722" s="362"/>
      <c r="AG1722" s="362"/>
      <c r="AH1722" s="362"/>
      <c r="AI1722" s="362" t="str">
        <f t="shared" si="26"/>
        <v>MOMNOC Operationalization</v>
      </c>
      <c r="AJ1722" s="362" t="str">
        <f>VLOOKUP(AI1722,Table1[[#All],[CONCAT]:[Tfiber]],2,FALSE)</f>
        <v>Network</v>
      </c>
      <c r="AK1722" s="362" t="s">
        <v>39</v>
      </c>
      <c r="AL1722" s="362"/>
      <c r="AM1722" s="362"/>
      <c r="AN1722" s="362"/>
      <c r="AO1722" s="368">
        <v>45923</v>
      </c>
      <c r="AP1722" s="361" t="s">
        <v>680</v>
      </c>
      <c r="AR1722">
        <v>1</v>
      </c>
    </row>
    <row r="1723" spans="2:44" ht="15" hidden="1" customHeight="1" x14ac:dyDescent="0.35">
      <c r="B1723" s="362">
        <v>1721</v>
      </c>
      <c r="C1723" s="362" t="s">
        <v>4332</v>
      </c>
      <c r="D1723" s="362" t="s">
        <v>2</v>
      </c>
      <c r="E1723" s="368">
        <v>45315</v>
      </c>
      <c r="F1723" s="368"/>
      <c r="G1723" s="368"/>
      <c r="H1723" s="368"/>
      <c r="I1723" s="362" t="s">
        <v>73</v>
      </c>
      <c r="J1723" s="362" t="s">
        <v>90</v>
      </c>
      <c r="K1723" s="361" t="s">
        <v>4333</v>
      </c>
      <c r="L1723" s="362"/>
      <c r="M1723" s="362" t="s">
        <v>186</v>
      </c>
      <c r="N1723" s="362" t="s">
        <v>9</v>
      </c>
      <c r="O1723" s="362"/>
      <c r="P1723" s="362" t="s">
        <v>90</v>
      </c>
      <c r="Q1723" s="362" t="s">
        <v>90</v>
      </c>
      <c r="R1723" s="362" t="s">
        <v>8</v>
      </c>
      <c r="S1723" s="361" t="s">
        <v>1539</v>
      </c>
      <c r="T1723" s="362"/>
      <c r="U1723" s="362"/>
      <c r="V1723" s="362" t="s">
        <v>1540</v>
      </c>
      <c r="W1723" s="362"/>
      <c r="X1723" s="362"/>
      <c r="Y1723" s="375" t="s">
        <v>45</v>
      </c>
      <c r="Z1723" s="362" t="s">
        <v>90</v>
      </c>
      <c r="AA1723" s="366" t="s">
        <v>90</v>
      </c>
      <c r="AB1723" s="362" t="s">
        <v>90</v>
      </c>
      <c r="AC1723" s="362"/>
      <c r="AD1723" s="362"/>
      <c r="AE1723" s="362"/>
      <c r="AF1723" s="362"/>
      <c r="AG1723" s="362"/>
      <c r="AH1723" s="362"/>
      <c r="AI1723" s="362" t="str">
        <f t="shared" si="26"/>
        <v>MOMNOC Operationalization</v>
      </c>
      <c r="AJ1723" s="362" t="str">
        <f>VLOOKUP(AI1723,Table1[[#All],[CONCAT]:[Tfiber]],2,FALSE)</f>
        <v>Network</v>
      </c>
      <c r="AK1723" s="362" t="s">
        <v>39</v>
      </c>
      <c r="AL1723" s="362"/>
      <c r="AM1723" s="362"/>
      <c r="AN1723" s="362"/>
      <c r="AO1723" s="368">
        <v>45923</v>
      </c>
      <c r="AP1723" s="361" t="s">
        <v>680</v>
      </c>
      <c r="AR1723">
        <v>1</v>
      </c>
    </row>
    <row r="1724" spans="2:44" ht="15" hidden="1" customHeight="1" x14ac:dyDescent="0.35">
      <c r="B1724" s="362">
        <v>1722</v>
      </c>
      <c r="C1724" s="362" t="s">
        <v>4334</v>
      </c>
      <c r="D1724" s="362" t="s">
        <v>2</v>
      </c>
      <c r="E1724" s="368">
        <v>45315</v>
      </c>
      <c r="F1724" s="368"/>
      <c r="G1724" s="368"/>
      <c r="H1724" s="368"/>
      <c r="I1724" s="362" t="s">
        <v>73</v>
      </c>
      <c r="J1724" s="362" t="s">
        <v>90</v>
      </c>
      <c r="K1724" s="361" t="s">
        <v>4335</v>
      </c>
      <c r="L1724" s="362"/>
      <c r="M1724" s="362" t="s">
        <v>186</v>
      </c>
      <c r="N1724" s="362" t="s">
        <v>9</v>
      </c>
      <c r="O1724" s="362"/>
      <c r="P1724" s="362" t="s">
        <v>90</v>
      </c>
      <c r="Q1724" s="362" t="s">
        <v>90</v>
      </c>
      <c r="R1724" s="362" t="s">
        <v>8</v>
      </c>
      <c r="S1724" s="361" t="s">
        <v>4336</v>
      </c>
      <c r="T1724" s="362"/>
      <c r="U1724" s="362"/>
      <c r="V1724" s="362" t="s">
        <v>133</v>
      </c>
      <c r="W1724" s="362"/>
      <c r="X1724" s="362"/>
      <c r="Y1724" s="362" t="s">
        <v>45</v>
      </c>
      <c r="Z1724" s="362" t="s">
        <v>90</v>
      </c>
      <c r="AA1724" s="366" t="s">
        <v>90</v>
      </c>
      <c r="AB1724" s="362" t="s">
        <v>90</v>
      </c>
      <c r="AC1724" s="362"/>
      <c r="AD1724" s="362"/>
      <c r="AE1724" s="362"/>
      <c r="AF1724" s="362"/>
      <c r="AG1724" s="362"/>
      <c r="AH1724" s="362"/>
      <c r="AI1724" s="362" t="str">
        <f t="shared" si="26"/>
        <v>MOMNOC Operationalization</v>
      </c>
      <c r="AJ1724" s="362" t="str">
        <f>VLOOKUP(AI1724,Table1[[#All],[CONCAT]:[Tfiber]],2,FALSE)</f>
        <v>Network</v>
      </c>
      <c r="AK1724" s="362" t="s">
        <v>39</v>
      </c>
      <c r="AL1724" s="362"/>
      <c r="AM1724" s="362"/>
      <c r="AN1724" s="362"/>
      <c r="AO1724" s="368">
        <v>45924</v>
      </c>
      <c r="AP1724" s="361" t="s">
        <v>680</v>
      </c>
      <c r="AR1724">
        <v>1</v>
      </c>
    </row>
    <row r="1725" spans="2:44" ht="15" hidden="1" customHeight="1" x14ac:dyDescent="0.35">
      <c r="B1725" s="362">
        <v>1723</v>
      </c>
      <c r="C1725" s="362" t="s">
        <v>4337</v>
      </c>
      <c r="D1725" s="362" t="s">
        <v>2</v>
      </c>
      <c r="E1725" s="368">
        <v>45315</v>
      </c>
      <c r="F1725" s="368"/>
      <c r="G1725" s="368"/>
      <c r="H1725" s="368"/>
      <c r="I1725" s="362" t="s">
        <v>73</v>
      </c>
      <c r="J1725" s="362" t="s">
        <v>90</v>
      </c>
      <c r="K1725" s="361" t="s">
        <v>4338</v>
      </c>
      <c r="L1725" s="362"/>
      <c r="M1725" s="362" t="s">
        <v>186</v>
      </c>
      <c r="N1725" s="362" t="s">
        <v>9</v>
      </c>
      <c r="O1725" s="362"/>
      <c r="P1725" s="362" t="s">
        <v>90</v>
      </c>
      <c r="Q1725" s="362" t="s">
        <v>90</v>
      </c>
      <c r="R1725" s="362" t="s">
        <v>8</v>
      </c>
      <c r="S1725" s="361" t="s">
        <v>1539</v>
      </c>
      <c r="T1725" s="362"/>
      <c r="U1725" s="362"/>
      <c r="V1725" s="362" t="s">
        <v>1540</v>
      </c>
      <c r="W1725" s="362"/>
      <c r="X1725" s="362"/>
      <c r="Y1725" s="375" t="s">
        <v>45</v>
      </c>
      <c r="Z1725" s="362" t="s">
        <v>90</v>
      </c>
      <c r="AA1725" s="366" t="s">
        <v>90</v>
      </c>
      <c r="AB1725" s="362" t="s">
        <v>90</v>
      </c>
      <c r="AC1725" s="362"/>
      <c r="AD1725" s="362"/>
      <c r="AE1725" s="362"/>
      <c r="AF1725" s="362"/>
      <c r="AG1725" s="362"/>
      <c r="AH1725" s="362"/>
      <c r="AI1725" s="362" t="str">
        <f t="shared" si="26"/>
        <v>MOMNOC Operationalization</v>
      </c>
      <c r="AJ1725" s="362" t="str">
        <f>VLOOKUP(AI1725,Table1[[#All],[CONCAT]:[Tfiber]],2,FALSE)</f>
        <v>Network</v>
      </c>
      <c r="AK1725" s="362" t="s">
        <v>39</v>
      </c>
      <c r="AL1725" s="362"/>
      <c r="AM1725" s="362"/>
      <c r="AN1725" s="362"/>
      <c r="AO1725" s="368">
        <v>45923</v>
      </c>
      <c r="AP1725" s="361" t="s">
        <v>680</v>
      </c>
      <c r="AR1725">
        <v>1</v>
      </c>
    </row>
    <row r="1726" spans="2:44" ht="15" hidden="1" customHeight="1" x14ac:dyDescent="0.35">
      <c r="B1726" s="362">
        <v>1724</v>
      </c>
      <c r="C1726" s="362" t="s">
        <v>4339</v>
      </c>
      <c r="D1726" s="362" t="s">
        <v>2</v>
      </c>
      <c r="E1726" s="368">
        <v>45315</v>
      </c>
      <c r="F1726" s="368" t="s">
        <v>1278</v>
      </c>
      <c r="G1726" s="368"/>
      <c r="H1726" s="368"/>
      <c r="I1726" s="362" t="s">
        <v>73</v>
      </c>
      <c r="J1726" s="362" t="s">
        <v>90</v>
      </c>
      <c r="K1726" s="361" t="s">
        <v>4340</v>
      </c>
      <c r="L1726" s="362"/>
      <c r="M1726" s="362" t="s">
        <v>186</v>
      </c>
      <c r="N1726" s="362" t="s">
        <v>9</v>
      </c>
      <c r="O1726" s="362"/>
      <c r="P1726" s="362" t="s">
        <v>90</v>
      </c>
      <c r="Q1726" s="362" t="s">
        <v>90</v>
      </c>
      <c r="R1726" s="362"/>
      <c r="S1726" s="361" t="s">
        <v>4341</v>
      </c>
      <c r="T1726" s="362"/>
      <c r="U1726" s="362"/>
      <c r="V1726" s="362" t="s">
        <v>1271</v>
      </c>
      <c r="W1726" s="362"/>
      <c r="X1726" s="362"/>
      <c r="Y1726" s="362" t="s">
        <v>45</v>
      </c>
      <c r="Z1726" s="362" t="s">
        <v>90</v>
      </c>
      <c r="AA1726" s="366" t="s">
        <v>90</v>
      </c>
      <c r="AB1726" s="362" t="s">
        <v>90</v>
      </c>
      <c r="AC1726" s="362"/>
      <c r="AD1726" s="362"/>
      <c r="AE1726" s="362"/>
      <c r="AF1726" s="362"/>
      <c r="AG1726" s="362"/>
      <c r="AH1726" s="362"/>
      <c r="AI1726" s="362" t="str">
        <f t="shared" si="26"/>
        <v>MOMNOC Operationalization</v>
      </c>
      <c r="AJ1726" s="362" t="str">
        <f>VLOOKUP(AI1726,Table1[[#All],[CONCAT]:[Tfiber]],2,FALSE)</f>
        <v>Network</v>
      </c>
      <c r="AK1726" s="362" t="s">
        <v>39</v>
      </c>
      <c r="AL1726" s="362"/>
      <c r="AM1726" s="362"/>
      <c r="AN1726" s="362" t="s">
        <v>1299</v>
      </c>
      <c r="AO1726" s="368">
        <v>45919</v>
      </c>
      <c r="AP1726" s="361" t="s">
        <v>680</v>
      </c>
      <c r="AR1726">
        <v>1</v>
      </c>
    </row>
    <row r="1727" spans="2:44" ht="15" hidden="1" customHeight="1" x14ac:dyDescent="0.35">
      <c r="B1727" s="362">
        <v>1725</v>
      </c>
      <c r="C1727" s="362" t="s">
        <v>4342</v>
      </c>
      <c r="D1727" s="362" t="s">
        <v>2</v>
      </c>
      <c r="E1727" s="368">
        <v>45315</v>
      </c>
      <c r="F1727" s="368"/>
      <c r="G1727" s="368"/>
      <c r="H1727" s="368"/>
      <c r="I1727" s="362" t="s">
        <v>73</v>
      </c>
      <c r="J1727" s="362" t="s">
        <v>90</v>
      </c>
      <c r="K1727" s="361" t="s">
        <v>4343</v>
      </c>
      <c r="L1727" s="362"/>
      <c r="M1727" s="362" t="s">
        <v>186</v>
      </c>
      <c r="N1727" s="362" t="s">
        <v>9</v>
      </c>
      <c r="O1727" s="362"/>
      <c r="P1727" s="362" t="s">
        <v>90</v>
      </c>
      <c r="Q1727" s="362" t="s">
        <v>90</v>
      </c>
      <c r="R1727" s="362" t="s">
        <v>46</v>
      </c>
      <c r="S1727" s="361" t="s">
        <v>90</v>
      </c>
      <c r="T1727" s="362" t="s">
        <v>113</v>
      </c>
      <c r="U1727" s="362" t="s">
        <v>1540</v>
      </c>
      <c r="V1727" s="362" t="s">
        <v>1540</v>
      </c>
      <c r="W1727" s="362"/>
      <c r="X1727" s="362" t="s">
        <v>9</v>
      </c>
      <c r="Y1727" s="362" t="s">
        <v>46</v>
      </c>
      <c r="Z1727" s="362" t="s">
        <v>90</v>
      </c>
      <c r="AA1727" s="366" t="s">
        <v>90</v>
      </c>
      <c r="AB1727" s="362" t="s">
        <v>90</v>
      </c>
      <c r="AC1727" s="362"/>
      <c r="AD1727" s="362"/>
      <c r="AE1727" s="362"/>
      <c r="AF1727" s="362"/>
      <c r="AG1727" s="362"/>
      <c r="AH1727" s="362"/>
      <c r="AI1727" s="362" t="str">
        <f t="shared" si="26"/>
        <v>MOMNOC Operationalization</v>
      </c>
      <c r="AJ1727" s="362" t="str">
        <f>VLOOKUP(AI1727,Table1[[#All],[CONCAT]:[Tfiber]],2,FALSE)</f>
        <v>Network</v>
      </c>
      <c r="AK1727" s="362" t="s">
        <v>40</v>
      </c>
      <c r="AL1727" s="362"/>
      <c r="AM1727" s="362"/>
      <c r="AN1727" s="362"/>
      <c r="AO1727" s="362"/>
      <c r="AP1727" s="361"/>
      <c r="AR1727">
        <v>1</v>
      </c>
    </row>
    <row r="1728" spans="2:44" ht="15" hidden="1" customHeight="1" x14ac:dyDescent="0.35">
      <c r="B1728" s="362">
        <v>1726</v>
      </c>
      <c r="C1728" s="362" t="s">
        <v>4344</v>
      </c>
      <c r="D1728" s="362" t="s">
        <v>2</v>
      </c>
      <c r="E1728" s="368">
        <v>45315</v>
      </c>
      <c r="F1728" s="368"/>
      <c r="G1728" s="368"/>
      <c r="H1728" s="368"/>
      <c r="I1728" s="362" t="s">
        <v>78</v>
      </c>
      <c r="J1728" s="362" t="s">
        <v>90</v>
      </c>
      <c r="K1728" s="361" t="s">
        <v>4345</v>
      </c>
      <c r="L1728" s="362"/>
      <c r="M1728" s="362" t="s">
        <v>1689</v>
      </c>
      <c r="N1728" s="362" t="s">
        <v>9</v>
      </c>
      <c r="O1728" s="362"/>
      <c r="P1728" s="362" t="s">
        <v>90</v>
      </c>
      <c r="Q1728" s="362" t="s">
        <v>90</v>
      </c>
      <c r="R1728" s="362"/>
      <c r="S1728" s="361"/>
      <c r="T1728" s="362"/>
      <c r="U1728" s="362"/>
      <c r="V1728" s="362" t="s">
        <v>1557</v>
      </c>
      <c r="W1728" s="362"/>
      <c r="X1728" s="362" t="s">
        <v>9</v>
      </c>
      <c r="Y1728" s="362" t="s">
        <v>9</v>
      </c>
      <c r="Z1728" s="362" t="s">
        <v>90</v>
      </c>
      <c r="AA1728" s="366" t="s">
        <v>90</v>
      </c>
      <c r="AB1728" s="362" t="s">
        <v>90</v>
      </c>
      <c r="AC1728" s="362"/>
      <c r="AD1728" s="362"/>
      <c r="AE1728" s="362"/>
      <c r="AF1728" s="362"/>
      <c r="AG1728" s="362"/>
      <c r="AH1728" s="362"/>
      <c r="AI1728" s="362" t="str">
        <f t="shared" si="26"/>
        <v>MOMField Related</v>
      </c>
      <c r="AJ1728" s="362" t="str">
        <f>VLOOKUP(AI1728,Table1[[#All],[CONCAT]:[Tfiber]],2,FALSE)</f>
        <v>Field Related issues</v>
      </c>
      <c r="AK1728" s="362" t="s">
        <v>40</v>
      </c>
      <c r="AL1728" s="362"/>
      <c r="AM1728" s="362"/>
      <c r="AN1728" s="362" t="s">
        <v>1558</v>
      </c>
      <c r="AO1728" s="362"/>
      <c r="AP1728" s="361" t="e">
        <v>#N/A</v>
      </c>
      <c r="AR1728">
        <v>1</v>
      </c>
    </row>
    <row r="1729" spans="2:44" ht="15" hidden="1" customHeight="1" x14ac:dyDescent="0.35">
      <c r="B1729" s="362">
        <v>1727</v>
      </c>
      <c r="C1729" s="362" t="s">
        <v>4346</v>
      </c>
      <c r="D1729" s="362" t="s">
        <v>2</v>
      </c>
      <c r="E1729" s="368">
        <v>45315</v>
      </c>
      <c r="F1729" s="368"/>
      <c r="G1729" s="368"/>
      <c r="H1729" s="368"/>
      <c r="I1729" s="362" t="s">
        <v>73</v>
      </c>
      <c r="J1729" s="362" t="s">
        <v>90</v>
      </c>
      <c r="K1729" s="361" t="s">
        <v>4347</v>
      </c>
      <c r="L1729" s="362"/>
      <c r="M1729" s="362" t="s">
        <v>186</v>
      </c>
      <c r="N1729" s="362" t="s">
        <v>9</v>
      </c>
      <c r="O1729" s="362"/>
      <c r="P1729" s="362" t="s">
        <v>90</v>
      </c>
      <c r="Q1729" s="362" t="s">
        <v>90</v>
      </c>
      <c r="R1729" s="362" t="s">
        <v>8</v>
      </c>
      <c r="S1729" s="361" t="s">
        <v>1539</v>
      </c>
      <c r="T1729" s="362"/>
      <c r="U1729" s="362"/>
      <c r="V1729" s="362" t="s">
        <v>1540</v>
      </c>
      <c r="W1729" s="362"/>
      <c r="X1729" s="362"/>
      <c r="Y1729" s="375" t="s">
        <v>45</v>
      </c>
      <c r="Z1729" s="362" t="s">
        <v>90</v>
      </c>
      <c r="AA1729" s="366" t="s">
        <v>90</v>
      </c>
      <c r="AB1729" s="362" t="s">
        <v>90</v>
      </c>
      <c r="AC1729" s="362"/>
      <c r="AD1729" s="362"/>
      <c r="AE1729" s="362"/>
      <c r="AF1729" s="362"/>
      <c r="AG1729" s="362"/>
      <c r="AH1729" s="362"/>
      <c r="AI1729" s="362" t="str">
        <f t="shared" si="26"/>
        <v>MOMNOC Operationalization</v>
      </c>
      <c r="AJ1729" s="362" t="str">
        <f>VLOOKUP(AI1729,Table1[[#All],[CONCAT]:[Tfiber]],2,FALSE)</f>
        <v>Network</v>
      </c>
      <c r="AK1729" s="362" t="s">
        <v>39</v>
      </c>
      <c r="AL1729" s="362"/>
      <c r="AM1729" s="362"/>
      <c r="AN1729" s="362"/>
      <c r="AO1729" s="368">
        <v>45923</v>
      </c>
      <c r="AP1729" s="361" t="s">
        <v>680</v>
      </c>
      <c r="AR1729">
        <v>1</v>
      </c>
    </row>
    <row r="1730" spans="2:44" ht="15" hidden="1" customHeight="1" x14ac:dyDescent="0.35">
      <c r="B1730" s="362">
        <v>1728</v>
      </c>
      <c r="C1730" s="362" t="s">
        <v>4348</v>
      </c>
      <c r="D1730" s="362" t="s">
        <v>2</v>
      </c>
      <c r="E1730" s="368">
        <v>45139</v>
      </c>
      <c r="F1730" s="368"/>
      <c r="G1730" s="368"/>
      <c r="H1730" s="368"/>
      <c r="I1730" s="362" t="s">
        <v>77</v>
      </c>
      <c r="J1730" s="362" t="s">
        <v>1070</v>
      </c>
      <c r="K1730" s="361" t="s">
        <v>4349</v>
      </c>
      <c r="L1730" s="362"/>
      <c r="M1730" s="362" t="s">
        <v>186</v>
      </c>
      <c r="N1730" s="362" t="s">
        <v>1548</v>
      </c>
      <c r="O1730" s="362"/>
      <c r="P1730" s="362" t="s">
        <v>90</v>
      </c>
      <c r="Q1730" s="362" t="s">
        <v>90</v>
      </c>
      <c r="R1730" s="362" t="s">
        <v>46</v>
      </c>
      <c r="S1730" s="361" t="s">
        <v>4350</v>
      </c>
      <c r="T1730" s="362"/>
      <c r="U1730" s="362"/>
      <c r="V1730" s="362" t="s">
        <v>133</v>
      </c>
      <c r="W1730" s="362"/>
      <c r="X1730" s="362" t="s">
        <v>9</v>
      </c>
      <c r="Y1730" s="362" t="s">
        <v>46</v>
      </c>
      <c r="Z1730" s="362" t="s">
        <v>90</v>
      </c>
      <c r="AA1730" s="366" t="s">
        <v>90</v>
      </c>
      <c r="AB1730" s="362" t="s">
        <v>90</v>
      </c>
      <c r="AC1730" s="362"/>
      <c r="AD1730" s="362"/>
      <c r="AE1730" s="362"/>
      <c r="AF1730" s="362"/>
      <c r="AG1730" s="362"/>
      <c r="AH1730" s="362"/>
      <c r="AI1730" s="362" t="str">
        <f t="shared" si="26"/>
        <v>MOMHelpdesk</v>
      </c>
      <c r="AJ1730" s="362" t="str">
        <f>VLOOKUP(AI1730,Table1[[#All],[CONCAT]:[Tfiber]],2,FALSE)</f>
        <v>Helpdesk (Contact Center)</v>
      </c>
      <c r="AK1730" s="362" t="s">
        <v>40</v>
      </c>
      <c r="AL1730" s="362"/>
      <c r="AM1730" s="362"/>
      <c r="AN1730" s="362"/>
      <c r="AO1730" s="362"/>
      <c r="AP1730" s="361"/>
      <c r="AR1730">
        <v>1</v>
      </c>
    </row>
    <row r="1731" spans="2:44" ht="15" hidden="1" customHeight="1" x14ac:dyDescent="0.35">
      <c r="B1731" s="362">
        <v>1729</v>
      </c>
      <c r="C1731" s="362" t="s">
        <v>4351</v>
      </c>
      <c r="D1731" s="362" t="s">
        <v>2</v>
      </c>
      <c r="E1731" s="368">
        <v>45315</v>
      </c>
      <c r="F1731" s="368"/>
      <c r="G1731" s="368"/>
      <c r="H1731" s="368"/>
      <c r="I1731" s="362" t="s">
        <v>78</v>
      </c>
      <c r="J1731" s="362" t="s">
        <v>90</v>
      </c>
      <c r="K1731" s="361" t="s">
        <v>4352</v>
      </c>
      <c r="L1731" s="362"/>
      <c r="M1731" s="362" t="s">
        <v>186</v>
      </c>
      <c r="N1731" s="362" t="s">
        <v>9</v>
      </c>
      <c r="O1731" s="362"/>
      <c r="P1731" s="362" t="s">
        <v>90</v>
      </c>
      <c r="Q1731" s="362" t="s">
        <v>90</v>
      </c>
      <c r="R1731" s="362"/>
      <c r="S1731" s="361"/>
      <c r="T1731" s="362"/>
      <c r="U1731" s="362"/>
      <c r="V1731" s="362" t="s">
        <v>1557</v>
      </c>
      <c r="W1731" s="362"/>
      <c r="X1731" s="362" t="s">
        <v>9</v>
      </c>
      <c r="Y1731" s="362" t="s">
        <v>9</v>
      </c>
      <c r="Z1731" s="362" t="s">
        <v>90</v>
      </c>
      <c r="AA1731" s="366" t="s">
        <v>90</v>
      </c>
      <c r="AB1731" s="362" t="s">
        <v>90</v>
      </c>
      <c r="AC1731" s="362"/>
      <c r="AD1731" s="362"/>
      <c r="AE1731" s="362"/>
      <c r="AF1731" s="362"/>
      <c r="AG1731" s="362"/>
      <c r="AH1731" s="362"/>
      <c r="AI1731" s="362" t="str">
        <f t="shared" ref="AI1731:AI1794" si="27">_xlfn.CONCAT(D1731,I1731)</f>
        <v>MOMField Related</v>
      </c>
      <c r="AJ1731" s="362" t="str">
        <f>VLOOKUP(AI1731,Table1[[#All],[CONCAT]:[Tfiber]],2,FALSE)</f>
        <v>Field Related issues</v>
      </c>
      <c r="AK1731" s="362" t="s">
        <v>40</v>
      </c>
      <c r="AL1731" s="362"/>
      <c r="AM1731" s="362"/>
      <c r="AN1731" s="362" t="s">
        <v>1558</v>
      </c>
      <c r="AO1731" s="362"/>
      <c r="AP1731" s="361" t="s">
        <v>1724</v>
      </c>
      <c r="AR1731">
        <v>1</v>
      </c>
    </row>
    <row r="1732" spans="2:44" ht="15" hidden="1" customHeight="1" x14ac:dyDescent="0.35">
      <c r="B1732" s="362">
        <v>1730</v>
      </c>
      <c r="C1732" s="362" t="s">
        <v>4353</v>
      </c>
      <c r="D1732" s="362" t="s">
        <v>2</v>
      </c>
      <c r="E1732" s="368">
        <v>45315</v>
      </c>
      <c r="F1732" s="368"/>
      <c r="G1732" s="368"/>
      <c r="H1732" s="368"/>
      <c r="I1732" s="362" t="s">
        <v>73</v>
      </c>
      <c r="J1732" s="362" t="s">
        <v>90</v>
      </c>
      <c r="K1732" s="361" t="s">
        <v>4354</v>
      </c>
      <c r="L1732" s="362"/>
      <c r="M1732" s="362" t="s">
        <v>186</v>
      </c>
      <c r="N1732" s="362" t="s">
        <v>9</v>
      </c>
      <c r="O1732" s="362"/>
      <c r="P1732" s="362" t="s">
        <v>90</v>
      </c>
      <c r="Q1732" s="362" t="s">
        <v>90</v>
      </c>
      <c r="R1732" s="362" t="s">
        <v>8</v>
      </c>
      <c r="S1732" s="361" t="s">
        <v>1539</v>
      </c>
      <c r="T1732" s="362"/>
      <c r="U1732" s="362"/>
      <c r="V1732" s="362" t="s">
        <v>1540</v>
      </c>
      <c r="W1732" s="362"/>
      <c r="X1732" s="362"/>
      <c r="Y1732" s="375" t="s">
        <v>45</v>
      </c>
      <c r="Z1732" s="362" t="s">
        <v>90</v>
      </c>
      <c r="AA1732" s="366" t="s">
        <v>90</v>
      </c>
      <c r="AB1732" s="362" t="s">
        <v>90</v>
      </c>
      <c r="AC1732" s="362"/>
      <c r="AD1732" s="362"/>
      <c r="AE1732" s="362"/>
      <c r="AF1732" s="362"/>
      <c r="AG1732" s="362"/>
      <c r="AH1732" s="362"/>
      <c r="AI1732" s="362" t="str">
        <f t="shared" si="27"/>
        <v>MOMNOC Operationalization</v>
      </c>
      <c r="AJ1732" s="362" t="str">
        <f>VLOOKUP(AI1732,Table1[[#All],[CONCAT]:[Tfiber]],2,FALSE)</f>
        <v>Network</v>
      </c>
      <c r="AK1732" s="362" t="s">
        <v>39</v>
      </c>
      <c r="AL1732" s="362"/>
      <c r="AM1732" s="362"/>
      <c r="AN1732" s="362"/>
      <c r="AO1732" s="368">
        <v>45923</v>
      </c>
      <c r="AP1732" s="361" t="s">
        <v>680</v>
      </c>
      <c r="AR1732">
        <v>1</v>
      </c>
    </row>
    <row r="1733" spans="2:44" ht="15" hidden="1" customHeight="1" x14ac:dyDescent="0.35">
      <c r="B1733" s="362">
        <v>1731</v>
      </c>
      <c r="C1733" s="362" t="s">
        <v>4355</v>
      </c>
      <c r="D1733" s="362" t="s">
        <v>2</v>
      </c>
      <c r="E1733" s="368">
        <v>45316</v>
      </c>
      <c r="F1733" s="368"/>
      <c r="G1733" s="368"/>
      <c r="H1733" s="368"/>
      <c r="I1733" s="362" t="s">
        <v>74</v>
      </c>
      <c r="J1733" s="362" t="s">
        <v>73</v>
      </c>
      <c r="K1733" s="361" t="s">
        <v>4356</v>
      </c>
      <c r="L1733" s="362"/>
      <c r="M1733" s="362" t="s">
        <v>186</v>
      </c>
      <c r="N1733" s="362" t="s">
        <v>9</v>
      </c>
      <c r="O1733" s="362"/>
      <c r="P1733" s="362" t="s">
        <v>90</v>
      </c>
      <c r="Q1733" s="362" t="s">
        <v>90</v>
      </c>
      <c r="R1733" s="362"/>
      <c r="S1733" s="361"/>
      <c r="T1733" s="362"/>
      <c r="U1733" s="362"/>
      <c r="V1733" s="362" t="s">
        <v>120</v>
      </c>
      <c r="W1733" s="362"/>
      <c r="X1733" s="362" t="s">
        <v>9</v>
      </c>
      <c r="Y1733" s="362" t="s">
        <v>9</v>
      </c>
      <c r="Z1733" s="362" t="s">
        <v>90</v>
      </c>
      <c r="AA1733" s="366" t="s">
        <v>90</v>
      </c>
      <c r="AB1733" s="362" t="s">
        <v>90</v>
      </c>
      <c r="AC1733" s="362"/>
      <c r="AD1733" s="362"/>
      <c r="AE1733" s="362"/>
      <c r="AF1733" s="362"/>
      <c r="AG1733" s="362"/>
      <c r="AH1733" s="362"/>
      <c r="AI1733" s="362" t="str">
        <f t="shared" si="27"/>
        <v>MOMWFM</v>
      </c>
      <c r="AJ1733" s="362" t="str">
        <f>VLOOKUP(AI1733,Table1[[#All],[CONCAT]:[Tfiber]],2,FALSE)</f>
        <v>Applications/Tools</v>
      </c>
      <c r="AK1733" s="362" t="s">
        <v>40</v>
      </c>
      <c r="AL1733" s="362"/>
      <c r="AM1733" s="362"/>
      <c r="AN1733" s="362"/>
      <c r="AO1733" s="362"/>
      <c r="AP1733" s="361" t="e">
        <v>#N/A</v>
      </c>
      <c r="AR1733">
        <v>1</v>
      </c>
    </row>
    <row r="1734" spans="2:44" ht="15" hidden="1" customHeight="1" x14ac:dyDescent="0.35">
      <c r="B1734" s="362">
        <v>1732</v>
      </c>
      <c r="C1734" s="362" t="s">
        <v>4357</v>
      </c>
      <c r="D1734" s="362" t="s">
        <v>2</v>
      </c>
      <c r="E1734" s="368">
        <v>45316</v>
      </c>
      <c r="F1734" s="368"/>
      <c r="G1734" s="368"/>
      <c r="H1734" s="368"/>
      <c r="I1734" s="362" t="s">
        <v>74</v>
      </c>
      <c r="J1734" s="362" t="s">
        <v>73</v>
      </c>
      <c r="K1734" s="361" t="s">
        <v>4358</v>
      </c>
      <c r="L1734" s="362"/>
      <c r="M1734" s="362" t="s">
        <v>186</v>
      </c>
      <c r="N1734" s="362" t="s">
        <v>9</v>
      </c>
      <c r="O1734" s="362"/>
      <c r="P1734" s="362" t="s">
        <v>90</v>
      </c>
      <c r="Q1734" s="362" t="s">
        <v>90</v>
      </c>
      <c r="R1734" s="362"/>
      <c r="S1734" s="361"/>
      <c r="T1734" s="362"/>
      <c r="U1734" s="362"/>
      <c r="V1734" s="362" t="s">
        <v>120</v>
      </c>
      <c r="W1734" s="362"/>
      <c r="X1734" s="362" t="s">
        <v>9</v>
      </c>
      <c r="Y1734" s="362" t="s">
        <v>9</v>
      </c>
      <c r="Z1734" s="362" t="s">
        <v>90</v>
      </c>
      <c r="AA1734" s="366" t="s">
        <v>90</v>
      </c>
      <c r="AB1734" s="362" t="s">
        <v>90</v>
      </c>
      <c r="AC1734" s="362"/>
      <c r="AD1734" s="362"/>
      <c r="AE1734" s="362"/>
      <c r="AF1734" s="362"/>
      <c r="AG1734" s="362"/>
      <c r="AH1734" s="362"/>
      <c r="AI1734" s="362" t="str">
        <f t="shared" si="27"/>
        <v>MOMWFM</v>
      </c>
      <c r="AJ1734" s="362" t="str">
        <f>VLOOKUP(AI1734,Table1[[#All],[CONCAT]:[Tfiber]],2,FALSE)</f>
        <v>Applications/Tools</v>
      </c>
      <c r="AK1734" s="362" t="s">
        <v>40</v>
      </c>
      <c r="AL1734" s="362"/>
      <c r="AM1734" s="362"/>
      <c r="AN1734" s="362"/>
      <c r="AO1734" s="362"/>
      <c r="AP1734" s="361" t="e">
        <v>#N/A</v>
      </c>
      <c r="AR1734">
        <v>1</v>
      </c>
    </row>
    <row r="1735" spans="2:44" ht="15" hidden="1" customHeight="1" x14ac:dyDescent="0.35">
      <c r="B1735" s="362">
        <v>1733</v>
      </c>
      <c r="C1735" s="362" t="s">
        <v>4359</v>
      </c>
      <c r="D1735" s="362" t="s">
        <v>2</v>
      </c>
      <c r="E1735" s="368">
        <v>45316</v>
      </c>
      <c r="F1735" s="368"/>
      <c r="G1735" s="368"/>
      <c r="H1735" s="368"/>
      <c r="I1735" s="362" t="s">
        <v>73</v>
      </c>
      <c r="J1735" s="362" t="s">
        <v>90</v>
      </c>
      <c r="K1735" s="361" t="s">
        <v>4360</v>
      </c>
      <c r="L1735" s="362"/>
      <c r="M1735" s="362" t="s">
        <v>186</v>
      </c>
      <c r="N1735" s="362" t="s">
        <v>9</v>
      </c>
      <c r="O1735" s="362"/>
      <c r="P1735" s="362" t="s">
        <v>90</v>
      </c>
      <c r="Q1735" s="362" t="s">
        <v>90</v>
      </c>
      <c r="R1735" s="362" t="s">
        <v>8</v>
      </c>
      <c r="S1735" s="361" t="s">
        <v>1539</v>
      </c>
      <c r="T1735" s="362"/>
      <c r="U1735" s="362"/>
      <c r="V1735" s="362" t="s">
        <v>1540</v>
      </c>
      <c r="W1735" s="362"/>
      <c r="X1735" s="362"/>
      <c r="Y1735" s="375" t="s">
        <v>45</v>
      </c>
      <c r="Z1735" s="362" t="s">
        <v>90</v>
      </c>
      <c r="AA1735" s="366" t="s">
        <v>90</v>
      </c>
      <c r="AB1735" s="362" t="s">
        <v>90</v>
      </c>
      <c r="AC1735" s="362"/>
      <c r="AD1735" s="362"/>
      <c r="AE1735" s="362"/>
      <c r="AF1735" s="362"/>
      <c r="AG1735" s="362"/>
      <c r="AH1735" s="362"/>
      <c r="AI1735" s="362" t="str">
        <f t="shared" si="27"/>
        <v>MOMNOC Operationalization</v>
      </c>
      <c r="AJ1735" s="362" t="str">
        <f>VLOOKUP(AI1735,Table1[[#All],[CONCAT]:[Tfiber]],2,FALSE)</f>
        <v>Network</v>
      </c>
      <c r="AK1735" s="362" t="s">
        <v>39</v>
      </c>
      <c r="AL1735" s="362"/>
      <c r="AM1735" s="362"/>
      <c r="AN1735" s="362"/>
      <c r="AO1735" s="368">
        <v>45923</v>
      </c>
      <c r="AP1735" s="361" t="s">
        <v>680</v>
      </c>
      <c r="AR1735">
        <v>1</v>
      </c>
    </row>
    <row r="1736" spans="2:44" ht="15" hidden="1" customHeight="1" x14ac:dyDescent="0.35">
      <c r="B1736" s="362">
        <v>1734</v>
      </c>
      <c r="C1736" s="362" t="s">
        <v>4361</v>
      </c>
      <c r="D1736" s="362" t="s">
        <v>2</v>
      </c>
      <c r="E1736" s="368">
        <v>45316</v>
      </c>
      <c r="F1736" s="368"/>
      <c r="G1736" s="368"/>
      <c r="H1736" s="368"/>
      <c r="I1736" s="362" t="s">
        <v>74</v>
      </c>
      <c r="J1736" s="362" t="s">
        <v>73</v>
      </c>
      <c r="K1736" s="270" t="s">
        <v>3286</v>
      </c>
      <c r="L1736" s="362"/>
      <c r="M1736" s="362" t="s">
        <v>186</v>
      </c>
      <c r="N1736" s="362" t="s">
        <v>9</v>
      </c>
      <c r="O1736" s="362"/>
      <c r="P1736" s="362" t="s">
        <v>90</v>
      </c>
      <c r="Q1736" s="362" t="s">
        <v>90</v>
      </c>
      <c r="R1736" s="362"/>
      <c r="S1736" s="361"/>
      <c r="T1736" s="362"/>
      <c r="U1736" s="362"/>
      <c r="V1736" s="362" t="s">
        <v>120</v>
      </c>
      <c r="W1736" s="362"/>
      <c r="X1736" s="362"/>
      <c r="Y1736" s="362" t="s">
        <v>48</v>
      </c>
      <c r="Z1736" s="362" t="s">
        <v>90</v>
      </c>
      <c r="AA1736" s="366" t="s">
        <v>90</v>
      </c>
      <c r="AB1736" s="362" t="s">
        <v>90</v>
      </c>
      <c r="AC1736" s="362"/>
      <c r="AD1736" s="362"/>
      <c r="AE1736" s="362"/>
      <c r="AF1736" s="362"/>
      <c r="AG1736" s="362"/>
      <c r="AH1736" s="362"/>
      <c r="AI1736" s="362" t="str">
        <f t="shared" si="27"/>
        <v>MOMWFM</v>
      </c>
      <c r="AJ1736" s="362" t="str">
        <f>VLOOKUP(AI1736,Table1[[#All],[CONCAT]:[Tfiber]],2,FALSE)</f>
        <v>Applications/Tools</v>
      </c>
      <c r="AK1736" s="362" t="s">
        <v>40</v>
      </c>
      <c r="AL1736" s="362"/>
      <c r="AM1736" s="362"/>
      <c r="AN1736" s="362"/>
      <c r="AO1736" s="362"/>
      <c r="AP1736" s="361"/>
      <c r="AR1736">
        <v>1</v>
      </c>
    </row>
    <row r="1737" spans="2:44" ht="15" hidden="1" customHeight="1" x14ac:dyDescent="0.35">
      <c r="B1737" s="362">
        <v>1735</v>
      </c>
      <c r="C1737" s="362" t="s">
        <v>4362</v>
      </c>
      <c r="D1737" s="362" t="s">
        <v>2</v>
      </c>
      <c r="E1737" s="368">
        <v>45316</v>
      </c>
      <c r="F1737" s="368"/>
      <c r="G1737" s="362" t="s">
        <v>63</v>
      </c>
      <c r="H1737" s="362" t="s">
        <v>63</v>
      </c>
      <c r="I1737" s="362" t="s">
        <v>63</v>
      </c>
      <c r="J1737" s="362" t="s">
        <v>90</v>
      </c>
      <c r="K1737" s="361" t="s">
        <v>4363</v>
      </c>
      <c r="L1737" s="362"/>
      <c r="M1737" s="362" t="s">
        <v>186</v>
      </c>
      <c r="N1737" s="362" t="s">
        <v>9</v>
      </c>
      <c r="O1737" s="362"/>
      <c r="P1737" s="362" t="s">
        <v>90</v>
      </c>
      <c r="Q1737" s="362" t="s">
        <v>90</v>
      </c>
      <c r="R1737" s="362"/>
      <c r="S1737" s="361"/>
      <c r="T1737" s="362"/>
      <c r="U1737" s="362"/>
      <c r="V1737" s="362" t="s">
        <v>844</v>
      </c>
      <c r="W1737" s="362"/>
      <c r="X1737" s="362"/>
      <c r="Y1737" s="362" t="s">
        <v>48</v>
      </c>
      <c r="Z1737" s="362" t="s">
        <v>90</v>
      </c>
      <c r="AA1737" s="366" t="s">
        <v>90</v>
      </c>
      <c r="AB1737" s="362" t="s">
        <v>90</v>
      </c>
      <c r="AC1737" s="362"/>
      <c r="AD1737" s="362"/>
      <c r="AE1737" s="362"/>
      <c r="AF1737" s="362"/>
      <c r="AG1737" s="362"/>
      <c r="AH1737" s="362"/>
      <c r="AI1737" s="362" t="str">
        <f t="shared" si="27"/>
        <v>MOMOSS</v>
      </c>
      <c r="AJ1737" s="362" t="str">
        <f>VLOOKUP(AI1737,Table1[[#All],[CONCAT]:[Tfiber]],2,FALSE)</f>
        <v>Applications/Tools</v>
      </c>
      <c r="AK1737" s="362" t="s">
        <v>40</v>
      </c>
      <c r="AL1737" s="362" t="str">
        <f>VLOOKUP(C1737,[1]AllOSS!$B:$G,6,0)</f>
        <v>COMPLETED</v>
      </c>
      <c r="AM1737" s="362">
        <f>VLOOKUP(C1737,[1]AllOSS!$B:$K,10,0)</f>
        <v>0</v>
      </c>
      <c r="AN1737" s="362"/>
      <c r="AO1737" s="362"/>
      <c r="AP1737" s="361"/>
      <c r="AR1737">
        <v>1</v>
      </c>
    </row>
    <row r="1738" spans="2:44" ht="15" hidden="1" customHeight="1" x14ac:dyDescent="0.35">
      <c r="B1738" s="362">
        <v>1736</v>
      </c>
      <c r="C1738" s="362" t="s">
        <v>4364</v>
      </c>
      <c r="D1738" s="362" t="s">
        <v>2</v>
      </c>
      <c r="E1738" s="368">
        <v>45316</v>
      </c>
      <c r="F1738" s="368"/>
      <c r="G1738" s="368"/>
      <c r="H1738" s="368"/>
      <c r="I1738" s="362" t="s">
        <v>74</v>
      </c>
      <c r="J1738" s="362" t="s">
        <v>73</v>
      </c>
      <c r="K1738" s="361" t="s">
        <v>4365</v>
      </c>
      <c r="L1738" s="362"/>
      <c r="M1738" s="362" t="s">
        <v>186</v>
      </c>
      <c r="N1738" s="362" t="s">
        <v>9</v>
      </c>
      <c r="O1738" s="362"/>
      <c r="P1738" s="362" t="s">
        <v>90</v>
      </c>
      <c r="Q1738" s="362" t="s">
        <v>90</v>
      </c>
      <c r="R1738" s="362"/>
      <c r="S1738" s="361"/>
      <c r="T1738" s="362"/>
      <c r="U1738" s="362"/>
      <c r="V1738" s="362" t="s">
        <v>120</v>
      </c>
      <c r="W1738" s="362"/>
      <c r="X1738" s="362" t="s">
        <v>9</v>
      </c>
      <c r="Y1738" s="362" t="s">
        <v>9</v>
      </c>
      <c r="Z1738" s="362" t="s">
        <v>90</v>
      </c>
      <c r="AA1738" s="366" t="s">
        <v>90</v>
      </c>
      <c r="AB1738" s="362" t="s">
        <v>90</v>
      </c>
      <c r="AC1738" s="362"/>
      <c r="AD1738" s="362"/>
      <c r="AE1738" s="362"/>
      <c r="AF1738" s="362"/>
      <c r="AG1738" s="362"/>
      <c r="AH1738" s="362"/>
      <c r="AI1738" s="362" t="str">
        <f t="shared" si="27"/>
        <v>MOMWFM</v>
      </c>
      <c r="AJ1738" s="362" t="str">
        <f>VLOOKUP(AI1738,Table1[[#All],[CONCAT]:[Tfiber]],2,FALSE)</f>
        <v>Applications/Tools</v>
      </c>
      <c r="AK1738" s="362" t="s">
        <v>40</v>
      </c>
      <c r="AL1738" s="362"/>
      <c r="AM1738" s="362"/>
      <c r="AN1738" s="362"/>
      <c r="AO1738" s="362"/>
      <c r="AP1738" s="361" t="e">
        <v>#N/A</v>
      </c>
      <c r="AR1738">
        <v>1</v>
      </c>
    </row>
    <row r="1739" spans="2:44" ht="15" hidden="1" customHeight="1" x14ac:dyDescent="0.35">
      <c r="B1739" s="362">
        <v>1737</v>
      </c>
      <c r="C1739" s="362" t="s">
        <v>4366</v>
      </c>
      <c r="D1739" s="362" t="s">
        <v>2</v>
      </c>
      <c r="E1739" s="368">
        <v>45316</v>
      </c>
      <c r="F1739" s="368"/>
      <c r="G1739" s="368"/>
      <c r="H1739" s="368"/>
      <c r="I1739" s="362" t="s">
        <v>74</v>
      </c>
      <c r="J1739" s="362" t="s">
        <v>73</v>
      </c>
      <c r="K1739" s="270" t="s">
        <v>3299</v>
      </c>
      <c r="L1739" s="362"/>
      <c r="M1739" s="362" t="s">
        <v>186</v>
      </c>
      <c r="N1739" s="362" t="s">
        <v>9</v>
      </c>
      <c r="O1739" s="362"/>
      <c r="P1739" s="362" t="s">
        <v>90</v>
      </c>
      <c r="Q1739" s="362" t="s">
        <v>90</v>
      </c>
      <c r="R1739" s="362"/>
      <c r="S1739" s="361"/>
      <c r="T1739" s="362"/>
      <c r="U1739" s="362"/>
      <c r="V1739" s="362" t="s">
        <v>120</v>
      </c>
      <c r="W1739" s="362"/>
      <c r="X1739" s="362"/>
      <c r="Y1739" s="362" t="s">
        <v>48</v>
      </c>
      <c r="Z1739" s="362" t="s">
        <v>90</v>
      </c>
      <c r="AA1739" s="366" t="s">
        <v>90</v>
      </c>
      <c r="AB1739" s="362" t="s">
        <v>90</v>
      </c>
      <c r="AC1739" s="362"/>
      <c r="AD1739" s="362"/>
      <c r="AE1739" s="362"/>
      <c r="AF1739" s="362"/>
      <c r="AG1739" s="362"/>
      <c r="AH1739" s="362"/>
      <c r="AI1739" s="362" t="str">
        <f t="shared" si="27"/>
        <v>MOMWFM</v>
      </c>
      <c r="AJ1739" s="362" t="str">
        <f>VLOOKUP(AI1739,Table1[[#All],[CONCAT]:[Tfiber]],2,FALSE)</f>
        <v>Applications/Tools</v>
      </c>
      <c r="AK1739" s="362" t="s">
        <v>40</v>
      </c>
      <c r="AL1739" s="362"/>
      <c r="AM1739" s="362"/>
      <c r="AN1739" s="362"/>
      <c r="AO1739" s="362"/>
      <c r="AP1739" s="361"/>
      <c r="AR1739">
        <v>1</v>
      </c>
    </row>
    <row r="1740" spans="2:44" ht="15" hidden="1" customHeight="1" x14ac:dyDescent="0.35">
      <c r="B1740" s="362">
        <v>1738</v>
      </c>
      <c r="C1740" s="362" t="s">
        <v>4367</v>
      </c>
      <c r="D1740" s="362" t="s">
        <v>2</v>
      </c>
      <c r="E1740" s="368">
        <v>45316</v>
      </c>
      <c r="F1740" s="368"/>
      <c r="G1740" s="368"/>
      <c r="H1740" s="368"/>
      <c r="I1740" s="362" t="s">
        <v>57</v>
      </c>
      <c r="J1740" s="362" t="s">
        <v>73</v>
      </c>
      <c r="K1740" s="361" t="s">
        <v>4368</v>
      </c>
      <c r="L1740" s="362"/>
      <c r="M1740" s="362" t="s">
        <v>186</v>
      </c>
      <c r="N1740" s="362" t="s">
        <v>9</v>
      </c>
      <c r="O1740" s="362"/>
      <c r="P1740" s="362" t="s">
        <v>90</v>
      </c>
      <c r="Q1740" s="362" t="s">
        <v>90</v>
      </c>
      <c r="R1740" s="362"/>
      <c r="S1740" s="361" t="s">
        <v>4369</v>
      </c>
      <c r="T1740" s="362"/>
      <c r="U1740" s="362"/>
      <c r="V1740" s="362" t="s">
        <v>176</v>
      </c>
      <c r="W1740" s="362"/>
      <c r="X1740" s="362" t="s">
        <v>9</v>
      </c>
      <c r="Y1740" s="362" t="s">
        <v>9</v>
      </c>
      <c r="Z1740" s="362" t="s">
        <v>90</v>
      </c>
      <c r="AA1740" s="366" t="s">
        <v>90</v>
      </c>
      <c r="AB1740" s="362" t="s">
        <v>90</v>
      </c>
      <c r="AC1740" s="362"/>
      <c r="AD1740" s="362"/>
      <c r="AE1740" s="362"/>
      <c r="AF1740" s="362"/>
      <c r="AG1740" s="362"/>
      <c r="AH1740" s="362"/>
      <c r="AI1740" s="362" t="str">
        <f t="shared" si="27"/>
        <v>MOMSecurity &amp; Regulatory Compliance</v>
      </c>
      <c r="AJ1740" s="362" t="str">
        <f>VLOOKUP(AI1740,Table1[[#All],[CONCAT]:[Tfiber]],2,FALSE)</f>
        <v>Security</v>
      </c>
      <c r="AK1740" s="362" t="s">
        <v>40</v>
      </c>
      <c r="AL1740" s="362"/>
      <c r="AM1740" s="362"/>
      <c r="AN1740" s="362"/>
      <c r="AO1740" s="362"/>
      <c r="AP1740" s="361" t="e">
        <v>#N/A</v>
      </c>
      <c r="AR1740">
        <v>1</v>
      </c>
    </row>
    <row r="1741" spans="2:44" ht="15" hidden="1" customHeight="1" x14ac:dyDescent="0.35">
      <c r="B1741" s="362">
        <v>1739</v>
      </c>
      <c r="C1741" s="362" t="s">
        <v>4370</v>
      </c>
      <c r="D1741" s="362" t="s">
        <v>2</v>
      </c>
      <c r="E1741" s="368">
        <v>45139</v>
      </c>
      <c r="F1741" s="368"/>
      <c r="G1741" s="368"/>
      <c r="H1741" s="368"/>
      <c r="I1741" s="362" t="s">
        <v>77</v>
      </c>
      <c r="J1741" s="362" t="s">
        <v>1584</v>
      </c>
      <c r="K1741" s="361" t="s">
        <v>4371</v>
      </c>
      <c r="L1741" s="362"/>
      <c r="M1741" s="362" t="s">
        <v>186</v>
      </c>
      <c r="N1741" s="362" t="s">
        <v>1548</v>
      </c>
      <c r="O1741" s="362"/>
      <c r="P1741" s="362" t="s">
        <v>90</v>
      </c>
      <c r="Q1741" s="362" t="s">
        <v>90</v>
      </c>
      <c r="R1741" s="362" t="s">
        <v>1663</v>
      </c>
      <c r="S1741" s="361" t="s">
        <v>3764</v>
      </c>
      <c r="T1741" s="362"/>
      <c r="U1741" s="362"/>
      <c r="V1741" s="362" t="s">
        <v>133</v>
      </c>
      <c r="W1741" s="362"/>
      <c r="X1741" s="362"/>
      <c r="Y1741" s="362" t="s">
        <v>45</v>
      </c>
      <c r="Z1741" s="362" t="s">
        <v>90</v>
      </c>
      <c r="AA1741" s="366" t="s">
        <v>90</v>
      </c>
      <c r="AB1741" s="362" t="s">
        <v>90</v>
      </c>
      <c r="AC1741" s="362"/>
      <c r="AD1741" s="362"/>
      <c r="AE1741" s="362"/>
      <c r="AF1741" s="362"/>
      <c r="AG1741" s="362"/>
      <c r="AH1741" s="362"/>
      <c r="AI1741" s="362" t="str">
        <f t="shared" si="27"/>
        <v>MOMHelpdesk</v>
      </c>
      <c r="AJ1741" s="362" t="str">
        <f>VLOOKUP(AI1741,Table1[[#All],[CONCAT]:[Tfiber]],2,FALSE)</f>
        <v>Helpdesk (Contact Center)</v>
      </c>
      <c r="AK1741" s="362" t="s">
        <v>39</v>
      </c>
      <c r="AL1741" s="362"/>
      <c r="AM1741" s="362"/>
      <c r="AN1741" s="362"/>
      <c r="AO1741" s="368">
        <v>45924</v>
      </c>
      <c r="AP1741" s="361" t="s">
        <v>2111</v>
      </c>
      <c r="AR1741">
        <v>1</v>
      </c>
    </row>
    <row r="1742" spans="2:44" ht="15" hidden="1" customHeight="1" x14ac:dyDescent="0.35">
      <c r="B1742" s="362">
        <v>1740</v>
      </c>
      <c r="C1742" s="362" t="s">
        <v>4372</v>
      </c>
      <c r="D1742" s="362" t="s">
        <v>2</v>
      </c>
      <c r="E1742" s="368">
        <v>45316</v>
      </c>
      <c r="F1742" s="368"/>
      <c r="G1742" s="362" t="s">
        <v>63</v>
      </c>
      <c r="H1742" s="362" t="s">
        <v>63</v>
      </c>
      <c r="I1742" s="362" t="s">
        <v>63</v>
      </c>
      <c r="J1742" s="362" t="s">
        <v>90</v>
      </c>
      <c r="K1742" s="361" t="s">
        <v>4373</v>
      </c>
      <c r="L1742" s="362"/>
      <c r="M1742" s="362" t="s">
        <v>186</v>
      </c>
      <c r="N1742" s="362" t="s">
        <v>9</v>
      </c>
      <c r="O1742" s="362"/>
      <c r="P1742" s="362" t="s">
        <v>90</v>
      </c>
      <c r="Q1742" s="362" t="s">
        <v>90</v>
      </c>
      <c r="R1742" s="362"/>
      <c r="S1742" s="361"/>
      <c r="T1742" s="362"/>
      <c r="U1742" s="362"/>
      <c r="V1742" s="362" t="s">
        <v>844</v>
      </c>
      <c r="W1742" s="362"/>
      <c r="X1742" s="362"/>
      <c r="Y1742" s="362" t="s">
        <v>48</v>
      </c>
      <c r="Z1742" s="362" t="s">
        <v>90</v>
      </c>
      <c r="AA1742" s="366" t="s">
        <v>90</v>
      </c>
      <c r="AB1742" s="362" t="s">
        <v>90</v>
      </c>
      <c r="AC1742" s="362"/>
      <c r="AD1742" s="362"/>
      <c r="AE1742" s="362"/>
      <c r="AF1742" s="362"/>
      <c r="AG1742" s="362"/>
      <c r="AH1742" s="362"/>
      <c r="AI1742" s="362" t="str">
        <f t="shared" si="27"/>
        <v>MOMOSS</v>
      </c>
      <c r="AJ1742" s="362" t="str">
        <f>VLOOKUP(AI1742,Table1[[#All],[CONCAT]:[Tfiber]],2,FALSE)</f>
        <v>Applications/Tools</v>
      </c>
      <c r="AK1742" s="362" t="s">
        <v>40</v>
      </c>
      <c r="AL1742" s="362" t="str">
        <f>VLOOKUP(C1742,[1]AllOSS!$B:$G,6,0)</f>
        <v>COMPLETED</v>
      </c>
      <c r="AM1742" s="362">
        <f>VLOOKUP(C1742,[1]AllOSS!$B:$K,10,0)</f>
        <v>0</v>
      </c>
      <c r="AN1742" s="362"/>
      <c r="AO1742" s="362"/>
      <c r="AP1742" s="361"/>
      <c r="AR1742">
        <v>1</v>
      </c>
    </row>
    <row r="1743" spans="2:44" ht="15" hidden="1" customHeight="1" x14ac:dyDescent="0.35">
      <c r="B1743" s="362">
        <v>1741</v>
      </c>
      <c r="C1743" s="362" t="s">
        <v>4374</v>
      </c>
      <c r="D1743" s="362" t="s">
        <v>2</v>
      </c>
      <c r="E1743" s="368">
        <v>45316</v>
      </c>
      <c r="F1743" s="368" t="s">
        <v>1278</v>
      </c>
      <c r="G1743" s="368"/>
      <c r="H1743" s="368"/>
      <c r="I1743" s="362" t="s">
        <v>73</v>
      </c>
      <c r="J1743" s="362" t="s">
        <v>90</v>
      </c>
      <c r="K1743" s="361" t="s">
        <v>4375</v>
      </c>
      <c r="L1743" s="362"/>
      <c r="M1743" s="362" t="s">
        <v>186</v>
      </c>
      <c r="N1743" s="362" t="s">
        <v>9</v>
      </c>
      <c r="O1743" s="362"/>
      <c r="P1743" s="362" t="s">
        <v>90</v>
      </c>
      <c r="Q1743" s="362" t="s">
        <v>90</v>
      </c>
      <c r="R1743" s="362"/>
      <c r="S1743" s="361" t="s">
        <v>90</v>
      </c>
      <c r="T1743" s="362"/>
      <c r="U1743" s="362"/>
      <c r="V1743" s="362" t="s">
        <v>1271</v>
      </c>
      <c r="W1743" s="368">
        <v>45937</v>
      </c>
      <c r="X1743" s="362" t="s">
        <v>9</v>
      </c>
      <c r="Y1743" s="362" t="s">
        <v>9</v>
      </c>
      <c r="Z1743" s="362" t="s">
        <v>90</v>
      </c>
      <c r="AA1743" s="366" t="s">
        <v>90</v>
      </c>
      <c r="AB1743" s="362" t="s">
        <v>90</v>
      </c>
      <c r="AC1743" s="362"/>
      <c r="AD1743" s="362"/>
      <c r="AE1743" s="362"/>
      <c r="AF1743" s="362"/>
      <c r="AG1743" s="362"/>
      <c r="AH1743" s="362"/>
      <c r="AI1743" s="362" t="str">
        <f t="shared" si="27"/>
        <v>MOMNOC Operationalization</v>
      </c>
      <c r="AJ1743" s="362" t="str">
        <f>VLOOKUP(AI1743,Table1[[#All],[CONCAT]:[Tfiber]],2,FALSE)</f>
        <v>Network</v>
      </c>
      <c r="AK1743" s="362" t="s">
        <v>40</v>
      </c>
      <c r="AL1743" s="362"/>
      <c r="AM1743" s="362"/>
      <c r="AN1743" s="362" t="s">
        <v>1145</v>
      </c>
      <c r="AO1743" s="362"/>
      <c r="AP1743" s="361" t="e">
        <v>#N/A</v>
      </c>
      <c r="AR1743">
        <v>1</v>
      </c>
    </row>
    <row r="1744" spans="2:44" ht="15" hidden="1" customHeight="1" x14ac:dyDescent="0.35">
      <c r="B1744" s="362">
        <v>1742</v>
      </c>
      <c r="C1744" s="362" t="s">
        <v>4376</v>
      </c>
      <c r="D1744" s="362" t="s">
        <v>2</v>
      </c>
      <c r="E1744" s="368">
        <v>45316</v>
      </c>
      <c r="F1744" s="368"/>
      <c r="G1744" s="368"/>
      <c r="H1744" s="368"/>
      <c r="I1744" s="362" t="s">
        <v>73</v>
      </c>
      <c r="J1744" s="362" t="s">
        <v>90</v>
      </c>
      <c r="K1744" s="361" t="s">
        <v>4377</v>
      </c>
      <c r="L1744" s="362"/>
      <c r="M1744" s="362" t="s">
        <v>186</v>
      </c>
      <c r="N1744" s="362" t="s">
        <v>9</v>
      </c>
      <c r="O1744" s="362"/>
      <c r="P1744" s="362" t="s">
        <v>90</v>
      </c>
      <c r="Q1744" s="362" t="s">
        <v>90</v>
      </c>
      <c r="R1744" s="362" t="s">
        <v>8</v>
      </c>
      <c r="S1744" s="361" t="s">
        <v>1539</v>
      </c>
      <c r="T1744" s="362"/>
      <c r="U1744" s="362"/>
      <c r="V1744" s="362" t="s">
        <v>1540</v>
      </c>
      <c r="W1744" s="362"/>
      <c r="X1744" s="362"/>
      <c r="Y1744" s="375" t="s">
        <v>45</v>
      </c>
      <c r="Z1744" s="362" t="s">
        <v>90</v>
      </c>
      <c r="AA1744" s="366" t="s">
        <v>90</v>
      </c>
      <c r="AB1744" s="362" t="s">
        <v>90</v>
      </c>
      <c r="AC1744" s="362"/>
      <c r="AD1744" s="362"/>
      <c r="AE1744" s="362"/>
      <c r="AF1744" s="362"/>
      <c r="AG1744" s="362"/>
      <c r="AH1744" s="362"/>
      <c r="AI1744" s="362" t="str">
        <f t="shared" si="27"/>
        <v>MOMNOC Operationalization</v>
      </c>
      <c r="AJ1744" s="362" t="str">
        <f>VLOOKUP(AI1744,Table1[[#All],[CONCAT]:[Tfiber]],2,FALSE)</f>
        <v>Network</v>
      </c>
      <c r="AK1744" s="362" t="s">
        <v>39</v>
      </c>
      <c r="AL1744" s="362"/>
      <c r="AM1744" s="362"/>
      <c r="AN1744" s="362"/>
      <c r="AO1744" s="368">
        <v>45923</v>
      </c>
      <c r="AP1744" s="361" t="s">
        <v>680</v>
      </c>
      <c r="AR1744">
        <v>1</v>
      </c>
    </row>
    <row r="1745" spans="2:44" ht="15" hidden="1" customHeight="1" x14ac:dyDescent="0.35">
      <c r="B1745" s="362">
        <v>1743</v>
      </c>
      <c r="C1745" s="362" t="s">
        <v>4378</v>
      </c>
      <c r="D1745" s="362" t="s">
        <v>2</v>
      </c>
      <c r="E1745" s="368">
        <v>45316</v>
      </c>
      <c r="F1745" s="368"/>
      <c r="G1745" s="368"/>
      <c r="H1745" s="368"/>
      <c r="I1745" s="362" t="s">
        <v>73</v>
      </c>
      <c r="J1745" s="362" t="s">
        <v>90</v>
      </c>
      <c r="K1745" s="361" t="s">
        <v>4379</v>
      </c>
      <c r="L1745" s="362"/>
      <c r="M1745" s="362" t="s">
        <v>186</v>
      </c>
      <c r="N1745" s="362" t="s">
        <v>9</v>
      </c>
      <c r="O1745" s="362"/>
      <c r="P1745" s="362" t="s">
        <v>90</v>
      </c>
      <c r="Q1745" s="362" t="s">
        <v>90</v>
      </c>
      <c r="R1745" s="362" t="s">
        <v>8</v>
      </c>
      <c r="S1745" s="361" t="s">
        <v>1539</v>
      </c>
      <c r="T1745" s="362"/>
      <c r="U1745" s="362"/>
      <c r="V1745" s="362" t="s">
        <v>1540</v>
      </c>
      <c r="W1745" s="362"/>
      <c r="X1745" s="362"/>
      <c r="Y1745" s="375" t="s">
        <v>45</v>
      </c>
      <c r="Z1745" s="362" t="s">
        <v>90</v>
      </c>
      <c r="AA1745" s="366" t="s">
        <v>90</v>
      </c>
      <c r="AB1745" s="362" t="s">
        <v>90</v>
      </c>
      <c r="AC1745" s="362"/>
      <c r="AD1745" s="362"/>
      <c r="AE1745" s="362"/>
      <c r="AF1745" s="362"/>
      <c r="AG1745" s="362"/>
      <c r="AH1745" s="362"/>
      <c r="AI1745" s="362" t="str">
        <f t="shared" si="27"/>
        <v>MOMNOC Operationalization</v>
      </c>
      <c r="AJ1745" s="362" t="str">
        <f>VLOOKUP(AI1745,Table1[[#All],[CONCAT]:[Tfiber]],2,FALSE)</f>
        <v>Network</v>
      </c>
      <c r="AK1745" s="362" t="s">
        <v>39</v>
      </c>
      <c r="AL1745" s="362"/>
      <c r="AM1745" s="362"/>
      <c r="AN1745" s="362"/>
      <c r="AO1745" s="368">
        <v>45923</v>
      </c>
      <c r="AP1745" s="361" t="s">
        <v>680</v>
      </c>
      <c r="AR1745">
        <v>1</v>
      </c>
    </row>
    <row r="1746" spans="2:44" ht="15" hidden="1" customHeight="1" x14ac:dyDescent="0.35">
      <c r="B1746" s="362">
        <v>1744</v>
      </c>
      <c r="C1746" s="362" t="s">
        <v>4380</v>
      </c>
      <c r="D1746" s="362" t="s">
        <v>2</v>
      </c>
      <c r="E1746" s="368">
        <v>45316</v>
      </c>
      <c r="F1746" s="368"/>
      <c r="G1746" s="368"/>
      <c r="H1746" s="368"/>
      <c r="I1746" s="362" t="s">
        <v>73</v>
      </c>
      <c r="J1746" s="362" t="s">
        <v>90</v>
      </c>
      <c r="K1746" s="361" t="s">
        <v>4381</v>
      </c>
      <c r="L1746" s="362"/>
      <c r="M1746" s="362" t="s">
        <v>186</v>
      </c>
      <c r="N1746" s="362" t="s">
        <v>9</v>
      </c>
      <c r="O1746" s="362"/>
      <c r="P1746" s="362" t="s">
        <v>90</v>
      </c>
      <c r="Q1746" s="362" t="s">
        <v>90</v>
      </c>
      <c r="R1746" s="362" t="s">
        <v>8</v>
      </c>
      <c r="S1746" s="361" t="s">
        <v>1539</v>
      </c>
      <c r="T1746" s="362"/>
      <c r="U1746" s="362"/>
      <c r="V1746" s="362" t="s">
        <v>1540</v>
      </c>
      <c r="W1746" s="362"/>
      <c r="X1746" s="362"/>
      <c r="Y1746" s="375" t="s">
        <v>45</v>
      </c>
      <c r="Z1746" s="362" t="s">
        <v>90</v>
      </c>
      <c r="AA1746" s="366" t="s">
        <v>90</v>
      </c>
      <c r="AB1746" s="362" t="s">
        <v>90</v>
      </c>
      <c r="AC1746" s="362"/>
      <c r="AD1746" s="362"/>
      <c r="AE1746" s="362"/>
      <c r="AF1746" s="362"/>
      <c r="AG1746" s="362"/>
      <c r="AH1746" s="362"/>
      <c r="AI1746" s="362" t="str">
        <f t="shared" si="27"/>
        <v>MOMNOC Operationalization</v>
      </c>
      <c r="AJ1746" s="362" t="str">
        <f>VLOOKUP(AI1746,Table1[[#All],[CONCAT]:[Tfiber]],2,FALSE)</f>
        <v>Network</v>
      </c>
      <c r="AK1746" s="362" t="s">
        <v>39</v>
      </c>
      <c r="AL1746" s="362"/>
      <c r="AM1746" s="362"/>
      <c r="AN1746" s="362"/>
      <c r="AO1746" s="368">
        <v>45923</v>
      </c>
      <c r="AP1746" s="361" t="s">
        <v>680</v>
      </c>
      <c r="AR1746">
        <v>1</v>
      </c>
    </row>
    <row r="1747" spans="2:44" ht="15" hidden="1" customHeight="1" x14ac:dyDescent="0.35">
      <c r="B1747" s="362">
        <v>1745</v>
      </c>
      <c r="C1747" s="362" t="s">
        <v>4382</v>
      </c>
      <c r="D1747" s="362" t="s">
        <v>2</v>
      </c>
      <c r="E1747" s="368">
        <v>45316</v>
      </c>
      <c r="F1747" s="368"/>
      <c r="G1747" s="368"/>
      <c r="H1747" s="368"/>
      <c r="I1747" s="362" t="s">
        <v>65</v>
      </c>
      <c r="J1747" s="362" t="s">
        <v>90</v>
      </c>
      <c r="K1747" s="361" t="s">
        <v>4383</v>
      </c>
      <c r="L1747" s="362"/>
      <c r="M1747" s="362" t="s">
        <v>186</v>
      </c>
      <c r="N1747" s="362" t="s">
        <v>9</v>
      </c>
      <c r="O1747" s="362"/>
      <c r="P1747" s="362" t="s">
        <v>90</v>
      </c>
      <c r="Q1747" s="362" t="s">
        <v>90</v>
      </c>
      <c r="R1747" s="362"/>
      <c r="S1747" s="361" t="s">
        <v>90</v>
      </c>
      <c r="T1747" s="362"/>
      <c r="U1747" s="362"/>
      <c r="V1747" s="362" t="s">
        <v>202</v>
      </c>
      <c r="W1747" s="362"/>
      <c r="X1747" s="362" t="s">
        <v>9</v>
      </c>
      <c r="Y1747" s="362" t="s">
        <v>9</v>
      </c>
      <c r="Z1747" s="362" t="s">
        <v>90</v>
      </c>
      <c r="AA1747" s="366" t="s">
        <v>90</v>
      </c>
      <c r="AB1747" s="362" t="s">
        <v>90</v>
      </c>
      <c r="AC1747" s="362"/>
      <c r="AD1747" s="362"/>
      <c r="AE1747" s="362"/>
      <c r="AF1747" s="362"/>
      <c r="AG1747" s="362"/>
      <c r="AH1747" s="362"/>
      <c r="AI1747" s="362" t="str">
        <f t="shared" si="27"/>
        <v>MOMBSS</v>
      </c>
      <c r="AJ1747" s="362" t="str">
        <f>VLOOKUP(AI1747,Table1[[#All],[CONCAT]:[Tfiber]],2,FALSE)</f>
        <v>Applications/Tools</v>
      </c>
      <c r="AK1747" s="362" t="s">
        <v>40</v>
      </c>
      <c r="AL1747" s="362"/>
      <c r="AM1747" s="362"/>
      <c r="AN1747" s="362"/>
      <c r="AO1747" s="362"/>
      <c r="AP1747" s="361" t="e">
        <v>#N/A</v>
      </c>
      <c r="AR1747">
        <v>1</v>
      </c>
    </row>
    <row r="1748" spans="2:44" ht="15" hidden="1" customHeight="1" x14ac:dyDescent="0.35">
      <c r="B1748" s="362">
        <v>1746</v>
      </c>
      <c r="C1748" s="362" t="s">
        <v>4384</v>
      </c>
      <c r="D1748" s="362" t="s">
        <v>2</v>
      </c>
      <c r="E1748" s="368">
        <v>45316</v>
      </c>
      <c r="F1748" s="368"/>
      <c r="G1748" s="368"/>
      <c r="H1748" s="368"/>
      <c r="I1748" s="362" t="s">
        <v>74</v>
      </c>
      <c r="J1748" s="362" t="s">
        <v>73</v>
      </c>
      <c r="K1748" s="270" t="s">
        <v>3305</v>
      </c>
      <c r="L1748" s="362"/>
      <c r="M1748" s="362" t="s">
        <v>186</v>
      </c>
      <c r="N1748" s="362" t="s">
        <v>9</v>
      </c>
      <c r="O1748" s="362"/>
      <c r="P1748" s="362" t="s">
        <v>90</v>
      </c>
      <c r="Q1748" s="362" t="s">
        <v>90</v>
      </c>
      <c r="R1748" s="362"/>
      <c r="S1748" s="361"/>
      <c r="T1748" s="362"/>
      <c r="U1748" s="362"/>
      <c r="V1748" s="362" t="s">
        <v>120</v>
      </c>
      <c r="W1748" s="362"/>
      <c r="X1748" s="362"/>
      <c r="Y1748" s="362" t="s">
        <v>48</v>
      </c>
      <c r="Z1748" s="362" t="s">
        <v>90</v>
      </c>
      <c r="AA1748" s="366" t="s">
        <v>90</v>
      </c>
      <c r="AB1748" s="362" t="s">
        <v>90</v>
      </c>
      <c r="AC1748" s="362"/>
      <c r="AD1748" s="362"/>
      <c r="AE1748" s="362"/>
      <c r="AF1748" s="362"/>
      <c r="AG1748" s="362"/>
      <c r="AH1748" s="362"/>
      <c r="AI1748" s="362" t="str">
        <f t="shared" si="27"/>
        <v>MOMWFM</v>
      </c>
      <c r="AJ1748" s="362" t="str">
        <f>VLOOKUP(AI1748,Table1[[#All],[CONCAT]:[Tfiber]],2,FALSE)</f>
        <v>Applications/Tools</v>
      </c>
      <c r="AK1748" s="362" t="s">
        <v>40</v>
      </c>
      <c r="AL1748" s="362"/>
      <c r="AM1748" s="362"/>
      <c r="AN1748" s="362"/>
      <c r="AO1748" s="362"/>
      <c r="AP1748" s="361"/>
      <c r="AR1748">
        <v>1</v>
      </c>
    </row>
    <row r="1749" spans="2:44" ht="15" hidden="1" customHeight="1" x14ac:dyDescent="0.35">
      <c r="B1749" s="362">
        <v>1747</v>
      </c>
      <c r="C1749" s="362" t="s">
        <v>4385</v>
      </c>
      <c r="D1749" s="362" t="s">
        <v>2</v>
      </c>
      <c r="E1749" s="368">
        <v>45316</v>
      </c>
      <c r="F1749" s="368"/>
      <c r="G1749" s="368"/>
      <c r="H1749" s="368"/>
      <c r="I1749" s="362" t="s">
        <v>78</v>
      </c>
      <c r="J1749" s="362" t="s">
        <v>90</v>
      </c>
      <c r="K1749" s="361" t="s">
        <v>4386</v>
      </c>
      <c r="L1749" s="362"/>
      <c r="M1749" s="362" t="s">
        <v>1689</v>
      </c>
      <c r="N1749" s="362" t="s">
        <v>9</v>
      </c>
      <c r="O1749" s="362"/>
      <c r="P1749" s="362" t="s">
        <v>90</v>
      </c>
      <c r="Q1749" s="362" t="s">
        <v>90</v>
      </c>
      <c r="R1749" s="362"/>
      <c r="S1749" s="361"/>
      <c r="T1749" s="362"/>
      <c r="U1749" s="362"/>
      <c r="V1749" s="362" t="s">
        <v>1557</v>
      </c>
      <c r="W1749" s="362"/>
      <c r="X1749" s="362" t="s">
        <v>9</v>
      </c>
      <c r="Y1749" s="362" t="s">
        <v>9</v>
      </c>
      <c r="Z1749" s="362" t="s">
        <v>90</v>
      </c>
      <c r="AA1749" s="366" t="s">
        <v>90</v>
      </c>
      <c r="AB1749" s="362" t="s">
        <v>90</v>
      </c>
      <c r="AC1749" s="362"/>
      <c r="AD1749" s="362"/>
      <c r="AE1749" s="362"/>
      <c r="AF1749" s="362"/>
      <c r="AG1749" s="362"/>
      <c r="AH1749" s="362"/>
      <c r="AI1749" s="362" t="str">
        <f t="shared" si="27"/>
        <v>MOMField Related</v>
      </c>
      <c r="AJ1749" s="362" t="str">
        <f>VLOOKUP(AI1749,Table1[[#All],[CONCAT]:[Tfiber]],2,FALSE)</f>
        <v>Field Related issues</v>
      </c>
      <c r="AK1749" s="362" t="s">
        <v>40</v>
      </c>
      <c r="AL1749" s="362"/>
      <c r="AM1749" s="362"/>
      <c r="AN1749" s="362" t="s">
        <v>1558</v>
      </c>
      <c r="AO1749" s="362"/>
      <c r="AP1749" s="361" t="e">
        <v>#N/A</v>
      </c>
      <c r="AR1749">
        <v>1</v>
      </c>
    </row>
    <row r="1750" spans="2:44" ht="15" hidden="1" customHeight="1" x14ac:dyDescent="0.35">
      <c r="B1750" s="362">
        <v>1748</v>
      </c>
      <c r="C1750" s="362" t="s">
        <v>4387</v>
      </c>
      <c r="D1750" s="362" t="s">
        <v>2</v>
      </c>
      <c r="E1750" s="368">
        <v>45316</v>
      </c>
      <c r="F1750" s="368"/>
      <c r="G1750" s="368"/>
      <c r="H1750" s="368"/>
      <c r="I1750" s="362" t="s">
        <v>78</v>
      </c>
      <c r="J1750" s="362" t="s">
        <v>90</v>
      </c>
      <c r="K1750" s="361" t="s">
        <v>4388</v>
      </c>
      <c r="L1750" s="362"/>
      <c r="M1750" s="362" t="s">
        <v>1689</v>
      </c>
      <c r="N1750" s="362" t="s">
        <v>9</v>
      </c>
      <c r="O1750" s="362"/>
      <c r="P1750" s="362" t="s">
        <v>90</v>
      </c>
      <c r="Q1750" s="362" t="s">
        <v>90</v>
      </c>
      <c r="R1750" s="362"/>
      <c r="S1750" s="361"/>
      <c r="T1750" s="362"/>
      <c r="U1750" s="362"/>
      <c r="V1750" s="362" t="s">
        <v>1557</v>
      </c>
      <c r="W1750" s="362"/>
      <c r="X1750" s="362" t="s">
        <v>9</v>
      </c>
      <c r="Y1750" s="362" t="s">
        <v>9</v>
      </c>
      <c r="Z1750" s="362" t="s">
        <v>90</v>
      </c>
      <c r="AA1750" s="366" t="s">
        <v>90</v>
      </c>
      <c r="AB1750" s="362" t="s">
        <v>90</v>
      </c>
      <c r="AC1750" s="362"/>
      <c r="AD1750" s="362"/>
      <c r="AE1750" s="362"/>
      <c r="AF1750" s="362"/>
      <c r="AG1750" s="362"/>
      <c r="AH1750" s="362"/>
      <c r="AI1750" s="362" t="str">
        <f t="shared" si="27"/>
        <v>MOMField Related</v>
      </c>
      <c r="AJ1750" s="362" t="str">
        <f>VLOOKUP(AI1750,Table1[[#All],[CONCAT]:[Tfiber]],2,FALSE)</f>
        <v>Field Related issues</v>
      </c>
      <c r="AK1750" s="362" t="s">
        <v>40</v>
      </c>
      <c r="AL1750" s="362"/>
      <c r="AM1750" s="362"/>
      <c r="AN1750" s="362" t="s">
        <v>1684</v>
      </c>
      <c r="AO1750" s="362"/>
      <c r="AP1750" s="361" t="e">
        <v>#N/A</v>
      </c>
      <c r="AR1750">
        <v>1</v>
      </c>
    </row>
    <row r="1751" spans="2:44" ht="15" hidden="1" customHeight="1" x14ac:dyDescent="0.35">
      <c r="B1751" s="362">
        <v>1749</v>
      </c>
      <c r="C1751" s="362" t="s">
        <v>4389</v>
      </c>
      <c r="D1751" s="362" t="s">
        <v>2</v>
      </c>
      <c r="E1751" s="368">
        <v>45316</v>
      </c>
      <c r="F1751" s="368"/>
      <c r="G1751" s="368"/>
      <c r="H1751" s="368"/>
      <c r="I1751" s="362" t="s">
        <v>78</v>
      </c>
      <c r="J1751" s="362" t="s">
        <v>90</v>
      </c>
      <c r="K1751" s="361" t="s">
        <v>4390</v>
      </c>
      <c r="L1751" s="362"/>
      <c r="M1751" s="362" t="s">
        <v>1689</v>
      </c>
      <c r="N1751" s="362" t="s">
        <v>9</v>
      </c>
      <c r="O1751" s="362"/>
      <c r="P1751" s="362" t="s">
        <v>90</v>
      </c>
      <c r="Q1751" s="362" t="s">
        <v>90</v>
      </c>
      <c r="R1751" s="362"/>
      <c r="S1751" s="361"/>
      <c r="T1751" s="362"/>
      <c r="U1751" s="362"/>
      <c r="V1751" s="362" t="s">
        <v>1557</v>
      </c>
      <c r="W1751" s="362"/>
      <c r="X1751" s="362" t="s">
        <v>9</v>
      </c>
      <c r="Y1751" s="362" t="s">
        <v>9</v>
      </c>
      <c r="Z1751" s="362" t="s">
        <v>90</v>
      </c>
      <c r="AA1751" s="366" t="s">
        <v>90</v>
      </c>
      <c r="AB1751" s="362" t="s">
        <v>90</v>
      </c>
      <c r="AC1751" s="362"/>
      <c r="AD1751" s="362"/>
      <c r="AE1751" s="362"/>
      <c r="AF1751" s="362"/>
      <c r="AG1751" s="362"/>
      <c r="AH1751" s="362"/>
      <c r="AI1751" s="362" t="str">
        <f t="shared" si="27"/>
        <v>MOMField Related</v>
      </c>
      <c r="AJ1751" s="362" t="str">
        <f>VLOOKUP(AI1751,Table1[[#All],[CONCAT]:[Tfiber]],2,FALSE)</f>
        <v>Field Related issues</v>
      </c>
      <c r="AK1751" s="362" t="s">
        <v>40</v>
      </c>
      <c r="AL1751" s="362"/>
      <c r="AM1751" s="362"/>
      <c r="AN1751" s="362" t="s">
        <v>1684</v>
      </c>
      <c r="AO1751" s="362"/>
      <c r="AP1751" s="361" t="e">
        <v>#N/A</v>
      </c>
      <c r="AR1751">
        <v>1</v>
      </c>
    </row>
    <row r="1752" spans="2:44" ht="15" hidden="1" customHeight="1" x14ac:dyDescent="0.35">
      <c r="B1752" s="362">
        <v>1750</v>
      </c>
      <c r="C1752" s="362" t="s">
        <v>4391</v>
      </c>
      <c r="D1752" s="362" t="s">
        <v>3</v>
      </c>
      <c r="E1752" s="362" t="s">
        <v>172</v>
      </c>
      <c r="F1752" s="362"/>
      <c r="G1752" s="362" t="s">
        <v>63</v>
      </c>
      <c r="H1752" s="362" t="s">
        <v>63</v>
      </c>
      <c r="I1752" s="362" t="s">
        <v>63</v>
      </c>
      <c r="J1752" s="362" t="s">
        <v>4392</v>
      </c>
      <c r="K1752" s="361" t="s">
        <v>4393</v>
      </c>
      <c r="L1752" s="362"/>
      <c r="M1752" s="362" t="s">
        <v>186</v>
      </c>
      <c r="N1752" s="362" t="s">
        <v>90</v>
      </c>
      <c r="O1752" s="362"/>
      <c r="P1752" s="362" t="s">
        <v>2208</v>
      </c>
      <c r="Q1752" s="362" t="s">
        <v>4394</v>
      </c>
      <c r="R1752" s="362"/>
      <c r="S1752" s="361"/>
      <c r="T1752" s="362"/>
      <c r="U1752" s="362"/>
      <c r="V1752" s="362" t="s">
        <v>844</v>
      </c>
      <c r="W1752" s="362"/>
      <c r="X1752" s="362" t="s">
        <v>9</v>
      </c>
      <c r="Y1752" s="362" t="s">
        <v>9</v>
      </c>
      <c r="Z1752" s="362" t="s">
        <v>90</v>
      </c>
      <c r="AA1752" s="366" t="s">
        <v>90</v>
      </c>
      <c r="AB1752" s="362" t="s">
        <v>90</v>
      </c>
      <c r="AC1752" s="362"/>
      <c r="AD1752" s="362"/>
      <c r="AE1752" s="362"/>
      <c r="AF1752" s="362"/>
      <c r="AG1752" s="362"/>
      <c r="AH1752" s="362"/>
      <c r="AI1752" s="362" t="str">
        <f t="shared" si="27"/>
        <v>NOCOSS</v>
      </c>
      <c r="AJ1752" s="362" t="str">
        <f>VLOOKUP(AI1752,Table1[[#All],[CONCAT]:[Tfiber]],2,FALSE)</f>
        <v>Applications/Tools</v>
      </c>
      <c r="AK1752" s="362" t="s">
        <v>40</v>
      </c>
      <c r="AL1752" s="362" t="str">
        <f>VLOOKUP(C1752,[1]AllOSS!$B:$G,6,0)</f>
        <v>OPEN</v>
      </c>
      <c r="AM1752" s="362">
        <f>VLOOKUP(C1752,[1]AllOSS!$B:$K,10,0)</f>
        <v>0</v>
      </c>
      <c r="AN1752" s="362"/>
      <c r="AO1752" s="362"/>
      <c r="AP1752" s="361" t="e">
        <v>#N/A</v>
      </c>
      <c r="AR1752">
        <v>1</v>
      </c>
    </row>
    <row r="1753" spans="2:44" ht="15" hidden="1" customHeight="1" x14ac:dyDescent="0.35">
      <c r="B1753" s="362">
        <v>1751</v>
      </c>
      <c r="C1753" s="362" t="s">
        <v>4395</v>
      </c>
      <c r="D1753" s="362" t="s">
        <v>3</v>
      </c>
      <c r="E1753" s="362" t="s">
        <v>172</v>
      </c>
      <c r="F1753" s="362"/>
      <c r="G1753" s="362" t="s">
        <v>63</v>
      </c>
      <c r="H1753" s="362" t="s">
        <v>63</v>
      </c>
      <c r="I1753" s="362" t="s">
        <v>63</v>
      </c>
      <c r="J1753" s="362" t="s">
        <v>4392</v>
      </c>
      <c r="K1753" s="361" t="s">
        <v>4396</v>
      </c>
      <c r="L1753" s="362"/>
      <c r="M1753" s="362" t="s">
        <v>186</v>
      </c>
      <c r="N1753" s="362" t="s">
        <v>90</v>
      </c>
      <c r="O1753" s="362"/>
      <c r="P1753" s="362" t="s">
        <v>2208</v>
      </c>
      <c r="Q1753" s="362" t="s">
        <v>4394</v>
      </c>
      <c r="R1753" s="362"/>
      <c r="S1753" s="361"/>
      <c r="T1753" s="362"/>
      <c r="U1753" s="362"/>
      <c r="V1753" s="362" t="s">
        <v>844</v>
      </c>
      <c r="W1753" s="362"/>
      <c r="X1753" s="362"/>
      <c r="Y1753" s="362" t="s">
        <v>48</v>
      </c>
      <c r="Z1753" s="362" t="s">
        <v>90</v>
      </c>
      <c r="AA1753" s="366" t="s">
        <v>90</v>
      </c>
      <c r="AB1753" s="362" t="s">
        <v>90</v>
      </c>
      <c r="AC1753" s="362"/>
      <c r="AD1753" s="362"/>
      <c r="AE1753" s="362"/>
      <c r="AF1753" s="362"/>
      <c r="AG1753" s="362"/>
      <c r="AH1753" s="362"/>
      <c r="AI1753" s="362" t="str">
        <f t="shared" si="27"/>
        <v>NOCOSS</v>
      </c>
      <c r="AJ1753" s="362" t="str">
        <f>VLOOKUP(AI1753,Table1[[#All],[CONCAT]:[Tfiber]],2,FALSE)</f>
        <v>Applications/Tools</v>
      </c>
      <c r="AK1753" s="362" t="s">
        <v>40</v>
      </c>
      <c r="AL1753" s="362" t="str">
        <f>VLOOKUP(C1753,[1]AllOSS!$B:$G,6,0)</f>
        <v>COMPLETED</v>
      </c>
      <c r="AM1753" s="362">
        <f>VLOOKUP(C1753,[1]AllOSS!$B:$K,10,0)</f>
        <v>0</v>
      </c>
      <c r="AN1753" s="362"/>
      <c r="AO1753" s="362"/>
      <c r="AP1753" s="361" t="e">
        <v>#N/A</v>
      </c>
      <c r="AR1753">
        <v>1</v>
      </c>
    </row>
    <row r="1754" spans="2:44" ht="15" hidden="1" customHeight="1" x14ac:dyDescent="0.35">
      <c r="B1754" s="362">
        <v>1752</v>
      </c>
      <c r="C1754" s="362" t="s">
        <v>4397</v>
      </c>
      <c r="D1754" s="362" t="s">
        <v>3</v>
      </c>
      <c r="E1754" s="362" t="s">
        <v>172</v>
      </c>
      <c r="F1754" s="362"/>
      <c r="G1754" s="362"/>
      <c r="H1754" s="362"/>
      <c r="I1754" s="362" t="s">
        <v>26</v>
      </c>
      <c r="J1754" s="362" t="s">
        <v>63</v>
      </c>
      <c r="K1754" s="361" t="s">
        <v>4398</v>
      </c>
      <c r="L1754" s="362"/>
      <c r="M1754" s="362" t="s">
        <v>186</v>
      </c>
      <c r="N1754" s="362" t="s">
        <v>40</v>
      </c>
      <c r="O1754" s="362"/>
      <c r="P1754" s="362" t="s">
        <v>4399</v>
      </c>
      <c r="Q1754" s="362" t="s">
        <v>4400</v>
      </c>
      <c r="R1754" s="362"/>
      <c r="S1754" s="361" t="s">
        <v>4401</v>
      </c>
      <c r="T1754" s="362"/>
      <c r="U1754" s="362"/>
      <c r="V1754" s="362" t="s">
        <v>844</v>
      </c>
      <c r="W1754" s="362"/>
      <c r="X1754" s="362" t="s">
        <v>9</v>
      </c>
      <c r="Y1754" s="362" t="s">
        <v>9</v>
      </c>
      <c r="Z1754" s="362" t="s">
        <v>90</v>
      </c>
      <c r="AA1754" s="366" t="s">
        <v>90</v>
      </c>
      <c r="AB1754" s="362" t="s">
        <v>90</v>
      </c>
      <c r="AC1754" s="362"/>
      <c r="AD1754" s="362"/>
      <c r="AE1754" s="362"/>
      <c r="AF1754" s="362"/>
      <c r="AG1754" s="362"/>
      <c r="AH1754" s="362"/>
      <c r="AI1754" s="362" t="str">
        <f t="shared" si="27"/>
        <v>NOCGPON</v>
      </c>
      <c r="AJ1754" s="362" t="str">
        <f>VLOOKUP(AI1754,Table1[[#All],[CONCAT]:[Tfiber]],2,FALSE)</f>
        <v>Applications/Tools</v>
      </c>
      <c r="AK1754" s="362" t="s">
        <v>40</v>
      </c>
      <c r="AL1754" s="362" t="str">
        <f>VLOOKUP(C1754,[1]AllOSS!$B:$G,6,0)</f>
        <v>OPEN-DEPENDENT</v>
      </c>
      <c r="AM1754" s="362">
        <f>VLOOKUP(C1754,[1]AllOSS!$B:$K,10,0)</f>
        <v>0</v>
      </c>
      <c r="AN1754" s="362"/>
      <c r="AO1754" s="362"/>
      <c r="AP1754" s="361" t="e">
        <v>#N/A</v>
      </c>
      <c r="AR1754">
        <v>1</v>
      </c>
    </row>
    <row r="1755" spans="2:44" ht="15" hidden="1" customHeight="1" x14ac:dyDescent="0.35">
      <c r="B1755" s="362">
        <v>1753</v>
      </c>
      <c r="C1755" s="362" t="s">
        <v>4402</v>
      </c>
      <c r="D1755" s="362" t="s">
        <v>3</v>
      </c>
      <c r="E1755" s="362" t="s">
        <v>172</v>
      </c>
      <c r="F1755" s="362"/>
      <c r="G1755" s="362"/>
      <c r="H1755" s="362"/>
      <c r="I1755" s="362" t="s">
        <v>26</v>
      </c>
      <c r="J1755" s="362" t="s">
        <v>63</v>
      </c>
      <c r="K1755" s="361" t="s">
        <v>4403</v>
      </c>
      <c r="L1755" s="362"/>
      <c r="M1755" s="362" t="s">
        <v>186</v>
      </c>
      <c r="N1755" s="362" t="s">
        <v>40</v>
      </c>
      <c r="O1755" s="362"/>
      <c r="P1755" s="362" t="s">
        <v>4399</v>
      </c>
      <c r="Q1755" s="362" t="s">
        <v>4400</v>
      </c>
      <c r="R1755" s="362"/>
      <c r="S1755" s="361" t="s">
        <v>4401</v>
      </c>
      <c r="T1755" s="362"/>
      <c r="U1755" s="362"/>
      <c r="V1755" s="362" t="s">
        <v>844</v>
      </c>
      <c r="W1755" s="362"/>
      <c r="X1755" s="362" t="s">
        <v>9</v>
      </c>
      <c r="Y1755" s="362" t="s">
        <v>9</v>
      </c>
      <c r="Z1755" s="362" t="s">
        <v>90</v>
      </c>
      <c r="AA1755" s="366" t="s">
        <v>90</v>
      </c>
      <c r="AB1755" s="362" t="s">
        <v>90</v>
      </c>
      <c r="AC1755" s="362"/>
      <c r="AD1755" s="362"/>
      <c r="AE1755" s="362"/>
      <c r="AF1755" s="362"/>
      <c r="AG1755" s="362"/>
      <c r="AH1755" s="362"/>
      <c r="AI1755" s="362" t="str">
        <f t="shared" si="27"/>
        <v>NOCGPON</v>
      </c>
      <c r="AJ1755" s="362" t="str">
        <f>VLOOKUP(AI1755,Table1[[#All],[CONCAT]:[Tfiber]],2,FALSE)</f>
        <v>Applications/Tools</v>
      </c>
      <c r="AK1755" s="362" t="s">
        <v>40</v>
      </c>
      <c r="AL1755" s="362" t="str">
        <f>VLOOKUP(C1755,[1]AllOSS!$B:$G,6,0)</f>
        <v>OPEN-DEPENDENT</v>
      </c>
      <c r="AM1755" s="362">
        <f>VLOOKUP(C1755,[1]AllOSS!$B:$K,10,0)</f>
        <v>0</v>
      </c>
      <c r="AN1755" s="362"/>
      <c r="AO1755" s="362"/>
      <c r="AP1755" s="361" t="e">
        <v>#N/A</v>
      </c>
      <c r="AR1755">
        <v>1</v>
      </c>
    </row>
    <row r="1756" spans="2:44" ht="15" hidden="1" customHeight="1" x14ac:dyDescent="0.35">
      <c r="B1756" s="362">
        <v>1754</v>
      </c>
      <c r="C1756" s="362" t="s">
        <v>4404</v>
      </c>
      <c r="D1756" s="362" t="s">
        <v>3</v>
      </c>
      <c r="E1756" s="362" t="s">
        <v>172</v>
      </c>
      <c r="F1756" s="362"/>
      <c r="G1756" s="362"/>
      <c r="H1756" s="362"/>
      <c r="I1756" s="362" t="s">
        <v>26</v>
      </c>
      <c r="J1756" s="362" t="s">
        <v>63</v>
      </c>
      <c r="K1756" s="361" t="s">
        <v>4405</v>
      </c>
      <c r="L1756" s="362"/>
      <c r="M1756" s="362" t="s">
        <v>186</v>
      </c>
      <c r="N1756" s="362" t="s">
        <v>40</v>
      </c>
      <c r="O1756" s="362"/>
      <c r="P1756" s="362" t="s">
        <v>4399</v>
      </c>
      <c r="Q1756" s="362" t="s">
        <v>4400</v>
      </c>
      <c r="R1756" s="362"/>
      <c r="S1756" s="361" t="s">
        <v>4401</v>
      </c>
      <c r="T1756" s="362"/>
      <c r="U1756" s="362"/>
      <c r="V1756" s="362" t="s">
        <v>844</v>
      </c>
      <c r="W1756" s="362"/>
      <c r="X1756" s="362" t="s">
        <v>9</v>
      </c>
      <c r="Y1756" s="362" t="s">
        <v>9</v>
      </c>
      <c r="Z1756" s="362" t="s">
        <v>90</v>
      </c>
      <c r="AA1756" s="366" t="s">
        <v>90</v>
      </c>
      <c r="AB1756" s="362" t="s">
        <v>90</v>
      </c>
      <c r="AC1756" s="362"/>
      <c r="AD1756" s="362"/>
      <c r="AE1756" s="362"/>
      <c r="AF1756" s="362"/>
      <c r="AG1756" s="362"/>
      <c r="AH1756" s="362"/>
      <c r="AI1756" s="362" t="str">
        <f t="shared" si="27"/>
        <v>NOCGPON</v>
      </c>
      <c r="AJ1756" s="362" t="str">
        <f>VLOOKUP(AI1756,Table1[[#All],[CONCAT]:[Tfiber]],2,FALSE)</f>
        <v>Applications/Tools</v>
      </c>
      <c r="AK1756" s="362" t="s">
        <v>40</v>
      </c>
      <c r="AL1756" s="362" t="str">
        <f>VLOOKUP(C1756,[1]AllOSS!$B:$G,6,0)</f>
        <v>OPEN-DEPENDENT</v>
      </c>
      <c r="AM1756" s="362">
        <f>VLOOKUP(C1756,[1]AllOSS!$B:$K,10,0)</f>
        <v>0</v>
      </c>
      <c r="AN1756" s="362"/>
      <c r="AO1756" s="362"/>
      <c r="AP1756" s="361" t="e">
        <v>#N/A</v>
      </c>
      <c r="AR1756">
        <v>1</v>
      </c>
    </row>
    <row r="1757" spans="2:44" ht="15" hidden="1" customHeight="1" x14ac:dyDescent="0.35">
      <c r="B1757" s="362">
        <v>1755</v>
      </c>
      <c r="C1757" s="362" t="s">
        <v>4406</v>
      </c>
      <c r="D1757" s="362" t="s">
        <v>3</v>
      </c>
      <c r="E1757" s="362" t="s">
        <v>172</v>
      </c>
      <c r="F1757" s="362"/>
      <c r="G1757" s="362"/>
      <c r="H1757" s="362"/>
      <c r="I1757" s="362" t="s">
        <v>26</v>
      </c>
      <c r="J1757" s="362" t="s">
        <v>63</v>
      </c>
      <c r="K1757" s="361" t="s">
        <v>4407</v>
      </c>
      <c r="L1757" s="362"/>
      <c r="M1757" s="362" t="s">
        <v>186</v>
      </c>
      <c r="N1757" s="362" t="s">
        <v>40</v>
      </c>
      <c r="O1757" s="362"/>
      <c r="P1757" s="362" t="s">
        <v>4399</v>
      </c>
      <c r="Q1757" s="362" t="s">
        <v>4400</v>
      </c>
      <c r="R1757" s="362"/>
      <c r="S1757" s="361" t="s">
        <v>4401</v>
      </c>
      <c r="T1757" s="362"/>
      <c r="U1757" s="362"/>
      <c r="V1757" s="362" t="s">
        <v>844</v>
      </c>
      <c r="W1757" s="362"/>
      <c r="X1757" s="362" t="s">
        <v>9</v>
      </c>
      <c r="Y1757" s="362" t="s">
        <v>9</v>
      </c>
      <c r="Z1757" s="362" t="s">
        <v>90</v>
      </c>
      <c r="AA1757" s="366" t="s">
        <v>90</v>
      </c>
      <c r="AB1757" s="362" t="s">
        <v>90</v>
      </c>
      <c r="AC1757" s="362"/>
      <c r="AD1757" s="362"/>
      <c r="AE1757" s="362"/>
      <c r="AF1757" s="362"/>
      <c r="AG1757" s="362"/>
      <c r="AH1757" s="362"/>
      <c r="AI1757" s="362" t="str">
        <f t="shared" si="27"/>
        <v>NOCGPON</v>
      </c>
      <c r="AJ1757" s="362" t="str">
        <f>VLOOKUP(AI1757,Table1[[#All],[CONCAT]:[Tfiber]],2,FALSE)</f>
        <v>Applications/Tools</v>
      </c>
      <c r="AK1757" s="362" t="s">
        <v>40</v>
      </c>
      <c r="AL1757" s="362" t="str">
        <f>VLOOKUP(C1757,[1]AllOSS!$B:$G,6,0)</f>
        <v>OPEN-DEPENDENT</v>
      </c>
      <c r="AM1757" s="362">
        <f>VLOOKUP(C1757,[1]AllOSS!$B:$K,10,0)</f>
        <v>0</v>
      </c>
      <c r="AN1757" s="362"/>
      <c r="AO1757" s="362"/>
      <c r="AP1757" s="361" t="e">
        <v>#N/A</v>
      </c>
      <c r="AR1757">
        <v>1</v>
      </c>
    </row>
    <row r="1758" spans="2:44" ht="15" hidden="1" customHeight="1" x14ac:dyDescent="0.35">
      <c r="B1758" s="362">
        <v>1756</v>
      </c>
      <c r="C1758" s="362" t="s">
        <v>4408</v>
      </c>
      <c r="D1758" s="362" t="s">
        <v>3</v>
      </c>
      <c r="E1758" s="362" t="s">
        <v>172</v>
      </c>
      <c r="F1758" s="362"/>
      <c r="G1758" s="362"/>
      <c r="H1758" s="362"/>
      <c r="I1758" s="362" t="s">
        <v>26</v>
      </c>
      <c r="J1758" s="362" t="s">
        <v>63</v>
      </c>
      <c r="K1758" s="361" t="s">
        <v>4409</v>
      </c>
      <c r="L1758" s="362"/>
      <c r="M1758" s="362" t="s">
        <v>186</v>
      </c>
      <c r="N1758" s="362" t="s">
        <v>4410</v>
      </c>
      <c r="O1758" s="362"/>
      <c r="P1758" s="362" t="s">
        <v>2208</v>
      </c>
      <c r="Q1758" s="362" t="s">
        <v>4394</v>
      </c>
      <c r="R1758" s="362"/>
      <c r="S1758" s="361"/>
      <c r="T1758" s="362"/>
      <c r="U1758" s="362"/>
      <c r="V1758" s="362" t="s">
        <v>844</v>
      </c>
      <c r="W1758" s="362"/>
      <c r="X1758" s="362"/>
      <c r="Y1758" s="362" t="s">
        <v>48</v>
      </c>
      <c r="Z1758" s="362" t="s">
        <v>90</v>
      </c>
      <c r="AA1758" s="366" t="s">
        <v>90</v>
      </c>
      <c r="AB1758" s="362" t="s">
        <v>90</v>
      </c>
      <c r="AC1758" s="362"/>
      <c r="AD1758" s="362"/>
      <c r="AE1758" s="362"/>
      <c r="AF1758" s="362"/>
      <c r="AG1758" s="362"/>
      <c r="AH1758" s="362"/>
      <c r="AI1758" s="362" t="str">
        <f t="shared" si="27"/>
        <v>NOCGPON</v>
      </c>
      <c r="AJ1758" s="362" t="str">
        <f>VLOOKUP(AI1758,Table1[[#All],[CONCAT]:[Tfiber]],2,FALSE)</f>
        <v>Applications/Tools</v>
      </c>
      <c r="AK1758" s="362" t="s">
        <v>40</v>
      </c>
      <c r="AL1758" s="362" t="s">
        <v>48</v>
      </c>
      <c r="AM1758" s="362">
        <f>VLOOKUP(C1758,[1]AllOSS!$B:$K,10,0)</f>
        <v>0</v>
      </c>
      <c r="AN1758" s="362"/>
      <c r="AO1758" s="362"/>
      <c r="AP1758" s="361"/>
      <c r="AR1758">
        <v>1</v>
      </c>
    </row>
    <row r="1759" spans="2:44" ht="15" hidden="1" customHeight="1" x14ac:dyDescent="0.35">
      <c r="B1759" s="362">
        <v>1757</v>
      </c>
      <c r="C1759" s="362" t="s">
        <v>4411</v>
      </c>
      <c r="D1759" s="362" t="s">
        <v>3</v>
      </c>
      <c r="E1759" s="362" t="s">
        <v>172</v>
      </c>
      <c r="F1759" s="362"/>
      <c r="G1759" s="362"/>
      <c r="H1759" s="362"/>
      <c r="I1759" s="362" t="s">
        <v>26</v>
      </c>
      <c r="J1759" s="362" t="s">
        <v>63</v>
      </c>
      <c r="K1759" s="361" t="s">
        <v>4412</v>
      </c>
      <c r="L1759" s="362"/>
      <c r="M1759" s="362" t="s">
        <v>186</v>
      </c>
      <c r="N1759" s="362" t="s">
        <v>40</v>
      </c>
      <c r="O1759" s="362"/>
      <c r="P1759" s="362" t="s">
        <v>2208</v>
      </c>
      <c r="Q1759" s="362" t="s">
        <v>4394</v>
      </c>
      <c r="R1759" s="362"/>
      <c r="S1759" s="365" t="s">
        <v>4413</v>
      </c>
      <c r="T1759" s="362"/>
      <c r="U1759" s="362"/>
      <c r="V1759" s="362" t="s">
        <v>844</v>
      </c>
      <c r="W1759" s="362"/>
      <c r="X1759" s="362" t="s">
        <v>9</v>
      </c>
      <c r="Y1759" s="362" t="s">
        <v>9</v>
      </c>
      <c r="Z1759" s="362" t="s">
        <v>90</v>
      </c>
      <c r="AA1759" s="366" t="s">
        <v>90</v>
      </c>
      <c r="AB1759" s="362" t="s">
        <v>90</v>
      </c>
      <c r="AC1759" s="362"/>
      <c r="AD1759" s="362"/>
      <c r="AE1759" s="362"/>
      <c r="AF1759" s="362"/>
      <c r="AG1759" s="362"/>
      <c r="AH1759" s="362"/>
      <c r="AI1759" s="362" t="str">
        <f t="shared" si="27"/>
        <v>NOCGPON</v>
      </c>
      <c r="AJ1759" s="362" t="str">
        <f>VLOOKUP(AI1759,Table1[[#All],[CONCAT]:[Tfiber]],2,FALSE)</f>
        <v>Applications/Tools</v>
      </c>
      <c r="AK1759" s="362" t="s">
        <v>40</v>
      </c>
      <c r="AL1759" s="362" t="str">
        <f>VLOOKUP(C1759,[1]AllOSS!$B:$G,6,0)</f>
        <v>NOT-FEASIBLE</v>
      </c>
      <c r="AM1759" s="362" t="str">
        <f>VLOOKUP(C1759,[1]AllOSS!$B:$K,10,0)</f>
        <v>26-Sep-2025: 
GPON , DWDM, Routers, switches and UPS we can take monthly and Daily reports from UOC.
For UPS, Routers and switches we can take hourly, weekly, monthly on demand and any selective period basis from NNMI.
L&amp;T conveyed that, As per the agreed scope of work between L&amp;T, TFiber, HP and OT this hourly and weekly granuality not given in the scope, also availability based on alarm.
As per the confirmation from Manoj L&amp;T, The existing tool can only give daily and monthly reports only. Apart from that the system doesn't have capabilities to generate other reports.
Vigility need to co-ordinate with OEM and confirm the feasibility.</v>
      </c>
      <c r="AN1759" s="362"/>
      <c r="AO1759" s="362"/>
      <c r="AP1759" s="361"/>
      <c r="AR1759">
        <v>1</v>
      </c>
    </row>
    <row r="1760" spans="2:44" ht="15" hidden="1" customHeight="1" x14ac:dyDescent="0.35">
      <c r="B1760" s="362">
        <v>1758</v>
      </c>
      <c r="C1760" s="362" t="s">
        <v>4414</v>
      </c>
      <c r="D1760" s="362" t="s">
        <v>3</v>
      </c>
      <c r="E1760" s="362" t="s">
        <v>172</v>
      </c>
      <c r="F1760" s="362"/>
      <c r="G1760" s="362"/>
      <c r="H1760" s="362"/>
      <c r="I1760" s="362" t="s">
        <v>26</v>
      </c>
      <c r="J1760" s="362" t="s">
        <v>63</v>
      </c>
      <c r="K1760" s="361" t="s">
        <v>4415</v>
      </c>
      <c r="L1760" s="362"/>
      <c r="M1760" s="362" t="s">
        <v>186</v>
      </c>
      <c r="N1760" s="362" t="s">
        <v>4410</v>
      </c>
      <c r="O1760" s="362"/>
      <c r="P1760" s="362" t="s">
        <v>2208</v>
      </c>
      <c r="Q1760" s="362" t="s">
        <v>4394</v>
      </c>
      <c r="R1760" s="362"/>
      <c r="S1760" s="361"/>
      <c r="T1760" s="362"/>
      <c r="U1760" s="362"/>
      <c r="V1760" s="362" t="s">
        <v>844</v>
      </c>
      <c r="W1760" s="362"/>
      <c r="X1760" s="362"/>
      <c r="Y1760" s="362" t="s">
        <v>48</v>
      </c>
      <c r="Z1760" s="362" t="s">
        <v>90</v>
      </c>
      <c r="AA1760" s="366" t="s">
        <v>90</v>
      </c>
      <c r="AB1760" s="362" t="s">
        <v>90</v>
      </c>
      <c r="AC1760" s="362"/>
      <c r="AD1760" s="362"/>
      <c r="AE1760" s="362"/>
      <c r="AF1760" s="362"/>
      <c r="AG1760" s="362"/>
      <c r="AH1760" s="362"/>
      <c r="AI1760" s="362" t="str">
        <f t="shared" si="27"/>
        <v>NOCGPON</v>
      </c>
      <c r="AJ1760" s="362" t="str">
        <f>VLOOKUP(AI1760,Table1[[#All],[CONCAT]:[Tfiber]],2,FALSE)</f>
        <v>Applications/Tools</v>
      </c>
      <c r="AK1760" s="362" t="s">
        <v>40</v>
      </c>
      <c r="AL1760" s="362" t="s">
        <v>48</v>
      </c>
      <c r="AM1760" s="362">
        <f>VLOOKUP(C1760,[1]AllOSS!$B:$K,10,0)</f>
        <v>0</v>
      </c>
      <c r="AN1760" s="362"/>
      <c r="AO1760" s="362"/>
      <c r="AP1760" s="361"/>
      <c r="AR1760">
        <v>1</v>
      </c>
    </row>
    <row r="1761" spans="2:44" ht="15" hidden="1" customHeight="1" x14ac:dyDescent="0.35">
      <c r="B1761" s="362">
        <v>1759</v>
      </c>
      <c r="C1761" s="362" t="s">
        <v>4416</v>
      </c>
      <c r="D1761" s="362" t="s">
        <v>3</v>
      </c>
      <c r="E1761" s="362" t="s">
        <v>172</v>
      </c>
      <c r="F1761" s="362"/>
      <c r="G1761" s="362"/>
      <c r="H1761" s="362"/>
      <c r="I1761" s="362" t="s">
        <v>26</v>
      </c>
      <c r="J1761" s="362" t="s">
        <v>63</v>
      </c>
      <c r="K1761" s="361" t="s">
        <v>4417</v>
      </c>
      <c r="L1761" s="362"/>
      <c r="M1761" s="362" t="s">
        <v>186</v>
      </c>
      <c r="N1761" s="362" t="s">
        <v>4410</v>
      </c>
      <c r="O1761" s="362"/>
      <c r="P1761" s="362" t="s">
        <v>2208</v>
      </c>
      <c r="Q1761" s="362" t="s">
        <v>4394</v>
      </c>
      <c r="R1761" s="362"/>
      <c r="S1761" s="361"/>
      <c r="T1761" s="362"/>
      <c r="U1761" s="362"/>
      <c r="V1761" s="362" t="s">
        <v>844</v>
      </c>
      <c r="W1761" s="362"/>
      <c r="X1761" s="362"/>
      <c r="Y1761" s="362" t="s">
        <v>48</v>
      </c>
      <c r="Z1761" s="362" t="s">
        <v>90</v>
      </c>
      <c r="AA1761" s="366" t="s">
        <v>90</v>
      </c>
      <c r="AB1761" s="362" t="s">
        <v>90</v>
      </c>
      <c r="AC1761" s="362"/>
      <c r="AD1761" s="362"/>
      <c r="AE1761" s="362"/>
      <c r="AF1761" s="362"/>
      <c r="AG1761" s="362"/>
      <c r="AH1761" s="362"/>
      <c r="AI1761" s="362" t="str">
        <f t="shared" si="27"/>
        <v>NOCGPON</v>
      </c>
      <c r="AJ1761" s="362" t="str">
        <f>VLOOKUP(AI1761,Table1[[#All],[CONCAT]:[Tfiber]],2,FALSE)</f>
        <v>Applications/Tools</v>
      </c>
      <c r="AK1761" s="362" t="s">
        <v>40</v>
      </c>
      <c r="AL1761" s="362" t="str">
        <f>VLOOKUP(C1761,[1]AllOSS!$B:$G,6,0)</f>
        <v>COMPLETED</v>
      </c>
      <c r="AM1761" s="362">
        <f>VLOOKUP(C1761,[1]AllOSS!$B:$K,10,0)</f>
        <v>0</v>
      </c>
      <c r="AN1761" s="362"/>
      <c r="AO1761" s="362"/>
      <c r="AP1761" s="361"/>
      <c r="AR1761">
        <v>1</v>
      </c>
    </row>
    <row r="1762" spans="2:44" ht="15" hidden="1" customHeight="1" x14ac:dyDescent="0.35">
      <c r="B1762" s="362">
        <v>1760</v>
      </c>
      <c r="C1762" s="362" t="s">
        <v>4418</v>
      </c>
      <c r="D1762" s="362" t="s">
        <v>3</v>
      </c>
      <c r="E1762" s="362" t="s">
        <v>172</v>
      </c>
      <c r="F1762" s="362"/>
      <c r="G1762" s="362"/>
      <c r="H1762" s="362"/>
      <c r="I1762" s="362" t="s">
        <v>26</v>
      </c>
      <c r="J1762" s="362" t="s">
        <v>63</v>
      </c>
      <c r="K1762" s="361" t="s">
        <v>4419</v>
      </c>
      <c r="L1762" s="362"/>
      <c r="M1762" s="362" t="s">
        <v>186</v>
      </c>
      <c r="N1762" s="362" t="s">
        <v>4410</v>
      </c>
      <c r="O1762" s="362"/>
      <c r="P1762" s="362" t="s">
        <v>2208</v>
      </c>
      <c r="Q1762" s="362" t="s">
        <v>4394</v>
      </c>
      <c r="R1762" s="362"/>
      <c r="S1762" s="361"/>
      <c r="T1762" s="362"/>
      <c r="U1762" s="362"/>
      <c r="V1762" s="362" t="s">
        <v>844</v>
      </c>
      <c r="W1762" s="362"/>
      <c r="X1762" s="362"/>
      <c r="Y1762" s="362" t="s">
        <v>48</v>
      </c>
      <c r="Z1762" s="362" t="s">
        <v>90</v>
      </c>
      <c r="AA1762" s="366" t="s">
        <v>90</v>
      </c>
      <c r="AB1762" s="362" t="s">
        <v>90</v>
      </c>
      <c r="AC1762" s="362"/>
      <c r="AD1762" s="362"/>
      <c r="AE1762" s="362"/>
      <c r="AF1762" s="362"/>
      <c r="AG1762" s="362"/>
      <c r="AH1762" s="362"/>
      <c r="AI1762" s="362" t="str">
        <f t="shared" si="27"/>
        <v>NOCGPON</v>
      </c>
      <c r="AJ1762" s="362" t="str">
        <f>VLOOKUP(AI1762,Table1[[#All],[CONCAT]:[Tfiber]],2,FALSE)</f>
        <v>Applications/Tools</v>
      </c>
      <c r="AK1762" s="362" t="s">
        <v>40</v>
      </c>
      <c r="AL1762" s="362" t="str">
        <f>VLOOKUP(C1762,[1]AllOSS!$B:$G,6,0)</f>
        <v>COMPLETED</v>
      </c>
      <c r="AM1762" s="362">
        <f>VLOOKUP(C1762,[1]AllOSS!$B:$K,10,0)</f>
        <v>0</v>
      </c>
      <c r="AN1762" s="362"/>
      <c r="AO1762" s="362"/>
      <c r="AP1762" s="361"/>
      <c r="AR1762">
        <v>1</v>
      </c>
    </row>
    <row r="1763" spans="2:44" ht="15" hidden="1" customHeight="1" x14ac:dyDescent="0.35">
      <c r="B1763" s="362">
        <v>1761</v>
      </c>
      <c r="C1763" s="362" t="s">
        <v>4420</v>
      </c>
      <c r="D1763" s="362" t="s">
        <v>3</v>
      </c>
      <c r="E1763" s="362" t="s">
        <v>172</v>
      </c>
      <c r="F1763" s="362"/>
      <c r="G1763" s="362"/>
      <c r="H1763" s="362"/>
      <c r="I1763" s="362" t="s">
        <v>26</v>
      </c>
      <c r="J1763" s="362" t="s">
        <v>63</v>
      </c>
      <c r="K1763" s="361" t="s">
        <v>4421</v>
      </c>
      <c r="L1763" s="362"/>
      <c r="M1763" s="362" t="s">
        <v>186</v>
      </c>
      <c r="N1763" s="362" t="s">
        <v>4410</v>
      </c>
      <c r="O1763" s="362"/>
      <c r="P1763" s="362" t="s">
        <v>2208</v>
      </c>
      <c r="Q1763" s="362" t="s">
        <v>4394</v>
      </c>
      <c r="R1763" s="362"/>
      <c r="S1763" s="361"/>
      <c r="T1763" s="362"/>
      <c r="U1763" s="362"/>
      <c r="V1763" s="362" t="s">
        <v>844</v>
      </c>
      <c r="W1763" s="362"/>
      <c r="X1763" s="362"/>
      <c r="Y1763" s="362" t="s">
        <v>48</v>
      </c>
      <c r="Z1763" s="362" t="s">
        <v>90</v>
      </c>
      <c r="AA1763" s="366" t="s">
        <v>90</v>
      </c>
      <c r="AB1763" s="362" t="s">
        <v>90</v>
      </c>
      <c r="AC1763" s="362"/>
      <c r="AD1763" s="362"/>
      <c r="AE1763" s="362"/>
      <c r="AF1763" s="362"/>
      <c r="AG1763" s="362"/>
      <c r="AH1763" s="362"/>
      <c r="AI1763" s="362" t="str">
        <f t="shared" si="27"/>
        <v>NOCGPON</v>
      </c>
      <c r="AJ1763" s="362" t="str">
        <f>VLOOKUP(AI1763,Table1[[#All],[CONCAT]:[Tfiber]],2,FALSE)</f>
        <v>Applications/Tools</v>
      </c>
      <c r="AK1763" s="362" t="s">
        <v>40</v>
      </c>
      <c r="AL1763" s="362" t="str">
        <f>VLOOKUP(C1763,[1]AllOSS!$B:$G,6,0)</f>
        <v>COMPLETED</v>
      </c>
      <c r="AM1763" s="362">
        <f>VLOOKUP(C1763,[1]AllOSS!$B:$K,10,0)</f>
        <v>0</v>
      </c>
      <c r="AN1763" s="362"/>
      <c r="AO1763" s="362"/>
      <c r="AP1763" s="361"/>
      <c r="AR1763">
        <v>1</v>
      </c>
    </row>
    <row r="1764" spans="2:44" ht="15" hidden="1" customHeight="1" x14ac:dyDescent="0.35">
      <c r="B1764" s="362">
        <v>1762</v>
      </c>
      <c r="C1764" s="362" t="s">
        <v>4422</v>
      </c>
      <c r="D1764" s="362" t="s">
        <v>3</v>
      </c>
      <c r="E1764" s="362" t="s">
        <v>172</v>
      </c>
      <c r="F1764" s="362"/>
      <c r="G1764" s="362" t="s">
        <v>63</v>
      </c>
      <c r="H1764" s="362" t="s">
        <v>63</v>
      </c>
      <c r="I1764" s="362" t="s">
        <v>63</v>
      </c>
      <c r="J1764" s="362" t="s">
        <v>4392</v>
      </c>
      <c r="K1764" s="361" t="s">
        <v>4423</v>
      </c>
      <c r="L1764" s="362"/>
      <c r="M1764" s="362" t="s">
        <v>186</v>
      </c>
      <c r="N1764" s="362" t="s">
        <v>90</v>
      </c>
      <c r="O1764" s="362"/>
      <c r="P1764" s="362" t="s">
        <v>2208</v>
      </c>
      <c r="Q1764" s="362" t="s">
        <v>4394</v>
      </c>
      <c r="R1764" s="362"/>
      <c r="S1764" s="361"/>
      <c r="T1764" s="362"/>
      <c r="U1764" s="362"/>
      <c r="V1764" s="362" t="s">
        <v>844</v>
      </c>
      <c r="W1764" s="362"/>
      <c r="X1764" s="362"/>
      <c r="Y1764" s="362" t="s">
        <v>48</v>
      </c>
      <c r="Z1764" s="362" t="s">
        <v>90</v>
      </c>
      <c r="AA1764" s="366" t="s">
        <v>90</v>
      </c>
      <c r="AB1764" s="362" t="s">
        <v>90</v>
      </c>
      <c r="AC1764" s="362"/>
      <c r="AD1764" s="362"/>
      <c r="AE1764" s="362"/>
      <c r="AF1764" s="362"/>
      <c r="AG1764" s="362"/>
      <c r="AH1764" s="362"/>
      <c r="AI1764" s="362" t="str">
        <f t="shared" si="27"/>
        <v>NOCOSS</v>
      </c>
      <c r="AJ1764" s="362" t="str">
        <f>VLOOKUP(AI1764,Table1[[#All],[CONCAT]:[Tfiber]],2,FALSE)</f>
        <v>Applications/Tools</v>
      </c>
      <c r="AK1764" s="362" t="s">
        <v>40</v>
      </c>
      <c r="AL1764" s="362" t="str">
        <f>VLOOKUP(C1764,[1]AllOSS!$B:$G,6,0)</f>
        <v>COMPLETED</v>
      </c>
      <c r="AM1764" s="362">
        <f>VLOOKUP(C1764,[1]AllOSS!$B:$K,10,0)</f>
        <v>0</v>
      </c>
      <c r="AN1764" s="362"/>
      <c r="AO1764" s="362"/>
      <c r="AP1764" s="361" t="e">
        <v>#N/A</v>
      </c>
      <c r="AR1764">
        <v>1</v>
      </c>
    </row>
    <row r="1765" spans="2:44" ht="15" hidden="1" customHeight="1" x14ac:dyDescent="0.35">
      <c r="B1765" s="362">
        <v>1763</v>
      </c>
      <c r="C1765" s="362" t="s">
        <v>4424</v>
      </c>
      <c r="D1765" s="362" t="s">
        <v>3</v>
      </c>
      <c r="E1765" s="362" t="s">
        <v>172</v>
      </c>
      <c r="F1765" s="362"/>
      <c r="G1765" s="362"/>
      <c r="H1765" s="362"/>
      <c r="I1765" s="362" t="s">
        <v>26</v>
      </c>
      <c r="J1765" s="362" t="s">
        <v>63</v>
      </c>
      <c r="K1765" s="361" t="s">
        <v>4425</v>
      </c>
      <c r="L1765" s="362"/>
      <c r="M1765" s="362" t="s">
        <v>186</v>
      </c>
      <c r="N1765" s="362" t="s">
        <v>4410</v>
      </c>
      <c r="O1765" s="362"/>
      <c r="P1765" s="362" t="s">
        <v>2208</v>
      </c>
      <c r="Q1765" s="362" t="s">
        <v>4394</v>
      </c>
      <c r="R1765" s="362"/>
      <c r="S1765" s="361"/>
      <c r="T1765" s="362"/>
      <c r="U1765" s="362"/>
      <c r="V1765" s="362" t="s">
        <v>844</v>
      </c>
      <c r="W1765" s="362"/>
      <c r="X1765" s="362"/>
      <c r="Y1765" s="362" t="s">
        <v>48</v>
      </c>
      <c r="Z1765" s="362" t="s">
        <v>90</v>
      </c>
      <c r="AA1765" s="366" t="s">
        <v>90</v>
      </c>
      <c r="AB1765" s="362" t="s">
        <v>90</v>
      </c>
      <c r="AC1765" s="362"/>
      <c r="AD1765" s="362"/>
      <c r="AE1765" s="362"/>
      <c r="AF1765" s="362"/>
      <c r="AG1765" s="362"/>
      <c r="AH1765" s="362"/>
      <c r="AI1765" s="362" t="str">
        <f t="shared" si="27"/>
        <v>NOCGPON</v>
      </c>
      <c r="AJ1765" s="362" t="str">
        <f>VLOOKUP(AI1765,Table1[[#All],[CONCAT]:[Tfiber]],2,FALSE)</f>
        <v>Applications/Tools</v>
      </c>
      <c r="AK1765" s="362" t="s">
        <v>40</v>
      </c>
      <c r="AL1765" s="362" t="str">
        <f>VLOOKUP(C1765,[1]AllOSS!$B:$G,6,0)</f>
        <v>COMPLETED</v>
      </c>
      <c r="AM1765" s="362">
        <f>VLOOKUP(C1765,[1]AllOSS!$B:$K,10,0)</f>
        <v>0</v>
      </c>
      <c r="AN1765" s="362"/>
      <c r="AO1765" s="362"/>
      <c r="AP1765" s="361"/>
      <c r="AR1765">
        <v>1</v>
      </c>
    </row>
    <row r="1766" spans="2:44" ht="15" hidden="1" customHeight="1" x14ac:dyDescent="0.35">
      <c r="B1766" s="362">
        <v>1764</v>
      </c>
      <c r="C1766" s="362" t="s">
        <v>4426</v>
      </c>
      <c r="D1766" s="362" t="s">
        <v>3</v>
      </c>
      <c r="E1766" s="362" t="s">
        <v>172</v>
      </c>
      <c r="F1766" s="362"/>
      <c r="G1766" s="362"/>
      <c r="H1766" s="362"/>
      <c r="I1766" s="362" t="s">
        <v>26</v>
      </c>
      <c r="J1766" s="362" t="s">
        <v>63</v>
      </c>
      <c r="K1766" s="361" t="s">
        <v>4427</v>
      </c>
      <c r="L1766" s="362"/>
      <c r="M1766" s="362" t="s">
        <v>186</v>
      </c>
      <c r="N1766" s="362" t="s">
        <v>40</v>
      </c>
      <c r="O1766" s="362"/>
      <c r="P1766" s="362" t="s">
        <v>2208</v>
      </c>
      <c r="Q1766" s="362" t="s">
        <v>4394</v>
      </c>
      <c r="R1766" s="362"/>
      <c r="S1766" s="365" t="s">
        <v>4428</v>
      </c>
      <c r="T1766" s="362"/>
      <c r="U1766" s="362"/>
      <c r="V1766" s="362" t="s">
        <v>844</v>
      </c>
      <c r="W1766" s="362"/>
      <c r="X1766" s="362" t="s">
        <v>9</v>
      </c>
      <c r="Y1766" s="362" t="s">
        <v>9</v>
      </c>
      <c r="Z1766" s="362" t="s">
        <v>90</v>
      </c>
      <c r="AA1766" s="366" t="s">
        <v>90</v>
      </c>
      <c r="AB1766" s="362" t="s">
        <v>90</v>
      </c>
      <c r="AC1766" s="362"/>
      <c r="AD1766" s="362"/>
      <c r="AE1766" s="362"/>
      <c r="AF1766" s="362"/>
      <c r="AG1766" s="362"/>
      <c r="AH1766" s="362"/>
      <c r="AI1766" s="362" t="str">
        <f t="shared" si="27"/>
        <v>NOCGPON</v>
      </c>
      <c r="AJ1766" s="362" t="str">
        <f>VLOOKUP(AI1766,Table1[[#All],[CONCAT]:[Tfiber]],2,FALSE)</f>
        <v>Applications/Tools</v>
      </c>
      <c r="AK1766" s="362" t="s">
        <v>40</v>
      </c>
      <c r="AL1766" s="362" t="str">
        <f>VLOOKUP(C1766,[1]AllOSS!$B:$G,6,0)</f>
        <v>WIP</v>
      </c>
      <c r="AM1766" s="362" t="str">
        <f>VLOOKUP(C1766,[1]AllOSS!$B:$K,10,0)</f>
        <v>Availability is available in UOC for Daily and monthly only. 
MTTR Report is available from SM on Daily , Weekly, monthly and customized period. Dashboards made available as per requirements against MTTR</v>
      </c>
      <c r="AN1766" s="362"/>
      <c r="AO1766" s="362"/>
      <c r="AP1766" s="361" t="e">
        <v>#N/A</v>
      </c>
      <c r="AR1766">
        <v>1</v>
      </c>
    </row>
    <row r="1767" spans="2:44" ht="15" hidden="1" customHeight="1" x14ac:dyDescent="0.35">
      <c r="B1767" s="362">
        <v>1765</v>
      </c>
      <c r="C1767" s="362" t="s">
        <v>4429</v>
      </c>
      <c r="D1767" s="362" t="s">
        <v>3</v>
      </c>
      <c r="E1767" s="362" t="s">
        <v>172</v>
      </c>
      <c r="F1767" s="362"/>
      <c r="G1767" s="362"/>
      <c r="H1767" s="362"/>
      <c r="I1767" s="362" t="s">
        <v>26</v>
      </c>
      <c r="J1767" s="362" t="s">
        <v>63</v>
      </c>
      <c r="K1767" s="361" t="s">
        <v>4430</v>
      </c>
      <c r="L1767" s="362"/>
      <c r="M1767" s="362" t="s">
        <v>186</v>
      </c>
      <c r="N1767" s="362" t="s">
        <v>40</v>
      </c>
      <c r="O1767" s="362"/>
      <c r="P1767" s="362" t="s">
        <v>2208</v>
      </c>
      <c r="Q1767" s="362" t="s">
        <v>4394</v>
      </c>
      <c r="R1767" s="362"/>
      <c r="S1767" s="365" t="s">
        <v>4431</v>
      </c>
      <c r="T1767" s="362"/>
      <c r="U1767" s="362"/>
      <c r="V1767" s="362" t="s">
        <v>844</v>
      </c>
      <c r="W1767" s="362"/>
      <c r="X1767" s="362" t="s">
        <v>9</v>
      </c>
      <c r="Y1767" s="362" t="s">
        <v>9</v>
      </c>
      <c r="Z1767" s="362" t="s">
        <v>90</v>
      </c>
      <c r="AA1767" s="366" t="s">
        <v>90</v>
      </c>
      <c r="AB1767" s="362" t="s">
        <v>90</v>
      </c>
      <c r="AC1767" s="362"/>
      <c r="AD1767" s="362"/>
      <c r="AE1767" s="362"/>
      <c r="AF1767" s="362"/>
      <c r="AG1767" s="362"/>
      <c r="AH1767" s="362"/>
      <c r="AI1767" s="362" t="str">
        <f t="shared" si="27"/>
        <v>NOCGPON</v>
      </c>
      <c r="AJ1767" s="362" t="str">
        <f>VLOOKUP(AI1767,Table1[[#All],[CONCAT]:[Tfiber]],2,FALSE)</f>
        <v>Applications/Tools</v>
      </c>
      <c r="AK1767" s="362" t="s">
        <v>40</v>
      </c>
      <c r="AL1767" s="362" t="str">
        <f>VLOOKUP(C1767,[1]AllOSS!$B:$G,6,0)</f>
        <v>NOT-FEASIBLE</v>
      </c>
      <c r="AM1767" s="362" t="str">
        <f>VLOOKUP(C1767,[1]AllOSS!$B:$K,10,0)</f>
        <v>Availability is available in UOC for  Daily and monthly only.</v>
      </c>
      <c r="AN1767" s="362"/>
      <c r="AO1767" s="362"/>
      <c r="AP1767" s="361" t="e">
        <v>#N/A</v>
      </c>
      <c r="AR1767">
        <v>1</v>
      </c>
    </row>
    <row r="1768" spans="2:44" ht="15" hidden="1" customHeight="1" x14ac:dyDescent="0.35">
      <c r="B1768" s="362">
        <v>1766</v>
      </c>
      <c r="C1768" s="362" t="s">
        <v>4432</v>
      </c>
      <c r="D1768" s="362" t="s">
        <v>3</v>
      </c>
      <c r="E1768" s="362" t="s">
        <v>172</v>
      </c>
      <c r="F1768" s="362"/>
      <c r="G1768" s="362"/>
      <c r="H1768" s="362"/>
      <c r="I1768" s="362" t="s">
        <v>26</v>
      </c>
      <c r="J1768" s="362" t="s">
        <v>63</v>
      </c>
      <c r="K1768" s="361" t="s">
        <v>4433</v>
      </c>
      <c r="L1768" s="362"/>
      <c r="M1768" s="362" t="s">
        <v>186</v>
      </c>
      <c r="N1768" s="362" t="s">
        <v>4410</v>
      </c>
      <c r="O1768" s="362"/>
      <c r="P1768" s="362" t="s">
        <v>2208</v>
      </c>
      <c r="Q1768" s="362" t="s">
        <v>4394</v>
      </c>
      <c r="R1768" s="362"/>
      <c r="S1768" s="361"/>
      <c r="T1768" s="362"/>
      <c r="U1768" s="362"/>
      <c r="V1768" s="362" t="s">
        <v>844</v>
      </c>
      <c r="W1768" s="362"/>
      <c r="X1768" s="362"/>
      <c r="Y1768" s="362" t="s">
        <v>48</v>
      </c>
      <c r="Z1768" s="362" t="s">
        <v>90</v>
      </c>
      <c r="AA1768" s="366" t="s">
        <v>90</v>
      </c>
      <c r="AB1768" s="362" t="s">
        <v>90</v>
      </c>
      <c r="AC1768" s="362"/>
      <c r="AD1768" s="362"/>
      <c r="AE1768" s="362"/>
      <c r="AF1768" s="362"/>
      <c r="AG1768" s="362"/>
      <c r="AH1768" s="362"/>
      <c r="AI1768" s="362" t="str">
        <f t="shared" si="27"/>
        <v>NOCGPON</v>
      </c>
      <c r="AJ1768" s="362" t="str">
        <f>VLOOKUP(AI1768,Table1[[#All],[CONCAT]:[Tfiber]],2,FALSE)</f>
        <v>Applications/Tools</v>
      </c>
      <c r="AK1768" s="362" t="s">
        <v>40</v>
      </c>
      <c r="AL1768" s="362" t="str">
        <f>VLOOKUP(C1768,[1]AllOSS!$B:$G,6,0)</f>
        <v>COMPLETED</v>
      </c>
      <c r="AM1768" s="362">
        <f>VLOOKUP(C1768,[1]AllOSS!$B:$K,10,0)</f>
        <v>0</v>
      </c>
      <c r="AN1768" s="362"/>
      <c r="AO1768" s="362"/>
      <c r="AP1768" s="361"/>
      <c r="AR1768">
        <v>1</v>
      </c>
    </row>
    <row r="1769" spans="2:44" ht="15" hidden="1" customHeight="1" x14ac:dyDescent="0.35">
      <c r="B1769" s="362">
        <v>1767</v>
      </c>
      <c r="C1769" s="362" t="s">
        <v>4434</v>
      </c>
      <c r="D1769" s="362" t="s">
        <v>3</v>
      </c>
      <c r="E1769" s="362" t="s">
        <v>172</v>
      </c>
      <c r="F1769" s="362"/>
      <c r="G1769" s="362"/>
      <c r="H1769" s="362"/>
      <c r="I1769" s="362" t="s">
        <v>26</v>
      </c>
      <c r="J1769" s="362" t="s">
        <v>63</v>
      </c>
      <c r="K1769" s="361" t="s">
        <v>4435</v>
      </c>
      <c r="L1769" s="362"/>
      <c r="M1769" s="362" t="s">
        <v>186</v>
      </c>
      <c r="N1769" s="362" t="s">
        <v>40</v>
      </c>
      <c r="O1769" s="362"/>
      <c r="P1769" s="362" t="s">
        <v>2208</v>
      </c>
      <c r="Q1769" s="362" t="s">
        <v>4394</v>
      </c>
      <c r="R1769" s="362"/>
      <c r="S1769" s="361" t="s">
        <v>4436</v>
      </c>
      <c r="T1769" s="362"/>
      <c r="U1769" s="362"/>
      <c r="V1769" s="362" t="s">
        <v>844</v>
      </c>
      <c r="W1769" s="362"/>
      <c r="X1769" s="362" t="s">
        <v>9</v>
      </c>
      <c r="Y1769" s="362" t="s">
        <v>9</v>
      </c>
      <c r="Z1769" s="362" t="s">
        <v>90</v>
      </c>
      <c r="AA1769" s="366" t="s">
        <v>90</v>
      </c>
      <c r="AB1769" s="362" t="s">
        <v>90</v>
      </c>
      <c r="AC1769" s="362"/>
      <c r="AD1769" s="362"/>
      <c r="AE1769" s="362"/>
      <c r="AF1769" s="362"/>
      <c r="AG1769" s="362"/>
      <c r="AH1769" s="362"/>
      <c r="AI1769" s="362" t="str">
        <f t="shared" si="27"/>
        <v>NOCGPON</v>
      </c>
      <c r="AJ1769" s="362" t="str">
        <f>VLOOKUP(AI1769,Table1[[#All],[CONCAT]:[Tfiber]],2,FALSE)</f>
        <v>Applications/Tools</v>
      </c>
      <c r="AK1769" s="362" t="s">
        <v>40</v>
      </c>
      <c r="AL1769" s="362" t="str">
        <f>VLOOKUP(C1769,[1]AllOSS!$B:$G,6,0)</f>
        <v>NOT-FEASIBLE</v>
      </c>
      <c r="AM1769" s="362">
        <f>VLOOKUP(C1769,[1]AllOSS!$B:$K,10,0)</f>
        <v>0</v>
      </c>
      <c r="AN1769" s="362"/>
      <c r="AO1769" s="362"/>
      <c r="AP1769" s="361" t="e">
        <v>#N/A</v>
      </c>
      <c r="AR1769">
        <v>1</v>
      </c>
    </row>
    <row r="1770" spans="2:44" ht="15" hidden="1" customHeight="1" x14ac:dyDescent="0.35">
      <c r="B1770" s="362">
        <v>1768</v>
      </c>
      <c r="C1770" s="362" t="s">
        <v>4437</v>
      </c>
      <c r="D1770" s="362" t="s">
        <v>3</v>
      </c>
      <c r="E1770" s="362" t="s">
        <v>172</v>
      </c>
      <c r="F1770" s="362"/>
      <c r="G1770" s="362"/>
      <c r="H1770" s="362"/>
      <c r="I1770" s="362" t="s">
        <v>26</v>
      </c>
      <c r="J1770" s="362" t="s">
        <v>63</v>
      </c>
      <c r="K1770" s="361" t="s">
        <v>4438</v>
      </c>
      <c r="L1770" s="362"/>
      <c r="M1770" s="362" t="s">
        <v>186</v>
      </c>
      <c r="N1770" s="362" t="s">
        <v>4410</v>
      </c>
      <c r="O1770" s="362"/>
      <c r="P1770" s="362" t="s">
        <v>2208</v>
      </c>
      <c r="Q1770" s="362" t="s">
        <v>4394</v>
      </c>
      <c r="R1770" s="362"/>
      <c r="S1770" s="361"/>
      <c r="T1770" s="362"/>
      <c r="U1770" s="362"/>
      <c r="V1770" s="362" t="s">
        <v>844</v>
      </c>
      <c r="W1770" s="362"/>
      <c r="X1770" s="362"/>
      <c r="Y1770" s="362" t="s">
        <v>48</v>
      </c>
      <c r="Z1770" s="362" t="s">
        <v>90</v>
      </c>
      <c r="AA1770" s="366" t="s">
        <v>90</v>
      </c>
      <c r="AB1770" s="362" t="s">
        <v>90</v>
      </c>
      <c r="AC1770" s="362"/>
      <c r="AD1770" s="362"/>
      <c r="AE1770" s="362"/>
      <c r="AF1770" s="362"/>
      <c r="AG1770" s="362"/>
      <c r="AH1770" s="362"/>
      <c r="AI1770" s="362" t="str">
        <f t="shared" si="27"/>
        <v>NOCGPON</v>
      </c>
      <c r="AJ1770" s="362" t="str">
        <f>VLOOKUP(AI1770,Table1[[#All],[CONCAT]:[Tfiber]],2,FALSE)</f>
        <v>Applications/Tools</v>
      </c>
      <c r="AK1770" s="362" t="s">
        <v>40</v>
      </c>
      <c r="AL1770" s="362" t="str">
        <f>VLOOKUP(C1770,[1]AllOSS!$B:$G,6,0)</f>
        <v>COMPLETED</v>
      </c>
      <c r="AM1770" s="362">
        <f>VLOOKUP(C1770,[1]AllOSS!$B:$K,10,0)</f>
        <v>0</v>
      </c>
      <c r="AN1770" s="362"/>
      <c r="AO1770" s="362"/>
      <c r="AP1770" s="361"/>
      <c r="AR1770">
        <v>1</v>
      </c>
    </row>
    <row r="1771" spans="2:44" ht="15" hidden="1" customHeight="1" x14ac:dyDescent="0.35">
      <c r="B1771" s="362">
        <v>1769</v>
      </c>
      <c r="C1771" s="362" t="s">
        <v>4439</v>
      </c>
      <c r="D1771" s="362" t="s">
        <v>3</v>
      </c>
      <c r="E1771" s="362" t="s">
        <v>172</v>
      </c>
      <c r="F1771" s="362"/>
      <c r="G1771" s="362"/>
      <c r="H1771" s="362"/>
      <c r="I1771" s="362" t="s">
        <v>26</v>
      </c>
      <c r="J1771" s="362" t="s">
        <v>63</v>
      </c>
      <c r="K1771" s="361" t="s">
        <v>4440</v>
      </c>
      <c r="L1771" s="362"/>
      <c r="M1771" s="362" t="s">
        <v>186</v>
      </c>
      <c r="N1771" s="362" t="s">
        <v>4410</v>
      </c>
      <c r="O1771" s="362"/>
      <c r="P1771" s="362" t="s">
        <v>2208</v>
      </c>
      <c r="Q1771" s="362" t="s">
        <v>4394</v>
      </c>
      <c r="R1771" s="362"/>
      <c r="S1771" s="361"/>
      <c r="T1771" s="362"/>
      <c r="U1771" s="362"/>
      <c r="V1771" s="362" t="s">
        <v>844</v>
      </c>
      <c r="W1771" s="362"/>
      <c r="X1771" s="362"/>
      <c r="Y1771" s="362" t="s">
        <v>48</v>
      </c>
      <c r="Z1771" s="362" t="s">
        <v>90</v>
      </c>
      <c r="AA1771" s="366" t="s">
        <v>90</v>
      </c>
      <c r="AB1771" s="362" t="s">
        <v>90</v>
      </c>
      <c r="AC1771" s="362"/>
      <c r="AD1771" s="362"/>
      <c r="AE1771" s="362"/>
      <c r="AF1771" s="362"/>
      <c r="AG1771" s="362"/>
      <c r="AH1771" s="362"/>
      <c r="AI1771" s="362" t="str">
        <f t="shared" si="27"/>
        <v>NOCGPON</v>
      </c>
      <c r="AJ1771" s="362" t="str">
        <f>VLOOKUP(AI1771,Table1[[#All],[CONCAT]:[Tfiber]],2,FALSE)</f>
        <v>Applications/Tools</v>
      </c>
      <c r="AK1771" s="362" t="s">
        <v>40</v>
      </c>
      <c r="AL1771" s="362" t="str">
        <f>VLOOKUP(C1771,[1]AllOSS!$B:$G,6,0)</f>
        <v>COMPLETED</v>
      </c>
      <c r="AM1771" s="362">
        <f>VLOOKUP(C1771,[1]AllOSS!$B:$K,10,0)</f>
        <v>0</v>
      </c>
      <c r="AN1771" s="362"/>
      <c r="AO1771" s="362"/>
      <c r="AP1771" s="361"/>
      <c r="AR1771">
        <v>1</v>
      </c>
    </row>
    <row r="1772" spans="2:44" ht="15" hidden="1" customHeight="1" x14ac:dyDescent="0.35">
      <c r="B1772" s="362">
        <v>1770</v>
      </c>
      <c r="C1772" s="362" t="s">
        <v>4441</v>
      </c>
      <c r="D1772" s="362" t="s">
        <v>3</v>
      </c>
      <c r="E1772" s="362" t="s">
        <v>172</v>
      </c>
      <c r="F1772" s="362"/>
      <c r="G1772" s="362"/>
      <c r="H1772" s="362"/>
      <c r="I1772" s="362" t="s">
        <v>26</v>
      </c>
      <c r="J1772" s="362" t="s">
        <v>63</v>
      </c>
      <c r="K1772" s="361" t="s">
        <v>4442</v>
      </c>
      <c r="L1772" s="362"/>
      <c r="M1772" s="362" t="s">
        <v>186</v>
      </c>
      <c r="N1772" s="362" t="s">
        <v>4410</v>
      </c>
      <c r="O1772" s="362"/>
      <c r="P1772" s="362" t="s">
        <v>2208</v>
      </c>
      <c r="Q1772" s="362" t="s">
        <v>4394</v>
      </c>
      <c r="R1772" s="362"/>
      <c r="S1772" s="361"/>
      <c r="T1772" s="362"/>
      <c r="U1772" s="362"/>
      <c r="V1772" s="362" t="s">
        <v>844</v>
      </c>
      <c r="W1772" s="362"/>
      <c r="X1772" s="362"/>
      <c r="Y1772" s="362" t="s">
        <v>48</v>
      </c>
      <c r="Z1772" s="362" t="s">
        <v>90</v>
      </c>
      <c r="AA1772" s="366" t="s">
        <v>90</v>
      </c>
      <c r="AB1772" s="362" t="s">
        <v>90</v>
      </c>
      <c r="AC1772" s="362"/>
      <c r="AD1772" s="362"/>
      <c r="AE1772" s="362"/>
      <c r="AF1772" s="362"/>
      <c r="AG1772" s="362"/>
      <c r="AH1772" s="362"/>
      <c r="AI1772" s="362" t="str">
        <f t="shared" si="27"/>
        <v>NOCGPON</v>
      </c>
      <c r="AJ1772" s="362" t="str">
        <f>VLOOKUP(AI1772,Table1[[#All],[CONCAT]:[Tfiber]],2,FALSE)</f>
        <v>Applications/Tools</v>
      </c>
      <c r="AK1772" s="362" t="s">
        <v>40</v>
      </c>
      <c r="AL1772" s="362" t="str">
        <f>VLOOKUP(C1772,[1]AllOSS!$B:$G,6,0)</f>
        <v>COMPLETED</v>
      </c>
      <c r="AM1772" s="362">
        <f>VLOOKUP(C1772,[1]AllOSS!$B:$K,10,0)</f>
        <v>0</v>
      </c>
      <c r="AN1772" s="362"/>
      <c r="AO1772" s="362"/>
      <c r="AP1772" s="361"/>
      <c r="AR1772">
        <v>1</v>
      </c>
    </row>
    <row r="1773" spans="2:44" ht="15" hidden="1" customHeight="1" x14ac:dyDescent="0.35">
      <c r="B1773" s="362">
        <v>1771</v>
      </c>
      <c r="C1773" s="362" t="s">
        <v>4443</v>
      </c>
      <c r="D1773" s="362" t="s">
        <v>3</v>
      </c>
      <c r="E1773" s="362" t="s">
        <v>172</v>
      </c>
      <c r="F1773" s="362"/>
      <c r="G1773" s="362"/>
      <c r="H1773" s="362"/>
      <c r="I1773" s="362" t="s">
        <v>26</v>
      </c>
      <c r="J1773" s="362" t="s">
        <v>63</v>
      </c>
      <c r="K1773" s="361" t="s">
        <v>4444</v>
      </c>
      <c r="L1773" s="362"/>
      <c r="M1773" s="362" t="s">
        <v>186</v>
      </c>
      <c r="N1773" s="362" t="s">
        <v>4410</v>
      </c>
      <c r="O1773" s="362"/>
      <c r="P1773" s="362" t="s">
        <v>2208</v>
      </c>
      <c r="Q1773" s="362" t="s">
        <v>4394</v>
      </c>
      <c r="R1773" s="362"/>
      <c r="S1773" s="361"/>
      <c r="T1773" s="362"/>
      <c r="U1773" s="362"/>
      <c r="V1773" s="362" t="s">
        <v>844</v>
      </c>
      <c r="W1773" s="362"/>
      <c r="X1773" s="362"/>
      <c r="Y1773" s="362" t="s">
        <v>48</v>
      </c>
      <c r="Z1773" s="362" t="s">
        <v>90</v>
      </c>
      <c r="AA1773" s="366" t="s">
        <v>90</v>
      </c>
      <c r="AB1773" s="362" t="s">
        <v>90</v>
      </c>
      <c r="AC1773" s="362"/>
      <c r="AD1773" s="362"/>
      <c r="AE1773" s="362"/>
      <c r="AF1773" s="362"/>
      <c r="AG1773" s="362"/>
      <c r="AH1773" s="362"/>
      <c r="AI1773" s="362" t="str">
        <f t="shared" si="27"/>
        <v>NOCGPON</v>
      </c>
      <c r="AJ1773" s="362" t="str">
        <f>VLOOKUP(AI1773,Table1[[#All],[CONCAT]:[Tfiber]],2,FALSE)</f>
        <v>Applications/Tools</v>
      </c>
      <c r="AK1773" s="362" t="s">
        <v>40</v>
      </c>
      <c r="AL1773" s="362" t="str">
        <f>VLOOKUP(C1773,[1]AllOSS!$B:$G,6,0)</f>
        <v>COMPLETED</v>
      </c>
      <c r="AM1773" s="362">
        <f>VLOOKUP(C1773,[1]AllOSS!$B:$K,10,0)</f>
        <v>0</v>
      </c>
      <c r="AN1773" s="362"/>
      <c r="AO1773" s="362"/>
      <c r="AP1773" s="361"/>
      <c r="AR1773">
        <v>1</v>
      </c>
    </row>
    <row r="1774" spans="2:44" ht="15" hidden="1" customHeight="1" x14ac:dyDescent="0.35">
      <c r="B1774" s="362">
        <v>1772</v>
      </c>
      <c r="C1774" s="362" t="s">
        <v>4445</v>
      </c>
      <c r="D1774" s="362" t="s">
        <v>3</v>
      </c>
      <c r="E1774" s="362" t="s">
        <v>172</v>
      </c>
      <c r="F1774" s="362"/>
      <c r="G1774" s="362"/>
      <c r="H1774" s="362"/>
      <c r="I1774" s="362" t="s">
        <v>26</v>
      </c>
      <c r="J1774" s="362" t="s">
        <v>63</v>
      </c>
      <c r="K1774" s="361" t="s">
        <v>4446</v>
      </c>
      <c r="L1774" s="362"/>
      <c r="M1774" s="362" t="s">
        <v>186</v>
      </c>
      <c r="N1774" s="362" t="s">
        <v>4410</v>
      </c>
      <c r="O1774" s="362"/>
      <c r="P1774" s="362" t="s">
        <v>2208</v>
      </c>
      <c r="Q1774" s="362" t="s">
        <v>4394</v>
      </c>
      <c r="R1774" s="362"/>
      <c r="S1774" s="361"/>
      <c r="T1774" s="362"/>
      <c r="U1774" s="362"/>
      <c r="V1774" s="362" t="s">
        <v>844</v>
      </c>
      <c r="W1774" s="362"/>
      <c r="X1774" s="362"/>
      <c r="Y1774" s="362" t="s">
        <v>48</v>
      </c>
      <c r="Z1774" s="362" t="s">
        <v>90</v>
      </c>
      <c r="AA1774" s="366" t="s">
        <v>90</v>
      </c>
      <c r="AB1774" s="362" t="s">
        <v>90</v>
      </c>
      <c r="AC1774" s="362"/>
      <c r="AD1774" s="362"/>
      <c r="AE1774" s="362"/>
      <c r="AF1774" s="362"/>
      <c r="AG1774" s="362"/>
      <c r="AH1774" s="362"/>
      <c r="AI1774" s="362" t="str">
        <f t="shared" si="27"/>
        <v>NOCGPON</v>
      </c>
      <c r="AJ1774" s="362" t="str">
        <f>VLOOKUP(AI1774,Table1[[#All],[CONCAT]:[Tfiber]],2,FALSE)</f>
        <v>Applications/Tools</v>
      </c>
      <c r="AK1774" s="362" t="s">
        <v>40</v>
      </c>
      <c r="AL1774" s="362" t="str">
        <f>VLOOKUP(C1774,[1]AllOSS!$B:$G,6,0)</f>
        <v>COMPLETED</v>
      </c>
      <c r="AM1774" s="362">
        <f>VLOOKUP(C1774,[1]AllOSS!$B:$K,10,0)</f>
        <v>0</v>
      </c>
      <c r="AN1774" s="362"/>
      <c r="AO1774" s="362"/>
      <c r="AP1774" s="361"/>
      <c r="AR1774">
        <v>1</v>
      </c>
    </row>
    <row r="1775" spans="2:44" ht="15" hidden="1" customHeight="1" x14ac:dyDescent="0.35">
      <c r="B1775" s="362">
        <v>1773</v>
      </c>
      <c r="C1775" s="362" t="s">
        <v>4447</v>
      </c>
      <c r="D1775" s="362" t="s">
        <v>3</v>
      </c>
      <c r="E1775" s="362" t="s">
        <v>172</v>
      </c>
      <c r="F1775" s="362"/>
      <c r="G1775" s="362" t="s">
        <v>63</v>
      </c>
      <c r="H1775" s="362" t="s">
        <v>63</v>
      </c>
      <c r="I1775" s="362" t="s">
        <v>63</v>
      </c>
      <c r="J1775" s="362" t="s">
        <v>4392</v>
      </c>
      <c r="K1775" s="361" t="s">
        <v>4448</v>
      </c>
      <c r="L1775" s="362"/>
      <c r="M1775" s="362" t="s">
        <v>186</v>
      </c>
      <c r="N1775" s="362" t="s">
        <v>90</v>
      </c>
      <c r="O1775" s="362"/>
      <c r="P1775" s="362" t="s">
        <v>2208</v>
      </c>
      <c r="Q1775" s="362" t="s">
        <v>4394</v>
      </c>
      <c r="R1775" s="362"/>
      <c r="S1775" s="361"/>
      <c r="T1775" s="362"/>
      <c r="U1775" s="362"/>
      <c r="V1775" s="362" t="s">
        <v>844</v>
      </c>
      <c r="W1775" s="362"/>
      <c r="X1775" s="362"/>
      <c r="Y1775" s="362" t="s">
        <v>48</v>
      </c>
      <c r="Z1775" s="362" t="s">
        <v>90</v>
      </c>
      <c r="AA1775" s="366" t="s">
        <v>90</v>
      </c>
      <c r="AB1775" s="362" t="s">
        <v>90</v>
      </c>
      <c r="AC1775" s="362"/>
      <c r="AD1775" s="362"/>
      <c r="AE1775" s="362"/>
      <c r="AF1775" s="362"/>
      <c r="AG1775" s="362"/>
      <c r="AH1775" s="362"/>
      <c r="AI1775" s="362" t="str">
        <f t="shared" si="27"/>
        <v>NOCOSS</v>
      </c>
      <c r="AJ1775" s="362" t="str">
        <f>VLOOKUP(AI1775,Table1[[#All],[CONCAT]:[Tfiber]],2,FALSE)</f>
        <v>Applications/Tools</v>
      </c>
      <c r="AK1775" s="362" t="s">
        <v>40</v>
      </c>
      <c r="AL1775" s="362" t="str">
        <f>VLOOKUP(C1775,[1]AllOSS!$B:$G,6,0)</f>
        <v>COMPLETED</v>
      </c>
      <c r="AM1775" s="362">
        <f>VLOOKUP(C1775,[1]AllOSS!$B:$K,10,0)</f>
        <v>0</v>
      </c>
      <c r="AN1775" s="362"/>
      <c r="AO1775" s="362"/>
      <c r="AP1775" s="361" t="e">
        <v>#N/A</v>
      </c>
      <c r="AR1775">
        <v>1</v>
      </c>
    </row>
    <row r="1776" spans="2:44" ht="15" hidden="1" customHeight="1" x14ac:dyDescent="0.35">
      <c r="B1776" s="362">
        <v>1774</v>
      </c>
      <c r="C1776" s="362" t="s">
        <v>4449</v>
      </c>
      <c r="D1776" s="362" t="s">
        <v>3</v>
      </c>
      <c r="E1776" s="362" t="s">
        <v>172</v>
      </c>
      <c r="F1776" s="362"/>
      <c r="G1776" s="362"/>
      <c r="H1776" s="362"/>
      <c r="I1776" s="362" t="s">
        <v>26</v>
      </c>
      <c r="J1776" s="362" t="s">
        <v>63</v>
      </c>
      <c r="K1776" s="361" t="s">
        <v>4450</v>
      </c>
      <c r="L1776" s="362"/>
      <c r="M1776" s="362" t="s">
        <v>186</v>
      </c>
      <c r="N1776" s="362" t="s">
        <v>40</v>
      </c>
      <c r="O1776" s="362"/>
      <c r="P1776" s="362" t="s">
        <v>2208</v>
      </c>
      <c r="Q1776" s="362" t="s">
        <v>4394</v>
      </c>
      <c r="R1776" s="362"/>
      <c r="S1776" s="361" t="s">
        <v>4451</v>
      </c>
      <c r="T1776" s="362"/>
      <c r="U1776" s="362"/>
      <c r="V1776" s="362" t="s">
        <v>844</v>
      </c>
      <c r="W1776" s="362"/>
      <c r="X1776" s="362" t="s">
        <v>9</v>
      </c>
      <c r="Y1776" s="362" t="s">
        <v>9</v>
      </c>
      <c r="Z1776" s="362" t="s">
        <v>90</v>
      </c>
      <c r="AA1776" s="366" t="s">
        <v>90</v>
      </c>
      <c r="AB1776" s="362" t="s">
        <v>90</v>
      </c>
      <c r="AC1776" s="362"/>
      <c r="AD1776" s="362"/>
      <c r="AE1776" s="362"/>
      <c r="AF1776" s="362"/>
      <c r="AG1776" s="362"/>
      <c r="AH1776" s="362"/>
      <c r="AI1776" s="362" t="str">
        <f t="shared" si="27"/>
        <v>NOCGPON</v>
      </c>
      <c r="AJ1776" s="362" t="str">
        <f>VLOOKUP(AI1776,Table1[[#All],[CONCAT]:[Tfiber]],2,FALSE)</f>
        <v>Applications/Tools</v>
      </c>
      <c r="AK1776" s="362" t="s">
        <v>40</v>
      </c>
      <c r="AL1776" s="362" t="str">
        <f>VLOOKUP(C1776,[1]AllOSS!$B:$G,6,0)</f>
        <v>WIP</v>
      </c>
      <c r="AM1776" s="362">
        <f>VLOOKUP(C1776,[1]AllOSS!$B:$K,10,0)</f>
        <v>0</v>
      </c>
      <c r="AN1776" s="362"/>
      <c r="AO1776" s="362"/>
      <c r="AP1776" s="361" t="e">
        <v>#N/A</v>
      </c>
      <c r="AR1776">
        <v>1</v>
      </c>
    </row>
    <row r="1777" spans="2:44" ht="15" hidden="1" customHeight="1" x14ac:dyDescent="0.35">
      <c r="B1777" s="362">
        <v>1775</v>
      </c>
      <c r="C1777" s="362" t="s">
        <v>4452</v>
      </c>
      <c r="D1777" s="362" t="s">
        <v>3</v>
      </c>
      <c r="E1777" s="362" t="s">
        <v>172</v>
      </c>
      <c r="F1777" s="362"/>
      <c r="G1777" s="362" t="s">
        <v>63</v>
      </c>
      <c r="H1777" s="362" t="s">
        <v>63</v>
      </c>
      <c r="I1777" s="362" t="s">
        <v>80</v>
      </c>
      <c r="J1777" s="362" t="s">
        <v>63</v>
      </c>
      <c r="K1777" s="361" t="s">
        <v>4453</v>
      </c>
      <c r="L1777" s="362"/>
      <c r="M1777" s="362" t="s">
        <v>186</v>
      </c>
      <c r="N1777" s="362" t="s">
        <v>4410</v>
      </c>
      <c r="O1777" s="362"/>
      <c r="P1777" s="362" t="s">
        <v>2208</v>
      </c>
      <c r="Q1777" s="362" t="s">
        <v>4394</v>
      </c>
      <c r="R1777" s="362"/>
      <c r="S1777" s="361"/>
      <c r="T1777" s="362"/>
      <c r="U1777" s="362"/>
      <c r="V1777" s="362" t="s">
        <v>844</v>
      </c>
      <c r="W1777" s="362"/>
      <c r="X1777" s="362"/>
      <c r="Y1777" s="362" t="s">
        <v>48</v>
      </c>
      <c r="Z1777" s="362" t="s">
        <v>90</v>
      </c>
      <c r="AA1777" s="366" t="s">
        <v>90</v>
      </c>
      <c r="AB1777" s="362" t="s">
        <v>90</v>
      </c>
      <c r="AC1777" s="362"/>
      <c r="AD1777" s="362"/>
      <c r="AE1777" s="362"/>
      <c r="AF1777" s="362"/>
      <c r="AG1777" s="362"/>
      <c r="AH1777" s="362"/>
      <c r="AI1777" s="362" t="str">
        <f t="shared" si="27"/>
        <v>NOCAll Domain</v>
      </c>
      <c r="AJ1777" s="362" t="str">
        <f>VLOOKUP(AI1777,Table1[[#All],[CONCAT]:[Tfiber]],2,FALSE)</f>
        <v>Applications/Tools</v>
      </c>
      <c r="AK1777" s="362" t="s">
        <v>40</v>
      </c>
      <c r="AL1777" s="362" t="str">
        <f>VLOOKUP(C1777,[1]AllOSS!$B:$G,6,0)</f>
        <v>COMPLETED</v>
      </c>
      <c r="AM1777" s="362">
        <f>VLOOKUP(C1777,[1]AllOSS!$B:$K,10,0)</f>
        <v>0</v>
      </c>
      <c r="AN1777" s="362"/>
      <c r="AO1777" s="362"/>
      <c r="AP1777" s="361"/>
      <c r="AR1777">
        <v>1</v>
      </c>
    </row>
    <row r="1778" spans="2:44" ht="15" hidden="1" customHeight="1" x14ac:dyDescent="0.35">
      <c r="B1778" s="362">
        <v>1776</v>
      </c>
      <c r="C1778" s="362" t="s">
        <v>4454</v>
      </c>
      <c r="D1778" s="362" t="s">
        <v>3</v>
      </c>
      <c r="E1778" s="362" t="s">
        <v>172</v>
      </c>
      <c r="F1778" s="362"/>
      <c r="G1778" s="362" t="s">
        <v>63</v>
      </c>
      <c r="H1778" s="362" t="s">
        <v>63</v>
      </c>
      <c r="I1778" s="362" t="s">
        <v>80</v>
      </c>
      <c r="J1778" s="362" t="s">
        <v>63</v>
      </c>
      <c r="K1778" s="361" t="s">
        <v>4455</v>
      </c>
      <c r="L1778" s="362"/>
      <c r="M1778" s="362" t="s">
        <v>186</v>
      </c>
      <c r="N1778" s="362" t="s">
        <v>4410</v>
      </c>
      <c r="O1778" s="362"/>
      <c r="P1778" s="362" t="s">
        <v>2208</v>
      </c>
      <c r="Q1778" s="362" t="s">
        <v>4394</v>
      </c>
      <c r="R1778" s="362"/>
      <c r="S1778" s="361"/>
      <c r="T1778" s="362"/>
      <c r="U1778" s="362"/>
      <c r="V1778" s="362" t="s">
        <v>844</v>
      </c>
      <c r="W1778" s="362"/>
      <c r="X1778" s="362"/>
      <c r="Y1778" s="362" t="s">
        <v>48</v>
      </c>
      <c r="Z1778" s="362" t="s">
        <v>90</v>
      </c>
      <c r="AA1778" s="366" t="s">
        <v>90</v>
      </c>
      <c r="AB1778" s="362" t="s">
        <v>90</v>
      </c>
      <c r="AC1778" s="362"/>
      <c r="AD1778" s="362"/>
      <c r="AE1778" s="362"/>
      <c r="AF1778" s="362"/>
      <c r="AG1778" s="362"/>
      <c r="AH1778" s="362"/>
      <c r="AI1778" s="362" t="str">
        <f t="shared" si="27"/>
        <v>NOCAll Domain</v>
      </c>
      <c r="AJ1778" s="362" t="str">
        <f>VLOOKUP(AI1778,Table1[[#All],[CONCAT]:[Tfiber]],2,FALSE)</f>
        <v>Applications/Tools</v>
      </c>
      <c r="AK1778" s="362" t="s">
        <v>40</v>
      </c>
      <c r="AL1778" s="362" t="str">
        <f>VLOOKUP(C1778,[1]AllOSS!$B:$G,6,0)</f>
        <v>COMPLETED</v>
      </c>
      <c r="AM1778" s="362">
        <f>VLOOKUP(C1778,[1]AllOSS!$B:$K,10,0)</f>
        <v>0</v>
      </c>
      <c r="AN1778" s="362"/>
      <c r="AO1778" s="362"/>
      <c r="AP1778" s="361"/>
      <c r="AR1778">
        <v>1</v>
      </c>
    </row>
    <row r="1779" spans="2:44" ht="15" hidden="1" customHeight="1" x14ac:dyDescent="0.35">
      <c r="B1779" s="362">
        <v>1777</v>
      </c>
      <c r="C1779" s="362" t="s">
        <v>4456</v>
      </c>
      <c r="D1779" s="362" t="s">
        <v>3</v>
      </c>
      <c r="E1779" s="362" t="s">
        <v>172</v>
      </c>
      <c r="F1779" s="362"/>
      <c r="G1779" s="362" t="s">
        <v>63</v>
      </c>
      <c r="H1779" s="362" t="s">
        <v>63</v>
      </c>
      <c r="I1779" s="362" t="s">
        <v>80</v>
      </c>
      <c r="J1779" s="362" t="s">
        <v>63</v>
      </c>
      <c r="K1779" s="361" t="s">
        <v>4457</v>
      </c>
      <c r="L1779" s="362"/>
      <c r="M1779" s="362" t="s">
        <v>186</v>
      </c>
      <c r="N1779" s="362" t="s">
        <v>4410</v>
      </c>
      <c r="O1779" s="362"/>
      <c r="P1779" s="362" t="s">
        <v>2208</v>
      </c>
      <c r="Q1779" s="362" t="s">
        <v>4394</v>
      </c>
      <c r="R1779" s="362"/>
      <c r="S1779" s="361"/>
      <c r="T1779" s="362"/>
      <c r="U1779" s="362"/>
      <c r="V1779" s="362" t="s">
        <v>844</v>
      </c>
      <c r="W1779" s="362"/>
      <c r="X1779" s="362"/>
      <c r="Y1779" s="362" t="s">
        <v>48</v>
      </c>
      <c r="Z1779" s="362" t="s">
        <v>90</v>
      </c>
      <c r="AA1779" s="366" t="s">
        <v>90</v>
      </c>
      <c r="AB1779" s="362" t="s">
        <v>90</v>
      </c>
      <c r="AC1779" s="362"/>
      <c r="AD1779" s="362"/>
      <c r="AE1779" s="362"/>
      <c r="AF1779" s="362"/>
      <c r="AG1779" s="362"/>
      <c r="AH1779" s="362"/>
      <c r="AI1779" s="362" t="str">
        <f t="shared" si="27"/>
        <v>NOCAll Domain</v>
      </c>
      <c r="AJ1779" s="362" t="str">
        <f>VLOOKUP(AI1779,Table1[[#All],[CONCAT]:[Tfiber]],2,FALSE)</f>
        <v>Applications/Tools</v>
      </c>
      <c r="AK1779" s="362" t="s">
        <v>40</v>
      </c>
      <c r="AL1779" s="362" t="str">
        <f>VLOOKUP(C1779,[1]AllOSS!$B:$G,6,0)</f>
        <v>COMPLETED</v>
      </c>
      <c r="AM1779" s="362">
        <f>VLOOKUP(C1779,[1]AllOSS!$B:$K,10,0)</f>
        <v>0</v>
      </c>
      <c r="AN1779" s="362"/>
      <c r="AO1779" s="362"/>
      <c r="AP1779" s="361"/>
      <c r="AR1779">
        <v>1</v>
      </c>
    </row>
    <row r="1780" spans="2:44" ht="15" hidden="1" customHeight="1" x14ac:dyDescent="0.35">
      <c r="B1780" s="362">
        <v>1778</v>
      </c>
      <c r="C1780" s="362" t="s">
        <v>4458</v>
      </c>
      <c r="D1780" s="362" t="s">
        <v>3</v>
      </c>
      <c r="E1780" s="362" t="s">
        <v>172</v>
      </c>
      <c r="F1780" s="362"/>
      <c r="G1780" s="362" t="s">
        <v>63</v>
      </c>
      <c r="H1780" s="362" t="s">
        <v>63</v>
      </c>
      <c r="I1780" s="362" t="s">
        <v>80</v>
      </c>
      <c r="J1780" s="362" t="s">
        <v>63</v>
      </c>
      <c r="K1780" s="361" t="s">
        <v>4459</v>
      </c>
      <c r="L1780" s="362"/>
      <c r="M1780" s="362" t="s">
        <v>186</v>
      </c>
      <c r="N1780" s="362" t="s">
        <v>4410</v>
      </c>
      <c r="O1780" s="362"/>
      <c r="P1780" s="362" t="s">
        <v>2208</v>
      </c>
      <c r="Q1780" s="362" t="s">
        <v>4394</v>
      </c>
      <c r="R1780" s="362"/>
      <c r="S1780" s="361"/>
      <c r="T1780" s="362"/>
      <c r="U1780" s="362"/>
      <c r="V1780" s="362" t="s">
        <v>844</v>
      </c>
      <c r="W1780" s="362"/>
      <c r="X1780" s="362"/>
      <c r="Y1780" s="362" t="s">
        <v>48</v>
      </c>
      <c r="Z1780" s="362" t="s">
        <v>90</v>
      </c>
      <c r="AA1780" s="366" t="s">
        <v>90</v>
      </c>
      <c r="AB1780" s="362" t="s">
        <v>90</v>
      </c>
      <c r="AC1780" s="362"/>
      <c r="AD1780" s="362"/>
      <c r="AE1780" s="362"/>
      <c r="AF1780" s="362"/>
      <c r="AG1780" s="362"/>
      <c r="AH1780" s="362"/>
      <c r="AI1780" s="362" t="str">
        <f t="shared" si="27"/>
        <v>NOCAll Domain</v>
      </c>
      <c r="AJ1780" s="362" t="str">
        <f>VLOOKUP(AI1780,Table1[[#All],[CONCAT]:[Tfiber]],2,FALSE)</f>
        <v>Applications/Tools</v>
      </c>
      <c r="AK1780" s="362" t="s">
        <v>40</v>
      </c>
      <c r="AL1780" s="362" t="str">
        <f>VLOOKUP(C1780,[1]AllOSS!$B:$G,6,0)</f>
        <v>COMPLETED</v>
      </c>
      <c r="AM1780" s="362">
        <f>VLOOKUP(C1780,[1]AllOSS!$B:$K,10,0)</f>
        <v>0</v>
      </c>
      <c r="AN1780" s="362"/>
      <c r="AO1780" s="362"/>
      <c r="AP1780" s="361"/>
      <c r="AR1780">
        <v>1</v>
      </c>
    </row>
    <row r="1781" spans="2:44" ht="15" hidden="1" customHeight="1" x14ac:dyDescent="0.35">
      <c r="B1781" s="362">
        <v>1779</v>
      </c>
      <c r="C1781" s="362" t="s">
        <v>4460</v>
      </c>
      <c r="D1781" s="362" t="s">
        <v>3</v>
      </c>
      <c r="E1781" s="362" t="s">
        <v>172</v>
      </c>
      <c r="F1781" s="362"/>
      <c r="G1781" s="362" t="s">
        <v>63</v>
      </c>
      <c r="H1781" s="362" t="s">
        <v>63</v>
      </c>
      <c r="I1781" s="362" t="s">
        <v>80</v>
      </c>
      <c r="J1781" s="362" t="s">
        <v>63</v>
      </c>
      <c r="K1781" s="361" t="s">
        <v>4461</v>
      </c>
      <c r="L1781" s="362"/>
      <c r="M1781" s="362" t="s">
        <v>186</v>
      </c>
      <c r="N1781" s="362" t="s">
        <v>4410</v>
      </c>
      <c r="O1781" s="362"/>
      <c r="P1781" s="362" t="s">
        <v>2208</v>
      </c>
      <c r="Q1781" s="362" t="s">
        <v>4394</v>
      </c>
      <c r="R1781" s="362"/>
      <c r="S1781" s="361"/>
      <c r="T1781" s="362"/>
      <c r="U1781" s="362"/>
      <c r="V1781" s="362" t="s">
        <v>844</v>
      </c>
      <c r="W1781" s="362"/>
      <c r="X1781" s="362"/>
      <c r="Y1781" s="362" t="s">
        <v>48</v>
      </c>
      <c r="Z1781" s="362" t="s">
        <v>90</v>
      </c>
      <c r="AA1781" s="366" t="s">
        <v>90</v>
      </c>
      <c r="AB1781" s="362" t="s">
        <v>90</v>
      </c>
      <c r="AC1781" s="362"/>
      <c r="AD1781" s="362"/>
      <c r="AE1781" s="362"/>
      <c r="AF1781" s="362"/>
      <c r="AG1781" s="362"/>
      <c r="AH1781" s="362"/>
      <c r="AI1781" s="362" t="str">
        <f t="shared" si="27"/>
        <v>NOCAll Domain</v>
      </c>
      <c r="AJ1781" s="362" t="str">
        <f>VLOOKUP(AI1781,Table1[[#All],[CONCAT]:[Tfiber]],2,FALSE)</f>
        <v>Applications/Tools</v>
      </c>
      <c r="AK1781" s="362" t="s">
        <v>40</v>
      </c>
      <c r="AL1781" s="362" t="str">
        <f>VLOOKUP(C1781,[1]AllOSS!$B:$G,6,0)</f>
        <v>COMPLETED</v>
      </c>
      <c r="AM1781" s="362">
        <f>VLOOKUP(C1781,[1]AllOSS!$B:$K,10,0)</f>
        <v>0</v>
      </c>
      <c r="AN1781" s="362"/>
      <c r="AO1781" s="362"/>
      <c r="AP1781" s="361"/>
      <c r="AR1781">
        <v>1</v>
      </c>
    </row>
    <row r="1782" spans="2:44" ht="15" hidden="1" customHeight="1" x14ac:dyDescent="0.35">
      <c r="B1782" s="362">
        <v>1780</v>
      </c>
      <c r="C1782" s="362" t="s">
        <v>4462</v>
      </c>
      <c r="D1782" s="362" t="s">
        <v>3</v>
      </c>
      <c r="E1782" s="362" t="s">
        <v>172</v>
      </c>
      <c r="F1782" s="362"/>
      <c r="G1782" s="362" t="s">
        <v>63</v>
      </c>
      <c r="H1782" s="362" t="s">
        <v>63</v>
      </c>
      <c r="I1782" s="362" t="s">
        <v>80</v>
      </c>
      <c r="J1782" s="362" t="s">
        <v>63</v>
      </c>
      <c r="K1782" s="361" t="s">
        <v>4463</v>
      </c>
      <c r="L1782" s="362"/>
      <c r="M1782" s="362" t="s">
        <v>186</v>
      </c>
      <c r="N1782" s="362" t="s">
        <v>4410</v>
      </c>
      <c r="O1782" s="362"/>
      <c r="P1782" s="362" t="s">
        <v>1398</v>
      </c>
      <c r="Q1782" s="362" t="s">
        <v>4464</v>
      </c>
      <c r="R1782" s="362"/>
      <c r="S1782" s="361"/>
      <c r="T1782" s="362"/>
      <c r="U1782" s="362"/>
      <c r="V1782" s="362" t="s">
        <v>844</v>
      </c>
      <c r="W1782" s="362"/>
      <c r="X1782" s="362"/>
      <c r="Y1782" s="362" t="s">
        <v>48</v>
      </c>
      <c r="Z1782" s="362" t="s">
        <v>90</v>
      </c>
      <c r="AA1782" s="366" t="s">
        <v>90</v>
      </c>
      <c r="AB1782" s="362" t="s">
        <v>90</v>
      </c>
      <c r="AC1782" s="362"/>
      <c r="AD1782" s="362"/>
      <c r="AE1782" s="362"/>
      <c r="AF1782" s="362"/>
      <c r="AG1782" s="362"/>
      <c r="AH1782" s="362"/>
      <c r="AI1782" s="362" t="str">
        <f t="shared" si="27"/>
        <v>NOCAll Domain</v>
      </c>
      <c r="AJ1782" s="362" t="str">
        <f>VLOOKUP(AI1782,Table1[[#All],[CONCAT]:[Tfiber]],2,FALSE)</f>
        <v>Applications/Tools</v>
      </c>
      <c r="AK1782" s="362" t="s">
        <v>40</v>
      </c>
      <c r="AL1782" s="362" t="str">
        <f>VLOOKUP(C1782,[1]AllOSS!$B:$G,6,0)</f>
        <v>COMPLETED</v>
      </c>
      <c r="AM1782" s="362" t="str">
        <f>VLOOKUP(C1782,[1]AllOSS!$B:$K,10,0)</f>
        <v>Power BI DB - Device status will be live in the dashboard</v>
      </c>
      <c r="AN1782" s="362"/>
      <c r="AO1782" s="362"/>
      <c r="AP1782" s="361"/>
      <c r="AR1782">
        <v>1</v>
      </c>
    </row>
    <row r="1783" spans="2:44" ht="15" hidden="1" customHeight="1" x14ac:dyDescent="0.35">
      <c r="B1783" s="362">
        <v>1781</v>
      </c>
      <c r="C1783" s="362" t="s">
        <v>4465</v>
      </c>
      <c r="D1783" s="362" t="s">
        <v>3</v>
      </c>
      <c r="E1783" s="362" t="s">
        <v>172</v>
      </c>
      <c r="F1783" s="362"/>
      <c r="G1783" s="362" t="s">
        <v>63</v>
      </c>
      <c r="H1783" s="362" t="s">
        <v>63</v>
      </c>
      <c r="I1783" s="362" t="s">
        <v>80</v>
      </c>
      <c r="J1783" s="362" t="s">
        <v>63</v>
      </c>
      <c r="K1783" s="361" t="s">
        <v>4466</v>
      </c>
      <c r="L1783" s="362"/>
      <c r="M1783" s="362" t="s">
        <v>186</v>
      </c>
      <c r="N1783" s="362" t="s">
        <v>95</v>
      </c>
      <c r="O1783" s="362"/>
      <c r="P1783" s="362" t="s">
        <v>1398</v>
      </c>
      <c r="Q1783" s="362" t="s">
        <v>4464</v>
      </c>
      <c r="R1783" s="362"/>
      <c r="S1783" s="361"/>
      <c r="T1783" s="362"/>
      <c r="U1783" s="362"/>
      <c r="V1783" s="362" t="s">
        <v>844</v>
      </c>
      <c r="W1783" s="362"/>
      <c r="X1783" s="362" t="s">
        <v>9</v>
      </c>
      <c r="Y1783" s="362" t="s">
        <v>2790</v>
      </c>
      <c r="Z1783" s="362" t="s">
        <v>90</v>
      </c>
      <c r="AA1783" s="366" t="s">
        <v>90</v>
      </c>
      <c r="AB1783" s="362" t="s">
        <v>90</v>
      </c>
      <c r="AC1783" s="362"/>
      <c r="AD1783" s="362"/>
      <c r="AE1783" s="362"/>
      <c r="AF1783" s="362"/>
      <c r="AG1783" s="362"/>
      <c r="AH1783" s="362"/>
      <c r="AI1783" s="362" t="str">
        <f t="shared" si="27"/>
        <v>NOCAll Domain</v>
      </c>
      <c r="AJ1783" s="362" t="str">
        <f>VLOOKUP(AI1783,Table1[[#All],[CONCAT]:[Tfiber]],2,FALSE)</f>
        <v>Applications/Tools</v>
      </c>
      <c r="AK1783" s="362" t="e">
        <v>#N/A</v>
      </c>
      <c r="AL1783" s="362" t="str">
        <f>VLOOKUP(C1783,[1]AllOSS!$B:$G,6,0)</f>
        <v>NOT-FEASIBLE</v>
      </c>
      <c r="AM1783" s="362">
        <f>VLOOKUP(C1783,[1]AllOSS!$B:$K,10,0)</f>
        <v>0</v>
      </c>
      <c r="AN1783" s="362"/>
      <c r="AO1783" s="362"/>
      <c r="AP1783" s="361" t="e">
        <v>#N/A</v>
      </c>
      <c r="AR1783">
        <v>1</v>
      </c>
    </row>
    <row r="1784" spans="2:44" ht="15" hidden="1" customHeight="1" x14ac:dyDescent="0.35">
      <c r="B1784" s="362">
        <v>1782</v>
      </c>
      <c r="C1784" s="362" t="s">
        <v>4467</v>
      </c>
      <c r="D1784" s="362" t="s">
        <v>3</v>
      </c>
      <c r="E1784" s="362" t="s">
        <v>172</v>
      </c>
      <c r="F1784" s="362"/>
      <c r="G1784" s="362" t="s">
        <v>63</v>
      </c>
      <c r="H1784" s="362" t="s">
        <v>63</v>
      </c>
      <c r="I1784" s="362" t="s">
        <v>80</v>
      </c>
      <c r="J1784" s="362" t="s">
        <v>63</v>
      </c>
      <c r="K1784" s="361" t="s">
        <v>4468</v>
      </c>
      <c r="L1784" s="362"/>
      <c r="M1784" s="362" t="s">
        <v>186</v>
      </c>
      <c r="N1784" s="362" t="s">
        <v>4410</v>
      </c>
      <c r="O1784" s="362"/>
      <c r="P1784" s="362" t="s">
        <v>1398</v>
      </c>
      <c r="Q1784" s="362" t="s">
        <v>4464</v>
      </c>
      <c r="R1784" s="362"/>
      <c r="S1784" s="361" t="s">
        <v>4469</v>
      </c>
      <c r="T1784" s="362"/>
      <c r="U1784" s="362"/>
      <c r="V1784" s="362" t="s">
        <v>844</v>
      </c>
      <c r="W1784" s="362"/>
      <c r="X1784" s="362"/>
      <c r="Y1784" s="362" t="s">
        <v>48</v>
      </c>
      <c r="Z1784" s="362" t="s">
        <v>90</v>
      </c>
      <c r="AA1784" s="366" t="s">
        <v>90</v>
      </c>
      <c r="AB1784" s="362" t="s">
        <v>90</v>
      </c>
      <c r="AC1784" s="362"/>
      <c r="AD1784" s="362"/>
      <c r="AE1784" s="362"/>
      <c r="AF1784" s="362"/>
      <c r="AG1784" s="362"/>
      <c r="AH1784" s="362"/>
      <c r="AI1784" s="362" t="str">
        <f t="shared" si="27"/>
        <v>NOCAll Domain</v>
      </c>
      <c r="AJ1784" s="362" t="str">
        <f>VLOOKUP(AI1784,Table1[[#All],[CONCAT]:[Tfiber]],2,FALSE)</f>
        <v>Applications/Tools</v>
      </c>
      <c r="AK1784" s="362" t="s">
        <v>40</v>
      </c>
      <c r="AL1784" s="362" t="str">
        <f>VLOOKUP(C1784,[1]AllOSS!$B:$G,6,0)</f>
        <v>COMPLETED</v>
      </c>
      <c r="AM1784" s="362" t="str">
        <f>VLOOKUP(C1784,[1]AllOSS!$B:$K,10,0)</f>
        <v>Device status will be live in the dashboard</v>
      </c>
      <c r="AN1784" s="362"/>
      <c r="AO1784" s="362"/>
      <c r="AP1784" s="361"/>
      <c r="AR1784">
        <v>1</v>
      </c>
    </row>
    <row r="1785" spans="2:44" ht="15" hidden="1" customHeight="1" x14ac:dyDescent="0.35">
      <c r="B1785" s="362">
        <v>1783</v>
      </c>
      <c r="C1785" s="362" t="s">
        <v>4470</v>
      </c>
      <c r="D1785" s="362" t="s">
        <v>3</v>
      </c>
      <c r="E1785" s="362" t="s">
        <v>172</v>
      </c>
      <c r="F1785" s="362"/>
      <c r="G1785" s="362" t="s">
        <v>63</v>
      </c>
      <c r="H1785" s="362" t="s">
        <v>63</v>
      </c>
      <c r="I1785" s="362" t="s">
        <v>80</v>
      </c>
      <c r="J1785" s="362" t="s">
        <v>63</v>
      </c>
      <c r="K1785" s="361" t="s">
        <v>4471</v>
      </c>
      <c r="L1785" s="362"/>
      <c r="M1785" s="362" t="s">
        <v>186</v>
      </c>
      <c r="N1785" s="362" t="s">
        <v>95</v>
      </c>
      <c r="O1785" s="362"/>
      <c r="P1785" s="362" t="s">
        <v>1398</v>
      </c>
      <c r="Q1785" s="362" t="s">
        <v>4464</v>
      </c>
      <c r="R1785" s="362"/>
      <c r="S1785" s="361"/>
      <c r="T1785" s="362"/>
      <c r="U1785" s="362"/>
      <c r="V1785" s="362" t="s">
        <v>844</v>
      </c>
      <c r="W1785" s="362"/>
      <c r="X1785" s="362" t="s">
        <v>9</v>
      </c>
      <c r="Y1785" s="362" t="s">
        <v>2790</v>
      </c>
      <c r="Z1785" s="362" t="s">
        <v>90</v>
      </c>
      <c r="AA1785" s="366" t="s">
        <v>90</v>
      </c>
      <c r="AB1785" s="362" t="s">
        <v>90</v>
      </c>
      <c r="AC1785" s="362"/>
      <c r="AD1785" s="362"/>
      <c r="AE1785" s="362"/>
      <c r="AF1785" s="362"/>
      <c r="AG1785" s="362"/>
      <c r="AH1785" s="362"/>
      <c r="AI1785" s="362" t="str">
        <f t="shared" si="27"/>
        <v>NOCAll Domain</v>
      </c>
      <c r="AJ1785" s="362" t="str">
        <f>VLOOKUP(AI1785,Table1[[#All],[CONCAT]:[Tfiber]],2,FALSE)</f>
        <v>Applications/Tools</v>
      </c>
      <c r="AK1785" s="362" t="e">
        <v>#N/A</v>
      </c>
      <c r="AL1785" s="362" t="str">
        <f>VLOOKUP(C1785,[1]AllOSS!$B:$G,6,0)</f>
        <v>NOT-FEASIBLE</v>
      </c>
      <c r="AM1785" s="362">
        <f>VLOOKUP(C1785,[1]AllOSS!$B:$K,10,0)</f>
        <v>0</v>
      </c>
      <c r="AN1785" s="362"/>
      <c r="AO1785" s="362"/>
      <c r="AP1785" s="361" t="e">
        <v>#N/A</v>
      </c>
      <c r="AR1785">
        <v>1</v>
      </c>
    </row>
    <row r="1786" spans="2:44" ht="15" hidden="1" customHeight="1" x14ac:dyDescent="0.35">
      <c r="B1786" s="362">
        <v>1784</v>
      </c>
      <c r="C1786" s="362" t="s">
        <v>4472</v>
      </c>
      <c r="D1786" s="362" t="s">
        <v>3</v>
      </c>
      <c r="E1786" s="362" t="s">
        <v>172</v>
      </c>
      <c r="F1786" s="362"/>
      <c r="G1786" s="362" t="s">
        <v>63</v>
      </c>
      <c r="H1786" s="362" t="s">
        <v>63</v>
      </c>
      <c r="I1786" s="362" t="s">
        <v>63</v>
      </c>
      <c r="J1786" s="362" t="s">
        <v>4392</v>
      </c>
      <c r="K1786" s="361" t="s">
        <v>4473</v>
      </c>
      <c r="L1786" s="362"/>
      <c r="M1786" s="362" t="s">
        <v>186</v>
      </c>
      <c r="N1786" s="362" t="s">
        <v>90</v>
      </c>
      <c r="O1786" s="362"/>
      <c r="P1786" s="362" t="s">
        <v>2208</v>
      </c>
      <c r="Q1786" s="362" t="s">
        <v>4394</v>
      </c>
      <c r="R1786" s="362"/>
      <c r="S1786" s="361"/>
      <c r="T1786" s="362"/>
      <c r="U1786" s="362"/>
      <c r="V1786" s="362" t="s">
        <v>844</v>
      </c>
      <c r="W1786" s="362"/>
      <c r="X1786" s="362" t="s">
        <v>9</v>
      </c>
      <c r="Y1786" s="362" t="s">
        <v>9</v>
      </c>
      <c r="Z1786" s="362" t="s">
        <v>90</v>
      </c>
      <c r="AA1786" s="366" t="s">
        <v>90</v>
      </c>
      <c r="AB1786" s="362" t="s">
        <v>90</v>
      </c>
      <c r="AC1786" s="362"/>
      <c r="AD1786" s="362"/>
      <c r="AE1786" s="362"/>
      <c r="AF1786" s="362"/>
      <c r="AG1786" s="362"/>
      <c r="AH1786" s="362"/>
      <c r="AI1786" s="362" t="str">
        <f t="shared" si="27"/>
        <v>NOCOSS</v>
      </c>
      <c r="AJ1786" s="362" t="str">
        <f>VLOOKUP(AI1786,Table1[[#All],[CONCAT]:[Tfiber]],2,FALSE)</f>
        <v>Applications/Tools</v>
      </c>
      <c r="AK1786" s="362" t="s">
        <v>40</v>
      </c>
      <c r="AL1786" s="362" t="str">
        <f>VLOOKUP(C1786,[1]AllOSS!$B:$G,6,0)</f>
        <v>OPEN</v>
      </c>
      <c r="AM1786" s="362">
        <f>VLOOKUP(C1786,[1]AllOSS!$B:$K,10,0)</f>
        <v>0</v>
      </c>
      <c r="AN1786" s="362"/>
      <c r="AO1786" s="362"/>
      <c r="AP1786" s="361" t="e">
        <v>#N/A</v>
      </c>
      <c r="AR1786">
        <v>1</v>
      </c>
    </row>
    <row r="1787" spans="2:44" ht="15" hidden="1" customHeight="1" x14ac:dyDescent="0.35">
      <c r="B1787" s="362">
        <v>1785</v>
      </c>
      <c r="C1787" s="362" t="s">
        <v>4474</v>
      </c>
      <c r="D1787" s="362" t="s">
        <v>3</v>
      </c>
      <c r="E1787" s="362" t="s">
        <v>172</v>
      </c>
      <c r="F1787" s="362"/>
      <c r="G1787" s="362" t="s">
        <v>63</v>
      </c>
      <c r="H1787" s="362" t="s">
        <v>63</v>
      </c>
      <c r="I1787" s="362" t="s">
        <v>63</v>
      </c>
      <c r="J1787" s="362" t="s">
        <v>4475</v>
      </c>
      <c r="K1787" s="361" t="s">
        <v>4476</v>
      </c>
      <c r="L1787" s="362"/>
      <c r="M1787" s="362" t="s">
        <v>186</v>
      </c>
      <c r="N1787" s="362" t="s">
        <v>4410</v>
      </c>
      <c r="O1787" s="362"/>
      <c r="P1787" s="362" t="s">
        <v>2208</v>
      </c>
      <c r="Q1787" s="362" t="s">
        <v>4394</v>
      </c>
      <c r="R1787" s="362"/>
      <c r="S1787" s="361"/>
      <c r="T1787" s="362"/>
      <c r="U1787" s="362"/>
      <c r="V1787" s="362" t="s">
        <v>844</v>
      </c>
      <c r="W1787" s="362"/>
      <c r="X1787" s="362"/>
      <c r="Y1787" s="362" t="s">
        <v>48</v>
      </c>
      <c r="Z1787" s="362" t="s">
        <v>90</v>
      </c>
      <c r="AA1787" s="366" t="s">
        <v>90</v>
      </c>
      <c r="AB1787" s="362" t="s">
        <v>90</v>
      </c>
      <c r="AC1787" s="362"/>
      <c r="AD1787" s="362"/>
      <c r="AE1787" s="362"/>
      <c r="AF1787" s="362"/>
      <c r="AG1787" s="362"/>
      <c r="AH1787" s="362"/>
      <c r="AI1787" s="362" t="str">
        <f t="shared" si="27"/>
        <v>NOCOSS</v>
      </c>
      <c r="AJ1787" s="362" t="str">
        <f>VLOOKUP(AI1787,Table1[[#All],[CONCAT]:[Tfiber]],2,FALSE)</f>
        <v>Applications/Tools</v>
      </c>
      <c r="AK1787" s="362" t="s">
        <v>40</v>
      </c>
      <c r="AL1787" s="362" t="str">
        <f>VLOOKUP(C1787,[1]AllOSS!$B:$G,6,0)</f>
        <v>COMPLETED</v>
      </c>
      <c r="AM1787" s="362">
        <f>VLOOKUP(C1787,[1]AllOSS!$B:$K,10,0)</f>
        <v>0</v>
      </c>
      <c r="AN1787" s="362"/>
      <c r="AO1787" s="362"/>
      <c r="AP1787" s="361"/>
      <c r="AR1787">
        <v>1</v>
      </c>
    </row>
    <row r="1788" spans="2:44" ht="15" hidden="1" customHeight="1" x14ac:dyDescent="0.35">
      <c r="B1788" s="362">
        <v>1786</v>
      </c>
      <c r="C1788" s="362" t="s">
        <v>4477</v>
      </c>
      <c r="D1788" s="362" t="s">
        <v>3</v>
      </c>
      <c r="E1788" s="362" t="s">
        <v>172</v>
      </c>
      <c r="F1788" s="362"/>
      <c r="G1788" s="362" t="s">
        <v>63</v>
      </c>
      <c r="H1788" s="362" t="s">
        <v>63</v>
      </c>
      <c r="I1788" s="362" t="s">
        <v>63</v>
      </c>
      <c r="J1788" s="362" t="s">
        <v>4475</v>
      </c>
      <c r="K1788" s="361" t="s">
        <v>4478</v>
      </c>
      <c r="L1788" s="362"/>
      <c r="M1788" s="362" t="s">
        <v>186</v>
      </c>
      <c r="N1788" s="362" t="s">
        <v>95</v>
      </c>
      <c r="O1788" s="362"/>
      <c r="P1788" s="362" t="s">
        <v>2208</v>
      </c>
      <c r="Q1788" s="362" t="s">
        <v>4394</v>
      </c>
      <c r="R1788" s="362"/>
      <c r="S1788" s="361"/>
      <c r="T1788" s="362"/>
      <c r="U1788" s="362"/>
      <c r="V1788" s="362" t="s">
        <v>844</v>
      </c>
      <c r="W1788" s="362"/>
      <c r="X1788" s="362" t="s">
        <v>9</v>
      </c>
      <c r="Y1788" s="362" t="s">
        <v>2790</v>
      </c>
      <c r="Z1788" s="362" t="s">
        <v>90</v>
      </c>
      <c r="AA1788" s="366" t="s">
        <v>90</v>
      </c>
      <c r="AB1788" s="362" t="s">
        <v>90</v>
      </c>
      <c r="AC1788" s="362"/>
      <c r="AD1788" s="362"/>
      <c r="AE1788" s="362"/>
      <c r="AF1788" s="362"/>
      <c r="AG1788" s="362"/>
      <c r="AH1788" s="362"/>
      <c r="AI1788" s="362" t="str">
        <f t="shared" si="27"/>
        <v>NOCOSS</v>
      </c>
      <c r="AJ1788" s="362" t="str">
        <f>VLOOKUP(AI1788,Table1[[#All],[CONCAT]:[Tfiber]],2,FALSE)</f>
        <v>Applications/Tools</v>
      </c>
      <c r="AK1788" s="362" t="e">
        <v>#N/A</v>
      </c>
      <c r="AL1788" s="362" t="str">
        <f>VLOOKUP(C1788,[1]AllOSS!$B:$G,6,0)</f>
        <v>NOT-FEASIBLE</v>
      </c>
      <c r="AM1788" s="362">
        <f>VLOOKUP(C1788,[1]AllOSS!$B:$K,10,0)</f>
        <v>0</v>
      </c>
      <c r="AN1788" s="362"/>
      <c r="AO1788" s="362"/>
      <c r="AP1788" s="361" t="e">
        <v>#N/A</v>
      </c>
      <c r="AR1788">
        <v>1</v>
      </c>
    </row>
    <row r="1789" spans="2:44" ht="15" hidden="1" customHeight="1" x14ac:dyDescent="0.35">
      <c r="B1789" s="362">
        <v>1787</v>
      </c>
      <c r="C1789" s="362" t="s">
        <v>4479</v>
      </c>
      <c r="D1789" s="362" t="s">
        <v>3</v>
      </c>
      <c r="E1789" s="362" t="s">
        <v>172</v>
      </c>
      <c r="F1789" s="362"/>
      <c r="G1789" s="362" t="s">
        <v>63</v>
      </c>
      <c r="H1789" s="362" t="s">
        <v>63</v>
      </c>
      <c r="I1789" s="362" t="s">
        <v>63</v>
      </c>
      <c r="J1789" s="362" t="s">
        <v>4475</v>
      </c>
      <c r="K1789" s="361" t="s">
        <v>4480</v>
      </c>
      <c r="L1789" s="362"/>
      <c r="M1789" s="362" t="s">
        <v>186</v>
      </c>
      <c r="N1789" s="362" t="s">
        <v>4410</v>
      </c>
      <c r="O1789" s="362"/>
      <c r="P1789" s="362" t="s">
        <v>2208</v>
      </c>
      <c r="Q1789" s="362" t="s">
        <v>4394</v>
      </c>
      <c r="R1789" s="362"/>
      <c r="S1789" s="361"/>
      <c r="T1789" s="362"/>
      <c r="U1789" s="362"/>
      <c r="V1789" s="362" t="s">
        <v>844</v>
      </c>
      <c r="W1789" s="362"/>
      <c r="X1789" s="362"/>
      <c r="Y1789" s="362" t="s">
        <v>48</v>
      </c>
      <c r="Z1789" s="362" t="s">
        <v>90</v>
      </c>
      <c r="AA1789" s="366" t="s">
        <v>90</v>
      </c>
      <c r="AB1789" s="362" t="s">
        <v>90</v>
      </c>
      <c r="AC1789" s="362"/>
      <c r="AD1789" s="362"/>
      <c r="AE1789" s="362"/>
      <c r="AF1789" s="362"/>
      <c r="AG1789" s="362"/>
      <c r="AH1789" s="362"/>
      <c r="AI1789" s="362" t="str">
        <f t="shared" si="27"/>
        <v>NOCOSS</v>
      </c>
      <c r="AJ1789" s="362" t="str">
        <f>VLOOKUP(AI1789,Table1[[#All],[CONCAT]:[Tfiber]],2,FALSE)</f>
        <v>Applications/Tools</v>
      </c>
      <c r="AK1789" s="362" t="s">
        <v>40</v>
      </c>
      <c r="AL1789" s="362" t="str">
        <f>VLOOKUP(C1789,[1]AllOSS!$B:$G,6,0)</f>
        <v>COMPLETED</v>
      </c>
      <c r="AM1789" s="362">
        <f>VLOOKUP(C1789,[1]AllOSS!$B:$K,10,0)</f>
        <v>0</v>
      </c>
      <c r="AN1789" s="362"/>
      <c r="AO1789" s="362"/>
      <c r="AP1789" s="361"/>
      <c r="AR1789">
        <v>1</v>
      </c>
    </row>
    <row r="1790" spans="2:44" ht="15" hidden="1" customHeight="1" x14ac:dyDescent="0.35">
      <c r="B1790" s="362">
        <v>1788</v>
      </c>
      <c r="C1790" s="362" t="s">
        <v>4481</v>
      </c>
      <c r="D1790" s="362" t="s">
        <v>3</v>
      </c>
      <c r="E1790" s="362" t="s">
        <v>172</v>
      </c>
      <c r="F1790" s="362"/>
      <c r="G1790" s="362" t="s">
        <v>63</v>
      </c>
      <c r="H1790" s="362" t="s">
        <v>63</v>
      </c>
      <c r="I1790" s="362" t="s">
        <v>63</v>
      </c>
      <c r="J1790" s="362" t="s">
        <v>4475</v>
      </c>
      <c r="K1790" s="361" t="s">
        <v>4482</v>
      </c>
      <c r="L1790" s="362"/>
      <c r="M1790" s="362" t="s">
        <v>186</v>
      </c>
      <c r="N1790" s="362" t="s">
        <v>4410</v>
      </c>
      <c r="O1790" s="362"/>
      <c r="P1790" s="362" t="s">
        <v>4399</v>
      </c>
      <c r="Q1790" s="362" t="s">
        <v>4400</v>
      </c>
      <c r="R1790" s="362"/>
      <c r="S1790" s="361"/>
      <c r="T1790" s="362"/>
      <c r="U1790" s="362"/>
      <c r="V1790" s="362" t="s">
        <v>844</v>
      </c>
      <c r="W1790" s="362"/>
      <c r="X1790" s="362"/>
      <c r="Y1790" s="362" t="s">
        <v>48</v>
      </c>
      <c r="Z1790" s="362" t="s">
        <v>90</v>
      </c>
      <c r="AA1790" s="366" t="s">
        <v>90</v>
      </c>
      <c r="AB1790" s="362" t="s">
        <v>90</v>
      </c>
      <c r="AC1790" s="362"/>
      <c r="AD1790" s="362"/>
      <c r="AE1790" s="362"/>
      <c r="AF1790" s="362"/>
      <c r="AG1790" s="362"/>
      <c r="AH1790" s="362"/>
      <c r="AI1790" s="362" t="str">
        <f t="shared" si="27"/>
        <v>NOCOSS</v>
      </c>
      <c r="AJ1790" s="362" t="str">
        <f>VLOOKUP(AI1790,Table1[[#All],[CONCAT]:[Tfiber]],2,FALSE)</f>
        <v>Applications/Tools</v>
      </c>
      <c r="AK1790" s="362" t="s">
        <v>40</v>
      </c>
      <c r="AL1790" s="362" t="str">
        <f>VLOOKUP(C1790,[1]AllOSS!$B:$G,6,0)</f>
        <v>COMPLETED</v>
      </c>
      <c r="AM1790" s="362" t="str">
        <f>VLOOKUP(C1790,[1]AllOSS!$B:$K,10,0)</f>
        <v>available-weekly in NPS not in UOC</v>
      </c>
      <c r="AN1790" s="362"/>
      <c r="AO1790" s="362"/>
      <c r="AP1790" s="361"/>
      <c r="AR1790">
        <v>1</v>
      </c>
    </row>
    <row r="1791" spans="2:44" ht="15" hidden="1" customHeight="1" x14ac:dyDescent="0.35">
      <c r="B1791" s="362">
        <v>1789</v>
      </c>
      <c r="C1791" s="362" t="s">
        <v>4483</v>
      </c>
      <c r="D1791" s="362" t="s">
        <v>3</v>
      </c>
      <c r="E1791" s="362" t="s">
        <v>172</v>
      </c>
      <c r="F1791" s="362"/>
      <c r="G1791" s="362" t="s">
        <v>63</v>
      </c>
      <c r="H1791" s="362" t="s">
        <v>63</v>
      </c>
      <c r="I1791" s="362" t="s">
        <v>63</v>
      </c>
      <c r="J1791" s="362" t="s">
        <v>4484</v>
      </c>
      <c r="K1791" s="361" t="s">
        <v>4485</v>
      </c>
      <c r="L1791" s="362"/>
      <c r="M1791" s="362" t="s">
        <v>186</v>
      </c>
      <c r="N1791" s="362" t="s">
        <v>4410</v>
      </c>
      <c r="O1791" s="362"/>
      <c r="P1791" s="362" t="s">
        <v>4399</v>
      </c>
      <c r="Q1791" s="362" t="s">
        <v>4400</v>
      </c>
      <c r="R1791" s="362"/>
      <c r="S1791" s="361"/>
      <c r="T1791" s="362"/>
      <c r="U1791" s="362"/>
      <c r="V1791" s="362" t="s">
        <v>844</v>
      </c>
      <c r="W1791" s="362"/>
      <c r="X1791" s="362"/>
      <c r="Y1791" s="362" t="s">
        <v>48</v>
      </c>
      <c r="Z1791" s="362" t="s">
        <v>90</v>
      </c>
      <c r="AA1791" s="366" t="s">
        <v>90</v>
      </c>
      <c r="AB1791" s="362" t="s">
        <v>90</v>
      </c>
      <c r="AC1791" s="362"/>
      <c r="AD1791" s="362"/>
      <c r="AE1791" s="362"/>
      <c r="AF1791" s="362"/>
      <c r="AG1791" s="362"/>
      <c r="AH1791" s="362"/>
      <c r="AI1791" s="362" t="str">
        <f t="shared" si="27"/>
        <v>NOCOSS</v>
      </c>
      <c r="AJ1791" s="362" t="str">
        <f>VLOOKUP(AI1791,Table1[[#All],[CONCAT]:[Tfiber]],2,FALSE)</f>
        <v>Applications/Tools</v>
      </c>
      <c r="AK1791" s="362" t="s">
        <v>40</v>
      </c>
      <c r="AL1791" s="362" t="str">
        <f>VLOOKUP(C1791,[1]AllOSS!$B:$G,6,0)</f>
        <v>COMPLETED</v>
      </c>
      <c r="AM1791" s="362" t="str">
        <f>VLOOKUP(C1791,[1]AllOSS!$B:$K,10,0)</f>
        <v xml:space="preserve">there is no dashboard </v>
      </c>
      <c r="AN1791" s="362"/>
      <c r="AO1791" s="362"/>
      <c r="AP1791" s="361"/>
      <c r="AR1791">
        <v>1</v>
      </c>
    </row>
    <row r="1792" spans="2:44" ht="15" hidden="1" customHeight="1" x14ac:dyDescent="0.35">
      <c r="B1792" s="362">
        <v>1790</v>
      </c>
      <c r="C1792" s="362" t="s">
        <v>4486</v>
      </c>
      <c r="D1792" s="362" t="s">
        <v>3</v>
      </c>
      <c r="E1792" s="362" t="s">
        <v>172</v>
      </c>
      <c r="F1792" s="362"/>
      <c r="G1792" s="362" t="s">
        <v>63</v>
      </c>
      <c r="H1792" s="362" t="s">
        <v>63</v>
      </c>
      <c r="I1792" s="362" t="s">
        <v>63</v>
      </c>
      <c r="J1792" s="362" t="s">
        <v>4484</v>
      </c>
      <c r="K1792" s="361" t="s">
        <v>4487</v>
      </c>
      <c r="L1792" s="362"/>
      <c r="M1792" s="362" t="s">
        <v>186</v>
      </c>
      <c r="N1792" s="362" t="s">
        <v>4410</v>
      </c>
      <c r="O1792" s="362"/>
      <c r="P1792" s="362" t="s">
        <v>4399</v>
      </c>
      <c r="Q1792" s="362" t="s">
        <v>4400</v>
      </c>
      <c r="R1792" s="362"/>
      <c r="S1792" s="361"/>
      <c r="T1792" s="362"/>
      <c r="U1792" s="362"/>
      <c r="V1792" s="362" t="s">
        <v>844</v>
      </c>
      <c r="W1792" s="362"/>
      <c r="X1792" s="362"/>
      <c r="Y1792" s="362" t="s">
        <v>48</v>
      </c>
      <c r="Z1792" s="362" t="s">
        <v>90</v>
      </c>
      <c r="AA1792" s="366" t="s">
        <v>90</v>
      </c>
      <c r="AB1792" s="362" t="s">
        <v>90</v>
      </c>
      <c r="AC1792" s="362"/>
      <c r="AD1792" s="362"/>
      <c r="AE1792" s="362"/>
      <c r="AF1792" s="362"/>
      <c r="AG1792" s="362"/>
      <c r="AH1792" s="362"/>
      <c r="AI1792" s="362" t="str">
        <f t="shared" si="27"/>
        <v>NOCOSS</v>
      </c>
      <c r="AJ1792" s="362" t="str">
        <f>VLOOKUP(AI1792,Table1[[#All],[CONCAT]:[Tfiber]],2,FALSE)</f>
        <v>Applications/Tools</v>
      </c>
      <c r="AK1792" s="362" t="s">
        <v>40</v>
      </c>
      <c r="AL1792" s="362" t="str">
        <f>VLOOKUP(C1792,[1]AllOSS!$B:$G,6,0)</f>
        <v>COMPLETED</v>
      </c>
      <c r="AM1792" s="362">
        <f>VLOOKUP(C1792,[1]AllOSS!$B:$K,10,0)</f>
        <v>0</v>
      </c>
      <c r="AN1792" s="362"/>
      <c r="AO1792" s="362"/>
      <c r="AP1792" s="361"/>
      <c r="AR1792">
        <v>1</v>
      </c>
    </row>
    <row r="1793" spans="2:44" ht="15" hidden="1" customHeight="1" x14ac:dyDescent="0.35">
      <c r="B1793" s="362">
        <v>1791</v>
      </c>
      <c r="C1793" s="362" t="s">
        <v>4488</v>
      </c>
      <c r="D1793" s="362" t="s">
        <v>3</v>
      </c>
      <c r="E1793" s="362" t="s">
        <v>172</v>
      </c>
      <c r="F1793" s="362"/>
      <c r="G1793" s="362" t="s">
        <v>63</v>
      </c>
      <c r="H1793" s="362" t="s">
        <v>63</v>
      </c>
      <c r="I1793" s="362" t="s">
        <v>63</v>
      </c>
      <c r="J1793" s="362" t="s">
        <v>4484</v>
      </c>
      <c r="K1793" s="361" t="s">
        <v>4489</v>
      </c>
      <c r="L1793" s="362"/>
      <c r="M1793" s="362" t="s">
        <v>186</v>
      </c>
      <c r="N1793" s="362" t="s">
        <v>4410</v>
      </c>
      <c r="O1793" s="362"/>
      <c r="P1793" s="362" t="s">
        <v>4399</v>
      </c>
      <c r="Q1793" s="362" t="s">
        <v>4400</v>
      </c>
      <c r="R1793" s="362"/>
      <c r="S1793" s="361"/>
      <c r="T1793" s="362"/>
      <c r="U1793" s="362"/>
      <c r="V1793" s="362" t="s">
        <v>844</v>
      </c>
      <c r="W1793" s="362"/>
      <c r="X1793" s="362"/>
      <c r="Y1793" s="362" t="s">
        <v>48</v>
      </c>
      <c r="Z1793" s="362" t="s">
        <v>90</v>
      </c>
      <c r="AA1793" s="366" t="s">
        <v>90</v>
      </c>
      <c r="AB1793" s="362" t="s">
        <v>90</v>
      </c>
      <c r="AC1793" s="362"/>
      <c r="AD1793" s="362"/>
      <c r="AE1793" s="362"/>
      <c r="AF1793" s="362"/>
      <c r="AG1793" s="362"/>
      <c r="AH1793" s="362"/>
      <c r="AI1793" s="362" t="str">
        <f t="shared" si="27"/>
        <v>NOCOSS</v>
      </c>
      <c r="AJ1793" s="362" t="str">
        <f>VLOOKUP(AI1793,Table1[[#All],[CONCAT]:[Tfiber]],2,FALSE)</f>
        <v>Applications/Tools</v>
      </c>
      <c r="AK1793" s="362" t="s">
        <v>40</v>
      </c>
      <c r="AL1793" s="362" t="str">
        <f>VLOOKUP(C1793,[1]AllOSS!$B:$G,6,0)</f>
        <v>COMPLETED</v>
      </c>
      <c r="AM1793" s="362">
        <f>VLOOKUP(C1793,[1]AllOSS!$B:$K,10,0)</f>
        <v>0</v>
      </c>
      <c r="AN1793" s="362"/>
      <c r="AO1793" s="362"/>
      <c r="AP1793" s="361"/>
      <c r="AR1793">
        <v>1</v>
      </c>
    </row>
    <row r="1794" spans="2:44" ht="15" hidden="1" customHeight="1" x14ac:dyDescent="0.35">
      <c r="B1794" s="362">
        <v>1792</v>
      </c>
      <c r="C1794" s="362" t="s">
        <v>4490</v>
      </c>
      <c r="D1794" s="362" t="s">
        <v>3</v>
      </c>
      <c r="E1794" s="362" t="s">
        <v>172</v>
      </c>
      <c r="F1794" s="362"/>
      <c r="G1794" s="362" t="s">
        <v>63</v>
      </c>
      <c r="H1794" s="362" t="s">
        <v>63</v>
      </c>
      <c r="I1794" s="362" t="s">
        <v>63</v>
      </c>
      <c r="J1794" s="362" t="s">
        <v>4484</v>
      </c>
      <c r="K1794" s="361" t="s">
        <v>4491</v>
      </c>
      <c r="L1794" s="362"/>
      <c r="M1794" s="362" t="s">
        <v>186</v>
      </c>
      <c r="N1794" s="362" t="s">
        <v>4410</v>
      </c>
      <c r="O1794" s="362"/>
      <c r="P1794" s="362" t="s">
        <v>4399</v>
      </c>
      <c r="Q1794" s="362" t="s">
        <v>4400</v>
      </c>
      <c r="R1794" s="362"/>
      <c r="S1794" s="361"/>
      <c r="T1794" s="362"/>
      <c r="U1794" s="362"/>
      <c r="V1794" s="362" t="s">
        <v>844</v>
      </c>
      <c r="W1794" s="362"/>
      <c r="X1794" s="362"/>
      <c r="Y1794" s="362" t="s">
        <v>48</v>
      </c>
      <c r="Z1794" s="362" t="s">
        <v>90</v>
      </c>
      <c r="AA1794" s="366" t="s">
        <v>90</v>
      </c>
      <c r="AB1794" s="362" t="s">
        <v>90</v>
      </c>
      <c r="AC1794" s="362"/>
      <c r="AD1794" s="362"/>
      <c r="AE1794" s="362"/>
      <c r="AF1794" s="362"/>
      <c r="AG1794" s="362"/>
      <c r="AH1794" s="362"/>
      <c r="AI1794" s="362" t="str">
        <f t="shared" si="27"/>
        <v>NOCOSS</v>
      </c>
      <c r="AJ1794" s="362" t="str">
        <f>VLOOKUP(AI1794,Table1[[#All],[CONCAT]:[Tfiber]],2,FALSE)</f>
        <v>Applications/Tools</v>
      </c>
      <c r="AK1794" s="362" t="s">
        <v>40</v>
      </c>
      <c r="AL1794" s="362" t="str">
        <f>VLOOKUP(C1794,[1]AllOSS!$B:$G,6,0)</f>
        <v>COMPLETED</v>
      </c>
      <c r="AM1794" s="362">
        <f>VLOOKUP(C1794,[1]AllOSS!$B:$K,10,0)</f>
        <v>0</v>
      </c>
      <c r="AN1794" s="362"/>
      <c r="AO1794" s="362"/>
      <c r="AP1794" s="361"/>
      <c r="AR1794">
        <v>1</v>
      </c>
    </row>
    <row r="1795" spans="2:44" ht="15" hidden="1" customHeight="1" x14ac:dyDescent="0.35">
      <c r="B1795" s="362">
        <v>1793</v>
      </c>
      <c r="C1795" s="362" t="s">
        <v>4492</v>
      </c>
      <c r="D1795" s="362" t="s">
        <v>3</v>
      </c>
      <c r="E1795" s="362" t="s">
        <v>172</v>
      </c>
      <c r="F1795" s="362"/>
      <c r="G1795" s="362" t="s">
        <v>63</v>
      </c>
      <c r="H1795" s="362" t="s">
        <v>63</v>
      </c>
      <c r="I1795" s="362" t="s">
        <v>63</v>
      </c>
      <c r="J1795" s="362" t="s">
        <v>4493</v>
      </c>
      <c r="K1795" s="361" t="s">
        <v>4494</v>
      </c>
      <c r="L1795" s="362"/>
      <c r="M1795" s="362" t="s">
        <v>1689</v>
      </c>
      <c r="N1795" s="362" t="s">
        <v>90</v>
      </c>
      <c r="O1795" s="362"/>
      <c r="P1795" s="362" t="s">
        <v>2208</v>
      </c>
      <c r="Q1795" s="362" t="s">
        <v>4394</v>
      </c>
      <c r="R1795" s="362"/>
      <c r="S1795" s="361"/>
      <c r="T1795" s="362"/>
      <c r="U1795" s="362"/>
      <c r="V1795" s="362" t="s">
        <v>844</v>
      </c>
      <c r="W1795" s="362"/>
      <c r="X1795" s="362" t="s">
        <v>9</v>
      </c>
      <c r="Y1795" s="362" t="s">
        <v>9</v>
      </c>
      <c r="Z1795" s="362" t="s">
        <v>90</v>
      </c>
      <c r="AA1795" s="366" t="s">
        <v>90</v>
      </c>
      <c r="AB1795" s="362" t="s">
        <v>90</v>
      </c>
      <c r="AC1795" s="362"/>
      <c r="AD1795" s="362"/>
      <c r="AE1795" s="362"/>
      <c r="AF1795" s="362"/>
      <c r="AG1795" s="362"/>
      <c r="AH1795" s="362"/>
      <c r="AI1795" s="362" t="str">
        <f t="shared" ref="AI1795:AI1858" si="28">_xlfn.CONCAT(D1795,I1795)</f>
        <v>NOCOSS</v>
      </c>
      <c r="AJ1795" s="362" t="str">
        <f>VLOOKUP(AI1795,Table1[[#All],[CONCAT]:[Tfiber]],2,FALSE)</f>
        <v>Applications/Tools</v>
      </c>
      <c r="AK1795" s="362" t="s">
        <v>40</v>
      </c>
      <c r="AL1795" s="362" t="str">
        <f>VLOOKUP(C1795,[1]AllOSS!$B:$G,6,0)</f>
        <v>OPEN</v>
      </c>
      <c r="AM1795" s="362">
        <f>VLOOKUP(C1795,[1]AllOSS!$B:$K,10,0)</f>
        <v>0</v>
      </c>
      <c r="AN1795" s="362"/>
      <c r="AO1795" s="362"/>
      <c r="AP1795" s="361" t="e">
        <v>#N/A</v>
      </c>
      <c r="AR1795">
        <v>1</v>
      </c>
    </row>
    <row r="1796" spans="2:44" ht="15" hidden="1" customHeight="1" x14ac:dyDescent="0.35">
      <c r="B1796" s="362">
        <v>1794</v>
      </c>
      <c r="C1796" s="362" t="s">
        <v>4495</v>
      </c>
      <c r="D1796" s="362" t="s">
        <v>3</v>
      </c>
      <c r="E1796" s="362" t="s">
        <v>172</v>
      </c>
      <c r="F1796" s="362"/>
      <c r="G1796" s="362" t="s">
        <v>63</v>
      </c>
      <c r="H1796" s="362" t="s">
        <v>63</v>
      </c>
      <c r="I1796" s="362" t="s">
        <v>63</v>
      </c>
      <c r="J1796" s="362" t="s">
        <v>4493</v>
      </c>
      <c r="K1796" s="361" t="s">
        <v>4496</v>
      </c>
      <c r="L1796" s="362"/>
      <c r="M1796" s="362" t="s">
        <v>1689</v>
      </c>
      <c r="N1796" s="362" t="s">
        <v>90</v>
      </c>
      <c r="O1796" s="362"/>
      <c r="P1796" s="362" t="s">
        <v>2208</v>
      </c>
      <c r="Q1796" s="362" t="s">
        <v>4394</v>
      </c>
      <c r="R1796" s="362"/>
      <c r="S1796" s="361"/>
      <c r="T1796" s="362"/>
      <c r="U1796" s="362"/>
      <c r="V1796" s="362" t="s">
        <v>844</v>
      </c>
      <c r="W1796" s="362"/>
      <c r="X1796" s="362" t="s">
        <v>9</v>
      </c>
      <c r="Y1796" s="362" t="s">
        <v>9</v>
      </c>
      <c r="Z1796" s="362" t="s">
        <v>90</v>
      </c>
      <c r="AA1796" s="366" t="s">
        <v>90</v>
      </c>
      <c r="AB1796" s="362" t="s">
        <v>90</v>
      </c>
      <c r="AC1796" s="362"/>
      <c r="AD1796" s="362"/>
      <c r="AE1796" s="362"/>
      <c r="AF1796" s="362"/>
      <c r="AG1796" s="362"/>
      <c r="AH1796" s="362"/>
      <c r="AI1796" s="362" t="str">
        <f t="shared" si="28"/>
        <v>NOCOSS</v>
      </c>
      <c r="AJ1796" s="362" t="str">
        <f>VLOOKUP(AI1796,Table1[[#All],[CONCAT]:[Tfiber]],2,FALSE)</f>
        <v>Applications/Tools</v>
      </c>
      <c r="AK1796" s="362" t="s">
        <v>40</v>
      </c>
      <c r="AL1796" s="362" t="str">
        <f>VLOOKUP(C1796,[1]AllOSS!$B:$G,6,0)</f>
        <v>OPEN</v>
      </c>
      <c r="AM1796" s="362">
        <f>VLOOKUP(C1796,[1]AllOSS!$B:$K,10,0)</f>
        <v>0</v>
      </c>
      <c r="AN1796" s="362"/>
      <c r="AO1796" s="362"/>
      <c r="AP1796" s="361" t="e">
        <v>#N/A</v>
      </c>
      <c r="AR1796">
        <v>1</v>
      </c>
    </row>
    <row r="1797" spans="2:44" ht="15" hidden="1" customHeight="1" x14ac:dyDescent="0.35">
      <c r="B1797" s="362">
        <v>1795</v>
      </c>
      <c r="C1797" s="362" t="s">
        <v>4497</v>
      </c>
      <c r="D1797" s="362" t="s">
        <v>3</v>
      </c>
      <c r="E1797" s="362" t="s">
        <v>172</v>
      </c>
      <c r="F1797" s="362"/>
      <c r="G1797" s="362" t="s">
        <v>63</v>
      </c>
      <c r="H1797" s="362" t="s">
        <v>63</v>
      </c>
      <c r="I1797" s="362" t="s">
        <v>63</v>
      </c>
      <c r="J1797" s="362" t="s">
        <v>4392</v>
      </c>
      <c r="K1797" s="361" t="s">
        <v>4498</v>
      </c>
      <c r="L1797" s="362"/>
      <c r="M1797" s="362" t="s">
        <v>186</v>
      </c>
      <c r="N1797" s="362" t="s">
        <v>90</v>
      </c>
      <c r="O1797" s="362"/>
      <c r="P1797" s="362" t="s">
        <v>2208</v>
      </c>
      <c r="Q1797" s="362" t="s">
        <v>4394</v>
      </c>
      <c r="R1797" s="362"/>
      <c r="S1797" s="361"/>
      <c r="T1797" s="362"/>
      <c r="U1797" s="362"/>
      <c r="V1797" s="362" t="s">
        <v>844</v>
      </c>
      <c r="W1797" s="362"/>
      <c r="X1797" s="362" t="s">
        <v>9</v>
      </c>
      <c r="Y1797" s="362" t="s">
        <v>9</v>
      </c>
      <c r="Z1797" s="362" t="s">
        <v>90</v>
      </c>
      <c r="AA1797" s="366" t="s">
        <v>90</v>
      </c>
      <c r="AB1797" s="362" t="s">
        <v>90</v>
      </c>
      <c r="AC1797" s="362"/>
      <c r="AD1797" s="362"/>
      <c r="AE1797" s="362"/>
      <c r="AF1797" s="362"/>
      <c r="AG1797" s="362"/>
      <c r="AH1797" s="362"/>
      <c r="AI1797" s="362" t="str">
        <f t="shared" si="28"/>
        <v>NOCOSS</v>
      </c>
      <c r="AJ1797" s="362" t="str">
        <f>VLOOKUP(AI1797,Table1[[#All],[CONCAT]:[Tfiber]],2,FALSE)</f>
        <v>Applications/Tools</v>
      </c>
      <c r="AK1797" s="362" t="s">
        <v>40</v>
      </c>
      <c r="AL1797" s="362" t="str">
        <f>VLOOKUP(C1797,[1]AllOSS!$B:$G,6,0)</f>
        <v>OPEN</v>
      </c>
      <c r="AM1797" s="362">
        <f>VLOOKUP(C1797,[1]AllOSS!$B:$K,10,0)</f>
        <v>0</v>
      </c>
      <c r="AN1797" s="362"/>
      <c r="AO1797" s="362"/>
      <c r="AP1797" s="361" t="e">
        <v>#N/A</v>
      </c>
      <c r="AR1797">
        <v>1</v>
      </c>
    </row>
    <row r="1798" spans="2:44" ht="15" hidden="1" customHeight="1" x14ac:dyDescent="0.35">
      <c r="B1798" s="362">
        <v>1796</v>
      </c>
      <c r="C1798" s="362" t="s">
        <v>4499</v>
      </c>
      <c r="D1798" s="362" t="s">
        <v>3</v>
      </c>
      <c r="E1798" s="362" t="s">
        <v>172</v>
      </c>
      <c r="F1798" s="362"/>
      <c r="G1798" s="362" t="s">
        <v>63</v>
      </c>
      <c r="H1798" s="362" t="s">
        <v>63</v>
      </c>
      <c r="I1798" s="362" t="s">
        <v>63</v>
      </c>
      <c r="J1798" s="362" t="s">
        <v>4493</v>
      </c>
      <c r="K1798" s="361" t="s">
        <v>4500</v>
      </c>
      <c r="L1798" s="362"/>
      <c r="M1798" s="362" t="s">
        <v>1689</v>
      </c>
      <c r="N1798" s="362" t="s">
        <v>90</v>
      </c>
      <c r="O1798" s="362"/>
      <c r="P1798" s="362" t="s">
        <v>2208</v>
      </c>
      <c r="Q1798" s="362" t="s">
        <v>4394</v>
      </c>
      <c r="R1798" s="362"/>
      <c r="S1798" s="361"/>
      <c r="T1798" s="362"/>
      <c r="U1798" s="362"/>
      <c r="V1798" s="362" t="s">
        <v>844</v>
      </c>
      <c r="W1798" s="362"/>
      <c r="X1798" s="362" t="s">
        <v>9</v>
      </c>
      <c r="Y1798" s="362" t="s">
        <v>9</v>
      </c>
      <c r="Z1798" s="362" t="s">
        <v>90</v>
      </c>
      <c r="AA1798" s="366" t="s">
        <v>90</v>
      </c>
      <c r="AB1798" s="362" t="s">
        <v>90</v>
      </c>
      <c r="AC1798" s="362"/>
      <c r="AD1798" s="362"/>
      <c r="AE1798" s="362"/>
      <c r="AF1798" s="362"/>
      <c r="AG1798" s="362"/>
      <c r="AH1798" s="362"/>
      <c r="AI1798" s="362" t="str">
        <f t="shared" si="28"/>
        <v>NOCOSS</v>
      </c>
      <c r="AJ1798" s="362" t="str">
        <f>VLOOKUP(AI1798,Table1[[#All],[CONCAT]:[Tfiber]],2,FALSE)</f>
        <v>Applications/Tools</v>
      </c>
      <c r="AK1798" s="362" t="s">
        <v>40</v>
      </c>
      <c r="AL1798" s="362" t="str">
        <f>VLOOKUP(C1798,[1]AllOSS!$B:$G,6,0)</f>
        <v>OPEN</v>
      </c>
      <c r="AM1798" s="362">
        <f>VLOOKUP(C1798,[1]AllOSS!$B:$K,10,0)</f>
        <v>0</v>
      </c>
      <c r="AN1798" s="362"/>
      <c r="AO1798" s="362"/>
      <c r="AP1798" s="361" t="e">
        <v>#N/A</v>
      </c>
      <c r="AR1798">
        <v>1</v>
      </c>
    </row>
    <row r="1799" spans="2:44" ht="15" hidden="1" customHeight="1" x14ac:dyDescent="0.35">
      <c r="B1799" s="362">
        <v>1797</v>
      </c>
      <c r="C1799" s="362" t="s">
        <v>4501</v>
      </c>
      <c r="D1799" s="362" t="s">
        <v>3</v>
      </c>
      <c r="E1799" s="362" t="s">
        <v>172</v>
      </c>
      <c r="F1799" s="362"/>
      <c r="G1799" s="362" t="s">
        <v>63</v>
      </c>
      <c r="H1799" s="362" t="s">
        <v>63</v>
      </c>
      <c r="I1799" s="362" t="s">
        <v>63</v>
      </c>
      <c r="J1799" s="362" t="s">
        <v>4493</v>
      </c>
      <c r="K1799" s="361" t="s">
        <v>4502</v>
      </c>
      <c r="L1799" s="362"/>
      <c r="M1799" s="362" t="s">
        <v>1689</v>
      </c>
      <c r="N1799" s="362" t="s">
        <v>90</v>
      </c>
      <c r="O1799" s="362"/>
      <c r="P1799" s="362" t="s">
        <v>2208</v>
      </c>
      <c r="Q1799" s="362" t="s">
        <v>4394</v>
      </c>
      <c r="R1799" s="362"/>
      <c r="S1799" s="361"/>
      <c r="T1799" s="362"/>
      <c r="U1799" s="362"/>
      <c r="V1799" s="362" t="s">
        <v>844</v>
      </c>
      <c r="W1799" s="362"/>
      <c r="X1799" s="362" t="s">
        <v>9</v>
      </c>
      <c r="Y1799" s="362" t="s">
        <v>9</v>
      </c>
      <c r="Z1799" s="362" t="s">
        <v>90</v>
      </c>
      <c r="AA1799" s="366" t="s">
        <v>90</v>
      </c>
      <c r="AB1799" s="362" t="s">
        <v>90</v>
      </c>
      <c r="AC1799" s="362"/>
      <c r="AD1799" s="362"/>
      <c r="AE1799" s="362"/>
      <c r="AF1799" s="362"/>
      <c r="AG1799" s="362"/>
      <c r="AH1799" s="362"/>
      <c r="AI1799" s="362" t="str">
        <f t="shared" si="28"/>
        <v>NOCOSS</v>
      </c>
      <c r="AJ1799" s="362" t="str">
        <f>VLOOKUP(AI1799,Table1[[#All],[CONCAT]:[Tfiber]],2,FALSE)</f>
        <v>Applications/Tools</v>
      </c>
      <c r="AK1799" s="362" t="s">
        <v>40</v>
      </c>
      <c r="AL1799" s="362" t="str">
        <f>VLOOKUP(C1799,[1]AllOSS!$B:$G,6,0)</f>
        <v>OPEN</v>
      </c>
      <c r="AM1799" s="362">
        <f>VLOOKUP(C1799,[1]AllOSS!$B:$K,10,0)</f>
        <v>0</v>
      </c>
      <c r="AN1799" s="362"/>
      <c r="AO1799" s="362"/>
      <c r="AP1799" s="361" t="e">
        <v>#N/A</v>
      </c>
      <c r="AR1799">
        <v>1</v>
      </c>
    </row>
    <row r="1800" spans="2:44" ht="15" hidden="1" customHeight="1" x14ac:dyDescent="0.35">
      <c r="B1800" s="362">
        <v>1798</v>
      </c>
      <c r="C1800" s="362" t="s">
        <v>4503</v>
      </c>
      <c r="D1800" s="362" t="s">
        <v>3</v>
      </c>
      <c r="E1800" s="362" t="s">
        <v>172</v>
      </c>
      <c r="F1800" s="362"/>
      <c r="G1800" s="362"/>
      <c r="H1800" s="362"/>
      <c r="I1800" s="362" t="s">
        <v>82</v>
      </c>
      <c r="J1800" s="362" t="s">
        <v>63</v>
      </c>
      <c r="K1800" s="361" t="s">
        <v>4504</v>
      </c>
      <c r="L1800" s="362"/>
      <c r="M1800" s="362" t="s">
        <v>1689</v>
      </c>
      <c r="N1800" s="362" t="s">
        <v>90</v>
      </c>
      <c r="O1800" s="362"/>
      <c r="P1800" s="362" t="s">
        <v>2208</v>
      </c>
      <c r="Q1800" s="362" t="s">
        <v>4394</v>
      </c>
      <c r="R1800" s="362"/>
      <c r="S1800" s="361"/>
      <c r="T1800" s="362"/>
      <c r="U1800" s="362"/>
      <c r="V1800" s="362" t="s">
        <v>844</v>
      </c>
      <c r="W1800" s="362"/>
      <c r="X1800" s="362" t="s">
        <v>9</v>
      </c>
      <c r="Y1800" s="362" t="s">
        <v>9</v>
      </c>
      <c r="Z1800" s="362" t="s">
        <v>90</v>
      </c>
      <c r="AA1800" s="366" t="s">
        <v>90</v>
      </c>
      <c r="AB1800" s="362" t="s">
        <v>90</v>
      </c>
      <c r="AC1800" s="362"/>
      <c r="AD1800" s="362"/>
      <c r="AE1800" s="362"/>
      <c r="AF1800" s="362"/>
      <c r="AG1800" s="362"/>
      <c r="AH1800" s="362"/>
      <c r="AI1800" s="362" t="str">
        <f t="shared" si="28"/>
        <v>NOCDC Passive Infra</v>
      </c>
      <c r="AJ1800" s="362" t="str">
        <f>VLOOKUP(AI1800,Table1[[#All],[CONCAT]:[Tfiber]],2,FALSE)</f>
        <v>Applications/Tools</v>
      </c>
      <c r="AK1800" s="362" t="s">
        <v>40</v>
      </c>
      <c r="AL1800" s="362" t="str">
        <f>VLOOKUP(C1800,[1]AllOSS!$B:$G,6,0)</f>
        <v>OPEN</v>
      </c>
      <c r="AM1800" s="362">
        <f>VLOOKUP(C1800,[1]AllOSS!$B:$K,10,0)</f>
        <v>0</v>
      </c>
      <c r="AN1800" s="362"/>
      <c r="AO1800" s="362"/>
      <c r="AP1800" s="361" t="e">
        <v>#N/A</v>
      </c>
      <c r="AR1800">
        <v>1</v>
      </c>
    </row>
    <row r="1801" spans="2:44" ht="15" hidden="1" customHeight="1" x14ac:dyDescent="0.35">
      <c r="B1801" s="362">
        <v>1799</v>
      </c>
      <c r="C1801" s="362" t="s">
        <v>4505</v>
      </c>
      <c r="D1801" s="362" t="s">
        <v>3</v>
      </c>
      <c r="E1801" s="362" t="s">
        <v>172</v>
      </c>
      <c r="F1801" s="362"/>
      <c r="G1801" s="362"/>
      <c r="H1801" s="362"/>
      <c r="I1801" s="362" t="s">
        <v>82</v>
      </c>
      <c r="J1801" s="362" t="s">
        <v>63</v>
      </c>
      <c r="K1801" s="361" t="s">
        <v>4506</v>
      </c>
      <c r="L1801" s="362"/>
      <c r="M1801" s="362" t="s">
        <v>1689</v>
      </c>
      <c r="N1801" s="362" t="s">
        <v>90</v>
      </c>
      <c r="O1801" s="362"/>
      <c r="P1801" s="362" t="s">
        <v>2208</v>
      </c>
      <c r="Q1801" s="362" t="s">
        <v>4394</v>
      </c>
      <c r="R1801" s="362"/>
      <c r="S1801" s="361"/>
      <c r="T1801" s="362"/>
      <c r="U1801" s="362"/>
      <c r="V1801" s="362" t="s">
        <v>844</v>
      </c>
      <c r="W1801" s="362"/>
      <c r="X1801" s="362" t="s">
        <v>9</v>
      </c>
      <c r="Y1801" s="362" t="s">
        <v>9</v>
      </c>
      <c r="Z1801" s="362" t="s">
        <v>90</v>
      </c>
      <c r="AA1801" s="366" t="s">
        <v>90</v>
      </c>
      <c r="AB1801" s="362" t="s">
        <v>90</v>
      </c>
      <c r="AC1801" s="362"/>
      <c r="AD1801" s="362"/>
      <c r="AE1801" s="362"/>
      <c r="AF1801" s="362"/>
      <c r="AG1801" s="362"/>
      <c r="AH1801" s="362"/>
      <c r="AI1801" s="362" t="str">
        <f t="shared" si="28"/>
        <v>NOCDC Passive Infra</v>
      </c>
      <c r="AJ1801" s="362" t="str">
        <f>VLOOKUP(AI1801,Table1[[#All],[CONCAT]:[Tfiber]],2,FALSE)</f>
        <v>Applications/Tools</v>
      </c>
      <c r="AK1801" s="362" t="s">
        <v>40</v>
      </c>
      <c r="AL1801" s="362" t="str">
        <f>VLOOKUP(C1801,[1]AllOSS!$B:$G,6,0)</f>
        <v>OPEN</v>
      </c>
      <c r="AM1801" s="362">
        <f>VLOOKUP(C1801,[1]AllOSS!$B:$K,10,0)</f>
        <v>0</v>
      </c>
      <c r="AN1801" s="362"/>
      <c r="AO1801" s="362"/>
      <c r="AP1801" s="361" t="e">
        <v>#N/A</v>
      </c>
      <c r="AR1801">
        <v>1</v>
      </c>
    </row>
    <row r="1802" spans="2:44" ht="15" hidden="1" customHeight="1" x14ac:dyDescent="0.35">
      <c r="B1802" s="362">
        <v>1800</v>
      </c>
      <c r="C1802" s="362" t="s">
        <v>4507</v>
      </c>
      <c r="D1802" s="362" t="s">
        <v>3</v>
      </c>
      <c r="E1802" s="362" t="s">
        <v>172</v>
      </c>
      <c r="F1802" s="362"/>
      <c r="G1802" s="362"/>
      <c r="H1802" s="362"/>
      <c r="I1802" s="362" t="s">
        <v>82</v>
      </c>
      <c r="J1802" s="362" t="s">
        <v>63</v>
      </c>
      <c r="K1802" s="361" t="s">
        <v>4508</v>
      </c>
      <c r="L1802" s="362"/>
      <c r="M1802" s="362" t="s">
        <v>1689</v>
      </c>
      <c r="N1802" s="362" t="s">
        <v>90</v>
      </c>
      <c r="O1802" s="362"/>
      <c r="P1802" s="362" t="s">
        <v>2208</v>
      </c>
      <c r="Q1802" s="362" t="s">
        <v>4394</v>
      </c>
      <c r="R1802" s="362"/>
      <c r="S1802" s="361"/>
      <c r="T1802" s="362"/>
      <c r="U1802" s="362"/>
      <c r="V1802" s="362" t="s">
        <v>844</v>
      </c>
      <c r="W1802" s="362"/>
      <c r="X1802" s="362" t="s">
        <v>9</v>
      </c>
      <c r="Y1802" s="362" t="s">
        <v>9</v>
      </c>
      <c r="Z1802" s="362" t="s">
        <v>90</v>
      </c>
      <c r="AA1802" s="366" t="s">
        <v>90</v>
      </c>
      <c r="AB1802" s="362" t="s">
        <v>90</v>
      </c>
      <c r="AC1802" s="362"/>
      <c r="AD1802" s="362"/>
      <c r="AE1802" s="362"/>
      <c r="AF1802" s="362"/>
      <c r="AG1802" s="362"/>
      <c r="AH1802" s="362"/>
      <c r="AI1802" s="362" t="str">
        <f t="shared" si="28"/>
        <v>NOCDC Passive Infra</v>
      </c>
      <c r="AJ1802" s="362" t="str">
        <f>VLOOKUP(AI1802,Table1[[#All],[CONCAT]:[Tfiber]],2,FALSE)</f>
        <v>Applications/Tools</v>
      </c>
      <c r="AK1802" s="362" t="s">
        <v>40</v>
      </c>
      <c r="AL1802" s="362" t="str">
        <f>VLOOKUP(C1802,[1]AllOSS!$B:$G,6,0)</f>
        <v>OPEN</v>
      </c>
      <c r="AM1802" s="362">
        <f>VLOOKUP(C1802,[1]AllOSS!$B:$K,10,0)</f>
        <v>0</v>
      </c>
      <c r="AN1802" s="362"/>
      <c r="AO1802" s="362"/>
      <c r="AP1802" s="361" t="e">
        <v>#N/A</v>
      </c>
      <c r="AR1802">
        <v>1</v>
      </c>
    </row>
    <row r="1803" spans="2:44" ht="15" hidden="1" customHeight="1" x14ac:dyDescent="0.35">
      <c r="B1803" s="362">
        <v>1801</v>
      </c>
      <c r="C1803" s="362" t="s">
        <v>4509</v>
      </c>
      <c r="D1803" s="362" t="s">
        <v>3</v>
      </c>
      <c r="E1803" s="362" t="s">
        <v>172</v>
      </c>
      <c r="F1803" s="362"/>
      <c r="G1803" s="362"/>
      <c r="H1803" s="362"/>
      <c r="I1803" s="362" t="s">
        <v>82</v>
      </c>
      <c r="J1803" s="362" t="s">
        <v>63</v>
      </c>
      <c r="K1803" s="361" t="s">
        <v>4510</v>
      </c>
      <c r="L1803" s="362"/>
      <c r="M1803" s="362" t="s">
        <v>1689</v>
      </c>
      <c r="N1803" s="362" t="s">
        <v>90</v>
      </c>
      <c r="O1803" s="362"/>
      <c r="P1803" s="362" t="s">
        <v>2208</v>
      </c>
      <c r="Q1803" s="362" t="s">
        <v>4394</v>
      </c>
      <c r="R1803" s="362"/>
      <c r="S1803" s="361"/>
      <c r="T1803" s="362"/>
      <c r="U1803" s="362"/>
      <c r="V1803" s="362" t="s">
        <v>844</v>
      </c>
      <c r="W1803" s="362"/>
      <c r="X1803" s="362" t="s">
        <v>9</v>
      </c>
      <c r="Y1803" s="362" t="s">
        <v>9</v>
      </c>
      <c r="Z1803" s="362" t="s">
        <v>90</v>
      </c>
      <c r="AA1803" s="366" t="s">
        <v>90</v>
      </c>
      <c r="AB1803" s="362" t="s">
        <v>90</v>
      </c>
      <c r="AC1803" s="362"/>
      <c r="AD1803" s="362"/>
      <c r="AE1803" s="362"/>
      <c r="AF1803" s="362"/>
      <c r="AG1803" s="362"/>
      <c r="AH1803" s="362"/>
      <c r="AI1803" s="362" t="str">
        <f t="shared" si="28"/>
        <v>NOCDC Passive Infra</v>
      </c>
      <c r="AJ1803" s="362" t="str">
        <f>VLOOKUP(AI1803,Table1[[#All],[CONCAT]:[Tfiber]],2,FALSE)</f>
        <v>Applications/Tools</v>
      </c>
      <c r="AK1803" s="362" t="s">
        <v>40</v>
      </c>
      <c r="AL1803" s="362" t="str">
        <f>VLOOKUP(C1803,[1]AllOSS!$B:$G,6,0)</f>
        <v>OPEN</v>
      </c>
      <c r="AM1803" s="362">
        <f>VLOOKUP(C1803,[1]AllOSS!$B:$K,10,0)</f>
        <v>0</v>
      </c>
      <c r="AN1803" s="362"/>
      <c r="AO1803" s="362"/>
      <c r="AP1803" s="361" t="e">
        <v>#N/A</v>
      </c>
      <c r="AR1803">
        <v>1</v>
      </c>
    </row>
    <row r="1804" spans="2:44" ht="15" hidden="1" customHeight="1" x14ac:dyDescent="0.35">
      <c r="B1804" s="362">
        <v>1802</v>
      </c>
      <c r="C1804" s="362" t="s">
        <v>4511</v>
      </c>
      <c r="D1804" s="362" t="s">
        <v>3</v>
      </c>
      <c r="E1804" s="362" t="s">
        <v>172</v>
      </c>
      <c r="F1804" s="362"/>
      <c r="G1804" s="362" t="s">
        <v>63</v>
      </c>
      <c r="H1804" s="362" t="s">
        <v>63</v>
      </c>
      <c r="I1804" s="362" t="s">
        <v>63</v>
      </c>
      <c r="J1804" s="362" t="s">
        <v>63</v>
      </c>
      <c r="K1804" s="361" t="s">
        <v>4512</v>
      </c>
      <c r="L1804" s="361"/>
      <c r="M1804" s="362" t="s">
        <v>186</v>
      </c>
      <c r="N1804" s="362" t="s">
        <v>4410</v>
      </c>
      <c r="O1804" s="362"/>
      <c r="P1804" s="362" t="s">
        <v>1398</v>
      </c>
      <c r="Q1804" s="362" t="s">
        <v>4513</v>
      </c>
      <c r="R1804" s="362"/>
      <c r="S1804" s="361" t="s">
        <v>4514</v>
      </c>
      <c r="T1804" s="362"/>
      <c r="U1804" s="362"/>
      <c r="V1804" s="362" t="s">
        <v>844</v>
      </c>
      <c r="W1804" s="362"/>
      <c r="X1804" s="362"/>
      <c r="Y1804" s="362" t="s">
        <v>48</v>
      </c>
      <c r="Z1804" s="362" t="s">
        <v>90</v>
      </c>
      <c r="AA1804" s="366" t="s">
        <v>90</v>
      </c>
      <c r="AB1804" s="362" t="s">
        <v>90</v>
      </c>
      <c r="AC1804" s="362"/>
      <c r="AD1804" s="362"/>
      <c r="AE1804" s="362"/>
      <c r="AF1804" s="362"/>
      <c r="AG1804" s="362"/>
      <c r="AH1804" s="362"/>
      <c r="AI1804" s="362" t="str">
        <f t="shared" si="28"/>
        <v>NOCOSS</v>
      </c>
      <c r="AJ1804" s="362" t="str">
        <f>VLOOKUP(AI1804,Table1[[#All],[CONCAT]:[Tfiber]],2,FALSE)</f>
        <v>Applications/Tools</v>
      </c>
      <c r="AK1804" s="362" t="s">
        <v>40</v>
      </c>
      <c r="AL1804" s="362" t="str">
        <f>VLOOKUP(C1804,[1]AllOSS!$B:$G,6,0)</f>
        <v>COMPLETED</v>
      </c>
      <c r="AM1804" s="362" t="str">
        <f>VLOOKUP(C1804,[1]AllOSS!$B:$K,10,0)</f>
        <v xml:space="preserve">09-09-2025: Sitescope based application URL monitoring </v>
      </c>
      <c r="AN1804" s="362"/>
      <c r="AO1804" s="362"/>
      <c r="AP1804" s="361"/>
      <c r="AR1804">
        <v>1</v>
      </c>
    </row>
    <row r="1805" spans="2:44" ht="15" hidden="1" customHeight="1" x14ac:dyDescent="0.35">
      <c r="B1805" s="362">
        <v>1803</v>
      </c>
      <c r="C1805" s="362" t="s">
        <v>4515</v>
      </c>
      <c r="D1805" s="362" t="s">
        <v>3</v>
      </c>
      <c r="E1805" s="362" t="s">
        <v>172</v>
      </c>
      <c r="F1805" s="362"/>
      <c r="G1805" s="362" t="s">
        <v>63</v>
      </c>
      <c r="H1805" s="362" t="s">
        <v>63</v>
      </c>
      <c r="I1805" s="362" t="s">
        <v>63</v>
      </c>
      <c r="J1805" s="362" t="s">
        <v>63</v>
      </c>
      <c r="K1805" s="361" t="s">
        <v>4516</v>
      </c>
      <c r="L1805" s="361"/>
      <c r="M1805" s="362" t="s">
        <v>186</v>
      </c>
      <c r="N1805" s="362" t="s">
        <v>4410</v>
      </c>
      <c r="O1805" s="362"/>
      <c r="P1805" s="362" t="s">
        <v>1398</v>
      </c>
      <c r="Q1805" s="362" t="s">
        <v>4513</v>
      </c>
      <c r="R1805" s="362"/>
      <c r="S1805" s="361"/>
      <c r="T1805" s="362"/>
      <c r="U1805" s="362"/>
      <c r="V1805" s="362" t="s">
        <v>844</v>
      </c>
      <c r="W1805" s="362"/>
      <c r="X1805" s="362"/>
      <c r="Y1805" s="362" t="s">
        <v>48</v>
      </c>
      <c r="Z1805" s="362" t="s">
        <v>90</v>
      </c>
      <c r="AA1805" s="366" t="s">
        <v>90</v>
      </c>
      <c r="AB1805" s="362" t="s">
        <v>90</v>
      </c>
      <c r="AC1805" s="362"/>
      <c r="AD1805" s="362"/>
      <c r="AE1805" s="362"/>
      <c r="AF1805" s="362"/>
      <c r="AG1805" s="362"/>
      <c r="AH1805" s="362"/>
      <c r="AI1805" s="362" t="str">
        <f t="shared" si="28"/>
        <v>NOCOSS</v>
      </c>
      <c r="AJ1805" s="362" t="str">
        <f>VLOOKUP(AI1805,Table1[[#All],[CONCAT]:[Tfiber]],2,FALSE)</f>
        <v>Applications/Tools</v>
      </c>
      <c r="AK1805" s="362" t="s">
        <v>40</v>
      </c>
      <c r="AL1805" s="362" t="str">
        <f>VLOOKUP(C1805,[1]AllOSS!$B:$G,6,0)</f>
        <v>COMPLETED</v>
      </c>
      <c r="AM1805" s="362" t="str">
        <f>VLOOKUP(C1805,[1]AllOSS!$B:$K,10,0)</f>
        <v>sitescope</v>
      </c>
      <c r="AN1805" s="362"/>
      <c r="AO1805" s="362"/>
      <c r="AP1805" s="361"/>
      <c r="AR1805">
        <v>1</v>
      </c>
    </row>
    <row r="1806" spans="2:44" ht="15" hidden="1" customHeight="1" x14ac:dyDescent="0.35">
      <c r="B1806" s="362">
        <v>1804</v>
      </c>
      <c r="C1806" s="362" t="s">
        <v>4517</v>
      </c>
      <c r="D1806" s="362" t="s">
        <v>3</v>
      </c>
      <c r="E1806" s="362" t="s">
        <v>172</v>
      </c>
      <c r="F1806" s="362"/>
      <c r="G1806" s="362" t="s">
        <v>63</v>
      </c>
      <c r="H1806" s="362" t="s">
        <v>63</v>
      </c>
      <c r="I1806" s="362" t="s">
        <v>63</v>
      </c>
      <c r="J1806" s="362" t="s">
        <v>63</v>
      </c>
      <c r="K1806" s="361" t="s">
        <v>4518</v>
      </c>
      <c r="L1806" s="361"/>
      <c r="M1806" s="362" t="s">
        <v>186</v>
      </c>
      <c r="N1806" s="362" t="s">
        <v>4410</v>
      </c>
      <c r="O1806" s="362"/>
      <c r="P1806" s="362" t="s">
        <v>1398</v>
      </c>
      <c r="Q1806" s="362" t="s">
        <v>4513</v>
      </c>
      <c r="R1806" s="362"/>
      <c r="S1806" s="361" t="s">
        <v>4514</v>
      </c>
      <c r="T1806" s="362"/>
      <c r="U1806" s="362"/>
      <c r="V1806" s="362" t="s">
        <v>844</v>
      </c>
      <c r="W1806" s="362"/>
      <c r="X1806" s="362"/>
      <c r="Y1806" s="362" t="s">
        <v>48</v>
      </c>
      <c r="Z1806" s="362" t="s">
        <v>90</v>
      </c>
      <c r="AA1806" s="366" t="s">
        <v>90</v>
      </c>
      <c r="AB1806" s="362" t="s">
        <v>90</v>
      </c>
      <c r="AC1806" s="362"/>
      <c r="AD1806" s="362"/>
      <c r="AE1806" s="362"/>
      <c r="AF1806" s="362"/>
      <c r="AG1806" s="362"/>
      <c r="AH1806" s="362"/>
      <c r="AI1806" s="362" t="str">
        <f t="shared" si="28"/>
        <v>NOCOSS</v>
      </c>
      <c r="AJ1806" s="362" t="str">
        <f>VLOOKUP(AI1806,Table1[[#All],[CONCAT]:[Tfiber]],2,FALSE)</f>
        <v>Applications/Tools</v>
      </c>
      <c r="AK1806" s="362" t="s">
        <v>40</v>
      </c>
      <c r="AL1806" s="362" t="str">
        <f>VLOOKUP(C1806,[1]AllOSS!$B:$G,6,0)</f>
        <v>COMPLETED</v>
      </c>
      <c r="AM1806" s="362" t="str">
        <f>VLOOKUP(C1806,[1]AllOSS!$B:$K,10,0)</f>
        <v xml:space="preserve">09-09-2025: Sitescope based application URL monitoring </v>
      </c>
      <c r="AN1806" s="362"/>
      <c r="AO1806" s="362"/>
      <c r="AP1806" s="361"/>
      <c r="AR1806">
        <v>1</v>
      </c>
    </row>
    <row r="1807" spans="2:44" ht="15" hidden="1" customHeight="1" x14ac:dyDescent="0.35">
      <c r="B1807" s="362">
        <v>1805</v>
      </c>
      <c r="C1807" s="362" t="s">
        <v>4519</v>
      </c>
      <c r="D1807" s="362" t="s">
        <v>3</v>
      </c>
      <c r="E1807" s="362" t="s">
        <v>172</v>
      </c>
      <c r="F1807" s="362"/>
      <c r="G1807" s="362" t="s">
        <v>63</v>
      </c>
      <c r="H1807" s="362" t="s">
        <v>63</v>
      </c>
      <c r="I1807" s="362" t="s">
        <v>63</v>
      </c>
      <c r="J1807" s="362" t="s">
        <v>63</v>
      </c>
      <c r="K1807" s="361" t="s">
        <v>4520</v>
      </c>
      <c r="L1807" s="361"/>
      <c r="M1807" s="362" t="s">
        <v>186</v>
      </c>
      <c r="N1807" s="362" t="s">
        <v>4410</v>
      </c>
      <c r="O1807" s="362"/>
      <c r="P1807" s="362" t="s">
        <v>1398</v>
      </c>
      <c r="Q1807" s="362" t="s">
        <v>4513</v>
      </c>
      <c r="R1807" s="362"/>
      <c r="S1807" s="361" t="s">
        <v>4521</v>
      </c>
      <c r="T1807" s="362"/>
      <c r="U1807" s="362"/>
      <c r="V1807" s="362" t="s">
        <v>844</v>
      </c>
      <c r="W1807" s="362"/>
      <c r="X1807" s="362"/>
      <c r="Y1807" s="362" t="s">
        <v>48</v>
      </c>
      <c r="Z1807" s="362" t="s">
        <v>90</v>
      </c>
      <c r="AA1807" s="366" t="s">
        <v>90</v>
      </c>
      <c r="AB1807" s="362" t="s">
        <v>90</v>
      </c>
      <c r="AC1807" s="362"/>
      <c r="AD1807" s="362"/>
      <c r="AE1807" s="362"/>
      <c r="AF1807" s="362"/>
      <c r="AG1807" s="362"/>
      <c r="AH1807" s="362"/>
      <c r="AI1807" s="362" t="str">
        <f t="shared" si="28"/>
        <v>NOCOSS</v>
      </c>
      <c r="AJ1807" s="362" t="str">
        <f>VLOOKUP(AI1807,Table1[[#All],[CONCAT]:[Tfiber]],2,FALSE)</f>
        <v>Applications/Tools</v>
      </c>
      <c r="AK1807" s="362" t="s">
        <v>40</v>
      </c>
      <c r="AL1807" s="362" t="str">
        <f>VLOOKUP(C1807,[1]AllOSS!$B:$G,6,0)</f>
        <v>COMPLETED</v>
      </c>
      <c r="AM1807" s="362" t="str">
        <f>VLOOKUP(C1807,[1]AllOSS!$B:$K,10,0)</f>
        <v xml:space="preserve">09-09-2025: Sitescope based application URL availability monitoring </v>
      </c>
      <c r="AN1807" s="362"/>
      <c r="AO1807" s="362"/>
      <c r="AP1807" s="361"/>
      <c r="AR1807">
        <v>1</v>
      </c>
    </row>
    <row r="1808" spans="2:44" ht="15" hidden="1" customHeight="1" x14ac:dyDescent="0.35">
      <c r="B1808" s="362">
        <v>1806</v>
      </c>
      <c r="C1808" s="362" t="s">
        <v>4522</v>
      </c>
      <c r="D1808" s="362" t="s">
        <v>3</v>
      </c>
      <c r="E1808" s="362" t="s">
        <v>172</v>
      </c>
      <c r="F1808" s="362"/>
      <c r="G1808" s="362" t="s">
        <v>63</v>
      </c>
      <c r="H1808" s="362" t="s">
        <v>63</v>
      </c>
      <c r="I1808" s="362" t="s">
        <v>63</v>
      </c>
      <c r="J1808" s="362" t="s">
        <v>4392</v>
      </c>
      <c r="K1808" s="361" t="s">
        <v>4523</v>
      </c>
      <c r="L1808" s="362"/>
      <c r="M1808" s="362" t="s">
        <v>186</v>
      </c>
      <c r="N1808" s="362" t="s">
        <v>90</v>
      </c>
      <c r="O1808" s="362"/>
      <c r="P1808" s="362" t="s">
        <v>2208</v>
      </c>
      <c r="Q1808" s="362" t="s">
        <v>4394</v>
      </c>
      <c r="R1808" s="362"/>
      <c r="S1808" s="361"/>
      <c r="T1808" s="362"/>
      <c r="U1808" s="362"/>
      <c r="V1808" s="362" t="s">
        <v>844</v>
      </c>
      <c r="W1808" s="362"/>
      <c r="X1808" s="362" t="s">
        <v>9</v>
      </c>
      <c r="Y1808" s="362" t="s">
        <v>9</v>
      </c>
      <c r="Z1808" s="362" t="s">
        <v>90</v>
      </c>
      <c r="AA1808" s="366" t="s">
        <v>90</v>
      </c>
      <c r="AB1808" s="362" t="s">
        <v>90</v>
      </c>
      <c r="AC1808" s="362"/>
      <c r="AD1808" s="362"/>
      <c r="AE1808" s="362"/>
      <c r="AF1808" s="362"/>
      <c r="AG1808" s="362"/>
      <c r="AH1808" s="362"/>
      <c r="AI1808" s="362" t="str">
        <f t="shared" si="28"/>
        <v>NOCOSS</v>
      </c>
      <c r="AJ1808" s="362" t="str">
        <f>VLOOKUP(AI1808,Table1[[#All],[CONCAT]:[Tfiber]],2,FALSE)</f>
        <v>Applications/Tools</v>
      </c>
      <c r="AK1808" s="362" t="s">
        <v>40</v>
      </c>
      <c r="AL1808" s="362" t="str">
        <f>VLOOKUP(C1808,[1]AllOSS!$B:$G,6,0)</f>
        <v>OPEN</v>
      </c>
      <c r="AM1808" s="362">
        <f>VLOOKUP(C1808,[1]AllOSS!$B:$K,10,0)</f>
        <v>0</v>
      </c>
      <c r="AN1808" s="362"/>
      <c r="AO1808" s="362"/>
      <c r="AP1808" s="361" t="e">
        <v>#N/A</v>
      </c>
      <c r="AR1808">
        <v>1</v>
      </c>
    </row>
    <row r="1809" spans="2:44" ht="15" hidden="1" customHeight="1" x14ac:dyDescent="0.35">
      <c r="B1809" s="362">
        <v>1807</v>
      </c>
      <c r="C1809" s="362" t="s">
        <v>4524</v>
      </c>
      <c r="D1809" s="362" t="s">
        <v>3</v>
      </c>
      <c r="E1809" s="362" t="s">
        <v>172</v>
      </c>
      <c r="F1809" s="362"/>
      <c r="G1809" s="362" t="s">
        <v>63</v>
      </c>
      <c r="H1809" s="362" t="s">
        <v>63</v>
      </c>
      <c r="I1809" s="362" t="s">
        <v>63</v>
      </c>
      <c r="J1809" s="362" t="s">
        <v>63</v>
      </c>
      <c r="K1809" s="361" t="s">
        <v>4525</v>
      </c>
      <c r="L1809" s="361"/>
      <c r="M1809" s="362" t="s">
        <v>186</v>
      </c>
      <c r="N1809" s="362" t="s">
        <v>90</v>
      </c>
      <c r="O1809" s="362"/>
      <c r="P1809" s="362" t="s">
        <v>1398</v>
      </c>
      <c r="Q1809" s="362" t="s">
        <v>4526</v>
      </c>
      <c r="R1809" s="362"/>
      <c r="S1809" s="361" t="s">
        <v>4527</v>
      </c>
      <c r="T1809" s="362"/>
      <c r="U1809" s="362"/>
      <c r="V1809" s="362" t="s">
        <v>844</v>
      </c>
      <c r="W1809" s="362"/>
      <c r="X1809" s="362" t="s">
        <v>9</v>
      </c>
      <c r="Y1809" s="362" t="s">
        <v>46</v>
      </c>
      <c r="Z1809" s="362" t="s">
        <v>90</v>
      </c>
      <c r="AA1809" s="366" t="s">
        <v>90</v>
      </c>
      <c r="AB1809" s="362" t="s">
        <v>90</v>
      </c>
      <c r="AC1809" s="362"/>
      <c r="AD1809" s="362"/>
      <c r="AE1809" s="362"/>
      <c r="AF1809" s="362"/>
      <c r="AG1809" s="362"/>
      <c r="AH1809" s="362"/>
      <c r="AI1809" s="362" t="str">
        <f t="shared" si="28"/>
        <v>NOCOSS</v>
      </c>
      <c r="AJ1809" s="362" t="str">
        <f>VLOOKUP(AI1809,Table1[[#All],[CONCAT]:[Tfiber]],2,FALSE)</f>
        <v>Applications/Tools</v>
      </c>
      <c r="AK1809" s="362" t="s">
        <v>40</v>
      </c>
      <c r="AL1809" s="362" t="str">
        <f>VLOOKUP(C1809,[1]AllOSS!$B:$G,6,0)</f>
        <v>OPEN</v>
      </c>
      <c r="AM1809" s="362">
        <f>VLOOKUP(C1809,[1]AllOSS!$B:$K,10,0)</f>
        <v>0</v>
      </c>
      <c r="AN1809" s="362"/>
      <c r="AO1809" s="362"/>
      <c r="AP1809" s="361" t="e">
        <v>#N/A</v>
      </c>
      <c r="AR1809">
        <v>1</v>
      </c>
    </row>
    <row r="1810" spans="2:44" ht="15" hidden="1" customHeight="1" x14ac:dyDescent="0.35">
      <c r="B1810" s="362">
        <v>1808</v>
      </c>
      <c r="C1810" s="362" t="s">
        <v>4528</v>
      </c>
      <c r="D1810" s="362" t="s">
        <v>3</v>
      </c>
      <c r="E1810" s="362" t="s">
        <v>172</v>
      </c>
      <c r="F1810" s="362"/>
      <c r="G1810" s="362" t="s">
        <v>63</v>
      </c>
      <c r="H1810" s="362" t="s">
        <v>63</v>
      </c>
      <c r="I1810" s="362" t="s">
        <v>63</v>
      </c>
      <c r="J1810" s="362" t="s">
        <v>63</v>
      </c>
      <c r="K1810" s="361" t="s">
        <v>4529</v>
      </c>
      <c r="L1810" s="361"/>
      <c r="M1810" s="362" t="s">
        <v>186</v>
      </c>
      <c r="N1810" s="362" t="s">
        <v>90</v>
      </c>
      <c r="O1810" s="362"/>
      <c r="P1810" s="362" t="s">
        <v>1398</v>
      </c>
      <c r="Q1810" s="362" t="s">
        <v>4526</v>
      </c>
      <c r="R1810" s="362"/>
      <c r="S1810" s="361"/>
      <c r="T1810" s="362"/>
      <c r="U1810" s="362"/>
      <c r="V1810" s="362" t="s">
        <v>844</v>
      </c>
      <c r="W1810" s="362"/>
      <c r="X1810" s="362"/>
      <c r="Y1810" s="362" t="s">
        <v>48</v>
      </c>
      <c r="Z1810" s="362" t="s">
        <v>90</v>
      </c>
      <c r="AA1810" s="366" t="s">
        <v>90</v>
      </c>
      <c r="AB1810" s="362" t="s">
        <v>90</v>
      </c>
      <c r="AC1810" s="362"/>
      <c r="AD1810" s="362"/>
      <c r="AE1810" s="362"/>
      <c r="AF1810" s="362"/>
      <c r="AG1810" s="362"/>
      <c r="AH1810" s="362"/>
      <c r="AI1810" s="362" t="str">
        <f t="shared" si="28"/>
        <v>NOCOSS</v>
      </c>
      <c r="AJ1810" s="362" t="str">
        <f>VLOOKUP(AI1810,Table1[[#All],[CONCAT]:[Tfiber]],2,FALSE)</f>
        <v>Applications/Tools</v>
      </c>
      <c r="AK1810" s="362" t="s">
        <v>40</v>
      </c>
      <c r="AL1810" s="362" t="str">
        <f>VLOOKUP(C1810,[1]AllOSS!$B:$G,6,0)</f>
        <v>COMPLETED</v>
      </c>
      <c r="AM1810" s="362" t="str">
        <f>VLOOKUP(C1810,[1]AllOSS!$B:$K,10,0)</f>
        <v>dashboard is not there</v>
      </c>
      <c r="AN1810" s="362"/>
      <c r="AO1810" s="362"/>
      <c r="AP1810" s="361"/>
      <c r="AR1810">
        <v>1</v>
      </c>
    </row>
    <row r="1811" spans="2:44" ht="15" hidden="1" customHeight="1" x14ac:dyDescent="0.35">
      <c r="B1811" s="362">
        <v>1809</v>
      </c>
      <c r="C1811" s="362" t="s">
        <v>4530</v>
      </c>
      <c r="D1811" s="362" t="s">
        <v>3</v>
      </c>
      <c r="E1811" s="362" t="s">
        <v>172</v>
      </c>
      <c r="F1811" s="362"/>
      <c r="G1811" s="362" t="s">
        <v>63</v>
      </c>
      <c r="H1811" s="362" t="s">
        <v>63</v>
      </c>
      <c r="I1811" s="362" t="s">
        <v>63</v>
      </c>
      <c r="J1811" s="362" t="s">
        <v>63</v>
      </c>
      <c r="K1811" s="361" t="s">
        <v>4531</v>
      </c>
      <c r="L1811" s="361"/>
      <c r="M1811" s="362" t="s">
        <v>186</v>
      </c>
      <c r="N1811" s="362" t="s">
        <v>90</v>
      </c>
      <c r="O1811" s="362"/>
      <c r="P1811" s="362" t="s">
        <v>1398</v>
      </c>
      <c r="Q1811" s="362" t="s">
        <v>4526</v>
      </c>
      <c r="R1811" s="362"/>
      <c r="S1811" s="361"/>
      <c r="T1811" s="362"/>
      <c r="U1811" s="362"/>
      <c r="V1811" s="362" t="s">
        <v>844</v>
      </c>
      <c r="W1811" s="362"/>
      <c r="X1811" s="362" t="s">
        <v>9</v>
      </c>
      <c r="Y1811" s="362" t="s">
        <v>46</v>
      </c>
      <c r="Z1811" s="362" t="s">
        <v>90</v>
      </c>
      <c r="AA1811" s="366" t="s">
        <v>90</v>
      </c>
      <c r="AB1811" s="362" t="s">
        <v>90</v>
      </c>
      <c r="AC1811" s="362"/>
      <c r="AD1811" s="362"/>
      <c r="AE1811" s="362"/>
      <c r="AF1811" s="362"/>
      <c r="AG1811" s="362"/>
      <c r="AH1811" s="362"/>
      <c r="AI1811" s="362" t="str">
        <f t="shared" si="28"/>
        <v>NOCOSS</v>
      </c>
      <c r="AJ1811" s="362" t="str">
        <f>VLOOKUP(AI1811,Table1[[#All],[CONCAT]:[Tfiber]],2,FALSE)</f>
        <v>Applications/Tools</v>
      </c>
      <c r="AK1811" s="362" t="s">
        <v>40</v>
      </c>
      <c r="AL1811" s="362" t="str">
        <f>VLOOKUP(C1811,[1]AllOSS!$B:$G,6,0)</f>
        <v>OPEN</v>
      </c>
      <c r="AM1811" s="362">
        <f>VLOOKUP(C1811,[1]AllOSS!$B:$K,10,0)</f>
        <v>0</v>
      </c>
      <c r="AN1811" s="362"/>
      <c r="AO1811" s="362"/>
      <c r="AP1811" s="361" t="e">
        <v>#N/A</v>
      </c>
      <c r="AR1811">
        <v>1</v>
      </c>
    </row>
    <row r="1812" spans="2:44" ht="15" hidden="1" customHeight="1" x14ac:dyDescent="0.35">
      <c r="B1812" s="362">
        <v>1810</v>
      </c>
      <c r="C1812" s="362" t="s">
        <v>4532</v>
      </c>
      <c r="D1812" s="362" t="s">
        <v>3</v>
      </c>
      <c r="E1812" s="362" t="s">
        <v>172</v>
      </c>
      <c r="F1812" s="362"/>
      <c r="G1812" s="362" t="s">
        <v>63</v>
      </c>
      <c r="H1812" s="362" t="s">
        <v>63</v>
      </c>
      <c r="I1812" s="362" t="s">
        <v>63</v>
      </c>
      <c r="J1812" s="362" t="s">
        <v>63</v>
      </c>
      <c r="K1812" s="361" t="s">
        <v>4533</v>
      </c>
      <c r="L1812" s="361"/>
      <c r="M1812" s="362" t="s">
        <v>186</v>
      </c>
      <c r="N1812" s="362" t="s">
        <v>90</v>
      </c>
      <c r="O1812" s="362"/>
      <c r="P1812" s="362" t="s">
        <v>1398</v>
      </c>
      <c r="Q1812" s="362" t="s">
        <v>4526</v>
      </c>
      <c r="R1812" s="362"/>
      <c r="S1812" s="361" t="s">
        <v>4534</v>
      </c>
      <c r="T1812" s="362"/>
      <c r="U1812" s="362"/>
      <c r="V1812" s="362" t="s">
        <v>844</v>
      </c>
      <c r="W1812" s="362"/>
      <c r="X1812" s="362" t="s">
        <v>9</v>
      </c>
      <c r="Y1812" s="362" t="s">
        <v>46</v>
      </c>
      <c r="Z1812" s="362" t="s">
        <v>90</v>
      </c>
      <c r="AA1812" s="366" t="s">
        <v>90</v>
      </c>
      <c r="AB1812" s="362" t="s">
        <v>90</v>
      </c>
      <c r="AC1812" s="362"/>
      <c r="AD1812" s="362"/>
      <c r="AE1812" s="362"/>
      <c r="AF1812" s="362"/>
      <c r="AG1812" s="362"/>
      <c r="AH1812" s="362"/>
      <c r="AI1812" s="362" t="str">
        <f t="shared" si="28"/>
        <v>NOCOSS</v>
      </c>
      <c r="AJ1812" s="362" t="str">
        <f>VLOOKUP(AI1812,Table1[[#All],[CONCAT]:[Tfiber]],2,FALSE)</f>
        <v>Applications/Tools</v>
      </c>
      <c r="AK1812" s="362" t="s">
        <v>40</v>
      </c>
      <c r="AL1812" s="362" t="str">
        <f>VLOOKUP(C1812,[1]AllOSS!$B:$G,6,0)</f>
        <v>OPEN</v>
      </c>
      <c r="AM1812" s="362">
        <f>VLOOKUP(C1812,[1]AllOSS!$B:$K,10,0)</f>
        <v>0</v>
      </c>
      <c r="AN1812" s="362"/>
      <c r="AO1812" s="362"/>
      <c r="AP1812" s="361" t="e">
        <v>#N/A</v>
      </c>
      <c r="AR1812">
        <v>1</v>
      </c>
    </row>
    <row r="1813" spans="2:44" ht="15" hidden="1" customHeight="1" x14ac:dyDescent="0.35">
      <c r="B1813" s="362">
        <v>1811</v>
      </c>
      <c r="C1813" s="362" t="s">
        <v>4535</v>
      </c>
      <c r="D1813" s="362" t="s">
        <v>3</v>
      </c>
      <c r="E1813" s="362" t="s">
        <v>172</v>
      </c>
      <c r="F1813" s="362"/>
      <c r="G1813" s="362" t="s">
        <v>63</v>
      </c>
      <c r="H1813" s="362" t="s">
        <v>63</v>
      </c>
      <c r="I1813" s="362" t="s">
        <v>63</v>
      </c>
      <c r="J1813" s="362" t="s">
        <v>63</v>
      </c>
      <c r="K1813" s="361" t="s">
        <v>4536</v>
      </c>
      <c r="L1813" s="361"/>
      <c r="M1813" s="362" t="s">
        <v>186</v>
      </c>
      <c r="N1813" s="362" t="s">
        <v>90</v>
      </c>
      <c r="O1813" s="362"/>
      <c r="P1813" s="362" t="s">
        <v>1398</v>
      </c>
      <c r="Q1813" s="362" t="s">
        <v>4526</v>
      </c>
      <c r="R1813" s="362"/>
      <c r="S1813" s="361" t="s">
        <v>4534</v>
      </c>
      <c r="T1813" s="362"/>
      <c r="U1813" s="362"/>
      <c r="V1813" s="362" t="s">
        <v>844</v>
      </c>
      <c r="W1813" s="362"/>
      <c r="X1813" s="362"/>
      <c r="Y1813" s="362" t="s">
        <v>48</v>
      </c>
      <c r="Z1813" s="362" t="s">
        <v>90</v>
      </c>
      <c r="AA1813" s="366" t="s">
        <v>90</v>
      </c>
      <c r="AB1813" s="362" t="s">
        <v>90</v>
      </c>
      <c r="AC1813" s="362"/>
      <c r="AD1813" s="362"/>
      <c r="AE1813" s="362"/>
      <c r="AF1813" s="362"/>
      <c r="AG1813" s="362"/>
      <c r="AH1813" s="362"/>
      <c r="AI1813" s="362" t="str">
        <f t="shared" si="28"/>
        <v>NOCOSS</v>
      </c>
      <c r="AJ1813" s="362" t="str">
        <f>VLOOKUP(AI1813,Table1[[#All],[CONCAT]:[Tfiber]],2,FALSE)</f>
        <v>Applications/Tools</v>
      </c>
      <c r="AK1813" s="362" t="s">
        <v>40</v>
      </c>
      <c r="AL1813" s="362" t="str">
        <f>VLOOKUP(C1813,[1]AllOSS!$B:$G,6,0)</f>
        <v>COMPLETED</v>
      </c>
      <c r="AM1813" s="362" t="str">
        <f>VLOOKUP(C1813,[1]AllOSS!$B:$K,10,0)</f>
        <v>MTTR Reports for all domain including customer tickets</v>
      </c>
      <c r="AN1813" s="362"/>
      <c r="AO1813" s="362"/>
      <c r="AP1813" s="361" t="e">
        <v>#N/A</v>
      </c>
      <c r="AR1813">
        <v>1</v>
      </c>
    </row>
    <row r="1814" spans="2:44" ht="15" hidden="1" customHeight="1" x14ac:dyDescent="0.35">
      <c r="B1814" s="362">
        <v>1812</v>
      </c>
      <c r="C1814" s="362" t="s">
        <v>4537</v>
      </c>
      <c r="D1814" s="362" t="s">
        <v>3</v>
      </c>
      <c r="E1814" s="362" t="s">
        <v>172</v>
      </c>
      <c r="F1814" s="362"/>
      <c r="G1814" s="362" t="s">
        <v>63</v>
      </c>
      <c r="H1814" s="362" t="s">
        <v>63</v>
      </c>
      <c r="I1814" s="362" t="s">
        <v>63</v>
      </c>
      <c r="J1814" s="362" t="s">
        <v>63</v>
      </c>
      <c r="K1814" s="361" t="s">
        <v>4538</v>
      </c>
      <c r="L1814" s="361"/>
      <c r="M1814" s="362" t="s">
        <v>186</v>
      </c>
      <c r="N1814" s="362" t="s">
        <v>90</v>
      </c>
      <c r="O1814" s="362"/>
      <c r="P1814" s="362" t="s">
        <v>1398</v>
      </c>
      <c r="Q1814" s="362" t="s">
        <v>4526</v>
      </c>
      <c r="R1814" s="362"/>
      <c r="S1814" s="361" t="s">
        <v>3094</v>
      </c>
      <c r="T1814" s="362"/>
      <c r="U1814" s="362"/>
      <c r="V1814" s="362" t="s">
        <v>844</v>
      </c>
      <c r="W1814" s="362"/>
      <c r="X1814" s="362" t="s">
        <v>9</v>
      </c>
      <c r="Y1814" s="362" t="s">
        <v>46</v>
      </c>
      <c r="Z1814" s="362" t="s">
        <v>90</v>
      </c>
      <c r="AA1814" s="366" t="s">
        <v>90</v>
      </c>
      <c r="AB1814" s="362" t="s">
        <v>90</v>
      </c>
      <c r="AC1814" s="362"/>
      <c r="AD1814" s="362"/>
      <c r="AE1814" s="362"/>
      <c r="AF1814" s="362"/>
      <c r="AG1814" s="362"/>
      <c r="AH1814" s="362"/>
      <c r="AI1814" s="362" t="str">
        <f t="shared" si="28"/>
        <v>NOCOSS</v>
      </c>
      <c r="AJ1814" s="362" t="str">
        <f>VLOOKUP(AI1814,Table1[[#All],[CONCAT]:[Tfiber]],2,FALSE)</f>
        <v>Applications/Tools</v>
      </c>
      <c r="AK1814" s="362" t="s">
        <v>40</v>
      </c>
      <c r="AL1814" s="362" t="str">
        <f>VLOOKUP(C1814,[1]AllOSS!$B:$G,6,0)</f>
        <v>OPEN</v>
      </c>
      <c r="AM1814" s="362">
        <f>VLOOKUP(C1814,[1]AllOSS!$B:$K,10,0)</f>
        <v>0</v>
      </c>
      <c r="AN1814" s="362"/>
      <c r="AO1814" s="362"/>
      <c r="AP1814" s="361" t="e">
        <v>#N/A</v>
      </c>
      <c r="AR1814">
        <v>1</v>
      </c>
    </row>
    <row r="1815" spans="2:44" ht="15" hidden="1" customHeight="1" x14ac:dyDescent="0.35">
      <c r="B1815" s="362">
        <v>1813</v>
      </c>
      <c r="C1815" s="362" t="s">
        <v>4539</v>
      </c>
      <c r="D1815" s="362" t="s">
        <v>3</v>
      </c>
      <c r="E1815" s="362" t="s">
        <v>172</v>
      </c>
      <c r="F1815" s="362"/>
      <c r="G1815" s="362" t="s">
        <v>63</v>
      </c>
      <c r="H1815" s="362" t="s">
        <v>63</v>
      </c>
      <c r="I1815" s="362" t="s">
        <v>63</v>
      </c>
      <c r="J1815" s="362" t="s">
        <v>63</v>
      </c>
      <c r="K1815" s="361" t="s">
        <v>4540</v>
      </c>
      <c r="L1815" s="361"/>
      <c r="M1815" s="362" t="s">
        <v>186</v>
      </c>
      <c r="N1815" s="362" t="s">
        <v>90</v>
      </c>
      <c r="O1815" s="362"/>
      <c r="P1815" s="362" t="s">
        <v>1398</v>
      </c>
      <c r="Q1815" s="362" t="s">
        <v>4526</v>
      </c>
      <c r="R1815" s="362"/>
      <c r="S1815" s="361"/>
      <c r="T1815" s="362"/>
      <c r="U1815" s="362"/>
      <c r="V1815" s="362" t="s">
        <v>844</v>
      </c>
      <c r="W1815" s="362"/>
      <c r="X1815" s="362" t="s">
        <v>9</v>
      </c>
      <c r="Y1815" s="362" t="s">
        <v>9</v>
      </c>
      <c r="Z1815" s="362" t="s">
        <v>90</v>
      </c>
      <c r="AA1815" s="366" t="s">
        <v>90</v>
      </c>
      <c r="AB1815" s="362" t="s">
        <v>90</v>
      </c>
      <c r="AC1815" s="362"/>
      <c r="AD1815" s="362"/>
      <c r="AE1815" s="362"/>
      <c r="AF1815" s="362"/>
      <c r="AG1815" s="362"/>
      <c r="AH1815" s="362"/>
      <c r="AI1815" s="362" t="str">
        <f t="shared" si="28"/>
        <v>NOCOSS</v>
      </c>
      <c r="AJ1815" s="362" t="str">
        <f>VLOOKUP(AI1815,Table1[[#All],[CONCAT]:[Tfiber]],2,FALSE)</f>
        <v>Applications/Tools</v>
      </c>
      <c r="AK1815" s="362" t="s">
        <v>40</v>
      </c>
      <c r="AL1815" s="362" t="str">
        <f>VLOOKUP(C1815,[1]AllOSS!$B:$G,6,0)</f>
        <v>OPEN</v>
      </c>
      <c r="AM1815" s="362">
        <f>VLOOKUP(C1815,[1]AllOSS!$B:$K,10,0)</f>
        <v>0</v>
      </c>
      <c r="AN1815" s="362"/>
      <c r="AO1815" s="362"/>
      <c r="AP1815" s="361" t="e">
        <v>#N/A</v>
      </c>
      <c r="AR1815">
        <v>1</v>
      </c>
    </row>
    <row r="1816" spans="2:44" ht="15" hidden="1" customHeight="1" x14ac:dyDescent="0.35">
      <c r="B1816" s="362">
        <v>1814</v>
      </c>
      <c r="C1816" s="362" t="s">
        <v>4541</v>
      </c>
      <c r="D1816" s="362" t="s">
        <v>3</v>
      </c>
      <c r="E1816" s="362" t="s">
        <v>172</v>
      </c>
      <c r="F1816" s="362"/>
      <c r="G1816" s="362" t="s">
        <v>63</v>
      </c>
      <c r="H1816" s="362" t="s">
        <v>63</v>
      </c>
      <c r="I1816" s="362" t="s">
        <v>123</v>
      </c>
      <c r="J1816" s="362" t="s">
        <v>63</v>
      </c>
      <c r="K1816" s="361" t="s">
        <v>4542</v>
      </c>
      <c r="L1816" s="361"/>
      <c r="M1816" s="362" t="s">
        <v>186</v>
      </c>
      <c r="N1816" s="362" t="s">
        <v>40</v>
      </c>
      <c r="O1816" s="362"/>
      <c r="P1816" s="362" t="s">
        <v>2208</v>
      </c>
      <c r="Q1816" s="362" t="s">
        <v>4394</v>
      </c>
      <c r="R1816" s="362"/>
      <c r="S1816" s="361" t="s">
        <v>4543</v>
      </c>
      <c r="T1816" s="362"/>
      <c r="U1816" s="362"/>
      <c r="V1816" s="362" t="s">
        <v>844</v>
      </c>
      <c r="W1816" s="362"/>
      <c r="X1816" s="362" t="s">
        <v>9</v>
      </c>
      <c r="Y1816" s="362" t="s">
        <v>9</v>
      </c>
      <c r="Z1816" s="362" t="s">
        <v>90</v>
      </c>
      <c r="AA1816" s="366" t="s">
        <v>90</v>
      </c>
      <c r="AB1816" s="362" t="s">
        <v>90</v>
      </c>
      <c r="AC1816" s="362"/>
      <c r="AD1816" s="362"/>
      <c r="AE1816" s="362"/>
      <c r="AF1816" s="362"/>
      <c r="AG1816" s="362"/>
      <c r="AH1816" s="362"/>
      <c r="AI1816" s="362" t="str">
        <f t="shared" si="28"/>
        <v>NOCNew BSS</v>
      </c>
      <c r="AJ1816" s="362" t="e">
        <f>VLOOKUP(AI1816,Table1[[#All],[CONCAT]:[Tfiber]],2,FALSE)</f>
        <v>#N/A</v>
      </c>
      <c r="AK1816" s="362" t="s">
        <v>40</v>
      </c>
      <c r="AL1816" s="362" t="str">
        <f>VLOOKUP(C1816,[1]AllOSS!$B:$G,6,0)</f>
        <v>Not Relevant to OSS</v>
      </c>
      <c r="AM1816" s="362">
        <f>VLOOKUP(C1816,[1]AllOSS!$B:$K,10,0)</f>
        <v>0</v>
      </c>
      <c r="AN1816" s="362"/>
      <c r="AO1816" s="362"/>
      <c r="AP1816" s="361" t="e">
        <v>#N/A</v>
      </c>
      <c r="AR1816">
        <v>1</v>
      </c>
    </row>
    <row r="1817" spans="2:44" ht="15" hidden="1" customHeight="1" x14ac:dyDescent="0.35">
      <c r="B1817" s="362">
        <v>1815</v>
      </c>
      <c r="C1817" s="362" t="s">
        <v>4544</v>
      </c>
      <c r="D1817" s="362" t="s">
        <v>3</v>
      </c>
      <c r="E1817" s="362" t="s">
        <v>172</v>
      </c>
      <c r="F1817" s="362"/>
      <c r="G1817" s="362" t="s">
        <v>63</v>
      </c>
      <c r="H1817" s="362" t="s">
        <v>63</v>
      </c>
      <c r="I1817" s="362" t="s">
        <v>123</v>
      </c>
      <c r="J1817" s="362" t="s">
        <v>63</v>
      </c>
      <c r="K1817" s="361" t="s">
        <v>4545</v>
      </c>
      <c r="L1817" s="361"/>
      <c r="M1817" s="362" t="s">
        <v>186</v>
      </c>
      <c r="N1817" s="362" t="s">
        <v>40</v>
      </c>
      <c r="O1817" s="362"/>
      <c r="P1817" s="362" t="s">
        <v>2208</v>
      </c>
      <c r="Q1817" s="362" t="s">
        <v>4394</v>
      </c>
      <c r="R1817" s="362"/>
      <c r="S1817" s="361" t="s">
        <v>4543</v>
      </c>
      <c r="T1817" s="362"/>
      <c r="U1817" s="362"/>
      <c r="V1817" s="362" t="s">
        <v>844</v>
      </c>
      <c r="W1817" s="362"/>
      <c r="X1817" s="362" t="s">
        <v>9</v>
      </c>
      <c r="Y1817" s="362" t="s">
        <v>9</v>
      </c>
      <c r="Z1817" s="362" t="s">
        <v>90</v>
      </c>
      <c r="AA1817" s="366" t="s">
        <v>90</v>
      </c>
      <c r="AB1817" s="362" t="s">
        <v>90</v>
      </c>
      <c r="AC1817" s="362"/>
      <c r="AD1817" s="362"/>
      <c r="AE1817" s="362"/>
      <c r="AF1817" s="362"/>
      <c r="AG1817" s="362"/>
      <c r="AH1817" s="362"/>
      <c r="AI1817" s="362" t="str">
        <f t="shared" si="28"/>
        <v>NOCNew BSS</v>
      </c>
      <c r="AJ1817" s="362" t="e">
        <f>VLOOKUP(AI1817,Table1[[#All],[CONCAT]:[Tfiber]],2,FALSE)</f>
        <v>#N/A</v>
      </c>
      <c r="AK1817" s="362" t="s">
        <v>40</v>
      </c>
      <c r="AL1817" s="362" t="str">
        <f>VLOOKUP(C1817,[1]AllOSS!$B:$G,6,0)</f>
        <v>Not Relevant to OSS</v>
      </c>
      <c r="AM1817" s="362">
        <f>VLOOKUP(C1817,[1]AllOSS!$B:$K,10,0)</f>
        <v>0</v>
      </c>
      <c r="AN1817" s="362"/>
      <c r="AO1817" s="362"/>
      <c r="AP1817" s="361" t="e">
        <v>#N/A</v>
      </c>
      <c r="AR1817">
        <v>1</v>
      </c>
    </row>
    <row r="1818" spans="2:44" ht="15" hidden="1" customHeight="1" x14ac:dyDescent="0.35">
      <c r="B1818" s="362">
        <v>1816</v>
      </c>
      <c r="C1818" s="362" t="s">
        <v>4546</v>
      </c>
      <c r="D1818" s="362" t="s">
        <v>3</v>
      </c>
      <c r="E1818" s="362" t="s">
        <v>172</v>
      </c>
      <c r="F1818" s="362"/>
      <c r="G1818" s="362" t="s">
        <v>63</v>
      </c>
      <c r="H1818" s="362" t="s">
        <v>63</v>
      </c>
      <c r="I1818" s="362" t="s">
        <v>63</v>
      </c>
      <c r="J1818" s="362" t="s">
        <v>63</v>
      </c>
      <c r="K1818" s="361" t="s">
        <v>4547</v>
      </c>
      <c r="L1818" s="361"/>
      <c r="M1818" s="362" t="s">
        <v>186</v>
      </c>
      <c r="N1818" s="362" t="s">
        <v>40</v>
      </c>
      <c r="O1818" s="362"/>
      <c r="P1818" s="362" t="s">
        <v>2208</v>
      </c>
      <c r="Q1818" s="362" t="s">
        <v>4394</v>
      </c>
      <c r="R1818" s="362"/>
      <c r="S1818" s="361" t="s">
        <v>4543</v>
      </c>
      <c r="T1818" s="362"/>
      <c r="U1818" s="362"/>
      <c r="V1818" s="362" t="s">
        <v>844</v>
      </c>
      <c r="W1818" s="362"/>
      <c r="X1818" s="362" t="s">
        <v>9</v>
      </c>
      <c r="Y1818" s="362" t="s">
        <v>9</v>
      </c>
      <c r="Z1818" s="362" t="s">
        <v>90</v>
      </c>
      <c r="AA1818" s="366" t="s">
        <v>90</v>
      </c>
      <c r="AB1818" s="362" t="s">
        <v>90</v>
      </c>
      <c r="AC1818" s="362"/>
      <c r="AD1818" s="362"/>
      <c r="AE1818" s="362"/>
      <c r="AF1818" s="362"/>
      <c r="AG1818" s="362"/>
      <c r="AH1818" s="362"/>
      <c r="AI1818" s="362" t="str">
        <f t="shared" si="28"/>
        <v>NOCOSS</v>
      </c>
      <c r="AJ1818" s="362" t="str">
        <f>VLOOKUP(AI1818,Table1[[#All],[CONCAT]:[Tfiber]],2,FALSE)</f>
        <v>Applications/Tools</v>
      </c>
      <c r="AK1818" s="362" t="s">
        <v>40</v>
      </c>
      <c r="AL1818" s="362" t="str">
        <f>VLOOKUP(C1818,[1]AllOSS!$B:$G,6,0)</f>
        <v>OPEN</v>
      </c>
      <c r="AM1818" s="362">
        <f>VLOOKUP(C1818,[1]AllOSS!$B:$K,10,0)</f>
        <v>0</v>
      </c>
      <c r="AN1818" s="362"/>
      <c r="AO1818" s="362"/>
      <c r="AP1818" s="361" t="e">
        <v>#N/A</v>
      </c>
      <c r="AR1818">
        <v>1</v>
      </c>
    </row>
    <row r="1819" spans="2:44" ht="15" hidden="1" customHeight="1" x14ac:dyDescent="0.35">
      <c r="B1819" s="362">
        <v>1817</v>
      </c>
      <c r="C1819" s="362" t="s">
        <v>4548</v>
      </c>
      <c r="D1819" s="362" t="s">
        <v>3</v>
      </c>
      <c r="E1819" s="362" t="s">
        <v>172</v>
      </c>
      <c r="F1819" s="362"/>
      <c r="G1819" s="362" t="s">
        <v>63</v>
      </c>
      <c r="H1819" s="362" t="s">
        <v>63</v>
      </c>
      <c r="I1819" s="362" t="s">
        <v>63</v>
      </c>
      <c r="J1819" s="362" t="s">
        <v>4392</v>
      </c>
      <c r="K1819" s="361" t="s">
        <v>4549</v>
      </c>
      <c r="L1819" s="362"/>
      <c r="M1819" s="362" t="s">
        <v>186</v>
      </c>
      <c r="N1819" s="362" t="s">
        <v>90</v>
      </c>
      <c r="O1819" s="362"/>
      <c r="P1819" s="362" t="s">
        <v>2208</v>
      </c>
      <c r="Q1819" s="362" t="s">
        <v>4394</v>
      </c>
      <c r="R1819" s="362"/>
      <c r="S1819" s="361"/>
      <c r="T1819" s="362"/>
      <c r="U1819" s="362"/>
      <c r="V1819" s="362" t="s">
        <v>844</v>
      </c>
      <c r="W1819" s="362"/>
      <c r="X1819" s="362" t="s">
        <v>9</v>
      </c>
      <c r="Y1819" s="362" t="s">
        <v>9</v>
      </c>
      <c r="Z1819" s="362" t="s">
        <v>90</v>
      </c>
      <c r="AA1819" s="366" t="s">
        <v>90</v>
      </c>
      <c r="AB1819" s="362" t="s">
        <v>90</v>
      </c>
      <c r="AC1819" s="362"/>
      <c r="AD1819" s="362"/>
      <c r="AE1819" s="362"/>
      <c r="AF1819" s="362"/>
      <c r="AG1819" s="362"/>
      <c r="AH1819" s="362"/>
      <c r="AI1819" s="362" t="str">
        <f t="shared" si="28"/>
        <v>NOCOSS</v>
      </c>
      <c r="AJ1819" s="362" t="str">
        <f>VLOOKUP(AI1819,Table1[[#All],[CONCAT]:[Tfiber]],2,FALSE)</f>
        <v>Applications/Tools</v>
      </c>
      <c r="AK1819" s="362" t="s">
        <v>40</v>
      </c>
      <c r="AL1819" s="362" t="str">
        <f>VLOOKUP(C1819,[1]AllOSS!$B:$G,6,0)</f>
        <v>OPEN</v>
      </c>
      <c r="AM1819" s="362">
        <f>VLOOKUP(C1819,[1]AllOSS!$B:$K,10,0)</f>
        <v>0</v>
      </c>
      <c r="AN1819" s="362"/>
      <c r="AO1819" s="362"/>
      <c r="AP1819" s="361" t="e">
        <v>#N/A</v>
      </c>
      <c r="AR1819">
        <v>1</v>
      </c>
    </row>
    <row r="1820" spans="2:44" ht="15" hidden="1" customHeight="1" x14ac:dyDescent="0.35">
      <c r="B1820" s="362">
        <v>1818</v>
      </c>
      <c r="C1820" s="362" t="s">
        <v>4550</v>
      </c>
      <c r="D1820" s="362" t="s">
        <v>3</v>
      </c>
      <c r="E1820" s="362" t="s">
        <v>172</v>
      </c>
      <c r="F1820" s="362"/>
      <c r="G1820" s="362"/>
      <c r="H1820" s="362"/>
      <c r="I1820" s="362" t="s">
        <v>82</v>
      </c>
      <c r="J1820" s="362" t="s">
        <v>63</v>
      </c>
      <c r="K1820" s="361" t="s">
        <v>4551</v>
      </c>
      <c r="L1820" s="362"/>
      <c r="M1820" s="362" t="s">
        <v>1689</v>
      </c>
      <c r="N1820" s="362" t="s">
        <v>90</v>
      </c>
      <c r="O1820" s="362"/>
      <c r="P1820" s="362" t="s">
        <v>1398</v>
      </c>
      <c r="Q1820" s="362" t="s">
        <v>4513</v>
      </c>
      <c r="R1820" s="362"/>
      <c r="S1820" s="361"/>
      <c r="T1820" s="362"/>
      <c r="U1820" s="362"/>
      <c r="V1820" s="362" t="s">
        <v>844</v>
      </c>
      <c r="W1820" s="362"/>
      <c r="X1820" s="362" t="s">
        <v>9</v>
      </c>
      <c r="Y1820" s="362" t="s">
        <v>9</v>
      </c>
      <c r="Z1820" s="362" t="s">
        <v>90</v>
      </c>
      <c r="AA1820" s="366" t="s">
        <v>90</v>
      </c>
      <c r="AB1820" s="362" t="s">
        <v>90</v>
      </c>
      <c r="AC1820" s="362"/>
      <c r="AD1820" s="362"/>
      <c r="AE1820" s="362"/>
      <c r="AF1820" s="362"/>
      <c r="AG1820" s="362"/>
      <c r="AH1820" s="362"/>
      <c r="AI1820" s="362" t="str">
        <f t="shared" si="28"/>
        <v>NOCDC Passive Infra</v>
      </c>
      <c r="AJ1820" s="362" t="str">
        <f>VLOOKUP(AI1820,Table1[[#All],[CONCAT]:[Tfiber]],2,FALSE)</f>
        <v>Applications/Tools</v>
      </c>
      <c r="AK1820" s="362" t="s">
        <v>40</v>
      </c>
      <c r="AL1820" s="362" t="str">
        <f>VLOOKUP(C1820,[1]AllOSS!$B:$G,6,0)</f>
        <v>OPEN</v>
      </c>
      <c r="AM1820" s="362">
        <f>VLOOKUP(C1820,[1]AllOSS!$B:$K,10,0)</f>
        <v>0</v>
      </c>
      <c r="AN1820" s="362"/>
      <c r="AO1820" s="362"/>
      <c r="AP1820" s="361" t="e">
        <v>#N/A</v>
      </c>
      <c r="AR1820">
        <v>1</v>
      </c>
    </row>
    <row r="1821" spans="2:44" ht="15" hidden="1" customHeight="1" x14ac:dyDescent="0.35">
      <c r="B1821" s="362">
        <v>1819</v>
      </c>
      <c r="C1821" s="362" t="s">
        <v>4552</v>
      </c>
      <c r="D1821" s="362" t="s">
        <v>3</v>
      </c>
      <c r="E1821" s="362" t="s">
        <v>172</v>
      </c>
      <c r="F1821" s="362"/>
      <c r="G1821" s="362"/>
      <c r="H1821" s="362"/>
      <c r="I1821" s="362" t="s">
        <v>82</v>
      </c>
      <c r="J1821" s="362" t="s">
        <v>63</v>
      </c>
      <c r="K1821" s="361" t="s">
        <v>4553</v>
      </c>
      <c r="L1821" s="362"/>
      <c r="M1821" s="362" t="s">
        <v>1689</v>
      </c>
      <c r="N1821" s="362" t="s">
        <v>90</v>
      </c>
      <c r="O1821" s="362"/>
      <c r="P1821" s="362" t="s">
        <v>1398</v>
      </c>
      <c r="Q1821" s="362" t="s">
        <v>4513</v>
      </c>
      <c r="R1821" s="362"/>
      <c r="S1821" s="361"/>
      <c r="T1821" s="362"/>
      <c r="U1821" s="362"/>
      <c r="V1821" s="362" t="s">
        <v>844</v>
      </c>
      <c r="W1821" s="362"/>
      <c r="X1821" s="362" t="s">
        <v>9</v>
      </c>
      <c r="Y1821" s="362" t="s">
        <v>9</v>
      </c>
      <c r="Z1821" s="362" t="s">
        <v>90</v>
      </c>
      <c r="AA1821" s="366" t="s">
        <v>90</v>
      </c>
      <c r="AB1821" s="362" t="s">
        <v>90</v>
      </c>
      <c r="AC1821" s="362"/>
      <c r="AD1821" s="362"/>
      <c r="AE1821" s="362"/>
      <c r="AF1821" s="362"/>
      <c r="AG1821" s="362"/>
      <c r="AH1821" s="362"/>
      <c r="AI1821" s="362" t="str">
        <f t="shared" si="28"/>
        <v>NOCDC Passive Infra</v>
      </c>
      <c r="AJ1821" s="362" t="str">
        <f>VLOOKUP(AI1821,Table1[[#All],[CONCAT]:[Tfiber]],2,FALSE)</f>
        <v>Applications/Tools</v>
      </c>
      <c r="AK1821" s="362" t="s">
        <v>40</v>
      </c>
      <c r="AL1821" s="362" t="str">
        <f>VLOOKUP(C1821,[1]AllOSS!$B:$G,6,0)</f>
        <v>OPEN</v>
      </c>
      <c r="AM1821" s="362">
        <f>VLOOKUP(C1821,[1]AllOSS!$B:$K,10,0)</f>
        <v>0</v>
      </c>
      <c r="AN1821" s="362"/>
      <c r="AO1821" s="362"/>
      <c r="AP1821" s="361" t="e">
        <v>#N/A</v>
      </c>
      <c r="AR1821">
        <v>1</v>
      </c>
    </row>
    <row r="1822" spans="2:44" ht="15" hidden="1" customHeight="1" x14ac:dyDescent="0.35">
      <c r="B1822" s="362">
        <v>1820</v>
      </c>
      <c r="C1822" s="362" t="s">
        <v>4554</v>
      </c>
      <c r="D1822" s="362" t="s">
        <v>3</v>
      </c>
      <c r="E1822" s="362" t="s">
        <v>172</v>
      </c>
      <c r="F1822" s="362"/>
      <c r="G1822" s="362"/>
      <c r="H1822" s="362"/>
      <c r="I1822" s="362" t="s">
        <v>82</v>
      </c>
      <c r="J1822" s="362" t="s">
        <v>63</v>
      </c>
      <c r="K1822" s="361" t="s">
        <v>4555</v>
      </c>
      <c r="L1822" s="362"/>
      <c r="M1822" s="362" t="s">
        <v>1689</v>
      </c>
      <c r="N1822" s="362" t="s">
        <v>90</v>
      </c>
      <c r="O1822" s="362"/>
      <c r="P1822" s="362" t="s">
        <v>1398</v>
      </c>
      <c r="Q1822" s="362" t="s">
        <v>4513</v>
      </c>
      <c r="R1822" s="362"/>
      <c r="S1822" s="361"/>
      <c r="T1822" s="362"/>
      <c r="U1822" s="362"/>
      <c r="V1822" s="362" t="s">
        <v>844</v>
      </c>
      <c r="W1822" s="362"/>
      <c r="X1822" s="362" t="s">
        <v>9</v>
      </c>
      <c r="Y1822" s="362" t="s">
        <v>9</v>
      </c>
      <c r="Z1822" s="362" t="s">
        <v>90</v>
      </c>
      <c r="AA1822" s="366" t="s">
        <v>90</v>
      </c>
      <c r="AB1822" s="362" t="s">
        <v>90</v>
      </c>
      <c r="AC1822" s="362"/>
      <c r="AD1822" s="362"/>
      <c r="AE1822" s="362"/>
      <c r="AF1822" s="362"/>
      <c r="AG1822" s="362"/>
      <c r="AH1822" s="362"/>
      <c r="AI1822" s="362" t="str">
        <f t="shared" si="28"/>
        <v>NOCDC Passive Infra</v>
      </c>
      <c r="AJ1822" s="362" t="str">
        <f>VLOOKUP(AI1822,Table1[[#All],[CONCAT]:[Tfiber]],2,FALSE)</f>
        <v>Applications/Tools</v>
      </c>
      <c r="AK1822" s="362" t="s">
        <v>40</v>
      </c>
      <c r="AL1822" s="362" t="str">
        <f>VLOOKUP(C1822,[1]AllOSS!$B:$G,6,0)</f>
        <v>OPEN</v>
      </c>
      <c r="AM1822" s="362">
        <f>VLOOKUP(C1822,[1]AllOSS!$B:$K,10,0)</f>
        <v>0</v>
      </c>
      <c r="AN1822" s="362"/>
      <c r="AO1822" s="362"/>
      <c r="AP1822" s="361" t="e">
        <v>#N/A</v>
      </c>
      <c r="AR1822">
        <v>1</v>
      </c>
    </row>
    <row r="1823" spans="2:44" ht="15" hidden="1" customHeight="1" x14ac:dyDescent="0.35">
      <c r="B1823" s="362">
        <v>1821</v>
      </c>
      <c r="C1823" s="362" t="s">
        <v>4556</v>
      </c>
      <c r="D1823" s="362" t="s">
        <v>3</v>
      </c>
      <c r="E1823" s="362" t="s">
        <v>172</v>
      </c>
      <c r="F1823" s="362"/>
      <c r="G1823" s="362"/>
      <c r="H1823" s="362"/>
      <c r="I1823" s="362" t="s">
        <v>82</v>
      </c>
      <c r="J1823" s="362" t="s">
        <v>63</v>
      </c>
      <c r="K1823" s="361" t="s">
        <v>4557</v>
      </c>
      <c r="L1823" s="362"/>
      <c r="M1823" s="362" t="s">
        <v>1689</v>
      </c>
      <c r="N1823" s="362" t="s">
        <v>90</v>
      </c>
      <c r="O1823" s="362"/>
      <c r="P1823" s="362" t="s">
        <v>1398</v>
      </c>
      <c r="Q1823" s="362" t="s">
        <v>4513</v>
      </c>
      <c r="R1823" s="362"/>
      <c r="S1823" s="361"/>
      <c r="T1823" s="362"/>
      <c r="U1823" s="362"/>
      <c r="V1823" s="362" t="s">
        <v>844</v>
      </c>
      <c r="W1823" s="362"/>
      <c r="X1823" s="362" t="s">
        <v>9</v>
      </c>
      <c r="Y1823" s="362" t="s">
        <v>9</v>
      </c>
      <c r="Z1823" s="362" t="s">
        <v>90</v>
      </c>
      <c r="AA1823" s="366" t="s">
        <v>90</v>
      </c>
      <c r="AB1823" s="362" t="s">
        <v>90</v>
      </c>
      <c r="AC1823" s="362"/>
      <c r="AD1823" s="362"/>
      <c r="AE1823" s="362"/>
      <c r="AF1823" s="362"/>
      <c r="AG1823" s="362"/>
      <c r="AH1823" s="362"/>
      <c r="AI1823" s="362" t="str">
        <f t="shared" si="28"/>
        <v>NOCDC Passive Infra</v>
      </c>
      <c r="AJ1823" s="362" t="str">
        <f>VLOOKUP(AI1823,Table1[[#All],[CONCAT]:[Tfiber]],2,FALSE)</f>
        <v>Applications/Tools</v>
      </c>
      <c r="AK1823" s="362" t="s">
        <v>40</v>
      </c>
      <c r="AL1823" s="362" t="str">
        <f>VLOOKUP(C1823,[1]AllOSS!$B:$G,6,0)</f>
        <v>OPEN</v>
      </c>
      <c r="AM1823" s="362">
        <f>VLOOKUP(C1823,[1]AllOSS!$B:$K,10,0)</f>
        <v>0</v>
      </c>
      <c r="AN1823" s="362"/>
      <c r="AO1823" s="362"/>
      <c r="AP1823" s="361" t="e">
        <v>#N/A</v>
      </c>
      <c r="AR1823">
        <v>1</v>
      </c>
    </row>
    <row r="1824" spans="2:44" ht="15" hidden="1" customHeight="1" x14ac:dyDescent="0.35">
      <c r="B1824" s="362">
        <v>1822</v>
      </c>
      <c r="C1824" s="362" t="s">
        <v>4558</v>
      </c>
      <c r="D1824" s="362" t="s">
        <v>3</v>
      </c>
      <c r="E1824" s="362" t="s">
        <v>172</v>
      </c>
      <c r="F1824" s="362"/>
      <c r="G1824" s="362" t="s">
        <v>63</v>
      </c>
      <c r="H1824" s="362" t="s">
        <v>63</v>
      </c>
      <c r="I1824" s="362" t="s">
        <v>63</v>
      </c>
      <c r="J1824" s="362" t="s">
        <v>3</v>
      </c>
      <c r="K1824" s="361" t="s">
        <v>4559</v>
      </c>
      <c r="L1824" s="362"/>
      <c r="M1824" s="362" t="s">
        <v>186</v>
      </c>
      <c r="N1824" s="362" t="s">
        <v>90</v>
      </c>
      <c r="O1824" s="362"/>
      <c r="P1824" s="362" t="s">
        <v>1398</v>
      </c>
      <c r="Q1824" s="362" t="s">
        <v>4560</v>
      </c>
      <c r="R1824" s="362"/>
      <c r="S1824" s="361" t="s">
        <v>4561</v>
      </c>
      <c r="T1824" s="362"/>
      <c r="U1824" s="362"/>
      <c r="V1824" s="362" t="s">
        <v>844</v>
      </c>
      <c r="W1824" s="362"/>
      <c r="X1824" s="362"/>
      <c r="Y1824" s="362" t="s">
        <v>48</v>
      </c>
      <c r="Z1824" s="362" t="s">
        <v>90</v>
      </c>
      <c r="AA1824" s="366" t="s">
        <v>90</v>
      </c>
      <c r="AB1824" s="362" t="s">
        <v>90</v>
      </c>
      <c r="AC1824" s="362"/>
      <c r="AD1824" s="362"/>
      <c r="AE1824" s="362"/>
      <c r="AF1824" s="362"/>
      <c r="AG1824" s="362"/>
      <c r="AH1824" s="362"/>
      <c r="AI1824" s="362" t="str">
        <f t="shared" si="28"/>
        <v>NOCOSS</v>
      </c>
      <c r="AJ1824" s="362" t="str">
        <f>VLOOKUP(AI1824,Table1[[#All],[CONCAT]:[Tfiber]],2,FALSE)</f>
        <v>Applications/Tools</v>
      </c>
      <c r="AK1824" s="362" t="s">
        <v>40</v>
      </c>
      <c r="AL1824" s="362" t="str">
        <f>VLOOKUP(C1824,[1]AllOSS!$B:$G,6,0)</f>
        <v>COMPLETED</v>
      </c>
      <c r="AM1824" s="362">
        <f>VLOOKUP(C1824,[1]AllOSS!$B:$K,10,0)</f>
        <v>0</v>
      </c>
      <c r="AN1824" s="362"/>
      <c r="AO1824" s="362"/>
      <c r="AP1824" s="361"/>
      <c r="AR1824">
        <v>1</v>
      </c>
    </row>
    <row r="1825" spans="2:44" ht="15" hidden="1" customHeight="1" x14ac:dyDescent="0.35">
      <c r="B1825" s="362">
        <v>1823</v>
      </c>
      <c r="C1825" s="362" t="s">
        <v>4562</v>
      </c>
      <c r="D1825" s="362" t="s">
        <v>3</v>
      </c>
      <c r="E1825" s="362" t="s">
        <v>172</v>
      </c>
      <c r="F1825" s="362"/>
      <c r="G1825" s="362" t="s">
        <v>63</v>
      </c>
      <c r="H1825" s="362" t="s">
        <v>63</v>
      </c>
      <c r="I1825" s="362" t="s">
        <v>63</v>
      </c>
      <c r="J1825" s="362" t="s">
        <v>3</v>
      </c>
      <c r="K1825" s="361" t="s">
        <v>4563</v>
      </c>
      <c r="L1825" s="362"/>
      <c r="M1825" s="362" t="s">
        <v>186</v>
      </c>
      <c r="N1825" s="362" t="s">
        <v>90</v>
      </c>
      <c r="O1825" s="362"/>
      <c r="P1825" s="362" t="s">
        <v>1398</v>
      </c>
      <c r="Q1825" s="362" t="s">
        <v>4560</v>
      </c>
      <c r="R1825" s="362"/>
      <c r="S1825" s="361"/>
      <c r="T1825" s="362"/>
      <c r="U1825" s="362"/>
      <c r="V1825" s="362" t="s">
        <v>844</v>
      </c>
      <c r="W1825" s="362"/>
      <c r="X1825" s="362"/>
      <c r="Y1825" s="362" t="s">
        <v>48</v>
      </c>
      <c r="Z1825" s="362" t="s">
        <v>90</v>
      </c>
      <c r="AA1825" s="366" t="s">
        <v>90</v>
      </c>
      <c r="AB1825" s="362" t="s">
        <v>90</v>
      </c>
      <c r="AC1825" s="362"/>
      <c r="AD1825" s="362"/>
      <c r="AE1825" s="362"/>
      <c r="AF1825" s="362"/>
      <c r="AG1825" s="362"/>
      <c r="AH1825" s="362"/>
      <c r="AI1825" s="362" t="str">
        <f t="shared" si="28"/>
        <v>NOCOSS</v>
      </c>
      <c r="AJ1825" s="362" t="str">
        <f>VLOOKUP(AI1825,Table1[[#All],[CONCAT]:[Tfiber]],2,FALSE)</f>
        <v>Applications/Tools</v>
      </c>
      <c r="AK1825" s="362" t="s">
        <v>40</v>
      </c>
      <c r="AL1825" s="362" t="str">
        <f>VLOOKUP(C1825,[1]AllOSS!$B:$G,6,0)</f>
        <v>COMPLETED</v>
      </c>
      <c r="AM1825" s="362">
        <f>VLOOKUP(C1825,[1]AllOSS!$B:$K,10,0)</f>
        <v>0</v>
      </c>
      <c r="AN1825" s="362"/>
      <c r="AO1825" s="362"/>
      <c r="AP1825" s="361" t="e">
        <v>#N/A</v>
      </c>
      <c r="AR1825">
        <v>1</v>
      </c>
    </row>
    <row r="1826" spans="2:44" ht="15" hidden="1" customHeight="1" x14ac:dyDescent="0.35">
      <c r="B1826" s="362">
        <v>1824</v>
      </c>
      <c r="C1826" s="362" t="s">
        <v>4564</v>
      </c>
      <c r="D1826" s="362" t="s">
        <v>3</v>
      </c>
      <c r="E1826" s="362" t="s">
        <v>172</v>
      </c>
      <c r="F1826" s="362"/>
      <c r="G1826" s="362" t="s">
        <v>63</v>
      </c>
      <c r="H1826" s="362" t="s">
        <v>63</v>
      </c>
      <c r="I1826" s="362" t="s">
        <v>63</v>
      </c>
      <c r="J1826" s="362" t="s">
        <v>3</v>
      </c>
      <c r="K1826" s="361" t="s">
        <v>4565</v>
      </c>
      <c r="L1826" s="362"/>
      <c r="M1826" s="362" t="s">
        <v>186</v>
      </c>
      <c r="N1826" s="362" t="s">
        <v>90</v>
      </c>
      <c r="O1826" s="362"/>
      <c r="P1826" s="362" t="s">
        <v>1398</v>
      </c>
      <c r="Q1826" s="362" t="s">
        <v>4560</v>
      </c>
      <c r="R1826" s="362"/>
      <c r="S1826" s="361"/>
      <c r="T1826" s="362"/>
      <c r="U1826" s="362"/>
      <c r="V1826" s="362" t="s">
        <v>844</v>
      </c>
      <c r="W1826" s="362"/>
      <c r="X1826" s="362"/>
      <c r="Y1826" s="362" t="s">
        <v>48</v>
      </c>
      <c r="Z1826" s="362" t="s">
        <v>90</v>
      </c>
      <c r="AA1826" s="366" t="s">
        <v>90</v>
      </c>
      <c r="AB1826" s="362" t="s">
        <v>90</v>
      </c>
      <c r="AC1826" s="362"/>
      <c r="AD1826" s="362"/>
      <c r="AE1826" s="362"/>
      <c r="AF1826" s="362"/>
      <c r="AG1826" s="362"/>
      <c r="AH1826" s="362"/>
      <c r="AI1826" s="362" t="str">
        <f t="shared" si="28"/>
        <v>NOCOSS</v>
      </c>
      <c r="AJ1826" s="362" t="str">
        <f>VLOOKUP(AI1826,Table1[[#All],[CONCAT]:[Tfiber]],2,FALSE)</f>
        <v>Applications/Tools</v>
      </c>
      <c r="AK1826" s="362" t="s">
        <v>40</v>
      </c>
      <c r="AL1826" s="362" t="str">
        <f>VLOOKUP(C1826,[1]AllOSS!$B:$G,6,0)</f>
        <v>COMPLETED</v>
      </c>
      <c r="AM1826" s="362">
        <f>VLOOKUP(C1826,[1]AllOSS!$B:$K,10,0)</f>
        <v>0</v>
      </c>
      <c r="AN1826" s="362"/>
      <c r="AO1826" s="362"/>
      <c r="AP1826" s="361" t="e">
        <v>#N/A</v>
      </c>
      <c r="AR1826">
        <v>1</v>
      </c>
    </row>
    <row r="1827" spans="2:44" ht="15" hidden="1" customHeight="1" x14ac:dyDescent="0.35">
      <c r="B1827" s="362">
        <v>1825</v>
      </c>
      <c r="C1827" s="362" t="s">
        <v>4566</v>
      </c>
      <c r="D1827" s="362" t="s">
        <v>3</v>
      </c>
      <c r="E1827" s="362" t="s">
        <v>172</v>
      </c>
      <c r="F1827" s="362"/>
      <c r="G1827" s="362" t="s">
        <v>63</v>
      </c>
      <c r="H1827" s="362" t="s">
        <v>63</v>
      </c>
      <c r="I1827" s="362" t="s">
        <v>63</v>
      </c>
      <c r="J1827" s="362" t="s">
        <v>3</v>
      </c>
      <c r="K1827" s="361" t="s">
        <v>4567</v>
      </c>
      <c r="L1827" s="362"/>
      <c r="M1827" s="362" t="s">
        <v>186</v>
      </c>
      <c r="N1827" s="362" t="s">
        <v>90</v>
      </c>
      <c r="O1827" s="362"/>
      <c r="P1827" s="362" t="s">
        <v>1398</v>
      </c>
      <c r="Q1827" s="362" t="s">
        <v>4560</v>
      </c>
      <c r="R1827" s="362"/>
      <c r="S1827" s="361"/>
      <c r="T1827" s="362"/>
      <c r="U1827" s="362"/>
      <c r="V1827" s="362" t="s">
        <v>844</v>
      </c>
      <c r="W1827" s="362"/>
      <c r="X1827" s="362"/>
      <c r="Y1827" s="362" t="s">
        <v>48</v>
      </c>
      <c r="Z1827" s="362" t="s">
        <v>90</v>
      </c>
      <c r="AA1827" s="366" t="s">
        <v>90</v>
      </c>
      <c r="AB1827" s="362" t="s">
        <v>90</v>
      </c>
      <c r="AC1827" s="362"/>
      <c r="AD1827" s="362"/>
      <c r="AE1827" s="362"/>
      <c r="AF1827" s="362"/>
      <c r="AG1827" s="362"/>
      <c r="AH1827" s="362"/>
      <c r="AI1827" s="362" t="str">
        <f t="shared" si="28"/>
        <v>NOCOSS</v>
      </c>
      <c r="AJ1827" s="362" t="str">
        <f>VLOOKUP(AI1827,Table1[[#All],[CONCAT]:[Tfiber]],2,FALSE)</f>
        <v>Applications/Tools</v>
      </c>
      <c r="AK1827" s="362" t="s">
        <v>40</v>
      </c>
      <c r="AL1827" s="362" t="str">
        <f>VLOOKUP(C1827,[1]AllOSS!$B:$G,6,0)</f>
        <v>COMPLETED</v>
      </c>
      <c r="AM1827" s="362">
        <f>VLOOKUP(C1827,[1]AllOSS!$B:$K,10,0)</f>
        <v>0</v>
      </c>
      <c r="AN1827" s="362"/>
      <c r="AO1827" s="362"/>
      <c r="AP1827" s="361" t="e">
        <v>#N/A</v>
      </c>
      <c r="AR1827">
        <v>1</v>
      </c>
    </row>
    <row r="1828" spans="2:44" ht="15" hidden="1" customHeight="1" x14ac:dyDescent="0.35">
      <c r="B1828" s="362">
        <v>1826</v>
      </c>
      <c r="C1828" s="362" t="s">
        <v>4568</v>
      </c>
      <c r="D1828" s="362" t="s">
        <v>3</v>
      </c>
      <c r="E1828" s="362" t="s">
        <v>172</v>
      </c>
      <c r="F1828" s="362"/>
      <c r="G1828" s="362" t="s">
        <v>63</v>
      </c>
      <c r="H1828" s="362" t="s">
        <v>63</v>
      </c>
      <c r="I1828" s="362" t="s">
        <v>63</v>
      </c>
      <c r="J1828" s="362" t="s">
        <v>3</v>
      </c>
      <c r="K1828" s="361" t="s">
        <v>4569</v>
      </c>
      <c r="L1828" s="362"/>
      <c r="M1828" s="362" t="s">
        <v>186</v>
      </c>
      <c r="N1828" s="362" t="s">
        <v>90</v>
      </c>
      <c r="O1828" s="362"/>
      <c r="P1828" s="362" t="s">
        <v>2208</v>
      </c>
      <c r="Q1828" s="362" t="s">
        <v>4394</v>
      </c>
      <c r="R1828" s="362"/>
      <c r="S1828" s="361"/>
      <c r="T1828" s="362"/>
      <c r="U1828" s="362"/>
      <c r="V1828" s="362" t="s">
        <v>844</v>
      </c>
      <c r="W1828" s="362"/>
      <c r="X1828" s="362"/>
      <c r="Y1828" s="362" t="s">
        <v>48</v>
      </c>
      <c r="Z1828" s="362" t="s">
        <v>90</v>
      </c>
      <c r="AA1828" s="366" t="s">
        <v>90</v>
      </c>
      <c r="AB1828" s="362" t="s">
        <v>90</v>
      </c>
      <c r="AC1828" s="362"/>
      <c r="AD1828" s="362"/>
      <c r="AE1828" s="362"/>
      <c r="AF1828" s="362"/>
      <c r="AG1828" s="362"/>
      <c r="AH1828" s="362"/>
      <c r="AI1828" s="362" t="str">
        <f t="shared" si="28"/>
        <v>NOCOSS</v>
      </c>
      <c r="AJ1828" s="362" t="str">
        <f>VLOOKUP(AI1828,Table1[[#All],[CONCAT]:[Tfiber]],2,FALSE)</f>
        <v>Applications/Tools</v>
      </c>
      <c r="AK1828" s="362" t="s">
        <v>40</v>
      </c>
      <c r="AL1828" s="362" t="str">
        <f>VLOOKUP(C1828,[1]AllOSS!$B:$G,6,0)</f>
        <v>COMPLETED</v>
      </c>
      <c r="AM1828" s="362">
        <f>VLOOKUP(C1828,[1]AllOSS!$B:$K,10,0)</f>
        <v>0</v>
      </c>
      <c r="AN1828" s="362"/>
      <c r="AO1828" s="362"/>
      <c r="AP1828" s="361" t="e">
        <v>#N/A</v>
      </c>
      <c r="AR1828">
        <v>1</v>
      </c>
    </row>
    <row r="1829" spans="2:44" ht="15" hidden="1" customHeight="1" x14ac:dyDescent="0.35">
      <c r="B1829" s="362">
        <v>1827</v>
      </c>
      <c r="C1829" s="362" t="s">
        <v>4570</v>
      </c>
      <c r="D1829" s="362" t="s">
        <v>3</v>
      </c>
      <c r="E1829" s="362" t="s">
        <v>172</v>
      </c>
      <c r="F1829" s="362"/>
      <c r="G1829" s="362" t="s">
        <v>63</v>
      </c>
      <c r="H1829" s="362" t="s">
        <v>63</v>
      </c>
      <c r="I1829" s="362" t="s">
        <v>63</v>
      </c>
      <c r="J1829" s="362" t="s">
        <v>3</v>
      </c>
      <c r="K1829" s="361" t="s">
        <v>4571</v>
      </c>
      <c r="L1829" s="362"/>
      <c r="M1829" s="362" t="s">
        <v>186</v>
      </c>
      <c r="N1829" s="362" t="s">
        <v>90</v>
      </c>
      <c r="O1829" s="362"/>
      <c r="P1829" s="362" t="s">
        <v>2208</v>
      </c>
      <c r="Q1829" s="362" t="s">
        <v>4394</v>
      </c>
      <c r="R1829" s="362"/>
      <c r="S1829" s="361"/>
      <c r="T1829" s="362"/>
      <c r="U1829" s="362"/>
      <c r="V1829" s="362" t="s">
        <v>844</v>
      </c>
      <c r="W1829" s="362"/>
      <c r="X1829" s="362"/>
      <c r="Y1829" s="362" t="s">
        <v>48</v>
      </c>
      <c r="Z1829" s="362" t="s">
        <v>90</v>
      </c>
      <c r="AA1829" s="366" t="s">
        <v>90</v>
      </c>
      <c r="AB1829" s="362" t="s">
        <v>90</v>
      </c>
      <c r="AC1829" s="362"/>
      <c r="AD1829" s="362"/>
      <c r="AE1829" s="362"/>
      <c r="AF1829" s="362"/>
      <c r="AG1829" s="362"/>
      <c r="AH1829" s="362"/>
      <c r="AI1829" s="362" t="str">
        <f t="shared" si="28"/>
        <v>NOCOSS</v>
      </c>
      <c r="AJ1829" s="362" t="str">
        <f>VLOOKUP(AI1829,Table1[[#All],[CONCAT]:[Tfiber]],2,FALSE)</f>
        <v>Applications/Tools</v>
      </c>
      <c r="AK1829" s="362" t="s">
        <v>40</v>
      </c>
      <c r="AL1829" s="362" t="str">
        <f>VLOOKUP(C1829,[1]AllOSS!$B:$G,6,0)</f>
        <v>COMPLETED</v>
      </c>
      <c r="AM1829" s="362">
        <f>VLOOKUP(C1829,[1]AllOSS!$B:$K,10,0)</f>
        <v>0</v>
      </c>
      <c r="AN1829" s="362"/>
      <c r="AO1829" s="362"/>
      <c r="AP1829" s="361" t="e">
        <v>#N/A</v>
      </c>
      <c r="AR1829">
        <v>1</v>
      </c>
    </row>
    <row r="1830" spans="2:44" ht="15" hidden="1" customHeight="1" x14ac:dyDescent="0.35">
      <c r="B1830" s="362">
        <v>1828</v>
      </c>
      <c r="C1830" s="362" t="s">
        <v>4572</v>
      </c>
      <c r="D1830" s="362" t="s">
        <v>3</v>
      </c>
      <c r="E1830" s="362" t="s">
        <v>172</v>
      </c>
      <c r="F1830" s="362"/>
      <c r="G1830" s="362"/>
      <c r="H1830" s="362"/>
      <c r="I1830" s="362" t="s">
        <v>65</v>
      </c>
      <c r="J1830" s="362" t="s">
        <v>822</v>
      </c>
      <c r="K1830" s="361" t="s">
        <v>4573</v>
      </c>
      <c r="L1830" s="362"/>
      <c r="M1830" s="362" t="s">
        <v>186</v>
      </c>
      <c r="N1830" s="362" t="s">
        <v>40</v>
      </c>
      <c r="O1830" s="362"/>
      <c r="P1830" s="362" t="s">
        <v>65</v>
      </c>
      <c r="Q1830" s="362" t="s">
        <v>3395</v>
      </c>
      <c r="R1830" s="362"/>
      <c r="S1830" s="361" t="s">
        <v>4574</v>
      </c>
      <c r="T1830" s="362"/>
      <c r="U1830" s="362"/>
      <c r="V1830" s="362" t="s">
        <v>202</v>
      </c>
      <c r="W1830" s="362"/>
      <c r="X1830" s="362" t="s">
        <v>9</v>
      </c>
      <c r="Y1830" s="362" t="s">
        <v>9</v>
      </c>
      <c r="Z1830" s="362" t="s">
        <v>90</v>
      </c>
      <c r="AA1830" s="366" t="s">
        <v>90</v>
      </c>
      <c r="AB1830" s="362" t="s">
        <v>90</v>
      </c>
      <c r="AC1830" s="362"/>
      <c r="AD1830" s="362"/>
      <c r="AE1830" s="362"/>
      <c r="AF1830" s="362"/>
      <c r="AG1830" s="362"/>
      <c r="AH1830" s="362"/>
      <c r="AI1830" s="362" t="str">
        <f t="shared" si="28"/>
        <v>NOCBSS</v>
      </c>
      <c r="AJ1830" s="362" t="str">
        <f>VLOOKUP(AI1830,Table1[[#All],[CONCAT]:[Tfiber]],2,FALSE)</f>
        <v>Applications/Tools</v>
      </c>
      <c r="AK1830" s="362" t="s">
        <v>40</v>
      </c>
      <c r="AL1830" s="362"/>
      <c r="AM1830" s="362"/>
      <c r="AN1830" s="362"/>
      <c r="AO1830" s="362"/>
      <c r="AP1830" s="361" t="e">
        <v>#N/A</v>
      </c>
      <c r="AR1830">
        <v>1</v>
      </c>
    </row>
    <row r="1831" spans="2:44" ht="15" hidden="1" customHeight="1" x14ac:dyDescent="0.35">
      <c r="B1831" s="362">
        <v>1829</v>
      </c>
      <c r="C1831" s="362" t="s">
        <v>4575</v>
      </c>
      <c r="D1831" s="362" t="s">
        <v>3</v>
      </c>
      <c r="E1831" s="362" t="s">
        <v>172</v>
      </c>
      <c r="F1831" s="362"/>
      <c r="G1831" s="362" t="s">
        <v>63</v>
      </c>
      <c r="H1831" s="362" t="s">
        <v>63</v>
      </c>
      <c r="I1831" s="362" t="s">
        <v>63</v>
      </c>
      <c r="J1831" s="362" t="s">
        <v>3</v>
      </c>
      <c r="K1831" s="361" t="s">
        <v>4576</v>
      </c>
      <c r="L1831" s="362"/>
      <c r="M1831" s="362" t="s">
        <v>186</v>
      </c>
      <c r="N1831" s="362" t="s">
        <v>90</v>
      </c>
      <c r="O1831" s="362"/>
      <c r="P1831" s="362" t="s">
        <v>2208</v>
      </c>
      <c r="Q1831" s="362" t="s">
        <v>4394</v>
      </c>
      <c r="R1831" s="362"/>
      <c r="S1831" s="361"/>
      <c r="T1831" s="362"/>
      <c r="U1831" s="362"/>
      <c r="V1831" s="362" t="s">
        <v>844</v>
      </c>
      <c r="W1831" s="362"/>
      <c r="X1831" s="362"/>
      <c r="Y1831" s="362" t="s">
        <v>48</v>
      </c>
      <c r="Z1831" s="362" t="s">
        <v>90</v>
      </c>
      <c r="AA1831" s="366" t="s">
        <v>90</v>
      </c>
      <c r="AB1831" s="362" t="s">
        <v>90</v>
      </c>
      <c r="AC1831" s="362"/>
      <c r="AD1831" s="362"/>
      <c r="AE1831" s="362"/>
      <c r="AF1831" s="362"/>
      <c r="AG1831" s="362"/>
      <c r="AH1831" s="362"/>
      <c r="AI1831" s="362" t="str">
        <f t="shared" si="28"/>
        <v>NOCOSS</v>
      </c>
      <c r="AJ1831" s="362" t="str">
        <f>VLOOKUP(AI1831,Table1[[#All],[CONCAT]:[Tfiber]],2,FALSE)</f>
        <v>Applications/Tools</v>
      </c>
      <c r="AK1831" s="362" t="s">
        <v>40</v>
      </c>
      <c r="AL1831" s="362" t="str">
        <f>VLOOKUP(C1831,[1]AllOSS!$B:$G,6,0)</f>
        <v>COMPLETED</v>
      </c>
      <c r="AM1831" s="362">
        <f>VLOOKUP(C1831,[1]AllOSS!$B:$K,10,0)</f>
        <v>0</v>
      </c>
      <c r="AN1831" s="362"/>
      <c r="AO1831" s="362"/>
      <c r="AP1831" s="361" t="e">
        <v>#N/A</v>
      </c>
      <c r="AR1831">
        <v>1</v>
      </c>
    </row>
    <row r="1832" spans="2:44" ht="15" hidden="1" customHeight="1" x14ac:dyDescent="0.35">
      <c r="B1832" s="362">
        <v>1830</v>
      </c>
      <c r="C1832" s="362" t="s">
        <v>4577</v>
      </c>
      <c r="D1832" s="362" t="s">
        <v>3</v>
      </c>
      <c r="E1832" s="362" t="s">
        <v>172</v>
      </c>
      <c r="F1832" s="362"/>
      <c r="G1832" s="362" t="s">
        <v>63</v>
      </c>
      <c r="H1832" s="362" t="s">
        <v>63</v>
      </c>
      <c r="I1832" s="362" t="s">
        <v>63</v>
      </c>
      <c r="J1832" s="362" t="s">
        <v>3</v>
      </c>
      <c r="K1832" s="361" t="s">
        <v>4578</v>
      </c>
      <c r="L1832" s="362"/>
      <c r="M1832" s="362" t="s">
        <v>186</v>
      </c>
      <c r="N1832" s="362" t="s">
        <v>90</v>
      </c>
      <c r="O1832" s="362"/>
      <c r="P1832" s="362" t="s">
        <v>2208</v>
      </c>
      <c r="Q1832" s="362" t="s">
        <v>4394</v>
      </c>
      <c r="R1832" s="362"/>
      <c r="S1832" s="361"/>
      <c r="T1832" s="362"/>
      <c r="U1832" s="362"/>
      <c r="V1832" s="362" t="s">
        <v>844</v>
      </c>
      <c r="W1832" s="362"/>
      <c r="X1832" s="362"/>
      <c r="Y1832" s="362" t="s">
        <v>48</v>
      </c>
      <c r="Z1832" s="362" t="s">
        <v>90</v>
      </c>
      <c r="AA1832" s="366" t="s">
        <v>90</v>
      </c>
      <c r="AB1832" s="362" t="s">
        <v>90</v>
      </c>
      <c r="AC1832" s="362"/>
      <c r="AD1832" s="362"/>
      <c r="AE1832" s="362"/>
      <c r="AF1832" s="362"/>
      <c r="AG1832" s="362"/>
      <c r="AH1832" s="362"/>
      <c r="AI1832" s="362" t="str">
        <f t="shared" si="28"/>
        <v>NOCOSS</v>
      </c>
      <c r="AJ1832" s="362" t="str">
        <f>VLOOKUP(AI1832,Table1[[#All],[CONCAT]:[Tfiber]],2,FALSE)</f>
        <v>Applications/Tools</v>
      </c>
      <c r="AK1832" s="362" t="s">
        <v>40</v>
      </c>
      <c r="AL1832" s="362" t="str">
        <f>VLOOKUP(C1832,[1]AllOSS!$B:$G,6,0)</f>
        <v>COMPLETED</v>
      </c>
      <c r="AM1832" s="362">
        <f>VLOOKUP(C1832,[1]AllOSS!$B:$K,10,0)</f>
        <v>0</v>
      </c>
      <c r="AN1832" s="362"/>
      <c r="AO1832" s="362"/>
      <c r="AP1832" s="361" t="e">
        <v>#N/A</v>
      </c>
      <c r="AR1832">
        <v>1</v>
      </c>
    </row>
    <row r="1833" spans="2:44" ht="15" hidden="1" customHeight="1" x14ac:dyDescent="0.35">
      <c r="B1833" s="362">
        <v>1831</v>
      </c>
      <c r="C1833" s="362" t="s">
        <v>4579</v>
      </c>
      <c r="D1833" s="362" t="s">
        <v>3</v>
      </c>
      <c r="E1833" s="362" t="s">
        <v>172</v>
      </c>
      <c r="F1833" s="362"/>
      <c r="G1833" s="362" t="s">
        <v>63</v>
      </c>
      <c r="H1833" s="362" t="s">
        <v>63</v>
      </c>
      <c r="I1833" s="362" t="s">
        <v>63</v>
      </c>
      <c r="J1833" s="362" t="s">
        <v>4580</v>
      </c>
      <c r="K1833" s="361" t="s">
        <v>4581</v>
      </c>
      <c r="L1833" s="362"/>
      <c r="M1833" s="362" t="s">
        <v>186</v>
      </c>
      <c r="N1833" s="362" t="s">
        <v>4410</v>
      </c>
      <c r="O1833" s="362"/>
      <c r="P1833" s="362" t="s">
        <v>2208</v>
      </c>
      <c r="Q1833" s="362" t="s">
        <v>4394</v>
      </c>
      <c r="R1833" s="362"/>
      <c r="S1833" s="361"/>
      <c r="T1833" s="362"/>
      <c r="U1833" s="362"/>
      <c r="V1833" s="362" t="s">
        <v>844</v>
      </c>
      <c r="W1833" s="362"/>
      <c r="X1833" s="362"/>
      <c r="Y1833" s="362" t="s">
        <v>48</v>
      </c>
      <c r="Z1833" s="362" t="s">
        <v>90</v>
      </c>
      <c r="AA1833" s="366" t="s">
        <v>90</v>
      </c>
      <c r="AB1833" s="362" t="s">
        <v>90</v>
      </c>
      <c r="AC1833" s="362"/>
      <c r="AD1833" s="362"/>
      <c r="AE1833" s="362"/>
      <c r="AF1833" s="362"/>
      <c r="AG1833" s="362"/>
      <c r="AH1833" s="362"/>
      <c r="AI1833" s="362" t="str">
        <f t="shared" si="28"/>
        <v>NOCOSS</v>
      </c>
      <c r="AJ1833" s="362" t="str">
        <f>VLOOKUP(AI1833,Table1[[#All],[CONCAT]:[Tfiber]],2,FALSE)</f>
        <v>Applications/Tools</v>
      </c>
      <c r="AK1833" s="362" t="s">
        <v>40</v>
      </c>
      <c r="AL1833" s="362" t="str">
        <f>VLOOKUP(C1833,[1]AllOSS!$B:$G,6,0)</f>
        <v>COMPLETED</v>
      </c>
      <c r="AM1833" s="362">
        <f>VLOOKUP(C1833,[1]AllOSS!$B:$K,10,0)</f>
        <v>0</v>
      </c>
      <c r="AN1833" s="362"/>
      <c r="AO1833" s="362"/>
      <c r="AP1833" s="361"/>
      <c r="AR1833">
        <v>1</v>
      </c>
    </row>
    <row r="1834" spans="2:44" ht="15" hidden="1" customHeight="1" x14ac:dyDescent="0.35">
      <c r="B1834" s="362">
        <v>1832</v>
      </c>
      <c r="C1834" s="362" t="s">
        <v>4582</v>
      </c>
      <c r="D1834" s="362" t="s">
        <v>3</v>
      </c>
      <c r="E1834" s="362" t="s">
        <v>172</v>
      </c>
      <c r="F1834" s="362"/>
      <c r="G1834" s="362" t="s">
        <v>63</v>
      </c>
      <c r="H1834" s="362" t="s">
        <v>63</v>
      </c>
      <c r="I1834" s="362" t="s">
        <v>63</v>
      </c>
      <c r="J1834" s="362" t="s">
        <v>4580</v>
      </c>
      <c r="K1834" s="361" t="s">
        <v>4583</v>
      </c>
      <c r="L1834" s="362"/>
      <c r="M1834" s="362" t="s">
        <v>186</v>
      </c>
      <c r="N1834" s="362" t="s">
        <v>95</v>
      </c>
      <c r="O1834" s="362"/>
      <c r="P1834" s="362" t="s">
        <v>2208</v>
      </c>
      <c r="Q1834" s="362" t="s">
        <v>4394</v>
      </c>
      <c r="R1834" s="362"/>
      <c r="S1834" s="361"/>
      <c r="T1834" s="362"/>
      <c r="U1834" s="362"/>
      <c r="V1834" s="362" t="s">
        <v>844</v>
      </c>
      <c r="W1834" s="362"/>
      <c r="X1834" s="362" t="s">
        <v>9</v>
      </c>
      <c r="Y1834" s="362" t="s">
        <v>2790</v>
      </c>
      <c r="Z1834" s="362" t="s">
        <v>90</v>
      </c>
      <c r="AA1834" s="366" t="s">
        <v>90</v>
      </c>
      <c r="AB1834" s="362" t="s">
        <v>90</v>
      </c>
      <c r="AC1834" s="362"/>
      <c r="AD1834" s="362"/>
      <c r="AE1834" s="362"/>
      <c r="AF1834" s="362"/>
      <c r="AG1834" s="362"/>
      <c r="AH1834" s="362"/>
      <c r="AI1834" s="362" t="str">
        <f t="shared" si="28"/>
        <v>NOCOSS</v>
      </c>
      <c r="AJ1834" s="362" t="str">
        <f>VLOOKUP(AI1834,Table1[[#All],[CONCAT]:[Tfiber]],2,FALSE)</f>
        <v>Applications/Tools</v>
      </c>
      <c r="AK1834" s="362" t="e">
        <v>#N/A</v>
      </c>
      <c r="AL1834" s="362" t="str">
        <f>VLOOKUP(C1834,[1]AllOSS!$B:$G,6,0)</f>
        <v>Not Required to BBNL</v>
      </c>
      <c r="AM1834" s="362" t="str">
        <f>VLOOKUP(C1834,[1]AllOSS!$B:$K,10,0)</f>
        <v>11-Oct-25: BBNL do not ask weekly hence it is not delivered</v>
      </c>
      <c r="AN1834" s="362"/>
      <c r="AO1834" s="362"/>
      <c r="AP1834" s="361" t="e">
        <v>#N/A</v>
      </c>
      <c r="AR1834">
        <v>1</v>
      </c>
    </row>
    <row r="1835" spans="2:44" ht="15" hidden="1" customHeight="1" x14ac:dyDescent="0.35">
      <c r="B1835" s="362">
        <v>1833</v>
      </c>
      <c r="C1835" s="362" t="s">
        <v>4584</v>
      </c>
      <c r="D1835" s="362" t="s">
        <v>3</v>
      </c>
      <c r="E1835" s="362" t="s">
        <v>172</v>
      </c>
      <c r="F1835" s="362"/>
      <c r="G1835" s="362" t="s">
        <v>63</v>
      </c>
      <c r="H1835" s="362" t="s">
        <v>63</v>
      </c>
      <c r="I1835" s="362" t="s">
        <v>63</v>
      </c>
      <c r="J1835" s="362" t="s">
        <v>4580</v>
      </c>
      <c r="K1835" s="361" t="s">
        <v>4585</v>
      </c>
      <c r="L1835" s="362"/>
      <c r="M1835" s="362" t="s">
        <v>186</v>
      </c>
      <c r="N1835" s="362" t="s">
        <v>4410</v>
      </c>
      <c r="O1835" s="362"/>
      <c r="P1835" s="362" t="s">
        <v>2208</v>
      </c>
      <c r="Q1835" s="362" t="s">
        <v>4394</v>
      </c>
      <c r="R1835" s="362"/>
      <c r="S1835" s="361"/>
      <c r="T1835" s="362"/>
      <c r="U1835" s="362"/>
      <c r="V1835" s="362" t="s">
        <v>844</v>
      </c>
      <c r="W1835" s="362"/>
      <c r="X1835" s="362"/>
      <c r="Y1835" s="362" t="s">
        <v>48</v>
      </c>
      <c r="Z1835" s="362" t="s">
        <v>90</v>
      </c>
      <c r="AA1835" s="366" t="s">
        <v>90</v>
      </c>
      <c r="AB1835" s="362" t="s">
        <v>90</v>
      </c>
      <c r="AC1835" s="362"/>
      <c r="AD1835" s="362"/>
      <c r="AE1835" s="362"/>
      <c r="AF1835" s="362"/>
      <c r="AG1835" s="362"/>
      <c r="AH1835" s="362"/>
      <c r="AI1835" s="362" t="str">
        <f t="shared" si="28"/>
        <v>NOCOSS</v>
      </c>
      <c r="AJ1835" s="362" t="str">
        <f>VLOOKUP(AI1835,Table1[[#All],[CONCAT]:[Tfiber]],2,FALSE)</f>
        <v>Applications/Tools</v>
      </c>
      <c r="AK1835" s="362" t="s">
        <v>40</v>
      </c>
      <c r="AL1835" s="362" t="str">
        <f>VLOOKUP(C1835,[1]AllOSS!$B:$G,6,0)</f>
        <v>COMPLETED</v>
      </c>
      <c r="AM1835" s="362">
        <f>VLOOKUP(C1835,[1]AllOSS!$B:$K,10,0)</f>
        <v>0</v>
      </c>
      <c r="AN1835" s="362"/>
      <c r="AO1835" s="362"/>
      <c r="AP1835" s="361"/>
      <c r="AR1835">
        <v>1</v>
      </c>
    </row>
    <row r="1836" spans="2:44" ht="15" hidden="1" customHeight="1" x14ac:dyDescent="0.35">
      <c r="B1836" s="362">
        <v>1834</v>
      </c>
      <c r="C1836" s="362" t="s">
        <v>4586</v>
      </c>
      <c r="D1836" s="362" t="s">
        <v>3</v>
      </c>
      <c r="E1836" s="362" t="s">
        <v>172</v>
      </c>
      <c r="F1836" s="362"/>
      <c r="G1836" s="362" t="s">
        <v>63</v>
      </c>
      <c r="H1836" s="362" t="s">
        <v>63</v>
      </c>
      <c r="I1836" s="362" t="s">
        <v>63</v>
      </c>
      <c r="J1836" s="362" t="s">
        <v>4580</v>
      </c>
      <c r="K1836" s="361" t="s">
        <v>4587</v>
      </c>
      <c r="L1836" s="362"/>
      <c r="M1836" s="362" t="s">
        <v>186</v>
      </c>
      <c r="N1836" s="362" t="s">
        <v>95</v>
      </c>
      <c r="O1836" s="362"/>
      <c r="P1836" s="362" t="s">
        <v>2208</v>
      </c>
      <c r="Q1836" s="362" t="s">
        <v>4394</v>
      </c>
      <c r="R1836" s="362"/>
      <c r="S1836" s="361"/>
      <c r="T1836" s="362"/>
      <c r="U1836" s="362"/>
      <c r="V1836" s="362" t="s">
        <v>844</v>
      </c>
      <c r="W1836" s="362"/>
      <c r="X1836" s="362" t="s">
        <v>9</v>
      </c>
      <c r="Y1836" s="362" t="s">
        <v>2790</v>
      </c>
      <c r="Z1836" s="362" t="s">
        <v>90</v>
      </c>
      <c r="AA1836" s="366" t="s">
        <v>90</v>
      </c>
      <c r="AB1836" s="362" t="s">
        <v>90</v>
      </c>
      <c r="AC1836" s="362"/>
      <c r="AD1836" s="362"/>
      <c r="AE1836" s="362"/>
      <c r="AF1836" s="362"/>
      <c r="AG1836" s="362"/>
      <c r="AH1836" s="362"/>
      <c r="AI1836" s="362" t="str">
        <f t="shared" si="28"/>
        <v>NOCOSS</v>
      </c>
      <c r="AJ1836" s="362" t="str">
        <f>VLOOKUP(AI1836,Table1[[#All],[CONCAT]:[Tfiber]],2,FALSE)</f>
        <v>Applications/Tools</v>
      </c>
      <c r="AK1836" s="362" t="e">
        <v>#N/A</v>
      </c>
      <c r="AL1836" s="362" t="str">
        <f>VLOOKUP(C1836,[1]AllOSS!$B:$G,6,0)</f>
        <v>Not Required to BBNL</v>
      </c>
      <c r="AM1836" s="362" t="str">
        <f>VLOOKUP(C1836,[1]AllOSS!$B:$K,10,0)</f>
        <v>11-Oct-25: BBNL do not ask Selective from and to dates hence it is not delivered</v>
      </c>
      <c r="AN1836" s="362"/>
      <c r="AO1836" s="362"/>
      <c r="AP1836" s="361" t="e">
        <v>#N/A</v>
      </c>
      <c r="AR1836">
        <v>1</v>
      </c>
    </row>
    <row r="1837" spans="2:44" ht="15" hidden="1" customHeight="1" x14ac:dyDescent="0.35">
      <c r="B1837" s="362">
        <v>1835</v>
      </c>
      <c r="C1837" s="362" t="s">
        <v>4588</v>
      </c>
      <c r="D1837" s="362" t="s">
        <v>3</v>
      </c>
      <c r="E1837" s="362" t="s">
        <v>172</v>
      </c>
      <c r="F1837" s="362"/>
      <c r="G1837" s="362" t="s">
        <v>63</v>
      </c>
      <c r="H1837" s="362" t="s">
        <v>63</v>
      </c>
      <c r="I1837" s="362" t="s">
        <v>63</v>
      </c>
      <c r="J1837" s="362" t="s">
        <v>4475</v>
      </c>
      <c r="K1837" s="361" t="s">
        <v>4589</v>
      </c>
      <c r="L1837" s="362"/>
      <c r="M1837" s="362" t="s">
        <v>186</v>
      </c>
      <c r="N1837" s="362" t="s">
        <v>4410</v>
      </c>
      <c r="O1837" s="362"/>
      <c r="P1837" s="362" t="s">
        <v>4399</v>
      </c>
      <c r="Q1837" s="362" t="s">
        <v>4399</v>
      </c>
      <c r="R1837" s="362"/>
      <c r="S1837" s="361" t="s">
        <v>4590</v>
      </c>
      <c r="T1837" s="362"/>
      <c r="U1837" s="362"/>
      <c r="V1837" s="362" t="s">
        <v>844</v>
      </c>
      <c r="W1837" s="362"/>
      <c r="X1837" s="362"/>
      <c r="Y1837" s="362" t="s">
        <v>48</v>
      </c>
      <c r="Z1837" s="362" t="s">
        <v>90</v>
      </c>
      <c r="AA1837" s="366" t="s">
        <v>90</v>
      </c>
      <c r="AB1837" s="362" t="s">
        <v>90</v>
      </c>
      <c r="AC1837" s="362"/>
      <c r="AD1837" s="362"/>
      <c r="AE1837" s="362"/>
      <c r="AF1837" s="362"/>
      <c r="AG1837" s="362"/>
      <c r="AH1837" s="362"/>
      <c r="AI1837" s="362" t="str">
        <f t="shared" si="28"/>
        <v>NOCOSS</v>
      </c>
      <c r="AJ1837" s="362" t="str">
        <f>VLOOKUP(AI1837,Table1[[#All],[CONCAT]:[Tfiber]],2,FALSE)</f>
        <v>Applications/Tools</v>
      </c>
      <c r="AK1837" s="362" t="s">
        <v>40</v>
      </c>
      <c r="AL1837" s="362" t="str">
        <f>VLOOKUP(C1837,[1]AllOSS!$B:$G,6,0)</f>
        <v>COMPLETED</v>
      </c>
      <c r="AM1837" s="362" t="str">
        <f>VLOOKUP(C1837,[1]AllOSS!$B:$K,10,0)</f>
        <v>09-09-2025: Inventory Dashboard visible for live data which is refreshing 6 times a day.</v>
      </c>
      <c r="AN1837" s="362"/>
      <c r="AO1837" s="362"/>
      <c r="AP1837" s="361"/>
      <c r="AR1837">
        <v>1</v>
      </c>
    </row>
    <row r="1838" spans="2:44" ht="15" hidden="1" customHeight="1" x14ac:dyDescent="0.35">
      <c r="B1838" s="362">
        <v>1836</v>
      </c>
      <c r="C1838" s="362" t="s">
        <v>4591</v>
      </c>
      <c r="D1838" s="362" t="s">
        <v>3</v>
      </c>
      <c r="E1838" s="362" t="s">
        <v>172</v>
      </c>
      <c r="F1838" s="362"/>
      <c r="G1838" s="362" t="s">
        <v>63</v>
      </c>
      <c r="H1838" s="362" t="s">
        <v>63</v>
      </c>
      <c r="I1838" s="362" t="s">
        <v>63</v>
      </c>
      <c r="J1838" s="362" t="s">
        <v>4475</v>
      </c>
      <c r="K1838" s="361" t="s">
        <v>4592</v>
      </c>
      <c r="L1838" s="362"/>
      <c r="M1838" s="362" t="s">
        <v>186</v>
      </c>
      <c r="N1838" s="362" t="s">
        <v>95</v>
      </c>
      <c r="O1838" s="362"/>
      <c r="P1838" s="362" t="s">
        <v>4399</v>
      </c>
      <c r="Q1838" s="362" t="s">
        <v>4399</v>
      </c>
      <c r="R1838" s="362"/>
      <c r="S1838" s="361"/>
      <c r="T1838" s="362"/>
      <c r="U1838" s="362"/>
      <c r="V1838" s="362" t="s">
        <v>844</v>
      </c>
      <c r="W1838" s="362"/>
      <c r="X1838" s="362" t="s">
        <v>9</v>
      </c>
      <c r="Y1838" s="362" t="s">
        <v>2790</v>
      </c>
      <c r="Z1838" s="362" t="s">
        <v>90</v>
      </c>
      <c r="AA1838" s="366" t="s">
        <v>90</v>
      </c>
      <c r="AB1838" s="362" t="s">
        <v>90</v>
      </c>
      <c r="AC1838" s="362"/>
      <c r="AD1838" s="362"/>
      <c r="AE1838" s="362"/>
      <c r="AF1838" s="362"/>
      <c r="AG1838" s="362"/>
      <c r="AH1838" s="362"/>
      <c r="AI1838" s="362" t="str">
        <f t="shared" si="28"/>
        <v>NOCOSS</v>
      </c>
      <c r="AJ1838" s="362" t="str">
        <f>VLOOKUP(AI1838,Table1[[#All],[CONCAT]:[Tfiber]],2,FALSE)</f>
        <v>Applications/Tools</v>
      </c>
      <c r="AK1838" s="362" t="e">
        <v>#N/A</v>
      </c>
      <c r="AL1838" s="362" t="str">
        <f>VLOOKUP(C1838,[1]AllOSS!$B:$G,6,0)</f>
        <v>NOT-FEASIBLE</v>
      </c>
      <c r="AM1838" s="362">
        <f>VLOOKUP(C1838,[1]AllOSS!$B:$K,10,0)</f>
        <v>0</v>
      </c>
      <c r="AN1838" s="362"/>
      <c r="AO1838" s="362"/>
      <c r="AP1838" s="361" t="e">
        <v>#N/A</v>
      </c>
      <c r="AR1838">
        <v>1</v>
      </c>
    </row>
    <row r="1839" spans="2:44" ht="15" hidden="1" customHeight="1" x14ac:dyDescent="0.35">
      <c r="B1839" s="362">
        <v>1837</v>
      </c>
      <c r="C1839" s="362" t="s">
        <v>4593</v>
      </c>
      <c r="D1839" s="362" t="s">
        <v>3</v>
      </c>
      <c r="E1839" s="362" t="s">
        <v>172</v>
      </c>
      <c r="F1839" s="362"/>
      <c r="G1839" s="362" t="s">
        <v>63</v>
      </c>
      <c r="H1839" s="362" t="s">
        <v>63</v>
      </c>
      <c r="I1839" s="362" t="s">
        <v>63</v>
      </c>
      <c r="J1839" s="362" t="s">
        <v>4475</v>
      </c>
      <c r="K1839" s="361" t="s">
        <v>4594</v>
      </c>
      <c r="L1839" s="362"/>
      <c r="M1839" s="362" t="s">
        <v>186</v>
      </c>
      <c r="N1839" s="362" t="s">
        <v>4410</v>
      </c>
      <c r="O1839" s="362"/>
      <c r="P1839" s="362" t="s">
        <v>4399</v>
      </c>
      <c r="Q1839" s="362" t="s">
        <v>4399</v>
      </c>
      <c r="R1839" s="362"/>
      <c r="S1839" s="361" t="s">
        <v>4595</v>
      </c>
      <c r="T1839" s="362"/>
      <c r="U1839" s="362"/>
      <c r="V1839" s="362" t="s">
        <v>844</v>
      </c>
      <c r="W1839" s="362"/>
      <c r="X1839" s="362"/>
      <c r="Y1839" s="362" t="s">
        <v>48</v>
      </c>
      <c r="Z1839" s="362" t="s">
        <v>90</v>
      </c>
      <c r="AA1839" s="366" t="s">
        <v>90</v>
      </c>
      <c r="AB1839" s="362" t="s">
        <v>90</v>
      </c>
      <c r="AC1839" s="362"/>
      <c r="AD1839" s="362"/>
      <c r="AE1839" s="362"/>
      <c r="AF1839" s="362"/>
      <c r="AG1839" s="362"/>
      <c r="AH1839" s="362"/>
      <c r="AI1839" s="362" t="str">
        <f t="shared" si="28"/>
        <v>NOCOSS</v>
      </c>
      <c r="AJ1839" s="362" t="str">
        <f>VLOOKUP(AI1839,Table1[[#All],[CONCAT]:[Tfiber]],2,FALSE)</f>
        <v>Applications/Tools</v>
      </c>
      <c r="AK1839" s="362" t="s">
        <v>40</v>
      </c>
      <c r="AL1839" s="362" t="str">
        <f>VLOOKUP(C1839,[1]AllOSS!$B:$G,6,0)</f>
        <v>COMPLETED</v>
      </c>
      <c r="AM1839" s="362" t="str">
        <f>VLOOKUP(C1839,[1]AllOSS!$B:$K,10,0)</f>
        <v>Live report is available in UOC</v>
      </c>
      <c r="AN1839" s="362"/>
      <c r="AO1839" s="362"/>
      <c r="AP1839" s="361"/>
      <c r="AR1839">
        <v>1</v>
      </c>
    </row>
    <row r="1840" spans="2:44" ht="15" hidden="1" customHeight="1" x14ac:dyDescent="0.35">
      <c r="B1840" s="362">
        <v>1838</v>
      </c>
      <c r="C1840" s="362" t="s">
        <v>4596</v>
      </c>
      <c r="D1840" s="362" t="s">
        <v>3</v>
      </c>
      <c r="E1840" s="362" t="s">
        <v>172</v>
      </c>
      <c r="F1840" s="362"/>
      <c r="G1840" s="362" t="s">
        <v>63</v>
      </c>
      <c r="H1840" s="362" t="s">
        <v>63</v>
      </c>
      <c r="I1840" s="362" t="s">
        <v>63</v>
      </c>
      <c r="J1840" s="362" t="s">
        <v>4475</v>
      </c>
      <c r="K1840" s="361" t="s">
        <v>4597</v>
      </c>
      <c r="L1840" s="362"/>
      <c r="M1840" s="362" t="s">
        <v>186</v>
      </c>
      <c r="N1840" s="362" t="s">
        <v>4410</v>
      </c>
      <c r="O1840" s="362"/>
      <c r="P1840" s="362" t="s">
        <v>4399</v>
      </c>
      <c r="Q1840" s="362" t="s">
        <v>4399</v>
      </c>
      <c r="R1840" s="362"/>
      <c r="S1840" s="361" t="s">
        <v>4595</v>
      </c>
      <c r="T1840" s="362"/>
      <c r="U1840" s="362"/>
      <c r="V1840" s="362" t="s">
        <v>844</v>
      </c>
      <c r="W1840" s="362"/>
      <c r="X1840" s="362"/>
      <c r="Y1840" s="362" t="s">
        <v>48</v>
      </c>
      <c r="Z1840" s="362" t="s">
        <v>90</v>
      </c>
      <c r="AA1840" s="366" t="s">
        <v>90</v>
      </c>
      <c r="AB1840" s="362" t="s">
        <v>90</v>
      </c>
      <c r="AC1840" s="362"/>
      <c r="AD1840" s="362"/>
      <c r="AE1840" s="362"/>
      <c r="AF1840" s="362"/>
      <c r="AG1840" s="362"/>
      <c r="AH1840" s="362"/>
      <c r="AI1840" s="362" t="str">
        <f t="shared" si="28"/>
        <v>NOCOSS</v>
      </c>
      <c r="AJ1840" s="362" t="str">
        <f>VLOOKUP(AI1840,Table1[[#All],[CONCAT]:[Tfiber]],2,FALSE)</f>
        <v>Applications/Tools</v>
      </c>
      <c r="AK1840" s="362" t="s">
        <v>40</v>
      </c>
      <c r="AL1840" s="362" t="str">
        <f>VLOOKUP(C1840,[1]AllOSS!$B:$G,6,0)</f>
        <v>COMPLETED</v>
      </c>
      <c r="AM1840" s="362" t="str">
        <f>VLOOKUP(C1840,[1]AllOSS!$B:$K,10,0)</f>
        <v>Live report is available in UOC</v>
      </c>
      <c r="AN1840" s="362"/>
      <c r="AO1840" s="362"/>
      <c r="AP1840" s="361"/>
      <c r="AR1840">
        <v>1</v>
      </c>
    </row>
    <row r="1841" spans="2:44" ht="15" hidden="1" customHeight="1" x14ac:dyDescent="0.35">
      <c r="B1841" s="362">
        <v>1839</v>
      </c>
      <c r="C1841" s="362" t="s">
        <v>4598</v>
      </c>
      <c r="D1841" s="362" t="s">
        <v>3</v>
      </c>
      <c r="E1841" s="362" t="s">
        <v>172</v>
      </c>
      <c r="F1841" s="362"/>
      <c r="G1841" s="362"/>
      <c r="H1841" s="362"/>
      <c r="I1841" s="362" t="s">
        <v>65</v>
      </c>
      <c r="J1841" s="362" t="s">
        <v>822</v>
      </c>
      <c r="K1841" s="361" t="s">
        <v>4599</v>
      </c>
      <c r="L1841" s="362"/>
      <c r="M1841" s="362" t="s">
        <v>186</v>
      </c>
      <c r="N1841" s="362" t="s">
        <v>40</v>
      </c>
      <c r="O1841" s="362"/>
      <c r="P1841" s="362" t="s">
        <v>65</v>
      </c>
      <c r="Q1841" s="362" t="s">
        <v>3395</v>
      </c>
      <c r="R1841" s="362"/>
      <c r="S1841" s="361" t="s">
        <v>4574</v>
      </c>
      <c r="T1841" s="362"/>
      <c r="U1841" s="362"/>
      <c r="V1841" s="362" t="s">
        <v>202</v>
      </c>
      <c r="W1841" s="362"/>
      <c r="X1841" s="362" t="s">
        <v>9</v>
      </c>
      <c r="Y1841" s="362" t="s">
        <v>9</v>
      </c>
      <c r="Z1841" s="362" t="s">
        <v>90</v>
      </c>
      <c r="AA1841" s="366" t="s">
        <v>90</v>
      </c>
      <c r="AB1841" s="362" t="s">
        <v>90</v>
      </c>
      <c r="AC1841" s="362"/>
      <c r="AD1841" s="362"/>
      <c r="AE1841" s="362"/>
      <c r="AF1841" s="362"/>
      <c r="AG1841" s="362"/>
      <c r="AH1841" s="362"/>
      <c r="AI1841" s="362" t="str">
        <f t="shared" si="28"/>
        <v>NOCBSS</v>
      </c>
      <c r="AJ1841" s="362" t="str">
        <f>VLOOKUP(AI1841,Table1[[#All],[CONCAT]:[Tfiber]],2,FALSE)</f>
        <v>Applications/Tools</v>
      </c>
      <c r="AK1841" s="362" t="s">
        <v>40</v>
      </c>
      <c r="AL1841" s="362"/>
      <c r="AM1841" s="362"/>
      <c r="AN1841" s="362"/>
      <c r="AO1841" s="362"/>
      <c r="AP1841" s="361" t="e">
        <v>#N/A</v>
      </c>
      <c r="AR1841">
        <v>1</v>
      </c>
    </row>
    <row r="1842" spans="2:44" ht="15" hidden="1" customHeight="1" x14ac:dyDescent="0.35">
      <c r="B1842" s="362">
        <v>1840</v>
      </c>
      <c r="C1842" s="362" t="s">
        <v>4600</v>
      </c>
      <c r="D1842" s="362" t="s">
        <v>3</v>
      </c>
      <c r="E1842" s="362" t="s">
        <v>172</v>
      </c>
      <c r="F1842" s="362"/>
      <c r="G1842" s="362"/>
      <c r="H1842" s="362"/>
      <c r="I1842" s="362" t="s">
        <v>24</v>
      </c>
      <c r="J1842" s="362" t="s">
        <v>63</v>
      </c>
      <c r="K1842" s="361" t="s">
        <v>4601</v>
      </c>
      <c r="L1842" s="362"/>
      <c r="M1842" s="362" t="s">
        <v>186</v>
      </c>
      <c r="N1842" s="362" t="s">
        <v>4410</v>
      </c>
      <c r="O1842" s="362"/>
      <c r="P1842" s="362" t="s">
        <v>2208</v>
      </c>
      <c r="Q1842" s="362" t="s">
        <v>4394</v>
      </c>
      <c r="R1842" s="362"/>
      <c r="S1842" s="361"/>
      <c r="T1842" s="362"/>
      <c r="U1842" s="362"/>
      <c r="V1842" s="362" t="s">
        <v>844</v>
      </c>
      <c r="W1842" s="362"/>
      <c r="X1842" s="362"/>
      <c r="Y1842" s="362" t="s">
        <v>48</v>
      </c>
      <c r="Z1842" s="362" t="s">
        <v>90</v>
      </c>
      <c r="AA1842" s="366" t="s">
        <v>90</v>
      </c>
      <c r="AB1842" s="362" t="s">
        <v>90</v>
      </c>
      <c r="AC1842" s="362"/>
      <c r="AD1842" s="362"/>
      <c r="AE1842" s="362"/>
      <c r="AF1842" s="362"/>
      <c r="AG1842" s="362"/>
      <c r="AH1842" s="362"/>
      <c r="AI1842" s="362" t="str">
        <f t="shared" si="28"/>
        <v>NOCDWDM</v>
      </c>
      <c r="AJ1842" s="362" t="str">
        <f>VLOOKUP(AI1842,Table1[[#All],[CONCAT]:[Tfiber]],2,FALSE)</f>
        <v>Applications/Tools</v>
      </c>
      <c r="AK1842" s="362" t="s">
        <v>40</v>
      </c>
      <c r="AL1842" s="362" t="s">
        <v>48</v>
      </c>
      <c r="AM1842" s="362">
        <f>VLOOKUP(C1842,[1]AllOSS!$B:$K,10,0)</f>
        <v>0</v>
      </c>
      <c r="AN1842" s="362"/>
      <c r="AO1842" s="362"/>
      <c r="AP1842" s="361"/>
      <c r="AR1842">
        <v>1</v>
      </c>
    </row>
    <row r="1843" spans="2:44" ht="15" hidden="1" customHeight="1" x14ac:dyDescent="0.35">
      <c r="B1843" s="362">
        <v>1841</v>
      </c>
      <c r="C1843" s="362" t="s">
        <v>4602</v>
      </c>
      <c r="D1843" s="362" t="s">
        <v>3</v>
      </c>
      <c r="E1843" s="362" t="s">
        <v>172</v>
      </c>
      <c r="F1843" s="362"/>
      <c r="G1843" s="362"/>
      <c r="H1843" s="362"/>
      <c r="I1843" s="362" t="s">
        <v>24</v>
      </c>
      <c r="J1843" s="362" t="s">
        <v>63</v>
      </c>
      <c r="K1843" s="361" t="s">
        <v>4603</v>
      </c>
      <c r="L1843" s="362"/>
      <c r="M1843" s="362" t="s">
        <v>186</v>
      </c>
      <c r="N1843" s="362" t="s">
        <v>40</v>
      </c>
      <c r="O1843" s="362"/>
      <c r="P1843" s="362" t="s">
        <v>2208</v>
      </c>
      <c r="Q1843" s="362" t="s">
        <v>4394</v>
      </c>
      <c r="R1843" s="362"/>
      <c r="S1843" s="361" t="s">
        <v>4451</v>
      </c>
      <c r="T1843" s="362"/>
      <c r="U1843" s="362"/>
      <c r="V1843" s="362" t="s">
        <v>844</v>
      </c>
      <c r="W1843" s="362"/>
      <c r="X1843" s="362" t="s">
        <v>9</v>
      </c>
      <c r="Y1843" s="362" t="s">
        <v>9</v>
      </c>
      <c r="Z1843" s="362" t="s">
        <v>90</v>
      </c>
      <c r="AA1843" s="366" t="s">
        <v>90</v>
      </c>
      <c r="AB1843" s="362" t="s">
        <v>90</v>
      </c>
      <c r="AC1843" s="362"/>
      <c r="AD1843" s="362"/>
      <c r="AE1843" s="362"/>
      <c r="AF1843" s="362"/>
      <c r="AG1843" s="362"/>
      <c r="AH1843" s="362"/>
      <c r="AI1843" s="362" t="str">
        <f t="shared" si="28"/>
        <v>NOCDWDM</v>
      </c>
      <c r="AJ1843" s="362" t="str">
        <f>VLOOKUP(AI1843,Table1[[#All],[CONCAT]:[Tfiber]],2,FALSE)</f>
        <v>Applications/Tools</v>
      </c>
      <c r="AK1843" s="362" t="s">
        <v>40</v>
      </c>
      <c r="AL1843" s="362" t="str">
        <f>VLOOKUP(C1843,[1]AllOSS!$B:$G,6,0)</f>
        <v>OPEN</v>
      </c>
      <c r="AM1843" s="362">
        <f>VLOOKUP(C1843,[1]AllOSS!$B:$K,10,0)</f>
        <v>0</v>
      </c>
      <c r="AN1843" s="362"/>
      <c r="AO1843" s="362"/>
      <c r="AP1843" s="361" t="e">
        <v>#N/A</v>
      </c>
      <c r="AR1843">
        <v>1</v>
      </c>
    </row>
    <row r="1844" spans="2:44" ht="15" hidden="1" customHeight="1" x14ac:dyDescent="0.35">
      <c r="B1844" s="362">
        <v>1842</v>
      </c>
      <c r="C1844" s="362" t="s">
        <v>4604</v>
      </c>
      <c r="D1844" s="362" t="s">
        <v>3</v>
      </c>
      <c r="E1844" s="362" t="s">
        <v>172</v>
      </c>
      <c r="F1844" s="362"/>
      <c r="G1844" s="362"/>
      <c r="H1844" s="362"/>
      <c r="I1844" s="362" t="s">
        <v>24</v>
      </c>
      <c r="J1844" s="362" t="s">
        <v>63</v>
      </c>
      <c r="K1844" s="361" t="s">
        <v>4605</v>
      </c>
      <c r="L1844" s="362"/>
      <c r="M1844" s="362" t="s">
        <v>186</v>
      </c>
      <c r="N1844" s="362" t="s">
        <v>4410</v>
      </c>
      <c r="O1844" s="362"/>
      <c r="P1844" s="362" t="s">
        <v>2208</v>
      </c>
      <c r="Q1844" s="362" t="s">
        <v>4394</v>
      </c>
      <c r="R1844" s="362"/>
      <c r="S1844" s="361"/>
      <c r="T1844" s="362"/>
      <c r="U1844" s="362"/>
      <c r="V1844" s="362" t="s">
        <v>844</v>
      </c>
      <c r="W1844" s="362"/>
      <c r="X1844" s="362"/>
      <c r="Y1844" s="362" t="s">
        <v>48</v>
      </c>
      <c r="Z1844" s="362" t="s">
        <v>90</v>
      </c>
      <c r="AA1844" s="366" t="s">
        <v>90</v>
      </c>
      <c r="AB1844" s="362" t="s">
        <v>90</v>
      </c>
      <c r="AC1844" s="362"/>
      <c r="AD1844" s="362"/>
      <c r="AE1844" s="362"/>
      <c r="AF1844" s="362"/>
      <c r="AG1844" s="362"/>
      <c r="AH1844" s="362"/>
      <c r="AI1844" s="362" t="str">
        <f t="shared" si="28"/>
        <v>NOCDWDM</v>
      </c>
      <c r="AJ1844" s="362" t="str">
        <f>VLOOKUP(AI1844,Table1[[#All],[CONCAT]:[Tfiber]],2,FALSE)</f>
        <v>Applications/Tools</v>
      </c>
      <c r="AK1844" s="362" t="s">
        <v>40</v>
      </c>
      <c r="AL1844" s="362" t="str">
        <f>VLOOKUP(C1844,[1]AllOSS!$B:$G,6,0)</f>
        <v>COMPLETED</v>
      </c>
      <c r="AM1844" s="362">
        <f>VLOOKUP(C1844,[1]AllOSS!$B:$K,10,0)</f>
        <v>0</v>
      </c>
      <c r="AN1844" s="362"/>
      <c r="AO1844" s="362"/>
      <c r="AP1844" s="361"/>
      <c r="AR1844">
        <v>1</v>
      </c>
    </row>
    <row r="1845" spans="2:44" ht="15" hidden="1" customHeight="1" x14ac:dyDescent="0.35">
      <c r="B1845" s="362">
        <v>1843</v>
      </c>
      <c r="C1845" s="362" t="s">
        <v>4606</v>
      </c>
      <c r="D1845" s="362" t="s">
        <v>3</v>
      </c>
      <c r="E1845" s="362" t="s">
        <v>172</v>
      </c>
      <c r="F1845" s="362"/>
      <c r="G1845" s="362"/>
      <c r="H1845" s="362"/>
      <c r="I1845" s="362" t="s">
        <v>24</v>
      </c>
      <c r="J1845" s="362" t="s">
        <v>63</v>
      </c>
      <c r="K1845" s="361" t="s">
        <v>4607</v>
      </c>
      <c r="L1845" s="362"/>
      <c r="M1845" s="362" t="s">
        <v>186</v>
      </c>
      <c r="N1845" s="362" t="s">
        <v>4410</v>
      </c>
      <c r="O1845" s="362"/>
      <c r="P1845" s="362" t="s">
        <v>2208</v>
      </c>
      <c r="Q1845" s="362" t="s">
        <v>4394</v>
      </c>
      <c r="R1845" s="362"/>
      <c r="S1845" s="361"/>
      <c r="T1845" s="362"/>
      <c r="U1845" s="362"/>
      <c r="V1845" s="362" t="s">
        <v>844</v>
      </c>
      <c r="W1845" s="362"/>
      <c r="X1845" s="362"/>
      <c r="Y1845" s="362" t="s">
        <v>48</v>
      </c>
      <c r="Z1845" s="362" t="s">
        <v>90</v>
      </c>
      <c r="AA1845" s="366" t="s">
        <v>90</v>
      </c>
      <c r="AB1845" s="362" t="s">
        <v>90</v>
      </c>
      <c r="AC1845" s="362"/>
      <c r="AD1845" s="362"/>
      <c r="AE1845" s="362"/>
      <c r="AF1845" s="362"/>
      <c r="AG1845" s="362"/>
      <c r="AH1845" s="362"/>
      <c r="AI1845" s="362" t="str">
        <f t="shared" si="28"/>
        <v>NOCDWDM</v>
      </c>
      <c r="AJ1845" s="362" t="str">
        <f>VLOOKUP(AI1845,Table1[[#All],[CONCAT]:[Tfiber]],2,FALSE)</f>
        <v>Applications/Tools</v>
      </c>
      <c r="AK1845" s="362" t="s">
        <v>40</v>
      </c>
      <c r="AL1845" s="362" t="s">
        <v>48</v>
      </c>
      <c r="AM1845" s="362">
        <f>VLOOKUP(C1845,[1]AllOSS!$B:$K,10,0)</f>
        <v>0</v>
      </c>
      <c r="AN1845" s="362"/>
      <c r="AO1845" s="362"/>
      <c r="AP1845" s="361"/>
      <c r="AR1845">
        <v>1</v>
      </c>
    </row>
    <row r="1846" spans="2:44" ht="15" hidden="1" customHeight="1" x14ac:dyDescent="0.35">
      <c r="B1846" s="362">
        <v>1844</v>
      </c>
      <c r="C1846" s="362" t="s">
        <v>4608</v>
      </c>
      <c r="D1846" s="362" t="s">
        <v>3</v>
      </c>
      <c r="E1846" s="362" t="s">
        <v>172</v>
      </c>
      <c r="F1846" s="362"/>
      <c r="G1846" s="362"/>
      <c r="H1846" s="362"/>
      <c r="I1846" s="362" t="s">
        <v>24</v>
      </c>
      <c r="J1846" s="362" t="s">
        <v>63</v>
      </c>
      <c r="K1846" s="361" t="s">
        <v>4609</v>
      </c>
      <c r="L1846" s="362"/>
      <c r="M1846" s="362" t="s">
        <v>186</v>
      </c>
      <c r="N1846" s="362" t="s">
        <v>4410</v>
      </c>
      <c r="O1846" s="362"/>
      <c r="P1846" s="362" t="s">
        <v>2208</v>
      </c>
      <c r="Q1846" s="362" t="s">
        <v>4394</v>
      </c>
      <c r="R1846" s="362"/>
      <c r="S1846" s="361"/>
      <c r="T1846" s="362"/>
      <c r="U1846" s="362"/>
      <c r="V1846" s="362" t="s">
        <v>844</v>
      </c>
      <c r="W1846" s="362"/>
      <c r="X1846" s="362"/>
      <c r="Y1846" s="362" t="s">
        <v>48</v>
      </c>
      <c r="Z1846" s="362" t="s">
        <v>90</v>
      </c>
      <c r="AA1846" s="366" t="s">
        <v>90</v>
      </c>
      <c r="AB1846" s="362" t="s">
        <v>90</v>
      </c>
      <c r="AC1846" s="362"/>
      <c r="AD1846" s="362"/>
      <c r="AE1846" s="362"/>
      <c r="AF1846" s="362"/>
      <c r="AG1846" s="362"/>
      <c r="AH1846" s="362"/>
      <c r="AI1846" s="362" t="str">
        <f t="shared" si="28"/>
        <v>NOCDWDM</v>
      </c>
      <c r="AJ1846" s="362" t="str">
        <f>VLOOKUP(AI1846,Table1[[#All],[CONCAT]:[Tfiber]],2,FALSE)</f>
        <v>Applications/Tools</v>
      </c>
      <c r="AK1846" s="362" t="s">
        <v>40</v>
      </c>
      <c r="AL1846" s="362" t="str">
        <f>VLOOKUP(C1846,[1]AllOSS!$B:$G,6,0)</f>
        <v>COMPLETED</v>
      </c>
      <c r="AM1846" s="362">
        <f>VLOOKUP(C1846,[1]AllOSS!$B:$K,10,0)</f>
        <v>0</v>
      </c>
      <c r="AN1846" s="362"/>
      <c r="AO1846" s="362"/>
      <c r="AP1846" s="361"/>
      <c r="AR1846">
        <v>1</v>
      </c>
    </row>
    <row r="1847" spans="2:44" ht="15" hidden="1" customHeight="1" x14ac:dyDescent="0.35">
      <c r="B1847" s="362">
        <v>1845</v>
      </c>
      <c r="C1847" s="362" t="s">
        <v>4610</v>
      </c>
      <c r="D1847" s="362" t="s">
        <v>3</v>
      </c>
      <c r="E1847" s="362" t="s">
        <v>172</v>
      </c>
      <c r="F1847" s="362"/>
      <c r="G1847" s="362"/>
      <c r="H1847" s="362"/>
      <c r="I1847" s="362" t="s">
        <v>24</v>
      </c>
      <c r="J1847" s="362" t="s">
        <v>63</v>
      </c>
      <c r="K1847" s="361" t="s">
        <v>4611</v>
      </c>
      <c r="L1847" s="362"/>
      <c r="M1847" s="362" t="s">
        <v>186</v>
      </c>
      <c r="N1847" s="362" t="s">
        <v>4410</v>
      </c>
      <c r="O1847" s="362"/>
      <c r="P1847" s="362" t="s">
        <v>2208</v>
      </c>
      <c r="Q1847" s="362" t="s">
        <v>4394</v>
      </c>
      <c r="R1847" s="362"/>
      <c r="S1847" s="361"/>
      <c r="T1847" s="362"/>
      <c r="U1847" s="362"/>
      <c r="V1847" s="362" t="s">
        <v>844</v>
      </c>
      <c r="W1847" s="362"/>
      <c r="X1847" s="362"/>
      <c r="Y1847" s="362" t="s">
        <v>48</v>
      </c>
      <c r="Z1847" s="362" t="s">
        <v>90</v>
      </c>
      <c r="AA1847" s="366" t="s">
        <v>90</v>
      </c>
      <c r="AB1847" s="362" t="s">
        <v>90</v>
      </c>
      <c r="AC1847" s="362"/>
      <c r="AD1847" s="362"/>
      <c r="AE1847" s="362"/>
      <c r="AF1847" s="362"/>
      <c r="AG1847" s="362"/>
      <c r="AH1847" s="362"/>
      <c r="AI1847" s="362" t="str">
        <f t="shared" si="28"/>
        <v>NOCDWDM</v>
      </c>
      <c r="AJ1847" s="362" t="str">
        <f>VLOOKUP(AI1847,Table1[[#All],[CONCAT]:[Tfiber]],2,FALSE)</f>
        <v>Applications/Tools</v>
      </c>
      <c r="AK1847" s="362" t="s">
        <v>40</v>
      </c>
      <c r="AL1847" s="362" t="str">
        <f>VLOOKUP(C1847,[1]AllOSS!$B:$G,6,0)</f>
        <v>COMPLETED</v>
      </c>
      <c r="AM1847" s="362">
        <f>VLOOKUP(C1847,[1]AllOSS!$B:$K,10,0)</f>
        <v>0</v>
      </c>
      <c r="AN1847" s="362"/>
      <c r="AO1847" s="362"/>
      <c r="AP1847" s="361"/>
      <c r="AR1847">
        <v>1</v>
      </c>
    </row>
    <row r="1848" spans="2:44" ht="15" hidden="1" customHeight="1" x14ac:dyDescent="0.35">
      <c r="B1848" s="362">
        <v>1846</v>
      </c>
      <c r="C1848" s="362" t="s">
        <v>4612</v>
      </c>
      <c r="D1848" s="362" t="s">
        <v>3</v>
      </c>
      <c r="E1848" s="362" t="s">
        <v>172</v>
      </c>
      <c r="F1848" s="362"/>
      <c r="G1848" s="362"/>
      <c r="H1848" s="362"/>
      <c r="I1848" s="362" t="s">
        <v>24</v>
      </c>
      <c r="J1848" s="362" t="s">
        <v>63</v>
      </c>
      <c r="K1848" s="361" t="s">
        <v>4613</v>
      </c>
      <c r="L1848" s="362"/>
      <c r="M1848" s="362" t="s">
        <v>186</v>
      </c>
      <c r="N1848" s="362" t="s">
        <v>4410</v>
      </c>
      <c r="O1848" s="362"/>
      <c r="P1848" s="362" t="s">
        <v>2208</v>
      </c>
      <c r="Q1848" s="362" t="s">
        <v>4394</v>
      </c>
      <c r="R1848" s="362"/>
      <c r="S1848" s="361"/>
      <c r="T1848" s="362"/>
      <c r="U1848" s="362"/>
      <c r="V1848" s="362" t="s">
        <v>844</v>
      </c>
      <c r="W1848" s="362"/>
      <c r="X1848" s="362"/>
      <c r="Y1848" s="362" t="s">
        <v>48</v>
      </c>
      <c r="Z1848" s="362" t="s">
        <v>90</v>
      </c>
      <c r="AA1848" s="366" t="s">
        <v>90</v>
      </c>
      <c r="AB1848" s="362" t="s">
        <v>90</v>
      </c>
      <c r="AC1848" s="362"/>
      <c r="AD1848" s="362"/>
      <c r="AE1848" s="362"/>
      <c r="AF1848" s="362"/>
      <c r="AG1848" s="362"/>
      <c r="AH1848" s="362"/>
      <c r="AI1848" s="362" t="str">
        <f t="shared" si="28"/>
        <v>NOCDWDM</v>
      </c>
      <c r="AJ1848" s="362" t="str">
        <f>VLOOKUP(AI1848,Table1[[#All],[CONCAT]:[Tfiber]],2,FALSE)</f>
        <v>Applications/Tools</v>
      </c>
      <c r="AK1848" s="362" t="s">
        <v>40</v>
      </c>
      <c r="AL1848" s="362" t="str">
        <f>VLOOKUP(C1848,[1]AllOSS!$B:$G,6,0)</f>
        <v>COMPLETED</v>
      </c>
      <c r="AM1848" s="362">
        <f>VLOOKUP(C1848,[1]AllOSS!$B:$K,10,0)</f>
        <v>0</v>
      </c>
      <c r="AN1848" s="362"/>
      <c r="AO1848" s="362"/>
      <c r="AP1848" s="361"/>
      <c r="AR1848">
        <v>1</v>
      </c>
    </row>
    <row r="1849" spans="2:44" ht="15" hidden="1" customHeight="1" x14ac:dyDescent="0.35">
      <c r="B1849" s="362">
        <v>1847</v>
      </c>
      <c r="C1849" s="362" t="s">
        <v>4614</v>
      </c>
      <c r="D1849" s="362" t="s">
        <v>3</v>
      </c>
      <c r="E1849" s="362" t="s">
        <v>172</v>
      </c>
      <c r="F1849" s="362"/>
      <c r="G1849" s="362"/>
      <c r="H1849" s="362"/>
      <c r="I1849" s="362" t="s">
        <v>24</v>
      </c>
      <c r="J1849" s="362" t="s">
        <v>63</v>
      </c>
      <c r="K1849" s="361" t="s">
        <v>4615</v>
      </c>
      <c r="L1849" s="362"/>
      <c r="M1849" s="362" t="s">
        <v>186</v>
      </c>
      <c r="N1849" s="362" t="s">
        <v>40</v>
      </c>
      <c r="O1849" s="362"/>
      <c r="P1849" s="362" t="s">
        <v>2208</v>
      </c>
      <c r="Q1849" s="362" t="s">
        <v>4394</v>
      </c>
      <c r="R1849" s="362"/>
      <c r="S1849" s="361" t="s">
        <v>4451</v>
      </c>
      <c r="T1849" s="362"/>
      <c r="U1849" s="362"/>
      <c r="V1849" s="362" t="s">
        <v>844</v>
      </c>
      <c r="W1849" s="362"/>
      <c r="X1849" s="362" t="s">
        <v>9</v>
      </c>
      <c r="Y1849" s="362" t="s">
        <v>9</v>
      </c>
      <c r="Z1849" s="362" t="s">
        <v>90</v>
      </c>
      <c r="AA1849" s="366" t="s">
        <v>90</v>
      </c>
      <c r="AB1849" s="362" t="s">
        <v>90</v>
      </c>
      <c r="AC1849" s="362"/>
      <c r="AD1849" s="362"/>
      <c r="AE1849" s="362"/>
      <c r="AF1849" s="362"/>
      <c r="AG1849" s="362"/>
      <c r="AH1849" s="362"/>
      <c r="AI1849" s="362" t="str">
        <f t="shared" si="28"/>
        <v>NOCDWDM</v>
      </c>
      <c r="AJ1849" s="362" t="str">
        <f>VLOOKUP(AI1849,Table1[[#All],[CONCAT]:[Tfiber]],2,FALSE)</f>
        <v>Applications/Tools</v>
      </c>
      <c r="AK1849" s="362" t="s">
        <v>40</v>
      </c>
      <c r="AL1849" s="362" t="str">
        <f>VLOOKUP(C1849,[1]AllOSS!$B:$G,6,0)</f>
        <v>WIP</v>
      </c>
      <c r="AM1849" s="362">
        <f>VLOOKUP(C1849,[1]AllOSS!$B:$K,10,0)</f>
        <v>0</v>
      </c>
      <c r="AN1849" s="362"/>
      <c r="AO1849" s="362"/>
      <c r="AP1849" s="361" t="e">
        <v>#N/A</v>
      </c>
      <c r="AR1849">
        <v>1</v>
      </c>
    </row>
    <row r="1850" spans="2:44" ht="15" hidden="1" customHeight="1" x14ac:dyDescent="0.35">
      <c r="B1850" s="362">
        <v>1848</v>
      </c>
      <c r="C1850" s="362" t="s">
        <v>4616</v>
      </c>
      <c r="D1850" s="362" t="s">
        <v>3</v>
      </c>
      <c r="E1850" s="362" t="s">
        <v>172</v>
      </c>
      <c r="F1850" s="362"/>
      <c r="G1850" s="362"/>
      <c r="H1850" s="362"/>
      <c r="I1850" s="362" t="s">
        <v>24</v>
      </c>
      <c r="J1850" s="362" t="s">
        <v>63</v>
      </c>
      <c r="K1850" s="361" t="s">
        <v>4617</v>
      </c>
      <c r="L1850" s="362"/>
      <c r="M1850" s="362" t="s">
        <v>186</v>
      </c>
      <c r="N1850" s="362" t="s">
        <v>4410</v>
      </c>
      <c r="O1850" s="362"/>
      <c r="P1850" s="362" t="s">
        <v>2208</v>
      </c>
      <c r="Q1850" s="362" t="s">
        <v>4394</v>
      </c>
      <c r="R1850" s="362"/>
      <c r="S1850" s="361" t="s">
        <v>4618</v>
      </c>
      <c r="T1850" s="362"/>
      <c r="U1850" s="362"/>
      <c r="V1850" s="362" t="s">
        <v>844</v>
      </c>
      <c r="W1850" s="362"/>
      <c r="X1850" s="362"/>
      <c r="Y1850" s="362" t="s">
        <v>48</v>
      </c>
      <c r="Z1850" s="362" t="s">
        <v>90</v>
      </c>
      <c r="AA1850" s="366" t="s">
        <v>90</v>
      </c>
      <c r="AB1850" s="362" t="s">
        <v>90</v>
      </c>
      <c r="AC1850" s="362"/>
      <c r="AD1850" s="362"/>
      <c r="AE1850" s="362"/>
      <c r="AF1850" s="362"/>
      <c r="AG1850" s="362"/>
      <c r="AH1850" s="362"/>
      <c r="AI1850" s="362" t="str">
        <f t="shared" si="28"/>
        <v>NOCDWDM</v>
      </c>
      <c r="AJ1850" s="362" t="str">
        <f>VLOOKUP(AI1850,Table1[[#All],[CONCAT]:[Tfiber]],2,FALSE)</f>
        <v>Applications/Tools</v>
      </c>
      <c r="AK1850" s="362" t="s">
        <v>40</v>
      </c>
      <c r="AL1850" s="362" t="str">
        <f>VLOOKUP(C1850,[1]AllOSS!$B:$G,6,0)</f>
        <v>COMPLETED</v>
      </c>
      <c r="AM1850" s="362" t="str">
        <f>VLOOKUP(C1850,[1]AllOSS!$B:$K,10,0)</f>
        <v>11-09-2025: Uptime/Availability  and MTTR is available for daily and monthly</v>
      </c>
      <c r="AN1850" s="362"/>
      <c r="AO1850" s="362"/>
      <c r="AP1850" s="361"/>
      <c r="AR1850">
        <v>1</v>
      </c>
    </row>
    <row r="1851" spans="2:44" ht="15" hidden="1" customHeight="1" x14ac:dyDescent="0.35">
      <c r="B1851" s="362">
        <v>1849</v>
      </c>
      <c r="C1851" s="362" t="s">
        <v>4619</v>
      </c>
      <c r="D1851" s="362" t="s">
        <v>3</v>
      </c>
      <c r="E1851" s="362" t="s">
        <v>172</v>
      </c>
      <c r="F1851" s="362"/>
      <c r="G1851" s="362"/>
      <c r="H1851" s="362"/>
      <c r="I1851" s="362" t="s">
        <v>24</v>
      </c>
      <c r="J1851" s="362" t="s">
        <v>63</v>
      </c>
      <c r="K1851" s="361" t="s">
        <v>4620</v>
      </c>
      <c r="L1851" s="362"/>
      <c r="M1851" s="362" t="s">
        <v>186</v>
      </c>
      <c r="N1851" s="362" t="s">
        <v>40</v>
      </c>
      <c r="O1851" s="362"/>
      <c r="P1851" s="362" t="s">
        <v>2208</v>
      </c>
      <c r="Q1851" s="362" t="s">
        <v>4394</v>
      </c>
      <c r="R1851" s="362"/>
      <c r="S1851" s="361" t="s">
        <v>4618</v>
      </c>
      <c r="T1851" s="362"/>
      <c r="U1851" s="362"/>
      <c r="V1851" s="362" t="s">
        <v>844</v>
      </c>
      <c r="W1851" s="362"/>
      <c r="X1851" s="362" t="s">
        <v>9</v>
      </c>
      <c r="Y1851" s="362" t="s">
        <v>9</v>
      </c>
      <c r="Z1851" s="362" t="s">
        <v>90</v>
      </c>
      <c r="AA1851" s="366" t="s">
        <v>90</v>
      </c>
      <c r="AB1851" s="362" t="s">
        <v>90</v>
      </c>
      <c r="AC1851" s="362"/>
      <c r="AD1851" s="362"/>
      <c r="AE1851" s="362"/>
      <c r="AF1851" s="362"/>
      <c r="AG1851" s="362"/>
      <c r="AH1851" s="362"/>
      <c r="AI1851" s="362" t="str">
        <f t="shared" si="28"/>
        <v>NOCDWDM</v>
      </c>
      <c r="AJ1851" s="362" t="str">
        <f>VLOOKUP(AI1851,Table1[[#All],[CONCAT]:[Tfiber]],2,FALSE)</f>
        <v>Applications/Tools</v>
      </c>
      <c r="AK1851" s="362" t="s">
        <v>40</v>
      </c>
      <c r="AL1851" s="362" t="str">
        <f>VLOOKUP(C1851,[1]AllOSS!$B:$G,6,0)</f>
        <v>WIP</v>
      </c>
      <c r="AM1851" s="362" t="str">
        <f>VLOOKUP(C1851,[1]AllOSS!$B:$K,10,0)</f>
        <v>11-09-2025: Uptime/Availability  and MTTR is available for daily and monthly</v>
      </c>
      <c r="AN1851" s="362"/>
      <c r="AO1851" s="362"/>
      <c r="AP1851" s="361" t="e">
        <v>#N/A</v>
      </c>
      <c r="AR1851">
        <v>1</v>
      </c>
    </row>
    <row r="1852" spans="2:44" ht="15" hidden="1" customHeight="1" x14ac:dyDescent="0.35">
      <c r="B1852" s="362">
        <v>1850</v>
      </c>
      <c r="C1852" s="362" t="s">
        <v>4621</v>
      </c>
      <c r="D1852" s="362" t="s">
        <v>3</v>
      </c>
      <c r="E1852" s="362" t="s">
        <v>172</v>
      </c>
      <c r="F1852" s="362"/>
      <c r="G1852" s="362"/>
      <c r="H1852" s="362"/>
      <c r="I1852" s="362" t="s">
        <v>65</v>
      </c>
      <c r="J1852" s="362" t="s">
        <v>822</v>
      </c>
      <c r="K1852" s="361" t="s">
        <v>4622</v>
      </c>
      <c r="L1852" s="362"/>
      <c r="M1852" s="362" t="s">
        <v>186</v>
      </c>
      <c r="N1852" s="362" t="s">
        <v>40</v>
      </c>
      <c r="O1852" s="362"/>
      <c r="P1852" s="362" t="s">
        <v>65</v>
      </c>
      <c r="Q1852" s="362" t="s">
        <v>3395</v>
      </c>
      <c r="R1852" s="362"/>
      <c r="S1852" s="361" t="s">
        <v>4574</v>
      </c>
      <c r="T1852" s="362"/>
      <c r="U1852" s="362"/>
      <c r="V1852" s="362" t="s">
        <v>202</v>
      </c>
      <c r="W1852" s="362"/>
      <c r="X1852" s="362" t="s">
        <v>9</v>
      </c>
      <c r="Y1852" s="362" t="s">
        <v>9</v>
      </c>
      <c r="Z1852" s="362" t="s">
        <v>90</v>
      </c>
      <c r="AA1852" s="366" t="s">
        <v>90</v>
      </c>
      <c r="AB1852" s="362" t="s">
        <v>90</v>
      </c>
      <c r="AC1852" s="362"/>
      <c r="AD1852" s="362"/>
      <c r="AE1852" s="362"/>
      <c r="AF1852" s="362"/>
      <c r="AG1852" s="362"/>
      <c r="AH1852" s="362"/>
      <c r="AI1852" s="362" t="str">
        <f t="shared" si="28"/>
        <v>NOCBSS</v>
      </c>
      <c r="AJ1852" s="362" t="str">
        <f>VLOOKUP(AI1852,Table1[[#All],[CONCAT]:[Tfiber]],2,FALSE)</f>
        <v>Applications/Tools</v>
      </c>
      <c r="AK1852" s="362" t="s">
        <v>40</v>
      </c>
      <c r="AL1852" s="362"/>
      <c r="AM1852" s="362"/>
      <c r="AN1852" s="362"/>
      <c r="AO1852" s="362"/>
      <c r="AP1852" s="361" t="e">
        <v>#N/A</v>
      </c>
      <c r="AR1852">
        <v>1</v>
      </c>
    </row>
    <row r="1853" spans="2:44" ht="15" hidden="1" customHeight="1" x14ac:dyDescent="0.35">
      <c r="B1853" s="362">
        <v>1851</v>
      </c>
      <c r="C1853" s="362" t="s">
        <v>4623</v>
      </c>
      <c r="D1853" s="362" t="s">
        <v>3</v>
      </c>
      <c r="E1853" s="362" t="s">
        <v>172</v>
      </c>
      <c r="F1853" s="362"/>
      <c r="G1853" s="362"/>
      <c r="H1853" s="362"/>
      <c r="I1853" s="362" t="s">
        <v>24</v>
      </c>
      <c r="J1853" s="362" t="s">
        <v>63</v>
      </c>
      <c r="K1853" s="361" t="s">
        <v>4624</v>
      </c>
      <c r="L1853" s="362"/>
      <c r="M1853" s="362" t="s">
        <v>186</v>
      </c>
      <c r="N1853" s="362" t="s">
        <v>40</v>
      </c>
      <c r="O1853" s="362"/>
      <c r="P1853" s="362" t="s">
        <v>2208</v>
      </c>
      <c r="Q1853" s="362" t="s">
        <v>4394</v>
      </c>
      <c r="R1853" s="362"/>
      <c r="S1853" s="361" t="s">
        <v>4618</v>
      </c>
      <c r="T1853" s="362"/>
      <c r="U1853" s="362"/>
      <c r="V1853" s="362" t="s">
        <v>844</v>
      </c>
      <c r="W1853" s="362"/>
      <c r="X1853" s="362" t="s">
        <v>9</v>
      </c>
      <c r="Y1853" s="362" t="s">
        <v>9</v>
      </c>
      <c r="Z1853" s="362" t="s">
        <v>90</v>
      </c>
      <c r="AA1853" s="366" t="s">
        <v>90</v>
      </c>
      <c r="AB1853" s="362" t="s">
        <v>90</v>
      </c>
      <c r="AC1853" s="362"/>
      <c r="AD1853" s="362"/>
      <c r="AE1853" s="362"/>
      <c r="AF1853" s="362"/>
      <c r="AG1853" s="362"/>
      <c r="AH1853" s="362"/>
      <c r="AI1853" s="362" t="str">
        <f t="shared" si="28"/>
        <v>NOCDWDM</v>
      </c>
      <c r="AJ1853" s="362" t="str">
        <f>VLOOKUP(AI1853,Table1[[#All],[CONCAT]:[Tfiber]],2,FALSE)</f>
        <v>Applications/Tools</v>
      </c>
      <c r="AK1853" s="362" t="s">
        <v>40</v>
      </c>
      <c r="AL1853" s="362" t="str">
        <f>VLOOKUP(C1853,[1]AllOSS!$B:$G,6,0)</f>
        <v>WIP</v>
      </c>
      <c r="AM1853" s="362" t="str">
        <f>VLOOKUP(C1853,[1]AllOSS!$B:$K,10,0)</f>
        <v>11-09-2025: Uptime/Availability  and MTTR is available for daily and monthly</v>
      </c>
      <c r="AN1853" s="362"/>
      <c r="AO1853" s="362"/>
      <c r="AP1853" s="361" t="e">
        <v>#N/A</v>
      </c>
      <c r="AR1853">
        <v>1</v>
      </c>
    </row>
    <row r="1854" spans="2:44" ht="15" hidden="1" customHeight="1" x14ac:dyDescent="0.35">
      <c r="B1854" s="362">
        <v>1852</v>
      </c>
      <c r="C1854" s="362" t="s">
        <v>4625</v>
      </c>
      <c r="D1854" s="362" t="s">
        <v>3</v>
      </c>
      <c r="E1854" s="362" t="s">
        <v>172</v>
      </c>
      <c r="F1854" s="362"/>
      <c r="G1854" s="362"/>
      <c r="H1854" s="362"/>
      <c r="I1854" s="362" t="s">
        <v>24</v>
      </c>
      <c r="J1854" s="362" t="s">
        <v>63</v>
      </c>
      <c r="K1854" s="361" t="s">
        <v>4626</v>
      </c>
      <c r="L1854" s="362"/>
      <c r="M1854" s="362" t="s">
        <v>186</v>
      </c>
      <c r="N1854" s="362" t="s">
        <v>40</v>
      </c>
      <c r="O1854" s="362"/>
      <c r="P1854" s="362" t="s">
        <v>2208</v>
      </c>
      <c r="Q1854" s="362" t="s">
        <v>4394</v>
      </c>
      <c r="R1854" s="362"/>
      <c r="S1854" s="361" t="s">
        <v>4451</v>
      </c>
      <c r="T1854" s="362"/>
      <c r="U1854" s="362"/>
      <c r="V1854" s="362" t="s">
        <v>844</v>
      </c>
      <c r="W1854" s="362"/>
      <c r="X1854" s="362" t="s">
        <v>9</v>
      </c>
      <c r="Y1854" s="362" t="s">
        <v>9</v>
      </c>
      <c r="Z1854" s="362" t="s">
        <v>90</v>
      </c>
      <c r="AA1854" s="366" t="s">
        <v>90</v>
      </c>
      <c r="AB1854" s="362" t="s">
        <v>90</v>
      </c>
      <c r="AC1854" s="362"/>
      <c r="AD1854" s="362"/>
      <c r="AE1854" s="362"/>
      <c r="AF1854" s="362"/>
      <c r="AG1854" s="362"/>
      <c r="AH1854" s="362"/>
      <c r="AI1854" s="362" t="str">
        <f t="shared" si="28"/>
        <v>NOCDWDM</v>
      </c>
      <c r="AJ1854" s="362" t="str">
        <f>VLOOKUP(AI1854,Table1[[#All],[CONCAT]:[Tfiber]],2,FALSE)</f>
        <v>Applications/Tools</v>
      </c>
      <c r="AK1854" s="362" t="s">
        <v>40</v>
      </c>
      <c r="AL1854" s="362" t="str">
        <f>VLOOKUP(C1854,[1]AllOSS!$B:$G,6,0)</f>
        <v>WIP</v>
      </c>
      <c r="AM1854" s="362">
        <f>VLOOKUP(C1854,[1]AllOSS!$B:$K,10,0)</f>
        <v>0</v>
      </c>
      <c r="AN1854" s="362"/>
      <c r="AO1854" s="362"/>
      <c r="AP1854" s="361" t="e">
        <v>#N/A</v>
      </c>
      <c r="AR1854">
        <v>1</v>
      </c>
    </row>
    <row r="1855" spans="2:44" ht="15" hidden="1" customHeight="1" x14ac:dyDescent="0.35">
      <c r="B1855" s="362">
        <v>1853</v>
      </c>
      <c r="C1855" s="362" t="s">
        <v>4627</v>
      </c>
      <c r="D1855" s="362" t="s">
        <v>3</v>
      </c>
      <c r="E1855" s="362" t="s">
        <v>172</v>
      </c>
      <c r="F1855" s="362"/>
      <c r="G1855" s="362"/>
      <c r="H1855" s="362"/>
      <c r="I1855" s="362" t="s">
        <v>24</v>
      </c>
      <c r="J1855" s="362" t="s">
        <v>63</v>
      </c>
      <c r="K1855" s="361" t="s">
        <v>4628</v>
      </c>
      <c r="L1855" s="362"/>
      <c r="M1855" s="362" t="s">
        <v>186</v>
      </c>
      <c r="N1855" s="362" t="s">
        <v>40</v>
      </c>
      <c r="O1855" s="362"/>
      <c r="P1855" s="362" t="s">
        <v>2208</v>
      </c>
      <c r="Q1855" s="362" t="s">
        <v>4394</v>
      </c>
      <c r="R1855" s="362"/>
      <c r="S1855" s="361"/>
      <c r="T1855" s="362"/>
      <c r="U1855" s="362"/>
      <c r="V1855" s="362" t="s">
        <v>844</v>
      </c>
      <c r="W1855" s="362"/>
      <c r="X1855" s="362" t="s">
        <v>9</v>
      </c>
      <c r="Y1855" s="362" t="s">
        <v>9</v>
      </c>
      <c r="Z1855" s="362" t="s">
        <v>90</v>
      </c>
      <c r="AA1855" s="366" t="s">
        <v>90</v>
      </c>
      <c r="AB1855" s="362" t="s">
        <v>90</v>
      </c>
      <c r="AC1855" s="362"/>
      <c r="AD1855" s="362"/>
      <c r="AE1855" s="362"/>
      <c r="AF1855" s="362"/>
      <c r="AG1855" s="362"/>
      <c r="AH1855" s="362"/>
      <c r="AI1855" s="362" t="str">
        <f t="shared" si="28"/>
        <v>NOCDWDM</v>
      </c>
      <c r="AJ1855" s="362" t="str">
        <f>VLOOKUP(AI1855,Table1[[#All],[CONCAT]:[Tfiber]],2,FALSE)</f>
        <v>Applications/Tools</v>
      </c>
      <c r="AK1855" s="362" t="s">
        <v>40</v>
      </c>
      <c r="AL1855" s="362" t="str">
        <f>VLOOKUP(C1855,[1]AllOSS!$B:$G,6,0)</f>
        <v>WIP</v>
      </c>
      <c r="AM1855" s="362">
        <f>VLOOKUP(C1855,[1]AllOSS!$B:$K,10,0)</f>
        <v>0</v>
      </c>
      <c r="AN1855" s="362"/>
      <c r="AO1855" s="362"/>
      <c r="AP1855" s="361" t="e">
        <v>#N/A</v>
      </c>
      <c r="AR1855">
        <v>1</v>
      </c>
    </row>
    <row r="1856" spans="2:44" ht="15" hidden="1" customHeight="1" x14ac:dyDescent="0.35">
      <c r="B1856" s="362">
        <v>1854</v>
      </c>
      <c r="C1856" s="362" t="s">
        <v>4629</v>
      </c>
      <c r="D1856" s="362" t="s">
        <v>3</v>
      </c>
      <c r="E1856" s="362" t="s">
        <v>172</v>
      </c>
      <c r="F1856" s="362"/>
      <c r="G1856" s="362"/>
      <c r="H1856" s="362"/>
      <c r="I1856" s="362" t="s">
        <v>24</v>
      </c>
      <c r="J1856" s="362" t="s">
        <v>63</v>
      </c>
      <c r="K1856" s="361" t="s">
        <v>4630</v>
      </c>
      <c r="L1856" s="362"/>
      <c r="M1856" s="362" t="s">
        <v>186</v>
      </c>
      <c r="N1856" s="362" t="s">
        <v>40</v>
      </c>
      <c r="O1856" s="362"/>
      <c r="P1856" s="362" t="s">
        <v>2208</v>
      </c>
      <c r="Q1856" s="362" t="s">
        <v>4394</v>
      </c>
      <c r="R1856" s="362"/>
      <c r="S1856" s="361"/>
      <c r="T1856" s="362"/>
      <c r="U1856" s="362"/>
      <c r="V1856" s="362" t="s">
        <v>844</v>
      </c>
      <c r="W1856" s="362"/>
      <c r="X1856" s="362" t="s">
        <v>9</v>
      </c>
      <c r="Y1856" s="362" t="s">
        <v>9</v>
      </c>
      <c r="Z1856" s="362" t="s">
        <v>90</v>
      </c>
      <c r="AA1856" s="366" t="s">
        <v>90</v>
      </c>
      <c r="AB1856" s="362" t="s">
        <v>90</v>
      </c>
      <c r="AC1856" s="362"/>
      <c r="AD1856" s="362"/>
      <c r="AE1856" s="362"/>
      <c r="AF1856" s="362"/>
      <c r="AG1856" s="362"/>
      <c r="AH1856" s="362"/>
      <c r="AI1856" s="362" t="str">
        <f t="shared" si="28"/>
        <v>NOCDWDM</v>
      </c>
      <c r="AJ1856" s="362" t="str">
        <f>VLOOKUP(AI1856,Table1[[#All],[CONCAT]:[Tfiber]],2,FALSE)</f>
        <v>Applications/Tools</v>
      </c>
      <c r="AK1856" s="362" t="s">
        <v>40</v>
      </c>
      <c r="AL1856" s="362" t="str">
        <f>VLOOKUP(C1856,[1]AllOSS!$B:$G,6,0)</f>
        <v>WIP</v>
      </c>
      <c r="AM1856" s="362">
        <f>VLOOKUP(C1856,[1]AllOSS!$B:$K,10,0)</f>
        <v>0</v>
      </c>
      <c r="AN1856" s="362"/>
      <c r="AO1856" s="362"/>
      <c r="AP1856" s="361" t="e">
        <v>#N/A</v>
      </c>
      <c r="AR1856">
        <v>1</v>
      </c>
    </row>
    <row r="1857" spans="2:44" ht="15" hidden="1" customHeight="1" x14ac:dyDescent="0.35">
      <c r="B1857" s="362">
        <v>1855</v>
      </c>
      <c r="C1857" s="362" t="s">
        <v>4631</v>
      </c>
      <c r="D1857" s="362" t="s">
        <v>3</v>
      </c>
      <c r="E1857" s="362" t="s">
        <v>172</v>
      </c>
      <c r="F1857" s="362"/>
      <c r="G1857" s="362"/>
      <c r="H1857" s="362"/>
      <c r="I1857" s="362" t="s">
        <v>24</v>
      </c>
      <c r="J1857" s="362" t="s">
        <v>63</v>
      </c>
      <c r="K1857" s="361" t="s">
        <v>4632</v>
      </c>
      <c r="L1857" s="362"/>
      <c r="M1857" s="362" t="s">
        <v>186</v>
      </c>
      <c r="N1857" s="362" t="s">
        <v>40</v>
      </c>
      <c r="O1857" s="362"/>
      <c r="P1857" s="362" t="s">
        <v>2208</v>
      </c>
      <c r="Q1857" s="362" t="s">
        <v>4394</v>
      </c>
      <c r="R1857" s="362"/>
      <c r="S1857" s="361"/>
      <c r="T1857" s="362"/>
      <c r="U1857" s="362"/>
      <c r="V1857" s="362" t="s">
        <v>844</v>
      </c>
      <c r="W1857" s="362"/>
      <c r="X1857" s="362" t="s">
        <v>9</v>
      </c>
      <c r="Y1857" s="362" t="s">
        <v>9</v>
      </c>
      <c r="Z1857" s="362" t="s">
        <v>90</v>
      </c>
      <c r="AA1857" s="366" t="s">
        <v>90</v>
      </c>
      <c r="AB1857" s="362" t="s">
        <v>90</v>
      </c>
      <c r="AC1857" s="362"/>
      <c r="AD1857" s="362"/>
      <c r="AE1857" s="362"/>
      <c r="AF1857" s="362"/>
      <c r="AG1857" s="362"/>
      <c r="AH1857" s="362"/>
      <c r="AI1857" s="362" t="str">
        <f t="shared" si="28"/>
        <v>NOCDWDM</v>
      </c>
      <c r="AJ1857" s="362" t="str">
        <f>VLOOKUP(AI1857,Table1[[#All],[CONCAT]:[Tfiber]],2,FALSE)</f>
        <v>Applications/Tools</v>
      </c>
      <c r="AK1857" s="362" t="s">
        <v>40</v>
      </c>
      <c r="AL1857" s="362" t="str">
        <f>VLOOKUP(C1857,[1]AllOSS!$B:$G,6,0)</f>
        <v>WIP</v>
      </c>
      <c r="AM1857" s="362">
        <f>VLOOKUP(C1857,[1]AllOSS!$B:$K,10,0)</f>
        <v>0</v>
      </c>
      <c r="AN1857" s="362"/>
      <c r="AO1857" s="362"/>
      <c r="AP1857" s="361" t="e">
        <v>#N/A</v>
      </c>
      <c r="AR1857">
        <v>1</v>
      </c>
    </row>
    <row r="1858" spans="2:44" ht="15" hidden="1" customHeight="1" x14ac:dyDescent="0.35">
      <c r="B1858" s="362">
        <v>1856</v>
      </c>
      <c r="C1858" s="362" t="s">
        <v>4633</v>
      </c>
      <c r="D1858" s="362" t="s">
        <v>3</v>
      </c>
      <c r="E1858" s="362" t="s">
        <v>172</v>
      </c>
      <c r="F1858" s="362"/>
      <c r="G1858" s="362"/>
      <c r="H1858" s="362"/>
      <c r="I1858" s="362" t="s">
        <v>24</v>
      </c>
      <c r="J1858" s="362" t="s">
        <v>63</v>
      </c>
      <c r="K1858" s="361" t="s">
        <v>4634</v>
      </c>
      <c r="L1858" s="362"/>
      <c r="M1858" s="362" t="s">
        <v>186</v>
      </c>
      <c r="N1858" s="362" t="s">
        <v>40</v>
      </c>
      <c r="O1858" s="362"/>
      <c r="P1858" s="362" t="s">
        <v>2208</v>
      </c>
      <c r="Q1858" s="362" t="s">
        <v>4394</v>
      </c>
      <c r="R1858" s="362"/>
      <c r="S1858" s="361" t="s">
        <v>4451</v>
      </c>
      <c r="T1858" s="362"/>
      <c r="U1858" s="362"/>
      <c r="V1858" s="362" t="s">
        <v>844</v>
      </c>
      <c r="W1858" s="362"/>
      <c r="X1858" s="362" t="s">
        <v>9</v>
      </c>
      <c r="Y1858" s="362" t="s">
        <v>9</v>
      </c>
      <c r="Z1858" s="362" t="s">
        <v>90</v>
      </c>
      <c r="AA1858" s="366" t="s">
        <v>90</v>
      </c>
      <c r="AB1858" s="362" t="s">
        <v>90</v>
      </c>
      <c r="AC1858" s="362"/>
      <c r="AD1858" s="362"/>
      <c r="AE1858" s="362"/>
      <c r="AF1858" s="362"/>
      <c r="AG1858" s="362"/>
      <c r="AH1858" s="362"/>
      <c r="AI1858" s="362" t="str">
        <f t="shared" si="28"/>
        <v>NOCDWDM</v>
      </c>
      <c r="AJ1858" s="362" t="str">
        <f>VLOOKUP(AI1858,Table1[[#All],[CONCAT]:[Tfiber]],2,FALSE)</f>
        <v>Applications/Tools</v>
      </c>
      <c r="AK1858" s="362" t="s">
        <v>40</v>
      </c>
      <c r="AL1858" s="362" t="str">
        <f>VLOOKUP(C1858,[1]AllOSS!$B:$G,6,0)</f>
        <v>WIP</v>
      </c>
      <c r="AM1858" s="362">
        <f>VLOOKUP(C1858,[1]AllOSS!$B:$K,10,0)</f>
        <v>0</v>
      </c>
      <c r="AN1858" s="362"/>
      <c r="AO1858" s="362"/>
      <c r="AP1858" s="361" t="e">
        <v>#N/A</v>
      </c>
      <c r="AR1858">
        <v>1</v>
      </c>
    </row>
    <row r="1859" spans="2:44" ht="15" hidden="1" customHeight="1" x14ac:dyDescent="0.35">
      <c r="B1859" s="362">
        <v>1857</v>
      </c>
      <c r="C1859" s="362" t="s">
        <v>4635</v>
      </c>
      <c r="D1859" s="362" t="s">
        <v>3</v>
      </c>
      <c r="E1859" s="362" t="s">
        <v>172</v>
      </c>
      <c r="F1859" s="362"/>
      <c r="G1859" s="362"/>
      <c r="H1859" s="362"/>
      <c r="I1859" s="362" t="s">
        <v>24</v>
      </c>
      <c r="J1859" s="362" t="s">
        <v>63</v>
      </c>
      <c r="K1859" s="361" t="s">
        <v>4636</v>
      </c>
      <c r="L1859" s="362"/>
      <c r="M1859" s="362" t="s">
        <v>186</v>
      </c>
      <c r="N1859" s="362" t="s">
        <v>40</v>
      </c>
      <c r="O1859" s="362"/>
      <c r="P1859" s="362" t="s">
        <v>2208</v>
      </c>
      <c r="Q1859" s="362" t="s">
        <v>4394</v>
      </c>
      <c r="R1859" s="362"/>
      <c r="S1859" s="361" t="s">
        <v>4637</v>
      </c>
      <c r="T1859" s="362"/>
      <c r="U1859" s="362"/>
      <c r="V1859" s="362" t="s">
        <v>844</v>
      </c>
      <c r="W1859" s="362"/>
      <c r="X1859" s="362"/>
      <c r="Y1859" s="362" t="s">
        <v>48</v>
      </c>
      <c r="Z1859" s="362" t="s">
        <v>90</v>
      </c>
      <c r="AA1859" s="366" t="s">
        <v>90</v>
      </c>
      <c r="AB1859" s="362" t="s">
        <v>90</v>
      </c>
      <c r="AC1859" s="362"/>
      <c r="AD1859" s="362"/>
      <c r="AE1859" s="362"/>
      <c r="AF1859" s="362"/>
      <c r="AG1859" s="362"/>
      <c r="AH1859" s="362"/>
      <c r="AI1859" s="362" t="str">
        <f t="shared" ref="AI1859:AI1922" si="29">_xlfn.CONCAT(D1859,I1859)</f>
        <v>NOCDWDM</v>
      </c>
      <c r="AJ1859" s="362" t="str">
        <f>VLOOKUP(AI1859,Table1[[#All],[CONCAT]:[Tfiber]],2,FALSE)</f>
        <v>Applications/Tools</v>
      </c>
      <c r="AK1859" s="362" t="s">
        <v>40</v>
      </c>
      <c r="AL1859" s="362" t="str">
        <f>VLOOKUP(C1859,[1]AllOSS!$B:$G,6,0)</f>
        <v>COMPLETED</v>
      </c>
      <c r="AM1859" s="362" t="str">
        <f>VLOOKUP(C1859,[1]AllOSS!$B:$K,10,0)</f>
        <v>Option is Availale in UOC (FAS) to check major alarms</v>
      </c>
      <c r="AN1859" s="362"/>
      <c r="AO1859" s="362"/>
      <c r="AP1859" s="361" t="e">
        <v>#N/A</v>
      </c>
      <c r="AR1859">
        <v>1</v>
      </c>
    </row>
    <row r="1860" spans="2:44" ht="15" hidden="1" customHeight="1" x14ac:dyDescent="0.35">
      <c r="B1860" s="362">
        <v>1858</v>
      </c>
      <c r="C1860" s="362" t="s">
        <v>4638</v>
      </c>
      <c r="D1860" s="362" t="s">
        <v>3</v>
      </c>
      <c r="E1860" s="362" t="s">
        <v>172</v>
      </c>
      <c r="F1860" s="362"/>
      <c r="G1860" s="362"/>
      <c r="H1860" s="362"/>
      <c r="I1860" s="362" t="s">
        <v>24</v>
      </c>
      <c r="J1860" s="362" t="s">
        <v>63</v>
      </c>
      <c r="K1860" s="361" t="s">
        <v>4639</v>
      </c>
      <c r="L1860" s="362"/>
      <c r="M1860" s="362" t="s">
        <v>186</v>
      </c>
      <c r="N1860" s="362" t="s">
        <v>4410</v>
      </c>
      <c r="O1860" s="362"/>
      <c r="P1860" s="362" t="s">
        <v>2208</v>
      </c>
      <c r="Q1860" s="362" t="s">
        <v>4394</v>
      </c>
      <c r="R1860" s="362"/>
      <c r="S1860" s="361"/>
      <c r="T1860" s="362"/>
      <c r="U1860" s="362"/>
      <c r="V1860" s="362" t="s">
        <v>844</v>
      </c>
      <c r="W1860" s="362"/>
      <c r="X1860" s="362"/>
      <c r="Y1860" s="362" t="s">
        <v>48</v>
      </c>
      <c r="Z1860" s="362" t="s">
        <v>90</v>
      </c>
      <c r="AA1860" s="366" t="s">
        <v>90</v>
      </c>
      <c r="AB1860" s="362" t="s">
        <v>90</v>
      </c>
      <c r="AC1860" s="362"/>
      <c r="AD1860" s="362"/>
      <c r="AE1860" s="362"/>
      <c r="AF1860" s="362"/>
      <c r="AG1860" s="362"/>
      <c r="AH1860" s="362"/>
      <c r="AI1860" s="362" t="str">
        <f t="shared" si="29"/>
        <v>NOCDWDM</v>
      </c>
      <c r="AJ1860" s="362" t="str">
        <f>VLOOKUP(AI1860,Table1[[#All],[CONCAT]:[Tfiber]],2,FALSE)</f>
        <v>Applications/Tools</v>
      </c>
      <c r="AK1860" s="362" t="s">
        <v>40</v>
      </c>
      <c r="AL1860" s="362" t="str">
        <f>VLOOKUP(C1860,[1]AllOSS!$B:$G,6,0)</f>
        <v>COMPLETED</v>
      </c>
      <c r="AM1860" s="362">
        <f>VLOOKUP(C1860,[1]AllOSS!$B:$K,10,0)</f>
        <v>0</v>
      </c>
      <c r="AN1860" s="362"/>
      <c r="AO1860" s="362"/>
      <c r="AP1860" s="361"/>
      <c r="AR1860">
        <v>1</v>
      </c>
    </row>
    <row r="1861" spans="2:44" ht="15" hidden="1" customHeight="1" x14ac:dyDescent="0.35">
      <c r="B1861" s="362">
        <v>1859</v>
      </c>
      <c r="C1861" s="362" t="s">
        <v>4640</v>
      </c>
      <c r="D1861" s="362" t="s">
        <v>3</v>
      </c>
      <c r="E1861" s="362" t="s">
        <v>172</v>
      </c>
      <c r="F1861" s="362"/>
      <c r="G1861" s="362"/>
      <c r="H1861" s="362"/>
      <c r="I1861" s="362" t="s">
        <v>24</v>
      </c>
      <c r="J1861" s="362" t="s">
        <v>63</v>
      </c>
      <c r="K1861" s="361" t="s">
        <v>4641</v>
      </c>
      <c r="L1861" s="362"/>
      <c r="M1861" s="362" t="s">
        <v>186</v>
      </c>
      <c r="N1861" s="362" t="s">
        <v>4410</v>
      </c>
      <c r="O1861" s="362"/>
      <c r="P1861" s="362" t="s">
        <v>2208</v>
      </c>
      <c r="Q1861" s="362" t="s">
        <v>4394</v>
      </c>
      <c r="R1861" s="362"/>
      <c r="S1861" s="361"/>
      <c r="T1861" s="362"/>
      <c r="U1861" s="362"/>
      <c r="V1861" s="362" t="s">
        <v>844</v>
      </c>
      <c r="W1861" s="362"/>
      <c r="X1861" s="362"/>
      <c r="Y1861" s="362" t="s">
        <v>48</v>
      </c>
      <c r="Z1861" s="362" t="s">
        <v>90</v>
      </c>
      <c r="AA1861" s="366" t="s">
        <v>90</v>
      </c>
      <c r="AB1861" s="362" t="s">
        <v>90</v>
      </c>
      <c r="AC1861" s="362"/>
      <c r="AD1861" s="362"/>
      <c r="AE1861" s="362"/>
      <c r="AF1861" s="362"/>
      <c r="AG1861" s="362"/>
      <c r="AH1861" s="362"/>
      <c r="AI1861" s="362" t="str">
        <f t="shared" si="29"/>
        <v>NOCDWDM</v>
      </c>
      <c r="AJ1861" s="362" t="str">
        <f>VLOOKUP(AI1861,Table1[[#All],[CONCAT]:[Tfiber]],2,FALSE)</f>
        <v>Applications/Tools</v>
      </c>
      <c r="AK1861" s="362" t="s">
        <v>40</v>
      </c>
      <c r="AL1861" s="362" t="str">
        <f>VLOOKUP(C1861,[1]AllOSS!$B:$G,6,0)</f>
        <v>COMPLETED</v>
      </c>
      <c r="AM1861" s="362">
        <f>VLOOKUP(C1861,[1]AllOSS!$B:$K,10,0)</f>
        <v>0</v>
      </c>
      <c r="AN1861" s="362"/>
      <c r="AO1861" s="362"/>
      <c r="AP1861" s="361"/>
      <c r="AR1861">
        <v>1</v>
      </c>
    </row>
    <row r="1862" spans="2:44" ht="15" hidden="1" customHeight="1" x14ac:dyDescent="0.35">
      <c r="B1862" s="362">
        <v>1860</v>
      </c>
      <c r="C1862" s="362" t="s">
        <v>4642</v>
      </c>
      <c r="D1862" s="362" t="s">
        <v>3</v>
      </c>
      <c r="E1862" s="362" t="s">
        <v>172</v>
      </c>
      <c r="F1862" s="362"/>
      <c r="G1862" s="362"/>
      <c r="H1862" s="362"/>
      <c r="I1862" s="362" t="s">
        <v>24</v>
      </c>
      <c r="J1862" s="362" t="s">
        <v>63</v>
      </c>
      <c r="K1862" s="361" t="s">
        <v>4643</v>
      </c>
      <c r="L1862" s="362"/>
      <c r="M1862" s="362" t="s">
        <v>186</v>
      </c>
      <c r="N1862" s="362" t="s">
        <v>4410</v>
      </c>
      <c r="O1862" s="362"/>
      <c r="P1862" s="362" t="s">
        <v>2208</v>
      </c>
      <c r="Q1862" s="362" t="s">
        <v>4394</v>
      </c>
      <c r="R1862" s="362"/>
      <c r="S1862" s="361"/>
      <c r="T1862" s="362"/>
      <c r="U1862" s="362"/>
      <c r="V1862" s="362" t="s">
        <v>844</v>
      </c>
      <c r="W1862" s="362"/>
      <c r="X1862" s="362"/>
      <c r="Y1862" s="362" t="s">
        <v>48</v>
      </c>
      <c r="Z1862" s="362" t="s">
        <v>90</v>
      </c>
      <c r="AA1862" s="366" t="s">
        <v>90</v>
      </c>
      <c r="AB1862" s="362" t="s">
        <v>90</v>
      </c>
      <c r="AC1862" s="362"/>
      <c r="AD1862" s="362"/>
      <c r="AE1862" s="362"/>
      <c r="AF1862" s="362"/>
      <c r="AG1862" s="362"/>
      <c r="AH1862" s="362"/>
      <c r="AI1862" s="362" t="str">
        <f t="shared" si="29"/>
        <v>NOCDWDM</v>
      </c>
      <c r="AJ1862" s="362" t="str">
        <f>VLOOKUP(AI1862,Table1[[#All],[CONCAT]:[Tfiber]],2,FALSE)</f>
        <v>Applications/Tools</v>
      </c>
      <c r="AK1862" s="362" t="s">
        <v>40</v>
      </c>
      <c r="AL1862" s="362" t="str">
        <f>VLOOKUP(C1862,[1]AllOSS!$B:$G,6,0)</f>
        <v>COMPLETED</v>
      </c>
      <c r="AM1862" s="362">
        <f>VLOOKUP(C1862,[1]AllOSS!$B:$K,10,0)</f>
        <v>0</v>
      </c>
      <c r="AN1862" s="362"/>
      <c r="AO1862" s="362"/>
      <c r="AP1862" s="361"/>
      <c r="AR1862">
        <v>1</v>
      </c>
    </row>
    <row r="1863" spans="2:44" ht="15" hidden="1" customHeight="1" x14ac:dyDescent="0.35">
      <c r="B1863" s="362">
        <v>1861</v>
      </c>
      <c r="C1863" s="362" t="s">
        <v>4644</v>
      </c>
      <c r="D1863" s="362" t="s">
        <v>3</v>
      </c>
      <c r="E1863" s="362" t="s">
        <v>172</v>
      </c>
      <c r="F1863" s="362"/>
      <c r="G1863" s="362" t="s">
        <v>63</v>
      </c>
      <c r="H1863" s="362" t="s">
        <v>63</v>
      </c>
      <c r="I1863" s="362" t="s">
        <v>63</v>
      </c>
      <c r="J1863" s="362" t="s">
        <v>4392</v>
      </c>
      <c r="K1863" s="361" t="s">
        <v>4645</v>
      </c>
      <c r="L1863" s="362"/>
      <c r="M1863" s="362" t="s">
        <v>186</v>
      </c>
      <c r="N1863" s="362" t="s">
        <v>90</v>
      </c>
      <c r="O1863" s="362"/>
      <c r="P1863" s="362" t="s">
        <v>2208</v>
      </c>
      <c r="Q1863" s="362" t="s">
        <v>4394</v>
      </c>
      <c r="R1863" s="362"/>
      <c r="S1863" s="361"/>
      <c r="T1863" s="362"/>
      <c r="U1863" s="362"/>
      <c r="V1863" s="362" t="s">
        <v>844</v>
      </c>
      <c r="W1863" s="362"/>
      <c r="X1863" s="362" t="s">
        <v>9</v>
      </c>
      <c r="Y1863" s="362" t="s">
        <v>9</v>
      </c>
      <c r="Z1863" s="362" t="s">
        <v>90</v>
      </c>
      <c r="AA1863" s="366" t="s">
        <v>90</v>
      </c>
      <c r="AB1863" s="362" t="s">
        <v>90</v>
      </c>
      <c r="AC1863" s="362"/>
      <c r="AD1863" s="362"/>
      <c r="AE1863" s="362"/>
      <c r="AF1863" s="362"/>
      <c r="AG1863" s="362"/>
      <c r="AH1863" s="362"/>
      <c r="AI1863" s="362" t="str">
        <f t="shared" si="29"/>
        <v>NOCOSS</v>
      </c>
      <c r="AJ1863" s="362" t="str">
        <f>VLOOKUP(AI1863,Table1[[#All],[CONCAT]:[Tfiber]],2,FALSE)</f>
        <v>Applications/Tools</v>
      </c>
      <c r="AK1863" s="362" t="s">
        <v>40</v>
      </c>
      <c r="AL1863" s="362" t="str">
        <f>VLOOKUP(C1863,[1]AllOSS!$B:$G,6,0)</f>
        <v>OPEN</v>
      </c>
      <c r="AM1863" s="362">
        <f>VLOOKUP(C1863,[1]AllOSS!$B:$K,10,0)</f>
        <v>0</v>
      </c>
      <c r="AN1863" s="362"/>
      <c r="AO1863" s="362"/>
      <c r="AP1863" s="361" t="e">
        <v>#N/A</v>
      </c>
      <c r="AR1863">
        <v>1</v>
      </c>
    </row>
    <row r="1864" spans="2:44" ht="15" hidden="1" customHeight="1" x14ac:dyDescent="0.35">
      <c r="B1864" s="362">
        <v>1862</v>
      </c>
      <c r="C1864" s="362" t="s">
        <v>4646</v>
      </c>
      <c r="D1864" s="362" t="s">
        <v>3</v>
      </c>
      <c r="E1864" s="362" t="s">
        <v>172</v>
      </c>
      <c r="F1864" s="362"/>
      <c r="G1864" s="362"/>
      <c r="H1864" s="362"/>
      <c r="I1864" s="362" t="s">
        <v>65</v>
      </c>
      <c r="J1864" s="362" t="s">
        <v>822</v>
      </c>
      <c r="K1864" s="361" t="s">
        <v>4647</v>
      </c>
      <c r="L1864" s="362"/>
      <c r="M1864" s="362" t="s">
        <v>186</v>
      </c>
      <c r="N1864" s="362" t="s">
        <v>40</v>
      </c>
      <c r="O1864" s="362"/>
      <c r="P1864" s="362" t="s">
        <v>65</v>
      </c>
      <c r="Q1864" s="362" t="s">
        <v>3395</v>
      </c>
      <c r="R1864" s="362"/>
      <c r="S1864" s="361" t="s">
        <v>4574</v>
      </c>
      <c r="T1864" s="362"/>
      <c r="U1864" s="362"/>
      <c r="V1864" s="362" t="s">
        <v>202</v>
      </c>
      <c r="W1864" s="362"/>
      <c r="X1864" s="362" t="s">
        <v>9</v>
      </c>
      <c r="Y1864" s="362" t="s">
        <v>9</v>
      </c>
      <c r="Z1864" s="362" t="s">
        <v>90</v>
      </c>
      <c r="AA1864" s="366" t="s">
        <v>90</v>
      </c>
      <c r="AB1864" s="362" t="s">
        <v>90</v>
      </c>
      <c r="AC1864" s="362"/>
      <c r="AD1864" s="362"/>
      <c r="AE1864" s="362"/>
      <c r="AF1864" s="362"/>
      <c r="AG1864" s="362"/>
      <c r="AH1864" s="362"/>
      <c r="AI1864" s="362" t="str">
        <f t="shared" si="29"/>
        <v>NOCBSS</v>
      </c>
      <c r="AJ1864" s="362" t="str">
        <f>VLOOKUP(AI1864,Table1[[#All],[CONCAT]:[Tfiber]],2,FALSE)</f>
        <v>Applications/Tools</v>
      </c>
      <c r="AK1864" s="362" t="s">
        <v>40</v>
      </c>
      <c r="AL1864" s="362"/>
      <c r="AM1864" s="362"/>
      <c r="AN1864" s="362"/>
      <c r="AO1864" s="362"/>
      <c r="AP1864" s="361" t="e">
        <v>#N/A</v>
      </c>
      <c r="AR1864">
        <v>1</v>
      </c>
    </row>
    <row r="1865" spans="2:44" ht="15" hidden="1" customHeight="1" x14ac:dyDescent="0.35">
      <c r="B1865" s="362">
        <v>1863</v>
      </c>
      <c r="C1865" s="362" t="s">
        <v>4648</v>
      </c>
      <c r="D1865" s="362" t="s">
        <v>3</v>
      </c>
      <c r="E1865" s="362" t="s">
        <v>172</v>
      </c>
      <c r="F1865" s="362"/>
      <c r="G1865" s="362"/>
      <c r="H1865" s="362"/>
      <c r="I1865" s="362" t="s">
        <v>24</v>
      </c>
      <c r="J1865" s="362" t="s">
        <v>63</v>
      </c>
      <c r="K1865" s="361" t="s">
        <v>4649</v>
      </c>
      <c r="L1865" s="362"/>
      <c r="M1865" s="362" t="s">
        <v>186</v>
      </c>
      <c r="N1865" s="362" t="s">
        <v>4410</v>
      </c>
      <c r="O1865" s="362"/>
      <c r="P1865" s="362" t="s">
        <v>2208</v>
      </c>
      <c r="Q1865" s="362" t="s">
        <v>4394</v>
      </c>
      <c r="R1865" s="362"/>
      <c r="S1865" s="361"/>
      <c r="T1865" s="362"/>
      <c r="U1865" s="362"/>
      <c r="V1865" s="362" t="s">
        <v>844</v>
      </c>
      <c r="W1865" s="362"/>
      <c r="X1865" s="362"/>
      <c r="Y1865" s="362" t="s">
        <v>48</v>
      </c>
      <c r="Z1865" s="362" t="s">
        <v>90</v>
      </c>
      <c r="AA1865" s="366" t="s">
        <v>90</v>
      </c>
      <c r="AB1865" s="362" t="s">
        <v>90</v>
      </c>
      <c r="AC1865" s="362"/>
      <c r="AD1865" s="362"/>
      <c r="AE1865" s="362"/>
      <c r="AF1865" s="362"/>
      <c r="AG1865" s="362"/>
      <c r="AH1865" s="362"/>
      <c r="AI1865" s="362" t="str">
        <f t="shared" si="29"/>
        <v>NOCDWDM</v>
      </c>
      <c r="AJ1865" s="362" t="str">
        <f>VLOOKUP(AI1865,Table1[[#All],[CONCAT]:[Tfiber]],2,FALSE)</f>
        <v>Applications/Tools</v>
      </c>
      <c r="AK1865" s="362" t="s">
        <v>40</v>
      </c>
      <c r="AL1865" s="362" t="str">
        <f>VLOOKUP(C1865,[1]AllOSS!$B:$G,6,0)</f>
        <v>COMPLETED</v>
      </c>
      <c r="AM1865" s="362">
        <f>VLOOKUP(C1865,[1]AllOSS!$B:$K,10,0)</f>
        <v>0</v>
      </c>
      <c r="AN1865" s="362"/>
      <c r="AO1865" s="362"/>
      <c r="AP1865" s="361"/>
      <c r="AR1865">
        <v>1</v>
      </c>
    </row>
    <row r="1866" spans="2:44" ht="15" hidden="1" customHeight="1" x14ac:dyDescent="0.35">
      <c r="B1866" s="362">
        <v>1864</v>
      </c>
      <c r="C1866" s="362" t="s">
        <v>4650</v>
      </c>
      <c r="D1866" s="362" t="s">
        <v>3</v>
      </c>
      <c r="E1866" s="362" t="s">
        <v>172</v>
      </c>
      <c r="F1866" s="362"/>
      <c r="G1866" s="362"/>
      <c r="H1866" s="362"/>
      <c r="I1866" s="362" t="s">
        <v>24</v>
      </c>
      <c r="J1866" s="362" t="s">
        <v>63</v>
      </c>
      <c r="K1866" s="361" t="s">
        <v>4651</v>
      </c>
      <c r="L1866" s="362"/>
      <c r="M1866" s="362" t="s">
        <v>186</v>
      </c>
      <c r="N1866" s="362" t="s">
        <v>4410</v>
      </c>
      <c r="O1866" s="362"/>
      <c r="P1866" s="362" t="s">
        <v>1398</v>
      </c>
      <c r="Q1866" s="362" t="s">
        <v>4513</v>
      </c>
      <c r="R1866" s="362"/>
      <c r="S1866" s="361"/>
      <c r="T1866" s="362"/>
      <c r="U1866" s="362"/>
      <c r="V1866" s="362" t="s">
        <v>844</v>
      </c>
      <c r="W1866" s="362"/>
      <c r="X1866" s="362"/>
      <c r="Y1866" s="362" t="s">
        <v>48</v>
      </c>
      <c r="Z1866" s="362" t="s">
        <v>90</v>
      </c>
      <c r="AA1866" s="366" t="s">
        <v>90</v>
      </c>
      <c r="AB1866" s="362" t="s">
        <v>90</v>
      </c>
      <c r="AC1866" s="362"/>
      <c r="AD1866" s="362"/>
      <c r="AE1866" s="362"/>
      <c r="AF1866" s="362"/>
      <c r="AG1866" s="362"/>
      <c r="AH1866" s="362"/>
      <c r="AI1866" s="362" t="str">
        <f t="shared" si="29"/>
        <v>NOCDWDM</v>
      </c>
      <c r="AJ1866" s="362" t="str">
        <f>VLOOKUP(AI1866,Table1[[#All],[CONCAT]:[Tfiber]],2,FALSE)</f>
        <v>Applications/Tools</v>
      </c>
      <c r="AK1866" s="362" t="s">
        <v>40</v>
      </c>
      <c r="AL1866" s="362" t="str">
        <f>VLOOKUP(C1866,[1]AllOSS!$B:$G,6,0)</f>
        <v>COMPLETED</v>
      </c>
      <c r="AM1866" s="362">
        <f>VLOOKUP(C1866,[1]AllOSS!$B:$K,10,0)</f>
        <v>0</v>
      </c>
      <c r="AN1866" s="362"/>
      <c r="AO1866" s="362"/>
      <c r="AP1866" s="361"/>
      <c r="AR1866">
        <v>1</v>
      </c>
    </row>
    <row r="1867" spans="2:44" ht="15" hidden="1" customHeight="1" x14ac:dyDescent="0.35">
      <c r="B1867" s="362">
        <v>1865</v>
      </c>
      <c r="C1867" s="362" t="s">
        <v>4652</v>
      </c>
      <c r="D1867" s="362" t="s">
        <v>3</v>
      </c>
      <c r="E1867" s="362" t="s">
        <v>172</v>
      </c>
      <c r="F1867" s="362"/>
      <c r="G1867" s="362"/>
      <c r="H1867" s="362"/>
      <c r="I1867" s="362" t="s">
        <v>24</v>
      </c>
      <c r="J1867" s="362" t="s">
        <v>63</v>
      </c>
      <c r="K1867" s="361" t="s">
        <v>4653</v>
      </c>
      <c r="L1867" s="362"/>
      <c r="M1867" s="362" t="s">
        <v>186</v>
      </c>
      <c r="N1867" s="362" t="s">
        <v>95</v>
      </c>
      <c r="O1867" s="362"/>
      <c r="P1867" s="362" t="s">
        <v>1398</v>
      </c>
      <c r="Q1867" s="362" t="s">
        <v>4513</v>
      </c>
      <c r="R1867" s="362"/>
      <c r="S1867" s="361"/>
      <c r="T1867" s="362"/>
      <c r="U1867" s="362"/>
      <c r="V1867" s="362" t="s">
        <v>844</v>
      </c>
      <c r="W1867" s="362"/>
      <c r="X1867" s="362" t="s">
        <v>9</v>
      </c>
      <c r="Y1867" s="362" t="s">
        <v>2790</v>
      </c>
      <c r="Z1867" s="362" t="s">
        <v>90</v>
      </c>
      <c r="AA1867" s="366" t="s">
        <v>90</v>
      </c>
      <c r="AB1867" s="362" t="s">
        <v>90</v>
      </c>
      <c r="AC1867" s="362"/>
      <c r="AD1867" s="362"/>
      <c r="AE1867" s="362"/>
      <c r="AF1867" s="362"/>
      <c r="AG1867" s="362"/>
      <c r="AH1867" s="362"/>
      <c r="AI1867" s="362" t="str">
        <f t="shared" si="29"/>
        <v>NOCDWDM</v>
      </c>
      <c r="AJ1867" s="362" t="str">
        <f>VLOOKUP(AI1867,Table1[[#All],[CONCAT]:[Tfiber]],2,FALSE)</f>
        <v>Applications/Tools</v>
      </c>
      <c r="AK1867" s="362" t="e">
        <v>#N/A</v>
      </c>
      <c r="AL1867" s="362" t="str">
        <f>VLOOKUP(C1867,[1]AllOSS!$B:$G,6,0)</f>
        <v>NOT-FEASIBLE</v>
      </c>
      <c r="AM1867" s="362">
        <f>VLOOKUP(C1867,[1]AllOSS!$B:$K,10,0)</f>
        <v>0</v>
      </c>
      <c r="AN1867" s="362"/>
      <c r="AO1867" s="362"/>
      <c r="AP1867" s="361" t="e">
        <v>#N/A</v>
      </c>
      <c r="AR1867">
        <v>1</v>
      </c>
    </row>
    <row r="1868" spans="2:44" ht="15" hidden="1" customHeight="1" x14ac:dyDescent="0.35">
      <c r="B1868" s="362">
        <v>1866</v>
      </c>
      <c r="C1868" s="362" t="s">
        <v>4654</v>
      </c>
      <c r="D1868" s="362" t="s">
        <v>3</v>
      </c>
      <c r="E1868" s="362" t="s">
        <v>172</v>
      </c>
      <c r="F1868" s="362"/>
      <c r="G1868" s="362"/>
      <c r="H1868" s="362"/>
      <c r="I1868" s="362" t="s">
        <v>24</v>
      </c>
      <c r="J1868" s="362" t="s">
        <v>63</v>
      </c>
      <c r="K1868" s="361" t="s">
        <v>4655</v>
      </c>
      <c r="L1868" s="362"/>
      <c r="M1868" s="362" t="s">
        <v>186</v>
      </c>
      <c r="N1868" s="362" t="s">
        <v>4410</v>
      </c>
      <c r="O1868" s="362"/>
      <c r="P1868" s="362" t="s">
        <v>1398</v>
      </c>
      <c r="Q1868" s="362" t="s">
        <v>4513</v>
      </c>
      <c r="R1868" s="362"/>
      <c r="S1868" s="361"/>
      <c r="T1868" s="362"/>
      <c r="U1868" s="362"/>
      <c r="V1868" s="362" t="s">
        <v>844</v>
      </c>
      <c r="W1868" s="362"/>
      <c r="X1868" s="362"/>
      <c r="Y1868" s="362" t="s">
        <v>48</v>
      </c>
      <c r="Z1868" s="362" t="s">
        <v>90</v>
      </c>
      <c r="AA1868" s="366" t="s">
        <v>90</v>
      </c>
      <c r="AB1868" s="362" t="s">
        <v>90</v>
      </c>
      <c r="AC1868" s="362"/>
      <c r="AD1868" s="362"/>
      <c r="AE1868" s="362"/>
      <c r="AF1868" s="362"/>
      <c r="AG1868" s="362"/>
      <c r="AH1868" s="362"/>
      <c r="AI1868" s="362" t="str">
        <f t="shared" si="29"/>
        <v>NOCDWDM</v>
      </c>
      <c r="AJ1868" s="362" t="str">
        <f>VLOOKUP(AI1868,Table1[[#All],[CONCAT]:[Tfiber]],2,FALSE)</f>
        <v>Applications/Tools</v>
      </c>
      <c r="AK1868" s="362" t="s">
        <v>40</v>
      </c>
      <c r="AL1868" s="362" t="str">
        <f>VLOOKUP(C1868,[1]AllOSS!$B:$G,6,0)</f>
        <v>COMPLETED</v>
      </c>
      <c r="AM1868" s="362">
        <f>VLOOKUP(C1868,[1]AllOSS!$B:$K,10,0)</f>
        <v>0</v>
      </c>
      <c r="AN1868" s="362"/>
      <c r="AO1868" s="362"/>
      <c r="AP1868" s="361"/>
      <c r="AR1868">
        <v>1</v>
      </c>
    </row>
    <row r="1869" spans="2:44" ht="15" hidden="1" customHeight="1" x14ac:dyDescent="0.35">
      <c r="B1869" s="362">
        <v>1867</v>
      </c>
      <c r="C1869" s="362" t="s">
        <v>4656</v>
      </c>
      <c r="D1869" s="362" t="s">
        <v>3</v>
      </c>
      <c r="E1869" s="362" t="s">
        <v>172</v>
      </c>
      <c r="F1869" s="362"/>
      <c r="G1869" s="362"/>
      <c r="H1869" s="362"/>
      <c r="I1869" s="362" t="s">
        <v>24</v>
      </c>
      <c r="J1869" s="362" t="s">
        <v>63</v>
      </c>
      <c r="K1869" s="361" t="s">
        <v>4657</v>
      </c>
      <c r="L1869" s="362"/>
      <c r="M1869" s="362" t="s">
        <v>186</v>
      </c>
      <c r="N1869" s="362" t="s">
        <v>4410</v>
      </c>
      <c r="O1869" s="362"/>
      <c r="P1869" s="362" t="s">
        <v>1398</v>
      </c>
      <c r="Q1869" s="362" t="s">
        <v>4513</v>
      </c>
      <c r="R1869" s="362"/>
      <c r="S1869" s="361"/>
      <c r="T1869" s="362"/>
      <c r="U1869" s="362"/>
      <c r="V1869" s="362" t="s">
        <v>844</v>
      </c>
      <c r="W1869" s="362"/>
      <c r="X1869" s="362"/>
      <c r="Y1869" s="362" t="s">
        <v>48</v>
      </c>
      <c r="Z1869" s="362" t="s">
        <v>90</v>
      </c>
      <c r="AA1869" s="366" t="s">
        <v>90</v>
      </c>
      <c r="AB1869" s="362" t="s">
        <v>90</v>
      </c>
      <c r="AC1869" s="362"/>
      <c r="AD1869" s="362"/>
      <c r="AE1869" s="362"/>
      <c r="AF1869" s="362"/>
      <c r="AG1869" s="362"/>
      <c r="AH1869" s="362"/>
      <c r="AI1869" s="362" t="str">
        <f t="shared" si="29"/>
        <v>NOCDWDM</v>
      </c>
      <c r="AJ1869" s="362" t="str">
        <f>VLOOKUP(AI1869,Table1[[#All],[CONCAT]:[Tfiber]],2,FALSE)</f>
        <v>Applications/Tools</v>
      </c>
      <c r="AK1869" s="362" t="s">
        <v>40</v>
      </c>
      <c r="AL1869" s="362" t="str">
        <f>VLOOKUP(C1869,[1]AllOSS!$B:$G,6,0)</f>
        <v>COMPLETED</v>
      </c>
      <c r="AM1869" s="362">
        <f>VLOOKUP(C1869,[1]AllOSS!$B:$K,10,0)</f>
        <v>0</v>
      </c>
      <c r="AN1869" s="362"/>
      <c r="AO1869" s="362"/>
      <c r="AP1869" s="361"/>
      <c r="AR1869">
        <v>1</v>
      </c>
    </row>
    <row r="1870" spans="2:44" ht="15" hidden="1" customHeight="1" x14ac:dyDescent="0.35">
      <c r="B1870" s="362">
        <v>1868</v>
      </c>
      <c r="C1870" s="362" t="s">
        <v>4658</v>
      </c>
      <c r="D1870" s="362" t="s">
        <v>3</v>
      </c>
      <c r="E1870" s="362" t="s">
        <v>172</v>
      </c>
      <c r="F1870" s="362"/>
      <c r="G1870" s="362"/>
      <c r="H1870" s="362"/>
      <c r="I1870" s="362" t="s">
        <v>24</v>
      </c>
      <c r="J1870" s="362" t="s">
        <v>63</v>
      </c>
      <c r="K1870" s="361" t="s">
        <v>4659</v>
      </c>
      <c r="L1870" s="362"/>
      <c r="M1870" s="362" t="s">
        <v>186</v>
      </c>
      <c r="N1870" s="362" t="s">
        <v>4410</v>
      </c>
      <c r="O1870" s="362"/>
      <c r="P1870" s="362" t="s">
        <v>2208</v>
      </c>
      <c r="Q1870" s="362" t="s">
        <v>4394</v>
      </c>
      <c r="R1870" s="362"/>
      <c r="S1870" s="361"/>
      <c r="T1870" s="362"/>
      <c r="U1870" s="362"/>
      <c r="V1870" s="362" t="s">
        <v>844</v>
      </c>
      <c r="W1870" s="362"/>
      <c r="X1870" s="362"/>
      <c r="Y1870" s="362" t="s">
        <v>48</v>
      </c>
      <c r="Z1870" s="362" t="s">
        <v>90</v>
      </c>
      <c r="AA1870" s="366" t="s">
        <v>90</v>
      </c>
      <c r="AB1870" s="362" t="s">
        <v>90</v>
      </c>
      <c r="AC1870" s="362"/>
      <c r="AD1870" s="362"/>
      <c r="AE1870" s="362"/>
      <c r="AF1870" s="362"/>
      <c r="AG1870" s="362"/>
      <c r="AH1870" s="362"/>
      <c r="AI1870" s="362" t="str">
        <f t="shared" si="29"/>
        <v>NOCDWDM</v>
      </c>
      <c r="AJ1870" s="362" t="str">
        <f>VLOOKUP(AI1870,Table1[[#All],[CONCAT]:[Tfiber]],2,FALSE)</f>
        <v>Applications/Tools</v>
      </c>
      <c r="AK1870" s="362" t="s">
        <v>40</v>
      </c>
      <c r="AL1870" s="362" t="str">
        <f>VLOOKUP(C1870,[1]AllOSS!$B:$G,6,0)</f>
        <v>COMPLETED</v>
      </c>
      <c r="AM1870" s="362">
        <f>VLOOKUP(C1870,[1]AllOSS!$B:$K,10,0)</f>
        <v>0</v>
      </c>
      <c r="AN1870" s="362"/>
      <c r="AO1870" s="362"/>
      <c r="AP1870" s="361"/>
      <c r="AR1870">
        <v>1</v>
      </c>
    </row>
    <row r="1871" spans="2:44" ht="15" hidden="1" customHeight="1" x14ac:dyDescent="0.35">
      <c r="B1871" s="362">
        <v>1869</v>
      </c>
      <c r="C1871" s="362" t="s">
        <v>4660</v>
      </c>
      <c r="D1871" s="362" t="s">
        <v>3</v>
      </c>
      <c r="E1871" s="362" t="s">
        <v>172</v>
      </c>
      <c r="F1871" s="362"/>
      <c r="G1871" s="362"/>
      <c r="H1871" s="362"/>
      <c r="I1871" s="362" t="s">
        <v>24</v>
      </c>
      <c r="J1871" s="362" t="s">
        <v>63</v>
      </c>
      <c r="K1871" s="361" t="s">
        <v>4661</v>
      </c>
      <c r="L1871" s="362"/>
      <c r="M1871" s="362" t="s">
        <v>186</v>
      </c>
      <c r="N1871" s="362" t="s">
        <v>4410</v>
      </c>
      <c r="O1871" s="362"/>
      <c r="P1871" s="362" t="s">
        <v>2208</v>
      </c>
      <c r="Q1871" s="362" t="s">
        <v>4394</v>
      </c>
      <c r="R1871" s="362"/>
      <c r="S1871" s="361" t="s">
        <v>4662</v>
      </c>
      <c r="T1871" s="362"/>
      <c r="U1871" s="362"/>
      <c r="V1871" s="362" t="s">
        <v>844</v>
      </c>
      <c r="W1871" s="362"/>
      <c r="X1871" s="362"/>
      <c r="Y1871" s="362" t="s">
        <v>48</v>
      </c>
      <c r="Z1871" s="362" t="s">
        <v>90</v>
      </c>
      <c r="AA1871" s="366" t="s">
        <v>90</v>
      </c>
      <c r="AB1871" s="362" t="s">
        <v>90</v>
      </c>
      <c r="AC1871" s="362"/>
      <c r="AD1871" s="362"/>
      <c r="AE1871" s="362"/>
      <c r="AF1871" s="362"/>
      <c r="AG1871" s="362"/>
      <c r="AH1871" s="362"/>
      <c r="AI1871" s="362" t="str">
        <f t="shared" si="29"/>
        <v>NOCDWDM</v>
      </c>
      <c r="AJ1871" s="362" t="str">
        <f>VLOOKUP(AI1871,Table1[[#All],[CONCAT]:[Tfiber]],2,FALSE)</f>
        <v>Applications/Tools</v>
      </c>
      <c r="AK1871" s="362" t="s">
        <v>40</v>
      </c>
      <c r="AL1871" s="362" t="str">
        <f>VLOOKUP(C1871,[1]AllOSS!$B:$G,6,0)</f>
        <v>COMPLETED</v>
      </c>
      <c r="AM1871" s="362" t="str">
        <f>VLOOKUP(C1871,[1]AllOSS!$B:$K,10,0)</f>
        <v>09-09-2025: Ticket data based on Service Manager</v>
      </c>
      <c r="AN1871" s="362"/>
      <c r="AO1871" s="362"/>
      <c r="AP1871" s="361"/>
      <c r="AR1871">
        <v>1</v>
      </c>
    </row>
    <row r="1872" spans="2:44" ht="15" hidden="1" customHeight="1" x14ac:dyDescent="0.35">
      <c r="B1872" s="362">
        <v>1870</v>
      </c>
      <c r="C1872" s="362" t="s">
        <v>4663</v>
      </c>
      <c r="D1872" s="362" t="s">
        <v>3</v>
      </c>
      <c r="E1872" s="362" t="s">
        <v>172</v>
      </c>
      <c r="F1872" s="362"/>
      <c r="G1872" s="362"/>
      <c r="H1872" s="362"/>
      <c r="I1872" s="362" t="s">
        <v>24</v>
      </c>
      <c r="J1872" s="362" t="s">
        <v>63</v>
      </c>
      <c r="K1872" s="361" t="s">
        <v>4664</v>
      </c>
      <c r="L1872" s="362"/>
      <c r="M1872" s="362" t="s">
        <v>186</v>
      </c>
      <c r="N1872" s="362" t="s">
        <v>4410</v>
      </c>
      <c r="O1872" s="362"/>
      <c r="P1872" s="362" t="s">
        <v>2208</v>
      </c>
      <c r="Q1872" s="362" t="s">
        <v>4394</v>
      </c>
      <c r="R1872" s="362"/>
      <c r="S1872" s="361"/>
      <c r="T1872" s="362"/>
      <c r="U1872" s="362"/>
      <c r="V1872" s="362" t="s">
        <v>844</v>
      </c>
      <c r="W1872" s="362"/>
      <c r="X1872" s="362"/>
      <c r="Y1872" s="362" t="s">
        <v>48</v>
      </c>
      <c r="Z1872" s="362" t="s">
        <v>90</v>
      </c>
      <c r="AA1872" s="366" t="s">
        <v>90</v>
      </c>
      <c r="AB1872" s="362" t="s">
        <v>90</v>
      </c>
      <c r="AC1872" s="362"/>
      <c r="AD1872" s="362"/>
      <c r="AE1872" s="362"/>
      <c r="AF1872" s="362"/>
      <c r="AG1872" s="362"/>
      <c r="AH1872" s="362"/>
      <c r="AI1872" s="362" t="str">
        <f t="shared" si="29"/>
        <v>NOCDWDM</v>
      </c>
      <c r="AJ1872" s="362" t="str">
        <f>VLOOKUP(AI1872,Table1[[#All],[CONCAT]:[Tfiber]],2,FALSE)</f>
        <v>Applications/Tools</v>
      </c>
      <c r="AK1872" s="362" t="s">
        <v>40</v>
      </c>
      <c r="AL1872" s="362" t="str">
        <f>VLOOKUP(C1872,[1]AllOSS!$B:$G,6,0)</f>
        <v>COMPLETED</v>
      </c>
      <c r="AM1872" s="362">
        <f>VLOOKUP(C1872,[1]AllOSS!$B:$K,10,0)</f>
        <v>0</v>
      </c>
      <c r="AN1872" s="362"/>
      <c r="AO1872" s="362"/>
      <c r="AP1872" s="361"/>
      <c r="AR1872">
        <v>1</v>
      </c>
    </row>
    <row r="1873" spans="2:44" ht="15" hidden="1" customHeight="1" x14ac:dyDescent="0.35">
      <c r="B1873" s="362">
        <v>1871</v>
      </c>
      <c r="C1873" s="362" t="s">
        <v>4665</v>
      </c>
      <c r="D1873" s="362" t="s">
        <v>3</v>
      </c>
      <c r="E1873" s="362" t="s">
        <v>172</v>
      </c>
      <c r="F1873" s="362"/>
      <c r="G1873" s="362"/>
      <c r="H1873" s="362"/>
      <c r="I1873" s="362" t="s">
        <v>24</v>
      </c>
      <c r="J1873" s="362" t="s">
        <v>63</v>
      </c>
      <c r="K1873" s="361" t="s">
        <v>4666</v>
      </c>
      <c r="L1873" s="362"/>
      <c r="M1873" s="362" t="s">
        <v>186</v>
      </c>
      <c r="N1873" s="362" t="s">
        <v>4410</v>
      </c>
      <c r="O1873" s="362"/>
      <c r="P1873" s="362" t="s">
        <v>2208</v>
      </c>
      <c r="Q1873" s="362" t="s">
        <v>4394</v>
      </c>
      <c r="R1873" s="362"/>
      <c r="S1873" s="361"/>
      <c r="T1873" s="362"/>
      <c r="U1873" s="362"/>
      <c r="V1873" s="362" t="s">
        <v>844</v>
      </c>
      <c r="W1873" s="362"/>
      <c r="X1873" s="362"/>
      <c r="Y1873" s="362" t="s">
        <v>48</v>
      </c>
      <c r="Z1873" s="362" t="s">
        <v>90</v>
      </c>
      <c r="AA1873" s="366" t="s">
        <v>90</v>
      </c>
      <c r="AB1873" s="362" t="s">
        <v>90</v>
      </c>
      <c r="AC1873" s="362"/>
      <c r="AD1873" s="362"/>
      <c r="AE1873" s="362"/>
      <c r="AF1873" s="362"/>
      <c r="AG1873" s="362"/>
      <c r="AH1873" s="362"/>
      <c r="AI1873" s="362" t="str">
        <f t="shared" si="29"/>
        <v>NOCDWDM</v>
      </c>
      <c r="AJ1873" s="362" t="str">
        <f>VLOOKUP(AI1873,Table1[[#All],[CONCAT]:[Tfiber]],2,FALSE)</f>
        <v>Applications/Tools</v>
      </c>
      <c r="AK1873" s="362" t="s">
        <v>40</v>
      </c>
      <c r="AL1873" s="362" t="str">
        <f>VLOOKUP(C1873,[1]AllOSS!$B:$G,6,0)</f>
        <v>COMPLETED</v>
      </c>
      <c r="AM1873" s="362">
        <f>VLOOKUP(C1873,[1]AllOSS!$B:$K,10,0)</f>
        <v>0</v>
      </c>
      <c r="AN1873" s="362"/>
      <c r="AO1873" s="362"/>
      <c r="AP1873" s="361"/>
      <c r="AR1873">
        <v>1</v>
      </c>
    </row>
    <row r="1874" spans="2:44" ht="15" hidden="1" customHeight="1" x14ac:dyDescent="0.35">
      <c r="B1874" s="362">
        <v>1872</v>
      </c>
      <c r="C1874" s="362" t="s">
        <v>4667</v>
      </c>
      <c r="D1874" s="362" t="s">
        <v>3</v>
      </c>
      <c r="E1874" s="362" t="s">
        <v>172</v>
      </c>
      <c r="F1874" s="362"/>
      <c r="G1874" s="362"/>
      <c r="H1874" s="362"/>
      <c r="I1874" s="362" t="s">
        <v>24</v>
      </c>
      <c r="J1874" s="362" t="s">
        <v>63</v>
      </c>
      <c r="K1874" s="361" t="s">
        <v>4668</v>
      </c>
      <c r="L1874" s="362"/>
      <c r="M1874" s="362" t="s">
        <v>186</v>
      </c>
      <c r="N1874" s="362" t="s">
        <v>40</v>
      </c>
      <c r="O1874" s="362"/>
      <c r="P1874" s="362" t="s">
        <v>1398</v>
      </c>
      <c r="Q1874" s="362" t="s">
        <v>4513</v>
      </c>
      <c r="R1874" s="362"/>
      <c r="S1874" s="361"/>
      <c r="T1874" s="362"/>
      <c r="U1874" s="362"/>
      <c r="V1874" s="362" t="s">
        <v>844</v>
      </c>
      <c r="W1874" s="362"/>
      <c r="X1874" s="362"/>
      <c r="Y1874" s="362" t="s">
        <v>48</v>
      </c>
      <c r="Z1874" s="362" t="s">
        <v>90</v>
      </c>
      <c r="AA1874" s="366" t="s">
        <v>90</v>
      </c>
      <c r="AB1874" s="362" t="s">
        <v>90</v>
      </c>
      <c r="AC1874" s="362"/>
      <c r="AD1874" s="362"/>
      <c r="AE1874" s="362"/>
      <c r="AF1874" s="362"/>
      <c r="AG1874" s="362"/>
      <c r="AH1874" s="362"/>
      <c r="AI1874" s="362" t="str">
        <f t="shared" si="29"/>
        <v>NOCDWDM</v>
      </c>
      <c r="AJ1874" s="362" t="str">
        <f>VLOOKUP(AI1874,Table1[[#All],[CONCAT]:[Tfiber]],2,FALSE)</f>
        <v>Applications/Tools</v>
      </c>
      <c r="AK1874" s="362" t="s">
        <v>40</v>
      </c>
      <c r="AL1874" s="362" t="str">
        <f>VLOOKUP(C1874,[1]AllOSS!$B:$G,6,0)</f>
        <v>COMPLETED</v>
      </c>
      <c r="AM1874" s="362">
        <f>VLOOKUP(C1874,[1]AllOSS!$B:$K,10,0)</f>
        <v>0</v>
      </c>
      <c r="AN1874" s="362"/>
      <c r="AO1874" s="362"/>
      <c r="AP1874" s="361" t="e">
        <v>#N/A</v>
      </c>
      <c r="AR1874">
        <v>1</v>
      </c>
    </row>
    <row r="1875" spans="2:44" ht="15" hidden="1" customHeight="1" x14ac:dyDescent="0.35">
      <c r="B1875" s="362">
        <v>1873</v>
      </c>
      <c r="C1875" s="362" t="s">
        <v>4669</v>
      </c>
      <c r="D1875" s="362" t="s">
        <v>3</v>
      </c>
      <c r="E1875" s="362" t="s">
        <v>172</v>
      </c>
      <c r="F1875" s="362"/>
      <c r="G1875" s="362" t="s">
        <v>63</v>
      </c>
      <c r="H1875" s="362" t="s">
        <v>63</v>
      </c>
      <c r="I1875" s="362" t="s">
        <v>63</v>
      </c>
      <c r="J1875" s="362" t="s">
        <v>4670</v>
      </c>
      <c r="K1875" s="361" t="s">
        <v>4671</v>
      </c>
      <c r="L1875" s="362"/>
      <c r="M1875" s="362" t="s">
        <v>1689</v>
      </c>
      <c r="N1875" s="362" t="s">
        <v>40</v>
      </c>
      <c r="O1875" s="362"/>
      <c r="P1875" s="362" t="s">
        <v>2208</v>
      </c>
      <c r="Q1875" s="362" t="s">
        <v>4394</v>
      </c>
      <c r="R1875" s="362"/>
      <c r="S1875" s="361" t="s">
        <v>4401</v>
      </c>
      <c r="T1875" s="362"/>
      <c r="U1875" s="362"/>
      <c r="V1875" s="362" t="s">
        <v>844</v>
      </c>
      <c r="W1875" s="362"/>
      <c r="X1875" s="362" t="s">
        <v>9</v>
      </c>
      <c r="Y1875" s="362" t="s">
        <v>9</v>
      </c>
      <c r="Z1875" s="362" t="s">
        <v>90</v>
      </c>
      <c r="AA1875" s="366" t="s">
        <v>90</v>
      </c>
      <c r="AB1875" s="362" t="s">
        <v>90</v>
      </c>
      <c r="AC1875" s="362"/>
      <c r="AD1875" s="362"/>
      <c r="AE1875" s="362"/>
      <c r="AF1875" s="362"/>
      <c r="AG1875" s="362"/>
      <c r="AH1875" s="362"/>
      <c r="AI1875" s="362" t="str">
        <f t="shared" si="29"/>
        <v>NOCOSS</v>
      </c>
      <c r="AJ1875" s="362" t="str">
        <f>VLOOKUP(AI1875,Table1[[#All],[CONCAT]:[Tfiber]],2,FALSE)</f>
        <v>Applications/Tools</v>
      </c>
      <c r="AK1875" s="362" t="s">
        <v>40</v>
      </c>
      <c r="AL1875" s="362" t="str">
        <f>VLOOKUP(C1875,[1]AllOSS!$B:$G,6,0)</f>
        <v>OPEN-DEPENDENT</v>
      </c>
      <c r="AM1875" s="362">
        <f>VLOOKUP(C1875,[1]AllOSS!$B:$K,10,0)</f>
        <v>0</v>
      </c>
      <c r="AN1875" s="362"/>
      <c r="AO1875" s="362"/>
      <c r="AP1875" s="361" t="e">
        <v>#N/A</v>
      </c>
      <c r="AR1875">
        <v>1</v>
      </c>
    </row>
    <row r="1876" spans="2:44" ht="15" hidden="1" customHeight="1" x14ac:dyDescent="0.35">
      <c r="B1876" s="362">
        <v>1874</v>
      </c>
      <c r="C1876" s="362" t="s">
        <v>4672</v>
      </c>
      <c r="D1876" s="362" t="s">
        <v>3</v>
      </c>
      <c r="E1876" s="362" t="s">
        <v>172</v>
      </c>
      <c r="F1876" s="362"/>
      <c r="G1876" s="362"/>
      <c r="H1876" s="362"/>
      <c r="I1876" s="362" t="s">
        <v>24</v>
      </c>
      <c r="J1876" s="362" t="s">
        <v>63</v>
      </c>
      <c r="K1876" s="361" t="s">
        <v>4673</v>
      </c>
      <c r="L1876" s="362"/>
      <c r="M1876" s="362" t="s">
        <v>186</v>
      </c>
      <c r="N1876" s="362" t="s">
        <v>40</v>
      </c>
      <c r="O1876" s="362"/>
      <c r="P1876" s="362" t="s">
        <v>1398</v>
      </c>
      <c r="Q1876" s="362" t="s">
        <v>4513</v>
      </c>
      <c r="R1876" s="362"/>
      <c r="S1876" s="361"/>
      <c r="T1876" s="362"/>
      <c r="U1876" s="362"/>
      <c r="V1876" s="362" t="s">
        <v>844</v>
      </c>
      <c r="W1876" s="362"/>
      <c r="X1876" s="362"/>
      <c r="Y1876" s="362" t="s">
        <v>48</v>
      </c>
      <c r="Z1876" s="362" t="s">
        <v>90</v>
      </c>
      <c r="AA1876" s="366" t="s">
        <v>90</v>
      </c>
      <c r="AB1876" s="362" t="s">
        <v>90</v>
      </c>
      <c r="AC1876" s="362"/>
      <c r="AD1876" s="362"/>
      <c r="AE1876" s="362"/>
      <c r="AF1876" s="362"/>
      <c r="AG1876" s="362"/>
      <c r="AH1876" s="362"/>
      <c r="AI1876" s="362" t="str">
        <f t="shared" si="29"/>
        <v>NOCDWDM</v>
      </c>
      <c r="AJ1876" s="362" t="str">
        <f>VLOOKUP(AI1876,Table1[[#All],[CONCAT]:[Tfiber]],2,FALSE)</f>
        <v>Applications/Tools</v>
      </c>
      <c r="AK1876" s="362" t="s">
        <v>40</v>
      </c>
      <c r="AL1876" s="362" t="str">
        <f>VLOOKUP(C1876,[1]AllOSS!$B:$G,6,0)</f>
        <v>COMPLETED</v>
      </c>
      <c r="AM1876" s="362">
        <f>VLOOKUP(C1876,[1]AllOSS!$B:$K,10,0)</f>
        <v>0</v>
      </c>
      <c r="AN1876" s="362"/>
      <c r="AO1876" s="362"/>
      <c r="AP1876" s="361" t="e">
        <v>#N/A</v>
      </c>
      <c r="AR1876">
        <v>1</v>
      </c>
    </row>
    <row r="1877" spans="2:44" ht="15" hidden="1" customHeight="1" x14ac:dyDescent="0.35">
      <c r="B1877" s="362">
        <v>1875</v>
      </c>
      <c r="C1877" s="362" t="s">
        <v>4674</v>
      </c>
      <c r="D1877" s="362" t="s">
        <v>3</v>
      </c>
      <c r="E1877" s="362" t="s">
        <v>172</v>
      </c>
      <c r="F1877" s="362"/>
      <c r="G1877" s="362"/>
      <c r="H1877" s="362"/>
      <c r="I1877" s="362" t="s">
        <v>24</v>
      </c>
      <c r="J1877" s="362" t="s">
        <v>63</v>
      </c>
      <c r="K1877" s="361" t="s">
        <v>4675</v>
      </c>
      <c r="L1877" s="362"/>
      <c r="M1877" s="362" t="s">
        <v>186</v>
      </c>
      <c r="N1877" s="362" t="s">
        <v>40</v>
      </c>
      <c r="O1877" s="362"/>
      <c r="P1877" s="362" t="s">
        <v>1398</v>
      </c>
      <c r="Q1877" s="362" t="s">
        <v>4513</v>
      </c>
      <c r="R1877" s="362"/>
      <c r="S1877" s="361"/>
      <c r="T1877" s="362"/>
      <c r="U1877" s="362"/>
      <c r="V1877" s="362" t="s">
        <v>844</v>
      </c>
      <c r="W1877" s="362"/>
      <c r="X1877" s="362"/>
      <c r="Y1877" s="362" t="s">
        <v>48</v>
      </c>
      <c r="Z1877" s="362" t="s">
        <v>90</v>
      </c>
      <c r="AA1877" s="366" t="s">
        <v>90</v>
      </c>
      <c r="AB1877" s="362" t="s">
        <v>90</v>
      </c>
      <c r="AC1877" s="362"/>
      <c r="AD1877" s="362"/>
      <c r="AE1877" s="362"/>
      <c r="AF1877" s="362"/>
      <c r="AG1877" s="362"/>
      <c r="AH1877" s="362"/>
      <c r="AI1877" s="362" t="str">
        <f t="shared" si="29"/>
        <v>NOCDWDM</v>
      </c>
      <c r="AJ1877" s="362" t="str">
        <f>VLOOKUP(AI1877,Table1[[#All],[CONCAT]:[Tfiber]],2,FALSE)</f>
        <v>Applications/Tools</v>
      </c>
      <c r="AK1877" s="362" t="s">
        <v>40</v>
      </c>
      <c r="AL1877" s="362" t="str">
        <f>VLOOKUP(C1877,[1]AllOSS!$B:$G,6,0)</f>
        <v>COMPLETED</v>
      </c>
      <c r="AM1877" s="362">
        <f>VLOOKUP(C1877,[1]AllOSS!$B:$K,10,0)</f>
        <v>0</v>
      </c>
      <c r="AN1877" s="362"/>
      <c r="AO1877" s="362"/>
      <c r="AP1877" s="361" t="e">
        <v>#N/A</v>
      </c>
      <c r="AR1877">
        <v>1</v>
      </c>
    </row>
    <row r="1878" spans="2:44" ht="15" hidden="1" customHeight="1" x14ac:dyDescent="0.35">
      <c r="B1878" s="362">
        <v>1876</v>
      </c>
      <c r="C1878" s="362" t="s">
        <v>4676</v>
      </c>
      <c r="D1878" s="362" t="s">
        <v>3</v>
      </c>
      <c r="E1878" s="362" t="s">
        <v>172</v>
      </c>
      <c r="F1878" s="362"/>
      <c r="G1878" s="362"/>
      <c r="H1878" s="362"/>
      <c r="I1878" s="362" t="s">
        <v>24</v>
      </c>
      <c r="J1878" s="362" t="s">
        <v>63</v>
      </c>
      <c r="K1878" s="361" t="s">
        <v>4677</v>
      </c>
      <c r="L1878" s="362"/>
      <c r="M1878" s="362" t="s">
        <v>186</v>
      </c>
      <c r="N1878" s="362" t="s">
        <v>40</v>
      </c>
      <c r="O1878" s="362"/>
      <c r="P1878" s="362" t="s">
        <v>1398</v>
      </c>
      <c r="Q1878" s="362" t="s">
        <v>4513</v>
      </c>
      <c r="R1878" s="362"/>
      <c r="S1878" s="361"/>
      <c r="T1878" s="362"/>
      <c r="U1878" s="362"/>
      <c r="V1878" s="362" t="s">
        <v>844</v>
      </c>
      <c r="W1878" s="362"/>
      <c r="X1878" s="362"/>
      <c r="Y1878" s="362" t="s">
        <v>48</v>
      </c>
      <c r="Z1878" s="362" t="s">
        <v>90</v>
      </c>
      <c r="AA1878" s="366" t="s">
        <v>90</v>
      </c>
      <c r="AB1878" s="362" t="s">
        <v>90</v>
      </c>
      <c r="AC1878" s="362"/>
      <c r="AD1878" s="362"/>
      <c r="AE1878" s="362"/>
      <c r="AF1878" s="362"/>
      <c r="AG1878" s="362"/>
      <c r="AH1878" s="362"/>
      <c r="AI1878" s="362" t="str">
        <f t="shared" si="29"/>
        <v>NOCDWDM</v>
      </c>
      <c r="AJ1878" s="362" t="str">
        <f>VLOOKUP(AI1878,Table1[[#All],[CONCAT]:[Tfiber]],2,FALSE)</f>
        <v>Applications/Tools</v>
      </c>
      <c r="AK1878" s="362" t="s">
        <v>40</v>
      </c>
      <c r="AL1878" s="362" t="str">
        <f>VLOOKUP(C1878,[1]AllOSS!$B:$G,6,0)</f>
        <v>COMPLETED</v>
      </c>
      <c r="AM1878" s="362">
        <f>VLOOKUP(C1878,[1]AllOSS!$B:$K,10,0)</f>
        <v>0</v>
      </c>
      <c r="AN1878" s="362"/>
      <c r="AO1878" s="362"/>
      <c r="AP1878" s="361" t="e">
        <v>#N/A</v>
      </c>
      <c r="AR1878">
        <v>1</v>
      </c>
    </row>
    <row r="1879" spans="2:44" ht="15" hidden="1" customHeight="1" x14ac:dyDescent="0.35">
      <c r="B1879" s="362">
        <v>1877</v>
      </c>
      <c r="C1879" s="362" t="s">
        <v>4678</v>
      </c>
      <c r="D1879" s="362" t="s">
        <v>3</v>
      </c>
      <c r="E1879" s="362" t="s">
        <v>172</v>
      </c>
      <c r="F1879" s="362"/>
      <c r="G1879" s="362"/>
      <c r="H1879" s="362"/>
      <c r="I1879" s="362" t="s">
        <v>24</v>
      </c>
      <c r="J1879" s="362" t="s">
        <v>63</v>
      </c>
      <c r="K1879" s="361" t="s">
        <v>4679</v>
      </c>
      <c r="L1879" s="362"/>
      <c r="M1879" s="362" t="s">
        <v>186</v>
      </c>
      <c r="N1879" s="362" t="s">
        <v>40</v>
      </c>
      <c r="O1879" s="362"/>
      <c r="P1879" s="362" t="s">
        <v>1398</v>
      </c>
      <c r="Q1879" s="362" t="s">
        <v>4513</v>
      </c>
      <c r="R1879" s="362"/>
      <c r="S1879" s="361"/>
      <c r="T1879" s="362"/>
      <c r="U1879" s="362"/>
      <c r="V1879" s="362" t="s">
        <v>844</v>
      </c>
      <c r="W1879" s="362"/>
      <c r="X1879" s="362"/>
      <c r="Y1879" s="362" t="s">
        <v>48</v>
      </c>
      <c r="Z1879" s="362" t="s">
        <v>90</v>
      </c>
      <c r="AA1879" s="366" t="s">
        <v>90</v>
      </c>
      <c r="AB1879" s="362" t="s">
        <v>90</v>
      </c>
      <c r="AC1879" s="362"/>
      <c r="AD1879" s="362"/>
      <c r="AE1879" s="362"/>
      <c r="AF1879" s="362"/>
      <c r="AG1879" s="362"/>
      <c r="AH1879" s="362"/>
      <c r="AI1879" s="362" t="str">
        <f t="shared" si="29"/>
        <v>NOCDWDM</v>
      </c>
      <c r="AJ1879" s="362" t="str">
        <f>VLOOKUP(AI1879,Table1[[#All],[CONCAT]:[Tfiber]],2,FALSE)</f>
        <v>Applications/Tools</v>
      </c>
      <c r="AK1879" s="362" t="s">
        <v>40</v>
      </c>
      <c r="AL1879" s="362" t="str">
        <f>VLOOKUP(C1879,[1]AllOSS!$B:$G,6,0)</f>
        <v>COMPLETED</v>
      </c>
      <c r="AM1879" s="362">
        <f>VLOOKUP(C1879,[1]AllOSS!$B:$K,10,0)</f>
        <v>0</v>
      </c>
      <c r="AN1879" s="362"/>
      <c r="AO1879" s="362"/>
      <c r="AP1879" s="361" t="e">
        <v>#N/A</v>
      </c>
      <c r="AR1879">
        <v>1</v>
      </c>
    </row>
    <row r="1880" spans="2:44" ht="15" hidden="1" customHeight="1" x14ac:dyDescent="0.35">
      <c r="B1880" s="362">
        <v>1878</v>
      </c>
      <c r="C1880" s="362" t="s">
        <v>4680</v>
      </c>
      <c r="D1880" s="362" t="s">
        <v>3</v>
      </c>
      <c r="E1880" s="362" t="s">
        <v>172</v>
      </c>
      <c r="F1880" s="362"/>
      <c r="G1880" s="362"/>
      <c r="H1880" s="362"/>
      <c r="I1880" s="362" t="s">
        <v>24</v>
      </c>
      <c r="J1880" s="362" t="s">
        <v>63</v>
      </c>
      <c r="K1880" s="361" t="s">
        <v>4681</v>
      </c>
      <c r="L1880" s="362"/>
      <c r="M1880" s="362" t="s">
        <v>186</v>
      </c>
      <c r="N1880" s="362" t="s">
        <v>40</v>
      </c>
      <c r="O1880" s="362"/>
      <c r="P1880" s="362" t="s">
        <v>1398</v>
      </c>
      <c r="Q1880" s="362" t="s">
        <v>4513</v>
      </c>
      <c r="R1880" s="362"/>
      <c r="S1880" s="361"/>
      <c r="T1880" s="362"/>
      <c r="U1880" s="362"/>
      <c r="V1880" s="362" t="s">
        <v>844</v>
      </c>
      <c r="W1880" s="362"/>
      <c r="X1880" s="362"/>
      <c r="Y1880" s="362" t="s">
        <v>48</v>
      </c>
      <c r="Z1880" s="362" t="s">
        <v>90</v>
      </c>
      <c r="AA1880" s="366" t="s">
        <v>90</v>
      </c>
      <c r="AB1880" s="362" t="s">
        <v>90</v>
      </c>
      <c r="AC1880" s="362"/>
      <c r="AD1880" s="362"/>
      <c r="AE1880" s="362"/>
      <c r="AF1880" s="362"/>
      <c r="AG1880" s="362"/>
      <c r="AH1880" s="362"/>
      <c r="AI1880" s="362" t="str">
        <f t="shared" si="29"/>
        <v>NOCDWDM</v>
      </c>
      <c r="AJ1880" s="362" t="str">
        <f>VLOOKUP(AI1880,Table1[[#All],[CONCAT]:[Tfiber]],2,FALSE)</f>
        <v>Applications/Tools</v>
      </c>
      <c r="AK1880" s="362" t="s">
        <v>40</v>
      </c>
      <c r="AL1880" s="362" t="str">
        <f>VLOOKUP(C1880,[1]AllOSS!$B:$G,6,0)</f>
        <v>COMPLETED</v>
      </c>
      <c r="AM1880" s="362">
        <f>VLOOKUP(C1880,[1]AllOSS!$B:$K,10,0)</f>
        <v>0</v>
      </c>
      <c r="AN1880" s="362"/>
      <c r="AO1880" s="362"/>
      <c r="AP1880" s="361" t="e">
        <v>#N/A</v>
      </c>
      <c r="AR1880">
        <v>1</v>
      </c>
    </row>
    <row r="1881" spans="2:44" ht="15" hidden="1" customHeight="1" x14ac:dyDescent="0.35">
      <c r="B1881" s="362">
        <v>1879</v>
      </c>
      <c r="C1881" s="362" t="s">
        <v>4682</v>
      </c>
      <c r="D1881" s="362" t="s">
        <v>3</v>
      </c>
      <c r="E1881" s="362" t="s">
        <v>172</v>
      </c>
      <c r="F1881" s="362"/>
      <c r="G1881" s="362"/>
      <c r="H1881" s="362"/>
      <c r="I1881" s="362" t="s">
        <v>24</v>
      </c>
      <c r="J1881" s="362" t="s">
        <v>63</v>
      </c>
      <c r="K1881" s="361" t="s">
        <v>4683</v>
      </c>
      <c r="L1881" s="362"/>
      <c r="M1881" s="362" t="s">
        <v>186</v>
      </c>
      <c r="N1881" s="362" t="s">
        <v>40</v>
      </c>
      <c r="O1881" s="362"/>
      <c r="P1881" s="362" t="s">
        <v>1398</v>
      </c>
      <c r="Q1881" s="362" t="s">
        <v>4513</v>
      </c>
      <c r="R1881" s="362"/>
      <c r="S1881" s="361"/>
      <c r="T1881" s="362"/>
      <c r="U1881" s="362"/>
      <c r="V1881" s="362" t="s">
        <v>844</v>
      </c>
      <c r="W1881" s="362"/>
      <c r="X1881" s="362"/>
      <c r="Y1881" s="362" t="s">
        <v>48</v>
      </c>
      <c r="Z1881" s="362" t="s">
        <v>90</v>
      </c>
      <c r="AA1881" s="366" t="s">
        <v>90</v>
      </c>
      <c r="AB1881" s="362" t="s">
        <v>90</v>
      </c>
      <c r="AC1881" s="362"/>
      <c r="AD1881" s="362"/>
      <c r="AE1881" s="362"/>
      <c r="AF1881" s="362"/>
      <c r="AG1881" s="362"/>
      <c r="AH1881" s="362"/>
      <c r="AI1881" s="362" t="str">
        <f t="shared" si="29"/>
        <v>NOCDWDM</v>
      </c>
      <c r="AJ1881" s="362" t="str">
        <f>VLOOKUP(AI1881,Table1[[#All],[CONCAT]:[Tfiber]],2,FALSE)</f>
        <v>Applications/Tools</v>
      </c>
      <c r="AK1881" s="362" t="s">
        <v>40</v>
      </c>
      <c r="AL1881" s="362" t="str">
        <f>VLOOKUP(C1881,[1]AllOSS!$B:$G,6,0)</f>
        <v>COMPLETED</v>
      </c>
      <c r="AM1881" s="362">
        <f>VLOOKUP(C1881,[1]AllOSS!$B:$K,10,0)</f>
        <v>0</v>
      </c>
      <c r="AN1881" s="362"/>
      <c r="AO1881" s="362"/>
      <c r="AP1881" s="361" t="e">
        <v>#N/A</v>
      </c>
      <c r="AR1881">
        <v>1</v>
      </c>
    </row>
    <row r="1882" spans="2:44" ht="15" hidden="1" customHeight="1" x14ac:dyDescent="0.35">
      <c r="B1882" s="362">
        <v>1880</v>
      </c>
      <c r="C1882" s="362" t="s">
        <v>4684</v>
      </c>
      <c r="D1882" s="362" t="s">
        <v>3</v>
      </c>
      <c r="E1882" s="362" t="s">
        <v>172</v>
      </c>
      <c r="F1882" s="362"/>
      <c r="G1882" s="362"/>
      <c r="H1882" s="362"/>
      <c r="I1882" s="362" t="s">
        <v>24</v>
      </c>
      <c r="J1882" s="362" t="s">
        <v>63</v>
      </c>
      <c r="K1882" s="361" t="s">
        <v>4685</v>
      </c>
      <c r="L1882" s="362"/>
      <c r="M1882" s="362" t="s">
        <v>186</v>
      </c>
      <c r="N1882" s="362" t="s">
        <v>40</v>
      </c>
      <c r="O1882" s="362"/>
      <c r="P1882" s="362" t="s">
        <v>1398</v>
      </c>
      <c r="Q1882" s="362" t="s">
        <v>4513</v>
      </c>
      <c r="R1882" s="362"/>
      <c r="S1882" s="361"/>
      <c r="T1882" s="362"/>
      <c r="U1882" s="362"/>
      <c r="V1882" s="362" t="s">
        <v>844</v>
      </c>
      <c r="W1882" s="362"/>
      <c r="X1882" s="362"/>
      <c r="Y1882" s="362" t="s">
        <v>48</v>
      </c>
      <c r="Z1882" s="362" t="s">
        <v>90</v>
      </c>
      <c r="AA1882" s="366" t="s">
        <v>90</v>
      </c>
      <c r="AB1882" s="362" t="s">
        <v>90</v>
      </c>
      <c r="AC1882" s="362"/>
      <c r="AD1882" s="362"/>
      <c r="AE1882" s="362"/>
      <c r="AF1882" s="362"/>
      <c r="AG1882" s="362"/>
      <c r="AH1882" s="362"/>
      <c r="AI1882" s="362" t="str">
        <f t="shared" si="29"/>
        <v>NOCDWDM</v>
      </c>
      <c r="AJ1882" s="362" t="str">
        <f>VLOOKUP(AI1882,Table1[[#All],[CONCAT]:[Tfiber]],2,FALSE)</f>
        <v>Applications/Tools</v>
      </c>
      <c r="AK1882" s="362" t="s">
        <v>40</v>
      </c>
      <c r="AL1882" s="362" t="str">
        <f>VLOOKUP(C1882,[1]AllOSS!$B:$G,6,0)</f>
        <v>COMPLETED</v>
      </c>
      <c r="AM1882" s="362">
        <f>VLOOKUP(C1882,[1]AllOSS!$B:$K,10,0)</f>
        <v>0</v>
      </c>
      <c r="AN1882" s="362"/>
      <c r="AO1882" s="362"/>
      <c r="AP1882" s="361" t="e">
        <v>#N/A</v>
      </c>
      <c r="AR1882">
        <v>1</v>
      </c>
    </row>
    <row r="1883" spans="2:44" ht="15" hidden="1" customHeight="1" x14ac:dyDescent="0.35">
      <c r="B1883" s="362">
        <v>1881</v>
      </c>
      <c r="C1883" s="362" t="s">
        <v>4686</v>
      </c>
      <c r="D1883" s="362" t="s">
        <v>3</v>
      </c>
      <c r="E1883" s="362" t="s">
        <v>172</v>
      </c>
      <c r="F1883" s="362"/>
      <c r="G1883" s="362"/>
      <c r="H1883" s="362"/>
      <c r="I1883" s="362" t="s">
        <v>24</v>
      </c>
      <c r="J1883" s="362" t="s">
        <v>63</v>
      </c>
      <c r="K1883" s="361" t="s">
        <v>4687</v>
      </c>
      <c r="L1883" s="362"/>
      <c r="M1883" s="362" t="s">
        <v>186</v>
      </c>
      <c r="N1883" s="362" t="s">
        <v>40</v>
      </c>
      <c r="O1883" s="362"/>
      <c r="P1883" s="362" t="s">
        <v>1398</v>
      </c>
      <c r="Q1883" s="362" t="s">
        <v>4513</v>
      </c>
      <c r="R1883" s="362"/>
      <c r="S1883" s="361"/>
      <c r="T1883" s="362"/>
      <c r="U1883" s="362"/>
      <c r="V1883" s="362" t="s">
        <v>844</v>
      </c>
      <c r="W1883" s="362"/>
      <c r="X1883" s="362"/>
      <c r="Y1883" s="362" t="s">
        <v>48</v>
      </c>
      <c r="Z1883" s="362" t="s">
        <v>90</v>
      </c>
      <c r="AA1883" s="366" t="s">
        <v>90</v>
      </c>
      <c r="AB1883" s="362" t="s">
        <v>90</v>
      </c>
      <c r="AC1883" s="362"/>
      <c r="AD1883" s="362"/>
      <c r="AE1883" s="362"/>
      <c r="AF1883" s="362"/>
      <c r="AG1883" s="362"/>
      <c r="AH1883" s="362"/>
      <c r="AI1883" s="362" t="str">
        <f t="shared" si="29"/>
        <v>NOCDWDM</v>
      </c>
      <c r="AJ1883" s="362" t="str">
        <f>VLOOKUP(AI1883,Table1[[#All],[CONCAT]:[Tfiber]],2,FALSE)</f>
        <v>Applications/Tools</v>
      </c>
      <c r="AK1883" s="362" t="s">
        <v>40</v>
      </c>
      <c r="AL1883" s="362" t="str">
        <f>VLOOKUP(C1883,[1]AllOSS!$B:$G,6,0)</f>
        <v>COMPLETED</v>
      </c>
      <c r="AM1883" s="362">
        <f>VLOOKUP(C1883,[1]AllOSS!$B:$K,10,0)</f>
        <v>0</v>
      </c>
      <c r="AN1883" s="362"/>
      <c r="AO1883" s="362"/>
      <c r="AP1883" s="361" t="e">
        <v>#N/A</v>
      </c>
      <c r="AR1883">
        <v>1</v>
      </c>
    </row>
    <row r="1884" spans="2:44" ht="15" hidden="1" customHeight="1" x14ac:dyDescent="0.35">
      <c r="B1884" s="362">
        <v>1882</v>
      </c>
      <c r="C1884" s="362" t="s">
        <v>4688</v>
      </c>
      <c r="D1884" s="362" t="s">
        <v>3</v>
      </c>
      <c r="E1884" s="362" t="s">
        <v>172</v>
      </c>
      <c r="F1884" s="362"/>
      <c r="G1884" s="362"/>
      <c r="H1884" s="362"/>
      <c r="I1884" s="362" t="s">
        <v>24</v>
      </c>
      <c r="J1884" s="362" t="s">
        <v>63</v>
      </c>
      <c r="K1884" s="361" t="s">
        <v>4689</v>
      </c>
      <c r="L1884" s="362"/>
      <c r="M1884" s="362" t="s">
        <v>186</v>
      </c>
      <c r="N1884" s="362" t="s">
        <v>40</v>
      </c>
      <c r="O1884" s="362"/>
      <c r="P1884" s="362" t="s">
        <v>1398</v>
      </c>
      <c r="Q1884" s="362" t="s">
        <v>4513</v>
      </c>
      <c r="R1884" s="362"/>
      <c r="S1884" s="361"/>
      <c r="T1884" s="362"/>
      <c r="U1884" s="362"/>
      <c r="V1884" s="362" t="s">
        <v>844</v>
      </c>
      <c r="W1884" s="362"/>
      <c r="X1884" s="362"/>
      <c r="Y1884" s="362" t="s">
        <v>48</v>
      </c>
      <c r="Z1884" s="362" t="s">
        <v>90</v>
      </c>
      <c r="AA1884" s="366" t="s">
        <v>90</v>
      </c>
      <c r="AB1884" s="362" t="s">
        <v>90</v>
      </c>
      <c r="AC1884" s="362"/>
      <c r="AD1884" s="362"/>
      <c r="AE1884" s="362"/>
      <c r="AF1884" s="362"/>
      <c r="AG1884" s="362"/>
      <c r="AH1884" s="362"/>
      <c r="AI1884" s="362" t="str">
        <f t="shared" si="29"/>
        <v>NOCDWDM</v>
      </c>
      <c r="AJ1884" s="362" t="str">
        <f>VLOOKUP(AI1884,Table1[[#All],[CONCAT]:[Tfiber]],2,FALSE)</f>
        <v>Applications/Tools</v>
      </c>
      <c r="AK1884" s="362" t="s">
        <v>40</v>
      </c>
      <c r="AL1884" s="362" t="str">
        <f>VLOOKUP(C1884,[1]AllOSS!$B:$G,6,0)</f>
        <v>COMPLETED</v>
      </c>
      <c r="AM1884" s="362">
        <f>VLOOKUP(C1884,[1]AllOSS!$B:$K,10,0)</f>
        <v>0</v>
      </c>
      <c r="AN1884" s="362"/>
      <c r="AO1884" s="362"/>
      <c r="AP1884" s="361" t="e">
        <v>#N/A</v>
      </c>
      <c r="AR1884">
        <v>1</v>
      </c>
    </row>
    <row r="1885" spans="2:44" ht="15" hidden="1" customHeight="1" x14ac:dyDescent="0.35">
      <c r="B1885" s="362">
        <v>1883</v>
      </c>
      <c r="C1885" s="362" t="s">
        <v>4690</v>
      </c>
      <c r="D1885" s="362" t="s">
        <v>3</v>
      </c>
      <c r="E1885" s="362" t="s">
        <v>172</v>
      </c>
      <c r="F1885" s="362"/>
      <c r="G1885" s="362"/>
      <c r="H1885" s="362"/>
      <c r="I1885" s="362" t="s">
        <v>24</v>
      </c>
      <c r="J1885" s="362" t="s">
        <v>63</v>
      </c>
      <c r="K1885" s="361" t="s">
        <v>4691</v>
      </c>
      <c r="L1885" s="362"/>
      <c r="M1885" s="362" t="s">
        <v>186</v>
      </c>
      <c r="N1885" s="362" t="s">
        <v>40</v>
      </c>
      <c r="O1885" s="362"/>
      <c r="P1885" s="362" t="s">
        <v>1398</v>
      </c>
      <c r="Q1885" s="362" t="s">
        <v>4513</v>
      </c>
      <c r="R1885" s="362"/>
      <c r="S1885" s="361"/>
      <c r="T1885" s="362"/>
      <c r="U1885" s="362"/>
      <c r="V1885" s="362" t="s">
        <v>844</v>
      </c>
      <c r="W1885" s="362"/>
      <c r="X1885" s="362"/>
      <c r="Y1885" s="362" t="s">
        <v>48</v>
      </c>
      <c r="Z1885" s="362" t="s">
        <v>90</v>
      </c>
      <c r="AA1885" s="366" t="s">
        <v>90</v>
      </c>
      <c r="AB1885" s="362" t="s">
        <v>90</v>
      </c>
      <c r="AC1885" s="362"/>
      <c r="AD1885" s="362"/>
      <c r="AE1885" s="362"/>
      <c r="AF1885" s="362"/>
      <c r="AG1885" s="362"/>
      <c r="AH1885" s="362"/>
      <c r="AI1885" s="362" t="str">
        <f t="shared" si="29"/>
        <v>NOCDWDM</v>
      </c>
      <c r="AJ1885" s="362" t="str">
        <f>VLOOKUP(AI1885,Table1[[#All],[CONCAT]:[Tfiber]],2,FALSE)</f>
        <v>Applications/Tools</v>
      </c>
      <c r="AK1885" s="362" t="s">
        <v>40</v>
      </c>
      <c r="AL1885" s="362" t="str">
        <f>VLOOKUP(C1885,[1]AllOSS!$B:$G,6,0)</f>
        <v>COMPLETED</v>
      </c>
      <c r="AM1885" s="362">
        <f>VLOOKUP(C1885,[1]AllOSS!$B:$K,10,0)</f>
        <v>0</v>
      </c>
      <c r="AN1885" s="362"/>
      <c r="AO1885" s="362"/>
      <c r="AP1885" s="361" t="e">
        <v>#N/A</v>
      </c>
      <c r="AR1885">
        <v>1</v>
      </c>
    </row>
    <row r="1886" spans="2:44" ht="15" hidden="1" customHeight="1" x14ac:dyDescent="0.35">
      <c r="B1886" s="362">
        <v>1884</v>
      </c>
      <c r="C1886" s="362" t="s">
        <v>4692</v>
      </c>
      <c r="D1886" s="362" t="s">
        <v>3</v>
      </c>
      <c r="E1886" s="362" t="s">
        <v>172</v>
      </c>
      <c r="F1886" s="362"/>
      <c r="G1886" s="362" t="s">
        <v>63</v>
      </c>
      <c r="H1886" s="362" t="s">
        <v>63</v>
      </c>
      <c r="I1886" s="362" t="s">
        <v>63</v>
      </c>
      <c r="J1886" s="362" t="s">
        <v>4670</v>
      </c>
      <c r="K1886" s="361" t="s">
        <v>4693</v>
      </c>
      <c r="L1886" s="362"/>
      <c r="M1886" s="362" t="s">
        <v>1689</v>
      </c>
      <c r="N1886" s="362" t="s">
        <v>40</v>
      </c>
      <c r="O1886" s="362"/>
      <c r="P1886" s="362" t="s">
        <v>2208</v>
      </c>
      <c r="Q1886" s="362" t="s">
        <v>4394</v>
      </c>
      <c r="R1886" s="362"/>
      <c r="S1886" s="361" t="s">
        <v>4401</v>
      </c>
      <c r="T1886" s="362"/>
      <c r="U1886" s="362"/>
      <c r="V1886" s="362" t="s">
        <v>844</v>
      </c>
      <c r="W1886" s="362"/>
      <c r="X1886" s="362" t="s">
        <v>9</v>
      </c>
      <c r="Y1886" s="362" t="s">
        <v>9</v>
      </c>
      <c r="Z1886" s="362" t="s">
        <v>90</v>
      </c>
      <c r="AA1886" s="366" t="s">
        <v>90</v>
      </c>
      <c r="AB1886" s="362" t="s">
        <v>90</v>
      </c>
      <c r="AC1886" s="362"/>
      <c r="AD1886" s="362"/>
      <c r="AE1886" s="362"/>
      <c r="AF1886" s="362"/>
      <c r="AG1886" s="362"/>
      <c r="AH1886" s="362"/>
      <c r="AI1886" s="362" t="str">
        <f t="shared" si="29"/>
        <v>NOCOSS</v>
      </c>
      <c r="AJ1886" s="362" t="str">
        <f>VLOOKUP(AI1886,Table1[[#All],[CONCAT]:[Tfiber]],2,FALSE)</f>
        <v>Applications/Tools</v>
      </c>
      <c r="AK1886" s="362" t="s">
        <v>40</v>
      </c>
      <c r="AL1886" s="362" t="str">
        <f>VLOOKUP(C1886,[1]AllOSS!$B:$G,6,0)</f>
        <v>OPEN-DEPENDENT</v>
      </c>
      <c r="AM1886" s="362">
        <f>VLOOKUP(C1886,[1]AllOSS!$B:$K,10,0)</f>
        <v>0</v>
      </c>
      <c r="AN1886" s="362"/>
      <c r="AO1886" s="362"/>
      <c r="AP1886" s="361" t="e">
        <v>#N/A</v>
      </c>
      <c r="AR1886">
        <v>1</v>
      </c>
    </row>
    <row r="1887" spans="2:44" ht="15" hidden="1" customHeight="1" x14ac:dyDescent="0.35">
      <c r="B1887" s="362">
        <v>1885</v>
      </c>
      <c r="C1887" s="362" t="s">
        <v>4694</v>
      </c>
      <c r="D1887" s="362" t="s">
        <v>3</v>
      </c>
      <c r="E1887" s="362" t="s">
        <v>172</v>
      </c>
      <c r="F1887" s="362"/>
      <c r="G1887" s="362"/>
      <c r="H1887" s="362"/>
      <c r="I1887" s="362" t="s">
        <v>24</v>
      </c>
      <c r="J1887" s="362" t="s">
        <v>63</v>
      </c>
      <c r="K1887" s="361" t="s">
        <v>4695</v>
      </c>
      <c r="L1887" s="362"/>
      <c r="M1887" s="362" t="s">
        <v>186</v>
      </c>
      <c r="N1887" s="362" t="s">
        <v>40</v>
      </c>
      <c r="O1887" s="362"/>
      <c r="P1887" s="362" t="s">
        <v>1398</v>
      </c>
      <c r="Q1887" s="362" t="s">
        <v>4513</v>
      </c>
      <c r="R1887" s="362"/>
      <c r="S1887" s="361"/>
      <c r="T1887" s="362"/>
      <c r="U1887" s="362"/>
      <c r="V1887" s="362" t="s">
        <v>844</v>
      </c>
      <c r="W1887" s="362"/>
      <c r="X1887" s="362"/>
      <c r="Y1887" s="362" t="s">
        <v>48</v>
      </c>
      <c r="Z1887" s="362" t="s">
        <v>90</v>
      </c>
      <c r="AA1887" s="366" t="s">
        <v>90</v>
      </c>
      <c r="AB1887" s="362" t="s">
        <v>90</v>
      </c>
      <c r="AC1887" s="362"/>
      <c r="AD1887" s="362"/>
      <c r="AE1887" s="362"/>
      <c r="AF1887" s="362"/>
      <c r="AG1887" s="362"/>
      <c r="AH1887" s="362"/>
      <c r="AI1887" s="362" t="str">
        <f t="shared" si="29"/>
        <v>NOCDWDM</v>
      </c>
      <c r="AJ1887" s="362" t="str">
        <f>VLOOKUP(AI1887,Table1[[#All],[CONCAT]:[Tfiber]],2,FALSE)</f>
        <v>Applications/Tools</v>
      </c>
      <c r="AK1887" s="362" t="s">
        <v>40</v>
      </c>
      <c r="AL1887" s="362" t="str">
        <f>VLOOKUP(C1887,[1]AllOSS!$B:$G,6,0)</f>
        <v>COMPLETED</v>
      </c>
      <c r="AM1887" s="362">
        <f>VLOOKUP(C1887,[1]AllOSS!$B:$K,10,0)</f>
        <v>0</v>
      </c>
      <c r="AN1887" s="362"/>
      <c r="AO1887" s="362"/>
      <c r="AP1887" s="361" t="e">
        <v>#N/A</v>
      </c>
      <c r="AR1887">
        <v>1</v>
      </c>
    </row>
    <row r="1888" spans="2:44" ht="15" hidden="1" customHeight="1" x14ac:dyDescent="0.35">
      <c r="B1888" s="362">
        <v>1886</v>
      </c>
      <c r="C1888" s="362" t="s">
        <v>4696</v>
      </c>
      <c r="D1888" s="362" t="s">
        <v>3</v>
      </c>
      <c r="E1888" s="362" t="s">
        <v>172</v>
      </c>
      <c r="F1888" s="362"/>
      <c r="G1888" s="362" t="s">
        <v>63</v>
      </c>
      <c r="H1888" s="362" t="s">
        <v>63</v>
      </c>
      <c r="I1888" s="362" t="s">
        <v>63</v>
      </c>
      <c r="J1888" s="362" t="s">
        <v>4697</v>
      </c>
      <c r="K1888" s="361" t="s">
        <v>4698</v>
      </c>
      <c r="L1888" s="362"/>
      <c r="M1888" s="362" t="s">
        <v>186</v>
      </c>
      <c r="N1888" s="362" t="s">
        <v>40</v>
      </c>
      <c r="O1888" s="362"/>
      <c r="P1888" s="362" t="s">
        <v>2208</v>
      </c>
      <c r="Q1888" s="362" t="s">
        <v>4394</v>
      </c>
      <c r="R1888" s="362"/>
      <c r="S1888" s="361" t="s">
        <v>4401</v>
      </c>
      <c r="T1888" s="362"/>
      <c r="U1888" s="362"/>
      <c r="V1888" s="362" t="s">
        <v>844</v>
      </c>
      <c r="W1888" s="362"/>
      <c r="X1888" s="362" t="s">
        <v>9</v>
      </c>
      <c r="Y1888" s="362" t="s">
        <v>9</v>
      </c>
      <c r="Z1888" s="362" t="s">
        <v>90</v>
      </c>
      <c r="AA1888" s="366" t="s">
        <v>90</v>
      </c>
      <c r="AB1888" s="362" t="s">
        <v>90</v>
      </c>
      <c r="AC1888" s="362"/>
      <c r="AD1888" s="362"/>
      <c r="AE1888" s="362"/>
      <c r="AF1888" s="362"/>
      <c r="AG1888" s="362"/>
      <c r="AH1888" s="362"/>
      <c r="AI1888" s="362" t="str">
        <f t="shared" si="29"/>
        <v>NOCOSS</v>
      </c>
      <c r="AJ1888" s="362" t="str">
        <f>VLOOKUP(AI1888,Table1[[#All],[CONCAT]:[Tfiber]],2,FALSE)</f>
        <v>Applications/Tools</v>
      </c>
      <c r="AK1888" s="362" t="s">
        <v>40</v>
      </c>
      <c r="AL1888" s="362" t="str">
        <f>VLOOKUP(C1888,[1]AllOSS!$B:$G,6,0)</f>
        <v>OPEN-DEPENDENT</v>
      </c>
      <c r="AM1888" s="362">
        <f>VLOOKUP(C1888,[1]AllOSS!$B:$K,10,0)</f>
        <v>0</v>
      </c>
      <c r="AN1888" s="362"/>
      <c r="AO1888" s="362"/>
      <c r="AP1888" s="361" t="e">
        <v>#N/A</v>
      </c>
      <c r="AR1888">
        <v>1</v>
      </c>
    </row>
    <row r="1889" spans="2:44" ht="15" hidden="1" customHeight="1" x14ac:dyDescent="0.35">
      <c r="B1889" s="362">
        <v>1887</v>
      </c>
      <c r="C1889" s="362" t="s">
        <v>4699</v>
      </c>
      <c r="D1889" s="362" t="s">
        <v>3</v>
      </c>
      <c r="E1889" s="362" t="s">
        <v>172</v>
      </c>
      <c r="F1889" s="362"/>
      <c r="G1889" s="362" t="s">
        <v>63</v>
      </c>
      <c r="H1889" s="362" t="s">
        <v>63</v>
      </c>
      <c r="I1889" s="362" t="s">
        <v>63</v>
      </c>
      <c r="J1889" s="362" t="s">
        <v>4697</v>
      </c>
      <c r="K1889" s="361" t="s">
        <v>4700</v>
      </c>
      <c r="L1889" s="362"/>
      <c r="M1889" s="362" t="s">
        <v>186</v>
      </c>
      <c r="N1889" s="362" t="s">
        <v>40</v>
      </c>
      <c r="O1889" s="362"/>
      <c r="P1889" s="362" t="s">
        <v>2208</v>
      </c>
      <c r="Q1889" s="362" t="s">
        <v>4394</v>
      </c>
      <c r="R1889" s="362"/>
      <c r="S1889" s="361" t="s">
        <v>4401</v>
      </c>
      <c r="T1889" s="362"/>
      <c r="U1889" s="362"/>
      <c r="V1889" s="362" t="s">
        <v>844</v>
      </c>
      <c r="W1889" s="362"/>
      <c r="X1889" s="362" t="s">
        <v>9</v>
      </c>
      <c r="Y1889" s="362" t="s">
        <v>9</v>
      </c>
      <c r="Z1889" s="362" t="s">
        <v>90</v>
      </c>
      <c r="AA1889" s="366" t="s">
        <v>90</v>
      </c>
      <c r="AB1889" s="362" t="s">
        <v>90</v>
      </c>
      <c r="AC1889" s="362"/>
      <c r="AD1889" s="362"/>
      <c r="AE1889" s="362"/>
      <c r="AF1889" s="362"/>
      <c r="AG1889" s="362"/>
      <c r="AH1889" s="362"/>
      <c r="AI1889" s="362" t="str">
        <f t="shared" si="29"/>
        <v>NOCOSS</v>
      </c>
      <c r="AJ1889" s="362" t="str">
        <f>VLOOKUP(AI1889,Table1[[#All],[CONCAT]:[Tfiber]],2,FALSE)</f>
        <v>Applications/Tools</v>
      </c>
      <c r="AK1889" s="362" t="s">
        <v>40</v>
      </c>
      <c r="AL1889" s="362" t="str">
        <f>VLOOKUP(C1889,[1]AllOSS!$B:$G,6,0)</f>
        <v>OPEN-DEPENDENT</v>
      </c>
      <c r="AM1889" s="362">
        <f>VLOOKUP(C1889,[1]AllOSS!$B:$K,10,0)</f>
        <v>0</v>
      </c>
      <c r="AN1889" s="362"/>
      <c r="AO1889" s="362"/>
      <c r="AP1889" s="361" t="e">
        <v>#N/A</v>
      </c>
      <c r="AR1889">
        <v>1</v>
      </c>
    </row>
    <row r="1890" spans="2:44" ht="15" hidden="1" customHeight="1" x14ac:dyDescent="0.35">
      <c r="B1890" s="362">
        <v>1888</v>
      </c>
      <c r="C1890" s="362" t="s">
        <v>4701</v>
      </c>
      <c r="D1890" s="362" t="s">
        <v>3</v>
      </c>
      <c r="E1890" s="362" t="s">
        <v>172</v>
      </c>
      <c r="F1890" s="362"/>
      <c r="G1890" s="362" t="s">
        <v>63</v>
      </c>
      <c r="H1890" s="362" t="s">
        <v>63</v>
      </c>
      <c r="I1890" s="362" t="s">
        <v>63</v>
      </c>
      <c r="J1890" s="362" t="s">
        <v>4697</v>
      </c>
      <c r="K1890" s="361" t="s">
        <v>4702</v>
      </c>
      <c r="L1890" s="362"/>
      <c r="M1890" s="362" t="s">
        <v>186</v>
      </c>
      <c r="N1890" s="362" t="s">
        <v>40</v>
      </c>
      <c r="O1890" s="362"/>
      <c r="P1890" s="362" t="s">
        <v>2208</v>
      </c>
      <c r="Q1890" s="362" t="s">
        <v>4394</v>
      </c>
      <c r="R1890" s="362"/>
      <c r="S1890" s="361" t="s">
        <v>4401</v>
      </c>
      <c r="T1890" s="362"/>
      <c r="U1890" s="362"/>
      <c r="V1890" s="362" t="s">
        <v>844</v>
      </c>
      <c r="W1890" s="362"/>
      <c r="X1890" s="362" t="s">
        <v>9</v>
      </c>
      <c r="Y1890" s="362" t="s">
        <v>9</v>
      </c>
      <c r="Z1890" s="362" t="s">
        <v>90</v>
      </c>
      <c r="AA1890" s="366" t="s">
        <v>90</v>
      </c>
      <c r="AB1890" s="362" t="s">
        <v>90</v>
      </c>
      <c r="AC1890" s="362"/>
      <c r="AD1890" s="362"/>
      <c r="AE1890" s="362"/>
      <c r="AF1890" s="362"/>
      <c r="AG1890" s="362"/>
      <c r="AH1890" s="362"/>
      <c r="AI1890" s="362" t="str">
        <f t="shared" si="29"/>
        <v>NOCOSS</v>
      </c>
      <c r="AJ1890" s="362" t="str">
        <f>VLOOKUP(AI1890,Table1[[#All],[CONCAT]:[Tfiber]],2,FALSE)</f>
        <v>Applications/Tools</v>
      </c>
      <c r="AK1890" s="362" t="s">
        <v>40</v>
      </c>
      <c r="AL1890" s="362" t="str">
        <f>VLOOKUP(C1890,[1]AllOSS!$B:$G,6,0)</f>
        <v>OPEN-DEPENDENT</v>
      </c>
      <c r="AM1890" s="362">
        <f>VLOOKUP(C1890,[1]AllOSS!$B:$K,10,0)</f>
        <v>0</v>
      </c>
      <c r="AN1890" s="362"/>
      <c r="AO1890" s="362"/>
      <c r="AP1890" s="361" t="e">
        <v>#N/A</v>
      </c>
      <c r="AR1890">
        <v>1</v>
      </c>
    </row>
    <row r="1891" spans="2:44" ht="15" hidden="1" customHeight="1" x14ac:dyDescent="0.35">
      <c r="B1891" s="362">
        <v>1889</v>
      </c>
      <c r="C1891" s="362" t="s">
        <v>4703</v>
      </c>
      <c r="D1891" s="362" t="s">
        <v>3</v>
      </c>
      <c r="E1891" s="362" t="s">
        <v>172</v>
      </c>
      <c r="F1891" s="362"/>
      <c r="G1891" s="362" t="s">
        <v>63</v>
      </c>
      <c r="H1891" s="362" t="s">
        <v>63</v>
      </c>
      <c r="I1891" s="362" t="s">
        <v>63</v>
      </c>
      <c r="J1891" s="362" t="s">
        <v>4697</v>
      </c>
      <c r="K1891" s="361" t="s">
        <v>4704</v>
      </c>
      <c r="L1891" s="362"/>
      <c r="M1891" s="362" t="s">
        <v>186</v>
      </c>
      <c r="N1891" s="362" t="s">
        <v>40</v>
      </c>
      <c r="O1891" s="362"/>
      <c r="P1891" s="362" t="s">
        <v>2208</v>
      </c>
      <c r="Q1891" s="362" t="s">
        <v>4394</v>
      </c>
      <c r="R1891" s="362"/>
      <c r="S1891" s="361" t="s">
        <v>4401</v>
      </c>
      <c r="T1891" s="362"/>
      <c r="U1891" s="362"/>
      <c r="V1891" s="362" t="s">
        <v>844</v>
      </c>
      <c r="W1891" s="362"/>
      <c r="X1891" s="362" t="s">
        <v>9</v>
      </c>
      <c r="Y1891" s="362" t="s">
        <v>9</v>
      </c>
      <c r="Z1891" s="362" t="s">
        <v>90</v>
      </c>
      <c r="AA1891" s="366" t="s">
        <v>90</v>
      </c>
      <c r="AB1891" s="362" t="s">
        <v>90</v>
      </c>
      <c r="AC1891" s="362"/>
      <c r="AD1891" s="362"/>
      <c r="AE1891" s="362"/>
      <c r="AF1891" s="362"/>
      <c r="AG1891" s="362"/>
      <c r="AH1891" s="362"/>
      <c r="AI1891" s="362" t="str">
        <f t="shared" si="29"/>
        <v>NOCOSS</v>
      </c>
      <c r="AJ1891" s="362" t="str">
        <f>VLOOKUP(AI1891,Table1[[#All],[CONCAT]:[Tfiber]],2,FALSE)</f>
        <v>Applications/Tools</v>
      </c>
      <c r="AK1891" s="362" t="s">
        <v>40</v>
      </c>
      <c r="AL1891" s="362" t="str">
        <f>VLOOKUP(C1891,[1]AllOSS!$B:$G,6,0)</f>
        <v>OPEN-DEPENDENT</v>
      </c>
      <c r="AM1891" s="362">
        <f>VLOOKUP(C1891,[1]AllOSS!$B:$K,10,0)</f>
        <v>0</v>
      </c>
      <c r="AN1891" s="362"/>
      <c r="AO1891" s="362"/>
      <c r="AP1891" s="361" t="e">
        <v>#N/A</v>
      </c>
      <c r="AR1891">
        <v>1</v>
      </c>
    </row>
    <row r="1892" spans="2:44" ht="15" hidden="1" customHeight="1" x14ac:dyDescent="0.35">
      <c r="B1892" s="362">
        <v>1890</v>
      </c>
      <c r="C1892" s="362" t="s">
        <v>4705</v>
      </c>
      <c r="D1892" s="362" t="s">
        <v>3</v>
      </c>
      <c r="E1892" s="362" t="s">
        <v>172</v>
      </c>
      <c r="F1892" s="362"/>
      <c r="G1892" s="362"/>
      <c r="H1892" s="362"/>
      <c r="I1892" s="362" t="s">
        <v>59</v>
      </c>
      <c r="J1892" s="362" t="s">
        <v>63</v>
      </c>
      <c r="K1892" s="361" t="s">
        <v>4706</v>
      </c>
      <c r="L1892" s="362"/>
      <c r="M1892" s="362" t="s">
        <v>186</v>
      </c>
      <c r="N1892" s="362" t="s">
        <v>40</v>
      </c>
      <c r="O1892" s="362"/>
      <c r="P1892" s="362" t="s">
        <v>2208</v>
      </c>
      <c r="Q1892" s="362" t="s">
        <v>4394</v>
      </c>
      <c r="R1892" s="362"/>
      <c r="S1892" s="361" t="s">
        <v>4618</v>
      </c>
      <c r="T1892" s="362"/>
      <c r="U1892" s="362"/>
      <c r="V1892" s="362" t="s">
        <v>844</v>
      </c>
      <c r="W1892" s="362"/>
      <c r="X1892" s="362" t="s">
        <v>9</v>
      </c>
      <c r="Y1892" s="362" t="s">
        <v>9</v>
      </c>
      <c r="Z1892" s="362" t="s">
        <v>90</v>
      </c>
      <c r="AA1892" s="366" t="s">
        <v>90</v>
      </c>
      <c r="AB1892" s="362" t="s">
        <v>90</v>
      </c>
      <c r="AC1892" s="362"/>
      <c r="AD1892" s="362"/>
      <c r="AE1892" s="362"/>
      <c r="AF1892" s="362"/>
      <c r="AG1892" s="362"/>
      <c r="AH1892" s="362"/>
      <c r="AI1892" s="362" t="str">
        <f t="shared" si="29"/>
        <v>NOCIP/MPLS</v>
      </c>
      <c r="AJ1892" s="362" t="str">
        <f>VLOOKUP(AI1892,Table1[[#All],[CONCAT]:[Tfiber]],2,FALSE)</f>
        <v>Applications/Tools</v>
      </c>
      <c r="AK1892" s="362" t="s">
        <v>40</v>
      </c>
      <c r="AL1892" s="362" t="str">
        <f>VLOOKUP(C1892,[1]AllOSS!$B:$G,6,0)</f>
        <v>WIP</v>
      </c>
      <c r="AM1892" s="362" t="str">
        <f>VLOOKUP(C1892,[1]AllOSS!$B:$K,10,0)</f>
        <v>11-09-2025: Uptime/Availability  and MTTR is available for daily and monthly</v>
      </c>
      <c r="AN1892" s="362"/>
      <c r="AO1892" s="362"/>
      <c r="AP1892" s="361" t="e">
        <v>#N/A</v>
      </c>
      <c r="AR1892">
        <v>1</v>
      </c>
    </row>
    <row r="1893" spans="2:44" ht="15" hidden="1" customHeight="1" x14ac:dyDescent="0.35">
      <c r="B1893" s="362">
        <v>1891</v>
      </c>
      <c r="C1893" s="362" t="s">
        <v>4707</v>
      </c>
      <c r="D1893" s="362" t="s">
        <v>3</v>
      </c>
      <c r="E1893" s="362" t="s">
        <v>172</v>
      </c>
      <c r="F1893" s="362"/>
      <c r="G1893" s="362"/>
      <c r="H1893" s="362"/>
      <c r="I1893" s="362" t="s">
        <v>59</v>
      </c>
      <c r="J1893" s="362" t="s">
        <v>63</v>
      </c>
      <c r="K1893" s="361" t="s">
        <v>4708</v>
      </c>
      <c r="L1893" s="362"/>
      <c r="M1893" s="362" t="s">
        <v>186</v>
      </c>
      <c r="N1893" s="362" t="s">
        <v>4410</v>
      </c>
      <c r="O1893" s="362"/>
      <c r="P1893" s="362" t="s">
        <v>2208</v>
      </c>
      <c r="Q1893" s="362" t="s">
        <v>4394</v>
      </c>
      <c r="R1893" s="362"/>
      <c r="S1893" s="361" t="s">
        <v>4618</v>
      </c>
      <c r="T1893" s="362"/>
      <c r="U1893" s="362"/>
      <c r="V1893" s="362" t="s">
        <v>844</v>
      </c>
      <c r="W1893" s="362"/>
      <c r="X1893" s="362"/>
      <c r="Y1893" s="362" t="s">
        <v>48</v>
      </c>
      <c r="Z1893" s="362" t="s">
        <v>90</v>
      </c>
      <c r="AA1893" s="366" t="s">
        <v>90</v>
      </c>
      <c r="AB1893" s="362" t="s">
        <v>90</v>
      </c>
      <c r="AC1893" s="362"/>
      <c r="AD1893" s="362"/>
      <c r="AE1893" s="362"/>
      <c r="AF1893" s="362"/>
      <c r="AG1893" s="362"/>
      <c r="AH1893" s="362"/>
      <c r="AI1893" s="362" t="str">
        <f t="shared" si="29"/>
        <v>NOCIP/MPLS</v>
      </c>
      <c r="AJ1893" s="362" t="str">
        <f>VLOOKUP(AI1893,Table1[[#All],[CONCAT]:[Tfiber]],2,FALSE)</f>
        <v>Applications/Tools</v>
      </c>
      <c r="AK1893" s="362" t="s">
        <v>40</v>
      </c>
      <c r="AL1893" s="362" t="str">
        <f>VLOOKUP(C1893,[1]AllOSS!$B:$G,6,0)</f>
        <v>COMPLETED</v>
      </c>
      <c r="AM1893" s="362" t="str">
        <f>VLOOKUP(C1893,[1]AllOSS!$B:$K,10,0)</f>
        <v>11-09-2025: Uptime/Availability  and MTTR is available for daily and monthly</v>
      </c>
      <c r="AN1893" s="362"/>
      <c r="AO1893" s="362"/>
      <c r="AP1893" s="361"/>
      <c r="AR1893">
        <v>1</v>
      </c>
    </row>
    <row r="1894" spans="2:44" ht="15" hidden="1" customHeight="1" x14ac:dyDescent="0.35">
      <c r="B1894" s="362">
        <v>1892</v>
      </c>
      <c r="C1894" s="362" t="s">
        <v>4709</v>
      </c>
      <c r="D1894" s="362" t="s">
        <v>3</v>
      </c>
      <c r="E1894" s="362" t="s">
        <v>172</v>
      </c>
      <c r="F1894" s="362"/>
      <c r="G1894" s="362"/>
      <c r="H1894" s="362"/>
      <c r="I1894" s="362" t="s">
        <v>59</v>
      </c>
      <c r="J1894" s="362" t="s">
        <v>63</v>
      </c>
      <c r="K1894" s="361" t="s">
        <v>4710</v>
      </c>
      <c r="L1894" s="362"/>
      <c r="M1894" s="362" t="s">
        <v>186</v>
      </c>
      <c r="N1894" s="362" t="s">
        <v>4410</v>
      </c>
      <c r="O1894" s="362"/>
      <c r="P1894" s="362" t="s">
        <v>2208</v>
      </c>
      <c r="Q1894" s="362" t="s">
        <v>4394</v>
      </c>
      <c r="R1894" s="362"/>
      <c r="S1894" s="361"/>
      <c r="T1894" s="362"/>
      <c r="U1894" s="362"/>
      <c r="V1894" s="362" t="s">
        <v>844</v>
      </c>
      <c r="W1894" s="362"/>
      <c r="X1894" s="362"/>
      <c r="Y1894" s="362" t="s">
        <v>48</v>
      </c>
      <c r="Z1894" s="362" t="s">
        <v>90</v>
      </c>
      <c r="AA1894" s="366" t="s">
        <v>90</v>
      </c>
      <c r="AB1894" s="362" t="s">
        <v>90</v>
      </c>
      <c r="AC1894" s="362"/>
      <c r="AD1894" s="362"/>
      <c r="AE1894" s="362"/>
      <c r="AF1894" s="362"/>
      <c r="AG1894" s="362"/>
      <c r="AH1894" s="362"/>
      <c r="AI1894" s="362" t="str">
        <f t="shared" si="29"/>
        <v>NOCIP/MPLS</v>
      </c>
      <c r="AJ1894" s="362" t="str">
        <f>VLOOKUP(AI1894,Table1[[#All],[CONCAT]:[Tfiber]],2,FALSE)</f>
        <v>Applications/Tools</v>
      </c>
      <c r="AK1894" s="362" t="s">
        <v>40</v>
      </c>
      <c r="AL1894" s="362" t="str">
        <f>VLOOKUP(C1894,[1]AllOSS!$B:$G,6,0)</f>
        <v>COMPLETED</v>
      </c>
      <c r="AM1894" s="362">
        <f>VLOOKUP(C1894,[1]AllOSS!$B:$K,10,0)</f>
        <v>0</v>
      </c>
      <c r="AN1894" s="362"/>
      <c r="AO1894" s="362"/>
      <c r="AP1894" s="361"/>
      <c r="AR1894">
        <v>1</v>
      </c>
    </row>
    <row r="1895" spans="2:44" ht="15" hidden="1" customHeight="1" x14ac:dyDescent="0.35">
      <c r="B1895" s="362">
        <v>1893</v>
      </c>
      <c r="C1895" s="362" t="s">
        <v>4711</v>
      </c>
      <c r="D1895" s="362" t="s">
        <v>3</v>
      </c>
      <c r="E1895" s="362" t="s">
        <v>172</v>
      </c>
      <c r="F1895" s="362"/>
      <c r="G1895" s="362"/>
      <c r="H1895" s="362"/>
      <c r="I1895" s="362" t="s">
        <v>59</v>
      </c>
      <c r="J1895" s="362" t="s">
        <v>63</v>
      </c>
      <c r="K1895" s="361" t="s">
        <v>4712</v>
      </c>
      <c r="L1895" s="362"/>
      <c r="M1895" s="362" t="s">
        <v>186</v>
      </c>
      <c r="N1895" s="362" t="s">
        <v>40</v>
      </c>
      <c r="O1895" s="362"/>
      <c r="P1895" s="362" t="s">
        <v>2208</v>
      </c>
      <c r="Q1895" s="362" t="s">
        <v>4394</v>
      </c>
      <c r="R1895" s="362"/>
      <c r="S1895" s="361" t="s">
        <v>4618</v>
      </c>
      <c r="T1895" s="362"/>
      <c r="U1895" s="362"/>
      <c r="V1895" s="362" t="s">
        <v>844</v>
      </c>
      <c r="W1895" s="362"/>
      <c r="X1895" s="362" t="s">
        <v>9</v>
      </c>
      <c r="Y1895" s="362" t="s">
        <v>9</v>
      </c>
      <c r="Z1895" s="362" t="s">
        <v>90</v>
      </c>
      <c r="AA1895" s="366" t="s">
        <v>90</v>
      </c>
      <c r="AB1895" s="362" t="s">
        <v>90</v>
      </c>
      <c r="AC1895" s="362"/>
      <c r="AD1895" s="362"/>
      <c r="AE1895" s="362"/>
      <c r="AF1895" s="362"/>
      <c r="AG1895" s="362"/>
      <c r="AH1895" s="362"/>
      <c r="AI1895" s="362" t="str">
        <f t="shared" si="29"/>
        <v>NOCIP/MPLS</v>
      </c>
      <c r="AJ1895" s="362" t="str">
        <f>VLOOKUP(AI1895,Table1[[#All],[CONCAT]:[Tfiber]],2,FALSE)</f>
        <v>Applications/Tools</v>
      </c>
      <c r="AK1895" s="362" t="s">
        <v>40</v>
      </c>
      <c r="AL1895" s="362" t="str">
        <f>VLOOKUP(C1895,[1]AllOSS!$B:$G,6,0)</f>
        <v>WIP</v>
      </c>
      <c r="AM1895" s="362" t="str">
        <f>VLOOKUP(C1895,[1]AllOSS!$B:$K,10,0)</f>
        <v>11-09-2025: Uptime/Availability  and MTTR is available for daily and monthly</v>
      </c>
      <c r="AN1895" s="362"/>
      <c r="AO1895" s="362"/>
      <c r="AP1895" s="361" t="e">
        <v>#N/A</v>
      </c>
      <c r="AR1895">
        <v>1</v>
      </c>
    </row>
    <row r="1896" spans="2:44" ht="15" hidden="1" customHeight="1" x14ac:dyDescent="0.35">
      <c r="B1896" s="362">
        <v>1894</v>
      </c>
      <c r="C1896" s="362" t="s">
        <v>4713</v>
      </c>
      <c r="D1896" s="362" t="s">
        <v>3</v>
      </c>
      <c r="E1896" s="362" t="s">
        <v>172</v>
      </c>
      <c r="F1896" s="362"/>
      <c r="G1896" s="362"/>
      <c r="H1896" s="362"/>
      <c r="I1896" s="362" t="s">
        <v>59</v>
      </c>
      <c r="J1896" s="362" t="s">
        <v>63</v>
      </c>
      <c r="K1896" s="361" t="s">
        <v>4714</v>
      </c>
      <c r="L1896" s="362"/>
      <c r="M1896" s="362" t="s">
        <v>186</v>
      </c>
      <c r="N1896" s="362" t="s">
        <v>40</v>
      </c>
      <c r="O1896" s="362"/>
      <c r="P1896" s="362" t="s">
        <v>2208</v>
      </c>
      <c r="Q1896" s="362" t="s">
        <v>4394</v>
      </c>
      <c r="R1896" s="362"/>
      <c r="S1896" s="361" t="s">
        <v>4618</v>
      </c>
      <c r="T1896" s="362"/>
      <c r="U1896" s="362"/>
      <c r="V1896" s="362" t="s">
        <v>844</v>
      </c>
      <c r="W1896" s="362"/>
      <c r="X1896" s="362" t="s">
        <v>9</v>
      </c>
      <c r="Y1896" s="362" t="s">
        <v>9</v>
      </c>
      <c r="Z1896" s="362" t="s">
        <v>90</v>
      </c>
      <c r="AA1896" s="366" t="s">
        <v>90</v>
      </c>
      <c r="AB1896" s="362" t="s">
        <v>90</v>
      </c>
      <c r="AC1896" s="362"/>
      <c r="AD1896" s="362"/>
      <c r="AE1896" s="362"/>
      <c r="AF1896" s="362"/>
      <c r="AG1896" s="362"/>
      <c r="AH1896" s="362"/>
      <c r="AI1896" s="362" t="str">
        <f t="shared" si="29"/>
        <v>NOCIP/MPLS</v>
      </c>
      <c r="AJ1896" s="362" t="str">
        <f>VLOOKUP(AI1896,Table1[[#All],[CONCAT]:[Tfiber]],2,FALSE)</f>
        <v>Applications/Tools</v>
      </c>
      <c r="AK1896" s="362" t="s">
        <v>40</v>
      </c>
      <c r="AL1896" s="362" t="str">
        <f>VLOOKUP(C1896,[1]AllOSS!$B:$G,6,0)</f>
        <v>WIP</v>
      </c>
      <c r="AM1896" s="362" t="str">
        <f>VLOOKUP(C1896,[1]AllOSS!$B:$K,10,0)</f>
        <v>11-09-2025: Uptime/Availability  and MTTR is available for daily and monthly</v>
      </c>
      <c r="AN1896" s="362"/>
      <c r="AO1896" s="362"/>
      <c r="AP1896" s="361" t="e">
        <v>#N/A</v>
      </c>
      <c r="AR1896">
        <v>1</v>
      </c>
    </row>
    <row r="1897" spans="2:44" ht="15" hidden="1" customHeight="1" x14ac:dyDescent="0.35">
      <c r="B1897" s="362">
        <v>1895</v>
      </c>
      <c r="C1897" s="362" t="s">
        <v>4715</v>
      </c>
      <c r="D1897" s="362" t="s">
        <v>3</v>
      </c>
      <c r="E1897" s="362" t="s">
        <v>172</v>
      </c>
      <c r="F1897" s="362"/>
      <c r="G1897" s="362" t="s">
        <v>63</v>
      </c>
      <c r="H1897" s="362" t="s">
        <v>63</v>
      </c>
      <c r="I1897" s="362" t="s">
        <v>63</v>
      </c>
      <c r="J1897" s="362" t="s">
        <v>4670</v>
      </c>
      <c r="K1897" s="361" t="s">
        <v>4716</v>
      </c>
      <c r="L1897" s="362"/>
      <c r="M1897" s="362" t="s">
        <v>1689</v>
      </c>
      <c r="N1897" s="362" t="s">
        <v>40</v>
      </c>
      <c r="O1897" s="362"/>
      <c r="P1897" s="362" t="s">
        <v>2208</v>
      </c>
      <c r="Q1897" s="362" t="s">
        <v>4394</v>
      </c>
      <c r="R1897" s="362"/>
      <c r="S1897" s="361" t="s">
        <v>4401</v>
      </c>
      <c r="T1897" s="362"/>
      <c r="U1897" s="362"/>
      <c r="V1897" s="362" t="s">
        <v>844</v>
      </c>
      <c r="W1897" s="362"/>
      <c r="X1897" s="362" t="s">
        <v>9</v>
      </c>
      <c r="Y1897" s="362" t="s">
        <v>9</v>
      </c>
      <c r="Z1897" s="362" t="s">
        <v>90</v>
      </c>
      <c r="AA1897" s="366" t="s">
        <v>90</v>
      </c>
      <c r="AB1897" s="362" t="s">
        <v>90</v>
      </c>
      <c r="AC1897" s="362"/>
      <c r="AD1897" s="362"/>
      <c r="AE1897" s="362"/>
      <c r="AF1897" s="362"/>
      <c r="AG1897" s="362"/>
      <c r="AH1897" s="362"/>
      <c r="AI1897" s="362" t="str">
        <f t="shared" si="29"/>
        <v>NOCOSS</v>
      </c>
      <c r="AJ1897" s="362" t="str">
        <f>VLOOKUP(AI1897,Table1[[#All],[CONCAT]:[Tfiber]],2,FALSE)</f>
        <v>Applications/Tools</v>
      </c>
      <c r="AK1897" s="362" t="s">
        <v>40</v>
      </c>
      <c r="AL1897" s="362" t="str">
        <f>VLOOKUP(C1897,[1]AllOSS!$B:$G,6,0)</f>
        <v>OPEN-DEPENDENT</v>
      </c>
      <c r="AM1897" s="362">
        <f>VLOOKUP(C1897,[1]AllOSS!$B:$K,10,0)</f>
        <v>0</v>
      </c>
      <c r="AN1897" s="362"/>
      <c r="AO1897" s="362"/>
      <c r="AP1897" s="361" t="e">
        <v>#N/A</v>
      </c>
      <c r="AR1897">
        <v>1</v>
      </c>
    </row>
    <row r="1898" spans="2:44" ht="15" hidden="1" customHeight="1" x14ac:dyDescent="0.35">
      <c r="B1898" s="362">
        <v>1896</v>
      </c>
      <c r="C1898" s="362" t="s">
        <v>4717</v>
      </c>
      <c r="D1898" s="362" t="s">
        <v>3</v>
      </c>
      <c r="E1898" s="362" t="s">
        <v>172</v>
      </c>
      <c r="F1898" s="362"/>
      <c r="G1898" s="362"/>
      <c r="H1898" s="362"/>
      <c r="I1898" s="362" t="s">
        <v>59</v>
      </c>
      <c r="J1898" s="362" t="s">
        <v>63</v>
      </c>
      <c r="K1898" s="361" t="s">
        <v>4718</v>
      </c>
      <c r="L1898" s="362"/>
      <c r="M1898" s="362" t="s">
        <v>186</v>
      </c>
      <c r="N1898" s="362" t="s">
        <v>4410</v>
      </c>
      <c r="O1898" s="362"/>
      <c r="P1898" s="362" t="s">
        <v>2208</v>
      </c>
      <c r="Q1898" s="362" t="s">
        <v>4394</v>
      </c>
      <c r="R1898" s="362"/>
      <c r="S1898" s="361" t="s">
        <v>4618</v>
      </c>
      <c r="T1898" s="362"/>
      <c r="U1898" s="362"/>
      <c r="V1898" s="362" t="s">
        <v>844</v>
      </c>
      <c r="W1898" s="362"/>
      <c r="X1898" s="362"/>
      <c r="Y1898" s="362" t="s">
        <v>48</v>
      </c>
      <c r="Z1898" s="362" t="s">
        <v>90</v>
      </c>
      <c r="AA1898" s="366" t="s">
        <v>90</v>
      </c>
      <c r="AB1898" s="362" t="s">
        <v>90</v>
      </c>
      <c r="AC1898" s="362"/>
      <c r="AD1898" s="362"/>
      <c r="AE1898" s="362"/>
      <c r="AF1898" s="362"/>
      <c r="AG1898" s="362"/>
      <c r="AH1898" s="362"/>
      <c r="AI1898" s="362" t="str">
        <f t="shared" si="29"/>
        <v>NOCIP/MPLS</v>
      </c>
      <c r="AJ1898" s="362" t="str">
        <f>VLOOKUP(AI1898,Table1[[#All],[CONCAT]:[Tfiber]],2,FALSE)</f>
        <v>Applications/Tools</v>
      </c>
      <c r="AK1898" s="362" t="s">
        <v>40</v>
      </c>
      <c r="AL1898" s="362" t="str">
        <f>VLOOKUP(C1898,[1]AllOSS!$B:$G,6,0)</f>
        <v>COMPLETED</v>
      </c>
      <c r="AM1898" s="362" t="str">
        <f>VLOOKUP(C1898,[1]AllOSS!$B:$K,10,0)</f>
        <v>11-09-2025: Uptime/Availability  and MTTR is available for daily and monthly</v>
      </c>
      <c r="AN1898" s="362"/>
      <c r="AO1898" s="362"/>
      <c r="AP1898" s="361"/>
      <c r="AR1898">
        <v>1</v>
      </c>
    </row>
    <row r="1899" spans="2:44" ht="15" hidden="1" customHeight="1" x14ac:dyDescent="0.35">
      <c r="B1899" s="362">
        <v>1897</v>
      </c>
      <c r="C1899" s="362" t="s">
        <v>4719</v>
      </c>
      <c r="D1899" s="362" t="s">
        <v>3</v>
      </c>
      <c r="E1899" s="362" t="s">
        <v>172</v>
      </c>
      <c r="F1899" s="362"/>
      <c r="G1899" s="362"/>
      <c r="H1899" s="362"/>
      <c r="I1899" s="362" t="s">
        <v>59</v>
      </c>
      <c r="J1899" s="362" t="s">
        <v>63</v>
      </c>
      <c r="K1899" s="361" t="s">
        <v>4720</v>
      </c>
      <c r="L1899" s="362"/>
      <c r="M1899" s="362" t="s">
        <v>186</v>
      </c>
      <c r="N1899" s="362" t="s">
        <v>40</v>
      </c>
      <c r="O1899" s="362"/>
      <c r="P1899" s="362" t="s">
        <v>2208</v>
      </c>
      <c r="Q1899" s="362" t="s">
        <v>4394</v>
      </c>
      <c r="R1899" s="362"/>
      <c r="S1899" s="361" t="s">
        <v>4618</v>
      </c>
      <c r="T1899" s="362"/>
      <c r="U1899" s="362"/>
      <c r="V1899" s="362" t="s">
        <v>844</v>
      </c>
      <c r="W1899" s="362"/>
      <c r="X1899" s="362" t="s">
        <v>9</v>
      </c>
      <c r="Y1899" s="362" t="s">
        <v>9</v>
      </c>
      <c r="Z1899" s="362" t="s">
        <v>90</v>
      </c>
      <c r="AA1899" s="366" t="s">
        <v>90</v>
      </c>
      <c r="AB1899" s="362" t="s">
        <v>90</v>
      </c>
      <c r="AC1899" s="362"/>
      <c r="AD1899" s="362"/>
      <c r="AE1899" s="362"/>
      <c r="AF1899" s="362"/>
      <c r="AG1899" s="362"/>
      <c r="AH1899" s="362"/>
      <c r="AI1899" s="362" t="str">
        <f t="shared" si="29"/>
        <v>NOCIP/MPLS</v>
      </c>
      <c r="AJ1899" s="362" t="str">
        <f>VLOOKUP(AI1899,Table1[[#All],[CONCAT]:[Tfiber]],2,FALSE)</f>
        <v>Applications/Tools</v>
      </c>
      <c r="AK1899" s="362" t="s">
        <v>40</v>
      </c>
      <c r="AL1899" s="362" t="str">
        <f>VLOOKUP(C1899,[1]AllOSS!$B:$G,6,0)</f>
        <v>WIP</v>
      </c>
      <c r="AM1899" s="362" t="str">
        <f>VLOOKUP(C1899,[1]AllOSS!$B:$K,10,0)</f>
        <v>11-09-2025: Uptime/Availability  and MTTR is available for daily and monthly</v>
      </c>
      <c r="AN1899" s="362"/>
      <c r="AO1899" s="362"/>
      <c r="AP1899" s="361" t="e">
        <v>#N/A</v>
      </c>
      <c r="AR1899">
        <v>1</v>
      </c>
    </row>
    <row r="1900" spans="2:44" ht="15" hidden="1" customHeight="1" x14ac:dyDescent="0.35">
      <c r="B1900" s="362">
        <v>1898</v>
      </c>
      <c r="C1900" s="362" t="s">
        <v>4721</v>
      </c>
      <c r="D1900" s="362" t="s">
        <v>3</v>
      </c>
      <c r="E1900" s="362" t="s">
        <v>172</v>
      </c>
      <c r="F1900" s="362"/>
      <c r="G1900" s="362"/>
      <c r="H1900" s="362"/>
      <c r="I1900" s="362" t="s">
        <v>59</v>
      </c>
      <c r="J1900" s="362" t="s">
        <v>63</v>
      </c>
      <c r="K1900" s="361" t="s">
        <v>4722</v>
      </c>
      <c r="L1900" s="362"/>
      <c r="M1900" s="362" t="s">
        <v>186</v>
      </c>
      <c r="N1900" s="362" t="s">
        <v>40</v>
      </c>
      <c r="O1900" s="362"/>
      <c r="P1900" s="362" t="s">
        <v>2208</v>
      </c>
      <c r="Q1900" s="362" t="s">
        <v>4394</v>
      </c>
      <c r="R1900" s="362"/>
      <c r="S1900" s="361" t="s">
        <v>4618</v>
      </c>
      <c r="T1900" s="362"/>
      <c r="U1900" s="362"/>
      <c r="V1900" s="362" t="s">
        <v>844</v>
      </c>
      <c r="W1900" s="362"/>
      <c r="X1900" s="362" t="s">
        <v>9</v>
      </c>
      <c r="Y1900" s="362" t="s">
        <v>9</v>
      </c>
      <c r="Z1900" s="362" t="s">
        <v>90</v>
      </c>
      <c r="AA1900" s="366" t="s">
        <v>90</v>
      </c>
      <c r="AB1900" s="362" t="s">
        <v>90</v>
      </c>
      <c r="AC1900" s="362"/>
      <c r="AD1900" s="362"/>
      <c r="AE1900" s="362"/>
      <c r="AF1900" s="362"/>
      <c r="AG1900" s="362"/>
      <c r="AH1900" s="362"/>
      <c r="AI1900" s="362" t="str">
        <f t="shared" si="29"/>
        <v>NOCIP/MPLS</v>
      </c>
      <c r="AJ1900" s="362" t="str">
        <f>VLOOKUP(AI1900,Table1[[#All],[CONCAT]:[Tfiber]],2,FALSE)</f>
        <v>Applications/Tools</v>
      </c>
      <c r="AK1900" s="362" t="s">
        <v>40</v>
      </c>
      <c r="AL1900" s="362" t="str">
        <f>VLOOKUP(C1900,[1]AllOSS!$B:$G,6,0)</f>
        <v>WIP</v>
      </c>
      <c r="AM1900" s="362" t="str">
        <f>VLOOKUP(C1900,[1]AllOSS!$B:$K,10,0)</f>
        <v>11-09-2025: Uptime/Availability  and MTTR is available for daily and monthly</v>
      </c>
      <c r="AN1900" s="362"/>
      <c r="AO1900" s="362"/>
      <c r="AP1900" s="361" t="e">
        <v>#N/A</v>
      </c>
      <c r="AR1900">
        <v>1</v>
      </c>
    </row>
    <row r="1901" spans="2:44" ht="15" hidden="1" customHeight="1" x14ac:dyDescent="0.35">
      <c r="B1901" s="362">
        <v>1899</v>
      </c>
      <c r="C1901" s="362" t="s">
        <v>4723</v>
      </c>
      <c r="D1901" s="362" t="s">
        <v>3</v>
      </c>
      <c r="E1901" s="362" t="s">
        <v>172</v>
      </c>
      <c r="F1901" s="362"/>
      <c r="G1901" s="362"/>
      <c r="H1901" s="362"/>
      <c r="I1901" s="362" t="s">
        <v>59</v>
      </c>
      <c r="J1901" s="362" t="s">
        <v>63</v>
      </c>
      <c r="K1901" s="361" t="s">
        <v>4724</v>
      </c>
      <c r="L1901" s="362"/>
      <c r="M1901" s="362" t="s">
        <v>186</v>
      </c>
      <c r="N1901" s="362" t="s">
        <v>40</v>
      </c>
      <c r="O1901" s="362"/>
      <c r="P1901" s="362" t="s">
        <v>2208</v>
      </c>
      <c r="Q1901" s="362" t="s">
        <v>4394</v>
      </c>
      <c r="R1901" s="362"/>
      <c r="S1901" s="361" t="s">
        <v>4618</v>
      </c>
      <c r="T1901" s="362"/>
      <c r="U1901" s="362"/>
      <c r="V1901" s="362" t="s">
        <v>844</v>
      </c>
      <c r="W1901" s="362"/>
      <c r="X1901" s="362" t="s">
        <v>9</v>
      </c>
      <c r="Y1901" s="362" t="s">
        <v>9</v>
      </c>
      <c r="Z1901" s="362" t="s">
        <v>90</v>
      </c>
      <c r="AA1901" s="366" t="s">
        <v>90</v>
      </c>
      <c r="AB1901" s="362" t="s">
        <v>90</v>
      </c>
      <c r="AC1901" s="362"/>
      <c r="AD1901" s="362"/>
      <c r="AE1901" s="362"/>
      <c r="AF1901" s="362"/>
      <c r="AG1901" s="362"/>
      <c r="AH1901" s="362"/>
      <c r="AI1901" s="362" t="str">
        <f t="shared" si="29"/>
        <v>NOCIP/MPLS</v>
      </c>
      <c r="AJ1901" s="362" t="str">
        <f>VLOOKUP(AI1901,Table1[[#All],[CONCAT]:[Tfiber]],2,FALSE)</f>
        <v>Applications/Tools</v>
      </c>
      <c r="AK1901" s="362" t="s">
        <v>40</v>
      </c>
      <c r="AL1901" s="362" t="str">
        <f>VLOOKUP(C1901,[1]AllOSS!$B:$G,6,0)</f>
        <v>WIP</v>
      </c>
      <c r="AM1901" s="362" t="str">
        <f>VLOOKUP(C1901,[1]AllOSS!$B:$K,10,0)</f>
        <v>11-09-2025: Uptime/Availability  and MTTR is available for daily and monthly</v>
      </c>
      <c r="AN1901" s="362"/>
      <c r="AO1901" s="362"/>
      <c r="AP1901" s="361" t="e">
        <v>#N/A</v>
      </c>
      <c r="AR1901">
        <v>1</v>
      </c>
    </row>
    <row r="1902" spans="2:44" ht="15" hidden="1" customHeight="1" x14ac:dyDescent="0.35">
      <c r="B1902" s="362">
        <v>1900</v>
      </c>
      <c r="C1902" s="362" t="s">
        <v>4725</v>
      </c>
      <c r="D1902" s="362" t="s">
        <v>3</v>
      </c>
      <c r="E1902" s="362" t="s">
        <v>172</v>
      </c>
      <c r="F1902" s="362"/>
      <c r="G1902" s="362"/>
      <c r="H1902" s="362"/>
      <c r="I1902" s="362" t="s">
        <v>59</v>
      </c>
      <c r="J1902" s="362" t="s">
        <v>63</v>
      </c>
      <c r="K1902" s="361" t="s">
        <v>4726</v>
      </c>
      <c r="L1902" s="362"/>
      <c r="M1902" s="362" t="s">
        <v>186</v>
      </c>
      <c r="N1902" s="362" t="s">
        <v>40</v>
      </c>
      <c r="O1902" s="362"/>
      <c r="P1902" s="362" t="s">
        <v>2208</v>
      </c>
      <c r="Q1902" s="362" t="s">
        <v>4394</v>
      </c>
      <c r="R1902" s="362"/>
      <c r="S1902" s="361" t="s">
        <v>4727</v>
      </c>
      <c r="T1902" s="362"/>
      <c r="U1902" s="362"/>
      <c r="V1902" s="362" t="s">
        <v>844</v>
      </c>
      <c r="W1902" s="362"/>
      <c r="X1902" s="362"/>
      <c r="Y1902" s="362" t="s">
        <v>48</v>
      </c>
      <c r="Z1902" s="362" t="s">
        <v>90</v>
      </c>
      <c r="AA1902" s="366" t="s">
        <v>90</v>
      </c>
      <c r="AB1902" s="362" t="s">
        <v>90</v>
      </c>
      <c r="AC1902" s="362"/>
      <c r="AD1902" s="362"/>
      <c r="AE1902" s="362"/>
      <c r="AF1902" s="362"/>
      <c r="AG1902" s="362"/>
      <c r="AH1902" s="362"/>
      <c r="AI1902" s="362" t="str">
        <f t="shared" si="29"/>
        <v>NOCIP/MPLS</v>
      </c>
      <c r="AJ1902" s="362" t="str">
        <f>VLOOKUP(AI1902,Table1[[#All],[CONCAT]:[Tfiber]],2,FALSE)</f>
        <v>Applications/Tools</v>
      </c>
      <c r="AK1902" s="362" t="s">
        <v>40</v>
      </c>
      <c r="AL1902" s="362" t="str">
        <f>VLOOKUP(C1902,[1]AllOSS!$B:$G,6,0)</f>
        <v>COMPLETED</v>
      </c>
      <c r="AM1902" s="362" t="str">
        <f>VLOOKUP(C1902,[1]AllOSS!$B:$K,10,0)</f>
        <v>Manually group needs to form in the NNMi and from that group it can be monitored. Venkatesh is giving KT to Operation team</v>
      </c>
      <c r="AN1902" s="362"/>
      <c r="AO1902" s="362"/>
      <c r="AP1902" s="361" t="e">
        <v>#N/A</v>
      </c>
      <c r="AR1902">
        <v>1</v>
      </c>
    </row>
    <row r="1903" spans="2:44" ht="15" hidden="1" customHeight="1" x14ac:dyDescent="0.35">
      <c r="B1903" s="362">
        <v>1901</v>
      </c>
      <c r="C1903" s="362" t="s">
        <v>4728</v>
      </c>
      <c r="D1903" s="362" t="s">
        <v>3</v>
      </c>
      <c r="E1903" s="362" t="s">
        <v>172</v>
      </c>
      <c r="F1903" s="362"/>
      <c r="G1903" s="362"/>
      <c r="H1903" s="362"/>
      <c r="I1903" s="362" t="s">
        <v>59</v>
      </c>
      <c r="J1903" s="362" t="s">
        <v>63</v>
      </c>
      <c r="K1903" s="361" t="s">
        <v>4729</v>
      </c>
      <c r="L1903" s="362"/>
      <c r="M1903" s="362" t="s">
        <v>186</v>
      </c>
      <c r="N1903" s="362" t="s">
        <v>4410</v>
      </c>
      <c r="O1903" s="362"/>
      <c r="P1903" s="362" t="s">
        <v>2208</v>
      </c>
      <c r="Q1903" s="362" t="s">
        <v>4394</v>
      </c>
      <c r="R1903" s="362"/>
      <c r="S1903" s="361"/>
      <c r="T1903" s="362"/>
      <c r="U1903" s="362"/>
      <c r="V1903" s="362" t="s">
        <v>844</v>
      </c>
      <c r="W1903" s="362"/>
      <c r="X1903" s="362"/>
      <c r="Y1903" s="362" t="s">
        <v>48</v>
      </c>
      <c r="Z1903" s="362" t="s">
        <v>90</v>
      </c>
      <c r="AA1903" s="366" t="s">
        <v>90</v>
      </c>
      <c r="AB1903" s="362" t="s">
        <v>90</v>
      </c>
      <c r="AC1903" s="362"/>
      <c r="AD1903" s="362"/>
      <c r="AE1903" s="362"/>
      <c r="AF1903" s="362"/>
      <c r="AG1903" s="362"/>
      <c r="AH1903" s="362"/>
      <c r="AI1903" s="362" t="str">
        <f t="shared" si="29"/>
        <v>NOCIP/MPLS</v>
      </c>
      <c r="AJ1903" s="362" t="str">
        <f>VLOOKUP(AI1903,Table1[[#All],[CONCAT]:[Tfiber]],2,FALSE)</f>
        <v>Applications/Tools</v>
      </c>
      <c r="AK1903" s="362" t="s">
        <v>40</v>
      </c>
      <c r="AL1903" s="362" t="str">
        <f>VLOOKUP(C1903,[1]AllOSS!$B:$G,6,0)</f>
        <v>COMPLETED</v>
      </c>
      <c r="AM1903" s="362">
        <f>VLOOKUP(C1903,[1]AllOSS!$B:$K,10,0)</f>
        <v>0</v>
      </c>
      <c r="AN1903" s="362"/>
      <c r="AO1903" s="362"/>
      <c r="AP1903" s="361"/>
      <c r="AR1903">
        <v>1</v>
      </c>
    </row>
    <row r="1904" spans="2:44" ht="15" hidden="1" customHeight="1" x14ac:dyDescent="0.35">
      <c r="B1904" s="362">
        <v>1902</v>
      </c>
      <c r="C1904" s="362" t="s">
        <v>4730</v>
      </c>
      <c r="D1904" s="362" t="s">
        <v>3</v>
      </c>
      <c r="E1904" s="362" t="s">
        <v>172</v>
      </c>
      <c r="F1904" s="362"/>
      <c r="G1904" s="362"/>
      <c r="H1904" s="362"/>
      <c r="I1904" s="362" t="s">
        <v>59</v>
      </c>
      <c r="J1904" s="362" t="s">
        <v>63</v>
      </c>
      <c r="K1904" s="361" t="s">
        <v>4731</v>
      </c>
      <c r="L1904" s="362"/>
      <c r="M1904" s="362" t="s">
        <v>186</v>
      </c>
      <c r="N1904" s="362" t="s">
        <v>40</v>
      </c>
      <c r="O1904" s="362"/>
      <c r="P1904" s="362" t="s">
        <v>2208</v>
      </c>
      <c r="Q1904" s="362" t="s">
        <v>4394</v>
      </c>
      <c r="R1904" s="362"/>
      <c r="S1904" s="361" t="s">
        <v>4727</v>
      </c>
      <c r="T1904" s="362"/>
      <c r="U1904" s="362"/>
      <c r="V1904" s="362" t="s">
        <v>844</v>
      </c>
      <c r="W1904" s="362"/>
      <c r="X1904" s="362"/>
      <c r="Y1904" s="362" t="s">
        <v>48</v>
      </c>
      <c r="Z1904" s="362" t="s">
        <v>90</v>
      </c>
      <c r="AA1904" s="366" t="s">
        <v>90</v>
      </c>
      <c r="AB1904" s="362" t="s">
        <v>90</v>
      </c>
      <c r="AC1904" s="362"/>
      <c r="AD1904" s="362"/>
      <c r="AE1904" s="362"/>
      <c r="AF1904" s="362"/>
      <c r="AG1904" s="362"/>
      <c r="AH1904" s="362"/>
      <c r="AI1904" s="362" t="str">
        <f t="shared" si="29"/>
        <v>NOCIP/MPLS</v>
      </c>
      <c r="AJ1904" s="362" t="str">
        <f>VLOOKUP(AI1904,Table1[[#All],[CONCAT]:[Tfiber]],2,FALSE)</f>
        <v>Applications/Tools</v>
      </c>
      <c r="AK1904" s="362" t="s">
        <v>40</v>
      </c>
      <c r="AL1904" s="362" t="str">
        <f>VLOOKUP(C1904,[1]AllOSS!$B:$G,6,0)</f>
        <v>COMPLETED</v>
      </c>
      <c r="AM1904" s="362" t="str">
        <f>VLOOKUP(C1904,[1]AllOSS!$B:$K,10,0)</f>
        <v>Manually group needs to form in the NNMi and from that group it can be monitored. Venkatesh is giving KT to Operation team</v>
      </c>
      <c r="AN1904" s="362"/>
      <c r="AO1904" s="362"/>
      <c r="AP1904" s="361" t="e">
        <v>#N/A</v>
      </c>
      <c r="AR1904">
        <v>1</v>
      </c>
    </row>
    <row r="1905" spans="2:44" ht="15" hidden="1" customHeight="1" x14ac:dyDescent="0.35">
      <c r="B1905" s="362">
        <v>1903</v>
      </c>
      <c r="C1905" s="362" t="s">
        <v>4732</v>
      </c>
      <c r="D1905" s="362" t="s">
        <v>3</v>
      </c>
      <c r="E1905" s="362" t="s">
        <v>172</v>
      </c>
      <c r="F1905" s="362"/>
      <c r="G1905" s="362"/>
      <c r="H1905" s="362"/>
      <c r="I1905" s="362" t="s">
        <v>59</v>
      </c>
      <c r="J1905" s="362" t="s">
        <v>63</v>
      </c>
      <c r="K1905" s="361" t="s">
        <v>4733</v>
      </c>
      <c r="L1905" s="362"/>
      <c r="M1905" s="362" t="s">
        <v>186</v>
      </c>
      <c r="N1905" s="362" t="s">
        <v>4410</v>
      </c>
      <c r="O1905" s="362"/>
      <c r="P1905" s="362" t="s">
        <v>2208</v>
      </c>
      <c r="Q1905" s="362" t="s">
        <v>4394</v>
      </c>
      <c r="R1905" s="362"/>
      <c r="S1905" s="361"/>
      <c r="T1905" s="362"/>
      <c r="U1905" s="362"/>
      <c r="V1905" s="362" t="s">
        <v>844</v>
      </c>
      <c r="W1905" s="362"/>
      <c r="X1905" s="362"/>
      <c r="Y1905" s="362" t="s">
        <v>48</v>
      </c>
      <c r="Z1905" s="362" t="s">
        <v>90</v>
      </c>
      <c r="AA1905" s="366" t="s">
        <v>90</v>
      </c>
      <c r="AB1905" s="362" t="s">
        <v>90</v>
      </c>
      <c r="AC1905" s="362"/>
      <c r="AD1905" s="362"/>
      <c r="AE1905" s="362"/>
      <c r="AF1905" s="362"/>
      <c r="AG1905" s="362"/>
      <c r="AH1905" s="362"/>
      <c r="AI1905" s="362" t="str">
        <f t="shared" si="29"/>
        <v>NOCIP/MPLS</v>
      </c>
      <c r="AJ1905" s="362" t="str">
        <f>VLOOKUP(AI1905,Table1[[#All],[CONCAT]:[Tfiber]],2,FALSE)</f>
        <v>Applications/Tools</v>
      </c>
      <c r="AK1905" s="362" t="s">
        <v>40</v>
      </c>
      <c r="AL1905" s="362" t="str">
        <f>VLOOKUP(C1905,[1]AllOSS!$B:$G,6,0)</f>
        <v>COMPLETED</v>
      </c>
      <c r="AM1905" s="362">
        <f>VLOOKUP(C1905,[1]AllOSS!$B:$K,10,0)</f>
        <v>0</v>
      </c>
      <c r="AN1905" s="362"/>
      <c r="AO1905" s="362"/>
      <c r="AP1905" s="361"/>
      <c r="AR1905">
        <v>1</v>
      </c>
    </row>
    <row r="1906" spans="2:44" ht="15" hidden="1" customHeight="1" x14ac:dyDescent="0.35">
      <c r="B1906" s="362">
        <v>1904</v>
      </c>
      <c r="C1906" s="362" t="s">
        <v>4734</v>
      </c>
      <c r="D1906" s="362" t="s">
        <v>3</v>
      </c>
      <c r="E1906" s="362" t="s">
        <v>172</v>
      </c>
      <c r="F1906" s="362"/>
      <c r="G1906" s="362"/>
      <c r="H1906" s="362"/>
      <c r="I1906" s="362" t="s">
        <v>59</v>
      </c>
      <c r="J1906" s="362" t="s">
        <v>63</v>
      </c>
      <c r="K1906" s="361" t="s">
        <v>4735</v>
      </c>
      <c r="L1906" s="362"/>
      <c r="M1906" s="362" t="s">
        <v>186</v>
      </c>
      <c r="N1906" s="362" t="s">
        <v>4410</v>
      </c>
      <c r="O1906" s="362"/>
      <c r="P1906" s="362" t="s">
        <v>2208</v>
      </c>
      <c r="Q1906" s="362" t="s">
        <v>4394</v>
      </c>
      <c r="R1906" s="362"/>
      <c r="S1906" s="361"/>
      <c r="T1906" s="362"/>
      <c r="U1906" s="362"/>
      <c r="V1906" s="362" t="s">
        <v>844</v>
      </c>
      <c r="W1906" s="362"/>
      <c r="X1906" s="362"/>
      <c r="Y1906" s="362" t="s">
        <v>48</v>
      </c>
      <c r="Z1906" s="362" t="s">
        <v>90</v>
      </c>
      <c r="AA1906" s="366" t="s">
        <v>90</v>
      </c>
      <c r="AB1906" s="362" t="s">
        <v>90</v>
      </c>
      <c r="AC1906" s="362"/>
      <c r="AD1906" s="362"/>
      <c r="AE1906" s="362"/>
      <c r="AF1906" s="362"/>
      <c r="AG1906" s="362"/>
      <c r="AH1906" s="362"/>
      <c r="AI1906" s="362" t="str">
        <f t="shared" si="29"/>
        <v>NOCIP/MPLS</v>
      </c>
      <c r="AJ1906" s="362" t="str">
        <f>VLOOKUP(AI1906,Table1[[#All],[CONCAT]:[Tfiber]],2,FALSE)</f>
        <v>Applications/Tools</v>
      </c>
      <c r="AK1906" s="362" t="s">
        <v>40</v>
      </c>
      <c r="AL1906" s="362" t="str">
        <f>VLOOKUP(C1906,[1]AllOSS!$B:$G,6,0)</f>
        <v>COMPLETED</v>
      </c>
      <c r="AM1906" s="362">
        <f>VLOOKUP(C1906,[1]AllOSS!$B:$K,10,0)</f>
        <v>0</v>
      </c>
      <c r="AN1906" s="362"/>
      <c r="AO1906" s="362"/>
      <c r="AP1906" s="361"/>
      <c r="AR1906">
        <v>1</v>
      </c>
    </row>
    <row r="1907" spans="2:44" ht="15" hidden="1" customHeight="1" x14ac:dyDescent="0.35">
      <c r="B1907" s="362">
        <v>1905</v>
      </c>
      <c r="C1907" s="362" t="s">
        <v>4736</v>
      </c>
      <c r="D1907" s="362" t="s">
        <v>3</v>
      </c>
      <c r="E1907" s="362" t="s">
        <v>172</v>
      </c>
      <c r="F1907" s="362"/>
      <c r="G1907" s="362"/>
      <c r="H1907" s="362"/>
      <c r="I1907" s="362" t="s">
        <v>59</v>
      </c>
      <c r="J1907" s="362" t="s">
        <v>63</v>
      </c>
      <c r="K1907" s="361" t="s">
        <v>4737</v>
      </c>
      <c r="L1907" s="362"/>
      <c r="M1907" s="362" t="s">
        <v>186</v>
      </c>
      <c r="N1907" s="362" t="s">
        <v>40</v>
      </c>
      <c r="O1907" s="362"/>
      <c r="P1907" s="362" t="s">
        <v>2208</v>
      </c>
      <c r="Q1907" s="362" t="s">
        <v>4394</v>
      </c>
      <c r="R1907" s="362"/>
      <c r="S1907" s="361" t="s">
        <v>4401</v>
      </c>
      <c r="T1907" s="362"/>
      <c r="U1907" s="362"/>
      <c r="V1907" s="362" t="s">
        <v>844</v>
      </c>
      <c r="W1907" s="362"/>
      <c r="X1907" s="362" t="s">
        <v>9</v>
      </c>
      <c r="Y1907" s="362" t="s">
        <v>9</v>
      </c>
      <c r="Z1907" s="362" t="s">
        <v>90</v>
      </c>
      <c r="AA1907" s="366" t="s">
        <v>90</v>
      </c>
      <c r="AB1907" s="362" t="s">
        <v>90</v>
      </c>
      <c r="AC1907" s="362"/>
      <c r="AD1907" s="362"/>
      <c r="AE1907" s="362"/>
      <c r="AF1907" s="362"/>
      <c r="AG1907" s="362"/>
      <c r="AH1907" s="362"/>
      <c r="AI1907" s="362" t="str">
        <f t="shared" si="29"/>
        <v>NOCIP/MPLS</v>
      </c>
      <c r="AJ1907" s="362" t="str">
        <f>VLOOKUP(AI1907,Table1[[#All],[CONCAT]:[Tfiber]],2,FALSE)</f>
        <v>Applications/Tools</v>
      </c>
      <c r="AK1907" s="362" t="s">
        <v>40</v>
      </c>
      <c r="AL1907" s="362" t="str">
        <f>VLOOKUP(C1907,[1]AllOSS!$B:$G,6,0)</f>
        <v>OPEN-DEPENDENT</v>
      </c>
      <c r="AM1907" s="362">
        <f>VLOOKUP(C1907,[1]AllOSS!$B:$K,10,0)</f>
        <v>0</v>
      </c>
      <c r="AN1907" s="362"/>
      <c r="AO1907" s="362"/>
      <c r="AP1907" s="361" t="e">
        <v>#N/A</v>
      </c>
      <c r="AR1907">
        <v>1</v>
      </c>
    </row>
    <row r="1908" spans="2:44" ht="15" hidden="1" customHeight="1" x14ac:dyDescent="0.35">
      <c r="B1908" s="362">
        <v>1906</v>
      </c>
      <c r="C1908" s="362" t="s">
        <v>4738</v>
      </c>
      <c r="D1908" s="362" t="s">
        <v>3</v>
      </c>
      <c r="E1908" s="362" t="s">
        <v>172</v>
      </c>
      <c r="F1908" s="362"/>
      <c r="G1908" s="362" t="s">
        <v>63</v>
      </c>
      <c r="H1908" s="362" t="s">
        <v>63</v>
      </c>
      <c r="I1908" s="362" t="s">
        <v>63</v>
      </c>
      <c r="J1908" s="362" t="s">
        <v>4670</v>
      </c>
      <c r="K1908" s="361" t="s">
        <v>4739</v>
      </c>
      <c r="L1908" s="362"/>
      <c r="M1908" s="362" t="s">
        <v>1689</v>
      </c>
      <c r="N1908" s="362" t="s">
        <v>40</v>
      </c>
      <c r="O1908" s="362"/>
      <c r="P1908" s="362" t="s">
        <v>2208</v>
      </c>
      <c r="Q1908" s="362" t="s">
        <v>4394</v>
      </c>
      <c r="R1908" s="362"/>
      <c r="S1908" s="361" t="s">
        <v>4401</v>
      </c>
      <c r="T1908" s="362"/>
      <c r="U1908" s="362"/>
      <c r="V1908" s="362" t="s">
        <v>844</v>
      </c>
      <c r="W1908" s="362"/>
      <c r="X1908" s="362" t="s">
        <v>9</v>
      </c>
      <c r="Y1908" s="362" t="s">
        <v>9</v>
      </c>
      <c r="Z1908" s="362" t="s">
        <v>90</v>
      </c>
      <c r="AA1908" s="366" t="s">
        <v>90</v>
      </c>
      <c r="AB1908" s="362" t="s">
        <v>90</v>
      </c>
      <c r="AC1908" s="362"/>
      <c r="AD1908" s="362"/>
      <c r="AE1908" s="362"/>
      <c r="AF1908" s="362"/>
      <c r="AG1908" s="362"/>
      <c r="AH1908" s="362"/>
      <c r="AI1908" s="362" t="str">
        <f t="shared" si="29"/>
        <v>NOCOSS</v>
      </c>
      <c r="AJ1908" s="362" t="str">
        <f>VLOOKUP(AI1908,Table1[[#All],[CONCAT]:[Tfiber]],2,FALSE)</f>
        <v>Applications/Tools</v>
      </c>
      <c r="AK1908" s="362" t="s">
        <v>40</v>
      </c>
      <c r="AL1908" s="362" t="str">
        <f>VLOOKUP(C1908,[1]AllOSS!$B:$G,6,0)</f>
        <v>OPEN-DEPENDENT</v>
      </c>
      <c r="AM1908" s="362">
        <f>VLOOKUP(C1908,[1]AllOSS!$B:$K,10,0)</f>
        <v>0</v>
      </c>
      <c r="AN1908" s="362"/>
      <c r="AO1908" s="362"/>
      <c r="AP1908" s="361" t="e">
        <v>#N/A</v>
      </c>
      <c r="AR1908">
        <v>1</v>
      </c>
    </row>
    <row r="1909" spans="2:44" ht="15" hidden="1" customHeight="1" x14ac:dyDescent="0.35">
      <c r="B1909" s="362">
        <v>1907</v>
      </c>
      <c r="C1909" s="362" t="s">
        <v>4740</v>
      </c>
      <c r="D1909" s="362" t="s">
        <v>3</v>
      </c>
      <c r="E1909" s="362" t="s">
        <v>172</v>
      </c>
      <c r="F1909" s="362"/>
      <c r="G1909" s="362"/>
      <c r="H1909" s="362"/>
      <c r="I1909" s="362" t="s">
        <v>59</v>
      </c>
      <c r="J1909" s="362" t="s">
        <v>63</v>
      </c>
      <c r="K1909" s="361" t="s">
        <v>4741</v>
      </c>
      <c r="L1909" s="362"/>
      <c r="M1909" s="362" t="s">
        <v>186</v>
      </c>
      <c r="N1909" s="362" t="s">
        <v>40</v>
      </c>
      <c r="O1909" s="362"/>
      <c r="P1909" s="362" t="s">
        <v>2208</v>
      </c>
      <c r="Q1909" s="362" t="s">
        <v>4394</v>
      </c>
      <c r="R1909" s="362"/>
      <c r="S1909" s="361" t="s">
        <v>4401</v>
      </c>
      <c r="T1909" s="362"/>
      <c r="U1909" s="362"/>
      <c r="V1909" s="362" t="s">
        <v>844</v>
      </c>
      <c r="W1909" s="362"/>
      <c r="X1909" s="362" t="s">
        <v>9</v>
      </c>
      <c r="Y1909" s="362" t="s">
        <v>9</v>
      </c>
      <c r="Z1909" s="362" t="s">
        <v>90</v>
      </c>
      <c r="AA1909" s="366" t="s">
        <v>90</v>
      </c>
      <c r="AB1909" s="362" t="s">
        <v>90</v>
      </c>
      <c r="AC1909" s="362"/>
      <c r="AD1909" s="362"/>
      <c r="AE1909" s="362"/>
      <c r="AF1909" s="362"/>
      <c r="AG1909" s="362"/>
      <c r="AH1909" s="362"/>
      <c r="AI1909" s="362" t="str">
        <f t="shared" si="29"/>
        <v>NOCIP/MPLS</v>
      </c>
      <c r="AJ1909" s="362" t="str">
        <f>VLOOKUP(AI1909,Table1[[#All],[CONCAT]:[Tfiber]],2,FALSE)</f>
        <v>Applications/Tools</v>
      </c>
      <c r="AK1909" s="362" t="s">
        <v>40</v>
      </c>
      <c r="AL1909" s="362" t="str">
        <f>VLOOKUP(C1909,[1]AllOSS!$B:$G,6,0)</f>
        <v>OPEN-DEPENDENT</v>
      </c>
      <c r="AM1909" s="362">
        <f>VLOOKUP(C1909,[1]AllOSS!$B:$K,10,0)</f>
        <v>0</v>
      </c>
      <c r="AN1909" s="362"/>
      <c r="AO1909" s="362"/>
      <c r="AP1909" s="361" t="e">
        <v>#N/A</v>
      </c>
      <c r="AR1909">
        <v>1</v>
      </c>
    </row>
    <row r="1910" spans="2:44" ht="15" hidden="1" customHeight="1" x14ac:dyDescent="0.35">
      <c r="B1910" s="362">
        <v>1908</v>
      </c>
      <c r="C1910" s="362" t="s">
        <v>4742</v>
      </c>
      <c r="D1910" s="362" t="s">
        <v>3</v>
      </c>
      <c r="E1910" s="362" t="s">
        <v>172</v>
      </c>
      <c r="F1910" s="362"/>
      <c r="G1910" s="362"/>
      <c r="H1910" s="362"/>
      <c r="I1910" s="362" t="s">
        <v>59</v>
      </c>
      <c r="J1910" s="362" t="s">
        <v>63</v>
      </c>
      <c r="K1910" s="361" t="s">
        <v>4743</v>
      </c>
      <c r="L1910" s="362"/>
      <c r="M1910" s="362" t="s">
        <v>186</v>
      </c>
      <c r="N1910" s="362" t="s">
        <v>40</v>
      </c>
      <c r="O1910" s="362"/>
      <c r="P1910" s="362" t="s">
        <v>2208</v>
      </c>
      <c r="Q1910" s="362" t="s">
        <v>4394</v>
      </c>
      <c r="R1910" s="362"/>
      <c r="S1910" s="361" t="s">
        <v>4401</v>
      </c>
      <c r="T1910" s="362"/>
      <c r="U1910" s="362"/>
      <c r="V1910" s="362" t="s">
        <v>844</v>
      </c>
      <c r="W1910" s="362"/>
      <c r="X1910" s="362" t="s">
        <v>9</v>
      </c>
      <c r="Y1910" s="362" t="s">
        <v>9</v>
      </c>
      <c r="Z1910" s="362" t="s">
        <v>90</v>
      </c>
      <c r="AA1910" s="366" t="s">
        <v>90</v>
      </c>
      <c r="AB1910" s="362" t="s">
        <v>90</v>
      </c>
      <c r="AC1910" s="362"/>
      <c r="AD1910" s="362"/>
      <c r="AE1910" s="362"/>
      <c r="AF1910" s="362"/>
      <c r="AG1910" s="362"/>
      <c r="AH1910" s="362"/>
      <c r="AI1910" s="362" t="str">
        <f t="shared" si="29"/>
        <v>NOCIP/MPLS</v>
      </c>
      <c r="AJ1910" s="362" t="str">
        <f>VLOOKUP(AI1910,Table1[[#All],[CONCAT]:[Tfiber]],2,FALSE)</f>
        <v>Applications/Tools</v>
      </c>
      <c r="AK1910" s="362" t="s">
        <v>40</v>
      </c>
      <c r="AL1910" s="362" t="str">
        <f>VLOOKUP(C1910,[1]AllOSS!$B:$G,6,0)</f>
        <v>OPEN-DEPENDENT</v>
      </c>
      <c r="AM1910" s="362">
        <f>VLOOKUP(C1910,[1]AllOSS!$B:$K,10,0)</f>
        <v>0</v>
      </c>
      <c r="AN1910" s="362"/>
      <c r="AO1910" s="362"/>
      <c r="AP1910" s="361" t="e">
        <v>#N/A</v>
      </c>
      <c r="AR1910">
        <v>1</v>
      </c>
    </row>
    <row r="1911" spans="2:44" ht="15" hidden="1" customHeight="1" x14ac:dyDescent="0.35">
      <c r="B1911" s="362">
        <v>1909</v>
      </c>
      <c r="C1911" s="362" t="s">
        <v>4744</v>
      </c>
      <c r="D1911" s="362" t="s">
        <v>3</v>
      </c>
      <c r="E1911" s="362" t="s">
        <v>172</v>
      </c>
      <c r="F1911" s="362"/>
      <c r="G1911" s="362"/>
      <c r="H1911" s="362"/>
      <c r="I1911" s="362" t="s">
        <v>59</v>
      </c>
      <c r="J1911" s="362" t="s">
        <v>63</v>
      </c>
      <c r="K1911" s="361" t="s">
        <v>4745</v>
      </c>
      <c r="L1911" s="362"/>
      <c r="M1911" s="362" t="s">
        <v>186</v>
      </c>
      <c r="N1911" s="362" t="s">
        <v>40</v>
      </c>
      <c r="O1911" s="362"/>
      <c r="P1911" s="362" t="s">
        <v>2208</v>
      </c>
      <c r="Q1911" s="362" t="s">
        <v>4394</v>
      </c>
      <c r="R1911" s="362"/>
      <c r="S1911" s="361" t="s">
        <v>4401</v>
      </c>
      <c r="T1911" s="362"/>
      <c r="U1911" s="362"/>
      <c r="V1911" s="362" t="s">
        <v>844</v>
      </c>
      <c r="W1911" s="362"/>
      <c r="X1911" s="362" t="s">
        <v>9</v>
      </c>
      <c r="Y1911" s="362" t="s">
        <v>9</v>
      </c>
      <c r="Z1911" s="362" t="s">
        <v>90</v>
      </c>
      <c r="AA1911" s="366" t="s">
        <v>90</v>
      </c>
      <c r="AB1911" s="362" t="s">
        <v>90</v>
      </c>
      <c r="AC1911" s="362"/>
      <c r="AD1911" s="362"/>
      <c r="AE1911" s="362"/>
      <c r="AF1911" s="362"/>
      <c r="AG1911" s="362"/>
      <c r="AH1911" s="362"/>
      <c r="AI1911" s="362" t="str">
        <f t="shared" si="29"/>
        <v>NOCIP/MPLS</v>
      </c>
      <c r="AJ1911" s="362" t="str">
        <f>VLOOKUP(AI1911,Table1[[#All],[CONCAT]:[Tfiber]],2,FALSE)</f>
        <v>Applications/Tools</v>
      </c>
      <c r="AK1911" s="362" t="s">
        <v>40</v>
      </c>
      <c r="AL1911" s="362" t="str">
        <f>VLOOKUP(C1911,[1]AllOSS!$B:$G,6,0)</f>
        <v>OPEN-DEPENDENT</v>
      </c>
      <c r="AM1911" s="362">
        <f>VLOOKUP(C1911,[1]AllOSS!$B:$K,10,0)</f>
        <v>0</v>
      </c>
      <c r="AN1911" s="362"/>
      <c r="AO1911" s="362"/>
      <c r="AP1911" s="361" t="e">
        <v>#N/A</v>
      </c>
      <c r="AR1911">
        <v>1</v>
      </c>
    </row>
    <row r="1912" spans="2:44" ht="15" hidden="1" customHeight="1" x14ac:dyDescent="0.35">
      <c r="B1912" s="362">
        <v>1910</v>
      </c>
      <c r="C1912" s="362" t="s">
        <v>4746</v>
      </c>
      <c r="D1912" s="362" t="s">
        <v>3</v>
      </c>
      <c r="E1912" s="362" t="s">
        <v>172</v>
      </c>
      <c r="F1912" s="362"/>
      <c r="G1912" s="362"/>
      <c r="H1912" s="362"/>
      <c r="I1912" s="362" t="s">
        <v>59</v>
      </c>
      <c r="J1912" s="362" t="s">
        <v>63</v>
      </c>
      <c r="K1912" s="361" t="s">
        <v>4747</v>
      </c>
      <c r="L1912" s="362"/>
      <c r="M1912" s="362" t="s">
        <v>186</v>
      </c>
      <c r="N1912" s="362" t="s">
        <v>40</v>
      </c>
      <c r="O1912" s="362"/>
      <c r="P1912" s="362" t="s">
        <v>2208</v>
      </c>
      <c r="Q1912" s="362" t="s">
        <v>4394</v>
      </c>
      <c r="R1912" s="362"/>
      <c r="S1912" s="361" t="s">
        <v>4401</v>
      </c>
      <c r="T1912" s="362"/>
      <c r="U1912" s="362"/>
      <c r="V1912" s="362" t="s">
        <v>844</v>
      </c>
      <c r="W1912" s="362"/>
      <c r="X1912" s="362" t="s">
        <v>9</v>
      </c>
      <c r="Y1912" s="362" t="s">
        <v>9</v>
      </c>
      <c r="Z1912" s="362" t="s">
        <v>90</v>
      </c>
      <c r="AA1912" s="366" t="s">
        <v>90</v>
      </c>
      <c r="AB1912" s="362" t="s">
        <v>90</v>
      </c>
      <c r="AC1912" s="362"/>
      <c r="AD1912" s="362"/>
      <c r="AE1912" s="362"/>
      <c r="AF1912" s="362"/>
      <c r="AG1912" s="362"/>
      <c r="AH1912" s="362"/>
      <c r="AI1912" s="362" t="str">
        <f t="shared" si="29"/>
        <v>NOCIP/MPLS</v>
      </c>
      <c r="AJ1912" s="362" t="str">
        <f>VLOOKUP(AI1912,Table1[[#All],[CONCAT]:[Tfiber]],2,FALSE)</f>
        <v>Applications/Tools</v>
      </c>
      <c r="AK1912" s="362" t="s">
        <v>40</v>
      </c>
      <c r="AL1912" s="362" t="str">
        <f>VLOOKUP(C1912,[1]AllOSS!$B:$G,6,0)</f>
        <v>OPEN-DEPENDENT</v>
      </c>
      <c r="AM1912" s="362">
        <f>VLOOKUP(C1912,[1]AllOSS!$B:$K,10,0)</f>
        <v>0</v>
      </c>
      <c r="AN1912" s="362"/>
      <c r="AO1912" s="362"/>
      <c r="AP1912" s="361" t="e">
        <v>#N/A</v>
      </c>
      <c r="AR1912">
        <v>1</v>
      </c>
    </row>
    <row r="1913" spans="2:44" ht="15" hidden="1" customHeight="1" x14ac:dyDescent="0.35">
      <c r="B1913" s="362">
        <v>1911</v>
      </c>
      <c r="C1913" s="362" t="s">
        <v>4748</v>
      </c>
      <c r="D1913" s="362" t="s">
        <v>3</v>
      </c>
      <c r="E1913" s="362" t="s">
        <v>172</v>
      </c>
      <c r="F1913" s="362"/>
      <c r="G1913" s="362"/>
      <c r="H1913" s="362"/>
      <c r="I1913" s="362" t="s">
        <v>59</v>
      </c>
      <c r="J1913" s="362" t="s">
        <v>63</v>
      </c>
      <c r="K1913" s="361" t="s">
        <v>4749</v>
      </c>
      <c r="L1913" s="362"/>
      <c r="M1913" s="362" t="s">
        <v>186</v>
      </c>
      <c r="N1913" s="362" t="s">
        <v>4410</v>
      </c>
      <c r="O1913" s="362"/>
      <c r="P1913" s="362" t="s">
        <v>2208</v>
      </c>
      <c r="Q1913" s="362" t="s">
        <v>4394</v>
      </c>
      <c r="R1913" s="362"/>
      <c r="S1913" s="361"/>
      <c r="T1913" s="362"/>
      <c r="U1913" s="362"/>
      <c r="V1913" s="362" t="s">
        <v>844</v>
      </c>
      <c r="W1913" s="362"/>
      <c r="X1913" s="362"/>
      <c r="Y1913" s="362" t="s">
        <v>48</v>
      </c>
      <c r="Z1913" s="362" t="s">
        <v>90</v>
      </c>
      <c r="AA1913" s="366" t="s">
        <v>90</v>
      </c>
      <c r="AB1913" s="362" t="s">
        <v>90</v>
      </c>
      <c r="AC1913" s="362"/>
      <c r="AD1913" s="362"/>
      <c r="AE1913" s="362"/>
      <c r="AF1913" s="362"/>
      <c r="AG1913" s="362"/>
      <c r="AH1913" s="362"/>
      <c r="AI1913" s="362" t="str">
        <f t="shared" si="29"/>
        <v>NOCIP/MPLS</v>
      </c>
      <c r="AJ1913" s="362" t="str">
        <f>VLOOKUP(AI1913,Table1[[#All],[CONCAT]:[Tfiber]],2,FALSE)</f>
        <v>Applications/Tools</v>
      </c>
      <c r="AK1913" s="362" t="s">
        <v>40</v>
      </c>
      <c r="AL1913" s="362" t="str">
        <f>VLOOKUP(C1913,[1]AllOSS!$B:$G,6,0)</f>
        <v>COMPLETED</v>
      </c>
      <c r="AM1913" s="362">
        <f>VLOOKUP(C1913,[1]AllOSS!$B:$K,10,0)</f>
        <v>0</v>
      </c>
      <c r="AN1913" s="362"/>
      <c r="AO1913" s="362"/>
      <c r="AP1913" s="361"/>
      <c r="AR1913">
        <v>1</v>
      </c>
    </row>
    <row r="1914" spans="2:44" ht="15" hidden="1" customHeight="1" x14ac:dyDescent="0.35">
      <c r="B1914" s="362">
        <v>1912</v>
      </c>
      <c r="C1914" s="362" t="s">
        <v>4750</v>
      </c>
      <c r="D1914" s="362" t="s">
        <v>3</v>
      </c>
      <c r="E1914" s="362" t="s">
        <v>172</v>
      </c>
      <c r="F1914" s="362"/>
      <c r="G1914" s="362"/>
      <c r="H1914" s="362"/>
      <c r="I1914" s="362" t="s">
        <v>59</v>
      </c>
      <c r="J1914" s="362" t="s">
        <v>63</v>
      </c>
      <c r="K1914" s="361" t="s">
        <v>4751</v>
      </c>
      <c r="L1914" s="362"/>
      <c r="M1914" s="362" t="s">
        <v>186</v>
      </c>
      <c r="N1914" s="362" t="s">
        <v>4410</v>
      </c>
      <c r="O1914" s="362"/>
      <c r="P1914" s="362" t="s">
        <v>2208</v>
      </c>
      <c r="Q1914" s="362" t="s">
        <v>4394</v>
      </c>
      <c r="R1914" s="362"/>
      <c r="S1914" s="361"/>
      <c r="T1914" s="362"/>
      <c r="U1914" s="362"/>
      <c r="V1914" s="362" t="s">
        <v>844</v>
      </c>
      <c r="W1914" s="362"/>
      <c r="X1914" s="362"/>
      <c r="Y1914" s="362" t="s">
        <v>48</v>
      </c>
      <c r="Z1914" s="362" t="s">
        <v>90</v>
      </c>
      <c r="AA1914" s="366" t="s">
        <v>90</v>
      </c>
      <c r="AB1914" s="362" t="s">
        <v>90</v>
      </c>
      <c r="AC1914" s="362"/>
      <c r="AD1914" s="362"/>
      <c r="AE1914" s="362"/>
      <c r="AF1914" s="362"/>
      <c r="AG1914" s="362"/>
      <c r="AH1914" s="362"/>
      <c r="AI1914" s="362" t="str">
        <f t="shared" si="29"/>
        <v>NOCIP/MPLS</v>
      </c>
      <c r="AJ1914" s="362" t="str">
        <f>VLOOKUP(AI1914,Table1[[#All],[CONCAT]:[Tfiber]],2,FALSE)</f>
        <v>Applications/Tools</v>
      </c>
      <c r="AK1914" s="362" t="s">
        <v>40</v>
      </c>
      <c r="AL1914" s="362" t="str">
        <f>VLOOKUP(C1914,[1]AllOSS!$B:$G,6,0)</f>
        <v>COMPLETED</v>
      </c>
      <c r="AM1914" s="362">
        <f>VLOOKUP(C1914,[1]AllOSS!$B:$K,10,0)</f>
        <v>0</v>
      </c>
      <c r="AN1914" s="362"/>
      <c r="AO1914" s="362"/>
      <c r="AP1914" s="361"/>
      <c r="AR1914">
        <v>1</v>
      </c>
    </row>
    <row r="1915" spans="2:44" ht="15" hidden="1" customHeight="1" x14ac:dyDescent="0.35">
      <c r="B1915" s="362">
        <v>1913</v>
      </c>
      <c r="C1915" s="362" t="s">
        <v>4752</v>
      </c>
      <c r="D1915" s="362" t="s">
        <v>3</v>
      </c>
      <c r="E1915" s="362" t="s">
        <v>172</v>
      </c>
      <c r="F1915" s="362"/>
      <c r="G1915" s="362"/>
      <c r="H1915" s="362"/>
      <c r="I1915" s="362" t="s">
        <v>59</v>
      </c>
      <c r="J1915" s="362" t="s">
        <v>63</v>
      </c>
      <c r="K1915" s="361" t="s">
        <v>4753</v>
      </c>
      <c r="L1915" s="362"/>
      <c r="M1915" s="362" t="s">
        <v>186</v>
      </c>
      <c r="N1915" s="362" t="s">
        <v>4410</v>
      </c>
      <c r="O1915" s="362"/>
      <c r="P1915" s="362" t="s">
        <v>2208</v>
      </c>
      <c r="Q1915" s="362" t="s">
        <v>4394</v>
      </c>
      <c r="R1915" s="362"/>
      <c r="S1915" s="361"/>
      <c r="T1915" s="362"/>
      <c r="U1915" s="362"/>
      <c r="V1915" s="362" t="s">
        <v>844</v>
      </c>
      <c r="W1915" s="362"/>
      <c r="X1915" s="362"/>
      <c r="Y1915" s="362" t="s">
        <v>48</v>
      </c>
      <c r="Z1915" s="362" t="s">
        <v>90</v>
      </c>
      <c r="AA1915" s="366" t="s">
        <v>90</v>
      </c>
      <c r="AB1915" s="362" t="s">
        <v>90</v>
      </c>
      <c r="AC1915" s="362"/>
      <c r="AD1915" s="362"/>
      <c r="AE1915" s="362"/>
      <c r="AF1915" s="362"/>
      <c r="AG1915" s="362"/>
      <c r="AH1915" s="362"/>
      <c r="AI1915" s="362" t="str">
        <f t="shared" si="29"/>
        <v>NOCIP/MPLS</v>
      </c>
      <c r="AJ1915" s="362" t="str">
        <f>VLOOKUP(AI1915,Table1[[#All],[CONCAT]:[Tfiber]],2,FALSE)</f>
        <v>Applications/Tools</v>
      </c>
      <c r="AK1915" s="362" t="s">
        <v>40</v>
      </c>
      <c r="AL1915" s="362" t="str">
        <f>VLOOKUP(C1915,[1]AllOSS!$B:$G,6,0)</f>
        <v>COMPLETED</v>
      </c>
      <c r="AM1915" s="362">
        <f>VLOOKUP(C1915,[1]AllOSS!$B:$K,10,0)</f>
        <v>0</v>
      </c>
      <c r="AN1915" s="362"/>
      <c r="AO1915" s="362"/>
      <c r="AP1915" s="361"/>
      <c r="AR1915">
        <v>1</v>
      </c>
    </row>
    <row r="1916" spans="2:44" ht="15" hidden="1" customHeight="1" x14ac:dyDescent="0.35">
      <c r="B1916" s="362">
        <v>1914</v>
      </c>
      <c r="C1916" s="362" t="s">
        <v>4754</v>
      </c>
      <c r="D1916" s="362" t="s">
        <v>3</v>
      </c>
      <c r="E1916" s="362" t="s">
        <v>172</v>
      </c>
      <c r="F1916" s="362"/>
      <c r="G1916" s="362"/>
      <c r="H1916" s="362"/>
      <c r="I1916" s="362" t="s">
        <v>59</v>
      </c>
      <c r="J1916" s="362" t="s">
        <v>63</v>
      </c>
      <c r="K1916" s="361" t="s">
        <v>4755</v>
      </c>
      <c r="L1916" s="362"/>
      <c r="M1916" s="362" t="s">
        <v>186</v>
      </c>
      <c r="N1916" s="362" t="s">
        <v>4410</v>
      </c>
      <c r="O1916" s="362"/>
      <c r="P1916" s="362" t="s">
        <v>2208</v>
      </c>
      <c r="Q1916" s="362" t="s">
        <v>4394</v>
      </c>
      <c r="R1916" s="362"/>
      <c r="S1916" s="361"/>
      <c r="T1916" s="362"/>
      <c r="U1916" s="362"/>
      <c r="V1916" s="362" t="s">
        <v>844</v>
      </c>
      <c r="W1916" s="362"/>
      <c r="X1916" s="362"/>
      <c r="Y1916" s="362" t="s">
        <v>48</v>
      </c>
      <c r="Z1916" s="362" t="s">
        <v>90</v>
      </c>
      <c r="AA1916" s="366" t="s">
        <v>90</v>
      </c>
      <c r="AB1916" s="362" t="s">
        <v>90</v>
      </c>
      <c r="AC1916" s="362"/>
      <c r="AD1916" s="362"/>
      <c r="AE1916" s="362"/>
      <c r="AF1916" s="362"/>
      <c r="AG1916" s="362"/>
      <c r="AH1916" s="362"/>
      <c r="AI1916" s="362" t="str">
        <f t="shared" si="29"/>
        <v>NOCIP/MPLS</v>
      </c>
      <c r="AJ1916" s="362" t="str">
        <f>VLOOKUP(AI1916,Table1[[#All],[CONCAT]:[Tfiber]],2,FALSE)</f>
        <v>Applications/Tools</v>
      </c>
      <c r="AK1916" s="362" t="s">
        <v>40</v>
      </c>
      <c r="AL1916" s="362" t="str">
        <f>VLOOKUP(C1916,[1]AllOSS!$B:$G,6,0)</f>
        <v>COMPLETED</v>
      </c>
      <c r="AM1916" s="362">
        <f>VLOOKUP(C1916,[1]AllOSS!$B:$K,10,0)</f>
        <v>0</v>
      </c>
      <c r="AN1916" s="362"/>
      <c r="AO1916" s="362"/>
      <c r="AP1916" s="361"/>
      <c r="AR1916">
        <v>1</v>
      </c>
    </row>
    <row r="1917" spans="2:44" ht="15" hidden="1" customHeight="1" x14ac:dyDescent="0.35">
      <c r="B1917" s="362">
        <v>1915</v>
      </c>
      <c r="C1917" s="362" t="s">
        <v>4756</v>
      </c>
      <c r="D1917" s="362" t="s">
        <v>3</v>
      </c>
      <c r="E1917" s="362" t="s">
        <v>172</v>
      </c>
      <c r="F1917" s="362"/>
      <c r="G1917" s="362"/>
      <c r="H1917" s="362"/>
      <c r="I1917" s="362" t="s">
        <v>59</v>
      </c>
      <c r="J1917" s="362" t="s">
        <v>63</v>
      </c>
      <c r="K1917" s="361" t="s">
        <v>4757</v>
      </c>
      <c r="L1917" s="362"/>
      <c r="M1917" s="362" t="s">
        <v>186</v>
      </c>
      <c r="N1917" s="362" t="s">
        <v>4410</v>
      </c>
      <c r="O1917" s="362"/>
      <c r="P1917" s="362" t="s">
        <v>4399</v>
      </c>
      <c r="Q1917" s="362" t="s">
        <v>4400</v>
      </c>
      <c r="R1917" s="362"/>
      <c r="S1917" s="361"/>
      <c r="T1917" s="362"/>
      <c r="U1917" s="362"/>
      <c r="V1917" s="362" t="s">
        <v>844</v>
      </c>
      <c r="W1917" s="362"/>
      <c r="X1917" s="362"/>
      <c r="Y1917" s="362" t="s">
        <v>48</v>
      </c>
      <c r="Z1917" s="362" t="s">
        <v>90</v>
      </c>
      <c r="AA1917" s="366" t="s">
        <v>90</v>
      </c>
      <c r="AB1917" s="362" t="s">
        <v>90</v>
      </c>
      <c r="AC1917" s="362"/>
      <c r="AD1917" s="362"/>
      <c r="AE1917" s="362"/>
      <c r="AF1917" s="362"/>
      <c r="AG1917" s="362"/>
      <c r="AH1917" s="362"/>
      <c r="AI1917" s="362" t="str">
        <f t="shared" si="29"/>
        <v>NOCIP/MPLS</v>
      </c>
      <c r="AJ1917" s="362" t="str">
        <f>VLOOKUP(AI1917,Table1[[#All],[CONCAT]:[Tfiber]],2,FALSE)</f>
        <v>Applications/Tools</v>
      </c>
      <c r="AK1917" s="362" t="s">
        <v>40</v>
      </c>
      <c r="AL1917" s="362" t="str">
        <f>VLOOKUP(C1917,[1]AllOSS!$B:$G,6,0)</f>
        <v>COMPLETED</v>
      </c>
      <c r="AM1917" s="362">
        <f>VLOOKUP(C1917,[1]AllOSS!$B:$K,10,0)</f>
        <v>0</v>
      </c>
      <c r="AN1917" s="362"/>
      <c r="AO1917" s="362"/>
      <c r="AP1917" s="361"/>
      <c r="AR1917">
        <v>1</v>
      </c>
    </row>
    <row r="1918" spans="2:44" ht="15" hidden="1" customHeight="1" x14ac:dyDescent="0.35">
      <c r="B1918" s="362">
        <v>1916</v>
      </c>
      <c r="C1918" s="362" t="s">
        <v>4758</v>
      </c>
      <c r="D1918" s="362" t="s">
        <v>3</v>
      </c>
      <c r="E1918" s="362" t="s">
        <v>172</v>
      </c>
      <c r="F1918" s="362"/>
      <c r="G1918" s="362"/>
      <c r="H1918" s="362"/>
      <c r="I1918" s="362" t="s">
        <v>59</v>
      </c>
      <c r="J1918" s="362" t="s">
        <v>63</v>
      </c>
      <c r="K1918" s="361" t="s">
        <v>4759</v>
      </c>
      <c r="L1918" s="362"/>
      <c r="M1918" s="362" t="s">
        <v>186</v>
      </c>
      <c r="N1918" s="362" t="s">
        <v>95</v>
      </c>
      <c r="O1918" s="362"/>
      <c r="P1918" s="362" t="s">
        <v>4399</v>
      </c>
      <c r="Q1918" s="362" t="s">
        <v>4400</v>
      </c>
      <c r="R1918" s="362"/>
      <c r="S1918" s="361"/>
      <c r="T1918" s="362"/>
      <c r="U1918" s="362"/>
      <c r="V1918" s="362" t="s">
        <v>844</v>
      </c>
      <c r="W1918" s="362"/>
      <c r="X1918" s="362"/>
      <c r="Y1918" s="362" t="s">
        <v>48</v>
      </c>
      <c r="Z1918" s="362" t="s">
        <v>90</v>
      </c>
      <c r="AA1918" s="366" t="s">
        <v>90</v>
      </c>
      <c r="AB1918" s="362" t="s">
        <v>90</v>
      </c>
      <c r="AC1918" s="362"/>
      <c r="AD1918" s="362"/>
      <c r="AE1918" s="362"/>
      <c r="AF1918" s="362"/>
      <c r="AG1918" s="362"/>
      <c r="AH1918" s="362"/>
      <c r="AI1918" s="362" t="str">
        <f t="shared" si="29"/>
        <v>NOCIP/MPLS</v>
      </c>
      <c r="AJ1918" s="362" t="str">
        <f>VLOOKUP(AI1918,Table1[[#All],[CONCAT]:[Tfiber]],2,FALSE)</f>
        <v>Applications/Tools</v>
      </c>
      <c r="AK1918" s="362" t="e">
        <v>#N/A</v>
      </c>
      <c r="AL1918" s="362" t="str">
        <f>VLOOKUP(C1918,[1]AllOSS!$B:$G,6,0)</f>
        <v>COMPLETED</v>
      </c>
      <c r="AM1918" s="362" t="str">
        <f>VLOOKUP(C1918,[1]AllOSS!$B:$K,10,0)</f>
        <v>available- hourly &amp; weekly in NPS</v>
      </c>
      <c r="AN1918" s="362"/>
      <c r="AO1918" s="362"/>
      <c r="AP1918" s="361" t="e">
        <v>#N/A</v>
      </c>
      <c r="AR1918">
        <v>1</v>
      </c>
    </row>
    <row r="1919" spans="2:44" ht="15" hidden="1" customHeight="1" x14ac:dyDescent="0.35">
      <c r="B1919" s="362">
        <v>1917</v>
      </c>
      <c r="C1919" s="362" t="s">
        <v>4760</v>
      </c>
      <c r="D1919" s="362" t="s">
        <v>3</v>
      </c>
      <c r="E1919" s="362" t="s">
        <v>172</v>
      </c>
      <c r="F1919" s="362"/>
      <c r="G1919" s="362" t="s">
        <v>63</v>
      </c>
      <c r="H1919" s="362" t="s">
        <v>63</v>
      </c>
      <c r="I1919" s="362" t="s">
        <v>63</v>
      </c>
      <c r="J1919" s="362" t="s">
        <v>4670</v>
      </c>
      <c r="K1919" s="361" t="s">
        <v>4761</v>
      </c>
      <c r="L1919" s="362"/>
      <c r="M1919" s="362" t="s">
        <v>1689</v>
      </c>
      <c r="N1919" s="362" t="s">
        <v>40</v>
      </c>
      <c r="O1919" s="362"/>
      <c r="P1919" s="362" t="s">
        <v>2208</v>
      </c>
      <c r="Q1919" s="362" t="s">
        <v>4394</v>
      </c>
      <c r="R1919" s="362"/>
      <c r="S1919" s="361" t="s">
        <v>4401</v>
      </c>
      <c r="T1919" s="362"/>
      <c r="U1919" s="362"/>
      <c r="V1919" s="362" t="s">
        <v>844</v>
      </c>
      <c r="W1919" s="362"/>
      <c r="X1919" s="362" t="s">
        <v>9</v>
      </c>
      <c r="Y1919" s="362" t="s">
        <v>9</v>
      </c>
      <c r="Z1919" s="362" t="s">
        <v>90</v>
      </c>
      <c r="AA1919" s="366" t="s">
        <v>90</v>
      </c>
      <c r="AB1919" s="362" t="s">
        <v>90</v>
      </c>
      <c r="AC1919" s="362"/>
      <c r="AD1919" s="362"/>
      <c r="AE1919" s="362"/>
      <c r="AF1919" s="362"/>
      <c r="AG1919" s="362"/>
      <c r="AH1919" s="362"/>
      <c r="AI1919" s="362" t="str">
        <f t="shared" si="29"/>
        <v>NOCOSS</v>
      </c>
      <c r="AJ1919" s="362" t="str">
        <f>VLOOKUP(AI1919,Table1[[#All],[CONCAT]:[Tfiber]],2,FALSE)</f>
        <v>Applications/Tools</v>
      </c>
      <c r="AK1919" s="362" t="s">
        <v>40</v>
      </c>
      <c r="AL1919" s="362" t="str">
        <f>VLOOKUP(C1919,[1]AllOSS!$B:$G,6,0)</f>
        <v>OPEN-DEPENDENT</v>
      </c>
      <c r="AM1919" s="362">
        <f>VLOOKUP(C1919,[1]AllOSS!$B:$K,10,0)</f>
        <v>0</v>
      </c>
      <c r="AN1919" s="362"/>
      <c r="AO1919" s="362"/>
      <c r="AP1919" s="361" t="e">
        <v>#N/A</v>
      </c>
      <c r="AR1919">
        <v>1</v>
      </c>
    </row>
    <row r="1920" spans="2:44" ht="15" hidden="1" customHeight="1" x14ac:dyDescent="0.35">
      <c r="B1920" s="362">
        <v>1918</v>
      </c>
      <c r="C1920" s="362" t="s">
        <v>4762</v>
      </c>
      <c r="D1920" s="362" t="s">
        <v>3</v>
      </c>
      <c r="E1920" s="362" t="s">
        <v>172</v>
      </c>
      <c r="F1920" s="362"/>
      <c r="G1920" s="362"/>
      <c r="H1920" s="362"/>
      <c r="I1920" s="362" t="s">
        <v>59</v>
      </c>
      <c r="J1920" s="362" t="s">
        <v>63</v>
      </c>
      <c r="K1920" s="361" t="s">
        <v>4763</v>
      </c>
      <c r="L1920" s="362"/>
      <c r="M1920" s="362" t="s">
        <v>186</v>
      </c>
      <c r="N1920" s="362" t="s">
        <v>4410</v>
      </c>
      <c r="O1920" s="362"/>
      <c r="P1920" s="362" t="s">
        <v>4399</v>
      </c>
      <c r="Q1920" s="362" t="s">
        <v>4400</v>
      </c>
      <c r="R1920" s="362"/>
      <c r="S1920" s="361"/>
      <c r="T1920" s="362"/>
      <c r="U1920" s="362"/>
      <c r="V1920" s="362" t="s">
        <v>844</v>
      </c>
      <c r="W1920" s="362"/>
      <c r="X1920" s="362"/>
      <c r="Y1920" s="362" t="s">
        <v>48</v>
      </c>
      <c r="Z1920" s="362" t="s">
        <v>90</v>
      </c>
      <c r="AA1920" s="366" t="s">
        <v>90</v>
      </c>
      <c r="AB1920" s="362" t="s">
        <v>90</v>
      </c>
      <c r="AC1920" s="362"/>
      <c r="AD1920" s="362"/>
      <c r="AE1920" s="362"/>
      <c r="AF1920" s="362"/>
      <c r="AG1920" s="362"/>
      <c r="AH1920" s="362"/>
      <c r="AI1920" s="362" t="str">
        <f t="shared" si="29"/>
        <v>NOCIP/MPLS</v>
      </c>
      <c r="AJ1920" s="362" t="str">
        <f>VLOOKUP(AI1920,Table1[[#All],[CONCAT]:[Tfiber]],2,FALSE)</f>
        <v>Applications/Tools</v>
      </c>
      <c r="AK1920" s="362" t="s">
        <v>40</v>
      </c>
      <c r="AL1920" s="362" t="str">
        <f>VLOOKUP(C1920,[1]AllOSS!$B:$G,6,0)</f>
        <v>COMPLETED</v>
      </c>
      <c r="AM1920" s="362">
        <f>VLOOKUP(C1920,[1]AllOSS!$B:$K,10,0)</f>
        <v>0</v>
      </c>
      <c r="AN1920" s="362"/>
      <c r="AO1920" s="362"/>
      <c r="AP1920" s="361"/>
      <c r="AR1920">
        <v>1</v>
      </c>
    </row>
    <row r="1921" spans="2:44" ht="15" hidden="1" customHeight="1" x14ac:dyDescent="0.35">
      <c r="B1921" s="362">
        <v>1919</v>
      </c>
      <c r="C1921" s="362" t="s">
        <v>4764</v>
      </c>
      <c r="D1921" s="362" t="s">
        <v>3</v>
      </c>
      <c r="E1921" s="362" t="s">
        <v>172</v>
      </c>
      <c r="F1921" s="362"/>
      <c r="G1921" s="362"/>
      <c r="H1921" s="362"/>
      <c r="I1921" s="362" t="s">
        <v>59</v>
      </c>
      <c r="J1921" s="362" t="s">
        <v>63</v>
      </c>
      <c r="K1921" s="361" t="s">
        <v>4765</v>
      </c>
      <c r="L1921" s="362"/>
      <c r="M1921" s="362" t="s">
        <v>186</v>
      </c>
      <c r="N1921" s="362" t="s">
        <v>4410</v>
      </c>
      <c r="O1921" s="362"/>
      <c r="P1921" s="362" t="s">
        <v>4399</v>
      </c>
      <c r="Q1921" s="362" t="s">
        <v>4400</v>
      </c>
      <c r="R1921" s="362"/>
      <c r="S1921" s="361"/>
      <c r="T1921" s="362"/>
      <c r="U1921" s="362"/>
      <c r="V1921" s="362" t="s">
        <v>844</v>
      </c>
      <c r="W1921" s="362"/>
      <c r="X1921" s="362"/>
      <c r="Y1921" s="362" t="s">
        <v>48</v>
      </c>
      <c r="Z1921" s="362" t="s">
        <v>90</v>
      </c>
      <c r="AA1921" s="366" t="s">
        <v>90</v>
      </c>
      <c r="AB1921" s="362" t="s">
        <v>90</v>
      </c>
      <c r="AC1921" s="362"/>
      <c r="AD1921" s="362"/>
      <c r="AE1921" s="362"/>
      <c r="AF1921" s="362"/>
      <c r="AG1921" s="362"/>
      <c r="AH1921" s="362"/>
      <c r="AI1921" s="362" t="str">
        <f t="shared" si="29"/>
        <v>NOCIP/MPLS</v>
      </c>
      <c r="AJ1921" s="362" t="str">
        <f>VLOOKUP(AI1921,Table1[[#All],[CONCAT]:[Tfiber]],2,FALSE)</f>
        <v>Applications/Tools</v>
      </c>
      <c r="AK1921" s="362" t="s">
        <v>40</v>
      </c>
      <c r="AL1921" s="362" t="str">
        <f>VLOOKUP(C1921,[1]AllOSS!$B:$G,6,0)</f>
        <v>COMPLETED</v>
      </c>
      <c r="AM1921" s="362">
        <f>VLOOKUP(C1921,[1]AllOSS!$B:$K,10,0)</f>
        <v>0</v>
      </c>
      <c r="AN1921" s="362"/>
      <c r="AO1921" s="362"/>
      <c r="AP1921" s="361"/>
      <c r="AR1921">
        <v>1</v>
      </c>
    </row>
    <row r="1922" spans="2:44" ht="15" hidden="1" customHeight="1" x14ac:dyDescent="0.35">
      <c r="B1922" s="362">
        <v>1920</v>
      </c>
      <c r="C1922" s="362" t="s">
        <v>4766</v>
      </c>
      <c r="D1922" s="362" t="s">
        <v>3</v>
      </c>
      <c r="E1922" s="362" t="s">
        <v>172</v>
      </c>
      <c r="F1922" s="362"/>
      <c r="G1922" s="362"/>
      <c r="H1922" s="362"/>
      <c r="I1922" s="362" t="s">
        <v>59</v>
      </c>
      <c r="J1922" s="362" t="s">
        <v>63</v>
      </c>
      <c r="K1922" s="361" t="s">
        <v>4767</v>
      </c>
      <c r="L1922" s="362"/>
      <c r="M1922" s="362" t="s">
        <v>186</v>
      </c>
      <c r="N1922" s="362" t="s">
        <v>4410</v>
      </c>
      <c r="O1922" s="362"/>
      <c r="P1922" s="362" t="s">
        <v>2208</v>
      </c>
      <c r="Q1922" s="362" t="s">
        <v>4394</v>
      </c>
      <c r="R1922" s="362"/>
      <c r="S1922" s="361" t="s">
        <v>4768</v>
      </c>
      <c r="T1922" s="362"/>
      <c r="U1922" s="362"/>
      <c r="V1922" s="362" t="s">
        <v>844</v>
      </c>
      <c r="W1922" s="362"/>
      <c r="X1922" s="362"/>
      <c r="Y1922" s="362" t="s">
        <v>48</v>
      </c>
      <c r="Z1922" s="362" t="s">
        <v>90</v>
      </c>
      <c r="AA1922" s="366" t="s">
        <v>90</v>
      </c>
      <c r="AB1922" s="362" t="s">
        <v>90</v>
      </c>
      <c r="AC1922" s="362"/>
      <c r="AD1922" s="362"/>
      <c r="AE1922" s="362"/>
      <c r="AF1922" s="362"/>
      <c r="AG1922" s="362"/>
      <c r="AH1922" s="362"/>
      <c r="AI1922" s="362" t="str">
        <f t="shared" si="29"/>
        <v>NOCIP/MPLS</v>
      </c>
      <c r="AJ1922" s="362" t="str">
        <f>VLOOKUP(AI1922,Table1[[#All],[CONCAT]:[Tfiber]],2,FALSE)</f>
        <v>Applications/Tools</v>
      </c>
      <c r="AK1922" s="362" t="s">
        <v>40</v>
      </c>
      <c r="AL1922" s="362" t="str">
        <f>VLOOKUP(C1922,[1]AllOSS!$B:$G,6,0)</f>
        <v>COMPLETED</v>
      </c>
      <c r="AM1922" s="362" t="str">
        <f>VLOOKUP(C1922,[1]AllOSS!$B:$K,10,0)</f>
        <v>Link Group can be created in NNMi and monitor for only IPMPLS links</v>
      </c>
      <c r="AN1922" s="362"/>
      <c r="AO1922" s="362"/>
      <c r="AP1922" s="361"/>
      <c r="AR1922">
        <v>1</v>
      </c>
    </row>
    <row r="1923" spans="2:44" ht="15" hidden="1" customHeight="1" x14ac:dyDescent="0.35">
      <c r="B1923" s="362">
        <v>1921</v>
      </c>
      <c r="C1923" s="362" t="s">
        <v>4769</v>
      </c>
      <c r="D1923" s="362" t="s">
        <v>3</v>
      </c>
      <c r="E1923" s="362" t="s">
        <v>172</v>
      </c>
      <c r="F1923" s="362"/>
      <c r="G1923" s="362"/>
      <c r="H1923" s="362"/>
      <c r="I1923" s="362" t="s">
        <v>59</v>
      </c>
      <c r="J1923" s="362" t="s">
        <v>63</v>
      </c>
      <c r="K1923" s="361" t="s">
        <v>4770</v>
      </c>
      <c r="L1923" s="362"/>
      <c r="M1923" s="362" t="s">
        <v>186</v>
      </c>
      <c r="N1923" s="362" t="s">
        <v>4410</v>
      </c>
      <c r="O1923" s="362"/>
      <c r="P1923" s="362" t="s">
        <v>4399</v>
      </c>
      <c r="Q1923" s="362" t="s">
        <v>4400</v>
      </c>
      <c r="R1923" s="362"/>
      <c r="S1923" s="361"/>
      <c r="T1923" s="362"/>
      <c r="U1923" s="362"/>
      <c r="V1923" s="362" t="s">
        <v>844</v>
      </c>
      <c r="W1923" s="362"/>
      <c r="X1923" s="362"/>
      <c r="Y1923" s="362" t="s">
        <v>48</v>
      </c>
      <c r="Z1923" s="362" t="s">
        <v>90</v>
      </c>
      <c r="AA1923" s="366" t="s">
        <v>90</v>
      </c>
      <c r="AB1923" s="362" t="s">
        <v>90</v>
      </c>
      <c r="AC1923" s="362"/>
      <c r="AD1923" s="362"/>
      <c r="AE1923" s="362"/>
      <c r="AF1923" s="362"/>
      <c r="AG1923" s="362"/>
      <c r="AH1923" s="362"/>
      <c r="AI1923" s="362" t="str">
        <f t="shared" ref="AI1923:AI1986" si="30">_xlfn.CONCAT(D1923,I1923)</f>
        <v>NOCIP/MPLS</v>
      </c>
      <c r="AJ1923" s="362" t="str">
        <f>VLOOKUP(AI1923,Table1[[#All],[CONCAT]:[Tfiber]],2,FALSE)</f>
        <v>Applications/Tools</v>
      </c>
      <c r="AK1923" s="362" t="s">
        <v>40</v>
      </c>
      <c r="AL1923" s="362" t="str">
        <f>VLOOKUP(C1923,[1]AllOSS!$B:$G,6,0)</f>
        <v>COMPLETED</v>
      </c>
      <c r="AM1923" s="362">
        <f>VLOOKUP(C1923,[1]AllOSS!$B:$K,10,0)</f>
        <v>0</v>
      </c>
      <c r="AN1923" s="362"/>
      <c r="AO1923" s="362"/>
      <c r="AP1923" s="361"/>
      <c r="AR1923">
        <v>1</v>
      </c>
    </row>
    <row r="1924" spans="2:44" ht="15" hidden="1" customHeight="1" x14ac:dyDescent="0.35">
      <c r="B1924" s="362">
        <v>1922</v>
      </c>
      <c r="C1924" s="362" t="s">
        <v>4771</v>
      </c>
      <c r="D1924" s="362" t="s">
        <v>3</v>
      </c>
      <c r="E1924" s="362" t="s">
        <v>172</v>
      </c>
      <c r="F1924" s="362"/>
      <c r="G1924" s="362"/>
      <c r="H1924" s="362"/>
      <c r="I1924" s="362" t="s">
        <v>59</v>
      </c>
      <c r="J1924" s="362" t="s">
        <v>63</v>
      </c>
      <c r="K1924" s="361" t="s">
        <v>4772</v>
      </c>
      <c r="L1924" s="362"/>
      <c r="M1924" s="362" t="s">
        <v>186</v>
      </c>
      <c r="N1924" s="362" t="s">
        <v>4410</v>
      </c>
      <c r="O1924" s="362"/>
      <c r="P1924" s="362" t="s">
        <v>4399</v>
      </c>
      <c r="Q1924" s="362" t="s">
        <v>4400</v>
      </c>
      <c r="R1924" s="362"/>
      <c r="S1924" s="361"/>
      <c r="T1924" s="362"/>
      <c r="U1924" s="362"/>
      <c r="V1924" s="362" t="s">
        <v>844</v>
      </c>
      <c r="W1924" s="362"/>
      <c r="X1924" s="362"/>
      <c r="Y1924" s="362" t="s">
        <v>48</v>
      </c>
      <c r="Z1924" s="362" t="s">
        <v>90</v>
      </c>
      <c r="AA1924" s="366" t="s">
        <v>90</v>
      </c>
      <c r="AB1924" s="362" t="s">
        <v>90</v>
      </c>
      <c r="AC1924" s="362"/>
      <c r="AD1924" s="362"/>
      <c r="AE1924" s="362"/>
      <c r="AF1924" s="362"/>
      <c r="AG1924" s="362"/>
      <c r="AH1924" s="362"/>
      <c r="AI1924" s="362" t="str">
        <f t="shared" si="30"/>
        <v>NOCIP/MPLS</v>
      </c>
      <c r="AJ1924" s="362" t="str">
        <f>VLOOKUP(AI1924,Table1[[#All],[CONCAT]:[Tfiber]],2,FALSE)</f>
        <v>Applications/Tools</v>
      </c>
      <c r="AK1924" s="362" t="s">
        <v>40</v>
      </c>
      <c r="AL1924" s="362" t="str">
        <f>VLOOKUP(C1924,[1]AllOSS!$B:$G,6,0)</f>
        <v>COMPLETED</v>
      </c>
      <c r="AM1924" s="362">
        <f>VLOOKUP(C1924,[1]AllOSS!$B:$K,10,0)</f>
        <v>0</v>
      </c>
      <c r="AN1924" s="362"/>
      <c r="AO1924" s="362"/>
      <c r="AP1924" s="361"/>
      <c r="AR1924">
        <v>1</v>
      </c>
    </row>
    <row r="1925" spans="2:44" ht="15" hidden="1" customHeight="1" x14ac:dyDescent="0.35">
      <c r="B1925" s="362">
        <v>1923</v>
      </c>
      <c r="C1925" s="362" t="s">
        <v>4773</v>
      </c>
      <c r="D1925" s="362" t="s">
        <v>3</v>
      </c>
      <c r="E1925" s="362" t="s">
        <v>172</v>
      </c>
      <c r="F1925" s="362"/>
      <c r="G1925" s="362"/>
      <c r="H1925" s="362"/>
      <c r="I1925" s="362" t="s">
        <v>59</v>
      </c>
      <c r="J1925" s="362" t="s">
        <v>63</v>
      </c>
      <c r="K1925" s="361" t="s">
        <v>4774</v>
      </c>
      <c r="L1925" s="362"/>
      <c r="M1925" s="362" t="s">
        <v>186</v>
      </c>
      <c r="N1925" s="362" t="s">
        <v>4410</v>
      </c>
      <c r="O1925" s="362"/>
      <c r="P1925" s="362" t="s">
        <v>4399</v>
      </c>
      <c r="Q1925" s="362" t="s">
        <v>4400</v>
      </c>
      <c r="R1925" s="362"/>
      <c r="S1925" s="361"/>
      <c r="T1925" s="362"/>
      <c r="U1925" s="362"/>
      <c r="V1925" s="362" t="s">
        <v>844</v>
      </c>
      <c r="W1925" s="362"/>
      <c r="X1925" s="362"/>
      <c r="Y1925" s="362" t="s">
        <v>48</v>
      </c>
      <c r="Z1925" s="362" t="s">
        <v>90</v>
      </c>
      <c r="AA1925" s="366" t="s">
        <v>90</v>
      </c>
      <c r="AB1925" s="362" t="s">
        <v>90</v>
      </c>
      <c r="AC1925" s="362"/>
      <c r="AD1925" s="362"/>
      <c r="AE1925" s="362"/>
      <c r="AF1925" s="362"/>
      <c r="AG1925" s="362"/>
      <c r="AH1925" s="362"/>
      <c r="AI1925" s="362" t="str">
        <f t="shared" si="30"/>
        <v>NOCIP/MPLS</v>
      </c>
      <c r="AJ1925" s="362" t="str">
        <f>VLOOKUP(AI1925,Table1[[#All],[CONCAT]:[Tfiber]],2,FALSE)</f>
        <v>Applications/Tools</v>
      </c>
      <c r="AK1925" s="362" t="s">
        <v>40</v>
      </c>
      <c r="AL1925" s="362" t="str">
        <f>VLOOKUP(C1925,[1]AllOSS!$B:$G,6,0)</f>
        <v>COMPLETED</v>
      </c>
      <c r="AM1925" s="362">
        <f>VLOOKUP(C1925,[1]AllOSS!$B:$K,10,0)</f>
        <v>0</v>
      </c>
      <c r="AN1925" s="362"/>
      <c r="AO1925" s="362"/>
      <c r="AP1925" s="361"/>
      <c r="AR1925">
        <v>1</v>
      </c>
    </row>
    <row r="1926" spans="2:44" ht="15" hidden="1" customHeight="1" x14ac:dyDescent="0.35">
      <c r="B1926" s="362">
        <v>1924</v>
      </c>
      <c r="C1926" s="362" t="s">
        <v>4775</v>
      </c>
      <c r="D1926" s="362" t="s">
        <v>3</v>
      </c>
      <c r="E1926" s="362" t="s">
        <v>172</v>
      </c>
      <c r="F1926" s="362"/>
      <c r="G1926" s="362"/>
      <c r="H1926" s="362"/>
      <c r="I1926" s="362" t="s">
        <v>59</v>
      </c>
      <c r="J1926" s="362" t="s">
        <v>63</v>
      </c>
      <c r="K1926" s="361" t="s">
        <v>4776</v>
      </c>
      <c r="L1926" s="362"/>
      <c r="M1926" s="362" t="s">
        <v>186</v>
      </c>
      <c r="N1926" s="362" t="s">
        <v>4410</v>
      </c>
      <c r="O1926" s="362"/>
      <c r="P1926" s="362" t="s">
        <v>4399</v>
      </c>
      <c r="Q1926" s="362" t="s">
        <v>4400</v>
      </c>
      <c r="R1926" s="362"/>
      <c r="S1926" s="361" t="s">
        <v>4768</v>
      </c>
      <c r="T1926" s="362"/>
      <c r="U1926" s="362"/>
      <c r="V1926" s="362" t="s">
        <v>844</v>
      </c>
      <c r="W1926" s="362"/>
      <c r="X1926" s="362"/>
      <c r="Y1926" s="362" t="s">
        <v>48</v>
      </c>
      <c r="Z1926" s="362" t="s">
        <v>90</v>
      </c>
      <c r="AA1926" s="366" t="s">
        <v>90</v>
      </c>
      <c r="AB1926" s="362" t="s">
        <v>90</v>
      </c>
      <c r="AC1926" s="362"/>
      <c r="AD1926" s="362"/>
      <c r="AE1926" s="362"/>
      <c r="AF1926" s="362"/>
      <c r="AG1926" s="362"/>
      <c r="AH1926" s="362"/>
      <c r="AI1926" s="362" t="str">
        <f t="shared" si="30"/>
        <v>NOCIP/MPLS</v>
      </c>
      <c r="AJ1926" s="362" t="str">
        <f>VLOOKUP(AI1926,Table1[[#All],[CONCAT]:[Tfiber]],2,FALSE)</f>
        <v>Applications/Tools</v>
      </c>
      <c r="AK1926" s="362" t="s">
        <v>40</v>
      </c>
      <c r="AL1926" s="362" t="str">
        <f>VLOOKUP(C1926,[1]AllOSS!$B:$G,6,0)</f>
        <v>COMPLETED</v>
      </c>
      <c r="AM1926" s="362" t="str">
        <f>VLOOKUP(C1926,[1]AllOSS!$B:$K,10,0)</f>
        <v>Link Group can be created in NNMi and monitor for only IPMPLS links</v>
      </c>
      <c r="AN1926" s="362"/>
      <c r="AO1926" s="362"/>
      <c r="AP1926" s="361"/>
      <c r="AR1926">
        <v>1</v>
      </c>
    </row>
    <row r="1927" spans="2:44" ht="15" hidden="1" customHeight="1" x14ac:dyDescent="0.35">
      <c r="B1927" s="362">
        <v>1925</v>
      </c>
      <c r="C1927" s="362" t="s">
        <v>4777</v>
      </c>
      <c r="D1927" s="362" t="s">
        <v>3</v>
      </c>
      <c r="E1927" s="362" t="s">
        <v>172</v>
      </c>
      <c r="F1927" s="362"/>
      <c r="G1927" s="362"/>
      <c r="H1927" s="362"/>
      <c r="I1927" s="362" t="s">
        <v>59</v>
      </c>
      <c r="J1927" s="362" t="s">
        <v>63</v>
      </c>
      <c r="K1927" s="361" t="s">
        <v>4778</v>
      </c>
      <c r="L1927" s="362"/>
      <c r="M1927" s="362" t="s">
        <v>186</v>
      </c>
      <c r="N1927" s="362" t="s">
        <v>40</v>
      </c>
      <c r="O1927" s="362"/>
      <c r="P1927" s="362" t="s">
        <v>4399</v>
      </c>
      <c r="Q1927" s="362" t="s">
        <v>4399</v>
      </c>
      <c r="R1927" s="362"/>
      <c r="S1927" s="361" t="s">
        <v>4779</v>
      </c>
      <c r="T1927" s="362"/>
      <c r="U1927" s="362"/>
      <c r="V1927" s="362" t="s">
        <v>844</v>
      </c>
      <c r="W1927" s="362"/>
      <c r="X1927" s="362" t="s">
        <v>9</v>
      </c>
      <c r="Y1927" s="362" t="s">
        <v>9</v>
      </c>
      <c r="Z1927" s="362" t="s">
        <v>90</v>
      </c>
      <c r="AA1927" s="366" t="s">
        <v>90</v>
      </c>
      <c r="AB1927" s="362" t="s">
        <v>90</v>
      </c>
      <c r="AC1927" s="362"/>
      <c r="AD1927" s="362"/>
      <c r="AE1927" s="362"/>
      <c r="AF1927" s="362"/>
      <c r="AG1927" s="362"/>
      <c r="AH1927" s="362"/>
      <c r="AI1927" s="362" t="str">
        <f t="shared" si="30"/>
        <v>NOCIP/MPLS</v>
      </c>
      <c r="AJ1927" s="362" t="str">
        <f>VLOOKUP(AI1927,Table1[[#All],[CONCAT]:[Tfiber]],2,FALSE)</f>
        <v>Applications/Tools</v>
      </c>
      <c r="AK1927" s="362" t="s">
        <v>40</v>
      </c>
      <c r="AL1927" s="362" t="str">
        <f>VLOOKUP(C1927,[1]AllOSS!$B:$G,6,0)</f>
        <v>OPEN</v>
      </c>
      <c r="AM1927" s="362" t="str">
        <f>VLOOKUP(C1927,[1]AllOSS!$B:$K,10,0)</f>
        <v>09-09-2025: Need confirmation from OT for "Low RX Optical Power Levels" KPI</v>
      </c>
      <c r="AN1927" s="362"/>
      <c r="AO1927" s="362"/>
      <c r="AP1927" s="361" t="e">
        <v>#N/A</v>
      </c>
      <c r="AR1927">
        <v>1</v>
      </c>
    </row>
    <row r="1928" spans="2:44" ht="15" hidden="1" customHeight="1" x14ac:dyDescent="0.35">
      <c r="B1928" s="362">
        <v>1926</v>
      </c>
      <c r="C1928" s="362" t="s">
        <v>4780</v>
      </c>
      <c r="D1928" s="362" t="s">
        <v>3</v>
      </c>
      <c r="E1928" s="362" t="s">
        <v>172</v>
      </c>
      <c r="F1928" s="362"/>
      <c r="G1928" s="362"/>
      <c r="H1928" s="362"/>
      <c r="I1928" s="362" t="s">
        <v>59</v>
      </c>
      <c r="J1928" s="362" t="s">
        <v>63</v>
      </c>
      <c r="K1928" s="361" t="s">
        <v>4781</v>
      </c>
      <c r="L1928" s="362"/>
      <c r="M1928" s="362" t="s">
        <v>186</v>
      </c>
      <c r="N1928" s="362" t="s">
        <v>40</v>
      </c>
      <c r="O1928" s="362"/>
      <c r="P1928" s="362" t="s">
        <v>4399</v>
      </c>
      <c r="Q1928" s="362" t="s">
        <v>4399</v>
      </c>
      <c r="R1928" s="362"/>
      <c r="S1928" s="361"/>
      <c r="T1928" s="362"/>
      <c r="U1928" s="362"/>
      <c r="V1928" s="362" t="s">
        <v>844</v>
      </c>
      <c r="W1928" s="362"/>
      <c r="X1928" s="362" t="s">
        <v>9</v>
      </c>
      <c r="Y1928" s="362" t="s">
        <v>9</v>
      </c>
      <c r="Z1928" s="362" t="s">
        <v>90</v>
      </c>
      <c r="AA1928" s="366" t="s">
        <v>90</v>
      </c>
      <c r="AB1928" s="362" t="s">
        <v>90</v>
      </c>
      <c r="AC1928" s="362"/>
      <c r="AD1928" s="362"/>
      <c r="AE1928" s="362"/>
      <c r="AF1928" s="362"/>
      <c r="AG1928" s="362"/>
      <c r="AH1928" s="362"/>
      <c r="AI1928" s="362" t="str">
        <f t="shared" si="30"/>
        <v>NOCIP/MPLS</v>
      </c>
      <c r="AJ1928" s="362" t="str">
        <f>VLOOKUP(AI1928,Table1[[#All],[CONCAT]:[Tfiber]],2,FALSE)</f>
        <v>Applications/Tools</v>
      </c>
      <c r="AK1928" s="362" t="s">
        <v>40</v>
      </c>
      <c r="AL1928" s="362" t="str">
        <f>VLOOKUP(C1928,[1]AllOSS!$B:$G,6,0)</f>
        <v>OPEN</v>
      </c>
      <c r="AM1928" s="362">
        <f>VLOOKUP(C1928,[1]AllOSS!$B:$K,10,0)</f>
        <v>0</v>
      </c>
      <c r="AN1928" s="362"/>
      <c r="AO1928" s="362"/>
      <c r="AP1928" s="361" t="e">
        <v>#N/A</v>
      </c>
      <c r="AR1928">
        <v>1</v>
      </c>
    </row>
    <row r="1929" spans="2:44" ht="15" hidden="1" customHeight="1" x14ac:dyDescent="0.35">
      <c r="B1929" s="362">
        <v>1927</v>
      </c>
      <c r="C1929" s="362" t="s">
        <v>4782</v>
      </c>
      <c r="D1929" s="362" t="s">
        <v>3</v>
      </c>
      <c r="E1929" s="362" t="s">
        <v>172</v>
      </c>
      <c r="F1929" s="362"/>
      <c r="G1929" s="362"/>
      <c r="H1929" s="362"/>
      <c r="I1929" s="362" t="s">
        <v>59</v>
      </c>
      <c r="J1929" s="362" t="s">
        <v>63</v>
      </c>
      <c r="K1929" s="361" t="s">
        <v>4783</v>
      </c>
      <c r="L1929" s="362"/>
      <c r="M1929" s="362" t="s">
        <v>186</v>
      </c>
      <c r="N1929" s="362" t="s">
        <v>40</v>
      </c>
      <c r="O1929" s="362"/>
      <c r="P1929" s="362" t="s">
        <v>4399</v>
      </c>
      <c r="Q1929" s="362" t="s">
        <v>4399</v>
      </c>
      <c r="R1929" s="362"/>
      <c r="S1929" s="361" t="s">
        <v>4779</v>
      </c>
      <c r="T1929" s="362"/>
      <c r="U1929" s="362"/>
      <c r="V1929" s="362" t="s">
        <v>844</v>
      </c>
      <c r="W1929" s="362"/>
      <c r="X1929" s="362" t="s">
        <v>9</v>
      </c>
      <c r="Y1929" s="362" t="s">
        <v>9</v>
      </c>
      <c r="Z1929" s="362" t="s">
        <v>90</v>
      </c>
      <c r="AA1929" s="366" t="s">
        <v>90</v>
      </c>
      <c r="AB1929" s="362" t="s">
        <v>90</v>
      </c>
      <c r="AC1929" s="362"/>
      <c r="AD1929" s="362"/>
      <c r="AE1929" s="362"/>
      <c r="AF1929" s="362"/>
      <c r="AG1929" s="362"/>
      <c r="AH1929" s="362"/>
      <c r="AI1929" s="362" t="str">
        <f t="shared" si="30"/>
        <v>NOCIP/MPLS</v>
      </c>
      <c r="AJ1929" s="362" t="str">
        <f>VLOOKUP(AI1929,Table1[[#All],[CONCAT]:[Tfiber]],2,FALSE)</f>
        <v>Applications/Tools</v>
      </c>
      <c r="AK1929" s="362" t="s">
        <v>40</v>
      </c>
      <c r="AL1929" s="362" t="str">
        <f>VLOOKUP(C1929,[1]AllOSS!$B:$G,6,0)</f>
        <v>OPEN</v>
      </c>
      <c r="AM1929" s="362" t="str">
        <f>VLOOKUP(C1929,[1]AllOSS!$B:$K,10,0)</f>
        <v>09-09-2025: Need confirmation from OT for "Low RX Optical Power Levels" KPI</v>
      </c>
      <c r="AN1929" s="362"/>
      <c r="AO1929" s="362"/>
      <c r="AP1929" s="361" t="e">
        <v>#N/A</v>
      </c>
      <c r="AR1929">
        <v>1</v>
      </c>
    </row>
    <row r="1930" spans="2:44" ht="15" hidden="1" customHeight="1" x14ac:dyDescent="0.35">
      <c r="B1930" s="362">
        <v>1928</v>
      </c>
      <c r="C1930" s="362" t="s">
        <v>4784</v>
      </c>
      <c r="D1930" s="362" t="s">
        <v>3</v>
      </c>
      <c r="E1930" s="362" t="s">
        <v>172</v>
      </c>
      <c r="F1930" s="362"/>
      <c r="G1930" s="362" t="s">
        <v>63</v>
      </c>
      <c r="H1930" s="362" t="s">
        <v>63</v>
      </c>
      <c r="I1930" s="362" t="s">
        <v>63</v>
      </c>
      <c r="J1930" s="362" t="s">
        <v>4540</v>
      </c>
      <c r="K1930" s="361" t="s">
        <v>4785</v>
      </c>
      <c r="L1930" s="362"/>
      <c r="M1930" s="362" t="s">
        <v>186</v>
      </c>
      <c r="N1930" s="362" t="s">
        <v>40</v>
      </c>
      <c r="O1930" s="362"/>
      <c r="P1930" s="362" t="s">
        <v>2208</v>
      </c>
      <c r="Q1930" s="362" t="s">
        <v>4394</v>
      </c>
      <c r="R1930" s="362"/>
      <c r="S1930" s="361" t="s">
        <v>4401</v>
      </c>
      <c r="T1930" s="362"/>
      <c r="U1930" s="362"/>
      <c r="V1930" s="362" t="s">
        <v>844</v>
      </c>
      <c r="W1930" s="362"/>
      <c r="X1930" s="362" t="s">
        <v>9</v>
      </c>
      <c r="Y1930" s="362" t="s">
        <v>9</v>
      </c>
      <c r="Z1930" s="362" t="s">
        <v>90</v>
      </c>
      <c r="AA1930" s="366" t="s">
        <v>90</v>
      </c>
      <c r="AB1930" s="362" t="s">
        <v>90</v>
      </c>
      <c r="AC1930" s="362"/>
      <c r="AD1930" s="362"/>
      <c r="AE1930" s="362"/>
      <c r="AF1930" s="362"/>
      <c r="AG1930" s="362"/>
      <c r="AH1930" s="362"/>
      <c r="AI1930" s="362" t="str">
        <f t="shared" si="30"/>
        <v>NOCOSS</v>
      </c>
      <c r="AJ1930" s="362" t="str">
        <f>VLOOKUP(AI1930,Table1[[#All],[CONCAT]:[Tfiber]],2,FALSE)</f>
        <v>Applications/Tools</v>
      </c>
      <c r="AK1930" s="362" t="s">
        <v>40</v>
      </c>
      <c r="AL1930" s="362" t="str">
        <f>VLOOKUP(C1930,[1]AllOSS!$B:$G,6,0)</f>
        <v>OPEN-DEPENDENT</v>
      </c>
      <c r="AM1930" s="362">
        <f>VLOOKUP(C1930,[1]AllOSS!$B:$K,10,0)</f>
        <v>0</v>
      </c>
      <c r="AN1930" s="362"/>
      <c r="AO1930" s="362"/>
      <c r="AP1930" s="361" t="e">
        <v>#N/A</v>
      </c>
      <c r="AR1930">
        <v>1</v>
      </c>
    </row>
    <row r="1931" spans="2:44" ht="15" hidden="1" customHeight="1" x14ac:dyDescent="0.35">
      <c r="B1931" s="362">
        <v>1929</v>
      </c>
      <c r="C1931" s="362" t="s">
        <v>4786</v>
      </c>
      <c r="D1931" s="362" t="s">
        <v>3</v>
      </c>
      <c r="E1931" s="362" t="s">
        <v>172</v>
      </c>
      <c r="F1931" s="362"/>
      <c r="G1931" s="362"/>
      <c r="H1931" s="362"/>
      <c r="I1931" s="362" t="s">
        <v>59</v>
      </c>
      <c r="J1931" s="362" t="s">
        <v>63</v>
      </c>
      <c r="K1931" s="361" t="s">
        <v>4787</v>
      </c>
      <c r="L1931" s="362"/>
      <c r="M1931" s="362" t="s">
        <v>186</v>
      </c>
      <c r="N1931" s="362" t="s">
        <v>40</v>
      </c>
      <c r="O1931" s="362"/>
      <c r="P1931" s="362" t="s">
        <v>4399</v>
      </c>
      <c r="Q1931" s="362" t="s">
        <v>4399</v>
      </c>
      <c r="R1931" s="362"/>
      <c r="S1931" s="361" t="s">
        <v>4779</v>
      </c>
      <c r="T1931" s="362"/>
      <c r="U1931" s="362"/>
      <c r="V1931" s="362" t="s">
        <v>844</v>
      </c>
      <c r="W1931" s="362"/>
      <c r="X1931" s="362" t="s">
        <v>9</v>
      </c>
      <c r="Y1931" s="362" t="s">
        <v>9</v>
      </c>
      <c r="Z1931" s="362" t="s">
        <v>90</v>
      </c>
      <c r="AA1931" s="366" t="s">
        <v>90</v>
      </c>
      <c r="AB1931" s="362" t="s">
        <v>90</v>
      </c>
      <c r="AC1931" s="362"/>
      <c r="AD1931" s="362"/>
      <c r="AE1931" s="362"/>
      <c r="AF1931" s="362"/>
      <c r="AG1931" s="362"/>
      <c r="AH1931" s="362"/>
      <c r="AI1931" s="362" t="str">
        <f t="shared" si="30"/>
        <v>NOCIP/MPLS</v>
      </c>
      <c r="AJ1931" s="362" t="str">
        <f>VLOOKUP(AI1931,Table1[[#All],[CONCAT]:[Tfiber]],2,FALSE)</f>
        <v>Applications/Tools</v>
      </c>
      <c r="AK1931" s="362" t="s">
        <v>40</v>
      </c>
      <c r="AL1931" s="362" t="str">
        <f>VLOOKUP(C1931,[1]AllOSS!$B:$G,6,0)</f>
        <v>OPEN</v>
      </c>
      <c r="AM1931" s="362" t="str">
        <f>VLOOKUP(C1931,[1]AllOSS!$B:$K,10,0)</f>
        <v>09-09-2025: Need confirmation from OT for "Low RX Optical Power Levels" KPI</v>
      </c>
      <c r="AN1931" s="362"/>
      <c r="AO1931" s="362"/>
      <c r="AP1931" s="361" t="e">
        <v>#N/A</v>
      </c>
      <c r="AR1931">
        <v>1</v>
      </c>
    </row>
    <row r="1932" spans="2:44" ht="15" hidden="1" customHeight="1" x14ac:dyDescent="0.35">
      <c r="B1932" s="362">
        <v>1930</v>
      </c>
      <c r="C1932" s="362" t="s">
        <v>4788</v>
      </c>
      <c r="D1932" s="362" t="s">
        <v>3</v>
      </c>
      <c r="E1932" s="362" t="s">
        <v>172</v>
      </c>
      <c r="F1932" s="362"/>
      <c r="G1932" s="362"/>
      <c r="H1932" s="362"/>
      <c r="I1932" s="362" t="s">
        <v>59</v>
      </c>
      <c r="J1932" s="362" t="s">
        <v>63</v>
      </c>
      <c r="K1932" s="361" t="s">
        <v>4789</v>
      </c>
      <c r="L1932" s="362"/>
      <c r="M1932" s="362" t="s">
        <v>186</v>
      </c>
      <c r="N1932" s="362" t="s">
        <v>40</v>
      </c>
      <c r="O1932" s="362"/>
      <c r="P1932" s="362" t="s">
        <v>4399</v>
      </c>
      <c r="Q1932" s="362" t="s">
        <v>4399</v>
      </c>
      <c r="R1932" s="362"/>
      <c r="S1932" s="361" t="s">
        <v>4779</v>
      </c>
      <c r="T1932" s="362"/>
      <c r="U1932" s="362"/>
      <c r="V1932" s="362" t="s">
        <v>844</v>
      </c>
      <c r="W1932" s="362"/>
      <c r="X1932" s="362" t="s">
        <v>9</v>
      </c>
      <c r="Y1932" s="362" t="s">
        <v>9</v>
      </c>
      <c r="Z1932" s="362" t="s">
        <v>90</v>
      </c>
      <c r="AA1932" s="366" t="s">
        <v>90</v>
      </c>
      <c r="AB1932" s="362" t="s">
        <v>90</v>
      </c>
      <c r="AC1932" s="362"/>
      <c r="AD1932" s="362"/>
      <c r="AE1932" s="362"/>
      <c r="AF1932" s="362"/>
      <c r="AG1932" s="362"/>
      <c r="AH1932" s="362"/>
      <c r="AI1932" s="362" t="str">
        <f t="shared" si="30"/>
        <v>NOCIP/MPLS</v>
      </c>
      <c r="AJ1932" s="362" t="str">
        <f>VLOOKUP(AI1932,Table1[[#All],[CONCAT]:[Tfiber]],2,FALSE)</f>
        <v>Applications/Tools</v>
      </c>
      <c r="AK1932" s="362" t="s">
        <v>40</v>
      </c>
      <c r="AL1932" s="362" t="str">
        <f>VLOOKUP(C1932,[1]AllOSS!$B:$G,6,0)</f>
        <v>OPEN</v>
      </c>
      <c r="AM1932" s="362" t="str">
        <f>VLOOKUP(C1932,[1]AllOSS!$B:$K,10,0)</f>
        <v>09-09-2025: Need confirmation from OT for "Low RX Optical Power Levels" KPI</v>
      </c>
      <c r="AN1932" s="362"/>
      <c r="AO1932" s="362"/>
      <c r="AP1932" s="361" t="e">
        <v>#N/A</v>
      </c>
      <c r="AR1932">
        <v>1</v>
      </c>
    </row>
    <row r="1933" spans="2:44" ht="15" hidden="1" customHeight="1" x14ac:dyDescent="0.35">
      <c r="B1933" s="362">
        <v>1931</v>
      </c>
      <c r="C1933" s="362" t="s">
        <v>4790</v>
      </c>
      <c r="D1933" s="362" t="s">
        <v>3</v>
      </c>
      <c r="E1933" s="362" t="s">
        <v>172</v>
      </c>
      <c r="F1933" s="362"/>
      <c r="G1933" s="362"/>
      <c r="H1933" s="362"/>
      <c r="I1933" s="362" t="s">
        <v>59</v>
      </c>
      <c r="J1933" s="362" t="s">
        <v>63</v>
      </c>
      <c r="K1933" s="361" t="s">
        <v>4791</v>
      </c>
      <c r="L1933" s="362"/>
      <c r="M1933" s="362" t="s">
        <v>186</v>
      </c>
      <c r="N1933" s="362" t="s">
        <v>40</v>
      </c>
      <c r="O1933" s="362"/>
      <c r="P1933" s="362" t="s">
        <v>4399</v>
      </c>
      <c r="Q1933" s="362" t="s">
        <v>4399</v>
      </c>
      <c r="R1933" s="362"/>
      <c r="S1933" s="361"/>
      <c r="T1933" s="362"/>
      <c r="U1933" s="362"/>
      <c r="V1933" s="362" t="s">
        <v>844</v>
      </c>
      <c r="W1933" s="362"/>
      <c r="X1933" s="362" t="s">
        <v>9</v>
      </c>
      <c r="Y1933" s="362" t="s">
        <v>9</v>
      </c>
      <c r="Z1933" s="362" t="s">
        <v>90</v>
      </c>
      <c r="AA1933" s="366" t="s">
        <v>90</v>
      </c>
      <c r="AB1933" s="362" t="s">
        <v>90</v>
      </c>
      <c r="AC1933" s="362"/>
      <c r="AD1933" s="362"/>
      <c r="AE1933" s="362"/>
      <c r="AF1933" s="362"/>
      <c r="AG1933" s="362"/>
      <c r="AH1933" s="362"/>
      <c r="AI1933" s="362" t="str">
        <f t="shared" si="30"/>
        <v>NOCIP/MPLS</v>
      </c>
      <c r="AJ1933" s="362" t="str">
        <f>VLOOKUP(AI1933,Table1[[#All],[CONCAT]:[Tfiber]],2,FALSE)</f>
        <v>Applications/Tools</v>
      </c>
      <c r="AK1933" s="362" t="s">
        <v>40</v>
      </c>
      <c r="AL1933" s="362" t="str">
        <f>VLOOKUP(C1933,[1]AllOSS!$B:$G,6,0)</f>
        <v>OPEN</v>
      </c>
      <c r="AM1933" s="362">
        <f>VLOOKUP(C1933,[1]AllOSS!$B:$K,10,0)</f>
        <v>0</v>
      </c>
      <c r="AN1933" s="362"/>
      <c r="AO1933" s="362"/>
      <c r="AP1933" s="361" t="e">
        <v>#N/A</v>
      </c>
      <c r="AR1933">
        <v>1</v>
      </c>
    </row>
    <row r="1934" spans="2:44" ht="15" hidden="1" customHeight="1" x14ac:dyDescent="0.35">
      <c r="B1934" s="362">
        <v>1932</v>
      </c>
      <c r="C1934" s="362" t="s">
        <v>4792</v>
      </c>
      <c r="D1934" s="362" t="s">
        <v>3</v>
      </c>
      <c r="E1934" s="362" t="s">
        <v>172</v>
      </c>
      <c r="F1934" s="362"/>
      <c r="G1934" s="362"/>
      <c r="H1934" s="362"/>
      <c r="I1934" s="362" t="s">
        <v>59</v>
      </c>
      <c r="J1934" s="362" t="s">
        <v>63</v>
      </c>
      <c r="K1934" s="361" t="s">
        <v>4793</v>
      </c>
      <c r="L1934" s="362"/>
      <c r="M1934" s="362" t="s">
        <v>186</v>
      </c>
      <c r="N1934" s="362" t="s">
        <v>40</v>
      </c>
      <c r="O1934" s="362"/>
      <c r="P1934" s="362" t="s">
        <v>4399</v>
      </c>
      <c r="Q1934" s="362" t="s">
        <v>4399</v>
      </c>
      <c r="R1934" s="362"/>
      <c r="S1934" s="361" t="s">
        <v>4779</v>
      </c>
      <c r="T1934" s="362"/>
      <c r="U1934" s="362"/>
      <c r="V1934" s="362" t="s">
        <v>844</v>
      </c>
      <c r="W1934" s="362"/>
      <c r="X1934" s="362" t="s">
        <v>9</v>
      </c>
      <c r="Y1934" s="362" t="s">
        <v>9</v>
      </c>
      <c r="Z1934" s="362" t="s">
        <v>90</v>
      </c>
      <c r="AA1934" s="366" t="s">
        <v>90</v>
      </c>
      <c r="AB1934" s="362" t="s">
        <v>90</v>
      </c>
      <c r="AC1934" s="362"/>
      <c r="AD1934" s="362"/>
      <c r="AE1934" s="362"/>
      <c r="AF1934" s="362"/>
      <c r="AG1934" s="362"/>
      <c r="AH1934" s="362"/>
      <c r="AI1934" s="362" t="str">
        <f t="shared" si="30"/>
        <v>NOCIP/MPLS</v>
      </c>
      <c r="AJ1934" s="362" t="str">
        <f>VLOOKUP(AI1934,Table1[[#All],[CONCAT]:[Tfiber]],2,FALSE)</f>
        <v>Applications/Tools</v>
      </c>
      <c r="AK1934" s="362" t="s">
        <v>40</v>
      </c>
      <c r="AL1934" s="362" t="str">
        <f>VLOOKUP(C1934,[1]AllOSS!$B:$G,6,0)</f>
        <v>OPEN</v>
      </c>
      <c r="AM1934" s="362" t="str">
        <f>VLOOKUP(C1934,[1]AllOSS!$B:$K,10,0)</f>
        <v>09-09-2025: Need confirmation from OT for "Low RX Optical Power Levels" KPI</v>
      </c>
      <c r="AN1934" s="362"/>
      <c r="AO1934" s="362"/>
      <c r="AP1934" s="361" t="e">
        <v>#N/A</v>
      </c>
      <c r="AR1934">
        <v>1</v>
      </c>
    </row>
    <row r="1935" spans="2:44" ht="15" hidden="1" customHeight="1" x14ac:dyDescent="0.35">
      <c r="B1935" s="362">
        <v>1933</v>
      </c>
      <c r="C1935" s="362" t="s">
        <v>4794</v>
      </c>
      <c r="D1935" s="362" t="s">
        <v>3</v>
      </c>
      <c r="E1935" s="362" t="s">
        <v>172</v>
      </c>
      <c r="F1935" s="362"/>
      <c r="G1935" s="362"/>
      <c r="H1935" s="362"/>
      <c r="I1935" s="362" t="s">
        <v>59</v>
      </c>
      <c r="J1935" s="362" t="s">
        <v>63</v>
      </c>
      <c r="K1935" s="361" t="s">
        <v>4795</v>
      </c>
      <c r="L1935" s="362"/>
      <c r="M1935" s="362" t="s">
        <v>186</v>
      </c>
      <c r="N1935" s="362" t="s">
        <v>40</v>
      </c>
      <c r="O1935" s="362"/>
      <c r="P1935" s="362" t="s">
        <v>4399</v>
      </c>
      <c r="Q1935" s="362" t="s">
        <v>4399</v>
      </c>
      <c r="R1935" s="362"/>
      <c r="S1935" s="361" t="s">
        <v>4779</v>
      </c>
      <c r="T1935" s="362"/>
      <c r="U1935" s="362"/>
      <c r="V1935" s="362" t="s">
        <v>844</v>
      </c>
      <c r="W1935" s="362"/>
      <c r="X1935" s="362" t="s">
        <v>9</v>
      </c>
      <c r="Y1935" s="362" t="s">
        <v>9</v>
      </c>
      <c r="Z1935" s="362" t="s">
        <v>90</v>
      </c>
      <c r="AA1935" s="366" t="s">
        <v>90</v>
      </c>
      <c r="AB1935" s="362" t="s">
        <v>90</v>
      </c>
      <c r="AC1935" s="362"/>
      <c r="AD1935" s="362"/>
      <c r="AE1935" s="362"/>
      <c r="AF1935" s="362"/>
      <c r="AG1935" s="362"/>
      <c r="AH1935" s="362"/>
      <c r="AI1935" s="362" t="str">
        <f t="shared" si="30"/>
        <v>NOCIP/MPLS</v>
      </c>
      <c r="AJ1935" s="362" t="str">
        <f>VLOOKUP(AI1935,Table1[[#All],[CONCAT]:[Tfiber]],2,FALSE)</f>
        <v>Applications/Tools</v>
      </c>
      <c r="AK1935" s="362" t="s">
        <v>40</v>
      </c>
      <c r="AL1935" s="362" t="str">
        <f>VLOOKUP(C1935,[1]AllOSS!$B:$G,6,0)</f>
        <v>OPEN</v>
      </c>
      <c r="AM1935" s="362" t="str">
        <f>VLOOKUP(C1935,[1]AllOSS!$B:$K,10,0)</f>
        <v>09-09-2025: Need confirmation from OT for "Low RX Optical Power Levels" KPI</v>
      </c>
      <c r="AN1935" s="362"/>
      <c r="AO1935" s="362"/>
      <c r="AP1935" s="361" t="e">
        <v>#N/A</v>
      </c>
      <c r="AR1935">
        <v>1</v>
      </c>
    </row>
    <row r="1936" spans="2:44" ht="15" hidden="1" customHeight="1" x14ac:dyDescent="0.35">
      <c r="B1936" s="362">
        <v>1934</v>
      </c>
      <c r="C1936" s="362" t="s">
        <v>4796</v>
      </c>
      <c r="D1936" s="362" t="s">
        <v>3</v>
      </c>
      <c r="E1936" s="362" t="s">
        <v>172</v>
      </c>
      <c r="F1936" s="362"/>
      <c r="G1936" s="362"/>
      <c r="H1936" s="362"/>
      <c r="I1936" s="362" t="s">
        <v>59</v>
      </c>
      <c r="J1936" s="362" t="s">
        <v>63</v>
      </c>
      <c r="K1936" s="361" t="s">
        <v>4797</v>
      </c>
      <c r="L1936" s="362"/>
      <c r="M1936" s="362" t="s">
        <v>186</v>
      </c>
      <c r="N1936" s="362" t="s">
        <v>40</v>
      </c>
      <c r="O1936" s="362"/>
      <c r="P1936" s="362" t="s">
        <v>4399</v>
      </c>
      <c r="Q1936" s="362" t="s">
        <v>4399</v>
      </c>
      <c r="R1936" s="362"/>
      <c r="S1936" s="361" t="s">
        <v>4779</v>
      </c>
      <c r="T1936" s="362"/>
      <c r="U1936" s="362"/>
      <c r="V1936" s="362" t="s">
        <v>844</v>
      </c>
      <c r="W1936" s="362"/>
      <c r="X1936" s="362" t="s">
        <v>9</v>
      </c>
      <c r="Y1936" s="362" t="s">
        <v>9</v>
      </c>
      <c r="Z1936" s="362" t="s">
        <v>90</v>
      </c>
      <c r="AA1936" s="366" t="s">
        <v>90</v>
      </c>
      <c r="AB1936" s="362" t="s">
        <v>90</v>
      </c>
      <c r="AC1936" s="362"/>
      <c r="AD1936" s="362"/>
      <c r="AE1936" s="362"/>
      <c r="AF1936" s="362"/>
      <c r="AG1936" s="362"/>
      <c r="AH1936" s="362"/>
      <c r="AI1936" s="362" t="str">
        <f t="shared" si="30"/>
        <v>NOCIP/MPLS</v>
      </c>
      <c r="AJ1936" s="362" t="str">
        <f>VLOOKUP(AI1936,Table1[[#All],[CONCAT]:[Tfiber]],2,FALSE)</f>
        <v>Applications/Tools</v>
      </c>
      <c r="AK1936" s="362" t="s">
        <v>40</v>
      </c>
      <c r="AL1936" s="362" t="str">
        <f>VLOOKUP(C1936,[1]AllOSS!$B:$G,6,0)</f>
        <v>OPEN</v>
      </c>
      <c r="AM1936" s="362" t="str">
        <f>VLOOKUP(C1936,[1]AllOSS!$B:$K,10,0)</f>
        <v>09-09-2025: Need confirmation from OT for "Low RX Optical Power Levels" KPI</v>
      </c>
      <c r="AN1936" s="362"/>
      <c r="AO1936" s="362"/>
      <c r="AP1936" s="361" t="e">
        <v>#N/A</v>
      </c>
      <c r="AR1936">
        <v>1</v>
      </c>
    </row>
    <row r="1937" spans="2:44" ht="15" hidden="1" customHeight="1" x14ac:dyDescent="0.35">
      <c r="B1937" s="362">
        <v>1935</v>
      </c>
      <c r="C1937" s="362" t="s">
        <v>4798</v>
      </c>
      <c r="D1937" s="362" t="s">
        <v>3</v>
      </c>
      <c r="E1937" s="362" t="s">
        <v>172</v>
      </c>
      <c r="F1937" s="362"/>
      <c r="G1937" s="362"/>
      <c r="H1937" s="362"/>
      <c r="I1937" s="362" t="s">
        <v>59</v>
      </c>
      <c r="J1937" s="362" t="s">
        <v>63</v>
      </c>
      <c r="K1937" s="361" t="s">
        <v>4799</v>
      </c>
      <c r="L1937" s="362"/>
      <c r="M1937" s="362" t="s">
        <v>186</v>
      </c>
      <c r="N1937" s="362" t="s">
        <v>40</v>
      </c>
      <c r="O1937" s="362"/>
      <c r="P1937" s="362" t="s">
        <v>4399</v>
      </c>
      <c r="Q1937" s="362" t="s">
        <v>4399</v>
      </c>
      <c r="R1937" s="362"/>
      <c r="S1937" s="361"/>
      <c r="T1937" s="362"/>
      <c r="U1937" s="362"/>
      <c r="V1937" s="362" t="s">
        <v>844</v>
      </c>
      <c r="W1937" s="362"/>
      <c r="X1937" s="362" t="s">
        <v>9</v>
      </c>
      <c r="Y1937" s="362" t="s">
        <v>9</v>
      </c>
      <c r="Z1937" s="362" t="s">
        <v>90</v>
      </c>
      <c r="AA1937" s="366" t="s">
        <v>90</v>
      </c>
      <c r="AB1937" s="362" t="s">
        <v>90</v>
      </c>
      <c r="AC1937" s="362"/>
      <c r="AD1937" s="362"/>
      <c r="AE1937" s="362"/>
      <c r="AF1937" s="362"/>
      <c r="AG1937" s="362"/>
      <c r="AH1937" s="362"/>
      <c r="AI1937" s="362" t="str">
        <f t="shared" si="30"/>
        <v>NOCIP/MPLS</v>
      </c>
      <c r="AJ1937" s="362" t="str">
        <f>VLOOKUP(AI1937,Table1[[#All],[CONCAT]:[Tfiber]],2,FALSE)</f>
        <v>Applications/Tools</v>
      </c>
      <c r="AK1937" s="362" t="s">
        <v>40</v>
      </c>
      <c r="AL1937" s="362" t="str">
        <f>VLOOKUP(C1937,[1]AllOSS!$B:$G,6,0)</f>
        <v>OPEN</v>
      </c>
      <c r="AM1937" s="362">
        <f>VLOOKUP(C1937,[1]AllOSS!$B:$K,10,0)</f>
        <v>0</v>
      </c>
      <c r="AN1937" s="362"/>
      <c r="AO1937" s="362"/>
      <c r="AP1937" s="361" t="e">
        <v>#N/A</v>
      </c>
      <c r="AR1937">
        <v>1</v>
      </c>
    </row>
    <row r="1938" spans="2:44" ht="15" hidden="1" customHeight="1" x14ac:dyDescent="0.35">
      <c r="B1938" s="362">
        <v>1936</v>
      </c>
      <c r="C1938" s="362" t="s">
        <v>4800</v>
      </c>
      <c r="D1938" s="362" t="s">
        <v>3</v>
      </c>
      <c r="E1938" s="362" t="s">
        <v>172</v>
      </c>
      <c r="F1938" s="362"/>
      <c r="G1938" s="362"/>
      <c r="H1938" s="362"/>
      <c r="I1938" s="362" t="s">
        <v>59</v>
      </c>
      <c r="J1938" s="362" t="s">
        <v>63</v>
      </c>
      <c r="K1938" s="361" t="s">
        <v>4801</v>
      </c>
      <c r="L1938" s="362"/>
      <c r="M1938" s="362" t="s">
        <v>186</v>
      </c>
      <c r="N1938" s="362" t="s">
        <v>40</v>
      </c>
      <c r="O1938" s="362"/>
      <c r="P1938" s="362" t="s">
        <v>4399</v>
      </c>
      <c r="Q1938" s="362" t="s">
        <v>4399</v>
      </c>
      <c r="R1938" s="362"/>
      <c r="S1938" s="361" t="s">
        <v>4779</v>
      </c>
      <c r="T1938" s="362"/>
      <c r="U1938" s="362"/>
      <c r="V1938" s="362" t="s">
        <v>844</v>
      </c>
      <c r="W1938" s="362"/>
      <c r="X1938" s="362" t="s">
        <v>9</v>
      </c>
      <c r="Y1938" s="362" t="s">
        <v>9</v>
      </c>
      <c r="Z1938" s="362" t="s">
        <v>90</v>
      </c>
      <c r="AA1938" s="366" t="s">
        <v>90</v>
      </c>
      <c r="AB1938" s="362" t="s">
        <v>90</v>
      </c>
      <c r="AC1938" s="362"/>
      <c r="AD1938" s="362"/>
      <c r="AE1938" s="362"/>
      <c r="AF1938" s="362"/>
      <c r="AG1938" s="362"/>
      <c r="AH1938" s="362"/>
      <c r="AI1938" s="362" t="str">
        <f t="shared" si="30"/>
        <v>NOCIP/MPLS</v>
      </c>
      <c r="AJ1938" s="362" t="str">
        <f>VLOOKUP(AI1938,Table1[[#All],[CONCAT]:[Tfiber]],2,FALSE)</f>
        <v>Applications/Tools</v>
      </c>
      <c r="AK1938" s="362" t="s">
        <v>40</v>
      </c>
      <c r="AL1938" s="362" t="str">
        <f>VLOOKUP(C1938,[1]AllOSS!$B:$G,6,0)</f>
        <v>OPEN</v>
      </c>
      <c r="AM1938" s="362" t="str">
        <f>VLOOKUP(C1938,[1]AllOSS!$B:$K,10,0)</f>
        <v>09-09-2025: Need confirmation from OT for "Low RX Optical Power Levels" KPI</v>
      </c>
      <c r="AN1938" s="362"/>
      <c r="AO1938" s="362"/>
      <c r="AP1938" s="361" t="e">
        <v>#N/A</v>
      </c>
      <c r="AR1938">
        <v>1</v>
      </c>
    </row>
    <row r="1939" spans="2:44" ht="15" hidden="1" customHeight="1" x14ac:dyDescent="0.35">
      <c r="B1939" s="362">
        <v>1937</v>
      </c>
      <c r="C1939" s="362" t="s">
        <v>4802</v>
      </c>
      <c r="D1939" s="362" t="s">
        <v>3</v>
      </c>
      <c r="E1939" s="362" t="s">
        <v>172</v>
      </c>
      <c r="F1939" s="362"/>
      <c r="G1939" s="362"/>
      <c r="H1939" s="362"/>
      <c r="I1939" s="362" t="s">
        <v>59</v>
      </c>
      <c r="J1939" s="362" t="s">
        <v>63</v>
      </c>
      <c r="K1939" s="361" t="s">
        <v>4803</v>
      </c>
      <c r="L1939" s="362"/>
      <c r="M1939" s="362" t="s">
        <v>186</v>
      </c>
      <c r="N1939" s="362" t="s">
        <v>40</v>
      </c>
      <c r="O1939" s="362"/>
      <c r="P1939" s="362" t="s">
        <v>4399</v>
      </c>
      <c r="Q1939" s="362" t="s">
        <v>4399</v>
      </c>
      <c r="R1939" s="362"/>
      <c r="S1939" s="361" t="s">
        <v>4779</v>
      </c>
      <c r="T1939" s="362"/>
      <c r="U1939" s="362"/>
      <c r="V1939" s="362" t="s">
        <v>844</v>
      </c>
      <c r="W1939" s="362"/>
      <c r="X1939" s="362" t="s">
        <v>9</v>
      </c>
      <c r="Y1939" s="362" t="s">
        <v>9</v>
      </c>
      <c r="Z1939" s="362" t="s">
        <v>90</v>
      </c>
      <c r="AA1939" s="366" t="s">
        <v>90</v>
      </c>
      <c r="AB1939" s="362" t="s">
        <v>90</v>
      </c>
      <c r="AC1939" s="362"/>
      <c r="AD1939" s="362"/>
      <c r="AE1939" s="362"/>
      <c r="AF1939" s="362"/>
      <c r="AG1939" s="362"/>
      <c r="AH1939" s="362"/>
      <c r="AI1939" s="362" t="str">
        <f t="shared" si="30"/>
        <v>NOCIP/MPLS</v>
      </c>
      <c r="AJ1939" s="362" t="str">
        <f>VLOOKUP(AI1939,Table1[[#All],[CONCAT]:[Tfiber]],2,FALSE)</f>
        <v>Applications/Tools</v>
      </c>
      <c r="AK1939" s="362" t="s">
        <v>40</v>
      </c>
      <c r="AL1939" s="362" t="str">
        <f>VLOOKUP(C1939,[1]AllOSS!$B:$G,6,0)</f>
        <v>OPEN</v>
      </c>
      <c r="AM1939" s="362" t="str">
        <f>VLOOKUP(C1939,[1]AllOSS!$B:$K,10,0)</f>
        <v>09-09-2025: Need confirmation from OT for "Low RX Optical Power Levels" KPI</v>
      </c>
      <c r="AN1939" s="362"/>
      <c r="AO1939" s="362"/>
      <c r="AP1939" s="361" t="e">
        <v>#N/A</v>
      </c>
      <c r="AR1939">
        <v>1</v>
      </c>
    </row>
    <row r="1940" spans="2:44" ht="15" hidden="1" customHeight="1" x14ac:dyDescent="0.35">
      <c r="B1940" s="362">
        <v>1938</v>
      </c>
      <c r="C1940" s="362" t="s">
        <v>4804</v>
      </c>
      <c r="D1940" s="362" t="s">
        <v>3</v>
      </c>
      <c r="E1940" s="362" t="s">
        <v>172</v>
      </c>
      <c r="F1940" s="362"/>
      <c r="G1940" s="362"/>
      <c r="H1940" s="362"/>
      <c r="I1940" s="362" t="s">
        <v>59</v>
      </c>
      <c r="J1940" s="362" t="s">
        <v>63</v>
      </c>
      <c r="K1940" s="361" t="s">
        <v>4805</v>
      </c>
      <c r="L1940" s="362"/>
      <c r="M1940" s="362" t="s">
        <v>186</v>
      </c>
      <c r="N1940" s="362" t="s">
        <v>4410</v>
      </c>
      <c r="O1940" s="362"/>
      <c r="P1940" s="362" t="s">
        <v>2208</v>
      </c>
      <c r="Q1940" s="362" t="s">
        <v>4394</v>
      </c>
      <c r="R1940" s="362"/>
      <c r="S1940" s="361" t="s">
        <v>4779</v>
      </c>
      <c r="T1940" s="362"/>
      <c r="U1940" s="362"/>
      <c r="V1940" s="362" t="s">
        <v>844</v>
      </c>
      <c r="W1940" s="362"/>
      <c r="X1940" s="362"/>
      <c r="Y1940" s="362" t="s">
        <v>48</v>
      </c>
      <c r="Z1940" s="362" t="s">
        <v>90</v>
      </c>
      <c r="AA1940" s="366" t="s">
        <v>90</v>
      </c>
      <c r="AB1940" s="362" t="s">
        <v>90</v>
      </c>
      <c r="AC1940" s="362"/>
      <c r="AD1940" s="362"/>
      <c r="AE1940" s="362"/>
      <c r="AF1940" s="362"/>
      <c r="AG1940" s="362"/>
      <c r="AH1940" s="362"/>
      <c r="AI1940" s="362" t="str">
        <f t="shared" si="30"/>
        <v>NOCIP/MPLS</v>
      </c>
      <c r="AJ1940" s="362" t="str">
        <f>VLOOKUP(AI1940,Table1[[#All],[CONCAT]:[Tfiber]],2,FALSE)</f>
        <v>Applications/Tools</v>
      </c>
      <c r="AK1940" s="362" t="s">
        <v>40</v>
      </c>
      <c r="AL1940" s="362" t="str">
        <f>VLOOKUP(C1940,[1]AllOSS!$B:$G,6,0)</f>
        <v>COMPLETED</v>
      </c>
      <c r="AM1940" s="362" t="str">
        <f>VLOOKUP(C1940,[1]AllOSS!$B:$K,10,0)</f>
        <v>09-09-2025: Need confirmation from OT for "Low RX Optical Power Levels" KPI</v>
      </c>
      <c r="AN1940" s="362"/>
      <c r="AO1940" s="362"/>
      <c r="AP1940" s="361"/>
      <c r="AR1940">
        <v>1</v>
      </c>
    </row>
    <row r="1941" spans="2:44" ht="15" hidden="1" customHeight="1" x14ac:dyDescent="0.35">
      <c r="B1941" s="362">
        <v>1939</v>
      </c>
      <c r="C1941" s="362" t="s">
        <v>4806</v>
      </c>
      <c r="D1941" s="362" t="s">
        <v>3</v>
      </c>
      <c r="E1941" s="362" t="s">
        <v>172</v>
      </c>
      <c r="F1941" s="362"/>
      <c r="G1941" s="362" t="s">
        <v>63</v>
      </c>
      <c r="H1941" s="362" t="s">
        <v>63</v>
      </c>
      <c r="I1941" s="362" t="s">
        <v>63</v>
      </c>
      <c r="J1941" s="362" t="s">
        <v>4540</v>
      </c>
      <c r="K1941" s="361" t="s">
        <v>4807</v>
      </c>
      <c r="L1941" s="362"/>
      <c r="M1941" s="362" t="s">
        <v>186</v>
      </c>
      <c r="N1941" s="362" t="s">
        <v>40</v>
      </c>
      <c r="O1941" s="362"/>
      <c r="P1941" s="362" t="s">
        <v>2208</v>
      </c>
      <c r="Q1941" s="362" t="s">
        <v>4394</v>
      </c>
      <c r="R1941" s="362"/>
      <c r="S1941" s="361" t="s">
        <v>4401</v>
      </c>
      <c r="T1941" s="362"/>
      <c r="U1941" s="362"/>
      <c r="V1941" s="362" t="s">
        <v>844</v>
      </c>
      <c r="W1941" s="362"/>
      <c r="X1941" s="362" t="s">
        <v>9</v>
      </c>
      <c r="Y1941" s="362" t="s">
        <v>9</v>
      </c>
      <c r="Z1941" s="362" t="s">
        <v>90</v>
      </c>
      <c r="AA1941" s="366" t="s">
        <v>90</v>
      </c>
      <c r="AB1941" s="362" t="s">
        <v>90</v>
      </c>
      <c r="AC1941" s="362"/>
      <c r="AD1941" s="362"/>
      <c r="AE1941" s="362"/>
      <c r="AF1941" s="362"/>
      <c r="AG1941" s="362"/>
      <c r="AH1941" s="362"/>
      <c r="AI1941" s="362" t="str">
        <f t="shared" si="30"/>
        <v>NOCOSS</v>
      </c>
      <c r="AJ1941" s="362" t="str">
        <f>VLOOKUP(AI1941,Table1[[#All],[CONCAT]:[Tfiber]],2,FALSE)</f>
        <v>Applications/Tools</v>
      </c>
      <c r="AK1941" s="362" t="s">
        <v>40</v>
      </c>
      <c r="AL1941" s="362" t="str">
        <f>VLOOKUP(C1941,[1]AllOSS!$B:$G,6,0)</f>
        <v>OPEN-DEPENDENT</v>
      </c>
      <c r="AM1941" s="362">
        <f>VLOOKUP(C1941,[1]AllOSS!$B:$K,10,0)</f>
        <v>0</v>
      </c>
      <c r="AN1941" s="362"/>
      <c r="AO1941" s="362"/>
      <c r="AP1941" s="361" t="e">
        <v>#N/A</v>
      </c>
      <c r="AR1941">
        <v>1</v>
      </c>
    </row>
    <row r="1942" spans="2:44" ht="15" hidden="1" customHeight="1" x14ac:dyDescent="0.35">
      <c r="B1942" s="362">
        <v>1940</v>
      </c>
      <c r="C1942" s="362" t="s">
        <v>4808</v>
      </c>
      <c r="D1942" s="362" t="s">
        <v>3</v>
      </c>
      <c r="E1942" s="362" t="s">
        <v>172</v>
      </c>
      <c r="F1942" s="362"/>
      <c r="G1942" s="362"/>
      <c r="H1942" s="362"/>
      <c r="I1942" s="362" t="s">
        <v>59</v>
      </c>
      <c r="J1942" s="362" t="s">
        <v>63</v>
      </c>
      <c r="K1942" s="361" t="s">
        <v>4809</v>
      </c>
      <c r="L1942" s="362"/>
      <c r="M1942" s="362" t="s">
        <v>186</v>
      </c>
      <c r="N1942" s="362" t="s">
        <v>4410</v>
      </c>
      <c r="O1942" s="362"/>
      <c r="P1942" s="362" t="s">
        <v>2208</v>
      </c>
      <c r="Q1942" s="362" t="s">
        <v>4394</v>
      </c>
      <c r="R1942" s="362"/>
      <c r="S1942" s="361"/>
      <c r="T1942" s="362"/>
      <c r="U1942" s="362"/>
      <c r="V1942" s="362" t="s">
        <v>844</v>
      </c>
      <c r="W1942" s="362"/>
      <c r="X1942" s="362"/>
      <c r="Y1942" s="362" t="s">
        <v>48</v>
      </c>
      <c r="Z1942" s="362" t="s">
        <v>90</v>
      </c>
      <c r="AA1942" s="366" t="s">
        <v>90</v>
      </c>
      <c r="AB1942" s="362" t="s">
        <v>90</v>
      </c>
      <c r="AC1942" s="362"/>
      <c r="AD1942" s="362"/>
      <c r="AE1942" s="362"/>
      <c r="AF1942" s="362"/>
      <c r="AG1942" s="362"/>
      <c r="AH1942" s="362"/>
      <c r="AI1942" s="362" t="str">
        <f t="shared" si="30"/>
        <v>NOCIP/MPLS</v>
      </c>
      <c r="AJ1942" s="362" t="str">
        <f>VLOOKUP(AI1942,Table1[[#All],[CONCAT]:[Tfiber]],2,FALSE)</f>
        <v>Applications/Tools</v>
      </c>
      <c r="AK1942" s="362" t="s">
        <v>40</v>
      </c>
      <c r="AL1942" s="362" t="str">
        <f>VLOOKUP(C1942,[1]AllOSS!$B:$G,6,0)</f>
        <v>COMPLETED</v>
      </c>
      <c r="AM1942" s="362">
        <f>VLOOKUP(C1942,[1]AllOSS!$B:$K,10,0)</f>
        <v>0</v>
      </c>
      <c r="AN1942" s="362"/>
      <c r="AO1942" s="362"/>
      <c r="AP1942" s="361"/>
      <c r="AR1942">
        <v>1</v>
      </c>
    </row>
    <row r="1943" spans="2:44" ht="15" hidden="1" customHeight="1" x14ac:dyDescent="0.35">
      <c r="B1943" s="362">
        <v>1941</v>
      </c>
      <c r="C1943" s="362" t="s">
        <v>4810</v>
      </c>
      <c r="D1943" s="362" t="s">
        <v>3</v>
      </c>
      <c r="E1943" s="362" t="s">
        <v>172</v>
      </c>
      <c r="F1943" s="362"/>
      <c r="G1943" s="362"/>
      <c r="H1943" s="362"/>
      <c r="I1943" s="362" t="s">
        <v>59</v>
      </c>
      <c r="J1943" s="362" t="s">
        <v>63</v>
      </c>
      <c r="K1943" s="361" t="s">
        <v>4811</v>
      </c>
      <c r="L1943" s="362"/>
      <c r="M1943" s="362" t="s">
        <v>186</v>
      </c>
      <c r="N1943" s="362" t="s">
        <v>4410</v>
      </c>
      <c r="O1943" s="362"/>
      <c r="P1943" s="362" t="s">
        <v>2208</v>
      </c>
      <c r="Q1943" s="362" t="s">
        <v>4394</v>
      </c>
      <c r="R1943" s="362"/>
      <c r="S1943" s="361"/>
      <c r="T1943" s="362"/>
      <c r="U1943" s="362"/>
      <c r="V1943" s="362" t="s">
        <v>844</v>
      </c>
      <c r="W1943" s="362"/>
      <c r="X1943" s="362"/>
      <c r="Y1943" s="362" t="s">
        <v>48</v>
      </c>
      <c r="Z1943" s="362" t="s">
        <v>90</v>
      </c>
      <c r="AA1943" s="366" t="s">
        <v>90</v>
      </c>
      <c r="AB1943" s="362" t="s">
        <v>90</v>
      </c>
      <c r="AC1943" s="362"/>
      <c r="AD1943" s="362"/>
      <c r="AE1943" s="362"/>
      <c r="AF1943" s="362"/>
      <c r="AG1943" s="362"/>
      <c r="AH1943" s="362"/>
      <c r="AI1943" s="362" t="str">
        <f t="shared" si="30"/>
        <v>NOCIP/MPLS</v>
      </c>
      <c r="AJ1943" s="362" t="str">
        <f>VLOOKUP(AI1943,Table1[[#All],[CONCAT]:[Tfiber]],2,FALSE)</f>
        <v>Applications/Tools</v>
      </c>
      <c r="AK1943" s="362" t="s">
        <v>40</v>
      </c>
      <c r="AL1943" s="362" t="str">
        <f>VLOOKUP(C1943,[1]AllOSS!$B:$G,6,0)</f>
        <v>COMPLETED</v>
      </c>
      <c r="AM1943" s="362">
        <f>VLOOKUP(C1943,[1]AllOSS!$B:$K,10,0)</f>
        <v>0</v>
      </c>
      <c r="AN1943" s="362"/>
      <c r="AO1943" s="362"/>
      <c r="AP1943" s="361"/>
      <c r="AR1943">
        <v>1</v>
      </c>
    </row>
    <row r="1944" spans="2:44" ht="15" hidden="1" customHeight="1" x14ac:dyDescent="0.35">
      <c r="B1944" s="362">
        <v>1942</v>
      </c>
      <c r="C1944" s="362" t="s">
        <v>4812</v>
      </c>
      <c r="D1944" s="362" t="s">
        <v>3</v>
      </c>
      <c r="E1944" s="362" t="s">
        <v>172</v>
      </c>
      <c r="F1944" s="362"/>
      <c r="G1944" s="362"/>
      <c r="H1944" s="362"/>
      <c r="I1944" s="362" t="s">
        <v>59</v>
      </c>
      <c r="J1944" s="362" t="s">
        <v>63</v>
      </c>
      <c r="K1944" s="361" t="s">
        <v>4813</v>
      </c>
      <c r="L1944" s="362"/>
      <c r="M1944" s="362" t="s">
        <v>186</v>
      </c>
      <c r="N1944" s="362" t="s">
        <v>4410</v>
      </c>
      <c r="O1944" s="362"/>
      <c r="P1944" s="362" t="s">
        <v>2208</v>
      </c>
      <c r="Q1944" s="362" t="s">
        <v>4394</v>
      </c>
      <c r="R1944" s="362"/>
      <c r="S1944" s="361"/>
      <c r="T1944" s="362"/>
      <c r="U1944" s="362"/>
      <c r="V1944" s="362" t="s">
        <v>844</v>
      </c>
      <c r="W1944" s="362"/>
      <c r="X1944" s="362"/>
      <c r="Y1944" s="362" t="s">
        <v>48</v>
      </c>
      <c r="Z1944" s="362" t="s">
        <v>90</v>
      </c>
      <c r="AA1944" s="366" t="s">
        <v>90</v>
      </c>
      <c r="AB1944" s="362" t="s">
        <v>90</v>
      </c>
      <c r="AC1944" s="362"/>
      <c r="AD1944" s="362"/>
      <c r="AE1944" s="362"/>
      <c r="AF1944" s="362"/>
      <c r="AG1944" s="362"/>
      <c r="AH1944" s="362"/>
      <c r="AI1944" s="362" t="str">
        <f t="shared" si="30"/>
        <v>NOCIP/MPLS</v>
      </c>
      <c r="AJ1944" s="362" t="str">
        <f>VLOOKUP(AI1944,Table1[[#All],[CONCAT]:[Tfiber]],2,FALSE)</f>
        <v>Applications/Tools</v>
      </c>
      <c r="AK1944" s="362" t="s">
        <v>40</v>
      </c>
      <c r="AL1944" s="362" t="str">
        <f>VLOOKUP(C1944,[1]AllOSS!$B:$G,6,0)</f>
        <v>COMPLETED</v>
      </c>
      <c r="AM1944" s="362">
        <f>VLOOKUP(C1944,[1]AllOSS!$B:$K,10,0)</f>
        <v>0</v>
      </c>
      <c r="AN1944" s="362"/>
      <c r="AO1944" s="362"/>
      <c r="AP1944" s="361"/>
      <c r="AR1944">
        <v>1</v>
      </c>
    </row>
    <row r="1945" spans="2:44" ht="15" hidden="1" customHeight="1" x14ac:dyDescent="0.35">
      <c r="B1945" s="362">
        <v>1943</v>
      </c>
      <c r="C1945" s="362" t="s">
        <v>4814</v>
      </c>
      <c r="D1945" s="362" t="s">
        <v>3</v>
      </c>
      <c r="E1945" s="362" t="s">
        <v>172</v>
      </c>
      <c r="F1945" s="362"/>
      <c r="G1945" s="362" t="s">
        <v>63</v>
      </c>
      <c r="H1945" s="362" t="s">
        <v>63</v>
      </c>
      <c r="I1945" s="362" t="s">
        <v>80</v>
      </c>
      <c r="J1945" s="362" t="s">
        <v>63</v>
      </c>
      <c r="K1945" s="361" t="s">
        <v>4815</v>
      </c>
      <c r="L1945" s="362"/>
      <c r="M1945" s="362" t="s">
        <v>186</v>
      </c>
      <c r="N1945" s="362" t="s">
        <v>4410</v>
      </c>
      <c r="O1945" s="362"/>
      <c r="P1945" s="362" t="s">
        <v>2208</v>
      </c>
      <c r="Q1945" s="362" t="s">
        <v>4394</v>
      </c>
      <c r="R1945" s="362"/>
      <c r="S1945" s="361" t="s">
        <v>4816</v>
      </c>
      <c r="T1945" s="362"/>
      <c r="U1945" s="362"/>
      <c r="V1945" s="362" t="s">
        <v>844</v>
      </c>
      <c r="W1945" s="362"/>
      <c r="X1945" s="362"/>
      <c r="Y1945" s="362" t="s">
        <v>48</v>
      </c>
      <c r="Z1945" s="362" t="s">
        <v>90</v>
      </c>
      <c r="AA1945" s="366" t="s">
        <v>90</v>
      </c>
      <c r="AB1945" s="362" t="s">
        <v>90</v>
      </c>
      <c r="AC1945" s="362"/>
      <c r="AD1945" s="362"/>
      <c r="AE1945" s="362"/>
      <c r="AF1945" s="362"/>
      <c r="AG1945" s="362"/>
      <c r="AH1945" s="362"/>
      <c r="AI1945" s="362" t="str">
        <f t="shared" si="30"/>
        <v>NOCAll Domain</v>
      </c>
      <c r="AJ1945" s="362" t="str">
        <f>VLOOKUP(AI1945,Table1[[#All],[CONCAT]:[Tfiber]],2,FALSE)</f>
        <v>Applications/Tools</v>
      </c>
      <c r="AK1945" s="362" t="s">
        <v>40</v>
      </c>
      <c r="AL1945" s="362" t="str">
        <f>VLOOKUP(C1945,[1]AllOSS!$B:$G,6,0)</f>
        <v>COMPLETED</v>
      </c>
      <c r="AM1945" s="362" t="str">
        <f>VLOOKUP(C1945,[1]AllOSS!$B:$K,10,0)</f>
        <v>Direct integration with OEM portal is not in scope, however manual ticket can be created in service manager using 'RMA_TAC' category and monitor the status and progress</v>
      </c>
      <c r="AN1945" s="362"/>
      <c r="AO1945" s="362"/>
      <c r="AP1945" s="361"/>
      <c r="AR1945">
        <v>1</v>
      </c>
    </row>
    <row r="1946" spans="2:44" ht="15" hidden="1" customHeight="1" x14ac:dyDescent="0.35">
      <c r="B1946" s="362">
        <v>1944</v>
      </c>
      <c r="C1946" s="362" t="s">
        <v>4817</v>
      </c>
      <c r="D1946" s="362" t="s">
        <v>3</v>
      </c>
      <c r="E1946" s="362" t="s">
        <v>172</v>
      </c>
      <c r="F1946" s="362"/>
      <c r="G1946" s="362" t="s">
        <v>63</v>
      </c>
      <c r="H1946" s="362" t="s">
        <v>63</v>
      </c>
      <c r="I1946" s="362" t="s">
        <v>80</v>
      </c>
      <c r="J1946" s="362" t="s">
        <v>63</v>
      </c>
      <c r="K1946" s="361" t="s">
        <v>4818</v>
      </c>
      <c r="L1946" s="362"/>
      <c r="M1946" s="362" t="s">
        <v>186</v>
      </c>
      <c r="N1946" s="362" t="s">
        <v>4410</v>
      </c>
      <c r="O1946" s="362"/>
      <c r="P1946" s="362" t="s">
        <v>2208</v>
      </c>
      <c r="Q1946" s="362" t="s">
        <v>4394</v>
      </c>
      <c r="R1946" s="362"/>
      <c r="S1946" s="361" t="s">
        <v>4816</v>
      </c>
      <c r="T1946" s="362"/>
      <c r="U1946" s="362"/>
      <c r="V1946" s="362" t="s">
        <v>844</v>
      </c>
      <c r="W1946" s="362"/>
      <c r="X1946" s="362"/>
      <c r="Y1946" s="362" t="s">
        <v>48</v>
      </c>
      <c r="Z1946" s="362" t="s">
        <v>90</v>
      </c>
      <c r="AA1946" s="366" t="s">
        <v>90</v>
      </c>
      <c r="AB1946" s="362" t="s">
        <v>90</v>
      </c>
      <c r="AC1946" s="362"/>
      <c r="AD1946" s="362"/>
      <c r="AE1946" s="362"/>
      <c r="AF1946" s="362"/>
      <c r="AG1946" s="362"/>
      <c r="AH1946" s="362"/>
      <c r="AI1946" s="362" t="str">
        <f t="shared" si="30"/>
        <v>NOCAll Domain</v>
      </c>
      <c r="AJ1946" s="362" t="str">
        <f>VLOOKUP(AI1946,Table1[[#All],[CONCAT]:[Tfiber]],2,FALSE)</f>
        <v>Applications/Tools</v>
      </c>
      <c r="AK1946" s="362" t="s">
        <v>40</v>
      </c>
      <c r="AL1946" s="362" t="str">
        <f>VLOOKUP(C1946,[1]AllOSS!$B:$G,6,0)</f>
        <v>COMPLETED</v>
      </c>
      <c r="AM1946" s="362" t="str">
        <f>VLOOKUP(C1946,[1]AllOSS!$B:$K,10,0)</f>
        <v>Direct integration with OEM portal is not in scope, however manual ticket can be created in service manager using 'RMA_TAC' category and monitor the status and progress</v>
      </c>
      <c r="AN1946" s="362"/>
      <c r="AO1946" s="362"/>
      <c r="AP1946" s="361"/>
      <c r="AR1946">
        <v>1</v>
      </c>
    </row>
    <row r="1947" spans="2:44" ht="15" hidden="1" customHeight="1" x14ac:dyDescent="0.35">
      <c r="B1947" s="362">
        <v>1945</v>
      </c>
      <c r="C1947" s="362" t="s">
        <v>4819</v>
      </c>
      <c r="D1947" s="362" t="s">
        <v>3</v>
      </c>
      <c r="E1947" s="362" t="s">
        <v>172</v>
      </c>
      <c r="F1947" s="362"/>
      <c r="G1947" s="362" t="s">
        <v>63</v>
      </c>
      <c r="H1947" s="362" t="s">
        <v>63</v>
      </c>
      <c r="I1947" s="362" t="s">
        <v>80</v>
      </c>
      <c r="J1947" s="362" t="s">
        <v>63</v>
      </c>
      <c r="K1947" s="361" t="s">
        <v>4820</v>
      </c>
      <c r="L1947" s="362"/>
      <c r="M1947" s="362" t="s">
        <v>186</v>
      </c>
      <c r="N1947" s="362" t="s">
        <v>4410</v>
      </c>
      <c r="O1947" s="362"/>
      <c r="P1947" s="362" t="s">
        <v>2208</v>
      </c>
      <c r="Q1947" s="362" t="s">
        <v>4394</v>
      </c>
      <c r="R1947" s="362"/>
      <c r="S1947" s="361" t="s">
        <v>4816</v>
      </c>
      <c r="T1947" s="362"/>
      <c r="U1947" s="362"/>
      <c r="V1947" s="362" t="s">
        <v>844</v>
      </c>
      <c r="W1947" s="362"/>
      <c r="X1947" s="362"/>
      <c r="Y1947" s="362" t="s">
        <v>48</v>
      </c>
      <c r="Z1947" s="362" t="s">
        <v>90</v>
      </c>
      <c r="AA1947" s="366" t="s">
        <v>90</v>
      </c>
      <c r="AB1947" s="362" t="s">
        <v>90</v>
      </c>
      <c r="AC1947" s="362"/>
      <c r="AD1947" s="362"/>
      <c r="AE1947" s="362"/>
      <c r="AF1947" s="362"/>
      <c r="AG1947" s="362"/>
      <c r="AH1947" s="362"/>
      <c r="AI1947" s="362" t="str">
        <f t="shared" si="30"/>
        <v>NOCAll Domain</v>
      </c>
      <c r="AJ1947" s="362" t="str">
        <f>VLOOKUP(AI1947,Table1[[#All],[CONCAT]:[Tfiber]],2,FALSE)</f>
        <v>Applications/Tools</v>
      </c>
      <c r="AK1947" s="362" t="s">
        <v>40</v>
      </c>
      <c r="AL1947" s="362" t="str">
        <f>VLOOKUP(C1947,[1]AllOSS!$B:$G,6,0)</f>
        <v>COMPLETED</v>
      </c>
      <c r="AM1947" s="362" t="str">
        <f>VLOOKUP(C1947,[1]AllOSS!$B:$K,10,0)</f>
        <v>Direct integration with OEM portal is not in scope, however manual ticket can be created in service manager using 'RMA_TAC' category and monitor the status and progress</v>
      </c>
      <c r="AN1947" s="362"/>
      <c r="AO1947" s="362"/>
      <c r="AP1947" s="361"/>
      <c r="AR1947">
        <v>1</v>
      </c>
    </row>
    <row r="1948" spans="2:44" ht="15" hidden="1" customHeight="1" x14ac:dyDescent="0.35">
      <c r="B1948" s="362">
        <v>1946</v>
      </c>
      <c r="C1948" s="362" t="s">
        <v>4821</v>
      </c>
      <c r="D1948" s="362" t="s">
        <v>3</v>
      </c>
      <c r="E1948" s="362" t="s">
        <v>172</v>
      </c>
      <c r="F1948" s="362"/>
      <c r="G1948" s="362" t="s">
        <v>63</v>
      </c>
      <c r="H1948" s="362" t="s">
        <v>63</v>
      </c>
      <c r="I1948" s="362" t="s">
        <v>80</v>
      </c>
      <c r="J1948" s="362" t="s">
        <v>63</v>
      </c>
      <c r="K1948" s="361" t="s">
        <v>4822</v>
      </c>
      <c r="L1948" s="362"/>
      <c r="M1948" s="362" t="s">
        <v>186</v>
      </c>
      <c r="N1948" s="362" t="s">
        <v>4410</v>
      </c>
      <c r="O1948" s="362"/>
      <c r="P1948" s="362" t="s">
        <v>2208</v>
      </c>
      <c r="Q1948" s="362" t="s">
        <v>4394</v>
      </c>
      <c r="R1948" s="362"/>
      <c r="S1948" s="361" t="s">
        <v>4816</v>
      </c>
      <c r="T1948" s="362"/>
      <c r="U1948" s="362"/>
      <c r="V1948" s="362" t="s">
        <v>844</v>
      </c>
      <c r="W1948" s="362"/>
      <c r="X1948" s="362"/>
      <c r="Y1948" s="362" t="s">
        <v>48</v>
      </c>
      <c r="Z1948" s="362" t="s">
        <v>90</v>
      </c>
      <c r="AA1948" s="366" t="s">
        <v>90</v>
      </c>
      <c r="AB1948" s="362" t="s">
        <v>90</v>
      </c>
      <c r="AC1948" s="362"/>
      <c r="AD1948" s="362"/>
      <c r="AE1948" s="362"/>
      <c r="AF1948" s="362"/>
      <c r="AG1948" s="362"/>
      <c r="AH1948" s="362"/>
      <c r="AI1948" s="362" t="str">
        <f t="shared" si="30"/>
        <v>NOCAll Domain</v>
      </c>
      <c r="AJ1948" s="362" t="str">
        <f>VLOOKUP(AI1948,Table1[[#All],[CONCAT]:[Tfiber]],2,FALSE)</f>
        <v>Applications/Tools</v>
      </c>
      <c r="AK1948" s="362" t="s">
        <v>40</v>
      </c>
      <c r="AL1948" s="362" t="str">
        <f>VLOOKUP(C1948,[1]AllOSS!$B:$G,6,0)</f>
        <v>COMPLETED</v>
      </c>
      <c r="AM1948" s="362" t="str">
        <f>VLOOKUP(C1948,[1]AllOSS!$B:$K,10,0)</f>
        <v>Direct integration with OEM portal is not in scope, however manual ticket can be created in service manager using 'RMA_TAC' category and monitor the status and progress</v>
      </c>
      <c r="AN1948" s="362"/>
      <c r="AO1948" s="362"/>
      <c r="AP1948" s="361"/>
      <c r="AR1948">
        <v>1</v>
      </c>
    </row>
    <row r="1949" spans="2:44" ht="15" hidden="1" customHeight="1" x14ac:dyDescent="0.35">
      <c r="B1949" s="362">
        <v>1947</v>
      </c>
      <c r="C1949" s="362" t="s">
        <v>4823</v>
      </c>
      <c r="D1949" s="362" t="s">
        <v>3</v>
      </c>
      <c r="E1949" s="362" t="s">
        <v>172</v>
      </c>
      <c r="F1949" s="362"/>
      <c r="G1949" s="362" t="s">
        <v>63</v>
      </c>
      <c r="H1949" s="362" t="s">
        <v>63</v>
      </c>
      <c r="I1949" s="362" t="s">
        <v>80</v>
      </c>
      <c r="J1949" s="362" t="s">
        <v>63</v>
      </c>
      <c r="K1949" s="361" t="s">
        <v>4824</v>
      </c>
      <c r="L1949" s="362"/>
      <c r="M1949" s="362" t="s">
        <v>186</v>
      </c>
      <c r="N1949" s="362" t="s">
        <v>4410</v>
      </c>
      <c r="O1949" s="362"/>
      <c r="P1949" s="362" t="s">
        <v>2208</v>
      </c>
      <c r="Q1949" s="362" t="s">
        <v>4394</v>
      </c>
      <c r="R1949" s="362"/>
      <c r="S1949" s="361" t="s">
        <v>4816</v>
      </c>
      <c r="T1949" s="362"/>
      <c r="U1949" s="362"/>
      <c r="V1949" s="362" t="s">
        <v>844</v>
      </c>
      <c r="W1949" s="362"/>
      <c r="X1949" s="362"/>
      <c r="Y1949" s="362" t="s">
        <v>48</v>
      </c>
      <c r="Z1949" s="362" t="s">
        <v>90</v>
      </c>
      <c r="AA1949" s="366" t="s">
        <v>90</v>
      </c>
      <c r="AB1949" s="362" t="s">
        <v>90</v>
      </c>
      <c r="AC1949" s="362"/>
      <c r="AD1949" s="362"/>
      <c r="AE1949" s="362"/>
      <c r="AF1949" s="362"/>
      <c r="AG1949" s="362"/>
      <c r="AH1949" s="362"/>
      <c r="AI1949" s="362" t="str">
        <f t="shared" si="30"/>
        <v>NOCAll Domain</v>
      </c>
      <c r="AJ1949" s="362" t="str">
        <f>VLOOKUP(AI1949,Table1[[#All],[CONCAT]:[Tfiber]],2,FALSE)</f>
        <v>Applications/Tools</v>
      </c>
      <c r="AK1949" s="362" t="s">
        <v>40</v>
      </c>
      <c r="AL1949" s="362" t="str">
        <f>VLOOKUP(C1949,[1]AllOSS!$B:$G,6,0)</f>
        <v>COMPLETED</v>
      </c>
      <c r="AM1949" s="362" t="str">
        <f>VLOOKUP(C1949,[1]AllOSS!$B:$K,10,0)</f>
        <v>Direct integration with OEM portal is not in scope, however manual ticket can be created in service manager using 'RMA_TAC' category and monitor the status and progress</v>
      </c>
      <c r="AN1949" s="362"/>
      <c r="AO1949" s="362"/>
      <c r="AP1949" s="361"/>
      <c r="AR1949">
        <v>1</v>
      </c>
    </row>
    <row r="1950" spans="2:44" ht="15" hidden="1" customHeight="1" x14ac:dyDescent="0.35">
      <c r="B1950" s="362">
        <v>1948</v>
      </c>
      <c r="C1950" s="362" t="s">
        <v>4825</v>
      </c>
      <c r="D1950" s="362" t="s">
        <v>3</v>
      </c>
      <c r="E1950" s="362" t="s">
        <v>172</v>
      </c>
      <c r="F1950" s="362"/>
      <c r="G1950" s="362" t="s">
        <v>63</v>
      </c>
      <c r="H1950" s="362" t="s">
        <v>63</v>
      </c>
      <c r="I1950" s="362" t="s">
        <v>80</v>
      </c>
      <c r="J1950" s="362" t="s">
        <v>63</v>
      </c>
      <c r="K1950" s="361" t="s">
        <v>4826</v>
      </c>
      <c r="L1950" s="362"/>
      <c r="M1950" s="362" t="s">
        <v>186</v>
      </c>
      <c r="N1950" s="362" t="s">
        <v>4410</v>
      </c>
      <c r="O1950" s="362"/>
      <c r="P1950" s="362" t="s">
        <v>2208</v>
      </c>
      <c r="Q1950" s="362" t="s">
        <v>4394</v>
      </c>
      <c r="R1950" s="362"/>
      <c r="S1950" s="361" t="s">
        <v>4816</v>
      </c>
      <c r="T1950" s="362"/>
      <c r="U1950" s="362"/>
      <c r="V1950" s="362" t="s">
        <v>844</v>
      </c>
      <c r="W1950" s="362"/>
      <c r="X1950" s="362"/>
      <c r="Y1950" s="362" t="s">
        <v>48</v>
      </c>
      <c r="Z1950" s="362" t="s">
        <v>90</v>
      </c>
      <c r="AA1950" s="366" t="s">
        <v>90</v>
      </c>
      <c r="AB1950" s="362" t="s">
        <v>90</v>
      </c>
      <c r="AC1950" s="362"/>
      <c r="AD1950" s="362"/>
      <c r="AE1950" s="362"/>
      <c r="AF1950" s="362"/>
      <c r="AG1950" s="362"/>
      <c r="AH1950" s="362"/>
      <c r="AI1950" s="362" t="str">
        <f t="shared" si="30"/>
        <v>NOCAll Domain</v>
      </c>
      <c r="AJ1950" s="362" t="str">
        <f>VLOOKUP(AI1950,Table1[[#All],[CONCAT]:[Tfiber]],2,FALSE)</f>
        <v>Applications/Tools</v>
      </c>
      <c r="AK1950" s="362" t="s">
        <v>40</v>
      </c>
      <c r="AL1950" s="362" t="str">
        <f>VLOOKUP(C1950,[1]AllOSS!$B:$G,6,0)</f>
        <v>COMPLETED</v>
      </c>
      <c r="AM1950" s="362" t="str">
        <f>VLOOKUP(C1950,[1]AllOSS!$B:$K,10,0)</f>
        <v>Direct integration with OEM portal is not in scope, however manual ticket can be created in service manager using 'RMA_TAC' category and monitor the status and progress</v>
      </c>
      <c r="AN1950" s="362"/>
      <c r="AO1950" s="362"/>
      <c r="AP1950" s="361"/>
      <c r="AR1950">
        <v>1</v>
      </c>
    </row>
    <row r="1951" spans="2:44" ht="15" hidden="1" customHeight="1" x14ac:dyDescent="0.35">
      <c r="B1951" s="362">
        <v>1949</v>
      </c>
      <c r="C1951" s="362" t="s">
        <v>4827</v>
      </c>
      <c r="D1951" s="362" t="s">
        <v>3</v>
      </c>
      <c r="E1951" s="362" t="s">
        <v>172</v>
      </c>
      <c r="F1951" s="362"/>
      <c r="G1951" s="362" t="s">
        <v>63</v>
      </c>
      <c r="H1951" s="362" t="s">
        <v>63</v>
      </c>
      <c r="I1951" s="362" t="s">
        <v>80</v>
      </c>
      <c r="J1951" s="362" t="s">
        <v>63</v>
      </c>
      <c r="K1951" s="361" t="s">
        <v>4828</v>
      </c>
      <c r="L1951" s="362"/>
      <c r="M1951" s="362" t="s">
        <v>186</v>
      </c>
      <c r="N1951" s="362" t="s">
        <v>4410</v>
      </c>
      <c r="O1951" s="362"/>
      <c r="P1951" s="362" t="s">
        <v>2208</v>
      </c>
      <c r="Q1951" s="362" t="s">
        <v>4394</v>
      </c>
      <c r="R1951" s="362"/>
      <c r="S1951" s="361" t="s">
        <v>4816</v>
      </c>
      <c r="T1951" s="362"/>
      <c r="U1951" s="362"/>
      <c r="V1951" s="362" t="s">
        <v>844</v>
      </c>
      <c r="W1951" s="362"/>
      <c r="X1951" s="362"/>
      <c r="Y1951" s="362" t="s">
        <v>48</v>
      </c>
      <c r="Z1951" s="362" t="s">
        <v>90</v>
      </c>
      <c r="AA1951" s="366" t="s">
        <v>90</v>
      </c>
      <c r="AB1951" s="362" t="s">
        <v>90</v>
      </c>
      <c r="AC1951" s="362"/>
      <c r="AD1951" s="362"/>
      <c r="AE1951" s="362"/>
      <c r="AF1951" s="362"/>
      <c r="AG1951" s="362"/>
      <c r="AH1951" s="362"/>
      <c r="AI1951" s="362" t="str">
        <f t="shared" si="30"/>
        <v>NOCAll Domain</v>
      </c>
      <c r="AJ1951" s="362" t="str">
        <f>VLOOKUP(AI1951,Table1[[#All],[CONCAT]:[Tfiber]],2,FALSE)</f>
        <v>Applications/Tools</v>
      </c>
      <c r="AK1951" s="362" t="s">
        <v>40</v>
      </c>
      <c r="AL1951" s="362" t="str">
        <f>VLOOKUP(C1951,[1]AllOSS!$B:$G,6,0)</f>
        <v>COMPLETED</v>
      </c>
      <c r="AM1951" s="362" t="str">
        <f>VLOOKUP(C1951,[1]AllOSS!$B:$K,10,0)</f>
        <v>Direct integration with OEM portal is not in scope, however manual ticket can be created in service manager using 'RMA_TAC' category and monitor the status and progress</v>
      </c>
      <c r="AN1951" s="362"/>
      <c r="AO1951" s="362"/>
      <c r="AP1951" s="361"/>
      <c r="AR1951">
        <v>1</v>
      </c>
    </row>
    <row r="1952" spans="2:44" ht="15" hidden="1" customHeight="1" x14ac:dyDescent="0.35">
      <c r="B1952" s="362">
        <v>1950</v>
      </c>
      <c r="C1952" s="362" t="s">
        <v>4829</v>
      </c>
      <c r="D1952" s="362" t="s">
        <v>3</v>
      </c>
      <c r="E1952" s="362" t="s">
        <v>172</v>
      </c>
      <c r="F1952" s="362"/>
      <c r="G1952" s="362" t="s">
        <v>63</v>
      </c>
      <c r="H1952" s="362" t="s">
        <v>63</v>
      </c>
      <c r="I1952" s="362" t="s">
        <v>63</v>
      </c>
      <c r="J1952" s="362" t="s">
        <v>4540</v>
      </c>
      <c r="K1952" s="361" t="s">
        <v>4830</v>
      </c>
      <c r="L1952" s="362"/>
      <c r="M1952" s="362" t="s">
        <v>186</v>
      </c>
      <c r="N1952" s="362" t="s">
        <v>40</v>
      </c>
      <c r="O1952" s="362"/>
      <c r="P1952" s="362" t="s">
        <v>2208</v>
      </c>
      <c r="Q1952" s="362" t="s">
        <v>4394</v>
      </c>
      <c r="R1952" s="362"/>
      <c r="S1952" s="361" t="s">
        <v>4401</v>
      </c>
      <c r="T1952" s="362"/>
      <c r="U1952" s="362"/>
      <c r="V1952" s="362" t="s">
        <v>844</v>
      </c>
      <c r="W1952" s="362"/>
      <c r="X1952" s="362" t="s">
        <v>9</v>
      </c>
      <c r="Y1952" s="362" t="s">
        <v>9</v>
      </c>
      <c r="Z1952" s="362" t="s">
        <v>90</v>
      </c>
      <c r="AA1952" s="366" t="s">
        <v>90</v>
      </c>
      <c r="AB1952" s="362" t="s">
        <v>90</v>
      </c>
      <c r="AC1952" s="362"/>
      <c r="AD1952" s="362"/>
      <c r="AE1952" s="362"/>
      <c r="AF1952" s="362"/>
      <c r="AG1952" s="362"/>
      <c r="AH1952" s="362"/>
      <c r="AI1952" s="362" t="str">
        <f t="shared" si="30"/>
        <v>NOCOSS</v>
      </c>
      <c r="AJ1952" s="362" t="str">
        <f>VLOOKUP(AI1952,Table1[[#All],[CONCAT]:[Tfiber]],2,FALSE)</f>
        <v>Applications/Tools</v>
      </c>
      <c r="AK1952" s="362" t="s">
        <v>40</v>
      </c>
      <c r="AL1952" s="362" t="str">
        <f>VLOOKUP(C1952,[1]AllOSS!$B:$G,6,0)</f>
        <v>OPEN-DEPENDENT</v>
      </c>
      <c r="AM1952" s="362">
        <f>VLOOKUP(C1952,[1]AllOSS!$B:$K,10,0)</f>
        <v>0</v>
      </c>
      <c r="AN1952" s="362"/>
      <c r="AO1952" s="362"/>
      <c r="AP1952" s="361" t="e">
        <v>#N/A</v>
      </c>
      <c r="AR1952">
        <v>1</v>
      </c>
    </row>
    <row r="1953" spans="2:44" ht="15" hidden="1" customHeight="1" x14ac:dyDescent="0.35">
      <c r="B1953" s="362">
        <v>1951</v>
      </c>
      <c r="C1953" s="362" t="s">
        <v>4831</v>
      </c>
      <c r="D1953" s="362" t="s">
        <v>3</v>
      </c>
      <c r="E1953" s="362" t="s">
        <v>172</v>
      </c>
      <c r="F1953" s="362"/>
      <c r="G1953" s="362" t="s">
        <v>63</v>
      </c>
      <c r="H1953" s="362" t="s">
        <v>63</v>
      </c>
      <c r="I1953" s="362" t="s">
        <v>80</v>
      </c>
      <c r="J1953" s="362" t="s">
        <v>63</v>
      </c>
      <c r="K1953" s="361" t="s">
        <v>4832</v>
      </c>
      <c r="L1953" s="362"/>
      <c r="M1953" s="362" t="s">
        <v>186</v>
      </c>
      <c r="N1953" s="362" t="s">
        <v>4410</v>
      </c>
      <c r="O1953" s="362"/>
      <c r="P1953" s="362" t="s">
        <v>2208</v>
      </c>
      <c r="Q1953" s="362" t="s">
        <v>4394</v>
      </c>
      <c r="R1953" s="362"/>
      <c r="S1953" s="361"/>
      <c r="T1953" s="362"/>
      <c r="U1953" s="362"/>
      <c r="V1953" s="362" t="s">
        <v>844</v>
      </c>
      <c r="W1953" s="362"/>
      <c r="X1953" s="362"/>
      <c r="Y1953" s="362" t="s">
        <v>48</v>
      </c>
      <c r="Z1953" s="362" t="s">
        <v>90</v>
      </c>
      <c r="AA1953" s="366" t="s">
        <v>90</v>
      </c>
      <c r="AB1953" s="362" t="s">
        <v>90</v>
      </c>
      <c r="AC1953" s="362"/>
      <c r="AD1953" s="362"/>
      <c r="AE1953" s="362"/>
      <c r="AF1953" s="362"/>
      <c r="AG1953" s="362"/>
      <c r="AH1953" s="362"/>
      <c r="AI1953" s="362" t="str">
        <f t="shared" si="30"/>
        <v>NOCAll Domain</v>
      </c>
      <c r="AJ1953" s="362" t="str">
        <f>VLOOKUP(AI1953,Table1[[#All],[CONCAT]:[Tfiber]],2,FALSE)</f>
        <v>Applications/Tools</v>
      </c>
      <c r="AK1953" s="362" t="s">
        <v>40</v>
      </c>
      <c r="AL1953" s="362" t="str">
        <f>VLOOKUP(C1953,[1]AllOSS!$B:$G,6,0)</f>
        <v>COMPLETED</v>
      </c>
      <c r="AM1953" s="362" t="str">
        <f>VLOOKUP(C1953,[1]AllOSS!$B:$K,10,0)</f>
        <v>need to check</v>
      </c>
      <c r="AN1953" s="362"/>
      <c r="AO1953" s="362"/>
      <c r="AP1953" s="361"/>
      <c r="AR1953">
        <v>1</v>
      </c>
    </row>
    <row r="1954" spans="2:44" ht="15" hidden="1" customHeight="1" x14ac:dyDescent="0.35">
      <c r="B1954" s="362">
        <v>1952</v>
      </c>
      <c r="C1954" s="362" t="s">
        <v>4833</v>
      </c>
      <c r="D1954" s="362" t="s">
        <v>3</v>
      </c>
      <c r="E1954" s="362" t="s">
        <v>172</v>
      </c>
      <c r="F1954" s="362"/>
      <c r="G1954" s="362" t="s">
        <v>63</v>
      </c>
      <c r="H1954" s="362" t="s">
        <v>63</v>
      </c>
      <c r="I1954" s="362" t="s">
        <v>80</v>
      </c>
      <c r="J1954" s="362" t="s">
        <v>63</v>
      </c>
      <c r="K1954" s="361" t="s">
        <v>4834</v>
      </c>
      <c r="L1954" s="362"/>
      <c r="M1954" s="362" t="s">
        <v>186</v>
      </c>
      <c r="N1954" s="362" t="s">
        <v>4410</v>
      </c>
      <c r="O1954" s="362"/>
      <c r="P1954" s="362" t="s">
        <v>2208</v>
      </c>
      <c r="Q1954" s="362" t="s">
        <v>4394</v>
      </c>
      <c r="R1954" s="362"/>
      <c r="S1954" s="361"/>
      <c r="T1954" s="362"/>
      <c r="U1954" s="362"/>
      <c r="V1954" s="362" t="s">
        <v>844</v>
      </c>
      <c r="W1954" s="362"/>
      <c r="X1954" s="362"/>
      <c r="Y1954" s="362" t="s">
        <v>48</v>
      </c>
      <c r="Z1954" s="362" t="s">
        <v>90</v>
      </c>
      <c r="AA1954" s="366" t="s">
        <v>90</v>
      </c>
      <c r="AB1954" s="362" t="s">
        <v>90</v>
      </c>
      <c r="AC1954" s="362"/>
      <c r="AD1954" s="362"/>
      <c r="AE1954" s="362"/>
      <c r="AF1954" s="362"/>
      <c r="AG1954" s="362"/>
      <c r="AH1954" s="362"/>
      <c r="AI1954" s="362" t="str">
        <f t="shared" si="30"/>
        <v>NOCAll Domain</v>
      </c>
      <c r="AJ1954" s="362" t="str">
        <f>VLOOKUP(AI1954,Table1[[#All],[CONCAT]:[Tfiber]],2,FALSE)</f>
        <v>Applications/Tools</v>
      </c>
      <c r="AK1954" s="362" t="s">
        <v>40</v>
      </c>
      <c r="AL1954" s="362" t="str">
        <f>VLOOKUP(C1954,[1]AllOSS!$B:$G,6,0)</f>
        <v>COMPLETED</v>
      </c>
      <c r="AM1954" s="362" t="str">
        <f>VLOOKUP(C1954,[1]AllOSS!$B:$K,10,0)</f>
        <v>need to check</v>
      </c>
      <c r="AN1954" s="362"/>
      <c r="AO1954" s="362"/>
      <c r="AP1954" s="361"/>
      <c r="AR1954">
        <v>1</v>
      </c>
    </row>
    <row r="1955" spans="2:44" ht="15" hidden="1" customHeight="1" x14ac:dyDescent="0.35">
      <c r="B1955" s="362">
        <v>1953</v>
      </c>
      <c r="C1955" s="362" t="s">
        <v>4835</v>
      </c>
      <c r="D1955" s="362" t="s">
        <v>3</v>
      </c>
      <c r="E1955" s="362" t="s">
        <v>172</v>
      </c>
      <c r="F1955" s="362"/>
      <c r="G1955" s="362" t="s">
        <v>63</v>
      </c>
      <c r="H1955" s="362" t="s">
        <v>63</v>
      </c>
      <c r="I1955" s="362" t="s">
        <v>80</v>
      </c>
      <c r="J1955" s="362" t="s">
        <v>63</v>
      </c>
      <c r="K1955" s="361" t="s">
        <v>4836</v>
      </c>
      <c r="L1955" s="362"/>
      <c r="M1955" s="362" t="s">
        <v>186</v>
      </c>
      <c r="N1955" s="362" t="s">
        <v>4410</v>
      </c>
      <c r="O1955" s="362"/>
      <c r="P1955" s="362" t="s">
        <v>2208</v>
      </c>
      <c r="Q1955" s="362" t="s">
        <v>4394</v>
      </c>
      <c r="R1955" s="362"/>
      <c r="S1955" s="361"/>
      <c r="T1955" s="362"/>
      <c r="U1955" s="362"/>
      <c r="V1955" s="362" t="s">
        <v>844</v>
      </c>
      <c r="W1955" s="362"/>
      <c r="X1955" s="362"/>
      <c r="Y1955" s="362" t="s">
        <v>48</v>
      </c>
      <c r="Z1955" s="362" t="s">
        <v>90</v>
      </c>
      <c r="AA1955" s="366" t="s">
        <v>90</v>
      </c>
      <c r="AB1955" s="362" t="s">
        <v>90</v>
      </c>
      <c r="AC1955" s="362"/>
      <c r="AD1955" s="362"/>
      <c r="AE1955" s="362"/>
      <c r="AF1955" s="362"/>
      <c r="AG1955" s="362"/>
      <c r="AH1955" s="362"/>
      <c r="AI1955" s="362" t="str">
        <f t="shared" si="30"/>
        <v>NOCAll Domain</v>
      </c>
      <c r="AJ1955" s="362" t="str">
        <f>VLOOKUP(AI1955,Table1[[#All],[CONCAT]:[Tfiber]],2,FALSE)</f>
        <v>Applications/Tools</v>
      </c>
      <c r="AK1955" s="362" t="s">
        <v>40</v>
      </c>
      <c r="AL1955" s="362" t="str">
        <f>VLOOKUP(C1955,[1]AllOSS!$B:$G,6,0)</f>
        <v>COMPLETED</v>
      </c>
      <c r="AM1955" s="362" t="str">
        <f>VLOOKUP(C1955,[1]AllOSS!$B:$K,10,0)</f>
        <v>need to check</v>
      </c>
      <c r="AN1955" s="362"/>
      <c r="AO1955" s="362"/>
      <c r="AP1955" s="361"/>
      <c r="AR1955">
        <v>1</v>
      </c>
    </row>
    <row r="1956" spans="2:44" ht="15" hidden="1" customHeight="1" x14ac:dyDescent="0.35">
      <c r="B1956" s="362">
        <v>1954</v>
      </c>
      <c r="C1956" s="362" t="s">
        <v>4837</v>
      </c>
      <c r="D1956" s="362" t="s">
        <v>3</v>
      </c>
      <c r="E1956" s="362" t="s">
        <v>172</v>
      </c>
      <c r="F1956" s="362"/>
      <c r="G1956" s="362" t="s">
        <v>63</v>
      </c>
      <c r="H1956" s="362" t="s">
        <v>63</v>
      </c>
      <c r="I1956" s="362" t="s">
        <v>80</v>
      </c>
      <c r="J1956" s="362" t="s">
        <v>63</v>
      </c>
      <c r="K1956" s="361" t="s">
        <v>4838</v>
      </c>
      <c r="L1956" s="362"/>
      <c r="M1956" s="362" t="s">
        <v>186</v>
      </c>
      <c r="N1956" s="362" t="s">
        <v>4410</v>
      </c>
      <c r="O1956" s="362"/>
      <c r="P1956" s="362" t="s">
        <v>2208</v>
      </c>
      <c r="Q1956" s="362" t="s">
        <v>4394</v>
      </c>
      <c r="R1956" s="362"/>
      <c r="S1956" s="361"/>
      <c r="T1956" s="362"/>
      <c r="U1956" s="362"/>
      <c r="V1956" s="362" t="s">
        <v>844</v>
      </c>
      <c r="W1956" s="362"/>
      <c r="X1956" s="362"/>
      <c r="Y1956" s="362" t="s">
        <v>48</v>
      </c>
      <c r="Z1956" s="362" t="s">
        <v>90</v>
      </c>
      <c r="AA1956" s="366" t="s">
        <v>90</v>
      </c>
      <c r="AB1956" s="362" t="s">
        <v>90</v>
      </c>
      <c r="AC1956" s="362"/>
      <c r="AD1956" s="362"/>
      <c r="AE1956" s="362"/>
      <c r="AF1956" s="362"/>
      <c r="AG1956" s="362"/>
      <c r="AH1956" s="362"/>
      <c r="AI1956" s="362" t="str">
        <f t="shared" si="30"/>
        <v>NOCAll Domain</v>
      </c>
      <c r="AJ1956" s="362" t="str">
        <f>VLOOKUP(AI1956,Table1[[#All],[CONCAT]:[Tfiber]],2,FALSE)</f>
        <v>Applications/Tools</v>
      </c>
      <c r="AK1956" s="362" t="s">
        <v>40</v>
      </c>
      <c r="AL1956" s="362" t="str">
        <f>VLOOKUP(C1956,[1]AllOSS!$B:$G,6,0)</f>
        <v>COMPLETED</v>
      </c>
      <c r="AM1956" s="362" t="str">
        <f>VLOOKUP(C1956,[1]AllOSS!$B:$K,10,0)</f>
        <v>need to check</v>
      </c>
      <c r="AN1956" s="362"/>
      <c r="AO1956" s="362"/>
      <c r="AP1956" s="361"/>
      <c r="AR1956">
        <v>1</v>
      </c>
    </row>
    <row r="1957" spans="2:44" ht="15" hidden="1" customHeight="1" x14ac:dyDescent="0.35">
      <c r="B1957" s="362">
        <v>1955</v>
      </c>
      <c r="C1957" s="362" t="s">
        <v>4839</v>
      </c>
      <c r="D1957" s="362" t="s">
        <v>3</v>
      </c>
      <c r="E1957" s="362" t="s">
        <v>172</v>
      </c>
      <c r="F1957" s="362"/>
      <c r="G1957" s="362" t="s">
        <v>63</v>
      </c>
      <c r="H1957" s="362" t="s">
        <v>63</v>
      </c>
      <c r="I1957" s="362" t="s">
        <v>63</v>
      </c>
      <c r="J1957" s="362" t="s">
        <v>4475</v>
      </c>
      <c r="K1957" s="361" t="s">
        <v>4840</v>
      </c>
      <c r="L1957" s="362"/>
      <c r="M1957" s="362" t="s">
        <v>186</v>
      </c>
      <c r="N1957" s="362" t="s">
        <v>4410</v>
      </c>
      <c r="O1957" s="362"/>
      <c r="P1957" s="362" t="s">
        <v>4399</v>
      </c>
      <c r="Q1957" s="362" t="s">
        <v>4399</v>
      </c>
      <c r="R1957" s="362"/>
      <c r="S1957" s="361" t="s">
        <v>4841</v>
      </c>
      <c r="T1957" s="362"/>
      <c r="U1957" s="362"/>
      <c r="V1957" s="362" t="s">
        <v>844</v>
      </c>
      <c r="W1957" s="362"/>
      <c r="X1957" s="362"/>
      <c r="Y1957" s="362" t="s">
        <v>48</v>
      </c>
      <c r="Z1957" s="362" t="s">
        <v>90</v>
      </c>
      <c r="AA1957" s="366" t="s">
        <v>90</v>
      </c>
      <c r="AB1957" s="362" t="s">
        <v>90</v>
      </c>
      <c r="AC1957" s="362"/>
      <c r="AD1957" s="362"/>
      <c r="AE1957" s="362"/>
      <c r="AF1957" s="362"/>
      <c r="AG1957" s="362"/>
      <c r="AH1957" s="362"/>
      <c r="AI1957" s="362" t="str">
        <f t="shared" si="30"/>
        <v>NOCOSS</v>
      </c>
      <c r="AJ1957" s="362" t="str">
        <f>VLOOKUP(AI1957,Table1[[#All],[CONCAT]:[Tfiber]],2,FALSE)</f>
        <v>Applications/Tools</v>
      </c>
      <c r="AK1957" s="362" t="s">
        <v>40</v>
      </c>
      <c r="AL1957" s="362" t="str">
        <f>VLOOKUP(C1957,[1]AllOSS!$B:$G,6,0)</f>
        <v>COMPLETED</v>
      </c>
      <c r="AM1957" s="362" t="str">
        <f>VLOOKUP(C1957,[1]AllOSS!$B:$K,10,0)</f>
        <v>09-09-2025: live status will be available</v>
      </c>
      <c r="AN1957" s="362"/>
      <c r="AO1957" s="362"/>
      <c r="AP1957" s="361"/>
      <c r="AR1957">
        <v>1</v>
      </c>
    </row>
    <row r="1958" spans="2:44" ht="15" hidden="1" customHeight="1" x14ac:dyDescent="0.35">
      <c r="B1958" s="362">
        <v>1956</v>
      </c>
      <c r="C1958" s="362" t="s">
        <v>4842</v>
      </c>
      <c r="D1958" s="362" t="s">
        <v>3</v>
      </c>
      <c r="E1958" s="362" t="s">
        <v>172</v>
      </c>
      <c r="F1958" s="362"/>
      <c r="G1958" s="362" t="s">
        <v>63</v>
      </c>
      <c r="H1958" s="362" t="s">
        <v>63</v>
      </c>
      <c r="I1958" s="362" t="s">
        <v>63</v>
      </c>
      <c r="J1958" s="362" t="s">
        <v>4475</v>
      </c>
      <c r="K1958" s="361" t="s">
        <v>4843</v>
      </c>
      <c r="L1958" s="362"/>
      <c r="M1958" s="362" t="s">
        <v>186</v>
      </c>
      <c r="N1958" s="362" t="s">
        <v>95</v>
      </c>
      <c r="O1958" s="362"/>
      <c r="P1958" s="362" t="s">
        <v>4399</v>
      </c>
      <c r="Q1958" s="362" t="s">
        <v>4399</v>
      </c>
      <c r="R1958" s="362"/>
      <c r="S1958" s="361"/>
      <c r="T1958" s="362"/>
      <c r="U1958" s="362"/>
      <c r="V1958" s="362" t="s">
        <v>844</v>
      </c>
      <c r="W1958" s="362"/>
      <c r="X1958" s="362" t="s">
        <v>9</v>
      </c>
      <c r="Y1958" s="362" t="s">
        <v>2790</v>
      </c>
      <c r="Z1958" s="362" t="s">
        <v>90</v>
      </c>
      <c r="AA1958" s="366" t="s">
        <v>90</v>
      </c>
      <c r="AB1958" s="362" t="s">
        <v>90</v>
      </c>
      <c r="AC1958" s="362"/>
      <c r="AD1958" s="362"/>
      <c r="AE1958" s="362"/>
      <c r="AF1958" s="362"/>
      <c r="AG1958" s="362"/>
      <c r="AH1958" s="362"/>
      <c r="AI1958" s="362" t="str">
        <f t="shared" si="30"/>
        <v>NOCOSS</v>
      </c>
      <c r="AJ1958" s="362" t="str">
        <f>VLOOKUP(AI1958,Table1[[#All],[CONCAT]:[Tfiber]],2,FALSE)</f>
        <v>Applications/Tools</v>
      </c>
      <c r="AK1958" s="362" t="e">
        <v>#N/A</v>
      </c>
      <c r="AL1958" s="362" t="str">
        <f>VLOOKUP(C1958,[1]AllOSS!$B:$G,6,0)</f>
        <v>NOT-FEASIBLE</v>
      </c>
      <c r="AM1958" s="362">
        <f>VLOOKUP(C1958,[1]AllOSS!$B:$K,10,0)</f>
        <v>0</v>
      </c>
      <c r="AN1958" s="362"/>
      <c r="AO1958" s="362"/>
      <c r="AP1958" s="361" t="e">
        <v>#N/A</v>
      </c>
      <c r="AR1958">
        <v>1</v>
      </c>
    </row>
    <row r="1959" spans="2:44" ht="15" hidden="1" customHeight="1" x14ac:dyDescent="0.35">
      <c r="B1959" s="362">
        <v>1957</v>
      </c>
      <c r="C1959" s="362" t="s">
        <v>4844</v>
      </c>
      <c r="D1959" s="362" t="s">
        <v>3</v>
      </c>
      <c r="E1959" s="362" t="s">
        <v>172</v>
      </c>
      <c r="F1959" s="362"/>
      <c r="G1959" s="362" t="s">
        <v>63</v>
      </c>
      <c r="H1959" s="362" t="s">
        <v>63</v>
      </c>
      <c r="I1959" s="362" t="s">
        <v>63</v>
      </c>
      <c r="J1959" s="362" t="s">
        <v>4475</v>
      </c>
      <c r="K1959" s="361" t="s">
        <v>4845</v>
      </c>
      <c r="L1959" s="362"/>
      <c r="M1959" s="362" t="s">
        <v>186</v>
      </c>
      <c r="N1959" s="362" t="s">
        <v>95</v>
      </c>
      <c r="O1959" s="362"/>
      <c r="P1959" s="362" t="s">
        <v>4399</v>
      </c>
      <c r="Q1959" s="362" t="s">
        <v>4399</v>
      </c>
      <c r="R1959" s="362"/>
      <c r="S1959" s="361"/>
      <c r="T1959" s="362"/>
      <c r="U1959" s="362"/>
      <c r="V1959" s="362" t="s">
        <v>844</v>
      </c>
      <c r="W1959" s="362"/>
      <c r="X1959" s="362" t="s">
        <v>9</v>
      </c>
      <c r="Y1959" s="362" t="s">
        <v>2790</v>
      </c>
      <c r="Z1959" s="362" t="s">
        <v>90</v>
      </c>
      <c r="AA1959" s="366" t="s">
        <v>90</v>
      </c>
      <c r="AB1959" s="362" t="s">
        <v>90</v>
      </c>
      <c r="AC1959" s="362"/>
      <c r="AD1959" s="362"/>
      <c r="AE1959" s="362"/>
      <c r="AF1959" s="362"/>
      <c r="AG1959" s="362"/>
      <c r="AH1959" s="362"/>
      <c r="AI1959" s="362" t="str">
        <f t="shared" si="30"/>
        <v>NOCOSS</v>
      </c>
      <c r="AJ1959" s="362" t="str">
        <f>VLOOKUP(AI1959,Table1[[#All],[CONCAT]:[Tfiber]],2,FALSE)</f>
        <v>Applications/Tools</v>
      </c>
      <c r="AK1959" s="362" t="e">
        <v>#N/A</v>
      </c>
      <c r="AL1959" s="362" t="str">
        <f>VLOOKUP(C1959,[1]AllOSS!$B:$G,6,0)</f>
        <v>NOT-FEASIBLE</v>
      </c>
      <c r="AM1959" s="362">
        <f>VLOOKUP(C1959,[1]AllOSS!$B:$K,10,0)</f>
        <v>0</v>
      </c>
      <c r="AN1959" s="362"/>
      <c r="AO1959" s="362"/>
      <c r="AP1959" s="361" t="e">
        <v>#N/A</v>
      </c>
      <c r="AR1959">
        <v>1</v>
      </c>
    </row>
    <row r="1960" spans="2:44" ht="15" hidden="1" customHeight="1" x14ac:dyDescent="0.35">
      <c r="B1960" s="362">
        <v>1958</v>
      </c>
      <c r="C1960" s="362" t="s">
        <v>4846</v>
      </c>
      <c r="D1960" s="362" t="s">
        <v>3</v>
      </c>
      <c r="E1960" s="362" t="s">
        <v>172</v>
      </c>
      <c r="F1960" s="362"/>
      <c r="G1960" s="362" t="s">
        <v>63</v>
      </c>
      <c r="H1960" s="362" t="s">
        <v>63</v>
      </c>
      <c r="I1960" s="362" t="s">
        <v>63</v>
      </c>
      <c r="J1960" s="362" t="s">
        <v>4475</v>
      </c>
      <c r="K1960" s="361" t="s">
        <v>4847</v>
      </c>
      <c r="L1960" s="362"/>
      <c r="M1960" s="362" t="s">
        <v>186</v>
      </c>
      <c r="N1960" s="362" t="s">
        <v>95</v>
      </c>
      <c r="O1960" s="362"/>
      <c r="P1960" s="362" t="s">
        <v>4399</v>
      </c>
      <c r="Q1960" s="362" t="s">
        <v>4399</v>
      </c>
      <c r="R1960" s="362"/>
      <c r="S1960" s="361"/>
      <c r="T1960" s="362"/>
      <c r="U1960" s="362"/>
      <c r="V1960" s="362" t="s">
        <v>844</v>
      </c>
      <c r="W1960" s="362"/>
      <c r="X1960" s="362" t="s">
        <v>9</v>
      </c>
      <c r="Y1960" s="362" t="s">
        <v>2790</v>
      </c>
      <c r="Z1960" s="362" t="s">
        <v>90</v>
      </c>
      <c r="AA1960" s="366" t="s">
        <v>90</v>
      </c>
      <c r="AB1960" s="362" t="s">
        <v>90</v>
      </c>
      <c r="AC1960" s="362"/>
      <c r="AD1960" s="362"/>
      <c r="AE1960" s="362"/>
      <c r="AF1960" s="362"/>
      <c r="AG1960" s="362"/>
      <c r="AH1960" s="362"/>
      <c r="AI1960" s="362" t="str">
        <f t="shared" si="30"/>
        <v>NOCOSS</v>
      </c>
      <c r="AJ1960" s="362" t="str">
        <f>VLOOKUP(AI1960,Table1[[#All],[CONCAT]:[Tfiber]],2,FALSE)</f>
        <v>Applications/Tools</v>
      </c>
      <c r="AK1960" s="362" t="e">
        <v>#N/A</v>
      </c>
      <c r="AL1960" s="362" t="str">
        <f>VLOOKUP(C1960,[1]AllOSS!$B:$G,6,0)</f>
        <v>NOT-FEASIBLE</v>
      </c>
      <c r="AM1960" s="362" t="str">
        <f>VLOOKUP(C1960,[1]AllOSS!$B:$K,10,0)</f>
        <v>avaiable in NNMI , assign to someone from oSSteam</v>
      </c>
      <c r="AN1960" s="362"/>
      <c r="AO1960" s="362"/>
      <c r="AP1960" s="361" t="e">
        <v>#N/A</v>
      </c>
      <c r="AR1960">
        <v>1</v>
      </c>
    </row>
    <row r="1961" spans="2:44" ht="15" hidden="1" customHeight="1" x14ac:dyDescent="0.35">
      <c r="B1961" s="362">
        <v>1959</v>
      </c>
      <c r="C1961" s="362" t="s">
        <v>4848</v>
      </c>
      <c r="D1961" s="362" t="s">
        <v>3</v>
      </c>
      <c r="E1961" s="362" t="s">
        <v>172</v>
      </c>
      <c r="F1961" s="362"/>
      <c r="G1961" s="362" t="s">
        <v>63</v>
      </c>
      <c r="H1961" s="362" t="s">
        <v>63</v>
      </c>
      <c r="I1961" s="362" t="s">
        <v>63</v>
      </c>
      <c r="J1961" s="362" t="s">
        <v>4475</v>
      </c>
      <c r="K1961" s="361" t="s">
        <v>4849</v>
      </c>
      <c r="L1961" s="362"/>
      <c r="M1961" s="362" t="s">
        <v>186</v>
      </c>
      <c r="N1961" s="362" t="s">
        <v>4410</v>
      </c>
      <c r="O1961" s="362"/>
      <c r="P1961" s="362" t="s">
        <v>4399</v>
      </c>
      <c r="Q1961" s="362" t="s">
        <v>4399</v>
      </c>
      <c r="R1961" s="362"/>
      <c r="S1961" s="361"/>
      <c r="T1961" s="362"/>
      <c r="U1961" s="362"/>
      <c r="V1961" s="362" t="s">
        <v>844</v>
      </c>
      <c r="W1961" s="362"/>
      <c r="X1961" s="362"/>
      <c r="Y1961" s="362" t="s">
        <v>48</v>
      </c>
      <c r="Z1961" s="362" t="s">
        <v>90</v>
      </c>
      <c r="AA1961" s="366" t="s">
        <v>90</v>
      </c>
      <c r="AB1961" s="362" t="s">
        <v>90</v>
      </c>
      <c r="AC1961" s="362"/>
      <c r="AD1961" s="362"/>
      <c r="AE1961" s="362"/>
      <c r="AF1961" s="362"/>
      <c r="AG1961" s="362"/>
      <c r="AH1961" s="362"/>
      <c r="AI1961" s="362" t="str">
        <f t="shared" si="30"/>
        <v>NOCOSS</v>
      </c>
      <c r="AJ1961" s="362" t="str">
        <f>VLOOKUP(AI1961,Table1[[#All],[CONCAT]:[Tfiber]],2,FALSE)</f>
        <v>Applications/Tools</v>
      </c>
      <c r="AK1961" s="362" t="s">
        <v>40</v>
      </c>
      <c r="AL1961" s="362" t="str">
        <f>VLOOKUP(C1961,[1]AllOSS!$B:$G,6,0)</f>
        <v>COMPLETED</v>
      </c>
      <c r="AM1961" s="362">
        <f>VLOOKUP(C1961,[1]AllOSS!$B:$K,10,0)</f>
        <v>0</v>
      </c>
      <c r="AN1961" s="362"/>
      <c r="AO1961" s="362"/>
      <c r="AP1961" s="361"/>
      <c r="AR1961">
        <v>1</v>
      </c>
    </row>
    <row r="1962" spans="2:44" ht="15" hidden="1" customHeight="1" x14ac:dyDescent="0.35">
      <c r="B1962" s="362">
        <v>1960</v>
      </c>
      <c r="C1962" s="362" t="s">
        <v>4850</v>
      </c>
      <c r="D1962" s="362" t="s">
        <v>3</v>
      </c>
      <c r="E1962" s="362" t="s">
        <v>172</v>
      </c>
      <c r="F1962" s="362"/>
      <c r="G1962" s="362" t="s">
        <v>63</v>
      </c>
      <c r="H1962" s="362" t="s">
        <v>63</v>
      </c>
      <c r="I1962" s="362" t="s">
        <v>63</v>
      </c>
      <c r="J1962" s="362" t="s">
        <v>4475</v>
      </c>
      <c r="K1962" s="361" t="s">
        <v>4851</v>
      </c>
      <c r="L1962" s="362"/>
      <c r="M1962" s="362" t="s">
        <v>186</v>
      </c>
      <c r="N1962" s="362" t="s">
        <v>4410</v>
      </c>
      <c r="O1962" s="362"/>
      <c r="P1962" s="362" t="s">
        <v>4399</v>
      </c>
      <c r="Q1962" s="362" t="s">
        <v>4399</v>
      </c>
      <c r="R1962" s="362"/>
      <c r="S1962" s="361"/>
      <c r="T1962" s="362"/>
      <c r="U1962" s="362"/>
      <c r="V1962" s="362" t="s">
        <v>844</v>
      </c>
      <c r="W1962" s="362"/>
      <c r="X1962" s="362"/>
      <c r="Y1962" s="362" t="s">
        <v>48</v>
      </c>
      <c r="Z1962" s="362" t="s">
        <v>90</v>
      </c>
      <c r="AA1962" s="366" t="s">
        <v>90</v>
      </c>
      <c r="AB1962" s="362" t="s">
        <v>90</v>
      </c>
      <c r="AC1962" s="362"/>
      <c r="AD1962" s="362"/>
      <c r="AE1962" s="362"/>
      <c r="AF1962" s="362"/>
      <c r="AG1962" s="362"/>
      <c r="AH1962" s="362"/>
      <c r="AI1962" s="362" t="str">
        <f t="shared" si="30"/>
        <v>NOCOSS</v>
      </c>
      <c r="AJ1962" s="362" t="str">
        <f>VLOOKUP(AI1962,Table1[[#All],[CONCAT]:[Tfiber]],2,FALSE)</f>
        <v>Applications/Tools</v>
      </c>
      <c r="AK1962" s="362" t="s">
        <v>40</v>
      </c>
      <c r="AL1962" s="362" t="str">
        <f>VLOOKUP(C1962,[1]AllOSS!$B:$G,6,0)</f>
        <v>COMPLETED</v>
      </c>
      <c r="AM1962" s="362">
        <f>VLOOKUP(C1962,[1]AllOSS!$B:$K,10,0)</f>
        <v>0</v>
      </c>
      <c r="AN1962" s="362"/>
      <c r="AO1962" s="362"/>
      <c r="AP1962" s="361"/>
      <c r="AR1962">
        <v>1</v>
      </c>
    </row>
    <row r="1963" spans="2:44" ht="15" hidden="1" customHeight="1" x14ac:dyDescent="0.35">
      <c r="B1963" s="362">
        <v>1961</v>
      </c>
      <c r="C1963" s="362" t="s">
        <v>4852</v>
      </c>
      <c r="D1963" s="362" t="s">
        <v>3</v>
      </c>
      <c r="E1963" s="362" t="s">
        <v>172</v>
      </c>
      <c r="F1963" s="362"/>
      <c r="G1963" s="362" t="s">
        <v>63</v>
      </c>
      <c r="H1963" s="362" t="s">
        <v>63</v>
      </c>
      <c r="I1963" s="362" t="s">
        <v>63</v>
      </c>
      <c r="J1963" s="362" t="s">
        <v>4540</v>
      </c>
      <c r="K1963" s="361" t="s">
        <v>4853</v>
      </c>
      <c r="L1963" s="362"/>
      <c r="M1963" s="362" t="s">
        <v>186</v>
      </c>
      <c r="N1963" s="362" t="s">
        <v>40</v>
      </c>
      <c r="O1963" s="362"/>
      <c r="P1963" s="362" t="s">
        <v>2208</v>
      </c>
      <c r="Q1963" s="362" t="s">
        <v>4394</v>
      </c>
      <c r="R1963" s="362"/>
      <c r="S1963" s="361" t="s">
        <v>4401</v>
      </c>
      <c r="T1963" s="362"/>
      <c r="U1963" s="362"/>
      <c r="V1963" s="362" t="s">
        <v>844</v>
      </c>
      <c r="W1963" s="362"/>
      <c r="X1963" s="362" t="s">
        <v>9</v>
      </c>
      <c r="Y1963" s="362" t="s">
        <v>9</v>
      </c>
      <c r="Z1963" s="362" t="s">
        <v>90</v>
      </c>
      <c r="AA1963" s="366" t="s">
        <v>90</v>
      </c>
      <c r="AB1963" s="362" t="s">
        <v>90</v>
      </c>
      <c r="AC1963" s="362"/>
      <c r="AD1963" s="362"/>
      <c r="AE1963" s="362"/>
      <c r="AF1963" s="362"/>
      <c r="AG1963" s="362"/>
      <c r="AH1963" s="362"/>
      <c r="AI1963" s="362" t="str">
        <f t="shared" si="30"/>
        <v>NOCOSS</v>
      </c>
      <c r="AJ1963" s="362" t="str">
        <f>VLOOKUP(AI1963,Table1[[#All],[CONCAT]:[Tfiber]],2,FALSE)</f>
        <v>Applications/Tools</v>
      </c>
      <c r="AK1963" s="362" t="s">
        <v>40</v>
      </c>
      <c r="AL1963" s="362" t="str">
        <f>VLOOKUP(C1963,[1]AllOSS!$B:$G,6,0)</f>
        <v>OPEN-DEPENDENT</v>
      </c>
      <c r="AM1963" s="362">
        <f>VLOOKUP(C1963,[1]AllOSS!$B:$K,10,0)</f>
        <v>0</v>
      </c>
      <c r="AN1963" s="362"/>
      <c r="AO1963" s="362"/>
      <c r="AP1963" s="361" t="e">
        <v>#N/A</v>
      </c>
      <c r="AR1963">
        <v>1</v>
      </c>
    </row>
    <row r="1964" spans="2:44" ht="15" hidden="1" customHeight="1" x14ac:dyDescent="0.35">
      <c r="B1964" s="362">
        <v>1962</v>
      </c>
      <c r="C1964" s="362" t="s">
        <v>4854</v>
      </c>
      <c r="D1964" s="362" t="s">
        <v>3</v>
      </c>
      <c r="E1964" s="362" t="s">
        <v>172</v>
      </c>
      <c r="F1964" s="362"/>
      <c r="G1964" s="362" t="s">
        <v>63</v>
      </c>
      <c r="H1964" s="362" t="s">
        <v>63</v>
      </c>
      <c r="I1964" s="362" t="s">
        <v>63</v>
      </c>
      <c r="J1964" s="362" t="s">
        <v>4475</v>
      </c>
      <c r="K1964" s="361" t="s">
        <v>4855</v>
      </c>
      <c r="L1964" s="362"/>
      <c r="M1964" s="362" t="s">
        <v>186</v>
      </c>
      <c r="N1964" s="362" t="s">
        <v>4410</v>
      </c>
      <c r="O1964" s="362"/>
      <c r="P1964" s="362" t="s">
        <v>4399</v>
      </c>
      <c r="Q1964" s="362" t="s">
        <v>4399</v>
      </c>
      <c r="R1964" s="362"/>
      <c r="S1964" s="361"/>
      <c r="T1964" s="362"/>
      <c r="U1964" s="362"/>
      <c r="V1964" s="362" t="s">
        <v>844</v>
      </c>
      <c r="W1964" s="362"/>
      <c r="X1964" s="362"/>
      <c r="Y1964" s="362" t="s">
        <v>48</v>
      </c>
      <c r="Z1964" s="362" t="s">
        <v>90</v>
      </c>
      <c r="AA1964" s="366" t="s">
        <v>90</v>
      </c>
      <c r="AB1964" s="362" t="s">
        <v>90</v>
      </c>
      <c r="AC1964" s="362"/>
      <c r="AD1964" s="362"/>
      <c r="AE1964" s="362"/>
      <c r="AF1964" s="362"/>
      <c r="AG1964" s="362"/>
      <c r="AH1964" s="362"/>
      <c r="AI1964" s="362" t="str">
        <f t="shared" si="30"/>
        <v>NOCOSS</v>
      </c>
      <c r="AJ1964" s="362" t="str">
        <f>VLOOKUP(AI1964,Table1[[#All],[CONCAT]:[Tfiber]],2,FALSE)</f>
        <v>Applications/Tools</v>
      </c>
      <c r="AK1964" s="362" t="s">
        <v>40</v>
      </c>
      <c r="AL1964" s="362" t="str">
        <f>VLOOKUP(C1964,[1]AllOSS!$B:$G,6,0)</f>
        <v>COMPLETED</v>
      </c>
      <c r="AM1964" s="362">
        <f>VLOOKUP(C1964,[1]AllOSS!$B:$K,10,0)</f>
        <v>0</v>
      </c>
      <c r="AN1964" s="362"/>
      <c r="AO1964" s="362"/>
      <c r="AP1964" s="361"/>
      <c r="AR1964">
        <v>1</v>
      </c>
    </row>
    <row r="1965" spans="2:44" ht="15" hidden="1" customHeight="1" x14ac:dyDescent="0.35">
      <c r="B1965" s="362">
        <v>1963</v>
      </c>
      <c r="C1965" s="362" t="s">
        <v>4856</v>
      </c>
      <c r="D1965" s="362" t="s">
        <v>3</v>
      </c>
      <c r="E1965" s="362" t="s">
        <v>172</v>
      </c>
      <c r="F1965" s="362"/>
      <c r="G1965" s="362" t="s">
        <v>63</v>
      </c>
      <c r="H1965" s="362" t="s">
        <v>63</v>
      </c>
      <c r="I1965" s="362" t="s">
        <v>63</v>
      </c>
      <c r="J1965" s="362" t="s">
        <v>4475</v>
      </c>
      <c r="K1965" s="361" t="s">
        <v>4857</v>
      </c>
      <c r="L1965" s="362"/>
      <c r="M1965" s="362" t="s">
        <v>186</v>
      </c>
      <c r="N1965" s="362" t="s">
        <v>4410</v>
      </c>
      <c r="O1965" s="362"/>
      <c r="P1965" s="362" t="s">
        <v>4399</v>
      </c>
      <c r="Q1965" s="362" t="s">
        <v>4399</v>
      </c>
      <c r="R1965" s="362"/>
      <c r="S1965" s="361"/>
      <c r="T1965" s="362"/>
      <c r="U1965" s="362"/>
      <c r="V1965" s="362" t="s">
        <v>844</v>
      </c>
      <c r="W1965" s="362"/>
      <c r="X1965" s="362"/>
      <c r="Y1965" s="362" t="s">
        <v>48</v>
      </c>
      <c r="Z1965" s="362" t="s">
        <v>90</v>
      </c>
      <c r="AA1965" s="366" t="s">
        <v>90</v>
      </c>
      <c r="AB1965" s="362" t="s">
        <v>90</v>
      </c>
      <c r="AC1965" s="362"/>
      <c r="AD1965" s="362"/>
      <c r="AE1965" s="362"/>
      <c r="AF1965" s="362"/>
      <c r="AG1965" s="362"/>
      <c r="AH1965" s="362"/>
      <c r="AI1965" s="362" t="str">
        <f t="shared" si="30"/>
        <v>NOCOSS</v>
      </c>
      <c r="AJ1965" s="362" t="str">
        <f>VLOOKUP(AI1965,Table1[[#All],[CONCAT]:[Tfiber]],2,FALSE)</f>
        <v>Applications/Tools</v>
      </c>
      <c r="AK1965" s="362" t="s">
        <v>40</v>
      </c>
      <c r="AL1965" s="362" t="str">
        <f>VLOOKUP(C1965,[1]AllOSS!$B:$G,6,0)</f>
        <v>COMPLETED</v>
      </c>
      <c r="AM1965" s="362">
        <f>VLOOKUP(C1965,[1]AllOSS!$B:$K,10,0)</f>
        <v>0</v>
      </c>
      <c r="AN1965" s="362"/>
      <c r="AO1965" s="362"/>
      <c r="AP1965" s="361"/>
      <c r="AR1965">
        <v>1</v>
      </c>
    </row>
    <row r="1966" spans="2:44" ht="15" hidden="1" customHeight="1" x14ac:dyDescent="0.35">
      <c r="B1966" s="362">
        <v>1964</v>
      </c>
      <c r="C1966" s="362" t="s">
        <v>4858</v>
      </c>
      <c r="D1966" s="362" t="s">
        <v>3</v>
      </c>
      <c r="E1966" s="362" t="s">
        <v>172</v>
      </c>
      <c r="F1966" s="362"/>
      <c r="G1966" s="362" t="s">
        <v>63</v>
      </c>
      <c r="H1966" s="362" t="s">
        <v>63</v>
      </c>
      <c r="I1966" s="362" t="s">
        <v>63</v>
      </c>
      <c r="J1966" s="362" t="s">
        <v>4475</v>
      </c>
      <c r="K1966" s="361" t="s">
        <v>4859</v>
      </c>
      <c r="L1966" s="362"/>
      <c r="M1966" s="362" t="s">
        <v>186</v>
      </c>
      <c r="N1966" s="362" t="s">
        <v>4410</v>
      </c>
      <c r="O1966" s="362"/>
      <c r="P1966" s="362" t="s">
        <v>2208</v>
      </c>
      <c r="Q1966" s="362" t="s">
        <v>4394</v>
      </c>
      <c r="R1966" s="362"/>
      <c r="S1966" s="361"/>
      <c r="T1966" s="362"/>
      <c r="U1966" s="362"/>
      <c r="V1966" s="362" t="s">
        <v>844</v>
      </c>
      <c r="W1966" s="362"/>
      <c r="X1966" s="362"/>
      <c r="Y1966" s="362" t="s">
        <v>48</v>
      </c>
      <c r="Z1966" s="362" t="s">
        <v>90</v>
      </c>
      <c r="AA1966" s="366" t="s">
        <v>90</v>
      </c>
      <c r="AB1966" s="362" t="s">
        <v>90</v>
      </c>
      <c r="AC1966" s="362"/>
      <c r="AD1966" s="362"/>
      <c r="AE1966" s="362"/>
      <c r="AF1966" s="362"/>
      <c r="AG1966" s="362"/>
      <c r="AH1966" s="362"/>
      <c r="AI1966" s="362" t="str">
        <f t="shared" si="30"/>
        <v>NOCOSS</v>
      </c>
      <c r="AJ1966" s="362" t="str">
        <f>VLOOKUP(AI1966,Table1[[#All],[CONCAT]:[Tfiber]],2,FALSE)</f>
        <v>Applications/Tools</v>
      </c>
      <c r="AK1966" s="362" t="s">
        <v>40</v>
      </c>
      <c r="AL1966" s="362" t="str">
        <f>VLOOKUP(C1966,[1]AllOSS!$B:$G,6,0)</f>
        <v>COMPLETED</v>
      </c>
      <c r="AM1966" s="362">
        <f>VLOOKUP(C1966,[1]AllOSS!$B:$K,10,0)</f>
        <v>0</v>
      </c>
      <c r="AN1966" s="362"/>
      <c r="AO1966" s="362"/>
      <c r="AP1966" s="361"/>
      <c r="AR1966">
        <v>1</v>
      </c>
    </row>
    <row r="1967" spans="2:44" ht="15" hidden="1" customHeight="1" x14ac:dyDescent="0.35">
      <c r="B1967" s="362">
        <v>1965</v>
      </c>
      <c r="C1967" s="362" t="s">
        <v>4860</v>
      </c>
      <c r="D1967" s="362" t="s">
        <v>3</v>
      </c>
      <c r="E1967" s="362" t="s">
        <v>172</v>
      </c>
      <c r="F1967" s="362"/>
      <c r="G1967" s="362" t="s">
        <v>63</v>
      </c>
      <c r="H1967" s="362" t="s">
        <v>63</v>
      </c>
      <c r="I1967" s="362" t="s">
        <v>63</v>
      </c>
      <c r="J1967" s="362" t="s">
        <v>4475</v>
      </c>
      <c r="K1967" s="361" t="s">
        <v>4861</v>
      </c>
      <c r="L1967" s="362"/>
      <c r="M1967" s="362" t="s">
        <v>186</v>
      </c>
      <c r="N1967" s="362" t="s">
        <v>4410</v>
      </c>
      <c r="O1967" s="362"/>
      <c r="P1967" s="362" t="s">
        <v>2208</v>
      </c>
      <c r="Q1967" s="362" t="s">
        <v>4394</v>
      </c>
      <c r="R1967" s="362"/>
      <c r="S1967" s="361"/>
      <c r="T1967" s="362"/>
      <c r="U1967" s="362"/>
      <c r="V1967" s="362" t="s">
        <v>844</v>
      </c>
      <c r="W1967" s="362"/>
      <c r="X1967" s="362"/>
      <c r="Y1967" s="362" t="s">
        <v>48</v>
      </c>
      <c r="Z1967" s="362" t="s">
        <v>90</v>
      </c>
      <c r="AA1967" s="366" t="s">
        <v>90</v>
      </c>
      <c r="AB1967" s="362" t="s">
        <v>90</v>
      </c>
      <c r="AC1967" s="362"/>
      <c r="AD1967" s="362"/>
      <c r="AE1967" s="362"/>
      <c r="AF1967" s="362"/>
      <c r="AG1967" s="362"/>
      <c r="AH1967" s="362"/>
      <c r="AI1967" s="362" t="str">
        <f t="shared" si="30"/>
        <v>NOCOSS</v>
      </c>
      <c r="AJ1967" s="362" t="str">
        <f>VLOOKUP(AI1967,Table1[[#All],[CONCAT]:[Tfiber]],2,FALSE)</f>
        <v>Applications/Tools</v>
      </c>
      <c r="AK1967" s="362" t="s">
        <v>40</v>
      </c>
      <c r="AL1967" s="362" t="str">
        <f>VLOOKUP(C1967,[1]AllOSS!$B:$G,6,0)</f>
        <v>COMPLETED</v>
      </c>
      <c r="AM1967" s="362">
        <f>VLOOKUP(C1967,[1]AllOSS!$B:$K,10,0)</f>
        <v>0</v>
      </c>
      <c r="AN1967" s="362"/>
      <c r="AO1967" s="362"/>
      <c r="AP1967" s="361"/>
      <c r="AR1967">
        <v>1</v>
      </c>
    </row>
    <row r="1968" spans="2:44" ht="15" hidden="1" customHeight="1" x14ac:dyDescent="0.35">
      <c r="B1968" s="362">
        <v>1966</v>
      </c>
      <c r="C1968" s="362" t="s">
        <v>4862</v>
      </c>
      <c r="D1968" s="362" t="s">
        <v>3</v>
      </c>
      <c r="E1968" s="362" t="s">
        <v>172</v>
      </c>
      <c r="F1968" s="362"/>
      <c r="G1968" s="362" t="s">
        <v>63</v>
      </c>
      <c r="H1968" s="362" t="s">
        <v>63</v>
      </c>
      <c r="I1968" s="362" t="s">
        <v>63</v>
      </c>
      <c r="J1968" s="362" t="s">
        <v>4475</v>
      </c>
      <c r="K1968" s="361" t="s">
        <v>4863</v>
      </c>
      <c r="L1968" s="362"/>
      <c r="M1968" s="362" t="s">
        <v>186</v>
      </c>
      <c r="N1968" s="362" t="s">
        <v>4410</v>
      </c>
      <c r="O1968" s="362"/>
      <c r="P1968" s="362" t="s">
        <v>2208</v>
      </c>
      <c r="Q1968" s="362" t="s">
        <v>4394</v>
      </c>
      <c r="R1968" s="362"/>
      <c r="S1968" s="361"/>
      <c r="T1968" s="362"/>
      <c r="U1968" s="362"/>
      <c r="V1968" s="362" t="s">
        <v>844</v>
      </c>
      <c r="W1968" s="362"/>
      <c r="X1968" s="362"/>
      <c r="Y1968" s="362" t="s">
        <v>48</v>
      </c>
      <c r="Z1968" s="362" t="s">
        <v>90</v>
      </c>
      <c r="AA1968" s="366" t="s">
        <v>90</v>
      </c>
      <c r="AB1968" s="362" t="s">
        <v>90</v>
      </c>
      <c r="AC1968" s="362"/>
      <c r="AD1968" s="362"/>
      <c r="AE1968" s="362"/>
      <c r="AF1968" s="362"/>
      <c r="AG1968" s="362"/>
      <c r="AH1968" s="362"/>
      <c r="AI1968" s="362" t="str">
        <f t="shared" si="30"/>
        <v>NOCOSS</v>
      </c>
      <c r="AJ1968" s="362" t="str">
        <f>VLOOKUP(AI1968,Table1[[#All],[CONCAT]:[Tfiber]],2,FALSE)</f>
        <v>Applications/Tools</v>
      </c>
      <c r="AK1968" s="362" t="s">
        <v>40</v>
      </c>
      <c r="AL1968" s="362" t="str">
        <f>VLOOKUP(C1968,[1]AllOSS!$B:$G,6,0)</f>
        <v>COMPLETED</v>
      </c>
      <c r="AM1968" s="362">
        <f>VLOOKUP(C1968,[1]AllOSS!$B:$K,10,0)</f>
        <v>0</v>
      </c>
      <c r="AN1968" s="362"/>
      <c r="AO1968" s="362"/>
      <c r="AP1968" s="361"/>
      <c r="AR1968">
        <v>1</v>
      </c>
    </row>
    <row r="1969" spans="2:44" ht="15" hidden="1" customHeight="1" x14ac:dyDescent="0.35">
      <c r="B1969" s="362">
        <v>1967</v>
      </c>
      <c r="C1969" s="362" t="s">
        <v>4864</v>
      </c>
      <c r="D1969" s="362" t="s">
        <v>3</v>
      </c>
      <c r="E1969" s="362" t="s">
        <v>172</v>
      </c>
      <c r="F1969" s="362"/>
      <c r="G1969" s="362" t="s">
        <v>63</v>
      </c>
      <c r="H1969" s="362" t="s">
        <v>63</v>
      </c>
      <c r="I1969" s="362" t="s">
        <v>63</v>
      </c>
      <c r="J1969" s="362" t="s">
        <v>4475</v>
      </c>
      <c r="K1969" s="361" t="s">
        <v>4865</v>
      </c>
      <c r="L1969" s="362"/>
      <c r="M1969" s="362" t="s">
        <v>186</v>
      </c>
      <c r="N1969" s="362" t="s">
        <v>4410</v>
      </c>
      <c r="O1969" s="362"/>
      <c r="P1969" s="362" t="s">
        <v>2208</v>
      </c>
      <c r="Q1969" s="362" t="s">
        <v>4394</v>
      </c>
      <c r="R1969" s="362"/>
      <c r="S1969" s="361"/>
      <c r="T1969" s="362"/>
      <c r="U1969" s="362"/>
      <c r="V1969" s="362" t="s">
        <v>844</v>
      </c>
      <c r="W1969" s="362"/>
      <c r="X1969" s="362"/>
      <c r="Y1969" s="362" t="s">
        <v>48</v>
      </c>
      <c r="Z1969" s="362" t="s">
        <v>90</v>
      </c>
      <c r="AA1969" s="366" t="s">
        <v>90</v>
      </c>
      <c r="AB1969" s="362" t="s">
        <v>90</v>
      </c>
      <c r="AC1969" s="362"/>
      <c r="AD1969" s="362"/>
      <c r="AE1969" s="362"/>
      <c r="AF1969" s="362"/>
      <c r="AG1969" s="362"/>
      <c r="AH1969" s="362"/>
      <c r="AI1969" s="362" t="str">
        <f t="shared" si="30"/>
        <v>NOCOSS</v>
      </c>
      <c r="AJ1969" s="362" t="str">
        <f>VLOOKUP(AI1969,Table1[[#All],[CONCAT]:[Tfiber]],2,FALSE)</f>
        <v>Applications/Tools</v>
      </c>
      <c r="AK1969" s="362" t="s">
        <v>40</v>
      </c>
      <c r="AL1969" s="362" t="str">
        <f>VLOOKUP(C1969,[1]AllOSS!$B:$G,6,0)</f>
        <v>COMPLETED</v>
      </c>
      <c r="AM1969" s="362">
        <f>VLOOKUP(C1969,[1]AllOSS!$B:$K,10,0)</f>
        <v>0</v>
      </c>
      <c r="AN1969" s="362"/>
      <c r="AO1969" s="362"/>
      <c r="AP1969" s="361"/>
      <c r="AR1969">
        <v>1</v>
      </c>
    </row>
    <row r="1970" spans="2:44" ht="15" hidden="1" customHeight="1" x14ac:dyDescent="0.35">
      <c r="B1970" s="362">
        <v>1968</v>
      </c>
      <c r="C1970" s="362" t="s">
        <v>4866</v>
      </c>
      <c r="D1970" s="362" t="s">
        <v>3</v>
      </c>
      <c r="E1970" s="362" t="s">
        <v>172</v>
      </c>
      <c r="F1970" s="362"/>
      <c r="G1970" s="362" t="s">
        <v>63</v>
      </c>
      <c r="H1970" s="362" t="s">
        <v>63</v>
      </c>
      <c r="I1970" s="362" t="s">
        <v>63</v>
      </c>
      <c r="J1970" s="362" t="s">
        <v>4475</v>
      </c>
      <c r="K1970" s="361" t="s">
        <v>4867</v>
      </c>
      <c r="L1970" s="362"/>
      <c r="M1970" s="362" t="s">
        <v>186</v>
      </c>
      <c r="N1970" s="362" t="s">
        <v>4410</v>
      </c>
      <c r="O1970" s="362"/>
      <c r="P1970" s="362" t="s">
        <v>2208</v>
      </c>
      <c r="Q1970" s="362" t="s">
        <v>4394</v>
      </c>
      <c r="R1970" s="362"/>
      <c r="S1970" s="361"/>
      <c r="T1970" s="362"/>
      <c r="U1970" s="362"/>
      <c r="V1970" s="362" t="s">
        <v>844</v>
      </c>
      <c r="W1970" s="362"/>
      <c r="X1970" s="362"/>
      <c r="Y1970" s="362" t="s">
        <v>48</v>
      </c>
      <c r="Z1970" s="362" t="s">
        <v>90</v>
      </c>
      <c r="AA1970" s="366" t="s">
        <v>90</v>
      </c>
      <c r="AB1970" s="362" t="s">
        <v>90</v>
      </c>
      <c r="AC1970" s="362"/>
      <c r="AD1970" s="362"/>
      <c r="AE1970" s="362"/>
      <c r="AF1970" s="362"/>
      <c r="AG1970" s="362"/>
      <c r="AH1970" s="362"/>
      <c r="AI1970" s="362" t="str">
        <f t="shared" si="30"/>
        <v>NOCOSS</v>
      </c>
      <c r="AJ1970" s="362" t="str">
        <f>VLOOKUP(AI1970,Table1[[#All],[CONCAT]:[Tfiber]],2,FALSE)</f>
        <v>Applications/Tools</v>
      </c>
      <c r="AK1970" s="362" t="s">
        <v>40</v>
      </c>
      <c r="AL1970" s="362" t="str">
        <f>VLOOKUP(C1970,[1]AllOSS!$B:$G,6,0)</f>
        <v>COMPLETED</v>
      </c>
      <c r="AM1970" s="362">
        <f>VLOOKUP(C1970,[1]AllOSS!$B:$K,10,0)</f>
        <v>0</v>
      </c>
      <c r="AN1970" s="362"/>
      <c r="AO1970" s="362"/>
      <c r="AP1970" s="361"/>
      <c r="AR1970">
        <v>1</v>
      </c>
    </row>
    <row r="1971" spans="2:44" ht="15" hidden="1" customHeight="1" x14ac:dyDescent="0.35">
      <c r="B1971" s="362">
        <v>1969</v>
      </c>
      <c r="C1971" s="362" t="s">
        <v>4868</v>
      </c>
      <c r="D1971" s="362" t="s">
        <v>3</v>
      </c>
      <c r="E1971" s="362" t="s">
        <v>172</v>
      </c>
      <c r="F1971" s="362"/>
      <c r="G1971" s="362" t="s">
        <v>63</v>
      </c>
      <c r="H1971" s="362" t="s">
        <v>63</v>
      </c>
      <c r="I1971" s="362" t="s">
        <v>63</v>
      </c>
      <c r="J1971" s="362" t="s">
        <v>4475</v>
      </c>
      <c r="K1971" s="361" t="s">
        <v>4869</v>
      </c>
      <c r="L1971" s="362"/>
      <c r="M1971" s="362" t="s">
        <v>186</v>
      </c>
      <c r="N1971" s="362" t="s">
        <v>4410</v>
      </c>
      <c r="O1971" s="362"/>
      <c r="P1971" s="362" t="s">
        <v>2208</v>
      </c>
      <c r="Q1971" s="362" t="s">
        <v>4394</v>
      </c>
      <c r="R1971" s="362"/>
      <c r="S1971" s="361"/>
      <c r="T1971" s="362"/>
      <c r="U1971" s="362"/>
      <c r="V1971" s="362" t="s">
        <v>844</v>
      </c>
      <c r="W1971" s="362"/>
      <c r="X1971" s="362"/>
      <c r="Y1971" s="362" t="s">
        <v>48</v>
      </c>
      <c r="Z1971" s="362" t="s">
        <v>90</v>
      </c>
      <c r="AA1971" s="366" t="s">
        <v>90</v>
      </c>
      <c r="AB1971" s="362" t="s">
        <v>90</v>
      </c>
      <c r="AC1971" s="362"/>
      <c r="AD1971" s="362"/>
      <c r="AE1971" s="362"/>
      <c r="AF1971" s="362"/>
      <c r="AG1971" s="362"/>
      <c r="AH1971" s="362"/>
      <c r="AI1971" s="362" t="str">
        <f t="shared" si="30"/>
        <v>NOCOSS</v>
      </c>
      <c r="AJ1971" s="362" t="str">
        <f>VLOOKUP(AI1971,Table1[[#All],[CONCAT]:[Tfiber]],2,FALSE)</f>
        <v>Applications/Tools</v>
      </c>
      <c r="AK1971" s="362" t="s">
        <v>40</v>
      </c>
      <c r="AL1971" s="362" t="str">
        <f>VLOOKUP(C1971,[1]AllOSS!$B:$G,6,0)</f>
        <v>COMPLETED</v>
      </c>
      <c r="AM1971" s="362">
        <f>VLOOKUP(C1971,[1]AllOSS!$B:$K,10,0)</f>
        <v>0</v>
      </c>
      <c r="AN1971" s="362"/>
      <c r="AO1971" s="362"/>
      <c r="AP1971" s="361"/>
      <c r="AR1971">
        <v>1</v>
      </c>
    </row>
    <row r="1972" spans="2:44" ht="15" hidden="1" customHeight="1" x14ac:dyDescent="0.35">
      <c r="B1972" s="362">
        <v>1970</v>
      </c>
      <c r="C1972" s="362" t="s">
        <v>4870</v>
      </c>
      <c r="D1972" s="362" t="s">
        <v>3</v>
      </c>
      <c r="E1972" s="362" t="s">
        <v>172</v>
      </c>
      <c r="F1972" s="362"/>
      <c r="G1972" s="362" t="s">
        <v>63</v>
      </c>
      <c r="H1972" s="362" t="s">
        <v>63</v>
      </c>
      <c r="I1972" s="362" t="s">
        <v>63</v>
      </c>
      <c r="J1972" s="362" t="s">
        <v>4475</v>
      </c>
      <c r="K1972" s="361" t="s">
        <v>4871</v>
      </c>
      <c r="L1972" s="362"/>
      <c r="M1972" s="362" t="s">
        <v>186</v>
      </c>
      <c r="N1972" s="362" t="s">
        <v>4410</v>
      </c>
      <c r="O1972" s="362"/>
      <c r="P1972" s="362" t="s">
        <v>2208</v>
      </c>
      <c r="Q1972" s="362" t="s">
        <v>4394</v>
      </c>
      <c r="R1972" s="362"/>
      <c r="S1972" s="361"/>
      <c r="T1972" s="362"/>
      <c r="U1972" s="362"/>
      <c r="V1972" s="362" t="s">
        <v>844</v>
      </c>
      <c r="W1972" s="362"/>
      <c r="X1972" s="362"/>
      <c r="Y1972" s="362" t="s">
        <v>48</v>
      </c>
      <c r="Z1972" s="362" t="s">
        <v>90</v>
      </c>
      <c r="AA1972" s="366" t="s">
        <v>90</v>
      </c>
      <c r="AB1972" s="362" t="s">
        <v>90</v>
      </c>
      <c r="AC1972" s="362"/>
      <c r="AD1972" s="362"/>
      <c r="AE1972" s="362"/>
      <c r="AF1972" s="362"/>
      <c r="AG1972" s="362"/>
      <c r="AH1972" s="362"/>
      <c r="AI1972" s="362" t="str">
        <f t="shared" si="30"/>
        <v>NOCOSS</v>
      </c>
      <c r="AJ1972" s="362" t="str">
        <f>VLOOKUP(AI1972,Table1[[#All],[CONCAT]:[Tfiber]],2,FALSE)</f>
        <v>Applications/Tools</v>
      </c>
      <c r="AK1972" s="362" t="s">
        <v>40</v>
      </c>
      <c r="AL1972" s="362" t="str">
        <f>VLOOKUP(C1972,[1]AllOSS!$B:$G,6,0)</f>
        <v>COMPLETED</v>
      </c>
      <c r="AM1972" s="362">
        <f>VLOOKUP(C1972,[1]AllOSS!$B:$K,10,0)</f>
        <v>0</v>
      </c>
      <c r="AN1972" s="362"/>
      <c r="AO1972" s="362"/>
      <c r="AP1972" s="361"/>
      <c r="AR1972">
        <v>1</v>
      </c>
    </row>
    <row r="1973" spans="2:44" ht="15" hidden="1" customHeight="1" x14ac:dyDescent="0.35">
      <c r="B1973" s="362">
        <v>1971</v>
      </c>
      <c r="C1973" s="362" t="s">
        <v>4872</v>
      </c>
      <c r="D1973" s="362" t="s">
        <v>3</v>
      </c>
      <c r="E1973" s="362" t="s">
        <v>172</v>
      </c>
      <c r="F1973" s="362"/>
      <c r="G1973" s="362" t="s">
        <v>63</v>
      </c>
      <c r="H1973" s="362" t="s">
        <v>63</v>
      </c>
      <c r="I1973" s="362" t="s">
        <v>63</v>
      </c>
      <c r="J1973" s="362" t="s">
        <v>4475</v>
      </c>
      <c r="K1973" s="361" t="s">
        <v>4873</v>
      </c>
      <c r="L1973" s="362"/>
      <c r="M1973" s="362" t="s">
        <v>186</v>
      </c>
      <c r="N1973" s="362" t="s">
        <v>4410</v>
      </c>
      <c r="O1973" s="362"/>
      <c r="P1973" s="362" t="s">
        <v>2208</v>
      </c>
      <c r="Q1973" s="362" t="s">
        <v>4394</v>
      </c>
      <c r="R1973" s="362"/>
      <c r="S1973" s="361"/>
      <c r="T1973" s="362"/>
      <c r="U1973" s="362"/>
      <c r="V1973" s="362" t="s">
        <v>844</v>
      </c>
      <c r="W1973" s="362"/>
      <c r="X1973" s="362"/>
      <c r="Y1973" s="362" t="s">
        <v>48</v>
      </c>
      <c r="Z1973" s="362" t="s">
        <v>90</v>
      </c>
      <c r="AA1973" s="366" t="s">
        <v>90</v>
      </c>
      <c r="AB1973" s="362" t="s">
        <v>90</v>
      </c>
      <c r="AC1973" s="362"/>
      <c r="AD1973" s="362"/>
      <c r="AE1973" s="362"/>
      <c r="AF1973" s="362"/>
      <c r="AG1973" s="362"/>
      <c r="AH1973" s="362"/>
      <c r="AI1973" s="362" t="str">
        <f t="shared" si="30"/>
        <v>NOCOSS</v>
      </c>
      <c r="AJ1973" s="362" t="str">
        <f>VLOOKUP(AI1973,Table1[[#All],[CONCAT]:[Tfiber]],2,FALSE)</f>
        <v>Applications/Tools</v>
      </c>
      <c r="AK1973" s="362" t="s">
        <v>40</v>
      </c>
      <c r="AL1973" s="362" t="str">
        <f>VLOOKUP(C1973,[1]AllOSS!$B:$G,6,0)</f>
        <v>COMPLETED</v>
      </c>
      <c r="AM1973" s="362">
        <f>VLOOKUP(C1973,[1]AllOSS!$B:$K,10,0)</f>
        <v>0</v>
      </c>
      <c r="AN1973" s="362"/>
      <c r="AO1973" s="362"/>
      <c r="AP1973" s="361"/>
      <c r="AR1973">
        <v>1</v>
      </c>
    </row>
    <row r="1974" spans="2:44" ht="15" hidden="1" customHeight="1" x14ac:dyDescent="0.35">
      <c r="B1974" s="362">
        <v>1972</v>
      </c>
      <c r="C1974" s="362" t="s">
        <v>4874</v>
      </c>
      <c r="D1974" s="362" t="s">
        <v>3</v>
      </c>
      <c r="E1974" s="362" t="s">
        <v>172</v>
      </c>
      <c r="F1974" s="362"/>
      <c r="G1974" s="362" t="s">
        <v>63</v>
      </c>
      <c r="H1974" s="362" t="s">
        <v>63</v>
      </c>
      <c r="I1974" s="362" t="s">
        <v>63</v>
      </c>
      <c r="J1974" s="362" t="s">
        <v>4392</v>
      </c>
      <c r="K1974" s="361" t="s">
        <v>4875</v>
      </c>
      <c r="L1974" s="362"/>
      <c r="M1974" s="362" t="s">
        <v>186</v>
      </c>
      <c r="N1974" s="362" t="s">
        <v>90</v>
      </c>
      <c r="O1974" s="362"/>
      <c r="P1974" s="362" t="s">
        <v>2208</v>
      </c>
      <c r="Q1974" s="362" t="s">
        <v>4394</v>
      </c>
      <c r="R1974" s="362"/>
      <c r="S1974" s="361"/>
      <c r="T1974" s="362"/>
      <c r="U1974" s="362"/>
      <c r="V1974" s="362" t="s">
        <v>844</v>
      </c>
      <c r="W1974" s="362"/>
      <c r="X1974" s="362" t="s">
        <v>9</v>
      </c>
      <c r="Y1974" s="362" t="s">
        <v>9</v>
      </c>
      <c r="Z1974" s="362" t="s">
        <v>90</v>
      </c>
      <c r="AA1974" s="366" t="s">
        <v>90</v>
      </c>
      <c r="AB1974" s="362" t="s">
        <v>90</v>
      </c>
      <c r="AC1974" s="362"/>
      <c r="AD1974" s="362"/>
      <c r="AE1974" s="362"/>
      <c r="AF1974" s="362"/>
      <c r="AG1974" s="362"/>
      <c r="AH1974" s="362"/>
      <c r="AI1974" s="362" t="str">
        <f t="shared" si="30"/>
        <v>NOCOSS</v>
      </c>
      <c r="AJ1974" s="362" t="str">
        <f>VLOOKUP(AI1974,Table1[[#All],[CONCAT]:[Tfiber]],2,FALSE)</f>
        <v>Applications/Tools</v>
      </c>
      <c r="AK1974" s="362" t="s">
        <v>40</v>
      </c>
      <c r="AL1974" s="362" t="str">
        <f>VLOOKUP(C1974,[1]AllOSS!$B:$G,6,0)</f>
        <v>OPEN</v>
      </c>
      <c r="AM1974" s="362">
        <f>VLOOKUP(C1974,[1]AllOSS!$B:$K,10,0)</f>
        <v>0</v>
      </c>
      <c r="AN1974" s="362"/>
      <c r="AO1974" s="362"/>
      <c r="AP1974" s="361" t="e">
        <v>#N/A</v>
      </c>
      <c r="AR1974">
        <v>1</v>
      </c>
    </row>
    <row r="1975" spans="2:44" ht="15" hidden="1" customHeight="1" x14ac:dyDescent="0.35">
      <c r="B1975" s="362">
        <v>1973</v>
      </c>
      <c r="C1975" s="362" t="s">
        <v>4876</v>
      </c>
      <c r="D1975" s="362" t="s">
        <v>3</v>
      </c>
      <c r="E1975" s="362" t="s">
        <v>172</v>
      </c>
      <c r="F1975" s="362"/>
      <c r="G1975" s="362"/>
      <c r="H1975" s="362"/>
      <c r="I1975" s="362" t="s">
        <v>77</v>
      </c>
      <c r="J1975" s="362" t="s">
        <v>63</v>
      </c>
      <c r="K1975" s="361" t="s">
        <v>4877</v>
      </c>
      <c r="L1975" s="362"/>
      <c r="M1975" s="362" t="s">
        <v>186</v>
      </c>
      <c r="N1975" s="362" t="s">
        <v>4410</v>
      </c>
      <c r="O1975" s="362"/>
      <c r="P1975" s="362" t="s">
        <v>2208</v>
      </c>
      <c r="Q1975" s="362" t="s">
        <v>4394</v>
      </c>
      <c r="R1975" s="362"/>
      <c r="S1975" s="361" t="s">
        <v>4878</v>
      </c>
      <c r="T1975" s="362"/>
      <c r="U1975" s="362"/>
      <c r="V1975" s="362" t="s">
        <v>844</v>
      </c>
      <c r="W1975" s="362"/>
      <c r="X1975" s="362"/>
      <c r="Y1975" s="362" t="s">
        <v>48</v>
      </c>
      <c r="Z1975" s="362" t="s">
        <v>90</v>
      </c>
      <c r="AA1975" s="366" t="s">
        <v>90</v>
      </c>
      <c r="AB1975" s="362" t="s">
        <v>90</v>
      </c>
      <c r="AC1975" s="362"/>
      <c r="AD1975" s="362"/>
      <c r="AE1975" s="362"/>
      <c r="AF1975" s="362"/>
      <c r="AG1975" s="362"/>
      <c r="AH1975" s="362"/>
      <c r="AI1975" s="362" t="str">
        <f t="shared" si="30"/>
        <v>NOCHelpdesk</v>
      </c>
      <c r="AJ1975" s="362" t="str">
        <f>VLOOKUP(AI1975,Table1[[#All],[CONCAT]:[Tfiber]],2,FALSE)</f>
        <v>Applications/Tools</v>
      </c>
      <c r="AK1975" s="362" t="s">
        <v>40</v>
      </c>
      <c r="AL1975" s="362" t="str">
        <f>VLOOKUP(C1975,[1]AllOSS!$B:$G,6,0)</f>
        <v>COMPLETED</v>
      </c>
      <c r="AM1975" s="362" t="str">
        <f>VLOOKUP(C1975,[1]AllOSS!$B:$K,10,0)</f>
        <v>11-09-2025: BSS will display all delivery data as well as service ticket informations in the CRM portal. OSS will maintain only technical information.</v>
      </c>
      <c r="AN1975" s="362"/>
      <c r="AO1975" s="362"/>
      <c r="AP1975" s="361"/>
      <c r="AR1975">
        <v>1</v>
      </c>
    </row>
    <row r="1976" spans="2:44" ht="15" hidden="1" customHeight="1" x14ac:dyDescent="0.35">
      <c r="B1976" s="362">
        <v>1974</v>
      </c>
      <c r="C1976" s="362" t="s">
        <v>4879</v>
      </c>
      <c r="D1976" s="362" t="s">
        <v>3</v>
      </c>
      <c r="E1976" s="362" t="s">
        <v>172</v>
      </c>
      <c r="F1976" s="362"/>
      <c r="G1976" s="362" t="s">
        <v>63</v>
      </c>
      <c r="H1976" s="362" t="s">
        <v>63</v>
      </c>
      <c r="I1976" s="362" t="s">
        <v>63</v>
      </c>
      <c r="J1976" s="362" t="s">
        <v>4475</v>
      </c>
      <c r="K1976" s="361" t="s">
        <v>4880</v>
      </c>
      <c r="L1976" s="362"/>
      <c r="M1976" s="362" t="s">
        <v>186</v>
      </c>
      <c r="N1976" s="362" t="s">
        <v>4410</v>
      </c>
      <c r="O1976" s="362"/>
      <c r="P1976" s="362" t="s">
        <v>2208</v>
      </c>
      <c r="Q1976" s="362" t="s">
        <v>4394</v>
      </c>
      <c r="R1976" s="362"/>
      <c r="S1976" s="361"/>
      <c r="T1976" s="362"/>
      <c r="U1976" s="362"/>
      <c r="V1976" s="362" t="s">
        <v>844</v>
      </c>
      <c r="W1976" s="362"/>
      <c r="X1976" s="362"/>
      <c r="Y1976" s="362" t="s">
        <v>48</v>
      </c>
      <c r="Z1976" s="362" t="s">
        <v>90</v>
      </c>
      <c r="AA1976" s="366" t="s">
        <v>90</v>
      </c>
      <c r="AB1976" s="362" t="s">
        <v>90</v>
      </c>
      <c r="AC1976" s="362"/>
      <c r="AD1976" s="362"/>
      <c r="AE1976" s="362"/>
      <c r="AF1976" s="362"/>
      <c r="AG1976" s="362"/>
      <c r="AH1976" s="362"/>
      <c r="AI1976" s="362" t="str">
        <f t="shared" si="30"/>
        <v>NOCOSS</v>
      </c>
      <c r="AJ1976" s="362" t="str">
        <f>VLOOKUP(AI1976,Table1[[#All],[CONCAT]:[Tfiber]],2,FALSE)</f>
        <v>Applications/Tools</v>
      </c>
      <c r="AK1976" s="362" t="s">
        <v>40</v>
      </c>
      <c r="AL1976" s="362" t="str">
        <f>VLOOKUP(C1976,[1]AllOSS!$B:$G,6,0)</f>
        <v>COMPLETED</v>
      </c>
      <c r="AM1976" s="362">
        <f>VLOOKUP(C1976,[1]AllOSS!$B:$K,10,0)</f>
        <v>0</v>
      </c>
      <c r="AN1976" s="362"/>
      <c r="AO1976" s="362"/>
      <c r="AP1976" s="361"/>
      <c r="AR1976">
        <v>1</v>
      </c>
    </row>
    <row r="1977" spans="2:44" ht="15" hidden="1" customHeight="1" x14ac:dyDescent="0.35">
      <c r="B1977" s="362">
        <v>1975</v>
      </c>
      <c r="C1977" s="362" t="s">
        <v>4881</v>
      </c>
      <c r="D1977" s="362" t="s">
        <v>3</v>
      </c>
      <c r="E1977" s="362" t="s">
        <v>172</v>
      </c>
      <c r="F1977" s="362"/>
      <c r="G1977" s="362" t="s">
        <v>63</v>
      </c>
      <c r="H1977" s="362" t="s">
        <v>63</v>
      </c>
      <c r="I1977" s="362" t="s">
        <v>63</v>
      </c>
      <c r="J1977" s="362" t="s">
        <v>4475</v>
      </c>
      <c r="K1977" s="361" t="s">
        <v>4882</v>
      </c>
      <c r="L1977" s="362"/>
      <c r="M1977" s="362" t="s">
        <v>186</v>
      </c>
      <c r="N1977" s="362" t="s">
        <v>4410</v>
      </c>
      <c r="O1977" s="362"/>
      <c r="P1977" s="362" t="s">
        <v>2208</v>
      </c>
      <c r="Q1977" s="362" t="s">
        <v>4394</v>
      </c>
      <c r="R1977" s="362"/>
      <c r="S1977" s="361"/>
      <c r="T1977" s="362"/>
      <c r="U1977" s="362"/>
      <c r="V1977" s="362" t="s">
        <v>844</v>
      </c>
      <c r="W1977" s="362"/>
      <c r="X1977" s="362"/>
      <c r="Y1977" s="362" t="s">
        <v>48</v>
      </c>
      <c r="Z1977" s="362" t="s">
        <v>90</v>
      </c>
      <c r="AA1977" s="366" t="s">
        <v>90</v>
      </c>
      <c r="AB1977" s="362" t="s">
        <v>90</v>
      </c>
      <c r="AC1977" s="362"/>
      <c r="AD1977" s="362"/>
      <c r="AE1977" s="362"/>
      <c r="AF1977" s="362"/>
      <c r="AG1977" s="362"/>
      <c r="AH1977" s="362"/>
      <c r="AI1977" s="362" t="str">
        <f t="shared" si="30"/>
        <v>NOCOSS</v>
      </c>
      <c r="AJ1977" s="362" t="str">
        <f>VLOOKUP(AI1977,Table1[[#All],[CONCAT]:[Tfiber]],2,FALSE)</f>
        <v>Applications/Tools</v>
      </c>
      <c r="AK1977" s="362" t="s">
        <v>40</v>
      </c>
      <c r="AL1977" s="362" t="str">
        <f>VLOOKUP(C1977,[1]AllOSS!$B:$G,6,0)</f>
        <v>COMPLETED</v>
      </c>
      <c r="AM1977" s="362">
        <f>VLOOKUP(C1977,[1]AllOSS!$B:$K,10,0)</f>
        <v>0</v>
      </c>
      <c r="AN1977" s="362"/>
      <c r="AO1977" s="362"/>
      <c r="AP1977" s="361"/>
      <c r="AR1977">
        <v>1</v>
      </c>
    </row>
    <row r="1978" spans="2:44" ht="15" hidden="1" customHeight="1" x14ac:dyDescent="0.35">
      <c r="B1978" s="362">
        <v>1976</v>
      </c>
      <c r="C1978" s="362" t="s">
        <v>4883</v>
      </c>
      <c r="D1978" s="362" t="s">
        <v>3</v>
      </c>
      <c r="E1978" s="362" t="s">
        <v>172</v>
      </c>
      <c r="F1978" s="362"/>
      <c r="G1978" s="362" t="s">
        <v>63</v>
      </c>
      <c r="H1978" s="362" t="s">
        <v>63</v>
      </c>
      <c r="I1978" s="362" t="s">
        <v>63</v>
      </c>
      <c r="J1978" s="362" t="s">
        <v>4475</v>
      </c>
      <c r="K1978" s="361" t="s">
        <v>4884</v>
      </c>
      <c r="L1978" s="362"/>
      <c r="M1978" s="362" t="s">
        <v>186</v>
      </c>
      <c r="N1978" s="362" t="s">
        <v>4410</v>
      </c>
      <c r="O1978" s="362"/>
      <c r="P1978" s="362" t="s">
        <v>2208</v>
      </c>
      <c r="Q1978" s="362" t="s">
        <v>4394</v>
      </c>
      <c r="R1978" s="362"/>
      <c r="S1978" s="361"/>
      <c r="T1978" s="362"/>
      <c r="U1978" s="362"/>
      <c r="V1978" s="362" t="s">
        <v>844</v>
      </c>
      <c r="W1978" s="362"/>
      <c r="X1978" s="362"/>
      <c r="Y1978" s="362" t="s">
        <v>48</v>
      </c>
      <c r="Z1978" s="362" t="s">
        <v>90</v>
      </c>
      <c r="AA1978" s="366" t="s">
        <v>90</v>
      </c>
      <c r="AB1978" s="362" t="s">
        <v>90</v>
      </c>
      <c r="AC1978" s="362"/>
      <c r="AD1978" s="362"/>
      <c r="AE1978" s="362"/>
      <c r="AF1978" s="362"/>
      <c r="AG1978" s="362"/>
      <c r="AH1978" s="362"/>
      <c r="AI1978" s="362" t="str">
        <f t="shared" si="30"/>
        <v>NOCOSS</v>
      </c>
      <c r="AJ1978" s="362" t="str">
        <f>VLOOKUP(AI1978,Table1[[#All],[CONCAT]:[Tfiber]],2,FALSE)</f>
        <v>Applications/Tools</v>
      </c>
      <c r="AK1978" s="362" t="s">
        <v>40</v>
      </c>
      <c r="AL1978" s="362" t="str">
        <f>VLOOKUP(C1978,[1]AllOSS!$B:$G,6,0)</f>
        <v>COMPLETED</v>
      </c>
      <c r="AM1978" s="362">
        <f>VLOOKUP(C1978,[1]AllOSS!$B:$K,10,0)</f>
        <v>0</v>
      </c>
      <c r="AN1978" s="362"/>
      <c r="AO1978" s="362"/>
      <c r="AP1978" s="361"/>
      <c r="AR1978">
        <v>1</v>
      </c>
    </row>
    <row r="1979" spans="2:44" ht="15" hidden="1" customHeight="1" x14ac:dyDescent="0.35">
      <c r="B1979" s="362">
        <v>1977</v>
      </c>
      <c r="C1979" s="362" t="s">
        <v>4885</v>
      </c>
      <c r="D1979" s="362" t="s">
        <v>3</v>
      </c>
      <c r="E1979" s="362" t="s">
        <v>172</v>
      </c>
      <c r="F1979" s="362"/>
      <c r="G1979" s="362" t="s">
        <v>63</v>
      </c>
      <c r="H1979" s="362" t="s">
        <v>63</v>
      </c>
      <c r="I1979" s="362" t="s">
        <v>63</v>
      </c>
      <c r="J1979" s="362" t="s">
        <v>4475</v>
      </c>
      <c r="K1979" s="361" t="s">
        <v>4886</v>
      </c>
      <c r="L1979" s="362"/>
      <c r="M1979" s="362" t="s">
        <v>186</v>
      </c>
      <c r="N1979" s="362" t="s">
        <v>4410</v>
      </c>
      <c r="O1979" s="362"/>
      <c r="P1979" s="362" t="s">
        <v>2208</v>
      </c>
      <c r="Q1979" s="362" t="s">
        <v>4394</v>
      </c>
      <c r="R1979" s="362"/>
      <c r="S1979" s="361"/>
      <c r="T1979" s="362"/>
      <c r="U1979" s="362"/>
      <c r="V1979" s="362" t="s">
        <v>844</v>
      </c>
      <c r="W1979" s="362"/>
      <c r="X1979" s="362"/>
      <c r="Y1979" s="362" t="s">
        <v>48</v>
      </c>
      <c r="Z1979" s="362" t="s">
        <v>90</v>
      </c>
      <c r="AA1979" s="366" t="s">
        <v>90</v>
      </c>
      <c r="AB1979" s="362" t="s">
        <v>90</v>
      </c>
      <c r="AC1979" s="362"/>
      <c r="AD1979" s="362"/>
      <c r="AE1979" s="362"/>
      <c r="AF1979" s="362"/>
      <c r="AG1979" s="362"/>
      <c r="AH1979" s="362"/>
      <c r="AI1979" s="362" t="str">
        <f t="shared" si="30"/>
        <v>NOCOSS</v>
      </c>
      <c r="AJ1979" s="362" t="str">
        <f>VLOOKUP(AI1979,Table1[[#All],[CONCAT]:[Tfiber]],2,FALSE)</f>
        <v>Applications/Tools</v>
      </c>
      <c r="AK1979" s="362" t="s">
        <v>40</v>
      </c>
      <c r="AL1979" s="362" t="str">
        <f>VLOOKUP(C1979,[1]AllOSS!$B:$G,6,0)</f>
        <v>COMPLETED</v>
      </c>
      <c r="AM1979" s="362">
        <f>VLOOKUP(C1979,[1]AllOSS!$B:$K,10,0)</f>
        <v>0</v>
      </c>
      <c r="AN1979" s="362"/>
      <c r="AO1979" s="362"/>
      <c r="AP1979" s="361"/>
      <c r="AR1979">
        <v>1</v>
      </c>
    </row>
    <row r="1980" spans="2:44" ht="15" hidden="1" customHeight="1" x14ac:dyDescent="0.35">
      <c r="B1980" s="362">
        <v>1978</v>
      </c>
      <c r="C1980" s="362" t="s">
        <v>4887</v>
      </c>
      <c r="D1980" s="362" t="s">
        <v>3</v>
      </c>
      <c r="E1980" s="362" t="s">
        <v>172</v>
      </c>
      <c r="F1980" s="362"/>
      <c r="G1980" s="362" t="s">
        <v>63</v>
      </c>
      <c r="H1980" s="362" t="s">
        <v>63</v>
      </c>
      <c r="I1980" s="362" t="s">
        <v>63</v>
      </c>
      <c r="J1980" s="362" t="s">
        <v>4475</v>
      </c>
      <c r="K1980" s="361" t="s">
        <v>4888</v>
      </c>
      <c r="L1980" s="362"/>
      <c r="M1980" s="362" t="s">
        <v>186</v>
      </c>
      <c r="N1980" s="362" t="s">
        <v>4410</v>
      </c>
      <c r="O1980" s="362"/>
      <c r="P1980" s="362" t="s">
        <v>4399</v>
      </c>
      <c r="Q1980" s="362" t="s">
        <v>4399</v>
      </c>
      <c r="R1980" s="362"/>
      <c r="S1980" s="361" t="s">
        <v>4889</v>
      </c>
      <c r="T1980" s="362"/>
      <c r="U1980" s="362"/>
      <c r="V1980" s="362" t="s">
        <v>844</v>
      </c>
      <c r="W1980" s="362"/>
      <c r="X1980" s="362"/>
      <c r="Y1980" s="362" t="s">
        <v>48</v>
      </c>
      <c r="Z1980" s="362" t="s">
        <v>90</v>
      </c>
      <c r="AA1980" s="366" t="s">
        <v>90</v>
      </c>
      <c r="AB1980" s="362" t="s">
        <v>90</v>
      </c>
      <c r="AC1980" s="362"/>
      <c r="AD1980" s="362"/>
      <c r="AE1980" s="362"/>
      <c r="AF1980" s="362"/>
      <c r="AG1980" s="362"/>
      <c r="AH1980" s="362"/>
      <c r="AI1980" s="362" t="str">
        <f t="shared" si="30"/>
        <v>NOCOSS</v>
      </c>
      <c r="AJ1980" s="362" t="str">
        <f>VLOOKUP(AI1980,Table1[[#All],[CONCAT]:[Tfiber]],2,FALSE)</f>
        <v>Applications/Tools</v>
      </c>
      <c r="AK1980" s="362" t="s">
        <v>40</v>
      </c>
      <c r="AL1980" s="362" t="str">
        <f>VLOOKUP(C1980,[1]AllOSS!$B:$G,6,0)</f>
        <v>COMPLETED</v>
      </c>
      <c r="AM1980" s="362" t="str">
        <f>VLOOKUP(C1980,[1]AllOSS!$B:$K,10,0)</f>
        <v>09-09-2025: Live status will be available</v>
      </c>
      <c r="AN1980" s="362"/>
      <c r="AO1980" s="362"/>
      <c r="AP1980" s="361"/>
      <c r="AR1980">
        <v>1</v>
      </c>
    </row>
    <row r="1981" spans="2:44" ht="15" hidden="1" customHeight="1" x14ac:dyDescent="0.35">
      <c r="B1981" s="362">
        <v>1979</v>
      </c>
      <c r="C1981" s="362" t="s">
        <v>4890</v>
      </c>
      <c r="D1981" s="362" t="s">
        <v>3</v>
      </c>
      <c r="E1981" s="362" t="s">
        <v>172</v>
      </c>
      <c r="F1981" s="362"/>
      <c r="G1981" s="362" t="s">
        <v>63</v>
      </c>
      <c r="H1981" s="362" t="s">
        <v>63</v>
      </c>
      <c r="I1981" s="362" t="s">
        <v>63</v>
      </c>
      <c r="J1981" s="362" t="s">
        <v>4475</v>
      </c>
      <c r="K1981" s="361" t="s">
        <v>4891</v>
      </c>
      <c r="L1981" s="362"/>
      <c r="M1981" s="362" t="s">
        <v>186</v>
      </c>
      <c r="N1981" s="362" t="s">
        <v>95</v>
      </c>
      <c r="O1981" s="362"/>
      <c r="P1981" s="362" t="s">
        <v>4399</v>
      </c>
      <c r="Q1981" s="362" t="s">
        <v>4399</v>
      </c>
      <c r="R1981" s="362"/>
      <c r="S1981" s="361"/>
      <c r="T1981" s="362"/>
      <c r="U1981" s="362"/>
      <c r="V1981" s="362" t="s">
        <v>844</v>
      </c>
      <c r="W1981" s="362"/>
      <c r="X1981" s="362"/>
      <c r="Y1981" s="362" t="s">
        <v>48</v>
      </c>
      <c r="Z1981" s="362" t="s">
        <v>90</v>
      </c>
      <c r="AA1981" s="366" t="s">
        <v>90</v>
      </c>
      <c r="AB1981" s="362" t="s">
        <v>90</v>
      </c>
      <c r="AC1981" s="362"/>
      <c r="AD1981" s="362"/>
      <c r="AE1981" s="362"/>
      <c r="AF1981" s="362"/>
      <c r="AG1981" s="362"/>
      <c r="AH1981" s="362"/>
      <c r="AI1981" s="362" t="str">
        <f t="shared" si="30"/>
        <v>NOCOSS</v>
      </c>
      <c r="AJ1981" s="362" t="str">
        <f>VLOOKUP(AI1981,Table1[[#All],[CONCAT]:[Tfiber]],2,FALSE)</f>
        <v>Applications/Tools</v>
      </c>
      <c r="AK1981" s="362" t="e">
        <v>#N/A</v>
      </c>
      <c r="AL1981" s="362" t="str">
        <f>VLOOKUP(C1981,[1]AllOSS!$B:$G,6,0)</f>
        <v>COMPLETED</v>
      </c>
      <c r="AM1981" s="362">
        <f>VLOOKUP(C1981,[1]AllOSS!$B:$K,10,0)</f>
        <v>0</v>
      </c>
      <c r="AN1981" s="362"/>
      <c r="AO1981" s="362"/>
      <c r="AP1981" s="361" t="e">
        <v>#N/A</v>
      </c>
      <c r="AR1981">
        <v>1</v>
      </c>
    </row>
    <row r="1982" spans="2:44" ht="15" hidden="1" customHeight="1" x14ac:dyDescent="0.35">
      <c r="B1982" s="362">
        <v>1980</v>
      </c>
      <c r="C1982" s="362" t="s">
        <v>4892</v>
      </c>
      <c r="D1982" s="362" t="s">
        <v>3</v>
      </c>
      <c r="E1982" s="362" t="s">
        <v>172</v>
      </c>
      <c r="F1982" s="362"/>
      <c r="G1982" s="362" t="s">
        <v>63</v>
      </c>
      <c r="H1982" s="362" t="s">
        <v>63</v>
      </c>
      <c r="I1982" s="362" t="s">
        <v>63</v>
      </c>
      <c r="J1982" s="362" t="s">
        <v>4475</v>
      </c>
      <c r="K1982" s="361" t="s">
        <v>4893</v>
      </c>
      <c r="L1982" s="362"/>
      <c r="M1982" s="362" t="s">
        <v>186</v>
      </c>
      <c r="N1982" s="362" t="s">
        <v>95</v>
      </c>
      <c r="O1982" s="362"/>
      <c r="P1982" s="362" t="s">
        <v>4399</v>
      </c>
      <c r="Q1982" s="362" t="s">
        <v>4399</v>
      </c>
      <c r="R1982" s="362"/>
      <c r="S1982" s="361"/>
      <c r="T1982" s="362"/>
      <c r="U1982" s="362"/>
      <c r="V1982" s="362" t="s">
        <v>844</v>
      </c>
      <c r="W1982" s="362"/>
      <c r="X1982" s="362"/>
      <c r="Y1982" s="362" t="s">
        <v>48</v>
      </c>
      <c r="Z1982" s="362" t="s">
        <v>90</v>
      </c>
      <c r="AA1982" s="366" t="s">
        <v>90</v>
      </c>
      <c r="AB1982" s="362" t="s">
        <v>90</v>
      </c>
      <c r="AC1982" s="362"/>
      <c r="AD1982" s="362"/>
      <c r="AE1982" s="362"/>
      <c r="AF1982" s="362"/>
      <c r="AG1982" s="362"/>
      <c r="AH1982" s="362"/>
      <c r="AI1982" s="362" t="str">
        <f t="shared" si="30"/>
        <v>NOCOSS</v>
      </c>
      <c r="AJ1982" s="362" t="str">
        <f>VLOOKUP(AI1982,Table1[[#All],[CONCAT]:[Tfiber]],2,FALSE)</f>
        <v>Applications/Tools</v>
      </c>
      <c r="AK1982" s="362" t="e">
        <v>#N/A</v>
      </c>
      <c r="AL1982" s="362" t="str">
        <f>VLOOKUP(C1982,[1]AllOSS!$B:$G,6,0)</f>
        <v>COMPLETED</v>
      </c>
      <c r="AM1982" s="362">
        <f>VLOOKUP(C1982,[1]AllOSS!$B:$K,10,0)</f>
        <v>0</v>
      </c>
      <c r="AN1982" s="362"/>
      <c r="AO1982" s="362"/>
      <c r="AP1982" s="361" t="e">
        <v>#N/A</v>
      </c>
      <c r="AR1982">
        <v>1</v>
      </c>
    </row>
    <row r="1983" spans="2:44" ht="15" hidden="1" customHeight="1" x14ac:dyDescent="0.35">
      <c r="B1983" s="362">
        <v>1981</v>
      </c>
      <c r="C1983" s="362" t="s">
        <v>4894</v>
      </c>
      <c r="D1983" s="362" t="s">
        <v>3</v>
      </c>
      <c r="E1983" s="362" t="s">
        <v>172</v>
      </c>
      <c r="F1983" s="362"/>
      <c r="G1983" s="362" t="s">
        <v>63</v>
      </c>
      <c r="H1983" s="362" t="s">
        <v>63</v>
      </c>
      <c r="I1983" s="362" t="s">
        <v>63</v>
      </c>
      <c r="J1983" s="362" t="s">
        <v>4475</v>
      </c>
      <c r="K1983" s="361" t="s">
        <v>4895</v>
      </c>
      <c r="L1983" s="362"/>
      <c r="M1983" s="362" t="s">
        <v>186</v>
      </c>
      <c r="N1983" s="362" t="s">
        <v>95</v>
      </c>
      <c r="O1983" s="362"/>
      <c r="P1983" s="362" t="s">
        <v>4399</v>
      </c>
      <c r="Q1983" s="362" t="s">
        <v>4399</v>
      </c>
      <c r="R1983" s="362"/>
      <c r="S1983" s="361"/>
      <c r="T1983" s="362"/>
      <c r="U1983" s="362"/>
      <c r="V1983" s="362" t="s">
        <v>844</v>
      </c>
      <c r="W1983" s="362"/>
      <c r="X1983" s="362"/>
      <c r="Y1983" s="362" t="s">
        <v>48</v>
      </c>
      <c r="Z1983" s="362" t="s">
        <v>90</v>
      </c>
      <c r="AA1983" s="366" t="s">
        <v>90</v>
      </c>
      <c r="AB1983" s="362" t="s">
        <v>90</v>
      </c>
      <c r="AC1983" s="362"/>
      <c r="AD1983" s="362"/>
      <c r="AE1983" s="362"/>
      <c r="AF1983" s="362"/>
      <c r="AG1983" s="362"/>
      <c r="AH1983" s="362"/>
      <c r="AI1983" s="362" t="str">
        <f t="shared" si="30"/>
        <v>NOCOSS</v>
      </c>
      <c r="AJ1983" s="362" t="str">
        <f>VLOOKUP(AI1983,Table1[[#All],[CONCAT]:[Tfiber]],2,FALSE)</f>
        <v>Applications/Tools</v>
      </c>
      <c r="AK1983" s="362" t="e">
        <v>#N/A</v>
      </c>
      <c r="AL1983" s="362" t="str">
        <f>VLOOKUP(C1983,[1]AllOSS!$B:$G,6,0)</f>
        <v>COMPLETED</v>
      </c>
      <c r="AM1983" s="362">
        <f>VLOOKUP(C1983,[1]AllOSS!$B:$K,10,0)</f>
        <v>0</v>
      </c>
      <c r="AN1983" s="362"/>
      <c r="AO1983" s="362"/>
      <c r="AP1983" s="361" t="e">
        <v>#N/A</v>
      </c>
      <c r="AR1983">
        <v>1</v>
      </c>
    </row>
    <row r="1984" spans="2:44" ht="15" hidden="1" customHeight="1" x14ac:dyDescent="0.35">
      <c r="B1984" s="362">
        <v>1982</v>
      </c>
      <c r="C1984" s="362" t="s">
        <v>4896</v>
      </c>
      <c r="D1984" s="362" t="s">
        <v>3</v>
      </c>
      <c r="E1984" s="362" t="s">
        <v>172</v>
      </c>
      <c r="F1984" s="362"/>
      <c r="G1984" s="362" t="s">
        <v>63</v>
      </c>
      <c r="H1984" s="362" t="s">
        <v>63</v>
      </c>
      <c r="I1984" s="362" t="s">
        <v>63</v>
      </c>
      <c r="J1984" s="362" t="s">
        <v>4475</v>
      </c>
      <c r="K1984" s="361" t="s">
        <v>4897</v>
      </c>
      <c r="L1984" s="362"/>
      <c r="M1984" s="362" t="s">
        <v>186</v>
      </c>
      <c r="N1984" s="362" t="s">
        <v>40</v>
      </c>
      <c r="O1984" s="362"/>
      <c r="P1984" s="362" t="s">
        <v>2208</v>
      </c>
      <c r="Q1984" s="362" t="s">
        <v>4394</v>
      </c>
      <c r="R1984" s="362"/>
      <c r="S1984" s="361"/>
      <c r="T1984" s="362"/>
      <c r="U1984" s="362"/>
      <c r="V1984" s="362" t="s">
        <v>844</v>
      </c>
      <c r="W1984" s="362"/>
      <c r="X1984" s="362" t="s">
        <v>9</v>
      </c>
      <c r="Y1984" s="362" t="s">
        <v>9</v>
      </c>
      <c r="Z1984" s="362" t="s">
        <v>90</v>
      </c>
      <c r="AA1984" s="366" t="s">
        <v>90</v>
      </c>
      <c r="AB1984" s="362" t="s">
        <v>90</v>
      </c>
      <c r="AC1984" s="362"/>
      <c r="AD1984" s="362"/>
      <c r="AE1984" s="362"/>
      <c r="AF1984" s="362"/>
      <c r="AG1984" s="362"/>
      <c r="AH1984" s="362"/>
      <c r="AI1984" s="362" t="str">
        <f t="shared" si="30"/>
        <v>NOCOSS</v>
      </c>
      <c r="AJ1984" s="362" t="str">
        <f>VLOOKUP(AI1984,Table1[[#All],[CONCAT]:[Tfiber]],2,FALSE)</f>
        <v>Applications/Tools</v>
      </c>
      <c r="AK1984" s="362" t="s">
        <v>40</v>
      </c>
      <c r="AL1984" s="362" t="str">
        <f>VLOOKUP(C1984,[1]AllOSS!$B:$G,6,0)</f>
        <v>NOT-FEASIBLE</v>
      </c>
      <c r="AM1984" s="362">
        <f>VLOOKUP(C1984,[1]AllOSS!$B:$K,10,0)</f>
        <v>0</v>
      </c>
      <c r="AN1984" s="362"/>
      <c r="AO1984" s="362"/>
      <c r="AP1984" s="361" t="e">
        <v>#N/A</v>
      </c>
      <c r="AR1984">
        <v>1</v>
      </c>
    </row>
    <row r="1985" spans="2:44" ht="15" hidden="1" customHeight="1" x14ac:dyDescent="0.35">
      <c r="B1985" s="362">
        <v>1983</v>
      </c>
      <c r="C1985" s="362" t="s">
        <v>4898</v>
      </c>
      <c r="D1985" s="362" t="s">
        <v>3</v>
      </c>
      <c r="E1985" s="362" t="s">
        <v>172</v>
      </c>
      <c r="F1985" s="362"/>
      <c r="G1985" s="362" t="s">
        <v>63</v>
      </c>
      <c r="H1985" s="362" t="s">
        <v>63</v>
      </c>
      <c r="I1985" s="362" t="s">
        <v>63</v>
      </c>
      <c r="J1985" s="362" t="s">
        <v>4475</v>
      </c>
      <c r="K1985" s="361" t="s">
        <v>4899</v>
      </c>
      <c r="L1985" s="362"/>
      <c r="M1985" s="362" t="s">
        <v>186</v>
      </c>
      <c r="N1985" s="362" t="s">
        <v>40</v>
      </c>
      <c r="O1985" s="362"/>
      <c r="P1985" s="362" t="s">
        <v>2208</v>
      </c>
      <c r="Q1985" s="362" t="s">
        <v>4394</v>
      </c>
      <c r="R1985" s="362"/>
      <c r="S1985" s="361"/>
      <c r="T1985" s="362"/>
      <c r="U1985" s="362"/>
      <c r="V1985" s="362" t="s">
        <v>844</v>
      </c>
      <c r="W1985" s="362"/>
      <c r="X1985" s="362" t="s">
        <v>9</v>
      </c>
      <c r="Y1985" s="362" t="s">
        <v>9</v>
      </c>
      <c r="Z1985" s="362" t="s">
        <v>90</v>
      </c>
      <c r="AA1985" s="366" t="s">
        <v>90</v>
      </c>
      <c r="AB1985" s="362" t="s">
        <v>90</v>
      </c>
      <c r="AC1985" s="362"/>
      <c r="AD1985" s="362"/>
      <c r="AE1985" s="362"/>
      <c r="AF1985" s="362"/>
      <c r="AG1985" s="362"/>
      <c r="AH1985" s="362"/>
      <c r="AI1985" s="362" t="str">
        <f t="shared" si="30"/>
        <v>NOCOSS</v>
      </c>
      <c r="AJ1985" s="362" t="str">
        <f>VLOOKUP(AI1985,Table1[[#All],[CONCAT]:[Tfiber]],2,FALSE)</f>
        <v>Applications/Tools</v>
      </c>
      <c r="AK1985" s="362" t="s">
        <v>40</v>
      </c>
      <c r="AL1985" s="362" t="str">
        <f>VLOOKUP(C1985,[1]AllOSS!$B:$G,6,0)</f>
        <v>NOT-FEASIBLE</v>
      </c>
      <c r="AM1985" s="362">
        <f>VLOOKUP(C1985,[1]AllOSS!$B:$K,10,0)</f>
        <v>0</v>
      </c>
      <c r="AN1985" s="362"/>
      <c r="AO1985" s="362"/>
      <c r="AP1985" s="361" t="e">
        <v>#N/A</v>
      </c>
      <c r="AR1985">
        <v>1</v>
      </c>
    </row>
    <row r="1986" spans="2:44" ht="15" hidden="1" customHeight="1" x14ac:dyDescent="0.35">
      <c r="B1986" s="362">
        <v>1984</v>
      </c>
      <c r="C1986" s="362" t="s">
        <v>4900</v>
      </c>
      <c r="D1986" s="362" t="s">
        <v>3</v>
      </c>
      <c r="E1986" s="362" t="s">
        <v>172</v>
      </c>
      <c r="F1986" s="362"/>
      <c r="G1986" s="362"/>
      <c r="H1986" s="362"/>
      <c r="I1986" s="362" t="s">
        <v>77</v>
      </c>
      <c r="J1986" s="362" t="s">
        <v>63</v>
      </c>
      <c r="K1986" s="361" t="s">
        <v>4901</v>
      </c>
      <c r="L1986" s="362"/>
      <c r="M1986" s="362" t="s">
        <v>186</v>
      </c>
      <c r="N1986" s="362" t="s">
        <v>4410</v>
      </c>
      <c r="O1986" s="362"/>
      <c r="P1986" s="362" t="s">
        <v>2208</v>
      </c>
      <c r="Q1986" s="362" t="s">
        <v>4394</v>
      </c>
      <c r="R1986" s="362"/>
      <c r="S1986" s="361" t="s">
        <v>4878</v>
      </c>
      <c r="T1986" s="362"/>
      <c r="U1986" s="362"/>
      <c r="V1986" s="362" t="s">
        <v>844</v>
      </c>
      <c r="W1986" s="362"/>
      <c r="X1986" s="362"/>
      <c r="Y1986" s="362" t="s">
        <v>48</v>
      </c>
      <c r="Z1986" s="362" t="s">
        <v>90</v>
      </c>
      <c r="AA1986" s="366" t="s">
        <v>90</v>
      </c>
      <c r="AB1986" s="362" t="s">
        <v>90</v>
      </c>
      <c r="AC1986" s="362"/>
      <c r="AD1986" s="362"/>
      <c r="AE1986" s="362"/>
      <c r="AF1986" s="362"/>
      <c r="AG1986" s="362"/>
      <c r="AH1986" s="362"/>
      <c r="AI1986" s="362" t="str">
        <f t="shared" si="30"/>
        <v>NOCHelpdesk</v>
      </c>
      <c r="AJ1986" s="362" t="str">
        <f>VLOOKUP(AI1986,Table1[[#All],[CONCAT]:[Tfiber]],2,FALSE)</f>
        <v>Applications/Tools</v>
      </c>
      <c r="AK1986" s="362" t="s">
        <v>40</v>
      </c>
      <c r="AL1986" s="362" t="str">
        <f>VLOOKUP(C1986,[1]AllOSS!$B:$G,6,0)</f>
        <v>COMPLETED</v>
      </c>
      <c r="AM1986" s="362" t="str">
        <f>VLOOKUP(C1986,[1]AllOSS!$B:$K,10,0)</f>
        <v>11-09-2025: BSS will display all delivery data as well as service ticket informations in the CRM portal. OSS will maintain only technical information.</v>
      </c>
      <c r="AN1986" s="362"/>
      <c r="AO1986" s="362"/>
      <c r="AP1986" s="361"/>
      <c r="AR1986">
        <v>1</v>
      </c>
    </row>
    <row r="1987" spans="2:44" ht="15" hidden="1" customHeight="1" x14ac:dyDescent="0.35">
      <c r="B1987" s="362">
        <v>1985</v>
      </c>
      <c r="C1987" s="362" t="s">
        <v>4902</v>
      </c>
      <c r="D1987" s="362" t="s">
        <v>3</v>
      </c>
      <c r="E1987" s="362" t="s">
        <v>172</v>
      </c>
      <c r="F1987" s="362"/>
      <c r="G1987" s="362" t="s">
        <v>63</v>
      </c>
      <c r="H1987" s="362" t="s">
        <v>63</v>
      </c>
      <c r="I1987" s="362" t="s">
        <v>63</v>
      </c>
      <c r="J1987" s="362" t="s">
        <v>4475</v>
      </c>
      <c r="K1987" s="361" t="s">
        <v>4903</v>
      </c>
      <c r="L1987" s="362"/>
      <c r="M1987" s="362" t="s">
        <v>186</v>
      </c>
      <c r="N1987" s="362" t="s">
        <v>40</v>
      </c>
      <c r="O1987" s="362"/>
      <c r="P1987" s="362" t="s">
        <v>2208</v>
      </c>
      <c r="Q1987" s="362" t="s">
        <v>4394</v>
      </c>
      <c r="R1987" s="362"/>
      <c r="S1987" s="361"/>
      <c r="T1987" s="362"/>
      <c r="U1987" s="362"/>
      <c r="V1987" s="362" t="s">
        <v>844</v>
      </c>
      <c r="W1987" s="362"/>
      <c r="X1987" s="362" t="s">
        <v>9</v>
      </c>
      <c r="Y1987" s="362" t="s">
        <v>9</v>
      </c>
      <c r="Z1987" s="362" t="s">
        <v>90</v>
      </c>
      <c r="AA1987" s="366" t="s">
        <v>90</v>
      </c>
      <c r="AB1987" s="362" t="s">
        <v>90</v>
      </c>
      <c r="AC1987" s="362"/>
      <c r="AD1987" s="362"/>
      <c r="AE1987" s="362"/>
      <c r="AF1987" s="362"/>
      <c r="AG1987" s="362"/>
      <c r="AH1987" s="362"/>
      <c r="AI1987" s="362" t="str">
        <f t="shared" ref="AI1987:AI2050" si="31">_xlfn.CONCAT(D1987,I1987)</f>
        <v>NOCOSS</v>
      </c>
      <c r="AJ1987" s="362" t="str">
        <f>VLOOKUP(AI1987,Table1[[#All],[CONCAT]:[Tfiber]],2,FALSE)</f>
        <v>Applications/Tools</v>
      </c>
      <c r="AK1987" s="362" t="s">
        <v>40</v>
      </c>
      <c r="AL1987" s="362" t="str">
        <f>VLOOKUP(C1987,[1]AllOSS!$B:$G,6,0)</f>
        <v>NOT-FEASIBLE</v>
      </c>
      <c r="AM1987" s="362">
        <f>VLOOKUP(C1987,[1]AllOSS!$B:$K,10,0)</f>
        <v>0</v>
      </c>
      <c r="AN1987" s="362"/>
      <c r="AO1987" s="362"/>
      <c r="AP1987" s="361" t="e">
        <v>#N/A</v>
      </c>
      <c r="AR1987">
        <v>1</v>
      </c>
    </row>
    <row r="1988" spans="2:44" ht="15" hidden="1" customHeight="1" x14ac:dyDescent="0.35">
      <c r="B1988" s="362">
        <v>1986</v>
      </c>
      <c r="C1988" s="362" t="s">
        <v>4904</v>
      </c>
      <c r="D1988" s="362" t="s">
        <v>3</v>
      </c>
      <c r="E1988" s="362" t="s">
        <v>172</v>
      </c>
      <c r="F1988" s="362"/>
      <c r="G1988" s="362" t="s">
        <v>63</v>
      </c>
      <c r="H1988" s="362" t="s">
        <v>63</v>
      </c>
      <c r="I1988" s="362" t="s">
        <v>63</v>
      </c>
      <c r="J1988" s="362" t="s">
        <v>4475</v>
      </c>
      <c r="K1988" s="361" t="s">
        <v>4905</v>
      </c>
      <c r="L1988" s="362"/>
      <c r="M1988" s="362" t="s">
        <v>186</v>
      </c>
      <c r="N1988" s="362" t="s">
        <v>40</v>
      </c>
      <c r="O1988" s="362"/>
      <c r="P1988" s="362" t="s">
        <v>2208</v>
      </c>
      <c r="Q1988" s="362" t="s">
        <v>4394</v>
      </c>
      <c r="R1988" s="362"/>
      <c r="S1988" s="361"/>
      <c r="T1988" s="362"/>
      <c r="U1988" s="362"/>
      <c r="V1988" s="362" t="s">
        <v>844</v>
      </c>
      <c r="W1988" s="362"/>
      <c r="X1988" s="362" t="s">
        <v>9</v>
      </c>
      <c r="Y1988" s="362" t="s">
        <v>9</v>
      </c>
      <c r="Z1988" s="362" t="s">
        <v>90</v>
      </c>
      <c r="AA1988" s="366" t="s">
        <v>90</v>
      </c>
      <c r="AB1988" s="362" t="s">
        <v>90</v>
      </c>
      <c r="AC1988" s="362"/>
      <c r="AD1988" s="362"/>
      <c r="AE1988" s="362"/>
      <c r="AF1988" s="362"/>
      <c r="AG1988" s="362"/>
      <c r="AH1988" s="362"/>
      <c r="AI1988" s="362" t="str">
        <f t="shared" si="31"/>
        <v>NOCOSS</v>
      </c>
      <c r="AJ1988" s="362" t="str">
        <f>VLOOKUP(AI1988,Table1[[#All],[CONCAT]:[Tfiber]],2,FALSE)</f>
        <v>Applications/Tools</v>
      </c>
      <c r="AK1988" s="362" t="s">
        <v>40</v>
      </c>
      <c r="AL1988" s="362" t="str">
        <f>VLOOKUP(C1988,[1]AllOSS!$B:$G,6,0)</f>
        <v>OPEN</v>
      </c>
      <c r="AM1988" s="362">
        <f>VLOOKUP(C1988,[1]AllOSS!$B:$K,10,0)</f>
        <v>0</v>
      </c>
      <c r="AN1988" s="362"/>
      <c r="AO1988" s="362"/>
      <c r="AP1988" s="361" t="e">
        <v>#N/A</v>
      </c>
      <c r="AR1988">
        <v>1</v>
      </c>
    </row>
    <row r="1989" spans="2:44" ht="15" hidden="1" customHeight="1" x14ac:dyDescent="0.35">
      <c r="B1989" s="362">
        <v>1987</v>
      </c>
      <c r="C1989" s="362" t="s">
        <v>4906</v>
      </c>
      <c r="D1989" s="362" t="s">
        <v>3</v>
      </c>
      <c r="E1989" s="362" t="s">
        <v>172</v>
      </c>
      <c r="F1989" s="362"/>
      <c r="G1989" s="362" t="s">
        <v>63</v>
      </c>
      <c r="H1989" s="362" t="s">
        <v>63</v>
      </c>
      <c r="I1989" s="362" t="s">
        <v>63</v>
      </c>
      <c r="J1989" s="362" t="s">
        <v>4475</v>
      </c>
      <c r="K1989" s="361" t="s">
        <v>4907</v>
      </c>
      <c r="L1989" s="362"/>
      <c r="M1989" s="362" t="s">
        <v>186</v>
      </c>
      <c r="N1989" s="362" t="s">
        <v>4410</v>
      </c>
      <c r="O1989" s="362"/>
      <c r="P1989" s="362" t="s">
        <v>4399</v>
      </c>
      <c r="Q1989" s="362" t="s">
        <v>4399</v>
      </c>
      <c r="R1989" s="362"/>
      <c r="S1989" s="361"/>
      <c r="T1989" s="362"/>
      <c r="U1989" s="362"/>
      <c r="V1989" s="362" t="s">
        <v>844</v>
      </c>
      <c r="W1989" s="362"/>
      <c r="X1989" s="362"/>
      <c r="Y1989" s="362" t="s">
        <v>48</v>
      </c>
      <c r="Z1989" s="362" t="s">
        <v>90</v>
      </c>
      <c r="AA1989" s="366" t="s">
        <v>90</v>
      </c>
      <c r="AB1989" s="362" t="s">
        <v>90</v>
      </c>
      <c r="AC1989" s="362"/>
      <c r="AD1989" s="362"/>
      <c r="AE1989" s="362"/>
      <c r="AF1989" s="362"/>
      <c r="AG1989" s="362"/>
      <c r="AH1989" s="362"/>
      <c r="AI1989" s="362" t="str">
        <f t="shared" si="31"/>
        <v>NOCOSS</v>
      </c>
      <c r="AJ1989" s="362" t="str">
        <f>VLOOKUP(AI1989,Table1[[#All],[CONCAT]:[Tfiber]],2,FALSE)</f>
        <v>Applications/Tools</v>
      </c>
      <c r="AK1989" s="362" t="s">
        <v>40</v>
      </c>
      <c r="AL1989" s="362" t="str">
        <f>VLOOKUP(C1989,[1]AllOSS!$B:$G,6,0)</f>
        <v>COMPLETED</v>
      </c>
      <c r="AM1989" s="362">
        <f>VLOOKUP(C1989,[1]AllOSS!$B:$K,10,0)</f>
        <v>0</v>
      </c>
      <c r="AN1989" s="362"/>
      <c r="AO1989" s="362"/>
      <c r="AP1989" s="361"/>
      <c r="AR1989">
        <v>1</v>
      </c>
    </row>
    <row r="1990" spans="2:44" ht="15" hidden="1" customHeight="1" x14ac:dyDescent="0.35">
      <c r="B1990" s="362">
        <v>1988</v>
      </c>
      <c r="C1990" s="362" t="s">
        <v>4908</v>
      </c>
      <c r="D1990" s="362" t="s">
        <v>3</v>
      </c>
      <c r="E1990" s="362" t="s">
        <v>172</v>
      </c>
      <c r="F1990" s="362"/>
      <c r="G1990" s="362" t="s">
        <v>63</v>
      </c>
      <c r="H1990" s="362" t="s">
        <v>63</v>
      </c>
      <c r="I1990" s="362" t="s">
        <v>63</v>
      </c>
      <c r="J1990" s="362" t="s">
        <v>4475</v>
      </c>
      <c r="K1990" s="361" t="s">
        <v>4909</v>
      </c>
      <c r="L1990" s="362"/>
      <c r="M1990" s="362" t="s">
        <v>186</v>
      </c>
      <c r="N1990" s="362" t="s">
        <v>4410</v>
      </c>
      <c r="O1990" s="362"/>
      <c r="P1990" s="362" t="s">
        <v>4399</v>
      </c>
      <c r="Q1990" s="362" t="s">
        <v>4399</v>
      </c>
      <c r="R1990" s="362"/>
      <c r="S1990" s="361"/>
      <c r="T1990" s="362"/>
      <c r="U1990" s="362"/>
      <c r="V1990" s="362" t="s">
        <v>844</v>
      </c>
      <c r="W1990" s="362"/>
      <c r="X1990" s="362"/>
      <c r="Y1990" s="362" t="s">
        <v>48</v>
      </c>
      <c r="Z1990" s="362" t="s">
        <v>90</v>
      </c>
      <c r="AA1990" s="366" t="s">
        <v>90</v>
      </c>
      <c r="AB1990" s="362" t="s">
        <v>90</v>
      </c>
      <c r="AC1990" s="362"/>
      <c r="AD1990" s="362"/>
      <c r="AE1990" s="362"/>
      <c r="AF1990" s="362"/>
      <c r="AG1990" s="362"/>
      <c r="AH1990" s="362"/>
      <c r="AI1990" s="362" t="str">
        <f t="shared" si="31"/>
        <v>NOCOSS</v>
      </c>
      <c r="AJ1990" s="362" t="str">
        <f>VLOOKUP(AI1990,Table1[[#All],[CONCAT]:[Tfiber]],2,FALSE)</f>
        <v>Applications/Tools</v>
      </c>
      <c r="AK1990" s="362" t="s">
        <v>40</v>
      </c>
      <c r="AL1990" s="362" t="str">
        <f>VLOOKUP(C1990,[1]AllOSS!$B:$G,6,0)</f>
        <v>COMPLETED</v>
      </c>
      <c r="AM1990" s="362">
        <f>VLOOKUP(C1990,[1]AllOSS!$B:$K,10,0)</f>
        <v>0</v>
      </c>
      <c r="AN1990" s="362"/>
      <c r="AO1990" s="362"/>
      <c r="AP1990" s="361"/>
      <c r="AR1990">
        <v>1</v>
      </c>
    </row>
    <row r="1991" spans="2:44" ht="15" hidden="1" customHeight="1" x14ac:dyDescent="0.35">
      <c r="B1991" s="362">
        <v>1989</v>
      </c>
      <c r="C1991" s="362" t="s">
        <v>4910</v>
      </c>
      <c r="D1991" s="362" t="s">
        <v>3</v>
      </c>
      <c r="E1991" s="362" t="s">
        <v>172</v>
      </c>
      <c r="F1991" s="362"/>
      <c r="G1991" s="362" t="s">
        <v>63</v>
      </c>
      <c r="H1991" s="362" t="s">
        <v>63</v>
      </c>
      <c r="I1991" s="362" t="s">
        <v>63</v>
      </c>
      <c r="J1991" s="362" t="s">
        <v>4475</v>
      </c>
      <c r="K1991" s="361" t="s">
        <v>4911</v>
      </c>
      <c r="L1991" s="362"/>
      <c r="M1991" s="362" t="s">
        <v>186</v>
      </c>
      <c r="N1991" s="362" t="s">
        <v>4410</v>
      </c>
      <c r="O1991" s="362"/>
      <c r="P1991" s="362" t="s">
        <v>4399</v>
      </c>
      <c r="Q1991" s="362" t="s">
        <v>4399</v>
      </c>
      <c r="R1991" s="362"/>
      <c r="S1991" s="361"/>
      <c r="T1991" s="362"/>
      <c r="U1991" s="362"/>
      <c r="V1991" s="362" t="s">
        <v>844</v>
      </c>
      <c r="W1991" s="362"/>
      <c r="X1991" s="362"/>
      <c r="Y1991" s="362" t="s">
        <v>48</v>
      </c>
      <c r="Z1991" s="362" t="s">
        <v>90</v>
      </c>
      <c r="AA1991" s="366" t="s">
        <v>90</v>
      </c>
      <c r="AB1991" s="362" t="s">
        <v>90</v>
      </c>
      <c r="AC1991" s="362"/>
      <c r="AD1991" s="362"/>
      <c r="AE1991" s="362"/>
      <c r="AF1991" s="362"/>
      <c r="AG1991" s="362"/>
      <c r="AH1991" s="362"/>
      <c r="AI1991" s="362" t="str">
        <f t="shared" si="31"/>
        <v>NOCOSS</v>
      </c>
      <c r="AJ1991" s="362" t="str">
        <f>VLOOKUP(AI1991,Table1[[#All],[CONCAT]:[Tfiber]],2,FALSE)</f>
        <v>Applications/Tools</v>
      </c>
      <c r="AK1991" s="362" t="s">
        <v>40</v>
      </c>
      <c r="AL1991" s="362" t="str">
        <f>VLOOKUP(C1991,[1]AllOSS!$B:$G,6,0)</f>
        <v>COMPLETED</v>
      </c>
      <c r="AM1991" s="362">
        <f>VLOOKUP(C1991,[1]AllOSS!$B:$K,10,0)</f>
        <v>0</v>
      </c>
      <c r="AN1991" s="362"/>
      <c r="AO1991" s="362"/>
      <c r="AP1991" s="361"/>
      <c r="AR1991">
        <v>1</v>
      </c>
    </row>
    <row r="1992" spans="2:44" ht="15" hidden="1" customHeight="1" x14ac:dyDescent="0.35">
      <c r="B1992" s="362">
        <v>1990</v>
      </c>
      <c r="C1992" s="362" t="s">
        <v>4912</v>
      </c>
      <c r="D1992" s="362" t="s">
        <v>3</v>
      </c>
      <c r="E1992" s="362" t="s">
        <v>172</v>
      </c>
      <c r="F1992" s="362"/>
      <c r="G1992" s="362" t="s">
        <v>63</v>
      </c>
      <c r="H1992" s="362" t="s">
        <v>63</v>
      </c>
      <c r="I1992" s="362" t="s">
        <v>63</v>
      </c>
      <c r="J1992" s="362" t="s">
        <v>4475</v>
      </c>
      <c r="K1992" s="361" t="s">
        <v>4913</v>
      </c>
      <c r="L1992" s="362"/>
      <c r="M1992" s="362" t="s">
        <v>186</v>
      </c>
      <c r="N1992" s="362" t="s">
        <v>4410</v>
      </c>
      <c r="O1992" s="362"/>
      <c r="P1992" s="362" t="s">
        <v>4399</v>
      </c>
      <c r="Q1992" s="362" t="s">
        <v>4399</v>
      </c>
      <c r="R1992" s="362"/>
      <c r="S1992" s="361"/>
      <c r="T1992" s="362"/>
      <c r="U1992" s="362"/>
      <c r="V1992" s="362" t="s">
        <v>844</v>
      </c>
      <c r="W1992" s="362"/>
      <c r="X1992" s="362"/>
      <c r="Y1992" s="362" t="s">
        <v>48</v>
      </c>
      <c r="Z1992" s="362" t="s">
        <v>90</v>
      </c>
      <c r="AA1992" s="366" t="s">
        <v>90</v>
      </c>
      <c r="AB1992" s="362" t="s">
        <v>90</v>
      </c>
      <c r="AC1992" s="362"/>
      <c r="AD1992" s="362"/>
      <c r="AE1992" s="362"/>
      <c r="AF1992" s="362"/>
      <c r="AG1992" s="362"/>
      <c r="AH1992" s="362"/>
      <c r="AI1992" s="362" t="str">
        <f t="shared" si="31"/>
        <v>NOCOSS</v>
      </c>
      <c r="AJ1992" s="362" t="str">
        <f>VLOOKUP(AI1992,Table1[[#All],[CONCAT]:[Tfiber]],2,FALSE)</f>
        <v>Applications/Tools</v>
      </c>
      <c r="AK1992" s="362" t="s">
        <v>40</v>
      </c>
      <c r="AL1992" s="362" t="str">
        <f>VLOOKUP(C1992,[1]AllOSS!$B:$G,6,0)</f>
        <v>COMPLETED</v>
      </c>
      <c r="AM1992" s="362">
        <f>VLOOKUP(C1992,[1]AllOSS!$B:$K,10,0)</f>
        <v>0</v>
      </c>
      <c r="AN1992" s="362"/>
      <c r="AO1992" s="362"/>
      <c r="AP1992" s="361"/>
      <c r="AR1992">
        <v>1</v>
      </c>
    </row>
    <row r="1993" spans="2:44" ht="15" hidden="1" customHeight="1" x14ac:dyDescent="0.35">
      <c r="B1993" s="362">
        <v>1991</v>
      </c>
      <c r="C1993" s="362" t="s">
        <v>4914</v>
      </c>
      <c r="D1993" s="362" t="s">
        <v>3</v>
      </c>
      <c r="E1993" s="362" t="s">
        <v>172</v>
      </c>
      <c r="F1993" s="362"/>
      <c r="G1993" s="362" t="s">
        <v>63</v>
      </c>
      <c r="H1993" s="362" t="s">
        <v>63</v>
      </c>
      <c r="I1993" s="362" t="s">
        <v>63</v>
      </c>
      <c r="J1993" s="362" t="s">
        <v>4540</v>
      </c>
      <c r="K1993" s="361" t="s">
        <v>4915</v>
      </c>
      <c r="L1993" s="362"/>
      <c r="M1993" s="362" t="s">
        <v>186</v>
      </c>
      <c r="N1993" s="362" t="s">
        <v>4410</v>
      </c>
      <c r="O1993" s="362"/>
      <c r="P1993" s="362" t="s">
        <v>2208</v>
      </c>
      <c r="Q1993" s="362" t="s">
        <v>4394</v>
      </c>
      <c r="R1993" s="362"/>
      <c r="S1993" s="361" t="s">
        <v>4916</v>
      </c>
      <c r="T1993" s="362"/>
      <c r="U1993" s="362"/>
      <c r="V1993" s="362" t="s">
        <v>844</v>
      </c>
      <c r="W1993" s="362"/>
      <c r="X1993" s="362"/>
      <c r="Y1993" s="362" t="s">
        <v>48</v>
      </c>
      <c r="Z1993" s="362" t="s">
        <v>90</v>
      </c>
      <c r="AA1993" s="366" t="s">
        <v>90</v>
      </c>
      <c r="AB1993" s="362" t="s">
        <v>90</v>
      </c>
      <c r="AC1993" s="362"/>
      <c r="AD1993" s="362"/>
      <c r="AE1993" s="362"/>
      <c r="AF1993" s="362"/>
      <c r="AG1993" s="362"/>
      <c r="AH1993" s="362"/>
      <c r="AI1993" s="362" t="str">
        <f t="shared" si="31"/>
        <v>NOCOSS</v>
      </c>
      <c r="AJ1993" s="362" t="str">
        <f>VLOOKUP(AI1993,Table1[[#All],[CONCAT]:[Tfiber]],2,FALSE)</f>
        <v>Applications/Tools</v>
      </c>
      <c r="AK1993" s="362" t="s">
        <v>40</v>
      </c>
      <c r="AL1993" s="362" t="str">
        <f>VLOOKUP(C1993,[1]AllOSS!$B:$G,6,0)</f>
        <v>COMPLETED</v>
      </c>
      <c r="AM1993" s="362" t="str">
        <f>VLOOKUP(C1993,[1]AllOSS!$B:$K,10,0)</f>
        <v xml:space="preserve">09-09-2025: Only Availability </v>
      </c>
      <c r="AN1993" s="362"/>
      <c r="AO1993" s="362"/>
      <c r="AP1993" s="361"/>
      <c r="AR1993">
        <v>1</v>
      </c>
    </row>
    <row r="1994" spans="2:44" ht="15" hidden="1" customHeight="1" x14ac:dyDescent="0.35">
      <c r="B1994" s="362">
        <v>1992</v>
      </c>
      <c r="C1994" s="362" t="s">
        <v>4917</v>
      </c>
      <c r="D1994" s="362" t="s">
        <v>3</v>
      </c>
      <c r="E1994" s="362" t="s">
        <v>172</v>
      </c>
      <c r="F1994" s="362"/>
      <c r="G1994" s="362" t="s">
        <v>63</v>
      </c>
      <c r="H1994" s="362" t="s">
        <v>63</v>
      </c>
      <c r="I1994" s="362" t="s">
        <v>63</v>
      </c>
      <c r="J1994" s="362" t="s">
        <v>4540</v>
      </c>
      <c r="K1994" s="361" t="s">
        <v>4918</v>
      </c>
      <c r="L1994" s="362"/>
      <c r="M1994" s="362" t="s">
        <v>186</v>
      </c>
      <c r="N1994" s="362" t="s">
        <v>95</v>
      </c>
      <c r="O1994" s="362"/>
      <c r="P1994" s="362" t="s">
        <v>2208</v>
      </c>
      <c r="Q1994" s="362" t="s">
        <v>4394</v>
      </c>
      <c r="R1994" s="362"/>
      <c r="S1994" s="361"/>
      <c r="T1994" s="362"/>
      <c r="U1994" s="362"/>
      <c r="V1994" s="362" t="s">
        <v>844</v>
      </c>
      <c r="W1994" s="362"/>
      <c r="X1994" s="362" t="s">
        <v>9</v>
      </c>
      <c r="Y1994" s="362" t="s">
        <v>2790</v>
      </c>
      <c r="Z1994" s="362" t="s">
        <v>90</v>
      </c>
      <c r="AA1994" s="366" t="s">
        <v>90</v>
      </c>
      <c r="AB1994" s="362" t="s">
        <v>90</v>
      </c>
      <c r="AC1994" s="362"/>
      <c r="AD1994" s="362"/>
      <c r="AE1994" s="362"/>
      <c r="AF1994" s="362"/>
      <c r="AG1994" s="362"/>
      <c r="AH1994" s="362"/>
      <c r="AI1994" s="362" t="str">
        <f t="shared" si="31"/>
        <v>NOCOSS</v>
      </c>
      <c r="AJ1994" s="362" t="str">
        <f>VLOOKUP(AI1994,Table1[[#All],[CONCAT]:[Tfiber]],2,FALSE)</f>
        <v>Applications/Tools</v>
      </c>
      <c r="AK1994" s="362" t="e">
        <v>#N/A</v>
      </c>
      <c r="AL1994" s="362" t="str">
        <f>VLOOKUP(C1994,[1]AllOSS!$B:$G,6,0)</f>
        <v>NOT-FEASIBLE</v>
      </c>
      <c r="AM1994" s="362">
        <f>VLOOKUP(C1994,[1]AllOSS!$B:$K,10,0)</f>
        <v>0</v>
      </c>
      <c r="AN1994" s="362"/>
      <c r="AO1994" s="362"/>
      <c r="AP1994" s="361" t="e">
        <v>#N/A</v>
      </c>
      <c r="AR1994">
        <v>1</v>
      </c>
    </row>
    <row r="1995" spans="2:44" ht="15" hidden="1" customHeight="1" x14ac:dyDescent="0.35">
      <c r="B1995" s="362">
        <v>1993</v>
      </c>
      <c r="C1995" s="362" t="s">
        <v>4919</v>
      </c>
      <c r="D1995" s="362" t="s">
        <v>3</v>
      </c>
      <c r="E1995" s="362" t="s">
        <v>172</v>
      </c>
      <c r="F1995" s="362"/>
      <c r="G1995" s="362" t="s">
        <v>63</v>
      </c>
      <c r="H1995" s="362" t="s">
        <v>63</v>
      </c>
      <c r="I1995" s="362" t="s">
        <v>63</v>
      </c>
      <c r="J1995" s="362" t="s">
        <v>4540</v>
      </c>
      <c r="K1995" s="361" t="s">
        <v>4920</v>
      </c>
      <c r="L1995" s="362"/>
      <c r="M1995" s="362" t="s">
        <v>186</v>
      </c>
      <c r="N1995" s="362" t="s">
        <v>95</v>
      </c>
      <c r="O1995" s="362"/>
      <c r="P1995" s="362" t="s">
        <v>2208</v>
      </c>
      <c r="Q1995" s="362" t="s">
        <v>4394</v>
      </c>
      <c r="R1995" s="362"/>
      <c r="S1995" s="361"/>
      <c r="T1995" s="362"/>
      <c r="U1995" s="362"/>
      <c r="V1995" s="362" t="s">
        <v>844</v>
      </c>
      <c r="W1995" s="362"/>
      <c r="X1995" s="362" t="s">
        <v>9</v>
      </c>
      <c r="Y1995" s="362" t="s">
        <v>2790</v>
      </c>
      <c r="Z1995" s="362" t="s">
        <v>90</v>
      </c>
      <c r="AA1995" s="366" t="s">
        <v>90</v>
      </c>
      <c r="AB1995" s="362" t="s">
        <v>90</v>
      </c>
      <c r="AC1995" s="362"/>
      <c r="AD1995" s="362"/>
      <c r="AE1995" s="362"/>
      <c r="AF1995" s="362"/>
      <c r="AG1995" s="362"/>
      <c r="AH1995" s="362"/>
      <c r="AI1995" s="362" t="str">
        <f t="shared" si="31"/>
        <v>NOCOSS</v>
      </c>
      <c r="AJ1995" s="362" t="str">
        <f>VLOOKUP(AI1995,Table1[[#All],[CONCAT]:[Tfiber]],2,FALSE)</f>
        <v>Applications/Tools</v>
      </c>
      <c r="AK1995" s="362" t="e">
        <v>#N/A</v>
      </c>
      <c r="AL1995" s="362" t="str">
        <f>VLOOKUP(C1995,[1]AllOSS!$B:$G,6,0)</f>
        <v>NOT-FEASIBLE</v>
      </c>
      <c r="AM1995" s="362">
        <f>VLOOKUP(C1995,[1]AllOSS!$B:$K,10,0)</f>
        <v>0</v>
      </c>
      <c r="AN1995" s="362"/>
      <c r="AO1995" s="362"/>
      <c r="AP1995" s="361" t="e">
        <v>#N/A</v>
      </c>
      <c r="AR1995">
        <v>1</v>
      </c>
    </row>
    <row r="1996" spans="2:44" ht="15" hidden="1" customHeight="1" x14ac:dyDescent="0.35">
      <c r="B1996" s="362">
        <v>1994</v>
      </c>
      <c r="C1996" s="362" t="s">
        <v>4921</v>
      </c>
      <c r="D1996" s="362" t="s">
        <v>3</v>
      </c>
      <c r="E1996" s="362" t="s">
        <v>172</v>
      </c>
      <c r="F1996" s="362"/>
      <c r="G1996" s="362" t="s">
        <v>63</v>
      </c>
      <c r="H1996" s="362" t="s">
        <v>63</v>
      </c>
      <c r="I1996" s="362" t="s">
        <v>63</v>
      </c>
      <c r="J1996" s="362" t="s">
        <v>4540</v>
      </c>
      <c r="K1996" s="361" t="s">
        <v>4922</v>
      </c>
      <c r="L1996" s="362"/>
      <c r="M1996" s="362" t="s">
        <v>186</v>
      </c>
      <c r="N1996" s="362" t="s">
        <v>95</v>
      </c>
      <c r="O1996" s="362"/>
      <c r="P1996" s="362" t="s">
        <v>2208</v>
      </c>
      <c r="Q1996" s="362" t="s">
        <v>4394</v>
      </c>
      <c r="R1996" s="362"/>
      <c r="S1996" s="361"/>
      <c r="T1996" s="362"/>
      <c r="U1996" s="362"/>
      <c r="V1996" s="362" t="s">
        <v>844</v>
      </c>
      <c r="W1996" s="362"/>
      <c r="X1996" s="362" t="s">
        <v>9</v>
      </c>
      <c r="Y1996" s="362" t="s">
        <v>2790</v>
      </c>
      <c r="Z1996" s="362" t="s">
        <v>90</v>
      </c>
      <c r="AA1996" s="366" t="s">
        <v>90</v>
      </c>
      <c r="AB1996" s="362" t="s">
        <v>90</v>
      </c>
      <c r="AC1996" s="362"/>
      <c r="AD1996" s="362"/>
      <c r="AE1996" s="362"/>
      <c r="AF1996" s="362"/>
      <c r="AG1996" s="362"/>
      <c r="AH1996" s="362"/>
      <c r="AI1996" s="362" t="str">
        <f t="shared" si="31"/>
        <v>NOCOSS</v>
      </c>
      <c r="AJ1996" s="362" t="str">
        <f>VLOOKUP(AI1996,Table1[[#All],[CONCAT]:[Tfiber]],2,FALSE)</f>
        <v>Applications/Tools</v>
      </c>
      <c r="AK1996" s="362" t="e">
        <v>#N/A</v>
      </c>
      <c r="AL1996" s="362" t="str">
        <f>VLOOKUP(C1996,[1]AllOSS!$B:$G,6,0)</f>
        <v>NOT-FEASIBLE</v>
      </c>
      <c r="AM1996" s="362">
        <f>VLOOKUP(C1996,[1]AllOSS!$B:$K,10,0)</f>
        <v>0</v>
      </c>
      <c r="AN1996" s="362"/>
      <c r="AO1996" s="362"/>
      <c r="AP1996" s="361" t="e">
        <v>#N/A</v>
      </c>
      <c r="AR1996">
        <v>1</v>
      </c>
    </row>
    <row r="1997" spans="2:44" ht="15" hidden="1" customHeight="1" x14ac:dyDescent="0.35">
      <c r="B1997" s="362">
        <v>1995</v>
      </c>
      <c r="C1997" s="362" t="s">
        <v>4923</v>
      </c>
      <c r="D1997" s="362" t="s">
        <v>3</v>
      </c>
      <c r="E1997" s="362" t="s">
        <v>172</v>
      </c>
      <c r="F1997" s="362"/>
      <c r="G1997" s="362"/>
      <c r="H1997" s="362"/>
      <c r="I1997" s="362" t="s">
        <v>77</v>
      </c>
      <c r="J1997" s="362" t="s">
        <v>63</v>
      </c>
      <c r="K1997" s="361" t="s">
        <v>4924</v>
      </c>
      <c r="L1997" s="362"/>
      <c r="M1997" s="362" t="s">
        <v>186</v>
      </c>
      <c r="N1997" s="362" t="s">
        <v>4410</v>
      </c>
      <c r="O1997" s="362"/>
      <c r="P1997" s="362" t="s">
        <v>2208</v>
      </c>
      <c r="Q1997" s="362" t="s">
        <v>4394</v>
      </c>
      <c r="R1997" s="362"/>
      <c r="S1997" s="361" t="s">
        <v>4878</v>
      </c>
      <c r="T1997" s="362"/>
      <c r="U1997" s="362"/>
      <c r="V1997" s="362" t="s">
        <v>844</v>
      </c>
      <c r="W1997" s="362"/>
      <c r="X1997" s="362"/>
      <c r="Y1997" s="362" t="s">
        <v>48</v>
      </c>
      <c r="Z1997" s="362" t="s">
        <v>90</v>
      </c>
      <c r="AA1997" s="366" t="s">
        <v>90</v>
      </c>
      <c r="AB1997" s="362" t="s">
        <v>90</v>
      </c>
      <c r="AC1997" s="362"/>
      <c r="AD1997" s="362"/>
      <c r="AE1997" s="362"/>
      <c r="AF1997" s="362"/>
      <c r="AG1997" s="362"/>
      <c r="AH1997" s="362"/>
      <c r="AI1997" s="362" t="str">
        <f t="shared" si="31"/>
        <v>NOCHelpdesk</v>
      </c>
      <c r="AJ1997" s="362" t="str">
        <f>VLOOKUP(AI1997,Table1[[#All],[CONCAT]:[Tfiber]],2,FALSE)</f>
        <v>Applications/Tools</v>
      </c>
      <c r="AK1997" s="362" t="s">
        <v>40</v>
      </c>
      <c r="AL1997" s="362" t="str">
        <f>VLOOKUP(C1997,[1]AllOSS!$B:$G,6,0)</f>
        <v>COMPLETED</v>
      </c>
      <c r="AM1997" s="362" t="str">
        <f>VLOOKUP(C1997,[1]AllOSS!$B:$K,10,0)</f>
        <v>11-09-2025: BSS will display all delivery data as well as service ticket informations in the CRM portal. OSS will maintain only technical information.</v>
      </c>
      <c r="AN1997" s="362"/>
      <c r="AO1997" s="362"/>
      <c r="AP1997" s="361"/>
      <c r="AR1997">
        <v>1</v>
      </c>
    </row>
    <row r="1998" spans="2:44" ht="15" hidden="1" customHeight="1" x14ac:dyDescent="0.35">
      <c r="B1998" s="362">
        <v>1996</v>
      </c>
      <c r="C1998" s="362" t="s">
        <v>4925</v>
      </c>
      <c r="D1998" s="362" t="s">
        <v>3</v>
      </c>
      <c r="E1998" s="362" t="s">
        <v>172</v>
      </c>
      <c r="F1998" s="362"/>
      <c r="G1998" s="362" t="s">
        <v>63</v>
      </c>
      <c r="H1998" s="362" t="s">
        <v>63</v>
      </c>
      <c r="I1998" s="362" t="s">
        <v>63</v>
      </c>
      <c r="J1998" s="362" t="s">
        <v>4540</v>
      </c>
      <c r="K1998" s="361" t="s">
        <v>4926</v>
      </c>
      <c r="L1998" s="362"/>
      <c r="M1998" s="362" t="s">
        <v>186</v>
      </c>
      <c r="N1998" s="362" t="s">
        <v>4410</v>
      </c>
      <c r="O1998" s="362"/>
      <c r="P1998" s="362" t="s">
        <v>2208</v>
      </c>
      <c r="Q1998" s="362" t="s">
        <v>4394</v>
      </c>
      <c r="R1998" s="362"/>
      <c r="S1998" s="361" t="s">
        <v>4927</v>
      </c>
      <c r="T1998" s="362"/>
      <c r="U1998" s="362"/>
      <c r="V1998" s="362" t="s">
        <v>844</v>
      </c>
      <c r="W1998" s="362"/>
      <c r="X1998" s="362"/>
      <c r="Y1998" s="362" t="s">
        <v>48</v>
      </c>
      <c r="Z1998" s="362" t="s">
        <v>90</v>
      </c>
      <c r="AA1998" s="366" t="s">
        <v>90</v>
      </c>
      <c r="AB1998" s="362" t="s">
        <v>90</v>
      </c>
      <c r="AC1998" s="362"/>
      <c r="AD1998" s="362"/>
      <c r="AE1998" s="362"/>
      <c r="AF1998" s="362"/>
      <c r="AG1998" s="362"/>
      <c r="AH1998" s="362"/>
      <c r="AI1998" s="362" t="str">
        <f t="shared" si="31"/>
        <v>NOCOSS</v>
      </c>
      <c r="AJ1998" s="362" t="str">
        <f>VLOOKUP(AI1998,Table1[[#All],[CONCAT]:[Tfiber]],2,FALSE)</f>
        <v>Applications/Tools</v>
      </c>
      <c r="AK1998" s="362" t="s">
        <v>40</v>
      </c>
      <c r="AL1998" s="362" t="str">
        <f>VLOOKUP(C1998,[1]AllOSS!$B:$G,6,0)</f>
        <v>COMPLETED</v>
      </c>
      <c r="AM1998" s="362" t="str">
        <f>VLOOKUP(C1998,[1]AllOSS!$B:$K,10,0)</f>
        <v>09-09-2025: SD report to be collected from BSS. Ticketing &amp; utilization report is available in OSS.</v>
      </c>
      <c r="AN1998" s="362"/>
      <c r="AO1998" s="362"/>
      <c r="AP1998" s="361"/>
      <c r="AR1998">
        <v>1</v>
      </c>
    </row>
    <row r="1999" spans="2:44" ht="15" hidden="1" customHeight="1" x14ac:dyDescent="0.35">
      <c r="B1999" s="362">
        <v>1997</v>
      </c>
      <c r="C1999" s="362" t="s">
        <v>4928</v>
      </c>
      <c r="D1999" s="362" t="s">
        <v>3</v>
      </c>
      <c r="E1999" s="362" t="s">
        <v>172</v>
      </c>
      <c r="F1999" s="362"/>
      <c r="G1999" s="362" t="s">
        <v>63</v>
      </c>
      <c r="H1999" s="362" t="s">
        <v>63</v>
      </c>
      <c r="I1999" s="362" t="s">
        <v>63</v>
      </c>
      <c r="J1999" s="362" t="s">
        <v>4540</v>
      </c>
      <c r="K1999" s="361" t="s">
        <v>4929</v>
      </c>
      <c r="L1999" s="362"/>
      <c r="M1999" s="362" t="s">
        <v>186</v>
      </c>
      <c r="N1999" s="362" t="s">
        <v>95</v>
      </c>
      <c r="O1999" s="362"/>
      <c r="P1999" s="362" t="s">
        <v>2208</v>
      </c>
      <c r="Q1999" s="362" t="s">
        <v>4394</v>
      </c>
      <c r="R1999" s="362"/>
      <c r="S1999" s="361"/>
      <c r="T1999" s="362"/>
      <c r="U1999" s="362"/>
      <c r="V1999" s="362" t="s">
        <v>844</v>
      </c>
      <c r="W1999" s="362"/>
      <c r="X1999" s="362" t="s">
        <v>9</v>
      </c>
      <c r="Y1999" s="362" t="s">
        <v>2790</v>
      </c>
      <c r="Z1999" s="362" t="s">
        <v>90</v>
      </c>
      <c r="AA1999" s="366" t="s">
        <v>90</v>
      </c>
      <c r="AB1999" s="362" t="s">
        <v>90</v>
      </c>
      <c r="AC1999" s="362"/>
      <c r="AD1999" s="362"/>
      <c r="AE1999" s="362"/>
      <c r="AF1999" s="362"/>
      <c r="AG1999" s="362"/>
      <c r="AH1999" s="362"/>
      <c r="AI1999" s="362" t="str">
        <f t="shared" si="31"/>
        <v>NOCOSS</v>
      </c>
      <c r="AJ1999" s="362" t="str">
        <f>VLOOKUP(AI1999,Table1[[#All],[CONCAT]:[Tfiber]],2,FALSE)</f>
        <v>Applications/Tools</v>
      </c>
      <c r="AK1999" s="362" t="e">
        <v>#N/A</v>
      </c>
      <c r="AL1999" s="362" t="str">
        <f>VLOOKUP(C1999,[1]AllOSS!$B:$G,6,0)</f>
        <v>NOT-FEASIBLE</v>
      </c>
      <c r="AM1999" s="362">
        <f>VLOOKUP(C1999,[1]AllOSS!$B:$K,10,0)</f>
        <v>0</v>
      </c>
      <c r="AN1999" s="362"/>
      <c r="AO1999" s="362"/>
      <c r="AP1999" s="361" t="e">
        <v>#N/A</v>
      </c>
      <c r="AR1999">
        <v>1</v>
      </c>
    </row>
    <row r="2000" spans="2:44" ht="15" hidden="1" customHeight="1" x14ac:dyDescent="0.35">
      <c r="B2000" s="362">
        <v>1998</v>
      </c>
      <c r="C2000" s="362" t="s">
        <v>4930</v>
      </c>
      <c r="D2000" s="362" t="s">
        <v>3</v>
      </c>
      <c r="E2000" s="362" t="s">
        <v>172</v>
      </c>
      <c r="F2000" s="362"/>
      <c r="G2000" s="362" t="s">
        <v>63</v>
      </c>
      <c r="H2000" s="362" t="s">
        <v>63</v>
      </c>
      <c r="I2000" s="362" t="s">
        <v>63</v>
      </c>
      <c r="J2000" s="362" t="s">
        <v>4540</v>
      </c>
      <c r="K2000" s="361" t="s">
        <v>4931</v>
      </c>
      <c r="L2000" s="362"/>
      <c r="M2000" s="362" t="s">
        <v>186</v>
      </c>
      <c r="N2000" s="362" t="s">
        <v>4410</v>
      </c>
      <c r="O2000" s="362"/>
      <c r="P2000" s="362" t="s">
        <v>2208</v>
      </c>
      <c r="Q2000" s="362" t="s">
        <v>4394</v>
      </c>
      <c r="R2000" s="362"/>
      <c r="S2000" s="361" t="s">
        <v>4927</v>
      </c>
      <c r="T2000" s="362"/>
      <c r="U2000" s="362"/>
      <c r="V2000" s="362" t="s">
        <v>844</v>
      </c>
      <c r="W2000" s="362"/>
      <c r="X2000" s="362"/>
      <c r="Y2000" s="362" t="s">
        <v>48</v>
      </c>
      <c r="Z2000" s="362" t="s">
        <v>90</v>
      </c>
      <c r="AA2000" s="366" t="s">
        <v>90</v>
      </c>
      <c r="AB2000" s="362" t="s">
        <v>90</v>
      </c>
      <c r="AC2000" s="362"/>
      <c r="AD2000" s="362"/>
      <c r="AE2000" s="362"/>
      <c r="AF2000" s="362"/>
      <c r="AG2000" s="362"/>
      <c r="AH2000" s="362"/>
      <c r="AI2000" s="362" t="str">
        <f t="shared" si="31"/>
        <v>NOCOSS</v>
      </c>
      <c r="AJ2000" s="362" t="str">
        <f>VLOOKUP(AI2000,Table1[[#All],[CONCAT]:[Tfiber]],2,FALSE)</f>
        <v>Applications/Tools</v>
      </c>
      <c r="AK2000" s="362" t="s">
        <v>40</v>
      </c>
      <c r="AL2000" s="362" t="str">
        <f>VLOOKUP(C2000,[1]AllOSS!$B:$G,6,0)</f>
        <v>COMPLETED</v>
      </c>
      <c r="AM2000" s="362" t="str">
        <f>VLOOKUP(C2000,[1]AllOSS!$B:$K,10,0)</f>
        <v>09-09-2025: SD report to be collected from BSS. Ticketing &amp; utilization report is available in OSS.</v>
      </c>
      <c r="AN2000" s="362"/>
      <c r="AO2000" s="362"/>
      <c r="AP2000" s="361"/>
      <c r="AR2000">
        <v>1</v>
      </c>
    </row>
    <row r="2001" spans="2:44" ht="15" hidden="1" customHeight="1" x14ac:dyDescent="0.35">
      <c r="B2001" s="362">
        <v>1999</v>
      </c>
      <c r="C2001" s="362" t="s">
        <v>4932</v>
      </c>
      <c r="D2001" s="362" t="s">
        <v>3</v>
      </c>
      <c r="E2001" s="362" t="s">
        <v>172</v>
      </c>
      <c r="F2001" s="362"/>
      <c r="G2001" s="362" t="s">
        <v>63</v>
      </c>
      <c r="H2001" s="362" t="s">
        <v>63</v>
      </c>
      <c r="I2001" s="362" t="s">
        <v>63</v>
      </c>
      <c r="J2001" s="362" t="s">
        <v>4540</v>
      </c>
      <c r="K2001" s="361" t="s">
        <v>4933</v>
      </c>
      <c r="L2001" s="362"/>
      <c r="M2001" s="362" t="s">
        <v>186</v>
      </c>
      <c r="N2001" s="362" t="s">
        <v>4410</v>
      </c>
      <c r="O2001" s="362"/>
      <c r="P2001" s="362" t="s">
        <v>2208</v>
      </c>
      <c r="Q2001" s="362" t="s">
        <v>4394</v>
      </c>
      <c r="R2001" s="362"/>
      <c r="S2001" s="361" t="s">
        <v>4927</v>
      </c>
      <c r="T2001" s="362"/>
      <c r="U2001" s="362"/>
      <c r="V2001" s="362" t="s">
        <v>844</v>
      </c>
      <c r="W2001" s="362"/>
      <c r="X2001" s="362"/>
      <c r="Y2001" s="362" t="s">
        <v>48</v>
      </c>
      <c r="Z2001" s="362" t="s">
        <v>90</v>
      </c>
      <c r="AA2001" s="366" t="s">
        <v>90</v>
      </c>
      <c r="AB2001" s="362" t="s">
        <v>90</v>
      </c>
      <c r="AC2001" s="362"/>
      <c r="AD2001" s="362"/>
      <c r="AE2001" s="362"/>
      <c r="AF2001" s="362"/>
      <c r="AG2001" s="362"/>
      <c r="AH2001" s="362"/>
      <c r="AI2001" s="362" t="str">
        <f t="shared" si="31"/>
        <v>NOCOSS</v>
      </c>
      <c r="AJ2001" s="362" t="str">
        <f>VLOOKUP(AI2001,Table1[[#All],[CONCAT]:[Tfiber]],2,FALSE)</f>
        <v>Applications/Tools</v>
      </c>
      <c r="AK2001" s="362" t="s">
        <v>40</v>
      </c>
      <c r="AL2001" s="362" t="str">
        <f>VLOOKUP(C2001,[1]AllOSS!$B:$G,6,0)</f>
        <v>COMPLETED</v>
      </c>
      <c r="AM2001" s="362" t="str">
        <f>VLOOKUP(C2001,[1]AllOSS!$B:$K,10,0)</f>
        <v>09-09-2025: SD report to be collected from BSS. Ticketing &amp; utilization report is available in OSS.</v>
      </c>
      <c r="AN2001" s="362"/>
      <c r="AO2001" s="362"/>
      <c r="AP2001" s="361"/>
      <c r="AR2001">
        <v>1</v>
      </c>
    </row>
    <row r="2002" spans="2:44" ht="15" hidden="1" customHeight="1" x14ac:dyDescent="0.35">
      <c r="B2002" s="362">
        <v>2000</v>
      </c>
      <c r="C2002" s="362" t="s">
        <v>4934</v>
      </c>
      <c r="D2002" s="362" t="s">
        <v>3</v>
      </c>
      <c r="E2002" s="362" t="s">
        <v>172</v>
      </c>
      <c r="F2002" s="362"/>
      <c r="G2002" s="362" t="s">
        <v>63</v>
      </c>
      <c r="H2002" s="362" t="s">
        <v>63</v>
      </c>
      <c r="I2002" s="362" t="s">
        <v>63</v>
      </c>
      <c r="J2002" s="362" t="s">
        <v>4540</v>
      </c>
      <c r="K2002" s="361" t="s">
        <v>4935</v>
      </c>
      <c r="L2002" s="362"/>
      <c r="M2002" s="362" t="s">
        <v>186</v>
      </c>
      <c r="N2002" s="362" t="s">
        <v>4410</v>
      </c>
      <c r="O2002" s="362"/>
      <c r="P2002" s="362" t="s">
        <v>1398</v>
      </c>
      <c r="Q2002" s="362" t="s">
        <v>4936</v>
      </c>
      <c r="R2002" s="362"/>
      <c r="S2002" s="361"/>
      <c r="T2002" s="362"/>
      <c r="U2002" s="362"/>
      <c r="V2002" s="362" t="s">
        <v>844</v>
      </c>
      <c r="W2002" s="362"/>
      <c r="X2002" s="362"/>
      <c r="Y2002" s="362" t="s">
        <v>48</v>
      </c>
      <c r="Z2002" s="362" t="s">
        <v>90</v>
      </c>
      <c r="AA2002" s="366" t="s">
        <v>90</v>
      </c>
      <c r="AB2002" s="362" t="s">
        <v>90</v>
      </c>
      <c r="AC2002" s="362"/>
      <c r="AD2002" s="362"/>
      <c r="AE2002" s="362"/>
      <c r="AF2002" s="362"/>
      <c r="AG2002" s="362"/>
      <c r="AH2002" s="362"/>
      <c r="AI2002" s="362" t="str">
        <f t="shared" si="31"/>
        <v>NOCOSS</v>
      </c>
      <c r="AJ2002" s="362" t="str">
        <f>VLOOKUP(AI2002,Table1[[#All],[CONCAT]:[Tfiber]],2,FALSE)</f>
        <v>Applications/Tools</v>
      </c>
      <c r="AK2002" s="362" t="s">
        <v>40</v>
      </c>
      <c r="AL2002" s="362" t="str">
        <f>VLOOKUP(C2002,[1]AllOSS!$B:$G,6,0)</f>
        <v>COMPLETED</v>
      </c>
      <c r="AM2002" s="362">
        <f>VLOOKUP(C2002,[1]AllOSS!$B:$K,10,0)</f>
        <v>0</v>
      </c>
      <c r="AN2002" s="362"/>
      <c r="AO2002" s="362"/>
      <c r="AP2002" s="361"/>
      <c r="AR2002">
        <v>1</v>
      </c>
    </row>
    <row r="2003" spans="2:44" ht="15" hidden="1" customHeight="1" x14ac:dyDescent="0.35">
      <c r="B2003" s="362">
        <v>2001</v>
      </c>
      <c r="C2003" s="362" t="s">
        <v>4937</v>
      </c>
      <c r="D2003" s="362" t="s">
        <v>3</v>
      </c>
      <c r="E2003" s="362" t="s">
        <v>172</v>
      </c>
      <c r="F2003" s="362"/>
      <c r="G2003" s="362" t="s">
        <v>63</v>
      </c>
      <c r="H2003" s="362" t="s">
        <v>63</v>
      </c>
      <c r="I2003" s="362" t="s">
        <v>63</v>
      </c>
      <c r="J2003" s="362" t="s">
        <v>4540</v>
      </c>
      <c r="K2003" s="361" t="s">
        <v>4938</v>
      </c>
      <c r="L2003" s="362"/>
      <c r="M2003" s="362" t="s">
        <v>186</v>
      </c>
      <c r="N2003" s="362" t="s">
        <v>95</v>
      </c>
      <c r="O2003" s="362"/>
      <c r="P2003" s="362" t="s">
        <v>1398</v>
      </c>
      <c r="Q2003" s="362" t="s">
        <v>4936</v>
      </c>
      <c r="R2003" s="362"/>
      <c r="S2003" s="361"/>
      <c r="T2003" s="362"/>
      <c r="U2003" s="362"/>
      <c r="V2003" s="362" t="s">
        <v>844</v>
      </c>
      <c r="W2003" s="362"/>
      <c r="X2003" s="362" t="s">
        <v>9</v>
      </c>
      <c r="Y2003" s="362" t="s">
        <v>2790</v>
      </c>
      <c r="Z2003" s="362" t="s">
        <v>90</v>
      </c>
      <c r="AA2003" s="366" t="s">
        <v>90</v>
      </c>
      <c r="AB2003" s="362" t="s">
        <v>90</v>
      </c>
      <c r="AC2003" s="362"/>
      <c r="AD2003" s="362"/>
      <c r="AE2003" s="362"/>
      <c r="AF2003" s="362"/>
      <c r="AG2003" s="362"/>
      <c r="AH2003" s="362"/>
      <c r="AI2003" s="362" t="str">
        <f t="shared" si="31"/>
        <v>NOCOSS</v>
      </c>
      <c r="AJ2003" s="362" t="str">
        <f>VLOOKUP(AI2003,Table1[[#All],[CONCAT]:[Tfiber]],2,FALSE)</f>
        <v>Applications/Tools</v>
      </c>
      <c r="AK2003" s="362" t="e">
        <v>#N/A</v>
      </c>
      <c r="AL2003" s="362" t="str">
        <f>VLOOKUP(C2003,[1]AllOSS!$B:$G,6,0)</f>
        <v>NOT-FEASIBLE</v>
      </c>
      <c r="AM2003" s="362">
        <f>VLOOKUP(C2003,[1]AllOSS!$B:$K,10,0)</f>
        <v>0</v>
      </c>
      <c r="AN2003" s="362"/>
      <c r="AO2003" s="362"/>
      <c r="AP2003" s="361" t="e">
        <v>#N/A</v>
      </c>
      <c r="AR2003">
        <v>1</v>
      </c>
    </row>
    <row r="2004" spans="2:44" ht="15" hidden="1" customHeight="1" x14ac:dyDescent="0.35">
      <c r="B2004" s="362">
        <v>2002</v>
      </c>
      <c r="C2004" s="362" t="s">
        <v>4939</v>
      </c>
      <c r="D2004" s="362" t="s">
        <v>3</v>
      </c>
      <c r="E2004" s="362" t="s">
        <v>172</v>
      </c>
      <c r="F2004" s="362"/>
      <c r="G2004" s="362" t="s">
        <v>63</v>
      </c>
      <c r="H2004" s="362" t="s">
        <v>63</v>
      </c>
      <c r="I2004" s="362" t="s">
        <v>63</v>
      </c>
      <c r="J2004" s="362" t="s">
        <v>4540</v>
      </c>
      <c r="K2004" s="361" t="s">
        <v>4940</v>
      </c>
      <c r="L2004" s="362"/>
      <c r="M2004" s="362" t="s">
        <v>186</v>
      </c>
      <c r="N2004" s="362" t="s">
        <v>4410</v>
      </c>
      <c r="O2004" s="362"/>
      <c r="P2004" s="362" t="s">
        <v>1398</v>
      </c>
      <c r="Q2004" s="362" t="s">
        <v>4936</v>
      </c>
      <c r="R2004" s="362"/>
      <c r="S2004" s="361"/>
      <c r="T2004" s="362"/>
      <c r="U2004" s="362"/>
      <c r="V2004" s="362" t="s">
        <v>844</v>
      </c>
      <c r="W2004" s="362"/>
      <c r="X2004" s="362"/>
      <c r="Y2004" s="362" t="s">
        <v>48</v>
      </c>
      <c r="Z2004" s="362" t="s">
        <v>90</v>
      </c>
      <c r="AA2004" s="366" t="s">
        <v>90</v>
      </c>
      <c r="AB2004" s="362" t="s">
        <v>90</v>
      </c>
      <c r="AC2004" s="362"/>
      <c r="AD2004" s="362"/>
      <c r="AE2004" s="362"/>
      <c r="AF2004" s="362"/>
      <c r="AG2004" s="362"/>
      <c r="AH2004" s="362"/>
      <c r="AI2004" s="362" t="str">
        <f t="shared" si="31"/>
        <v>NOCOSS</v>
      </c>
      <c r="AJ2004" s="362" t="str">
        <f>VLOOKUP(AI2004,Table1[[#All],[CONCAT]:[Tfiber]],2,FALSE)</f>
        <v>Applications/Tools</v>
      </c>
      <c r="AK2004" s="362" t="s">
        <v>40</v>
      </c>
      <c r="AL2004" s="362" t="str">
        <f>VLOOKUP(C2004,[1]AllOSS!$B:$G,6,0)</f>
        <v>COMPLETED</v>
      </c>
      <c r="AM2004" s="362">
        <f>VLOOKUP(C2004,[1]AllOSS!$B:$K,10,0)</f>
        <v>0</v>
      </c>
      <c r="AN2004" s="362"/>
      <c r="AO2004" s="362"/>
      <c r="AP2004" s="361"/>
      <c r="AR2004">
        <v>1</v>
      </c>
    </row>
    <row r="2005" spans="2:44" ht="15" hidden="1" customHeight="1" x14ac:dyDescent="0.35">
      <c r="B2005" s="362">
        <v>2003</v>
      </c>
      <c r="C2005" s="362" t="s">
        <v>4941</v>
      </c>
      <c r="D2005" s="362" t="s">
        <v>3</v>
      </c>
      <c r="E2005" s="362" t="s">
        <v>172</v>
      </c>
      <c r="F2005" s="362"/>
      <c r="G2005" s="362" t="s">
        <v>63</v>
      </c>
      <c r="H2005" s="362" t="s">
        <v>63</v>
      </c>
      <c r="I2005" s="362" t="s">
        <v>63</v>
      </c>
      <c r="J2005" s="362" t="s">
        <v>4540</v>
      </c>
      <c r="K2005" s="361" t="s">
        <v>4942</v>
      </c>
      <c r="L2005" s="362"/>
      <c r="M2005" s="362" t="s">
        <v>186</v>
      </c>
      <c r="N2005" s="362" t="s">
        <v>95</v>
      </c>
      <c r="O2005" s="362"/>
      <c r="P2005" s="362" t="s">
        <v>1398</v>
      </c>
      <c r="Q2005" s="362" t="s">
        <v>4936</v>
      </c>
      <c r="R2005" s="362"/>
      <c r="S2005" s="361"/>
      <c r="T2005" s="362"/>
      <c r="U2005" s="362"/>
      <c r="V2005" s="362" t="s">
        <v>844</v>
      </c>
      <c r="W2005" s="362"/>
      <c r="X2005" s="362" t="s">
        <v>9</v>
      </c>
      <c r="Y2005" s="362" t="s">
        <v>2790</v>
      </c>
      <c r="Z2005" s="362" t="s">
        <v>90</v>
      </c>
      <c r="AA2005" s="366" t="s">
        <v>90</v>
      </c>
      <c r="AB2005" s="362" t="s">
        <v>90</v>
      </c>
      <c r="AC2005" s="362"/>
      <c r="AD2005" s="362"/>
      <c r="AE2005" s="362"/>
      <c r="AF2005" s="362"/>
      <c r="AG2005" s="362"/>
      <c r="AH2005" s="362"/>
      <c r="AI2005" s="362" t="str">
        <f t="shared" si="31"/>
        <v>NOCOSS</v>
      </c>
      <c r="AJ2005" s="362" t="str">
        <f>VLOOKUP(AI2005,Table1[[#All],[CONCAT]:[Tfiber]],2,FALSE)</f>
        <v>Applications/Tools</v>
      </c>
      <c r="AK2005" s="362" t="e">
        <v>#N/A</v>
      </c>
      <c r="AL2005" s="362" t="str">
        <f>VLOOKUP(C2005,[1]AllOSS!$B:$G,6,0)</f>
        <v>NOT-FEASIBLE</v>
      </c>
      <c r="AM2005" s="362">
        <f>VLOOKUP(C2005,[1]AllOSS!$B:$K,10,0)</f>
        <v>0</v>
      </c>
      <c r="AN2005" s="362"/>
      <c r="AO2005" s="362"/>
      <c r="AP2005" s="361" t="e">
        <v>#N/A</v>
      </c>
      <c r="AR2005">
        <v>1</v>
      </c>
    </row>
    <row r="2006" spans="2:44" ht="15" hidden="1" customHeight="1" x14ac:dyDescent="0.35">
      <c r="B2006" s="362">
        <v>2004</v>
      </c>
      <c r="C2006" s="362" t="s">
        <v>4943</v>
      </c>
      <c r="D2006" s="362" t="s">
        <v>3</v>
      </c>
      <c r="E2006" s="362" t="s">
        <v>172</v>
      </c>
      <c r="F2006" s="362"/>
      <c r="G2006" s="362" t="s">
        <v>63</v>
      </c>
      <c r="H2006" s="362" t="s">
        <v>63</v>
      </c>
      <c r="I2006" s="362" t="s">
        <v>63</v>
      </c>
      <c r="J2006" s="362" t="s">
        <v>4540</v>
      </c>
      <c r="K2006" s="361" t="s">
        <v>4944</v>
      </c>
      <c r="L2006" s="362"/>
      <c r="M2006" s="362" t="s">
        <v>186</v>
      </c>
      <c r="N2006" s="362" t="s">
        <v>4410</v>
      </c>
      <c r="O2006" s="362"/>
      <c r="P2006" s="362" t="s">
        <v>1398</v>
      </c>
      <c r="Q2006" s="362" t="s">
        <v>4936</v>
      </c>
      <c r="R2006" s="362"/>
      <c r="S2006" s="361"/>
      <c r="T2006" s="362"/>
      <c r="U2006" s="362"/>
      <c r="V2006" s="362" t="s">
        <v>844</v>
      </c>
      <c r="W2006" s="362"/>
      <c r="X2006" s="362"/>
      <c r="Y2006" s="362" t="s">
        <v>48</v>
      </c>
      <c r="Z2006" s="362" t="s">
        <v>90</v>
      </c>
      <c r="AA2006" s="366" t="s">
        <v>90</v>
      </c>
      <c r="AB2006" s="362" t="s">
        <v>90</v>
      </c>
      <c r="AC2006" s="362"/>
      <c r="AD2006" s="362"/>
      <c r="AE2006" s="362"/>
      <c r="AF2006" s="362"/>
      <c r="AG2006" s="362"/>
      <c r="AH2006" s="362"/>
      <c r="AI2006" s="362" t="str">
        <f t="shared" si="31"/>
        <v>NOCOSS</v>
      </c>
      <c r="AJ2006" s="362" t="str">
        <f>VLOOKUP(AI2006,Table1[[#All],[CONCAT]:[Tfiber]],2,FALSE)</f>
        <v>Applications/Tools</v>
      </c>
      <c r="AK2006" s="362" t="s">
        <v>40</v>
      </c>
      <c r="AL2006" s="362" t="str">
        <f>VLOOKUP(C2006,[1]AllOSS!$B:$G,6,0)</f>
        <v>COMPLETED</v>
      </c>
      <c r="AM2006" s="362" t="str">
        <f>VLOOKUP(C2006,[1]AllOSS!$B:$K,10,0)</f>
        <v>ont bw</v>
      </c>
      <c r="AN2006" s="362"/>
      <c r="AO2006" s="362"/>
      <c r="AP2006" s="361"/>
      <c r="AR2006">
        <v>1</v>
      </c>
    </row>
    <row r="2007" spans="2:44" ht="15" hidden="1" customHeight="1" x14ac:dyDescent="0.35">
      <c r="B2007" s="362">
        <v>2005</v>
      </c>
      <c r="C2007" s="362" t="s">
        <v>4945</v>
      </c>
      <c r="D2007" s="362" t="s">
        <v>3</v>
      </c>
      <c r="E2007" s="362" t="s">
        <v>172</v>
      </c>
      <c r="F2007" s="362"/>
      <c r="G2007" s="362" t="s">
        <v>63</v>
      </c>
      <c r="H2007" s="362" t="s">
        <v>63</v>
      </c>
      <c r="I2007" s="362" t="s">
        <v>63</v>
      </c>
      <c r="J2007" s="362" t="s">
        <v>4540</v>
      </c>
      <c r="K2007" s="361" t="s">
        <v>4946</v>
      </c>
      <c r="L2007" s="362"/>
      <c r="M2007" s="362" t="s">
        <v>186</v>
      </c>
      <c r="N2007" s="362" t="s">
        <v>95</v>
      </c>
      <c r="O2007" s="362"/>
      <c r="P2007" s="362" t="s">
        <v>1398</v>
      </c>
      <c r="Q2007" s="362" t="s">
        <v>4936</v>
      </c>
      <c r="R2007" s="362"/>
      <c r="S2007" s="361"/>
      <c r="T2007" s="362"/>
      <c r="U2007" s="362"/>
      <c r="V2007" s="362" t="s">
        <v>844</v>
      </c>
      <c r="W2007" s="362"/>
      <c r="X2007" s="362" t="s">
        <v>9</v>
      </c>
      <c r="Y2007" s="362" t="s">
        <v>2790</v>
      </c>
      <c r="Z2007" s="362" t="s">
        <v>90</v>
      </c>
      <c r="AA2007" s="366" t="s">
        <v>90</v>
      </c>
      <c r="AB2007" s="362" t="s">
        <v>90</v>
      </c>
      <c r="AC2007" s="362"/>
      <c r="AD2007" s="362"/>
      <c r="AE2007" s="362"/>
      <c r="AF2007" s="362"/>
      <c r="AG2007" s="362"/>
      <c r="AH2007" s="362"/>
      <c r="AI2007" s="362" t="str">
        <f t="shared" si="31"/>
        <v>NOCOSS</v>
      </c>
      <c r="AJ2007" s="362" t="str">
        <f>VLOOKUP(AI2007,Table1[[#All],[CONCAT]:[Tfiber]],2,FALSE)</f>
        <v>Applications/Tools</v>
      </c>
      <c r="AK2007" s="362" t="e">
        <v>#N/A</v>
      </c>
      <c r="AL2007" s="362" t="str">
        <f>VLOOKUP(C2007,[1]AllOSS!$B:$G,6,0)</f>
        <v>NOT-FEASIBLE</v>
      </c>
      <c r="AM2007" s="362">
        <f>VLOOKUP(C2007,[1]AllOSS!$B:$K,10,0)</f>
        <v>0</v>
      </c>
      <c r="AN2007" s="362"/>
      <c r="AO2007" s="362"/>
      <c r="AP2007" s="361" t="e">
        <v>#N/A</v>
      </c>
      <c r="AR2007">
        <v>1</v>
      </c>
    </row>
    <row r="2008" spans="2:44" ht="15" hidden="1" customHeight="1" x14ac:dyDescent="0.35">
      <c r="B2008" s="362">
        <v>2006</v>
      </c>
      <c r="C2008" s="362" t="s">
        <v>4947</v>
      </c>
      <c r="D2008" s="362" t="s">
        <v>3</v>
      </c>
      <c r="E2008" s="362" t="s">
        <v>172</v>
      </c>
      <c r="F2008" s="362"/>
      <c r="G2008" s="362"/>
      <c r="H2008" s="362"/>
      <c r="I2008" s="362" t="s">
        <v>77</v>
      </c>
      <c r="J2008" s="362" t="s">
        <v>63</v>
      </c>
      <c r="K2008" s="361" t="s">
        <v>4948</v>
      </c>
      <c r="L2008" s="362"/>
      <c r="M2008" s="362" t="s">
        <v>186</v>
      </c>
      <c r="N2008" s="362" t="s">
        <v>4410</v>
      </c>
      <c r="O2008" s="362"/>
      <c r="P2008" s="362" t="s">
        <v>2208</v>
      </c>
      <c r="Q2008" s="362" t="s">
        <v>4394</v>
      </c>
      <c r="R2008" s="362"/>
      <c r="S2008" s="361" t="s">
        <v>4878</v>
      </c>
      <c r="T2008" s="362"/>
      <c r="U2008" s="362"/>
      <c r="V2008" s="362" t="s">
        <v>844</v>
      </c>
      <c r="W2008" s="362"/>
      <c r="X2008" s="362"/>
      <c r="Y2008" s="362" t="s">
        <v>48</v>
      </c>
      <c r="Z2008" s="362" t="s">
        <v>90</v>
      </c>
      <c r="AA2008" s="366" t="s">
        <v>90</v>
      </c>
      <c r="AB2008" s="362" t="s">
        <v>90</v>
      </c>
      <c r="AC2008" s="362"/>
      <c r="AD2008" s="362"/>
      <c r="AE2008" s="362"/>
      <c r="AF2008" s="362"/>
      <c r="AG2008" s="362"/>
      <c r="AH2008" s="362"/>
      <c r="AI2008" s="362" t="str">
        <f t="shared" si="31"/>
        <v>NOCHelpdesk</v>
      </c>
      <c r="AJ2008" s="362" t="str">
        <f>VLOOKUP(AI2008,Table1[[#All],[CONCAT]:[Tfiber]],2,FALSE)</f>
        <v>Applications/Tools</v>
      </c>
      <c r="AK2008" s="362" t="s">
        <v>40</v>
      </c>
      <c r="AL2008" s="362" t="str">
        <f>VLOOKUP(C2008,[1]AllOSS!$B:$G,6,0)</f>
        <v>COMPLETED</v>
      </c>
      <c r="AM2008" s="362" t="str">
        <f>VLOOKUP(C2008,[1]AllOSS!$B:$K,10,0)</f>
        <v>11-09-2025: BSS will display all delivery data as well as service ticket informations in the CRM portal. OSS will maintain only technical information.</v>
      </c>
      <c r="AN2008" s="362"/>
      <c r="AO2008" s="362"/>
      <c r="AP2008" s="361"/>
      <c r="AR2008">
        <v>1</v>
      </c>
    </row>
    <row r="2009" spans="2:44" ht="15" hidden="1" customHeight="1" x14ac:dyDescent="0.35">
      <c r="B2009" s="362">
        <v>2007</v>
      </c>
      <c r="C2009" s="362" t="s">
        <v>4949</v>
      </c>
      <c r="D2009" s="362" t="s">
        <v>3</v>
      </c>
      <c r="E2009" s="362" t="s">
        <v>172</v>
      </c>
      <c r="F2009" s="362"/>
      <c r="G2009" s="362" t="s">
        <v>63</v>
      </c>
      <c r="H2009" s="362" t="s">
        <v>63</v>
      </c>
      <c r="I2009" s="362" t="s">
        <v>63</v>
      </c>
      <c r="J2009" s="362" t="s">
        <v>4540</v>
      </c>
      <c r="K2009" s="361" t="s">
        <v>4950</v>
      </c>
      <c r="L2009" s="362"/>
      <c r="M2009" s="362" t="s">
        <v>186</v>
      </c>
      <c r="N2009" s="362" t="s">
        <v>4410</v>
      </c>
      <c r="O2009" s="362"/>
      <c r="P2009" s="362" t="s">
        <v>1398</v>
      </c>
      <c r="Q2009" s="362" t="s">
        <v>4936</v>
      </c>
      <c r="R2009" s="362"/>
      <c r="S2009" s="361"/>
      <c r="T2009" s="362"/>
      <c r="U2009" s="362"/>
      <c r="V2009" s="362" t="s">
        <v>844</v>
      </c>
      <c r="W2009" s="362"/>
      <c r="X2009" s="362"/>
      <c r="Y2009" s="362" t="s">
        <v>48</v>
      </c>
      <c r="Z2009" s="362" t="s">
        <v>90</v>
      </c>
      <c r="AA2009" s="366" t="s">
        <v>90</v>
      </c>
      <c r="AB2009" s="362" t="s">
        <v>90</v>
      </c>
      <c r="AC2009" s="362"/>
      <c r="AD2009" s="362"/>
      <c r="AE2009" s="362"/>
      <c r="AF2009" s="362"/>
      <c r="AG2009" s="362"/>
      <c r="AH2009" s="362"/>
      <c r="AI2009" s="362" t="str">
        <f t="shared" si="31"/>
        <v>NOCOSS</v>
      </c>
      <c r="AJ2009" s="362" t="str">
        <f>VLOOKUP(AI2009,Table1[[#All],[CONCAT]:[Tfiber]],2,FALSE)</f>
        <v>Applications/Tools</v>
      </c>
      <c r="AK2009" s="362" t="s">
        <v>40</v>
      </c>
      <c r="AL2009" s="362" t="str">
        <f>VLOOKUP(C2009,[1]AllOSS!$B:$G,6,0)</f>
        <v>COMPLETED</v>
      </c>
      <c r="AM2009" s="362">
        <f>VLOOKUP(C2009,[1]AllOSS!$B:$K,10,0)</f>
        <v>0</v>
      </c>
      <c r="AN2009" s="362"/>
      <c r="AO2009" s="362"/>
      <c r="AP2009" s="361"/>
      <c r="AR2009">
        <v>1</v>
      </c>
    </row>
    <row r="2010" spans="2:44" ht="15" hidden="1" customHeight="1" x14ac:dyDescent="0.35">
      <c r="B2010" s="362">
        <v>2008</v>
      </c>
      <c r="C2010" s="362" t="s">
        <v>4951</v>
      </c>
      <c r="D2010" s="362" t="s">
        <v>3</v>
      </c>
      <c r="E2010" s="362" t="s">
        <v>172</v>
      </c>
      <c r="F2010" s="362"/>
      <c r="G2010" s="362" t="s">
        <v>63</v>
      </c>
      <c r="H2010" s="362" t="s">
        <v>63</v>
      </c>
      <c r="I2010" s="362" t="s">
        <v>63</v>
      </c>
      <c r="J2010" s="362" t="s">
        <v>4540</v>
      </c>
      <c r="K2010" s="361" t="s">
        <v>4952</v>
      </c>
      <c r="L2010" s="362"/>
      <c r="M2010" s="362" t="s">
        <v>186</v>
      </c>
      <c r="N2010" s="362" t="s">
        <v>95</v>
      </c>
      <c r="O2010" s="362"/>
      <c r="P2010" s="362" t="s">
        <v>1398</v>
      </c>
      <c r="Q2010" s="362" t="s">
        <v>4936</v>
      </c>
      <c r="R2010" s="362"/>
      <c r="S2010" s="361"/>
      <c r="T2010" s="362"/>
      <c r="U2010" s="362"/>
      <c r="V2010" s="362" t="s">
        <v>844</v>
      </c>
      <c r="W2010" s="362"/>
      <c r="X2010" s="362" t="s">
        <v>9</v>
      </c>
      <c r="Y2010" s="362" t="s">
        <v>2790</v>
      </c>
      <c r="Z2010" s="362" t="s">
        <v>90</v>
      </c>
      <c r="AA2010" s="366" t="s">
        <v>90</v>
      </c>
      <c r="AB2010" s="362" t="s">
        <v>90</v>
      </c>
      <c r="AC2010" s="362"/>
      <c r="AD2010" s="362"/>
      <c r="AE2010" s="362"/>
      <c r="AF2010" s="362"/>
      <c r="AG2010" s="362"/>
      <c r="AH2010" s="362"/>
      <c r="AI2010" s="362" t="str">
        <f t="shared" si="31"/>
        <v>NOCOSS</v>
      </c>
      <c r="AJ2010" s="362" t="str">
        <f>VLOOKUP(AI2010,Table1[[#All],[CONCAT]:[Tfiber]],2,FALSE)</f>
        <v>Applications/Tools</v>
      </c>
      <c r="AK2010" s="362" t="e">
        <v>#N/A</v>
      </c>
      <c r="AL2010" s="362" t="str">
        <f>VLOOKUP(C2010,[1]AllOSS!$B:$G,6,0)</f>
        <v>NOT-FEASIBLE</v>
      </c>
      <c r="AM2010" s="362">
        <f>VLOOKUP(C2010,[1]AllOSS!$B:$K,10,0)</f>
        <v>0</v>
      </c>
      <c r="AN2010" s="362"/>
      <c r="AO2010" s="362"/>
      <c r="AP2010" s="361" t="e">
        <v>#N/A</v>
      </c>
      <c r="AR2010">
        <v>1</v>
      </c>
    </row>
    <row r="2011" spans="2:44" ht="15" hidden="1" customHeight="1" x14ac:dyDescent="0.35">
      <c r="B2011" s="362">
        <v>2009</v>
      </c>
      <c r="C2011" s="362" t="s">
        <v>4953</v>
      </c>
      <c r="D2011" s="362" t="s">
        <v>3</v>
      </c>
      <c r="E2011" s="362" t="s">
        <v>172</v>
      </c>
      <c r="F2011" s="362"/>
      <c r="G2011" s="362" t="s">
        <v>63</v>
      </c>
      <c r="H2011" s="362" t="s">
        <v>63</v>
      </c>
      <c r="I2011" s="362" t="s">
        <v>123</v>
      </c>
      <c r="J2011" s="362" t="s">
        <v>4540</v>
      </c>
      <c r="K2011" s="361" t="s">
        <v>4954</v>
      </c>
      <c r="L2011" s="362"/>
      <c r="M2011" s="362" t="s">
        <v>186</v>
      </c>
      <c r="N2011" s="362" t="s">
        <v>40</v>
      </c>
      <c r="O2011" s="362"/>
      <c r="P2011" s="362" t="s">
        <v>1398</v>
      </c>
      <c r="Q2011" s="362" t="s">
        <v>4936</v>
      </c>
      <c r="R2011" s="362"/>
      <c r="S2011" s="361" t="s">
        <v>4955</v>
      </c>
      <c r="T2011" s="362"/>
      <c r="U2011" s="362"/>
      <c r="V2011" s="362" t="s">
        <v>844</v>
      </c>
      <c r="W2011" s="362"/>
      <c r="X2011" s="362" t="s">
        <v>9</v>
      </c>
      <c r="Y2011" s="362" t="s">
        <v>9</v>
      </c>
      <c r="Z2011" s="362" t="s">
        <v>90</v>
      </c>
      <c r="AA2011" s="366" t="s">
        <v>90</v>
      </c>
      <c r="AB2011" s="362" t="s">
        <v>90</v>
      </c>
      <c r="AC2011" s="362"/>
      <c r="AD2011" s="362"/>
      <c r="AE2011" s="362"/>
      <c r="AF2011" s="362"/>
      <c r="AG2011" s="362"/>
      <c r="AH2011" s="362"/>
      <c r="AI2011" s="362" t="str">
        <f t="shared" si="31"/>
        <v>NOCNew BSS</v>
      </c>
      <c r="AJ2011" s="362" t="e">
        <f>VLOOKUP(AI2011,Table1[[#All],[CONCAT]:[Tfiber]],2,FALSE)</f>
        <v>#N/A</v>
      </c>
      <c r="AK2011" s="362" t="s">
        <v>40</v>
      </c>
      <c r="AL2011" s="362" t="str">
        <f>VLOOKUP(C2011,[1]AllOSS!$B:$G,6,0)</f>
        <v>Not Relevant to OSS</v>
      </c>
      <c r="AM2011" s="362">
        <f>VLOOKUP(C2011,[1]AllOSS!$B:$K,10,0)</f>
        <v>0</v>
      </c>
      <c r="AN2011" s="362"/>
      <c r="AO2011" s="362"/>
      <c r="AP2011" s="361" t="e">
        <v>#N/A</v>
      </c>
      <c r="AR2011">
        <v>1</v>
      </c>
    </row>
    <row r="2012" spans="2:44" ht="15" hidden="1" customHeight="1" x14ac:dyDescent="0.35">
      <c r="B2012" s="362">
        <v>2010</v>
      </c>
      <c r="C2012" s="362" t="s">
        <v>4956</v>
      </c>
      <c r="D2012" s="362" t="s">
        <v>3</v>
      </c>
      <c r="E2012" s="362" t="s">
        <v>172</v>
      </c>
      <c r="F2012" s="362"/>
      <c r="G2012" s="362" t="s">
        <v>63</v>
      </c>
      <c r="H2012" s="362" t="s">
        <v>63</v>
      </c>
      <c r="I2012" s="362" t="s">
        <v>123</v>
      </c>
      <c r="J2012" s="362" t="s">
        <v>4540</v>
      </c>
      <c r="K2012" s="361" t="s">
        <v>4957</v>
      </c>
      <c r="L2012" s="362"/>
      <c r="M2012" s="362" t="s">
        <v>186</v>
      </c>
      <c r="N2012" s="362" t="s">
        <v>40</v>
      </c>
      <c r="O2012" s="362"/>
      <c r="P2012" s="362" t="s">
        <v>1398</v>
      </c>
      <c r="Q2012" s="362" t="s">
        <v>4936</v>
      </c>
      <c r="R2012" s="362"/>
      <c r="S2012" s="361" t="s">
        <v>4955</v>
      </c>
      <c r="T2012" s="362"/>
      <c r="U2012" s="362"/>
      <c r="V2012" s="362" t="s">
        <v>844</v>
      </c>
      <c r="W2012" s="362"/>
      <c r="X2012" s="362" t="s">
        <v>9</v>
      </c>
      <c r="Y2012" s="362" t="s">
        <v>9</v>
      </c>
      <c r="Z2012" s="362" t="s">
        <v>90</v>
      </c>
      <c r="AA2012" s="366" t="s">
        <v>90</v>
      </c>
      <c r="AB2012" s="362" t="s">
        <v>90</v>
      </c>
      <c r="AC2012" s="362"/>
      <c r="AD2012" s="362"/>
      <c r="AE2012" s="362"/>
      <c r="AF2012" s="362"/>
      <c r="AG2012" s="362"/>
      <c r="AH2012" s="362"/>
      <c r="AI2012" s="362" t="str">
        <f t="shared" si="31"/>
        <v>NOCNew BSS</v>
      </c>
      <c r="AJ2012" s="362" t="e">
        <f>VLOOKUP(AI2012,Table1[[#All],[CONCAT]:[Tfiber]],2,FALSE)</f>
        <v>#N/A</v>
      </c>
      <c r="AK2012" s="362" t="s">
        <v>40</v>
      </c>
      <c r="AL2012" s="362" t="str">
        <f>VLOOKUP(C2012,[1]AllOSS!$B:$G,6,0)</f>
        <v>Not Relevant to OSS</v>
      </c>
      <c r="AM2012" s="362">
        <f>VLOOKUP(C2012,[1]AllOSS!$B:$K,10,0)</f>
        <v>0</v>
      </c>
      <c r="AN2012" s="362"/>
      <c r="AO2012" s="362"/>
      <c r="AP2012" s="361" t="e">
        <v>#N/A</v>
      </c>
      <c r="AR2012">
        <v>1</v>
      </c>
    </row>
    <row r="2013" spans="2:44" ht="15" hidden="1" customHeight="1" x14ac:dyDescent="0.35">
      <c r="B2013" s="362">
        <v>2011</v>
      </c>
      <c r="C2013" s="362" t="s">
        <v>4958</v>
      </c>
      <c r="D2013" s="362" t="s">
        <v>3</v>
      </c>
      <c r="E2013" s="362" t="s">
        <v>172</v>
      </c>
      <c r="F2013" s="362"/>
      <c r="G2013" s="362" t="s">
        <v>63</v>
      </c>
      <c r="H2013" s="362" t="s">
        <v>63</v>
      </c>
      <c r="I2013" s="362" t="s">
        <v>123</v>
      </c>
      <c r="J2013" s="362" t="s">
        <v>4540</v>
      </c>
      <c r="K2013" s="361" t="s">
        <v>4959</v>
      </c>
      <c r="L2013" s="362"/>
      <c r="M2013" s="362" t="s">
        <v>186</v>
      </c>
      <c r="N2013" s="362" t="s">
        <v>40</v>
      </c>
      <c r="O2013" s="362"/>
      <c r="P2013" s="362" t="s">
        <v>1398</v>
      </c>
      <c r="Q2013" s="362" t="s">
        <v>4936</v>
      </c>
      <c r="R2013" s="362"/>
      <c r="S2013" s="361" t="s">
        <v>4955</v>
      </c>
      <c r="T2013" s="362"/>
      <c r="U2013" s="362"/>
      <c r="V2013" s="362" t="s">
        <v>844</v>
      </c>
      <c r="W2013" s="362"/>
      <c r="X2013" s="362" t="s">
        <v>9</v>
      </c>
      <c r="Y2013" s="362" t="s">
        <v>9</v>
      </c>
      <c r="Z2013" s="362" t="s">
        <v>90</v>
      </c>
      <c r="AA2013" s="366" t="s">
        <v>90</v>
      </c>
      <c r="AB2013" s="362" t="s">
        <v>90</v>
      </c>
      <c r="AC2013" s="362"/>
      <c r="AD2013" s="362"/>
      <c r="AE2013" s="362"/>
      <c r="AF2013" s="362"/>
      <c r="AG2013" s="362"/>
      <c r="AH2013" s="362"/>
      <c r="AI2013" s="362" t="str">
        <f t="shared" si="31"/>
        <v>NOCNew BSS</v>
      </c>
      <c r="AJ2013" s="362" t="e">
        <f>VLOOKUP(AI2013,Table1[[#All],[CONCAT]:[Tfiber]],2,FALSE)</f>
        <v>#N/A</v>
      </c>
      <c r="AK2013" s="362" t="s">
        <v>40</v>
      </c>
      <c r="AL2013" s="362" t="str">
        <f>VLOOKUP(C2013,[1]AllOSS!$B:$G,6,0)</f>
        <v>Not Relevant to OSS</v>
      </c>
      <c r="AM2013" s="362">
        <f>VLOOKUP(C2013,[1]AllOSS!$B:$K,10,0)</f>
        <v>0</v>
      </c>
      <c r="AN2013" s="362"/>
      <c r="AO2013" s="362"/>
      <c r="AP2013" s="361" t="e">
        <v>#N/A</v>
      </c>
      <c r="AR2013">
        <v>1</v>
      </c>
    </row>
    <row r="2014" spans="2:44" ht="15" hidden="1" customHeight="1" x14ac:dyDescent="0.35">
      <c r="B2014" s="362">
        <v>2012</v>
      </c>
      <c r="C2014" s="362" t="s">
        <v>4960</v>
      </c>
      <c r="D2014" s="362" t="s">
        <v>3</v>
      </c>
      <c r="E2014" s="362" t="s">
        <v>172</v>
      </c>
      <c r="F2014" s="362"/>
      <c r="G2014" s="362" t="s">
        <v>63</v>
      </c>
      <c r="H2014" s="362" t="s">
        <v>63</v>
      </c>
      <c r="I2014" s="362" t="s">
        <v>123</v>
      </c>
      <c r="J2014" s="362" t="s">
        <v>4540</v>
      </c>
      <c r="K2014" s="361" t="s">
        <v>4961</v>
      </c>
      <c r="L2014" s="362"/>
      <c r="M2014" s="362" t="s">
        <v>186</v>
      </c>
      <c r="N2014" s="362" t="s">
        <v>40</v>
      </c>
      <c r="O2014" s="362"/>
      <c r="P2014" s="362" t="s">
        <v>1398</v>
      </c>
      <c r="Q2014" s="362" t="s">
        <v>4936</v>
      </c>
      <c r="R2014" s="362"/>
      <c r="S2014" s="361" t="s">
        <v>4955</v>
      </c>
      <c r="T2014" s="362"/>
      <c r="U2014" s="362"/>
      <c r="V2014" s="362" t="s">
        <v>844</v>
      </c>
      <c r="W2014" s="362"/>
      <c r="X2014" s="362" t="s">
        <v>9</v>
      </c>
      <c r="Y2014" s="362" t="s">
        <v>9</v>
      </c>
      <c r="Z2014" s="362" t="s">
        <v>90</v>
      </c>
      <c r="AA2014" s="366" t="s">
        <v>90</v>
      </c>
      <c r="AB2014" s="362" t="s">
        <v>90</v>
      </c>
      <c r="AC2014" s="362"/>
      <c r="AD2014" s="362"/>
      <c r="AE2014" s="362"/>
      <c r="AF2014" s="362"/>
      <c r="AG2014" s="362"/>
      <c r="AH2014" s="362"/>
      <c r="AI2014" s="362" t="str">
        <f t="shared" si="31"/>
        <v>NOCNew BSS</v>
      </c>
      <c r="AJ2014" s="362" t="e">
        <f>VLOOKUP(AI2014,Table1[[#All],[CONCAT]:[Tfiber]],2,FALSE)</f>
        <v>#N/A</v>
      </c>
      <c r="AK2014" s="362" t="s">
        <v>40</v>
      </c>
      <c r="AL2014" s="362" t="str">
        <f>VLOOKUP(C2014,[1]AllOSS!$B:$G,6,0)</f>
        <v>Not Relevant to OSS</v>
      </c>
      <c r="AM2014" s="362">
        <f>VLOOKUP(C2014,[1]AllOSS!$B:$K,10,0)</f>
        <v>0</v>
      </c>
      <c r="AN2014" s="362"/>
      <c r="AO2014" s="362"/>
      <c r="AP2014" s="361" t="e">
        <v>#N/A</v>
      </c>
      <c r="AR2014">
        <v>1</v>
      </c>
    </row>
    <row r="2015" spans="2:44" ht="15" hidden="1" customHeight="1" x14ac:dyDescent="0.35">
      <c r="B2015" s="362">
        <v>2013</v>
      </c>
      <c r="C2015" s="362" t="s">
        <v>4962</v>
      </c>
      <c r="D2015" s="362" t="s">
        <v>3</v>
      </c>
      <c r="E2015" s="362" t="s">
        <v>172</v>
      </c>
      <c r="F2015" s="362"/>
      <c r="G2015" s="362" t="s">
        <v>63</v>
      </c>
      <c r="H2015" s="362" t="s">
        <v>63</v>
      </c>
      <c r="I2015" s="362" t="s">
        <v>123</v>
      </c>
      <c r="J2015" s="362" t="s">
        <v>4540</v>
      </c>
      <c r="K2015" s="361" t="s">
        <v>4963</v>
      </c>
      <c r="L2015" s="362"/>
      <c r="M2015" s="362" t="s">
        <v>186</v>
      </c>
      <c r="N2015" s="362" t="s">
        <v>40</v>
      </c>
      <c r="O2015" s="362"/>
      <c r="P2015" s="362" t="s">
        <v>2208</v>
      </c>
      <c r="Q2015" s="362" t="s">
        <v>4394</v>
      </c>
      <c r="R2015" s="362"/>
      <c r="S2015" s="361" t="s">
        <v>4543</v>
      </c>
      <c r="T2015" s="362"/>
      <c r="U2015" s="362"/>
      <c r="V2015" s="362" t="s">
        <v>844</v>
      </c>
      <c r="W2015" s="362"/>
      <c r="X2015" s="362" t="s">
        <v>9</v>
      </c>
      <c r="Y2015" s="362" t="s">
        <v>9</v>
      </c>
      <c r="Z2015" s="362" t="s">
        <v>90</v>
      </c>
      <c r="AA2015" s="366" t="s">
        <v>90</v>
      </c>
      <c r="AB2015" s="362" t="s">
        <v>90</v>
      </c>
      <c r="AC2015" s="362"/>
      <c r="AD2015" s="362"/>
      <c r="AE2015" s="362"/>
      <c r="AF2015" s="362"/>
      <c r="AG2015" s="362"/>
      <c r="AH2015" s="362"/>
      <c r="AI2015" s="362" t="str">
        <f t="shared" si="31"/>
        <v>NOCNew BSS</v>
      </c>
      <c r="AJ2015" s="362" t="e">
        <f>VLOOKUP(AI2015,Table1[[#All],[CONCAT]:[Tfiber]],2,FALSE)</f>
        <v>#N/A</v>
      </c>
      <c r="AK2015" s="362" t="s">
        <v>40</v>
      </c>
      <c r="AL2015" s="362" t="str">
        <f>VLOOKUP(C2015,[1]AllOSS!$B:$G,6,0)</f>
        <v>Not Relevant to OSS</v>
      </c>
      <c r="AM2015" s="362">
        <f>VLOOKUP(C2015,[1]AllOSS!$B:$K,10,0)</f>
        <v>0</v>
      </c>
      <c r="AN2015" s="362"/>
      <c r="AO2015" s="362"/>
      <c r="AP2015" s="361" t="e">
        <v>#N/A</v>
      </c>
      <c r="AR2015">
        <v>1</v>
      </c>
    </row>
    <row r="2016" spans="2:44" ht="15" hidden="1" customHeight="1" x14ac:dyDescent="0.35">
      <c r="B2016" s="362">
        <v>2014</v>
      </c>
      <c r="C2016" s="362" t="s">
        <v>4964</v>
      </c>
      <c r="D2016" s="362" t="s">
        <v>3</v>
      </c>
      <c r="E2016" s="362" t="s">
        <v>172</v>
      </c>
      <c r="F2016" s="362"/>
      <c r="G2016" s="362" t="s">
        <v>63</v>
      </c>
      <c r="H2016" s="362" t="s">
        <v>63</v>
      </c>
      <c r="I2016" s="362" t="s">
        <v>123</v>
      </c>
      <c r="J2016" s="362" t="s">
        <v>4540</v>
      </c>
      <c r="K2016" s="361" t="s">
        <v>4965</v>
      </c>
      <c r="L2016" s="362"/>
      <c r="M2016" s="362" t="s">
        <v>186</v>
      </c>
      <c r="N2016" s="362" t="s">
        <v>40</v>
      </c>
      <c r="O2016" s="362"/>
      <c r="P2016" s="362" t="s">
        <v>2208</v>
      </c>
      <c r="Q2016" s="362" t="s">
        <v>4394</v>
      </c>
      <c r="R2016" s="362"/>
      <c r="S2016" s="361" t="s">
        <v>4543</v>
      </c>
      <c r="T2016" s="362"/>
      <c r="U2016" s="362"/>
      <c r="V2016" s="362" t="s">
        <v>844</v>
      </c>
      <c r="W2016" s="362"/>
      <c r="X2016" s="362" t="s">
        <v>9</v>
      </c>
      <c r="Y2016" s="362" t="s">
        <v>9</v>
      </c>
      <c r="Z2016" s="362" t="s">
        <v>90</v>
      </c>
      <c r="AA2016" s="366" t="s">
        <v>90</v>
      </c>
      <c r="AB2016" s="362" t="s">
        <v>90</v>
      </c>
      <c r="AC2016" s="362"/>
      <c r="AD2016" s="362"/>
      <c r="AE2016" s="362"/>
      <c r="AF2016" s="362"/>
      <c r="AG2016" s="362"/>
      <c r="AH2016" s="362"/>
      <c r="AI2016" s="362" t="str">
        <f t="shared" si="31"/>
        <v>NOCNew BSS</v>
      </c>
      <c r="AJ2016" s="362" t="e">
        <f>VLOOKUP(AI2016,Table1[[#All],[CONCAT]:[Tfiber]],2,FALSE)</f>
        <v>#N/A</v>
      </c>
      <c r="AK2016" s="362" t="s">
        <v>40</v>
      </c>
      <c r="AL2016" s="362" t="str">
        <f>VLOOKUP(C2016,[1]AllOSS!$B:$G,6,0)</f>
        <v>Not Relevant to OSS</v>
      </c>
      <c r="AM2016" s="362">
        <f>VLOOKUP(C2016,[1]AllOSS!$B:$K,10,0)</f>
        <v>0</v>
      </c>
      <c r="AN2016" s="362"/>
      <c r="AO2016" s="362"/>
      <c r="AP2016" s="361" t="e">
        <v>#N/A</v>
      </c>
      <c r="AR2016">
        <v>1</v>
      </c>
    </row>
    <row r="2017" spans="2:44" ht="15" hidden="1" customHeight="1" x14ac:dyDescent="0.35">
      <c r="B2017" s="362">
        <v>2015</v>
      </c>
      <c r="C2017" s="362" t="s">
        <v>4966</v>
      </c>
      <c r="D2017" s="362" t="s">
        <v>3</v>
      </c>
      <c r="E2017" s="362" t="s">
        <v>172</v>
      </c>
      <c r="F2017" s="362"/>
      <c r="G2017" s="362" t="s">
        <v>63</v>
      </c>
      <c r="H2017" s="362" t="s">
        <v>63</v>
      </c>
      <c r="I2017" s="362" t="s">
        <v>123</v>
      </c>
      <c r="J2017" s="362" t="s">
        <v>4540</v>
      </c>
      <c r="K2017" s="361" t="s">
        <v>4967</v>
      </c>
      <c r="L2017" s="362"/>
      <c r="M2017" s="362" t="s">
        <v>186</v>
      </c>
      <c r="N2017" s="362" t="s">
        <v>40</v>
      </c>
      <c r="O2017" s="362"/>
      <c r="P2017" s="362" t="s">
        <v>2208</v>
      </c>
      <c r="Q2017" s="362" t="s">
        <v>4394</v>
      </c>
      <c r="R2017" s="362"/>
      <c r="S2017" s="361" t="s">
        <v>4543</v>
      </c>
      <c r="T2017" s="362"/>
      <c r="U2017" s="362"/>
      <c r="V2017" s="362" t="s">
        <v>844</v>
      </c>
      <c r="W2017" s="362"/>
      <c r="X2017" s="362" t="s">
        <v>9</v>
      </c>
      <c r="Y2017" s="362" t="s">
        <v>9</v>
      </c>
      <c r="Z2017" s="362" t="s">
        <v>90</v>
      </c>
      <c r="AA2017" s="366" t="s">
        <v>90</v>
      </c>
      <c r="AB2017" s="362" t="s">
        <v>90</v>
      </c>
      <c r="AC2017" s="362"/>
      <c r="AD2017" s="362"/>
      <c r="AE2017" s="362"/>
      <c r="AF2017" s="362"/>
      <c r="AG2017" s="362"/>
      <c r="AH2017" s="362"/>
      <c r="AI2017" s="362" t="str">
        <f t="shared" si="31"/>
        <v>NOCNew BSS</v>
      </c>
      <c r="AJ2017" s="362" t="e">
        <f>VLOOKUP(AI2017,Table1[[#All],[CONCAT]:[Tfiber]],2,FALSE)</f>
        <v>#N/A</v>
      </c>
      <c r="AK2017" s="362" t="s">
        <v>40</v>
      </c>
      <c r="AL2017" s="362" t="str">
        <f>VLOOKUP(C2017,[1]AllOSS!$B:$G,6,0)</f>
        <v>Not Relevant to OSS</v>
      </c>
      <c r="AM2017" s="362">
        <f>VLOOKUP(C2017,[1]AllOSS!$B:$K,10,0)</f>
        <v>0</v>
      </c>
      <c r="AN2017" s="362"/>
      <c r="AO2017" s="362"/>
      <c r="AP2017" s="361" t="e">
        <v>#N/A</v>
      </c>
      <c r="AR2017">
        <v>1</v>
      </c>
    </row>
    <row r="2018" spans="2:44" ht="15" hidden="1" customHeight="1" x14ac:dyDescent="0.35">
      <c r="B2018" s="362">
        <v>2016</v>
      </c>
      <c r="C2018" s="362" t="s">
        <v>4968</v>
      </c>
      <c r="D2018" s="362" t="s">
        <v>3</v>
      </c>
      <c r="E2018" s="362" t="s">
        <v>172</v>
      </c>
      <c r="F2018" s="362"/>
      <c r="G2018" s="362" t="s">
        <v>63</v>
      </c>
      <c r="H2018" s="362" t="s">
        <v>63</v>
      </c>
      <c r="I2018" s="362" t="s">
        <v>123</v>
      </c>
      <c r="J2018" s="362" t="s">
        <v>4540</v>
      </c>
      <c r="K2018" s="361" t="s">
        <v>4969</v>
      </c>
      <c r="L2018" s="362"/>
      <c r="M2018" s="362" t="s">
        <v>186</v>
      </c>
      <c r="N2018" s="362" t="s">
        <v>40</v>
      </c>
      <c r="O2018" s="362"/>
      <c r="P2018" s="362" t="s">
        <v>2208</v>
      </c>
      <c r="Q2018" s="362" t="s">
        <v>4394</v>
      </c>
      <c r="R2018" s="362"/>
      <c r="S2018" s="361" t="s">
        <v>4543</v>
      </c>
      <c r="T2018" s="362"/>
      <c r="U2018" s="362"/>
      <c r="V2018" s="362" t="s">
        <v>844</v>
      </c>
      <c r="W2018" s="362"/>
      <c r="X2018" s="362" t="s">
        <v>9</v>
      </c>
      <c r="Y2018" s="362" t="s">
        <v>9</v>
      </c>
      <c r="Z2018" s="362" t="s">
        <v>90</v>
      </c>
      <c r="AA2018" s="366" t="s">
        <v>90</v>
      </c>
      <c r="AB2018" s="362" t="s">
        <v>90</v>
      </c>
      <c r="AC2018" s="362"/>
      <c r="AD2018" s="362"/>
      <c r="AE2018" s="362"/>
      <c r="AF2018" s="362"/>
      <c r="AG2018" s="362"/>
      <c r="AH2018" s="362"/>
      <c r="AI2018" s="362" t="str">
        <f t="shared" si="31"/>
        <v>NOCNew BSS</v>
      </c>
      <c r="AJ2018" s="362" t="e">
        <f>VLOOKUP(AI2018,Table1[[#All],[CONCAT]:[Tfiber]],2,FALSE)</f>
        <v>#N/A</v>
      </c>
      <c r="AK2018" s="362" t="s">
        <v>40</v>
      </c>
      <c r="AL2018" s="362" t="str">
        <f>VLOOKUP(C2018,[1]AllOSS!$B:$G,6,0)</f>
        <v>Not Relevant to OSS</v>
      </c>
      <c r="AM2018" s="362">
        <f>VLOOKUP(C2018,[1]AllOSS!$B:$K,10,0)</f>
        <v>0</v>
      </c>
      <c r="AN2018" s="362"/>
      <c r="AO2018" s="362"/>
      <c r="AP2018" s="361" t="e">
        <v>#N/A</v>
      </c>
      <c r="AR2018">
        <v>1</v>
      </c>
    </row>
    <row r="2019" spans="2:44" ht="15" hidden="1" customHeight="1" x14ac:dyDescent="0.35">
      <c r="B2019" s="362">
        <v>2017</v>
      </c>
      <c r="C2019" s="362" t="s">
        <v>4970</v>
      </c>
      <c r="D2019" s="362" t="s">
        <v>3</v>
      </c>
      <c r="E2019" s="362" t="s">
        <v>172</v>
      </c>
      <c r="F2019" s="362"/>
      <c r="G2019" s="362"/>
      <c r="H2019" s="362"/>
      <c r="I2019" s="362" t="s">
        <v>77</v>
      </c>
      <c r="J2019" s="362" t="s">
        <v>63</v>
      </c>
      <c r="K2019" s="361" t="s">
        <v>4971</v>
      </c>
      <c r="L2019" s="362"/>
      <c r="M2019" s="362" t="s">
        <v>186</v>
      </c>
      <c r="N2019" s="362" t="s">
        <v>90</v>
      </c>
      <c r="O2019" s="362"/>
      <c r="P2019" s="362" t="s">
        <v>2208</v>
      </c>
      <c r="Q2019" s="362" t="s">
        <v>4394</v>
      </c>
      <c r="R2019" s="362"/>
      <c r="S2019" s="365" t="s">
        <v>4972</v>
      </c>
      <c r="T2019" s="362"/>
      <c r="U2019" s="362"/>
      <c r="V2019" s="362" t="s">
        <v>844</v>
      </c>
      <c r="W2019" s="362"/>
      <c r="X2019" s="362" t="s">
        <v>9</v>
      </c>
      <c r="Y2019" s="362" t="s">
        <v>9</v>
      </c>
      <c r="Z2019" s="362" t="s">
        <v>90</v>
      </c>
      <c r="AA2019" s="366" t="s">
        <v>90</v>
      </c>
      <c r="AB2019" s="362" t="s">
        <v>90</v>
      </c>
      <c r="AC2019" s="362"/>
      <c r="AD2019" s="362"/>
      <c r="AE2019" s="362"/>
      <c r="AF2019" s="362"/>
      <c r="AG2019" s="362"/>
      <c r="AH2019" s="362"/>
      <c r="AI2019" s="362" t="str">
        <f t="shared" si="31"/>
        <v>NOCHelpdesk</v>
      </c>
      <c r="AJ2019" s="362" t="str">
        <f>VLOOKUP(AI2019,Table1[[#All],[CONCAT]:[Tfiber]],2,FALSE)</f>
        <v>Applications/Tools</v>
      </c>
      <c r="AK2019" s="362" t="s">
        <v>40</v>
      </c>
      <c r="AL2019" s="362" t="str">
        <f>VLOOKUP(C2019,[1]AllOSS!$B:$G,6,0)</f>
        <v>NOT-FEASIBLE</v>
      </c>
      <c r="AM2019" s="362" t="str">
        <f>VLOOKUP(C2019,[1]AllOSS!$B:$K,10,0)</f>
        <v>09-09-2025: Integration with WFM is in place to give live trigger to FE and SMS/email integration also in place to give notification to configured escallation matrix</v>
      </c>
      <c r="AN2019" s="362"/>
      <c r="AO2019" s="362"/>
      <c r="AP2019" s="361" t="e">
        <v>#VALUE!</v>
      </c>
      <c r="AR2019">
        <v>1</v>
      </c>
    </row>
    <row r="2020" spans="2:44" ht="15" hidden="1" customHeight="1" x14ac:dyDescent="0.35">
      <c r="B2020" s="362">
        <v>2018</v>
      </c>
      <c r="C2020" s="362" t="s">
        <v>4973</v>
      </c>
      <c r="D2020" s="362" t="s">
        <v>3</v>
      </c>
      <c r="E2020" s="362" t="s">
        <v>172</v>
      </c>
      <c r="F2020" s="362"/>
      <c r="G2020" s="362" t="s">
        <v>63</v>
      </c>
      <c r="H2020" s="362" t="s">
        <v>63</v>
      </c>
      <c r="I2020" s="362" t="s">
        <v>80</v>
      </c>
      <c r="J2020" s="362" t="s">
        <v>63</v>
      </c>
      <c r="K2020" s="361" t="s">
        <v>4974</v>
      </c>
      <c r="L2020" s="362"/>
      <c r="M2020" s="362" t="s">
        <v>186</v>
      </c>
      <c r="N2020" s="362" t="s">
        <v>40</v>
      </c>
      <c r="O2020" s="362"/>
      <c r="P2020" s="362" t="s">
        <v>2208</v>
      </c>
      <c r="Q2020" s="362" t="s">
        <v>4394</v>
      </c>
      <c r="R2020" s="362"/>
      <c r="S2020" s="361"/>
      <c r="T2020" s="362"/>
      <c r="U2020" s="362"/>
      <c r="V2020" s="362" t="s">
        <v>844</v>
      </c>
      <c r="W2020" s="362"/>
      <c r="X2020" s="362" t="s">
        <v>9</v>
      </c>
      <c r="Y2020" s="362" t="s">
        <v>9</v>
      </c>
      <c r="Z2020" s="362" t="s">
        <v>90</v>
      </c>
      <c r="AA2020" s="366" t="s">
        <v>90</v>
      </c>
      <c r="AB2020" s="362" t="s">
        <v>90</v>
      </c>
      <c r="AC2020" s="362"/>
      <c r="AD2020" s="362"/>
      <c r="AE2020" s="362"/>
      <c r="AF2020" s="362"/>
      <c r="AG2020" s="362"/>
      <c r="AH2020" s="362"/>
      <c r="AI2020" s="362" t="str">
        <f t="shared" si="31"/>
        <v>NOCAll Domain</v>
      </c>
      <c r="AJ2020" s="362" t="str">
        <f>VLOOKUP(AI2020,Table1[[#All],[CONCAT]:[Tfiber]],2,FALSE)</f>
        <v>Applications/Tools</v>
      </c>
      <c r="AK2020" s="362" t="s">
        <v>40</v>
      </c>
      <c r="AL2020" s="362" t="str">
        <f>VLOOKUP(C2020,[1]AllOSS!$B:$G,6,0)</f>
        <v>WIP</v>
      </c>
      <c r="AM2020" s="362">
        <f>VLOOKUP(C2020,[1]AllOSS!$B:$K,10,0)</f>
        <v>0</v>
      </c>
      <c r="AN2020" s="362"/>
      <c r="AO2020" s="362"/>
      <c r="AP2020" s="361" t="e">
        <v>#N/A</v>
      </c>
      <c r="AR2020">
        <v>1</v>
      </c>
    </row>
    <row r="2021" spans="2:44" ht="15" hidden="1" customHeight="1" x14ac:dyDescent="0.35">
      <c r="B2021" s="362">
        <v>2019</v>
      </c>
      <c r="C2021" s="362" t="s">
        <v>4975</v>
      </c>
      <c r="D2021" s="362" t="s">
        <v>3</v>
      </c>
      <c r="E2021" s="362" t="s">
        <v>172</v>
      </c>
      <c r="F2021" s="362"/>
      <c r="G2021" s="362" t="s">
        <v>63</v>
      </c>
      <c r="H2021" s="362" t="s">
        <v>63</v>
      </c>
      <c r="I2021" s="362" t="s">
        <v>80</v>
      </c>
      <c r="J2021" s="362" t="s">
        <v>63</v>
      </c>
      <c r="K2021" s="361" t="s">
        <v>4976</v>
      </c>
      <c r="L2021" s="362"/>
      <c r="M2021" s="362" t="s">
        <v>186</v>
      </c>
      <c r="N2021" s="362" t="s">
        <v>40</v>
      </c>
      <c r="O2021" s="362"/>
      <c r="P2021" s="362" t="s">
        <v>2208</v>
      </c>
      <c r="Q2021" s="362" t="s">
        <v>4394</v>
      </c>
      <c r="R2021" s="362"/>
      <c r="S2021" s="361"/>
      <c r="T2021" s="362"/>
      <c r="U2021" s="362"/>
      <c r="V2021" s="362" t="s">
        <v>844</v>
      </c>
      <c r="W2021" s="362"/>
      <c r="X2021" s="362" t="s">
        <v>9</v>
      </c>
      <c r="Y2021" s="362" t="s">
        <v>9</v>
      </c>
      <c r="Z2021" s="362" t="s">
        <v>90</v>
      </c>
      <c r="AA2021" s="366" t="s">
        <v>90</v>
      </c>
      <c r="AB2021" s="362" t="s">
        <v>90</v>
      </c>
      <c r="AC2021" s="362"/>
      <c r="AD2021" s="362"/>
      <c r="AE2021" s="362"/>
      <c r="AF2021" s="362"/>
      <c r="AG2021" s="362"/>
      <c r="AH2021" s="362"/>
      <c r="AI2021" s="362" t="str">
        <f t="shared" si="31"/>
        <v>NOCAll Domain</v>
      </c>
      <c r="AJ2021" s="362" t="str">
        <f>VLOOKUP(AI2021,Table1[[#All],[CONCAT]:[Tfiber]],2,FALSE)</f>
        <v>Applications/Tools</v>
      </c>
      <c r="AK2021" s="362" t="s">
        <v>40</v>
      </c>
      <c r="AL2021" s="362" t="str">
        <f>VLOOKUP(C2021,[1]AllOSS!$B:$G,6,0)</f>
        <v>WIP</v>
      </c>
      <c r="AM2021" s="362">
        <f>VLOOKUP(C2021,[1]AllOSS!$B:$K,10,0)</f>
        <v>0</v>
      </c>
      <c r="AN2021" s="362"/>
      <c r="AO2021" s="362"/>
      <c r="AP2021" s="361" t="e">
        <v>#N/A</v>
      </c>
      <c r="AR2021">
        <v>1</v>
      </c>
    </row>
    <row r="2022" spans="2:44" ht="15" hidden="1" customHeight="1" x14ac:dyDescent="0.35">
      <c r="B2022" s="362">
        <v>2020</v>
      </c>
      <c r="C2022" s="362" t="s">
        <v>4977</v>
      </c>
      <c r="D2022" s="362" t="s">
        <v>3</v>
      </c>
      <c r="E2022" s="362" t="s">
        <v>172</v>
      </c>
      <c r="F2022" s="362"/>
      <c r="G2022" s="362" t="s">
        <v>63</v>
      </c>
      <c r="H2022" s="362" t="s">
        <v>63</v>
      </c>
      <c r="I2022" s="362" t="s">
        <v>80</v>
      </c>
      <c r="J2022" s="362" t="s">
        <v>63</v>
      </c>
      <c r="K2022" s="361" t="s">
        <v>4978</v>
      </c>
      <c r="L2022" s="362"/>
      <c r="M2022" s="362" t="s">
        <v>186</v>
      </c>
      <c r="N2022" s="362" t="s">
        <v>40</v>
      </c>
      <c r="O2022" s="362"/>
      <c r="P2022" s="362" t="s">
        <v>2208</v>
      </c>
      <c r="Q2022" s="362" t="s">
        <v>4394</v>
      </c>
      <c r="R2022" s="362"/>
      <c r="S2022" s="361"/>
      <c r="T2022" s="362"/>
      <c r="U2022" s="362"/>
      <c r="V2022" s="362" t="s">
        <v>844</v>
      </c>
      <c r="W2022" s="362"/>
      <c r="X2022" s="362" t="s">
        <v>9</v>
      </c>
      <c r="Y2022" s="362" t="s">
        <v>9</v>
      </c>
      <c r="Z2022" s="362" t="s">
        <v>90</v>
      </c>
      <c r="AA2022" s="366" t="s">
        <v>90</v>
      </c>
      <c r="AB2022" s="362" t="s">
        <v>90</v>
      </c>
      <c r="AC2022" s="362"/>
      <c r="AD2022" s="362"/>
      <c r="AE2022" s="362"/>
      <c r="AF2022" s="362"/>
      <c r="AG2022" s="362"/>
      <c r="AH2022" s="362"/>
      <c r="AI2022" s="362" t="str">
        <f t="shared" si="31"/>
        <v>NOCAll Domain</v>
      </c>
      <c r="AJ2022" s="362" t="str">
        <f>VLOOKUP(AI2022,Table1[[#All],[CONCAT]:[Tfiber]],2,FALSE)</f>
        <v>Applications/Tools</v>
      </c>
      <c r="AK2022" s="362" t="s">
        <v>40</v>
      </c>
      <c r="AL2022" s="362" t="str">
        <f>VLOOKUP(C2022,[1]AllOSS!$B:$G,6,0)</f>
        <v>WIP</v>
      </c>
      <c r="AM2022" s="362">
        <f>VLOOKUP(C2022,[1]AllOSS!$B:$K,10,0)</f>
        <v>0</v>
      </c>
      <c r="AN2022" s="362"/>
      <c r="AO2022" s="362"/>
      <c r="AP2022" s="361" t="e">
        <v>#N/A</v>
      </c>
      <c r="AR2022">
        <v>1</v>
      </c>
    </row>
    <row r="2023" spans="2:44" ht="15" hidden="1" customHeight="1" x14ac:dyDescent="0.35">
      <c r="B2023" s="362">
        <v>2021</v>
      </c>
      <c r="C2023" s="362" t="s">
        <v>4979</v>
      </c>
      <c r="D2023" s="362" t="s">
        <v>3</v>
      </c>
      <c r="E2023" s="362" t="s">
        <v>172</v>
      </c>
      <c r="F2023" s="362"/>
      <c r="G2023" s="362" t="s">
        <v>63</v>
      </c>
      <c r="H2023" s="362" t="s">
        <v>63</v>
      </c>
      <c r="I2023" s="362" t="s">
        <v>80</v>
      </c>
      <c r="J2023" s="362" t="s">
        <v>63</v>
      </c>
      <c r="K2023" s="361" t="s">
        <v>4980</v>
      </c>
      <c r="L2023" s="362"/>
      <c r="M2023" s="362" t="s">
        <v>186</v>
      </c>
      <c r="N2023" s="362" t="s">
        <v>95</v>
      </c>
      <c r="O2023" s="362"/>
      <c r="P2023" s="362" t="s">
        <v>2208</v>
      </c>
      <c r="Q2023" s="362" t="s">
        <v>4394</v>
      </c>
      <c r="R2023" s="362"/>
      <c r="S2023" s="361"/>
      <c r="T2023" s="362"/>
      <c r="U2023" s="362"/>
      <c r="V2023" s="362" t="s">
        <v>844</v>
      </c>
      <c r="W2023" s="362"/>
      <c r="X2023" s="362"/>
      <c r="Y2023" s="362" t="s">
        <v>48</v>
      </c>
      <c r="Z2023" s="362" t="s">
        <v>90</v>
      </c>
      <c r="AA2023" s="366" t="s">
        <v>90</v>
      </c>
      <c r="AB2023" s="362" t="s">
        <v>90</v>
      </c>
      <c r="AC2023" s="362"/>
      <c r="AD2023" s="362"/>
      <c r="AE2023" s="362"/>
      <c r="AF2023" s="362"/>
      <c r="AG2023" s="362"/>
      <c r="AH2023" s="362"/>
      <c r="AI2023" s="362" t="str">
        <f t="shared" si="31"/>
        <v>NOCAll Domain</v>
      </c>
      <c r="AJ2023" s="362" t="str">
        <f>VLOOKUP(AI2023,Table1[[#All],[CONCAT]:[Tfiber]],2,FALSE)</f>
        <v>Applications/Tools</v>
      </c>
      <c r="AK2023" s="362" t="e">
        <v>#N/A</v>
      </c>
      <c r="AL2023" s="362" t="str">
        <f>VLOOKUP(C2023,[1]AllOSS!$B:$G,6,0)</f>
        <v>COMPLETED</v>
      </c>
      <c r="AM2023" s="362">
        <f>VLOOKUP(C2023,[1]AllOSS!$B:$K,10,0)</f>
        <v>0</v>
      </c>
      <c r="AN2023" s="362"/>
      <c r="AO2023" s="362"/>
      <c r="AP2023" s="361" t="e">
        <v>#N/A</v>
      </c>
      <c r="AR2023">
        <v>1</v>
      </c>
    </row>
    <row r="2024" spans="2:44" ht="15" hidden="1" customHeight="1" x14ac:dyDescent="0.35">
      <c r="B2024" s="362">
        <v>2022</v>
      </c>
      <c r="C2024" s="362" t="s">
        <v>4981</v>
      </c>
      <c r="D2024" s="362" t="s">
        <v>3</v>
      </c>
      <c r="E2024" s="362" t="s">
        <v>172</v>
      </c>
      <c r="F2024" s="362"/>
      <c r="G2024" s="362"/>
      <c r="H2024" s="362"/>
      <c r="I2024" s="362" t="s">
        <v>65</v>
      </c>
      <c r="J2024" s="362" t="s">
        <v>1673</v>
      </c>
      <c r="K2024" s="361" t="s">
        <v>4982</v>
      </c>
      <c r="L2024" s="362"/>
      <c r="M2024" s="362" t="s">
        <v>186</v>
      </c>
      <c r="N2024" s="362" t="s">
        <v>40</v>
      </c>
      <c r="O2024" s="362"/>
      <c r="P2024" s="362" t="s">
        <v>65</v>
      </c>
      <c r="Q2024" s="362" t="s">
        <v>3395</v>
      </c>
      <c r="R2024" s="362"/>
      <c r="S2024" s="361" t="s">
        <v>90</v>
      </c>
      <c r="T2024" s="362"/>
      <c r="U2024" s="362"/>
      <c r="V2024" s="362" t="s">
        <v>202</v>
      </c>
      <c r="W2024" s="362"/>
      <c r="X2024" s="362" t="s">
        <v>9</v>
      </c>
      <c r="Y2024" s="362" t="s">
        <v>9</v>
      </c>
      <c r="Z2024" s="362" t="s">
        <v>90</v>
      </c>
      <c r="AA2024" s="366" t="s">
        <v>90</v>
      </c>
      <c r="AB2024" s="362" t="s">
        <v>90</v>
      </c>
      <c r="AC2024" s="362"/>
      <c r="AD2024" s="362"/>
      <c r="AE2024" s="362"/>
      <c r="AF2024" s="362"/>
      <c r="AG2024" s="362"/>
      <c r="AH2024" s="362"/>
      <c r="AI2024" s="362" t="str">
        <f t="shared" si="31"/>
        <v>NOCBSS</v>
      </c>
      <c r="AJ2024" s="362" t="str">
        <f>VLOOKUP(AI2024,Table1[[#All],[CONCAT]:[Tfiber]],2,FALSE)</f>
        <v>Applications/Tools</v>
      </c>
      <c r="AK2024" s="362" t="s">
        <v>40</v>
      </c>
      <c r="AL2024" s="362"/>
      <c r="AM2024" s="362"/>
      <c r="AN2024" s="362"/>
      <c r="AO2024" s="362"/>
      <c r="AP2024" s="361" t="e">
        <v>#N/A</v>
      </c>
      <c r="AR2024">
        <v>1</v>
      </c>
    </row>
    <row r="2025" spans="2:44" ht="15" hidden="1" customHeight="1" x14ac:dyDescent="0.35">
      <c r="B2025" s="362">
        <v>2023</v>
      </c>
      <c r="C2025" s="362" t="s">
        <v>4983</v>
      </c>
      <c r="D2025" s="362" t="s">
        <v>3</v>
      </c>
      <c r="E2025" s="362" t="s">
        <v>172</v>
      </c>
      <c r="F2025" s="362"/>
      <c r="G2025" s="362"/>
      <c r="H2025" s="362"/>
      <c r="I2025" s="362" t="s">
        <v>65</v>
      </c>
      <c r="J2025" s="362" t="s">
        <v>1673</v>
      </c>
      <c r="K2025" s="361" t="s">
        <v>4984</v>
      </c>
      <c r="L2025" s="362"/>
      <c r="M2025" s="362" t="s">
        <v>186</v>
      </c>
      <c r="N2025" s="362" t="s">
        <v>40</v>
      </c>
      <c r="O2025" s="362"/>
      <c r="P2025" s="362" t="s">
        <v>65</v>
      </c>
      <c r="Q2025" s="362" t="s">
        <v>3395</v>
      </c>
      <c r="R2025" s="362"/>
      <c r="S2025" s="361" t="s">
        <v>90</v>
      </c>
      <c r="T2025" s="362"/>
      <c r="U2025" s="362"/>
      <c r="V2025" s="362" t="s">
        <v>202</v>
      </c>
      <c r="W2025" s="362"/>
      <c r="X2025" s="362" t="s">
        <v>9</v>
      </c>
      <c r="Y2025" s="362" t="s">
        <v>9</v>
      </c>
      <c r="Z2025" s="362" t="s">
        <v>90</v>
      </c>
      <c r="AA2025" s="366" t="s">
        <v>90</v>
      </c>
      <c r="AB2025" s="362" t="s">
        <v>90</v>
      </c>
      <c r="AC2025" s="362"/>
      <c r="AD2025" s="362"/>
      <c r="AE2025" s="362"/>
      <c r="AF2025" s="362"/>
      <c r="AG2025" s="362"/>
      <c r="AH2025" s="362"/>
      <c r="AI2025" s="362" t="str">
        <f t="shared" si="31"/>
        <v>NOCBSS</v>
      </c>
      <c r="AJ2025" s="362" t="str">
        <f>VLOOKUP(AI2025,Table1[[#All],[CONCAT]:[Tfiber]],2,FALSE)</f>
        <v>Applications/Tools</v>
      </c>
      <c r="AK2025" s="362" t="s">
        <v>40</v>
      </c>
      <c r="AL2025" s="362"/>
      <c r="AM2025" s="362"/>
      <c r="AN2025" s="362"/>
      <c r="AO2025" s="362"/>
      <c r="AP2025" s="361" t="e">
        <v>#N/A</v>
      </c>
      <c r="AR2025">
        <v>1</v>
      </c>
    </row>
    <row r="2026" spans="2:44" ht="15" hidden="1" customHeight="1" x14ac:dyDescent="0.35">
      <c r="B2026" s="362">
        <v>2024</v>
      </c>
      <c r="C2026" s="362" t="s">
        <v>4985</v>
      </c>
      <c r="D2026" s="362" t="s">
        <v>3</v>
      </c>
      <c r="E2026" s="362" t="s">
        <v>172</v>
      </c>
      <c r="F2026" s="362"/>
      <c r="G2026" s="362"/>
      <c r="H2026" s="362"/>
      <c r="I2026" s="362" t="s">
        <v>65</v>
      </c>
      <c r="J2026" s="362" t="s">
        <v>1673</v>
      </c>
      <c r="K2026" s="361" t="s">
        <v>4986</v>
      </c>
      <c r="L2026" s="362"/>
      <c r="M2026" s="362" t="s">
        <v>186</v>
      </c>
      <c r="N2026" s="362" t="s">
        <v>40</v>
      </c>
      <c r="O2026" s="362"/>
      <c r="P2026" s="362" t="s">
        <v>65</v>
      </c>
      <c r="Q2026" s="362" t="s">
        <v>3395</v>
      </c>
      <c r="R2026" s="362"/>
      <c r="S2026" s="361" t="s">
        <v>90</v>
      </c>
      <c r="T2026" s="362"/>
      <c r="U2026" s="362"/>
      <c r="V2026" s="362" t="s">
        <v>202</v>
      </c>
      <c r="W2026" s="362"/>
      <c r="X2026" s="362" t="s">
        <v>9</v>
      </c>
      <c r="Y2026" s="362" t="s">
        <v>9</v>
      </c>
      <c r="Z2026" s="362" t="s">
        <v>90</v>
      </c>
      <c r="AA2026" s="366" t="s">
        <v>90</v>
      </c>
      <c r="AB2026" s="362" t="s">
        <v>90</v>
      </c>
      <c r="AC2026" s="362"/>
      <c r="AD2026" s="362"/>
      <c r="AE2026" s="362"/>
      <c r="AF2026" s="362"/>
      <c r="AG2026" s="362"/>
      <c r="AH2026" s="362"/>
      <c r="AI2026" s="362" t="str">
        <f t="shared" si="31"/>
        <v>NOCBSS</v>
      </c>
      <c r="AJ2026" s="362" t="str">
        <f>VLOOKUP(AI2026,Table1[[#All],[CONCAT]:[Tfiber]],2,FALSE)</f>
        <v>Applications/Tools</v>
      </c>
      <c r="AK2026" s="362" t="s">
        <v>40</v>
      </c>
      <c r="AL2026" s="362"/>
      <c r="AM2026" s="362"/>
      <c r="AN2026" s="362"/>
      <c r="AO2026" s="362"/>
      <c r="AP2026" s="361" t="e">
        <v>#N/A</v>
      </c>
      <c r="AR2026">
        <v>1</v>
      </c>
    </row>
    <row r="2027" spans="2:44" ht="15" hidden="1" customHeight="1" x14ac:dyDescent="0.35">
      <c r="B2027" s="362">
        <v>2025</v>
      </c>
      <c r="C2027" s="362" t="s">
        <v>4987</v>
      </c>
      <c r="D2027" s="362" t="s">
        <v>3</v>
      </c>
      <c r="E2027" s="362" t="s">
        <v>172</v>
      </c>
      <c r="F2027" s="362"/>
      <c r="G2027" s="362"/>
      <c r="H2027" s="362"/>
      <c r="I2027" s="362" t="s">
        <v>65</v>
      </c>
      <c r="J2027" s="362" t="s">
        <v>1673</v>
      </c>
      <c r="K2027" s="361" t="s">
        <v>4988</v>
      </c>
      <c r="L2027" s="362"/>
      <c r="M2027" s="362" t="s">
        <v>186</v>
      </c>
      <c r="N2027" s="362" t="s">
        <v>40</v>
      </c>
      <c r="O2027" s="362"/>
      <c r="P2027" s="362" t="s">
        <v>65</v>
      </c>
      <c r="Q2027" s="362" t="s">
        <v>3395</v>
      </c>
      <c r="R2027" s="362"/>
      <c r="S2027" s="361" t="s">
        <v>90</v>
      </c>
      <c r="T2027" s="362"/>
      <c r="U2027" s="362"/>
      <c r="V2027" s="362" t="s">
        <v>202</v>
      </c>
      <c r="W2027" s="362"/>
      <c r="X2027" s="362" t="s">
        <v>9</v>
      </c>
      <c r="Y2027" s="362" t="s">
        <v>9</v>
      </c>
      <c r="Z2027" s="362" t="s">
        <v>90</v>
      </c>
      <c r="AA2027" s="366" t="s">
        <v>90</v>
      </c>
      <c r="AB2027" s="362" t="s">
        <v>90</v>
      </c>
      <c r="AC2027" s="362"/>
      <c r="AD2027" s="362"/>
      <c r="AE2027" s="362"/>
      <c r="AF2027" s="362"/>
      <c r="AG2027" s="362"/>
      <c r="AH2027" s="362"/>
      <c r="AI2027" s="362" t="str">
        <f t="shared" si="31"/>
        <v>NOCBSS</v>
      </c>
      <c r="AJ2027" s="362" t="str">
        <f>VLOOKUP(AI2027,Table1[[#All],[CONCAT]:[Tfiber]],2,FALSE)</f>
        <v>Applications/Tools</v>
      </c>
      <c r="AK2027" s="362" t="s">
        <v>40</v>
      </c>
      <c r="AL2027" s="362"/>
      <c r="AM2027" s="362"/>
      <c r="AN2027" s="362"/>
      <c r="AO2027" s="362"/>
      <c r="AP2027" s="361" t="e">
        <v>#N/A</v>
      </c>
      <c r="AR2027">
        <v>1</v>
      </c>
    </row>
    <row r="2028" spans="2:44" ht="15" hidden="1" customHeight="1" x14ac:dyDescent="0.35">
      <c r="B2028" s="362">
        <v>2026</v>
      </c>
      <c r="C2028" s="362" t="s">
        <v>4989</v>
      </c>
      <c r="D2028" s="362" t="s">
        <v>3</v>
      </c>
      <c r="E2028" s="362" t="s">
        <v>172</v>
      </c>
      <c r="F2028" s="362"/>
      <c r="G2028" s="362"/>
      <c r="H2028" s="362"/>
      <c r="I2028" s="362" t="s">
        <v>65</v>
      </c>
      <c r="J2028" s="362" t="s">
        <v>1673</v>
      </c>
      <c r="K2028" s="361" t="s">
        <v>4990</v>
      </c>
      <c r="L2028" s="362"/>
      <c r="M2028" s="362" t="s">
        <v>186</v>
      </c>
      <c r="N2028" s="362" t="s">
        <v>40</v>
      </c>
      <c r="O2028" s="362"/>
      <c r="P2028" s="362" t="s">
        <v>65</v>
      </c>
      <c r="Q2028" s="362" t="s">
        <v>3395</v>
      </c>
      <c r="R2028" s="362"/>
      <c r="S2028" s="361" t="s">
        <v>90</v>
      </c>
      <c r="T2028" s="362"/>
      <c r="U2028" s="362"/>
      <c r="V2028" s="362" t="s">
        <v>202</v>
      </c>
      <c r="W2028" s="362"/>
      <c r="X2028" s="362" t="s">
        <v>9</v>
      </c>
      <c r="Y2028" s="362" t="s">
        <v>9</v>
      </c>
      <c r="Z2028" s="362" t="s">
        <v>90</v>
      </c>
      <c r="AA2028" s="366" t="s">
        <v>90</v>
      </c>
      <c r="AB2028" s="362" t="s">
        <v>90</v>
      </c>
      <c r="AC2028" s="362"/>
      <c r="AD2028" s="362"/>
      <c r="AE2028" s="362"/>
      <c r="AF2028" s="362"/>
      <c r="AG2028" s="362"/>
      <c r="AH2028" s="362"/>
      <c r="AI2028" s="362" t="str">
        <f t="shared" si="31"/>
        <v>NOCBSS</v>
      </c>
      <c r="AJ2028" s="362" t="str">
        <f>VLOOKUP(AI2028,Table1[[#All],[CONCAT]:[Tfiber]],2,FALSE)</f>
        <v>Applications/Tools</v>
      </c>
      <c r="AK2028" s="362" t="s">
        <v>40</v>
      </c>
      <c r="AL2028" s="362"/>
      <c r="AM2028" s="362"/>
      <c r="AN2028" s="362"/>
      <c r="AO2028" s="362"/>
      <c r="AP2028" s="361" t="e">
        <v>#N/A</v>
      </c>
      <c r="AR2028">
        <v>1</v>
      </c>
    </row>
    <row r="2029" spans="2:44" ht="15" hidden="1" customHeight="1" x14ac:dyDescent="0.35">
      <c r="B2029" s="362">
        <v>2027</v>
      </c>
      <c r="C2029" s="362" t="s">
        <v>4991</v>
      </c>
      <c r="D2029" s="362" t="s">
        <v>3</v>
      </c>
      <c r="E2029" s="362" t="s">
        <v>172</v>
      </c>
      <c r="F2029" s="362"/>
      <c r="G2029" s="362"/>
      <c r="H2029" s="362"/>
      <c r="I2029" s="362" t="s">
        <v>65</v>
      </c>
      <c r="J2029" s="362" t="s">
        <v>1673</v>
      </c>
      <c r="K2029" s="361" t="s">
        <v>4992</v>
      </c>
      <c r="L2029" s="362"/>
      <c r="M2029" s="362" t="s">
        <v>186</v>
      </c>
      <c r="N2029" s="362" t="s">
        <v>40</v>
      </c>
      <c r="O2029" s="362"/>
      <c r="P2029" s="362" t="s">
        <v>65</v>
      </c>
      <c r="Q2029" s="362" t="s">
        <v>3395</v>
      </c>
      <c r="R2029" s="362"/>
      <c r="S2029" s="361" t="s">
        <v>90</v>
      </c>
      <c r="T2029" s="362"/>
      <c r="U2029" s="362"/>
      <c r="V2029" s="362" t="s">
        <v>202</v>
      </c>
      <c r="W2029" s="362"/>
      <c r="X2029" s="362" t="s">
        <v>9</v>
      </c>
      <c r="Y2029" s="362" t="s">
        <v>9</v>
      </c>
      <c r="Z2029" s="362" t="s">
        <v>90</v>
      </c>
      <c r="AA2029" s="366" t="s">
        <v>90</v>
      </c>
      <c r="AB2029" s="362" t="s">
        <v>90</v>
      </c>
      <c r="AC2029" s="362"/>
      <c r="AD2029" s="362"/>
      <c r="AE2029" s="362"/>
      <c r="AF2029" s="362"/>
      <c r="AG2029" s="362"/>
      <c r="AH2029" s="362"/>
      <c r="AI2029" s="362" t="str">
        <f t="shared" si="31"/>
        <v>NOCBSS</v>
      </c>
      <c r="AJ2029" s="362" t="str">
        <f>VLOOKUP(AI2029,Table1[[#All],[CONCAT]:[Tfiber]],2,FALSE)</f>
        <v>Applications/Tools</v>
      </c>
      <c r="AK2029" s="362" t="s">
        <v>40</v>
      </c>
      <c r="AL2029" s="362"/>
      <c r="AM2029" s="362"/>
      <c r="AN2029" s="362"/>
      <c r="AO2029" s="362"/>
      <c r="AP2029" s="361" t="e">
        <v>#N/A</v>
      </c>
      <c r="AR2029">
        <v>1</v>
      </c>
    </row>
    <row r="2030" spans="2:44" ht="15" hidden="1" customHeight="1" x14ac:dyDescent="0.35">
      <c r="B2030" s="362">
        <v>2028</v>
      </c>
      <c r="C2030" s="362" t="s">
        <v>4993</v>
      </c>
      <c r="D2030" s="362" t="s">
        <v>3</v>
      </c>
      <c r="E2030" s="362" t="s">
        <v>172</v>
      </c>
      <c r="F2030" s="362"/>
      <c r="G2030" s="362"/>
      <c r="H2030" s="362"/>
      <c r="I2030" s="362" t="s">
        <v>77</v>
      </c>
      <c r="J2030" s="362" t="s">
        <v>63</v>
      </c>
      <c r="K2030" s="361" t="s">
        <v>4994</v>
      </c>
      <c r="L2030" s="362"/>
      <c r="M2030" s="362" t="s">
        <v>186</v>
      </c>
      <c r="N2030" s="362" t="s">
        <v>90</v>
      </c>
      <c r="O2030" s="362"/>
      <c r="P2030" s="362" t="s">
        <v>2208</v>
      </c>
      <c r="Q2030" s="362" t="s">
        <v>4394</v>
      </c>
      <c r="R2030" s="362"/>
      <c r="S2030" s="361"/>
      <c r="T2030" s="362"/>
      <c r="U2030" s="362"/>
      <c r="V2030" s="362" t="s">
        <v>844</v>
      </c>
      <c r="W2030" s="362"/>
      <c r="X2030" s="362"/>
      <c r="Y2030" s="362" t="s">
        <v>48</v>
      </c>
      <c r="Z2030" s="362" t="s">
        <v>90</v>
      </c>
      <c r="AA2030" s="366" t="s">
        <v>90</v>
      </c>
      <c r="AB2030" s="362" t="s">
        <v>90</v>
      </c>
      <c r="AC2030" s="362"/>
      <c r="AD2030" s="362"/>
      <c r="AE2030" s="362"/>
      <c r="AF2030" s="362"/>
      <c r="AG2030" s="362"/>
      <c r="AH2030" s="362"/>
      <c r="AI2030" s="362" t="str">
        <f t="shared" si="31"/>
        <v>NOCHelpdesk</v>
      </c>
      <c r="AJ2030" s="362" t="str">
        <f>VLOOKUP(AI2030,Table1[[#All],[CONCAT]:[Tfiber]],2,FALSE)</f>
        <v>Applications/Tools</v>
      </c>
      <c r="AK2030" s="362" t="s">
        <v>40</v>
      </c>
      <c r="AL2030" s="362" t="str">
        <f>VLOOKUP(C2030,[1]AllOSS!$B:$G,6,0)</f>
        <v>COMPLETED</v>
      </c>
      <c r="AM2030" s="362">
        <f>VLOOKUP(C2030,[1]AllOSS!$B:$K,10,0)</f>
        <v>0</v>
      </c>
      <c r="AN2030" s="362"/>
      <c r="AO2030" s="362"/>
      <c r="AP2030" s="361" t="e">
        <v>#VALUE!</v>
      </c>
      <c r="AR2030">
        <v>1</v>
      </c>
    </row>
    <row r="2031" spans="2:44" ht="15" hidden="1" customHeight="1" x14ac:dyDescent="0.35">
      <c r="B2031" s="362">
        <v>2029</v>
      </c>
      <c r="C2031" s="362" t="s">
        <v>4995</v>
      </c>
      <c r="D2031" s="362" t="s">
        <v>3</v>
      </c>
      <c r="E2031" s="362" t="s">
        <v>172</v>
      </c>
      <c r="F2031" s="362"/>
      <c r="G2031" s="362"/>
      <c r="H2031" s="362"/>
      <c r="I2031" s="362" t="s">
        <v>65</v>
      </c>
      <c r="J2031" s="362" t="s">
        <v>1673</v>
      </c>
      <c r="K2031" s="361" t="s">
        <v>4996</v>
      </c>
      <c r="L2031" s="362"/>
      <c r="M2031" s="362" t="s">
        <v>186</v>
      </c>
      <c r="N2031" s="362" t="s">
        <v>40</v>
      </c>
      <c r="O2031" s="362"/>
      <c r="P2031" s="362" t="s">
        <v>65</v>
      </c>
      <c r="Q2031" s="362" t="s">
        <v>3395</v>
      </c>
      <c r="R2031" s="362"/>
      <c r="S2031" s="361" t="s">
        <v>90</v>
      </c>
      <c r="T2031" s="362"/>
      <c r="U2031" s="362"/>
      <c r="V2031" s="362" t="s">
        <v>202</v>
      </c>
      <c r="W2031" s="362"/>
      <c r="X2031" s="362" t="s">
        <v>9</v>
      </c>
      <c r="Y2031" s="362" t="s">
        <v>9</v>
      </c>
      <c r="Z2031" s="362" t="s">
        <v>90</v>
      </c>
      <c r="AA2031" s="366" t="s">
        <v>90</v>
      </c>
      <c r="AB2031" s="362" t="s">
        <v>90</v>
      </c>
      <c r="AC2031" s="362"/>
      <c r="AD2031" s="362"/>
      <c r="AE2031" s="362"/>
      <c r="AF2031" s="362"/>
      <c r="AG2031" s="362"/>
      <c r="AH2031" s="362"/>
      <c r="AI2031" s="362" t="str">
        <f t="shared" si="31"/>
        <v>NOCBSS</v>
      </c>
      <c r="AJ2031" s="362" t="str">
        <f>VLOOKUP(AI2031,Table1[[#All],[CONCAT]:[Tfiber]],2,FALSE)</f>
        <v>Applications/Tools</v>
      </c>
      <c r="AK2031" s="362" t="s">
        <v>40</v>
      </c>
      <c r="AL2031" s="362"/>
      <c r="AM2031" s="362"/>
      <c r="AN2031" s="362"/>
      <c r="AO2031" s="362"/>
      <c r="AP2031" s="361" t="e">
        <v>#N/A</v>
      </c>
      <c r="AR2031">
        <v>1</v>
      </c>
    </row>
    <row r="2032" spans="2:44" ht="15" hidden="1" customHeight="1" x14ac:dyDescent="0.35">
      <c r="B2032" s="362">
        <v>2030</v>
      </c>
      <c r="C2032" s="362" t="s">
        <v>4997</v>
      </c>
      <c r="D2032" s="362" t="s">
        <v>3</v>
      </c>
      <c r="E2032" s="362" t="s">
        <v>172</v>
      </c>
      <c r="F2032" s="362"/>
      <c r="G2032" s="362"/>
      <c r="H2032" s="362"/>
      <c r="I2032" s="362" t="s">
        <v>65</v>
      </c>
      <c r="J2032" s="362" t="s">
        <v>1673</v>
      </c>
      <c r="K2032" s="361" t="s">
        <v>4998</v>
      </c>
      <c r="L2032" s="362"/>
      <c r="M2032" s="362" t="s">
        <v>186</v>
      </c>
      <c r="N2032" s="362" t="s">
        <v>40</v>
      </c>
      <c r="O2032" s="362"/>
      <c r="P2032" s="362" t="s">
        <v>65</v>
      </c>
      <c r="Q2032" s="362" t="s">
        <v>3395</v>
      </c>
      <c r="R2032" s="362"/>
      <c r="S2032" s="361" t="s">
        <v>90</v>
      </c>
      <c r="T2032" s="362"/>
      <c r="U2032" s="362"/>
      <c r="V2032" s="362" t="s">
        <v>202</v>
      </c>
      <c r="W2032" s="362"/>
      <c r="X2032" s="362" t="s">
        <v>9</v>
      </c>
      <c r="Y2032" s="362" t="s">
        <v>9</v>
      </c>
      <c r="Z2032" s="362" t="s">
        <v>90</v>
      </c>
      <c r="AA2032" s="366" t="s">
        <v>90</v>
      </c>
      <c r="AB2032" s="362" t="s">
        <v>90</v>
      </c>
      <c r="AC2032" s="362"/>
      <c r="AD2032" s="362"/>
      <c r="AE2032" s="362"/>
      <c r="AF2032" s="362"/>
      <c r="AG2032" s="362"/>
      <c r="AH2032" s="362"/>
      <c r="AI2032" s="362" t="str">
        <f t="shared" si="31"/>
        <v>NOCBSS</v>
      </c>
      <c r="AJ2032" s="362" t="str">
        <f>VLOOKUP(AI2032,Table1[[#All],[CONCAT]:[Tfiber]],2,FALSE)</f>
        <v>Applications/Tools</v>
      </c>
      <c r="AK2032" s="362" t="s">
        <v>40</v>
      </c>
      <c r="AL2032" s="362"/>
      <c r="AM2032" s="362"/>
      <c r="AN2032" s="362"/>
      <c r="AO2032" s="362"/>
      <c r="AP2032" s="361" t="e">
        <v>#N/A</v>
      </c>
      <c r="AR2032">
        <v>1</v>
      </c>
    </row>
    <row r="2033" spans="2:44" ht="15" hidden="1" customHeight="1" x14ac:dyDescent="0.35">
      <c r="B2033" s="362">
        <v>2031</v>
      </c>
      <c r="C2033" s="362" t="s">
        <v>4999</v>
      </c>
      <c r="D2033" s="362" t="s">
        <v>3</v>
      </c>
      <c r="E2033" s="362" t="s">
        <v>172</v>
      </c>
      <c r="F2033" s="362"/>
      <c r="G2033" s="362"/>
      <c r="H2033" s="362"/>
      <c r="I2033" s="362" t="s">
        <v>65</v>
      </c>
      <c r="J2033" s="362" t="s">
        <v>1673</v>
      </c>
      <c r="K2033" s="361" t="s">
        <v>5000</v>
      </c>
      <c r="L2033" s="362"/>
      <c r="M2033" s="362" t="s">
        <v>186</v>
      </c>
      <c r="N2033" s="362" t="s">
        <v>40</v>
      </c>
      <c r="O2033" s="362"/>
      <c r="P2033" s="362" t="s">
        <v>65</v>
      </c>
      <c r="Q2033" s="362" t="s">
        <v>3395</v>
      </c>
      <c r="R2033" s="362"/>
      <c r="S2033" s="361" t="s">
        <v>90</v>
      </c>
      <c r="T2033" s="362"/>
      <c r="U2033" s="362"/>
      <c r="V2033" s="362" t="s">
        <v>202</v>
      </c>
      <c r="W2033" s="362"/>
      <c r="X2033" s="362" t="s">
        <v>9</v>
      </c>
      <c r="Y2033" s="362" t="s">
        <v>9</v>
      </c>
      <c r="Z2033" s="362" t="s">
        <v>90</v>
      </c>
      <c r="AA2033" s="366" t="s">
        <v>90</v>
      </c>
      <c r="AB2033" s="362" t="s">
        <v>90</v>
      </c>
      <c r="AC2033" s="362"/>
      <c r="AD2033" s="362"/>
      <c r="AE2033" s="362"/>
      <c r="AF2033" s="362"/>
      <c r="AG2033" s="362"/>
      <c r="AH2033" s="362"/>
      <c r="AI2033" s="362" t="str">
        <f t="shared" si="31"/>
        <v>NOCBSS</v>
      </c>
      <c r="AJ2033" s="362" t="str">
        <f>VLOOKUP(AI2033,Table1[[#All],[CONCAT]:[Tfiber]],2,FALSE)</f>
        <v>Applications/Tools</v>
      </c>
      <c r="AK2033" s="362" t="s">
        <v>40</v>
      </c>
      <c r="AL2033" s="362"/>
      <c r="AM2033" s="362"/>
      <c r="AN2033" s="362"/>
      <c r="AO2033" s="362"/>
      <c r="AP2033" s="361" t="e">
        <v>#N/A</v>
      </c>
      <c r="AR2033">
        <v>1</v>
      </c>
    </row>
    <row r="2034" spans="2:44" ht="15" hidden="1" customHeight="1" x14ac:dyDescent="0.35">
      <c r="B2034" s="362">
        <v>2032</v>
      </c>
      <c r="C2034" s="362" t="s">
        <v>5001</v>
      </c>
      <c r="D2034" s="362" t="s">
        <v>3</v>
      </c>
      <c r="E2034" s="362" t="s">
        <v>172</v>
      </c>
      <c r="F2034" s="362"/>
      <c r="G2034" s="362"/>
      <c r="H2034" s="362"/>
      <c r="I2034" s="362" t="s">
        <v>65</v>
      </c>
      <c r="J2034" s="362" t="s">
        <v>1673</v>
      </c>
      <c r="K2034" s="361" t="s">
        <v>5002</v>
      </c>
      <c r="L2034" s="362"/>
      <c r="M2034" s="362" t="s">
        <v>186</v>
      </c>
      <c r="N2034" s="362" t="s">
        <v>40</v>
      </c>
      <c r="O2034" s="362"/>
      <c r="P2034" s="362" t="s">
        <v>65</v>
      </c>
      <c r="Q2034" s="362" t="s">
        <v>3395</v>
      </c>
      <c r="R2034" s="362"/>
      <c r="S2034" s="361" t="s">
        <v>90</v>
      </c>
      <c r="T2034" s="362"/>
      <c r="U2034" s="362"/>
      <c r="V2034" s="362" t="s">
        <v>202</v>
      </c>
      <c r="W2034" s="362"/>
      <c r="X2034" s="362" t="s">
        <v>9</v>
      </c>
      <c r="Y2034" s="362" t="s">
        <v>9</v>
      </c>
      <c r="Z2034" s="362" t="s">
        <v>90</v>
      </c>
      <c r="AA2034" s="366" t="s">
        <v>90</v>
      </c>
      <c r="AB2034" s="362" t="s">
        <v>90</v>
      </c>
      <c r="AC2034" s="362"/>
      <c r="AD2034" s="362"/>
      <c r="AE2034" s="362"/>
      <c r="AF2034" s="362"/>
      <c r="AG2034" s="362"/>
      <c r="AH2034" s="362"/>
      <c r="AI2034" s="362" t="str">
        <f t="shared" si="31"/>
        <v>NOCBSS</v>
      </c>
      <c r="AJ2034" s="362" t="str">
        <f>VLOOKUP(AI2034,Table1[[#All],[CONCAT]:[Tfiber]],2,FALSE)</f>
        <v>Applications/Tools</v>
      </c>
      <c r="AK2034" s="362" t="s">
        <v>40</v>
      </c>
      <c r="AL2034" s="362"/>
      <c r="AM2034" s="362"/>
      <c r="AN2034" s="362"/>
      <c r="AO2034" s="362"/>
      <c r="AP2034" s="361" t="e">
        <v>#N/A</v>
      </c>
      <c r="AR2034">
        <v>1</v>
      </c>
    </row>
    <row r="2035" spans="2:44" ht="15" hidden="1" customHeight="1" x14ac:dyDescent="0.35">
      <c r="B2035" s="362">
        <v>2033</v>
      </c>
      <c r="C2035" s="362" t="s">
        <v>5003</v>
      </c>
      <c r="D2035" s="362" t="s">
        <v>3</v>
      </c>
      <c r="E2035" s="362" t="s">
        <v>172</v>
      </c>
      <c r="F2035" s="362"/>
      <c r="G2035" s="362"/>
      <c r="H2035" s="362"/>
      <c r="I2035" s="362" t="s">
        <v>65</v>
      </c>
      <c r="J2035" s="362" t="s">
        <v>1673</v>
      </c>
      <c r="K2035" s="361" t="s">
        <v>5004</v>
      </c>
      <c r="L2035" s="362"/>
      <c r="M2035" s="362" t="s">
        <v>186</v>
      </c>
      <c r="N2035" s="362" t="s">
        <v>40</v>
      </c>
      <c r="O2035" s="362"/>
      <c r="P2035" s="362" t="s">
        <v>65</v>
      </c>
      <c r="Q2035" s="362" t="s">
        <v>3395</v>
      </c>
      <c r="R2035" s="362"/>
      <c r="S2035" s="361" t="s">
        <v>90</v>
      </c>
      <c r="T2035" s="362"/>
      <c r="U2035" s="362"/>
      <c r="V2035" s="362" t="s">
        <v>202</v>
      </c>
      <c r="W2035" s="362"/>
      <c r="X2035" s="362" t="s">
        <v>9</v>
      </c>
      <c r="Y2035" s="362" t="s">
        <v>9</v>
      </c>
      <c r="Z2035" s="362" t="s">
        <v>90</v>
      </c>
      <c r="AA2035" s="366" t="s">
        <v>90</v>
      </c>
      <c r="AB2035" s="362" t="s">
        <v>90</v>
      </c>
      <c r="AC2035" s="362"/>
      <c r="AD2035" s="362"/>
      <c r="AE2035" s="362"/>
      <c r="AF2035" s="362"/>
      <c r="AG2035" s="362"/>
      <c r="AH2035" s="362"/>
      <c r="AI2035" s="362" t="str">
        <f t="shared" si="31"/>
        <v>NOCBSS</v>
      </c>
      <c r="AJ2035" s="362" t="str">
        <f>VLOOKUP(AI2035,Table1[[#All],[CONCAT]:[Tfiber]],2,FALSE)</f>
        <v>Applications/Tools</v>
      </c>
      <c r="AK2035" s="362" t="s">
        <v>40</v>
      </c>
      <c r="AL2035" s="362"/>
      <c r="AM2035" s="362"/>
      <c r="AN2035" s="362"/>
      <c r="AO2035" s="362"/>
      <c r="AP2035" s="361" t="e">
        <v>#N/A</v>
      </c>
      <c r="AR2035">
        <v>1</v>
      </c>
    </row>
    <row r="2036" spans="2:44" ht="15" hidden="1" customHeight="1" x14ac:dyDescent="0.35">
      <c r="B2036" s="362">
        <v>2034</v>
      </c>
      <c r="C2036" s="362" t="s">
        <v>5005</v>
      </c>
      <c r="D2036" s="362" t="s">
        <v>3</v>
      </c>
      <c r="E2036" s="362" t="s">
        <v>172</v>
      </c>
      <c r="F2036" s="362"/>
      <c r="G2036" s="362"/>
      <c r="H2036" s="362"/>
      <c r="I2036" s="362" t="s">
        <v>65</v>
      </c>
      <c r="J2036" s="362" t="s">
        <v>1673</v>
      </c>
      <c r="K2036" s="361" t="s">
        <v>5006</v>
      </c>
      <c r="L2036" s="362"/>
      <c r="M2036" s="362" t="s">
        <v>186</v>
      </c>
      <c r="N2036" s="362" t="s">
        <v>40</v>
      </c>
      <c r="O2036" s="362"/>
      <c r="P2036" s="362" t="s">
        <v>65</v>
      </c>
      <c r="Q2036" s="362" t="s">
        <v>3395</v>
      </c>
      <c r="R2036" s="362"/>
      <c r="S2036" s="361" t="s">
        <v>90</v>
      </c>
      <c r="T2036" s="362"/>
      <c r="U2036" s="362"/>
      <c r="V2036" s="362" t="s">
        <v>202</v>
      </c>
      <c r="W2036" s="362"/>
      <c r="X2036" s="362" t="s">
        <v>9</v>
      </c>
      <c r="Y2036" s="362" t="s">
        <v>9</v>
      </c>
      <c r="Z2036" s="362" t="s">
        <v>90</v>
      </c>
      <c r="AA2036" s="366" t="s">
        <v>90</v>
      </c>
      <c r="AB2036" s="362" t="s">
        <v>90</v>
      </c>
      <c r="AC2036" s="362"/>
      <c r="AD2036" s="362"/>
      <c r="AE2036" s="362"/>
      <c r="AF2036" s="362"/>
      <c r="AG2036" s="362"/>
      <c r="AH2036" s="362"/>
      <c r="AI2036" s="362" t="str">
        <f t="shared" si="31"/>
        <v>NOCBSS</v>
      </c>
      <c r="AJ2036" s="362" t="str">
        <f>VLOOKUP(AI2036,Table1[[#All],[CONCAT]:[Tfiber]],2,FALSE)</f>
        <v>Applications/Tools</v>
      </c>
      <c r="AK2036" s="362" t="s">
        <v>40</v>
      </c>
      <c r="AL2036" s="362"/>
      <c r="AM2036" s="362"/>
      <c r="AN2036" s="362"/>
      <c r="AO2036" s="362"/>
      <c r="AP2036" s="361" t="e">
        <v>#N/A</v>
      </c>
      <c r="AR2036">
        <v>1</v>
      </c>
    </row>
    <row r="2037" spans="2:44" ht="15" hidden="1" customHeight="1" x14ac:dyDescent="0.35">
      <c r="B2037" s="362">
        <v>2035</v>
      </c>
      <c r="C2037" s="362" t="s">
        <v>5007</v>
      </c>
      <c r="D2037" s="362" t="s">
        <v>3</v>
      </c>
      <c r="E2037" s="362" t="s">
        <v>172</v>
      </c>
      <c r="F2037" s="362"/>
      <c r="G2037" s="362" t="s">
        <v>63</v>
      </c>
      <c r="H2037" s="362" t="s">
        <v>63</v>
      </c>
      <c r="I2037" s="362" t="s">
        <v>80</v>
      </c>
      <c r="J2037" s="362" t="s">
        <v>63</v>
      </c>
      <c r="K2037" s="361" t="s">
        <v>5008</v>
      </c>
      <c r="L2037" s="362"/>
      <c r="M2037" s="362" t="s">
        <v>186</v>
      </c>
      <c r="N2037" s="362" t="s">
        <v>4410</v>
      </c>
      <c r="O2037" s="362"/>
      <c r="P2037" s="362" t="s">
        <v>1398</v>
      </c>
      <c r="Q2037" s="362" t="s">
        <v>5009</v>
      </c>
      <c r="R2037" s="362"/>
      <c r="S2037" s="361"/>
      <c r="T2037" s="362"/>
      <c r="U2037" s="362"/>
      <c r="V2037" s="362" t="s">
        <v>844</v>
      </c>
      <c r="W2037" s="362"/>
      <c r="X2037" s="362"/>
      <c r="Y2037" s="362" t="s">
        <v>48</v>
      </c>
      <c r="Z2037" s="362" t="s">
        <v>90</v>
      </c>
      <c r="AA2037" s="366" t="s">
        <v>90</v>
      </c>
      <c r="AB2037" s="362" t="s">
        <v>90</v>
      </c>
      <c r="AC2037" s="362"/>
      <c r="AD2037" s="362"/>
      <c r="AE2037" s="362"/>
      <c r="AF2037" s="362"/>
      <c r="AG2037" s="362"/>
      <c r="AH2037" s="362"/>
      <c r="AI2037" s="362" t="str">
        <f t="shared" si="31"/>
        <v>NOCAll Domain</v>
      </c>
      <c r="AJ2037" s="362" t="str">
        <f>VLOOKUP(AI2037,Table1[[#All],[CONCAT]:[Tfiber]],2,FALSE)</f>
        <v>Applications/Tools</v>
      </c>
      <c r="AK2037" s="362" t="s">
        <v>40</v>
      </c>
      <c r="AL2037" s="362" t="str">
        <f>VLOOKUP(C2037,[1]AllOSS!$B:$G,6,0)</f>
        <v>COMPLETED</v>
      </c>
      <c r="AM2037" s="362">
        <f>VLOOKUP(C2037,[1]AllOSS!$B:$K,10,0)</f>
        <v>0</v>
      </c>
      <c r="AN2037" s="362"/>
      <c r="AO2037" s="362"/>
      <c r="AP2037" s="361"/>
      <c r="AR2037">
        <v>1</v>
      </c>
    </row>
    <row r="2038" spans="2:44" ht="15" hidden="1" customHeight="1" x14ac:dyDescent="0.35">
      <c r="B2038" s="362">
        <v>2036</v>
      </c>
      <c r="C2038" s="362" t="s">
        <v>5010</v>
      </c>
      <c r="D2038" s="362" t="s">
        <v>3</v>
      </c>
      <c r="E2038" s="362" t="s">
        <v>172</v>
      </c>
      <c r="F2038" s="362"/>
      <c r="G2038" s="362" t="s">
        <v>63</v>
      </c>
      <c r="H2038" s="362" t="s">
        <v>63</v>
      </c>
      <c r="I2038" s="362" t="s">
        <v>80</v>
      </c>
      <c r="J2038" s="362" t="s">
        <v>63</v>
      </c>
      <c r="K2038" s="361" t="s">
        <v>5011</v>
      </c>
      <c r="L2038" s="362"/>
      <c r="M2038" s="362" t="s">
        <v>186</v>
      </c>
      <c r="N2038" s="362" t="s">
        <v>4410</v>
      </c>
      <c r="O2038" s="362"/>
      <c r="P2038" s="362" t="s">
        <v>1398</v>
      </c>
      <c r="Q2038" s="362" t="s">
        <v>5009</v>
      </c>
      <c r="R2038" s="362"/>
      <c r="S2038" s="361"/>
      <c r="T2038" s="362"/>
      <c r="U2038" s="362"/>
      <c r="V2038" s="362" t="s">
        <v>844</v>
      </c>
      <c r="W2038" s="362"/>
      <c r="X2038" s="362"/>
      <c r="Y2038" s="362" t="s">
        <v>48</v>
      </c>
      <c r="Z2038" s="362" t="s">
        <v>90</v>
      </c>
      <c r="AA2038" s="366" t="s">
        <v>90</v>
      </c>
      <c r="AB2038" s="362" t="s">
        <v>90</v>
      </c>
      <c r="AC2038" s="362"/>
      <c r="AD2038" s="362"/>
      <c r="AE2038" s="362"/>
      <c r="AF2038" s="362"/>
      <c r="AG2038" s="362"/>
      <c r="AH2038" s="362"/>
      <c r="AI2038" s="362" t="str">
        <f t="shared" si="31"/>
        <v>NOCAll Domain</v>
      </c>
      <c r="AJ2038" s="362" t="str">
        <f>VLOOKUP(AI2038,Table1[[#All],[CONCAT]:[Tfiber]],2,FALSE)</f>
        <v>Applications/Tools</v>
      </c>
      <c r="AK2038" s="362" t="s">
        <v>40</v>
      </c>
      <c r="AL2038" s="362" t="str">
        <f>VLOOKUP(C2038,[1]AllOSS!$B:$G,6,0)</f>
        <v>COMPLETED</v>
      </c>
      <c r="AM2038" s="362">
        <f>VLOOKUP(C2038,[1]AllOSS!$B:$K,10,0)</f>
        <v>0</v>
      </c>
      <c r="AN2038" s="362"/>
      <c r="AO2038" s="362"/>
      <c r="AP2038" s="361"/>
      <c r="AR2038">
        <v>1</v>
      </c>
    </row>
    <row r="2039" spans="2:44" ht="15" hidden="1" customHeight="1" x14ac:dyDescent="0.35">
      <c r="B2039" s="362">
        <v>2037</v>
      </c>
      <c r="C2039" s="362" t="s">
        <v>5012</v>
      </c>
      <c r="D2039" s="362" t="s">
        <v>3</v>
      </c>
      <c r="E2039" s="362" t="s">
        <v>172</v>
      </c>
      <c r="F2039" s="362"/>
      <c r="G2039" s="362" t="s">
        <v>63</v>
      </c>
      <c r="H2039" s="362" t="s">
        <v>63</v>
      </c>
      <c r="I2039" s="362" t="s">
        <v>80</v>
      </c>
      <c r="J2039" s="362" t="s">
        <v>63</v>
      </c>
      <c r="K2039" s="361" t="s">
        <v>5013</v>
      </c>
      <c r="L2039" s="362"/>
      <c r="M2039" s="362" t="s">
        <v>186</v>
      </c>
      <c r="N2039" s="362" t="s">
        <v>4410</v>
      </c>
      <c r="O2039" s="362"/>
      <c r="P2039" s="362" t="s">
        <v>1398</v>
      </c>
      <c r="Q2039" s="362" t="s">
        <v>5009</v>
      </c>
      <c r="R2039" s="362"/>
      <c r="S2039" s="361"/>
      <c r="T2039" s="362"/>
      <c r="U2039" s="362"/>
      <c r="V2039" s="362" t="s">
        <v>844</v>
      </c>
      <c r="W2039" s="362"/>
      <c r="X2039" s="362"/>
      <c r="Y2039" s="362" t="s">
        <v>48</v>
      </c>
      <c r="Z2039" s="362" t="s">
        <v>90</v>
      </c>
      <c r="AA2039" s="366" t="s">
        <v>90</v>
      </c>
      <c r="AB2039" s="362" t="s">
        <v>90</v>
      </c>
      <c r="AC2039" s="362"/>
      <c r="AD2039" s="362"/>
      <c r="AE2039" s="362"/>
      <c r="AF2039" s="362"/>
      <c r="AG2039" s="362"/>
      <c r="AH2039" s="362"/>
      <c r="AI2039" s="362" t="str">
        <f t="shared" si="31"/>
        <v>NOCAll Domain</v>
      </c>
      <c r="AJ2039" s="362" t="str">
        <f>VLOOKUP(AI2039,Table1[[#All],[CONCAT]:[Tfiber]],2,FALSE)</f>
        <v>Applications/Tools</v>
      </c>
      <c r="AK2039" s="362" t="s">
        <v>40</v>
      </c>
      <c r="AL2039" s="362" t="str">
        <f>VLOOKUP(C2039,[1]AllOSS!$B:$G,6,0)</f>
        <v>COMPLETED</v>
      </c>
      <c r="AM2039" s="362">
        <f>VLOOKUP(C2039,[1]AllOSS!$B:$K,10,0)</f>
        <v>0</v>
      </c>
      <c r="AN2039" s="362"/>
      <c r="AO2039" s="362"/>
      <c r="AP2039" s="361"/>
      <c r="AR2039">
        <v>1</v>
      </c>
    </row>
    <row r="2040" spans="2:44" ht="15" hidden="1" customHeight="1" x14ac:dyDescent="0.35">
      <c r="B2040" s="362">
        <v>2038</v>
      </c>
      <c r="C2040" s="362" t="s">
        <v>5014</v>
      </c>
      <c r="D2040" s="362" t="s">
        <v>3</v>
      </c>
      <c r="E2040" s="362" t="s">
        <v>172</v>
      </c>
      <c r="F2040" s="362"/>
      <c r="G2040" s="362" t="s">
        <v>63</v>
      </c>
      <c r="H2040" s="362" t="s">
        <v>63</v>
      </c>
      <c r="I2040" s="362" t="s">
        <v>80</v>
      </c>
      <c r="J2040" s="362" t="s">
        <v>63</v>
      </c>
      <c r="K2040" s="361" t="s">
        <v>5015</v>
      </c>
      <c r="L2040" s="362"/>
      <c r="M2040" s="362" t="s">
        <v>186</v>
      </c>
      <c r="N2040" s="362" t="s">
        <v>4410</v>
      </c>
      <c r="O2040" s="362"/>
      <c r="P2040" s="362" t="s">
        <v>1398</v>
      </c>
      <c r="Q2040" s="362" t="s">
        <v>5009</v>
      </c>
      <c r="R2040" s="362"/>
      <c r="S2040" s="361"/>
      <c r="T2040" s="362"/>
      <c r="U2040" s="362"/>
      <c r="V2040" s="362" t="s">
        <v>844</v>
      </c>
      <c r="W2040" s="362"/>
      <c r="X2040" s="362"/>
      <c r="Y2040" s="362" t="s">
        <v>48</v>
      </c>
      <c r="Z2040" s="362" t="s">
        <v>90</v>
      </c>
      <c r="AA2040" s="366" t="s">
        <v>90</v>
      </c>
      <c r="AB2040" s="362" t="s">
        <v>90</v>
      </c>
      <c r="AC2040" s="362"/>
      <c r="AD2040" s="362"/>
      <c r="AE2040" s="362"/>
      <c r="AF2040" s="362"/>
      <c r="AG2040" s="362"/>
      <c r="AH2040" s="362"/>
      <c r="AI2040" s="362" t="str">
        <f t="shared" si="31"/>
        <v>NOCAll Domain</v>
      </c>
      <c r="AJ2040" s="362" t="str">
        <f>VLOOKUP(AI2040,Table1[[#All],[CONCAT]:[Tfiber]],2,FALSE)</f>
        <v>Applications/Tools</v>
      </c>
      <c r="AK2040" s="362" t="s">
        <v>40</v>
      </c>
      <c r="AL2040" s="362" t="str">
        <f>VLOOKUP(C2040,[1]AllOSS!$B:$G,6,0)</f>
        <v>COMPLETED</v>
      </c>
      <c r="AM2040" s="362">
        <f>VLOOKUP(C2040,[1]AllOSS!$B:$K,10,0)</f>
        <v>0</v>
      </c>
      <c r="AN2040" s="362"/>
      <c r="AO2040" s="362"/>
      <c r="AP2040" s="361"/>
      <c r="AR2040">
        <v>1</v>
      </c>
    </row>
    <row r="2041" spans="2:44" ht="15" hidden="1" customHeight="1" x14ac:dyDescent="0.35">
      <c r="B2041" s="362">
        <v>2039</v>
      </c>
      <c r="C2041" s="362" t="s">
        <v>5016</v>
      </c>
      <c r="D2041" s="362" t="s">
        <v>3</v>
      </c>
      <c r="E2041" s="362" t="s">
        <v>172</v>
      </c>
      <c r="F2041" s="362"/>
      <c r="G2041" s="362"/>
      <c r="H2041" s="362"/>
      <c r="I2041" s="362" t="s">
        <v>77</v>
      </c>
      <c r="J2041" s="362" t="s">
        <v>63</v>
      </c>
      <c r="K2041" s="361" t="s">
        <v>5017</v>
      </c>
      <c r="L2041" s="362"/>
      <c r="M2041" s="362" t="s">
        <v>186</v>
      </c>
      <c r="N2041" s="362" t="s">
        <v>90</v>
      </c>
      <c r="O2041" s="362"/>
      <c r="P2041" s="362" t="s">
        <v>2208</v>
      </c>
      <c r="Q2041" s="362" t="s">
        <v>4394</v>
      </c>
      <c r="R2041" s="362"/>
      <c r="S2041" s="365" t="s">
        <v>4972</v>
      </c>
      <c r="T2041" s="362"/>
      <c r="U2041" s="362"/>
      <c r="V2041" s="362" t="s">
        <v>844</v>
      </c>
      <c r="W2041" s="362"/>
      <c r="X2041" s="362" t="s">
        <v>9</v>
      </c>
      <c r="Y2041" s="362" t="s">
        <v>9</v>
      </c>
      <c r="Z2041" s="362" t="s">
        <v>90</v>
      </c>
      <c r="AA2041" s="366" t="s">
        <v>90</v>
      </c>
      <c r="AB2041" s="362" t="s">
        <v>90</v>
      </c>
      <c r="AC2041" s="362"/>
      <c r="AD2041" s="362"/>
      <c r="AE2041" s="362"/>
      <c r="AF2041" s="362"/>
      <c r="AG2041" s="362"/>
      <c r="AH2041" s="362"/>
      <c r="AI2041" s="362" t="str">
        <f t="shared" si="31"/>
        <v>NOCHelpdesk</v>
      </c>
      <c r="AJ2041" s="362" t="str">
        <f>VLOOKUP(AI2041,Table1[[#All],[CONCAT]:[Tfiber]],2,FALSE)</f>
        <v>Applications/Tools</v>
      </c>
      <c r="AK2041" s="362" t="s">
        <v>40</v>
      </c>
      <c r="AL2041" s="362" t="str">
        <f>VLOOKUP(C2041,[1]AllOSS!$B:$G,6,0)</f>
        <v>NOT-FEASIBLE</v>
      </c>
      <c r="AM2041" s="362" t="str">
        <f>VLOOKUP(C2041,[1]AllOSS!$B:$K,10,0)</f>
        <v>09-09-2025: Integration with WFM is in place to give live trigger to FE and SMS/email integration also in place to give notification to configured escallation matrix</v>
      </c>
      <c r="AN2041" s="362"/>
      <c r="AO2041" s="362"/>
      <c r="AP2041" s="361" t="e">
        <v>#VALUE!</v>
      </c>
      <c r="AR2041">
        <v>1</v>
      </c>
    </row>
    <row r="2042" spans="2:44" ht="15" hidden="1" customHeight="1" x14ac:dyDescent="0.35">
      <c r="B2042" s="362">
        <v>2040</v>
      </c>
      <c r="C2042" s="362" t="s">
        <v>5018</v>
      </c>
      <c r="D2042" s="362" t="s">
        <v>3</v>
      </c>
      <c r="E2042" s="362" t="s">
        <v>172</v>
      </c>
      <c r="F2042" s="362"/>
      <c r="G2042" s="362" t="s">
        <v>63</v>
      </c>
      <c r="H2042" s="362" t="s">
        <v>63</v>
      </c>
      <c r="I2042" s="362" t="s">
        <v>80</v>
      </c>
      <c r="J2042" s="362" t="s">
        <v>63</v>
      </c>
      <c r="K2042" s="361" t="s">
        <v>5019</v>
      </c>
      <c r="L2042" s="362"/>
      <c r="M2042" s="362" t="s">
        <v>186</v>
      </c>
      <c r="N2042" s="362" t="s">
        <v>4410</v>
      </c>
      <c r="O2042" s="362"/>
      <c r="P2042" s="362" t="s">
        <v>1398</v>
      </c>
      <c r="Q2042" s="362" t="s">
        <v>4464</v>
      </c>
      <c r="R2042" s="362"/>
      <c r="S2042" s="361"/>
      <c r="T2042" s="362"/>
      <c r="U2042" s="362"/>
      <c r="V2042" s="362" t="s">
        <v>844</v>
      </c>
      <c r="W2042" s="362"/>
      <c r="X2042" s="362"/>
      <c r="Y2042" s="362" t="s">
        <v>48</v>
      </c>
      <c r="Z2042" s="362" t="s">
        <v>90</v>
      </c>
      <c r="AA2042" s="366" t="s">
        <v>90</v>
      </c>
      <c r="AB2042" s="362" t="s">
        <v>90</v>
      </c>
      <c r="AC2042" s="362"/>
      <c r="AD2042" s="362"/>
      <c r="AE2042" s="362"/>
      <c r="AF2042" s="362"/>
      <c r="AG2042" s="362"/>
      <c r="AH2042" s="362"/>
      <c r="AI2042" s="362" t="str">
        <f t="shared" si="31"/>
        <v>NOCAll Domain</v>
      </c>
      <c r="AJ2042" s="362" t="str">
        <f>VLOOKUP(AI2042,Table1[[#All],[CONCAT]:[Tfiber]],2,FALSE)</f>
        <v>Applications/Tools</v>
      </c>
      <c r="AK2042" s="362" t="s">
        <v>40</v>
      </c>
      <c r="AL2042" s="362" t="str">
        <f>VLOOKUP(C2042,[1]AllOSS!$B:$G,6,0)</f>
        <v>COMPLETED</v>
      </c>
      <c r="AM2042" s="362">
        <f>VLOOKUP(C2042,[1]AllOSS!$B:$K,10,0)</f>
        <v>0</v>
      </c>
      <c r="AN2042" s="362"/>
      <c r="AO2042" s="362"/>
      <c r="AP2042" s="361"/>
      <c r="AR2042">
        <v>1</v>
      </c>
    </row>
    <row r="2043" spans="2:44" ht="15" hidden="1" customHeight="1" x14ac:dyDescent="0.35">
      <c r="B2043" s="362">
        <v>2041</v>
      </c>
      <c r="C2043" s="362" t="s">
        <v>5020</v>
      </c>
      <c r="D2043" s="362" t="s">
        <v>3</v>
      </c>
      <c r="E2043" s="362" t="s">
        <v>172</v>
      </c>
      <c r="F2043" s="362"/>
      <c r="G2043" s="362" t="s">
        <v>63</v>
      </c>
      <c r="H2043" s="362" t="s">
        <v>63</v>
      </c>
      <c r="I2043" s="362" t="s">
        <v>80</v>
      </c>
      <c r="J2043" s="362" t="s">
        <v>63</v>
      </c>
      <c r="K2043" s="361" t="s">
        <v>5021</v>
      </c>
      <c r="L2043" s="362"/>
      <c r="M2043" s="362" t="s">
        <v>186</v>
      </c>
      <c r="N2043" s="362" t="s">
        <v>95</v>
      </c>
      <c r="O2043" s="362"/>
      <c r="P2043" s="362" t="s">
        <v>1398</v>
      </c>
      <c r="Q2043" s="362" t="s">
        <v>4464</v>
      </c>
      <c r="R2043" s="362"/>
      <c r="S2043" s="361"/>
      <c r="T2043" s="362"/>
      <c r="U2043" s="362"/>
      <c r="V2043" s="362" t="s">
        <v>844</v>
      </c>
      <c r="W2043" s="362"/>
      <c r="X2043" s="362" t="s">
        <v>9</v>
      </c>
      <c r="Y2043" s="362" t="s">
        <v>2790</v>
      </c>
      <c r="Z2043" s="362" t="s">
        <v>90</v>
      </c>
      <c r="AA2043" s="366" t="s">
        <v>90</v>
      </c>
      <c r="AB2043" s="362" t="s">
        <v>90</v>
      </c>
      <c r="AC2043" s="362"/>
      <c r="AD2043" s="362"/>
      <c r="AE2043" s="362"/>
      <c r="AF2043" s="362"/>
      <c r="AG2043" s="362"/>
      <c r="AH2043" s="362"/>
      <c r="AI2043" s="362" t="str">
        <f t="shared" si="31"/>
        <v>NOCAll Domain</v>
      </c>
      <c r="AJ2043" s="362" t="str">
        <f>VLOOKUP(AI2043,Table1[[#All],[CONCAT]:[Tfiber]],2,FALSE)</f>
        <v>Applications/Tools</v>
      </c>
      <c r="AK2043" s="362" t="e">
        <v>#N/A</v>
      </c>
      <c r="AL2043" s="362" t="str">
        <f>VLOOKUP(C2043,[1]AllOSS!$B:$G,6,0)</f>
        <v>NOT-FEASIBLE</v>
      </c>
      <c r="AM2043" s="362">
        <f>VLOOKUP(C2043,[1]AllOSS!$B:$K,10,0)</f>
        <v>0</v>
      </c>
      <c r="AN2043" s="362"/>
      <c r="AO2043" s="362"/>
      <c r="AP2043" s="361" t="e">
        <v>#N/A</v>
      </c>
      <c r="AR2043">
        <v>1</v>
      </c>
    </row>
    <row r="2044" spans="2:44" ht="15" hidden="1" customHeight="1" x14ac:dyDescent="0.35">
      <c r="B2044" s="362">
        <v>2042</v>
      </c>
      <c r="C2044" s="362" t="s">
        <v>5022</v>
      </c>
      <c r="D2044" s="362" t="s">
        <v>3</v>
      </c>
      <c r="E2044" s="362" t="s">
        <v>172</v>
      </c>
      <c r="F2044" s="362"/>
      <c r="G2044" s="362" t="s">
        <v>63</v>
      </c>
      <c r="H2044" s="362" t="s">
        <v>63</v>
      </c>
      <c r="I2044" s="362" t="s">
        <v>80</v>
      </c>
      <c r="J2044" s="362" t="s">
        <v>63</v>
      </c>
      <c r="K2044" s="361" t="s">
        <v>5023</v>
      </c>
      <c r="L2044" s="362"/>
      <c r="M2044" s="362" t="s">
        <v>186</v>
      </c>
      <c r="N2044" s="362" t="s">
        <v>95</v>
      </c>
      <c r="O2044" s="362"/>
      <c r="P2044" s="362" t="s">
        <v>1398</v>
      </c>
      <c r="Q2044" s="362" t="s">
        <v>4464</v>
      </c>
      <c r="R2044" s="362"/>
      <c r="S2044" s="361"/>
      <c r="T2044" s="362"/>
      <c r="U2044" s="362"/>
      <c r="V2044" s="362" t="s">
        <v>844</v>
      </c>
      <c r="W2044" s="362"/>
      <c r="X2044" s="362" t="s">
        <v>9</v>
      </c>
      <c r="Y2044" s="362" t="s">
        <v>2790</v>
      </c>
      <c r="Z2044" s="362" t="s">
        <v>90</v>
      </c>
      <c r="AA2044" s="366" t="s">
        <v>90</v>
      </c>
      <c r="AB2044" s="362" t="s">
        <v>90</v>
      </c>
      <c r="AC2044" s="362"/>
      <c r="AD2044" s="362"/>
      <c r="AE2044" s="362"/>
      <c r="AF2044" s="362"/>
      <c r="AG2044" s="362"/>
      <c r="AH2044" s="362"/>
      <c r="AI2044" s="362" t="str">
        <f t="shared" si="31"/>
        <v>NOCAll Domain</v>
      </c>
      <c r="AJ2044" s="362" t="str">
        <f>VLOOKUP(AI2044,Table1[[#All],[CONCAT]:[Tfiber]],2,FALSE)</f>
        <v>Applications/Tools</v>
      </c>
      <c r="AK2044" s="362" t="e">
        <v>#N/A</v>
      </c>
      <c r="AL2044" s="362" t="str">
        <f>VLOOKUP(C2044,[1]AllOSS!$B:$G,6,0)</f>
        <v>NOT-FEASIBLE</v>
      </c>
      <c r="AM2044" s="362">
        <f>VLOOKUP(C2044,[1]AllOSS!$B:$K,10,0)</f>
        <v>0</v>
      </c>
      <c r="AN2044" s="362"/>
      <c r="AO2044" s="362"/>
      <c r="AP2044" s="361" t="e">
        <v>#N/A</v>
      </c>
      <c r="AR2044">
        <v>1</v>
      </c>
    </row>
    <row r="2045" spans="2:44" ht="15" hidden="1" customHeight="1" x14ac:dyDescent="0.35">
      <c r="B2045" s="362">
        <v>2043</v>
      </c>
      <c r="C2045" s="362" t="s">
        <v>5024</v>
      </c>
      <c r="D2045" s="362" t="s">
        <v>3</v>
      </c>
      <c r="E2045" s="362" t="s">
        <v>172</v>
      </c>
      <c r="F2045" s="362"/>
      <c r="G2045" s="362" t="s">
        <v>63</v>
      </c>
      <c r="H2045" s="362" t="s">
        <v>63</v>
      </c>
      <c r="I2045" s="362" t="s">
        <v>80</v>
      </c>
      <c r="J2045" s="362" t="s">
        <v>63</v>
      </c>
      <c r="K2045" s="361" t="s">
        <v>5025</v>
      </c>
      <c r="L2045" s="362"/>
      <c r="M2045" s="362" t="s">
        <v>186</v>
      </c>
      <c r="N2045" s="362" t="s">
        <v>95</v>
      </c>
      <c r="O2045" s="362"/>
      <c r="P2045" s="362" t="s">
        <v>1398</v>
      </c>
      <c r="Q2045" s="362" t="s">
        <v>4464</v>
      </c>
      <c r="R2045" s="362"/>
      <c r="S2045" s="361"/>
      <c r="T2045" s="362"/>
      <c r="U2045" s="362"/>
      <c r="V2045" s="362" t="s">
        <v>844</v>
      </c>
      <c r="W2045" s="362"/>
      <c r="X2045" s="362" t="s">
        <v>9</v>
      </c>
      <c r="Y2045" s="362" t="s">
        <v>2790</v>
      </c>
      <c r="Z2045" s="362" t="s">
        <v>90</v>
      </c>
      <c r="AA2045" s="366" t="s">
        <v>90</v>
      </c>
      <c r="AB2045" s="362" t="s">
        <v>90</v>
      </c>
      <c r="AC2045" s="362"/>
      <c r="AD2045" s="362"/>
      <c r="AE2045" s="362"/>
      <c r="AF2045" s="362"/>
      <c r="AG2045" s="362"/>
      <c r="AH2045" s="362"/>
      <c r="AI2045" s="362" t="str">
        <f t="shared" si="31"/>
        <v>NOCAll Domain</v>
      </c>
      <c r="AJ2045" s="362" t="str">
        <f>VLOOKUP(AI2045,Table1[[#All],[CONCAT]:[Tfiber]],2,FALSE)</f>
        <v>Applications/Tools</v>
      </c>
      <c r="AK2045" s="362" t="e">
        <v>#N/A</v>
      </c>
      <c r="AL2045" s="362" t="str">
        <f>VLOOKUP(C2045,[1]AllOSS!$B:$G,6,0)</f>
        <v>NOT-FEASIBLE</v>
      </c>
      <c r="AM2045" s="362">
        <f>VLOOKUP(C2045,[1]AllOSS!$B:$K,10,0)</f>
        <v>0</v>
      </c>
      <c r="AN2045" s="362"/>
      <c r="AO2045" s="362"/>
      <c r="AP2045" s="361" t="e">
        <v>#N/A</v>
      </c>
      <c r="AR2045">
        <v>1</v>
      </c>
    </row>
    <row r="2046" spans="2:44" ht="15" hidden="1" customHeight="1" x14ac:dyDescent="0.35">
      <c r="B2046" s="362">
        <v>2044</v>
      </c>
      <c r="C2046" s="362" t="s">
        <v>5026</v>
      </c>
      <c r="D2046" s="362" t="s">
        <v>3</v>
      </c>
      <c r="E2046" s="362" t="s">
        <v>172</v>
      </c>
      <c r="F2046" s="362"/>
      <c r="G2046" s="362" t="s">
        <v>63</v>
      </c>
      <c r="H2046" s="362" t="s">
        <v>63</v>
      </c>
      <c r="I2046" s="362" t="s">
        <v>80</v>
      </c>
      <c r="J2046" s="362" t="s">
        <v>63</v>
      </c>
      <c r="K2046" s="361" t="s">
        <v>5027</v>
      </c>
      <c r="L2046" s="362"/>
      <c r="M2046" s="362" t="s">
        <v>186</v>
      </c>
      <c r="N2046" s="362" t="s">
        <v>90</v>
      </c>
      <c r="O2046" s="362"/>
      <c r="P2046" s="362" t="s">
        <v>1398</v>
      </c>
      <c r="Q2046" s="362" t="s">
        <v>5028</v>
      </c>
      <c r="R2046" s="362"/>
      <c r="S2046" s="361"/>
      <c r="T2046" s="362"/>
      <c r="U2046" s="362"/>
      <c r="V2046" s="362" t="s">
        <v>844</v>
      </c>
      <c r="W2046" s="362"/>
      <c r="X2046" s="362" t="s">
        <v>9</v>
      </c>
      <c r="Y2046" s="362" t="s">
        <v>9</v>
      </c>
      <c r="Z2046" s="362" t="s">
        <v>90</v>
      </c>
      <c r="AA2046" s="366" t="s">
        <v>90</v>
      </c>
      <c r="AB2046" s="362" t="s">
        <v>90</v>
      </c>
      <c r="AC2046" s="362"/>
      <c r="AD2046" s="362"/>
      <c r="AE2046" s="362"/>
      <c r="AF2046" s="362"/>
      <c r="AG2046" s="362"/>
      <c r="AH2046" s="362"/>
      <c r="AI2046" s="362" t="str">
        <f t="shared" si="31"/>
        <v>NOCAll Domain</v>
      </c>
      <c r="AJ2046" s="362" t="str">
        <f>VLOOKUP(AI2046,Table1[[#All],[CONCAT]:[Tfiber]],2,FALSE)</f>
        <v>Applications/Tools</v>
      </c>
      <c r="AK2046" s="362" t="s">
        <v>40</v>
      </c>
      <c r="AL2046" s="362" t="str">
        <f>VLOOKUP(C2046,[1]AllOSS!$B:$G,6,0)</f>
        <v>OPEN</v>
      </c>
      <c r="AM2046" s="362">
        <f>VLOOKUP(C2046,[1]AllOSS!$B:$K,10,0)</f>
        <v>0</v>
      </c>
      <c r="AN2046" s="362"/>
      <c r="AO2046" s="362"/>
      <c r="AP2046" s="361" t="e">
        <v>#N/A</v>
      </c>
      <c r="AR2046">
        <v>1</v>
      </c>
    </row>
    <row r="2047" spans="2:44" ht="15" hidden="1" customHeight="1" x14ac:dyDescent="0.35">
      <c r="B2047" s="362">
        <v>2045</v>
      </c>
      <c r="C2047" s="362" t="s">
        <v>5029</v>
      </c>
      <c r="D2047" s="362" t="s">
        <v>3</v>
      </c>
      <c r="E2047" s="362" t="s">
        <v>172</v>
      </c>
      <c r="F2047" s="362"/>
      <c r="G2047" s="362" t="s">
        <v>63</v>
      </c>
      <c r="H2047" s="362" t="s">
        <v>63</v>
      </c>
      <c r="I2047" s="362" t="s">
        <v>80</v>
      </c>
      <c r="J2047" s="362" t="s">
        <v>63</v>
      </c>
      <c r="K2047" s="361" t="s">
        <v>5030</v>
      </c>
      <c r="L2047" s="362"/>
      <c r="M2047" s="362" t="s">
        <v>186</v>
      </c>
      <c r="N2047" s="362" t="s">
        <v>1024</v>
      </c>
      <c r="O2047" s="362"/>
      <c r="P2047" s="362" t="s">
        <v>1398</v>
      </c>
      <c r="Q2047" s="362" t="s">
        <v>5028</v>
      </c>
      <c r="R2047" s="362"/>
      <c r="S2047" s="361" t="s">
        <v>1024</v>
      </c>
      <c r="T2047" s="362"/>
      <c r="U2047" s="362"/>
      <c r="V2047" s="362" t="s">
        <v>844</v>
      </c>
      <c r="W2047" s="362"/>
      <c r="X2047" s="362" t="s">
        <v>9</v>
      </c>
      <c r="Y2047" s="362" t="s">
        <v>46</v>
      </c>
      <c r="Z2047" s="362" t="s">
        <v>90</v>
      </c>
      <c r="AA2047" s="366" t="s">
        <v>90</v>
      </c>
      <c r="AB2047" s="362" t="s">
        <v>90</v>
      </c>
      <c r="AC2047" s="362"/>
      <c r="AD2047" s="362"/>
      <c r="AE2047" s="362"/>
      <c r="AF2047" s="362"/>
      <c r="AG2047" s="362"/>
      <c r="AH2047" s="362"/>
      <c r="AI2047" s="362" t="str">
        <f t="shared" si="31"/>
        <v>NOCAll Domain</v>
      </c>
      <c r="AJ2047" s="362" t="str">
        <f>VLOOKUP(AI2047,Table1[[#All],[CONCAT]:[Tfiber]],2,FALSE)</f>
        <v>Applications/Tools</v>
      </c>
      <c r="AK2047" s="362" t="s">
        <v>40</v>
      </c>
      <c r="AL2047" s="362" t="str">
        <f>VLOOKUP(C2047,[1]AllOSS!$B:$G,6,0)</f>
        <v>OPEN</v>
      </c>
      <c r="AM2047" s="362">
        <f>VLOOKUP(C2047,[1]AllOSS!$B:$K,10,0)</f>
        <v>0</v>
      </c>
      <c r="AN2047" s="362"/>
      <c r="AO2047" s="362"/>
      <c r="AP2047" s="361" t="e">
        <v>#N/A</v>
      </c>
      <c r="AR2047">
        <v>1</v>
      </c>
    </row>
    <row r="2048" spans="2:44" ht="15" hidden="1" customHeight="1" x14ac:dyDescent="0.35">
      <c r="B2048" s="362">
        <v>2046</v>
      </c>
      <c r="C2048" s="362" t="s">
        <v>5031</v>
      </c>
      <c r="D2048" s="362" t="s">
        <v>3</v>
      </c>
      <c r="E2048" s="362" t="s">
        <v>172</v>
      </c>
      <c r="F2048" s="362"/>
      <c r="G2048" s="362" t="s">
        <v>63</v>
      </c>
      <c r="H2048" s="362" t="s">
        <v>63</v>
      </c>
      <c r="I2048" s="362" t="s">
        <v>80</v>
      </c>
      <c r="J2048" s="362" t="s">
        <v>63</v>
      </c>
      <c r="K2048" s="361" t="s">
        <v>5032</v>
      </c>
      <c r="L2048" s="362"/>
      <c r="M2048" s="362" t="s">
        <v>186</v>
      </c>
      <c r="N2048" s="362" t="s">
        <v>90</v>
      </c>
      <c r="O2048" s="362"/>
      <c r="P2048" s="362" t="s">
        <v>1398</v>
      </c>
      <c r="Q2048" s="362" t="s">
        <v>5028</v>
      </c>
      <c r="R2048" s="362"/>
      <c r="S2048" s="361"/>
      <c r="T2048" s="362"/>
      <c r="U2048" s="362"/>
      <c r="V2048" s="362" t="s">
        <v>844</v>
      </c>
      <c r="W2048" s="362"/>
      <c r="X2048" s="362" t="s">
        <v>9</v>
      </c>
      <c r="Y2048" s="362" t="s">
        <v>9</v>
      </c>
      <c r="Z2048" s="362" t="s">
        <v>90</v>
      </c>
      <c r="AA2048" s="366" t="s">
        <v>90</v>
      </c>
      <c r="AB2048" s="362" t="s">
        <v>90</v>
      </c>
      <c r="AC2048" s="362"/>
      <c r="AD2048" s="362"/>
      <c r="AE2048" s="362"/>
      <c r="AF2048" s="362"/>
      <c r="AG2048" s="362"/>
      <c r="AH2048" s="362"/>
      <c r="AI2048" s="362" t="str">
        <f t="shared" si="31"/>
        <v>NOCAll Domain</v>
      </c>
      <c r="AJ2048" s="362" t="str">
        <f>VLOOKUP(AI2048,Table1[[#All],[CONCAT]:[Tfiber]],2,FALSE)</f>
        <v>Applications/Tools</v>
      </c>
      <c r="AK2048" s="362" t="s">
        <v>40</v>
      </c>
      <c r="AL2048" s="362" t="str">
        <f>VLOOKUP(C2048,[1]AllOSS!$B:$G,6,0)</f>
        <v>OPEN</v>
      </c>
      <c r="AM2048" s="362">
        <f>VLOOKUP(C2048,[1]AllOSS!$B:$K,10,0)</f>
        <v>0</v>
      </c>
      <c r="AN2048" s="362"/>
      <c r="AO2048" s="362"/>
      <c r="AP2048" s="361" t="e">
        <v>#N/A</v>
      </c>
      <c r="AR2048">
        <v>1</v>
      </c>
    </row>
    <row r="2049" spans="2:44" ht="15" hidden="1" customHeight="1" x14ac:dyDescent="0.35">
      <c r="B2049" s="362">
        <v>2047</v>
      </c>
      <c r="C2049" s="362" t="s">
        <v>5033</v>
      </c>
      <c r="D2049" s="362" t="s">
        <v>3</v>
      </c>
      <c r="E2049" s="362" t="s">
        <v>172</v>
      </c>
      <c r="F2049" s="362"/>
      <c r="G2049" s="362" t="s">
        <v>63</v>
      </c>
      <c r="H2049" s="362" t="s">
        <v>63</v>
      </c>
      <c r="I2049" s="362" t="s">
        <v>80</v>
      </c>
      <c r="J2049" s="362" t="s">
        <v>63</v>
      </c>
      <c r="K2049" s="361" t="s">
        <v>5034</v>
      </c>
      <c r="L2049" s="362"/>
      <c r="M2049" s="362" t="s">
        <v>186</v>
      </c>
      <c r="N2049" s="362" t="s">
        <v>90</v>
      </c>
      <c r="O2049" s="362"/>
      <c r="P2049" s="362" t="s">
        <v>1398</v>
      </c>
      <c r="Q2049" s="362" t="s">
        <v>5028</v>
      </c>
      <c r="R2049" s="362"/>
      <c r="S2049" s="361"/>
      <c r="T2049" s="362"/>
      <c r="U2049" s="362"/>
      <c r="V2049" s="362" t="s">
        <v>844</v>
      </c>
      <c r="W2049" s="362"/>
      <c r="X2049" s="362" t="s">
        <v>9</v>
      </c>
      <c r="Y2049" s="362" t="s">
        <v>9</v>
      </c>
      <c r="Z2049" s="362" t="s">
        <v>90</v>
      </c>
      <c r="AA2049" s="366" t="s">
        <v>90</v>
      </c>
      <c r="AB2049" s="362" t="s">
        <v>90</v>
      </c>
      <c r="AC2049" s="362"/>
      <c r="AD2049" s="362"/>
      <c r="AE2049" s="362"/>
      <c r="AF2049" s="362"/>
      <c r="AG2049" s="362"/>
      <c r="AH2049" s="362"/>
      <c r="AI2049" s="362" t="str">
        <f t="shared" si="31"/>
        <v>NOCAll Domain</v>
      </c>
      <c r="AJ2049" s="362" t="str">
        <f>VLOOKUP(AI2049,Table1[[#All],[CONCAT]:[Tfiber]],2,FALSE)</f>
        <v>Applications/Tools</v>
      </c>
      <c r="AK2049" s="362" t="s">
        <v>40</v>
      </c>
      <c r="AL2049" s="362" t="str">
        <f>VLOOKUP(C2049,[1]AllOSS!$B:$G,6,0)</f>
        <v>OPEN</v>
      </c>
      <c r="AM2049" s="362">
        <f>VLOOKUP(C2049,[1]AllOSS!$B:$K,10,0)</f>
        <v>0</v>
      </c>
      <c r="AN2049" s="362"/>
      <c r="AO2049" s="362"/>
      <c r="AP2049" s="361" t="e">
        <v>#N/A</v>
      </c>
      <c r="AR2049">
        <v>1</v>
      </c>
    </row>
    <row r="2050" spans="2:44" ht="15" hidden="1" customHeight="1" x14ac:dyDescent="0.35">
      <c r="B2050" s="362">
        <v>2048</v>
      </c>
      <c r="C2050" s="362" t="s">
        <v>5035</v>
      </c>
      <c r="D2050" s="362" t="s">
        <v>3</v>
      </c>
      <c r="E2050" s="362" t="s">
        <v>172</v>
      </c>
      <c r="F2050" s="362"/>
      <c r="G2050" s="362" t="s">
        <v>63</v>
      </c>
      <c r="H2050" s="362" t="s">
        <v>63</v>
      </c>
      <c r="I2050" s="362" t="s">
        <v>63</v>
      </c>
      <c r="J2050" s="362" t="s">
        <v>4493</v>
      </c>
      <c r="K2050" s="361" t="s">
        <v>5036</v>
      </c>
      <c r="L2050" s="362"/>
      <c r="M2050" s="362" t="s">
        <v>186</v>
      </c>
      <c r="N2050" s="362" t="s">
        <v>90</v>
      </c>
      <c r="O2050" s="362"/>
      <c r="P2050" s="362" t="s">
        <v>2208</v>
      </c>
      <c r="Q2050" s="362" t="s">
        <v>4394</v>
      </c>
      <c r="R2050" s="362"/>
      <c r="S2050" s="361"/>
      <c r="T2050" s="362"/>
      <c r="U2050" s="362"/>
      <c r="V2050" s="362" t="s">
        <v>844</v>
      </c>
      <c r="W2050" s="362"/>
      <c r="X2050" s="362" t="s">
        <v>9</v>
      </c>
      <c r="Y2050" s="362" t="s">
        <v>9</v>
      </c>
      <c r="Z2050" s="362" t="s">
        <v>90</v>
      </c>
      <c r="AA2050" s="366" t="s">
        <v>90</v>
      </c>
      <c r="AB2050" s="362" t="s">
        <v>90</v>
      </c>
      <c r="AC2050" s="362"/>
      <c r="AD2050" s="362"/>
      <c r="AE2050" s="362"/>
      <c r="AF2050" s="362"/>
      <c r="AG2050" s="362"/>
      <c r="AH2050" s="362"/>
      <c r="AI2050" s="362" t="str">
        <f t="shared" si="31"/>
        <v>NOCOSS</v>
      </c>
      <c r="AJ2050" s="362" t="str">
        <f>VLOOKUP(AI2050,Table1[[#All],[CONCAT]:[Tfiber]],2,FALSE)</f>
        <v>Applications/Tools</v>
      </c>
      <c r="AK2050" s="362" t="s">
        <v>40</v>
      </c>
      <c r="AL2050" s="362" t="str">
        <f>VLOOKUP(C2050,[1]AllOSS!$B:$G,6,0)</f>
        <v>OPEN</v>
      </c>
      <c r="AM2050" s="362">
        <f>VLOOKUP(C2050,[1]AllOSS!$B:$K,10,0)</f>
        <v>0</v>
      </c>
      <c r="AN2050" s="362"/>
      <c r="AO2050" s="362"/>
      <c r="AP2050" s="361" t="e">
        <v>#N/A</v>
      </c>
      <c r="AR2050">
        <v>1</v>
      </c>
    </row>
    <row r="2051" spans="2:44" ht="15" hidden="1" customHeight="1" x14ac:dyDescent="0.35">
      <c r="B2051" s="362">
        <v>2049</v>
      </c>
      <c r="C2051" s="362" t="s">
        <v>5037</v>
      </c>
      <c r="D2051" s="362" t="s">
        <v>3</v>
      </c>
      <c r="E2051" s="362" t="s">
        <v>172</v>
      </c>
      <c r="F2051" s="362"/>
      <c r="G2051" s="362" t="s">
        <v>63</v>
      </c>
      <c r="H2051" s="362" t="s">
        <v>63</v>
      </c>
      <c r="I2051" s="362" t="s">
        <v>63</v>
      </c>
      <c r="J2051" s="362" t="s">
        <v>4493</v>
      </c>
      <c r="K2051" s="361" t="s">
        <v>5038</v>
      </c>
      <c r="L2051" s="362"/>
      <c r="M2051" s="362" t="s">
        <v>186</v>
      </c>
      <c r="N2051" s="362" t="s">
        <v>90</v>
      </c>
      <c r="O2051" s="362"/>
      <c r="P2051" s="362" t="s">
        <v>2208</v>
      </c>
      <c r="Q2051" s="362" t="s">
        <v>4394</v>
      </c>
      <c r="R2051" s="362"/>
      <c r="S2051" s="361"/>
      <c r="T2051" s="362"/>
      <c r="U2051" s="362"/>
      <c r="V2051" s="362" t="s">
        <v>844</v>
      </c>
      <c r="W2051" s="362"/>
      <c r="X2051" s="362" t="s">
        <v>9</v>
      </c>
      <c r="Y2051" s="362" t="s">
        <v>9</v>
      </c>
      <c r="Z2051" s="362" t="s">
        <v>90</v>
      </c>
      <c r="AA2051" s="366" t="s">
        <v>90</v>
      </c>
      <c r="AB2051" s="362" t="s">
        <v>90</v>
      </c>
      <c r="AC2051" s="362"/>
      <c r="AD2051" s="362"/>
      <c r="AE2051" s="362"/>
      <c r="AF2051" s="362"/>
      <c r="AG2051" s="362"/>
      <c r="AH2051" s="362"/>
      <c r="AI2051" s="362" t="str">
        <f t="shared" ref="AI2051:AI2114" si="32">_xlfn.CONCAT(D2051,I2051)</f>
        <v>NOCOSS</v>
      </c>
      <c r="AJ2051" s="362" t="str">
        <f>VLOOKUP(AI2051,Table1[[#All],[CONCAT]:[Tfiber]],2,FALSE)</f>
        <v>Applications/Tools</v>
      </c>
      <c r="AK2051" s="362" t="s">
        <v>40</v>
      </c>
      <c r="AL2051" s="362" t="str">
        <f>VLOOKUP(C2051,[1]AllOSS!$B:$G,6,0)</f>
        <v>OPEN</v>
      </c>
      <c r="AM2051" s="362">
        <f>VLOOKUP(C2051,[1]AllOSS!$B:$K,10,0)</f>
        <v>0</v>
      </c>
      <c r="AN2051" s="362"/>
      <c r="AO2051" s="362"/>
      <c r="AP2051" s="361" t="e">
        <v>#N/A</v>
      </c>
      <c r="AR2051">
        <v>1</v>
      </c>
    </row>
    <row r="2052" spans="2:44" ht="15" hidden="1" customHeight="1" x14ac:dyDescent="0.35">
      <c r="B2052" s="362">
        <v>2050</v>
      </c>
      <c r="C2052" s="362" t="s">
        <v>5039</v>
      </c>
      <c r="D2052" s="362" t="s">
        <v>3</v>
      </c>
      <c r="E2052" s="362" t="s">
        <v>172</v>
      </c>
      <c r="F2052" s="362"/>
      <c r="G2052" s="362"/>
      <c r="H2052" s="362"/>
      <c r="I2052" s="362" t="s">
        <v>77</v>
      </c>
      <c r="J2052" s="362" t="s">
        <v>63</v>
      </c>
      <c r="K2052" s="361" t="s">
        <v>5040</v>
      </c>
      <c r="L2052" s="362"/>
      <c r="M2052" s="362" t="s">
        <v>186</v>
      </c>
      <c r="N2052" s="362" t="s">
        <v>90</v>
      </c>
      <c r="O2052" s="362"/>
      <c r="P2052" s="362" t="s">
        <v>2208</v>
      </c>
      <c r="Q2052" s="362" t="s">
        <v>4394</v>
      </c>
      <c r="R2052" s="362"/>
      <c r="S2052" s="365" t="s">
        <v>4972</v>
      </c>
      <c r="T2052" s="362"/>
      <c r="U2052" s="362"/>
      <c r="V2052" s="362" t="s">
        <v>844</v>
      </c>
      <c r="W2052" s="362"/>
      <c r="X2052" s="362" t="s">
        <v>9</v>
      </c>
      <c r="Y2052" s="362" t="s">
        <v>9</v>
      </c>
      <c r="Z2052" s="362" t="s">
        <v>90</v>
      </c>
      <c r="AA2052" s="366" t="s">
        <v>90</v>
      </c>
      <c r="AB2052" s="362" t="s">
        <v>90</v>
      </c>
      <c r="AC2052" s="362"/>
      <c r="AD2052" s="362"/>
      <c r="AE2052" s="362"/>
      <c r="AF2052" s="362"/>
      <c r="AG2052" s="362"/>
      <c r="AH2052" s="362"/>
      <c r="AI2052" s="362" t="str">
        <f t="shared" si="32"/>
        <v>NOCHelpdesk</v>
      </c>
      <c r="AJ2052" s="362" t="str">
        <f>VLOOKUP(AI2052,Table1[[#All],[CONCAT]:[Tfiber]],2,FALSE)</f>
        <v>Applications/Tools</v>
      </c>
      <c r="AK2052" s="362" t="s">
        <v>40</v>
      </c>
      <c r="AL2052" s="362" t="str">
        <f>VLOOKUP(C2052,[1]AllOSS!$B:$G,6,0)</f>
        <v>NOT-FEASIBLE</v>
      </c>
      <c r="AM2052" s="362" t="str">
        <f>VLOOKUP(C2052,[1]AllOSS!$B:$K,10,0)</f>
        <v>09-09-2025: Integration with WFM is in place to give live trigger to FE and SMS/email integration also in place to give notification to configured escallation matrix</v>
      </c>
      <c r="AN2052" s="362"/>
      <c r="AO2052" s="362"/>
      <c r="AP2052" s="361" t="e">
        <v>#VALUE!</v>
      </c>
      <c r="AR2052">
        <v>1</v>
      </c>
    </row>
    <row r="2053" spans="2:44" ht="15" hidden="1" customHeight="1" x14ac:dyDescent="0.35">
      <c r="B2053" s="362">
        <v>2051</v>
      </c>
      <c r="C2053" s="362" t="s">
        <v>5041</v>
      </c>
      <c r="D2053" s="362" t="s">
        <v>3</v>
      </c>
      <c r="E2053" s="362" t="s">
        <v>172</v>
      </c>
      <c r="F2053" s="362"/>
      <c r="G2053" s="362" t="s">
        <v>63</v>
      </c>
      <c r="H2053" s="362" t="s">
        <v>63</v>
      </c>
      <c r="I2053" s="362" t="s">
        <v>63</v>
      </c>
      <c r="J2053" s="362" t="s">
        <v>4493</v>
      </c>
      <c r="K2053" s="361" t="s">
        <v>5042</v>
      </c>
      <c r="L2053" s="362"/>
      <c r="M2053" s="362" t="s">
        <v>186</v>
      </c>
      <c r="N2053" s="362" t="s">
        <v>90</v>
      </c>
      <c r="O2053" s="362"/>
      <c r="P2053" s="362" t="s">
        <v>2208</v>
      </c>
      <c r="Q2053" s="362" t="s">
        <v>4394</v>
      </c>
      <c r="R2053" s="362"/>
      <c r="S2053" s="361"/>
      <c r="T2053" s="362"/>
      <c r="U2053" s="362"/>
      <c r="V2053" s="362" t="s">
        <v>844</v>
      </c>
      <c r="W2053" s="362"/>
      <c r="X2053" s="362" t="s">
        <v>9</v>
      </c>
      <c r="Y2053" s="362" t="s">
        <v>9</v>
      </c>
      <c r="Z2053" s="362" t="s">
        <v>90</v>
      </c>
      <c r="AA2053" s="366" t="s">
        <v>90</v>
      </c>
      <c r="AB2053" s="362" t="s">
        <v>90</v>
      </c>
      <c r="AC2053" s="362"/>
      <c r="AD2053" s="362"/>
      <c r="AE2053" s="362"/>
      <c r="AF2053" s="362"/>
      <c r="AG2053" s="362"/>
      <c r="AH2053" s="362"/>
      <c r="AI2053" s="362" t="str">
        <f t="shared" si="32"/>
        <v>NOCOSS</v>
      </c>
      <c r="AJ2053" s="362" t="str">
        <f>VLOOKUP(AI2053,Table1[[#All],[CONCAT]:[Tfiber]],2,FALSE)</f>
        <v>Applications/Tools</v>
      </c>
      <c r="AK2053" s="362" t="s">
        <v>40</v>
      </c>
      <c r="AL2053" s="362" t="str">
        <f>VLOOKUP(C2053,[1]AllOSS!$B:$G,6,0)</f>
        <v>OPEN</v>
      </c>
      <c r="AM2053" s="362">
        <f>VLOOKUP(C2053,[1]AllOSS!$B:$K,10,0)</f>
        <v>0</v>
      </c>
      <c r="AN2053" s="362"/>
      <c r="AO2053" s="362"/>
      <c r="AP2053" s="361" t="e">
        <v>#N/A</v>
      </c>
      <c r="AR2053">
        <v>1</v>
      </c>
    </row>
    <row r="2054" spans="2:44" ht="15" hidden="1" customHeight="1" x14ac:dyDescent="0.35">
      <c r="B2054" s="362">
        <v>2052</v>
      </c>
      <c r="C2054" s="362" t="s">
        <v>5043</v>
      </c>
      <c r="D2054" s="362" t="s">
        <v>3</v>
      </c>
      <c r="E2054" s="362" t="s">
        <v>172</v>
      </c>
      <c r="F2054" s="362"/>
      <c r="G2054" s="362" t="s">
        <v>63</v>
      </c>
      <c r="H2054" s="362" t="s">
        <v>63</v>
      </c>
      <c r="I2054" s="362" t="s">
        <v>63</v>
      </c>
      <c r="J2054" s="362" t="s">
        <v>4493</v>
      </c>
      <c r="K2054" s="361" t="s">
        <v>5044</v>
      </c>
      <c r="L2054" s="362"/>
      <c r="M2054" s="362" t="s">
        <v>186</v>
      </c>
      <c r="N2054" s="362" t="s">
        <v>90</v>
      </c>
      <c r="O2054" s="362"/>
      <c r="P2054" s="362" t="s">
        <v>2208</v>
      </c>
      <c r="Q2054" s="362" t="s">
        <v>4394</v>
      </c>
      <c r="R2054" s="362"/>
      <c r="S2054" s="361"/>
      <c r="T2054" s="362"/>
      <c r="U2054" s="362"/>
      <c r="V2054" s="362" t="s">
        <v>844</v>
      </c>
      <c r="W2054" s="362"/>
      <c r="X2054" s="362" t="s">
        <v>9</v>
      </c>
      <c r="Y2054" s="362" t="s">
        <v>9</v>
      </c>
      <c r="Z2054" s="362" t="s">
        <v>90</v>
      </c>
      <c r="AA2054" s="366" t="s">
        <v>90</v>
      </c>
      <c r="AB2054" s="362" t="s">
        <v>90</v>
      </c>
      <c r="AC2054" s="362"/>
      <c r="AD2054" s="362"/>
      <c r="AE2054" s="362"/>
      <c r="AF2054" s="362"/>
      <c r="AG2054" s="362"/>
      <c r="AH2054" s="362"/>
      <c r="AI2054" s="362" t="str">
        <f t="shared" si="32"/>
        <v>NOCOSS</v>
      </c>
      <c r="AJ2054" s="362" t="str">
        <f>VLOOKUP(AI2054,Table1[[#All],[CONCAT]:[Tfiber]],2,FALSE)</f>
        <v>Applications/Tools</v>
      </c>
      <c r="AK2054" s="362" t="s">
        <v>40</v>
      </c>
      <c r="AL2054" s="362" t="str">
        <f>VLOOKUP(C2054,[1]AllOSS!$B:$G,6,0)</f>
        <v>OPEN</v>
      </c>
      <c r="AM2054" s="362">
        <f>VLOOKUP(C2054,[1]AllOSS!$B:$K,10,0)</f>
        <v>0</v>
      </c>
      <c r="AN2054" s="362"/>
      <c r="AO2054" s="362"/>
      <c r="AP2054" s="361" t="e">
        <v>#N/A</v>
      </c>
      <c r="AR2054">
        <v>1</v>
      </c>
    </row>
    <row r="2055" spans="2:44" ht="15" hidden="1" customHeight="1" x14ac:dyDescent="0.35">
      <c r="B2055" s="362">
        <v>2053</v>
      </c>
      <c r="C2055" s="362" t="s">
        <v>5045</v>
      </c>
      <c r="D2055" s="362" t="s">
        <v>3</v>
      </c>
      <c r="E2055" s="362" t="s">
        <v>172</v>
      </c>
      <c r="F2055" s="362"/>
      <c r="G2055" s="362" t="s">
        <v>63</v>
      </c>
      <c r="H2055" s="362" t="s">
        <v>63</v>
      </c>
      <c r="I2055" s="362" t="s">
        <v>80</v>
      </c>
      <c r="J2055" s="362" t="s">
        <v>63</v>
      </c>
      <c r="K2055" s="361" t="s">
        <v>5046</v>
      </c>
      <c r="L2055" s="362"/>
      <c r="M2055" s="362" t="s">
        <v>186</v>
      </c>
      <c r="N2055" s="362" t="s">
        <v>4410</v>
      </c>
      <c r="O2055" s="362"/>
      <c r="P2055" s="362" t="s">
        <v>4399</v>
      </c>
      <c r="Q2055" s="362" t="s">
        <v>4400</v>
      </c>
      <c r="R2055" s="362"/>
      <c r="S2055" s="361" t="s">
        <v>5047</v>
      </c>
      <c r="T2055" s="362"/>
      <c r="U2055" s="362"/>
      <c r="V2055" s="362" t="s">
        <v>844</v>
      </c>
      <c r="W2055" s="362"/>
      <c r="X2055" s="362"/>
      <c r="Y2055" s="362" t="s">
        <v>48</v>
      </c>
      <c r="Z2055" s="362" t="s">
        <v>90</v>
      </c>
      <c r="AA2055" s="366" t="s">
        <v>90</v>
      </c>
      <c r="AB2055" s="362" t="s">
        <v>90</v>
      </c>
      <c r="AC2055" s="362"/>
      <c r="AD2055" s="362"/>
      <c r="AE2055" s="362"/>
      <c r="AF2055" s="362"/>
      <c r="AG2055" s="362"/>
      <c r="AH2055" s="362"/>
      <c r="AI2055" s="362" t="str">
        <f t="shared" si="32"/>
        <v>NOCAll Domain</v>
      </c>
      <c r="AJ2055" s="362" t="str">
        <f>VLOOKUP(AI2055,Table1[[#All],[CONCAT]:[Tfiber]],2,FALSE)</f>
        <v>Applications/Tools</v>
      </c>
      <c r="AK2055" s="362" t="s">
        <v>40</v>
      </c>
      <c r="AL2055" s="362" t="str">
        <f>VLOOKUP(C2055,[1]AllOSS!$B:$G,6,0)</f>
        <v>COMPLETED</v>
      </c>
      <c r="AM2055" s="362" t="str">
        <f>VLOOKUP(C2055,[1]AllOSS!$B:$K,10,0)</f>
        <v>09-09-2025: Threshold limits needs tobe enabled and on that threshold limit the alarms to be generated and that alarm should qualify for ticket generation as per requirement-need to check with govind</v>
      </c>
      <c r="AN2055" s="362"/>
      <c r="AO2055" s="362"/>
      <c r="AP2055" s="361"/>
      <c r="AR2055">
        <v>1</v>
      </c>
    </row>
    <row r="2056" spans="2:44" ht="15" hidden="1" customHeight="1" x14ac:dyDescent="0.35">
      <c r="B2056" s="362">
        <v>2054</v>
      </c>
      <c r="C2056" s="362" t="s">
        <v>5048</v>
      </c>
      <c r="D2056" s="362" t="s">
        <v>3</v>
      </c>
      <c r="E2056" s="362" t="s">
        <v>172</v>
      </c>
      <c r="F2056" s="362"/>
      <c r="G2056" s="362" t="s">
        <v>63</v>
      </c>
      <c r="H2056" s="362" t="s">
        <v>63</v>
      </c>
      <c r="I2056" s="362" t="s">
        <v>80</v>
      </c>
      <c r="J2056" s="362" t="s">
        <v>63</v>
      </c>
      <c r="K2056" s="361" t="s">
        <v>5049</v>
      </c>
      <c r="L2056" s="362"/>
      <c r="M2056" s="362" t="s">
        <v>186</v>
      </c>
      <c r="N2056" s="362" t="s">
        <v>4410</v>
      </c>
      <c r="O2056" s="362"/>
      <c r="P2056" s="362" t="s">
        <v>4399</v>
      </c>
      <c r="Q2056" s="362" t="s">
        <v>4400</v>
      </c>
      <c r="R2056" s="362"/>
      <c r="S2056" s="361" t="s">
        <v>5047</v>
      </c>
      <c r="T2056" s="362"/>
      <c r="U2056" s="362"/>
      <c r="V2056" s="362" t="s">
        <v>844</v>
      </c>
      <c r="W2056" s="362"/>
      <c r="X2056" s="362"/>
      <c r="Y2056" s="362" t="s">
        <v>48</v>
      </c>
      <c r="Z2056" s="362" t="s">
        <v>90</v>
      </c>
      <c r="AA2056" s="366" t="s">
        <v>90</v>
      </c>
      <c r="AB2056" s="362" t="s">
        <v>90</v>
      </c>
      <c r="AC2056" s="362"/>
      <c r="AD2056" s="362"/>
      <c r="AE2056" s="362"/>
      <c r="AF2056" s="362"/>
      <c r="AG2056" s="362"/>
      <c r="AH2056" s="362"/>
      <c r="AI2056" s="362" t="str">
        <f t="shared" si="32"/>
        <v>NOCAll Domain</v>
      </c>
      <c r="AJ2056" s="362" t="str">
        <f>VLOOKUP(AI2056,Table1[[#All],[CONCAT]:[Tfiber]],2,FALSE)</f>
        <v>Applications/Tools</v>
      </c>
      <c r="AK2056" s="362" t="s">
        <v>40</v>
      </c>
      <c r="AL2056" s="362" t="str">
        <f>VLOOKUP(C2056,[1]AllOSS!$B:$G,6,0)</f>
        <v>COMPLETED</v>
      </c>
      <c r="AM2056" s="362" t="str">
        <f>VLOOKUP(C2056,[1]AllOSS!$B:$K,10,0)</f>
        <v>09-09-2025: Threshold limits needs tobe enabled and on that threshold limit the alarms to be generated and that alarm should qualify for ticket generation as per requirement</v>
      </c>
      <c r="AN2056" s="362"/>
      <c r="AO2056" s="362"/>
      <c r="AP2056" s="361"/>
      <c r="AR2056">
        <v>1</v>
      </c>
    </row>
    <row r="2057" spans="2:44" ht="15" hidden="1" customHeight="1" x14ac:dyDescent="0.35">
      <c r="B2057" s="362">
        <v>2055</v>
      </c>
      <c r="C2057" s="362" t="s">
        <v>5050</v>
      </c>
      <c r="D2057" s="362" t="s">
        <v>3</v>
      </c>
      <c r="E2057" s="362" t="s">
        <v>172</v>
      </c>
      <c r="F2057" s="362"/>
      <c r="G2057" s="362" t="s">
        <v>63</v>
      </c>
      <c r="H2057" s="362" t="s">
        <v>63</v>
      </c>
      <c r="I2057" s="362" t="s">
        <v>80</v>
      </c>
      <c r="J2057" s="362" t="s">
        <v>63</v>
      </c>
      <c r="K2057" s="361" t="s">
        <v>5051</v>
      </c>
      <c r="L2057" s="362"/>
      <c r="M2057" s="362" t="s">
        <v>186</v>
      </c>
      <c r="N2057" s="362" t="s">
        <v>4410</v>
      </c>
      <c r="O2057" s="362"/>
      <c r="P2057" s="362" t="s">
        <v>4399</v>
      </c>
      <c r="Q2057" s="362" t="s">
        <v>4400</v>
      </c>
      <c r="R2057" s="362"/>
      <c r="S2057" s="361" t="s">
        <v>5047</v>
      </c>
      <c r="T2057" s="362"/>
      <c r="U2057" s="362"/>
      <c r="V2057" s="362" t="s">
        <v>844</v>
      </c>
      <c r="W2057" s="362"/>
      <c r="X2057" s="362"/>
      <c r="Y2057" s="362" t="s">
        <v>48</v>
      </c>
      <c r="Z2057" s="362" t="s">
        <v>90</v>
      </c>
      <c r="AA2057" s="366" t="s">
        <v>90</v>
      </c>
      <c r="AB2057" s="362" t="s">
        <v>90</v>
      </c>
      <c r="AC2057" s="362"/>
      <c r="AD2057" s="362"/>
      <c r="AE2057" s="362"/>
      <c r="AF2057" s="362"/>
      <c r="AG2057" s="362"/>
      <c r="AH2057" s="362"/>
      <c r="AI2057" s="362" t="str">
        <f t="shared" si="32"/>
        <v>NOCAll Domain</v>
      </c>
      <c r="AJ2057" s="362" t="str">
        <f>VLOOKUP(AI2057,Table1[[#All],[CONCAT]:[Tfiber]],2,FALSE)</f>
        <v>Applications/Tools</v>
      </c>
      <c r="AK2057" s="362" t="s">
        <v>40</v>
      </c>
      <c r="AL2057" s="362" t="str">
        <f>VLOOKUP(C2057,[1]AllOSS!$B:$G,6,0)</f>
        <v>COMPLETED</v>
      </c>
      <c r="AM2057" s="362" t="str">
        <f>VLOOKUP(C2057,[1]AllOSS!$B:$K,10,0)</f>
        <v>09-09-2025: Threshold limits needs tobe enabled and on that threshold limit the alarms to be generated and that alarm should qualify for ticket generation as per requirement</v>
      </c>
      <c r="AN2057" s="362"/>
      <c r="AO2057" s="362"/>
      <c r="AP2057" s="361"/>
      <c r="AR2057">
        <v>1</v>
      </c>
    </row>
    <row r="2058" spans="2:44" ht="15" hidden="1" customHeight="1" x14ac:dyDescent="0.35">
      <c r="B2058" s="362">
        <v>2056</v>
      </c>
      <c r="C2058" s="362" t="s">
        <v>5052</v>
      </c>
      <c r="D2058" s="362" t="s">
        <v>3</v>
      </c>
      <c r="E2058" s="362" t="s">
        <v>172</v>
      </c>
      <c r="F2058" s="362"/>
      <c r="G2058" s="362" t="s">
        <v>63</v>
      </c>
      <c r="H2058" s="362" t="s">
        <v>63</v>
      </c>
      <c r="I2058" s="362" t="s">
        <v>80</v>
      </c>
      <c r="J2058" s="362" t="s">
        <v>63</v>
      </c>
      <c r="K2058" s="361" t="s">
        <v>5053</v>
      </c>
      <c r="L2058" s="362"/>
      <c r="M2058" s="362" t="s">
        <v>186</v>
      </c>
      <c r="N2058" s="362" t="s">
        <v>4410</v>
      </c>
      <c r="O2058" s="362"/>
      <c r="P2058" s="362" t="s">
        <v>4399</v>
      </c>
      <c r="Q2058" s="362" t="s">
        <v>4400</v>
      </c>
      <c r="R2058" s="362"/>
      <c r="S2058" s="361" t="s">
        <v>5047</v>
      </c>
      <c r="T2058" s="362"/>
      <c r="U2058" s="362"/>
      <c r="V2058" s="362" t="s">
        <v>844</v>
      </c>
      <c r="W2058" s="362"/>
      <c r="X2058" s="362"/>
      <c r="Y2058" s="362" t="s">
        <v>48</v>
      </c>
      <c r="Z2058" s="362" t="s">
        <v>90</v>
      </c>
      <c r="AA2058" s="366" t="s">
        <v>90</v>
      </c>
      <c r="AB2058" s="362" t="s">
        <v>90</v>
      </c>
      <c r="AC2058" s="362"/>
      <c r="AD2058" s="362"/>
      <c r="AE2058" s="362"/>
      <c r="AF2058" s="362"/>
      <c r="AG2058" s="362"/>
      <c r="AH2058" s="362"/>
      <c r="AI2058" s="362" t="str">
        <f t="shared" si="32"/>
        <v>NOCAll Domain</v>
      </c>
      <c r="AJ2058" s="362" t="str">
        <f>VLOOKUP(AI2058,Table1[[#All],[CONCAT]:[Tfiber]],2,FALSE)</f>
        <v>Applications/Tools</v>
      </c>
      <c r="AK2058" s="362" t="s">
        <v>40</v>
      </c>
      <c r="AL2058" s="362" t="str">
        <f>VLOOKUP(C2058,[1]AllOSS!$B:$G,6,0)</f>
        <v>COMPLETED</v>
      </c>
      <c r="AM2058" s="362" t="str">
        <f>VLOOKUP(C2058,[1]AllOSS!$B:$K,10,0)</f>
        <v>09-09-2025: Threshold limits needs tobe enabled and on that threshold limit the alarms to be generated and that alarm should qualify for ticket generation as per requirement</v>
      </c>
      <c r="AN2058" s="362"/>
      <c r="AO2058" s="362"/>
      <c r="AP2058" s="361"/>
      <c r="AR2058">
        <v>1</v>
      </c>
    </row>
    <row r="2059" spans="2:44" ht="15" hidden="1" customHeight="1" x14ac:dyDescent="0.35">
      <c r="B2059" s="362">
        <v>2057</v>
      </c>
      <c r="C2059" s="362" t="s">
        <v>5054</v>
      </c>
      <c r="D2059" s="362" t="s">
        <v>3</v>
      </c>
      <c r="E2059" s="362" t="s">
        <v>172</v>
      </c>
      <c r="F2059" s="362"/>
      <c r="G2059" s="362" t="s">
        <v>63</v>
      </c>
      <c r="H2059" s="362" t="s">
        <v>63</v>
      </c>
      <c r="I2059" s="362" t="s">
        <v>80</v>
      </c>
      <c r="J2059" s="362" t="s">
        <v>63</v>
      </c>
      <c r="K2059" s="361" t="s">
        <v>5055</v>
      </c>
      <c r="L2059" s="362"/>
      <c r="M2059" s="362" t="s">
        <v>186</v>
      </c>
      <c r="N2059" s="362" t="s">
        <v>4410</v>
      </c>
      <c r="O2059" s="362"/>
      <c r="P2059" s="362" t="s">
        <v>4399</v>
      </c>
      <c r="Q2059" s="362" t="s">
        <v>4400</v>
      </c>
      <c r="R2059" s="362"/>
      <c r="S2059" s="361" t="s">
        <v>5047</v>
      </c>
      <c r="T2059" s="362"/>
      <c r="U2059" s="362"/>
      <c r="V2059" s="362" t="s">
        <v>844</v>
      </c>
      <c r="W2059" s="362"/>
      <c r="X2059" s="362"/>
      <c r="Y2059" s="362" t="s">
        <v>48</v>
      </c>
      <c r="Z2059" s="362" t="s">
        <v>90</v>
      </c>
      <c r="AA2059" s="366" t="s">
        <v>90</v>
      </c>
      <c r="AB2059" s="362" t="s">
        <v>90</v>
      </c>
      <c r="AC2059" s="362"/>
      <c r="AD2059" s="362"/>
      <c r="AE2059" s="362"/>
      <c r="AF2059" s="362"/>
      <c r="AG2059" s="362"/>
      <c r="AH2059" s="362"/>
      <c r="AI2059" s="362" t="str">
        <f t="shared" si="32"/>
        <v>NOCAll Domain</v>
      </c>
      <c r="AJ2059" s="362" t="str">
        <f>VLOOKUP(AI2059,Table1[[#All],[CONCAT]:[Tfiber]],2,FALSE)</f>
        <v>Applications/Tools</v>
      </c>
      <c r="AK2059" s="362" t="s">
        <v>40</v>
      </c>
      <c r="AL2059" s="362" t="str">
        <f>VLOOKUP(C2059,[1]AllOSS!$B:$G,6,0)</f>
        <v>COMPLETED</v>
      </c>
      <c r="AM2059" s="362" t="str">
        <f>VLOOKUP(C2059,[1]AllOSS!$B:$K,10,0)</f>
        <v>09-09-2025: Threshold limits needs tobe enabled and on that threshold limit the alarms to be generated and that alarm should qualify for ticket generation as per requirement</v>
      </c>
      <c r="AN2059" s="362"/>
      <c r="AO2059" s="362"/>
      <c r="AP2059" s="361"/>
      <c r="AR2059">
        <v>1</v>
      </c>
    </row>
    <row r="2060" spans="2:44" ht="15" hidden="1" customHeight="1" x14ac:dyDescent="0.35">
      <c r="B2060" s="362">
        <v>2058</v>
      </c>
      <c r="C2060" s="362" t="s">
        <v>5056</v>
      </c>
      <c r="D2060" s="362" t="s">
        <v>3</v>
      </c>
      <c r="E2060" s="362" t="s">
        <v>172</v>
      </c>
      <c r="F2060" s="362"/>
      <c r="G2060" s="362" t="s">
        <v>63</v>
      </c>
      <c r="H2060" s="362" t="s">
        <v>63</v>
      </c>
      <c r="I2060" s="362" t="s">
        <v>80</v>
      </c>
      <c r="J2060" s="362" t="s">
        <v>63</v>
      </c>
      <c r="K2060" s="361" t="s">
        <v>5057</v>
      </c>
      <c r="L2060" s="362"/>
      <c r="M2060" s="362" t="s">
        <v>186</v>
      </c>
      <c r="N2060" s="362" t="s">
        <v>4410</v>
      </c>
      <c r="O2060" s="362"/>
      <c r="P2060" s="362" t="s">
        <v>4399</v>
      </c>
      <c r="Q2060" s="362" t="s">
        <v>4400</v>
      </c>
      <c r="R2060" s="362"/>
      <c r="S2060" s="361" t="s">
        <v>5047</v>
      </c>
      <c r="T2060" s="362"/>
      <c r="U2060" s="362"/>
      <c r="V2060" s="362" t="s">
        <v>844</v>
      </c>
      <c r="W2060" s="362"/>
      <c r="X2060" s="362"/>
      <c r="Y2060" s="362" t="s">
        <v>48</v>
      </c>
      <c r="Z2060" s="362" t="s">
        <v>90</v>
      </c>
      <c r="AA2060" s="366" t="s">
        <v>90</v>
      </c>
      <c r="AB2060" s="362" t="s">
        <v>90</v>
      </c>
      <c r="AC2060" s="362"/>
      <c r="AD2060" s="362"/>
      <c r="AE2060" s="362"/>
      <c r="AF2060" s="362"/>
      <c r="AG2060" s="362"/>
      <c r="AH2060" s="362"/>
      <c r="AI2060" s="362" t="str">
        <f t="shared" si="32"/>
        <v>NOCAll Domain</v>
      </c>
      <c r="AJ2060" s="362" t="str">
        <f>VLOOKUP(AI2060,Table1[[#All],[CONCAT]:[Tfiber]],2,FALSE)</f>
        <v>Applications/Tools</v>
      </c>
      <c r="AK2060" s="362" t="s">
        <v>40</v>
      </c>
      <c r="AL2060" s="362" t="str">
        <f>VLOOKUP(C2060,[1]AllOSS!$B:$G,6,0)</f>
        <v>COMPLETED</v>
      </c>
      <c r="AM2060" s="362" t="str">
        <f>VLOOKUP(C2060,[1]AllOSS!$B:$K,10,0)</f>
        <v>09-09-2025: Threshold limits needs tobe enabled and on that threshold limit the alarms to be generated and that alarm should qualify for ticket generation as per requirement</v>
      </c>
      <c r="AN2060" s="362"/>
      <c r="AO2060" s="362"/>
      <c r="AP2060" s="361"/>
      <c r="AR2060">
        <v>1</v>
      </c>
    </row>
    <row r="2061" spans="2:44" ht="15" hidden="1" customHeight="1" x14ac:dyDescent="0.35">
      <c r="B2061" s="362">
        <v>2059</v>
      </c>
      <c r="C2061" s="362" t="s">
        <v>5058</v>
      </c>
      <c r="D2061" s="362" t="s">
        <v>3</v>
      </c>
      <c r="E2061" s="362" t="s">
        <v>172</v>
      </c>
      <c r="F2061" s="362"/>
      <c r="G2061" s="362" t="s">
        <v>63</v>
      </c>
      <c r="H2061" s="362" t="s">
        <v>63</v>
      </c>
      <c r="I2061" s="362" t="s">
        <v>80</v>
      </c>
      <c r="J2061" s="362" t="s">
        <v>63</v>
      </c>
      <c r="K2061" s="361" t="s">
        <v>5059</v>
      </c>
      <c r="L2061" s="362"/>
      <c r="M2061" s="362" t="s">
        <v>186</v>
      </c>
      <c r="N2061" s="362" t="s">
        <v>4410</v>
      </c>
      <c r="O2061" s="362"/>
      <c r="P2061" s="362" t="s">
        <v>4399</v>
      </c>
      <c r="Q2061" s="362" t="s">
        <v>4400</v>
      </c>
      <c r="R2061" s="362"/>
      <c r="S2061" s="361" t="s">
        <v>5047</v>
      </c>
      <c r="T2061" s="362"/>
      <c r="U2061" s="362"/>
      <c r="V2061" s="362" t="s">
        <v>844</v>
      </c>
      <c r="W2061" s="362"/>
      <c r="X2061" s="362"/>
      <c r="Y2061" s="362" t="s">
        <v>48</v>
      </c>
      <c r="Z2061" s="362" t="s">
        <v>90</v>
      </c>
      <c r="AA2061" s="366" t="s">
        <v>90</v>
      </c>
      <c r="AB2061" s="362" t="s">
        <v>90</v>
      </c>
      <c r="AC2061" s="362"/>
      <c r="AD2061" s="362"/>
      <c r="AE2061" s="362"/>
      <c r="AF2061" s="362"/>
      <c r="AG2061" s="362"/>
      <c r="AH2061" s="362"/>
      <c r="AI2061" s="362" t="str">
        <f t="shared" si="32"/>
        <v>NOCAll Domain</v>
      </c>
      <c r="AJ2061" s="362" t="str">
        <f>VLOOKUP(AI2061,Table1[[#All],[CONCAT]:[Tfiber]],2,FALSE)</f>
        <v>Applications/Tools</v>
      </c>
      <c r="AK2061" s="362" t="s">
        <v>40</v>
      </c>
      <c r="AL2061" s="362" t="str">
        <f>VLOOKUP(C2061,[1]AllOSS!$B:$G,6,0)</f>
        <v>COMPLETED</v>
      </c>
      <c r="AM2061" s="362" t="str">
        <f>VLOOKUP(C2061,[1]AllOSS!$B:$K,10,0)</f>
        <v>09-09-2025: Threshold limits needs tobe enabled and on that threshold limit the alarms to be generated and that alarm should qualify for ticket generation as per requirement</v>
      </c>
      <c r="AN2061" s="362"/>
      <c r="AO2061" s="362"/>
      <c r="AP2061" s="361"/>
      <c r="AR2061">
        <v>1</v>
      </c>
    </row>
    <row r="2062" spans="2:44" ht="15" hidden="1" customHeight="1" x14ac:dyDescent="0.35">
      <c r="B2062" s="362">
        <v>2060</v>
      </c>
      <c r="C2062" s="362" t="s">
        <v>5060</v>
      </c>
      <c r="D2062" s="362" t="s">
        <v>3</v>
      </c>
      <c r="E2062" s="362" t="s">
        <v>172</v>
      </c>
      <c r="F2062" s="362"/>
      <c r="G2062" s="362" t="s">
        <v>63</v>
      </c>
      <c r="H2062" s="362" t="s">
        <v>63</v>
      </c>
      <c r="I2062" s="362" t="s">
        <v>80</v>
      </c>
      <c r="J2062" s="362" t="s">
        <v>63</v>
      </c>
      <c r="K2062" s="361" t="s">
        <v>5061</v>
      </c>
      <c r="L2062" s="362"/>
      <c r="M2062" s="362" t="s">
        <v>186</v>
      </c>
      <c r="N2062" s="362" t="s">
        <v>4410</v>
      </c>
      <c r="O2062" s="362"/>
      <c r="P2062" s="362" t="s">
        <v>4399</v>
      </c>
      <c r="Q2062" s="362" t="s">
        <v>4400</v>
      </c>
      <c r="R2062" s="362"/>
      <c r="S2062" s="361" t="s">
        <v>5047</v>
      </c>
      <c r="T2062" s="362"/>
      <c r="U2062" s="362"/>
      <c r="V2062" s="362" t="s">
        <v>844</v>
      </c>
      <c r="W2062" s="362"/>
      <c r="X2062" s="362"/>
      <c r="Y2062" s="362" t="s">
        <v>48</v>
      </c>
      <c r="Z2062" s="362" t="s">
        <v>90</v>
      </c>
      <c r="AA2062" s="366" t="s">
        <v>90</v>
      </c>
      <c r="AB2062" s="362" t="s">
        <v>90</v>
      </c>
      <c r="AC2062" s="362"/>
      <c r="AD2062" s="362"/>
      <c r="AE2062" s="362"/>
      <c r="AF2062" s="362"/>
      <c r="AG2062" s="362"/>
      <c r="AH2062" s="362"/>
      <c r="AI2062" s="362" t="str">
        <f t="shared" si="32"/>
        <v>NOCAll Domain</v>
      </c>
      <c r="AJ2062" s="362" t="str">
        <f>VLOOKUP(AI2062,Table1[[#All],[CONCAT]:[Tfiber]],2,FALSE)</f>
        <v>Applications/Tools</v>
      </c>
      <c r="AK2062" s="362" t="s">
        <v>40</v>
      </c>
      <c r="AL2062" s="362" t="str">
        <f>VLOOKUP(C2062,[1]AllOSS!$B:$G,6,0)</f>
        <v>COMPLETED</v>
      </c>
      <c r="AM2062" s="362" t="str">
        <f>VLOOKUP(C2062,[1]AllOSS!$B:$K,10,0)</f>
        <v>09-09-2025: Threshold limits needs tobe enabled and on that threshold limit the alarms to be generated and that alarm should qualify for ticket generation as per requirement</v>
      </c>
      <c r="AN2062" s="362"/>
      <c r="AO2062" s="362"/>
      <c r="AP2062" s="361"/>
      <c r="AR2062">
        <v>1</v>
      </c>
    </row>
    <row r="2063" spans="2:44" ht="15" hidden="1" customHeight="1" x14ac:dyDescent="0.35">
      <c r="B2063" s="362">
        <v>2061</v>
      </c>
      <c r="C2063" s="362" t="s">
        <v>5062</v>
      </c>
      <c r="D2063" s="362" t="s">
        <v>3</v>
      </c>
      <c r="E2063" s="362" t="s">
        <v>172</v>
      </c>
      <c r="F2063" s="362"/>
      <c r="G2063" s="362"/>
      <c r="H2063" s="362"/>
      <c r="I2063" s="362" t="s">
        <v>77</v>
      </c>
      <c r="J2063" s="362" t="s">
        <v>5063</v>
      </c>
      <c r="K2063" s="361" t="s">
        <v>5064</v>
      </c>
      <c r="L2063" s="362"/>
      <c r="M2063" s="362" t="s">
        <v>1689</v>
      </c>
      <c r="N2063" s="362" t="s">
        <v>90</v>
      </c>
      <c r="O2063" s="362"/>
      <c r="P2063" s="362" t="s">
        <v>77</v>
      </c>
      <c r="Q2063" s="362" t="s">
        <v>5065</v>
      </c>
      <c r="R2063" s="362" t="s">
        <v>1663</v>
      </c>
      <c r="S2063" s="365" t="s">
        <v>5066</v>
      </c>
      <c r="T2063" s="377"/>
      <c r="U2063" s="377"/>
      <c r="V2063" s="363" t="s">
        <v>133</v>
      </c>
      <c r="W2063" s="363"/>
      <c r="X2063" s="363"/>
      <c r="Y2063" s="362" t="s">
        <v>45</v>
      </c>
      <c r="Z2063" s="377"/>
      <c r="AA2063" s="366" t="s">
        <v>90</v>
      </c>
      <c r="AB2063" s="362" t="s">
        <v>90</v>
      </c>
      <c r="AC2063" s="362"/>
      <c r="AD2063" s="362"/>
      <c r="AE2063" s="362"/>
      <c r="AF2063" s="362"/>
      <c r="AG2063" s="362"/>
      <c r="AH2063" s="362"/>
      <c r="AI2063" s="362" t="str">
        <f t="shared" si="32"/>
        <v>NOCHelpdesk</v>
      </c>
      <c r="AJ2063" s="362" t="str">
        <f>VLOOKUP(AI2063,Table1[[#All],[CONCAT]:[Tfiber]],2,FALSE)</f>
        <v>Applications/Tools</v>
      </c>
      <c r="AK2063" s="362" t="s">
        <v>39</v>
      </c>
      <c r="AL2063" s="362"/>
      <c r="AM2063" s="362"/>
      <c r="AN2063" s="362"/>
      <c r="AO2063" s="368">
        <v>45924</v>
      </c>
      <c r="AP2063" s="361" t="s">
        <v>5067</v>
      </c>
      <c r="AR2063">
        <v>1</v>
      </c>
    </row>
    <row r="2064" spans="2:44" ht="15" hidden="1" customHeight="1" x14ac:dyDescent="0.35">
      <c r="B2064" s="362">
        <v>2062</v>
      </c>
      <c r="C2064" s="362" t="s">
        <v>5068</v>
      </c>
      <c r="D2064" s="362" t="s">
        <v>3</v>
      </c>
      <c r="E2064" s="362" t="s">
        <v>172</v>
      </c>
      <c r="F2064" s="362"/>
      <c r="G2064" s="362" t="s">
        <v>63</v>
      </c>
      <c r="H2064" s="362" t="s">
        <v>63</v>
      </c>
      <c r="I2064" s="362" t="s">
        <v>80</v>
      </c>
      <c r="J2064" s="362" t="s">
        <v>63</v>
      </c>
      <c r="K2064" s="361" t="s">
        <v>5069</v>
      </c>
      <c r="L2064" s="362"/>
      <c r="M2064" s="362" t="s">
        <v>186</v>
      </c>
      <c r="N2064" s="362" t="s">
        <v>4410</v>
      </c>
      <c r="O2064" s="362"/>
      <c r="P2064" s="362" t="s">
        <v>4399</v>
      </c>
      <c r="Q2064" s="362" t="s">
        <v>4400</v>
      </c>
      <c r="R2064" s="362"/>
      <c r="S2064" s="361" t="s">
        <v>5047</v>
      </c>
      <c r="T2064" s="362"/>
      <c r="U2064" s="362"/>
      <c r="V2064" s="362" t="s">
        <v>844</v>
      </c>
      <c r="W2064" s="362"/>
      <c r="X2064" s="362"/>
      <c r="Y2064" s="362" t="s">
        <v>48</v>
      </c>
      <c r="Z2064" s="362" t="s">
        <v>90</v>
      </c>
      <c r="AA2064" s="366" t="s">
        <v>90</v>
      </c>
      <c r="AB2064" s="362" t="s">
        <v>90</v>
      </c>
      <c r="AC2064" s="362"/>
      <c r="AD2064" s="362"/>
      <c r="AE2064" s="362"/>
      <c r="AF2064" s="362"/>
      <c r="AG2064" s="362"/>
      <c r="AH2064" s="362"/>
      <c r="AI2064" s="362" t="str">
        <f t="shared" si="32"/>
        <v>NOCAll Domain</v>
      </c>
      <c r="AJ2064" s="362" t="str">
        <f>VLOOKUP(AI2064,Table1[[#All],[CONCAT]:[Tfiber]],2,FALSE)</f>
        <v>Applications/Tools</v>
      </c>
      <c r="AK2064" s="362" t="s">
        <v>40</v>
      </c>
      <c r="AL2064" s="362" t="str">
        <f>VLOOKUP(C2064,[1]AllOSS!$B:$G,6,0)</f>
        <v>COMPLETED</v>
      </c>
      <c r="AM2064" s="362" t="str">
        <f>VLOOKUP(C2064,[1]AllOSS!$B:$K,10,0)</f>
        <v>09-09-2025: Threshold limits needs tobe enabled and on that threshold limit the alarms to be generated and that alarm should qualify for ticket generation as per requirement</v>
      </c>
      <c r="AN2064" s="362"/>
      <c r="AO2064" s="362"/>
      <c r="AP2064" s="361"/>
      <c r="AR2064">
        <v>1</v>
      </c>
    </row>
    <row r="2065" spans="2:44" ht="15" hidden="1" customHeight="1" x14ac:dyDescent="0.35">
      <c r="B2065" s="362">
        <v>2063</v>
      </c>
      <c r="C2065" s="362" t="s">
        <v>5070</v>
      </c>
      <c r="D2065" s="362" t="s">
        <v>3</v>
      </c>
      <c r="E2065" s="362" t="s">
        <v>172</v>
      </c>
      <c r="F2065" s="362"/>
      <c r="G2065" s="362" t="s">
        <v>63</v>
      </c>
      <c r="H2065" s="362" t="s">
        <v>63</v>
      </c>
      <c r="I2065" s="362" t="s">
        <v>80</v>
      </c>
      <c r="J2065" s="362" t="s">
        <v>63</v>
      </c>
      <c r="K2065" s="361" t="s">
        <v>5071</v>
      </c>
      <c r="L2065" s="362"/>
      <c r="M2065" s="362" t="s">
        <v>186</v>
      </c>
      <c r="N2065" s="362" t="s">
        <v>4410</v>
      </c>
      <c r="O2065" s="362"/>
      <c r="P2065" s="362" t="s">
        <v>4399</v>
      </c>
      <c r="Q2065" s="362" t="s">
        <v>4400</v>
      </c>
      <c r="R2065" s="362"/>
      <c r="S2065" s="361" t="s">
        <v>5047</v>
      </c>
      <c r="T2065" s="362"/>
      <c r="U2065" s="362"/>
      <c r="V2065" s="362" t="s">
        <v>844</v>
      </c>
      <c r="W2065" s="362"/>
      <c r="X2065" s="362"/>
      <c r="Y2065" s="362" t="s">
        <v>48</v>
      </c>
      <c r="Z2065" s="362" t="s">
        <v>90</v>
      </c>
      <c r="AA2065" s="366" t="s">
        <v>90</v>
      </c>
      <c r="AB2065" s="362" t="s">
        <v>90</v>
      </c>
      <c r="AC2065" s="362"/>
      <c r="AD2065" s="362"/>
      <c r="AE2065" s="362"/>
      <c r="AF2065" s="362"/>
      <c r="AG2065" s="362"/>
      <c r="AH2065" s="362"/>
      <c r="AI2065" s="362" t="str">
        <f t="shared" si="32"/>
        <v>NOCAll Domain</v>
      </c>
      <c r="AJ2065" s="362" t="str">
        <f>VLOOKUP(AI2065,Table1[[#All],[CONCAT]:[Tfiber]],2,FALSE)</f>
        <v>Applications/Tools</v>
      </c>
      <c r="AK2065" s="362" t="s">
        <v>40</v>
      </c>
      <c r="AL2065" s="362" t="str">
        <f>VLOOKUP(C2065,[1]AllOSS!$B:$G,6,0)</f>
        <v>COMPLETED</v>
      </c>
      <c r="AM2065" s="362" t="str">
        <f>VLOOKUP(C2065,[1]AllOSS!$B:$K,10,0)</f>
        <v>09-09-2025: Threshold limits needs tobe enabled and on that threshold limit the alarms to be generated and that alarm should qualify for ticket generation as per requirement</v>
      </c>
      <c r="AN2065" s="362"/>
      <c r="AO2065" s="362"/>
      <c r="AP2065" s="361"/>
      <c r="AR2065">
        <v>1</v>
      </c>
    </row>
    <row r="2066" spans="2:44" ht="15" hidden="1" customHeight="1" x14ac:dyDescent="0.35">
      <c r="B2066" s="362">
        <v>2064</v>
      </c>
      <c r="C2066" s="362" t="s">
        <v>5072</v>
      </c>
      <c r="D2066" s="362" t="s">
        <v>3</v>
      </c>
      <c r="E2066" s="362" t="s">
        <v>172</v>
      </c>
      <c r="F2066" s="362"/>
      <c r="G2066" s="362" t="s">
        <v>63</v>
      </c>
      <c r="H2066" s="362" t="s">
        <v>63</v>
      </c>
      <c r="I2066" s="362" t="s">
        <v>80</v>
      </c>
      <c r="J2066" s="362" t="s">
        <v>63</v>
      </c>
      <c r="K2066" s="361" t="s">
        <v>5073</v>
      </c>
      <c r="L2066" s="362"/>
      <c r="M2066" s="362" t="s">
        <v>186</v>
      </c>
      <c r="N2066" s="362" t="s">
        <v>4410</v>
      </c>
      <c r="O2066" s="362"/>
      <c r="P2066" s="362" t="s">
        <v>4399</v>
      </c>
      <c r="Q2066" s="362" t="s">
        <v>4400</v>
      </c>
      <c r="R2066" s="362"/>
      <c r="S2066" s="361" t="s">
        <v>5047</v>
      </c>
      <c r="T2066" s="362"/>
      <c r="U2066" s="362"/>
      <c r="V2066" s="362" t="s">
        <v>844</v>
      </c>
      <c r="W2066" s="362"/>
      <c r="X2066" s="362"/>
      <c r="Y2066" s="362" t="s">
        <v>48</v>
      </c>
      <c r="Z2066" s="362" t="s">
        <v>90</v>
      </c>
      <c r="AA2066" s="366" t="s">
        <v>90</v>
      </c>
      <c r="AB2066" s="362" t="s">
        <v>90</v>
      </c>
      <c r="AC2066" s="362"/>
      <c r="AD2066" s="362"/>
      <c r="AE2066" s="362"/>
      <c r="AF2066" s="362"/>
      <c r="AG2066" s="362"/>
      <c r="AH2066" s="362"/>
      <c r="AI2066" s="362" t="str">
        <f t="shared" si="32"/>
        <v>NOCAll Domain</v>
      </c>
      <c r="AJ2066" s="362" t="str">
        <f>VLOOKUP(AI2066,Table1[[#All],[CONCAT]:[Tfiber]],2,FALSE)</f>
        <v>Applications/Tools</v>
      </c>
      <c r="AK2066" s="362" t="s">
        <v>40</v>
      </c>
      <c r="AL2066" s="362" t="str">
        <f>VLOOKUP(C2066,[1]AllOSS!$B:$G,6,0)</f>
        <v>COMPLETED</v>
      </c>
      <c r="AM2066" s="362" t="str">
        <f>VLOOKUP(C2066,[1]AllOSS!$B:$K,10,0)</f>
        <v>09-09-2025: Threshold limits needs tobe enabled and on that threshold limit the alarms to be generated and that alarm should qualify for ticket generation as per requirement</v>
      </c>
      <c r="AN2066" s="362"/>
      <c r="AO2066" s="362"/>
      <c r="AP2066" s="361"/>
      <c r="AR2066">
        <v>1</v>
      </c>
    </row>
    <row r="2067" spans="2:44" ht="15" hidden="1" customHeight="1" x14ac:dyDescent="0.35">
      <c r="B2067" s="362">
        <v>2065</v>
      </c>
      <c r="C2067" s="362" t="s">
        <v>5074</v>
      </c>
      <c r="D2067" s="362" t="s">
        <v>3</v>
      </c>
      <c r="E2067" s="362" t="s">
        <v>172</v>
      </c>
      <c r="F2067" s="362"/>
      <c r="G2067" s="362" t="s">
        <v>63</v>
      </c>
      <c r="H2067" s="362" t="s">
        <v>63</v>
      </c>
      <c r="I2067" s="362" t="s">
        <v>80</v>
      </c>
      <c r="J2067" s="362" t="s">
        <v>63</v>
      </c>
      <c r="K2067" s="361" t="s">
        <v>5075</v>
      </c>
      <c r="L2067" s="362"/>
      <c r="M2067" s="362" t="s">
        <v>186</v>
      </c>
      <c r="N2067" s="362" t="s">
        <v>4410</v>
      </c>
      <c r="O2067" s="362"/>
      <c r="P2067" s="362" t="s">
        <v>4399</v>
      </c>
      <c r="Q2067" s="362" t="s">
        <v>4400</v>
      </c>
      <c r="R2067" s="362"/>
      <c r="S2067" s="361" t="s">
        <v>5047</v>
      </c>
      <c r="T2067" s="362"/>
      <c r="U2067" s="362"/>
      <c r="V2067" s="362" t="s">
        <v>844</v>
      </c>
      <c r="W2067" s="362"/>
      <c r="X2067" s="362"/>
      <c r="Y2067" s="362" t="s">
        <v>48</v>
      </c>
      <c r="Z2067" s="362" t="s">
        <v>90</v>
      </c>
      <c r="AA2067" s="366" t="s">
        <v>90</v>
      </c>
      <c r="AB2067" s="362" t="s">
        <v>90</v>
      </c>
      <c r="AC2067" s="362"/>
      <c r="AD2067" s="362"/>
      <c r="AE2067" s="362"/>
      <c r="AF2067" s="362"/>
      <c r="AG2067" s="362"/>
      <c r="AH2067" s="362"/>
      <c r="AI2067" s="362" t="str">
        <f t="shared" si="32"/>
        <v>NOCAll Domain</v>
      </c>
      <c r="AJ2067" s="362" t="str">
        <f>VLOOKUP(AI2067,Table1[[#All],[CONCAT]:[Tfiber]],2,FALSE)</f>
        <v>Applications/Tools</v>
      </c>
      <c r="AK2067" s="362" t="s">
        <v>40</v>
      </c>
      <c r="AL2067" s="362" t="str">
        <f>VLOOKUP(C2067,[1]AllOSS!$B:$G,6,0)</f>
        <v>COMPLETED</v>
      </c>
      <c r="AM2067" s="362" t="str">
        <f>VLOOKUP(C2067,[1]AllOSS!$B:$K,10,0)</f>
        <v>09-09-2025: Threshold limits needs tobe enabled and on that threshold limit the alarms to be generated and that alarm should qualify for ticket generation as per requirement</v>
      </c>
      <c r="AN2067" s="362"/>
      <c r="AO2067" s="362"/>
      <c r="AP2067" s="361"/>
      <c r="AR2067">
        <v>1</v>
      </c>
    </row>
    <row r="2068" spans="2:44" ht="15" hidden="1" customHeight="1" x14ac:dyDescent="0.35">
      <c r="B2068" s="362">
        <v>2066</v>
      </c>
      <c r="C2068" s="362" t="s">
        <v>5076</v>
      </c>
      <c r="D2068" s="362" t="s">
        <v>3</v>
      </c>
      <c r="E2068" s="362" t="s">
        <v>172</v>
      </c>
      <c r="F2068" s="362"/>
      <c r="G2068" s="362" t="s">
        <v>63</v>
      </c>
      <c r="H2068" s="362" t="s">
        <v>63</v>
      </c>
      <c r="I2068" s="362" t="s">
        <v>80</v>
      </c>
      <c r="J2068" s="362" t="s">
        <v>63</v>
      </c>
      <c r="K2068" s="361" t="s">
        <v>5077</v>
      </c>
      <c r="L2068" s="362"/>
      <c r="M2068" s="362" t="s">
        <v>186</v>
      </c>
      <c r="N2068" s="362" t="s">
        <v>4410</v>
      </c>
      <c r="O2068" s="362"/>
      <c r="P2068" s="362" t="s">
        <v>4399</v>
      </c>
      <c r="Q2068" s="362" t="s">
        <v>4400</v>
      </c>
      <c r="R2068" s="362"/>
      <c r="S2068" s="361" t="s">
        <v>5047</v>
      </c>
      <c r="T2068" s="362"/>
      <c r="U2068" s="362"/>
      <c r="V2068" s="362" t="s">
        <v>844</v>
      </c>
      <c r="W2068" s="362"/>
      <c r="X2068" s="362"/>
      <c r="Y2068" s="362" t="s">
        <v>48</v>
      </c>
      <c r="Z2068" s="362" t="s">
        <v>90</v>
      </c>
      <c r="AA2068" s="366" t="s">
        <v>90</v>
      </c>
      <c r="AB2068" s="362" t="s">
        <v>90</v>
      </c>
      <c r="AC2068" s="362"/>
      <c r="AD2068" s="362"/>
      <c r="AE2068" s="362"/>
      <c r="AF2068" s="362"/>
      <c r="AG2068" s="362"/>
      <c r="AH2068" s="362"/>
      <c r="AI2068" s="362" t="str">
        <f t="shared" si="32"/>
        <v>NOCAll Domain</v>
      </c>
      <c r="AJ2068" s="362" t="str">
        <f>VLOOKUP(AI2068,Table1[[#All],[CONCAT]:[Tfiber]],2,FALSE)</f>
        <v>Applications/Tools</v>
      </c>
      <c r="AK2068" s="362" t="s">
        <v>40</v>
      </c>
      <c r="AL2068" s="362" t="str">
        <f>VLOOKUP(C2068,[1]AllOSS!$B:$G,6,0)</f>
        <v>COMPLETED</v>
      </c>
      <c r="AM2068" s="362" t="str">
        <f>VLOOKUP(C2068,[1]AllOSS!$B:$K,10,0)</f>
        <v>09-09-2025: Threshold limits needs tobe enabled and on that threshold limit the alarms to be generated and that alarm should qualify for ticket generation as per requirement</v>
      </c>
      <c r="AN2068" s="362"/>
      <c r="AO2068" s="362"/>
      <c r="AP2068" s="361"/>
      <c r="AR2068">
        <v>1</v>
      </c>
    </row>
    <row r="2069" spans="2:44" ht="15" hidden="1" customHeight="1" x14ac:dyDescent="0.35">
      <c r="B2069" s="362">
        <v>2067</v>
      </c>
      <c r="C2069" s="362" t="s">
        <v>5078</v>
      </c>
      <c r="D2069" s="362" t="s">
        <v>3</v>
      </c>
      <c r="E2069" s="362" t="s">
        <v>172</v>
      </c>
      <c r="F2069" s="362"/>
      <c r="G2069" s="362" t="s">
        <v>63</v>
      </c>
      <c r="H2069" s="362" t="s">
        <v>63</v>
      </c>
      <c r="I2069" s="362" t="s">
        <v>80</v>
      </c>
      <c r="J2069" s="362" t="s">
        <v>63</v>
      </c>
      <c r="K2069" s="361" t="s">
        <v>5079</v>
      </c>
      <c r="L2069" s="362"/>
      <c r="M2069" s="362" t="s">
        <v>186</v>
      </c>
      <c r="N2069" s="362" t="s">
        <v>4410</v>
      </c>
      <c r="O2069" s="362"/>
      <c r="P2069" s="362" t="s">
        <v>2208</v>
      </c>
      <c r="Q2069" s="362" t="s">
        <v>4394</v>
      </c>
      <c r="R2069" s="362"/>
      <c r="S2069" s="361" t="s">
        <v>5080</v>
      </c>
      <c r="T2069" s="362"/>
      <c r="U2069" s="362"/>
      <c r="V2069" s="362" t="s">
        <v>844</v>
      </c>
      <c r="W2069" s="362"/>
      <c r="X2069" s="362"/>
      <c r="Y2069" s="362" t="s">
        <v>48</v>
      </c>
      <c r="Z2069" s="362" t="s">
        <v>90</v>
      </c>
      <c r="AA2069" s="366" t="s">
        <v>90</v>
      </c>
      <c r="AB2069" s="362" t="s">
        <v>90</v>
      </c>
      <c r="AC2069" s="362"/>
      <c r="AD2069" s="362"/>
      <c r="AE2069" s="362"/>
      <c r="AF2069" s="362"/>
      <c r="AG2069" s="362"/>
      <c r="AH2069" s="362"/>
      <c r="AI2069" s="362" t="str">
        <f t="shared" si="32"/>
        <v>NOCAll Domain</v>
      </c>
      <c r="AJ2069" s="362" t="str">
        <f>VLOOKUP(AI2069,Table1[[#All],[CONCAT]:[Tfiber]],2,FALSE)</f>
        <v>Applications/Tools</v>
      </c>
      <c r="AK2069" s="362" t="s">
        <v>40</v>
      </c>
      <c r="AL2069" s="362" t="str">
        <f>VLOOKUP(C2069,[1]AllOSS!$B:$G,6,0)</f>
        <v>COMPLETED</v>
      </c>
      <c r="AM2069" s="362" t="str">
        <f>VLOOKUP(C2069,[1]AllOSS!$B:$K,10,0)</f>
        <v>09-09-2025: SMS &amp; EMAIL is integrated. Whatsapp &amp; Call not feasible-earlier it was present as there was no credit it was stopped</v>
      </c>
      <c r="AN2069" s="362"/>
      <c r="AO2069" s="362"/>
      <c r="AP2069" s="361"/>
      <c r="AR2069">
        <v>1</v>
      </c>
    </row>
    <row r="2070" spans="2:44" ht="15" hidden="1" customHeight="1" x14ac:dyDescent="0.35">
      <c r="B2070" s="362">
        <v>2068</v>
      </c>
      <c r="C2070" s="362" t="s">
        <v>5081</v>
      </c>
      <c r="D2070" s="362" t="s">
        <v>3</v>
      </c>
      <c r="E2070" s="362" t="s">
        <v>172</v>
      </c>
      <c r="F2070" s="362"/>
      <c r="G2070" s="362" t="s">
        <v>63</v>
      </c>
      <c r="H2070" s="362" t="s">
        <v>63</v>
      </c>
      <c r="I2070" s="362" t="s">
        <v>80</v>
      </c>
      <c r="J2070" s="362" t="s">
        <v>63</v>
      </c>
      <c r="K2070" s="361" t="s">
        <v>5082</v>
      </c>
      <c r="L2070" s="362"/>
      <c r="M2070" s="362" t="s">
        <v>186</v>
      </c>
      <c r="N2070" s="362" t="s">
        <v>4410</v>
      </c>
      <c r="O2070" s="362"/>
      <c r="P2070" s="362" t="s">
        <v>2208</v>
      </c>
      <c r="Q2070" s="362" t="s">
        <v>4394</v>
      </c>
      <c r="R2070" s="362"/>
      <c r="S2070" s="361"/>
      <c r="T2070" s="362"/>
      <c r="U2070" s="362"/>
      <c r="V2070" s="362" t="s">
        <v>844</v>
      </c>
      <c r="W2070" s="362"/>
      <c r="X2070" s="362"/>
      <c r="Y2070" s="362" t="s">
        <v>48</v>
      </c>
      <c r="Z2070" s="362" t="s">
        <v>90</v>
      </c>
      <c r="AA2070" s="366" t="s">
        <v>90</v>
      </c>
      <c r="AB2070" s="362" t="s">
        <v>90</v>
      </c>
      <c r="AC2070" s="362"/>
      <c r="AD2070" s="362"/>
      <c r="AE2070" s="362"/>
      <c r="AF2070" s="362"/>
      <c r="AG2070" s="362"/>
      <c r="AH2070" s="362"/>
      <c r="AI2070" s="362" t="str">
        <f t="shared" si="32"/>
        <v>NOCAll Domain</v>
      </c>
      <c r="AJ2070" s="362" t="str">
        <f>VLOOKUP(AI2070,Table1[[#All],[CONCAT]:[Tfiber]],2,FALSE)</f>
        <v>Applications/Tools</v>
      </c>
      <c r="AK2070" s="362" t="s">
        <v>40</v>
      </c>
      <c r="AL2070" s="362" t="str">
        <f>VLOOKUP(C2070,[1]AllOSS!$B:$G,6,0)</f>
        <v>COMPLETED</v>
      </c>
      <c r="AM2070" s="362">
        <f>VLOOKUP(C2070,[1]AllOSS!$B:$K,10,0)</f>
        <v>0</v>
      </c>
      <c r="AN2070" s="362"/>
      <c r="AO2070" s="362"/>
      <c r="AP2070" s="361"/>
      <c r="AR2070">
        <v>1</v>
      </c>
    </row>
    <row r="2071" spans="2:44" ht="15" hidden="1" customHeight="1" x14ac:dyDescent="0.35">
      <c r="B2071" s="362">
        <v>2069</v>
      </c>
      <c r="C2071" s="362" t="s">
        <v>5083</v>
      </c>
      <c r="D2071" s="362" t="s">
        <v>3</v>
      </c>
      <c r="E2071" s="362" t="s">
        <v>172</v>
      </c>
      <c r="F2071" s="362"/>
      <c r="G2071" s="362" t="s">
        <v>63</v>
      </c>
      <c r="H2071" s="362" t="s">
        <v>63</v>
      </c>
      <c r="I2071" s="362" t="s">
        <v>80</v>
      </c>
      <c r="J2071" s="362" t="s">
        <v>63</v>
      </c>
      <c r="K2071" s="361" t="s">
        <v>5084</v>
      </c>
      <c r="L2071" s="362"/>
      <c r="M2071" s="362" t="s">
        <v>186</v>
      </c>
      <c r="N2071" s="362" t="s">
        <v>95</v>
      </c>
      <c r="O2071" s="362"/>
      <c r="P2071" s="362" t="s">
        <v>2208</v>
      </c>
      <c r="Q2071" s="362" t="s">
        <v>4394</v>
      </c>
      <c r="R2071" s="362"/>
      <c r="S2071" s="361"/>
      <c r="T2071" s="362"/>
      <c r="U2071" s="362"/>
      <c r="V2071" s="362" t="s">
        <v>844</v>
      </c>
      <c r="W2071" s="362"/>
      <c r="X2071" s="362" t="s">
        <v>9</v>
      </c>
      <c r="Y2071" s="362" t="s">
        <v>2790</v>
      </c>
      <c r="Z2071" s="362" t="s">
        <v>90</v>
      </c>
      <c r="AA2071" s="366" t="s">
        <v>90</v>
      </c>
      <c r="AB2071" s="362" t="s">
        <v>90</v>
      </c>
      <c r="AC2071" s="362"/>
      <c r="AD2071" s="362"/>
      <c r="AE2071" s="362"/>
      <c r="AF2071" s="362"/>
      <c r="AG2071" s="362"/>
      <c r="AH2071" s="362"/>
      <c r="AI2071" s="362" t="str">
        <f t="shared" si="32"/>
        <v>NOCAll Domain</v>
      </c>
      <c r="AJ2071" s="362" t="str">
        <f>VLOOKUP(AI2071,Table1[[#All],[CONCAT]:[Tfiber]],2,FALSE)</f>
        <v>Applications/Tools</v>
      </c>
      <c r="AK2071" s="362" t="e">
        <v>#N/A</v>
      </c>
      <c r="AL2071" s="362" t="str">
        <f>VLOOKUP(C2071,[1]AllOSS!$B:$G,6,0)</f>
        <v>NOT-FEASIBLE</v>
      </c>
      <c r="AM2071" s="362">
        <f>VLOOKUP(C2071,[1]AllOSS!$B:$K,10,0)</f>
        <v>0</v>
      </c>
      <c r="AN2071" s="362"/>
      <c r="AO2071" s="362"/>
      <c r="AP2071" s="361" t="e">
        <v>#N/A</v>
      </c>
      <c r="AR2071">
        <v>1</v>
      </c>
    </row>
    <row r="2072" spans="2:44" ht="15" hidden="1" customHeight="1" x14ac:dyDescent="0.35">
      <c r="B2072" s="362">
        <v>2070</v>
      </c>
      <c r="C2072" s="362" t="s">
        <v>5085</v>
      </c>
      <c r="D2072" s="362" t="s">
        <v>3</v>
      </c>
      <c r="E2072" s="362" t="s">
        <v>172</v>
      </c>
      <c r="F2072" s="362"/>
      <c r="G2072" s="362" t="s">
        <v>63</v>
      </c>
      <c r="H2072" s="362" t="s">
        <v>63</v>
      </c>
      <c r="I2072" s="362" t="s">
        <v>80</v>
      </c>
      <c r="J2072" s="362" t="s">
        <v>63</v>
      </c>
      <c r="K2072" s="361" t="s">
        <v>5086</v>
      </c>
      <c r="L2072" s="362"/>
      <c r="M2072" s="362" t="s">
        <v>186</v>
      </c>
      <c r="N2072" s="362" t="s">
        <v>4410</v>
      </c>
      <c r="O2072" s="362"/>
      <c r="P2072" s="362" t="s">
        <v>2208</v>
      </c>
      <c r="Q2072" s="362" t="s">
        <v>4394</v>
      </c>
      <c r="R2072" s="362"/>
      <c r="S2072" s="361"/>
      <c r="T2072" s="362"/>
      <c r="U2072" s="362"/>
      <c r="V2072" s="362" t="s">
        <v>844</v>
      </c>
      <c r="W2072" s="362"/>
      <c r="X2072" s="362"/>
      <c r="Y2072" s="362" t="s">
        <v>48</v>
      </c>
      <c r="Z2072" s="362" t="s">
        <v>90</v>
      </c>
      <c r="AA2072" s="366" t="s">
        <v>90</v>
      </c>
      <c r="AB2072" s="362" t="s">
        <v>90</v>
      </c>
      <c r="AC2072" s="362"/>
      <c r="AD2072" s="362"/>
      <c r="AE2072" s="362"/>
      <c r="AF2072" s="362"/>
      <c r="AG2072" s="362"/>
      <c r="AH2072" s="362"/>
      <c r="AI2072" s="362" t="str">
        <f t="shared" si="32"/>
        <v>NOCAll Domain</v>
      </c>
      <c r="AJ2072" s="362" t="str">
        <f>VLOOKUP(AI2072,Table1[[#All],[CONCAT]:[Tfiber]],2,FALSE)</f>
        <v>Applications/Tools</v>
      </c>
      <c r="AK2072" s="362" t="s">
        <v>40</v>
      </c>
      <c r="AL2072" s="362" t="str">
        <f>VLOOKUP(C2072,[1]AllOSS!$B:$G,6,0)</f>
        <v>COMPLETED</v>
      </c>
      <c r="AM2072" s="362">
        <f>VLOOKUP(C2072,[1]AllOSS!$B:$K,10,0)</f>
        <v>0</v>
      </c>
      <c r="AN2072" s="362"/>
      <c r="AO2072" s="362"/>
      <c r="AP2072" s="361"/>
      <c r="AR2072">
        <v>1</v>
      </c>
    </row>
    <row r="2073" spans="2:44" ht="15" hidden="1" customHeight="1" x14ac:dyDescent="0.35">
      <c r="B2073" s="362">
        <v>2071</v>
      </c>
      <c r="C2073" s="362" t="s">
        <v>5087</v>
      </c>
      <c r="D2073" s="362" t="s">
        <v>3</v>
      </c>
      <c r="E2073" s="362" t="s">
        <v>172</v>
      </c>
      <c r="F2073" s="362"/>
      <c r="G2073" s="362" t="s">
        <v>63</v>
      </c>
      <c r="H2073" s="362" t="s">
        <v>63</v>
      </c>
      <c r="I2073" s="362" t="s">
        <v>80</v>
      </c>
      <c r="J2073" s="362" t="s">
        <v>63</v>
      </c>
      <c r="K2073" s="361" t="s">
        <v>5088</v>
      </c>
      <c r="L2073" s="362"/>
      <c r="M2073" s="362" t="s">
        <v>186</v>
      </c>
      <c r="N2073" s="362" t="s">
        <v>95</v>
      </c>
      <c r="O2073" s="362"/>
      <c r="P2073" s="362" t="s">
        <v>2208</v>
      </c>
      <c r="Q2073" s="362" t="s">
        <v>4394</v>
      </c>
      <c r="R2073" s="362"/>
      <c r="S2073" s="361"/>
      <c r="T2073" s="362"/>
      <c r="U2073" s="362"/>
      <c r="V2073" s="362" t="s">
        <v>844</v>
      </c>
      <c r="W2073" s="362"/>
      <c r="X2073" s="362" t="s">
        <v>9</v>
      </c>
      <c r="Y2073" s="362" t="s">
        <v>2790</v>
      </c>
      <c r="Z2073" s="362" t="s">
        <v>90</v>
      </c>
      <c r="AA2073" s="366" t="s">
        <v>90</v>
      </c>
      <c r="AB2073" s="362" t="s">
        <v>90</v>
      </c>
      <c r="AC2073" s="362"/>
      <c r="AD2073" s="362"/>
      <c r="AE2073" s="362"/>
      <c r="AF2073" s="362"/>
      <c r="AG2073" s="362"/>
      <c r="AH2073" s="362"/>
      <c r="AI2073" s="362" t="str">
        <f t="shared" si="32"/>
        <v>NOCAll Domain</v>
      </c>
      <c r="AJ2073" s="362" t="str">
        <f>VLOOKUP(AI2073,Table1[[#All],[CONCAT]:[Tfiber]],2,FALSE)</f>
        <v>Applications/Tools</v>
      </c>
      <c r="AK2073" s="362" t="e">
        <v>#N/A</v>
      </c>
      <c r="AL2073" s="362" t="str">
        <f>VLOOKUP(C2073,[1]AllOSS!$B:$G,6,0)</f>
        <v>NOT-FEASIBLE</v>
      </c>
      <c r="AM2073" s="362">
        <f>VLOOKUP(C2073,[1]AllOSS!$B:$K,10,0)</f>
        <v>0</v>
      </c>
      <c r="AN2073" s="362"/>
      <c r="AO2073" s="362"/>
      <c r="AP2073" s="361" t="e">
        <v>#N/A</v>
      </c>
      <c r="AR2073">
        <v>1</v>
      </c>
    </row>
    <row r="2074" spans="2:44" ht="15" hidden="1" customHeight="1" x14ac:dyDescent="0.35">
      <c r="B2074" s="362">
        <v>2072</v>
      </c>
      <c r="C2074" s="362" t="s">
        <v>5089</v>
      </c>
      <c r="D2074" s="362" t="s">
        <v>3</v>
      </c>
      <c r="E2074" s="362" t="s">
        <v>172</v>
      </c>
      <c r="F2074" s="362"/>
      <c r="G2074" s="362"/>
      <c r="H2074" s="362"/>
      <c r="I2074" s="362" t="s">
        <v>77</v>
      </c>
      <c r="J2074" s="362" t="s">
        <v>5063</v>
      </c>
      <c r="K2074" s="361" t="s">
        <v>5090</v>
      </c>
      <c r="L2074" s="362"/>
      <c r="M2074" s="362" t="s">
        <v>1689</v>
      </c>
      <c r="N2074" s="362" t="s">
        <v>90</v>
      </c>
      <c r="O2074" s="362"/>
      <c r="P2074" s="362" t="s">
        <v>77</v>
      </c>
      <c r="Q2074" s="362" t="s">
        <v>5065</v>
      </c>
      <c r="R2074" s="362" t="s">
        <v>1663</v>
      </c>
      <c r="S2074" s="365" t="s">
        <v>5066</v>
      </c>
      <c r="T2074" s="377"/>
      <c r="U2074" s="377"/>
      <c r="V2074" s="363" t="s">
        <v>133</v>
      </c>
      <c r="W2074" s="363"/>
      <c r="X2074" s="363"/>
      <c r="Y2074" s="362" t="s">
        <v>45</v>
      </c>
      <c r="Z2074" s="362" t="s">
        <v>90</v>
      </c>
      <c r="AA2074" s="366" t="s">
        <v>90</v>
      </c>
      <c r="AB2074" s="362" t="s">
        <v>90</v>
      </c>
      <c r="AC2074" s="362"/>
      <c r="AD2074" s="362"/>
      <c r="AE2074" s="362"/>
      <c r="AF2074" s="362"/>
      <c r="AG2074" s="362"/>
      <c r="AH2074" s="362"/>
      <c r="AI2074" s="362" t="str">
        <f t="shared" si="32"/>
        <v>NOCHelpdesk</v>
      </c>
      <c r="AJ2074" s="362" t="str">
        <f>VLOOKUP(AI2074,Table1[[#All],[CONCAT]:[Tfiber]],2,FALSE)</f>
        <v>Applications/Tools</v>
      </c>
      <c r="AK2074" s="362" t="s">
        <v>39</v>
      </c>
      <c r="AL2074" s="362"/>
      <c r="AM2074" s="362"/>
      <c r="AN2074" s="362"/>
      <c r="AO2074" s="368">
        <v>45924</v>
      </c>
      <c r="AP2074" s="361" t="s">
        <v>5067</v>
      </c>
      <c r="AR2074">
        <v>1</v>
      </c>
    </row>
    <row r="2075" spans="2:44" ht="15" hidden="1" customHeight="1" x14ac:dyDescent="0.35">
      <c r="B2075" s="362">
        <v>2073</v>
      </c>
      <c r="C2075" s="362" t="s">
        <v>5091</v>
      </c>
      <c r="D2075" s="362" t="s">
        <v>3</v>
      </c>
      <c r="E2075" s="362" t="s">
        <v>172</v>
      </c>
      <c r="F2075" s="362"/>
      <c r="G2075" s="362" t="s">
        <v>63</v>
      </c>
      <c r="H2075" s="362" t="s">
        <v>63</v>
      </c>
      <c r="I2075" s="362" t="s">
        <v>80</v>
      </c>
      <c r="J2075" s="362" t="s">
        <v>63</v>
      </c>
      <c r="K2075" s="361" t="s">
        <v>5092</v>
      </c>
      <c r="L2075" s="362"/>
      <c r="M2075" s="362" t="s">
        <v>186</v>
      </c>
      <c r="N2075" s="362" t="s">
        <v>4410</v>
      </c>
      <c r="O2075" s="362"/>
      <c r="P2075" s="362" t="s">
        <v>2208</v>
      </c>
      <c r="Q2075" s="362" t="s">
        <v>4394</v>
      </c>
      <c r="R2075" s="362"/>
      <c r="S2075" s="361"/>
      <c r="T2075" s="362"/>
      <c r="U2075" s="362"/>
      <c r="V2075" s="362" t="s">
        <v>844</v>
      </c>
      <c r="W2075" s="362"/>
      <c r="X2075" s="362"/>
      <c r="Y2075" s="362" t="s">
        <v>48</v>
      </c>
      <c r="Z2075" s="362" t="s">
        <v>90</v>
      </c>
      <c r="AA2075" s="366" t="s">
        <v>90</v>
      </c>
      <c r="AB2075" s="362" t="s">
        <v>90</v>
      </c>
      <c r="AC2075" s="362"/>
      <c r="AD2075" s="362"/>
      <c r="AE2075" s="362"/>
      <c r="AF2075" s="362"/>
      <c r="AG2075" s="362"/>
      <c r="AH2075" s="362"/>
      <c r="AI2075" s="362" t="str">
        <f t="shared" si="32"/>
        <v>NOCAll Domain</v>
      </c>
      <c r="AJ2075" s="362" t="str">
        <f>VLOOKUP(AI2075,Table1[[#All],[CONCAT]:[Tfiber]],2,FALSE)</f>
        <v>Applications/Tools</v>
      </c>
      <c r="AK2075" s="362" t="s">
        <v>40</v>
      </c>
      <c r="AL2075" s="362" t="str">
        <f>VLOOKUP(C2075,[1]AllOSS!$B:$G,6,0)</f>
        <v>COMPLETED</v>
      </c>
      <c r="AM2075" s="362">
        <f>VLOOKUP(C2075,[1]AllOSS!$B:$K,10,0)</f>
        <v>0</v>
      </c>
      <c r="AN2075" s="362"/>
      <c r="AO2075" s="362"/>
      <c r="AP2075" s="361"/>
      <c r="AR2075">
        <v>1</v>
      </c>
    </row>
    <row r="2076" spans="2:44" ht="15" hidden="1" customHeight="1" x14ac:dyDescent="0.35">
      <c r="B2076" s="362">
        <v>2074</v>
      </c>
      <c r="C2076" s="362" t="s">
        <v>5093</v>
      </c>
      <c r="D2076" s="362" t="s">
        <v>3</v>
      </c>
      <c r="E2076" s="362" t="s">
        <v>172</v>
      </c>
      <c r="F2076" s="362"/>
      <c r="G2076" s="362" t="s">
        <v>63</v>
      </c>
      <c r="H2076" s="362" t="s">
        <v>63</v>
      </c>
      <c r="I2076" s="362" t="s">
        <v>80</v>
      </c>
      <c r="J2076" s="362" t="s">
        <v>63</v>
      </c>
      <c r="K2076" s="361" t="s">
        <v>5094</v>
      </c>
      <c r="L2076" s="362"/>
      <c r="M2076" s="362" t="s">
        <v>186</v>
      </c>
      <c r="N2076" s="362" t="s">
        <v>95</v>
      </c>
      <c r="O2076" s="362"/>
      <c r="P2076" s="362" t="s">
        <v>2208</v>
      </c>
      <c r="Q2076" s="362" t="s">
        <v>4394</v>
      </c>
      <c r="R2076" s="362"/>
      <c r="S2076" s="361"/>
      <c r="T2076" s="362"/>
      <c r="U2076" s="362"/>
      <c r="V2076" s="362" t="s">
        <v>844</v>
      </c>
      <c r="W2076" s="362"/>
      <c r="X2076" s="362" t="s">
        <v>9</v>
      </c>
      <c r="Y2076" s="362" t="s">
        <v>2790</v>
      </c>
      <c r="Z2076" s="362" t="s">
        <v>90</v>
      </c>
      <c r="AA2076" s="366" t="s">
        <v>90</v>
      </c>
      <c r="AB2076" s="362" t="s">
        <v>90</v>
      </c>
      <c r="AC2076" s="362"/>
      <c r="AD2076" s="362"/>
      <c r="AE2076" s="362"/>
      <c r="AF2076" s="362"/>
      <c r="AG2076" s="362"/>
      <c r="AH2076" s="362"/>
      <c r="AI2076" s="362" t="str">
        <f t="shared" si="32"/>
        <v>NOCAll Domain</v>
      </c>
      <c r="AJ2076" s="362" t="str">
        <f>VLOOKUP(AI2076,Table1[[#All],[CONCAT]:[Tfiber]],2,FALSE)</f>
        <v>Applications/Tools</v>
      </c>
      <c r="AK2076" s="362" t="e">
        <v>#N/A</v>
      </c>
      <c r="AL2076" s="362" t="str">
        <f>VLOOKUP(C2076,[1]AllOSS!$B:$G,6,0)</f>
        <v>NOT-FEASIBLE</v>
      </c>
      <c r="AM2076" s="362">
        <f>VLOOKUP(C2076,[1]AllOSS!$B:$K,10,0)</f>
        <v>0</v>
      </c>
      <c r="AN2076" s="362"/>
      <c r="AO2076" s="362"/>
      <c r="AP2076" s="361" t="e">
        <v>#N/A</v>
      </c>
      <c r="AR2076">
        <v>1</v>
      </c>
    </row>
    <row r="2077" spans="2:44" ht="15" hidden="1" customHeight="1" x14ac:dyDescent="0.35">
      <c r="B2077" s="362">
        <v>2075</v>
      </c>
      <c r="C2077" s="362" t="s">
        <v>5095</v>
      </c>
      <c r="D2077" s="362" t="s">
        <v>3</v>
      </c>
      <c r="E2077" s="362" t="s">
        <v>172</v>
      </c>
      <c r="F2077" s="362"/>
      <c r="G2077" s="362" t="s">
        <v>63</v>
      </c>
      <c r="H2077" s="362" t="s">
        <v>63</v>
      </c>
      <c r="I2077" s="362" t="s">
        <v>80</v>
      </c>
      <c r="J2077" s="362" t="s">
        <v>63</v>
      </c>
      <c r="K2077" s="361" t="s">
        <v>5096</v>
      </c>
      <c r="L2077" s="362"/>
      <c r="M2077" s="362" t="s">
        <v>186</v>
      </c>
      <c r="N2077" s="362" t="s">
        <v>4410</v>
      </c>
      <c r="O2077" s="362"/>
      <c r="P2077" s="362" t="s">
        <v>2208</v>
      </c>
      <c r="Q2077" s="362" t="s">
        <v>4394</v>
      </c>
      <c r="R2077" s="362"/>
      <c r="S2077" s="361"/>
      <c r="T2077" s="362"/>
      <c r="U2077" s="362"/>
      <c r="V2077" s="362" t="s">
        <v>844</v>
      </c>
      <c r="W2077" s="362"/>
      <c r="X2077" s="362"/>
      <c r="Y2077" s="362" t="s">
        <v>48</v>
      </c>
      <c r="Z2077" s="362" t="s">
        <v>90</v>
      </c>
      <c r="AA2077" s="366" t="s">
        <v>90</v>
      </c>
      <c r="AB2077" s="362" t="s">
        <v>90</v>
      </c>
      <c r="AC2077" s="362"/>
      <c r="AD2077" s="362"/>
      <c r="AE2077" s="362"/>
      <c r="AF2077" s="362"/>
      <c r="AG2077" s="362"/>
      <c r="AH2077" s="362"/>
      <c r="AI2077" s="362" t="str">
        <f t="shared" si="32"/>
        <v>NOCAll Domain</v>
      </c>
      <c r="AJ2077" s="362" t="str">
        <f>VLOOKUP(AI2077,Table1[[#All],[CONCAT]:[Tfiber]],2,FALSE)</f>
        <v>Applications/Tools</v>
      </c>
      <c r="AK2077" s="362" t="s">
        <v>40</v>
      </c>
      <c r="AL2077" s="362" t="str">
        <f>VLOOKUP(C2077,[1]AllOSS!$B:$G,6,0)</f>
        <v>COMPLETED</v>
      </c>
      <c r="AM2077" s="362" t="str">
        <f>VLOOKUP(C2077,[1]AllOSS!$B:$K,10,0)</f>
        <v>for DWDN no monthly report inUOC</v>
      </c>
      <c r="AN2077" s="362"/>
      <c r="AO2077" s="362"/>
      <c r="AP2077" s="361"/>
      <c r="AR2077">
        <v>1</v>
      </c>
    </row>
    <row r="2078" spans="2:44" ht="15" hidden="1" customHeight="1" x14ac:dyDescent="0.35">
      <c r="B2078" s="362">
        <v>2076</v>
      </c>
      <c r="C2078" s="362" t="s">
        <v>5097</v>
      </c>
      <c r="D2078" s="362" t="s">
        <v>3</v>
      </c>
      <c r="E2078" s="362" t="s">
        <v>172</v>
      </c>
      <c r="F2078" s="362"/>
      <c r="G2078" s="362" t="s">
        <v>63</v>
      </c>
      <c r="H2078" s="362" t="s">
        <v>63</v>
      </c>
      <c r="I2078" s="362" t="s">
        <v>80</v>
      </c>
      <c r="J2078" s="362" t="s">
        <v>63</v>
      </c>
      <c r="K2078" s="361" t="s">
        <v>5098</v>
      </c>
      <c r="L2078" s="362"/>
      <c r="M2078" s="362" t="s">
        <v>186</v>
      </c>
      <c r="N2078" s="362" t="s">
        <v>95</v>
      </c>
      <c r="O2078" s="362"/>
      <c r="P2078" s="362" t="s">
        <v>2208</v>
      </c>
      <c r="Q2078" s="362" t="s">
        <v>4394</v>
      </c>
      <c r="R2078" s="362"/>
      <c r="S2078" s="361"/>
      <c r="T2078" s="362"/>
      <c r="U2078" s="362"/>
      <c r="V2078" s="362" t="s">
        <v>844</v>
      </c>
      <c r="W2078" s="362"/>
      <c r="X2078" s="362" t="s">
        <v>9</v>
      </c>
      <c r="Y2078" s="362" t="s">
        <v>2790</v>
      </c>
      <c r="Z2078" s="362" t="s">
        <v>90</v>
      </c>
      <c r="AA2078" s="366" t="s">
        <v>90</v>
      </c>
      <c r="AB2078" s="362" t="s">
        <v>90</v>
      </c>
      <c r="AC2078" s="362"/>
      <c r="AD2078" s="362"/>
      <c r="AE2078" s="362"/>
      <c r="AF2078" s="362"/>
      <c r="AG2078" s="362"/>
      <c r="AH2078" s="362"/>
      <c r="AI2078" s="362" t="str">
        <f t="shared" si="32"/>
        <v>NOCAll Domain</v>
      </c>
      <c r="AJ2078" s="362" t="str">
        <f>VLOOKUP(AI2078,Table1[[#All],[CONCAT]:[Tfiber]],2,FALSE)</f>
        <v>Applications/Tools</v>
      </c>
      <c r="AK2078" s="362" t="e">
        <v>#N/A</v>
      </c>
      <c r="AL2078" s="362" t="str">
        <f>VLOOKUP(C2078,[1]AllOSS!$B:$G,6,0)</f>
        <v>NOT-FEASIBLE</v>
      </c>
      <c r="AM2078" s="362">
        <f>VLOOKUP(C2078,[1]AllOSS!$B:$K,10,0)</f>
        <v>0</v>
      </c>
      <c r="AN2078" s="362"/>
      <c r="AO2078" s="362"/>
      <c r="AP2078" s="361" t="e">
        <v>#N/A</v>
      </c>
      <c r="AR2078">
        <v>1</v>
      </c>
    </row>
    <row r="2079" spans="2:44" ht="15" hidden="1" customHeight="1" x14ac:dyDescent="0.35">
      <c r="B2079" s="362">
        <v>2077</v>
      </c>
      <c r="C2079" s="362" t="s">
        <v>5099</v>
      </c>
      <c r="D2079" s="362" t="s">
        <v>3</v>
      </c>
      <c r="E2079" s="362" t="s">
        <v>172</v>
      </c>
      <c r="F2079" s="362"/>
      <c r="G2079" s="362" t="s">
        <v>63</v>
      </c>
      <c r="H2079" s="362" t="s">
        <v>63</v>
      </c>
      <c r="I2079" s="362" t="s">
        <v>80</v>
      </c>
      <c r="J2079" s="362" t="s">
        <v>63</v>
      </c>
      <c r="K2079" s="361" t="s">
        <v>5100</v>
      </c>
      <c r="L2079" s="362"/>
      <c r="M2079" s="362" t="s">
        <v>186</v>
      </c>
      <c r="N2079" s="362" t="s">
        <v>4410</v>
      </c>
      <c r="O2079" s="362"/>
      <c r="P2079" s="362" t="s">
        <v>2208</v>
      </c>
      <c r="Q2079" s="362" t="s">
        <v>4394</v>
      </c>
      <c r="R2079" s="362"/>
      <c r="S2079" s="361"/>
      <c r="T2079" s="362"/>
      <c r="U2079" s="362"/>
      <c r="V2079" s="362" t="s">
        <v>844</v>
      </c>
      <c r="W2079" s="362"/>
      <c r="X2079" s="362"/>
      <c r="Y2079" s="362" t="s">
        <v>48</v>
      </c>
      <c r="Z2079" s="362" t="s">
        <v>90</v>
      </c>
      <c r="AA2079" s="366" t="s">
        <v>90</v>
      </c>
      <c r="AB2079" s="362" t="s">
        <v>90</v>
      </c>
      <c r="AC2079" s="362"/>
      <c r="AD2079" s="362"/>
      <c r="AE2079" s="362"/>
      <c r="AF2079" s="362"/>
      <c r="AG2079" s="362"/>
      <c r="AH2079" s="362"/>
      <c r="AI2079" s="362" t="str">
        <f t="shared" si="32"/>
        <v>NOCAll Domain</v>
      </c>
      <c r="AJ2079" s="362" t="str">
        <f>VLOOKUP(AI2079,Table1[[#All],[CONCAT]:[Tfiber]],2,FALSE)</f>
        <v>Applications/Tools</v>
      </c>
      <c r="AK2079" s="362" t="s">
        <v>40</v>
      </c>
      <c r="AL2079" s="362" t="str">
        <f>VLOOKUP(C2079,[1]AllOSS!$B:$G,6,0)</f>
        <v>COMPLETED</v>
      </c>
      <c r="AM2079" s="362">
        <f>VLOOKUP(C2079,[1]AllOSS!$B:$K,10,0)</f>
        <v>0</v>
      </c>
      <c r="AN2079" s="362"/>
      <c r="AO2079" s="362"/>
      <c r="AP2079" s="361"/>
      <c r="AR2079">
        <v>1</v>
      </c>
    </row>
    <row r="2080" spans="2:44" ht="15" hidden="1" customHeight="1" x14ac:dyDescent="0.35">
      <c r="B2080" s="362">
        <v>2078</v>
      </c>
      <c r="C2080" s="362" t="s">
        <v>5101</v>
      </c>
      <c r="D2080" s="362" t="s">
        <v>3</v>
      </c>
      <c r="E2080" s="362" t="s">
        <v>172</v>
      </c>
      <c r="F2080" s="362"/>
      <c r="G2080" s="362" t="s">
        <v>63</v>
      </c>
      <c r="H2080" s="362" t="s">
        <v>63</v>
      </c>
      <c r="I2080" s="362" t="s">
        <v>80</v>
      </c>
      <c r="J2080" s="362" t="s">
        <v>63</v>
      </c>
      <c r="K2080" s="361" t="s">
        <v>5102</v>
      </c>
      <c r="L2080" s="362"/>
      <c r="M2080" s="362" t="s">
        <v>186</v>
      </c>
      <c r="N2080" s="362" t="s">
        <v>95</v>
      </c>
      <c r="O2080" s="362"/>
      <c r="P2080" s="362" t="s">
        <v>2208</v>
      </c>
      <c r="Q2080" s="362" t="s">
        <v>4394</v>
      </c>
      <c r="R2080" s="362"/>
      <c r="S2080" s="361"/>
      <c r="T2080" s="362"/>
      <c r="U2080" s="362"/>
      <c r="V2080" s="362" t="s">
        <v>844</v>
      </c>
      <c r="W2080" s="362"/>
      <c r="X2080" s="362" t="s">
        <v>9</v>
      </c>
      <c r="Y2080" s="362" t="s">
        <v>2790</v>
      </c>
      <c r="Z2080" s="362" t="s">
        <v>90</v>
      </c>
      <c r="AA2080" s="366" t="s">
        <v>90</v>
      </c>
      <c r="AB2080" s="362" t="s">
        <v>90</v>
      </c>
      <c r="AC2080" s="362"/>
      <c r="AD2080" s="362"/>
      <c r="AE2080" s="362"/>
      <c r="AF2080" s="362"/>
      <c r="AG2080" s="362"/>
      <c r="AH2080" s="362"/>
      <c r="AI2080" s="362" t="str">
        <f t="shared" si="32"/>
        <v>NOCAll Domain</v>
      </c>
      <c r="AJ2080" s="362" t="str">
        <f>VLOOKUP(AI2080,Table1[[#All],[CONCAT]:[Tfiber]],2,FALSE)</f>
        <v>Applications/Tools</v>
      </c>
      <c r="AK2080" s="362" t="e">
        <v>#N/A</v>
      </c>
      <c r="AL2080" s="362" t="str">
        <f>VLOOKUP(C2080,[1]AllOSS!$B:$G,6,0)</f>
        <v>NOT-FEASIBLE</v>
      </c>
      <c r="AM2080" s="362">
        <f>VLOOKUP(C2080,[1]AllOSS!$B:$K,10,0)</f>
        <v>0</v>
      </c>
      <c r="AN2080" s="362"/>
      <c r="AO2080" s="362"/>
      <c r="AP2080" s="361" t="e">
        <v>#N/A</v>
      </c>
      <c r="AR2080">
        <v>1</v>
      </c>
    </row>
    <row r="2081" spans="2:44" ht="15" hidden="1" customHeight="1" x14ac:dyDescent="0.35">
      <c r="B2081" s="362">
        <v>2079</v>
      </c>
      <c r="C2081" s="362" t="s">
        <v>5103</v>
      </c>
      <c r="D2081" s="362" t="s">
        <v>3</v>
      </c>
      <c r="E2081" s="362" t="s">
        <v>172</v>
      </c>
      <c r="F2081" s="362"/>
      <c r="G2081" s="362" t="s">
        <v>63</v>
      </c>
      <c r="H2081" s="362" t="s">
        <v>63</v>
      </c>
      <c r="I2081" s="362" t="s">
        <v>80</v>
      </c>
      <c r="J2081" s="362" t="s">
        <v>63</v>
      </c>
      <c r="K2081" s="361" t="s">
        <v>5104</v>
      </c>
      <c r="L2081" s="362"/>
      <c r="M2081" s="362" t="s">
        <v>186</v>
      </c>
      <c r="N2081" s="362" t="s">
        <v>4410</v>
      </c>
      <c r="O2081" s="362"/>
      <c r="P2081" s="362" t="s">
        <v>2208</v>
      </c>
      <c r="Q2081" s="362" t="s">
        <v>4394</v>
      </c>
      <c r="R2081" s="362"/>
      <c r="S2081" s="361"/>
      <c r="T2081" s="362"/>
      <c r="U2081" s="362"/>
      <c r="V2081" s="362" t="s">
        <v>844</v>
      </c>
      <c r="W2081" s="362"/>
      <c r="X2081" s="362"/>
      <c r="Y2081" s="362" t="s">
        <v>48</v>
      </c>
      <c r="Z2081" s="362" t="s">
        <v>90</v>
      </c>
      <c r="AA2081" s="366" t="s">
        <v>90</v>
      </c>
      <c r="AB2081" s="362" t="s">
        <v>90</v>
      </c>
      <c r="AC2081" s="362"/>
      <c r="AD2081" s="362"/>
      <c r="AE2081" s="362"/>
      <c r="AF2081" s="362"/>
      <c r="AG2081" s="362"/>
      <c r="AH2081" s="362"/>
      <c r="AI2081" s="362" t="str">
        <f t="shared" si="32"/>
        <v>NOCAll Domain</v>
      </c>
      <c r="AJ2081" s="362" t="str">
        <f>VLOOKUP(AI2081,Table1[[#All],[CONCAT]:[Tfiber]],2,FALSE)</f>
        <v>Applications/Tools</v>
      </c>
      <c r="AK2081" s="362" t="s">
        <v>40</v>
      </c>
      <c r="AL2081" s="362" t="str">
        <f>VLOOKUP(C2081,[1]AllOSS!$B:$G,6,0)</f>
        <v>COMPLETED</v>
      </c>
      <c r="AM2081" s="362">
        <f>VLOOKUP(C2081,[1]AllOSS!$B:$K,10,0)</f>
        <v>0</v>
      </c>
      <c r="AN2081" s="362"/>
      <c r="AO2081" s="362"/>
      <c r="AP2081" s="361"/>
      <c r="AR2081">
        <v>1</v>
      </c>
    </row>
    <row r="2082" spans="2:44" ht="15" hidden="1" customHeight="1" x14ac:dyDescent="0.35">
      <c r="B2082" s="362">
        <v>2080</v>
      </c>
      <c r="C2082" s="362" t="s">
        <v>5105</v>
      </c>
      <c r="D2082" s="362" t="s">
        <v>3</v>
      </c>
      <c r="E2082" s="362" t="s">
        <v>172</v>
      </c>
      <c r="F2082" s="362"/>
      <c r="G2082" s="362" t="s">
        <v>63</v>
      </c>
      <c r="H2082" s="362" t="s">
        <v>63</v>
      </c>
      <c r="I2082" s="362" t="s">
        <v>80</v>
      </c>
      <c r="J2082" s="362" t="s">
        <v>63</v>
      </c>
      <c r="K2082" s="361" t="s">
        <v>5106</v>
      </c>
      <c r="L2082" s="362"/>
      <c r="M2082" s="362" t="s">
        <v>186</v>
      </c>
      <c r="N2082" s="362" t="s">
        <v>95</v>
      </c>
      <c r="O2082" s="362"/>
      <c r="P2082" s="362" t="s">
        <v>2208</v>
      </c>
      <c r="Q2082" s="362" t="s">
        <v>4394</v>
      </c>
      <c r="R2082" s="362"/>
      <c r="S2082" s="361"/>
      <c r="T2082" s="362"/>
      <c r="U2082" s="362"/>
      <c r="V2082" s="362" t="s">
        <v>844</v>
      </c>
      <c r="W2082" s="362"/>
      <c r="X2082" s="362" t="s">
        <v>9</v>
      </c>
      <c r="Y2082" s="362" t="s">
        <v>2790</v>
      </c>
      <c r="Z2082" s="362" t="s">
        <v>90</v>
      </c>
      <c r="AA2082" s="366" t="s">
        <v>90</v>
      </c>
      <c r="AB2082" s="362" t="s">
        <v>90</v>
      </c>
      <c r="AC2082" s="362"/>
      <c r="AD2082" s="362"/>
      <c r="AE2082" s="362"/>
      <c r="AF2082" s="362"/>
      <c r="AG2082" s="362"/>
      <c r="AH2082" s="362"/>
      <c r="AI2082" s="362" t="str">
        <f t="shared" si="32"/>
        <v>NOCAll Domain</v>
      </c>
      <c r="AJ2082" s="362" t="str">
        <f>VLOOKUP(AI2082,Table1[[#All],[CONCAT]:[Tfiber]],2,FALSE)</f>
        <v>Applications/Tools</v>
      </c>
      <c r="AK2082" s="362" t="e">
        <v>#N/A</v>
      </c>
      <c r="AL2082" s="362" t="str">
        <f>VLOOKUP(C2082,[1]AllOSS!$B:$G,6,0)</f>
        <v>NOT-FEASIBLE</v>
      </c>
      <c r="AM2082" s="362">
        <f>VLOOKUP(C2082,[1]AllOSS!$B:$K,10,0)</f>
        <v>0</v>
      </c>
      <c r="AN2082" s="362"/>
      <c r="AO2082" s="362"/>
      <c r="AP2082" s="361" t="e">
        <v>#N/A</v>
      </c>
      <c r="AR2082">
        <v>1</v>
      </c>
    </row>
    <row r="2083" spans="2:44" ht="15" hidden="1" customHeight="1" x14ac:dyDescent="0.35">
      <c r="B2083" s="362">
        <v>2081</v>
      </c>
      <c r="C2083" s="362" t="s">
        <v>5107</v>
      </c>
      <c r="D2083" s="362" t="s">
        <v>3</v>
      </c>
      <c r="E2083" s="362" t="s">
        <v>172</v>
      </c>
      <c r="F2083" s="362"/>
      <c r="G2083" s="362" t="s">
        <v>63</v>
      </c>
      <c r="H2083" s="362" t="s">
        <v>63</v>
      </c>
      <c r="I2083" s="362" t="s">
        <v>80</v>
      </c>
      <c r="J2083" s="362" t="s">
        <v>63</v>
      </c>
      <c r="K2083" s="361" t="s">
        <v>5108</v>
      </c>
      <c r="L2083" s="362"/>
      <c r="M2083" s="362" t="s">
        <v>186</v>
      </c>
      <c r="N2083" s="362" t="s">
        <v>40</v>
      </c>
      <c r="O2083" s="362"/>
      <c r="P2083" s="362" t="s">
        <v>2208</v>
      </c>
      <c r="Q2083" s="362" t="s">
        <v>4394</v>
      </c>
      <c r="R2083" s="362"/>
      <c r="S2083" s="361"/>
      <c r="T2083" s="362"/>
      <c r="U2083" s="362"/>
      <c r="V2083" s="362" t="s">
        <v>844</v>
      </c>
      <c r="W2083" s="362"/>
      <c r="X2083" s="362" t="s">
        <v>9</v>
      </c>
      <c r="Y2083" s="362" t="s">
        <v>9</v>
      </c>
      <c r="Z2083" s="362" t="s">
        <v>90</v>
      </c>
      <c r="AA2083" s="366" t="s">
        <v>90</v>
      </c>
      <c r="AB2083" s="362" t="s">
        <v>90</v>
      </c>
      <c r="AC2083" s="362"/>
      <c r="AD2083" s="362"/>
      <c r="AE2083" s="362"/>
      <c r="AF2083" s="362"/>
      <c r="AG2083" s="362"/>
      <c r="AH2083" s="362"/>
      <c r="AI2083" s="362" t="str">
        <f t="shared" si="32"/>
        <v>NOCAll Domain</v>
      </c>
      <c r="AJ2083" s="362" t="str">
        <f>VLOOKUP(AI2083,Table1[[#All],[CONCAT]:[Tfiber]],2,FALSE)</f>
        <v>Applications/Tools</v>
      </c>
      <c r="AK2083" s="362" t="s">
        <v>40</v>
      </c>
      <c r="AL2083" s="362" t="str">
        <f>VLOOKUP(C2083,[1]AllOSS!$B:$G,6,0)</f>
        <v>WIP</v>
      </c>
      <c r="AM2083" s="362">
        <f>VLOOKUP(C2083,[1]AllOSS!$B:$K,10,0)</f>
        <v>0</v>
      </c>
      <c r="AN2083" s="362"/>
      <c r="AO2083" s="362"/>
      <c r="AP2083" s="361" t="e">
        <v>#N/A</v>
      </c>
      <c r="AR2083">
        <v>1</v>
      </c>
    </row>
    <row r="2084" spans="2:44" ht="15" hidden="1" customHeight="1" x14ac:dyDescent="0.35">
      <c r="B2084" s="362">
        <v>2082</v>
      </c>
      <c r="C2084" s="362" t="s">
        <v>5109</v>
      </c>
      <c r="D2084" s="362" t="s">
        <v>3</v>
      </c>
      <c r="E2084" s="362" t="s">
        <v>172</v>
      </c>
      <c r="F2084" s="362"/>
      <c r="G2084" s="362" t="s">
        <v>63</v>
      </c>
      <c r="H2084" s="362" t="s">
        <v>63</v>
      </c>
      <c r="I2084" s="362" t="s">
        <v>80</v>
      </c>
      <c r="J2084" s="362" t="s">
        <v>63</v>
      </c>
      <c r="K2084" s="361" t="s">
        <v>5110</v>
      </c>
      <c r="L2084" s="362"/>
      <c r="M2084" s="362" t="s">
        <v>186</v>
      </c>
      <c r="N2084" s="362" t="s">
        <v>40</v>
      </c>
      <c r="O2084" s="362"/>
      <c r="P2084" s="362" t="s">
        <v>2208</v>
      </c>
      <c r="Q2084" s="362" t="s">
        <v>4394</v>
      </c>
      <c r="R2084" s="362"/>
      <c r="S2084" s="361"/>
      <c r="T2084" s="362"/>
      <c r="U2084" s="362"/>
      <c r="V2084" s="362" t="s">
        <v>844</v>
      </c>
      <c r="W2084" s="362"/>
      <c r="X2084" s="362" t="s">
        <v>9</v>
      </c>
      <c r="Y2084" s="362" t="s">
        <v>9</v>
      </c>
      <c r="Z2084" s="362" t="s">
        <v>90</v>
      </c>
      <c r="AA2084" s="366" t="s">
        <v>90</v>
      </c>
      <c r="AB2084" s="362" t="s">
        <v>90</v>
      </c>
      <c r="AC2084" s="362"/>
      <c r="AD2084" s="362"/>
      <c r="AE2084" s="362"/>
      <c r="AF2084" s="362"/>
      <c r="AG2084" s="362"/>
      <c r="AH2084" s="362"/>
      <c r="AI2084" s="362" t="str">
        <f t="shared" si="32"/>
        <v>NOCAll Domain</v>
      </c>
      <c r="AJ2084" s="362" t="str">
        <f>VLOOKUP(AI2084,Table1[[#All],[CONCAT]:[Tfiber]],2,FALSE)</f>
        <v>Applications/Tools</v>
      </c>
      <c r="AK2084" s="362" t="s">
        <v>40</v>
      </c>
      <c r="AL2084" s="362" t="str">
        <f>VLOOKUP(C2084,[1]AllOSS!$B:$G,6,0)</f>
        <v>WIP</v>
      </c>
      <c r="AM2084" s="362">
        <f>VLOOKUP(C2084,[1]AllOSS!$B:$K,10,0)</f>
        <v>0</v>
      </c>
      <c r="AN2084" s="362"/>
      <c r="AO2084" s="362"/>
      <c r="AP2084" s="361" t="e">
        <v>#N/A</v>
      </c>
      <c r="AR2084">
        <v>1</v>
      </c>
    </row>
    <row r="2085" spans="2:44" ht="15" hidden="1" customHeight="1" x14ac:dyDescent="0.35">
      <c r="B2085" s="362">
        <v>2083</v>
      </c>
      <c r="C2085" s="362" t="s">
        <v>5111</v>
      </c>
      <c r="D2085" s="362" t="s">
        <v>3</v>
      </c>
      <c r="E2085" s="362" t="s">
        <v>172</v>
      </c>
      <c r="F2085" s="362"/>
      <c r="G2085" s="362" t="s">
        <v>63</v>
      </c>
      <c r="H2085" s="362" t="s">
        <v>63</v>
      </c>
      <c r="I2085" s="362" t="s">
        <v>63</v>
      </c>
      <c r="J2085" s="362" t="s">
        <v>4392</v>
      </c>
      <c r="K2085" s="361" t="s">
        <v>5112</v>
      </c>
      <c r="L2085" s="362"/>
      <c r="M2085" s="362" t="s">
        <v>186</v>
      </c>
      <c r="N2085" s="362" t="s">
        <v>90</v>
      </c>
      <c r="O2085" s="362"/>
      <c r="P2085" s="362" t="s">
        <v>2208</v>
      </c>
      <c r="Q2085" s="362" t="s">
        <v>4394</v>
      </c>
      <c r="R2085" s="362"/>
      <c r="S2085" s="361"/>
      <c r="T2085" s="362"/>
      <c r="U2085" s="362"/>
      <c r="V2085" s="362" t="s">
        <v>844</v>
      </c>
      <c r="W2085" s="362"/>
      <c r="X2085" s="362" t="s">
        <v>9</v>
      </c>
      <c r="Y2085" s="362" t="s">
        <v>9</v>
      </c>
      <c r="Z2085" s="362" t="s">
        <v>90</v>
      </c>
      <c r="AA2085" s="366" t="s">
        <v>90</v>
      </c>
      <c r="AB2085" s="362" t="s">
        <v>90</v>
      </c>
      <c r="AC2085" s="362"/>
      <c r="AD2085" s="362"/>
      <c r="AE2085" s="362"/>
      <c r="AF2085" s="362"/>
      <c r="AG2085" s="362"/>
      <c r="AH2085" s="362"/>
      <c r="AI2085" s="362" t="str">
        <f t="shared" si="32"/>
        <v>NOCOSS</v>
      </c>
      <c r="AJ2085" s="362" t="str">
        <f>VLOOKUP(AI2085,Table1[[#All],[CONCAT]:[Tfiber]],2,FALSE)</f>
        <v>Applications/Tools</v>
      </c>
      <c r="AK2085" s="362" t="s">
        <v>40</v>
      </c>
      <c r="AL2085" s="362" t="str">
        <f>VLOOKUP(C2085,[1]AllOSS!$B:$G,6,0)</f>
        <v>OPEN</v>
      </c>
      <c r="AM2085" s="362">
        <f>VLOOKUP(C2085,[1]AllOSS!$B:$K,10,0)</f>
        <v>0</v>
      </c>
      <c r="AN2085" s="362"/>
      <c r="AO2085" s="362"/>
      <c r="AP2085" s="361" t="e">
        <v>#N/A</v>
      </c>
      <c r="AR2085">
        <v>1</v>
      </c>
    </row>
    <row r="2086" spans="2:44" ht="15" hidden="1" customHeight="1" x14ac:dyDescent="0.35">
      <c r="B2086" s="362">
        <v>2084</v>
      </c>
      <c r="C2086" s="362" t="s">
        <v>5113</v>
      </c>
      <c r="D2086" s="362" t="s">
        <v>3</v>
      </c>
      <c r="E2086" s="362" t="s">
        <v>172</v>
      </c>
      <c r="F2086" s="362"/>
      <c r="G2086" s="362"/>
      <c r="H2086" s="362"/>
      <c r="I2086" s="362" t="s">
        <v>77</v>
      </c>
      <c r="J2086" s="362" t="s">
        <v>5063</v>
      </c>
      <c r="K2086" s="361" t="s">
        <v>5114</v>
      </c>
      <c r="L2086" s="362"/>
      <c r="M2086" s="362" t="s">
        <v>1689</v>
      </c>
      <c r="N2086" s="362" t="s">
        <v>90</v>
      </c>
      <c r="O2086" s="362"/>
      <c r="P2086" s="362" t="s">
        <v>77</v>
      </c>
      <c r="Q2086" s="362" t="s">
        <v>5065</v>
      </c>
      <c r="R2086" s="362" t="s">
        <v>1663</v>
      </c>
      <c r="S2086" s="365" t="s">
        <v>5066</v>
      </c>
      <c r="T2086" s="377"/>
      <c r="U2086" s="377"/>
      <c r="V2086" s="363" t="s">
        <v>133</v>
      </c>
      <c r="W2086" s="363"/>
      <c r="X2086" s="363"/>
      <c r="Y2086" s="362" t="s">
        <v>45</v>
      </c>
      <c r="Z2086" s="362" t="s">
        <v>90</v>
      </c>
      <c r="AA2086" s="366" t="s">
        <v>90</v>
      </c>
      <c r="AB2086" s="362" t="s">
        <v>90</v>
      </c>
      <c r="AC2086" s="362"/>
      <c r="AD2086" s="362"/>
      <c r="AE2086" s="362"/>
      <c r="AF2086" s="362"/>
      <c r="AG2086" s="362"/>
      <c r="AH2086" s="362"/>
      <c r="AI2086" s="362" t="str">
        <f t="shared" si="32"/>
        <v>NOCHelpdesk</v>
      </c>
      <c r="AJ2086" s="362" t="str">
        <f>VLOOKUP(AI2086,Table1[[#All],[CONCAT]:[Tfiber]],2,FALSE)</f>
        <v>Applications/Tools</v>
      </c>
      <c r="AK2086" s="362" t="s">
        <v>39</v>
      </c>
      <c r="AL2086" s="362"/>
      <c r="AM2086" s="362"/>
      <c r="AN2086" s="362"/>
      <c r="AO2086" s="368">
        <v>45924</v>
      </c>
      <c r="AP2086" s="361" t="s">
        <v>5067</v>
      </c>
      <c r="AR2086">
        <v>1</v>
      </c>
    </row>
    <row r="2087" spans="2:44" ht="15" hidden="1" customHeight="1" x14ac:dyDescent="0.35">
      <c r="B2087" s="362">
        <v>2085</v>
      </c>
      <c r="C2087" s="362" t="s">
        <v>5115</v>
      </c>
      <c r="D2087" s="362" t="s">
        <v>3</v>
      </c>
      <c r="E2087" s="362" t="s">
        <v>172</v>
      </c>
      <c r="F2087" s="362"/>
      <c r="G2087" s="362" t="s">
        <v>63</v>
      </c>
      <c r="H2087" s="362" t="s">
        <v>63</v>
      </c>
      <c r="I2087" s="362" t="s">
        <v>80</v>
      </c>
      <c r="J2087" s="362" t="s">
        <v>63</v>
      </c>
      <c r="K2087" s="361" t="s">
        <v>5116</v>
      </c>
      <c r="L2087" s="362"/>
      <c r="M2087" s="362" t="s">
        <v>186</v>
      </c>
      <c r="N2087" s="362" t="s">
        <v>40</v>
      </c>
      <c r="O2087" s="362"/>
      <c r="P2087" s="362" t="s">
        <v>2208</v>
      </c>
      <c r="Q2087" s="362" t="s">
        <v>4394</v>
      </c>
      <c r="R2087" s="362"/>
      <c r="S2087" s="361"/>
      <c r="T2087" s="362"/>
      <c r="U2087" s="362"/>
      <c r="V2087" s="362" t="s">
        <v>844</v>
      </c>
      <c r="W2087" s="362"/>
      <c r="X2087" s="362" t="s">
        <v>9</v>
      </c>
      <c r="Y2087" s="362" t="s">
        <v>9</v>
      </c>
      <c r="Z2087" s="362" t="s">
        <v>90</v>
      </c>
      <c r="AA2087" s="366" t="s">
        <v>90</v>
      </c>
      <c r="AB2087" s="362" t="s">
        <v>90</v>
      </c>
      <c r="AC2087" s="362"/>
      <c r="AD2087" s="362"/>
      <c r="AE2087" s="362"/>
      <c r="AF2087" s="362"/>
      <c r="AG2087" s="362"/>
      <c r="AH2087" s="362"/>
      <c r="AI2087" s="362" t="str">
        <f t="shared" si="32"/>
        <v>NOCAll Domain</v>
      </c>
      <c r="AJ2087" s="362" t="str">
        <f>VLOOKUP(AI2087,Table1[[#All],[CONCAT]:[Tfiber]],2,FALSE)</f>
        <v>Applications/Tools</v>
      </c>
      <c r="AK2087" s="362" t="s">
        <v>40</v>
      </c>
      <c r="AL2087" s="362" t="str">
        <f>VLOOKUP(C2087,[1]AllOSS!$B:$G,6,0)</f>
        <v>WIP</v>
      </c>
      <c r="AM2087" s="362">
        <f>VLOOKUP(C2087,[1]AllOSS!$B:$K,10,0)</f>
        <v>0</v>
      </c>
      <c r="AN2087" s="362"/>
      <c r="AO2087" s="362"/>
      <c r="AP2087" s="361" t="e">
        <v>#N/A</v>
      </c>
      <c r="AR2087">
        <v>1</v>
      </c>
    </row>
    <row r="2088" spans="2:44" ht="15" hidden="1" customHeight="1" x14ac:dyDescent="0.35">
      <c r="B2088" s="362">
        <v>2086</v>
      </c>
      <c r="C2088" s="362" t="s">
        <v>5117</v>
      </c>
      <c r="D2088" s="362" t="s">
        <v>3</v>
      </c>
      <c r="E2088" s="362" t="s">
        <v>172</v>
      </c>
      <c r="F2088" s="362"/>
      <c r="G2088" s="362" t="s">
        <v>63</v>
      </c>
      <c r="H2088" s="362" t="s">
        <v>63</v>
      </c>
      <c r="I2088" s="362" t="s">
        <v>80</v>
      </c>
      <c r="J2088" s="362" t="s">
        <v>63</v>
      </c>
      <c r="K2088" s="361" t="s">
        <v>5118</v>
      </c>
      <c r="L2088" s="362"/>
      <c r="M2088" s="362" t="s">
        <v>186</v>
      </c>
      <c r="N2088" s="362" t="s">
        <v>95</v>
      </c>
      <c r="O2088" s="362"/>
      <c r="P2088" s="362" t="s">
        <v>2208</v>
      </c>
      <c r="Q2088" s="362" t="s">
        <v>4394</v>
      </c>
      <c r="R2088" s="362"/>
      <c r="S2088" s="361"/>
      <c r="T2088" s="362"/>
      <c r="U2088" s="362"/>
      <c r="V2088" s="362" t="s">
        <v>844</v>
      </c>
      <c r="W2088" s="362"/>
      <c r="X2088" s="362"/>
      <c r="Y2088" s="362" t="s">
        <v>48</v>
      </c>
      <c r="Z2088" s="362" t="s">
        <v>90</v>
      </c>
      <c r="AA2088" s="366" t="s">
        <v>90</v>
      </c>
      <c r="AB2088" s="362" t="s">
        <v>90</v>
      </c>
      <c r="AC2088" s="362"/>
      <c r="AD2088" s="362"/>
      <c r="AE2088" s="362"/>
      <c r="AF2088" s="362"/>
      <c r="AG2088" s="362"/>
      <c r="AH2088" s="362"/>
      <c r="AI2088" s="362" t="str">
        <f t="shared" si="32"/>
        <v>NOCAll Domain</v>
      </c>
      <c r="AJ2088" s="362" t="str">
        <f>VLOOKUP(AI2088,Table1[[#All],[CONCAT]:[Tfiber]],2,FALSE)</f>
        <v>Applications/Tools</v>
      </c>
      <c r="AK2088" s="362" t="e">
        <v>#N/A</v>
      </c>
      <c r="AL2088" s="362" t="str">
        <f>VLOOKUP(C2088,[1]AllOSS!$B:$G,6,0)</f>
        <v>COMPLETED</v>
      </c>
      <c r="AM2088" s="362">
        <f>VLOOKUP(C2088,[1]AllOSS!$B:$K,10,0)</f>
        <v>0</v>
      </c>
      <c r="AN2088" s="362"/>
      <c r="AO2088" s="362"/>
      <c r="AP2088" s="361" t="e">
        <v>#N/A</v>
      </c>
      <c r="AR2088">
        <v>1</v>
      </c>
    </row>
    <row r="2089" spans="2:44" ht="15" hidden="1" customHeight="1" x14ac:dyDescent="0.35">
      <c r="B2089" s="362">
        <v>2087</v>
      </c>
      <c r="C2089" s="362" t="s">
        <v>5119</v>
      </c>
      <c r="D2089" s="362" t="s">
        <v>3</v>
      </c>
      <c r="E2089" s="362" t="s">
        <v>172</v>
      </c>
      <c r="F2089" s="362"/>
      <c r="G2089" s="362" t="s">
        <v>63</v>
      </c>
      <c r="H2089" s="362" t="s">
        <v>63</v>
      </c>
      <c r="I2089" s="362" t="s">
        <v>63</v>
      </c>
      <c r="J2089" s="362" t="s">
        <v>5120</v>
      </c>
      <c r="K2089" s="361" t="s">
        <v>5121</v>
      </c>
      <c r="L2089" s="362"/>
      <c r="M2089" s="362" t="s">
        <v>186</v>
      </c>
      <c r="N2089" s="362" t="s">
        <v>4410</v>
      </c>
      <c r="O2089" s="362"/>
      <c r="P2089" s="362" t="s">
        <v>4399</v>
      </c>
      <c r="Q2089" s="362" t="s">
        <v>4400</v>
      </c>
      <c r="R2089" s="362"/>
      <c r="S2089" s="361"/>
      <c r="T2089" s="362"/>
      <c r="U2089" s="362"/>
      <c r="V2089" s="362" t="s">
        <v>844</v>
      </c>
      <c r="W2089" s="362"/>
      <c r="X2089" s="362"/>
      <c r="Y2089" s="362" t="s">
        <v>48</v>
      </c>
      <c r="Z2089" s="362" t="s">
        <v>90</v>
      </c>
      <c r="AA2089" s="366" t="s">
        <v>90</v>
      </c>
      <c r="AB2089" s="362" t="s">
        <v>90</v>
      </c>
      <c r="AC2089" s="362"/>
      <c r="AD2089" s="362"/>
      <c r="AE2089" s="362"/>
      <c r="AF2089" s="362"/>
      <c r="AG2089" s="362"/>
      <c r="AH2089" s="362"/>
      <c r="AI2089" s="362" t="str">
        <f t="shared" si="32"/>
        <v>NOCOSS</v>
      </c>
      <c r="AJ2089" s="362" t="str">
        <f>VLOOKUP(AI2089,Table1[[#All],[CONCAT]:[Tfiber]],2,FALSE)</f>
        <v>Applications/Tools</v>
      </c>
      <c r="AK2089" s="362" t="s">
        <v>40</v>
      </c>
      <c r="AL2089" s="362" t="str">
        <f>VLOOKUP(C2089,[1]AllOSS!$B:$G,6,0)</f>
        <v>COMPLETED</v>
      </c>
      <c r="AM2089" s="362">
        <f>VLOOKUP(C2089,[1]AllOSS!$B:$K,10,0)</f>
        <v>0</v>
      </c>
      <c r="AN2089" s="362"/>
      <c r="AO2089" s="362"/>
      <c r="AP2089" s="361"/>
      <c r="AR2089">
        <v>1</v>
      </c>
    </row>
    <row r="2090" spans="2:44" ht="15" hidden="1" customHeight="1" x14ac:dyDescent="0.35">
      <c r="B2090" s="362">
        <v>2088</v>
      </c>
      <c r="C2090" s="362" t="s">
        <v>5122</v>
      </c>
      <c r="D2090" s="362" t="s">
        <v>3</v>
      </c>
      <c r="E2090" s="362" t="s">
        <v>172</v>
      </c>
      <c r="F2090" s="362"/>
      <c r="G2090" s="362" t="s">
        <v>63</v>
      </c>
      <c r="H2090" s="362" t="s">
        <v>63</v>
      </c>
      <c r="I2090" s="362" t="s">
        <v>63</v>
      </c>
      <c r="J2090" s="362" t="s">
        <v>5120</v>
      </c>
      <c r="K2090" s="361" t="s">
        <v>5123</v>
      </c>
      <c r="L2090" s="362"/>
      <c r="M2090" s="362" t="s">
        <v>186</v>
      </c>
      <c r="N2090" s="362" t="s">
        <v>4410</v>
      </c>
      <c r="O2090" s="362"/>
      <c r="P2090" s="362" t="s">
        <v>4399</v>
      </c>
      <c r="Q2090" s="362" t="s">
        <v>4400</v>
      </c>
      <c r="R2090" s="362"/>
      <c r="S2090" s="361"/>
      <c r="T2090" s="362"/>
      <c r="U2090" s="362"/>
      <c r="V2090" s="362" t="s">
        <v>844</v>
      </c>
      <c r="W2090" s="362"/>
      <c r="X2090" s="362"/>
      <c r="Y2090" s="362" t="s">
        <v>48</v>
      </c>
      <c r="Z2090" s="362" t="s">
        <v>90</v>
      </c>
      <c r="AA2090" s="366" t="s">
        <v>90</v>
      </c>
      <c r="AB2090" s="362" t="s">
        <v>90</v>
      </c>
      <c r="AC2090" s="362"/>
      <c r="AD2090" s="362"/>
      <c r="AE2090" s="362"/>
      <c r="AF2090" s="362"/>
      <c r="AG2090" s="362"/>
      <c r="AH2090" s="362"/>
      <c r="AI2090" s="362" t="str">
        <f t="shared" si="32"/>
        <v>NOCOSS</v>
      </c>
      <c r="AJ2090" s="362" t="str">
        <f>VLOOKUP(AI2090,Table1[[#All],[CONCAT]:[Tfiber]],2,FALSE)</f>
        <v>Applications/Tools</v>
      </c>
      <c r="AK2090" s="362" t="s">
        <v>40</v>
      </c>
      <c r="AL2090" s="362" t="str">
        <f>VLOOKUP(C2090,[1]AllOSS!$B:$G,6,0)</f>
        <v>COMPLETED</v>
      </c>
      <c r="AM2090" s="362">
        <f>VLOOKUP(C2090,[1]AllOSS!$B:$K,10,0)</f>
        <v>0</v>
      </c>
      <c r="AN2090" s="362"/>
      <c r="AO2090" s="362"/>
      <c r="AP2090" s="361"/>
      <c r="AR2090">
        <v>1</v>
      </c>
    </row>
    <row r="2091" spans="2:44" ht="15" hidden="1" customHeight="1" x14ac:dyDescent="0.35">
      <c r="B2091" s="362">
        <v>2089</v>
      </c>
      <c r="C2091" s="362" t="s">
        <v>5124</v>
      </c>
      <c r="D2091" s="362" t="s">
        <v>3</v>
      </c>
      <c r="E2091" s="362" t="s">
        <v>172</v>
      </c>
      <c r="F2091" s="362"/>
      <c r="G2091" s="362" t="s">
        <v>63</v>
      </c>
      <c r="H2091" s="362" t="s">
        <v>63</v>
      </c>
      <c r="I2091" s="362" t="s">
        <v>63</v>
      </c>
      <c r="J2091" s="362" t="s">
        <v>5120</v>
      </c>
      <c r="K2091" s="361" t="s">
        <v>5125</v>
      </c>
      <c r="L2091" s="362"/>
      <c r="M2091" s="362" t="s">
        <v>186</v>
      </c>
      <c r="N2091" s="362" t="s">
        <v>4410</v>
      </c>
      <c r="O2091" s="362"/>
      <c r="P2091" s="362" t="s">
        <v>4399</v>
      </c>
      <c r="Q2091" s="362" t="s">
        <v>4400</v>
      </c>
      <c r="R2091" s="362"/>
      <c r="S2091" s="361"/>
      <c r="T2091" s="362"/>
      <c r="U2091" s="362"/>
      <c r="V2091" s="362" t="s">
        <v>844</v>
      </c>
      <c r="W2091" s="362"/>
      <c r="X2091" s="362"/>
      <c r="Y2091" s="362" t="s">
        <v>48</v>
      </c>
      <c r="Z2091" s="362" t="s">
        <v>90</v>
      </c>
      <c r="AA2091" s="366" t="s">
        <v>90</v>
      </c>
      <c r="AB2091" s="362" t="s">
        <v>90</v>
      </c>
      <c r="AC2091" s="362"/>
      <c r="AD2091" s="362"/>
      <c r="AE2091" s="362"/>
      <c r="AF2091" s="362"/>
      <c r="AG2091" s="362"/>
      <c r="AH2091" s="362"/>
      <c r="AI2091" s="362" t="str">
        <f t="shared" si="32"/>
        <v>NOCOSS</v>
      </c>
      <c r="AJ2091" s="362" t="str">
        <f>VLOOKUP(AI2091,Table1[[#All],[CONCAT]:[Tfiber]],2,FALSE)</f>
        <v>Applications/Tools</v>
      </c>
      <c r="AK2091" s="362" t="s">
        <v>40</v>
      </c>
      <c r="AL2091" s="362" t="str">
        <f>VLOOKUP(C2091,[1]AllOSS!$B:$G,6,0)</f>
        <v>COMPLETED</v>
      </c>
      <c r="AM2091" s="362">
        <f>VLOOKUP(C2091,[1]AllOSS!$B:$K,10,0)</f>
        <v>0</v>
      </c>
      <c r="AN2091" s="362"/>
      <c r="AO2091" s="362"/>
      <c r="AP2091" s="361"/>
      <c r="AR2091">
        <v>1</v>
      </c>
    </row>
    <row r="2092" spans="2:44" ht="15" hidden="1" customHeight="1" x14ac:dyDescent="0.35">
      <c r="B2092" s="362">
        <v>2090</v>
      </c>
      <c r="C2092" s="362" t="s">
        <v>5126</v>
      </c>
      <c r="D2092" s="362" t="s">
        <v>3</v>
      </c>
      <c r="E2092" s="362" t="s">
        <v>172</v>
      </c>
      <c r="F2092" s="362"/>
      <c r="G2092" s="362" t="s">
        <v>63</v>
      </c>
      <c r="H2092" s="362" t="s">
        <v>63</v>
      </c>
      <c r="I2092" s="362" t="s">
        <v>63</v>
      </c>
      <c r="J2092" s="362" t="s">
        <v>5120</v>
      </c>
      <c r="K2092" s="361" t="s">
        <v>5127</v>
      </c>
      <c r="L2092" s="362"/>
      <c r="M2092" s="362" t="s">
        <v>186</v>
      </c>
      <c r="N2092" s="362" t="s">
        <v>4410</v>
      </c>
      <c r="O2092" s="362"/>
      <c r="P2092" s="362" t="s">
        <v>4399</v>
      </c>
      <c r="Q2092" s="362" t="s">
        <v>4400</v>
      </c>
      <c r="R2092" s="362"/>
      <c r="S2092" s="361"/>
      <c r="T2092" s="362"/>
      <c r="U2092" s="362"/>
      <c r="V2092" s="362" t="s">
        <v>844</v>
      </c>
      <c r="W2092" s="362"/>
      <c r="X2092" s="362"/>
      <c r="Y2092" s="362" t="s">
        <v>48</v>
      </c>
      <c r="Z2092" s="362" t="s">
        <v>90</v>
      </c>
      <c r="AA2092" s="366" t="s">
        <v>90</v>
      </c>
      <c r="AB2092" s="362" t="s">
        <v>90</v>
      </c>
      <c r="AC2092" s="362"/>
      <c r="AD2092" s="362"/>
      <c r="AE2092" s="362"/>
      <c r="AF2092" s="362"/>
      <c r="AG2092" s="362"/>
      <c r="AH2092" s="362"/>
      <c r="AI2092" s="362" t="str">
        <f t="shared" si="32"/>
        <v>NOCOSS</v>
      </c>
      <c r="AJ2092" s="362" t="str">
        <f>VLOOKUP(AI2092,Table1[[#All],[CONCAT]:[Tfiber]],2,FALSE)</f>
        <v>Applications/Tools</v>
      </c>
      <c r="AK2092" s="362" t="s">
        <v>40</v>
      </c>
      <c r="AL2092" s="362" t="str">
        <f>VLOOKUP(C2092,[1]AllOSS!$B:$G,6,0)</f>
        <v>COMPLETED</v>
      </c>
      <c r="AM2092" s="362">
        <f>VLOOKUP(C2092,[1]AllOSS!$B:$K,10,0)</f>
        <v>0</v>
      </c>
      <c r="AN2092" s="362"/>
      <c r="AO2092" s="362"/>
      <c r="AP2092" s="361"/>
      <c r="AR2092">
        <v>1</v>
      </c>
    </row>
    <row r="2093" spans="2:44" ht="15" hidden="1" customHeight="1" x14ac:dyDescent="0.35">
      <c r="B2093" s="362">
        <v>2091</v>
      </c>
      <c r="C2093" s="362" t="s">
        <v>5128</v>
      </c>
      <c r="D2093" s="362" t="s">
        <v>3</v>
      </c>
      <c r="E2093" s="362" t="s">
        <v>172</v>
      </c>
      <c r="F2093" s="362"/>
      <c r="G2093" s="362" t="s">
        <v>63</v>
      </c>
      <c r="H2093" s="362" t="s">
        <v>63</v>
      </c>
      <c r="I2093" s="362" t="s">
        <v>63</v>
      </c>
      <c r="J2093" s="362" t="s">
        <v>5120</v>
      </c>
      <c r="K2093" s="361" t="s">
        <v>5129</v>
      </c>
      <c r="L2093" s="362"/>
      <c r="M2093" s="362" t="s">
        <v>186</v>
      </c>
      <c r="N2093" s="362" t="s">
        <v>4410</v>
      </c>
      <c r="O2093" s="362"/>
      <c r="P2093" s="362" t="s">
        <v>4399</v>
      </c>
      <c r="Q2093" s="362" t="s">
        <v>4400</v>
      </c>
      <c r="R2093" s="362"/>
      <c r="S2093" s="361"/>
      <c r="T2093" s="362"/>
      <c r="U2093" s="362"/>
      <c r="V2093" s="362" t="s">
        <v>844</v>
      </c>
      <c r="W2093" s="362"/>
      <c r="X2093" s="362"/>
      <c r="Y2093" s="362" t="s">
        <v>48</v>
      </c>
      <c r="Z2093" s="362" t="s">
        <v>90</v>
      </c>
      <c r="AA2093" s="366" t="s">
        <v>90</v>
      </c>
      <c r="AB2093" s="362" t="s">
        <v>90</v>
      </c>
      <c r="AC2093" s="362"/>
      <c r="AD2093" s="362"/>
      <c r="AE2093" s="362"/>
      <c r="AF2093" s="362"/>
      <c r="AG2093" s="362"/>
      <c r="AH2093" s="362"/>
      <c r="AI2093" s="362" t="str">
        <f t="shared" si="32"/>
        <v>NOCOSS</v>
      </c>
      <c r="AJ2093" s="362" t="str">
        <f>VLOOKUP(AI2093,Table1[[#All],[CONCAT]:[Tfiber]],2,FALSE)</f>
        <v>Applications/Tools</v>
      </c>
      <c r="AK2093" s="362" t="s">
        <v>40</v>
      </c>
      <c r="AL2093" s="362" t="str">
        <f>VLOOKUP(C2093,[1]AllOSS!$B:$G,6,0)</f>
        <v>COMPLETED</v>
      </c>
      <c r="AM2093" s="362" t="str">
        <f>VLOOKUP(C2093,[1]AllOSS!$B:$K,10,0)</f>
        <v>To be checked</v>
      </c>
      <c r="AN2093" s="362"/>
      <c r="AO2093" s="362"/>
      <c r="AP2093" s="361"/>
      <c r="AR2093">
        <v>1</v>
      </c>
    </row>
    <row r="2094" spans="2:44" ht="15" hidden="1" customHeight="1" x14ac:dyDescent="0.35">
      <c r="B2094" s="362">
        <v>2092</v>
      </c>
      <c r="C2094" s="362" t="s">
        <v>5130</v>
      </c>
      <c r="D2094" s="362" t="s">
        <v>3</v>
      </c>
      <c r="E2094" s="362" t="s">
        <v>172</v>
      </c>
      <c r="F2094" s="362"/>
      <c r="G2094" s="362" t="s">
        <v>63</v>
      </c>
      <c r="H2094" s="362" t="s">
        <v>63</v>
      </c>
      <c r="I2094" s="362" t="s">
        <v>63</v>
      </c>
      <c r="J2094" s="362" t="s">
        <v>5120</v>
      </c>
      <c r="K2094" s="361" t="s">
        <v>5131</v>
      </c>
      <c r="L2094" s="362"/>
      <c r="M2094" s="362" t="s">
        <v>186</v>
      </c>
      <c r="N2094" s="362" t="s">
        <v>4410</v>
      </c>
      <c r="O2094" s="362"/>
      <c r="P2094" s="362" t="s">
        <v>4399</v>
      </c>
      <c r="Q2094" s="362" t="s">
        <v>4400</v>
      </c>
      <c r="R2094" s="362"/>
      <c r="S2094" s="361"/>
      <c r="T2094" s="362"/>
      <c r="U2094" s="362"/>
      <c r="V2094" s="362" t="s">
        <v>844</v>
      </c>
      <c r="W2094" s="362"/>
      <c r="X2094" s="362"/>
      <c r="Y2094" s="362" t="s">
        <v>48</v>
      </c>
      <c r="Z2094" s="362" t="s">
        <v>90</v>
      </c>
      <c r="AA2094" s="366" t="s">
        <v>90</v>
      </c>
      <c r="AB2094" s="362" t="s">
        <v>90</v>
      </c>
      <c r="AC2094" s="362"/>
      <c r="AD2094" s="362"/>
      <c r="AE2094" s="362"/>
      <c r="AF2094" s="362"/>
      <c r="AG2094" s="362"/>
      <c r="AH2094" s="362"/>
      <c r="AI2094" s="362" t="str">
        <f t="shared" si="32"/>
        <v>NOCOSS</v>
      </c>
      <c r="AJ2094" s="362" t="str">
        <f>VLOOKUP(AI2094,Table1[[#All],[CONCAT]:[Tfiber]],2,FALSE)</f>
        <v>Applications/Tools</v>
      </c>
      <c r="AK2094" s="362" t="s">
        <v>40</v>
      </c>
      <c r="AL2094" s="362" t="str">
        <f>VLOOKUP(C2094,[1]AllOSS!$B:$G,6,0)</f>
        <v>COMPLETED</v>
      </c>
      <c r="AM2094" s="362" t="str">
        <f>VLOOKUP(C2094,[1]AllOSS!$B:$K,10,0)</f>
        <v>To be checked</v>
      </c>
      <c r="AN2094" s="362"/>
      <c r="AO2094" s="362"/>
      <c r="AP2094" s="361"/>
      <c r="AR2094">
        <v>1</v>
      </c>
    </row>
    <row r="2095" spans="2:44" ht="15" hidden="1" customHeight="1" x14ac:dyDescent="0.35">
      <c r="B2095" s="362">
        <v>2093</v>
      </c>
      <c r="C2095" s="362" t="s">
        <v>5132</v>
      </c>
      <c r="D2095" s="362" t="s">
        <v>3</v>
      </c>
      <c r="E2095" s="362" t="s">
        <v>172</v>
      </c>
      <c r="F2095" s="362"/>
      <c r="G2095" s="362" t="s">
        <v>63</v>
      </c>
      <c r="H2095" s="362" t="s">
        <v>63</v>
      </c>
      <c r="I2095" s="362" t="s">
        <v>63</v>
      </c>
      <c r="J2095" s="362" t="s">
        <v>5120</v>
      </c>
      <c r="K2095" s="361" t="s">
        <v>5133</v>
      </c>
      <c r="L2095" s="362"/>
      <c r="M2095" s="362" t="s">
        <v>186</v>
      </c>
      <c r="N2095" s="362" t="s">
        <v>4410</v>
      </c>
      <c r="O2095" s="362"/>
      <c r="P2095" s="362" t="s">
        <v>4399</v>
      </c>
      <c r="Q2095" s="362" t="s">
        <v>4400</v>
      </c>
      <c r="R2095" s="362"/>
      <c r="S2095" s="361"/>
      <c r="T2095" s="362"/>
      <c r="U2095" s="362"/>
      <c r="V2095" s="362" t="s">
        <v>844</v>
      </c>
      <c r="W2095" s="362"/>
      <c r="X2095" s="362"/>
      <c r="Y2095" s="362" t="s">
        <v>48</v>
      </c>
      <c r="Z2095" s="362" t="s">
        <v>90</v>
      </c>
      <c r="AA2095" s="366" t="s">
        <v>90</v>
      </c>
      <c r="AB2095" s="362" t="s">
        <v>90</v>
      </c>
      <c r="AC2095" s="362"/>
      <c r="AD2095" s="362"/>
      <c r="AE2095" s="362"/>
      <c r="AF2095" s="362"/>
      <c r="AG2095" s="362"/>
      <c r="AH2095" s="362"/>
      <c r="AI2095" s="362" t="str">
        <f t="shared" si="32"/>
        <v>NOCOSS</v>
      </c>
      <c r="AJ2095" s="362" t="str">
        <f>VLOOKUP(AI2095,Table1[[#All],[CONCAT]:[Tfiber]],2,FALSE)</f>
        <v>Applications/Tools</v>
      </c>
      <c r="AK2095" s="362" t="s">
        <v>40</v>
      </c>
      <c r="AL2095" s="362" t="str">
        <f>VLOOKUP(C2095,[1]AllOSS!$B:$G,6,0)</f>
        <v>COMPLETED</v>
      </c>
      <c r="AM2095" s="362" t="str">
        <f>VLOOKUP(C2095,[1]AllOSS!$B:$K,10,0)</f>
        <v>To be checked</v>
      </c>
      <c r="AN2095" s="362"/>
      <c r="AO2095" s="362"/>
      <c r="AP2095" s="361"/>
      <c r="AR2095">
        <v>1</v>
      </c>
    </row>
    <row r="2096" spans="2:44" ht="15" hidden="1" customHeight="1" x14ac:dyDescent="0.35">
      <c r="B2096" s="362">
        <v>2094</v>
      </c>
      <c r="C2096" s="362" t="s">
        <v>5134</v>
      </c>
      <c r="D2096" s="362" t="s">
        <v>3</v>
      </c>
      <c r="E2096" s="362" t="s">
        <v>172</v>
      </c>
      <c r="F2096" s="362"/>
      <c r="G2096" s="362" t="s">
        <v>63</v>
      </c>
      <c r="H2096" s="362" t="s">
        <v>63</v>
      </c>
      <c r="I2096" s="362" t="s">
        <v>63</v>
      </c>
      <c r="J2096" s="362" t="s">
        <v>5120</v>
      </c>
      <c r="K2096" s="361" t="s">
        <v>5135</v>
      </c>
      <c r="L2096" s="362"/>
      <c r="M2096" s="362" t="s">
        <v>186</v>
      </c>
      <c r="N2096" s="362" t="s">
        <v>40</v>
      </c>
      <c r="O2096" s="362"/>
      <c r="P2096" s="362" t="s">
        <v>4399</v>
      </c>
      <c r="Q2096" s="362" t="s">
        <v>4400</v>
      </c>
      <c r="R2096" s="362"/>
      <c r="S2096" s="361" t="s">
        <v>5136</v>
      </c>
      <c r="T2096" s="362"/>
      <c r="U2096" s="362"/>
      <c r="V2096" s="362" t="s">
        <v>844</v>
      </c>
      <c r="W2096" s="362"/>
      <c r="X2096" s="362" t="s">
        <v>9</v>
      </c>
      <c r="Y2096" s="362" t="s">
        <v>9</v>
      </c>
      <c r="Z2096" s="362" t="s">
        <v>90</v>
      </c>
      <c r="AA2096" s="366" t="s">
        <v>90</v>
      </c>
      <c r="AB2096" s="362" t="s">
        <v>90</v>
      </c>
      <c r="AC2096" s="362"/>
      <c r="AD2096" s="362"/>
      <c r="AE2096" s="362"/>
      <c r="AF2096" s="362"/>
      <c r="AG2096" s="362"/>
      <c r="AH2096" s="362"/>
      <c r="AI2096" s="362" t="str">
        <f t="shared" si="32"/>
        <v>NOCOSS</v>
      </c>
      <c r="AJ2096" s="362" t="str">
        <f>VLOOKUP(AI2096,Table1[[#All],[CONCAT]:[Tfiber]],2,FALSE)</f>
        <v>Applications/Tools</v>
      </c>
      <c r="AK2096" s="362" t="s">
        <v>40</v>
      </c>
      <c r="AL2096" s="362" t="str">
        <f>VLOOKUP(C2096,[1]AllOSS!$B:$G,6,0)</f>
        <v>OPEN</v>
      </c>
      <c r="AM2096" s="362" t="str">
        <f>VLOOKUP(C2096,[1]AllOSS!$B:$K,10,0)</f>
        <v>09-09-2025: Need to discuss with OT</v>
      </c>
      <c r="AN2096" s="362"/>
      <c r="AO2096" s="362"/>
      <c r="AP2096" s="361" t="e">
        <v>#N/A</v>
      </c>
      <c r="AR2096">
        <v>1</v>
      </c>
    </row>
    <row r="2097" spans="2:44" ht="15" hidden="1" customHeight="1" x14ac:dyDescent="0.35">
      <c r="B2097" s="362">
        <v>2095</v>
      </c>
      <c r="C2097" s="362" t="s">
        <v>5137</v>
      </c>
      <c r="D2097" s="362" t="s">
        <v>3</v>
      </c>
      <c r="E2097" s="362" t="s">
        <v>172</v>
      </c>
      <c r="F2097" s="362"/>
      <c r="G2097" s="362"/>
      <c r="H2097" s="362"/>
      <c r="I2097" s="362" t="s">
        <v>77</v>
      </c>
      <c r="J2097" s="362" t="s">
        <v>5063</v>
      </c>
      <c r="K2097" s="361" t="s">
        <v>5138</v>
      </c>
      <c r="L2097" s="362"/>
      <c r="M2097" s="362" t="s">
        <v>1689</v>
      </c>
      <c r="N2097" s="362" t="s">
        <v>90</v>
      </c>
      <c r="O2097" s="362"/>
      <c r="P2097" s="362" t="s">
        <v>77</v>
      </c>
      <c r="Q2097" s="362" t="s">
        <v>5065</v>
      </c>
      <c r="R2097" s="362" t="s">
        <v>1663</v>
      </c>
      <c r="S2097" s="365" t="s">
        <v>5066</v>
      </c>
      <c r="T2097" s="377"/>
      <c r="U2097" s="377"/>
      <c r="V2097" s="363" t="s">
        <v>133</v>
      </c>
      <c r="W2097" s="363"/>
      <c r="X2097" s="363"/>
      <c r="Y2097" s="362" t="s">
        <v>45</v>
      </c>
      <c r="Z2097" s="362" t="s">
        <v>90</v>
      </c>
      <c r="AA2097" s="366" t="s">
        <v>90</v>
      </c>
      <c r="AB2097" s="362" t="s">
        <v>90</v>
      </c>
      <c r="AC2097" s="362"/>
      <c r="AD2097" s="362"/>
      <c r="AE2097" s="362"/>
      <c r="AF2097" s="362"/>
      <c r="AG2097" s="362"/>
      <c r="AH2097" s="362"/>
      <c r="AI2097" s="362" t="str">
        <f t="shared" si="32"/>
        <v>NOCHelpdesk</v>
      </c>
      <c r="AJ2097" s="362" t="str">
        <f>VLOOKUP(AI2097,Table1[[#All],[CONCAT]:[Tfiber]],2,FALSE)</f>
        <v>Applications/Tools</v>
      </c>
      <c r="AK2097" s="362" t="s">
        <v>39</v>
      </c>
      <c r="AL2097" s="362"/>
      <c r="AM2097" s="362"/>
      <c r="AN2097" s="362"/>
      <c r="AO2097" s="368">
        <v>45924</v>
      </c>
      <c r="AP2097" s="361" t="s">
        <v>5067</v>
      </c>
      <c r="AR2097">
        <v>1</v>
      </c>
    </row>
    <row r="2098" spans="2:44" ht="15" hidden="1" customHeight="1" x14ac:dyDescent="0.35">
      <c r="B2098" s="362">
        <v>2096</v>
      </c>
      <c r="C2098" s="362" t="s">
        <v>5139</v>
      </c>
      <c r="D2098" s="362" t="s">
        <v>3</v>
      </c>
      <c r="E2098" s="362" t="s">
        <v>172</v>
      </c>
      <c r="F2098" s="362"/>
      <c r="G2098" s="362" t="s">
        <v>63</v>
      </c>
      <c r="H2098" s="362" t="s">
        <v>63</v>
      </c>
      <c r="I2098" s="362" t="s">
        <v>63</v>
      </c>
      <c r="J2098" s="362" t="s">
        <v>5120</v>
      </c>
      <c r="K2098" s="361" t="s">
        <v>5140</v>
      </c>
      <c r="L2098" s="362"/>
      <c r="M2098" s="362" t="s">
        <v>186</v>
      </c>
      <c r="N2098" s="362" t="s">
        <v>40</v>
      </c>
      <c r="O2098" s="362"/>
      <c r="P2098" s="362" t="s">
        <v>4399</v>
      </c>
      <c r="Q2098" s="362" t="s">
        <v>4400</v>
      </c>
      <c r="R2098" s="362"/>
      <c r="S2098" s="361" t="s">
        <v>5136</v>
      </c>
      <c r="T2098" s="362"/>
      <c r="U2098" s="362"/>
      <c r="V2098" s="362" t="s">
        <v>844</v>
      </c>
      <c r="W2098" s="362"/>
      <c r="X2098" s="362" t="s">
        <v>9</v>
      </c>
      <c r="Y2098" s="362" t="s">
        <v>9</v>
      </c>
      <c r="Z2098" s="362" t="s">
        <v>90</v>
      </c>
      <c r="AA2098" s="366" t="s">
        <v>90</v>
      </c>
      <c r="AB2098" s="362" t="s">
        <v>90</v>
      </c>
      <c r="AC2098" s="362"/>
      <c r="AD2098" s="362"/>
      <c r="AE2098" s="362"/>
      <c r="AF2098" s="362"/>
      <c r="AG2098" s="362"/>
      <c r="AH2098" s="362"/>
      <c r="AI2098" s="362" t="str">
        <f t="shared" si="32"/>
        <v>NOCOSS</v>
      </c>
      <c r="AJ2098" s="362" t="str">
        <f>VLOOKUP(AI2098,Table1[[#All],[CONCAT]:[Tfiber]],2,FALSE)</f>
        <v>Applications/Tools</v>
      </c>
      <c r="AK2098" s="362" t="s">
        <v>40</v>
      </c>
      <c r="AL2098" s="362" t="str">
        <f>VLOOKUP(C2098,[1]AllOSS!$B:$G,6,0)</f>
        <v>OPEN</v>
      </c>
      <c r="AM2098" s="362" t="str">
        <f>VLOOKUP(C2098,[1]AllOSS!$B:$K,10,0)</f>
        <v>09-09-2025: Need to discuss with OT</v>
      </c>
      <c r="AN2098" s="362"/>
      <c r="AO2098" s="362"/>
      <c r="AP2098" s="361" t="e">
        <v>#N/A</v>
      </c>
      <c r="AR2098">
        <v>1</v>
      </c>
    </row>
    <row r="2099" spans="2:44" ht="15" hidden="1" customHeight="1" x14ac:dyDescent="0.35">
      <c r="B2099" s="362">
        <v>2097</v>
      </c>
      <c r="C2099" s="362" t="s">
        <v>5141</v>
      </c>
      <c r="D2099" s="362" t="s">
        <v>3</v>
      </c>
      <c r="E2099" s="362" t="s">
        <v>172</v>
      </c>
      <c r="F2099" s="362"/>
      <c r="G2099" s="362" t="s">
        <v>63</v>
      </c>
      <c r="H2099" s="362" t="s">
        <v>63</v>
      </c>
      <c r="I2099" s="362" t="s">
        <v>63</v>
      </c>
      <c r="J2099" s="362" t="s">
        <v>5120</v>
      </c>
      <c r="K2099" s="361" t="s">
        <v>5142</v>
      </c>
      <c r="L2099" s="362"/>
      <c r="M2099" s="362" t="s">
        <v>186</v>
      </c>
      <c r="N2099" s="362" t="s">
        <v>40</v>
      </c>
      <c r="O2099" s="362"/>
      <c r="P2099" s="362" t="s">
        <v>4399</v>
      </c>
      <c r="Q2099" s="362" t="s">
        <v>4400</v>
      </c>
      <c r="R2099" s="362"/>
      <c r="S2099" s="361" t="s">
        <v>5136</v>
      </c>
      <c r="T2099" s="362"/>
      <c r="U2099" s="362"/>
      <c r="V2099" s="362" t="s">
        <v>844</v>
      </c>
      <c r="W2099" s="362"/>
      <c r="X2099" s="362" t="s">
        <v>9</v>
      </c>
      <c r="Y2099" s="362" t="s">
        <v>9</v>
      </c>
      <c r="Z2099" s="362" t="s">
        <v>90</v>
      </c>
      <c r="AA2099" s="366" t="s">
        <v>90</v>
      </c>
      <c r="AB2099" s="362" t="s">
        <v>90</v>
      </c>
      <c r="AC2099" s="362"/>
      <c r="AD2099" s="362"/>
      <c r="AE2099" s="362"/>
      <c r="AF2099" s="362"/>
      <c r="AG2099" s="362"/>
      <c r="AH2099" s="362"/>
      <c r="AI2099" s="362" t="str">
        <f t="shared" si="32"/>
        <v>NOCOSS</v>
      </c>
      <c r="AJ2099" s="362" t="str">
        <f>VLOOKUP(AI2099,Table1[[#All],[CONCAT]:[Tfiber]],2,FALSE)</f>
        <v>Applications/Tools</v>
      </c>
      <c r="AK2099" s="362" t="s">
        <v>40</v>
      </c>
      <c r="AL2099" s="362" t="str">
        <f>VLOOKUP(C2099,[1]AllOSS!$B:$G,6,0)</f>
        <v>OPEN</v>
      </c>
      <c r="AM2099" s="362" t="str">
        <f>VLOOKUP(C2099,[1]AllOSS!$B:$K,10,0)</f>
        <v>09-09-2025: Need to discuss with OT</v>
      </c>
      <c r="AN2099" s="362"/>
      <c r="AO2099" s="362"/>
      <c r="AP2099" s="361" t="e">
        <v>#N/A</v>
      </c>
      <c r="AR2099">
        <v>1</v>
      </c>
    </row>
    <row r="2100" spans="2:44" ht="15" hidden="1" customHeight="1" x14ac:dyDescent="0.35">
      <c r="B2100" s="362">
        <v>2098</v>
      </c>
      <c r="C2100" s="362" t="s">
        <v>5143</v>
      </c>
      <c r="D2100" s="362" t="s">
        <v>3</v>
      </c>
      <c r="E2100" s="362" t="s">
        <v>172</v>
      </c>
      <c r="F2100" s="362"/>
      <c r="G2100" s="362" t="s">
        <v>63</v>
      </c>
      <c r="H2100" s="362" t="s">
        <v>63</v>
      </c>
      <c r="I2100" s="362" t="s">
        <v>63</v>
      </c>
      <c r="J2100" s="362" t="s">
        <v>5120</v>
      </c>
      <c r="K2100" s="361" t="s">
        <v>5144</v>
      </c>
      <c r="L2100" s="362"/>
      <c r="M2100" s="362" t="s">
        <v>186</v>
      </c>
      <c r="N2100" s="362" t="s">
        <v>40</v>
      </c>
      <c r="O2100" s="362"/>
      <c r="P2100" s="362" t="s">
        <v>4399</v>
      </c>
      <c r="Q2100" s="362" t="s">
        <v>4400</v>
      </c>
      <c r="R2100" s="362"/>
      <c r="S2100" s="361" t="s">
        <v>5136</v>
      </c>
      <c r="T2100" s="362"/>
      <c r="U2100" s="362"/>
      <c r="V2100" s="362" t="s">
        <v>844</v>
      </c>
      <c r="W2100" s="362"/>
      <c r="X2100" s="362" t="s">
        <v>9</v>
      </c>
      <c r="Y2100" s="362" t="s">
        <v>9</v>
      </c>
      <c r="Z2100" s="362" t="s">
        <v>90</v>
      </c>
      <c r="AA2100" s="366" t="s">
        <v>90</v>
      </c>
      <c r="AB2100" s="362" t="s">
        <v>90</v>
      </c>
      <c r="AC2100" s="362"/>
      <c r="AD2100" s="362"/>
      <c r="AE2100" s="362"/>
      <c r="AF2100" s="362"/>
      <c r="AG2100" s="362"/>
      <c r="AH2100" s="362"/>
      <c r="AI2100" s="362" t="str">
        <f t="shared" si="32"/>
        <v>NOCOSS</v>
      </c>
      <c r="AJ2100" s="362" t="str">
        <f>VLOOKUP(AI2100,Table1[[#All],[CONCAT]:[Tfiber]],2,FALSE)</f>
        <v>Applications/Tools</v>
      </c>
      <c r="AK2100" s="362" t="s">
        <v>40</v>
      </c>
      <c r="AL2100" s="362" t="str">
        <f>VLOOKUP(C2100,[1]AllOSS!$B:$G,6,0)</f>
        <v>OPEN</v>
      </c>
      <c r="AM2100" s="362" t="str">
        <f>VLOOKUP(C2100,[1]AllOSS!$B:$K,10,0)</f>
        <v>09-09-2025: Need to discuss with OT</v>
      </c>
      <c r="AN2100" s="362"/>
      <c r="AO2100" s="362"/>
      <c r="AP2100" s="361" t="e">
        <v>#N/A</v>
      </c>
      <c r="AR2100">
        <v>1</v>
      </c>
    </row>
    <row r="2101" spans="2:44" ht="15" hidden="1" customHeight="1" x14ac:dyDescent="0.35">
      <c r="B2101" s="362">
        <v>2099</v>
      </c>
      <c r="C2101" s="362" t="s">
        <v>5145</v>
      </c>
      <c r="D2101" s="362" t="s">
        <v>3</v>
      </c>
      <c r="E2101" s="362" t="s">
        <v>172</v>
      </c>
      <c r="F2101" s="362"/>
      <c r="G2101" s="362" t="s">
        <v>63</v>
      </c>
      <c r="H2101" s="362" t="s">
        <v>63</v>
      </c>
      <c r="I2101" s="362" t="s">
        <v>63</v>
      </c>
      <c r="J2101" s="362" t="s">
        <v>4580</v>
      </c>
      <c r="K2101" s="361" t="s">
        <v>5146</v>
      </c>
      <c r="L2101" s="362"/>
      <c r="M2101" s="362" t="s">
        <v>186</v>
      </c>
      <c r="N2101" s="362" t="s">
        <v>4410</v>
      </c>
      <c r="O2101" s="362"/>
      <c r="P2101" s="362" t="s">
        <v>2208</v>
      </c>
      <c r="Q2101" s="362" t="s">
        <v>4394</v>
      </c>
      <c r="R2101" s="362"/>
      <c r="S2101" s="361"/>
      <c r="T2101" s="362"/>
      <c r="U2101" s="362"/>
      <c r="V2101" s="362" t="s">
        <v>844</v>
      </c>
      <c r="W2101" s="362"/>
      <c r="X2101" s="362"/>
      <c r="Y2101" s="362" t="s">
        <v>48</v>
      </c>
      <c r="Z2101" s="362" t="s">
        <v>90</v>
      </c>
      <c r="AA2101" s="366" t="s">
        <v>90</v>
      </c>
      <c r="AB2101" s="362" t="s">
        <v>90</v>
      </c>
      <c r="AC2101" s="362"/>
      <c r="AD2101" s="362"/>
      <c r="AE2101" s="362"/>
      <c r="AF2101" s="362"/>
      <c r="AG2101" s="362"/>
      <c r="AH2101" s="362"/>
      <c r="AI2101" s="362" t="str">
        <f t="shared" si="32"/>
        <v>NOCOSS</v>
      </c>
      <c r="AJ2101" s="362" t="str">
        <f>VLOOKUP(AI2101,Table1[[#All],[CONCAT]:[Tfiber]],2,FALSE)</f>
        <v>Applications/Tools</v>
      </c>
      <c r="AK2101" s="362" t="s">
        <v>40</v>
      </c>
      <c r="AL2101" s="362" t="str">
        <f>VLOOKUP(C2101,[1]AllOSS!$B:$G,6,0)</f>
        <v>COMPLETED</v>
      </c>
      <c r="AM2101" s="362">
        <f>VLOOKUP(C2101,[1]AllOSS!$B:$K,10,0)</f>
        <v>0</v>
      </c>
      <c r="AN2101" s="362"/>
      <c r="AO2101" s="362"/>
      <c r="AP2101" s="361"/>
      <c r="AR2101">
        <v>1</v>
      </c>
    </row>
    <row r="2102" spans="2:44" ht="15" hidden="1" customHeight="1" x14ac:dyDescent="0.35">
      <c r="B2102" s="362">
        <v>2100</v>
      </c>
      <c r="C2102" s="362" t="s">
        <v>5147</v>
      </c>
      <c r="D2102" s="362" t="s">
        <v>3</v>
      </c>
      <c r="E2102" s="362" t="s">
        <v>172</v>
      </c>
      <c r="F2102" s="362"/>
      <c r="G2102" s="362" t="s">
        <v>63</v>
      </c>
      <c r="H2102" s="362" t="s">
        <v>63</v>
      </c>
      <c r="I2102" s="362" t="s">
        <v>63</v>
      </c>
      <c r="J2102" s="362" t="s">
        <v>4580</v>
      </c>
      <c r="K2102" s="361" t="s">
        <v>5148</v>
      </c>
      <c r="L2102" s="362"/>
      <c r="M2102" s="362" t="s">
        <v>186</v>
      </c>
      <c r="N2102" s="362" t="s">
        <v>95</v>
      </c>
      <c r="O2102" s="362"/>
      <c r="P2102" s="362" t="s">
        <v>2208</v>
      </c>
      <c r="Q2102" s="362" t="s">
        <v>4394</v>
      </c>
      <c r="R2102" s="362"/>
      <c r="S2102" s="361"/>
      <c r="T2102" s="362"/>
      <c r="U2102" s="362"/>
      <c r="V2102" s="362" t="s">
        <v>844</v>
      </c>
      <c r="W2102" s="362"/>
      <c r="X2102" s="362" t="s">
        <v>9</v>
      </c>
      <c r="Y2102" s="362" t="s">
        <v>2790</v>
      </c>
      <c r="Z2102" s="362" t="s">
        <v>90</v>
      </c>
      <c r="AA2102" s="366" t="s">
        <v>90</v>
      </c>
      <c r="AB2102" s="362" t="s">
        <v>90</v>
      </c>
      <c r="AC2102" s="362"/>
      <c r="AD2102" s="362"/>
      <c r="AE2102" s="362"/>
      <c r="AF2102" s="362"/>
      <c r="AG2102" s="362"/>
      <c r="AH2102" s="362"/>
      <c r="AI2102" s="362" t="str">
        <f t="shared" si="32"/>
        <v>NOCOSS</v>
      </c>
      <c r="AJ2102" s="362" t="str">
        <f>VLOOKUP(AI2102,Table1[[#All],[CONCAT]:[Tfiber]],2,FALSE)</f>
        <v>Applications/Tools</v>
      </c>
      <c r="AK2102" s="362" t="e">
        <v>#N/A</v>
      </c>
      <c r="AL2102" s="362" t="str">
        <f>VLOOKUP(C2102,[1]AllOSS!$B:$G,6,0)</f>
        <v>Not Required to BBNL</v>
      </c>
      <c r="AM2102" s="362" t="str">
        <f>VLOOKUP(C2102,[1]AllOSS!$B:$K,10,0)</f>
        <v>11-Oct-25: BBNL do not ask weekly hence it is not delivered</v>
      </c>
      <c r="AN2102" s="362"/>
      <c r="AO2102" s="362"/>
      <c r="AP2102" s="361" t="e">
        <v>#N/A</v>
      </c>
      <c r="AR2102">
        <v>1</v>
      </c>
    </row>
    <row r="2103" spans="2:44" ht="15" hidden="1" customHeight="1" x14ac:dyDescent="0.35">
      <c r="B2103" s="362">
        <v>2101</v>
      </c>
      <c r="C2103" s="362" t="s">
        <v>5149</v>
      </c>
      <c r="D2103" s="362" t="s">
        <v>3</v>
      </c>
      <c r="E2103" s="362" t="s">
        <v>172</v>
      </c>
      <c r="F2103" s="362"/>
      <c r="G2103" s="362" t="s">
        <v>63</v>
      </c>
      <c r="H2103" s="362" t="s">
        <v>63</v>
      </c>
      <c r="I2103" s="362" t="s">
        <v>63</v>
      </c>
      <c r="J2103" s="362" t="s">
        <v>4580</v>
      </c>
      <c r="K2103" s="361" t="s">
        <v>5150</v>
      </c>
      <c r="L2103" s="362"/>
      <c r="M2103" s="362" t="s">
        <v>186</v>
      </c>
      <c r="N2103" s="362" t="s">
        <v>4410</v>
      </c>
      <c r="O2103" s="362"/>
      <c r="P2103" s="362" t="s">
        <v>2208</v>
      </c>
      <c r="Q2103" s="362" t="s">
        <v>4394</v>
      </c>
      <c r="R2103" s="362"/>
      <c r="S2103" s="361"/>
      <c r="T2103" s="362"/>
      <c r="U2103" s="362"/>
      <c r="V2103" s="362" t="s">
        <v>844</v>
      </c>
      <c r="W2103" s="362"/>
      <c r="X2103" s="362"/>
      <c r="Y2103" s="362" t="s">
        <v>48</v>
      </c>
      <c r="Z2103" s="362" t="s">
        <v>90</v>
      </c>
      <c r="AA2103" s="366" t="s">
        <v>90</v>
      </c>
      <c r="AB2103" s="362" t="s">
        <v>90</v>
      </c>
      <c r="AC2103" s="362"/>
      <c r="AD2103" s="362"/>
      <c r="AE2103" s="362"/>
      <c r="AF2103" s="362"/>
      <c r="AG2103" s="362"/>
      <c r="AH2103" s="362"/>
      <c r="AI2103" s="362" t="str">
        <f t="shared" si="32"/>
        <v>NOCOSS</v>
      </c>
      <c r="AJ2103" s="362" t="str">
        <f>VLOOKUP(AI2103,Table1[[#All],[CONCAT]:[Tfiber]],2,FALSE)</f>
        <v>Applications/Tools</v>
      </c>
      <c r="AK2103" s="362" t="s">
        <v>40</v>
      </c>
      <c r="AL2103" s="362" t="str">
        <f>VLOOKUP(C2103,[1]AllOSS!$B:$G,6,0)</f>
        <v>COMPLETED</v>
      </c>
      <c r="AM2103" s="362">
        <f>VLOOKUP(C2103,[1]AllOSS!$B:$K,10,0)</f>
        <v>0</v>
      </c>
      <c r="AN2103" s="362"/>
      <c r="AO2103" s="362"/>
      <c r="AP2103" s="361"/>
      <c r="AR2103">
        <v>1</v>
      </c>
    </row>
    <row r="2104" spans="2:44" ht="15" hidden="1" customHeight="1" x14ac:dyDescent="0.35">
      <c r="B2104" s="362">
        <v>2102</v>
      </c>
      <c r="C2104" s="362" t="s">
        <v>5151</v>
      </c>
      <c r="D2104" s="362" t="s">
        <v>3</v>
      </c>
      <c r="E2104" s="362" t="s">
        <v>172</v>
      </c>
      <c r="F2104" s="362"/>
      <c r="G2104" s="362" t="s">
        <v>63</v>
      </c>
      <c r="H2104" s="362" t="s">
        <v>63</v>
      </c>
      <c r="I2104" s="362" t="s">
        <v>63</v>
      </c>
      <c r="J2104" s="362" t="s">
        <v>4580</v>
      </c>
      <c r="K2104" s="361" t="s">
        <v>5152</v>
      </c>
      <c r="L2104" s="362"/>
      <c r="M2104" s="362" t="s">
        <v>186</v>
      </c>
      <c r="N2104" s="362" t="s">
        <v>95</v>
      </c>
      <c r="O2104" s="362"/>
      <c r="P2104" s="362" t="s">
        <v>2208</v>
      </c>
      <c r="Q2104" s="362" t="s">
        <v>4394</v>
      </c>
      <c r="R2104" s="362"/>
      <c r="S2104" s="361"/>
      <c r="T2104" s="362"/>
      <c r="U2104" s="362"/>
      <c r="V2104" s="362" t="s">
        <v>844</v>
      </c>
      <c r="W2104" s="362"/>
      <c r="X2104" s="362" t="s">
        <v>9</v>
      </c>
      <c r="Y2104" s="362" t="s">
        <v>2790</v>
      </c>
      <c r="Z2104" s="362" t="s">
        <v>90</v>
      </c>
      <c r="AA2104" s="366" t="s">
        <v>90</v>
      </c>
      <c r="AB2104" s="362" t="s">
        <v>90</v>
      </c>
      <c r="AC2104" s="362"/>
      <c r="AD2104" s="362"/>
      <c r="AE2104" s="362"/>
      <c r="AF2104" s="362"/>
      <c r="AG2104" s="362"/>
      <c r="AH2104" s="362"/>
      <c r="AI2104" s="362" t="str">
        <f t="shared" si="32"/>
        <v>NOCOSS</v>
      </c>
      <c r="AJ2104" s="362" t="str">
        <f>VLOOKUP(AI2104,Table1[[#All],[CONCAT]:[Tfiber]],2,FALSE)</f>
        <v>Applications/Tools</v>
      </c>
      <c r="AK2104" s="362" t="e">
        <v>#N/A</v>
      </c>
      <c r="AL2104" s="362" t="str">
        <f>VLOOKUP(C2104,[1]AllOSS!$B:$G,6,0)</f>
        <v>Not Required to BBNL</v>
      </c>
      <c r="AM2104" s="362" t="str">
        <f>VLOOKUP(C2104,[1]AllOSS!$B:$K,10,0)</f>
        <v>11-Oct-25: BBNL do not ask Selective from and to dates hence it is not delivered</v>
      </c>
      <c r="AN2104" s="362"/>
      <c r="AO2104" s="362"/>
      <c r="AP2104" s="361" t="e">
        <v>#N/A</v>
      </c>
      <c r="AR2104">
        <v>1</v>
      </c>
    </row>
    <row r="2105" spans="2:44" ht="15" hidden="1" customHeight="1" x14ac:dyDescent="0.35">
      <c r="B2105" s="362">
        <v>2103</v>
      </c>
      <c r="C2105" s="362" t="s">
        <v>5153</v>
      </c>
      <c r="D2105" s="362" t="s">
        <v>3</v>
      </c>
      <c r="E2105" s="362" t="s">
        <v>172</v>
      </c>
      <c r="F2105" s="362"/>
      <c r="G2105" s="362" t="s">
        <v>63</v>
      </c>
      <c r="H2105" s="362" t="s">
        <v>63</v>
      </c>
      <c r="I2105" s="362" t="s">
        <v>63</v>
      </c>
      <c r="J2105" s="362" t="s">
        <v>4580</v>
      </c>
      <c r="K2105" s="361" t="s">
        <v>5154</v>
      </c>
      <c r="L2105" s="362"/>
      <c r="M2105" s="362" t="s">
        <v>186</v>
      </c>
      <c r="N2105" s="362" t="s">
        <v>4410</v>
      </c>
      <c r="O2105" s="362"/>
      <c r="P2105" s="362" t="s">
        <v>2208</v>
      </c>
      <c r="Q2105" s="362" t="s">
        <v>4394</v>
      </c>
      <c r="R2105" s="362"/>
      <c r="S2105" s="361"/>
      <c r="T2105" s="362"/>
      <c r="U2105" s="362"/>
      <c r="V2105" s="362" t="s">
        <v>844</v>
      </c>
      <c r="W2105" s="362"/>
      <c r="X2105" s="362"/>
      <c r="Y2105" s="362" t="s">
        <v>48</v>
      </c>
      <c r="Z2105" s="362" t="s">
        <v>90</v>
      </c>
      <c r="AA2105" s="366" t="s">
        <v>90</v>
      </c>
      <c r="AB2105" s="362" t="s">
        <v>90</v>
      </c>
      <c r="AC2105" s="362"/>
      <c r="AD2105" s="362"/>
      <c r="AE2105" s="362"/>
      <c r="AF2105" s="362"/>
      <c r="AG2105" s="362"/>
      <c r="AH2105" s="362"/>
      <c r="AI2105" s="362" t="str">
        <f t="shared" si="32"/>
        <v>NOCOSS</v>
      </c>
      <c r="AJ2105" s="362" t="str">
        <f>VLOOKUP(AI2105,Table1[[#All],[CONCAT]:[Tfiber]],2,FALSE)</f>
        <v>Applications/Tools</v>
      </c>
      <c r="AK2105" s="362" t="s">
        <v>40</v>
      </c>
      <c r="AL2105" s="362" t="str">
        <f>VLOOKUP(C2105,[1]AllOSS!$B:$G,6,0)</f>
        <v>COMPLETED</v>
      </c>
      <c r="AM2105" s="362">
        <f>VLOOKUP(C2105,[1]AllOSS!$B:$K,10,0)</f>
        <v>0</v>
      </c>
      <c r="AN2105" s="362"/>
      <c r="AO2105" s="362"/>
      <c r="AP2105" s="361"/>
      <c r="AR2105">
        <v>1</v>
      </c>
    </row>
    <row r="2106" spans="2:44" ht="15" hidden="1" customHeight="1" x14ac:dyDescent="0.35">
      <c r="B2106" s="362">
        <v>2104</v>
      </c>
      <c r="C2106" s="362" t="s">
        <v>5155</v>
      </c>
      <c r="D2106" s="362" t="s">
        <v>3</v>
      </c>
      <c r="E2106" s="362" t="s">
        <v>172</v>
      </c>
      <c r="F2106" s="362"/>
      <c r="G2106" s="362" t="s">
        <v>63</v>
      </c>
      <c r="H2106" s="362" t="s">
        <v>63</v>
      </c>
      <c r="I2106" s="362" t="s">
        <v>63</v>
      </c>
      <c r="J2106" s="362" t="s">
        <v>4580</v>
      </c>
      <c r="K2106" s="361" t="s">
        <v>5156</v>
      </c>
      <c r="L2106" s="362"/>
      <c r="M2106" s="362" t="s">
        <v>186</v>
      </c>
      <c r="N2106" s="362" t="s">
        <v>95</v>
      </c>
      <c r="O2106" s="362"/>
      <c r="P2106" s="362" t="s">
        <v>2208</v>
      </c>
      <c r="Q2106" s="362" t="s">
        <v>4394</v>
      </c>
      <c r="R2106" s="362"/>
      <c r="S2106" s="361"/>
      <c r="T2106" s="362"/>
      <c r="U2106" s="362"/>
      <c r="V2106" s="362" t="s">
        <v>844</v>
      </c>
      <c r="W2106" s="362"/>
      <c r="X2106" s="362" t="s">
        <v>9</v>
      </c>
      <c r="Y2106" s="362" t="s">
        <v>2790</v>
      </c>
      <c r="Z2106" s="362" t="s">
        <v>90</v>
      </c>
      <c r="AA2106" s="366" t="s">
        <v>90</v>
      </c>
      <c r="AB2106" s="362" t="s">
        <v>90</v>
      </c>
      <c r="AC2106" s="362"/>
      <c r="AD2106" s="362"/>
      <c r="AE2106" s="362"/>
      <c r="AF2106" s="362"/>
      <c r="AG2106" s="362"/>
      <c r="AH2106" s="362"/>
      <c r="AI2106" s="362" t="str">
        <f t="shared" si="32"/>
        <v>NOCOSS</v>
      </c>
      <c r="AJ2106" s="362" t="str">
        <f>VLOOKUP(AI2106,Table1[[#All],[CONCAT]:[Tfiber]],2,FALSE)</f>
        <v>Applications/Tools</v>
      </c>
      <c r="AK2106" s="362" t="e">
        <v>#N/A</v>
      </c>
      <c r="AL2106" s="362" t="str">
        <f>VLOOKUP(C2106,[1]AllOSS!$B:$G,6,0)</f>
        <v>Not Required to BBNL</v>
      </c>
      <c r="AM2106" s="362" t="str">
        <f>VLOOKUP(C2106,[1]AllOSS!$B:$K,10,0)</f>
        <v>11-Oct-25: BBNL do not ask weekly hence it is not delivered</v>
      </c>
      <c r="AN2106" s="362"/>
      <c r="AO2106" s="362"/>
      <c r="AP2106" s="361" t="e">
        <v>#N/A</v>
      </c>
      <c r="AR2106">
        <v>1</v>
      </c>
    </row>
    <row r="2107" spans="2:44" ht="15" hidden="1" customHeight="1" x14ac:dyDescent="0.35">
      <c r="B2107" s="362">
        <v>2105</v>
      </c>
      <c r="C2107" s="362" t="s">
        <v>5157</v>
      </c>
      <c r="D2107" s="362" t="s">
        <v>3</v>
      </c>
      <c r="E2107" s="362" t="s">
        <v>172</v>
      </c>
      <c r="F2107" s="362"/>
      <c r="G2107" s="362" t="s">
        <v>63</v>
      </c>
      <c r="H2107" s="362" t="s">
        <v>63</v>
      </c>
      <c r="I2107" s="362" t="s">
        <v>63</v>
      </c>
      <c r="J2107" s="362" t="s">
        <v>4580</v>
      </c>
      <c r="K2107" s="361" t="s">
        <v>5158</v>
      </c>
      <c r="L2107" s="362"/>
      <c r="M2107" s="362" t="s">
        <v>186</v>
      </c>
      <c r="N2107" s="362" t="s">
        <v>4410</v>
      </c>
      <c r="O2107" s="362"/>
      <c r="P2107" s="362" t="s">
        <v>2208</v>
      </c>
      <c r="Q2107" s="362" t="s">
        <v>4394</v>
      </c>
      <c r="R2107" s="362"/>
      <c r="S2107" s="361"/>
      <c r="T2107" s="362"/>
      <c r="U2107" s="362"/>
      <c r="V2107" s="362" t="s">
        <v>844</v>
      </c>
      <c r="W2107" s="362"/>
      <c r="X2107" s="362"/>
      <c r="Y2107" s="362" t="s">
        <v>48</v>
      </c>
      <c r="Z2107" s="362" t="s">
        <v>90</v>
      </c>
      <c r="AA2107" s="366" t="s">
        <v>90</v>
      </c>
      <c r="AB2107" s="362" t="s">
        <v>90</v>
      </c>
      <c r="AC2107" s="362"/>
      <c r="AD2107" s="362"/>
      <c r="AE2107" s="362"/>
      <c r="AF2107" s="362"/>
      <c r="AG2107" s="362"/>
      <c r="AH2107" s="362"/>
      <c r="AI2107" s="362" t="str">
        <f t="shared" si="32"/>
        <v>NOCOSS</v>
      </c>
      <c r="AJ2107" s="362" t="str">
        <f>VLOOKUP(AI2107,Table1[[#All],[CONCAT]:[Tfiber]],2,FALSE)</f>
        <v>Applications/Tools</v>
      </c>
      <c r="AK2107" s="362" t="s">
        <v>40</v>
      </c>
      <c r="AL2107" s="362" t="str">
        <f>VLOOKUP(C2107,[1]AllOSS!$B:$G,6,0)</f>
        <v>COMPLETED</v>
      </c>
      <c r="AM2107" s="362">
        <f>VLOOKUP(C2107,[1]AllOSS!$B:$K,10,0)</f>
        <v>0</v>
      </c>
      <c r="AN2107" s="362"/>
      <c r="AO2107" s="362"/>
      <c r="AP2107" s="361"/>
      <c r="AR2107">
        <v>1</v>
      </c>
    </row>
    <row r="2108" spans="2:44" ht="15" hidden="1" customHeight="1" x14ac:dyDescent="0.35">
      <c r="B2108" s="362">
        <v>2106</v>
      </c>
      <c r="C2108" s="362" t="s">
        <v>5159</v>
      </c>
      <c r="D2108" s="362" t="s">
        <v>3</v>
      </c>
      <c r="E2108" s="362" t="s">
        <v>172</v>
      </c>
      <c r="F2108" s="362"/>
      <c r="G2108" s="362"/>
      <c r="H2108" s="362"/>
      <c r="I2108" s="362" t="s">
        <v>77</v>
      </c>
      <c r="J2108" s="362" t="s">
        <v>5063</v>
      </c>
      <c r="K2108" s="361" t="s">
        <v>5160</v>
      </c>
      <c r="L2108" s="362"/>
      <c r="M2108" s="362" t="s">
        <v>1689</v>
      </c>
      <c r="N2108" s="362" t="s">
        <v>90</v>
      </c>
      <c r="O2108" s="362"/>
      <c r="P2108" s="362" t="s">
        <v>77</v>
      </c>
      <c r="Q2108" s="362" t="s">
        <v>5065</v>
      </c>
      <c r="R2108" s="362" t="s">
        <v>1663</v>
      </c>
      <c r="S2108" s="365" t="s">
        <v>5066</v>
      </c>
      <c r="T2108" s="377"/>
      <c r="U2108" s="377"/>
      <c r="V2108" s="363" t="s">
        <v>133</v>
      </c>
      <c r="W2108" s="363"/>
      <c r="X2108" s="363"/>
      <c r="Y2108" s="362" t="s">
        <v>45</v>
      </c>
      <c r="Z2108" s="362" t="s">
        <v>90</v>
      </c>
      <c r="AA2108" s="366" t="s">
        <v>90</v>
      </c>
      <c r="AB2108" s="362" t="s">
        <v>90</v>
      </c>
      <c r="AC2108" s="362"/>
      <c r="AD2108" s="362"/>
      <c r="AE2108" s="362"/>
      <c r="AF2108" s="362"/>
      <c r="AG2108" s="362"/>
      <c r="AH2108" s="362"/>
      <c r="AI2108" s="362" t="str">
        <f t="shared" si="32"/>
        <v>NOCHelpdesk</v>
      </c>
      <c r="AJ2108" s="362" t="str">
        <f>VLOOKUP(AI2108,Table1[[#All],[CONCAT]:[Tfiber]],2,FALSE)</f>
        <v>Applications/Tools</v>
      </c>
      <c r="AK2108" s="362" t="s">
        <v>39</v>
      </c>
      <c r="AL2108" s="362"/>
      <c r="AM2108" s="362"/>
      <c r="AN2108" s="362"/>
      <c r="AO2108" s="368">
        <v>45924</v>
      </c>
      <c r="AP2108" s="361" t="s">
        <v>5067</v>
      </c>
      <c r="AR2108">
        <v>1</v>
      </c>
    </row>
    <row r="2109" spans="2:44" ht="15" hidden="1" customHeight="1" x14ac:dyDescent="0.35">
      <c r="B2109" s="362">
        <v>2107</v>
      </c>
      <c r="C2109" s="362" t="s">
        <v>5161</v>
      </c>
      <c r="D2109" s="362" t="s">
        <v>3</v>
      </c>
      <c r="E2109" s="362" t="s">
        <v>172</v>
      </c>
      <c r="F2109" s="362"/>
      <c r="G2109" s="362" t="s">
        <v>63</v>
      </c>
      <c r="H2109" s="362" t="s">
        <v>63</v>
      </c>
      <c r="I2109" s="362" t="s">
        <v>63</v>
      </c>
      <c r="J2109" s="362" t="s">
        <v>4580</v>
      </c>
      <c r="K2109" s="361" t="s">
        <v>5162</v>
      </c>
      <c r="L2109" s="362"/>
      <c r="M2109" s="362" t="s">
        <v>186</v>
      </c>
      <c r="N2109" s="362" t="s">
        <v>95</v>
      </c>
      <c r="O2109" s="362"/>
      <c r="P2109" s="362" t="s">
        <v>2208</v>
      </c>
      <c r="Q2109" s="362" t="s">
        <v>4394</v>
      </c>
      <c r="R2109" s="362"/>
      <c r="S2109" s="361"/>
      <c r="T2109" s="362"/>
      <c r="U2109" s="362"/>
      <c r="V2109" s="362" t="s">
        <v>844</v>
      </c>
      <c r="W2109" s="362"/>
      <c r="X2109" s="362" t="s">
        <v>9</v>
      </c>
      <c r="Y2109" s="362" t="s">
        <v>2790</v>
      </c>
      <c r="Z2109" s="362" t="s">
        <v>90</v>
      </c>
      <c r="AA2109" s="366" t="s">
        <v>90</v>
      </c>
      <c r="AB2109" s="362" t="s">
        <v>90</v>
      </c>
      <c r="AC2109" s="362"/>
      <c r="AD2109" s="362"/>
      <c r="AE2109" s="362"/>
      <c r="AF2109" s="362"/>
      <c r="AG2109" s="362"/>
      <c r="AH2109" s="362"/>
      <c r="AI2109" s="362" t="str">
        <f t="shared" si="32"/>
        <v>NOCOSS</v>
      </c>
      <c r="AJ2109" s="362" t="str">
        <f>VLOOKUP(AI2109,Table1[[#All],[CONCAT]:[Tfiber]],2,FALSE)</f>
        <v>Applications/Tools</v>
      </c>
      <c r="AK2109" s="362" t="e">
        <v>#N/A</v>
      </c>
      <c r="AL2109" s="362" t="str">
        <f>VLOOKUP(C2109,[1]AllOSS!$B:$G,6,0)</f>
        <v>Not Required to BBNL</v>
      </c>
      <c r="AM2109" s="362" t="str">
        <f>VLOOKUP(C2109,[1]AllOSS!$B:$K,10,0)</f>
        <v>11-Oct-25: BBNL do not ask Selective from and to dates hence it is not delivered</v>
      </c>
      <c r="AN2109" s="362"/>
      <c r="AO2109" s="362"/>
      <c r="AP2109" s="361" t="e">
        <v>#N/A</v>
      </c>
      <c r="AR2109">
        <v>1</v>
      </c>
    </row>
    <row r="2110" spans="2:44" ht="15" hidden="1" customHeight="1" x14ac:dyDescent="0.35">
      <c r="B2110" s="362">
        <v>2108</v>
      </c>
      <c r="C2110" s="362" t="s">
        <v>5163</v>
      </c>
      <c r="D2110" s="362" t="s">
        <v>3</v>
      </c>
      <c r="E2110" s="362" t="s">
        <v>172</v>
      </c>
      <c r="F2110" s="362"/>
      <c r="G2110" s="362"/>
      <c r="H2110" s="362"/>
      <c r="I2110" s="362" t="s">
        <v>123</v>
      </c>
      <c r="J2110" s="362" t="s">
        <v>4580</v>
      </c>
      <c r="K2110" s="361" t="s">
        <v>5164</v>
      </c>
      <c r="L2110" s="362"/>
      <c r="M2110" s="362" t="s">
        <v>186</v>
      </c>
      <c r="N2110" s="362" t="s">
        <v>40</v>
      </c>
      <c r="O2110" s="362"/>
      <c r="P2110" s="362" t="s">
        <v>65</v>
      </c>
      <c r="Q2110" s="362" t="s">
        <v>3395</v>
      </c>
      <c r="R2110" s="362"/>
      <c r="S2110" s="361"/>
      <c r="T2110" s="362"/>
      <c r="U2110" s="362"/>
      <c r="V2110" s="362" t="s">
        <v>844</v>
      </c>
      <c r="W2110" s="362"/>
      <c r="X2110" s="362" t="s">
        <v>9</v>
      </c>
      <c r="Y2110" s="362" t="s">
        <v>9</v>
      </c>
      <c r="Z2110" s="362" t="s">
        <v>90</v>
      </c>
      <c r="AA2110" s="366" t="s">
        <v>90</v>
      </c>
      <c r="AB2110" s="362" t="s">
        <v>90</v>
      </c>
      <c r="AC2110" s="362"/>
      <c r="AD2110" s="362"/>
      <c r="AE2110" s="362"/>
      <c r="AF2110" s="362"/>
      <c r="AG2110" s="362"/>
      <c r="AH2110" s="362"/>
      <c r="AI2110" s="362" t="str">
        <f t="shared" si="32"/>
        <v>NOCNew BSS</v>
      </c>
      <c r="AJ2110" s="362" t="e">
        <f>VLOOKUP(AI2110,Table1[[#All],[CONCAT]:[Tfiber]],2,FALSE)</f>
        <v>#N/A</v>
      </c>
      <c r="AK2110" s="362" t="s">
        <v>40</v>
      </c>
      <c r="AL2110" s="362" t="str">
        <f>VLOOKUP(C2110,[1]AllOSS!$B:$G,6,0)</f>
        <v>Not Relevant to OSS</v>
      </c>
      <c r="AM2110" s="362">
        <f>VLOOKUP(C2110,[1]AllOSS!$B:$K,10,0)</f>
        <v>0</v>
      </c>
      <c r="AN2110" s="362"/>
      <c r="AO2110" s="362"/>
      <c r="AP2110" s="361" t="e">
        <v>#N/A</v>
      </c>
      <c r="AR2110">
        <v>1</v>
      </c>
    </row>
    <row r="2111" spans="2:44" ht="15" hidden="1" customHeight="1" x14ac:dyDescent="0.35">
      <c r="B2111" s="362">
        <v>2109</v>
      </c>
      <c r="C2111" s="362" t="s">
        <v>5165</v>
      </c>
      <c r="D2111" s="362" t="s">
        <v>3</v>
      </c>
      <c r="E2111" s="362" t="s">
        <v>172</v>
      </c>
      <c r="F2111" s="362"/>
      <c r="G2111" s="362"/>
      <c r="H2111" s="362"/>
      <c r="I2111" s="362" t="s">
        <v>123</v>
      </c>
      <c r="J2111" s="362" t="s">
        <v>4580</v>
      </c>
      <c r="K2111" s="361" t="s">
        <v>5166</v>
      </c>
      <c r="L2111" s="362"/>
      <c r="M2111" s="362" t="s">
        <v>186</v>
      </c>
      <c r="N2111" s="362" t="s">
        <v>40</v>
      </c>
      <c r="O2111" s="362"/>
      <c r="P2111" s="362" t="s">
        <v>65</v>
      </c>
      <c r="Q2111" s="362" t="s">
        <v>3395</v>
      </c>
      <c r="R2111" s="362"/>
      <c r="S2111" s="361"/>
      <c r="T2111" s="362"/>
      <c r="U2111" s="362"/>
      <c r="V2111" s="362" t="s">
        <v>844</v>
      </c>
      <c r="W2111" s="362"/>
      <c r="X2111" s="362" t="s">
        <v>9</v>
      </c>
      <c r="Y2111" s="362" t="s">
        <v>9</v>
      </c>
      <c r="Z2111" s="362" t="s">
        <v>90</v>
      </c>
      <c r="AA2111" s="366" t="s">
        <v>90</v>
      </c>
      <c r="AB2111" s="362" t="s">
        <v>90</v>
      </c>
      <c r="AC2111" s="362"/>
      <c r="AD2111" s="362"/>
      <c r="AE2111" s="362"/>
      <c r="AF2111" s="362"/>
      <c r="AG2111" s="362"/>
      <c r="AH2111" s="362"/>
      <c r="AI2111" s="362" t="str">
        <f t="shared" si="32"/>
        <v>NOCNew BSS</v>
      </c>
      <c r="AJ2111" s="362" t="e">
        <f>VLOOKUP(AI2111,Table1[[#All],[CONCAT]:[Tfiber]],2,FALSE)</f>
        <v>#N/A</v>
      </c>
      <c r="AK2111" s="362" t="s">
        <v>40</v>
      </c>
      <c r="AL2111" s="362" t="str">
        <f>VLOOKUP(C2111,[1]AllOSS!$B:$G,6,0)</f>
        <v>Not Relevant to OSS</v>
      </c>
      <c r="AM2111" s="362">
        <f>VLOOKUP(C2111,[1]AllOSS!$B:$K,10,0)</f>
        <v>0</v>
      </c>
      <c r="AN2111" s="362"/>
      <c r="AO2111" s="362"/>
      <c r="AP2111" s="361" t="e">
        <v>#N/A</v>
      </c>
      <c r="AR2111">
        <v>1</v>
      </c>
    </row>
    <row r="2112" spans="2:44" ht="15" hidden="1" customHeight="1" x14ac:dyDescent="0.35">
      <c r="B2112" s="362">
        <v>2110</v>
      </c>
      <c r="C2112" s="362" t="s">
        <v>5167</v>
      </c>
      <c r="D2112" s="362" t="s">
        <v>3</v>
      </c>
      <c r="E2112" s="362" t="s">
        <v>172</v>
      </c>
      <c r="F2112" s="362"/>
      <c r="G2112" s="362"/>
      <c r="H2112" s="362"/>
      <c r="I2112" s="362" t="s">
        <v>123</v>
      </c>
      <c r="J2112" s="362" t="s">
        <v>4580</v>
      </c>
      <c r="K2112" s="361" t="s">
        <v>5168</v>
      </c>
      <c r="L2112" s="362"/>
      <c r="M2112" s="362" t="s">
        <v>186</v>
      </c>
      <c r="N2112" s="362" t="s">
        <v>40</v>
      </c>
      <c r="O2112" s="362"/>
      <c r="P2112" s="362" t="s">
        <v>65</v>
      </c>
      <c r="Q2112" s="362" t="s">
        <v>3395</v>
      </c>
      <c r="R2112" s="362"/>
      <c r="S2112" s="361"/>
      <c r="T2112" s="362"/>
      <c r="U2112" s="362"/>
      <c r="V2112" s="362" t="s">
        <v>844</v>
      </c>
      <c r="W2112" s="362"/>
      <c r="X2112" s="362" t="s">
        <v>9</v>
      </c>
      <c r="Y2112" s="362" t="s">
        <v>9</v>
      </c>
      <c r="Z2112" s="362" t="s">
        <v>90</v>
      </c>
      <c r="AA2112" s="366" t="s">
        <v>90</v>
      </c>
      <c r="AB2112" s="362" t="s">
        <v>90</v>
      </c>
      <c r="AC2112" s="362"/>
      <c r="AD2112" s="362"/>
      <c r="AE2112" s="362"/>
      <c r="AF2112" s="362"/>
      <c r="AG2112" s="362"/>
      <c r="AH2112" s="362"/>
      <c r="AI2112" s="362" t="str">
        <f t="shared" si="32"/>
        <v>NOCNew BSS</v>
      </c>
      <c r="AJ2112" s="362" t="e">
        <f>VLOOKUP(AI2112,Table1[[#All],[CONCAT]:[Tfiber]],2,FALSE)</f>
        <v>#N/A</v>
      </c>
      <c r="AK2112" s="362" t="s">
        <v>40</v>
      </c>
      <c r="AL2112" s="362" t="str">
        <f>VLOOKUP(C2112,[1]AllOSS!$B:$G,6,0)</f>
        <v>Not Relevant to OSS</v>
      </c>
      <c r="AM2112" s="362">
        <f>VLOOKUP(C2112,[1]AllOSS!$B:$K,10,0)</f>
        <v>0</v>
      </c>
      <c r="AN2112" s="362"/>
      <c r="AO2112" s="362"/>
      <c r="AP2112" s="361" t="e">
        <v>#N/A</v>
      </c>
      <c r="AR2112">
        <v>1</v>
      </c>
    </row>
    <row r="2113" spans="2:44" ht="15" hidden="1" customHeight="1" x14ac:dyDescent="0.35">
      <c r="B2113" s="362">
        <v>2111</v>
      </c>
      <c r="C2113" s="362" t="s">
        <v>5169</v>
      </c>
      <c r="D2113" s="362" t="s">
        <v>3</v>
      </c>
      <c r="E2113" s="362" t="s">
        <v>172</v>
      </c>
      <c r="F2113" s="362"/>
      <c r="G2113" s="362"/>
      <c r="H2113" s="362"/>
      <c r="I2113" s="362" t="s">
        <v>123</v>
      </c>
      <c r="J2113" s="362" t="s">
        <v>4580</v>
      </c>
      <c r="K2113" s="361" t="s">
        <v>5170</v>
      </c>
      <c r="L2113" s="362"/>
      <c r="M2113" s="362" t="s">
        <v>186</v>
      </c>
      <c r="N2113" s="362" t="s">
        <v>40</v>
      </c>
      <c r="O2113" s="362"/>
      <c r="P2113" s="362" t="s">
        <v>65</v>
      </c>
      <c r="Q2113" s="362" t="s">
        <v>3395</v>
      </c>
      <c r="R2113" s="362"/>
      <c r="S2113" s="361"/>
      <c r="T2113" s="362"/>
      <c r="U2113" s="362"/>
      <c r="V2113" s="362" t="s">
        <v>844</v>
      </c>
      <c r="W2113" s="362"/>
      <c r="X2113" s="362" t="s">
        <v>9</v>
      </c>
      <c r="Y2113" s="362" t="s">
        <v>9</v>
      </c>
      <c r="Z2113" s="362" t="s">
        <v>90</v>
      </c>
      <c r="AA2113" s="366" t="s">
        <v>90</v>
      </c>
      <c r="AB2113" s="362" t="s">
        <v>90</v>
      </c>
      <c r="AC2113" s="362"/>
      <c r="AD2113" s="362"/>
      <c r="AE2113" s="362"/>
      <c r="AF2113" s="362"/>
      <c r="AG2113" s="362"/>
      <c r="AH2113" s="362"/>
      <c r="AI2113" s="362" t="str">
        <f t="shared" si="32"/>
        <v>NOCNew BSS</v>
      </c>
      <c r="AJ2113" s="362" t="e">
        <f>VLOOKUP(AI2113,Table1[[#All],[CONCAT]:[Tfiber]],2,FALSE)</f>
        <v>#N/A</v>
      </c>
      <c r="AK2113" s="362" t="s">
        <v>40</v>
      </c>
      <c r="AL2113" s="362" t="str">
        <f>VLOOKUP(C2113,[1]AllOSS!$B:$G,6,0)</f>
        <v>Not Relevant to OSS</v>
      </c>
      <c r="AM2113" s="362">
        <f>VLOOKUP(C2113,[1]AllOSS!$B:$K,10,0)</f>
        <v>0</v>
      </c>
      <c r="AN2113" s="362"/>
      <c r="AO2113" s="362"/>
      <c r="AP2113" s="361" t="e">
        <v>#N/A</v>
      </c>
      <c r="AR2113">
        <v>1</v>
      </c>
    </row>
    <row r="2114" spans="2:44" ht="15" hidden="1" customHeight="1" x14ac:dyDescent="0.35">
      <c r="B2114" s="362">
        <v>2112</v>
      </c>
      <c r="C2114" s="362" t="s">
        <v>5171</v>
      </c>
      <c r="D2114" s="362" t="s">
        <v>3</v>
      </c>
      <c r="E2114" s="362" t="s">
        <v>172</v>
      </c>
      <c r="F2114" s="362"/>
      <c r="G2114" s="362"/>
      <c r="H2114" s="362"/>
      <c r="I2114" s="362" t="s">
        <v>65</v>
      </c>
      <c r="J2114" s="362" t="s">
        <v>1580</v>
      </c>
      <c r="K2114" s="361" t="s">
        <v>5172</v>
      </c>
      <c r="L2114" s="361"/>
      <c r="M2114" s="362" t="s">
        <v>186</v>
      </c>
      <c r="N2114" s="362" t="s">
        <v>40</v>
      </c>
      <c r="O2114" s="362"/>
      <c r="P2114" s="362" t="s">
        <v>65</v>
      </c>
      <c r="Q2114" s="362" t="s">
        <v>3395</v>
      </c>
      <c r="R2114" s="362"/>
      <c r="S2114" s="361" t="s">
        <v>90</v>
      </c>
      <c r="T2114" s="362"/>
      <c r="U2114" s="362"/>
      <c r="V2114" s="362" t="s">
        <v>202</v>
      </c>
      <c r="W2114" s="362"/>
      <c r="X2114" s="362" t="s">
        <v>9</v>
      </c>
      <c r="Y2114" s="362" t="s">
        <v>9</v>
      </c>
      <c r="Z2114" s="362" t="s">
        <v>90</v>
      </c>
      <c r="AA2114" s="366" t="s">
        <v>90</v>
      </c>
      <c r="AB2114" s="362" t="s">
        <v>90</v>
      </c>
      <c r="AC2114" s="362"/>
      <c r="AD2114" s="362"/>
      <c r="AE2114" s="362"/>
      <c r="AF2114" s="362"/>
      <c r="AG2114" s="362"/>
      <c r="AH2114" s="362"/>
      <c r="AI2114" s="362" t="str">
        <f t="shared" si="32"/>
        <v>NOCBSS</v>
      </c>
      <c r="AJ2114" s="362" t="str">
        <f>VLOOKUP(AI2114,Table1[[#All],[CONCAT]:[Tfiber]],2,FALSE)</f>
        <v>Applications/Tools</v>
      </c>
      <c r="AK2114" s="362" t="s">
        <v>40</v>
      </c>
      <c r="AL2114" s="362"/>
      <c r="AM2114" s="362"/>
      <c r="AN2114" s="362"/>
      <c r="AO2114" s="362"/>
      <c r="AP2114" s="361" t="e">
        <v>#N/A</v>
      </c>
      <c r="AR2114">
        <v>1</v>
      </c>
    </row>
    <row r="2115" spans="2:44" ht="15" hidden="1" customHeight="1" x14ac:dyDescent="0.35">
      <c r="B2115" s="362">
        <v>2113</v>
      </c>
      <c r="C2115" s="362" t="s">
        <v>5173</v>
      </c>
      <c r="D2115" s="362" t="s">
        <v>3</v>
      </c>
      <c r="E2115" s="362" t="s">
        <v>172</v>
      </c>
      <c r="F2115" s="362"/>
      <c r="G2115" s="362"/>
      <c r="H2115" s="362"/>
      <c r="I2115" s="362" t="s">
        <v>65</v>
      </c>
      <c r="J2115" s="362" t="s">
        <v>1580</v>
      </c>
      <c r="K2115" s="361" t="s">
        <v>5174</v>
      </c>
      <c r="L2115" s="361"/>
      <c r="M2115" s="362" t="s">
        <v>186</v>
      </c>
      <c r="N2115" s="362" t="s">
        <v>40</v>
      </c>
      <c r="O2115" s="362"/>
      <c r="P2115" s="362" t="s">
        <v>65</v>
      </c>
      <c r="Q2115" s="362" t="s">
        <v>3395</v>
      </c>
      <c r="R2115" s="362"/>
      <c r="S2115" s="361" t="s">
        <v>90</v>
      </c>
      <c r="T2115" s="362"/>
      <c r="U2115" s="362"/>
      <c r="V2115" s="362" t="s">
        <v>202</v>
      </c>
      <c r="W2115" s="362"/>
      <c r="X2115" s="362" t="s">
        <v>9</v>
      </c>
      <c r="Y2115" s="362" t="s">
        <v>9</v>
      </c>
      <c r="Z2115" s="362" t="s">
        <v>90</v>
      </c>
      <c r="AA2115" s="366" t="s">
        <v>90</v>
      </c>
      <c r="AB2115" s="362" t="s">
        <v>90</v>
      </c>
      <c r="AC2115" s="362"/>
      <c r="AD2115" s="362"/>
      <c r="AE2115" s="362"/>
      <c r="AF2115" s="362"/>
      <c r="AG2115" s="362"/>
      <c r="AH2115" s="362"/>
      <c r="AI2115" s="362" t="str">
        <f t="shared" ref="AI2115:AI2178" si="33">_xlfn.CONCAT(D2115,I2115)</f>
        <v>NOCBSS</v>
      </c>
      <c r="AJ2115" s="362" t="str">
        <f>VLOOKUP(AI2115,Table1[[#All],[CONCAT]:[Tfiber]],2,FALSE)</f>
        <v>Applications/Tools</v>
      </c>
      <c r="AK2115" s="362" t="s">
        <v>40</v>
      </c>
      <c r="AL2115" s="362"/>
      <c r="AM2115" s="362"/>
      <c r="AN2115" s="362"/>
      <c r="AO2115" s="362"/>
      <c r="AP2115" s="361" t="e">
        <v>#N/A</v>
      </c>
      <c r="AR2115">
        <v>1</v>
      </c>
    </row>
    <row r="2116" spans="2:44" ht="15" hidden="1" customHeight="1" x14ac:dyDescent="0.35">
      <c r="B2116" s="362">
        <v>2114</v>
      </c>
      <c r="C2116" s="362" t="s">
        <v>5175</v>
      </c>
      <c r="D2116" s="362" t="s">
        <v>3</v>
      </c>
      <c r="E2116" s="362" t="s">
        <v>172</v>
      </c>
      <c r="F2116" s="362"/>
      <c r="G2116" s="362"/>
      <c r="H2116" s="362"/>
      <c r="I2116" s="362" t="s">
        <v>65</v>
      </c>
      <c r="J2116" s="362" t="s">
        <v>1580</v>
      </c>
      <c r="K2116" s="361" t="s">
        <v>5176</v>
      </c>
      <c r="L2116" s="361"/>
      <c r="M2116" s="362" t="s">
        <v>186</v>
      </c>
      <c r="N2116" s="362" t="s">
        <v>40</v>
      </c>
      <c r="O2116" s="362"/>
      <c r="P2116" s="362" t="s">
        <v>65</v>
      </c>
      <c r="Q2116" s="362" t="s">
        <v>3395</v>
      </c>
      <c r="R2116" s="362"/>
      <c r="S2116" s="361" t="s">
        <v>90</v>
      </c>
      <c r="T2116" s="362"/>
      <c r="U2116" s="362"/>
      <c r="V2116" s="362" t="s">
        <v>202</v>
      </c>
      <c r="W2116" s="362"/>
      <c r="X2116" s="362" t="s">
        <v>9</v>
      </c>
      <c r="Y2116" s="362" t="s">
        <v>9</v>
      </c>
      <c r="Z2116" s="362" t="s">
        <v>90</v>
      </c>
      <c r="AA2116" s="366" t="s">
        <v>90</v>
      </c>
      <c r="AB2116" s="362" t="s">
        <v>90</v>
      </c>
      <c r="AC2116" s="362"/>
      <c r="AD2116" s="362"/>
      <c r="AE2116" s="362"/>
      <c r="AF2116" s="362"/>
      <c r="AG2116" s="362"/>
      <c r="AH2116" s="362"/>
      <c r="AI2116" s="362" t="str">
        <f t="shared" si="33"/>
        <v>NOCBSS</v>
      </c>
      <c r="AJ2116" s="362" t="str">
        <f>VLOOKUP(AI2116,Table1[[#All],[CONCAT]:[Tfiber]],2,FALSE)</f>
        <v>Applications/Tools</v>
      </c>
      <c r="AK2116" s="362" t="s">
        <v>40</v>
      </c>
      <c r="AL2116" s="362"/>
      <c r="AM2116" s="362"/>
      <c r="AN2116" s="362"/>
      <c r="AO2116" s="362"/>
      <c r="AP2116" s="361" t="e">
        <v>#N/A</v>
      </c>
      <c r="AR2116">
        <v>1</v>
      </c>
    </row>
    <row r="2117" spans="2:44" ht="15" hidden="1" customHeight="1" x14ac:dyDescent="0.35">
      <c r="B2117" s="362">
        <v>2115</v>
      </c>
      <c r="C2117" s="362" t="s">
        <v>5177</v>
      </c>
      <c r="D2117" s="362" t="s">
        <v>3</v>
      </c>
      <c r="E2117" s="362" t="s">
        <v>172</v>
      </c>
      <c r="F2117" s="362"/>
      <c r="G2117" s="362"/>
      <c r="H2117" s="362"/>
      <c r="I2117" s="362" t="s">
        <v>65</v>
      </c>
      <c r="J2117" s="362" t="s">
        <v>1580</v>
      </c>
      <c r="K2117" s="361" t="s">
        <v>5178</v>
      </c>
      <c r="L2117" s="361"/>
      <c r="M2117" s="362" t="s">
        <v>186</v>
      </c>
      <c r="N2117" s="362" t="s">
        <v>40</v>
      </c>
      <c r="O2117" s="362"/>
      <c r="P2117" s="362" t="s">
        <v>65</v>
      </c>
      <c r="Q2117" s="362" t="s">
        <v>3395</v>
      </c>
      <c r="R2117" s="362"/>
      <c r="S2117" s="361" t="s">
        <v>90</v>
      </c>
      <c r="T2117" s="362"/>
      <c r="U2117" s="362"/>
      <c r="V2117" s="362" t="s">
        <v>202</v>
      </c>
      <c r="W2117" s="362"/>
      <c r="X2117" s="362" t="s">
        <v>9</v>
      </c>
      <c r="Y2117" s="362" t="s">
        <v>9</v>
      </c>
      <c r="Z2117" s="362" t="s">
        <v>90</v>
      </c>
      <c r="AA2117" s="366" t="s">
        <v>90</v>
      </c>
      <c r="AB2117" s="362" t="s">
        <v>90</v>
      </c>
      <c r="AC2117" s="362"/>
      <c r="AD2117" s="362"/>
      <c r="AE2117" s="362"/>
      <c r="AF2117" s="362"/>
      <c r="AG2117" s="362"/>
      <c r="AH2117" s="362"/>
      <c r="AI2117" s="362" t="str">
        <f t="shared" si="33"/>
        <v>NOCBSS</v>
      </c>
      <c r="AJ2117" s="362" t="str">
        <f>VLOOKUP(AI2117,Table1[[#All],[CONCAT]:[Tfiber]],2,FALSE)</f>
        <v>Applications/Tools</v>
      </c>
      <c r="AK2117" s="362" t="s">
        <v>40</v>
      </c>
      <c r="AL2117" s="362"/>
      <c r="AM2117" s="362"/>
      <c r="AN2117" s="362"/>
      <c r="AO2117" s="362"/>
      <c r="AP2117" s="361" t="e">
        <v>#N/A</v>
      </c>
      <c r="AR2117">
        <v>1</v>
      </c>
    </row>
    <row r="2118" spans="2:44" ht="15" hidden="1" customHeight="1" x14ac:dyDescent="0.35">
      <c r="B2118" s="362">
        <v>2116</v>
      </c>
      <c r="C2118" s="362" t="s">
        <v>5179</v>
      </c>
      <c r="D2118" s="362" t="s">
        <v>3</v>
      </c>
      <c r="E2118" s="362" t="s">
        <v>172</v>
      </c>
      <c r="F2118" s="362"/>
      <c r="G2118" s="362"/>
      <c r="H2118" s="362"/>
      <c r="I2118" s="362" t="s">
        <v>65</v>
      </c>
      <c r="J2118" s="362" t="s">
        <v>1580</v>
      </c>
      <c r="K2118" s="361" t="s">
        <v>5180</v>
      </c>
      <c r="L2118" s="361"/>
      <c r="M2118" s="362" t="s">
        <v>186</v>
      </c>
      <c r="N2118" s="362" t="s">
        <v>40</v>
      </c>
      <c r="O2118" s="362"/>
      <c r="P2118" s="362" t="s">
        <v>65</v>
      </c>
      <c r="Q2118" s="362" t="s">
        <v>2916</v>
      </c>
      <c r="R2118" s="362"/>
      <c r="S2118" s="361" t="s">
        <v>90</v>
      </c>
      <c r="T2118" s="362"/>
      <c r="U2118" s="362"/>
      <c r="V2118" s="362" t="s">
        <v>202</v>
      </c>
      <c r="W2118" s="362"/>
      <c r="X2118" s="362" t="s">
        <v>9</v>
      </c>
      <c r="Y2118" s="362" t="s">
        <v>9</v>
      </c>
      <c r="Z2118" s="362" t="s">
        <v>90</v>
      </c>
      <c r="AA2118" s="366" t="s">
        <v>90</v>
      </c>
      <c r="AB2118" s="362" t="s">
        <v>90</v>
      </c>
      <c r="AC2118" s="362"/>
      <c r="AD2118" s="362"/>
      <c r="AE2118" s="362"/>
      <c r="AF2118" s="362"/>
      <c r="AG2118" s="362"/>
      <c r="AH2118" s="362"/>
      <c r="AI2118" s="362" t="str">
        <f t="shared" si="33"/>
        <v>NOCBSS</v>
      </c>
      <c r="AJ2118" s="362" t="str">
        <f>VLOOKUP(AI2118,Table1[[#All],[CONCAT]:[Tfiber]],2,FALSE)</f>
        <v>Applications/Tools</v>
      </c>
      <c r="AK2118" s="362" t="s">
        <v>40</v>
      </c>
      <c r="AL2118" s="362"/>
      <c r="AM2118" s="362"/>
      <c r="AN2118" s="362"/>
      <c r="AO2118" s="362"/>
      <c r="AP2118" s="361" t="e">
        <v>#N/A</v>
      </c>
      <c r="AR2118">
        <v>1</v>
      </c>
    </row>
    <row r="2119" spans="2:44" ht="15" hidden="1" customHeight="1" x14ac:dyDescent="0.35">
      <c r="B2119" s="362">
        <v>2117</v>
      </c>
      <c r="C2119" s="362" t="s">
        <v>5181</v>
      </c>
      <c r="D2119" s="362" t="s">
        <v>3</v>
      </c>
      <c r="E2119" s="362" t="s">
        <v>172</v>
      </c>
      <c r="F2119" s="362"/>
      <c r="G2119" s="362" t="s">
        <v>63</v>
      </c>
      <c r="H2119" s="362" t="s">
        <v>63</v>
      </c>
      <c r="I2119" s="362" t="s">
        <v>63</v>
      </c>
      <c r="J2119" s="362" t="s">
        <v>4670</v>
      </c>
      <c r="K2119" s="361" t="s">
        <v>5182</v>
      </c>
      <c r="L2119" s="362"/>
      <c r="M2119" s="362" t="s">
        <v>186</v>
      </c>
      <c r="N2119" s="362" t="s">
        <v>4410</v>
      </c>
      <c r="O2119" s="362"/>
      <c r="P2119" s="362" t="s">
        <v>2208</v>
      </c>
      <c r="Q2119" s="362" t="s">
        <v>4394</v>
      </c>
      <c r="R2119" s="362"/>
      <c r="S2119" s="361"/>
      <c r="T2119" s="362"/>
      <c r="U2119" s="362"/>
      <c r="V2119" s="362" t="s">
        <v>844</v>
      </c>
      <c r="W2119" s="362"/>
      <c r="X2119" s="362"/>
      <c r="Y2119" s="362" t="s">
        <v>48</v>
      </c>
      <c r="Z2119" s="362" t="s">
        <v>90</v>
      </c>
      <c r="AA2119" s="366" t="s">
        <v>90</v>
      </c>
      <c r="AB2119" s="362" t="s">
        <v>90</v>
      </c>
      <c r="AC2119" s="362"/>
      <c r="AD2119" s="362"/>
      <c r="AE2119" s="362"/>
      <c r="AF2119" s="362"/>
      <c r="AG2119" s="362"/>
      <c r="AH2119" s="362"/>
      <c r="AI2119" s="362" t="str">
        <f t="shared" si="33"/>
        <v>NOCOSS</v>
      </c>
      <c r="AJ2119" s="362" t="str">
        <f>VLOOKUP(AI2119,Table1[[#All],[CONCAT]:[Tfiber]],2,FALSE)</f>
        <v>Applications/Tools</v>
      </c>
      <c r="AK2119" s="362" t="s">
        <v>40</v>
      </c>
      <c r="AL2119" s="362" t="str">
        <f>VLOOKUP(C2119,[1]AllOSS!$B:$G,6,0)</f>
        <v>COMPLETED</v>
      </c>
      <c r="AM2119" s="362">
        <f>VLOOKUP(C2119,[1]AllOSS!$B:$K,10,0)</f>
        <v>0</v>
      </c>
      <c r="AN2119" s="362"/>
      <c r="AO2119" s="362"/>
      <c r="AP2119" s="361"/>
      <c r="AR2119">
        <v>1</v>
      </c>
    </row>
    <row r="2120" spans="2:44" ht="15" hidden="1" customHeight="1" x14ac:dyDescent="0.35">
      <c r="B2120" s="362">
        <v>2118</v>
      </c>
      <c r="C2120" s="362" t="s">
        <v>5183</v>
      </c>
      <c r="D2120" s="362" t="s">
        <v>3</v>
      </c>
      <c r="E2120" s="362" t="s">
        <v>172</v>
      </c>
      <c r="F2120" s="362"/>
      <c r="G2120" s="362"/>
      <c r="H2120" s="362"/>
      <c r="I2120" s="362" t="s">
        <v>65</v>
      </c>
      <c r="J2120" s="362" t="s">
        <v>1580</v>
      </c>
      <c r="K2120" s="361" t="s">
        <v>5184</v>
      </c>
      <c r="L2120" s="361"/>
      <c r="M2120" s="362" t="s">
        <v>186</v>
      </c>
      <c r="N2120" s="362" t="s">
        <v>40</v>
      </c>
      <c r="O2120" s="362"/>
      <c r="P2120" s="362" t="s">
        <v>65</v>
      </c>
      <c r="Q2120" s="362" t="s">
        <v>2916</v>
      </c>
      <c r="R2120" s="362"/>
      <c r="S2120" s="361" t="s">
        <v>90</v>
      </c>
      <c r="T2120" s="362"/>
      <c r="U2120" s="362"/>
      <c r="V2120" s="362" t="s">
        <v>202</v>
      </c>
      <c r="W2120" s="362"/>
      <c r="X2120" s="362" t="s">
        <v>9</v>
      </c>
      <c r="Y2120" s="362" t="s">
        <v>9</v>
      </c>
      <c r="Z2120" s="362" t="s">
        <v>90</v>
      </c>
      <c r="AA2120" s="366" t="s">
        <v>90</v>
      </c>
      <c r="AB2120" s="362" t="s">
        <v>90</v>
      </c>
      <c r="AC2120" s="362"/>
      <c r="AD2120" s="362"/>
      <c r="AE2120" s="362"/>
      <c r="AF2120" s="362"/>
      <c r="AG2120" s="362"/>
      <c r="AH2120" s="362"/>
      <c r="AI2120" s="362" t="str">
        <f t="shared" si="33"/>
        <v>NOCBSS</v>
      </c>
      <c r="AJ2120" s="362" t="str">
        <f>VLOOKUP(AI2120,Table1[[#All],[CONCAT]:[Tfiber]],2,FALSE)</f>
        <v>Applications/Tools</v>
      </c>
      <c r="AK2120" s="362" t="s">
        <v>40</v>
      </c>
      <c r="AL2120" s="362"/>
      <c r="AM2120" s="362"/>
      <c r="AN2120" s="362"/>
      <c r="AO2120" s="362"/>
      <c r="AP2120" s="361" t="e">
        <v>#N/A</v>
      </c>
      <c r="AR2120">
        <v>1</v>
      </c>
    </row>
    <row r="2121" spans="2:44" ht="15" hidden="1" customHeight="1" x14ac:dyDescent="0.35">
      <c r="B2121" s="362">
        <v>2119</v>
      </c>
      <c r="C2121" s="362" t="s">
        <v>5185</v>
      </c>
      <c r="D2121" s="362" t="s">
        <v>3</v>
      </c>
      <c r="E2121" s="362" t="s">
        <v>172</v>
      </c>
      <c r="F2121" s="362"/>
      <c r="G2121" s="362"/>
      <c r="H2121" s="362"/>
      <c r="I2121" s="362" t="s">
        <v>65</v>
      </c>
      <c r="J2121" s="362" t="s">
        <v>1580</v>
      </c>
      <c r="K2121" s="361" t="s">
        <v>5186</v>
      </c>
      <c r="L2121" s="361"/>
      <c r="M2121" s="362" t="s">
        <v>186</v>
      </c>
      <c r="N2121" s="362" t="s">
        <v>40</v>
      </c>
      <c r="O2121" s="362"/>
      <c r="P2121" s="362" t="s">
        <v>65</v>
      </c>
      <c r="Q2121" s="362" t="s">
        <v>2916</v>
      </c>
      <c r="R2121" s="362"/>
      <c r="S2121" s="361" t="s">
        <v>90</v>
      </c>
      <c r="T2121" s="362"/>
      <c r="U2121" s="362"/>
      <c r="V2121" s="362" t="s">
        <v>202</v>
      </c>
      <c r="W2121" s="362"/>
      <c r="X2121" s="362" t="s">
        <v>9</v>
      </c>
      <c r="Y2121" s="362" t="s">
        <v>9</v>
      </c>
      <c r="Z2121" s="362" t="s">
        <v>90</v>
      </c>
      <c r="AA2121" s="366" t="s">
        <v>90</v>
      </c>
      <c r="AB2121" s="362" t="s">
        <v>90</v>
      </c>
      <c r="AC2121" s="362"/>
      <c r="AD2121" s="362"/>
      <c r="AE2121" s="362"/>
      <c r="AF2121" s="362"/>
      <c r="AG2121" s="362"/>
      <c r="AH2121" s="362"/>
      <c r="AI2121" s="362" t="str">
        <f t="shared" si="33"/>
        <v>NOCBSS</v>
      </c>
      <c r="AJ2121" s="362" t="str">
        <f>VLOOKUP(AI2121,Table1[[#All],[CONCAT]:[Tfiber]],2,FALSE)</f>
        <v>Applications/Tools</v>
      </c>
      <c r="AK2121" s="362" t="s">
        <v>40</v>
      </c>
      <c r="AL2121" s="362"/>
      <c r="AM2121" s="362"/>
      <c r="AN2121" s="362"/>
      <c r="AO2121" s="362"/>
      <c r="AP2121" s="361" t="e">
        <v>#N/A</v>
      </c>
      <c r="AR2121">
        <v>1</v>
      </c>
    </row>
    <row r="2122" spans="2:44" ht="15" hidden="1" customHeight="1" x14ac:dyDescent="0.35">
      <c r="B2122" s="362">
        <v>2120</v>
      </c>
      <c r="C2122" s="362" t="s">
        <v>5187</v>
      </c>
      <c r="D2122" s="362" t="s">
        <v>3</v>
      </c>
      <c r="E2122" s="362" t="s">
        <v>172</v>
      </c>
      <c r="F2122" s="362"/>
      <c r="G2122" s="362"/>
      <c r="H2122" s="362"/>
      <c r="I2122" s="362" t="s">
        <v>65</v>
      </c>
      <c r="J2122" s="362" t="s">
        <v>1580</v>
      </c>
      <c r="K2122" s="361" t="s">
        <v>5188</v>
      </c>
      <c r="L2122" s="361"/>
      <c r="M2122" s="362" t="s">
        <v>186</v>
      </c>
      <c r="N2122" s="362" t="s">
        <v>40</v>
      </c>
      <c r="O2122" s="362"/>
      <c r="P2122" s="362" t="s">
        <v>65</v>
      </c>
      <c r="Q2122" s="362" t="s">
        <v>2916</v>
      </c>
      <c r="R2122" s="362"/>
      <c r="S2122" s="361" t="s">
        <v>90</v>
      </c>
      <c r="T2122" s="362"/>
      <c r="U2122" s="362"/>
      <c r="V2122" s="362" t="s">
        <v>202</v>
      </c>
      <c r="W2122" s="362"/>
      <c r="X2122" s="362" t="s">
        <v>9</v>
      </c>
      <c r="Y2122" s="362" t="s">
        <v>9</v>
      </c>
      <c r="Z2122" s="362" t="s">
        <v>90</v>
      </c>
      <c r="AA2122" s="366" t="s">
        <v>90</v>
      </c>
      <c r="AB2122" s="362" t="s">
        <v>90</v>
      </c>
      <c r="AC2122" s="362"/>
      <c r="AD2122" s="362"/>
      <c r="AE2122" s="362"/>
      <c r="AF2122" s="362"/>
      <c r="AG2122" s="362"/>
      <c r="AH2122" s="362"/>
      <c r="AI2122" s="362" t="str">
        <f t="shared" si="33"/>
        <v>NOCBSS</v>
      </c>
      <c r="AJ2122" s="362" t="str">
        <f>VLOOKUP(AI2122,Table1[[#All],[CONCAT]:[Tfiber]],2,FALSE)</f>
        <v>Applications/Tools</v>
      </c>
      <c r="AK2122" s="362" t="s">
        <v>40</v>
      </c>
      <c r="AL2122" s="362"/>
      <c r="AM2122" s="362"/>
      <c r="AN2122" s="362"/>
      <c r="AO2122" s="362"/>
      <c r="AP2122" s="361" t="e">
        <v>#N/A</v>
      </c>
      <c r="AR2122">
        <v>1</v>
      </c>
    </row>
    <row r="2123" spans="2:44" ht="15" hidden="1" customHeight="1" x14ac:dyDescent="0.35">
      <c r="B2123" s="362">
        <v>2121</v>
      </c>
      <c r="C2123" s="362" t="s">
        <v>5189</v>
      </c>
      <c r="D2123" s="362" t="s">
        <v>3</v>
      </c>
      <c r="E2123" s="362" t="s">
        <v>172</v>
      </c>
      <c r="F2123" s="362"/>
      <c r="G2123" s="362"/>
      <c r="H2123" s="362"/>
      <c r="I2123" s="362" t="s">
        <v>65</v>
      </c>
      <c r="J2123" s="362" t="s">
        <v>1580</v>
      </c>
      <c r="K2123" s="361" t="s">
        <v>5190</v>
      </c>
      <c r="L2123" s="361"/>
      <c r="M2123" s="362" t="s">
        <v>186</v>
      </c>
      <c r="N2123" s="362" t="s">
        <v>40</v>
      </c>
      <c r="O2123" s="362"/>
      <c r="P2123" s="362" t="s">
        <v>65</v>
      </c>
      <c r="Q2123" s="362" t="s">
        <v>2916</v>
      </c>
      <c r="R2123" s="362"/>
      <c r="S2123" s="361" t="s">
        <v>90</v>
      </c>
      <c r="T2123" s="362"/>
      <c r="U2123" s="362"/>
      <c r="V2123" s="362" t="s">
        <v>202</v>
      </c>
      <c r="W2123" s="362"/>
      <c r="X2123" s="362" t="s">
        <v>9</v>
      </c>
      <c r="Y2123" s="362" t="s">
        <v>9</v>
      </c>
      <c r="Z2123" s="362" t="s">
        <v>90</v>
      </c>
      <c r="AA2123" s="366" t="s">
        <v>90</v>
      </c>
      <c r="AB2123" s="362" t="s">
        <v>90</v>
      </c>
      <c r="AC2123" s="362"/>
      <c r="AD2123" s="362"/>
      <c r="AE2123" s="362"/>
      <c r="AF2123" s="362"/>
      <c r="AG2123" s="362"/>
      <c r="AH2123" s="362"/>
      <c r="AI2123" s="362" t="str">
        <f t="shared" si="33"/>
        <v>NOCBSS</v>
      </c>
      <c r="AJ2123" s="362" t="str">
        <f>VLOOKUP(AI2123,Table1[[#All],[CONCAT]:[Tfiber]],2,FALSE)</f>
        <v>Applications/Tools</v>
      </c>
      <c r="AK2123" s="362" t="s">
        <v>40</v>
      </c>
      <c r="AL2123" s="362"/>
      <c r="AM2123" s="362"/>
      <c r="AN2123" s="362"/>
      <c r="AO2123" s="362"/>
      <c r="AP2123" s="361" t="e">
        <v>#N/A</v>
      </c>
      <c r="AR2123">
        <v>1</v>
      </c>
    </row>
    <row r="2124" spans="2:44" ht="15" hidden="1" customHeight="1" x14ac:dyDescent="0.35">
      <c r="B2124" s="362">
        <v>2122</v>
      </c>
      <c r="C2124" s="362" t="s">
        <v>5191</v>
      </c>
      <c r="D2124" s="362" t="s">
        <v>3</v>
      </c>
      <c r="E2124" s="362" t="s">
        <v>172</v>
      </c>
      <c r="F2124" s="362"/>
      <c r="G2124" s="362"/>
      <c r="H2124" s="362"/>
      <c r="I2124" s="362" t="s">
        <v>65</v>
      </c>
      <c r="J2124" s="362" t="s">
        <v>1580</v>
      </c>
      <c r="K2124" s="361" t="s">
        <v>5192</v>
      </c>
      <c r="L2124" s="361"/>
      <c r="M2124" s="362" t="s">
        <v>186</v>
      </c>
      <c r="N2124" s="362" t="s">
        <v>40</v>
      </c>
      <c r="O2124" s="362"/>
      <c r="P2124" s="362" t="s">
        <v>65</v>
      </c>
      <c r="Q2124" s="362" t="s">
        <v>2916</v>
      </c>
      <c r="R2124" s="362"/>
      <c r="S2124" s="361" t="s">
        <v>90</v>
      </c>
      <c r="T2124" s="362"/>
      <c r="U2124" s="362"/>
      <c r="V2124" s="362" t="s">
        <v>202</v>
      </c>
      <c r="W2124" s="362"/>
      <c r="X2124" s="362" t="s">
        <v>9</v>
      </c>
      <c r="Y2124" s="362" t="s">
        <v>9</v>
      </c>
      <c r="Z2124" s="362" t="s">
        <v>90</v>
      </c>
      <c r="AA2124" s="366" t="s">
        <v>90</v>
      </c>
      <c r="AB2124" s="362" t="s">
        <v>90</v>
      </c>
      <c r="AC2124" s="362"/>
      <c r="AD2124" s="362"/>
      <c r="AE2124" s="362"/>
      <c r="AF2124" s="362"/>
      <c r="AG2124" s="362"/>
      <c r="AH2124" s="362"/>
      <c r="AI2124" s="362" t="str">
        <f t="shared" si="33"/>
        <v>NOCBSS</v>
      </c>
      <c r="AJ2124" s="362" t="str">
        <f>VLOOKUP(AI2124,Table1[[#All],[CONCAT]:[Tfiber]],2,FALSE)</f>
        <v>Applications/Tools</v>
      </c>
      <c r="AK2124" s="362" t="s">
        <v>40</v>
      </c>
      <c r="AL2124" s="362"/>
      <c r="AM2124" s="362"/>
      <c r="AN2124" s="362"/>
      <c r="AO2124" s="362"/>
      <c r="AP2124" s="361" t="e">
        <v>#N/A</v>
      </c>
      <c r="AR2124">
        <v>1</v>
      </c>
    </row>
    <row r="2125" spans="2:44" ht="15" hidden="1" customHeight="1" x14ac:dyDescent="0.35">
      <c r="B2125" s="362">
        <v>2123</v>
      </c>
      <c r="C2125" s="362" t="s">
        <v>5193</v>
      </c>
      <c r="D2125" s="362" t="s">
        <v>3</v>
      </c>
      <c r="E2125" s="362" t="s">
        <v>172</v>
      </c>
      <c r="F2125" s="362"/>
      <c r="G2125" s="362"/>
      <c r="H2125" s="362"/>
      <c r="I2125" s="362" t="s">
        <v>65</v>
      </c>
      <c r="J2125" s="362" t="s">
        <v>1580</v>
      </c>
      <c r="K2125" s="361" t="s">
        <v>5194</v>
      </c>
      <c r="L2125" s="361"/>
      <c r="M2125" s="362" t="s">
        <v>186</v>
      </c>
      <c r="N2125" s="362" t="s">
        <v>40</v>
      </c>
      <c r="O2125" s="362"/>
      <c r="P2125" s="362" t="s">
        <v>65</v>
      </c>
      <c r="Q2125" s="362" t="s">
        <v>2916</v>
      </c>
      <c r="R2125" s="362"/>
      <c r="S2125" s="361" t="s">
        <v>90</v>
      </c>
      <c r="T2125" s="362"/>
      <c r="U2125" s="362"/>
      <c r="V2125" s="362" t="s">
        <v>202</v>
      </c>
      <c r="W2125" s="362"/>
      <c r="X2125" s="362" t="s">
        <v>9</v>
      </c>
      <c r="Y2125" s="362" t="s">
        <v>9</v>
      </c>
      <c r="Z2125" s="362" t="s">
        <v>90</v>
      </c>
      <c r="AA2125" s="366" t="s">
        <v>90</v>
      </c>
      <c r="AB2125" s="362" t="s">
        <v>90</v>
      </c>
      <c r="AC2125" s="362"/>
      <c r="AD2125" s="362"/>
      <c r="AE2125" s="362"/>
      <c r="AF2125" s="362"/>
      <c r="AG2125" s="362"/>
      <c r="AH2125" s="362"/>
      <c r="AI2125" s="362" t="str">
        <f t="shared" si="33"/>
        <v>NOCBSS</v>
      </c>
      <c r="AJ2125" s="362" t="str">
        <f>VLOOKUP(AI2125,Table1[[#All],[CONCAT]:[Tfiber]],2,FALSE)</f>
        <v>Applications/Tools</v>
      </c>
      <c r="AK2125" s="362" t="s">
        <v>40</v>
      </c>
      <c r="AL2125" s="362"/>
      <c r="AM2125" s="362"/>
      <c r="AN2125" s="362"/>
      <c r="AO2125" s="362"/>
      <c r="AP2125" s="361" t="e">
        <v>#N/A</v>
      </c>
      <c r="AR2125">
        <v>1</v>
      </c>
    </row>
    <row r="2126" spans="2:44" ht="15" hidden="1" customHeight="1" x14ac:dyDescent="0.35">
      <c r="B2126" s="362">
        <v>2124</v>
      </c>
      <c r="C2126" s="362" t="s">
        <v>5195</v>
      </c>
      <c r="D2126" s="362" t="s">
        <v>3</v>
      </c>
      <c r="E2126" s="362" t="s">
        <v>172</v>
      </c>
      <c r="F2126" s="362"/>
      <c r="G2126" s="362"/>
      <c r="H2126" s="362"/>
      <c r="I2126" s="362" t="s">
        <v>65</v>
      </c>
      <c r="J2126" s="362" t="s">
        <v>1580</v>
      </c>
      <c r="K2126" s="361" t="s">
        <v>5196</v>
      </c>
      <c r="L2126" s="361"/>
      <c r="M2126" s="362" t="s">
        <v>186</v>
      </c>
      <c r="N2126" s="362" t="s">
        <v>40</v>
      </c>
      <c r="O2126" s="362"/>
      <c r="P2126" s="362" t="s">
        <v>65</v>
      </c>
      <c r="Q2126" s="362" t="s">
        <v>2916</v>
      </c>
      <c r="R2126" s="362"/>
      <c r="S2126" s="361" t="s">
        <v>90</v>
      </c>
      <c r="T2126" s="362"/>
      <c r="U2126" s="362"/>
      <c r="V2126" s="362" t="s">
        <v>202</v>
      </c>
      <c r="W2126" s="362"/>
      <c r="X2126" s="362" t="s">
        <v>9</v>
      </c>
      <c r="Y2126" s="362" t="s">
        <v>9</v>
      </c>
      <c r="Z2126" s="362" t="s">
        <v>90</v>
      </c>
      <c r="AA2126" s="366" t="s">
        <v>90</v>
      </c>
      <c r="AB2126" s="362" t="s">
        <v>90</v>
      </c>
      <c r="AC2126" s="362"/>
      <c r="AD2126" s="362"/>
      <c r="AE2126" s="362"/>
      <c r="AF2126" s="362"/>
      <c r="AG2126" s="362"/>
      <c r="AH2126" s="362"/>
      <c r="AI2126" s="362" t="str">
        <f t="shared" si="33"/>
        <v>NOCBSS</v>
      </c>
      <c r="AJ2126" s="362" t="str">
        <f>VLOOKUP(AI2126,Table1[[#All],[CONCAT]:[Tfiber]],2,FALSE)</f>
        <v>Applications/Tools</v>
      </c>
      <c r="AK2126" s="362" t="s">
        <v>40</v>
      </c>
      <c r="AL2126" s="362"/>
      <c r="AM2126" s="362"/>
      <c r="AN2126" s="362"/>
      <c r="AO2126" s="362"/>
      <c r="AP2126" s="361" t="e">
        <v>#N/A</v>
      </c>
      <c r="AR2126">
        <v>1</v>
      </c>
    </row>
    <row r="2127" spans="2:44" ht="15" hidden="1" customHeight="1" x14ac:dyDescent="0.35">
      <c r="B2127" s="362">
        <v>2125</v>
      </c>
      <c r="C2127" s="362" t="s">
        <v>5197</v>
      </c>
      <c r="D2127" s="362" t="s">
        <v>3</v>
      </c>
      <c r="E2127" s="362" t="s">
        <v>172</v>
      </c>
      <c r="F2127" s="362"/>
      <c r="G2127" s="362"/>
      <c r="H2127" s="362"/>
      <c r="I2127" s="362" t="s">
        <v>81</v>
      </c>
      <c r="J2127" s="362" t="s">
        <v>35</v>
      </c>
      <c r="K2127" s="361" t="s">
        <v>5198</v>
      </c>
      <c r="L2127" s="362"/>
      <c r="M2127" s="362" t="s">
        <v>186</v>
      </c>
      <c r="N2127" s="362" t="s">
        <v>90</v>
      </c>
      <c r="O2127" s="362"/>
      <c r="P2127" s="362" t="s">
        <v>81</v>
      </c>
      <c r="Q2127" s="362" t="s">
        <v>81</v>
      </c>
      <c r="R2127" s="362"/>
      <c r="S2127" s="361" t="s">
        <v>90</v>
      </c>
      <c r="T2127" s="362"/>
      <c r="U2127" s="362"/>
      <c r="V2127" s="362" t="s">
        <v>824</v>
      </c>
      <c r="W2127" s="362"/>
      <c r="X2127" s="362"/>
      <c r="Y2127" s="362" t="s">
        <v>48</v>
      </c>
      <c r="Z2127" s="362" t="s">
        <v>90</v>
      </c>
      <c r="AA2127" s="366" t="s">
        <v>90</v>
      </c>
      <c r="AB2127" s="362" t="s">
        <v>90</v>
      </c>
      <c r="AC2127" s="362"/>
      <c r="AD2127" s="362"/>
      <c r="AE2127" s="362"/>
      <c r="AF2127" s="362"/>
      <c r="AG2127" s="362"/>
      <c r="AH2127" s="362"/>
      <c r="AI2127" s="362" t="str">
        <f t="shared" si="33"/>
        <v>NOCIPDR</v>
      </c>
      <c r="AJ2127" s="362" t="str">
        <f>VLOOKUP(AI2127,Table1[[#All],[CONCAT]:[Tfiber]],2,FALSE)</f>
        <v>Applications/Tools</v>
      </c>
      <c r="AK2127" s="362" t="s">
        <v>40</v>
      </c>
      <c r="AL2127" s="362"/>
      <c r="AM2127" s="362"/>
      <c r="AN2127" s="362"/>
      <c r="AO2127" s="362"/>
      <c r="AP2127" s="361" t="s">
        <v>1724</v>
      </c>
      <c r="AR2127">
        <v>1</v>
      </c>
    </row>
    <row r="2128" spans="2:44" ht="15" hidden="1" customHeight="1" x14ac:dyDescent="0.35">
      <c r="B2128" s="362">
        <v>2126</v>
      </c>
      <c r="C2128" s="362" t="s">
        <v>5199</v>
      </c>
      <c r="D2128" s="362" t="s">
        <v>3</v>
      </c>
      <c r="E2128" s="362" t="s">
        <v>172</v>
      </c>
      <c r="F2128" s="362"/>
      <c r="G2128" s="362"/>
      <c r="H2128" s="362"/>
      <c r="I2128" s="362" t="s">
        <v>81</v>
      </c>
      <c r="J2128" s="362" t="s">
        <v>35</v>
      </c>
      <c r="K2128" s="361" t="s">
        <v>5200</v>
      </c>
      <c r="L2128" s="362"/>
      <c r="M2128" s="362" t="s">
        <v>186</v>
      </c>
      <c r="N2128" s="362" t="s">
        <v>90</v>
      </c>
      <c r="O2128" s="362"/>
      <c r="P2128" s="362" t="s">
        <v>81</v>
      </c>
      <c r="Q2128" s="362" t="s">
        <v>81</v>
      </c>
      <c r="R2128" s="362"/>
      <c r="S2128" s="361" t="s">
        <v>90</v>
      </c>
      <c r="T2128" s="362"/>
      <c r="U2128" s="362"/>
      <c r="V2128" s="362" t="s">
        <v>824</v>
      </c>
      <c r="W2128" s="362"/>
      <c r="X2128" s="362"/>
      <c r="Y2128" s="362" t="s">
        <v>48</v>
      </c>
      <c r="Z2128" s="362" t="s">
        <v>90</v>
      </c>
      <c r="AA2128" s="366" t="s">
        <v>90</v>
      </c>
      <c r="AB2128" s="362" t="s">
        <v>90</v>
      </c>
      <c r="AC2128" s="362"/>
      <c r="AD2128" s="362"/>
      <c r="AE2128" s="362"/>
      <c r="AF2128" s="362"/>
      <c r="AG2128" s="362"/>
      <c r="AH2128" s="362"/>
      <c r="AI2128" s="362" t="str">
        <f t="shared" si="33"/>
        <v>NOCIPDR</v>
      </c>
      <c r="AJ2128" s="362" t="str">
        <f>VLOOKUP(AI2128,Table1[[#All],[CONCAT]:[Tfiber]],2,FALSE)</f>
        <v>Applications/Tools</v>
      </c>
      <c r="AK2128" s="362" t="s">
        <v>40</v>
      </c>
      <c r="AL2128" s="362"/>
      <c r="AM2128" s="362"/>
      <c r="AN2128" s="362"/>
      <c r="AO2128" s="362"/>
      <c r="AP2128" s="361" t="s">
        <v>1724</v>
      </c>
      <c r="AR2128">
        <v>1</v>
      </c>
    </row>
    <row r="2129" spans="2:44" ht="15" hidden="1" customHeight="1" x14ac:dyDescent="0.35">
      <c r="B2129" s="362">
        <v>2127</v>
      </c>
      <c r="C2129" s="362" t="s">
        <v>5201</v>
      </c>
      <c r="D2129" s="362" t="s">
        <v>3</v>
      </c>
      <c r="E2129" s="362" t="s">
        <v>172</v>
      </c>
      <c r="F2129" s="362"/>
      <c r="G2129" s="362"/>
      <c r="H2129" s="362"/>
      <c r="I2129" s="362" t="s">
        <v>81</v>
      </c>
      <c r="J2129" s="362" t="s">
        <v>35</v>
      </c>
      <c r="K2129" s="361" t="s">
        <v>5202</v>
      </c>
      <c r="L2129" s="362"/>
      <c r="M2129" s="362" t="s">
        <v>186</v>
      </c>
      <c r="N2129" s="362" t="s">
        <v>90</v>
      </c>
      <c r="O2129" s="362"/>
      <c r="P2129" s="362" t="s">
        <v>81</v>
      </c>
      <c r="Q2129" s="362" t="s">
        <v>81</v>
      </c>
      <c r="R2129" s="362"/>
      <c r="S2129" s="361" t="s">
        <v>90</v>
      </c>
      <c r="T2129" s="362"/>
      <c r="U2129" s="362"/>
      <c r="V2129" s="362" t="s">
        <v>824</v>
      </c>
      <c r="W2129" s="362"/>
      <c r="X2129" s="362"/>
      <c r="Y2129" s="362" t="s">
        <v>48</v>
      </c>
      <c r="Z2129" s="362" t="s">
        <v>90</v>
      </c>
      <c r="AA2129" s="366" t="s">
        <v>90</v>
      </c>
      <c r="AB2129" s="362" t="s">
        <v>90</v>
      </c>
      <c r="AC2129" s="362"/>
      <c r="AD2129" s="362"/>
      <c r="AE2129" s="362"/>
      <c r="AF2129" s="362"/>
      <c r="AG2129" s="362"/>
      <c r="AH2129" s="362"/>
      <c r="AI2129" s="362" t="str">
        <f t="shared" si="33"/>
        <v>NOCIPDR</v>
      </c>
      <c r="AJ2129" s="362" t="str">
        <f>VLOOKUP(AI2129,Table1[[#All],[CONCAT]:[Tfiber]],2,FALSE)</f>
        <v>Applications/Tools</v>
      </c>
      <c r="AK2129" s="362" t="s">
        <v>40</v>
      </c>
      <c r="AL2129" s="362"/>
      <c r="AM2129" s="362"/>
      <c r="AN2129" s="362"/>
      <c r="AO2129" s="362"/>
      <c r="AP2129" s="361" t="s">
        <v>1724</v>
      </c>
      <c r="AR2129">
        <v>1</v>
      </c>
    </row>
    <row r="2130" spans="2:44" ht="15" hidden="1" customHeight="1" x14ac:dyDescent="0.35">
      <c r="B2130" s="362">
        <v>2128</v>
      </c>
      <c r="C2130" s="362" t="s">
        <v>5203</v>
      </c>
      <c r="D2130" s="362" t="s">
        <v>3</v>
      </c>
      <c r="E2130" s="362" t="s">
        <v>172</v>
      </c>
      <c r="F2130" s="362"/>
      <c r="G2130" s="362" t="s">
        <v>63</v>
      </c>
      <c r="H2130" s="362" t="s">
        <v>63</v>
      </c>
      <c r="I2130" s="362" t="s">
        <v>63</v>
      </c>
      <c r="J2130" s="362" t="s">
        <v>4670</v>
      </c>
      <c r="K2130" s="361" t="s">
        <v>5204</v>
      </c>
      <c r="L2130" s="362"/>
      <c r="M2130" s="362" t="s">
        <v>186</v>
      </c>
      <c r="N2130" s="362" t="s">
        <v>4410</v>
      </c>
      <c r="O2130" s="362"/>
      <c r="P2130" s="362" t="s">
        <v>2208</v>
      </c>
      <c r="Q2130" s="362" t="s">
        <v>4394</v>
      </c>
      <c r="R2130" s="362"/>
      <c r="S2130" s="361"/>
      <c r="T2130" s="362"/>
      <c r="U2130" s="362"/>
      <c r="V2130" s="362" t="s">
        <v>844</v>
      </c>
      <c r="W2130" s="362"/>
      <c r="X2130" s="362"/>
      <c r="Y2130" s="362" t="s">
        <v>48</v>
      </c>
      <c r="Z2130" s="362" t="s">
        <v>90</v>
      </c>
      <c r="AA2130" s="366" t="s">
        <v>90</v>
      </c>
      <c r="AB2130" s="362" t="s">
        <v>90</v>
      </c>
      <c r="AC2130" s="362"/>
      <c r="AD2130" s="362"/>
      <c r="AE2130" s="362"/>
      <c r="AF2130" s="362"/>
      <c r="AG2130" s="362"/>
      <c r="AH2130" s="362"/>
      <c r="AI2130" s="362" t="str">
        <f t="shared" si="33"/>
        <v>NOCOSS</v>
      </c>
      <c r="AJ2130" s="362" t="str">
        <f>VLOOKUP(AI2130,Table1[[#All],[CONCAT]:[Tfiber]],2,FALSE)</f>
        <v>Applications/Tools</v>
      </c>
      <c r="AK2130" s="362" t="s">
        <v>40</v>
      </c>
      <c r="AL2130" s="362" t="str">
        <f>VLOOKUP(C2130,[1]AllOSS!$B:$G,6,0)</f>
        <v>COMPLETED</v>
      </c>
      <c r="AM2130" s="362">
        <f>VLOOKUP(C2130,[1]AllOSS!$B:$K,10,0)</f>
        <v>0</v>
      </c>
      <c r="AN2130" s="362"/>
      <c r="AO2130" s="362"/>
      <c r="AP2130" s="361"/>
      <c r="AR2130">
        <v>1</v>
      </c>
    </row>
    <row r="2131" spans="2:44" ht="15" hidden="1" customHeight="1" x14ac:dyDescent="0.35">
      <c r="B2131" s="362">
        <v>2129</v>
      </c>
      <c r="C2131" s="362" t="s">
        <v>5205</v>
      </c>
      <c r="D2131" s="362" t="s">
        <v>3</v>
      </c>
      <c r="E2131" s="362" t="s">
        <v>172</v>
      </c>
      <c r="F2131" s="362"/>
      <c r="G2131" s="362"/>
      <c r="H2131" s="362"/>
      <c r="I2131" s="362" t="s">
        <v>81</v>
      </c>
      <c r="J2131" s="362" t="s">
        <v>35</v>
      </c>
      <c r="K2131" s="361" t="s">
        <v>5206</v>
      </c>
      <c r="L2131" s="362"/>
      <c r="M2131" s="362" t="s">
        <v>186</v>
      </c>
      <c r="N2131" s="362" t="s">
        <v>90</v>
      </c>
      <c r="O2131" s="362"/>
      <c r="P2131" s="362" t="s">
        <v>81</v>
      </c>
      <c r="Q2131" s="362" t="s">
        <v>81</v>
      </c>
      <c r="R2131" s="362"/>
      <c r="S2131" s="361" t="s">
        <v>90</v>
      </c>
      <c r="T2131" s="362"/>
      <c r="U2131" s="362"/>
      <c r="V2131" s="362" t="s">
        <v>824</v>
      </c>
      <c r="W2131" s="362"/>
      <c r="X2131" s="362"/>
      <c r="Y2131" s="362" t="s">
        <v>48</v>
      </c>
      <c r="Z2131" s="362" t="s">
        <v>90</v>
      </c>
      <c r="AA2131" s="366" t="s">
        <v>90</v>
      </c>
      <c r="AB2131" s="362" t="s">
        <v>90</v>
      </c>
      <c r="AC2131" s="362"/>
      <c r="AD2131" s="362"/>
      <c r="AE2131" s="362"/>
      <c r="AF2131" s="362"/>
      <c r="AG2131" s="362"/>
      <c r="AH2131" s="362"/>
      <c r="AI2131" s="362" t="str">
        <f t="shared" si="33"/>
        <v>NOCIPDR</v>
      </c>
      <c r="AJ2131" s="362" t="str">
        <f>VLOOKUP(AI2131,Table1[[#All],[CONCAT]:[Tfiber]],2,FALSE)</f>
        <v>Applications/Tools</v>
      </c>
      <c r="AK2131" s="362" t="s">
        <v>40</v>
      </c>
      <c r="AL2131" s="362"/>
      <c r="AM2131" s="362"/>
      <c r="AN2131" s="362"/>
      <c r="AO2131" s="362"/>
      <c r="AP2131" s="361" t="s">
        <v>1724</v>
      </c>
      <c r="AR2131">
        <v>1</v>
      </c>
    </row>
    <row r="2132" spans="2:44" ht="15" hidden="1" customHeight="1" x14ac:dyDescent="0.35">
      <c r="B2132" s="362">
        <v>2130</v>
      </c>
      <c r="C2132" s="362" t="s">
        <v>5207</v>
      </c>
      <c r="D2132" s="362" t="s">
        <v>3</v>
      </c>
      <c r="E2132" s="362" t="s">
        <v>172</v>
      </c>
      <c r="F2132" s="362"/>
      <c r="G2132" s="362"/>
      <c r="H2132" s="362"/>
      <c r="I2132" s="362" t="s">
        <v>65</v>
      </c>
      <c r="J2132" s="362" t="s">
        <v>1580</v>
      </c>
      <c r="K2132" s="361" t="s">
        <v>5208</v>
      </c>
      <c r="L2132" s="361"/>
      <c r="M2132" s="362" t="s">
        <v>186</v>
      </c>
      <c r="N2132" s="362" t="s">
        <v>40</v>
      </c>
      <c r="O2132" s="362"/>
      <c r="P2132" s="362" t="s">
        <v>65</v>
      </c>
      <c r="Q2132" s="362" t="s">
        <v>3395</v>
      </c>
      <c r="R2132" s="362"/>
      <c r="S2132" s="361" t="s">
        <v>90</v>
      </c>
      <c r="T2132" s="362"/>
      <c r="U2132" s="362"/>
      <c r="V2132" s="362" t="s">
        <v>202</v>
      </c>
      <c r="W2132" s="362"/>
      <c r="X2132" s="362" t="s">
        <v>9</v>
      </c>
      <c r="Y2132" s="362" t="s">
        <v>9</v>
      </c>
      <c r="Z2132" s="362" t="s">
        <v>90</v>
      </c>
      <c r="AA2132" s="366" t="s">
        <v>90</v>
      </c>
      <c r="AB2132" s="362" t="s">
        <v>90</v>
      </c>
      <c r="AC2132" s="362"/>
      <c r="AD2132" s="362"/>
      <c r="AE2132" s="362"/>
      <c r="AF2132" s="362"/>
      <c r="AG2132" s="362"/>
      <c r="AH2132" s="362"/>
      <c r="AI2132" s="362" t="str">
        <f t="shared" si="33"/>
        <v>NOCBSS</v>
      </c>
      <c r="AJ2132" s="362" t="str">
        <f>VLOOKUP(AI2132,Table1[[#All],[CONCAT]:[Tfiber]],2,FALSE)</f>
        <v>Applications/Tools</v>
      </c>
      <c r="AK2132" s="362" t="s">
        <v>40</v>
      </c>
      <c r="AL2132" s="362"/>
      <c r="AM2132" s="362"/>
      <c r="AN2132" s="362"/>
      <c r="AO2132" s="362"/>
      <c r="AP2132" s="361" t="e">
        <v>#N/A</v>
      </c>
      <c r="AR2132">
        <v>1</v>
      </c>
    </row>
    <row r="2133" spans="2:44" ht="15" hidden="1" customHeight="1" x14ac:dyDescent="0.35">
      <c r="B2133" s="362">
        <v>2131</v>
      </c>
      <c r="C2133" s="362" t="s">
        <v>5209</v>
      </c>
      <c r="D2133" s="362" t="s">
        <v>3</v>
      </c>
      <c r="E2133" s="362" t="s">
        <v>172</v>
      </c>
      <c r="F2133" s="362"/>
      <c r="G2133" s="362"/>
      <c r="H2133" s="362"/>
      <c r="I2133" s="362" t="s">
        <v>65</v>
      </c>
      <c r="J2133" s="362" t="s">
        <v>1580</v>
      </c>
      <c r="K2133" s="361" t="s">
        <v>5210</v>
      </c>
      <c r="L2133" s="361"/>
      <c r="M2133" s="362" t="s">
        <v>186</v>
      </c>
      <c r="N2133" s="362" t="s">
        <v>40</v>
      </c>
      <c r="O2133" s="362"/>
      <c r="P2133" s="362" t="s">
        <v>65</v>
      </c>
      <c r="Q2133" s="362" t="s">
        <v>3395</v>
      </c>
      <c r="R2133" s="362"/>
      <c r="S2133" s="361" t="s">
        <v>90</v>
      </c>
      <c r="T2133" s="362"/>
      <c r="U2133" s="362"/>
      <c r="V2133" s="362" t="s">
        <v>202</v>
      </c>
      <c r="W2133" s="362"/>
      <c r="X2133" s="362" t="s">
        <v>9</v>
      </c>
      <c r="Y2133" s="362" t="s">
        <v>9</v>
      </c>
      <c r="Z2133" s="362" t="s">
        <v>90</v>
      </c>
      <c r="AA2133" s="366" t="s">
        <v>90</v>
      </c>
      <c r="AB2133" s="362" t="s">
        <v>90</v>
      </c>
      <c r="AC2133" s="362"/>
      <c r="AD2133" s="362"/>
      <c r="AE2133" s="362"/>
      <c r="AF2133" s="362"/>
      <c r="AG2133" s="362"/>
      <c r="AH2133" s="362"/>
      <c r="AI2133" s="362" t="str">
        <f t="shared" si="33"/>
        <v>NOCBSS</v>
      </c>
      <c r="AJ2133" s="362" t="str">
        <f>VLOOKUP(AI2133,Table1[[#All],[CONCAT]:[Tfiber]],2,FALSE)</f>
        <v>Applications/Tools</v>
      </c>
      <c r="AK2133" s="362" t="s">
        <v>40</v>
      </c>
      <c r="AL2133" s="362"/>
      <c r="AM2133" s="362"/>
      <c r="AN2133" s="362"/>
      <c r="AO2133" s="362"/>
      <c r="AP2133" s="361" t="e">
        <v>#N/A</v>
      </c>
      <c r="AR2133">
        <v>1</v>
      </c>
    </row>
    <row r="2134" spans="2:44" ht="15" hidden="1" customHeight="1" x14ac:dyDescent="0.35">
      <c r="B2134" s="362">
        <v>2132</v>
      </c>
      <c r="C2134" s="362" t="s">
        <v>5211</v>
      </c>
      <c r="D2134" s="362" t="s">
        <v>3</v>
      </c>
      <c r="E2134" s="362" t="s">
        <v>172</v>
      </c>
      <c r="F2134" s="362"/>
      <c r="G2134" s="362"/>
      <c r="H2134" s="362"/>
      <c r="I2134" s="362" t="s">
        <v>65</v>
      </c>
      <c r="J2134" s="362" t="s">
        <v>1580</v>
      </c>
      <c r="K2134" s="361" t="s">
        <v>5212</v>
      </c>
      <c r="L2134" s="361"/>
      <c r="M2134" s="362" t="s">
        <v>186</v>
      </c>
      <c r="N2134" s="362" t="s">
        <v>40</v>
      </c>
      <c r="O2134" s="362"/>
      <c r="P2134" s="362" t="s">
        <v>65</v>
      </c>
      <c r="Q2134" s="362" t="s">
        <v>3395</v>
      </c>
      <c r="R2134" s="362"/>
      <c r="S2134" s="361" t="s">
        <v>90</v>
      </c>
      <c r="T2134" s="362"/>
      <c r="U2134" s="362"/>
      <c r="V2134" s="362" t="s">
        <v>202</v>
      </c>
      <c r="W2134" s="362"/>
      <c r="X2134" s="362" t="s">
        <v>9</v>
      </c>
      <c r="Y2134" s="362" t="s">
        <v>9</v>
      </c>
      <c r="Z2134" s="362" t="s">
        <v>90</v>
      </c>
      <c r="AA2134" s="366" t="s">
        <v>90</v>
      </c>
      <c r="AB2134" s="362" t="s">
        <v>90</v>
      </c>
      <c r="AC2134" s="362"/>
      <c r="AD2134" s="362"/>
      <c r="AE2134" s="362"/>
      <c r="AF2134" s="362"/>
      <c r="AG2134" s="362"/>
      <c r="AH2134" s="362"/>
      <c r="AI2134" s="362" t="str">
        <f t="shared" si="33"/>
        <v>NOCBSS</v>
      </c>
      <c r="AJ2134" s="362" t="str">
        <f>VLOOKUP(AI2134,Table1[[#All],[CONCAT]:[Tfiber]],2,FALSE)</f>
        <v>Applications/Tools</v>
      </c>
      <c r="AK2134" s="362" t="s">
        <v>40</v>
      </c>
      <c r="AL2134" s="362"/>
      <c r="AM2134" s="362"/>
      <c r="AN2134" s="362"/>
      <c r="AO2134" s="362"/>
      <c r="AP2134" s="361" t="e">
        <v>#N/A</v>
      </c>
      <c r="AR2134">
        <v>1</v>
      </c>
    </row>
    <row r="2135" spans="2:44" ht="15" hidden="1" customHeight="1" x14ac:dyDescent="0.35">
      <c r="B2135" s="362">
        <v>2133</v>
      </c>
      <c r="C2135" s="362" t="s">
        <v>5213</v>
      </c>
      <c r="D2135" s="362" t="s">
        <v>3</v>
      </c>
      <c r="E2135" s="362" t="s">
        <v>172</v>
      </c>
      <c r="F2135" s="362"/>
      <c r="G2135" s="362"/>
      <c r="H2135" s="362"/>
      <c r="I2135" s="362" t="s">
        <v>65</v>
      </c>
      <c r="J2135" s="362" t="s">
        <v>1580</v>
      </c>
      <c r="K2135" s="361" t="s">
        <v>5214</v>
      </c>
      <c r="L2135" s="361"/>
      <c r="M2135" s="362" t="s">
        <v>186</v>
      </c>
      <c r="N2135" s="362" t="s">
        <v>40</v>
      </c>
      <c r="O2135" s="362"/>
      <c r="P2135" s="362" t="s">
        <v>65</v>
      </c>
      <c r="Q2135" s="362" t="s">
        <v>3395</v>
      </c>
      <c r="R2135" s="362"/>
      <c r="S2135" s="361" t="s">
        <v>90</v>
      </c>
      <c r="T2135" s="362"/>
      <c r="U2135" s="362"/>
      <c r="V2135" s="362" t="s">
        <v>202</v>
      </c>
      <c r="W2135" s="362"/>
      <c r="X2135" s="362" t="s">
        <v>9</v>
      </c>
      <c r="Y2135" s="362" t="s">
        <v>9</v>
      </c>
      <c r="Z2135" s="362" t="s">
        <v>90</v>
      </c>
      <c r="AA2135" s="366" t="s">
        <v>90</v>
      </c>
      <c r="AB2135" s="362" t="s">
        <v>90</v>
      </c>
      <c r="AC2135" s="362"/>
      <c r="AD2135" s="362"/>
      <c r="AE2135" s="362"/>
      <c r="AF2135" s="362"/>
      <c r="AG2135" s="362"/>
      <c r="AH2135" s="362"/>
      <c r="AI2135" s="362" t="str">
        <f t="shared" si="33"/>
        <v>NOCBSS</v>
      </c>
      <c r="AJ2135" s="362" t="str">
        <f>VLOOKUP(AI2135,Table1[[#All],[CONCAT]:[Tfiber]],2,FALSE)</f>
        <v>Applications/Tools</v>
      </c>
      <c r="AK2135" s="362" t="s">
        <v>40</v>
      </c>
      <c r="AL2135" s="362"/>
      <c r="AM2135" s="362"/>
      <c r="AN2135" s="362"/>
      <c r="AO2135" s="362"/>
      <c r="AP2135" s="361" t="e">
        <v>#N/A</v>
      </c>
      <c r="AR2135">
        <v>1</v>
      </c>
    </row>
    <row r="2136" spans="2:44" ht="15" hidden="1" customHeight="1" x14ac:dyDescent="0.35">
      <c r="B2136" s="362">
        <v>2134</v>
      </c>
      <c r="C2136" s="362" t="s">
        <v>5215</v>
      </c>
      <c r="D2136" s="362" t="s">
        <v>3</v>
      </c>
      <c r="E2136" s="362" t="s">
        <v>172</v>
      </c>
      <c r="F2136" s="362"/>
      <c r="G2136" s="362" t="s">
        <v>63</v>
      </c>
      <c r="H2136" s="362" t="s">
        <v>63</v>
      </c>
      <c r="I2136" s="362" t="s">
        <v>63</v>
      </c>
      <c r="J2136" s="362" t="s">
        <v>4540</v>
      </c>
      <c r="K2136" s="361" t="s">
        <v>5216</v>
      </c>
      <c r="L2136" s="362"/>
      <c r="M2136" s="362" t="s">
        <v>186</v>
      </c>
      <c r="N2136" s="362" t="s">
        <v>40</v>
      </c>
      <c r="O2136" s="362"/>
      <c r="P2136" s="362" t="s">
        <v>2208</v>
      </c>
      <c r="Q2136" s="362" t="s">
        <v>5217</v>
      </c>
      <c r="R2136" s="362"/>
      <c r="S2136" s="361" t="s">
        <v>4401</v>
      </c>
      <c r="T2136" s="362"/>
      <c r="U2136" s="362"/>
      <c r="V2136" s="362" t="s">
        <v>844</v>
      </c>
      <c r="W2136" s="362"/>
      <c r="X2136" s="362"/>
      <c r="Y2136" s="362" t="s">
        <v>48</v>
      </c>
      <c r="Z2136" s="362" t="s">
        <v>90</v>
      </c>
      <c r="AA2136" s="366" t="s">
        <v>90</v>
      </c>
      <c r="AB2136" s="362" t="s">
        <v>90</v>
      </c>
      <c r="AC2136" s="362"/>
      <c r="AD2136" s="362"/>
      <c r="AE2136" s="362"/>
      <c r="AF2136" s="362"/>
      <c r="AG2136" s="362"/>
      <c r="AH2136" s="362"/>
      <c r="AI2136" s="362" t="str">
        <f t="shared" si="33"/>
        <v>NOCOSS</v>
      </c>
      <c r="AJ2136" s="362" t="str">
        <f>VLOOKUP(AI2136,Table1[[#All],[CONCAT]:[Tfiber]],2,FALSE)</f>
        <v>Applications/Tools</v>
      </c>
      <c r="AK2136" s="362" t="s">
        <v>40</v>
      </c>
      <c r="AL2136" s="362" t="str">
        <f>VLOOKUP(C2136,[1]AllOSS!$B:$G,6,0)</f>
        <v>COMPLETED</v>
      </c>
      <c r="AM2136" s="362">
        <f>VLOOKUP(C2136,[1]AllOSS!$B:$K,10,0)</f>
        <v>0</v>
      </c>
      <c r="AN2136" s="362"/>
      <c r="AO2136" s="362"/>
      <c r="AP2136" s="361" t="e">
        <v>#N/A</v>
      </c>
      <c r="AR2136">
        <v>1</v>
      </c>
    </row>
    <row r="2137" spans="2:44" ht="15" hidden="1" customHeight="1" x14ac:dyDescent="0.35">
      <c r="B2137" s="362">
        <v>2135</v>
      </c>
      <c r="C2137" s="362" t="s">
        <v>5218</v>
      </c>
      <c r="D2137" s="362" t="s">
        <v>3</v>
      </c>
      <c r="E2137" s="362" t="s">
        <v>172</v>
      </c>
      <c r="F2137" s="362"/>
      <c r="G2137" s="362" t="s">
        <v>63</v>
      </c>
      <c r="H2137" s="362" t="s">
        <v>63</v>
      </c>
      <c r="I2137" s="362" t="s">
        <v>63</v>
      </c>
      <c r="J2137" s="362" t="s">
        <v>4540</v>
      </c>
      <c r="K2137" s="361" t="s">
        <v>5219</v>
      </c>
      <c r="L2137" s="362"/>
      <c r="M2137" s="362" t="s">
        <v>186</v>
      </c>
      <c r="N2137" s="362" t="s">
        <v>95</v>
      </c>
      <c r="O2137" s="362"/>
      <c r="P2137" s="362" t="s">
        <v>2208</v>
      </c>
      <c r="Q2137" s="362" t="s">
        <v>5217</v>
      </c>
      <c r="R2137" s="362"/>
      <c r="S2137" s="361"/>
      <c r="T2137" s="362"/>
      <c r="U2137" s="362"/>
      <c r="V2137" s="362" t="s">
        <v>844</v>
      </c>
      <c r="W2137" s="362"/>
      <c r="X2137" s="362" t="s">
        <v>9</v>
      </c>
      <c r="Y2137" s="362" t="s">
        <v>2790</v>
      </c>
      <c r="Z2137" s="362" t="s">
        <v>90</v>
      </c>
      <c r="AA2137" s="366" t="s">
        <v>90</v>
      </c>
      <c r="AB2137" s="362" t="s">
        <v>90</v>
      </c>
      <c r="AC2137" s="362"/>
      <c r="AD2137" s="362"/>
      <c r="AE2137" s="362"/>
      <c r="AF2137" s="362"/>
      <c r="AG2137" s="362"/>
      <c r="AH2137" s="362"/>
      <c r="AI2137" s="362" t="str">
        <f t="shared" si="33"/>
        <v>NOCOSS</v>
      </c>
      <c r="AJ2137" s="362" t="str">
        <f>VLOOKUP(AI2137,Table1[[#All],[CONCAT]:[Tfiber]],2,FALSE)</f>
        <v>Applications/Tools</v>
      </c>
      <c r="AK2137" s="362" t="e">
        <v>#N/A</v>
      </c>
      <c r="AL2137" s="362" t="str">
        <f>VLOOKUP(C2137,[1]AllOSS!$B:$G,6,0)</f>
        <v>NOT-FEASIBLE</v>
      </c>
      <c r="AM2137" s="362">
        <f>VLOOKUP(C2137,[1]AllOSS!$B:$K,10,0)</f>
        <v>0</v>
      </c>
      <c r="AN2137" s="362"/>
      <c r="AO2137" s="362"/>
      <c r="AP2137" s="361" t="e">
        <v>#N/A</v>
      </c>
      <c r="AR2137">
        <v>1</v>
      </c>
    </row>
    <row r="2138" spans="2:44" ht="15" hidden="1" customHeight="1" x14ac:dyDescent="0.35">
      <c r="B2138" s="362">
        <v>2136</v>
      </c>
      <c r="C2138" s="362" t="s">
        <v>5220</v>
      </c>
      <c r="D2138" s="362" t="s">
        <v>3</v>
      </c>
      <c r="E2138" s="362" t="s">
        <v>172</v>
      </c>
      <c r="F2138" s="362"/>
      <c r="G2138" s="362" t="s">
        <v>63</v>
      </c>
      <c r="H2138" s="362" t="s">
        <v>63</v>
      </c>
      <c r="I2138" s="362" t="s">
        <v>63</v>
      </c>
      <c r="J2138" s="362" t="s">
        <v>4540</v>
      </c>
      <c r="K2138" s="361" t="s">
        <v>5221</v>
      </c>
      <c r="L2138" s="362"/>
      <c r="M2138" s="362" t="s">
        <v>186</v>
      </c>
      <c r="N2138" s="362" t="s">
        <v>40</v>
      </c>
      <c r="O2138" s="362"/>
      <c r="P2138" s="362" t="s">
        <v>2208</v>
      </c>
      <c r="Q2138" s="362" t="s">
        <v>5217</v>
      </c>
      <c r="R2138" s="362"/>
      <c r="S2138" s="361" t="s">
        <v>4401</v>
      </c>
      <c r="T2138" s="362"/>
      <c r="U2138" s="362"/>
      <c r="V2138" s="362" t="s">
        <v>844</v>
      </c>
      <c r="W2138" s="362"/>
      <c r="X2138" s="362" t="s">
        <v>9</v>
      </c>
      <c r="Y2138" s="362" t="s">
        <v>9</v>
      </c>
      <c r="Z2138" s="362" t="s">
        <v>90</v>
      </c>
      <c r="AA2138" s="366" t="s">
        <v>90</v>
      </c>
      <c r="AB2138" s="362" t="s">
        <v>90</v>
      </c>
      <c r="AC2138" s="362"/>
      <c r="AD2138" s="362"/>
      <c r="AE2138" s="362"/>
      <c r="AF2138" s="362"/>
      <c r="AG2138" s="362"/>
      <c r="AH2138" s="362"/>
      <c r="AI2138" s="362" t="str">
        <f t="shared" si="33"/>
        <v>NOCOSS</v>
      </c>
      <c r="AJ2138" s="362" t="str">
        <f>VLOOKUP(AI2138,Table1[[#All],[CONCAT]:[Tfiber]],2,FALSE)</f>
        <v>Applications/Tools</v>
      </c>
      <c r="AK2138" s="362" t="s">
        <v>40</v>
      </c>
      <c r="AL2138" s="362" t="str">
        <f>VLOOKUP(C2138,[1]AllOSS!$B:$G,6,0)</f>
        <v>OPEN-DEPENDENT</v>
      </c>
      <c r="AM2138" s="362">
        <f>VLOOKUP(C2138,[1]AllOSS!$B:$K,10,0)</f>
        <v>0</v>
      </c>
      <c r="AN2138" s="362"/>
      <c r="AO2138" s="362"/>
      <c r="AP2138" s="361" t="e">
        <v>#N/A</v>
      </c>
      <c r="AR2138">
        <v>1</v>
      </c>
    </row>
    <row r="2139" spans="2:44" ht="15" hidden="1" customHeight="1" x14ac:dyDescent="0.35">
      <c r="B2139" s="362">
        <v>2137</v>
      </c>
      <c r="C2139" s="362" t="s">
        <v>5222</v>
      </c>
      <c r="D2139" s="362" t="s">
        <v>3</v>
      </c>
      <c r="E2139" s="362" t="s">
        <v>172</v>
      </c>
      <c r="F2139" s="362"/>
      <c r="G2139" s="362"/>
      <c r="H2139" s="362"/>
      <c r="I2139" s="362" t="s">
        <v>62</v>
      </c>
      <c r="J2139" s="362" t="s">
        <v>822</v>
      </c>
      <c r="K2139" s="361" t="s">
        <v>5223</v>
      </c>
      <c r="L2139" s="362"/>
      <c r="M2139" s="362" t="s">
        <v>186</v>
      </c>
      <c r="N2139" s="362" t="s">
        <v>90</v>
      </c>
      <c r="O2139" s="362"/>
      <c r="P2139" s="362" t="s">
        <v>62</v>
      </c>
      <c r="Q2139" s="362" t="s">
        <v>5224</v>
      </c>
      <c r="R2139" s="362"/>
      <c r="S2139" s="361" t="s">
        <v>90</v>
      </c>
      <c r="T2139" s="362"/>
      <c r="U2139" s="362"/>
      <c r="V2139" s="362" t="s">
        <v>824</v>
      </c>
      <c r="W2139" s="362"/>
      <c r="X2139" s="362" t="s">
        <v>9</v>
      </c>
      <c r="Y2139" s="362" t="s">
        <v>9</v>
      </c>
      <c r="Z2139" s="362" t="s">
        <v>90</v>
      </c>
      <c r="AA2139" s="366" t="s">
        <v>90</v>
      </c>
      <c r="AB2139" s="362" t="s">
        <v>90</v>
      </c>
      <c r="AC2139" s="362"/>
      <c r="AD2139" s="362"/>
      <c r="AE2139" s="362"/>
      <c r="AF2139" s="362"/>
      <c r="AG2139" s="362"/>
      <c r="AH2139" s="362"/>
      <c r="AI2139" s="362" t="str">
        <f t="shared" si="33"/>
        <v>NOCNSO</v>
      </c>
      <c r="AJ2139" s="362" t="str">
        <f>VLOOKUP(AI2139,Table1[[#All],[CONCAT]:[Tfiber]],2,FALSE)</f>
        <v>Applications/Tools</v>
      </c>
      <c r="AK2139" s="362" t="s">
        <v>40</v>
      </c>
      <c r="AL2139" s="362"/>
      <c r="AM2139" s="362"/>
      <c r="AN2139" s="362"/>
      <c r="AO2139" s="362"/>
      <c r="AP2139" s="361" t="e">
        <v>#N/A</v>
      </c>
      <c r="AR2139">
        <v>1</v>
      </c>
    </row>
    <row r="2140" spans="2:44" ht="15" hidden="1" customHeight="1" x14ac:dyDescent="0.35">
      <c r="B2140" s="362">
        <v>2138</v>
      </c>
      <c r="C2140" s="362" t="s">
        <v>5225</v>
      </c>
      <c r="D2140" s="362" t="s">
        <v>3</v>
      </c>
      <c r="E2140" s="362" t="s">
        <v>172</v>
      </c>
      <c r="F2140" s="362"/>
      <c r="G2140" s="362"/>
      <c r="H2140" s="362"/>
      <c r="I2140" s="362" t="s">
        <v>62</v>
      </c>
      <c r="J2140" s="362" t="s">
        <v>822</v>
      </c>
      <c r="K2140" s="361" t="s">
        <v>5226</v>
      </c>
      <c r="L2140" s="362"/>
      <c r="M2140" s="362" t="s">
        <v>186</v>
      </c>
      <c r="N2140" s="362" t="s">
        <v>90</v>
      </c>
      <c r="O2140" s="362"/>
      <c r="P2140" s="362" t="s">
        <v>62</v>
      </c>
      <c r="Q2140" s="362" t="s">
        <v>5224</v>
      </c>
      <c r="R2140" s="362"/>
      <c r="S2140" s="361" t="s">
        <v>90</v>
      </c>
      <c r="T2140" s="362"/>
      <c r="U2140" s="362"/>
      <c r="V2140" s="362" t="s">
        <v>824</v>
      </c>
      <c r="W2140" s="362"/>
      <c r="X2140" s="362" t="s">
        <v>9</v>
      </c>
      <c r="Y2140" s="362" t="s">
        <v>9</v>
      </c>
      <c r="Z2140" s="362" t="s">
        <v>90</v>
      </c>
      <c r="AA2140" s="366" t="s">
        <v>90</v>
      </c>
      <c r="AB2140" s="362" t="s">
        <v>90</v>
      </c>
      <c r="AC2140" s="362"/>
      <c r="AD2140" s="362"/>
      <c r="AE2140" s="362"/>
      <c r="AF2140" s="362"/>
      <c r="AG2140" s="362"/>
      <c r="AH2140" s="362"/>
      <c r="AI2140" s="362" t="str">
        <f t="shared" si="33"/>
        <v>NOCNSO</v>
      </c>
      <c r="AJ2140" s="362" t="str">
        <f>VLOOKUP(AI2140,Table1[[#All],[CONCAT]:[Tfiber]],2,FALSE)</f>
        <v>Applications/Tools</v>
      </c>
      <c r="AK2140" s="362" t="s">
        <v>40</v>
      </c>
      <c r="AL2140" s="362"/>
      <c r="AM2140" s="362"/>
      <c r="AN2140" s="362"/>
      <c r="AO2140" s="362"/>
      <c r="AP2140" s="361" t="e">
        <v>#N/A</v>
      </c>
      <c r="AR2140">
        <v>1</v>
      </c>
    </row>
    <row r="2141" spans="2:44" ht="15" hidden="1" customHeight="1" x14ac:dyDescent="0.35">
      <c r="B2141" s="362">
        <v>2139</v>
      </c>
      <c r="C2141" s="362" t="s">
        <v>5227</v>
      </c>
      <c r="D2141" s="362" t="s">
        <v>3</v>
      </c>
      <c r="E2141" s="362" t="s">
        <v>172</v>
      </c>
      <c r="F2141" s="362"/>
      <c r="G2141" s="362" t="s">
        <v>63</v>
      </c>
      <c r="H2141" s="362" t="s">
        <v>63</v>
      </c>
      <c r="I2141" s="362" t="s">
        <v>63</v>
      </c>
      <c r="J2141" s="362" t="s">
        <v>4670</v>
      </c>
      <c r="K2141" s="361" t="s">
        <v>5228</v>
      </c>
      <c r="L2141" s="362"/>
      <c r="M2141" s="362" t="s">
        <v>186</v>
      </c>
      <c r="N2141" s="362" t="s">
        <v>4410</v>
      </c>
      <c r="O2141" s="362"/>
      <c r="P2141" s="362" t="s">
        <v>2208</v>
      </c>
      <c r="Q2141" s="362" t="s">
        <v>4394</v>
      </c>
      <c r="R2141" s="362"/>
      <c r="S2141" s="361"/>
      <c r="T2141" s="362"/>
      <c r="U2141" s="362"/>
      <c r="V2141" s="362" t="s">
        <v>844</v>
      </c>
      <c r="W2141" s="362"/>
      <c r="X2141" s="362"/>
      <c r="Y2141" s="362" t="s">
        <v>48</v>
      </c>
      <c r="Z2141" s="362" t="s">
        <v>90</v>
      </c>
      <c r="AA2141" s="366" t="s">
        <v>90</v>
      </c>
      <c r="AB2141" s="362" t="s">
        <v>90</v>
      </c>
      <c r="AC2141" s="362"/>
      <c r="AD2141" s="362"/>
      <c r="AE2141" s="362"/>
      <c r="AF2141" s="362"/>
      <c r="AG2141" s="362"/>
      <c r="AH2141" s="362"/>
      <c r="AI2141" s="362" t="str">
        <f t="shared" si="33"/>
        <v>NOCOSS</v>
      </c>
      <c r="AJ2141" s="362" t="str">
        <f>VLOOKUP(AI2141,Table1[[#All],[CONCAT]:[Tfiber]],2,FALSE)</f>
        <v>Applications/Tools</v>
      </c>
      <c r="AK2141" s="362" t="s">
        <v>40</v>
      </c>
      <c r="AL2141" s="362" t="str">
        <f>VLOOKUP(C2141,[1]AllOSS!$B:$G,6,0)</f>
        <v>COMPLETED</v>
      </c>
      <c r="AM2141" s="362">
        <f>VLOOKUP(C2141,[1]AllOSS!$B:$K,10,0)</f>
        <v>0</v>
      </c>
      <c r="AN2141" s="362"/>
      <c r="AO2141" s="362"/>
      <c r="AP2141" s="361"/>
      <c r="AR2141">
        <v>1</v>
      </c>
    </row>
    <row r="2142" spans="2:44" ht="15" hidden="1" customHeight="1" x14ac:dyDescent="0.35">
      <c r="B2142" s="362">
        <v>2140</v>
      </c>
      <c r="C2142" s="362" t="s">
        <v>5229</v>
      </c>
      <c r="D2142" s="362" t="s">
        <v>3</v>
      </c>
      <c r="E2142" s="362" t="s">
        <v>172</v>
      </c>
      <c r="F2142" s="362"/>
      <c r="G2142" s="362"/>
      <c r="H2142" s="362"/>
      <c r="I2142" s="362" t="s">
        <v>65</v>
      </c>
      <c r="J2142" s="362" t="s">
        <v>822</v>
      </c>
      <c r="K2142" s="361" t="s">
        <v>5230</v>
      </c>
      <c r="L2142" s="362"/>
      <c r="M2142" s="362" t="s">
        <v>186</v>
      </c>
      <c r="N2142" s="362" t="s">
        <v>40</v>
      </c>
      <c r="O2142" s="362"/>
      <c r="P2142" s="362" t="s">
        <v>65</v>
      </c>
      <c r="Q2142" s="362" t="s">
        <v>3395</v>
      </c>
      <c r="R2142" s="362"/>
      <c r="S2142" s="361" t="s">
        <v>90</v>
      </c>
      <c r="T2142" s="362"/>
      <c r="U2142" s="362"/>
      <c r="V2142" s="362" t="s">
        <v>202</v>
      </c>
      <c r="W2142" s="362"/>
      <c r="X2142" s="362" t="s">
        <v>9</v>
      </c>
      <c r="Y2142" s="362" t="s">
        <v>9</v>
      </c>
      <c r="Z2142" s="362" t="s">
        <v>90</v>
      </c>
      <c r="AA2142" s="366" t="s">
        <v>90</v>
      </c>
      <c r="AB2142" s="362" t="s">
        <v>90</v>
      </c>
      <c r="AC2142" s="362"/>
      <c r="AD2142" s="362"/>
      <c r="AE2142" s="362"/>
      <c r="AF2142" s="362"/>
      <c r="AG2142" s="362"/>
      <c r="AH2142" s="362"/>
      <c r="AI2142" s="362" t="str">
        <f t="shared" si="33"/>
        <v>NOCBSS</v>
      </c>
      <c r="AJ2142" s="362" t="str">
        <f>VLOOKUP(AI2142,Table1[[#All],[CONCAT]:[Tfiber]],2,FALSE)</f>
        <v>Applications/Tools</v>
      </c>
      <c r="AK2142" s="362" t="s">
        <v>40</v>
      </c>
      <c r="AL2142" s="362"/>
      <c r="AM2142" s="362"/>
      <c r="AN2142" s="362"/>
      <c r="AO2142" s="362"/>
      <c r="AP2142" s="361" t="e">
        <v>#N/A</v>
      </c>
      <c r="AR2142">
        <v>1</v>
      </c>
    </row>
    <row r="2143" spans="2:44" ht="15" hidden="1" customHeight="1" x14ac:dyDescent="0.35">
      <c r="B2143" s="362">
        <v>2141</v>
      </c>
      <c r="C2143" s="362" t="s">
        <v>5231</v>
      </c>
      <c r="D2143" s="362" t="s">
        <v>3</v>
      </c>
      <c r="E2143" s="362" t="s">
        <v>172</v>
      </c>
      <c r="F2143" s="362"/>
      <c r="G2143" s="362"/>
      <c r="H2143" s="362"/>
      <c r="I2143" s="362" t="s">
        <v>65</v>
      </c>
      <c r="J2143" s="362" t="s">
        <v>822</v>
      </c>
      <c r="K2143" s="361" t="s">
        <v>5232</v>
      </c>
      <c r="L2143" s="362"/>
      <c r="M2143" s="362" t="s">
        <v>186</v>
      </c>
      <c r="N2143" s="362" t="s">
        <v>40</v>
      </c>
      <c r="O2143" s="362"/>
      <c r="P2143" s="362" t="s">
        <v>65</v>
      </c>
      <c r="Q2143" s="362" t="s">
        <v>3395</v>
      </c>
      <c r="R2143" s="362"/>
      <c r="S2143" s="361" t="s">
        <v>90</v>
      </c>
      <c r="T2143" s="362"/>
      <c r="U2143" s="362"/>
      <c r="V2143" s="362" t="s">
        <v>202</v>
      </c>
      <c r="W2143" s="362"/>
      <c r="X2143" s="362" t="s">
        <v>9</v>
      </c>
      <c r="Y2143" s="362" t="s">
        <v>9</v>
      </c>
      <c r="Z2143" s="362" t="s">
        <v>90</v>
      </c>
      <c r="AA2143" s="366" t="s">
        <v>90</v>
      </c>
      <c r="AB2143" s="362" t="s">
        <v>90</v>
      </c>
      <c r="AC2143" s="362"/>
      <c r="AD2143" s="362"/>
      <c r="AE2143" s="362"/>
      <c r="AF2143" s="362"/>
      <c r="AG2143" s="362"/>
      <c r="AH2143" s="362"/>
      <c r="AI2143" s="362" t="str">
        <f t="shared" si="33"/>
        <v>NOCBSS</v>
      </c>
      <c r="AJ2143" s="362" t="str">
        <f>VLOOKUP(AI2143,Table1[[#All],[CONCAT]:[Tfiber]],2,FALSE)</f>
        <v>Applications/Tools</v>
      </c>
      <c r="AK2143" s="362" t="s">
        <v>40</v>
      </c>
      <c r="AL2143" s="362"/>
      <c r="AM2143" s="362"/>
      <c r="AN2143" s="362"/>
      <c r="AO2143" s="362"/>
      <c r="AP2143" s="361" t="e">
        <v>#N/A</v>
      </c>
      <c r="AR2143">
        <v>1</v>
      </c>
    </row>
    <row r="2144" spans="2:44" ht="15" hidden="1" customHeight="1" x14ac:dyDescent="0.35">
      <c r="B2144" s="362">
        <v>2142</v>
      </c>
      <c r="C2144" s="362" t="s">
        <v>5233</v>
      </c>
      <c r="D2144" s="362" t="s">
        <v>3</v>
      </c>
      <c r="E2144" s="362" t="s">
        <v>172</v>
      </c>
      <c r="F2144" s="362"/>
      <c r="G2144" s="362"/>
      <c r="H2144" s="362"/>
      <c r="I2144" s="362" t="s">
        <v>65</v>
      </c>
      <c r="J2144" s="362" t="s">
        <v>822</v>
      </c>
      <c r="K2144" s="361" t="s">
        <v>5234</v>
      </c>
      <c r="L2144" s="362"/>
      <c r="M2144" s="362" t="s">
        <v>186</v>
      </c>
      <c r="N2144" s="362" t="s">
        <v>4410</v>
      </c>
      <c r="O2144" s="362"/>
      <c r="P2144" s="362" t="s">
        <v>65</v>
      </c>
      <c r="Q2144" s="362" t="s">
        <v>3395</v>
      </c>
      <c r="R2144" s="362"/>
      <c r="S2144" s="361" t="s">
        <v>5235</v>
      </c>
      <c r="T2144" s="362"/>
      <c r="U2144" s="362"/>
      <c r="V2144" s="362" t="s">
        <v>202</v>
      </c>
      <c r="W2144" s="362"/>
      <c r="X2144" s="362" t="s">
        <v>9</v>
      </c>
      <c r="Y2144" s="362" t="s">
        <v>9</v>
      </c>
      <c r="Z2144" s="362" t="s">
        <v>90</v>
      </c>
      <c r="AA2144" s="366" t="s">
        <v>90</v>
      </c>
      <c r="AB2144" s="362" t="s">
        <v>90</v>
      </c>
      <c r="AC2144" s="362"/>
      <c r="AD2144" s="362"/>
      <c r="AE2144" s="362"/>
      <c r="AF2144" s="362"/>
      <c r="AG2144" s="362"/>
      <c r="AH2144" s="362"/>
      <c r="AI2144" s="362" t="str">
        <f t="shared" si="33"/>
        <v>NOCBSS</v>
      </c>
      <c r="AJ2144" s="362" t="str">
        <f>VLOOKUP(AI2144,Table1[[#All],[CONCAT]:[Tfiber]],2,FALSE)</f>
        <v>Applications/Tools</v>
      </c>
      <c r="AK2144" s="362" t="s">
        <v>40</v>
      </c>
      <c r="AL2144" s="362"/>
      <c r="AM2144" s="362"/>
      <c r="AN2144" s="362"/>
      <c r="AO2144" s="362"/>
      <c r="AP2144" s="361"/>
      <c r="AR2144">
        <v>1</v>
      </c>
    </row>
    <row r="2145" spans="2:44" ht="15" hidden="1" customHeight="1" x14ac:dyDescent="0.35">
      <c r="B2145" s="362">
        <v>2143</v>
      </c>
      <c r="C2145" s="362" t="s">
        <v>5236</v>
      </c>
      <c r="D2145" s="362" t="s">
        <v>3</v>
      </c>
      <c r="E2145" s="362" t="s">
        <v>172</v>
      </c>
      <c r="F2145" s="362"/>
      <c r="G2145" s="362"/>
      <c r="H2145" s="362"/>
      <c r="I2145" s="362" t="s">
        <v>65</v>
      </c>
      <c r="J2145" s="362" t="s">
        <v>822</v>
      </c>
      <c r="K2145" s="361" t="s">
        <v>5237</v>
      </c>
      <c r="L2145" s="362"/>
      <c r="M2145" s="362" t="s">
        <v>186</v>
      </c>
      <c r="N2145" s="362" t="s">
        <v>40</v>
      </c>
      <c r="O2145" s="362"/>
      <c r="P2145" s="362" t="s">
        <v>65</v>
      </c>
      <c r="Q2145" s="362" t="s">
        <v>3395</v>
      </c>
      <c r="R2145" s="362"/>
      <c r="S2145" s="361" t="s">
        <v>90</v>
      </c>
      <c r="T2145" s="362"/>
      <c r="U2145" s="362"/>
      <c r="V2145" s="362" t="s">
        <v>202</v>
      </c>
      <c r="W2145" s="362"/>
      <c r="X2145" s="362" t="s">
        <v>9</v>
      </c>
      <c r="Y2145" s="362" t="s">
        <v>9</v>
      </c>
      <c r="Z2145" s="362" t="s">
        <v>90</v>
      </c>
      <c r="AA2145" s="366" t="s">
        <v>90</v>
      </c>
      <c r="AB2145" s="362" t="s">
        <v>90</v>
      </c>
      <c r="AC2145" s="362"/>
      <c r="AD2145" s="362"/>
      <c r="AE2145" s="362"/>
      <c r="AF2145" s="362"/>
      <c r="AG2145" s="362"/>
      <c r="AH2145" s="362"/>
      <c r="AI2145" s="362" t="str">
        <f t="shared" si="33"/>
        <v>NOCBSS</v>
      </c>
      <c r="AJ2145" s="362" t="str">
        <f>VLOOKUP(AI2145,Table1[[#All],[CONCAT]:[Tfiber]],2,FALSE)</f>
        <v>Applications/Tools</v>
      </c>
      <c r="AK2145" s="362" t="s">
        <v>40</v>
      </c>
      <c r="AL2145" s="362"/>
      <c r="AM2145" s="362"/>
      <c r="AN2145" s="362"/>
      <c r="AO2145" s="362"/>
      <c r="AP2145" s="361" t="e">
        <v>#N/A</v>
      </c>
      <c r="AR2145">
        <v>1</v>
      </c>
    </row>
    <row r="2146" spans="2:44" ht="15" hidden="1" customHeight="1" x14ac:dyDescent="0.35">
      <c r="B2146" s="362">
        <v>2144</v>
      </c>
      <c r="C2146" s="362" t="s">
        <v>5238</v>
      </c>
      <c r="D2146" s="362" t="s">
        <v>3</v>
      </c>
      <c r="E2146" s="362" t="s">
        <v>172</v>
      </c>
      <c r="F2146" s="362"/>
      <c r="G2146" s="362"/>
      <c r="H2146" s="362"/>
      <c r="I2146" s="362" t="s">
        <v>65</v>
      </c>
      <c r="J2146" s="362" t="s">
        <v>822</v>
      </c>
      <c r="K2146" s="361" t="s">
        <v>5239</v>
      </c>
      <c r="L2146" s="362"/>
      <c r="M2146" s="362" t="s">
        <v>186</v>
      </c>
      <c r="N2146" s="362" t="s">
        <v>40</v>
      </c>
      <c r="O2146" s="362"/>
      <c r="P2146" s="362" t="s">
        <v>65</v>
      </c>
      <c r="Q2146" s="362" t="s">
        <v>3395</v>
      </c>
      <c r="R2146" s="362"/>
      <c r="S2146" s="361" t="s">
        <v>90</v>
      </c>
      <c r="T2146" s="362"/>
      <c r="U2146" s="362"/>
      <c r="V2146" s="362" t="s">
        <v>202</v>
      </c>
      <c r="W2146" s="362"/>
      <c r="X2146" s="362" t="s">
        <v>9</v>
      </c>
      <c r="Y2146" s="362" t="s">
        <v>9</v>
      </c>
      <c r="Z2146" s="362" t="s">
        <v>90</v>
      </c>
      <c r="AA2146" s="366" t="s">
        <v>90</v>
      </c>
      <c r="AB2146" s="362" t="s">
        <v>90</v>
      </c>
      <c r="AC2146" s="362"/>
      <c r="AD2146" s="362"/>
      <c r="AE2146" s="362"/>
      <c r="AF2146" s="362"/>
      <c r="AG2146" s="362"/>
      <c r="AH2146" s="362"/>
      <c r="AI2146" s="362" t="str">
        <f t="shared" si="33"/>
        <v>NOCBSS</v>
      </c>
      <c r="AJ2146" s="362" t="str">
        <f>VLOOKUP(AI2146,Table1[[#All],[CONCAT]:[Tfiber]],2,FALSE)</f>
        <v>Applications/Tools</v>
      </c>
      <c r="AK2146" s="362" t="s">
        <v>40</v>
      </c>
      <c r="AL2146" s="362"/>
      <c r="AM2146" s="362"/>
      <c r="AN2146" s="362"/>
      <c r="AO2146" s="362"/>
      <c r="AP2146" s="361" t="e">
        <v>#N/A</v>
      </c>
      <c r="AR2146">
        <v>1</v>
      </c>
    </row>
    <row r="2147" spans="2:44" ht="15" hidden="1" customHeight="1" x14ac:dyDescent="0.35">
      <c r="B2147" s="362">
        <v>2145</v>
      </c>
      <c r="C2147" s="362" t="s">
        <v>5240</v>
      </c>
      <c r="D2147" s="362" t="s">
        <v>3</v>
      </c>
      <c r="E2147" s="362" t="s">
        <v>172</v>
      </c>
      <c r="F2147" s="362"/>
      <c r="G2147" s="362"/>
      <c r="H2147" s="362"/>
      <c r="I2147" s="362" t="s">
        <v>65</v>
      </c>
      <c r="J2147" s="362" t="s">
        <v>822</v>
      </c>
      <c r="K2147" s="361" t="s">
        <v>5241</v>
      </c>
      <c r="L2147" s="362"/>
      <c r="M2147" s="362" t="s">
        <v>186</v>
      </c>
      <c r="N2147" s="362" t="s">
        <v>40</v>
      </c>
      <c r="O2147" s="362"/>
      <c r="P2147" s="362" t="s">
        <v>65</v>
      </c>
      <c r="Q2147" s="362" t="s">
        <v>3395</v>
      </c>
      <c r="R2147" s="362"/>
      <c r="S2147" s="361" t="s">
        <v>90</v>
      </c>
      <c r="T2147" s="362"/>
      <c r="U2147" s="362"/>
      <c r="V2147" s="362" t="s">
        <v>202</v>
      </c>
      <c r="W2147" s="362"/>
      <c r="X2147" s="362" t="s">
        <v>9</v>
      </c>
      <c r="Y2147" s="362" t="s">
        <v>9</v>
      </c>
      <c r="Z2147" s="362" t="s">
        <v>90</v>
      </c>
      <c r="AA2147" s="366" t="s">
        <v>90</v>
      </c>
      <c r="AB2147" s="362" t="s">
        <v>90</v>
      </c>
      <c r="AC2147" s="362"/>
      <c r="AD2147" s="362"/>
      <c r="AE2147" s="362"/>
      <c r="AF2147" s="362"/>
      <c r="AG2147" s="362"/>
      <c r="AH2147" s="362"/>
      <c r="AI2147" s="362" t="str">
        <f t="shared" si="33"/>
        <v>NOCBSS</v>
      </c>
      <c r="AJ2147" s="362" t="str">
        <f>VLOOKUP(AI2147,Table1[[#All],[CONCAT]:[Tfiber]],2,FALSE)</f>
        <v>Applications/Tools</v>
      </c>
      <c r="AK2147" s="362" t="s">
        <v>40</v>
      </c>
      <c r="AL2147" s="362"/>
      <c r="AM2147" s="362"/>
      <c r="AN2147" s="362"/>
      <c r="AO2147" s="362"/>
      <c r="AP2147" s="361" t="e">
        <v>#N/A</v>
      </c>
      <c r="AR2147">
        <v>1</v>
      </c>
    </row>
    <row r="2148" spans="2:44" ht="15" hidden="1" customHeight="1" x14ac:dyDescent="0.35">
      <c r="B2148" s="362">
        <v>2146</v>
      </c>
      <c r="C2148" s="362" t="s">
        <v>5242</v>
      </c>
      <c r="D2148" s="362" t="s">
        <v>3</v>
      </c>
      <c r="E2148" s="362" t="s">
        <v>172</v>
      </c>
      <c r="F2148" s="362"/>
      <c r="G2148" s="362"/>
      <c r="H2148" s="362"/>
      <c r="I2148" s="362" t="s">
        <v>65</v>
      </c>
      <c r="J2148" s="362" t="s">
        <v>822</v>
      </c>
      <c r="K2148" s="361" t="s">
        <v>5243</v>
      </c>
      <c r="L2148" s="362"/>
      <c r="M2148" s="362" t="s">
        <v>186</v>
      </c>
      <c r="N2148" s="362" t="s">
        <v>4410</v>
      </c>
      <c r="O2148" s="362"/>
      <c r="P2148" s="362" t="s">
        <v>65</v>
      </c>
      <c r="Q2148" s="362" t="s">
        <v>3395</v>
      </c>
      <c r="R2148" s="362"/>
      <c r="S2148" s="361" t="s">
        <v>5235</v>
      </c>
      <c r="T2148" s="362"/>
      <c r="U2148" s="362"/>
      <c r="V2148" s="362" t="s">
        <v>202</v>
      </c>
      <c r="W2148" s="362"/>
      <c r="X2148" s="362" t="s">
        <v>9</v>
      </c>
      <c r="Y2148" s="362" t="s">
        <v>9</v>
      </c>
      <c r="Z2148" s="362" t="s">
        <v>90</v>
      </c>
      <c r="AA2148" s="366" t="s">
        <v>90</v>
      </c>
      <c r="AB2148" s="362" t="s">
        <v>90</v>
      </c>
      <c r="AC2148" s="362"/>
      <c r="AD2148" s="362"/>
      <c r="AE2148" s="362"/>
      <c r="AF2148" s="362"/>
      <c r="AG2148" s="362"/>
      <c r="AH2148" s="362"/>
      <c r="AI2148" s="362" t="str">
        <f t="shared" si="33"/>
        <v>NOCBSS</v>
      </c>
      <c r="AJ2148" s="362" t="str">
        <f>VLOOKUP(AI2148,Table1[[#All],[CONCAT]:[Tfiber]],2,FALSE)</f>
        <v>Applications/Tools</v>
      </c>
      <c r="AK2148" s="362" t="s">
        <v>40</v>
      </c>
      <c r="AL2148" s="362"/>
      <c r="AM2148" s="362"/>
      <c r="AN2148" s="362"/>
      <c r="AO2148" s="362"/>
      <c r="AP2148" s="361"/>
      <c r="AR2148">
        <v>1</v>
      </c>
    </row>
    <row r="2149" spans="2:44" ht="15" hidden="1" customHeight="1" x14ac:dyDescent="0.35">
      <c r="B2149" s="362">
        <v>2147</v>
      </c>
      <c r="C2149" s="362" t="s">
        <v>5244</v>
      </c>
      <c r="D2149" s="362" t="s">
        <v>3</v>
      </c>
      <c r="E2149" s="362" t="s">
        <v>172</v>
      </c>
      <c r="F2149" s="362"/>
      <c r="G2149" s="362"/>
      <c r="H2149" s="362"/>
      <c r="I2149" s="362" t="s">
        <v>65</v>
      </c>
      <c r="J2149" s="362" t="s">
        <v>822</v>
      </c>
      <c r="K2149" s="361" t="s">
        <v>5245</v>
      </c>
      <c r="L2149" s="362"/>
      <c r="M2149" s="362" t="s">
        <v>186</v>
      </c>
      <c r="N2149" s="362" t="s">
        <v>40</v>
      </c>
      <c r="O2149" s="362"/>
      <c r="P2149" s="362" t="s">
        <v>65</v>
      </c>
      <c r="Q2149" s="362" t="s">
        <v>3395</v>
      </c>
      <c r="R2149" s="362"/>
      <c r="S2149" s="361" t="s">
        <v>90</v>
      </c>
      <c r="T2149" s="362"/>
      <c r="U2149" s="362"/>
      <c r="V2149" s="362" t="s">
        <v>202</v>
      </c>
      <c r="W2149" s="362"/>
      <c r="X2149" s="362" t="s">
        <v>9</v>
      </c>
      <c r="Y2149" s="362" t="s">
        <v>9</v>
      </c>
      <c r="Z2149" s="362" t="s">
        <v>90</v>
      </c>
      <c r="AA2149" s="366" t="s">
        <v>90</v>
      </c>
      <c r="AB2149" s="362" t="s">
        <v>90</v>
      </c>
      <c r="AC2149" s="362"/>
      <c r="AD2149" s="362"/>
      <c r="AE2149" s="362"/>
      <c r="AF2149" s="362"/>
      <c r="AG2149" s="362"/>
      <c r="AH2149" s="362"/>
      <c r="AI2149" s="362" t="str">
        <f t="shared" si="33"/>
        <v>NOCBSS</v>
      </c>
      <c r="AJ2149" s="362" t="str">
        <f>VLOOKUP(AI2149,Table1[[#All],[CONCAT]:[Tfiber]],2,FALSE)</f>
        <v>Applications/Tools</v>
      </c>
      <c r="AK2149" s="362" t="s">
        <v>40</v>
      </c>
      <c r="AL2149" s="362"/>
      <c r="AM2149" s="362"/>
      <c r="AN2149" s="362"/>
      <c r="AO2149" s="362"/>
      <c r="AP2149" s="361" t="e">
        <v>#N/A</v>
      </c>
      <c r="AR2149">
        <v>1</v>
      </c>
    </row>
    <row r="2150" spans="2:44" ht="15" hidden="1" customHeight="1" x14ac:dyDescent="0.35">
      <c r="B2150" s="362">
        <v>2148</v>
      </c>
      <c r="C2150" s="362" t="s">
        <v>5246</v>
      </c>
      <c r="D2150" s="362" t="s">
        <v>3</v>
      </c>
      <c r="E2150" s="362" t="s">
        <v>172</v>
      </c>
      <c r="F2150" s="362"/>
      <c r="G2150" s="362"/>
      <c r="H2150" s="362"/>
      <c r="I2150" s="362" t="s">
        <v>65</v>
      </c>
      <c r="J2150" s="362" t="s">
        <v>822</v>
      </c>
      <c r="K2150" s="361" t="s">
        <v>5247</v>
      </c>
      <c r="L2150" s="362"/>
      <c r="M2150" s="362" t="s">
        <v>186</v>
      </c>
      <c r="N2150" s="362" t="s">
        <v>40</v>
      </c>
      <c r="O2150" s="362"/>
      <c r="P2150" s="362" t="s">
        <v>65</v>
      </c>
      <c r="Q2150" s="362" t="s">
        <v>3395</v>
      </c>
      <c r="R2150" s="362"/>
      <c r="S2150" s="361" t="s">
        <v>90</v>
      </c>
      <c r="T2150" s="362"/>
      <c r="U2150" s="362"/>
      <c r="V2150" s="362" t="s">
        <v>202</v>
      </c>
      <c r="W2150" s="362"/>
      <c r="X2150" s="362" t="s">
        <v>9</v>
      </c>
      <c r="Y2150" s="362" t="s">
        <v>9</v>
      </c>
      <c r="Z2150" s="362" t="s">
        <v>90</v>
      </c>
      <c r="AA2150" s="366" t="s">
        <v>90</v>
      </c>
      <c r="AB2150" s="362" t="s">
        <v>90</v>
      </c>
      <c r="AC2150" s="362"/>
      <c r="AD2150" s="362"/>
      <c r="AE2150" s="362"/>
      <c r="AF2150" s="362"/>
      <c r="AG2150" s="362"/>
      <c r="AH2150" s="362"/>
      <c r="AI2150" s="362" t="str">
        <f t="shared" si="33"/>
        <v>NOCBSS</v>
      </c>
      <c r="AJ2150" s="362" t="str">
        <f>VLOOKUP(AI2150,Table1[[#All],[CONCAT]:[Tfiber]],2,FALSE)</f>
        <v>Applications/Tools</v>
      </c>
      <c r="AK2150" s="362" t="s">
        <v>40</v>
      </c>
      <c r="AL2150" s="362"/>
      <c r="AM2150" s="362"/>
      <c r="AN2150" s="362"/>
      <c r="AO2150" s="362"/>
      <c r="AP2150" s="361" t="e">
        <v>#N/A</v>
      </c>
      <c r="AR2150">
        <v>1</v>
      </c>
    </row>
    <row r="2151" spans="2:44" ht="15" hidden="1" customHeight="1" x14ac:dyDescent="0.35">
      <c r="B2151" s="362">
        <v>2149</v>
      </c>
      <c r="C2151" s="362" t="s">
        <v>5248</v>
      </c>
      <c r="D2151" s="362" t="s">
        <v>3</v>
      </c>
      <c r="E2151" s="362" t="s">
        <v>172</v>
      </c>
      <c r="F2151" s="362"/>
      <c r="G2151" s="362"/>
      <c r="H2151" s="362"/>
      <c r="I2151" s="362" t="s">
        <v>65</v>
      </c>
      <c r="J2151" s="362" t="s">
        <v>822</v>
      </c>
      <c r="K2151" s="361" t="s">
        <v>5249</v>
      </c>
      <c r="L2151" s="362"/>
      <c r="M2151" s="362" t="s">
        <v>186</v>
      </c>
      <c r="N2151" s="362" t="s">
        <v>40</v>
      </c>
      <c r="O2151" s="362"/>
      <c r="P2151" s="362" t="s">
        <v>65</v>
      </c>
      <c r="Q2151" s="362" t="s">
        <v>3395</v>
      </c>
      <c r="R2151" s="362"/>
      <c r="S2151" s="361" t="s">
        <v>90</v>
      </c>
      <c r="T2151" s="362"/>
      <c r="U2151" s="362"/>
      <c r="V2151" s="362" t="s">
        <v>202</v>
      </c>
      <c r="W2151" s="362"/>
      <c r="X2151" s="362" t="s">
        <v>9</v>
      </c>
      <c r="Y2151" s="362" t="s">
        <v>9</v>
      </c>
      <c r="Z2151" s="362" t="s">
        <v>90</v>
      </c>
      <c r="AA2151" s="366" t="s">
        <v>90</v>
      </c>
      <c r="AB2151" s="362" t="s">
        <v>90</v>
      </c>
      <c r="AC2151" s="362"/>
      <c r="AD2151" s="362"/>
      <c r="AE2151" s="362"/>
      <c r="AF2151" s="362"/>
      <c r="AG2151" s="362"/>
      <c r="AH2151" s="362"/>
      <c r="AI2151" s="362" t="str">
        <f t="shared" si="33"/>
        <v>NOCBSS</v>
      </c>
      <c r="AJ2151" s="362" t="str">
        <f>VLOOKUP(AI2151,Table1[[#All],[CONCAT]:[Tfiber]],2,FALSE)</f>
        <v>Applications/Tools</v>
      </c>
      <c r="AK2151" s="362" t="s">
        <v>40</v>
      </c>
      <c r="AL2151" s="362"/>
      <c r="AM2151" s="362"/>
      <c r="AN2151" s="362"/>
      <c r="AO2151" s="362"/>
      <c r="AP2151" s="361" t="e">
        <v>#N/A</v>
      </c>
      <c r="AR2151">
        <v>1</v>
      </c>
    </row>
    <row r="2152" spans="2:44" ht="15" hidden="1" customHeight="1" x14ac:dyDescent="0.35">
      <c r="B2152" s="362">
        <v>2150</v>
      </c>
      <c r="C2152" s="362" t="s">
        <v>5250</v>
      </c>
      <c r="D2152" s="362" t="s">
        <v>3</v>
      </c>
      <c r="E2152" s="362" t="s">
        <v>172</v>
      </c>
      <c r="F2152" s="362"/>
      <c r="G2152" s="362" t="s">
        <v>63</v>
      </c>
      <c r="H2152" s="362" t="s">
        <v>63</v>
      </c>
      <c r="I2152" s="362" t="s">
        <v>63</v>
      </c>
      <c r="J2152" s="362" t="s">
        <v>4670</v>
      </c>
      <c r="K2152" s="361" t="s">
        <v>5251</v>
      </c>
      <c r="L2152" s="362"/>
      <c r="M2152" s="362" t="s">
        <v>186</v>
      </c>
      <c r="N2152" s="362" t="s">
        <v>4410</v>
      </c>
      <c r="O2152" s="362"/>
      <c r="P2152" s="362" t="s">
        <v>2208</v>
      </c>
      <c r="Q2152" s="362" t="s">
        <v>4394</v>
      </c>
      <c r="R2152" s="362"/>
      <c r="S2152" s="361"/>
      <c r="T2152" s="362"/>
      <c r="U2152" s="362"/>
      <c r="V2152" s="362" t="s">
        <v>844</v>
      </c>
      <c r="W2152" s="362"/>
      <c r="X2152" s="362"/>
      <c r="Y2152" s="362" t="s">
        <v>48</v>
      </c>
      <c r="Z2152" s="362" t="s">
        <v>90</v>
      </c>
      <c r="AA2152" s="366" t="s">
        <v>90</v>
      </c>
      <c r="AB2152" s="362" t="s">
        <v>90</v>
      </c>
      <c r="AC2152" s="362"/>
      <c r="AD2152" s="362"/>
      <c r="AE2152" s="362"/>
      <c r="AF2152" s="362"/>
      <c r="AG2152" s="362"/>
      <c r="AH2152" s="362"/>
      <c r="AI2152" s="362" t="str">
        <f t="shared" si="33"/>
        <v>NOCOSS</v>
      </c>
      <c r="AJ2152" s="362" t="str">
        <f>VLOOKUP(AI2152,Table1[[#All],[CONCAT]:[Tfiber]],2,FALSE)</f>
        <v>Applications/Tools</v>
      </c>
      <c r="AK2152" s="362" t="s">
        <v>40</v>
      </c>
      <c r="AL2152" s="362" t="str">
        <f>VLOOKUP(C2152,[1]AllOSS!$B:$G,6,0)</f>
        <v>COMPLETED</v>
      </c>
      <c r="AM2152" s="362">
        <f>VLOOKUP(C2152,[1]AllOSS!$B:$K,10,0)</f>
        <v>0</v>
      </c>
      <c r="AN2152" s="362"/>
      <c r="AO2152" s="362"/>
      <c r="AP2152" s="361"/>
      <c r="AR2152">
        <v>1</v>
      </c>
    </row>
    <row r="2153" spans="2:44" ht="15" hidden="1" customHeight="1" x14ac:dyDescent="0.35">
      <c r="B2153" s="362">
        <v>2151</v>
      </c>
      <c r="C2153" s="362" t="s">
        <v>5252</v>
      </c>
      <c r="D2153" s="362" t="s">
        <v>3</v>
      </c>
      <c r="E2153" s="362" t="s">
        <v>172</v>
      </c>
      <c r="F2153" s="362"/>
      <c r="G2153" s="362"/>
      <c r="H2153" s="362"/>
      <c r="I2153" s="362" t="s">
        <v>65</v>
      </c>
      <c r="J2153" s="362" t="s">
        <v>822</v>
      </c>
      <c r="K2153" s="361" t="s">
        <v>5253</v>
      </c>
      <c r="L2153" s="362"/>
      <c r="M2153" s="362" t="s">
        <v>186</v>
      </c>
      <c r="N2153" s="362" t="s">
        <v>4410</v>
      </c>
      <c r="O2153" s="362"/>
      <c r="P2153" s="362" t="s">
        <v>65</v>
      </c>
      <c r="Q2153" s="362" t="s">
        <v>3395</v>
      </c>
      <c r="R2153" s="362"/>
      <c r="S2153" s="361" t="s">
        <v>5235</v>
      </c>
      <c r="T2153" s="362"/>
      <c r="U2153" s="362"/>
      <c r="V2153" s="362" t="s">
        <v>202</v>
      </c>
      <c r="W2153" s="362"/>
      <c r="X2153" s="362" t="s">
        <v>9</v>
      </c>
      <c r="Y2153" s="362" t="s">
        <v>9</v>
      </c>
      <c r="Z2153" s="362" t="s">
        <v>90</v>
      </c>
      <c r="AA2153" s="366" t="s">
        <v>90</v>
      </c>
      <c r="AB2153" s="362" t="s">
        <v>90</v>
      </c>
      <c r="AC2153" s="362"/>
      <c r="AD2153" s="362"/>
      <c r="AE2153" s="362"/>
      <c r="AF2153" s="362"/>
      <c r="AG2153" s="362"/>
      <c r="AH2153" s="362"/>
      <c r="AI2153" s="362" t="str">
        <f t="shared" si="33"/>
        <v>NOCBSS</v>
      </c>
      <c r="AJ2153" s="362" t="str">
        <f>VLOOKUP(AI2153,Table1[[#All],[CONCAT]:[Tfiber]],2,FALSE)</f>
        <v>Applications/Tools</v>
      </c>
      <c r="AK2153" s="362" t="s">
        <v>40</v>
      </c>
      <c r="AL2153" s="362"/>
      <c r="AM2153" s="362"/>
      <c r="AN2153" s="362"/>
      <c r="AO2153" s="362"/>
      <c r="AP2153" s="361"/>
      <c r="AR2153">
        <v>1</v>
      </c>
    </row>
    <row r="2154" spans="2:44" ht="15" hidden="1" customHeight="1" x14ac:dyDescent="0.35">
      <c r="B2154" s="362">
        <v>2152</v>
      </c>
      <c r="C2154" s="362" t="s">
        <v>5254</v>
      </c>
      <c r="D2154" s="362" t="s">
        <v>3</v>
      </c>
      <c r="E2154" s="362" t="s">
        <v>172</v>
      </c>
      <c r="F2154" s="362"/>
      <c r="G2154" s="362"/>
      <c r="H2154" s="362"/>
      <c r="I2154" s="362" t="s">
        <v>65</v>
      </c>
      <c r="J2154" s="362" t="s">
        <v>822</v>
      </c>
      <c r="K2154" s="361" t="s">
        <v>5255</v>
      </c>
      <c r="L2154" s="362"/>
      <c r="M2154" s="362" t="s">
        <v>186</v>
      </c>
      <c r="N2154" s="362" t="s">
        <v>40</v>
      </c>
      <c r="O2154" s="362"/>
      <c r="P2154" s="362" t="s">
        <v>65</v>
      </c>
      <c r="Q2154" s="362" t="s">
        <v>3395</v>
      </c>
      <c r="R2154" s="362"/>
      <c r="S2154" s="361" t="s">
        <v>90</v>
      </c>
      <c r="T2154" s="362"/>
      <c r="U2154" s="362"/>
      <c r="V2154" s="362" t="s">
        <v>202</v>
      </c>
      <c r="W2154" s="362"/>
      <c r="X2154" s="362" t="s">
        <v>9</v>
      </c>
      <c r="Y2154" s="362" t="s">
        <v>9</v>
      </c>
      <c r="Z2154" s="362" t="s">
        <v>90</v>
      </c>
      <c r="AA2154" s="366" t="s">
        <v>90</v>
      </c>
      <c r="AB2154" s="362" t="s">
        <v>90</v>
      </c>
      <c r="AC2154" s="362"/>
      <c r="AD2154" s="362"/>
      <c r="AE2154" s="362"/>
      <c r="AF2154" s="362"/>
      <c r="AG2154" s="362"/>
      <c r="AH2154" s="362"/>
      <c r="AI2154" s="362" t="str">
        <f t="shared" si="33"/>
        <v>NOCBSS</v>
      </c>
      <c r="AJ2154" s="362" t="str">
        <f>VLOOKUP(AI2154,Table1[[#All],[CONCAT]:[Tfiber]],2,FALSE)</f>
        <v>Applications/Tools</v>
      </c>
      <c r="AK2154" s="362" t="s">
        <v>40</v>
      </c>
      <c r="AL2154" s="362"/>
      <c r="AM2154" s="362"/>
      <c r="AN2154" s="362"/>
      <c r="AO2154" s="362"/>
      <c r="AP2154" s="361" t="e">
        <v>#N/A</v>
      </c>
      <c r="AR2154">
        <v>1</v>
      </c>
    </row>
    <row r="2155" spans="2:44" ht="15" hidden="1" customHeight="1" x14ac:dyDescent="0.35">
      <c r="B2155" s="362">
        <v>2153</v>
      </c>
      <c r="C2155" s="362" t="s">
        <v>5256</v>
      </c>
      <c r="D2155" s="362" t="s">
        <v>3</v>
      </c>
      <c r="E2155" s="362" t="s">
        <v>172</v>
      </c>
      <c r="F2155" s="362"/>
      <c r="G2155" s="362"/>
      <c r="H2155" s="362"/>
      <c r="I2155" s="362" t="s">
        <v>65</v>
      </c>
      <c r="J2155" s="362" t="s">
        <v>822</v>
      </c>
      <c r="K2155" s="361" t="s">
        <v>5257</v>
      </c>
      <c r="L2155" s="362"/>
      <c r="M2155" s="362" t="s">
        <v>186</v>
      </c>
      <c r="N2155" s="362" t="s">
        <v>40</v>
      </c>
      <c r="O2155" s="362"/>
      <c r="P2155" s="362" t="s">
        <v>65</v>
      </c>
      <c r="Q2155" s="362" t="s">
        <v>3395</v>
      </c>
      <c r="R2155" s="362"/>
      <c r="S2155" s="361" t="s">
        <v>90</v>
      </c>
      <c r="T2155" s="362"/>
      <c r="U2155" s="362"/>
      <c r="V2155" s="362" t="s">
        <v>202</v>
      </c>
      <c r="W2155" s="362"/>
      <c r="X2155" s="362" t="s">
        <v>9</v>
      </c>
      <c r="Y2155" s="362" t="s">
        <v>9</v>
      </c>
      <c r="Z2155" s="362" t="s">
        <v>90</v>
      </c>
      <c r="AA2155" s="366" t="s">
        <v>90</v>
      </c>
      <c r="AB2155" s="362" t="s">
        <v>90</v>
      </c>
      <c r="AC2155" s="362"/>
      <c r="AD2155" s="362"/>
      <c r="AE2155" s="362"/>
      <c r="AF2155" s="362"/>
      <c r="AG2155" s="362"/>
      <c r="AH2155" s="362"/>
      <c r="AI2155" s="362" t="str">
        <f t="shared" si="33"/>
        <v>NOCBSS</v>
      </c>
      <c r="AJ2155" s="362" t="str">
        <f>VLOOKUP(AI2155,Table1[[#All],[CONCAT]:[Tfiber]],2,FALSE)</f>
        <v>Applications/Tools</v>
      </c>
      <c r="AK2155" s="362" t="s">
        <v>40</v>
      </c>
      <c r="AL2155" s="362"/>
      <c r="AM2155" s="362"/>
      <c r="AN2155" s="362"/>
      <c r="AO2155" s="362"/>
      <c r="AP2155" s="361" t="e">
        <v>#N/A</v>
      </c>
      <c r="AR2155">
        <v>1</v>
      </c>
    </row>
    <row r="2156" spans="2:44" ht="15" hidden="1" customHeight="1" x14ac:dyDescent="0.35">
      <c r="B2156" s="362">
        <v>2154</v>
      </c>
      <c r="C2156" s="362" t="s">
        <v>5258</v>
      </c>
      <c r="D2156" s="362" t="s">
        <v>3</v>
      </c>
      <c r="E2156" s="362" t="s">
        <v>172</v>
      </c>
      <c r="F2156" s="362"/>
      <c r="G2156" s="362"/>
      <c r="H2156" s="362"/>
      <c r="I2156" s="362" t="s">
        <v>65</v>
      </c>
      <c r="J2156" s="362" t="s">
        <v>822</v>
      </c>
      <c r="K2156" s="361" t="s">
        <v>5259</v>
      </c>
      <c r="L2156" s="362"/>
      <c r="M2156" s="362" t="s">
        <v>186</v>
      </c>
      <c r="N2156" s="362" t="s">
        <v>40</v>
      </c>
      <c r="O2156" s="362"/>
      <c r="P2156" s="362" t="s">
        <v>65</v>
      </c>
      <c r="Q2156" s="362" t="s">
        <v>3395</v>
      </c>
      <c r="R2156" s="362"/>
      <c r="S2156" s="361" t="s">
        <v>90</v>
      </c>
      <c r="T2156" s="362"/>
      <c r="U2156" s="362"/>
      <c r="V2156" s="362" t="s">
        <v>202</v>
      </c>
      <c r="W2156" s="362"/>
      <c r="X2156" s="362" t="s">
        <v>9</v>
      </c>
      <c r="Y2156" s="362" t="s">
        <v>9</v>
      </c>
      <c r="Z2156" s="362" t="s">
        <v>90</v>
      </c>
      <c r="AA2156" s="366" t="s">
        <v>90</v>
      </c>
      <c r="AB2156" s="362" t="s">
        <v>90</v>
      </c>
      <c r="AC2156" s="362"/>
      <c r="AD2156" s="362"/>
      <c r="AE2156" s="362"/>
      <c r="AF2156" s="362"/>
      <c r="AG2156" s="362"/>
      <c r="AH2156" s="362"/>
      <c r="AI2156" s="362" t="str">
        <f t="shared" si="33"/>
        <v>NOCBSS</v>
      </c>
      <c r="AJ2156" s="362" t="str">
        <f>VLOOKUP(AI2156,Table1[[#All],[CONCAT]:[Tfiber]],2,FALSE)</f>
        <v>Applications/Tools</v>
      </c>
      <c r="AK2156" s="362" t="s">
        <v>40</v>
      </c>
      <c r="AL2156" s="362"/>
      <c r="AM2156" s="362"/>
      <c r="AN2156" s="362"/>
      <c r="AO2156" s="362"/>
      <c r="AP2156" s="361" t="e">
        <v>#N/A</v>
      </c>
      <c r="AR2156">
        <v>1</v>
      </c>
    </row>
    <row r="2157" spans="2:44" ht="15" hidden="1" customHeight="1" x14ac:dyDescent="0.35">
      <c r="B2157" s="362">
        <v>2155</v>
      </c>
      <c r="C2157" s="362" t="s">
        <v>5260</v>
      </c>
      <c r="D2157" s="362" t="s">
        <v>3</v>
      </c>
      <c r="E2157" s="362" t="s">
        <v>172</v>
      </c>
      <c r="F2157" s="362"/>
      <c r="G2157" s="362"/>
      <c r="H2157" s="362"/>
      <c r="I2157" s="362" t="s">
        <v>65</v>
      </c>
      <c r="J2157" s="362" t="s">
        <v>822</v>
      </c>
      <c r="K2157" s="361" t="s">
        <v>5261</v>
      </c>
      <c r="L2157" s="362"/>
      <c r="M2157" s="362" t="s">
        <v>186</v>
      </c>
      <c r="N2157" s="362" t="s">
        <v>40</v>
      </c>
      <c r="O2157" s="362"/>
      <c r="P2157" s="362" t="s">
        <v>65</v>
      </c>
      <c r="Q2157" s="362" t="s">
        <v>3395</v>
      </c>
      <c r="R2157" s="362"/>
      <c r="S2157" s="361" t="s">
        <v>90</v>
      </c>
      <c r="T2157" s="362"/>
      <c r="U2157" s="362"/>
      <c r="V2157" s="362" t="s">
        <v>202</v>
      </c>
      <c r="W2157" s="362"/>
      <c r="X2157" s="362" t="s">
        <v>9</v>
      </c>
      <c r="Y2157" s="362" t="s">
        <v>9</v>
      </c>
      <c r="Z2157" s="362" t="s">
        <v>90</v>
      </c>
      <c r="AA2157" s="366" t="s">
        <v>90</v>
      </c>
      <c r="AB2157" s="362" t="s">
        <v>90</v>
      </c>
      <c r="AC2157" s="362"/>
      <c r="AD2157" s="362"/>
      <c r="AE2157" s="362"/>
      <c r="AF2157" s="362"/>
      <c r="AG2157" s="362"/>
      <c r="AH2157" s="362"/>
      <c r="AI2157" s="362" t="str">
        <f t="shared" si="33"/>
        <v>NOCBSS</v>
      </c>
      <c r="AJ2157" s="362" t="str">
        <f>VLOOKUP(AI2157,Table1[[#All],[CONCAT]:[Tfiber]],2,FALSE)</f>
        <v>Applications/Tools</v>
      </c>
      <c r="AK2157" s="362" t="s">
        <v>40</v>
      </c>
      <c r="AL2157" s="362"/>
      <c r="AM2157" s="362"/>
      <c r="AN2157" s="362"/>
      <c r="AO2157" s="362"/>
      <c r="AP2157" s="361" t="e">
        <v>#N/A</v>
      </c>
      <c r="AR2157">
        <v>1</v>
      </c>
    </row>
    <row r="2158" spans="2:44" ht="15" hidden="1" customHeight="1" x14ac:dyDescent="0.35">
      <c r="B2158" s="362">
        <v>2156</v>
      </c>
      <c r="C2158" s="362" t="s">
        <v>5262</v>
      </c>
      <c r="D2158" s="362" t="s">
        <v>3</v>
      </c>
      <c r="E2158" s="362" t="s">
        <v>172</v>
      </c>
      <c r="F2158" s="362"/>
      <c r="G2158" s="362"/>
      <c r="H2158" s="362"/>
      <c r="I2158" s="362" t="s">
        <v>65</v>
      </c>
      <c r="J2158" s="362" t="s">
        <v>822</v>
      </c>
      <c r="K2158" s="361" t="s">
        <v>5263</v>
      </c>
      <c r="L2158" s="362"/>
      <c r="M2158" s="362" t="s">
        <v>186</v>
      </c>
      <c r="N2158" s="362" t="s">
        <v>40</v>
      </c>
      <c r="O2158" s="362"/>
      <c r="P2158" s="362" t="s">
        <v>65</v>
      </c>
      <c r="Q2158" s="362" t="s">
        <v>3395</v>
      </c>
      <c r="R2158" s="362"/>
      <c r="S2158" s="361" t="s">
        <v>90</v>
      </c>
      <c r="T2158" s="362"/>
      <c r="U2158" s="362"/>
      <c r="V2158" s="362" t="s">
        <v>202</v>
      </c>
      <c r="W2158" s="362"/>
      <c r="X2158" s="362" t="s">
        <v>9</v>
      </c>
      <c r="Y2158" s="362" t="s">
        <v>9</v>
      </c>
      <c r="Z2158" s="362" t="s">
        <v>90</v>
      </c>
      <c r="AA2158" s="366" t="s">
        <v>90</v>
      </c>
      <c r="AB2158" s="362" t="s">
        <v>90</v>
      </c>
      <c r="AC2158" s="362"/>
      <c r="AD2158" s="362"/>
      <c r="AE2158" s="362"/>
      <c r="AF2158" s="362"/>
      <c r="AG2158" s="362"/>
      <c r="AH2158" s="362"/>
      <c r="AI2158" s="362" t="str">
        <f t="shared" si="33"/>
        <v>NOCBSS</v>
      </c>
      <c r="AJ2158" s="362" t="str">
        <f>VLOOKUP(AI2158,Table1[[#All],[CONCAT]:[Tfiber]],2,FALSE)</f>
        <v>Applications/Tools</v>
      </c>
      <c r="AK2158" s="362" t="s">
        <v>40</v>
      </c>
      <c r="AL2158" s="362"/>
      <c r="AM2158" s="362"/>
      <c r="AN2158" s="362"/>
      <c r="AO2158" s="362"/>
      <c r="AP2158" s="361" t="e">
        <v>#N/A</v>
      </c>
      <c r="AR2158">
        <v>1</v>
      </c>
    </row>
    <row r="2159" spans="2:44" ht="15" hidden="1" customHeight="1" x14ac:dyDescent="0.35">
      <c r="B2159" s="362">
        <v>2157</v>
      </c>
      <c r="C2159" s="362" t="s">
        <v>5264</v>
      </c>
      <c r="D2159" s="362" t="s">
        <v>3</v>
      </c>
      <c r="E2159" s="362" t="s">
        <v>172</v>
      </c>
      <c r="F2159" s="362"/>
      <c r="G2159" s="362"/>
      <c r="H2159" s="362"/>
      <c r="I2159" s="362" t="s">
        <v>65</v>
      </c>
      <c r="J2159" s="362" t="s">
        <v>822</v>
      </c>
      <c r="K2159" s="361" t="s">
        <v>5265</v>
      </c>
      <c r="L2159" s="362"/>
      <c r="M2159" s="362" t="s">
        <v>186</v>
      </c>
      <c r="N2159" s="362" t="s">
        <v>40</v>
      </c>
      <c r="O2159" s="362"/>
      <c r="P2159" s="362" t="s">
        <v>65</v>
      </c>
      <c r="Q2159" s="362" t="s">
        <v>3395</v>
      </c>
      <c r="R2159" s="362"/>
      <c r="S2159" s="361" t="s">
        <v>90</v>
      </c>
      <c r="T2159" s="362"/>
      <c r="U2159" s="362"/>
      <c r="V2159" s="362" t="s">
        <v>202</v>
      </c>
      <c r="W2159" s="362"/>
      <c r="X2159" s="362" t="s">
        <v>9</v>
      </c>
      <c r="Y2159" s="362" t="s">
        <v>9</v>
      </c>
      <c r="Z2159" s="362" t="s">
        <v>90</v>
      </c>
      <c r="AA2159" s="366" t="s">
        <v>90</v>
      </c>
      <c r="AB2159" s="362" t="s">
        <v>90</v>
      </c>
      <c r="AC2159" s="362"/>
      <c r="AD2159" s="362"/>
      <c r="AE2159" s="362"/>
      <c r="AF2159" s="362"/>
      <c r="AG2159" s="362"/>
      <c r="AH2159" s="362"/>
      <c r="AI2159" s="362" t="str">
        <f t="shared" si="33"/>
        <v>NOCBSS</v>
      </c>
      <c r="AJ2159" s="362" t="str">
        <f>VLOOKUP(AI2159,Table1[[#All],[CONCAT]:[Tfiber]],2,FALSE)</f>
        <v>Applications/Tools</v>
      </c>
      <c r="AK2159" s="362" t="s">
        <v>40</v>
      </c>
      <c r="AL2159" s="362"/>
      <c r="AM2159" s="362"/>
      <c r="AN2159" s="362"/>
      <c r="AO2159" s="362"/>
      <c r="AP2159" s="361" t="e">
        <v>#N/A</v>
      </c>
      <c r="AR2159">
        <v>1</v>
      </c>
    </row>
    <row r="2160" spans="2:44" ht="15" hidden="1" customHeight="1" x14ac:dyDescent="0.35">
      <c r="B2160" s="362">
        <v>2158</v>
      </c>
      <c r="C2160" s="362" t="s">
        <v>5266</v>
      </c>
      <c r="D2160" s="362" t="s">
        <v>3</v>
      </c>
      <c r="E2160" s="362" t="s">
        <v>172</v>
      </c>
      <c r="F2160" s="362"/>
      <c r="G2160" s="362"/>
      <c r="H2160" s="362"/>
      <c r="I2160" s="362" t="s">
        <v>65</v>
      </c>
      <c r="J2160" s="362" t="s">
        <v>822</v>
      </c>
      <c r="K2160" s="361" t="s">
        <v>5267</v>
      </c>
      <c r="L2160" s="362"/>
      <c r="M2160" s="362" t="s">
        <v>186</v>
      </c>
      <c r="N2160" s="362" t="s">
        <v>40</v>
      </c>
      <c r="O2160" s="362"/>
      <c r="P2160" s="362" t="s">
        <v>65</v>
      </c>
      <c r="Q2160" s="362" t="s">
        <v>3395</v>
      </c>
      <c r="R2160" s="362"/>
      <c r="S2160" s="361" t="s">
        <v>90</v>
      </c>
      <c r="T2160" s="362"/>
      <c r="U2160" s="362"/>
      <c r="V2160" s="362" t="s">
        <v>202</v>
      </c>
      <c r="W2160" s="362"/>
      <c r="X2160" s="362" t="s">
        <v>9</v>
      </c>
      <c r="Y2160" s="362" t="s">
        <v>9</v>
      </c>
      <c r="Z2160" s="362" t="s">
        <v>90</v>
      </c>
      <c r="AA2160" s="366" t="s">
        <v>90</v>
      </c>
      <c r="AB2160" s="362" t="s">
        <v>90</v>
      </c>
      <c r="AC2160" s="362"/>
      <c r="AD2160" s="362"/>
      <c r="AE2160" s="362"/>
      <c r="AF2160" s="362"/>
      <c r="AG2160" s="362"/>
      <c r="AH2160" s="362"/>
      <c r="AI2160" s="362" t="str">
        <f t="shared" si="33"/>
        <v>NOCBSS</v>
      </c>
      <c r="AJ2160" s="362" t="str">
        <f>VLOOKUP(AI2160,Table1[[#All],[CONCAT]:[Tfiber]],2,FALSE)</f>
        <v>Applications/Tools</v>
      </c>
      <c r="AK2160" s="362" t="s">
        <v>40</v>
      </c>
      <c r="AL2160" s="362"/>
      <c r="AM2160" s="362"/>
      <c r="AN2160" s="362"/>
      <c r="AO2160" s="362"/>
      <c r="AP2160" s="361" t="e">
        <v>#N/A</v>
      </c>
      <c r="AR2160">
        <v>1</v>
      </c>
    </row>
    <row r="2161" spans="2:44" ht="15" hidden="1" customHeight="1" x14ac:dyDescent="0.35">
      <c r="B2161" s="362">
        <v>2159</v>
      </c>
      <c r="C2161" s="362" t="s">
        <v>5268</v>
      </c>
      <c r="D2161" s="362" t="s">
        <v>3</v>
      </c>
      <c r="E2161" s="362" t="s">
        <v>172</v>
      </c>
      <c r="F2161" s="362"/>
      <c r="G2161" s="362"/>
      <c r="H2161" s="362"/>
      <c r="I2161" s="362" t="s">
        <v>65</v>
      </c>
      <c r="J2161" s="362" t="s">
        <v>822</v>
      </c>
      <c r="K2161" s="361" t="s">
        <v>5269</v>
      </c>
      <c r="L2161" s="362"/>
      <c r="M2161" s="362" t="s">
        <v>186</v>
      </c>
      <c r="N2161" s="362" t="s">
        <v>40</v>
      </c>
      <c r="O2161" s="362"/>
      <c r="P2161" s="362" t="s">
        <v>65</v>
      </c>
      <c r="Q2161" s="362" t="s">
        <v>3395</v>
      </c>
      <c r="R2161" s="362"/>
      <c r="S2161" s="361" t="s">
        <v>90</v>
      </c>
      <c r="T2161" s="362"/>
      <c r="U2161" s="362"/>
      <c r="V2161" s="362" t="s">
        <v>202</v>
      </c>
      <c r="W2161" s="362"/>
      <c r="X2161" s="362" t="s">
        <v>9</v>
      </c>
      <c r="Y2161" s="362" t="s">
        <v>9</v>
      </c>
      <c r="Z2161" s="362" t="s">
        <v>90</v>
      </c>
      <c r="AA2161" s="366" t="s">
        <v>90</v>
      </c>
      <c r="AB2161" s="362" t="s">
        <v>90</v>
      </c>
      <c r="AC2161" s="362"/>
      <c r="AD2161" s="362"/>
      <c r="AE2161" s="362"/>
      <c r="AF2161" s="362"/>
      <c r="AG2161" s="362"/>
      <c r="AH2161" s="362"/>
      <c r="AI2161" s="362" t="str">
        <f t="shared" si="33"/>
        <v>NOCBSS</v>
      </c>
      <c r="AJ2161" s="362" t="str">
        <f>VLOOKUP(AI2161,Table1[[#All],[CONCAT]:[Tfiber]],2,FALSE)</f>
        <v>Applications/Tools</v>
      </c>
      <c r="AK2161" s="362" t="s">
        <v>40</v>
      </c>
      <c r="AL2161" s="362"/>
      <c r="AM2161" s="362"/>
      <c r="AN2161" s="362"/>
      <c r="AO2161" s="362"/>
      <c r="AP2161" s="361" t="e">
        <v>#N/A</v>
      </c>
      <c r="AR2161">
        <v>1</v>
      </c>
    </row>
    <row r="2162" spans="2:44" ht="15" hidden="1" customHeight="1" x14ac:dyDescent="0.35">
      <c r="B2162" s="362">
        <v>2160</v>
      </c>
      <c r="C2162" s="362" t="s">
        <v>5270</v>
      </c>
      <c r="D2162" s="362" t="s">
        <v>3</v>
      </c>
      <c r="E2162" s="362" t="s">
        <v>172</v>
      </c>
      <c r="F2162" s="362"/>
      <c r="G2162" s="362"/>
      <c r="H2162" s="362"/>
      <c r="I2162" s="362" t="s">
        <v>65</v>
      </c>
      <c r="J2162" s="362" t="s">
        <v>822</v>
      </c>
      <c r="K2162" s="361" t="s">
        <v>5271</v>
      </c>
      <c r="L2162" s="362"/>
      <c r="M2162" s="362" t="s">
        <v>186</v>
      </c>
      <c r="N2162" s="362" t="s">
        <v>40</v>
      </c>
      <c r="O2162" s="362"/>
      <c r="P2162" s="362" t="s">
        <v>65</v>
      </c>
      <c r="Q2162" s="362" t="s">
        <v>3395</v>
      </c>
      <c r="R2162" s="362"/>
      <c r="S2162" s="361" t="s">
        <v>90</v>
      </c>
      <c r="T2162" s="362"/>
      <c r="U2162" s="362"/>
      <c r="V2162" s="362" t="s">
        <v>202</v>
      </c>
      <c r="W2162" s="362"/>
      <c r="X2162" s="362" t="s">
        <v>9</v>
      </c>
      <c r="Y2162" s="362" t="s">
        <v>9</v>
      </c>
      <c r="Z2162" s="362" t="s">
        <v>90</v>
      </c>
      <c r="AA2162" s="366" t="s">
        <v>90</v>
      </c>
      <c r="AB2162" s="362" t="s">
        <v>90</v>
      </c>
      <c r="AC2162" s="362"/>
      <c r="AD2162" s="362"/>
      <c r="AE2162" s="362"/>
      <c r="AF2162" s="362"/>
      <c r="AG2162" s="362"/>
      <c r="AH2162" s="362"/>
      <c r="AI2162" s="362" t="str">
        <f t="shared" si="33"/>
        <v>NOCBSS</v>
      </c>
      <c r="AJ2162" s="362" t="str">
        <f>VLOOKUP(AI2162,Table1[[#All],[CONCAT]:[Tfiber]],2,FALSE)</f>
        <v>Applications/Tools</v>
      </c>
      <c r="AK2162" s="362" t="s">
        <v>40</v>
      </c>
      <c r="AL2162" s="362"/>
      <c r="AM2162" s="362"/>
      <c r="AN2162" s="362"/>
      <c r="AO2162" s="362"/>
      <c r="AP2162" s="361" t="e">
        <v>#N/A</v>
      </c>
      <c r="AR2162">
        <v>1</v>
      </c>
    </row>
    <row r="2163" spans="2:44" ht="15" hidden="1" customHeight="1" x14ac:dyDescent="0.35">
      <c r="B2163" s="362">
        <v>2161</v>
      </c>
      <c r="C2163" s="362" t="s">
        <v>5272</v>
      </c>
      <c r="D2163" s="362" t="s">
        <v>3</v>
      </c>
      <c r="E2163" s="362" t="s">
        <v>172</v>
      </c>
      <c r="F2163" s="362"/>
      <c r="G2163" s="362" t="s">
        <v>63</v>
      </c>
      <c r="H2163" s="362" t="s">
        <v>63</v>
      </c>
      <c r="I2163" s="362" t="s">
        <v>63</v>
      </c>
      <c r="J2163" s="362" t="s">
        <v>4670</v>
      </c>
      <c r="K2163" s="361" t="s">
        <v>5273</v>
      </c>
      <c r="L2163" s="362"/>
      <c r="M2163" s="362" t="s">
        <v>186</v>
      </c>
      <c r="N2163" s="362" t="s">
        <v>4410</v>
      </c>
      <c r="O2163" s="362"/>
      <c r="P2163" s="362" t="s">
        <v>2208</v>
      </c>
      <c r="Q2163" s="362" t="s">
        <v>4394</v>
      </c>
      <c r="R2163" s="362"/>
      <c r="S2163" s="361"/>
      <c r="T2163" s="362"/>
      <c r="U2163" s="362"/>
      <c r="V2163" s="362" t="s">
        <v>844</v>
      </c>
      <c r="W2163" s="362"/>
      <c r="X2163" s="362"/>
      <c r="Y2163" s="362" t="s">
        <v>48</v>
      </c>
      <c r="Z2163" s="362" t="s">
        <v>90</v>
      </c>
      <c r="AA2163" s="366" t="s">
        <v>90</v>
      </c>
      <c r="AB2163" s="362" t="s">
        <v>90</v>
      </c>
      <c r="AC2163" s="362"/>
      <c r="AD2163" s="362"/>
      <c r="AE2163" s="362"/>
      <c r="AF2163" s="362"/>
      <c r="AG2163" s="362"/>
      <c r="AH2163" s="362"/>
      <c r="AI2163" s="362" t="str">
        <f t="shared" si="33"/>
        <v>NOCOSS</v>
      </c>
      <c r="AJ2163" s="362" t="str">
        <f>VLOOKUP(AI2163,Table1[[#All],[CONCAT]:[Tfiber]],2,FALSE)</f>
        <v>Applications/Tools</v>
      </c>
      <c r="AK2163" s="362" t="s">
        <v>40</v>
      </c>
      <c r="AL2163" s="362" t="str">
        <f>VLOOKUP(C2163,[1]AllOSS!$B:$G,6,0)</f>
        <v>COMPLETED</v>
      </c>
      <c r="AM2163" s="362">
        <f>VLOOKUP(C2163,[1]AllOSS!$B:$K,10,0)</f>
        <v>0</v>
      </c>
      <c r="AN2163" s="362"/>
      <c r="AO2163" s="362"/>
      <c r="AP2163" s="361"/>
      <c r="AR2163">
        <v>1</v>
      </c>
    </row>
    <row r="2164" spans="2:44" ht="15" hidden="1" customHeight="1" x14ac:dyDescent="0.35">
      <c r="B2164" s="362">
        <v>2162</v>
      </c>
      <c r="C2164" s="362" t="s">
        <v>5274</v>
      </c>
      <c r="D2164" s="362" t="s">
        <v>3</v>
      </c>
      <c r="E2164" s="362" t="s">
        <v>172</v>
      </c>
      <c r="F2164" s="362"/>
      <c r="G2164" s="362"/>
      <c r="H2164" s="362"/>
      <c r="I2164" s="362" t="s">
        <v>65</v>
      </c>
      <c r="J2164" s="362" t="s">
        <v>822</v>
      </c>
      <c r="K2164" s="361" t="s">
        <v>5275</v>
      </c>
      <c r="L2164" s="362"/>
      <c r="M2164" s="362" t="s">
        <v>186</v>
      </c>
      <c r="N2164" s="362" t="s">
        <v>40</v>
      </c>
      <c r="O2164" s="362"/>
      <c r="P2164" s="362" t="s">
        <v>65</v>
      </c>
      <c r="Q2164" s="362" t="s">
        <v>3395</v>
      </c>
      <c r="R2164" s="362"/>
      <c r="S2164" s="361" t="s">
        <v>90</v>
      </c>
      <c r="T2164" s="362"/>
      <c r="U2164" s="362"/>
      <c r="V2164" s="362" t="s">
        <v>202</v>
      </c>
      <c r="W2164" s="362"/>
      <c r="X2164" s="362" t="s">
        <v>9</v>
      </c>
      <c r="Y2164" s="362" t="s">
        <v>9</v>
      </c>
      <c r="Z2164" s="362" t="s">
        <v>90</v>
      </c>
      <c r="AA2164" s="366" t="s">
        <v>90</v>
      </c>
      <c r="AB2164" s="362" t="s">
        <v>90</v>
      </c>
      <c r="AC2164" s="362"/>
      <c r="AD2164" s="362"/>
      <c r="AE2164" s="362"/>
      <c r="AF2164" s="362"/>
      <c r="AG2164" s="362"/>
      <c r="AH2164" s="362"/>
      <c r="AI2164" s="362" t="str">
        <f t="shared" si="33"/>
        <v>NOCBSS</v>
      </c>
      <c r="AJ2164" s="362" t="str">
        <f>VLOOKUP(AI2164,Table1[[#All],[CONCAT]:[Tfiber]],2,FALSE)</f>
        <v>Applications/Tools</v>
      </c>
      <c r="AK2164" s="362" t="s">
        <v>40</v>
      </c>
      <c r="AL2164" s="362"/>
      <c r="AM2164" s="362"/>
      <c r="AN2164" s="362"/>
      <c r="AO2164" s="362"/>
      <c r="AP2164" s="361" t="e">
        <v>#N/A</v>
      </c>
      <c r="AR2164">
        <v>1</v>
      </c>
    </row>
    <row r="2165" spans="2:44" ht="15" hidden="1" customHeight="1" x14ac:dyDescent="0.35">
      <c r="B2165" s="362">
        <v>2163</v>
      </c>
      <c r="C2165" s="362" t="s">
        <v>5276</v>
      </c>
      <c r="D2165" s="362" t="s">
        <v>3</v>
      </c>
      <c r="E2165" s="362" t="s">
        <v>172</v>
      </c>
      <c r="F2165" s="362"/>
      <c r="G2165" s="362"/>
      <c r="H2165" s="362"/>
      <c r="I2165" s="362" t="s">
        <v>65</v>
      </c>
      <c r="J2165" s="362" t="s">
        <v>822</v>
      </c>
      <c r="K2165" s="361" t="s">
        <v>5277</v>
      </c>
      <c r="L2165" s="362"/>
      <c r="M2165" s="362" t="s">
        <v>186</v>
      </c>
      <c r="N2165" s="362" t="s">
        <v>40</v>
      </c>
      <c r="O2165" s="362"/>
      <c r="P2165" s="362" t="s">
        <v>65</v>
      </c>
      <c r="Q2165" s="362" t="s">
        <v>3395</v>
      </c>
      <c r="R2165" s="362"/>
      <c r="S2165" s="361" t="s">
        <v>90</v>
      </c>
      <c r="T2165" s="362"/>
      <c r="U2165" s="362"/>
      <c r="V2165" s="362" t="s">
        <v>202</v>
      </c>
      <c r="W2165" s="362"/>
      <c r="X2165" s="362" t="s">
        <v>9</v>
      </c>
      <c r="Y2165" s="362" t="s">
        <v>9</v>
      </c>
      <c r="Z2165" s="362" t="s">
        <v>90</v>
      </c>
      <c r="AA2165" s="366" t="s">
        <v>90</v>
      </c>
      <c r="AB2165" s="362" t="s">
        <v>90</v>
      </c>
      <c r="AC2165" s="362"/>
      <c r="AD2165" s="362"/>
      <c r="AE2165" s="362"/>
      <c r="AF2165" s="362"/>
      <c r="AG2165" s="362"/>
      <c r="AH2165" s="362"/>
      <c r="AI2165" s="362" t="str">
        <f t="shared" si="33"/>
        <v>NOCBSS</v>
      </c>
      <c r="AJ2165" s="362" t="str">
        <f>VLOOKUP(AI2165,Table1[[#All],[CONCAT]:[Tfiber]],2,FALSE)</f>
        <v>Applications/Tools</v>
      </c>
      <c r="AK2165" s="362" t="s">
        <v>40</v>
      </c>
      <c r="AL2165" s="362"/>
      <c r="AM2165" s="362"/>
      <c r="AN2165" s="362"/>
      <c r="AO2165" s="362"/>
      <c r="AP2165" s="361" t="e">
        <v>#N/A</v>
      </c>
      <c r="AR2165">
        <v>1</v>
      </c>
    </row>
    <row r="2166" spans="2:44" ht="15" hidden="1" customHeight="1" x14ac:dyDescent="0.35">
      <c r="B2166" s="362">
        <v>2164</v>
      </c>
      <c r="C2166" s="362" t="s">
        <v>5278</v>
      </c>
      <c r="D2166" s="362" t="s">
        <v>3</v>
      </c>
      <c r="E2166" s="362" t="s">
        <v>172</v>
      </c>
      <c r="F2166" s="362"/>
      <c r="G2166" s="362"/>
      <c r="H2166" s="362"/>
      <c r="I2166" s="362" t="s">
        <v>65</v>
      </c>
      <c r="J2166" s="362" t="s">
        <v>822</v>
      </c>
      <c r="K2166" s="361" t="s">
        <v>5279</v>
      </c>
      <c r="L2166" s="362"/>
      <c r="M2166" s="362" t="s">
        <v>186</v>
      </c>
      <c r="N2166" s="362" t="s">
        <v>40</v>
      </c>
      <c r="O2166" s="362"/>
      <c r="P2166" s="362" t="s">
        <v>65</v>
      </c>
      <c r="Q2166" s="362" t="s">
        <v>3395</v>
      </c>
      <c r="R2166" s="362"/>
      <c r="S2166" s="361" t="s">
        <v>90</v>
      </c>
      <c r="T2166" s="362"/>
      <c r="U2166" s="362"/>
      <c r="V2166" s="362" t="s">
        <v>202</v>
      </c>
      <c r="W2166" s="362"/>
      <c r="X2166" s="362" t="s">
        <v>9</v>
      </c>
      <c r="Y2166" s="362" t="s">
        <v>9</v>
      </c>
      <c r="Z2166" s="362" t="s">
        <v>90</v>
      </c>
      <c r="AA2166" s="366" t="s">
        <v>90</v>
      </c>
      <c r="AB2166" s="362" t="s">
        <v>90</v>
      </c>
      <c r="AC2166" s="362"/>
      <c r="AD2166" s="362"/>
      <c r="AE2166" s="362"/>
      <c r="AF2166" s="362"/>
      <c r="AG2166" s="362"/>
      <c r="AH2166" s="362"/>
      <c r="AI2166" s="362" t="str">
        <f t="shared" si="33"/>
        <v>NOCBSS</v>
      </c>
      <c r="AJ2166" s="362" t="str">
        <f>VLOOKUP(AI2166,Table1[[#All],[CONCAT]:[Tfiber]],2,FALSE)</f>
        <v>Applications/Tools</v>
      </c>
      <c r="AK2166" s="362" t="s">
        <v>40</v>
      </c>
      <c r="AL2166" s="362"/>
      <c r="AM2166" s="362"/>
      <c r="AN2166" s="362"/>
      <c r="AO2166" s="362"/>
      <c r="AP2166" s="361" t="e">
        <v>#N/A</v>
      </c>
      <c r="AR2166">
        <v>1</v>
      </c>
    </row>
    <row r="2167" spans="2:44" ht="15" hidden="1" customHeight="1" x14ac:dyDescent="0.35">
      <c r="B2167" s="362">
        <v>2165</v>
      </c>
      <c r="C2167" s="362" t="s">
        <v>5280</v>
      </c>
      <c r="D2167" s="362" t="s">
        <v>3</v>
      </c>
      <c r="E2167" s="362" t="s">
        <v>172</v>
      </c>
      <c r="F2167" s="362"/>
      <c r="G2167" s="362"/>
      <c r="H2167" s="362"/>
      <c r="I2167" s="362" t="s">
        <v>65</v>
      </c>
      <c r="J2167" s="362" t="s">
        <v>822</v>
      </c>
      <c r="K2167" s="361" t="s">
        <v>5281</v>
      </c>
      <c r="L2167" s="362"/>
      <c r="M2167" s="362" t="s">
        <v>186</v>
      </c>
      <c r="N2167" s="362" t="s">
        <v>40</v>
      </c>
      <c r="O2167" s="362"/>
      <c r="P2167" s="362" t="s">
        <v>65</v>
      </c>
      <c r="Q2167" s="362" t="s">
        <v>3395</v>
      </c>
      <c r="R2167" s="362"/>
      <c r="S2167" s="361" t="s">
        <v>90</v>
      </c>
      <c r="T2167" s="362"/>
      <c r="U2167" s="362"/>
      <c r="V2167" s="362" t="s">
        <v>202</v>
      </c>
      <c r="W2167" s="362"/>
      <c r="X2167" s="362" t="s">
        <v>9</v>
      </c>
      <c r="Y2167" s="362" t="s">
        <v>9</v>
      </c>
      <c r="Z2167" s="362" t="s">
        <v>90</v>
      </c>
      <c r="AA2167" s="366" t="s">
        <v>90</v>
      </c>
      <c r="AB2167" s="362" t="s">
        <v>90</v>
      </c>
      <c r="AC2167" s="362"/>
      <c r="AD2167" s="362"/>
      <c r="AE2167" s="362"/>
      <c r="AF2167" s="362"/>
      <c r="AG2167" s="362"/>
      <c r="AH2167" s="362"/>
      <c r="AI2167" s="362" t="str">
        <f t="shared" si="33"/>
        <v>NOCBSS</v>
      </c>
      <c r="AJ2167" s="362" t="str">
        <f>VLOOKUP(AI2167,Table1[[#All],[CONCAT]:[Tfiber]],2,FALSE)</f>
        <v>Applications/Tools</v>
      </c>
      <c r="AK2167" s="362" t="s">
        <v>40</v>
      </c>
      <c r="AL2167" s="362"/>
      <c r="AM2167" s="362"/>
      <c r="AN2167" s="362"/>
      <c r="AO2167" s="362"/>
      <c r="AP2167" s="361" t="e">
        <v>#N/A</v>
      </c>
      <c r="AR2167">
        <v>1</v>
      </c>
    </row>
    <row r="2168" spans="2:44" ht="15" hidden="1" customHeight="1" x14ac:dyDescent="0.35">
      <c r="B2168" s="362">
        <v>2166</v>
      </c>
      <c r="C2168" s="362" t="s">
        <v>5282</v>
      </c>
      <c r="D2168" s="362" t="s">
        <v>3</v>
      </c>
      <c r="E2168" s="362" t="s">
        <v>172</v>
      </c>
      <c r="F2168" s="362"/>
      <c r="G2168" s="362"/>
      <c r="H2168" s="362"/>
      <c r="I2168" s="362" t="s">
        <v>65</v>
      </c>
      <c r="J2168" s="362" t="s">
        <v>822</v>
      </c>
      <c r="K2168" s="361" t="s">
        <v>5283</v>
      </c>
      <c r="L2168" s="362"/>
      <c r="M2168" s="362" t="s">
        <v>186</v>
      </c>
      <c r="N2168" s="362" t="s">
        <v>40</v>
      </c>
      <c r="O2168" s="362"/>
      <c r="P2168" s="362" t="s">
        <v>65</v>
      </c>
      <c r="Q2168" s="362" t="s">
        <v>3395</v>
      </c>
      <c r="R2168" s="362"/>
      <c r="S2168" s="361" t="s">
        <v>90</v>
      </c>
      <c r="T2168" s="362"/>
      <c r="U2168" s="362"/>
      <c r="V2168" s="362" t="s">
        <v>202</v>
      </c>
      <c r="W2168" s="362"/>
      <c r="X2168" s="362" t="s">
        <v>9</v>
      </c>
      <c r="Y2168" s="362" t="s">
        <v>9</v>
      </c>
      <c r="Z2168" s="362" t="s">
        <v>90</v>
      </c>
      <c r="AA2168" s="366" t="s">
        <v>90</v>
      </c>
      <c r="AB2168" s="362" t="s">
        <v>90</v>
      </c>
      <c r="AC2168" s="362"/>
      <c r="AD2168" s="362"/>
      <c r="AE2168" s="362"/>
      <c r="AF2168" s="362"/>
      <c r="AG2168" s="362"/>
      <c r="AH2168" s="362"/>
      <c r="AI2168" s="362" t="str">
        <f t="shared" si="33"/>
        <v>NOCBSS</v>
      </c>
      <c r="AJ2168" s="362" t="str">
        <f>VLOOKUP(AI2168,Table1[[#All],[CONCAT]:[Tfiber]],2,FALSE)</f>
        <v>Applications/Tools</v>
      </c>
      <c r="AK2168" s="362" t="s">
        <v>40</v>
      </c>
      <c r="AL2168" s="362"/>
      <c r="AM2168" s="362"/>
      <c r="AN2168" s="362"/>
      <c r="AO2168" s="362"/>
      <c r="AP2168" s="361" t="e">
        <v>#N/A</v>
      </c>
      <c r="AR2168">
        <v>1</v>
      </c>
    </row>
    <row r="2169" spans="2:44" ht="15" hidden="1" customHeight="1" x14ac:dyDescent="0.35">
      <c r="B2169" s="362">
        <v>2167</v>
      </c>
      <c r="C2169" s="362" t="s">
        <v>5284</v>
      </c>
      <c r="D2169" s="362" t="s">
        <v>3</v>
      </c>
      <c r="E2169" s="362" t="s">
        <v>172</v>
      </c>
      <c r="F2169" s="362"/>
      <c r="G2169" s="362"/>
      <c r="H2169" s="362"/>
      <c r="I2169" s="362" t="s">
        <v>65</v>
      </c>
      <c r="J2169" s="362" t="s">
        <v>822</v>
      </c>
      <c r="K2169" s="361" t="s">
        <v>5285</v>
      </c>
      <c r="L2169" s="362"/>
      <c r="M2169" s="362" t="s">
        <v>186</v>
      </c>
      <c r="N2169" s="362" t="s">
        <v>40</v>
      </c>
      <c r="O2169" s="362"/>
      <c r="P2169" s="362" t="s">
        <v>65</v>
      </c>
      <c r="Q2169" s="362" t="s">
        <v>3395</v>
      </c>
      <c r="R2169" s="362"/>
      <c r="S2169" s="361" t="s">
        <v>90</v>
      </c>
      <c r="T2169" s="362"/>
      <c r="U2169" s="362"/>
      <c r="V2169" s="362" t="s">
        <v>202</v>
      </c>
      <c r="W2169" s="362"/>
      <c r="X2169" s="362" t="s">
        <v>9</v>
      </c>
      <c r="Y2169" s="362" t="s">
        <v>9</v>
      </c>
      <c r="Z2169" s="362" t="s">
        <v>90</v>
      </c>
      <c r="AA2169" s="366" t="s">
        <v>90</v>
      </c>
      <c r="AB2169" s="362" t="s">
        <v>90</v>
      </c>
      <c r="AC2169" s="362"/>
      <c r="AD2169" s="362"/>
      <c r="AE2169" s="362"/>
      <c r="AF2169" s="362"/>
      <c r="AG2169" s="362"/>
      <c r="AH2169" s="362"/>
      <c r="AI2169" s="362" t="str">
        <f t="shared" si="33"/>
        <v>NOCBSS</v>
      </c>
      <c r="AJ2169" s="362" t="str">
        <f>VLOOKUP(AI2169,Table1[[#All],[CONCAT]:[Tfiber]],2,FALSE)</f>
        <v>Applications/Tools</v>
      </c>
      <c r="AK2169" s="362" t="s">
        <v>40</v>
      </c>
      <c r="AL2169" s="362"/>
      <c r="AM2169" s="362"/>
      <c r="AN2169" s="362"/>
      <c r="AO2169" s="362"/>
      <c r="AP2169" s="361" t="e">
        <v>#N/A</v>
      </c>
      <c r="AR2169">
        <v>1</v>
      </c>
    </row>
    <row r="2170" spans="2:44" ht="15" hidden="1" customHeight="1" x14ac:dyDescent="0.35">
      <c r="B2170" s="362">
        <v>2168</v>
      </c>
      <c r="C2170" s="362" t="s">
        <v>5286</v>
      </c>
      <c r="D2170" s="362" t="s">
        <v>3</v>
      </c>
      <c r="E2170" s="362" t="s">
        <v>172</v>
      </c>
      <c r="F2170" s="362"/>
      <c r="G2170" s="362"/>
      <c r="H2170" s="362"/>
      <c r="I2170" s="362" t="s">
        <v>65</v>
      </c>
      <c r="J2170" s="362" t="s">
        <v>822</v>
      </c>
      <c r="K2170" s="361" t="s">
        <v>5287</v>
      </c>
      <c r="L2170" s="362"/>
      <c r="M2170" s="362" t="s">
        <v>186</v>
      </c>
      <c r="N2170" s="362" t="s">
        <v>40</v>
      </c>
      <c r="O2170" s="362"/>
      <c r="P2170" s="362" t="s">
        <v>65</v>
      </c>
      <c r="Q2170" s="362" t="s">
        <v>3395</v>
      </c>
      <c r="R2170" s="362"/>
      <c r="S2170" s="361" t="s">
        <v>90</v>
      </c>
      <c r="T2170" s="362"/>
      <c r="U2170" s="362"/>
      <c r="V2170" s="362" t="s">
        <v>202</v>
      </c>
      <c r="W2170" s="362"/>
      <c r="X2170" s="362" t="s">
        <v>9</v>
      </c>
      <c r="Y2170" s="362" t="s">
        <v>9</v>
      </c>
      <c r="Z2170" s="362" t="s">
        <v>90</v>
      </c>
      <c r="AA2170" s="366" t="s">
        <v>90</v>
      </c>
      <c r="AB2170" s="362" t="s">
        <v>90</v>
      </c>
      <c r="AC2170" s="362"/>
      <c r="AD2170" s="362"/>
      <c r="AE2170" s="362"/>
      <c r="AF2170" s="362"/>
      <c r="AG2170" s="362"/>
      <c r="AH2170" s="362"/>
      <c r="AI2170" s="362" t="str">
        <f t="shared" si="33"/>
        <v>NOCBSS</v>
      </c>
      <c r="AJ2170" s="362" t="str">
        <f>VLOOKUP(AI2170,Table1[[#All],[CONCAT]:[Tfiber]],2,FALSE)</f>
        <v>Applications/Tools</v>
      </c>
      <c r="AK2170" s="362" t="s">
        <v>40</v>
      </c>
      <c r="AL2170" s="362"/>
      <c r="AM2170" s="362"/>
      <c r="AN2170" s="362"/>
      <c r="AO2170" s="362"/>
      <c r="AP2170" s="361" t="e">
        <v>#N/A</v>
      </c>
      <c r="AR2170">
        <v>1</v>
      </c>
    </row>
    <row r="2171" spans="2:44" ht="15" hidden="1" customHeight="1" x14ac:dyDescent="0.35">
      <c r="B2171" s="362">
        <v>2169</v>
      </c>
      <c r="C2171" s="362" t="s">
        <v>5288</v>
      </c>
      <c r="D2171" s="362" t="s">
        <v>3</v>
      </c>
      <c r="E2171" s="362" t="s">
        <v>172</v>
      </c>
      <c r="F2171" s="362"/>
      <c r="G2171" s="362"/>
      <c r="H2171" s="362"/>
      <c r="I2171" s="362" t="s">
        <v>65</v>
      </c>
      <c r="J2171" s="362" t="s">
        <v>822</v>
      </c>
      <c r="K2171" s="361" t="s">
        <v>5289</v>
      </c>
      <c r="L2171" s="362"/>
      <c r="M2171" s="362" t="s">
        <v>186</v>
      </c>
      <c r="N2171" s="362" t="s">
        <v>40</v>
      </c>
      <c r="O2171" s="362"/>
      <c r="P2171" s="362" t="s">
        <v>65</v>
      </c>
      <c r="Q2171" s="362" t="s">
        <v>3395</v>
      </c>
      <c r="R2171" s="362"/>
      <c r="S2171" s="361" t="s">
        <v>90</v>
      </c>
      <c r="T2171" s="362"/>
      <c r="U2171" s="362"/>
      <c r="V2171" s="362" t="s">
        <v>202</v>
      </c>
      <c r="W2171" s="362"/>
      <c r="X2171" s="362" t="s">
        <v>9</v>
      </c>
      <c r="Y2171" s="362" t="s">
        <v>9</v>
      </c>
      <c r="Z2171" s="362" t="s">
        <v>90</v>
      </c>
      <c r="AA2171" s="366" t="s">
        <v>90</v>
      </c>
      <c r="AB2171" s="362" t="s">
        <v>90</v>
      </c>
      <c r="AC2171" s="362"/>
      <c r="AD2171" s="362"/>
      <c r="AE2171" s="362"/>
      <c r="AF2171" s="362"/>
      <c r="AG2171" s="362"/>
      <c r="AH2171" s="362"/>
      <c r="AI2171" s="362" t="str">
        <f t="shared" si="33"/>
        <v>NOCBSS</v>
      </c>
      <c r="AJ2171" s="362" t="str">
        <f>VLOOKUP(AI2171,Table1[[#All],[CONCAT]:[Tfiber]],2,FALSE)</f>
        <v>Applications/Tools</v>
      </c>
      <c r="AK2171" s="362" t="s">
        <v>40</v>
      </c>
      <c r="AL2171" s="362"/>
      <c r="AM2171" s="362"/>
      <c r="AN2171" s="362"/>
      <c r="AO2171" s="362"/>
      <c r="AP2171" s="361" t="e">
        <v>#N/A</v>
      </c>
      <c r="AR2171">
        <v>1</v>
      </c>
    </row>
    <row r="2172" spans="2:44" ht="15" hidden="1" customHeight="1" x14ac:dyDescent="0.35">
      <c r="B2172" s="362">
        <v>2170</v>
      </c>
      <c r="C2172" s="362" t="s">
        <v>5290</v>
      </c>
      <c r="D2172" s="362" t="s">
        <v>3</v>
      </c>
      <c r="E2172" s="362" t="s">
        <v>172</v>
      </c>
      <c r="F2172" s="362"/>
      <c r="G2172" s="362"/>
      <c r="H2172" s="362"/>
      <c r="I2172" s="362" t="s">
        <v>65</v>
      </c>
      <c r="J2172" s="362" t="s">
        <v>822</v>
      </c>
      <c r="K2172" s="361" t="s">
        <v>5291</v>
      </c>
      <c r="L2172" s="362"/>
      <c r="M2172" s="362" t="s">
        <v>186</v>
      </c>
      <c r="N2172" s="362" t="s">
        <v>40</v>
      </c>
      <c r="O2172" s="362"/>
      <c r="P2172" s="362" t="s">
        <v>65</v>
      </c>
      <c r="Q2172" s="362" t="s">
        <v>3395</v>
      </c>
      <c r="R2172" s="362"/>
      <c r="S2172" s="361" t="s">
        <v>90</v>
      </c>
      <c r="T2172" s="362"/>
      <c r="U2172" s="362"/>
      <c r="V2172" s="362" t="s">
        <v>202</v>
      </c>
      <c r="W2172" s="362"/>
      <c r="X2172" s="362" t="s">
        <v>9</v>
      </c>
      <c r="Y2172" s="362" t="s">
        <v>9</v>
      </c>
      <c r="Z2172" s="362" t="s">
        <v>90</v>
      </c>
      <c r="AA2172" s="366" t="s">
        <v>90</v>
      </c>
      <c r="AB2172" s="362" t="s">
        <v>90</v>
      </c>
      <c r="AC2172" s="362"/>
      <c r="AD2172" s="362"/>
      <c r="AE2172" s="362"/>
      <c r="AF2172" s="362"/>
      <c r="AG2172" s="362"/>
      <c r="AH2172" s="362"/>
      <c r="AI2172" s="362" t="str">
        <f t="shared" si="33"/>
        <v>NOCBSS</v>
      </c>
      <c r="AJ2172" s="362" t="str">
        <f>VLOOKUP(AI2172,Table1[[#All],[CONCAT]:[Tfiber]],2,FALSE)</f>
        <v>Applications/Tools</v>
      </c>
      <c r="AK2172" s="362" t="s">
        <v>40</v>
      </c>
      <c r="AL2172" s="362"/>
      <c r="AM2172" s="362"/>
      <c r="AN2172" s="362"/>
      <c r="AO2172" s="362"/>
      <c r="AP2172" s="361" t="e">
        <v>#N/A</v>
      </c>
      <c r="AR2172">
        <v>1</v>
      </c>
    </row>
    <row r="2173" spans="2:44" ht="15" hidden="1" customHeight="1" x14ac:dyDescent="0.35">
      <c r="B2173" s="362">
        <v>2171</v>
      </c>
      <c r="C2173" s="362" t="s">
        <v>5292</v>
      </c>
      <c r="D2173" s="362" t="s">
        <v>3</v>
      </c>
      <c r="E2173" s="362" t="s">
        <v>172</v>
      </c>
      <c r="F2173" s="362"/>
      <c r="G2173" s="362"/>
      <c r="H2173" s="362"/>
      <c r="I2173" s="362" t="s">
        <v>65</v>
      </c>
      <c r="J2173" s="362" t="s">
        <v>822</v>
      </c>
      <c r="K2173" s="361" t="s">
        <v>5293</v>
      </c>
      <c r="L2173" s="362"/>
      <c r="M2173" s="362" t="s">
        <v>186</v>
      </c>
      <c r="N2173" s="362" t="s">
        <v>40</v>
      </c>
      <c r="O2173" s="362"/>
      <c r="P2173" s="362" t="s">
        <v>65</v>
      </c>
      <c r="Q2173" s="362" t="s">
        <v>3395</v>
      </c>
      <c r="R2173" s="362"/>
      <c r="S2173" s="361" t="s">
        <v>90</v>
      </c>
      <c r="T2173" s="362"/>
      <c r="U2173" s="362"/>
      <c r="V2173" s="362" t="s">
        <v>202</v>
      </c>
      <c r="W2173" s="362"/>
      <c r="X2173" s="362" t="s">
        <v>9</v>
      </c>
      <c r="Y2173" s="362" t="s">
        <v>9</v>
      </c>
      <c r="Z2173" s="362" t="s">
        <v>90</v>
      </c>
      <c r="AA2173" s="366" t="s">
        <v>90</v>
      </c>
      <c r="AB2173" s="362" t="s">
        <v>90</v>
      </c>
      <c r="AC2173" s="362"/>
      <c r="AD2173" s="362"/>
      <c r="AE2173" s="362"/>
      <c r="AF2173" s="362"/>
      <c r="AG2173" s="362"/>
      <c r="AH2173" s="362"/>
      <c r="AI2173" s="362" t="str">
        <f t="shared" si="33"/>
        <v>NOCBSS</v>
      </c>
      <c r="AJ2173" s="362" t="str">
        <f>VLOOKUP(AI2173,Table1[[#All],[CONCAT]:[Tfiber]],2,FALSE)</f>
        <v>Applications/Tools</v>
      </c>
      <c r="AK2173" s="362" t="s">
        <v>40</v>
      </c>
      <c r="AL2173" s="362"/>
      <c r="AM2173" s="362"/>
      <c r="AN2173" s="362"/>
      <c r="AO2173" s="362"/>
      <c r="AP2173" s="361" t="e">
        <v>#N/A</v>
      </c>
      <c r="AR2173">
        <v>1</v>
      </c>
    </row>
    <row r="2174" spans="2:44" ht="15" hidden="1" customHeight="1" x14ac:dyDescent="0.35">
      <c r="B2174" s="362">
        <v>2172</v>
      </c>
      <c r="C2174" s="362" t="s">
        <v>5294</v>
      </c>
      <c r="D2174" s="362" t="s">
        <v>3</v>
      </c>
      <c r="E2174" s="362" t="s">
        <v>172</v>
      </c>
      <c r="F2174" s="362"/>
      <c r="G2174" s="362"/>
      <c r="H2174" s="362"/>
      <c r="I2174" s="362" t="s">
        <v>26</v>
      </c>
      <c r="J2174" s="362" t="s">
        <v>63</v>
      </c>
      <c r="K2174" s="361" t="s">
        <v>5295</v>
      </c>
      <c r="L2174" s="362"/>
      <c r="M2174" s="362" t="s">
        <v>186</v>
      </c>
      <c r="N2174" s="362" t="s">
        <v>4410</v>
      </c>
      <c r="O2174" s="362"/>
      <c r="P2174" s="362" t="s">
        <v>2208</v>
      </c>
      <c r="Q2174" s="362" t="s">
        <v>4394</v>
      </c>
      <c r="R2174" s="362"/>
      <c r="S2174" s="361"/>
      <c r="T2174" s="362"/>
      <c r="U2174" s="362"/>
      <c r="V2174" s="362" t="s">
        <v>844</v>
      </c>
      <c r="W2174" s="362"/>
      <c r="X2174" s="362"/>
      <c r="Y2174" s="362" t="s">
        <v>48</v>
      </c>
      <c r="Z2174" s="362" t="s">
        <v>90</v>
      </c>
      <c r="AA2174" s="366" t="s">
        <v>90</v>
      </c>
      <c r="AB2174" s="362" t="s">
        <v>90</v>
      </c>
      <c r="AC2174" s="362"/>
      <c r="AD2174" s="362"/>
      <c r="AE2174" s="362"/>
      <c r="AF2174" s="362"/>
      <c r="AG2174" s="362"/>
      <c r="AH2174" s="362"/>
      <c r="AI2174" s="362" t="str">
        <f t="shared" si="33"/>
        <v>NOCGPON</v>
      </c>
      <c r="AJ2174" s="362" t="str">
        <f>VLOOKUP(AI2174,Table1[[#All],[CONCAT]:[Tfiber]],2,FALSE)</f>
        <v>Applications/Tools</v>
      </c>
      <c r="AK2174" s="362" t="s">
        <v>40</v>
      </c>
      <c r="AL2174" s="362" t="str">
        <f>VLOOKUP(C2174,[1]AllOSS!$B:$G,6,0)</f>
        <v>COMPLETED</v>
      </c>
      <c r="AM2174" s="362">
        <f>VLOOKUP(C2174,[1]AllOSS!$B:$K,10,0)</f>
        <v>0</v>
      </c>
      <c r="AN2174" s="362"/>
      <c r="AO2174" s="362"/>
      <c r="AP2174" s="361"/>
      <c r="AR2174">
        <v>1</v>
      </c>
    </row>
    <row r="2175" spans="2:44" ht="15" hidden="1" customHeight="1" x14ac:dyDescent="0.35">
      <c r="B2175" s="362">
        <v>2173</v>
      </c>
      <c r="C2175" s="362" t="s">
        <v>5296</v>
      </c>
      <c r="D2175" s="362" t="s">
        <v>3</v>
      </c>
      <c r="E2175" s="362" t="s">
        <v>172</v>
      </c>
      <c r="F2175" s="362"/>
      <c r="G2175" s="362"/>
      <c r="H2175" s="362"/>
      <c r="I2175" s="362" t="s">
        <v>65</v>
      </c>
      <c r="J2175" s="362" t="s">
        <v>822</v>
      </c>
      <c r="K2175" s="361" t="s">
        <v>5297</v>
      </c>
      <c r="L2175" s="362"/>
      <c r="M2175" s="362" t="s">
        <v>186</v>
      </c>
      <c r="N2175" s="362" t="s">
        <v>40</v>
      </c>
      <c r="O2175" s="362"/>
      <c r="P2175" s="362" t="s">
        <v>65</v>
      </c>
      <c r="Q2175" s="362" t="s">
        <v>3395</v>
      </c>
      <c r="R2175" s="362"/>
      <c r="S2175" s="361" t="s">
        <v>90</v>
      </c>
      <c r="T2175" s="362"/>
      <c r="U2175" s="362"/>
      <c r="V2175" s="362" t="s">
        <v>202</v>
      </c>
      <c r="W2175" s="362"/>
      <c r="X2175" s="362" t="s">
        <v>9</v>
      </c>
      <c r="Y2175" s="362" t="s">
        <v>9</v>
      </c>
      <c r="Z2175" s="362" t="s">
        <v>90</v>
      </c>
      <c r="AA2175" s="366" t="s">
        <v>90</v>
      </c>
      <c r="AB2175" s="362" t="s">
        <v>90</v>
      </c>
      <c r="AC2175" s="362"/>
      <c r="AD2175" s="362"/>
      <c r="AE2175" s="362"/>
      <c r="AF2175" s="362"/>
      <c r="AG2175" s="362"/>
      <c r="AH2175" s="362"/>
      <c r="AI2175" s="362" t="str">
        <f t="shared" si="33"/>
        <v>NOCBSS</v>
      </c>
      <c r="AJ2175" s="362" t="str">
        <f>VLOOKUP(AI2175,Table1[[#All],[CONCAT]:[Tfiber]],2,FALSE)</f>
        <v>Applications/Tools</v>
      </c>
      <c r="AK2175" s="362" t="s">
        <v>40</v>
      </c>
      <c r="AL2175" s="362"/>
      <c r="AM2175" s="362"/>
      <c r="AN2175" s="362"/>
      <c r="AO2175" s="362"/>
      <c r="AP2175" s="361" t="e">
        <v>#N/A</v>
      </c>
      <c r="AR2175">
        <v>1</v>
      </c>
    </row>
    <row r="2176" spans="2:44" ht="15" hidden="1" customHeight="1" x14ac:dyDescent="0.35">
      <c r="B2176" s="362">
        <v>2174</v>
      </c>
      <c r="C2176" s="362" t="s">
        <v>5298</v>
      </c>
      <c r="D2176" s="362" t="s">
        <v>3</v>
      </c>
      <c r="E2176" s="362" t="s">
        <v>172</v>
      </c>
      <c r="F2176" s="362"/>
      <c r="G2176" s="362"/>
      <c r="H2176" s="362"/>
      <c r="I2176" s="362" t="s">
        <v>65</v>
      </c>
      <c r="J2176" s="362" t="s">
        <v>822</v>
      </c>
      <c r="K2176" s="361" t="s">
        <v>5299</v>
      </c>
      <c r="L2176" s="362"/>
      <c r="M2176" s="362" t="s">
        <v>186</v>
      </c>
      <c r="N2176" s="362" t="s">
        <v>40</v>
      </c>
      <c r="O2176" s="362"/>
      <c r="P2176" s="362" t="s">
        <v>65</v>
      </c>
      <c r="Q2176" s="362" t="s">
        <v>3395</v>
      </c>
      <c r="R2176" s="362"/>
      <c r="S2176" s="361" t="s">
        <v>90</v>
      </c>
      <c r="T2176" s="362"/>
      <c r="U2176" s="362"/>
      <c r="V2176" s="362" t="s">
        <v>202</v>
      </c>
      <c r="W2176" s="362"/>
      <c r="X2176" s="362" t="s">
        <v>9</v>
      </c>
      <c r="Y2176" s="362" t="s">
        <v>9</v>
      </c>
      <c r="Z2176" s="362" t="s">
        <v>90</v>
      </c>
      <c r="AA2176" s="366" t="s">
        <v>90</v>
      </c>
      <c r="AB2176" s="362" t="s">
        <v>90</v>
      </c>
      <c r="AC2176" s="362"/>
      <c r="AD2176" s="362"/>
      <c r="AE2176" s="362"/>
      <c r="AF2176" s="362"/>
      <c r="AG2176" s="362"/>
      <c r="AH2176" s="362"/>
      <c r="AI2176" s="362" t="str">
        <f t="shared" si="33"/>
        <v>NOCBSS</v>
      </c>
      <c r="AJ2176" s="362" t="str">
        <f>VLOOKUP(AI2176,Table1[[#All],[CONCAT]:[Tfiber]],2,FALSE)</f>
        <v>Applications/Tools</v>
      </c>
      <c r="AK2176" s="362" t="s">
        <v>40</v>
      </c>
      <c r="AL2176" s="362"/>
      <c r="AM2176" s="362"/>
      <c r="AN2176" s="362"/>
      <c r="AO2176" s="362"/>
      <c r="AP2176" s="361" t="e">
        <v>#N/A</v>
      </c>
      <c r="AR2176">
        <v>1</v>
      </c>
    </row>
    <row r="2177" spans="2:44" ht="15" hidden="1" customHeight="1" x14ac:dyDescent="0.35">
      <c r="B2177" s="362">
        <v>2175</v>
      </c>
      <c r="C2177" s="362" t="s">
        <v>5300</v>
      </c>
      <c r="D2177" s="362" t="s">
        <v>3</v>
      </c>
      <c r="E2177" s="362" t="s">
        <v>172</v>
      </c>
      <c r="F2177" s="362"/>
      <c r="G2177" s="362"/>
      <c r="H2177" s="362"/>
      <c r="I2177" s="362" t="s">
        <v>65</v>
      </c>
      <c r="J2177" s="362" t="s">
        <v>822</v>
      </c>
      <c r="K2177" s="361" t="s">
        <v>5301</v>
      </c>
      <c r="L2177" s="362"/>
      <c r="M2177" s="362" t="s">
        <v>186</v>
      </c>
      <c r="N2177" s="362" t="s">
        <v>40</v>
      </c>
      <c r="O2177" s="362"/>
      <c r="P2177" s="362" t="s">
        <v>65</v>
      </c>
      <c r="Q2177" s="362" t="s">
        <v>3395</v>
      </c>
      <c r="R2177" s="362"/>
      <c r="S2177" s="361" t="s">
        <v>90</v>
      </c>
      <c r="T2177" s="362"/>
      <c r="U2177" s="362"/>
      <c r="V2177" s="362" t="s">
        <v>202</v>
      </c>
      <c r="W2177" s="362"/>
      <c r="X2177" s="362" t="s">
        <v>9</v>
      </c>
      <c r="Y2177" s="362" t="s">
        <v>9</v>
      </c>
      <c r="Z2177" s="362" t="s">
        <v>90</v>
      </c>
      <c r="AA2177" s="366" t="s">
        <v>90</v>
      </c>
      <c r="AB2177" s="362" t="s">
        <v>90</v>
      </c>
      <c r="AC2177" s="362"/>
      <c r="AD2177" s="362"/>
      <c r="AE2177" s="362"/>
      <c r="AF2177" s="362"/>
      <c r="AG2177" s="362"/>
      <c r="AH2177" s="362"/>
      <c r="AI2177" s="362" t="str">
        <f t="shared" si="33"/>
        <v>NOCBSS</v>
      </c>
      <c r="AJ2177" s="362" t="str">
        <f>VLOOKUP(AI2177,Table1[[#All],[CONCAT]:[Tfiber]],2,FALSE)</f>
        <v>Applications/Tools</v>
      </c>
      <c r="AK2177" s="362" t="s">
        <v>40</v>
      </c>
      <c r="AL2177" s="362"/>
      <c r="AM2177" s="362"/>
      <c r="AN2177" s="362"/>
      <c r="AO2177" s="362"/>
      <c r="AP2177" s="361" t="e">
        <v>#N/A</v>
      </c>
      <c r="AR2177">
        <v>1</v>
      </c>
    </row>
    <row r="2178" spans="2:44" ht="15" hidden="1" customHeight="1" x14ac:dyDescent="0.35">
      <c r="B2178" s="362">
        <v>2176</v>
      </c>
      <c r="C2178" s="362" t="s">
        <v>5302</v>
      </c>
      <c r="D2178" s="362" t="s">
        <v>3</v>
      </c>
      <c r="E2178" s="362" t="s">
        <v>172</v>
      </c>
      <c r="F2178" s="362"/>
      <c r="G2178" s="362"/>
      <c r="H2178" s="362"/>
      <c r="I2178" s="362" t="s">
        <v>65</v>
      </c>
      <c r="J2178" s="362" t="s">
        <v>822</v>
      </c>
      <c r="K2178" s="361" t="s">
        <v>5303</v>
      </c>
      <c r="L2178" s="362"/>
      <c r="M2178" s="362" t="s">
        <v>186</v>
      </c>
      <c r="N2178" s="362" t="s">
        <v>40</v>
      </c>
      <c r="O2178" s="362"/>
      <c r="P2178" s="362" t="s">
        <v>65</v>
      </c>
      <c r="Q2178" s="362" t="s">
        <v>3395</v>
      </c>
      <c r="R2178" s="362"/>
      <c r="S2178" s="361" t="s">
        <v>90</v>
      </c>
      <c r="T2178" s="362"/>
      <c r="U2178" s="362"/>
      <c r="V2178" s="362" t="s">
        <v>202</v>
      </c>
      <c r="W2178" s="362"/>
      <c r="X2178" s="362" t="s">
        <v>9</v>
      </c>
      <c r="Y2178" s="362" t="s">
        <v>9</v>
      </c>
      <c r="Z2178" s="362" t="s">
        <v>90</v>
      </c>
      <c r="AA2178" s="366" t="s">
        <v>90</v>
      </c>
      <c r="AB2178" s="362" t="s">
        <v>90</v>
      </c>
      <c r="AC2178" s="362"/>
      <c r="AD2178" s="362"/>
      <c r="AE2178" s="362"/>
      <c r="AF2178" s="362"/>
      <c r="AG2178" s="362"/>
      <c r="AH2178" s="362"/>
      <c r="AI2178" s="362" t="str">
        <f t="shared" si="33"/>
        <v>NOCBSS</v>
      </c>
      <c r="AJ2178" s="362" t="str">
        <f>VLOOKUP(AI2178,Table1[[#All],[CONCAT]:[Tfiber]],2,FALSE)</f>
        <v>Applications/Tools</v>
      </c>
      <c r="AK2178" s="362" t="s">
        <v>40</v>
      </c>
      <c r="AL2178" s="362"/>
      <c r="AM2178" s="362"/>
      <c r="AN2178" s="362"/>
      <c r="AO2178" s="362"/>
      <c r="AP2178" s="361" t="e">
        <v>#N/A</v>
      </c>
      <c r="AR2178">
        <v>1</v>
      </c>
    </row>
    <row r="2179" spans="2:44" ht="15" hidden="1" customHeight="1" x14ac:dyDescent="0.35">
      <c r="B2179" s="362">
        <v>2177</v>
      </c>
      <c r="C2179" s="362" t="s">
        <v>5304</v>
      </c>
      <c r="D2179" s="362" t="s">
        <v>3</v>
      </c>
      <c r="E2179" s="362" t="s">
        <v>172</v>
      </c>
      <c r="F2179" s="362"/>
      <c r="G2179" s="362"/>
      <c r="H2179" s="362"/>
      <c r="I2179" s="362" t="s">
        <v>65</v>
      </c>
      <c r="J2179" s="362" t="s">
        <v>822</v>
      </c>
      <c r="K2179" s="361" t="s">
        <v>5305</v>
      </c>
      <c r="L2179" s="362"/>
      <c r="M2179" s="362" t="s">
        <v>186</v>
      </c>
      <c r="N2179" s="362" t="s">
        <v>40</v>
      </c>
      <c r="O2179" s="362"/>
      <c r="P2179" s="362" t="s">
        <v>65</v>
      </c>
      <c r="Q2179" s="362" t="s">
        <v>3395</v>
      </c>
      <c r="R2179" s="362"/>
      <c r="S2179" s="361" t="s">
        <v>90</v>
      </c>
      <c r="T2179" s="362"/>
      <c r="U2179" s="362"/>
      <c r="V2179" s="362" t="s">
        <v>202</v>
      </c>
      <c r="W2179" s="362"/>
      <c r="X2179" s="362" t="s">
        <v>9</v>
      </c>
      <c r="Y2179" s="362" t="s">
        <v>9</v>
      </c>
      <c r="Z2179" s="362" t="s">
        <v>90</v>
      </c>
      <c r="AA2179" s="366" t="s">
        <v>90</v>
      </c>
      <c r="AB2179" s="362" t="s">
        <v>90</v>
      </c>
      <c r="AC2179" s="362"/>
      <c r="AD2179" s="362"/>
      <c r="AE2179" s="362"/>
      <c r="AF2179" s="362"/>
      <c r="AG2179" s="362"/>
      <c r="AH2179" s="362"/>
      <c r="AI2179" s="362" t="str">
        <f t="shared" ref="AI2179:AI2242" si="34">_xlfn.CONCAT(D2179,I2179)</f>
        <v>NOCBSS</v>
      </c>
      <c r="AJ2179" s="362" t="str">
        <f>VLOOKUP(AI2179,Table1[[#All],[CONCAT]:[Tfiber]],2,FALSE)</f>
        <v>Applications/Tools</v>
      </c>
      <c r="AK2179" s="362" t="s">
        <v>40</v>
      </c>
      <c r="AL2179" s="362"/>
      <c r="AM2179" s="362"/>
      <c r="AN2179" s="362"/>
      <c r="AO2179" s="362"/>
      <c r="AP2179" s="361" t="e">
        <v>#N/A</v>
      </c>
      <c r="AR2179">
        <v>1</v>
      </c>
    </row>
    <row r="2180" spans="2:44" ht="15" hidden="1" customHeight="1" x14ac:dyDescent="0.35">
      <c r="B2180" s="362">
        <v>2178</v>
      </c>
      <c r="C2180" s="362" t="s">
        <v>5306</v>
      </c>
      <c r="D2180" s="362" t="s">
        <v>3</v>
      </c>
      <c r="E2180" s="362" t="s">
        <v>172</v>
      </c>
      <c r="F2180" s="362"/>
      <c r="G2180" s="362"/>
      <c r="H2180" s="362"/>
      <c r="I2180" s="362" t="s">
        <v>65</v>
      </c>
      <c r="J2180" s="362" t="s">
        <v>822</v>
      </c>
      <c r="K2180" s="361" t="s">
        <v>5307</v>
      </c>
      <c r="L2180" s="362"/>
      <c r="M2180" s="362" t="s">
        <v>186</v>
      </c>
      <c r="N2180" s="362" t="s">
        <v>40</v>
      </c>
      <c r="O2180" s="362"/>
      <c r="P2180" s="362" t="s">
        <v>65</v>
      </c>
      <c r="Q2180" s="362" t="s">
        <v>3395</v>
      </c>
      <c r="R2180" s="362"/>
      <c r="S2180" s="361" t="s">
        <v>90</v>
      </c>
      <c r="T2180" s="362"/>
      <c r="U2180" s="362"/>
      <c r="V2180" s="362" t="s">
        <v>202</v>
      </c>
      <c r="W2180" s="362"/>
      <c r="X2180" s="362" t="s">
        <v>9</v>
      </c>
      <c r="Y2180" s="362" t="s">
        <v>9</v>
      </c>
      <c r="Z2180" s="362" t="s">
        <v>90</v>
      </c>
      <c r="AA2180" s="366" t="s">
        <v>90</v>
      </c>
      <c r="AB2180" s="362" t="s">
        <v>90</v>
      </c>
      <c r="AC2180" s="362"/>
      <c r="AD2180" s="362"/>
      <c r="AE2180" s="362"/>
      <c r="AF2180" s="362"/>
      <c r="AG2180" s="362"/>
      <c r="AH2180" s="362"/>
      <c r="AI2180" s="362" t="str">
        <f t="shared" si="34"/>
        <v>NOCBSS</v>
      </c>
      <c r="AJ2180" s="362" t="str">
        <f>VLOOKUP(AI2180,Table1[[#All],[CONCAT]:[Tfiber]],2,FALSE)</f>
        <v>Applications/Tools</v>
      </c>
      <c r="AK2180" s="362" t="s">
        <v>40</v>
      </c>
      <c r="AL2180" s="362"/>
      <c r="AM2180" s="362"/>
      <c r="AN2180" s="362"/>
      <c r="AO2180" s="362"/>
      <c r="AP2180" s="361" t="e">
        <v>#N/A</v>
      </c>
      <c r="AR2180">
        <v>1</v>
      </c>
    </row>
    <row r="2181" spans="2:44" ht="15" hidden="1" customHeight="1" x14ac:dyDescent="0.35">
      <c r="B2181" s="362">
        <v>2179</v>
      </c>
      <c r="C2181" s="362" t="s">
        <v>5308</v>
      </c>
      <c r="D2181" s="362" t="s">
        <v>3</v>
      </c>
      <c r="E2181" s="362" t="s">
        <v>172</v>
      </c>
      <c r="F2181" s="362"/>
      <c r="G2181" s="362"/>
      <c r="H2181" s="362"/>
      <c r="I2181" s="362" t="s">
        <v>65</v>
      </c>
      <c r="J2181" s="362" t="s">
        <v>822</v>
      </c>
      <c r="K2181" s="361" t="s">
        <v>5309</v>
      </c>
      <c r="L2181" s="362"/>
      <c r="M2181" s="362" t="s">
        <v>186</v>
      </c>
      <c r="N2181" s="362" t="s">
        <v>40</v>
      </c>
      <c r="O2181" s="362"/>
      <c r="P2181" s="362" t="s">
        <v>65</v>
      </c>
      <c r="Q2181" s="362" t="s">
        <v>3395</v>
      </c>
      <c r="R2181" s="362"/>
      <c r="S2181" s="361" t="s">
        <v>90</v>
      </c>
      <c r="T2181" s="362"/>
      <c r="U2181" s="362"/>
      <c r="V2181" s="362" t="s">
        <v>202</v>
      </c>
      <c r="W2181" s="362"/>
      <c r="X2181" s="362" t="s">
        <v>9</v>
      </c>
      <c r="Y2181" s="362" t="s">
        <v>9</v>
      </c>
      <c r="Z2181" s="362" t="s">
        <v>90</v>
      </c>
      <c r="AA2181" s="366" t="s">
        <v>90</v>
      </c>
      <c r="AB2181" s="362" t="s">
        <v>90</v>
      </c>
      <c r="AC2181" s="362"/>
      <c r="AD2181" s="362"/>
      <c r="AE2181" s="362"/>
      <c r="AF2181" s="362"/>
      <c r="AG2181" s="362"/>
      <c r="AH2181" s="362"/>
      <c r="AI2181" s="362" t="str">
        <f t="shared" si="34"/>
        <v>NOCBSS</v>
      </c>
      <c r="AJ2181" s="362" t="str">
        <f>VLOOKUP(AI2181,Table1[[#All],[CONCAT]:[Tfiber]],2,FALSE)</f>
        <v>Applications/Tools</v>
      </c>
      <c r="AK2181" s="362" t="s">
        <v>40</v>
      </c>
      <c r="AL2181" s="362"/>
      <c r="AM2181" s="362"/>
      <c r="AN2181" s="362"/>
      <c r="AO2181" s="362"/>
      <c r="AP2181" s="361" t="e">
        <v>#N/A</v>
      </c>
      <c r="AR2181">
        <v>1</v>
      </c>
    </row>
    <row r="2182" spans="2:44" ht="15" hidden="1" customHeight="1" x14ac:dyDescent="0.35">
      <c r="B2182" s="362">
        <v>2180</v>
      </c>
      <c r="C2182" s="362" t="s">
        <v>5310</v>
      </c>
      <c r="D2182" s="362" t="s">
        <v>3</v>
      </c>
      <c r="E2182" s="362" t="s">
        <v>172</v>
      </c>
      <c r="F2182" s="362"/>
      <c r="G2182" s="362"/>
      <c r="H2182" s="362"/>
      <c r="I2182" s="362" t="s">
        <v>65</v>
      </c>
      <c r="J2182" s="362" t="s">
        <v>822</v>
      </c>
      <c r="K2182" s="361" t="s">
        <v>5311</v>
      </c>
      <c r="L2182" s="362"/>
      <c r="M2182" s="362" t="s">
        <v>186</v>
      </c>
      <c r="N2182" s="362" t="s">
        <v>4410</v>
      </c>
      <c r="O2182" s="362"/>
      <c r="P2182" s="362" t="s">
        <v>65</v>
      </c>
      <c r="Q2182" s="362" t="s">
        <v>3395</v>
      </c>
      <c r="R2182" s="362"/>
      <c r="S2182" s="361" t="s">
        <v>90</v>
      </c>
      <c r="T2182" s="362"/>
      <c r="U2182" s="362"/>
      <c r="V2182" s="362" t="s">
        <v>202</v>
      </c>
      <c r="W2182" s="362"/>
      <c r="X2182" s="362" t="s">
        <v>9</v>
      </c>
      <c r="Y2182" s="362" t="s">
        <v>9</v>
      </c>
      <c r="Z2182" s="362" t="s">
        <v>90</v>
      </c>
      <c r="AA2182" s="366" t="s">
        <v>90</v>
      </c>
      <c r="AB2182" s="362" t="s">
        <v>90</v>
      </c>
      <c r="AC2182" s="362"/>
      <c r="AD2182" s="362"/>
      <c r="AE2182" s="362"/>
      <c r="AF2182" s="362"/>
      <c r="AG2182" s="362"/>
      <c r="AH2182" s="362"/>
      <c r="AI2182" s="362" t="str">
        <f t="shared" si="34"/>
        <v>NOCBSS</v>
      </c>
      <c r="AJ2182" s="362" t="str">
        <f>VLOOKUP(AI2182,Table1[[#All],[CONCAT]:[Tfiber]],2,FALSE)</f>
        <v>Applications/Tools</v>
      </c>
      <c r="AK2182" s="362" t="s">
        <v>40</v>
      </c>
      <c r="AL2182" s="362"/>
      <c r="AM2182" s="362"/>
      <c r="AN2182" s="362"/>
      <c r="AO2182" s="362"/>
      <c r="AP2182" s="361"/>
      <c r="AR2182">
        <v>1</v>
      </c>
    </row>
    <row r="2183" spans="2:44" ht="15" hidden="1" customHeight="1" x14ac:dyDescent="0.35">
      <c r="B2183" s="362">
        <v>2181</v>
      </c>
      <c r="C2183" s="362" t="s">
        <v>5312</v>
      </c>
      <c r="D2183" s="362" t="s">
        <v>3</v>
      </c>
      <c r="E2183" s="362" t="s">
        <v>172</v>
      </c>
      <c r="F2183" s="362"/>
      <c r="G2183" s="362"/>
      <c r="H2183" s="362"/>
      <c r="I2183" s="362" t="s">
        <v>65</v>
      </c>
      <c r="J2183" s="362" t="s">
        <v>822</v>
      </c>
      <c r="K2183" s="361" t="s">
        <v>5313</v>
      </c>
      <c r="L2183" s="362"/>
      <c r="M2183" s="362" t="s">
        <v>186</v>
      </c>
      <c r="N2183" s="362" t="s">
        <v>4410</v>
      </c>
      <c r="O2183" s="362"/>
      <c r="P2183" s="362" t="s">
        <v>65</v>
      </c>
      <c r="Q2183" s="362" t="s">
        <v>3395</v>
      </c>
      <c r="R2183" s="362"/>
      <c r="S2183" s="361" t="s">
        <v>90</v>
      </c>
      <c r="T2183" s="362"/>
      <c r="U2183" s="362"/>
      <c r="V2183" s="362" t="s">
        <v>202</v>
      </c>
      <c r="W2183" s="362"/>
      <c r="X2183" s="362" t="s">
        <v>9</v>
      </c>
      <c r="Y2183" s="362" t="s">
        <v>9</v>
      </c>
      <c r="Z2183" s="362" t="s">
        <v>90</v>
      </c>
      <c r="AA2183" s="366" t="s">
        <v>90</v>
      </c>
      <c r="AB2183" s="362" t="s">
        <v>90</v>
      </c>
      <c r="AC2183" s="362"/>
      <c r="AD2183" s="362"/>
      <c r="AE2183" s="362"/>
      <c r="AF2183" s="362"/>
      <c r="AG2183" s="362"/>
      <c r="AH2183" s="362"/>
      <c r="AI2183" s="362" t="str">
        <f t="shared" si="34"/>
        <v>NOCBSS</v>
      </c>
      <c r="AJ2183" s="362" t="str">
        <f>VLOOKUP(AI2183,Table1[[#All],[CONCAT]:[Tfiber]],2,FALSE)</f>
        <v>Applications/Tools</v>
      </c>
      <c r="AK2183" s="362" t="s">
        <v>40</v>
      </c>
      <c r="AL2183" s="362"/>
      <c r="AM2183" s="362"/>
      <c r="AN2183" s="362"/>
      <c r="AO2183" s="362"/>
      <c r="AP2183" s="361"/>
      <c r="AR2183">
        <v>1</v>
      </c>
    </row>
    <row r="2184" spans="2:44" ht="15" hidden="1" customHeight="1" x14ac:dyDescent="0.35">
      <c r="B2184" s="362">
        <v>2182</v>
      </c>
      <c r="C2184" s="362" t="s">
        <v>5314</v>
      </c>
      <c r="D2184" s="362" t="s">
        <v>3</v>
      </c>
      <c r="E2184" s="362" t="s">
        <v>172</v>
      </c>
      <c r="F2184" s="362"/>
      <c r="G2184" s="362"/>
      <c r="H2184" s="362"/>
      <c r="I2184" s="362" t="s">
        <v>65</v>
      </c>
      <c r="J2184" s="362" t="s">
        <v>822</v>
      </c>
      <c r="K2184" s="361" t="s">
        <v>5315</v>
      </c>
      <c r="L2184" s="362"/>
      <c r="M2184" s="362" t="s">
        <v>186</v>
      </c>
      <c r="N2184" s="362" t="s">
        <v>4410</v>
      </c>
      <c r="O2184" s="362"/>
      <c r="P2184" s="362" t="s">
        <v>65</v>
      </c>
      <c r="Q2184" s="362" t="s">
        <v>3395</v>
      </c>
      <c r="R2184" s="362"/>
      <c r="S2184" s="361" t="s">
        <v>90</v>
      </c>
      <c r="T2184" s="362"/>
      <c r="U2184" s="362"/>
      <c r="V2184" s="362" t="s">
        <v>202</v>
      </c>
      <c r="W2184" s="362"/>
      <c r="X2184" s="362" t="s">
        <v>9</v>
      </c>
      <c r="Y2184" s="362" t="s">
        <v>9</v>
      </c>
      <c r="Z2184" s="362" t="s">
        <v>90</v>
      </c>
      <c r="AA2184" s="366" t="s">
        <v>90</v>
      </c>
      <c r="AB2184" s="362" t="s">
        <v>90</v>
      </c>
      <c r="AC2184" s="362"/>
      <c r="AD2184" s="362"/>
      <c r="AE2184" s="362"/>
      <c r="AF2184" s="362"/>
      <c r="AG2184" s="362"/>
      <c r="AH2184" s="362"/>
      <c r="AI2184" s="362" t="str">
        <f t="shared" si="34"/>
        <v>NOCBSS</v>
      </c>
      <c r="AJ2184" s="362" t="str">
        <f>VLOOKUP(AI2184,Table1[[#All],[CONCAT]:[Tfiber]],2,FALSE)</f>
        <v>Applications/Tools</v>
      </c>
      <c r="AK2184" s="362" t="s">
        <v>40</v>
      </c>
      <c r="AL2184" s="362"/>
      <c r="AM2184" s="362"/>
      <c r="AN2184" s="362"/>
      <c r="AO2184" s="362"/>
      <c r="AP2184" s="361"/>
      <c r="AR2184">
        <v>1</v>
      </c>
    </row>
    <row r="2185" spans="2:44" ht="15" hidden="1" customHeight="1" x14ac:dyDescent="0.35">
      <c r="B2185" s="362">
        <v>2183</v>
      </c>
      <c r="C2185" s="362" t="s">
        <v>5316</v>
      </c>
      <c r="D2185" s="362" t="s">
        <v>3</v>
      </c>
      <c r="E2185" s="362" t="s">
        <v>172</v>
      </c>
      <c r="F2185" s="362"/>
      <c r="G2185" s="362"/>
      <c r="H2185" s="362"/>
      <c r="I2185" s="362" t="s">
        <v>26</v>
      </c>
      <c r="J2185" s="362" t="s">
        <v>63</v>
      </c>
      <c r="K2185" s="361" t="s">
        <v>5317</v>
      </c>
      <c r="L2185" s="362"/>
      <c r="M2185" s="362" t="s">
        <v>186</v>
      </c>
      <c r="N2185" s="362" t="s">
        <v>95</v>
      </c>
      <c r="O2185" s="362"/>
      <c r="P2185" s="362" t="s">
        <v>2208</v>
      </c>
      <c r="Q2185" s="362" t="s">
        <v>4394</v>
      </c>
      <c r="R2185" s="362"/>
      <c r="S2185" s="361"/>
      <c r="T2185" s="362"/>
      <c r="U2185" s="362"/>
      <c r="V2185" s="362" t="s">
        <v>844</v>
      </c>
      <c r="W2185" s="362"/>
      <c r="X2185" s="362" t="s">
        <v>9</v>
      </c>
      <c r="Y2185" s="362" t="s">
        <v>2790</v>
      </c>
      <c r="Z2185" s="362" t="s">
        <v>90</v>
      </c>
      <c r="AA2185" s="366" t="s">
        <v>90</v>
      </c>
      <c r="AB2185" s="362" t="s">
        <v>90</v>
      </c>
      <c r="AC2185" s="362"/>
      <c r="AD2185" s="362"/>
      <c r="AE2185" s="362"/>
      <c r="AF2185" s="362"/>
      <c r="AG2185" s="362"/>
      <c r="AH2185" s="362"/>
      <c r="AI2185" s="362" t="str">
        <f t="shared" si="34"/>
        <v>NOCGPON</v>
      </c>
      <c r="AJ2185" s="362" t="str">
        <f>VLOOKUP(AI2185,Table1[[#All],[CONCAT]:[Tfiber]],2,FALSE)</f>
        <v>Applications/Tools</v>
      </c>
      <c r="AK2185" s="362" t="e">
        <v>#N/A</v>
      </c>
      <c r="AL2185" s="362" t="str">
        <f>VLOOKUP(C2185,[1]AllOSS!$B:$G,6,0)</f>
        <v>NOT-FEASIBLE</v>
      </c>
      <c r="AM2185" s="362" t="str">
        <f>VLOOKUP(C2185,[1]AllOSS!$B:$K,10,0)</f>
        <v>Live data -bothUOC and POWErbi</v>
      </c>
      <c r="AN2185" s="362"/>
      <c r="AO2185" s="362"/>
      <c r="AP2185" s="361" t="e">
        <v>#N/A</v>
      </c>
      <c r="AR2185">
        <v>1</v>
      </c>
    </row>
    <row r="2186" spans="2:44" ht="15" hidden="1" customHeight="1" x14ac:dyDescent="0.35">
      <c r="B2186" s="362">
        <v>2184</v>
      </c>
      <c r="C2186" s="362" t="s">
        <v>5318</v>
      </c>
      <c r="D2186" s="362" t="s">
        <v>3</v>
      </c>
      <c r="E2186" s="362" t="s">
        <v>172</v>
      </c>
      <c r="F2186" s="362"/>
      <c r="G2186" s="362"/>
      <c r="H2186" s="362"/>
      <c r="I2186" s="362" t="s">
        <v>65</v>
      </c>
      <c r="J2186" s="362" t="s">
        <v>822</v>
      </c>
      <c r="K2186" s="361" t="s">
        <v>5319</v>
      </c>
      <c r="L2186" s="362"/>
      <c r="M2186" s="362" t="s">
        <v>186</v>
      </c>
      <c r="N2186" s="362" t="s">
        <v>4410</v>
      </c>
      <c r="O2186" s="362"/>
      <c r="P2186" s="362" t="s">
        <v>65</v>
      </c>
      <c r="Q2186" s="362" t="s">
        <v>3395</v>
      </c>
      <c r="R2186" s="362"/>
      <c r="S2186" s="361" t="s">
        <v>90</v>
      </c>
      <c r="T2186" s="362"/>
      <c r="U2186" s="362"/>
      <c r="V2186" s="362" t="s">
        <v>202</v>
      </c>
      <c r="W2186" s="362"/>
      <c r="X2186" s="362" t="s">
        <v>9</v>
      </c>
      <c r="Y2186" s="362" t="s">
        <v>9</v>
      </c>
      <c r="Z2186" s="362" t="s">
        <v>90</v>
      </c>
      <c r="AA2186" s="366" t="s">
        <v>90</v>
      </c>
      <c r="AB2186" s="362" t="s">
        <v>90</v>
      </c>
      <c r="AC2186" s="362"/>
      <c r="AD2186" s="362"/>
      <c r="AE2186" s="362"/>
      <c r="AF2186" s="362"/>
      <c r="AG2186" s="362"/>
      <c r="AH2186" s="362"/>
      <c r="AI2186" s="362" t="str">
        <f t="shared" si="34"/>
        <v>NOCBSS</v>
      </c>
      <c r="AJ2186" s="362" t="str">
        <f>VLOOKUP(AI2186,Table1[[#All],[CONCAT]:[Tfiber]],2,FALSE)</f>
        <v>Applications/Tools</v>
      </c>
      <c r="AK2186" s="362" t="s">
        <v>40</v>
      </c>
      <c r="AL2186" s="362"/>
      <c r="AM2186" s="362"/>
      <c r="AN2186" s="362"/>
      <c r="AO2186" s="362"/>
      <c r="AP2186" s="361"/>
      <c r="AR2186">
        <v>1</v>
      </c>
    </row>
    <row r="2187" spans="2:44" ht="15" hidden="1" customHeight="1" x14ac:dyDescent="0.35">
      <c r="B2187" s="362">
        <v>2185</v>
      </c>
      <c r="C2187" s="362" t="s">
        <v>5320</v>
      </c>
      <c r="D2187" s="362" t="s">
        <v>3</v>
      </c>
      <c r="E2187" s="362" t="s">
        <v>172</v>
      </c>
      <c r="F2187" s="362"/>
      <c r="G2187" s="362"/>
      <c r="H2187" s="362"/>
      <c r="I2187" s="362" t="s">
        <v>65</v>
      </c>
      <c r="J2187" s="362" t="s">
        <v>822</v>
      </c>
      <c r="K2187" s="361" t="s">
        <v>5321</v>
      </c>
      <c r="L2187" s="362"/>
      <c r="M2187" s="362" t="s">
        <v>186</v>
      </c>
      <c r="N2187" s="362" t="s">
        <v>40</v>
      </c>
      <c r="O2187" s="362"/>
      <c r="P2187" s="362" t="s">
        <v>65</v>
      </c>
      <c r="Q2187" s="362" t="s">
        <v>3395</v>
      </c>
      <c r="R2187" s="362"/>
      <c r="S2187" s="361" t="s">
        <v>90</v>
      </c>
      <c r="T2187" s="362"/>
      <c r="U2187" s="362"/>
      <c r="V2187" s="362" t="s">
        <v>202</v>
      </c>
      <c r="W2187" s="362"/>
      <c r="X2187" s="362" t="s">
        <v>9</v>
      </c>
      <c r="Y2187" s="362" t="s">
        <v>9</v>
      </c>
      <c r="Z2187" s="362" t="s">
        <v>90</v>
      </c>
      <c r="AA2187" s="366" t="s">
        <v>90</v>
      </c>
      <c r="AB2187" s="362" t="s">
        <v>90</v>
      </c>
      <c r="AC2187" s="362"/>
      <c r="AD2187" s="362"/>
      <c r="AE2187" s="362"/>
      <c r="AF2187" s="362"/>
      <c r="AG2187" s="362"/>
      <c r="AH2187" s="362"/>
      <c r="AI2187" s="362" t="str">
        <f t="shared" si="34"/>
        <v>NOCBSS</v>
      </c>
      <c r="AJ2187" s="362" t="str">
        <f>VLOOKUP(AI2187,Table1[[#All],[CONCAT]:[Tfiber]],2,FALSE)</f>
        <v>Applications/Tools</v>
      </c>
      <c r="AK2187" s="362" t="s">
        <v>40</v>
      </c>
      <c r="AL2187" s="362"/>
      <c r="AM2187" s="362"/>
      <c r="AN2187" s="362"/>
      <c r="AO2187" s="362"/>
      <c r="AP2187" s="361" t="e">
        <v>#N/A</v>
      </c>
      <c r="AR2187">
        <v>1</v>
      </c>
    </row>
    <row r="2188" spans="2:44" ht="15" hidden="1" customHeight="1" x14ac:dyDescent="0.35">
      <c r="B2188" s="362">
        <v>2186</v>
      </c>
      <c r="C2188" s="362" t="s">
        <v>5322</v>
      </c>
      <c r="D2188" s="362" t="s">
        <v>3</v>
      </c>
      <c r="E2188" s="362" t="s">
        <v>172</v>
      </c>
      <c r="F2188" s="362"/>
      <c r="G2188" s="362"/>
      <c r="H2188" s="362"/>
      <c r="I2188" s="362" t="s">
        <v>65</v>
      </c>
      <c r="J2188" s="362" t="s">
        <v>822</v>
      </c>
      <c r="K2188" s="361" t="s">
        <v>5323</v>
      </c>
      <c r="L2188" s="362"/>
      <c r="M2188" s="362" t="s">
        <v>186</v>
      </c>
      <c r="N2188" s="362" t="s">
        <v>40</v>
      </c>
      <c r="O2188" s="362"/>
      <c r="P2188" s="362" t="s">
        <v>65</v>
      </c>
      <c r="Q2188" s="362" t="s">
        <v>3395</v>
      </c>
      <c r="R2188" s="362"/>
      <c r="S2188" s="361" t="s">
        <v>90</v>
      </c>
      <c r="T2188" s="362"/>
      <c r="U2188" s="362"/>
      <c r="V2188" s="362" t="s">
        <v>202</v>
      </c>
      <c r="W2188" s="362"/>
      <c r="X2188" s="362" t="s">
        <v>9</v>
      </c>
      <c r="Y2188" s="362" t="s">
        <v>9</v>
      </c>
      <c r="Z2188" s="362" t="s">
        <v>90</v>
      </c>
      <c r="AA2188" s="366" t="s">
        <v>90</v>
      </c>
      <c r="AB2188" s="362" t="s">
        <v>90</v>
      </c>
      <c r="AC2188" s="362"/>
      <c r="AD2188" s="362"/>
      <c r="AE2188" s="362"/>
      <c r="AF2188" s="362"/>
      <c r="AG2188" s="362"/>
      <c r="AH2188" s="362"/>
      <c r="AI2188" s="362" t="str">
        <f t="shared" si="34"/>
        <v>NOCBSS</v>
      </c>
      <c r="AJ2188" s="362" t="str">
        <f>VLOOKUP(AI2188,Table1[[#All],[CONCAT]:[Tfiber]],2,FALSE)</f>
        <v>Applications/Tools</v>
      </c>
      <c r="AK2188" s="362" t="s">
        <v>40</v>
      </c>
      <c r="AL2188" s="362"/>
      <c r="AM2188" s="362"/>
      <c r="AN2188" s="362"/>
      <c r="AO2188" s="362"/>
      <c r="AP2188" s="361" t="e">
        <v>#N/A</v>
      </c>
      <c r="AR2188">
        <v>1</v>
      </c>
    </row>
    <row r="2189" spans="2:44" ht="15" hidden="1" customHeight="1" x14ac:dyDescent="0.35">
      <c r="B2189" s="362">
        <v>2187</v>
      </c>
      <c r="C2189" s="362" t="s">
        <v>5324</v>
      </c>
      <c r="D2189" s="362" t="s">
        <v>3</v>
      </c>
      <c r="E2189" s="362" t="s">
        <v>172</v>
      </c>
      <c r="F2189" s="362"/>
      <c r="G2189" s="362"/>
      <c r="H2189" s="362"/>
      <c r="I2189" s="362" t="s">
        <v>65</v>
      </c>
      <c r="J2189" s="362" t="s">
        <v>822</v>
      </c>
      <c r="K2189" s="361" t="s">
        <v>5325</v>
      </c>
      <c r="L2189" s="362"/>
      <c r="M2189" s="362" t="s">
        <v>186</v>
      </c>
      <c r="N2189" s="362" t="s">
        <v>40</v>
      </c>
      <c r="O2189" s="362"/>
      <c r="P2189" s="362" t="s">
        <v>65</v>
      </c>
      <c r="Q2189" s="362" t="s">
        <v>3395</v>
      </c>
      <c r="R2189" s="362"/>
      <c r="S2189" s="361" t="s">
        <v>90</v>
      </c>
      <c r="T2189" s="362"/>
      <c r="U2189" s="362"/>
      <c r="V2189" s="362" t="s">
        <v>202</v>
      </c>
      <c r="W2189" s="362"/>
      <c r="X2189" s="362" t="s">
        <v>9</v>
      </c>
      <c r="Y2189" s="362" t="s">
        <v>9</v>
      </c>
      <c r="Z2189" s="362" t="s">
        <v>90</v>
      </c>
      <c r="AA2189" s="366" t="s">
        <v>90</v>
      </c>
      <c r="AB2189" s="362" t="s">
        <v>90</v>
      </c>
      <c r="AC2189" s="362"/>
      <c r="AD2189" s="362"/>
      <c r="AE2189" s="362"/>
      <c r="AF2189" s="362"/>
      <c r="AG2189" s="362"/>
      <c r="AH2189" s="362"/>
      <c r="AI2189" s="362" t="str">
        <f t="shared" si="34"/>
        <v>NOCBSS</v>
      </c>
      <c r="AJ2189" s="362" t="str">
        <f>VLOOKUP(AI2189,Table1[[#All],[CONCAT]:[Tfiber]],2,FALSE)</f>
        <v>Applications/Tools</v>
      </c>
      <c r="AK2189" s="362" t="s">
        <v>40</v>
      </c>
      <c r="AL2189" s="362"/>
      <c r="AM2189" s="362"/>
      <c r="AN2189" s="362"/>
      <c r="AO2189" s="362"/>
      <c r="AP2189" s="361" t="e">
        <v>#N/A</v>
      </c>
      <c r="AR2189">
        <v>1</v>
      </c>
    </row>
    <row r="2190" spans="2:44" ht="15" hidden="1" customHeight="1" x14ac:dyDescent="0.35">
      <c r="B2190" s="362">
        <v>2188</v>
      </c>
      <c r="C2190" s="362" t="s">
        <v>5326</v>
      </c>
      <c r="D2190" s="362" t="s">
        <v>3</v>
      </c>
      <c r="E2190" s="362" t="s">
        <v>172</v>
      </c>
      <c r="F2190" s="362"/>
      <c r="G2190" s="362"/>
      <c r="H2190" s="362"/>
      <c r="I2190" s="362" t="s">
        <v>65</v>
      </c>
      <c r="J2190" s="362" t="s">
        <v>822</v>
      </c>
      <c r="K2190" s="361" t="s">
        <v>5327</v>
      </c>
      <c r="L2190" s="362"/>
      <c r="M2190" s="362" t="s">
        <v>186</v>
      </c>
      <c r="N2190" s="362" t="s">
        <v>40</v>
      </c>
      <c r="O2190" s="362"/>
      <c r="P2190" s="362" t="s">
        <v>65</v>
      </c>
      <c r="Q2190" s="362" t="s">
        <v>3395</v>
      </c>
      <c r="R2190" s="362"/>
      <c r="S2190" s="361" t="s">
        <v>90</v>
      </c>
      <c r="T2190" s="362"/>
      <c r="U2190" s="362"/>
      <c r="V2190" s="362" t="s">
        <v>202</v>
      </c>
      <c r="W2190" s="362"/>
      <c r="X2190" s="362" t="s">
        <v>9</v>
      </c>
      <c r="Y2190" s="362" t="s">
        <v>9</v>
      </c>
      <c r="Z2190" s="362" t="s">
        <v>90</v>
      </c>
      <c r="AA2190" s="366" t="s">
        <v>90</v>
      </c>
      <c r="AB2190" s="362" t="s">
        <v>90</v>
      </c>
      <c r="AC2190" s="362"/>
      <c r="AD2190" s="362"/>
      <c r="AE2190" s="362"/>
      <c r="AF2190" s="362"/>
      <c r="AG2190" s="362"/>
      <c r="AH2190" s="362"/>
      <c r="AI2190" s="362" t="str">
        <f t="shared" si="34"/>
        <v>NOCBSS</v>
      </c>
      <c r="AJ2190" s="362" t="str">
        <f>VLOOKUP(AI2190,Table1[[#All],[CONCAT]:[Tfiber]],2,FALSE)</f>
        <v>Applications/Tools</v>
      </c>
      <c r="AK2190" s="362" t="s">
        <v>40</v>
      </c>
      <c r="AL2190" s="362"/>
      <c r="AM2190" s="362"/>
      <c r="AN2190" s="362"/>
      <c r="AO2190" s="362"/>
      <c r="AP2190" s="361" t="e">
        <v>#N/A</v>
      </c>
      <c r="AR2190">
        <v>1</v>
      </c>
    </row>
    <row r="2191" spans="2:44" ht="15" hidden="1" customHeight="1" x14ac:dyDescent="0.35">
      <c r="B2191" s="362">
        <v>2189</v>
      </c>
      <c r="C2191" s="362" t="s">
        <v>5328</v>
      </c>
      <c r="D2191" s="362" t="s">
        <v>3</v>
      </c>
      <c r="E2191" s="362" t="s">
        <v>172</v>
      </c>
      <c r="F2191" s="362"/>
      <c r="G2191" s="362"/>
      <c r="H2191" s="362"/>
      <c r="I2191" s="362" t="s">
        <v>65</v>
      </c>
      <c r="J2191" s="362" t="s">
        <v>822</v>
      </c>
      <c r="K2191" s="361" t="s">
        <v>5329</v>
      </c>
      <c r="L2191" s="362"/>
      <c r="M2191" s="362" t="s">
        <v>186</v>
      </c>
      <c r="N2191" s="362" t="s">
        <v>40</v>
      </c>
      <c r="O2191" s="362"/>
      <c r="P2191" s="362" t="s">
        <v>65</v>
      </c>
      <c r="Q2191" s="362" t="s">
        <v>3395</v>
      </c>
      <c r="R2191" s="362"/>
      <c r="S2191" s="361" t="s">
        <v>90</v>
      </c>
      <c r="T2191" s="362"/>
      <c r="U2191" s="362"/>
      <c r="V2191" s="362" t="s">
        <v>202</v>
      </c>
      <c r="W2191" s="362"/>
      <c r="X2191" s="362" t="s">
        <v>9</v>
      </c>
      <c r="Y2191" s="362" t="s">
        <v>9</v>
      </c>
      <c r="Z2191" s="362" t="s">
        <v>90</v>
      </c>
      <c r="AA2191" s="366" t="s">
        <v>90</v>
      </c>
      <c r="AB2191" s="362" t="s">
        <v>90</v>
      </c>
      <c r="AC2191" s="362"/>
      <c r="AD2191" s="362"/>
      <c r="AE2191" s="362"/>
      <c r="AF2191" s="362"/>
      <c r="AG2191" s="362"/>
      <c r="AH2191" s="362"/>
      <c r="AI2191" s="362" t="str">
        <f t="shared" si="34"/>
        <v>NOCBSS</v>
      </c>
      <c r="AJ2191" s="362" t="str">
        <f>VLOOKUP(AI2191,Table1[[#All],[CONCAT]:[Tfiber]],2,FALSE)</f>
        <v>Applications/Tools</v>
      </c>
      <c r="AK2191" s="362" t="s">
        <v>40</v>
      </c>
      <c r="AL2191" s="362"/>
      <c r="AM2191" s="362"/>
      <c r="AN2191" s="362"/>
      <c r="AO2191" s="362"/>
      <c r="AP2191" s="361" t="e">
        <v>#N/A</v>
      </c>
      <c r="AR2191">
        <v>1</v>
      </c>
    </row>
    <row r="2192" spans="2:44" ht="15" hidden="1" customHeight="1" x14ac:dyDescent="0.35">
      <c r="B2192" s="362">
        <v>2190</v>
      </c>
      <c r="C2192" s="362" t="s">
        <v>5330</v>
      </c>
      <c r="D2192" s="362" t="s">
        <v>3</v>
      </c>
      <c r="E2192" s="362" t="s">
        <v>172</v>
      </c>
      <c r="F2192" s="362"/>
      <c r="G2192" s="362"/>
      <c r="H2192" s="362"/>
      <c r="I2192" s="362" t="s">
        <v>65</v>
      </c>
      <c r="J2192" s="362" t="s">
        <v>822</v>
      </c>
      <c r="K2192" s="361" t="s">
        <v>5331</v>
      </c>
      <c r="L2192" s="362"/>
      <c r="M2192" s="362" t="s">
        <v>186</v>
      </c>
      <c r="N2192" s="362" t="s">
        <v>40</v>
      </c>
      <c r="O2192" s="362"/>
      <c r="P2192" s="362" t="s">
        <v>65</v>
      </c>
      <c r="Q2192" s="362" t="s">
        <v>3395</v>
      </c>
      <c r="R2192" s="362"/>
      <c r="S2192" s="361" t="s">
        <v>90</v>
      </c>
      <c r="T2192" s="362"/>
      <c r="U2192" s="362"/>
      <c r="V2192" s="362" t="s">
        <v>202</v>
      </c>
      <c r="W2192" s="362"/>
      <c r="X2192" s="362" t="s">
        <v>9</v>
      </c>
      <c r="Y2192" s="362" t="s">
        <v>9</v>
      </c>
      <c r="Z2192" s="362" t="s">
        <v>90</v>
      </c>
      <c r="AA2192" s="366" t="s">
        <v>90</v>
      </c>
      <c r="AB2192" s="362" t="s">
        <v>90</v>
      </c>
      <c r="AC2192" s="362"/>
      <c r="AD2192" s="362"/>
      <c r="AE2192" s="362"/>
      <c r="AF2192" s="362"/>
      <c r="AG2192" s="362"/>
      <c r="AH2192" s="362"/>
      <c r="AI2192" s="362" t="str">
        <f t="shared" si="34"/>
        <v>NOCBSS</v>
      </c>
      <c r="AJ2192" s="362" t="str">
        <f>VLOOKUP(AI2192,Table1[[#All],[CONCAT]:[Tfiber]],2,FALSE)</f>
        <v>Applications/Tools</v>
      </c>
      <c r="AK2192" s="362" t="s">
        <v>40</v>
      </c>
      <c r="AL2192" s="362"/>
      <c r="AM2192" s="362"/>
      <c r="AN2192" s="362"/>
      <c r="AO2192" s="362"/>
      <c r="AP2192" s="361" t="e">
        <v>#N/A</v>
      </c>
      <c r="AR2192">
        <v>1</v>
      </c>
    </row>
    <row r="2193" spans="2:44" ht="15" hidden="1" customHeight="1" x14ac:dyDescent="0.35">
      <c r="B2193" s="362">
        <v>2191</v>
      </c>
      <c r="C2193" s="362" t="s">
        <v>5332</v>
      </c>
      <c r="D2193" s="362" t="s">
        <v>3</v>
      </c>
      <c r="E2193" s="362" t="s">
        <v>172</v>
      </c>
      <c r="F2193" s="362"/>
      <c r="G2193" s="362"/>
      <c r="H2193" s="362"/>
      <c r="I2193" s="362" t="s">
        <v>65</v>
      </c>
      <c r="J2193" s="362" t="s">
        <v>822</v>
      </c>
      <c r="K2193" s="361" t="s">
        <v>5333</v>
      </c>
      <c r="L2193" s="362"/>
      <c r="M2193" s="362" t="s">
        <v>186</v>
      </c>
      <c r="N2193" s="362" t="s">
        <v>40</v>
      </c>
      <c r="O2193" s="362"/>
      <c r="P2193" s="362" t="s">
        <v>65</v>
      </c>
      <c r="Q2193" s="362" t="s">
        <v>3395</v>
      </c>
      <c r="R2193" s="362"/>
      <c r="S2193" s="361" t="s">
        <v>90</v>
      </c>
      <c r="T2193" s="362"/>
      <c r="U2193" s="362"/>
      <c r="V2193" s="362" t="s">
        <v>202</v>
      </c>
      <c r="W2193" s="362"/>
      <c r="X2193" s="362" t="s">
        <v>9</v>
      </c>
      <c r="Y2193" s="362" t="s">
        <v>9</v>
      </c>
      <c r="Z2193" s="362" t="s">
        <v>90</v>
      </c>
      <c r="AA2193" s="366" t="s">
        <v>90</v>
      </c>
      <c r="AB2193" s="362" t="s">
        <v>90</v>
      </c>
      <c r="AC2193" s="362"/>
      <c r="AD2193" s="362"/>
      <c r="AE2193" s="362"/>
      <c r="AF2193" s="362"/>
      <c r="AG2193" s="362"/>
      <c r="AH2193" s="362"/>
      <c r="AI2193" s="362" t="str">
        <f t="shared" si="34"/>
        <v>NOCBSS</v>
      </c>
      <c r="AJ2193" s="362" t="str">
        <f>VLOOKUP(AI2193,Table1[[#All],[CONCAT]:[Tfiber]],2,FALSE)</f>
        <v>Applications/Tools</v>
      </c>
      <c r="AK2193" s="362" t="s">
        <v>40</v>
      </c>
      <c r="AL2193" s="362"/>
      <c r="AM2193" s="362"/>
      <c r="AN2193" s="362"/>
      <c r="AO2193" s="362"/>
      <c r="AP2193" s="361" t="e">
        <v>#N/A</v>
      </c>
      <c r="AR2193">
        <v>1</v>
      </c>
    </row>
    <row r="2194" spans="2:44" ht="15" hidden="1" customHeight="1" x14ac:dyDescent="0.35">
      <c r="B2194" s="362">
        <v>2192</v>
      </c>
      <c r="C2194" s="362" t="s">
        <v>5334</v>
      </c>
      <c r="D2194" s="362" t="s">
        <v>3</v>
      </c>
      <c r="E2194" s="362" t="s">
        <v>172</v>
      </c>
      <c r="F2194" s="362"/>
      <c r="G2194" s="362"/>
      <c r="H2194" s="362"/>
      <c r="I2194" s="362" t="s">
        <v>65</v>
      </c>
      <c r="J2194" s="362" t="s">
        <v>822</v>
      </c>
      <c r="K2194" s="361" t="s">
        <v>5335</v>
      </c>
      <c r="L2194" s="362"/>
      <c r="M2194" s="362" t="s">
        <v>186</v>
      </c>
      <c r="N2194" s="362" t="s">
        <v>40</v>
      </c>
      <c r="O2194" s="362"/>
      <c r="P2194" s="362" t="s">
        <v>65</v>
      </c>
      <c r="Q2194" s="362" t="s">
        <v>3395</v>
      </c>
      <c r="R2194" s="362"/>
      <c r="S2194" s="361" t="s">
        <v>90</v>
      </c>
      <c r="T2194" s="362"/>
      <c r="U2194" s="362"/>
      <c r="V2194" s="362" t="s">
        <v>202</v>
      </c>
      <c r="W2194" s="362"/>
      <c r="X2194" s="362" t="s">
        <v>9</v>
      </c>
      <c r="Y2194" s="362" t="s">
        <v>9</v>
      </c>
      <c r="Z2194" s="362" t="s">
        <v>90</v>
      </c>
      <c r="AA2194" s="366" t="s">
        <v>90</v>
      </c>
      <c r="AB2194" s="362" t="s">
        <v>90</v>
      </c>
      <c r="AC2194" s="362"/>
      <c r="AD2194" s="362"/>
      <c r="AE2194" s="362"/>
      <c r="AF2194" s="362"/>
      <c r="AG2194" s="362"/>
      <c r="AH2194" s="362"/>
      <c r="AI2194" s="362" t="str">
        <f t="shared" si="34"/>
        <v>NOCBSS</v>
      </c>
      <c r="AJ2194" s="362" t="str">
        <f>VLOOKUP(AI2194,Table1[[#All],[CONCAT]:[Tfiber]],2,FALSE)</f>
        <v>Applications/Tools</v>
      </c>
      <c r="AK2194" s="362" t="s">
        <v>40</v>
      </c>
      <c r="AL2194" s="362"/>
      <c r="AM2194" s="362"/>
      <c r="AN2194" s="362"/>
      <c r="AO2194" s="362"/>
      <c r="AP2194" s="361" t="e">
        <v>#N/A</v>
      </c>
      <c r="AR2194">
        <v>1</v>
      </c>
    </row>
    <row r="2195" spans="2:44" ht="15" hidden="1" customHeight="1" x14ac:dyDescent="0.35">
      <c r="B2195" s="362">
        <v>2193</v>
      </c>
      <c r="C2195" s="362" t="s">
        <v>5336</v>
      </c>
      <c r="D2195" s="362" t="s">
        <v>3</v>
      </c>
      <c r="E2195" s="362" t="s">
        <v>172</v>
      </c>
      <c r="F2195" s="362"/>
      <c r="G2195" s="362"/>
      <c r="H2195" s="362"/>
      <c r="I2195" s="362" t="s">
        <v>65</v>
      </c>
      <c r="J2195" s="362" t="s">
        <v>822</v>
      </c>
      <c r="K2195" s="361" t="s">
        <v>5337</v>
      </c>
      <c r="L2195" s="362"/>
      <c r="M2195" s="362" t="s">
        <v>186</v>
      </c>
      <c r="N2195" s="362" t="s">
        <v>40</v>
      </c>
      <c r="O2195" s="362"/>
      <c r="P2195" s="362" t="s">
        <v>65</v>
      </c>
      <c r="Q2195" s="362" t="s">
        <v>3395</v>
      </c>
      <c r="R2195" s="362"/>
      <c r="S2195" s="361" t="s">
        <v>90</v>
      </c>
      <c r="T2195" s="362"/>
      <c r="U2195" s="362"/>
      <c r="V2195" s="362" t="s">
        <v>202</v>
      </c>
      <c r="W2195" s="362"/>
      <c r="X2195" s="362" t="s">
        <v>9</v>
      </c>
      <c r="Y2195" s="362" t="s">
        <v>9</v>
      </c>
      <c r="Z2195" s="362" t="s">
        <v>90</v>
      </c>
      <c r="AA2195" s="366" t="s">
        <v>90</v>
      </c>
      <c r="AB2195" s="362" t="s">
        <v>90</v>
      </c>
      <c r="AC2195" s="362"/>
      <c r="AD2195" s="362"/>
      <c r="AE2195" s="362"/>
      <c r="AF2195" s="362"/>
      <c r="AG2195" s="362"/>
      <c r="AH2195" s="362"/>
      <c r="AI2195" s="362" t="str">
        <f t="shared" si="34"/>
        <v>NOCBSS</v>
      </c>
      <c r="AJ2195" s="362" t="str">
        <f>VLOOKUP(AI2195,Table1[[#All],[CONCAT]:[Tfiber]],2,FALSE)</f>
        <v>Applications/Tools</v>
      </c>
      <c r="AK2195" s="362" t="s">
        <v>40</v>
      </c>
      <c r="AL2195" s="362"/>
      <c r="AM2195" s="362"/>
      <c r="AN2195" s="362"/>
      <c r="AO2195" s="362"/>
      <c r="AP2195" s="361" t="e">
        <v>#N/A</v>
      </c>
      <c r="AR2195">
        <v>1</v>
      </c>
    </row>
    <row r="2196" spans="2:44" ht="15" hidden="1" customHeight="1" x14ac:dyDescent="0.35">
      <c r="B2196" s="362">
        <v>2194</v>
      </c>
      <c r="C2196" s="362" t="s">
        <v>5338</v>
      </c>
      <c r="D2196" s="362" t="s">
        <v>3</v>
      </c>
      <c r="E2196" s="362" t="s">
        <v>172</v>
      </c>
      <c r="F2196" s="362"/>
      <c r="G2196" s="362" t="s">
        <v>63</v>
      </c>
      <c r="H2196" s="362" t="s">
        <v>63</v>
      </c>
      <c r="I2196" s="362" t="s">
        <v>63</v>
      </c>
      <c r="J2196" s="362" t="s">
        <v>4392</v>
      </c>
      <c r="K2196" s="361" t="s">
        <v>5339</v>
      </c>
      <c r="L2196" s="362"/>
      <c r="M2196" s="362" t="s">
        <v>186</v>
      </c>
      <c r="N2196" s="362" t="s">
        <v>90</v>
      </c>
      <c r="O2196" s="362"/>
      <c r="P2196" s="362" t="s">
        <v>2208</v>
      </c>
      <c r="Q2196" s="362" t="s">
        <v>4394</v>
      </c>
      <c r="R2196" s="362"/>
      <c r="S2196" s="361"/>
      <c r="T2196" s="362"/>
      <c r="U2196" s="362"/>
      <c r="V2196" s="362" t="s">
        <v>844</v>
      </c>
      <c r="W2196" s="362"/>
      <c r="X2196" s="362" t="s">
        <v>9</v>
      </c>
      <c r="Y2196" s="362" t="s">
        <v>9</v>
      </c>
      <c r="Z2196" s="362" t="s">
        <v>90</v>
      </c>
      <c r="AA2196" s="366" t="s">
        <v>90</v>
      </c>
      <c r="AB2196" s="362" t="s">
        <v>90</v>
      </c>
      <c r="AC2196" s="362"/>
      <c r="AD2196" s="362"/>
      <c r="AE2196" s="362"/>
      <c r="AF2196" s="362"/>
      <c r="AG2196" s="362"/>
      <c r="AH2196" s="362"/>
      <c r="AI2196" s="362" t="str">
        <f t="shared" si="34"/>
        <v>NOCOSS</v>
      </c>
      <c r="AJ2196" s="362" t="str">
        <f>VLOOKUP(AI2196,Table1[[#All],[CONCAT]:[Tfiber]],2,FALSE)</f>
        <v>Applications/Tools</v>
      </c>
      <c r="AK2196" s="362" t="s">
        <v>40</v>
      </c>
      <c r="AL2196" s="362" t="str">
        <f>VLOOKUP(C2196,[1]AllOSS!$B:$G,6,0)</f>
        <v>OPEN</v>
      </c>
      <c r="AM2196" s="362">
        <f>VLOOKUP(C2196,[1]AllOSS!$B:$K,10,0)</f>
        <v>0</v>
      </c>
      <c r="AN2196" s="362"/>
      <c r="AO2196" s="362"/>
      <c r="AP2196" s="361" t="e">
        <v>#N/A</v>
      </c>
      <c r="AR2196">
        <v>1</v>
      </c>
    </row>
    <row r="2197" spans="2:44" ht="15" hidden="1" customHeight="1" x14ac:dyDescent="0.35">
      <c r="B2197" s="362">
        <v>2195</v>
      </c>
      <c r="C2197" s="362" t="s">
        <v>5340</v>
      </c>
      <c r="D2197" s="362" t="s">
        <v>3</v>
      </c>
      <c r="E2197" s="362" t="s">
        <v>172</v>
      </c>
      <c r="F2197" s="362"/>
      <c r="G2197" s="362"/>
      <c r="H2197" s="362"/>
      <c r="I2197" s="362" t="s">
        <v>26</v>
      </c>
      <c r="J2197" s="362" t="s">
        <v>63</v>
      </c>
      <c r="K2197" s="361" t="s">
        <v>5341</v>
      </c>
      <c r="L2197" s="362"/>
      <c r="M2197" s="362" t="s">
        <v>186</v>
      </c>
      <c r="N2197" s="362" t="s">
        <v>4410</v>
      </c>
      <c r="O2197" s="362"/>
      <c r="P2197" s="362" t="s">
        <v>2208</v>
      </c>
      <c r="Q2197" s="362" t="s">
        <v>4394</v>
      </c>
      <c r="R2197" s="362"/>
      <c r="S2197" s="361"/>
      <c r="T2197" s="362"/>
      <c r="U2197" s="362"/>
      <c r="V2197" s="362" t="s">
        <v>844</v>
      </c>
      <c r="W2197" s="362"/>
      <c r="X2197" s="362"/>
      <c r="Y2197" s="362" t="s">
        <v>48</v>
      </c>
      <c r="Z2197" s="362" t="s">
        <v>90</v>
      </c>
      <c r="AA2197" s="366" t="s">
        <v>90</v>
      </c>
      <c r="AB2197" s="362" t="s">
        <v>90</v>
      </c>
      <c r="AC2197" s="362"/>
      <c r="AD2197" s="362"/>
      <c r="AE2197" s="362"/>
      <c r="AF2197" s="362"/>
      <c r="AG2197" s="362"/>
      <c r="AH2197" s="362"/>
      <c r="AI2197" s="362" t="str">
        <f t="shared" si="34"/>
        <v>NOCGPON</v>
      </c>
      <c r="AJ2197" s="362" t="str">
        <f>VLOOKUP(AI2197,Table1[[#All],[CONCAT]:[Tfiber]],2,FALSE)</f>
        <v>Applications/Tools</v>
      </c>
      <c r="AK2197" s="362" t="s">
        <v>40</v>
      </c>
      <c r="AL2197" s="362" t="str">
        <f>VLOOKUP(C2197,[1]AllOSS!$B:$G,6,0)</f>
        <v>COMPLETED</v>
      </c>
      <c r="AM2197" s="362" t="str">
        <f>VLOOKUP(C2197,[1]AllOSS!$B:$K,10,0)</f>
        <v>only Live data</v>
      </c>
      <c r="AN2197" s="362"/>
      <c r="AO2197" s="362"/>
      <c r="AP2197" s="361"/>
      <c r="AR2197">
        <v>1</v>
      </c>
    </row>
    <row r="2198" spans="2:44" ht="15" hidden="1" customHeight="1" x14ac:dyDescent="0.35">
      <c r="B2198" s="362">
        <v>2196</v>
      </c>
      <c r="C2198" s="362" t="s">
        <v>5342</v>
      </c>
      <c r="D2198" s="362" t="s">
        <v>3</v>
      </c>
      <c r="E2198" s="362" t="s">
        <v>172</v>
      </c>
      <c r="F2198" s="362"/>
      <c r="G2198" s="362"/>
      <c r="H2198" s="362"/>
      <c r="I2198" s="362" t="s">
        <v>65</v>
      </c>
      <c r="J2198" s="362" t="s">
        <v>822</v>
      </c>
      <c r="K2198" s="361" t="s">
        <v>5343</v>
      </c>
      <c r="L2198" s="362"/>
      <c r="M2198" s="362" t="s">
        <v>186</v>
      </c>
      <c r="N2198" s="362" t="s">
        <v>40</v>
      </c>
      <c r="O2198" s="362"/>
      <c r="P2198" s="362" t="s">
        <v>65</v>
      </c>
      <c r="Q2198" s="362" t="s">
        <v>3395</v>
      </c>
      <c r="R2198" s="362"/>
      <c r="S2198" s="361" t="s">
        <v>90</v>
      </c>
      <c r="T2198" s="362"/>
      <c r="U2198" s="362"/>
      <c r="V2198" s="362" t="s">
        <v>202</v>
      </c>
      <c r="W2198" s="362"/>
      <c r="X2198" s="362" t="s">
        <v>9</v>
      </c>
      <c r="Y2198" s="362" t="s">
        <v>9</v>
      </c>
      <c r="Z2198" s="362" t="s">
        <v>90</v>
      </c>
      <c r="AA2198" s="366" t="s">
        <v>90</v>
      </c>
      <c r="AB2198" s="362" t="s">
        <v>90</v>
      </c>
      <c r="AC2198" s="362"/>
      <c r="AD2198" s="362"/>
      <c r="AE2198" s="362"/>
      <c r="AF2198" s="362"/>
      <c r="AG2198" s="362"/>
      <c r="AH2198" s="362"/>
      <c r="AI2198" s="362" t="str">
        <f t="shared" si="34"/>
        <v>NOCBSS</v>
      </c>
      <c r="AJ2198" s="362" t="str">
        <f>VLOOKUP(AI2198,Table1[[#All],[CONCAT]:[Tfiber]],2,FALSE)</f>
        <v>Applications/Tools</v>
      </c>
      <c r="AK2198" s="362" t="s">
        <v>40</v>
      </c>
      <c r="AL2198" s="362"/>
      <c r="AM2198" s="362"/>
      <c r="AN2198" s="362"/>
      <c r="AO2198" s="362"/>
      <c r="AP2198" s="361" t="e">
        <v>#N/A</v>
      </c>
      <c r="AR2198">
        <v>1</v>
      </c>
    </row>
    <row r="2199" spans="2:44" ht="15" hidden="1" customHeight="1" x14ac:dyDescent="0.35">
      <c r="B2199" s="362">
        <v>2197</v>
      </c>
      <c r="C2199" s="362" t="s">
        <v>5344</v>
      </c>
      <c r="D2199" s="362" t="s">
        <v>3</v>
      </c>
      <c r="E2199" s="362" t="s">
        <v>172</v>
      </c>
      <c r="F2199" s="362"/>
      <c r="G2199" s="362"/>
      <c r="H2199" s="362"/>
      <c r="I2199" s="362" t="s">
        <v>65</v>
      </c>
      <c r="J2199" s="362" t="s">
        <v>822</v>
      </c>
      <c r="K2199" s="361" t="s">
        <v>5345</v>
      </c>
      <c r="L2199" s="362"/>
      <c r="M2199" s="362" t="s">
        <v>186</v>
      </c>
      <c r="N2199" s="362" t="s">
        <v>40</v>
      </c>
      <c r="O2199" s="362"/>
      <c r="P2199" s="362" t="s">
        <v>65</v>
      </c>
      <c r="Q2199" s="362" t="s">
        <v>3395</v>
      </c>
      <c r="R2199" s="362"/>
      <c r="S2199" s="361" t="s">
        <v>90</v>
      </c>
      <c r="T2199" s="362"/>
      <c r="U2199" s="362"/>
      <c r="V2199" s="362" t="s">
        <v>202</v>
      </c>
      <c r="W2199" s="362"/>
      <c r="X2199" s="362" t="s">
        <v>9</v>
      </c>
      <c r="Y2199" s="362" t="s">
        <v>9</v>
      </c>
      <c r="Z2199" s="362" t="s">
        <v>90</v>
      </c>
      <c r="AA2199" s="366" t="s">
        <v>90</v>
      </c>
      <c r="AB2199" s="362" t="s">
        <v>90</v>
      </c>
      <c r="AC2199" s="362"/>
      <c r="AD2199" s="362"/>
      <c r="AE2199" s="362"/>
      <c r="AF2199" s="362"/>
      <c r="AG2199" s="362"/>
      <c r="AH2199" s="362"/>
      <c r="AI2199" s="362" t="str">
        <f t="shared" si="34"/>
        <v>NOCBSS</v>
      </c>
      <c r="AJ2199" s="362" t="str">
        <f>VLOOKUP(AI2199,Table1[[#All],[CONCAT]:[Tfiber]],2,FALSE)</f>
        <v>Applications/Tools</v>
      </c>
      <c r="AK2199" s="362" t="s">
        <v>40</v>
      </c>
      <c r="AL2199" s="362"/>
      <c r="AM2199" s="362"/>
      <c r="AN2199" s="362"/>
      <c r="AO2199" s="362"/>
      <c r="AP2199" s="361" t="e">
        <v>#N/A</v>
      </c>
      <c r="AR2199">
        <v>1</v>
      </c>
    </row>
    <row r="2200" spans="2:44" ht="15" hidden="1" customHeight="1" x14ac:dyDescent="0.35">
      <c r="B2200" s="362">
        <v>2198</v>
      </c>
      <c r="C2200" s="362" t="s">
        <v>5346</v>
      </c>
      <c r="D2200" s="362" t="s">
        <v>3</v>
      </c>
      <c r="E2200" s="362" t="s">
        <v>172</v>
      </c>
      <c r="F2200" s="362"/>
      <c r="G2200" s="362"/>
      <c r="H2200" s="362"/>
      <c r="I2200" s="362" t="s">
        <v>65</v>
      </c>
      <c r="J2200" s="362" t="s">
        <v>822</v>
      </c>
      <c r="K2200" s="361" t="s">
        <v>5347</v>
      </c>
      <c r="L2200" s="362"/>
      <c r="M2200" s="362" t="s">
        <v>186</v>
      </c>
      <c r="N2200" s="362" t="s">
        <v>40</v>
      </c>
      <c r="O2200" s="362"/>
      <c r="P2200" s="362" t="s">
        <v>65</v>
      </c>
      <c r="Q2200" s="362" t="s">
        <v>3395</v>
      </c>
      <c r="R2200" s="362"/>
      <c r="S2200" s="361" t="s">
        <v>90</v>
      </c>
      <c r="T2200" s="362"/>
      <c r="U2200" s="362"/>
      <c r="V2200" s="362" t="s">
        <v>202</v>
      </c>
      <c r="W2200" s="362"/>
      <c r="X2200" s="362" t="s">
        <v>9</v>
      </c>
      <c r="Y2200" s="362" t="s">
        <v>9</v>
      </c>
      <c r="Z2200" s="362" t="s">
        <v>90</v>
      </c>
      <c r="AA2200" s="366" t="s">
        <v>90</v>
      </c>
      <c r="AB2200" s="362" t="s">
        <v>90</v>
      </c>
      <c r="AC2200" s="380"/>
      <c r="AD2200" s="362"/>
      <c r="AE2200" s="362"/>
      <c r="AF2200" s="362"/>
      <c r="AG2200" s="362"/>
      <c r="AH2200" s="362"/>
      <c r="AI2200" s="362" t="str">
        <f t="shared" si="34"/>
        <v>NOCBSS</v>
      </c>
      <c r="AJ2200" s="362" t="str">
        <f>VLOOKUP(AI2200,Table1[[#All],[CONCAT]:[Tfiber]],2,FALSE)</f>
        <v>Applications/Tools</v>
      </c>
      <c r="AK2200" s="362" t="s">
        <v>40</v>
      </c>
      <c r="AL2200" s="362"/>
      <c r="AM2200" s="362"/>
      <c r="AN2200" s="362"/>
      <c r="AO2200" s="362"/>
      <c r="AP2200" s="361" t="e">
        <v>#N/A</v>
      </c>
      <c r="AR2200">
        <v>1</v>
      </c>
    </row>
    <row r="2201" spans="2:44" ht="15" hidden="1" customHeight="1" x14ac:dyDescent="0.35">
      <c r="B2201" s="362">
        <v>2199</v>
      </c>
      <c r="C2201" s="362" t="s">
        <v>5348</v>
      </c>
      <c r="D2201" s="362" t="s">
        <v>3</v>
      </c>
      <c r="E2201" s="362" t="s">
        <v>172</v>
      </c>
      <c r="F2201" s="362"/>
      <c r="G2201" s="362"/>
      <c r="H2201" s="362"/>
      <c r="I2201" s="362" t="s">
        <v>65</v>
      </c>
      <c r="J2201" s="362" t="s">
        <v>822</v>
      </c>
      <c r="K2201" s="361" t="s">
        <v>5349</v>
      </c>
      <c r="L2201" s="362"/>
      <c r="M2201" s="362" t="s">
        <v>186</v>
      </c>
      <c r="N2201" s="362" t="s">
        <v>40</v>
      </c>
      <c r="O2201" s="362"/>
      <c r="P2201" s="362" t="s">
        <v>65</v>
      </c>
      <c r="Q2201" s="362" t="s">
        <v>3395</v>
      </c>
      <c r="R2201" s="362"/>
      <c r="S2201" s="361" t="s">
        <v>90</v>
      </c>
      <c r="T2201" s="362"/>
      <c r="U2201" s="362"/>
      <c r="V2201" s="362" t="s">
        <v>202</v>
      </c>
      <c r="W2201" s="362"/>
      <c r="X2201" s="362" t="s">
        <v>9</v>
      </c>
      <c r="Y2201" s="362" t="s">
        <v>9</v>
      </c>
      <c r="Z2201" s="362" t="s">
        <v>90</v>
      </c>
      <c r="AA2201" s="366" t="s">
        <v>90</v>
      </c>
      <c r="AB2201" s="362" t="s">
        <v>90</v>
      </c>
      <c r="AC2201" s="380"/>
      <c r="AD2201" s="362"/>
      <c r="AE2201" s="362"/>
      <c r="AF2201" s="362"/>
      <c r="AG2201" s="362"/>
      <c r="AH2201" s="362"/>
      <c r="AI2201" s="362" t="str">
        <f t="shared" si="34"/>
        <v>NOCBSS</v>
      </c>
      <c r="AJ2201" s="362" t="str">
        <f>VLOOKUP(AI2201,Table1[[#All],[CONCAT]:[Tfiber]],2,FALSE)</f>
        <v>Applications/Tools</v>
      </c>
      <c r="AK2201" s="362" t="s">
        <v>40</v>
      </c>
      <c r="AL2201" s="362"/>
      <c r="AM2201" s="362"/>
      <c r="AN2201" s="362"/>
      <c r="AO2201" s="362"/>
      <c r="AP2201" s="361" t="e">
        <v>#N/A</v>
      </c>
      <c r="AR2201">
        <v>1</v>
      </c>
    </row>
    <row r="2202" spans="2:44" ht="15" hidden="1" customHeight="1" x14ac:dyDescent="0.35">
      <c r="B2202" s="362">
        <v>2200</v>
      </c>
      <c r="C2202" s="362" t="s">
        <v>5350</v>
      </c>
      <c r="D2202" s="362" t="s">
        <v>3</v>
      </c>
      <c r="E2202" s="362" t="s">
        <v>172</v>
      </c>
      <c r="F2202" s="362"/>
      <c r="G2202" s="362"/>
      <c r="H2202" s="362"/>
      <c r="I2202" s="362" t="s">
        <v>65</v>
      </c>
      <c r="J2202" s="362" t="s">
        <v>822</v>
      </c>
      <c r="K2202" s="361" t="s">
        <v>5351</v>
      </c>
      <c r="L2202" s="362"/>
      <c r="M2202" s="362" t="s">
        <v>186</v>
      </c>
      <c r="N2202" s="362" t="s">
        <v>40</v>
      </c>
      <c r="O2202" s="362"/>
      <c r="P2202" s="362" t="s">
        <v>65</v>
      </c>
      <c r="Q2202" s="362" t="s">
        <v>3395</v>
      </c>
      <c r="R2202" s="362"/>
      <c r="S2202" s="361" t="s">
        <v>90</v>
      </c>
      <c r="T2202" s="362"/>
      <c r="U2202" s="362"/>
      <c r="V2202" s="362" t="s">
        <v>202</v>
      </c>
      <c r="W2202" s="362"/>
      <c r="X2202" s="362" t="s">
        <v>9</v>
      </c>
      <c r="Y2202" s="362" t="s">
        <v>9</v>
      </c>
      <c r="Z2202" s="362" t="s">
        <v>90</v>
      </c>
      <c r="AA2202" s="366" t="s">
        <v>90</v>
      </c>
      <c r="AB2202" s="362" t="s">
        <v>90</v>
      </c>
      <c r="AC2202" s="380"/>
      <c r="AD2202" s="362"/>
      <c r="AE2202" s="362"/>
      <c r="AF2202" s="362"/>
      <c r="AG2202" s="362"/>
      <c r="AH2202" s="362"/>
      <c r="AI2202" s="362" t="str">
        <f t="shared" si="34"/>
        <v>NOCBSS</v>
      </c>
      <c r="AJ2202" s="362" t="str">
        <f>VLOOKUP(AI2202,Table1[[#All],[CONCAT]:[Tfiber]],2,FALSE)</f>
        <v>Applications/Tools</v>
      </c>
      <c r="AK2202" s="362" t="s">
        <v>40</v>
      </c>
      <c r="AL2202" s="362"/>
      <c r="AM2202" s="362"/>
      <c r="AN2202" s="362"/>
      <c r="AO2202" s="362"/>
      <c r="AP2202" s="361" t="e">
        <v>#N/A</v>
      </c>
      <c r="AR2202">
        <v>1</v>
      </c>
    </row>
    <row r="2203" spans="2:44" ht="15" hidden="1" customHeight="1" x14ac:dyDescent="0.35">
      <c r="B2203" s="362">
        <v>2201</v>
      </c>
      <c r="C2203" s="362" t="s">
        <v>5352</v>
      </c>
      <c r="D2203" s="362" t="s">
        <v>3</v>
      </c>
      <c r="E2203" s="362" t="s">
        <v>172</v>
      </c>
      <c r="F2203" s="362"/>
      <c r="G2203" s="362"/>
      <c r="H2203" s="362"/>
      <c r="I2203" s="362" t="s">
        <v>65</v>
      </c>
      <c r="J2203" s="362" t="s">
        <v>822</v>
      </c>
      <c r="K2203" s="361" t="s">
        <v>5353</v>
      </c>
      <c r="L2203" s="362"/>
      <c r="M2203" s="362" t="s">
        <v>186</v>
      </c>
      <c r="N2203" s="362" t="s">
        <v>40</v>
      </c>
      <c r="O2203" s="362"/>
      <c r="P2203" s="362" t="s">
        <v>65</v>
      </c>
      <c r="Q2203" s="362" t="s">
        <v>3395</v>
      </c>
      <c r="R2203" s="362"/>
      <c r="S2203" s="361" t="s">
        <v>90</v>
      </c>
      <c r="T2203" s="362"/>
      <c r="U2203" s="362"/>
      <c r="V2203" s="362" t="s">
        <v>202</v>
      </c>
      <c r="W2203" s="362"/>
      <c r="X2203" s="362" t="s">
        <v>9</v>
      </c>
      <c r="Y2203" s="362" t="s">
        <v>9</v>
      </c>
      <c r="Z2203" s="362" t="s">
        <v>90</v>
      </c>
      <c r="AA2203" s="366" t="s">
        <v>90</v>
      </c>
      <c r="AB2203" s="362" t="s">
        <v>90</v>
      </c>
      <c r="AC2203" s="380"/>
      <c r="AD2203" s="362"/>
      <c r="AE2203" s="362"/>
      <c r="AF2203" s="362"/>
      <c r="AG2203" s="362"/>
      <c r="AH2203" s="362"/>
      <c r="AI2203" s="362" t="str">
        <f t="shared" si="34"/>
        <v>NOCBSS</v>
      </c>
      <c r="AJ2203" s="362" t="str">
        <f>VLOOKUP(AI2203,Table1[[#All],[CONCAT]:[Tfiber]],2,FALSE)</f>
        <v>Applications/Tools</v>
      </c>
      <c r="AK2203" s="362" t="s">
        <v>40</v>
      </c>
      <c r="AL2203" s="362"/>
      <c r="AM2203" s="362"/>
      <c r="AN2203" s="362"/>
      <c r="AO2203" s="362"/>
      <c r="AP2203" s="361" t="e">
        <v>#N/A</v>
      </c>
      <c r="AR2203">
        <v>1</v>
      </c>
    </row>
    <row r="2204" spans="2:44" ht="15" hidden="1" customHeight="1" x14ac:dyDescent="0.35">
      <c r="B2204" s="362">
        <v>2202</v>
      </c>
      <c r="C2204" s="362" t="s">
        <v>5354</v>
      </c>
      <c r="D2204" s="362" t="s">
        <v>3</v>
      </c>
      <c r="E2204" s="362" t="s">
        <v>172</v>
      </c>
      <c r="F2204" s="362"/>
      <c r="G2204" s="362"/>
      <c r="H2204" s="362"/>
      <c r="I2204" s="362" t="s">
        <v>65</v>
      </c>
      <c r="J2204" s="362" t="s">
        <v>822</v>
      </c>
      <c r="K2204" s="361" t="s">
        <v>5355</v>
      </c>
      <c r="L2204" s="362"/>
      <c r="M2204" s="362" t="s">
        <v>186</v>
      </c>
      <c r="N2204" s="362" t="s">
        <v>40</v>
      </c>
      <c r="O2204" s="362"/>
      <c r="P2204" s="362" t="s">
        <v>65</v>
      </c>
      <c r="Q2204" s="362" t="s">
        <v>3395</v>
      </c>
      <c r="R2204" s="362"/>
      <c r="S2204" s="361" t="s">
        <v>90</v>
      </c>
      <c r="T2204" s="362"/>
      <c r="U2204" s="362"/>
      <c r="V2204" s="362" t="s">
        <v>202</v>
      </c>
      <c r="W2204" s="362"/>
      <c r="X2204" s="362" t="s">
        <v>9</v>
      </c>
      <c r="Y2204" s="362" t="s">
        <v>9</v>
      </c>
      <c r="Z2204" s="362" t="s">
        <v>90</v>
      </c>
      <c r="AA2204" s="366" t="s">
        <v>90</v>
      </c>
      <c r="AB2204" s="362" t="s">
        <v>90</v>
      </c>
      <c r="AC2204" s="380"/>
      <c r="AD2204" s="362"/>
      <c r="AE2204" s="362"/>
      <c r="AF2204" s="362"/>
      <c r="AG2204" s="362"/>
      <c r="AH2204" s="362"/>
      <c r="AI2204" s="362" t="str">
        <f t="shared" si="34"/>
        <v>NOCBSS</v>
      </c>
      <c r="AJ2204" s="362" t="str">
        <f>VLOOKUP(AI2204,Table1[[#All],[CONCAT]:[Tfiber]],2,FALSE)</f>
        <v>Applications/Tools</v>
      </c>
      <c r="AK2204" s="362" t="s">
        <v>40</v>
      </c>
      <c r="AL2204" s="362"/>
      <c r="AM2204" s="362"/>
      <c r="AN2204" s="362"/>
      <c r="AO2204" s="362"/>
      <c r="AP2204" s="361" t="e">
        <v>#N/A</v>
      </c>
      <c r="AR2204">
        <v>1</v>
      </c>
    </row>
    <row r="2205" spans="2:44" ht="15" hidden="1" customHeight="1" x14ac:dyDescent="0.35">
      <c r="B2205" s="362">
        <v>2203</v>
      </c>
      <c r="C2205" s="362" t="s">
        <v>5356</v>
      </c>
      <c r="D2205" s="362" t="s">
        <v>3</v>
      </c>
      <c r="E2205" s="362" t="s">
        <v>172</v>
      </c>
      <c r="F2205" s="362"/>
      <c r="G2205" s="362"/>
      <c r="H2205" s="362"/>
      <c r="I2205" s="362" t="s">
        <v>65</v>
      </c>
      <c r="J2205" s="362" t="s">
        <v>822</v>
      </c>
      <c r="K2205" s="361" t="s">
        <v>5357</v>
      </c>
      <c r="L2205" s="362"/>
      <c r="M2205" s="362" t="s">
        <v>186</v>
      </c>
      <c r="N2205" s="362" t="s">
        <v>40</v>
      </c>
      <c r="O2205" s="362"/>
      <c r="P2205" s="362" t="s">
        <v>65</v>
      </c>
      <c r="Q2205" s="362" t="s">
        <v>3395</v>
      </c>
      <c r="R2205" s="362"/>
      <c r="S2205" s="361" t="s">
        <v>90</v>
      </c>
      <c r="T2205" s="362"/>
      <c r="U2205" s="362"/>
      <c r="V2205" s="362" t="s">
        <v>202</v>
      </c>
      <c r="W2205" s="362"/>
      <c r="X2205" s="362" t="s">
        <v>9</v>
      </c>
      <c r="Y2205" s="362" t="s">
        <v>9</v>
      </c>
      <c r="Z2205" s="362" t="s">
        <v>90</v>
      </c>
      <c r="AA2205" s="366" t="s">
        <v>90</v>
      </c>
      <c r="AB2205" s="362" t="s">
        <v>90</v>
      </c>
      <c r="AC2205" s="380"/>
      <c r="AD2205" s="362"/>
      <c r="AE2205" s="362"/>
      <c r="AF2205" s="362"/>
      <c r="AG2205" s="362"/>
      <c r="AH2205" s="362"/>
      <c r="AI2205" s="362" t="str">
        <f t="shared" si="34"/>
        <v>NOCBSS</v>
      </c>
      <c r="AJ2205" s="362" t="str">
        <f>VLOOKUP(AI2205,Table1[[#All],[CONCAT]:[Tfiber]],2,FALSE)</f>
        <v>Applications/Tools</v>
      </c>
      <c r="AK2205" s="362" t="s">
        <v>40</v>
      </c>
      <c r="AL2205" s="362"/>
      <c r="AM2205" s="362"/>
      <c r="AN2205" s="362"/>
      <c r="AO2205" s="362"/>
      <c r="AP2205" s="361" t="e">
        <v>#N/A</v>
      </c>
      <c r="AR2205">
        <v>1</v>
      </c>
    </row>
    <row r="2206" spans="2:44" ht="15" hidden="1" customHeight="1" x14ac:dyDescent="0.35">
      <c r="B2206" s="362">
        <v>2204</v>
      </c>
      <c r="C2206" s="362" t="s">
        <v>5358</v>
      </c>
      <c r="D2206" s="362" t="s">
        <v>3</v>
      </c>
      <c r="E2206" s="362" t="s">
        <v>172</v>
      </c>
      <c r="F2206" s="362"/>
      <c r="G2206" s="362"/>
      <c r="H2206" s="362"/>
      <c r="I2206" s="362" t="s">
        <v>65</v>
      </c>
      <c r="J2206" s="362" t="s">
        <v>822</v>
      </c>
      <c r="K2206" s="361" t="s">
        <v>5359</v>
      </c>
      <c r="L2206" s="362"/>
      <c r="M2206" s="362" t="s">
        <v>186</v>
      </c>
      <c r="N2206" s="362" t="s">
        <v>40</v>
      </c>
      <c r="O2206" s="362"/>
      <c r="P2206" s="362" t="s">
        <v>65</v>
      </c>
      <c r="Q2206" s="362" t="s">
        <v>3395</v>
      </c>
      <c r="R2206" s="362"/>
      <c r="S2206" s="361" t="s">
        <v>90</v>
      </c>
      <c r="T2206" s="362"/>
      <c r="U2206" s="362"/>
      <c r="V2206" s="362" t="s">
        <v>202</v>
      </c>
      <c r="W2206" s="362"/>
      <c r="X2206" s="362" t="s">
        <v>9</v>
      </c>
      <c r="Y2206" s="362" t="s">
        <v>9</v>
      </c>
      <c r="Z2206" s="362" t="s">
        <v>90</v>
      </c>
      <c r="AA2206" s="366" t="s">
        <v>90</v>
      </c>
      <c r="AB2206" s="362" t="s">
        <v>90</v>
      </c>
      <c r="AC2206" s="380"/>
      <c r="AD2206" s="362"/>
      <c r="AE2206" s="362"/>
      <c r="AF2206" s="362"/>
      <c r="AG2206" s="362"/>
      <c r="AH2206" s="362"/>
      <c r="AI2206" s="362" t="str">
        <f t="shared" si="34"/>
        <v>NOCBSS</v>
      </c>
      <c r="AJ2206" s="362" t="str">
        <f>VLOOKUP(AI2206,Table1[[#All],[CONCAT]:[Tfiber]],2,FALSE)</f>
        <v>Applications/Tools</v>
      </c>
      <c r="AK2206" s="362" t="s">
        <v>40</v>
      </c>
      <c r="AL2206" s="362"/>
      <c r="AM2206" s="362"/>
      <c r="AN2206" s="362"/>
      <c r="AO2206" s="362"/>
      <c r="AP2206" s="361" t="e">
        <v>#N/A</v>
      </c>
      <c r="AR2206">
        <v>1</v>
      </c>
    </row>
    <row r="2207" spans="2:44" ht="15" hidden="1" customHeight="1" x14ac:dyDescent="0.35">
      <c r="B2207" s="362">
        <v>2205</v>
      </c>
      <c r="C2207" s="362" t="s">
        <v>5360</v>
      </c>
      <c r="D2207" s="362" t="s">
        <v>3</v>
      </c>
      <c r="E2207" s="362" t="s">
        <v>172</v>
      </c>
      <c r="F2207" s="362"/>
      <c r="G2207" s="362"/>
      <c r="H2207" s="362"/>
      <c r="I2207" s="362" t="s">
        <v>65</v>
      </c>
      <c r="J2207" s="362" t="s">
        <v>822</v>
      </c>
      <c r="K2207" s="361" t="s">
        <v>5361</v>
      </c>
      <c r="L2207" s="362"/>
      <c r="M2207" s="362" t="s">
        <v>186</v>
      </c>
      <c r="N2207" s="362" t="s">
        <v>40</v>
      </c>
      <c r="O2207" s="362"/>
      <c r="P2207" s="362" t="s">
        <v>65</v>
      </c>
      <c r="Q2207" s="362" t="s">
        <v>3395</v>
      </c>
      <c r="R2207" s="362"/>
      <c r="S2207" s="361" t="s">
        <v>90</v>
      </c>
      <c r="T2207" s="362"/>
      <c r="U2207" s="362"/>
      <c r="V2207" s="362" t="s">
        <v>202</v>
      </c>
      <c r="W2207" s="362"/>
      <c r="X2207" s="362" t="s">
        <v>9</v>
      </c>
      <c r="Y2207" s="362" t="s">
        <v>9</v>
      </c>
      <c r="Z2207" s="362" t="s">
        <v>90</v>
      </c>
      <c r="AA2207" s="366" t="s">
        <v>90</v>
      </c>
      <c r="AB2207" s="362" t="s">
        <v>90</v>
      </c>
      <c r="AC2207" s="380"/>
      <c r="AD2207" s="362"/>
      <c r="AE2207" s="362"/>
      <c r="AF2207" s="362"/>
      <c r="AG2207" s="362"/>
      <c r="AH2207" s="362"/>
      <c r="AI2207" s="362" t="str">
        <f t="shared" si="34"/>
        <v>NOCBSS</v>
      </c>
      <c r="AJ2207" s="362" t="str">
        <f>VLOOKUP(AI2207,Table1[[#All],[CONCAT]:[Tfiber]],2,FALSE)</f>
        <v>Applications/Tools</v>
      </c>
      <c r="AK2207" s="362" t="s">
        <v>40</v>
      </c>
      <c r="AL2207" s="362"/>
      <c r="AM2207" s="362"/>
      <c r="AN2207" s="362"/>
      <c r="AO2207" s="362"/>
      <c r="AP2207" s="361" t="e">
        <v>#N/A</v>
      </c>
      <c r="AR2207">
        <v>1</v>
      </c>
    </row>
    <row r="2208" spans="2:44" ht="15" hidden="1" customHeight="1" x14ac:dyDescent="0.35">
      <c r="B2208" s="362">
        <v>2206</v>
      </c>
      <c r="C2208" s="362" t="s">
        <v>5362</v>
      </c>
      <c r="D2208" s="362" t="s">
        <v>3</v>
      </c>
      <c r="E2208" s="362" t="s">
        <v>172</v>
      </c>
      <c r="F2208" s="362"/>
      <c r="G2208" s="362"/>
      <c r="H2208" s="362"/>
      <c r="I2208" s="362" t="s">
        <v>26</v>
      </c>
      <c r="J2208" s="362" t="s">
        <v>63</v>
      </c>
      <c r="K2208" s="361" t="s">
        <v>5363</v>
      </c>
      <c r="L2208" s="362"/>
      <c r="M2208" s="362" t="s">
        <v>186</v>
      </c>
      <c r="N2208" s="362" t="s">
        <v>4410</v>
      </c>
      <c r="O2208" s="362"/>
      <c r="P2208" s="362" t="s">
        <v>2208</v>
      </c>
      <c r="Q2208" s="362" t="s">
        <v>4394</v>
      </c>
      <c r="R2208" s="362"/>
      <c r="S2208" s="361"/>
      <c r="T2208" s="362"/>
      <c r="U2208" s="362"/>
      <c r="V2208" s="362" t="s">
        <v>844</v>
      </c>
      <c r="W2208" s="362"/>
      <c r="X2208" s="362"/>
      <c r="Y2208" s="362" t="s">
        <v>48</v>
      </c>
      <c r="Z2208" s="362" t="s">
        <v>90</v>
      </c>
      <c r="AA2208" s="366" t="s">
        <v>90</v>
      </c>
      <c r="AB2208" s="362" t="s">
        <v>90</v>
      </c>
      <c r="AC2208" s="380"/>
      <c r="AD2208" s="362"/>
      <c r="AE2208" s="362"/>
      <c r="AF2208" s="362"/>
      <c r="AG2208" s="362"/>
      <c r="AH2208" s="362"/>
      <c r="AI2208" s="362" t="str">
        <f t="shared" si="34"/>
        <v>NOCGPON</v>
      </c>
      <c r="AJ2208" s="362" t="str">
        <f>VLOOKUP(AI2208,Table1[[#All],[CONCAT]:[Tfiber]],2,FALSE)</f>
        <v>Applications/Tools</v>
      </c>
      <c r="AK2208" s="362" t="s">
        <v>40</v>
      </c>
      <c r="AL2208" s="362" t="str">
        <f>VLOOKUP(C2208,[1]AllOSS!$B:$G,6,0)</f>
        <v>COMPLETED</v>
      </c>
      <c r="AM2208" s="362" t="str">
        <f>VLOOKUP(C2208,[1]AllOSS!$B:$K,10,0)</f>
        <v>Live data</v>
      </c>
      <c r="AN2208" s="362"/>
      <c r="AO2208" s="362"/>
      <c r="AP2208" s="361"/>
      <c r="AR2208">
        <v>1</v>
      </c>
    </row>
    <row r="2209" spans="2:44" ht="15" hidden="1" customHeight="1" x14ac:dyDescent="0.35">
      <c r="B2209" s="362">
        <v>2207</v>
      </c>
      <c r="C2209" s="362" t="s">
        <v>5364</v>
      </c>
      <c r="D2209" s="362" t="s">
        <v>3</v>
      </c>
      <c r="E2209" s="362" t="s">
        <v>172</v>
      </c>
      <c r="F2209" s="362"/>
      <c r="G2209" s="362"/>
      <c r="H2209" s="362"/>
      <c r="I2209" s="362" t="s">
        <v>65</v>
      </c>
      <c r="J2209" s="362" t="s">
        <v>822</v>
      </c>
      <c r="K2209" s="361" t="s">
        <v>5365</v>
      </c>
      <c r="L2209" s="362"/>
      <c r="M2209" s="362" t="s">
        <v>186</v>
      </c>
      <c r="N2209" s="362" t="s">
        <v>40</v>
      </c>
      <c r="O2209" s="362"/>
      <c r="P2209" s="362" t="s">
        <v>65</v>
      </c>
      <c r="Q2209" s="362" t="s">
        <v>3395</v>
      </c>
      <c r="R2209" s="362"/>
      <c r="S2209" s="361" t="s">
        <v>90</v>
      </c>
      <c r="T2209" s="362"/>
      <c r="U2209" s="362"/>
      <c r="V2209" s="362" t="s">
        <v>202</v>
      </c>
      <c r="W2209" s="362"/>
      <c r="X2209" s="362" t="s">
        <v>9</v>
      </c>
      <c r="Y2209" s="362" t="s">
        <v>9</v>
      </c>
      <c r="Z2209" s="362" t="s">
        <v>90</v>
      </c>
      <c r="AA2209" s="366" t="s">
        <v>90</v>
      </c>
      <c r="AB2209" s="362" t="s">
        <v>90</v>
      </c>
      <c r="AC2209" s="380"/>
      <c r="AD2209" s="362"/>
      <c r="AE2209" s="362"/>
      <c r="AF2209" s="362"/>
      <c r="AG2209" s="362"/>
      <c r="AH2209" s="362"/>
      <c r="AI2209" s="362" t="str">
        <f t="shared" si="34"/>
        <v>NOCBSS</v>
      </c>
      <c r="AJ2209" s="362" t="str">
        <f>VLOOKUP(AI2209,Table1[[#All],[CONCAT]:[Tfiber]],2,FALSE)</f>
        <v>Applications/Tools</v>
      </c>
      <c r="AK2209" s="362" t="s">
        <v>40</v>
      </c>
      <c r="AL2209" s="362"/>
      <c r="AM2209" s="362"/>
      <c r="AN2209" s="362"/>
      <c r="AO2209" s="362"/>
      <c r="AP2209" s="361" t="e">
        <v>#N/A</v>
      </c>
      <c r="AR2209">
        <v>1</v>
      </c>
    </row>
    <row r="2210" spans="2:44" ht="15" hidden="1" customHeight="1" x14ac:dyDescent="0.35">
      <c r="B2210" s="362">
        <v>2208</v>
      </c>
      <c r="C2210" s="362" t="s">
        <v>5366</v>
      </c>
      <c r="D2210" s="362" t="s">
        <v>3</v>
      </c>
      <c r="E2210" s="362" t="s">
        <v>172</v>
      </c>
      <c r="F2210" s="362"/>
      <c r="G2210" s="362" t="s">
        <v>63</v>
      </c>
      <c r="H2210" s="362" t="s">
        <v>63</v>
      </c>
      <c r="I2210" s="362" t="s">
        <v>83</v>
      </c>
      <c r="J2210" s="362" t="s">
        <v>822</v>
      </c>
      <c r="K2210" s="361" t="s">
        <v>5367</v>
      </c>
      <c r="L2210" s="362"/>
      <c r="M2210" s="362" t="s">
        <v>186</v>
      </c>
      <c r="N2210" s="362" t="s">
        <v>40</v>
      </c>
      <c r="O2210" s="362"/>
      <c r="P2210" s="362" t="s">
        <v>83</v>
      </c>
      <c r="Q2210" s="362" t="s">
        <v>5368</v>
      </c>
      <c r="R2210" s="362"/>
      <c r="S2210" s="361" t="s">
        <v>5369</v>
      </c>
      <c r="T2210" s="362"/>
      <c r="U2210" s="362"/>
      <c r="V2210" s="362" t="s">
        <v>824</v>
      </c>
      <c r="W2210" s="362"/>
      <c r="X2210" s="362" t="s">
        <v>9</v>
      </c>
      <c r="Y2210" s="362" t="s">
        <v>46</v>
      </c>
      <c r="Z2210" s="362" t="s">
        <v>90</v>
      </c>
      <c r="AA2210" s="366" t="s">
        <v>90</v>
      </c>
      <c r="AB2210" s="362" t="s">
        <v>90</v>
      </c>
      <c r="AC2210" s="380"/>
      <c r="AD2210" s="362"/>
      <c r="AE2210" s="362"/>
      <c r="AF2210" s="362"/>
      <c r="AG2210" s="362"/>
      <c r="AH2210" s="362"/>
      <c r="AI2210" s="362" t="str">
        <f t="shared" si="34"/>
        <v>NOCOSS and NSO</v>
      </c>
      <c r="AJ2210" s="362" t="str">
        <f>VLOOKUP(AI2210,Table1[[#All],[CONCAT]:[Tfiber]],2,FALSE)</f>
        <v>Applications/Tools</v>
      </c>
      <c r="AK2210" s="362" t="s">
        <v>40</v>
      </c>
      <c r="AL2210" s="362"/>
      <c r="AM2210" s="362"/>
      <c r="AN2210" s="362"/>
      <c r="AO2210" s="362"/>
      <c r="AP2210" s="361" t="e">
        <v>#N/A</v>
      </c>
      <c r="AR2210">
        <v>1</v>
      </c>
    </row>
    <row r="2211" spans="2:44" ht="15" hidden="1" customHeight="1" x14ac:dyDescent="0.35">
      <c r="B2211" s="362">
        <v>2209</v>
      </c>
      <c r="C2211" s="362" t="s">
        <v>5370</v>
      </c>
      <c r="D2211" s="362" t="s">
        <v>3</v>
      </c>
      <c r="E2211" s="362" t="s">
        <v>172</v>
      </c>
      <c r="F2211" s="362"/>
      <c r="G2211" s="362" t="s">
        <v>63</v>
      </c>
      <c r="H2211" s="362" t="s">
        <v>63</v>
      </c>
      <c r="I2211" s="362" t="s">
        <v>83</v>
      </c>
      <c r="J2211" s="362" t="s">
        <v>822</v>
      </c>
      <c r="K2211" s="361" t="s">
        <v>5371</v>
      </c>
      <c r="L2211" s="362"/>
      <c r="M2211" s="362" t="s">
        <v>186</v>
      </c>
      <c r="N2211" s="362" t="s">
        <v>40</v>
      </c>
      <c r="O2211" s="362"/>
      <c r="P2211" s="362" t="s">
        <v>83</v>
      </c>
      <c r="Q2211" s="362" t="s">
        <v>5368</v>
      </c>
      <c r="R2211" s="362"/>
      <c r="S2211" s="361" t="s">
        <v>5369</v>
      </c>
      <c r="T2211" s="362"/>
      <c r="U2211" s="362"/>
      <c r="V2211" s="362" t="s">
        <v>824</v>
      </c>
      <c r="W2211" s="362"/>
      <c r="X2211" s="362" t="s">
        <v>9</v>
      </c>
      <c r="Y2211" s="362" t="s">
        <v>46</v>
      </c>
      <c r="Z2211" s="362" t="s">
        <v>90</v>
      </c>
      <c r="AA2211" s="366" t="s">
        <v>90</v>
      </c>
      <c r="AB2211" s="362" t="s">
        <v>90</v>
      </c>
      <c r="AC2211" s="380"/>
      <c r="AD2211" s="362"/>
      <c r="AE2211" s="362"/>
      <c r="AF2211" s="362"/>
      <c r="AG2211" s="362"/>
      <c r="AH2211" s="362"/>
      <c r="AI2211" s="362" t="str">
        <f t="shared" si="34"/>
        <v>NOCOSS and NSO</v>
      </c>
      <c r="AJ2211" s="362" t="str">
        <f>VLOOKUP(AI2211,Table1[[#All],[CONCAT]:[Tfiber]],2,FALSE)</f>
        <v>Applications/Tools</v>
      </c>
      <c r="AK2211" s="362" t="s">
        <v>40</v>
      </c>
      <c r="AL2211" s="362"/>
      <c r="AM2211" s="362"/>
      <c r="AN2211" s="362"/>
      <c r="AO2211" s="362"/>
      <c r="AP2211" s="361" t="e">
        <v>#N/A</v>
      </c>
      <c r="AR2211">
        <v>1</v>
      </c>
    </row>
    <row r="2212" spans="2:44" ht="15" hidden="1" customHeight="1" x14ac:dyDescent="0.35">
      <c r="B2212" s="362">
        <v>2210</v>
      </c>
      <c r="C2212" s="362" t="s">
        <v>5372</v>
      </c>
      <c r="D2212" s="362" t="s">
        <v>3</v>
      </c>
      <c r="E2212" s="362" t="s">
        <v>172</v>
      </c>
      <c r="F2212" s="362"/>
      <c r="G2212" s="362" t="s">
        <v>63</v>
      </c>
      <c r="H2212" s="362" t="s">
        <v>63</v>
      </c>
      <c r="I2212" s="362" t="s">
        <v>83</v>
      </c>
      <c r="J2212" s="362" t="s">
        <v>822</v>
      </c>
      <c r="K2212" s="361" t="s">
        <v>5373</v>
      </c>
      <c r="L2212" s="362"/>
      <c r="M2212" s="362" t="s">
        <v>186</v>
      </c>
      <c r="N2212" s="362" t="s">
        <v>40</v>
      </c>
      <c r="O2212" s="362"/>
      <c r="P2212" s="362" t="s">
        <v>83</v>
      </c>
      <c r="Q2212" s="362" t="s">
        <v>5368</v>
      </c>
      <c r="R2212" s="362"/>
      <c r="S2212" s="361" t="s">
        <v>5374</v>
      </c>
      <c r="T2212" s="362"/>
      <c r="U2212" s="362"/>
      <c r="V2212" s="362" t="s">
        <v>824</v>
      </c>
      <c r="W2212" s="362"/>
      <c r="X2212" s="362" t="s">
        <v>9</v>
      </c>
      <c r="Y2212" s="362" t="s">
        <v>46</v>
      </c>
      <c r="Z2212" s="362" t="s">
        <v>90</v>
      </c>
      <c r="AA2212" s="366" t="s">
        <v>90</v>
      </c>
      <c r="AB2212" s="362" t="s">
        <v>90</v>
      </c>
      <c r="AC2212" s="380"/>
      <c r="AD2212" s="362"/>
      <c r="AE2212" s="362"/>
      <c r="AF2212" s="362"/>
      <c r="AG2212" s="362"/>
      <c r="AH2212" s="362"/>
      <c r="AI2212" s="362" t="str">
        <f t="shared" si="34"/>
        <v>NOCOSS and NSO</v>
      </c>
      <c r="AJ2212" s="362" t="str">
        <f>VLOOKUP(AI2212,Table1[[#All],[CONCAT]:[Tfiber]],2,FALSE)</f>
        <v>Applications/Tools</v>
      </c>
      <c r="AK2212" s="362" t="s">
        <v>40</v>
      </c>
      <c r="AL2212" s="362"/>
      <c r="AM2212" s="362"/>
      <c r="AN2212" s="362"/>
      <c r="AO2212" s="362"/>
      <c r="AP2212" s="361" t="e">
        <v>#N/A</v>
      </c>
      <c r="AR2212">
        <v>1</v>
      </c>
    </row>
    <row r="2213" spans="2:44" ht="15" hidden="1" customHeight="1" x14ac:dyDescent="0.35">
      <c r="B2213" s="362">
        <v>2211</v>
      </c>
      <c r="C2213" s="362" t="s">
        <v>5375</v>
      </c>
      <c r="D2213" s="362" t="s">
        <v>3</v>
      </c>
      <c r="E2213" s="362" t="s">
        <v>172</v>
      </c>
      <c r="F2213" s="362"/>
      <c r="G2213" s="362" t="s">
        <v>63</v>
      </c>
      <c r="H2213" s="362" t="s">
        <v>63</v>
      </c>
      <c r="I2213" s="362" t="s">
        <v>83</v>
      </c>
      <c r="J2213" s="362" t="s">
        <v>822</v>
      </c>
      <c r="K2213" s="361" t="s">
        <v>5376</v>
      </c>
      <c r="L2213" s="362"/>
      <c r="M2213" s="362" t="s">
        <v>186</v>
      </c>
      <c r="N2213" s="362" t="s">
        <v>40</v>
      </c>
      <c r="O2213" s="362"/>
      <c r="P2213" s="362" t="s">
        <v>83</v>
      </c>
      <c r="Q2213" s="362" t="s">
        <v>5368</v>
      </c>
      <c r="R2213" s="362"/>
      <c r="S2213" s="361" t="s">
        <v>5377</v>
      </c>
      <c r="T2213" s="362"/>
      <c r="U2213" s="362"/>
      <c r="V2213" s="362" t="s">
        <v>824</v>
      </c>
      <c r="W2213" s="362"/>
      <c r="X2213" s="362" t="s">
        <v>9</v>
      </c>
      <c r="Y2213" s="362" t="s">
        <v>46</v>
      </c>
      <c r="Z2213" s="362" t="s">
        <v>90</v>
      </c>
      <c r="AA2213" s="366" t="s">
        <v>90</v>
      </c>
      <c r="AB2213" s="362" t="s">
        <v>90</v>
      </c>
      <c r="AC2213" s="380"/>
      <c r="AD2213" s="362"/>
      <c r="AE2213" s="362"/>
      <c r="AF2213" s="362"/>
      <c r="AG2213" s="362"/>
      <c r="AH2213" s="362"/>
      <c r="AI2213" s="362" t="str">
        <f t="shared" si="34"/>
        <v>NOCOSS and NSO</v>
      </c>
      <c r="AJ2213" s="362" t="str">
        <f>VLOOKUP(AI2213,Table1[[#All],[CONCAT]:[Tfiber]],2,FALSE)</f>
        <v>Applications/Tools</v>
      </c>
      <c r="AK2213" s="362" t="s">
        <v>40</v>
      </c>
      <c r="AL2213" s="362"/>
      <c r="AM2213" s="362"/>
      <c r="AN2213" s="362"/>
      <c r="AO2213" s="362"/>
      <c r="AP2213" s="361" t="e">
        <v>#N/A</v>
      </c>
      <c r="AR2213">
        <v>1</v>
      </c>
    </row>
    <row r="2214" spans="2:44" ht="15" hidden="1" customHeight="1" x14ac:dyDescent="0.35">
      <c r="B2214" s="362">
        <v>2212</v>
      </c>
      <c r="C2214" s="362" t="s">
        <v>5378</v>
      </c>
      <c r="D2214" s="362" t="s">
        <v>3</v>
      </c>
      <c r="E2214" s="362" t="s">
        <v>172</v>
      </c>
      <c r="F2214" s="362"/>
      <c r="G2214" s="362" t="s">
        <v>63</v>
      </c>
      <c r="H2214" s="362" t="s">
        <v>63</v>
      </c>
      <c r="I2214" s="362" t="s">
        <v>63</v>
      </c>
      <c r="J2214" s="362" t="s">
        <v>822</v>
      </c>
      <c r="K2214" s="361" t="s">
        <v>5379</v>
      </c>
      <c r="L2214" s="362"/>
      <c r="M2214" s="362" t="s">
        <v>186</v>
      </c>
      <c r="N2214" s="362" t="s">
        <v>4410</v>
      </c>
      <c r="O2214" s="362"/>
      <c r="P2214" s="362" t="s">
        <v>5380</v>
      </c>
      <c r="Q2214" s="362" t="s">
        <v>5381</v>
      </c>
      <c r="R2214" s="362"/>
      <c r="S2214" s="361" t="s">
        <v>5382</v>
      </c>
      <c r="T2214" s="362"/>
      <c r="U2214" s="362"/>
      <c r="V2214" s="362" t="s">
        <v>844</v>
      </c>
      <c r="W2214" s="362"/>
      <c r="X2214" s="362"/>
      <c r="Y2214" s="362" t="s">
        <v>48</v>
      </c>
      <c r="Z2214" s="362" t="s">
        <v>90</v>
      </c>
      <c r="AA2214" s="366" t="s">
        <v>90</v>
      </c>
      <c r="AB2214" s="362" t="s">
        <v>90</v>
      </c>
      <c r="AC2214" s="380"/>
      <c r="AD2214" s="362"/>
      <c r="AE2214" s="362"/>
      <c r="AF2214" s="362"/>
      <c r="AG2214" s="362"/>
      <c r="AH2214" s="362"/>
      <c r="AI2214" s="362" t="str">
        <f t="shared" si="34"/>
        <v>NOCOSS</v>
      </c>
      <c r="AJ2214" s="362" t="str">
        <f>VLOOKUP(AI2214,Table1[[#All],[CONCAT]:[Tfiber]],2,FALSE)</f>
        <v>Applications/Tools</v>
      </c>
      <c r="AK2214" s="362" t="s">
        <v>40</v>
      </c>
      <c r="AL2214" s="362" t="str">
        <f>VLOOKUP(C2214,[1]AllOSS!$B:$G,6,0)</f>
        <v>COMPLETED</v>
      </c>
      <c r="AM2214" s="362" t="str">
        <f>VLOOKUP(C2214,[1]AllOSS!$B:$K,10,0)</f>
        <v>09-09-2025: Desired output will be shown through BSS  but actual data is fetching from the OSS (UTM +GIS).</v>
      </c>
      <c r="AN2214" s="362"/>
      <c r="AO2214" s="362"/>
      <c r="AP2214" s="361"/>
      <c r="AR2214">
        <v>1</v>
      </c>
    </row>
    <row r="2215" spans="2:44" ht="15" hidden="1" customHeight="1" x14ac:dyDescent="0.35">
      <c r="B2215" s="362">
        <v>2213</v>
      </c>
      <c r="C2215" s="362" t="s">
        <v>5383</v>
      </c>
      <c r="D2215" s="362" t="s">
        <v>3</v>
      </c>
      <c r="E2215" s="362" t="s">
        <v>172</v>
      </c>
      <c r="F2215" s="362"/>
      <c r="G2215" s="362" t="s">
        <v>63</v>
      </c>
      <c r="H2215" s="362" t="s">
        <v>63</v>
      </c>
      <c r="I2215" s="362" t="s">
        <v>63</v>
      </c>
      <c r="J2215" s="362" t="s">
        <v>822</v>
      </c>
      <c r="K2215" s="361" t="s">
        <v>5384</v>
      </c>
      <c r="L2215" s="362"/>
      <c r="M2215" s="362" t="s">
        <v>186</v>
      </c>
      <c r="N2215" s="362" t="s">
        <v>95</v>
      </c>
      <c r="O2215" s="362"/>
      <c r="P2215" s="362" t="s">
        <v>5380</v>
      </c>
      <c r="Q2215" s="362" t="s">
        <v>5381</v>
      </c>
      <c r="R2215" s="362"/>
      <c r="S2215" s="361"/>
      <c r="T2215" s="362"/>
      <c r="U2215" s="362"/>
      <c r="V2215" s="362" t="s">
        <v>844</v>
      </c>
      <c r="W2215" s="362"/>
      <c r="X2215" s="362" t="s">
        <v>9</v>
      </c>
      <c r="Y2215" s="362" t="s">
        <v>2790</v>
      </c>
      <c r="Z2215" s="362" t="s">
        <v>90</v>
      </c>
      <c r="AA2215" s="366" t="s">
        <v>90</v>
      </c>
      <c r="AB2215" s="362" t="s">
        <v>90</v>
      </c>
      <c r="AC2215" s="380"/>
      <c r="AD2215" s="362"/>
      <c r="AE2215" s="362"/>
      <c r="AF2215" s="362"/>
      <c r="AG2215" s="362"/>
      <c r="AH2215" s="362"/>
      <c r="AI2215" s="362" t="str">
        <f t="shared" si="34"/>
        <v>NOCOSS</v>
      </c>
      <c r="AJ2215" s="362" t="str">
        <f>VLOOKUP(AI2215,Table1[[#All],[CONCAT]:[Tfiber]],2,FALSE)</f>
        <v>Applications/Tools</v>
      </c>
      <c r="AK2215" s="362" t="e">
        <v>#N/A</v>
      </c>
      <c r="AL2215" s="362" t="str">
        <f>VLOOKUP(C2215,[1]AllOSS!$B:$G,6,0)</f>
        <v>NOT-FEASIBLE</v>
      </c>
      <c r="AM2215" s="362">
        <f>VLOOKUP(C2215,[1]AllOSS!$B:$K,10,0)</f>
        <v>0</v>
      </c>
      <c r="AN2215" s="362"/>
      <c r="AO2215" s="362"/>
      <c r="AP2215" s="361" t="e">
        <v>#N/A</v>
      </c>
      <c r="AR2215">
        <v>1</v>
      </c>
    </row>
    <row r="2216" spans="2:44" ht="15" hidden="1" customHeight="1" x14ac:dyDescent="0.35">
      <c r="B2216" s="362">
        <v>2214</v>
      </c>
      <c r="C2216" s="362" t="s">
        <v>5385</v>
      </c>
      <c r="D2216" s="362" t="s">
        <v>3</v>
      </c>
      <c r="E2216" s="362" t="s">
        <v>172</v>
      </c>
      <c r="F2216" s="362"/>
      <c r="G2216" s="362" t="s">
        <v>63</v>
      </c>
      <c r="H2216" s="362" t="s">
        <v>63</v>
      </c>
      <c r="I2216" s="362" t="s">
        <v>63</v>
      </c>
      <c r="J2216" s="362" t="s">
        <v>822</v>
      </c>
      <c r="K2216" s="361" t="s">
        <v>5386</v>
      </c>
      <c r="L2216" s="362"/>
      <c r="M2216" s="362" t="s">
        <v>186</v>
      </c>
      <c r="N2216" s="362" t="s">
        <v>4410</v>
      </c>
      <c r="O2216" s="362"/>
      <c r="P2216" s="362" t="s">
        <v>5380</v>
      </c>
      <c r="Q2216" s="362" t="s">
        <v>5381</v>
      </c>
      <c r="R2216" s="362"/>
      <c r="S2216" s="361" t="s">
        <v>5382</v>
      </c>
      <c r="T2216" s="362"/>
      <c r="U2216" s="362"/>
      <c r="V2216" s="362" t="s">
        <v>844</v>
      </c>
      <c r="W2216" s="362"/>
      <c r="X2216" s="362"/>
      <c r="Y2216" s="362" t="s">
        <v>48</v>
      </c>
      <c r="Z2216" s="362" t="s">
        <v>90</v>
      </c>
      <c r="AA2216" s="366" t="s">
        <v>90</v>
      </c>
      <c r="AB2216" s="362" t="s">
        <v>90</v>
      </c>
      <c r="AC2216" s="380"/>
      <c r="AD2216" s="362"/>
      <c r="AE2216" s="362"/>
      <c r="AF2216" s="362"/>
      <c r="AG2216" s="362"/>
      <c r="AH2216" s="362"/>
      <c r="AI2216" s="362" t="str">
        <f t="shared" si="34"/>
        <v>NOCOSS</v>
      </c>
      <c r="AJ2216" s="362" t="str">
        <f>VLOOKUP(AI2216,Table1[[#All],[CONCAT]:[Tfiber]],2,FALSE)</f>
        <v>Applications/Tools</v>
      </c>
      <c r="AK2216" s="362" t="s">
        <v>40</v>
      </c>
      <c r="AL2216" s="362" t="str">
        <f>VLOOKUP(C2216,[1]AllOSS!$B:$G,6,0)</f>
        <v>COMPLETED</v>
      </c>
      <c r="AM2216" s="362" t="str">
        <f>VLOOKUP(C2216,[1]AllOSS!$B:$K,10,0)</f>
        <v>09-09-2025: Desired output will be shown through BSS  but actual data is fetching from the OSS (UTM +GIS).</v>
      </c>
      <c r="AN2216" s="362"/>
      <c r="AO2216" s="362"/>
      <c r="AP2216" s="361"/>
      <c r="AR2216">
        <v>1</v>
      </c>
    </row>
    <row r="2217" spans="2:44" ht="15" hidden="1" customHeight="1" x14ac:dyDescent="0.35">
      <c r="B2217" s="362">
        <v>2215</v>
      </c>
      <c r="C2217" s="362" t="s">
        <v>5387</v>
      </c>
      <c r="D2217" s="362" t="s">
        <v>3</v>
      </c>
      <c r="E2217" s="362" t="s">
        <v>172</v>
      </c>
      <c r="F2217" s="362"/>
      <c r="G2217" s="362" t="s">
        <v>63</v>
      </c>
      <c r="H2217" s="362" t="s">
        <v>63</v>
      </c>
      <c r="I2217" s="362" t="s">
        <v>63</v>
      </c>
      <c r="J2217" s="362" t="s">
        <v>822</v>
      </c>
      <c r="K2217" s="361" t="s">
        <v>5388</v>
      </c>
      <c r="L2217" s="362"/>
      <c r="M2217" s="362" t="s">
        <v>186</v>
      </c>
      <c r="N2217" s="362" t="s">
        <v>4410</v>
      </c>
      <c r="O2217" s="362"/>
      <c r="P2217" s="362" t="s">
        <v>5380</v>
      </c>
      <c r="Q2217" s="362" t="s">
        <v>5381</v>
      </c>
      <c r="R2217" s="362"/>
      <c r="S2217" s="361" t="s">
        <v>5382</v>
      </c>
      <c r="T2217" s="362"/>
      <c r="U2217" s="362"/>
      <c r="V2217" s="362" t="s">
        <v>844</v>
      </c>
      <c r="W2217" s="362"/>
      <c r="X2217" s="362"/>
      <c r="Y2217" s="362" t="s">
        <v>48</v>
      </c>
      <c r="Z2217" s="362" t="s">
        <v>90</v>
      </c>
      <c r="AA2217" s="366" t="s">
        <v>90</v>
      </c>
      <c r="AB2217" s="362" t="s">
        <v>90</v>
      </c>
      <c r="AC2217" s="380"/>
      <c r="AD2217" s="362"/>
      <c r="AE2217" s="362"/>
      <c r="AF2217" s="362"/>
      <c r="AG2217" s="362"/>
      <c r="AH2217" s="362"/>
      <c r="AI2217" s="362" t="str">
        <f t="shared" si="34"/>
        <v>NOCOSS</v>
      </c>
      <c r="AJ2217" s="362" t="str">
        <f>VLOOKUP(AI2217,Table1[[#All],[CONCAT]:[Tfiber]],2,FALSE)</f>
        <v>Applications/Tools</v>
      </c>
      <c r="AK2217" s="362" t="s">
        <v>40</v>
      </c>
      <c r="AL2217" s="362" t="str">
        <f>VLOOKUP(C2217,[1]AllOSS!$B:$G,6,0)</f>
        <v>COMPLETED</v>
      </c>
      <c r="AM2217" s="362" t="str">
        <f>VLOOKUP(C2217,[1]AllOSS!$B:$K,10,0)</f>
        <v>09-09-2025: Desired output will be shown through BSS  but actual data is fetching from the OSS (UTM +GIS).</v>
      </c>
      <c r="AN2217" s="362"/>
      <c r="AO2217" s="362"/>
      <c r="AP2217" s="361"/>
      <c r="AR2217">
        <v>1</v>
      </c>
    </row>
    <row r="2218" spans="2:44" ht="15" hidden="1" customHeight="1" x14ac:dyDescent="0.35">
      <c r="B2218" s="362">
        <v>2216</v>
      </c>
      <c r="C2218" s="362" t="s">
        <v>5389</v>
      </c>
      <c r="D2218" s="362" t="s">
        <v>3</v>
      </c>
      <c r="E2218" s="362" t="s">
        <v>172</v>
      </c>
      <c r="F2218" s="362"/>
      <c r="G2218" s="362"/>
      <c r="H2218" s="362"/>
      <c r="I2218" s="362" t="s">
        <v>74</v>
      </c>
      <c r="J2218" s="362" t="s">
        <v>74</v>
      </c>
      <c r="K2218" s="361" t="s">
        <v>5390</v>
      </c>
      <c r="L2218" s="361"/>
      <c r="M2218" s="362" t="s">
        <v>186</v>
      </c>
      <c r="N2218" s="362" t="s">
        <v>90</v>
      </c>
      <c r="O2218" s="362"/>
      <c r="P2218" s="362" t="s">
        <v>74</v>
      </c>
      <c r="Q2218" s="362" t="s">
        <v>5391</v>
      </c>
      <c r="R2218" s="362"/>
      <c r="S2218" s="361" t="s">
        <v>5392</v>
      </c>
      <c r="T2218" s="362"/>
      <c r="U2218" s="362"/>
      <c r="V2218" s="362" t="s">
        <v>120</v>
      </c>
      <c r="W2218" s="362"/>
      <c r="X2218" s="362"/>
      <c r="Y2218" s="362" t="s">
        <v>48</v>
      </c>
      <c r="Z2218" s="362" t="s">
        <v>90</v>
      </c>
      <c r="AA2218" s="366" t="s">
        <v>90</v>
      </c>
      <c r="AB2218" s="362" t="s">
        <v>90</v>
      </c>
      <c r="AC2218" s="380"/>
      <c r="AD2218" s="362"/>
      <c r="AE2218" s="362"/>
      <c r="AF2218" s="362"/>
      <c r="AG2218" s="362"/>
      <c r="AH2218" s="362"/>
      <c r="AI2218" s="362" t="str">
        <f t="shared" si="34"/>
        <v>NOCWFM</v>
      </c>
      <c r="AJ2218" s="362" t="str">
        <f>VLOOKUP(AI2218,Table1[[#All],[CONCAT]:[Tfiber]],2,FALSE)</f>
        <v>Applications/Tools</v>
      </c>
      <c r="AK2218" s="362" t="s">
        <v>40</v>
      </c>
      <c r="AL2218" s="362"/>
      <c r="AM2218" s="362"/>
      <c r="AN2218" s="362"/>
      <c r="AO2218" s="362"/>
      <c r="AP2218" s="361"/>
      <c r="AR2218">
        <v>1</v>
      </c>
    </row>
    <row r="2219" spans="2:44" ht="15" hidden="1" customHeight="1" x14ac:dyDescent="0.35">
      <c r="B2219" s="362">
        <v>2217</v>
      </c>
      <c r="C2219" s="362" t="s">
        <v>5393</v>
      </c>
      <c r="D2219" s="362" t="s">
        <v>3</v>
      </c>
      <c r="E2219" s="362" t="s">
        <v>172</v>
      </c>
      <c r="F2219" s="362"/>
      <c r="G2219" s="362"/>
      <c r="H2219" s="362"/>
      <c r="I2219" s="362" t="s">
        <v>26</v>
      </c>
      <c r="J2219" s="362" t="s">
        <v>63</v>
      </c>
      <c r="K2219" s="361" t="s">
        <v>5394</v>
      </c>
      <c r="L2219" s="362"/>
      <c r="M2219" s="362" t="s">
        <v>186</v>
      </c>
      <c r="N2219" s="362" t="s">
        <v>4410</v>
      </c>
      <c r="O2219" s="362"/>
      <c r="P2219" s="362" t="s">
        <v>2208</v>
      </c>
      <c r="Q2219" s="362" t="s">
        <v>4394</v>
      </c>
      <c r="R2219" s="362"/>
      <c r="S2219" s="361"/>
      <c r="T2219" s="362"/>
      <c r="U2219" s="362"/>
      <c r="V2219" s="362" t="s">
        <v>844</v>
      </c>
      <c r="W2219" s="362"/>
      <c r="X2219" s="362"/>
      <c r="Y2219" s="362" t="s">
        <v>48</v>
      </c>
      <c r="Z2219" s="362" t="s">
        <v>90</v>
      </c>
      <c r="AA2219" s="366" t="s">
        <v>90</v>
      </c>
      <c r="AB2219" s="362" t="s">
        <v>90</v>
      </c>
      <c r="AC2219" s="380"/>
      <c r="AD2219" s="362"/>
      <c r="AE2219" s="362"/>
      <c r="AF2219" s="362"/>
      <c r="AG2219" s="362"/>
      <c r="AH2219" s="362"/>
      <c r="AI2219" s="362" t="str">
        <f t="shared" si="34"/>
        <v>NOCGPON</v>
      </c>
      <c r="AJ2219" s="362" t="str">
        <f>VLOOKUP(AI2219,Table1[[#All],[CONCAT]:[Tfiber]],2,FALSE)</f>
        <v>Applications/Tools</v>
      </c>
      <c r="AK2219" s="362" t="s">
        <v>40</v>
      </c>
      <c r="AL2219" s="362" t="str">
        <f>VLOOKUP(C2219,[1]AllOSS!$B:$G,6,0)</f>
        <v>COMPLETED</v>
      </c>
      <c r="AM2219" s="362">
        <f>VLOOKUP(C2219,[1]AllOSS!$B:$K,10,0)</f>
        <v>0</v>
      </c>
      <c r="AN2219" s="362"/>
      <c r="AO2219" s="362"/>
      <c r="AP2219" s="361"/>
      <c r="AR2219">
        <v>1</v>
      </c>
    </row>
    <row r="2220" spans="2:44" ht="15" hidden="1" customHeight="1" x14ac:dyDescent="0.35">
      <c r="B2220" s="362">
        <v>2218</v>
      </c>
      <c r="C2220" s="362" t="s">
        <v>5395</v>
      </c>
      <c r="D2220" s="362" t="s">
        <v>3</v>
      </c>
      <c r="E2220" s="362" t="s">
        <v>172</v>
      </c>
      <c r="F2220" s="362"/>
      <c r="G2220" s="362"/>
      <c r="H2220" s="362"/>
      <c r="I2220" s="362" t="s">
        <v>74</v>
      </c>
      <c r="J2220" s="362" t="s">
        <v>74</v>
      </c>
      <c r="K2220" s="361" t="s">
        <v>5396</v>
      </c>
      <c r="L2220" s="361"/>
      <c r="M2220" s="362" t="s">
        <v>186</v>
      </c>
      <c r="N2220" s="362" t="s">
        <v>90</v>
      </c>
      <c r="O2220" s="362"/>
      <c r="P2220" s="362" t="s">
        <v>74</v>
      </c>
      <c r="Q2220" s="362" t="s">
        <v>4394</v>
      </c>
      <c r="R2220" s="362"/>
      <c r="S2220" s="361" t="s">
        <v>5392</v>
      </c>
      <c r="T2220" s="362"/>
      <c r="U2220" s="362"/>
      <c r="V2220" s="362" t="s">
        <v>120</v>
      </c>
      <c r="W2220" s="362"/>
      <c r="X2220" s="362"/>
      <c r="Y2220" s="362" t="s">
        <v>48</v>
      </c>
      <c r="Z2220" s="362" t="s">
        <v>90</v>
      </c>
      <c r="AA2220" s="366" t="s">
        <v>90</v>
      </c>
      <c r="AB2220" s="362" t="s">
        <v>90</v>
      </c>
      <c r="AC2220" s="380"/>
      <c r="AD2220" s="362"/>
      <c r="AE2220" s="362"/>
      <c r="AF2220" s="362"/>
      <c r="AG2220" s="362"/>
      <c r="AH2220" s="362"/>
      <c r="AI2220" s="362" t="str">
        <f t="shared" si="34"/>
        <v>NOCWFM</v>
      </c>
      <c r="AJ2220" s="362" t="str">
        <f>VLOOKUP(AI2220,Table1[[#All],[CONCAT]:[Tfiber]],2,FALSE)</f>
        <v>Applications/Tools</v>
      </c>
      <c r="AK2220" s="362" t="s">
        <v>40</v>
      </c>
      <c r="AL2220" s="362"/>
      <c r="AM2220" s="362"/>
      <c r="AN2220" s="362"/>
      <c r="AO2220" s="362"/>
      <c r="AP2220" s="361"/>
      <c r="AR2220">
        <v>1</v>
      </c>
    </row>
    <row r="2221" spans="2:44" ht="15" hidden="1" customHeight="1" x14ac:dyDescent="0.35">
      <c r="B2221" s="362">
        <v>2219</v>
      </c>
      <c r="C2221" s="362" t="s">
        <v>5397</v>
      </c>
      <c r="D2221" s="362" t="s">
        <v>3</v>
      </c>
      <c r="E2221" s="362" t="s">
        <v>172</v>
      </c>
      <c r="F2221" s="362"/>
      <c r="G2221" s="362"/>
      <c r="H2221" s="362"/>
      <c r="I2221" s="362" t="s">
        <v>74</v>
      </c>
      <c r="J2221" s="362" t="s">
        <v>74</v>
      </c>
      <c r="K2221" s="361" t="s">
        <v>5398</v>
      </c>
      <c r="L2221" s="361"/>
      <c r="M2221" s="362" t="s">
        <v>186</v>
      </c>
      <c r="N2221" s="362" t="s">
        <v>90</v>
      </c>
      <c r="O2221" s="362"/>
      <c r="P2221" s="362" t="s">
        <v>74</v>
      </c>
      <c r="Q2221" s="362" t="s">
        <v>4394</v>
      </c>
      <c r="R2221" s="362"/>
      <c r="S2221" s="361" t="s">
        <v>5392</v>
      </c>
      <c r="T2221" s="362"/>
      <c r="U2221" s="362"/>
      <c r="V2221" s="362" t="s">
        <v>120</v>
      </c>
      <c r="W2221" s="362"/>
      <c r="X2221" s="362"/>
      <c r="Y2221" s="362" t="s">
        <v>48</v>
      </c>
      <c r="Z2221" s="362" t="s">
        <v>90</v>
      </c>
      <c r="AA2221" s="366" t="s">
        <v>90</v>
      </c>
      <c r="AB2221" s="362" t="s">
        <v>90</v>
      </c>
      <c r="AC2221" s="380"/>
      <c r="AD2221" s="362"/>
      <c r="AE2221" s="362"/>
      <c r="AF2221" s="362"/>
      <c r="AG2221" s="362"/>
      <c r="AH2221" s="362"/>
      <c r="AI2221" s="362" t="str">
        <f t="shared" si="34"/>
        <v>NOCWFM</v>
      </c>
      <c r="AJ2221" s="362" t="str">
        <f>VLOOKUP(AI2221,Table1[[#All],[CONCAT]:[Tfiber]],2,FALSE)</f>
        <v>Applications/Tools</v>
      </c>
      <c r="AK2221" s="362" t="s">
        <v>40</v>
      </c>
      <c r="AL2221" s="362"/>
      <c r="AM2221" s="362"/>
      <c r="AN2221" s="362"/>
      <c r="AO2221" s="362"/>
      <c r="AP2221" s="361"/>
      <c r="AR2221">
        <v>1</v>
      </c>
    </row>
    <row r="2222" spans="2:44" ht="15" hidden="1" customHeight="1" x14ac:dyDescent="0.35">
      <c r="B2222" s="362">
        <v>2220</v>
      </c>
      <c r="C2222" s="362" t="s">
        <v>5399</v>
      </c>
      <c r="D2222" s="362" t="s">
        <v>3</v>
      </c>
      <c r="E2222" s="362" t="s">
        <v>172</v>
      </c>
      <c r="F2222" s="362"/>
      <c r="G2222" s="362"/>
      <c r="H2222" s="362"/>
      <c r="I2222" s="362" t="s">
        <v>74</v>
      </c>
      <c r="J2222" s="362" t="s">
        <v>74</v>
      </c>
      <c r="K2222" s="361" t="s">
        <v>5400</v>
      </c>
      <c r="L2222" s="361"/>
      <c r="M2222" s="362" t="s">
        <v>186</v>
      </c>
      <c r="N2222" s="362" t="s">
        <v>90</v>
      </c>
      <c r="O2222" s="362"/>
      <c r="P2222" s="362" t="s">
        <v>74</v>
      </c>
      <c r="Q2222" s="362" t="s">
        <v>5401</v>
      </c>
      <c r="R2222" s="362"/>
      <c r="S2222" s="361" t="s">
        <v>5392</v>
      </c>
      <c r="T2222" s="362"/>
      <c r="U2222" s="362"/>
      <c r="V2222" s="362" t="s">
        <v>120</v>
      </c>
      <c r="W2222" s="362"/>
      <c r="X2222" s="362"/>
      <c r="Y2222" s="362" t="s">
        <v>48</v>
      </c>
      <c r="Z2222" s="362" t="s">
        <v>90</v>
      </c>
      <c r="AA2222" s="366" t="s">
        <v>90</v>
      </c>
      <c r="AB2222" s="362" t="s">
        <v>90</v>
      </c>
      <c r="AC2222" s="380"/>
      <c r="AD2222" s="362"/>
      <c r="AE2222" s="362"/>
      <c r="AF2222" s="362"/>
      <c r="AG2222" s="362"/>
      <c r="AH2222" s="362"/>
      <c r="AI2222" s="362" t="str">
        <f t="shared" si="34"/>
        <v>NOCWFM</v>
      </c>
      <c r="AJ2222" s="362" t="str">
        <f>VLOOKUP(AI2222,Table1[[#All],[CONCAT]:[Tfiber]],2,FALSE)</f>
        <v>Applications/Tools</v>
      </c>
      <c r="AK2222" s="362" t="s">
        <v>40</v>
      </c>
      <c r="AL2222" s="362"/>
      <c r="AM2222" s="362"/>
      <c r="AN2222" s="362"/>
      <c r="AO2222" s="362"/>
      <c r="AP2222" s="361"/>
      <c r="AR2222">
        <v>1</v>
      </c>
    </row>
    <row r="2223" spans="2:44" ht="15" hidden="1" customHeight="1" x14ac:dyDescent="0.35">
      <c r="B2223" s="362">
        <v>2221</v>
      </c>
      <c r="C2223" s="362" t="s">
        <v>5402</v>
      </c>
      <c r="D2223" s="362" t="s">
        <v>3</v>
      </c>
      <c r="E2223" s="362" t="s">
        <v>172</v>
      </c>
      <c r="F2223" s="362"/>
      <c r="G2223" s="362"/>
      <c r="H2223" s="362"/>
      <c r="I2223" s="362" t="s">
        <v>74</v>
      </c>
      <c r="J2223" s="362" t="s">
        <v>74</v>
      </c>
      <c r="K2223" s="361" t="s">
        <v>5403</v>
      </c>
      <c r="L2223" s="361"/>
      <c r="M2223" s="362" t="s">
        <v>186</v>
      </c>
      <c r="N2223" s="362" t="s">
        <v>90</v>
      </c>
      <c r="O2223" s="362"/>
      <c r="P2223" s="362" t="s">
        <v>74</v>
      </c>
      <c r="Q2223" s="362" t="s">
        <v>5401</v>
      </c>
      <c r="R2223" s="362"/>
      <c r="S2223" s="361" t="s">
        <v>5404</v>
      </c>
      <c r="T2223" s="362"/>
      <c r="U2223" s="362"/>
      <c r="V2223" s="362" t="s">
        <v>120</v>
      </c>
      <c r="W2223" s="362"/>
      <c r="X2223" s="362"/>
      <c r="Y2223" s="362" t="s">
        <v>48</v>
      </c>
      <c r="Z2223" s="362" t="s">
        <v>90</v>
      </c>
      <c r="AA2223" s="366" t="s">
        <v>90</v>
      </c>
      <c r="AB2223" s="362" t="s">
        <v>90</v>
      </c>
      <c r="AC2223" s="380"/>
      <c r="AD2223" s="362"/>
      <c r="AE2223" s="362"/>
      <c r="AF2223" s="362"/>
      <c r="AG2223" s="362"/>
      <c r="AH2223" s="362"/>
      <c r="AI2223" s="362" t="str">
        <f t="shared" si="34"/>
        <v>NOCWFM</v>
      </c>
      <c r="AJ2223" s="362" t="str">
        <f>VLOOKUP(AI2223,Table1[[#All],[CONCAT]:[Tfiber]],2,FALSE)</f>
        <v>Applications/Tools</v>
      </c>
      <c r="AK2223" s="362" t="s">
        <v>40</v>
      </c>
      <c r="AL2223" s="362"/>
      <c r="AM2223" s="362"/>
      <c r="AN2223" s="362"/>
      <c r="AO2223" s="362"/>
      <c r="AP2223" s="361"/>
      <c r="AR2223">
        <v>1</v>
      </c>
    </row>
    <row r="2224" spans="2:44" ht="15" hidden="1" customHeight="1" x14ac:dyDescent="0.35">
      <c r="B2224" s="362">
        <v>2222</v>
      </c>
      <c r="C2224" s="362" t="s">
        <v>5405</v>
      </c>
      <c r="D2224" s="362" t="s">
        <v>3</v>
      </c>
      <c r="E2224" s="362" t="s">
        <v>172</v>
      </c>
      <c r="F2224" s="362"/>
      <c r="G2224" s="362"/>
      <c r="H2224" s="362"/>
      <c r="I2224" s="362" t="s">
        <v>74</v>
      </c>
      <c r="J2224" s="362" t="s">
        <v>74</v>
      </c>
      <c r="K2224" s="361" t="s">
        <v>5406</v>
      </c>
      <c r="L2224" s="361"/>
      <c r="M2224" s="362" t="s">
        <v>186</v>
      </c>
      <c r="N2224" s="362" t="s">
        <v>90</v>
      </c>
      <c r="O2224" s="362"/>
      <c r="P2224" s="362" t="s">
        <v>74</v>
      </c>
      <c r="Q2224" s="362" t="s">
        <v>5401</v>
      </c>
      <c r="R2224" s="362"/>
      <c r="S2224" s="361" t="s">
        <v>5404</v>
      </c>
      <c r="T2224" s="362"/>
      <c r="U2224" s="362"/>
      <c r="V2224" s="362" t="s">
        <v>120</v>
      </c>
      <c r="W2224" s="362"/>
      <c r="X2224" s="362"/>
      <c r="Y2224" s="362" t="s">
        <v>48</v>
      </c>
      <c r="Z2224" s="362" t="s">
        <v>90</v>
      </c>
      <c r="AA2224" s="366" t="s">
        <v>90</v>
      </c>
      <c r="AB2224" s="362" t="s">
        <v>90</v>
      </c>
      <c r="AC2224" s="380"/>
      <c r="AD2224" s="362"/>
      <c r="AE2224" s="362"/>
      <c r="AF2224" s="362"/>
      <c r="AG2224" s="362"/>
      <c r="AH2224" s="362"/>
      <c r="AI2224" s="362" t="str">
        <f t="shared" si="34"/>
        <v>NOCWFM</v>
      </c>
      <c r="AJ2224" s="362" t="str">
        <f>VLOOKUP(AI2224,Table1[[#All],[CONCAT]:[Tfiber]],2,FALSE)</f>
        <v>Applications/Tools</v>
      </c>
      <c r="AK2224" s="362" t="s">
        <v>40</v>
      </c>
      <c r="AL2224" s="362"/>
      <c r="AM2224" s="362"/>
      <c r="AN2224" s="362"/>
      <c r="AO2224" s="362"/>
      <c r="AP2224" s="361"/>
      <c r="AR2224">
        <v>1</v>
      </c>
    </row>
    <row r="2225" spans="2:44" ht="15" hidden="1" customHeight="1" x14ac:dyDescent="0.35">
      <c r="B2225" s="362">
        <v>2223</v>
      </c>
      <c r="C2225" s="362" t="s">
        <v>5407</v>
      </c>
      <c r="D2225" s="362" t="s">
        <v>3</v>
      </c>
      <c r="E2225" s="362" t="s">
        <v>172</v>
      </c>
      <c r="F2225" s="362"/>
      <c r="G2225" s="362"/>
      <c r="H2225" s="362"/>
      <c r="I2225" s="362" t="s">
        <v>74</v>
      </c>
      <c r="J2225" s="362" t="s">
        <v>74</v>
      </c>
      <c r="K2225" s="361" t="s">
        <v>5408</v>
      </c>
      <c r="L2225" s="361"/>
      <c r="M2225" s="362" t="s">
        <v>186</v>
      </c>
      <c r="N2225" s="362" t="s">
        <v>90</v>
      </c>
      <c r="O2225" s="362"/>
      <c r="P2225" s="362" t="s">
        <v>74</v>
      </c>
      <c r="Q2225" s="362" t="s">
        <v>5401</v>
      </c>
      <c r="R2225" s="362"/>
      <c r="S2225" s="361" t="s">
        <v>5404</v>
      </c>
      <c r="T2225" s="362"/>
      <c r="U2225" s="362"/>
      <c r="V2225" s="362" t="s">
        <v>120</v>
      </c>
      <c r="W2225" s="362"/>
      <c r="X2225" s="362"/>
      <c r="Y2225" s="362" t="s">
        <v>48</v>
      </c>
      <c r="Z2225" s="362" t="s">
        <v>90</v>
      </c>
      <c r="AA2225" s="366" t="s">
        <v>90</v>
      </c>
      <c r="AB2225" s="362" t="s">
        <v>90</v>
      </c>
      <c r="AC2225" s="380"/>
      <c r="AD2225" s="362"/>
      <c r="AE2225" s="362"/>
      <c r="AF2225" s="362"/>
      <c r="AG2225" s="362"/>
      <c r="AH2225" s="362"/>
      <c r="AI2225" s="362" t="str">
        <f t="shared" si="34"/>
        <v>NOCWFM</v>
      </c>
      <c r="AJ2225" s="362" t="str">
        <f>VLOOKUP(AI2225,Table1[[#All],[CONCAT]:[Tfiber]],2,FALSE)</f>
        <v>Applications/Tools</v>
      </c>
      <c r="AK2225" s="362" t="s">
        <v>40</v>
      </c>
      <c r="AL2225" s="362"/>
      <c r="AM2225" s="362"/>
      <c r="AN2225" s="362"/>
      <c r="AO2225" s="362"/>
      <c r="AP2225" s="361"/>
      <c r="AR2225">
        <v>1</v>
      </c>
    </row>
    <row r="2226" spans="2:44" ht="15" hidden="1" customHeight="1" x14ac:dyDescent="0.35">
      <c r="B2226" s="362">
        <v>2224</v>
      </c>
      <c r="C2226" s="362" t="s">
        <v>5409</v>
      </c>
      <c r="D2226" s="362" t="s">
        <v>3</v>
      </c>
      <c r="E2226" s="362" t="s">
        <v>172</v>
      </c>
      <c r="F2226" s="362"/>
      <c r="G2226" s="362"/>
      <c r="H2226" s="362"/>
      <c r="I2226" s="362" t="s">
        <v>74</v>
      </c>
      <c r="J2226" s="362" t="s">
        <v>74</v>
      </c>
      <c r="K2226" s="361" t="s">
        <v>5410</v>
      </c>
      <c r="L2226" s="361"/>
      <c r="M2226" s="362" t="s">
        <v>186</v>
      </c>
      <c r="N2226" s="362" t="s">
        <v>90</v>
      </c>
      <c r="O2226" s="362"/>
      <c r="P2226" s="362" t="s">
        <v>74</v>
      </c>
      <c r="Q2226" s="362" t="s">
        <v>5401</v>
      </c>
      <c r="R2226" s="362"/>
      <c r="S2226" s="361" t="s">
        <v>5404</v>
      </c>
      <c r="T2226" s="362"/>
      <c r="U2226" s="362"/>
      <c r="V2226" s="362" t="s">
        <v>120</v>
      </c>
      <c r="W2226" s="362"/>
      <c r="X2226" s="362"/>
      <c r="Y2226" s="362" t="s">
        <v>48</v>
      </c>
      <c r="Z2226" s="362" t="s">
        <v>90</v>
      </c>
      <c r="AA2226" s="366" t="s">
        <v>90</v>
      </c>
      <c r="AB2226" s="362" t="s">
        <v>90</v>
      </c>
      <c r="AC2226" s="380"/>
      <c r="AD2226" s="362"/>
      <c r="AE2226" s="362"/>
      <c r="AF2226" s="362"/>
      <c r="AG2226" s="362"/>
      <c r="AH2226" s="362"/>
      <c r="AI2226" s="362" t="str">
        <f t="shared" si="34"/>
        <v>NOCWFM</v>
      </c>
      <c r="AJ2226" s="362" t="str">
        <f>VLOOKUP(AI2226,Table1[[#All],[CONCAT]:[Tfiber]],2,FALSE)</f>
        <v>Applications/Tools</v>
      </c>
      <c r="AK2226" s="362" t="s">
        <v>40</v>
      </c>
      <c r="AL2226" s="362"/>
      <c r="AM2226" s="362"/>
      <c r="AN2226" s="362"/>
      <c r="AO2226" s="362"/>
      <c r="AP2226" s="361"/>
      <c r="AR2226">
        <v>1</v>
      </c>
    </row>
    <row r="2227" spans="2:44" ht="15" hidden="1" customHeight="1" x14ac:dyDescent="0.35">
      <c r="B2227" s="362">
        <v>2225</v>
      </c>
      <c r="C2227" s="362" t="s">
        <v>5411</v>
      </c>
      <c r="D2227" s="362" t="s">
        <v>3</v>
      </c>
      <c r="E2227" s="362" t="s">
        <v>172</v>
      </c>
      <c r="F2227" s="362"/>
      <c r="G2227" s="362"/>
      <c r="H2227" s="362"/>
      <c r="I2227" s="362" t="s">
        <v>74</v>
      </c>
      <c r="J2227" s="362" t="s">
        <v>74</v>
      </c>
      <c r="K2227" s="361" t="s">
        <v>5412</v>
      </c>
      <c r="L2227" s="361"/>
      <c r="M2227" s="362" t="s">
        <v>186</v>
      </c>
      <c r="N2227" s="362" t="s">
        <v>90</v>
      </c>
      <c r="O2227" s="362"/>
      <c r="P2227" s="362" t="s">
        <v>74</v>
      </c>
      <c r="Q2227" s="362" t="s">
        <v>5401</v>
      </c>
      <c r="R2227" s="362"/>
      <c r="S2227" s="361" t="s">
        <v>5404</v>
      </c>
      <c r="T2227" s="362"/>
      <c r="U2227" s="362"/>
      <c r="V2227" s="362" t="s">
        <v>120</v>
      </c>
      <c r="W2227" s="362"/>
      <c r="X2227" s="362"/>
      <c r="Y2227" s="362" t="s">
        <v>48</v>
      </c>
      <c r="Z2227" s="362" t="s">
        <v>90</v>
      </c>
      <c r="AA2227" s="366" t="s">
        <v>90</v>
      </c>
      <c r="AB2227" s="362" t="s">
        <v>90</v>
      </c>
      <c r="AC2227" s="380"/>
      <c r="AD2227" s="362"/>
      <c r="AE2227" s="362"/>
      <c r="AF2227" s="362"/>
      <c r="AG2227" s="362"/>
      <c r="AH2227" s="362"/>
      <c r="AI2227" s="362" t="str">
        <f t="shared" si="34"/>
        <v>NOCWFM</v>
      </c>
      <c r="AJ2227" s="362" t="str">
        <f>VLOOKUP(AI2227,Table1[[#All],[CONCAT]:[Tfiber]],2,FALSE)</f>
        <v>Applications/Tools</v>
      </c>
      <c r="AK2227" s="362" t="s">
        <v>40</v>
      </c>
      <c r="AL2227" s="362"/>
      <c r="AM2227" s="362"/>
      <c r="AN2227" s="362"/>
      <c r="AO2227" s="362"/>
      <c r="AP2227" s="361"/>
      <c r="AR2227">
        <v>1</v>
      </c>
    </row>
    <row r="2228" spans="2:44" ht="15" hidden="1" customHeight="1" x14ac:dyDescent="0.35">
      <c r="B2228" s="362">
        <v>2226</v>
      </c>
      <c r="C2228" s="362" t="s">
        <v>5413</v>
      </c>
      <c r="D2228" s="362" t="s">
        <v>3</v>
      </c>
      <c r="E2228" s="362" t="s">
        <v>172</v>
      </c>
      <c r="F2228" s="362"/>
      <c r="G2228" s="362"/>
      <c r="H2228" s="362"/>
      <c r="I2228" s="362" t="s">
        <v>74</v>
      </c>
      <c r="J2228" s="362" t="s">
        <v>74</v>
      </c>
      <c r="K2228" s="361" t="s">
        <v>5414</v>
      </c>
      <c r="L2228" s="361"/>
      <c r="M2228" s="362" t="s">
        <v>186</v>
      </c>
      <c r="N2228" s="362" t="s">
        <v>90</v>
      </c>
      <c r="O2228" s="362"/>
      <c r="P2228" s="362" t="s">
        <v>74</v>
      </c>
      <c r="Q2228" s="362" t="s">
        <v>5401</v>
      </c>
      <c r="R2228" s="362"/>
      <c r="S2228" s="361" t="s">
        <v>5404</v>
      </c>
      <c r="T2228" s="362"/>
      <c r="U2228" s="362"/>
      <c r="V2228" s="362" t="s">
        <v>120</v>
      </c>
      <c r="W2228" s="362"/>
      <c r="X2228" s="362"/>
      <c r="Y2228" s="362" t="s">
        <v>48</v>
      </c>
      <c r="Z2228" s="362" t="s">
        <v>90</v>
      </c>
      <c r="AA2228" s="366" t="s">
        <v>90</v>
      </c>
      <c r="AB2228" s="362" t="s">
        <v>90</v>
      </c>
      <c r="AC2228" s="380"/>
      <c r="AD2228" s="362"/>
      <c r="AE2228" s="362"/>
      <c r="AF2228" s="362"/>
      <c r="AG2228" s="362"/>
      <c r="AH2228" s="362"/>
      <c r="AI2228" s="362" t="str">
        <f t="shared" si="34"/>
        <v>NOCWFM</v>
      </c>
      <c r="AJ2228" s="362" t="str">
        <f>VLOOKUP(AI2228,Table1[[#All],[CONCAT]:[Tfiber]],2,FALSE)</f>
        <v>Applications/Tools</v>
      </c>
      <c r="AK2228" s="362" t="s">
        <v>40</v>
      </c>
      <c r="AL2228" s="362"/>
      <c r="AM2228" s="362"/>
      <c r="AN2228" s="362"/>
      <c r="AO2228" s="362"/>
      <c r="AP2228" s="361"/>
      <c r="AR2228">
        <v>1</v>
      </c>
    </row>
    <row r="2229" spans="2:44" ht="15" hidden="1" customHeight="1" x14ac:dyDescent="0.35">
      <c r="B2229" s="362">
        <v>2227</v>
      </c>
      <c r="C2229" s="362" t="s">
        <v>5415</v>
      </c>
      <c r="D2229" s="362" t="s">
        <v>3</v>
      </c>
      <c r="E2229" s="362" t="s">
        <v>172</v>
      </c>
      <c r="F2229" s="362"/>
      <c r="G2229" s="362"/>
      <c r="H2229" s="362"/>
      <c r="I2229" s="362" t="s">
        <v>74</v>
      </c>
      <c r="J2229" s="362" t="s">
        <v>74</v>
      </c>
      <c r="K2229" s="361" t="s">
        <v>5416</v>
      </c>
      <c r="L2229" s="361"/>
      <c r="M2229" s="362" t="s">
        <v>186</v>
      </c>
      <c r="N2229" s="362" t="s">
        <v>90</v>
      </c>
      <c r="O2229" s="362"/>
      <c r="P2229" s="362" t="s">
        <v>74</v>
      </c>
      <c r="Q2229" s="362" t="s">
        <v>5401</v>
      </c>
      <c r="R2229" s="362"/>
      <c r="S2229" s="361" t="s">
        <v>5404</v>
      </c>
      <c r="T2229" s="362"/>
      <c r="U2229" s="362"/>
      <c r="V2229" s="362" t="s">
        <v>120</v>
      </c>
      <c r="W2229" s="362"/>
      <c r="X2229" s="362"/>
      <c r="Y2229" s="362" t="s">
        <v>48</v>
      </c>
      <c r="Z2229" s="362" t="s">
        <v>90</v>
      </c>
      <c r="AA2229" s="366" t="s">
        <v>90</v>
      </c>
      <c r="AB2229" s="362" t="s">
        <v>90</v>
      </c>
      <c r="AC2229" s="380"/>
      <c r="AD2229" s="362"/>
      <c r="AE2229" s="362"/>
      <c r="AF2229" s="362"/>
      <c r="AG2229" s="362"/>
      <c r="AH2229" s="362"/>
      <c r="AI2229" s="362" t="str">
        <f t="shared" si="34"/>
        <v>NOCWFM</v>
      </c>
      <c r="AJ2229" s="362" t="str">
        <f>VLOOKUP(AI2229,Table1[[#All],[CONCAT]:[Tfiber]],2,FALSE)</f>
        <v>Applications/Tools</v>
      </c>
      <c r="AK2229" s="362" t="s">
        <v>40</v>
      </c>
      <c r="AL2229" s="362"/>
      <c r="AM2229" s="362"/>
      <c r="AN2229" s="362"/>
      <c r="AO2229" s="362"/>
      <c r="AP2229" s="361"/>
      <c r="AR2229">
        <v>1</v>
      </c>
    </row>
    <row r="2230" spans="2:44" ht="15" hidden="1" customHeight="1" x14ac:dyDescent="0.35">
      <c r="B2230" s="362">
        <v>2228</v>
      </c>
      <c r="C2230" s="362" t="s">
        <v>5417</v>
      </c>
      <c r="D2230" s="362" t="s">
        <v>3</v>
      </c>
      <c r="E2230" s="362" t="s">
        <v>172</v>
      </c>
      <c r="F2230" s="362"/>
      <c r="G2230" s="362"/>
      <c r="H2230" s="362"/>
      <c r="I2230" s="362" t="s">
        <v>26</v>
      </c>
      <c r="J2230" s="362" t="s">
        <v>63</v>
      </c>
      <c r="K2230" s="361" t="s">
        <v>5418</v>
      </c>
      <c r="L2230" s="362"/>
      <c r="M2230" s="362" t="s">
        <v>186</v>
      </c>
      <c r="N2230" s="362" t="s">
        <v>95</v>
      </c>
      <c r="O2230" s="362"/>
      <c r="P2230" s="362" t="s">
        <v>2208</v>
      </c>
      <c r="Q2230" s="362" t="s">
        <v>4394</v>
      </c>
      <c r="R2230" s="362"/>
      <c r="S2230" s="361"/>
      <c r="T2230" s="362"/>
      <c r="U2230" s="362"/>
      <c r="V2230" s="362" t="s">
        <v>844</v>
      </c>
      <c r="W2230" s="362"/>
      <c r="X2230" s="362" t="s">
        <v>9</v>
      </c>
      <c r="Y2230" s="362" t="s">
        <v>2790</v>
      </c>
      <c r="Z2230" s="362" t="s">
        <v>90</v>
      </c>
      <c r="AA2230" s="366" t="s">
        <v>90</v>
      </c>
      <c r="AB2230" s="362" t="s">
        <v>90</v>
      </c>
      <c r="AC2230" s="380"/>
      <c r="AD2230" s="362"/>
      <c r="AE2230" s="362"/>
      <c r="AF2230" s="362"/>
      <c r="AG2230" s="362"/>
      <c r="AH2230" s="362"/>
      <c r="AI2230" s="362" t="str">
        <f t="shared" si="34"/>
        <v>NOCGPON</v>
      </c>
      <c r="AJ2230" s="362" t="str">
        <f>VLOOKUP(AI2230,Table1[[#All],[CONCAT]:[Tfiber]],2,FALSE)</f>
        <v>Applications/Tools</v>
      </c>
      <c r="AK2230" s="362" t="e">
        <v>#N/A</v>
      </c>
      <c r="AL2230" s="362" t="str">
        <f>VLOOKUP(C2230,[1]AllOSS!$B:$G,6,0)</f>
        <v>NOT-FEASIBLE</v>
      </c>
      <c r="AM2230" s="362">
        <f>VLOOKUP(C2230,[1]AllOSS!$B:$K,10,0)</f>
        <v>0</v>
      </c>
      <c r="AN2230" s="362"/>
      <c r="AO2230" s="362"/>
      <c r="AP2230" s="361" t="e">
        <v>#N/A</v>
      </c>
      <c r="AR2230">
        <v>1</v>
      </c>
    </row>
    <row r="2231" spans="2:44" ht="15" hidden="1" customHeight="1" x14ac:dyDescent="0.35">
      <c r="B2231" s="362">
        <v>2229</v>
      </c>
      <c r="C2231" s="362" t="s">
        <v>5419</v>
      </c>
      <c r="D2231" s="362" t="s">
        <v>3</v>
      </c>
      <c r="E2231" s="362" t="s">
        <v>172</v>
      </c>
      <c r="F2231" s="362"/>
      <c r="G2231" s="362"/>
      <c r="H2231" s="362"/>
      <c r="I2231" s="362" t="s">
        <v>74</v>
      </c>
      <c r="J2231" s="362" t="s">
        <v>74</v>
      </c>
      <c r="K2231" s="361" t="s">
        <v>5420</v>
      </c>
      <c r="L2231" s="361"/>
      <c r="M2231" s="362" t="s">
        <v>186</v>
      </c>
      <c r="N2231" s="362" t="s">
        <v>90</v>
      </c>
      <c r="O2231" s="362"/>
      <c r="P2231" s="362" t="s">
        <v>74</v>
      </c>
      <c r="Q2231" s="362" t="s">
        <v>5401</v>
      </c>
      <c r="R2231" s="362"/>
      <c r="S2231" s="361" t="s">
        <v>5404</v>
      </c>
      <c r="T2231" s="362"/>
      <c r="U2231" s="362"/>
      <c r="V2231" s="362" t="s">
        <v>120</v>
      </c>
      <c r="W2231" s="362"/>
      <c r="X2231" s="362"/>
      <c r="Y2231" s="362" t="s">
        <v>48</v>
      </c>
      <c r="Z2231" s="362" t="s">
        <v>90</v>
      </c>
      <c r="AA2231" s="366" t="s">
        <v>90</v>
      </c>
      <c r="AB2231" s="362" t="s">
        <v>90</v>
      </c>
      <c r="AC2231" s="380"/>
      <c r="AD2231" s="362"/>
      <c r="AE2231" s="362"/>
      <c r="AF2231" s="362"/>
      <c r="AG2231" s="362"/>
      <c r="AH2231" s="362"/>
      <c r="AI2231" s="362" t="str">
        <f t="shared" si="34"/>
        <v>NOCWFM</v>
      </c>
      <c r="AJ2231" s="362" t="str">
        <f>VLOOKUP(AI2231,Table1[[#All],[CONCAT]:[Tfiber]],2,FALSE)</f>
        <v>Applications/Tools</v>
      </c>
      <c r="AK2231" s="362" t="s">
        <v>40</v>
      </c>
      <c r="AL2231" s="362"/>
      <c r="AM2231" s="362"/>
      <c r="AN2231" s="362"/>
      <c r="AO2231" s="362"/>
      <c r="AP2231" s="361"/>
      <c r="AR2231">
        <v>1</v>
      </c>
    </row>
    <row r="2232" spans="2:44" ht="15" hidden="1" customHeight="1" x14ac:dyDescent="0.35">
      <c r="B2232" s="362">
        <v>2230</v>
      </c>
      <c r="C2232" s="362" t="s">
        <v>5421</v>
      </c>
      <c r="D2232" s="362" t="s">
        <v>3</v>
      </c>
      <c r="E2232" s="362" t="s">
        <v>172</v>
      </c>
      <c r="F2232" s="362"/>
      <c r="G2232" s="362"/>
      <c r="H2232" s="362"/>
      <c r="I2232" s="362" t="s">
        <v>74</v>
      </c>
      <c r="J2232" s="362" t="s">
        <v>74</v>
      </c>
      <c r="K2232" s="361" t="s">
        <v>5422</v>
      </c>
      <c r="L2232" s="361"/>
      <c r="M2232" s="362" t="s">
        <v>186</v>
      </c>
      <c r="N2232" s="362" t="s">
        <v>90</v>
      </c>
      <c r="O2232" s="362"/>
      <c r="P2232" s="362" t="s">
        <v>74</v>
      </c>
      <c r="Q2232" s="362" t="s">
        <v>5401</v>
      </c>
      <c r="R2232" s="362"/>
      <c r="S2232" s="361" t="s">
        <v>5404</v>
      </c>
      <c r="T2232" s="362"/>
      <c r="U2232" s="362"/>
      <c r="V2232" s="362" t="s">
        <v>120</v>
      </c>
      <c r="W2232" s="362"/>
      <c r="X2232" s="362"/>
      <c r="Y2232" s="362" t="s">
        <v>48</v>
      </c>
      <c r="Z2232" s="362" t="s">
        <v>90</v>
      </c>
      <c r="AA2232" s="366" t="s">
        <v>90</v>
      </c>
      <c r="AB2232" s="362" t="s">
        <v>90</v>
      </c>
      <c r="AC2232" s="380"/>
      <c r="AD2232" s="362"/>
      <c r="AE2232" s="362"/>
      <c r="AF2232" s="362"/>
      <c r="AG2232" s="362"/>
      <c r="AH2232" s="362"/>
      <c r="AI2232" s="362" t="str">
        <f t="shared" si="34"/>
        <v>NOCWFM</v>
      </c>
      <c r="AJ2232" s="362" t="str">
        <f>VLOOKUP(AI2232,Table1[[#All],[CONCAT]:[Tfiber]],2,FALSE)</f>
        <v>Applications/Tools</v>
      </c>
      <c r="AK2232" s="362" t="s">
        <v>40</v>
      </c>
      <c r="AL2232" s="362"/>
      <c r="AM2232" s="362"/>
      <c r="AN2232" s="362"/>
      <c r="AO2232" s="362"/>
      <c r="AP2232" s="361"/>
      <c r="AR2232">
        <v>1</v>
      </c>
    </row>
    <row r="2233" spans="2:44" ht="15" hidden="1" customHeight="1" x14ac:dyDescent="0.35">
      <c r="B2233" s="362">
        <v>2231</v>
      </c>
      <c r="C2233" s="362" t="s">
        <v>5423</v>
      </c>
      <c r="D2233" s="362" t="s">
        <v>3</v>
      </c>
      <c r="E2233" s="362" t="s">
        <v>172</v>
      </c>
      <c r="F2233" s="362"/>
      <c r="G2233" s="362"/>
      <c r="H2233" s="362"/>
      <c r="I2233" s="362" t="s">
        <v>74</v>
      </c>
      <c r="J2233" s="362" t="s">
        <v>74</v>
      </c>
      <c r="K2233" s="361" t="s">
        <v>5424</v>
      </c>
      <c r="L2233" s="361"/>
      <c r="M2233" s="362" t="s">
        <v>186</v>
      </c>
      <c r="N2233" s="362" t="s">
        <v>90</v>
      </c>
      <c r="O2233" s="362"/>
      <c r="P2233" s="362" t="s">
        <v>74</v>
      </c>
      <c r="Q2233" s="362" t="s">
        <v>5401</v>
      </c>
      <c r="R2233" s="362"/>
      <c r="S2233" s="361" t="s">
        <v>5404</v>
      </c>
      <c r="T2233" s="362"/>
      <c r="U2233" s="362"/>
      <c r="V2233" s="362" t="s">
        <v>120</v>
      </c>
      <c r="W2233" s="362"/>
      <c r="X2233" s="362"/>
      <c r="Y2233" s="362" t="s">
        <v>48</v>
      </c>
      <c r="Z2233" s="362" t="s">
        <v>90</v>
      </c>
      <c r="AA2233" s="366" t="s">
        <v>90</v>
      </c>
      <c r="AB2233" s="362" t="s">
        <v>90</v>
      </c>
      <c r="AC2233" s="380"/>
      <c r="AD2233" s="362"/>
      <c r="AE2233" s="362"/>
      <c r="AF2233" s="362"/>
      <c r="AG2233" s="362"/>
      <c r="AH2233" s="362"/>
      <c r="AI2233" s="362" t="str">
        <f t="shared" si="34"/>
        <v>NOCWFM</v>
      </c>
      <c r="AJ2233" s="362" t="str">
        <f>VLOOKUP(AI2233,Table1[[#All],[CONCAT]:[Tfiber]],2,FALSE)</f>
        <v>Applications/Tools</v>
      </c>
      <c r="AK2233" s="362" t="s">
        <v>40</v>
      </c>
      <c r="AL2233" s="362"/>
      <c r="AM2233" s="362"/>
      <c r="AN2233" s="362"/>
      <c r="AO2233" s="362"/>
      <c r="AP2233" s="361"/>
      <c r="AR2233">
        <v>1</v>
      </c>
    </row>
    <row r="2234" spans="2:44" ht="15" hidden="1" customHeight="1" x14ac:dyDescent="0.35">
      <c r="B2234" s="362">
        <v>2232</v>
      </c>
      <c r="C2234" s="362" t="s">
        <v>5425</v>
      </c>
      <c r="D2234" s="362" t="s">
        <v>3</v>
      </c>
      <c r="E2234" s="362" t="s">
        <v>172</v>
      </c>
      <c r="F2234" s="362"/>
      <c r="G2234" s="362"/>
      <c r="H2234" s="362"/>
      <c r="I2234" s="362" t="s">
        <v>74</v>
      </c>
      <c r="J2234" s="362" t="s">
        <v>74</v>
      </c>
      <c r="K2234" s="361" t="s">
        <v>5426</v>
      </c>
      <c r="L2234" s="361"/>
      <c r="M2234" s="362" t="s">
        <v>186</v>
      </c>
      <c r="N2234" s="362" t="s">
        <v>90</v>
      </c>
      <c r="O2234" s="362"/>
      <c r="P2234" s="362" t="s">
        <v>74</v>
      </c>
      <c r="Q2234" s="362" t="s">
        <v>5401</v>
      </c>
      <c r="R2234" s="362"/>
      <c r="S2234" s="361" t="s">
        <v>5404</v>
      </c>
      <c r="T2234" s="362"/>
      <c r="U2234" s="362"/>
      <c r="V2234" s="362" t="s">
        <v>120</v>
      </c>
      <c r="W2234" s="362"/>
      <c r="X2234" s="362"/>
      <c r="Y2234" s="362" t="s">
        <v>48</v>
      </c>
      <c r="Z2234" s="362" t="s">
        <v>90</v>
      </c>
      <c r="AA2234" s="366" t="s">
        <v>90</v>
      </c>
      <c r="AB2234" s="362" t="s">
        <v>90</v>
      </c>
      <c r="AC2234" s="380"/>
      <c r="AD2234" s="362"/>
      <c r="AE2234" s="362"/>
      <c r="AF2234" s="362"/>
      <c r="AG2234" s="362"/>
      <c r="AH2234" s="362"/>
      <c r="AI2234" s="362" t="str">
        <f t="shared" si="34"/>
        <v>NOCWFM</v>
      </c>
      <c r="AJ2234" s="362" t="str">
        <f>VLOOKUP(AI2234,Table1[[#All],[CONCAT]:[Tfiber]],2,FALSE)</f>
        <v>Applications/Tools</v>
      </c>
      <c r="AK2234" s="362" t="s">
        <v>40</v>
      </c>
      <c r="AL2234" s="362"/>
      <c r="AM2234" s="362"/>
      <c r="AN2234" s="362"/>
      <c r="AO2234" s="362"/>
      <c r="AP2234" s="361"/>
      <c r="AR2234">
        <v>1</v>
      </c>
    </row>
    <row r="2235" spans="2:44" ht="15" hidden="1" customHeight="1" x14ac:dyDescent="0.35">
      <c r="B2235" s="362">
        <v>2233</v>
      </c>
      <c r="C2235" s="362" t="s">
        <v>5427</v>
      </c>
      <c r="D2235" s="362" t="s">
        <v>3</v>
      </c>
      <c r="E2235" s="362" t="s">
        <v>172</v>
      </c>
      <c r="F2235" s="362"/>
      <c r="G2235" s="362"/>
      <c r="H2235" s="362"/>
      <c r="I2235" s="362" t="s">
        <v>74</v>
      </c>
      <c r="J2235" s="362" t="s">
        <v>74</v>
      </c>
      <c r="K2235" s="361" t="s">
        <v>5428</v>
      </c>
      <c r="L2235" s="361"/>
      <c r="M2235" s="362" t="s">
        <v>186</v>
      </c>
      <c r="N2235" s="362" t="s">
        <v>90</v>
      </c>
      <c r="O2235" s="362"/>
      <c r="P2235" s="362" t="s">
        <v>74</v>
      </c>
      <c r="Q2235" s="362" t="s">
        <v>5401</v>
      </c>
      <c r="R2235" s="362"/>
      <c r="S2235" s="361" t="s">
        <v>5404</v>
      </c>
      <c r="T2235" s="362"/>
      <c r="U2235" s="362"/>
      <c r="V2235" s="362" t="s">
        <v>120</v>
      </c>
      <c r="W2235" s="362"/>
      <c r="X2235" s="362"/>
      <c r="Y2235" s="362" t="s">
        <v>48</v>
      </c>
      <c r="Z2235" s="362" t="s">
        <v>90</v>
      </c>
      <c r="AA2235" s="366" t="s">
        <v>90</v>
      </c>
      <c r="AB2235" s="362" t="s">
        <v>90</v>
      </c>
      <c r="AC2235" s="380"/>
      <c r="AD2235" s="362"/>
      <c r="AE2235" s="362"/>
      <c r="AF2235" s="362"/>
      <c r="AG2235" s="362"/>
      <c r="AH2235" s="362"/>
      <c r="AI2235" s="362" t="str">
        <f t="shared" si="34"/>
        <v>NOCWFM</v>
      </c>
      <c r="AJ2235" s="362" t="str">
        <f>VLOOKUP(AI2235,Table1[[#All],[CONCAT]:[Tfiber]],2,FALSE)</f>
        <v>Applications/Tools</v>
      </c>
      <c r="AK2235" s="362" t="s">
        <v>40</v>
      </c>
      <c r="AL2235" s="362"/>
      <c r="AM2235" s="362"/>
      <c r="AN2235" s="362"/>
      <c r="AO2235" s="362"/>
      <c r="AP2235" s="361"/>
      <c r="AR2235">
        <v>1</v>
      </c>
    </row>
    <row r="2236" spans="2:44" ht="15" hidden="1" customHeight="1" x14ac:dyDescent="0.35">
      <c r="B2236" s="362">
        <v>2234</v>
      </c>
      <c r="C2236" s="362" t="s">
        <v>5429</v>
      </c>
      <c r="D2236" s="362" t="s">
        <v>3</v>
      </c>
      <c r="E2236" s="362" t="s">
        <v>172</v>
      </c>
      <c r="F2236" s="362"/>
      <c r="G2236" s="362"/>
      <c r="H2236" s="362"/>
      <c r="I2236" s="362" t="s">
        <v>77</v>
      </c>
      <c r="J2236" s="362" t="s">
        <v>65</v>
      </c>
      <c r="K2236" s="361" t="s">
        <v>5430</v>
      </c>
      <c r="L2236" s="362"/>
      <c r="M2236" s="362" t="s">
        <v>1689</v>
      </c>
      <c r="N2236" s="362" t="s">
        <v>90</v>
      </c>
      <c r="O2236" s="362"/>
      <c r="P2236" s="362" t="s">
        <v>65</v>
      </c>
      <c r="Q2236" s="362" t="s">
        <v>3395</v>
      </c>
      <c r="R2236" s="362" t="s">
        <v>46</v>
      </c>
      <c r="S2236" s="365" t="s">
        <v>5431</v>
      </c>
      <c r="T2236" s="377"/>
      <c r="U2236" s="377"/>
      <c r="V2236" s="363" t="s">
        <v>133</v>
      </c>
      <c r="W2236" s="363"/>
      <c r="X2236" s="362" t="s">
        <v>9</v>
      </c>
      <c r="Y2236" s="362" t="s">
        <v>46</v>
      </c>
      <c r="Z2236" s="362" t="s">
        <v>90</v>
      </c>
      <c r="AA2236" s="366" t="s">
        <v>90</v>
      </c>
      <c r="AB2236" s="362" t="s">
        <v>90</v>
      </c>
      <c r="AC2236" s="380"/>
      <c r="AD2236" s="362"/>
      <c r="AE2236" s="362"/>
      <c r="AF2236" s="362"/>
      <c r="AG2236" s="362"/>
      <c r="AH2236" s="362"/>
      <c r="AI2236" s="362" t="str">
        <f t="shared" si="34"/>
        <v>NOCHelpdesk</v>
      </c>
      <c r="AJ2236" s="362" t="str">
        <f>VLOOKUP(AI2236,Table1[[#All],[CONCAT]:[Tfiber]],2,FALSE)</f>
        <v>Applications/Tools</v>
      </c>
      <c r="AK2236" s="362" t="s">
        <v>40</v>
      </c>
      <c r="AL2236" s="362"/>
      <c r="AM2236" s="362"/>
      <c r="AN2236" s="362"/>
      <c r="AO2236" s="362"/>
      <c r="AP2236" s="361"/>
      <c r="AR2236">
        <v>1</v>
      </c>
    </row>
    <row r="2237" spans="2:44" ht="15" hidden="1" customHeight="1" x14ac:dyDescent="0.35">
      <c r="B2237" s="362">
        <v>2235</v>
      </c>
      <c r="C2237" s="362" t="s">
        <v>5432</v>
      </c>
      <c r="D2237" s="362" t="s">
        <v>3</v>
      </c>
      <c r="E2237" s="362" t="s">
        <v>172</v>
      </c>
      <c r="F2237" s="362"/>
      <c r="G2237" s="362"/>
      <c r="H2237" s="362"/>
      <c r="I2237" s="362" t="s">
        <v>77</v>
      </c>
      <c r="J2237" s="362" t="s">
        <v>65</v>
      </c>
      <c r="K2237" s="361" t="s">
        <v>5433</v>
      </c>
      <c r="L2237" s="362"/>
      <c r="M2237" s="362" t="s">
        <v>1689</v>
      </c>
      <c r="N2237" s="362" t="s">
        <v>90</v>
      </c>
      <c r="O2237" s="362"/>
      <c r="P2237" s="362" t="s">
        <v>65</v>
      </c>
      <c r="Q2237" s="362" t="s">
        <v>3395</v>
      </c>
      <c r="R2237" s="362" t="s">
        <v>46</v>
      </c>
      <c r="S2237" s="365" t="s">
        <v>5431</v>
      </c>
      <c r="T2237" s="377"/>
      <c r="U2237" s="377"/>
      <c r="V2237" s="363" t="s">
        <v>133</v>
      </c>
      <c r="W2237" s="363"/>
      <c r="X2237" s="362" t="s">
        <v>9</v>
      </c>
      <c r="Y2237" s="362" t="s">
        <v>46</v>
      </c>
      <c r="Z2237" s="362" t="s">
        <v>90</v>
      </c>
      <c r="AA2237" s="366" t="s">
        <v>90</v>
      </c>
      <c r="AB2237" s="362" t="s">
        <v>90</v>
      </c>
      <c r="AC2237" s="380"/>
      <c r="AD2237" s="362"/>
      <c r="AE2237" s="362"/>
      <c r="AF2237" s="362"/>
      <c r="AG2237" s="362"/>
      <c r="AH2237" s="362"/>
      <c r="AI2237" s="362" t="str">
        <f t="shared" si="34"/>
        <v>NOCHelpdesk</v>
      </c>
      <c r="AJ2237" s="362" t="str">
        <f>VLOOKUP(AI2237,Table1[[#All],[CONCAT]:[Tfiber]],2,FALSE)</f>
        <v>Applications/Tools</v>
      </c>
      <c r="AK2237" s="362" t="s">
        <v>40</v>
      </c>
      <c r="AL2237" s="362"/>
      <c r="AM2237" s="362"/>
      <c r="AN2237" s="362"/>
      <c r="AO2237" s="362"/>
      <c r="AP2237" s="361"/>
      <c r="AR2237">
        <v>1</v>
      </c>
    </row>
    <row r="2238" spans="2:44" ht="15" hidden="1" customHeight="1" x14ac:dyDescent="0.35">
      <c r="B2238" s="362">
        <v>2236</v>
      </c>
      <c r="C2238" s="362" t="s">
        <v>5434</v>
      </c>
      <c r="D2238" s="362" t="s">
        <v>3</v>
      </c>
      <c r="E2238" s="362" t="s">
        <v>172</v>
      </c>
      <c r="F2238" s="362"/>
      <c r="G2238" s="362"/>
      <c r="H2238" s="362"/>
      <c r="I2238" s="362" t="s">
        <v>77</v>
      </c>
      <c r="J2238" s="362" t="s">
        <v>65</v>
      </c>
      <c r="K2238" s="361" t="s">
        <v>5435</v>
      </c>
      <c r="L2238" s="362"/>
      <c r="M2238" s="362" t="s">
        <v>1689</v>
      </c>
      <c r="N2238" s="362" t="s">
        <v>90</v>
      </c>
      <c r="O2238" s="362"/>
      <c r="P2238" s="362" t="s">
        <v>65</v>
      </c>
      <c r="Q2238" s="362" t="s">
        <v>3395</v>
      </c>
      <c r="R2238" s="362" t="s">
        <v>46</v>
      </c>
      <c r="S2238" s="365" t="s">
        <v>5431</v>
      </c>
      <c r="T2238" s="377"/>
      <c r="U2238" s="377"/>
      <c r="V2238" s="363" t="s">
        <v>133</v>
      </c>
      <c r="W2238" s="363"/>
      <c r="X2238" s="362" t="s">
        <v>9</v>
      </c>
      <c r="Y2238" s="362" t="s">
        <v>46</v>
      </c>
      <c r="Z2238" s="362" t="s">
        <v>90</v>
      </c>
      <c r="AA2238" s="366" t="s">
        <v>90</v>
      </c>
      <c r="AB2238" s="362" t="s">
        <v>90</v>
      </c>
      <c r="AC2238" s="380"/>
      <c r="AD2238" s="362"/>
      <c r="AE2238" s="362"/>
      <c r="AF2238" s="362"/>
      <c r="AG2238" s="362"/>
      <c r="AH2238" s="362"/>
      <c r="AI2238" s="362" t="str">
        <f t="shared" si="34"/>
        <v>NOCHelpdesk</v>
      </c>
      <c r="AJ2238" s="362" t="str">
        <f>VLOOKUP(AI2238,Table1[[#All],[CONCAT]:[Tfiber]],2,FALSE)</f>
        <v>Applications/Tools</v>
      </c>
      <c r="AK2238" s="362" t="s">
        <v>40</v>
      </c>
      <c r="AL2238" s="362"/>
      <c r="AM2238" s="362"/>
      <c r="AN2238" s="362"/>
      <c r="AO2238" s="362"/>
      <c r="AP2238" s="361"/>
      <c r="AR2238">
        <v>1</v>
      </c>
    </row>
    <row r="2239" spans="2:44" ht="15" hidden="1" customHeight="1" x14ac:dyDescent="0.35">
      <c r="B2239" s="362">
        <v>2237</v>
      </c>
      <c r="C2239" s="362" t="s">
        <v>5436</v>
      </c>
      <c r="D2239" s="362" t="s">
        <v>3</v>
      </c>
      <c r="E2239" s="362" t="s">
        <v>172</v>
      </c>
      <c r="F2239" s="362"/>
      <c r="G2239" s="362"/>
      <c r="H2239" s="362"/>
      <c r="I2239" s="362" t="s">
        <v>77</v>
      </c>
      <c r="J2239" s="362" t="s">
        <v>65</v>
      </c>
      <c r="K2239" s="361" t="s">
        <v>5437</v>
      </c>
      <c r="L2239" s="362"/>
      <c r="M2239" s="362" t="s">
        <v>1689</v>
      </c>
      <c r="N2239" s="362" t="s">
        <v>90</v>
      </c>
      <c r="O2239" s="362"/>
      <c r="P2239" s="362" t="s">
        <v>65</v>
      </c>
      <c r="Q2239" s="362" t="s">
        <v>3395</v>
      </c>
      <c r="R2239" s="362" t="s">
        <v>46</v>
      </c>
      <c r="S2239" s="365" t="s">
        <v>5431</v>
      </c>
      <c r="T2239" s="377"/>
      <c r="U2239" s="377"/>
      <c r="V2239" s="363" t="s">
        <v>133</v>
      </c>
      <c r="W2239" s="363"/>
      <c r="X2239" s="362" t="s">
        <v>9</v>
      </c>
      <c r="Y2239" s="362" t="s">
        <v>46</v>
      </c>
      <c r="Z2239" s="362" t="s">
        <v>90</v>
      </c>
      <c r="AA2239" s="366" t="s">
        <v>90</v>
      </c>
      <c r="AB2239" s="362" t="s">
        <v>90</v>
      </c>
      <c r="AC2239" s="380"/>
      <c r="AD2239" s="362"/>
      <c r="AE2239" s="362"/>
      <c r="AF2239" s="362"/>
      <c r="AG2239" s="362"/>
      <c r="AH2239" s="362"/>
      <c r="AI2239" s="362" t="str">
        <f t="shared" si="34"/>
        <v>NOCHelpdesk</v>
      </c>
      <c r="AJ2239" s="362" t="str">
        <f>VLOOKUP(AI2239,Table1[[#All],[CONCAT]:[Tfiber]],2,FALSE)</f>
        <v>Applications/Tools</v>
      </c>
      <c r="AK2239" s="362" t="s">
        <v>40</v>
      </c>
      <c r="AL2239" s="362"/>
      <c r="AM2239" s="362"/>
      <c r="AN2239" s="362"/>
      <c r="AO2239" s="362"/>
      <c r="AP2239" s="361"/>
      <c r="AR2239">
        <v>1</v>
      </c>
    </row>
    <row r="2240" spans="2:44" ht="15" hidden="1" customHeight="1" x14ac:dyDescent="0.35">
      <c r="B2240" s="362">
        <v>2238</v>
      </c>
      <c r="C2240" s="362" t="s">
        <v>5438</v>
      </c>
      <c r="D2240" s="362" t="s">
        <v>3</v>
      </c>
      <c r="E2240" s="362" t="s">
        <v>172</v>
      </c>
      <c r="F2240" s="362"/>
      <c r="G2240" s="362"/>
      <c r="H2240" s="362"/>
      <c r="I2240" s="362" t="s">
        <v>77</v>
      </c>
      <c r="J2240" s="362" t="s">
        <v>65</v>
      </c>
      <c r="K2240" s="361" t="s">
        <v>5439</v>
      </c>
      <c r="L2240" s="362"/>
      <c r="M2240" s="362" t="s">
        <v>1689</v>
      </c>
      <c r="N2240" s="362" t="s">
        <v>90</v>
      </c>
      <c r="O2240" s="362"/>
      <c r="P2240" s="362" t="s">
        <v>65</v>
      </c>
      <c r="Q2240" s="362" t="s">
        <v>3395</v>
      </c>
      <c r="R2240" s="362" t="s">
        <v>46</v>
      </c>
      <c r="S2240" s="365" t="s">
        <v>5431</v>
      </c>
      <c r="T2240" s="377"/>
      <c r="U2240" s="377"/>
      <c r="V2240" s="363" t="s">
        <v>133</v>
      </c>
      <c r="W2240" s="363"/>
      <c r="X2240" s="362" t="s">
        <v>9</v>
      </c>
      <c r="Y2240" s="362" t="s">
        <v>46</v>
      </c>
      <c r="Z2240" s="362" t="s">
        <v>90</v>
      </c>
      <c r="AA2240" s="366" t="s">
        <v>90</v>
      </c>
      <c r="AB2240" s="362" t="s">
        <v>90</v>
      </c>
      <c r="AC2240" s="380"/>
      <c r="AD2240" s="362"/>
      <c r="AE2240" s="362"/>
      <c r="AF2240" s="362"/>
      <c r="AG2240" s="362"/>
      <c r="AH2240" s="362"/>
      <c r="AI2240" s="362" t="str">
        <f t="shared" si="34"/>
        <v>NOCHelpdesk</v>
      </c>
      <c r="AJ2240" s="362" t="str">
        <f>VLOOKUP(AI2240,Table1[[#All],[CONCAT]:[Tfiber]],2,FALSE)</f>
        <v>Applications/Tools</v>
      </c>
      <c r="AK2240" s="362" t="s">
        <v>40</v>
      </c>
      <c r="AL2240" s="362"/>
      <c r="AM2240" s="362"/>
      <c r="AN2240" s="362"/>
      <c r="AO2240" s="362"/>
      <c r="AP2240" s="361"/>
      <c r="AR2240">
        <v>1</v>
      </c>
    </row>
    <row r="2241" spans="2:44" ht="15" hidden="1" customHeight="1" x14ac:dyDescent="0.35">
      <c r="B2241" s="362">
        <v>2239</v>
      </c>
      <c r="C2241" s="362" t="s">
        <v>5440</v>
      </c>
      <c r="D2241" s="362" t="s">
        <v>3</v>
      </c>
      <c r="E2241" s="362" t="s">
        <v>172</v>
      </c>
      <c r="F2241" s="362"/>
      <c r="G2241" s="362"/>
      <c r="H2241" s="362"/>
      <c r="I2241" s="362" t="s">
        <v>26</v>
      </c>
      <c r="J2241" s="362" t="s">
        <v>63</v>
      </c>
      <c r="K2241" s="361" t="s">
        <v>5441</v>
      </c>
      <c r="L2241" s="362"/>
      <c r="M2241" s="362" t="s">
        <v>186</v>
      </c>
      <c r="N2241" s="362" t="s">
        <v>95</v>
      </c>
      <c r="O2241" s="362"/>
      <c r="P2241" s="362" t="s">
        <v>2208</v>
      </c>
      <c r="Q2241" s="362" t="s">
        <v>4394</v>
      </c>
      <c r="R2241" s="362"/>
      <c r="S2241" s="361"/>
      <c r="T2241" s="362"/>
      <c r="U2241" s="362"/>
      <c r="V2241" s="362" t="s">
        <v>844</v>
      </c>
      <c r="W2241" s="362"/>
      <c r="X2241" s="362" t="s">
        <v>9</v>
      </c>
      <c r="Y2241" s="362" t="s">
        <v>2790</v>
      </c>
      <c r="Z2241" s="362" t="s">
        <v>90</v>
      </c>
      <c r="AA2241" s="366" t="s">
        <v>90</v>
      </c>
      <c r="AB2241" s="362" t="s">
        <v>90</v>
      </c>
      <c r="AC2241" s="380"/>
      <c r="AD2241" s="362"/>
      <c r="AE2241" s="362"/>
      <c r="AF2241" s="362"/>
      <c r="AG2241" s="362"/>
      <c r="AH2241" s="362"/>
      <c r="AI2241" s="362" t="str">
        <f t="shared" si="34"/>
        <v>NOCGPON</v>
      </c>
      <c r="AJ2241" s="362" t="str">
        <f>VLOOKUP(AI2241,Table1[[#All],[CONCAT]:[Tfiber]],2,FALSE)</f>
        <v>Applications/Tools</v>
      </c>
      <c r="AK2241" s="362" t="e">
        <v>#N/A</v>
      </c>
      <c r="AL2241" s="362" t="str">
        <f>VLOOKUP(C2241,[1]AllOSS!$B:$G,6,0)</f>
        <v>NOT-FEASIBLE</v>
      </c>
      <c r="AM2241" s="362">
        <f>VLOOKUP(C2241,[1]AllOSS!$B:$K,10,0)</f>
        <v>0</v>
      </c>
      <c r="AN2241" s="362"/>
      <c r="AO2241" s="362"/>
      <c r="AP2241" s="361" t="e">
        <v>#N/A</v>
      </c>
      <c r="AR2241">
        <v>1</v>
      </c>
    </row>
    <row r="2242" spans="2:44" ht="15" hidden="1" customHeight="1" x14ac:dyDescent="0.35">
      <c r="B2242" s="362">
        <v>2240</v>
      </c>
      <c r="C2242" s="362" t="s">
        <v>5442</v>
      </c>
      <c r="D2242" s="362" t="s">
        <v>3</v>
      </c>
      <c r="E2242" s="362" t="s">
        <v>172</v>
      </c>
      <c r="F2242" s="362"/>
      <c r="G2242" s="362"/>
      <c r="H2242" s="362"/>
      <c r="I2242" s="362" t="s">
        <v>77</v>
      </c>
      <c r="J2242" s="362" t="s">
        <v>65</v>
      </c>
      <c r="K2242" s="361" t="s">
        <v>5443</v>
      </c>
      <c r="L2242" s="362"/>
      <c r="M2242" s="362" t="s">
        <v>1689</v>
      </c>
      <c r="N2242" s="362" t="s">
        <v>90</v>
      </c>
      <c r="O2242" s="362"/>
      <c r="P2242" s="362" t="s">
        <v>65</v>
      </c>
      <c r="Q2242" s="362" t="s">
        <v>3395</v>
      </c>
      <c r="R2242" s="362" t="s">
        <v>46</v>
      </c>
      <c r="S2242" s="365" t="s">
        <v>5431</v>
      </c>
      <c r="T2242" s="377"/>
      <c r="U2242" s="377"/>
      <c r="V2242" s="363" t="s">
        <v>133</v>
      </c>
      <c r="W2242" s="363"/>
      <c r="X2242" s="362" t="s">
        <v>9</v>
      </c>
      <c r="Y2242" s="362" t="s">
        <v>46</v>
      </c>
      <c r="Z2242" s="362" t="s">
        <v>90</v>
      </c>
      <c r="AA2242" s="366" t="s">
        <v>90</v>
      </c>
      <c r="AB2242" s="362" t="s">
        <v>90</v>
      </c>
      <c r="AC2242" s="380"/>
      <c r="AD2242" s="362"/>
      <c r="AE2242" s="362"/>
      <c r="AF2242" s="362"/>
      <c r="AG2242" s="362"/>
      <c r="AH2242" s="362"/>
      <c r="AI2242" s="362" t="str">
        <f t="shared" si="34"/>
        <v>NOCHelpdesk</v>
      </c>
      <c r="AJ2242" s="362" t="str">
        <f>VLOOKUP(AI2242,Table1[[#All],[CONCAT]:[Tfiber]],2,FALSE)</f>
        <v>Applications/Tools</v>
      </c>
      <c r="AK2242" s="362" t="s">
        <v>40</v>
      </c>
      <c r="AL2242" s="362"/>
      <c r="AM2242" s="362"/>
      <c r="AN2242" s="362"/>
      <c r="AO2242" s="362"/>
      <c r="AP2242" s="361"/>
      <c r="AR2242">
        <v>1</v>
      </c>
    </row>
    <row r="2243" spans="2:44" ht="15" hidden="1" customHeight="1" x14ac:dyDescent="0.35">
      <c r="B2243" s="362">
        <v>2241</v>
      </c>
      <c r="C2243" s="362" t="s">
        <v>5444</v>
      </c>
      <c r="D2243" s="362" t="s">
        <v>3</v>
      </c>
      <c r="E2243" s="362" t="s">
        <v>172</v>
      </c>
      <c r="F2243" s="362"/>
      <c r="G2243" s="362"/>
      <c r="H2243" s="362"/>
      <c r="I2243" s="362" t="s">
        <v>77</v>
      </c>
      <c r="J2243" s="362" t="s">
        <v>65</v>
      </c>
      <c r="K2243" s="361" t="s">
        <v>5445</v>
      </c>
      <c r="L2243" s="362"/>
      <c r="M2243" s="362" t="s">
        <v>1689</v>
      </c>
      <c r="N2243" s="362" t="s">
        <v>90</v>
      </c>
      <c r="O2243" s="362"/>
      <c r="P2243" s="362" t="s">
        <v>65</v>
      </c>
      <c r="Q2243" s="362" t="s">
        <v>3395</v>
      </c>
      <c r="R2243" s="362" t="s">
        <v>46</v>
      </c>
      <c r="S2243" s="365" t="s">
        <v>5431</v>
      </c>
      <c r="T2243" s="377"/>
      <c r="U2243" s="377"/>
      <c r="V2243" s="363" t="s">
        <v>133</v>
      </c>
      <c r="W2243" s="363"/>
      <c r="X2243" s="362" t="s">
        <v>9</v>
      </c>
      <c r="Y2243" s="362" t="s">
        <v>46</v>
      </c>
      <c r="Z2243" s="362" t="s">
        <v>90</v>
      </c>
      <c r="AA2243" s="366" t="s">
        <v>90</v>
      </c>
      <c r="AB2243" s="362" t="s">
        <v>90</v>
      </c>
      <c r="AC2243" s="380"/>
      <c r="AD2243" s="362"/>
      <c r="AE2243" s="362"/>
      <c r="AF2243" s="362"/>
      <c r="AG2243" s="362"/>
      <c r="AH2243" s="362"/>
      <c r="AI2243" s="362" t="str">
        <f t="shared" ref="AI2243:AI2306" si="35">_xlfn.CONCAT(D2243,I2243)</f>
        <v>NOCHelpdesk</v>
      </c>
      <c r="AJ2243" s="362" t="str">
        <f>VLOOKUP(AI2243,Table1[[#All],[CONCAT]:[Tfiber]],2,FALSE)</f>
        <v>Applications/Tools</v>
      </c>
      <c r="AK2243" s="362" t="s">
        <v>40</v>
      </c>
      <c r="AL2243" s="362"/>
      <c r="AM2243" s="362"/>
      <c r="AN2243" s="362"/>
      <c r="AO2243" s="362"/>
      <c r="AP2243" s="361"/>
      <c r="AR2243">
        <v>1</v>
      </c>
    </row>
    <row r="2244" spans="2:44" ht="15" hidden="1" customHeight="1" x14ac:dyDescent="0.35">
      <c r="B2244" s="362">
        <v>2242</v>
      </c>
      <c r="C2244" s="362" t="s">
        <v>5446</v>
      </c>
      <c r="D2244" s="362" t="s">
        <v>3</v>
      </c>
      <c r="E2244" s="362" t="s">
        <v>172</v>
      </c>
      <c r="F2244" s="362"/>
      <c r="G2244" s="362"/>
      <c r="H2244" s="362"/>
      <c r="I2244" s="362" t="s">
        <v>77</v>
      </c>
      <c r="J2244" s="362" t="s">
        <v>65</v>
      </c>
      <c r="K2244" s="361" t="s">
        <v>5447</v>
      </c>
      <c r="L2244" s="362"/>
      <c r="M2244" s="362" t="s">
        <v>1689</v>
      </c>
      <c r="N2244" s="362" t="s">
        <v>90</v>
      </c>
      <c r="O2244" s="362"/>
      <c r="P2244" s="362" t="s">
        <v>65</v>
      </c>
      <c r="Q2244" s="362" t="s">
        <v>3395</v>
      </c>
      <c r="R2244" s="362" t="s">
        <v>46</v>
      </c>
      <c r="S2244" s="365" t="s">
        <v>5431</v>
      </c>
      <c r="T2244" s="377"/>
      <c r="U2244" s="377"/>
      <c r="V2244" s="363" t="s">
        <v>133</v>
      </c>
      <c r="W2244" s="363"/>
      <c r="X2244" s="362" t="s">
        <v>9</v>
      </c>
      <c r="Y2244" s="362" t="s">
        <v>46</v>
      </c>
      <c r="Z2244" s="362" t="s">
        <v>90</v>
      </c>
      <c r="AA2244" s="366" t="s">
        <v>90</v>
      </c>
      <c r="AB2244" s="362" t="s">
        <v>90</v>
      </c>
      <c r="AC2244" s="380"/>
      <c r="AD2244" s="362"/>
      <c r="AE2244" s="362"/>
      <c r="AF2244" s="362"/>
      <c r="AG2244" s="362"/>
      <c r="AH2244" s="362"/>
      <c r="AI2244" s="362" t="str">
        <f t="shared" si="35"/>
        <v>NOCHelpdesk</v>
      </c>
      <c r="AJ2244" s="362" t="str">
        <f>VLOOKUP(AI2244,Table1[[#All],[CONCAT]:[Tfiber]],2,FALSE)</f>
        <v>Applications/Tools</v>
      </c>
      <c r="AK2244" s="362" t="s">
        <v>40</v>
      </c>
      <c r="AL2244" s="362"/>
      <c r="AM2244" s="362"/>
      <c r="AN2244" s="362"/>
      <c r="AO2244" s="362"/>
      <c r="AP2244" s="361"/>
      <c r="AR2244">
        <v>1</v>
      </c>
    </row>
    <row r="2245" spans="2:44" ht="15" hidden="1" customHeight="1" x14ac:dyDescent="0.35">
      <c r="B2245" s="362">
        <v>2243</v>
      </c>
      <c r="C2245" s="362" t="s">
        <v>5448</v>
      </c>
      <c r="D2245" s="362" t="s">
        <v>3</v>
      </c>
      <c r="E2245" s="362" t="s">
        <v>172</v>
      </c>
      <c r="F2245" s="362"/>
      <c r="G2245" s="362"/>
      <c r="H2245" s="362"/>
      <c r="I2245" s="362" t="s">
        <v>77</v>
      </c>
      <c r="J2245" s="362" t="s">
        <v>65</v>
      </c>
      <c r="K2245" s="361" t="s">
        <v>5449</v>
      </c>
      <c r="L2245" s="362"/>
      <c r="M2245" s="362" t="s">
        <v>1689</v>
      </c>
      <c r="N2245" s="362" t="s">
        <v>90</v>
      </c>
      <c r="O2245" s="362"/>
      <c r="P2245" s="362" t="s">
        <v>65</v>
      </c>
      <c r="Q2245" s="362" t="s">
        <v>3395</v>
      </c>
      <c r="R2245" s="362" t="s">
        <v>46</v>
      </c>
      <c r="S2245" s="365" t="s">
        <v>5431</v>
      </c>
      <c r="T2245" s="377"/>
      <c r="U2245" s="377"/>
      <c r="V2245" s="363" t="s">
        <v>133</v>
      </c>
      <c r="W2245" s="363"/>
      <c r="X2245" s="362" t="s">
        <v>9</v>
      </c>
      <c r="Y2245" s="362" t="s">
        <v>46</v>
      </c>
      <c r="Z2245" s="362" t="s">
        <v>90</v>
      </c>
      <c r="AA2245" s="366" t="s">
        <v>90</v>
      </c>
      <c r="AB2245" s="362" t="s">
        <v>90</v>
      </c>
      <c r="AC2245" s="380"/>
      <c r="AD2245" s="362"/>
      <c r="AE2245" s="362"/>
      <c r="AF2245" s="362"/>
      <c r="AG2245" s="362"/>
      <c r="AH2245" s="362"/>
      <c r="AI2245" s="362" t="str">
        <f t="shared" si="35"/>
        <v>NOCHelpdesk</v>
      </c>
      <c r="AJ2245" s="362" t="str">
        <f>VLOOKUP(AI2245,Table1[[#All],[CONCAT]:[Tfiber]],2,FALSE)</f>
        <v>Applications/Tools</v>
      </c>
      <c r="AK2245" s="362" t="s">
        <v>40</v>
      </c>
      <c r="AL2245" s="362"/>
      <c r="AM2245" s="362"/>
      <c r="AN2245" s="362"/>
      <c r="AO2245" s="362"/>
      <c r="AP2245" s="361"/>
      <c r="AR2245">
        <v>1</v>
      </c>
    </row>
    <row r="2246" spans="2:44" ht="15" hidden="1" customHeight="1" x14ac:dyDescent="0.35">
      <c r="B2246" s="362">
        <v>2244</v>
      </c>
      <c r="C2246" s="362" t="s">
        <v>5450</v>
      </c>
      <c r="D2246" s="362" t="s">
        <v>3</v>
      </c>
      <c r="E2246" s="362" t="s">
        <v>172</v>
      </c>
      <c r="F2246" s="362"/>
      <c r="G2246" s="362"/>
      <c r="H2246" s="362"/>
      <c r="I2246" s="362" t="s">
        <v>77</v>
      </c>
      <c r="J2246" s="362" t="s">
        <v>65</v>
      </c>
      <c r="K2246" s="361" t="s">
        <v>5451</v>
      </c>
      <c r="L2246" s="362"/>
      <c r="M2246" s="362" t="s">
        <v>1689</v>
      </c>
      <c r="N2246" s="362" t="s">
        <v>90</v>
      </c>
      <c r="O2246" s="362"/>
      <c r="P2246" s="362" t="s">
        <v>65</v>
      </c>
      <c r="Q2246" s="362" t="s">
        <v>3395</v>
      </c>
      <c r="R2246" s="362" t="s">
        <v>46</v>
      </c>
      <c r="S2246" s="365" t="s">
        <v>5431</v>
      </c>
      <c r="T2246" s="377"/>
      <c r="U2246" s="377"/>
      <c r="V2246" s="363" t="s">
        <v>133</v>
      </c>
      <c r="W2246" s="363"/>
      <c r="X2246" s="362" t="s">
        <v>9</v>
      </c>
      <c r="Y2246" s="362" t="s">
        <v>46</v>
      </c>
      <c r="Z2246" s="362" t="s">
        <v>90</v>
      </c>
      <c r="AA2246" s="366" t="s">
        <v>90</v>
      </c>
      <c r="AB2246" s="362" t="s">
        <v>90</v>
      </c>
      <c r="AC2246" s="380"/>
      <c r="AD2246" s="362"/>
      <c r="AE2246" s="362"/>
      <c r="AF2246" s="362"/>
      <c r="AG2246" s="362"/>
      <c r="AH2246" s="362"/>
      <c r="AI2246" s="362" t="str">
        <f t="shared" si="35"/>
        <v>NOCHelpdesk</v>
      </c>
      <c r="AJ2246" s="362" t="str">
        <f>VLOOKUP(AI2246,Table1[[#All],[CONCAT]:[Tfiber]],2,FALSE)</f>
        <v>Applications/Tools</v>
      </c>
      <c r="AK2246" s="362" t="s">
        <v>40</v>
      </c>
      <c r="AL2246" s="362"/>
      <c r="AM2246" s="362"/>
      <c r="AN2246" s="362"/>
      <c r="AO2246" s="362"/>
      <c r="AP2246" s="361"/>
      <c r="AR2246">
        <v>1</v>
      </c>
    </row>
    <row r="2247" spans="2:44" ht="15" hidden="1" customHeight="1" x14ac:dyDescent="0.35">
      <c r="B2247" s="362">
        <v>2245</v>
      </c>
      <c r="C2247" s="362" t="s">
        <v>5452</v>
      </c>
      <c r="D2247" s="362" t="s">
        <v>3</v>
      </c>
      <c r="E2247" s="362" t="s">
        <v>172</v>
      </c>
      <c r="F2247" s="362"/>
      <c r="G2247" s="362"/>
      <c r="H2247" s="362"/>
      <c r="I2247" s="362" t="s">
        <v>77</v>
      </c>
      <c r="J2247" s="362" t="s">
        <v>65</v>
      </c>
      <c r="K2247" s="361" t="s">
        <v>5453</v>
      </c>
      <c r="L2247" s="362"/>
      <c r="M2247" s="362" t="s">
        <v>1689</v>
      </c>
      <c r="N2247" s="362" t="s">
        <v>90</v>
      </c>
      <c r="O2247" s="362"/>
      <c r="P2247" s="362" t="s">
        <v>65</v>
      </c>
      <c r="Q2247" s="362" t="s">
        <v>3395</v>
      </c>
      <c r="R2247" s="362" t="s">
        <v>46</v>
      </c>
      <c r="S2247" s="365" t="s">
        <v>5431</v>
      </c>
      <c r="T2247" s="377"/>
      <c r="U2247" s="377"/>
      <c r="V2247" s="363" t="s">
        <v>133</v>
      </c>
      <c r="W2247" s="363"/>
      <c r="X2247" s="362" t="s">
        <v>9</v>
      </c>
      <c r="Y2247" s="362" t="s">
        <v>46</v>
      </c>
      <c r="Z2247" s="362" t="s">
        <v>90</v>
      </c>
      <c r="AA2247" s="366" t="s">
        <v>90</v>
      </c>
      <c r="AB2247" s="362" t="s">
        <v>90</v>
      </c>
      <c r="AC2247" s="380"/>
      <c r="AD2247" s="362"/>
      <c r="AE2247" s="362"/>
      <c r="AF2247" s="362"/>
      <c r="AG2247" s="362"/>
      <c r="AH2247" s="362"/>
      <c r="AI2247" s="362" t="str">
        <f t="shared" si="35"/>
        <v>NOCHelpdesk</v>
      </c>
      <c r="AJ2247" s="362" t="str">
        <f>VLOOKUP(AI2247,Table1[[#All],[CONCAT]:[Tfiber]],2,FALSE)</f>
        <v>Applications/Tools</v>
      </c>
      <c r="AK2247" s="362" t="s">
        <v>40</v>
      </c>
      <c r="AL2247" s="362"/>
      <c r="AM2247" s="362"/>
      <c r="AN2247" s="362"/>
      <c r="AO2247" s="362"/>
      <c r="AP2247" s="361"/>
      <c r="AR2247">
        <v>1</v>
      </c>
    </row>
    <row r="2248" spans="2:44" ht="15" hidden="1" customHeight="1" x14ac:dyDescent="0.35">
      <c r="B2248" s="362">
        <v>2246</v>
      </c>
      <c r="C2248" s="362" t="s">
        <v>5454</v>
      </c>
      <c r="D2248" s="362" t="s">
        <v>3</v>
      </c>
      <c r="E2248" s="362" t="s">
        <v>172</v>
      </c>
      <c r="F2248" s="362"/>
      <c r="G2248" s="362"/>
      <c r="H2248" s="362"/>
      <c r="I2248" s="362" t="s">
        <v>77</v>
      </c>
      <c r="J2248" s="362" t="s">
        <v>65</v>
      </c>
      <c r="K2248" s="361" t="s">
        <v>5455</v>
      </c>
      <c r="L2248" s="362"/>
      <c r="M2248" s="362" t="s">
        <v>1689</v>
      </c>
      <c r="N2248" s="362" t="s">
        <v>90</v>
      </c>
      <c r="O2248" s="362"/>
      <c r="P2248" s="362" t="s">
        <v>65</v>
      </c>
      <c r="Q2248" s="362" t="s">
        <v>3395</v>
      </c>
      <c r="R2248" s="362" t="s">
        <v>46</v>
      </c>
      <c r="S2248" s="365" t="s">
        <v>5431</v>
      </c>
      <c r="T2248" s="377"/>
      <c r="U2248" s="377"/>
      <c r="V2248" s="363" t="s">
        <v>133</v>
      </c>
      <c r="W2248" s="363"/>
      <c r="X2248" s="362" t="s">
        <v>9</v>
      </c>
      <c r="Y2248" s="362" t="s">
        <v>46</v>
      </c>
      <c r="Z2248" s="362" t="s">
        <v>90</v>
      </c>
      <c r="AA2248" s="366" t="s">
        <v>90</v>
      </c>
      <c r="AB2248" s="362" t="s">
        <v>90</v>
      </c>
      <c r="AC2248" s="380"/>
      <c r="AD2248" s="362"/>
      <c r="AE2248" s="362"/>
      <c r="AF2248" s="362"/>
      <c r="AG2248" s="362"/>
      <c r="AH2248" s="362"/>
      <c r="AI2248" s="362" t="str">
        <f t="shared" si="35"/>
        <v>NOCHelpdesk</v>
      </c>
      <c r="AJ2248" s="362" t="str">
        <f>VLOOKUP(AI2248,Table1[[#All],[CONCAT]:[Tfiber]],2,FALSE)</f>
        <v>Applications/Tools</v>
      </c>
      <c r="AK2248" s="362" t="s">
        <v>40</v>
      </c>
      <c r="AL2248" s="362"/>
      <c r="AM2248" s="362"/>
      <c r="AN2248" s="362"/>
      <c r="AO2248" s="362"/>
      <c r="AP2248" s="361"/>
      <c r="AR2248">
        <v>1</v>
      </c>
    </row>
    <row r="2249" spans="2:44" ht="15" hidden="1" customHeight="1" x14ac:dyDescent="0.35">
      <c r="B2249" s="362">
        <v>2247</v>
      </c>
      <c r="C2249" s="362" t="s">
        <v>5456</v>
      </c>
      <c r="D2249" s="362" t="s">
        <v>3</v>
      </c>
      <c r="E2249" s="362" t="s">
        <v>172</v>
      </c>
      <c r="F2249" s="362"/>
      <c r="G2249" s="362"/>
      <c r="H2249" s="362"/>
      <c r="I2249" s="362" t="s">
        <v>77</v>
      </c>
      <c r="J2249" s="362" t="s">
        <v>63</v>
      </c>
      <c r="K2249" s="361" t="s">
        <v>5457</v>
      </c>
      <c r="L2249" s="362"/>
      <c r="M2249" s="362" t="s">
        <v>1689</v>
      </c>
      <c r="N2249" s="362" t="s">
        <v>90</v>
      </c>
      <c r="O2249" s="362"/>
      <c r="P2249" s="362" t="s">
        <v>2208</v>
      </c>
      <c r="Q2249" s="362" t="s">
        <v>4394</v>
      </c>
      <c r="R2249" s="362" t="s">
        <v>46</v>
      </c>
      <c r="S2249" s="365" t="s">
        <v>5431</v>
      </c>
      <c r="T2249" s="377"/>
      <c r="U2249" s="377"/>
      <c r="V2249" s="363" t="s">
        <v>133</v>
      </c>
      <c r="W2249" s="363"/>
      <c r="X2249" s="362" t="s">
        <v>9</v>
      </c>
      <c r="Y2249" s="362" t="s">
        <v>46</v>
      </c>
      <c r="Z2249" s="362" t="s">
        <v>90</v>
      </c>
      <c r="AA2249" s="366" t="s">
        <v>90</v>
      </c>
      <c r="AB2249" s="362" t="s">
        <v>90</v>
      </c>
      <c r="AC2249" s="380"/>
      <c r="AD2249" s="362"/>
      <c r="AE2249" s="362"/>
      <c r="AF2249" s="362"/>
      <c r="AG2249" s="362"/>
      <c r="AH2249" s="362"/>
      <c r="AI2249" s="362" t="str">
        <f t="shared" si="35"/>
        <v>NOCHelpdesk</v>
      </c>
      <c r="AJ2249" s="362" t="str">
        <f>VLOOKUP(AI2249,Table1[[#All],[CONCAT]:[Tfiber]],2,FALSE)</f>
        <v>Applications/Tools</v>
      </c>
      <c r="AK2249" s="362" t="s">
        <v>40</v>
      </c>
      <c r="AL2249" s="362"/>
      <c r="AM2249" s="362"/>
      <c r="AN2249" s="362"/>
      <c r="AO2249" s="362"/>
      <c r="AP2249" s="361"/>
      <c r="AR2249">
        <v>1</v>
      </c>
    </row>
    <row r="2250" spans="2:44" ht="15" hidden="1" customHeight="1" x14ac:dyDescent="0.35">
      <c r="B2250" s="362">
        <v>2248</v>
      </c>
      <c r="C2250" s="362" t="s">
        <v>5458</v>
      </c>
      <c r="D2250" s="362" t="s">
        <v>3</v>
      </c>
      <c r="E2250" s="362" t="s">
        <v>172</v>
      </c>
      <c r="F2250" s="362"/>
      <c r="G2250" s="362"/>
      <c r="H2250" s="362"/>
      <c r="I2250" s="362" t="s">
        <v>77</v>
      </c>
      <c r="J2250" s="362" t="s">
        <v>63</v>
      </c>
      <c r="K2250" s="361" t="s">
        <v>5459</v>
      </c>
      <c r="L2250" s="362"/>
      <c r="M2250" s="362" t="s">
        <v>1689</v>
      </c>
      <c r="N2250" s="362" t="s">
        <v>90</v>
      </c>
      <c r="O2250" s="362"/>
      <c r="P2250" s="362" t="s">
        <v>2208</v>
      </c>
      <c r="Q2250" s="362" t="s">
        <v>4394</v>
      </c>
      <c r="R2250" s="362" t="s">
        <v>46</v>
      </c>
      <c r="S2250" s="365" t="s">
        <v>5431</v>
      </c>
      <c r="T2250" s="377"/>
      <c r="U2250" s="377"/>
      <c r="V2250" s="363" t="s">
        <v>133</v>
      </c>
      <c r="W2250" s="363"/>
      <c r="X2250" s="362" t="s">
        <v>9</v>
      </c>
      <c r="Y2250" s="362" t="s">
        <v>46</v>
      </c>
      <c r="Z2250" s="362" t="s">
        <v>90</v>
      </c>
      <c r="AA2250" s="366" t="s">
        <v>90</v>
      </c>
      <c r="AB2250" s="362" t="s">
        <v>90</v>
      </c>
      <c r="AC2250" s="380"/>
      <c r="AD2250" s="362"/>
      <c r="AE2250" s="362"/>
      <c r="AF2250" s="362"/>
      <c r="AG2250" s="362"/>
      <c r="AH2250" s="362"/>
      <c r="AI2250" s="362" t="str">
        <f t="shared" si="35"/>
        <v>NOCHelpdesk</v>
      </c>
      <c r="AJ2250" s="362" t="str">
        <f>VLOOKUP(AI2250,Table1[[#All],[CONCAT]:[Tfiber]],2,FALSE)</f>
        <v>Applications/Tools</v>
      </c>
      <c r="AK2250" s="362" t="s">
        <v>40</v>
      </c>
      <c r="AL2250" s="362"/>
      <c r="AM2250" s="362"/>
      <c r="AN2250" s="362"/>
      <c r="AO2250" s="362"/>
      <c r="AP2250" s="361"/>
      <c r="AR2250">
        <v>1</v>
      </c>
    </row>
    <row r="2251" spans="2:44" ht="15" hidden="1" customHeight="1" x14ac:dyDescent="0.35">
      <c r="B2251" s="362">
        <v>2249</v>
      </c>
      <c r="C2251" s="362" t="s">
        <v>5460</v>
      </c>
      <c r="D2251" s="362" t="s">
        <v>3</v>
      </c>
      <c r="E2251" s="362" t="s">
        <v>172</v>
      </c>
      <c r="F2251" s="362"/>
      <c r="G2251" s="362"/>
      <c r="H2251" s="362"/>
      <c r="I2251" s="362" t="s">
        <v>77</v>
      </c>
      <c r="J2251" s="362" t="s">
        <v>63</v>
      </c>
      <c r="K2251" s="361" t="s">
        <v>5461</v>
      </c>
      <c r="L2251" s="362"/>
      <c r="M2251" s="362" t="s">
        <v>1689</v>
      </c>
      <c r="N2251" s="362" t="s">
        <v>90</v>
      </c>
      <c r="O2251" s="362"/>
      <c r="P2251" s="362" t="s">
        <v>2208</v>
      </c>
      <c r="Q2251" s="362" t="s">
        <v>4394</v>
      </c>
      <c r="R2251" s="362" t="s">
        <v>46</v>
      </c>
      <c r="S2251" s="365" t="s">
        <v>5431</v>
      </c>
      <c r="T2251" s="377"/>
      <c r="U2251" s="377"/>
      <c r="V2251" s="363" t="s">
        <v>133</v>
      </c>
      <c r="W2251" s="363"/>
      <c r="X2251" s="362" t="s">
        <v>9</v>
      </c>
      <c r="Y2251" s="362" t="s">
        <v>46</v>
      </c>
      <c r="Z2251" s="362" t="s">
        <v>90</v>
      </c>
      <c r="AA2251" s="366" t="s">
        <v>90</v>
      </c>
      <c r="AB2251" s="362" t="s">
        <v>90</v>
      </c>
      <c r="AC2251" s="380"/>
      <c r="AD2251" s="362"/>
      <c r="AE2251" s="362"/>
      <c r="AF2251" s="362"/>
      <c r="AG2251" s="362"/>
      <c r="AH2251" s="362"/>
      <c r="AI2251" s="362" t="str">
        <f t="shared" si="35"/>
        <v>NOCHelpdesk</v>
      </c>
      <c r="AJ2251" s="362" t="str">
        <f>VLOOKUP(AI2251,Table1[[#All],[CONCAT]:[Tfiber]],2,FALSE)</f>
        <v>Applications/Tools</v>
      </c>
      <c r="AK2251" s="362" t="s">
        <v>40</v>
      </c>
      <c r="AL2251" s="362"/>
      <c r="AM2251" s="362"/>
      <c r="AN2251" s="362"/>
      <c r="AO2251" s="362"/>
      <c r="AP2251" s="361"/>
      <c r="AR2251">
        <v>1</v>
      </c>
    </row>
    <row r="2252" spans="2:44" ht="15" hidden="1" customHeight="1" x14ac:dyDescent="0.35">
      <c r="B2252" s="362">
        <v>2250</v>
      </c>
      <c r="C2252" s="362" t="s">
        <v>5462</v>
      </c>
      <c r="D2252" s="362" t="s">
        <v>3</v>
      </c>
      <c r="E2252" s="362" t="s">
        <v>172</v>
      </c>
      <c r="F2252" s="362"/>
      <c r="G2252" s="362"/>
      <c r="H2252" s="362"/>
      <c r="I2252" s="362" t="s">
        <v>26</v>
      </c>
      <c r="J2252" s="362" t="s">
        <v>63</v>
      </c>
      <c r="K2252" s="361" t="s">
        <v>5463</v>
      </c>
      <c r="L2252" s="362"/>
      <c r="M2252" s="362" t="s">
        <v>186</v>
      </c>
      <c r="N2252" s="362" t="s">
        <v>95</v>
      </c>
      <c r="O2252" s="362"/>
      <c r="P2252" s="362" t="s">
        <v>2208</v>
      </c>
      <c r="Q2252" s="362" t="s">
        <v>4394</v>
      </c>
      <c r="R2252" s="362"/>
      <c r="S2252" s="361"/>
      <c r="T2252" s="362"/>
      <c r="U2252" s="362"/>
      <c r="V2252" s="362" t="s">
        <v>844</v>
      </c>
      <c r="W2252" s="362"/>
      <c r="X2252" s="362" t="s">
        <v>9</v>
      </c>
      <c r="Y2252" s="362" t="s">
        <v>2790</v>
      </c>
      <c r="Z2252" s="362" t="s">
        <v>90</v>
      </c>
      <c r="AA2252" s="366" t="s">
        <v>90</v>
      </c>
      <c r="AB2252" s="362" t="s">
        <v>90</v>
      </c>
      <c r="AC2252" s="380"/>
      <c r="AD2252" s="362"/>
      <c r="AE2252" s="362"/>
      <c r="AF2252" s="362"/>
      <c r="AG2252" s="362"/>
      <c r="AH2252" s="362"/>
      <c r="AI2252" s="362" t="str">
        <f t="shared" si="35"/>
        <v>NOCGPON</v>
      </c>
      <c r="AJ2252" s="362" t="str">
        <f>VLOOKUP(AI2252,Table1[[#All],[CONCAT]:[Tfiber]],2,FALSE)</f>
        <v>Applications/Tools</v>
      </c>
      <c r="AK2252" s="362" t="e">
        <v>#N/A</v>
      </c>
      <c r="AL2252" s="362" t="str">
        <f>VLOOKUP(C2252,[1]AllOSS!$B:$G,6,0)</f>
        <v>NOT-FEASIBLE</v>
      </c>
      <c r="AM2252" s="362">
        <f>VLOOKUP(C2252,[1]AllOSS!$B:$K,10,0)</f>
        <v>0</v>
      </c>
      <c r="AN2252" s="362"/>
      <c r="AO2252" s="362"/>
      <c r="AP2252" s="361" t="e">
        <v>#N/A</v>
      </c>
      <c r="AR2252">
        <v>1</v>
      </c>
    </row>
    <row r="2253" spans="2:44" ht="15" hidden="1" customHeight="1" x14ac:dyDescent="0.35">
      <c r="B2253" s="362">
        <v>2251</v>
      </c>
      <c r="C2253" s="362" t="s">
        <v>5464</v>
      </c>
      <c r="D2253" s="362" t="s">
        <v>3</v>
      </c>
      <c r="E2253" s="362" t="s">
        <v>172</v>
      </c>
      <c r="F2253" s="362"/>
      <c r="G2253" s="362"/>
      <c r="H2253" s="362"/>
      <c r="I2253" s="362" t="s">
        <v>77</v>
      </c>
      <c r="J2253" s="362" t="s">
        <v>63</v>
      </c>
      <c r="K2253" s="361" t="s">
        <v>5465</v>
      </c>
      <c r="L2253" s="362"/>
      <c r="M2253" s="362" t="s">
        <v>1689</v>
      </c>
      <c r="N2253" s="362" t="s">
        <v>90</v>
      </c>
      <c r="O2253" s="362"/>
      <c r="P2253" s="362" t="s">
        <v>2208</v>
      </c>
      <c r="Q2253" s="362" t="s">
        <v>4394</v>
      </c>
      <c r="R2253" s="362" t="s">
        <v>46</v>
      </c>
      <c r="S2253" s="365" t="s">
        <v>5431</v>
      </c>
      <c r="T2253" s="377"/>
      <c r="U2253" s="377"/>
      <c r="V2253" s="363" t="s">
        <v>133</v>
      </c>
      <c r="W2253" s="363"/>
      <c r="X2253" s="362" t="s">
        <v>9</v>
      </c>
      <c r="Y2253" s="362" t="s">
        <v>46</v>
      </c>
      <c r="Z2253" s="362" t="s">
        <v>90</v>
      </c>
      <c r="AA2253" s="366" t="s">
        <v>90</v>
      </c>
      <c r="AB2253" s="362" t="s">
        <v>90</v>
      </c>
      <c r="AC2253" s="380"/>
      <c r="AD2253" s="362"/>
      <c r="AE2253" s="362"/>
      <c r="AF2253" s="362"/>
      <c r="AG2253" s="362"/>
      <c r="AH2253" s="362"/>
      <c r="AI2253" s="362" t="str">
        <f t="shared" si="35"/>
        <v>NOCHelpdesk</v>
      </c>
      <c r="AJ2253" s="362" t="str">
        <f>VLOOKUP(AI2253,Table1[[#All],[CONCAT]:[Tfiber]],2,FALSE)</f>
        <v>Applications/Tools</v>
      </c>
      <c r="AK2253" s="362" t="s">
        <v>40</v>
      </c>
      <c r="AL2253" s="362"/>
      <c r="AM2253" s="362"/>
      <c r="AN2253" s="362"/>
      <c r="AO2253" s="362"/>
      <c r="AP2253" s="361"/>
      <c r="AR2253">
        <v>1</v>
      </c>
    </row>
    <row r="2254" spans="2:44" ht="15" hidden="1" customHeight="1" x14ac:dyDescent="0.35">
      <c r="B2254" s="362">
        <v>2252</v>
      </c>
      <c r="C2254" s="362" t="s">
        <v>5466</v>
      </c>
      <c r="D2254" s="362" t="s">
        <v>3</v>
      </c>
      <c r="E2254" s="362" t="s">
        <v>172</v>
      </c>
      <c r="F2254" s="362"/>
      <c r="G2254" s="362"/>
      <c r="H2254" s="362"/>
      <c r="I2254" s="362" t="s">
        <v>77</v>
      </c>
      <c r="J2254" s="362" t="s">
        <v>63</v>
      </c>
      <c r="K2254" s="361" t="s">
        <v>5467</v>
      </c>
      <c r="L2254" s="362"/>
      <c r="M2254" s="362" t="s">
        <v>1689</v>
      </c>
      <c r="N2254" s="362" t="s">
        <v>90</v>
      </c>
      <c r="O2254" s="362"/>
      <c r="P2254" s="362" t="s">
        <v>2208</v>
      </c>
      <c r="Q2254" s="362" t="s">
        <v>4394</v>
      </c>
      <c r="R2254" s="362" t="s">
        <v>46</v>
      </c>
      <c r="S2254" s="365" t="s">
        <v>5431</v>
      </c>
      <c r="T2254" s="377"/>
      <c r="U2254" s="377"/>
      <c r="V2254" s="363" t="s">
        <v>133</v>
      </c>
      <c r="W2254" s="363"/>
      <c r="X2254" s="362" t="s">
        <v>9</v>
      </c>
      <c r="Y2254" s="362" t="s">
        <v>46</v>
      </c>
      <c r="Z2254" s="362" t="s">
        <v>90</v>
      </c>
      <c r="AA2254" s="366" t="s">
        <v>90</v>
      </c>
      <c r="AB2254" s="362" t="s">
        <v>90</v>
      </c>
      <c r="AC2254" s="380"/>
      <c r="AD2254" s="362"/>
      <c r="AE2254" s="362"/>
      <c r="AF2254" s="362"/>
      <c r="AG2254" s="362"/>
      <c r="AH2254" s="362"/>
      <c r="AI2254" s="362" t="str">
        <f t="shared" si="35"/>
        <v>NOCHelpdesk</v>
      </c>
      <c r="AJ2254" s="362" t="str">
        <f>VLOOKUP(AI2254,Table1[[#All],[CONCAT]:[Tfiber]],2,FALSE)</f>
        <v>Applications/Tools</v>
      </c>
      <c r="AK2254" s="362" t="s">
        <v>40</v>
      </c>
      <c r="AL2254" s="362"/>
      <c r="AM2254" s="362"/>
      <c r="AN2254" s="362"/>
      <c r="AO2254" s="362"/>
      <c r="AP2254" s="361"/>
      <c r="AR2254">
        <v>1</v>
      </c>
    </row>
    <row r="2255" spans="2:44" ht="15" hidden="1" customHeight="1" x14ac:dyDescent="0.35">
      <c r="B2255" s="362">
        <v>2253</v>
      </c>
      <c r="C2255" s="362" t="s">
        <v>5468</v>
      </c>
      <c r="D2255" s="362" t="s">
        <v>3</v>
      </c>
      <c r="E2255" s="362" t="s">
        <v>172</v>
      </c>
      <c r="F2255" s="362"/>
      <c r="G2255" s="362"/>
      <c r="H2255" s="362"/>
      <c r="I2255" s="362" t="s">
        <v>77</v>
      </c>
      <c r="J2255" s="362" t="s">
        <v>63</v>
      </c>
      <c r="K2255" s="361" t="s">
        <v>5469</v>
      </c>
      <c r="L2255" s="362"/>
      <c r="M2255" s="362" t="s">
        <v>1689</v>
      </c>
      <c r="N2255" s="362" t="s">
        <v>90</v>
      </c>
      <c r="O2255" s="362"/>
      <c r="P2255" s="362" t="s">
        <v>2208</v>
      </c>
      <c r="Q2255" s="362" t="s">
        <v>4394</v>
      </c>
      <c r="R2255" s="362" t="s">
        <v>46</v>
      </c>
      <c r="S2255" s="365" t="s">
        <v>5431</v>
      </c>
      <c r="T2255" s="377"/>
      <c r="U2255" s="377"/>
      <c r="V2255" s="363" t="s">
        <v>133</v>
      </c>
      <c r="W2255" s="363"/>
      <c r="X2255" s="362" t="s">
        <v>9</v>
      </c>
      <c r="Y2255" s="362" t="s">
        <v>46</v>
      </c>
      <c r="Z2255" s="362" t="s">
        <v>90</v>
      </c>
      <c r="AA2255" s="366" t="s">
        <v>90</v>
      </c>
      <c r="AB2255" s="362" t="s">
        <v>90</v>
      </c>
      <c r="AC2255" s="380"/>
      <c r="AD2255" s="362"/>
      <c r="AE2255" s="362"/>
      <c r="AF2255" s="362"/>
      <c r="AG2255" s="362"/>
      <c r="AH2255" s="362"/>
      <c r="AI2255" s="362" t="str">
        <f t="shared" si="35"/>
        <v>NOCHelpdesk</v>
      </c>
      <c r="AJ2255" s="362" t="str">
        <f>VLOOKUP(AI2255,Table1[[#All],[CONCAT]:[Tfiber]],2,FALSE)</f>
        <v>Applications/Tools</v>
      </c>
      <c r="AK2255" s="362" t="s">
        <v>40</v>
      </c>
      <c r="AL2255" s="362"/>
      <c r="AM2255" s="362"/>
      <c r="AN2255" s="362"/>
      <c r="AO2255" s="362"/>
      <c r="AP2255" s="361"/>
      <c r="AR2255">
        <v>1</v>
      </c>
    </row>
    <row r="2256" spans="2:44" ht="15" hidden="1" customHeight="1" x14ac:dyDescent="0.35">
      <c r="B2256" s="362">
        <v>2254</v>
      </c>
      <c r="C2256" s="362" t="s">
        <v>5470</v>
      </c>
      <c r="D2256" s="362" t="s">
        <v>3</v>
      </c>
      <c r="E2256" s="362" t="s">
        <v>172</v>
      </c>
      <c r="F2256" s="362"/>
      <c r="G2256" s="362"/>
      <c r="H2256" s="362"/>
      <c r="I2256" s="362" t="s">
        <v>77</v>
      </c>
      <c r="J2256" s="362" t="s">
        <v>63</v>
      </c>
      <c r="K2256" s="361" t="s">
        <v>5471</v>
      </c>
      <c r="L2256" s="362"/>
      <c r="M2256" s="362" t="s">
        <v>1689</v>
      </c>
      <c r="N2256" s="362" t="s">
        <v>90</v>
      </c>
      <c r="O2256" s="362"/>
      <c r="P2256" s="362" t="s">
        <v>2208</v>
      </c>
      <c r="Q2256" s="362" t="s">
        <v>4394</v>
      </c>
      <c r="R2256" s="362" t="s">
        <v>46</v>
      </c>
      <c r="S2256" s="365" t="s">
        <v>5431</v>
      </c>
      <c r="T2256" s="377"/>
      <c r="U2256" s="377"/>
      <c r="V2256" s="363" t="s">
        <v>133</v>
      </c>
      <c r="W2256" s="363"/>
      <c r="X2256" s="362" t="s">
        <v>9</v>
      </c>
      <c r="Y2256" s="362" t="s">
        <v>46</v>
      </c>
      <c r="Z2256" s="362" t="s">
        <v>90</v>
      </c>
      <c r="AA2256" s="366" t="s">
        <v>90</v>
      </c>
      <c r="AB2256" s="362" t="s">
        <v>90</v>
      </c>
      <c r="AC2256" s="380"/>
      <c r="AD2256" s="362"/>
      <c r="AE2256" s="362"/>
      <c r="AF2256" s="362"/>
      <c r="AG2256" s="362"/>
      <c r="AH2256" s="362"/>
      <c r="AI2256" s="362" t="str">
        <f t="shared" si="35"/>
        <v>NOCHelpdesk</v>
      </c>
      <c r="AJ2256" s="362" t="str">
        <f>VLOOKUP(AI2256,Table1[[#All],[CONCAT]:[Tfiber]],2,FALSE)</f>
        <v>Applications/Tools</v>
      </c>
      <c r="AK2256" s="362" t="s">
        <v>40</v>
      </c>
      <c r="AL2256" s="362"/>
      <c r="AM2256" s="362"/>
      <c r="AN2256" s="362"/>
      <c r="AO2256" s="362"/>
      <c r="AP2256" s="361"/>
      <c r="AR2256">
        <v>1</v>
      </c>
    </row>
    <row r="2257" spans="2:44" ht="15" hidden="1" customHeight="1" x14ac:dyDescent="0.35">
      <c r="B2257" s="362">
        <v>2255</v>
      </c>
      <c r="C2257" s="362" t="s">
        <v>5472</v>
      </c>
      <c r="D2257" s="362" t="s">
        <v>3</v>
      </c>
      <c r="E2257" s="362" t="s">
        <v>172</v>
      </c>
      <c r="F2257" s="362"/>
      <c r="G2257" s="362"/>
      <c r="H2257" s="362"/>
      <c r="I2257" s="362" t="s">
        <v>77</v>
      </c>
      <c r="J2257" s="362" t="s">
        <v>63</v>
      </c>
      <c r="K2257" s="361" t="s">
        <v>5473</v>
      </c>
      <c r="L2257" s="362"/>
      <c r="M2257" s="362" t="s">
        <v>1689</v>
      </c>
      <c r="N2257" s="362" t="s">
        <v>90</v>
      </c>
      <c r="O2257" s="362"/>
      <c r="P2257" s="362" t="s">
        <v>2208</v>
      </c>
      <c r="Q2257" s="362" t="s">
        <v>4394</v>
      </c>
      <c r="R2257" s="362" t="s">
        <v>46</v>
      </c>
      <c r="S2257" s="365" t="s">
        <v>5431</v>
      </c>
      <c r="T2257" s="377"/>
      <c r="U2257" s="377"/>
      <c r="V2257" s="363" t="s">
        <v>133</v>
      </c>
      <c r="W2257" s="363"/>
      <c r="X2257" s="362" t="s">
        <v>9</v>
      </c>
      <c r="Y2257" s="362" t="s">
        <v>46</v>
      </c>
      <c r="Z2257" s="362" t="s">
        <v>90</v>
      </c>
      <c r="AA2257" s="366" t="s">
        <v>90</v>
      </c>
      <c r="AB2257" s="362" t="s">
        <v>90</v>
      </c>
      <c r="AC2257" s="380"/>
      <c r="AD2257" s="362"/>
      <c r="AE2257" s="362"/>
      <c r="AF2257" s="362"/>
      <c r="AG2257" s="362"/>
      <c r="AH2257" s="362"/>
      <c r="AI2257" s="362" t="str">
        <f t="shared" si="35"/>
        <v>NOCHelpdesk</v>
      </c>
      <c r="AJ2257" s="362" t="str">
        <f>VLOOKUP(AI2257,Table1[[#All],[CONCAT]:[Tfiber]],2,FALSE)</f>
        <v>Applications/Tools</v>
      </c>
      <c r="AK2257" s="362" t="s">
        <v>40</v>
      </c>
      <c r="AL2257" s="362"/>
      <c r="AM2257" s="362"/>
      <c r="AN2257" s="362"/>
      <c r="AO2257" s="362"/>
      <c r="AP2257" s="361"/>
      <c r="AR2257">
        <v>1</v>
      </c>
    </row>
    <row r="2258" spans="2:44" ht="15" hidden="1" customHeight="1" x14ac:dyDescent="0.35">
      <c r="B2258" s="362">
        <v>2256</v>
      </c>
      <c r="C2258" s="362" t="s">
        <v>5474</v>
      </c>
      <c r="D2258" s="362" t="s">
        <v>3</v>
      </c>
      <c r="E2258" s="362" t="s">
        <v>172</v>
      </c>
      <c r="F2258" s="362"/>
      <c r="G2258" s="362"/>
      <c r="H2258" s="362"/>
      <c r="I2258" s="362" t="s">
        <v>62</v>
      </c>
      <c r="J2258" s="362" t="s">
        <v>822</v>
      </c>
      <c r="K2258" s="361" t="s">
        <v>5475</v>
      </c>
      <c r="L2258" s="362"/>
      <c r="M2258" s="362" t="s">
        <v>186</v>
      </c>
      <c r="N2258" s="362" t="s">
        <v>40</v>
      </c>
      <c r="O2258" s="362"/>
      <c r="P2258" s="362" t="s">
        <v>62</v>
      </c>
      <c r="Q2258" s="362" t="s">
        <v>5476</v>
      </c>
      <c r="R2258" s="362"/>
      <c r="S2258" s="361" t="s">
        <v>90</v>
      </c>
      <c r="T2258" s="362"/>
      <c r="U2258" s="362"/>
      <c r="V2258" s="362" t="s">
        <v>824</v>
      </c>
      <c r="W2258" s="362"/>
      <c r="X2258" s="362" t="s">
        <v>9</v>
      </c>
      <c r="Y2258" s="362" t="s">
        <v>9</v>
      </c>
      <c r="Z2258" s="362" t="s">
        <v>90</v>
      </c>
      <c r="AA2258" s="366" t="s">
        <v>90</v>
      </c>
      <c r="AB2258" s="362" t="s">
        <v>90</v>
      </c>
      <c r="AC2258" s="380"/>
      <c r="AD2258" s="362"/>
      <c r="AE2258" s="362"/>
      <c r="AF2258" s="362"/>
      <c r="AG2258" s="362"/>
      <c r="AH2258" s="362"/>
      <c r="AI2258" s="362" t="str">
        <f t="shared" si="35"/>
        <v>NOCNSO</v>
      </c>
      <c r="AJ2258" s="362" t="str">
        <f>VLOOKUP(AI2258,Table1[[#All],[CONCAT]:[Tfiber]],2,FALSE)</f>
        <v>Applications/Tools</v>
      </c>
      <c r="AK2258" s="362" t="s">
        <v>40</v>
      </c>
      <c r="AL2258" s="362"/>
      <c r="AM2258" s="362"/>
      <c r="AN2258" s="362"/>
      <c r="AO2258" s="362"/>
      <c r="AP2258" s="361" t="e">
        <v>#N/A</v>
      </c>
      <c r="AR2258">
        <v>1</v>
      </c>
    </row>
    <row r="2259" spans="2:44" ht="15" hidden="1" customHeight="1" x14ac:dyDescent="0.35">
      <c r="B2259" s="362">
        <v>2257</v>
      </c>
      <c r="C2259" s="362" t="s">
        <v>5477</v>
      </c>
      <c r="D2259" s="362" t="s">
        <v>3</v>
      </c>
      <c r="E2259" s="362" t="s">
        <v>172</v>
      </c>
      <c r="F2259" s="362"/>
      <c r="G2259" s="362"/>
      <c r="H2259" s="362"/>
      <c r="I2259" s="362" t="s">
        <v>62</v>
      </c>
      <c r="J2259" s="362" t="s">
        <v>822</v>
      </c>
      <c r="K2259" s="361" t="s">
        <v>5478</v>
      </c>
      <c r="L2259" s="362"/>
      <c r="M2259" s="362" t="s">
        <v>186</v>
      </c>
      <c r="N2259" s="362" t="s">
        <v>40</v>
      </c>
      <c r="O2259" s="362"/>
      <c r="P2259" s="362" t="s">
        <v>62</v>
      </c>
      <c r="Q2259" s="362" t="s">
        <v>5476</v>
      </c>
      <c r="R2259" s="362"/>
      <c r="S2259" s="361" t="s">
        <v>90</v>
      </c>
      <c r="T2259" s="362"/>
      <c r="U2259" s="362"/>
      <c r="V2259" s="362" t="s">
        <v>824</v>
      </c>
      <c r="W2259" s="362"/>
      <c r="X2259" s="362" t="s">
        <v>9</v>
      </c>
      <c r="Y2259" s="362" t="s">
        <v>9</v>
      </c>
      <c r="Z2259" s="362" t="s">
        <v>90</v>
      </c>
      <c r="AA2259" s="366" t="s">
        <v>90</v>
      </c>
      <c r="AB2259" s="362" t="s">
        <v>90</v>
      </c>
      <c r="AC2259" s="380"/>
      <c r="AD2259" s="362"/>
      <c r="AE2259" s="362"/>
      <c r="AF2259" s="362"/>
      <c r="AG2259" s="362"/>
      <c r="AH2259" s="362"/>
      <c r="AI2259" s="362" t="str">
        <f t="shared" si="35"/>
        <v>NOCNSO</v>
      </c>
      <c r="AJ2259" s="362" t="str">
        <f>VLOOKUP(AI2259,Table1[[#All],[CONCAT]:[Tfiber]],2,FALSE)</f>
        <v>Applications/Tools</v>
      </c>
      <c r="AK2259" s="362" t="s">
        <v>40</v>
      </c>
      <c r="AL2259" s="362"/>
      <c r="AM2259" s="362"/>
      <c r="AN2259" s="362"/>
      <c r="AO2259" s="362"/>
      <c r="AP2259" s="361" t="e">
        <v>#N/A</v>
      </c>
      <c r="AR2259">
        <v>1</v>
      </c>
    </row>
    <row r="2260" spans="2:44" ht="15" hidden="1" customHeight="1" x14ac:dyDescent="0.35">
      <c r="B2260" s="362">
        <v>2258</v>
      </c>
      <c r="C2260" s="362" t="s">
        <v>5479</v>
      </c>
      <c r="D2260" s="362" t="s">
        <v>3</v>
      </c>
      <c r="E2260" s="362" t="s">
        <v>172</v>
      </c>
      <c r="F2260" s="362"/>
      <c r="G2260" s="362"/>
      <c r="H2260" s="362"/>
      <c r="I2260" s="362" t="s">
        <v>65</v>
      </c>
      <c r="J2260" s="362" t="s">
        <v>822</v>
      </c>
      <c r="K2260" s="361" t="s">
        <v>5480</v>
      </c>
      <c r="L2260" s="362"/>
      <c r="M2260" s="362" t="s">
        <v>186</v>
      </c>
      <c r="N2260" s="362" t="s">
        <v>40</v>
      </c>
      <c r="O2260" s="362"/>
      <c r="P2260" s="362" t="s">
        <v>5481</v>
      </c>
      <c r="Q2260" s="362" t="s">
        <v>5482</v>
      </c>
      <c r="R2260" s="362"/>
      <c r="S2260" s="361" t="s">
        <v>90</v>
      </c>
      <c r="T2260" s="362"/>
      <c r="U2260" s="362"/>
      <c r="V2260" s="362" t="s">
        <v>202</v>
      </c>
      <c r="W2260" s="362"/>
      <c r="X2260" s="362" t="s">
        <v>9</v>
      </c>
      <c r="Y2260" s="362" t="s">
        <v>9</v>
      </c>
      <c r="Z2260" s="362" t="s">
        <v>90</v>
      </c>
      <c r="AA2260" s="366" t="s">
        <v>90</v>
      </c>
      <c r="AB2260" s="362" t="s">
        <v>90</v>
      </c>
      <c r="AC2260" s="380"/>
      <c r="AD2260" s="362"/>
      <c r="AE2260" s="362"/>
      <c r="AF2260" s="362"/>
      <c r="AG2260" s="362"/>
      <c r="AH2260" s="362"/>
      <c r="AI2260" s="362" t="str">
        <f t="shared" si="35"/>
        <v>NOCBSS</v>
      </c>
      <c r="AJ2260" s="362" t="str">
        <f>VLOOKUP(AI2260,Table1[[#All],[CONCAT]:[Tfiber]],2,FALSE)</f>
        <v>Applications/Tools</v>
      </c>
      <c r="AK2260" s="362" t="s">
        <v>40</v>
      </c>
      <c r="AL2260" s="362"/>
      <c r="AM2260" s="362"/>
      <c r="AN2260" s="362"/>
      <c r="AO2260" s="362"/>
      <c r="AP2260" s="361" t="e">
        <v>#N/A</v>
      </c>
      <c r="AR2260">
        <v>1</v>
      </c>
    </row>
    <row r="2261" spans="2:44" ht="15" hidden="1" customHeight="1" x14ac:dyDescent="0.35">
      <c r="B2261" s="362">
        <v>2259</v>
      </c>
      <c r="C2261" s="362" t="s">
        <v>5483</v>
      </c>
      <c r="D2261" s="362" t="s">
        <v>3</v>
      </c>
      <c r="E2261" s="362" t="s">
        <v>172</v>
      </c>
      <c r="F2261" s="362"/>
      <c r="G2261" s="362" t="s">
        <v>63</v>
      </c>
      <c r="H2261" s="362" t="s">
        <v>63</v>
      </c>
      <c r="I2261" s="362" t="s">
        <v>80</v>
      </c>
      <c r="J2261" s="362" t="s">
        <v>63</v>
      </c>
      <c r="K2261" s="361" t="s">
        <v>5484</v>
      </c>
      <c r="L2261" s="362"/>
      <c r="M2261" s="362" t="s">
        <v>186</v>
      </c>
      <c r="N2261" s="362" t="s">
        <v>40</v>
      </c>
      <c r="O2261" s="362"/>
      <c r="P2261" s="362" t="s">
        <v>2208</v>
      </c>
      <c r="Q2261" s="362" t="s">
        <v>5485</v>
      </c>
      <c r="R2261" s="362"/>
      <c r="S2261" s="361"/>
      <c r="T2261" s="362"/>
      <c r="U2261" s="362"/>
      <c r="V2261" s="362" t="s">
        <v>844</v>
      </c>
      <c r="W2261" s="362"/>
      <c r="X2261" s="362" t="s">
        <v>9</v>
      </c>
      <c r="Y2261" s="362" t="s">
        <v>9</v>
      </c>
      <c r="Z2261" s="362" t="s">
        <v>90</v>
      </c>
      <c r="AA2261" s="366" t="s">
        <v>90</v>
      </c>
      <c r="AB2261" s="362" t="s">
        <v>90</v>
      </c>
      <c r="AC2261" s="380"/>
      <c r="AD2261" s="362"/>
      <c r="AE2261" s="362"/>
      <c r="AF2261" s="362"/>
      <c r="AG2261" s="362"/>
      <c r="AH2261" s="362"/>
      <c r="AI2261" s="362" t="str">
        <f t="shared" si="35"/>
        <v>NOCAll Domain</v>
      </c>
      <c r="AJ2261" s="362" t="str">
        <f>VLOOKUP(AI2261,Table1[[#All],[CONCAT]:[Tfiber]],2,FALSE)</f>
        <v>Applications/Tools</v>
      </c>
      <c r="AK2261" s="362" t="s">
        <v>40</v>
      </c>
      <c r="AL2261" s="362" t="str">
        <f>VLOOKUP(C2261,[1]AllOSS!$B:$G,6,0)</f>
        <v>OPEN</v>
      </c>
      <c r="AM2261" s="362">
        <f>VLOOKUP(C2261,[1]AllOSS!$B:$K,10,0)</f>
        <v>0</v>
      </c>
      <c r="AN2261" s="362"/>
      <c r="AO2261" s="362"/>
      <c r="AP2261" s="361" t="e">
        <v>#N/A</v>
      </c>
      <c r="AR2261">
        <v>1</v>
      </c>
    </row>
    <row r="2262" spans="2:44" ht="15" hidden="1" customHeight="1" x14ac:dyDescent="0.35">
      <c r="B2262" s="362">
        <v>2260</v>
      </c>
      <c r="C2262" s="362" t="s">
        <v>5486</v>
      </c>
      <c r="D2262" s="362" t="s">
        <v>3</v>
      </c>
      <c r="E2262" s="362" t="s">
        <v>172</v>
      </c>
      <c r="F2262" s="362"/>
      <c r="G2262" s="362" t="s">
        <v>63</v>
      </c>
      <c r="H2262" s="362" t="s">
        <v>63</v>
      </c>
      <c r="I2262" s="362" t="s">
        <v>80</v>
      </c>
      <c r="J2262" s="362" t="s">
        <v>63</v>
      </c>
      <c r="K2262" s="361" t="s">
        <v>5487</v>
      </c>
      <c r="L2262" s="362"/>
      <c r="M2262" s="362" t="s">
        <v>186</v>
      </c>
      <c r="N2262" s="362" t="s">
        <v>4410</v>
      </c>
      <c r="O2262" s="362"/>
      <c r="P2262" s="362" t="s">
        <v>2208</v>
      </c>
      <c r="Q2262" s="362" t="s">
        <v>5485</v>
      </c>
      <c r="R2262" s="362"/>
      <c r="S2262" s="361"/>
      <c r="T2262" s="362"/>
      <c r="U2262" s="362"/>
      <c r="V2262" s="362" t="s">
        <v>844</v>
      </c>
      <c r="W2262" s="362"/>
      <c r="X2262" s="362"/>
      <c r="Y2262" s="362" t="s">
        <v>48</v>
      </c>
      <c r="Z2262" s="362" t="s">
        <v>90</v>
      </c>
      <c r="AA2262" s="366" t="s">
        <v>90</v>
      </c>
      <c r="AB2262" s="362" t="s">
        <v>90</v>
      </c>
      <c r="AC2262" s="380"/>
      <c r="AD2262" s="362"/>
      <c r="AE2262" s="362"/>
      <c r="AF2262" s="362"/>
      <c r="AG2262" s="362"/>
      <c r="AH2262" s="362"/>
      <c r="AI2262" s="362" t="str">
        <f t="shared" si="35"/>
        <v>NOCAll Domain</v>
      </c>
      <c r="AJ2262" s="362" t="str">
        <f>VLOOKUP(AI2262,Table1[[#All],[CONCAT]:[Tfiber]],2,FALSE)</f>
        <v>Applications/Tools</v>
      </c>
      <c r="AK2262" s="362" t="s">
        <v>40</v>
      </c>
      <c r="AL2262" s="362" t="str">
        <f>VLOOKUP(C2262,[1]AllOSS!$B:$G,6,0)</f>
        <v>COMPLETED</v>
      </c>
      <c r="AM2262" s="362" t="str">
        <f>VLOOKUP(C2262,[1]AllOSS!$B:$K,10,0)</f>
        <v>consider SS from mail</v>
      </c>
      <c r="AN2262" s="362"/>
      <c r="AO2262" s="362"/>
      <c r="AP2262" s="361"/>
      <c r="AR2262">
        <v>1</v>
      </c>
    </row>
    <row r="2263" spans="2:44" ht="15" hidden="1" customHeight="1" x14ac:dyDescent="0.35">
      <c r="B2263" s="362">
        <v>2261</v>
      </c>
      <c r="C2263" s="362" t="s">
        <v>5488</v>
      </c>
      <c r="D2263" s="362" t="s">
        <v>3</v>
      </c>
      <c r="E2263" s="362" t="s">
        <v>172</v>
      </c>
      <c r="F2263" s="362"/>
      <c r="G2263" s="362"/>
      <c r="H2263" s="362"/>
      <c r="I2263" s="362" t="s">
        <v>26</v>
      </c>
      <c r="J2263" s="362" t="s">
        <v>63</v>
      </c>
      <c r="K2263" s="361" t="s">
        <v>5489</v>
      </c>
      <c r="L2263" s="362"/>
      <c r="M2263" s="362" t="s">
        <v>186</v>
      </c>
      <c r="N2263" s="362" t="s">
        <v>4410</v>
      </c>
      <c r="O2263" s="362"/>
      <c r="P2263" s="362" t="s">
        <v>2208</v>
      </c>
      <c r="Q2263" s="362" t="s">
        <v>4394</v>
      </c>
      <c r="R2263" s="362"/>
      <c r="S2263" s="361"/>
      <c r="T2263" s="362"/>
      <c r="U2263" s="362"/>
      <c r="V2263" s="362" t="s">
        <v>844</v>
      </c>
      <c r="W2263" s="362"/>
      <c r="X2263" s="362"/>
      <c r="Y2263" s="362" t="s">
        <v>48</v>
      </c>
      <c r="Z2263" s="362" t="s">
        <v>90</v>
      </c>
      <c r="AA2263" s="366" t="s">
        <v>90</v>
      </c>
      <c r="AB2263" s="362" t="s">
        <v>90</v>
      </c>
      <c r="AC2263" s="380"/>
      <c r="AD2263" s="362"/>
      <c r="AE2263" s="362"/>
      <c r="AF2263" s="362"/>
      <c r="AG2263" s="362"/>
      <c r="AH2263" s="362"/>
      <c r="AI2263" s="362" t="str">
        <f t="shared" si="35"/>
        <v>NOCGPON</v>
      </c>
      <c r="AJ2263" s="362" t="str">
        <f>VLOOKUP(AI2263,Table1[[#All],[CONCAT]:[Tfiber]],2,FALSE)</f>
        <v>Applications/Tools</v>
      </c>
      <c r="AK2263" s="362" t="s">
        <v>40</v>
      </c>
      <c r="AL2263" s="362" t="str">
        <f>VLOOKUP(C2263,[1]AllOSS!$B:$G,6,0)</f>
        <v>COMPLETED</v>
      </c>
      <c r="AM2263" s="362">
        <f>VLOOKUP(C2263,[1]AllOSS!$B:$K,10,0)</f>
        <v>0</v>
      </c>
      <c r="AN2263" s="362"/>
      <c r="AO2263" s="362"/>
      <c r="AP2263" s="361"/>
      <c r="AR2263">
        <v>1</v>
      </c>
    </row>
    <row r="2264" spans="2:44" ht="15" hidden="1" customHeight="1" x14ac:dyDescent="0.35">
      <c r="B2264" s="362">
        <v>2262</v>
      </c>
      <c r="C2264" s="362" t="s">
        <v>5490</v>
      </c>
      <c r="D2264" s="362" t="s">
        <v>3</v>
      </c>
      <c r="E2264" s="362" t="s">
        <v>172</v>
      </c>
      <c r="F2264" s="362"/>
      <c r="G2264" s="362"/>
      <c r="H2264" s="362"/>
      <c r="I2264" s="362" t="s">
        <v>74</v>
      </c>
      <c r="J2264" s="362" t="s">
        <v>74</v>
      </c>
      <c r="K2264" s="361" t="s">
        <v>5491</v>
      </c>
      <c r="L2264" s="361"/>
      <c r="M2264" s="362" t="s">
        <v>186</v>
      </c>
      <c r="N2264" s="362" t="s">
        <v>90</v>
      </c>
      <c r="O2264" s="362"/>
      <c r="P2264" s="362" t="s">
        <v>74</v>
      </c>
      <c r="Q2264" s="362" t="s">
        <v>5401</v>
      </c>
      <c r="R2264" s="362"/>
      <c r="S2264" s="361"/>
      <c r="T2264" s="362"/>
      <c r="U2264" s="362"/>
      <c r="V2264" s="362" t="s">
        <v>120</v>
      </c>
      <c r="W2264" s="362"/>
      <c r="X2264" s="362"/>
      <c r="Y2264" s="362" t="s">
        <v>48</v>
      </c>
      <c r="Z2264" s="362" t="s">
        <v>90</v>
      </c>
      <c r="AA2264" s="366" t="s">
        <v>90</v>
      </c>
      <c r="AB2264" s="362" t="s">
        <v>90</v>
      </c>
      <c r="AC2264" s="380"/>
      <c r="AD2264" s="362"/>
      <c r="AE2264" s="362"/>
      <c r="AF2264" s="362"/>
      <c r="AG2264" s="362"/>
      <c r="AH2264" s="362"/>
      <c r="AI2264" s="362" t="str">
        <f t="shared" si="35"/>
        <v>NOCWFM</v>
      </c>
      <c r="AJ2264" s="362" t="str">
        <f>VLOOKUP(AI2264,Table1[[#All],[CONCAT]:[Tfiber]],2,FALSE)</f>
        <v>Applications/Tools</v>
      </c>
      <c r="AK2264" s="362" t="s">
        <v>40</v>
      </c>
      <c r="AL2264" s="362"/>
      <c r="AM2264" s="362"/>
      <c r="AN2264" s="362"/>
      <c r="AO2264" s="362"/>
      <c r="AP2264" s="361"/>
      <c r="AR2264">
        <v>1</v>
      </c>
    </row>
    <row r="2265" spans="2:44" ht="15" hidden="1" customHeight="1" x14ac:dyDescent="0.35">
      <c r="B2265" s="362">
        <v>2263</v>
      </c>
      <c r="C2265" s="362" t="s">
        <v>5492</v>
      </c>
      <c r="D2265" s="362" t="s">
        <v>3</v>
      </c>
      <c r="E2265" s="362" t="s">
        <v>172</v>
      </c>
      <c r="F2265" s="362"/>
      <c r="G2265" s="362"/>
      <c r="H2265" s="362"/>
      <c r="I2265" s="362" t="s">
        <v>74</v>
      </c>
      <c r="J2265" s="362" t="s">
        <v>74</v>
      </c>
      <c r="K2265" s="361" t="s">
        <v>5493</v>
      </c>
      <c r="L2265" s="361"/>
      <c r="M2265" s="362" t="s">
        <v>186</v>
      </c>
      <c r="N2265" s="362" t="s">
        <v>90</v>
      </c>
      <c r="O2265" s="362"/>
      <c r="P2265" s="362" t="s">
        <v>74</v>
      </c>
      <c r="Q2265" s="362" t="s">
        <v>5401</v>
      </c>
      <c r="R2265" s="362"/>
      <c r="S2265" s="361" t="s">
        <v>5494</v>
      </c>
      <c r="T2265" s="362"/>
      <c r="U2265" s="362"/>
      <c r="V2265" s="362" t="s">
        <v>120</v>
      </c>
      <c r="W2265" s="362"/>
      <c r="X2265" s="362" t="s">
        <v>9</v>
      </c>
      <c r="Y2265" s="362" t="s">
        <v>46</v>
      </c>
      <c r="Z2265" s="362" t="s">
        <v>90</v>
      </c>
      <c r="AA2265" s="366" t="s">
        <v>90</v>
      </c>
      <c r="AB2265" s="362" t="s">
        <v>90</v>
      </c>
      <c r="AC2265" s="380"/>
      <c r="AD2265" s="362"/>
      <c r="AE2265" s="362"/>
      <c r="AF2265" s="362"/>
      <c r="AG2265" s="362"/>
      <c r="AH2265" s="362"/>
      <c r="AI2265" s="362" t="str">
        <f t="shared" si="35"/>
        <v>NOCWFM</v>
      </c>
      <c r="AJ2265" s="362" t="str">
        <f>VLOOKUP(AI2265,Table1[[#All],[CONCAT]:[Tfiber]],2,FALSE)</f>
        <v>Applications/Tools</v>
      </c>
      <c r="AK2265" s="362" t="s">
        <v>40</v>
      </c>
      <c r="AL2265" s="362"/>
      <c r="AM2265" s="362"/>
      <c r="AN2265" s="362"/>
      <c r="AO2265" s="362"/>
      <c r="AP2265" s="361" t="e">
        <v>#N/A</v>
      </c>
      <c r="AR2265">
        <v>1</v>
      </c>
    </row>
    <row r="2266" spans="2:44" ht="15" hidden="1" customHeight="1" x14ac:dyDescent="0.35">
      <c r="B2266" s="362">
        <v>2264</v>
      </c>
      <c r="C2266" s="362" t="s">
        <v>5495</v>
      </c>
      <c r="D2266" s="362" t="s">
        <v>3</v>
      </c>
      <c r="E2266" s="362" t="s">
        <v>172</v>
      </c>
      <c r="F2266" s="362"/>
      <c r="G2266" s="362" t="s">
        <v>63</v>
      </c>
      <c r="H2266" s="362" t="s">
        <v>5496</v>
      </c>
      <c r="I2266" s="362" t="s">
        <v>63</v>
      </c>
      <c r="J2266" s="362" t="s">
        <v>63</v>
      </c>
      <c r="K2266" s="361" t="s">
        <v>5497</v>
      </c>
      <c r="L2266" s="361"/>
      <c r="M2266" s="362" t="s">
        <v>186</v>
      </c>
      <c r="N2266" s="362" t="s">
        <v>90</v>
      </c>
      <c r="O2266" s="362"/>
      <c r="P2266" s="362" t="s">
        <v>2208</v>
      </c>
      <c r="Q2266" s="362" t="s">
        <v>4394</v>
      </c>
      <c r="R2266" s="362"/>
      <c r="S2266" s="361" t="s">
        <v>5498</v>
      </c>
      <c r="T2266" s="362"/>
      <c r="U2266" s="362"/>
      <c r="V2266" s="362" t="s">
        <v>844</v>
      </c>
      <c r="W2266" s="362"/>
      <c r="X2266" s="362"/>
      <c r="Y2266" s="362" t="s">
        <v>48</v>
      </c>
      <c r="Z2266" s="362" t="s">
        <v>90</v>
      </c>
      <c r="AA2266" s="366" t="s">
        <v>90</v>
      </c>
      <c r="AB2266" s="362" t="s">
        <v>90</v>
      </c>
      <c r="AC2266" s="380"/>
      <c r="AD2266" s="362"/>
      <c r="AE2266" s="362"/>
      <c r="AF2266" s="362"/>
      <c r="AG2266" s="362"/>
      <c r="AH2266" s="362"/>
      <c r="AI2266" s="362" t="str">
        <f t="shared" si="35"/>
        <v>NOCOSS</v>
      </c>
      <c r="AJ2266" s="362" t="str">
        <f>VLOOKUP(AI2266,Table1[[#All],[CONCAT]:[Tfiber]],2,FALSE)</f>
        <v>Applications/Tools</v>
      </c>
      <c r="AK2266" s="362" t="s">
        <v>40</v>
      </c>
      <c r="AL2266" s="362" t="str">
        <f>VLOOKUP(C2266,[1]AllOSS!$B:$G,6,0)</f>
        <v>COMPLETED</v>
      </c>
      <c r="AM2266" s="362" t="str">
        <f>VLOOKUP(C2266,[1]AllOSS!$B:$K,10,0)</f>
        <v>09-09-2025: its configurable item and can be modified on demand</v>
      </c>
      <c r="AN2266" s="362"/>
      <c r="AO2266" s="362"/>
      <c r="AP2266" s="361" t="s">
        <v>1724</v>
      </c>
      <c r="AR2266">
        <v>1</v>
      </c>
    </row>
    <row r="2267" spans="2:44" ht="15" hidden="1" customHeight="1" x14ac:dyDescent="0.35">
      <c r="B2267" s="362">
        <v>2265</v>
      </c>
      <c r="C2267" s="362" t="s">
        <v>5499</v>
      </c>
      <c r="D2267" s="362" t="s">
        <v>3</v>
      </c>
      <c r="E2267" s="362" t="s">
        <v>172</v>
      </c>
      <c r="F2267" s="362"/>
      <c r="G2267" s="362" t="s">
        <v>63</v>
      </c>
      <c r="H2267" s="362" t="s">
        <v>63</v>
      </c>
      <c r="I2267" s="362" t="s">
        <v>80</v>
      </c>
      <c r="J2267" s="362" t="s">
        <v>63</v>
      </c>
      <c r="K2267" s="361" t="s">
        <v>5500</v>
      </c>
      <c r="L2267" s="362"/>
      <c r="M2267" s="362" t="s">
        <v>186</v>
      </c>
      <c r="N2267" s="362" t="s">
        <v>4410</v>
      </c>
      <c r="O2267" s="362"/>
      <c r="P2267" s="362" t="s">
        <v>4399</v>
      </c>
      <c r="Q2267" s="362" t="s">
        <v>4400</v>
      </c>
      <c r="R2267" s="362"/>
      <c r="S2267" s="361"/>
      <c r="T2267" s="362"/>
      <c r="U2267" s="362"/>
      <c r="V2267" s="362" t="s">
        <v>844</v>
      </c>
      <c r="W2267" s="362"/>
      <c r="X2267" s="362"/>
      <c r="Y2267" s="362" t="s">
        <v>48</v>
      </c>
      <c r="Z2267" s="362" t="s">
        <v>90</v>
      </c>
      <c r="AA2267" s="366" t="s">
        <v>90</v>
      </c>
      <c r="AB2267" s="362" t="s">
        <v>90</v>
      </c>
      <c r="AC2267" s="380"/>
      <c r="AD2267" s="362"/>
      <c r="AE2267" s="362"/>
      <c r="AF2267" s="362"/>
      <c r="AG2267" s="362"/>
      <c r="AH2267" s="362"/>
      <c r="AI2267" s="362" t="str">
        <f t="shared" si="35"/>
        <v>NOCAll Domain</v>
      </c>
      <c r="AJ2267" s="362" t="str">
        <f>VLOOKUP(AI2267,Table1[[#All],[CONCAT]:[Tfiber]],2,FALSE)</f>
        <v>Applications/Tools</v>
      </c>
      <c r="AK2267" s="362" t="s">
        <v>40</v>
      </c>
      <c r="AL2267" s="362" t="str">
        <f>VLOOKUP(C2267,[1]AllOSS!$B:$G,6,0)</f>
        <v>COMPLETED</v>
      </c>
      <c r="AM2267" s="362">
        <f>VLOOKUP(C2267,[1]AllOSS!$B:$K,10,0)</f>
        <v>0</v>
      </c>
      <c r="AN2267" s="362"/>
      <c r="AO2267" s="362"/>
      <c r="AP2267" s="361"/>
      <c r="AR2267">
        <v>1</v>
      </c>
    </row>
    <row r="2268" spans="2:44" ht="15" hidden="1" customHeight="1" x14ac:dyDescent="0.35">
      <c r="B2268" s="362">
        <v>2266</v>
      </c>
      <c r="C2268" s="362" t="s">
        <v>5501</v>
      </c>
      <c r="D2268" s="362" t="s">
        <v>3</v>
      </c>
      <c r="E2268" s="362" t="s">
        <v>172</v>
      </c>
      <c r="F2268" s="362"/>
      <c r="G2268" s="362"/>
      <c r="H2268" s="362"/>
      <c r="I2268" s="362" t="s">
        <v>26</v>
      </c>
      <c r="J2268" s="362" t="s">
        <v>26</v>
      </c>
      <c r="K2268" s="361" t="s">
        <v>1421</v>
      </c>
      <c r="L2268" s="362"/>
      <c r="M2268" s="362" t="s">
        <v>186</v>
      </c>
      <c r="N2268" s="362" t="s">
        <v>90</v>
      </c>
      <c r="O2268" s="362"/>
      <c r="P2268" s="362" t="s">
        <v>725</v>
      </c>
      <c r="Q2268" s="362" t="s">
        <v>772</v>
      </c>
      <c r="R2268" s="362"/>
      <c r="S2268" s="361" t="s">
        <v>5502</v>
      </c>
      <c r="T2268" s="362" t="s">
        <v>101</v>
      </c>
      <c r="U2268" s="362"/>
      <c r="V2268" s="362" t="s">
        <v>711</v>
      </c>
      <c r="W2268" s="362"/>
      <c r="X2268" s="362" t="s">
        <v>9</v>
      </c>
      <c r="Y2268" s="362" t="s">
        <v>50</v>
      </c>
      <c r="Z2268" s="362" t="s">
        <v>90</v>
      </c>
      <c r="AA2268" s="366" t="s">
        <v>90</v>
      </c>
      <c r="AB2268" s="362" t="s">
        <v>90</v>
      </c>
      <c r="AC2268" s="380"/>
      <c r="AD2268" s="362"/>
      <c r="AE2268" s="362"/>
      <c r="AF2268" s="362"/>
      <c r="AG2268" s="362"/>
      <c r="AH2268" s="362"/>
      <c r="AI2268" s="362" t="str">
        <f t="shared" si="35"/>
        <v>NOCGPON</v>
      </c>
      <c r="AJ2268" s="362" t="str">
        <f>VLOOKUP(AI2268,Table1[[#All],[CONCAT]:[Tfiber]],2,FALSE)</f>
        <v>Applications/Tools</v>
      </c>
      <c r="AK2268" s="362" t="s">
        <v>40</v>
      </c>
      <c r="AL2268" s="362"/>
      <c r="AM2268" s="362"/>
      <c r="AN2268" s="362" t="s">
        <v>101</v>
      </c>
      <c r="AO2268" s="362"/>
      <c r="AP2268" s="361"/>
      <c r="AR2268">
        <v>1</v>
      </c>
    </row>
    <row r="2269" spans="2:44" ht="15" hidden="1" customHeight="1" x14ac:dyDescent="0.35">
      <c r="B2269" s="362">
        <v>2267</v>
      </c>
      <c r="C2269" s="362" t="s">
        <v>5503</v>
      </c>
      <c r="D2269" s="362" t="s">
        <v>3</v>
      </c>
      <c r="E2269" s="362" t="s">
        <v>172</v>
      </c>
      <c r="F2269" s="362"/>
      <c r="G2269" s="362"/>
      <c r="H2269" s="362"/>
      <c r="I2269" s="362" t="s">
        <v>26</v>
      </c>
      <c r="J2269" s="362" t="s">
        <v>26</v>
      </c>
      <c r="K2269" s="361" t="s">
        <v>1431</v>
      </c>
      <c r="L2269" s="362"/>
      <c r="M2269" s="362" t="s">
        <v>186</v>
      </c>
      <c r="N2269" s="362" t="s">
        <v>90</v>
      </c>
      <c r="O2269" s="362"/>
      <c r="P2269" s="362" t="s">
        <v>725</v>
      </c>
      <c r="Q2269" s="362" t="s">
        <v>1432</v>
      </c>
      <c r="R2269" s="362"/>
      <c r="S2269" s="361" t="s">
        <v>5504</v>
      </c>
      <c r="T2269" s="362" t="s">
        <v>101</v>
      </c>
      <c r="U2269" s="362"/>
      <c r="V2269" s="362" t="s">
        <v>711</v>
      </c>
      <c r="W2269" s="362"/>
      <c r="X2269" s="362" t="s">
        <v>9</v>
      </c>
      <c r="Y2269" s="362" t="s">
        <v>50</v>
      </c>
      <c r="Z2269" s="362" t="s">
        <v>90</v>
      </c>
      <c r="AA2269" s="366" t="s">
        <v>90</v>
      </c>
      <c r="AB2269" s="362" t="s">
        <v>90</v>
      </c>
      <c r="AC2269" s="380"/>
      <c r="AD2269" s="362"/>
      <c r="AE2269" s="362"/>
      <c r="AF2269" s="362"/>
      <c r="AG2269" s="362"/>
      <c r="AH2269" s="362"/>
      <c r="AI2269" s="362" t="str">
        <f t="shared" si="35"/>
        <v>NOCGPON</v>
      </c>
      <c r="AJ2269" s="362" t="str">
        <f>VLOOKUP(AI2269,Table1[[#All],[CONCAT]:[Tfiber]],2,FALSE)</f>
        <v>Applications/Tools</v>
      </c>
      <c r="AK2269" s="362" t="s">
        <v>40</v>
      </c>
      <c r="AL2269" s="362"/>
      <c r="AM2269" s="362"/>
      <c r="AN2269" s="362" t="s">
        <v>101</v>
      </c>
      <c r="AO2269" s="362"/>
      <c r="AP2269" s="361"/>
      <c r="AR2269">
        <v>1</v>
      </c>
    </row>
    <row r="2270" spans="2:44" ht="15" hidden="1" customHeight="1" x14ac:dyDescent="0.35">
      <c r="B2270" s="362">
        <v>2268</v>
      </c>
      <c r="C2270" s="362" t="s">
        <v>5505</v>
      </c>
      <c r="D2270" s="362" t="s">
        <v>3</v>
      </c>
      <c r="E2270" s="362" t="s">
        <v>172</v>
      </c>
      <c r="F2270" s="362"/>
      <c r="G2270" s="362"/>
      <c r="H2270" s="362"/>
      <c r="I2270" s="362" t="s">
        <v>26</v>
      </c>
      <c r="J2270" s="362" t="s">
        <v>26</v>
      </c>
      <c r="K2270" s="361" t="s">
        <v>1437</v>
      </c>
      <c r="L2270" s="362"/>
      <c r="M2270" s="362" t="s">
        <v>186</v>
      </c>
      <c r="N2270" s="362" t="s">
        <v>90</v>
      </c>
      <c r="O2270" s="362"/>
      <c r="P2270" s="362" t="s">
        <v>725</v>
      </c>
      <c r="Q2270" s="362" t="s">
        <v>5506</v>
      </c>
      <c r="R2270" s="362"/>
      <c r="S2270" s="361" t="s">
        <v>90</v>
      </c>
      <c r="T2270" s="362"/>
      <c r="U2270" s="362"/>
      <c r="V2270" s="362" t="s">
        <v>711</v>
      </c>
      <c r="W2270" s="362"/>
      <c r="X2270" s="362"/>
      <c r="Y2270" s="362" t="s">
        <v>45</v>
      </c>
      <c r="Z2270" s="362" t="s">
        <v>181</v>
      </c>
      <c r="AA2270" s="366">
        <v>45841</v>
      </c>
      <c r="AB2270" s="362" t="s">
        <v>5507</v>
      </c>
      <c r="AC2270" s="380"/>
      <c r="AD2270" s="362"/>
      <c r="AE2270" s="362"/>
      <c r="AF2270" s="362"/>
      <c r="AG2270" s="362"/>
      <c r="AH2270" s="362"/>
      <c r="AI2270" s="362" t="str">
        <f t="shared" si="35"/>
        <v>NOCGPON</v>
      </c>
      <c r="AJ2270" s="362" t="str">
        <f>VLOOKUP(AI2270,Table1[[#All],[CONCAT]:[Tfiber]],2,FALSE)</f>
        <v>Applications/Tools</v>
      </c>
      <c r="AK2270" s="362" t="s">
        <v>39</v>
      </c>
      <c r="AL2270" s="362"/>
      <c r="AM2270" s="362"/>
      <c r="AN2270" s="362"/>
      <c r="AO2270" s="368">
        <v>45841</v>
      </c>
      <c r="AP2270" s="361" t="s">
        <v>1438</v>
      </c>
      <c r="AR2270">
        <v>1</v>
      </c>
    </row>
    <row r="2271" spans="2:44" ht="15" hidden="1" customHeight="1" x14ac:dyDescent="0.35">
      <c r="B2271" s="362">
        <v>2269</v>
      </c>
      <c r="C2271" s="362" t="s">
        <v>5508</v>
      </c>
      <c r="D2271" s="362" t="s">
        <v>3</v>
      </c>
      <c r="E2271" s="362" t="s">
        <v>172</v>
      </c>
      <c r="F2271" s="362"/>
      <c r="G2271" s="362"/>
      <c r="H2271" s="362"/>
      <c r="I2271" s="362" t="s">
        <v>26</v>
      </c>
      <c r="J2271" s="362" t="s">
        <v>26</v>
      </c>
      <c r="K2271" s="361" t="s">
        <v>5509</v>
      </c>
      <c r="L2271" s="362"/>
      <c r="M2271" s="362" t="s">
        <v>186</v>
      </c>
      <c r="N2271" s="362" t="s">
        <v>90</v>
      </c>
      <c r="O2271" s="362"/>
      <c r="P2271" s="362" t="s">
        <v>725</v>
      </c>
      <c r="Q2271" s="362" t="s">
        <v>5506</v>
      </c>
      <c r="R2271" s="362"/>
      <c r="S2271" s="361" t="s">
        <v>90</v>
      </c>
      <c r="T2271" s="362"/>
      <c r="U2271" s="362"/>
      <c r="V2271" s="362" t="s">
        <v>711</v>
      </c>
      <c r="W2271" s="362"/>
      <c r="X2271" s="362"/>
      <c r="Y2271" s="362" t="s">
        <v>45</v>
      </c>
      <c r="Z2271" s="362" t="s">
        <v>181</v>
      </c>
      <c r="AA2271" s="366">
        <v>45848</v>
      </c>
      <c r="AB2271" s="362" t="s">
        <v>5510</v>
      </c>
      <c r="AC2271" s="380"/>
      <c r="AD2271" s="362"/>
      <c r="AE2271" s="362"/>
      <c r="AF2271" s="362"/>
      <c r="AG2271" s="362"/>
      <c r="AH2271" s="362"/>
      <c r="AI2271" s="362" t="str">
        <f t="shared" si="35"/>
        <v>NOCGPON</v>
      </c>
      <c r="AJ2271" s="362" t="str">
        <f>VLOOKUP(AI2271,Table1[[#All],[CONCAT]:[Tfiber]],2,FALSE)</f>
        <v>Applications/Tools</v>
      </c>
      <c r="AK2271" s="362" t="s">
        <v>39</v>
      </c>
      <c r="AL2271" s="362"/>
      <c r="AM2271" s="362"/>
      <c r="AN2271" s="362"/>
      <c r="AO2271" s="368">
        <v>45848</v>
      </c>
      <c r="AP2271" s="361" t="s">
        <v>5510</v>
      </c>
      <c r="AR2271">
        <v>1</v>
      </c>
    </row>
    <row r="2272" spans="2:44" ht="15" hidden="1" customHeight="1" x14ac:dyDescent="0.35">
      <c r="B2272" s="362">
        <v>2270</v>
      </c>
      <c r="C2272" s="362" t="s">
        <v>5511</v>
      </c>
      <c r="D2272" s="362" t="s">
        <v>3</v>
      </c>
      <c r="E2272" s="362" t="s">
        <v>172</v>
      </c>
      <c r="F2272" s="362"/>
      <c r="G2272" s="362"/>
      <c r="H2272" s="362"/>
      <c r="I2272" s="362" t="s">
        <v>26</v>
      </c>
      <c r="J2272" s="362" t="s">
        <v>26</v>
      </c>
      <c r="K2272" s="361" t="s">
        <v>1451</v>
      </c>
      <c r="L2272" s="362"/>
      <c r="M2272" s="362" t="s">
        <v>186</v>
      </c>
      <c r="N2272" s="362" t="s">
        <v>90</v>
      </c>
      <c r="O2272" s="362"/>
      <c r="P2272" s="362" t="s">
        <v>725</v>
      </c>
      <c r="Q2272" s="362" t="s">
        <v>5506</v>
      </c>
      <c r="R2272" s="362"/>
      <c r="S2272" s="361" t="s">
        <v>90</v>
      </c>
      <c r="T2272" s="362"/>
      <c r="U2272" s="362"/>
      <c r="V2272" s="362" t="s">
        <v>711</v>
      </c>
      <c r="W2272" s="362"/>
      <c r="X2272" s="362"/>
      <c r="Y2272" s="362" t="s">
        <v>45</v>
      </c>
      <c r="Z2272" s="362" t="s">
        <v>181</v>
      </c>
      <c r="AA2272" s="366">
        <v>45845</v>
      </c>
      <c r="AB2272" s="362" t="s">
        <v>5512</v>
      </c>
      <c r="AC2272" s="380"/>
      <c r="AD2272" s="362"/>
      <c r="AE2272" s="362"/>
      <c r="AF2272" s="362"/>
      <c r="AG2272" s="362"/>
      <c r="AH2272" s="362"/>
      <c r="AI2272" s="362" t="str">
        <f t="shared" si="35"/>
        <v>NOCGPON</v>
      </c>
      <c r="AJ2272" s="362" t="str">
        <f>VLOOKUP(AI2272,Table1[[#All],[CONCAT]:[Tfiber]],2,FALSE)</f>
        <v>Applications/Tools</v>
      </c>
      <c r="AK2272" s="362" t="s">
        <v>39</v>
      </c>
      <c r="AL2272" s="362"/>
      <c r="AM2272" s="362"/>
      <c r="AN2272" s="362"/>
      <c r="AO2272" s="368">
        <v>45845</v>
      </c>
      <c r="AP2272" s="361" t="s">
        <v>1452</v>
      </c>
      <c r="AR2272">
        <v>1</v>
      </c>
    </row>
    <row r="2273" spans="2:44" ht="15" hidden="1" customHeight="1" x14ac:dyDescent="0.35">
      <c r="B2273" s="362">
        <v>2271</v>
      </c>
      <c r="C2273" s="362" t="s">
        <v>5513</v>
      </c>
      <c r="D2273" s="362" t="s">
        <v>3</v>
      </c>
      <c r="E2273" s="362" t="s">
        <v>172</v>
      </c>
      <c r="F2273" s="362"/>
      <c r="G2273" s="362"/>
      <c r="H2273" s="362"/>
      <c r="I2273" s="362" t="s">
        <v>26</v>
      </c>
      <c r="J2273" s="362" t="s">
        <v>26</v>
      </c>
      <c r="K2273" s="361" t="s">
        <v>1453</v>
      </c>
      <c r="L2273" s="362"/>
      <c r="M2273" s="362" t="s">
        <v>186</v>
      </c>
      <c r="N2273" s="362" t="s">
        <v>90</v>
      </c>
      <c r="O2273" s="362"/>
      <c r="P2273" s="362" t="s">
        <v>725</v>
      </c>
      <c r="Q2273" s="362" t="s">
        <v>5506</v>
      </c>
      <c r="R2273" s="362"/>
      <c r="S2273" s="361" t="s">
        <v>90</v>
      </c>
      <c r="T2273" s="362"/>
      <c r="U2273" s="362"/>
      <c r="V2273" s="362" t="s">
        <v>711</v>
      </c>
      <c r="W2273" s="362"/>
      <c r="X2273" s="362"/>
      <c r="Y2273" s="362" t="s">
        <v>45</v>
      </c>
      <c r="Z2273" s="362" t="s">
        <v>181</v>
      </c>
      <c r="AA2273" s="366">
        <v>45869</v>
      </c>
      <c r="AB2273" s="362" t="s">
        <v>5514</v>
      </c>
      <c r="AC2273" s="380"/>
      <c r="AD2273" s="362"/>
      <c r="AE2273" s="362"/>
      <c r="AF2273" s="362"/>
      <c r="AG2273" s="362"/>
      <c r="AH2273" s="362"/>
      <c r="AI2273" s="362" t="str">
        <f t="shared" si="35"/>
        <v>NOCGPON</v>
      </c>
      <c r="AJ2273" s="362" t="str">
        <f>VLOOKUP(AI2273,Table1[[#All],[CONCAT]:[Tfiber]],2,FALSE)</f>
        <v>Applications/Tools</v>
      </c>
      <c r="AK2273" s="362" t="s">
        <v>39</v>
      </c>
      <c r="AL2273" s="362"/>
      <c r="AM2273" s="362"/>
      <c r="AN2273" s="362"/>
      <c r="AO2273" s="368">
        <v>45869</v>
      </c>
      <c r="AP2273" s="361" t="s">
        <v>1455</v>
      </c>
      <c r="AR2273">
        <v>1</v>
      </c>
    </row>
    <row r="2274" spans="2:44" ht="15" hidden="1" customHeight="1" x14ac:dyDescent="0.35">
      <c r="B2274" s="362">
        <v>2272</v>
      </c>
      <c r="C2274" s="362" t="s">
        <v>5515</v>
      </c>
      <c r="D2274" s="362" t="s">
        <v>3</v>
      </c>
      <c r="E2274" s="362" t="s">
        <v>172</v>
      </c>
      <c r="F2274" s="362"/>
      <c r="G2274" s="362"/>
      <c r="H2274" s="362"/>
      <c r="I2274" s="362" t="s">
        <v>26</v>
      </c>
      <c r="J2274" s="362" t="s">
        <v>63</v>
      </c>
      <c r="K2274" s="361" t="s">
        <v>5516</v>
      </c>
      <c r="L2274" s="362"/>
      <c r="M2274" s="362" t="s">
        <v>186</v>
      </c>
      <c r="N2274" s="362" t="s">
        <v>95</v>
      </c>
      <c r="O2274" s="362"/>
      <c r="P2274" s="362" t="s">
        <v>2208</v>
      </c>
      <c r="Q2274" s="362" t="s">
        <v>4394</v>
      </c>
      <c r="R2274" s="362"/>
      <c r="S2274" s="361"/>
      <c r="T2274" s="362"/>
      <c r="U2274" s="362"/>
      <c r="V2274" s="362" t="s">
        <v>844</v>
      </c>
      <c r="W2274" s="362"/>
      <c r="X2274" s="362" t="s">
        <v>9</v>
      </c>
      <c r="Y2274" s="362" t="s">
        <v>2790</v>
      </c>
      <c r="Z2274" s="362" t="s">
        <v>90</v>
      </c>
      <c r="AA2274" s="366" t="s">
        <v>90</v>
      </c>
      <c r="AB2274" s="362" t="s">
        <v>90</v>
      </c>
      <c r="AC2274" s="380"/>
      <c r="AD2274" s="362"/>
      <c r="AE2274" s="362"/>
      <c r="AF2274" s="362"/>
      <c r="AG2274" s="362"/>
      <c r="AH2274" s="362"/>
      <c r="AI2274" s="362" t="str">
        <f t="shared" si="35"/>
        <v>NOCGPON</v>
      </c>
      <c r="AJ2274" s="362" t="str">
        <f>VLOOKUP(AI2274,Table1[[#All],[CONCAT]:[Tfiber]],2,FALSE)</f>
        <v>Applications/Tools</v>
      </c>
      <c r="AK2274" s="362" t="e">
        <v>#N/A</v>
      </c>
      <c r="AL2274" s="362" t="str">
        <f>VLOOKUP(C2274,[1]AllOSS!$B:$G,6,0)</f>
        <v>NOT-FEASIBLE</v>
      </c>
      <c r="AM2274" s="362">
        <f>VLOOKUP(C2274,[1]AllOSS!$B:$K,10,0)</f>
        <v>0</v>
      </c>
      <c r="AN2274" s="362"/>
      <c r="AO2274" s="362"/>
      <c r="AP2274" s="361" t="e">
        <v>#N/A</v>
      </c>
      <c r="AR2274">
        <v>1</v>
      </c>
    </row>
    <row r="2275" spans="2:44" ht="15" hidden="1" customHeight="1" x14ac:dyDescent="0.35">
      <c r="B2275" s="362">
        <v>2273</v>
      </c>
      <c r="C2275" s="362" t="s">
        <v>5517</v>
      </c>
      <c r="D2275" s="362" t="s">
        <v>3</v>
      </c>
      <c r="E2275" s="362" t="s">
        <v>172</v>
      </c>
      <c r="F2275" s="362"/>
      <c r="G2275" s="362"/>
      <c r="H2275" s="362"/>
      <c r="I2275" s="362" t="s">
        <v>26</v>
      </c>
      <c r="J2275" s="362" t="s">
        <v>26</v>
      </c>
      <c r="K2275" s="361" t="s">
        <v>1469</v>
      </c>
      <c r="L2275" s="362"/>
      <c r="M2275" s="362" t="s">
        <v>186</v>
      </c>
      <c r="N2275" s="362" t="s">
        <v>90</v>
      </c>
      <c r="O2275" s="362"/>
      <c r="P2275" s="362" t="s">
        <v>725</v>
      </c>
      <c r="Q2275" s="362" t="s">
        <v>5506</v>
      </c>
      <c r="R2275" s="362"/>
      <c r="S2275" s="361" t="s">
        <v>90</v>
      </c>
      <c r="T2275" s="362"/>
      <c r="U2275" s="362"/>
      <c r="V2275" s="362" t="s">
        <v>711</v>
      </c>
      <c r="W2275" s="362"/>
      <c r="X2275" s="362"/>
      <c r="Y2275" s="362" t="s">
        <v>45</v>
      </c>
      <c r="Z2275" s="362" t="s">
        <v>181</v>
      </c>
      <c r="AA2275" s="366">
        <v>45843</v>
      </c>
      <c r="AB2275" s="362" t="s">
        <v>5518</v>
      </c>
      <c r="AC2275" s="380"/>
      <c r="AD2275" s="362"/>
      <c r="AE2275" s="362"/>
      <c r="AF2275" s="362"/>
      <c r="AG2275" s="362"/>
      <c r="AH2275" s="362"/>
      <c r="AI2275" s="362" t="str">
        <f t="shared" si="35"/>
        <v>NOCGPON</v>
      </c>
      <c r="AJ2275" s="362" t="str">
        <f>VLOOKUP(AI2275,Table1[[#All],[CONCAT]:[Tfiber]],2,FALSE)</f>
        <v>Applications/Tools</v>
      </c>
      <c r="AK2275" s="362" t="s">
        <v>39</v>
      </c>
      <c r="AL2275" s="362"/>
      <c r="AM2275" s="362"/>
      <c r="AN2275" s="362"/>
      <c r="AO2275" s="368">
        <v>45843</v>
      </c>
      <c r="AP2275" s="361" t="s">
        <v>1470</v>
      </c>
      <c r="AR2275">
        <v>1</v>
      </c>
    </row>
    <row r="2276" spans="2:44" ht="15" hidden="1" customHeight="1" x14ac:dyDescent="0.35">
      <c r="B2276" s="362">
        <v>2274</v>
      </c>
      <c r="C2276" s="362" t="s">
        <v>5519</v>
      </c>
      <c r="D2276" s="362" t="s">
        <v>3</v>
      </c>
      <c r="E2276" s="362" t="s">
        <v>172</v>
      </c>
      <c r="F2276" s="362"/>
      <c r="G2276" s="362"/>
      <c r="H2276" s="362"/>
      <c r="I2276" s="362" t="s">
        <v>26</v>
      </c>
      <c r="J2276" s="362" t="s">
        <v>26</v>
      </c>
      <c r="K2276" s="361" t="s">
        <v>1477</v>
      </c>
      <c r="L2276" s="362"/>
      <c r="M2276" s="362" t="s">
        <v>186</v>
      </c>
      <c r="N2276" s="362" t="s">
        <v>90</v>
      </c>
      <c r="O2276" s="362"/>
      <c r="P2276" s="362" t="s">
        <v>725</v>
      </c>
      <c r="Q2276" s="362" t="s">
        <v>5506</v>
      </c>
      <c r="R2276" s="362"/>
      <c r="S2276" s="361" t="s">
        <v>90</v>
      </c>
      <c r="T2276" s="362"/>
      <c r="U2276" s="362"/>
      <c r="V2276" s="362" t="s">
        <v>711</v>
      </c>
      <c r="W2276" s="362"/>
      <c r="X2276" s="362"/>
      <c r="Y2276" s="362" t="s">
        <v>45</v>
      </c>
      <c r="Z2276" s="362" t="s">
        <v>181</v>
      </c>
      <c r="AA2276" s="366">
        <v>45843</v>
      </c>
      <c r="AB2276" s="362" t="s">
        <v>5520</v>
      </c>
      <c r="AC2276" s="380"/>
      <c r="AD2276" s="362"/>
      <c r="AE2276" s="362"/>
      <c r="AF2276" s="362"/>
      <c r="AG2276" s="362"/>
      <c r="AH2276" s="362"/>
      <c r="AI2276" s="362" t="str">
        <f t="shared" si="35"/>
        <v>NOCGPON</v>
      </c>
      <c r="AJ2276" s="362" t="str">
        <f>VLOOKUP(AI2276,Table1[[#All],[CONCAT]:[Tfiber]],2,FALSE)</f>
        <v>Applications/Tools</v>
      </c>
      <c r="AK2276" s="362" t="s">
        <v>39</v>
      </c>
      <c r="AL2276" s="362"/>
      <c r="AM2276" s="362"/>
      <c r="AN2276" s="362"/>
      <c r="AO2276" s="368">
        <v>45843</v>
      </c>
      <c r="AP2276" s="361" t="s">
        <v>1478</v>
      </c>
      <c r="AR2276">
        <v>1</v>
      </c>
    </row>
    <row r="2277" spans="2:44" ht="15" hidden="1" customHeight="1" x14ac:dyDescent="0.35">
      <c r="B2277" s="362">
        <v>2275</v>
      </c>
      <c r="C2277" s="362" t="s">
        <v>5521</v>
      </c>
      <c r="D2277" s="362" t="s">
        <v>3</v>
      </c>
      <c r="E2277" s="362" t="s">
        <v>172</v>
      </c>
      <c r="F2277" s="362"/>
      <c r="G2277" s="362"/>
      <c r="H2277" s="362"/>
      <c r="I2277" s="362" t="s">
        <v>26</v>
      </c>
      <c r="J2277" s="362" t="s">
        <v>26</v>
      </c>
      <c r="K2277" s="361" t="s">
        <v>5522</v>
      </c>
      <c r="L2277" s="362"/>
      <c r="M2277" s="362" t="s">
        <v>186</v>
      </c>
      <c r="N2277" s="362" t="s">
        <v>90</v>
      </c>
      <c r="O2277" s="362"/>
      <c r="P2277" s="362" t="s">
        <v>725</v>
      </c>
      <c r="Q2277" s="362" t="s">
        <v>772</v>
      </c>
      <c r="R2277" s="362"/>
      <c r="S2277" s="361" t="s">
        <v>5523</v>
      </c>
      <c r="T2277" s="362" t="s">
        <v>101</v>
      </c>
      <c r="U2277" s="362"/>
      <c r="V2277" s="362" t="s">
        <v>711</v>
      </c>
      <c r="W2277" s="362"/>
      <c r="X2277" s="362" t="s">
        <v>9</v>
      </c>
      <c r="Y2277" s="362" t="s">
        <v>50</v>
      </c>
      <c r="Z2277" s="362" t="s">
        <v>90</v>
      </c>
      <c r="AA2277" s="366" t="s">
        <v>90</v>
      </c>
      <c r="AB2277" s="362" t="s">
        <v>90</v>
      </c>
      <c r="AC2277" s="380"/>
      <c r="AD2277" s="362"/>
      <c r="AE2277" s="362"/>
      <c r="AF2277" s="362"/>
      <c r="AG2277" s="362"/>
      <c r="AH2277" s="362"/>
      <c r="AI2277" s="362" t="str">
        <f t="shared" si="35"/>
        <v>NOCGPON</v>
      </c>
      <c r="AJ2277" s="362" t="str">
        <f>VLOOKUP(AI2277,Table1[[#All],[CONCAT]:[Tfiber]],2,FALSE)</f>
        <v>Applications/Tools</v>
      </c>
      <c r="AK2277" s="362" t="s">
        <v>40</v>
      </c>
      <c r="AL2277" s="362"/>
      <c r="AM2277" s="362"/>
      <c r="AN2277" s="362" t="s">
        <v>101</v>
      </c>
      <c r="AO2277" s="362"/>
      <c r="AP2277" s="361"/>
      <c r="AR2277">
        <v>1</v>
      </c>
    </row>
    <row r="2278" spans="2:44" ht="15" hidden="1" customHeight="1" x14ac:dyDescent="0.35">
      <c r="B2278" s="362">
        <v>2276</v>
      </c>
      <c r="C2278" s="362" t="s">
        <v>5524</v>
      </c>
      <c r="D2278" s="362" t="s">
        <v>3</v>
      </c>
      <c r="E2278" s="362" t="s">
        <v>172</v>
      </c>
      <c r="F2278" s="362"/>
      <c r="G2278" s="362"/>
      <c r="H2278" s="362"/>
      <c r="I2278" s="362" t="s">
        <v>26</v>
      </c>
      <c r="J2278" s="362" t="s">
        <v>26</v>
      </c>
      <c r="K2278" s="361" t="s">
        <v>1485</v>
      </c>
      <c r="L2278" s="362"/>
      <c r="M2278" s="362" t="s">
        <v>186</v>
      </c>
      <c r="N2278" s="362" t="s">
        <v>90</v>
      </c>
      <c r="O2278" s="362"/>
      <c r="P2278" s="362" t="s">
        <v>725</v>
      </c>
      <c r="Q2278" s="362" t="s">
        <v>772</v>
      </c>
      <c r="R2278" s="362"/>
      <c r="S2278" s="361" t="s">
        <v>5525</v>
      </c>
      <c r="T2278" s="362" t="s">
        <v>101</v>
      </c>
      <c r="U2278" s="362"/>
      <c r="V2278" s="362" t="s">
        <v>711</v>
      </c>
      <c r="W2278" s="362"/>
      <c r="X2278" s="362" t="s">
        <v>9</v>
      </c>
      <c r="Y2278" s="362" t="s">
        <v>50</v>
      </c>
      <c r="Z2278" s="362" t="s">
        <v>90</v>
      </c>
      <c r="AA2278" s="366" t="s">
        <v>90</v>
      </c>
      <c r="AB2278" s="362" t="s">
        <v>90</v>
      </c>
      <c r="AC2278" s="380"/>
      <c r="AD2278" s="362"/>
      <c r="AE2278" s="362"/>
      <c r="AF2278" s="362"/>
      <c r="AG2278" s="362"/>
      <c r="AH2278" s="362"/>
      <c r="AI2278" s="362" t="str">
        <f t="shared" si="35"/>
        <v>NOCGPON</v>
      </c>
      <c r="AJ2278" s="362" t="str">
        <f>VLOOKUP(AI2278,Table1[[#All],[CONCAT]:[Tfiber]],2,FALSE)</f>
        <v>Applications/Tools</v>
      </c>
      <c r="AK2278" s="362" t="s">
        <v>40</v>
      </c>
      <c r="AL2278" s="362"/>
      <c r="AM2278" s="362"/>
      <c r="AN2278" s="362" t="s">
        <v>101</v>
      </c>
      <c r="AO2278" s="362"/>
      <c r="AP2278" s="361"/>
      <c r="AR2278">
        <v>1</v>
      </c>
    </row>
    <row r="2279" spans="2:44" ht="15" hidden="1" customHeight="1" x14ac:dyDescent="0.35">
      <c r="B2279" s="362">
        <v>2277</v>
      </c>
      <c r="C2279" s="362" t="s">
        <v>5526</v>
      </c>
      <c r="D2279" s="362" t="s">
        <v>3</v>
      </c>
      <c r="E2279" s="362" t="s">
        <v>172</v>
      </c>
      <c r="F2279" s="362"/>
      <c r="G2279" s="362"/>
      <c r="H2279" s="362"/>
      <c r="I2279" s="362" t="s">
        <v>26</v>
      </c>
      <c r="J2279" s="362" t="s">
        <v>26</v>
      </c>
      <c r="K2279" s="361" t="s">
        <v>1498</v>
      </c>
      <c r="L2279" s="362"/>
      <c r="M2279" s="362" t="s">
        <v>186</v>
      </c>
      <c r="N2279" s="362" t="s">
        <v>90</v>
      </c>
      <c r="O2279" s="362"/>
      <c r="P2279" s="362" t="s">
        <v>725</v>
      </c>
      <c r="Q2279" s="362" t="s">
        <v>5506</v>
      </c>
      <c r="R2279" s="362"/>
      <c r="S2279" s="361" t="s">
        <v>90</v>
      </c>
      <c r="T2279" s="362"/>
      <c r="U2279" s="362"/>
      <c r="V2279" s="362" t="s">
        <v>711</v>
      </c>
      <c r="W2279" s="362"/>
      <c r="X2279" s="362"/>
      <c r="Y2279" s="362" t="s">
        <v>45</v>
      </c>
      <c r="Z2279" s="362" t="s">
        <v>181</v>
      </c>
      <c r="AA2279" s="366">
        <v>45875</v>
      </c>
      <c r="AB2279" s="362" t="s">
        <v>5527</v>
      </c>
      <c r="AC2279" s="380"/>
      <c r="AD2279" s="362"/>
      <c r="AE2279" s="362"/>
      <c r="AF2279" s="362"/>
      <c r="AG2279" s="362"/>
      <c r="AH2279" s="362"/>
      <c r="AI2279" s="362" t="str">
        <f t="shared" si="35"/>
        <v>NOCGPON</v>
      </c>
      <c r="AJ2279" s="362" t="str">
        <f>VLOOKUP(AI2279,Table1[[#All],[CONCAT]:[Tfiber]],2,FALSE)</f>
        <v>Applications/Tools</v>
      </c>
      <c r="AK2279" s="362" t="s">
        <v>39</v>
      </c>
      <c r="AL2279" s="362"/>
      <c r="AM2279" s="362"/>
      <c r="AN2279" s="362"/>
      <c r="AO2279" s="368">
        <v>45875</v>
      </c>
      <c r="AP2279" s="361" t="s">
        <v>1499</v>
      </c>
      <c r="AR2279">
        <v>1</v>
      </c>
    </row>
    <row r="2280" spans="2:44" ht="15" hidden="1" customHeight="1" x14ac:dyDescent="0.35">
      <c r="B2280" s="362">
        <v>2278</v>
      </c>
      <c r="C2280" s="362" t="s">
        <v>5528</v>
      </c>
      <c r="D2280" s="362" t="s">
        <v>3</v>
      </c>
      <c r="E2280" s="362" t="s">
        <v>172</v>
      </c>
      <c r="F2280" s="362"/>
      <c r="G2280" s="362"/>
      <c r="H2280" s="362"/>
      <c r="I2280" s="362" t="s">
        <v>26</v>
      </c>
      <c r="J2280" s="362" t="s">
        <v>26</v>
      </c>
      <c r="K2280" s="361" t="s">
        <v>5529</v>
      </c>
      <c r="L2280" s="362"/>
      <c r="M2280" s="362" t="s">
        <v>186</v>
      </c>
      <c r="N2280" s="362" t="s">
        <v>90</v>
      </c>
      <c r="O2280" s="362"/>
      <c r="P2280" s="362" t="s">
        <v>725</v>
      </c>
      <c r="Q2280" s="362" t="s">
        <v>5506</v>
      </c>
      <c r="R2280" s="362"/>
      <c r="S2280" s="361" t="s">
        <v>90</v>
      </c>
      <c r="T2280" s="362"/>
      <c r="U2280" s="362"/>
      <c r="V2280" s="362" t="s">
        <v>711</v>
      </c>
      <c r="W2280" s="362"/>
      <c r="X2280" s="362"/>
      <c r="Y2280" s="362" t="s">
        <v>45</v>
      </c>
      <c r="Z2280" s="362" t="s">
        <v>181</v>
      </c>
      <c r="AA2280" s="366">
        <v>45777</v>
      </c>
      <c r="AB2280" s="362" t="s">
        <v>2114</v>
      </c>
      <c r="AC2280" s="380"/>
      <c r="AD2280" s="362"/>
      <c r="AE2280" s="362"/>
      <c r="AF2280" s="362"/>
      <c r="AG2280" s="362"/>
      <c r="AH2280" s="362"/>
      <c r="AI2280" s="362" t="str">
        <f t="shared" si="35"/>
        <v>NOCGPON</v>
      </c>
      <c r="AJ2280" s="362" t="str">
        <f>VLOOKUP(AI2280,Table1[[#All],[CONCAT]:[Tfiber]],2,FALSE)</f>
        <v>Applications/Tools</v>
      </c>
      <c r="AK2280" s="362" t="s">
        <v>39</v>
      </c>
      <c r="AL2280" s="362"/>
      <c r="AM2280" s="362"/>
      <c r="AN2280" s="362"/>
      <c r="AO2280" s="368">
        <v>45777</v>
      </c>
      <c r="AP2280" s="361" t="s">
        <v>2114</v>
      </c>
      <c r="AR2280">
        <v>1</v>
      </c>
    </row>
    <row r="2281" spans="2:44" ht="15" hidden="1" customHeight="1" x14ac:dyDescent="0.35">
      <c r="B2281" s="362">
        <v>2279</v>
      </c>
      <c r="C2281" s="362" t="s">
        <v>5530</v>
      </c>
      <c r="D2281" s="362" t="s">
        <v>3</v>
      </c>
      <c r="E2281" s="362" t="s">
        <v>172</v>
      </c>
      <c r="F2281" s="362"/>
      <c r="G2281" s="362"/>
      <c r="H2281" s="362"/>
      <c r="I2281" s="362" t="s">
        <v>26</v>
      </c>
      <c r="J2281" s="362" t="s">
        <v>26</v>
      </c>
      <c r="K2281" s="361" t="s">
        <v>5531</v>
      </c>
      <c r="L2281" s="362"/>
      <c r="M2281" s="362" t="s">
        <v>186</v>
      </c>
      <c r="N2281" s="362" t="s">
        <v>90</v>
      </c>
      <c r="O2281" s="362"/>
      <c r="P2281" s="362" t="s">
        <v>725</v>
      </c>
      <c r="Q2281" s="362" t="s">
        <v>5506</v>
      </c>
      <c r="R2281" s="362"/>
      <c r="S2281" s="361" t="s">
        <v>5532</v>
      </c>
      <c r="T2281" s="362" t="s">
        <v>106</v>
      </c>
      <c r="U2281" s="362" t="s">
        <v>5533</v>
      </c>
      <c r="V2281" s="362" t="s">
        <v>711</v>
      </c>
      <c r="W2281" s="362"/>
      <c r="X2281" s="362" t="s">
        <v>9</v>
      </c>
      <c r="Y2281" s="362" t="s">
        <v>50</v>
      </c>
      <c r="Z2281" s="362" t="s">
        <v>90</v>
      </c>
      <c r="AA2281" s="366" t="s">
        <v>90</v>
      </c>
      <c r="AB2281" s="362" t="s">
        <v>90</v>
      </c>
      <c r="AC2281" s="380"/>
      <c r="AD2281" s="362"/>
      <c r="AE2281" s="362"/>
      <c r="AF2281" s="362"/>
      <c r="AG2281" s="362"/>
      <c r="AH2281" s="362"/>
      <c r="AI2281" s="362" t="str">
        <f t="shared" si="35"/>
        <v>NOCGPON</v>
      </c>
      <c r="AJ2281" s="362" t="str">
        <f>VLOOKUP(AI2281,Table1[[#All],[CONCAT]:[Tfiber]],2,FALSE)</f>
        <v>Applications/Tools</v>
      </c>
      <c r="AK2281" s="362" t="s">
        <v>40</v>
      </c>
      <c r="AL2281" s="362"/>
      <c r="AM2281" s="362"/>
      <c r="AN2281" s="362"/>
      <c r="AO2281" s="362"/>
      <c r="AP2281" s="361" t="e">
        <v>#N/A</v>
      </c>
      <c r="AR2281">
        <v>1</v>
      </c>
    </row>
    <row r="2282" spans="2:44" ht="15" hidden="1" customHeight="1" x14ac:dyDescent="0.35">
      <c r="B2282" s="362">
        <v>2280</v>
      </c>
      <c r="C2282" s="362" t="s">
        <v>5534</v>
      </c>
      <c r="D2282" s="362" t="s">
        <v>3</v>
      </c>
      <c r="E2282" s="362" t="s">
        <v>172</v>
      </c>
      <c r="F2282" s="362"/>
      <c r="G2282" s="362"/>
      <c r="H2282" s="362"/>
      <c r="I2282" s="362" t="s">
        <v>26</v>
      </c>
      <c r="J2282" s="362" t="s">
        <v>26</v>
      </c>
      <c r="K2282" s="361" t="s">
        <v>1521</v>
      </c>
      <c r="L2282" s="362"/>
      <c r="M2282" s="362" t="s">
        <v>186</v>
      </c>
      <c r="N2282" s="362" t="s">
        <v>90</v>
      </c>
      <c r="O2282" s="362"/>
      <c r="P2282" s="362" t="s">
        <v>725</v>
      </c>
      <c r="Q2282" s="362" t="s">
        <v>5506</v>
      </c>
      <c r="R2282" s="362"/>
      <c r="S2282" s="361" t="s">
        <v>5535</v>
      </c>
      <c r="T2282" s="362" t="s">
        <v>101</v>
      </c>
      <c r="U2282" s="362"/>
      <c r="V2282" s="362" t="s">
        <v>711</v>
      </c>
      <c r="W2282" s="362"/>
      <c r="X2282" s="362" t="s">
        <v>9</v>
      </c>
      <c r="Y2282" s="362" t="s">
        <v>50</v>
      </c>
      <c r="Z2282" s="362" t="s">
        <v>90</v>
      </c>
      <c r="AA2282" s="366" t="s">
        <v>90</v>
      </c>
      <c r="AB2282" s="362" t="s">
        <v>90</v>
      </c>
      <c r="AC2282" s="380"/>
      <c r="AD2282" s="362"/>
      <c r="AE2282" s="362"/>
      <c r="AF2282" s="362"/>
      <c r="AG2282" s="362"/>
      <c r="AH2282" s="362"/>
      <c r="AI2282" s="362" t="str">
        <f t="shared" si="35"/>
        <v>NOCGPON</v>
      </c>
      <c r="AJ2282" s="362" t="str">
        <f>VLOOKUP(AI2282,Table1[[#All],[CONCAT]:[Tfiber]],2,FALSE)</f>
        <v>Applications/Tools</v>
      </c>
      <c r="AK2282" s="362" t="s">
        <v>40</v>
      </c>
      <c r="AL2282" s="362"/>
      <c r="AM2282" s="362"/>
      <c r="AN2282" s="362" t="s">
        <v>101</v>
      </c>
      <c r="AO2282" s="362"/>
      <c r="AP2282" s="361"/>
      <c r="AR2282">
        <v>1</v>
      </c>
    </row>
    <row r="2283" spans="2:44" ht="15" hidden="1" customHeight="1" x14ac:dyDescent="0.35">
      <c r="B2283" s="362">
        <v>2281</v>
      </c>
      <c r="C2283" s="362" t="s">
        <v>5536</v>
      </c>
      <c r="D2283" s="362" t="s">
        <v>3</v>
      </c>
      <c r="E2283" s="362" t="s">
        <v>172</v>
      </c>
      <c r="F2283" s="362"/>
      <c r="G2283" s="362"/>
      <c r="H2283" s="362"/>
      <c r="I2283" s="362" t="s">
        <v>26</v>
      </c>
      <c r="J2283" s="362" t="s">
        <v>26</v>
      </c>
      <c r="K2283" s="361" t="s">
        <v>5537</v>
      </c>
      <c r="L2283" s="362"/>
      <c r="M2283" s="362" t="s">
        <v>186</v>
      </c>
      <c r="N2283" s="362" t="s">
        <v>90</v>
      </c>
      <c r="O2283" s="362"/>
      <c r="P2283" s="362" t="s">
        <v>725</v>
      </c>
      <c r="Q2283" s="362" t="s">
        <v>726</v>
      </c>
      <c r="R2283" s="362"/>
      <c r="S2283" s="361" t="s">
        <v>5504</v>
      </c>
      <c r="T2283" s="362" t="s">
        <v>101</v>
      </c>
      <c r="U2283" s="362"/>
      <c r="V2283" s="362" t="s">
        <v>711</v>
      </c>
      <c r="W2283" s="362"/>
      <c r="X2283" s="362" t="s">
        <v>9</v>
      </c>
      <c r="Y2283" s="362" t="s">
        <v>50</v>
      </c>
      <c r="Z2283" s="362" t="s">
        <v>90</v>
      </c>
      <c r="AA2283" s="366" t="s">
        <v>90</v>
      </c>
      <c r="AB2283" s="362" t="s">
        <v>90</v>
      </c>
      <c r="AC2283" s="380"/>
      <c r="AD2283" s="362"/>
      <c r="AE2283" s="362"/>
      <c r="AF2283" s="362"/>
      <c r="AG2283" s="362"/>
      <c r="AH2283" s="362"/>
      <c r="AI2283" s="362" t="str">
        <f t="shared" si="35"/>
        <v>NOCGPON</v>
      </c>
      <c r="AJ2283" s="362" t="str">
        <f>VLOOKUP(AI2283,Table1[[#All],[CONCAT]:[Tfiber]],2,FALSE)</f>
        <v>Applications/Tools</v>
      </c>
      <c r="AK2283" s="362" t="s">
        <v>40</v>
      </c>
      <c r="AL2283" s="362"/>
      <c r="AM2283" s="362"/>
      <c r="AN2283" s="362" t="s">
        <v>101</v>
      </c>
      <c r="AO2283" s="362"/>
      <c r="AP2283" s="361" t="e">
        <v>#N/A</v>
      </c>
      <c r="AR2283">
        <v>1</v>
      </c>
    </row>
    <row r="2284" spans="2:44" ht="15" hidden="1" customHeight="1" x14ac:dyDescent="0.35">
      <c r="B2284" s="362">
        <v>2282</v>
      </c>
      <c r="C2284" s="362" t="s">
        <v>5538</v>
      </c>
      <c r="D2284" s="362" t="s">
        <v>3</v>
      </c>
      <c r="E2284" s="362" t="s">
        <v>172</v>
      </c>
      <c r="F2284" s="362"/>
      <c r="G2284" s="362"/>
      <c r="H2284" s="362"/>
      <c r="I2284" s="362" t="s">
        <v>26</v>
      </c>
      <c r="J2284" s="362" t="s">
        <v>26</v>
      </c>
      <c r="K2284" s="361" t="s">
        <v>5539</v>
      </c>
      <c r="L2284" s="362"/>
      <c r="M2284" s="362" t="s">
        <v>186</v>
      </c>
      <c r="N2284" s="362" t="s">
        <v>90</v>
      </c>
      <c r="O2284" s="362"/>
      <c r="P2284" s="362" t="s">
        <v>725</v>
      </c>
      <c r="Q2284" s="362" t="s">
        <v>1483</v>
      </c>
      <c r="R2284" s="362"/>
      <c r="S2284" s="361" t="s">
        <v>5540</v>
      </c>
      <c r="T2284" s="362" t="s">
        <v>106</v>
      </c>
      <c r="U2284" s="362" t="s">
        <v>5533</v>
      </c>
      <c r="V2284" s="362" t="s">
        <v>711</v>
      </c>
      <c r="W2284" s="362"/>
      <c r="X2284" s="362" t="s">
        <v>9</v>
      </c>
      <c r="Y2284" s="362" t="s">
        <v>50</v>
      </c>
      <c r="Z2284" s="362" t="s">
        <v>90</v>
      </c>
      <c r="AA2284" s="366" t="s">
        <v>90</v>
      </c>
      <c r="AB2284" s="362" t="s">
        <v>90</v>
      </c>
      <c r="AC2284" s="380"/>
      <c r="AD2284" s="362"/>
      <c r="AE2284" s="362"/>
      <c r="AF2284" s="362"/>
      <c r="AG2284" s="362"/>
      <c r="AH2284" s="362"/>
      <c r="AI2284" s="362" t="str">
        <f t="shared" si="35"/>
        <v>NOCGPON</v>
      </c>
      <c r="AJ2284" s="362" t="str">
        <f>VLOOKUP(AI2284,Table1[[#All],[CONCAT]:[Tfiber]],2,FALSE)</f>
        <v>Applications/Tools</v>
      </c>
      <c r="AK2284" s="362" t="s">
        <v>40</v>
      </c>
      <c r="AL2284" s="362"/>
      <c r="AM2284" s="362"/>
      <c r="AN2284" s="362"/>
      <c r="AO2284" s="362"/>
      <c r="AP2284" s="361" t="e">
        <v>#N/A</v>
      </c>
      <c r="AR2284">
        <v>1</v>
      </c>
    </row>
    <row r="2285" spans="2:44" ht="15" hidden="1" customHeight="1" x14ac:dyDescent="0.35">
      <c r="B2285" s="362">
        <v>2283</v>
      </c>
      <c r="C2285" s="362" t="s">
        <v>5541</v>
      </c>
      <c r="D2285" s="362" t="s">
        <v>3</v>
      </c>
      <c r="E2285" s="362" t="s">
        <v>172</v>
      </c>
      <c r="F2285" s="362"/>
      <c r="G2285" s="362"/>
      <c r="H2285" s="362"/>
      <c r="I2285" s="362" t="s">
        <v>26</v>
      </c>
      <c r="J2285" s="362" t="s">
        <v>63</v>
      </c>
      <c r="K2285" s="361" t="s">
        <v>5542</v>
      </c>
      <c r="L2285" s="362"/>
      <c r="M2285" s="362" t="s">
        <v>186</v>
      </c>
      <c r="N2285" s="362" t="s">
        <v>95</v>
      </c>
      <c r="O2285" s="362"/>
      <c r="P2285" s="362" t="s">
        <v>2208</v>
      </c>
      <c r="Q2285" s="362" t="s">
        <v>4394</v>
      </c>
      <c r="R2285" s="362"/>
      <c r="S2285" s="361"/>
      <c r="T2285" s="362"/>
      <c r="U2285" s="362"/>
      <c r="V2285" s="362" t="s">
        <v>844</v>
      </c>
      <c r="W2285" s="362"/>
      <c r="X2285" s="362" t="s">
        <v>9</v>
      </c>
      <c r="Y2285" s="362" t="s">
        <v>2790</v>
      </c>
      <c r="Z2285" s="362" t="s">
        <v>90</v>
      </c>
      <c r="AA2285" s="366" t="s">
        <v>90</v>
      </c>
      <c r="AB2285" s="362" t="s">
        <v>90</v>
      </c>
      <c r="AC2285" s="380"/>
      <c r="AD2285" s="362"/>
      <c r="AE2285" s="362"/>
      <c r="AF2285" s="362"/>
      <c r="AG2285" s="362"/>
      <c r="AH2285" s="362"/>
      <c r="AI2285" s="362" t="str">
        <f t="shared" si="35"/>
        <v>NOCGPON</v>
      </c>
      <c r="AJ2285" s="362" t="str">
        <f>VLOOKUP(AI2285,Table1[[#All],[CONCAT]:[Tfiber]],2,FALSE)</f>
        <v>Applications/Tools</v>
      </c>
      <c r="AK2285" s="362" t="e">
        <v>#N/A</v>
      </c>
      <c r="AL2285" s="362" t="str">
        <f>VLOOKUP(C2285,[1]AllOSS!$B:$G,6,0)</f>
        <v>NOT-FEASIBLE</v>
      </c>
      <c r="AM2285" s="362">
        <f>VLOOKUP(C2285,[1]AllOSS!$B:$K,10,0)</f>
        <v>0</v>
      </c>
      <c r="AN2285" s="362"/>
      <c r="AO2285" s="362"/>
      <c r="AP2285" s="361" t="e">
        <v>#N/A</v>
      </c>
      <c r="AR2285">
        <v>1</v>
      </c>
    </row>
    <row r="2286" spans="2:44" ht="15" hidden="1" customHeight="1" x14ac:dyDescent="0.35">
      <c r="B2286" s="362">
        <v>2284</v>
      </c>
      <c r="C2286" s="362" t="s">
        <v>5543</v>
      </c>
      <c r="D2286" s="362" t="s">
        <v>3</v>
      </c>
      <c r="E2286" s="362" t="s">
        <v>172</v>
      </c>
      <c r="F2286" s="362"/>
      <c r="G2286" s="362"/>
      <c r="H2286" s="362"/>
      <c r="I2286" s="362" t="s">
        <v>26</v>
      </c>
      <c r="J2286" s="362" t="s">
        <v>26</v>
      </c>
      <c r="K2286" s="361" t="s">
        <v>1535</v>
      </c>
      <c r="L2286" s="362"/>
      <c r="M2286" s="362" t="s">
        <v>186</v>
      </c>
      <c r="N2286" s="362" t="s">
        <v>90</v>
      </c>
      <c r="O2286" s="362"/>
      <c r="P2286" s="362" t="s">
        <v>755</v>
      </c>
      <c r="Q2286" s="362" t="s">
        <v>756</v>
      </c>
      <c r="R2286" s="362"/>
      <c r="S2286" s="361" t="s">
        <v>90</v>
      </c>
      <c r="T2286" s="362"/>
      <c r="U2286" s="362"/>
      <c r="V2286" s="362" t="s">
        <v>711</v>
      </c>
      <c r="W2286" s="362"/>
      <c r="X2286" s="362"/>
      <c r="Y2286" s="362" t="s">
        <v>45</v>
      </c>
      <c r="Z2286" s="362" t="s">
        <v>181</v>
      </c>
      <c r="AA2286" s="366">
        <v>45869</v>
      </c>
      <c r="AB2286" s="362" t="s">
        <v>5544</v>
      </c>
      <c r="AC2286" s="380"/>
      <c r="AD2286" s="362"/>
      <c r="AE2286" s="362"/>
      <c r="AF2286" s="362"/>
      <c r="AG2286" s="362"/>
      <c r="AH2286" s="362"/>
      <c r="AI2286" s="362" t="str">
        <f t="shared" si="35"/>
        <v>NOCGPON</v>
      </c>
      <c r="AJ2286" s="362" t="str">
        <f>VLOOKUP(AI2286,Table1[[#All],[CONCAT]:[Tfiber]],2,FALSE)</f>
        <v>Applications/Tools</v>
      </c>
      <c r="AK2286" s="362" t="s">
        <v>39</v>
      </c>
      <c r="AL2286" s="362"/>
      <c r="AM2286" s="362"/>
      <c r="AN2286" s="362"/>
      <c r="AO2286" s="368">
        <v>45869</v>
      </c>
      <c r="AP2286" s="361" t="s">
        <v>1536</v>
      </c>
      <c r="AR2286">
        <v>1</v>
      </c>
    </row>
    <row r="2287" spans="2:44" ht="15" hidden="1" customHeight="1" x14ac:dyDescent="0.35">
      <c r="B2287" s="362">
        <v>2285</v>
      </c>
      <c r="C2287" s="362" t="s">
        <v>5545</v>
      </c>
      <c r="D2287" s="362" t="s">
        <v>3</v>
      </c>
      <c r="E2287" s="362" t="s">
        <v>172</v>
      </c>
      <c r="F2287" s="362"/>
      <c r="G2287" s="362"/>
      <c r="H2287" s="362"/>
      <c r="I2287" s="362" t="s">
        <v>26</v>
      </c>
      <c r="J2287" s="362" t="s">
        <v>26</v>
      </c>
      <c r="K2287" s="361" t="s">
        <v>5546</v>
      </c>
      <c r="L2287" s="362"/>
      <c r="M2287" s="362" t="s">
        <v>186</v>
      </c>
      <c r="N2287" s="362" t="s">
        <v>90</v>
      </c>
      <c r="O2287" s="362"/>
      <c r="P2287" s="362" t="s">
        <v>755</v>
      </c>
      <c r="Q2287" s="362" t="s">
        <v>772</v>
      </c>
      <c r="R2287" s="362"/>
      <c r="S2287" s="361" t="s">
        <v>2701</v>
      </c>
      <c r="T2287" s="362" t="s">
        <v>101</v>
      </c>
      <c r="U2287" s="362"/>
      <c r="V2287" s="362" t="s">
        <v>711</v>
      </c>
      <c r="W2287" s="362"/>
      <c r="X2287" s="362" t="s">
        <v>9</v>
      </c>
      <c r="Y2287" s="362" t="s">
        <v>101</v>
      </c>
      <c r="Z2287" s="362" t="s">
        <v>90</v>
      </c>
      <c r="AA2287" s="366" t="s">
        <v>90</v>
      </c>
      <c r="AB2287" s="362" t="s">
        <v>90</v>
      </c>
      <c r="AC2287" s="380"/>
      <c r="AD2287" s="362"/>
      <c r="AE2287" s="362"/>
      <c r="AF2287" s="362"/>
      <c r="AG2287" s="362"/>
      <c r="AH2287" s="362"/>
      <c r="AI2287" s="362" t="str">
        <f t="shared" si="35"/>
        <v>NOCGPON</v>
      </c>
      <c r="AJ2287" s="362" t="str">
        <f>VLOOKUP(AI2287,Table1[[#All],[CONCAT]:[Tfiber]],2,FALSE)</f>
        <v>Applications/Tools</v>
      </c>
      <c r="AK2287" s="362" t="s">
        <v>39</v>
      </c>
      <c r="AL2287" s="362"/>
      <c r="AM2287" s="362"/>
      <c r="AN2287" s="362" t="s">
        <v>101</v>
      </c>
      <c r="AO2287" s="362"/>
      <c r="AP2287" s="361" t="s">
        <v>680</v>
      </c>
      <c r="AR2287">
        <v>1</v>
      </c>
    </row>
    <row r="2288" spans="2:44" ht="15" hidden="1" customHeight="1" x14ac:dyDescent="0.35">
      <c r="B2288" s="362">
        <v>2286</v>
      </c>
      <c r="C2288" s="362" t="s">
        <v>5547</v>
      </c>
      <c r="D2288" s="362" t="s">
        <v>3</v>
      </c>
      <c r="E2288" s="362" t="s">
        <v>172</v>
      </c>
      <c r="F2288" s="362"/>
      <c r="G2288" s="362"/>
      <c r="H2288" s="362"/>
      <c r="I2288" s="362" t="s">
        <v>26</v>
      </c>
      <c r="J2288" s="362" t="s">
        <v>26</v>
      </c>
      <c r="K2288" s="361" t="s">
        <v>5548</v>
      </c>
      <c r="L2288" s="362"/>
      <c r="M2288" s="362" t="s">
        <v>186</v>
      </c>
      <c r="N2288" s="362" t="s">
        <v>90</v>
      </c>
      <c r="O2288" s="362"/>
      <c r="P2288" s="362" t="s">
        <v>755</v>
      </c>
      <c r="Q2288" s="362" t="s">
        <v>1483</v>
      </c>
      <c r="R2288" s="362"/>
      <c r="S2288" s="361" t="s">
        <v>5540</v>
      </c>
      <c r="T2288" s="362" t="s">
        <v>106</v>
      </c>
      <c r="U2288" s="362" t="s">
        <v>5533</v>
      </c>
      <c r="V2288" s="362" t="s">
        <v>711</v>
      </c>
      <c r="W2288" s="362"/>
      <c r="X2288" s="362" t="s">
        <v>9</v>
      </c>
      <c r="Y2288" s="362" t="s">
        <v>50</v>
      </c>
      <c r="Z2288" s="362" t="s">
        <v>90</v>
      </c>
      <c r="AA2288" s="366" t="s">
        <v>90</v>
      </c>
      <c r="AB2288" s="362" t="s">
        <v>90</v>
      </c>
      <c r="AC2288" s="380"/>
      <c r="AD2288" s="362"/>
      <c r="AE2288" s="362"/>
      <c r="AF2288" s="362"/>
      <c r="AG2288" s="362"/>
      <c r="AH2288" s="362"/>
      <c r="AI2288" s="362" t="str">
        <f t="shared" si="35"/>
        <v>NOCGPON</v>
      </c>
      <c r="AJ2288" s="362" t="str">
        <f>VLOOKUP(AI2288,Table1[[#All],[CONCAT]:[Tfiber]],2,FALSE)</f>
        <v>Applications/Tools</v>
      </c>
      <c r="AK2288" s="362" t="s">
        <v>40</v>
      </c>
      <c r="AL2288" s="362"/>
      <c r="AM2288" s="362"/>
      <c r="AN2288" s="362"/>
      <c r="AO2288" s="362"/>
      <c r="AP2288" s="361" t="e">
        <v>#N/A</v>
      </c>
      <c r="AR2288">
        <v>1</v>
      </c>
    </row>
    <row r="2289" spans="2:44" ht="15" hidden="1" customHeight="1" x14ac:dyDescent="0.35">
      <c r="B2289" s="362">
        <v>2287</v>
      </c>
      <c r="C2289" s="362" t="s">
        <v>5549</v>
      </c>
      <c r="D2289" s="362" t="s">
        <v>3</v>
      </c>
      <c r="E2289" s="362" t="s">
        <v>172</v>
      </c>
      <c r="F2289" s="362"/>
      <c r="G2289" s="362"/>
      <c r="H2289" s="362"/>
      <c r="I2289" s="362" t="s">
        <v>26</v>
      </c>
      <c r="J2289" s="362" t="s">
        <v>26</v>
      </c>
      <c r="K2289" s="361" t="s">
        <v>5550</v>
      </c>
      <c r="L2289" s="362"/>
      <c r="M2289" s="362" t="s">
        <v>186</v>
      </c>
      <c r="N2289" s="362" t="s">
        <v>90</v>
      </c>
      <c r="O2289" s="362"/>
      <c r="P2289" s="362" t="s">
        <v>755</v>
      </c>
      <c r="Q2289" s="362" t="s">
        <v>1483</v>
      </c>
      <c r="R2289" s="362"/>
      <c r="S2289" s="361" t="s">
        <v>5540</v>
      </c>
      <c r="T2289" s="362" t="s">
        <v>106</v>
      </c>
      <c r="U2289" s="362" t="s">
        <v>5533</v>
      </c>
      <c r="V2289" s="362" t="s">
        <v>711</v>
      </c>
      <c r="W2289" s="362"/>
      <c r="X2289" s="362" t="s">
        <v>9</v>
      </c>
      <c r="Y2289" s="362" t="s">
        <v>50</v>
      </c>
      <c r="Z2289" s="362" t="s">
        <v>90</v>
      </c>
      <c r="AA2289" s="366" t="s">
        <v>90</v>
      </c>
      <c r="AB2289" s="362" t="s">
        <v>90</v>
      </c>
      <c r="AC2289" s="380"/>
      <c r="AD2289" s="362"/>
      <c r="AE2289" s="362"/>
      <c r="AF2289" s="362"/>
      <c r="AG2289" s="362"/>
      <c r="AH2289" s="362"/>
      <c r="AI2289" s="362" t="str">
        <f t="shared" si="35"/>
        <v>NOCGPON</v>
      </c>
      <c r="AJ2289" s="362" t="str">
        <f>VLOOKUP(AI2289,Table1[[#All],[CONCAT]:[Tfiber]],2,FALSE)</f>
        <v>Applications/Tools</v>
      </c>
      <c r="AK2289" s="362" t="s">
        <v>40</v>
      </c>
      <c r="AL2289" s="362"/>
      <c r="AM2289" s="362"/>
      <c r="AN2289" s="362"/>
      <c r="AO2289" s="362"/>
      <c r="AP2289" s="361" t="e">
        <v>#N/A</v>
      </c>
      <c r="AR2289">
        <v>1</v>
      </c>
    </row>
    <row r="2290" spans="2:44" ht="15" hidden="1" customHeight="1" x14ac:dyDescent="0.35">
      <c r="B2290" s="362">
        <v>2288</v>
      </c>
      <c r="C2290" s="362" t="s">
        <v>5551</v>
      </c>
      <c r="D2290" s="362" t="s">
        <v>3</v>
      </c>
      <c r="E2290" s="362" t="s">
        <v>172</v>
      </c>
      <c r="F2290" s="362"/>
      <c r="G2290" s="362"/>
      <c r="H2290" s="362"/>
      <c r="I2290" s="362" t="s">
        <v>26</v>
      </c>
      <c r="J2290" s="362" t="s">
        <v>26</v>
      </c>
      <c r="K2290" s="361" t="s">
        <v>5552</v>
      </c>
      <c r="L2290" s="362"/>
      <c r="M2290" s="362" t="s">
        <v>186</v>
      </c>
      <c r="N2290" s="362" t="s">
        <v>90</v>
      </c>
      <c r="O2290" s="362"/>
      <c r="P2290" s="362" t="s">
        <v>755</v>
      </c>
      <c r="Q2290" s="362" t="s">
        <v>1483</v>
      </c>
      <c r="R2290" s="362"/>
      <c r="S2290" s="361" t="s">
        <v>5540</v>
      </c>
      <c r="T2290" s="362" t="s">
        <v>106</v>
      </c>
      <c r="U2290" s="362" t="s">
        <v>5533</v>
      </c>
      <c r="V2290" s="362" t="s">
        <v>711</v>
      </c>
      <c r="W2290" s="362"/>
      <c r="X2290" s="362" t="s">
        <v>9</v>
      </c>
      <c r="Y2290" s="362" t="s">
        <v>50</v>
      </c>
      <c r="Z2290" s="362" t="s">
        <v>90</v>
      </c>
      <c r="AA2290" s="366" t="s">
        <v>90</v>
      </c>
      <c r="AB2290" s="362" t="s">
        <v>90</v>
      </c>
      <c r="AC2290" s="380"/>
      <c r="AD2290" s="362"/>
      <c r="AE2290" s="362"/>
      <c r="AF2290" s="362"/>
      <c r="AG2290" s="362"/>
      <c r="AH2290" s="362"/>
      <c r="AI2290" s="362" t="str">
        <f t="shared" si="35"/>
        <v>NOCGPON</v>
      </c>
      <c r="AJ2290" s="362" t="str">
        <f>VLOOKUP(AI2290,Table1[[#All],[CONCAT]:[Tfiber]],2,FALSE)</f>
        <v>Applications/Tools</v>
      </c>
      <c r="AK2290" s="362" t="s">
        <v>40</v>
      </c>
      <c r="AL2290" s="362"/>
      <c r="AM2290" s="362"/>
      <c r="AN2290" s="362"/>
      <c r="AO2290" s="362"/>
      <c r="AP2290" s="361" t="e">
        <v>#N/A</v>
      </c>
      <c r="AR2290">
        <v>1</v>
      </c>
    </row>
    <row r="2291" spans="2:44" ht="15" hidden="1" customHeight="1" x14ac:dyDescent="0.35">
      <c r="B2291" s="362">
        <v>2289</v>
      </c>
      <c r="C2291" s="362" t="s">
        <v>5553</v>
      </c>
      <c r="D2291" s="362" t="s">
        <v>3</v>
      </c>
      <c r="E2291" s="362" t="s">
        <v>172</v>
      </c>
      <c r="F2291" s="362"/>
      <c r="G2291" s="362"/>
      <c r="H2291" s="362"/>
      <c r="I2291" s="362" t="s">
        <v>26</v>
      </c>
      <c r="J2291" s="362" t="s">
        <v>26</v>
      </c>
      <c r="K2291" s="361" t="s">
        <v>5554</v>
      </c>
      <c r="L2291" s="362"/>
      <c r="M2291" s="362" t="s">
        <v>186</v>
      </c>
      <c r="N2291" s="362" t="s">
        <v>90</v>
      </c>
      <c r="O2291" s="362"/>
      <c r="P2291" s="362" t="s">
        <v>755</v>
      </c>
      <c r="Q2291" s="362" t="s">
        <v>756</v>
      </c>
      <c r="R2291" s="362"/>
      <c r="S2291" s="361" t="s">
        <v>5555</v>
      </c>
      <c r="T2291" s="362" t="s">
        <v>106</v>
      </c>
      <c r="U2291" s="362" t="s">
        <v>5533</v>
      </c>
      <c r="V2291" s="362" t="s">
        <v>711</v>
      </c>
      <c r="W2291" s="362"/>
      <c r="X2291" s="362" t="s">
        <v>9</v>
      </c>
      <c r="Y2291" s="362" t="s">
        <v>50</v>
      </c>
      <c r="Z2291" s="362" t="s">
        <v>90</v>
      </c>
      <c r="AA2291" s="366" t="s">
        <v>90</v>
      </c>
      <c r="AB2291" s="362" t="s">
        <v>90</v>
      </c>
      <c r="AC2291" s="380"/>
      <c r="AD2291" s="362"/>
      <c r="AE2291" s="362"/>
      <c r="AF2291" s="362"/>
      <c r="AG2291" s="362"/>
      <c r="AH2291" s="362"/>
      <c r="AI2291" s="362" t="str">
        <f t="shared" si="35"/>
        <v>NOCGPON</v>
      </c>
      <c r="AJ2291" s="362" t="str">
        <f>VLOOKUP(AI2291,Table1[[#All],[CONCAT]:[Tfiber]],2,FALSE)</f>
        <v>Applications/Tools</v>
      </c>
      <c r="AK2291" s="362" t="s">
        <v>40</v>
      </c>
      <c r="AL2291" s="362"/>
      <c r="AM2291" s="362"/>
      <c r="AN2291" s="362"/>
      <c r="AO2291" s="362"/>
      <c r="AP2291" s="361" t="e">
        <v>#N/A</v>
      </c>
      <c r="AR2291">
        <v>1</v>
      </c>
    </row>
    <row r="2292" spans="2:44" ht="15" hidden="1" customHeight="1" x14ac:dyDescent="0.35">
      <c r="B2292" s="362">
        <v>2290</v>
      </c>
      <c r="C2292" s="362" t="s">
        <v>5556</v>
      </c>
      <c r="D2292" s="362" t="s">
        <v>3</v>
      </c>
      <c r="E2292" s="362" t="s">
        <v>172</v>
      </c>
      <c r="F2292" s="362"/>
      <c r="G2292" s="362"/>
      <c r="H2292" s="362"/>
      <c r="I2292" s="362" t="s">
        <v>26</v>
      </c>
      <c r="J2292" s="362" t="s">
        <v>26</v>
      </c>
      <c r="K2292" s="361" t="s">
        <v>5557</v>
      </c>
      <c r="L2292" s="362"/>
      <c r="M2292" s="362" t="s">
        <v>186</v>
      </c>
      <c r="N2292" s="362" t="s">
        <v>90</v>
      </c>
      <c r="O2292" s="362"/>
      <c r="P2292" s="362" t="s">
        <v>755</v>
      </c>
      <c r="Q2292" s="362" t="s">
        <v>756</v>
      </c>
      <c r="R2292" s="362"/>
      <c r="S2292" s="361" t="s">
        <v>5558</v>
      </c>
      <c r="T2292" s="362" t="s">
        <v>107</v>
      </c>
      <c r="U2292" s="362" t="s">
        <v>5559</v>
      </c>
      <c r="V2292" s="362" t="s">
        <v>711</v>
      </c>
      <c r="W2292" s="362"/>
      <c r="X2292" s="362" t="s">
        <v>9</v>
      </c>
      <c r="Y2292" s="362" t="s">
        <v>50</v>
      </c>
      <c r="Z2292" s="362" t="s">
        <v>90</v>
      </c>
      <c r="AA2292" s="366" t="s">
        <v>90</v>
      </c>
      <c r="AB2292" s="362" t="s">
        <v>90</v>
      </c>
      <c r="AC2292" s="380"/>
      <c r="AD2292" s="362"/>
      <c r="AE2292" s="362"/>
      <c r="AF2292" s="362"/>
      <c r="AG2292" s="362"/>
      <c r="AH2292" s="362"/>
      <c r="AI2292" s="362" t="str">
        <f t="shared" si="35"/>
        <v>NOCGPON</v>
      </c>
      <c r="AJ2292" s="362" t="str">
        <f>VLOOKUP(AI2292,Table1[[#All],[CONCAT]:[Tfiber]],2,FALSE)</f>
        <v>Applications/Tools</v>
      </c>
      <c r="AK2292" s="362" t="s">
        <v>40</v>
      </c>
      <c r="AL2292" s="362"/>
      <c r="AM2292" s="362"/>
      <c r="AN2292" s="362"/>
      <c r="AO2292" s="362"/>
      <c r="AP2292" s="361" t="e">
        <v>#N/A</v>
      </c>
      <c r="AR2292">
        <v>1</v>
      </c>
    </row>
    <row r="2293" spans="2:44" ht="15" hidden="1" customHeight="1" x14ac:dyDescent="0.35">
      <c r="B2293" s="362">
        <v>2291</v>
      </c>
      <c r="C2293" s="362" t="s">
        <v>5560</v>
      </c>
      <c r="D2293" s="362" t="s">
        <v>3</v>
      </c>
      <c r="E2293" s="362" t="s">
        <v>172</v>
      </c>
      <c r="F2293" s="362"/>
      <c r="G2293" s="362"/>
      <c r="H2293" s="362"/>
      <c r="I2293" s="362" t="s">
        <v>26</v>
      </c>
      <c r="J2293" s="362" t="s">
        <v>26</v>
      </c>
      <c r="K2293" s="361" t="s">
        <v>5561</v>
      </c>
      <c r="L2293" s="362"/>
      <c r="M2293" s="362" t="s">
        <v>186</v>
      </c>
      <c r="N2293" s="362" t="s">
        <v>90</v>
      </c>
      <c r="O2293" s="362"/>
      <c r="P2293" s="362" t="s">
        <v>755</v>
      </c>
      <c r="Q2293" s="362" t="s">
        <v>756</v>
      </c>
      <c r="R2293" s="362"/>
      <c r="S2293" s="361" t="s">
        <v>5558</v>
      </c>
      <c r="T2293" s="362" t="s">
        <v>107</v>
      </c>
      <c r="U2293" s="362" t="s">
        <v>5559</v>
      </c>
      <c r="V2293" s="362" t="s">
        <v>711</v>
      </c>
      <c r="W2293" s="362"/>
      <c r="X2293" s="362" t="s">
        <v>9</v>
      </c>
      <c r="Y2293" s="362" t="s">
        <v>50</v>
      </c>
      <c r="Z2293" s="362" t="s">
        <v>90</v>
      </c>
      <c r="AA2293" s="366" t="s">
        <v>90</v>
      </c>
      <c r="AB2293" s="362" t="s">
        <v>90</v>
      </c>
      <c r="AC2293" s="380"/>
      <c r="AD2293" s="362"/>
      <c r="AE2293" s="362"/>
      <c r="AF2293" s="362"/>
      <c r="AG2293" s="362"/>
      <c r="AH2293" s="362"/>
      <c r="AI2293" s="362" t="str">
        <f t="shared" si="35"/>
        <v>NOCGPON</v>
      </c>
      <c r="AJ2293" s="362" t="str">
        <f>VLOOKUP(AI2293,Table1[[#All],[CONCAT]:[Tfiber]],2,FALSE)</f>
        <v>Applications/Tools</v>
      </c>
      <c r="AK2293" s="362" t="s">
        <v>40</v>
      </c>
      <c r="AL2293" s="362"/>
      <c r="AM2293" s="362"/>
      <c r="AN2293" s="362"/>
      <c r="AO2293" s="362"/>
      <c r="AP2293" s="361" t="e">
        <v>#N/A</v>
      </c>
      <c r="AR2293">
        <v>1</v>
      </c>
    </row>
    <row r="2294" spans="2:44" ht="15" hidden="1" customHeight="1" x14ac:dyDescent="0.35">
      <c r="B2294" s="362">
        <v>2292</v>
      </c>
      <c r="C2294" s="362" t="s">
        <v>5562</v>
      </c>
      <c r="D2294" s="362" t="s">
        <v>3</v>
      </c>
      <c r="E2294" s="362" t="s">
        <v>172</v>
      </c>
      <c r="F2294" s="362"/>
      <c r="G2294" s="362"/>
      <c r="H2294" s="362"/>
      <c r="I2294" s="362" t="s">
        <v>26</v>
      </c>
      <c r="J2294" s="362" t="s">
        <v>26</v>
      </c>
      <c r="K2294" s="361" t="s">
        <v>5563</v>
      </c>
      <c r="L2294" s="362"/>
      <c r="M2294" s="362" t="s">
        <v>186</v>
      </c>
      <c r="N2294" s="362" t="s">
        <v>90</v>
      </c>
      <c r="O2294" s="362"/>
      <c r="P2294" s="362" t="s">
        <v>755</v>
      </c>
      <c r="Q2294" s="362" t="s">
        <v>756</v>
      </c>
      <c r="R2294" s="362"/>
      <c r="S2294" s="361" t="s">
        <v>5558</v>
      </c>
      <c r="T2294" s="362" t="s">
        <v>107</v>
      </c>
      <c r="U2294" s="362" t="s">
        <v>5559</v>
      </c>
      <c r="V2294" s="362" t="s">
        <v>711</v>
      </c>
      <c r="W2294" s="362"/>
      <c r="X2294" s="362" t="s">
        <v>9</v>
      </c>
      <c r="Y2294" s="362" t="s">
        <v>50</v>
      </c>
      <c r="Z2294" s="362" t="s">
        <v>90</v>
      </c>
      <c r="AA2294" s="366" t="s">
        <v>90</v>
      </c>
      <c r="AB2294" s="362" t="s">
        <v>90</v>
      </c>
      <c r="AC2294" s="380"/>
      <c r="AD2294" s="362"/>
      <c r="AE2294" s="362"/>
      <c r="AF2294" s="362"/>
      <c r="AG2294" s="362"/>
      <c r="AH2294" s="362"/>
      <c r="AI2294" s="362" t="str">
        <f t="shared" si="35"/>
        <v>NOCGPON</v>
      </c>
      <c r="AJ2294" s="362" t="str">
        <f>VLOOKUP(AI2294,Table1[[#All],[CONCAT]:[Tfiber]],2,FALSE)</f>
        <v>Applications/Tools</v>
      </c>
      <c r="AK2294" s="362" t="s">
        <v>40</v>
      </c>
      <c r="AL2294" s="362"/>
      <c r="AM2294" s="362"/>
      <c r="AN2294" s="362"/>
      <c r="AO2294" s="362"/>
      <c r="AP2294" s="361" t="e">
        <v>#N/A</v>
      </c>
      <c r="AR2294">
        <v>1</v>
      </c>
    </row>
    <row r="2295" spans="2:44" ht="15" hidden="1" customHeight="1" x14ac:dyDescent="0.35">
      <c r="B2295" s="362">
        <v>2293</v>
      </c>
      <c r="C2295" s="362" t="s">
        <v>5564</v>
      </c>
      <c r="D2295" s="362" t="s">
        <v>3</v>
      </c>
      <c r="E2295" s="362" t="s">
        <v>172</v>
      </c>
      <c r="F2295" s="362"/>
      <c r="G2295" s="362"/>
      <c r="H2295" s="362"/>
      <c r="I2295" s="362" t="s">
        <v>26</v>
      </c>
      <c r="J2295" s="362" t="s">
        <v>26</v>
      </c>
      <c r="K2295" s="361" t="s">
        <v>5565</v>
      </c>
      <c r="L2295" s="362"/>
      <c r="M2295" s="362" t="s">
        <v>186</v>
      </c>
      <c r="N2295" s="362" t="s">
        <v>90</v>
      </c>
      <c r="O2295" s="362"/>
      <c r="P2295" s="362" t="s">
        <v>755</v>
      </c>
      <c r="Q2295" s="362" t="s">
        <v>756</v>
      </c>
      <c r="R2295" s="362"/>
      <c r="S2295" s="361" t="s">
        <v>5558</v>
      </c>
      <c r="T2295" s="362" t="s">
        <v>107</v>
      </c>
      <c r="U2295" s="362" t="s">
        <v>5559</v>
      </c>
      <c r="V2295" s="362" t="s">
        <v>711</v>
      </c>
      <c r="W2295" s="362"/>
      <c r="X2295" s="362" t="s">
        <v>9</v>
      </c>
      <c r="Y2295" s="362" t="s">
        <v>50</v>
      </c>
      <c r="Z2295" s="362" t="s">
        <v>90</v>
      </c>
      <c r="AA2295" s="366" t="s">
        <v>90</v>
      </c>
      <c r="AB2295" s="362" t="s">
        <v>90</v>
      </c>
      <c r="AC2295" s="380"/>
      <c r="AD2295" s="362"/>
      <c r="AE2295" s="362"/>
      <c r="AF2295" s="362"/>
      <c r="AG2295" s="362"/>
      <c r="AH2295" s="362"/>
      <c r="AI2295" s="362" t="str">
        <f t="shared" si="35"/>
        <v>NOCGPON</v>
      </c>
      <c r="AJ2295" s="362" t="str">
        <f>VLOOKUP(AI2295,Table1[[#All],[CONCAT]:[Tfiber]],2,FALSE)</f>
        <v>Applications/Tools</v>
      </c>
      <c r="AK2295" s="362" t="s">
        <v>40</v>
      </c>
      <c r="AL2295" s="362"/>
      <c r="AM2295" s="362"/>
      <c r="AN2295" s="362"/>
      <c r="AO2295" s="362"/>
      <c r="AP2295" s="361" t="e">
        <v>#N/A</v>
      </c>
      <c r="AR2295">
        <v>1</v>
      </c>
    </row>
    <row r="2296" spans="2:44" ht="15" hidden="1" customHeight="1" x14ac:dyDescent="0.35">
      <c r="B2296" s="362">
        <v>2294</v>
      </c>
      <c r="C2296" s="362" t="s">
        <v>5566</v>
      </c>
      <c r="D2296" s="362" t="s">
        <v>3</v>
      </c>
      <c r="E2296" s="362" t="s">
        <v>172</v>
      </c>
      <c r="F2296" s="362"/>
      <c r="G2296" s="362"/>
      <c r="H2296" s="362"/>
      <c r="I2296" s="362" t="s">
        <v>26</v>
      </c>
      <c r="J2296" s="362" t="s">
        <v>63</v>
      </c>
      <c r="K2296" s="361" t="s">
        <v>5567</v>
      </c>
      <c r="L2296" s="362"/>
      <c r="M2296" s="362" t="s">
        <v>186</v>
      </c>
      <c r="N2296" s="362" t="s">
        <v>95</v>
      </c>
      <c r="O2296" s="362"/>
      <c r="P2296" s="362" t="s">
        <v>2208</v>
      </c>
      <c r="Q2296" s="362" t="s">
        <v>4394</v>
      </c>
      <c r="R2296" s="362"/>
      <c r="S2296" s="361"/>
      <c r="T2296" s="362"/>
      <c r="U2296" s="362"/>
      <c r="V2296" s="362" t="s">
        <v>844</v>
      </c>
      <c r="W2296" s="362"/>
      <c r="X2296" s="362" t="s">
        <v>9</v>
      </c>
      <c r="Y2296" s="362" t="s">
        <v>2790</v>
      </c>
      <c r="Z2296" s="362" t="s">
        <v>90</v>
      </c>
      <c r="AA2296" s="366" t="s">
        <v>90</v>
      </c>
      <c r="AB2296" s="362" t="s">
        <v>90</v>
      </c>
      <c r="AC2296" s="380"/>
      <c r="AD2296" s="362"/>
      <c r="AE2296" s="362"/>
      <c r="AF2296" s="362"/>
      <c r="AG2296" s="362"/>
      <c r="AH2296" s="362"/>
      <c r="AI2296" s="362" t="str">
        <f t="shared" si="35"/>
        <v>NOCGPON</v>
      </c>
      <c r="AJ2296" s="362" t="str">
        <f>VLOOKUP(AI2296,Table1[[#All],[CONCAT]:[Tfiber]],2,FALSE)</f>
        <v>Applications/Tools</v>
      </c>
      <c r="AK2296" s="362" t="e">
        <v>#N/A</v>
      </c>
      <c r="AL2296" s="362" t="str">
        <f>VLOOKUP(C2296,[1]AllOSS!$B:$G,6,0)</f>
        <v>NOT-FEASIBLE</v>
      </c>
      <c r="AM2296" s="362">
        <f>VLOOKUP(C2296,[1]AllOSS!$B:$K,10,0)</f>
        <v>0</v>
      </c>
      <c r="AN2296" s="362"/>
      <c r="AO2296" s="362"/>
      <c r="AP2296" s="361" t="e">
        <v>#N/A</v>
      </c>
      <c r="AR2296">
        <v>1</v>
      </c>
    </row>
    <row r="2297" spans="2:44" ht="15" hidden="1" customHeight="1" x14ac:dyDescent="0.35">
      <c r="B2297" s="362">
        <v>2295</v>
      </c>
      <c r="C2297" s="362" t="s">
        <v>5568</v>
      </c>
      <c r="D2297" s="362" t="s">
        <v>3</v>
      </c>
      <c r="E2297" s="362" t="s">
        <v>172</v>
      </c>
      <c r="F2297" s="362"/>
      <c r="G2297" s="362"/>
      <c r="H2297" s="362"/>
      <c r="I2297" s="362" t="s">
        <v>26</v>
      </c>
      <c r="J2297" s="362" t="s">
        <v>26</v>
      </c>
      <c r="K2297" s="361" t="s">
        <v>5569</v>
      </c>
      <c r="L2297" s="362"/>
      <c r="M2297" s="362" t="s">
        <v>186</v>
      </c>
      <c r="N2297" s="362" t="s">
        <v>90</v>
      </c>
      <c r="O2297" s="362"/>
      <c r="P2297" s="362" t="s">
        <v>755</v>
      </c>
      <c r="Q2297" s="362" t="s">
        <v>756</v>
      </c>
      <c r="R2297" s="362"/>
      <c r="S2297" s="361" t="s">
        <v>5558</v>
      </c>
      <c r="T2297" s="362" t="s">
        <v>107</v>
      </c>
      <c r="U2297" s="362" t="s">
        <v>5559</v>
      </c>
      <c r="V2297" s="362" t="s">
        <v>711</v>
      </c>
      <c r="W2297" s="362"/>
      <c r="X2297" s="362" t="s">
        <v>9</v>
      </c>
      <c r="Y2297" s="362" t="s">
        <v>50</v>
      </c>
      <c r="Z2297" s="362" t="s">
        <v>90</v>
      </c>
      <c r="AA2297" s="366" t="s">
        <v>90</v>
      </c>
      <c r="AB2297" s="362" t="s">
        <v>90</v>
      </c>
      <c r="AC2297" s="380"/>
      <c r="AD2297" s="362"/>
      <c r="AE2297" s="362"/>
      <c r="AF2297" s="362"/>
      <c r="AG2297" s="362"/>
      <c r="AH2297" s="362"/>
      <c r="AI2297" s="362" t="str">
        <f t="shared" si="35"/>
        <v>NOCGPON</v>
      </c>
      <c r="AJ2297" s="362" t="str">
        <f>VLOOKUP(AI2297,Table1[[#All],[CONCAT]:[Tfiber]],2,FALSE)</f>
        <v>Applications/Tools</v>
      </c>
      <c r="AK2297" s="362" t="s">
        <v>40</v>
      </c>
      <c r="AL2297" s="362"/>
      <c r="AM2297" s="362"/>
      <c r="AN2297" s="362"/>
      <c r="AO2297" s="362"/>
      <c r="AP2297" s="361" t="e">
        <v>#N/A</v>
      </c>
      <c r="AR2297">
        <v>1</v>
      </c>
    </row>
    <row r="2298" spans="2:44" ht="15" hidden="1" customHeight="1" x14ac:dyDescent="0.35">
      <c r="B2298" s="362">
        <v>2296</v>
      </c>
      <c r="C2298" s="362" t="s">
        <v>5570</v>
      </c>
      <c r="D2298" s="362" t="s">
        <v>3</v>
      </c>
      <c r="E2298" s="362" t="s">
        <v>172</v>
      </c>
      <c r="F2298" s="362"/>
      <c r="G2298" s="362"/>
      <c r="H2298" s="362"/>
      <c r="I2298" s="362" t="s">
        <v>26</v>
      </c>
      <c r="J2298" s="362" t="s">
        <v>26</v>
      </c>
      <c r="K2298" s="361" t="s">
        <v>5571</v>
      </c>
      <c r="L2298" s="362"/>
      <c r="M2298" s="362" t="s">
        <v>186</v>
      </c>
      <c r="N2298" s="362" t="s">
        <v>90</v>
      </c>
      <c r="O2298" s="362"/>
      <c r="P2298" s="362" t="s">
        <v>755</v>
      </c>
      <c r="Q2298" s="362" t="s">
        <v>756</v>
      </c>
      <c r="R2298" s="362"/>
      <c r="S2298" s="361" t="s">
        <v>5558</v>
      </c>
      <c r="T2298" s="362" t="s">
        <v>107</v>
      </c>
      <c r="U2298" s="362" t="s">
        <v>5559</v>
      </c>
      <c r="V2298" s="362" t="s">
        <v>711</v>
      </c>
      <c r="W2298" s="362"/>
      <c r="X2298" s="362" t="s">
        <v>9</v>
      </c>
      <c r="Y2298" s="362" t="s">
        <v>50</v>
      </c>
      <c r="Z2298" s="362" t="s">
        <v>90</v>
      </c>
      <c r="AA2298" s="366" t="s">
        <v>90</v>
      </c>
      <c r="AB2298" s="362" t="s">
        <v>90</v>
      </c>
      <c r="AC2298" s="380"/>
      <c r="AD2298" s="362"/>
      <c r="AE2298" s="362"/>
      <c r="AF2298" s="362"/>
      <c r="AG2298" s="362"/>
      <c r="AH2298" s="362"/>
      <c r="AI2298" s="362" t="str">
        <f t="shared" si="35"/>
        <v>NOCGPON</v>
      </c>
      <c r="AJ2298" s="362" t="str">
        <f>VLOOKUP(AI2298,Table1[[#All],[CONCAT]:[Tfiber]],2,FALSE)</f>
        <v>Applications/Tools</v>
      </c>
      <c r="AK2298" s="362" t="s">
        <v>40</v>
      </c>
      <c r="AL2298" s="362"/>
      <c r="AM2298" s="362"/>
      <c r="AN2298" s="362"/>
      <c r="AO2298" s="362"/>
      <c r="AP2298" s="361" t="e">
        <v>#N/A</v>
      </c>
      <c r="AR2298">
        <v>1</v>
      </c>
    </row>
    <row r="2299" spans="2:44" ht="15" hidden="1" customHeight="1" x14ac:dyDescent="0.35">
      <c r="B2299" s="362">
        <v>2297</v>
      </c>
      <c r="C2299" s="362" t="s">
        <v>5572</v>
      </c>
      <c r="D2299" s="362" t="s">
        <v>3</v>
      </c>
      <c r="E2299" s="362" t="s">
        <v>172</v>
      </c>
      <c r="F2299" s="362"/>
      <c r="G2299" s="362"/>
      <c r="H2299" s="362"/>
      <c r="I2299" s="362" t="s">
        <v>26</v>
      </c>
      <c r="J2299" s="362" t="s">
        <v>26</v>
      </c>
      <c r="K2299" s="361" t="s">
        <v>5573</v>
      </c>
      <c r="L2299" s="362"/>
      <c r="M2299" s="362" t="s">
        <v>186</v>
      </c>
      <c r="N2299" s="362" t="s">
        <v>90</v>
      </c>
      <c r="O2299" s="362"/>
      <c r="P2299" s="362" t="s">
        <v>755</v>
      </c>
      <c r="Q2299" s="362" t="s">
        <v>756</v>
      </c>
      <c r="R2299" s="362"/>
      <c r="S2299" s="361" t="s">
        <v>5558</v>
      </c>
      <c r="T2299" s="362" t="s">
        <v>107</v>
      </c>
      <c r="U2299" s="362" t="s">
        <v>5559</v>
      </c>
      <c r="V2299" s="362" t="s">
        <v>711</v>
      </c>
      <c r="W2299" s="362"/>
      <c r="X2299" s="362" t="s">
        <v>9</v>
      </c>
      <c r="Y2299" s="362" t="s">
        <v>50</v>
      </c>
      <c r="Z2299" s="362" t="s">
        <v>90</v>
      </c>
      <c r="AA2299" s="366" t="s">
        <v>90</v>
      </c>
      <c r="AB2299" s="362" t="s">
        <v>90</v>
      </c>
      <c r="AC2299" s="380"/>
      <c r="AD2299" s="362"/>
      <c r="AE2299" s="362"/>
      <c r="AF2299" s="362"/>
      <c r="AG2299" s="362"/>
      <c r="AH2299" s="362"/>
      <c r="AI2299" s="362" t="str">
        <f t="shared" si="35"/>
        <v>NOCGPON</v>
      </c>
      <c r="AJ2299" s="362" t="str">
        <f>VLOOKUP(AI2299,Table1[[#All],[CONCAT]:[Tfiber]],2,FALSE)</f>
        <v>Applications/Tools</v>
      </c>
      <c r="AK2299" s="362" t="s">
        <v>40</v>
      </c>
      <c r="AL2299" s="362"/>
      <c r="AM2299" s="362"/>
      <c r="AN2299" s="362"/>
      <c r="AO2299" s="362"/>
      <c r="AP2299" s="361" t="e">
        <v>#N/A</v>
      </c>
      <c r="AR2299">
        <v>1</v>
      </c>
    </row>
    <row r="2300" spans="2:44" ht="15" hidden="1" customHeight="1" x14ac:dyDescent="0.35">
      <c r="B2300" s="362">
        <v>2298</v>
      </c>
      <c r="C2300" s="362" t="s">
        <v>5574</v>
      </c>
      <c r="D2300" s="362" t="s">
        <v>3</v>
      </c>
      <c r="E2300" s="362" t="s">
        <v>172</v>
      </c>
      <c r="F2300" s="362"/>
      <c r="G2300" s="362"/>
      <c r="H2300" s="362"/>
      <c r="I2300" s="362" t="s">
        <v>26</v>
      </c>
      <c r="J2300" s="362" t="s">
        <v>26</v>
      </c>
      <c r="K2300" s="361" t="s">
        <v>5575</v>
      </c>
      <c r="L2300" s="362"/>
      <c r="M2300" s="362" t="s">
        <v>186</v>
      </c>
      <c r="N2300" s="362" t="s">
        <v>90</v>
      </c>
      <c r="O2300" s="362"/>
      <c r="P2300" s="362" t="s">
        <v>755</v>
      </c>
      <c r="Q2300" s="362" t="s">
        <v>756</v>
      </c>
      <c r="R2300" s="362"/>
      <c r="S2300" s="361" t="s">
        <v>5558</v>
      </c>
      <c r="T2300" s="362" t="s">
        <v>107</v>
      </c>
      <c r="U2300" s="362" t="s">
        <v>5559</v>
      </c>
      <c r="V2300" s="362" t="s">
        <v>711</v>
      </c>
      <c r="W2300" s="362"/>
      <c r="X2300" s="362" t="s">
        <v>9</v>
      </c>
      <c r="Y2300" s="362" t="s">
        <v>50</v>
      </c>
      <c r="Z2300" s="362" t="s">
        <v>90</v>
      </c>
      <c r="AA2300" s="366" t="s">
        <v>90</v>
      </c>
      <c r="AB2300" s="362" t="s">
        <v>90</v>
      </c>
      <c r="AC2300" s="380"/>
      <c r="AD2300" s="362"/>
      <c r="AE2300" s="362"/>
      <c r="AF2300" s="362"/>
      <c r="AG2300" s="362"/>
      <c r="AH2300" s="362"/>
      <c r="AI2300" s="362" t="str">
        <f t="shared" si="35"/>
        <v>NOCGPON</v>
      </c>
      <c r="AJ2300" s="362" t="str">
        <f>VLOOKUP(AI2300,Table1[[#All],[CONCAT]:[Tfiber]],2,FALSE)</f>
        <v>Applications/Tools</v>
      </c>
      <c r="AK2300" s="362" t="s">
        <v>40</v>
      </c>
      <c r="AL2300" s="362"/>
      <c r="AM2300" s="362"/>
      <c r="AN2300" s="362"/>
      <c r="AO2300" s="362"/>
      <c r="AP2300" s="361" t="e">
        <v>#N/A</v>
      </c>
      <c r="AR2300">
        <v>1</v>
      </c>
    </row>
    <row r="2301" spans="2:44" ht="15" hidden="1" customHeight="1" x14ac:dyDescent="0.35">
      <c r="B2301" s="362">
        <v>2299</v>
      </c>
      <c r="C2301" s="362" t="s">
        <v>5576</v>
      </c>
      <c r="D2301" s="362" t="s">
        <v>3</v>
      </c>
      <c r="E2301" s="362" t="s">
        <v>172</v>
      </c>
      <c r="F2301" s="362"/>
      <c r="G2301" s="362"/>
      <c r="H2301" s="362"/>
      <c r="I2301" s="362" t="s">
        <v>26</v>
      </c>
      <c r="J2301" s="362" t="s">
        <v>26</v>
      </c>
      <c r="K2301" s="361" t="s">
        <v>5577</v>
      </c>
      <c r="L2301" s="362"/>
      <c r="M2301" s="362" t="s">
        <v>186</v>
      </c>
      <c r="N2301" s="362" t="s">
        <v>90</v>
      </c>
      <c r="O2301" s="362"/>
      <c r="P2301" s="362" t="s">
        <v>755</v>
      </c>
      <c r="Q2301" s="362" t="s">
        <v>756</v>
      </c>
      <c r="R2301" s="362"/>
      <c r="S2301" s="361" t="s">
        <v>5578</v>
      </c>
      <c r="T2301" s="362" t="s">
        <v>107</v>
      </c>
      <c r="U2301" s="362" t="s">
        <v>5559</v>
      </c>
      <c r="V2301" s="362" t="s">
        <v>711</v>
      </c>
      <c r="W2301" s="362"/>
      <c r="X2301" s="362" t="s">
        <v>9</v>
      </c>
      <c r="Y2301" s="362" t="s">
        <v>50</v>
      </c>
      <c r="Z2301" s="362" t="s">
        <v>90</v>
      </c>
      <c r="AA2301" s="366" t="s">
        <v>90</v>
      </c>
      <c r="AB2301" s="362" t="s">
        <v>90</v>
      </c>
      <c r="AC2301" s="380"/>
      <c r="AD2301" s="362"/>
      <c r="AE2301" s="362"/>
      <c r="AF2301" s="362"/>
      <c r="AG2301" s="362"/>
      <c r="AH2301" s="362"/>
      <c r="AI2301" s="362" t="str">
        <f t="shared" si="35"/>
        <v>NOCGPON</v>
      </c>
      <c r="AJ2301" s="362" t="str">
        <f>VLOOKUP(AI2301,Table1[[#All],[CONCAT]:[Tfiber]],2,FALSE)</f>
        <v>Applications/Tools</v>
      </c>
      <c r="AK2301" s="362" t="s">
        <v>40</v>
      </c>
      <c r="AL2301" s="362"/>
      <c r="AM2301" s="362"/>
      <c r="AN2301" s="362"/>
      <c r="AO2301" s="362"/>
      <c r="AP2301" s="361" t="e">
        <v>#N/A</v>
      </c>
      <c r="AR2301">
        <v>1</v>
      </c>
    </row>
    <row r="2302" spans="2:44" ht="15" hidden="1" customHeight="1" x14ac:dyDescent="0.35">
      <c r="B2302" s="362">
        <v>2300</v>
      </c>
      <c r="C2302" s="362" t="s">
        <v>5579</v>
      </c>
      <c r="D2302" s="362" t="s">
        <v>3</v>
      </c>
      <c r="E2302" s="362" t="s">
        <v>172</v>
      </c>
      <c r="F2302" s="362"/>
      <c r="G2302" s="362"/>
      <c r="H2302" s="362"/>
      <c r="I2302" s="362" t="s">
        <v>26</v>
      </c>
      <c r="J2302" s="362" t="s">
        <v>26</v>
      </c>
      <c r="K2302" s="361" t="s">
        <v>5580</v>
      </c>
      <c r="L2302" s="362"/>
      <c r="M2302" s="362" t="s">
        <v>186</v>
      </c>
      <c r="N2302" s="362" t="s">
        <v>90</v>
      </c>
      <c r="O2302" s="362"/>
      <c r="P2302" s="362" t="s">
        <v>755</v>
      </c>
      <c r="Q2302" s="362" t="s">
        <v>756</v>
      </c>
      <c r="R2302" s="362"/>
      <c r="S2302" s="361" t="s">
        <v>5578</v>
      </c>
      <c r="T2302" s="362" t="s">
        <v>107</v>
      </c>
      <c r="U2302" s="362" t="s">
        <v>5559</v>
      </c>
      <c r="V2302" s="362" t="s">
        <v>711</v>
      </c>
      <c r="W2302" s="362"/>
      <c r="X2302" s="362" t="s">
        <v>9</v>
      </c>
      <c r="Y2302" s="362" t="s">
        <v>50</v>
      </c>
      <c r="Z2302" s="362" t="s">
        <v>90</v>
      </c>
      <c r="AA2302" s="366" t="s">
        <v>90</v>
      </c>
      <c r="AB2302" s="362" t="s">
        <v>90</v>
      </c>
      <c r="AC2302" s="380"/>
      <c r="AD2302" s="362"/>
      <c r="AE2302" s="362"/>
      <c r="AF2302" s="362"/>
      <c r="AG2302" s="362"/>
      <c r="AH2302" s="362"/>
      <c r="AI2302" s="362" t="str">
        <f t="shared" si="35"/>
        <v>NOCGPON</v>
      </c>
      <c r="AJ2302" s="362" t="str">
        <f>VLOOKUP(AI2302,Table1[[#All],[CONCAT]:[Tfiber]],2,FALSE)</f>
        <v>Applications/Tools</v>
      </c>
      <c r="AK2302" s="362" t="s">
        <v>40</v>
      </c>
      <c r="AL2302" s="362"/>
      <c r="AM2302" s="362"/>
      <c r="AN2302" s="362"/>
      <c r="AO2302" s="362"/>
      <c r="AP2302" s="361" t="e">
        <v>#N/A</v>
      </c>
      <c r="AR2302">
        <v>1</v>
      </c>
    </row>
    <row r="2303" spans="2:44" ht="15" hidden="1" customHeight="1" x14ac:dyDescent="0.35">
      <c r="B2303" s="362">
        <v>2301</v>
      </c>
      <c r="C2303" s="362" t="s">
        <v>5581</v>
      </c>
      <c r="D2303" s="362" t="s">
        <v>3</v>
      </c>
      <c r="E2303" s="362" t="s">
        <v>172</v>
      </c>
      <c r="F2303" s="362"/>
      <c r="G2303" s="362"/>
      <c r="H2303" s="362"/>
      <c r="I2303" s="362" t="s">
        <v>26</v>
      </c>
      <c r="J2303" s="362" t="s">
        <v>26</v>
      </c>
      <c r="K2303" s="361" t="s">
        <v>5582</v>
      </c>
      <c r="L2303" s="362"/>
      <c r="M2303" s="362" t="s">
        <v>186</v>
      </c>
      <c r="N2303" s="362" t="s">
        <v>90</v>
      </c>
      <c r="O2303" s="362"/>
      <c r="P2303" s="362" t="s">
        <v>755</v>
      </c>
      <c r="Q2303" s="362" t="s">
        <v>756</v>
      </c>
      <c r="R2303" s="362"/>
      <c r="S2303" s="361" t="s">
        <v>5578</v>
      </c>
      <c r="T2303" s="362" t="s">
        <v>107</v>
      </c>
      <c r="U2303" s="362" t="s">
        <v>5559</v>
      </c>
      <c r="V2303" s="362" t="s">
        <v>711</v>
      </c>
      <c r="W2303" s="362"/>
      <c r="X2303" s="362" t="s">
        <v>9</v>
      </c>
      <c r="Y2303" s="362" t="s">
        <v>50</v>
      </c>
      <c r="Z2303" s="362" t="s">
        <v>90</v>
      </c>
      <c r="AA2303" s="366" t="s">
        <v>90</v>
      </c>
      <c r="AB2303" s="362" t="s">
        <v>90</v>
      </c>
      <c r="AC2303" s="380"/>
      <c r="AD2303" s="362"/>
      <c r="AE2303" s="362"/>
      <c r="AF2303" s="362"/>
      <c r="AG2303" s="362"/>
      <c r="AH2303" s="362"/>
      <c r="AI2303" s="362" t="str">
        <f t="shared" si="35"/>
        <v>NOCGPON</v>
      </c>
      <c r="AJ2303" s="362" t="str">
        <f>VLOOKUP(AI2303,Table1[[#All],[CONCAT]:[Tfiber]],2,FALSE)</f>
        <v>Applications/Tools</v>
      </c>
      <c r="AK2303" s="362" t="s">
        <v>40</v>
      </c>
      <c r="AL2303" s="362"/>
      <c r="AM2303" s="362"/>
      <c r="AN2303" s="362"/>
      <c r="AO2303" s="362"/>
      <c r="AP2303" s="361" t="e">
        <v>#N/A</v>
      </c>
      <c r="AR2303">
        <v>1</v>
      </c>
    </row>
    <row r="2304" spans="2:44" ht="15" hidden="1" customHeight="1" x14ac:dyDescent="0.35">
      <c r="B2304" s="362">
        <v>2302</v>
      </c>
      <c r="C2304" s="362" t="s">
        <v>5583</v>
      </c>
      <c r="D2304" s="362" t="s">
        <v>3</v>
      </c>
      <c r="E2304" s="362" t="s">
        <v>172</v>
      </c>
      <c r="F2304" s="362"/>
      <c r="G2304" s="362"/>
      <c r="H2304" s="362"/>
      <c r="I2304" s="362" t="s">
        <v>26</v>
      </c>
      <c r="J2304" s="362" t="s">
        <v>26</v>
      </c>
      <c r="K2304" s="361" t="s">
        <v>5584</v>
      </c>
      <c r="L2304" s="362"/>
      <c r="M2304" s="362" t="s">
        <v>186</v>
      </c>
      <c r="N2304" s="362" t="s">
        <v>90</v>
      </c>
      <c r="O2304" s="362"/>
      <c r="P2304" s="362" t="s">
        <v>755</v>
      </c>
      <c r="Q2304" s="362" t="s">
        <v>756</v>
      </c>
      <c r="R2304" s="362"/>
      <c r="S2304" s="361" t="s">
        <v>5578</v>
      </c>
      <c r="T2304" s="362" t="s">
        <v>107</v>
      </c>
      <c r="U2304" s="362" t="s">
        <v>5559</v>
      </c>
      <c r="V2304" s="362" t="s">
        <v>711</v>
      </c>
      <c r="W2304" s="362"/>
      <c r="X2304" s="362" t="s">
        <v>9</v>
      </c>
      <c r="Y2304" s="362" t="s">
        <v>50</v>
      </c>
      <c r="Z2304" s="362" t="s">
        <v>90</v>
      </c>
      <c r="AA2304" s="366" t="s">
        <v>90</v>
      </c>
      <c r="AB2304" s="362" t="s">
        <v>90</v>
      </c>
      <c r="AC2304" s="380"/>
      <c r="AD2304" s="362"/>
      <c r="AE2304" s="362"/>
      <c r="AF2304" s="362"/>
      <c r="AG2304" s="362"/>
      <c r="AH2304" s="362"/>
      <c r="AI2304" s="362" t="str">
        <f t="shared" si="35"/>
        <v>NOCGPON</v>
      </c>
      <c r="AJ2304" s="362" t="str">
        <f>VLOOKUP(AI2304,Table1[[#All],[CONCAT]:[Tfiber]],2,FALSE)</f>
        <v>Applications/Tools</v>
      </c>
      <c r="AK2304" s="362" t="s">
        <v>40</v>
      </c>
      <c r="AL2304" s="362"/>
      <c r="AM2304" s="362"/>
      <c r="AN2304" s="362"/>
      <c r="AO2304" s="362"/>
      <c r="AP2304" s="361" t="e">
        <v>#N/A</v>
      </c>
      <c r="AR2304">
        <v>1</v>
      </c>
    </row>
    <row r="2305" spans="2:44" ht="15" hidden="1" customHeight="1" x14ac:dyDescent="0.35">
      <c r="B2305" s="362">
        <v>2303</v>
      </c>
      <c r="C2305" s="362" t="s">
        <v>5585</v>
      </c>
      <c r="D2305" s="362" t="s">
        <v>3</v>
      </c>
      <c r="E2305" s="362" t="s">
        <v>172</v>
      </c>
      <c r="F2305" s="362"/>
      <c r="G2305" s="362"/>
      <c r="H2305" s="362"/>
      <c r="I2305" s="362" t="s">
        <v>26</v>
      </c>
      <c r="J2305" s="362" t="s">
        <v>26</v>
      </c>
      <c r="K2305" s="361" t="s">
        <v>5586</v>
      </c>
      <c r="L2305" s="362"/>
      <c r="M2305" s="362" t="s">
        <v>186</v>
      </c>
      <c r="N2305" s="362" t="s">
        <v>90</v>
      </c>
      <c r="O2305" s="362"/>
      <c r="P2305" s="362" t="s">
        <v>755</v>
      </c>
      <c r="Q2305" s="362" t="s">
        <v>756</v>
      </c>
      <c r="R2305" s="362"/>
      <c r="S2305" s="361" t="s">
        <v>5578</v>
      </c>
      <c r="T2305" s="362" t="s">
        <v>107</v>
      </c>
      <c r="U2305" s="362" t="s">
        <v>5559</v>
      </c>
      <c r="V2305" s="362" t="s">
        <v>711</v>
      </c>
      <c r="W2305" s="362"/>
      <c r="X2305" s="362" t="s">
        <v>9</v>
      </c>
      <c r="Y2305" s="362" t="s">
        <v>50</v>
      </c>
      <c r="Z2305" s="362" t="s">
        <v>90</v>
      </c>
      <c r="AA2305" s="366" t="s">
        <v>90</v>
      </c>
      <c r="AB2305" s="362" t="s">
        <v>90</v>
      </c>
      <c r="AC2305" s="380"/>
      <c r="AD2305" s="362"/>
      <c r="AE2305" s="362"/>
      <c r="AF2305" s="362"/>
      <c r="AG2305" s="362"/>
      <c r="AH2305" s="362"/>
      <c r="AI2305" s="362" t="str">
        <f t="shared" si="35"/>
        <v>NOCGPON</v>
      </c>
      <c r="AJ2305" s="362" t="str">
        <f>VLOOKUP(AI2305,Table1[[#All],[CONCAT]:[Tfiber]],2,FALSE)</f>
        <v>Applications/Tools</v>
      </c>
      <c r="AK2305" s="362" t="s">
        <v>40</v>
      </c>
      <c r="AL2305" s="362"/>
      <c r="AM2305" s="362"/>
      <c r="AN2305" s="362"/>
      <c r="AO2305" s="362"/>
      <c r="AP2305" s="361" t="e">
        <v>#N/A</v>
      </c>
      <c r="AR2305">
        <v>1</v>
      </c>
    </row>
    <row r="2306" spans="2:44" ht="15" hidden="1" customHeight="1" x14ac:dyDescent="0.35">
      <c r="B2306" s="362">
        <v>2304</v>
      </c>
      <c r="C2306" s="362" t="s">
        <v>5587</v>
      </c>
      <c r="D2306" s="362" t="s">
        <v>3</v>
      </c>
      <c r="E2306" s="362" t="s">
        <v>172</v>
      </c>
      <c r="F2306" s="362"/>
      <c r="G2306" s="362"/>
      <c r="H2306" s="362"/>
      <c r="I2306" s="362" t="s">
        <v>26</v>
      </c>
      <c r="J2306" s="362" t="s">
        <v>26</v>
      </c>
      <c r="K2306" s="361" t="s">
        <v>5588</v>
      </c>
      <c r="L2306" s="362"/>
      <c r="M2306" s="362" t="s">
        <v>186</v>
      </c>
      <c r="N2306" s="362" t="s">
        <v>90</v>
      </c>
      <c r="O2306" s="362"/>
      <c r="P2306" s="362" t="s">
        <v>755</v>
      </c>
      <c r="Q2306" s="362" t="s">
        <v>756</v>
      </c>
      <c r="R2306" s="362"/>
      <c r="S2306" s="361" t="s">
        <v>5578</v>
      </c>
      <c r="T2306" s="362" t="s">
        <v>107</v>
      </c>
      <c r="U2306" s="362" t="s">
        <v>5559</v>
      </c>
      <c r="V2306" s="362" t="s">
        <v>711</v>
      </c>
      <c r="W2306" s="362"/>
      <c r="X2306" s="362" t="s">
        <v>9</v>
      </c>
      <c r="Y2306" s="362" t="s">
        <v>50</v>
      </c>
      <c r="Z2306" s="362" t="s">
        <v>90</v>
      </c>
      <c r="AA2306" s="366" t="s">
        <v>90</v>
      </c>
      <c r="AB2306" s="362" t="s">
        <v>90</v>
      </c>
      <c r="AC2306" s="380"/>
      <c r="AD2306" s="362"/>
      <c r="AE2306" s="362"/>
      <c r="AF2306" s="362"/>
      <c r="AG2306" s="362"/>
      <c r="AH2306" s="362"/>
      <c r="AI2306" s="362" t="str">
        <f t="shared" si="35"/>
        <v>NOCGPON</v>
      </c>
      <c r="AJ2306" s="362" t="str">
        <f>VLOOKUP(AI2306,Table1[[#All],[CONCAT]:[Tfiber]],2,FALSE)</f>
        <v>Applications/Tools</v>
      </c>
      <c r="AK2306" s="362" t="s">
        <v>40</v>
      </c>
      <c r="AL2306" s="362"/>
      <c r="AM2306" s="362"/>
      <c r="AN2306" s="362"/>
      <c r="AO2306" s="362"/>
      <c r="AP2306" s="361" t="e">
        <v>#N/A</v>
      </c>
      <c r="AR2306">
        <v>1</v>
      </c>
    </row>
    <row r="2307" spans="2:44" ht="15" hidden="1" customHeight="1" x14ac:dyDescent="0.35">
      <c r="B2307" s="362">
        <v>2305</v>
      </c>
      <c r="C2307" s="362" t="s">
        <v>5589</v>
      </c>
      <c r="D2307" s="362" t="s">
        <v>3</v>
      </c>
      <c r="E2307" s="362" t="s">
        <v>172</v>
      </c>
      <c r="F2307" s="362"/>
      <c r="G2307" s="362" t="s">
        <v>63</v>
      </c>
      <c r="H2307" s="362" t="s">
        <v>63</v>
      </c>
      <c r="I2307" s="362" t="s">
        <v>63</v>
      </c>
      <c r="J2307" s="362" t="s">
        <v>4392</v>
      </c>
      <c r="K2307" s="361" t="s">
        <v>5590</v>
      </c>
      <c r="L2307" s="362"/>
      <c r="M2307" s="362" t="s">
        <v>186</v>
      </c>
      <c r="N2307" s="362" t="s">
        <v>90</v>
      </c>
      <c r="O2307" s="362"/>
      <c r="P2307" s="362" t="s">
        <v>2208</v>
      </c>
      <c r="Q2307" s="362" t="s">
        <v>4394</v>
      </c>
      <c r="R2307" s="362"/>
      <c r="S2307" s="361"/>
      <c r="T2307" s="362"/>
      <c r="U2307" s="362"/>
      <c r="V2307" s="362" t="s">
        <v>844</v>
      </c>
      <c r="W2307" s="362"/>
      <c r="X2307" s="362" t="s">
        <v>9</v>
      </c>
      <c r="Y2307" s="362" t="s">
        <v>9</v>
      </c>
      <c r="Z2307" s="362" t="s">
        <v>90</v>
      </c>
      <c r="AA2307" s="366" t="s">
        <v>90</v>
      </c>
      <c r="AB2307" s="362" t="s">
        <v>90</v>
      </c>
      <c r="AC2307" s="380"/>
      <c r="AD2307" s="362"/>
      <c r="AE2307" s="362"/>
      <c r="AF2307" s="362"/>
      <c r="AG2307" s="362"/>
      <c r="AH2307" s="362"/>
      <c r="AI2307" s="362" t="str">
        <f t="shared" ref="AI2307:AI2370" si="36">_xlfn.CONCAT(D2307,I2307)</f>
        <v>NOCOSS</v>
      </c>
      <c r="AJ2307" s="362" t="str">
        <f>VLOOKUP(AI2307,Table1[[#All],[CONCAT]:[Tfiber]],2,FALSE)</f>
        <v>Applications/Tools</v>
      </c>
      <c r="AK2307" s="362" t="s">
        <v>40</v>
      </c>
      <c r="AL2307" s="362" t="str">
        <f>VLOOKUP(C2307,[1]AllOSS!$B:$G,6,0)</f>
        <v>OPEN</v>
      </c>
      <c r="AM2307" s="362">
        <f>VLOOKUP(C2307,[1]AllOSS!$B:$K,10,0)</f>
        <v>0</v>
      </c>
      <c r="AN2307" s="362"/>
      <c r="AO2307" s="362"/>
      <c r="AP2307" s="361" t="e">
        <v>#N/A</v>
      </c>
      <c r="AR2307">
        <v>1</v>
      </c>
    </row>
    <row r="2308" spans="2:44" ht="15" hidden="1" customHeight="1" x14ac:dyDescent="0.35">
      <c r="B2308" s="362">
        <v>2306</v>
      </c>
      <c r="C2308" s="362" t="s">
        <v>5591</v>
      </c>
      <c r="D2308" s="362" t="s">
        <v>3</v>
      </c>
      <c r="E2308" s="362" t="s">
        <v>172</v>
      </c>
      <c r="F2308" s="362"/>
      <c r="G2308" s="362"/>
      <c r="H2308" s="362"/>
      <c r="I2308" s="362" t="s">
        <v>26</v>
      </c>
      <c r="J2308" s="362" t="s">
        <v>63</v>
      </c>
      <c r="K2308" s="361" t="s">
        <v>5592</v>
      </c>
      <c r="L2308" s="362"/>
      <c r="M2308" s="362" t="s">
        <v>186</v>
      </c>
      <c r="N2308" s="362" t="s">
        <v>4410</v>
      </c>
      <c r="O2308" s="362"/>
      <c r="P2308" s="362" t="s">
        <v>4399</v>
      </c>
      <c r="Q2308" s="362" t="s">
        <v>4399</v>
      </c>
      <c r="R2308" s="362"/>
      <c r="S2308" s="361"/>
      <c r="T2308" s="362"/>
      <c r="U2308" s="362"/>
      <c r="V2308" s="362" t="s">
        <v>844</v>
      </c>
      <c r="W2308" s="362"/>
      <c r="X2308" s="362"/>
      <c r="Y2308" s="362" t="s">
        <v>48</v>
      </c>
      <c r="Z2308" s="362" t="s">
        <v>90</v>
      </c>
      <c r="AA2308" s="366" t="s">
        <v>90</v>
      </c>
      <c r="AB2308" s="362" t="s">
        <v>90</v>
      </c>
      <c r="AC2308" s="380"/>
      <c r="AD2308" s="362"/>
      <c r="AE2308" s="362"/>
      <c r="AF2308" s="362"/>
      <c r="AG2308" s="362"/>
      <c r="AH2308" s="362"/>
      <c r="AI2308" s="362" t="str">
        <f t="shared" si="36"/>
        <v>NOCGPON</v>
      </c>
      <c r="AJ2308" s="362" t="str">
        <f>VLOOKUP(AI2308,Table1[[#All],[CONCAT]:[Tfiber]],2,FALSE)</f>
        <v>Applications/Tools</v>
      </c>
      <c r="AK2308" s="362" t="s">
        <v>40</v>
      </c>
      <c r="AL2308" s="362" t="str">
        <f>VLOOKUP(C2308,[1]AllOSS!$B:$G,6,0)</f>
        <v>COMPLETED</v>
      </c>
      <c r="AM2308" s="362" t="str">
        <f>VLOOKUP(C2308,[1]AllOSS!$B:$K,10,0)</f>
        <v>To be updated by Manoj</v>
      </c>
      <c r="AN2308" s="362"/>
      <c r="AO2308" s="362"/>
      <c r="AP2308" s="361"/>
      <c r="AR2308">
        <v>1</v>
      </c>
    </row>
    <row r="2309" spans="2:44" ht="15" hidden="1" customHeight="1" x14ac:dyDescent="0.35">
      <c r="B2309" s="362">
        <v>2307</v>
      </c>
      <c r="C2309" s="362" t="s">
        <v>5593</v>
      </c>
      <c r="D2309" s="362" t="s">
        <v>3</v>
      </c>
      <c r="E2309" s="362" t="s">
        <v>172</v>
      </c>
      <c r="F2309" s="362"/>
      <c r="G2309" s="362"/>
      <c r="H2309" s="362"/>
      <c r="I2309" s="362" t="s">
        <v>26</v>
      </c>
      <c r="J2309" s="362" t="s">
        <v>26</v>
      </c>
      <c r="K2309" s="361" t="s">
        <v>5594</v>
      </c>
      <c r="L2309" s="362"/>
      <c r="M2309" s="362" t="s">
        <v>186</v>
      </c>
      <c r="N2309" s="362" t="s">
        <v>90</v>
      </c>
      <c r="O2309" s="362"/>
      <c r="P2309" s="362" t="s">
        <v>755</v>
      </c>
      <c r="Q2309" s="362" t="s">
        <v>756</v>
      </c>
      <c r="R2309" s="362"/>
      <c r="S2309" s="361" t="s">
        <v>5578</v>
      </c>
      <c r="T2309" s="362" t="s">
        <v>107</v>
      </c>
      <c r="U2309" s="362" t="s">
        <v>5559</v>
      </c>
      <c r="V2309" s="362" t="s">
        <v>711</v>
      </c>
      <c r="W2309" s="362"/>
      <c r="X2309" s="362" t="s">
        <v>9</v>
      </c>
      <c r="Y2309" s="362" t="s">
        <v>50</v>
      </c>
      <c r="Z2309" s="362" t="s">
        <v>90</v>
      </c>
      <c r="AA2309" s="366" t="s">
        <v>90</v>
      </c>
      <c r="AB2309" s="362" t="s">
        <v>90</v>
      </c>
      <c r="AC2309" s="380"/>
      <c r="AD2309" s="362"/>
      <c r="AE2309" s="362"/>
      <c r="AF2309" s="362"/>
      <c r="AG2309" s="362"/>
      <c r="AH2309" s="362"/>
      <c r="AI2309" s="362" t="str">
        <f t="shared" si="36"/>
        <v>NOCGPON</v>
      </c>
      <c r="AJ2309" s="362" t="str">
        <f>VLOOKUP(AI2309,Table1[[#All],[CONCAT]:[Tfiber]],2,FALSE)</f>
        <v>Applications/Tools</v>
      </c>
      <c r="AK2309" s="362" t="s">
        <v>40</v>
      </c>
      <c r="AL2309" s="362"/>
      <c r="AM2309" s="362"/>
      <c r="AN2309" s="362"/>
      <c r="AO2309" s="362"/>
      <c r="AP2309" s="361" t="e">
        <v>#N/A</v>
      </c>
      <c r="AR2309">
        <v>1</v>
      </c>
    </row>
    <row r="2310" spans="2:44" ht="15" hidden="1" customHeight="1" x14ac:dyDescent="0.35">
      <c r="B2310" s="362">
        <v>2308</v>
      </c>
      <c r="C2310" s="362" t="s">
        <v>5595</v>
      </c>
      <c r="D2310" s="362" t="s">
        <v>3</v>
      </c>
      <c r="E2310" s="362" t="s">
        <v>172</v>
      </c>
      <c r="F2310" s="362"/>
      <c r="G2310" s="362"/>
      <c r="H2310" s="362"/>
      <c r="I2310" s="362" t="s">
        <v>26</v>
      </c>
      <c r="J2310" s="362" t="s">
        <v>26</v>
      </c>
      <c r="K2310" s="361" t="s">
        <v>5596</v>
      </c>
      <c r="L2310" s="362"/>
      <c r="M2310" s="362" t="s">
        <v>186</v>
      </c>
      <c r="N2310" s="362" t="s">
        <v>90</v>
      </c>
      <c r="O2310" s="362"/>
      <c r="P2310" s="362" t="s">
        <v>755</v>
      </c>
      <c r="Q2310" s="362" t="s">
        <v>756</v>
      </c>
      <c r="R2310" s="362"/>
      <c r="S2310" s="361" t="s">
        <v>5578</v>
      </c>
      <c r="T2310" s="362" t="s">
        <v>107</v>
      </c>
      <c r="U2310" s="362" t="s">
        <v>5559</v>
      </c>
      <c r="V2310" s="362" t="s">
        <v>711</v>
      </c>
      <c r="W2310" s="362"/>
      <c r="X2310" s="362" t="s">
        <v>9</v>
      </c>
      <c r="Y2310" s="362" t="s">
        <v>50</v>
      </c>
      <c r="Z2310" s="362" t="s">
        <v>90</v>
      </c>
      <c r="AA2310" s="366" t="s">
        <v>90</v>
      </c>
      <c r="AB2310" s="362" t="s">
        <v>90</v>
      </c>
      <c r="AC2310" s="380"/>
      <c r="AD2310" s="362"/>
      <c r="AE2310" s="362"/>
      <c r="AF2310" s="362"/>
      <c r="AG2310" s="362"/>
      <c r="AH2310" s="362"/>
      <c r="AI2310" s="362" t="str">
        <f t="shared" si="36"/>
        <v>NOCGPON</v>
      </c>
      <c r="AJ2310" s="362" t="str">
        <f>VLOOKUP(AI2310,Table1[[#All],[CONCAT]:[Tfiber]],2,FALSE)</f>
        <v>Applications/Tools</v>
      </c>
      <c r="AK2310" s="362" t="s">
        <v>40</v>
      </c>
      <c r="AL2310" s="362"/>
      <c r="AM2310" s="362"/>
      <c r="AN2310" s="362"/>
      <c r="AO2310" s="362"/>
      <c r="AP2310" s="361" t="e">
        <v>#N/A</v>
      </c>
      <c r="AR2310">
        <v>1</v>
      </c>
    </row>
    <row r="2311" spans="2:44" ht="15" hidden="1" customHeight="1" x14ac:dyDescent="0.35">
      <c r="B2311" s="362">
        <v>2309</v>
      </c>
      <c r="C2311" s="362" t="s">
        <v>5597</v>
      </c>
      <c r="D2311" s="362" t="s">
        <v>3</v>
      </c>
      <c r="E2311" s="362" t="s">
        <v>172</v>
      </c>
      <c r="F2311" s="362"/>
      <c r="G2311" s="362"/>
      <c r="H2311" s="362"/>
      <c r="I2311" s="362" t="s">
        <v>26</v>
      </c>
      <c r="J2311" s="362" t="s">
        <v>26</v>
      </c>
      <c r="K2311" s="361" t="s">
        <v>1526</v>
      </c>
      <c r="L2311" s="362"/>
      <c r="M2311" s="362" t="s">
        <v>186</v>
      </c>
      <c r="N2311" s="362" t="s">
        <v>90</v>
      </c>
      <c r="O2311" s="362"/>
      <c r="P2311" s="362" t="s">
        <v>755</v>
      </c>
      <c r="Q2311" s="362" t="s">
        <v>756</v>
      </c>
      <c r="R2311" s="362"/>
      <c r="S2311" s="361" t="s">
        <v>5598</v>
      </c>
      <c r="T2311" s="362" t="s">
        <v>107</v>
      </c>
      <c r="U2311" s="362" t="s">
        <v>5559</v>
      </c>
      <c r="V2311" s="362" t="s">
        <v>711</v>
      </c>
      <c r="W2311" s="362"/>
      <c r="X2311" s="362" t="s">
        <v>9</v>
      </c>
      <c r="Y2311" s="362" t="s">
        <v>50</v>
      </c>
      <c r="Z2311" s="362" t="s">
        <v>90</v>
      </c>
      <c r="AA2311" s="366" t="s">
        <v>90</v>
      </c>
      <c r="AB2311" s="362" t="s">
        <v>90</v>
      </c>
      <c r="AC2311" s="380"/>
      <c r="AD2311" s="362"/>
      <c r="AE2311" s="362"/>
      <c r="AF2311" s="362"/>
      <c r="AG2311" s="362"/>
      <c r="AH2311" s="362"/>
      <c r="AI2311" s="362" t="str">
        <f t="shared" si="36"/>
        <v>NOCGPON</v>
      </c>
      <c r="AJ2311" s="362" t="str">
        <f>VLOOKUP(AI2311,Table1[[#All],[CONCAT]:[Tfiber]],2,FALSE)</f>
        <v>Applications/Tools</v>
      </c>
      <c r="AK2311" s="362" t="s">
        <v>40</v>
      </c>
      <c r="AL2311" s="362"/>
      <c r="AM2311" s="362"/>
      <c r="AN2311" s="362"/>
      <c r="AO2311" s="362"/>
      <c r="AP2311" s="361" t="s">
        <v>1527</v>
      </c>
      <c r="AR2311">
        <v>1</v>
      </c>
    </row>
    <row r="2312" spans="2:44" ht="15" hidden="1" customHeight="1" x14ac:dyDescent="0.35">
      <c r="B2312" s="362">
        <v>2310</v>
      </c>
      <c r="C2312" s="362" t="s">
        <v>5599</v>
      </c>
      <c r="D2312" s="362" t="s">
        <v>3</v>
      </c>
      <c r="E2312" s="362" t="s">
        <v>172</v>
      </c>
      <c r="F2312" s="362"/>
      <c r="G2312" s="362"/>
      <c r="H2312" s="362"/>
      <c r="I2312" s="362" t="s">
        <v>26</v>
      </c>
      <c r="J2312" s="362" t="s">
        <v>26</v>
      </c>
      <c r="K2312" s="361" t="s">
        <v>5600</v>
      </c>
      <c r="L2312" s="362"/>
      <c r="M2312" s="362" t="s">
        <v>186</v>
      </c>
      <c r="N2312" s="362" t="s">
        <v>90</v>
      </c>
      <c r="O2312" s="362"/>
      <c r="P2312" s="362" t="s">
        <v>755</v>
      </c>
      <c r="Q2312" s="362" t="s">
        <v>756</v>
      </c>
      <c r="R2312" s="362"/>
      <c r="S2312" s="361" t="s">
        <v>5578</v>
      </c>
      <c r="T2312" s="362" t="s">
        <v>107</v>
      </c>
      <c r="U2312" s="362" t="s">
        <v>5559</v>
      </c>
      <c r="V2312" s="362" t="s">
        <v>711</v>
      </c>
      <c r="W2312" s="362"/>
      <c r="X2312" s="362" t="s">
        <v>9</v>
      </c>
      <c r="Y2312" s="362" t="s">
        <v>50</v>
      </c>
      <c r="Z2312" s="362" t="s">
        <v>90</v>
      </c>
      <c r="AA2312" s="366" t="s">
        <v>90</v>
      </c>
      <c r="AB2312" s="362" t="s">
        <v>90</v>
      </c>
      <c r="AC2312" s="380"/>
      <c r="AD2312" s="362"/>
      <c r="AE2312" s="362"/>
      <c r="AF2312" s="362"/>
      <c r="AG2312" s="362"/>
      <c r="AH2312" s="362"/>
      <c r="AI2312" s="362" t="str">
        <f t="shared" si="36"/>
        <v>NOCGPON</v>
      </c>
      <c r="AJ2312" s="362" t="str">
        <f>VLOOKUP(AI2312,Table1[[#All],[CONCAT]:[Tfiber]],2,FALSE)</f>
        <v>Applications/Tools</v>
      </c>
      <c r="AK2312" s="362" t="s">
        <v>40</v>
      </c>
      <c r="AL2312" s="362"/>
      <c r="AM2312" s="362"/>
      <c r="AN2312" s="362"/>
      <c r="AO2312" s="362"/>
      <c r="AP2312" s="361" t="e">
        <v>#N/A</v>
      </c>
      <c r="AR2312">
        <v>1</v>
      </c>
    </row>
    <row r="2313" spans="2:44" ht="15" hidden="1" customHeight="1" x14ac:dyDescent="0.35">
      <c r="B2313" s="362">
        <v>2311</v>
      </c>
      <c r="C2313" s="362" t="s">
        <v>5601</v>
      </c>
      <c r="D2313" s="362" t="s">
        <v>3</v>
      </c>
      <c r="E2313" s="362" t="s">
        <v>172</v>
      </c>
      <c r="F2313" s="362"/>
      <c r="G2313" s="362"/>
      <c r="H2313" s="362"/>
      <c r="I2313" s="362" t="s">
        <v>26</v>
      </c>
      <c r="J2313" s="362" t="s">
        <v>26</v>
      </c>
      <c r="K2313" s="361" t="s">
        <v>5602</v>
      </c>
      <c r="L2313" s="362"/>
      <c r="M2313" s="362" t="s">
        <v>186</v>
      </c>
      <c r="N2313" s="362" t="s">
        <v>90</v>
      </c>
      <c r="O2313" s="362"/>
      <c r="P2313" s="362" t="s">
        <v>755</v>
      </c>
      <c r="Q2313" s="362" t="s">
        <v>756</v>
      </c>
      <c r="R2313" s="362"/>
      <c r="S2313" s="361" t="s">
        <v>5578</v>
      </c>
      <c r="T2313" s="362" t="s">
        <v>107</v>
      </c>
      <c r="U2313" s="362" t="s">
        <v>5559</v>
      </c>
      <c r="V2313" s="362" t="s">
        <v>711</v>
      </c>
      <c r="W2313" s="362"/>
      <c r="X2313" s="362" t="s">
        <v>9</v>
      </c>
      <c r="Y2313" s="362" t="s">
        <v>50</v>
      </c>
      <c r="Z2313" s="362" t="s">
        <v>90</v>
      </c>
      <c r="AA2313" s="366" t="s">
        <v>90</v>
      </c>
      <c r="AB2313" s="362" t="s">
        <v>90</v>
      </c>
      <c r="AC2313" s="380"/>
      <c r="AD2313" s="362"/>
      <c r="AE2313" s="362"/>
      <c r="AF2313" s="362"/>
      <c r="AG2313" s="362"/>
      <c r="AH2313" s="362"/>
      <c r="AI2313" s="362" t="str">
        <f t="shared" si="36"/>
        <v>NOCGPON</v>
      </c>
      <c r="AJ2313" s="362" t="str">
        <f>VLOOKUP(AI2313,Table1[[#All],[CONCAT]:[Tfiber]],2,FALSE)</f>
        <v>Applications/Tools</v>
      </c>
      <c r="AK2313" s="362" t="s">
        <v>40</v>
      </c>
      <c r="AL2313" s="362"/>
      <c r="AM2313" s="362"/>
      <c r="AN2313" s="362"/>
      <c r="AO2313" s="362"/>
      <c r="AP2313" s="361" t="e">
        <v>#N/A</v>
      </c>
      <c r="AR2313">
        <v>1</v>
      </c>
    </row>
    <row r="2314" spans="2:44" ht="15" hidden="1" customHeight="1" x14ac:dyDescent="0.35">
      <c r="B2314" s="362">
        <v>2312</v>
      </c>
      <c r="C2314" s="362" t="s">
        <v>5603</v>
      </c>
      <c r="D2314" s="362" t="s">
        <v>3</v>
      </c>
      <c r="E2314" s="362" t="s">
        <v>172</v>
      </c>
      <c r="F2314" s="362"/>
      <c r="G2314" s="362"/>
      <c r="H2314" s="362"/>
      <c r="I2314" s="362" t="s">
        <v>26</v>
      </c>
      <c r="J2314" s="362" t="s">
        <v>26</v>
      </c>
      <c r="K2314" s="361" t="s">
        <v>5604</v>
      </c>
      <c r="L2314" s="362"/>
      <c r="M2314" s="362" t="s">
        <v>186</v>
      </c>
      <c r="N2314" s="362" t="s">
        <v>90</v>
      </c>
      <c r="O2314" s="362"/>
      <c r="P2314" s="362" t="s">
        <v>755</v>
      </c>
      <c r="Q2314" s="362" t="s">
        <v>756</v>
      </c>
      <c r="R2314" s="362"/>
      <c r="S2314" s="361" t="s">
        <v>5578</v>
      </c>
      <c r="T2314" s="362" t="s">
        <v>107</v>
      </c>
      <c r="U2314" s="362" t="s">
        <v>5559</v>
      </c>
      <c r="V2314" s="362" t="s">
        <v>711</v>
      </c>
      <c r="W2314" s="362"/>
      <c r="X2314" s="362" t="s">
        <v>9</v>
      </c>
      <c r="Y2314" s="362" t="s">
        <v>50</v>
      </c>
      <c r="Z2314" s="362" t="s">
        <v>90</v>
      </c>
      <c r="AA2314" s="366" t="s">
        <v>90</v>
      </c>
      <c r="AB2314" s="362" t="s">
        <v>90</v>
      </c>
      <c r="AC2314" s="380"/>
      <c r="AD2314" s="362"/>
      <c r="AE2314" s="362"/>
      <c r="AF2314" s="362"/>
      <c r="AG2314" s="362"/>
      <c r="AH2314" s="362"/>
      <c r="AI2314" s="362" t="str">
        <f t="shared" si="36"/>
        <v>NOCGPON</v>
      </c>
      <c r="AJ2314" s="362" t="str">
        <f>VLOOKUP(AI2314,Table1[[#All],[CONCAT]:[Tfiber]],2,FALSE)</f>
        <v>Applications/Tools</v>
      </c>
      <c r="AK2314" s="362" t="s">
        <v>40</v>
      </c>
      <c r="AL2314" s="362"/>
      <c r="AM2314" s="362"/>
      <c r="AN2314" s="362"/>
      <c r="AO2314" s="362"/>
      <c r="AP2314" s="361" t="e">
        <v>#N/A</v>
      </c>
      <c r="AR2314">
        <v>1</v>
      </c>
    </row>
    <row r="2315" spans="2:44" ht="15" hidden="1" customHeight="1" x14ac:dyDescent="0.35">
      <c r="B2315" s="362">
        <v>2313</v>
      </c>
      <c r="C2315" s="362" t="s">
        <v>5605</v>
      </c>
      <c r="D2315" s="362" t="s">
        <v>3</v>
      </c>
      <c r="E2315" s="362" t="s">
        <v>172</v>
      </c>
      <c r="F2315" s="362"/>
      <c r="G2315" s="362"/>
      <c r="H2315" s="362"/>
      <c r="I2315" s="362" t="s">
        <v>26</v>
      </c>
      <c r="J2315" s="362" t="s">
        <v>26</v>
      </c>
      <c r="K2315" s="361" t="s">
        <v>5606</v>
      </c>
      <c r="L2315" s="362"/>
      <c r="M2315" s="362" t="s">
        <v>186</v>
      </c>
      <c r="N2315" s="362" t="s">
        <v>90</v>
      </c>
      <c r="O2315" s="362"/>
      <c r="P2315" s="362" t="s">
        <v>755</v>
      </c>
      <c r="Q2315" s="362" t="s">
        <v>756</v>
      </c>
      <c r="R2315" s="362"/>
      <c r="S2315" s="361" t="s">
        <v>5607</v>
      </c>
      <c r="T2315" s="362" t="s">
        <v>107</v>
      </c>
      <c r="U2315" s="362" t="s">
        <v>5559</v>
      </c>
      <c r="V2315" s="362" t="s">
        <v>711</v>
      </c>
      <c r="W2315" s="362"/>
      <c r="X2315" s="362" t="s">
        <v>9</v>
      </c>
      <c r="Y2315" s="362" t="s">
        <v>50</v>
      </c>
      <c r="Z2315" s="362" t="s">
        <v>90</v>
      </c>
      <c r="AA2315" s="366" t="s">
        <v>90</v>
      </c>
      <c r="AB2315" s="362" t="s">
        <v>90</v>
      </c>
      <c r="AC2315" s="380"/>
      <c r="AD2315" s="362"/>
      <c r="AE2315" s="362"/>
      <c r="AF2315" s="362"/>
      <c r="AG2315" s="362"/>
      <c r="AH2315" s="362"/>
      <c r="AI2315" s="362" t="str">
        <f t="shared" si="36"/>
        <v>NOCGPON</v>
      </c>
      <c r="AJ2315" s="362" t="str">
        <f>VLOOKUP(AI2315,Table1[[#All],[CONCAT]:[Tfiber]],2,FALSE)</f>
        <v>Applications/Tools</v>
      </c>
      <c r="AK2315" s="362" t="s">
        <v>40</v>
      </c>
      <c r="AL2315" s="362"/>
      <c r="AM2315" s="362"/>
      <c r="AN2315" s="362"/>
      <c r="AO2315" s="362"/>
      <c r="AP2315" s="361" t="e">
        <v>#N/A</v>
      </c>
      <c r="AR2315">
        <v>1</v>
      </c>
    </row>
    <row r="2316" spans="2:44" ht="15" hidden="1" customHeight="1" x14ac:dyDescent="0.35">
      <c r="B2316" s="362">
        <v>2314</v>
      </c>
      <c r="C2316" s="362" t="s">
        <v>5608</v>
      </c>
      <c r="D2316" s="362" t="s">
        <v>3</v>
      </c>
      <c r="E2316" s="362" t="s">
        <v>172</v>
      </c>
      <c r="F2316" s="362"/>
      <c r="G2316" s="362"/>
      <c r="H2316" s="362"/>
      <c r="I2316" s="362" t="s">
        <v>26</v>
      </c>
      <c r="J2316" s="362" t="s">
        <v>26</v>
      </c>
      <c r="K2316" s="361" t="s">
        <v>5609</v>
      </c>
      <c r="L2316" s="362"/>
      <c r="M2316" s="362" t="s">
        <v>186</v>
      </c>
      <c r="N2316" s="362" t="s">
        <v>90</v>
      </c>
      <c r="O2316" s="362"/>
      <c r="P2316" s="362" t="s">
        <v>755</v>
      </c>
      <c r="Q2316" s="362" t="s">
        <v>756</v>
      </c>
      <c r="R2316" s="362"/>
      <c r="S2316" s="361" t="s">
        <v>5578</v>
      </c>
      <c r="T2316" s="362" t="s">
        <v>107</v>
      </c>
      <c r="U2316" s="362" t="s">
        <v>5559</v>
      </c>
      <c r="V2316" s="362" t="s">
        <v>711</v>
      </c>
      <c r="W2316" s="362"/>
      <c r="X2316" s="362" t="s">
        <v>9</v>
      </c>
      <c r="Y2316" s="362" t="s">
        <v>50</v>
      </c>
      <c r="Z2316" s="362" t="s">
        <v>90</v>
      </c>
      <c r="AA2316" s="366" t="s">
        <v>90</v>
      </c>
      <c r="AB2316" s="362" t="s">
        <v>90</v>
      </c>
      <c r="AC2316" s="380"/>
      <c r="AD2316" s="362"/>
      <c r="AE2316" s="362"/>
      <c r="AF2316" s="362"/>
      <c r="AG2316" s="362"/>
      <c r="AH2316" s="362"/>
      <c r="AI2316" s="362" t="str">
        <f t="shared" si="36"/>
        <v>NOCGPON</v>
      </c>
      <c r="AJ2316" s="362" t="str">
        <f>VLOOKUP(AI2316,Table1[[#All],[CONCAT]:[Tfiber]],2,FALSE)</f>
        <v>Applications/Tools</v>
      </c>
      <c r="AK2316" s="362" t="s">
        <v>40</v>
      </c>
      <c r="AL2316" s="362"/>
      <c r="AM2316" s="362"/>
      <c r="AN2316" s="362"/>
      <c r="AO2316" s="362"/>
      <c r="AP2316" s="361" t="e">
        <v>#N/A</v>
      </c>
      <c r="AR2316">
        <v>1</v>
      </c>
    </row>
    <row r="2317" spans="2:44" ht="15" hidden="1" customHeight="1" x14ac:dyDescent="0.35">
      <c r="B2317" s="362">
        <v>2315</v>
      </c>
      <c r="C2317" s="362" t="s">
        <v>5610</v>
      </c>
      <c r="D2317" s="362" t="s">
        <v>3</v>
      </c>
      <c r="E2317" s="362" t="s">
        <v>172</v>
      </c>
      <c r="F2317" s="362"/>
      <c r="G2317" s="362"/>
      <c r="H2317" s="362"/>
      <c r="I2317" s="362" t="s">
        <v>26</v>
      </c>
      <c r="J2317" s="362" t="s">
        <v>26</v>
      </c>
      <c r="K2317" s="361" t="s">
        <v>1514</v>
      </c>
      <c r="L2317" s="362"/>
      <c r="M2317" s="362" t="s">
        <v>186</v>
      </c>
      <c r="N2317" s="362" t="s">
        <v>90</v>
      </c>
      <c r="O2317" s="362"/>
      <c r="P2317" s="362" t="s">
        <v>755</v>
      </c>
      <c r="Q2317" s="362" t="s">
        <v>756</v>
      </c>
      <c r="R2317" s="362"/>
      <c r="S2317" s="361" t="s">
        <v>5578</v>
      </c>
      <c r="T2317" s="362" t="s">
        <v>107</v>
      </c>
      <c r="U2317" s="362" t="s">
        <v>5559</v>
      </c>
      <c r="V2317" s="362" t="s">
        <v>711</v>
      </c>
      <c r="W2317" s="362"/>
      <c r="X2317" s="362" t="s">
        <v>9</v>
      </c>
      <c r="Y2317" s="362" t="s">
        <v>50</v>
      </c>
      <c r="Z2317" s="362" t="s">
        <v>90</v>
      </c>
      <c r="AA2317" s="366" t="s">
        <v>90</v>
      </c>
      <c r="AB2317" s="362" t="s">
        <v>90</v>
      </c>
      <c r="AC2317" s="380"/>
      <c r="AD2317" s="362"/>
      <c r="AE2317" s="362"/>
      <c r="AF2317" s="362"/>
      <c r="AG2317" s="362"/>
      <c r="AH2317" s="362"/>
      <c r="AI2317" s="362" t="str">
        <f t="shared" si="36"/>
        <v>NOCGPON</v>
      </c>
      <c r="AJ2317" s="362" t="str">
        <f>VLOOKUP(AI2317,Table1[[#All],[CONCAT]:[Tfiber]],2,FALSE)</f>
        <v>Applications/Tools</v>
      </c>
      <c r="AK2317" s="362" t="s">
        <v>40</v>
      </c>
      <c r="AL2317" s="362"/>
      <c r="AM2317" s="362"/>
      <c r="AN2317" s="362"/>
      <c r="AO2317" s="362"/>
      <c r="AP2317" s="361" t="s">
        <v>1515</v>
      </c>
      <c r="AR2317">
        <v>1</v>
      </c>
    </row>
    <row r="2318" spans="2:44" ht="15" hidden="1" customHeight="1" x14ac:dyDescent="0.35">
      <c r="B2318" s="362">
        <v>2316</v>
      </c>
      <c r="C2318" s="362" t="s">
        <v>5611</v>
      </c>
      <c r="D2318" s="362" t="s">
        <v>3</v>
      </c>
      <c r="E2318" s="362" t="s">
        <v>172</v>
      </c>
      <c r="F2318" s="362"/>
      <c r="G2318" s="362"/>
      <c r="H2318" s="362"/>
      <c r="I2318" s="362" t="s">
        <v>26</v>
      </c>
      <c r="J2318" s="362" t="s">
        <v>26</v>
      </c>
      <c r="K2318" s="361" t="s">
        <v>5612</v>
      </c>
      <c r="L2318" s="362" t="s">
        <v>5613</v>
      </c>
      <c r="M2318" s="362" t="s">
        <v>186</v>
      </c>
      <c r="N2318" s="362" t="s">
        <v>90</v>
      </c>
      <c r="O2318" s="362"/>
      <c r="P2318" s="362" t="s">
        <v>755</v>
      </c>
      <c r="Q2318" s="362" t="s">
        <v>1483</v>
      </c>
      <c r="R2318" s="362"/>
      <c r="S2318" s="361" t="s">
        <v>5614</v>
      </c>
      <c r="T2318" s="362" t="s">
        <v>107</v>
      </c>
      <c r="U2318" s="362" t="s">
        <v>5559</v>
      </c>
      <c r="V2318" s="362" t="s">
        <v>711</v>
      </c>
      <c r="W2318" s="362"/>
      <c r="X2318" s="362" t="s">
        <v>9</v>
      </c>
      <c r="Y2318" s="362" t="s">
        <v>50</v>
      </c>
      <c r="Z2318" s="362" t="s">
        <v>90</v>
      </c>
      <c r="AA2318" s="366" t="s">
        <v>90</v>
      </c>
      <c r="AB2318" s="362" t="s">
        <v>90</v>
      </c>
      <c r="AC2318" s="380"/>
      <c r="AD2318" s="362"/>
      <c r="AE2318" s="362"/>
      <c r="AF2318" s="362"/>
      <c r="AG2318" s="362"/>
      <c r="AH2318" s="362"/>
      <c r="AI2318" s="362" t="str">
        <f t="shared" si="36"/>
        <v>NOCGPON</v>
      </c>
      <c r="AJ2318" s="362" t="str">
        <f>VLOOKUP(AI2318,Table1[[#All],[CONCAT]:[Tfiber]],2,FALSE)</f>
        <v>Applications/Tools</v>
      </c>
      <c r="AK2318" s="362" t="s">
        <v>40</v>
      </c>
      <c r="AL2318" s="362"/>
      <c r="AM2318" s="362"/>
      <c r="AN2318" s="362"/>
      <c r="AO2318" s="362"/>
      <c r="AP2318" s="361" t="e">
        <v>#N/A</v>
      </c>
      <c r="AR2318">
        <v>1</v>
      </c>
    </row>
    <row r="2319" spans="2:44" ht="15" hidden="1" customHeight="1" x14ac:dyDescent="0.35">
      <c r="B2319" s="362">
        <v>2317</v>
      </c>
      <c r="C2319" s="362" t="s">
        <v>5615</v>
      </c>
      <c r="D2319" s="362" t="s">
        <v>3</v>
      </c>
      <c r="E2319" s="362" t="s">
        <v>172</v>
      </c>
      <c r="F2319" s="362"/>
      <c r="G2319" s="362"/>
      <c r="H2319" s="362"/>
      <c r="I2319" s="362" t="s">
        <v>26</v>
      </c>
      <c r="J2319" s="362" t="s">
        <v>63</v>
      </c>
      <c r="K2319" s="361" t="s">
        <v>5616</v>
      </c>
      <c r="L2319" s="362"/>
      <c r="M2319" s="362" t="s">
        <v>186</v>
      </c>
      <c r="N2319" s="362" t="s">
        <v>4410</v>
      </c>
      <c r="O2319" s="362"/>
      <c r="P2319" s="362" t="s">
        <v>4399</v>
      </c>
      <c r="Q2319" s="362" t="s">
        <v>4399</v>
      </c>
      <c r="R2319" s="362"/>
      <c r="S2319" s="361"/>
      <c r="T2319" s="362"/>
      <c r="U2319" s="362"/>
      <c r="V2319" s="362" t="s">
        <v>844</v>
      </c>
      <c r="W2319" s="362"/>
      <c r="X2319" s="362"/>
      <c r="Y2319" s="362" t="s">
        <v>48</v>
      </c>
      <c r="Z2319" s="362" t="s">
        <v>90</v>
      </c>
      <c r="AA2319" s="366" t="s">
        <v>90</v>
      </c>
      <c r="AB2319" s="362" t="s">
        <v>90</v>
      </c>
      <c r="AC2319" s="380"/>
      <c r="AD2319" s="362"/>
      <c r="AE2319" s="362"/>
      <c r="AF2319" s="362"/>
      <c r="AG2319" s="362"/>
      <c r="AH2319" s="362"/>
      <c r="AI2319" s="362" t="str">
        <f t="shared" si="36"/>
        <v>NOCGPON</v>
      </c>
      <c r="AJ2319" s="362" t="str">
        <f>VLOOKUP(AI2319,Table1[[#All],[CONCAT]:[Tfiber]],2,FALSE)</f>
        <v>Applications/Tools</v>
      </c>
      <c r="AK2319" s="362" t="s">
        <v>40</v>
      </c>
      <c r="AL2319" s="362" t="str">
        <f>VLOOKUP(C2319,[1]AllOSS!$B:$G,6,0)</f>
        <v>COMPLETED</v>
      </c>
      <c r="AM2319" s="362" t="str">
        <f>VLOOKUP(C2319,[1]AllOSS!$B:$K,10,0)</f>
        <v>To be updated by Manoj</v>
      </c>
      <c r="AN2319" s="362"/>
      <c r="AO2319" s="362"/>
      <c r="AP2319" s="361"/>
      <c r="AR2319">
        <v>1</v>
      </c>
    </row>
    <row r="2320" spans="2:44" ht="15" hidden="1" customHeight="1" x14ac:dyDescent="0.35">
      <c r="B2320" s="362">
        <v>2318</v>
      </c>
      <c r="C2320" s="362" t="s">
        <v>5617</v>
      </c>
      <c r="D2320" s="362" t="s">
        <v>3</v>
      </c>
      <c r="E2320" s="362" t="s">
        <v>172</v>
      </c>
      <c r="F2320" s="362"/>
      <c r="G2320" s="362"/>
      <c r="H2320" s="362"/>
      <c r="I2320" s="362" t="s">
        <v>26</v>
      </c>
      <c r="J2320" s="362" t="s">
        <v>26</v>
      </c>
      <c r="K2320" s="361" t="s">
        <v>5618</v>
      </c>
      <c r="L2320" s="362" t="s">
        <v>5619</v>
      </c>
      <c r="M2320" s="362" t="s">
        <v>186</v>
      </c>
      <c r="N2320" s="362" t="s">
        <v>90</v>
      </c>
      <c r="O2320" s="362"/>
      <c r="P2320" s="362" t="s">
        <v>755</v>
      </c>
      <c r="Q2320" s="362" t="s">
        <v>772</v>
      </c>
      <c r="R2320" s="362"/>
      <c r="S2320" s="361" t="s">
        <v>5620</v>
      </c>
      <c r="T2320" s="362" t="s">
        <v>107</v>
      </c>
      <c r="U2320" s="362" t="s">
        <v>5559</v>
      </c>
      <c r="V2320" s="362" t="s">
        <v>711</v>
      </c>
      <c r="W2320" s="362"/>
      <c r="X2320" s="362" t="s">
        <v>9</v>
      </c>
      <c r="Y2320" s="362" t="s">
        <v>50</v>
      </c>
      <c r="Z2320" s="362" t="s">
        <v>90</v>
      </c>
      <c r="AA2320" s="366" t="s">
        <v>90</v>
      </c>
      <c r="AB2320" s="362" t="s">
        <v>90</v>
      </c>
      <c r="AC2320" s="380"/>
      <c r="AD2320" s="362"/>
      <c r="AE2320" s="362"/>
      <c r="AF2320" s="362"/>
      <c r="AG2320" s="362"/>
      <c r="AH2320" s="362"/>
      <c r="AI2320" s="362" t="str">
        <f t="shared" si="36"/>
        <v>NOCGPON</v>
      </c>
      <c r="AJ2320" s="362" t="str">
        <f>VLOOKUP(AI2320,Table1[[#All],[CONCAT]:[Tfiber]],2,FALSE)</f>
        <v>Applications/Tools</v>
      </c>
      <c r="AK2320" s="362" t="s">
        <v>40</v>
      </c>
      <c r="AL2320" s="362"/>
      <c r="AM2320" s="362"/>
      <c r="AN2320" s="362"/>
      <c r="AO2320" s="362"/>
      <c r="AP2320" s="361" t="e">
        <v>#N/A</v>
      </c>
      <c r="AR2320">
        <v>1</v>
      </c>
    </row>
    <row r="2321" spans="2:44" ht="15" hidden="1" customHeight="1" x14ac:dyDescent="0.35">
      <c r="B2321" s="362">
        <v>2319</v>
      </c>
      <c r="C2321" s="362" t="s">
        <v>5621</v>
      </c>
      <c r="D2321" s="362" t="s">
        <v>3</v>
      </c>
      <c r="E2321" s="362" t="s">
        <v>172</v>
      </c>
      <c r="F2321" s="362"/>
      <c r="G2321" s="362"/>
      <c r="H2321" s="362"/>
      <c r="I2321" s="362" t="s">
        <v>26</v>
      </c>
      <c r="J2321" s="362" t="s">
        <v>26</v>
      </c>
      <c r="K2321" s="361" t="s">
        <v>1532</v>
      </c>
      <c r="L2321" s="362"/>
      <c r="M2321" s="362" t="s">
        <v>186</v>
      </c>
      <c r="N2321" s="362" t="s">
        <v>90</v>
      </c>
      <c r="O2321" s="362"/>
      <c r="P2321" s="362" t="s">
        <v>755</v>
      </c>
      <c r="Q2321" s="362" t="s">
        <v>756</v>
      </c>
      <c r="R2321" s="362"/>
      <c r="S2321" s="361"/>
      <c r="T2321" s="362"/>
      <c r="U2321" s="362"/>
      <c r="V2321" s="362" t="s">
        <v>711</v>
      </c>
      <c r="W2321" s="362"/>
      <c r="X2321" s="362"/>
      <c r="Y2321" s="362" t="s">
        <v>45</v>
      </c>
      <c r="Z2321" s="362" t="s">
        <v>181</v>
      </c>
      <c r="AA2321" s="366">
        <v>45869</v>
      </c>
      <c r="AB2321" s="362" t="s">
        <v>5622</v>
      </c>
      <c r="AC2321" s="380"/>
      <c r="AD2321" s="362"/>
      <c r="AE2321" s="362"/>
      <c r="AF2321" s="362"/>
      <c r="AG2321" s="362"/>
      <c r="AH2321" s="362"/>
      <c r="AI2321" s="362" t="str">
        <f t="shared" si="36"/>
        <v>NOCGPON</v>
      </c>
      <c r="AJ2321" s="362" t="str">
        <f>VLOOKUP(AI2321,Table1[[#All],[CONCAT]:[Tfiber]],2,FALSE)</f>
        <v>Applications/Tools</v>
      </c>
      <c r="AK2321" s="362" t="s">
        <v>39</v>
      </c>
      <c r="AL2321" s="362"/>
      <c r="AM2321" s="362"/>
      <c r="AN2321" s="362"/>
      <c r="AO2321" s="368">
        <v>45869</v>
      </c>
      <c r="AP2321" s="361" t="s">
        <v>1533</v>
      </c>
      <c r="AR2321">
        <v>1</v>
      </c>
    </row>
    <row r="2322" spans="2:44" ht="15" hidden="1" customHeight="1" x14ac:dyDescent="0.35">
      <c r="B2322" s="362">
        <v>2320</v>
      </c>
      <c r="C2322" s="362" t="s">
        <v>5623</v>
      </c>
      <c r="D2322" s="362" t="s">
        <v>3</v>
      </c>
      <c r="E2322" s="362" t="s">
        <v>172</v>
      </c>
      <c r="F2322" s="362"/>
      <c r="G2322" s="362"/>
      <c r="H2322" s="362"/>
      <c r="I2322" s="362" t="s">
        <v>26</v>
      </c>
      <c r="J2322" s="362" t="s">
        <v>26</v>
      </c>
      <c r="K2322" s="361" t="s">
        <v>5522</v>
      </c>
      <c r="L2322" s="362"/>
      <c r="M2322" s="362" t="s">
        <v>186</v>
      </c>
      <c r="N2322" s="362" t="s">
        <v>5624</v>
      </c>
      <c r="O2322" s="362"/>
      <c r="P2322" s="362" t="s">
        <v>755</v>
      </c>
      <c r="Q2322" s="362" t="s">
        <v>1483</v>
      </c>
      <c r="R2322" s="362"/>
      <c r="S2322" s="361" t="s">
        <v>5523</v>
      </c>
      <c r="T2322" s="362" t="s">
        <v>101</v>
      </c>
      <c r="U2322" s="362"/>
      <c r="V2322" s="362" t="s">
        <v>711</v>
      </c>
      <c r="W2322" s="362"/>
      <c r="X2322" s="362" t="s">
        <v>9</v>
      </c>
      <c r="Y2322" s="362" t="s">
        <v>50</v>
      </c>
      <c r="Z2322" s="362" t="s">
        <v>90</v>
      </c>
      <c r="AA2322" s="366" t="s">
        <v>90</v>
      </c>
      <c r="AB2322" s="362" t="s">
        <v>90</v>
      </c>
      <c r="AC2322" s="380"/>
      <c r="AD2322" s="362"/>
      <c r="AE2322" s="362"/>
      <c r="AF2322" s="362"/>
      <c r="AG2322" s="362"/>
      <c r="AH2322" s="362"/>
      <c r="AI2322" s="362" t="str">
        <f t="shared" si="36"/>
        <v>NOCGPON</v>
      </c>
      <c r="AJ2322" s="362" t="str">
        <f>VLOOKUP(AI2322,Table1[[#All],[CONCAT]:[Tfiber]],2,FALSE)</f>
        <v>Applications/Tools</v>
      </c>
      <c r="AK2322" s="362" t="s">
        <v>40</v>
      </c>
      <c r="AL2322" s="362"/>
      <c r="AM2322" s="362"/>
      <c r="AN2322" s="362" t="s">
        <v>101</v>
      </c>
      <c r="AO2322" s="362"/>
      <c r="AP2322" s="361"/>
      <c r="AR2322">
        <v>1</v>
      </c>
    </row>
    <row r="2323" spans="2:44" ht="15" hidden="1" customHeight="1" x14ac:dyDescent="0.35">
      <c r="B2323" s="362">
        <v>2321</v>
      </c>
      <c r="C2323" s="362" t="s">
        <v>5625</v>
      </c>
      <c r="D2323" s="362" t="s">
        <v>3</v>
      </c>
      <c r="E2323" s="362" t="s">
        <v>172</v>
      </c>
      <c r="F2323" s="362"/>
      <c r="G2323" s="362"/>
      <c r="H2323" s="362"/>
      <c r="I2323" s="362" t="s">
        <v>26</v>
      </c>
      <c r="J2323" s="362" t="s">
        <v>26</v>
      </c>
      <c r="K2323" s="361" t="s">
        <v>5626</v>
      </c>
      <c r="L2323" s="362"/>
      <c r="M2323" s="362" t="s">
        <v>186</v>
      </c>
      <c r="N2323" s="362" t="s">
        <v>90</v>
      </c>
      <c r="O2323" s="362"/>
      <c r="P2323" s="362" t="s">
        <v>755</v>
      </c>
      <c r="Q2323" s="362" t="s">
        <v>756</v>
      </c>
      <c r="R2323" s="362"/>
      <c r="S2323" s="361" t="s">
        <v>2692</v>
      </c>
      <c r="T2323" s="362" t="s">
        <v>101</v>
      </c>
      <c r="U2323" s="362"/>
      <c r="V2323" s="362" t="s">
        <v>711</v>
      </c>
      <c r="W2323" s="362"/>
      <c r="X2323" s="362" t="s">
        <v>9</v>
      </c>
      <c r="Y2323" s="362" t="s">
        <v>50</v>
      </c>
      <c r="Z2323" s="362" t="s">
        <v>90</v>
      </c>
      <c r="AA2323" s="366" t="s">
        <v>90</v>
      </c>
      <c r="AB2323" s="362" t="s">
        <v>90</v>
      </c>
      <c r="AC2323" s="380"/>
      <c r="AD2323" s="362"/>
      <c r="AE2323" s="362"/>
      <c r="AF2323" s="362"/>
      <c r="AG2323" s="362"/>
      <c r="AH2323" s="362"/>
      <c r="AI2323" s="362" t="str">
        <f t="shared" si="36"/>
        <v>NOCGPON</v>
      </c>
      <c r="AJ2323" s="362" t="str">
        <f>VLOOKUP(AI2323,Table1[[#All],[CONCAT]:[Tfiber]],2,FALSE)</f>
        <v>Applications/Tools</v>
      </c>
      <c r="AK2323" s="362" t="s">
        <v>40</v>
      </c>
      <c r="AL2323" s="362"/>
      <c r="AM2323" s="362"/>
      <c r="AN2323" s="362" t="s">
        <v>101</v>
      </c>
      <c r="AO2323" s="362"/>
      <c r="AP2323" s="361" t="e">
        <v>#N/A</v>
      </c>
      <c r="AR2323">
        <v>1</v>
      </c>
    </row>
    <row r="2324" spans="2:44" ht="15" hidden="1" customHeight="1" x14ac:dyDescent="0.35">
      <c r="B2324" s="362">
        <v>2322</v>
      </c>
      <c r="C2324" s="362" t="s">
        <v>5627</v>
      </c>
      <c r="D2324" s="362" t="s">
        <v>3</v>
      </c>
      <c r="E2324" s="362" t="s">
        <v>172</v>
      </c>
      <c r="F2324" s="362"/>
      <c r="G2324" s="362" t="s">
        <v>63</v>
      </c>
      <c r="H2324" s="362" t="s">
        <v>63</v>
      </c>
      <c r="I2324" s="362" t="s">
        <v>80</v>
      </c>
      <c r="J2324" s="362" t="s">
        <v>63</v>
      </c>
      <c r="K2324" s="361" t="s">
        <v>5628</v>
      </c>
      <c r="L2324" s="362"/>
      <c r="M2324" s="362" t="s">
        <v>186</v>
      </c>
      <c r="N2324" s="362" t="s">
        <v>4410</v>
      </c>
      <c r="O2324" s="362"/>
      <c r="P2324" s="362" t="s">
        <v>2208</v>
      </c>
      <c r="Q2324" s="362" t="s">
        <v>4560</v>
      </c>
      <c r="R2324" s="362"/>
      <c r="S2324" s="361"/>
      <c r="T2324" s="362"/>
      <c r="U2324" s="362"/>
      <c r="V2324" s="362" t="s">
        <v>844</v>
      </c>
      <c r="W2324" s="362"/>
      <c r="X2324" s="362"/>
      <c r="Y2324" s="362" t="s">
        <v>48</v>
      </c>
      <c r="Z2324" s="362" t="s">
        <v>90</v>
      </c>
      <c r="AA2324" s="366" t="s">
        <v>90</v>
      </c>
      <c r="AB2324" s="362" t="s">
        <v>90</v>
      </c>
      <c r="AC2324" s="380"/>
      <c r="AD2324" s="362"/>
      <c r="AE2324" s="362"/>
      <c r="AF2324" s="362"/>
      <c r="AG2324" s="362"/>
      <c r="AH2324" s="362"/>
      <c r="AI2324" s="362" t="str">
        <f t="shared" si="36"/>
        <v>NOCAll Domain</v>
      </c>
      <c r="AJ2324" s="362" t="str">
        <f>VLOOKUP(AI2324,Table1[[#All],[CONCAT]:[Tfiber]],2,FALSE)</f>
        <v>Applications/Tools</v>
      </c>
      <c r="AK2324" s="362" t="s">
        <v>40</v>
      </c>
      <c r="AL2324" s="362" t="str">
        <f>VLOOKUP(C2324,[1]AllOSS!$B:$G,6,0)</f>
        <v>COMPLETED</v>
      </c>
      <c r="AM2324" s="362" t="str">
        <f>VLOOKUP(C2324,[1]AllOSS!$B:$K,10,0)</f>
        <v>we dont have dashboard only report is available</v>
      </c>
      <c r="AN2324" s="362"/>
      <c r="AO2324" s="362"/>
      <c r="AP2324" s="361"/>
      <c r="AR2324">
        <v>1</v>
      </c>
    </row>
    <row r="2325" spans="2:44" ht="15" hidden="1" customHeight="1" x14ac:dyDescent="0.35">
      <c r="B2325" s="362">
        <v>2323</v>
      </c>
      <c r="C2325" s="362" t="s">
        <v>5629</v>
      </c>
      <c r="D2325" s="362" t="s">
        <v>3</v>
      </c>
      <c r="E2325" s="362" t="s">
        <v>172</v>
      </c>
      <c r="F2325" s="362"/>
      <c r="G2325" s="362" t="s">
        <v>63</v>
      </c>
      <c r="H2325" s="362" t="s">
        <v>63</v>
      </c>
      <c r="I2325" s="362" t="s">
        <v>80</v>
      </c>
      <c r="J2325" s="362" t="s">
        <v>63</v>
      </c>
      <c r="K2325" s="361" t="s">
        <v>5630</v>
      </c>
      <c r="L2325" s="362"/>
      <c r="M2325" s="362" t="s">
        <v>186</v>
      </c>
      <c r="N2325" s="362" t="s">
        <v>4410</v>
      </c>
      <c r="O2325" s="362"/>
      <c r="P2325" s="362" t="s">
        <v>2208</v>
      </c>
      <c r="Q2325" s="362" t="s">
        <v>4560</v>
      </c>
      <c r="R2325" s="362"/>
      <c r="S2325" s="361"/>
      <c r="T2325" s="362"/>
      <c r="U2325" s="362"/>
      <c r="V2325" s="362" t="s">
        <v>844</v>
      </c>
      <c r="W2325" s="362"/>
      <c r="X2325" s="362"/>
      <c r="Y2325" s="362" t="s">
        <v>48</v>
      </c>
      <c r="Z2325" s="362" t="s">
        <v>90</v>
      </c>
      <c r="AA2325" s="366" t="s">
        <v>90</v>
      </c>
      <c r="AB2325" s="362" t="s">
        <v>90</v>
      </c>
      <c r="AC2325" s="380"/>
      <c r="AD2325" s="362"/>
      <c r="AE2325" s="362"/>
      <c r="AF2325" s="362"/>
      <c r="AG2325" s="362"/>
      <c r="AH2325" s="362"/>
      <c r="AI2325" s="362" t="str">
        <f t="shared" si="36"/>
        <v>NOCAll Domain</v>
      </c>
      <c r="AJ2325" s="362" t="str">
        <f>VLOOKUP(AI2325,Table1[[#All],[CONCAT]:[Tfiber]],2,FALSE)</f>
        <v>Applications/Tools</v>
      </c>
      <c r="AK2325" s="362" t="s">
        <v>40</v>
      </c>
      <c r="AL2325" s="362" t="str">
        <f>VLOOKUP(C2325,[1]AllOSS!$B:$G,6,0)</f>
        <v>COMPLETED</v>
      </c>
      <c r="AM2325" s="362" t="str">
        <f>VLOOKUP(C2325,[1]AllOSS!$B:$K,10,0)</f>
        <v>we dont have dashboard only report is available</v>
      </c>
      <c r="AN2325" s="362"/>
      <c r="AO2325" s="362"/>
      <c r="AP2325" s="361"/>
      <c r="AR2325">
        <v>1</v>
      </c>
    </row>
    <row r="2326" spans="2:44" ht="15" hidden="1" customHeight="1" x14ac:dyDescent="0.35">
      <c r="B2326" s="362">
        <v>2324</v>
      </c>
      <c r="C2326" s="362" t="s">
        <v>5631</v>
      </c>
      <c r="D2326" s="362" t="s">
        <v>3</v>
      </c>
      <c r="E2326" s="362" t="s">
        <v>172</v>
      </c>
      <c r="F2326" s="362"/>
      <c r="G2326" s="362" t="s">
        <v>63</v>
      </c>
      <c r="H2326" s="362" t="s">
        <v>63</v>
      </c>
      <c r="I2326" s="362" t="s">
        <v>80</v>
      </c>
      <c r="J2326" s="362" t="s">
        <v>63</v>
      </c>
      <c r="K2326" s="361" t="s">
        <v>5632</v>
      </c>
      <c r="L2326" s="362"/>
      <c r="M2326" s="362" t="s">
        <v>186</v>
      </c>
      <c r="N2326" s="362" t="s">
        <v>4410</v>
      </c>
      <c r="O2326" s="362"/>
      <c r="P2326" s="362" t="s">
        <v>2208</v>
      </c>
      <c r="Q2326" s="362" t="s">
        <v>5633</v>
      </c>
      <c r="R2326" s="362"/>
      <c r="S2326" s="361"/>
      <c r="T2326" s="362"/>
      <c r="U2326" s="362"/>
      <c r="V2326" s="362" t="s">
        <v>844</v>
      </c>
      <c r="W2326" s="362"/>
      <c r="X2326" s="362"/>
      <c r="Y2326" s="362" t="s">
        <v>48</v>
      </c>
      <c r="Z2326" s="362" t="s">
        <v>90</v>
      </c>
      <c r="AA2326" s="366" t="s">
        <v>90</v>
      </c>
      <c r="AB2326" s="362" t="s">
        <v>90</v>
      </c>
      <c r="AC2326" s="380"/>
      <c r="AD2326" s="362"/>
      <c r="AE2326" s="362"/>
      <c r="AF2326" s="362"/>
      <c r="AG2326" s="362"/>
      <c r="AH2326" s="362"/>
      <c r="AI2326" s="362" t="str">
        <f t="shared" si="36"/>
        <v>NOCAll Domain</v>
      </c>
      <c r="AJ2326" s="362" t="str">
        <f>VLOOKUP(AI2326,Table1[[#All],[CONCAT]:[Tfiber]],2,FALSE)</f>
        <v>Applications/Tools</v>
      </c>
      <c r="AK2326" s="362" t="s">
        <v>40</v>
      </c>
      <c r="AL2326" s="362" t="s">
        <v>48</v>
      </c>
      <c r="AM2326" s="362">
        <f>VLOOKUP(C2326,[1]AllOSS!$B:$K,10,0)</f>
        <v>0</v>
      </c>
      <c r="AN2326" s="362"/>
      <c r="AO2326" s="362"/>
      <c r="AP2326" s="361"/>
      <c r="AR2326">
        <v>1</v>
      </c>
    </row>
    <row r="2327" spans="2:44" ht="15" hidden="1" customHeight="1" x14ac:dyDescent="0.35">
      <c r="B2327" s="362">
        <v>2325</v>
      </c>
      <c r="C2327" s="362" t="s">
        <v>5634</v>
      </c>
      <c r="D2327" s="362" t="s">
        <v>3</v>
      </c>
      <c r="E2327" s="362" t="s">
        <v>172</v>
      </c>
      <c r="F2327" s="362"/>
      <c r="G2327" s="362" t="s">
        <v>63</v>
      </c>
      <c r="H2327" s="362" t="s">
        <v>63</v>
      </c>
      <c r="I2327" s="362" t="s">
        <v>80</v>
      </c>
      <c r="J2327" s="362" t="s">
        <v>63</v>
      </c>
      <c r="K2327" s="361" t="s">
        <v>5635</v>
      </c>
      <c r="L2327" s="362"/>
      <c r="M2327" s="362" t="s">
        <v>186</v>
      </c>
      <c r="N2327" s="362" t="s">
        <v>4410</v>
      </c>
      <c r="O2327" s="362"/>
      <c r="P2327" s="362" t="s">
        <v>2208</v>
      </c>
      <c r="Q2327" s="362" t="s">
        <v>5633</v>
      </c>
      <c r="R2327" s="362"/>
      <c r="S2327" s="361"/>
      <c r="T2327" s="362"/>
      <c r="U2327" s="362"/>
      <c r="V2327" s="362" t="s">
        <v>844</v>
      </c>
      <c r="W2327" s="362"/>
      <c r="X2327" s="362"/>
      <c r="Y2327" s="362" t="s">
        <v>48</v>
      </c>
      <c r="Z2327" s="362" t="s">
        <v>90</v>
      </c>
      <c r="AA2327" s="366" t="s">
        <v>90</v>
      </c>
      <c r="AB2327" s="362" t="s">
        <v>90</v>
      </c>
      <c r="AC2327" s="380"/>
      <c r="AD2327" s="362"/>
      <c r="AE2327" s="362"/>
      <c r="AF2327" s="362"/>
      <c r="AG2327" s="362"/>
      <c r="AH2327" s="362"/>
      <c r="AI2327" s="362" t="str">
        <f t="shared" si="36"/>
        <v>NOCAll Domain</v>
      </c>
      <c r="AJ2327" s="362" t="str">
        <f>VLOOKUP(AI2327,Table1[[#All],[CONCAT]:[Tfiber]],2,FALSE)</f>
        <v>Applications/Tools</v>
      </c>
      <c r="AK2327" s="362" t="s">
        <v>40</v>
      </c>
      <c r="AL2327" s="362" t="s">
        <v>48</v>
      </c>
      <c r="AM2327" s="362">
        <f>VLOOKUP(C2327,[1]AllOSS!$B:$K,10,0)</f>
        <v>0</v>
      </c>
      <c r="AN2327" s="362"/>
      <c r="AO2327" s="362"/>
      <c r="AP2327" s="361"/>
      <c r="AR2327">
        <v>1</v>
      </c>
    </row>
    <row r="2328" spans="2:44" ht="15" hidden="1" customHeight="1" x14ac:dyDescent="0.35">
      <c r="B2328" s="362">
        <v>2326</v>
      </c>
      <c r="C2328" s="362" t="s">
        <v>5636</v>
      </c>
      <c r="D2328" s="362" t="s">
        <v>3</v>
      </c>
      <c r="E2328" s="362" t="s">
        <v>172</v>
      </c>
      <c r="F2328" s="362"/>
      <c r="G2328" s="362" t="s">
        <v>63</v>
      </c>
      <c r="H2328" s="362" t="s">
        <v>63</v>
      </c>
      <c r="I2328" s="362" t="s">
        <v>80</v>
      </c>
      <c r="J2328" s="362" t="s">
        <v>63</v>
      </c>
      <c r="K2328" s="361" t="s">
        <v>5637</v>
      </c>
      <c r="L2328" s="362"/>
      <c r="M2328" s="362" t="s">
        <v>186</v>
      </c>
      <c r="N2328" s="362" t="s">
        <v>4410</v>
      </c>
      <c r="O2328" s="362"/>
      <c r="P2328" s="362" t="s">
        <v>2208</v>
      </c>
      <c r="Q2328" s="362" t="s">
        <v>5633</v>
      </c>
      <c r="R2328" s="362"/>
      <c r="S2328" s="361"/>
      <c r="T2328" s="362"/>
      <c r="U2328" s="362"/>
      <c r="V2328" s="362" t="s">
        <v>844</v>
      </c>
      <c r="W2328" s="362"/>
      <c r="X2328" s="362"/>
      <c r="Y2328" s="362" t="s">
        <v>48</v>
      </c>
      <c r="Z2328" s="362" t="s">
        <v>90</v>
      </c>
      <c r="AA2328" s="366" t="s">
        <v>90</v>
      </c>
      <c r="AB2328" s="362" t="s">
        <v>90</v>
      </c>
      <c r="AC2328" s="380"/>
      <c r="AD2328" s="362"/>
      <c r="AE2328" s="362"/>
      <c r="AF2328" s="362"/>
      <c r="AG2328" s="362"/>
      <c r="AH2328" s="362"/>
      <c r="AI2328" s="362" t="str">
        <f t="shared" si="36"/>
        <v>NOCAll Domain</v>
      </c>
      <c r="AJ2328" s="362" t="str">
        <f>VLOOKUP(AI2328,Table1[[#All],[CONCAT]:[Tfiber]],2,FALSE)</f>
        <v>Applications/Tools</v>
      </c>
      <c r="AK2328" s="362" t="s">
        <v>40</v>
      </c>
      <c r="AL2328" s="362" t="s">
        <v>48</v>
      </c>
      <c r="AM2328" s="362">
        <f>VLOOKUP(C2328,[1]AllOSS!$B:$K,10,0)</f>
        <v>0</v>
      </c>
      <c r="AN2328" s="362"/>
      <c r="AO2328" s="362"/>
      <c r="AP2328" s="361"/>
      <c r="AR2328">
        <v>1</v>
      </c>
    </row>
    <row r="2329" spans="2:44" ht="15" hidden="1" customHeight="1" x14ac:dyDescent="0.35">
      <c r="B2329" s="362">
        <v>2327</v>
      </c>
      <c r="C2329" s="362" t="s">
        <v>5638</v>
      </c>
      <c r="D2329" s="362" t="s">
        <v>3</v>
      </c>
      <c r="E2329" s="362" t="s">
        <v>172</v>
      </c>
      <c r="F2329" s="362"/>
      <c r="G2329" s="362" t="s">
        <v>63</v>
      </c>
      <c r="H2329" s="362" t="s">
        <v>63</v>
      </c>
      <c r="I2329" s="362" t="s">
        <v>80</v>
      </c>
      <c r="J2329" s="362" t="s">
        <v>63</v>
      </c>
      <c r="K2329" s="361" t="s">
        <v>5639</v>
      </c>
      <c r="L2329" s="362"/>
      <c r="M2329" s="362" t="s">
        <v>186</v>
      </c>
      <c r="N2329" s="362" t="s">
        <v>4410</v>
      </c>
      <c r="O2329" s="362"/>
      <c r="P2329" s="362" t="s">
        <v>2208</v>
      </c>
      <c r="Q2329" s="362" t="s">
        <v>5633</v>
      </c>
      <c r="R2329" s="362"/>
      <c r="S2329" s="361" t="s">
        <v>5640</v>
      </c>
      <c r="T2329" s="362"/>
      <c r="U2329" s="362"/>
      <c r="V2329" s="362" t="s">
        <v>844</v>
      </c>
      <c r="W2329" s="362"/>
      <c r="X2329" s="362"/>
      <c r="Y2329" s="362" t="s">
        <v>48</v>
      </c>
      <c r="Z2329" s="362" t="s">
        <v>90</v>
      </c>
      <c r="AA2329" s="366" t="s">
        <v>90</v>
      </c>
      <c r="AB2329" s="362" t="s">
        <v>90</v>
      </c>
      <c r="AC2329" s="380"/>
      <c r="AD2329" s="362"/>
      <c r="AE2329" s="362"/>
      <c r="AF2329" s="362"/>
      <c r="AG2329" s="362"/>
      <c r="AH2329" s="362"/>
      <c r="AI2329" s="362" t="str">
        <f t="shared" si="36"/>
        <v>NOCAll Domain</v>
      </c>
      <c r="AJ2329" s="362" t="str">
        <f>VLOOKUP(AI2329,Table1[[#All],[CONCAT]:[Tfiber]],2,FALSE)</f>
        <v>Applications/Tools</v>
      </c>
      <c r="AK2329" s="362" t="s">
        <v>40</v>
      </c>
      <c r="AL2329" s="362" t="str">
        <f>VLOOKUP(C2329,[1]AllOSS!$B:$G,6,0)</f>
        <v>COMPLETED</v>
      </c>
      <c r="AM2329" s="362" t="str">
        <f>VLOOKUP(C2329,[1]AllOSS!$B:$K,10,0)</f>
        <v>09-09-2025: Ticket, status, Inventory, Alarms, etc are available in real time</v>
      </c>
      <c r="AN2329" s="362"/>
      <c r="AO2329" s="362"/>
      <c r="AP2329" s="361"/>
      <c r="AR2329">
        <v>1</v>
      </c>
    </row>
    <row r="2330" spans="2:44" ht="15" hidden="1" customHeight="1" x14ac:dyDescent="0.35">
      <c r="B2330" s="362">
        <v>2328</v>
      </c>
      <c r="C2330" s="362" t="s">
        <v>5641</v>
      </c>
      <c r="D2330" s="362" t="s">
        <v>3</v>
      </c>
      <c r="E2330" s="362" t="s">
        <v>172</v>
      </c>
      <c r="F2330" s="362"/>
      <c r="G2330" s="362"/>
      <c r="H2330" s="362"/>
      <c r="I2330" s="362" t="s">
        <v>26</v>
      </c>
      <c r="J2330" s="362" t="s">
        <v>63</v>
      </c>
      <c r="K2330" s="361" t="s">
        <v>5642</v>
      </c>
      <c r="L2330" s="362"/>
      <c r="M2330" s="362" t="s">
        <v>186</v>
      </c>
      <c r="N2330" s="362" t="s">
        <v>4410</v>
      </c>
      <c r="O2330" s="362"/>
      <c r="P2330" s="362" t="s">
        <v>4399</v>
      </c>
      <c r="Q2330" s="362" t="s">
        <v>4399</v>
      </c>
      <c r="R2330" s="362"/>
      <c r="S2330" s="361"/>
      <c r="T2330" s="362"/>
      <c r="U2330" s="362"/>
      <c r="V2330" s="362" t="s">
        <v>844</v>
      </c>
      <c r="W2330" s="362"/>
      <c r="X2330" s="362"/>
      <c r="Y2330" s="362" t="s">
        <v>48</v>
      </c>
      <c r="Z2330" s="362" t="s">
        <v>90</v>
      </c>
      <c r="AA2330" s="366" t="s">
        <v>90</v>
      </c>
      <c r="AB2330" s="362" t="s">
        <v>90</v>
      </c>
      <c r="AC2330" s="380"/>
      <c r="AD2330" s="362"/>
      <c r="AE2330" s="362"/>
      <c r="AF2330" s="362"/>
      <c r="AG2330" s="362"/>
      <c r="AH2330" s="362"/>
      <c r="AI2330" s="362" t="str">
        <f t="shared" si="36"/>
        <v>NOCGPON</v>
      </c>
      <c r="AJ2330" s="362" t="str">
        <f>VLOOKUP(AI2330,Table1[[#All],[CONCAT]:[Tfiber]],2,FALSE)</f>
        <v>Applications/Tools</v>
      </c>
      <c r="AK2330" s="362" t="s">
        <v>40</v>
      </c>
      <c r="AL2330" s="362" t="str">
        <f>VLOOKUP(C2330,[1]AllOSS!$B:$G,6,0)</f>
        <v>COMPLETED</v>
      </c>
      <c r="AM2330" s="362" t="str">
        <f>VLOOKUP(C2330,[1]AllOSS!$B:$K,10,0)</f>
        <v>To be updated by Manoj</v>
      </c>
      <c r="AN2330" s="362"/>
      <c r="AO2330" s="362"/>
      <c r="AP2330" s="361"/>
      <c r="AR2330">
        <v>1</v>
      </c>
    </row>
    <row r="2331" spans="2:44" ht="15" hidden="1" customHeight="1" x14ac:dyDescent="0.35">
      <c r="B2331" s="362">
        <v>2329</v>
      </c>
      <c r="C2331" s="362" t="s">
        <v>5643</v>
      </c>
      <c r="D2331" s="362" t="s">
        <v>3</v>
      </c>
      <c r="E2331" s="362" t="s">
        <v>172</v>
      </c>
      <c r="F2331" s="362"/>
      <c r="G2331" s="362" t="s">
        <v>63</v>
      </c>
      <c r="H2331" s="362" t="s">
        <v>63</v>
      </c>
      <c r="I2331" s="362" t="s">
        <v>80</v>
      </c>
      <c r="J2331" s="362" t="s">
        <v>63</v>
      </c>
      <c r="K2331" s="361" t="s">
        <v>5644</v>
      </c>
      <c r="L2331" s="362"/>
      <c r="M2331" s="362" t="s">
        <v>186</v>
      </c>
      <c r="N2331" s="362" t="s">
        <v>4410</v>
      </c>
      <c r="O2331" s="362"/>
      <c r="P2331" s="362" t="s">
        <v>2208</v>
      </c>
      <c r="Q2331" s="362" t="s">
        <v>5645</v>
      </c>
      <c r="R2331" s="362"/>
      <c r="S2331" s="361"/>
      <c r="T2331" s="362"/>
      <c r="U2331" s="362"/>
      <c r="V2331" s="362" t="s">
        <v>844</v>
      </c>
      <c r="W2331" s="362"/>
      <c r="X2331" s="362"/>
      <c r="Y2331" s="362" t="s">
        <v>48</v>
      </c>
      <c r="Z2331" s="362" t="s">
        <v>90</v>
      </c>
      <c r="AA2331" s="366" t="s">
        <v>90</v>
      </c>
      <c r="AB2331" s="362" t="s">
        <v>90</v>
      </c>
      <c r="AC2331" s="380"/>
      <c r="AD2331" s="362"/>
      <c r="AE2331" s="362"/>
      <c r="AF2331" s="362"/>
      <c r="AG2331" s="362"/>
      <c r="AH2331" s="362"/>
      <c r="AI2331" s="362" t="str">
        <f t="shared" si="36"/>
        <v>NOCAll Domain</v>
      </c>
      <c r="AJ2331" s="362" t="str">
        <f>VLOOKUP(AI2331,Table1[[#All],[CONCAT]:[Tfiber]],2,FALSE)</f>
        <v>Applications/Tools</v>
      </c>
      <c r="AK2331" s="362" t="s">
        <v>40</v>
      </c>
      <c r="AL2331" s="362" t="str">
        <f>VLOOKUP(C2331,[1]AllOSS!$B:$G,6,0)</f>
        <v>COMPLETED</v>
      </c>
      <c r="AM2331" s="362">
        <f>VLOOKUP(C2331,[1]AllOSS!$B:$K,10,0)</f>
        <v>0</v>
      </c>
      <c r="AN2331" s="362"/>
      <c r="AO2331" s="362"/>
      <c r="AP2331" s="361"/>
      <c r="AR2331">
        <v>1</v>
      </c>
    </row>
    <row r="2332" spans="2:44" ht="15" hidden="1" customHeight="1" x14ac:dyDescent="0.35">
      <c r="B2332" s="362">
        <v>2330</v>
      </c>
      <c r="C2332" s="362" t="s">
        <v>5646</v>
      </c>
      <c r="D2332" s="362" t="s">
        <v>3</v>
      </c>
      <c r="E2332" s="362" t="s">
        <v>172</v>
      </c>
      <c r="F2332" s="362"/>
      <c r="G2332" s="362" t="s">
        <v>63</v>
      </c>
      <c r="H2332" s="362" t="s">
        <v>63</v>
      </c>
      <c r="I2332" s="362" t="s">
        <v>80</v>
      </c>
      <c r="J2332" s="362" t="s">
        <v>63</v>
      </c>
      <c r="K2332" s="361" t="s">
        <v>5647</v>
      </c>
      <c r="L2332" s="362"/>
      <c r="M2332" s="362" t="s">
        <v>186</v>
      </c>
      <c r="N2332" s="362" t="s">
        <v>4410</v>
      </c>
      <c r="O2332" s="362"/>
      <c r="P2332" s="362" t="s">
        <v>2208</v>
      </c>
      <c r="Q2332" s="362" t="s">
        <v>5645</v>
      </c>
      <c r="R2332" s="362"/>
      <c r="S2332" s="361"/>
      <c r="T2332" s="362"/>
      <c r="U2332" s="362"/>
      <c r="V2332" s="362" t="s">
        <v>844</v>
      </c>
      <c r="W2332" s="362"/>
      <c r="X2332" s="362"/>
      <c r="Y2332" s="362" t="s">
        <v>48</v>
      </c>
      <c r="Z2332" s="362" t="s">
        <v>90</v>
      </c>
      <c r="AA2332" s="366" t="s">
        <v>90</v>
      </c>
      <c r="AB2332" s="362" t="s">
        <v>90</v>
      </c>
      <c r="AC2332" s="380"/>
      <c r="AD2332" s="362"/>
      <c r="AE2332" s="362"/>
      <c r="AF2332" s="362"/>
      <c r="AG2332" s="362"/>
      <c r="AH2332" s="362"/>
      <c r="AI2332" s="362" t="str">
        <f t="shared" si="36"/>
        <v>NOCAll Domain</v>
      </c>
      <c r="AJ2332" s="362" t="str">
        <f>VLOOKUP(AI2332,Table1[[#All],[CONCAT]:[Tfiber]],2,FALSE)</f>
        <v>Applications/Tools</v>
      </c>
      <c r="AK2332" s="362" t="s">
        <v>40</v>
      </c>
      <c r="AL2332" s="362" t="str">
        <f>VLOOKUP(C2332,[1]AllOSS!$B:$G,6,0)</f>
        <v>COMPLETED</v>
      </c>
      <c r="AM2332" s="362">
        <f>VLOOKUP(C2332,[1]AllOSS!$B:$K,10,0)</f>
        <v>0</v>
      </c>
      <c r="AN2332" s="362"/>
      <c r="AO2332" s="362"/>
      <c r="AP2332" s="361"/>
      <c r="AR2332">
        <v>1</v>
      </c>
    </row>
    <row r="2333" spans="2:44" ht="15" hidden="1" customHeight="1" x14ac:dyDescent="0.35">
      <c r="B2333" s="362">
        <v>2331</v>
      </c>
      <c r="C2333" s="362" t="s">
        <v>5648</v>
      </c>
      <c r="D2333" s="362" t="s">
        <v>3</v>
      </c>
      <c r="E2333" s="362" t="s">
        <v>172</v>
      </c>
      <c r="F2333" s="362"/>
      <c r="G2333" s="362" t="s">
        <v>63</v>
      </c>
      <c r="H2333" s="362" t="s">
        <v>63</v>
      </c>
      <c r="I2333" s="362" t="s">
        <v>80</v>
      </c>
      <c r="J2333" s="362" t="s">
        <v>63</v>
      </c>
      <c r="K2333" s="361" t="s">
        <v>5649</v>
      </c>
      <c r="L2333" s="362"/>
      <c r="M2333" s="362" t="s">
        <v>186</v>
      </c>
      <c r="N2333" s="362" t="s">
        <v>4410</v>
      </c>
      <c r="O2333" s="362"/>
      <c r="P2333" s="362" t="s">
        <v>2208</v>
      </c>
      <c r="Q2333" s="362" t="s">
        <v>5645</v>
      </c>
      <c r="R2333" s="362"/>
      <c r="S2333" s="361"/>
      <c r="T2333" s="362"/>
      <c r="U2333" s="362"/>
      <c r="V2333" s="362" t="s">
        <v>844</v>
      </c>
      <c r="W2333" s="362"/>
      <c r="X2333" s="362"/>
      <c r="Y2333" s="362" t="s">
        <v>48</v>
      </c>
      <c r="Z2333" s="362" t="s">
        <v>90</v>
      </c>
      <c r="AA2333" s="366" t="s">
        <v>90</v>
      </c>
      <c r="AB2333" s="362" t="s">
        <v>90</v>
      </c>
      <c r="AC2333" s="380"/>
      <c r="AD2333" s="362"/>
      <c r="AE2333" s="362"/>
      <c r="AF2333" s="362"/>
      <c r="AG2333" s="362"/>
      <c r="AH2333" s="362"/>
      <c r="AI2333" s="362" t="str">
        <f t="shared" si="36"/>
        <v>NOCAll Domain</v>
      </c>
      <c r="AJ2333" s="362" t="str">
        <f>VLOOKUP(AI2333,Table1[[#All],[CONCAT]:[Tfiber]],2,FALSE)</f>
        <v>Applications/Tools</v>
      </c>
      <c r="AK2333" s="362" t="s">
        <v>40</v>
      </c>
      <c r="AL2333" s="362" t="str">
        <f>VLOOKUP(C2333,[1]AllOSS!$B:$G,6,0)</f>
        <v>COMPLETED</v>
      </c>
      <c r="AM2333" s="362">
        <f>VLOOKUP(C2333,[1]AllOSS!$B:$K,10,0)</f>
        <v>0</v>
      </c>
      <c r="AN2333" s="362"/>
      <c r="AO2333" s="362"/>
      <c r="AP2333" s="361"/>
      <c r="AR2333">
        <v>1</v>
      </c>
    </row>
    <row r="2334" spans="2:44" ht="15" hidden="1" customHeight="1" x14ac:dyDescent="0.35">
      <c r="B2334" s="362">
        <v>2332</v>
      </c>
      <c r="C2334" s="362" t="s">
        <v>5650</v>
      </c>
      <c r="D2334" s="362" t="s">
        <v>3</v>
      </c>
      <c r="E2334" s="362" t="s">
        <v>172</v>
      </c>
      <c r="F2334" s="362"/>
      <c r="G2334" s="362"/>
      <c r="H2334" s="362"/>
      <c r="I2334" s="362" t="s">
        <v>62</v>
      </c>
      <c r="J2334" s="362" t="s">
        <v>62</v>
      </c>
      <c r="K2334" s="361" t="s">
        <v>5651</v>
      </c>
      <c r="L2334" s="362"/>
      <c r="M2334" s="362" t="s">
        <v>186</v>
      </c>
      <c r="N2334" s="362" t="s">
        <v>90</v>
      </c>
      <c r="O2334" s="362"/>
      <c r="P2334" s="362" t="s">
        <v>62</v>
      </c>
      <c r="Q2334" s="362" t="s">
        <v>5476</v>
      </c>
      <c r="R2334" s="362"/>
      <c r="S2334" s="361" t="s">
        <v>90</v>
      </c>
      <c r="T2334" s="362"/>
      <c r="U2334" s="362"/>
      <c r="V2334" s="362" t="s">
        <v>824</v>
      </c>
      <c r="W2334" s="362"/>
      <c r="X2334" s="362" t="s">
        <v>9</v>
      </c>
      <c r="Y2334" s="362" t="s">
        <v>9</v>
      </c>
      <c r="Z2334" s="362" t="s">
        <v>90</v>
      </c>
      <c r="AA2334" s="366" t="s">
        <v>90</v>
      </c>
      <c r="AB2334" s="362" t="s">
        <v>90</v>
      </c>
      <c r="AC2334" s="380"/>
      <c r="AD2334" s="362"/>
      <c r="AE2334" s="362"/>
      <c r="AF2334" s="362"/>
      <c r="AG2334" s="362"/>
      <c r="AH2334" s="362"/>
      <c r="AI2334" s="362" t="str">
        <f t="shared" si="36"/>
        <v>NOCNSO</v>
      </c>
      <c r="AJ2334" s="362" t="str">
        <f>VLOOKUP(AI2334,Table1[[#All],[CONCAT]:[Tfiber]],2,FALSE)</f>
        <v>Applications/Tools</v>
      </c>
      <c r="AK2334" s="362" t="s">
        <v>40</v>
      </c>
      <c r="AL2334" s="362"/>
      <c r="AM2334" s="362"/>
      <c r="AN2334" s="362"/>
      <c r="AO2334" s="362"/>
      <c r="AP2334" s="361" t="e">
        <v>#N/A</v>
      </c>
      <c r="AR2334">
        <v>1</v>
      </c>
    </row>
    <row r="2335" spans="2:44" ht="15" hidden="1" customHeight="1" x14ac:dyDescent="0.35">
      <c r="B2335" s="362">
        <v>2333</v>
      </c>
      <c r="C2335" s="362" t="s">
        <v>5652</v>
      </c>
      <c r="D2335" s="362" t="s">
        <v>3</v>
      </c>
      <c r="E2335" s="362" t="s">
        <v>172</v>
      </c>
      <c r="F2335" s="362"/>
      <c r="G2335" s="362"/>
      <c r="H2335" s="362"/>
      <c r="I2335" s="362" t="s">
        <v>62</v>
      </c>
      <c r="J2335" s="362" t="s">
        <v>62</v>
      </c>
      <c r="K2335" s="361" t="s">
        <v>4547</v>
      </c>
      <c r="L2335" s="362"/>
      <c r="M2335" s="362" t="s">
        <v>186</v>
      </c>
      <c r="N2335" s="362" t="s">
        <v>90</v>
      </c>
      <c r="O2335" s="362"/>
      <c r="P2335" s="362" t="s">
        <v>62</v>
      </c>
      <c r="Q2335" s="362" t="s">
        <v>5476</v>
      </c>
      <c r="R2335" s="362"/>
      <c r="S2335" s="361" t="s">
        <v>90</v>
      </c>
      <c r="T2335" s="362"/>
      <c r="U2335" s="362"/>
      <c r="V2335" s="362" t="s">
        <v>824</v>
      </c>
      <c r="W2335" s="362"/>
      <c r="X2335" s="362" t="s">
        <v>9</v>
      </c>
      <c r="Y2335" s="362" t="s">
        <v>9</v>
      </c>
      <c r="Z2335" s="362" t="s">
        <v>90</v>
      </c>
      <c r="AA2335" s="366" t="s">
        <v>90</v>
      </c>
      <c r="AB2335" s="362" t="s">
        <v>90</v>
      </c>
      <c r="AC2335" s="380"/>
      <c r="AD2335" s="362"/>
      <c r="AE2335" s="362"/>
      <c r="AF2335" s="362"/>
      <c r="AG2335" s="362"/>
      <c r="AH2335" s="362"/>
      <c r="AI2335" s="362" t="str">
        <f t="shared" si="36"/>
        <v>NOCNSO</v>
      </c>
      <c r="AJ2335" s="362" t="str">
        <f>VLOOKUP(AI2335,Table1[[#All],[CONCAT]:[Tfiber]],2,FALSE)</f>
        <v>Applications/Tools</v>
      </c>
      <c r="AK2335" s="362" t="s">
        <v>40</v>
      </c>
      <c r="AL2335" s="362"/>
      <c r="AM2335" s="362"/>
      <c r="AN2335" s="362"/>
      <c r="AO2335" s="362"/>
      <c r="AP2335" s="361" t="e">
        <v>#N/A</v>
      </c>
      <c r="AR2335">
        <v>1</v>
      </c>
    </row>
    <row r="2336" spans="2:44" ht="15" hidden="1" customHeight="1" x14ac:dyDescent="0.35">
      <c r="B2336" s="362">
        <v>2334</v>
      </c>
      <c r="C2336" s="362" t="s">
        <v>5653</v>
      </c>
      <c r="D2336" s="362" t="s">
        <v>3</v>
      </c>
      <c r="E2336" s="362" t="s">
        <v>172</v>
      </c>
      <c r="F2336" s="362"/>
      <c r="G2336" s="362"/>
      <c r="H2336" s="362"/>
      <c r="I2336" s="362" t="s">
        <v>62</v>
      </c>
      <c r="J2336" s="362" t="s">
        <v>62</v>
      </c>
      <c r="K2336" s="361" t="s">
        <v>5654</v>
      </c>
      <c r="L2336" s="362"/>
      <c r="M2336" s="362" t="s">
        <v>186</v>
      </c>
      <c r="N2336" s="362" t="s">
        <v>90</v>
      </c>
      <c r="O2336" s="362"/>
      <c r="P2336" s="362" t="s">
        <v>62</v>
      </c>
      <c r="Q2336" s="362" t="s">
        <v>5476</v>
      </c>
      <c r="R2336" s="362"/>
      <c r="S2336" s="361" t="s">
        <v>90</v>
      </c>
      <c r="T2336" s="362"/>
      <c r="U2336" s="362"/>
      <c r="V2336" s="362" t="s">
        <v>824</v>
      </c>
      <c r="W2336" s="362"/>
      <c r="X2336" s="362" t="s">
        <v>9</v>
      </c>
      <c r="Y2336" s="362" t="s">
        <v>9</v>
      </c>
      <c r="Z2336" s="362" t="s">
        <v>90</v>
      </c>
      <c r="AA2336" s="366" t="s">
        <v>90</v>
      </c>
      <c r="AB2336" s="362" t="s">
        <v>90</v>
      </c>
      <c r="AC2336" s="380"/>
      <c r="AD2336" s="362"/>
      <c r="AE2336" s="362"/>
      <c r="AF2336" s="362"/>
      <c r="AG2336" s="362"/>
      <c r="AH2336" s="362"/>
      <c r="AI2336" s="362" t="str">
        <f t="shared" si="36"/>
        <v>NOCNSO</v>
      </c>
      <c r="AJ2336" s="362" t="str">
        <f>VLOOKUP(AI2336,Table1[[#All],[CONCAT]:[Tfiber]],2,FALSE)</f>
        <v>Applications/Tools</v>
      </c>
      <c r="AK2336" s="362" t="s">
        <v>40</v>
      </c>
      <c r="AL2336" s="362"/>
      <c r="AM2336" s="362"/>
      <c r="AN2336" s="362"/>
      <c r="AO2336" s="362"/>
      <c r="AP2336" s="361" t="e">
        <v>#N/A</v>
      </c>
      <c r="AR2336">
        <v>1</v>
      </c>
    </row>
    <row r="2337" spans="2:44" ht="15" hidden="1" customHeight="1" x14ac:dyDescent="0.35">
      <c r="B2337" s="362">
        <v>2335</v>
      </c>
      <c r="C2337" s="362" t="s">
        <v>5655</v>
      </c>
      <c r="D2337" s="362" t="s">
        <v>3</v>
      </c>
      <c r="E2337" s="362" t="s">
        <v>172</v>
      </c>
      <c r="F2337" s="362"/>
      <c r="G2337" s="362"/>
      <c r="H2337" s="362"/>
      <c r="I2337" s="362" t="s">
        <v>62</v>
      </c>
      <c r="J2337" s="362" t="s">
        <v>62</v>
      </c>
      <c r="K2337" s="361" t="s">
        <v>4547</v>
      </c>
      <c r="L2337" s="362"/>
      <c r="M2337" s="362" t="s">
        <v>186</v>
      </c>
      <c r="N2337" s="362" t="s">
        <v>1890</v>
      </c>
      <c r="O2337" s="362"/>
      <c r="P2337" s="362" t="s">
        <v>62</v>
      </c>
      <c r="Q2337" s="362" t="s">
        <v>5476</v>
      </c>
      <c r="R2337" s="362"/>
      <c r="S2337" s="361" t="s">
        <v>90</v>
      </c>
      <c r="T2337" s="362"/>
      <c r="U2337" s="362"/>
      <c r="V2337" s="362" t="s">
        <v>824</v>
      </c>
      <c r="W2337" s="362"/>
      <c r="X2337" s="362" t="s">
        <v>9</v>
      </c>
      <c r="Y2337" s="362" t="s">
        <v>9</v>
      </c>
      <c r="Z2337" s="362" t="s">
        <v>90</v>
      </c>
      <c r="AA2337" s="366" t="s">
        <v>90</v>
      </c>
      <c r="AB2337" s="362" t="s">
        <v>90</v>
      </c>
      <c r="AC2337" s="380"/>
      <c r="AD2337" s="362"/>
      <c r="AE2337" s="362"/>
      <c r="AF2337" s="362"/>
      <c r="AG2337" s="362"/>
      <c r="AH2337" s="362"/>
      <c r="AI2337" s="362" t="str">
        <f t="shared" si="36"/>
        <v>NOCNSO</v>
      </c>
      <c r="AJ2337" s="362" t="str">
        <f>VLOOKUP(AI2337,Table1[[#All],[CONCAT]:[Tfiber]],2,FALSE)</f>
        <v>Applications/Tools</v>
      </c>
      <c r="AK2337" s="362" t="s">
        <v>40</v>
      </c>
      <c r="AL2337" s="362"/>
      <c r="AM2337" s="362"/>
      <c r="AN2337" s="362"/>
      <c r="AO2337" s="362"/>
      <c r="AP2337" s="361" t="e">
        <v>#N/A</v>
      </c>
      <c r="AR2337">
        <v>1</v>
      </c>
    </row>
    <row r="2338" spans="2:44" ht="15" hidden="1" customHeight="1" x14ac:dyDescent="0.35">
      <c r="B2338" s="362">
        <v>2336</v>
      </c>
      <c r="C2338" s="362" t="s">
        <v>5656</v>
      </c>
      <c r="D2338" s="362" t="s">
        <v>3</v>
      </c>
      <c r="E2338" s="362" t="s">
        <v>172</v>
      </c>
      <c r="F2338" s="362"/>
      <c r="G2338" s="362"/>
      <c r="H2338" s="362"/>
      <c r="I2338" s="362" t="s">
        <v>65</v>
      </c>
      <c r="J2338" s="362" t="s">
        <v>65</v>
      </c>
      <c r="K2338" s="361" t="s">
        <v>5657</v>
      </c>
      <c r="L2338" s="362"/>
      <c r="M2338" s="362" t="s">
        <v>186</v>
      </c>
      <c r="N2338" s="362" t="s">
        <v>40</v>
      </c>
      <c r="O2338" s="362"/>
      <c r="P2338" s="362" t="s">
        <v>975</v>
      </c>
      <c r="Q2338" s="362" t="s">
        <v>3395</v>
      </c>
      <c r="R2338" s="362"/>
      <c r="S2338" s="361" t="s">
        <v>90</v>
      </c>
      <c r="T2338" s="362"/>
      <c r="U2338" s="362"/>
      <c r="V2338" s="362" t="s">
        <v>202</v>
      </c>
      <c r="W2338" s="362"/>
      <c r="X2338" s="362" t="s">
        <v>9</v>
      </c>
      <c r="Y2338" s="362" t="s">
        <v>9</v>
      </c>
      <c r="Z2338" s="362" t="s">
        <v>90</v>
      </c>
      <c r="AA2338" s="366" t="s">
        <v>90</v>
      </c>
      <c r="AB2338" s="362" t="s">
        <v>90</v>
      </c>
      <c r="AC2338" s="380"/>
      <c r="AD2338" s="362"/>
      <c r="AE2338" s="362"/>
      <c r="AF2338" s="362"/>
      <c r="AG2338" s="362"/>
      <c r="AH2338" s="362"/>
      <c r="AI2338" s="362" t="str">
        <f t="shared" si="36"/>
        <v>NOCBSS</v>
      </c>
      <c r="AJ2338" s="362" t="str">
        <f>VLOOKUP(AI2338,Table1[[#All],[CONCAT]:[Tfiber]],2,FALSE)</f>
        <v>Applications/Tools</v>
      </c>
      <c r="AK2338" s="362" t="s">
        <v>40</v>
      </c>
      <c r="AL2338" s="362"/>
      <c r="AM2338" s="362"/>
      <c r="AN2338" s="362"/>
      <c r="AO2338" s="362"/>
      <c r="AP2338" s="361" t="e">
        <v>#N/A</v>
      </c>
      <c r="AR2338">
        <v>1</v>
      </c>
    </row>
    <row r="2339" spans="2:44" ht="15" hidden="1" customHeight="1" x14ac:dyDescent="0.35">
      <c r="B2339" s="362">
        <v>2337</v>
      </c>
      <c r="C2339" s="362" t="s">
        <v>5658</v>
      </c>
      <c r="D2339" s="362" t="s">
        <v>3</v>
      </c>
      <c r="E2339" s="362" t="s">
        <v>172</v>
      </c>
      <c r="F2339" s="362"/>
      <c r="G2339" s="362"/>
      <c r="H2339" s="362"/>
      <c r="I2339" s="362" t="s">
        <v>65</v>
      </c>
      <c r="J2339" s="362" t="s">
        <v>65</v>
      </c>
      <c r="K2339" s="361" t="s">
        <v>5659</v>
      </c>
      <c r="L2339" s="362"/>
      <c r="M2339" s="362" t="s">
        <v>186</v>
      </c>
      <c r="N2339" s="362" t="s">
        <v>40</v>
      </c>
      <c r="O2339" s="362"/>
      <c r="P2339" s="362" t="s">
        <v>975</v>
      </c>
      <c r="Q2339" s="362" t="s">
        <v>3395</v>
      </c>
      <c r="R2339" s="362"/>
      <c r="S2339" s="361" t="s">
        <v>90</v>
      </c>
      <c r="T2339" s="362"/>
      <c r="U2339" s="362"/>
      <c r="V2339" s="362" t="s">
        <v>202</v>
      </c>
      <c r="W2339" s="362"/>
      <c r="X2339" s="362" t="s">
        <v>9</v>
      </c>
      <c r="Y2339" s="362" t="s">
        <v>9</v>
      </c>
      <c r="Z2339" s="362" t="s">
        <v>90</v>
      </c>
      <c r="AA2339" s="366" t="s">
        <v>90</v>
      </c>
      <c r="AB2339" s="362" t="s">
        <v>90</v>
      </c>
      <c r="AC2339" s="380"/>
      <c r="AD2339" s="362"/>
      <c r="AE2339" s="362"/>
      <c r="AF2339" s="362"/>
      <c r="AG2339" s="362"/>
      <c r="AH2339" s="362"/>
      <c r="AI2339" s="362" t="str">
        <f t="shared" si="36"/>
        <v>NOCBSS</v>
      </c>
      <c r="AJ2339" s="362" t="str">
        <f>VLOOKUP(AI2339,Table1[[#All],[CONCAT]:[Tfiber]],2,FALSE)</f>
        <v>Applications/Tools</v>
      </c>
      <c r="AK2339" s="362" t="s">
        <v>40</v>
      </c>
      <c r="AL2339" s="362"/>
      <c r="AM2339" s="362"/>
      <c r="AN2339" s="362"/>
      <c r="AO2339" s="362"/>
      <c r="AP2339" s="361" t="e">
        <v>#N/A</v>
      </c>
      <c r="AR2339">
        <v>1</v>
      </c>
    </row>
    <row r="2340" spans="2:44" ht="15" hidden="1" customHeight="1" x14ac:dyDescent="0.35">
      <c r="B2340" s="362">
        <v>2338</v>
      </c>
      <c r="C2340" s="362" t="s">
        <v>5660</v>
      </c>
      <c r="D2340" s="362" t="s">
        <v>3</v>
      </c>
      <c r="E2340" s="362" t="s">
        <v>172</v>
      </c>
      <c r="F2340" s="362"/>
      <c r="G2340" s="362"/>
      <c r="H2340" s="362"/>
      <c r="I2340" s="362" t="s">
        <v>65</v>
      </c>
      <c r="J2340" s="362" t="s">
        <v>65</v>
      </c>
      <c r="K2340" s="361" t="s">
        <v>5661</v>
      </c>
      <c r="L2340" s="362"/>
      <c r="M2340" s="362" t="s">
        <v>186</v>
      </c>
      <c r="N2340" s="362" t="s">
        <v>40</v>
      </c>
      <c r="O2340" s="362"/>
      <c r="P2340" s="362" t="s">
        <v>975</v>
      </c>
      <c r="Q2340" s="362" t="s">
        <v>3395</v>
      </c>
      <c r="R2340" s="362"/>
      <c r="S2340" s="361" t="s">
        <v>90</v>
      </c>
      <c r="T2340" s="362"/>
      <c r="U2340" s="362"/>
      <c r="V2340" s="362" t="s">
        <v>202</v>
      </c>
      <c r="W2340" s="362"/>
      <c r="X2340" s="362" t="s">
        <v>9</v>
      </c>
      <c r="Y2340" s="362" t="s">
        <v>9</v>
      </c>
      <c r="Z2340" s="362" t="s">
        <v>90</v>
      </c>
      <c r="AA2340" s="366" t="s">
        <v>90</v>
      </c>
      <c r="AB2340" s="362" t="s">
        <v>90</v>
      </c>
      <c r="AC2340" s="380"/>
      <c r="AD2340" s="362"/>
      <c r="AE2340" s="362"/>
      <c r="AF2340" s="362"/>
      <c r="AG2340" s="362"/>
      <c r="AH2340" s="362"/>
      <c r="AI2340" s="362" t="str">
        <f t="shared" si="36"/>
        <v>NOCBSS</v>
      </c>
      <c r="AJ2340" s="362" t="str">
        <f>VLOOKUP(AI2340,Table1[[#All],[CONCAT]:[Tfiber]],2,FALSE)</f>
        <v>Applications/Tools</v>
      </c>
      <c r="AK2340" s="362" t="s">
        <v>40</v>
      </c>
      <c r="AL2340" s="362"/>
      <c r="AM2340" s="362"/>
      <c r="AN2340" s="362"/>
      <c r="AO2340" s="362"/>
      <c r="AP2340" s="361" t="e">
        <v>#N/A</v>
      </c>
      <c r="AR2340">
        <v>1</v>
      </c>
    </row>
    <row r="2341" spans="2:44" ht="15" hidden="1" customHeight="1" x14ac:dyDescent="0.35">
      <c r="B2341" s="362">
        <v>2339</v>
      </c>
      <c r="C2341" s="362" t="s">
        <v>5662</v>
      </c>
      <c r="D2341" s="362" t="s">
        <v>3</v>
      </c>
      <c r="E2341" s="362" t="s">
        <v>172</v>
      </c>
      <c r="F2341" s="362"/>
      <c r="G2341" s="362"/>
      <c r="H2341" s="362"/>
      <c r="I2341" s="362" t="s">
        <v>26</v>
      </c>
      <c r="J2341" s="362" t="s">
        <v>63</v>
      </c>
      <c r="K2341" s="361" t="s">
        <v>5663</v>
      </c>
      <c r="L2341" s="362"/>
      <c r="M2341" s="362" t="s">
        <v>186</v>
      </c>
      <c r="N2341" s="362" t="s">
        <v>4410</v>
      </c>
      <c r="O2341" s="362"/>
      <c r="P2341" s="362" t="s">
        <v>4399</v>
      </c>
      <c r="Q2341" s="362" t="s">
        <v>4399</v>
      </c>
      <c r="R2341" s="362"/>
      <c r="S2341" s="361"/>
      <c r="T2341" s="362"/>
      <c r="U2341" s="362"/>
      <c r="V2341" s="362" t="s">
        <v>844</v>
      </c>
      <c r="W2341" s="362"/>
      <c r="X2341" s="362"/>
      <c r="Y2341" s="362" t="s">
        <v>48</v>
      </c>
      <c r="Z2341" s="362" t="s">
        <v>90</v>
      </c>
      <c r="AA2341" s="366" t="s">
        <v>90</v>
      </c>
      <c r="AB2341" s="362" t="s">
        <v>90</v>
      </c>
      <c r="AC2341" s="380"/>
      <c r="AD2341" s="362"/>
      <c r="AE2341" s="362"/>
      <c r="AF2341" s="362"/>
      <c r="AG2341" s="362"/>
      <c r="AH2341" s="362"/>
      <c r="AI2341" s="362" t="str">
        <f t="shared" si="36"/>
        <v>NOCGPON</v>
      </c>
      <c r="AJ2341" s="362" t="str">
        <f>VLOOKUP(AI2341,Table1[[#All],[CONCAT]:[Tfiber]],2,FALSE)</f>
        <v>Applications/Tools</v>
      </c>
      <c r="AK2341" s="362" t="s">
        <v>40</v>
      </c>
      <c r="AL2341" s="362" t="str">
        <f>VLOOKUP(C2341,[1]AllOSS!$B:$G,6,0)</f>
        <v>COMPLETED</v>
      </c>
      <c r="AM2341" s="362" t="str">
        <f>VLOOKUP(C2341,[1]AllOSS!$B:$K,10,0)</f>
        <v>To be updated by Manoj</v>
      </c>
      <c r="AN2341" s="362"/>
      <c r="AO2341" s="362"/>
      <c r="AP2341" s="361"/>
      <c r="AR2341">
        <v>1</v>
      </c>
    </row>
    <row r="2342" spans="2:44" ht="15" hidden="1" customHeight="1" x14ac:dyDescent="0.35">
      <c r="B2342" s="362">
        <v>2340</v>
      </c>
      <c r="C2342" s="362" t="s">
        <v>5664</v>
      </c>
      <c r="D2342" s="362" t="s">
        <v>3</v>
      </c>
      <c r="E2342" s="362" t="s">
        <v>172</v>
      </c>
      <c r="F2342" s="362"/>
      <c r="G2342" s="362"/>
      <c r="H2342" s="362"/>
      <c r="I2342" s="362" t="s">
        <v>65</v>
      </c>
      <c r="J2342" s="362" t="s">
        <v>65</v>
      </c>
      <c r="K2342" s="361" t="s">
        <v>5665</v>
      </c>
      <c r="L2342" s="362"/>
      <c r="M2342" s="362" t="s">
        <v>186</v>
      </c>
      <c r="N2342" s="362" t="s">
        <v>40</v>
      </c>
      <c r="O2342" s="362"/>
      <c r="P2342" s="362" t="s">
        <v>975</v>
      </c>
      <c r="Q2342" s="362" t="s">
        <v>3395</v>
      </c>
      <c r="R2342" s="362"/>
      <c r="S2342" s="361" t="s">
        <v>5666</v>
      </c>
      <c r="T2342" s="362"/>
      <c r="U2342" s="362"/>
      <c r="V2342" s="362" t="s">
        <v>202</v>
      </c>
      <c r="W2342" s="362"/>
      <c r="X2342" s="362" t="s">
        <v>9</v>
      </c>
      <c r="Y2342" s="362" t="s">
        <v>9</v>
      </c>
      <c r="Z2342" s="362" t="s">
        <v>90</v>
      </c>
      <c r="AA2342" s="366" t="s">
        <v>90</v>
      </c>
      <c r="AB2342" s="362" t="s">
        <v>90</v>
      </c>
      <c r="AC2342" s="380"/>
      <c r="AD2342" s="362"/>
      <c r="AE2342" s="362"/>
      <c r="AF2342" s="362"/>
      <c r="AG2342" s="362"/>
      <c r="AH2342" s="362"/>
      <c r="AI2342" s="362" t="str">
        <f t="shared" si="36"/>
        <v>NOCBSS</v>
      </c>
      <c r="AJ2342" s="362" t="str">
        <f>VLOOKUP(AI2342,Table1[[#All],[CONCAT]:[Tfiber]],2,FALSE)</f>
        <v>Applications/Tools</v>
      </c>
      <c r="AK2342" s="362" t="s">
        <v>40</v>
      </c>
      <c r="AL2342" s="362"/>
      <c r="AM2342" s="362"/>
      <c r="AN2342" s="362"/>
      <c r="AO2342" s="362"/>
      <c r="AP2342" s="361" t="e">
        <v>#N/A</v>
      </c>
      <c r="AR2342">
        <v>1</v>
      </c>
    </row>
    <row r="2343" spans="2:44" ht="15" hidden="1" customHeight="1" x14ac:dyDescent="0.35">
      <c r="B2343" s="362">
        <v>2341</v>
      </c>
      <c r="C2343" s="362" t="s">
        <v>5667</v>
      </c>
      <c r="D2343" s="362" t="s">
        <v>3</v>
      </c>
      <c r="E2343" s="362" t="s">
        <v>172</v>
      </c>
      <c r="F2343" s="362"/>
      <c r="G2343" s="362"/>
      <c r="H2343" s="362"/>
      <c r="I2343" s="362" t="s">
        <v>65</v>
      </c>
      <c r="J2343" s="362" t="s">
        <v>65</v>
      </c>
      <c r="K2343" s="361" t="s">
        <v>5668</v>
      </c>
      <c r="L2343" s="362"/>
      <c r="M2343" s="362" t="s">
        <v>186</v>
      </c>
      <c r="N2343" s="362" t="s">
        <v>40</v>
      </c>
      <c r="O2343" s="362"/>
      <c r="P2343" s="362" t="s">
        <v>975</v>
      </c>
      <c r="Q2343" s="362" t="s">
        <v>3395</v>
      </c>
      <c r="R2343" s="362"/>
      <c r="S2343" s="361" t="s">
        <v>5669</v>
      </c>
      <c r="T2343" s="362"/>
      <c r="U2343" s="362"/>
      <c r="V2343" s="362" t="s">
        <v>202</v>
      </c>
      <c r="W2343" s="362"/>
      <c r="X2343" s="362" t="s">
        <v>9</v>
      </c>
      <c r="Y2343" s="362" t="s">
        <v>9</v>
      </c>
      <c r="Z2343" s="362" t="s">
        <v>90</v>
      </c>
      <c r="AA2343" s="366" t="s">
        <v>90</v>
      </c>
      <c r="AB2343" s="362" t="s">
        <v>90</v>
      </c>
      <c r="AC2343" s="380"/>
      <c r="AD2343" s="362"/>
      <c r="AE2343" s="362"/>
      <c r="AF2343" s="362"/>
      <c r="AG2343" s="362"/>
      <c r="AH2343" s="362"/>
      <c r="AI2343" s="362" t="str">
        <f t="shared" si="36"/>
        <v>NOCBSS</v>
      </c>
      <c r="AJ2343" s="362" t="str">
        <f>VLOOKUP(AI2343,Table1[[#All],[CONCAT]:[Tfiber]],2,FALSE)</f>
        <v>Applications/Tools</v>
      </c>
      <c r="AK2343" s="362" t="s">
        <v>40</v>
      </c>
      <c r="AL2343" s="362"/>
      <c r="AM2343" s="362"/>
      <c r="AN2343" s="362"/>
      <c r="AO2343" s="362"/>
      <c r="AP2343" s="361" t="e">
        <v>#N/A</v>
      </c>
      <c r="AR2343">
        <v>1</v>
      </c>
    </row>
    <row r="2344" spans="2:44" ht="15" hidden="1" customHeight="1" x14ac:dyDescent="0.35">
      <c r="B2344" s="362">
        <v>2342</v>
      </c>
      <c r="C2344" s="362" t="s">
        <v>5670</v>
      </c>
      <c r="D2344" s="362" t="s">
        <v>3</v>
      </c>
      <c r="E2344" s="362" t="s">
        <v>172</v>
      </c>
      <c r="F2344" s="362"/>
      <c r="G2344" s="362"/>
      <c r="H2344" s="362"/>
      <c r="I2344" s="362" t="s">
        <v>65</v>
      </c>
      <c r="J2344" s="362" t="s">
        <v>65</v>
      </c>
      <c r="K2344" s="361" t="s">
        <v>5671</v>
      </c>
      <c r="L2344" s="362"/>
      <c r="M2344" s="362" t="s">
        <v>186</v>
      </c>
      <c r="N2344" s="362" t="s">
        <v>40</v>
      </c>
      <c r="O2344" s="362"/>
      <c r="P2344" s="362" t="s">
        <v>975</v>
      </c>
      <c r="Q2344" s="362" t="s">
        <v>3395</v>
      </c>
      <c r="R2344" s="362"/>
      <c r="S2344" s="361" t="s">
        <v>5672</v>
      </c>
      <c r="T2344" s="362"/>
      <c r="U2344" s="362"/>
      <c r="V2344" s="362" t="s">
        <v>202</v>
      </c>
      <c r="W2344" s="362"/>
      <c r="X2344" s="362" t="s">
        <v>9</v>
      </c>
      <c r="Y2344" s="362" t="s">
        <v>9</v>
      </c>
      <c r="Z2344" s="362" t="s">
        <v>90</v>
      </c>
      <c r="AA2344" s="366" t="s">
        <v>90</v>
      </c>
      <c r="AB2344" s="362" t="s">
        <v>90</v>
      </c>
      <c r="AC2344" s="380"/>
      <c r="AD2344" s="362"/>
      <c r="AE2344" s="362"/>
      <c r="AF2344" s="362"/>
      <c r="AG2344" s="362"/>
      <c r="AH2344" s="362"/>
      <c r="AI2344" s="362" t="str">
        <f t="shared" si="36"/>
        <v>NOCBSS</v>
      </c>
      <c r="AJ2344" s="362" t="str">
        <f>VLOOKUP(AI2344,Table1[[#All],[CONCAT]:[Tfiber]],2,FALSE)</f>
        <v>Applications/Tools</v>
      </c>
      <c r="AK2344" s="362" t="s">
        <v>40</v>
      </c>
      <c r="AL2344" s="362"/>
      <c r="AM2344" s="362"/>
      <c r="AN2344" s="362"/>
      <c r="AO2344" s="362"/>
      <c r="AP2344" s="361" t="e">
        <v>#N/A</v>
      </c>
      <c r="AR2344">
        <v>1</v>
      </c>
    </row>
    <row r="2345" spans="2:44" ht="15" hidden="1" customHeight="1" x14ac:dyDescent="0.35">
      <c r="B2345" s="362">
        <v>2343</v>
      </c>
      <c r="C2345" s="362" t="s">
        <v>5673</v>
      </c>
      <c r="D2345" s="362" t="s">
        <v>3</v>
      </c>
      <c r="E2345" s="362" t="s">
        <v>172</v>
      </c>
      <c r="F2345" s="362"/>
      <c r="G2345" s="362"/>
      <c r="H2345" s="362"/>
      <c r="I2345" s="362" t="s">
        <v>65</v>
      </c>
      <c r="J2345" s="362" t="s">
        <v>65</v>
      </c>
      <c r="K2345" s="361" t="s">
        <v>5674</v>
      </c>
      <c r="L2345" s="362"/>
      <c r="M2345" s="362" t="s">
        <v>186</v>
      </c>
      <c r="N2345" s="362" t="s">
        <v>40</v>
      </c>
      <c r="O2345" s="362"/>
      <c r="P2345" s="362" t="s">
        <v>975</v>
      </c>
      <c r="Q2345" s="362" t="s">
        <v>2916</v>
      </c>
      <c r="R2345" s="362"/>
      <c r="S2345" s="361" t="s">
        <v>5675</v>
      </c>
      <c r="T2345" s="362"/>
      <c r="U2345" s="362"/>
      <c r="V2345" s="362" t="s">
        <v>202</v>
      </c>
      <c r="W2345" s="362"/>
      <c r="X2345" s="362" t="s">
        <v>9</v>
      </c>
      <c r="Y2345" s="362" t="s">
        <v>9</v>
      </c>
      <c r="Z2345" s="362" t="s">
        <v>90</v>
      </c>
      <c r="AA2345" s="366" t="s">
        <v>90</v>
      </c>
      <c r="AB2345" s="362" t="s">
        <v>90</v>
      </c>
      <c r="AC2345" s="380"/>
      <c r="AD2345" s="362"/>
      <c r="AE2345" s="362"/>
      <c r="AF2345" s="362"/>
      <c r="AG2345" s="362"/>
      <c r="AH2345" s="362"/>
      <c r="AI2345" s="362" t="str">
        <f t="shared" si="36"/>
        <v>NOCBSS</v>
      </c>
      <c r="AJ2345" s="362" t="str">
        <f>VLOOKUP(AI2345,Table1[[#All],[CONCAT]:[Tfiber]],2,FALSE)</f>
        <v>Applications/Tools</v>
      </c>
      <c r="AK2345" s="362" t="s">
        <v>40</v>
      </c>
      <c r="AL2345" s="362"/>
      <c r="AM2345" s="362"/>
      <c r="AN2345" s="362"/>
      <c r="AO2345" s="362"/>
      <c r="AP2345" s="361" t="e">
        <v>#N/A</v>
      </c>
      <c r="AR2345">
        <v>1</v>
      </c>
    </row>
    <row r="2346" spans="2:44" ht="15" hidden="1" customHeight="1" x14ac:dyDescent="0.35">
      <c r="B2346" s="362">
        <v>2344</v>
      </c>
      <c r="C2346" s="362" t="s">
        <v>5676</v>
      </c>
      <c r="D2346" s="362" t="s">
        <v>3</v>
      </c>
      <c r="E2346" s="362" t="s">
        <v>172</v>
      </c>
      <c r="F2346" s="362"/>
      <c r="G2346" s="362"/>
      <c r="H2346" s="362"/>
      <c r="I2346" s="362" t="s">
        <v>65</v>
      </c>
      <c r="J2346" s="362" t="s">
        <v>65</v>
      </c>
      <c r="K2346" s="361" t="s">
        <v>5677</v>
      </c>
      <c r="L2346" s="362"/>
      <c r="M2346" s="362" t="s">
        <v>186</v>
      </c>
      <c r="N2346" s="362" t="s">
        <v>40</v>
      </c>
      <c r="O2346" s="362"/>
      <c r="P2346" s="362" t="s">
        <v>975</v>
      </c>
      <c r="Q2346" s="362" t="s">
        <v>2916</v>
      </c>
      <c r="R2346" s="362"/>
      <c r="S2346" s="361" t="s">
        <v>5678</v>
      </c>
      <c r="T2346" s="362"/>
      <c r="U2346" s="362"/>
      <c r="V2346" s="362" t="s">
        <v>202</v>
      </c>
      <c r="W2346" s="362"/>
      <c r="X2346" s="362" t="s">
        <v>9</v>
      </c>
      <c r="Y2346" s="362" t="s">
        <v>9</v>
      </c>
      <c r="Z2346" s="362" t="s">
        <v>90</v>
      </c>
      <c r="AA2346" s="366" t="s">
        <v>90</v>
      </c>
      <c r="AB2346" s="362" t="s">
        <v>90</v>
      </c>
      <c r="AC2346" s="380"/>
      <c r="AD2346" s="362"/>
      <c r="AE2346" s="362"/>
      <c r="AF2346" s="362"/>
      <c r="AG2346" s="362"/>
      <c r="AH2346" s="362"/>
      <c r="AI2346" s="362" t="str">
        <f t="shared" si="36"/>
        <v>NOCBSS</v>
      </c>
      <c r="AJ2346" s="362" t="str">
        <f>VLOOKUP(AI2346,Table1[[#All],[CONCAT]:[Tfiber]],2,FALSE)</f>
        <v>Applications/Tools</v>
      </c>
      <c r="AK2346" s="362" t="s">
        <v>40</v>
      </c>
      <c r="AL2346" s="362"/>
      <c r="AM2346" s="362"/>
      <c r="AN2346" s="362"/>
      <c r="AO2346" s="362"/>
      <c r="AP2346" s="361" t="e">
        <v>#N/A</v>
      </c>
      <c r="AR2346">
        <v>1</v>
      </c>
    </row>
    <row r="2347" spans="2:44" ht="15" hidden="1" customHeight="1" x14ac:dyDescent="0.35">
      <c r="B2347" s="362">
        <v>2345</v>
      </c>
      <c r="C2347" s="362" t="s">
        <v>5679</v>
      </c>
      <c r="D2347" s="362" t="s">
        <v>3</v>
      </c>
      <c r="E2347" s="362" t="s">
        <v>172</v>
      </c>
      <c r="F2347" s="362"/>
      <c r="G2347" s="362"/>
      <c r="H2347" s="362"/>
      <c r="I2347" s="362" t="s">
        <v>65</v>
      </c>
      <c r="J2347" s="362" t="s">
        <v>65</v>
      </c>
      <c r="K2347" s="361" t="s">
        <v>5680</v>
      </c>
      <c r="L2347" s="362"/>
      <c r="M2347" s="362" t="s">
        <v>186</v>
      </c>
      <c r="N2347" s="362" t="s">
        <v>40</v>
      </c>
      <c r="O2347" s="362"/>
      <c r="P2347" s="362" t="s">
        <v>975</v>
      </c>
      <c r="Q2347" s="362" t="s">
        <v>2916</v>
      </c>
      <c r="R2347" s="362"/>
      <c r="S2347" s="361" t="s">
        <v>5681</v>
      </c>
      <c r="T2347" s="362"/>
      <c r="U2347" s="362"/>
      <c r="V2347" s="362" t="s">
        <v>202</v>
      </c>
      <c r="W2347" s="362"/>
      <c r="X2347" s="362" t="s">
        <v>9</v>
      </c>
      <c r="Y2347" s="362" t="s">
        <v>9</v>
      </c>
      <c r="Z2347" s="362" t="s">
        <v>90</v>
      </c>
      <c r="AA2347" s="366" t="s">
        <v>90</v>
      </c>
      <c r="AB2347" s="362" t="s">
        <v>90</v>
      </c>
      <c r="AC2347" s="380"/>
      <c r="AD2347" s="362"/>
      <c r="AE2347" s="362"/>
      <c r="AF2347" s="362"/>
      <c r="AG2347" s="362"/>
      <c r="AH2347" s="362"/>
      <c r="AI2347" s="362" t="str">
        <f t="shared" si="36"/>
        <v>NOCBSS</v>
      </c>
      <c r="AJ2347" s="362" t="str">
        <f>VLOOKUP(AI2347,Table1[[#All],[CONCAT]:[Tfiber]],2,FALSE)</f>
        <v>Applications/Tools</v>
      </c>
      <c r="AK2347" s="362" t="s">
        <v>40</v>
      </c>
      <c r="AL2347" s="362"/>
      <c r="AM2347" s="362"/>
      <c r="AN2347" s="362"/>
      <c r="AO2347" s="362"/>
      <c r="AP2347" s="361" t="e">
        <v>#N/A</v>
      </c>
      <c r="AR2347">
        <v>1</v>
      </c>
    </row>
    <row r="2348" spans="2:44" ht="15" hidden="1" customHeight="1" x14ac:dyDescent="0.35">
      <c r="B2348" s="362">
        <v>2346</v>
      </c>
      <c r="C2348" s="362" t="s">
        <v>5682</v>
      </c>
      <c r="D2348" s="362" t="s">
        <v>3</v>
      </c>
      <c r="E2348" s="362" t="s">
        <v>172</v>
      </c>
      <c r="F2348" s="362"/>
      <c r="G2348" s="362"/>
      <c r="H2348" s="362"/>
      <c r="I2348" s="362" t="s">
        <v>65</v>
      </c>
      <c r="J2348" s="362" t="s">
        <v>65</v>
      </c>
      <c r="K2348" s="361" t="s">
        <v>5683</v>
      </c>
      <c r="L2348" s="362"/>
      <c r="M2348" s="362" t="s">
        <v>186</v>
      </c>
      <c r="N2348" s="362" t="s">
        <v>40</v>
      </c>
      <c r="O2348" s="362"/>
      <c r="P2348" s="362" t="s">
        <v>975</v>
      </c>
      <c r="Q2348" s="362" t="s">
        <v>2916</v>
      </c>
      <c r="R2348" s="362"/>
      <c r="S2348" s="361" t="s">
        <v>5684</v>
      </c>
      <c r="T2348" s="362"/>
      <c r="U2348" s="362"/>
      <c r="V2348" s="362" t="s">
        <v>202</v>
      </c>
      <c r="W2348" s="362"/>
      <c r="X2348" s="362" t="s">
        <v>9</v>
      </c>
      <c r="Y2348" s="362" t="s">
        <v>9</v>
      </c>
      <c r="Z2348" s="362" t="s">
        <v>90</v>
      </c>
      <c r="AA2348" s="366" t="s">
        <v>90</v>
      </c>
      <c r="AB2348" s="362" t="s">
        <v>90</v>
      </c>
      <c r="AC2348" s="380"/>
      <c r="AD2348" s="362"/>
      <c r="AE2348" s="362"/>
      <c r="AF2348" s="362"/>
      <c r="AG2348" s="362"/>
      <c r="AH2348" s="362"/>
      <c r="AI2348" s="362" t="str">
        <f t="shared" si="36"/>
        <v>NOCBSS</v>
      </c>
      <c r="AJ2348" s="362" t="str">
        <f>VLOOKUP(AI2348,Table1[[#All],[CONCAT]:[Tfiber]],2,FALSE)</f>
        <v>Applications/Tools</v>
      </c>
      <c r="AK2348" s="362" t="s">
        <v>40</v>
      </c>
      <c r="AL2348" s="362"/>
      <c r="AM2348" s="362"/>
      <c r="AN2348" s="362"/>
      <c r="AO2348" s="362"/>
      <c r="AP2348" s="361" t="e">
        <v>#N/A</v>
      </c>
      <c r="AR2348">
        <v>1</v>
      </c>
    </row>
    <row r="2349" spans="2:44" ht="15" hidden="1" customHeight="1" x14ac:dyDescent="0.35">
      <c r="B2349" s="362">
        <v>2347</v>
      </c>
      <c r="C2349" s="362" t="s">
        <v>5685</v>
      </c>
      <c r="D2349" s="362" t="s">
        <v>3</v>
      </c>
      <c r="E2349" s="362" t="s">
        <v>172</v>
      </c>
      <c r="F2349" s="362"/>
      <c r="G2349" s="362"/>
      <c r="H2349" s="362"/>
      <c r="I2349" s="362" t="s">
        <v>65</v>
      </c>
      <c r="J2349" s="362" t="s">
        <v>65</v>
      </c>
      <c r="K2349" s="361" t="s">
        <v>5686</v>
      </c>
      <c r="L2349" s="362"/>
      <c r="M2349" s="362" t="s">
        <v>186</v>
      </c>
      <c r="N2349" s="362" t="s">
        <v>40</v>
      </c>
      <c r="O2349" s="362"/>
      <c r="P2349" s="362" t="s">
        <v>65</v>
      </c>
      <c r="Q2349" s="362" t="s">
        <v>3395</v>
      </c>
      <c r="R2349" s="362"/>
      <c r="S2349" s="361" t="s">
        <v>90</v>
      </c>
      <c r="T2349" s="362"/>
      <c r="U2349" s="362"/>
      <c r="V2349" s="362" t="s">
        <v>202</v>
      </c>
      <c r="W2349" s="362"/>
      <c r="X2349" s="362" t="s">
        <v>9</v>
      </c>
      <c r="Y2349" s="362" t="s">
        <v>9</v>
      </c>
      <c r="Z2349" s="362" t="s">
        <v>90</v>
      </c>
      <c r="AA2349" s="366" t="s">
        <v>90</v>
      </c>
      <c r="AB2349" s="362" t="s">
        <v>90</v>
      </c>
      <c r="AC2349" s="380"/>
      <c r="AD2349" s="362"/>
      <c r="AE2349" s="362"/>
      <c r="AF2349" s="362"/>
      <c r="AG2349" s="362"/>
      <c r="AH2349" s="362"/>
      <c r="AI2349" s="362" t="str">
        <f t="shared" si="36"/>
        <v>NOCBSS</v>
      </c>
      <c r="AJ2349" s="362" t="str">
        <f>VLOOKUP(AI2349,Table1[[#All],[CONCAT]:[Tfiber]],2,FALSE)</f>
        <v>Applications/Tools</v>
      </c>
      <c r="AK2349" s="362" t="s">
        <v>40</v>
      </c>
      <c r="AL2349" s="362"/>
      <c r="AM2349" s="362"/>
      <c r="AN2349" s="362"/>
      <c r="AO2349" s="362"/>
      <c r="AP2349" s="361" t="e">
        <v>#N/A</v>
      </c>
      <c r="AR2349">
        <v>1</v>
      </c>
    </row>
    <row r="2350" spans="2:44" ht="15" hidden="1" customHeight="1" x14ac:dyDescent="0.35">
      <c r="B2350" s="362">
        <v>2348</v>
      </c>
      <c r="C2350" s="362" t="s">
        <v>5687</v>
      </c>
      <c r="D2350" s="362" t="s">
        <v>3</v>
      </c>
      <c r="E2350" s="362" t="s">
        <v>172</v>
      </c>
      <c r="F2350" s="362"/>
      <c r="G2350" s="362"/>
      <c r="H2350" s="362"/>
      <c r="I2350" s="362" t="s">
        <v>65</v>
      </c>
      <c r="J2350" s="362" t="s">
        <v>65</v>
      </c>
      <c r="K2350" s="361" t="s">
        <v>5688</v>
      </c>
      <c r="L2350" s="362"/>
      <c r="M2350" s="362" t="s">
        <v>186</v>
      </c>
      <c r="N2350" s="362" t="s">
        <v>40</v>
      </c>
      <c r="O2350" s="362"/>
      <c r="P2350" s="362" t="s">
        <v>2208</v>
      </c>
      <c r="Q2350" s="362" t="s">
        <v>4394</v>
      </c>
      <c r="R2350" s="362"/>
      <c r="S2350" s="361" t="s">
        <v>90</v>
      </c>
      <c r="T2350" s="362"/>
      <c r="U2350" s="362"/>
      <c r="V2350" s="362" t="s">
        <v>202</v>
      </c>
      <c r="W2350" s="362"/>
      <c r="X2350" s="362" t="s">
        <v>9</v>
      </c>
      <c r="Y2350" s="362" t="s">
        <v>9</v>
      </c>
      <c r="Z2350" s="362" t="s">
        <v>90</v>
      </c>
      <c r="AA2350" s="366" t="s">
        <v>90</v>
      </c>
      <c r="AB2350" s="362" t="s">
        <v>90</v>
      </c>
      <c r="AC2350" s="380"/>
      <c r="AD2350" s="362"/>
      <c r="AE2350" s="362"/>
      <c r="AF2350" s="362"/>
      <c r="AG2350" s="362"/>
      <c r="AH2350" s="362"/>
      <c r="AI2350" s="362" t="str">
        <f t="shared" si="36"/>
        <v>NOCBSS</v>
      </c>
      <c r="AJ2350" s="362" t="str">
        <f>VLOOKUP(AI2350,Table1[[#All],[CONCAT]:[Tfiber]],2,FALSE)</f>
        <v>Applications/Tools</v>
      </c>
      <c r="AK2350" s="362" t="s">
        <v>40</v>
      </c>
      <c r="AL2350" s="362"/>
      <c r="AM2350" s="362"/>
      <c r="AN2350" s="362"/>
      <c r="AO2350" s="362"/>
      <c r="AP2350" s="361" t="e">
        <v>#N/A</v>
      </c>
      <c r="AR2350">
        <v>1</v>
      </c>
    </row>
    <row r="2351" spans="2:44" ht="15" hidden="1" customHeight="1" x14ac:dyDescent="0.35">
      <c r="B2351" s="362">
        <v>2349</v>
      </c>
      <c r="C2351" s="362" t="s">
        <v>5689</v>
      </c>
      <c r="D2351" s="362" t="s">
        <v>3</v>
      </c>
      <c r="E2351" s="362" t="s">
        <v>172</v>
      </c>
      <c r="F2351" s="362"/>
      <c r="G2351" s="362"/>
      <c r="H2351" s="362"/>
      <c r="I2351" s="362" t="s">
        <v>65</v>
      </c>
      <c r="J2351" s="362" t="s">
        <v>65</v>
      </c>
      <c r="K2351" s="361" t="s">
        <v>5690</v>
      </c>
      <c r="L2351" s="362"/>
      <c r="M2351" s="362" t="s">
        <v>186</v>
      </c>
      <c r="N2351" s="362" t="s">
        <v>40</v>
      </c>
      <c r="O2351" s="362"/>
      <c r="P2351" s="362" t="s">
        <v>65</v>
      </c>
      <c r="Q2351" s="362" t="s">
        <v>3395</v>
      </c>
      <c r="R2351" s="362"/>
      <c r="S2351" s="361" t="s">
        <v>90</v>
      </c>
      <c r="T2351" s="362"/>
      <c r="U2351" s="362"/>
      <c r="V2351" s="362" t="s">
        <v>202</v>
      </c>
      <c r="W2351" s="362"/>
      <c r="X2351" s="362" t="s">
        <v>9</v>
      </c>
      <c r="Y2351" s="362" t="s">
        <v>9</v>
      </c>
      <c r="Z2351" s="362" t="s">
        <v>90</v>
      </c>
      <c r="AA2351" s="366" t="s">
        <v>90</v>
      </c>
      <c r="AB2351" s="362" t="s">
        <v>90</v>
      </c>
      <c r="AC2351" s="380"/>
      <c r="AD2351" s="362"/>
      <c r="AE2351" s="362"/>
      <c r="AF2351" s="362"/>
      <c r="AG2351" s="362"/>
      <c r="AH2351" s="362"/>
      <c r="AI2351" s="362" t="str">
        <f t="shared" si="36"/>
        <v>NOCBSS</v>
      </c>
      <c r="AJ2351" s="362" t="str">
        <f>VLOOKUP(AI2351,Table1[[#All],[CONCAT]:[Tfiber]],2,FALSE)</f>
        <v>Applications/Tools</v>
      </c>
      <c r="AK2351" s="362" t="s">
        <v>40</v>
      </c>
      <c r="AL2351" s="362"/>
      <c r="AM2351" s="362"/>
      <c r="AN2351" s="362"/>
      <c r="AO2351" s="362"/>
      <c r="AP2351" s="361" t="e">
        <v>#N/A</v>
      </c>
      <c r="AR2351">
        <v>1</v>
      </c>
    </row>
    <row r="2352" spans="2:44" ht="15" hidden="1" customHeight="1" x14ac:dyDescent="0.35">
      <c r="B2352" s="362">
        <v>2350</v>
      </c>
      <c r="C2352" s="362" t="s">
        <v>5691</v>
      </c>
      <c r="D2352" s="362" t="s">
        <v>3</v>
      </c>
      <c r="E2352" s="362" t="s">
        <v>172</v>
      </c>
      <c r="F2352" s="362"/>
      <c r="G2352" s="362"/>
      <c r="H2352" s="362"/>
      <c r="I2352" s="362" t="s">
        <v>26</v>
      </c>
      <c r="J2352" s="362" t="s">
        <v>63</v>
      </c>
      <c r="K2352" s="361" t="s">
        <v>5692</v>
      </c>
      <c r="L2352" s="362"/>
      <c r="M2352" s="362" t="s">
        <v>186</v>
      </c>
      <c r="N2352" s="362" t="s">
        <v>4410</v>
      </c>
      <c r="O2352" s="362"/>
      <c r="P2352" s="362" t="s">
        <v>1398</v>
      </c>
      <c r="Q2352" s="362" t="s">
        <v>4513</v>
      </c>
      <c r="R2352" s="362"/>
      <c r="S2352" s="361" t="s">
        <v>5693</v>
      </c>
      <c r="T2352" s="362"/>
      <c r="U2352" s="362"/>
      <c r="V2352" s="362" t="s">
        <v>844</v>
      </c>
      <c r="W2352" s="362"/>
      <c r="X2352" s="362"/>
      <c r="Y2352" s="362" t="s">
        <v>48</v>
      </c>
      <c r="Z2352" s="362" t="s">
        <v>90</v>
      </c>
      <c r="AA2352" s="366" t="s">
        <v>90</v>
      </c>
      <c r="AB2352" s="362" t="s">
        <v>90</v>
      </c>
      <c r="AC2352" s="380"/>
      <c r="AD2352" s="362"/>
      <c r="AE2352" s="362"/>
      <c r="AF2352" s="362"/>
      <c r="AG2352" s="362"/>
      <c r="AH2352" s="362"/>
      <c r="AI2352" s="362" t="str">
        <f t="shared" si="36"/>
        <v>NOCGPON</v>
      </c>
      <c r="AJ2352" s="362" t="str">
        <f>VLOOKUP(AI2352,Table1[[#All],[CONCAT]:[Tfiber]],2,FALSE)</f>
        <v>Applications/Tools</v>
      </c>
      <c r="AK2352" s="362" t="s">
        <v>40</v>
      </c>
      <c r="AL2352" s="362" t="str">
        <f>VLOOKUP(C2352,[1]AllOSS!$B:$G,6,0)</f>
        <v>COMPLETED</v>
      </c>
      <c r="AM2352" s="362" t="str">
        <f>VLOOKUP(C2352,[1]AllOSS!$B:$K,10,0)</f>
        <v>09-09-2025: Aging Report available, Stabilization Required</v>
      </c>
      <c r="AN2352" s="362"/>
      <c r="AO2352" s="362"/>
      <c r="AP2352" s="361"/>
      <c r="AR2352">
        <v>1</v>
      </c>
    </row>
    <row r="2353" spans="2:44" ht="15" hidden="1" customHeight="1" x14ac:dyDescent="0.35">
      <c r="B2353" s="362">
        <v>2351</v>
      </c>
      <c r="C2353" s="362" t="s">
        <v>5694</v>
      </c>
      <c r="D2353" s="362" t="s">
        <v>3</v>
      </c>
      <c r="E2353" s="362" t="s">
        <v>172</v>
      </c>
      <c r="F2353" s="362"/>
      <c r="G2353" s="362"/>
      <c r="H2353" s="362"/>
      <c r="I2353" s="362" t="s">
        <v>65</v>
      </c>
      <c r="J2353" s="362" t="s">
        <v>65</v>
      </c>
      <c r="K2353" s="361" t="s">
        <v>5695</v>
      </c>
      <c r="L2353" s="362"/>
      <c r="M2353" s="362" t="s">
        <v>186</v>
      </c>
      <c r="N2353" s="362" t="s">
        <v>40</v>
      </c>
      <c r="O2353" s="362"/>
      <c r="P2353" s="362" t="s">
        <v>975</v>
      </c>
      <c r="Q2353" s="362" t="s">
        <v>3395</v>
      </c>
      <c r="R2353" s="362"/>
      <c r="S2353" s="361" t="s">
        <v>90</v>
      </c>
      <c r="T2353" s="362"/>
      <c r="U2353" s="362"/>
      <c r="V2353" s="362" t="s">
        <v>202</v>
      </c>
      <c r="W2353" s="362"/>
      <c r="X2353" s="362" t="s">
        <v>9</v>
      </c>
      <c r="Y2353" s="362" t="s">
        <v>9</v>
      </c>
      <c r="Z2353" s="362" t="s">
        <v>90</v>
      </c>
      <c r="AA2353" s="366" t="s">
        <v>90</v>
      </c>
      <c r="AB2353" s="362" t="s">
        <v>90</v>
      </c>
      <c r="AC2353" s="380"/>
      <c r="AD2353" s="362"/>
      <c r="AE2353" s="362"/>
      <c r="AF2353" s="362"/>
      <c r="AG2353" s="362"/>
      <c r="AH2353" s="362"/>
      <c r="AI2353" s="362" t="str">
        <f t="shared" si="36"/>
        <v>NOCBSS</v>
      </c>
      <c r="AJ2353" s="362" t="str">
        <f>VLOOKUP(AI2353,Table1[[#All],[CONCAT]:[Tfiber]],2,FALSE)</f>
        <v>Applications/Tools</v>
      </c>
      <c r="AK2353" s="362" t="s">
        <v>40</v>
      </c>
      <c r="AL2353" s="362"/>
      <c r="AM2353" s="362"/>
      <c r="AN2353" s="362"/>
      <c r="AO2353" s="362"/>
      <c r="AP2353" s="361" t="e">
        <v>#N/A</v>
      </c>
      <c r="AR2353">
        <v>1</v>
      </c>
    </row>
    <row r="2354" spans="2:44" ht="15" hidden="1" customHeight="1" x14ac:dyDescent="0.35">
      <c r="B2354" s="362">
        <v>2352</v>
      </c>
      <c r="C2354" s="362" t="s">
        <v>5696</v>
      </c>
      <c r="D2354" s="362" t="s">
        <v>3</v>
      </c>
      <c r="E2354" s="362" t="s">
        <v>172</v>
      </c>
      <c r="F2354" s="362"/>
      <c r="G2354" s="362"/>
      <c r="H2354" s="362"/>
      <c r="I2354" s="362" t="s">
        <v>65</v>
      </c>
      <c r="J2354" s="362" t="s">
        <v>65</v>
      </c>
      <c r="K2354" s="361" t="s">
        <v>5697</v>
      </c>
      <c r="L2354" s="362"/>
      <c r="M2354" s="362" t="s">
        <v>186</v>
      </c>
      <c r="N2354" s="362" t="s">
        <v>40</v>
      </c>
      <c r="O2354" s="362"/>
      <c r="P2354" s="362" t="s">
        <v>975</v>
      </c>
      <c r="Q2354" s="362" t="s">
        <v>3395</v>
      </c>
      <c r="R2354" s="362"/>
      <c r="S2354" s="361" t="s">
        <v>90</v>
      </c>
      <c r="T2354" s="362"/>
      <c r="U2354" s="362"/>
      <c r="V2354" s="362" t="s">
        <v>202</v>
      </c>
      <c r="W2354" s="362"/>
      <c r="X2354" s="362" t="s">
        <v>9</v>
      </c>
      <c r="Y2354" s="362" t="s">
        <v>9</v>
      </c>
      <c r="Z2354" s="362" t="s">
        <v>90</v>
      </c>
      <c r="AA2354" s="366" t="s">
        <v>90</v>
      </c>
      <c r="AB2354" s="362" t="s">
        <v>90</v>
      </c>
      <c r="AC2354" s="380"/>
      <c r="AD2354" s="362"/>
      <c r="AE2354" s="362"/>
      <c r="AF2354" s="362"/>
      <c r="AG2354" s="362"/>
      <c r="AH2354" s="362"/>
      <c r="AI2354" s="362" t="str">
        <f t="shared" si="36"/>
        <v>NOCBSS</v>
      </c>
      <c r="AJ2354" s="362" t="str">
        <f>VLOOKUP(AI2354,Table1[[#All],[CONCAT]:[Tfiber]],2,FALSE)</f>
        <v>Applications/Tools</v>
      </c>
      <c r="AK2354" s="362" t="s">
        <v>40</v>
      </c>
      <c r="AL2354" s="362"/>
      <c r="AM2354" s="362"/>
      <c r="AN2354" s="362"/>
      <c r="AO2354" s="362"/>
      <c r="AP2354" s="361" t="e">
        <v>#N/A</v>
      </c>
      <c r="AR2354">
        <v>1</v>
      </c>
    </row>
    <row r="2355" spans="2:44" ht="15" hidden="1" customHeight="1" x14ac:dyDescent="0.35">
      <c r="B2355" s="362">
        <v>2353</v>
      </c>
      <c r="C2355" s="362" t="s">
        <v>5698</v>
      </c>
      <c r="D2355" s="362" t="s">
        <v>3</v>
      </c>
      <c r="E2355" s="362" t="s">
        <v>172</v>
      </c>
      <c r="F2355" s="362"/>
      <c r="G2355" s="362"/>
      <c r="H2355" s="362"/>
      <c r="I2355" s="362" t="s">
        <v>65</v>
      </c>
      <c r="J2355" s="362" t="s">
        <v>65</v>
      </c>
      <c r="K2355" s="361" t="s">
        <v>5699</v>
      </c>
      <c r="L2355" s="362"/>
      <c r="M2355" s="362" t="s">
        <v>186</v>
      </c>
      <c r="N2355" s="362" t="s">
        <v>40</v>
      </c>
      <c r="O2355" s="362"/>
      <c r="P2355" s="362" t="s">
        <v>975</v>
      </c>
      <c r="Q2355" s="362" t="s">
        <v>3395</v>
      </c>
      <c r="R2355" s="362"/>
      <c r="S2355" s="361" t="s">
        <v>90</v>
      </c>
      <c r="T2355" s="362"/>
      <c r="U2355" s="362"/>
      <c r="V2355" s="362" t="s">
        <v>202</v>
      </c>
      <c r="W2355" s="362"/>
      <c r="X2355" s="362" t="s">
        <v>9</v>
      </c>
      <c r="Y2355" s="362" t="s">
        <v>9</v>
      </c>
      <c r="Z2355" s="362" t="s">
        <v>90</v>
      </c>
      <c r="AA2355" s="366" t="s">
        <v>90</v>
      </c>
      <c r="AB2355" s="362" t="s">
        <v>90</v>
      </c>
      <c r="AC2355" s="380"/>
      <c r="AD2355" s="362"/>
      <c r="AE2355" s="362"/>
      <c r="AF2355" s="362"/>
      <c r="AG2355" s="362"/>
      <c r="AH2355" s="362"/>
      <c r="AI2355" s="362" t="str">
        <f t="shared" si="36"/>
        <v>NOCBSS</v>
      </c>
      <c r="AJ2355" s="362" t="str">
        <f>VLOOKUP(AI2355,Table1[[#All],[CONCAT]:[Tfiber]],2,FALSE)</f>
        <v>Applications/Tools</v>
      </c>
      <c r="AK2355" s="362" t="s">
        <v>40</v>
      </c>
      <c r="AL2355" s="362"/>
      <c r="AM2355" s="362"/>
      <c r="AN2355" s="362"/>
      <c r="AO2355" s="362"/>
      <c r="AP2355" s="361" t="e">
        <v>#N/A</v>
      </c>
      <c r="AR2355">
        <v>1</v>
      </c>
    </row>
    <row r="2356" spans="2:44" ht="15" hidden="1" customHeight="1" x14ac:dyDescent="0.35">
      <c r="B2356" s="362">
        <v>2354</v>
      </c>
      <c r="C2356" s="362" t="s">
        <v>5700</v>
      </c>
      <c r="D2356" s="362" t="s">
        <v>3</v>
      </c>
      <c r="E2356" s="362" t="s">
        <v>172</v>
      </c>
      <c r="F2356" s="362"/>
      <c r="G2356" s="362"/>
      <c r="H2356" s="362"/>
      <c r="I2356" s="362" t="s">
        <v>65</v>
      </c>
      <c r="J2356" s="362" t="s">
        <v>65</v>
      </c>
      <c r="K2356" s="361" t="s">
        <v>5665</v>
      </c>
      <c r="L2356" s="362"/>
      <c r="M2356" s="362" t="s">
        <v>186</v>
      </c>
      <c r="N2356" s="362" t="s">
        <v>5666</v>
      </c>
      <c r="O2356" s="362"/>
      <c r="P2356" s="362" t="s">
        <v>975</v>
      </c>
      <c r="Q2356" s="362" t="s">
        <v>3395</v>
      </c>
      <c r="R2356" s="362"/>
      <c r="S2356" s="361" t="s">
        <v>5666</v>
      </c>
      <c r="T2356" s="362"/>
      <c r="U2356" s="362"/>
      <c r="V2356" s="362" t="s">
        <v>202</v>
      </c>
      <c r="W2356" s="362"/>
      <c r="X2356" s="362" t="s">
        <v>9</v>
      </c>
      <c r="Y2356" s="362" t="s">
        <v>9</v>
      </c>
      <c r="Z2356" s="362" t="s">
        <v>90</v>
      </c>
      <c r="AA2356" s="366" t="s">
        <v>90</v>
      </c>
      <c r="AB2356" s="362" t="s">
        <v>90</v>
      </c>
      <c r="AC2356" s="380"/>
      <c r="AD2356" s="362"/>
      <c r="AE2356" s="362"/>
      <c r="AF2356" s="362"/>
      <c r="AG2356" s="362"/>
      <c r="AH2356" s="362"/>
      <c r="AI2356" s="362" t="str">
        <f t="shared" si="36"/>
        <v>NOCBSS</v>
      </c>
      <c r="AJ2356" s="362" t="str">
        <f>VLOOKUP(AI2356,Table1[[#All],[CONCAT]:[Tfiber]],2,FALSE)</f>
        <v>Applications/Tools</v>
      </c>
      <c r="AK2356" s="362" t="s">
        <v>40</v>
      </c>
      <c r="AL2356" s="362"/>
      <c r="AM2356" s="362"/>
      <c r="AN2356" s="362"/>
      <c r="AO2356" s="362"/>
      <c r="AP2356" s="361" t="e">
        <v>#N/A</v>
      </c>
      <c r="AR2356">
        <v>1</v>
      </c>
    </row>
    <row r="2357" spans="2:44" ht="15" hidden="1" customHeight="1" x14ac:dyDescent="0.35">
      <c r="B2357" s="362">
        <v>2355</v>
      </c>
      <c r="C2357" s="362" t="s">
        <v>5701</v>
      </c>
      <c r="D2357" s="362" t="s">
        <v>3</v>
      </c>
      <c r="E2357" s="362" t="s">
        <v>172</v>
      </c>
      <c r="F2357" s="362"/>
      <c r="G2357" s="362"/>
      <c r="H2357" s="362"/>
      <c r="I2357" s="362" t="s">
        <v>65</v>
      </c>
      <c r="J2357" s="362" t="s">
        <v>65</v>
      </c>
      <c r="K2357" s="361" t="s">
        <v>5668</v>
      </c>
      <c r="L2357" s="362"/>
      <c r="M2357" s="362" t="s">
        <v>186</v>
      </c>
      <c r="N2357" s="362" t="s">
        <v>5669</v>
      </c>
      <c r="O2357" s="362"/>
      <c r="P2357" s="362" t="s">
        <v>975</v>
      </c>
      <c r="Q2357" s="362" t="s">
        <v>3395</v>
      </c>
      <c r="R2357" s="362"/>
      <c r="S2357" s="361" t="s">
        <v>5669</v>
      </c>
      <c r="T2357" s="362"/>
      <c r="U2357" s="362"/>
      <c r="V2357" s="362" t="s">
        <v>202</v>
      </c>
      <c r="W2357" s="362"/>
      <c r="X2357" s="362" t="s">
        <v>9</v>
      </c>
      <c r="Y2357" s="362" t="s">
        <v>9</v>
      </c>
      <c r="Z2357" s="362" t="s">
        <v>90</v>
      </c>
      <c r="AA2357" s="366" t="s">
        <v>90</v>
      </c>
      <c r="AB2357" s="362" t="s">
        <v>90</v>
      </c>
      <c r="AC2357" s="380"/>
      <c r="AD2357" s="362"/>
      <c r="AE2357" s="362"/>
      <c r="AF2357" s="362"/>
      <c r="AG2357" s="362"/>
      <c r="AH2357" s="362"/>
      <c r="AI2357" s="362" t="str">
        <f t="shared" si="36"/>
        <v>NOCBSS</v>
      </c>
      <c r="AJ2357" s="362" t="str">
        <f>VLOOKUP(AI2357,Table1[[#All],[CONCAT]:[Tfiber]],2,FALSE)</f>
        <v>Applications/Tools</v>
      </c>
      <c r="AK2357" s="362" t="s">
        <v>40</v>
      </c>
      <c r="AL2357" s="362"/>
      <c r="AM2357" s="362"/>
      <c r="AN2357" s="362"/>
      <c r="AO2357" s="362"/>
      <c r="AP2357" s="361" t="e">
        <v>#N/A</v>
      </c>
      <c r="AR2357">
        <v>1</v>
      </c>
    </row>
    <row r="2358" spans="2:44" ht="15" hidden="1" customHeight="1" x14ac:dyDescent="0.35">
      <c r="B2358" s="362">
        <v>2356</v>
      </c>
      <c r="C2358" s="362" t="s">
        <v>5702</v>
      </c>
      <c r="D2358" s="362" t="s">
        <v>3</v>
      </c>
      <c r="E2358" s="362" t="s">
        <v>172</v>
      </c>
      <c r="F2358" s="362"/>
      <c r="G2358" s="362"/>
      <c r="H2358" s="362"/>
      <c r="I2358" s="362" t="s">
        <v>65</v>
      </c>
      <c r="J2358" s="362" t="s">
        <v>65</v>
      </c>
      <c r="K2358" s="361" t="s">
        <v>5671</v>
      </c>
      <c r="L2358" s="362"/>
      <c r="M2358" s="362" t="s">
        <v>186</v>
      </c>
      <c r="N2358" s="362" t="s">
        <v>5672</v>
      </c>
      <c r="O2358" s="362"/>
      <c r="P2358" s="362" t="s">
        <v>975</v>
      </c>
      <c r="Q2358" s="362" t="s">
        <v>3395</v>
      </c>
      <c r="R2358" s="362"/>
      <c r="S2358" s="361" t="s">
        <v>5672</v>
      </c>
      <c r="T2358" s="362"/>
      <c r="U2358" s="362"/>
      <c r="V2358" s="362" t="s">
        <v>202</v>
      </c>
      <c r="W2358" s="362"/>
      <c r="X2358" s="362" t="s">
        <v>9</v>
      </c>
      <c r="Y2358" s="362" t="s">
        <v>9</v>
      </c>
      <c r="Z2358" s="362" t="s">
        <v>90</v>
      </c>
      <c r="AA2358" s="366" t="s">
        <v>90</v>
      </c>
      <c r="AB2358" s="362" t="s">
        <v>90</v>
      </c>
      <c r="AC2358" s="380"/>
      <c r="AD2358" s="362"/>
      <c r="AE2358" s="362"/>
      <c r="AF2358" s="362"/>
      <c r="AG2358" s="362"/>
      <c r="AH2358" s="362"/>
      <c r="AI2358" s="362" t="str">
        <f t="shared" si="36"/>
        <v>NOCBSS</v>
      </c>
      <c r="AJ2358" s="362" t="str">
        <f>VLOOKUP(AI2358,Table1[[#All],[CONCAT]:[Tfiber]],2,FALSE)</f>
        <v>Applications/Tools</v>
      </c>
      <c r="AK2358" s="362" t="s">
        <v>40</v>
      </c>
      <c r="AL2358" s="362"/>
      <c r="AM2358" s="362"/>
      <c r="AN2358" s="362"/>
      <c r="AO2358" s="362"/>
      <c r="AP2358" s="361" t="e">
        <v>#N/A</v>
      </c>
      <c r="AR2358">
        <v>1</v>
      </c>
    </row>
    <row r="2359" spans="2:44" ht="15" hidden="1" customHeight="1" x14ac:dyDescent="0.35">
      <c r="B2359" s="362">
        <v>2357</v>
      </c>
      <c r="C2359" s="362" t="s">
        <v>5703</v>
      </c>
      <c r="D2359" s="362" t="s">
        <v>3</v>
      </c>
      <c r="E2359" s="362" t="s">
        <v>172</v>
      </c>
      <c r="F2359" s="362"/>
      <c r="G2359" s="362"/>
      <c r="H2359" s="362"/>
      <c r="I2359" s="362" t="s">
        <v>65</v>
      </c>
      <c r="J2359" s="362" t="s">
        <v>65</v>
      </c>
      <c r="K2359" s="361" t="s">
        <v>5674</v>
      </c>
      <c r="L2359" s="362"/>
      <c r="M2359" s="362" t="s">
        <v>186</v>
      </c>
      <c r="N2359" s="362" t="s">
        <v>5675</v>
      </c>
      <c r="O2359" s="362"/>
      <c r="P2359" s="362" t="s">
        <v>975</v>
      </c>
      <c r="Q2359" s="362" t="s">
        <v>2916</v>
      </c>
      <c r="R2359" s="362"/>
      <c r="S2359" s="361" t="s">
        <v>5675</v>
      </c>
      <c r="T2359" s="362"/>
      <c r="U2359" s="362"/>
      <c r="V2359" s="362" t="s">
        <v>202</v>
      </c>
      <c r="W2359" s="362"/>
      <c r="X2359" s="362" t="s">
        <v>9</v>
      </c>
      <c r="Y2359" s="362" t="s">
        <v>9</v>
      </c>
      <c r="Z2359" s="362" t="s">
        <v>90</v>
      </c>
      <c r="AA2359" s="366" t="s">
        <v>90</v>
      </c>
      <c r="AB2359" s="362" t="s">
        <v>90</v>
      </c>
      <c r="AC2359" s="380"/>
      <c r="AD2359" s="362"/>
      <c r="AE2359" s="362"/>
      <c r="AF2359" s="362"/>
      <c r="AG2359" s="362"/>
      <c r="AH2359" s="362"/>
      <c r="AI2359" s="362" t="str">
        <f t="shared" si="36"/>
        <v>NOCBSS</v>
      </c>
      <c r="AJ2359" s="362" t="str">
        <f>VLOOKUP(AI2359,Table1[[#All],[CONCAT]:[Tfiber]],2,FALSE)</f>
        <v>Applications/Tools</v>
      </c>
      <c r="AK2359" s="362" t="s">
        <v>40</v>
      </c>
      <c r="AL2359" s="362"/>
      <c r="AM2359" s="362"/>
      <c r="AN2359" s="362"/>
      <c r="AO2359" s="362"/>
      <c r="AP2359" s="361" t="e">
        <v>#N/A</v>
      </c>
      <c r="AR2359">
        <v>1</v>
      </c>
    </row>
    <row r="2360" spans="2:44" ht="15" hidden="1" customHeight="1" x14ac:dyDescent="0.35">
      <c r="B2360" s="362">
        <v>2358</v>
      </c>
      <c r="C2360" s="362" t="s">
        <v>5704</v>
      </c>
      <c r="D2360" s="362" t="s">
        <v>3</v>
      </c>
      <c r="E2360" s="362" t="s">
        <v>172</v>
      </c>
      <c r="F2360" s="362"/>
      <c r="G2360" s="362"/>
      <c r="H2360" s="362"/>
      <c r="I2360" s="362" t="s">
        <v>65</v>
      </c>
      <c r="J2360" s="362" t="s">
        <v>65</v>
      </c>
      <c r="K2360" s="361" t="s">
        <v>5677</v>
      </c>
      <c r="L2360" s="362"/>
      <c r="M2360" s="362" t="s">
        <v>186</v>
      </c>
      <c r="N2360" s="362" t="s">
        <v>5678</v>
      </c>
      <c r="O2360" s="362"/>
      <c r="P2360" s="362" t="s">
        <v>975</v>
      </c>
      <c r="Q2360" s="362" t="s">
        <v>2916</v>
      </c>
      <c r="R2360" s="362"/>
      <c r="S2360" s="361" t="s">
        <v>5678</v>
      </c>
      <c r="T2360" s="362"/>
      <c r="U2360" s="362"/>
      <c r="V2360" s="362" t="s">
        <v>202</v>
      </c>
      <c r="W2360" s="362"/>
      <c r="X2360" s="362" t="s">
        <v>9</v>
      </c>
      <c r="Y2360" s="362" t="s">
        <v>9</v>
      </c>
      <c r="Z2360" s="362" t="s">
        <v>90</v>
      </c>
      <c r="AA2360" s="366" t="s">
        <v>90</v>
      </c>
      <c r="AB2360" s="362" t="s">
        <v>90</v>
      </c>
      <c r="AC2360" s="380"/>
      <c r="AD2360" s="362"/>
      <c r="AE2360" s="362"/>
      <c r="AF2360" s="362"/>
      <c r="AG2360" s="362"/>
      <c r="AH2360" s="362"/>
      <c r="AI2360" s="362" t="str">
        <f t="shared" si="36"/>
        <v>NOCBSS</v>
      </c>
      <c r="AJ2360" s="362" t="str">
        <f>VLOOKUP(AI2360,Table1[[#All],[CONCAT]:[Tfiber]],2,FALSE)</f>
        <v>Applications/Tools</v>
      </c>
      <c r="AK2360" s="362" t="s">
        <v>40</v>
      </c>
      <c r="AL2360" s="362"/>
      <c r="AM2360" s="362"/>
      <c r="AN2360" s="362"/>
      <c r="AO2360" s="362"/>
      <c r="AP2360" s="361" t="e">
        <v>#N/A</v>
      </c>
      <c r="AR2360">
        <v>1</v>
      </c>
    </row>
    <row r="2361" spans="2:44" ht="15" hidden="1" customHeight="1" x14ac:dyDescent="0.35">
      <c r="B2361" s="362">
        <v>2359</v>
      </c>
      <c r="C2361" s="362" t="s">
        <v>5705</v>
      </c>
      <c r="D2361" s="362" t="s">
        <v>3</v>
      </c>
      <c r="E2361" s="362" t="s">
        <v>172</v>
      </c>
      <c r="F2361" s="362"/>
      <c r="G2361" s="362"/>
      <c r="H2361" s="362"/>
      <c r="I2361" s="362" t="s">
        <v>65</v>
      </c>
      <c r="J2361" s="362" t="s">
        <v>65</v>
      </c>
      <c r="K2361" s="361" t="s">
        <v>5680</v>
      </c>
      <c r="L2361" s="362"/>
      <c r="M2361" s="362" t="s">
        <v>186</v>
      </c>
      <c r="N2361" s="362" t="s">
        <v>5681</v>
      </c>
      <c r="O2361" s="362"/>
      <c r="P2361" s="362" t="s">
        <v>975</v>
      </c>
      <c r="Q2361" s="362" t="s">
        <v>2916</v>
      </c>
      <c r="R2361" s="362"/>
      <c r="S2361" s="361" t="s">
        <v>5681</v>
      </c>
      <c r="T2361" s="362"/>
      <c r="U2361" s="362"/>
      <c r="V2361" s="362" t="s">
        <v>202</v>
      </c>
      <c r="W2361" s="362"/>
      <c r="X2361" s="362" t="s">
        <v>9</v>
      </c>
      <c r="Y2361" s="362" t="s">
        <v>9</v>
      </c>
      <c r="Z2361" s="362" t="s">
        <v>90</v>
      </c>
      <c r="AA2361" s="366" t="s">
        <v>90</v>
      </c>
      <c r="AB2361" s="362" t="s">
        <v>90</v>
      </c>
      <c r="AC2361" s="380"/>
      <c r="AD2361" s="362"/>
      <c r="AE2361" s="362"/>
      <c r="AF2361" s="362"/>
      <c r="AG2361" s="362"/>
      <c r="AH2361" s="362"/>
      <c r="AI2361" s="362" t="str">
        <f t="shared" si="36"/>
        <v>NOCBSS</v>
      </c>
      <c r="AJ2361" s="362" t="str">
        <f>VLOOKUP(AI2361,Table1[[#All],[CONCAT]:[Tfiber]],2,FALSE)</f>
        <v>Applications/Tools</v>
      </c>
      <c r="AK2361" s="362" t="s">
        <v>40</v>
      </c>
      <c r="AL2361" s="362"/>
      <c r="AM2361" s="362"/>
      <c r="AN2361" s="362"/>
      <c r="AO2361" s="362"/>
      <c r="AP2361" s="361" t="e">
        <v>#N/A</v>
      </c>
      <c r="AR2361">
        <v>1</v>
      </c>
    </row>
    <row r="2362" spans="2:44" ht="15" hidden="1" customHeight="1" x14ac:dyDescent="0.35">
      <c r="B2362" s="362">
        <v>2360</v>
      </c>
      <c r="C2362" s="362" t="s">
        <v>5706</v>
      </c>
      <c r="D2362" s="362" t="s">
        <v>3</v>
      </c>
      <c r="E2362" s="362" t="s">
        <v>172</v>
      </c>
      <c r="F2362" s="362"/>
      <c r="G2362" s="362"/>
      <c r="H2362" s="362"/>
      <c r="I2362" s="362" t="s">
        <v>65</v>
      </c>
      <c r="J2362" s="362" t="s">
        <v>65</v>
      </c>
      <c r="K2362" s="361" t="s">
        <v>5683</v>
      </c>
      <c r="L2362" s="362"/>
      <c r="M2362" s="362" t="s">
        <v>186</v>
      </c>
      <c r="N2362" s="362" t="s">
        <v>5684</v>
      </c>
      <c r="O2362" s="362"/>
      <c r="P2362" s="362" t="s">
        <v>975</v>
      </c>
      <c r="Q2362" s="362" t="s">
        <v>2916</v>
      </c>
      <c r="R2362" s="362"/>
      <c r="S2362" s="361" t="s">
        <v>5684</v>
      </c>
      <c r="T2362" s="362"/>
      <c r="U2362" s="362"/>
      <c r="V2362" s="362" t="s">
        <v>202</v>
      </c>
      <c r="W2362" s="362"/>
      <c r="X2362" s="362" t="s">
        <v>9</v>
      </c>
      <c r="Y2362" s="362" t="s">
        <v>9</v>
      </c>
      <c r="Z2362" s="362" t="s">
        <v>90</v>
      </c>
      <c r="AA2362" s="366" t="s">
        <v>90</v>
      </c>
      <c r="AB2362" s="362" t="s">
        <v>90</v>
      </c>
      <c r="AC2362" s="380"/>
      <c r="AD2362" s="362"/>
      <c r="AE2362" s="362"/>
      <c r="AF2362" s="362"/>
      <c r="AG2362" s="362"/>
      <c r="AH2362" s="362"/>
      <c r="AI2362" s="362" t="str">
        <f t="shared" si="36"/>
        <v>NOCBSS</v>
      </c>
      <c r="AJ2362" s="362" t="str">
        <f>VLOOKUP(AI2362,Table1[[#All],[CONCAT]:[Tfiber]],2,FALSE)</f>
        <v>Applications/Tools</v>
      </c>
      <c r="AK2362" s="362" t="s">
        <v>40</v>
      </c>
      <c r="AL2362" s="362"/>
      <c r="AM2362" s="362"/>
      <c r="AN2362" s="362"/>
      <c r="AO2362" s="362"/>
      <c r="AP2362" s="361" t="e">
        <v>#N/A</v>
      </c>
      <c r="AR2362">
        <v>1</v>
      </c>
    </row>
    <row r="2363" spans="2:44" ht="15" hidden="1" customHeight="1" x14ac:dyDescent="0.35">
      <c r="B2363" s="362">
        <v>2361</v>
      </c>
      <c r="C2363" s="362" t="s">
        <v>5707</v>
      </c>
      <c r="D2363" s="362" t="s">
        <v>3</v>
      </c>
      <c r="E2363" s="362" t="s">
        <v>172</v>
      </c>
      <c r="F2363" s="362"/>
      <c r="G2363" s="362"/>
      <c r="H2363" s="362"/>
      <c r="I2363" s="362" t="s">
        <v>26</v>
      </c>
      <c r="J2363" s="362" t="s">
        <v>63</v>
      </c>
      <c r="K2363" s="361" t="s">
        <v>5708</v>
      </c>
      <c r="L2363" s="362"/>
      <c r="M2363" s="362" t="s">
        <v>186</v>
      </c>
      <c r="N2363" s="362" t="s">
        <v>4410</v>
      </c>
      <c r="O2363" s="362"/>
      <c r="P2363" s="362" t="s">
        <v>1398</v>
      </c>
      <c r="Q2363" s="362" t="s">
        <v>4513</v>
      </c>
      <c r="R2363" s="362"/>
      <c r="S2363" s="361" t="s">
        <v>5693</v>
      </c>
      <c r="T2363" s="362"/>
      <c r="U2363" s="362"/>
      <c r="V2363" s="362" t="s">
        <v>844</v>
      </c>
      <c r="W2363" s="362"/>
      <c r="X2363" s="362"/>
      <c r="Y2363" s="362" t="s">
        <v>48</v>
      </c>
      <c r="Z2363" s="362" t="s">
        <v>90</v>
      </c>
      <c r="AA2363" s="366" t="s">
        <v>90</v>
      </c>
      <c r="AB2363" s="362" t="s">
        <v>90</v>
      </c>
      <c r="AC2363" s="380"/>
      <c r="AD2363" s="362"/>
      <c r="AE2363" s="362"/>
      <c r="AF2363" s="362"/>
      <c r="AG2363" s="362"/>
      <c r="AH2363" s="362"/>
      <c r="AI2363" s="362" t="str">
        <f t="shared" si="36"/>
        <v>NOCGPON</v>
      </c>
      <c r="AJ2363" s="362" t="str">
        <f>VLOOKUP(AI2363,Table1[[#All],[CONCAT]:[Tfiber]],2,FALSE)</f>
        <v>Applications/Tools</v>
      </c>
      <c r="AK2363" s="362" t="s">
        <v>40</v>
      </c>
      <c r="AL2363" s="362" t="str">
        <f>VLOOKUP(C2363,[1]AllOSS!$B:$G,6,0)</f>
        <v>COMPLETED</v>
      </c>
      <c r="AM2363" s="362" t="str">
        <f>VLOOKUP(C2363,[1]AllOSS!$B:$K,10,0)</f>
        <v>09-09-2025: Aging Report available, Stabilization Required</v>
      </c>
      <c r="AN2363" s="362"/>
      <c r="AO2363" s="362"/>
      <c r="AP2363" s="361"/>
      <c r="AR2363">
        <v>1</v>
      </c>
    </row>
    <row r="2364" spans="2:44" ht="15" hidden="1" customHeight="1" x14ac:dyDescent="0.35">
      <c r="B2364" s="362">
        <v>2362</v>
      </c>
      <c r="C2364" s="362" t="s">
        <v>5709</v>
      </c>
      <c r="D2364" s="362" t="s">
        <v>3</v>
      </c>
      <c r="E2364" s="362" t="s">
        <v>172</v>
      </c>
      <c r="F2364" s="362"/>
      <c r="G2364" s="362"/>
      <c r="H2364" s="362"/>
      <c r="I2364" s="362" t="s">
        <v>65</v>
      </c>
      <c r="J2364" s="362" t="s">
        <v>65</v>
      </c>
      <c r="K2364" s="361" t="s">
        <v>5710</v>
      </c>
      <c r="L2364" s="362"/>
      <c r="M2364" s="362" t="s">
        <v>186</v>
      </c>
      <c r="N2364" s="362" t="s">
        <v>40</v>
      </c>
      <c r="O2364" s="362"/>
      <c r="P2364" s="362" t="s">
        <v>65</v>
      </c>
      <c r="Q2364" s="362" t="s">
        <v>3395</v>
      </c>
      <c r="R2364" s="362"/>
      <c r="S2364" s="361" t="s">
        <v>5711</v>
      </c>
      <c r="T2364" s="362"/>
      <c r="U2364" s="362"/>
      <c r="V2364" s="362" t="s">
        <v>202</v>
      </c>
      <c r="W2364" s="362"/>
      <c r="X2364" s="362" t="s">
        <v>9</v>
      </c>
      <c r="Y2364" s="362" t="s">
        <v>9</v>
      </c>
      <c r="Z2364" s="362" t="s">
        <v>90</v>
      </c>
      <c r="AA2364" s="366" t="s">
        <v>90</v>
      </c>
      <c r="AB2364" s="362" t="s">
        <v>90</v>
      </c>
      <c r="AC2364" s="380"/>
      <c r="AD2364" s="362"/>
      <c r="AE2364" s="362"/>
      <c r="AF2364" s="362"/>
      <c r="AG2364" s="362"/>
      <c r="AH2364" s="362"/>
      <c r="AI2364" s="362" t="str">
        <f t="shared" si="36"/>
        <v>NOCBSS</v>
      </c>
      <c r="AJ2364" s="362" t="str">
        <f>VLOOKUP(AI2364,Table1[[#All],[CONCAT]:[Tfiber]],2,FALSE)</f>
        <v>Applications/Tools</v>
      </c>
      <c r="AK2364" s="362" t="s">
        <v>40</v>
      </c>
      <c r="AL2364" s="362"/>
      <c r="AM2364" s="362"/>
      <c r="AN2364" s="362"/>
      <c r="AO2364" s="362"/>
      <c r="AP2364" s="361" t="e">
        <v>#N/A</v>
      </c>
      <c r="AR2364">
        <v>1</v>
      </c>
    </row>
    <row r="2365" spans="2:44" ht="15" hidden="1" customHeight="1" x14ac:dyDescent="0.35">
      <c r="B2365" s="362">
        <v>2363</v>
      </c>
      <c r="C2365" s="362" t="s">
        <v>5712</v>
      </c>
      <c r="D2365" s="362" t="s">
        <v>3</v>
      </c>
      <c r="E2365" s="362" t="s">
        <v>172</v>
      </c>
      <c r="F2365" s="362"/>
      <c r="G2365" s="362"/>
      <c r="H2365" s="362"/>
      <c r="I2365" s="362" t="s">
        <v>65</v>
      </c>
      <c r="J2365" s="362" t="s">
        <v>65</v>
      </c>
      <c r="K2365" s="361" t="s">
        <v>5713</v>
      </c>
      <c r="L2365" s="362"/>
      <c r="M2365" s="362" t="s">
        <v>186</v>
      </c>
      <c r="N2365" s="362" t="s">
        <v>40</v>
      </c>
      <c r="O2365" s="362"/>
      <c r="P2365" s="362" t="s">
        <v>2208</v>
      </c>
      <c r="Q2365" s="362" t="s">
        <v>4394</v>
      </c>
      <c r="R2365" s="362"/>
      <c r="S2365" s="361" t="s">
        <v>5714</v>
      </c>
      <c r="T2365" s="362"/>
      <c r="U2365" s="362"/>
      <c r="V2365" s="362" t="s">
        <v>202</v>
      </c>
      <c r="W2365" s="362"/>
      <c r="X2365" s="362" t="s">
        <v>9</v>
      </c>
      <c r="Y2365" s="362" t="s">
        <v>9</v>
      </c>
      <c r="Z2365" s="362" t="s">
        <v>90</v>
      </c>
      <c r="AA2365" s="366" t="s">
        <v>90</v>
      </c>
      <c r="AB2365" s="362" t="s">
        <v>90</v>
      </c>
      <c r="AC2365" s="380"/>
      <c r="AD2365" s="362"/>
      <c r="AE2365" s="362"/>
      <c r="AF2365" s="362"/>
      <c r="AG2365" s="362"/>
      <c r="AH2365" s="362"/>
      <c r="AI2365" s="362" t="str">
        <f t="shared" si="36"/>
        <v>NOCBSS</v>
      </c>
      <c r="AJ2365" s="362" t="str">
        <f>VLOOKUP(AI2365,Table1[[#All],[CONCAT]:[Tfiber]],2,FALSE)</f>
        <v>Applications/Tools</v>
      </c>
      <c r="AK2365" s="362" t="s">
        <v>40</v>
      </c>
      <c r="AL2365" s="362"/>
      <c r="AM2365" s="362"/>
      <c r="AN2365" s="362"/>
      <c r="AO2365" s="362"/>
      <c r="AP2365" s="361" t="e">
        <v>#N/A</v>
      </c>
      <c r="AR2365">
        <v>1</v>
      </c>
    </row>
    <row r="2366" spans="2:44" ht="15" hidden="1" customHeight="1" x14ac:dyDescent="0.35">
      <c r="B2366" s="362">
        <v>2364</v>
      </c>
      <c r="C2366" s="362" t="s">
        <v>5715</v>
      </c>
      <c r="D2366" s="362" t="s">
        <v>3</v>
      </c>
      <c r="E2366" s="362" t="s">
        <v>172</v>
      </c>
      <c r="F2366" s="362"/>
      <c r="G2366" s="362"/>
      <c r="H2366" s="362"/>
      <c r="I2366" s="362" t="s">
        <v>65</v>
      </c>
      <c r="J2366" s="362" t="s">
        <v>65</v>
      </c>
      <c r="K2366" s="361" t="s">
        <v>5716</v>
      </c>
      <c r="L2366" s="362"/>
      <c r="M2366" s="362" t="s">
        <v>186</v>
      </c>
      <c r="N2366" s="362" t="s">
        <v>40</v>
      </c>
      <c r="O2366" s="362"/>
      <c r="P2366" s="362" t="s">
        <v>65</v>
      </c>
      <c r="Q2366" s="362" t="s">
        <v>3395</v>
      </c>
      <c r="R2366" s="362"/>
      <c r="S2366" s="361" t="s">
        <v>5717</v>
      </c>
      <c r="T2366" s="362"/>
      <c r="U2366" s="362"/>
      <c r="V2366" s="362" t="s">
        <v>202</v>
      </c>
      <c r="W2366" s="362"/>
      <c r="X2366" s="362" t="s">
        <v>9</v>
      </c>
      <c r="Y2366" s="362" t="s">
        <v>9</v>
      </c>
      <c r="Z2366" s="362" t="s">
        <v>90</v>
      </c>
      <c r="AA2366" s="366" t="s">
        <v>90</v>
      </c>
      <c r="AB2366" s="362" t="s">
        <v>90</v>
      </c>
      <c r="AC2366" s="380"/>
      <c r="AD2366" s="362"/>
      <c r="AE2366" s="362"/>
      <c r="AF2366" s="362"/>
      <c r="AG2366" s="362"/>
      <c r="AH2366" s="362"/>
      <c r="AI2366" s="362" t="str">
        <f t="shared" si="36"/>
        <v>NOCBSS</v>
      </c>
      <c r="AJ2366" s="362" t="str">
        <f>VLOOKUP(AI2366,Table1[[#All],[CONCAT]:[Tfiber]],2,FALSE)</f>
        <v>Applications/Tools</v>
      </c>
      <c r="AK2366" s="362" t="s">
        <v>40</v>
      </c>
      <c r="AL2366" s="362"/>
      <c r="AM2366" s="362"/>
      <c r="AN2366" s="362"/>
      <c r="AO2366" s="362"/>
      <c r="AP2366" s="361" t="e">
        <v>#N/A</v>
      </c>
      <c r="AR2366">
        <v>1</v>
      </c>
    </row>
    <row r="2367" spans="2:44" ht="15" hidden="1" customHeight="1" x14ac:dyDescent="0.35">
      <c r="B2367" s="362">
        <v>2365</v>
      </c>
      <c r="C2367" s="362" t="s">
        <v>5718</v>
      </c>
      <c r="D2367" s="362" t="s">
        <v>3</v>
      </c>
      <c r="E2367" s="362" t="s">
        <v>172</v>
      </c>
      <c r="F2367" s="362"/>
      <c r="G2367" s="362"/>
      <c r="H2367" s="362"/>
      <c r="I2367" s="362" t="s">
        <v>65</v>
      </c>
      <c r="J2367" s="362" t="s">
        <v>65</v>
      </c>
      <c r="K2367" s="361" t="s">
        <v>5719</v>
      </c>
      <c r="L2367" s="362"/>
      <c r="M2367" s="362" t="s">
        <v>186</v>
      </c>
      <c r="N2367" s="362" t="s">
        <v>40</v>
      </c>
      <c r="O2367" s="362"/>
      <c r="P2367" s="362" t="s">
        <v>975</v>
      </c>
      <c r="Q2367" s="362" t="s">
        <v>3395</v>
      </c>
      <c r="R2367" s="362"/>
      <c r="S2367" s="361" t="s">
        <v>90</v>
      </c>
      <c r="T2367" s="362"/>
      <c r="U2367" s="362"/>
      <c r="V2367" s="362" t="s">
        <v>202</v>
      </c>
      <c r="W2367" s="362"/>
      <c r="X2367" s="362" t="s">
        <v>9</v>
      </c>
      <c r="Y2367" s="362" t="s">
        <v>9</v>
      </c>
      <c r="Z2367" s="362" t="s">
        <v>90</v>
      </c>
      <c r="AA2367" s="366" t="s">
        <v>90</v>
      </c>
      <c r="AB2367" s="362" t="s">
        <v>90</v>
      </c>
      <c r="AC2367" s="380"/>
      <c r="AD2367" s="362"/>
      <c r="AE2367" s="362"/>
      <c r="AF2367" s="362"/>
      <c r="AG2367" s="362"/>
      <c r="AH2367" s="362"/>
      <c r="AI2367" s="362" t="str">
        <f t="shared" si="36"/>
        <v>NOCBSS</v>
      </c>
      <c r="AJ2367" s="362" t="str">
        <f>VLOOKUP(AI2367,Table1[[#All],[CONCAT]:[Tfiber]],2,FALSE)</f>
        <v>Applications/Tools</v>
      </c>
      <c r="AK2367" s="362" t="s">
        <v>40</v>
      </c>
      <c r="AL2367" s="362"/>
      <c r="AM2367" s="362"/>
      <c r="AN2367" s="362"/>
      <c r="AO2367" s="362"/>
      <c r="AP2367" s="361" t="e">
        <v>#N/A</v>
      </c>
      <c r="AR2367">
        <v>1</v>
      </c>
    </row>
    <row r="2368" spans="2:44" ht="15" hidden="1" customHeight="1" x14ac:dyDescent="0.35">
      <c r="B2368" s="362">
        <v>2366</v>
      </c>
      <c r="C2368" s="362" t="s">
        <v>5720</v>
      </c>
      <c r="D2368" s="362" t="s">
        <v>3</v>
      </c>
      <c r="E2368" s="362" t="s">
        <v>172</v>
      </c>
      <c r="F2368" s="362"/>
      <c r="G2368" s="362"/>
      <c r="H2368" s="362"/>
      <c r="I2368" s="362" t="s">
        <v>65</v>
      </c>
      <c r="J2368" s="362" t="s">
        <v>65</v>
      </c>
      <c r="K2368" s="361" t="s">
        <v>5721</v>
      </c>
      <c r="L2368" s="362"/>
      <c r="M2368" s="362" t="s">
        <v>186</v>
      </c>
      <c r="N2368" s="362" t="s">
        <v>40</v>
      </c>
      <c r="O2368" s="362"/>
      <c r="P2368" s="362" t="s">
        <v>975</v>
      </c>
      <c r="Q2368" s="362" t="s">
        <v>3395</v>
      </c>
      <c r="R2368" s="362"/>
      <c r="S2368" s="361" t="s">
        <v>90</v>
      </c>
      <c r="T2368" s="362"/>
      <c r="U2368" s="362"/>
      <c r="V2368" s="362" t="s">
        <v>202</v>
      </c>
      <c r="W2368" s="362"/>
      <c r="X2368" s="362" t="s">
        <v>9</v>
      </c>
      <c r="Y2368" s="362" t="s">
        <v>9</v>
      </c>
      <c r="Z2368" s="362" t="s">
        <v>90</v>
      </c>
      <c r="AA2368" s="366" t="s">
        <v>90</v>
      </c>
      <c r="AB2368" s="362" t="s">
        <v>90</v>
      </c>
      <c r="AC2368" s="380"/>
      <c r="AD2368" s="362"/>
      <c r="AE2368" s="362"/>
      <c r="AF2368" s="362"/>
      <c r="AG2368" s="362"/>
      <c r="AH2368" s="362"/>
      <c r="AI2368" s="362" t="str">
        <f t="shared" si="36"/>
        <v>NOCBSS</v>
      </c>
      <c r="AJ2368" s="362" t="str">
        <f>VLOOKUP(AI2368,Table1[[#All],[CONCAT]:[Tfiber]],2,FALSE)</f>
        <v>Applications/Tools</v>
      </c>
      <c r="AK2368" s="362" t="s">
        <v>40</v>
      </c>
      <c r="AL2368" s="362"/>
      <c r="AM2368" s="362"/>
      <c r="AN2368" s="362"/>
      <c r="AO2368" s="362"/>
      <c r="AP2368" s="361" t="e">
        <v>#N/A</v>
      </c>
      <c r="AR2368">
        <v>1</v>
      </c>
    </row>
    <row r="2369" spans="2:44" ht="15" hidden="1" customHeight="1" x14ac:dyDescent="0.35">
      <c r="B2369" s="362">
        <v>2367</v>
      </c>
      <c r="C2369" s="362" t="s">
        <v>5722</v>
      </c>
      <c r="D2369" s="362" t="s">
        <v>3</v>
      </c>
      <c r="E2369" s="362" t="s">
        <v>172</v>
      </c>
      <c r="F2369" s="362"/>
      <c r="G2369" s="362"/>
      <c r="H2369" s="362"/>
      <c r="I2369" s="362" t="s">
        <v>65</v>
      </c>
      <c r="J2369" s="362" t="s">
        <v>65</v>
      </c>
      <c r="K2369" s="361" t="s">
        <v>5723</v>
      </c>
      <c r="L2369" s="362"/>
      <c r="M2369" s="362" t="s">
        <v>186</v>
      </c>
      <c r="N2369" s="362" t="s">
        <v>40</v>
      </c>
      <c r="O2369" s="362"/>
      <c r="P2369" s="362" t="s">
        <v>975</v>
      </c>
      <c r="Q2369" s="362" t="s">
        <v>3395</v>
      </c>
      <c r="R2369" s="362"/>
      <c r="S2369" s="361" t="s">
        <v>90</v>
      </c>
      <c r="T2369" s="362"/>
      <c r="U2369" s="362"/>
      <c r="V2369" s="362" t="s">
        <v>202</v>
      </c>
      <c r="W2369" s="362"/>
      <c r="X2369" s="362" t="s">
        <v>9</v>
      </c>
      <c r="Y2369" s="362" t="s">
        <v>9</v>
      </c>
      <c r="Z2369" s="362" t="s">
        <v>90</v>
      </c>
      <c r="AA2369" s="366" t="s">
        <v>90</v>
      </c>
      <c r="AB2369" s="362" t="s">
        <v>90</v>
      </c>
      <c r="AC2369" s="380"/>
      <c r="AD2369" s="362"/>
      <c r="AE2369" s="362"/>
      <c r="AF2369" s="362"/>
      <c r="AG2369" s="362"/>
      <c r="AH2369" s="362"/>
      <c r="AI2369" s="362" t="str">
        <f t="shared" si="36"/>
        <v>NOCBSS</v>
      </c>
      <c r="AJ2369" s="362" t="str">
        <f>VLOOKUP(AI2369,Table1[[#All],[CONCAT]:[Tfiber]],2,FALSE)</f>
        <v>Applications/Tools</v>
      </c>
      <c r="AK2369" s="362" t="s">
        <v>40</v>
      </c>
      <c r="AL2369" s="362"/>
      <c r="AM2369" s="362"/>
      <c r="AN2369" s="362"/>
      <c r="AO2369" s="362"/>
      <c r="AP2369" s="361" t="e">
        <v>#N/A</v>
      </c>
      <c r="AR2369">
        <v>1</v>
      </c>
    </row>
    <row r="2370" spans="2:44" ht="15" hidden="1" customHeight="1" x14ac:dyDescent="0.35">
      <c r="B2370" s="362">
        <v>2368</v>
      </c>
      <c r="C2370" s="362" t="s">
        <v>5724</v>
      </c>
      <c r="D2370" s="362" t="s">
        <v>3</v>
      </c>
      <c r="E2370" s="362" t="s">
        <v>172</v>
      </c>
      <c r="F2370" s="362"/>
      <c r="G2370" s="362"/>
      <c r="H2370" s="362"/>
      <c r="I2370" s="362" t="s">
        <v>65</v>
      </c>
      <c r="J2370" s="362" t="s">
        <v>65</v>
      </c>
      <c r="K2370" s="361" t="s">
        <v>5665</v>
      </c>
      <c r="L2370" s="362"/>
      <c r="M2370" s="362" t="s">
        <v>186</v>
      </c>
      <c r="N2370" s="362" t="s">
        <v>5666</v>
      </c>
      <c r="O2370" s="362"/>
      <c r="P2370" s="362" t="s">
        <v>975</v>
      </c>
      <c r="Q2370" s="362" t="s">
        <v>3395</v>
      </c>
      <c r="R2370" s="362"/>
      <c r="S2370" s="361" t="s">
        <v>5666</v>
      </c>
      <c r="T2370" s="362"/>
      <c r="U2370" s="362"/>
      <c r="V2370" s="362" t="s">
        <v>202</v>
      </c>
      <c r="W2370" s="362"/>
      <c r="X2370" s="362" t="s">
        <v>9</v>
      </c>
      <c r="Y2370" s="362" t="s">
        <v>9</v>
      </c>
      <c r="Z2370" s="362" t="s">
        <v>90</v>
      </c>
      <c r="AA2370" s="366" t="s">
        <v>90</v>
      </c>
      <c r="AB2370" s="362" t="s">
        <v>90</v>
      </c>
      <c r="AC2370" s="380"/>
      <c r="AD2370" s="362"/>
      <c r="AE2370" s="362"/>
      <c r="AF2370" s="362"/>
      <c r="AG2370" s="362"/>
      <c r="AH2370" s="362"/>
      <c r="AI2370" s="362" t="str">
        <f t="shared" si="36"/>
        <v>NOCBSS</v>
      </c>
      <c r="AJ2370" s="362" t="str">
        <f>VLOOKUP(AI2370,Table1[[#All],[CONCAT]:[Tfiber]],2,FALSE)</f>
        <v>Applications/Tools</v>
      </c>
      <c r="AK2370" s="362" t="s">
        <v>40</v>
      </c>
      <c r="AL2370" s="362"/>
      <c r="AM2370" s="362"/>
      <c r="AN2370" s="362"/>
      <c r="AO2370" s="362"/>
      <c r="AP2370" s="361" t="e">
        <v>#N/A</v>
      </c>
      <c r="AR2370">
        <v>1</v>
      </c>
    </row>
    <row r="2371" spans="2:44" ht="15" hidden="1" customHeight="1" x14ac:dyDescent="0.35">
      <c r="B2371" s="362">
        <v>2369</v>
      </c>
      <c r="C2371" s="362" t="s">
        <v>5725</v>
      </c>
      <c r="D2371" s="362" t="s">
        <v>3</v>
      </c>
      <c r="E2371" s="362" t="s">
        <v>172</v>
      </c>
      <c r="F2371" s="362"/>
      <c r="G2371" s="362"/>
      <c r="H2371" s="362"/>
      <c r="I2371" s="362" t="s">
        <v>65</v>
      </c>
      <c r="J2371" s="362" t="s">
        <v>65</v>
      </c>
      <c r="K2371" s="361" t="s">
        <v>5668</v>
      </c>
      <c r="L2371" s="362"/>
      <c r="M2371" s="362" t="s">
        <v>186</v>
      </c>
      <c r="N2371" s="362" t="s">
        <v>5669</v>
      </c>
      <c r="O2371" s="362"/>
      <c r="P2371" s="362" t="s">
        <v>975</v>
      </c>
      <c r="Q2371" s="362" t="s">
        <v>3395</v>
      </c>
      <c r="R2371" s="362"/>
      <c r="S2371" s="361" t="s">
        <v>5669</v>
      </c>
      <c r="T2371" s="362"/>
      <c r="U2371" s="362"/>
      <c r="V2371" s="362" t="s">
        <v>202</v>
      </c>
      <c r="W2371" s="362"/>
      <c r="X2371" s="362" t="s">
        <v>9</v>
      </c>
      <c r="Y2371" s="362" t="s">
        <v>9</v>
      </c>
      <c r="Z2371" s="362" t="s">
        <v>90</v>
      </c>
      <c r="AA2371" s="366" t="s">
        <v>90</v>
      </c>
      <c r="AB2371" s="362" t="s">
        <v>90</v>
      </c>
      <c r="AC2371" s="380"/>
      <c r="AD2371" s="362"/>
      <c r="AE2371" s="362"/>
      <c r="AF2371" s="362"/>
      <c r="AG2371" s="362"/>
      <c r="AH2371" s="362"/>
      <c r="AI2371" s="362" t="str">
        <f t="shared" ref="AI2371:AI2430" si="37">_xlfn.CONCAT(D2371,I2371)</f>
        <v>NOCBSS</v>
      </c>
      <c r="AJ2371" s="362" t="str">
        <f>VLOOKUP(AI2371,Table1[[#All],[CONCAT]:[Tfiber]],2,FALSE)</f>
        <v>Applications/Tools</v>
      </c>
      <c r="AK2371" s="362" t="s">
        <v>40</v>
      </c>
      <c r="AL2371" s="362"/>
      <c r="AM2371" s="362"/>
      <c r="AN2371" s="362"/>
      <c r="AO2371" s="362"/>
      <c r="AP2371" s="361" t="e">
        <v>#N/A</v>
      </c>
      <c r="AR2371">
        <v>1</v>
      </c>
    </row>
    <row r="2372" spans="2:44" ht="15" hidden="1" customHeight="1" x14ac:dyDescent="0.35">
      <c r="B2372" s="362">
        <v>2370</v>
      </c>
      <c r="C2372" s="362" t="s">
        <v>5726</v>
      </c>
      <c r="D2372" s="362" t="s">
        <v>3</v>
      </c>
      <c r="E2372" s="362" t="s">
        <v>172</v>
      </c>
      <c r="F2372" s="362"/>
      <c r="G2372" s="362"/>
      <c r="H2372" s="362"/>
      <c r="I2372" s="362" t="s">
        <v>65</v>
      </c>
      <c r="J2372" s="362" t="s">
        <v>65</v>
      </c>
      <c r="K2372" s="361" t="s">
        <v>5671</v>
      </c>
      <c r="L2372" s="362"/>
      <c r="M2372" s="362" t="s">
        <v>186</v>
      </c>
      <c r="N2372" s="362" t="s">
        <v>5672</v>
      </c>
      <c r="O2372" s="362"/>
      <c r="P2372" s="362" t="s">
        <v>975</v>
      </c>
      <c r="Q2372" s="362" t="s">
        <v>3395</v>
      </c>
      <c r="R2372" s="362"/>
      <c r="S2372" s="361" t="s">
        <v>5672</v>
      </c>
      <c r="T2372" s="362"/>
      <c r="U2372" s="362"/>
      <c r="V2372" s="362" t="s">
        <v>202</v>
      </c>
      <c r="W2372" s="362"/>
      <c r="X2372" s="362" t="s">
        <v>9</v>
      </c>
      <c r="Y2372" s="362" t="s">
        <v>9</v>
      </c>
      <c r="Z2372" s="362" t="s">
        <v>90</v>
      </c>
      <c r="AA2372" s="366" t="s">
        <v>90</v>
      </c>
      <c r="AB2372" s="362" t="s">
        <v>90</v>
      </c>
      <c r="AC2372" s="380"/>
      <c r="AD2372" s="362"/>
      <c r="AE2372" s="362"/>
      <c r="AF2372" s="362"/>
      <c r="AG2372" s="362"/>
      <c r="AH2372" s="362"/>
      <c r="AI2372" s="362" t="str">
        <f t="shared" si="37"/>
        <v>NOCBSS</v>
      </c>
      <c r="AJ2372" s="362" t="str">
        <f>VLOOKUP(AI2372,Table1[[#All],[CONCAT]:[Tfiber]],2,FALSE)</f>
        <v>Applications/Tools</v>
      </c>
      <c r="AK2372" s="362" t="s">
        <v>40</v>
      </c>
      <c r="AL2372" s="362"/>
      <c r="AM2372" s="362"/>
      <c r="AN2372" s="362"/>
      <c r="AO2372" s="362"/>
      <c r="AP2372" s="361" t="e">
        <v>#N/A</v>
      </c>
      <c r="AR2372">
        <v>1</v>
      </c>
    </row>
    <row r="2373" spans="2:44" ht="15" hidden="1" customHeight="1" x14ac:dyDescent="0.35">
      <c r="B2373" s="362">
        <v>2371</v>
      </c>
      <c r="C2373" s="362" t="s">
        <v>5727</v>
      </c>
      <c r="D2373" s="362" t="s">
        <v>3</v>
      </c>
      <c r="E2373" s="362" t="s">
        <v>172</v>
      </c>
      <c r="F2373" s="362"/>
      <c r="G2373" s="362"/>
      <c r="H2373" s="362"/>
      <c r="I2373" s="362" t="s">
        <v>65</v>
      </c>
      <c r="J2373" s="362" t="s">
        <v>65</v>
      </c>
      <c r="K2373" s="361" t="s">
        <v>5674</v>
      </c>
      <c r="L2373" s="362"/>
      <c r="M2373" s="362" t="s">
        <v>186</v>
      </c>
      <c r="N2373" s="362" t="s">
        <v>5675</v>
      </c>
      <c r="O2373" s="362"/>
      <c r="P2373" s="362" t="s">
        <v>975</v>
      </c>
      <c r="Q2373" s="362" t="s">
        <v>2916</v>
      </c>
      <c r="R2373" s="362"/>
      <c r="S2373" s="361" t="s">
        <v>5675</v>
      </c>
      <c r="T2373" s="362"/>
      <c r="U2373" s="362"/>
      <c r="V2373" s="362" t="s">
        <v>202</v>
      </c>
      <c r="W2373" s="362"/>
      <c r="X2373" s="362" t="s">
        <v>9</v>
      </c>
      <c r="Y2373" s="362" t="s">
        <v>9</v>
      </c>
      <c r="Z2373" s="362" t="s">
        <v>90</v>
      </c>
      <c r="AA2373" s="366" t="s">
        <v>90</v>
      </c>
      <c r="AB2373" s="362" t="s">
        <v>90</v>
      </c>
      <c r="AC2373" s="380"/>
      <c r="AD2373" s="362"/>
      <c r="AE2373" s="362"/>
      <c r="AF2373" s="362"/>
      <c r="AG2373" s="362"/>
      <c r="AH2373" s="362"/>
      <c r="AI2373" s="362" t="str">
        <f t="shared" si="37"/>
        <v>NOCBSS</v>
      </c>
      <c r="AJ2373" s="362" t="str">
        <f>VLOOKUP(AI2373,Table1[[#All],[CONCAT]:[Tfiber]],2,FALSE)</f>
        <v>Applications/Tools</v>
      </c>
      <c r="AK2373" s="362" t="s">
        <v>40</v>
      </c>
      <c r="AL2373" s="362"/>
      <c r="AM2373" s="362"/>
      <c r="AN2373" s="362"/>
      <c r="AO2373" s="362"/>
      <c r="AP2373" s="361" t="e">
        <v>#N/A</v>
      </c>
      <c r="AR2373">
        <v>1</v>
      </c>
    </row>
    <row r="2374" spans="2:44" ht="15" hidden="1" customHeight="1" x14ac:dyDescent="0.35">
      <c r="B2374" s="362">
        <v>2372</v>
      </c>
      <c r="C2374" s="362" t="s">
        <v>5728</v>
      </c>
      <c r="D2374" s="362" t="s">
        <v>3</v>
      </c>
      <c r="E2374" s="362" t="s">
        <v>172</v>
      </c>
      <c r="F2374" s="362"/>
      <c r="G2374" s="362"/>
      <c r="H2374" s="362"/>
      <c r="I2374" s="362" t="s">
        <v>26</v>
      </c>
      <c r="J2374" s="362" t="s">
        <v>63</v>
      </c>
      <c r="K2374" s="361" t="s">
        <v>5729</v>
      </c>
      <c r="L2374" s="362"/>
      <c r="M2374" s="362" t="s">
        <v>186</v>
      </c>
      <c r="N2374" s="362" t="s">
        <v>4410</v>
      </c>
      <c r="O2374" s="362"/>
      <c r="P2374" s="362" t="s">
        <v>1398</v>
      </c>
      <c r="Q2374" s="362" t="s">
        <v>4513</v>
      </c>
      <c r="R2374" s="362"/>
      <c r="S2374" s="361"/>
      <c r="T2374" s="362"/>
      <c r="U2374" s="362"/>
      <c r="V2374" s="362" t="s">
        <v>844</v>
      </c>
      <c r="W2374" s="362"/>
      <c r="X2374" s="362"/>
      <c r="Y2374" s="362" t="s">
        <v>48</v>
      </c>
      <c r="Z2374" s="362" t="s">
        <v>90</v>
      </c>
      <c r="AA2374" s="366" t="s">
        <v>90</v>
      </c>
      <c r="AB2374" s="362" t="s">
        <v>90</v>
      </c>
      <c r="AC2374" s="380"/>
      <c r="AD2374" s="362"/>
      <c r="AE2374" s="362"/>
      <c r="AF2374" s="362"/>
      <c r="AG2374" s="362"/>
      <c r="AH2374" s="362"/>
      <c r="AI2374" s="362" t="str">
        <f t="shared" si="37"/>
        <v>NOCGPON</v>
      </c>
      <c r="AJ2374" s="362" t="str">
        <f>VLOOKUP(AI2374,Table1[[#All],[CONCAT]:[Tfiber]],2,FALSE)</f>
        <v>Applications/Tools</v>
      </c>
      <c r="AK2374" s="362" t="s">
        <v>40</v>
      </c>
      <c r="AL2374" s="362" t="str">
        <f>VLOOKUP(C2374,[1]AllOSS!$B:$G,6,0)</f>
        <v>COMPLETED</v>
      </c>
      <c r="AM2374" s="362">
        <f>VLOOKUP(C2374,[1]AllOSS!$B:$K,10,0)</f>
        <v>0</v>
      </c>
      <c r="AN2374" s="362"/>
      <c r="AO2374" s="362"/>
      <c r="AP2374" s="361"/>
      <c r="AR2374">
        <v>1</v>
      </c>
    </row>
    <row r="2375" spans="2:44" ht="15" hidden="1" customHeight="1" x14ac:dyDescent="0.35">
      <c r="B2375" s="362">
        <v>2373</v>
      </c>
      <c r="C2375" s="362" t="s">
        <v>5730</v>
      </c>
      <c r="D2375" s="362" t="s">
        <v>3</v>
      </c>
      <c r="E2375" s="362" t="s">
        <v>172</v>
      </c>
      <c r="F2375" s="362"/>
      <c r="G2375" s="362"/>
      <c r="H2375" s="362"/>
      <c r="I2375" s="362" t="s">
        <v>65</v>
      </c>
      <c r="J2375" s="362" t="s">
        <v>65</v>
      </c>
      <c r="K2375" s="361" t="s">
        <v>5677</v>
      </c>
      <c r="L2375" s="362"/>
      <c r="M2375" s="362" t="s">
        <v>186</v>
      </c>
      <c r="N2375" s="362" t="s">
        <v>5678</v>
      </c>
      <c r="O2375" s="362"/>
      <c r="P2375" s="362" t="s">
        <v>975</v>
      </c>
      <c r="Q2375" s="362" t="s">
        <v>2916</v>
      </c>
      <c r="R2375" s="362"/>
      <c r="S2375" s="361" t="s">
        <v>5678</v>
      </c>
      <c r="T2375" s="362"/>
      <c r="U2375" s="362"/>
      <c r="V2375" s="362" t="s">
        <v>202</v>
      </c>
      <c r="W2375" s="362"/>
      <c r="X2375" s="362" t="s">
        <v>9</v>
      </c>
      <c r="Y2375" s="362" t="s">
        <v>9</v>
      </c>
      <c r="Z2375" s="362" t="s">
        <v>90</v>
      </c>
      <c r="AA2375" s="366" t="s">
        <v>90</v>
      </c>
      <c r="AB2375" s="362" t="s">
        <v>90</v>
      </c>
      <c r="AC2375" s="380"/>
      <c r="AD2375" s="362"/>
      <c r="AE2375" s="362"/>
      <c r="AF2375" s="362"/>
      <c r="AG2375" s="362"/>
      <c r="AH2375" s="362"/>
      <c r="AI2375" s="362" t="str">
        <f t="shared" si="37"/>
        <v>NOCBSS</v>
      </c>
      <c r="AJ2375" s="362" t="str">
        <f>VLOOKUP(AI2375,Table1[[#All],[CONCAT]:[Tfiber]],2,FALSE)</f>
        <v>Applications/Tools</v>
      </c>
      <c r="AK2375" s="362" t="s">
        <v>40</v>
      </c>
      <c r="AL2375" s="362"/>
      <c r="AM2375" s="362"/>
      <c r="AN2375" s="362"/>
      <c r="AO2375" s="362"/>
      <c r="AP2375" s="361" t="e">
        <v>#N/A</v>
      </c>
      <c r="AR2375">
        <v>1</v>
      </c>
    </row>
    <row r="2376" spans="2:44" ht="15" hidden="1" customHeight="1" x14ac:dyDescent="0.35">
      <c r="B2376" s="362">
        <v>2374</v>
      </c>
      <c r="C2376" s="362" t="s">
        <v>5731</v>
      </c>
      <c r="D2376" s="362" t="s">
        <v>3</v>
      </c>
      <c r="E2376" s="362" t="s">
        <v>172</v>
      </c>
      <c r="F2376" s="362"/>
      <c r="G2376" s="362"/>
      <c r="H2376" s="362"/>
      <c r="I2376" s="362" t="s">
        <v>65</v>
      </c>
      <c r="J2376" s="362" t="s">
        <v>65</v>
      </c>
      <c r="K2376" s="361" t="s">
        <v>5680</v>
      </c>
      <c r="L2376" s="362"/>
      <c r="M2376" s="362" t="s">
        <v>186</v>
      </c>
      <c r="N2376" s="362" t="s">
        <v>5681</v>
      </c>
      <c r="O2376" s="362"/>
      <c r="P2376" s="362" t="s">
        <v>975</v>
      </c>
      <c r="Q2376" s="362" t="s">
        <v>2916</v>
      </c>
      <c r="R2376" s="362"/>
      <c r="S2376" s="361" t="s">
        <v>5681</v>
      </c>
      <c r="T2376" s="362"/>
      <c r="U2376" s="362"/>
      <c r="V2376" s="362" t="s">
        <v>202</v>
      </c>
      <c r="W2376" s="362"/>
      <c r="X2376" s="362" t="s">
        <v>9</v>
      </c>
      <c r="Y2376" s="362" t="s">
        <v>9</v>
      </c>
      <c r="Z2376" s="362" t="s">
        <v>90</v>
      </c>
      <c r="AA2376" s="366" t="s">
        <v>90</v>
      </c>
      <c r="AB2376" s="362" t="s">
        <v>90</v>
      </c>
      <c r="AC2376" s="380"/>
      <c r="AD2376" s="362"/>
      <c r="AE2376" s="362"/>
      <c r="AF2376" s="362"/>
      <c r="AG2376" s="362"/>
      <c r="AH2376" s="362"/>
      <c r="AI2376" s="362" t="str">
        <f t="shared" si="37"/>
        <v>NOCBSS</v>
      </c>
      <c r="AJ2376" s="362" t="str">
        <f>VLOOKUP(AI2376,Table1[[#All],[CONCAT]:[Tfiber]],2,FALSE)</f>
        <v>Applications/Tools</v>
      </c>
      <c r="AK2376" s="362" t="s">
        <v>40</v>
      </c>
      <c r="AL2376" s="362"/>
      <c r="AM2376" s="362"/>
      <c r="AN2376" s="362"/>
      <c r="AO2376" s="362"/>
      <c r="AP2376" s="361" t="e">
        <v>#N/A</v>
      </c>
      <c r="AR2376">
        <v>1</v>
      </c>
    </row>
    <row r="2377" spans="2:44" ht="15" hidden="1" customHeight="1" x14ac:dyDescent="0.35">
      <c r="B2377" s="362">
        <v>2375</v>
      </c>
      <c r="C2377" s="362" t="s">
        <v>5732</v>
      </c>
      <c r="D2377" s="362" t="s">
        <v>3</v>
      </c>
      <c r="E2377" s="362" t="s">
        <v>172</v>
      </c>
      <c r="F2377" s="362"/>
      <c r="G2377" s="362"/>
      <c r="H2377" s="362"/>
      <c r="I2377" s="362" t="s">
        <v>65</v>
      </c>
      <c r="J2377" s="362" t="s">
        <v>65</v>
      </c>
      <c r="K2377" s="361" t="s">
        <v>5683</v>
      </c>
      <c r="L2377" s="362"/>
      <c r="M2377" s="362" t="s">
        <v>186</v>
      </c>
      <c r="N2377" s="362" t="s">
        <v>5684</v>
      </c>
      <c r="O2377" s="362"/>
      <c r="P2377" s="362" t="s">
        <v>975</v>
      </c>
      <c r="Q2377" s="362" t="s">
        <v>2916</v>
      </c>
      <c r="R2377" s="362"/>
      <c r="S2377" s="361" t="s">
        <v>5684</v>
      </c>
      <c r="T2377" s="362"/>
      <c r="U2377" s="362"/>
      <c r="V2377" s="362" t="s">
        <v>202</v>
      </c>
      <c r="W2377" s="362"/>
      <c r="X2377" s="362" t="s">
        <v>9</v>
      </c>
      <c r="Y2377" s="362" t="s">
        <v>9</v>
      </c>
      <c r="Z2377" s="362" t="s">
        <v>90</v>
      </c>
      <c r="AA2377" s="366" t="s">
        <v>90</v>
      </c>
      <c r="AB2377" s="362" t="s">
        <v>90</v>
      </c>
      <c r="AC2377" s="380"/>
      <c r="AD2377" s="362"/>
      <c r="AE2377" s="362"/>
      <c r="AF2377" s="362"/>
      <c r="AG2377" s="362"/>
      <c r="AH2377" s="362"/>
      <c r="AI2377" s="362" t="str">
        <f t="shared" si="37"/>
        <v>NOCBSS</v>
      </c>
      <c r="AJ2377" s="362" t="str">
        <f>VLOOKUP(AI2377,Table1[[#All],[CONCAT]:[Tfiber]],2,FALSE)</f>
        <v>Applications/Tools</v>
      </c>
      <c r="AK2377" s="362" t="s">
        <v>40</v>
      </c>
      <c r="AL2377" s="362"/>
      <c r="AM2377" s="362"/>
      <c r="AN2377" s="362"/>
      <c r="AO2377" s="362"/>
      <c r="AP2377" s="361" t="e">
        <v>#N/A</v>
      </c>
      <c r="AR2377">
        <v>1</v>
      </c>
    </row>
    <row r="2378" spans="2:44" ht="15" hidden="1" customHeight="1" x14ac:dyDescent="0.35">
      <c r="B2378" s="362">
        <v>2376</v>
      </c>
      <c r="C2378" s="362" t="s">
        <v>5733</v>
      </c>
      <c r="D2378" s="362" t="s">
        <v>3</v>
      </c>
      <c r="E2378" s="362" t="s">
        <v>172</v>
      </c>
      <c r="F2378" s="362"/>
      <c r="G2378" s="362"/>
      <c r="H2378" s="362"/>
      <c r="I2378" s="362" t="s">
        <v>65</v>
      </c>
      <c r="J2378" s="362" t="s">
        <v>65</v>
      </c>
      <c r="K2378" s="361" t="s">
        <v>5710</v>
      </c>
      <c r="L2378" s="362"/>
      <c r="M2378" s="362" t="s">
        <v>1689</v>
      </c>
      <c r="N2378" s="362" t="s">
        <v>5711</v>
      </c>
      <c r="O2378" s="362"/>
      <c r="P2378" s="362" t="s">
        <v>65</v>
      </c>
      <c r="Q2378" s="362" t="s">
        <v>3395</v>
      </c>
      <c r="R2378" s="362"/>
      <c r="S2378" s="361" t="s">
        <v>5711</v>
      </c>
      <c r="T2378" s="362"/>
      <c r="U2378" s="362"/>
      <c r="V2378" s="362" t="s">
        <v>202</v>
      </c>
      <c r="W2378" s="362"/>
      <c r="X2378" s="362" t="s">
        <v>9</v>
      </c>
      <c r="Y2378" s="362" t="s">
        <v>9</v>
      </c>
      <c r="Z2378" s="362" t="s">
        <v>90</v>
      </c>
      <c r="AA2378" s="366" t="s">
        <v>90</v>
      </c>
      <c r="AB2378" s="362" t="s">
        <v>90</v>
      </c>
      <c r="AC2378" s="380"/>
      <c r="AD2378" s="362"/>
      <c r="AE2378" s="362"/>
      <c r="AF2378" s="362"/>
      <c r="AG2378" s="362"/>
      <c r="AH2378" s="362"/>
      <c r="AI2378" s="362" t="str">
        <f t="shared" si="37"/>
        <v>NOCBSS</v>
      </c>
      <c r="AJ2378" s="362" t="str">
        <f>VLOOKUP(AI2378,Table1[[#All],[CONCAT]:[Tfiber]],2,FALSE)</f>
        <v>Applications/Tools</v>
      </c>
      <c r="AK2378" s="362" t="s">
        <v>40</v>
      </c>
      <c r="AL2378" s="362"/>
      <c r="AM2378" s="362"/>
      <c r="AN2378" s="362"/>
      <c r="AO2378" s="362"/>
      <c r="AP2378" s="361" t="e">
        <v>#N/A</v>
      </c>
      <c r="AR2378">
        <v>1</v>
      </c>
    </row>
    <row r="2379" spans="2:44" ht="15" hidden="1" customHeight="1" x14ac:dyDescent="0.35">
      <c r="B2379" s="362">
        <v>2377</v>
      </c>
      <c r="C2379" s="362" t="s">
        <v>5734</v>
      </c>
      <c r="D2379" s="362" t="s">
        <v>3</v>
      </c>
      <c r="E2379" s="362" t="s">
        <v>172</v>
      </c>
      <c r="F2379" s="362"/>
      <c r="G2379" s="362"/>
      <c r="H2379" s="362"/>
      <c r="I2379" s="362" t="s">
        <v>65</v>
      </c>
      <c r="J2379" s="362" t="s">
        <v>65</v>
      </c>
      <c r="K2379" s="361" t="s">
        <v>5713</v>
      </c>
      <c r="L2379" s="362"/>
      <c r="M2379" s="362" t="s">
        <v>1689</v>
      </c>
      <c r="N2379" s="362" t="s">
        <v>5714</v>
      </c>
      <c r="O2379" s="362"/>
      <c r="P2379" s="362" t="s">
        <v>2208</v>
      </c>
      <c r="Q2379" s="362" t="s">
        <v>4394</v>
      </c>
      <c r="R2379" s="362"/>
      <c r="S2379" s="361" t="s">
        <v>5714</v>
      </c>
      <c r="T2379" s="362"/>
      <c r="U2379" s="362"/>
      <c r="V2379" s="362" t="s">
        <v>202</v>
      </c>
      <c r="W2379" s="362"/>
      <c r="X2379" s="362" t="s">
        <v>9</v>
      </c>
      <c r="Y2379" s="362" t="s">
        <v>9</v>
      </c>
      <c r="Z2379" s="362" t="s">
        <v>90</v>
      </c>
      <c r="AA2379" s="366" t="s">
        <v>90</v>
      </c>
      <c r="AB2379" s="362" t="s">
        <v>90</v>
      </c>
      <c r="AC2379" s="380"/>
      <c r="AD2379" s="362"/>
      <c r="AE2379" s="362"/>
      <c r="AF2379" s="362"/>
      <c r="AG2379" s="362"/>
      <c r="AH2379" s="362"/>
      <c r="AI2379" s="362" t="str">
        <f t="shared" si="37"/>
        <v>NOCBSS</v>
      </c>
      <c r="AJ2379" s="362" t="str">
        <f>VLOOKUP(AI2379,Table1[[#All],[CONCAT]:[Tfiber]],2,FALSE)</f>
        <v>Applications/Tools</v>
      </c>
      <c r="AK2379" s="362" t="s">
        <v>40</v>
      </c>
      <c r="AL2379" s="362"/>
      <c r="AM2379" s="362"/>
      <c r="AN2379" s="362"/>
      <c r="AO2379" s="362"/>
      <c r="AP2379" s="361" t="e">
        <v>#N/A</v>
      </c>
      <c r="AR2379">
        <v>1</v>
      </c>
    </row>
    <row r="2380" spans="2:44" ht="15" hidden="1" customHeight="1" x14ac:dyDescent="0.35">
      <c r="B2380" s="362">
        <v>2378</v>
      </c>
      <c r="C2380" s="362" t="s">
        <v>5735</v>
      </c>
      <c r="D2380" s="362" t="s">
        <v>3</v>
      </c>
      <c r="E2380" s="362" t="s">
        <v>172</v>
      </c>
      <c r="F2380" s="362"/>
      <c r="G2380" s="362"/>
      <c r="H2380" s="362"/>
      <c r="I2380" s="362" t="s">
        <v>65</v>
      </c>
      <c r="J2380" s="362" t="s">
        <v>65</v>
      </c>
      <c r="K2380" s="361" t="s">
        <v>5716</v>
      </c>
      <c r="L2380" s="362"/>
      <c r="M2380" s="362" t="s">
        <v>1689</v>
      </c>
      <c r="N2380" s="362" t="s">
        <v>5717</v>
      </c>
      <c r="O2380" s="362"/>
      <c r="P2380" s="362" t="s">
        <v>65</v>
      </c>
      <c r="Q2380" s="362" t="s">
        <v>3395</v>
      </c>
      <c r="R2380" s="362"/>
      <c r="S2380" s="361" t="s">
        <v>5717</v>
      </c>
      <c r="T2380" s="362"/>
      <c r="U2380" s="362"/>
      <c r="V2380" s="362" t="s">
        <v>202</v>
      </c>
      <c r="W2380" s="362"/>
      <c r="X2380" s="362" t="s">
        <v>9</v>
      </c>
      <c r="Y2380" s="362" t="s">
        <v>9</v>
      </c>
      <c r="Z2380" s="362" t="s">
        <v>90</v>
      </c>
      <c r="AA2380" s="366" t="s">
        <v>90</v>
      </c>
      <c r="AB2380" s="362" t="s">
        <v>90</v>
      </c>
      <c r="AC2380" s="380"/>
      <c r="AD2380" s="362"/>
      <c r="AE2380" s="362"/>
      <c r="AF2380" s="362"/>
      <c r="AG2380" s="362"/>
      <c r="AH2380" s="362"/>
      <c r="AI2380" s="362" t="str">
        <f t="shared" si="37"/>
        <v>NOCBSS</v>
      </c>
      <c r="AJ2380" s="362" t="str">
        <f>VLOOKUP(AI2380,Table1[[#All],[CONCAT]:[Tfiber]],2,FALSE)</f>
        <v>Applications/Tools</v>
      </c>
      <c r="AK2380" s="362" t="s">
        <v>40</v>
      </c>
      <c r="AL2380" s="362"/>
      <c r="AM2380" s="362"/>
      <c r="AN2380" s="362"/>
      <c r="AO2380" s="362"/>
      <c r="AP2380" s="361" t="e">
        <v>#N/A</v>
      </c>
      <c r="AR2380">
        <v>1</v>
      </c>
    </row>
    <row r="2381" spans="2:44" ht="15" hidden="1" customHeight="1" x14ac:dyDescent="0.35">
      <c r="B2381" s="362">
        <v>2379</v>
      </c>
      <c r="C2381" s="362" t="s">
        <v>5736</v>
      </c>
      <c r="D2381" s="362" t="s">
        <v>3</v>
      </c>
      <c r="E2381" s="362" t="s">
        <v>172</v>
      </c>
      <c r="F2381" s="362"/>
      <c r="G2381" s="362"/>
      <c r="H2381" s="362"/>
      <c r="I2381" s="362" t="s">
        <v>62</v>
      </c>
      <c r="J2381" s="362" t="s">
        <v>5737</v>
      </c>
      <c r="K2381" s="361" t="s">
        <v>5738</v>
      </c>
      <c r="L2381" s="362"/>
      <c r="M2381" s="362" t="s">
        <v>186</v>
      </c>
      <c r="N2381" s="362" t="s">
        <v>90</v>
      </c>
      <c r="O2381" s="362"/>
      <c r="P2381" s="362" t="s">
        <v>62</v>
      </c>
      <c r="Q2381" s="362" t="s">
        <v>5476</v>
      </c>
      <c r="R2381" s="362"/>
      <c r="S2381" s="361" t="s">
        <v>90</v>
      </c>
      <c r="T2381" s="362"/>
      <c r="U2381" s="362"/>
      <c r="V2381" s="362" t="s">
        <v>824</v>
      </c>
      <c r="W2381" s="362"/>
      <c r="X2381" s="362" t="s">
        <v>9</v>
      </c>
      <c r="Y2381" s="362" t="s">
        <v>9</v>
      </c>
      <c r="Z2381" s="362" t="s">
        <v>90</v>
      </c>
      <c r="AA2381" s="366" t="s">
        <v>90</v>
      </c>
      <c r="AB2381" s="362" t="s">
        <v>90</v>
      </c>
      <c r="AC2381" s="380"/>
      <c r="AD2381" s="362"/>
      <c r="AE2381" s="362"/>
      <c r="AF2381" s="362"/>
      <c r="AG2381" s="362"/>
      <c r="AH2381" s="362"/>
      <c r="AI2381" s="362" t="str">
        <f t="shared" si="37"/>
        <v>NOCNSO</v>
      </c>
      <c r="AJ2381" s="362" t="str">
        <f>VLOOKUP(AI2381,Table1[[#All],[CONCAT]:[Tfiber]],2,FALSE)</f>
        <v>Applications/Tools</v>
      </c>
      <c r="AK2381" s="362" t="s">
        <v>40</v>
      </c>
      <c r="AL2381" s="362"/>
      <c r="AM2381" s="362"/>
      <c r="AN2381" s="362"/>
      <c r="AO2381" s="362"/>
      <c r="AP2381" s="361" t="e">
        <v>#N/A</v>
      </c>
      <c r="AR2381">
        <v>1</v>
      </c>
    </row>
    <row r="2382" spans="2:44" ht="15" hidden="1" customHeight="1" x14ac:dyDescent="0.35">
      <c r="B2382" s="362">
        <v>2380</v>
      </c>
      <c r="C2382" s="362" t="s">
        <v>5739</v>
      </c>
      <c r="D2382" s="362" t="s">
        <v>3</v>
      </c>
      <c r="E2382" s="362" t="s">
        <v>172</v>
      </c>
      <c r="F2382" s="362"/>
      <c r="G2382" s="362"/>
      <c r="H2382" s="362"/>
      <c r="I2382" s="362" t="s">
        <v>62</v>
      </c>
      <c r="J2382" s="362" t="s">
        <v>5737</v>
      </c>
      <c r="K2382" s="361" t="s">
        <v>5740</v>
      </c>
      <c r="L2382" s="362"/>
      <c r="M2382" s="362" t="s">
        <v>186</v>
      </c>
      <c r="N2382" s="362" t="s">
        <v>90</v>
      </c>
      <c r="O2382" s="362"/>
      <c r="P2382" s="362" t="s">
        <v>62</v>
      </c>
      <c r="Q2382" s="362" t="s">
        <v>5476</v>
      </c>
      <c r="R2382" s="362"/>
      <c r="S2382" s="361" t="s">
        <v>90</v>
      </c>
      <c r="T2382" s="362"/>
      <c r="U2382" s="362"/>
      <c r="V2382" s="362" t="s">
        <v>824</v>
      </c>
      <c r="W2382" s="362"/>
      <c r="X2382" s="362" t="s">
        <v>9</v>
      </c>
      <c r="Y2382" s="362" t="s">
        <v>9</v>
      </c>
      <c r="Z2382" s="362" t="s">
        <v>90</v>
      </c>
      <c r="AA2382" s="366" t="s">
        <v>90</v>
      </c>
      <c r="AB2382" s="362" t="s">
        <v>90</v>
      </c>
      <c r="AC2382" s="380"/>
      <c r="AD2382" s="362"/>
      <c r="AE2382" s="362"/>
      <c r="AF2382" s="362"/>
      <c r="AG2382" s="362"/>
      <c r="AH2382" s="362"/>
      <c r="AI2382" s="362" t="str">
        <f t="shared" si="37"/>
        <v>NOCNSO</v>
      </c>
      <c r="AJ2382" s="362" t="str">
        <f>VLOOKUP(AI2382,Table1[[#All],[CONCAT]:[Tfiber]],2,FALSE)</f>
        <v>Applications/Tools</v>
      </c>
      <c r="AK2382" s="362" t="s">
        <v>40</v>
      </c>
      <c r="AL2382" s="362"/>
      <c r="AM2382" s="362"/>
      <c r="AN2382" s="362"/>
      <c r="AO2382" s="362"/>
      <c r="AP2382" s="361" t="e">
        <v>#N/A</v>
      </c>
      <c r="AR2382">
        <v>1</v>
      </c>
    </row>
    <row r="2383" spans="2:44" ht="15" hidden="1" customHeight="1" x14ac:dyDescent="0.35">
      <c r="B2383" s="362">
        <v>2381</v>
      </c>
      <c r="C2383" s="362" t="s">
        <v>5741</v>
      </c>
      <c r="D2383" s="362" t="s">
        <v>3</v>
      </c>
      <c r="E2383" s="362" t="s">
        <v>172</v>
      </c>
      <c r="F2383" s="362"/>
      <c r="G2383" s="362"/>
      <c r="H2383" s="362"/>
      <c r="I2383" s="362" t="s">
        <v>62</v>
      </c>
      <c r="J2383" s="362" t="s">
        <v>5737</v>
      </c>
      <c r="K2383" s="361" t="s">
        <v>5742</v>
      </c>
      <c r="L2383" s="362"/>
      <c r="M2383" s="362" t="s">
        <v>186</v>
      </c>
      <c r="N2383" s="362" t="s">
        <v>90</v>
      </c>
      <c r="O2383" s="362"/>
      <c r="P2383" s="362" t="s">
        <v>62</v>
      </c>
      <c r="Q2383" s="362" t="s">
        <v>5476</v>
      </c>
      <c r="R2383" s="362"/>
      <c r="S2383" s="361" t="s">
        <v>90</v>
      </c>
      <c r="T2383" s="362"/>
      <c r="U2383" s="362"/>
      <c r="V2383" s="362" t="s">
        <v>824</v>
      </c>
      <c r="W2383" s="362"/>
      <c r="X2383" s="362" t="s">
        <v>9</v>
      </c>
      <c r="Y2383" s="362" t="s">
        <v>9</v>
      </c>
      <c r="Z2383" s="362" t="s">
        <v>90</v>
      </c>
      <c r="AA2383" s="366" t="s">
        <v>90</v>
      </c>
      <c r="AB2383" s="362" t="s">
        <v>90</v>
      </c>
      <c r="AC2383" s="380"/>
      <c r="AD2383" s="362"/>
      <c r="AE2383" s="362"/>
      <c r="AF2383" s="362"/>
      <c r="AG2383" s="362"/>
      <c r="AH2383" s="362"/>
      <c r="AI2383" s="362" t="str">
        <f t="shared" si="37"/>
        <v>NOCNSO</v>
      </c>
      <c r="AJ2383" s="362" t="str">
        <f>VLOOKUP(AI2383,Table1[[#All],[CONCAT]:[Tfiber]],2,FALSE)</f>
        <v>Applications/Tools</v>
      </c>
      <c r="AK2383" s="362" t="s">
        <v>40</v>
      </c>
      <c r="AL2383" s="362"/>
      <c r="AM2383" s="362"/>
      <c r="AN2383" s="362"/>
      <c r="AO2383" s="362"/>
      <c r="AP2383" s="361" t="e">
        <v>#N/A</v>
      </c>
      <c r="AR2383">
        <v>1</v>
      </c>
    </row>
    <row r="2384" spans="2:44" ht="15" hidden="1" customHeight="1" x14ac:dyDescent="0.35">
      <c r="B2384" s="362">
        <v>2382</v>
      </c>
      <c r="C2384" s="362" t="s">
        <v>5743</v>
      </c>
      <c r="D2384" s="362" t="s">
        <v>3</v>
      </c>
      <c r="E2384" s="362" t="s">
        <v>172</v>
      </c>
      <c r="F2384" s="362"/>
      <c r="G2384" s="362"/>
      <c r="H2384" s="362"/>
      <c r="I2384" s="362" t="s">
        <v>62</v>
      </c>
      <c r="J2384" s="362" t="s">
        <v>5737</v>
      </c>
      <c r="K2384" s="361" t="s">
        <v>802</v>
      </c>
      <c r="L2384" s="362"/>
      <c r="M2384" s="362" t="s">
        <v>186</v>
      </c>
      <c r="N2384" s="362" t="s">
        <v>90</v>
      </c>
      <c r="O2384" s="362"/>
      <c r="P2384" s="362" t="s">
        <v>62</v>
      </c>
      <c r="Q2384" s="362" t="s">
        <v>5476</v>
      </c>
      <c r="R2384" s="362"/>
      <c r="S2384" s="361" t="s">
        <v>90</v>
      </c>
      <c r="T2384" s="362"/>
      <c r="U2384" s="362"/>
      <c r="V2384" s="362" t="s">
        <v>824</v>
      </c>
      <c r="W2384" s="362"/>
      <c r="X2384" s="362" t="s">
        <v>9</v>
      </c>
      <c r="Y2384" s="362" t="s">
        <v>9</v>
      </c>
      <c r="Z2384" s="362" t="s">
        <v>90</v>
      </c>
      <c r="AA2384" s="366" t="s">
        <v>90</v>
      </c>
      <c r="AB2384" s="362" t="s">
        <v>90</v>
      </c>
      <c r="AC2384" s="380"/>
      <c r="AD2384" s="362"/>
      <c r="AE2384" s="362"/>
      <c r="AF2384" s="362"/>
      <c r="AG2384" s="362"/>
      <c r="AH2384" s="362"/>
      <c r="AI2384" s="362" t="str">
        <f t="shared" si="37"/>
        <v>NOCNSO</v>
      </c>
      <c r="AJ2384" s="362" t="str">
        <f>VLOOKUP(AI2384,Table1[[#All],[CONCAT]:[Tfiber]],2,FALSE)</f>
        <v>Applications/Tools</v>
      </c>
      <c r="AK2384" s="362" t="s">
        <v>40</v>
      </c>
      <c r="AL2384" s="362"/>
      <c r="AM2384" s="362"/>
      <c r="AN2384" s="362"/>
      <c r="AO2384" s="362"/>
      <c r="AP2384" s="361" t="s">
        <v>803</v>
      </c>
      <c r="AR2384">
        <v>1</v>
      </c>
    </row>
    <row r="2385" spans="2:44" ht="15" hidden="1" customHeight="1" x14ac:dyDescent="0.35">
      <c r="B2385" s="362">
        <v>2383</v>
      </c>
      <c r="C2385" s="362" t="s">
        <v>5744</v>
      </c>
      <c r="D2385" s="362" t="s">
        <v>3</v>
      </c>
      <c r="E2385" s="362" t="s">
        <v>172</v>
      </c>
      <c r="F2385" s="362"/>
      <c r="G2385" s="362"/>
      <c r="H2385" s="362"/>
      <c r="I2385" s="362" t="s">
        <v>26</v>
      </c>
      <c r="J2385" s="362" t="s">
        <v>63</v>
      </c>
      <c r="K2385" s="361" t="s">
        <v>5745</v>
      </c>
      <c r="L2385" s="362"/>
      <c r="M2385" s="362" t="s">
        <v>186</v>
      </c>
      <c r="N2385" s="362" t="s">
        <v>4410</v>
      </c>
      <c r="O2385" s="362"/>
      <c r="P2385" s="362" t="s">
        <v>1398</v>
      </c>
      <c r="Q2385" s="362" t="s">
        <v>4513</v>
      </c>
      <c r="R2385" s="362"/>
      <c r="S2385" s="361"/>
      <c r="T2385" s="362"/>
      <c r="U2385" s="362"/>
      <c r="V2385" s="362" t="s">
        <v>844</v>
      </c>
      <c r="W2385" s="362"/>
      <c r="X2385" s="362"/>
      <c r="Y2385" s="362" t="s">
        <v>48</v>
      </c>
      <c r="Z2385" s="362" t="s">
        <v>90</v>
      </c>
      <c r="AA2385" s="366" t="s">
        <v>90</v>
      </c>
      <c r="AB2385" s="362" t="s">
        <v>90</v>
      </c>
      <c r="AC2385" s="380"/>
      <c r="AD2385" s="362"/>
      <c r="AE2385" s="362"/>
      <c r="AF2385" s="362"/>
      <c r="AG2385" s="362"/>
      <c r="AH2385" s="362"/>
      <c r="AI2385" s="362" t="str">
        <f t="shared" si="37"/>
        <v>NOCGPON</v>
      </c>
      <c r="AJ2385" s="362" t="str">
        <f>VLOOKUP(AI2385,Table1[[#All],[CONCAT]:[Tfiber]],2,FALSE)</f>
        <v>Applications/Tools</v>
      </c>
      <c r="AK2385" s="362" t="s">
        <v>40</v>
      </c>
      <c r="AL2385" s="362" t="str">
        <f>VLOOKUP(C2385,[1]AllOSS!$B:$G,6,0)</f>
        <v>COMPLETED</v>
      </c>
      <c r="AM2385" s="362">
        <f>VLOOKUP(C2385,[1]AllOSS!$B:$K,10,0)</f>
        <v>0</v>
      </c>
      <c r="AN2385" s="362"/>
      <c r="AO2385" s="362"/>
      <c r="AP2385" s="361"/>
      <c r="AR2385">
        <v>1</v>
      </c>
    </row>
    <row r="2386" spans="2:44" ht="15" hidden="1" customHeight="1" x14ac:dyDescent="0.35">
      <c r="B2386" s="362">
        <v>2384</v>
      </c>
      <c r="C2386" s="362" t="s">
        <v>5746</v>
      </c>
      <c r="D2386" s="362" t="s">
        <v>3</v>
      </c>
      <c r="E2386" s="362" t="s">
        <v>172</v>
      </c>
      <c r="F2386" s="362"/>
      <c r="G2386" s="362"/>
      <c r="H2386" s="362"/>
      <c r="I2386" s="362" t="s">
        <v>62</v>
      </c>
      <c r="J2386" s="362" t="s">
        <v>5737</v>
      </c>
      <c r="K2386" s="361" t="s">
        <v>805</v>
      </c>
      <c r="L2386" s="362"/>
      <c r="M2386" s="362" t="s">
        <v>186</v>
      </c>
      <c r="N2386" s="362" t="s">
        <v>90</v>
      </c>
      <c r="O2386" s="362"/>
      <c r="P2386" s="362" t="s">
        <v>62</v>
      </c>
      <c r="Q2386" s="362" t="s">
        <v>5476</v>
      </c>
      <c r="R2386" s="362"/>
      <c r="S2386" s="361" t="s">
        <v>90</v>
      </c>
      <c r="T2386" s="362"/>
      <c r="U2386" s="362"/>
      <c r="V2386" s="362" t="s">
        <v>824</v>
      </c>
      <c r="W2386" s="362"/>
      <c r="X2386" s="362" t="s">
        <v>9</v>
      </c>
      <c r="Y2386" s="362" t="s">
        <v>9</v>
      </c>
      <c r="Z2386" s="362" t="s">
        <v>90</v>
      </c>
      <c r="AA2386" s="366" t="s">
        <v>90</v>
      </c>
      <c r="AB2386" s="362" t="s">
        <v>90</v>
      </c>
      <c r="AC2386" s="380"/>
      <c r="AD2386" s="362"/>
      <c r="AE2386" s="362"/>
      <c r="AF2386" s="362"/>
      <c r="AG2386" s="362"/>
      <c r="AH2386" s="362"/>
      <c r="AI2386" s="362" t="str">
        <f t="shared" si="37"/>
        <v>NOCNSO</v>
      </c>
      <c r="AJ2386" s="362" t="str">
        <f>VLOOKUP(AI2386,Table1[[#All],[CONCAT]:[Tfiber]],2,FALSE)</f>
        <v>Applications/Tools</v>
      </c>
      <c r="AK2386" s="362" t="s">
        <v>40</v>
      </c>
      <c r="AL2386" s="362"/>
      <c r="AM2386" s="362"/>
      <c r="AN2386" s="362"/>
      <c r="AO2386" s="362"/>
      <c r="AP2386" s="361" t="s">
        <v>806</v>
      </c>
      <c r="AR2386">
        <v>1</v>
      </c>
    </row>
    <row r="2387" spans="2:44" ht="15" hidden="1" customHeight="1" x14ac:dyDescent="0.35">
      <c r="B2387" s="362">
        <v>2385</v>
      </c>
      <c r="C2387" s="362" t="s">
        <v>5747</v>
      </c>
      <c r="D2387" s="362" t="s">
        <v>3</v>
      </c>
      <c r="E2387" s="362" t="s">
        <v>172</v>
      </c>
      <c r="F2387" s="362"/>
      <c r="G2387" s="362"/>
      <c r="H2387" s="362"/>
      <c r="I2387" s="362" t="s">
        <v>62</v>
      </c>
      <c r="J2387" s="362" t="s">
        <v>5737</v>
      </c>
      <c r="K2387" s="361" t="s">
        <v>5748</v>
      </c>
      <c r="L2387" s="362"/>
      <c r="M2387" s="362" t="s">
        <v>186</v>
      </c>
      <c r="N2387" s="362" t="s">
        <v>90</v>
      </c>
      <c r="O2387" s="362"/>
      <c r="P2387" s="362" t="s">
        <v>62</v>
      </c>
      <c r="Q2387" s="362" t="s">
        <v>5476</v>
      </c>
      <c r="R2387" s="362"/>
      <c r="S2387" s="361" t="s">
        <v>90</v>
      </c>
      <c r="T2387" s="362"/>
      <c r="U2387" s="362"/>
      <c r="V2387" s="362" t="s">
        <v>824</v>
      </c>
      <c r="W2387" s="362"/>
      <c r="X2387" s="362" t="s">
        <v>9</v>
      </c>
      <c r="Y2387" s="362" t="s">
        <v>9</v>
      </c>
      <c r="Z2387" s="362" t="s">
        <v>90</v>
      </c>
      <c r="AA2387" s="366" t="s">
        <v>90</v>
      </c>
      <c r="AB2387" s="362" t="s">
        <v>90</v>
      </c>
      <c r="AC2387" s="380"/>
      <c r="AD2387" s="362"/>
      <c r="AE2387" s="362"/>
      <c r="AF2387" s="362"/>
      <c r="AG2387" s="362"/>
      <c r="AH2387" s="362"/>
      <c r="AI2387" s="362" t="str">
        <f t="shared" si="37"/>
        <v>NOCNSO</v>
      </c>
      <c r="AJ2387" s="362" t="str">
        <f>VLOOKUP(AI2387,Table1[[#All],[CONCAT]:[Tfiber]],2,FALSE)</f>
        <v>Applications/Tools</v>
      </c>
      <c r="AK2387" s="362" t="s">
        <v>40</v>
      </c>
      <c r="AL2387" s="362"/>
      <c r="AM2387" s="362"/>
      <c r="AN2387" s="362"/>
      <c r="AO2387" s="362"/>
      <c r="AP2387" s="361" t="e">
        <v>#N/A</v>
      </c>
      <c r="AR2387">
        <v>1</v>
      </c>
    </row>
    <row r="2388" spans="2:44" ht="15" hidden="1" customHeight="1" x14ac:dyDescent="0.35">
      <c r="B2388" s="362">
        <v>2386</v>
      </c>
      <c r="C2388" s="362" t="s">
        <v>5749</v>
      </c>
      <c r="D2388" s="362" t="s">
        <v>3</v>
      </c>
      <c r="E2388" s="362" t="s">
        <v>172</v>
      </c>
      <c r="F2388" s="362"/>
      <c r="G2388" s="362"/>
      <c r="H2388" s="362"/>
      <c r="I2388" s="362" t="s">
        <v>62</v>
      </c>
      <c r="J2388" s="362" t="s">
        <v>5737</v>
      </c>
      <c r="K2388" s="361" t="s">
        <v>5750</v>
      </c>
      <c r="L2388" s="362"/>
      <c r="M2388" s="362" t="s">
        <v>186</v>
      </c>
      <c r="N2388" s="362" t="s">
        <v>90</v>
      </c>
      <c r="O2388" s="362"/>
      <c r="P2388" s="362" t="s">
        <v>62</v>
      </c>
      <c r="Q2388" s="362" t="s">
        <v>5476</v>
      </c>
      <c r="R2388" s="362"/>
      <c r="S2388" s="361" t="s">
        <v>90</v>
      </c>
      <c r="T2388" s="362"/>
      <c r="U2388" s="362"/>
      <c r="V2388" s="362" t="s">
        <v>824</v>
      </c>
      <c r="W2388" s="362"/>
      <c r="X2388" s="362" t="s">
        <v>9</v>
      </c>
      <c r="Y2388" s="362" t="s">
        <v>9</v>
      </c>
      <c r="Z2388" s="362" t="s">
        <v>90</v>
      </c>
      <c r="AA2388" s="366" t="s">
        <v>90</v>
      </c>
      <c r="AB2388" s="362" t="s">
        <v>90</v>
      </c>
      <c r="AC2388" s="380"/>
      <c r="AD2388" s="362"/>
      <c r="AE2388" s="362"/>
      <c r="AF2388" s="362"/>
      <c r="AG2388" s="362"/>
      <c r="AH2388" s="362"/>
      <c r="AI2388" s="362" t="str">
        <f t="shared" si="37"/>
        <v>NOCNSO</v>
      </c>
      <c r="AJ2388" s="362" t="str">
        <f>VLOOKUP(AI2388,Table1[[#All],[CONCAT]:[Tfiber]],2,FALSE)</f>
        <v>Applications/Tools</v>
      </c>
      <c r="AK2388" s="362" t="s">
        <v>40</v>
      </c>
      <c r="AL2388" s="362"/>
      <c r="AM2388" s="362"/>
      <c r="AN2388" s="362"/>
      <c r="AO2388" s="362"/>
      <c r="AP2388" s="361" t="e">
        <v>#N/A</v>
      </c>
      <c r="AR2388">
        <v>1</v>
      </c>
    </row>
    <row r="2389" spans="2:44" ht="15" hidden="1" customHeight="1" x14ac:dyDescent="0.35">
      <c r="B2389" s="362">
        <v>2387</v>
      </c>
      <c r="C2389" s="362" t="s">
        <v>5751</v>
      </c>
      <c r="D2389" s="362" t="s">
        <v>3</v>
      </c>
      <c r="E2389" s="362" t="s">
        <v>172</v>
      </c>
      <c r="F2389" s="362"/>
      <c r="G2389" s="362"/>
      <c r="H2389" s="362"/>
      <c r="I2389" s="362" t="s">
        <v>62</v>
      </c>
      <c r="J2389" s="362" t="s">
        <v>5737</v>
      </c>
      <c r="K2389" s="361" t="s">
        <v>5752</v>
      </c>
      <c r="L2389" s="362"/>
      <c r="M2389" s="362" t="s">
        <v>186</v>
      </c>
      <c r="N2389" s="362" t="s">
        <v>90</v>
      </c>
      <c r="O2389" s="362"/>
      <c r="P2389" s="362" t="s">
        <v>62</v>
      </c>
      <c r="Q2389" s="362" t="s">
        <v>5476</v>
      </c>
      <c r="R2389" s="362"/>
      <c r="S2389" s="361" t="s">
        <v>90</v>
      </c>
      <c r="T2389" s="362"/>
      <c r="U2389" s="362"/>
      <c r="V2389" s="362" t="s">
        <v>824</v>
      </c>
      <c r="W2389" s="362"/>
      <c r="X2389" s="362" t="s">
        <v>9</v>
      </c>
      <c r="Y2389" s="362" t="s">
        <v>9</v>
      </c>
      <c r="Z2389" s="362" t="s">
        <v>90</v>
      </c>
      <c r="AA2389" s="366" t="s">
        <v>90</v>
      </c>
      <c r="AB2389" s="362" t="s">
        <v>90</v>
      </c>
      <c r="AC2389" s="380"/>
      <c r="AD2389" s="362"/>
      <c r="AE2389" s="362"/>
      <c r="AF2389" s="362"/>
      <c r="AG2389" s="362"/>
      <c r="AH2389" s="362"/>
      <c r="AI2389" s="362" t="str">
        <f t="shared" si="37"/>
        <v>NOCNSO</v>
      </c>
      <c r="AJ2389" s="362" t="str">
        <f>VLOOKUP(AI2389,Table1[[#All],[CONCAT]:[Tfiber]],2,FALSE)</f>
        <v>Applications/Tools</v>
      </c>
      <c r="AK2389" s="362" t="s">
        <v>40</v>
      </c>
      <c r="AL2389" s="362"/>
      <c r="AM2389" s="362"/>
      <c r="AN2389" s="362"/>
      <c r="AO2389" s="362"/>
      <c r="AP2389" s="361" t="e">
        <v>#N/A</v>
      </c>
      <c r="AR2389">
        <v>1</v>
      </c>
    </row>
    <row r="2390" spans="2:44" ht="15" hidden="1" customHeight="1" x14ac:dyDescent="0.35">
      <c r="B2390" s="362">
        <v>2388</v>
      </c>
      <c r="C2390" s="362" t="s">
        <v>5753</v>
      </c>
      <c r="D2390" s="362" t="s">
        <v>3</v>
      </c>
      <c r="E2390" s="362" t="s">
        <v>172</v>
      </c>
      <c r="F2390" s="362"/>
      <c r="G2390" s="362"/>
      <c r="H2390" s="362"/>
      <c r="I2390" s="362" t="s">
        <v>62</v>
      </c>
      <c r="J2390" s="362" t="s">
        <v>5737</v>
      </c>
      <c r="K2390" s="361" t="s">
        <v>5754</v>
      </c>
      <c r="L2390" s="362"/>
      <c r="M2390" s="362" t="s">
        <v>186</v>
      </c>
      <c r="N2390" s="362" t="s">
        <v>90</v>
      </c>
      <c r="O2390" s="362"/>
      <c r="P2390" s="362" t="s">
        <v>62</v>
      </c>
      <c r="Q2390" s="362" t="s">
        <v>5476</v>
      </c>
      <c r="R2390" s="362"/>
      <c r="S2390" s="361" t="s">
        <v>90</v>
      </c>
      <c r="T2390" s="362"/>
      <c r="U2390" s="362"/>
      <c r="V2390" s="362" t="s">
        <v>824</v>
      </c>
      <c r="W2390" s="362"/>
      <c r="X2390" s="362" t="s">
        <v>9</v>
      </c>
      <c r="Y2390" s="362" t="s">
        <v>9</v>
      </c>
      <c r="Z2390" s="362" t="s">
        <v>90</v>
      </c>
      <c r="AA2390" s="366" t="s">
        <v>90</v>
      </c>
      <c r="AB2390" s="362" t="s">
        <v>90</v>
      </c>
      <c r="AC2390" s="380"/>
      <c r="AD2390" s="362"/>
      <c r="AE2390" s="362"/>
      <c r="AF2390" s="362"/>
      <c r="AG2390" s="362"/>
      <c r="AH2390" s="362"/>
      <c r="AI2390" s="362" t="str">
        <f t="shared" si="37"/>
        <v>NOCNSO</v>
      </c>
      <c r="AJ2390" s="362" t="str">
        <f>VLOOKUP(AI2390,Table1[[#All],[CONCAT]:[Tfiber]],2,FALSE)</f>
        <v>Applications/Tools</v>
      </c>
      <c r="AK2390" s="362" t="s">
        <v>40</v>
      </c>
      <c r="AL2390" s="362"/>
      <c r="AM2390" s="362"/>
      <c r="AN2390" s="362"/>
      <c r="AO2390" s="362"/>
      <c r="AP2390" s="361" t="e">
        <v>#N/A</v>
      </c>
      <c r="AR2390">
        <v>1</v>
      </c>
    </row>
    <row r="2391" spans="2:44" ht="15" hidden="1" customHeight="1" x14ac:dyDescent="0.35">
      <c r="B2391" s="362">
        <v>2389</v>
      </c>
      <c r="C2391" s="362" t="s">
        <v>5755</v>
      </c>
      <c r="D2391" s="362" t="s">
        <v>3</v>
      </c>
      <c r="E2391" s="362" t="s">
        <v>172</v>
      </c>
      <c r="F2391" s="362"/>
      <c r="G2391" s="362"/>
      <c r="H2391" s="362"/>
      <c r="I2391" s="362" t="s">
        <v>62</v>
      </c>
      <c r="J2391" s="362" t="s">
        <v>5737</v>
      </c>
      <c r="K2391" s="361" t="s">
        <v>5756</v>
      </c>
      <c r="L2391" s="362"/>
      <c r="M2391" s="362" t="s">
        <v>186</v>
      </c>
      <c r="N2391" s="362" t="s">
        <v>90</v>
      </c>
      <c r="O2391" s="362"/>
      <c r="P2391" s="362" t="s">
        <v>62</v>
      </c>
      <c r="Q2391" s="362" t="s">
        <v>5476</v>
      </c>
      <c r="R2391" s="362"/>
      <c r="S2391" s="361" t="s">
        <v>90</v>
      </c>
      <c r="T2391" s="362"/>
      <c r="U2391" s="362"/>
      <c r="V2391" s="362" t="s">
        <v>824</v>
      </c>
      <c r="W2391" s="362"/>
      <c r="X2391" s="362" t="s">
        <v>9</v>
      </c>
      <c r="Y2391" s="362" t="s">
        <v>9</v>
      </c>
      <c r="Z2391" s="362" t="s">
        <v>90</v>
      </c>
      <c r="AA2391" s="366" t="s">
        <v>90</v>
      </c>
      <c r="AB2391" s="362" t="s">
        <v>90</v>
      </c>
      <c r="AC2391" s="380"/>
      <c r="AD2391" s="362"/>
      <c r="AE2391" s="362"/>
      <c r="AF2391" s="362"/>
      <c r="AG2391" s="362"/>
      <c r="AH2391" s="362"/>
      <c r="AI2391" s="362" t="str">
        <f t="shared" si="37"/>
        <v>NOCNSO</v>
      </c>
      <c r="AJ2391" s="362" t="str">
        <f>VLOOKUP(AI2391,Table1[[#All],[CONCAT]:[Tfiber]],2,FALSE)</f>
        <v>Applications/Tools</v>
      </c>
      <c r="AK2391" s="362" t="s">
        <v>40</v>
      </c>
      <c r="AL2391" s="362"/>
      <c r="AM2391" s="362"/>
      <c r="AN2391" s="362"/>
      <c r="AO2391" s="362"/>
      <c r="AP2391" s="361" t="e">
        <v>#N/A</v>
      </c>
      <c r="AR2391">
        <v>1</v>
      </c>
    </row>
    <row r="2392" spans="2:44" ht="15" hidden="1" customHeight="1" x14ac:dyDescent="0.35">
      <c r="B2392" s="362">
        <v>2390</v>
      </c>
      <c r="C2392" s="362" t="s">
        <v>5757</v>
      </c>
      <c r="D2392" s="362" t="s">
        <v>3</v>
      </c>
      <c r="E2392" s="362" t="s">
        <v>172</v>
      </c>
      <c r="F2392" s="362"/>
      <c r="G2392" s="362"/>
      <c r="H2392" s="362"/>
      <c r="I2392" s="362" t="s">
        <v>62</v>
      </c>
      <c r="J2392" s="362" t="s">
        <v>5737</v>
      </c>
      <c r="K2392" s="361" t="s">
        <v>5758</v>
      </c>
      <c r="L2392" s="362"/>
      <c r="M2392" s="362" t="s">
        <v>186</v>
      </c>
      <c r="N2392" s="362" t="s">
        <v>90</v>
      </c>
      <c r="O2392" s="362"/>
      <c r="P2392" s="362" t="s">
        <v>62</v>
      </c>
      <c r="Q2392" s="362" t="s">
        <v>5476</v>
      </c>
      <c r="R2392" s="362"/>
      <c r="S2392" s="361" t="s">
        <v>90</v>
      </c>
      <c r="T2392" s="362"/>
      <c r="U2392" s="362"/>
      <c r="V2392" s="362" t="s">
        <v>824</v>
      </c>
      <c r="W2392" s="362"/>
      <c r="X2392" s="362" t="s">
        <v>9</v>
      </c>
      <c r="Y2392" s="362" t="s">
        <v>9</v>
      </c>
      <c r="Z2392" s="362" t="s">
        <v>90</v>
      </c>
      <c r="AA2392" s="366" t="s">
        <v>90</v>
      </c>
      <c r="AB2392" s="362" t="s">
        <v>90</v>
      </c>
      <c r="AC2392" s="380"/>
      <c r="AD2392" s="362"/>
      <c r="AE2392" s="362"/>
      <c r="AF2392" s="362"/>
      <c r="AG2392" s="362"/>
      <c r="AH2392" s="362"/>
      <c r="AI2392" s="362" t="str">
        <f t="shared" si="37"/>
        <v>NOCNSO</v>
      </c>
      <c r="AJ2392" s="362" t="str">
        <f>VLOOKUP(AI2392,Table1[[#All],[CONCAT]:[Tfiber]],2,FALSE)</f>
        <v>Applications/Tools</v>
      </c>
      <c r="AK2392" s="362" t="s">
        <v>40</v>
      </c>
      <c r="AL2392" s="362"/>
      <c r="AM2392" s="362"/>
      <c r="AN2392" s="362"/>
      <c r="AO2392" s="362"/>
      <c r="AP2392" s="361" t="e">
        <v>#N/A</v>
      </c>
      <c r="AR2392">
        <v>1</v>
      </c>
    </row>
    <row r="2393" spans="2:44" ht="15" hidden="1" customHeight="1" x14ac:dyDescent="0.35">
      <c r="B2393" s="362">
        <v>2391</v>
      </c>
      <c r="C2393" s="362" t="s">
        <v>5759</v>
      </c>
      <c r="D2393" s="362" t="s">
        <v>3</v>
      </c>
      <c r="E2393" s="362" t="s">
        <v>172</v>
      </c>
      <c r="F2393" s="362"/>
      <c r="G2393" s="362"/>
      <c r="H2393" s="362"/>
      <c r="I2393" s="362" t="s">
        <v>62</v>
      </c>
      <c r="J2393" s="362" t="s">
        <v>5737</v>
      </c>
      <c r="K2393" s="361" t="s">
        <v>5760</v>
      </c>
      <c r="L2393" s="362"/>
      <c r="M2393" s="362" t="s">
        <v>186</v>
      </c>
      <c r="N2393" s="362" t="s">
        <v>90</v>
      </c>
      <c r="O2393" s="362"/>
      <c r="P2393" s="362" t="s">
        <v>62</v>
      </c>
      <c r="Q2393" s="362" t="s">
        <v>5476</v>
      </c>
      <c r="R2393" s="362"/>
      <c r="S2393" s="361" t="s">
        <v>90</v>
      </c>
      <c r="T2393" s="362"/>
      <c r="U2393" s="362"/>
      <c r="V2393" s="362" t="s">
        <v>824</v>
      </c>
      <c r="W2393" s="362"/>
      <c r="X2393" s="362" t="s">
        <v>9</v>
      </c>
      <c r="Y2393" s="362" t="s">
        <v>9</v>
      </c>
      <c r="Z2393" s="362" t="s">
        <v>90</v>
      </c>
      <c r="AA2393" s="366" t="s">
        <v>90</v>
      </c>
      <c r="AB2393" s="362" t="s">
        <v>90</v>
      </c>
      <c r="AC2393" s="380"/>
      <c r="AD2393" s="362"/>
      <c r="AE2393" s="362"/>
      <c r="AF2393" s="362"/>
      <c r="AG2393" s="362"/>
      <c r="AH2393" s="362"/>
      <c r="AI2393" s="362" t="str">
        <f t="shared" si="37"/>
        <v>NOCNSO</v>
      </c>
      <c r="AJ2393" s="362" t="str">
        <f>VLOOKUP(AI2393,Table1[[#All],[CONCAT]:[Tfiber]],2,FALSE)</f>
        <v>Applications/Tools</v>
      </c>
      <c r="AK2393" s="362" t="s">
        <v>40</v>
      </c>
      <c r="AL2393" s="362"/>
      <c r="AM2393" s="362"/>
      <c r="AN2393" s="362"/>
      <c r="AO2393" s="362"/>
      <c r="AP2393" s="361" t="e">
        <v>#N/A</v>
      </c>
      <c r="AR2393">
        <v>1</v>
      </c>
    </row>
    <row r="2394" spans="2:44" ht="15" hidden="1" customHeight="1" x14ac:dyDescent="0.35">
      <c r="B2394" s="362">
        <v>2392</v>
      </c>
      <c r="C2394" s="362" t="s">
        <v>5761</v>
      </c>
      <c r="D2394" s="362" t="s">
        <v>3</v>
      </c>
      <c r="E2394" s="362" t="s">
        <v>172</v>
      </c>
      <c r="F2394" s="362"/>
      <c r="G2394" s="362"/>
      <c r="H2394" s="362"/>
      <c r="I2394" s="362" t="s">
        <v>62</v>
      </c>
      <c r="J2394" s="362" t="s">
        <v>5737</v>
      </c>
      <c r="K2394" s="361" t="s">
        <v>5762</v>
      </c>
      <c r="L2394" s="362"/>
      <c r="M2394" s="362" t="s">
        <v>186</v>
      </c>
      <c r="N2394" s="362" t="s">
        <v>90</v>
      </c>
      <c r="O2394" s="362"/>
      <c r="P2394" s="362" t="s">
        <v>62</v>
      </c>
      <c r="Q2394" s="362" t="s">
        <v>5476</v>
      </c>
      <c r="R2394" s="362"/>
      <c r="S2394" s="361" t="s">
        <v>90</v>
      </c>
      <c r="T2394" s="362"/>
      <c r="U2394" s="362"/>
      <c r="V2394" s="362" t="s">
        <v>824</v>
      </c>
      <c r="W2394" s="362"/>
      <c r="X2394" s="362" t="s">
        <v>9</v>
      </c>
      <c r="Y2394" s="362" t="s">
        <v>9</v>
      </c>
      <c r="Z2394" s="362" t="s">
        <v>90</v>
      </c>
      <c r="AA2394" s="366" t="s">
        <v>90</v>
      </c>
      <c r="AB2394" s="362" t="s">
        <v>90</v>
      </c>
      <c r="AC2394" s="380"/>
      <c r="AD2394" s="362"/>
      <c r="AE2394" s="362"/>
      <c r="AF2394" s="362"/>
      <c r="AG2394" s="362"/>
      <c r="AH2394" s="362"/>
      <c r="AI2394" s="362" t="str">
        <f t="shared" si="37"/>
        <v>NOCNSO</v>
      </c>
      <c r="AJ2394" s="362" t="str">
        <f>VLOOKUP(AI2394,Table1[[#All],[CONCAT]:[Tfiber]],2,FALSE)</f>
        <v>Applications/Tools</v>
      </c>
      <c r="AK2394" s="362" t="s">
        <v>40</v>
      </c>
      <c r="AL2394" s="362"/>
      <c r="AM2394" s="362"/>
      <c r="AN2394" s="362"/>
      <c r="AO2394" s="362"/>
      <c r="AP2394" s="361" t="e">
        <v>#N/A</v>
      </c>
      <c r="AR2394">
        <v>1</v>
      </c>
    </row>
    <row r="2395" spans="2:44" ht="15" hidden="1" customHeight="1" x14ac:dyDescent="0.35">
      <c r="B2395" s="362">
        <v>2393</v>
      </c>
      <c r="C2395" s="362" t="s">
        <v>5763</v>
      </c>
      <c r="D2395" s="362" t="s">
        <v>3</v>
      </c>
      <c r="E2395" s="362" t="s">
        <v>172</v>
      </c>
      <c r="F2395" s="362"/>
      <c r="G2395" s="362"/>
      <c r="H2395" s="362"/>
      <c r="I2395" s="362" t="s">
        <v>26</v>
      </c>
      <c r="J2395" s="362" t="s">
        <v>63</v>
      </c>
      <c r="K2395" s="361" t="s">
        <v>5764</v>
      </c>
      <c r="L2395" s="362"/>
      <c r="M2395" s="362" t="s">
        <v>186</v>
      </c>
      <c r="N2395" s="362" t="s">
        <v>4410</v>
      </c>
      <c r="O2395" s="362"/>
      <c r="P2395" s="362" t="s">
        <v>1398</v>
      </c>
      <c r="Q2395" s="362" t="s">
        <v>4513</v>
      </c>
      <c r="R2395" s="362"/>
      <c r="S2395" s="361" t="s">
        <v>5693</v>
      </c>
      <c r="T2395" s="362"/>
      <c r="U2395" s="362"/>
      <c r="V2395" s="362" t="s">
        <v>844</v>
      </c>
      <c r="W2395" s="362"/>
      <c r="X2395" s="362"/>
      <c r="Y2395" s="362" t="s">
        <v>48</v>
      </c>
      <c r="Z2395" s="362" t="s">
        <v>90</v>
      </c>
      <c r="AA2395" s="366" t="s">
        <v>90</v>
      </c>
      <c r="AB2395" s="362" t="s">
        <v>90</v>
      </c>
      <c r="AC2395" s="380"/>
      <c r="AD2395" s="362"/>
      <c r="AE2395" s="362"/>
      <c r="AF2395" s="362"/>
      <c r="AG2395" s="362"/>
      <c r="AH2395" s="362"/>
      <c r="AI2395" s="362" t="str">
        <f t="shared" si="37"/>
        <v>NOCGPON</v>
      </c>
      <c r="AJ2395" s="362" t="str">
        <f>VLOOKUP(AI2395,Table1[[#All],[CONCAT]:[Tfiber]],2,FALSE)</f>
        <v>Applications/Tools</v>
      </c>
      <c r="AK2395" s="362" t="s">
        <v>40</v>
      </c>
      <c r="AL2395" s="362" t="str">
        <f>VLOOKUP(C2395,[1]AllOSS!$B:$G,6,0)</f>
        <v>COMPLETED</v>
      </c>
      <c r="AM2395" s="362" t="str">
        <f>VLOOKUP(C2395,[1]AllOSS!$B:$K,10,0)</f>
        <v>09-09-2025: Aging Report available, Stabilization Required -real time data</v>
      </c>
      <c r="AN2395" s="362"/>
      <c r="AO2395" s="362"/>
      <c r="AP2395" s="361"/>
      <c r="AR2395">
        <v>1</v>
      </c>
    </row>
    <row r="2396" spans="2:44" ht="15" hidden="1" customHeight="1" x14ac:dyDescent="0.35">
      <c r="B2396" s="362">
        <v>2394</v>
      </c>
      <c r="C2396" s="362" t="s">
        <v>5765</v>
      </c>
      <c r="D2396" s="362" t="s">
        <v>3</v>
      </c>
      <c r="E2396" s="362" t="s">
        <v>172</v>
      </c>
      <c r="F2396" s="362"/>
      <c r="G2396" s="362"/>
      <c r="H2396" s="362"/>
      <c r="I2396" s="362" t="s">
        <v>26</v>
      </c>
      <c r="J2396" s="362" t="s">
        <v>63</v>
      </c>
      <c r="K2396" s="361" t="s">
        <v>5766</v>
      </c>
      <c r="L2396" s="362"/>
      <c r="M2396" s="362" t="s">
        <v>186</v>
      </c>
      <c r="N2396" s="362" t="s">
        <v>4410</v>
      </c>
      <c r="O2396" s="362"/>
      <c r="P2396" s="362" t="s">
        <v>1398</v>
      </c>
      <c r="Q2396" s="362" t="s">
        <v>4513</v>
      </c>
      <c r="R2396" s="362"/>
      <c r="S2396" s="361" t="s">
        <v>5693</v>
      </c>
      <c r="T2396" s="362"/>
      <c r="U2396" s="362"/>
      <c r="V2396" s="362" t="s">
        <v>844</v>
      </c>
      <c r="W2396" s="362"/>
      <c r="X2396" s="362"/>
      <c r="Y2396" s="362" t="s">
        <v>48</v>
      </c>
      <c r="Z2396" s="362" t="s">
        <v>90</v>
      </c>
      <c r="AA2396" s="366" t="s">
        <v>90</v>
      </c>
      <c r="AB2396" s="362" t="s">
        <v>90</v>
      </c>
      <c r="AC2396" s="380"/>
      <c r="AD2396" s="362"/>
      <c r="AE2396" s="362"/>
      <c r="AF2396" s="362"/>
      <c r="AG2396" s="362"/>
      <c r="AH2396" s="362"/>
      <c r="AI2396" s="362" t="str">
        <f t="shared" si="37"/>
        <v>NOCGPON</v>
      </c>
      <c r="AJ2396" s="362" t="str">
        <f>VLOOKUP(AI2396,Table1[[#All],[CONCAT]:[Tfiber]],2,FALSE)</f>
        <v>Applications/Tools</v>
      </c>
      <c r="AK2396" s="362" t="s">
        <v>40</v>
      </c>
      <c r="AL2396" s="362" t="str">
        <f>VLOOKUP(C2396,[1]AllOSS!$B:$G,6,0)</f>
        <v>COMPLETED</v>
      </c>
      <c r="AM2396" s="362" t="str">
        <f>VLOOKUP(C2396,[1]AllOSS!$B:$K,10,0)</f>
        <v>09-09-2025: Aging Report available, Stabilization Required</v>
      </c>
      <c r="AN2396" s="362"/>
      <c r="AO2396" s="362"/>
      <c r="AP2396" s="361"/>
      <c r="AR2396">
        <v>1</v>
      </c>
    </row>
    <row r="2397" spans="2:44" ht="15" hidden="1" customHeight="1" x14ac:dyDescent="0.35">
      <c r="B2397" s="362">
        <v>2395</v>
      </c>
      <c r="C2397" s="362" t="s">
        <v>5767</v>
      </c>
      <c r="D2397" s="362" t="s">
        <v>3</v>
      </c>
      <c r="E2397" s="362" t="s">
        <v>172</v>
      </c>
      <c r="F2397" s="362"/>
      <c r="G2397" s="362" t="s">
        <v>63</v>
      </c>
      <c r="H2397" s="362" t="s">
        <v>63</v>
      </c>
      <c r="I2397" s="362" t="s">
        <v>63</v>
      </c>
      <c r="J2397" s="362" t="s">
        <v>4392</v>
      </c>
      <c r="K2397" s="361" t="s">
        <v>5768</v>
      </c>
      <c r="L2397" s="362"/>
      <c r="M2397" s="362" t="s">
        <v>186</v>
      </c>
      <c r="N2397" s="362" t="s">
        <v>90</v>
      </c>
      <c r="O2397" s="362"/>
      <c r="P2397" s="362" t="s">
        <v>2208</v>
      </c>
      <c r="Q2397" s="362" t="s">
        <v>4394</v>
      </c>
      <c r="R2397" s="362"/>
      <c r="S2397" s="361"/>
      <c r="T2397" s="362"/>
      <c r="U2397" s="362"/>
      <c r="V2397" s="362" t="s">
        <v>844</v>
      </c>
      <c r="W2397" s="362"/>
      <c r="X2397" s="362" t="s">
        <v>9</v>
      </c>
      <c r="Y2397" s="362" t="s">
        <v>9</v>
      </c>
      <c r="Z2397" s="362" t="s">
        <v>90</v>
      </c>
      <c r="AA2397" s="366" t="s">
        <v>90</v>
      </c>
      <c r="AB2397" s="362" t="s">
        <v>90</v>
      </c>
      <c r="AC2397" s="380"/>
      <c r="AD2397" s="362"/>
      <c r="AE2397" s="362"/>
      <c r="AF2397" s="362"/>
      <c r="AG2397" s="362"/>
      <c r="AH2397" s="362"/>
      <c r="AI2397" s="362" t="str">
        <f t="shared" si="37"/>
        <v>NOCOSS</v>
      </c>
      <c r="AJ2397" s="362" t="str">
        <f>VLOOKUP(AI2397,Table1[[#All],[CONCAT]:[Tfiber]],2,FALSE)</f>
        <v>Applications/Tools</v>
      </c>
      <c r="AK2397" s="362" t="s">
        <v>40</v>
      </c>
      <c r="AL2397" s="362" t="str">
        <f>VLOOKUP(C2397,[1]AllOSS!$B:$G,6,0)</f>
        <v>OPEN</v>
      </c>
      <c r="AM2397" s="362">
        <f>VLOOKUP(C2397,[1]AllOSS!$B:$K,10,0)</f>
        <v>0</v>
      </c>
      <c r="AN2397" s="362"/>
      <c r="AO2397" s="362"/>
      <c r="AP2397" s="361" t="e">
        <v>#N/A</v>
      </c>
      <c r="AR2397">
        <v>1</v>
      </c>
    </row>
    <row r="2398" spans="2:44" ht="15" hidden="1" customHeight="1" x14ac:dyDescent="0.35">
      <c r="B2398" s="362">
        <v>2396</v>
      </c>
      <c r="C2398" s="362" t="s">
        <v>5769</v>
      </c>
      <c r="D2398" s="362" t="s">
        <v>3</v>
      </c>
      <c r="E2398" s="362" t="s">
        <v>172</v>
      </c>
      <c r="F2398" s="362"/>
      <c r="G2398" s="362"/>
      <c r="H2398" s="362"/>
      <c r="I2398" s="362" t="s">
        <v>26</v>
      </c>
      <c r="J2398" s="362" t="s">
        <v>63</v>
      </c>
      <c r="K2398" s="361" t="s">
        <v>5770</v>
      </c>
      <c r="L2398" s="362"/>
      <c r="M2398" s="362" t="s">
        <v>186</v>
      </c>
      <c r="N2398" s="362" t="s">
        <v>4410</v>
      </c>
      <c r="O2398" s="362"/>
      <c r="P2398" s="362" t="s">
        <v>1398</v>
      </c>
      <c r="Q2398" s="362" t="s">
        <v>4513</v>
      </c>
      <c r="R2398" s="362"/>
      <c r="S2398" s="361"/>
      <c r="T2398" s="362"/>
      <c r="U2398" s="362"/>
      <c r="V2398" s="362" t="s">
        <v>844</v>
      </c>
      <c r="W2398" s="362"/>
      <c r="X2398" s="362"/>
      <c r="Y2398" s="362" t="s">
        <v>48</v>
      </c>
      <c r="Z2398" s="362" t="s">
        <v>90</v>
      </c>
      <c r="AA2398" s="366" t="s">
        <v>90</v>
      </c>
      <c r="AB2398" s="362" t="s">
        <v>90</v>
      </c>
      <c r="AC2398" s="380"/>
      <c r="AD2398" s="362"/>
      <c r="AE2398" s="362"/>
      <c r="AF2398" s="362"/>
      <c r="AG2398" s="362"/>
      <c r="AH2398" s="362"/>
      <c r="AI2398" s="362" t="str">
        <f t="shared" si="37"/>
        <v>NOCGPON</v>
      </c>
      <c r="AJ2398" s="362" t="str">
        <f>VLOOKUP(AI2398,Table1[[#All],[CONCAT]:[Tfiber]],2,FALSE)</f>
        <v>Applications/Tools</v>
      </c>
      <c r="AK2398" s="362" t="s">
        <v>40</v>
      </c>
      <c r="AL2398" s="362" t="str">
        <f>VLOOKUP(C2398,[1]AllOSS!$B:$G,6,0)</f>
        <v>COMPLETED</v>
      </c>
      <c r="AM2398" s="362">
        <f>VLOOKUP(C2398,[1]AllOSS!$B:$K,10,0)</f>
        <v>0</v>
      </c>
      <c r="AN2398" s="362"/>
      <c r="AO2398" s="362"/>
      <c r="AP2398" s="361"/>
      <c r="AR2398">
        <v>1</v>
      </c>
    </row>
    <row r="2399" spans="2:44" ht="15" hidden="1" customHeight="1" x14ac:dyDescent="0.35">
      <c r="B2399" s="362">
        <v>2397</v>
      </c>
      <c r="C2399" s="362" t="s">
        <v>5771</v>
      </c>
      <c r="D2399" s="362" t="s">
        <v>3</v>
      </c>
      <c r="E2399" s="362" t="s">
        <v>172</v>
      </c>
      <c r="F2399" s="362"/>
      <c r="G2399" s="362"/>
      <c r="H2399" s="362"/>
      <c r="I2399" s="362" t="s">
        <v>26</v>
      </c>
      <c r="J2399" s="362" t="s">
        <v>63</v>
      </c>
      <c r="K2399" s="361" t="s">
        <v>5772</v>
      </c>
      <c r="L2399" s="362"/>
      <c r="M2399" s="362" t="s">
        <v>186</v>
      </c>
      <c r="N2399" s="362" t="s">
        <v>4410</v>
      </c>
      <c r="O2399" s="362"/>
      <c r="P2399" s="362" t="s">
        <v>1398</v>
      </c>
      <c r="Q2399" s="362" t="s">
        <v>4513</v>
      </c>
      <c r="R2399" s="362"/>
      <c r="S2399" s="361"/>
      <c r="T2399" s="362"/>
      <c r="U2399" s="362"/>
      <c r="V2399" s="362" t="s">
        <v>844</v>
      </c>
      <c r="W2399" s="362"/>
      <c r="X2399" s="362"/>
      <c r="Y2399" s="362" t="s">
        <v>48</v>
      </c>
      <c r="Z2399" s="362" t="s">
        <v>90</v>
      </c>
      <c r="AA2399" s="366" t="s">
        <v>90</v>
      </c>
      <c r="AB2399" s="362" t="s">
        <v>90</v>
      </c>
      <c r="AC2399" s="380"/>
      <c r="AD2399" s="362"/>
      <c r="AE2399" s="362"/>
      <c r="AF2399" s="362"/>
      <c r="AG2399" s="362"/>
      <c r="AH2399" s="362"/>
      <c r="AI2399" s="362" t="str">
        <f t="shared" si="37"/>
        <v>NOCGPON</v>
      </c>
      <c r="AJ2399" s="362" t="str">
        <f>VLOOKUP(AI2399,Table1[[#All],[CONCAT]:[Tfiber]],2,FALSE)</f>
        <v>Applications/Tools</v>
      </c>
      <c r="AK2399" s="362" t="s">
        <v>40</v>
      </c>
      <c r="AL2399" s="362" t="str">
        <f>VLOOKUP(C2399,[1]AllOSS!$B:$G,6,0)</f>
        <v>COMPLETED</v>
      </c>
      <c r="AM2399" s="362">
        <f>VLOOKUP(C2399,[1]AllOSS!$B:$K,10,0)</f>
        <v>0</v>
      </c>
      <c r="AN2399" s="362"/>
      <c r="AO2399" s="362"/>
      <c r="AP2399" s="361"/>
      <c r="AR2399">
        <v>1</v>
      </c>
    </row>
    <row r="2400" spans="2:44" ht="15" hidden="1" customHeight="1" x14ac:dyDescent="0.35">
      <c r="B2400" s="362">
        <v>2398</v>
      </c>
      <c r="C2400" s="362" t="s">
        <v>5773</v>
      </c>
      <c r="D2400" s="362" t="s">
        <v>3</v>
      </c>
      <c r="E2400" s="362" t="s">
        <v>172</v>
      </c>
      <c r="F2400" s="362"/>
      <c r="G2400" s="362"/>
      <c r="H2400" s="362"/>
      <c r="I2400" s="362" t="s">
        <v>26</v>
      </c>
      <c r="J2400" s="362" t="s">
        <v>63</v>
      </c>
      <c r="K2400" s="361" t="s">
        <v>5774</v>
      </c>
      <c r="L2400" s="362"/>
      <c r="M2400" s="362" t="s">
        <v>1689</v>
      </c>
      <c r="N2400" s="362" t="s">
        <v>4410</v>
      </c>
      <c r="O2400" s="362"/>
      <c r="P2400" s="362" t="s">
        <v>4399</v>
      </c>
      <c r="Q2400" s="362" t="s">
        <v>4400</v>
      </c>
      <c r="R2400" s="362"/>
      <c r="S2400" s="361"/>
      <c r="T2400" s="362"/>
      <c r="U2400" s="362"/>
      <c r="V2400" s="362" t="s">
        <v>844</v>
      </c>
      <c r="W2400" s="362"/>
      <c r="X2400" s="362"/>
      <c r="Y2400" s="362" t="s">
        <v>48</v>
      </c>
      <c r="Z2400" s="362" t="s">
        <v>90</v>
      </c>
      <c r="AA2400" s="366" t="s">
        <v>90</v>
      </c>
      <c r="AB2400" s="362" t="s">
        <v>90</v>
      </c>
      <c r="AC2400" s="380"/>
      <c r="AD2400" s="362"/>
      <c r="AE2400" s="362"/>
      <c r="AF2400" s="362"/>
      <c r="AG2400" s="362"/>
      <c r="AH2400" s="362"/>
      <c r="AI2400" s="362" t="str">
        <f t="shared" si="37"/>
        <v>NOCGPON</v>
      </c>
      <c r="AJ2400" s="362" t="str">
        <f>VLOOKUP(AI2400,Table1[[#All],[CONCAT]:[Tfiber]],2,FALSE)</f>
        <v>Applications/Tools</v>
      </c>
      <c r="AK2400" s="362" t="s">
        <v>40</v>
      </c>
      <c r="AL2400" s="362" t="str">
        <f>VLOOKUP(C2400,[1]AllOSS!$B:$G,6,0)</f>
        <v>COMPLETED</v>
      </c>
      <c r="AM2400" s="362">
        <f>VLOOKUP(C2400,[1]AllOSS!$B:$K,10,0)</f>
        <v>0</v>
      </c>
      <c r="AN2400" s="362"/>
      <c r="AO2400" s="362"/>
      <c r="AP2400" s="361"/>
      <c r="AR2400">
        <v>1</v>
      </c>
    </row>
    <row r="2401" spans="2:44" ht="15" hidden="1" customHeight="1" x14ac:dyDescent="0.35">
      <c r="B2401" s="362">
        <v>2399</v>
      </c>
      <c r="C2401" s="362" t="s">
        <v>5775</v>
      </c>
      <c r="D2401" s="362" t="s">
        <v>3</v>
      </c>
      <c r="E2401" s="362" t="s">
        <v>172</v>
      </c>
      <c r="F2401" s="362"/>
      <c r="G2401" s="362"/>
      <c r="H2401" s="362"/>
      <c r="I2401" s="362" t="s">
        <v>26</v>
      </c>
      <c r="J2401" s="362" t="s">
        <v>63</v>
      </c>
      <c r="K2401" s="361" t="s">
        <v>5776</v>
      </c>
      <c r="L2401" s="362"/>
      <c r="M2401" s="362" t="s">
        <v>1689</v>
      </c>
      <c r="N2401" s="362" t="s">
        <v>95</v>
      </c>
      <c r="O2401" s="362"/>
      <c r="P2401" s="362" t="s">
        <v>4399</v>
      </c>
      <c r="Q2401" s="362" t="s">
        <v>4400</v>
      </c>
      <c r="R2401" s="362"/>
      <c r="S2401" s="361"/>
      <c r="T2401" s="362"/>
      <c r="U2401" s="362"/>
      <c r="V2401" s="362" t="s">
        <v>844</v>
      </c>
      <c r="W2401" s="362"/>
      <c r="X2401" s="362" t="s">
        <v>9</v>
      </c>
      <c r="Y2401" s="362" t="s">
        <v>2790</v>
      </c>
      <c r="Z2401" s="362" t="s">
        <v>90</v>
      </c>
      <c r="AA2401" s="366" t="s">
        <v>90</v>
      </c>
      <c r="AB2401" s="362" t="s">
        <v>90</v>
      </c>
      <c r="AC2401" s="380"/>
      <c r="AD2401" s="362"/>
      <c r="AE2401" s="362"/>
      <c r="AF2401" s="362"/>
      <c r="AG2401" s="362"/>
      <c r="AH2401" s="362"/>
      <c r="AI2401" s="362" t="str">
        <f t="shared" si="37"/>
        <v>NOCGPON</v>
      </c>
      <c r="AJ2401" s="362" t="str">
        <f>VLOOKUP(AI2401,Table1[[#All],[CONCAT]:[Tfiber]],2,FALSE)</f>
        <v>Applications/Tools</v>
      </c>
      <c r="AK2401" s="362" t="e">
        <v>#N/A</v>
      </c>
      <c r="AL2401" s="362" t="str">
        <f>VLOOKUP(C2401,[1]AllOSS!$B:$G,6,0)</f>
        <v>NOT-FEASIBLE</v>
      </c>
      <c r="AM2401" s="362">
        <f>VLOOKUP(C2401,[1]AllOSS!$B:$K,10,0)</f>
        <v>0</v>
      </c>
      <c r="AN2401" s="362"/>
      <c r="AO2401" s="362"/>
      <c r="AP2401" s="361" t="e">
        <v>#N/A</v>
      </c>
      <c r="AR2401">
        <v>1</v>
      </c>
    </row>
    <row r="2402" spans="2:44" ht="15" hidden="1" customHeight="1" x14ac:dyDescent="0.35">
      <c r="B2402" s="362">
        <v>2400</v>
      </c>
      <c r="C2402" s="362" t="s">
        <v>5777</v>
      </c>
      <c r="D2402" s="362" t="s">
        <v>3</v>
      </c>
      <c r="E2402" s="362" t="s">
        <v>172</v>
      </c>
      <c r="F2402" s="362"/>
      <c r="G2402" s="362"/>
      <c r="H2402" s="362"/>
      <c r="I2402" s="362" t="s">
        <v>26</v>
      </c>
      <c r="J2402" s="362" t="s">
        <v>63</v>
      </c>
      <c r="K2402" s="361" t="s">
        <v>5778</v>
      </c>
      <c r="L2402" s="362"/>
      <c r="M2402" s="362" t="s">
        <v>1689</v>
      </c>
      <c r="N2402" s="362" t="s">
        <v>4410</v>
      </c>
      <c r="O2402" s="362"/>
      <c r="P2402" s="362" t="s">
        <v>4399</v>
      </c>
      <c r="Q2402" s="362" t="s">
        <v>4400</v>
      </c>
      <c r="R2402" s="362"/>
      <c r="S2402" s="361"/>
      <c r="T2402" s="362"/>
      <c r="U2402" s="362"/>
      <c r="V2402" s="362" t="s">
        <v>844</v>
      </c>
      <c r="W2402" s="362"/>
      <c r="X2402" s="362"/>
      <c r="Y2402" s="362" t="s">
        <v>48</v>
      </c>
      <c r="Z2402" s="362" t="s">
        <v>90</v>
      </c>
      <c r="AA2402" s="366" t="s">
        <v>90</v>
      </c>
      <c r="AB2402" s="362" t="s">
        <v>90</v>
      </c>
      <c r="AC2402" s="380"/>
      <c r="AD2402" s="362"/>
      <c r="AE2402" s="362"/>
      <c r="AF2402" s="362"/>
      <c r="AG2402" s="362"/>
      <c r="AH2402" s="362"/>
      <c r="AI2402" s="362" t="str">
        <f t="shared" si="37"/>
        <v>NOCGPON</v>
      </c>
      <c r="AJ2402" s="362" t="str">
        <f>VLOOKUP(AI2402,Table1[[#All],[CONCAT]:[Tfiber]],2,FALSE)</f>
        <v>Applications/Tools</v>
      </c>
      <c r="AK2402" s="362" t="s">
        <v>40</v>
      </c>
      <c r="AL2402" s="362" t="str">
        <f>VLOOKUP(C2402,[1]AllOSS!$B:$G,6,0)</f>
        <v>COMPLETED</v>
      </c>
      <c r="AM2402" s="362">
        <f>VLOOKUP(C2402,[1]AllOSS!$B:$K,10,0)</f>
        <v>0</v>
      </c>
      <c r="AN2402" s="362"/>
      <c r="AO2402" s="362"/>
      <c r="AP2402" s="361"/>
      <c r="AR2402">
        <v>1</v>
      </c>
    </row>
    <row r="2403" spans="2:44" ht="15" hidden="1" customHeight="1" x14ac:dyDescent="0.35">
      <c r="B2403" s="362">
        <v>2401</v>
      </c>
      <c r="C2403" s="362" t="s">
        <v>5779</v>
      </c>
      <c r="D2403" s="362" t="s">
        <v>3</v>
      </c>
      <c r="E2403" s="362" t="s">
        <v>172</v>
      </c>
      <c r="F2403" s="362"/>
      <c r="G2403" s="362"/>
      <c r="H2403" s="362"/>
      <c r="I2403" s="362" t="s">
        <v>26</v>
      </c>
      <c r="J2403" s="362" t="s">
        <v>63</v>
      </c>
      <c r="K2403" s="361" t="s">
        <v>5780</v>
      </c>
      <c r="L2403" s="362"/>
      <c r="M2403" s="362" t="s">
        <v>1689</v>
      </c>
      <c r="N2403" s="362" t="s">
        <v>95</v>
      </c>
      <c r="O2403" s="362"/>
      <c r="P2403" s="362" t="s">
        <v>4399</v>
      </c>
      <c r="Q2403" s="362" t="s">
        <v>4400</v>
      </c>
      <c r="R2403" s="362"/>
      <c r="S2403" s="361"/>
      <c r="T2403" s="362"/>
      <c r="U2403" s="362"/>
      <c r="V2403" s="362" t="s">
        <v>844</v>
      </c>
      <c r="W2403" s="362"/>
      <c r="X2403" s="362" t="s">
        <v>9</v>
      </c>
      <c r="Y2403" s="362" t="s">
        <v>2790</v>
      </c>
      <c r="Z2403" s="362" t="s">
        <v>90</v>
      </c>
      <c r="AA2403" s="366" t="s">
        <v>90</v>
      </c>
      <c r="AB2403" s="362" t="s">
        <v>90</v>
      </c>
      <c r="AC2403" s="380"/>
      <c r="AD2403" s="362"/>
      <c r="AE2403" s="362"/>
      <c r="AF2403" s="362"/>
      <c r="AG2403" s="362"/>
      <c r="AH2403" s="362"/>
      <c r="AI2403" s="362" t="str">
        <f t="shared" si="37"/>
        <v>NOCGPON</v>
      </c>
      <c r="AJ2403" s="362" t="str">
        <f>VLOOKUP(AI2403,Table1[[#All],[CONCAT]:[Tfiber]],2,FALSE)</f>
        <v>Applications/Tools</v>
      </c>
      <c r="AK2403" s="362" t="e">
        <v>#N/A</v>
      </c>
      <c r="AL2403" s="362" t="str">
        <f>VLOOKUP(C2403,[1]AllOSS!$B:$G,6,0)</f>
        <v>NOT-FEASIBLE</v>
      </c>
      <c r="AM2403" s="362">
        <f>VLOOKUP(C2403,[1]AllOSS!$B:$K,10,0)</f>
        <v>0</v>
      </c>
      <c r="AN2403" s="362"/>
      <c r="AO2403" s="362"/>
      <c r="AP2403" s="361" t="e">
        <v>#N/A</v>
      </c>
      <c r="AR2403">
        <v>1</v>
      </c>
    </row>
    <row r="2404" spans="2:44" ht="15" hidden="1" customHeight="1" x14ac:dyDescent="0.35">
      <c r="B2404" s="362">
        <v>2402</v>
      </c>
      <c r="C2404" s="362" t="s">
        <v>5781</v>
      </c>
      <c r="D2404" s="362" t="s">
        <v>3</v>
      </c>
      <c r="E2404" s="362" t="s">
        <v>172</v>
      </c>
      <c r="F2404" s="362"/>
      <c r="G2404" s="362"/>
      <c r="H2404" s="362"/>
      <c r="I2404" s="362" t="s">
        <v>26</v>
      </c>
      <c r="J2404" s="362" t="s">
        <v>63</v>
      </c>
      <c r="K2404" s="361" t="s">
        <v>5782</v>
      </c>
      <c r="L2404" s="362"/>
      <c r="M2404" s="362" t="s">
        <v>1689</v>
      </c>
      <c r="N2404" s="362" t="s">
        <v>1024</v>
      </c>
      <c r="O2404" s="362"/>
      <c r="P2404" s="362" t="s">
        <v>2208</v>
      </c>
      <c r="Q2404" s="362" t="s">
        <v>4394</v>
      </c>
      <c r="R2404" s="362"/>
      <c r="S2404" s="361" t="s">
        <v>1024</v>
      </c>
      <c r="T2404" s="362"/>
      <c r="U2404" s="362"/>
      <c r="V2404" s="362" t="s">
        <v>844</v>
      </c>
      <c r="W2404" s="362"/>
      <c r="X2404" s="362" t="s">
        <v>9</v>
      </c>
      <c r="Y2404" s="362" t="s">
        <v>101</v>
      </c>
      <c r="Z2404" s="362" t="s">
        <v>90</v>
      </c>
      <c r="AA2404" s="366" t="s">
        <v>90</v>
      </c>
      <c r="AB2404" s="362" t="s">
        <v>90</v>
      </c>
      <c r="AC2404" s="380"/>
      <c r="AD2404" s="362"/>
      <c r="AE2404" s="362"/>
      <c r="AF2404" s="362"/>
      <c r="AG2404" s="362"/>
      <c r="AH2404" s="362"/>
      <c r="AI2404" s="362" t="str">
        <f t="shared" si="37"/>
        <v>NOCGPON</v>
      </c>
      <c r="AJ2404" s="362" t="str">
        <f>VLOOKUP(AI2404,Table1[[#All],[CONCAT]:[Tfiber]],2,FALSE)</f>
        <v>Applications/Tools</v>
      </c>
      <c r="AK2404" s="362" t="s">
        <v>40</v>
      </c>
      <c r="AL2404" s="362" t="str">
        <f>VLOOKUP(C2404,[1]AllOSS!$B:$G,6,0)</f>
        <v>DUPLICATE</v>
      </c>
      <c r="AM2404" s="362">
        <f>VLOOKUP(C2404,[1]AllOSS!$B:$K,10,0)</f>
        <v>0</v>
      </c>
      <c r="AN2404" s="362"/>
      <c r="AO2404" s="362"/>
      <c r="AP2404" s="361" t="s">
        <v>1724</v>
      </c>
      <c r="AR2404">
        <v>1</v>
      </c>
    </row>
    <row r="2405" spans="2:44" ht="15" hidden="1" customHeight="1" x14ac:dyDescent="0.35">
      <c r="B2405" s="362">
        <v>2403</v>
      </c>
      <c r="C2405" s="362" t="s">
        <v>5783</v>
      </c>
      <c r="D2405" s="362" t="s">
        <v>3</v>
      </c>
      <c r="E2405" s="362" t="s">
        <v>172</v>
      </c>
      <c r="F2405" s="362"/>
      <c r="G2405" s="362"/>
      <c r="H2405" s="362"/>
      <c r="I2405" s="362" t="s">
        <v>26</v>
      </c>
      <c r="J2405" s="362" t="s">
        <v>63</v>
      </c>
      <c r="K2405" s="361" t="s">
        <v>5784</v>
      </c>
      <c r="L2405" s="362"/>
      <c r="M2405" s="362" t="s">
        <v>1689</v>
      </c>
      <c r="N2405" s="362" t="s">
        <v>1024</v>
      </c>
      <c r="O2405" s="362"/>
      <c r="P2405" s="362" t="s">
        <v>2208</v>
      </c>
      <c r="Q2405" s="362" t="s">
        <v>4394</v>
      </c>
      <c r="R2405" s="362"/>
      <c r="S2405" s="361" t="s">
        <v>1024</v>
      </c>
      <c r="T2405" s="362"/>
      <c r="U2405" s="362"/>
      <c r="V2405" s="362" t="s">
        <v>844</v>
      </c>
      <c r="W2405" s="362"/>
      <c r="X2405" s="362" t="s">
        <v>9</v>
      </c>
      <c r="Y2405" s="362" t="s">
        <v>101</v>
      </c>
      <c r="Z2405" s="362" t="s">
        <v>90</v>
      </c>
      <c r="AA2405" s="366" t="s">
        <v>90</v>
      </c>
      <c r="AB2405" s="362" t="s">
        <v>90</v>
      </c>
      <c r="AC2405" s="380"/>
      <c r="AD2405" s="362"/>
      <c r="AE2405" s="362"/>
      <c r="AF2405" s="362"/>
      <c r="AG2405" s="362"/>
      <c r="AH2405" s="362"/>
      <c r="AI2405" s="362" t="str">
        <f t="shared" si="37"/>
        <v>NOCGPON</v>
      </c>
      <c r="AJ2405" s="362" t="str">
        <f>VLOOKUP(AI2405,Table1[[#All],[CONCAT]:[Tfiber]],2,FALSE)</f>
        <v>Applications/Tools</v>
      </c>
      <c r="AK2405" s="362" t="s">
        <v>40</v>
      </c>
      <c r="AL2405" s="362" t="str">
        <f>VLOOKUP(C2405,[1]AllOSS!$B:$G,6,0)</f>
        <v>DUPLICATE</v>
      </c>
      <c r="AM2405" s="362">
        <f>VLOOKUP(C2405,[1]AllOSS!$B:$K,10,0)</f>
        <v>0</v>
      </c>
      <c r="AN2405" s="362"/>
      <c r="AO2405" s="362"/>
      <c r="AP2405" s="361" t="s">
        <v>1724</v>
      </c>
      <c r="AR2405">
        <v>1</v>
      </c>
    </row>
    <row r="2406" spans="2:44" ht="15" hidden="1" customHeight="1" x14ac:dyDescent="0.35">
      <c r="B2406" s="362">
        <v>2404</v>
      </c>
      <c r="C2406" s="362" t="s">
        <v>5785</v>
      </c>
      <c r="D2406" s="362" t="s">
        <v>3</v>
      </c>
      <c r="E2406" s="362" t="s">
        <v>172</v>
      </c>
      <c r="F2406" s="362"/>
      <c r="G2406" s="362"/>
      <c r="H2406" s="362"/>
      <c r="I2406" s="362" t="s">
        <v>26</v>
      </c>
      <c r="J2406" s="362" t="s">
        <v>63</v>
      </c>
      <c r="K2406" s="361" t="s">
        <v>5786</v>
      </c>
      <c r="L2406" s="362"/>
      <c r="M2406" s="362" t="s">
        <v>1689</v>
      </c>
      <c r="N2406" s="362" t="s">
        <v>1024</v>
      </c>
      <c r="O2406" s="362"/>
      <c r="P2406" s="362" t="s">
        <v>2208</v>
      </c>
      <c r="Q2406" s="362" t="s">
        <v>4394</v>
      </c>
      <c r="R2406" s="362"/>
      <c r="S2406" s="361" t="s">
        <v>1024</v>
      </c>
      <c r="T2406" s="362"/>
      <c r="U2406" s="362"/>
      <c r="V2406" s="362" t="s">
        <v>844</v>
      </c>
      <c r="W2406" s="362"/>
      <c r="X2406" s="362" t="s">
        <v>9</v>
      </c>
      <c r="Y2406" s="362" t="s">
        <v>101</v>
      </c>
      <c r="Z2406" s="362" t="s">
        <v>90</v>
      </c>
      <c r="AA2406" s="366" t="s">
        <v>90</v>
      </c>
      <c r="AB2406" s="362" t="s">
        <v>90</v>
      </c>
      <c r="AC2406" s="380"/>
      <c r="AD2406" s="362"/>
      <c r="AE2406" s="362"/>
      <c r="AF2406" s="362"/>
      <c r="AG2406" s="362"/>
      <c r="AH2406" s="362"/>
      <c r="AI2406" s="362" t="str">
        <f t="shared" si="37"/>
        <v>NOCGPON</v>
      </c>
      <c r="AJ2406" s="362" t="str">
        <f>VLOOKUP(AI2406,Table1[[#All],[CONCAT]:[Tfiber]],2,FALSE)</f>
        <v>Applications/Tools</v>
      </c>
      <c r="AK2406" s="362" t="s">
        <v>40</v>
      </c>
      <c r="AL2406" s="362" t="str">
        <f>VLOOKUP(C2406,[1]AllOSS!$B:$G,6,0)</f>
        <v>DUPLICATE</v>
      </c>
      <c r="AM2406" s="362">
        <f>VLOOKUP(C2406,[1]AllOSS!$B:$K,10,0)</f>
        <v>0</v>
      </c>
      <c r="AN2406" s="362"/>
      <c r="AO2406" s="362"/>
      <c r="AP2406" s="361" t="s">
        <v>1724</v>
      </c>
      <c r="AR2406">
        <v>1</v>
      </c>
    </row>
    <row r="2407" spans="2:44" ht="15" hidden="1" customHeight="1" x14ac:dyDescent="0.35">
      <c r="B2407" s="362">
        <v>2405</v>
      </c>
      <c r="C2407" s="362" t="s">
        <v>5787</v>
      </c>
      <c r="D2407" s="362" t="s">
        <v>3</v>
      </c>
      <c r="E2407" s="362" t="s">
        <v>172</v>
      </c>
      <c r="F2407" s="362"/>
      <c r="G2407" s="362"/>
      <c r="H2407" s="362"/>
      <c r="I2407" s="362" t="s">
        <v>26</v>
      </c>
      <c r="J2407" s="362" t="s">
        <v>63</v>
      </c>
      <c r="K2407" s="361" t="s">
        <v>5788</v>
      </c>
      <c r="L2407" s="362"/>
      <c r="M2407" s="362" t="s">
        <v>186</v>
      </c>
      <c r="N2407" s="362" t="s">
        <v>1024</v>
      </c>
      <c r="O2407" s="362"/>
      <c r="P2407" s="362" t="s">
        <v>2208</v>
      </c>
      <c r="Q2407" s="362" t="s">
        <v>4394</v>
      </c>
      <c r="R2407" s="362"/>
      <c r="S2407" s="361" t="s">
        <v>1024</v>
      </c>
      <c r="T2407" s="362"/>
      <c r="U2407" s="362"/>
      <c r="V2407" s="362" t="s">
        <v>844</v>
      </c>
      <c r="W2407" s="362"/>
      <c r="X2407" s="362" t="s">
        <v>9</v>
      </c>
      <c r="Y2407" s="362" t="s">
        <v>101</v>
      </c>
      <c r="Z2407" s="362" t="s">
        <v>90</v>
      </c>
      <c r="AA2407" s="366" t="s">
        <v>90</v>
      </c>
      <c r="AB2407" s="362" t="s">
        <v>90</v>
      </c>
      <c r="AC2407" s="380"/>
      <c r="AD2407" s="362"/>
      <c r="AE2407" s="362"/>
      <c r="AF2407" s="362"/>
      <c r="AG2407" s="362"/>
      <c r="AH2407" s="362"/>
      <c r="AI2407" s="362" t="str">
        <f t="shared" si="37"/>
        <v>NOCGPON</v>
      </c>
      <c r="AJ2407" s="362" t="str">
        <f>VLOOKUP(AI2407,Table1[[#All],[CONCAT]:[Tfiber]],2,FALSE)</f>
        <v>Applications/Tools</v>
      </c>
      <c r="AK2407" s="362" t="s">
        <v>40</v>
      </c>
      <c r="AL2407" s="362" t="str">
        <f>VLOOKUP(C2407,[1]AllOSS!$B:$G,6,0)</f>
        <v>DUPLICATE</v>
      </c>
      <c r="AM2407" s="362">
        <f>VLOOKUP(C2407,[1]AllOSS!$B:$K,10,0)</f>
        <v>0</v>
      </c>
      <c r="AN2407" s="362"/>
      <c r="AO2407" s="362"/>
      <c r="AP2407" s="361" t="s">
        <v>1724</v>
      </c>
      <c r="AR2407">
        <v>1</v>
      </c>
    </row>
    <row r="2408" spans="2:44" ht="15" hidden="1" customHeight="1" x14ac:dyDescent="0.35">
      <c r="B2408" s="362">
        <v>2406</v>
      </c>
      <c r="C2408" s="362" t="s">
        <v>5789</v>
      </c>
      <c r="D2408" s="362" t="s">
        <v>3</v>
      </c>
      <c r="E2408" s="362" t="s">
        <v>172</v>
      </c>
      <c r="F2408" s="362"/>
      <c r="G2408" s="362" t="s">
        <v>63</v>
      </c>
      <c r="H2408" s="362" t="s">
        <v>63</v>
      </c>
      <c r="I2408" s="362" t="s">
        <v>63</v>
      </c>
      <c r="J2408" s="362" t="s">
        <v>4392</v>
      </c>
      <c r="K2408" s="361" t="s">
        <v>5790</v>
      </c>
      <c r="L2408" s="362"/>
      <c r="M2408" s="362" t="s">
        <v>186</v>
      </c>
      <c r="N2408" s="362" t="s">
        <v>90</v>
      </c>
      <c r="O2408" s="362"/>
      <c r="P2408" s="362" t="s">
        <v>2208</v>
      </c>
      <c r="Q2408" s="362" t="s">
        <v>4394</v>
      </c>
      <c r="R2408" s="362"/>
      <c r="S2408" s="361"/>
      <c r="T2408" s="362"/>
      <c r="U2408" s="362"/>
      <c r="V2408" s="362" t="s">
        <v>844</v>
      </c>
      <c r="W2408" s="362"/>
      <c r="X2408" s="362" t="s">
        <v>9</v>
      </c>
      <c r="Y2408" s="362" t="s">
        <v>9</v>
      </c>
      <c r="Z2408" s="362" t="s">
        <v>90</v>
      </c>
      <c r="AA2408" s="366" t="s">
        <v>90</v>
      </c>
      <c r="AB2408" s="362" t="s">
        <v>90</v>
      </c>
      <c r="AC2408" s="380"/>
      <c r="AD2408" s="362"/>
      <c r="AE2408" s="362"/>
      <c r="AF2408" s="362"/>
      <c r="AG2408" s="362"/>
      <c r="AH2408" s="362"/>
      <c r="AI2408" s="362" t="str">
        <f t="shared" si="37"/>
        <v>NOCOSS</v>
      </c>
      <c r="AJ2408" s="362" t="str">
        <f>VLOOKUP(AI2408,Table1[[#All],[CONCAT]:[Tfiber]],2,FALSE)</f>
        <v>Applications/Tools</v>
      </c>
      <c r="AK2408" s="362" t="s">
        <v>40</v>
      </c>
      <c r="AL2408" s="362" t="str">
        <f>VLOOKUP(C2408,[1]AllOSS!$B:$G,6,0)</f>
        <v>OPEN</v>
      </c>
      <c r="AM2408" s="362">
        <f>VLOOKUP(C2408,[1]AllOSS!$B:$K,10,0)</f>
        <v>0</v>
      </c>
      <c r="AN2408" s="362"/>
      <c r="AO2408" s="362"/>
      <c r="AP2408" s="361" t="e">
        <v>#N/A</v>
      </c>
      <c r="AR2408">
        <v>1</v>
      </c>
    </row>
    <row r="2409" spans="2:44" ht="15" hidden="1" customHeight="1" x14ac:dyDescent="0.35">
      <c r="B2409" s="362">
        <v>2407</v>
      </c>
      <c r="C2409" s="362" t="s">
        <v>5791</v>
      </c>
      <c r="D2409" s="362" t="s">
        <v>3</v>
      </c>
      <c r="E2409" s="362" t="s">
        <v>172</v>
      </c>
      <c r="F2409" s="362"/>
      <c r="G2409" s="362"/>
      <c r="H2409" s="362"/>
      <c r="I2409" s="362" t="s">
        <v>26</v>
      </c>
      <c r="J2409" s="362" t="s">
        <v>63</v>
      </c>
      <c r="K2409" s="361" t="s">
        <v>5792</v>
      </c>
      <c r="L2409" s="362"/>
      <c r="M2409" s="362" t="s">
        <v>186</v>
      </c>
      <c r="N2409" s="362" t="s">
        <v>4410</v>
      </c>
      <c r="O2409" s="362"/>
      <c r="P2409" s="362" t="s">
        <v>2208</v>
      </c>
      <c r="Q2409" s="362" t="s">
        <v>4394</v>
      </c>
      <c r="R2409" s="362"/>
      <c r="S2409" s="361"/>
      <c r="T2409" s="362"/>
      <c r="U2409" s="362"/>
      <c r="V2409" s="362" t="s">
        <v>844</v>
      </c>
      <c r="W2409" s="362"/>
      <c r="X2409" s="362"/>
      <c r="Y2409" s="362" t="s">
        <v>48</v>
      </c>
      <c r="Z2409" s="362" t="s">
        <v>90</v>
      </c>
      <c r="AA2409" s="366" t="s">
        <v>90</v>
      </c>
      <c r="AB2409" s="362" t="s">
        <v>90</v>
      </c>
      <c r="AC2409" s="380"/>
      <c r="AD2409" s="362"/>
      <c r="AE2409" s="362"/>
      <c r="AF2409" s="362"/>
      <c r="AG2409" s="362"/>
      <c r="AH2409" s="362"/>
      <c r="AI2409" s="362" t="str">
        <f t="shared" si="37"/>
        <v>NOCGPON</v>
      </c>
      <c r="AJ2409" s="362" t="str">
        <f>VLOOKUP(AI2409,Table1[[#All],[CONCAT]:[Tfiber]],2,FALSE)</f>
        <v>Applications/Tools</v>
      </c>
      <c r="AK2409" s="362" t="s">
        <v>40</v>
      </c>
      <c r="AL2409" s="362" t="str">
        <f>VLOOKUP(C2409,[1]AllOSS!$B:$G,6,0)</f>
        <v>COMPLETED</v>
      </c>
      <c r="AM2409" s="362">
        <f>VLOOKUP(C2409,[1]AllOSS!$B:$K,10,0)</f>
        <v>0</v>
      </c>
      <c r="AN2409" s="362"/>
      <c r="AO2409" s="362"/>
      <c r="AP2409" s="361"/>
      <c r="AR2409">
        <v>1</v>
      </c>
    </row>
    <row r="2410" spans="2:44" ht="15" hidden="1" customHeight="1" x14ac:dyDescent="0.35">
      <c r="B2410" s="362">
        <v>2408</v>
      </c>
      <c r="C2410" s="362" t="s">
        <v>5793</v>
      </c>
      <c r="D2410" s="362" t="s">
        <v>3</v>
      </c>
      <c r="E2410" s="362" t="s">
        <v>172</v>
      </c>
      <c r="F2410" s="362"/>
      <c r="G2410" s="362"/>
      <c r="H2410" s="362"/>
      <c r="I2410" s="362" t="s">
        <v>26</v>
      </c>
      <c r="J2410" s="362" t="s">
        <v>63</v>
      </c>
      <c r="K2410" s="361" t="s">
        <v>5794</v>
      </c>
      <c r="L2410" s="362"/>
      <c r="M2410" s="362" t="s">
        <v>186</v>
      </c>
      <c r="N2410" s="362" t="s">
        <v>4410</v>
      </c>
      <c r="O2410" s="362"/>
      <c r="P2410" s="362" t="s">
        <v>2208</v>
      </c>
      <c r="Q2410" s="362" t="s">
        <v>4394</v>
      </c>
      <c r="R2410" s="362"/>
      <c r="S2410" s="361"/>
      <c r="T2410" s="362"/>
      <c r="U2410" s="362"/>
      <c r="V2410" s="362" t="s">
        <v>844</v>
      </c>
      <c r="W2410" s="362"/>
      <c r="X2410" s="362"/>
      <c r="Y2410" s="362" t="s">
        <v>48</v>
      </c>
      <c r="Z2410" s="362" t="s">
        <v>90</v>
      </c>
      <c r="AA2410" s="366" t="s">
        <v>90</v>
      </c>
      <c r="AB2410" s="362" t="s">
        <v>90</v>
      </c>
      <c r="AC2410" s="380"/>
      <c r="AD2410" s="362"/>
      <c r="AE2410" s="362"/>
      <c r="AF2410" s="362"/>
      <c r="AG2410" s="362"/>
      <c r="AH2410" s="362"/>
      <c r="AI2410" s="362" t="str">
        <f t="shared" si="37"/>
        <v>NOCGPON</v>
      </c>
      <c r="AJ2410" s="362" t="str">
        <f>VLOOKUP(AI2410,Table1[[#All],[CONCAT]:[Tfiber]],2,FALSE)</f>
        <v>Applications/Tools</v>
      </c>
      <c r="AK2410" s="362" t="s">
        <v>40</v>
      </c>
      <c r="AL2410" s="362" t="str">
        <f>VLOOKUP(C2410,[1]AllOSS!$B:$G,6,0)</f>
        <v>COMPLETED</v>
      </c>
      <c r="AM2410" s="362">
        <f>VLOOKUP(C2410,[1]AllOSS!$B:$K,10,0)</f>
        <v>0</v>
      </c>
      <c r="AN2410" s="362"/>
      <c r="AO2410" s="362"/>
      <c r="AP2410" s="361"/>
      <c r="AR2410">
        <v>1</v>
      </c>
    </row>
    <row r="2411" spans="2:44" ht="15" hidden="1" customHeight="1" x14ac:dyDescent="0.35">
      <c r="B2411" s="362">
        <v>2409</v>
      </c>
      <c r="C2411" s="362" t="s">
        <v>5795</v>
      </c>
      <c r="D2411" s="362" t="s">
        <v>3</v>
      </c>
      <c r="E2411" s="362" t="s">
        <v>172</v>
      </c>
      <c r="F2411" s="362"/>
      <c r="G2411" s="362"/>
      <c r="H2411" s="362"/>
      <c r="I2411" s="362" t="s">
        <v>26</v>
      </c>
      <c r="J2411" s="362" t="s">
        <v>63</v>
      </c>
      <c r="K2411" s="361" t="s">
        <v>5796</v>
      </c>
      <c r="L2411" s="362"/>
      <c r="M2411" s="362" t="s">
        <v>186</v>
      </c>
      <c r="N2411" s="362" t="s">
        <v>4410</v>
      </c>
      <c r="O2411" s="362"/>
      <c r="P2411" s="362" t="s">
        <v>2208</v>
      </c>
      <c r="Q2411" s="362" t="s">
        <v>4394</v>
      </c>
      <c r="R2411" s="362"/>
      <c r="S2411" s="361"/>
      <c r="T2411" s="362"/>
      <c r="U2411" s="362"/>
      <c r="V2411" s="362" t="s">
        <v>844</v>
      </c>
      <c r="W2411" s="362"/>
      <c r="X2411" s="362"/>
      <c r="Y2411" s="362" t="s">
        <v>48</v>
      </c>
      <c r="Z2411" s="362" t="s">
        <v>90</v>
      </c>
      <c r="AA2411" s="366" t="s">
        <v>90</v>
      </c>
      <c r="AB2411" s="362" t="s">
        <v>90</v>
      </c>
      <c r="AC2411" s="380"/>
      <c r="AD2411" s="362"/>
      <c r="AE2411" s="362"/>
      <c r="AF2411" s="362"/>
      <c r="AG2411" s="362"/>
      <c r="AH2411" s="362"/>
      <c r="AI2411" s="362" t="str">
        <f t="shared" si="37"/>
        <v>NOCGPON</v>
      </c>
      <c r="AJ2411" s="362" t="str">
        <f>VLOOKUP(AI2411,Table1[[#All],[CONCAT]:[Tfiber]],2,FALSE)</f>
        <v>Applications/Tools</v>
      </c>
      <c r="AK2411" s="362" t="s">
        <v>40</v>
      </c>
      <c r="AL2411" s="362" t="str">
        <f>VLOOKUP(C2411,[1]AllOSS!$B:$G,6,0)</f>
        <v>COMPLETED</v>
      </c>
      <c r="AM2411" s="362">
        <f>VLOOKUP(C2411,[1]AllOSS!$B:$K,10,0)</f>
        <v>0</v>
      </c>
      <c r="AN2411" s="362"/>
      <c r="AO2411" s="362"/>
      <c r="AP2411" s="361"/>
      <c r="AR2411">
        <v>1</v>
      </c>
    </row>
    <row r="2412" spans="2:44" ht="15" hidden="1" customHeight="1" x14ac:dyDescent="0.35">
      <c r="B2412" s="362">
        <v>2410</v>
      </c>
      <c r="C2412" s="362" t="s">
        <v>5797</v>
      </c>
      <c r="D2412" s="362" t="s">
        <v>3</v>
      </c>
      <c r="E2412" s="362" t="s">
        <v>172</v>
      </c>
      <c r="F2412" s="362"/>
      <c r="G2412" s="362"/>
      <c r="H2412" s="362"/>
      <c r="I2412" s="362" t="s">
        <v>26</v>
      </c>
      <c r="J2412" s="362" t="s">
        <v>63</v>
      </c>
      <c r="K2412" s="361" t="s">
        <v>5798</v>
      </c>
      <c r="L2412" s="362"/>
      <c r="M2412" s="362" t="s">
        <v>186</v>
      </c>
      <c r="N2412" s="362" t="s">
        <v>4410</v>
      </c>
      <c r="O2412" s="362"/>
      <c r="P2412" s="362" t="s">
        <v>2208</v>
      </c>
      <c r="Q2412" s="362" t="s">
        <v>4394</v>
      </c>
      <c r="R2412" s="362"/>
      <c r="S2412" s="361"/>
      <c r="T2412" s="362"/>
      <c r="U2412" s="362"/>
      <c r="V2412" s="362" t="s">
        <v>844</v>
      </c>
      <c r="W2412" s="362"/>
      <c r="X2412" s="362"/>
      <c r="Y2412" s="362" t="s">
        <v>48</v>
      </c>
      <c r="Z2412" s="362" t="s">
        <v>90</v>
      </c>
      <c r="AA2412" s="366" t="s">
        <v>90</v>
      </c>
      <c r="AB2412" s="362" t="s">
        <v>90</v>
      </c>
      <c r="AC2412" s="380"/>
      <c r="AD2412" s="362"/>
      <c r="AE2412" s="362"/>
      <c r="AF2412" s="362"/>
      <c r="AG2412" s="362"/>
      <c r="AH2412" s="362"/>
      <c r="AI2412" s="362" t="str">
        <f t="shared" si="37"/>
        <v>NOCGPON</v>
      </c>
      <c r="AJ2412" s="362" t="str">
        <f>VLOOKUP(AI2412,Table1[[#All],[CONCAT]:[Tfiber]],2,FALSE)</f>
        <v>Applications/Tools</v>
      </c>
      <c r="AK2412" s="362" t="s">
        <v>40</v>
      </c>
      <c r="AL2412" s="362" t="str">
        <f>VLOOKUP(C2412,[1]AllOSS!$B:$G,6,0)</f>
        <v>COMPLETED</v>
      </c>
      <c r="AM2412" s="362">
        <f>VLOOKUP(C2412,[1]AllOSS!$B:$K,10,0)</f>
        <v>0</v>
      </c>
      <c r="AN2412" s="362"/>
      <c r="AO2412" s="362"/>
      <c r="AP2412" s="361"/>
      <c r="AR2412">
        <v>1</v>
      </c>
    </row>
    <row r="2413" spans="2:44" ht="15" hidden="1" customHeight="1" x14ac:dyDescent="0.35">
      <c r="B2413" s="362">
        <v>2411</v>
      </c>
      <c r="C2413" s="362" t="s">
        <v>5799</v>
      </c>
      <c r="D2413" s="362" t="s">
        <v>3</v>
      </c>
      <c r="E2413" s="362" t="s">
        <v>172</v>
      </c>
      <c r="F2413" s="362"/>
      <c r="G2413" s="362"/>
      <c r="H2413" s="362"/>
      <c r="I2413" s="362" t="s">
        <v>26</v>
      </c>
      <c r="J2413" s="362" t="s">
        <v>63</v>
      </c>
      <c r="K2413" s="361" t="s">
        <v>5800</v>
      </c>
      <c r="L2413" s="362"/>
      <c r="M2413" s="362" t="s">
        <v>186</v>
      </c>
      <c r="N2413" s="362" t="s">
        <v>4410</v>
      </c>
      <c r="O2413" s="362"/>
      <c r="P2413" s="362" t="s">
        <v>2208</v>
      </c>
      <c r="Q2413" s="362" t="s">
        <v>4394</v>
      </c>
      <c r="R2413" s="362"/>
      <c r="S2413" s="361"/>
      <c r="T2413" s="362"/>
      <c r="U2413" s="362"/>
      <c r="V2413" s="362" t="s">
        <v>844</v>
      </c>
      <c r="W2413" s="362"/>
      <c r="X2413" s="362"/>
      <c r="Y2413" s="362" t="s">
        <v>48</v>
      </c>
      <c r="Z2413" s="362" t="s">
        <v>90</v>
      </c>
      <c r="AA2413" s="366" t="s">
        <v>90</v>
      </c>
      <c r="AB2413" s="362" t="s">
        <v>90</v>
      </c>
      <c r="AC2413" s="380"/>
      <c r="AD2413" s="362"/>
      <c r="AE2413" s="362"/>
      <c r="AF2413" s="362"/>
      <c r="AG2413" s="362"/>
      <c r="AH2413" s="362"/>
      <c r="AI2413" s="362" t="str">
        <f t="shared" si="37"/>
        <v>NOCGPON</v>
      </c>
      <c r="AJ2413" s="362" t="str">
        <f>VLOOKUP(AI2413,Table1[[#All],[CONCAT]:[Tfiber]],2,FALSE)</f>
        <v>Applications/Tools</v>
      </c>
      <c r="AK2413" s="362" t="s">
        <v>40</v>
      </c>
      <c r="AL2413" s="362" t="str">
        <f>VLOOKUP(C2413,[1]AllOSS!$B:$G,6,0)</f>
        <v>COMPLETED</v>
      </c>
      <c r="AM2413" s="362">
        <f>VLOOKUP(C2413,[1]AllOSS!$B:$K,10,0)</f>
        <v>0</v>
      </c>
      <c r="AN2413" s="362"/>
      <c r="AO2413" s="362"/>
      <c r="AP2413" s="361"/>
      <c r="AR2413">
        <v>1</v>
      </c>
    </row>
    <row r="2414" spans="2:44" ht="15" hidden="1" customHeight="1" x14ac:dyDescent="0.35">
      <c r="B2414" s="362">
        <v>2412</v>
      </c>
      <c r="C2414" s="362" t="s">
        <v>5801</v>
      </c>
      <c r="D2414" s="362" t="s">
        <v>3</v>
      </c>
      <c r="E2414" s="362" t="s">
        <v>172</v>
      </c>
      <c r="F2414" s="362"/>
      <c r="G2414" s="362"/>
      <c r="H2414" s="362"/>
      <c r="I2414" s="362" t="s">
        <v>26</v>
      </c>
      <c r="J2414" s="362" t="s">
        <v>63</v>
      </c>
      <c r="K2414" s="361" t="s">
        <v>5802</v>
      </c>
      <c r="L2414" s="362"/>
      <c r="M2414" s="362" t="s">
        <v>186</v>
      </c>
      <c r="N2414" s="362" t="s">
        <v>4410</v>
      </c>
      <c r="O2414" s="362"/>
      <c r="P2414" s="362" t="s">
        <v>2208</v>
      </c>
      <c r="Q2414" s="362" t="s">
        <v>4394</v>
      </c>
      <c r="R2414" s="362"/>
      <c r="S2414" s="361"/>
      <c r="T2414" s="362"/>
      <c r="U2414" s="362"/>
      <c r="V2414" s="362" t="s">
        <v>844</v>
      </c>
      <c r="W2414" s="362"/>
      <c r="X2414" s="362"/>
      <c r="Y2414" s="362" t="s">
        <v>48</v>
      </c>
      <c r="Z2414" s="362" t="s">
        <v>90</v>
      </c>
      <c r="AA2414" s="366" t="s">
        <v>90</v>
      </c>
      <c r="AB2414" s="362" t="s">
        <v>90</v>
      </c>
      <c r="AC2414" s="380"/>
      <c r="AD2414" s="362"/>
      <c r="AE2414" s="362"/>
      <c r="AF2414" s="362"/>
      <c r="AG2414" s="362"/>
      <c r="AH2414" s="362"/>
      <c r="AI2414" s="362" t="str">
        <f t="shared" si="37"/>
        <v>NOCGPON</v>
      </c>
      <c r="AJ2414" s="362" t="str">
        <f>VLOOKUP(AI2414,Table1[[#All],[CONCAT]:[Tfiber]],2,FALSE)</f>
        <v>Applications/Tools</v>
      </c>
      <c r="AK2414" s="362" t="s">
        <v>40</v>
      </c>
      <c r="AL2414" s="362" t="str">
        <f>VLOOKUP(C2414,[1]AllOSS!$B:$G,6,0)</f>
        <v>COMPLETED</v>
      </c>
      <c r="AM2414" s="362">
        <f>VLOOKUP(C2414,[1]AllOSS!$B:$K,10,0)</f>
        <v>0</v>
      </c>
      <c r="AN2414" s="362"/>
      <c r="AO2414" s="362"/>
      <c r="AP2414" s="361"/>
      <c r="AR2414">
        <v>1</v>
      </c>
    </row>
    <row r="2415" spans="2:44" ht="15" hidden="1" customHeight="1" x14ac:dyDescent="0.35">
      <c r="B2415" s="362">
        <v>2413</v>
      </c>
      <c r="C2415" s="362" t="s">
        <v>5803</v>
      </c>
      <c r="D2415" s="362" t="s">
        <v>3</v>
      </c>
      <c r="E2415" s="362" t="s">
        <v>172</v>
      </c>
      <c r="F2415" s="362"/>
      <c r="G2415" s="362"/>
      <c r="H2415" s="362"/>
      <c r="I2415" s="362" t="s">
        <v>26</v>
      </c>
      <c r="J2415" s="362" t="s">
        <v>63</v>
      </c>
      <c r="K2415" s="361" t="s">
        <v>5804</v>
      </c>
      <c r="L2415" s="362"/>
      <c r="M2415" s="362" t="s">
        <v>186</v>
      </c>
      <c r="N2415" s="362" t="s">
        <v>4410</v>
      </c>
      <c r="O2415" s="362"/>
      <c r="P2415" s="362" t="s">
        <v>2208</v>
      </c>
      <c r="Q2415" s="362" t="s">
        <v>4394</v>
      </c>
      <c r="R2415" s="362"/>
      <c r="S2415" s="361"/>
      <c r="T2415" s="362"/>
      <c r="U2415" s="362"/>
      <c r="V2415" s="362" t="s">
        <v>844</v>
      </c>
      <c r="W2415" s="362"/>
      <c r="X2415" s="362"/>
      <c r="Y2415" s="362" t="s">
        <v>48</v>
      </c>
      <c r="Z2415" s="362" t="s">
        <v>90</v>
      </c>
      <c r="AA2415" s="366" t="s">
        <v>90</v>
      </c>
      <c r="AB2415" s="362" t="s">
        <v>90</v>
      </c>
      <c r="AC2415" s="380"/>
      <c r="AD2415" s="362"/>
      <c r="AE2415" s="362"/>
      <c r="AF2415" s="362"/>
      <c r="AG2415" s="362"/>
      <c r="AH2415" s="362"/>
      <c r="AI2415" s="362" t="str">
        <f t="shared" si="37"/>
        <v>NOCGPON</v>
      </c>
      <c r="AJ2415" s="362" t="str">
        <f>VLOOKUP(AI2415,Table1[[#All],[CONCAT]:[Tfiber]],2,FALSE)</f>
        <v>Applications/Tools</v>
      </c>
      <c r="AK2415" s="362" t="s">
        <v>40</v>
      </c>
      <c r="AL2415" s="362" t="str">
        <f>VLOOKUP(C2415,[1]AllOSS!$B:$G,6,0)</f>
        <v>COMPLETED</v>
      </c>
      <c r="AM2415" s="362">
        <f>VLOOKUP(C2415,[1]AllOSS!$B:$K,10,0)</f>
        <v>0</v>
      </c>
      <c r="AN2415" s="362"/>
      <c r="AO2415" s="362"/>
      <c r="AP2415" s="361"/>
      <c r="AR2415">
        <v>1</v>
      </c>
    </row>
    <row r="2416" spans="2:44" ht="15" hidden="1" customHeight="1" x14ac:dyDescent="0.35">
      <c r="B2416" s="362">
        <v>2414</v>
      </c>
      <c r="C2416" s="362" t="s">
        <v>5805</v>
      </c>
      <c r="D2416" s="362" t="s">
        <v>3</v>
      </c>
      <c r="E2416" s="362" t="s">
        <v>172</v>
      </c>
      <c r="F2416" s="362"/>
      <c r="G2416" s="362"/>
      <c r="H2416" s="362"/>
      <c r="I2416" s="362" t="s">
        <v>26</v>
      </c>
      <c r="J2416" s="362" t="s">
        <v>63</v>
      </c>
      <c r="K2416" s="361" t="s">
        <v>5806</v>
      </c>
      <c r="L2416" s="362"/>
      <c r="M2416" s="362" t="s">
        <v>186</v>
      </c>
      <c r="N2416" s="362" t="s">
        <v>4410</v>
      </c>
      <c r="O2416" s="362"/>
      <c r="P2416" s="362" t="s">
        <v>2208</v>
      </c>
      <c r="Q2416" s="362" t="s">
        <v>4394</v>
      </c>
      <c r="R2416" s="362"/>
      <c r="S2416" s="361"/>
      <c r="T2416" s="362"/>
      <c r="U2416" s="362"/>
      <c r="V2416" s="362" t="s">
        <v>844</v>
      </c>
      <c r="W2416" s="362"/>
      <c r="X2416" s="362"/>
      <c r="Y2416" s="362" t="s">
        <v>48</v>
      </c>
      <c r="Z2416" s="362" t="s">
        <v>90</v>
      </c>
      <c r="AA2416" s="366" t="s">
        <v>90</v>
      </c>
      <c r="AB2416" s="362" t="s">
        <v>90</v>
      </c>
      <c r="AC2416" s="380"/>
      <c r="AD2416" s="362"/>
      <c r="AE2416" s="362"/>
      <c r="AF2416" s="362"/>
      <c r="AG2416" s="362"/>
      <c r="AH2416" s="362"/>
      <c r="AI2416" s="362" t="str">
        <f t="shared" si="37"/>
        <v>NOCGPON</v>
      </c>
      <c r="AJ2416" s="362" t="str">
        <f>VLOOKUP(AI2416,Table1[[#All],[CONCAT]:[Tfiber]],2,FALSE)</f>
        <v>Applications/Tools</v>
      </c>
      <c r="AK2416" s="362" t="s">
        <v>40</v>
      </c>
      <c r="AL2416" s="362" t="str">
        <f>VLOOKUP(C2416,[1]AllOSS!$B:$G,6,0)</f>
        <v>COMPLETED</v>
      </c>
      <c r="AM2416" s="362">
        <f>VLOOKUP(C2416,[1]AllOSS!$B:$K,10,0)</f>
        <v>0</v>
      </c>
      <c r="AN2416" s="362"/>
      <c r="AO2416" s="362"/>
      <c r="AP2416" s="361"/>
      <c r="AR2416">
        <v>1</v>
      </c>
    </row>
    <row r="2417" spans="2:44" ht="15" hidden="1" customHeight="1" x14ac:dyDescent="0.35">
      <c r="B2417" s="362">
        <v>2415</v>
      </c>
      <c r="C2417" s="362" t="s">
        <v>5807</v>
      </c>
      <c r="D2417" s="362" t="s">
        <v>3</v>
      </c>
      <c r="E2417" s="362" t="s">
        <v>172</v>
      </c>
      <c r="F2417" s="362"/>
      <c r="G2417" s="362"/>
      <c r="H2417" s="362"/>
      <c r="I2417" s="362" t="s">
        <v>26</v>
      </c>
      <c r="J2417" s="362" t="s">
        <v>63</v>
      </c>
      <c r="K2417" s="361" t="s">
        <v>5808</v>
      </c>
      <c r="L2417" s="362"/>
      <c r="M2417" s="362" t="s">
        <v>186</v>
      </c>
      <c r="N2417" s="362" t="s">
        <v>4410</v>
      </c>
      <c r="O2417" s="362"/>
      <c r="P2417" s="362" t="s">
        <v>2208</v>
      </c>
      <c r="Q2417" s="362" t="s">
        <v>4394</v>
      </c>
      <c r="R2417" s="362"/>
      <c r="S2417" s="361"/>
      <c r="T2417" s="362"/>
      <c r="U2417" s="362"/>
      <c r="V2417" s="362" t="s">
        <v>844</v>
      </c>
      <c r="W2417" s="362"/>
      <c r="X2417" s="362"/>
      <c r="Y2417" s="362" t="s">
        <v>48</v>
      </c>
      <c r="Z2417" s="362" t="s">
        <v>90</v>
      </c>
      <c r="AA2417" s="366" t="s">
        <v>90</v>
      </c>
      <c r="AB2417" s="362" t="s">
        <v>90</v>
      </c>
      <c r="AC2417" s="380"/>
      <c r="AD2417" s="362"/>
      <c r="AE2417" s="362"/>
      <c r="AF2417" s="362"/>
      <c r="AG2417" s="362"/>
      <c r="AH2417" s="362"/>
      <c r="AI2417" s="362" t="str">
        <f t="shared" si="37"/>
        <v>NOCGPON</v>
      </c>
      <c r="AJ2417" s="362" t="str">
        <f>VLOOKUP(AI2417,Table1[[#All],[CONCAT]:[Tfiber]],2,FALSE)</f>
        <v>Applications/Tools</v>
      </c>
      <c r="AK2417" s="362" t="s">
        <v>40</v>
      </c>
      <c r="AL2417" s="362" t="str">
        <f>VLOOKUP(C2417,[1]AllOSS!$B:$G,6,0)</f>
        <v>COMPLETED</v>
      </c>
      <c r="AM2417" s="362" t="str">
        <f>VLOOKUP(C2417,[1]AllOSS!$B:$K,10,0)</f>
        <v>availablity</v>
      </c>
      <c r="AN2417" s="362"/>
      <c r="AO2417" s="362"/>
      <c r="AP2417" s="361"/>
      <c r="AR2417">
        <v>1</v>
      </c>
    </row>
    <row r="2418" spans="2:44" ht="15" hidden="1" customHeight="1" x14ac:dyDescent="0.35">
      <c r="B2418" s="362">
        <v>2416</v>
      </c>
      <c r="C2418" s="362" t="s">
        <v>5809</v>
      </c>
      <c r="D2418" s="362" t="s">
        <v>3</v>
      </c>
      <c r="E2418" s="362" t="s">
        <v>172</v>
      </c>
      <c r="F2418" s="362"/>
      <c r="G2418" s="362"/>
      <c r="H2418" s="362"/>
      <c r="I2418" s="362" t="s">
        <v>26</v>
      </c>
      <c r="J2418" s="362" t="s">
        <v>63</v>
      </c>
      <c r="K2418" s="361" t="s">
        <v>5810</v>
      </c>
      <c r="L2418" s="362"/>
      <c r="M2418" s="362" t="s">
        <v>186</v>
      </c>
      <c r="N2418" s="362" t="s">
        <v>95</v>
      </c>
      <c r="O2418" s="362"/>
      <c r="P2418" s="362" t="s">
        <v>2208</v>
      </c>
      <c r="Q2418" s="362" t="s">
        <v>4394</v>
      </c>
      <c r="R2418" s="362"/>
      <c r="S2418" s="361"/>
      <c r="T2418" s="362"/>
      <c r="U2418" s="362"/>
      <c r="V2418" s="362" t="s">
        <v>844</v>
      </c>
      <c r="W2418" s="362"/>
      <c r="X2418" s="362" t="s">
        <v>9</v>
      </c>
      <c r="Y2418" s="362" t="s">
        <v>2790</v>
      </c>
      <c r="Z2418" s="362" t="s">
        <v>90</v>
      </c>
      <c r="AA2418" s="366" t="s">
        <v>90</v>
      </c>
      <c r="AB2418" s="362" t="s">
        <v>90</v>
      </c>
      <c r="AC2418" s="380"/>
      <c r="AD2418" s="362"/>
      <c r="AE2418" s="362"/>
      <c r="AF2418" s="362"/>
      <c r="AG2418" s="362"/>
      <c r="AH2418" s="362"/>
      <c r="AI2418" s="362" t="str">
        <f t="shared" si="37"/>
        <v>NOCGPON</v>
      </c>
      <c r="AJ2418" s="362" t="str">
        <f>VLOOKUP(AI2418,Table1[[#All],[CONCAT]:[Tfiber]],2,FALSE)</f>
        <v>Applications/Tools</v>
      </c>
      <c r="AK2418" s="362" t="e">
        <v>#N/A</v>
      </c>
      <c r="AL2418" s="362" t="str">
        <f>VLOOKUP(C2418,[1]AllOSS!$B:$G,6,0)</f>
        <v>NOT-FEASIBLE</v>
      </c>
      <c r="AM2418" s="362">
        <f>VLOOKUP(C2418,[1]AllOSS!$B:$K,10,0)</f>
        <v>0</v>
      </c>
      <c r="AN2418" s="362"/>
      <c r="AO2418" s="362"/>
      <c r="AP2418" s="361" t="e">
        <v>#N/A</v>
      </c>
      <c r="AR2418">
        <v>1</v>
      </c>
    </row>
    <row r="2419" spans="2:44" ht="15" hidden="1" customHeight="1" x14ac:dyDescent="0.35">
      <c r="B2419" s="362">
        <v>2417</v>
      </c>
      <c r="C2419" s="362" t="s">
        <v>5811</v>
      </c>
      <c r="D2419" s="362" t="s">
        <v>3</v>
      </c>
      <c r="E2419" s="362" t="s">
        <v>172</v>
      </c>
      <c r="F2419" s="362"/>
      <c r="G2419" s="362" t="s">
        <v>63</v>
      </c>
      <c r="H2419" s="362" t="s">
        <v>63</v>
      </c>
      <c r="I2419" s="362" t="s">
        <v>63</v>
      </c>
      <c r="J2419" s="362" t="s">
        <v>4392</v>
      </c>
      <c r="K2419" s="361" t="s">
        <v>5812</v>
      </c>
      <c r="L2419" s="362"/>
      <c r="M2419" s="362" t="s">
        <v>186</v>
      </c>
      <c r="N2419" s="362" t="s">
        <v>90</v>
      </c>
      <c r="O2419" s="362"/>
      <c r="P2419" s="362" t="s">
        <v>2208</v>
      </c>
      <c r="Q2419" s="362" t="s">
        <v>4394</v>
      </c>
      <c r="R2419" s="362"/>
      <c r="S2419" s="361"/>
      <c r="T2419" s="362"/>
      <c r="U2419" s="362"/>
      <c r="V2419" s="362" t="s">
        <v>844</v>
      </c>
      <c r="W2419" s="362"/>
      <c r="X2419" s="362"/>
      <c r="Y2419" s="362" t="s">
        <v>48</v>
      </c>
      <c r="Z2419" s="362" t="s">
        <v>90</v>
      </c>
      <c r="AA2419" s="366" t="s">
        <v>90</v>
      </c>
      <c r="AB2419" s="362" t="s">
        <v>90</v>
      </c>
      <c r="AC2419" s="380"/>
      <c r="AD2419" s="362"/>
      <c r="AE2419" s="362"/>
      <c r="AF2419" s="362"/>
      <c r="AG2419" s="362"/>
      <c r="AH2419" s="362"/>
      <c r="AI2419" s="362" t="str">
        <f t="shared" si="37"/>
        <v>NOCOSS</v>
      </c>
      <c r="AJ2419" s="362" t="str">
        <f>VLOOKUP(AI2419,Table1[[#All],[CONCAT]:[Tfiber]],2,FALSE)</f>
        <v>Applications/Tools</v>
      </c>
      <c r="AK2419" s="362" t="s">
        <v>40</v>
      </c>
      <c r="AL2419" s="362" t="str">
        <f>VLOOKUP(C2419,[1]AllOSS!$B:$G,6,0)</f>
        <v>COMPLETED</v>
      </c>
      <c r="AM2419" s="362">
        <f>VLOOKUP(C2419,[1]AllOSS!$B:$K,10,0)</f>
        <v>0</v>
      </c>
      <c r="AN2419" s="362"/>
      <c r="AO2419" s="362"/>
      <c r="AP2419" s="361" t="e">
        <v>#N/A</v>
      </c>
      <c r="AR2419">
        <v>1</v>
      </c>
    </row>
    <row r="2420" spans="2:44" ht="15" hidden="1" customHeight="1" x14ac:dyDescent="0.35">
      <c r="B2420" s="362">
        <v>2418</v>
      </c>
      <c r="C2420" s="362" t="s">
        <v>5813</v>
      </c>
      <c r="D2420" s="362" t="s">
        <v>3</v>
      </c>
      <c r="E2420" s="362" t="s">
        <v>172</v>
      </c>
      <c r="F2420" s="362"/>
      <c r="G2420" s="362"/>
      <c r="H2420" s="362"/>
      <c r="I2420" s="362" t="s">
        <v>26</v>
      </c>
      <c r="J2420" s="362" t="s">
        <v>63</v>
      </c>
      <c r="K2420" s="361" t="s">
        <v>5814</v>
      </c>
      <c r="L2420" s="362"/>
      <c r="M2420" s="362" t="s">
        <v>186</v>
      </c>
      <c r="N2420" s="362" t="s">
        <v>4410</v>
      </c>
      <c r="O2420" s="362"/>
      <c r="P2420" s="362" t="s">
        <v>2208</v>
      </c>
      <c r="Q2420" s="362" t="s">
        <v>4394</v>
      </c>
      <c r="R2420" s="362"/>
      <c r="S2420" s="361"/>
      <c r="T2420" s="362"/>
      <c r="U2420" s="362"/>
      <c r="V2420" s="362" t="s">
        <v>844</v>
      </c>
      <c r="W2420" s="362"/>
      <c r="X2420" s="362"/>
      <c r="Y2420" s="362" t="s">
        <v>48</v>
      </c>
      <c r="Z2420" s="362" t="s">
        <v>90</v>
      </c>
      <c r="AA2420" s="366" t="s">
        <v>90</v>
      </c>
      <c r="AB2420" s="362" t="s">
        <v>90</v>
      </c>
      <c r="AC2420" s="380"/>
      <c r="AD2420" s="362"/>
      <c r="AE2420" s="362"/>
      <c r="AF2420" s="362"/>
      <c r="AG2420" s="362"/>
      <c r="AH2420" s="362"/>
      <c r="AI2420" s="362" t="str">
        <f t="shared" si="37"/>
        <v>NOCGPON</v>
      </c>
      <c r="AJ2420" s="362" t="str">
        <f>VLOOKUP(AI2420,Table1[[#All],[CONCAT]:[Tfiber]],2,FALSE)</f>
        <v>Applications/Tools</v>
      </c>
      <c r="AK2420" s="362" t="s">
        <v>40</v>
      </c>
      <c r="AL2420" s="362" t="str">
        <f>VLOOKUP(C2420,[1]AllOSS!$B:$G,6,0)</f>
        <v>COMPLETED</v>
      </c>
      <c r="AM2420" s="362">
        <f>VLOOKUP(C2420,[1]AllOSS!$B:$K,10,0)</f>
        <v>0</v>
      </c>
      <c r="AN2420" s="362"/>
      <c r="AO2420" s="362"/>
      <c r="AP2420" s="361"/>
      <c r="AR2420">
        <v>1</v>
      </c>
    </row>
    <row r="2421" spans="2:44" ht="15" hidden="1" customHeight="1" x14ac:dyDescent="0.35">
      <c r="B2421" s="362">
        <v>2419</v>
      </c>
      <c r="C2421" s="362" t="s">
        <v>5815</v>
      </c>
      <c r="D2421" s="362" t="s">
        <v>3</v>
      </c>
      <c r="E2421" s="362" t="s">
        <v>172</v>
      </c>
      <c r="F2421" s="362"/>
      <c r="G2421" s="362"/>
      <c r="H2421" s="362"/>
      <c r="I2421" s="362" t="s">
        <v>26</v>
      </c>
      <c r="J2421" s="362" t="s">
        <v>63</v>
      </c>
      <c r="K2421" s="361" t="s">
        <v>5816</v>
      </c>
      <c r="L2421" s="362"/>
      <c r="M2421" s="362" t="s">
        <v>186</v>
      </c>
      <c r="N2421" s="362" t="s">
        <v>95</v>
      </c>
      <c r="O2421" s="362"/>
      <c r="P2421" s="362" t="s">
        <v>2208</v>
      </c>
      <c r="Q2421" s="362" t="s">
        <v>4394</v>
      </c>
      <c r="R2421" s="362"/>
      <c r="S2421" s="361"/>
      <c r="T2421" s="362"/>
      <c r="U2421" s="362"/>
      <c r="V2421" s="362" t="s">
        <v>844</v>
      </c>
      <c r="W2421" s="362"/>
      <c r="X2421" s="362" t="s">
        <v>9</v>
      </c>
      <c r="Y2421" s="362" t="s">
        <v>2790</v>
      </c>
      <c r="Z2421" s="362" t="s">
        <v>90</v>
      </c>
      <c r="AA2421" s="366" t="s">
        <v>90</v>
      </c>
      <c r="AB2421" s="362" t="s">
        <v>90</v>
      </c>
      <c r="AC2421" s="380"/>
      <c r="AD2421" s="362"/>
      <c r="AE2421" s="362"/>
      <c r="AF2421" s="362"/>
      <c r="AG2421" s="362"/>
      <c r="AH2421" s="362"/>
      <c r="AI2421" s="362" t="str">
        <f t="shared" si="37"/>
        <v>NOCGPON</v>
      </c>
      <c r="AJ2421" s="362" t="str">
        <f>VLOOKUP(AI2421,Table1[[#All],[CONCAT]:[Tfiber]],2,FALSE)</f>
        <v>Applications/Tools</v>
      </c>
      <c r="AK2421" s="362" t="e">
        <v>#N/A</v>
      </c>
      <c r="AL2421" s="362" t="str">
        <f>VLOOKUP(C2421,[1]AllOSS!$B:$G,6,0)</f>
        <v>NOT-FEASIBLE</v>
      </c>
      <c r="AM2421" s="362">
        <f>VLOOKUP(C2421,[1]AllOSS!$B:$K,10,0)</f>
        <v>0</v>
      </c>
      <c r="AN2421" s="362"/>
      <c r="AO2421" s="362"/>
      <c r="AP2421" s="361" t="e">
        <v>#N/A</v>
      </c>
      <c r="AR2421">
        <v>1</v>
      </c>
    </row>
    <row r="2422" spans="2:44" ht="15" hidden="1" customHeight="1" x14ac:dyDescent="0.35">
      <c r="B2422" s="362">
        <v>2420</v>
      </c>
      <c r="C2422" s="362" t="s">
        <v>5817</v>
      </c>
      <c r="D2422" s="362" t="s">
        <v>3</v>
      </c>
      <c r="E2422" s="362" t="s">
        <v>172</v>
      </c>
      <c r="F2422" s="362"/>
      <c r="G2422" s="362"/>
      <c r="H2422" s="362"/>
      <c r="I2422" s="362" t="s">
        <v>26</v>
      </c>
      <c r="J2422" s="362" t="s">
        <v>63</v>
      </c>
      <c r="K2422" s="361" t="s">
        <v>5818</v>
      </c>
      <c r="L2422" s="362"/>
      <c r="M2422" s="362" t="s">
        <v>1689</v>
      </c>
      <c r="N2422" s="362" t="s">
        <v>4410</v>
      </c>
      <c r="O2422" s="362"/>
      <c r="P2422" s="362" t="s">
        <v>1398</v>
      </c>
      <c r="Q2422" s="362" t="s">
        <v>4936</v>
      </c>
      <c r="R2422" s="362"/>
      <c r="S2422" s="361"/>
      <c r="T2422" s="362"/>
      <c r="U2422" s="362"/>
      <c r="V2422" s="362" t="s">
        <v>844</v>
      </c>
      <c r="W2422" s="362"/>
      <c r="X2422" s="362"/>
      <c r="Y2422" s="362" t="s">
        <v>48</v>
      </c>
      <c r="Z2422" s="362" t="s">
        <v>90</v>
      </c>
      <c r="AA2422" s="366" t="s">
        <v>90</v>
      </c>
      <c r="AB2422" s="362" t="s">
        <v>90</v>
      </c>
      <c r="AC2422" s="380"/>
      <c r="AD2422" s="362"/>
      <c r="AE2422" s="362"/>
      <c r="AF2422" s="362"/>
      <c r="AG2422" s="362"/>
      <c r="AH2422" s="362"/>
      <c r="AI2422" s="362" t="str">
        <f t="shared" si="37"/>
        <v>NOCGPON</v>
      </c>
      <c r="AJ2422" s="362" t="str">
        <f>VLOOKUP(AI2422,Table1[[#All],[CONCAT]:[Tfiber]],2,FALSE)</f>
        <v>Applications/Tools</v>
      </c>
      <c r="AK2422" s="362" t="s">
        <v>40</v>
      </c>
      <c r="AL2422" s="362" t="str">
        <f>VLOOKUP(C2422,[1]AllOSS!$B:$G,6,0)</f>
        <v>COMPLETED</v>
      </c>
      <c r="AM2422" s="362">
        <f>VLOOKUP(C2422,[1]AllOSS!$B:$K,10,0)</f>
        <v>0</v>
      </c>
      <c r="AN2422" s="362"/>
      <c r="AO2422" s="362"/>
      <c r="AP2422" s="361"/>
      <c r="AR2422">
        <v>1</v>
      </c>
    </row>
    <row r="2423" spans="2:44" ht="15" hidden="1" customHeight="1" x14ac:dyDescent="0.35">
      <c r="B2423" s="362">
        <v>2421</v>
      </c>
      <c r="C2423" s="362" t="s">
        <v>5819</v>
      </c>
      <c r="D2423" s="362" t="s">
        <v>3</v>
      </c>
      <c r="E2423" s="362" t="s">
        <v>172</v>
      </c>
      <c r="F2423" s="362"/>
      <c r="G2423" s="362"/>
      <c r="H2423" s="362"/>
      <c r="I2423" s="362" t="s">
        <v>26</v>
      </c>
      <c r="J2423" s="362" t="s">
        <v>63</v>
      </c>
      <c r="K2423" s="361" t="s">
        <v>5820</v>
      </c>
      <c r="L2423" s="362"/>
      <c r="M2423" s="362" t="s">
        <v>1689</v>
      </c>
      <c r="N2423" s="362" t="s">
        <v>95</v>
      </c>
      <c r="O2423" s="362"/>
      <c r="P2423" s="362" t="s">
        <v>1398</v>
      </c>
      <c r="Q2423" s="362" t="s">
        <v>4936</v>
      </c>
      <c r="R2423" s="362"/>
      <c r="S2423" s="361"/>
      <c r="T2423" s="362"/>
      <c r="U2423" s="362"/>
      <c r="V2423" s="362" t="s">
        <v>844</v>
      </c>
      <c r="W2423" s="362"/>
      <c r="X2423" s="362" t="s">
        <v>9</v>
      </c>
      <c r="Y2423" s="362" t="s">
        <v>2790</v>
      </c>
      <c r="Z2423" s="362" t="s">
        <v>90</v>
      </c>
      <c r="AA2423" s="366" t="s">
        <v>90</v>
      </c>
      <c r="AB2423" s="362" t="s">
        <v>90</v>
      </c>
      <c r="AC2423" s="380"/>
      <c r="AD2423" s="362"/>
      <c r="AE2423" s="362"/>
      <c r="AF2423" s="362"/>
      <c r="AG2423" s="362"/>
      <c r="AH2423" s="362"/>
      <c r="AI2423" s="362" t="str">
        <f t="shared" si="37"/>
        <v>NOCGPON</v>
      </c>
      <c r="AJ2423" s="362" t="str">
        <f>VLOOKUP(AI2423,Table1[[#All],[CONCAT]:[Tfiber]],2,FALSE)</f>
        <v>Applications/Tools</v>
      </c>
      <c r="AK2423" s="362" t="e">
        <v>#N/A</v>
      </c>
      <c r="AL2423" s="362" t="str">
        <f>VLOOKUP(C2423,[1]AllOSS!$B:$G,6,0)</f>
        <v>NOT-FEASIBLE</v>
      </c>
      <c r="AM2423" s="362">
        <f>VLOOKUP(C2423,[1]AllOSS!$B:$K,10,0)</f>
        <v>0</v>
      </c>
      <c r="AN2423" s="362"/>
      <c r="AO2423" s="362"/>
      <c r="AP2423" s="361" t="e">
        <v>#N/A</v>
      </c>
      <c r="AR2423">
        <v>1</v>
      </c>
    </row>
    <row r="2424" spans="2:44" ht="15" hidden="1" customHeight="1" x14ac:dyDescent="0.35">
      <c r="B2424" s="362">
        <v>2422</v>
      </c>
      <c r="C2424" s="362" t="s">
        <v>5821</v>
      </c>
      <c r="D2424" s="362" t="s">
        <v>3</v>
      </c>
      <c r="E2424" s="362" t="s">
        <v>172</v>
      </c>
      <c r="F2424" s="362"/>
      <c r="G2424" s="362"/>
      <c r="H2424" s="362"/>
      <c r="I2424" s="362" t="s">
        <v>26</v>
      </c>
      <c r="J2424" s="362" t="s">
        <v>63</v>
      </c>
      <c r="K2424" s="361" t="s">
        <v>5822</v>
      </c>
      <c r="L2424" s="362"/>
      <c r="M2424" s="362" t="s">
        <v>1689</v>
      </c>
      <c r="N2424" s="362" t="s">
        <v>4410</v>
      </c>
      <c r="O2424" s="362"/>
      <c r="P2424" s="362" t="s">
        <v>1398</v>
      </c>
      <c r="Q2424" s="362" t="s">
        <v>4936</v>
      </c>
      <c r="R2424" s="362"/>
      <c r="S2424" s="361"/>
      <c r="T2424" s="362"/>
      <c r="U2424" s="362"/>
      <c r="V2424" s="362" t="s">
        <v>844</v>
      </c>
      <c r="W2424" s="362"/>
      <c r="X2424" s="362"/>
      <c r="Y2424" s="362" t="s">
        <v>48</v>
      </c>
      <c r="Z2424" s="362" t="s">
        <v>90</v>
      </c>
      <c r="AA2424" s="366" t="s">
        <v>90</v>
      </c>
      <c r="AB2424" s="362" t="s">
        <v>90</v>
      </c>
      <c r="AC2424" s="380"/>
      <c r="AD2424" s="362"/>
      <c r="AE2424" s="362"/>
      <c r="AF2424" s="362"/>
      <c r="AG2424" s="362"/>
      <c r="AH2424" s="362"/>
      <c r="AI2424" s="362" t="str">
        <f t="shared" si="37"/>
        <v>NOCGPON</v>
      </c>
      <c r="AJ2424" s="362" t="str">
        <f>VLOOKUP(AI2424,Table1[[#All],[CONCAT]:[Tfiber]],2,FALSE)</f>
        <v>Applications/Tools</v>
      </c>
      <c r="AK2424" s="362" t="s">
        <v>40</v>
      </c>
      <c r="AL2424" s="362" t="str">
        <f>VLOOKUP(C2424,[1]AllOSS!$B:$G,6,0)</f>
        <v>COMPLETED</v>
      </c>
      <c r="AM2424" s="362">
        <f>VLOOKUP(C2424,[1]AllOSS!$B:$K,10,0)</f>
        <v>0</v>
      </c>
      <c r="AN2424" s="362"/>
      <c r="AO2424" s="362"/>
      <c r="AP2424" s="361"/>
      <c r="AR2424">
        <v>1</v>
      </c>
    </row>
    <row r="2425" spans="2:44" ht="15" hidden="1" customHeight="1" x14ac:dyDescent="0.35">
      <c r="B2425" s="362">
        <v>2423</v>
      </c>
      <c r="C2425" s="362" t="s">
        <v>5823</v>
      </c>
      <c r="D2425" s="362" t="s">
        <v>3</v>
      </c>
      <c r="E2425" s="362" t="s">
        <v>172</v>
      </c>
      <c r="F2425" s="362"/>
      <c r="G2425" s="362"/>
      <c r="H2425" s="362"/>
      <c r="I2425" s="362" t="s">
        <v>26</v>
      </c>
      <c r="J2425" s="362" t="s">
        <v>63</v>
      </c>
      <c r="K2425" s="361" t="s">
        <v>5824</v>
      </c>
      <c r="L2425" s="362"/>
      <c r="M2425" s="362" t="s">
        <v>1689</v>
      </c>
      <c r="N2425" s="362" t="s">
        <v>95</v>
      </c>
      <c r="O2425" s="362"/>
      <c r="P2425" s="362" t="s">
        <v>1398</v>
      </c>
      <c r="Q2425" s="362" t="s">
        <v>4936</v>
      </c>
      <c r="R2425" s="362"/>
      <c r="S2425" s="361"/>
      <c r="T2425" s="362"/>
      <c r="U2425" s="362"/>
      <c r="V2425" s="362" t="s">
        <v>844</v>
      </c>
      <c r="W2425" s="362"/>
      <c r="X2425" s="362" t="s">
        <v>9</v>
      </c>
      <c r="Y2425" s="362" t="s">
        <v>2790</v>
      </c>
      <c r="Z2425" s="362" t="s">
        <v>90</v>
      </c>
      <c r="AA2425" s="366" t="s">
        <v>90</v>
      </c>
      <c r="AB2425" s="362" t="s">
        <v>90</v>
      </c>
      <c r="AC2425" s="380"/>
      <c r="AD2425" s="362"/>
      <c r="AE2425" s="362"/>
      <c r="AF2425" s="362"/>
      <c r="AG2425" s="362"/>
      <c r="AH2425" s="362"/>
      <c r="AI2425" s="362" t="str">
        <f t="shared" si="37"/>
        <v>NOCGPON</v>
      </c>
      <c r="AJ2425" s="362" t="str">
        <f>VLOOKUP(AI2425,Table1[[#All],[CONCAT]:[Tfiber]],2,FALSE)</f>
        <v>Applications/Tools</v>
      </c>
      <c r="AK2425" s="362" t="e">
        <v>#N/A</v>
      </c>
      <c r="AL2425" s="362" t="str">
        <f>VLOOKUP(C2425,[1]AllOSS!$B:$G,6,0)</f>
        <v>NOT-FEASIBLE</v>
      </c>
      <c r="AM2425" s="362">
        <f>VLOOKUP(C2425,[1]AllOSS!$B:$K,10,0)</f>
        <v>0</v>
      </c>
      <c r="AN2425" s="362"/>
      <c r="AO2425" s="362"/>
      <c r="AP2425" s="361" t="e">
        <v>#N/A</v>
      </c>
      <c r="AR2425">
        <v>1</v>
      </c>
    </row>
    <row r="2426" spans="2:44" ht="15" hidden="1" customHeight="1" x14ac:dyDescent="0.35">
      <c r="B2426" s="362">
        <v>2424</v>
      </c>
      <c r="C2426" s="362" t="s">
        <v>5825</v>
      </c>
      <c r="D2426" s="362" t="s">
        <v>3</v>
      </c>
      <c r="E2426" s="362" t="s">
        <v>172</v>
      </c>
      <c r="F2426" s="362"/>
      <c r="G2426" s="362"/>
      <c r="H2426" s="362"/>
      <c r="I2426" s="362" t="s">
        <v>26</v>
      </c>
      <c r="J2426" s="362" t="s">
        <v>63</v>
      </c>
      <c r="K2426" s="361" t="s">
        <v>5826</v>
      </c>
      <c r="L2426" s="362"/>
      <c r="M2426" s="362" t="s">
        <v>1689</v>
      </c>
      <c r="N2426" s="362" t="s">
        <v>4410</v>
      </c>
      <c r="O2426" s="362"/>
      <c r="P2426" s="362" t="s">
        <v>2208</v>
      </c>
      <c r="Q2426" s="362" t="s">
        <v>4394</v>
      </c>
      <c r="R2426" s="362"/>
      <c r="S2426" s="361" t="s">
        <v>5827</v>
      </c>
      <c r="T2426" s="362"/>
      <c r="U2426" s="362"/>
      <c r="V2426" s="362" t="s">
        <v>844</v>
      </c>
      <c r="W2426" s="362"/>
      <c r="X2426" s="362"/>
      <c r="Y2426" s="362" t="s">
        <v>48</v>
      </c>
      <c r="Z2426" s="362" t="s">
        <v>90</v>
      </c>
      <c r="AA2426" s="366" t="s">
        <v>90</v>
      </c>
      <c r="AB2426" s="362" t="s">
        <v>90</v>
      </c>
      <c r="AC2426" s="380"/>
      <c r="AD2426" s="362"/>
      <c r="AE2426" s="362"/>
      <c r="AF2426" s="362"/>
      <c r="AG2426" s="362"/>
      <c r="AH2426" s="362"/>
      <c r="AI2426" s="362" t="str">
        <f t="shared" si="37"/>
        <v>NOCGPON</v>
      </c>
      <c r="AJ2426" s="362" t="str">
        <f>VLOOKUP(AI2426,Table1[[#All],[CONCAT]:[Tfiber]],2,FALSE)</f>
        <v>Applications/Tools</v>
      </c>
      <c r="AK2426" s="362" t="s">
        <v>40</v>
      </c>
      <c r="AL2426" s="362" t="str">
        <f>VLOOKUP(C2426,[1]AllOSS!$B:$G,6,0)</f>
        <v>COMPLETED</v>
      </c>
      <c r="AM2426" s="362" t="str">
        <f>VLOOKUP(C2426,[1]AllOSS!$B:$K,10,0)</f>
        <v>09-09-2025: It has to handle manuaaly by downloading report</v>
      </c>
      <c r="AN2426" s="362"/>
      <c r="AO2426" s="362"/>
      <c r="AP2426" s="361"/>
      <c r="AR2426">
        <v>1</v>
      </c>
    </row>
    <row r="2427" spans="2:44" ht="15" hidden="1" customHeight="1" x14ac:dyDescent="0.35">
      <c r="B2427" s="362">
        <v>2425</v>
      </c>
      <c r="C2427" s="362" t="s">
        <v>5828</v>
      </c>
      <c r="D2427" s="362" t="s">
        <v>3</v>
      </c>
      <c r="E2427" s="362" t="s">
        <v>172</v>
      </c>
      <c r="F2427" s="362"/>
      <c r="G2427" s="362"/>
      <c r="H2427" s="362"/>
      <c r="I2427" s="362" t="s">
        <v>26</v>
      </c>
      <c r="J2427" s="362" t="s">
        <v>63</v>
      </c>
      <c r="K2427" s="361" t="s">
        <v>5829</v>
      </c>
      <c r="L2427" s="362"/>
      <c r="M2427" s="362" t="s">
        <v>1689</v>
      </c>
      <c r="N2427" s="362" t="s">
        <v>95</v>
      </c>
      <c r="O2427" s="362"/>
      <c r="P2427" s="362" t="s">
        <v>2208</v>
      </c>
      <c r="Q2427" s="362" t="s">
        <v>4394</v>
      </c>
      <c r="R2427" s="362"/>
      <c r="S2427" s="361"/>
      <c r="T2427" s="362"/>
      <c r="U2427" s="362"/>
      <c r="V2427" s="362" t="s">
        <v>844</v>
      </c>
      <c r="W2427" s="362"/>
      <c r="X2427" s="362"/>
      <c r="Y2427" s="362" t="s">
        <v>48</v>
      </c>
      <c r="Z2427" s="362" t="s">
        <v>90</v>
      </c>
      <c r="AA2427" s="366" t="s">
        <v>90</v>
      </c>
      <c r="AB2427" s="362" t="s">
        <v>90</v>
      </c>
      <c r="AC2427" s="380"/>
      <c r="AD2427" s="362"/>
      <c r="AE2427" s="362"/>
      <c r="AF2427" s="362"/>
      <c r="AG2427" s="362"/>
      <c r="AH2427" s="362"/>
      <c r="AI2427" s="362" t="str">
        <f t="shared" si="37"/>
        <v>NOCGPON</v>
      </c>
      <c r="AJ2427" s="362" t="str">
        <f>VLOOKUP(AI2427,Table1[[#All],[CONCAT]:[Tfiber]],2,FALSE)</f>
        <v>Applications/Tools</v>
      </c>
      <c r="AK2427" s="362" t="e">
        <v>#N/A</v>
      </c>
      <c r="AL2427" s="362" t="str">
        <f>VLOOKUP(C2427,[1]AllOSS!$B:$G,6,0)</f>
        <v>COMPLETED</v>
      </c>
      <c r="AM2427" s="362">
        <f>VLOOKUP(C2427,[1]AllOSS!$B:$K,10,0)</f>
        <v>0</v>
      </c>
      <c r="AN2427" s="362"/>
      <c r="AO2427" s="362"/>
      <c r="AP2427" s="361" t="e">
        <v>#N/A</v>
      </c>
      <c r="AR2427">
        <v>1</v>
      </c>
    </row>
    <row r="2428" spans="2:44" ht="15" hidden="1" customHeight="1" x14ac:dyDescent="0.35">
      <c r="B2428" s="362">
        <v>2426</v>
      </c>
      <c r="C2428" s="362" t="s">
        <v>5830</v>
      </c>
      <c r="D2428" s="362" t="s">
        <v>3</v>
      </c>
      <c r="E2428" s="362" t="s">
        <v>172</v>
      </c>
      <c r="F2428" s="362"/>
      <c r="G2428" s="362"/>
      <c r="H2428" s="362"/>
      <c r="I2428" s="362" t="s">
        <v>26</v>
      </c>
      <c r="J2428" s="362" t="s">
        <v>63</v>
      </c>
      <c r="K2428" s="361" t="s">
        <v>5831</v>
      </c>
      <c r="L2428" s="362"/>
      <c r="M2428" s="362" t="s">
        <v>1689</v>
      </c>
      <c r="N2428" s="362" t="s">
        <v>4410</v>
      </c>
      <c r="O2428" s="362"/>
      <c r="P2428" s="362" t="s">
        <v>2208</v>
      </c>
      <c r="Q2428" s="362" t="s">
        <v>4394</v>
      </c>
      <c r="R2428" s="362"/>
      <c r="S2428" s="361" t="s">
        <v>5827</v>
      </c>
      <c r="T2428" s="362"/>
      <c r="U2428" s="362"/>
      <c r="V2428" s="362" t="s">
        <v>844</v>
      </c>
      <c r="W2428" s="362"/>
      <c r="X2428" s="362"/>
      <c r="Y2428" s="362" t="s">
        <v>48</v>
      </c>
      <c r="Z2428" s="362" t="s">
        <v>90</v>
      </c>
      <c r="AA2428" s="366" t="s">
        <v>90</v>
      </c>
      <c r="AB2428" s="362" t="s">
        <v>90</v>
      </c>
      <c r="AC2428" s="380"/>
      <c r="AD2428" s="362"/>
      <c r="AE2428" s="362"/>
      <c r="AF2428" s="362"/>
      <c r="AG2428" s="362"/>
      <c r="AH2428" s="362"/>
      <c r="AI2428" s="362" t="str">
        <f t="shared" si="37"/>
        <v>NOCGPON</v>
      </c>
      <c r="AJ2428" s="362" t="str">
        <f>VLOOKUP(AI2428,Table1[[#All],[CONCAT]:[Tfiber]],2,FALSE)</f>
        <v>Applications/Tools</v>
      </c>
      <c r="AK2428" s="362" t="s">
        <v>40</v>
      </c>
      <c r="AL2428" s="362" t="str">
        <f>VLOOKUP(C2428,[1]AllOSS!$B:$G,6,0)</f>
        <v>COMPLETED</v>
      </c>
      <c r="AM2428" s="362" t="str">
        <f>VLOOKUP(C2428,[1]AllOSS!$B:$K,10,0)</f>
        <v>09-09-2025: It has to handle manuaaly by downloading report</v>
      </c>
      <c r="AN2428" s="362"/>
      <c r="AO2428" s="362"/>
      <c r="AP2428" s="361"/>
      <c r="AR2428">
        <v>1</v>
      </c>
    </row>
    <row r="2429" spans="2:44" ht="15" hidden="1" customHeight="1" x14ac:dyDescent="0.35">
      <c r="B2429" s="362">
        <v>2427</v>
      </c>
      <c r="C2429" s="362" t="s">
        <v>5832</v>
      </c>
      <c r="D2429" s="362" t="s">
        <v>3</v>
      </c>
      <c r="E2429" s="362" t="s">
        <v>172</v>
      </c>
      <c r="F2429" s="362"/>
      <c r="G2429" s="362"/>
      <c r="H2429" s="362"/>
      <c r="I2429" s="362" t="s">
        <v>26</v>
      </c>
      <c r="J2429" s="362" t="s">
        <v>63</v>
      </c>
      <c r="K2429" s="361" t="s">
        <v>5833</v>
      </c>
      <c r="L2429" s="362"/>
      <c r="M2429" s="362" t="s">
        <v>1689</v>
      </c>
      <c r="N2429" s="362" t="s">
        <v>4410</v>
      </c>
      <c r="O2429" s="362"/>
      <c r="P2429" s="362" t="s">
        <v>2208</v>
      </c>
      <c r="Q2429" s="362" t="s">
        <v>4394</v>
      </c>
      <c r="R2429" s="362"/>
      <c r="S2429" s="361" t="s">
        <v>5827</v>
      </c>
      <c r="T2429" s="362"/>
      <c r="U2429" s="362"/>
      <c r="V2429" s="362" t="s">
        <v>844</v>
      </c>
      <c r="W2429" s="362"/>
      <c r="X2429" s="362"/>
      <c r="Y2429" s="362" t="s">
        <v>48</v>
      </c>
      <c r="Z2429" s="362" t="s">
        <v>90</v>
      </c>
      <c r="AA2429" s="366" t="s">
        <v>90</v>
      </c>
      <c r="AB2429" s="362" t="s">
        <v>90</v>
      </c>
      <c r="AC2429" s="380"/>
      <c r="AD2429" s="362"/>
      <c r="AE2429" s="362"/>
      <c r="AF2429" s="362"/>
      <c r="AG2429" s="362"/>
      <c r="AH2429" s="362"/>
      <c r="AI2429" s="362" t="str">
        <f t="shared" si="37"/>
        <v>NOCGPON</v>
      </c>
      <c r="AJ2429" s="362" t="str">
        <f>VLOOKUP(AI2429,Table1[[#All],[CONCAT]:[Tfiber]],2,FALSE)</f>
        <v>Applications/Tools</v>
      </c>
      <c r="AK2429" s="362" t="s">
        <v>40</v>
      </c>
      <c r="AL2429" s="362" t="str">
        <f>VLOOKUP(C2429,[1]AllOSS!$B:$G,6,0)</f>
        <v>COMPLETED</v>
      </c>
      <c r="AM2429" s="362" t="str">
        <f>VLOOKUP(C2429,[1]AllOSS!$B:$K,10,0)</f>
        <v>09-09-2025: It has to handle manuaaly by downloading report</v>
      </c>
      <c r="AN2429" s="362"/>
      <c r="AO2429" s="362"/>
      <c r="AP2429" s="361"/>
      <c r="AR2429">
        <v>1</v>
      </c>
    </row>
    <row r="2430" spans="2:44" ht="15" hidden="1" customHeight="1" x14ac:dyDescent="0.35">
      <c r="B2430" s="362">
        <v>2428</v>
      </c>
      <c r="C2430" s="362" t="s">
        <v>5834</v>
      </c>
      <c r="D2430" s="362">
        <v>472</v>
      </c>
      <c r="E2430" s="362" t="s">
        <v>172</v>
      </c>
      <c r="F2430" s="362"/>
      <c r="G2430" s="362"/>
      <c r="H2430" s="362"/>
      <c r="I2430" s="362" t="s">
        <v>57</v>
      </c>
      <c r="J2430" s="362" t="s">
        <v>14</v>
      </c>
      <c r="K2430" s="361" t="s">
        <v>5835</v>
      </c>
      <c r="L2430" s="362"/>
      <c r="M2430" s="362" t="s">
        <v>90</v>
      </c>
      <c r="N2430" s="362" t="s">
        <v>9</v>
      </c>
      <c r="O2430" s="362"/>
      <c r="P2430" s="362" t="s">
        <v>90</v>
      </c>
      <c r="Q2430" s="362" t="s">
        <v>90</v>
      </c>
      <c r="R2430" s="362"/>
      <c r="S2430" s="361" t="s">
        <v>5836</v>
      </c>
      <c r="T2430" s="362"/>
      <c r="U2430" s="362"/>
      <c r="V2430" s="362" t="s">
        <v>176</v>
      </c>
      <c r="W2430" s="362"/>
      <c r="X2430" s="362" t="s">
        <v>9</v>
      </c>
      <c r="Y2430" s="362" t="s">
        <v>46</v>
      </c>
      <c r="Z2430" s="362" t="s">
        <v>90</v>
      </c>
      <c r="AA2430" s="366" t="s">
        <v>90</v>
      </c>
      <c r="AB2430" s="362" t="s">
        <v>90</v>
      </c>
      <c r="AC2430" s="380"/>
      <c r="AD2430" s="362"/>
      <c r="AE2430" s="362"/>
      <c r="AF2430" s="362"/>
      <c r="AG2430" s="362"/>
      <c r="AH2430" s="362"/>
      <c r="AI2430" s="362" t="str">
        <f t="shared" si="37"/>
        <v>472Security &amp; Regulatory Compliance</v>
      </c>
      <c r="AJ2430" s="362" t="str">
        <f>VLOOKUP(AI2430,Table1[[#All],[CONCAT]:[Tfiber]],2,FALSE)</f>
        <v>Security</v>
      </c>
      <c r="AK2430" s="362" t="s">
        <v>40</v>
      </c>
      <c r="AL2430" s="362"/>
      <c r="AM2430" s="362"/>
      <c r="AN2430" s="362"/>
      <c r="AO2430" s="362"/>
      <c r="AP2430" s="361"/>
      <c r="AR2430">
        <v>1</v>
      </c>
    </row>
    <row r="2432" spans="2:44" ht="15" customHeight="1" x14ac:dyDescent="0.35">
      <c r="K2432" s="9" t="s">
        <v>5837</v>
      </c>
    </row>
  </sheetData>
  <autoFilter ref="B2:AR2430" xr:uid="{8A1F53AA-C2D6-49AB-9236-8446FC5D1A3E}">
    <filterColumn colId="12">
      <filters>
        <filter val="Closed"/>
        <filter val="Colosed"/>
      </filters>
    </filterColumn>
  </autoFilter>
  <sortState xmlns:xlrd2="http://schemas.microsoft.com/office/spreadsheetml/2017/richdata2" ref="B3:AP2430">
    <sortCondition ref="B3:B2430"/>
  </sortState>
  <conditionalFormatting sqref="K1089">
    <cfRule type="duplicateValues" dxfId="17" priority="13"/>
  </conditionalFormatting>
  <conditionalFormatting sqref="K1093">
    <cfRule type="duplicateValues" dxfId="16" priority="12"/>
  </conditionalFormatting>
  <conditionalFormatting sqref="K1095">
    <cfRule type="duplicateValues" dxfId="15" priority="11"/>
  </conditionalFormatting>
  <conditionalFormatting sqref="K1096">
    <cfRule type="duplicateValues" dxfId="14" priority="10"/>
  </conditionalFormatting>
  <conditionalFormatting sqref="K1097">
    <cfRule type="duplicateValues" dxfId="13" priority="9"/>
  </conditionalFormatting>
  <conditionalFormatting sqref="K1099">
    <cfRule type="duplicateValues" dxfId="12" priority="8"/>
  </conditionalFormatting>
  <conditionalFormatting sqref="K1101">
    <cfRule type="duplicateValues" dxfId="11" priority="7"/>
  </conditionalFormatting>
  <conditionalFormatting sqref="K1102">
    <cfRule type="duplicateValues" dxfId="10" priority="6"/>
  </conditionalFormatting>
  <conditionalFormatting sqref="K1164">
    <cfRule type="duplicateValues" dxfId="9" priority="5"/>
  </conditionalFormatting>
  <conditionalFormatting sqref="K1647">
    <cfRule type="duplicateValues" dxfId="8" priority="4"/>
  </conditionalFormatting>
  <conditionalFormatting sqref="K1736">
    <cfRule type="duplicateValues" dxfId="7" priority="3"/>
  </conditionalFormatting>
  <conditionalFormatting sqref="K1739">
    <cfRule type="duplicateValues" dxfId="6" priority="2"/>
  </conditionalFormatting>
  <conditionalFormatting sqref="K1748">
    <cfRule type="duplicateValues" dxfId="5" priority="1"/>
  </conditionalFormatting>
  <conditionalFormatting sqref="S876">
    <cfRule type="duplicateValues" dxfId="4" priority="14"/>
  </conditionalFormatting>
  <hyperlinks>
    <hyperlink ref="AB1235" r:id="rId1" xr:uid="{4675560B-AE82-465E-95FC-A10C11798234}"/>
    <hyperlink ref="AB1440" r:id="rId2" xr:uid="{55A3F96C-8D15-4D41-B13E-65FA8D3D352B}"/>
    <hyperlink ref="AB1708" r:id="rId3" xr:uid="{E9E68031-C436-475F-A401-718A1862BADB}"/>
    <hyperlink ref="AB289" r:id="rId4" xr:uid="{1FAB217E-0F89-4F61-8C06-F50CB8215791}"/>
    <hyperlink ref="AB104" r:id="rId5" xr:uid="{6DFE59B7-4443-4C4F-9F68-A4DD4425115D}"/>
    <hyperlink ref="AB228" r:id="rId6" xr:uid="{DB8DD145-BD7B-4FAC-943E-C169E204063E}"/>
    <hyperlink ref="AB230" r:id="rId7" xr:uid="{6FF72AC7-8E9D-4C9C-BD39-4E33B2E58B89}"/>
    <hyperlink ref="AB233" r:id="rId8" xr:uid="{4AEF4F7B-9511-4838-8E04-0D272ECBB038}"/>
    <hyperlink ref="AB234" r:id="rId9" xr:uid="{5CB56CA0-19A9-4081-9093-B4BB51ACFBF6}"/>
    <hyperlink ref="AB235" r:id="rId10" xr:uid="{8EBEBB78-6BA2-40D4-8BFA-2CD28E527EA9}"/>
    <hyperlink ref="AB237" r:id="rId11" xr:uid="{A5B6A3FE-F07E-4515-9F35-93C2B6618FD9}"/>
    <hyperlink ref="AB245" r:id="rId12" xr:uid="{E6C38E35-15A6-4AEA-B600-56BB23E20704}"/>
    <hyperlink ref="AB246" r:id="rId13" xr:uid="{33591169-6736-4EB0-9169-BF4B8FF566F7}"/>
    <hyperlink ref="AB247" r:id="rId14" xr:uid="{0D14BFAD-D749-4F3C-A235-D0782E20A625}"/>
    <hyperlink ref="AB254" r:id="rId15" xr:uid="{1EC02A37-534B-4C82-9DC8-3F220183861C}"/>
    <hyperlink ref="AB256" r:id="rId16" xr:uid="{8FFC2469-2D6B-4942-923C-FAAB1444B6FD}"/>
    <hyperlink ref="AB271" r:id="rId17" xr:uid="{800A2CA5-9F5D-4FFF-84C7-479A1845AB17}"/>
    <hyperlink ref="AB272" r:id="rId18" xr:uid="{DAB48330-8C8B-4571-ADB0-9B524B2A919D}"/>
    <hyperlink ref="AB275" r:id="rId19" xr:uid="{4232C5D5-16CF-42E1-9203-F40B226CD04C}"/>
    <hyperlink ref="AB276" r:id="rId20" xr:uid="{BB6B272B-A78E-4A66-AF40-E8A2A3E787F1}"/>
    <hyperlink ref="AB295" r:id="rId21" xr:uid="{C37A3325-1686-43CE-8533-F7E45EED50BE}"/>
    <hyperlink ref="AB316" r:id="rId22" xr:uid="{BE340A64-F2B3-4E7E-B788-57F3AA3B19E6}"/>
    <hyperlink ref="AB318" r:id="rId23" xr:uid="{400F9A5D-7ACC-4040-83BD-1C46C8ED0274}"/>
    <hyperlink ref="AB391" r:id="rId24" xr:uid="{FF666109-7682-4111-AF15-2DE667057E36}"/>
    <hyperlink ref="AB394" r:id="rId25" xr:uid="{DC545B41-C5B2-4F59-869D-B43EEF2443DF}"/>
    <hyperlink ref="AB426" r:id="rId26" xr:uid="{38AF2D51-974E-4F47-A931-5B98EEFB9B81}"/>
    <hyperlink ref="AB301" r:id="rId27" xr:uid="{77D67339-A761-479B-9855-A6D926A64926}"/>
    <hyperlink ref="AB471" r:id="rId28" xr:uid="{3C242890-F02B-4899-A91D-F61940C7DFD1}"/>
    <hyperlink ref="AB410" r:id="rId29" xr:uid="{66FDD704-C183-48C9-AC64-09733F1A8C6D}"/>
    <hyperlink ref="AB417" r:id="rId30" xr:uid="{929F6136-2686-44F1-A2DD-B42DF68EC56B}"/>
    <hyperlink ref="AB418" r:id="rId31" xr:uid="{1B4A5BB5-4D6F-452B-881C-D8B9411FC5C7}"/>
    <hyperlink ref="AB431" r:id="rId32" xr:uid="{A9C331B3-C3F0-41E7-B68D-7CEAC052115C}"/>
    <hyperlink ref="AB443" r:id="rId33" xr:uid="{80FEFD2A-CB3B-4D37-BE30-FBF5B34B3454}"/>
    <hyperlink ref="AB458" r:id="rId34" xr:uid="{264A7685-9C33-4850-A62E-8096096555E4}"/>
    <hyperlink ref="AB468" r:id="rId35" xr:uid="{7C3BB6C0-831B-4AC0-A6EA-8DDF1057CD57}"/>
    <hyperlink ref="AB473" r:id="rId36" xr:uid="{4480C86E-DCD9-45AD-8985-B7BA7C1EC471}"/>
    <hyperlink ref="AB395" r:id="rId37" xr:uid="{85103CB7-C0A4-4124-A9C9-4054FC4A96E4}"/>
    <hyperlink ref="AB397" r:id="rId38" xr:uid="{9C589E16-AD42-413E-8A17-0737A4FB3458}"/>
    <hyperlink ref="AB398" r:id="rId39" xr:uid="{EB2E7915-302D-43A4-BA14-D643CBF51FBE}"/>
    <hyperlink ref="AB399" r:id="rId40" xr:uid="{2BC7C7C7-FBFC-4A83-9C90-2516D78C7AE5}"/>
    <hyperlink ref="AB401" r:id="rId41" xr:uid="{9E55C066-6297-4D97-85BD-9593F50EE129}"/>
    <hyperlink ref="AB402" r:id="rId42" xr:uid="{0B0EBDF7-E3C4-4289-BE21-739F1741046B}"/>
    <hyperlink ref="AB403" r:id="rId43" xr:uid="{93A9A697-8AF6-441C-9ED8-4880ECC713C1}"/>
    <hyperlink ref="AB404" r:id="rId44" xr:uid="{5E50AC33-ADA2-4653-BB8C-53E7A769E33A}"/>
    <hyperlink ref="AB405" r:id="rId45" xr:uid="{346C8C11-14E2-4B4E-90CA-34A5C1CF6D24}"/>
    <hyperlink ref="AB406" r:id="rId46" xr:uid="{5E70A48E-72AD-496E-A7D2-DD469E675DB1}"/>
    <hyperlink ref="AB407" r:id="rId47" xr:uid="{C9CB9687-CBB0-47A5-A3C8-D0E4716D76F9}"/>
    <hyperlink ref="AB409" r:id="rId48" xr:uid="{7A238388-14B1-4471-BFBB-E737D99E6058}"/>
    <hyperlink ref="AB411" r:id="rId49" xr:uid="{74BC7F0F-D15D-4D76-9C38-E152277037CC}"/>
    <hyperlink ref="AB412" r:id="rId50" xr:uid="{9BAD2942-6B60-47A9-8908-888F4927B204}"/>
    <hyperlink ref="AB413" r:id="rId51" xr:uid="{9ADFFA1E-3287-40E9-A8D9-1A3E8DBFA771}"/>
    <hyperlink ref="AB414" r:id="rId52" xr:uid="{CB5E0214-89A6-423C-B566-CB5851E86E1C}"/>
    <hyperlink ref="AB415" r:id="rId53" xr:uid="{415EF40A-ED9B-4C9A-9957-B644A662FD5F}"/>
    <hyperlink ref="AB416" r:id="rId54" xr:uid="{356C06E3-F590-4733-8FE1-069D4C941922}"/>
    <hyperlink ref="AB419" r:id="rId55" xr:uid="{55FEC8B2-E05D-4C6C-8339-55689BBF00EA}"/>
    <hyperlink ref="AB420" r:id="rId56" xr:uid="{C2DB6734-9EEE-4F33-BC14-B71807B30E5D}"/>
    <hyperlink ref="AB421" r:id="rId57" xr:uid="{254D73FD-4C46-407E-8463-42F08EF2A910}"/>
    <hyperlink ref="AB422" r:id="rId58" xr:uid="{0DAF129E-3A59-4889-ABE8-BECCEBABE06A}"/>
    <hyperlink ref="AB423" r:id="rId59" xr:uid="{A2B959E9-D68B-4850-A07F-A42DA3FE3508}"/>
    <hyperlink ref="AB424" r:id="rId60" xr:uid="{563E205D-05F3-4004-85A9-97D89B6F6665}"/>
    <hyperlink ref="AB425" r:id="rId61" xr:uid="{38E31264-D4C4-4374-A2AD-4EBB4AB813A5}"/>
    <hyperlink ref="AB427" r:id="rId62" xr:uid="{F2842A58-AC4D-4392-8296-E24F99EB67F3}"/>
    <hyperlink ref="AB428" r:id="rId63" xr:uid="{47C81617-6200-42D0-99FC-B038453AAD39}"/>
    <hyperlink ref="AB429" r:id="rId64" xr:uid="{69AB1044-3559-45DB-B789-48D595926660}"/>
    <hyperlink ref="AB430" r:id="rId65" xr:uid="{566DE847-DC33-4763-B2E6-9815B0C12469}"/>
    <hyperlink ref="AB432" r:id="rId66" xr:uid="{285E7C87-E829-4EBE-805D-996652070F8A}"/>
    <hyperlink ref="AB435" r:id="rId67" xr:uid="{D89D1E48-CAE9-4ED7-A0B4-E2F2DD2F67F9}"/>
    <hyperlink ref="AB436" r:id="rId68" xr:uid="{CF1DEFAB-8FF2-4F43-8213-443A4B6E02ED}"/>
    <hyperlink ref="AB437" r:id="rId69" xr:uid="{4EE47CA3-C58F-43A6-82A6-EE54A69DF4B2}"/>
    <hyperlink ref="AB438" r:id="rId70" xr:uid="{CBA50002-62C5-4A02-A3BA-E4AEFC963360}"/>
    <hyperlink ref="AB439" r:id="rId71" xr:uid="{2A548969-B7F7-4EC0-BC1B-D185E549578E}"/>
    <hyperlink ref="AB440" r:id="rId72" xr:uid="{0DDA0E8F-FFA6-4BB3-A135-6626F0DDC14A}"/>
    <hyperlink ref="AB441" r:id="rId73" xr:uid="{F5CEB712-9EFD-48BD-B967-41DE9D6601CB}"/>
    <hyperlink ref="AB442" r:id="rId74" xr:uid="{6DCEFA6B-F4F7-4A5A-987C-258322D886A2}"/>
    <hyperlink ref="AB444" r:id="rId75" xr:uid="{2FE7FC75-9075-4EDE-9297-A6D7C749AE4F}"/>
    <hyperlink ref="AB445" r:id="rId76" xr:uid="{C982B7D6-B7A1-47D9-A224-EF95CF85B36E}"/>
    <hyperlink ref="AB446" r:id="rId77" xr:uid="{B880A5E2-BD4E-4F9F-893A-99851902F323}"/>
    <hyperlink ref="AB447" r:id="rId78" xr:uid="{EEBF52FC-6324-457C-8B12-C08C86AB7625}"/>
    <hyperlink ref="AB448" r:id="rId79" xr:uid="{82B83918-F16E-4948-917E-D4C1F2F5A5CF}"/>
    <hyperlink ref="AB449" r:id="rId80" xr:uid="{3B9A1C45-A343-437E-870F-0F80D43185CF}"/>
    <hyperlink ref="AB450" r:id="rId81" xr:uid="{346AF5A0-51A9-46E0-B9E9-345F6772BD4E}"/>
    <hyperlink ref="AB451" r:id="rId82" xr:uid="{7F167227-4A3B-4E4F-9DD3-256538CB2F48}"/>
    <hyperlink ref="AB452" r:id="rId83" xr:uid="{D9843EA7-83FC-4965-BAED-A059F97B0DD5}"/>
    <hyperlink ref="AB453" r:id="rId84" xr:uid="{6A4EBC89-31D0-4B91-8BF3-90EAFC6C6DBF}"/>
    <hyperlink ref="AB454" r:id="rId85" xr:uid="{5BC031FC-DA9B-48A6-A382-40855687E11B}"/>
    <hyperlink ref="AB455" r:id="rId86" xr:uid="{17E0F1BF-D45F-4B44-AD54-0392EC485D9A}"/>
    <hyperlink ref="AB456" r:id="rId87" xr:uid="{45296895-05F9-4FCA-BB1F-DC0AAAFD8883}"/>
    <hyperlink ref="AB457" r:id="rId88" xr:uid="{4723037F-258B-4EB0-8A05-1EAF8B1318A8}"/>
    <hyperlink ref="AB459" r:id="rId89" xr:uid="{346C0733-6162-4019-8B81-0EBCA0BE9F3C}"/>
    <hyperlink ref="AB460" r:id="rId90" xr:uid="{658D1DE8-105A-46A9-ACD7-3021ECA6B383}"/>
    <hyperlink ref="AB461" r:id="rId91" xr:uid="{A5C14415-AF69-4916-8150-0E00818E1BB3}"/>
    <hyperlink ref="AB462" r:id="rId92" xr:uid="{7D6014BE-1AAE-4A72-880C-2DD3D2E45216}"/>
    <hyperlink ref="AB463" r:id="rId93" xr:uid="{4A4FE2A3-7182-4D8B-9AC4-F7181688A325}"/>
    <hyperlink ref="AB465" r:id="rId94" xr:uid="{D518B618-DE3B-4227-901D-E45EDA91A24B}"/>
    <hyperlink ref="AB466" r:id="rId95" xr:uid="{70C5F339-393D-4BAE-8CF4-0F8C3D1065B4}"/>
    <hyperlink ref="AB467" r:id="rId96" xr:uid="{AA234372-78DD-4CAB-B922-FF1CFABBF4A2}"/>
    <hyperlink ref="AB469" r:id="rId97" xr:uid="{7236CD23-ABDF-49EF-A646-7B5A00DE4F9D}"/>
    <hyperlink ref="AB470" r:id="rId98" xr:uid="{386681C3-3A5C-492B-8AB8-10152963A026}"/>
    <hyperlink ref="AB472" r:id="rId99" xr:uid="{23D97AF0-A3FC-40F2-AC5B-F94A94036D85}"/>
    <hyperlink ref="AB13" r:id="rId100" xr:uid="{84F323F9-C8BD-42E2-88B9-93A6007709BA}"/>
    <hyperlink ref="AB105" r:id="rId101" xr:uid="{CCE78ABE-FCA0-4012-A4E0-36EDF5EDD67D}"/>
    <hyperlink ref="AB109" r:id="rId102" xr:uid="{A9CFD96E-5F49-4849-AFFD-66113C82BD2C}"/>
    <hyperlink ref="AB111" r:id="rId103" xr:uid="{7C0C3BFF-96F1-48EC-92E1-E881841880F2}"/>
    <hyperlink ref="AB112" r:id="rId104" xr:uid="{6CE8ECA6-E7FD-4ED6-9194-F9BC5A354DD5}"/>
    <hyperlink ref="AB113" r:id="rId105" xr:uid="{E9DF00DB-6E37-4F3E-9618-9847268EC9C7}"/>
    <hyperlink ref="AB114" r:id="rId106" xr:uid="{4516D37A-5D4E-47B4-AD02-3CAC12A1BC6D}"/>
    <hyperlink ref="AB115" r:id="rId107" xr:uid="{82C32C17-338E-49DC-BB2E-5E5AD3044073}"/>
    <hyperlink ref="AB116" r:id="rId108" xr:uid="{69C42F3A-D423-48E2-AFBA-CBDDC95FB498}"/>
    <hyperlink ref="AB117" r:id="rId109" xr:uid="{EF5B8DE8-E8D9-4F09-B6D6-26B6AE7E4CFE}"/>
    <hyperlink ref="AB118" r:id="rId110" xr:uid="{832E4665-005D-426B-8707-76AC9B4A55C4}"/>
    <hyperlink ref="AB119" r:id="rId111" xr:uid="{BB06DAC9-185E-401E-B97E-5C0D56E962A9}"/>
    <hyperlink ref="AB120" r:id="rId112" xr:uid="{5609568C-204F-4C46-B9AC-FC0AA3D4F59B}"/>
    <hyperlink ref="AB121" r:id="rId113" xr:uid="{268617BF-3676-4C0A-9351-18CC41D21ACB}"/>
    <hyperlink ref="AB122" r:id="rId114" xr:uid="{3CE40C32-92B4-43B1-ABFE-B7EE21F2CECA}"/>
    <hyperlink ref="AB123" r:id="rId115" xr:uid="{092EBE00-1722-4DBA-AC8A-730D1050E29D}"/>
    <hyperlink ref="AB124" r:id="rId116" xr:uid="{F800961C-643E-4372-8AA0-B851DFE9B916}"/>
    <hyperlink ref="AB125" r:id="rId117" xr:uid="{B02B5E21-C63D-4C52-A123-CDFB97ADA280}"/>
    <hyperlink ref="AB126" r:id="rId118" xr:uid="{89E29590-AFF0-432A-A08E-2425091407C4}"/>
    <hyperlink ref="AB128" r:id="rId119" xr:uid="{8EC71D75-761F-4FFC-B7DB-40C884F916EA}"/>
    <hyperlink ref="AB129" r:id="rId120" xr:uid="{C510711A-FD01-4ABF-B968-CF136E963934}"/>
    <hyperlink ref="AB130" r:id="rId121" xr:uid="{463180AE-BB27-4CE6-A014-B37A8D176A11}"/>
    <hyperlink ref="AB131" r:id="rId122" xr:uid="{0D2E454E-3DEC-4717-8A0F-D4E76E3A3018}"/>
    <hyperlink ref="AB132" r:id="rId123" xr:uid="{5B43B3AC-EBB3-480E-BCCD-D831DFFF96D6}"/>
    <hyperlink ref="AB133" r:id="rId124" xr:uid="{ABE9E2B4-3AD3-4C3F-B527-C0133D8DDA52}"/>
    <hyperlink ref="AB134" r:id="rId125" xr:uid="{2124E868-499A-46DB-814E-873FC403F680}"/>
    <hyperlink ref="AB135" r:id="rId126" xr:uid="{A200D837-6E7D-4702-A786-636AD9ABF587}"/>
    <hyperlink ref="AB136" r:id="rId127" xr:uid="{EAB8E415-0382-466E-91B7-A965AF202454}"/>
    <hyperlink ref="AB137" r:id="rId128" xr:uid="{D646A164-DBA9-4167-AA14-F914B988A8B7}"/>
    <hyperlink ref="AB138" r:id="rId129" xr:uid="{304A5E77-C65F-43E9-9145-1D4647764F60}"/>
    <hyperlink ref="AB139" r:id="rId130" xr:uid="{7A236316-F0CA-414B-9A04-D0394EC9E660}"/>
    <hyperlink ref="AB140" r:id="rId131" xr:uid="{3449869C-6A80-4D5E-A170-1C84116A9E62}"/>
    <hyperlink ref="AB141" r:id="rId132" xr:uid="{A2C73CBB-D03C-4E92-AE05-B82E3FD1DDBA}"/>
    <hyperlink ref="AB142" r:id="rId133" xr:uid="{42E8CED6-7FDA-44E6-8827-70617D3E6838}"/>
    <hyperlink ref="AB143" r:id="rId134" xr:uid="{692906B7-C8C8-4914-B45A-BCB5BF7A8BB2}"/>
    <hyperlink ref="AB144" r:id="rId135" xr:uid="{A407CEEC-9453-41C1-8547-BDB89ECA3281}"/>
    <hyperlink ref="AB146" r:id="rId136" xr:uid="{B25B8379-D76A-46F4-98F4-F98DD00B45C2}"/>
    <hyperlink ref="AB147" r:id="rId137" xr:uid="{C2234567-6797-4D1F-BEE1-C9C4348CE4F7}"/>
    <hyperlink ref="AB148" r:id="rId138" xr:uid="{B882AFDA-DCE7-4AFE-A2B7-741B4A0BDCD6}"/>
    <hyperlink ref="AB149" r:id="rId139" xr:uid="{C08E400C-D2D4-4F34-9AD0-525829CA5B34}"/>
    <hyperlink ref="AB150" r:id="rId140" xr:uid="{3AEBA014-79FC-4AD0-8E67-E17326FB1E50}"/>
    <hyperlink ref="AB151" r:id="rId141" xr:uid="{9E51E1E9-B2FC-45FA-B35D-C4A4A1187EF9}"/>
    <hyperlink ref="AB152" r:id="rId142" xr:uid="{F4875E69-0C8B-4153-9FF3-F224DFC43471}"/>
    <hyperlink ref="AB153" r:id="rId143" xr:uid="{51C70B46-C4B7-49DC-AD55-C54C6E15AE7B}"/>
    <hyperlink ref="AB155" r:id="rId144" xr:uid="{7654613F-8103-4687-8CF6-243519CA2F98}"/>
    <hyperlink ref="AB156" r:id="rId145" xr:uid="{CE6F9AFA-01B1-46CD-9BA0-B11B3EEB4123}"/>
    <hyperlink ref="AB157" r:id="rId146" xr:uid="{4CB052F0-F78C-4E49-913E-F63A69391783}"/>
    <hyperlink ref="AB158" r:id="rId147" xr:uid="{A1F04065-EEE3-4611-928F-7D18676DAC8B}"/>
    <hyperlink ref="AB159" r:id="rId148" xr:uid="{B5F307DD-8143-423F-B767-D5F556DEDEDB}"/>
    <hyperlink ref="AB160" r:id="rId149" xr:uid="{E8CDE85C-6895-4542-9978-E0CDE713AF43}"/>
    <hyperlink ref="AB163" r:id="rId150" xr:uid="{1952E72F-855A-4FF2-B190-628E2059EE84}"/>
    <hyperlink ref="AB165" r:id="rId151" xr:uid="{F1FB83B4-50A0-4ED8-B501-7AE9003F3A33}"/>
    <hyperlink ref="AB166" r:id="rId152" xr:uid="{B85C6B5A-9171-4CE9-AFC4-2A46BE30F97A}"/>
    <hyperlink ref="AB168" r:id="rId153" xr:uid="{B8F12FE5-0A61-4494-99BF-123462EF60FB}"/>
    <hyperlink ref="AB169" r:id="rId154" xr:uid="{E1987FEC-9405-4C4D-A3C3-B078E39122A0}"/>
    <hyperlink ref="AB170" r:id="rId155" xr:uid="{5C5942CB-7883-480B-BC4A-3C425A104183}"/>
    <hyperlink ref="AB171" r:id="rId156" xr:uid="{8F54A279-8F1B-4635-8F59-AFBF6636C8EB}"/>
    <hyperlink ref="AB172" r:id="rId157" xr:uid="{61B5D062-525B-4220-BBFC-A734EDA1DF9B}"/>
    <hyperlink ref="AB173" r:id="rId158" xr:uid="{B49D0761-E94F-41B2-AE1C-D3CDDA5958C3}"/>
    <hyperlink ref="AB174" r:id="rId159" xr:uid="{67C3075D-9173-497C-A795-D2FDF853D2E4}"/>
    <hyperlink ref="AB175" r:id="rId160" xr:uid="{422D88D4-096C-4C07-817E-519B41016298}"/>
    <hyperlink ref="AB177" r:id="rId161" xr:uid="{26956D01-EBF3-474E-96D7-AC61358987BF}"/>
    <hyperlink ref="AB178" r:id="rId162" xr:uid="{6ED3669F-A5BF-4CB7-B515-2250D2CB0867}"/>
    <hyperlink ref="AB179" r:id="rId163" xr:uid="{FCF27646-EC20-4350-8D6D-404775FBE1DC}"/>
    <hyperlink ref="AB180" r:id="rId164" xr:uid="{B32775B7-5D67-4629-B43B-9EED2DF5570A}"/>
    <hyperlink ref="AB182" r:id="rId165" xr:uid="{8C393ABC-1F39-41A9-BC5A-56C0A8BCAD95}"/>
    <hyperlink ref="AB184" r:id="rId166" xr:uid="{1484AF6F-0604-4A2F-9D8F-07C315233442}"/>
    <hyperlink ref="AB185" r:id="rId167" xr:uid="{D4C7EB79-5F17-4233-A86F-C3F68DFDEB67}"/>
    <hyperlink ref="AB188" r:id="rId168" xr:uid="{D29204C2-DFCC-420D-8DD2-0205AEDB22E4}"/>
    <hyperlink ref="AB189" r:id="rId169" xr:uid="{D0042E48-16B0-4DC1-B093-34EBA207B2F1}"/>
    <hyperlink ref="AB191" r:id="rId170" xr:uid="{E888B839-D9CC-4D75-B336-DA4FC89626B1}"/>
    <hyperlink ref="AB4" r:id="rId171" xr:uid="{1CCD8E30-D4CC-44AC-871C-156E5E265DDE}"/>
    <hyperlink ref="K202" r:id="rId172" xr:uid="{3643F00F-085A-4FBD-8DFA-4819B331EFE4}"/>
    <hyperlink ref="AB236" r:id="rId173" xr:uid="{39331576-6F9E-4407-B1F0-E22FFEE9761B}"/>
    <hyperlink ref="AB298" r:id="rId174" xr:uid="{348B1CF9-441B-4A2A-B52D-08124A93ECDB}"/>
    <hyperlink ref="AB299" r:id="rId175" xr:uid="{B9F6737D-5450-4284-94B0-68AD2D428EA6}"/>
    <hyperlink ref="AB313" r:id="rId176" xr:uid="{9611ED33-2C05-4EB4-BA4C-358BB6710E31}"/>
    <hyperlink ref="AB317" r:id="rId177" xr:uid="{D64DC0DE-947F-4ABE-9289-F1F146BBCFC1}"/>
    <hyperlink ref="AB319" r:id="rId178" xr:uid="{B0FD15C1-86AE-4A9F-A208-BCC80B4212E1}"/>
    <hyperlink ref="AB324" r:id="rId179" xr:uid="{A8171A2F-38B3-434C-ABE6-C44BE8F135F3}"/>
    <hyperlink ref="AB325" r:id="rId180" xr:uid="{ED5366A5-CB4A-4625-8C6B-F0D7C3CBBA7A}"/>
    <hyperlink ref="AB327" r:id="rId181" xr:uid="{DD093975-CAB3-4B7E-823D-827FEA79F2F4}"/>
    <hyperlink ref="AB328" r:id="rId182" xr:uid="{BD83CF83-9A93-456F-8C8C-3C5A959BDCBA}"/>
    <hyperlink ref="AB330" r:id="rId183" xr:uid="{7F32A87E-B875-430E-B2F6-E217D588856B}"/>
    <hyperlink ref="AB351" r:id="rId184" xr:uid="{8A804685-944D-4C28-AB79-33555C2AF8D6}"/>
    <hyperlink ref="AB353" r:id="rId185" xr:uid="{973EAB59-5967-40B9-B566-E9BCA4E17AE0}"/>
    <hyperlink ref="AB354" r:id="rId186" xr:uid="{71720547-AC72-4A61-995D-1F5603D5C03D}"/>
    <hyperlink ref="AB355" r:id="rId187" xr:uid="{10F40277-AEE2-45EB-935B-894D94D21DBB}"/>
    <hyperlink ref="AB356" r:id="rId188" xr:uid="{DC4B582D-EE2B-499F-8F4C-195214AF84AE}"/>
    <hyperlink ref="AB357" r:id="rId189" xr:uid="{5D376C5C-4130-442D-AAC1-E0CEC3F89C14}"/>
    <hyperlink ref="AB39" r:id="rId190" xr:uid="{58FA79E4-4DAB-4C4A-A6EB-ACC7072FCF15}"/>
    <hyperlink ref="AB362" r:id="rId191" xr:uid="{5E291647-F1F5-4B17-A00E-D3AF4F10EA64}"/>
    <hyperlink ref="AB363" r:id="rId192" xr:uid="{CE7A3A90-F4DE-49D5-A822-216594C34B4B}"/>
    <hyperlink ref="AB364" r:id="rId193" xr:uid="{8F6621D8-9814-4C2F-8529-8E71FC605456}"/>
    <hyperlink ref="AB368" r:id="rId194" xr:uid="{10AE6EA1-7466-4D04-A26C-8BB803E52828}"/>
    <hyperlink ref="AB369" r:id="rId195" xr:uid="{A00E5E90-3B9F-45E2-AC05-F56D7232A7B5}"/>
    <hyperlink ref="AB370" r:id="rId196" xr:uid="{4B1CCC13-452D-44EC-BA29-DACFD68BFC60}"/>
    <hyperlink ref="AB374" r:id="rId197" xr:uid="{B3A5F4A8-9F64-4256-8032-DF609E45C750}"/>
    <hyperlink ref="AB384" r:id="rId198" xr:uid="{06BC9819-FA09-48D3-BD96-A59A637EAFDD}"/>
    <hyperlink ref="AB389" r:id="rId199" xr:uid="{C5EFB912-92E7-48CC-9E90-FB7184A12EE4}"/>
    <hyperlink ref="AB44" r:id="rId200" xr:uid="{56940DF4-8185-48D0-A3EC-E07C43497945}"/>
    <hyperlink ref="AB45" r:id="rId201" xr:uid="{49F02E09-7E20-420F-BBC2-973583E26D37}"/>
    <hyperlink ref="AB46" r:id="rId202" xr:uid="{12E8CC79-9A2F-4505-BFF1-FB669755DEF0}"/>
    <hyperlink ref="AB47" r:id="rId203" xr:uid="{CAC42FF4-5F6C-41FD-B747-29FC9317984A}"/>
    <hyperlink ref="AB48" r:id="rId204" xr:uid="{73C27B55-0E0C-4C84-9985-B0AF260E9C95}"/>
    <hyperlink ref="AB49" r:id="rId205" xr:uid="{3D572B9A-B01F-4236-BD11-4059E3EF8225}"/>
    <hyperlink ref="AB50" r:id="rId206" xr:uid="{E6675219-BEFC-4DFE-88CC-B0324AF04568}"/>
    <hyperlink ref="AB51" r:id="rId207" xr:uid="{C57F6BF9-946E-4CF5-96DE-5CA5FBEAC7BE}"/>
    <hyperlink ref="AB52" r:id="rId208" xr:uid="{A9B2D799-E41A-4E44-9A43-DADC1EB4CE7C}"/>
    <hyperlink ref="AB53" r:id="rId209" xr:uid="{CCC9474D-A9CC-4B21-825E-E143061EB4F6}"/>
    <hyperlink ref="AB54" r:id="rId210" xr:uid="{7845EB27-A3D5-4040-9D5F-AA65419AA914}"/>
    <hyperlink ref="AB55" r:id="rId211" xr:uid="{C1EB7F95-0F16-4D8A-9EEE-B96C5F2EE91F}"/>
    <hyperlink ref="AB56" r:id="rId212" xr:uid="{A2AD354B-5AFB-4D0A-867B-E027D7E03685}"/>
    <hyperlink ref="AB57" r:id="rId213" xr:uid="{B37E52BD-F5D0-4BB9-8A00-EC7E6E272679}"/>
    <hyperlink ref="AB58" r:id="rId214" xr:uid="{F7B058EB-8529-4B9D-B4F7-812A6F61A937}"/>
    <hyperlink ref="AB59" r:id="rId215" xr:uid="{61AA5074-C37A-4CE8-AA47-57560B0CD98D}"/>
    <hyperlink ref="AB63" r:id="rId216" xr:uid="{0594B721-FDDD-446E-AE0C-305E9BB7B880}"/>
    <hyperlink ref="AB68" r:id="rId217" xr:uid="{CAA67E6E-9CCE-47B6-BC58-A98C6FFFC2FB}"/>
    <hyperlink ref="AB69" r:id="rId218" xr:uid="{3881001F-F34C-4CE3-BDCC-374382F14FD0}"/>
    <hyperlink ref="AB70" r:id="rId219" xr:uid="{3224A223-FB23-4A08-86D1-DE72038ABBC9}"/>
    <hyperlink ref="AB71" r:id="rId220" xr:uid="{1899074E-E695-4F49-9422-0DFE061D1AFD}"/>
    <hyperlink ref="AB72" r:id="rId221" xr:uid="{DC4F649A-44EF-4540-818C-3D18B645D54C}"/>
    <hyperlink ref="AB73" r:id="rId222" xr:uid="{59633A4B-DDD3-492C-BF12-E7D55ADE62EF}"/>
    <hyperlink ref="AB78" r:id="rId223" xr:uid="{08021BA6-8C13-49D9-A9B4-DDA3C252AA76}"/>
    <hyperlink ref="AB79" r:id="rId224" xr:uid="{A469CD15-A00C-4695-8602-079C3169390B}"/>
    <hyperlink ref="AB80" r:id="rId225" xr:uid="{5354DDA8-5E17-4E88-A02C-9DCAEB783D4B}"/>
    <hyperlink ref="AB81" r:id="rId226" xr:uid="{693D6485-FD8B-457C-97C5-22264FD4DDB3}"/>
    <hyperlink ref="AB82" r:id="rId227" xr:uid="{5ECD5476-702A-406B-BA7C-C8F50947C58C}"/>
    <hyperlink ref="AB83" r:id="rId228" xr:uid="{10DBD755-3960-4EEF-ABF0-CB5C7A83538B}"/>
    <hyperlink ref="AB85" r:id="rId229" xr:uid="{F4E3D9A9-D90C-4AED-A598-BBC437FDA17D}"/>
    <hyperlink ref="AB92" r:id="rId230" xr:uid="{320A496B-FED7-4732-AF2A-5FC67AC58603}"/>
    <hyperlink ref="AB93" r:id="rId231" xr:uid="{8B179CEE-6137-418B-A98D-70F16EE1E88C}"/>
    <hyperlink ref="AB94" r:id="rId232" xr:uid="{CCE1AF7B-E00A-4A77-9D6D-227F3F53E855}"/>
    <hyperlink ref="AB95" r:id="rId233" xr:uid="{5810D07D-4B2C-4E5D-B1E0-7F422CE6523D}"/>
    <hyperlink ref="AB96" r:id="rId234" xr:uid="{FE1FF5E3-BD5B-411B-9479-2B96154D2504}"/>
    <hyperlink ref="AB98" r:id="rId235" xr:uid="{E188C350-7023-4B76-AF26-6D2581430B66}"/>
    <hyperlink ref="AB99" r:id="rId236" xr:uid="{FA85F436-3665-4D77-A8CA-7785227BCE8E}"/>
    <hyperlink ref="AB101" r:id="rId237" xr:uid="{021A5DEA-EBD6-4314-BDED-A1A8827F941D}"/>
    <hyperlink ref="AB1324" r:id="rId238" xr:uid="{1B597610-0DB8-482A-A62A-DE6CCF374DF4}"/>
    <hyperlink ref="AB306" r:id="rId239" xr:uid="{5B92AC09-2AFF-492A-AC92-65B9B2F637E9}"/>
    <hyperlink ref="AP299" r:id="rId240" xr:uid="{718A655E-6E46-4835-A1ED-FE2473BB76DE}"/>
    <hyperlink ref="AP370" r:id="rId241" xr:uid="{11BAC765-1C17-4BF1-A49D-5C335FCA0AC1}"/>
  </hyperlinks>
  <pageMargins left="0.7" right="0.7" top="0.75" bottom="0.75" header="0.3" footer="0.3"/>
  <pageSetup orientation="portrait" r:id="rId242"/>
  <extLst>
    <ext xmlns:x14="http://schemas.microsoft.com/office/spreadsheetml/2009/9/main" uri="{CCE6A557-97BC-4b89-ADB6-D9C93CAAB3DF}">
      <x14:dataValidations xmlns:xm="http://schemas.microsoft.com/office/excel/2006/main" count="1">
        <x14:dataValidation type="list" allowBlank="1" showInputMessage="1" showErrorMessage="1" xr:uid="{767D5954-9B77-44C5-ACB9-799BABB87701}">
          <x14:formula1>
            <xm:f>LOV!$A$3:$A$7</xm:f>
          </x14:formula1>
          <xm:sqref>Y68 Y180 Y2430 Y2299 Y7 Y2242:Y2243 Y2074 Y2281:Y2283 Y78 Y47:Y48 Y50:Y51 Y57:Y58 Y2251 Y2238:Y2240 Y2253 Y1048 Y1051 Y1149 Y24:Y26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BDC64-041D-5E4A-89CD-C3191BDE0B5F}">
  <dimension ref="A3:E15"/>
  <sheetViews>
    <sheetView workbookViewId="0">
      <selection activeCell="B12" sqref="B12"/>
    </sheetView>
  </sheetViews>
  <sheetFormatPr defaultColWidth="11.453125" defaultRowHeight="14.5" x14ac:dyDescent="0.35"/>
  <cols>
    <col min="1" max="1" width="32.81640625" bestFit="1" customWidth="1"/>
    <col min="2" max="2" width="17.81640625" style="59" bestFit="1" customWidth="1"/>
    <col min="3" max="3" width="5.1796875" style="59" bestFit="1" customWidth="1"/>
    <col min="4" max="4" width="4.81640625" style="59" bestFit="1" customWidth="1"/>
    <col min="5" max="5" width="10" style="59" bestFit="1" customWidth="1"/>
  </cols>
  <sheetData>
    <row r="3" spans="1:5" x14ac:dyDescent="0.35">
      <c r="A3" s="255" t="s">
        <v>5838</v>
      </c>
      <c r="B3" s="427" t="s">
        <v>88</v>
      </c>
    </row>
    <row r="4" spans="1:5" x14ac:dyDescent="0.35">
      <c r="A4" s="255" t="s">
        <v>89</v>
      </c>
      <c r="B4" s="59">
        <v>472</v>
      </c>
      <c r="C4" s="59" t="s">
        <v>2</v>
      </c>
      <c r="D4" s="59" t="s">
        <v>3</v>
      </c>
      <c r="E4" s="59" t="s">
        <v>42</v>
      </c>
    </row>
    <row r="5" spans="1:5" x14ac:dyDescent="0.35">
      <c r="A5" s="77" t="s">
        <v>539</v>
      </c>
      <c r="B5" s="59">
        <v>255</v>
      </c>
      <c r="C5" s="59">
        <v>271</v>
      </c>
      <c r="D5" s="59">
        <v>15</v>
      </c>
      <c r="E5" s="59">
        <v>541</v>
      </c>
    </row>
    <row r="6" spans="1:5" x14ac:dyDescent="0.35">
      <c r="A6" s="77" t="s">
        <v>5839</v>
      </c>
      <c r="B6" s="59">
        <v>45</v>
      </c>
      <c r="C6" s="59">
        <v>174</v>
      </c>
      <c r="D6" s="59">
        <v>269</v>
      </c>
      <c r="E6" s="59">
        <v>488</v>
      </c>
    </row>
    <row r="7" spans="1:5" x14ac:dyDescent="0.35">
      <c r="A7" s="77" t="s">
        <v>9</v>
      </c>
      <c r="B7" s="59">
        <v>172</v>
      </c>
      <c r="C7" s="59">
        <v>833</v>
      </c>
      <c r="D7" s="59">
        <v>394</v>
      </c>
      <c r="E7" s="59">
        <v>1399</v>
      </c>
    </row>
    <row r="8" spans="1:5" x14ac:dyDescent="0.35">
      <c r="A8" s="77" t="s">
        <v>42</v>
      </c>
      <c r="B8" s="59">
        <v>472</v>
      </c>
      <c r="C8" s="59">
        <v>1278</v>
      </c>
      <c r="D8" s="59">
        <v>678</v>
      </c>
      <c r="E8" s="59">
        <v>2428</v>
      </c>
    </row>
    <row r="9" spans="1:5" x14ac:dyDescent="0.35">
      <c r="B9"/>
      <c r="C9"/>
      <c r="D9"/>
      <c r="E9"/>
    </row>
    <row r="10" spans="1:5" x14ac:dyDescent="0.35">
      <c r="B10"/>
      <c r="C10"/>
      <c r="D10"/>
      <c r="E10"/>
    </row>
    <row r="11" spans="1:5" x14ac:dyDescent="0.35">
      <c r="B11"/>
      <c r="C11"/>
      <c r="D11"/>
      <c r="E11"/>
    </row>
    <row r="12" spans="1:5" x14ac:dyDescent="0.35">
      <c r="B12"/>
      <c r="C12"/>
      <c r="D12"/>
      <c r="E12"/>
    </row>
    <row r="13" spans="1:5" x14ac:dyDescent="0.35">
      <c r="B13"/>
      <c r="C13"/>
      <c r="D13"/>
      <c r="E13"/>
    </row>
    <row r="14" spans="1:5" x14ac:dyDescent="0.35">
      <c r="B14"/>
      <c r="C14"/>
      <c r="D14"/>
      <c r="E14"/>
    </row>
    <row r="15" spans="1:5" x14ac:dyDescent="0.35">
      <c r="B15"/>
      <c r="C15"/>
      <c r="D15"/>
      <c r="E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C5E48-97D6-F14A-9D27-F03FE47A32FE}">
  <dimension ref="A3:E9"/>
  <sheetViews>
    <sheetView workbookViewId="0">
      <selection activeCell="B21" sqref="B21"/>
    </sheetView>
  </sheetViews>
  <sheetFormatPr defaultColWidth="11.453125" defaultRowHeight="14.5" x14ac:dyDescent="0.35"/>
  <cols>
    <col min="1" max="1" width="32.81640625" bestFit="1" customWidth="1"/>
    <col min="2" max="2" width="15.1796875" style="59" bestFit="1" customWidth="1"/>
    <col min="3" max="3" width="9.81640625" style="59" customWidth="1"/>
    <col min="4" max="4" width="8.1796875" style="59" customWidth="1"/>
    <col min="5" max="5" width="18.81640625" style="59" customWidth="1"/>
  </cols>
  <sheetData>
    <row r="3" spans="1:5" x14ac:dyDescent="0.35">
      <c r="A3" s="255" t="s">
        <v>5838</v>
      </c>
      <c r="B3" s="427" t="s">
        <v>88</v>
      </c>
    </row>
    <row r="4" spans="1:5" x14ac:dyDescent="0.35">
      <c r="A4" s="255" t="s">
        <v>89</v>
      </c>
      <c r="B4" s="59">
        <v>472</v>
      </c>
      <c r="C4" s="59" t="s">
        <v>2</v>
      </c>
      <c r="D4" s="59" t="s">
        <v>3</v>
      </c>
      <c r="E4" s="59" t="s">
        <v>42</v>
      </c>
    </row>
    <row r="5" spans="1:5" x14ac:dyDescent="0.35">
      <c r="A5" s="77" t="s">
        <v>5840</v>
      </c>
      <c r="B5" s="59">
        <v>54</v>
      </c>
      <c r="C5" s="59">
        <v>227</v>
      </c>
      <c r="D5" s="59">
        <v>15</v>
      </c>
      <c r="E5" s="59">
        <v>296</v>
      </c>
    </row>
    <row r="6" spans="1:5" x14ac:dyDescent="0.35">
      <c r="A6" s="77" t="s">
        <v>5841</v>
      </c>
      <c r="B6" s="59">
        <v>201</v>
      </c>
      <c r="C6" s="59">
        <v>44</v>
      </c>
      <c r="E6" s="59">
        <v>245</v>
      </c>
    </row>
    <row r="7" spans="1:5" x14ac:dyDescent="0.35">
      <c r="A7" s="77" t="s">
        <v>5839</v>
      </c>
      <c r="B7" s="59">
        <v>45</v>
      </c>
      <c r="C7" s="59">
        <v>174</v>
      </c>
      <c r="D7" s="59">
        <v>269</v>
      </c>
      <c r="E7" s="59">
        <v>488</v>
      </c>
    </row>
    <row r="8" spans="1:5" x14ac:dyDescent="0.35">
      <c r="A8" s="77" t="s">
        <v>9</v>
      </c>
      <c r="B8" s="59">
        <v>172</v>
      </c>
      <c r="C8" s="59">
        <v>833</v>
      </c>
      <c r="D8" s="59">
        <v>394</v>
      </c>
      <c r="E8" s="59">
        <v>1399</v>
      </c>
    </row>
    <row r="9" spans="1:5" x14ac:dyDescent="0.35">
      <c r="A9" s="77" t="s">
        <v>42</v>
      </c>
      <c r="B9" s="59">
        <v>472</v>
      </c>
      <c r="C9" s="59">
        <v>1278</v>
      </c>
      <c r="D9" s="59">
        <v>678</v>
      </c>
      <c r="E9" s="59">
        <v>2428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840B2-8CAF-4BE0-BF26-8A2CF9D73B34}">
  <sheetPr filterMode="1"/>
  <dimension ref="A2:AS2515"/>
  <sheetViews>
    <sheetView topLeftCell="B2" zoomScale="68" zoomScaleNormal="100" workbookViewId="0">
      <pane ySplit="1" topLeftCell="A206" activePane="bottomLeft" state="frozen"/>
      <selection activeCell="A2" sqref="A2"/>
      <selection pane="bottomLeft" activeCell="AI213" sqref="AI213"/>
    </sheetView>
  </sheetViews>
  <sheetFormatPr defaultColWidth="9.1796875" defaultRowHeight="15" customHeight="1" x14ac:dyDescent="0.35"/>
  <cols>
    <col min="1" max="1" width="15.1796875" style="445" hidden="1" customWidth="1"/>
    <col min="2" max="2" width="9.1796875" style="445" customWidth="1"/>
    <col min="3" max="3" width="11.453125" style="445" customWidth="1"/>
    <col min="4" max="4" width="17.1796875" style="455" hidden="1" customWidth="1"/>
    <col min="5" max="5" width="13.1796875" style="455" hidden="1" customWidth="1"/>
    <col min="6" max="6" width="7.81640625" style="455" hidden="1" customWidth="1"/>
    <col min="7" max="7" width="15.81640625" style="455" hidden="1" customWidth="1"/>
    <col min="8" max="8" width="24.7265625" style="445" hidden="1" customWidth="1"/>
    <col min="9" max="9" width="20.81640625" style="445" customWidth="1"/>
    <col min="10" max="10" width="58.7265625" style="456" customWidth="1"/>
    <col min="11" max="11" width="17.81640625" style="456" hidden="1" customWidth="1"/>
    <col min="12" max="12" width="16.81640625" style="445" hidden="1" customWidth="1"/>
    <col min="13" max="13" width="23.453125" style="445" hidden="1" customWidth="1"/>
    <col min="14" max="14" width="16.1796875" style="445" hidden="1" customWidth="1"/>
    <col min="15" max="15" width="15.453125" style="445" hidden="1" customWidth="1"/>
    <col min="16" max="16" width="38.26953125" style="480" customWidth="1"/>
    <col min="17" max="17" width="20.453125" style="456" hidden="1" customWidth="1"/>
    <col min="18" max="18" width="14.1796875" style="456" hidden="1" customWidth="1"/>
    <col min="19" max="19" width="18.1796875" style="456" hidden="1" customWidth="1"/>
    <col min="20" max="20" width="34.7265625" style="456" hidden="1" customWidth="1"/>
    <col min="21" max="22" width="21.54296875" style="445" hidden="1" customWidth="1"/>
    <col min="23" max="23" width="17.26953125" style="445" hidden="1" customWidth="1"/>
    <col min="24" max="26" width="17.81640625" style="445" customWidth="1"/>
    <col min="27" max="27" width="17.81640625" style="445" hidden="1" customWidth="1"/>
    <col min="28" max="28" width="60.1796875" style="445" hidden="1" customWidth="1"/>
    <col min="29" max="29" width="20.81640625" style="445" hidden="1" customWidth="1"/>
    <col min="30" max="31" width="16.1796875" style="445" hidden="1" customWidth="1"/>
    <col min="32" max="32" width="29.1796875" style="445" hidden="1" customWidth="1"/>
    <col min="33" max="33" width="16.1796875" style="445" hidden="1" customWidth="1"/>
    <col min="34" max="34" width="30.81640625" style="445" hidden="1" customWidth="1"/>
    <col min="35" max="35" width="33" style="575" customWidth="1"/>
    <col min="36" max="36" width="17.1796875" style="559" customWidth="1"/>
    <col min="37" max="37" width="31.453125" style="559" customWidth="1"/>
    <col min="38" max="38" width="23" style="545" customWidth="1"/>
    <col min="39" max="39" width="22" style="445" hidden="1" customWidth="1"/>
    <col min="40" max="40" width="60.54296875" style="456" hidden="1" customWidth="1"/>
    <col min="41" max="41" width="32.81640625" style="445" hidden="1" customWidth="1"/>
    <col min="42" max="42" width="38.453125" style="445" hidden="1" customWidth="1"/>
    <col min="43" max="43" width="14.81640625" style="445" hidden="1" customWidth="1"/>
    <col min="44" max="44" width="16.1796875" style="445" hidden="1" customWidth="1"/>
    <col min="45" max="45" width="12.54296875" style="445" customWidth="1"/>
    <col min="46" max="16384" width="9.1796875" style="445"/>
  </cols>
  <sheetData>
    <row r="2" spans="1:44" s="444" customFormat="1" ht="29" x14ac:dyDescent="0.35">
      <c r="A2" s="428" t="s">
        <v>136</v>
      </c>
      <c r="B2" s="428" t="s">
        <v>137</v>
      </c>
      <c r="C2" s="428" t="s">
        <v>84</v>
      </c>
      <c r="D2" s="428" t="s">
        <v>138</v>
      </c>
      <c r="E2" s="428" t="s">
        <v>139</v>
      </c>
      <c r="F2" s="428" t="s">
        <v>140</v>
      </c>
      <c r="G2" s="428" t="s">
        <v>141</v>
      </c>
      <c r="H2" s="428" t="s">
        <v>1</v>
      </c>
      <c r="I2" s="428" t="s">
        <v>142</v>
      </c>
      <c r="J2" s="429" t="s">
        <v>143</v>
      </c>
      <c r="K2" s="429" t="s">
        <v>144</v>
      </c>
      <c r="L2" s="428" t="s">
        <v>139</v>
      </c>
      <c r="M2" s="428" t="s">
        <v>145</v>
      </c>
      <c r="N2" s="428" t="s">
        <v>147</v>
      </c>
      <c r="O2" s="428" t="s">
        <v>148</v>
      </c>
      <c r="P2" s="481" t="s">
        <v>149</v>
      </c>
      <c r="Q2" s="428"/>
      <c r="R2" s="428"/>
      <c r="S2" s="525"/>
      <c r="T2" s="429" t="s">
        <v>5842</v>
      </c>
      <c r="U2" s="428" t="s">
        <v>5843</v>
      </c>
      <c r="V2" s="428" t="s">
        <v>5844</v>
      </c>
      <c r="W2" s="509" t="s">
        <v>5845</v>
      </c>
      <c r="X2" s="428" t="s">
        <v>5846</v>
      </c>
      <c r="Y2" s="428" t="s">
        <v>96</v>
      </c>
      <c r="Z2" s="429" t="s">
        <v>8080</v>
      </c>
      <c r="AA2" s="428"/>
      <c r="AB2" s="428"/>
      <c r="AC2" s="431" t="s">
        <v>163</v>
      </c>
      <c r="AD2" s="432" t="s">
        <v>164</v>
      </c>
      <c r="AE2" s="430" t="s">
        <v>63</v>
      </c>
      <c r="AF2" s="430" t="s">
        <v>5847</v>
      </c>
      <c r="AG2" s="430" t="s">
        <v>5848</v>
      </c>
      <c r="AH2" s="431" t="s">
        <v>166</v>
      </c>
      <c r="AI2" s="530" t="s">
        <v>5849</v>
      </c>
      <c r="AJ2" s="560" t="s">
        <v>5850</v>
      </c>
      <c r="AK2" s="560" t="s">
        <v>8070</v>
      </c>
      <c r="AL2" s="529" t="s">
        <v>5851</v>
      </c>
      <c r="AM2" s="531" t="s">
        <v>167</v>
      </c>
      <c r="AN2" s="433" t="s">
        <v>5852</v>
      </c>
      <c r="AO2" s="434" t="s">
        <v>5853</v>
      </c>
      <c r="AP2" s="442" t="s">
        <v>5854</v>
      </c>
      <c r="AQ2" s="443">
        <v>45943</v>
      </c>
      <c r="AR2" s="444" t="s">
        <v>5855</v>
      </c>
    </row>
    <row r="3" spans="1:44" ht="72.5" hidden="1" x14ac:dyDescent="0.35">
      <c r="A3" s="362">
        <v>1</v>
      </c>
      <c r="B3" s="362" t="s">
        <v>171</v>
      </c>
      <c r="C3" s="362">
        <v>472</v>
      </c>
      <c r="D3" s="362" t="s">
        <v>172</v>
      </c>
      <c r="E3" s="362"/>
      <c r="F3" s="362"/>
      <c r="G3" s="362"/>
      <c r="H3" s="362" t="s">
        <v>57</v>
      </c>
      <c r="I3" s="362" t="s">
        <v>173</v>
      </c>
      <c r="J3" s="361" t="s">
        <v>174</v>
      </c>
      <c r="K3" s="362"/>
      <c r="L3" s="362" t="s">
        <v>90</v>
      </c>
      <c r="M3" s="362" t="s">
        <v>9</v>
      </c>
      <c r="N3" s="362" t="s">
        <v>90</v>
      </c>
      <c r="O3" s="362" t="s">
        <v>90</v>
      </c>
      <c r="P3" s="482" t="s">
        <v>175</v>
      </c>
      <c r="Q3" s="362"/>
      <c r="R3" s="362"/>
      <c r="S3" s="362"/>
      <c r="T3" s="362"/>
      <c r="U3" s="362"/>
      <c r="V3" s="362"/>
      <c r="W3" s="362"/>
      <c r="X3" s="362"/>
      <c r="Y3" s="362"/>
      <c r="Z3" s="362"/>
      <c r="AA3" s="366"/>
      <c r="AB3" s="362"/>
      <c r="AC3" s="362" t="s">
        <v>14</v>
      </c>
      <c r="AD3" s="362" t="s">
        <v>8</v>
      </c>
      <c r="AE3" s="362"/>
      <c r="AF3" s="362"/>
      <c r="AG3" s="362"/>
      <c r="AH3" s="362"/>
      <c r="AI3" s="361" t="s">
        <v>5856</v>
      </c>
      <c r="AJ3" s="535"/>
      <c r="AK3" s="535"/>
      <c r="AL3" s="535"/>
      <c r="AM3" s="368">
        <v>45973</v>
      </c>
      <c r="AN3" s="361" t="s">
        <v>5857</v>
      </c>
      <c r="AO3" s="445" t="s">
        <v>539</v>
      </c>
      <c r="AP3" s="445" t="s">
        <v>5858</v>
      </c>
      <c r="AQ3" s="445" t="s">
        <v>9</v>
      </c>
    </row>
    <row r="4" spans="1:44" ht="14.5" hidden="1" x14ac:dyDescent="0.35">
      <c r="A4" s="362">
        <v>2</v>
      </c>
      <c r="B4" s="362" t="s">
        <v>177</v>
      </c>
      <c r="C4" s="362">
        <v>472</v>
      </c>
      <c r="D4" s="362" t="s">
        <v>172</v>
      </c>
      <c r="E4" s="362"/>
      <c r="F4" s="362"/>
      <c r="G4" s="362"/>
      <c r="H4" s="362" t="s">
        <v>24</v>
      </c>
      <c r="I4" s="362" t="s">
        <v>178</v>
      </c>
      <c r="J4" s="361" t="s">
        <v>179</v>
      </c>
      <c r="K4" s="362"/>
      <c r="L4" s="362" t="s">
        <v>90</v>
      </c>
      <c r="M4" s="362" t="s">
        <v>180</v>
      </c>
      <c r="N4" s="362" t="s">
        <v>90</v>
      </c>
      <c r="O4" s="362" t="s">
        <v>90</v>
      </c>
      <c r="P4" s="482"/>
      <c r="Q4" s="362"/>
      <c r="R4" s="362"/>
      <c r="S4" s="362"/>
      <c r="T4" s="362"/>
      <c r="U4" s="362"/>
      <c r="V4" s="362"/>
      <c r="W4" s="362"/>
      <c r="X4" s="362"/>
      <c r="Y4" s="362"/>
      <c r="Z4" s="362"/>
      <c r="AA4" s="366"/>
      <c r="AB4" s="367"/>
      <c r="AC4" s="362" t="s">
        <v>24</v>
      </c>
      <c r="AD4" s="362" t="s">
        <v>8</v>
      </c>
      <c r="AE4" s="362"/>
      <c r="AF4" s="362"/>
      <c r="AG4" s="362"/>
      <c r="AH4" s="362"/>
      <c r="AI4" s="361" t="s">
        <v>5859</v>
      </c>
      <c r="AJ4" s="362"/>
      <c r="AK4" s="362"/>
      <c r="AL4" s="362"/>
      <c r="AM4" s="368">
        <v>45783</v>
      </c>
      <c r="AN4" s="361" t="s">
        <v>182</v>
      </c>
      <c r="AO4" s="445" t="s">
        <v>539</v>
      </c>
      <c r="AP4" s="445" t="s">
        <v>5841</v>
      </c>
      <c r="AQ4" s="445" t="s">
        <v>5841</v>
      </c>
    </row>
    <row r="5" spans="1:44" ht="72.5" hidden="1" x14ac:dyDescent="0.35">
      <c r="A5" s="362">
        <v>3</v>
      </c>
      <c r="B5" s="362" t="s">
        <v>183</v>
      </c>
      <c r="C5" s="362">
        <v>472</v>
      </c>
      <c r="D5" s="362" t="s">
        <v>172</v>
      </c>
      <c r="E5" s="362"/>
      <c r="F5" s="362"/>
      <c r="G5" s="362"/>
      <c r="H5" s="362" t="s">
        <v>57</v>
      </c>
      <c r="I5" s="362" t="s">
        <v>184</v>
      </c>
      <c r="J5" s="361" t="s">
        <v>185</v>
      </c>
      <c r="K5" s="362"/>
      <c r="L5" s="362" t="s">
        <v>186</v>
      </c>
      <c r="M5" s="362" t="s">
        <v>9</v>
      </c>
      <c r="N5" s="362" t="s">
        <v>90</v>
      </c>
      <c r="O5" s="362" t="s">
        <v>90</v>
      </c>
      <c r="P5" s="482" t="s">
        <v>5860</v>
      </c>
      <c r="Q5" s="362"/>
      <c r="R5" s="362"/>
      <c r="S5" s="362"/>
      <c r="T5" s="362"/>
      <c r="U5" s="362"/>
      <c r="V5" s="362"/>
      <c r="W5" s="362"/>
      <c r="X5" s="362"/>
      <c r="Y5" s="362"/>
      <c r="Z5" s="362"/>
      <c r="AA5" s="366"/>
      <c r="AB5" s="362"/>
      <c r="AC5" s="362" t="s">
        <v>14</v>
      </c>
      <c r="AD5" s="362" t="s">
        <v>40</v>
      </c>
      <c r="AE5" s="362"/>
      <c r="AF5" s="362"/>
      <c r="AG5" s="362"/>
      <c r="AH5" s="362"/>
      <c r="AI5" s="361" t="s">
        <v>5861</v>
      </c>
      <c r="AJ5" s="362"/>
      <c r="AK5" s="362"/>
      <c r="AL5" s="362"/>
      <c r="AM5" s="362"/>
      <c r="AN5" s="361"/>
      <c r="AO5" s="445" t="s">
        <v>9</v>
      </c>
      <c r="AP5" s="445" t="s">
        <v>9</v>
      </c>
      <c r="AQ5" s="445" t="s">
        <v>9</v>
      </c>
    </row>
    <row r="6" spans="1:44" ht="409.5" hidden="1" x14ac:dyDescent="0.35">
      <c r="A6" s="362">
        <v>4</v>
      </c>
      <c r="B6" s="362" t="s">
        <v>183</v>
      </c>
      <c r="C6" s="362">
        <v>472</v>
      </c>
      <c r="D6" s="362" t="s">
        <v>172</v>
      </c>
      <c r="E6" s="362"/>
      <c r="F6" s="362"/>
      <c r="G6" s="362"/>
      <c r="H6" s="362" t="s">
        <v>24</v>
      </c>
      <c r="I6" s="362" t="s">
        <v>178</v>
      </c>
      <c r="J6" s="361" t="s">
        <v>188</v>
      </c>
      <c r="K6" s="362"/>
      <c r="L6" s="362" t="s">
        <v>90</v>
      </c>
      <c r="M6" s="362" t="s">
        <v>9</v>
      </c>
      <c r="N6" s="362" t="s">
        <v>90</v>
      </c>
      <c r="O6" s="362" t="s">
        <v>90</v>
      </c>
      <c r="P6" s="483" t="s">
        <v>5862</v>
      </c>
      <c r="Q6" s="362" t="s">
        <v>5863</v>
      </c>
      <c r="R6" s="362" t="s">
        <v>5864</v>
      </c>
      <c r="S6" s="362" t="s">
        <v>5865</v>
      </c>
      <c r="T6" s="362" t="s">
        <v>5866</v>
      </c>
      <c r="U6" s="362" t="s">
        <v>5867</v>
      </c>
      <c r="V6" s="362"/>
      <c r="W6" s="362" t="s">
        <v>5868</v>
      </c>
      <c r="X6" s="362" t="s">
        <v>5869</v>
      </c>
      <c r="Y6" s="362"/>
      <c r="Z6" s="362"/>
      <c r="AA6" s="366" t="s">
        <v>5870</v>
      </c>
      <c r="AB6" s="361" t="s">
        <v>5871</v>
      </c>
      <c r="AC6" s="362" t="s">
        <v>24</v>
      </c>
      <c r="AD6" s="362" t="s">
        <v>40</v>
      </c>
      <c r="AE6" s="362"/>
      <c r="AF6" s="362"/>
      <c r="AG6" s="362"/>
      <c r="AH6" s="362"/>
      <c r="AI6" s="361" t="s">
        <v>5872</v>
      </c>
      <c r="AJ6" s="362"/>
      <c r="AK6" s="362"/>
      <c r="AL6" s="362"/>
      <c r="AM6" s="362"/>
      <c r="AN6" s="361"/>
      <c r="AO6" s="445" t="s">
        <v>5839</v>
      </c>
      <c r="AP6" s="445" t="s">
        <v>5839</v>
      </c>
      <c r="AQ6" s="445" t="s">
        <v>5839</v>
      </c>
    </row>
    <row r="7" spans="1:44" ht="72.5" hidden="1" x14ac:dyDescent="0.35">
      <c r="A7" s="362">
        <v>5</v>
      </c>
      <c r="B7" s="362" t="s">
        <v>190</v>
      </c>
      <c r="C7" s="362">
        <v>472</v>
      </c>
      <c r="D7" s="362" t="s">
        <v>172</v>
      </c>
      <c r="E7" s="362"/>
      <c r="F7" s="362"/>
      <c r="G7" s="362"/>
      <c r="H7" s="362" t="s">
        <v>57</v>
      </c>
      <c r="I7" s="362" t="s">
        <v>14</v>
      </c>
      <c r="J7" s="361" t="s">
        <v>191</v>
      </c>
      <c r="K7" s="362"/>
      <c r="L7" s="362" t="s">
        <v>90</v>
      </c>
      <c r="M7" s="362" t="s">
        <v>9</v>
      </c>
      <c r="N7" s="362" t="s">
        <v>90</v>
      </c>
      <c r="O7" s="362" t="s">
        <v>90</v>
      </c>
      <c r="P7" s="482" t="s">
        <v>5873</v>
      </c>
      <c r="Q7" s="369"/>
      <c r="R7" s="369"/>
      <c r="S7" s="369"/>
      <c r="T7" s="362"/>
      <c r="U7" s="362"/>
      <c r="V7" s="362"/>
      <c r="W7" s="362"/>
      <c r="X7" s="362"/>
      <c r="Y7" s="362"/>
      <c r="Z7" s="362"/>
      <c r="AA7" s="366"/>
      <c r="AB7" s="362"/>
      <c r="AC7" s="362" t="s">
        <v>14</v>
      </c>
      <c r="AD7" s="362" t="s">
        <v>40</v>
      </c>
      <c r="AE7" s="362"/>
      <c r="AF7" s="362"/>
      <c r="AG7" s="362"/>
      <c r="AH7" s="362"/>
      <c r="AI7" s="361" t="s">
        <v>5874</v>
      </c>
      <c r="AJ7" s="362"/>
      <c r="AK7" s="362"/>
      <c r="AL7" s="362"/>
      <c r="AM7" s="362"/>
      <c r="AN7" s="361"/>
      <c r="AO7" s="445" t="s">
        <v>5839</v>
      </c>
      <c r="AP7" s="445" t="s">
        <v>5839</v>
      </c>
      <c r="AQ7" s="445" t="s">
        <v>5839</v>
      </c>
    </row>
    <row r="8" spans="1:44" ht="43.5" hidden="1" x14ac:dyDescent="0.35">
      <c r="A8" s="362">
        <v>6</v>
      </c>
      <c r="B8" s="362" t="s">
        <v>194</v>
      </c>
      <c r="C8" s="362">
        <v>472</v>
      </c>
      <c r="D8" s="362" t="s">
        <v>172</v>
      </c>
      <c r="E8" s="362"/>
      <c r="F8" s="362"/>
      <c r="G8" s="362"/>
      <c r="H8" s="362" t="s">
        <v>57</v>
      </c>
      <c r="I8" s="362" t="s">
        <v>195</v>
      </c>
      <c r="J8" s="361" t="s">
        <v>196</v>
      </c>
      <c r="K8" s="362"/>
      <c r="L8" s="362" t="s">
        <v>90</v>
      </c>
      <c r="M8" s="362" t="s">
        <v>9</v>
      </c>
      <c r="N8" s="362" t="s">
        <v>90</v>
      </c>
      <c r="O8" s="362" t="s">
        <v>90</v>
      </c>
      <c r="P8" s="484" t="s">
        <v>197</v>
      </c>
      <c r="Q8" s="369"/>
      <c r="R8" s="369"/>
      <c r="S8" s="369"/>
      <c r="T8" s="362"/>
      <c r="U8" s="362"/>
      <c r="V8" s="362"/>
      <c r="W8" s="362"/>
      <c r="X8" s="362"/>
      <c r="Y8" s="362"/>
      <c r="Z8" s="362"/>
      <c r="AA8" s="366"/>
      <c r="AB8" s="362"/>
      <c r="AC8" s="362" t="s">
        <v>14</v>
      </c>
      <c r="AD8" s="362" t="s">
        <v>8</v>
      </c>
      <c r="AE8" s="362"/>
      <c r="AF8" s="362"/>
      <c r="AG8" s="362"/>
      <c r="AH8" s="362"/>
      <c r="AI8" s="361"/>
      <c r="AJ8" s="362"/>
      <c r="AK8" s="362"/>
      <c r="AL8" s="362"/>
      <c r="AM8" s="368">
        <v>45960</v>
      </c>
      <c r="AN8" s="361" t="s">
        <v>5875</v>
      </c>
      <c r="AO8" s="445" t="s">
        <v>8</v>
      </c>
      <c r="AP8" s="445" t="s">
        <v>5876</v>
      </c>
      <c r="AQ8" s="445" t="s">
        <v>5839</v>
      </c>
    </row>
    <row r="9" spans="1:44" ht="101.5" hidden="1" x14ac:dyDescent="0.35">
      <c r="A9" s="362">
        <v>7</v>
      </c>
      <c r="B9" s="362" t="s">
        <v>198</v>
      </c>
      <c r="C9" s="362">
        <v>472</v>
      </c>
      <c r="D9" s="362" t="s">
        <v>172</v>
      </c>
      <c r="E9" s="362"/>
      <c r="F9" s="362"/>
      <c r="G9" s="362"/>
      <c r="H9" s="362" t="s">
        <v>58</v>
      </c>
      <c r="I9" s="362" t="s">
        <v>199</v>
      </c>
      <c r="J9" s="361" t="s">
        <v>200</v>
      </c>
      <c r="K9" s="362"/>
      <c r="L9" s="362" t="s">
        <v>90</v>
      </c>
      <c r="M9" s="362" t="s">
        <v>9</v>
      </c>
      <c r="N9" s="362" t="s">
        <v>90</v>
      </c>
      <c r="O9" s="362" t="s">
        <v>90</v>
      </c>
      <c r="P9" s="484" t="s">
        <v>5877</v>
      </c>
      <c r="Q9" s="369">
        <v>202</v>
      </c>
      <c r="R9" s="369" t="s">
        <v>5878</v>
      </c>
      <c r="S9" s="369" t="s">
        <v>5879</v>
      </c>
      <c r="T9" s="362" t="s">
        <v>5880</v>
      </c>
      <c r="U9" s="362" t="s">
        <v>5881</v>
      </c>
      <c r="V9" s="362"/>
      <c r="W9" s="362" t="s">
        <v>5882</v>
      </c>
      <c r="X9" s="362" t="s">
        <v>5883</v>
      </c>
      <c r="Y9" s="362"/>
      <c r="Z9" s="362"/>
      <c r="AA9" s="366" t="s">
        <v>5884</v>
      </c>
      <c r="AB9" s="362" t="s">
        <v>5885</v>
      </c>
      <c r="AC9" s="362" t="s">
        <v>19</v>
      </c>
      <c r="AD9" s="362" t="s">
        <v>40</v>
      </c>
      <c r="AE9" s="362"/>
      <c r="AF9" s="362"/>
      <c r="AG9" s="362"/>
      <c r="AH9" s="362"/>
      <c r="AI9" s="361"/>
      <c r="AJ9" s="362"/>
      <c r="AK9" s="362"/>
      <c r="AL9" s="362"/>
      <c r="AM9" s="362"/>
      <c r="AN9" s="361"/>
      <c r="AO9" s="445" t="s">
        <v>5839</v>
      </c>
      <c r="AP9" s="445" t="s">
        <v>5839</v>
      </c>
      <c r="AQ9" s="445" t="s">
        <v>5839</v>
      </c>
    </row>
    <row r="10" spans="1:44" ht="29" hidden="1" x14ac:dyDescent="0.35">
      <c r="A10" s="362">
        <v>8</v>
      </c>
      <c r="B10" s="362" t="s">
        <v>203</v>
      </c>
      <c r="C10" s="362">
        <v>472</v>
      </c>
      <c r="D10" s="362" t="s">
        <v>172</v>
      </c>
      <c r="E10" s="362"/>
      <c r="F10" s="362"/>
      <c r="G10" s="362"/>
      <c r="H10" s="362" t="s">
        <v>58</v>
      </c>
      <c r="I10" s="362" t="s">
        <v>184</v>
      </c>
      <c r="J10" s="361" t="s">
        <v>204</v>
      </c>
      <c r="K10" s="362"/>
      <c r="L10" s="362" t="s">
        <v>90</v>
      </c>
      <c r="M10" s="362" t="s">
        <v>9</v>
      </c>
      <c r="N10" s="362" t="s">
        <v>90</v>
      </c>
      <c r="O10" s="362" t="s">
        <v>90</v>
      </c>
      <c r="P10" s="482" t="s">
        <v>205</v>
      </c>
      <c r="Q10" s="362"/>
      <c r="R10" s="362"/>
      <c r="S10" s="362"/>
      <c r="T10" s="362"/>
      <c r="U10" s="362"/>
      <c r="V10" s="362"/>
      <c r="W10" s="362"/>
      <c r="X10" s="362"/>
      <c r="Y10" s="362"/>
      <c r="Z10" s="362"/>
      <c r="AA10" s="366"/>
      <c r="AB10" s="362"/>
      <c r="AC10" s="362" t="s">
        <v>19</v>
      </c>
      <c r="AD10" s="362" t="s">
        <v>40</v>
      </c>
      <c r="AE10" s="362"/>
      <c r="AF10" s="362"/>
      <c r="AG10" s="362"/>
      <c r="AH10" s="362"/>
      <c r="AI10" s="361"/>
      <c r="AJ10" s="362"/>
      <c r="AK10" s="362"/>
      <c r="AL10" s="362"/>
      <c r="AM10" s="362"/>
      <c r="AN10" s="361"/>
      <c r="AO10" s="445" t="s">
        <v>9</v>
      </c>
      <c r="AP10" s="445" t="s">
        <v>9</v>
      </c>
      <c r="AQ10" s="445" t="s">
        <v>9</v>
      </c>
    </row>
    <row r="11" spans="1:44" ht="29" hidden="1" x14ac:dyDescent="0.35">
      <c r="A11" s="362">
        <v>9</v>
      </c>
      <c r="B11" s="362" t="s">
        <v>206</v>
      </c>
      <c r="C11" s="362">
        <v>472</v>
      </c>
      <c r="D11" s="362" t="s">
        <v>172</v>
      </c>
      <c r="E11" s="362"/>
      <c r="F11" s="362"/>
      <c r="G11" s="362"/>
      <c r="H11" s="362" t="s">
        <v>58</v>
      </c>
      <c r="I11" s="362" t="s">
        <v>184</v>
      </c>
      <c r="J11" s="361" t="s">
        <v>207</v>
      </c>
      <c r="K11" s="362"/>
      <c r="L11" s="362" t="s">
        <v>90</v>
      </c>
      <c r="M11" s="362" t="s">
        <v>9</v>
      </c>
      <c r="N11" s="362" t="s">
        <v>90</v>
      </c>
      <c r="O11" s="362" t="s">
        <v>90</v>
      </c>
      <c r="P11" s="482" t="s">
        <v>208</v>
      </c>
      <c r="Q11" s="362"/>
      <c r="R11" s="362"/>
      <c r="S11" s="362"/>
      <c r="T11" s="362"/>
      <c r="U11" s="362"/>
      <c r="V11" s="362"/>
      <c r="W11" s="362"/>
      <c r="X11" s="362"/>
      <c r="Y11" s="362"/>
      <c r="Z11" s="362"/>
      <c r="AA11" s="366"/>
      <c r="AB11" s="362"/>
      <c r="AC11" s="362" t="s">
        <v>19</v>
      </c>
      <c r="AD11" s="362" t="s">
        <v>40</v>
      </c>
      <c r="AE11" s="362"/>
      <c r="AF11" s="362"/>
      <c r="AG11" s="362"/>
      <c r="AH11" s="362"/>
      <c r="AI11" s="361" t="s">
        <v>5886</v>
      </c>
      <c r="AJ11" s="362"/>
      <c r="AK11" s="362"/>
      <c r="AL11" s="362"/>
      <c r="AM11" s="362"/>
      <c r="AN11" s="361"/>
      <c r="AO11" s="445" t="s">
        <v>9</v>
      </c>
      <c r="AP11" s="445" t="s">
        <v>9</v>
      </c>
      <c r="AQ11" s="445" t="s">
        <v>9</v>
      </c>
    </row>
    <row r="12" spans="1:44" ht="14.5" hidden="1" x14ac:dyDescent="0.35">
      <c r="A12" s="362">
        <v>10</v>
      </c>
      <c r="B12" s="362" t="s">
        <v>209</v>
      </c>
      <c r="C12" s="362">
        <v>472</v>
      </c>
      <c r="D12" s="362" t="s">
        <v>172</v>
      </c>
      <c r="E12" s="362"/>
      <c r="F12" s="362"/>
      <c r="G12" s="362"/>
      <c r="H12" s="362" t="s">
        <v>58</v>
      </c>
      <c r="I12" s="362" t="s">
        <v>184</v>
      </c>
      <c r="J12" s="361" t="s">
        <v>210</v>
      </c>
      <c r="K12" s="362"/>
      <c r="L12" s="362" t="s">
        <v>90</v>
      </c>
      <c r="M12" s="362" t="s">
        <v>9</v>
      </c>
      <c r="N12" s="362" t="s">
        <v>90</v>
      </c>
      <c r="O12" s="362" t="s">
        <v>90</v>
      </c>
      <c r="P12" s="482" t="s">
        <v>211</v>
      </c>
      <c r="Q12" s="362"/>
      <c r="R12" s="362"/>
      <c r="S12" s="362"/>
      <c r="T12" s="362"/>
      <c r="U12" s="362"/>
      <c r="V12" s="362"/>
      <c r="W12" s="362"/>
      <c r="X12" s="362"/>
      <c r="Y12" s="362"/>
      <c r="Z12" s="362"/>
      <c r="AA12" s="366"/>
      <c r="AB12" s="362"/>
      <c r="AC12" s="362" t="s">
        <v>19</v>
      </c>
      <c r="AD12" s="362" t="s">
        <v>40</v>
      </c>
      <c r="AE12" s="362"/>
      <c r="AF12" s="362"/>
      <c r="AG12" s="362"/>
      <c r="AH12" s="362"/>
      <c r="AI12" s="361"/>
      <c r="AJ12" s="362"/>
      <c r="AK12" s="362"/>
      <c r="AL12" s="362"/>
      <c r="AM12" s="362"/>
      <c r="AN12" s="361"/>
      <c r="AO12" s="445" t="s">
        <v>9</v>
      </c>
      <c r="AP12" s="445" t="s">
        <v>9</v>
      </c>
      <c r="AQ12" s="445" t="s">
        <v>9</v>
      </c>
    </row>
    <row r="13" spans="1:44" ht="29" hidden="1" x14ac:dyDescent="0.35">
      <c r="A13" s="362">
        <v>11</v>
      </c>
      <c r="B13" s="362" t="s">
        <v>212</v>
      </c>
      <c r="C13" s="362">
        <v>472</v>
      </c>
      <c r="D13" s="362" t="s">
        <v>172</v>
      </c>
      <c r="E13" s="362"/>
      <c r="F13" s="362"/>
      <c r="G13" s="362"/>
      <c r="H13" s="362" t="s">
        <v>58</v>
      </c>
      <c r="I13" s="362" t="s">
        <v>184</v>
      </c>
      <c r="J13" s="361" t="s">
        <v>213</v>
      </c>
      <c r="K13" s="362"/>
      <c r="L13" s="362" t="s">
        <v>90</v>
      </c>
      <c r="M13" s="362" t="s">
        <v>9</v>
      </c>
      <c r="N13" s="362" t="s">
        <v>90</v>
      </c>
      <c r="O13" s="362" t="s">
        <v>90</v>
      </c>
      <c r="P13" s="482"/>
      <c r="Q13" s="362"/>
      <c r="R13" s="362"/>
      <c r="S13" s="362"/>
      <c r="T13" s="362"/>
      <c r="U13" s="362"/>
      <c r="V13" s="362"/>
      <c r="W13" s="362"/>
      <c r="X13" s="362"/>
      <c r="Y13" s="362"/>
      <c r="Z13" s="362"/>
      <c r="AA13" s="366"/>
      <c r="AB13" s="367"/>
      <c r="AC13" s="362" t="s">
        <v>19</v>
      </c>
      <c r="AD13" s="362" t="s">
        <v>39</v>
      </c>
      <c r="AE13" s="362"/>
      <c r="AF13" s="362"/>
      <c r="AG13" s="362"/>
      <c r="AH13" s="362"/>
      <c r="AI13" s="361"/>
      <c r="AJ13" s="362"/>
      <c r="AK13" s="362"/>
      <c r="AL13" s="362"/>
      <c r="AM13" s="368">
        <v>45854</v>
      </c>
      <c r="AN13" s="361" t="s">
        <v>215</v>
      </c>
      <c r="AO13" s="445" t="s">
        <v>9</v>
      </c>
      <c r="AP13" s="445" t="s">
        <v>9</v>
      </c>
      <c r="AQ13" s="445" t="s">
        <v>9</v>
      </c>
    </row>
    <row r="14" spans="1:44" ht="101.5" hidden="1" x14ac:dyDescent="0.35">
      <c r="A14" s="362">
        <v>12</v>
      </c>
      <c r="B14" s="362" t="s">
        <v>216</v>
      </c>
      <c r="C14" s="362">
        <v>472</v>
      </c>
      <c r="D14" s="362" t="s">
        <v>172</v>
      </c>
      <c r="E14" s="362"/>
      <c r="F14" s="362"/>
      <c r="G14" s="362"/>
      <c r="H14" s="362" t="s">
        <v>58</v>
      </c>
      <c r="I14" s="362" t="s">
        <v>217</v>
      </c>
      <c r="J14" s="361" t="s">
        <v>218</v>
      </c>
      <c r="K14" s="362"/>
      <c r="L14" s="362" t="s">
        <v>90</v>
      </c>
      <c r="M14" s="362" t="s">
        <v>9</v>
      </c>
      <c r="N14" s="362" t="s">
        <v>90</v>
      </c>
      <c r="O14" s="362" t="s">
        <v>90</v>
      </c>
      <c r="P14" s="482" t="s">
        <v>5887</v>
      </c>
      <c r="Q14" s="362" t="s">
        <v>5888</v>
      </c>
      <c r="R14" s="362" t="s">
        <v>5889</v>
      </c>
      <c r="S14" s="362" t="s">
        <v>5890</v>
      </c>
      <c r="T14" s="362" t="s">
        <v>5891</v>
      </c>
      <c r="U14" s="362" t="s">
        <v>5892</v>
      </c>
      <c r="V14" s="362"/>
      <c r="W14" s="362" t="s">
        <v>5893</v>
      </c>
      <c r="X14" s="362" t="s">
        <v>5894</v>
      </c>
      <c r="Y14" s="362"/>
      <c r="Z14" s="362"/>
      <c r="AA14" s="366" t="s">
        <v>5895</v>
      </c>
      <c r="AB14" s="361" t="s">
        <v>5896</v>
      </c>
      <c r="AC14" s="362" t="s">
        <v>19</v>
      </c>
      <c r="AD14" s="362" t="s">
        <v>40</v>
      </c>
      <c r="AE14" s="362"/>
      <c r="AF14" s="362"/>
      <c r="AG14" s="362"/>
      <c r="AH14" s="362"/>
      <c r="AI14" s="361"/>
      <c r="AJ14" s="362"/>
      <c r="AK14" s="362"/>
      <c r="AL14" s="362"/>
      <c r="AM14" s="362"/>
      <c r="AN14" s="361"/>
      <c r="AO14" s="445" t="s">
        <v>9</v>
      </c>
      <c r="AP14" s="445" t="s">
        <v>9</v>
      </c>
      <c r="AQ14" s="445" t="s">
        <v>9</v>
      </c>
    </row>
    <row r="15" spans="1:44" ht="87" hidden="1" x14ac:dyDescent="0.35">
      <c r="A15" s="362">
        <v>13</v>
      </c>
      <c r="B15" s="362" t="s">
        <v>220</v>
      </c>
      <c r="C15" s="362">
        <v>472</v>
      </c>
      <c r="D15" s="362" t="s">
        <v>172</v>
      </c>
      <c r="E15" s="362"/>
      <c r="F15" s="362"/>
      <c r="G15" s="362"/>
      <c r="H15" s="362" t="s">
        <v>58</v>
      </c>
      <c r="I15" s="362" t="s">
        <v>217</v>
      </c>
      <c r="J15" s="361" t="s">
        <v>221</v>
      </c>
      <c r="K15" s="362"/>
      <c r="L15" s="362" t="s">
        <v>90</v>
      </c>
      <c r="M15" s="362" t="s">
        <v>9</v>
      </c>
      <c r="N15" s="362" t="s">
        <v>90</v>
      </c>
      <c r="O15" s="362" t="s">
        <v>90</v>
      </c>
      <c r="P15" s="484" t="s">
        <v>5897</v>
      </c>
      <c r="Q15" s="369" t="s">
        <v>5898</v>
      </c>
      <c r="R15" s="369" t="s">
        <v>5899</v>
      </c>
      <c r="S15" s="369" t="s">
        <v>5900</v>
      </c>
      <c r="T15" s="362" t="s">
        <v>5901</v>
      </c>
      <c r="U15" s="362" t="s">
        <v>5902</v>
      </c>
      <c r="V15" s="362"/>
      <c r="W15" s="362" t="s">
        <v>5903</v>
      </c>
      <c r="X15" s="362" t="s">
        <v>5904</v>
      </c>
      <c r="Y15" s="362"/>
      <c r="Z15" s="362"/>
      <c r="AA15" s="366" t="s">
        <v>5905</v>
      </c>
      <c r="AB15" s="362" t="s">
        <v>5906</v>
      </c>
      <c r="AC15" s="362" t="s">
        <v>19</v>
      </c>
      <c r="AD15" s="362" t="s">
        <v>40</v>
      </c>
      <c r="AE15" s="362"/>
      <c r="AF15" s="362"/>
      <c r="AG15" s="362"/>
      <c r="AH15" s="362"/>
      <c r="AI15" s="361" t="s">
        <v>5907</v>
      </c>
      <c r="AJ15" s="478"/>
      <c r="AK15" s="478"/>
      <c r="AL15" s="478"/>
      <c r="AM15" s="362"/>
      <c r="AN15" s="361"/>
      <c r="AO15" s="445" t="s">
        <v>5839</v>
      </c>
      <c r="AP15" s="445" t="s">
        <v>5839</v>
      </c>
      <c r="AQ15" s="445" t="s">
        <v>5839</v>
      </c>
    </row>
    <row r="16" spans="1:44" ht="87" hidden="1" x14ac:dyDescent="0.35">
      <c r="A16" s="362">
        <v>14</v>
      </c>
      <c r="B16" s="362" t="s">
        <v>223</v>
      </c>
      <c r="C16" s="362">
        <v>472</v>
      </c>
      <c r="D16" s="362" t="s">
        <v>172</v>
      </c>
      <c r="E16" s="362"/>
      <c r="F16" s="362"/>
      <c r="G16" s="362"/>
      <c r="H16" s="362" t="s">
        <v>58</v>
      </c>
      <c r="I16" s="362" t="s">
        <v>217</v>
      </c>
      <c r="J16" s="361" t="s">
        <v>224</v>
      </c>
      <c r="K16" s="362"/>
      <c r="L16" s="362" t="s">
        <v>90</v>
      </c>
      <c r="M16" s="362" t="s">
        <v>9</v>
      </c>
      <c r="N16" s="362" t="s">
        <v>90</v>
      </c>
      <c r="O16" s="362" t="s">
        <v>90</v>
      </c>
      <c r="P16" s="484" t="s">
        <v>5908</v>
      </c>
      <c r="Q16" s="369" t="s">
        <v>5883</v>
      </c>
      <c r="R16" s="369" t="s">
        <v>5884</v>
      </c>
      <c r="S16" s="369"/>
      <c r="T16" s="362"/>
      <c r="U16" s="362"/>
      <c r="V16" s="362"/>
      <c r="W16" s="362"/>
      <c r="X16" s="362"/>
      <c r="Y16" s="362"/>
      <c r="Z16" s="362"/>
      <c r="AA16" s="366"/>
      <c r="AB16" s="362"/>
      <c r="AC16" s="362" t="s">
        <v>19</v>
      </c>
      <c r="AD16" s="362" t="s">
        <v>40</v>
      </c>
      <c r="AE16" s="362"/>
      <c r="AF16" s="362"/>
      <c r="AG16" s="362"/>
      <c r="AH16" s="362"/>
      <c r="AI16" s="361"/>
      <c r="AJ16" s="362"/>
      <c r="AK16" s="362"/>
      <c r="AL16" s="362"/>
      <c r="AM16" s="362"/>
      <c r="AN16" s="361"/>
      <c r="AO16" s="445" t="s">
        <v>5839</v>
      </c>
      <c r="AP16" s="445" t="s">
        <v>5839</v>
      </c>
      <c r="AQ16" s="445" t="s">
        <v>5839</v>
      </c>
    </row>
    <row r="17" spans="1:43" ht="87" hidden="1" x14ac:dyDescent="0.35">
      <c r="A17" s="362">
        <v>15</v>
      </c>
      <c r="B17" s="362" t="s">
        <v>226</v>
      </c>
      <c r="C17" s="362">
        <v>472</v>
      </c>
      <c r="D17" s="362" t="s">
        <v>172</v>
      </c>
      <c r="E17" s="362"/>
      <c r="F17" s="362"/>
      <c r="G17" s="362"/>
      <c r="H17" s="362" t="s">
        <v>58</v>
      </c>
      <c r="I17" s="362" t="s">
        <v>217</v>
      </c>
      <c r="J17" s="361" t="s">
        <v>227</v>
      </c>
      <c r="K17" s="362"/>
      <c r="L17" s="362" t="s">
        <v>90</v>
      </c>
      <c r="M17" s="362" t="s">
        <v>9</v>
      </c>
      <c r="N17" s="362" t="s">
        <v>90</v>
      </c>
      <c r="O17" s="362" t="s">
        <v>90</v>
      </c>
      <c r="P17" s="484" t="s">
        <v>228</v>
      </c>
      <c r="Q17" s="369"/>
      <c r="R17" s="369"/>
      <c r="S17" s="369"/>
      <c r="T17" s="362"/>
      <c r="U17" s="362"/>
      <c r="V17" s="362"/>
      <c r="W17" s="362"/>
      <c r="X17" s="362"/>
      <c r="Y17" s="362"/>
      <c r="Z17" s="362"/>
      <c r="AA17" s="366"/>
      <c r="AB17" s="362"/>
      <c r="AC17" s="362" t="s">
        <v>19</v>
      </c>
      <c r="AD17" s="362" t="s">
        <v>40</v>
      </c>
      <c r="AE17" s="362"/>
      <c r="AF17" s="362"/>
      <c r="AG17" s="362"/>
      <c r="AH17" s="362"/>
      <c r="AI17" s="361"/>
      <c r="AJ17" s="362"/>
      <c r="AK17" s="362"/>
      <c r="AL17" s="362"/>
      <c r="AM17" s="362"/>
      <c r="AN17" s="361"/>
      <c r="AO17" s="445" t="s">
        <v>5839</v>
      </c>
      <c r="AP17" s="445" t="s">
        <v>5839</v>
      </c>
      <c r="AQ17" s="445" t="s">
        <v>5839</v>
      </c>
    </row>
    <row r="18" spans="1:43" ht="87" hidden="1" x14ac:dyDescent="0.35">
      <c r="A18" s="362">
        <v>16</v>
      </c>
      <c r="B18" s="362" t="s">
        <v>229</v>
      </c>
      <c r="C18" s="362">
        <v>472</v>
      </c>
      <c r="D18" s="362" t="s">
        <v>172</v>
      </c>
      <c r="E18" s="362"/>
      <c r="F18" s="362"/>
      <c r="G18" s="362"/>
      <c r="H18" s="362" t="s">
        <v>58</v>
      </c>
      <c r="I18" s="362" t="s">
        <v>217</v>
      </c>
      <c r="J18" s="361" t="s">
        <v>230</v>
      </c>
      <c r="K18" s="362"/>
      <c r="L18" s="362" t="s">
        <v>90</v>
      </c>
      <c r="M18" s="362" t="s">
        <v>9</v>
      </c>
      <c r="N18" s="362" t="s">
        <v>90</v>
      </c>
      <c r="O18" s="362" t="s">
        <v>90</v>
      </c>
      <c r="P18" s="484" t="s">
        <v>231</v>
      </c>
      <c r="Q18" s="369"/>
      <c r="R18" s="369"/>
      <c r="S18" s="369"/>
      <c r="T18" s="362"/>
      <c r="U18" s="362"/>
      <c r="V18" s="362"/>
      <c r="W18" s="362"/>
      <c r="X18" s="362"/>
      <c r="Y18" s="362"/>
      <c r="Z18" s="362"/>
      <c r="AA18" s="366"/>
      <c r="AB18" s="362"/>
      <c r="AC18" s="362" t="s">
        <v>19</v>
      </c>
      <c r="AD18" s="362" t="s">
        <v>40</v>
      </c>
      <c r="AE18" s="362"/>
      <c r="AF18" s="362"/>
      <c r="AG18" s="362"/>
      <c r="AH18" s="362"/>
      <c r="AI18" s="361"/>
      <c r="AJ18" s="362"/>
      <c r="AK18" s="362"/>
      <c r="AL18" s="362"/>
      <c r="AM18" s="362"/>
      <c r="AN18" s="361"/>
      <c r="AO18" s="445" t="s">
        <v>9</v>
      </c>
      <c r="AP18" s="445" t="s">
        <v>9</v>
      </c>
      <c r="AQ18" s="445" t="s">
        <v>9</v>
      </c>
    </row>
    <row r="19" spans="1:43" ht="72.5" hidden="1" x14ac:dyDescent="0.35">
      <c r="A19" s="362">
        <v>17</v>
      </c>
      <c r="B19" s="362" t="s">
        <v>232</v>
      </c>
      <c r="C19" s="362">
        <v>472</v>
      </c>
      <c r="D19" s="362" t="s">
        <v>172</v>
      </c>
      <c r="E19" s="362"/>
      <c r="F19" s="362"/>
      <c r="G19" s="362"/>
      <c r="H19" s="362" t="s">
        <v>58</v>
      </c>
      <c r="I19" s="362" t="s">
        <v>217</v>
      </c>
      <c r="J19" s="361" t="s">
        <v>233</v>
      </c>
      <c r="K19" s="362"/>
      <c r="L19" s="362" t="s">
        <v>90</v>
      </c>
      <c r="M19" s="362" t="s">
        <v>9</v>
      </c>
      <c r="N19" s="362" t="s">
        <v>90</v>
      </c>
      <c r="O19" s="362" t="s">
        <v>90</v>
      </c>
      <c r="P19" s="484" t="s">
        <v>5909</v>
      </c>
      <c r="Q19" s="369" t="s">
        <v>5910</v>
      </c>
      <c r="R19" s="369" t="s">
        <v>5911</v>
      </c>
      <c r="S19" s="369" t="s">
        <v>5912</v>
      </c>
      <c r="T19" s="362" t="s">
        <v>5913</v>
      </c>
      <c r="U19" s="362" t="s">
        <v>5914</v>
      </c>
      <c r="V19" s="362"/>
      <c r="W19" s="362" t="s">
        <v>5915</v>
      </c>
      <c r="X19" s="361" t="s">
        <v>5916</v>
      </c>
      <c r="Y19" s="361"/>
      <c r="Z19" s="361"/>
      <c r="AA19" s="366">
        <v>45814</v>
      </c>
      <c r="AB19" s="362" t="s">
        <v>5917</v>
      </c>
      <c r="AC19" s="362" t="s">
        <v>19</v>
      </c>
      <c r="AD19" s="362" t="s">
        <v>40</v>
      </c>
      <c r="AE19" s="362"/>
      <c r="AF19" s="362"/>
      <c r="AG19" s="362"/>
      <c r="AH19" s="362"/>
      <c r="AI19" s="361"/>
      <c r="AJ19" s="362"/>
      <c r="AK19" s="362"/>
      <c r="AL19" s="362"/>
      <c r="AM19" s="362"/>
      <c r="AN19" s="361"/>
      <c r="AO19" s="445" t="s">
        <v>5839</v>
      </c>
      <c r="AP19" s="445" t="s">
        <v>5839</v>
      </c>
      <c r="AQ19" s="445" t="s">
        <v>5839</v>
      </c>
    </row>
    <row r="20" spans="1:43" ht="72.5" hidden="1" x14ac:dyDescent="0.35">
      <c r="A20" s="362">
        <v>18</v>
      </c>
      <c r="B20" s="362" t="s">
        <v>235</v>
      </c>
      <c r="C20" s="362">
        <v>472</v>
      </c>
      <c r="D20" s="362" t="s">
        <v>172</v>
      </c>
      <c r="E20" s="362"/>
      <c r="F20" s="362"/>
      <c r="G20" s="362"/>
      <c r="H20" s="362" t="s">
        <v>58</v>
      </c>
      <c r="I20" s="362" t="s">
        <v>217</v>
      </c>
      <c r="J20" s="361" t="s">
        <v>236</v>
      </c>
      <c r="K20" s="362"/>
      <c r="L20" s="362" t="s">
        <v>90</v>
      </c>
      <c r="M20" s="362" t="s">
        <v>9</v>
      </c>
      <c r="N20" s="362" t="s">
        <v>90</v>
      </c>
      <c r="O20" s="362" t="s">
        <v>90</v>
      </c>
      <c r="P20" s="484" t="s">
        <v>237</v>
      </c>
      <c r="Q20" s="369"/>
      <c r="R20" s="369"/>
      <c r="S20" s="369"/>
      <c r="T20" s="362"/>
      <c r="U20" s="362"/>
      <c r="V20" s="362"/>
      <c r="W20" s="362"/>
      <c r="X20" s="362"/>
      <c r="Y20" s="362"/>
      <c r="Z20" s="362"/>
      <c r="AA20" s="366"/>
      <c r="AB20" s="362"/>
      <c r="AC20" s="362" t="s">
        <v>19</v>
      </c>
      <c r="AD20" s="362" t="s">
        <v>40</v>
      </c>
      <c r="AE20" s="362"/>
      <c r="AF20" s="362"/>
      <c r="AG20" s="362"/>
      <c r="AH20" s="362"/>
      <c r="AI20" s="361"/>
      <c r="AJ20" s="362"/>
      <c r="AK20" s="362"/>
      <c r="AL20" s="362"/>
      <c r="AM20" s="362"/>
      <c r="AN20" s="361"/>
      <c r="AO20" s="445" t="s">
        <v>9</v>
      </c>
      <c r="AP20" s="445" t="s">
        <v>9</v>
      </c>
      <c r="AQ20" s="445" t="s">
        <v>9</v>
      </c>
    </row>
    <row r="21" spans="1:43" ht="58" hidden="1" x14ac:dyDescent="0.35">
      <c r="A21" s="362">
        <v>19</v>
      </c>
      <c r="B21" s="362" t="s">
        <v>238</v>
      </c>
      <c r="C21" s="362">
        <v>472</v>
      </c>
      <c r="D21" s="362" t="s">
        <v>172</v>
      </c>
      <c r="E21" s="362"/>
      <c r="F21" s="362"/>
      <c r="G21" s="362"/>
      <c r="H21" s="362" t="s">
        <v>58</v>
      </c>
      <c r="I21" s="362" t="s">
        <v>184</v>
      </c>
      <c r="J21" s="361" t="s">
        <v>239</v>
      </c>
      <c r="K21" s="362"/>
      <c r="L21" s="362" t="s">
        <v>90</v>
      </c>
      <c r="M21" s="362" t="s">
        <v>9</v>
      </c>
      <c r="N21" s="362" t="s">
        <v>90</v>
      </c>
      <c r="O21" s="362" t="s">
        <v>90</v>
      </c>
      <c r="P21" s="482" t="s">
        <v>240</v>
      </c>
      <c r="Q21" s="362"/>
      <c r="R21" s="362"/>
      <c r="S21" s="362"/>
      <c r="T21" s="362"/>
      <c r="U21" s="362"/>
      <c r="V21" s="362"/>
      <c r="W21" s="362"/>
      <c r="X21" s="362"/>
      <c r="Y21" s="362"/>
      <c r="Z21" s="362"/>
      <c r="AA21" s="366"/>
      <c r="AB21" s="362"/>
      <c r="AC21" s="362" t="s">
        <v>19</v>
      </c>
      <c r="AD21" s="362" t="s">
        <v>40</v>
      </c>
      <c r="AE21" s="362"/>
      <c r="AF21" s="362"/>
      <c r="AG21" s="362"/>
      <c r="AH21" s="362"/>
      <c r="AI21" s="361"/>
      <c r="AJ21" s="362"/>
      <c r="AK21" s="362"/>
      <c r="AL21" s="362"/>
      <c r="AM21" s="362"/>
      <c r="AN21" s="361"/>
      <c r="AO21" s="445" t="s">
        <v>9</v>
      </c>
      <c r="AP21" s="445" t="s">
        <v>9</v>
      </c>
      <c r="AQ21" s="445" t="s">
        <v>9</v>
      </c>
    </row>
    <row r="22" spans="1:43" ht="72.5" hidden="1" x14ac:dyDescent="0.35">
      <c r="A22" s="362">
        <v>20</v>
      </c>
      <c r="B22" s="362" t="s">
        <v>241</v>
      </c>
      <c r="C22" s="362">
        <v>472</v>
      </c>
      <c r="D22" s="362" t="s">
        <v>172</v>
      </c>
      <c r="E22" s="362"/>
      <c r="F22" s="362"/>
      <c r="G22" s="362"/>
      <c r="H22" s="362" t="s">
        <v>58</v>
      </c>
      <c r="I22" s="362" t="s">
        <v>242</v>
      </c>
      <c r="J22" s="361" t="s">
        <v>243</v>
      </c>
      <c r="K22" s="362"/>
      <c r="L22" s="362" t="s">
        <v>90</v>
      </c>
      <c r="M22" s="362" t="s">
        <v>9</v>
      </c>
      <c r="N22" s="362" t="s">
        <v>90</v>
      </c>
      <c r="O22" s="362" t="s">
        <v>90</v>
      </c>
      <c r="P22" s="482" t="s">
        <v>244</v>
      </c>
      <c r="Q22" s="362"/>
      <c r="R22" s="362"/>
      <c r="S22" s="362"/>
      <c r="T22" s="362"/>
      <c r="U22" s="362"/>
      <c r="V22" s="362"/>
      <c r="W22" s="362"/>
      <c r="X22" s="362"/>
      <c r="Y22" s="362"/>
      <c r="Z22" s="362"/>
      <c r="AA22" s="366"/>
      <c r="AB22" s="362"/>
      <c r="AC22" s="362" t="s">
        <v>19</v>
      </c>
      <c r="AD22" s="362" t="s">
        <v>40</v>
      </c>
      <c r="AE22" s="362"/>
      <c r="AF22" s="362"/>
      <c r="AG22" s="362"/>
      <c r="AH22" s="362"/>
      <c r="AI22" s="361"/>
      <c r="AJ22" s="362"/>
      <c r="AK22" s="362"/>
      <c r="AL22" s="362"/>
      <c r="AM22" s="362"/>
      <c r="AN22" s="361"/>
      <c r="AO22" s="445" t="s">
        <v>9</v>
      </c>
      <c r="AP22" s="445" t="s">
        <v>9</v>
      </c>
      <c r="AQ22" s="445" t="s">
        <v>9</v>
      </c>
    </row>
    <row r="23" spans="1:43" ht="58" hidden="1" x14ac:dyDescent="0.35">
      <c r="A23" s="362">
        <v>21</v>
      </c>
      <c r="B23" s="362" t="s">
        <v>245</v>
      </c>
      <c r="C23" s="362">
        <v>472</v>
      </c>
      <c r="D23" s="362" t="s">
        <v>172</v>
      </c>
      <c r="E23" s="362"/>
      <c r="F23" s="362"/>
      <c r="G23" s="362"/>
      <c r="H23" s="362" t="s">
        <v>58</v>
      </c>
      <c r="I23" s="362" t="s">
        <v>217</v>
      </c>
      <c r="J23" s="361" t="s">
        <v>246</v>
      </c>
      <c r="K23" s="362"/>
      <c r="L23" s="362" t="s">
        <v>90</v>
      </c>
      <c r="M23" s="362" t="s">
        <v>9</v>
      </c>
      <c r="N23" s="362" t="s">
        <v>90</v>
      </c>
      <c r="O23" s="362" t="s">
        <v>90</v>
      </c>
      <c r="P23" s="482" t="e">
        <v>#N/A</v>
      </c>
      <c r="Q23" s="362"/>
      <c r="R23" s="362"/>
      <c r="S23" s="362"/>
      <c r="T23" s="362"/>
      <c r="U23" s="362"/>
      <c r="V23" s="362"/>
      <c r="W23" s="362"/>
      <c r="X23" s="362"/>
      <c r="Y23" s="362"/>
      <c r="Z23" s="362"/>
      <c r="AA23" s="366"/>
      <c r="AB23" s="362"/>
      <c r="AC23" s="362" t="s">
        <v>19</v>
      </c>
      <c r="AD23" s="362" t="s">
        <v>40</v>
      </c>
      <c r="AE23" s="362"/>
      <c r="AF23" s="362"/>
      <c r="AG23" s="362"/>
      <c r="AH23" s="362"/>
      <c r="AI23" s="361"/>
      <c r="AJ23" s="362"/>
      <c r="AK23" s="362"/>
      <c r="AL23" s="362"/>
      <c r="AM23" s="362"/>
      <c r="AN23" s="361"/>
      <c r="AO23" s="445" t="s">
        <v>9</v>
      </c>
      <c r="AP23" s="445" t="s">
        <v>9</v>
      </c>
      <c r="AQ23" s="445" t="s">
        <v>9</v>
      </c>
    </row>
    <row r="24" spans="1:43" ht="29" hidden="1" x14ac:dyDescent="0.35">
      <c r="A24" s="362">
        <v>22</v>
      </c>
      <c r="B24" s="362" t="s">
        <v>247</v>
      </c>
      <c r="C24" s="362">
        <v>472</v>
      </c>
      <c r="D24" s="362" t="s">
        <v>172</v>
      </c>
      <c r="E24" s="362"/>
      <c r="F24" s="362"/>
      <c r="G24" s="362"/>
      <c r="H24" s="362" t="s">
        <v>58</v>
      </c>
      <c r="I24" s="362" t="s">
        <v>242</v>
      </c>
      <c r="J24" s="361" t="s">
        <v>248</v>
      </c>
      <c r="K24" s="362"/>
      <c r="L24" s="362" t="s">
        <v>90</v>
      </c>
      <c r="M24" s="362" t="s">
        <v>9</v>
      </c>
      <c r="N24" s="362" t="s">
        <v>90</v>
      </c>
      <c r="O24" s="362" t="s">
        <v>90</v>
      </c>
      <c r="P24" s="482" t="s">
        <v>249</v>
      </c>
      <c r="Q24" s="362"/>
      <c r="R24" s="362"/>
      <c r="S24" s="362"/>
      <c r="T24" s="362"/>
      <c r="U24" s="362"/>
      <c r="V24" s="362"/>
      <c r="W24" s="362"/>
      <c r="X24" s="362"/>
      <c r="Y24" s="362"/>
      <c r="Z24" s="362"/>
      <c r="AA24" s="366"/>
      <c r="AB24" s="362"/>
      <c r="AC24" s="362" t="s">
        <v>19</v>
      </c>
      <c r="AD24" s="362" t="s">
        <v>8</v>
      </c>
      <c r="AE24" s="362"/>
      <c r="AF24" s="362"/>
      <c r="AG24" s="362"/>
      <c r="AH24" s="362"/>
      <c r="AI24" s="361"/>
      <c r="AJ24" s="362"/>
      <c r="AK24" s="362"/>
      <c r="AL24" s="362"/>
      <c r="AM24" s="368">
        <v>45962</v>
      </c>
      <c r="AN24" s="361" t="s">
        <v>5918</v>
      </c>
      <c r="AO24" s="445" t="s">
        <v>8</v>
      </c>
      <c r="AP24" s="445" t="s">
        <v>5876</v>
      </c>
      <c r="AQ24" s="445" t="s">
        <v>9</v>
      </c>
    </row>
    <row r="25" spans="1:43" ht="87" hidden="1" x14ac:dyDescent="0.35">
      <c r="A25" s="362">
        <v>23</v>
      </c>
      <c r="B25" s="362" t="s">
        <v>250</v>
      </c>
      <c r="C25" s="362">
        <v>472</v>
      </c>
      <c r="D25" s="362" t="s">
        <v>172</v>
      </c>
      <c r="E25" s="362"/>
      <c r="F25" s="362"/>
      <c r="G25" s="362"/>
      <c r="H25" s="362" t="s">
        <v>58</v>
      </c>
      <c r="I25" s="362" t="s">
        <v>14</v>
      </c>
      <c r="J25" s="361" t="s">
        <v>251</v>
      </c>
      <c r="K25" s="362"/>
      <c r="L25" s="362" t="s">
        <v>90</v>
      </c>
      <c r="M25" s="362" t="s">
        <v>9</v>
      </c>
      <c r="N25" s="362" t="s">
        <v>90</v>
      </c>
      <c r="O25" s="362" t="s">
        <v>90</v>
      </c>
      <c r="P25" s="482" t="s">
        <v>5919</v>
      </c>
      <c r="Q25" s="362" t="s">
        <v>5920</v>
      </c>
      <c r="R25" s="362" t="s">
        <v>5921</v>
      </c>
      <c r="S25" s="362" t="s">
        <v>5922</v>
      </c>
      <c r="T25" s="362" t="s">
        <v>5923</v>
      </c>
      <c r="U25" s="362" t="s">
        <v>5924</v>
      </c>
      <c r="V25" s="362"/>
      <c r="W25" s="362" t="s">
        <v>5925</v>
      </c>
      <c r="X25" s="362" t="s">
        <v>5926</v>
      </c>
      <c r="Y25" s="362"/>
      <c r="Z25" s="362"/>
      <c r="AA25" s="366" t="s">
        <v>5927</v>
      </c>
      <c r="AB25" s="370" t="s">
        <v>5928</v>
      </c>
      <c r="AC25" s="362" t="s">
        <v>19</v>
      </c>
      <c r="AD25" s="362" t="s">
        <v>40</v>
      </c>
      <c r="AE25" s="362"/>
      <c r="AF25" s="362"/>
      <c r="AG25" s="362"/>
      <c r="AH25" s="362"/>
      <c r="AI25" s="361"/>
      <c r="AJ25" s="362"/>
      <c r="AK25" s="362"/>
      <c r="AL25" s="362"/>
      <c r="AM25" s="362"/>
      <c r="AN25" s="361"/>
      <c r="AO25" s="445" t="s">
        <v>9</v>
      </c>
      <c r="AP25" s="445" t="s">
        <v>9</v>
      </c>
      <c r="AQ25" s="445" t="s">
        <v>9</v>
      </c>
    </row>
    <row r="26" spans="1:43" ht="29" hidden="1" x14ac:dyDescent="0.35">
      <c r="A26" s="362">
        <v>24</v>
      </c>
      <c r="B26" s="362" t="s">
        <v>253</v>
      </c>
      <c r="C26" s="362">
        <v>472</v>
      </c>
      <c r="D26" s="362" t="s">
        <v>172</v>
      </c>
      <c r="E26" s="362"/>
      <c r="F26" s="362"/>
      <c r="G26" s="362"/>
      <c r="H26" s="362" t="s">
        <v>58</v>
      </c>
      <c r="I26" s="362" t="s">
        <v>14</v>
      </c>
      <c r="J26" s="361" t="s">
        <v>254</v>
      </c>
      <c r="K26" s="362"/>
      <c r="L26" s="362" t="s">
        <v>90</v>
      </c>
      <c r="M26" s="362" t="s">
        <v>9</v>
      </c>
      <c r="N26" s="362" t="s">
        <v>90</v>
      </c>
      <c r="O26" s="362" t="s">
        <v>90</v>
      </c>
      <c r="P26" s="482" t="s">
        <v>255</v>
      </c>
      <c r="Q26" s="362"/>
      <c r="R26" s="362"/>
      <c r="S26" s="362"/>
      <c r="T26" s="362"/>
      <c r="U26" s="362"/>
      <c r="V26" s="362"/>
      <c r="W26" s="362"/>
      <c r="X26" s="362"/>
      <c r="Y26" s="362"/>
      <c r="Z26" s="362"/>
      <c r="AA26" s="366"/>
      <c r="AB26" s="362"/>
      <c r="AC26" s="362" t="s">
        <v>19</v>
      </c>
      <c r="AD26" s="362" t="s">
        <v>8</v>
      </c>
      <c r="AE26" s="362"/>
      <c r="AF26" s="362"/>
      <c r="AG26" s="362"/>
      <c r="AH26" s="362"/>
      <c r="AI26" s="361"/>
      <c r="AJ26" s="362"/>
      <c r="AK26" s="362"/>
      <c r="AL26" s="362"/>
      <c r="AM26" s="368">
        <v>45962</v>
      </c>
      <c r="AN26" s="361" t="s">
        <v>5929</v>
      </c>
      <c r="AO26" s="445" t="s">
        <v>8</v>
      </c>
      <c r="AP26" s="445" t="s">
        <v>5876</v>
      </c>
      <c r="AQ26" s="445" t="s">
        <v>9</v>
      </c>
    </row>
    <row r="27" spans="1:43" ht="43.5" hidden="1" x14ac:dyDescent="0.35">
      <c r="A27" s="362">
        <v>25</v>
      </c>
      <c r="B27" s="362" t="s">
        <v>256</v>
      </c>
      <c r="C27" s="362">
        <v>472</v>
      </c>
      <c r="D27" s="362" t="s">
        <v>172</v>
      </c>
      <c r="E27" s="362"/>
      <c r="F27" s="362"/>
      <c r="G27" s="362"/>
      <c r="H27" s="362" t="s">
        <v>58</v>
      </c>
      <c r="I27" s="362" t="s">
        <v>242</v>
      </c>
      <c r="J27" s="361" t="s">
        <v>257</v>
      </c>
      <c r="K27" s="362"/>
      <c r="L27" s="362" t="s">
        <v>90</v>
      </c>
      <c r="M27" s="362" t="s">
        <v>9</v>
      </c>
      <c r="N27" s="362" t="s">
        <v>90</v>
      </c>
      <c r="O27" s="362" t="s">
        <v>90</v>
      </c>
      <c r="P27" s="482" t="s">
        <v>258</v>
      </c>
      <c r="Q27" s="362"/>
      <c r="R27" s="362"/>
      <c r="S27" s="362"/>
      <c r="T27" s="362"/>
      <c r="U27" s="362"/>
      <c r="V27" s="362"/>
      <c r="W27" s="362"/>
      <c r="X27" s="362"/>
      <c r="Y27" s="362"/>
      <c r="Z27" s="362"/>
      <c r="AA27" s="366"/>
      <c r="AB27" s="362"/>
      <c r="AC27" s="362" t="s">
        <v>19</v>
      </c>
      <c r="AD27" s="362" t="s">
        <v>40</v>
      </c>
      <c r="AE27" s="362"/>
      <c r="AF27" s="362"/>
      <c r="AG27" s="362"/>
      <c r="AH27" s="362"/>
      <c r="AI27" s="361"/>
      <c r="AJ27" s="362"/>
      <c r="AK27" s="362"/>
      <c r="AL27" s="362"/>
      <c r="AM27" s="362"/>
      <c r="AN27" s="361"/>
      <c r="AO27" s="445" t="s">
        <v>9</v>
      </c>
      <c r="AP27" s="445" t="s">
        <v>9</v>
      </c>
      <c r="AQ27" s="445" t="s">
        <v>9</v>
      </c>
    </row>
    <row r="28" spans="1:43" ht="87" hidden="1" x14ac:dyDescent="0.35">
      <c r="A28" s="362">
        <v>26</v>
      </c>
      <c r="B28" s="362" t="s">
        <v>259</v>
      </c>
      <c r="C28" s="362">
        <v>472</v>
      </c>
      <c r="D28" s="362" t="s">
        <v>172</v>
      </c>
      <c r="E28" s="362"/>
      <c r="F28" s="362"/>
      <c r="G28" s="362"/>
      <c r="H28" s="362" t="s">
        <v>58</v>
      </c>
      <c r="I28" s="362" t="s">
        <v>242</v>
      </c>
      <c r="J28" s="361" t="s">
        <v>260</v>
      </c>
      <c r="K28" s="362"/>
      <c r="L28" s="362" t="s">
        <v>90</v>
      </c>
      <c r="M28" s="362" t="s">
        <v>9</v>
      </c>
      <c r="N28" s="362" t="s">
        <v>90</v>
      </c>
      <c r="O28" s="362" t="s">
        <v>90</v>
      </c>
      <c r="P28" s="482" t="s">
        <v>261</v>
      </c>
      <c r="Q28" s="362"/>
      <c r="R28" s="362"/>
      <c r="S28" s="362"/>
      <c r="T28" s="362"/>
      <c r="U28" s="362"/>
      <c r="V28" s="362"/>
      <c r="W28" s="362"/>
      <c r="X28" s="362"/>
      <c r="Y28" s="362"/>
      <c r="Z28" s="362"/>
      <c r="AA28" s="366"/>
      <c r="AB28" s="362"/>
      <c r="AC28" s="362" t="s">
        <v>19</v>
      </c>
      <c r="AD28" s="362" t="s">
        <v>40</v>
      </c>
      <c r="AE28" s="362"/>
      <c r="AF28" s="362"/>
      <c r="AG28" s="362"/>
      <c r="AH28" s="362"/>
      <c r="AI28" s="361" t="s">
        <v>65</v>
      </c>
      <c r="AJ28" s="362"/>
      <c r="AK28" s="362"/>
      <c r="AL28" s="362"/>
      <c r="AM28" s="362"/>
      <c r="AN28" s="361"/>
      <c r="AO28" s="445" t="s">
        <v>9</v>
      </c>
      <c r="AP28" s="445" t="s">
        <v>9</v>
      </c>
      <c r="AQ28" s="445" t="s">
        <v>9</v>
      </c>
    </row>
    <row r="29" spans="1:43" ht="72.5" hidden="1" x14ac:dyDescent="0.35">
      <c r="A29" s="362">
        <v>27</v>
      </c>
      <c r="B29" s="362" t="s">
        <v>262</v>
      </c>
      <c r="C29" s="362">
        <v>472</v>
      </c>
      <c r="D29" s="362" t="s">
        <v>172</v>
      </c>
      <c r="E29" s="362"/>
      <c r="F29" s="362"/>
      <c r="G29" s="362"/>
      <c r="H29" s="362" t="s">
        <v>58</v>
      </c>
      <c r="I29" s="362" t="s">
        <v>242</v>
      </c>
      <c r="J29" s="361" t="s">
        <v>263</v>
      </c>
      <c r="K29" s="362"/>
      <c r="L29" s="362" t="s">
        <v>90</v>
      </c>
      <c r="M29" s="362" t="s">
        <v>9</v>
      </c>
      <c r="N29" s="362" t="s">
        <v>90</v>
      </c>
      <c r="O29" s="362" t="s">
        <v>90</v>
      </c>
      <c r="P29" s="482" t="s">
        <v>264</v>
      </c>
      <c r="Q29" s="362"/>
      <c r="R29" s="362"/>
      <c r="S29" s="362"/>
      <c r="T29" s="362"/>
      <c r="U29" s="362"/>
      <c r="V29" s="362"/>
      <c r="W29" s="362"/>
      <c r="X29" s="362"/>
      <c r="Y29" s="362"/>
      <c r="Z29" s="362"/>
      <c r="AA29" s="366"/>
      <c r="AB29" s="362"/>
      <c r="AC29" s="362" t="s">
        <v>19</v>
      </c>
      <c r="AD29" s="362" t="s">
        <v>40</v>
      </c>
      <c r="AE29" s="362"/>
      <c r="AF29" s="362"/>
      <c r="AG29" s="362"/>
      <c r="AH29" s="362"/>
      <c r="AI29" s="361"/>
      <c r="AJ29" s="362"/>
      <c r="AK29" s="362"/>
      <c r="AL29" s="362"/>
      <c r="AM29" s="362"/>
      <c r="AN29" s="361"/>
      <c r="AO29" s="445" t="s">
        <v>9</v>
      </c>
      <c r="AP29" s="445" t="s">
        <v>9</v>
      </c>
      <c r="AQ29" s="445" t="s">
        <v>9</v>
      </c>
    </row>
    <row r="30" spans="1:43" ht="58" hidden="1" x14ac:dyDescent="0.35">
      <c r="A30" s="362">
        <v>28</v>
      </c>
      <c r="B30" s="362" t="s">
        <v>265</v>
      </c>
      <c r="C30" s="362">
        <v>472</v>
      </c>
      <c r="D30" s="362" t="s">
        <v>172</v>
      </c>
      <c r="E30" s="362"/>
      <c r="F30" s="362"/>
      <c r="G30" s="362"/>
      <c r="H30" s="362" t="s">
        <v>58</v>
      </c>
      <c r="I30" s="362" t="s">
        <v>184</v>
      </c>
      <c r="J30" s="361" t="s">
        <v>266</v>
      </c>
      <c r="K30" s="362"/>
      <c r="L30" s="362" t="s">
        <v>90</v>
      </c>
      <c r="M30" s="362" t="s">
        <v>9</v>
      </c>
      <c r="N30" s="362" t="s">
        <v>90</v>
      </c>
      <c r="O30" s="362" t="s">
        <v>90</v>
      </c>
      <c r="P30" s="482" t="s">
        <v>267</v>
      </c>
      <c r="Q30" s="362"/>
      <c r="R30" s="362"/>
      <c r="S30" s="362"/>
      <c r="T30" s="362"/>
      <c r="U30" s="362"/>
      <c r="V30" s="362"/>
      <c r="W30" s="362"/>
      <c r="X30" s="362"/>
      <c r="Y30" s="362"/>
      <c r="Z30" s="362"/>
      <c r="AA30" s="366"/>
      <c r="AB30" s="362"/>
      <c r="AC30" s="362" t="s">
        <v>19</v>
      </c>
      <c r="AD30" s="362" t="s">
        <v>40</v>
      </c>
      <c r="AE30" s="362"/>
      <c r="AF30" s="362"/>
      <c r="AG30" s="362"/>
      <c r="AH30" s="362"/>
      <c r="AI30" s="361"/>
      <c r="AJ30" s="362"/>
      <c r="AK30" s="362"/>
      <c r="AL30" s="362"/>
      <c r="AM30" s="362"/>
      <c r="AN30" s="361"/>
      <c r="AO30" s="445" t="s">
        <v>9</v>
      </c>
      <c r="AP30" s="445" t="s">
        <v>9</v>
      </c>
      <c r="AQ30" s="445" t="s">
        <v>9</v>
      </c>
    </row>
    <row r="31" spans="1:43" ht="87" hidden="1" x14ac:dyDescent="0.35">
      <c r="A31" s="362">
        <v>29</v>
      </c>
      <c r="B31" s="362" t="s">
        <v>268</v>
      </c>
      <c r="C31" s="362">
        <v>472</v>
      </c>
      <c r="D31" s="362" t="s">
        <v>172</v>
      </c>
      <c r="E31" s="362"/>
      <c r="F31" s="362"/>
      <c r="G31" s="362"/>
      <c r="H31" s="362" t="s">
        <v>59</v>
      </c>
      <c r="I31" s="362" t="s">
        <v>195</v>
      </c>
      <c r="J31" s="361" t="s">
        <v>269</v>
      </c>
      <c r="K31" s="362"/>
      <c r="L31" s="362" t="s">
        <v>90</v>
      </c>
      <c r="M31" s="362" t="s">
        <v>9</v>
      </c>
      <c r="N31" s="362" t="s">
        <v>90</v>
      </c>
      <c r="O31" s="362" t="s">
        <v>90</v>
      </c>
      <c r="P31" s="482" t="s">
        <v>5930</v>
      </c>
      <c r="Q31" s="362" t="s">
        <v>5931</v>
      </c>
      <c r="R31" s="362" t="s">
        <v>5932</v>
      </c>
      <c r="S31" s="362" t="s">
        <v>5933</v>
      </c>
      <c r="T31" s="362" t="s">
        <v>5934</v>
      </c>
      <c r="U31" s="362" t="s">
        <v>5935</v>
      </c>
      <c r="V31" s="362"/>
      <c r="W31" s="362" t="s">
        <v>5936</v>
      </c>
      <c r="X31" s="362" t="s">
        <v>5937</v>
      </c>
      <c r="Y31" s="362"/>
      <c r="Z31" s="362"/>
      <c r="AA31" s="366" t="s">
        <v>5938</v>
      </c>
      <c r="AB31" s="362" t="s">
        <v>5939</v>
      </c>
      <c r="AC31" s="362" t="s">
        <v>25</v>
      </c>
      <c r="AD31" s="362" t="s">
        <v>40</v>
      </c>
      <c r="AE31" s="362"/>
      <c r="AF31" s="362"/>
      <c r="AG31" s="362"/>
      <c r="AH31" s="362"/>
      <c r="AI31" s="361"/>
      <c r="AJ31" s="362"/>
      <c r="AK31" s="362"/>
      <c r="AL31" s="362"/>
      <c r="AM31" s="362"/>
      <c r="AN31" s="361"/>
      <c r="AO31" s="445" t="s">
        <v>9</v>
      </c>
      <c r="AP31" s="445" t="s">
        <v>9</v>
      </c>
      <c r="AQ31" s="445" t="s">
        <v>9</v>
      </c>
    </row>
    <row r="32" spans="1:43" ht="43.5" hidden="1" x14ac:dyDescent="0.35">
      <c r="A32" s="362">
        <v>30</v>
      </c>
      <c r="B32" s="362" t="s">
        <v>271</v>
      </c>
      <c r="C32" s="362">
        <v>472</v>
      </c>
      <c r="D32" s="362" t="s">
        <v>172</v>
      </c>
      <c r="E32" s="362"/>
      <c r="F32" s="362"/>
      <c r="G32" s="362"/>
      <c r="H32" s="362" t="s">
        <v>59</v>
      </c>
      <c r="I32" s="362" t="s">
        <v>195</v>
      </c>
      <c r="J32" s="361" t="s">
        <v>272</v>
      </c>
      <c r="K32" s="362"/>
      <c r="L32" s="362" t="s">
        <v>90</v>
      </c>
      <c r="M32" s="362" t="s">
        <v>9</v>
      </c>
      <c r="N32" s="362" t="s">
        <v>90</v>
      </c>
      <c r="O32" s="362" t="s">
        <v>90</v>
      </c>
      <c r="P32" s="482" t="s">
        <v>273</v>
      </c>
      <c r="Q32" s="362"/>
      <c r="R32" s="362"/>
      <c r="S32" s="362"/>
      <c r="T32" s="362"/>
      <c r="U32" s="362"/>
      <c r="V32" s="362"/>
      <c r="W32" s="362"/>
      <c r="X32" s="362"/>
      <c r="Y32" s="362"/>
      <c r="Z32" s="362"/>
      <c r="AA32" s="366"/>
      <c r="AB32" s="362"/>
      <c r="AC32" s="362" t="s">
        <v>25</v>
      </c>
      <c r="AD32" s="362" t="s">
        <v>8</v>
      </c>
      <c r="AE32" s="362"/>
      <c r="AF32" s="362"/>
      <c r="AG32" s="362"/>
      <c r="AH32" s="362"/>
      <c r="AI32" s="361" t="s">
        <v>5907</v>
      </c>
      <c r="AJ32" s="362"/>
      <c r="AK32" s="362"/>
      <c r="AL32" s="362"/>
      <c r="AM32" s="368">
        <v>45960</v>
      </c>
      <c r="AN32" s="361" t="s">
        <v>5940</v>
      </c>
      <c r="AO32" s="445" t="s">
        <v>8</v>
      </c>
      <c r="AP32" s="445" t="s">
        <v>5876</v>
      </c>
      <c r="AQ32" s="445" t="s">
        <v>9</v>
      </c>
    </row>
    <row r="33" spans="1:43" ht="87" hidden="1" x14ac:dyDescent="0.35">
      <c r="A33" s="362">
        <v>31</v>
      </c>
      <c r="B33" s="362" t="s">
        <v>274</v>
      </c>
      <c r="C33" s="362">
        <v>472</v>
      </c>
      <c r="D33" s="362" t="s">
        <v>172</v>
      </c>
      <c r="E33" s="362"/>
      <c r="F33" s="362"/>
      <c r="G33" s="362"/>
      <c r="H33" s="362" t="s">
        <v>59</v>
      </c>
      <c r="I33" s="362" t="s">
        <v>195</v>
      </c>
      <c r="J33" s="361" t="s">
        <v>275</v>
      </c>
      <c r="K33" s="362"/>
      <c r="L33" s="362" t="s">
        <v>90</v>
      </c>
      <c r="M33" s="362" t="s">
        <v>9</v>
      </c>
      <c r="N33" s="362" t="s">
        <v>90</v>
      </c>
      <c r="O33" s="362" t="s">
        <v>90</v>
      </c>
      <c r="P33" s="482" t="s">
        <v>5930</v>
      </c>
      <c r="Q33" s="362" t="s">
        <v>5931</v>
      </c>
      <c r="R33" s="362" t="s">
        <v>5932</v>
      </c>
      <c r="S33" s="362" t="s">
        <v>5933</v>
      </c>
      <c r="T33" s="362" t="s">
        <v>5934</v>
      </c>
      <c r="U33" s="362" t="s">
        <v>5935</v>
      </c>
      <c r="V33" s="362"/>
      <c r="W33" s="362" t="s">
        <v>5936</v>
      </c>
      <c r="X33" s="362" t="s">
        <v>5937</v>
      </c>
      <c r="Y33" s="362"/>
      <c r="Z33" s="362"/>
      <c r="AA33" s="366" t="s">
        <v>5938</v>
      </c>
      <c r="AB33" s="362" t="s">
        <v>5939</v>
      </c>
      <c r="AC33" s="362" t="s">
        <v>25</v>
      </c>
      <c r="AD33" s="362" t="s">
        <v>40</v>
      </c>
      <c r="AE33" s="362"/>
      <c r="AF33" s="362"/>
      <c r="AG33" s="362"/>
      <c r="AH33" s="362"/>
      <c r="AI33" s="361"/>
      <c r="AJ33" s="362"/>
      <c r="AK33" s="362"/>
      <c r="AL33" s="362"/>
      <c r="AM33" s="362"/>
      <c r="AN33" s="361"/>
      <c r="AO33" s="445" t="s">
        <v>9</v>
      </c>
      <c r="AP33" s="445" t="s">
        <v>9</v>
      </c>
      <c r="AQ33" s="445" t="s">
        <v>9</v>
      </c>
    </row>
    <row r="34" spans="1:43" ht="87" hidden="1" x14ac:dyDescent="0.35">
      <c r="A34" s="362">
        <v>32</v>
      </c>
      <c r="B34" s="362" t="s">
        <v>276</v>
      </c>
      <c r="C34" s="362">
        <v>472</v>
      </c>
      <c r="D34" s="362" t="s">
        <v>172</v>
      </c>
      <c r="E34" s="362"/>
      <c r="F34" s="362"/>
      <c r="G34" s="362"/>
      <c r="H34" s="362" t="s">
        <v>57</v>
      </c>
      <c r="I34" s="362" t="s">
        <v>14</v>
      </c>
      <c r="J34" s="361" t="s">
        <v>277</v>
      </c>
      <c r="K34" s="362"/>
      <c r="L34" s="362" t="s">
        <v>90</v>
      </c>
      <c r="M34" s="362" t="s">
        <v>9</v>
      </c>
      <c r="N34" s="362" t="s">
        <v>90</v>
      </c>
      <c r="O34" s="362" t="s">
        <v>90</v>
      </c>
      <c r="P34" s="482" t="s">
        <v>5941</v>
      </c>
      <c r="Q34" s="362" t="s">
        <v>5942</v>
      </c>
      <c r="R34" s="362" t="s">
        <v>5943</v>
      </c>
      <c r="S34" s="362" t="s">
        <v>5944</v>
      </c>
      <c r="T34" s="362" t="s">
        <v>5945</v>
      </c>
      <c r="U34" s="362" t="s">
        <v>5946</v>
      </c>
      <c r="V34" s="362"/>
      <c r="W34" s="362"/>
      <c r="X34" s="362"/>
      <c r="Y34" s="362"/>
      <c r="Z34" s="362"/>
      <c r="AA34" s="366"/>
      <c r="AB34" s="370"/>
      <c r="AC34" s="362" t="s">
        <v>14</v>
      </c>
      <c r="AD34" s="362" t="s">
        <v>40</v>
      </c>
      <c r="AE34" s="362"/>
      <c r="AF34" s="362"/>
      <c r="AG34" s="362"/>
      <c r="AH34" s="362"/>
      <c r="AI34" s="361"/>
      <c r="AJ34" s="362"/>
      <c r="AK34" s="362"/>
      <c r="AL34" s="362"/>
      <c r="AM34" s="362"/>
      <c r="AN34" s="361"/>
      <c r="AO34" s="445" t="s">
        <v>9</v>
      </c>
      <c r="AP34" s="445" t="s">
        <v>9</v>
      </c>
      <c r="AQ34" s="445" t="s">
        <v>9</v>
      </c>
    </row>
    <row r="35" spans="1:43" ht="72.5" hidden="1" x14ac:dyDescent="0.35">
      <c r="A35" s="362">
        <v>33</v>
      </c>
      <c r="B35" s="362" t="s">
        <v>279</v>
      </c>
      <c r="C35" s="362">
        <v>472</v>
      </c>
      <c r="D35" s="362" t="s">
        <v>172</v>
      </c>
      <c r="E35" s="362"/>
      <c r="F35" s="362"/>
      <c r="G35" s="362"/>
      <c r="H35" s="362" t="s">
        <v>57</v>
      </c>
      <c r="I35" s="362" t="s">
        <v>14</v>
      </c>
      <c r="J35" s="361" t="s">
        <v>280</v>
      </c>
      <c r="K35" s="362"/>
      <c r="L35" s="362" t="s">
        <v>90</v>
      </c>
      <c r="M35" s="362" t="s">
        <v>9</v>
      </c>
      <c r="N35" s="362" t="s">
        <v>90</v>
      </c>
      <c r="O35" s="362" t="s">
        <v>90</v>
      </c>
      <c r="P35" s="482" t="s">
        <v>5947</v>
      </c>
      <c r="Q35" s="362"/>
      <c r="R35" s="362"/>
      <c r="S35" s="362"/>
      <c r="T35" s="362"/>
      <c r="U35" s="362"/>
      <c r="V35" s="362"/>
      <c r="W35" s="362"/>
      <c r="X35" s="362"/>
      <c r="Y35" s="362"/>
      <c r="Z35" s="362"/>
      <c r="AA35" s="366"/>
      <c r="AB35" s="370"/>
      <c r="AC35" s="362" t="s">
        <v>14</v>
      </c>
      <c r="AD35" s="362" t="s">
        <v>40</v>
      </c>
      <c r="AE35" s="362"/>
      <c r="AF35" s="362"/>
      <c r="AG35" s="362"/>
      <c r="AH35" s="362"/>
      <c r="AI35" s="361" t="s">
        <v>135</v>
      </c>
      <c r="AJ35" s="362"/>
      <c r="AK35" s="362"/>
      <c r="AL35" s="362"/>
      <c r="AM35" s="362"/>
      <c r="AN35" s="361"/>
      <c r="AO35" s="445" t="s">
        <v>9</v>
      </c>
      <c r="AP35" s="445" t="s">
        <v>9</v>
      </c>
      <c r="AQ35" s="445" t="s">
        <v>9</v>
      </c>
    </row>
    <row r="36" spans="1:43" ht="58" hidden="1" x14ac:dyDescent="0.35">
      <c r="A36" s="362">
        <v>34</v>
      </c>
      <c r="B36" s="362" t="s">
        <v>282</v>
      </c>
      <c r="C36" s="362">
        <v>472</v>
      </c>
      <c r="D36" s="362" t="s">
        <v>172</v>
      </c>
      <c r="E36" s="362"/>
      <c r="F36" s="362"/>
      <c r="G36" s="362"/>
      <c r="H36" s="362" t="s">
        <v>58</v>
      </c>
      <c r="I36" s="362" t="s">
        <v>14</v>
      </c>
      <c r="J36" s="361" t="s">
        <v>283</v>
      </c>
      <c r="K36" s="362"/>
      <c r="L36" s="362" t="s">
        <v>90</v>
      </c>
      <c r="M36" s="362" t="s">
        <v>9</v>
      </c>
      <c r="N36" s="362" t="s">
        <v>90</v>
      </c>
      <c r="O36" s="362" t="s">
        <v>90</v>
      </c>
      <c r="P36" s="482" t="s">
        <v>5948</v>
      </c>
      <c r="Q36" s="362"/>
      <c r="R36" s="362"/>
      <c r="S36" s="362"/>
      <c r="T36" s="362"/>
      <c r="U36" s="362"/>
      <c r="V36" s="362"/>
      <c r="W36" s="362"/>
      <c r="X36" s="362"/>
      <c r="Y36" s="362"/>
      <c r="Z36" s="362"/>
      <c r="AA36" s="366"/>
      <c r="AB36" s="362"/>
      <c r="AC36" s="362" t="s">
        <v>19</v>
      </c>
      <c r="AD36" s="362" t="s">
        <v>40</v>
      </c>
      <c r="AE36" s="362"/>
      <c r="AF36" s="362"/>
      <c r="AG36" s="362"/>
      <c r="AH36" s="362"/>
      <c r="AI36" s="361"/>
      <c r="AJ36" s="362"/>
      <c r="AK36" s="362"/>
      <c r="AL36" s="362"/>
      <c r="AM36" s="362"/>
      <c r="AN36" s="361"/>
      <c r="AO36" s="445" t="s">
        <v>9</v>
      </c>
      <c r="AP36" s="445" t="s">
        <v>9</v>
      </c>
      <c r="AQ36" s="445" t="s">
        <v>9</v>
      </c>
    </row>
    <row r="37" spans="1:43" ht="43.5" hidden="1" x14ac:dyDescent="0.35">
      <c r="A37" s="362">
        <v>35</v>
      </c>
      <c r="B37" s="359" t="s">
        <v>285</v>
      </c>
      <c r="C37" s="362">
        <v>472</v>
      </c>
      <c r="D37" s="362" t="s">
        <v>172</v>
      </c>
      <c r="E37" s="362"/>
      <c r="F37" s="362"/>
      <c r="G37" s="362"/>
      <c r="H37" s="362" t="s">
        <v>59</v>
      </c>
      <c r="I37" s="362" t="s">
        <v>14</v>
      </c>
      <c r="J37" s="361" t="s">
        <v>286</v>
      </c>
      <c r="K37" s="362"/>
      <c r="L37" s="362" t="s">
        <v>90</v>
      </c>
      <c r="M37" s="362" t="s">
        <v>9</v>
      </c>
      <c r="N37" s="362" t="s">
        <v>90</v>
      </c>
      <c r="O37" s="362" t="s">
        <v>90</v>
      </c>
      <c r="P37" s="482" t="s">
        <v>5949</v>
      </c>
      <c r="Q37" s="362"/>
      <c r="R37" s="362"/>
      <c r="S37" s="362"/>
      <c r="T37" s="362"/>
      <c r="U37" s="362"/>
      <c r="V37" s="362"/>
      <c r="W37" s="362"/>
      <c r="X37" s="362"/>
      <c r="Y37" s="362"/>
      <c r="Z37" s="362"/>
      <c r="AA37" s="366"/>
      <c r="AB37" s="362"/>
      <c r="AC37" s="362" t="s">
        <v>25</v>
      </c>
      <c r="AD37" s="362" t="s">
        <v>40</v>
      </c>
      <c r="AE37" s="362"/>
      <c r="AF37" s="362"/>
      <c r="AG37" s="362"/>
      <c r="AH37" s="362"/>
      <c r="AI37" s="361"/>
      <c r="AJ37" s="362"/>
      <c r="AK37" s="362"/>
      <c r="AL37" s="362"/>
      <c r="AM37" s="368">
        <v>46010</v>
      </c>
      <c r="AN37" s="361"/>
      <c r="AO37" s="445" t="s">
        <v>5950</v>
      </c>
      <c r="AP37" s="445" t="s">
        <v>5951</v>
      </c>
      <c r="AQ37" s="445" t="s">
        <v>5950</v>
      </c>
    </row>
    <row r="38" spans="1:43" ht="43.5" hidden="1" x14ac:dyDescent="0.35">
      <c r="A38" s="362">
        <v>36</v>
      </c>
      <c r="B38" s="359" t="s">
        <v>288</v>
      </c>
      <c r="C38" s="362">
        <v>472</v>
      </c>
      <c r="D38" s="362" t="s">
        <v>172</v>
      </c>
      <c r="E38" s="362"/>
      <c r="F38" s="362"/>
      <c r="G38" s="362"/>
      <c r="H38" s="362" t="s">
        <v>59</v>
      </c>
      <c r="I38" s="362" t="s">
        <v>14</v>
      </c>
      <c r="J38" s="361" t="s">
        <v>289</v>
      </c>
      <c r="K38" s="362"/>
      <c r="L38" s="362" t="s">
        <v>90</v>
      </c>
      <c r="M38" s="362" t="s">
        <v>9</v>
      </c>
      <c r="N38" s="362" t="s">
        <v>90</v>
      </c>
      <c r="O38" s="362" t="s">
        <v>90</v>
      </c>
      <c r="P38" s="482" t="s">
        <v>5952</v>
      </c>
      <c r="Q38" s="362"/>
      <c r="R38" s="362"/>
      <c r="S38" s="362"/>
      <c r="T38" s="362"/>
      <c r="U38" s="362"/>
      <c r="V38" s="362"/>
      <c r="W38" s="362"/>
      <c r="X38" s="362"/>
      <c r="Y38" s="362"/>
      <c r="Z38" s="362"/>
      <c r="AA38" s="366"/>
      <c r="AB38" s="362"/>
      <c r="AC38" s="362" t="s">
        <v>25</v>
      </c>
      <c r="AD38" s="362" t="s">
        <v>40</v>
      </c>
      <c r="AE38" s="362"/>
      <c r="AF38" s="362"/>
      <c r="AG38" s="362"/>
      <c r="AH38" s="362"/>
      <c r="AI38" s="361"/>
      <c r="AJ38" s="362"/>
      <c r="AK38" s="362"/>
      <c r="AL38" s="362"/>
      <c r="AM38" s="368">
        <v>46010</v>
      </c>
      <c r="AN38" s="361"/>
      <c r="AO38" s="445" t="s">
        <v>5950</v>
      </c>
      <c r="AP38" s="445" t="s">
        <v>5951</v>
      </c>
      <c r="AQ38" s="445" t="s">
        <v>5950</v>
      </c>
    </row>
    <row r="39" spans="1:43" ht="29" hidden="1" x14ac:dyDescent="0.35">
      <c r="A39" s="362">
        <v>37</v>
      </c>
      <c r="B39" s="362" t="s">
        <v>290</v>
      </c>
      <c r="C39" s="362">
        <v>472</v>
      </c>
      <c r="D39" s="362" t="s">
        <v>172</v>
      </c>
      <c r="E39" s="362"/>
      <c r="F39" s="362"/>
      <c r="G39" s="362"/>
      <c r="H39" s="362" t="s">
        <v>57</v>
      </c>
      <c r="I39" s="362" t="s">
        <v>14</v>
      </c>
      <c r="J39" s="361" t="s">
        <v>291</v>
      </c>
      <c r="K39" s="362"/>
      <c r="L39" s="362" t="s">
        <v>90</v>
      </c>
      <c r="M39" s="362" t="s">
        <v>9</v>
      </c>
      <c r="N39" s="362" t="s">
        <v>90</v>
      </c>
      <c r="O39" s="362" t="s">
        <v>90</v>
      </c>
      <c r="P39" s="484" t="s">
        <v>292</v>
      </c>
      <c r="Q39" s="369"/>
      <c r="R39" s="369"/>
      <c r="S39" s="369"/>
      <c r="T39" s="362"/>
      <c r="U39" s="362"/>
      <c r="V39" s="362"/>
      <c r="W39" s="362"/>
      <c r="X39" s="362"/>
      <c r="Y39" s="362"/>
      <c r="Z39" s="362"/>
      <c r="AA39" s="366"/>
      <c r="AB39" s="367"/>
      <c r="AC39" s="362" t="s">
        <v>14</v>
      </c>
      <c r="AD39" s="362" t="s">
        <v>8</v>
      </c>
      <c r="AE39" s="362"/>
      <c r="AF39" s="362"/>
      <c r="AG39" s="362"/>
      <c r="AH39" s="362"/>
      <c r="AI39" s="361"/>
      <c r="AJ39" s="362"/>
      <c r="AK39" s="362"/>
      <c r="AL39" s="362"/>
      <c r="AM39" s="368">
        <v>45960</v>
      </c>
      <c r="AN39" s="361" t="s">
        <v>5953</v>
      </c>
      <c r="AO39" s="445" t="s">
        <v>8</v>
      </c>
      <c r="AP39" s="445" t="s">
        <v>5876</v>
      </c>
      <c r="AQ39" s="445" t="s">
        <v>9</v>
      </c>
    </row>
    <row r="40" spans="1:43" ht="29" hidden="1" x14ac:dyDescent="0.35">
      <c r="A40" s="362">
        <v>38</v>
      </c>
      <c r="B40" s="362" t="s">
        <v>294</v>
      </c>
      <c r="C40" s="362">
        <v>472</v>
      </c>
      <c r="D40" s="362" t="s">
        <v>172</v>
      </c>
      <c r="E40" s="362"/>
      <c r="F40" s="362"/>
      <c r="G40" s="362"/>
      <c r="H40" s="362" t="s">
        <v>57</v>
      </c>
      <c r="I40" s="362" t="s">
        <v>14</v>
      </c>
      <c r="J40" s="361" t="s">
        <v>295</v>
      </c>
      <c r="K40" s="362"/>
      <c r="L40" s="362" t="s">
        <v>90</v>
      </c>
      <c r="M40" s="362" t="s">
        <v>9</v>
      </c>
      <c r="N40" s="362" t="s">
        <v>90</v>
      </c>
      <c r="O40" s="362" t="s">
        <v>90</v>
      </c>
      <c r="P40" s="484" t="s">
        <v>292</v>
      </c>
      <c r="Q40" s="369"/>
      <c r="R40" s="369"/>
      <c r="S40" s="369"/>
      <c r="T40" s="362"/>
      <c r="U40" s="362"/>
      <c r="V40" s="362"/>
      <c r="W40" s="362"/>
      <c r="X40" s="362"/>
      <c r="Y40" s="362"/>
      <c r="Z40" s="362"/>
      <c r="AA40" s="366"/>
      <c r="AB40" s="362"/>
      <c r="AC40" s="362" t="s">
        <v>14</v>
      </c>
      <c r="AD40" s="362" t="s">
        <v>8</v>
      </c>
      <c r="AE40" s="362"/>
      <c r="AF40" s="362"/>
      <c r="AG40" s="362"/>
      <c r="AH40" s="362"/>
      <c r="AI40" s="361" t="s">
        <v>5954</v>
      </c>
      <c r="AJ40" s="362"/>
      <c r="AK40" s="362"/>
      <c r="AL40" s="362"/>
      <c r="AM40" s="368">
        <v>45960</v>
      </c>
      <c r="AN40" s="361" t="s">
        <v>5955</v>
      </c>
      <c r="AO40" s="445" t="s">
        <v>8</v>
      </c>
      <c r="AP40" s="445" t="s">
        <v>5876</v>
      </c>
      <c r="AQ40" s="445" t="s">
        <v>9</v>
      </c>
    </row>
    <row r="41" spans="1:43" ht="43.5" hidden="1" x14ac:dyDescent="0.35">
      <c r="A41" s="362">
        <v>39</v>
      </c>
      <c r="B41" s="362" t="s">
        <v>296</v>
      </c>
      <c r="C41" s="362">
        <v>472</v>
      </c>
      <c r="D41" s="362" t="s">
        <v>172</v>
      </c>
      <c r="E41" s="362"/>
      <c r="F41" s="362"/>
      <c r="G41" s="362"/>
      <c r="H41" s="362" t="s">
        <v>57</v>
      </c>
      <c r="I41" s="362" t="s">
        <v>14</v>
      </c>
      <c r="J41" s="361" t="s">
        <v>297</v>
      </c>
      <c r="K41" s="362"/>
      <c r="L41" s="362" t="s">
        <v>90</v>
      </c>
      <c r="M41" s="362" t="s">
        <v>9</v>
      </c>
      <c r="N41" s="362" t="s">
        <v>90</v>
      </c>
      <c r="O41" s="362" t="s">
        <v>90</v>
      </c>
      <c r="P41" s="482" t="s">
        <v>5956</v>
      </c>
      <c r="Q41" s="362"/>
      <c r="R41" s="362"/>
      <c r="S41" s="362"/>
      <c r="T41" s="362"/>
      <c r="U41" s="362"/>
      <c r="V41" s="362"/>
      <c r="W41" s="362"/>
      <c r="X41" s="362"/>
      <c r="Y41" s="362"/>
      <c r="Z41" s="362"/>
      <c r="AA41" s="366"/>
      <c r="AB41" s="362"/>
      <c r="AC41" s="362" t="s">
        <v>14</v>
      </c>
      <c r="AD41" s="362" t="s">
        <v>40</v>
      </c>
      <c r="AE41" s="362"/>
      <c r="AF41" s="362"/>
      <c r="AG41" s="362"/>
      <c r="AH41" s="362"/>
      <c r="AI41" s="361" t="s">
        <v>5907</v>
      </c>
      <c r="AJ41" s="362"/>
      <c r="AK41" s="362"/>
      <c r="AL41" s="362"/>
      <c r="AM41" s="362"/>
      <c r="AN41" s="361"/>
      <c r="AO41" s="445" t="s">
        <v>9</v>
      </c>
      <c r="AP41" s="445" t="s">
        <v>9</v>
      </c>
      <c r="AQ41" s="445" t="s">
        <v>9</v>
      </c>
    </row>
    <row r="42" spans="1:43" ht="29" hidden="1" x14ac:dyDescent="0.35">
      <c r="A42" s="362">
        <v>40</v>
      </c>
      <c r="B42" s="362" t="s">
        <v>299</v>
      </c>
      <c r="C42" s="362">
        <v>472</v>
      </c>
      <c r="D42" s="362" t="s">
        <v>172</v>
      </c>
      <c r="E42" s="362"/>
      <c r="F42" s="362"/>
      <c r="G42" s="362"/>
      <c r="H42" s="362" t="s">
        <v>57</v>
      </c>
      <c r="I42" s="362" t="s">
        <v>14</v>
      </c>
      <c r="J42" s="361" t="s">
        <v>300</v>
      </c>
      <c r="K42" s="362"/>
      <c r="L42" s="362" t="s">
        <v>90</v>
      </c>
      <c r="M42" s="362" t="s">
        <v>9</v>
      </c>
      <c r="N42" s="362" t="s">
        <v>90</v>
      </c>
      <c r="O42" s="362" t="s">
        <v>90</v>
      </c>
      <c r="P42" s="482" t="s">
        <v>5957</v>
      </c>
      <c r="Q42" s="369"/>
      <c r="R42" s="369"/>
      <c r="S42" s="369"/>
      <c r="T42" s="362"/>
      <c r="U42" s="362"/>
      <c r="V42" s="362"/>
      <c r="W42" s="362"/>
      <c r="X42" s="362"/>
      <c r="Y42" s="362"/>
      <c r="Z42" s="362"/>
      <c r="AA42" s="366"/>
      <c r="AB42" s="362"/>
      <c r="AC42" s="362" t="s">
        <v>14</v>
      </c>
      <c r="AD42" s="362" t="s">
        <v>40</v>
      </c>
      <c r="AE42" s="362"/>
      <c r="AF42" s="362"/>
      <c r="AG42" s="362"/>
      <c r="AH42" s="362"/>
      <c r="AI42" s="361"/>
      <c r="AJ42" s="362"/>
      <c r="AK42" s="362"/>
      <c r="AL42" s="362"/>
      <c r="AM42" s="362"/>
      <c r="AN42" s="361"/>
      <c r="AO42" s="445" t="s">
        <v>5839</v>
      </c>
      <c r="AP42" s="445" t="s">
        <v>5839</v>
      </c>
      <c r="AQ42" s="445" t="s">
        <v>5839</v>
      </c>
    </row>
    <row r="43" spans="1:43" ht="406" hidden="1" x14ac:dyDescent="0.35">
      <c r="A43" s="362">
        <v>41</v>
      </c>
      <c r="B43" s="362" t="s">
        <v>302</v>
      </c>
      <c r="C43" s="362">
        <v>472</v>
      </c>
      <c r="D43" s="362" t="s">
        <v>172</v>
      </c>
      <c r="E43" s="362"/>
      <c r="F43" s="362"/>
      <c r="G43" s="362"/>
      <c r="H43" s="362" t="s">
        <v>57</v>
      </c>
      <c r="I43" s="362" t="s">
        <v>35</v>
      </c>
      <c r="J43" s="361" t="s">
        <v>303</v>
      </c>
      <c r="K43" s="362"/>
      <c r="L43" s="362" t="s">
        <v>90</v>
      </c>
      <c r="M43" s="362" t="s">
        <v>9</v>
      </c>
      <c r="N43" s="362" t="s">
        <v>90</v>
      </c>
      <c r="O43" s="362" t="s">
        <v>90</v>
      </c>
      <c r="P43" s="482" t="s">
        <v>5958</v>
      </c>
      <c r="Q43" s="362"/>
      <c r="R43" s="362"/>
      <c r="S43" s="362"/>
      <c r="T43" s="362"/>
      <c r="U43" s="362"/>
      <c r="V43" s="362"/>
      <c r="W43" s="362"/>
      <c r="X43" s="362"/>
      <c r="Y43" s="362"/>
      <c r="Z43" s="362"/>
      <c r="AA43" s="366"/>
      <c r="AB43" s="362"/>
      <c r="AC43" s="362" t="s">
        <v>14</v>
      </c>
      <c r="AD43" s="362" t="s">
        <v>40</v>
      </c>
      <c r="AE43" s="362"/>
      <c r="AF43" s="362"/>
      <c r="AG43" s="362"/>
      <c r="AH43" s="362"/>
      <c r="AI43" s="361"/>
      <c r="AJ43" s="362"/>
      <c r="AK43" s="362"/>
      <c r="AL43" s="362"/>
      <c r="AM43" s="362"/>
      <c r="AN43" s="361"/>
      <c r="AO43" s="445" t="s">
        <v>9</v>
      </c>
      <c r="AP43" s="445" t="s">
        <v>9</v>
      </c>
      <c r="AQ43" s="445" t="s">
        <v>9</v>
      </c>
    </row>
    <row r="44" spans="1:43" ht="87" hidden="1" x14ac:dyDescent="0.35">
      <c r="A44" s="362">
        <v>42</v>
      </c>
      <c r="B44" s="362" t="s">
        <v>305</v>
      </c>
      <c r="C44" s="362">
        <v>472</v>
      </c>
      <c r="D44" s="362" t="s">
        <v>172</v>
      </c>
      <c r="E44" s="362"/>
      <c r="F44" s="362"/>
      <c r="G44" s="362"/>
      <c r="H44" s="362" t="s">
        <v>60</v>
      </c>
      <c r="I44" s="363" t="s">
        <v>306</v>
      </c>
      <c r="J44" s="361" t="s">
        <v>307</v>
      </c>
      <c r="K44" s="361"/>
      <c r="L44" s="362" t="s">
        <v>90</v>
      </c>
      <c r="M44" s="362" t="s">
        <v>9</v>
      </c>
      <c r="N44" s="362" t="s">
        <v>90</v>
      </c>
      <c r="O44" s="362" t="s">
        <v>90</v>
      </c>
      <c r="P44" s="485" t="s">
        <v>308</v>
      </c>
      <c r="Q44" s="371"/>
      <c r="R44" s="371"/>
      <c r="S44" s="371"/>
      <c r="T44" s="362"/>
      <c r="U44" s="362"/>
      <c r="V44" s="362"/>
      <c r="W44" s="362"/>
      <c r="X44" s="362"/>
      <c r="Y44" s="362"/>
      <c r="Z44" s="362"/>
      <c r="AA44" s="366"/>
      <c r="AB44" s="367"/>
      <c r="AC44" s="362" t="s">
        <v>13</v>
      </c>
      <c r="AD44" s="362" t="s">
        <v>40</v>
      </c>
      <c r="AE44" s="362"/>
      <c r="AF44" s="362"/>
      <c r="AG44" s="362"/>
      <c r="AH44" s="362"/>
      <c r="AI44" s="361"/>
      <c r="AJ44" s="362"/>
      <c r="AK44" s="362"/>
      <c r="AL44" s="362"/>
      <c r="AM44" s="362"/>
      <c r="AN44" s="361"/>
      <c r="AO44" s="445" t="s">
        <v>9</v>
      </c>
      <c r="AP44" s="445" t="s">
        <v>9</v>
      </c>
      <c r="AQ44" s="445" t="s">
        <v>9</v>
      </c>
    </row>
    <row r="45" spans="1:43" ht="29" hidden="1" x14ac:dyDescent="0.35">
      <c r="A45" s="362">
        <v>43</v>
      </c>
      <c r="B45" s="362" t="s">
        <v>310</v>
      </c>
      <c r="C45" s="362">
        <v>472</v>
      </c>
      <c r="D45" s="362" t="s">
        <v>172</v>
      </c>
      <c r="E45" s="362"/>
      <c r="F45" s="362"/>
      <c r="G45" s="362"/>
      <c r="H45" s="362" t="s">
        <v>60</v>
      </c>
      <c r="I45" s="363" t="s">
        <v>306</v>
      </c>
      <c r="J45" s="361" t="s">
        <v>311</v>
      </c>
      <c r="K45" s="361"/>
      <c r="L45" s="362" t="s">
        <v>90</v>
      </c>
      <c r="M45" s="362" t="s">
        <v>180</v>
      </c>
      <c r="N45" s="362" t="s">
        <v>90</v>
      </c>
      <c r="O45" s="362" t="s">
        <v>90</v>
      </c>
      <c r="P45" s="482"/>
      <c r="Q45" s="362"/>
      <c r="R45" s="362"/>
      <c r="S45" s="362"/>
      <c r="T45" s="362"/>
      <c r="U45" s="362"/>
      <c r="V45" s="362"/>
      <c r="W45" s="362"/>
      <c r="X45" s="362"/>
      <c r="Y45" s="362"/>
      <c r="Z45" s="362"/>
      <c r="AA45" s="366"/>
      <c r="AB45" s="367"/>
      <c r="AC45" s="362" t="s">
        <v>13</v>
      </c>
      <c r="AD45" s="362" t="s">
        <v>8</v>
      </c>
      <c r="AE45" s="362"/>
      <c r="AF45" s="362"/>
      <c r="AG45" s="362"/>
      <c r="AH45" s="362"/>
      <c r="AI45" s="361"/>
      <c r="AJ45" s="362"/>
      <c r="AK45" s="362"/>
      <c r="AL45" s="362"/>
      <c r="AM45" s="368">
        <v>45791</v>
      </c>
      <c r="AN45" s="361" t="s">
        <v>312</v>
      </c>
      <c r="AO45" s="445" t="s">
        <v>539</v>
      </c>
      <c r="AP45" s="445" t="s">
        <v>5841</v>
      </c>
      <c r="AQ45" s="445" t="s">
        <v>5841</v>
      </c>
    </row>
    <row r="46" spans="1:43" ht="29" hidden="1" x14ac:dyDescent="0.35">
      <c r="A46" s="362">
        <v>44</v>
      </c>
      <c r="B46" s="362" t="s">
        <v>313</v>
      </c>
      <c r="C46" s="362">
        <v>472</v>
      </c>
      <c r="D46" s="362" t="s">
        <v>172</v>
      </c>
      <c r="E46" s="362"/>
      <c r="F46" s="362"/>
      <c r="G46" s="362"/>
      <c r="H46" s="362" t="s">
        <v>60</v>
      </c>
      <c r="I46" s="363" t="s">
        <v>306</v>
      </c>
      <c r="J46" s="361" t="s">
        <v>314</v>
      </c>
      <c r="K46" s="361"/>
      <c r="L46" s="362" t="s">
        <v>90</v>
      </c>
      <c r="M46" s="362" t="s">
        <v>180</v>
      </c>
      <c r="N46" s="362" t="s">
        <v>90</v>
      </c>
      <c r="O46" s="362" t="s">
        <v>90</v>
      </c>
      <c r="P46" s="482"/>
      <c r="Q46" s="362"/>
      <c r="R46" s="362"/>
      <c r="S46" s="362"/>
      <c r="T46" s="362"/>
      <c r="U46" s="362"/>
      <c r="V46" s="362"/>
      <c r="W46" s="362"/>
      <c r="X46" s="362"/>
      <c r="Y46" s="362"/>
      <c r="Z46" s="362"/>
      <c r="AA46" s="366"/>
      <c r="AB46" s="367"/>
      <c r="AC46" s="362" t="s">
        <v>13</v>
      </c>
      <c r="AD46" s="362" t="s">
        <v>8</v>
      </c>
      <c r="AE46" s="362"/>
      <c r="AF46" s="362"/>
      <c r="AG46" s="362"/>
      <c r="AH46" s="362"/>
      <c r="AI46" s="361"/>
      <c r="AJ46" s="362"/>
      <c r="AK46" s="362"/>
      <c r="AL46" s="362"/>
      <c r="AM46" s="368">
        <v>45791</v>
      </c>
      <c r="AN46" s="361" t="s">
        <v>315</v>
      </c>
      <c r="AO46" s="445" t="s">
        <v>539</v>
      </c>
      <c r="AP46" s="445" t="s">
        <v>5841</v>
      </c>
      <c r="AQ46" s="445" t="s">
        <v>5841</v>
      </c>
    </row>
    <row r="47" spans="1:43" ht="29" hidden="1" x14ac:dyDescent="0.35">
      <c r="A47" s="362">
        <v>45</v>
      </c>
      <c r="B47" s="362" t="s">
        <v>316</v>
      </c>
      <c r="C47" s="362">
        <v>472</v>
      </c>
      <c r="D47" s="362" t="s">
        <v>172</v>
      </c>
      <c r="E47" s="362"/>
      <c r="F47" s="362"/>
      <c r="G47" s="362"/>
      <c r="H47" s="362" t="s">
        <v>60</v>
      </c>
      <c r="I47" s="363" t="s">
        <v>306</v>
      </c>
      <c r="J47" s="361" t="s">
        <v>317</v>
      </c>
      <c r="K47" s="361"/>
      <c r="L47" s="362" t="s">
        <v>90</v>
      </c>
      <c r="M47" s="362" t="s">
        <v>180</v>
      </c>
      <c r="N47" s="362" t="s">
        <v>90</v>
      </c>
      <c r="O47" s="362" t="s">
        <v>90</v>
      </c>
      <c r="P47" s="482"/>
      <c r="Q47" s="362"/>
      <c r="R47" s="362"/>
      <c r="S47" s="362"/>
      <c r="T47" s="362"/>
      <c r="U47" s="362"/>
      <c r="V47" s="362"/>
      <c r="W47" s="362"/>
      <c r="X47" s="362"/>
      <c r="Y47" s="362"/>
      <c r="Z47" s="362"/>
      <c r="AA47" s="366"/>
      <c r="AB47" s="367"/>
      <c r="AC47" s="362" t="s">
        <v>13</v>
      </c>
      <c r="AD47" s="362" t="s">
        <v>8</v>
      </c>
      <c r="AE47" s="362"/>
      <c r="AF47" s="362"/>
      <c r="AG47" s="362"/>
      <c r="AH47" s="362"/>
      <c r="AI47" s="361"/>
      <c r="AJ47" s="362"/>
      <c r="AK47" s="362"/>
      <c r="AL47" s="362"/>
      <c r="AM47" s="368">
        <v>45791</v>
      </c>
      <c r="AN47" s="361" t="s">
        <v>318</v>
      </c>
      <c r="AO47" s="445" t="s">
        <v>539</v>
      </c>
      <c r="AP47" s="445" t="s">
        <v>5841</v>
      </c>
      <c r="AQ47" s="445" t="s">
        <v>5841</v>
      </c>
    </row>
    <row r="48" spans="1:43" ht="29" hidden="1" x14ac:dyDescent="0.35">
      <c r="A48" s="362">
        <v>46</v>
      </c>
      <c r="B48" s="362" t="s">
        <v>319</v>
      </c>
      <c r="C48" s="362">
        <v>472</v>
      </c>
      <c r="D48" s="362" t="s">
        <v>172</v>
      </c>
      <c r="E48" s="362"/>
      <c r="F48" s="362"/>
      <c r="G48" s="362"/>
      <c r="H48" s="362" t="s">
        <v>60</v>
      </c>
      <c r="I48" s="363" t="s">
        <v>320</v>
      </c>
      <c r="J48" s="361" t="s">
        <v>321</v>
      </c>
      <c r="K48" s="361"/>
      <c r="L48" s="362" t="s">
        <v>90</v>
      </c>
      <c r="M48" s="362" t="s">
        <v>180</v>
      </c>
      <c r="N48" s="362" t="s">
        <v>90</v>
      </c>
      <c r="O48" s="362" t="s">
        <v>90</v>
      </c>
      <c r="P48" s="482"/>
      <c r="Q48" s="362"/>
      <c r="R48" s="362"/>
      <c r="S48" s="362"/>
      <c r="T48" s="363"/>
      <c r="U48" s="363"/>
      <c r="V48" s="363"/>
      <c r="W48" s="362"/>
      <c r="X48" s="362"/>
      <c r="Y48" s="362"/>
      <c r="Z48" s="362"/>
      <c r="AA48" s="366"/>
      <c r="AB48" s="367"/>
      <c r="AC48" s="362" t="s">
        <v>13</v>
      </c>
      <c r="AD48" s="362" t="s">
        <v>8</v>
      </c>
      <c r="AE48" s="362"/>
      <c r="AF48" s="362"/>
      <c r="AG48" s="362"/>
      <c r="AH48" s="362"/>
      <c r="AI48" s="361"/>
      <c r="AJ48" s="363"/>
      <c r="AK48" s="363"/>
      <c r="AL48" s="363"/>
      <c r="AM48" s="368">
        <v>45791</v>
      </c>
      <c r="AN48" s="361" t="s">
        <v>322</v>
      </c>
      <c r="AO48" s="445" t="s">
        <v>539</v>
      </c>
      <c r="AP48" s="445" t="s">
        <v>5841</v>
      </c>
      <c r="AQ48" s="445" t="s">
        <v>5841</v>
      </c>
    </row>
    <row r="49" spans="1:43" ht="29" hidden="1" x14ac:dyDescent="0.35">
      <c r="A49" s="362">
        <v>47</v>
      </c>
      <c r="B49" s="362" t="s">
        <v>323</v>
      </c>
      <c r="C49" s="362">
        <v>472</v>
      </c>
      <c r="D49" s="362" t="s">
        <v>172</v>
      </c>
      <c r="E49" s="362"/>
      <c r="F49" s="362"/>
      <c r="G49" s="362"/>
      <c r="H49" s="362" t="s">
        <v>60</v>
      </c>
      <c r="I49" s="363" t="s">
        <v>320</v>
      </c>
      <c r="J49" s="361" t="s">
        <v>324</v>
      </c>
      <c r="K49" s="361"/>
      <c r="L49" s="362" t="s">
        <v>90</v>
      </c>
      <c r="M49" s="362" t="s">
        <v>180</v>
      </c>
      <c r="N49" s="362" t="s">
        <v>90</v>
      </c>
      <c r="O49" s="362" t="s">
        <v>90</v>
      </c>
      <c r="P49" s="482"/>
      <c r="Q49" s="362"/>
      <c r="R49" s="362"/>
      <c r="S49" s="362"/>
      <c r="T49" s="363"/>
      <c r="U49" s="363"/>
      <c r="V49" s="363"/>
      <c r="W49" s="362"/>
      <c r="X49" s="362"/>
      <c r="Y49" s="362"/>
      <c r="Z49" s="362"/>
      <c r="AA49" s="366"/>
      <c r="AB49" s="367"/>
      <c r="AC49" s="362" t="s">
        <v>13</v>
      </c>
      <c r="AD49" s="362" t="s">
        <v>8</v>
      </c>
      <c r="AE49" s="362"/>
      <c r="AF49" s="362"/>
      <c r="AG49" s="362"/>
      <c r="AH49" s="362"/>
      <c r="AI49" s="361"/>
      <c r="AJ49" s="363"/>
      <c r="AK49" s="363"/>
      <c r="AL49" s="363"/>
      <c r="AM49" s="368">
        <v>45791</v>
      </c>
      <c r="AN49" s="361" t="s">
        <v>325</v>
      </c>
      <c r="AO49" s="445" t="s">
        <v>539</v>
      </c>
      <c r="AP49" s="445" t="s">
        <v>5841</v>
      </c>
      <c r="AQ49" s="445" t="s">
        <v>5841</v>
      </c>
    </row>
    <row r="50" spans="1:43" ht="29" hidden="1" x14ac:dyDescent="0.35">
      <c r="A50" s="362">
        <v>48</v>
      </c>
      <c r="B50" s="362" t="s">
        <v>326</v>
      </c>
      <c r="C50" s="362">
        <v>472</v>
      </c>
      <c r="D50" s="362" t="s">
        <v>172</v>
      </c>
      <c r="E50" s="362"/>
      <c r="F50" s="362"/>
      <c r="G50" s="362"/>
      <c r="H50" s="362" t="s">
        <v>60</v>
      </c>
      <c r="I50" s="363" t="s">
        <v>320</v>
      </c>
      <c r="J50" s="361" t="s">
        <v>327</v>
      </c>
      <c r="K50" s="361"/>
      <c r="L50" s="362" t="s">
        <v>90</v>
      </c>
      <c r="M50" s="362" t="s">
        <v>180</v>
      </c>
      <c r="N50" s="362" t="s">
        <v>90</v>
      </c>
      <c r="O50" s="362" t="s">
        <v>90</v>
      </c>
      <c r="P50" s="482"/>
      <c r="Q50" s="362"/>
      <c r="R50" s="362"/>
      <c r="S50" s="362"/>
      <c r="T50" s="363"/>
      <c r="U50" s="363"/>
      <c r="V50" s="363"/>
      <c r="W50" s="362"/>
      <c r="X50" s="362"/>
      <c r="Y50" s="362"/>
      <c r="Z50" s="362"/>
      <c r="AA50" s="366"/>
      <c r="AB50" s="367"/>
      <c r="AC50" s="362" t="s">
        <v>13</v>
      </c>
      <c r="AD50" s="362" t="s">
        <v>8</v>
      </c>
      <c r="AE50" s="362"/>
      <c r="AF50" s="362"/>
      <c r="AG50" s="362"/>
      <c r="AH50" s="362"/>
      <c r="AI50" s="361"/>
      <c r="AJ50" s="363"/>
      <c r="AK50" s="363"/>
      <c r="AL50" s="363"/>
      <c r="AM50" s="368">
        <v>45791</v>
      </c>
      <c r="AN50" s="361" t="s">
        <v>328</v>
      </c>
      <c r="AO50" s="445" t="s">
        <v>539</v>
      </c>
      <c r="AP50" s="445" t="s">
        <v>5841</v>
      </c>
      <c r="AQ50" s="445" t="s">
        <v>5841</v>
      </c>
    </row>
    <row r="51" spans="1:43" ht="29" hidden="1" x14ac:dyDescent="0.35">
      <c r="A51" s="362">
        <v>49</v>
      </c>
      <c r="B51" s="362" t="s">
        <v>329</v>
      </c>
      <c r="C51" s="362">
        <v>472</v>
      </c>
      <c r="D51" s="362" t="s">
        <v>172</v>
      </c>
      <c r="E51" s="362"/>
      <c r="F51" s="362"/>
      <c r="G51" s="362"/>
      <c r="H51" s="362" t="s">
        <v>60</v>
      </c>
      <c r="I51" s="363" t="s">
        <v>320</v>
      </c>
      <c r="J51" s="361" t="s">
        <v>330</v>
      </c>
      <c r="K51" s="361"/>
      <c r="L51" s="362" t="s">
        <v>90</v>
      </c>
      <c r="M51" s="362" t="s">
        <v>9</v>
      </c>
      <c r="N51" s="362" t="s">
        <v>90</v>
      </c>
      <c r="O51" s="362" t="s">
        <v>90</v>
      </c>
      <c r="P51" s="482" t="s">
        <v>331</v>
      </c>
      <c r="Q51" s="362"/>
      <c r="R51" s="362"/>
      <c r="S51" s="362"/>
      <c r="T51" s="363"/>
      <c r="U51" s="362"/>
      <c r="V51" s="362"/>
      <c r="W51" s="362"/>
      <c r="X51" s="362"/>
      <c r="Y51" s="362"/>
      <c r="Z51" s="362"/>
      <c r="AA51" s="366"/>
      <c r="AB51" s="367"/>
      <c r="AC51" s="362" t="s">
        <v>13</v>
      </c>
      <c r="AD51" s="362" t="s">
        <v>40</v>
      </c>
      <c r="AE51" s="362"/>
      <c r="AF51" s="362"/>
      <c r="AG51" s="362"/>
      <c r="AH51" s="362"/>
      <c r="AI51" s="361" t="s">
        <v>5954</v>
      </c>
      <c r="AJ51" s="362"/>
      <c r="AK51" s="362"/>
      <c r="AL51" s="362"/>
      <c r="AM51" s="362"/>
      <c r="AN51" s="361"/>
      <c r="AO51" s="445" t="s">
        <v>9</v>
      </c>
      <c r="AP51" s="445" t="s">
        <v>9</v>
      </c>
      <c r="AQ51" s="445" t="s">
        <v>9</v>
      </c>
    </row>
    <row r="52" spans="1:43" ht="29" hidden="1" x14ac:dyDescent="0.35">
      <c r="A52" s="362">
        <v>50</v>
      </c>
      <c r="B52" s="362" t="s">
        <v>333</v>
      </c>
      <c r="C52" s="362">
        <v>472</v>
      </c>
      <c r="D52" s="362" t="s">
        <v>172</v>
      </c>
      <c r="E52" s="362"/>
      <c r="F52" s="362"/>
      <c r="G52" s="362"/>
      <c r="H52" s="362" t="s">
        <v>60</v>
      </c>
      <c r="I52" s="363" t="s">
        <v>334</v>
      </c>
      <c r="J52" s="361" t="s">
        <v>335</v>
      </c>
      <c r="K52" s="361"/>
      <c r="L52" s="362" t="s">
        <v>90</v>
      </c>
      <c r="M52" s="362" t="s">
        <v>9</v>
      </c>
      <c r="N52" s="362" t="s">
        <v>90</v>
      </c>
      <c r="O52" s="362" t="s">
        <v>90</v>
      </c>
      <c r="P52" s="482" t="s">
        <v>336</v>
      </c>
      <c r="Q52" s="362"/>
      <c r="R52" s="362"/>
      <c r="S52" s="362"/>
      <c r="T52" s="362"/>
      <c r="U52" s="362"/>
      <c r="V52" s="362"/>
      <c r="W52" s="362"/>
      <c r="X52" s="362"/>
      <c r="Y52" s="362"/>
      <c r="Z52" s="362"/>
      <c r="AA52" s="366"/>
      <c r="AB52" s="367"/>
      <c r="AC52" s="362" t="s">
        <v>13</v>
      </c>
      <c r="AD52" s="362" t="s">
        <v>40</v>
      </c>
      <c r="AE52" s="362"/>
      <c r="AF52" s="362"/>
      <c r="AG52" s="362"/>
      <c r="AH52" s="362"/>
      <c r="AI52" s="361" t="s">
        <v>5954</v>
      </c>
      <c r="AJ52" s="362"/>
      <c r="AK52" s="362"/>
      <c r="AL52" s="362"/>
      <c r="AM52" s="362"/>
      <c r="AN52" s="361"/>
      <c r="AO52" s="445" t="s">
        <v>5839</v>
      </c>
      <c r="AP52" s="445" t="s">
        <v>5839</v>
      </c>
      <c r="AQ52" s="445" t="s">
        <v>5839</v>
      </c>
    </row>
    <row r="53" spans="1:43" ht="29" hidden="1" x14ac:dyDescent="0.35">
      <c r="A53" s="362">
        <v>51</v>
      </c>
      <c r="B53" s="362" t="s">
        <v>338</v>
      </c>
      <c r="C53" s="362">
        <v>472</v>
      </c>
      <c r="D53" s="362" t="s">
        <v>172</v>
      </c>
      <c r="E53" s="362"/>
      <c r="F53" s="362"/>
      <c r="G53" s="362"/>
      <c r="H53" s="362" t="s">
        <v>60</v>
      </c>
      <c r="I53" s="363" t="s">
        <v>242</v>
      </c>
      <c r="J53" s="361" t="s">
        <v>339</v>
      </c>
      <c r="K53" s="362"/>
      <c r="L53" s="362" t="s">
        <v>90</v>
      </c>
      <c r="M53" s="362" t="s">
        <v>9</v>
      </c>
      <c r="N53" s="362" t="s">
        <v>90</v>
      </c>
      <c r="O53" s="362" t="s">
        <v>90</v>
      </c>
      <c r="P53" s="484" t="s">
        <v>340</v>
      </c>
      <c r="Q53" s="369"/>
      <c r="R53" s="369"/>
      <c r="S53" s="369"/>
      <c r="T53" s="362"/>
      <c r="U53" s="363"/>
      <c r="V53" s="363"/>
      <c r="W53" s="362"/>
      <c r="X53" s="362"/>
      <c r="Y53" s="362"/>
      <c r="Z53" s="362"/>
      <c r="AA53" s="366"/>
      <c r="AB53" s="367"/>
      <c r="AC53" s="362" t="s">
        <v>13</v>
      </c>
      <c r="AD53" s="362" t="s">
        <v>8</v>
      </c>
      <c r="AE53" s="362"/>
      <c r="AF53" s="362"/>
      <c r="AG53" s="362"/>
      <c r="AH53" s="362"/>
      <c r="AI53" s="361"/>
      <c r="AJ53" s="363"/>
      <c r="AK53" s="363"/>
      <c r="AL53" s="363"/>
      <c r="AM53" s="362"/>
      <c r="AN53" s="361" t="s">
        <v>341</v>
      </c>
      <c r="AO53" s="445" t="s">
        <v>539</v>
      </c>
      <c r="AP53" s="445" t="s">
        <v>5841</v>
      </c>
      <c r="AQ53" s="445" t="s">
        <v>5840</v>
      </c>
    </row>
    <row r="54" spans="1:43" ht="58" hidden="1" x14ac:dyDescent="0.35">
      <c r="A54" s="362">
        <v>52</v>
      </c>
      <c r="B54" s="362" t="s">
        <v>342</v>
      </c>
      <c r="C54" s="362">
        <v>472</v>
      </c>
      <c r="D54" s="362" t="s">
        <v>172</v>
      </c>
      <c r="E54" s="362"/>
      <c r="F54" s="362"/>
      <c r="G54" s="362"/>
      <c r="H54" s="362" t="s">
        <v>60</v>
      </c>
      <c r="I54" s="363" t="s">
        <v>320</v>
      </c>
      <c r="J54" s="361" t="s">
        <v>343</v>
      </c>
      <c r="K54" s="361"/>
      <c r="L54" s="362" t="s">
        <v>90</v>
      </c>
      <c r="M54" s="362" t="s">
        <v>180</v>
      </c>
      <c r="N54" s="362" t="s">
        <v>90</v>
      </c>
      <c r="O54" s="362" t="s">
        <v>90</v>
      </c>
      <c r="P54" s="482"/>
      <c r="Q54" s="362"/>
      <c r="R54" s="362"/>
      <c r="S54" s="362"/>
      <c r="T54" s="363"/>
      <c r="U54" s="363"/>
      <c r="V54" s="363"/>
      <c r="W54" s="362"/>
      <c r="X54" s="362"/>
      <c r="Y54" s="362"/>
      <c r="Z54" s="362"/>
      <c r="AA54" s="366"/>
      <c r="AB54" s="367"/>
      <c r="AC54" s="362" t="s">
        <v>13</v>
      </c>
      <c r="AD54" s="362" t="s">
        <v>8</v>
      </c>
      <c r="AE54" s="362"/>
      <c r="AF54" s="362"/>
      <c r="AG54" s="362"/>
      <c r="AH54" s="362"/>
      <c r="AI54" s="361"/>
      <c r="AJ54" s="363"/>
      <c r="AK54" s="363"/>
      <c r="AL54" s="363"/>
      <c r="AM54" s="368">
        <v>45791</v>
      </c>
      <c r="AN54" s="361" t="s">
        <v>344</v>
      </c>
      <c r="AO54" s="445" t="s">
        <v>539</v>
      </c>
      <c r="AP54" s="445" t="s">
        <v>5841</v>
      </c>
      <c r="AQ54" s="445" t="s">
        <v>5841</v>
      </c>
    </row>
    <row r="55" spans="1:43" ht="29" hidden="1" x14ac:dyDescent="0.35">
      <c r="A55" s="362">
        <v>53</v>
      </c>
      <c r="B55" s="362" t="s">
        <v>345</v>
      </c>
      <c r="C55" s="362">
        <v>472</v>
      </c>
      <c r="D55" s="362" t="s">
        <v>172</v>
      </c>
      <c r="E55" s="362"/>
      <c r="F55" s="362"/>
      <c r="G55" s="362"/>
      <c r="H55" s="362" t="s">
        <v>60</v>
      </c>
      <c r="I55" s="363" t="s">
        <v>320</v>
      </c>
      <c r="J55" s="361" t="s">
        <v>346</v>
      </c>
      <c r="K55" s="361"/>
      <c r="L55" s="362" t="s">
        <v>90</v>
      </c>
      <c r="M55" s="362" t="s">
        <v>180</v>
      </c>
      <c r="N55" s="362" t="s">
        <v>90</v>
      </c>
      <c r="O55" s="362" t="s">
        <v>90</v>
      </c>
      <c r="P55" s="482"/>
      <c r="Q55" s="362"/>
      <c r="R55" s="362"/>
      <c r="S55" s="362"/>
      <c r="T55" s="362"/>
      <c r="U55" s="362"/>
      <c r="V55" s="362"/>
      <c r="W55" s="362"/>
      <c r="X55" s="362"/>
      <c r="Y55" s="362"/>
      <c r="Z55" s="362"/>
      <c r="AA55" s="366"/>
      <c r="AB55" s="367"/>
      <c r="AC55" s="362" t="s">
        <v>13</v>
      </c>
      <c r="AD55" s="362" t="s">
        <v>8</v>
      </c>
      <c r="AE55" s="362"/>
      <c r="AF55" s="362"/>
      <c r="AG55" s="362"/>
      <c r="AH55" s="362"/>
      <c r="AI55" s="361"/>
      <c r="AJ55" s="362"/>
      <c r="AK55" s="362"/>
      <c r="AL55" s="362"/>
      <c r="AM55" s="368">
        <v>45791</v>
      </c>
      <c r="AN55" s="361" t="s">
        <v>347</v>
      </c>
      <c r="AO55" s="445" t="s">
        <v>539</v>
      </c>
      <c r="AP55" s="445" t="s">
        <v>5841</v>
      </c>
      <c r="AQ55" s="445" t="s">
        <v>5841</v>
      </c>
    </row>
    <row r="56" spans="1:43" ht="29" hidden="1" x14ac:dyDescent="0.35">
      <c r="A56" s="362">
        <v>54</v>
      </c>
      <c r="B56" s="362" t="s">
        <v>348</v>
      </c>
      <c r="C56" s="362">
        <v>472</v>
      </c>
      <c r="D56" s="362" t="s">
        <v>172</v>
      </c>
      <c r="E56" s="362"/>
      <c r="F56" s="362"/>
      <c r="G56" s="362"/>
      <c r="H56" s="362" t="s">
        <v>60</v>
      </c>
      <c r="I56" s="363" t="s">
        <v>349</v>
      </c>
      <c r="J56" s="361" t="s">
        <v>350</v>
      </c>
      <c r="K56" s="361"/>
      <c r="L56" s="362" t="s">
        <v>90</v>
      </c>
      <c r="M56" s="362" t="s">
        <v>180</v>
      </c>
      <c r="N56" s="362" t="s">
        <v>90</v>
      </c>
      <c r="O56" s="362" t="s">
        <v>90</v>
      </c>
      <c r="P56" s="482"/>
      <c r="Q56" s="362"/>
      <c r="R56" s="362"/>
      <c r="S56" s="362"/>
      <c r="T56" s="362"/>
      <c r="U56" s="362"/>
      <c r="V56" s="362"/>
      <c r="W56" s="362"/>
      <c r="X56" s="362"/>
      <c r="Y56" s="362"/>
      <c r="Z56" s="362"/>
      <c r="AA56" s="366"/>
      <c r="AB56" s="367"/>
      <c r="AC56" s="362" t="s">
        <v>13</v>
      </c>
      <c r="AD56" s="362" t="s">
        <v>8</v>
      </c>
      <c r="AE56" s="362"/>
      <c r="AF56" s="362"/>
      <c r="AG56" s="362"/>
      <c r="AH56" s="362"/>
      <c r="AI56" s="361"/>
      <c r="AJ56" s="362"/>
      <c r="AK56" s="362"/>
      <c r="AL56" s="362"/>
      <c r="AM56" s="368">
        <v>45791</v>
      </c>
      <c r="AN56" s="361" t="s">
        <v>351</v>
      </c>
      <c r="AO56" s="445" t="s">
        <v>539</v>
      </c>
      <c r="AP56" s="445" t="s">
        <v>5841</v>
      </c>
      <c r="AQ56" s="445" t="s">
        <v>5841</v>
      </c>
    </row>
    <row r="57" spans="1:43" ht="29" hidden="1" x14ac:dyDescent="0.35">
      <c r="A57" s="362">
        <v>55</v>
      </c>
      <c r="B57" s="362" t="s">
        <v>352</v>
      </c>
      <c r="C57" s="362">
        <v>472</v>
      </c>
      <c r="D57" s="362" t="s">
        <v>172</v>
      </c>
      <c r="E57" s="362"/>
      <c r="F57" s="362"/>
      <c r="G57" s="362"/>
      <c r="H57" s="362" t="s">
        <v>60</v>
      </c>
      <c r="I57" s="362" t="s">
        <v>353</v>
      </c>
      <c r="J57" s="361" t="s">
        <v>354</v>
      </c>
      <c r="K57" s="361"/>
      <c r="L57" s="362" t="s">
        <v>90</v>
      </c>
      <c r="M57" s="362" t="s">
        <v>180</v>
      </c>
      <c r="N57" s="362" t="s">
        <v>90</v>
      </c>
      <c r="O57" s="362" t="s">
        <v>90</v>
      </c>
      <c r="P57" s="482"/>
      <c r="Q57" s="362"/>
      <c r="R57" s="362"/>
      <c r="S57" s="362"/>
      <c r="T57" s="362"/>
      <c r="U57" s="362"/>
      <c r="V57" s="362"/>
      <c r="W57" s="362"/>
      <c r="X57" s="362"/>
      <c r="Y57" s="362"/>
      <c r="Z57" s="362"/>
      <c r="AA57" s="366"/>
      <c r="AB57" s="367"/>
      <c r="AC57" s="362" t="s">
        <v>13</v>
      </c>
      <c r="AD57" s="362" t="s">
        <v>8</v>
      </c>
      <c r="AE57" s="362"/>
      <c r="AF57" s="362"/>
      <c r="AG57" s="362"/>
      <c r="AH57" s="362"/>
      <c r="AI57" s="361" t="s">
        <v>5959</v>
      </c>
      <c r="AJ57" s="362"/>
      <c r="AK57" s="362"/>
      <c r="AL57" s="362"/>
      <c r="AM57" s="368">
        <v>45791</v>
      </c>
      <c r="AN57" s="361" t="s">
        <v>355</v>
      </c>
      <c r="AO57" s="445" t="s">
        <v>539</v>
      </c>
      <c r="AP57" s="445" t="s">
        <v>5841</v>
      </c>
      <c r="AQ57" s="445" t="s">
        <v>5841</v>
      </c>
    </row>
    <row r="58" spans="1:43" ht="29" hidden="1" x14ac:dyDescent="0.35">
      <c r="A58" s="362">
        <v>56</v>
      </c>
      <c r="B58" s="362" t="s">
        <v>356</v>
      </c>
      <c r="C58" s="362">
        <v>472</v>
      </c>
      <c r="D58" s="362" t="s">
        <v>172</v>
      </c>
      <c r="E58" s="362"/>
      <c r="F58" s="362"/>
      <c r="G58" s="362"/>
      <c r="H58" s="362" t="s">
        <v>60</v>
      </c>
      <c r="I58" s="363" t="s">
        <v>242</v>
      </c>
      <c r="J58" s="361" t="s">
        <v>357</v>
      </c>
      <c r="K58" s="361"/>
      <c r="L58" s="362" t="s">
        <v>90</v>
      </c>
      <c r="M58" s="362" t="s">
        <v>180</v>
      </c>
      <c r="N58" s="362" t="s">
        <v>90</v>
      </c>
      <c r="O58" s="362" t="s">
        <v>90</v>
      </c>
      <c r="P58" s="482"/>
      <c r="Q58" s="362"/>
      <c r="R58" s="362"/>
      <c r="S58" s="362"/>
      <c r="T58" s="362"/>
      <c r="U58" s="362"/>
      <c r="V58" s="362"/>
      <c r="W58" s="362"/>
      <c r="X58" s="362"/>
      <c r="Y58" s="362"/>
      <c r="Z58" s="362"/>
      <c r="AA58" s="366"/>
      <c r="AB58" s="367"/>
      <c r="AC58" s="362" t="s">
        <v>13</v>
      </c>
      <c r="AD58" s="362" t="s">
        <v>8</v>
      </c>
      <c r="AE58" s="362"/>
      <c r="AF58" s="362"/>
      <c r="AG58" s="362"/>
      <c r="AH58" s="362"/>
      <c r="AI58" s="456"/>
      <c r="AJ58" s="362"/>
      <c r="AK58" s="362"/>
      <c r="AL58" s="362"/>
      <c r="AM58" s="368">
        <v>45791</v>
      </c>
      <c r="AN58" s="361" t="s">
        <v>358</v>
      </c>
      <c r="AO58" s="445" t="s">
        <v>539</v>
      </c>
      <c r="AP58" s="445" t="s">
        <v>5841</v>
      </c>
      <c r="AQ58" s="445" t="s">
        <v>5841</v>
      </c>
    </row>
    <row r="59" spans="1:43" ht="43.5" hidden="1" x14ac:dyDescent="0.35">
      <c r="A59" s="362">
        <v>57</v>
      </c>
      <c r="B59" s="362" t="s">
        <v>359</v>
      </c>
      <c r="C59" s="362">
        <v>472</v>
      </c>
      <c r="D59" s="362" t="s">
        <v>172</v>
      </c>
      <c r="E59" s="362"/>
      <c r="F59" s="362"/>
      <c r="G59" s="362"/>
      <c r="H59" s="362" t="s">
        <v>60</v>
      </c>
      <c r="I59" s="363" t="s">
        <v>242</v>
      </c>
      <c r="J59" s="361" t="s">
        <v>360</v>
      </c>
      <c r="K59" s="361"/>
      <c r="L59" s="362" t="s">
        <v>90</v>
      </c>
      <c r="M59" s="362" t="s">
        <v>9</v>
      </c>
      <c r="N59" s="362" t="s">
        <v>90</v>
      </c>
      <c r="O59" s="362" t="s">
        <v>90</v>
      </c>
      <c r="P59" s="485" t="s">
        <v>361</v>
      </c>
      <c r="Q59" s="371"/>
      <c r="R59" s="371"/>
      <c r="S59" s="371"/>
      <c r="T59" s="362"/>
      <c r="U59" s="362"/>
      <c r="V59" s="362"/>
      <c r="W59" s="362"/>
      <c r="X59" s="362"/>
      <c r="Y59" s="362"/>
      <c r="Z59" s="362"/>
      <c r="AA59" s="366"/>
      <c r="AB59" s="367"/>
      <c r="AC59" s="362" t="s">
        <v>13</v>
      </c>
      <c r="AD59" s="362" t="s">
        <v>40</v>
      </c>
      <c r="AE59" s="362"/>
      <c r="AF59" s="362"/>
      <c r="AG59" s="362"/>
      <c r="AH59" s="362"/>
      <c r="AI59" s="456"/>
      <c r="AJ59" s="362"/>
      <c r="AK59" s="362"/>
      <c r="AL59" s="362"/>
      <c r="AM59" s="362"/>
      <c r="AN59" s="361"/>
      <c r="AO59" s="445" t="s">
        <v>9</v>
      </c>
      <c r="AP59" s="445" t="s">
        <v>9</v>
      </c>
      <c r="AQ59" s="445" t="s">
        <v>9</v>
      </c>
    </row>
    <row r="60" spans="1:43" ht="72.5" hidden="1" x14ac:dyDescent="0.35">
      <c r="A60" s="362">
        <v>58</v>
      </c>
      <c r="B60" s="362" t="s">
        <v>363</v>
      </c>
      <c r="C60" s="362">
        <v>472</v>
      </c>
      <c r="D60" s="362" t="s">
        <v>172</v>
      </c>
      <c r="E60" s="362"/>
      <c r="F60" s="362"/>
      <c r="G60" s="362"/>
      <c r="H60" s="362" t="s">
        <v>60</v>
      </c>
      <c r="I60" s="363" t="s">
        <v>334</v>
      </c>
      <c r="J60" s="364" t="s">
        <v>364</v>
      </c>
      <c r="K60" s="363"/>
      <c r="L60" s="362" t="s">
        <v>90</v>
      </c>
      <c r="M60" s="362" t="s">
        <v>9</v>
      </c>
      <c r="N60" s="362" t="s">
        <v>90</v>
      </c>
      <c r="O60" s="362" t="s">
        <v>90</v>
      </c>
      <c r="P60" s="484" t="s">
        <v>365</v>
      </c>
      <c r="Q60" s="362"/>
      <c r="R60" s="369"/>
      <c r="S60" s="369"/>
      <c r="T60" s="362"/>
      <c r="U60" s="362"/>
      <c r="V60" s="362"/>
      <c r="W60" s="362"/>
      <c r="X60" s="362"/>
      <c r="Y60" s="362"/>
      <c r="Z60" s="362"/>
      <c r="AA60" s="366"/>
      <c r="AB60" s="362"/>
      <c r="AC60" s="362" t="s">
        <v>13</v>
      </c>
      <c r="AD60" s="362" t="s">
        <v>8</v>
      </c>
      <c r="AE60" s="362"/>
      <c r="AF60" s="362"/>
      <c r="AG60" s="362"/>
      <c r="AH60" s="362"/>
      <c r="AI60" s="362"/>
      <c r="AJ60" s="362"/>
      <c r="AK60" s="362"/>
      <c r="AL60" s="362"/>
      <c r="AM60" s="368">
        <v>45883</v>
      </c>
      <c r="AN60" s="446" t="s">
        <v>367</v>
      </c>
      <c r="AO60" s="445" t="s">
        <v>539</v>
      </c>
      <c r="AP60" s="445" t="s">
        <v>5841</v>
      </c>
      <c r="AQ60" s="445" t="s">
        <v>5840</v>
      </c>
    </row>
    <row r="61" spans="1:43" ht="87" hidden="1" x14ac:dyDescent="0.35">
      <c r="A61" s="362">
        <v>59</v>
      </c>
      <c r="B61" s="362" t="s">
        <v>368</v>
      </c>
      <c r="C61" s="362">
        <v>472</v>
      </c>
      <c r="D61" s="362" t="s">
        <v>172</v>
      </c>
      <c r="E61" s="362"/>
      <c r="F61" s="362"/>
      <c r="G61" s="362"/>
      <c r="H61" s="362" t="s">
        <v>60</v>
      </c>
      <c r="I61" s="362" t="s">
        <v>369</v>
      </c>
      <c r="J61" s="364" t="s">
        <v>370</v>
      </c>
      <c r="K61" s="363"/>
      <c r="L61" s="362" t="s">
        <v>90</v>
      </c>
      <c r="M61" s="362" t="s">
        <v>9</v>
      </c>
      <c r="N61" s="362" t="s">
        <v>90</v>
      </c>
      <c r="O61" s="362" t="s">
        <v>90</v>
      </c>
      <c r="P61" s="482" t="s">
        <v>5960</v>
      </c>
      <c r="Q61" s="362" t="s">
        <v>5961</v>
      </c>
      <c r="R61" s="362" t="s">
        <v>5962</v>
      </c>
      <c r="S61" s="362" t="s">
        <v>5963</v>
      </c>
      <c r="T61" s="363" t="s">
        <v>5964</v>
      </c>
      <c r="U61" s="362" t="s">
        <v>5965</v>
      </c>
      <c r="V61" s="362"/>
      <c r="W61" s="362" t="s">
        <v>5937</v>
      </c>
      <c r="X61" s="362" t="s">
        <v>5966</v>
      </c>
      <c r="Y61" s="362"/>
      <c r="Z61" s="362"/>
      <c r="AA61" s="366" t="s">
        <v>5967</v>
      </c>
      <c r="AB61" s="379" t="s">
        <v>5968</v>
      </c>
      <c r="AC61" s="362" t="s">
        <v>13</v>
      </c>
      <c r="AD61" s="362" t="s">
        <v>40</v>
      </c>
      <c r="AE61" s="362"/>
      <c r="AF61" s="362"/>
      <c r="AG61" s="362"/>
      <c r="AH61" s="362"/>
      <c r="AI61" s="362" t="s">
        <v>5969</v>
      </c>
      <c r="AJ61" s="362"/>
      <c r="AK61" s="362"/>
      <c r="AL61" s="362"/>
      <c r="AM61" s="362"/>
      <c r="AN61" s="361"/>
      <c r="AO61" s="445" t="s">
        <v>5839</v>
      </c>
      <c r="AP61" s="445" t="s">
        <v>5839</v>
      </c>
      <c r="AQ61" s="445" t="s">
        <v>5839</v>
      </c>
    </row>
    <row r="62" spans="1:43" ht="87" hidden="1" x14ac:dyDescent="0.35">
      <c r="A62" s="362">
        <v>60</v>
      </c>
      <c r="B62" s="362" t="s">
        <v>372</v>
      </c>
      <c r="C62" s="362">
        <v>472</v>
      </c>
      <c r="D62" s="362" t="s">
        <v>172</v>
      </c>
      <c r="E62" s="362"/>
      <c r="F62" s="362"/>
      <c r="G62" s="362"/>
      <c r="H62" s="362" t="s">
        <v>60</v>
      </c>
      <c r="I62" s="362" t="s">
        <v>373</v>
      </c>
      <c r="J62" s="364" t="s">
        <v>374</v>
      </c>
      <c r="K62" s="363"/>
      <c r="L62" s="362" t="s">
        <v>90</v>
      </c>
      <c r="M62" s="362" t="s">
        <v>9</v>
      </c>
      <c r="N62" s="362" t="s">
        <v>90</v>
      </c>
      <c r="O62" s="362" t="s">
        <v>90</v>
      </c>
      <c r="P62" s="482" t="s">
        <v>5960</v>
      </c>
      <c r="Q62" s="362" t="s">
        <v>5961</v>
      </c>
      <c r="R62" s="362" t="s">
        <v>5962</v>
      </c>
      <c r="S62" s="362" t="s">
        <v>5963</v>
      </c>
      <c r="T62" s="363" t="s">
        <v>5964</v>
      </c>
      <c r="U62" s="362" t="s">
        <v>5965</v>
      </c>
      <c r="V62" s="362"/>
      <c r="W62" s="362" t="s">
        <v>5937</v>
      </c>
      <c r="X62" s="362" t="s">
        <v>5966</v>
      </c>
      <c r="Y62" s="362"/>
      <c r="Z62" s="362"/>
      <c r="AA62" s="366" t="s">
        <v>5967</v>
      </c>
      <c r="AB62" s="379" t="s">
        <v>5970</v>
      </c>
      <c r="AC62" s="362" t="s">
        <v>13</v>
      </c>
      <c r="AD62" s="362" t="s">
        <v>40</v>
      </c>
      <c r="AE62" s="362"/>
      <c r="AF62" s="362"/>
      <c r="AG62" s="362"/>
      <c r="AH62" s="362"/>
      <c r="AI62" s="362" t="s">
        <v>5969</v>
      </c>
      <c r="AJ62" s="362"/>
      <c r="AK62" s="362"/>
      <c r="AL62" s="362"/>
      <c r="AM62" s="362"/>
      <c r="AN62" s="361"/>
      <c r="AO62" s="445" t="s">
        <v>5839</v>
      </c>
      <c r="AP62" s="445" t="s">
        <v>5839</v>
      </c>
      <c r="AQ62" s="445" t="s">
        <v>5839</v>
      </c>
    </row>
    <row r="63" spans="1:43" ht="72.5" hidden="1" x14ac:dyDescent="0.35">
      <c r="A63" s="362">
        <v>61</v>
      </c>
      <c r="B63" s="362" t="s">
        <v>376</v>
      </c>
      <c r="C63" s="362">
        <v>472</v>
      </c>
      <c r="D63" s="362" t="s">
        <v>172</v>
      </c>
      <c r="E63" s="362"/>
      <c r="F63" s="362"/>
      <c r="G63" s="362"/>
      <c r="H63" s="362" t="s">
        <v>60</v>
      </c>
      <c r="I63" s="362" t="s">
        <v>377</v>
      </c>
      <c r="J63" s="361" t="s">
        <v>378</v>
      </c>
      <c r="K63" s="362"/>
      <c r="L63" s="362" t="s">
        <v>90</v>
      </c>
      <c r="M63" s="362" t="s">
        <v>180</v>
      </c>
      <c r="N63" s="362" t="s">
        <v>90</v>
      </c>
      <c r="O63" s="362" t="s">
        <v>90</v>
      </c>
      <c r="P63" s="482"/>
      <c r="Q63" s="362"/>
      <c r="R63" s="362"/>
      <c r="S63" s="362"/>
      <c r="T63" s="363"/>
      <c r="U63" s="363"/>
      <c r="V63" s="363"/>
      <c r="W63" s="362"/>
      <c r="X63" s="362"/>
      <c r="Y63" s="362"/>
      <c r="Z63" s="362"/>
      <c r="AA63" s="366"/>
      <c r="AB63" s="367"/>
      <c r="AC63" s="362" t="s">
        <v>13</v>
      </c>
      <c r="AD63" s="362" t="s">
        <v>8</v>
      </c>
      <c r="AE63" s="362"/>
      <c r="AF63" s="362"/>
      <c r="AG63" s="362"/>
      <c r="AH63" s="362"/>
      <c r="AI63" s="363"/>
      <c r="AJ63" s="363"/>
      <c r="AK63" s="363"/>
      <c r="AL63" s="363"/>
      <c r="AM63" s="368">
        <v>45782</v>
      </c>
      <c r="AN63" s="361" t="s">
        <v>380</v>
      </c>
      <c r="AO63" s="445" t="s">
        <v>539</v>
      </c>
      <c r="AP63" s="445" t="s">
        <v>5841</v>
      </c>
      <c r="AQ63" s="445" t="s">
        <v>5841</v>
      </c>
    </row>
    <row r="64" spans="1:43" ht="72.5" hidden="1" x14ac:dyDescent="0.35">
      <c r="A64" s="362">
        <v>62</v>
      </c>
      <c r="B64" s="362" t="s">
        <v>381</v>
      </c>
      <c r="C64" s="362">
        <v>472</v>
      </c>
      <c r="D64" s="362" t="s">
        <v>172</v>
      </c>
      <c r="E64" s="362"/>
      <c r="F64" s="362"/>
      <c r="G64" s="362"/>
      <c r="H64" s="362" t="s">
        <v>60</v>
      </c>
      <c r="I64" s="362" t="s">
        <v>377</v>
      </c>
      <c r="J64" s="361" t="s">
        <v>382</v>
      </c>
      <c r="K64" s="362"/>
      <c r="L64" s="362" t="s">
        <v>90</v>
      </c>
      <c r="M64" s="362" t="s">
        <v>180</v>
      </c>
      <c r="N64" s="362" t="s">
        <v>90</v>
      </c>
      <c r="O64" s="362" t="s">
        <v>90</v>
      </c>
      <c r="P64" s="482"/>
      <c r="Q64" s="362"/>
      <c r="R64" s="362"/>
      <c r="S64" s="362"/>
      <c r="T64" s="363"/>
      <c r="U64" s="363"/>
      <c r="V64" s="363"/>
      <c r="W64" s="362"/>
      <c r="X64" s="362"/>
      <c r="Y64" s="362"/>
      <c r="Z64" s="362"/>
      <c r="AA64" s="366"/>
      <c r="AB64" s="362"/>
      <c r="AC64" s="362" t="s">
        <v>13</v>
      </c>
      <c r="AD64" s="362" t="s">
        <v>8</v>
      </c>
      <c r="AE64" s="362"/>
      <c r="AF64" s="362"/>
      <c r="AG64" s="362"/>
      <c r="AH64" s="362"/>
      <c r="AI64" s="363"/>
      <c r="AJ64" s="363"/>
      <c r="AK64" s="363"/>
      <c r="AL64" s="363"/>
      <c r="AM64" s="368">
        <v>45782</v>
      </c>
      <c r="AN64" s="361" t="s">
        <v>380</v>
      </c>
      <c r="AO64" s="445" t="s">
        <v>539</v>
      </c>
      <c r="AP64" s="445" t="s">
        <v>5841</v>
      </c>
      <c r="AQ64" s="445" t="s">
        <v>5841</v>
      </c>
    </row>
    <row r="65" spans="1:43" ht="72.5" hidden="1" x14ac:dyDescent="0.35">
      <c r="A65" s="362">
        <v>63</v>
      </c>
      <c r="B65" s="362" t="s">
        <v>383</v>
      </c>
      <c r="C65" s="362">
        <v>472</v>
      </c>
      <c r="D65" s="362" t="s">
        <v>172</v>
      </c>
      <c r="E65" s="362"/>
      <c r="F65" s="362"/>
      <c r="G65" s="362"/>
      <c r="H65" s="362" t="s">
        <v>60</v>
      </c>
      <c r="I65" s="362" t="s">
        <v>377</v>
      </c>
      <c r="J65" s="361" t="s">
        <v>384</v>
      </c>
      <c r="K65" s="362"/>
      <c r="L65" s="362" t="s">
        <v>90</v>
      </c>
      <c r="M65" s="362" t="s">
        <v>180</v>
      </c>
      <c r="N65" s="362" t="s">
        <v>90</v>
      </c>
      <c r="O65" s="362" t="s">
        <v>90</v>
      </c>
      <c r="P65" s="482"/>
      <c r="Q65" s="362"/>
      <c r="R65" s="362"/>
      <c r="S65" s="362"/>
      <c r="T65" s="363"/>
      <c r="U65" s="363"/>
      <c r="V65" s="363"/>
      <c r="W65" s="362"/>
      <c r="X65" s="362"/>
      <c r="Y65" s="362"/>
      <c r="Z65" s="362"/>
      <c r="AA65" s="366"/>
      <c r="AB65" s="362"/>
      <c r="AC65" s="362" t="s">
        <v>13</v>
      </c>
      <c r="AD65" s="362" t="s">
        <v>8</v>
      </c>
      <c r="AE65" s="362"/>
      <c r="AF65" s="362"/>
      <c r="AG65" s="362"/>
      <c r="AH65" s="362"/>
      <c r="AI65" s="363"/>
      <c r="AJ65" s="363"/>
      <c r="AK65" s="363"/>
      <c r="AL65" s="363"/>
      <c r="AM65" s="368">
        <v>45782</v>
      </c>
      <c r="AN65" s="361" t="s">
        <v>380</v>
      </c>
      <c r="AO65" s="445" t="s">
        <v>539</v>
      </c>
      <c r="AP65" s="445" t="s">
        <v>5841</v>
      </c>
      <c r="AQ65" s="445" t="s">
        <v>5841</v>
      </c>
    </row>
    <row r="66" spans="1:43" ht="29" hidden="1" x14ac:dyDescent="0.35">
      <c r="A66" s="362">
        <v>64</v>
      </c>
      <c r="B66" s="362" t="s">
        <v>385</v>
      </c>
      <c r="C66" s="362">
        <v>472</v>
      </c>
      <c r="D66" s="362" t="s">
        <v>172</v>
      </c>
      <c r="E66" s="362"/>
      <c r="F66" s="362"/>
      <c r="G66" s="362"/>
      <c r="H66" s="362" t="s">
        <v>60</v>
      </c>
      <c r="I66" s="362" t="s">
        <v>377</v>
      </c>
      <c r="J66" s="361" t="s">
        <v>386</v>
      </c>
      <c r="K66" s="362"/>
      <c r="L66" s="362" t="s">
        <v>90</v>
      </c>
      <c r="M66" s="362" t="s">
        <v>9</v>
      </c>
      <c r="N66" s="362" t="s">
        <v>90</v>
      </c>
      <c r="O66" s="362" t="s">
        <v>90</v>
      </c>
      <c r="P66" s="482"/>
      <c r="Q66" s="362"/>
      <c r="R66" s="362"/>
      <c r="S66" s="362"/>
      <c r="T66" s="363"/>
      <c r="U66" s="363"/>
      <c r="V66" s="363"/>
      <c r="W66" s="362"/>
      <c r="X66" s="362"/>
      <c r="Y66" s="362"/>
      <c r="Z66" s="362"/>
      <c r="AA66" s="366"/>
      <c r="AB66" s="362"/>
      <c r="AC66" s="362" t="s">
        <v>13</v>
      </c>
      <c r="AD66" s="362" t="s">
        <v>8</v>
      </c>
      <c r="AE66" s="362"/>
      <c r="AF66" s="362"/>
      <c r="AG66" s="362"/>
      <c r="AH66" s="362"/>
      <c r="AI66" s="363"/>
      <c r="AJ66" s="363"/>
      <c r="AK66" s="363"/>
      <c r="AL66" s="363"/>
      <c r="AM66" s="368">
        <v>45841</v>
      </c>
      <c r="AN66" s="361" t="s">
        <v>387</v>
      </c>
      <c r="AO66" s="445" t="s">
        <v>539</v>
      </c>
      <c r="AP66" s="445" t="s">
        <v>5841</v>
      </c>
      <c r="AQ66" s="445" t="s">
        <v>5840</v>
      </c>
    </row>
    <row r="67" spans="1:43" ht="87" hidden="1" x14ac:dyDescent="0.35">
      <c r="A67" s="362">
        <v>65</v>
      </c>
      <c r="B67" s="362" t="s">
        <v>388</v>
      </c>
      <c r="C67" s="362">
        <v>472</v>
      </c>
      <c r="D67" s="362" t="s">
        <v>172</v>
      </c>
      <c r="E67" s="362"/>
      <c r="F67" s="362"/>
      <c r="G67" s="362"/>
      <c r="H67" s="362" t="s">
        <v>60</v>
      </c>
      <c r="I67" s="362" t="s">
        <v>195</v>
      </c>
      <c r="J67" s="361" t="s">
        <v>389</v>
      </c>
      <c r="K67" s="362"/>
      <c r="L67" s="362" t="s">
        <v>90</v>
      </c>
      <c r="M67" s="362" t="s">
        <v>9</v>
      </c>
      <c r="N67" s="362" t="s">
        <v>90</v>
      </c>
      <c r="O67" s="362" t="s">
        <v>90</v>
      </c>
      <c r="P67" s="482" t="s">
        <v>5960</v>
      </c>
      <c r="Q67" s="362" t="s">
        <v>5961</v>
      </c>
      <c r="R67" s="362" t="s">
        <v>5962</v>
      </c>
      <c r="S67" s="362" t="s">
        <v>5963</v>
      </c>
      <c r="T67" s="362" t="s">
        <v>5964</v>
      </c>
      <c r="U67" s="362" t="s">
        <v>5965</v>
      </c>
      <c r="V67" s="362"/>
      <c r="W67" s="362" t="s">
        <v>5937</v>
      </c>
      <c r="X67" s="362" t="s">
        <v>5966</v>
      </c>
      <c r="Y67" s="362"/>
      <c r="Z67" s="362"/>
      <c r="AA67" s="366" t="s">
        <v>5967</v>
      </c>
      <c r="AB67" s="361" t="s">
        <v>5970</v>
      </c>
      <c r="AC67" s="362" t="s">
        <v>13</v>
      </c>
      <c r="AD67" s="362" t="s">
        <v>40</v>
      </c>
      <c r="AE67" s="362"/>
      <c r="AF67" s="362"/>
      <c r="AG67" s="362"/>
      <c r="AH67" s="362"/>
      <c r="AI67" s="362" t="s">
        <v>5969</v>
      </c>
      <c r="AJ67" s="362"/>
      <c r="AK67" s="362"/>
      <c r="AL67" s="362"/>
      <c r="AM67" s="362"/>
      <c r="AN67" s="361"/>
      <c r="AO67" s="445" t="s">
        <v>5839</v>
      </c>
      <c r="AP67" s="445" t="s">
        <v>5839</v>
      </c>
      <c r="AQ67" s="445" t="s">
        <v>5839</v>
      </c>
    </row>
    <row r="68" spans="1:43" ht="29" hidden="1" x14ac:dyDescent="0.35">
      <c r="A68" s="362">
        <v>66</v>
      </c>
      <c r="B68" s="362" t="s">
        <v>390</v>
      </c>
      <c r="C68" s="362">
        <v>472</v>
      </c>
      <c r="D68" s="362" t="s">
        <v>172</v>
      </c>
      <c r="E68" s="362"/>
      <c r="F68" s="362"/>
      <c r="G68" s="362"/>
      <c r="H68" s="362" t="s">
        <v>30</v>
      </c>
      <c r="I68" s="363" t="s">
        <v>306</v>
      </c>
      <c r="J68" s="361" t="s">
        <v>16</v>
      </c>
      <c r="K68" s="361"/>
      <c r="L68" s="362" t="s">
        <v>90</v>
      </c>
      <c r="M68" s="362" t="s">
        <v>180</v>
      </c>
      <c r="N68" s="362" t="s">
        <v>90</v>
      </c>
      <c r="O68" s="362" t="s">
        <v>90</v>
      </c>
      <c r="P68" s="482"/>
      <c r="Q68" s="362"/>
      <c r="R68" s="362"/>
      <c r="S68" s="362"/>
      <c r="T68" s="362"/>
      <c r="U68" s="362"/>
      <c r="V68" s="362"/>
      <c r="W68" s="362"/>
      <c r="X68" s="362"/>
      <c r="Y68" s="362"/>
      <c r="Z68" s="362"/>
      <c r="AA68" s="366"/>
      <c r="AB68" s="367"/>
      <c r="AC68" s="362" t="s">
        <v>30</v>
      </c>
      <c r="AD68" s="362" t="s">
        <v>8</v>
      </c>
      <c r="AE68" s="362"/>
      <c r="AF68" s="362"/>
      <c r="AG68" s="362"/>
      <c r="AH68" s="362"/>
      <c r="AI68" s="362"/>
      <c r="AJ68" s="362"/>
      <c r="AK68" s="362"/>
      <c r="AL68" s="362"/>
      <c r="AM68" s="368">
        <v>45791</v>
      </c>
      <c r="AN68" s="361" t="s">
        <v>391</v>
      </c>
      <c r="AO68" s="445" t="s">
        <v>539</v>
      </c>
      <c r="AP68" s="445" t="s">
        <v>5841</v>
      </c>
      <c r="AQ68" s="445" t="s">
        <v>5841</v>
      </c>
    </row>
    <row r="69" spans="1:43" ht="14.5" hidden="1" x14ac:dyDescent="0.35">
      <c r="A69" s="362">
        <v>67</v>
      </c>
      <c r="B69" s="362" t="s">
        <v>392</v>
      </c>
      <c r="C69" s="362">
        <v>472</v>
      </c>
      <c r="D69" s="362" t="s">
        <v>172</v>
      </c>
      <c r="E69" s="362"/>
      <c r="F69" s="362"/>
      <c r="G69" s="362"/>
      <c r="H69" s="362" t="s">
        <v>30</v>
      </c>
      <c r="I69" s="362" t="s">
        <v>393</v>
      </c>
      <c r="J69" s="361" t="s">
        <v>394</v>
      </c>
      <c r="K69" s="361"/>
      <c r="L69" s="362" t="s">
        <v>90</v>
      </c>
      <c r="M69" s="362" t="s">
        <v>180</v>
      </c>
      <c r="N69" s="362" t="s">
        <v>90</v>
      </c>
      <c r="O69" s="362" t="s">
        <v>90</v>
      </c>
      <c r="P69" s="482"/>
      <c r="Q69" s="362"/>
      <c r="R69" s="362"/>
      <c r="S69" s="362"/>
      <c r="T69" s="362"/>
      <c r="U69" s="362"/>
      <c r="V69" s="362"/>
      <c r="W69" s="362"/>
      <c r="X69" s="362"/>
      <c r="Y69" s="362"/>
      <c r="Z69" s="362"/>
      <c r="AA69" s="366"/>
      <c r="AB69" s="367"/>
      <c r="AC69" s="362" t="s">
        <v>30</v>
      </c>
      <c r="AD69" s="362" t="s">
        <v>8</v>
      </c>
      <c r="AE69" s="362"/>
      <c r="AF69" s="362"/>
      <c r="AG69" s="362"/>
      <c r="AH69" s="362"/>
      <c r="AI69" s="362"/>
      <c r="AJ69" s="362"/>
      <c r="AK69" s="362"/>
      <c r="AL69" s="362"/>
      <c r="AM69" s="368">
        <v>45791</v>
      </c>
      <c r="AN69" s="361" t="s">
        <v>395</v>
      </c>
      <c r="AO69" s="445" t="s">
        <v>539</v>
      </c>
      <c r="AP69" s="445" t="s">
        <v>5841</v>
      </c>
      <c r="AQ69" s="445" t="s">
        <v>5841</v>
      </c>
    </row>
    <row r="70" spans="1:43" ht="14.5" hidden="1" x14ac:dyDescent="0.35">
      <c r="A70" s="362">
        <v>68</v>
      </c>
      <c r="B70" s="362" t="s">
        <v>396</v>
      </c>
      <c r="C70" s="362">
        <v>472</v>
      </c>
      <c r="D70" s="362" t="s">
        <v>172</v>
      </c>
      <c r="E70" s="362"/>
      <c r="F70" s="362"/>
      <c r="G70" s="362"/>
      <c r="H70" s="362" t="s">
        <v>30</v>
      </c>
      <c r="I70" s="362" t="s">
        <v>397</v>
      </c>
      <c r="J70" s="361" t="s">
        <v>394</v>
      </c>
      <c r="K70" s="361"/>
      <c r="L70" s="362" t="s">
        <v>90</v>
      </c>
      <c r="M70" s="362" t="s">
        <v>180</v>
      </c>
      <c r="N70" s="362" t="s">
        <v>90</v>
      </c>
      <c r="O70" s="362" t="s">
        <v>90</v>
      </c>
      <c r="P70" s="482"/>
      <c r="Q70" s="362"/>
      <c r="R70" s="362"/>
      <c r="S70" s="362"/>
      <c r="T70" s="362"/>
      <c r="U70" s="362"/>
      <c r="V70" s="362"/>
      <c r="W70" s="362"/>
      <c r="X70" s="362"/>
      <c r="Y70" s="362"/>
      <c r="Z70" s="362"/>
      <c r="AA70" s="366"/>
      <c r="AB70" s="367"/>
      <c r="AC70" s="362" t="s">
        <v>30</v>
      </c>
      <c r="AD70" s="362" t="s">
        <v>8</v>
      </c>
      <c r="AE70" s="362"/>
      <c r="AF70" s="362"/>
      <c r="AG70" s="362"/>
      <c r="AH70" s="362"/>
      <c r="AI70" s="362"/>
      <c r="AJ70" s="362"/>
      <c r="AK70" s="362"/>
      <c r="AL70" s="362"/>
      <c r="AM70" s="368">
        <v>45791</v>
      </c>
      <c r="AN70" s="361" t="s">
        <v>395</v>
      </c>
      <c r="AO70" s="445" t="s">
        <v>539</v>
      </c>
      <c r="AP70" s="445" t="s">
        <v>5841</v>
      </c>
      <c r="AQ70" s="445" t="s">
        <v>5841</v>
      </c>
    </row>
    <row r="71" spans="1:43" ht="29" hidden="1" x14ac:dyDescent="0.35">
      <c r="A71" s="362">
        <v>69</v>
      </c>
      <c r="B71" s="362" t="s">
        <v>399</v>
      </c>
      <c r="C71" s="362">
        <v>472</v>
      </c>
      <c r="D71" s="362" t="s">
        <v>172</v>
      </c>
      <c r="E71" s="362"/>
      <c r="F71" s="362"/>
      <c r="G71" s="362"/>
      <c r="H71" s="362" t="s">
        <v>30</v>
      </c>
      <c r="I71" s="362" t="s">
        <v>400</v>
      </c>
      <c r="J71" s="364" t="s">
        <v>401</v>
      </c>
      <c r="K71" s="364"/>
      <c r="L71" s="362" t="s">
        <v>90</v>
      </c>
      <c r="M71" s="362" t="s">
        <v>9</v>
      </c>
      <c r="N71" s="362" t="s">
        <v>90</v>
      </c>
      <c r="O71" s="362" t="s">
        <v>90</v>
      </c>
      <c r="P71" s="482" t="s">
        <v>402</v>
      </c>
      <c r="Q71" s="362"/>
      <c r="R71" s="362"/>
      <c r="S71" s="362"/>
      <c r="T71" s="362"/>
      <c r="U71" s="362"/>
      <c r="V71" s="362"/>
      <c r="W71" s="362"/>
      <c r="X71" s="362"/>
      <c r="Y71" s="362"/>
      <c r="Z71" s="362"/>
      <c r="AA71" s="366"/>
      <c r="AB71" s="367"/>
      <c r="AC71" s="362" t="s">
        <v>30</v>
      </c>
      <c r="AD71" s="362" t="s">
        <v>40</v>
      </c>
      <c r="AE71" s="362"/>
      <c r="AF71" s="362"/>
      <c r="AG71" s="362"/>
      <c r="AH71" s="362"/>
      <c r="AI71" s="362"/>
      <c r="AJ71" s="362"/>
      <c r="AK71" s="362"/>
      <c r="AL71" s="362"/>
      <c r="AM71" s="362"/>
      <c r="AN71" s="361"/>
      <c r="AO71" s="445" t="s">
        <v>9</v>
      </c>
      <c r="AP71" s="445" t="s">
        <v>9</v>
      </c>
      <c r="AQ71" s="445" t="s">
        <v>9</v>
      </c>
    </row>
    <row r="72" spans="1:43" ht="29" hidden="1" x14ac:dyDescent="0.35">
      <c r="A72" s="362">
        <v>70</v>
      </c>
      <c r="B72" s="362" t="s">
        <v>404</v>
      </c>
      <c r="C72" s="362">
        <v>472</v>
      </c>
      <c r="D72" s="362" t="s">
        <v>172</v>
      </c>
      <c r="E72" s="362"/>
      <c r="F72" s="362"/>
      <c r="G72" s="362"/>
      <c r="H72" s="362" t="s">
        <v>30</v>
      </c>
      <c r="I72" s="362" t="s">
        <v>400</v>
      </c>
      <c r="J72" s="364" t="s">
        <v>405</v>
      </c>
      <c r="K72" s="364"/>
      <c r="L72" s="362" t="s">
        <v>90</v>
      </c>
      <c r="M72" s="362" t="s">
        <v>9</v>
      </c>
      <c r="N72" s="362" t="s">
        <v>90</v>
      </c>
      <c r="O72" s="362" t="s">
        <v>90</v>
      </c>
      <c r="P72" s="482" t="s">
        <v>402</v>
      </c>
      <c r="Q72" s="362"/>
      <c r="R72" s="362"/>
      <c r="S72" s="362"/>
      <c r="T72" s="362"/>
      <c r="U72" s="362"/>
      <c r="V72" s="362"/>
      <c r="W72" s="362"/>
      <c r="X72" s="362"/>
      <c r="Y72" s="362"/>
      <c r="Z72" s="362"/>
      <c r="AA72" s="366"/>
      <c r="AB72" s="367"/>
      <c r="AC72" s="362" t="s">
        <v>30</v>
      </c>
      <c r="AD72" s="362" t="s">
        <v>40</v>
      </c>
      <c r="AE72" s="362"/>
      <c r="AF72" s="362"/>
      <c r="AG72" s="362"/>
      <c r="AH72" s="362"/>
      <c r="AI72" s="362"/>
      <c r="AJ72" s="362"/>
      <c r="AK72" s="362"/>
      <c r="AL72" s="362"/>
      <c r="AM72" s="362"/>
      <c r="AN72" s="361"/>
      <c r="AO72" s="445" t="s">
        <v>9</v>
      </c>
      <c r="AP72" s="445" t="s">
        <v>9</v>
      </c>
      <c r="AQ72" s="445" t="s">
        <v>9</v>
      </c>
    </row>
    <row r="73" spans="1:43" ht="29" hidden="1" x14ac:dyDescent="0.35">
      <c r="A73" s="362">
        <v>71</v>
      </c>
      <c r="B73" s="362" t="s">
        <v>407</v>
      </c>
      <c r="C73" s="362">
        <v>472</v>
      </c>
      <c r="D73" s="362" t="s">
        <v>172</v>
      </c>
      <c r="E73" s="362"/>
      <c r="F73" s="362"/>
      <c r="G73" s="362"/>
      <c r="H73" s="362" t="s">
        <v>30</v>
      </c>
      <c r="I73" s="362" t="s">
        <v>400</v>
      </c>
      <c r="J73" s="364" t="s">
        <v>408</v>
      </c>
      <c r="K73" s="364"/>
      <c r="L73" s="362" t="s">
        <v>90</v>
      </c>
      <c r="M73" s="362" t="s">
        <v>180</v>
      </c>
      <c r="N73" s="362" t="s">
        <v>90</v>
      </c>
      <c r="O73" s="362" t="s">
        <v>90</v>
      </c>
      <c r="P73" s="482"/>
      <c r="Q73" s="362"/>
      <c r="R73" s="362"/>
      <c r="S73" s="362"/>
      <c r="T73" s="362"/>
      <c r="U73" s="362"/>
      <c r="V73" s="362"/>
      <c r="W73" s="362"/>
      <c r="X73" s="362"/>
      <c r="Y73" s="362"/>
      <c r="Z73" s="362"/>
      <c r="AA73" s="366"/>
      <c r="AB73" s="367"/>
      <c r="AC73" s="362" t="s">
        <v>30</v>
      </c>
      <c r="AD73" s="362" t="s">
        <v>8</v>
      </c>
      <c r="AE73" s="362"/>
      <c r="AF73" s="362"/>
      <c r="AG73" s="362"/>
      <c r="AH73" s="362"/>
      <c r="AI73" s="362"/>
      <c r="AJ73" s="362"/>
      <c r="AK73" s="362"/>
      <c r="AL73" s="362"/>
      <c r="AM73" s="368">
        <v>45791</v>
      </c>
      <c r="AN73" s="361" t="s">
        <v>409</v>
      </c>
      <c r="AO73" s="445" t="s">
        <v>539</v>
      </c>
      <c r="AP73" s="445" t="s">
        <v>5841</v>
      </c>
      <c r="AQ73" s="445" t="s">
        <v>5841</v>
      </c>
    </row>
    <row r="74" spans="1:43" ht="72.5" hidden="1" x14ac:dyDescent="0.35">
      <c r="A74" s="425">
        <v>72</v>
      </c>
      <c r="B74" s="362" t="s">
        <v>410</v>
      </c>
      <c r="C74" s="362">
        <v>472</v>
      </c>
      <c r="D74" s="362" t="s">
        <v>172</v>
      </c>
      <c r="E74" s="362"/>
      <c r="F74" s="362"/>
      <c r="G74" s="362"/>
      <c r="H74" s="362" t="s">
        <v>30</v>
      </c>
      <c r="I74" s="362" t="s">
        <v>242</v>
      </c>
      <c r="J74" s="364" t="s">
        <v>411</v>
      </c>
      <c r="K74" s="363"/>
      <c r="L74" s="362" t="s">
        <v>90</v>
      </c>
      <c r="M74" s="362" t="s">
        <v>9</v>
      </c>
      <c r="N74" s="362" t="s">
        <v>90</v>
      </c>
      <c r="O74" s="362" t="s">
        <v>90</v>
      </c>
      <c r="P74" s="482" t="s">
        <v>5971</v>
      </c>
      <c r="Q74" s="362"/>
      <c r="R74" s="362"/>
      <c r="S74" s="362"/>
      <c r="T74" s="362"/>
      <c r="U74" s="362"/>
      <c r="V74" s="362"/>
      <c r="W74" s="362"/>
      <c r="X74" s="362"/>
      <c r="Y74" s="362"/>
      <c r="Z74" s="362"/>
      <c r="AA74" s="366"/>
      <c r="AB74" s="362"/>
      <c r="AC74" s="362" t="s">
        <v>30</v>
      </c>
      <c r="AD74" s="362" t="s">
        <v>8</v>
      </c>
      <c r="AE74" s="362"/>
      <c r="AF74" s="362"/>
      <c r="AG74" s="362"/>
      <c r="AH74" s="362"/>
      <c r="AI74" s="362"/>
      <c r="AJ74" s="362"/>
      <c r="AK74" s="362"/>
      <c r="AL74" s="362"/>
      <c r="AM74" s="368">
        <v>45962</v>
      </c>
      <c r="AN74" s="361" t="s">
        <v>5972</v>
      </c>
      <c r="AO74" s="445" t="s">
        <v>539</v>
      </c>
      <c r="AP74" s="445" t="s">
        <v>5876</v>
      </c>
      <c r="AQ74" s="445" t="s">
        <v>9</v>
      </c>
    </row>
    <row r="75" spans="1:43" ht="159.5" hidden="1" x14ac:dyDescent="0.35">
      <c r="A75" s="362">
        <v>73</v>
      </c>
      <c r="B75" s="362" t="s">
        <v>413</v>
      </c>
      <c r="C75" s="362">
        <v>472</v>
      </c>
      <c r="D75" s="362" t="s">
        <v>172</v>
      </c>
      <c r="E75" s="362"/>
      <c r="F75" s="362"/>
      <c r="G75" s="362"/>
      <c r="H75" s="362" t="s">
        <v>30</v>
      </c>
      <c r="I75" s="362" t="s">
        <v>242</v>
      </c>
      <c r="J75" s="364" t="s">
        <v>414</v>
      </c>
      <c r="K75" s="363"/>
      <c r="L75" s="362" t="s">
        <v>90</v>
      </c>
      <c r="M75" s="362" t="s">
        <v>9</v>
      </c>
      <c r="N75" s="362" t="s">
        <v>90</v>
      </c>
      <c r="O75" s="362" t="s">
        <v>90</v>
      </c>
      <c r="P75" s="482" t="s">
        <v>5973</v>
      </c>
      <c r="Q75" s="362" t="s">
        <v>5974</v>
      </c>
      <c r="R75" s="363" t="s">
        <v>5975</v>
      </c>
      <c r="S75" s="363" t="s">
        <v>5976</v>
      </c>
      <c r="T75" s="363" t="s">
        <v>5977</v>
      </c>
      <c r="U75" s="362" t="s">
        <v>5978</v>
      </c>
      <c r="V75" s="362"/>
      <c r="W75" s="362" t="s">
        <v>5979</v>
      </c>
      <c r="X75" s="362" t="s">
        <v>5893</v>
      </c>
      <c r="Y75" s="362"/>
      <c r="Z75" s="362"/>
      <c r="AA75" s="366" t="s">
        <v>5980</v>
      </c>
      <c r="AB75" s="361" t="s">
        <v>5981</v>
      </c>
      <c r="AC75" s="362" t="s">
        <v>30</v>
      </c>
      <c r="AD75" s="362" t="s">
        <v>40</v>
      </c>
      <c r="AE75" s="362"/>
      <c r="AF75" s="362"/>
      <c r="AG75" s="362"/>
      <c r="AH75" s="362"/>
      <c r="AI75" s="362" t="s">
        <v>5982</v>
      </c>
      <c r="AJ75" s="362"/>
      <c r="AK75" s="362"/>
      <c r="AL75" s="362"/>
      <c r="AM75" s="362"/>
      <c r="AN75" s="361"/>
      <c r="AO75" s="445" t="s">
        <v>9</v>
      </c>
      <c r="AP75" s="445" t="s">
        <v>9</v>
      </c>
      <c r="AQ75" s="445" t="s">
        <v>9</v>
      </c>
    </row>
    <row r="76" spans="1:43" ht="130.5" hidden="1" x14ac:dyDescent="0.35">
      <c r="A76" s="362">
        <v>74</v>
      </c>
      <c r="B76" s="362" t="s">
        <v>418</v>
      </c>
      <c r="C76" s="362">
        <v>472</v>
      </c>
      <c r="D76" s="362" t="s">
        <v>172</v>
      </c>
      <c r="E76" s="362"/>
      <c r="F76" s="362"/>
      <c r="G76" s="362"/>
      <c r="H76" s="362" t="s">
        <v>30</v>
      </c>
      <c r="I76" s="362" t="s">
        <v>242</v>
      </c>
      <c r="J76" s="364" t="s">
        <v>419</v>
      </c>
      <c r="K76" s="363"/>
      <c r="L76" s="362" t="s">
        <v>90</v>
      </c>
      <c r="M76" s="362" t="s">
        <v>9</v>
      </c>
      <c r="N76" s="362" t="s">
        <v>90</v>
      </c>
      <c r="O76" s="362" t="s">
        <v>90</v>
      </c>
      <c r="P76" s="482" t="s">
        <v>5973</v>
      </c>
      <c r="Q76" s="362" t="s">
        <v>5974</v>
      </c>
      <c r="R76" s="363" t="s">
        <v>5975</v>
      </c>
      <c r="S76" s="363" t="s">
        <v>5976</v>
      </c>
      <c r="T76" s="363" t="s">
        <v>5977</v>
      </c>
      <c r="U76" s="362" t="s">
        <v>5978</v>
      </c>
      <c r="V76" s="362"/>
      <c r="W76" s="362" t="s">
        <v>5979</v>
      </c>
      <c r="X76" s="362" t="s">
        <v>5893</v>
      </c>
      <c r="Y76" s="362"/>
      <c r="Z76" s="362"/>
      <c r="AA76" s="366" t="s">
        <v>5980</v>
      </c>
      <c r="AB76" s="361" t="s">
        <v>5983</v>
      </c>
      <c r="AC76" s="362" t="s">
        <v>30</v>
      </c>
      <c r="AD76" s="362" t="s">
        <v>40</v>
      </c>
      <c r="AE76" s="362"/>
      <c r="AF76" s="362"/>
      <c r="AG76" s="362"/>
      <c r="AH76" s="362"/>
      <c r="AI76" s="362" t="s">
        <v>5982</v>
      </c>
      <c r="AJ76" s="362"/>
      <c r="AK76" s="362"/>
      <c r="AL76" s="362"/>
      <c r="AM76" s="362"/>
      <c r="AN76" s="361"/>
      <c r="AO76" s="445" t="s">
        <v>9</v>
      </c>
      <c r="AP76" s="445" t="s">
        <v>9</v>
      </c>
      <c r="AQ76" s="445" t="s">
        <v>9</v>
      </c>
    </row>
    <row r="77" spans="1:43" ht="130.5" hidden="1" x14ac:dyDescent="0.35">
      <c r="A77" s="362">
        <v>75</v>
      </c>
      <c r="B77" s="362" t="s">
        <v>421</v>
      </c>
      <c r="C77" s="362">
        <v>472</v>
      </c>
      <c r="D77" s="362" t="s">
        <v>172</v>
      </c>
      <c r="E77" s="362"/>
      <c r="F77" s="362"/>
      <c r="G77" s="362"/>
      <c r="H77" s="362" t="s">
        <v>30</v>
      </c>
      <c r="I77" s="362" t="s">
        <v>242</v>
      </c>
      <c r="J77" s="364" t="s">
        <v>422</v>
      </c>
      <c r="K77" s="363"/>
      <c r="L77" s="362" t="s">
        <v>90</v>
      </c>
      <c r="M77" s="362" t="s">
        <v>9</v>
      </c>
      <c r="N77" s="362" t="s">
        <v>90</v>
      </c>
      <c r="O77" s="362" t="s">
        <v>90</v>
      </c>
      <c r="P77" s="482" t="s">
        <v>5973</v>
      </c>
      <c r="Q77" s="362" t="s">
        <v>5974</v>
      </c>
      <c r="R77" s="363" t="s">
        <v>5975</v>
      </c>
      <c r="S77" s="363" t="s">
        <v>5976</v>
      </c>
      <c r="T77" s="363" t="s">
        <v>5977</v>
      </c>
      <c r="U77" s="362" t="s">
        <v>5978</v>
      </c>
      <c r="V77" s="362"/>
      <c r="W77" s="362" t="s">
        <v>5979</v>
      </c>
      <c r="X77" s="362" t="s">
        <v>5893</v>
      </c>
      <c r="Y77" s="362"/>
      <c r="Z77" s="362"/>
      <c r="AA77" s="366" t="s">
        <v>5980</v>
      </c>
      <c r="AB77" s="361" t="s">
        <v>5983</v>
      </c>
      <c r="AC77" s="362" t="s">
        <v>30</v>
      </c>
      <c r="AD77" s="362" t="s">
        <v>40</v>
      </c>
      <c r="AE77" s="362"/>
      <c r="AF77" s="362"/>
      <c r="AG77" s="362"/>
      <c r="AH77" s="362"/>
      <c r="AI77" s="362" t="s">
        <v>5982</v>
      </c>
      <c r="AJ77" s="362"/>
      <c r="AK77" s="362"/>
      <c r="AL77" s="362"/>
      <c r="AM77" s="362"/>
      <c r="AN77" s="361"/>
      <c r="AO77" s="445" t="s">
        <v>9</v>
      </c>
      <c r="AP77" s="445" t="s">
        <v>9</v>
      </c>
      <c r="AQ77" s="445" t="s">
        <v>9</v>
      </c>
    </row>
    <row r="78" spans="1:43" ht="29" hidden="1" x14ac:dyDescent="0.35">
      <c r="A78" s="362">
        <v>76</v>
      </c>
      <c r="B78" s="362" t="s">
        <v>423</v>
      </c>
      <c r="C78" s="362">
        <v>472</v>
      </c>
      <c r="D78" s="362" t="s">
        <v>172</v>
      </c>
      <c r="E78" s="362"/>
      <c r="F78" s="362"/>
      <c r="G78" s="362"/>
      <c r="H78" s="362" t="s">
        <v>30</v>
      </c>
      <c r="I78" s="362" t="s">
        <v>242</v>
      </c>
      <c r="J78" s="364" t="s">
        <v>424</v>
      </c>
      <c r="K78" s="364"/>
      <c r="L78" s="362" t="s">
        <v>90</v>
      </c>
      <c r="M78" s="362" t="s">
        <v>180</v>
      </c>
      <c r="N78" s="362" t="s">
        <v>90</v>
      </c>
      <c r="O78" s="362" t="s">
        <v>90</v>
      </c>
      <c r="P78" s="482"/>
      <c r="Q78" s="362"/>
      <c r="R78" s="362"/>
      <c r="S78" s="362"/>
      <c r="T78" s="362"/>
      <c r="U78" s="362"/>
      <c r="V78" s="362"/>
      <c r="W78" s="362"/>
      <c r="X78" s="362"/>
      <c r="Y78" s="362"/>
      <c r="Z78" s="362"/>
      <c r="AA78" s="366"/>
      <c r="AB78" s="367"/>
      <c r="AC78" s="362" t="s">
        <v>30</v>
      </c>
      <c r="AD78" s="362" t="s">
        <v>8</v>
      </c>
      <c r="AE78" s="362"/>
      <c r="AF78" s="362"/>
      <c r="AG78" s="362"/>
      <c r="AH78" s="362"/>
      <c r="AI78" s="362"/>
      <c r="AJ78" s="362"/>
      <c r="AK78" s="362"/>
      <c r="AL78" s="362"/>
      <c r="AM78" s="368">
        <v>45791</v>
      </c>
      <c r="AN78" s="361" t="s">
        <v>425</v>
      </c>
      <c r="AO78" s="445" t="s">
        <v>539</v>
      </c>
      <c r="AP78" s="445" t="s">
        <v>5841</v>
      </c>
      <c r="AQ78" s="445" t="s">
        <v>5841</v>
      </c>
    </row>
    <row r="79" spans="1:43" ht="29" hidden="1" x14ac:dyDescent="0.35">
      <c r="A79" s="362">
        <v>77</v>
      </c>
      <c r="B79" s="362" t="s">
        <v>426</v>
      </c>
      <c r="C79" s="362">
        <v>472</v>
      </c>
      <c r="D79" s="362" t="s">
        <v>172</v>
      </c>
      <c r="E79" s="362"/>
      <c r="F79" s="362"/>
      <c r="G79" s="362"/>
      <c r="H79" s="362" t="s">
        <v>30</v>
      </c>
      <c r="I79" s="362" t="s">
        <v>242</v>
      </c>
      <c r="J79" s="364" t="s">
        <v>427</v>
      </c>
      <c r="K79" s="364"/>
      <c r="L79" s="362" t="s">
        <v>90</v>
      </c>
      <c r="M79" s="362" t="s">
        <v>180</v>
      </c>
      <c r="N79" s="362" t="s">
        <v>90</v>
      </c>
      <c r="O79" s="362" t="s">
        <v>90</v>
      </c>
      <c r="P79" s="482"/>
      <c r="Q79" s="362"/>
      <c r="R79" s="362"/>
      <c r="S79" s="362"/>
      <c r="T79" s="362"/>
      <c r="U79" s="362"/>
      <c r="V79" s="362"/>
      <c r="W79" s="362"/>
      <c r="X79" s="362"/>
      <c r="Y79" s="362"/>
      <c r="Z79" s="362"/>
      <c r="AA79" s="366"/>
      <c r="AB79" s="367"/>
      <c r="AC79" s="362" t="s">
        <v>30</v>
      </c>
      <c r="AD79" s="362" t="s">
        <v>8</v>
      </c>
      <c r="AE79" s="362"/>
      <c r="AF79" s="362"/>
      <c r="AG79" s="362"/>
      <c r="AH79" s="362"/>
      <c r="AI79" s="362"/>
      <c r="AJ79" s="362"/>
      <c r="AK79" s="362"/>
      <c r="AL79" s="362"/>
      <c r="AM79" s="368">
        <v>45791</v>
      </c>
      <c r="AN79" s="361" t="s">
        <v>428</v>
      </c>
      <c r="AO79" s="445" t="s">
        <v>539</v>
      </c>
      <c r="AP79" s="445" t="s">
        <v>5841</v>
      </c>
      <c r="AQ79" s="445" t="s">
        <v>5841</v>
      </c>
    </row>
    <row r="80" spans="1:43" ht="58" hidden="1" x14ac:dyDescent="0.35">
      <c r="A80" s="362">
        <v>78</v>
      </c>
      <c r="B80" s="362" t="s">
        <v>429</v>
      </c>
      <c r="C80" s="362">
        <v>472</v>
      </c>
      <c r="D80" s="362" t="s">
        <v>172</v>
      </c>
      <c r="E80" s="362"/>
      <c r="F80" s="362"/>
      <c r="G80" s="362"/>
      <c r="H80" s="362" t="s">
        <v>30</v>
      </c>
      <c r="I80" s="362" t="s">
        <v>242</v>
      </c>
      <c r="J80" s="364" t="s">
        <v>430</v>
      </c>
      <c r="K80" s="364"/>
      <c r="L80" s="362" t="s">
        <v>90</v>
      </c>
      <c r="M80" s="362" t="s">
        <v>9</v>
      </c>
      <c r="N80" s="362" t="s">
        <v>90</v>
      </c>
      <c r="O80" s="362" t="s">
        <v>90</v>
      </c>
      <c r="P80" s="484" t="s">
        <v>431</v>
      </c>
      <c r="Q80" s="369"/>
      <c r="R80" s="369"/>
      <c r="S80" s="369"/>
      <c r="T80" s="362"/>
      <c r="U80" s="362"/>
      <c r="V80" s="362"/>
      <c r="W80" s="362"/>
      <c r="X80" s="362"/>
      <c r="Y80" s="362"/>
      <c r="Z80" s="362"/>
      <c r="AA80" s="366"/>
      <c r="AB80" s="367"/>
      <c r="AC80" s="362" t="s">
        <v>30</v>
      </c>
      <c r="AD80" s="362" t="s">
        <v>40</v>
      </c>
      <c r="AE80" s="362"/>
      <c r="AF80" s="362"/>
      <c r="AG80" s="362"/>
      <c r="AH80" s="362"/>
      <c r="AI80" s="362"/>
      <c r="AJ80" s="362"/>
      <c r="AK80" s="362"/>
      <c r="AL80" s="362"/>
      <c r="AM80" s="362"/>
      <c r="AN80" s="361"/>
      <c r="AO80" s="445" t="s">
        <v>9</v>
      </c>
      <c r="AP80" s="445" t="s">
        <v>9</v>
      </c>
      <c r="AQ80" s="445" t="s">
        <v>9</v>
      </c>
    </row>
    <row r="81" spans="1:43" ht="58" hidden="1" x14ac:dyDescent="0.35">
      <c r="A81" s="362">
        <v>79</v>
      </c>
      <c r="B81" s="362" t="s">
        <v>433</v>
      </c>
      <c r="C81" s="362">
        <v>472</v>
      </c>
      <c r="D81" s="362" t="s">
        <v>172</v>
      </c>
      <c r="E81" s="362"/>
      <c r="F81" s="362"/>
      <c r="G81" s="362"/>
      <c r="H81" s="362" t="s">
        <v>30</v>
      </c>
      <c r="I81" s="362" t="s">
        <v>242</v>
      </c>
      <c r="J81" s="364" t="s">
        <v>434</v>
      </c>
      <c r="K81" s="364"/>
      <c r="L81" s="362" t="s">
        <v>90</v>
      </c>
      <c r="M81" s="362" t="s">
        <v>9</v>
      </c>
      <c r="N81" s="362" t="s">
        <v>90</v>
      </c>
      <c r="O81" s="362" t="s">
        <v>90</v>
      </c>
      <c r="P81" s="482" t="s">
        <v>435</v>
      </c>
      <c r="Q81" s="362"/>
      <c r="R81" s="362"/>
      <c r="S81" s="362"/>
      <c r="T81" s="362"/>
      <c r="U81" s="362"/>
      <c r="V81" s="362"/>
      <c r="W81" s="362"/>
      <c r="X81" s="362"/>
      <c r="Y81" s="362"/>
      <c r="Z81" s="362"/>
      <c r="AA81" s="366"/>
      <c r="AB81" s="367"/>
      <c r="AC81" s="362" t="s">
        <v>30</v>
      </c>
      <c r="AD81" s="362" t="s">
        <v>40</v>
      </c>
      <c r="AE81" s="362"/>
      <c r="AF81" s="362"/>
      <c r="AG81" s="362"/>
      <c r="AH81" s="362"/>
      <c r="AI81" s="362"/>
      <c r="AJ81" s="362"/>
      <c r="AK81" s="362"/>
      <c r="AL81" s="362"/>
      <c r="AM81" s="362"/>
      <c r="AN81" s="361"/>
      <c r="AO81" s="445" t="s">
        <v>9</v>
      </c>
      <c r="AP81" s="445" t="s">
        <v>9</v>
      </c>
      <c r="AQ81" s="445" t="s">
        <v>9</v>
      </c>
    </row>
    <row r="82" spans="1:43" ht="29" hidden="1" x14ac:dyDescent="0.35">
      <c r="A82" s="362">
        <v>80</v>
      </c>
      <c r="B82" s="362" t="s">
        <v>437</v>
      </c>
      <c r="C82" s="362">
        <v>472</v>
      </c>
      <c r="D82" s="362" t="s">
        <v>172</v>
      </c>
      <c r="E82" s="362"/>
      <c r="F82" s="362"/>
      <c r="G82" s="362"/>
      <c r="H82" s="362" t="s">
        <v>30</v>
      </c>
      <c r="I82" s="362" t="s">
        <v>242</v>
      </c>
      <c r="J82" s="364" t="s">
        <v>438</v>
      </c>
      <c r="K82" s="364"/>
      <c r="L82" s="362" t="s">
        <v>90</v>
      </c>
      <c r="M82" s="362" t="s">
        <v>180</v>
      </c>
      <c r="N82" s="362" t="s">
        <v>90</v>
      </c>
      <c r="O82" s="362" t="s">
        <v>90</v>
      </c>
      <c r="P82" s="482"/>
      <c r="Q82" s="362"/>
      <c r="R82" s="362"/>
      <c r="S82" s="362"/>
      <c r="T82" s="362"/>
      <c r="U82" s="362"/>
      <c r="V82" s="362"/>
      <c r="W82" s="362"/>
      <c r="X82" s="362"/>
      <c r="Y82" s="362"/>
      <c r="Z82" s="362"/>
      <c r="AA82" s="366"/>
      <c r="AB82" s="367"/>
      <c r="AC82" s="362" t="s">
        <v>30</v>
      </c>
      <c r="AD82" s="362" t="s">
        <v>8</v>
      </c>
      <c r="AE82" s="362"/>
      <c r="AF82" s="362"/>
      <c r="AG82" s="362"/>
      <c r="AH82" s="362"/>
      <c r="AI82" s="362"/>
      <c r="AJ82" s="362"/>
      <c r="AK82" s="362"/>
      <c r="AL82" s="362"/>
      <c r="AM82" s="368">
        <v>45791</v>
      </c>
      <c r="AN82" s="361" t="s">
        <v>439</v>
      </c>
      <c r="AO82" s="445" t="s">
        <v>539</v>
      </c>
      <c r="AP82" s="445" t="s">
        <v>5841</v>
      </c>
      <c r="AQ82" s="445" t="s">
        <v>5841</v>
      </c>
    </row>
    <row r="83" spans="1:43" ht="72.5" hidden="1" x14ac:dyDescent="0.35">
      <c r="A83" s="362">
        <v>81</v>
      </c>
      <c r="B83" s="362" t="s">
        <v>440</v>
      </c>
      <c r="C83" s="362">
        <v>472</v>
      </c>
      <c r="D83" s="362" t="s">
        <v>172</v>
      </c>
      <c r="E83" s="362"/>
      <c r="F83" s="362"/>
      <c r="G83" s="362"/>
      <c r="H83" s="362" t="s">
        <v>30</v>
      </c>
      <c r="I83" s="362" t="s">
        <v>242</v>
      </c>
      <c r="J83" s="364" t="s">
        <v>441</v>
      </c>
      <c r="K83" s="363"/>
      <c r="L83" s="362" t="s">
        <v>90</v>
      </c>
      <c r="M83" s="362" t="s">
        <v>180</v>
      </c>
      <c r="N83" s="362" t="s">
        <v>90</v>
      </c>
      <c r="O83" s="362" t="s">
        <v>90</v>
      </c>
      <c r="P83" s="482"/>
      <c r="Q83" s="362"/>
      <c r="R83" s="362"/>
      <c r="S83" s="362"/>
      <c r="T83" s="363"/>
      <c r="U83" s="363"/>
      <c r="V83" s="363"/>
      <c r="W83" s="362"/>
      <c r="X83" s="362"/>
      <c r="Y83" s="362"/>
      <c r="Z83" s="362"/>
      <c r="AA83" s="366"/>
      <c r="AB83" s="367"/>
      <c r="AC83" s="362" t="s">
        <v>30</v>
      </c>
      <c r="AD83" s="362" t="s">
        <v>8</v>
      </c>
      <c r="AE83" s="362"/>
      <c r="AF83" s="362"/>
      <c r="AG83" s="362"/>
      <c r="AH83" s="362"/>
      <c r="AI83" s="363"/>
      <c r="AJ83" s="363"/>
      <c r="AK83" s="363"/>
      <c r="AL83" s="363"/>
      <c r="AM83" s="368">
        <v>45782</v>
      </c>
      <c r="AN83" s="361" t="s">
        <v>380</v>
      </c>
      <c r="AO83" s="445" t="s">
        <v>539</v>
      </c>
      <c r="AP83" s="445" t="s">
        <v>5841</v>
      </c>
      <c r="AQ83" s="445" t="s">
        <v>5841</v>
      </c>
    </row>
    <row r="84" spans="1:43" ht="72.5" hidden="1" x14ac:dyDescent="0.35">
      <c r="A84" s="362">
        <v>82</v>
      </c>
      <c r="B84" s="362" t="s">
        <v>442</v>
      </c>
      <c r="C84" s="362">
        <v>472</v>
      </c>
      <c r="D84" s="362" t="s">
        <v>172</v>
      </c>
      <c r="E84" s="362"/>
      <c r="F84" s="362"/>
      <c r="G84" s="362"/>
      <c r="H84" s="362" t="s">
        <v>30</v>
      </c>
      <c r="I84" s="362" t="s">
        <v>173</v>
      </c>
      <c r="J84" s="364" t="s">
        <v>443</v>
      </c>
      <c r="K84" s="363"/>
      <c r="L84" s="362" t="s">
        <v>90</v>
      </c>
      <c r="M84" s="362" t="s">
        <v>9</v>
      </c>
      <c r="N84" s="362" t="s">
        <v>90</v>
      </c>
      <c r="O84" s="362" t="s">
        <v>90</v>
      </c>
      <c r="P84" s="482" t="s">
        <v>444</v>
      </c>
      <c r="Q84" s="362"/>
      <c r="R84" s="362"/>
      <c r="S84" s="362"/>
      <c r="T84" s="363"/>
      <c r="U84" s="362"/>
      <c r="V84" s="362"/>
      <c r="W84" s="362"/>
      <c r="X84" s="362"/>
      <c r="Y84" s="362"/>
      <c r="Z84" s="362"/>
      <c r="AA84" s="366"/>
      <c r="AB84" s="370"/>
      <c r="AC84" s="362" t="s">
        <v>30</v>
      </c>
      <c r="AD84" s="362" t="s">
        <v>40</v>
      </c>
      <c r="AE84" s="362"/>
      <c r="AF84" s="362"/>
      <c r="AG84" s="362"/>
      <c r="AH84" s="362"/>
      <c r="AI84" s="362"/>
      <c r="AJ84" s="362"/>
      <c r="AK84" s="362"/>
      <c r="AL84" s="362"/>
      <c r="AM84" s="362"/>
      <c r="AN84" s="361"/>
      <c r="AO84" s="445" t="s">
        <v>9</v>
      </c>
      <c r="AP84" s="445" t="s">
        <v>9</v>
      </c>
      <c r="AQ84" s="445" t="s">
        <v>9</v>
      </c>
    </row>
    <row r="85" spans="1:43" ht="29" hidden="1" x14ac:dyDescent="0.35">
      <c r="A85" s="362">
        <v>83</v>
      </c>
      <c r="B85" s="362" t="s">
        <v>445</v>
      </c>
      <c r="C85" s="362">
        <v>472</v>
      </c>
      <c r="D85" s="362" t="s">
        <v>172</v>
      </c>
      <c r="E85" s="362"/>
      <c r="F85" s="362"/>
      <c r="G85" s="362"/>
      <c r="H85" s="362" t="s">
        <v>30</v>
      </c>
      <c r="I85" s="362" t="s">
        <v>242</v>
      </c>
      <c r="J85" s="364" t="s">
        <v>446</v>
      </c>
      <c r="K85" s="364"/>
      <c r="L85" s="362" t="s">
        <v>90</v>
      </c>
      <c r="M85" s="362" t="s">
        <v>180</v>
      </c>
      <c r="N85" s="362" t="s">
        <v>90</v>
      </c>
      <c r="O85" s="362" t="s">
        <v>90</v>
      </c>
      <c r="P85" s="482"/>
      <c r="Q85" s="362"/>
      <c r="R85" s="362"/>
      <c r="S85" s="362"/>
      <c r="T85" s="362"/>
      <c r="U85" s="362"/>
      <c r="V85" s="362"/>
      <c r="W85" s="362"/>
      <c r="X85" s="362"/>
      <c r="Y85" s="362"/>
      <c r="Z85" s="362"/>
      <c r="AA85" s="366"/>
      <c r="AB85" s="367"/>
      <c r="AC85" s="362" t="s">
        <v>30</v>
      </c>
      <c r="AD85" s="362" t="s">
        <v>8</v>
      </c>
      <c r="AE85" s="362"/>
      <c r="AF85" s="362"/>
      <c r="AG85" s="362"/>
      <c r="AH85" s="362"/>
      <c r="AI85" s="362"/>
      <c r="AJ85" s="362"/>
      <c r="AK85" s="362"/>
      <c r="AL85" s="362"/>
      <c r="AM85" s="368">
        <v>45791</v>
      </c>
      <c r="AN85" s="361" t="s">
        <v>447</v>
      </c>
      <c r="AO85" s="445" t="s">
        <v>539</v>
      </c>
      <c r="AP85" s="445" t="s">
        <v>5841</v>
      </c>
      <c r="AQ85" s="445" t="s">
        <v>5841</v>
      </c>
    </row>
    <row r="86" spans="1:43" ht="130.5" hidden="1" x14ac:dyDescent="0.35">
      <c r="A86" s="362">
        <v>84</v>
      </c>
      <c r="B86" s="362" t="s">
        <v>448</v>
      </c>
      <c r="C86" s="362">
        <v>472</v>
      </c>
      <c r="D86" s="362" t="s">
        <v>172</v>
      </c>
      <c r="E86" s="362"/>
      <c r="F86" s="362"/>
      <c r="G86" s="362"/>
      <c r="H86" s="362" t="s">
        <v>24</v>
      </c>
      <c r="I86" s="362" t="s">
        <v>449</v>
      </c>
      <c r="J86" s="361" t="s">
        <v>450</v>
      </c>
      <c r="K86" s="362"/>
      <c r="L86" s="362" t="s">
        <v>90</v>
      </c>
      <c r="M86" s="362" t="s">
        <v>9</v>
      </c>
      <c r="N86" s="362" t="s">
        <v>90</v>
      </c>
      <c r="O86" s="362" t="s">
        <v>90</v>
      </c>
      <c r="P86" s="482" t="s">
        <v>5984</v>
      </c>
      <c r="Q86" s="361" t="s">
        <v>5985</v>
      </c>
      <c r="R86" s="361" t="s">
        <v>5986</v>
      </c>
      <c r="S86" s="361" t="s">
        <v>5987</v>
      </c>
      <c r="T86" s="362" t="s">
        <v>5988</v>
      </c>
      <c r="U86" s="362" t="s">
        <v>5989</v>
      </c>
      <c r="V86" s="362"/>
      <c r="W86" s="362" t="s">
        <v>5990</v>
      </c>
      <c r="X86" s="362" t="s">
        <v>5991</v>
      </c>
      <c r="Y86" s="362"/>
      <c r="Z86" s="362"/>
      <c r="AA86" s="366" t="s">
        <v>5992</v>
      </c>
      <c r="AB86" s="361" t="s">
        <v>5993</v>
      </c>
      <c r="AC86" s="362" t="s">
        <v>24</v>
      </c>
      <c r="AD86" s="362" t="s">
        <v>40</v>
      </c>
      <c r="AE86" s="362"/>
      <c r="AF86" s="362"/>
      <c r="AG86" s="362"/>
      <c r="AH86" s="362"/>
      <c r="AI86" s="362" t="s">
        <v>5994</v>
      </c>
      <c r="AJ86" s="362"/>
      <c r="AK86" s="362"/>
      <c r="AL86" s="362"/>
      <c r="AM86" s="362"/>
      <c r="AN86" s="361"/>
      <c r="AO86" s="445" t="s">
        <v>5839</v>
      </c>
      <c r="AP86" s="445" t="s">
        <v>5839</v>
      </c>
      <c r="AQ86" s="445" t="s">
        <v>5839</v>
      </c>
    </row>
    <row r="87" spans="1:43" ht="72.5" hidden="1" x14ac:dyDescent="0.35">
      <c r="A87" s="362">
        <v>85</v>
      </c>
      <c r="B87" s="362" t="s">
        <v>453</v>
      </c>
      <c r="C87" s="362">
        <v>472</v>
      </c>
      <c r="D87" s="362" t="s">
        <v>172</v>
      </c>
      <c r="E87" s="362"/>
      <c r="F87" s="362"/>
      <c r="G87" s="362"/>
      <c r="H87" s="362" t="s">
        <v>24</v>
      </c>
      <c r="I87" s="362" t="s">
        <v>449</v>
      </c>
      <c r="J87" s="361" t="s">
        <v>454</v>
      </c>
      <c r="K87" s="362"/>
      <c r="L87" s="362" t="s">
        <v>90</v>
      </c>
      <c r="M87" s="362" t="s">
        <v>9</v>
      </c>
      <c r="N87" s="362" t="s">
        <v>90</v>
      </c>
      <c r="O87" s="362" t="s">
        <v>90</v>
      </c>
      <c r="P87" s="482" t="s">
        <v>5995</v>
      </c>
      <c r="Q87" s="361" t="s">
        <v>5996</v>
      </c>
      <c r="R87" s="361" t="s">
        <v>5997</v>
      </c>
      <c r="S87" s="361" t="s">
        <v>5998</v>
      </c>
      <c r="T87" s="362" t="s">
        <v>5999</v>
      </c>
      <c r="U87" s="362" t="s">
        <v>6000</v>
      </c>
      <c r="V87" s="362"/>
      <c r="W87" s="361" t="s">
        <v>6001</v>
      </c>
      <c r="X87" s="362" t="s">
        <v>6002</v>
      </c>
      <c r="Y87" s="362"/>
      <c r="Z87" s="362"/>
      <c r="AA87" s="366" t="s">
        <v>6003</v>
      </c>
      <c r="AB87" s="361" t="s">
        <v>6004</v>
      </c>
      <c r="AC87" s="362" t="s">
        <v>24</v>
      </c>
      <c r="AD87" s="362" t="s">
        <v>40</v>
      </c>
      <c r="AE87" s="362"/>
      <c r="AF87" s="362"/>
      <c r="AG87" s="362"/>
      <c r="AH87" s="362"/>
      <c r="AI87" s="362" t="s">
        <v>6005</v>
      </c>
      <c r="AJ87" s="362"/>
      <c r="AK87" s="362"/>
      <c r="AL87" s="362"/>
      <c r="AM87" s="362"/>
      <c r="AN87" s="361"/>
      <c r="AO87" s="445" t="s">
        <v>5839</v>
      </c>
      <c r="AP87" s="445" t="s">
        <v>5839</v>
      </c>
      <c r="AQ87" s="445" t="s">
        <v>5839</v>
      </c>
    </row>
    <row r="88" spans="1:43" ht="72.5" hidden="1" x14ac:dyDescent="0.35">
      <c r="A88" s="362">
        <v>86</v>
      </c>
      <c r="B88" s="362" t="s">
        <v>456</v>
      </c>
      <c r="C88" s="362">
        <v>472</v>
      </c>
      <c r="D88" s="362" t="s">
        <v>172</v>
      </c>
      <c r="E88" s="362"/>
      <c r="F88" s="362"/>
      <c r="G88" s="362"/>
      <c r="H88" s="362" t="s">
        <v>24</v>
      </c>
      <c r="I88" s="362" t="s">
        <v>449</v>
      </c>
      <c r="J88" s="361" t="s">
        <v>457</v>
      </c>
      <c r="K88" s="362"/>
      <c r="L88" s="362" t="s">
        <v>90</v>
      </c>
      <c r="M88" s="362" t="s">
        <v>9</v>
      </c>
      <c r="N88" s="362" t="s">
        <v>90</v>
      </c>
      <c r="O88" s="362" t="s">
        <v>90</v>
      </c>
      <c r="P88" s="482" t="s">
        <v>6006</v>
      </c>
      <c r="Q88" s="361" t="s">
        <v>6007</v>
      </c>
      <c r="R88" s="361" t="s">
        <v>6008</v>
      </c>
      <c r="S88" s="361" t="s">
        <v>6009</v>
      </c>
      <c r="T88" s="362" t="s">
        <v>6010</v>
      </c>
      <c r="U88" s="362" t="s">
        <v>6011</v>
      </c>
      <c r="V88" s="362"/>
      <c r="W88" s="362" t="s">
        <v>6012</v>
      </c>
      <c r="X88" s="362" t="s">
        <v>5979</v>
      </c>
      <c r="Y88" s="362"/>
      <c r="Z88" s="362"/>
      <c r="AA88" s="366" t="s">
        <v>6013</v>
      </c>
      <c r="AB88" s="361" t="s">
        <v>6014</v>
      </c>
      <c r="AC88" s="362" t="s">
        <v>24</v>
      </c>
      <c r="AD88" s="362" t="s">
        <v>40</v>
      </c>
      <c r="AE88" s="362"/>
      <c r="AF88" s="362"/>
      <c r="AG88" s="362"/>
      <c r="AH88" s="362"/>
      <c r="AI88" s="362" t="s">
        <v>6015</v>
      </c>
      <c r="AJ88" s="362"/>
      <c r="AK88" s="362"/>
      <c r="AL88" s="362"/>
      <c r="AM88" s="362"/>
      <c r="AN88" s="361"/>
      <c r="AO88" s="445" t="s">
        <v>5839</v>
      </c>
      <c r="AP88" s="445" t="s">
        <v>5839</v>
      </c>
      <c r="AQ88" s="445" t="s">
        <v>5839</v>
      </c>
    </row>
    <row r="89" spans="1:43" ht="72.5" hidden="1" x14ac:dyDescent="0.35">
      <c r="A89" s="362">
        <v>87</v>
      </c>
      <c r="B89" s="362" t="s">
        <v>459</v>
      </c>
      <c r="C89" s="362">
        <v>472</v>
      </c>
      <c r="D89" s="362" t="s">
        <v>172</v>
      </c>
      <c r="E89" s="362"/>
      <c r="F89" s="362"/>
      <c r="G89" s="362"/>
      <c r="H89" s="362" t="s">
        <v>24</v>
      </c>
      <c r="I89" s="362" t="s">
        <v>460</v>
      </c>
      <c r="J89" s="361" t="s">
        <v>461</v>
      </c>
      <c r="K89" s="362"/>
      <c r="L89" s="362" t="s">
        <v>90</v>
      </c>
      <c r="M89" s="362" t="s">
        <v>9</v>
      </c>
      <c r="N89" s="362" t="s">
        <v>90</v>
      </c>
      <c r="O89" s="362" t="s">
        <v>90</v>
      </c>
      <c r="P89" s="482" t="s">
        <v>5995</v>
      </c>
      <c r="Q89" s="361" t="s">
        <v>5996</v>
      </c>
      <c r="R89" s="361" t="s">
        <v>5997</v>
      </c>
      <c r="S89" s="361" t="s">
        <v>5998</v>
      </c>
      <c r="T89" s="362" t="s">
        <v>5999</v>
      </c>
      <c r="U89" s="362" t="s">
        <v>6000</v>
      </c>
      <c r="V89" s="362"/>
      <c r="W89" s="361" t="s">
        <v>6001</v>
      </c>
      <c r="X89" s="362" t="s">
        <v>6002</v>
      </c>
      <c r="Y89" s="362"/>
      <c r="Z89" s="362"/>
      <c r="AA89" s="366" t="s">
        <v>6003</v>
      </c>
      <c r="AB89" s="361" t="s">
        <v>6004</v>
      </c>
      <c r="AC89" s="362" t="s">
        <v>24</v>
      </c>
      <c r="AD89" s="362" t="s">
        <v>40</v>
      </c>
      <c r="AE89" s="362"/>
      <c r="AF89" s="362"/>
      <c r="AG89" s="362"/>
      <c r="AH89" s="362"/>
      <c r="AI89" s="362" t="s">
        <v>6005</v>
      </c>
      <c r="AJ89" s="362"/>
      <c r="AK89" s="362"/>
      <c r="AL89" s="362"/>
      <c r="AM89" s="362"/>
      <c r="AN89" s="361"/>
      <c r="AO89" s="445" t="s">
        <v>5839</v>
      </c>
      <c r="AP89" s="445" t="s">
        <v>5839</v>
      </c>
      <c r="AQ89" s="445" t="s">
        <v>5839</v>
      </c>
    </row>
    <row r="90" spans="1:43" ht="72.5" hidden="1" x14ac:dyDescent="0.35">
      <c r="A90" s="362">
        <v>88</v>
      </c>
      <c r="B90" s="362" t="s">
        <v>462</v>
      </c>
      <c r="C90" s="362">
        <v>472</v>
      </c>
      <c r="D90" s="362" t="s">
        <v>172</v>
      </c>
      <c r="E90" s="362"/>
      <c r="F90" s="362"/>
      <c r="G90" s="362"/>
      <c r="H90" s="362" t="s">
        <v>24</v>
      </c>
      <c r="I90" s="362" t="s">
        <v>449</v>
      </c>
      <c r="J90" s="361" t="s">
        <v>463</v>
      </c>
      <c r="K90" s="362"/>
      <c r="L90" s="362" t="s">
        <v>90</v>
      </c>
      <c r="M90" s="362" t="s">
        <v>9</v>
      </c>
      <c r="N90" s="362" t="s">
        <v>90</v>
      </c>
      <c r="O90" s="362" t="s">
        <v>90</v>
      </c>
      <c r="P90" s="482" t="s">
        <v>6016</v>
      </c>
      <c r="Q90" s="361" t="s">
        <v>6017</v>
      </c>
      <c r="R90" s="361" t="s">
        <v>6018</v>
      </c>
      <c r="S90" s="361" t="s">
        <v>6019</v>
      </c>
      <c r="T90" s="362" t="s">
        <v>6020</v>
      </c>
      <c r="U90" s="362" t="s">
        <v>6021</v>
      </c>
      <c r="V90" s="362"/>
      <c r="W90" s="361" t="s">
        <v>6022</v>
      </c>
      <c r="X90" s="362" t="s">
        <v>6023</v>
      </c>
      <c r="Y90" s="362"/>
      <c r="Z90" s="362"/>
      <c r="AA90" s="366" t="s">
        <v>6024</v>
      </c>
      <c r="AB90" s="362" t="s">
        <v>6025</v>
      </c>
      <c r="AC90" s="362" t="s">
        <v>24</v>
      </c>
      <c r="AD90" s="362" t="s">
        <v>40</v>
      </c>
      <c r="AE90" s="362"/>
      <c r="AF90" s="362"/>
      <c r="AG90" s="362"/>
      <c r="AH90" s="362"/>
      <c r="AI90" s="362" t="s">
        <v>5870</v>
      </c>
      <c r="AJ90" s="362"/>
      <c r="AK90" s="362"/>
      <c r="AL90" s="362"/>
      <c r="AM90" s="362"/>
      <c r="AN90" s="361"/>
      <c r="AO90" s="445" t="s">
        <v>5839</v>
      </c>
      <c r="AP90" s="445" t="s">
        <v>5839</v>
      </c>
      <c r="AQ90" s="445" t="s">
        <v>5839</v>
      </c>
    </row>
    <row r="91" spans="1:43" ht="130.5" hidden="1" x14ac:dyDescent="0.35">
      <c r="A91" s="362">
        <v>89</v>
      </c>
      <c r="B91" s="362" t="s">
        <v>465</v>
      </c>
      <c r="C91" s="362">
        <v>472</v>
      </c>
      <c r="D91" s="362" t="s">
        <v>172</v>
      </c>
      <c r="E91" s="362"/>
      <c r="F91" s="362"/>
      <c r="G91" s="362"/>
      <c r="H91" s="362" t="s">
        <v>24</v>
      </c>
      <c r="I91" s="362" t="s">
        <v>460</v>
      </c>
      <c r="J91" s="361" t="s">
        <v>466</v>
      </c>
      <c r="K91" s="362"/>
      <c r="L91" s="362" t="s">
        <v>90</v>
      </c>
      <c r="M91" s="362" t="s">
        <v>9</v>
      </c>
      <c r="N91" s="362" t="s">
        <v>90</v>
      </c>
      <c r="O91" s="362" t="s">
        <v>90</v>
      </c>
      <c r="P91" s="482" t="s">
        <v>6026</v>
      </c>
      <c r="Q91" s="361" t="s">
        <v>6027</v>
      </c>
      <c r="R91" s="361" t="s">
        <v>6028</v>
      </c>
      <c r="S91" s="361" t="s">
        <v>6029</v>
      </c>
      <c r="T91" s="362" t="s">
        <v>6030</v>
      </c>
      <c r="U91" s="362" t="s">
        <v>6031</v>
      </c>
      <c r="V91" s="362"/>
      <c r="W91" s="362" t="s">
        <v>6032</v>
      </c>
      <c r="X91" s="362" t="s">
        <v>6033</v>
      </c>
      <c r="Y91" s="362"/>
      <c r="Z91" s="362"/>
      <c r="AA91" s="366" t="s">
        <v>6034</v>
      </c>
      <c r="AB91" s="361" t="s">
        <v>6035</v>
      </c>
      <c r="AC91" s="362" t="s">
        <v>24</v>
      </c>
      <c r="AD91" s="362" t="s">
        <v>40</v>
      </c>
      <c r="AE91" s="362"/>
      <c r="AF91" s="362"/>
      <c r="AG91" s="362"/>
      <c r="AH91" s="362" t="s">
        <v>468</v>
      </c>
      <c r="AI91" s="362" t="s">
        <v>5979</v>
      </c>
      <c r="AJ91" s="362"/>
      <c r="AK91" s="362"/>
      <c r="AL91" s="362"/>
      <c r="AM91" s="362"/>
      <c r="AN91" s="361"/>
      <c r="AO91" s="445" t="s">
        <v>5839</v>
      </c>
      <c r="AP91" s="445" t="s">
        <v>5839</v>
      </c>
      <c r="AQ91" s="445" t="s">
        <v>5839</v>
      </c>
    </row>
    <row r="92" spans="1:43" ht="14.5" hidden="1" x14ac:dyDescent="0.35">
      <c r="A92" s="362">
        <v>90</v>
      </c>
      <c r="B92" s="362" t="s">
        <v>469</v>
      </c>
      <c r="C92" s="362">
        <v>472</v>
      </c>
      <c r="D92" s="362" t="s">
        <v>172</v>
      </c>
      <c r="E92" s="362"/>
      <c r="F92" s="362"/>
      <c r="G92" s="362"/>
      <c r="H92" s="362" t="s">
        <v>24</v>
      </c>
      <c r="I92" s="362" t="s">
        <v>400</v>
      </c>
      <c r="J92" s="361" t="s">
        <v>470</v>
      </c>
      <c r="K92" s="362"/>
      <c r="L92" s="362" t="s">
        <v>90</v>
      </c>
      <c r="M92" s="362" t="s">
        <v>180</v>
      </c>
      <c r="N92" s="362" t="s">
        <v>90</v>
      </c>
      <c r="O92" s="362" t="s">
        <v>90</v>
      </c>
      <c r="P92" s="482"/>
      <c r="Q92" s="362"/>
      <c r="R92" s="362"/>
      <c r="S92" s="362"/>
      <c r="T92" s="362"/>
      <c r="U92" s="362"/>
      <c r="V92" s="362"/>
      <c r="W92" s="362"/>
      <c r="X92" s="362"/>
      <c r="Y92" s="362"/>
      <c r="Z92" s="362"/>
      <c r="AA92" s="366"/>
      <c r="AB92" s="367"/>
      <c r="AC92" s="362" t="s">
        <v>24</v>
      </c>
      <c r="AD92" s="362" t="s">
        <v>8</v>
      </c>
      <c r="AE92" s="362"/>
      <c r="AF92" s="362"/>
      <c r="AG92" s="362"/>
      <c r="AH92" s="362"/>
      <c r="AI92" s="362"/>
      <c r="AJ92" s="362"/>
      <c r="AK92" s="362"/>
      <c r="AL92" s="362"/>
      <c r="AM92" s="368">
        <v>45783</v>
      </c>
      <c r="AN92" s="361" t="s">
        <v>471</v>
      </c>
      <c r="AO92" s="445" t="s">
        <v>539</v>
      </c>
      <c r="AP92" s="445" t="s">
        <v>5841</v>
      </c>
      <c r="AQ92" s="445" t="s">
        <v>5841</v>
      </c>
    </row>
    <row r="93" spans="1:43" ht="14.5" hidden="1" x14ac:dyDescent="0.35">
      <c r="A93" s="362">
        <v>91</v>
      </c>
      <c r="B93" s="362" t="s">
        <v>472</v>
      </c>
      <c r="C93" s="362">
        <v>472</v>
      </c>
      <c r="D93" s="362" t="s">
        <v>172</v>
      </c>
      <c r="E93" s="362"/>
      <c r="F93" s="362"/>
      <c r="G93" s="362"/>
      <c r="H93" s="362" t="s">
        <v>24</v>
      </c>
      <c r="I93" s="362" t="s">
        <v>400</v>
      </c>
      <c r="J93" s="361" t="s">
        <v>473</v>
      </c>
      <c r="K93" s="362"/>
      <c r="L93" s="362" t="s">
        <v>90</v>
      </c>
      <c r="M93" s="362" t="s">
        <v>180</v>
      </c>
      <c r="N93" s="362" t="s">
        <v>90</v>
      </c>
      <c r="O93" s="362" t="s">
        <v>90</v>
      </c>
      <c r="P93" s="482"/>
      <c r="Q93" s="362"/>
      <c r="R93" s="362"/>
      <c r="S93" s="362"/>
      <c r="T93" s="362"/>
      <c r="U93" s="362"/>
      <c r="V93" s="362"/>
      <c r="W93" s="362"/>
      <c r="X93" s="362"/>
      <c r="Y93" s="362"/>
      <c r="Z93" s="362"/>
      <c r="AA93" s="366"/>
      <c r="AB93" s="367"/>
      <c r="AC93" s="362" t="s">
        <v>24</v>
      </c>
      <c r="AD93" s="362" t="s">
        <v>8</v>
      </c>
      <c r="AE93" s="362"/>
      <c r="AF93" s="362"/>
      <c r="AG93" s="362"/>
      <c r="AH93" s="362"/>
      <c r="AI93" s="362"/>
      <c r="AJ93" s="362"/>
      <c r="AK93" s="362"/>
      <c r="AL93" s="362"/>
      <c r="AM93" s="368">
        <v>45783</v>
      </c>
      <c r="AN93" s="361" t="s">
        <v>474</v>
      </c>
      <c r="AO93" s="445" t="s">
        <v>539</v>
      </c>
      <c r="AP93" s="445" t="s">
        <v>5841</v>
      </c>
      <c r="AQ93" s="445" t="s">
        <v>5841</v>
      </c>
    </row>
    <row r="94" spans="1:43" ht="29" hidden="1" x14ac:dyDescent="0.35">
      <c r="A94" s="362">
        <v>92</v>
      </c>
      <c r="B94" s="362" t="s">
        <v>475</v>
      </c>
      <c r="C94" s="362">
        <v>472</v>
      </c>
      <c r="D94" s="362" t="s">
        <v>172</v>
      </c>
      <c r="E94" s="362"/>
      <c r="F94" s="362"/>
      <c r="G94" s="362"/>
      <c r="H94" s="362" t="s">
        <v>24</v>
      </c>
      <c r="I94" s="362" t="s">
        <v>400</v>
      </c>
      <c r="J94" s="361" t="s">
        <v>476</v>
      </c>
      <c r="K94" s="362"/>
      <c r="L94" s="362" t="s">
        <v>90</v>
      </c>
      <c r="M94" s="362" t="s">
        <v>180</v>
      </c>
      <c r="N94" s="362" t="s">
        <v>90</v>
      </c>
      <c r="O94" s="362" t="s">
        <v>90</v>
      </c>
      <c r="P94" s="482"/>
      <c r="Q94" s="362"/>
      <c r="R94" s="362"/>
      <c r="S94" s="362"/>
      <c r="T94" s="362"/>
      <c r="U94" s="362"/>
      <c r="V94" s="362"/>
      <c r="W94" s="362"/>
      <c r="X94" s="362"/>
      <c r="Y94" s="362"/>
      <c r="Z94" s="362"/>
      <c r="AA94" s="366"/>
      <c r="AB94" s="367"/>
      <c r="AC94" s="362" t="s">
        <v>24</v>
      </c>
      <c r="AD94" s="362" t="s">
        <v>8</v>
      </c>
      <c r="AE94" s="362"/>
      <c r="AF94" s="362"/>
      <c r="AG94" s="362"/>
      <c r="AH94" s="362"/>
      <c r="AI94" s="362"/>
      <c r="AJ94" s="362"/>
      <c r="AK94" s="362"/>
      <c r="AL94" s="362"/>
      <c r="AM94" s="368">
        <v>45783</v>
      </c>
      <c r="AN94" s="361" t="s">
        <v>477</v>
      </c>
      <c r="AO94" s="445" t="s">
        <v>539</v>
      </c>
      <c r="AP94" s="445" t="s">
        <v>5841</v>
      </c>
      <c r="AQ94" s="445" t="s">
        <v>5841</v>
      </c>
    </row>
    <row r="95" spans="1:43" ht="29" hidden="1" x14ac:dyDescent="0.35">
      <c r="A95" s="362">
        <v>93</v>
      </c>
      <c r="B95" s="362" t="s">
        <v>478</v>
      </c>
      <c r="C95" s="362">
        <v>472</v>
      </c>
      <c r="D95" s="362" t="s">
        <v>172</v>
      </c>
      <c r="E95" s="362"/>
      <c r="F95" s="362"/>
      <c r="G95" s="362"/>
      <c r="H95" s="362" t="s">
        <v>24</v>
      </c>
      <c r="I95" s="362" t="s">
        <v>400</v>
      </c>
      <c r="J95" s="361" t="s">
        <v>479</v>
      </c>
      <c r="K95" s="362"/>
      <c r="L95" s="362" t="s">
        <v>90</v>
      </c>
      <c r="M95" s="362" t="s">
        <v>180</v>
      </c>
      <c r="N95" s="362" t="s">
        <v>90</v>
      </c>
      <c r="O95" s="362" t="s">
        <v>90</v>
      </c>
      <c r="P95" s="482"/>
      <c r="Q95" s="362"/>
      <c r="R95" s="362"/>
      <c r="S95" s="362"/>
      <c r="T95" s="362"/>
      <c r="U95" s="362"/>
      <c r="V95" s="362"/>
      <c r="W95" s="362"/>
      <c r="X95" s="362"/>
      <c r="Y95" s="362"/>
      <c r="Z95" s="362"/>
      <c r="AA95" s="366"/>
      <c r="AB95" s="367"/>
      <c r="AC95" s="362" t="s">
        <v>24</v>
      </c>
      <c r="AD95" s="362" t="s">
        <v>8</v>
      </c>
      <c r="AE95" s="362"/>
      <c r="AF95" s="362"/>
      <c r="AG95" s="362"/>
      <c r="AH95" s="362"/>
      <c r="AI95" s="362"/>
      <c r="AJ95" s="362"/>
      <c r="AK95" s="362"/>
      <c r="AL95" s="362"/>
      <c r="AM95" s="368">
        <v>45783</v>
      </c>
      <c r="AN95" s="361" t="s">
        <v>477</v>
      </c>
      <c r="AO95" s="445" t="s">
        <v>539</v>
      </c>
      <c r="AP95" s="445" t="s">
        <v>5841</v>
      </c>
      <c r="AQ95" s="445" t="s">
        <v>5841</v>
      </c>
    </row>
    <row r="96" spans="1:43" ht="14.5" hidden="1" x14ac:dyDescent="0.35">
      <c r="A96" s="362">
        <v>94</v>
      </c>
      <c r="B96" s="362" t="s">
        <v>480</v>
      </c>
      <c r="C96" s="362">
        <v>472</v>
      </c>
      <c r="D96" s="362" t="s">
        <v>172</v>
      </c>
      <c r="E96" s="362"/>
      <c r="F96" s="362"/>
      <c r="G96" s="362"/>
      <c r="H96" s="362" t="s">
        <v>24</v>
      </c>
      <c r="I96" s="362" t="s">
        <v>400</v>
      </c>
      <c r="J96" s="361" t="s">
        <v>481</v>
      </c>
      <c r="K96" s="362"/>
      <c r="L96" s="362" t="s">
        <v>90</v>
      </c>
      <c r="M96" s="362" t="s">
        <v>180</v>
      </c>
      <c r="N96" s="362" t="s">
        <v>90</v>
      </c>
      <c r="O96" s="362" t="s">
        <v>90</v>
      </c>
      <c r="P96" s="482"/>
      <c r="Q96" s="362"/>
      <c r="R96" s="362"/>
      <c r="S96" s="362"/>
      <c r="T96" s="362"/>
      <c r="U96" s="362"/>
      <c r="V96" s="362"/>
      <c r="W96" s="362"/>
      <c r="X96" s="362"/>
      <c r="Y96" s="362"/>
      <c r="Z96" s="362"/>
      <c r="AA96" s="366"/>
      <c r="AB96" s="367"/>
      <c r="AC96" s="362" t="s">
        <v>24</v>
      </c>
      <c r="AD96" s="362" t="s">
        <v>8</v>
      </c>
      <c r="AE96" s="362"/>
      <c r="AF96" s="362"/>
      <c r="AG96" s="362"/>
      <c r="AH96" s="362"/>
      <c r="AI96" s="362"/>
      <c r="AJ96" s="362"/>
      <c r="AK96" s="362"/>
      <c r="AL96" s="362"/>
      <c r="AM96" s="368">
        <v>45783</v>
      </c>
      <c r="AN96" s="361" t="s">
        <v>482</v>
      </c>
      <c r="AO96" s="445" t="s">
        <v>539</v>
      </c>
      <c r="AP96" s="445" t="s">
        <v>5841</v>
      </c>
      <c r="AQ96" s="445" t="s">
        <v>5841</v>
      </c>
    </row>
    <row r="97" spans="1:43" ht="130.5" hidden="1" x14ac:dyDescent="0.35">
      <c r="A97" s="362">
        <v>95</v>
      </c>
      <c r="B97" s="362" t="s">
        <v>483</v>
      </c>
      <c r="C97" s="362">
        <v>472</v>
      </c>
      <c r="D97" s="362" t="s">
        <v>172</v>
      </c>
      <c r="E97" s="362"/>
      <c r="F97" s="362"/>
      <c r="G97" s="362"/>
      <c r="H97" s="362" t="s">
        <v>24</v>
      </c>
      <c r="I97" s="362" t="s">
        <v>400</v>
      </c>
      <c r="J97" s="361" t="s">
        <v>484</v>
      </c>
      <c r="K97" s="362"/>
      <c r="L97" s="362" t="s">
        <v>90</v>
      </c>
      <c r="M97" s="362" t="s">
        <v>9</v>
      </c>
      <c r="N97" s="362" t="s">
        <v>90</v>
      </c>
      <c r="O97" s="362" t="s">
        <v>90</v>
      </c>
      <c r="P97" s="483" t="s">
        <v>6036</v>
      </c>
      <c r="Q97" s="362" t="s">
        <v>6037</v>
      </c>
      <c r="R97" s="362" t="s">
        <v>6038</v>
      </c>
      <c r="S97" s="362" t="s">
        <v>6039</v>
      </c>
      <c r="T97" s="362" t="s">
        <v>6040</v>
      </c>
      <c r="U97" s="362" t="s">
        <v>6041</v>
      </c>
      <c r="V97" s="362"/>
      <c r="W97" s="362" t="s">
        <v>6042</v>
      </c>
      <c r="X97" s="361" t="s">
        <v>6043</v>
      </c>
      <c r="Y97" s="361"/>
      <c r="Z97" s="361"/>
      <c r="AA97" s="366" t="s">
        <v>6044</v>
      </c>
      <c r="AB97" s="379" t="s">
        <v>6045</v>
      </c>
      <c r="AC97" s="362" t="s">
        <v>24</v>
      </c>
      <c r="AD97" s="362" t="s">
        <v>40</v>
      </c>
      <c r="AE97" s="362"/>
      <c r="AF97" s="362"/>
      <c r="AG97" s="362"/>
      <c r="AH97" s="362" t="s">
        <v>487</v>
      </c>
      <c r="AI97" s="362" t="s">
        <v>6046</v>
      </c>
      <c r="AJ97" s="362"/>
      <c r="AK97" s="362"/>
      <c r="AL97" s="362"/>
      <c r="AM97" s="362"/>
      <c r="AN97" s="361"/>
      <c r="AO97" s="445" t="s">
        <v>5839</v>
      </c>
      <c r="AP97" s="445" t="s">
        <v>5839</v>
      </c>
      <c r="AQ97" s="445" t="s">
        <v>5839</v>
      </c>
    </row>
    <row r="98" spans="1:43" ht="14.5" hidden="1" x14ac:dyDescent="0.35">
      <c r="A98" s="362">
        <v>96</v>
      </c>
      <c r="B98" s="362" t="s">
        <v>488</v>
      </c>
      <c r="C98" s="362">
        <v>472</v>
      </c>
      <c r="D98" s="362" t="s">
        <v>172</v>
      </c>
      <c r="E98" s="362"/>
      <c r="F98" s="362"/>
      <c r="G98" s="362"/>
      <c r="H98" s="362" t="s">
        <v>24</v>
      </c>
      <c r="I98" s="362" t="s">
        <v>489</v>
      </c>
      <c r="J98" s="361" t="s">
        <v>490</v>
      </c>
      <c r="K98" s="362"/>
      <c r="L98" s="362" t="s">
        <v>90</v>
      </c>
      <c r="M98" s="362" t="s">
        <v>180</v>
      </c>
      <c r="N98" s="362" t="s">
        <v>90</v>
      </c>
      <c r="O98" s="362" t="s">
        <v>90</v>
      </c>
      <c r="P98" s="482"/>
      <c r="Q98" s="362"/>
      <c r="R98" s="362"/>
      <c r="S98" s="362"/>
      <c r="T98" s="362"/>
      <c r="U98" s="362"/>
      <c r="V98" s="362"/>
      <c r="W98" s="362"/>
      <c r="X98" s="362"/>
      <c r="Y98" s="362"/>
      <c r="Z98" s="362"/>
      <c r="AA98" s="366"/>
      <c r="AB98" s="367"/>
      <c r="AC98" s="362" t="s">
        <v>24</v>
      </c>
      <c r="AD98" s="362" t="s">
        <v>8</v>
      </c>
      <c r="AE98" s="362"/>
      <c r="AF98" s="362"/>
      <c r="AG98" s="362"/>
      <c r="AH98" s="362"/>
      <c r="AI98" s="362"/>
      <c r="AJ98" s="362"/>
      <c r="AK98" s="362"/>
      <c r="AL98" s="362"/>
      <c r="AM98" s="368">
        <v>45783</v>
      </c>
      <c r="AN98" s="361" t="s">
        <v>491</v>
      </c>
      <c r="AO98" s="445" t="s">
        <v>539</v>
      </c>
      <c r="AP98" s="445" t="s">
        <v>5841</v>
      </c>
      <c r="AQ98" s="445" t="s">
        <v>5841</v>
      </c>
    </row>
    <row r="99" spans="1:43" ht="14.5" hidden="1" x14ac:dyDescent="0.35">
      <c r="A99" s="362">
        <v>97</v>
      </c>
      <c r="B99" s="362" t="s">
        <v>492</v>
      </c>
      <c r="C99" s="362">
        <v>472</v>
      </c>
      <c r="D99" s="362" t="s">
        <v>172</v>
      </c>
      <c r="E99" s="362"/>
      <c r="F99" s="362"/>
      <c r="G99" s="362"/>
      <c r="H99" s="362" t="s">
        <v>24</v>
      </c>
      <c r="I99" s="362" t="s">
        <v>489</v>
      </c>
      <c r="J99" s="361" t="s">
        <v>493</v>
      </c>
      <c r="K99" s="362"/>
      <c r="L99" s="362" t="s">
        <v>90</v>
      </c>
      <c r="M99" s="362" t="s">
        <v>180</v>
      </c>
      <c r="N99" s="362" t="s">
        <v>90</v>
      </c>
      <c r="O99" s="362" t="s">
        <v>90</v>
      </c>
      <c r="P99" s="482"/>
      <c r="Q99" s="362"/>
      <c r="R99" s="362"/>
      <c r="S99" s="362"/>
      <c r="T99" s="362"/>
      <c r="U99" s="362"/>
      <c r="V99" s="362"/>
      <c r="W99" s="362"/>
      <c r="X99" s="362"/>
      <c r="Y99" s="362"/>
      <c r="Z99" s="362"/>
      <c r="AA99" s="366"/>
      <c r="AB99" s="367"/>
      <c r="AC99" s="362" t="s">
        <v>24</v>
      </c>
      <c r="AD99" s="362" t="s">
        <v>8</v>
      </c>
      <c r="AE99" s="362"/>
      <c r="AF99" s="362"/>
      <c r="AG99" s="362"/>
      <c r="AH99" s="362"/>
      <c r="AI99" s="362"/>
      <c r="AJ99" s="362"/>
      <c r="AK99" s="362"/>
      <c r="AL99" s="362"/>
      <c r="AM99" s="368">
        <v>45783</v>
      </c>
      <c r="AN99" s="361" t="s">
        <v>494</v>
      </c>
      <c r="AO99" s="445" t="s">
        <v>539</v>
      </c>
      <c r="AP99" s="445" t="s">
        <v>5841</v>
      </c>
      <c r="AQ99" s="445" t="s">
        <v>5841</v>
      </c>
    </row>
    <row r="100" spans="1:43" ht="101.5" hidden="1" x14ac:dyDescent="0.35">
      <c r="A100" s="362">
        <v>98</v>
      </c>
      <c r="B100" s="362" t="s">
        <v>495</v>
      </c>
      <c r="C100" s="362">
        <v>472</v>
      </c>
      <c r="D100" s="362" t="s">
        <v>172</v>
      </c>
      <c r="E100" s="362"/>
      <c r="F100" s="362"/>
      <c r="G100" s="362"/>
      <c r="H100" s="362" t="s">
        <v>24</v>
      </c>
      <c r="I100" s="362" t="s">
        <v>489</v>
      </c>
      <c r="J100" s="361" t="s">
        <v>496</v>
      </c>
      <c r="K100" s="362"/>
      <c r="L100" s="362" t="s">
        <v>90</v>
      </c>
      <c r="M100" s="362" t="s">
        <v>9</v>
      </c>
      <c r="N100" s="362" t="s">
        <v>90</v>
      </c>
      <c r="O100" s="362" t="s">
        <v>90</v>
      </c>
      <c r="P100" s="486" t="s">
        <v>6047</v>
      </c>
      <c r="Q100" s="361" t="s">
        <v>6048</v>
      </c>
      <c r="R100" s="361" t="s">
        <v>6049</v>
      </c>
      <c r="S100" s="361" t="s">
        <v>6050</v>
      </c>
      <c r="T100" s="362" t="s">
        <v>6051</v>
      </c>
      <c r="U100" s="362" t="s">
        <v>6052</v>
      </c>
      <c r="V100" s="362"/>
      <c r="W100" s="362" t="s">
        <v>6053</v>
      </c>
      <c r="X100" s="362" t="s">
        <v>6054</v>
      </c>
      <c r="Y100" s="362"/>
      <c r="Z100" s="362"/>
      <c r="AA100" s="366" t="s">
        <v>6055</v>
      </c>
      <c r="AB100" s="361" t="s">
        <v>6056</v>
      </c>
      <c r="AC100" s="362" t="s">
        <v>24</v>
      </c>
      <c r="AD100" s="362" t="s">
        <v>40</v>
      </c>
      <c r="AE100" s="362"/>
      <c r="AF100" s="362"/>
      <c r="AG100" s="362"/>
      <c r="AH100" s="362"/>
      <c r="AI100" s="362" t="s">
        <v>5979</v>
      </c>
      <c r="AJ100" s="362"/>
      <c r="AK100" s="362"/>
      <c r="AL100" s="362"/>
      <c r="AM100" s="362"/>
      <c r="AN100" s="361"/>
      <c r="AO100" s="445" t="s">
        <v>5839</v>
      </c>
      <c r="AP100" s="445" t="s">
        <v>5839</v>
      </c>
      <c r="AQ100" s="445" t="s">
        <v>5839</v>
      </c>
    </row>
    <row r="101" spans="1:43" ht="14.5" hidden="1" x14ac:dyDescent="0.35">
      <c r="A101" s="362">
        <v>99</v>
      </c>
      <c r="B101" s="362" t="s">
        <v>499</v>
      </c>
      <c r="C101" s="362">
        <v>472</v>
      </c>
      <c r="D101" s="362" t="s">
        <v>172</v>
      </c>
      <c r="E101" s="362"/>
      <c r="F101" s="362"/>
      <c r="G101" s="362"/>
      <c r="H101" s="362" t="s">
        <v>24</v>
      </c>
      <c r="I101" s="362" t="s">
        <v>489</v>
      </c>
      <c r="J101" s="361" t="s">
        <v>500</v>
      </c>
      <c r="K101" s="362"/>
      <c r="L101" s="362" t="s">
        <v>90</v>
      </c>
      <c r="M101" s="362" t="s">
        <v>180</v>
      </c>
      <c r="N101" s="362" t="s">
        <v>90</v>
      </c>
      <c r="O101" s="362" t="s">
        <v>90</v>
      </c>
      <c r="P101" s="482"/>
      <c r="Q101" s="362"/>
      <c r="R101" s="362"/>
      <c r="S101" s="362"/>
      <c r="T101" s="362"/>
      <c r="U101" s="362"/>
      <c r="V101" s="362"/>
      <c r="W101" s="362"/>
      <c r="X101" s="362"/>
      <c r="Y101" s="362"/>
      <c r="Z101" s="362"/>
      <c r="AA101" s="366"/>
      <c r="AB101" s="367"/>
      <c r="AC101" s="362" t="s">
        <v>24</v>
      </c>
      <c r="AD101" s="362" t="s">
        <v>8</v>
      </c>
      <c r="AE101" s="362"/>
      <c r="AF101" s="362"/>
      <c r="AG101" s="362"/>
      <c r="AH101" s="362"/>
      <c r="AI101" s="362"/>
      <c r="AJ101" s="362"/>
      <c r="AK101" s="362"/>
      <c r="AL101" s="362"/>
      <c r="AM101" s="368">
        <v>45783</v>
      </c>
      <c r="AN101" s="361" t="s">
        <v>501</v>
      </c>
      <c r="AO101" s="445" t="s">
        <v>539</v>
      </c>
      <c r="AP101" s="445" t="s">
        <v>5841</v>
      </c>
      <c r="AQ101" s="445" t="s">
        <v>5841</v>
      </c>
    </row>
    <row r="102" spans="1:43" ht="14.5" hidden="1" x14ac:dyDescent="0.35">
      <c r="A102" s="362">
        <v>100</v>
      </c>
      <c r="B102" s="362" t="s">
        <v>502</v>
      </c>
      <c r="C102" s="362">
        <v>472</v>
      </c>
      <c r="D102" s="362" t="s">
        <v>172</v>
      </c>
      <c r="E102" s="362"/>
      <c r="F102" s="362"/>
      <c r="G102" s="362"/>
      <c r="H102" s="362" t="s">
        <v>24</v>
      </c>
      <c r="I102" s="362" t="s">
        <v>489</v>
      </c>
      <c r="J102" s="361" t="s">
        <v>503</v>
      </c>
      <c r="K102" s="362"/>
      <c r="L102" s="362" t="s">
        <v>90</v>
      </c>
      <c r="M102" s="362" t="s">
        <v>9</v>
      </c>
      <c r="N102" s="362" t="s">
        <v>90</v>
      </c>
      <c r="O102" s="362" t="s">
        <v>90</v>
      </c>
      <c r="P102" s="482"/>
      <c r="Q102" s="362"/>
      <c r="R102" s="362"/>
      <c r="S102" s="362"/>
      <c r="T102" s="362"/>
      <c r="U102" s="362"/>
      <c r="V102" s="362"/>
      <c r="W102" s="362"/>
      <c r="X102" s="362"/>
      <c r="Y102" s="362"/>
      <c r="Z102" s="362"/>
      <c r="AA102" s="366"/>
      <c r="AB102" s="362"/>
      <c r="AC102" s="362" t="s">
        <v>24</v>
      </c>
      <c r="AD102" s="362" t="s">
        <v>8</v>
      </c>
      <c r="AE102" s="362"/>
      <c r="AF102" s="362"/>
      <c r="AG102" s="362"/>
      <c r="AH102" s="362"/>
      <c r="AI102" s="362"/>
      <c r="AJ102" s="362"/>
      <c r="AK102" s="362"/>
      <c r="AL102" s="362"/>
      <c r="AM102" s="368"/>
      <c r="AN102" s="361" t="s">
        <v>504</v>
      </c>
      <c r="AO102" s="445" t="s">
        <v>539</v>
      </c>
      <c r="AP102" s="445" t="s">
        <v>5841</v>
      </c>
      <c r="AQ102" s="445" t="s">
        <v>5840</v>
      </c>
    </row>
    <row r="103" spans="1:43" ht="188.5" hidden="1" x14ac:dyDescent="0.35">
      <c r="A103" s="362">
        <v>101</v>
      </c>
      <c r="B103" s="362" t="s">
        <v>505</v>
      </c>
      <c r="C103" s="362">
        <v>472</v>
      </c>
      <c r="D103" s="362" t="s">
        <v>172</v>
      </c>
      <c r="E103" s="362"/>
      <c r="F103" s="362"/>
      <c r="G103" s="362"/>
      <c r="H103" s="362" t="s">
        <v>24</v>
      </c>
      <c r="I103" s="362" t="s">
        <v>489</v>
      </c>
      <c r="J103" s="361" t="s">
        <v>506</v>
      </c>
      <c r="K103" s="362"/>
      <c r="L103" s="362" t="s">
        <v>90</v>
      </c>
      <c r="M103" s="362" t="s">
        <v>9</v>
      </c>
      <c r="N103" s="362" t="s">
        <v>90</v>
      </c>
      <c r="O103" s="362" t="s">
        <v>90</v>
      </c>
      <c r="P103" s="482" t="s">
        <v>6057</v>
      </c>
      <c r="Q103" s="362" t="s">
        <v>6058</v>
      </c>
      <c r="R103" s="362" t="s">
        <v>6059</v>
      </c>
      <c r="S103" s="362" t="s">
        <v>6060</v>
      </c>
      <c r="T103" s="362" t="s">
        <v>6061</v>
      </c>
      <c r="U103" s="362" t="s">
        <v>6062</v>
      </c>
      <c r="V103" s="362"/>
      <c r="W103" s="362" t="s">
        <v>6063</v>
      </c>
      <c r="X103" s="362" t="s">
        <v>6064</v>
      </c>
      <c r="Y103" s="362"/>
      <c r="Z103" s="362"/>
      <c r="AA103" s="366" t="s">
        <v>6065</v>
      </c>
      <c r="AB103" s="361" t="s">
        <v>6066</v>
      </c>
      <c r="AC103" s="362" t="s">
        <v>24</v>
      </c>
      <c r="AD103" s="362" t="s">
        <v>8</v>
      </c>
      <c r="AE103" s="362"/>
      <c r="AF103" s="362"/>
      <c r="AG103" s="362"/>
      <c r="AH103" s="362"/>
      <c r="AI103" s="362" t="s">
        <v>6067</v>
      </c>
      <c r="AJ103" s="362"/>
      <c r="AK103" s="362"/>
      <c r="AL103" s="362"/>
      <c r="AM103" s="368">
        <v>45923</v>
      </c>
      <c r="AN103" s="361" t="s">
        <v>508</v>
      </c>
      <c r="AO103" s="445" t="s">
        <v>539</v>
      </c>
      <c r="AP103" s="445" t="s">
        <v>5841</v>
      </c>
      <c r="AQ103" s="445" t="s">
        <v>5840</v>
      </c>
    </row>
    <row r="104" spans="1:43" ht="14.5" hidden="1" x14ac:dyDescent="0.35">
      <c r="A104" s="362">
        <v>102</v>
      </c>
      <c r="B104" s="362" t="s">
        <v>509</v>
      </c>
      <c r="C104" s="362">
        <v>472</v>
      </c>
      <c r="D104" s="362" t="s">
        <v>172</v>
      </c>
      <c r="E104" s="362"/>
      <c r="F104" s="362"/>
      <c r="G104" s="362"/>
      <c r="H104" s="362" t="s">
        <v>24</v>
      </c>
      <c r="I104" s="362" t="s">
        <v>489</v>
      </c>
      <c r="J104" s="361" t="s">
        <v>510</v>
      </c>
      <c r="K104" s="362"/>
      <c r="L104" s="362" t="s">
        <v>90</v>
      </c>
      <c r="M104" s="362" t="s">
        <v>180</v>
      </c>
      <c r="N104" s="362" t="s">
        <v>90</v>
      </c>
      <c r="O104" s="362" t="s">
        <v>90</v>
      </c>
      <c r="P104" s="482"/>
      <c r="Q104" s="362"/>
      <c r="R104" s="362"/>
      <c r="S104" s="362"/>
      <c r="T104" s="362"/>
      <c r="U104" s="362"/>
      <c r="V104" s="362"/>
      <c r="W104" s="362"/>
      <c r="X104" s="362"/>
      <c r="Y104" s="362"/>
      <c r="Z104" s="362"/>
      <c r="AA104" s="366"/>
      <c r="AB104" s="367"/>
      <c r="AC104" s="362" t="s">
        <v>24</v>
      </c>
      <c r="AD104" s="362" t="s">
        <v>8</v>
      </c>
      <c r="AE104" s="362"/>
      <c r="AF104" s="362"/>
      <c r="AG104" s="362"/>
      <c r="AH104" s="362"/>
      <c r="AI104" s="362"/>
      <c r="AJ104" s="362"/>
      <c r="AK104" s="362"/>
      <c r="AL104" s="362"/>
      <c r="AM104" s="368">
        <v>45783</v>
      </c>
      <c r="AN104" s="361" t="s">
        <v>511</v>
      </c>
      <c r="AO104" s="445" t="s">
        <v>539</v>
      </c>
      <c r="AP104" s="445" t="s">
        <v>5841</v>
      </c>
      <c r="AQ104" s="445" t="s">
        <v>5841</v>
      </c>
    </row>
    <row r="105" spans="1:43" ht="14.5" hidden="1" x14ac:dyDescent="0.35">
      <c r="A105" s="362">
        <v>103</v>
      </c>
      <c r="B105" s="362" t="s">
        <v>512</v>
      </c>
      <c r="C105" s="362">
        <v>472</v>
      </c>
      <c r="D105" s="362" t="s">
        <v>172</v>
      </c>
      <c r="E105" s="362"/>
      <c r="F105" s="362"/>
      <c r="G105" s="362"/>
      <c r="H105" s="362" t="s">
        <v>24</v>
      </c>
      <c r="I105" s="362" t="s">
        <v>489</v>
      </c>
      <c r="J105" s="361" t="s">
        <v>513</v>
      </c>
      <c r="K105" s="362"/>
      <c r="L105" s="362" t="s">
        <v>90</v>
      </c>
      <c r="M105" s="362" t="s">
        <v>180</v>
      </c>
      <c r="N105" s="362" t="s">
        <v>90</v>
      </c>
      <c r="O105" s="362" t="s">
        <v>90</v>
      </c>
      <c r="P105" s="482"/>
      <c r="Q105" s="362"/>
      <c r="R105" s="362"/>
      <c r="S105" s="362"/>
      <c r="T105" s="362"/>
      <c r="U105" s="362"/>
      <c r="V105" s="362"/>
      <c r="W105" s="362"/>
      <c r="X105" s="362"/>
      <c r="Y105" s="362"/>
      <c r="Z105" s="362"/>
      <c r="AA105" s="366"/>
      <c r="AB105" s="367"/>
      <c r="AC105" s="362" t="s">
        <v>24</v>
      </c>
      <c r="AD105" s="362" t="s">
        <v>8</v>
      </c>
      <c r="AE105" s="362"/>
      <c r="AF105" s="362"/>
      <c r="AG105" s="362"/>
      <c r="AH105" s="362"/>
      <c r="AI105" s="362"/>
      <c r="AJ105" s="362"/>
      <c r="AK105" s="362"/>
      <c r="AL105" s="362"/>
      <c r="AM105" s="368">
        <v>45783</v>
      </c>
      <c r="AN105" s="361" t="s">
        <v>514</v>
      </c>
      <c r="AO105" s="445" t="s">
        <v>539</v>
      </c>
      <c r="AP105" s="445" t="s">
        <v>5841</v>
      </c>
      <c r="AQ105" s="445" t="s">
        <v>5841</v>
      </c>
    </row>
    <row r="106" spans="1:43" ht="87" hidden="1" x14ac:dyDescent="0.35">
      <c r="A106" s="362">
        <v>104</v>
      </c>
      <c r="B106" s="362" t="s">
        <v>515</v>
      </c>
      <c r="C106" s="362">
        <v>472</v>
      </c>
      <c r="D106" s="362" t="s">
        <v>172</v>
      </c>
      <c r="E106" s="362"/>
      <c r="F106" s="362"/>
      <c r="G106" s="362"/>
      <c r="H106" s="362" t="s">
        <v>24</v>
      </c>
      <c r="I106" s="362" t="s">
        <v>489</v>
      </c>
      <c r="J106" s="361" t="s">
        <v>516</v>
      </c>
      <c r="K106" s="362"/>
      <c r="L106" s="362" t="s">
        <v>90</v>
      </c>
      <c r="M106" s="362" t="s">
        <v>9</v>
      </c>
      <c r="N106" s="362" t="s">
        <v>90</v>
      </c>
      <c r="O106" s="362" t="s">
        <v>90</v>
      </c>
      <c r="P106" s="482" t="s">
        <v>6068</v>
      </c>
      <c r="Q106" s="361" t="s">
        <v>6069</v>
      </c>
      <c r="R106" s="361" t="s">
        <v>6070</v>
      </c>
      <c r="S106" s="361" t="s">
        <v>6071</v>
      </c>
      <c r="T106" s="362" t="s">
        <v>6072</v>
      </c>
      <c r="U106" s="368" t="s">
        <v>6073</v>
      </c>
      <c r="V106" s="368"/>
      <c r="W106" s="362" t="s">
        <v>6074</v>
      </c>
      <c r="X106" s="362" t="s">
        <v>6075</v>
      </c>
      <c r="Y106" s="362"/>
      <c r="Z106" s="362"/>
      <c r="AA106" s="366" t="s">
        <v>6076</v>
      </c>
      <c r="AB106" s="362" t="s">
        <v>6077</v>
      </c>
      <c r="AC106" s="362" t="s">
        <v>24</v>
      </c>
      <c r="AD106" s="362" t="s">
        <v>40</v>
      </c>
      <c r="AE106" s="362"/>
      <c r="AF106" s="362"/>
      <c r="AG106" s="362"/>
      <c r="AH106" s="362"/>
      <c r="AI106" s="368" t="s">
        <v>6078</v>
      </c>
      <c r="AJ106" s="368"/>
      <c r="AK106" s="368"/>
      <c r="AL106" s="368"/>
      <c r="AM106" s="362"/>
      <c r="AN106" s="361"/>
      <c r="AO106" s="445" t="s">
        <v>5839</v>
      </c>
      <c r="AP106" s="445" t="s">
        <v>5839</v>
      </c>
      <c r="AQ106" s="445" t="s">
        <v>5839</v>
      </c>
    </row>
    <row r="107" spans="1:43" ht="87" hidden="1" x14ac:dyDescent="0.35">
      <c r="A107" s="362">
        <v>105</v>
      </c>
      <c r="B107" s="362" t="s">
        <v>518</v>
      </c>
      <c r="C107" s="362">
        <v>472</v>
      </c>
      <c r="D107" s="362" t="s">
        <v>172</v>
      </c>
      <c r="E107" s="362"/>
      <c r="F107" s="362"/>
      <c r="G107" s="362"/>
      <c r="H107" s="362" t="s">
        <v>24</v>
      </c>
      <c r="I107" s="362" t="s">
        <v>489</v>
      </c>
      <c r="J107" s="361" t="s">
        <v>519</v>
      </c>
      <c r="K107" s="362"/>
      <c r="L107" s="362" t="s">
        <v>90</v>
      </c>
      <c r="M107" s="362" t="s">
        <v>9</v>
      </c>
      <c r="N107" s="362" t="s">
        <v>90</v>
      </c>
      <c r="O107" s="362" t="s">
        <v>90</v>
      </c>
      <c r="P107" s="486" t="s">
        <v>6079</v>
      </c>
      <c r="Q107" s="361" t="s">
        <v>6080</v>
      </c>
      <c r="R107" s="361" t="s">
        <v>6081</v>
      </c>
      <c r="S107" s="361" t="s">
        <v>6076</v>
      </c>
      <c r="T107" s="362" t="s">
        <v>6077</v>
      </c>
      <c r="U107" s="368"/>
      <c r="V107" s="368"/>
      <c r="W107" s="362"/>
      <c r="X107" s="362"/>
      <c r="Y107" s="362"/>
      <c r="Z107" s="362"/>
      <c r="AA107" s="366"/>
      <c r="AB107" s="362"/>
      <c r="AC107" s="362" t="s">
        <v>24</v>
      </c>
      <c r="AD107" s="362" t="s">
        <v>40</v>
      </c>
      <c r="AE107" s="362"/>
      <c r="AF107" s="362"/>
      <c r="AG107" s="362"/>
      <c r="AH107" s="362"/>
      <c r="AI107" s="368"/>
      <c r="AJ107" s="368"/>
      <c r="AK107" s="368"/>
      <c r="AL107" s="368"/>
      <c r="AM107" s="362"/>
      <c r="AN107" s="361"/>
      <c r="AO107" s="445" t="s">
        <v>5839</v>
      </c>
      <c r="AP107" s="445" t="s">
        <v>5839</v>
      </c>
      <c r="AQ107" s="445" t="s">
        <v>5839</v>
      </c>
    </row>
    <row r="108" spans="1:43" ht="43.5" hidden="1" x14ac:dyDescent="0.35">
      <c r="A108" s="362">
        <v>106</v>
      </c>
      <c r="B108" s="362" t="s">
        <v>520</v>
      </c>
      <c r="C108" s="362">
        <v>472</v>
      </c>
      <c r="D108" s="362" t="s">
        <v>172</v>
      </c>
      <c r="E108" s="362"/>
      <c r="F108" s="362"/>
      <c r="G108" s="362"/>
      <c r="H108" s="362" t="s">
        <v>24</v>
      </c>
      <c r="I108" s="362" t="s">
        <v>521</v>
      </c>
      <c r="J108" s="361" t="s">
        <v>522</v>
      </c>
      <c r="K108" s="362"/>
      <c r="L108" s="362" t="s">
        <v>90</v>
      </c>
      <c r="M108" s="362" t="s">
        <v>9</v>
      </c>
      <c r="N108" s="362" t="s">
        <v>90</v>
      </c>
      <c r="O108" s="362" t="s">
        <v>90</v>
      </c>
      <c r="P108" s="482" t="s">
        <v>517</v>
      </c>
      <c r="Q108" s="361"/>
      <c r="R108" s="361"/>
      <c r="S108" s="361"/>
      <c r="T108" s="363"/>
      <c r="U108" s="362"/>
      <c r="V108" s="362"/>
      <c r="W108" s="362"/>
      <c r="X108" s="362"/>
      <c r="Y108" s="362"/>
      <c r="Z108" s="362"/>
      <c r="AA108" s="366"/>
      <c r="AB108" s="370"/>
      <c r="AC108" s="362" t="s">
        <v>24</v>
      </c>
      <c r="AD108" s="362" t="s">
        <v>40</v>
      </c>
      <c r="AE108" s="362"/>
      <c r="AF108" s="362"/>
      <c r="AG108" s="362"/>
      <c r="AH108" s="362"/>
      <c r="AI108" s="362"/>
      <c r="AJ108" s="362"/>
      <c r="AK108" s="362"/>
      <c r="AL108" s="362"/>
      <c r="AM108" s="362"/>
      <c r="AN108" s="361"/>
      <c r="AO108" s="445" t="s">
        <v>5839</v>
      </c>
      <c r="AP108" s="445" t="s">
        <v>5839</v>
      </c>
      <c r="AQ108" s="445" t="s">
        <v>5839</v>
      </c>
    </row>
    <row r="109" spans="1:43" ht="43.5" hidden="1" x14ac:dyDescent="0.35">
      <c r="A109" s="362">
        <v>107</v>
      </c>
      <c r="B109" s="362" t="s">
        <v>523</v>
      </c>
      <c r="C109" s="362">
        <v>472</v>
      </c>
      <c r="D109" s="362" t="s">
        <v>172</v>
      </c>
      <c r="E109" s="362"/>
      <c r="F109" s="362"/>
      <c r="G109" s="362"/>
      <c r="H109" s="362" t="s">
        <v>61</v>
      </c>
      <c r="I109" s="362" t="s">
        <v>524</v>
      </c>
      <c r="J109" s="361" t="s">
        <v>525</v>
      </c>
      <c r="K109" s="362"/>
      <c r="L109" s="362" t="s">
        <v>90</v>
      </c>
      <c r="M109" s="362" t="s">
        <v>9</v>
      </c>
      <c r="N109" s="362" t="s">
        <v>90</v>
      </c>
      <c r="O109" s="362" t="s">
        <v>90</v>
      </c>
      <c r="P109" s="482" t="s">
        <v>6082</v>
      </c>
      <c r="Q109" s="362"/>
      <c r="R109" s="362"/>
      <c r="S109" s="362"/>
      <c r="T109" s="362"/>
      <c r="U109" s="362"/>
      <c r="V109" s="362"/>
      <c r="W109" s="362"/>
      <c r="X109" s="362"/>
      <c r="Y109" s="362"/>
      <c r="Z109" s="362"/>
      <c r="AA109" s="366"/>
      <c r="AB109" s="367"/>
      <c r="AC109" s="362" t="s">
        <v>19</v>
      </c>
      <c r="AD109" s="362" t="s">
        <v>8</v>
      </c>
      <c r="AE109" s="362"/>
      <c r="AF109" s="362"/>
      <c r="AG109" s="362"/>
      <c r="AH109" s="362"/>
      <c r="AI109" s="362"/>
      <c r="AJ109" s="362"/>
      <c r="AK109" s="362"/>
      <c r="AL109" s="362"/>
      <c r="AM109" s="368">
        <v>45810</v>
      </c>
      <c r="AN109" s="361" t="s">
        <v>530</v>
      </c>
      <c r="AO109" s="445" t="s">
        <v>8</v>
      </c>
      <c r="AP109" s="445" t="s">
        <v>5876</v>
      </c>
      <c r="AQ109" s="445" t="s">
        <v>9</v>
      </c>
    </row>
    <row r="110" spans="1:43" ht="43.5" hidden="1" x14ac:dyDescent="0.35">
      <c r="A110" s="362">
        <v>108</v>
      </c>
      <c r="B110" s="362" t="s">
        <v>532</v>
      </c>
      <c r="C110" s="362">
        <v>472</v>
      </c>
      <c r="D110" s="362" t="s">
        <v>172</v>
      </c>
      <c r="E110" s="362"/>
      <c r="F110" s="362"/>
      <c r="G110" s="362"/>
      <c r="H110" s="362" t="s">
        <v>61</v>
      </c>
      <c r="I110" s="362" t="s">
        <v>524</v>
      </c>
      <c r="J110" s="361" t="s">
        <v>533</v>
      </c>
      <c r="K110" s="362"/>
      <c r="L110" s="362" t="s">
        <v>90</v>
      </c>
      <c r="M110" s="362" t="s">
        <v>9</v>
      </c>
      <c r="N110" s="362" t="s">
        <v>90</v>
      </c>
      <c r="O110" s="362" t="s">
        <v>90</v>
      </c>
      <c r="P110" s="482" t="s">
        <v>6082</v>
      </c>
      <c r="Q110" s="362"/>
      <c r="R110" s="362"/>
      <c r="S110" s="362"/>
      <c r="T110" s="362"/>
      <c r="U110" s="362"/>
      <c r="V110" s="362"/>
      <c r="W110" s="362"/>
      <c r="X110" s="362"/>
      <c r="Y110" s="362"/>
      <c r="Z110" s="362"/>
      <c r="AA110" s="366"/>
      <c r="AB110" s="370"/>
      <c r="AC110" s="362" t="s">
        <v>19</v>
      </c>
      <c r="AD110" s="362" t="s">
        <v>8</v>
      </c>
      <c r="AE110" s="362"/>
      <c r="AF110" s="362"/>
      <c r="AG110" s="362"/>
      <c r="AH110" s="362"/>
      <c r="AI110" s="362"/>
      <c r="AJ110" s="362"/>
      <c r="AK110" s="362"/>
      <c r="AL110" s="362"/>
      <c r="AM110" s="368">
        <v>45810</v>
      </c>
      <c r="AN110" s="361" t="s">
        <v>534</v>
      </c>
      <c r="AO110" s="445" t="s">
        <v>8</v>
      </c>
      <c r="AP110" s="445" t="s">
        <v>5876</v>
      </c>
      <c r="AQ110" s="445" t="s">
        <v>9</v>
      </c>
    </row>
    <row r="111" spans="1:43" ht="29" hidden="1" x14ac:dyDescent="0.35">
      <c r="A111" s="362">
        <v>109</v>
      </c>
      <c r="B111" s="362" t="s">
        <v>535</v>
      </c>
      <c r="C111" s="362">
        <v>472</v>
      </c>
      <c r="D111" s="362" t="s">
        <v>172</v>
      </c>
      <c r="E111" s="362"/>
      <c r="F111" s="362"/>
      <c r="G111" s="362"/>
      <c r="H111" s="362" t="s">
        <v>61</v>
      </c>
      <c r="I111" s="362" t="s">
        <v>536</v>
      </c>
      <c r="J111" s="361" t="s">
        <v>537</v>
      </c>
      <c r="K111" s="362"/>
      <c r="L111" s="362" t="s">
        <v>90</v>
      </c>
      <c r="M111" s="362" t="s">
        <v>180</v>
      </c>
      <c r="N111" s="362">
        <v>1</v>
      </c>
      <c r="O111" s="362" t="s">
        <v>90</v>
      </c>
      <c r="P111" s="482" t="s">
        <v>538</v>
      </c>
      <c r="Q111" s="362"/>
      <c r="R111" s="362"/>
      <c r="S111" s="362"/>
      <c r="T111" s="362"/>
      <c r="U111" s="362"/>
      <c r="V111" s="362"/>
      <c r="W111" s="362"/>
      <c r="X111" s="362"/>
      <c r="Y111" s="362"/>
      <c r="Z111" s="362"/>
      <c r="AA111" s="366"/>
      <c r="AB111" s="367"/>
      <c r="AC111" s="362" t="s">
        <v>19</v>
      </c>
      <c r="AD111" s="362" t="s">
        <v>8</v>
      </c>
      <c r="AE111" s="362"/>
      <c r="AF111" s="362"/>
      <c r="AG111" s="362"/>
      <c r="AH111" s="362"/>
      <c r="AI111" s="362"/>
      <c r="AJ111" s="362"/>
      <c r="AK111" s="362"/>
      <c r="AL111" s="362"/>
      <c r="AM111" s="368">
        <v>45810</v>
      </c>
      <c r="AN111" s="361" t="s">
        <v>540</v>
      </c>
      <c r="AO111" s="445" t="s">
        <v>539</v>
      </c>
      <c r="AP111" s="445" t="s">
        <v>5841</v>
      </c>
      <c r="AQ111" s="445" t="s">
        <v>5841</v>
      </c>
    </row>
    <row r="112" spans="1:43" ht="29" hidden="1" x14ac:dyDescent="0.35">
      <c r="A112" s="362">
        <v>110</v>
      </c>
      <c r="B112" s="362" t="s">
        <v>541</v>
      </c>
      <c r="C112" s="362">
        <v>472</v>
      </c>
      <c r="D112" s="362" t="s">
        <v>172</v>
      </c>
      <c r="E112" s="362"/>
      <c r="F112" s="362"/>
      <c r="G112" s="362"/>
      <c r="H112" s="362" t="s">
        <v>61</v>
      </c>
      <c r="I112" s="362" t="s">
        <v>542</v>
      </c>
      <c r="J112" s="361" t="s">
        <v>543</v>
      </c>
      <c r="K112" s="362"/>
      <c r="L112" s="362" t="s">
        <v>90</v>
      </c>
      <c r="M112" s="362" t="s">
        <v>180</v>
      </c>
      <c r="N112" s="362">
        <v>1</v>
      </c>
      <c r="O112" s="362" t="s">
        <v>90</v>
      </c>
      <c r="P112" s="482" t="s">
        <v>544</v>
      </c>
      <c r="Q112" s="362"/>
      <c r="R112" s="362"/>
      <c r="S112" s="362"/>
      <c r="T112" s="362"/>
      <c r="U112" s="362"/>
      <c r="V112" s="362"/>
      <c r="W112" s="362"/>
      <c r="X112" s="362"/>
      <c r="Y112" s="362"/>
      <c r="Z112" s="362"/>
      <c r="AA112" s="366"/>
      <c r="AB112" s="367"/>
      <c r="AC112" s="362" t="s">
        <v>19</v>
      </c>
      <c r="AD112" s="362" t="s">
        <v>8</v>
      </c>
      <c r="AE112" s="362"/>
      <c r="AF112" s="362"/>
      <c r="AG112" s="362"/>
      <c r="AH112" s="362"/>
      <c r="AI112" s="362"/>
      <c r="AJ112" s="362"/>
      <c r="AK112" s="362"/>
      <c r="AL112" s="362"/>
      <c r="AM112" s="368">
        <v>45810</v>
      </c>
      <c r="AN112" s="361" t="s">
        <v>545</v>
      </c>
      <c r="AO112" s="445" t="s">
        <v>539</v>
      </c>
      <c r="AP112" s="445" t="s">
        <v>5841</v>
      </c>
      <c r="AQ112" s="445" t="s">
        <v>5841</v>
      </c>
    </row>
    <row r="113" spans="1:43" ht="14.5" hidden="1" x14ac:dyDescent="0.35">
      <c r="A113" s="362">
        <v>111</v>
      </c>
      <c r="B113" s="362" t="s">
        <v>546</v>
      </c>
      <c r="C113" s="362">
        <v>472</v>
      </c>
      <c r="D113" s="362" t="s">
        <v>172</v>
      </c>
      <c r="E113" s="362"/>
      <c r="F113" s="362"/>
      <c r="G113" s="362"/>
      <c r="H113" s="362" t="s">
        <v>61</v>
      </c>
      <c r="I113" s="362" t="s">
        <v>542</v>
      </c>
      <c r="J113" s="361" t="s">
        <v>547</v>
      </c>
      <c r="K113" s="362"/>
      <c r="L113" s="362" t="s">
        <v>90</v>
      </c>
      <c r="M113" s="362" t="s">
        <v>9</v>
      </c>
      <c r="N113" s="362" t="s">
        <v>90</v>
      </c>
      <c r="O113" s="362" t="s">
        <v>90</v>
      </c>
      <c r="P113" s="482" t="s">
        <v>548</v>
      </c>
      <c r="Q113" s="362"/>
      <c r="R113" s="362"/>
      <c r="S113" s="362"/>
      <c r="T113" s="362"/>
      <c r="U113" s="362"/>
      <c r="V113" s="362"/>
      <c r="W113" s="362"/>
      <c r="X113" s="362"/>
      <c r="Y113" s="362"/>
      <c r="Z113" s="362"/>
      <c r="AA113" s="366"/>
      <c r="AB113" s="367"/>
      <c r="AC113" s="362" t="s">
        <v>19</v>
      </c>
      <c r="AD113" s="362" t="s">
        <v>8</v>
      </c>
      <c r="AE113" s="362"/>
      <c r="AF113" s="362"/>
      <c r="AG113" s="362"/>
      <c r="AH113" s="362"/>
      <c r="AI113" s="362"/>
      <c r="AJ113" s="362"/>
      <c r="AK113" s="362"/>
      <c r="AL113" s="362"/>
      <c r="AM113" s="368">
        <v>45845</v>
      </c>
      <c r="AN113" s="361" t="s">
        <v>550</v>
      </c>
      <c r="AO113" s="445" t="s">
        <v>539</v>
      </c>
      <c r="AP113" s="445" t="s">
        <v>5841</v>
      </c>
      <c r="AQ113" s="445" t="s">
        <v>5840</v>
      </c>
    </row>
    <row r="114" spans="1:43" ht="72.5" hidden="1" x14ac:dyDescent="0.35">
      <c r="A114" s="362">
        <v>112</v>
      </c>
      <c r="B114" s="362" t="s">
        <v>551</v>
      </c>
      <c r="C114" s="362">
        <v>472</v>
      </c>
      <c r="D114" s="362" t="s">
        <v>172</v>
      </c>
      <c r="E114" s="362"/>
      <c r="F114" s="362"/>
      <c r="G114" s="362"/>
      <c r="H114" s="362" t="s">
        <v>61</v>
      </c>
      <c r="I114" s="362" t="s">
        <v>542</v>
      </c>
      <c r="J114" s="361" t="s">
        <v>552</v>
      </c>
      <c r="K114" s="362"/>
      <c r="L114" s="362" t="s">
        <v>90</v>
      </c>
      <c r="M114" s="362" t="s">
        <v>9</v>
      </c>
      <c r="N114" s="362" t="s">
        <v>90</v>
      </c>
      <c r="O114" s="362" t="s">
        <v>90</v>
      </c>
      <c r="P114" s="482" t="s">
        <v>6083</v>
      </c>
      <c r="Q114" s="369" t="s">
        <v>6084</v>
      </c>
      <c r="R114" s="369" t="s">
        <v>6085</v>
      </c>
      <c r="S114" s="369" t="s">
        <v>6086</v>
      </c>
      <c r="T114" s="362" t="s">
        <v>6087</v>
      </c>
      <c r="U114" s="362" t="s">
        <v>6088</v>
      </c>
      <c r="V114" s="362"/>
      <c r="W114" s="362" t="s">
        <v>6089</v>
      </c>
      <c r="X114" s="362" t="s">
        <v>6090</v>
      </c>
      <c r="Y114" s="362"/>
      <c r="Z114" s="362"/>
      <c r="AA114" s="366" t="s">
        <v>6091</v>
      </c>
      <c r="AB114" s="367" t="s">
        <v>6092</v>
      </c>
      <c r="AC114" s="362" t="s">
        <v>19</v>
      </c>
      <c r="AD114" s="362" t="s">
        <v>8</v>
      </c>
      <c r="AE114" s="362"/>
      <c r="AF114" s="362"/>
      <c r="AG114" s="362"/>
      <c r="AH114" s="362"/>
      <c r="AI114" s="362" t="s">
        <v>6093</v>
      </c>
      <c r="AJ114" s="362"/>
      <c r="AK114" s="362"/>
      <c r="AL114" s="362"/>
      <c r="AM114" s="362" t="s">
        <v>555</v>
      </c>
      <c r="AN114" s="361" t="s">
        <v>554</v>
      </c>
      <c r="AO114" s="445" t="s">
        <v>539</v>
      </c>
      <c r="AP114" s="445" t="s">
        <v>5841</v>
      </c>
      <c r="AQ114" s="445" t="s">
        <v>5840</v>
      </c>
    </row>
    <row r="115" spans="1:43" ht="14.5" hidden="1" x14ac:dyDescent="0.35">
      <c r="A115" s="362">
        <v>113</v>
      </c>
      <c r="B115" s="362" t="s">
        <v>556</v>
      </c>
      <c r="C115" s="362">
        <v>472</v>
      </c>
      <c r="D115" s="362" t="s">
        <v>172</v>
      </c>
      <c r="E115" s="362"/>
      <c r="F115" s="362"/>
      <c r="G115" s="362"/>
      <c r="H115" s="362" t="s">
        <v>61</v>
      </c>
      <c r="I115" s="362" t="s">
        <v>542</v>
      </c>
      <c r="J115" s="361" t="s">
        <v>557</v>
      </c>
      <c r="K115" s="362"/>
      <c r="L115" s="362" t="s">
        <v>90</v>
      </c>
      <c r="M115" s="362" t="s">
        <v>180</v>
      </c>
      <c r="N115" s="362">
        <v>1</v>
      </c>
      <c r="O115" s="362" t="s">
        <v>90</v>
      </c>
      <c r="P115" s="482"/>
      <c r="Q115" s="362"/>
      <c r="R115" s="362"/>
      <c r="S115" s="362"/>
      <c r="T115" s="362"/>
      <c r="U115" s="362"/>
      <c r="V115" s="362"/>
      <c r="W115" s="362"/>
      <c r="X115" s="362"/>
      <c r="Y115" s="362"/>
      <c r="Z115" s="362"/>
      <c r="AA115" s="366"/>
      <c r="AB115" s="367"/>
      <c r="AC115" s="362" t="s">
        <v>19</v>
      </c>
      <c r="AD115" s="362" t="s">
        <v>8</v>
      </c>
      <c r="AE115" s="362"/>
      <c r="AF115" s="362"/>
      <c r="AG115" s="362"/>
      <c r="AH115" s="362"/>
      <c r="AI115" s="362"/>
      <c r="AJ115" s="362"/>
      <c r="AK115" s="362"/>
      <c r="AL115" s="362"/>
      <c r="AM115" s="368">
        <v>45810</v>
      </c>
      <c r="AN115" s="361" t="s">
        <v>558</v>
      </c>
      <c r="AO115" s="445" t="s">
        <v>539</v>
      </c>
      <c r="AP115" s="445" t="s">
        <v>5841</v>
      </c>
      <c r="AQ115" s="445" t="s">
        <v>5841</v>
      </c>
    </row>
    <row r="116" spans="1:43" ht="43.5" hidden="1" x14ac:dyDescent="0.35">
      <c r="A116" s="362">
        <v>114</v>
      </c>
      <c r="B116" s="362" t="s">
        <v>559</v>
      </c>
      <c r="C116" s="362">
        <v>472</v>
      </c>
      <c r="D116" s="362" t="s">
        <v>172</v>
      </c>
      <c r="E116" s="362"/>
      <c r="F116" s="362"/>
      <c r="G116" s="362"/>
      <c r="H116" s="362" t="s">
        <v>61</v>
      </c>
      <c r="I116" s="362" t="s">
        <v>542</v>
      </c>
      <c r="J116" s="361" t="s">
        <v>560</v>
      </c>
      <c r="K116" s="362"/>
      <c r="L116" s="362" t="s">
        <v>90</v>
      </c>
      <c r="M116" s="362" t="s">
        <v>180</v>
      </c>
      <c r="N116" s="362">
        <v>1</v>
      </c>
      <c r="O116" s="362" t="s">
        <v>90</v>
      </c>
      <c r="P116" s="482" t="s">
        <v>561</v>
      </c>
      <c r="Q116" s="362"/>
      <c r="R116" s="362"/>
      <c r="S116" s="362"/>
      <c r="T116" s="362"/>
      <c r="U116" s="362"/>
      <c r="V116" s="362"/>
      <c r="W116" s="362"/>
      <c r="X116" s="362"/>
      <c r="Y116" s="362"/>
      <c r="Z116" s="362"/>
      <c r="AA116" s="366"/>
      <c r="AB116" s="367"/>
      <c r="AC116" s="362" t="s">
        <v>19</v>
      </c>
      <c r="AD116" s="362" t="s">
        <v>8</v>
      </c>
      <c r="AE116" s="362"/>
      <c r="AF116" s="362"/>
      <c r="AG116" s="362"/>
      <c r="AH116" s="362"/>
      <c r="AI116" s="362"/>
      <c r="AJ116" s="362"/>
      <c r="AK116" s="362"/>
      <c r="AL116" s="362"/>
      <c r="AM116" s="368">
        <v>45810</v>
      </c>
      <c r="AN116" s="361" t="s">
        <v>562</v>
      </c>
      <c r="AO116" s="445" t="s">
        <v>539</v>
      </c>
      <c r="AP116" s="445" t="s">
        <v>5841</v>
      </c>
      <c r="AQ116" s="445" t="s">
        <v>5841</v>
      </c>
    </row>
    <row r="117" spans="1:43" ht="43.5" hidden="1" x14ac:dyDescent="0.35">
      <c r="A117" s="362">
        <v>115</v>
      </c>
      <c r="B117" s="362" t="s">
        <v>563</v>
      </c>
      <c r="C117" s="362">
        <v>472</v>
      </c>
      <c r="D117" s="362" t="s">
        <v>172</v>
      </c>
      <c r="E117" s="362"/>
      <c r="F117" s="362"/>
      <c r="G117" s="362"/>
      <c r="H117" s="362" t="s">
        <v>61</v>
      </c>
      <c r="I117" s="362" t="s">
        <v>542</v>
      </c>
      <c r="J117" s="361" t="s">
        <v>564</v>
      </c>
      <c r="K117" s="362"/>
      <c r="L117" s="362" t="s">
        <v>90</v>
      </c>
      <c r="M117" s="362" t="s">
        <v>180</v>
      </c>
      <c r="N117" s="362">
        <v>1</v>
      </c>
      <c r="O117" s="362" t="s">
        <v>90</v>
      </c>
      <c r="P117" s="482" t="s">
        <v>565</v>
      </c>
      <c r="Q117" s="362"/>
      <c r="R117" s="362"/>
      <c r="S117" s="362"/>
      <c r="T117" s="362"/>
      <c r="U117" s="362"/>
      <c r="V117" s="362"/>
      <c r="W117" s="362"/>
      <c r="X117" s="362"/>
      <c r="Y117" s="362"/>
      <c r="Z117" s="362"/>
      <c r="AA117" s="366"/>
      <c r="AB117" s="367"/>
      <c r="AC117" s="362" t="s">
        <v>19</v>
      </c>
      <c r="AD117" s="362" t="s">
        <v>8</v>
      </c>
      <c r="AE117" s="362"/>
      <c r="AF117" s="362"/>
      <c r="AG117" s="362"/>
      <c r="AH117" s="362"/>
      <c r="AI117" s="362"/>
      <c r="AJ117" s="362"/>
      <c r="AK117" s="362"/>
      <c r="AL117" s="362"/>
      <c r="AM117" s="368">
        <v>45810</v>
      </c>
      <c r="AN117" s="361" t="s">
        <v>566</v>
      </c>
      <c r="AO117" s="445" t="s">
        <v>539</v>
      </c>
      <c r="AP117" s="445" t="s">
        <v>5841</v>
      </c>
      <c r="AQ117" s="445" t="s">
        <v>5841</v>
      </c>
    </row>
    <row r="118" spans="1:43" ht="14.5" hidden="1" x14ac:dyDescent="0.35">
      <c r="A118" s="362">
        <v>116</v>
      </c>
      <c r="B118" s="362" t="s">
        <v>567</v>
      </c>
      <c r="C118" s="362">
        <v>472</v>
      </c>
      <c r="D118" s="362" t="s">
        <v>172</v>
      </c>
      <c r="E118" s="362"/>
      <c r="F118" s="362"/>
      <c r="G118" s="362"/>
      <c r="H118" s="362" t="s">
        <v>61</v>
      </c>
      <c r="I118" s="362" t="s">
        <v>568</v>
      </c>
      <c r="J118" s="361" t="s">
        <v>569</v>
      </c>
      <c r="K118" s="362"/>
      <c r="L118" s="362" t="s">
        <v>90</v>
      </c>
      <c r="M118" s="362" t="s">
        <v>9</v>
      </c>
      <c r="N118" s="362" t="s">
        <v>90</v>
      </c>
      <c r="O118" s="362" t="s">
        <v>90</v>
      </c>
      <c r="P118" s="482" t="e">
        <v>#N/A</v>
      </c>
      <c r="Q118" s="362"/>
      <c r="R118" s="362"/>
      <c r="S118" s="362"/>
      <c r="T118" s="362"/>
      <c r="U118" s="362"/>
      <c r="V118" s="362"/>
      <c r="W118" s="362"/>
      <c r="X118" s="362"/>
      <c r="Y118" s="362"/>
      <c r="Z118" s="362"/>
      <c r="AA118" s="366"/>
      <c r="AB118" s="367"/>
      <c r="AC118" s="362" t="s">
        <v>19</v>
      </c>
      <c r="AD118" s="362" t="s">
        <v>8</v>
      </c>
      <c r="AE118" s="362"/>
      <c r="AF118" s="362"/>
      <c r="AG118" s="362"/>
      <c r="AH118" s="362"/>
      <c r="AI118" s="362"/>
      <c r="AJ118" s="362"/>
      <c r="AK118" s="362"/>
      <c r="AL118" s="362"/>
      <c r="AM118" s="368">
        <v>45847</v>
      </c>
      <c r="AN118" s="361" t="s">
        <v>571</v>
      </c>
      <c r="AO118" s="445" t="s">
        <v>539</v>
      </c>
      <c r="AP118" s="445" t="s">
        <v>5841</v>
      </c>
      <c r="AQ118" s="445" t="s">
        <v>5840</v>
      </c>
    </row>
    <row r="119" spans="1:43" ht="43.5" hidden="1" x14ac:dyDescent="0.35">
      <c r="A119" s="362">
        <v>117</v>
      </c>
      <c r="B119" s="362" t="s">
        <v>572</v>
      </c>
      <c r="C119" s="362">
        <v>472</v>
      </c>
      <c r="D119" s="362" t="s">
        <v>172</v>
      </c>
      <c r="E119" s="362"/>
      <c r="F119" s="362"/>
      <c r="G119" s="362"/>
      <c r="H119" s="362" t="s">
        <v>61</v>
      </c>
      <c r="I119" s="362" t="s">
        <v>568</v>
      </c>
      <c r="J119" s="361" t="s">
        <v>573</v>
      </c>
      <c r="K119" s="362"/>
      <c r="L119" s="362" t="s">
        <v>90</v>
      </c>
      <c r="M119" s="362" t="s">
        <v>9</v>
      </c>
      <c r="N119" s="362" t="s">
        <v>90</v>
      </c>
      <c r="O119" s="362" t="s">
        <v>90</v>
      </c>
      <c r="P119" s="482" t="s">
        <v>6094</v>
      </c>
      <c r="Q119" s="362"/>
      <c r="R119" s="362"/>
      <c r="S119" s="362"/>
      <c r="T119" s="362"/>
      <c r="U119" s="362"/>
      <c r="V119" s="362"/>
      <c r="W119" s="362"/>
      <c r="X119" s="362"/>
      <c r="Y119" s="362"/>
      <c r="Z119" s="362"/>
      <c r="AA119" s="366"/>
      <c r="AB119" s="367"/>
      <c r="AC119" s="362" t="s">
        <v>19</v>
      </c>
      <c r="AD119" s="362" t="s">
        <v>8</v>
      </c>
      <c r="AE119" s="362"/>
      <c r="AF119" s="362"/>
      <c r="AG119" s="362"/>
      <c r="AH119" s="362"/>
      <c r="AI119" s="362"/>
      <c r="AJ119" s="362"/>
      <c r="AK119" s="362"/>
      <c r="AL119" s="362"/>
      <c r="AM119" s="368">
        <v>45847</v>
      </c>
      <c r="AN119" s="361" t="s">
        <v>575</v>
      </c>
      <c r="AO119" s="445" t="s">
        <v>539</v>
      </c>
      <c r="AP119" s="445" t="s">
        <v>5841</v>
      </c>
      <c r="AQ119" s="445" t="s">
        <v>5840</v>
      </c>
    </row>
    <row r="120" spans="1:43" ht="14.5" hidden="1" x14ac:dyDescent="0.35">
      <c r="A120" s="362">
        <v>118</v>
      </c>
      <c r="B120" s="362" t="s">
        <v>576</v>
      </c>
      <c r="C120" s="362">
        <v>472</v>
      </c>
      <c r="D120" s="362" t="s">
        <v>172</v>
      </c>
      <c r="E120" s="362"/>
      <c r="F120" s="362"/>
      <c r="G120" s="362"/>
      <c r="H120" s="362" t="s">
        <v>61</v>
      </c>
      <c r="I120" s="362" t="s">
        <v>536</v>
      </c>
      <c r="J120" s="361" t="s">
        <v>577</v>
      </c>
      <c r="K120" s="362"/>
      <c r="L120" s="362" t="s">
        <v>90</v>
      </c>
      <c r="M120" s="362" t="s">
        <v>180</v>
      </c>
      <c r="N120" s="362">
        <v>1</v>
      </c>
      <c r="O120" s="362" t="s">
        <v>90</v>
      </c>
      <c r="P120" s="482"/>
      <c r="Q120" s="362"/>
      <c r="R120" s="362"/>
      <c r="S120" s="362"/>
      <c r="T120" s="362"/>
      <c r="U120" s="362"/>
      <c r="V120" s="362"/>
      <c r="W120" s="362"/>
      <c r="X120" s="362"/>
      <c r="Y120" s="362"/>
      <c r="Z120" s="362"/>
      <c r="AA120" s="366"/>
      <c r="AB120" s="367"/>
      <c r="AC120" s="362" t="s">
        <v>19</v>
      </c>
      <c r="AD120" s="362" t="s">
        <v>8</v>
      </c>
      <c r="AE120" s="362"/>
      <c r="AF120" s="362"/>
      <c r="AG120" s="362"/>
      <c r="AH120" s="362"/>
      <c r="AI120" s="362"/>
      <c r="AJ120" s="362"/>
      <c r="AK120" s="362"/>
      <c r="AL120" s="362"/>
      <c r="AM120" s="368">
        <v>45810</v>
      </c>
      <c r="AN120" s="361" t="s">
        <v>578</v>
      </c>
      <c r="AO120" s="445" t="s">
        <v>539</v>
      </c>
      <c r="AP120" s="445" t="s">
        <v>5841</v>
      </c>
      <c r="AQ120" s="445" t="s">
        <v>5841</v>
      </c>
    </row>
    <row r="121" spans="1:43" ht="14.5" hidden="1" x14ac:dyDescent="0.35">
      <c r="A121" s="362">
        <v>119</v>
      </c>
      <c r="B121" s="362" t="s">
        <v>579</v>
      </c>
      <c r="C121" s="362">
        <v>472</v>
      </c>
      <c r="D121" s="362" t="s">
        <v>172</v>
      </c>
      <c r="E121" s="362"/>
      <c r="F121" s="362"/>
      <c r="G121" s="362"/>
      <c r="H121" s="362" t="s">
        <v>61</v>
      </c>
      <c r="I121" s="362" t="s">
        <v>536</v>
      </c>
      <c r="J121" s="361" t="s">
        <v>580</v>
      </c>
      <c r="K121" s="362"/>
      <c r="L121" s="362" t="s">
        <v>90</v>
      </c>
      <c r="M121" s="362" t="s">
        <v>180</v>
      </c>
      <c r="N121" s="362">
        <v>1</v>
      </c>
      <c r="O121" s="362" t="s">
        <v>90</v>
      </c>
      <c r="P121" s="482"/>
      <c r="Q121" s="362"/>
      <c r="R121" s="362"/>
      <c r="S121" s="362"/>
      <c r="T121" s="362"/>
      <c r="U121" s="362"/>
      <c r="V121" s="362"/>
      <c r="W121" s="362"/>
      <c r="X121" s="362"/>
      <c r="Y121" s="362"/>
      <c r="Z121" s="362"/>
      <c r="AA121" s="366"/>
      <c r="AB121" s="367"/>
      <c r="AC121" s="362" t="s">
        <v>19</v>
      </c>
      <c r="AD121" s="362" t="s">
        <v>8</v>
      </c>
      <c r="AE121" s="362"/>
      <c r="AF121" s="362"/>
      <c r="AG121" s="362"/>
      <c r="AH121" s="362"/>
      <c r="AI121" s="362"/>
      <c r="AJ121" s="362"/>
      <c r="AK121" s="362"/>
      <c r="AL121" s="362"/>
      <c r="AM121" s="368">
        <v>45810</v>
      </c>
      <c r="AN121" s="361" t="s">
        <v>581</v>
      </c>
      <c r="AO121" s="445" t="s">
        <v>539</v>
      </c>
      <c r="AP121" s="445" t="s">
        <v>5841</v>
      </c>
      <c r="AQ121" s="445" t="s">
        <v>5841</v>
      </c>
    </row>
    <row r="122" spans="1:43" ht="14.5" hidden="1" x14ac:dyDescent="0.35">
      <c r="A122" s="362">
        <v>120</v>
      </c>
      <c r="B122" s="362" t="s">
        <v>582</v>
      </c>
      <c r="C122" s="362">
        <v>472</v>
      </c>
      <c r="D122" s="362" t="s">
        <v>172</v>
      </c>
      <c r="E122" s="362"/>
      <c r="F122" s="362"/>
      <c r="G122" s="362"/>
      <c r="H122" s="362" t="s">
        <v>61</v>
      </c>
      <c r="I122" s="362" t="s">
        <v>536</v>
      </c>
      <c r="J122" s="361" t="s">
        <v>583</v>
      </c>
      <c r="K122" s="362"/>
      <c r="L122" s="362" t="s">
        <v>90</v>
      </c>
      <c r="M122" s="362" t="s">
        <v>180</v>
      </c>
      <c r="N122" s="362">
        <v>1</v>
      </c>
      <c r="O122" s="362" t="s">
        <v>90</v>
      </c>
      <c r="P122" s="482"/>
      <c r="Q122" s="362"/>
      <c r="R122" s="362"/>
      <c r="S122" s="362"/>
      <c r="T122" s="362"/>
      <c r="U122" s="362"/>
      <c r="V122" s="362"/>
      <c r="W122" s="362"/>
      <c r="X122" s="362"/>
      <c r="Y122" s="362"/>
      <c r="Z122" s="362"/>
      <c r="AA122" s="366"/>
      <c r="AB122" s="367"/>
      <c r="AC122" s="362" t="s">
        <v>19</v>
      </c>
      <c r="AD122" s="362" t="s">
        <v>8</v>
      </c>
      <c r="AE122" s="362"/>
      <c r="AF122" s="362"/>
      <c r="AG122" s="362"/>
      <c r="AH122" s="362"/>
      <c r="AI122" s="362"/>
      <c r="AJ122" s="362"/>
      <c r="AK122" s="362"/>
      <c r="AL122" s="362"/>
      <c r="AM122" s="368">
        <v>45810</v>
      </c>
      <c r="AN122" s="361" t="s">
        <v>584</v>
      </c>
      <c r="AO122" s="445" t="s">
        <v>539</v>
      </c>
      <c r="AP122" s="445" t="s">
        <v>5841</v>
      </c>
      <c r="AQ122" s="445" t="s">
        <v>5841</v>
      </c>
    </row>
    <row r="123" spans="1:43" ht="14.5" hidden="1" x14ac:dyDescent="0.35">
      <c r="A123" s="362">
        <v>121</v>
      </c>
      <c r="B123" s="362" t="s">
        <v>585</v>
      </c>
      <c r="C123" s="362">
        <v>472</v>
      </c>
      <c r="D123" s="362" t="s">
        <v>172</v>
      </c>
      <c r="E123" s="362"/>
      <c r="F123" s="362"/>
      <c r="G123" s="362"/>
      <c r="H123" s="362" t="s">
        <v>61</v>
      </c>
      <c r="I123" s="362" t="s">
        <v>536</v>
      </c>
      <c r="J123" s="361" t="s">
        <v>586</v>
      </c>
      <c r="K123" s="362"/>
      <c r="L123" s="362" t="s">
        <v>90</v>
      </c>
      <c r="M123" s="362" t="s">
        <v>180</v>
      </c>
      <c r="N123" s="362">
        <v>1</v>
      </c>
      <c r="O123" s="362" t="s">
        <v>90</v>
      </c>
      <c r="P123" s="482"/>
      <c r="Q123" s="362"/>
      <c r="R123" s="362"/>
      <c r="S123" s="362"/>
      <c r="T123" s="362"/>
      <c r="U123" s="362"/>
      <c r="V123" s="362"/>
      <c r="W123" s="362"/>
      <c r="X123" s="362"/>
      <c r="Y123" s="362"/>
      <c r="Z123" s="362"/>
      <c r="AA123" s="366"/>
      <c r="AB123" s="367"/>
      <c r="AC123" s="362" t="s">
        <v>19</v>
      </c>
      <c r="AD123" s="362" t="s">
        <v>8</v>
      </c>
      <c r="AE123" s="362"/>
      <c r="AF123" s="362"/>
      <c r="AG123" s="362"/>
      <c r="AH123" s="362"/>
      <c r="AI123" s="362"/>
      <c r="AJ123" s="362"/>
      <c r="AK123" s="362"/>
      <c r="AL123" s="362"/>
      <c r="AM123" s="368">
        <v>45810</v>
      </c>
      <c r="AN123" s="361" t="s">
        <v>587</v>
      </c>
      <c r="AO123" s="445" t="s">
        <v>539</v>
      </c>
      <c r="AP123" s="445" t="s">
        <v>5841</v>
      </c>
      <c r="AQ123" s="445" t="s">
        <v>5841</v>
      </c>
    </row>
    <row r="124" spans="1:43" ht="14.5" hidden="1" x14ac:dyDescent="0.35">
      <c r="A124" s="362">
        <v>122</v>
      </c>
      <c r="B124" s="362" t="s">
        <v>588</v>
      </c>
      <c r="C124" s="362">
        <v>472</v>
      </c>
      <c r="D124" s="362" t="s">
        <v>172</v>
      </c>
      <c r="E124" s="362"/>
      <c r="F124" s="362"/>
      <c r="G124" s="362"/>
      <c r="H124" s="362" t="s">
        <v>61</v>
      </c>
      <c r="I124" s="362" t="s">
        <v>536</v>
      </c>
      <c r="J124" s="361" t="s">
        <v>589</v>
      </c>
      <c r="K124" s="362"/>
      <c r="L124" s="362" t="s">
        <v>90</v>
      </c>
      <c r="M124" s="362" t="s">
        <v>180</v>
      </c>
      <c r="N124" s="362">
        <v>1</v>
      </c>
      <c r="O124" s="362" t="s">
        <v>90</v>
      </c>
      <c r="P124" s="482"/>
      <c r="Q124" s="362"/>
      <c r="R124" s="362"/>
      <c r="S124" s="362"/>
      <c r="T124" s="362"/>
      <c r="U124" s="362"/>
      <c r="V124" s="362"/>
      <c r="W124" s="362"/>
      <c r="X124" s="362"/>
      <c r="Y124" s="362"/>
      <c r="Z124" s="362"/>
      <c r="AA124" s="366"/>
      <c r="AB124" s="367"/>
      <c r="AC124" s="362" t="s">
        <v>19</v>
      </c>
      <c r="AD124" s="362" t="s">
        <v>8</v>
      </c>
      <c r="AE124" s="362"/>
      <c r="AF124" s="362"/>
      <c r="AG124" s="362"/>
      <c r="AH124" s="362"/>
      <c r="AI124" s="362"/>
      <c r="AJ124" s="362"/>
      <c r="AK124" s="362"/>
      <c r="AL124" s="362"/>
      <c r="AM124" s="368">
        <v>45810</v>
      </c>
      <c r="AN124" s="361" t="s">
        <v>590</v>
      </c>
      <c r="AO124" s="445" t="s">
        <v>539</v>
      </c>
      <c r="AP124" s="445" t="s">
        <v>5841</v>
      </c>
      <c r="AQ124" s="445" t="s">
        <v>5841</v>
      </c>
    </row>
    <row r="125" spans="1:43" ht="29" hidden="1" x14ac:dyDescent="0.35">
      <c r="A125" s="362">
        <v>123</v>
      </c>
      <c r="B125" s="362" t="s">
        <v>591</v>
      </c>
      <c r="C125" s="362">
        <v>472</v>
      </c>
      <c r="D125" s="362" t="s">
        <v>172</v>
      </c>
      <c r="E125" s="362"/>
      <c r="F125" s="362"/>
      <c r="G125" s="362"/>
      <c r="H125" s="362" t="s">
        <v>61</v>
      </c>
      <c r="I125" s="362" t="s">
        <v>536</v>
      </c>
      <c r="J125" s="361" t="s">
        <v>592</v>
      </c>
      <c r="K125" s="362"/>
      <c r="L125" s="362" t="s">
        <v>90</v>
      </c>
      <c r="M125" s="362" t="s">
        <v>180</v>
      </c>
      <c r="N125" s="362">
        <v>1</v>
      </c>
      <c r="O125" s="362" t="s">
        <v>90</v>
      </c>
      <c r="P125" s="482"/>
      <c r="Q125" s="362"/>
      <c r="R125" s="362"/>
      <c r="S125" s="362"/>
      <c r="T125" s="362"/>
      <c r="U125" s="362"/>
      <c r="V125" s="362"/>
      <c r="W125" s="362"/>
      <c r="X125" s="362"/>
      <c r="Y125" s="362"/>
      <c r="Z125" s="362"/>
      <c r="AA125" s="366"/>
      <c r="AB125" s="367"/>
      <c r="AC125" s="362" t="s">
        <v>19</v>
      </c>
      <c r="AD125" s="362" t="s">
        <v>8</v>
      </c>
      <c r="AE125" s="362"/>
      <c r="AF125" s="362"/>
      <c r="AG125" s="362"/>
      <c r="AH125" s="362"/>
      <c r="AI125" s="362"/>
      <c r="AJ125" s="362"/>
      <c r="AK125" s="362"/>
      <c r="AL125" s="362"/>
      <c r="AM125" s="368">
        <v>45810</v>
      </c>
      <c r="AN125" s="361" t="s">
        <v>584</v>
      </c>
      <c r="AO125" s="445" t="s">
        <v>539</v>
      </c>
      <c r="AP125" s="445" t="s">
        <v>5841</v>
      </c>
      <c r="AQ125" s="445" t="s">
        <v>5841</v>
      </c>
    </row>
    <row r="126" spans="1:43" ht="14.5" hidden="1" x14ac:dyDescent="0.35">
      <c r="A126" s="362">
        <v>124</v>
      </c>
      <c r="B126" s="362" t="s">
        <v>593</v>
      </c>
      <c r="C126" s="362">
        <v>472</v>
      </c>
      <c r="D126" s="362" t="s">
        <v>172</v>
      </c>
      <c r="E126" s="362"/>
      <c r="F126" s="362"/>
      <c r="G126" s="362"/>
      <c r="H126" s="362" t="s">
        <v>61</v>
      </c>
      <c r="I126" s="362" t="s">
        <v>536</v>
      </c>
      <c r="J126" s="361" t="s">
        <v>594</v>
      </c>
      <c r="K126" s="362"/>
      <c r="L126" s="362" t="s">
        <v>90</v>
      </c>
      <c r="M126" s="362" t="s">
        <v>180</v>
      </c>
      <c r="N126" s="362">
        <v>1</v>
      </c>
      <c r="O126" s="362" t="s">
        <v>90</v>
      </c>
      <c r="P126" s="482"/>
      <c r="Q126" s="362"/>
      <c r="R126" s="362"/>
      <c r="S126" s="362"/>
      <c r="T126" s="362"/>
      <c r="U126" s="362"/>
      <c r="V126" s="362"/>
      <c r="W126" s="362"/>
      <c r="X126" s="362"/>
      <c r="Y126" s="362"/>
      <c r="Z126" s="362"/>
      <c r="AA126" s="366"/>
      <c r="AB126" s="367"/>
      <c r="AC126" s="362" t="s">
        <v>19</v>
      </c>
      <c r="AD126" s="362" t="s">
        <v>8</v>
      </c>
      <c r="AE126" s="362"/>
      <c r="AF126" s="362"/>
      <c r="AG126" s="362"/>
      <c r="AH126" s="362"/>
      <c r="AI126" s="362"/>
      <c r="AJ126" s="362"/>
      <c r="AK126" s="362"/>
      <c r="AL126" s="362"/>
      <c r="AM126" s="368">
        <v>45810</v>
      </c>
      <c r="AN126" s="361" t="s">
        <v>584</v>
      </c>
      <c r="AO126" s="445" t="s">
        <v>539</v>
      </c>
      <c r="AP126" s="445" t="s">
        <v>5841</v>
      </c>
      <c r="AQ126" s="445" t="s">
        <v>5841</v>
      </c>
    </row>
    <row r="127" spans="1:43" ht="29" hidden="1" x14ac:dyDescent="0.35">
      <c r="A127" s="362">
        <v>125</v>
      </c>
      <c r="B127" s="362" t="s">
        <v>595</v>
      </c>
      <c r="C127" s="362">
        <v>472</v>
      </c>
      <c r="D127" s="362" t="s">
        <v>172</v>
      </c>
      <c r="E127" s="362"/>
      <c r="F127" s="362"/>
      <c r="G127" s="362"/>
      <c r="H127" s="362" t="s">
        <v>61</v>
      </c>
      <c r="I127" s="362" t="s">
        <v>536</v>
      </c>
      <c r="J127" s="361" t="s">
        <v>596</v>
      </c>
      <c r="K127" s="362"/>
      <c r="L127" s="362" t="s">
        <v>90</v>
      </c>
      <c r="M127" s="362" t="s">
        <v>180</v>
      </c>
      <c r="N127" s="362">
        <v>1</v>
      </c>
      <c r="O127" s="362" t="s">
        <v>90</v>
      </c>
      <c r="P127" s="482"/>
      <c r="Q127" s="362"/>
      <c r="R127" s="362"/>
      <c r="S127" s="362"/>
      <c r="T127" s="362"/>
      <c r="U127" s="362"/>
      <c r="V127" s="362"/>
      <c r="W127" s="362"/>
      <c r="X127" s="362"/>
      <c r="Y127" s="362"/>
      <c r="Z127" s="362"/>
      <c r="AA127" s="366"/>
      <c r="AB127" s="370"/>
      <c r="AC127" s="362" t="s">
        <v>19</v>
      </c>
      <c r="AD127" s="362" t="s">
        <v>8</v>
      </c>
      <c r="AE127" s="362"/>
      <c r="AF127" s="362"/>
      <c r="AG127" s="362"/>
      <c r="AH127" s="362"/>
      <c r="AI127" s="362"/>
      <c r="AJ127" s="362"/>
      <c r="AK127" s="362"/>
      <c r="AL127" s="362"/>
      <c r="AM127" s="368">
        <v>45810</v>
      </c>
      <c r="AN127" s="361" t="s">
        <v>597</v>
      </c>
      <c r="AO127" s="445" t="s">
        <v>539</v>
      </c>
      <c r="AP127" s="445" t="s">
        <v>5841</v>
      </c>
      <c r="AQ127" s="445" t="s">
        <v>5841</v>
      </c>
    </row>
    <row r="128" spans="1:43" ht="14.5" hidden="1" x14ac:dyDescent="0.35">
      <c r="A128" s="362">
        <v>126</v>
      </c>
      <c r="B128" s="362" t="s">
        <v>598</v>
      </c>
      <c r="C128" s="362">
        <v>472</v>
      </c>
      <c r="D128" s="362" t="s">
        <v>172</v>
      </c>
      <c r="E128" s="362"/>
      <c r="F128" s="362"/>
      <c r="G128" s="362"/>
      <c r="H128" s="362" t="s">
        <v>61</v>
      </c>
      <c r="I128" s="362" t="s">
        <v>536</v>
      </c>
      <c r="J128" s="361" t="s">
        <v>599</v>
      </c>
      <c r="K128" s="362"/>
      <c r="L128" s="362" t="s">
        <v>90</v>
      </c>
      <c r="M128" s="362" t="s">
        <v>180</v>
      </c>
      <c r="N128" s="362">
        <v>1</v>
      </c>
      <c r="O128" s="362" t="s">
        <v>90</v>
      </c>
      <c r="P128" s="482"/>
      <c r="Q128" s="362"/>
      <c r="R128" s="362"/>
      <c r="S128" s="362"/>
      <c r="T128" s="362"/>
      <c r="U128" s="362"/>
      <c r="V128" s="362"/>
      <c r="W128" s="362"/>
      <c r="X128" s="362"/>
      <c r="Y128" s="362"/>
      <c r="Z128" s="362"/>
      <c r="AA128" s="366"/>
      <c r="AB128" s="367"/>
      <c r="AC128" s="362" t="s">
        <v>19</v>
      </c>
      <c r="AD128" s="362" t="s">
        <v>8</v>
      </c>
      <c r="AE128" s="362"/>
      <c r="AF128" s="362"/>
      <c r="AG128" s="362"/>
      <c r="AH128" s="362"/>
      <c r="AI128" s="362"/>
      <c r="AJ128" s="362"/>
      <c r="AK128" s="362"/>
      <c r="AL128" s="362"/>
      <c r="AM128" s="368">
        <v>45810</v>
      </c>
      <c r="AN128" s="361" t="s">
        <v>600</v>
      </c>
      <c r="AO128" s="445" t="s">
        <v>539</v>
      </c>
      <c r="AP128" s="445" t="s">
        <v>5841</v>
      </c>
      <c r="AQ128" s="445" t="s">
        <v>5841</v>
      </c>
    </row>
    <row r="129" spans="1:43" ht="14.5" hidden="1" x14ac:dyDescent="0.35">
      <c r="A129" s="362">
        <v>127</v>
      </c>
      <c r="B129" s="362" t="s">
        <v>601</v>
      </c>
      <c r="C129" s="362">
        <v>472</v>
      </c>
      <c r="D129" s="362" t="s">
        <v>172</v>
      </c>
      <c r="E129" s="362"/>
      <c r="F129" s="362"/>
      <c r="G129" s="362"/>
      <c r="H129" s="362" t="s">
        <v>61</v>
      </c>
      <c r="I129" s="362" t="s">
        <v>536</v>
      </c>
      <c r="J129" s="361" t="s">
        <v>602</v>
      </c>
      <c r="K129" s="362"/>
      <c r="L129" s="362" t="s">
        <v>90</v>
      </c>
      <c r="M129" s="362" t="s">
        <v>180</v>
      </c>
      <c r="N129" s="362">
        <v>1</v>
      </c>
      <c r="O129" s="362" t="s">
        <v>90</v>
      </c>
      <c r="P129" s="482"/>
      <c r="Q129" s="362"/>
      <c r="R129" s="362"/>
      <c r="S129" s="362"/>
      <c r="T129" s="362"/>
      <c r="U129" s="362"/>
      <c r="V129" s="362"/>
      <c r="W129" s="362"/>
      <c r="X129" s="362"/>
      <c r="Y129" s="362"/>
      <c r="Z129" s="362"/>
      <c r="AA129" s="366"/>
      <c r="AB129" s="367"/>
      <c r="AC129" s="362" t="s">
        <v>19</v>
      </c>
      <c r="AD129" s="362" t="s">
        <v>8</v>
      </c>
      <c r="AE129" s="362"/>
      <c r="AF129" s="362"/>
      <c r="AG129" s="362"/>
      <c r="AH129" s="362"/>
      <c r="AI129" s="362"/>
      <c r="AJ129" s="362"/>
      <c r="AK129" s="362"/>
      <c r="AL129" s="362"/>
      <c r="AM129" s="368">
        <v>45810</v>
      </c>
      <c r="AN129" s="361" t="s">
        <v>603</v>
      </c>
      <c r="AO129" s="445" t="s">
        <v>539</v>
      </c>
      <c r="AP129" s="445" t="s">
        <v>5841</v>
      </c>
      <c r="AQ129" s="445" t="s">
        <v>5841</v>
      </c>
    </row>
    <row r="130" spans="1:43" ht="14.5" hidden="1" x14ac:dyDescent="0.35">
      <c r="A130" s="362">
        <v>128</v>
      </c>
      <c r="B130" s="362" t="s">
        <v>604</v>
      </c>
      <c r="C130" s="362">
        <v>472</v>
      </c>
      <c r="D130" s="362" t="s">
        <v>172</v>
      </c>
      <c r="E130" s="362"/>
      <c r="F130" s="362"/>
      <c r="G130" s="362"/>
      <c r="H130" s="362" t="s">
        <v>61</v>
      </c>
      <c r="I130" s="362" t="s">
        <v>536</v>
      </c>
      <c r="J130" s="361" t="s">
        <v>605</v>
      </c>
      <c r="K130" s="362"/>
      <c r="L130" s="362" t="s">
        <v>90</v>
      </c>
      <c r="M130" s="362" t="s">
        <v>180</v>
      </c>
      <c r="N130" s="362">
        <v>1</v>
      </c>
      <c r="O130" s="362" t="s">
        <v>90</v>
      </c>
      <c r="P130" s="482"/>
      <c r="Q130" s="362"/>
      <c r="R130" s="362"/>
      <c r="S130" s="362"/>
      <c r="T130" s="362"/>
      <c r="U130" s="362"/>
      <c r="V130" s="362"/>
      <c r="W130" s="362"/>
      <c r="X130" s="362"/>
      <c r="Y130" s="362"/>
      <c r="Z130" s="362"/>
      <c r="AA130" s="366"/>
      <c r="AB130" s="367"/>
      <c r="AC130" s="362" t="s">
        <v>19</v>
      </c>
      <c r="AD130" s="362" t="s">
        <v>8</v>
      </c>
      <c r="AE130" s="362"/>
      <c r="AF130" s="362"/>
      <c r="AG130" s="362"/>
      <c r="AH130" s="362"/>
      <c r="AI130" s="362"/>
      <c r="AJ130" s="362"/>
      <c r="AK130" s="362"/>
      <c r="AL130" s="362"/>
      <c r="AM130" s="368">
        <v>45810</v>
      </c>
      <c r="AN130" s="361" t="s">
        <v>584</v>
      </c>
      <c r="AO130" s="445" t="s">
        <v>539</v>
      </c>
      <c r="AP130" s="445" t="s">
        <v>5841</v>
      </c>
      <c r="AQ130" s="445" t="s">
        <v>5841</v>
      </c>
    </row>
    <row r="131" spans="1:43" ht="14.5" hidden="1" x14ac:dyDescent="0.35">
      <c r="A131" s="362">
        <v>129</v>
      </c>
      <c r="B131" s="362" t="s">
        <v>606</v>
      </c>
      <c r="C131" s="362">
        <v>472</v>
      </c>
      <c r="D131" s="362" t="s">
        <v>172</v>
      </c>
      <c r="E131" s="362"/>
      <c r="F131" s="362"/>
      <c r="G131" s="362"/>
      <c r="H131" s="362" t="s">
        <v>61</v>
      </c>
      <c r="I131" s="362" t="s">
        <v>536</v>
      </c>
      <c r="J131" s="361" t="s">
        <v>607</v>
      </c>
      <c r="K131" s="362"/>
      <c r="L131" s="362" t="s">
        <v>90</v>
      </c>
      <c r="M131" s="362" t="s">
        <v>180</v>
      </c>
      <c r="N131" s="362">
        <v>1</v>
      </c>
      <c r="O131" s="362" t="s">
        <v>90</v>
      </c>
      <c r="P131" s="482"/>
      <c r="Q131" s="362"/>
      <c r="R131" s="362"/>
      <c r="S131" s="362"/>
      <c r="T131" s="362"/>
      <c r="U131" s="362"/>
      <c r="V131" s="362"/>
      <c r="W131" s="362"/>
      <c r="X131" s="362"/>
      <c r="Y131" s="362"/>
      <c r="Z131" s="362"/>
      <c r="AA131" s="366"/>
      <c r="AB131" s="367"/>
      <c r="AC131" s="362" t="s">
        <v>19</v>
      </c>
      <c r="AD131" s="362" t="s">
        <v>8</v>
      </c>
      <c r="AE131" s="362"/>
      <c r="AF131" s="362"/>
      <c r="AG131" s="362"/>
      <c r="AH131" s="362"/>
      <c r="AI131" s="362"/>
      <c r="AJ131" s="362"/>
      <c r="AK131" s="362"/>
      <c r="AL131" s="362"/>
      <c r="AM131" s="368">
        <v>45810</v>
      </c>
      <c r="AN131" s="361" t="s">
        <v>608</v>
      </c>
      <c r="AO131" s="445" t="s">
        <v>539</v>
      </c>
      <c r="AP131" s="445" t="s">
        <v>5841</v>
      </c>
      <c r="AQ131" s="445" t="s">
        <v>5841</v>
      </c>
    </row>
    <row r="132" spans="1:43" ht="14.5" hidden="1" x14ac:dyDescent="0.35">
      <c r="A132" s="362">
        <v>130</v>
      </c>
      <c r="B132" s="362" t="s">
        <v>609</v>
      </c>
      <c r="C132" s="362">
        <v>472</v>
      </c>
      <c r="D132" s="362" t="s">
        <v>172</v>
      </c>
      <c r="E132" s="362"/>
      <c r="F132" s="362"/>
      <c r="G132" s="362"/>
      <c r="H132" s="362" t="s">
        <v>61</v>
      </c>
      <c r="I132" s="362" t="s">
        <v>536</v>
      </c>
      <c r="J132" s="361" t="s">
        <v>610</v>
      </c>
      <c r="K132" s="362"/>
      <c r="L132" s="362" t="s">
        <v>90</v>
      </c>
      <c r="M132" s="362" t="s">
        <v>180</v>
      </c>
      <c r="N132" s="362">
        <v>1</v>
      </c>
      <c r="O132" s="362" t="s">
        <v>90</v>
      </c>
      <c r="P132" s="482"/>
      <c r="Q132" s="362"/>
      <c r="R132" s="362"/>
      <c r="S132" s="362"/>
      <c r="T132" s="362"/>
      <c r="U132" s="362"/>
      <c r="V132" s="362"/>
      <c r="W132" s="362"/>
      <c r="X132" s="362"/>
      <c r="Y132" s="362"/>
      <c r="Z132" s="362"/>
      <c r="AA132" s="366"/>
      <c r="AB132" s="367"/>
      <c r="AC132" s="362" t="s">
        <v>19</v>
      </c>
      <c r="AD132" s="362" t="s">
        <v>8</v>
      </c>
      <c r="AE132" s="362"/>
      <c r="AF132" s="362"/>
      <c r="AG132" s="362"/>
      <c r="AH132" s="362"/>
      <c r="AI132" s="362"/>
      <c r="AJ132" s="362"/>
      <c r="AK132" s="362"/>
      <c r="AL132" s="362"/>
      <c r="AM132" s="368">
        <v>45810</v>
      </c>
      <c r="AN132" s="361" t="s">
        <v>611</v>
      </c>
      <c r="AO132" s="445" t="s">
        <v>539</v>
      </c>
      <c r="AP132" s="445" t="s">
        <v>5841</v>
      </c>
      <c r="AQ132" s="445" t="s">
        <v>5841</v>
      </c>
    </row>
    <row r="133" spans="1:43" ht="14.5" hidden="1" x14ac:dyDescent="0.35">
      <c r="A133" s="362">
        <v>131</v>
      </c>
      <c r="B133" s="362" t="s">
        <v>612</v>
      </c>
      <c r="C133" s="362">
        <v>472</v>
      </c>
      <c r="D133" s="362" t="s">
        <v>172</v>
      </c>
      <c r="E133" s="362"/>
      <c r="F133" s="362"/>
      <c r="G133" s="362"/>
      <c r="H133" s="362" t="s">
        <v>61</v>
      </c>
      <c r="I133" s="362" t="s">
        <v>536</v>
      </c>
      <c r="J133" s="361" t="s">
        <v>613</v>
      </c>
      <c r="K133" s="362"/>
      <c r="L133" s="362" t="s">
        <v>90</v>
      </c>
      <c r="M133" s="362" t="s">
        <v>180</v>
      </c>
      <c r="N133" s="362">
        <v>1</v>
      </c>
      <c r="O133" s="362" t="s">
        <v>90</v>
      </c>
      <c r="P133" s="482"/>
      <c r="Q133" s="362"/>
      <c r="R133" s="362"/>
      <c r="S133" s="362"/>
      <c r="T133" s="362"/>
      <c r="U133" s="362"/>
      <c r="V133" s="362"/>
      <c r="W133" s="362"/>
      <c r="X133" s="362"/>
      <c r="Y133" s="362"/>
      <c r="Z133" s="362"/>
      <c r="AA133" s="366"/>
      <c r="AB133" s="367"/>
      <c r="AC133" s="362" t="s">
        <v>19</v>
      </c>
      <c r="AD133" s="362" t="s">
        <v>8</v>
      </c>
      <c r="AE133" s="362"/>
      <c r="AF133" s="362"/>
      <c r="AG133" s="362"/>
      <c r="AH133" s="362"/>
      <c r="AI133" s="362"/>
      <c r="AJ133" s="362"/>
      <c r="AK133" s="362"/>
      <c r="AL133" s="362"/>
      <c r="AM133" s="368">
        <v>45810</v>
      </c>
      <c r="AN133" s="361" t="s">
        <v>614</v>
      </c>
      <c r="AO133" s="445" t="s">
        <v>539</v>
      </c>
      <c r="AP133" s="445" t="s">
        <v>5841</v>
      </c>
      <c r="AQ133" s="445" t="s">
        <v>5841</v>
      </c>
    </row>
    <row r="134" spans="1:43" ht="14.5" hidden="1" x14ac:dyDescent="0.35">
      <c r="A134" s="362">
        <v>132</v>
      </c>
      <c r="B134" s="362" t="s">
        <v>615</v>
      </c>
      <c r="C134" s="362">
        <v>472</v>
      </c>
      <c r="D134" s="362" t="s">
        <v>172</v>
      </c>
      <c r="E134" s="362"/>
      <c r="F134" s="362"/>
      <c r="G134" s="362"/>
      <c r="H134" s="362" t="s">
        <v>61</v>
      </c>
      <c r="I134" s="362" t="s">
        <v>536</v>
      </c>
      <c r="J134" s="361" t="s">
        <v>616</v>
      </c>
      <c r="K134" s="362"/>
      <c r="L134" s="362" t="s">
        <v>90</v>
      </c>
      <c r="M134" s="362" t="s">
        <v>180</v>
      </c>
      <c r="N134" s="362">
        <v>1</v>
      </c>
      <c r="O134" s="362" t="s">
        <v>90</v>
      </c>
      <c r="P134" s="482"/>
      <c r="Q134" s="362"/>
      <c r="R134" s="362"/>
      <c r="S134" s="362"/>
      <c r="T134" s="362"/>
      <c r="U134" s="362"/>
      <c r="V134" s="362"/>
      <c r="W134" s="362"/>
      <c r="X134" s="362"/>
      <c r="Y134" s="362"/>
      <c r="Z134" s="362"/>
      <c r="AA134" s="366"/>
      <c r="AB134" s="367"/>
      <c r="AC134" s="362" t="s">
        <v>19</v>
      </c>
      <c r="AD134" s="362" t="s">
        <v>8</v>
      </c>
      <c r="AE134" s="362"/>
      <c r="AF134" s="362"/>
      <c r="AG134" s="362"/>
      <c r="AH134" s="362"/>
      <c r="AI134" s="362"/>
      <c r="AJ134" s="362"/>
      <c r="AK134" s="362"/>
      <c r="AL134" s="362"/>
      <c r="AM134" s="368">
        <v>45810</v>
      </c>
      <c r="AN134" s="361" t="s">
        <v>584</v>
      </c>
      <c r="AO134" s="445" t="s">
        <v>539</v>
      </c>
      <c r="AP134" s="445" t="s">
        <v>5841</v>
      </c>
      <c r="AQ134" s="445" t="s">
        <v>5841</v>
      </c>
    </row>
    <row r="135" spans="1:43" ht="14.5" hidden="1" x14ac:dyDescent="0.35">
      <c r="A135" s="362">
        <v>133</v>
      </c>
      <c r="B135" s="362" t="s">
        <v>617</v>
      </c>
      <c r="C135" s="362">
        <v>472</v>
      </c>
      <c r="D135" s="362" t="s">
        <v>172</v>
      </c>
      <c r="E135" s="362"/>
      <c r="F135" s="362"/>
      <c r="G135" s="362"/>
      <c r="H135" s="362" t="s">
        <v>61</v>
      </c>
      <c r="I135" s="362" t="s">
        <v>536</v>
      </c>
      <c r="J135" s="361" t="s">
        <v>618</v>
      </c>
      <c r="K135" s="362"/>
      <c r="L135" s="362" t="s">
        <v>90</v>
      </c>
      <c r="M135" s="362" t="s">
        <v>180</v>
      </c>
      <c r="N135" s="362">
        <v>1</v>
      </c>
      <c r="O135" s="362" t="s">
        <v>90</v>
      </c>
      <c r="P135" s="482"/>
      <c r="Q135" s="362"/>
      <c r="R135" s="362"/>
      <c r="S135" s="362"/>
      <c r="T135" s="362"/>
      <c r="U135" s="362"/>
      <c r="V135" s="362"/>
      <c r="W135" s="362"/>
      <c r="X135" s="362"/>
      <c r="Y135" s="362"/>
      <c r="Z135" s="362"/>
      <c r="AA135" s="366"/>
      <c r="AB135" s="367"/>
      <c r="AC135" s="362" t="s">
        <v>19</v>
      </c>
      <c r="AD135" s="362" t="s">
        <v>8</v>
      </c>
      <c r="AE135" s="362"/>
      <c r="AF135" s="362"/>
      <c r="AG135" s="362"/>
      <c r="AH135" s="362"/>
      <c r="AI135" s="362"/>
      <c r="AJ135" s="362"/>
      <c r="AK135" s="362"/>
      <c r="AL135" s="362"/>
      <c r="AM135" s="368">
        <v>45810</v>
      </c>
      <c r="AN135" s="361" t="s">
        <v>619</v>
      </c>
      <c r="AO135" s="445" t="s">
        <v>539</v>
      </c>
      <c r="AP135" s="445" t="s">
        <v>5841</v>
      </c>
      <c r="AQ135" s="445" t="s">
        <v>5841</v>
      </c>
    </row>
    <row r="136" spans="1:43" ht="14.5" hidden="1" x14ac:dyDescent="0.35">
      <c r="A136" s="362">
        <v>134</v>
      </c>
      <c r="B136" s="362" t="s">
        <v>620</v>
      </c>
      <c r="C136" s="362">
        <v>472</v>
      </c>
      <c r="D136" s="362" t="s">
        <v>172</v>
      </c>
      <c r="E136" s="362"/>
      <c r="F136" s="362"/>
      <c r="G136" s="362"/>
      <c r="H136" s="362" t="s">
        <v>61</v>
      </c>
      <c r="I136" s="362" t="s">
        <v>536</v>
      </c>
      <c r="J136" s="361" t="s">
        <v>621</v>
      </c>
      <c r="K136" s="362"/>
      <c r="L136" s="362" t="s">
        <v>90</v>
      </c>
      <c r="M136" s="362" t="s">
        <v>180</v>
      </c>
      <c r="N136" s="362">
        <v>1</v>
      </c>
      <c r="O136" s="362" t="s">
        <v>90</v>
      </c>
      <c r="P136" s="482"/>
      <c r="Q136" s="362"/>
      <c r="R136" s="362"/>
      <c r="S136" s="362"/>
      <c r="T136" s="362"/>
      <c r="U136" s="362"/>
      <c r="V136" s="362"/>
      <c r="W136" s="362"/>
      <c r="X136" s="362"/>
      <c r="Y136" s="362"/>
      <c r="Z136" s="362"/>
      <c r="AA136" s="366"/>
      <c r="AB136" s="367"/>
      <c r="AC136" s="362" t="s">
        <v>19</v>
      </c>
      <c r="AD136" s="362" t="s">
        <v>8</v>
      </c>
      <c r="AE136" s="362"/>
      <c r="AF136" s="362"/>
      <c r="AG136" s="362"/>
      <c r="AH136" s="362"/>
      <c r="AI136" s="362"/>
      <c r="AJ136" s="362"/>
      <c r="AK136" s="362"/>
      <c r="AL136" s="362"/>
      <c r="AM136" s="368">
        <v>45810</v>
      </c>
      <c r="AN136" s="361" t="s">
        <v>584</v>
      </c>
      <c r="AO136" s="445" t="s">
        <v>539</v>
      </c>
      <c r="AP136" s="445" t="s">
        <v>5841</v>
      </c>
      <c r="AQ136" s="445" t="s">
        <v>5841</v>
      </c>
    </row>
    <row r="137" spans="1:43" ht="14.5" hidden="1" x14ac:dyDescent="0.35">
      <c r="A137" s="362">
        <v>135</v>
      </c>
      <c r="B137" s="362" t="s">
        <v>622</v>
      </c>
      <c r="C137" s="362">
        <v>472</v>
      </c>
      <c r="D137" s="362" t="s">
        <v>172</v>
      </c>
      <c r="E137" s="362"/>
      <c r="F137" s="362"/>
      <c r="G137" s="362"/>
      <c r="H137" s="362" t="s">
        <v>61</v>
      </c>
      <c r="I137" s="362" t="s">
        <v>536</v>
      </c>
      <c r="J137" s="361" t="s">
        <v>623</v>
      </c>
      <c r="K137" s="362"/>
      <c r="L137" s="362" t="s">
        <v>90</v>
      </c>
      <c r="M137" s="362" t="s">
        <v>180</v>
      </c>
      <c r="N137" s="362">
        <v>1</v>
      </c>
      <c r="O137" s="362" t="s">
        <v>90</v>
      </c>
      <c r="P137" s="482"/>
      <c r="Q137" s="362"/>
      <c r="R137" s="362"/>
      <c r="S137" s="362"/>
      <c r="T137" s="362"/>
      <c r="U137" s="362"/>
      <c r="V137" s="362"/>
      <c r="W137" s="362"/>
      <c r="X137" s="362"/>
      <c r="Y137" s="362"/>
      <c r="Z137" s="362"/>
      <c r="AA137" s="366"/>
      <c r="AB137" s="367"/>
      <c r="AC137" s="362" t="s">
        <v>19</v>
      </c>
      <c r="AD137" s="362" t="s">
        <v>8</v>
      </c>
      <c r="AE137" s="362"/>
      <c r="AF137" s="362"/>
      <c r="AG137" s="362"/>
      <c r="AH137" s="362"/>
      <c r="AI137" s="362"/>
      <c r="AJ137" s="362"/>
      <c r="AK137" s="362"/>
      <c r="AL137" s="362"/>
      <c r="AM137" s="368">
        <v>45810</v>
      </c>
      <c r="AN137" s="361" t="s">
        <v>624</v>
      </c>
      <c r="AO137" s="445" t="s">
        <v>539</v>
      </c>
      <c r="AP137" s="445" t="s">
        <v>5841</v>
      </c>
      <c r="AQ137" s="445" t="s">
        <v>5841</v>
      </c>
    </row>
    <row r="138" spans="1:43" ht="14.5" hidden="1" x14ac:dyDescent="0.35">
      <c r="A138" s="362">
        <v>136</v>
      </c>
      <c r="B138" s="362" t="s">
        <v>625</v>
      </c>
      <c r="C138" s="362">
        <v>472</v>
      </c>
      <c r="D138" s="362" t="s">
        <v>172</v>
      </c>
      <c r="E138" s="362"/>
      <c r="F138" s="362"/>
      <c r="G138" s="362"/>
      <c r="H138" s="362" t="s">
        <v>61</v>
      </c>
      <c r="I138" s="362" t="s">
        <v>626</v>
      </c>
      <c r="J138" s="361" t="s">
        <v>627</v>
      </c>
      <c r="K138" s="362"/>
      <c r="L138" s="362" t="s">
        <v>90</v>
      </c>
      <c r="M138" s="362" t="s">
        <v>180</v>
      </c>
      <c r="N138" s="362">
        <v>1</v>
      </c>
      <c r="O138" s="362" t="s">
        <v>90</v>
      </c>
      <c r="P138" s="482"/>
      <c r="Q138" s="362"/>
      <c r="R138" s="362"/>
      <c r="S138" s="362"/>
      <c r="T138" s="362"/>
      <c r="U138" s="362"/>
      <c r="V138" s="362"/>
      <c r="W138" s="362"/>
      <c r="X138" s="362"/>
      <c r="Y138" s="362"/>
      <c r="Z138" s="362"/>
      <c r="AA138" s="366"/>
      <c r="AB138" s="367"/>
      <c r="AC138" s="362" t="s">
        <v>19</v>
      </c>
      <c r="AD138" s="362" t="s">
        <v>8</v>
      </c>
      <c r="AE138" s="362"/>
      <c r="AF138" s="362"/>
      <c r="AG138" s="362"/>
      <c r="AH138" s="362"/>
      <c r="AI138" s="362"/>
      <c r="AJ138" s="362"/>
      <c r="AK138" s="362"/>
      <c r="AL138" s="362"/>
      <c r="AM138" s="368">
        <v>45810</v>
      </c>
      <c r="AN138" s="361" t="s">
        <v>628</v>
      </c>
      <c r="AO138" s="445" t="s">
        <v>539</v>
      </c>
      <c r="AP138" s="445" t="s">
        <v>5841</v>
      </c>
      <c r="AQ138" s="445" t="s">
        <v>5841</v>
      </c>
    </row>
    <row r="139" spans="1:43" ht="14.5" hidden="1" x14ac:dyDescent="0.35">
      <c r="A139" s="362">
        <v>137</v>
      </c>
      <c r="B139" s="362" t="s">
        <v>629</v>
      </c>
      <c r="C139" s="362">
        <v>472</v>
      </c>
      <c r="D139" s="362" t="s">
        <v>172</v>
      </c>
      <c r="E139" s="362"/>
      <c r="F139" s="362"/>
      <c r="G139" s="362"/>
      <c r="H139" s="362" t="s">
        <v>61</v>
      </c>
      <c r="I139" s="362" t="s">
        <v>626</v>
      </c>
      <c r="J139" s="361" t="s">
        <v>630</v>
      </c>
      <c r="K139" s="362"/>
      <c r="L139" s="362" t="s">
        <v>90</v>
      </c>
      <c r="M139" s="362" t="s">
        <v>180</v>
      </c>
      <c r="N139" s="362">
        <v>1</v>
      </c>
      <c r="O139" s="362" t="s">
        <v>90</v>
      </c>
      <c r="P139" s="482"/>
      <c r="Q139" s="362"/>
      <c r="R139" s="362"/>
      <c r="S139" s="362"/>
      <c r="T139" s="362"/>
      <c r="U139" s="362"/>
      <c r="V139" s="362"/>
      <c r="W139" s="362"/>
      <c r="X139" s="362"/>
      <c r="Y139" s="362"/>
      <c r="Z139" s="362"/>
      <c r="AA139" s="366"/>
      <c r="AB139" s="367"/>
      <c r="AC139" s="362" t="s">
        <v>19</v>
      </c>
      <c r="AD139" s="362" t="s">
        <v>8</v>
      </c>
      <c r="AE139" s="362"/>
      <c r="AF139" s="362"/>
      <c r="AG139" s="362"/>
      <c r="AH139" s="362"/>
      <c r="AI139" s="362"/>
      <c r="AJ139" s="362"/>
      <c r="AK139" s="362"/>
      <c r="AL139" s="362"/>
      <c r="AM139" s="368">
        <v>45810</v>
      </c>
      <c r="AN139" s="361" t="s">
        <v>631</v>
      </c>
      <c r="AO139" s="445" t="s">
        <v>539</v>
      </c>
      <c r="AP139" s="445" t="s">
        <v>5841</v>
      </c>
      <c r="AQ139" s="445" t="s">
        <v>5841</v>
      </c>
    </row>
    <row r="140" spans="1:43" ht="14.5" hidden="1" x14ac:dyDescent="0.35">
      <c r="A140" s="362">
        <v>138</v>
      </c>
      <c r="B140" s="362" t="s">
        <v>632</v>
      </c>
      <c r="C140" s="362">
        <v>472</v>
      </c>
      <c r="D140" s="362" t="s">
        <v>172</v>
      </c>
      <c r="E140" s="362"/>
      <c r="F140" s="362"/>
      <c r="G140" s="362"/>
      <c r="H140" s="362" t="s">
        <v>61</v>
      </c>
      <c r="I140" s="362" t="s">
        <v>626</v>
      </c>
      <c r="J140" s="361" t="s">
        <v>633</v>
      </c>
      <c r="K140" s="362"/>
      <c r="L140" s="362" t="s">
        <v>90</v>
      </c>
      <c r="M140" s="362" t="s">
        <v>180</v>
      </c>
      <c r="N140" s="362">
        <v>1</v>
      </c>
      <c r="O140" s="362" t="s">
        <v>90</v>
      </c>
      <c r="P140" s="482"/>
      <c r="Q140" s="362"/>
      <c r="R140" s="362"/>
      <c r="S140" s="362"/>
      <c r="T140" s="362"/>
      <c r="U140" s="362"/>
      <c r="V140" s="362"/>
      <c r="W140" s="362"/>
      <c r="X140" s="362"/>
      <c r="Y140" s="362"/>
      <c r="Z140" s="362"/>
      <c r="AA140" s="366"/>
      <c r="AB140" s="367"/>
      <c r="AC140" s="362" t="s">
        <v>19</v>
      </c>
      <c r="AD140" s="362" t="s">
        <v>8</v>
      </c>
      <c r="AE140" s="362"/>
      <c r="AF140" s="362"/>
      <c r="AG140" s="362"/>
      <c r="AH140" s="362"/>
      <c r="AI140" s="362"/>
      <c r="AJ140" s="362"/>
      <c r="AK140" s="362"/>
      <c r="AL140" s="362"/>
      <c r="AM140" s="368">
        <v>45810</v>
      </c>
      <c r="AN140" s="361" t="s">
        <v>634</v>
      </c>
      <c r="AO140" s="445" t="s">
        <v>539</v>
      </c>
      <c r="AP140" s="445" t="s">
        <v>5841</v>
      </c>
      <c r="AQ140" s="445" t="s">
        <v>5841</v>
      </c>
    </row>
    <row r="141" spans="1:43" ht="14.5" hidden="1" x14ac:dyDescent="0.35">
      <c r="A141" s="362">
        <v>139</v>
      </c>
      <c r="B141" s="362" t="s">
        <v>635</v>
      </c>
      <c r="C141" s="362">
        <v>472</v>
      </c>
      <c r="D141" s="362" t="s">
        <v>172</v>
      </c>
      <c r="E141" s="362"/>
      <c r="F141" s="362"/>
      <c r="G141" s="362"/>
      <c r="H141" s="362" t="s">
        <v>61</v>
      </c>
      <c r="I141" s="362" t="s">
        <v>626</v>
      </c>
      <c r="J141" s="361" t="s">
        <v>636</v>
      </c>
      <c r="K141" s="362"/>
      <c r="L141" s="362" t="s">
        <v>90</v>
      </c>
      <c r="M141" s="362" t="s">
        <v>180</v>
      </c>
      <c r="N141" s="362">
        <v>1</v>
      </c>
      <c r="O141" s="362" t="s">
        <v>90</v>
      </c>
      <c r="P141" s="482"/>
      <c r="Q141" s="362"/>
      <c r="R141" s="362"/>
      <c r="S141" s="362"/>
      <c r="T141" s="362"/>
      <c r="U141" s="362"/>
      <c r="V141" s="362"/>
      <c r="W141" s="362"/>
      <c r="X141" s="362"/>
      <c r="Y141" s="362"/>
      <c r="Z141" s="362"/>
      <c r="AA141" s="366"/>
      <c r="AB141" s="367"/>
      <c r="AC141" s="362" t="s">
        <v>19</v>
      </c>
      <c r="AD141" s="362" t="s">
        <v>8</v>
      </c>
      <c r="AE141" s="362"/>
      <c r="AF141" s="362"/>
      <c r="AG141" s="362"/>
      <c r="AH141" s="362"/>
      <c r="AI141" s="362"/>
      <c r="AJ141" s="362"/>
      <c r="AK141" s="362"/>
      <c r="AL141" s="362"/>
      <c r="AM141" s="368">
        <v>45810</v>
      </c>
      <c r="AN141" s="361" t="s">
        <v>637</v>
      </c>
      <c r="AO141" s="445" t="s">
        <v>539</v>
      </c>
      <c r="AP141" s="445" t="s">
        <v>5841</v>
      </c>
      <c r="AQ141" s="445" t="s">
        <v>5841</v>
      </c>
    </row>
    <row r="142" spans="1:43" ht="14.5" hidden="1" x14ac:dyDescent="0.35">
      <c r="A142" s="362">
        <v>140</v>
      </c>
      <c r="B142" s="362" t="s">
        <v>638</v>
      </c>
      <c r="C142" s="362">
        <v>472</v>
      </c>
      <c r="D142" s="362" t="s">
        <v>172</v>
      </c>
      <c r="E142" s="362"/>
      <c r="F142" s="362"/>
      <c r="G142" s="362"/>
      <c r="H142" s="362" t="s">
        <v>61</v>
      </c>
      <c r="I142" s="362" t="s">
        <v>626</v>
      </c>
      <c r="J142" s="361" t="s">
        <v>639</v>
      </c>
      <c r="K142" s="362"/>
      <c r="L142" s="362" t="s">
        <v>90</v>
      </c>
      <c r="M142" s="362" t="s">
        <v>180</v>
      </c>
      <c r="N142" s="362">
        <v>1</v>
      </c>
      <c r="O142" s="362" t="s">
        <v>90</v>
      </c>
      <c r="P142" s="482"/>
      <c r="Q142" s="362"/>
      <c r="R142" s="362"/>
      <c r="S142" s="362"/>
      <c r="T142" s="362"/>
      <c r="U142" s="362"/>
      <c r="V142" s="362"/>
      <c r="W142" s="362"/>
      <c r="X142" s="362"/>
      <c r="Y142" s="362"/>
      <c r="Z142" s="362"/>
      <c r="AA142" s="366"/>
      <c r="AB142" s="367"/>
      <c r="AC142" s="362" t="s">
        <v>19</v>
      </c>
      <c r="AD142" s="362" t="s">
        <v>8</v>
      </c>
      <c r="AE142" s="362"/>
      <c r="AF142" s="362"/>
      <c r="AG142" s="362"/>
      <c r="AH142" s="362"/>
      <c r="AI142" s="362"/>
      <c r="AJ142" s="362"/>
      <c r="AK142" s="362"/>
      <c r="AL142" s="362"/>
      <c r="AM142" s="368">
        <v>45810</v>
      </c>
      <c r="AN142" s="361" t="s">
        <v>640</v>
      </c>
      <c r="AO142" s="445" t="s">
        <v>539</v>
      </c>
      <c r="AP142" s="445" t="s">
        <v>5841</v>
      </c>
      <c r="AQ142" s="445" t="s">
        <v>5841</v>
      </c>
    </row>
    <row r="143" spans="1:43" ht="14.5" hidden="1" x14ac:dyDescent="0.35">
      <c r="A143" s="362">
        <v>141</v>
      </c>
      <c r="B143" s="362" t="s">
        <v>641</v>
      </c>
      <c r="C143" s="362">
        <v>472</v>
      </c>
      <c r="D143" s="362" t="s">
        <v>172</v>
      </c>
      <c r="E143" s="362"/>
      <c r="F143" s="362"/>
      <c r="G143" s="362"/>
      <c r="H143" s="362" t="s">
        <v>61</v>
      </c>
      <c r="I143" s="362" t="s">
        <v>626</v>
      </c>
      <c r="J143" s="361" t="s">
        <v>642</v>
      </c>
      <c r="K143" s="362"/>
      <c r="L143" s="362" t="s">
        <v>90</v>
      </c>
      <c r="M143" s="362" t="s">
        <v>180</v>
      </c>
      <c r="N143" s="362">
        <v>1</v>
      </c>
      <c r="O143" s="362" t="s">
        <v>90</v>
      </c>
      <c r="P143" s="482"/>
      <c r="Q143" s="362"/>
      <c r="R143" s="362"/>
      <c r="S143" s="362"/>
      <c r="T143" s="362"/>
      <c r="U143" s="362"/>
      <c r="V143" s="362"/>
      <c r="W143" s="362"/>
      <c r="X143" s="362"/>
      <c r="Y143" s="362"/>
      <c r="Z143" s="362"/>
      <c r="AA143" s="366"/>
      <c r="AB143" s="367"/>
      <c r="AC143" s="362" t="s">
        <v>19</v>
      </c>
      <c r="AD143" s="362" t="s">
        <v>8</v>
      </c>
      <c r="AE143" s="362"/>
      <c r="AF143" s="362"/>
      <c r="AG143" s="362"/>
      <c r="AH143" s="362"/>
      <c r="AI143" s="362"/>
      <c r="AJ143" s="362"/>
      <c r="AK143" s="362"/>
      <c r="AL143" s="362"/>
      <c r="AM143" s="368">
        <v>45810</v>
      </c>
      <c r="AN143" s="361" t="s">
        <v>643</v>
      </c>
      <c r="AO143" s="445" t="s">
        <v>539</v>
      </c>
      <c r="AP143" s="445" t="s">
        <v>5841</v>
      </c>
      <c r="AQ143" s="445" t="s">
        <v>5841</v>
      </c>
    </row>
    <row r="144" spans="1:43" ht="14.5" hidden="1" x14ac:dyDescent="0.35">
      <c r="A144" s="362">
        <v>142</v>
      </c>
      <c r="B144" s="362" t="s">
        <v>644</v>
      </c>
      <c r="C144" s="362">
        <v>472</v>
      </c>
      <c r="D144" s="362" t="s">
        <v>172</v>
      </c>
      <c r="E144" s="362"/>
      <c r="F144" s="362"/>
      <c r="G144" s="362"/>
      <c r="H144" s="362" t="s">
        <v>61</v>
      </c>
      <c r="I144" s="362" t="s">
        <v>626</v>
      </c>
      <c r="J144" s="361" t="s">
        <v>645</v>
      </c>
      <c r="K144" s="362"/>
      <c r="L144" s="362" t="s">
        <v>90</v>
      </c>
      <c r="M144" s="362" t="s">
        <v>180</v>
      </c>
      <c r="N144" s="362">
        <v>1</v>
      </c>
      <c r="O144" s="362" t="s">
        <v>90</v>
      </c>
      <c r="P144" s="482"/>
      <c r="Q144" s="362"/>
      <c r="R144" s="362"/>
      <c r="S144" s="362"/>
      <c r="T144" s="362"/>
      <c r="U144" s="362"/>
      <c r="V144" s="362"/>
      <c r="W144" s="362"/>
      <c r="X144" s="362"/>
      <c r="Y144" s="362"/>
      <c r="Z144" s="362"/>
      <c r="AA144" s="366"/>
      <c r="AB144" s="367"/>
      <c r="AC144" s="362" t="s">
        <v>19</v>
      </c>
      <c r="AD144" s="362" t="s">
        <v>8</v>
      </c>
      <c r="AE144" s="362"/>
      <c r="AF144" s="362"/>
      <c r="AG144" s="362"/>
      <c r="AH144" s="362"/>
      <c r="AI144" s="362"/>
      <c r="AJ144" s="362"/>
      <c r="AK144" s="362"/>
      <c r="AL144" s="362"/>
      <c r="AM144" s="368">
        <v>45810</v>
      </c>
      <c r="AN144" s="361" t="s">
        <v>646</v>
      </c>
      <c r="AO144" s="445" t="s">
        <v>539</v>
      </c>
      <c r="AP144" s="445" t="s">
        <v>5841</v>
      </c>
      <c r="AQ144" s="445" t="s">
        <v>5841</v>
      </c>
    </row>
    <row r="145" spans="1:43" ht="14.5" hidden="1" x14ac:dyDescent="0.35">
      <c r="A145" s="362">
        <v>143</v>
      </c>
      <c r="B145" s="362" t="s">
        <v>647</v>
      </c>
      <c r="C145" s="362">
        <v>472</v>
      </c>
      <c r="D145" s="362" t="s">
        <v>172</v>
      </c>
      <c r="E145" s="362"/>
      <c r="F145" s="362"/>
      <c r="G145" s="362"/>
      <c r="H145" s="362" t="s">
        <v>61</v>
      </c>
      <c r="I145" s="362" t="s">
        <v>626</v>
      </c>
      <c r="J145" s="361" t="s">
        <v>648</v>
      </c>
      <c r="K145" s="362"/>
      <c r="L145" s="362" t="s">
        <v>90</v>
      </c>
      <c r="M145" s="362" t="s">
        <v>180</v>
      </c>
      <c r="N145" s="362">
        <v>1</v>
      </c>
      <c r="O145" s="362" t="s">
        <v>90</v>
      </c>
      <c r="P145" s="482"/>
      <c r="Q145" s="362"/>
      <c r="R145" s="362"/>
      <c r="S145" s="362"/>
      <c r="T145" s="362"/>
      <c r="U145" s="362"/>
      <c r="V145" s="362"/>
      <c r="W145" s="362"/>
      <c r="X145" s="362"/>
      <c r="Y145" s="362"/>
      <c r="Z145" s="362"/>
      <c r="AA145" s="366"/>
      <c r="AB145" s="370"/>
      <c r="AC145" s="362" t="s">
        <v>19</v>
      </c>
      <c r="AD145" s="362" t="s">
        <v>8</v>
      </c>
      <c r="AE145" s="362"/>
      <c r="AF145" s="362"/>
      <c r="AG145" s="362"/>
      <c r="AH145" s="362"/>
      <c r="AI145" s="362"/>
      <c r="AJ145" s="362"/>
      <c r="AK145" s="362"/>
      <c r="AL145" s="362"/>
      <c r="AM145" s="368">
        <v>45810</v>
      </c>
      <c r="AN145" s="361" t="s">
        <v>649</v>
      </c>
      <c r="AO145" s="445" t="s">
        <v>539</v>
      </c>
      <c r="AP145" s="445" t="s">
        <v>5841</v>
      </c>
      <c r="AQ145" s="445" t="s">
        <v>5841</v>
      </c>
    </row>
    <row r="146" spans="1:43" ht="14.5" hidden="1" x14ac:dyDescent="0.35">
      <c r="A146" s="362">
        <v>144</v>
      </c>
      <c r="B146" s="362" t="s">
        <v>650</v>
      </c>
      <c r="C146" s="362">
        <v>472</v>
      </c>
      <c r="D146" s="362" t="s">
        <v>172</v>
      </c>
      <c r="E146" s="362"/>
      <c r="F146" s="362"/>
      <c r="G146" s="362"/>
      <c r="H146" s="362" t="s">
        <v>61</v>
      </c>
      <c r="I146" s="362" t="s">
        <v>626</v>
      </c>
      <c r="J146" s="361" t="s">
        <v>651</v>
      </c>
      <c r="K146" s="362"/>
      <c r="L146" s="362" t="s">
        <v>90</v>
      </c>
      <c r="M146" s="362" t="s">
        <v>180</v>
      </c>
      <c r="N146" s="362">
        <v>1</v>
      </c>
      <c r="O146" s="362" t="s">
        <v>90</v>
      </c>
      <c r="P146" s="482"/>
      <c r="Q146" s="362"/>
      <c r="R146" s="362"/>
      <c r="S146" s="362"/>
      <c r="T146" s="362"/>
      <c r="U146" s="362"/>
      <c r="V146" s="362"/>
      <c r="W146" s="362"/>
      <c r="X146" s="362"/>
      <c r="Y146" s="362"/>
      <c r="Z146" s="362"/>
      <c r="AA146" s="366"/>
      <c r="AB146" s="367"/>
      <c r="AC146" s="362" t="s">
        <v>19</v>
      </c>
      <c r="AD146" s="362" t="s">
        <v>8</v>
      </c>
      <c r="AE146" s="362"/>
      <c r="AF146" s="362"/>
      <c r="AG146" s="362"/>
      <c r="AH146" s="362"/>
      <c r="AI146" s="362"/>
      <c r="AJ146" s="362"/>
      <c r="AK146" s="362"/>
      <c r="AL146" s="362"/>
      <c r="AM146" s="368">
        <v>45810</v>
      </c>
      <c r="AN146" s="361" t="s">
        <v>652</v>
      </c>
      <c r="AO146" s="445" t="s">
        <v>539</v>
      </c>
      <c r="AP146" s="445" t="s">
        <v>5841</v>
      </c>
      <c r="AQ146" s="445" t="s">
        <v>5841</v>
      </c>
    </row>
    <row r="147" spans="1:43" ht="29" hidden="1" x14ac:dyDescent="0.35">
      <c r="A147" s="362">
        <v>145</v>
      </c>
      <c r="B147" s="362" t="s">
        <v>653</v>
      </c>
      <c r="C147" s="362">
        <v>472</v>
      </c>
      <c r="D147" s="362" t="s">
        <v>172</v>
      </c>
      <c r="E147" s="362"/>
      <c r="F147" s="362"/>
      <c r="G147" s="362"/>
      <c r="H147" s="362" t="s">
        <v>61</v>
      </c>
      <c r="I147" s="362" t="s">
        <v>626</v>
      </c>
      <c r="J147" s="361" t="s">
        <v>654</v>
      </c>
      <c r="K147" s="362"/>
      <c r="L147" s="362" t="s">
        <v>90</v>
      </c>
      <c r="M147" s="362" t="s">
        <v>180</v>
      </c>
      <c r="N147" s="362">
        <v>1</v>
      </c>
      <c r="O147" s="362" t="s">
        <v>90</v>
      </c>
      <c r="P147" s="482"/>
      <c r="Q147" s="362"/>
      <c r="R147" s="362"/>
      <c r="S147" s="362"/>
      <c r="T147" s="362"/>
      <c r="U147" s="362"/>
      <c r="V147" s="362"/>
      <c r="W147" s="362"/>
      <c r="X147" s="362"/>
      <c r="Y147" s="362"/>
      <c r="Z147" s="362"/>
      <c r="AA147" s="366"/>
      <c r="AB147" s="367"/>
      <c r="AC147" s="362" t="s">
        <v>19</v>
      </c>
      <c r="AD147" s="362" t="s">
        <v>8</v>
      </c>
      <c r="AE147" s="362"/>
      <c r="AF147" s="362"/>
      <c r="AG147" s="362"/>
      <c r="AH147" s="362"/>
      <c r="AI147" s="362"/>
      <c r="AJ147" s="362"/>
      <c r="AK147" s="362"/>
      <c r="AL147" s="362"/>
      <c r="AM147" s="368">
        <v>45810</v>
      </c>
      <c r="AN147" s="361" t="s">
        <v>655</v>
      </c>
      <c r="AO147" s="445" t="s">
        <v>539</v>
      </c>
      <c r="AP147" s="445" t="s">
        <v>5841</v>
      </c>
      <c r="AQ147" s="445" t="s">
        <v>5841</v>
      </c>
    </row>
    <row r="148" spans="1:43" ht="14.5" hidden="1" x14ac:dyDescent="0.35">
      <c r="A148" s="362">
        <v>146</v>
      </c>
      <c r="B148" s="362" t="s">
        <v>656</v>
      </c>
      <c r="C148" s="362">
        <v>472</v>
      </c>
      <c r="D148" s="362" t="s">
        <v>172</v>
      </c>
      <c r="E148" s="362"/>
      <c r="F148" s="362"/>
      <c r="G148" s="362"/>
      <c r="H148" s="362" t="s">
        <v>61</v>
      </c>
      <c r="I148" s="362" t="s">
        <v>626</v>
      </c>
      <c r="J148" s="361" t="s">
        <v>657</v>
      </c>
      <c r="K148" s="362"/>
      <c r="L148" s="362" t="s">
        <v>90</v>
      </c>
      <c r="M148" s="362" t="s">
        <v>180</v>
      </c>
      <c r="N148" s="362">
        <v>1</v>
      </c>
      <c r="O148" s="362" t="s">
        <v>90</v>
      </c>
      <c r="P148" s="482"/>
      <c r="Q148" s="362"/>
      <c r="R148" s="362"/>
      <c r="S148" s="362"/>
      <c r="T148" s="362"/>
      <c r="U148" s="362"/>
      <c r="V148" s="362"/>
      <c r="W148" s="362"/>
      <c r="X148" s="362"/>
      <c r="Y148" s="362"/>
      <c r="Z148" s="362"/>
      <c r="AA148" s="366"/>
      <c r="AB148" s="367"/>
      <c r="AC148" s="362" t="s">
        <v>19</v>
      </c>
      <c r="AD148" s="362" t="s">
        <v>8</v>
      </c>
      <c r="AE148" s="362"/>
      <c r="AF148" s="362"/>
      <c r="AG148" s="362"/>
      <c r="AH148" s="362"/>
      <c r="AI148" s="362"/>
      <c r="AJ148" s="362"/>
      <c r="AK148" s="362"/>
      <c r="AL148" s="362"/>
      <c r="AM148" s="368">
        <v>45810</v>
      </c>
      <c r="AN148" s="361" t="s">
        <v>658</v>
      </c>
      <c r="AO148" s="445" t="s">
        <v>539</v>
      </c>
      <c r="AP148" s="445" t="s">
        <v>5841</v>
      </c>
      <c r="AQ148" s="445" t="s">
        <v>5841</v>
      </c>
    </row>
    <row r="149" spans="1:43" ht="14.5" hidden="1" x14ac:dyDescent="0.35">
      <c r="A149" s="362">
        <v>147</v>
      </c>
      <c r="B149" s="362" t="s">
        <v>659</v>
      </c>
      <c r="C149" s="362">
        <v>472</v>
      </c>
      <c r="D149" s="362" t="s">
        <v>172</v>
      </c>
      <c r="E149" s="362"/>
      <c r="F149" s="362"/>
      <c r="G149" s="362"/>
      <c r="H149" s="362" t="s">
        <v>61</v>
      </c>
      <c r="I149" s="362" t="s">
        <v>626</v>
      </c>
      <c r="J149" s="361" t="s">
        <v>660</v>
      </c>
      <c r="K149" s="362"/>
      <c r="L149" s="362" t="s">
        <v>90</v>
      </c>
      <c r="M149" s="362" t="s">
        <v>180</v>
      </c>
      <c r="N149" s="362">
        <v>1</v>
      </c>
      <c r="O149" s="362" t="s">
        <v>90</v>
      </c>
      <c r="P149" s="482"/>
      <c r="Q149" s="362"/>
      <c r="R149" s="362"/>
      <c r="S149" s="362"/>
      <c r="T149" s="362"/>
      <c r="U149" s="362"/>
      <c r="V149" s="362"/>
      <c r="W149" s="362"/>
      <c r="X149" s="362"/>
      <c r="Y149" s="362"/>
      <c r="Z149" s="362"/>
      <c r="AA149" s="366"/>
      <c r="AB149" s="367"/>
      <c r="AC149" s="362" t="s">
        <v>19</v>
      </c>
      <c r="AD149" s="362" t="s">
        <v>8</v>
      </c>
      <c r="AE149" s="362"/>
      <c r="AF149" s="362"/>
      <c r="AG149" s="362"/>
      <c r="AH149" s="362"/>
      <c r="AI149" s="362"/>
      <c r="AJ149" s="362"/>
      <c r="AK149" s="362"/>
      <c r="AL149" s="362"/>
      <c r="AM149" s="368">
        <v>45810</v>
      </c>
      <c r="AN149" s="361" t="s">
        <v>661</v>
      </c>
      <c r="AO149" s="445" t="s">
        <v>539</v>
      </c>
      <c r="AP149" s="445" t="s">
        <v>5841</v>
      </c>
      <c r="AQ149" s="445" t="s">
        <v>5841</v>
      </c>
    </row>
    <row r="150" spans="1:43" ht="14.5" hidden="1" x14ac:dyDescent="0.35">
      <c r="A150" s="362">
        <v>148</v>
      </c>
      <c r="B150" s="362" t="s">
        <v>662</v>
      </c>
      <c r="C150" s="362">
        <v>472</v>
      </c>
      <c r="D150" s="362" t="s">
        <v>172</v>
      </c>
      <c r="E150" s="362"/>
      <c r="F150" s="362"/>
      <c r="G150" s="362"/>
      <c r="H150" s="362" t="s">
        <v>61</v>
      </c>
      <c r="I150" s="362" t="s">
        <v>663</v>
      </c>
      <c r="J150" s="361" t="s">
        <v>664</v>
      </c>
      <c r="K150" s="362"/>
      <c r="L150" s="362" t="s">
        <v>90</v>
      </c>
      <c r="M150" s="362" t="s">
        <v>180</v>
      </c>
      <c r="N150" s="362">
        <v>1</v>
      </c>
      <c r="O150" s="362" t="s">
        <v>90</v>
      </c>
      <c r="P150" s="482"/>
      <c r="Q150" s="362"/>
      <c r="R150" s="362"/>
      <c r="S150" s="362"/>
      <c r="T150" s="362"/>
      <c r="U150" s="362"/>
      <c r="V150" s="362"/>
      <c r="W150" s="362"/>
      <c r="X150" s="362"/>
      <c r="Y150" s="362"/>
      <c r="Z150" s="362"/>
      <c r="AA150" s="366"/>
      <c r="AB150" s="367"/>
      <c r="AC150" s="362" t="s">
        <v>19</v>
      </c>
      <c r="AD150" s="362" t="s">
        <v>8</v>
      </c>
      <c r="AE150" s="362"/>
      <c r="AF150" s="362"/>
      <c r="AG150" s="362"/>
      <c r="AH150" s="362"/>
      <c r="AI150" s="362"/>
      <c r="AJ150" s="362"/>
      <c r="AK150" s="362"/>
      <c r="AL150" s="362"/>
      <c r="AM150" s="368">
        <v>45810</v>
      </c>
      <c r="AN150" s="361" t="s">
        <v>665</v>
      </c>
      <c r="AO150" s="445" t="s">
        <v>539</v>
      </c>
      <c r="AP150" s="445" t="s">
        <v>5841</v>
      </c>
      <c r="AQ150" s="445" t="s">
        <v>5841</v>
      </c>
    </row>
    <row r="151" spans="1:43" ht="14.5" hidden="1" x14ac:dyDescent="0.35">
      <c r="A151" s="362">
        <v>149</v>
      </c>
      <c r="B151" s="362" t="s">
        <v>666</v>
      </c>
      <c r="C151" s="362">
        <v>472</v>
      </c>
      <c r="D151" s="362" t="s">
        <v>172</v>
      </c>
      <c r="E151" s="362"/>
      <c r="F151" s="362"/>
      <c r="G151" s="362"/>
      <c r="H151" s="362" t="s">
        <v>61</v>
      </c>
      <c r="I151" s="362" t="s">
        <v>663</v>
      </c>
      <c r="J151" s="361" t="s">
        <v>667</v>
      </c>
      <c r="K151" s="362"/>
      <c r="L151" s="362" t="s">
        <v>90</v>
      </c>
      <c r="M151" s="362" t="s">
        <v>180</v>
      </c>
      <c r="N151" s="362">
        <v>1</v>
      </c>
      <c r="O151" s="362" t="s">
        <v>90</v>
      </c>
      <c r="P151" s="482"/>
      <c r="Q151" s="362"/>
      <c r="R151" s="362"/>
      <c r="S151" s="362"/>
      <c r="T151" s="362"/>
      <c r="U151" s="362"/>
      <c r="V151" s="362"/>
      <c r="W151" s="362"/>
      <c r="X151" s="362"/>
      <c r="Y151" s="362"/>
      <c r="Z151" s="362"/>
      <c r="AA151" s="366"/>
      <c r="AB151" s="367"/>
      <c r="AC151" s="362" t="s">
        <v>19</v>
      </c>
      <c r="AD151" s="362" t="s">
        <v>8</v>
      </c>
      <c r="AE151" s="362"/>
      <c r="AF151" s="362"/>
      <c r="AG151" s="362"/>
      <c r="AH151" s="362"/>
      <c r="AI151" s="362"/>
      <c r="AJ151" s="362"/>
      <c r="AK151" s="362"/>
      <c r="AL151" s="362"/>
      <c r="AM151" s="368">
        <v>45810</v>
      </c>
      <c r="AN151" s="361" t="s">
        <v>668</v>
      </c>
      <c r="AO151" s="445" t="s">
        <v>539</v>
      </c>
      <c r="AP151" s="445" t="s">
        <v>5841</v>
      </c>
      <c r="AQ151" s="445" t="s">
        <v>5841</v>
      </c>
    </row>
    <row r="152" spans="1:43" ht="14.5" hidden="1" x14ac:dyDescent="0.35">
      <c r="A152" s="362">
        <v>150</v>
      </c>
      <c r="B152" s="362" t="s">
        <v>669</v>
      </c>
      <c r="C152" s="362">
        <v>472</v>
      </c>
      <c r="D152" s="362" t="s">
        <v>172</v>
      </c>
      <c r="E152" s="362"/>
      <c r="F152" s="362"/>
      <c r="G152" s="362"/>
      <c r="H152" s="362" t="s">
        <v>61</v>
      </c>
      <c r="I152" s="362" t="s">
        <v>663</v>
      </c>
      <c r="J152" s="361" t="s">
        <v>670</v>
      </c>
      <c r="K152" s="362"/>
      <c r="L152" s="362" t="s">
        <v>90</v>
      </c>
      <c r="M152" s="362" t="s">
        <v>180</v>
      </c>
      <c r="N152" s="362">
        <v>1</v>
      </c>
      <c r="O152" s="362" t="s">
        <v>90</v>
      </c>
      <c r="P152" s="482"/>
      <c r="Q152" s="362"/>
      <c r="R152" s="362"/>
      <c r="S152" s="362"/>
      <c r="T152" s="362"/>
      <c r="U152" s="362"/>
      <c r="V152" s="362"/>
      <c r="W152" s="362"/>
      <c r="X152" s="362"/>
      <c r="Y152" s="362"/>
      <c r="Z152" s="362"/>
      <c r="AA152" s="366"/>
      <c r="AB152" s="367"/>
      <c r="AC152" s="362" t="s">
        <v>19</v>
      </c>
      <c r="AD152" s="362" t="s">
        <v>8</v>
      </c>
      <c r="AE152" s="362"/>
      <c r="AF152" s="362"/>
      <c r="AG152" s="362"/>
      <c r="AH152" s="362"/>
      <c r="AI152" s="362"/>
      <c r="AJ152" s="362"/>
      <c r="AK152" s="362"/>
      <c r="AL152" s="362"/>
      <c r="AM152" s="368">
        <v>45810</v>
      </c>
      <c r="AN152" s="361" t="s">
        <v>671</v>
      </c>
      <c r="AO152" s="445" t="s">
        <v>539</v>
      </c>
      <c r="AP152" s="445" t="s">
        <v>5841</v>
      </c>
      <c r="AQ152" s="445" t="s">
        <v>5841</v>
      </c>
    </row>
    <row r="153" spans="1:43" ht="14.5" hidden="1" x14ac:dyDescent="0.35">
      <c r="A153" s="362">
        <v>151</v>
      </c>
      <c r="B153" s="362" t="s">
        <v>672</v>
      </c>
      <c r="C153" s="362">
        <v>472</v>
      </c>
      <c r="D153" s="362" t="s">
        <v>172</v>
      </c>
      <c r="E153" s="362"/>
      <c r="F153" s="362"/>
      <c r="G153" s="362"/>
      <c r="H153" s="362" t="s">
        <v>61</v>
      </c>
      <c r="I153" s="362" t="s">
        <v>400</v>
      </c>
      <c r="J153" s="361" t="s">
        <v>673</v>
      </c>
      <c r="K153" s="362"/>
      <c r="L153" s="362" t="s">
        <v>90</v>
      </c>
      <c r="M153" s="362" t="s">
        <v>180</v>
      </c>
      <c r="N153" s="362">
        <v>1</v>
      </c>
      <c r="O153" s="362" t="s">
        <v>90</v>
      </c>
      <c r="P153" s="482"/>
      <c r="Q153" s="362"/>
      <c r="R153" s="362"/>
      <c r="S153" s="362"/>
      <c r="T153" s="362"/>
      <c r="U153" s="362"/>
      <c r="V153" s="362"/>
      <c r="W153" s="362"/>
      <c r="X153" s="362"/>
      <c r="Y153" s="362"/>
      <c r="Z153" s="362"/>
      <c r="AA153" s="366"/>
      <c r="AB153" s="367"/>
      <c r="AC153" s="362" t="s">
        <v>19</v>
      </c>
      <c r="AD153" s="362" t="s">
        <v>8</v>
      </c>
      <c r="AE153" s="362"/>
      <c r="AF153" s="362"/>
      <c r="AG153" s="362"/>
      <c r="AH153" s="362"/>
      <c r="AI153" s="362"/>
      <c r="AJ153" s="362"/>
      <c r="AK153" s="362"/>
      <c r="AL153" s="362"/>
      <c r="AM153" s="368">
        <v>45810</v>
      </c>
      <c r="AN153" s="361" t="s">
        <v>674</v>
      </c>
      <c r="AO153" s="445" t="s">
        <v>539</v>
      </c>
      <c r="AP153" s="445" t="s">
        <v>5841</v>
      </c>
      <c r="AQ153" s="445" t="s">
        <v>5841</v>
      </c>
    </row>
    <row r="154" spans="1:43" ht="43.5" hidden="1" x14ac:dyDescent="0.35">
      <c r="A154" s="362">
        <v>152</v>
      </c>
      <c r="B154" s="362" t="s">
        <v>675</v>
      </c>
      <c r="C154" s="362">
        <v>472</v>
      </c>
      <c r="D154" s="362" t="s">
        <v>172</v>
      </c>
      <c r="E154" s="362"/>
      <c r="F154" s="362"/>
      <c r="G154" s="362"/>
      <c r="H154" s="362" t="s">
        <v>61</v>
      </c>
      <c r="I154" s="362" t="s">
        <v>676</v>
      </c>
      <c r="J154" s="361" t="s">
        <v>677</v>
      </c>
      <c r="K154" s="362"/>
      <c r="L154" s="362" t="s">
        <v>90</v>
      </c>
      <c r="M154" s="362" t="s">
        <v>9</v>
      </c>
      <c r="N154" s="362" t="s">
        <v>90</v>
      </c>
      <c r="O154" s="362" t="s">
        <v>90</v>
      </c>
      <c r="P154" s="482" t="s">
        <v>6095</v>
      </c>
      <c r="Q154" s="362"/>
      <c r="R154" s="362"/>
      <c r="S154" s="362"/>
      <c r="T154" s="362"/>
      <c r="U154" s="362"/>
      <c r="V154" s="362"/>
      <c r="W154" s="362"/>
      <c r="X154" s="362"/>
      <c r="Y154" s="362"/>
      <c r="Z154" s="362"/>
      <c r="AA154" s="366"/>
      <c r="AB154" s="362"/>
      <c r="AC154" s="362" t="s">
        <v>19</v>
      </c>
      <c r="AD154" s="362" t="s">
        <v>8</v>
      </c>
      <c r="AE154" s="362"/>
      <c r="AF154" s="362"/>
      <c r="AG154" s="362"/>
      <c r="AH154" s="362"/>
      <c r="AI154" s="362"/>
      <c r="AJ154" s="362"/>
      <c r="AK154" s="362"/>
      <c r="AL154" s="362"/>
      <c r="AM154" s="362" t="s">
        <v>555</v>
      </c>
      <c r="AN154" s="361" t="s">
        <v>680</v>
      </c>
      <c r="AO154" s="445" t="s">
        <v>539</v>
      </c>
      <c r="AP154" s="445" t="s">
        <v>5841</v>
      </c>
      <c r="AQ154" s="445" t="s">
        <v>5840</v>
      </c>
    </row>
    <row r="155" spans="1:43" ht="14.5" hidden="1" x14ac:dyDescent="0.35">
      <c r="A155" s="362">
        <v>153</v>
      </c>
      <c r="B155" s="362" t="s">
        <v>681</v>
      </c>
      <c r="C155" s="362">
        <v>472</v>
      </c>
      <c r="D155" s="362" t="s">
        <v>172</v>
      </c>
      <c r="E155" s="362"/>
      <c r="F155" s="362"/>
      <c r="G155" s="362"/>
      <c r="H155" s="362" t="s">
        <v>61</v>
      </c>
      <c r="I155" s="362" t="s">
        <v>524</v>
      </c>
      <c r="J155" s="361" t="s">
        <v>682</v>
      </c>
      <c r="K155" s="362"/>
      <c r="L155" s="362" t="s">
        <v>90</v>
      </c>
      <c r="M155" s="362" t="s">
        <v>180</v>
      </c>
      <c r="N155" s="362">
        <v>1</v>
      </c>
      <c r="O155" s="362" t="s">
        <v>90</v>
      </c>
      <c r="P155" s="482"/>
      <c r="Q155" s="362"/>
      <c r="R155" s="362"/>
      <c r="S155" s="362"/>
      <c r="T155" s="362"/>
      <c r="U155" s="362"/>
      <c r="V155" s="362"/>
      <c r="W155" s="362"/>
      <c r="X155" s="362"/>
      <c r="Y155" s="362"/>
      <c r="Z155" s="362"/>
      <c r="AA155" s="366"/>
      <c r="AB155" s="367"/>
      <c r="AC155" s="362" t="s">
        <v>19</v>
      </c>
      <c r="AD155" s="362" t="s">
        <v>8</v>
      </c>
      <c r="AE155" s="362"/>
      <c r="AF155" s="362"/>
      <c r="AG155" s="362"/>
      <c r="AH155" s="362"/>
      <c r="AI155" s="362"/>
      <c r="AJ155" s="362"/>
      <c r="AK155" s="362"/>
      <c r="AL155" s="362"/>
      <c r="AM155" s="368">
        <v>45810</v>
      </c>
      <c r="AN155" s="361" t="s">
        <v>683</v>
      </c>
      <c r="AO155" s="445" t="s">
        <v>539</v>
      </c>
      <c r="AP155" s="445" t="s">
        <v>5841</v>
      </c>
      <c r="AQ155" s="445" t="s">
        <v>5841</v>
      </c>
    </row>
    <row r="156" spans="1:43" ht="14.5" hidden="1" x14ac:dyDescent="0.35">
      <c r="A156" s="362">
        <v>154</v>
      </c>
      <c r="B156" s="362" t="s">
        <v>684</v>
      </c>
      <c r="C156" s="362">
        <v>472</v>
      </c>
      <c r="D156" s="362" t="s">
        <v>172</v>
      </c>
      <c r="E156" s="362"/>
      <c r="F156" s="362"/>
      <c r="G156" s="362"/>
      <c r="H156" s="362" t="s">
        <v>61</v>
      </c>
      <c r="I156" s="362" t="s">
        <v>400</v>
      </c>
      <c r="J156" s="361" t="s">
        <v>685</v>
      </c>
      <c r="K156" s="362"/>
      <c r="L156" s="362" t="s">
        <v>90</v>
      </c>
      <c r="M156" s="362" t="s">
        <v>180</v>
      </c>
      <c r="N156" s="362">
        <v>1</v>
      </c>
      <c r="O156" s="362" t="s">
        <v>90</v>
      </c>
      <c r="P156" s="482"/>
      <c r="Q156" s="362"/>
      <c r="R156" s="362"/>
      <c r="S156" s="362"/>
      <c r="T156" s="362"/>
      <c r="U156" s="362"/>
      <c r="V156" s="362"/>
      <c r="W156" s="362"/>
      <c r="X156" s="362"/>
      <c r="Y156" s="362"/>
      <c r="Z156" s="362"/>
      <c r="AA156" s="366"/>
      <c r="AB156" s="367"/>
      <c r="AC156" s="362" t="s">
        <v>19</v>
      </c>
      <c r="AD156" s="362" t="s">
        <v>8</v>
      </c>
      <c r="AE156" s="362"/>
      <c r="AF156" s="362"/>
      <c r="AG156" s="362"/>
      <c r="AH156" s="362"/>
      <c r="AI156" s="362"/>
      <c r="AJ156" s="362"/>
      <c r="AK156" s="362"/>
      <c r="AL156" s="362"/>
      <c r="AM156" s="368">
        <v>45810</v>
      </c>
      <c r="AN156" s="361" t="s">
        <v>686</v>
      </c>
      <c r="AO156" s="445" t="s">
        <v>539</v>
      </c>
      <c r="AP156" s="445" t="s">
        <v>5841</v>
      </c>
      <c r="AQ156" s="445" t="s">
        <v>5841</v>
      </c>
    </row>
    <row r="157" spans="1:43" ht="29" hidden="1" x14ac:dyDescent="0.35">
      <c r="A157" s="362">
        <v>155</v>
      </c>
      <c r="B157" s="362" t="s">
        <v>687</v>
      </c>
      <c r="C157" s="362">
        <v>472</v>
      </c>
      <c r="D157" s="362" t="s">
        <v>172</v>
      </c>
      <c r="E157" s="362"/>
      <c r="F157" s="362"/>
      <c r="G157" s="362"/>
      <c r="H157" s="362" t="s">
        <v>61</v>
      </c>
      <c r="I157" s="362" t="s">
        <v>242</v>
      </c>
      <c r="J157" s="361" t="s">
        <v>688</v>
      </c>
      <c r="K157" s="362"/>
      <c r="L157" s="362" t="s">
        <v>90</v>
      </c>
      <c r="M157" s="362" t="s">
        <v>180</v>
      </c>
      <c r="N157" s="362">
        <v>1</v>
      </c>
      <c r="O157" s="362" t="s">
        <v>90</v>
      </c>
      <c r="P157" s="482"/>
      <c r="Q157" s="362"/>
      <c r="R157" s="362"/>
      <c r="S157" s="362"/>
      <c r="T157" s="362"/>
      <c r="U157" s="362"/>
      <c r="V157" s="362"/>
      <c r="W157" s="362"/>
      <c r="X157" s="362"/>
      <c r="Y157" s="362"/>
      <c r="Z157" s="362"/>
      <c r="AA157" s="366"/>
      <c r="AB157" s="367"/>
      <c r="AC157" s="362" t="s">
        <v>19</v>
      </c>
      <c r="AD157" s="362" t="s">
        <v>8</v>
      </c>
      <c r="AE157" s="362"/>
      <c r="AF157" s="362"/>
      <c r="AG157" s="362"/>
      <c r="AH157" s="362"/>
      <c r="AI157" s="362"/>
      <c r="AJ157" s="362"/>
      <c r="AK157" s="362"/>
      <c r="AL157" s="362"/>
      <c r="AM157" s="368">
        <v>45810</v>
      </c>
      <c r="AN157" s="361" t="s">
        <v>689</v>
      </c>
      <c r="AO157" s="445" t="s">
        <v>539</v>
      </c>
      <c r="AP157" s="445" t="s">
        <v>5841</v>
      </c>
      <c r="AQ157" s="445" t="s">
        <v>5841</v>
      </c>
    </row>
    <row r="158" spans="1:43" ht="14.5" hidden="1" x14ac:dyDescent="0.35">
      <c r="A158" s="362">
        <v>156</v>
      </c>
      <c r="B158" s="362" t="s">
        <v>690</v>
      </c>
      <c r="C158" s="362">
        <v>472</v>
      </c>
      <c r="D158" s="362" t="s">
        <v>172</v>
      </c>
      <c r="E158" s="362"/>
      <c r="F158" s="362"/>
      <c r="G158" s="362"/>
      <c r="H158" s="362" t="s">
        <v>61</v>
      </c>
      <c r="I158" s="362" t="s">
        <v>242</v>
      </c>
      <c r="J158" s="361" t="s">
        <v>691</v>
      </c>
      <c r="K158" s="362"/>
      <c r="L158" s="362" t="s">
        <v>90</v>
      </c>
      <c r="M158" s="362" t="s">
        <v>180</v>
      </c>
      <c r="N158" s="362">
        <v>1</v>
      </c>
      <c r="O158" s="362" t="s">
        <v>90</v>
      </c>
      <c r="P158" s="482"/>
      <c r="Q158" s="362"/>
      <c r="R158" s="362"/>
      <c r="S158" s="362"/>
      <c r="T158" s="362"/>
      <c r="U158" s="362"/>
      <c r="V158" s="362"/>
      <c r="W158" s="362"/>
      <c r="X158" s="362"/>
      <c r="Y158" s="362"/>
      <c r="Z158" s="362"/>
      <c r="AA158" s="366"/>
      <c r="AB158" s="367"/>
      <c r="AC158" s="362" t="s">
        <v>19</v>
      </c>
      <c r="AD158" s="362" t="s">
        <v>8</v>
      </c>
      <c r="AE158" s="362"/>
      <c r="AF158" s="362"/>
      <c r="AG158" s="362"/>
      <c r="AH158" s="362"/>
      <c r="AI158" s="362"/>
      <c r="AJ158" s="362"/>
      <c r="AK158" s="362"/>
      <c r="AL158" s="362"/>
      <c r="AM158" s="368">
        <v>45810</v>
      </c>
      <c r="AN158" s="361" t="s">
        <v>692</v>
      </c>
      <c r="AO158" s="445" t="s">
        <v>539</v>
      </c>
      <c r="AP158" s="445" t="s">
        <v>5841</v>
      </c>
      <c r="AQ158" s="445" t="s">
        <v>5841</v>
      </c>
    </row>
    <row r="159" spans="1:43" ht="43.5" hidden="1" x14ac:dyDescent="0.35">
      <c r="A159" s="425">
        <v>157</v>
      </c>
      <c r="B159" s="425" t="s">
        <v>693</v>
      </c>
      <c r="C159" s="425">
        <v>472</v>
      </c>
      <c r="D159" s="425" t="s">
        <v>172</v>
      </c>
      <c r="E159" s="425"/>
      <c r="F159" s="425"/>
      <c r="G159" s="425"/>
      <c r="H159" s="425" t="s">
        <v>61</v>
      </c>
      <c r="I159" s="425" t="s">
        <v>242</v>
      </c>
      <c r="J159" s="438" t="s">
        <v>694</v>
      </c>
      <c r="K159" s="425"/>
      <c r="L159" s="425" t="s">
        <v>90</v>
      </c>
      <c r="M159" s="425" t="s">
        <v>9</v>
      </c>
      <c r="N159" s="425" t="s">
        <v>90</v>
      </c>
      <c r="O159" s="425" t="s">
        <v>90</v>
      </c>
      <c r="P159" s="486" t="s">
        <v>6096</v>
      </c>
      <c r="Q159" s="439"/>
      <c r="R159" s="439"/>
      <c r="S159" s="439"/>
      <c r="T159" s="425"/>
      <c r="U159" s="425"/>
      <c r="V159" s="425"/>
      <c r="W159" s="425"/>
      <c r="X159" s="425"/>
      <c r="Y159" s="425"/>
      <c r="Z159" s="425"/>
      <c r="AA159" s="440"/>
      <c r="AB159" s="441"/>
      <c r="AC159" s="425" t="s">
        <v>19</v>
      </c>
      <c r="AD159" s="425" t="s">
        <v>8</v>
      </c>
      <c r="AE159" s="425"/>
      <c r="AF159" s="425"/>
      <c r="AG159" s="425"/>
      <c r="AH159" s="425"/>
      <c r="AI159" s="425"/>
      <c r="AJ159" s="425"/>
      <c r="AK159" s="425"/>
      <c r="AL159" s="425"/>
      <c r="AM159" s="425" t="s">
        <v>555</v>
      </c>
      <c r="AN159" s="438" t="s">
        <v>696</v>
      </c>
      <c r="AO159" s="445" t="s">
        <v>539</v>
      </c>
      <c r="AP159" s="445" t="s">
        <v>5841</v>
      </c>
      <c r="AQ159" s="445" t="s">
        <v>5840</v>
      </c>
    </row>
    <row r="160" spans="1:43" ht="14.5" hidden="1" x14ac:dyDescent="0.35">
      <c r="A160" s="362">
        <v>158</v>
      </c>
      <c r="B160" s="362" t="s">
        <v>697</v>
      </c>
      <c r="C160" s="362">
        <v>472</v>
      </c>
      <c r="D160" s="362" t="s">
        <v>172</v>
      </c>
      <c r="E160" s="362"/>
      <c r="F160" s="362"/>
      <c r="G160" s="362"/>
      <c r="H160" s="362" t="s">
        <v>61</v>
      </c>
      <c r="I160" s="362" t="s">
        <v>184</v>
      </c>
      <c r="J160" s="361" t="s">
        <v>698</v>
      </c>
      <c r="K160" s="362"/>
      <c r="L160" s="362" t="s">
        <v>90</v>
      </c>
      <c r="M160" s="362" t="s">
        <v>9</v>
      </c>
      <c r="N160" s="362" t="s">
        <v>90</v>
      </c>
      <c r="O160" s="362" t="s">
        <v>90</v>
      </c>
      <c r="P160" s="482" t="s">
        <v>6097</v>
      </c>
      <c r="Q160" s="362"/>
      <c r="R160" s="362"/>
      <c r="S160" s="362"/>
      <c r="T160" s="362"/>
      <c r="U160" s="362"/>
      <c r="V160" s="362"/>
      <c r="W160" s="362"/>
      <c r="X160" s="362"/>
      <c r="Y160" s="362"/>
      <c r="Z160" s="362"/>
      <c r="AA160" s="366"/>
      <c r="AB160" s="367"/>
      <c r="AC160" s="362" t="s">
        <v>19</v>
      </c>
      <c r="AD160" s="362" t="s">
        <v>40</v>
      </c>
      <c r="AE160" s="362"/>
      <c r="AF160" s="362"/>
      <c r="AG160" s="362"/>
      <c r="AH160" s="362"/>
      <c r="AI160" s="368"/>
      <c r="AJ160" s="368"/>
      <c r="AK160" s="368"/>
      <c r="AL160" s="368"/>
      <c r="AM160" s="362"/>
      <c r="AN160" s="361" t="s">
        <v>700</v>
      </c>
      <c r="AO160" s="445" t="s">
        <v>9</v>
      </c>
      <c r="AP160" s="445" t="s">
        <v>9</v>
      </c>
      <c r="AQ160" s="445" t="s">
        <v>9</v>
      </c>
    </row>
    <row r="161" spans="1:43" ht="29" hidden="1" x14ac:dyDescent="0.35">
      <c r="A161" s="362">
        <v>159</v>
      </c>
      <c r="B161" s="362" t="s">
        <v>701</v>
      </c>
      <c r="C161" s="362">
        <v>472</v>
      </c>
      <c r="D161" s="362" t="s">
        <v>172</v>
      </c>
      <c r="E161" s="362"/>
      <c r="F161" s="362"/>
      <c r="G161" s="362"/>
      <c r="H161" s="362" t="s">
        <v>61</v>
      </c>
      <c r="I161" s="362" t="s">
        <v>184</v>
      </c>
      <c r="J161" s="361" t="s">
        <v>702</v>
      </c>
      <c r="K161" s="362"/>
      <c r="L161" s="362" t="s">
        <v>90</v>
      </c>
      <c r="M161" s="362" t="s">
        <v>9</v>
      </c>
      <c r="N161" s="362" t="s">
        <v>90</v>
      </c>
      <c r="O161" s="362" t="s">
        <v>90</v>
      </c>
      <c r="P161" s="482" t="s">
        <v>6098</v>
      </c>
      <c r="Q161" s="362"/>
      <c r="R161" s="362"/>
      <c r="S161" s="362"/>
      <c r="T161" s="362"/>
      <c r="U161" s="362"/>
      <c r="V161" s="362"/>
      <c r="W161" s="362"/>
      <c r="X161" s="362"/>
      <c r="Y161" s="362"/>
      <c r="Z161" s="362"/>
      <c r="AA161" s="366"/>
      <c r="AB161" s="362"/>
      <c r="AC161" s="362" t="s">
        <v>19</v>
      </c>
      <c r="AD161" s="362" t="s">
        <v>40</v>
      </c>
      <c r="AE161" s="362"/>
      <c r="AF161" s="362"/>
      <c r="AG161" s="362"/>
      <c r="AH161" s="362"/>
      <c r="AI161" s="368"/>
      <c r="AJ161" s="368"/>
      <c r="AK161" s="368"/>
      <c r="AL161" s="368"/>
      <c r="AM161" s="362"/>
      <c r="AN161" s="361" t="s">
        <v>703</v>
      </c>
      <c r="AO161" s="445" t="s">
        <v>9</v>
      </c>
      <c r="AP161" s="445" t="s">
        <v>9</v>
      </c>
      <c r="AQ161" s="445" t="s">
        <v>9</v>
      </c>
    </row>
    <row r="162" spans="1:43" ht="87" hidden="1" x14ac:dyDescent="0.35">
      <c r="A162" s="362">
        <v>160</v>
      </c>
      <c r="B162" s="362" t="s">
        <v>704</v>
      </c>
      <c r="C162" s="362">
        <v>472</v>
      </c>
      <c r="D162" s="362" t="s">
        <v>172</v>
      </c>
      <c r="E162" s="362"/>
      <c r="F162" s="362"/>
      <c r="G162" s="362"/>
      <c r="H162" s="362" t="s">
        <v>61</v>
      </c>
      <c r="I162" s="362" t="s">
        <v>184</v>
      </c>
      <c r="J162" s="361" t="s">
        <v>705</v>
      </c>
      <c r="K162" s="362"/>
      <c r="L162" s="362" t="s">
        <v>90</v>
      </c>
      <c r="M162" s="362" t="s">
        <v>9</v>
      </c>
      <c r="N162" s="362" t="s">
        <v>90</v>
      </c>
      <c r="O162" s="362" t="s">
        <v>90</v>
      </c>
      <c r="P162" s="482" t="s">
        <v>6099</v>
      </c>
      <c r="Q162" s="369" t="s">
        <v>6100</v>
      </c>
      <c r="R162" s="369" t="s">
        <v>6101</v>
      </c>
      <c r="S162" s="369" t="s">
        <v>6102</v>
      </c>
      <c r="T162" s="362"/>
      <c r="U162" s="362"/>
      <c r="V162" s="362"/>
      <c r="W162" s="362"/>
      <c r="X162" s="362"/>
      <c r="Y162" s="362"/>
      <c r="Z162" s="362"/>
      <c r="AA162" s="366"/>
      <c r="AB162" s="362"/>
      <c r="AC162" s="362" t="s">
        <v>19</v>
      </c>
      <c r="AD162" s="362" t="s">
        <v>40</v>
      </c>
      <c r="AE162" s="362"/>
      <c r="AF162" s="362"/>
      <c r="AG162" s="362"/>
      <c r="AH162" s="362"/>
      <c r="AI162" s="362"/>
      <c r="AJ162" s="362"/>
      <c r="AK162" s="362"/>
      <c r="AL162" s="362"/>
      <c r="AM162" s="362"/>
      <c r="AN162" s="361"/>
      <c r="AO162" s="445" t="s">
        <v>5839</v>
      </c>
      <c r="AP162" s="445" t="s">
        <v>5839</v>
      </c>
      <c r="AQ162" s="445" t="s">
        <v>5839</v>
      </c>
    </row>
    <row r="163" spans="1:43" ht="14.5" hidden="1" x14ac:dyDescent="0.35">
      <c r="A163" s="362">
        <v>161</v>
      </c>
      <c r="B163" s="362" t="s">
        <v>708</v>
      </c>
      <c r="C163" s="362">
        <v>472</v>
      </c>
      <c r="D163" s="362" t="s">
        <v>172</v>
      </c>
      <c r="E163" s="362"/>
      <c r="F163" s="362"/>
      <c r="G163" s="362"/>
      <c r="H163" s="362" t="s">
        <v>26</v>
      </c>
      <c r="I163" s="362" t="s">
        <v>709</v>
      </c>
      <c r="J163" s="361" t="s">
        <v>710</v>
      </c>
      <c r="K163" s="362"/>
      <c r="L163" s="362" t="s">
        <v>90</v>
      </c>
      <c r="M163" s="362" t="s">
        <v>180</v>
      </c>
      <c r="N163" s="362" t="s">
        <v>90</v>
      </c>
      <c r="O163" s="362" t="s">
        <v>90</v>
      </c>
      <c r="P163" s="482"/>
      <c r="Q163" s="362"/>
      <c r="R163" s="362"/>
      <c r="S163" s="362"/>
      <c r="T163" s="362"/>
      <c r="U163" s="362"/>
      <c r="V163" s="362"/>
      <c r="W163" s="362"/>
      <c r="X163" s="362"/>
      <c r="Y163" s="362"/>
      <c r="Z163" s="362"/>
      <c r="AA163" s="366"/>
      <c r="AB163" s="367"/>
      <c r="AC163" s="362" t="s">
        <v>26</v>
      </c>
      <c r="AD163" s="362" t="s">
        <v>8</v>
      </c>
      <c r="AE163" s="362"/>
      <c r="AF163" s="362"/>
      <c r="AG163" s="362"/>
      <c r="AH163" s="362"/>
      <c r="AI163" s="362"/>
      <c r="AJ163" s="362"/>
      <c r="AK163" s="362"/>
      <c r="AL163" s="362"/>
      <c r="AM163" s="368">
        <v>45777</v>
      </c>
      <c r="AN163" s="361" t="s">
        <v>712</v>
      </c>
      <c r="AO163" s="445" t="s">
        <v>539</v>
      </c>
      <c r="AP163" s="445" t="s">
        <v>5841</v>
      </c>
      <c r="AQ163" s="445" t="s">
        <v>5841</v>
      </c>
    </row>
    <row r="164" spans="1:43" ht="29" hidden="1" x14ac:dyDescent="0.35">
      <c r="A164" s="362">
        <v>162</v>
      </c>
      <c r="B164" s="362" t="s">
        <v>713</v>
      </c>
      <c r="C164" s="362">
        <v>472</v>
      </c>
      <c r="D164" s="362" t="s">
        <v>172</v>
      </c>
      <c r="E164" s="362"/>
      <c r="F164" s="362"/>
      <c r="G164" s="362"/>
      <c r="H164" s="362" t="s">
        <v>26</v>
      </c>
      <c r="I164" s="362" t="s">
        <v>709</v>
      </c>
      <c r="J164" s="361" t="s">
        <v>714</v>
      </c>
      <c r="K164" s="362"/>
      <c r="L164" s="362" t="s">
        <v>90</v>
      </c>
      <c r="M164" s="362" t="s">
        <v>180</v>
      </c>
      <c r="N164" s="362" t="s">
        <v>90</v>
      </c>
      <c r="O164" s="362" t="s">
        <v>90</v>
      </c>
      <c r="P164" s="482"/>
      <c r="Q164" s="362"/>
      <c r="R164" s="362"/>
      <c r="S164" s="362"/>
      <c r="T164" s="362"/>
      <c r="U164" s="362"/>
      <c r="V164" s="362"/>
      <c r="W164" s="362"/>
      <c r="X164" s="362"/>
      <c r="Y164" s="362"/>
      <c r="Z164" s="362"/>
      <c r="AA164" s="366"/>
      <c r="AB164" s="362"/>
      <c r="AC164" s="362" t="s">
        <v>26</v>
      </c>
      <c r="AD164" s="362" t="s">
        <v>8</v>
      </c>
      <c r="AE164" s="362"/>
      <c r="AF164" s="362"/>
      <c r="AG164" s="362"/>
      <c r="AH164" s="362"/>
      <c r="AI164" s="362"/>
      <c r="AJ164" s="362"/>
      <c r="AK164" s="362"/>
      <c r="AL164" s="362"/>
      <c r="AM164" s="368">
        <v>45777</v>
      </c>
      <c r="AN164" s="361" t="s">
        <v>715</v>
      </c>
      <c r="AO164" s="445" t="s">
        <v>539</v>
      </c>
      <c r="AP164" s="445" t="s">
        <v>5841</v>
      </c>
      <c r="AQ164" s="445" t="s">
        <v>5841</v>
      </c>
    </row>
    <row r="165" spans="1:43" ht="14.5" hidden="1" x14ac:dyDescent="0.35">
      <c r="A165" s="362">
        <v>163</v>
      </c>
      <c r="B165" s="362" t="s">
        <v>716</v>
      </c>
      <c r="C165" s="362">
        <v>472</v>
      </c>
      <c r="D165" s="362" t="s">
        <v>172</v>
      </c>
      <c r="E165" s="362"/>
      <c r="F165" s="362"/>
      <c r="G165" s="362"/>
      <c r="H165" s="362" t="s">
        <v>26</v>
      </c>
      <c r="I165" s="362" t="s">
        <v>717</v>
      </c>
      <c r="J165" s="361" t="s">
        <v>718</v>
      </c>
      <c r="K165" s="362"/>
      <c r="L165" s="362" t="s">
        <v>90</v>
      </c>
      <c r="M165" s="362" t="s">
        <v>180</v>
      </c>
      <c r="N165" s="362" t="s">
        <v>90</v>
      </c>
      <c r="O165" s="362" t="s">
        <v>90</v>
      </c>
      <c r="P165" s="482"/>
      <c r="Q165" s="362"/>
      <c r="R165" s="362"/>
      <c r="S165" s="362"/>
      <c r="T165" s="362"/>
      <c r="U165" s="362"/>
      <c r="V165" s="362"/>
      <c r="W165" s="362"/>
      <c r="X165" s="362"/>
      <c r="Y165" s="362"/>
      <c r="Z165" s="362"/>
      <c r="AA165" s="366"/>
      <c r="AB165" s="367"/>
      <c r="AC165" s="362" t="s">
        <v>26</v>
      </c>
      <c r="AD165" s="362" t="s">
        <v>8</v>
      </c>
      <c r="AE165" s="362"/>
      <c r="AF165" s="362"/>
      <c r="AG165" s="362"/>
      <c r="AH165" s="362"/>
      <c r="AI165" s="362"/>
      <c r="AJ165" s="362"/>
      <c r="AK165" s="362"/>
      <c r="AL165" s="362"/>
      <c r="AM165" s="368">
        <v>45777</v>
      </c>
      <c r="AN165" s="361" t="s">
        <v>719</v>
      </c>
      <c r="AO165" s="445" t="s">
        <v>539</v>
      </c>
      <c r="AP165" s="445" t="s">
        <v>5841</v>
      </c>
      <c r="AQ165" s="445" t="s">
        <v>5841</v>
      </c>
    </row>
    <row r="166" spans="1:43" ht="14.5" hidden="1" x14ac:dyDescent="0.35">
      <c r="A166" s="362">
        <v>164</v>
      </c>
      <c r="B166" s="362" t="s">
        <v>720</v>
      </c>
      <c r="C166" s="362">
        <v>472</v>
      </c>
      <c r="D166" s="362" t="s">
        <v>172</v>
      </c>
      <c r="E166" s="362"/>
      <c r="F166" s="362"/>
      <c r="G166" s="362"/>
      <c r="H166" s="362" t="s">
        <v>26</v>
      </c>
      <c r="I166" s="362" t="s">
        <v>105</v>
      </c>
      <c r="J166" s="361" t="s">
        <v>721</v>
      </c>
      <c r="K166" s="362"/>
      <c r="L166" s="362" t="s">
        <v>90</v>
      </c>
      <c r="M166" s="362" t="s">
        <v>180</v>
      </c>
      <c r="N166" s="362" t="s">
        <v>90</v>
      </c>
      <c r="O166" s="362" t="s">
        <v>90</v>
      </c>
      <c r="P166" s="482"/>
      <c r="Q166" s="362"/>
      <c r="R166" s="362"/>
      <c r="S166" s="362"/>
      <c r="T166" s="362"/>
      <c r="U166" s="362"/>
      <c r="V166" s="362"/>
      <c r="W166" s="362"/>
      <c r="X166" s="362"/>
      <c r="Y166" s="362"/>
      <c r="Z166" s="362"/>
      <c r="AA166" s="366"/>
      <c r="AB166" s="367"/>
      <c r="AC166" s="362" t="s">
        <v>26</v>
      </c>
      <c r="AD166" s="362" t="s">
        <v>8</v>
      </c>
      <c r="AE166" s="362"/>
      <c r="AF166" s="362"/>
      <c r="AG166" s="362"/>
      <c r="AH166" s="362"/>
      <c r="AI166" s="362"/>
      <c r="AJ166" s="362"/>
      <c r="AK166" s="362"/>
      <c r="AL166" s="362"/>
      <c r="AM166" s="368">
        <v>45777</v>
      </c>
      <c r="AN166" s="361" t="s">
        <v>722</v>
      </c>
      <c r="AO166" s="445" t="s">
        <v>539</v>
      </c>
      <c r="AP166" s="445" t="s">
        <v>5841</v>
      </c>
      <c r="AQ166" s="445" t="s">
        <v>5841</v>
      </c>
    </row>
    <row r="167" spans="1:43" ht="116" hidden="1" x14ac:dyDescent="0.35">
      <c r="A167" s="362">
        <v>165</v>
      </c>
      <c r="B167" s="362" t="s">
        <v>723</v>
      </c>
      <c r="C167" s="362">
        <v>472</v>
      </c>
      <c r="D167" s="362" t="s">
        <v>172</v>
      </c>
      <c r="E167" s="362"/>
      <c r="F167" s="362"/>
      <c r="G167" s="362"/>
      <c r="H167" s="362" t="s">
        <v>26</v>
      </c>
      <c r="I167" s="362" t="s">
        <v>105</v>
      </c>
      <c r="J167" s="361" t="s">
        <v>724</v>
      </c>
      <c r="K167" s="361"/>
      <c r="L167" s="362" t="s">
        <v>90</v>
      </c>
      <c r="M167" s="362" t="s">
        <v>9</v>
      </c>
      <c r="N167" s="362" t="s">
        <v>725</v>
      </c>
      <c r="O167" s="362" t="s">
        <v>726</v>
      </c>
      <c r="P167" s="482" t="s">
        <v>6103</v>
      </c>
      <c r="Q167" s="362" t="s">
        <v>6104</v>
      </c>
      <c r="R167" s="362" t="s">
        <v>6105</v>
      </c>
      <c r="S167" s="362" t="s">
        <v>6106</v>
      </c>
      <c r="T167" s="362" t="s">
        <v>6107</v>
      </c>
      <c r="U167" s="362" t="s">
        <v>6108</v>
      </c>
      <c r="V167" s="362"/>
      <c r="W167" s="362" t="s">
        <v>6109</v>
      </c>
      <c r="X167" s="362" t="s">
        <v>6110</v>
      </c>
      <c r="Y167" s="362"/>
      <c r="Z167" s="362"/>
      <c r="AA167" s="366" t="s">
        <v>6111</v>
      </c>
      <c r="AB167" s="361" t="s">
        <v>6112</v>
      </c>
      <c r="AC167" s="362" t="s">
        <v>26</v>
      </c>
      <c r="AD167" s="362" t="s">
        <v>40</v>
      </c>
      <c r="AE167" s="362"/>
      <c r="AF167" s="362"/>
      <c r="AG167" s="362"/>
      <c r="AH167" s="362"/>
      <c r="AI167" s="362" t="s">
        <v>6113</v>
      </c>
      <c r="AJ167" s="362"/>
      <c r="AK167" s="362"/>
      <c r="AL167" s="362"/>
      <c r="AM167" s="362"/>
      <c r="AN167" s="361"/>
      <c r="AO167" s="445" t="s">
        <v>9</v>
      </c>
      <c r="AP167" s="445" t="s">
        <v>9</v>
      </c>
      <c r="AQ167" s="445" t="s">
        <v>9</v>
      </c>
    </row>
    <row r="168" spans="1:43" ht="14.5" hidden="1" x14ac:dyDescent="0.35">
      <c r="A168" s="362">
        <v>166</v>
      </c>
      <c r="B168" s="362" t="s">
        <v>729</v>
      </c>
      <c r="C168" s="362">
        <v>472</v>
      </c>
      <c r="D168" s="362" t="s">
        <v>172</v>
      </c>
      <c r="E168" s="362"/>
      <c r="F168" s="362"/>
      <c r="G168" s="362"/>
      <c r="H168" s="362" t="s">
        <v>26</v>
      </c>
      <c r="I168" s="362" t="s">
        <v>105</v>
      </c>
      <c r="J168" s="361" t="s">
        <v>730</v>
      </c>
      <c r="K168" s="362"/>
      <c r="L168" s="362" t="s">
        <v>90</v>
      </c>
      <c r="M168" s="362" t="s">
        <v>180</v>
      </c>
      <c r="N168" s="362" t="s">
        <v>90</v>
      </c>
      <c r="O168" s="362" t="s">
        <v>90</v>
      </c>
      <c r="P168" s="482"/>
      <c r="Q168" s="362"/>
      <c r="R168" s="362"/>
      <c r="S168" s="362"/>
      <c r="T168" s="362"/>
      <c r="U168" s="362"/>
      <c r="V168" s="362"/>
      <c r="W168" s="362"/>
      <c r="X168" s="362"/>
      <c r="Y168" s="362"/>
      <c r="Z168" s="362"/>
      <c r="AA168" s="366"/>
      <c r="AB168" s="367"/>
      <c r="AC168" s="362" t="s">
        <v>26</v>
      </c>
      <c r="AD168" s="362" t="s">
        <v>8</v>
      </c>
      <c r="AE168" s="362"/>
      <c r="AF168" s="362"/>
      <c r="AG168" s="362"/>
      <c r="AH168" s="362"/>
      <c r="AI168" s="362"/>
      <c r="AJ168" s="362"/>
      <c r="AK168" s="362"/>
      <c r="AL168" s="362"/>
      <c r="AM168" s="368">
        <v>45777</v>
      </c>
      <c r="AN168" s="361" t="s">
        <v>732</v>
      </c>
      <c r="AO168" s="445" t="s">
        <v>539</v>
      </c>
      <c r="AP168" s="445" t="s">
        <v>5841</v>
      </c>
      <c r="AQ168" s="445" t="s">
        <v>5841</v>
      </c>
    </row>
    <row r="169" spans="1:43" ht="14.5" hidden="1" x14ac:dyDescent="0.35">
      <c r="A169" s="362">
        <v>167</v>
      </c>
      <c r="B169" s="362" t="s">
        <v>733</v>
      </c>
      <c r="C169" s="362">
        <v>472</v>
      </c>
      <c r="D169" s="362" t="s">
        <v>172</v>
      </c>
      <c r="E169" s="362"/>
      <c r="F169" s="362"/>
      <c r="G169" s="362"/>
      <c r="H169" s="362" t="s">
        <v>26</v>
      </c>
      <c r="I169" s="362" t="s">
        <v>105</v>
      </c>
      <c r="J169" s="361" t="s">
        <v>734</v>
      </c>
      <c r="K169" s="362"/>
      <c r="L169" s="362" t="s">
        <v>90</v>
      </c>
      <c r="M169" s="362" t="s">
        <v>180</v>
      </c>
      <c r="N169" s="362" t="s">
        <v>90</v>
      </c>
      <c r="O169" s="362" t="s">
        <v>90</v>
      </c>
      <c r="P169" s="482"/>
      <c r="Q169" s="362"/>
      <c r="R169" s="362"/>
      <c r="S169" s="362"/>
      <c r="T169" s="362"/>
      <c r="U169" s="362"/>
      <c r="V169" s="362"/>
      <c r="W169" s="362"/>
      <c r="X169" s="362"/>
      <c r="Y169" s="362"/>
      <c r="Z169" s="362"/>
      <c r="AA169" s="366"/>
      <c r="AB169" s="367"/>
      <c r="AC169" s="362" t="s">
        <v>26</v>
      </c>
      <c r="AD169" s="362" t="s">
        <v>8</v>
      </c>
      <c r="AE169" s="362"/>
      <c r="AF169" s="362"/>
      <c r="AG169" s="362"/>
      <c r="AH169" s="362"/>
      <c r="AI169" s="362"/>
      <c r="AJ169" s="362"/>
      <c r="AK169" s="362"/>
      <c r="AL169" s="362"/>
      <c r="AM169" s="368">
        <v>45777</v>
      </c>
      <c r="AN169" s="361" t="s">
        <v>735</v>
      </c>
      <c r="AO169" s="445" t="s">
        <v>539</v>
      </c>
      <c r="AP169" s="445" t="s">
        <v>5841</v>
      </c>
      <c r="AQ169" s="445" t="s">
        <v>5841</v>
      </c>
    </row>
    <row r="170" spans="1:43" ht="14.5" hidden="1" x14ac:dyDescent="0.35">
      <c r="A170" s="362">
        <v>168</v>
      </c>
      <c r="B170" s="362" t="s">
        <v>736</v>
      </c>
      <c r="C170" s="362">
        <v>472</v>
      </c>
      <c r="D170" s="362" t="s">
        <v>172</v>
      </c>
      <c r="E170" s="362"/>
      <c r="F170" s="362"/>
      <c r="G170" s="362"/>
      <c r="H170" s="362" t="s">
        <v>26</v>
      </c>
      <c r="I170" s="362" t="s">
        <v>105</v>
      </c>
      <c r="J170" s="361" t="s">
        <v>737</v>
      </c>
      <c r="K170" s="362"/>
      <c r="L170" s="362" t="s">
        <v>90</v>
      </c>
      <c r="M170" s="362" t="s">
        <v>180</v>
      </c>
      <c r="N170" s="362" t="s">
        <v>90</v>
      </c>
      <c r="O170" s="362" t="s">
        <v>90</v>
      </c>
      <c r="P170" s="482"/>
      <c r="Q170" s="362"/>
      <c r="R170" s="362"/>
      <c r="S170" s="362"/>
      <c r="T170" s="362"/>
      <c r="U170" s="362"/>
      <c r="V170" s="362"/>
      <c r="W170" s="362"/>
      <c r="X170" s="362"/>
      <c r="Y170" s="362"/>
      <c r="Z170" s="362"/>
      <c r="AA170" s="366"/>
      <c r="AB170" s="367"/>
      <c r="AC170" s="362" t="s">
        <v>26</v>
      </c>
      <c r="AD170" s="362" t="s">
        <v>8</v>
      </c>
      <c r="AE170" s="362"/>
      <c r="AF170" s="362"/>
      <c r="AG170" s="362"/>
      <c r="AH170" s="362"/>
      <c r="AI170" s="362"/>
      <c r="AJ170" s="362"/>
      <c r="AK170" s="362"/>
      <c r="AL170" s="362"/>
      <c r="AM170" s="368">
        <v>45777</v>
      </c>
      <c r="AN170" s="361" t="s">
        <v>738</v>
      </c>
      <c r="AO170" s="445" t="s">
        <v>539</v>
      </c>
      <c r="AP170" s="445" t="s">
        <v>5841</v>
      </c>
      <c r="AQ170" s="445" t="s">
        <v>5841</v>
      </c>
    </row>
    <row r="171" spans="1:43" ht="14.5" hidden="1" x14ac:dyDescent="0.35">
      <c r="A171" s="362">
        <v>169</v>
      </c>
      <c r="B171" s="362" t="s">
        <v>739</v>
      </c>
      <c r="C171" s="362">
        <v>472</v>
      </c>
      <c r="D171" s="362" t="s">
        <v>172</v>
      </c>
      <c r="E171" s="362"/>
      <c r="F171" s="362"/>
      <c r="G171" s="362"/>
      <c r="H171" s="362" t="s">
        <v>26</v>
      </c>
      <c r="I171" s="362" t="s">
        <v>104</v>
      </c>
      <c r="J171" s="361" t="s">
        <v>740</v>
      </c>
      <c r="K171" s="362"/>
      <c r="L171" s="362" t="s">
        <v>90</v>
      </c>
      <c r="M171" s="362" t="s">
        <v>180</v>
      </c>
      <c r="N171" s="362" t="s">
        <v>90</v>
      </c>
      <c r="O171" s="362" t="s">
        <v>90</v>
      </c>
      <c r="P171" s="482"/>
      <c r="Q171" s="362"/>
      <c r="R171" s="362"/>
      <c r="S171" s="362"/>
      <c r="T171" s="362"/>
      <c r="U171" s="362"/>
      <c r="V171" s="362"/>
      <c r="W171" s="362"/>
      <c r="X171" s="362"/>
      <c r="Y171" s="362"/>
      <c r="Z171" s="362"/>
      <c r="AA171" s="366"/>
      <c r="AB171" s="367"/>
      <c r="AC171" s="362" t="s">
        <v>26</v>
      </c>
      <c r="AD171" s="362" t="s">
        <v>8</v>
      </c>
      <c r="AE171" s="362"/>
      <c r="AF171" s="362"/>
      <c r="AG171" s="362"/>
      <c r="AH171" s="362"/>
      <c r="AI171" s="362"/>
      <c r="AJ171" s="362"/>
      <c r="AK171" s="362"/>
      <c r="AL171" s="362"/>
      <c r="AM171" s="368">
        <v>45777</v>
      </c>
      <c r="AN171" s="361" t="s">
        <v>741</v>
      </c>
      <c r="AO171" s="445" t="s">
        <v>539</v>
      </c>
      <c r="AP171" s="445" t="s">
        <v>5841</v>
      </c>
      <c r="AQ171" s="445" t="s">
        <v>5841</v>
      </c>
    </row>
    <row r="172" spans="1:43" ht="14.5" hidden="1" x14ac:dyDescent="0.35">
      <c r="A172" s="362">
        <v>170</v>
      </c>
      <c r="B172" s="362" t="s">
        <v>742</v>
      </c>
      <c r="C172" s="362">
        <v>472</v>
      </c>
      <c r="D172" s="362" t="s">
        <v>172</v>
      </c>
      <c r="E172" s="362"/>
      <c r="F172" s="362"/>
      <c r="G172" s="362"/>
      <c r="H172" s="362" t="s">
        <v>26</v>
      </c>
      <c r="I172" s="362" t="s">
        <v>105</v>
      </c>
      <c r="J172" s="361" t="s">
        <v>740</v>
      </c>
      <c r="K172" s="362"/>
      <c r="L172" s="362" t="s">
        <v>90</v>
      </c>
      <c r="M172" s="362" t="s">
        <v>180</v>
      </c>
      <c r="N172" s="362" t="s">
        <v>90</v>
      </c>
      <c r="O172" s="362" t="s">
        <v>90</v>
      </c>
      <c r="P172" s="482"/>
      <c r="Q172" s="362"/>
      <c r="R172" s="362"/>
      <c r="S172" s="362"/>
      <c r="T172" s="362"/>
      <c r="U172" s="362"/>
      <c r="V172" s="362"/>
      <c r="W172" s="362"/>
      <c r="X172" s="362"/>
      <c r="Y172" s="362"/>
      <c r="Z172" s="362"/>
      <c r="AA172" s="366"/>
      <c r="AB172" s="367"/>
      <c r="AC172" s="362" t="s">
        <v>26</v>
      </c>
      <c r="AD172" s="362" t="s">
        <v>8</v>
      </c>
      <c r="AE172" s="362"/>
      <c r="AF172" s="362"/>
      <c r="AG172" s="362"/>
      <c r="AH172" s="362"/>
      <c r="AI172" s="362"/>
      <c r="AJ172" s="362"/>
      <c r="AK172" s="362"/>
      <c r="AL172" s="362"/>
      <c r="AM172" s="368">
        <v>45777</v>
      </c>
      <c r="AN172" s="361" t="s">
        <v>741</v>
      </c>
      <c r="AO172" s="445" t="s">
        <v>539</v>
      </c>
      <c r="AP172" s="445" t="s">
        <v>5841</v>
      </c>
      <c r="AQ172" s="445" t="s">
        <v>5841</v>
      </c>
    </row>
    <row r="173" spans="1:43" ht="14.5" hidden="1" x14ac:dyDescent="0.35">
      <c r="A173" s="362">
        <v>171</v>
      </c>
      <c r="B173" s="362" t="s">
        <v>744</v>
      </c>
      <c r="C173" s="362">
        <v>472</v>
      </c>
      <c r="D173" s="362" t="s">
        <v>172</v>
      </c>
      <c r="E173" s="362"/>
      <c r="F173" s="362"/>
      <c r="G173" s="362"/>
      <c r="H173" s="362" t="s">
        <v>26</v>
      </c>
      <c r="I173" s="362" t="s">
        <v>105</v>
      </c>
      <c r="J173" s="361" t="s">
        <v>745</v>
      </c>
      <c r="K173" s="362"/>
      <c r="L173" s="362" t="s">
        <v>90</v>
      </c>
      <c r="M173" s="362" t="s">
        <v>180</v>
      </c>
      <c r="N173" s="362" t="s">
        <v>90</v>
      </c>
      <c r="O173" s="362" t="s">
        <v>90</v>
      </c>
      <c r="P173" s="482"/>
      <c r="Q173" s="362"/>
      <c r="R173" s="362"/>
      <c r="S173" s="362"/>
      <c r="T173" s="362"/>
      <c r="U173" s="362"/>
      <c r="V173" s="362"/>
      <c r="W173" s="362"/>
      <c r="X173" s="362"/>
      <c r="Y173" s="362"/>
      <c r="Z173" s="362"/>
      <c r="AA173" s="366"/>
      <c r="AB173" s="367"/>
      <c r="AC173" s="362" t="s">
        <v>26</v>
      </c>
      <c r="AD173" s="362" t="s">
        <v>8</v>
      </c>
      <c r="AE173" s="362"/>
      <c r="AF173" s="362"/>
      <c r="AG173" s="362"/>
      <c r="AH173" s="362"/>
      <c r="AI173" s="362"/>
      <c r="AJ173" s="362"/>
      <c r="AK173" s="362"/>
      <c r="AL173" s="362"/>
      <c r="AM173" s="368">
        <v>45777</v>
      </c>
      <c r="AN173" s="361" t="s">
        <v>746</v>
      </c>
      <c r="AO173" s="445" t="s">
        <v>539</v>
      </c>
      <c r="AP173" s="445" t="s">
        <v>5841</v>
      </c>
      <c r="AQ173" s="445" t="s">
        <v>5841</v>
      </c>
    </row>
    <row r="174" spans="1:43" ht="14.5" hidden="1" x14ac:dyDescent="0.35">
      <c r="A174" s="362">
        <v>172</v>
      </c>
      <c r="B174" s="362" t="s">
        <v>747</v>
      </c>
      <c r="C174" s="362">
        <v>472</v>
      </c>
      <c r="D174" s="362" t="s">
        <v>172</v>
      </c>
      <c r="E174" s="362"/>
      <c r="F174" s="362"/>
      <c r="G174" s="362"/>
      <c r="H174" s="362" t="s">
        <v>26</v>
      </c>
      <c r="I174" s="362" t="s">
        <v>105</v>
      </c>
      <c r="J174" s="361" t="s">
        <v>748</v>
      </c>
      <c r="K174" s="362"/>
      <c r="L174" s="362" t="s">
        <v>90</v>
      </c>
      <c r="M174" s="362" t="s">
        <v>180</v>
      </c>
      <c r="N174" s="362" t="s">
        <v>90</v>
      </c>
      <c r="O174" s="362" t="s">
        <v>90</v>
      </c>
      <c r="P174" s="482"/>
      <c r="Q174" s="362"/>
      <c r="R174" s="362"/>
      <c r="S174" s="362"/>
      <c r="T174" s="362"/>
      <c r="U174" s="362"/>
      <c r="V174" s="362"/>
      <c r="W174" s="362"/>
      <c r="X174" s="362"/>
      <c r="Y174" s="362"/>
      <c r="Z174" s="362"/>
      <c r="AA174" s="366"/>
      <c r="AB174" s="367"/>
      <c r="AC174" s="362" t="s">
        <v>26</v>
      </c>
      <c r="AD174" s="362" t="s">
        <v>8</v>
      </c>
      <c r="AE174" s="362"/>
      <c r="AF174" s="362"/>
      <c r="AG174" s="362"/>
      <c r="AH174" s="362"/>
      <c r="AI174" s="362"/>
      <c r="AJ174" s="362"/>
      <c r="AK174" s="362"/>
      <c r="AL174" s="362"/>
      <c r="AM174" s="368">
        <v>45777</v>
      </c>
      <c r="AN174" s="361" t="s">
        <v>749</v>
      </c>
      <c r="AO174" s="445" t="s">
        <v>539</v>
      </c>
      <c r="AP174" s="445" t="s">
        <v>5841</v>
      </c>
      <c r="AQ174" s="445" t="s">
        <v>5841</v>
      </c>
    </row>
    <row r="175" spans="1:43" ht="43.5" hidden="1" x14ac:dyDescent="0.35">
      <c r="A175" s="362">
        <v>173</v>
      </c>
      <c r="B175" s="362" t="s">
        <v>750</v>
      </c>
      <c r="C175" s="362">
        <v>472</v>
      </c>
      <c r="D175" s="362" t="s">
        <v>172</v>
      </c>
      <c r="E175" s="362"/>
      <c r="F175" s="362"/>
      <c r="G175" s="362"/>
      <c r="H175" s="362" t="s">
        <v>26</v>
      </c>
      <c r="I175" s="362" t="s">
        <v>105</v>
      </c>
      <c r="J175" s="361" t="s">
        <v>751</v>
      </c>
      <c r="K175" s="362"/>
      <c r="L175" s="362" t="s">
        <v>90</v>
      </c>
      <c r="M175" s="362" t="s">
        <v>180</v>
      </c>
      <c r="N175" s="362" t="s">
        <v>90</v>
      </c>
      <c r="O175" s="362" t="s">
        <v>90</v>
      </c>
      <c r="P175" s="482"/>
      <c r="Q175" s="362"/>
      <c r="R175" s="362"/>
      <c r="S175" s="362"/>
      <c r="T175" s="362"/>
      <c r="U175" s="362"/>
      <c r="V175" s="362"/>
      <c r="W175" s="362"/>
      <c r="X175" s="362"/>
      <c r="Y175" s="362"/>
      <c r="Z175" s="362"/>
      <c r="AA175" s="366"/>
      <c r="AB175" s="367"/>
      <c r="AC175" s="362" t="s">
        <v>26</v>
      </c>
      <c r="AD175" s="362" t="s">
        <v>8</v>
      </c>
      <c r="AE175" s="362"/>
      <c r="AF175" s="362"/>
      <c r="AG175" s="362"/>
      <c r="AH175" s="362"/>
      <c r="AI175" s="362"/>
      <c r="AJ175" s="362"/>
      <c r="AK175" s="362"/>
      <c r="AL175" s="362"/>
      <c r="AM175" s="368">
        <v>45777</v>
      </c>
      <c r="AN175" s="361" t="s">
        <v>752</v>
      </c>
      <c r="AO175" s="445" t="s">
        <v>539</v>
      </c>
      <c r="AP175" s="445" t="s">
        <v>5841</v>
      </c>
      <c r="AQ175" s="445" t="s">
        <v>5841</v>
      </c>
    </row>
    <row r="176" spans="1:43" ht="29" hidden="1" x14ac:dyDescent="0.35">
      <c r="A176" s="362">
        <v>174</v>
      </c>
      <c r="B176" s="362" t="s">
        <v>753</v>
      </c>
      <c r="C176" s="362">
        <v>472</v>
      </c>
      <c r="D176" s="362" t="s">
        <v>172</v>
      </c>
      <c r="E176" s="362"/>
      <c r="F176" s="362"/>
      <c r="G176" s="362"/>
      <c r="H176" s="362" t="s">
        <v>26</v>
      </c>
      <c r="I176" s="362" t="s">
        <v>104</v>
      </c>
      <c r="J176" s="361" t="s">
        <v>754</v>
      </c>
      <c r="K176" s="362"/>
      <c r="L176" s="362" t="s">
        <v>90</v>
      </c>
      <c r="M176" s="362" t="s">
        <v>9</v>
      </c>
      <c r="N176" s="362" t="s">
        <v>755</v>
      </c>
      <c r="O176" s="362" t="s">
        <v>756</v>
      </c>
      <c r="P176" s="482" t="s">
        <v>6114</v>
      </c>
      <c r="Q176" s="362"/>
      <c r="R176" s="362"/>
      <c r="S176" s="362"/>
      <c r="T176" s="362"/>
      <c r="U176" s="362"/>
      <c r="V176" s="362"/>
      <c r="W176" s="362"/>
      <c r="X176" s="362"/>
      <c r="Y176" s="362"/>
      <c r="Z176" s="362"/>
      <c r="AA176" s="366"/>
      <c r="AB176" s="362"/>
      <c r="AC176" s="362" t="s">
        <v>26</v>
      </c>
      <c r="AD176" s="362" t="s">
        <v>40</v>
      </c>
      <c r="AE176" s="362"/>
      <c r="AF176" s="362"/>
      <c r="AG176" s="362"/>
      <c r="AH176" s="362"/>
      <c r="AI176" s="362"/>
      <c r="AJ176" s="362"/>
      <c r="AK176" s="362"/>
      <c r="AL176" s="362"/>
      <c r="AM176" s="362"/>
      <c r="AN176" s="361"/>
      <c r="AO176" s="445" t="s">
        <v>9</v>
      </c>
      <c r="AP176" s="445" t="s">
        <v>9</v>
      </c>
      <c r="AQ176" s="445" t="s">
        <v>9</v>
      </c>
    </row>
    <row r="177" spans="1:43" ht="14.5" hidden="1" x14ac:dyDescent="0.35">
      <c r="A177" s="362">
        <v>175</v>
      </c>
      <c r="B177" s="362" t="s">
        <v>758</v>
      </c>
      <c r="C177" s="362">
        <v>472</v>
      </c>
      <c r="D177" s="362" t="s">
        <v>172</v>
      </c>
      <c r="E177" s="362"/>
      <c r="F177" s="362"/>
      <c r="G177" s="362"/>
      <c r="H177" s="362" t="s">
        <v>26</v>
      </c>
      <c r="I177" s="362" t="s">
        <v>104</v>
      </c>
      <c r="J177" s="361" t="s">
        <v>759</v>
      </c>
      <c r="K177" s="362"/>
      <c r="L177" s="362" t="s">
        <v>90</v>
      </c>
      <c r="M177" s="362" t="s">
        <v>180</v>
      </c>
      <c r="N177" s="362" t="s">
        <v>90</v>
      </c>
      <c r="O177" s="362" t="s">
        <v>90</v>
      </c>
      <c r="P177" s="482"/>
      <c r="Q177" s="362"/>
      <c r="R177" s="362"/>
      <c r="S177" s="362"/>
      <c r="T177" s="362"/>
      <c r="U177" s="362"/>
      <c r="V177" s="362"/>
      <c r="W177" s="362"/>
      <c r="X177" s="362"/>
      <c r="Y177" s="362"/>
      <c r="Z177" s="362"/>
      <c r="AA177" s="366"/>
      <c r="AB177" s="367"/>
      <c r="AC177" s="362" t="s">
        <v>26</v>
      </c>
      <c r="AD177" s="362" t="s">
        <v>8</v>
      </c>
      <c r="AE177" s="362"/>
      <c r="AF177" s="362"/>
      <c r="AG177" s="362"/>
      <c r="AH177" s="362"/>
      <c r="AI177" s="362"/>
      <c r="AJ177" s="362"/>
      <c r="AK177" s="362"/>
      <c r="AL177" s="362"/>
      <c r="AM177" s="368">
        <v>45777</v>
      </c>
      <c r="AN177" s="361" t="s">
        <v>760</v>
      </c>
      <c r="AO177" s="445" t="s">
        <v>539</v>
      </c>
      <c r="AP177" s="445" t="s">
        <v>5841</v>
      </c>
      <c r="AQ177" s="445" t="s">
        <v>5841</v>
      </c>
    </row>
    <row r="178" spans="1:43" ht="14.5" hidden="1" x14ac:dyDescent="0.35">
      <c r="A178" s="362">
        <v>176</v>
      </c>
      <c r="B178" s="362" t="s">
        <v>761</v>
      </c>
      <c r="C178" s="362">
        <v>472</v>
      </c>
      <c r="D178" s="362" t="s">
        <v>172</v>
      </c>
      <c r="E178" s="362"/>
      <c r="F178" s="362"/>
      <c r="G178" s="362"/>
      <c r="H178" s="362" t="s">
        <v>26</v>
      </c>
      <c r="I178" s="362" t="s">
        <v>104</v>
      </c>
      <c r="J178" s="361" t="s">
        <v>762</v>
      </c>
      <c r="K178" s="362"/>
      <c r="L178" s="362" t="s">
        <v>90</v>
      </c>
      <c r="M178" s="362" t="s">
        <v>180</v>
      </c>
      <c r="N178" s="362" t="s">
        <v>90</v>
      </c>
      <c r="O178" s="362" t="s">
        <v>90</v>
      </c>
      <c r="P178" s="482"/>
      <c r="Q178" s="362"/>
      <c r="R178" s="362"/>
      <c r="S178" s="362"/>
      <c r="T178" s="362"/>
      <c r="U178" s="362"/>
      <c r="V178" s="362"/>
      <c r="W178" s="362"/>
      <c r="X178" s="362"/>
      <c r="Y178" s="362"/>
      <c r="Z178" s="362"/>
      <c r="AA178" s="366"/>
      <c r="AB178" s="367"/>
      <c r="AC178" s="362" t="s">
        <v>26</v>
      </c>
      <c r="AD178" s="362" t="s">
        <v>8</v>
      </c>
      <c r="AE178" s="362"/>
      <c r="AF178" s="362"/>
      <c r="AG178" s="362"/>
      <c r="AH178" s="362"/>
      <c r="AI178" s="362"/>
      <c r="AJ178" s="362"/>
      <c r="AK178" s="362"/>
      <c r="AL178" s="362"/>
      <c r="AM178" s="368">
        <v>45777</v>
      </c>
      <c r="AN178" s="361" t="s">
        <v>763</v>
      </c>
      <c r="AO178" s="445" t="s">
        <v>539</v>
      </c>
      <c r="AP178" s="445" t="s">
        <v>5841</v>
      </c>
      <c r="AQ178" s="445" t="s">
        <v>5841</v>
      </c>
    </row>
    <row r="179" spans="1:43" ht="29" hidden="1" x14ac:dyDescent="0.35">
      <c r="A179" s="362">
        <v>177</v>
      </c>
      <c r="B179" s="362" t="s">
        <v>764</v>
      </c>
      <c r="C179" s="362">
        <v>472</v>
      </c>
      <c r="D179" s="362" t="s">
        <v>172</v>
      </c>
      <c r="E179" s="362"/>
      <c r="F179" s="362"/>
      <c r="G179" s="362"/>
      <c r="H179" s="362" t="s">
        <v>26</v>
      </c>
      <c r="I179" s="362" t="s">
        <v>104</v>
      </c>
      <c r="J179" s="361" t="s">
        <v>765</v>
      </c>
      <c r="K179" s="362"/>
      <c r="L179" s="362" t="s">
        <v>90</v>
      </c>
      <c r="M179" s="362" t="s">
        <v>180</v>
      </c>
      <c r="N179" s="362" t="s">
        <v>90</v>
      </c>
      <c r="O179" s="362" t="s">
        <v>90</v>
      </c>
      <c r="P179" s="482"/>
      <c r="Q179" s="362"/>
      <c r="R179" s="362"/>
      <c r="S179" s="362"/>
      <c r="T179" s="362"/>
      <c r="U179" s="362"/>
      <c r="V179" s="362"/>
      <c r="W179" s="362"/>
      <c r="X179" s="362"/>
      <c r="Y179" s="362"/>
      <c r="Z179" s="362"/>
      <c r="AA179" s="366"/>
      <c r="AB179" s="367"/>
      <c r="AC179" s="362" t="s">
        <v>26</v>
      </c>
      <c r="AD179" s="362" t="s">
        <v>8</v>
      </c>
      <c r="AE179" s="362"/>
      <c r="AF179" s="362"/>
      <c r="AG179" s="362"/>
      <c r="AH179" s="362"/>
      <c r="AI179" s="362"/>
      <c r="AJ179" s="362"/>
      <c r="AK179" s="362"/>
      <c r="AL179" s="362"/>
      <c r="AM179" s="368">
        <v>45777</v>
      </c>
      <c r="AN179" s="361" t="s">
        <v>766</v>
      </c>
      <c r="AO179" s="445" t="s">
        <v>539</v>
      </c>
      <c r="AP179" s="445" t="s">
        <v>5841</v>
      </c>
      <c r="AQ179" s="445" t="s">
        <v>5841</v>
      </c>
    </row>
    <row r="180" spans="1:43" ht="29" hidden="1" x14ac:dyDescent="0.35">
      <c r="A180" s="362">
        <v>178</v>
      </c>
      <c r="B180" s="362" t="s">
        <v>767</v>
      </c>
      <c r="C180" s="362">
        <v>472</v>
      </c>
      <c r="D180" s="362" t="s">
        <v>172</v>
      </c>
      <c r="E180" s="362"/>
      <c r="F180" s="362"/>
      <c r="G180" s="362"/>
      <c r="H180" s="362" t="s">
        <v>26</v>
      </c>
      <c r="I180" s="362" t="s">
        <v>104</v>
      </c>
      <c r="J180" s="361" t="s">
        <v>768</v>
      </c>
      <c r="K180" s="362"/>
      <c r="L180" s="362" t="s">
        <v>90</v>
      </c>
      <c r="M180" s="362" t="s">
        <v>180</v>
      </c>
      <c r="N180" s="362" t="s">
        <v>90</v>
      </c>
      <c r="O180" s="362" t="s">
        <v>90</v>
      </c>
      <c r="P180" s="482"/>
      <c r="Q180" s="362"/>
      <c r="R180" s="362"/>
      <c r="S180" s="362"/>
      <c r="T180" s="362"/>
      <c r="U180" s="362"/>
      <c r="V180" s="362"/>
      <c r="W180" s="362"/>
      <c r="X180" s="362"/>
      <c r="Y180" s="362"/>
      <c r="Z180" s="362"/>
      <c r="AA180" s="366"/>
      <c r="AB180" s="367"/>
      <c r="AC180" s="362" t="s">
        <v>26</v>
      </c>
      <c r="AD180" s="362" t="s">
        <v>8</v>
      </c>
      <c r="AE180" s="362"/>
      <c r="AF180" s="362"/>
      <c r="AG180" s="362"/>
      <c r="AH180" s="362"/>
      <c r="AI180" s="362"/>
      <c r="AJ180" s="362"/>
      <c r="AK180" s="362"/>
      <c r="AL180" s="362"/>
      <c r="AM180" s="368">
        <v>45777</v>
      </c>
      <c r="AN180" s="361" t="s">
        <v>769</v>
      </c>
      <c r="AO180" s="445" t="s">
        <v>539</v>
      </c>
      <c r="AP180" s="445" t="s">
        <v>5841</v>
      </c>
      <c r="AQ180" s="445" t="s">
        <v>5841</v>
      </c>
    </row>
    <row r="181" spans="1:43" ht="72.5" hidden="1" x14ac:dyDescent="0.35">
      <c r="A181" s="362">
        <v>179</v>
      </c>
      <c r="B181" s="362" t="s">
        <v>770</v>
      </c>
      <c r="C181" s="362">
        <v>472</v>
      </c>
      <c r="D181" s="362" t="s">
        <v>172</v>
      </c>
      <c r="E181" s="362"/>
      <c r="F181" s="362"/>
      <c r="G181" s="362"/>
      <c r="H181" s="362" t="s">
        <v>26</v>
      </c>
      <c r="I181" s="362" t="s">
        <v>104</v>
      </c>
      <c r="J181" s="361" t="s">
        <v>771</v>
      </c>
      <c r="K181" s="362"/>
      <c r="L181" s="362" t="s">
        <v>90</v>
      </c>
      <c r="M181" s="362" t="s">
        <v>9</v>
      </c>
      <c r="N181" s="362" t="s">
        <v>755</v>
      </c>
      <c r="O181" s="362" t="s">
        <v>772</v>
      </c>
      <c r="P181" s="482" t="s">
        <v>6115</v>
      </c>
      <c r="Q181" s="362" t="s">
        <v>6089</v>
      </c>
      <c r="R181" s="362" t="s">
        <v>6116</v>
      </c>
      <c r="S181" s="362" t="s">
        <v>6117</v>
      </c>
      <c r="T181" s="362" t="s">
        <v>6118</v>
      </c>
      <c r="U181" s="362" t="s">
        <v>6119</v>
      </c>
      <c r="V181" s="362"/>
      <c r="W181" s="362" t="s">
        <v>6086</v>
      </c>
      <c r="X181" s="362" t="s">
        <v>6120</v>
      </c>
      <c r="Y181" s="362"/>
      <c r="Z181" s="362"/>
      <c r="AA181" s="366" t="s">
        <v>6121</v>
      </c>
      <c r="AB181" s="362" t="s">
        <v>6122</v>
      </c>
      <c r="AC181" s="362" t="s">
        <v>26</v>
      </c>
      <c r="AD181" s="362" t="s">
        <v>8</v>
      </c>
      <c r="AE181" s="362"/>
      <c r="AF181" s="362"/>
      <c r="AG181" s="362"/>
      <c r="AH181" s="362"/>
      <c r="AI181" s="362" t="s">
        <v>6123</v>
      </c>
      <c r="AJ181" s="362"/>
      <c r="AK181" s="362"/>
      <c r="AL181" s="362"/>
      <c r="AM181" s="366">
        <v>45920</v>
      </c>
      <c r="AN181" s="361" t="s">
        <v>774</v>
      </c>
      <c r="AO181" s="445" t="s">
        <v>539</v>
      </c>
      <c r="AP181" s="445" t="s">
        <v>5841</v>
      </c>
      <c r="AQ181" s="445" t="s">
        <v>5840</v>
      </c>
    </row>
    <row r="182" spans="1:43" ht="29" hidden="1" x14ac:dyDescent="0.35">
      <c r="A182" s="362">
        <v>180</v>
      </c>
      <c r="B182" s="362" t="s">
        <v>775</v>
      </c>
      <c r="C182" s="362">
        <v>472</v>
      </c>
      <c r="D182" s="362" t="s">
        <v>172</v>
      </c>
      <c r="E182" s="362"/>
      <c r="F182" s="362"/>
      <c r="G182" s="362"/>
      <c r="H182" s="362" t="s">
        <v>26</v>
      </c>
      <c r="I182" s="362" t="s">
        <v>104</v>
      </c>
      <c r="J182" s="361" t="s">
        <v>776</v>
      </c>
      <c r="K182" s="362"/>
      <c r="L182" s="362" t="s">
        <v>90</v>
      </c>
      <c r="M182" s="362" t="s">
        <v>180</v>
      </c>
      <c r="N182" s="362" t="s">
        <v>90</v>
      </c>
      <c r="O182" s="362" t="s">
        <v>90</v>
      </c>
      <c r="P182" s="482"/>
      <c r="Q182" s="362"/>
      <c r="R182" s="362"/>
      <c r="S182" s="362"/>
      <c r="T182" s="362"/>
      <c r="U182" s="362"/>
      <c r="V182" s="362"/>
      <c r="W182" s="362"/>
      <c r="X182" s="362"/>
      <c r="Y182" s="362"/>
      <c r="Z182" s="362"/>
      <c r="AA182" s="366"/>
      <c r="AB182" s="367"/>
      <c r="AC182" s="362" t="s">
        <v>26</v>
      </c>
      <c r="AD182" s="362" t="s">
        <v>8</v>
      </c>
      <c r="AE182" s="362"/>
      <c r="AF182" s="362"/>
      <c r="AG182" s="362"/>
      <c r="AH182" s="362"/>
      <c r="AI182" s="362"/>
      <c r="AJ182" s="362"/>
      <c r="AK182" s="362"/>
      <c r="AL182" s="362"/>
      <c r="AM182" s="368">
        <v>45777</v>
      </c>
      <c r="AN182" s="361" t="s">
        <v>777</v>
      </c>
      <c r="AO182" s="445" t="s">
        <v>539</v>
      </c>
      <c r="AP182" s="445" t="s">
        <v>5841</v>
      </c>
      <c r="AQ182" s="445" t="s">
        <v>5841</v>
      </c>
    </row>
    <row r="183" spans="1:43" ht="87" hidden="1" x14ac:dyDescent="0.35">
      <c r="A183" s="362">
        <v>181</v>
      </c>
      <c r="B183" s="362" t="s">
        <v>778</v>
      </c>
      <c r="C183" s="362">
        <v>472</v>
      </c>
      <c r="D183" s="362" t="s">
        <v>172</v>
      </c>
      <c r="E183" s="362"/>
      <c r="F183" s="362"/>
      <c r="G183" s="362"/>
      <c r="H183" s="362" t="s">
        <v>26</v>
      </c>
      <c r="I183" s="362" t="s">
        <v>104</v>
      </c>
      <c r="J183" s="361" t="s">
        <v>779</v>
      </c>
      <c r="K183" s="362"/>
      <c r="L183" s="362" t="s">
        <v>90</v>
      </c>
      <c r="M183" s="362" t="s">
        <v>9</v>
      </c>
      <c r="N183" s="362" t="s">
        <v>755</v>
      </c>
      <c r="O183" s="362" t="s">
        <v>756</v>
      </c>
      <c r="P183" s="482" t="s">
        <v>6124</v>
      </c>
      <c r="Q183" s="362">
        <v>10</v>
      </c>
      <c r="R183" s="362" t="s">
        <v>6125</v>
      </c>
      <c r="S183" s="362" t="s">
        <v>6126</v>
      </c>
      <c r="T183" s="362" t="s">
        <v>6127</v>
      </c>
      <c r="U183" s="362" t="s">
        <v>6128</v>
      </c>
      <c r="V183" s="362"/>
      <c r="W183" s="362" t="s">
        <v>6129</v>
      </c>
      <c r="X183" s="362" t="s">
        <v>6058</v>
      </c>
      <c r="Y183" s="362"/>
      <c r="Z183" s="362"/>
      <c r="AA183" s="366" t="s">
        <v>6130</v>
      </c>
      <c r="AB183" s="362" t="s">
        <v>6131</v>
      </c>
      <c r="AC183" s="362" t="s">
        <v>26</v>
      </c>
      <c r="AD183" s="362" t="s">
        <v>40</v>
      </c>
      <c r="AE183" s="362"/>
      <c r="AF183" s="362"/>
      <c r="AG183" s="362"/>
      <c r="AH183" s="362"/>
      <c r="AI183" s="362" t="s">
        <v>6132</v>
      </c>
      <c r="AJ183" s="362"/>
      <c r="AK183" s="362"/>
      <c r="AL183" s="362"/>
      <c r="AM183" s="362"/>
      <c r="AN183" s="361"/>
      <c r="AO183" s="445" t="s">
        <v>9</v>
      </c>
      <c r="AP183" s="445" t="s">
        <v>9</v>
      </c>
      <c r="AQ183" s="445" t="s">
        <v>9</v>
      </c>
    </row>
    <row r="184" spans="1:43" ht="14.5" hidden="1" x14ac:dyDescent="0.35">
      <c r="A184" s="362">
        <v>182</v>
      </c>
      <c r="B184" s="362" t="s">
        <v>782</v>
      </c>
      <c r="C184" s="362">
        <v>472</v>
      </c>
      <c r="D184" s="362" t="s">
        <v>172</v>
      </c>
      <c r="E184" s="362"/>
      <c r="F184" s="362"/>
      <c r="G184" s="362"/>
      <c r="H184" s="362" t="s">
        <v>26</v>
      </c>
      <c r="I184" s="362" t="s">
        <v>104</v>
      </c>
      <c r="J184" s="361" t="s">
        <v>783</v>
      </c>
      <c r="K184" s="362"/>
      <c r="L184" s="362" t="s">
        <v>90</v>
      </c>
      <c r="M184" s="362" t="s">
        <v>180</v>
      </c>
      <c r="N184" s="362" t="s">
        <v>90</v>
      </c>
      <c r="O184" s="362" t="s">
        <v>90</v>
      </c>
      <c r="P184" s="482"/>
      <c r="Q184" s="362"/>
      <c r="R184" s="362"/>
      <c r="S184" s="362"/>
      <c r="T184" s="362"/>
      <c r="U184" s="362"/>
      <c r="V184" s="362"/>
      <c r="W184" s="362"/>
      <c r="X184" s="362"/>
      <c r="Y184" s="362"/>
      <c r="Z184" s="362"/>
      <c r="AA184" s="366"/>
      <c r="AB184" s="367"/>
      <c r="AC184" s="362" t="s">
        <v>26</v>
      </c>
      <c r="AD184" s="362" t="s">
        <v>8</v>
      </c>
      <c r="AE184" s="362"/>
      <c r="AF184" s="362"/>
      <c r="AG184" s="362"/>
      <c r="AH184" s="362"/>
      <c r="AI184" s="362"/>
      <c r="AJ184" s="362"/>
      <c r="AK184" s="362"/>
      <c r="AL184" s="362"/>
      <c r="AM184" s="368">
        <v>45777</v>
      </c>
      <c r="AN184" s="361" t="s">
        <v>784</v>
      </c>
      <c r="AO184" s="445" t="s">
        <v>539</v>
      </c>
      <c r="AP184" s="445" t="s">
        <v>5841</v>
      </c>
      <c r="AQ184" s="445" t="s">
        <v>5841</v>
      </c>
    </row>
    <row r="185" spans="1:43" ht="14.5" hidden="1" x14ac:dyDescent="0.35">
      <c r="A185" s="362">
        <v>183</v>
      </c>
      <c r="B185" s="362" t="s">
        <v>785</v>
      </c>
      <c r="C185" s="362">
        <v>472</v>
      </c>
      <c r="D185" s="362" t="s">
        <v>172</v>
      </c>
      <c r="E185" s="362"/>
      <c r="F185" s="362"/>
      <c r="G185" s="362"/>
      <c r="H185" s="362" t="s">
        <v>26</v>
      </c>
      <c r="I185" s="362" t="s">
        <v>104</v>
      </c>
      <c r="J185" s="361" t="s">
        <v>786</v>
      </c>
      <c r="K185" s="362"/>
      <c r="L185" s="362" t="s">
        <v>90</v>
      </c>
      <c r="M185" s="362" t="s">
        <v>180</v>
      </c>
      <c r="N185" s="362" t="s">
        <v>90</v>
      </c>
      <c r="O185" s="362" t="s">
        <v>90</v>
      </c>
      <c r="P185" s="482"/>
      <c r="Q185" s="362"/>
      <c r="R185" s="362"/>
      <c r="S185" s="362"/>
      <c r="T185" s="362"/>
      <c r="U185" s="362"/>
      <c r="V185" s="362"/>
      <c r="W185" s="362"/>
      <c r="X185" s="362"/>
      <c r="Y185" s="362"/>
      <c r="Z185" s="362"/>
      <c r="AA185" s="366"/>
      <c r="AB185" s="367"/>
      <c r="AC185" s="362" t="s">
        <v>26</v>
      </c>
      <c r="AD185" s="362" t="s">
        <v>8</v>
      </c>
      <c r="AE185" s="362"/>
      <c r="AF185" s="362"/>
      <c r="AG185" s="362"/>
      <c r="AH185" s="362"/>
      <c r="AI185" s="362"/>
      <c r="AJ185" s="362"/>
      <c r="AK185" s="362"/>
      <c r="AL185" s="362"/>
      <c r="AM185" s="368">
        <v>45777</v>
      </c>
      <c r="AN185" s="361" t="s">
        <v>787</v>
      </c>
      <c r="AO185" s="445" t="s">
        <v>539</v>
      </c>
      <c r="AP185" s="445" t="s">
        <v>5841</v>
      </c>
      <c r="AQ185" s="445" t="s">
        <v>5841</v>
      </c>
    </row>
    <row r="186" spans="1:43" ht="29" hidden="1" x14ac:dyDescent="0.35">
      <c r="A186" s="362">
        <v>184</v>
      </c>
      <c r="B186" s="362" t="s">
        <v>788</v>
      </c>
      <c r="C186" s="362">
        <v>472</v>
      </c>
      <c r="D186" s="362" t="s">
        <v>172</v>
      </c>
      <c r="E186" s="362"/>
      <c r="F186" s="362"/>
      <c r="G186" s="362"/>
      <c r="H186" s="362" t="s">
        <v>59</v>
      </c>
      <c r="I186" s="363" t="s">
        <v>789</v>
      </c>
      <c r="J186" s="364" t="s">
        <v>790</v>
      </c>
      <c r="K186" s="363"/>
      <c r="L186" s="362" t="s">
        <v>90</v>
      </c>
      <c r="M186" s="362" t="s">
        <v>180</v>
      </c>
      <c r="N186" s="362" t="s">
        <v>90</v>
      </c>
      <c r="O186" s="362" t="s">
        <v>90</v>
      </c>
      <c r="P186" s="482"/>
      <c r="Q186" s="362"/>
      <c r="R186" s="362"/>
      <c r="S186" s="362"/>
      <c r="T186" s="363"/>
      <c r="U186" s="363"/>
      <c r="V186" s="363"/>
      <c r="W186" s="362"/>
      <c r="X186" s="362"/>
      <c r="Y186" s="362"/>
      <c r="Z186" s="362"/>
      <c r="AA186" s="366"/>
      <c r="AB186" s="362"/>
      <c r="AC186" s="362" t="s">
        <v>25</v>
      </c>
      <c r="AD186" s="362" t="s">
        <v>8</v>
      </c>
      <c r="AE186" s="362"/>
      <c r="AF186" s="362"/>
      <c r="AG186" s="362"/>
      <c r="AH186" s="362"/>
      <c r="AI186" s="363"/>
      <c r="AJ186" s="363"/>
      <c r="AK186" s="363"/>
      <c r="AL186" s="363"/>
      <c r="AM186" s="368">
        <v>45782</v>
      </c>
      <c r="AN186" s="361" t="s">
        <v>791</v>
      </c>
      <c r="AO186" s="445" t="s">
        <v>539</v>
      </c>
      <c r="AP186" s="445" t="s">
        <v>5841</v>
      </c>
      <c r="AQ186" s="445" t="s">
        <v>5841</v>
      </c>
    </row>
    <row r="187" spans="1:43" ht="29" hidden="1" x14ac:dyDescent="0.35">
      <c r="A187" s="362">
        <v>185</v>
      </c>
      <c r="B187" s="362" t="s">
        <v>792</v>
      </c>
      <c r="C187" s="362">
        <v>472</v>
      </c>
      <c r="D187" s="362" t="s">
        <v>172</v>
      </c>
      <c r="E187" s="362"/>
      <c r="F187" s="362"/>
      <c r="G187" s="362"/>
      <c r="H187" s="362" t="s">
        <v>59</v>
      </c>
      <c r="I187" s="363" t="s">
        <v>789</v>
      </c>
      <c r="J187" s="364" t="s">
        <v>793</v>
      </c>
      <c r="K187" s="363"/>
      <c r="L187" s="362" t="s">
        <v>90</v>
      </c>
      <c r="M187" s="362" t="s">
        <v>180</v>
      </c>
      <c r="N187" s="362" t="s">
        <v>90</v>
      </c>
      <c r="O187" s="362" t="s">
        <v>90</v>
      </c>
      <c r="P187" s="482"/>
      <c r="Q187" s="362"/>
      <c r="R187" s="362"/>
      <c r="S187" s="362"/>
      <c r="T187" s="363"/>
      <c r="U187" s="363"/>
      <c r="V187" s="363"/>
      <c r="W187" s="362"/>
      <c r="X187" s="362"/>
      <c r="Y187" s="362"/>
      <c r="Z187" s="362"/>
      <c r="AA187" s="366"/>
      <c r="AB187" s="362"/>
      <c r="AC187" s="362" t="s">
        <v>25</v>
      </c>
      <c r="AD187" s="362" t="s">
        <v>8</v>
      </c>
      <c r="AE187" s="362"/>
      <c r="AF187" s="362"/>
      <c r="AG187" s="362"/>
      <c r="AH187" s="362"/>
      <c r="AI187" s="363"/>
      <c r="AJ187" s="363"/>
      <c r="AK187" s="363"/>
      <c r="AL187" s="363"/>
      <c r="AM187" s="368">
        <v>45782</v>
      </c>
      <c r="AN187" s="361" t="s">
        <v>794</v>
      </c>
      <c r="AO187" s="445" t="s">
        <v>539</v>
      </c>
      <c r="AP187" s="445" t="s">
        <v>5841</v>
      </c>
      <c r="AQ187" s="445" t="s">
        <v>5841</v>
      </c>
    </row>
    <row r="188" spans="1:43" ht="29" hidden="1" x14ac:dyDescent="0.35">
      <c r="A188" s="362">
        <v>186</v>
      </c>
      <c r="B188" s="362" t="s">
        <v>795</v>
      </c>
      <c r="C188" s="362">
        <v>472</v>
      </c>
      <c r="D188" s="362" t="s">
        <v>172</v>
      </c>
      <c r="E188" s="362"/>
      <c r="F188" s="362"/>
      <c r="G188" s="362"/>
      <c r="H188" s="362" t="s">
        <v>59</v>
      </c>
      <c r="I188" s="363" t="s">
        <v>789</v>
      </c>
      <c r="J188" s="364" t="s">
        <v>796</v>
      </c>
      <c r="K188" s="363"/>
      <c r="L188" s="362" t="s">
        <v>90</v>
      </c>
      <c r="M188" s="362" t="s">
        <v>180</v>
      </c>
      <c r="N188" s="362" t="s">
        <v>90</v>
      </c>
      <c r="O188" s="362" t="s">
        <v>90</v>
      </c>
      <c r="P188" s="482"/>
      <c r="Q188" s="362"/>
      <c r="R188" s="362"/>
      <c r="S188" s="362"/>
      <c r="T188" s="363"/>
      <c r="U188" s="363"/>
      <c r="V188" s="363"/>
      <c r="W188" s="362"/>
      <c r="X188" s="362"/>
      <c r="Y188" s="362"/>
      <c r="Z188" s="362"/>
      <c r="AA188" s="366"/>
      <c r="AB188" s="367"/>
      <c r="AC188" s="362" t="s">
        <v>25</v>
      </c>
      <c r="AD188" s="362" t="s">
        <v>8</v>
      </c>
      <c r="AE188" s="362"/>
      <c r="AF188" s="362"/>
      <c r="AG188" s="362"/>
      <c r="AH188" s="362"/>
      <c r="AI188" s="363"/>
      <c r="AJ188" s="363"/>
      <c r="AK188" s="363"/>
      <c r="AL188" s="363"/>
      <c r="AM188" s="368">
        <v>45782</v>
      </c>
      <c r="AN188" s="361" t="s">
        <v>797</v>
      </c>
      <c r="AO188" s="445" t="s">
        <v>539</v>
      </c>
      <c r="AP188" s="445" t="s">
        <v>5841</v>
      </c>
      <c r="AQ188" s="445" t="s">
        <v>5841</v>
      </c>
    </row>
    <row r="189" spans="1:43" ht="29" hidden="1" x14ac:dyDescent="0.35">
      <c r="A189" s="362">
        <v>187</v>
      </c>
      <c r="B189" s="362" t="s">
        <v>798</v>
      </c>
      <c r="C189" s="362">
        <v>472</v>
      </c>
      <c r="D189" s="362" t="s">
        <v>172</v>
      </c>
      <c r="E189" s="362"/>
      <c r="F189" s="362"/>
      <c r="G189" s="362"/>
      <c r="H189" s="362" t="s">
        <v>59</v>
      </c>
      <c r="I189" s="363" t="s">
        <v>789</v>
      </c>
      <c r="J189" s="364" t="s">
        <v>799</v>
      </c>
      <c r="K189" s="363"/>
      <c r="L189" s="362" t="s">
        <v>90</v>
      </c>
      <c r="M189" s="362" t="s">
        <v>180</v>
      </c>
      <c r="N189" s="362" t="s">
        <v>90</v>
      </c>
      <c r="O189" s="362" t="s">
        <v>90</v>
      </c>
      <c r="P189" s="482"/>
      <c r="Q189" s="362"/>
      <c r="R189" s="362"/>
      <c r="S189" s="362"/>
      <c r="T189" s="363"/>
      <c r="U189" s="363"/>
      <c r="V189" s="363"/>
      <c r="W189" s="362"/>
      <c r="X189" s="362"/>
      <c r="Y189" s="362"/>
      <c r="Z189" s="362"/>
      <c r="AA189" s="366"/>
      <c r="AB189" s="367"/>
      <c r="AC189" s="362" t="s">
        <v>25</v>
      </c>
      <c r="AD189" s="362" t="s">
        <v>8</v>
      </c>
      <c r="AE189" s="362"/>
      <c r="AF189" s="362"/>
      <c r="AG189" s="362"/>
      <c r="AH189" s="362"/>
      <c r="AI189" s="363"/>
      <c r="AJ189" s="363"/>
      <c r="AK189" s="363"/>
      <c r="AL189" s="363"/>
      <c r="AM189" s="368">
        <v>45782</v>
      </c>
      <c r="AN189" s="361" t="s">
        <v>800</v>
      </c>
      <c r="AO189" s="445" t="s">
        <v>539</v>
      </c>
      <c r="AP189" s="445" t="s">
        <v>5841</v>
      </c>
      <c r="AQ189" s="445" t="s">
        <v>5841</v>
      </c>
    </row>
    <row r="190" spans="1:43" ht="43.5" hidden="1" x14ac:dyDescent="0.35">
      <c r="A190" s="362">
        <v>188</v>
      </c>
      <c r="B190" s="362" t="s">
        <v>801</v>
      </c>
      <c r="C190" s="362">
        <v>472</v>
      </c>
      <c r="D190" s="362" t="s">
        <v>172</v>
      </c>
      <c r="E190" s="362"/>
      <c r="F190" s="362"/>
      <c r="G190" s="362"/>
      <c r="H190" s="362" t="s">
        <v>59</v>
      </c>
      <c r="I190" s="363" t="s">
        <v>789</v>
      </c>
      <c r="J190" s="364" t="s">
        <v>802</v>
      </c>
      <c r="K190" s="363"/>
      <c r="L190" s="362" t="s">
        <v>90</v>
      </c>
      <c r="M190" s="362" t="s">
        <v>180</v>
      </c>
      <c r="N190" s="362" t="s">
        <v>90</v>
      </c>
      <c r="O190" s="362" t="s">
        <v>90</v>
      </c>
      <c r="P190" s="482"/>
      <c r="Q190" s="362"/>
      <c r="R190" s="362"/>
      <c r="S190" s="362"/>
      <c r="T190" s="363"/>
      <c r="U190" s="363"/>
      <c r="V190" s="363"/>
      <c r="W190" s="362"/>
      <c r="X190" s="362"/>
      <c r="Y190" s="362"/>
      <c r="Z190" s="362"/>
      <c r="AA190" s="366"/>
      <c r="AB190" s="362"/>
      <c r="AC190" s="362" t="s">
        <v>25</v>
      </c>
      <c r="AD190" s="362" t="s">
        <v>8</v>
      </c>
      <c r="AE190" s="362"/>
      <c r="AF190" s="362"/>
      <c r="AG190" s="362"/>
      <c r="AH190" s="362"/>
      <c r="AI190" s="363"/>
      <c r="AJ190" s="363"/>
      <c r="AK190" s="363"/>
      <c r="AL190" s="363"/>
      <c r="AM190" s="368">
        <v>45782</v>
      </c>
      <c r="AN190" s="361" t="s">
        <v>803</v>
      </c>
      <c r="AO190" s="445" t="s">
        <v>539</v>
      </c>
      <c r="AP190" s="445" t="s">
        <v>5841</v>
      </c>
      <c r="AQ190" s="445" t="s">
        <v>5841</v>
      </c>
    </row>
    <row r="191" spans="1:43" ht="29" hidden="1" x14ac:dyDescent="0.35">
      <c r="A191" s="362">
        <v>189</v>
      </c>
      <c r="B191" s="362" t="s">
        <v>804</v>
      </c>
      <c r="C191" s="362">
        <v>472</v>
      </c>
      <c r="D191" s="362" t="s">
        <v>172</v>
      </c>
      <c r="E191" s="362"/>
      <c r="F191" s="362"/>
      <c r="G191" s="362"/>
      <c r="H191" s="362" t="s">
        <v>59</v>
      </c>
      <c r="I191" s="363" t="s">
        <v>789</v>
      </c>
      <c r="J191" s="364" t="s">
        <v>805</v>
      </c>
      <c r="K191" s="363"/>
      <c r="L191" s="362" t="s">
        <v>90</v>
      </c>
      <c r="M191" s="362" t="s">
        <v>180</v>
      </c>
      <c r="N191" s="362" t="s">
        <v>90</v>
      </c>
      <c r="O191" s="362" t="s">
        <v>90</v>
      </c>
      <c r="P191" s="482"/>
      <c r="Q191" s="362"/>
      <c r="R191" s="362"/>
      <c r="S191" s="362"/>
      <c r="T191" s="363"/>
      <c r="U191" s="363"/>
      <c r="V191" s="363"/>
      <c r="W191" s="362"/>
      <c r="X191" s="362"/>
      <c r="Y191" s="362"/>
      <c r="Z191" s="362"/>
      <c r="AA191" s="366"/>
      <c r="AB191" s="367"/>
      <c r="AC191" s="362" t="s">
        <v>25</v>
      </c>
      <c r="AD191" s="362" t="s">
        <v>8</v>
      </c>
      <c r="AE191" s="362"/>
      <c r="AF191" s="362"/>
      <c r="AG191" s="362"/>
      <c r="AH191" s="362"/>
      <c r="AI191" s="363"/>
      <c r="AJ191" s="363"/>
      <c r="AK191" s="363"/>
      <c r="AL191" s="363"/>
      <c r="AM191" s="368">
        <v>45782</v>
      </c>
      <c r="AN191" s="361" t="s">
        <v>806</v>
      </c>
      <c r="AO191" s="445" t="s">
        <v>539</v>
      </c>
      <c r="AP191" s="445" t="s">
        <v>5841</v>
      </c>
      <c r="AQ191" s="445" t="s">
        <v>5841</v>
      </c>
    </row>
    <row r="192" spans="1:43" ht="29" hidden="1" x14ac:dyDescent="0.35">
      <c r="A192" s="362">
        <v>190</v>
      </c>
      <c r="B192" s="362" t="s">
        <v>807</v>
      </c>
      <c r="C192" s="362">
        <v>472</v>
      </c>
      <c r="D192" s="362" t="s">
        <v>172</v>
      </c>
      <c r="E192" s="362"/>
      <c r="F192" s="362"/>
      <c r="G192" s="362"/>
      <c r="H192" s="362" t="s">
        <v>59</v>
      </c>
      <c r="I192" s="363" t="s">
        <v>789</v>
      </c>
      <c r="J192" s="364" t="s">
        <v>808</v>
      </c>
      <c r="K192" s="363"/>
      <c r="L192" s="362" t="s">
        <v>90</v>
      </c>
      <c r="M192" s="362" t="s">
        <v>180</v>
      </c>
      <c r="N192" s="362" t="s">
        <v>90</v>
      </c>
      <c r="O192" s="362" t="s">
        <v>90</v>
      </c>
      <c r="P192" s="482"/>
      <c r="Q192" s="362"/>
      <c r="R192" s="362"/>
      <c r="S192" s="362"/>
      <c r="T192" s="363"/>
      <c r="U192" s="363"/>
      <c r="V192" s="363"/>
      <c r="W192" s="362"/>
      <c r="X192" s="362"/>
      <c r="Y192" s="362"/>
      <c r="Z192" s="362"/>
      <c r="AA192" s="366"/>
      <c r="AB192" s="362"/>
      <c r="AC192" s="362" t="s">
        <v>25</v>
      </c>
      <c r="AD192" s="362" t="s">
        <v>8</v>
      </c>
      <c r="AE192" s="362"/>
      <c r="AF192" s="362"/>
      <c r="AG192" s="362"/>
      <c r="AH192" s="362"/>
      <c r="AI192" s="363"/>
      <c r="AJ192" s="363"/>
      <c r="AK192" s="363"/>
      <c r="AL192" s="363"/>
      <c r="AM192" s="368">
        <v>45782</v>
      </c>
      <c r="AN192" s="361" t="s">
        <v>809</v>
      </c>
      <c r="AO192" s="445" t="s">
        <v>539</v>
      </c>
      <c r="AP192" s="445" t="s">
        <v>5841</v>
      </c>
      <c r="AQ192" s="445" t="s">
        <v>5841</v>
      </c>
    </row>
    <row r="193" spans="1:44" ht="29" hidden="1" x14ac:dyDescent="0.35">
      <c r="A193" s="362">
        <v>191</v>
      </c>
      <c r="B193" s="362" t="s">
        <v>810</v>
      </c>
      <c r="C193" s="362">
        <v>472</v>
      </c>
      <c r="D193" s="362" t="s">
        <v>172</v>
      </c>
      <c r="E193" s="362"/>
      <c r="F193" s="362"/>
      <c r="G193" s="362"/>
      <c r="H193" s="362" t="s">
        <v>59</v>
      </c>
      <c r="I193" s="363" t="s">
        <v>789</v>
      </c>
      <c r="J193" s="364" t="s">
        <v>811</v>
      </c>
      <c r="K193" s="363"/>
      <c r="L193" s="362" t="s">
        <v>90</v>
      </c>
      <c r="M193" s="362" t="s">
        <v>180</v>
      </c>
      <c r="N193" s="362" t="s">
        <v>90</v>
      </c>
      <c r="O193" s="362" t="s">
        <v>90</v>
      </c>
      <c r="P193" s="482"/>
      <c r="Q193" s="362"/>
      <c r="R193" s="362"/>
      <c r="S193" s="362"/>
      <c r="T193" s="363"/>
      <c r="U193" s="363"/>
      <c r="V193" s="363"/>
      <c r="W193" s="362"/>
      <c r="X193" s="362"/>
      <c r="Y193" s="362"/>
      <c r="Z193" s="362"/>
      <c r="AA193" s="366"/>
      <c r="AB193" s="362"/>
      <c r="AC193" s="362" t="s">
        <v>25</v>
      </c>
      <c r="AD193" s="362" t="s">
        <v>8</v>
      </c>
      <c r="AE193" s="362"/>
      <c r="AF193" s="362"/>
      <c r="AG193" s="362"/>
      <c r="AH193" s="362"/>
      <c r="AI193" s="363"/>
      <c r="AJ193" s="363"/>
      <c r="AK193" s="363"/>
      <c r="AL193" s="363"/>
      <c r="AM193" s="368">
        <v>45782</v>
      </c>
      <c r="AN193" s="361" t="s">
        <v>812</v>
      </c>
      <c r="AO193" s="445" t="s">
        <v>539</v>
      </c>
      <c r="AP193" s="445" t="s">
        <v>5841</v>
      </c>
      <c r="AQ193" s="445" t="s">
        <v>5841</v>
      </c>
    </row>
    <row r="194" spans="1:44" ht="101.5" hidden="1" x14ac:dyDescent="0.35">
      <c r="A194" s="362">
        <v>192</v>
      </c>
      <c r="B194" s="362" t="s">
        <v>813</v>
      </c>
      <c r="C194" s="362">
        <v>472</v>
      </c>
      <c r="D194" s="362" t="s">
        <v>172</v>
      </c>
      <c r="E194" s="362"/>
      <c r="F194" s="362"/>
      <c r="G194" s="362"/>
      <c r="H194" s="362" t="s">
        <v>59</v>
      </c>
      <c r="I194" s="363" t="s">
        <v>789</v>
      </c>
      <c r="J194" s="364" t="s">
        <v>814</v>
      </c>
      <c r="K194" s="363"/>
      <c r="L194" s="362" t="s">
        <v>90</v>
      </c>
      <c r="M194" s="362" t="s">
        <v>9</v>
      </c>
      <c r="N194" s="362" t="s">
        <v>90</v>
      </c>
      <c r="O194" s="362" t="s">
        <v>90</v>
      </c>
      <c r="P194" s="482" t="s">
        <v>6133</v>
      </c>
      <c r="Q194" s="362" t="s">
        <v>6134</v>
      </c>
      <c r="R194" s="362" t="s">
        <v>6135</v>
      </c>
      <c r="S194" s="362" t="s">
        <v>6136</v>
      </c>
      <c r="T194" s="363" t="s">
        <v>6137</v>
      </c>
      <c r="U194" s="362" t="s">
        <v>6138</v>
      </c>
      <c r="V194" s="362"/>
      <c r="W194" s="362" t="s">
        <v>6139</v>
      </c>
      <c r="X194" s="362" t="s">
        <v>6140</v>
      </c>
      <c r="Y194" s="362"/>
      <c r="Z194" s="362"/>
      <c r="AA194" s="366"/>
      <c r="AB194" s="362"/>
      <c r="AC194" s="362" t="s">
        <v>25</v>
      </c>
      <c r="AD194" s="362" t="s">
        <v>8</v>
      </c>
      <c r="AE194" s="362"/>
      <c r="AF194" s="362"/>
      <c r="AG194" s="362"/>
      <c r="AH194" s="362"/>
      <c r="AI194" s="362" t="s">
        <v>6141</v>
      </c>
      <c r="AJ194" s="362"/>
      <c r="AK194" s="362"/>
      <c r="AL194" s="362"/>
      <c r="AM194" s="368">
        <v>45961</v>
      </c>
      <c r="AN194" s="361" t="s">
        <v>6142</v>
      </c>
      <c r="AO194" s="445" t="s">
        <v>8</v>
      </c>
      <c r="AP194" s="445" t="s">
        <v>5876</v>
      </c>
      <c r="AQ194" s="445" t="s">
        <v>9</v>
      </c>
    </row>
    <row r="195" spans="1:44" ht="43.5" hidden="1" x14ac:dyDescent="0.35">
      <c r="A195" s="362">
        <v>193</v>
      </c>
      <c r="B195" s="362" t="s">
        <v>817</v>
      </c>
      <c r="C195" s="362">
        <v>472</v>
      </c>
      <c r="D195" s="362" t="s">
        <v>172</v>
      </c>
      <c r="E195" s="362"/>
      <c r="F195" s="362"/>
      <c r="G195" s="362"/>
      <c r="H195" s="362" t="s">
        <v>58</v>
      </c>
      <c r="I195" s="363" t="s">
        <v>818</v>
      </c>
      <c r="J195" s="364" t="s">
        <v>819</v>
      </c>
      <c r="K195" s="363"/>
      <c r="L195" s="362" t="s">
        <v>90</v>
      </c>
      <c r="M195" s="362" t="s">
        <v>9</v>
      </c>
      <c r="N195" s="362" t="s">
        <v>90</v>
      </c>
      <c r="O195" s="362" t="s">
        <v>90</v>
      </c>
      <c r="P195" s="482" t="s">
        <v>820</v>
      </c>
      <c r="Q195" s="362"/>
      <c r="R195" s="362"/>
      <c r="S195" s="362"/>
      <c r="T195" s="362"/>
      <c r="U195" s="362"/>
      <c r="V195" s="362"/>
      <c r="W195" s="362"/>
      <c r="X195" s="362"/>
      <c r="Y195" s="362"/>
      <c r="Z195" s="362"/>
      <c r="AA195" s="366"/>
      <c r="AB195" s="362"/>
      <c r="AC195" s="362" t="s">
        <v>19</v>
      </c>
      <c r="AD195" s="362" t="s">
        <v>40</v>
      </c>
      <c r="AE195" s="362"/>
      <c r="AF195" s="362"/>
      <c r="AG195" s="362"/>
      <c r="AH195" s="362"/>
      <c r="AI195" s="362"/>
      <c r="AJ195" s="362"/>
      <c r="AK195" s="362"/>
      <c r="AL195" s="362"/>
      <c r="AM195" s="362"/>
      <c r="AN195" s="361"/>
      <c r="AO195" s="445" t="s">
        <v>9</v>
      </c>
      <c r="AP195" s="445" t="s">
        <v>9</v>
      </c>
      <c r="AQ195" s="445" t="s">
        <v>9</v>
      </c>
    </row>
    <row r="196" spans="1:44" ht="43.5" hidden="1" x14ac:dyDescent="0.35">
      <c r="A196" s="362">
        <v>194</v>
      </c>
      <c r="B196" s="362" t="s">
        <v>821</v>
      </c>
      <c r="C196" s="362">
        <v>472</v>
      </c>
      <c r="D196" s="362" t="s">
        <v>172</v>
      </c>
      <c r="E196" s="362"/>
      <c r="F196" s="362"/>
      <c r="G196" s="362"/>
      <c r="H196" s="362" t="s">
        <v>59</v>
      </c>
      <c r="I196" s="363" t="s">
        <v>822</v>
      </c>
      <c r="J196" s="364" t="s">
        <v>823</v>
      </c>
      <c r="K196" s="363"/>
      <c r="L196" s="362" t="s">
        <v>90</v>
      </c>
      <c r="M196" s="362" t="s">
        <v>9</v>
      </c>
      <c r="N196" s="362" t="s">
        <v>90</v>
      </c>
      <c r="O196" s="362" t="s">
        <v>90</v>
      </c>
      <c r="P196" s="482" t="s">
        <v>517</v>
      </c>
      <c r="Q196" s="362"/>
      <c r="R196" s="362"/>
      <c r="S196" s="362"/>
      <c r="T196" s="363"/>
      <c r="U196" s="362"/>
      <c r="V196" s="362"/>
      <c r="W196" s="362"/>
      <c r="X196" s="362"/>
      <c r="Y196" s="362"/>
      <c r="Z196" s="362"/>
      <c r="AA196" s="366"/>
      <c r="AB196" s="362"/>
      <c r="AC196" s="362" t="s">
        <v>25</v>
      </c>
      <c r="AD196" s="362" t="s">
        <v>40</v>
      </c>
      <c r="AE196" s="362"/>
      <c r="AF196" s="362"/>
      <c r="AG196" s="362"/>
      <c r="AH196" s="362"/>
      <c r="AI196" s="362"/>
      <c r="AJ196" s="362"/>
      <c r="AK196" s="362"/>
      <c r="AL196" s="362"/>
      <c r="AM196" s="362"/>
      <c r="AN196" s="361"/>
      <c r="AO196" s="445" t="s">
        <v>9</v>
      </c>
      <c r="AP196" s="445" t="s">
        <v>9</v>
      </c>
      <c r="AQ196" s="445" t="s">
        <v>9</v>
      </c>
    </row>
    <row r="197" spans="1:44" ht="43.5" hidden="1" x14ac:dyDescent="0.35">
      <c r="A197" s="362">
        <v>195</v>
      </c>
      <c r="B197" s="362" t="s">
        <v>825</v>
      </c>
      <c r="C197" s="362">
        <v>472</v>
      </c>
      <c r="D197" s="362" t="s">
        <v>172</v>
      </c>
      <c r="E197" s="362"/>
      <c r="F197" s="362"/>
      <c r="G197" s="362"/>
      <c r="H197" s="362" t="s">
        <v>59</v>
      </c>
      <c r="I197" s="363" t="s">
        <v>822</v>
      </c>
      <c r="J197" s="364" t="s">
        <v>826</v>
      </c>
      <c r="K197" s="363"/>
      <c r="L197" s="362" t="s">
        <v>90</v>
      </c>
      <c r="M197" s="362" t="s">
        <v>9</v>
      </c>
      <c r="N197" s="362" t="s">
        <v>90</v>
      </c>
      <c r="O197" s="362" t="s">
        <v>90</v>
      </c>
      <c r="P197" s="482" t="s">
        <v>517</v>
      </c>
      <c r="Q197" s="362"/>
      <c r="R197" s="362"/>
      <c r="S197" s="362"/>
      <c r="T197" s="363"/>
      <c r="U197" s="362"/>
      <c r="V197" s="362"/>
      <c r="W197" s="362"/>
      <c r="X197" s="362"/>
      <c r="Y197" s="362"/>
      <c r="Z197" s="362"/>
      <c r="AA197" s="366"/>
      <c r="AB197" s="362"/>
      <c r="AC197" s="362" t="s">
        <v>25</v>
      </c>
      <c r="AD197" s="362" t="s">
        <v>40</v>
      </c>
      <c r="AE197" s="362"/>
      <c r="AF197" s="362"/>
      <c r="AG197" s="362"/>
      <c r="AH197" s="362"/>
      <c r="AI197" s="362"/>
      <c r="AJ197" s="362"/>
      <c r="AK197" s="362"/>
      <c r="AL197" s="362"/>
      <c r="AM197" s="362"/>
      <c r="AN197" s="361"/>
      <c r="AO197" s="445" t="s">
        <v>9</v>
      </c>
      <c r="AP197" s="445" t="s">
        <v>9</v>
      </c>
      <c r="AQ197" s="445" t="s">
        <v>9</v>
      </c>
    </row>
    <row r="198" spans="1:44" ht="43.5" hidden="1" x14ac:dyDescent="0.35">
      <c r="A198" s="362">
        <v>196</v>
      </c>
      <c r="B198" s="362" t="s">
        <v>827</v>
      </c>
      <c r="C198" s="362">
        <v>472</v>
      </c>
      <c r="D198" s="362" t="s">
        <v>172</v>
      </c>
      <c r="E198" s="362"/>
      <c r="F198" s="362"/>
      <c r="G198" s="362"/>
      <c r="H198" s="362" t="s">
        <v>59</v>
      </c>
      <c r="I198" s="363" t="s">
        <v>822</v>
      </c>
      <c r="J198" s="364" t="s">
        <v>828</v>
      </c>
      <c r="K198" s="363"/>
      <c r="L198" s="362" t="s">
        <v>90</v>
      </c>
      <c r="M198" s="362" t="s">
        <v>9</v>
      </c>
      <c r="N198" s="362" t="s">
        <v>90</v>
      </c>
      <c r="O198" s="362" t="s">
        <v>90</v>
      </c>
      <c r="P198" s="482" t="s">
        <v>517</v>
      </c>
      <c r="Q198" s="362"/>
      <c r="R198" s="362"/>
      <c r="S198" s="362"/>
      <c r="T198" s="363"/>
      <c r="U198" s="362"/>
      <c r="V198" s="362"/>
      <c r="W198" s="362"/>
      <c r="X198" s="362"/>
      <c r="Y198" s="362"/>
      <c r="Z198" s="362"/>
      <c r="AA198" s="366"/>
      <c r="AB198" s="362"/>
      <c r="AC198" s="362" t="s">
        <v>25</v>
      </c>
      <c r="AD198" s="362" t="s">
        <v>40</v>
      </c>
      <c r="AE198" s="362"/>
      <c r="AF198" s="362"/>
      <c r="AG198" s="362"/>
      <c r="AH198" s="362"/>
      <c r="AI198" s="362"/>
      <c r="AJ198" s="362"/>
      <c r="AK198" s="362"/>
      <c r="AL198" s="362"/>
      <c r="AM198" s="362"/>
      <c r="AN198" s="361"/>
      <c r="AO198" s="445" t="s">
        <v>9</v>
      </c>
      <c r="AP198" s="445" t="s">
        <v>9</v>
      </c>
      <c r="AQ198" s="445" t="s">
        <v>9</v>
      </c>
    </row>
    <row r="199" spans="1:44" ht="101.5" hidden="1" x14ac:dyDescent="0.35">
      <c r="A199" s="362">
        <v>197</v>
      </c>
      <c r="B199" s="362" t="s">
        <v>829</v>
      </c>
      <c r="C199" s="362">
        <v>472</v>
      </c>
      <c r="D199" s="362" t="s">
        <v>172</v>
      </c>
      <c r="E199" s="362"/>
      <c r="F199" s="362"/>
      <c r="G199" s="362"/>
      <c r="H199" s="362" t="s">
        <v>59</v>
      </c>
      <c r="I199" s="363" t="s">
        <v>830</v>
      </c>
      <c r="J199" s="364" t="s">
        <v>831</v>
      </c>
      <c r="K199" s="363"/>
      <c r="L199" s="362" t="s">
        <v>90</v>
      </c>
      <c r="M199" s="362" t="s">
        <v>9</v>
      </c>
      <c r="N199" s="362" t="s">
        <v>90</v>
      </c>
      <c r="O199" s="362" t="s">
        <v>90</v>
      </c>
      <c r="P199" s="482" t="s">
        <v>6143</v>
      </c>
      <c r="Q199" s="362" t="s">
        <v>6144</v>
      </c>
      <c r="R199" s="362" t="s">
        <v>6145</v>
      </c>
      <c r="S199" s="362" t="s">
        <v>6146</v>
      </c>
      <c r="T199" s="363" t="s">
        <v>6147</v>
      </c>
      <c r="U199" s="362" t="s">
        <v>6148</v>
      </c>
      <c r="V199" s="362"/>
      <c r="W199" s="362" t="s">
        <v>5979</v>
      </c>
      <c r="X199" s="362" t="s">
        <v>6089</v>
      </c>
      <c r="Y199" s="362"/>
      <c r="Z199" s="362"/>
      <c r="AA199" s="366" t="s">
        <v>6149</v>
      </c>
      <c r="AB199" s="361" t="s">
        <v>6150</v>
      </c>
      <c r="AC199" s="362" t="s">
        <v>25</v>
      </c>
      <c r="AD199" s="362" t="s">
        <v>40</v>
      </c>
      <c r="AE199" s="362"/>
      <c r="AF199" s="362"/>
      <c r="AG199" s="362"/>
      <c r="AH199" s="362"/>
      <c r="AI199" s="362" t="s">
        <v>6151</v>
      </c>
      <c r="AJ199" s="362"/>
      <c r="AK199" s="362"/>
      <c r="AL199" s="362"/>
      <c r="AM199" s="362"/>
      <c r="AN199" s="361"/>
      <c r="AO199" s="445" t="s">
        <v>9</v>
      </c>
      <c r="AP199" s="445" t="s">
        <v>9</v>
      </c>
      <c r="AQ199" s="445" t="s">
        <v>9</v>
      </c>
    </row>
    <row r="200" spans="1:44" ht="29" hidden="1" x14ac:dyDescent="0.35">
      <c r="A200" s="362">
        <v>198</v>
      </c>
      <c r="B200" s="362" t="s">
        <v>835</v>
      </c>
      <c r="C200" s="362">
        <v>472</v>
      </c>
      <c r="D200" s="362" t="s">
        <v>172</v>
      </c>
      <c r="E200" s="362"/>
      <c r="F200" s="362"/>
      <c r="G200" s="362"/>
      <c r="H200" s="362" t="s">
        <v>59</v>
      </c>
      <c r="I200" s="363" t="s">
        <v>400</v>
      </c>
      <c r="J200" s="364" t="s">
        <v>836</v>
      </c>
      <c r="K200" s="363"/>
      <c r="L200" s="362" t="s">
        <v>90</v>
      </c>
      <c r="M200" s="362" t="s">
        <v>180</v>
      </c>
      <c r="N200" s="362" t="s">
        <v>90</v>
      </c>
      <c r="O200" s="362" t="s">
        <v>90</v>
      </c>
      <c r="P200" s="482"/>
      <c r="Q200" s="362"/>
      <c r="R200" s="362"/>
      <c r="S200" s="362"/>
      <c r="T200" s="363"/>
      <c r="U200" s="363"/>
      <c r="V200" s="363"/>
      <c r="W200" s="362"/>
      <c r="X200" s="362"/>
      <c r="Y200" s="362"/>
      <c r="Z200" s="362"/>
      <c r="AA200" s="366"/>
      <c r="AB200" s="362"/>
      <c r="AC200" s="362" t="s">
        <v>25</v>
      </c>
      <c r="AD200" s="362" t="s">
        <v>8</v>
      </c>
      <c r="AE200" s="362"/>
      <c r="AF200" s="362"/>
      <c r="AG200" s="362"/>
      <c r="AH200" s="362"/>
      <c r="AI200" s="363"/>
      <c r="AJ200" s="363"/>
      <c r="AK200" s="363"/>
      <c r="AL200" s="363"/>
      <c r="AM200" s="368">
        <v>45782</v>
      </c>
      <c r="AN200" s="361" t="s">
        <v>837</v>
      </c>
      <c r="AO200" s="445" t="s">
        <v>539</v>
      </c>
      <c r="AP200" s="445" t="s">
        <v>5841</v>
      </c>
      <c r="AQ200" s="445" t="s">
        <v>5841</v>
      </c>
    </row>
    <row r="201" spans="1:44" ht="29" hidden="1" x14ac:dyDescent="0.35">
      <c r="A201" s="362">
        <v>199</v>
      </c>
      <c r="B201" s="362" t="s">
        <v>838</v>
      </c>
      <c r="C201" s="362">
        <v>472</v>
      </c>
      <c r="D201" s="362" t="s">
        <v>172</v>
      </c>
      <c r="E201" s="362"/>
      <c r="F201" s="362"/>
      <c r="G201" s="362"/>
      <c r="H201" s="362" t="s">
        <v>59</v>
      </c>
      <c r="I201" s="363" t="s">
        <v>400</v>
      </c>
      <c r="J201" s="364" t="s">
        <v>364</v>
      </c>
      <c r="K201" s="363"/>
      <c r="L201" s="362" t="s">
        <v>90</v>
      </c>
      <c r="M201" s="362" t="s">
        <v>9</v>
      </c>
      <c r="N201" s="362" t="s">
        <v>90</v>
      </c>
      <c r="O201" s="362" t="s">
        <v>90</v>
      </c>
      <c r="P201" s="482"/>
      <c r="Q201" s="362"/>
      <c r="R201" s="362"/>
      <c r="S201" s="362"/>
      <c r="T201" s="363"/>
      <c r="U201" s="363"/>
      <c r="V201" s="363"/>
      <c r="W201" s="362"/>
      <c r="X201" s="362"/>
      <c r="Y201" s="362"/>
      <c r="Z201" s="362"/>
      <c r="AA201" s="366"/>
      <c r="AB201" s="362"/>
      <c r="AC201" s="362" t="s">
        <v>25</v>
      </c>
      <c r="AD201" s="362" t="s">
        <v>8</v>
      </c>
      <c r="AE201" s="362"/>
      <c r="AF201" s="362"/>
      <c r="AG201" s="362"/>
      <c r="AH201" s="362" t="s">
        <v>101</v>
      </c>
      <c r="AI201" s="363"/>
      <c r="AJ201" s="363"/>
      <c r="AK201" s="363"/>
      <c r="AL201" s="363"/>
      <c r="AM201" s="368">
        <v>45890</v>
      </c>
      <c r="AN201" s="447" t="s">
        <v>840</v>
      </c>
      <c r="AO201" s="445" t="s">
        <v>539</v>
      </c>
      <c r="AP201" s="445" t="s">
        <v>5841</v>
      </c>
      <c r="AQ201" s="445" t="s">
        <v>5840</v>
      </c>
    </row>
    <row r="202" spans="1:44" ht="159.5" hidden="1" x14ac:dyDescent="0.35">
      <c r="A202" s="362">
        <v>200</v>
      </c>
      <c r="B202" s="362" t="s">
        <v>841</v>
      </c>
      <c r="C202" s="362">
        <v>472</v>
      </c>
      <c r="D202" s="362" t="s">
        <v>172</v>
      </c>
      <c r="E202" s="362"/>
      <c r="F202" s="362"/>
      <c r="G202" s="362"/>
      <c r="H202" s="362" t="s">
        <v>59</v>
      </c>
      <c r="I202" s="363" t="s">
        <v>63</v>
      </c>
      <c r="J202" s="372" t="s">
        <v>842</v>
      </c>
      <c r="K202" s="373"/>
      <c r="L202" s="362" t="s">
        <v>90</v>
      </c>
      <c r="M202" s="362" t="s">
        <v>9</v>
      </c>
      <c r="N202" s="362" t="s">
        <v>90</v>
      </c>
      <c r="O202" s="362" t="s">
        <v>90</v>
      </c>
      <c r="P202" s="482" t="s">
        <v>6152</v>
      </c>
      <c r="Q202" s="362" t="s">
        <v>6110</v>
      </c>
      <c r="R202" s="362" t="s">
        <v>6153</v>
      </c>
      <c r="S202" s="362" t="s">
        <v>63</v>
      </c>
      <c r="T202" s="362" t="s">
        <v>6154</v>
      </c>
      <c r="U202" s="363" t="s">
        <v>6155</v>
      </c>
      <c r="V202" s="363"/>
      <c r="W202" s="362" t="s">
        <v>6156</v>
      </c>
      <c r="X202" s="362" t="s">
        <v>6157</v>
      </c>
      <c r="Y202" s="362"/>
      <c r="Z202" s="362"/>
      <c r="AA202" s="366" t="s">
        <v>6158</v>
      </c>
      <c r="AB202" s="361" t="s">
        <v>6159</v>
      </c>
      <c r="AC202" s="362" t="s">
        <v>25</v>
      </c>
      <c r="AD202" s="362" t="s">
        <v>40</v>
      </c>
      <c r="AE202" s="362"/>
      <c r="AF202" s="362" t="s">
        <v>6160</v>
      </c>
      <c r="AG202" s="362" t="b">
        <v>0</v>
      </c>
      <c r="AH202" s="362"/>
      <c r="AI202" s="363" t="s">
        <v>6161</v>
      </c>
      <c r="AJ202" s="363"/>
      <c r="AK202" s="363"/>
      <c r="AL202" s="363"/>
      <c r="AM202" s="362"/>
      <c r="AN202" s="361"/>
      <c r="AO202" s="445" t="s">
        <v>5839</v>
      </c>
      <c r="AP202" s="445" t="s">
        <v>5839</v>
      </c>
      <c r="AQ202" s="445" t="s">
        <v>5839</v>
      </c>
    </row>
    <row r="203" spans="1:44" ht="87" hidden="1" x14ac:dyDescent="0.35">
      <c r="A203" s="362">
        <v>201</v>
      </c>
      <c r="B203" s="362" t="s">
        <v>845</v>
      </c>
      <c r="C203" s="362">
        <v>472</v>
      </c>
      <c r="D203" s="362" t="s">
        <v>172</v>
      </c>
      <c r="E203" s="362"/>
      <c r="F203" s="362"/>
      <c r="G203" s="362"/>
      <c r="H203" s="362" t="s">
        <v>59</v>
      </c>
      <c r="I203" s="363" t="s">
        <v>63</v>
      </c>
      <c r="J203" s="364" t="s">
        <v>846</v>
      </c>
      <c r="K203" s="363"/>
      <c r="L203" s="362" t="s">
        <v>90</v>
      </c>
      <c r="M203" s="362" t="s">
        <v>9</v>
      </c>
      <c r="N203" s="362" t="s">
        <v>90</v>
      </c>
      <c r="O203" s="362" t="s">
        <v>90</v>
      </c>
      <c r="P203" s="482" t="s">
        <v>6162</v>
      </c>
      <c r="Q203" s="362" t="s">
        <v>6163</v>
      </c>
      <c r="R203" s="362" t="s">
        <v>6164</v>
      </c>
      <c r="S203" s="362" t="s">
        <v>6165</v>
      </c>
      <c r="T203" s="362" t="s">
        <v>6166</v>
      </c>
      <c r="U203" s="363" t="s">
        <v>6167</v>
      </c>
      <c r="V203" s="363"/>
      <c r="W203" s="362" t="e" cm="1">
        <f t="array" ref="W203">-en</f>
        <v>#NAME?</v>
      </c>
      <c r="X203" s="362" t="s">
        <v>6168</v>
      </c>
      <c r="Y203" s="362"/>
      <c r="Z203" s="362"/>
      <c r="AA203" s="366" t="s">
        <v>6169</v>
      </c>
      <c r="AB203" s="362" t="s">
        <v>6170</v>
      </c>
      <c r="AC203" s="362" t="s">
        <v>25</v>
      </c>
      <c r="AD203" s="362" t="s">
        <v>40</v>
      </c>
      <c r="AE203" s="362"/>
      <c r="AF203" s="362" t="s">
        <v>6171</v>
      </c>
      <c r="AG203" s="362" t="b">
        <v>0</v>
      </c>
      <c r="AH203" s="362"/>
      <c r="AI203" s="363" t="s">
        <v>6172</v>
      </c>
      <c r="AJ203" s="363"/>
      <c r="AK203" s="363"/>
      <c r="AL203" s="363"/>
      <c r="AM203" s="362"/>
      <c r="AN203" s="361"/>
      <c r="AO203" s="445" t="s">
        <v>5839</v>
      </c>
      <c r="AP203" s="445" t="s">
        <v>5839</v>
      </c>
      <c r="AQ203" s="445" t="s">
        <v>5839</v>
      </c>
    </row>
    <row r="204" spans="1:44" ht="87" hidden="1" x14ac:dyDescent="0.35">
      <c r="A204" s="362">
        <v>202</v>
      </c>
      <c r="B204" s="362" t="s">
        <v>848</v>
      </c>
      <c r="C204" s="362">
        <v>472</v>
      </c>
      <c r="D204" s="362" t="s">
        <v>172</v>
      </c>
      <c r="E204" s="362"/>
      <c r="F204" s="362"/>
      <c r="G204" s="362"/>
      <c r="H204" s="362" t="s">
        <v>59</v>
      </c>
      <c r="I204" s="363" t="s">
        <v>63</v>
      </c>
      <c r="J204" s="364" t="s">
        <v>849</v>
      </c>
      <c r="K204" s="363"/>
      <c r="L204" s="362" t="s">
        <v>90</v>
      </c>
      <c r="M204" s="362" t="s">
        <v>9</v>
      </c>
      <c r="N204" s="362" t="s">
        <v>90</v>
      </c>
      <c r="O204" s="362" t="s">
        <v>90</v>
      </c>
      <c r="P204" s="482" t="s">
        <v>6173</v>
      </c>
      <c r="Q204" s="362" t="s">
        <v>6174</v>
      </c>
      <c r="R204" s="362" t="s">
        <v>6175</v>
      </c>
      <c r="S204" s="362" t="s">
        <v>6176</v>
      </c>
      <c r="T204" s="362" t="s">
        <v>6177</v>
      </c>
      <c r="U204" s="362" t="s">
        <v>6178</v>
      </c>
      <c r="V204" s="362"/>
      <c r="W204" s="362" t="s">
        <v>63</v>
      </c>
      <c r="X204" s="362"/>
      <c r="Y204" s="362"/>
      <c r="Z204" s="362"/>
      <c r="AA204" s="366"/>
      <c r="AB204" s="362"/>
      <c r="AC204" s="362" t="s">
        <v>25</v>
      </c>
      <c r="AD204" s="362" t="s">
        <v>40</v>
      </c>
      <c r="AE204" s="362"/>
      <c r="AF204" s="362" t="s">
        <v>40</v>
      </c>
      <c r="AG204" s="362" t="b">
        <v>0</v>
      </c>
      <c r="AH204" s="362"/>
      <c r="AI204" s="362" t="s">
        <v>5961</v>
      </c>
      <c r="AJ204" s="362"/>
      <c r="AK204" s="362"/>
      <c r="AL204" s="362"/>
      <c r="AM204" s="362"/>
      <c r="AN204" s="361"/>
      <c r="AO204" s="445" t="s">
        <v>9</v>
      </c>
      <c r="AP204" s="445" t="s">
        <v>9</v>
      </c>
      <c r="AQ204" s="445" t="s">
        <v>9</v>
      </c>
    </row>
    <row r="205" spans="1:44" ht="72.5" hidden="1" x14ac:dyDescent="0.35">
      <c r="A205" s="362">
        <v>203</v>
      </c>
      <c r="B205" s="362" t="s">
        <v>851</v>
      </c>
      <c r="C205" s="362">
        <v>472</v>
      </c>
      <c r="D205" s="362" t="s">
        <v>172</v>
      </c>
      <c r="E205" s="362"/>
      <c r="F205" s="362"/>
      <c r="G205" s="362"/>
      <c r="H205" s="362" t="s">
        <v>59</v>
      </c>
      <c r="I205" s="363" t="s">
        <v>63</v>
      </c>
      <c r="J205" s="364" t="s">
        <v>852</v>
      </c>
      <c r="K205" s="363"/>
      <c r="L205" s="362" t="s">
        <v>90</v>
      </c>
      <c r="M205" s="362" t="s">
        <v>9</v>
      </c>
      <c r="N205" s="362" t="s">
        <v>90</v>
      </c>
      <c r="O205" s="362" t="s">
        <v>90</v>
      </c>
      <c r="P205" s="482" t="s">
        <v>6179</v>
      </c>
      <c r="Q205" s="362" t="s">
        <v>5961</v>
      </c>
      <c r="R205" s="362" t="s">
        <v>6180</v>
      </c>
      <c r="S205" s="362" t="s">
        <v>6181</v>
      </c>
      <c r="T205" s="362" t="s">
        <v>6182</v>
      </c>
      <c r="U205" s="363" t="s">
        <v>6183</v>
      </c>
      <c r="V205" s="363"/>
      <c r="W205" s="362" t="s">
        <v>6184</v>
      </c>
      <c r="X205" s="362" t="s">
        <v>6185</v>
      </c>
      <c r="Y205" s="362"/>
      <c r="Z205" s="362"/>
      <c r="AA205" s="366" t="s">
        <v>6186</v>
      </c>
      <c r="AB205" s="362" t="s">
        <v>6187</v>
      </c>
      <c r="AC205" s="362" t="s">
        <v>25</v>
      </c>
      <c r="AD205" s="362" t="s">
        <v>8</v>
      </c>
      <c r="AE205" s="362"/>
      <c r="AF205" s="362" t="s">
        <v>6171</v>
      </c>
      <c r="AG205" s="362" t="b">
        <v>0</v>
      </c>
      <c r="AH205" s="362"/>
      <c r="AI205" s="363" t="s">
        <v>6188</v>
      </c>
      <c r="AJ205" s="538"/>
      <c r="AK205" s="538"/>
      <c r="AL205" s="538"/>
      <c r="AM205" s="368">
        <v>45979</v>
      </c>
      <c r="AN205" s="361" t="s">
        <v>6189</v>
      </c>
      <c r="AO205" s="445" t="s">
        <v>6190</v>
      </c>
      <c r="AP205" s="445" t="s">
        <v>6190</v>
      </c>
      <c r="AQ205" s="445" t="s">
        <v>5839</v>
      </c>
    </row>
    <row r="206" spans="1:44" s="606" customFormat="1" ht="130.5" x14ac:dyDescent="0.35">
      <c r="A206" s="599">
        <v>204</v>
      </c>
      <c r="B206" s="599" t="s">
        <v>854</v>
      </c>
      <c r="C206" s="599">
        <v>472</v>
      </c>
      <c r="D206" s="362" t="s">
        <v>172</v>
      </c>
      <c r="E206" s="362"/>
      <c r="F206" s="362"/>
      <c r="G206" s="362"/>
      <c r="H206" s="498" t="s">
        <v>62</v>
      </c>
      <c r="I206" s="599" t="s">
        <v>199</v>
      </c>
      <c r="J206" s="600" t="s">
        <v>855</v>
      </c>
      <c r="K206" s="362"/>
      <c r="L206" s="362" t="s">
        <v>90</v>
      </c>
      <c r="M206" s="362" t="s">
        <v>9</v>
      </c>
      <c r="N206" s="362" t="s">
        <v>90</v>
      </c>
      <c r="O206" s="362" t="s">
        <v>90</v>
      </c>
      <c r="P206" s="601" t="s">
        <v>6191</v>
      </c>
      <c r="Q206" s="362"/>
      <c r="R206" s="362"/>
      <c r="S206" s="499" t="s">
        <v>6192</v>
      </c>
      <c r="T206" s="501" t="s">
        <v>6193</v>
      </c>
      <c r="U206" s="500" t="s">
        <v>6194</v>
      </c>
      <c r="V206" s="498" t="s">
        <v>6195</v>
      </c>
      <c r="W206" s="498" t="s">
        <v>6196</v>
      </c>
      <c r="X206" s="599" t="s">
        <v>51</v>
      </c>
      <c r="Y206" s="599" t="s">
        <v>8088</v>
      </c>
      <c r="Z206" s="599" t="s">
        <v>8078</v>
      </c>
      <c r="AA206" s="366"/>
      <c r="AB206" s="362"/>
      <c r="AC206" s="362" t="s">
        <v>19</v>
      </c>
      <c r="AD206" s="362" t="s">
        <v>40</v>
      </c>
      <c r="AE206" s="362"/>
      <c r="AF206" s="362"/>
      <c r="AG206" s="362"/>
      <c r="AH206" s="362"/>
      <c r="AI206" s="602" t="s">
        <v>8081</v>
      </c>
      <c r="AJ206" s="603" t="s">
        <v>8076</v>
      </c>
      <c r="AK206" s="604" t="s">
        <v>8071</v>
      </c>
      <c r="AL206" s="605" t="s">
        <v>6198</v>
      </c>
      <c r="AM206" s="536"/>
      <c r="AN206" s="499"/>
      <c r="AO206" s="497" t="s">
        <v>9</v>
      </c>
      <c r="AP206" s="497" t="s">
        <v>9</v>
      </c>
      <c r="AQ206" s="497" t="s">
        <v>9</v>
      </c>
      <c r="AR206" s="497"/>
    </row>
    <row r="207" spans="1:44" ht="58" x14ac:dyDescent="0.35">
      <c r="A207" s="362">
        <v>205</v>
      </c>
      <c r="B207" s="362" t="s">
        <v>856</v>
      </c>
      <c r="C207" s="362">
        <v>472</v>
      </c>
      <c r="D207" s="362" t="s">
        <v>172</v>
      </c>
      <c r="E207" s="362"/>
      <c r="F207" s="362"/>
      <c r="G207" s="362"/>
      <c r="H207" s="362" t="s">
        <v>62</v>
      </c>
      <c r="I207" s="362" t="s">
        <v>184</v>
      </c>
      <c r="J207" s="361" t="s">
        <v>857</v>
      </c>
      <c r="K207" s="362"/>
      <c r="L207" s="362" t="s">
        <v>90</v>
      </c>
      <c r="M207" s="362" t="s">
        <v>9</v>
      </c>
      <c r="N207" s="362" t="s">
        <v>90</v>
      </c>
      <c r="O207" s="362" t="s">
        <v>90</v>
      </c>
      <c r="P207" s="487" t="s">
        <v>6199</v>
      </c>
      <c r="Q207" s="362"/>
      <c r="R207" s="362"/>
      <c r="S207" s="511" t="s">
        <v>6200</v>
      </c>
      <c r="T207" s="527" t="s">
        <v>6201</v>
      </c>
      <c r="U207" s="516"/>
      <c r="V207" s="516"/>
      <c r="W207" s="516"/>
      <c r="X207" s="362"/>
      <c r="Y207" s="599" t="s">
        <v>8088</v>
      </c>
      <c r="Z207" s="362"/>
      <c r="AA207" s="366"/>
      <c r="AB207" s="362"/>
      <c r="AC207" s="362" t="s">
        <v>19</v>
      </c>
      <c r="AD207" s="362" t="s">
        <v>40</v>
      </c>
      <c r="AE207" s="362"/>
      <c r="AF207" s="362"/>
      <c r="AG207" s="362"/>
      <c r="AH207" s="362"/>
      <c r="AI207" s="548" t="s">
        <v>8068</v>
      </c>
      <c r="AJ207" s="552"/>
      <c r="AK207" s="552"/>
      <c r="AL207" s="564"/>
      <c r="AM207" s="532"/>
      <c r="AN207" s="361"/>
      <c r="AO207" s="445" t="s">
        <v>9</v>
      </c>
      <c r="AP207" s="445" t="s">
        <v>9</v>
      </c>
      <c r="AQ207" s="445" t="s">
        <v>9</v>
      </c>
    </row>
    <row r="208" spans="1:44" s="625" customFormat="1" ht="145" x14ac:dyDescent="0.35">
      <c r="A208" s="618">
        <v>206</v>
      </c>
      <c r="B208" s="618" t="s">
        <v>858</v>
      </c>
      <c r="C208" s="618">
        <v>472</v>
      </c>
      <c r="D208" s="362" t="s">
        <v>172</v>
      </c>
      <c r="E208" s="362"/>
      <c r="F208" s="362"/>
      <c r="G208" s="362"/>
      <c r="H208" s="498" t="s">
        <v>62</v>
      </c>
      <c r="I208" s="618" t="s">
        <v>184</v>
      </c>
      <c r="J208" s="619" t="s">
        <v>63</v>
      </c>
      <c r="K208" s="362"/>
      <c r="L208" s="362" t="s">
        <v>90</v>
      </c>
      <c r="M208" s="362" t="s">
        <v>9</v>
      </c>
      <c r="N208" s="362" t="s">
        <v>90</v>
      </c>
      <c r="O208" s="362" t="s">
        <v>90</v>
      </c>
      <c r="P208" s="620" t="s">
        <v>6202</v>
      </c>
      <c r="Q208" s="362"/>
      <c r="R208" s="362"/>
      <c r="S208" s="499"/>
      <c r="T208" s="499" t="s">
        <v>6203</v>
      </c>
      <c r="U208" s="500">
        <v>46358</v>
      </c>
      <c r="V208" s="498" t="s">
        <v>6204</v>
      </c>
      <c r="W208" s="498" t="s">
        <v>6205</v>
      </c>
      <c r="X208" s="618" t="s">
        <v>51</v>
      </c>
      <c r="Y208" s="618" t="s">
        <v>1540</v>
      </c>
      <c r="Z208" s="618" t="s">
        <v>8079</v>
      </c>
      <c r="AA208" s="522"/>
      <c r="AB208" s="519"/>
      <c r="AC208" s="519" t="s">
        <v>19</v>
      </c>
      <c r="AD208" s="519" t="s">
        <v>40</v>
      </c>
      <c r="AE208" s="519"/>
      <c r="AF208" s="519"/>
      <c r="AG208" s="519"/>
      <c r="AH208" s="519"/>
      <c r="AI208" s="621" t="s">
        <v>8082</v>
      </c>
      <c r="AJ208" s="622" t="s">
        <v>8076</v>
      </c>
      <c r="AK208" s="623" t="s">
        <v>8069</v>
      </c>
      <c r="AL208" s="624">
        <v>46268</v>
      </c>
      <c r="AM208" s="528"/>
      <c r="AN208" s="520"/>
      <c r="AO208" s="518" t="s">
        <v>9</v>
      </c>
      <c r="AP208" s="518" t="s">
        <v>9</v>
      </c>
      <c r="AQ208" s="518" t="s">
        <v>9</v>
      </c>
      <c r="AR208" s="518"/>
    </row>
    <row r="209" spans="1:45" s="584" customFormat="1" ht="290" x14ac:dyDescent="0.35">
      <c r="A209" s="425">
        <v>207</v>
      </c>
      <c r="B209" s="580" t="s">
        <v>859</v>
      </c>
      <c r="C209" s="580">
        <v>472</v>
      </c>
      <c r="D209" s="362" t="s">
        <v>172</v>
      </c>
      <c r="E209" s="362"/>
      <c r="F209" s="362"/>
      <c r="G209" s="362"/>
      <c r="H209" s="498" t="s">
        <v>62</v>
      </c>
      <c r="I209" s="580" t="s">
        <v>184</v>
      </c>
      <c r="J209" s="581" t="s">
        <v>58</v>
      </c>
      <c r="K209" s="362"/>
      <c r="L209" s="362" t="s">
        <v>90</v>
      </c>
      <c r="M209" s="362" t="s">
        <v>9</v>
      </c>
      <c r="N209" s="362" t="s">
        <v>90</v>
      </c>
      <c r="O209" s="362" t="s">
        <v>90</v>
      </c>
      <c r="P209" s="582" t="s">
        <v>6206</v>
      </c>
      <c r="Q209" s="362"/>
      <c r="R209" s="362"/>
      <c r="S209" s="499"/>
      <c r="T209" s="562"/>
      <c r="U209" s="519" t="s">
        <v>6207</v>
      </c>
      <c r="V209" s="519"/>
      <c r="W209" s="519"/>
      <c r="X209" s="580" t="s">
        <v>51</v>
      </c>
      <c r="Y209" s="580" t="s">
        <v>8089</v>
      </c>
      <c r="Z209" s="580" t="s">
        <v>8078</v>
      </c>
      <c r="AA209" s="522"/>
      <c r="AB209" s="519"/>
      <c r="AC209" s="519" t="s">
        <v>19</v>
      </c>
      <c r="AD209" s="519" t="s">
        <v>40</v>
      </c>
      <c r="AE209" s="519"/>
      <c r="AF209" s="519"/>
      <c r="AG209" s="519"/>
      <c r="AH209" s="519"/>
      <c r="AI209" s="615" t="s">
        <v>8083</v>
      </c>
      <c r="AJ209" s="590" t="s">
        <v>8077</v>
      </c>
      <c r="AK209" s="590" t="s">
        <v>8085</v>
      </c>
      <c r="AL209" s="627">
        <v>46145</v>
      </c>
      <c r="AM209" s="528"/>
      <c r="AN209" s="520"/>
      <c r="AO209" s="518" t="s">
        <v>9</v>
      </c>
      <c r="AP209" s="518" t="s">
        <v>9</v>
      </c>
      <c r="AQ209" s="518" t="s">
        <v>9</v>
      </c>
      <c r="AR209" s="518"/>
    </row>
    <row r="210" spans="1:45" s="606" customFormat="1" ht="145" x14ac:dyDescent="0.35">
      <c r="A210" s="599">
        <v>208</v>
      </c>
      <c r="B210" s="599" t="s">
        <v>860</v>
      </c>
      <c r="C210" s="599">
        <v>472</v>
      </c>
      <c r="D210" s="362" t="s">
        <v>172</v>
      </c>
      <c r="E210" s="362"/>
      <c r="F210" s="362"/>
      <c r="G210" s="362"/>
      <c r="H210" s="519" t="s">
        <v>62</v>
      </c>
      <c r="I210" s="599" t="s">
        <v>184</v>
      </c>
      <c r="J210" s="600" t="s">
        <v>861</v>
      </c>
      <c r="K210" s="362"/>
      <c r="L210" s="362" t="s">
        <v>90</v>
      </c>
      <c r="M210" s="362" t="s">
        <v>9</v>
      </c>
      <c r="N210" s="362" t="s">
        <v>90</v>
      </c>
      <c r="O210" s="362" t="s">
        <v>90</v>
      </c>
      <c r="P210" s="601" t="s">
        <v>6208</v>
      </c>
      <c r="Q210" s="362"/>
      <c r="R210" s="362"/>
      <c r="S210" s="520" t="s">
        <v>6209</v>
      </c>
      <c r="T210" s="523" t="s">
        <v>6210</v>
      </c>
      <c r="U210" s="519"/>
      <c r="V210" s="519"/>
      <c r="W210" s="519"/>
      <c r="X210" s="599" t="s">
        <v>6197</v>
      </c>
      <c r="Y210" s="599" t="s">
        <v>8088</v>
      </c>
      <c r="Z210" s="599" t="s">
        <v>8078</v>
      </c>
      <c r="AA210" s="366"/>
      <c r="AB210" s="362"/>
      <c r="AC210" s="362" t="s">
        <v>19</v>
      </c>
      <c r="AD210" s="362" t="s">
        <v>40</v>
      </c>
      <c r="AE210" s="362"/>
      <c r="AF210" s="362"/>
      <c r="AG210" s="362"/>
      <c r="AH210" s="362"/>
      <c r="AI210" s="608" t="s">
        <v>6211</v>
      </c>
      <c r="AJ210" s="603" t="s">
        <v>8077</v>
      </c>
      <c r="AK210" s="609"/>
      <c r="AL210" s="610" t="s">
        <v>6212</v>
      </c>
      <c r="AM210" s="533"/>
      <c r="AN210" s="438"/>
      <c r="AO210" s="510" t="s">
        <v>9</v>
      </c>
      <c r="AP210" s="510" t="s">
        <v>9</v>
      </c>
      <c r="AQ210" s="510" t="s">
        <v>9</v>
      </c>
      <c r="AR210" s="510"/>
    </row>
    <row r="211" spans="1:45" s="606" customFormat="1" ht="145" x14ac:dyDescent="0.35">
      <c r="A211" s="599">
        <v>209</v>
      </c>
      <c r="B211" s="599" t="s">
        <v>862</v>
      </c>
      <c r="C211" s="599">
        <v>472</v>
      </c>
      <c r="D211" s="362" t="s">
        <v>172</v>
      </c>
      <c r="E211" s="362"/>
      <c r="F211" s="362"/>
      <c r="G211" s="362"/>
      <c r="H211" s="498" t="s">
        <v>62</v>
      </c>
      <c r="I211" s="599" t="s">
        <v>184</v>
      </c>
      <c r="J211" s="607" t="s">
        <v>863</v>
      </c>
      <c r="K211" s="362"/>
      <c r="L211" s="362" t="s">
        <v>90</v>
      </c>
      <c r="M211" s="362" t="s">
        <v>9</v>
      </c>
      <c r="N211" s="362" t="s">
        <v>90</v>
      </c>
      <c r="O211" s="362" t="s">
        <v>90</v>
      </c>
      <c r="P211" s="601" t="s">
        <v>6213</v>
      </c>
      <c r="Q211" s="362"/>
      <c r="R211" s="362"/>
      <c r="S211" s="499"/>
      <c r="T211" s="499" t="s">
        <v>6214</v>
      </c>
      <c r="U211" s="521">
        <v>46358</v>
      </c>
      <c r="V211" s="521"/>
      <c r="W211" s="519"/>
      <c r="X211" s="599" t="s">
        <v>51</v>
      </c>
      <c r="Y211" s="599" t="s">
        <v>8090</v>
      </c>
      <c r="Z211" s="599" t="s">
        <v>8078</v>
      </c>
      <c r="AA211" s="522"/>
      <c r="AB211" s="519"/>
      <c r="AC211" s="519" t="s">
        <v>19</v>
      </c>
      <c r="AD211" s="519" t="s">
        <v>40</v>
      </c>
      <c r="AE211" s="519"/>
      <c r="AF211" s="519"/>
      <c r="AG211" s="519"/>
      <c r="AH211" s="519"/>
      <c r="AI211" s="611" t="s">
        <v>8096</v>
      </c>
      <c r="AJ211" s="603" t="s">
        <v>8077</v>
      </c>
      <c r="AK211" s="609"/>
      <c r="AL211" s="612" t="s">
        <v>6215</v>
      </c>
      <c r="AM211" s="528"/>
      <c r="AN211" s="520"/>
      <c r="AO211" s="518" t="s">
        <v>9</v>
      </c>
      <c r="AP211" s="518" t="s">
        <v>9</v>
      </c>
      <c r="AQ211" s="518" t="s">
        <v>9</v>
      </c>
      <c r="AR211" s="518"/>
    </row>
    <row r="212" spans="1:45" s="510" customFormat="1" ht="87" x14ac:dyDescent="0.35">
      <c r="A212" s="580">
        <v>210</v>
      </c>
      <c r="B212" s="425" t="s">
        <v>864</v>
      </c>
      <c r="C212" s="425">
        <v>472</v>
      </c>
      <c r="D212" s="362" t="s">
        <v>172</v>
      </c>
      <c r="E212" s="362"/>
      <c r="F212" s="362"/>
      <c r="G212" s="362"/>
      <c r="H212" s="498" t="s">
        <v>62</v>
      </c>
      <c r="I212" s="425" t="s">
        <v>184</v>
      </c>
      <c r="J212" s="438" t="s">
        <v>865</v>
      </c>
      <c r="K212" s="362"/>
      <c r="L212" s="362" t="s">
        <v>90</v>
      </c>
      <c r="M212" s="362" t="s">
        <v>9</v>
      </c>
      <c r="N212" s="362" t="s">
        <v>90</v>
      </c>
      <c r="O212" s="362" t="s">
        <v>90</v>
      </c>
      <c r="P212" s="488" t="s">
        <v>6216</v>
      </c>
      <c r="Q212" s="362"/>
      <c r="R212" s="362"/>
      <c r="S212" s="499"/>
      <c r="T212" s="501" t="s">
        <v>6217</v>
      </c>
      <c r="U212" s="498" t="s">
        <v>6218</v>
      </c>
      <c r="V212" s="498" t="s">
        <v>6219</v>
      </c>
      <c r="W212" s="498" t="s">
        <v>6196</v>
      </c>
      <c r="X212" s="425" t="s">
        <v>51</v>
      </c>
      <c r="Y212" s="425"/>
      <c r="Z212" s="425" t="s">
        <v>8078</v>
      </c>
      <c r="AA212" s="517"/>
      <c r="AB212" s="516"/>
      <c r="AC212" s="516" t="s">
        <v>19</v>
      </c>
      <c r="AD212" s="516" t="s">
        <v>40</v>
      </c>
      <c r="AE212" s="516"/>
      <c r="AF212" s="516"/>
      <c r="AG212" s="516"/>
      <c r="AH212" s="516"/>
      <c r="AI212" s="540" t="s">
        <v>8095</v>
      </c>
      <c r="AJ212" s="561" t="s">
        <v>8077</v>
      </c>
      <c r="AK212" s="561" t="s">
        <v>8087</v>
      </c>
      <c r="AL212" s="613" t="s">
        <v>6220</v>
      </c>
      <c r="AM212" s="536"/>
      <c r="AN212" s="499"/>
      <c r="AO212" s="497" t="s">
        <v>9</v>
      </c>
      <c r="AP212" s="497" t="s">
        <v>9</v>
      </c>
      <c r="AQ212" s="497" t="s">
        <v>9</v>
      </c>
      <c r="AR212" s="497"/>
    </row>
    <row r="213" spans="1:45" s="584" customFormat="1" ht="116" x14ac:dyDescent="0.35">
      <c r="A213" s="580">
        <v>211</v>
      </c>
      <c r="B213" s="580" t="s">
        <v>866</v>
      </c>
      <c r="C213" s="580">
        <v>472</v>
      </c>
      <c r="D213" s="362" t="s">
        <v>172</v>
      </c>
      <c r="E213" s="362"/>
      <c r="F213" s="362"/>
      <c r="G213" s="362"/>
      <c r="H213" s="498" t="s">
        <v>62</v>
      </c>
      <c r="I213" s="580" t="s">
        <v>217</v>
      </c>
      <c r="J213" s="581" t="s">
        <v>867</v>
      </c>
      <c r="K213" s="362"/>
      <c r="L213" s="362" t="s">
        <v>90</v>
      </c>
      <c r="M213" s="362" t="s">
        <v>9</v>
      </c>
      <c r="N213" s="362" t="s">
        <v>90</v>
      </c>
      <c r="O213" s="362" t="s">
        <v>90</v>
      </c>
      <c r="P213" s="582" t="s">
        <v>6221</v>
      </c>
      <c r="Q213" s="362"/>
      <c r="R213" s="362"/>
      <c r="S213" s="499" t="s">
        <v>6222</v>
      </c>
      <c r="T213" s="501" t="s">
        <v>6223</v>
      </c>
      <c r="U213" s="500">
        <v>46358</v>
      </c>
      <c r="V213" s="500" t="s">
        <v>6219</v>
      </c>
      <c r="W213" s="498" t="s">
        <v>6196</v>
      </c>
      <c r="X213" s="580" t="s">
        <v>51</v>
      </c>
      <c r="Y213" s="580"/>
      <c r="Z213" s="580" t="s">
        <v>8078</v>
      </c>
      <c r="AA213" s="366"/>
      <c r="AB213" s="362"/>
      <c r="AC213" s="362" t="s">
        <v>19</v>
      </c>
      <c r="AD213" s="362" t="s">
        <v>40</v>
      </c>
      <c r="AE213" s="362"/>
      <c r="AF213" s="362"/>
      <c r="AG213" s="362"/>
      <c r="AH213" s="362"/>
      <c r="AI213" s="615" t="s">
        <v>8084</v>
      </c>
      <c r="AJ213" s="590" t="s">
        <v>8076</v>
      </c>
      <c r="AK213" s="616" t="s">
        <v>8086</v>
      </c>
      <c r="AL213" s="617" t="s">
        <v>6224</v>
      </c>
      <c r="AM213" s="536"/>
      <c r="AN213" s="499"/>
      <c r="AO213" s="497" t="s">
        <v>9</v>
      </c>
      <c r="AP213" s="497" t="s">
        <v>9</v>
      </c>
      <c r="AQ213" s="497" t="s">
        <v>9</v>
      </c>
      <c r="AR213" s="497"/>
      <c r="AS213" s="631"/>
    </row>
    <row r="214" spans="1:45" s="595" customFormat="1" ht="72.5" x14ac:dyDescent="0.35">
      <c r="A214" s="591">
        <v>212</v>
      </c>
      <c r="B214" s="591" t="s">
        <v>868</v>
      </c>
      <c r="C214" s="591">
        <v>472</v>
      </c>
      <c r="D214" s="362" t="s">
        <v>172</v>
      </c>
      <c r="E214" s="362"/>
      <c r="F214" s="362"/>
      <c r="G214" s="362"/>
      <c r="H214" s="498" t="s">
        <v>62</v>
      </c>
      <c r="I214" s="591" t="s">
        <v>217</v>
      </c>
      <c r="J214" s="592" t="s">
        <v>6225</v>
      </c>
      <c r="K214" s="362"/>
      <c r="L214" s="362" t="s">
        <v>90</v>
      </c>
      <c r="M214" s="362" t="s">
        <v>9</v>
      </c>
      <c r="N214" s="362" t="s">
        <v>90</v>
      </c>
      <c r="O214" s="362" t="s">
        <v>90</v>
      </c>
      <c r="P214" s="593" t="s">
        <v>6226</v>
      </c>
      <c r="Q214" s="362"/>
      <c r="R214" s="362"/>
      <c r="S214" s="526" t="s">
        <v>6227</v>
      </c>
      <c r="T214" s="501" t="s">
        <v>6228</v>
      </c>
      <c r="U214" s="498" t="s">
        <v>6229</v>
      </c>
      <c r="V214" s="498" t="s">
        <v>6195</v>
      </c>
      <c r="W214" s="498" t="s">
        <v>6205</v>
      </c>
      <c r="X214" s="591" t="s">
        <v>51</v>
      </c>
      <c r="Y214" s="591"/>
      <c r="Z214" s="591" t="s">
        <v>8078</v>
      </c>
      <c r="AA214" s="366"/>
      <c r="AB214" s="362"/>
      <c r="AC214" s="362" t="s">
        <v>19</v>
      </c>
      <c r="AD214" s="362" t="s">
        <v>40</v>
      </c>
      <c r="AE214" s="362"/>
      <c r="AF214" s="362"/>
      <c r="AG214" s="362"/>
      <c r="AH214" s="362"/>
      <c r="AI214" s="596" t="s">
        <v>6230</v>
      </c>
      <c r="AJ214" s="594" t="s">
        <v>8076</v>
      </c>
      <c r="AK214" s="597" t="s">
        <v>8072</v>
      </c>
      <c r="AL214" s="598" t="s">
        <v>6212</v>
      </c>
      <c r="AM214" s="533"/>
      <c r="AN214" s="438"/>
      <c r="AO214" s="510" t="s">
        <v>9</v>
      </c>
      <c r="AP214" s="510" t="s">
        <v>9</v>
      </c>
      <c r="AQ214" s="510" t="s">
        <v>9</v>
      </c>
      <c r="AR214" s="510"/>
    </row>
    <row r="215" spans="1:45" ht="29" x14ac:dyDescent="0.35">
      <c r="A215" s="362">
        <v>213</v>
      </c>
      <c r="B215" s="362" t="s">
        <v>870</v>
      </c>
      <c r="C215" s="362">
        <v>472</v>
      </c>
      <c r="D215" s="362" t="s">
        <v>172</v>
      </c>
      <c r="E215" s="362"/>
      <c r="F215" s="362"/>
      <c r="G215" s="362"/>
      <c r="H215" s="362" t="s">
        <v>62</v>
      </c>
      <c r="I215" s="362" t="s">
        <v>217</v>
      </c>
      <c r="J215" s="361" t="s">
        <v>871</v>
      </c>
      <c r="K215" s="362"/>
      <c r="L215" s="362" t="s">
        <v>90</v>
      </c>
      <c r="M215" s="362" t="s">
        <v>9</v>
      </c>
      <c r="N215" s="362" t="s">
        <v>90</v>
      </c>
      <c r="O215" s="362" t="s">
        <v>90</v>
      </c>
      <c r="P215" s="487" t="s">
        <v>6231</v>
      </c>
      <c r="Q215" s="362"/>
      <c r="R215" s="362"/>
      <c r="S215" s="361" t="s">
        <v>6232</v>
      </c>
      <c r="T215" s="496" t="s">
        <v>6233</v>
      </c>
      <c r="U215" s="362"/>
      <c r="V215" s="362"/>
      <c r="W215" s="362"/>
      <c r="X215" s="362"/>
      <c r="Y215" s="362"/>
      <c r="Z215" s="362"/>
      <c r="AA215" s="366"/>
      <c r="AB215" s="362"/>
      <c r="AC215" s="362" t="s">
        <v>19</v>
      </c>
      <c r="AD215" s="362" t="s">
        <v>40</v>
      </c>
      <c r="AE215" s="362"/>
      <c r="AF215" s="362"/>
      <c r="AG215" s="362"/>
      <c r="AH215" s="362"/>
      <c r="AI215" s="548" t="s">
        <v>6234</v>
      </c>
      <c r="AJ215" s="552"/>
      <c r="AK215" s="552"/>
      <c r="AL215" s="564"/>
      <c r="AM215" s="532"/>
      <c r="AN215" s="361"/>
      <c r="AO215" s="445" t="s">
        <v>9</v>
      </c>
      <c r="AP215" s="445" t="s">
        <v>9</v>
      </c>
      <c r="AQ215" s="445" t="s">
        <v>9</v>
      </c>
    </row>
    <row r="216" spans="1:45" s="510" customFormat="1" ht="29" x14ac:dyDescent="0.35">
      <c r="A216" s="580">
        <v>214</v>
      </c>
      <c r="B216" s="425" t="s">
        <v>872</v>
      </c>
      <c r="C216" s="425">
        <v>472</v>
      </c>
      <c r="D216" s="362" t="s">
        <v>172</v>
      </c>
      <c r="E216" s="362"/>
      <c r="F216" s="362"/>
      <c r="G216" s="362"/>
      <c r="H216" s="498" t="s">
        <v>62</v>
      </c>
      <c r="I216" s="425" t="s">
        <v>217</v>
      </c>
      <c r="J216" s="438" t="s">
        <v>873</v>
      </c>
      <c r="K216" s="362"/>
      <c r="L216" s="362" t="s">
        <v>90</v>
      </c>
      <c r="M216" s="362" t="s">
        <v>9</v>
      </c>
      <c r="N216" s="362" t="s">
        <v>90</v>
      </c>
      <c r="O216" s="362" t="s">
        <v>90</v>
      </c>
      <c r="P216" s="488" t="s">
        <v>6231</v>
      </c>
      <c r="Q216" s="362"/>
      <c r="R216" s="362"/>
      <c r="S216" s="499" t="s">
        <v>6235</v>
      </c>
      <c r="T216" s="501" t="s">
        <v>6233</v>
      </c>
      <c r="U216" s="498" t="s">
        <v>6218</v>
      </c>
      <c r="V216" s="498" t="s">
        <v>6236</v>
      </c>
      <c r="W216" s="498" t="s">
        <v>6205</v>
      </c>
      <c r="X216" s="425" t="s">
        <v>51</v>
      </c>
      <c r="Y216" s="425"/>
      <c r="Z216" s="425" t="s">
        <v>8078</v>
      </c>
      <c r="AA216" s="366"/>
      <c r="AB216" s="362"/>
      <c r="AC216" s="362" t="s">
        <v>19</v>
      </c>
      <c r="AD216" s="362" t="s">
        <v>40</v>
      </c>
      <c r="AE216" s="362"/>
      <c r="AF216" s="362"/>
      <c r="AG216" s="362"/>
      <c r="AH216" s="362"/>
      <c r="AI216" s="540" t="s">
        <v>6237</v>
      </c>
      <c r="AJ216" s="561" t="s">
        <v>8077</v>
      </c>
      <c r="AK216" s="561"/>
      <c r="AL216" s="626" t="s">
        <v>6212</v>
      </c>
      <c r="AM216" s="536"/>
      <c r="AN216" s="499"/>
      <c r="AO216" s="497" t="s">
        <v>9</v>
      </c>
      <c r="AP216" s="497" t="s">
        <v>9</v>
      </c>
      <c r="AQ216" s="497" t="s">
        <v>9</v>
      </c>
      <c r="AR216" s="497"/>
    </row>
    <row r="217" spans="1:45" s="584" customFormat="1" ht="58" x14ac:dyDescent="0.35">
      <c r="A217" s="580">
        <v>215</v>
      </c>
      <c r="B217" s="580" t="s">
        <v>874</v>
      </c>
      <c r="C217" s="580">
        <v>472</v>
      </c>
      <c r="D217" s="362" t="s">
        <v>172</v>
      </c>
      <c r="E217" s="362"/>
      <c r="F217" s="362"/>
      <c r="G217" s="362"/>
      <c r="H217" s="498" t="s">
        <v>62</v>
      </c>
      <c r="I217" s="580" t="s">
        <v>184</v>
      </c>
      <c r="J217" s="581" t="s">
        <v>875</v>
      </c>
      <c r="K217" s="362"/>
      <c r="L217" s="362" t="s">
        <v>90</v>
      </c>
      <c r="M217" s="362" t="s">
        <v>9</v>
      </c>
      <c r="N217" s="362" t="s">
        <v>90</v>
      </c>
      <c r="O217" s="362" t="s">
        <v>90</v>
      </c>
      <c r="P217" s="582" t="s">
        <v>6238</v>
      </c>
      <c r="Q217" s="362"/>
      <c r="R217" s="362"/>
      <c r="S217" s="499" t="s">
        <v>6239</v>
      </c>
      <c r="T217" s="501"/>
      <c r="U217" s="498" t="s">
        <v>6218</v>
      </c>
      <c r="V217" s="498" t="s">
        <v>6236</v>
      </c>
      <c r="W217" s="498" t="s">
        <v>6205</v>
      </c>
      <c r="X217" s="580" t="s">
        <v>51</v>
      </c>
      <c r="Y217" s="580"/>
      <c r="Z217" s="580" t="s">
        <v>8078</v>
      </c>
      <c r="AA217" s="366"/>
      <c r="AB217" s="362"/>
      <c r="AC217" s="362" t="s">
        <v>19</v>
      </c>
      <c r="AD217" s="362" t="s">
        <v>40</v>
      </c>
      <c r="AE217" s="362"/>
      <c r="AF217" s="362"/>
      <c r="AG217" s="362"/>
      <c r="AH217" s="362"/>
      <c r="AI217" s="615" t="s">
        <v>6240</v>
      </c>
      <c r="AJ217" s="590" t="s">
        <v>8076</v>
      </c>
      <c r="AK217" s="616" t="s">
        <v>8073</v>
      </c>
      <c r="AL217" s="617" t="s">
        <v>6241</v>
      </c>
      <c r="AM217" s="536"/>
      <c r="AN217" s="499"/>
      <c r="AO217" s="497" t="s">
        <v>9</v>
      </c>
      <c r="AP217" s="497" t="s">
        <v>9</v>
      </c>
      <c r="AQ217" s="497" t="s">
        <v>9</v>
      </c>
      <c r="AR217" s="497"/>
    </row>
    <row r="218" spans="1:45" s="515" customFormat="1" ht="72.5" x14ac:dyDescent="0.35">
      <c r="A218" s="362">
        <v>216</v>
      </c>
      <c r="B218" s="516" t="s">
        <v>876</v>
      </c>
      <c r="C218" s="516">
        <v>472</v>
      </c>
      <c r="D218" s="362" t="s">
        <v>172</v>
      </c>
      <c r="E218" s="362"/>
      <c r="F218" s="362"/>
      <c r="G218" s="362"/>
      <c r="H218" s="516" t="s">
        <v>62</v>
      </c>
      <c r="I218" s="516" t="s">
        <v>242</v>
      </c>
      <c r="J218" s="511" t="s">
        <v>877</v>
      </c>
      <c r="K218" s="362"/>
      <c r="L218" s="362" t="s">
        <v>90</v>
      </c>
      <c r="M218" s="362" t="s">
        <v>9</v>
      </c>
      <c r="N218" s="362" t="s">
        <v>90</v>
      </c>
      <c r="O218" s="362" t="s">
        <v>90</v>
      </c>
      <c r="P218" s="524" t="s">
        <v>6242</v>
      </c>
      <c r="Q218" s="362"/>
      <c r="R218" s="362"/>
      <c r="S218" s="511"/>
      <c r="T218" s="527" t="s">
        <v>6243</v>
      </c>
      <c r="U218" s="516"/>
      <c r="V218" s="516"/>
      <c r="W218" s="516"/>
      <c r="X218" s="516"/>
      <c r="Y218" s="516"/>
      <c r="Z218" s="516"/>
      <c r="AA218" s="366"/>
      <c r="AB218" s="362"/>
      <c r="AC218" s="362" t="s">
        <v>19</v>
      </c>
      <c r="AD218" s="362" t="s">
        <v>40</v>
      </c>
      <c r="AE218" s="362"/>
      <c r="AF218" s="362"/>
      <c r="AG218" s="362"/>
      <c r="AH218" s="362"/>
      <c r="AI218" s="544" t="s">
        <v>6244</v>
      </c>
      <c r="AJ218" s="550"/>
      <c r="AK218" s="550"/>
      <c r="AL218" s="565"/>
      <c r="AM218" s="533"/>
      <c r="AN218" s="438"/>
      <c r="AO218" s="510" t="s">
        <v>9</v>
      </c>
      <c r="AP218" s="510" t="s">
        <v>9</v>
      </c>
      <c r="AQ218" s="510" t="s">
        <v>9</v>
      </c>
      <c r="AR218" s="510"/>
    </row>
    <row r="219" spans="1:45" s="510" customFormat="1" ht="29" x14ac:dyDescent="0.35">
      <c r="A219" s="425">
        <v>217</v>
      </c>
      <c r="B219" s="425" t="s">
        <v>878</v>
      </c>
      <c r="C219" s="425">
        <v>472</v>
      </c>
      <c r="D219" s="362" t="s">
        <v>172</v>
      </c>
      <c r="E219" s="362"/>
      <c r="F219" s="362"/>
      <c r="G219" s="362"/>
      <c r="H219" s="425" t="s">
        <v>62</v>
      </c>
      <c r="I219" s="425" t="s">
        <v>242</v>
      </c>
      <c r="J219" s="438" t="s">
        <v>879</v>
      </c>
      <c r="K219" s="362"/>
      <c r="L219" s="362" t="s">
        <v>90</v>
      </c>
      <c r="M219" s="362" t="s">
        <v>9</v>
      </c>
      <c r="N219" s="362" t="s">
        <v>90</v>
      </c>
      <c r="O219" s="362" t="s">
        <v>90</v>
      </c>
      <c r="P219" s="488" t="s">
        <v>6245</v>
      </c>
      <c r="Q219" s="362"/>
      <c r="R219" s="362"/>
      <c r="S219" s="438"/>
      <c r="T219" s="514" t="s">
        <v>6233</v>
      </c>
      <c r="U219" s="425"/>
      <c r="V219" s="425"/>
      <c r="W219" s="425"/>
      <c r="X219" s="425" t="s">
        <v>6246</v>
      </c>
      <c r="Y219" s="425"/>
      <c r="Z219" s="425" t="s">
        <v>8078</v>
      </c>
      <c r="AA219" s="366"/>
      <c r="AB219" s="362"/>
      <c r="AC219" s="362" t="s">
        <v>19</v>
      </c>
      <c r="AD219" s="362" t="s">
        <v>40</v>
      </c>
      <c r="AE219" s="362"/>
      <c r="AF219" s="362"/>
      <c r="AG219" s="362"/>
      <c r="AH219" s="362"/>
      <c r="AI219" s="540" t="s">
        <v>6247</v>
      </c>
      <c r="AJ219" s="561" t="s">
        <v>8077</v>
      </c>
      <c r="AK219" s="551"/>
      <c r="AL219" s="563"/>
      <c r="AM219" s="541"/>
      <c r="AN219" s="513"/>
      <c r="AO219" s="512" t="s">
        <v>9</v>
      </c>
      <c r="AP219" s="512" t="s">
        <v>9</v>
      </c>
      <c r="AQ219" s="512" t="s">
        <v>9</v>
      </c>
      <c r="AR219" s="512"/>
    </row>
    <row r="220" spans="1:45" s="606" customFormat="1" ht="58" x14ac:dyDescent="0.35">
      <c r="A220" s="580">
        <v>218</v>
      </c>
      <c r="B220" s="599" t="s">
        <v>880</v>
      </c>
      <c r="C220" s="599">
        <v>472</v>
      </c>
      <c r="D220" s="362" t="s">
        <v>172</v>
      </c>
      <c r="E220" s="362"/>
      <c r="F220" s="362"/>
      <c r="G220" s="362"/>
      <c r="H220" s="498" t="s">
        <v>62</v>
      </c>
      <c r="I220" s="599" t="s">
        <v>242</v>
      </c>
      <c r="J220" s="600" t="s">
        <v>881</v>
      </c>
      <c r="K220" s="362"/>
      <c r="L220" s="362" t="s">
        <v>90</v>
      </c>
      <c r="M220" s="362" t="s">
        <v>9</v>
      </c>
      <c r="N220" s="362" t="s">
        <v>90</v>
      </c>
      <c r="O220" s="362" t="s">
        <v>90</v>
      </c>
      <c r="P220" s="601" t="s">
        <v>6248</v>
      </c>
      <c r="Q220" s="362"/>
      <c r="R220" s="362"/>
      <c r="S220" s="499" t="s">
        <v>6249</v>
      </c>
      <c r="T220" s="499" t="s">
        <v>6250</v>
      </c>
      <c r="U220" s="498" t="s">
        <v>6218</v>
      </c>
      <c r="V220" s="498" t="s">
        <v>6218</v>
      </c>
      <c r="W220" s="498" t="s">
        <v>6205</v>
      </c>
      <c r="X220" s="599" t="s">
        <v>51</v>
      </c>
      <c r="Y220" s="599"/>
      <c r="Z220" s="599" t="s">
        <v>8078</v>
      </c>
      <c r="AA220" s="366"/>
      <c r="AB220" s="362"/>
      <c r="AC220" s="362" t="s">
        <v>19</v>
      </c>
      <c r="AD220" s="362" t="s">
        <v>40</v>
      </c>
      <c r="AE220" s="362"/>
      <c r="AF220" s="362"/>
      <c r="AG220" s="362"/>
      <c r="AH220" s="362"/>
      <c r="AI220" s="611" t="s">
        <v>6251</v>
      </c>
      <c r="AJ220" s="603" t="s">
        <v>8076</v>
      </c>
      <c r="AK220" s="628" t="s">
        <v>8074</v>
      </c>
      <c r="AL220" s="629" t="s">
        <v>6212</v>
      </c>
      <c r="AM220" s="536"/>
      <c r="AN220" s="499"/>
      <c r="AO220" s="497" t="s">
        <v>9</v>
      </c>
      <c r="AP220" s="497" t="s">
        <v>9</v>
      </c>
      <c r="AQ220" s="497" t="s">
        <v>9</v>
      </c>
      <c r="AR220" s="497"/>
    </row>
    <row r="221" spans="1:45" s="510" customFormat="1" ht="29" x14ac:dyDescent="0.35">
      <c r="A221" s="580">
        <v>219</v>
      </c>
      <c r="B221" s="425" t="s">
        <v>882</v>
      </c>
      <c r="C221" s="425">
        <v>472</v>
      </c>
      <c r="D221" s="362" t="s">
        <v>172</v>
      </c>
      <c r="E221" s="362"/>
      <c r="F221" s="362"/>
      <c r="G221" s="362"/>
      <c r="H221" s="498" t="s">
        <v>62</v>
      </c>
      <c r="I221" s="425" t="s">
        <v>242</v>
      </c>
      <c r="J221" s="438" t="s">
        <v>883</v>
      </c>
      <c r="K221" s="362"/>
      <c r="L221" s="362" t="s">
        <v>90</v>
      </c>
      <c r="M221" s="362" t="s">
        <v>9</v>
      </c>
      <c r="N221" s="362" t="s">
        <v>90</v>
      </c>
      <c r="O221" s="362" t="s">
        <v>90</v>
      </c>
      <c r="P221" s="488" t="s">
        <v>6252</v>
      </c>
      <c r="Q221" s="362"/>
      <c r="R221" s="362"/>
      <c r="S221" s="499" t="s">
        <v>6253</v>
      </c>
      <c r="T221" s="501" t="s">
        <v>6254</v>
      </c>
      <c r="U221" s="500">
        <v>46077</v>
      </c>
      <c r="V221" s="500">
        <v>46079</v>
      </c>
      <c r="W221" s="498" t="s">
        <v>6205</v>
      </c>
      <c r="X221" s="425" t="s">
        <v>51</v>
      </c>
      <c r="Y221" s="425"/>
      <c r="Z221" s="425" t="s">
        <v>8078</v>
      </c>
      <c r="AA221" s="517"/>
      <c r="AB221" s="516"/>
      <c r="AC221" s="516" t="s">
        <v>19</v>
      </c>
      <c r="AD221" s="516" t="s">
        <v>40</v>
      </c>
      <c r="AE221" s="516"/>
      <c r="AF221" s="516"/>
      <c r="AG221" s="516"/>
      <c r="AH221" s="516"/>
      <c r="AI221" s="540" t="s">
        <v>6255</v>
      </c>
      <c r="AJ221" s="561" t="s">
        <v>8076</v>
      </c>
      <c r="AK221" s="614" t="s">
        <v>8075</v>
      </c>
      <c r="AL221" s="630" t="s">
        <v>6256</v>
      </c>
      <c r="AM221" s="537"/>
      <c r="AN221" s="511"/>
      <c r="AO221" s="515" t="s">
        <v>9</v>
      </c>
      <c r="AP221" s="515" t="s">
        <v>9</v>
      </c>
      <c r="AQ221" s="515" t="s">
        <v>9</v>
      </c>
      <c r="AR221" s="515"/>
    </row>
    <row r="222" spans="1:45" s="515" customFormat="1" ht="87" x14ac:dyDescent="0.35">
      <c r="A222" s="516">
        <v>220</v>
      </c>
      <c r="B222" s="632" t="s">
        <v>884</v>
      </c>
      <c r="C222" s="516">
        <v>472</v>
      </c>
      <c r="D222" s="362" t="s">
        <v>172</v>
      </c>
      <c r="E222" s="362"/>
      <c r="F222" s="362"/>
      <c r="G222" s="362"/>
      <c r="H222" s="516" t="s">
        <v>62</v>
      </c>
      <c r="I222" s="516" t="s">
        <v>242</v>
      </c>
      <c r="J222" s="511" t="s">
        <v>885</v>
      </c>
      <c r="K222" s="362"/>
      <c r="L222" s="362" t="s">
        <v>90</v>
      </c>
      <c r="M222" s="362" t="s">
        <v>9</v>
      </c>
      <c r="N222" s="362" t="s">
        <v>90</v>
      </c>
      <c r="O222" s="362" t="s">
        <v>90</v>
      </c>
      <c r="P222" s="524" t="s">
        <v>7301</v>
      </c>
      <c r="Q222" s="362"/>
      <c r="R222" s="362"/>
      <c r="S222" s="511" t="s">
        <v>6257</v>
      </c>
      <c r="T222" s="527"/>
      <c r="U222" s="516"/>
      <c r="V222" s="516"/>
      <c r="W222" s="516"/>
      <c r="X222" s="516"/>
      <c r="Y222" s="516" t="s">
        <v>8091</v>
      </c>
      <c r="Z222" s="516"/>
      <c r="AA222" s="366"/>
      <c r="AB222" s="362"/>
      <c r="AC222" s="362" t="s">
        <v>19</v>
      </c>
      <c r="AD222" s="362" t="s">
        <v>40</v>
      </c>
      <c r="AE222" s="362"/>
      <c r="AF222" s="362"/>
      <c r="AG222" s="362"/>
      <c r="AH222" s="362"/>
      <c r="AI222" s="544" t="s">
        <v>6258</v>
      </c>
      <c r="AJ222" s="553"/>
      <c r="AK222" s="553"/>
      <c r="AL222" s="565"/>
      <c r="AM222" s="532"/>
      <c r="AN222" s="361"/>
      <c r="AO222" s="445" t="s">
        <v>9</v>
      </c>
      <c r="AP222" s="445" t="s">
        <v>9</v>
      </c>
      <c r="AQ222" s="445" t="s">
        <v>9</v>
      </c>
      <c r="AR222" s="445"/>
    </row>
    <row r="223" spans="1:45" ht="43.5" x14ac:dyDescent="0.35">
      <c r="A223" s="362">
        <v>221</v>
      </c>
      <c r="B223" s="362" t="s">
        <v>886</v>
      </c>
      <c r="C223" s="362">
        <v>472</v>
      </c>
      <c r="D223" s="362" t="s">
        <v>172</v>
      </c>
      <c r="E223" s="362"/>
      <c r="F223" s="362"/>
      <c r="G223" s="362"/>
      <c r="H223" s="362" t="s">
        <v>62</v>
      </c>
      <c r="I223" s="362" t="s">
        <v>242</v>
      </c>
      <c r="J223" s="361" t="s">
        <v>6259</v>
      </c>
      <c r="K223" s="362"/>
      <c r="L223" s="362" t="s">
        <v>90</v>
      </c>
      <c r="M223" s="362" t="s">
        <v>9</v>
      </c>
      <c r="N223" s="362" t="s">
        <v>90</v>
      </c>
      <c r="O223" s="362" t="s">
        <v>90</v>
      </c>
      <c r="P223" s="487" t="s">
        <v>6260</v>
      </c>
      <c r="Q223" s="362"/>
      <c r="R223" s="362"/>
      <c r="S223" s="361"/>
      <c r="T223" s="361"/>
      <c r="U223" s="362"/>
      <c r="V223" s="362"/>
      <c r="W223" s="362"/>
      <c r="X223" s="362"/>
      <c r="Y223" s="362" t="s">
        <v>8090</v>
      </c>
      <c r="Z223" s="362"/>
      <c r="AA223" s="366"/>
      <c r="AB223" s="362"/>
      <c r="AC223" s="362" t="s">
        <v>19</v>
      </c>
      <c r="AD223" s="362" t="s">
        <v>40</v>
      </c>
      <c r="AE223" s="362"/>
      <c r="AF223" s="362"/>
      <c r="AG223" s="362"/>
      <c r="AH223" s="362"/>
      <c r="AI223" s="361"/>
      <c r="AJ223" s="539"/>
      <c r="AK223" s="539"/>
      <c r="AL223" s="549"/>
      <c r="AM223" s="362"/>
      <c r="AN223" s="361"/>
      <c r="AO223" s="445" t="s">
        <v>9</v>
      </c>
      <c r="AP223" s="445" t="s">
        <v>9</v>
      </c>
      <c r="AQ223" s="445" t="s">
        <v>9</v>
      </c>
    </row>
    <row r="224" spans="1:45" ht="29" x14ac:dyDescent="0.35">
      <c r="A224" s="362">
        <v>222</v>
      </c>
      <c r="B224" s="362" t="s">
        <v>888</v>
      </c>
      <c r="C224" s="362">
        <v>472</v>
      </c>
      <c r="D224" s="362" t="s">
        <v>172</v>
      </c>
      <c r="E224" s="362"/>
      <c r="F224" s="362"/>
      <c r="G224" s="362"/>
      <c r="H224" s="362" t="s">
        <v>62</v>
      </c>
      <c r="I224" s="362" t="s">
        <v>242</v>
      </c>
      <c r="J224" s="361" t="s">
        <v>889</v>
      </c>
      <c r="K224" s="362"/>
      <c r="L224" s="362" t="s">
        <v>90</v>
      </c>
      <c r="M224" s="362" t="s">
        <v>9</v>
      </c>
      <c r="N224" s="362" t="s">
        <v>90</v>
      </c>
      <c r="O224" s="362" t="s">
        <v>90</v>
      </c>
      <c r="P224" s="487" t="s">
        <v>6231</v>
      </c>
      <c r="Q224" s="362"/>
      <c r="R224" s="362"/>
      <c r="S224" s="361"/>
      <c r="T224" s="361"/>
      <c r="U224" s="362"/>
      <c r="V224" s="362"/>
      <c r="W224" s="362"/>
      <c r="X224" s="362"/>
      <c r="Y224" s="362" t="s">
        <v>8090</v>
      </c>
      <c r="Z224" s="362"/>
      <c r="AA224" s="366"/>
      <c r="AB224" s="362"/>
      <c r="AC224" s="362" t="s">
        <v>19</v>
      </c>
      <c r="AD224" s="362" t="s">
        <v>40</v>
      </c>
      <c r="AE224" s="362"/>
      <c r="AF224" s="362"/>
      <c r="AG224" s="362"/>
      <c r="AH224" s="362"/>
      <c r="AI224" s="361"/>
      <c r="AJ224" s="361"/>
      <c r="AK224" s="361"/>
      <c r="AL224" s="365"/>
      <c r="AM224" s="362"/>
      <c r="AN224" s="361"/>
      <c r="AO224" s="445" t="s">
        <v>9</v>
      </c>
      <c r="AP224" s="445" t="s">
        <v>9</v>
      </c>
      <c r="AQ224" s="445" t="s">
        <v>9</v>
      </c>
    </row>
    <row r="225" spans="1:43" ht="58" x14ac:dyDescent="0.35">
      <c r="A225" s="362">
        <v>223</v>
      </c>
      <c r="B225" s="362" t="s">
        <v>890</v>
      </c>
      <c r="C225" s="362">
        <v>472</v>
      </c>
      <c r="D225" s="362" t="s">
        <v>172</v>
      </c>
      <c r="E225" s="362"/>
      <c r="F225" s="362"/>
      <c r="G225" s="362"/>
      <c r="H225" s="362" t="s">
        <v>62</v>
      </c>
      <c r="I225" s="362" t="s">
        <v>242</v>
      </c>
      <c r="J225" s="361" t="s">
        <v>891</v>
      </c>
      <c r="K225" s="362"/>
      <c r="L225" s="362" t="s">
        <v>90</v>
      </c>
      <c r="M225" s="362" t="s">
        <v>9</v>
      </c>
      <c r="N225" s="362" t="s">
        <v>90</v>
      </c>
      <c r="O225" s="362" t="s">
        <v>90</v>
      </c>
      <c r="P225" s="524" t="s">
        <v>6261</v>
      </c>
      <c r="Q225" s="362"/>
      <c r="R225" s="362"/>
      <c r="S225" s="361" t="s">
        <v>6262</v>
      </c>
      <c r="T225" s="496" t="s">
        <v>6262</v>
      </c>
      <c r="U225" s="362"/>
      <c r="V225" s="362"/>
      <c r="W225" s="362"/>
      <c r="X225" s="362"/>
      <c r="Y225" s="362" t="s">
        <v>8092</v>
      </c>
      <c r="Z225" s="362"/>
      <c r="AA225" s="366"/>
      <c r="AB225" s="362"/>
      <c r="AC225" s="362" t="s">
        <v>19</v>
      </c>
      <c r="AD225" s="362" t="s">
        <v>40</v>
      </c>
      <c r="AE225" s="362"/>
      <c r="AF225" s="362"/>
      <c r="AG225" s="362"/>
      <c r="AH225" s="362"/>
      <c r="AI225" s="361" t="s">
        <v>6263</v>
      </c>
      <c r="AJ225" s="361"/>
      <c r="AK225" s="361"/>
      <c r="AL225" s="365"/>
      <c r="AM225" s="362"/>
      <c r="AN225" s="361"/>
      <c r="AO225" s="445" t="s">
        <v>9</v>
      </c>
      <c r="AP225" s="445" t="s">
        <v>9</v>
      </c>
      <c r="AQ225" s="445" t="s">
        <v>9</v>
      </c>
    </row>
    <row r="226" spans="1:43" ht="58" x14ac:dyDescent="0.35">
      <c r="A226" s="362">
        <v>224</v>
      </c>
      <c r="B226" s="362" t="s">
        <v>892</v>
      </c>
      <c r="C226" s="362">
        <v>472</v>
      </c>
      <c r="D226" s="362" t="s">
        <v>172</v>
      </c>
      <c r="E226" s="362"/>
      <c r="F226" s="362"/>
      <c r="G226" s="362"/>
      <c r="H226" s="362" t="s">
        <v>62</v>
      </c>
      <c r="I226" s="362" t="s">
        <v>242</v>
      </c>
      <c r="J226" s="361" t="s">
        <v>893</v>
      </c>
      <c r="K226" s="362"/>
      <c r="L226" s="362" t="s">
        <v>90</v>
      </c>
      <c r="M226" s="362" t="s">
        <v>9</v>
      </c>
      <c r="N226" s="362" t="s">
        <v>90</v>
      </c>
      <c r="O226" s="362" t="s">
        <v>90</v>
      </c>
      <c r="P226" s="487" t="s">
        <v>6264</v>
      </c>
      <c r="Q226" s="362"/>
      <c r="R226" s="362"/>
      <c r="S226" s="361" t="s">
        <v>6265</v>
      </c>
      <c r="T226" s="496" t="s">
        <v>6266</v>
      </c>
      <c r="U226" s="362"/>
      <c r="V226" s="362"/>
      <c r="W226" s="362"/>
      <c r="X226" s="362"/>
      <c r="Y226" s="362" t="s">
        <v>8093</v>
      </c>
      <c r="Z226" s="362"/>
      <c r="AA226" s="366"/>
      <c r="AB226" s="362"/>
      <c r="AC226" s="362" t="s">
        <v>19</v>
      </c>
      <c r="AD226" s="362" t="s">
        <v>40</v>
      </c>
      <c r="AE226" s="362"/>
      <c r="AF226" s="362"/>
      <c r="AG226" s="362"/>
      <c r="AH226" s="362"/>
      <c r="AI226" s="361"/>
      <c r="AJ226" s="361"/>
      <c r="AK226" s="361"/>
      <c r="AL226" s="365"/>
      <c r="AM226" s="362"/>
      <c r="AN226" s="361"/>
      <c r="AO226" s="445" t="s">
        <v>9</v>
      </c>
      <c r="AP226" s="445" t="s">
        <v>9</v>
      </c>
      <c r="AQ226" s="445" t="s">
        <v>9</v>
      </c>
    </row>
    <row r="227" spans="1:43" ht="43.5" hidden="1" x14ac:dyDescent="0.35">
      <c r="A227" s="362">
        <v>225</v>
      </c>
      <c r="B227" s="362" t="s">
        <v>894</v>
      </c>
      <c r="C227" s="362">
        <v>472</v>
      </c>
      <c r="D227" s="362" t="s">
        <v>172</v>
      </c>
      <c r="E227" s="362"/>
      <c r="F227" s="362" t="s">
        <v>63</v>
      </c>
      <c r="G227" s="362" t="s">
        <v>63</v>
      </c>
      <c r="H227" s="362" t="s">
        <v>63</v>
      </c>
      <c r="I227" s="362" t="s">
        <v>25</v>
      </c>
      <c r="J227" s="361" t="s">
        <v>895</v>
      </c>
      <c r="K227" s="362"/>
      <c r="L227" s="362" t="s">
        <v>90</v>
      </c>
      <c r="M227" s="362" t="s">
        <v>9</v>
      </c>
      <c r="N227" s="362" t="s">
        <v>90</v>
      </c>
      <c r="O227" s="362" t="s">
        <v>90</v>
      </c>
      <c r="P227" s="482" t="s">
        <v>896</v>
      </c>
      <c r="Q227" s="362"/>
      <c r="R227" s="362"/>
      <c r="S227" s="362"/>
      <c r="T227" s="362"/>
      <c r="U227" s="362"/>
      <c r="V227" s="362"/>
      <c r="W227" s="362"/>
      <c r="X227" s="362"/>
      <c r="Y227" s="362"/>
      <c r="Z227" s="362"/>
      <c r="AA227" s="366"/>
      <c r="AB227" s="362"/>
      <c r="AC227" s="362" t="s">
        <v>19</v>
      </c>
      <c r="AD227" s="362" t="s">
        <v>40</v>
      </c>
      <c r="AE227" s="362" t="s">
        <v>896</v>
      </c>
      <c r="AF227" s="362" t="s">
        <v>6171</v>
      </c>
      <c r="AG227" s="362" t="b">
        <v>1</v>
      </c>
      <c r="AH227" s="362"/>
      <c r="AI227" s="362"/>
      <c r="AJ227" s="362"/>
      <c r="AK227" s="362"/>
      <c r="AL227" s="362"/>
      <c r="AM227" s="362"/>
      <c r="AN227" s="361"/>
      <c r="AO227" s="445" t="s">
        <v>5839</v>
      </c>
      <c r="AP227" s="445" t="s">
        <v>5839</v>
      </c>
      <c r="AQ227" s="445" t="s">
        <v>5839</v>
      </c>
    </row>
    <row r="228" spans="1:43" ht="14.5" hidden="1" x14ac:dyDescent="0.35">
      <c r="A228" s="362">
        <v>226</v>
      </c>
      <c r="B228" s="362" t="s">
        <v>897</v>
      </c>
      <c r="C228" s="362">
        <v>472</v>
      </c>
      <c r="D228" s="362" t="s">
        <v>172</v>
      </c>
      <c r="E228" s="362"/>
      <c r="F228" s="362" t="s">
        <v>63</v>
      </c>
      <c r="G228" s="362" t="s">
        <v>63</v>
      </c>
      <c r="H228" s="362" t="s">
        <v>63</v>
      </c>
      <c r="I228" s="362" t="s">
        <v>898</v>
      </c>
      <c r="J228" s="361" t="s">
        <v>899</v>
      </c>
      <c r="K228" s="362"/>
      <c r="L228" s="362" t="s">
        <v>90</v>
      </c>
      <c r="M228" s="362" t="s">
        <v>180</v>
      </c>
      <c r="N228" s="362" t="s">
        <v>90</v>
      </c>
      <c r="O228" s="362" t="s">
        <v>90</v>
      </c>
      <c r="P228" s="482"/>
      <c r="Q228" s="362"/>
      <c r="R228" s="362"/>
      <c r="S228" s="362"/>
      <c r="T228" s="362"/>
      <c r="U228" s="362"/>
      <c r="V228" s="362"/>
      <c r="W228" s="362"/>
      <c r="X228" s="362"/>
      <c r="Y228" s="362"/>
      <c r="Z228" s="362"/>
      <c r="AA228" s="366"/>
      <c r="AB228" s="367"/>
      <c r="AC228" s="362" t="s">
        <v>19</v>
      </c>
      <c r="AD228" s="362" t="s">
        <v>8</v>
      </c>
      <c r="AE228" s="362">
        <v>0</v>
      </c>
      <c r="AF228" s="362" t="s">
        <v>6160</v>
      </c>
      <c r="AG228" s="362" t="b">
        <v>1</v>
      </c>
      <c r="AH228" s="362"/>
      <c r="AI228" s="362"/>
      <c r="AJ228" s="362"/>
      <c r="AK228" s="362"/>
      <c r="AL228" s="362"/>
      <c r="AM228" s="368">
        <v>45803</v>
      </c>
      <c r="AN228" s="361" t="s">
        <v>900</v>
      </c>
      <c r="AO228" s="445" t="s">
        <v>539</v>
      </c>
      <c r="AP228" s="445" t="s">
        <v>5841</v>
      </c>
      <c r="AQ228" s="445" t="s">
        <v>5841</v>
      </c>
    </row>
    <row r="229" spans="1:43" ht="58" hidden="1" x14ac:dyDescent="0.35">
      <c r="A229" s="362">
        <v>227</v>
      </c>
      <c r="B229" s="362" t="s">
        <v>901</v>
      </c>
      <c r="C229" s="362">
        <v>472</v>
      </c>
      <c r="D229" s="362" t="s">
        <v>172</v>
      </c>
      <c r="E229" s="362"/>
      <c r="F229" s="362" t="s">
        <v>63</v>
      </c>
      <c r="G229" s="362" t="s">
        <v>63</v>
      </c>
      <c r="H229" s="362" t="s">
        <v>63</v>
      </c>
      <c r="I229" s="362" t="s">
        <v>898</v>
      </c>
      <c r="J229" s="361" t="s">
        <v>902</v>
      </c>
      <c r="K229" s="362"/>
      <c r="L229" s="362" t="s">
        <v>90</v>
      </c>
      <c r="M229" s="362" t="s">
        <v>9</v>
      </c>
      <c r="N229" s="362" t="s">
        <v>90</v>
      </c>
      <c r="O229" s="362" t="s">
        <v>90</v>
      </c>
      <c r="P229" s="482" t="s">
        <v>903</v>
      </c>
      <c r="Q229" s="362"/>
      <c r="R229" s="362"/>
      <c r="S229" s="362"/>
      <c r="T229" s="362"/>
      <c r="U229" s="362"/>
      <c r="V229" s="362"/>
      <c r="W229" s="362"/>
      <c r="X229" s="362"/>
      <c r="Y229" s="362"/>
      <c r="Z229" s="362"/>
      <c r="AA229" s="366"/>
      <c r="AB229" s="363"/>
      <c r="AC229" s="362" t="s">
        <v>19</v>
      </c>
      <c r="AD229" s="362" t="s">
        <v>40</v>
      </c>
      <c r="AE229" s="362"/>
      <c r="AF229" s="362" t="s">
        <v>6171</v>
      </c>
      <c r="AG229" s="362" t="b">
        <v>0</v>
      </c>
      <c r="AH229" s="362"/>
      <c r="AI229" s="362"/>
      <c r="AJ229" s="362"/>
      <c r="AK229" s="362"/>
      <c r="AL229" s="362"/>
      <c r="AM229" s="362"/>
      <c r="AN229" s="361"/>
      <c r="AO229" s="445" t="s">
        <v>5839</v>
      </c>
      <c r="AP229" s="445" t="s">
        <v>5839</v>
      </c>
      <c r="AQ229" s="445" t="s">
        <v>5839</v>
      </c>
    </row>
    <row r="230" spans="1:43" ht="43.5" hidden="1" x14ac:dyDescent="0.35">
      <c r="A230" s="362">
        <v>228</v>
      </c>
      <c r="B230" s="362" t="s">
        <v>904</v>
      </c>
      <c r="C230" s="362">
        <v>472</v>
      </c>
      <c r="D230" s="362" t="s">
        <v>172</v>
      </c>
      <c r="E230" s="362"/>
      <c r="F230" s="362" t="s">
        <v>63</v>
      </c>
      <c r="G230" s="362" t="s">
        <v>63</v>
      </c>
      <c r="H230" s="362" t="s">
        <v>63</v>
      </c>
      <c r="I230" s="362" t="s">
        <v>905</v>
      </c>
      <c r="J230" s="361" t="s">
        <v>906</v>
      </c>
      <c r="K230" s="362"/>
      <c r="L230" s="362" t="s">
        <v>90</v>
      </c>
      <c r="M230" s="362" t="s">
        <v>180</v>
      </c>
      <c r="N230" s="362" t="s">
        <v>90</v>
      </c>
      <c r="O230" s="362" t="s">
        <v>90</v>
      </c>
      <c r="P230" s="482"/>
      <c r="Q230" s="362"/>
      <c r="R230" s="362"/>
      <c r="S230" s="362"/>
      <c r="T230" s="362"/>
      <c r="U230" s="362"/>
      <c r="V230" s="362"/>
      <c r="W230" s="362"/>
      <c r="X230" s="362"/>
      <c r="Y230" s="362"/>
      <c r="Z230" s="362"/>
      <c r="AA230" s="366"/>
      <c r="AB230" s="367"/>
      <c r="AC230" s="362" t="s">
        <v>19</v>
      </c>
      <c r="AD230" s="362" t="s">
        <v>8</v>
      </c>
      <c r="AE230" s="362">
        <v>0</v>
      </c>
      <c r="AF230" s="362" t="s">
        <v>6160</v>
      </c>
      <c r="AG230" s="362" t="b">
        <v>1</v>
      </c>
      <c r="AH230" s="362"/>
      <c r="AI230" s="362"/>
      <c r="AJ230" s="362"/>
      <c r="AK230" s="362"/>
      <c r="AL230" s="362"/>
      <c r="AM230" s="368">
        <v>45806</v>
      </c>
      <c r="AN230" s="361" t="s">
        <v>907</v>
      </c>
      <c r="AO230" s="445" t="s">
        <v>539</v>
      </c>
      <c r="AP230" s="445" t="s">
        <v>5841</v>
      </c>
      <c r="AQ230" s="445" t="s">
        <v>5841</v>
      </c>
    </row>
    <row r="231" spans="1:43" ht="14.5" hidden="1" x14ac:dyDescent="0.35">
      <c r="A231" s="362">
        <v>229</v>
      </c>
      <c r="B231" s="362" t="s">
        <v>908</v>
      </c>
      <c r="C231" s="362">
        <v>472</v>
      </c>
      <c r="D231" s="362" t="s">
        <v>172</v>
      </c>
      <c r="E231" s="362"/>
      <c r="F231" s="362" t="s">
        <v>63</v>
      </c>
      <c r="G231" s="362" t="s">
        <v>63</v>
      </c>
      <c r="H231" s="362" t="s">
        <v>63</v>
      </c>
      <c r="I231" s="362" t="s">
        <v>905</v>
      </c>
      <c r="J231" s="361" t="s">
        <v>909</v>
      </c>
      <c r="K231" s="362"/>
      <c r="L231" s="362" t="s">
        <v>90</v>
      </c>
      <c r="M231" s="362" t="s">
        <v>180</v>
      </c>
      <c r="N231" s="362" t="s">
        <v>90</v>
      </c>
      <c r="O231" s="362" t="s">
        <v>90</v>
      </c>
      <c r="P231" s="482"/>
      <c r="Q231" s="362"/>
      <c r="R231" s="362"/>
      <c r="S231" s="362"/>
      <c r="T231" s="362"/>
      <c r="U231" s="362"/>
      <c r="V231" s="362"/>
      <c r="W231" s="362"/>
      <c r="X231" s="362"/>
      <c r="Y231" s="362"/>
      <c r="Z231" s="362"/>
      <c r="AA231" s="366"/>
      <c r="AB231" s="370"/>
      <c r="AC231" s="362" t="s">
        <v>19</v>
      </c>
      <c r="AD231" s="362" t="s">
        <v>8</v>
      </c>
      <c r="AE231" s="362">
        <v>0</v>
      </c>
      <c r="AF231" s="362" t="s">
        <v>6160</v>
      </c>
      <c r="AG231" s="362" t="b">
        <v>1</v>
      </c>
      <c r="AH231" s="362"/>
      <c r="AI231" s="362"/>
      <c r="AJ231" s="362"/>
      <c r="AK231" s="362"/>
      <c r="AL231" s="362"/>
      <c r="AM231" s="368">
        <v>45803</v>
      </c>
      <c r="AN231" s="361" t="s">
        <v>910</v>
      </c>
      <c r="AO231" s="445" t="s">
        <v>539</v>
      </c>
      <c r="AP231" s="445" t="s">
        <v>5841</v>
      </c>
      <c r="AQ231" s="445" t="s">
        <v>5841</v>
      </c>
    </row>
    <row r="232" spans="1:43" ht="72.5" hidden="1" x14ac:dyDescent="0.35">
      <c r="A232" s="362">
        <v>230</v>
      </c>
      <c r="B232" s="362" t="s">
        <v>911</v>
      </c>
      <c r="C232" s="362">
        <v>472</v>
      </c>
      <c r="D232" s="362" t="s">
        <v>172</v>
      </c>
      <c r="E232" s="362"/>
      <c r="F232" s="362" t="s">
        <v>63</v>
      </c>
      <c r="G232" s="362" t="s">
        <v>63</v>
      </c>
      <c r="H232" s="362" t="s">
        <v>63</v>
      </c>
      <c r="I232" s="362" t="s">
        <v>905</v>
      </c>
      <c r="J232" s="361" t="s">
        <v>912</v>
      </c>
      <c r="K232" s="362"/>
      <c r="L232" s="362" t="s">
        <v>90</v>
      </c>
      <c r="M232" s="362" t="s">
        <v>9</v>
      </c>
      <c r="N232" s="362" t="s">
        <v>90</v>
      </c>
      <c r="O232" s="362" t="s">
        <v>90</v>
      </c>
      <c r="P232" s="482" t="s">
        <v>913</v>
      </c>
      <c r="Q232" s="362"/>
      <c r="R232" s="362"/>
      <c r="S232" s="362"/>
      <c r="T232" s="362"/>
      <c r="U232" s="362"/>
      <c r="V232" s="362"/>
      <c r="W232" s="362"/>
      <c r="X232" s="362"/>
      <c r="Y232" s="362"/>
      <c r="Z232" s="362"/>
      <c r="AA232" s="366"/>
      <c r="AB232" s="362"/>
      <c r="AC232" s="362" t="s">
        <v>19</v>
      </c>
      <c r="AD232" s="362" t="s">
        <v>40</v>
      </c>
      <c r="AE232" s="362" t="s">
        <v>913</v>
      </c>
      <c r="AF232" s="362" t="s">
        <v>6171</v>
      </c>
      <c r="AG232" s="362" t="b">
        <v>1</v>
      </c>
      <c r="AH232" s="362"/>
      <c r="AI232" s="362"/>
      <c r="AJ232" s="362"/>
      <c r="AK232" s="362"/>
      <c r="AL232" s="362"/>
      <c r="AM232" s="362"/>
      <c r="AN232" s="361"/>
      <c r="AO232" s="445" t="s">
        <v>5839</v>
      </c>
      <c r="AP232" s="445" t="s">
        <v>5839</v>
      </c>
      <c r="AQ232" s="445" t="s">
        <v>5839</v>
      </c>
    </row>
    <row r="233" spans="1:43" ht="29" hidden="1" x14ac:dyDescent="0.35">
      <c r="A233" s="362">
        <v>231</v>
      </c>
      <c r="B233" s="362" t="s">
        <v>914</v>
      </c>
      <c r="C233" s="362">
        <v>472</v>
      </c>
      <c r="D233" s="362" t="s">
        <v>172</v>
      </c>
      <c r="E233" s="362"/>
      <c r="F233" s="362" t="s">
        <v>63</v>
      </c>
      <c r="G233" s="362" t="s">
        <v>63</v>
      </c>
      <c r="H233" s="362" t="s">
        <v>63</v>
      </c>
      <c r="I233" s="362" t="s">
        <v>905</v>
      </c>
      <c r="J233" s="361" t="s">
        <v>915</v>
      </c>
      <c r="K233" s="362"/>
      <c r="L233" s="362" t="s">
        <v>90</v>
      </c>
      <c r="M233" s="362" t="s">
        <v>180</v>
      </c>
      <c r="N233" s="362" t="s">
        <v>90</v>
      </c>
      <c r="O233" s="362" t="s">
        <v>90</v>
      </c>
      <c r="P233" s="482" t="s">
        <v>916</v>
      </c>
      <c r="Q233" s="362"/>
      <c r="R233" s="362"/>
      <c r="S233" s="362"/>
      <c r="T233" s="362"/>
      <c r="U233" s="362"/>
      <c r="V233" s="362"/>
      <c r="W233" s="362"/>
      <c r="X233" s="362"/>
      <c r="Y233" s="362"/>
      <c r="Z233" s="362"/>
      <c r="AA233" s="366"/>
      <c r="AB233" s="367"/>
      <c r="AC233" s="362" t="s">
        <v>19</v>
      </c>
      <c r="AD233" s="362" t="s">
        <v>8</v>
      </c>
      <c r="AE233" s="362" t="s">
        <v>916</v>
      </c>
      <c r="AF233" s="362" t="s">
        <v>6160</v>
      </c>
      <c r="AG233" s="362" t="b">
        <v>1</v>
      </c>
      <c r="AH233" s="362"/>
      <c r="AI233" s="362"/>
      <c r="AJ233" s="362"/>
      <c r="AK233" s="362"/>
      <c r="AL233" s="362"/>
      <c r="AM233" s="368">
        <v>45803</v>
      </c>
      <c r="AN233" s="361" t="s">
        <v>917</v>
      </c>
      <c r="AO233" s="445" t="s">
        <v>539</v>
      </c>
      <c r="AP233" s="445" t="s">
        <v>5841</v>
      </c>
      <c r="AQ233" s="445" t="s">
        <v>5841</v>
      </c>
    </row>
    <row r="234" spans="1:43" ht="14.5" hidden="1" x14ac:dyDescent="0.35">
      <c r="A234" s="362">
        <v>232</v>
      </c>
      <c r="B234" s="362" t="s">
        <v>918</v>
      </c>
      <c r="C234" s="362">
        <v>472</v>
      </c>
      <c r="D234" s="362" t="s">
        <v>172</v>
      </c>
      <c r="E234" s="362"/>
      <c r="F234" s="362" t="s">
        <v>63</v>
      </c>
      <c r="G234" s="362" t="s">
        <v>63</v>
      </c>
      <c r="H234" s="362" t="s">
        <v>63</v>
      </c>
      <c r="I234" s="362" t="s">
        <v>905</v>
      </c>
      <c r="J234" s="361" t="s">
        <v>919</v>
      </c>
      <c r="K234" s="362"/>
      <c r="L234" s="362" t="s">
        <v>90</v>
      </c>
      <c r="M234" s="362" t="s">
        <v>9</v>
      </c>
      <c r="N234" s="362" t="s">
        <v>90</v>
      </c>
      <c r="O234" s="362" t="s">
        <v>90</v>
      </c>
      <c r="P234" s="482"/>
      <c r="Q234" s="362"/>
      <c r="R234" s="362"/>
      <c r="S234" s="362"/>
      <c r="T234" s="362"/>
      <c r="U234" s="362"/>
      <c r="V234" s="362"/>
      <c r="W234" s="362"/>
      <c r="X234" s="362"/>
      <c r="Y234" s="362"/>
      <c r="Z234" s="362"/>
      <c r="AA234" s="366"/>
      <c r="AB234" s="367"/>
      <c r="AC234" s="362" t="s">
        <v>19</v>
      </c>
      <c r="AD234" s="362" t="s">
        <v>8</v>
      </c>
      <c r="AE234" s="362">
        <v>0</v>
      </c>
      <c r="AF234" s="362" t="s">
        <v>6160</v>
      </c>
      <c r="AG234" s="362" t="b">
        <v>1</v>
      </c>
      <c r="AH234" s="362"/>
      <c r="AI234" s="362"/>
      <c r="AJ234" s="362"/>
      <c r="AK234" s="362"/>
      <c r="AL234" s="362"/>
      <c r="AM234" s="368"/>
      <c r="AN234" s="361" t="s">
        <v>920</v>
      </c>
      <c r="AO234" s="445" t="s">
        <v>539</v>
      </c>
      <c r="AP234" s="445" t="s">
        <v>5841</v>
      </c>
      <c r="AQ234" s="445" t="s">
        <v>5840</v>
      </c>
    </row>
    <row r="235" spans="1:43" ht="14.5" hidden="1" x14ac:dyDescent="0.35">
      <c r="A235" s="362">
        <v>233</v>
      </c>
      <c r="B235" s="362" t="s">
        <v>921</v>
      </c>
      <c r="C235" s="362">
        <v>472</v>
      </c>
      <c r="D235" s="362" t="s">
        <v>172</v>
      </c>
      <c r="E235" s="362"/>
      <c r="F235" s="362" t="s">
        <v>63</v>
      </c>
      <c r="G235" s="362" t="s">
        <v>63</v>
      </c>
      <c r="H235" s="362" t="s">
        <v>63</v>
      </c>
      <c r="I235" s="362" t="s">
        <v>905</v>
      </c>
      <c r="J235" s="361" t="s">
        <v>922</v>
      </c>
      <c r="K235" s="362"/>
      <c r="L235" s="362" t="s">
        <v>90</v>
      </c>
      <c r="M235" s="362" t="s">
        <v>180</v>
      </c>
      <c r="N235" s="362" t="s">
        <v>90</v>
      </c>
      <c r="O235" s="362" t="s">
        <v>90</v>
      </c>
      <c r="P235" s="482"/>
      <c r="Q235" s="362"/>
      <c r="R235" s="362"/>
      <c r="S235" s="362"/>
      <c r="T235" s="362"/>
      <c r="U235" s="362"/>
      <c r="V235" s="362"/>
      <c r="W235" s="362"/>
      <c r="X235" s="362"/>
      <c r="Y235" s="362"/>
      <c r="Z235" s="362"/>
      <c r="AA235" s="366"/>
      <c r="AB235" s="367"/>
      <c r="AC235" s="362" t="s">
        <v>19</v>
      </c>
      <c r="AD235" s="362" t="s">
        <v>8</v>
      </c>
      <c r="AE235" s="362">
        <v>0</v>
      </c>
      <c r="AF235" s="362" t="s">
        <v>6160</v>
      </c>
      <c r="AG235" s="362" t="b">
        <v>1</v>
      </c>
      <c r="AH235" s="362"/>
      <c r="AI235" s="362"/>
      <c r="AJ235" s="362"/>
      <c r="AK235" s="362"/>
      <c r="AL235" s="362"/>
      <c r="AM235" s="368">
        <v>45803</v>
      </c>
      <c r="AN235" s="361" t="s">
        <v>923</v>
      </c>
      <c r="AO235" s="445" t="s">
        <v>539</v>
      </c>
      <c r="AP235" s="445" t="s">
        <v>5841</v>
      </c>
      <c r="AQ235" s="445" t="s">
        <v>5841</v>
      </c>
    </row>
    <row r="236" spans="1:43" ht="14.5" hidden="1" x14ac:dyDescent="0.35">
      <c r="A236" s="362">
        <v>234</v>
      </c>
      <c r="B236" s="362" t="s">
        <v>924</v>
      </c>
      <c r="C236" s="362">
        <v>472</v>
      </c>
      <c r="D236" s="362" t="s">
        <v>172</v>
      </c>
      <c r="E236" s="362"/>
      <c r="F236" s="362" t="s">
        <v>63</v>
      </c>
      <c r="G236" s="362" t="s">
        <v>63</v>
      </c>
      <c r="H236" s="362" t="s">
        <v>63</v>
      </c>
      <c r="I236" s="362" t="s">
        <v>905</v>
      </c>
      <c r="J236" s="361" t="s">
        <v>510</v>
      </c>
      <c r="K236" s="362"/>
      <c r="L236" s="362" t="s">
        <v>90</v>
      </c>
      <c r="M236" s="362" t="s">
        <v>180</v>
      </c>
      <c r="N236" s="362" t="s">
        <v>90</v>
      </c>
      <c r="O236" s="362" t="s">
        <v>90</v>
      </c>
      <c r="P236" s="482"/>
      <c r="Q236" s="362"/>
      <c r="R236" s="362"/>
      <c r="S236" s="362"/>
      <c r="T236" s="362"/>
      <c r="U236" s="362"/>
      <c r="V236" s="362"/>
      <c r="W236" s="362"/>
      <c r="X236" s="362"/>
      <c r="Y236" s="362"/>
      <c r="Z236" s="362"/>
      <c r="AA236" s="366"/>
      <c r="AB236" s="367"/>
      <c r="AC236" s="362" t="s">
        <v>19</v>
      </c>
      <c r="AD236" s="362" t="s">
        <v>8</v>
      </c>
      <c r="AE236" s="362">
        <v>0</v>
      </c>
      <c r="AF236" s="362" t="s">
        <v>6160</v>
      </c>
      <c r="AG236" s="362" t="b">
        <v>1</v>
      </c>
      <c r="AH236" s="362"/>
      <c r="AI236" s="362"/>
      <c r="AJ236" s="362"/>
      <c r="AK236" s="362"/>
      <c r="AL236" s="362"/>
      <c r="AM236" s="368">
        <v>45803</v>
      </c>
      <c r="AN236" s="361" t="s">
        <v>511</v>
      </c>
      <c r="AO236" s="445" t="s">
        <v>539</v>
      </c>
      <c r="AP236" s="445" t="s">
        <v>5841</v>
      </c>
      <c r="AQ236" s="445" t="s">
        <v>5841</v>
      </c>
    </row>
    <row r="237" spans="1:43" ht="29" hidden="1" x14ac:dyDescent="0.35">
      <c r="A237" s="362">
        <v>235</v>
      </c>
      <c r="B237" s="362" t="s">
        <v>926</v>
      </c>
      <c r="C237" s="362">
        <v>472</v>
      </c>
      <c r="D237" s="362" t="s">
        <v>172</v>
      </c>
      <c r="E237" s="362"/>
      <c r="F237" s="362" t="s">
        <v>63</v>
      </c>
      <c r="G237" s="362" t="s">
        <v>63</v>
      </c>
      <c r="H237" s="362" t="s">
        <v>63</v>
      </c>
      <c r="I237" s="362" t="s">
        <v>905</v>
      </c>
      <c r="J237" s="361" t="s">
        <v>927</v>
      </c>
      <c r="K237" s="362"/>
      <c r="L237" s="362" t="s">
        <v>90</v>
      </c>
      <c r="M237" s="362" t="s">
        <v>180</v>
      </c>
      <c r="N237" s="362" t="s">
        <v>90</v>
      </c>
      <c r="O237" s="362" t="s">
        <v>90</v>
      </c>
      <c r="P237" s="482"/>
      <c r="Q237" s="362"/>
      <c r="R237" s="362"/>
      <c r="S237" s="362"/>
      <c r="T237" s="362"/>
      <c r="U237" s="362"/>
      <c r="V237" s="362"/>
      <c r="W237" s="362"/>
      <c r="X237" s="362"/>
      <c r="Y237" s="362"/>
      <c r="Z237" s="362"/>
      <c r="AA237" s="366"/>
      <c r="AB237" s="367"/>
      <c r="AC237" s="362" t="s">
        <v>19</v>
      </c>
      <c r="AD237" s="362" t="s">
        <v>8</v>
      </c>
      <c r="AE237" s="362">
        <v>0</v>
      </c>
      <c r="AF237" s="362" t="s">
        <v>6160</v>
      </c>
      <c r="AG237" s="362" t="b">
        <v>1</v>
      </c>
      <c r="AH237" s="362"/>
      <c r="AI237" s="362"/>
      <c r="AJ237" s="362"/>
      <c r="AK237" s="362"/>
      <c r="AL237" s="362"/>
      <c r="AM237" s="368">
        <v>45803</v>
      </c>
      <c r="AN237" s="361" t="s">
        <v>928</v>
      </c>
      <c r="AO237" s="445" t="s">
        <v>539</v>
      </c>
      <c r="AP237" s="445" t="s">
        <v>5841</v>
      </c>
      <c r="AQ237" s="445" t="s">
        <v>5841</v>
      </c>
    </row>
    <row r="238" spans="1:43" ht="72.5" hidden="1" x14ac:dyDescent="0.35">
      <c r="A238" s="362">
        <v>236</v>
      </c>
      <c r="B238" s="362" t="s">
        <v>929</v>
      </c>
      <c r="C238" s="362">
        <v>472</v>
      </c>
      <c r="D238" s="362" t="s">
        <v>172</v>
      </c>
      <c r="E238" s="362"/>
      <c r="F238" s="362" t="s">
        <v>63</v>
      </c>
      <c r="G238" s="362" t="s">
        <v>63</v>
      </c>
      <c r="H238" s="362" t="s">
        <v>63</v>
      </c>
      <c r="I238" s="362" t="s">
        <v>905</v>
      </c>
      <c r="J238" s="361" t="s">
        <v>930</v>
      </c>
      <c r="K238" s="362"/>
      <c r="L238" s="362" t="s">
        <v>90</v>
      </c>
      <c r="M238" s="362" t="s">
        <v>9</v>
      </c>
      <c r="N238" s="362" t="s">
        <v>90</v>
      </c>
      <c r="O238" s="362" t="s">
        <v>90</v>
      </c>
      <c r="P238" s="482" t="s">
        <v>931</v>
      </c>
      <c r="Q238" s="362"/>
      <c r="R238" s="362"/>
      <c r="S238" s="362"/>
      <c r="T238" s="362"/>
      <c r="U238" s="362"/>
      <c r="V238" s="362"/>
      <c r="W238" s="362"/>
      <c r="X238" s="362"/>
      <c r="Y238" s="362"/>
      <c r="Z238" s="362"/>
      <c r="AA238" s="366"/>
      <c r="AB238" s="362"/>
      <c r="AC238" s="362" t="s">
        <v>19</v>
      </c>
      <c r="AD238" s="362" t="s">
        <v>40</v>
      </c>
      <c r="AE238" s="362"/>
      <c r="AF238" s="362" t="s">
        <v>40</v>
      </c>
      <c r="AG238" s="362" t="b">
        <v>0</v>
      </c>
      <c r="AH238" s="362"/>
      <c r="AI238" s="362"/>
      <c r="AJ238" s="362"/>
      <c r="AK238" s="362"/>
      <c r="AL238" s="362"/>
      <c r="AM238" s="362"/>
      <c r="AN238" s="361"/>
      <c r="AO238" s="445" t="s">
        <v>9</v>
      </c>
      <c r="AP238" s="445" t="s">
        <v>9</v>
      </c>
      <c r="AQ238" s="445" t="s">
        <v>9</v>
      </c>
    </row>
    <row r="239" spans="1:43" ht="72.5" hidden="1" x14ac:dyDescent="0.35">
      <c r="A239" s="362">
        <v>237</v>
      </c>
      <c r="B239" s="362" t="s">
        <v>932</v>
      </c>
      <c r="C239" s="362">
        <v>472</v>
      </c>
      <c r="D239" s="362" t="s">
        <v>172</v>
      </c>
      <c r="E239" s="362"/>
      <c r="F239" s="362" t="s">
        <v>63</v>
      </c>
      <c r="G239" s="362" t="s">
        <v>63</v>
      </c>
      <c r="H239" s="362" t="s">
        <v>63</v>
      </c>
      <c r="I239" s="362" t="s">
        <v>905</v>
      </c>
      <c r="J239" s="361" t="s">
        <v>933</v>
      </c>
      <c r="K239" s="362"/>
      <c r="L239" s="362" t="s">
        <v>90</v>
      </c>
      <c r="M239" s="362" t="s">
        <v>9</v>
      </c>
      <c r="N239" s="362" t="s">
        <v>90</v>
      </c>
      <c r="O239" s="362" t="s">
        <v>90</v>
      </c>
      <c r="P239" s="482" t="s">
        <v>931</v>
      </c>
      <c r="Q239" s="362"/>
      <c r="R239" s="362"/>
      <c r="S239" s="362"/>
      <c r="T239" s="362"/>
      <c r="U239" s="362"/>
      <c r="V239" s="362"/>
      <c r="W239" s="362"/>
      <c r="X239" s="362"/>
      <c r="Y239" s="362"/>
      <c r="Z239" s="362"/>
      <c r="AA239" s="366"/>
      <c r="AB239" s="362"/>
      <c r="AC239" s="362" t="s">
        <v>19</v>
      </c>
      <c r="AD239" s="362" t="s">
        <v>40</v>
      </c>
      <c r="AE239" s="362"/>
      <c r="AF239" s="362" t="s">
        <v>6267</v>
      </c>
      <c r="AG239" s="362" t="b">
        <v>0</v>
      </c>
      <c r="AH239" s="362"/>
      <c r="AI239" s="362"/>
      <c r="AJ239" s="362"/>
      <c r="AK239" s="362"/>
      <c r="AL239" s="362"/>
      <c r="AM239" s="362"/>
      <c r="AN239" s="361"/>
      <c r="AO239" s="445" t="s">
        <v>5839</v>
      </c>
      <c r="AP239" s="445" t="s">
        <v>5839</v>
      </c>
      <c r="AQ239" s="445" t="s">
        <v>5839</v>
      </c>
    </row>
    <row r="240" spans="1:43" ht="43.5" hidden="1" x14ac:dyDescent="0.35">
      <c r="A240" s="362">
        <v>238</v>
      </c>
      <c r="B240" s="362" t="s">
        <v>934</v>
      </c>
      <c r="C240" s="362">
        <v>472</v>
      </c>
      <c r="D240" s="362" t="s">
        <v>172</v>
      </c>
      <c r="E240" s="362"/>
      <c r="F240" s="362" t="s">
        <v>63</v>
      </c>
      <c r="G240" s="362" t="s">
        <v>63</v>
      </c>
      <c r="H240" s="362" t="s">
        <v>63</v>
      </c>
      <c r="I240" s="362" t="s">
        <v>935</v>
      </c>
      <c r="J240" s="361" t="s">
        <v>936</v>
      </c>
      <c r="K240" s="362"/>
      <c r="L240" s="362" t="s">
        <v>90</v>
      </c>
      <c r="M240" s="362" t="s">
        <v>9</v>
      </c>
      <c r="N240" s="362" t="s">
        <v>90</v>
      </c>
      <c r="O240" s="362" t="s">
        <v>90</v>
      </c>
      <c r="P240" s="482" t="s">
        <v>937</v>
      </c>
      <c r="Q240" s="362"/>
      <c r="R240" s="362"/>
      <c r="S240" s="362"/>
      <c r="T240" s="362"/>
      <c r="U240" s="362"/>
      <c r="V240" s="362"/>
      <c r="W240" s="362"/>
      <c r="X240" s="362"/>
      <c r="Y240" s="362"/>
      <c r="Z240" s="362"/>
      <c r="AA240" s="366"/>
      <c r="AB240" s="362"/>
      <c r="AC240" s="362" t="s">
        <v>19</v>
      </c>
      <c r="AD240" s="362" t="s">
        <v>40</v>
      </c>
      <c r="AE240" s="362"/>
      <c r="AF240" s="362" t="s">
        <v>6171</v>
      </c>
      <c r="AG240" s="362" t="b">
        <v>0</v>
      </c>
      <c r="AH240" s="362"/>
      <c r="AI240" s="362"/>
      <c r="AJ240" s="362"/>
      <c r="AK240" s="362"/>
      <c r="AL240" s="362"/>
      <c r="AM240" s="362"/>
      <c r="AN240" s="361"/>
      <c r="AO240" s="445" t="s">
        <v>5839</v>
      </c>
      <c r="AP240" s="445" t="s">
        <v>5839</v>
      </c>
      <c r="AQ240" s="445" t="s">
        <v>5839</v>
      </c>
    </row>
    <row r="241" spans="1:43" ht="87" hidden="1" x14ac:dyDescent="0.35">
      <c r="A241" s="362">
        <v>239</v>
      </c>
      <c r="B241" s="362" t="s">
        <v>938</v>
      </c>
      <c r="C241" s="362">
        <v>472</v>
      </c>
      <c r="D241" s="362" t="s">
        <v>172</v>
      </c>
      <c r="E241" s="362"/>
      <c r="F241" s="362" t="s">
        <v>63</v>
      </c>
      <c r="G241" s="362" t="s">
        <v>63</v>
      </c>
      <c r="H241" s="362" t="s">
        <v>63</v>
      </c>
      <c r="I241" s="362" t="s">
        <v>935</v>
      </c>
      <c r="J241" s="361" t="s">
        <v>939</v>
      </c>
      <c r="K241" s="362"/>
      <c r="L241" s="362" t="s">
        <v>90</v>
      </c>
      <c r="M241" s="362" t="s">
        <v>9</v>
      </c>
      <c r="N241" s="362" t="s">
        <v>90</v>
      </c>
      <c r="O241" s="362" t="s">
        <v>90</v>
      </c>
      <c r="P241" s="482" t="s">
        <v>6268</v>
      </c>
      <c r="Q241" s="362" t="s">
        <v>6269</v>
      </c>
      <c r="R241" s="362" t="s">
        <v>6270</v>
      </c>
      <c r="S241" s="362" t="s">
        <v>6271</v>
      </c>
      <c r="T241" s="362" t="s">
        <v>6272</v>
      </c>
      <c r="U241" s="362" t="s">
        <v>6273</v>
      </c>
      <c r="V241" s="362"/>
      <c r="W241" s="362" t="s">
        <v>6274</v>
      </c>
      <c r="X241" s="362" t="s">
        <v>6275</v>
      </c>
      <c r="Y241" s="362"/>
      <c r="Z241" s="362"/>
      <c r="AA241" s="366" t="s">
        <v>5868</v>
      </c>
      <c r="AB241" s="363" t="s">
        <v>6276</v>
      </c>
      <c r="AC241" s="362" t="s">
        <v>19</v>
      </c>
      <c r="AD241" s="362" t="s">
        <v>40</v>
      </c>
      <c r="AE241" s="362"/>
      <c r="AF241" s="362" t="s">
        <v>6171</v>
      </c>
      <c r="AG241" s="362" t="b">
        <v>0</v>
      </c>
      <c r="AH241" s="362"/>
      <c r="AI241" s="362" t="s">
        <v>6277</v>
      </c>
      <c r="AJ241" s="362"/>
      <c r="AK241" s="362"/>
      <c r="AL241" s="362"/>
      <c r="AM241" s="362"/>
      <c r="AN241" s="361"/>
      <c r="AO241" s="445" t="s">
        <v>5839</v>
      </c>
      <c r="AP241" s="445" t="s">
        <v>5839</v>
      </c>
      <c r="AQ241" s="445" t="s">
        <v>5839</v>
      </c>
    </row>
    <row r="242" spans="1:43" ht="58" hidden="1" x14ac:dyDescent="0.35">
      <c r="A242" s="362">
        <v>240</v>
      </c>
      <c r="B242" s="362" t="s">
        <v>941</v>
      </c>
      <c r="C242" s="362">
        <v>472</v>
      </c>
      <c r="D242" s="362" t="s">
        <v>172</v>
      </c>
      <c r="E242" s="362"/>
      <c r="F242" s="362" t="s">
        <v>63</v>
      </c>
      <c r="G242" s="362" t="s">
        <v>63</v>
      </c>
      <c r="H242" s="362" t="s">
        <v>63</v>
      </c>
      <c r="I242" s="362" t="s">
        <v>935</v>
      </c>
      <c r="J242" s="361" t="s">
        <v>942</v>
      </c>
      <c r="K242" s="362"/>
      <c r="L242" s="362" t="s">
        <v>90</v>
      </c>
      <c r="M242" s="362" t="s">
        <v>9</v>
      </c>
      <c r="N242" s="362" t="s">
        <v>90</v>
      </c>
      <c r="O242" s="362" t="s">
        <v>90</v>
      </c>
      <c r="P242" s="482" t="s">
        <v>943</v>
      </c>
      <c r="Q242" s="362"/>
      <c r="R242" s="362"/>
      <c r="S242" s="362"/>
      <c r="T242" s="362"/>
      <c r="U242" s="362"/>
      <c r="V242" s="362"/>
      <c r="W242" s="362"/>
      <c r="X242" s="362"/>
      <c r="Y242" s="362"/>
      <c r="Z242" s="362"/>
      <c r="AA242" s="366"/>
      <c r="AB242" s="363"/>
      <c r="AC242" s="362" t="s">
        <v>19</v>
      </c>
      <c r="AD242" s="362" t="s">
        <v>40</v>
      </c>
      <c r="AE242" s="362"/>
      <c r="AF242" s="362" t="s">
        <v>6171</v>
      </c>
      <c r="AG242" s="362" t="b">
        <v>0</v>
      </c>
      <c r="AH242" s="362"/>
      <c r="AI242" s="362"/>
      <c r="AJ242" s="362"/>
      <c r="AK242" s="362"/>
      <c r="AL242" s="362"/>
      <c r="AM242" s="362"/>
      <c r="AN242" s="361"/>
      <c r="AO242" s="445" t="s">
        <v>5839</v>
      </c>
      <c r="AP242" s="445" t="s">
        <v>5839</v>
      </c>
      <c r="AQ242" s="445" t="s">
        <v>5839</v>
      </c>
    </row>
    <row r="243" spans="1:43" ht="58" hidden="1" x14ac:dyDescent="0.35">
      <c r="A243" s="362">
        <v>241</v>
      </c>
      <c r="B243" s="362" t="s">
        <v>944</v>
      </c>
      <c r="C243" s="362">
        <v>472</v>
      </c>
      <c r="D243" s="362" t="s">
        <v>172</v>
      </c>
      <c r="E243" s="362"/>
      <c r="F243" s="362" t="s">
        <v>63</v>
      </c>
      <c r="G243" s="362" t="s">
        <v>63</v>
      </c>
      <c r="H243" s="362" t="s">
        <v>63</v>
      </c>
      <c r="I243" s="362" t="s">
        <v>935</v>
      </c>
      <c r="J243" s="361" t="s">
        <v>945</v>
      </c>
      <c r="K243" s="362"/>
      <c r="L243" s="362" t="s">
        <v>90</v>
      </c>
      <c r="M243" s="362" t="s">
        <v>9</v>
      </c>
      <c r="N243" s="362" t="s">
        <v>90</v>
      </c>
      <c r="O243" s="362" t="s">
        <v>90</v>
      </c>
      <c r="P243" s="482" t="s">
        <v>946</v>
      </c>
      <c r="Q243" s="362"/>
      <c r="R243" s="362"/>
      <c r="S243" s="362"/>
      <c r="T243" s="362"/>
      <c r="U243" s="362"/>
      <c r="V243" s="362"/>
      <c r="W243" s="362"/>
      <c r="X243" s="362"/>
      <c r="Y243" s="362"/>
      <c r="Z243" s="362"/>
      <c r="AA243" s="366"/>
      <c r="AB243" s="362"/>
      <c r="AC243" s="362" t="s">
        <v>19</v>
      </c>
      <c r="AD243" s="362" t="s">
        <v>40</v>
      </c>
      <c r="AE243" s="362"/>
      <c r="AF243" s="362" t="s">
        <v>6171</v>
      </c>
      <c r="AG243" s="362" t="b">
        <v>0</v>
      </c>
      <c r="AH243" s="362"/>
      <c r="AI243" s="362"/>
      <c r="AJ243" s="362"/>
      <c r="AK243" s="362"/>
      <c r="AL243" s="362"/>
      <c r="AM243" s="362"/>
      <c r="AN243" s="361"/>
      <c r="AO243" s="445" t="s">
        <v>5839</v>
      </c>
      <c r="AP243" s="445" t="s">
        <v>5839</v>
      </c>
      <c r="AQ243" s="445" t="s">
        <v>5839</v>
      </c>
    </row>
    <row r="244" spans="1:43" ht="217.5" hidden="1" x14ac:dyDescent="0.35">
      <c r="A244" s="362">
        <v>242</v>
      </c>
      <c r="B244" s="362" t="s">
        <v>947</v>
      </c>
      <c r="C244" s="362">
        <v>472</v>
      </c>
      <c r="D244" s="362" t="s">
        <v>172</v>
      </c>
      <c r="E244" s="362"/>
      <c r="F244" s="362" t="s">
        <v>63</v>
      </c>
      <c r="G244" s="362" t="s">
        <v>63</v>
      </c>
      <c r="H244" s="362" t="s">
        <v>63</v>
      </c>
      <c r="I244" s="362" t="s">
        <v>948</v>
      </c>
      <c r="J244" s="361" t="s">
        <v>754</v>
      </c>
      <c r="K244" s="362"/>
      <c r="L244" s="362" t="s">
        <v>90</v>
      </c>
      <c r="M244" s="362" t="s">
        <v>9</v>
      </c>
      <c r="N244" s="362" t="s">
        <v>90</v>
      </c>
      <c r="O244" s="362" t="s">
        <v>90</v>
      </c>
      <c r="P244" s="482" t="s">
        <v>6278</v>
      </c>
      <c r="Q244" s="362" t="s">
        <v>6279</v>
      </c>
      <c r="R244" s="362" t="s">
        <v>6280</v>
      </c>
      <c r="S244" s="362" t="s">
        <v>6281</v>
      </c>
      <c r="T244" s="362" t="s">
        <v>6282</v>
      </c>
      <c r="U244" s="362" t="s">
        <v>6283</v>
      </c>
      <c r="V244" s="362"/>
      <c r="W244" s="362" t="s">
        <v>6284</v>
      </c>
      <c r="X244" s="362" t="s">
        <v>6285</v>
      </c>
      <c r="Y244" s="362"/>
      <c r="Z244" s="362"/>
      <c r="AA244" s="366" t="s">
        <v>6286</v>
      </c>
      <c r="AB244" s="361" t="s">
        <v>6287</v>
      </c>
      <c r="AC244" s="362" t="s">
        <v>19</v>
      </c>
      <c r="AD244" s="362" t="s">
        <v>40</v>
      </c>
      <c r="AE244" s="362"/>
      <c r="AF244" s="362" t="s">
        <v>6171</v>
      </c>
      <c r="AG244" s="362" t="b">
        <v>0</v>
      </c>
      <c r="AH244" s="362"/>
      <c r="AI244" s="362" t="s">
        <v>6086</v>
      </c>
      <c r="AJ244" s="362"/>
      <c r="AK244" s="362"/>
      <c r="AL244" s="362"/>
      <c r="AM244" s="362"/>
      <c r="AN244" s="361"/>
      <c r="AO244" s="445" t="s">
        <v>5839</v>
      </c>
      <c r="AP244" s="445" t="s">
        <v>5839</v>
      </c>
      <c r="AQ244" s="445" t="s">
        <v>5839</v>
      </c>
    </row>
    <row r="245" spans="1:43" ht="14.5" hidden="1" x14ac:dyDescent="0.35">
      <c r="A245" s="362">
        <v>243</v>
      </c>
      <c r="B245" s="362" t="s">
        <v>950</v>
      </c>
      <c r="C245" s="362">
        <v>472</v>
      </c>
      <c r="D245" s="362" t="s">
        <v>172</v>
      </c>
      <c r="E245" s="362"/>
      <c r="F245" s="362" t="s">
        <v>63</v>
      </c>
      <c r="G245" s="362" t="s">
        <v>63</v>
      </c>
      <c r="H245" s="362" t="s">
        <v>63</v>
      </c>
      <c r="I245" s="362" t="s">
        <v>898</v>
      </c>
      <c r="J245" s="361" t="s">
        <v>951</v>
      </c>
      <c r="K245" s="362"/>
      <c r="L245" s="362" t="s">
        <v>90</v>
      </c>
      <c r="M245" s="362" t="s">
        <v>180</v>
      </c>
      <c r="N245" s="362" t="s">
        <v>90</v>
      </c>
      <c r="O245" s="362" t="s">
        <v>90</v>
      </c>
      <c r="P245" s="482"/>
      <c r="Q245" s="362"/>
      <c r="R245" s="362"/>
      <c r="S245" s="362"/>
      <c r="T245" s="362"/>
      <c r="U245" s="362"/>
      <c r="V245" s="362"/>
      <c r="W245" s="362"/>
      <c r="X245" s="362"/>
      <c r="Y245" s="362"/>
      <c r="Z245" s="362"/>
      <c r="AA245" s="366"/>
      <c r="AB245" s="367"/>
      <c r="AC245" s="362" t="s">
        <v>19</v>
      </c>
      <c r="AD245" s="362" t="s">
        <v>8</v>
      </c>
      <c r="AE245" s="362">
        <v>0</v>
      </c>
      <c r="AF245" s="362" t="s">
        <v>6160</v>
      </c>
      <c r="AG245" s="362" t="b">
        <v>1</v>
      </c>
      <c r="AH245" s="362"/>
      <c r="AI245" s="362"/>
      <c r="AJ245" s="362"/>
      <c r="AK245" s="362"/>
      <c r="AL245" s="362"/>
      <c r="AM245" s="368">
        <v>45803</v>
      </c>
      <c r="AN245" s="361" t="s">
        <v>952</v>
      </c>
      <c r="AO245" s="445" t="s">
        <v>539</v>
      </c>
      <c r="AP245" s="445" t="s">
        <v>5841</v>
      </c>
      <c r="AQ245" s="445" t="s">
        <v>5841</v>
      </c>
    </row>
    <row r="246" spans="1:43" ht="14.5" hidden="1" x14ac:dyDescent="0.35">
      <c r="A246" s="362">
        <v>244</v>
      </c>
      <c r="B246" s="362" t="s">
        <v>953</v>
      </c>
      <c r="C246" s="362">
        <v>472</v>
      </c>
      <c r="D246" s="362" t="s">
        <v>172</v>
      </c>
      <c r="E246" s="362"/>
      <c r="F246" s="362" t="s">
        <v>63</v>
      </c>
      <c r="G246" s="362" t="s">
        <v>63</v>
      </c>
      <c r="H246" s="362" t="s">
        <v>63</v>
      </c>
      <c r="I246" s="362" t="s">
        <v>954</v>
      </c>
      <c r="J246" s="361" t="s">
        <v>955</v>
      </c>
      <c r="K246" s="362"/>
      <c r="L246" s="362" t="s">
        <v>90</v>
      </c>
      <c r="M246" s="362" t="s">
        <v>180</v>
      </c>
      <c r="N246" s="362" t="s">
        <v>90</v>
      </c>
      <c r="O246" s="362" t="s">
        <v>90</v>
      </c>
      <c r="P246" s="482"/>
      <c r="Q246" s="362"/>
      <c r="R246" s="362"/>
      <c r="S246" s="362"/>
      <c r="T246" s="362"/>
      <c r="U246" s="362"/>
      <c r="V246" s="362"/>
      <c r="W246" s="362"/>
      <c r="X246" s="362"/>
      <c r="Y246" s="362"/>
      <c r="Z246" s="362"/>
      <c r="AA246" s="366"/>
      <c r="AB246" s="367"/>
      <c r="AC246" s="362" t="s">
        <v>19</v>
      </c>
      <c r="AD246" s="362" t="s">
        <v>8</v>
      </c>
      <c r="AE246" s="362">
        <v>0</v>
      </c>
      <c r="AF246" s="362" t="s">
        <v>6160</v>
      </c>
      <c r="AG246" s="362" t="b">
        <v>1</v>
      </c>
      <c r="AH246" s="362"/>
      <c r="AI246" s="362"/>
      <c r="AJ246" s="362"/>
      <c r="AK246" s="362"/>
      <c r="AL246" s="362"/>
      <c r="AM246" s="368">
        <v>45803</v>
      </c>
      <c r="AN246" s="361" t="s">
        <v>956</v>
      </c>
      <c r="AO246" s="445" t="s">
        <v>539</v>
      </c>
      <c r="AP246" s="445" t="s">
        <v>5841</v>
      </c>
      <c r="AQ246" s="445" t="s">
        <v>5841</v>
      </c>
    </row>
    <row r="247" spans="1:43" ht="14.5" hidden="1" x14ac:dyDescent="0.35">
      <c r="A247" s="362">
        <v>245</v>
      </c>
      <c r="B247" s="362" t="s">
        <v>957</v>
      </c>
      <c r="C247" s="362">
        <v>472</v>
      </c>
      <c r="D247" s="362" t="s">
        <v>172</v>
      </c>
      <c r="E247" s="362"/>
      <c r="F247" s="362" t="s">
        <v>63</v>
      </c>
      <c r="G247" s="362" t="s">
        <v>63</v>
      </c>
      <c r="H247" s="362" t="s">
        <v>63</v>
      </c>
      <c r="I247" s="362" t="s">
        <v>954</v>
      </c>
      <c r="J247" s="361" t="s">
        <v>958</v>
      </c>
      <c r="K247" s="362"/>
      <c r="L247" s="362" t="s">
        <v>90</v>
      </c>
      <c r="M247" s="362" t="s">
        <v>180</v>
      </c>
      <c r="N247" s="362" t="s">
        <v>90</v>
      </c>
      <c r="O247" s="362" t="s">
        <v>90</v>
      </c>
      <c r="P247" s="482"/>
      <c r="Q247" s="362"/>
      <c r="R247" s="362"/>
      <c r="S247" s="362"/>
      <c r="T247" s="362"/>
      <c r="U247" s="362"/>
      <c r="V247" s="362"/>
      <c r="W247" s="362"/>
      <c r="X247" s="362"/>
      <c r="Y247" s="362"/>
      <c r="Z247" s="362"/>
      <c r="AA247" s="366"/>
      <c r="AB247" s="367"/>
      <c r="AC247" s="362" t="s">
        <v>19</v>
      </c>
      <c r="AD247" s="362" t="s">
        <v>8</v>
      </c>
      <c r="AE247" s="362">
        <v>0</v>
      </c>
      <c r="AF247" s="362" t="s">
        <v>6160</v>
      </c>
      <c r="AG247" s="362" t="b">
        <v>1</v>
      </c>
      <c r="AH247" s="362"/>
      <c r="AI247" s="362"/>
      <c r="AJ247" s="362"/>
      <c r="AK247" s="362"/>
      <c r="AL247" s="362"/>
      <c r="AM247" s="368">
        <v>45803</v>
      </c>
      <c r="AN247" s="361" t="s">
        <v>959</v>
      </c>
      <c r="AO247" s="445" t="s">
        <v>539</v>
      </c>
      <c r="AP247" s="445" t="s">
        <v>5841</v>
      </c>
      <c r="AQ247" s="445" t="s">
        <v>5841</v>
      </c>
    </row>
    <row r="248" spans="1:43" ht="43.5" hidden="1" x14ac:dyDescent="0.35">
      <c r="A248" s="362">
        <v>246</v>
      </c>
      <c r="B248" s="362" t="s">
        <v>960</v>
      </c>
      <c r="C248" s="362">
        <v>472</v>
      </c>
      <c r="D248" s="362" t="s">
        <v>172</v>
      </c>
      <c r="E248" s="362"/>
      <c r="F248" s="362" t="s">
        <v>63</v>
      </c>
      <c r="G248" s="362" t="s">
        <v>63</v>
      </c>
      <c r="H248" s="362" t="s">
        <v>63</v>
      </c>
      <c r="I248" s="362" t="s">
        <v>898</v>
      </c>
      <c r="J248" s="361" t="s">
        <v>961</v>
      </c>
      <c r="K248" s="362"/>
      <c r="L248" s="362" t="s">
        <v>90</v>
      </c>
      <c r="M248" s="362" t="s">
        <v>9</v>
      </c>
      <c r="N248" s="362" t="s">
        <v>90</v>
      </c>
      <c r="O248" s="362" t="s">
        <v>90</v>
      </c>
      <c r="P248" s="482" t="s">
        <v>962</v>
      </c>
      <c r="Q248" s="362"/>
      <c r="R248" s="362"/>
      <c r="S248" s="362"/>
      <c r="T248" s="362"/>
      <c r="U248" s="362"/>
      <c r="V248" s="362"/>
      <c r="W248" s="362"/>
      <c r="X248" s="362"/>
      <c r="Y248" s="362"/>
      <c r="Z248" s="362"/>
      <c r="AA248" s="366"/>
      <c r="AB248" s="363"/>
      <c r="AC248" s="362" t="s">
        <v>19</v>
      </c>
      <c r="AD248" s="362" t="s">
        <v>40</v>
      </c>
      <c r="AE248" s="362"/>
      <c r="AF248" s="362" t="s">
        <v>40</v>
      </c>
      <c r="AG248" s="362" t="b">
        <v>0</v>
      </c>
      <c r="AH248" s="362"/>
      <c r="AI248" s="362"/>
      <c r="AJ248" s="362"/>
      <c r="AK248" s="362"/>
      <c r="AL248" s="362"/>
      <c r="AM248" s="362"/>
      <c r="AN248" s="361"/>
      <c r="AO248" s="445" t="s">
        <v>9</v>
      </c>
      <c r="AP248" s="445" t="s">
        <v>9</v>
      </c>
      <c r="AQ248" s="445" t="s">
        <v>9</v>
      </c>
    </row>
    <row r="249" spans="1:43" ht="87" hidden="1" x14ac:dyDescent="0.35">
      <c r="A249" s="362">
        <v>247</v>
      </c>
      <c r="B249" s="362" t="s">
        <v>963</v>
      </c>
      <c r="C249" s="362">
        <v>472</v>
      </c>
      <c r="D249" s="362" t="s">
        <v>172</v>
      </c>
      <c r="E249" s="362"/>
      <c r="F249" s="362" t="s">
        <v>63</v>
      </c>
      <c r="G249" s="362" t="s">
        <v>63</v>
      </c>
      <c r="H249" s="362" t="s">
        <v>63</v>
      </c>
      <c r="I249" s="362" t="s">
        <v>26</v>
      </c>
      <c r="J249" s="361" t="s">
        <v>964</v>
      </c>
      <c r="K249" s="362"/>
      <c r="L249" s="362" t="s">
        <v>90</v>
      </c>
      <c r="M249" s="362" t="s">
        <v>9</v>
      </c>
      <c r="N249" s="362" t="s">
        <v>90</v>
      </c>
      <c r="O249" s="362" t="s">
        <v>90</v>
      </c>
      <c r="P249" s="482" t="s">
        <v>6288</v>
      </c>
      <c r="Q249" s="361" t="s">
        <v>6289</v>
      </c>
      <c r="R249" s="362">
        <f>-7-2</f>
        <v>-9</v>
      </c>
      <c r="S249" s="362" t="s">
        <v>6290</v>
      </c>
      <c r="T249" s="362" t="s">
        <v>6291</v>
      </c>
      <c r="U249" s="362" t="s">
        <v>6292</v>
      </c>
      <c r="V249" s="362"/>
      <c r="W249" s="362" t="s">
        <v>6293</v>
      </c>
      <c r="X249" s="362" t="s">
        <v>6294</v>
      </c>
      <c r="Y249" s="362"/>
      <c r="Z249" s="362"/>
      <c r="AA249" s="366" t="s">
        <v>6295</v>
      </c>
      <c r="AB249" s="362" t="s">
        <v>6296</v>
      </c>
      <c r="AC249" s="362" t="s">
        <v>19</v>
      </c>
      <c r="AD249" s="362" t="s">
        <v>40</v>
      </c>
      <c r="AE249" s="362"/>
      <c r="AF249" s="362" t="s">
        <v>6171</v>
      </c>
      <c r="AG249" s="362" t="b">
        <v>0</v>
      </c>
      <c r="AH249" s="362"/>
      <c r="AI249" s="362" t="s">
        <v>6297</v>
      </c>
      <c r="AJ249" s="362"/>
      <c r="AK249" s="362"/>
      <c r="AL249" s="362"/>
      <c r="AM249" s="362"/>
      <c r="AN249" s="361"/>
      <c r="AO249" s="445" t="s">
        <v>5839</v>
      </c>
      <c r="AP249" s="445" t="s">
        <v>5839</v>
      </c>
      <c r="AQ249" s="445" t="s">
        <v>5839</v>
      </c>
    </row>
    <row r="250" spans="1:43" ht="87" hidden="1" x14ac:dyDescent="0.35">
      <c r="A250" s="362">
        <v>248</v>
      </c>
      <c r="B250" s="362" t="s">
        <v>966</v>
      </c>
      <c r="C250" s="362">
        <v>472</v>
      </c>
      <c r="D250" s="362" t="s">
        <v>172</v>
      </c>
      <c r="E250" s="362"/>
      <c r="F250" s="362" t="s">
        <v>63</v>
      </c>
      <c r="G250" s="362" t="s">
        <v>63</v>
      </c>
      <c r="H250" s="362" t="s">
        <v>63</v>
      </c>
      <c r="I250" s="362" t="s">
        <v>948</v>
      </c>
      <c r="J250" s="361" t="s">
        <v>967</v>
      </c>
      <c r="K250" s="362"/>
      <c r="L250" s="362" t="s">
        <v>90</v>
      </c>
      <c r="M250" s="362" t="s">
        <v>9</v>
      </c>
      <c r="N250" s="362" t="s">
        <v>90</v>
      </c>
      <c r="O250" s="362" t="s">
        <v>90</v>
      </c>
      <c r="P250" s="484" t="s">
        <v>6298</v>
      </c>
      <c r="Q250" s="369" t="s">
        <v>6299</v>
      </c>
      <c r="R250" s="369" t="s">
        <v>103</v>
      </c>
      <c r="S250" s="369" t="s">
        <v>6300</v>
      </c>
      <c r="T250" s="362" t="s">
        <v>6301</v>
      </c>
      <c r="U250" s="362" t="s">
        <v>6302</v>
      </c>
      <c r="V250" s="362"/>
      <c r="W250" s="362" t="s">
        <v>6303</v>
      </c>
      <c r="X250" s="361" t="s">
        <v>6304</v>
      </c>
      <c r="Y250" s="361"/>
      <c r="Z250" s="361"/>
      <c r="AA250" s="366" t="s">
        <v>6305</v>
      </c>
      <c r="AB250" s="362" t="s">
        <v>6306</v>
      </c>
      <c r="AC250" s="362" t="s">
        <v>19</v>
      </c>
      <c r="AD250" s="362" t="s">
        <v>40</v>
      </c>
      <c r="AE250" s="362"/>
      <c r="AF250" s="362" t="s">
        <v>6171</v>
      </c>
      <c r="AG250" s="362" t="b">
        <v>0</v>
      </c>
      <c r="AH250" s="362"/>
      <c r="AI250" s="362" t="s">
        <v>6307</v>
      </c>
      <c r="AJ250" s="362"/>
      <c r="AK250" s="362"/>
      <c r="AL250" s="362"/>
      <c r="AM250" s="362"/>
      <c r="AN250" s="361"/>
      <c r="AO250" s="445" t="s">
        <v>5839</v>
      </c>
      <c r="AP250" s="445" t="s">
        <v>5839</v>
      </c>
      <c r="AQ250" s="445" t="s">
        <v>5839</v>
      </c>
    </row>
    <row r="251" spans="1:43" ht="14.5" hidden="1" x14ac:dyDescent="0.35">
      <c r="A251" s="362">
        <v>249</v>
      </c>
      <c r="B251" s="362" t="s">
        <v>969</v>
      </c>
      <c r="C251" s="362">
        <v>472</v>
      </c>
      <c r="D251" s="362" t="s">
        <v>172</v>
      </c>
      <c r="E251" s="362"/>
      <c r="F251" s="362" t="s">
        <v>63</v>
      </c>
      <c r="G251" s="362" t="s">
        <v>63</v>
      </c>
      <c r="H251" s="362" t="s">
        <v>63</v>
      </c>
      <c r="I251" s="362" t="s">
        <v>948</v>
      </c>
      <c r="J251" s="361" t="s">
        <v>970</v>
      </c>
      <c r="K251" s="362"/>
      <c r="L251" s="362" t="s">
        <v>90</v>
      </c>
      <c r="M251" s="362" t="s">
        <v>9</v>
      </c>
      <c r="N251" s="362" t="s">
        <v>90</v>
      </c>
      <c r="O251" s="362" t="s">
        <v>90</v>
      </c>
      <c r="P251" s="489" t="s">
        <v>971</v>
      </c>
      <c r="Q251" s="374"/>
      <c r="R251" s="374"/>
      <c r="S251" s="374"/>
      <c r="T251" s="362"/>
      <c r="U251" s="362"/>
      <c r="V251" s="362"/>
      <c r="W251" s="362"/>
      <c r="X251" s="362"/>
      <c r="Y251" s="362"/>
      <c r="Z251" s="362"/>
      <c r="AA251" s="366"/>
      <c r="AB251" s="363"/>
      <c r="AC251" s="362" t="s">
        <v>19</v>
      </c>
      <c r="AD251" s="362" t="s">
        <v>40</v>
      </c>
      <c r="AE251" s="362"/>
      <c r="AF251" s="362" t="s">
        <v>6171</v>
      </c>
      <c r="AG251" s="362" t="b">
        <v>0</v>
      </c>
      <c r="AH251" s="362"/>
      <c r="AI251" s="362"/>
      <c r="AJ251" s="362"/>
      <c r="AK251" s="362"/>
      <c r="AL251" s="362"/>
      <c r="AM251" s="362"/>
      <c r="AN251" s="361"/>
      <c r="AO251" s="445" t="s">
        <v>5839</v>
      </c>
      <c r="AP251" s="445" t="s">
        <v>5839</v>
      </c>
      <c r="AQ251" s="445" t="s">
        <v>5839</v>
      </c>
    </row>
    <row r="252" spans="1:43" ht="43.5" hidden="1" x14ac:dyDescent="0.35">
      <c r="A252" s="362">
        <v>250</v>
      </c>
      <c r="B252" s="362" t="s">
        <v>972</v>
      </c>
      <c r="C252" s="362">
        <v>472</v>
      </c>
      <c r="D252" s="362" t="s">
        <v>172</v>
      </c>
      <c r="E252" s="362"/>
      <c r="F252" s="362" t="s">
        <v>63</v>
      </c>
      <c r="G252" s="362" t="s">
        <v>63</v>
      </c>
      <c r="H252" s="362" t="s">
        <v>63</v>
      </c>
      <c r="I252" s="362" t="s">
        <v>898</v>
      </c>
      <c r="J252" s="361" t="s">
        <v>973</v>
      </c>
      <c r="K252" s="362"/>
      <c r="L252" s="362" t="s">
        <v>90</v>
      </c>
      <c r="M252" s="362" t="s">
        <v>9</v>
      </c>
      <c r="N252" s="362" t="s">
        <v>90</v>
      </c>
      <c r="O252" s="362" t="s">
        <v>90</v>
      </c>
      <c r="P252" s="482" t="s">
        <v>974</v>
      </c>
      <c r="Q252" s="362"/>
      <c r="R252" s="362"/>
      <c r="S252" s="362"/>
      <c r="T252" s="362"/>
      <c r="U252" s="362"/>
      <c r="V252" s="362"/>
      <c r="W252" s="362"/>
      <c r="X252" s="362"/>
      <c r="Y252" s="362"/>
      <c r="Z252" s="362"/>
      <c r="AA252" s="366"/>
      <c r="AB252" s="362"/>
      <c r="AC252" s="362" t="s">
        <v>19</v>
      </c>
      <c r="AD252" s="362" t="s">
        <v>40</v>
      </c>
      <c r="AE252" s="362"/>
      <c r="AF252" s="362" t="s">
        <v>6308</v>
      </c>
      <c r="AG252" s="362" t="b">
        <v>0</v>
      </c>
      <c r="AH252" s="362"/>
      <c r="AI252" s="362"/>
      <c r="AJ252" s="362"/>
      <c r="AK252" s="362"/>
      <c r="AL252" s="362"/>
      <c r="AM252" s="362"/>
      <c r="AN252" s="361"/>
      <c r="AO252" s="445" t="s">
        <v>9</v>
      </c>
      <c r="AP252" s="445" t="s">
        <v>9</v>
      </c>
      <c r="AQ252" s="445" t="s">
        <v>9</v>
      </c>
    </row>
    <row r="253" spans="1:43" ht="43.5" hidden="1" x14ac:dyDescent="0.35">
      <c r="A253" s="362">
        <v>251</v>
      </c>
      <c r="B253" s="362" t="s">
        <v>976</v>
      </c>
      <c r="C253" s="362">
        <v>472</v>
      </c>
      <c r="D253" s="362" t="s">
        <v>172</v>
      </c>
      <c r="E253" s="362"/>
      <c r="F253" s="362" t="s">
        <v>63</v>
      </c>
      <c r="G253" s="362" t="s">
        <v>63</v>
      </c>
      <c r="H253" s="362" t="s">
        <v>63</v>
      </c>
      <c r="I253" s="362" t="s">
        <v>898</v>
      </c>
      <c r="J253" s="361" t="s">
        <v>977</v>
      </c>
      <c r="K253" s="362"/>
      <c r="L253" s="362" t="s">
        <v>90</v>
      </c>
      <c r="M253" s="362" t="s">
        <v>9</v>
      </c>
      <c r="N253" s="362" t="s">
        <v>90</v>
      </c>
      <c r="O253" s="362" t="s">
        <v>90</v>
      </c>
      <c r="P253" s="482" t="s">
        <v>974</v>
      </c>
      <c r="Q253" s="362"/>
      <c r="R253" s="362"/>
      <c r="S253" s="362"/>
      <c r="T253" s="362"/>
      <c r="U253" s="362"/>
      <c r="V253" s="362"/>
      <c r="W253" s="362"/>
      <c r="X253" s="362"/>
      <c r="Y253" s="362"/>
      <c r="Z253" s="362"/>
      <c r="AA253" s="366"/>
      <c r="AB253" s="362"/>
      <c r="AC253" s="362" t="s">
        <v>19</v>
      </c>
      <c r="AD253" s="362" t="s">
        <v>40</v>
      </c>
      <c r="AE253" s="362"/>
      <c r="AF253" s="362" t="s">
        <v>6308</v>
      </c>
      <c r="AG253" s="362" t="b">
        <v>0</v>
      </c>
      <c r="AH253" s="362"/>
      <c r="AI253" s="362"/>
      <c r="AJ253" s="362"/>
      <c r="AK253" s="362"/>
      <c r="AL253" s="362"/>
      <c r="AM253" s="362"/>
      <c r="AN253" s="361"/>
      <c r="AO253" s="445" t="s">
        <v>9</v>
      </c>
      <c r="AP253" s="445" t="s">
        <v>9</v>
      </c>
      <c r="AQ253" s="445" t="s">
        <v>9</v>
      </c>
    </row>
    <row r="254" spans="1:43" ht="14.5" hidden="1" x14ac:dyDescent="0.35">
      <c r="A254" s="362">
        <v>252</v>
      </c>
      <c r="B254" s="362" t="s">
        <v>978</v>
      </c>
      <c r="C254" s="362">
        <v>472</v>
      </c>
      <c r="D254" s="362" t="s">
        <v>172</v>
      </c>
      <c r="E254" s="362"/>
      <c r="F254" s="362" t="s">
        <v>63</v>
      </c>
      <c r="G254" s="362" t="s">
        <v>63</v>
      </c>
      <c r="H254" s="362" t="s">
        <v>63</v>
      </c>
      <c r="I254" s="362" t="s">
        <v>24</v>
      </c>
      <c r="J254" s="361" t="s">
        <v>979</v>
      </c>
      <c r="K254" s="362"/>
      <c r="L254" s="362" t="s">
        <v>90</v>
      </c>
      <c r="M254" s="362" t="s">
        <v>180</v>
      </c>
      <c r="N254" s="362" t="s">
        <v>90</v>
      </c>
      <c r="O254" s="362" t="s">
        <v>90</v>
      </c>
      <c r="P254" s="482"/>
      <c r="Q254" s="362"/>
      <c r="R254" s="362"/>
      <c r="S254" s="362"/>
      <c r="T254" s="362"/>
      <c r="U254" s="362"/>
      <c r="V254" s="362"/>
      <c r="W254" s="362"/>
      <c r="X254" s="362"/>
      <c r="Y254" s="362"/>
      <c r="Z254" s="362"/>
      <c r="AA254" s="366"/>
      <c r="AB254" s="367"/>
      <c r="AC254" s="362" t="s">
        <v>19</v>
      </c>
      <c r="AD254" s="362" t="s">
        <v>8</v>
      </c>
      <c r="AE254" s="362">
        <v>0</v>
      </c>
      <c r="AF254" s="362" t="s">
        <v>6160</v>
      </c>
      <c r="AG254" s="362" t="b">
        <v>1</v>
      </c>
      <c r="AH254" s="362"/>
      <c r="AI254" s="362"/>
      <c r="AJ254" s="362"/>
      <c r="AK254" s="362"/>
      <c r="AL254" s="362"/>
      <c r="AM254" s="368">
        <v>45806</v>
      </c>
      <c r="AN254" s="361" t="s">
        <v>980</v>
      </c>
      <c r="AO254" s="445" t="s">
        <v>539</v>
      </c>
      <c r="AP254" s="445" t="s">
        <v>5841</v>
      </c>
      <c r="AQ254" s="445" t="s">
        <v>5841</v>
      </c>
    </row>
    <row r="255" spans="1:43" ht="72.5" hidden="1" x14ac:dyDescent="0.35">
      <c r="A255" s="362">
        <v>253</v>
      </c>
      <c r="B255" s="362" t="s">
        <v>981</v>
      </c>
      <c r="C255" s="362">
        <v>472</v>
      </c>
      <c r="D255" s="362" t="s">
        <v>172</v>
      </c>
      <c r="E255" s="362"/>
      <c r="F255" s="362" t="s">
        <v>63</v>
      </c>
      <c r="G255" s="362" t="s">
        <v>63</v>
      </c>
      <c r="H255" s="362" t="s">
        <v>63</v>
      </c>
      <c r="I255" s="362" t="s">
        <v>26</v>
      </c>
      <c r="J255" s="361" t="s">
        <v>982</v>
      </c>
      <c r="K255" s="362"/>
      <c r="L255" s="362" t="s">
        <v>90</v>
      </c>
      <c r="M255" s="362" t="s">
        <v>9</v>
      </c>
      <c r="N255" s="362" t="s">
        <v>90</v>
      </c>
      <c r="O255" s="362" t="s">
        <v>90</v>
      </c>
      <c r="P255" s="484" t="s">
        <v>983</v>
      </c>
      <c r="Q255" s="369"/>
      <c r="R255" s="369"/>
      <c r="S255" s="369"/>
      <c r="T255" s="362"/>
      <c r="U255" s="362"/>
      <c r="V255" s="362"/>
      <c r="W255" s="362"/>
      <c r="X255" s="362"/>
      <c r="Y255" s="362"/>
      <c r="Z255" s="362"/>
      <c r="AA255" s="366"/>
      <c r="AB255" s="362"/>
      <c r="AC255" s="362" t="s">
        <v>19</v>
      </c>
      <c r="AD255" s="362" t="s">
        <v>8</v>
      </c>
      <c r="AE255" s="362"/>
      <c r="AF255" s="362" t="s">
        <v>6171</v>
      </c>
      <c r="AG255" s="362" t="b">
        <v>0</v>
      </c>
      <c r="AH255" s="362"/>
      <c r="AI255" s="362"/>
      <c r="AJ255" s="362"/>
      <c r="AK255" s="362"/>
      <c r="AL255" s="362"/>
      <c r="AM255" s="368">
        <v>45979</v>
      </c>
      <c r="AN255" s="361" t="s">
        <v>6189</v>
      </c>
      <c r="AO255" s="445" t="s">
        <v>6190</v>
      </c>
      <c r="AP255" s="445" t="s">
        <v>6190</v>
      </c>
      <c r="AQ255" s="445" t="s">
        <v>5839</v>
      </c>
    </row>
    <row r="256" spans="1:43" ht="14.5" hidden="1" x14ac:dyDescent="0.35">
      <c r="A256" s="362">
        <v>254</v>
      </c>
      <c r="B256" s="362" t="s">
        <v>984</v>
      </c>
      <c r="C256" s="362">
        <v>472</v>
      </c>
      <c r="D256" s="362" t="s">
        <v>172</v>
      </c>
      <c r="E256" s="362"/>
      <c r="F256" s="362" t="s">
        <v>63</v>
      </c>
      <c r="G256" s="362" t="s">
        <v>63</v>
      </c>
      <c r="H256" s="362" t="s">
        <v>63</v>
      </c>
      <c r="I256" s="362" t="s">
        <v>898</v>
      </c>
      <c r="J256" s="361" t="s">
        <v>985</v>
      </c>
      <c r="K256" s="362"/>
      <c r="L256" s="362" t="s">
        <v>90</v>
      </c>
      <c r="M256" s="362" t="s">
        <v>9</v>
      </c>
      <c r="N256" s="362" t="s">
        <v>90</v>
      </c>
      <c r="O256" s="362" t="s">
        <v>90</v>
      </c>
      <c r="P256" s="482"/>
      <c r="Q256" s="362"/>
      <c r="R256" s="362"/>
      <c r="S256" s="362"/>
      <c r="T256" s="362"/>
      <c r="U256" s="362"/>
      <c r="V256" s="362"/>
      <c r="W256" s="362"/>
      <c r="X256" s="362"/>
      <c r="Y256" s="362"/>
      <c r="Z256" s="362"/>
      <c r="AA256" s="366"/>
      <c r="AB256" s="367"/>
      <c r="AC256" s="362" t="s">
        <v>19</v>
      </c>
      <c r="AD256" s="362" t="s">
        <v>8</v>
      </c>
      <c r="AE256" s="362">
        <v>0</v>
      </c>
      <c r="AF256" s="362" t="s">
        <v>6160</v>
      </c>
      <c r="AG256" s="362" t="b">
        <v>1</v>
      </c>
      <c r="AH256" s="362"/>
      <c r="AI256" s="362"/>
      <c r="AJ256" s="362"/>
      <c r="AK256" s="362"/>
      <c r="AL256" s="362"/>
      <c r="AM256" s="368"/>
      <c r="AN256" s="361" t="s">
        <v>986</v>
      </c>
      <c r="AO256" s="445" t="s">
        <v>539</v>
      </c>
      <c r="AP256" s="445" t="s">
        <v>5841</v>
      </c>
      <c r="AQ256" s="445" t="s">
        <v>5840</v>
      </c>
    </row>
    <row r="257" spans="1:43" ht="43.5" hidden="1" x14ac:dyDescent="0.35">
      <c r="A257" s="362">
        <v>255</v>
      </c>
      <c r="B257" s="362" t="s">
        <v>987</v>
      </c>
      <c r="C257" s="362">
        <v>472</v>
      </c>
      <c r="D257" s="362" t="s">
        <v>172</v>
      </c>
      <c r="E257" s="362"/>
      <c r="F257" s="362" t="s">
        <v>63</v>
      </c>
      <c r="G257" s="362" t="s">
        <v>63</v>
      </c>
      <c r="H257" s="362" t="s">
        <v>63</v>
      </c>
      <c r="I257" s="362" t="s">
        <v>25</v>
      </c>
      <c r="J257" s="361" t="s">
        <v>988</v>
      </c>
      <c r="K257" s="362"/>
      <c r="L257" s="362" t="s">
        <v>90</v>
      </c>
      <c r="M257" s="362" t="s">
        <v>9</v>
      </c>
      <c r="N257" s="362" t="s">
        <v>90</v>
      </c>
      <c r="O257" s="362" t="s">
        <v>90</v>
      </c>
      <c r="P257" s="482" t="s">
        <v>989</v>
      </c>
      <c r="Q257" s="362"/>
      <c r="R257" s="362"/>
      <c r="S257" s="362"/>
      <c r="T257" s="362"/>
      <c r="U257" s="362"/>
      <c r="V257" s="362"/>
      <c r="W257" s="362"/>
      <c r="X257" s="362"/>
      <c r="Y257" s="362"/>
      <c r="Z257" s="362"/>
      <c r="AA257" s="366"/>
      <c r="AB257" s="363"/>
      <c r="AC257" s="362" t="s">
        <v>19</v>
      </c>
      <c r="AD257" s="362" t="s">
        <v>40</v>
      </c>
      <c r="AE257" s="362" t="s">
        <v>989</v>
      </c>
      <c r="AF257" s="362" t="s">
        <v>6171</v>
      </c>
      <c r="AG257" s="362" t="b">
        <v>1</v>
      </c>
      <c r="AH257" s="362"/>
      <c r="AI257" s="362"/>
      <c r="AJ257" s="362"/>
      <c r="AK257" s="362"/>
      <c r="AL257" s="362"/>
      <c r="AM257" s="362"/>
      <c r="AN257" s="361"/>
      <c r="AO257" s="445" t="s">
        <v>5839</v>
      </c>
      <c r="AP257" s="445" t="s">
        <v>5839</v>
      </c>
      <c r="AQ257" s="445" t="s">
        <v>5839</v>
      </c>
    </row>
    <row r="258" spans="1:43" ht="29" hidden="1" x14ac:dyDescent="0.35">
      <c r="A258" s="362">
        <v>256</v>
      </c>
      <c r="B258" s="362" t="s">
        <v>990</v>
      </c>
      <c r="C258" s="362">
        <v>472</v>
      </c>
      <c r="D258" s="362" t="s">
        <v>172</v>
      </c>
      <c r="E258" s="362"/>
      <c r="F258" s="362" t="s">
        <v>63</v>
      </c>
      <c r="G258" s="362" t="s">
        <v>63</v>
      </c>
      <c r="H258" s="362" t="s">
        <v>63</v>
      </c>
      <c r="I258" s="362" t="s">
        <v>898</v>
      </c>
      <c r="J258" s="361" t="s">
        <v>991</v>
      </c>
      <c r="K258" s="362"/>
      <c r="L258" s="362" t="s">
        <v>90</v>
      </c>
      <c r="M258" s="362" t="s">
        <v>9</v>
      </c>
      <c r="N258" s="362" t="s">
        <v>90</v>
      </c>
      <c r="O258" s="362" t="s">
        <v>90</v>
      </c>
      <c r="P258" s="482" t="s">
        <v>992</v>
      </c>
      <c r="Q258" s="362"/>
      <c r="R258" s="362"/>
      <c r="S258" s="362"/>
      <c r="T258" s="362"/>
      <c r="U258" s="362"/>
      <c r="V258" s="362"/>
      <c r="W258" s="362"/>
      <c r="X258" s="362"/>
      <c r="Y258" s="362"/>
      <c r="Z258" s="362"/>
      <c r="AA258" s="366"/>
      <c r="AB258" s="362"/>
      <c r="AC258" s="362" t="s">
        <v>19</v>
      </c>
      <c r="AD258" s="362" t="s">
        <v>40</v>
      </c>
      <c r="AE258" s="362"/>
      <c r="AF258" s="362" t="s">
        <v>40</v>
      </c>
      <c r="AG258" s="362" t="b">
        <v>0</v>
      </c>
      <c r="AH258" s="362"/>
      <c r="AI258" s="362"/>
      <c r="AJ258" s="362"/>
      <c r="AK258" s="362"/>
      <c r="AL258" s="362"/>
      <c r="AM258" s="362"/>
      <c r="AN258" s="361"/>
      <c r="AO258" s="445" t="s">
        <v>9</v>
      </c>
      <c r="AP258" s="445" t="s">
        <v>9</v>
      </c>
      <c r="AQ258" s="445" t="s">
        <v>9</v>
      </c>
    </row>
    <row r="259" spans="1:43" ht="14.5" hidden="1" x14ac:dyDescent="0.35">
      <c r="A259" s="362">
        <v>257</v>
      </c>
      <c r="B259" s="362" t="s">
        <v>993</v>
      </c>
      <c r="C259" s="362">
        <v>472</v>
      </c>
      <c r="D259" s="362" t="s">
        <v>172</v>
      </c>
      <c r="E259" s="362"/>
      <c r="F259" s="362" t="s">
        <v>63</v>
      </c>
      <c r="G259" s="362" t="s">
        <v>63</v>
      </c>
      <c r="H259" s="362" t="s">
        <v>63</v>
      </c>
      <c r="I259" s="362" t="s">
        <v>61</v>
      </c>
      <c r="J259" s="361" t="s">
        <v>994</v>
      </c>
      <c r="K259" s="362"/>
      <c r="L259" s="362" t="s">
        <v>90</v>
      </c>
      <c r="M259" s="362" t="s">
        <v>9</v>
      </c>
      <c r="N259" s="362" t="s">
        <v>90</v>
      </c>
      <c r="O259" s="362" t="s">
        <v>90</v>
      </c>
      <c r="P259" s="482" t="s">
        <v>995</v>
      </c>
      <c r="Q259" s="362"/>
      <c r="R259" s="362"/>
      <c r="S259" s="362"/>
      <c r="T259" s="362"/>
      <c r="U259" s="362"/>
      <c r="V259" s="362"/>
      <c r="W259" s="362"/>
      <c r="X259" s="362"/>
      <c r="Y259" s="362"/>
      <c r="Z259" s="362"/>
      <c r="AA259" s="366"/>
      <c r="AB259" s="362"/>
      <c r="AC259" s="362" t="s">
        <v>19</v>
      </c>
      <c r="AD259" s="362" t="s">
        <v>40</v>
      </c>
      <c r="AE259" s="362"/>
      <c r="AF259" s="362" t="s">
        <v>40</v>
      </c>
      <c r="AG259" s="362" t="b">
        <v>0</v>
      </c>
      <c r="AH259" s="362"/>
      <c r="AI259" s="362"/>
      <c r="AJ259" s="362"/>
      <c r="AK259" s="362"/>
      <c r="AL259" s="362"/>
      <c r="AM259" s="362"/>
      <c r="AN259" s="361"/>
      <c r="AO259" s="445" t="s">
        <v>9</v>
      </c>
      <c r="AP259" s="445" t="s">
        <v>9</v>
      </c>
      <c r="AQ259" s="445" t="s">
        <v>9</v>
      </c>
    </row>
    <row r="260" spans="1:43" ht="14.5" hidden="1" x14ac:dyDescent="0.35">
      <c r="A260" s="362">
        <v>258</v>
      </c>
      <c r="B260" s="362" t="s">
        <v>996</v>
      </c>
      <c r="C260" s="362">
        <v>472</v>
      </c>
      <c r="D260" s="362" t="s">
        <v>172</v>
      </c>
      <c r="E260" s="362"/>
      <c r="F260" s="362" t="s">
        <v>63</v>
      </c>
      <c r="G260" s="362" t="s">
        <v>63</v>
      </c>
      <c r="H260" s="362" t="s">
        <v>63</v>
      </c>
      <c r="I260" s="362" t="s">
        <v>997</v>
      </c>
      <c r="J260" s="361" t="s">
        <v>998</v>
      </c>
      <c r="K260" s="362"/>
      <c r="L260" s="362" t="s">
        <v>90</v>
      </c>
      <c r="M260" s="362" t="s">
        <v>9</v>
      </c>
      <c r="N260" s="362" t="s">
        <v>90</v>
      </c>
      <c r="O260" s="362" t="s">
        <v>90</v>
      </c>
      <c r="P260" s="482" t="s">
        <v>995</v>
      </c>
      <c r="Q260" s="362"/>
      <c r="R260" s="362"/>
      <c r="S260" s="362"/>
      <c r="T260" s="362"/>
      <c r="U260" s="362"/>
      <c r="V260" s="362"/>
      <c r="W260" s="362"/>
      <c r="X260" s="362"/>
      <c r="Y260" s="362"/>
      <c r="Z260" s="362"/>
      <c r="AA260" s="366"/>
      <c r="AB260" s="362"/>
      <c r="AC260" s="362" t="s">
        <v>19</v>
      </c>
      <c r="AD260" s="362" t="s">
        <v>40</v>
      </c>
      <c r="AE260" s="362"/>
      <c r="AF260" s="362" t="s">
        <v>40</v>
      </c>
      <c r="AG260" s="362" t="b">
        <v>0</v>
      </c>
      <c r="AH260" s="362"/>
      <c r="AI260" s="362"/>
      <c r="AJ260" s="362"/>
      <c r="AK260" s="362"/>
      <c r="AL260" s="362"/>
      <c r="AM260" s="362"/>
      <c r="AN260" s="361"/>
      <c r="AO260" s="445" t="s">
        <v>9</v>
      </c>
      <c r="AP260" s="445" t="s">
        <v>9</v>
      </c>
      <c r="AQ260" s="445" t="s">
        <v>9</v>
      </c>
    </row>
    <row r="261" spans="1:43" ht="14.5" hidden="1" x14ac:dyDescent="0.35">
      <c r="A261" s="362">
        <v>259</v>
      </c>
      <c r="B261" s="362" t="s">
        <v>999</v>
      </c>
      <c r="C261" s="362">
        <v>472</v>
      </c>
      <c r="D261" s="362" t="s">
        <v>172</v>
      </c>
      <c r="E261" s="362"/>
      <c r="F261" s="362" t="s">
        <v>63</v>
      </c>
      <c r="G261" s="362" t="s">
        <v>63</v>
      </c>
      <c r="H261" s="362" t="s">
        <v>63</v>
      </c>
      <c r="I261" s="362" t="s">
        <v>997</v>
      </c>
      <c r="J261" s="361" t="s">
        <v>1000</v>
      </c>
      <c r="K261" s="362"/>
      <c r="L261" s="362" t="s">
        <v>90</v>
      </c>
      <c r="M261" s="362" t="s">
        <v>9</v>
      </c>
      <c r="N261" s="362" t="s">
        <v>90</v>
      </c>
      <c r="O261" s="362" t="s">
        <v>90</v>
      </c>
      <c r="P261" s="482" t="s">
        <v>995</v>
      </c>
      <c r="Q261" s="362"/>
      <c r="R261" s="362"/>
      <c r="S261" s="362"/>
      <c r="T261" s="362"/>
      <c r="U261" s="362"/>
      <c r="V261" s="362"/>
      <c r="W261" s="362"/>
      <c r="X261" s="362"/>
      <c r="Y261" s="362"/>
      <c r="Z261" s="362"/>
      <c r="AA261" s="366"/>
      <c r="AB261" s="362"/>
      <c r="AC261" s="362" t="s">
        <v>19</v>
      </c>
      <c r="AD261" s="362" t="s">
        <v>40</v>
      </c>
      <c r="AE261" s="362"/>
      <c r="AF261" s="362" t="s">
        <v>101</v>
      </c>
      <c r="AG261" s="362" t="b">
        <v>0</v>
      </c>
      <c r="AH261" s="362"/>
      <c r="AI261" s="362"/>
      <c r="AJ261" s="362"/>
      <c r="AK261" s="362"/>
      <c r="AL261" s="362"/>
      <c r="AM261" s="362"/>
      <c r="AN261" s="361"/>
      <c r="AO261" s="445" t="s">
        <v>9</v>
      </c>
      <c r="AP261" s="445" t="s">
        <v>9</v>
      </c>
      <c r="AQ261" s="445" t="s">
        <v>9</v>
      </c>
    </row>
    <row r="262" spans="1:43" ht="58" hidden="1" x14ac:dyDescent="0.35">
      <c r="A262" s="362">
        <v>260</v>
      </c>
      <c r="B262" s="362" t="s">
        <v>1001</v>
      </c>
      <c r="C262" s="362">
        <v>472</v>
      </c>
      <c r="D262" s="362" t="s">
        <v>172</v>
      </c>
      <c r="E262" s="362"/>
      <c r="F262" s="362" t="s">
        <v>63</v>
      </c>
      <c r="G262" s="362" t="s">
        <v>63</v>
      </c>
      <c r="H262" s="362" t="s">
        <v>63</v>
      </c>
      <c r="I262" s="362" t="s">
        <v>1002</v>
      </c>
      <c r="J262" s="361" t="s">
        <v>1003</v>
      </c>
      <c r="K262" s="362"/>
      <c r="L262" s="362" t="s">
        <v>90</v>
      </c>
      <c r="M262" s="362" t="s">
        <v>9</v>
      </c>
      <c r="N262" s="362" t="s">
        <v>90</v>
      </c>
      <c r="O262" s="362" t="s">
        <v>90</v>
      </c>
      <c r="P262" s="482" t="s">
        <v>1004</v>
      </c>
      <c r="Q262" s="362"/>
      <c r="R262" s="362"/>
      <c r="S262" s="362"/>
      <c r="T262" s="362"/>
      <c r="U262" s="362"/>
      <c r="V262" s="362"/>
      <c r="W262" s="362"/>
      <c r="X262" s="362"/>
      <c r="Y262" s="362"/>
      <c r="Z262" s="362"/>
      <c r="AA262" s="366"/>
      <c r="AB262" s="362"/>
      <c r="AC262" s="362" t="s">
        <v>19</v>
      </c>
      <c r="AD262" s="362" t="s">
        <v>8</v>
      </c>
      <c r="AE262" s="362"/>
      <c r="AF262" s="362" t="s">
        <v>6171</v>
      </c>
      <c r="AG262" s="362" t="b">
        <v>0</v>
      </c>
      <c r="AH262" s="362"/>
      <c r="AI262" s="362"/>
      <c r="AJ262" s="362"/>
      <c r="AK262" s="362"/>
      <c r="AL262" s="362"/>
      <c r="AM262" s="368">
        <v>45979</v>
      </c>
      <c r="AN262" s="361" t="s">
        <v>6189</v>
      </c>
      <c r="AO262" s="445" t="s">
        <v>6190</v>
      </c>
      <c r="AP262" s="445" t="s">
        <v>6190</v>
      </c>
      <c r="AQ262" s="445" t="s">
        <v>5839</v>
      </c>
    </row>
    <row r="263" spans="1:43" ht="72.5" hidden="1" x14ac:dyDescent="0.35">
      <c r="A263" s="362">
        <v>261</v>
      </c>
      <c r="B263" s="362" t="s">
        <v>1005</v>
      </c>
      <c r="C263" s="362">
        <v>472</v>
      </c>
      <c r="D263" s="362" t="s">
        <v>172</v>
      </c>
      <c r="E263" s="362"/>
      <c r="F263" s="362" t="s">
        <v>63</v>
      </c>
      <c r="G263" s="362" t="s">
        <v>63</v>
      </c>
      <c r="H263" s="362" t="s">
        <v>63</v>
      </c>
      <c r="I263" s="362" t="s">
        <v>1006</v>
      </c>
      <c r="J263" s="361" t="s">
        <v>1007</v>
      </c>
      <c r="K263" s="362"/>
      <c r="L263" s="362" t="s">
        <v>90</v>
      </c>
      <c r="M263" s="362" t="s">
        <v>9</v>
      </c>
      <c r="N263" s="362" t="s">
        <v>90</v>
      </c>
      <c r="O263" s="362" t="s">
        <v>90</v>
      </c>
      <c r="P263" s="482" t="s">
        <v>1008</v>
      </c>
      <c r="Q263" s="362"/>
      <c r="R263" s="362"/>
      <c r="S263" s="362"/>
      <c r="T263" s="362"/>
      <c r="U263" s="362"/>
      <c r="V263" s="362"/>
      <c r="W263" s="362"/>
      <c r="X263" s="362"/>
      <c r="Y263" s="362"/>
      <c r="Z263" s="362"/>
      <c r="AA263" s="366"/>
      <c r="AB263" s="362"/>
      <c r="AC263" s="362" t="s">
        <v>19</v>
      </c>
      <c r="AD263" s="362" t="s">
        <v>40</v>
      </c>
      <c r="AE263" s="362"/>
      <c r="AF263" s="362" t="s">
        <v>6171</v>
      </c>
      <c r="AG263" s="362" t="b">
        <v>0</v>
      </c>
      <c r="AH263" s="362"/>
      <c r="AI263" s="362"/>
      <c r="AJ263" s="362"/>
      <c r="AK263" s="362"/>
      <c r="AL263" s="362"/>
      <c r="AM263" s="362"/>
      <c r="AN263" s="361"/>
      <c r="AO263" s="445" t="s">
        <v>5839</v>
      </c>
      <c r="AP263" s="445" t="s">
        <v>5839</v>
      </c>
      <c r="AQ263" s="445" t="s">
        <v>5839</v>
      </c>
    </row>
    <row r="264" spans="1:43" ht="43.5" hidden="1" x14ac:dyDescent="0.35">
      <c r="A264" s="362">
        <v>262</v>
      </c>
      <c r="B264" s="362" t="s">
        <v>1009</v>
      </c>
      <c r="C264" s="362">
        <v>472</v>
      </c>
      <c r="D264" s="362" t="s">
        <v>172</v>
      </c>
      <c r="E264" s="362"/>
      <c r="F264" s="362" t="s">
        <v>63</v>
      </c>
      <c r="G264" s="362" t="s">
        <v>63</v>
      </c>
      <c r="H264" s="362" t="s">
        <v>63</v>
      </c>
      <c r="I264" s="362" t="s">
        <v>1010</v>
      </c>
      <c r="J264" s="361" t="s">
        <v>1011</v>
      </c>
      <c r="K264" s="362"/>
      <c r="L264" s="362" t="s">
        <v>90</v>
      </c>
      <c r="M264" s="362" t="s">
        <v>9</v>
      </c>
      <c r="N264" s="362" t="s">
        <v>90</v>
      </c>
      <c r="O264" s="362" t="s">
        <v>90</v>
      </c>
      <c r="P264" s="482" t="s">
        <v>1012</v>
      </c>
      <c r="Q264" s="362"/>
      <c r="R264" s="362"/>
      <c r="S264" s="362"/>
      <c r="T264" s="362"/>
      <c r="U264" s="362"/>
      <c r="V264" s="362"/>
      <c r="W264" s="362"/>
      <c r="X264" s="362"/>
      <c r="Y264" s="362"/>
      <c r="Z264" s="362"/>
      <c r="AA264" s="366"/>
      <c r="AB264" s="362"/>
      <c r="AC264" s="362" t="s">
        <v>19</v>
      </c>
      <c r="AD264" s="362" t="s">
        <v>40</v>
      </c>
      <c r="AE264" s="362"/>
      <c r="AF264" s="362" t="s">
        <v>51</v>
      </c>
      <c r="AG264" s="362" t="b">
        <v>0</v>
      </c>
      <c r="AH264" s="362"/>
      <c r="AI264" s="362"/>
      <c r="AJ264" s="362"/>
      <c r="AK264" s="362"/>
      <c r="AL264" s="362"/>
      <c r="AM264" s="362"/>
      <c r="AN264" s="361"/>
      <c r="AO264" s="445" t="s">
        <v>9</v>
      </c>
      <c r="AP264" s="445" t="s">
        <v>9</v>
      </c>
      <c r="AQ264" s="445" t="s">
        <v>9</v>
      </c>
    </row>
    <row r="265" spans="1:43" ht="29" hidden="1" x14ac:dyDescent="0.35">
      <c r="A265" s="362">
        <v>263</v>
      </c>
      <c r="B265" s="362" t="s">
        <v>1013</v>
      </c>
      <c r="C265" s="362">
        <v>472</v>
      </c>
      <c r="D265" s="362" t="s">
        <v>172</v>
      </c>
      <c r="E265" s="362"/>
      <c r="F265" s="362" t="s">
        <v>63</v>
      </c>
      <c r="G265" s="362" t="s">
        <v>63</v>
      </c>
      <c r="H265" s="362" t="s">
        <v>63</v>
      </c>
      <c r="I265" s="362" t="s">
        <v>242</v>
      </c>
      <c r="J265" s="361" t="s">
        <v>1014</v>
      </c>
      <c r="K265" s="362"/>
      <c r="L265" s="362" t="s">
        <v>90</v>
      </c>
      <c r="M265" s="362" t="s">
        <v>9</v>
      </c>
      <c r="N265" s="362" t="s">
        <v>90</v>
      </c>
      <c r="O265" s="362" t="s">
        <v>90</v>
      </c>
      <c r="P265" s="482" t="s">
        <v>1015</v>
      </c>
      <c r="Q265" s="362"/>
      <c r="R265" s="362"/>
      <c r="S265" s="362"/>
      <c r="T265" s="362"/>
      <c r="U265" s="362"/>
      <c r="V265" s="362"/>
      <c r="W265" s="362"/>
      <c r="X265" s="362"/>
      <c r="Y265" s="362"/>
      <c r="Z265" s="362"/>
      <c r="AA265" s="366"/>
      <c r="AB265" s="362"/>
      <c r="AC265" s="362" t="s">
        <v>19</v>
      </c>
      <c r="AD265" s="362" t="s">
        <v>40</v>
      </c>
      <c r="AE265" s="362"/>
      <c r="AF265" s="362" t="s">
        <v>6308</v>
      </c>
      <c r="AG265" s="362" t="b">
        <v>0</v>
      </c>
      <c r="AH265" s="362"/>
      <c r="AI265" s="362"/>
      <c r="AJ265" s="362"/>
      <c r="AK265" s="362"/>
      <c r="AL265" s="362"/>
      <c r="AM265" s="362"/>
      <c r="AN265" s="361"/>
      <c r="AO265" s="445" t="s">
        <v>9</v>
      </c>
      <c r="AP265" s="445" t="s">
        <v>9</v>
      </c>
      <c r="AQ265" s="445" t="s">
        <v>9</v>
      </c>
    </row>
    <row r="266" spans="1:43" ht="101.5" hidden="1" x14ac:dyDescent="0.35">
      <c r="A266" s="362">
        <v>264</v>
      </c>
      <c r="B266" s="362" t="s">
        <v>1016</v>
      </c>
      <c r="C266" s="362">
        <v>472</v>
      </c>
      <c r="D266" s="362" t="s">
        <v>172</v>
      </c>
      <c r="E266" s="362"/>
      <c r="F266" s="362" t="s">
        <v>63</v>
      </c>
      <c r="G266" s="362" t="s">
        <v>63</v>
      </c>
      <c r="H266" s="362" t="s">
        <v>63</v>
      </c>
      <c r="I266" s="362" t="s">
        <v>242</v>
      </c>
      <c r="J266" s="361" t="s">
        <v>1017</v>
      </c>
      <c r="K266" s="362"/>
      <c r="L266" s="362" t="s">
        <v>90</v>
      </c>
      <c r="M266" s="362" t="s">
        <v>9</v>
      </c>
      <c r="N266" s="362" t="s">
        <v>90</v>
      </c>
      <c r="O266" s="362" t="s">
        <v>90</v>
      </c>
      <c r="P266" s="482" t="s">
        <v>6309</v>
      </c>
      <c r="Q266" s="362"/>
      <c r="R266" s="362"/>
      <c r="S266" s="362"/>
      <c r="T266" s="362"/>
      <c r="U266" s="362"/>
      <c r="V266" s="362"/>
      <c r="W266" s="362"/>
      <c r="X266" s="362"/>
      <c r="Y266" s="362"/>
      <c r="Z266" s="362"/>
      <c r="AA266" s="366"/>
      <c r="AB266" s="362"/>
      <c r="AC266" s="362" t="s">
        <v>19</v>
      </c>
      <c r="AD266" s="362" t="s">
        <v>40</v>
      </c>
      <c r="AE266" s="362" t="s">
        <v>6310</v>
      </c>
      <c r="AF266" s="362" t="s">
        <v>6171</v>
      </c>
      <c r="AG266" s="362" t="b">
        <v>0</v>
      </c>
      <c r="AH266" s="362"/>
      <c r="AI266" s="362"/>
      <c r="AJ266" s="362"/>
      <c r="AK266" s="362"/>
      <c r="AL266" s="362"/>
      <c r="AM266" s="362"/>
      <c r="AN266" s="361"/>
      <c r="AO266" s="445" t="s">
        <v>6311</v>
      </c>
      <c r="AP266" s="445" t="s">
        <v>6311</v>
      </c>
      <c r="AQ266" s="445" t="s">
        <v>5839</v>
      </c>
    </row>
    <row r="267" spans="1:43" ht="29" hidden="1" x14ac:dyDescent="0.35">
      <c r="A267" s="362">
        <v>265</v>
      </c>
      <c r="B267" s="362" t="s">
        <v>1019</v>
      </c>
      <c r="C267" s="362">
        <v>472</v>
      </c>
      <c r="D267" s="362" t="s">
        <v>172</v>
      </c>
      <c r="E267" s="362"/>
      <c r="F267" s="362" t="s">
        <v>63</v>
      </c>
      <c r="G267" s="362" t="s">
        <v>63</v>
      </c>
      <c r="H267" s="362" t="s">
        <v>63</v>
      </c>
      <c r="I267" s="362" t="s">
        <v>242</v>
      </c>
      <c r="J267" s="361" t="s">
        <v>1020</v>
      </c>
      <c r="K267" s="362"/>
      <c r="L267" s="362" t="s">
        <v>90</v>
      </c>
      <c r="M267" s="362" t="s">
        <v>9</v>
      </c>
      <c r="N267" s="362" t="s">
        <v>90</v>
      </c>
      <c r="O267" s="362" t="s">
        <v>90</v>
      </c>
      <c r="P267" s="482" t="s">
        <v>1021</v>
      </c>
      <c r="Q267" s="362"/>
      <c r="R267" s="362"/>
      <c r="S267" s="362"/>
      <c r="T267" s="362"/>
      <c r="U267" s="362"/>
      <c r="V267" s="362"/>
      <c r="W267" s="362"/>
      <c r="X267" s="362"/>
      <c r="Y267" s="362"/>
      <c r="Z267" s="362"/>
      <c r="AA267" s="366"/>
      <c r="AB267" s="362"/>
      <c r="AC267" s="362" t="s">
        <v>19</v>
      </c>
      <c r="AD267" s="362" t="s">
        <v>40</v>
      </c>
      <c r="AE267" s="362"/>
      <c r="AF267" s="362" t="s">
        <v>6308</v>
      </c>
      <c r="AG267" s="362" t="b">
        <v>0</v>
      </c>
      <c r="AH267" s="362"/>
      <c r="AI267" s="362"/>
      <c r="AJ267" s="362"/>
      <c r="AK267" s="362"/>
      <c r="AL267" s="362"/>
      <c r="AM267" s="362"/>
      <c r="AN267" s="361"/>
      <c r="AO267" s="445" t="s">
        <v>9</v>
      </c>
      <c r="AP267" s="445" t="s">
        <v>9</v>
      </c>
      <c r="AQ267" s="445" t="s">
        <v>9</v>
      </c>
    </row>
    <row r="268" spans="1:43" ht="14.5" hidden="1" x14ac:dyDescent="0.35">
      <c r="A268" s="362">
        <v>266</v>
      </c>
      <c r="B268" s="362" t="s">
        <v>1022</v>
      </c>
      <c r="C268" s="362">
        <v>472</v>
      </c>
      <c r="D268" s="362" t="s">
        <v>172</v>
      </c>
      <c r="E268" s="362"/>
      <c r="F268" s="362" t="s">
        <v>63</v>
      </c>
      <c r="G268" s="362" t="s">
        <v>63</v>
      </c>
      <c r="H268" s="362" t="s">
        <v>63</v>
      </c>
      <c r="I268" s="362" t="s">
        <v>242</v>
      </c>
      <c r="J268" s="361" t="s">
        <v>1023</v>
      </c>
      <c r="K268" s="362"/>
      <c r="L268" s="362" t="s">
        <v>90</v>
      </c>
      <c r="M268" s="362" t="s">
        <v>9</v>
      </c>
      <c r="N268" s="362" t="s">
        <v>90</v>
      </c>
      <c r="O268" s="362" t="s">
        <v>90</v>
      </c>
      <c r="P268" s="482" t="s">
        <v>1024</v>
      </c>
      <c r="Q268" s="362"/>
      <c r="R268" s="362"/>
      <c r="S268" s="362"/>
      <c r="T268" s="362"/>
      <c r="U268" s="362"/>
      <c r="V268" s="362"/>
      <c r="W268" s="362"/>
      <c r="X268" s="362"/>
      <c r="Y268" s="362"/>
      <c r="Z268" s="362"/>
      <c r="AA268" s="366"/>
      <c r="AB268" s="362"/>
      <c r="AC268" s="362" t="s">
        <v>19</v>
      </c>
      <c r="AD268" s="362" t="s">
        <v>40</v>
      </c>
      <c r="AE268" s="362"/>
      <c r="AF268" s="362" t="s">
        <v>101</v>
      </c>
      <c r="AG268" s="362" t="b">
        <v>0</v>
      </c>
      <c r="AH268" s="362"/>
      <c r="AI268" s="362"/>
      <c r="AJ268" s="362"/>
      <c r="AK268" s="362"/>
      <c r="AL268" s="362"/>
      <c r="AM268" s="362"/>
      <c r="AN268" s="361"/>
      <c r="AO268" s="445" t="s">
        <v>9</v>
      </c>
      <c r="AP268" s="445" t="s">
        <v>9</v>
      </c>
      <c r="AQ268" s="445" t="s">
        <v>9</v>
      </c>
    </row>
    <row r="269" spans="1:43" ht="14.5" hidden="1" x14ac:dyDescent="0.35">
      <c r="A269" s="362">
        <v>267</v>
      </c>
      <c r="B269" s="362" t="s">
        <v>1025</v>
      </c>
      <c r="C269" s="362">
        <v>472</v>
      </c>
      <c r="D269" s="362" t="s">
        <v>172</v>
      </c>
      <c r="E269" s="362"/>
      <c r="F269" s="362" t="s">
        <v>63</v>
      </c>
      <c r="G269" s="362" t="s">
        <v>63</v>
      </c>
      <c r="H269" s="362" t="s">
        <v>63</v>
      </c>
      <c r="I269" s="362" t="s">
        <v>400</v>
      </c>
      <c r="J269" s="361" t="s">
        <v>334</v>
      </c>
      <c r="K269" s="362"/>
      <c r="L269" s="362" t="s">
        <v>90</v>
      </c>
      <c r="M269" s="362" t="s">
        <v>9</v>
      </c>
      <c r="N269" s="362" t="s">
        <v>90</v>
      </c>
      <c r="O269" s="362" t="s">
        <v>90</v>
      </c>
      <c r="P269" s="482" t="s">
        <v>1024</v>
      </c>
      <c r="Q269" s="362"/>
      <c r="R269" s="362"/>
      <c r="S269" s="362"/>
      <c r="T269" s="362"/>
      <c r="U269" s="362"/>
      <c r="V269" s="362"/>
      <c r="W269" s="362"/>
      <c r="X269" s="362"/>
      <c r="Y269" s="362"/>
      <c r="Z269" s="362"/>
      <c r="AA269" s="366"/>
      <c r="AB269" s="362"/>
      <c r="AC269" s="362" t="s">
        <v>19</v>
      </c>
      <c r="AD269" s="362" t="s">
        <v>40</v>
      </c>
      <c r="AE269" s="362"/>
      <c r="AF269" s="362" t="s">
        <v>101</v>
      </c>
      <c r="AG269" s="362" t="b">
        <v>0</v>
      </c>
      <c r="AH269" s="362"/>
      <c r="AI269" s="362"/>
      <c r="AJ269" s="362"/>
      <c r="AK269" s="362"/>
      <c r="AL269" s="362"/>
      <c r="AM269" s="362"/>
      <c r="AN269" s="361"/>
      <c r="AO269" s="445" t="s">
        <v>9</v>
      </c>
      <c r="AP269" s="445" t="s">
        <v>9</v>
      </c>
      <c r="AQ269" s="445" t="s">
        <v>9</v>
      </c>
    </row>
    <row r="270" spans="1:43" ht="58" hidden="1" x14ac:dyDescent="0.35">
      <c r="A270" s="362">
        <v>268</v>
      </c>
      <c r="B270" s="362" t="s">
        <v>1026</v>
      </c>
      <c r="C270" s="362">
        <v>472</v>
      </c>
      <c r="D270" s="362" t="s">
        <v>172</v>
      </c>
      <c r="E270" s="362"/>
      <c r="F270" s="362" t="s">
        <v>63</v>
      </c>
      <c r="G270" s="362" t="s">
        <v>63</v>
      </c>
      <c r="H270" s="362" t="s">
        <v>63</v>
      </c>
      <c r="I270" s="362" t="s">
        <v>242</v>
      </c>
      <c r="J270" s="361" t="s">
        <v>1027</v>
      </c>
      <c r="K270" s="362"/>
      <c r="L270" s="362" t="s">
        <v>90</v>
      </c>
      <c r="M270" s="362" t="s">
        <v>9</v>
      </c>
      <c r="N270" s="362" t="s">
        <v>90</v>
      </c>
      <c r="O270" s="362" t="s">
        <v>90</v>
      </c>
      <c r="P270" s="482" t="s">
        <v>1028</v>
      </c>
      <c r="Q270" s="362"/>
      <c r="R270" s="362"/>
      <c r="S270" s="362"/>
      <c r="T270" s="362"/>
      <c r="U270" s="362"/>
      <c r="V270" s="362"/>
      <c r="W270" s="362"/>
      <c r="X270" s="362"/>
      <c r="Y270" s="362"/>
      <c r="Z270" s="362"/>
      <c r="AA270" s="366"/>
      <c r="AB270" s="363"/>
      <c r="AC270" s="362" t="s">
        <v>19</v>
      </c>
      <c r="AD270" s="362" t="s">
        <v>40</v>
      </c>
      <c r="AE270" s="362"/>
      <c r="AF270" s="362" t="s">
        <v>6171</v>
      </c>
      <c r="AG270" s="362" t="b">
        <v>0</v>
      </c>
      <c r="AH270" s="362"/>
      <c r="AI270" s="362"/>
      <c r="AJ270" s="362"/>
      <c r="AK270" s="362"/>
      <c r="AL270" s="362"/>
      <c r="AM270" s="362"/>
      <c r="AN270" s="361"/>
      <c r="AO270" s="445" t="s">
        <v>5839</v>
      </c>
      <c r="AP270" s="445" t="s">
        <v>5839</v>
      </c>
      <c r="AQ270" s="445" t="s">
        <v>5839</v>
      </c>
    </row>
    <row r="271" spans="1:43" ht="14.5" hidden="1" x14ac:dyDescent="0.35">
      <c r="A271" s="362">
        <v>269</v>
      </c>
      <c r="B271" s="362" t="s">
        <v>1029</v>
      </c>
      <c r="C271" s="362">
        <v>472</v>
      </c>
      <c r="D271" s="362" t="s">
        <v>172</v>
      </c>
      <c r="E271" s="362"/>
      <c r="F271" s="362" t="s">
        <v>63</v>
      </c>
      <c r="G271" s="362" t="s">
        <v>63</v>
      </c>
      <c r="H271" s="362" t="s">
        <v>63</v>
      </c>
      <c r="I271" s="362" t="s">
        <v>242</v>
      </c>
      <c r="J271" s="361" t="s">
        <v>1030</v>
      </c>
      <c r="K271" s="362"/>
      <c r="L271" s="362" t="s">
        <v>90</v>
      </c>
      <c r="M271" s="362" t="s">
        <v>180</v>
      </c>
      <c r="N271" s="362" t="s">
        <v>90</v>
      </c>
      <c r="O271" s="362" t="s">
        <v>90</v>
      </c>
      <c r="P271" s="482"/>
      <c r="Q271" s="362"/>
      <c r="R271" s="362"/>
      <c r="S271" s="362"/>
      <c r="T271" s="362"/>
      <c r="U271" s="362"/>
      <c r="V271" s="362"/>
      <c r="W271" s="362"/>
      <c r="X271" s="362"/>
      <c r="Y271" s="362"/>
      <c r="Z271" s="362"/>
      <c r="AA271" s="366"/>
      <c r="AB271" s="367"/>
      <c r="AC271" s="362" t="s">
        <v>19</v>
      </c>
      <c r="AD271" s="362" t="s">
        <v>8</v>
      </c>
      <c r="AE271" s="362">
        <v>0</v>
      </c>
      <c r="AF271" s="362" t="s">
        <v>6160</v>
      </c>
      <c r="AG271" s="362" t="b">
        <v>1</v>
      </c>
      <c r="AH271" s="362"/>
      <c r="AI271" s="362"/>
      <c r="AJ271" s="362"/>
      <c r="AK271" s="362"/>
      <c r="AL271" s="362"/>
      <c r="AM271" s="368">
        <v>45803</v>
      </c>
      <c r="AN271" s="361" t="s">
        <v>1031</v>
      </c>
      <c r="AO271" s="445" t="s">
        <v>539</v>
      </c>
      <c r="AP271" s="445" t="s">
        <v>5841</v>
      </c>
      <c r="AQ271" s="445" t="s">
        <v>5841</v>
      </c>
    </row>
    <row r="272" spans="1:43" ht="29" hidden="1" x14ac:dyDescent="0.35">
      <c r="A272" s="362">
        <v>270</v>
      </c>
      <c r="B272" s="362" t="s">
        <v>1032</v>
      </c>
      <c r="C272" s="362">
        <v>472</v>
      </c>
      <c r="D272" s="362" t="s">
        <v>172</v>
      </c>
      <c r="E272" s="362"/>
      <c r="F272" s="362" t="s">
        <v>63</v>
      </c>
      <c r="G272" s="362" t="s">
        <v>63</v>
      </c>
      <c r="H272" s="362" t="s">
        <v>63</v>
      </c>
      <c r="I272" s="362" t="s">
        <v>26</v>
      </c>
      <c r="J272" s="361" t="s">
        <v>1033</v>
      </c>
      <c r="K272" s="362"/>
      <c r="L272" s="362" t="s">
        <v>90</v>
      </c>
      <c r="M272" s="362" t="s">
        <v>9</v>
      </c>
      <c r="N272" s="362" t="s">
        <v>90</v>
      </c>
      <c r="O272" s="362" t="s">
        <v>90</v>
      </c>
      <c r="P272" s="482"/>
      <c r="Q272" s="362"/>
      <c r="R272" s="362"/>
      <c r="S272" s="362"/>
      <c r="T272" s="362"/>
      <c r="U272" s="362"/>
      <c r="V272" s="362"/>
      <c r="W272" s="362"/>
      <c r="X272" s="362"/>
      <c r="Y272" s="362"/>
      <c r="Z272" s="362"/>
      <c r="AA272" s="366"/>
      <c r="AB272" s="367"/>
      <c r="AC272" s="362" t="s">
        <v>19</v>
      </c>
      <c r="AD272" s="362" t="s">
        <v>8</v>
      </c>
      <c r="AE272" s="362">
        <v>0</v>
      </c>
      <c r="AF272" s="362" t="s">
        <v>6160</v>
      </c>
      <c r="AG272" s="362" t="b">
        <v>1</v>
      </c>
      <c r="AH272" s="362"/>
      <c r="AI272" s="362"/>
      <c r="AJ272" s="362"/>
      <c r="AK272" s="362"/>
      <c r="AL272" s="362"/>
      <c r="AM272" s="368"/>
      <c r="AN272" s="361" t="s">
        <v>1034</v>
      </c>
      <c r="AO272" s="445" t="s">
        <v>539</v>
      </c>
      <c r="AP272" s="445" t="s">
        <v>5841</v>
      </c>
      <c r="AQ272" s="445" t="s">
        <v>5840</v>
      </c>
    </row>
    <row r="273" spans="1:43" ht="87" hidden="1" x14ac:dyDescent="0.35">
      <c r="A273" s="362">
        <v>271</v>
      </c>
      <c r="B273" s="362" t="s">
        <v>1035</v>
      </c>
      <c r="C273" s="362">
        <v>472</v>
      </c>
      <c r="D273" s="362" t="s">
        <v>172</v>
      </c>
      <c r="E273" s="362"/>
      <c r="F273" s="362" t="s">
        <v>63</v>
      </c>
      <c r="G273" s="362" t="s">
        <v>63</v>
      </c>
      <c r="H273" s="362" t="s">
        <v>63</v>
      </c>
      <c r="I273" s="362" t="s">
        <v>400</v>
      </c>
      <c r="J273" s="361" t="s">
        <v>1036</v>
      </c>
      <c r="K273" s="362"/>
      <c r="L273" s="362" t="s">
        <v>90</v>
      </c>
      <c r="M273" s="362" t="s">
        <v>9</v>
      </c>
      <c r="N273" s="362" t="s">
        <v>90</v>
      </c>
      <c r="O273" s="362" t="s">
        <v>90</v>
      </c>
      <c r="P273" s="482" t="s">
        <v>1037</v>
      </c>
      <c r="Q273" s="362"/>
      <c r="R273" s="362"/>
      <c r="S273" s="362"/>
      <c r="T273" s="362"/>
      <c r="U273" s="362"/>
      <c r="V273" s="362"/>
      <c r="W273" s="362"/>
      <c r="X273" s="362"/>
      <c r="Y273" s="362"/>
      <c r="Z273" s="362"/>
      <c r="AA273" s="366"/>
      <c r="AB273" s="362"/>
      <c r="AC273" s="362" t="s">
        <v>19</v>
      </c>
      <c r="AD273" s="362" t="s">
        <v>8</v>
      </c>
      <c r="AE273" s="362" t="s">
        <v>6312</v>
      </c>
      <c r="AF273" s="362" t="s">
        <v>6171</v>
      </c>
      <c r="AG273" s="362" t="b">
        <v>0</v>
      </c>
      <c r="AH273" s="362"/>
      <c r="AI273" s="362"/>
      <c r="AJ273" s="362"/>
      <c r="AK273" s="362"/>
      <c r="AL273" s="362"/>
      <c r="AM273" s="368">
        <v>45979</v>
      </c>
      <c r="AN273" s="361" t="s">
        <v>6189</v>
      </c>
      <c r="AO273" s="445" t="s">
        <v>6190</v>
      </c>
      <c r="AP273" s="445" t="s">
        <v>6190</v>
      </c>
      <c r="AQ273" s="445" t="s">
        <v>5839</v>
      </c>
    </row>
    <row r="274" spans="1:43" ht="58" hidden="1" x14ac:dyDescent="0.35">
      <c r="A274" s="362">
        <v>272</v>
      </c>
      <c r="B274" s="362" t="s">
        <v>1038</v>
      </c>
      <c r="C274" s="362">
        <v>472</v>
      </c>
      <c r="D274" s="362" t="s">
        <v>172</v>
      </c>
      <c r="E274" s="362"/>
      <c r="F274" s="362" t="s">
        <v>63</v>
      </c>
      <c r="G274" s="362" t="s">
        <v>63</v>
      </c>
      <c r="H274" s="362" t="s">
        <v>63</v>
      </c>
      <c r="I274" s="362" t="s">
        <v>1039</v>
      </c>
      <c r="J274" s="361" t="s">
        <v>1040</v>
      </c>
      <c r="K274" s="362"/>
      <c r="L274" s="362" t="s">
        <v>90</v>
      </c>
      <c r="M274" s="362" t="s">
        <v>9</v>
      </c>
      <c r="N274" s="362" t="s">
        <v>90</v>
      </c>
      <c r="O274" s="362" t="s">
        <v>90</v>
      </c>
      <c r="P274" s="482" t="s">
        <v>1041</v>
      </c>
      <c r="Q274" s="362"/>
      <c r="R274" s="362"/>
      <c r="S274" s="362"/>
      <c r="T274" s="362"/>
      <c r="U274" s="362"/>
      <c r="V274" s="362"/>
      <c r="W274" s="362"/>
      <c r="X274" s="362"/>
      <c r="Y274" s="362"/>
      <c r="Z274" s="362"/>
      <c r="AA274" s="366"/>
      <c r="AB274" s="363"/>
      <c r="AC274" s="362" t="s">
        <v>19</v>
      </c>
      <c r="AD274" s="362" t="s">
        <v>40</v>
      </c>
      <c r="AE274" s="362" t="s">
        <v>1041</v>
      </c>
      <c r="AF274" s="362" t="s">
        <v>51</v>
      </c>
      <c r="AG274" s="362" t="b">
        <v>1</v>
      </c>
      <c r="AH274" s="362"/>
      <c r="AI274" s="362"/>
      <c r="AJ274" s="362"/>
      <c r="AK274" s="362"/>
      <c r="AL274" s="362"/>
      <c r="AM274" s="362"/>
      <c r="AN274" s="361"/>
      <c r="AO274" s="445" t="s">
        <v>9</v>
      </c>
      <c r="AP274" s="445" t="s">
        <v>9</v>
      </c>
      <c r="AQ274" s="445" t="s">
        <v>9</v>
      </c>
    </row>
    <row r="275" spans="1:43" ht="58" hidden="1" x14ac:dyDescent="0.35">
      <c r="A275" s="362">
        <v>273</v>
      </c>
      <c r="B275" s="362" t="s">
        <v>1042</v>
      </c>
      <c r="C275" s="362">
        <v>472</v>
      </c>
      <c r="D275" s="362" t="s">
        <v>172</v>
      </c>
      <c r="E275" s="362"/>
      <c r="F275" s="362" t="s">
        <v>63</v>
      </c>
      <c r="G275" s="362" t="s">
        <v>63</v>
      </c>
      <c r="H275" s="362" t="s">
        <v>63</v>
      </c>
      <c r="I275" s="362" t="s">
        <v>217</v>
      </c>
      <c r="J275" s="361" t="s">
        <v>1043</v>
      </c>
      <c r="K275" s="362"/>
      <c r="L275" s="362" t="s">
        <v>90</v>
      </c>
      <c r="M275" s="362" t="s">
        <v>180</v>
      </c>
      <c r="N275" s="362" t="s">
        <v>90</v>
      </c>
      <c r="O275" s="362" t="s">
        <v>90</v>
      </c>
      <c r="P275" s="482"/>
      <c r="Q275" s="362"/>
      <c r="R275" s="362"/>
      <c r="S275" s="362"/>
      <c r="T275" s="362"/>
      <c r="U275" s="362"/>
      <c r="V275" s="362"/>
      <c r="W275" s="362"/>
      <c r="X275" s="362"/>
      <c r="Y275" s="362"/>
      <c r="Z275" s="362"/>
      <c r="AA275" s="366"/>
      <c r="AB275" s="367"/>
      <c r="AC275" s="362" t="s">
        <v>19</v>
      </c>
      <c r="AD275" s="362" t="s">
        <v>8</v>
      </c>
      <c r="AE275" s="362">
        <v>0</v>
      </c>
      <c r="AF275" s="362" t="s">
        <v>6160</v>
      </c>
      <c r="AG275" s="362" t="b">
        <v>1</v>
      </c>
      <c r="AH275" s="362"/>
      <c r="AI275" s="362"/>
      <c r="AJ275" s="362"/>
      <c r="AK275" s="362"/>
      <c r="AL275" s="362"/>
      <c r="AM275" s="368">
        <v>45803</v>
      </c>
      <c r="AN275" s="361" t="s">
        <v>1044</v>
      </c>
      <c r="AO275" s="445" t="s">
        <v>539</v>
      </c>
      <c r="AP275" s="445" t="s">
        <v>5841</v>
      </c>
      <c r="AQ275" s="445" t="s">
        <v>5841</v>
      </c>
    </row>
    <row r="276" spans="1:43" ht="29" hidden="1" x14ac:dyDescent="0.35">
      <c r="A276" s="362">
        <v>274</v>
      </c>
      <c r="B276" s="362" t="s">
        <v>1045</v>
      </c>
      <c r="C276" s="362">
        <v>472</v>
      </c>
      <c r="D276" s="362" t="s">
        <v>172</v>
      </c>
      <c r="E276" s="362"/>
      <c r="F276" s="362" t="s">
        <v>63</v>
      </c>
      <c r="G276" s="362" t="s">
        <v>63</v>
      </c>
      <c r="H276" s="362" t="s">
        <v>63</v>
      </c>
      <c r="I276" s="362" t="s">
        <v>242</v>
      </c>
      <c r="J276" s="361" t="s">
        <v>1046</v>
      </c>
      <c r="K276" s="362"/>
      <c r="L276" s="362" t="s">
        <v>90</v>
      </c>
      <c r="M276" s="362" t="s">
        <v>9</v>
      </c>
      <c r="N276" s="362" t="s">
        <v>90</v>
      </c>
      <c r="O276" s="362" t="s">
        <v>90</v>
      </c>
      <c r="P276" s="482"/>
      <c r="Q276" s="362"/>
      <c r="R276" s="362"/>
      <c r="S276" s="362"/>
      <c r="T276" s="362"/>
      <c r="U276" s="362"/>
      <c r="V276" s="362"/>
      <c r="W276" s="362"/>
      <c r="X276" s="362"/>
      <c r="Y276" s="362"/>
      <c r="Z276" s="362"/>
      <c r="AA276" s="366"/>
      <c r="AB276" s="367"/>
      <c r="AC276" s="362" t="s">
        <v>19</v>
      </c>
      <c r="AD276" s="362" t="s">
        <v>8</v>
      </c>
      <c r="AE276" s="362">
        <v>0</v>
      </c>
      <c r="AF276" s="362" t="s">
        <v>6160</v>
      </c>
      <c r="AG276" s="362" t="b">
        <v>1</v>
      </c>
      <c r="AH276" s="362"/>
      <c r="AI276" s="362"/>
      <c r="AJ276" s="362"/>
      <c r="AK276" s="362"/>
      <c r="AL276" s="362"/>
      <c r="AM276" s="368"/>
      <c r="AN276" s="361" t="s">
        <v>1047</v>
      </c>
      <c r="AO276" s="445" t="s">
        <v>539</v>
      </c>
      <c r="AP276" s="445" t="s">
        <v>5841</v>
      </c>
      <c r="AQ276" s="445" t="s">
        <v>5840</v>
      </c>
    </row>
    <row r="277" spans="1:43" ht="72.5" hidden="1" x14ac:dyDescent="0.35">
      <c r="A277" s="362">
        <v>275</v>
      </c>
      <c r="B277" s="362" t="s">
        <v>1048</v>
      </c>
      <c r="C277" s="362">
        <v>472</v>
      </c>
      <c r="D277" s="362" t="s">
        <v>172</v>
      </c>
      <c r="E277" s="362"/>
      <c r="F277" s="362" t="s">
        <v>63</v>
      </c>
      <c r="G277" s="362" t="s">
        <v>63</v>
      </c>
      <c r="H277" s="362" t="s">
        <v>63</v>
      </c>
      <c r="I277" s="362" t="s">
        <v>242</v>
      </c>
      <c r="J277" s="361" t="s">
        <v>1049</v>
      </c>
      <c r="K277" s="362"/>
      <c r="L277" s="362" t="s">
        <v>90</v>
      </c>
      <c r="M277" s="362" t="s">
        <v>9</v>
      </c>
      <c r="N277" s="362" t="s">
        <v>90</v>
      </c>
      <c r="O277" s="362" t="s">
        <v>90</v>
      </c>
      <c r="P277" s="482" t="s">
        <v>1050</v>
      </c>
      <c r="Q277" s="362"/>
      <c r="R277" s="362"/>
      <c r="S277" s="362"/>
      <c r="T277" s="362"/>
      <c r="U277" s="362"/>
      <c r="V277" s="362"/>
      <c r="W277" s="362"/>
      <c r="X277" s="362"/>
      <c r="Y277" s="362"/>
      <c r="Z277" s="362"/>
      <c r="AA277" s="366"/>
      <c r="AB277" s="362"/>
      <c r="AC277" s="362" t="s">
        <v>19</v>
      </c>
      <c r="AD277" s="362" t="s">
        <v>8</v>
      </c>
      <c r="AE277" s="362"/>
      <c r="AF277" s="362" t="s">
        <v>6171</v>
      </c>
      <c r="AG277" s="362" t="b">
        <v>0</v>
      </c>
      <c r="AH277" s="362"/>
      <c r="AI277" s="362"/>
      <c r="AJ277" s="362"/>
      <c r="AK277" s="362"/>
      <c r="AL277" s="362"/>
      <c r="AM277" s="368">
        <v>45979</v>
      </c>
      <c r="AN277" s="361" t="s">
        <v>6189</v>
      </c>
      <c r="AO277" s="445" t="s">
        <v>6190</v>
      </c>
      <c r="AP277" s="445" t="s">
        <v>6190</v>
      </c>
      <c r="AQ277" s="445" t="s">
        <v>5839</v>
      </c>
    </row>
    <row r="278" spans="1:43" ht="43.5" hidden="1" x14ac:dyDescent="0.35">
      <c r="A278" s="362">
        <v>276</v>
      </c>
      <c r="B278" s="362" t="s">
        <v>1051</v>
      </c>
      <c r="C278" s="362">
        <v>472</v>
      </c>
      <c r="D278" s="362" t="s">
        <v>172</v>
      </c>
      <c r="E278" s="362"/>
      <c r="F278" s="362" t="s">
        <v>63</v>
      </c>
      <c r="G278" s="362" t="s">
        <v>63</v>
      </c>
      <c r="H278" s="362" t="s">
        <v>63</v>
      </c>
      <c r="I278" s="362" t="s">
        <v>242</v>
      </c>
      <c r="J278" s="361" t="s">
        <v>1052</v>
      </c>
      <c r="K278" s="362"/>
      <c r="L278" s="362" t="s">
        <v>90</v>
      </c>
      <c r="M278" s="362" t="s">
        <v>9</v>
      </c>
      <c r="N278" s="362" t="s">
        <v>90</v>
      </c>
      <c r="O278" s="362" t="s">
        <v>90</v>
      </c>
      <c r="P278" s="482" t="s">
        <v>1053</v>
      </c>
      <c r="Q278" s="362"/>
      <c r="R278" s="362"/>
      <c r="S278" s="362"/>
      <c r="T278" s="362"/>
      <c r="U278" s="362"/>
      <c r="V278" s="362"/>
      <c r="W278" s="362"/>
      <c r="X278" s="362"/>
      <c r="Y278" s="362"/>
      <c r="Z278" s="362"/>
      <c r="AA278" s="366"/>
      <c r="AB278" s="362"/>
      <c r="AC278" s="362" t="s">
        <v>19</v>
      </c>
      <c r="AD278" s="362" t="s">
        <v>40</v>
      </c>
      <c r="AE278" s="362" t="s">
        <v>1053</v>
      </c>
      <c r="AF278" s="362" t="s">
        <v>6171</v>
      </c>
      <c r="AG278" s="362" t="b">
        <v>1</v>
      </c>
      <c r="AH278" s="362"/>
      <c r="AI278" s="362"/>
      <c r="AJ278" s="362"/>
      <c r="AK278" s="362"/>
      <c r="AL278" s="362"/>
      <c r="AM278" s="362"/>
      <c r="AN278" s="361"/>
      <c r="AO278" s="445" t="s">
        <v>5839</v>
      </c>
      <c r="AP278" s="445" t="s">
        <v>5839</v>
      </c>
      <c r="AQ278" s="445" t="s">
        <v>5839</v>
      </c>
    </row>
    <row r="279" spans="1:43" ht="29" hidden="1" x14ac:dyDescent="0.35">
      <c r="A279" s="362">
        <v>277</v>
      </c>
      <c r="B279" s="362" t="s">
        <v>1054</v>
      </c>
      <c r="C279" s="362">
        <v>472</v>
      </c>
      <c r="D279" s="362" t="s">
        <v>172</v>
      </c>
      <c r="E279" s="362"/>
      <c r="F279" s="362" t="s">
        <v>63</v>
      </c>
      <c r="G279" s="362" t="s">
        <v>63</v>
      </c>
      <c r="H279" s="362" t="s">
        <v>63</v>
      </c>
      <c r="I279" s="362" t="s">
        <v>1055</v>
      </c>
      <c r="J279" s="361" t="s">
        <v>1056</v>
      </c>
      <c r="K279" s="362"/>
      <c r="L279" s="362" t="s">
        <v>90</v>
      </c>
      <c r="M279" s="362" t="s">
        <v>9</v>
      </c>
      <c r="N279" s="362" t="s">
        <v>90</v>
      </c>
      <c r="O279" s="362" t="s">
        <v>90</v>
      </c>
      <c r="P279" s="482" t="s">
        <v>1057</v>
      </c>
      <c r="Q279" s="362"/>
      <c r="R279" s="362"/>
      <c r="S279" s="362"/>
      <c r="T279" s="362"/>
      <c r="U279" s="362"/>
      <c r="V279" s="362"/>
      <c r="W279" s="362"/>
      <c r="X279" s="362"/>
      <c r="Y279" s="362"/>
      <c r="Z279" s="362"/>
      <c r="AA279" s="366"/>
      <c r="AB279" s="362"/>
      <c r="AC279" s="362" t="s">
        <v>19</v>
      </c>
      <c r="AD279" s="362" t="s">
        <v>40</v>
      </c>
      <c r="AE279" s="362" t="s">
        <v>1057</v>
      </c>
      <c r="AF279" s="362" t="s">
        <v>51</v>
      </c>
      <c r="AG279" s="362" t="b">
        <v>1</v>
      </c>
      <c r="AH279" s="362"/>
      <c r="AI279" s="362"/>
      <c r="AJ279" s="362"/>
      <c r="AK279" s="362"/>
      <c r="AL279" s="362"/>
      <c r="AM279" s="362"/>
      <c r="AN279" s="361"/>
      <c r="AO279" s="445" t="s">
        <v>5839</v>
      </c>
      <c r="AP279" s="445" t="s">
        <v>5839</v>
      </c>
      <c r="AQ279" s="445" t="s">
        <v>5839</v>
      </c>
    </row>
    <row r="280" spans="1:43" ht="29" hidden="1" x14ac:dyDescent="0.35">
      <c r="A280" s="362">
        <v>278</v>
      </c>
      <c r="B280" s="362" t="s">
        <v>1058</v>
      </c>
      <c r="C280" s="362">
        <v>472</v>
      </c>
      <c r="D280" s="362" t="s">
        <v>172</v>
      </c>
      <c r="E280" s="362"/>
      <c r="F280" s="362" t="s">
        <v>63</v>
      </c>
      <c r="G280" s="362" t="s">
        <v>63</v>
      </c>
      <c r="H280" s="362" t="s">
        <v>63</v>
      </c>
      <c r="I280" s="362" t="s">
        <v>14</v>
      </c>
      <c r="J280" s="361" t="s">
        <v>1059</v>
      </c>
      <c r="K280" s="362"/>
      <c r="L280" s="362" t="s">
        <v>90</v>
      </c>
      <c r="M280" s="362" t="s">
        <v>9</v>
      </c>
      <c r="N280" s="362" t="s">
        <v>90</v>
      </c>
      <c r="O280" s="362" t="s">
        <v>90</v>
      </c>
      <c r="P280" s="482" t="s">
        <v>1060</v>
      </c>
      <c r="Q280" s="362"/>
      <c r="R280" s="362"/>
      <c r="S280" s="362"/>
      <c r="T280" s="362"/>
      <c r="U280" s="362"/>
      <c r="V280" s="362"/>
      <c r="W280" s="362"/>
      <c r="X280" s="362"/>
      <c r="Y280" s="362"/>
      <c r="Z280" s="362"/>
      <c r="AA280" s="366"/>
      <c r="AB280" s="362"/>
      <c r="AC280" s="362" t="s">
        <v>19</v>
      </c>
      <c r="AD280" s="362" t="s">
        <v>40</v>
      </c>
      <c r="AE280" s="362" t="s">
        <v>6313</v>
      </c>
      <c r="AF280" s="362" t="s">
        <v>51</v>
      </c>
      <c r="AG280" s="362" t="b">
        <v>0</v>
      </c>
      <c r="AH280" s="362"/>
      <c r="AI280" s="362"/>
      <c r="AJ280" s="362"/>
      <c r="AK280" s="362"/>
      <c r="AL280" s="362"/>
      <c r="AM280" s="362"/>
      <c r="AN280" s="361"/>
      <c r="AO280" s="445" t="s">
        <v>9</v>
      </c>
      <c r="AP280" s="445" t="s">
        <v>9</v>
      </c>
      <c r="AQ280" s="445" t="s">
        <v>9</v>
      </c>
    </row>
    <row r="281" spans="1:43" ht="29" hidden="1" x14ac:dyDescent="0.35">
      <c r="A281" s="362">
        <v>279</v>
      </c>
      <c r="B281" s="362" t="s">
        <v>1061</v>
      </c>
      <c r="C281" s="362">
        <v>472</v>
      </c>
      <c r="D281" s="362" t="s">
        <v>172</v>
      </c>
      <c r="E281" s="362"/>
      <c r="F281" s="362" t="s">
        <v>63</v>
      </c>
      <c r="G281" s="362" t="s">
        <v>63</v>
      </c>
      <c r="H281" s="362" t="s">
        <v>63</v>
      </c>
      <c r="I281" s="362" t="s">
        <v>1062</v>
      </c>
      <c r="J281" s="361" t="s">
        <v>1063</v>
      </c>
      <c r="K281" s="362"/>
      <c r="L281" s="362" t="s">
        <v>90</v>
      </c>
      <c r="M281" s="362" t="s">
        <v>9</v>
      </c>
      <c r="N281" s="362" t="s">
        <v>90</v>
      </c>
      <c r="O281" s="362" t="s">
        <v>90</v>
      </c>
      <c r="P281" s="482" t="s">
        <v>995</v>
      </c>
      <c r="Q281" s="362"/>
      <c r="R281" s="362"/>
      <c r="S281" s="362"/>
      <c r="T281" s="362"/>
      <c r="U281" s="362"/>
      <c r="V281" s="362"/>
      <c r="W281" s="362"/>
      <c r="X281" s="362"/>
      <c r="Y281" s="362"/>
      <c r="Z281" s="362"/>
      <c r="AA281" s="366"/>
      <c r="AB281" s="362"/>
      <c r="AC281" s="362" t="s">
        <v>19</v>
      </c>
      <c r="AD281" s="362" t="s">
        <v>40</v>
      </c>
      <c r="AE281" s="362"/>
      <c r="AF281" s="362" t="s">
        <v>40</v>
      </c>
      <c r="AG281" s="362" t="b">
        <v>0</v>
      </c>
      <c r="AH281" s="362"/>
      <c r="AI281" s="362"/>
      <c r="AJ281" s="362"/>
      <c r="AK281" s="362"/>
      <c r="AL281" s="362"/>
      <c r="AM281" s="362"/>
      <c r="AN281" s="361"/>
      <c r="AO281" s="445" t="s">
        <v>9</v>
      </c>
      <c r="AP281" s="445" t="s">
        <v>9</v>
      </c>
      <c r="AQ281" s="445" t="s">
        <v>9</v>
      </c>
    </row>
    <row r="282" spans="1:43" ht="87" hidden="1" x14ac:dyDescent="0.35">
      <c r="A282" s="362">
        <v>280</v>
      </c>
      <c r="B282" s="362" t="s">
        <v>1064</v>
      </c>
      <c r="C282" s="362">
        <v>472</v>
      </c>
      <c r="D282" s="362" t="s">
        <v>172</v>
      </c>
      <c r="E282" s="362"/>
      <c r="F282" s="362" t="s">
        <v>63</v>
      </c>
      <c r="G282" s="362" t="s">
        <v>63</v>
      </c>
      <c r="H282" s="362" t="s">
        <v>63</v>
      </c>
      <c r="I282" s="362" t="s">
        <v>242</v>
      </c>
      <c r="J282" s="361" t="s">
        <v>1065</v>
      </c>
      <c r="K282" s="362"/>
      <c r="L282" s="362" t="s">
        <v>90</v>
      </c>
      <c r="M282" s="362" t="s">
        <v>9</v>
      </c>
      <c r="N282" s="362" t="s">
        <v>90</v>
      </c>
      <c r="O282" s="362" t="s">
        <v>90</v>
      </c>
      <c r="P282" s="490" t="s">
        <v>6314</v>
      </c>
      <c r="Q282" s="362"/>
      <c r="R282" s="362"/>
      <c r="S282" s="362"/>
      <c r="T282" s="362"/>
      <c r="U282" s="362"/>
      <c r="V282" s="362"/>
      <c r="W282" s="362"/>
      <c r="X282" s="362"/>
      <c r="Y282" s="362"/>
      <c r="Z282" s="362"/>
      <c r="AA282" s="366"/>
      <c r="AB282" s="362"/>
      <c r="AC282" s="362" t="s">
        <v>19</v>
      </c>
      <c r="AD282" s="362" t="s">
        <v>40</v>
      </c>
      <c r="AE282" s="362">
        <v>0</v>
      </c>
      <c r="AF282" s="362" t="s">
        <v>6171</v>
      </c>
      <c r="AG282" s="362" t="b">
        <v>1</v>
      </c>
      <c r="AH282" s="362"/>
      <c r="AI282" s="362"/>
      <c r="AJ282" s="362"/>
      <c r="AK282" s="362"/>
      <c r="AL282" s="362"/>
      <c r="AM282" s="362"/>
      <c r="AN282" s="361"/>
      <c r="AO282" s="445" t="s">
        <v>6311</v>
      </c>
      <c r="AP282" s="445" t="s">
        <v>6311</v>
      </c>
      <c r="AQ282" s="445" t="s">
        <v>9</v>
      </c>
    </row>
    <row r="283" spans="1:43" ht="72.5" hidden="1" x14ac:dyDescent="0.35">
      <c r="A283" s="362">
        <v>281</v>
      </c>
      <c r="B283" s="362" t="s">
        <v>1066</v>
      </c>
      <c r="C283" s="362">
        <v>472</v>
      </c>
      <c r="D283" s="362" t="s">
        <v>172</v>
      </c>
      <c r="E283" s="362"/>
      <c r="F283" s="362" t="s">
        <v>63</v>
      </c>
      <c r="G283" s="362" t="s">
        <v>63</v>
      </c>
      <c r="H283" s="362" t="s">
        <v>63</v>
      </c>
      <c r="I283" s="362" t="s">
        <v>242</v>
      </c>
      <c r="J283" s="361" t="s">
        <v>1067</v>
      </c>
      <c r="K283" s="362"/>
      <c r="L283" s="362" t="s">
        <v>90</v>
      </c>
      <c r="M283" s="362" t="s">
        <v>9</v>
      </c>
      <c r="N283" s="362" t="s">
        <v>90</v>
      </c>
      <c r="O283" s="362" t="s">
        <v>90</v>
      </c>
      <c r="P283" s="482" t="s">
        <v>1068</v>
      </c>
      <c r="Q283" s="362"/>
      <c r="R283" s="362"/>
      <c r="S283" s="362"/>
      <c r="T283" s="362"/>
      <c r="U283" s="362"/>
      <c r="V283" s="362"/>
      <c r="W283" s="362"/>
      <c r="X283" s="362"/>
      <c r="Y283" s="362"/>
      <c r="Z283" s="362"/>
      <c r="AA283" s="366"/>
      <c r="AB283" s="362"/>
      <c r="AC283" s="362" t="s">
        <v>19</v>
      </c>
      <c r="AD283" s="362" t="s">
        <v>40</v>
      </c>
      <c r="AE283" s="362" t="s">
        <v>1068</v>
      </c>
      <c r="AF283" s="362" t="s">
        <v>6171</v>
      </c>
      <c r="AG283" s="362" t="b">
        <v>1</v>
      </c>
      <c r="AH283" s="362"/>
      <c r="AI283" s="362"/>
      <c r="AJ283" s="362"/>
      <c r="AK283" s="362"/>
      <c r="AL283" s="362"/>
      <c r="AM283" s="362"/>
      <c r="AN283" s="361"/>
      <c r="AO283" s="445" t="s">
        <v>5839</v>
      </c>
      <c r="AP283" s="445" t="s">
        <v>5839</v>
      </c>
      <c r="AQ283" s="445" t="s">
        <v>5839</v>
      </c>
    </row>
    <row r="284" spans="1:43" ht="130.5" hidden="1" x14ac:dyDescent="0.35">
      <c r="A284" s="362">
        <v>282</v>
      </c>
      <c r="B284" s="362" t="s">
        <v>1069</v>
      </c>
      <c r="C284" s="362">
        <v>472</v>
      </c>
      <c r="D284" s="362" t="s">
        <v>172</v>
      </c>
      <c r="E284" s="362"/>
      <c r="F284" s="362" t="s">
        <v>63</v>
      </c>
      <c r="G284" s="362" t="s">
        <v>63</v>
      </c>
      <c r="H284" s="362" t="s">
        <v>63</v>
      </c>
      <c r="I284" s="362" t="s">
        <v>1070</v>
      </c>
      <c r="J284" s="361" t="s">
        <v>1071</v>
      </c>
      <c r="K284" s="362"/>
      <c r="L284" s="362" t="s">
        <v>90</v>
      </c>
      <c r="M284" s="362" t="s">
        <v>9</v>
      </c>
      <c r="N284" s="362" t="s">
        <v>90</v>
      </c>
      <c r="O284" s="362" t="s">
        <v>90</v>
      </c>
      <c r="P284" s="482"/>
      <c r="Q284" s="362"/>
      <c r="R284" s="362"/>
      <c r="S284" s="362"/>
      <c r="T284" s="362"/>
      <c r="U284" s="362"/>
      <c r="V284" s="362"/>
      <c r="W284" s="362"/>
      <c r="X284" s="362"/>
      <c r="Y284" s="362"/>
      <c r="Z284" s="362"/>
      <c r="AA284" s="366"/>
      <c r="AB284" s="362"/>
      <c r="AC284" s="362" t="s">
        <v>19</v>
      </c>
      <c r="AD284" s="362" t="s">
        <v>40</v>
      </c>
      <c r="AE284" s="362" t="s">
        <v>6315</v>
      </c>
      <c r="AF284" s="362" t="s">
        <v>40</v>
      </c>
      <c r="AG284" s="362" t="b">
        <v>0</v>
      </c>
      <c r="AH284" s="362"/>
      <c r="AI284" s="362"/>
      <c r="AJ284" s="362"/>
      <c r="AK284" s="362"/>
      <c r="AL284" s="362"/>
      <c r="AM284" s="362"/>
      <c r="AN284" s="361"/>
      <c r="AO284" s="445" t="s">
        <v>5839</v>
      </c>
      <c r="AP284" s="445" t="s">
        <v>5839</v>
      </c>
      <c r="AQ284" s="445" t="s">
        <v>5839</v>
      </c>
    </row>
    <row r="285" spans="1:43" ht="29" hidden="1" x14ac:dyDescent="0.35">
      <c r="A285" s="362">
        <v>283</v>
      </c>
      <c r="B285" s="362" t="s">
        <v>1072</v>
      </c>
      <c r="C285" s="362">
        <v>472</v>
      </c>
      <c r="D285" s="362" t="s">
        <v>172</v>
      </c>
      <c r="E285" s="362"/>
      <c r="F285" s="362" t="s">
        <v>63</v>
      </c>
      <c r="G285" s="362" t="s">
        <v>63</v>
      </c>
      <c r="H285" s="362" t="s">
        <v>63</v>
      </c>
      <c r="I285" s="362" t="s">
        <v>1070</v>
      </c>
      <c r="J285" s="361" t="s">
        <v>1073</v>
      </c>
      <c r="K285" s="362"/>
      <c r="L285" s="362" t="s">
        <v>90</v>
      </c>
      <c r="M285" s="362" t="s">
        <v>9</v>
      </c>
      <c r="N285" s="362" t="s">
        <v>90</v>
      </c>
      <c r="O285" s="362" t="s">
        <v>90</v>
      </c>
      <c r="P285" s="482" t="s">
        <v>1074</v>
      </c>
      <c r="Q285" s="362"/>
      <c r="R285" s="362"/>
      <c r="S285" s="362"/>
      <c r="T285" s="362"/>
      <c r="U285" s="362"/>
      <c r="V285" s="362"/>
      <c r="W285" s="362"/>
      <c r="X285" s="362"/>
      <c r="Y285" s="362"/>
      <c r="Z285" s="362"/>
      <c r="AA285" s="366"/>
      <c r="AB285" s="362"/>
      <c r="AC285" s="362" t="s">
        <v>19</v>
      </c>
      <c r="AD285" s="362" t="s">
        <v>40</v>
      </c>
      <c r="AE285" s="362"/>
      <c r="AF285" s="362" t="s">
        <v>6316</v>
      </c>
      <c r="AG285" s="362" t="b">
        <v>0</v>
      </c>
      <c r="AH285" s="362"/>
      <c r="AI285" s="362"/>
      <c r="AJ285" s="362"/>
      <c r="AK285" s="362"/>
      <c r="AL285" s="362"/>
      <c r="AM285" s="362"/>
      <c r="AN285" s="361"/>
      <c r="AO285" s="445" t="s">
        <v>9</v>
      </c>
      <c r="AP285" s="445" t="s">
        <v>9</v>
      </c>
      <c r="AQ285" s="445" t="s">
        <v>9</v>
      </c>
    </row>
    <row r="286" spans="1:43" ht="29" hidden="1" x14ac:dyDescent="0.35">
      <c r="A286" s="362">
        <v>284</v>
      </c>
      <c r="B286" s="362" t="s">
        <v>1075</v>
      </c>
      <c r="C286" s="362">
        <v>472</v>
      </c>
      <c r="D286" s="362" t="s">
        <v>172</v>
      </c>
      <c r="E286" s="362"/>
      <c r="F286" s="362" t="s">
        <v>63</v>
      </c>
      <c r="G286" s="362" t="s">
        <v>63</v>
      </c>
      <c r="H286" s="362" t="s">
        <v>63</v>
      </c>
      <c r="I286" s="362" t="s">
        <v>1070</v>
      </c>
      <c r="J286" s="361" t="s">
        <v>1076</v>
      </c>
      <c r="K286" s="362"/>
      <c r="L286" s="362" t="s">
        <v>90</v>
      </c>
      <c r="M286" s="362" t="s">
        <v>9</v>
      </c>
      <c r="N286" s="362" t="s">
        <v>90</v>
      </c>
      <c r="O286" s="362" t="s">
        <v>90</v>
      </c>
      <c r="P286" s="482" t="s">
        <v>6317</v>
      </c>
      <c r="Q286" s="362"/>
      <c r="R286" s="362"/>
      <c r="S286" s="362"/>
      <c r="T286" s="362"/>
      <c r="U286" s="362"/>
      <c r="V286" s="362"/>
      <c r="W286" s="362"/>
      <c r="X286" s="362"/>
      <c r="Y286" s="362"/>
      <c r="Z286" s="362"/>
      <c r="AA286" s="366"/>
      <c r="AB286" s="362"/>
      <c r="AC286" s="362" t="s">
        <v>19</v>
      </c>
      <c r="AD286" s="362" t="s">
        <v>40</v>
      </c>
      <c r="AE286" s="362" t="s">
        <v>6318</v>
      </c>
      <c r="AF286" s="362" t="s">
        <v>6171</v>
      </c>
      <c r="AG286" s="362" t="b">
        <v>0</v>
      </c>
      <c r="AH286" s="362"/>
      <c r="AI286" s="362"/>
      <c r="AJ286" s="362"/>
      <c r="AK286" s="362"/>
      <c r="AL286" s="362"/>
      <c r="AM286" s="362"/>
      <c r="AN286" s="361"/>
      <c r="AO286" s="445" t="s">
        <v>5839</v>
      </c>
      <c r="AP286" s="445" t="s">
        <v>5839</v>
      </c>
      <c r="AQ286" s="445" t="s">
        <v>5839</v>
      </c>
    </row>
    <row r="287" spans="1:43" ht="58" hidden="1" x14ac:dyDescent="0.35">
      <c r="A287" s="362">
        <v>285</v>
      </c>
      <c r="B287" s="362" t="s">
        <v>1078</v>
      </c>
      <c r="C287" s="362">
        <v>472</v>
      </c>
      <c r="D287" s="362" t="s">
        <v>172</v>
      </c>
      <c r="E287" s="362"/>
      <c r="F287" s="362" t="s">
        <v>63</v>
      </c>
      <c r="G287" s="362" t="s">
        <v>63</v>
      </c>
      <c r="H287" s="362" t="s">
        <v>63</v>
      </c>
      <c r="I287" s="362" t="s">
        <v>1070</v>
      </c>
      <c r="J287" s="361" t="s">
        <v>1079</v>
      </c>
      <c r="K287" s="362"/>
      <c r="L287" s="362" t="s">
        <v>90</v>
      </c>
      <c r="M287" s="362" t="s">
        <v>9</v>
      </c>
      <c r="N287" s="362" t="s">
        <v>90</v>
      </c>
      <c r="O287" s="362" t="s">
        <v>90</v>
      </c>
      <c r="P287" s="482" t="s">
        <v>1080</v>
      </c>
      <c r="Q287" s="362"/>
      <c r="R287" s="362"/>
      <c r="S287" s="362"/>
      <c r="T287" s="362"/>
      <c r="U287" s="362"/>
      <c r="V287" s="362"/>
      <c r="W287" s="362"/>
      <c r="X287" s="362"/>
      <c r="Y287" s="362"/>
      <c r="Z287" s="362"/>
      <c r="AA287" s="366"/>
      <c r="AB287" s="362"/>
      <c r="AC287" s="362" t="s">
        <v>19</v>
      </c>
      <c r="AD287" s="362" t="s">
        <v>40</v>
      </c>
      <c r="AE287" s="362" t="s">
        <v>6319</v>
      </c>
      <c r="AF287" s="362" t="s">
        <v>6171</v>
      </c>
      <c r="AG287" s="362" t="b">
        <v>0</v>
      </c>
      <c r="AH287" s="362"/>
      <c r="AI287" s="362"/>
      <c r="AJ287" s="362"/>
      <c r="AK287" s="362"/>
      <c r="AL287" s="362"/>
      <c r="AM287" s="362"/>
      <c r="AN287" s="361"/>
      <c r="AO287" s="445" t="s">
        <v>5839</v>
      </c>
      <c r="AP287" s="445" t="s">
        <v>5839</v>
      </c>
      <c r="AQ287" s="445" t="s">
        <v>5839</v>
      </c>
    </row>
    <row r="288" spans="1:43" ht="87" hidden="1" x14ac:dyDescent="0.35">
      <c r="A288" s="362">
        <v>286</v>
      </c>
      <c r="B288" s="362" t="s">
        <v>1081</v>
      </c>
      <c r="C288" s="362">
        <v>472</v>
      </c>
      <c r="D288" s="362" t="s">
        <v>172</v>
      </c>
      <c r="E288" s="362"/>
      <c r="F288" s="362" t="s">
        <v>63</v>
      </c>
      <c r="G288" s="362" t="s">
        <v>63</v>
      </c>
      <c r="H288" s="362" t="s">
        <v>63</v>
      </c>
      <c r="I288" s="362" t="s">
        <v>242</v>
      </c>
      <c r="J288" s="361" t="s">
        <v>1082</v>
      </c>
      <c r="K288" s="362"/>
      <c r="L288" s="362" t="s">
        <v>90</v>
      </c>
      <c r="M288" s="362" t="s">
        <v>9</v>
      </c>
      <c r="N288" s="362" t="s">
        <v>90</v>
      </c>
      <c r="O288" s="362" t="s">
        <v>90</v>
      </c>
      <c r="P288" s="482" t="s">
        <v>6320</v>
      </c>
      <c r="Q288" s="362" t="s">
        <v>6321</v>
      </c>
      <c r="R288" s="362" t="s">
        <v>6322</v>
      </c>
      <c r="S288" s="362" t="s">
        <v>6323</v>
      </c>
      <c r="T288" s="362" t="s">
        <v>6324</v>
      </c>
      <c r="U288" s="362" t="s">
        <v>6325</v>
      </c>
      <c r="V288" s="362"/>
      <c r="W288" s="362" t="s">
        <v>6111</v>
      </c>
      <c r="X288" s="362" t="s">
        <v>6326</v>
      </c>
      <c r="Y288" s="362"/>
      <c r="Z288" s="362"/>
      <c r="AA288" s="366" t="s">
        <v>6327</v>
      </c>
      <c r="AB288" s="362" t="s">
        <v>6328</v>
      </c>
      <c r="AC288" s="362" t="s">
        <v>19</v>
      </c>
      <c r="AD288" s="362" t="s">
        <v>40</v>
      </c>
      <c r="AE288" s="362" t="s">
        <v>6329</v>
      </c>
      <c r="AF288" s="362" t="s">
        <v>6316</v>
      </c>
      <c r="AG288" s="362" t="b">
        <v>0</v>
      </c>
      <c r="AH288" s="362"/>
      <c r="AI288" s="361" t="s">
        <v>6330</v>
      </c>
      <c r="AJ288" s="361"/>
      <c r="AK288" s="361"/>
      <c r="AL288" s="361"/>
      <c r="AM288" s="362"/>
      <c r="AN288" s="361"/>
      <c r="AO288" s="445" t="s">
        <v>9</v>
      </c>
      <c r="AP288" s="445" t="s">
        <v>9</v>
      </c>
      <c r="AQ288" s="445" t="s">
        <v>9</v>
      </c>
    </row>
    <row r="289" spans="1:43" ht="29" hidden="1" x14ac:dyDescent="0.35">
      <c r="A289" s="362">
        <v>287</v>
      </c>
      <c r="B289" s="362" t="s">
        <v>1084</v>
      </c>
      <c r="C289" s="362">
        <v>472</v>
      </c>
      <c r="D289" s="362" t="s">
        <v>172</v>
      </c>
      <c r="E289" s="362"/>
      <c r="F289" s="362"/>
      <c r="G289" s="362" t="s">
        <v>1085</v>
      </c>
      <c r="H289" s="362" t="s">
        <v>63</v>
      </c>
      <c r="I289" s="362" t="s">
        <v>242</v>
      </c>
      <c r="J289" s="361" t="s">
        <v>1086</v>
      </c>
      <c r="K289" s="361"/>
      <c r="L289" s="362" t="s">
        <v>90</v>
      </c>
      <c r="M289" s="362" t="s">
        <v>9</v>
      </c>
      <c r="N289" s="362" t="s">
        <v>90</v>
      </c>
      <c r="O289" s="362" t="s">
        <v>90</v>
      </c>
      <c r="P289" s="482"/>
      <c r="Q289" s="362"/>
      <c r="R289" s="362"/>
      <c r="S289" s="362"/>
      <c r="T289" s="362"/>
      <c r="U289" s="362"/>
      <c r="V289" s="362"/>
      <c r="W289" s="362"/>
      <c r="X289" s="362"/>
      <c r="Y289" s="362"/>
      <c r="Z289" s="362"/>
      <c r="AA289" s="366"/>
      <c r="AB289" s="367"/>
      <c r="AC289" s="362" t="s">
        <v>19</v>
      </c>
      <c r="AD289" s="362" t="s">
        <v>8</v>
      </c>
      <c r="AE289" s="362"/>
      <c r="AF289" s="362"/>
      <c r="AG289" s="362"/>
      <c r="AH289" s="362"/>
      <c r="AI289" s="362"/>
      <c r="AJ289" s="362"/>
      <c r="AK289" s="362"/>
      <c r="AL289" s="362"/>
      <c r="AM289" s="368">
        <v>45843</v>
      </c>
      <c r="AN289" s="361" t="s">
        <v>1087</v>
      </c>
      <c r="AO289" s="445" t="s">
        <v>539</v>
      </c>
      <c r="AP289" s="445" t="s">
        <v>5841</v>
      </c>
      <c r="AQ289" s="445" t="s">
        <v>5840</v>
      </c>
    </row>
    <row r="290" spans="1:43" ht="43.5" hidden="1" x14ac:dyDescent="0.35">
      <c r="A290" s="362">
        <v>288</v>
      </c>
      <c r="B290" s="362" t="s">
        <v>1088</v>
      </c>
      <c r="C290" s="362">
        <v>472</v>
      </c>
      <c r="D290" s="362" t="s">
        <v>172</v>
      </c>
      <c r="E290" s="362"/>
      <c r="F290" s="362" t="s">
        <v>63</v>
      </c>
      <c r="G290" s="362" t="s">
        <v>63</v>
      </c>
      <c r="H290" s="362" t="s">
        <v>63</v>
      </c>
      <c r="I290" s="362" t="s">
        <v>242</v>
      </c>
      <c r="J290" s="361" t="s">
        <v>1089</v>
      </c>
      <c r="K290" s="362"/>
      <c r="L290" s="362" t="s">
        <v>90</v>
      </c>
      <c r="M290" s="362" t="s">
        <v>9</v>
      </c>
      <c r="N290" s="362" t="s">
        <v>90</v>
      </c>
      <c r="O290" s="362" t="s">
        <v>90</v>
      </c>
      <c r="P290" s="482" t="s">
        <v>1090</v>
      </c>
      <c r="Q290" s="362"/>
      <c r="R290" s="362"/>
      <c r="S290" s="362"/>
      <c r="T290" s="362"/>
      <c r="U290" s="362"/>
      <c r="V290" s="362"/>
      <c r="W290" s="362"/>
      <c r="X290" s="362"/>
      <c r="Y290" s="362"/>
      <c r="Z290" s="362"/>
      <c r="AA290" s="366"/>
      <c r="AB290" s="362"/>
      <c r="AC290" s="362" t="s">
        <v>19</v>
      </c>
      <c r="AD290" s="362" t="s">
        <v>40</v>
      </c>
      <c r="AE290" s="362"/>
      <c r="AF290" s="362" t="s">
        <v>6171</v>
      </c>
      <c r="AG290" s="362" t="b">
        <v>0</v>
      </c>
      <c r="AH290" s="362"/>
      <c r="AI290" s="362"/>
      <c r="AJ290" s="362"/>
      <c r="AK290" s="362"/>
      <c r="AL290" s="362"/>
      <c r="AM290" s="362"/>
      <c r="AN290" s="361"/>
      <c r="AO290" s="445" t="s">
        <v>5839</v>
      </c>
      <c r="AP290" s="445" t="s">
        <v>5839</v>
      </c>
      <c r="AQ290" s="445" t="s">
        <v>5839</v>
      </c>
    </row>
    <row r="291" spans="1:43" ht="43.5" hidden="1" x14ac:dyDescent="0.35">
      <c r="A291" s="362">
        <v>289</v>
      </c>
      <c r="B291" s="362" t="s">
        <v>1091</v>
      </c>
      <c r="C291" s="362">
        <v>472</v>
      </c>
      <c r="D291" s="362" t="s">
        <v>172</v>
      </c>
      <c r="E291" s="362"/>
      <c r="F291" s="362" t="s">
        <v>63</v>
      </c>
      <c r="G291" s="362" t="s">
        <v>63</v>
      </c>
      <c r="H291" s="362" t="s">
        <v>63</v>
      </c>
      <c r="I291" s="362" t="s">
        <v>242</v>
      </c>
      <c r="J291" s="361" t="s">
        <v>1092</v>
      </c>
      <c r="K291" s="362"/>
      <c r="L291" s="362" t="s">
        <v>90</v>
      </c>
      <c r="M291" s="362" t="s">
        <v>9</v>
      </c>
      <c r="N291" s="362" t="s">
        <v>90</v>
      </c>
      <c r="O291" s="362" t="s">
        <v>90</v>
      </c>
      <c r="P291" s="482" t="s">
        <v>1093</v>
      </c>
      <c r="Q291" s="362"/>
      <c r="R291" s="362"/>
      <c r="S291" s="362"/>
      <c r="T291" s="362"/>
      <c r="U291" s="362"/>
      <c r="V291" s="362"/>
      <c r="W291" s="362"/>
      <c r="X291" s="362"/>
      <c r="Y291" s="362"/>
      <c r="Z291" s="362"/>
      <c r="AA291" s="366"/>
      <c r="AB291" s="362"/>
      <c r="AC291" s="362" t="s">
        <v>19</v>
      </c>
      <c r="AD291" s="362" t="s">
        <v>40</v>
      </c>
      <c r="AE291" s="362" t="s">
        <v>6315</v>
      </c>
      <c r="AF291" s="362" t="s">
        <v>40</v>
      </c>
      <c r="AG291" s="362" t="b">
        <v>0</v>
      </c>
      <c r="AH291" s="362"/>
      <c r="AI291" s="362"/>
      <c r="AJ291" s="362"/>
      <c r="AK291" s="362"/>
      <c r="AL291" s="362"/>
      <c r="AM291" s="362"/>
      <c r="AN291" s="361"/>
      <c r="AO291" s="445" t="s">
        <v>5839</v>
      </c>
      <c r="AP291" s="445" t="s">
        <v>5839</v>
      </c>
      <c r="AQ291" s="445" t="s">
        <v>5839</v>
      </c>
    </row>
    <row r="292" spans="1:43" ht="87" hidden="1" x14ac:dyDescent="0.35">
      <c r="A292" s="362">
        <v>290</v>
      </c>
      <c r="B292" s="362" t="s">
        <v>1094</v>
      </c>
      <c r="C292" s="362">
        <v>472</v>
      </c>
      <c r="D292" s="362" t="s">
        <v>172</v>
      </c>
      <c r="E292" s="362"/>
      <c r="F292" s="362" t="s">
        <v>63</v>
      </c>
      <c r="G292" s="362" t="s">
        <v>63</v>
      </c>
      <c r="H292" s="362" t="s">
        <v>63</v>
      </c>
      <c r="I292" s="362" t="s">
        <v>1070</v>
      </c>
      <c r="J292" s="361" t="s">
        <v>1095</v>
      </c>
      <c r="K292" s="362"/>
      <c r="L292" s="362" t="s">
        <v>90</v>
      </c>
      <c r="M292" s="362" t="s">
        <v>9</v>
      </c>
      <c r="N292" s="362" t="s">
        <v>90</v>
      </c>
      <c r="O292" s="362" t="s">
        <v>90</v>
      </c>
      <c r="P292" s="482" t="s">
        <v>6331</v>
      </c>
      <c r="Q292" s="362" t="s">
        <v>6332</v>
      </c>
      <c r="R292" s="362" t="s">
        <v>6333</v>
      </c>
      <c r="S292" s="362" t="s">
        <v>6334</v>
      </c>
      <c r="T292" s="362" t="s">
        <v>6335</v>
      </c>
      <c r="U292" s="362" t="s">
        <v>6336</v>
      </c>
      <c r="V292" s="362"/>
      <c r="W292" s="362"/>
      <c r="X292" s="362"/>
      <c r="Y292" s="362"/>
      <c r="Z292" s="362"/>
      <c r="AA292" s="366"/>
      <c r="AB292" s="363"/>
      <c r="AC292" s="362" t="s">
        <v>19</v>
      </c>
      <c r="AD292" s="362" t="s">
        <v>40</v>
      </c>
      <c r="AE292" s="362"/>
      <c r="AF292" s="362" t="s">
        <v>6171</v>
      </c>
      <c r="AG292" s="362" t="b">
        <v>0</v>
      </c>
      <c r="AH292" s="362"/>
      <c r="AI292" s="362" t="s">
        <v>6337</v>
      </c>
      <c r="AJ292" s="362"/>
      <c r="AK292" s="362"/>
      <c r="AL292" s="362"/>
      <c r="AM292" s="362"/>
      <c r="AN292" s="361"/>
      <c r="AO292" s="445" t="s">
        <v>5839</v>
      </c>
      <c r="AP292" s="445" t="s">
        <v>5839</v>
      </c>
      <c r="AQ292" s="445" t="s">
        <v>5839</v>
      </c>
    </row>
    <row r="293" spans="1:43" ht="29" hidden="1" x14ac:dyDescent="0.35">
      <c r="A293" s="362">
        <v>291</v>
      </c>
      <c r="B293" s="362" t="s">
        <v>1097</v>
      </c>
      <c r="C293" s="362">
        <v>472</v>
      </c>
      <c r="D293" s="362" t="s">
        <v>172</v>
      </c>
      <c r="E293" s="362"/>
      <c r="F293" s="362" t="s">
        <v>63</v>
      </c>
      <c r="G293" s="362" t="s">
        <v>63</v>
      </c>
      <c r="H293" s="362" t="s">
        <v>63</v>
      </c>
      <c r="I293" s="362" t="s">
        <v>242</v>
      </c>
      <c r="J293" s="361" t="s">
        <v>1098</v>
      </c>
      <c r="K293" s="362"/>
      <c r="L293" s="362" t="s">
        <v>90</v>
      </c>
      <c r="M293" s="362" t="s">
        <v>9</v>
      </c>
      <c r="N293" s="362" t="s">
        <v>90</v>
      </c>
      <c r="O293" s="362" t="s">
        <v>90</v>
      </c>
      <c r="P293" s="482" t="s">
        <v>1099</v>
      </c>
      <c r="Q293" s="362"/>
      <c r="R293" s="362"/>
      <c r="S293" s="362"/>
      <c r="T293" s="362"/>
      <c r="U293" s="362"/>
      <c r="V293" s="362"/>
      <c r="W293" s="362"/>
      <c r="X293" s="362"/>
      <c r="Y293" s="362"/>
      <c r="Z293" s="362"/>
      <c r="AA293" s="366"/>
      <c r="AB293" s="362"/>
      <c r="AC293" s="362" t="s">
        <v>19</v>
      </c>
      <c r="AD293" s="362" t="s">
        <v>40</v>
      </c>
      <c r="AE293" s="362"/>
      <c r="AF293" s="362" t="s">
        <v>6171</v>
      </c>
      <c r="AG293" s="362" t="b">
        <v>0</v>
      </c>
      <c r="AH293" s="362"/>
      <c r="AI293" s="362"/>
      <c r="AJ293" s="362"/>
      <c r="AK293" s="362"/>
      <c r="AL293" s="362"/>
      <c r="AM293" s="362"/>
      <c r="AN293" s="361"/>
      <c r="AO293" s="445" t="s">
        <v>5839</v>
      </c>
      <c r="AP293" s="445" t="s">
        <v>5839</v>
      </c>
      <c r="AQ293" s="445" t="s">
        <v>5839</v>
      </c>
    </row>
    <row r="294" spans="1:43" ht="29" hidden="1" x14ac:dyDescent="0.35">
      <c r="A294" s="362">
        <v>292</v>
      </c>
      <c r="B294" s="362" t="s">
        <v>1100</v>
      </c>
      <c r="C294" s="362">
        <v>472</v>
      </c>
      <c r="D294" s="362" t="s">
        <v>172</v>
      </c>
      <c r="E294" s="362"/>
      <c r="F294" s="362" t="s">
        <v>63</v>
      </c>
      <c r="G294" s="362" t="s">
        <v>63</v>
      </c>
      <c r="H294" s="362" t="s">
        <v>63</v>
      </c>
      <c r="I294" s="362" t="s">
        <v>1070</v>
      </c>
      <c r="J294" s="361" t="s">
        <v>1101</v>
      </c>
      <c r="K294" s="362"/>
      <c r="L294" s="362" t="s">
        <v>90</v>
      </c>
      <c r="M294" s="362" t="s">
        <v>9</v>
      </c>
      <c r="N294" s="362" t="s">
        <v>90</v>
      </c>
      <c r="O294" s="362" t="s">
        <v>90</v>
      </c>
      <c r="P294" s="482" t="s">
        <v>1102</v>
      </c>
      <c r="Q294" s="362"/>
      <c r="R294" s="362"/>
      <c r="S294" s="362"/>
      <c r="T294" s="362"/>
      <c r="U294" s="362"/>
      <c r="V294" s="362"/>
      <c r="W294" s="362"/>
      <c r="X294" s="362"/>
      <c r="Y294" s="362"/>
      <c r="Z294" s="362"/>
      <c r="AA294" s="366"/>
      <c r="AB294" s="362"/>
      <c r="AC294" s="362" t="s">
        <v>19</v>
      </c>
      <c r="AD294" s="362" t="s">
        <v>40</v>
      </c>
      <c r="AE294" s="362"/>
      <c r="AF294" s="362" t="s">
        <v>101</v>
      </c>
      <c r="AG294" s="362" t="b">
        <v>0</v>
      </c>
      <c r="AH294" s="362"/>
      <c r="AI294" s="362"/>
      <c r="AJ294" s="362"/>
      <c r="AK294" s="362"/>
      <c r="AL294" s="362"/>
      <c r="AM294" s="362"/>
      <c r="AN294" s="361"/>
      <c r="AO294" s="445" t="s">
        <v>5839</v>
      </c>
      <c r="AP294" s="445" t="s">
        <v>5839</v>
      </c>
      <c r="AQ294" s="445" t="s">
        <v>5839</v>
      </c>
    </row>
    <row r="295" spans="1:43" ht="29" hidden="1" x14ac:dyDescent="0.35">
      <c r="A295" s="362">
        <v>293</v>
      </c>
      <c r="B295" s="362" t="s">
        <v>1103</v>
      </c>
      <c r="C295" s="362">
        <v>472</v>
      </c>
      <c r="D295" s="362" t="s">
        <v>172</v>
      </c>
      <c r="E295" s="362"/>
      <c r="F295" s="362" t="s">
        <v>63</v>
      </c>
      <c r="G295" s="362" t="s">
        <v>63</v>
      </c>
      <c r="H295" s="362" t="s">
        <v>63</v>
      </c>
      <c r="I295" s="362" t="s">
        <v>242</v>
      </c>
      <c r="J295" s="361" t="s">
        <v>1104</v>
      </c>
      <c r="K295" s="362"/>
      <c r="L295" s="362" t="s">
        <v>90</v>
      </c>
      <c r="M295" s="362" t="s">
        <v>9</v>
      </c>
      <c r="N295" s="362" t="s">
        <v>90</v>
      </c>
      <c r="O295" s="362" t="s">
        <v>90</v>
      </c>
      <c r="P295" s="482"/>
      <c r="Q295" s="362"/>
      <c r="R295" s="362"/>
      <c r="S295" s="362"/>
      <c r="T295" s="362"/>
      <c r="U295" s="362"/>
      <c r="V295" s="362"/>
      <c r="W295" s="362"/>
      <c r="X295" s="362"/>
      <c r="Y295" s="362"/>
      <c r="Z295" s="362"/>
      <c r="AA295" s="366"/>
      <c r="AB295" s="367"/>
      <c r="AC295" s="362" t="s">
        <v>19</v>
      </c>
      <c r="AD295" s="362" t="s">
        <v>8</v>
      </c>
      <c r="AE295" s="362">
        <v>0</v>
      </c>
      <c r="AF295" s="362" t="s">
        <v>6160</v>
      </c>
      <c r="AG295" s="362" t="b">
        <v>1</v>
      </c>
      <c r="AH295" s="362"/>
      <c r="AI295" s="362"/>
      <c r="AJ295" s="362"/>
      <c r="AK295" s="362"/>
      <c r="AL295" s="362"/>
      <c r="AM295" s="368"/>
      <c r="AN295" s="361" t="s">
        <v>1105</v>
      </c>
      <c r="AO295" s="445" t="s">
        <v>539</v>
      </c>
      <c r="AP295" s="445" t="s">
        <v>5841</v>
      </c>
      <c r="AQ295" s="445" t="s">
        <v>5840</v>
      </c>
    </row>
    <row r="296" spans="1:43" ht="72.5" hidden="1" x14ac:dyDescent="0.35">
      <c r="A296" s="362">
        <v>294</v>
      </c>
      <c r="B296" s="362" t="s">
        <v>1106</v>
      </c>
      <c r="C296" s="362">
        <v>472</v>
      </c>
      <c r="D296" s="362" t="s">
        <v>172</v>
      </c>
      <c r="E296" s="362"/>
      <c r="F296" s="362" t="s">
        <v>63</v>
      </c>
      <c r="G296" s="362" t="s">
        <v>63</v>
      </c>
      <c r="H296" s="362" t="s">
        <v>63</v>
      </c>
      <c r="I296" s="362" t="s">
        <v>242</v>
      </c>
      <c r="J296" s="361" t="s">
        <v>1107</v>
      </c>
      <c r="K296" s="362"/>
      <c r="L296" s="362" t="s">
        <v>90</v>
      </c>
      <c r="M296" s="362" t="s">
        <v>9</v>
      </c>
      <c r="N296" s="362" t="s">
        <v>90</v>
      </c>
      <c r="O296" s="362" t="s">
        <v>90</v>
      </c>
      <c r="P296" s="484" t="s">
        <v>1108</v>
      </c>
      <c r="Q296" s="369"/>
      <c r="R296" s="369"/>
      <c r="S296" s="369"/>
      <c r="T296" s="362"/>
      <c r="U296" s="362"/>
      <c r="V296" s="362"/>
      <c r="W296" s="362"/>
      <c r="X296" s="362"/>
      <c r="Y296" s="362"/>
      <c r="Z296" s="362"/>
      <c r="AA296" s="366"/>
      <c r="AB296" s="362"/>
      <c r="AC296" s="362" t="s">
        <v>19</v>
      </c>
      <c r="AD296" s="362" t="s">
        <v>40</v>
      </c>
      <c r="AE296" s="362"/>
      <c r="AF296" s="362" t="s">
        <v>6267</v>
      </c>
      <c r="AG296" s="362" t="b">
        <v>0</v>
      </c>
      <c r="AH296" s="362"/>
      <c r="AI296" s="362"/>
      <c r="AJ296" s="362"/>
      <c r="AK296" s="362"/>
      <c r="AL296" s="362"/>
      <c r="AM296" s="362"/>
      <c r="AN296" s="361"/>
      <c r="AO296" s="445" t="s">
        <v>5839</v>
      </c>
      <c r="AP296" s="445" t="s">
        <v>5839</v>
      </c>
      <c r="AQ296" s="445" t="s">
        <v>5839</v>
      </c>
    </row>
    <row r="297" spans="1:43" ht="29" hidden="1" x14ac:dyDescent="0.35">
      <c r="A297" s="362">
        <v>295</v>
      </c>
      <c r="B297" s="362" t="s">
        <v>1109</v>
      </c>
      <c r="C297" s="362">
        <v>472</v>
      </c>
      <c r="D297" s="362" t="s">
        <v>172</v>
      </c>
      <c r="E297" s="362"/>
      <c r="F297" s="362" t="s">
        <v>63</v>
      </c>
      <c r="G297" s="362" t="s">
        <v>63</v>
      </c>
      <c r="H297" s="362" t="s">
        <v>63</v>
      </c>
      <c r="I297" s="362" t="s">
        <v>242</v>
      </c>
      <c r="J297" s="361" t="s">
        <v>1110</v>
      </c>
      <c r="K297" s="362"/>
      <c r="L297" s="362" t="s">
        <v>90</v>
      </c>
      <c r="M297" s="362" t="s">
        <v>9</v>
      </c>
      <c r="N297" s="362" t="s">
        <v>90</v>
      </c>
      <c r="O297" s="362" t="s">
        <v>90</v>
      </c>
      <c r="P297" s="482" t="s">
        <v>1111</v>
      </c>
      <c r="Q297" s="362"/>
      <c r="R297" s="362"/>
      <c r="S297" s="362"/>
      <c r="T297" s="362"/>
      <c r="U297" s="362"/>
      <c r="V297" s="362"/>
      <c r="W297" s="362"/>
      <c r="X297" s="362"/>
      <c r="Y297" s="362"/>
      <c r="Z297" s="362"/>
      <c r="AA297" s="366"/>
      <c r="AB297" s="362"/>
      <c r="AC297" s="362" t="s">
        <v>19</v>
      </c>
      <c r="AD297" s="362" t="s">
        <v>40</v>
      </c>
      <c r="AE297" s="362"/>
      <c r="AF297" s="362" t="s">
        <v>40</v>
      </c>
      <c r="AG297" s="362" t="b">
        <v>0</v>
      </c>
      <c r="AH297" s="362"/>
      <c r="AI297" s="362"/>
      <c r="AJ297" s="362"/>
      <c r="AK297" s="362"/>
      <c r="AL297" s="362"/>
      <c r="AM297" s="362"/>
      <c r="AN297" s="361"/>
      <c r="AO297" s="445" t="s">
        <v>9</v>
      </c>
      <c r="AP297" s="445" t="s">
        <v>9</v>
      </c>
      <c r="AQ297" s="445" t="s">
        <v>9</v>
      </c>
    </row>
    <row r="298" spans="1:43" ht="101.5" hidden="1" x14ac:dyDescent="0.35">
      <c r="A298" s="362">
        <v>296</v>
      </c>
      <c r="B298" s="362" t="s">
        <v>1112</v>
      </c>
      <c r="C298" s="362">
        <v>472</v>
      </c>
      <c r="D298" s="362" t="s">
        <v>172</v>
      </c>
      <c r="E298" s="362"/>
      <c r="F298" s="362"/>
      <c r="G298" s="362"/>
      <c r="H298" s="362" t="s">
        <v>60</v>
      </c>
      <c r="I298" s="363" t="s">
        <v>306</v>
      </c>
      <c r="J298" s="361" t="s">
        <v>1113</v>
      </c>
      <c r="K298" s="361"/>
      <c r="L298" s="362" t="s">
        <v>90</v>
      </c>
      <c r="M298" s="362" t="s">
        <v>9</v>
      </c>
      <c r="N298" s="362" t="s">
        <v>90</v>
      </c>
      <c r="O298" s="362" t="s">
        <v>90</v>
      </c>
      <c r="P298" s="485" t="s">
        <v>1114</v>
      </c>
      <c r="Q298" s="371"/>
      <c r="R298" s="371"/>
      <c r="S298" s="371"/>
      <c r="T298" s="362"/>
      <c r="U298" s="362"/>
      <c r="V298" s="362"/>
      <c r="W298" s="362"/>
      <c r="X298" s="362"/>
      <c r="Y298" s="362"/>
      <c r="Z298" s="362"/>
      <c r="AA298" s="366"/>
      <c r="AB298" s="367"/>
      <c r="AC298" s="362" t="s">
        <v>13</v>
      </c>
      <c r="AD298" s="362" t="s">
        <v>8</v>
      </c>
      <c r="AE298" s="362"/>
      <c r="AF298" s="362"/>
      <c r="AG298" s="362"/>
      <c r="AH298" s="362"/>
      <c r="AI298" s="362"/>
      <c r="AJ298" s="362"/>
      <c r="AK298" s="362"/>
      <c r="AL298" s="362"/>
      <c r="AM298" s="368"/>
      <c r="AN298" s="361" t="s">
        <v>1115</v>
      </c>
      <c r="AO298" s="445" t="s">
        <v>539</v>
      </c>
      <c r="AP298" s="445" t="s">
        <v>5841</v>
      </c>
      <c r="AQ298" s="445" t="s">
        <v>5840</v>
      </c>
    </row>
    <row r="299" spans="1:43" ht="58" hidden="1" x14ac:dyDescent="0.35">
      <c r="A299" s="362">
        <v>297</v>
      </c>
      <c r="B299" s="362" t="s">
        <v>1116</v>
      </c>
      <c r="C299" s="362">
        <v>472</v>
      </c>
      <c r="D299" s="362" t="s">
        <v>172</v>
      </c>
      <c r="E299" s="362"/>
      <c r="F299" s="362"/>
      <c r="G299" s="362"/>
      <c r="H299" s="362" t="s">
        <v>26</v>
      </c>
      <c r="I299" s="362" t="s">
        <v>1117</v>
      </c>
      <c r="J299" s="361" t="s">
        <v>1118</v>
      </c>
      <c r="K299" s="362"/>
      <c r="L299" s="362" t="s">
        <v>90</v>
      </c>
      <c r="M299" s="362" t="s">
        <v>180</v>
      </c>
      <c r="N299" s="362" t="s">
        <v>90</v>
      </c>
      <c r="O299" s="362" t="s">
        <v>90</v>
      </c>
      <c r="P299" s="482"/>
      <c r="Q299" s="362"/>
      <c r="R299" s="362"/>
      <c r="S299" s="362"/>
      <c r="T299" s="362"/>
      <c r="U299" s="362"/>
      <c r="V299" s="362"/>
      <c r="W299" s="362"/>
      <c r="X299" s="362"/>
      <c r="Y299" s="362"/>
      <c r="Z299" s="362"/>
      <c r="AA299" s="366"/>
      <c r="AB299" s="367"/>
      <c r="AC299" s="362" t="s">
        <v>26</v>
      </c>
      <c r="AD299" s="362" t="s">
        <v>8</v>
      </c>
      <c r="AE299" s="362"/>
      <c r="AF299" s="362"/>
      <c r="AG299" s="362"/>
      <c r="AH299" s="362"/>
      <c r="AI299" s="362"/>
      <c r="AJ299" s="362"/>
      <c r="AK299" s="362"/>
      <c r="AL299" s="362"/>
      <c r="AM299" s="368">
        <v>45777</v>
      </c>
      <c r="AN299" s="376" t="s">
        <v>1119</v>
      </c>
      <c r="AO299" s="445" t="s">
        <v>539</v>
      </c>
      <c r="AP299" s="445" t="s">
        <v>5841</v>
      </c>
      <c r="AQ299" s="445" t="s">
        <v>5841</v>
      </c>
    </row>
    <row r="300" spans="1:43" ht="58" hidden="1" x14ac:dyDescent="0.35">
      <c r="A300" s="362">
        <v>298</v>
      </c>
      <c r="B300" s="362" t="s">
        <v>1120</v>
      </c>
      <c r="C300" s="362">
        <v>472</v>
      </c>
      <c r="D300" s="362" t="s">
        <v>172</v>
      </c>
      <c r="E300" s="362"/>
      <c r="F300" s="362" t="s">
        <v>63</v>
      </c>
      <c r="G300" s="362" t="s">
        <v>14</v>
      </c>
      <c r="H300" s="362" t="s">
        <v>63</v>
      </c>
      <c r="I300" s="362" t="s">
        <v>1121</v>
      </c>
      <c r="J300" s="361" t="s">
        <v>1122</v>
      </c>
      <c r="K300" s="362"/>
      <c r="L300" s="362" t="s">
        <v>90</v>
      </c>
      <c r="M300" s="362" t="s">
        <v>9</v>
      </c>
      <c r="N300" s="362" t="s">
        <v>90</v>
      </c>
      <c r="O300" s="362" t="s">
        <v>90</v>
      </c>
      <c r="P300" s="482" t="s">
        <v>6338</v>
      </c>
      <c r="Q300" s="362"/>
      <c r="R300" s="362"/>
      <c r="S300" s="362"/>
      <c r="T300" s="362"/>
      <c r="U300" s="362"/>
      <c r="V300" s="362"/>
      <c r="W300" s="362"/>
      <c r="X300" s="362"/>
      <c r="Y300" s="362"/>
      <c r="Z300" s="362"/>
      <c r="AA300" s="366"/>
      <c r="AB300" s="362"/>
      <c r="AC300" s="362" t="s">
        <v>19</v>
      </c>
      <c r="AD300" s="362" t="s">
        <v>40</v>
      </c>
      <c r="AE300" s="362"/>
      <c r="AF300" s="362"/>
      <c r="AG300" s="362"/>
      <c r="AH300" s="362"/>
      <c r="AI300" s="362"/>
      <c r="AJ300" s="362"/>
      <c r="AK300" s="362"/>
      <c r="AL300" s="362"/>
      <c r="AM300" s="362"/>
      <c r="AN300" s="361"/>
      <c r="AO300" s="445" t="s">
        <v>9</v>
      </c>
      <c r="AP300" s="445" t="s">
        <v>9</v>
      </c>
      <c r="AQ300" s="445" t="s">
        <v>9</v>
      </c>
    </row>
    <row r="301" spans="1:43" ht="29" hidden="1" x14ac:dyDescent="0.35">
      <c r="A301" s="362">
        <v>299</v>
      </c>
      <c r="B301" s="362" t="s">
        <v>1124</v>
      </c>
      <c r="C301" s="362">
        <v>472</v>
      </c>
      <c r="D301" s="362" t="s">
        <v>172</v>
      </c>
      <c r="E301" s="362"/>
      <c r="F301" s="362" t="s">
        <v>63</v>
      </c>
      <c r="G301" s="362" t="s">
        <v>14</v>
      </c>
      <c r="H301" s="362" t="s">
        <v>63</v>
      </c>
      <c r="I301" s="362" t="s">
        <v>1125</v>
      </c>
      <c r="J301" s="361" t="s">
        <v>1126</v>
      </c>
      <c r="K301" s="362"/>
      <c r="L301" s="362" t="s">
        <v>90</v>
      </c>
      <c r="M301" s="362" t="s">
        <v>9</v>
      </c>
      <c r="N301" s="362" t="s">
        <v>90</v>
      </c>
      <c r="O301" s="362" t="s">
        <v>90</v>
      </c>
      <c r="P301" s="484" t="s">
        <v>1127</v>
      </c>
      <c r="Q301" s="369"/>
      <c r="R301" s="369"/>
      <c r="S301" s="369"/>
      <c r="T301" s="362"/>
      <c r="U301" s="362"/>
      <c r="V301" s="362"/>
      <c r="W301" s="362"/>
      <c r="X301" s="362"/>
      <c r="Y301" s="362"/>
      <c r="Z301" s="362"/>
      <c r="AA301" s="366"/>
      <c r="AB301" s="367"/>
      <c r="AC301" s="362" t="s">
        <v>19</v>
      </c>
      <c r="AD301" s="362" t="s">
        <v>8</v>
      </c>
      <c r="AE301" s="362"/>
      <c r="AF301" s="362"/>
      <c r="AG301" s="362"/>
      <c r="AH301" s="362"/>
      <c r="AI301" s="362"/>
      <c r="AJ301" s="362"/>
      <c r="AK301" s="362"/>
      <c r="AL301" s="362"/>
      <c r="AM301" s="362"/>
      <c r="AN301" s="361" t="s">
        <v>1128</v>
      </c>
      <c r="AO301" s="445" t="s">
        <v>539</v>
      </c>
      <c r="AP301" s="445" t="s">
        <v>5841</v>
      </c>
      <c r="AQ301" s="445" t="s">
        <v>5840</v>
      </c>
    </row>
    <row r="302" spans="1:43" ht="58" hidden="1" x14ac:dyDescent="0.35">
      <c r="A302" s="362">
        <v>300</v>
      </c>
      <c r="B302" s="362" t="s">
        <v>1129</v>
      </c>
      <c r="C302" s="362">
        <v>472</v>
      </c>
      <c r="D302" s="362" t="s">
        <v>172</v>
      </c>
      <c r="E302" s="362"/>
      <c r="F302" s="362"/>
      <c r="G302" s="362"/>
      <c r="H302" s="362" t="s">
        <v>57</v>
      </c>
      <c r="I302" s="362" t="s">
        <v>173</v>
      </c>
      <c r="J302" s="361" t="s">
        <v>1130</v>
      </c>
      <c r="K302" s="362"/>
      <c r="L302" s="362" t="s">
        <v>90</v>
      </c>
      <c r="M302" s="362" t="s">
        <v>9</v>
      </c>
      <c r="N302" s="362" t="s">
        <v>90</v>
      </c>
      <c r="O302" s="362" t="s">
        <v>90</v>
      </c>
      <c r="P302" s="482" t="s">
        <v>6339</v>
      </c>
      <c r="Q302" s="362"/>
      <c r="R302" s="362"/>
      <c r="S302" s="362"/>
      <c r="T302" s="362"/>
      <c r="U302" s="362"/>
      <c r="V302" s="362"/>
      <c r="W302" s="362"/>
      <c r="X302" s="362"/>
      <c r="Y302" s="362"/>
      <c r="Z302" s="362"/>
      <c r="AA302" s="366"/>
      <c r="AB302" s="362"/>
      <c r="AC302" s="362" t="s">
        <v>14</v>
      </c>
      <c r="AD302" s="362" t="s">
        <v>40</v>
      </c>
      <c r="AE302" s="362"/>
      <c r="AF302" s="362"/>
      <c r="AG302" s="362"/>
      <c r="AH302" s="362"/>
      <c r="AI302" s="362"/>
      <c r="AJ302" s="362"/>
      <c r="AK302" s="362"/>
      <c r="AL302" s="362"/>
      <c r="AM302" s="362"/>
      <c r="AN302" s="361"/>
      <c r="AO302" s="445" t="s">
        <v>9</v>
      </c>
      <c r="AP302" s="445" t="s">
        <v>9</v>
      </c>
      <c r="AQ302" s="445" t="s">
        <v>9</v>
      </c>
    </row>
    <row r="303" spans="1:43" ht="43.5" hidden="1" x14ac:dyDescent="0.35">
      <c r="A303" s="362">
        <v>301</v>
      </c>
      <c r="B303" s="362" t="s">
        <v>1132</v>
      </c>
      <c r="C303" s="362">
        <v>472</v>
      </c>
      <c r="D303" s="362" t="s">
        <v>172</v>
      </c>
      <c r="E303" s="362"/>
      <c r="F303" s="362"/>
      <c r="G303" s="362"/>
      <c r="H303" s="362" t="s">
        <v>57</v>
      </c>
      <c r="I303" s="362" t="s">
        <v>195</v>
      </c>
      <c r="J303" s="361" t="s">
        <v>1133</v>
      </c>
      <c r="K303" s="362"/>
      <c r="L303" s="362" t="s">
        <v>90</v>
      </c>
      <c r="M303" s="362" t="s">
        <v>9</v>
      </c>
      <c r="N303" s="362" t="s">
        <v>90</v>
      </c>
      <c r="O303" s="362" t="s">
        <v>90</v>
      </c>
      <c r="P303" s="482" t="s">
        <v>6340</v>
      </c>
      <c r="Q303" s="362"/>
      <c r="R303" s="362"/>
      <c r="S303" s="362"/>
      <c r="T303" s="362"/>
      <c r="U303" s="362"/>
      <c r="V303" s="362"/>
      <c r="W303" s="362"/>
      <c r="X303" s="362"/>
      <c r="Y303" s="362"/>
      <c r="Z303" s="362"/>
      <c r="AA303" s="366"/>
      <c r="AB303" s="362"/>
      <c r="AC303" s="362" t="s">
        <v>14</v>
      </c>
      <c r="AD303" s="362" t="s">
        <v>40</v>
      </c>
      <c r="AE303" s="362"/>
      <c r="AF303" s="362"/>
      <c r="AG303" s="362"/>
      <c r="AH303" s="362"/>
      <c r="AI303" s="362"/>
      <c r="AJ303" s="362"/>
      <c r="AK303" s="362"/>
      <c r="AL303" s="362"/>
      <c r="AM303" s="362"/>
      <c r="AN303" s="361"/>
      <c r="AO303" s="445" t="s">
        <v>5839</v>
      </c>
      <c r="AP303" s="445" t="s">
        <v>5839</v>
      </c>
      <c r="AQ303" s="445" t="s">
        <v>5839</v>
      </c>
    </row>
    <row r="304" spans="1:43" ht="29" hidden="1" x14ac:dyDescent="0.35">
      <c r="A304" s="362">
        <v>302</v>
      </c>
      <c r="B304" s="362" t="s">
        <v>1135</v>
      </c>
      <c r="C304" s="362">
        <v>472</v>
      </c>
      <c r="D304" s="362" t="s">
        <v>172</v>
      </c>
      <c r="E304" s="362"/>
      <c r="F304" s="362" t="s">
        <v>63</v>
      </c>
      <c r="G304" s="362" t="s">
        <v>14</v>
      </c>
      <c r="H304" s="362" t="s">
        <v>63</v>
      </c>
      <c r="I304" s="362" t="s">
        <v>173</v>
      </c>
      <c r="J304" s="361" t="s">
        <v>1136</v>
      </c>
      <c r="K304" s="362"/>
      <c r="L304" s="362" t="s">
        <v>90</v>
      </c>
      <c r="M304" s="362" t="s">
        <v>9</v>
      </c>
      <c r="N304" s="362" t="s">
        <v>90</v>
      </c>
      <c r="O304" s="362" t="s">
        <v>90</v>
      </c>
      <c r="P304" s="484" t="s">
        <v>1137</v>
      </c>
      <c r="Q304" s="369"/>
      <c r="R304" s="369"/>
      <c r="S304" s="369"/>
      <c r="T304" s="362"/>
      <c r="U304" s="362"/>
      <c r="V304" s="362"/>
      <c r="W304" s="362"/>
      <c r="X304" s="362"/>
      <c r="Y304" s="362"/>
      <c r="Z304" s="362"/>
      <c r="AA304" s="366"/>
      <c r="AB304" s="362"/>
      <c r="AC304" s="362" t="s">
        <v>19</v>
      </c>
      <c r="AD304" s="362" t="s">
        <v>8</v>
      </c>
      <c r="AE304" s="362"/>
      <c r="AF304" s="362"/>
      <c r="AG304" s="362"/>
      <c r="AH304" s="362"/>
      <c r="AI304" s="362"/>
      <c r="AJ304" s="362"/>
      <c r="AK304" s="362"/>
      <c r="AL304" s="362"/>
      <c r="AM304" s="368">
        <v>45960</v>
      </c>
      <c r="AN304" s="361" t="s">
        <v>6341</v>
      </c>
      <c r="AO304" s="445" t="s">
        <v>8</v>
      </c>
      <c r="AP304" s="445" t="s">
        <v>5876</v>
      </c>
      <c r="AQ304" s="445" t="s">
        <v>5839</v>
      </c>
    </row>
    <row r="305" spans="1:43" ht="43.5" hidden="1" x14ac:dyDescent="0.35">
      <c r="A305" s="362">
        <v>303</v>
      </c>
      <c r="B305" s="362" t="s">
        <v>1138</v>
      </c>
      <c r="C305" s="362">
        <v>472</v>
      </c>
      <c r="D305" s="362" t="s">
        <v>172</v>
      </c>
      <c r="E305" s="362"/>
      <c r="F305" s="362"/>
      <c r="G305" s="362"/>
      <c r="H305" s="362" t="s">
        <v>57</v>
      </c>
      <c r="I305" s="362" t="s">
        <v>195</v>
      </c>
      <c r="J305" s="361" t="s">
        <v>1139</v>
      </c>
      <c r="K305" s="362"/>
      <c r="L305" s="362" t="s">
        <v>90</v>
      </c>
      <c r="M305" s="362" t="s">
        <v>9</v>
      </c>
      <c r="N305" s="362" t="s">
        <v>90</v>
      </c>
      <c r="O305" s="362" t="s">
        <v>90</v>
      </c>
      <c r="P305" s="482" t="s">
        <v>6340</v>
      </c>
      <c r="Q305" s="362"/>
      <c r="R305" s="362"/>
      <c r="S305" s="362"/>
      <c r="T305" s="362"/>
      <c r="U305" s="362"/>
      <c r="V305" s="362"/>
      <c r="W305" s="362"/>
      <c r="X305" s="362"/>
      <c r="Y305" s="362"/>
      <c r="Z305" s="362"/>
      <c r="AA305" s="366"/>
      <c r="AB305" s="362"/>
      <c r="AC305" s="362" t="s">
        <v>14</v>
      </c>
      <c r="AD305" s="362" t="s">
        <v>40</v>
      </c>
      <c r="AE305" s="362"/>
      <c r="AF305" s="362"/>
      <c r="AG305" s="362"/>
      <c r="AH305" s="362"/>
      <c r="AI305" s="362"/>
      <c r="AJ305" s="362"/>
      <c r="AK305" s="362"/>
      <c r="AL305" s="362"/>
      <c r="AM305" s="362"/>
      <c r="AN305" s="361"/>
      <c r="AO305" s="445" t="s">
        <v>9</v>
      </c>
      <c r="AP305" s="445" t="s">
        <v>9</v>
      </c>
      <c r="AQ305" s="445" t="s">
        <v>9</v>
      </c>
    </row>
    <row r="306" spans="1:43" ht="43.5" hidden="1" x14ac:dyDescent="0.35">
      <c r="A306" s="362">
        <v>304</v>
      </c>
      <c r="B306" s="362" t="s">
        <v>1140</v>
      </c>
      <c r="C306" s="362">
        <v>472</v>
      </c>
      <c r="D306" s="362" t="s">
        <v>172</v>
      </c>
      <c r="E306" s="362"/>
      <c r="F306" s="362" t="s">
        <v>63</v>
      </c>
      <c r="G306" s="362" t="s">
        <v>1085</v>
      </c>
      <c r="H306" s="362" t="s">
        <v>63</v>
      </c>
      <c r="I306" s="362" t="s">
        <v>173</v>
      </c>
      <c r="J306" s="361" t="s">
        <v>1141</v>
      </c>
      <c r="K306" s="361"/>
      <c r="L306" s="362" t="s">
        <v>90</v>
      </c>
      <c r="M306" s="362" t="s">
        <v>9</v>
      </c>
      <c r="N306" s="362" t="s">
        <v>90</v>
      </c>
      <c r="O306" s="362" t="s">
        <v>90</v>
      </c>
      <c r="P306" s="482" t="s">
        <v>1142</v>
      </c>
      <c r="Q306" s="362"/>
      <c r="R306" s="362"/>
      <c r="S306" s="362"/>
      <c r="T306" s="362"/>
      <c r="U306" s="362"/>
      <c r="V306" s="362"/>
      <c r="W306" s="362"/>
      <c r="X306" s="377"/>
      <c r="Y306" s="377"/>
      <c r="Z306" s="377"/>
      <c r="AA306" s="366"/>
      <c r="AB306" s="378"/>
      <c r="AC306" s="362" t="s">
        <v>19</v>
      </c>
      <c r="AD306" s="362" t="s">
        <v>8</v>
      </c>
      <c r="AE306" s="362"/>
      <c r="AF306" s="362"/>
      <c r="AG306" s="362"/>
      <c r="AH306" s="362"/>
      <c r="AI306" s="362"/>
      <c r="AJ306" s="362"/>
      <c r="AK306" s="362"/>
      <c r="AL306" s="362"/>
      <c r="AM306" s="368">
        <v>45919</v>
      </c>
      <c r="AN306" s="361" t="s">
        <v>1143</v>
      </c>
      <c r="AO306" s="445" t="s">
        <v>539</v>
      </c>
      <c r="AP306" s="445" t="s">
        <v>5841</v>
      </c>
      <c r="AQ306" s="445" t="s">
        <v>5840</v>
      </c>
    </row>
    <row r="307" spans="1:43" ht="72.5" hidden="1" x14ac:dyDescent="0.35">
      <c r="A307" s="362">
        <v>305</v>
      </c>
      <c r="B307" s="362" t="s">
        <v>1144</v>
      </c>
      <c r="C307" s="362">
        <v>472</v>
      </c>
      <c r="D307" s="362" t="s">
        <v>172</v>
      </c>
      <c r="E307" s="362"/>
      <c r="F307" s="362"/>
      <c r="G307" s="362"/>
      <c r="H307" s="362" t="s">
        <v>57</v>
      </c>
      <c r="I307" s="362" t="s">
        <v>1145</v>
      </c>
      <c r="J307" s="361" t="s">
        <v>1146</v>
      </c>
      <c r="K307" s="362"/>
      <c r="L307" s="362" t="s">
        <v>90</v>
      </c>
      <c r="M307" s="362" t="s">
        <v>9</v>
      </c>
      <c r="N307" s="362" t="s">
        <v>90</v>
      </c>
      <c r="O307" s="362" t="s">
        <v>90</v>
      </c>
      <c r="P307" s="482" t="s">
        <v>6342</v>
      </c>
      <c r="Q307" s="362"/>
      <c r="R307" s="362"/>
      <c r="S307" s="362"/>
      <c r="T307" s="362"/>
      <c r="U307" s="362"/>
      <c r="V307" s="362"/>
      <c r="W307" s="362"/>
      <c r="X307" s="362"/>
      <c r="Y307" s="362"/>
      <c r="Z307" s="362"/>
      <c r="AA307" s="366"/>
      <c r="AB307" s="362"/>
      <c r="AC307" s="362" t="s">
        <v>14</v>
      </c>
      <c r="AD307" s="362" t="s">
        <v>40</v>
      </c>
      <c r="AE307" s="362"/>
      <c r="AF307" s="362"/>
      <c r="AG307" s="362"/>
      <c r="AH307" s="362"/>
      <c r="AI307" s="362"/>
      <c r="AJ307" s="362"/>
      <c r="AK307" s="362"/>
      <c r="AL307" s="362"/>
      <c r="AM307" s="362"/>
      <c r="AN307" s="361"/>
      <c r="AO307" s="445" t="s">
        <v>9</v>
      </c>
      <c r="AP307" s="445" t="s">
        <v>9</v>
      </c>
      <c r="AQ307" s="445" t="s">
        <v>9</v>
      </c>
    </row>
    <row r="308" spans="1:43" ht="101.5" hidden="1" x14ac:dyDescent="0.35">
      <c r="A308" s="362">
        <v>306</v>
      </c>
      <c r="B308" s="362" t="s">
        <v>1148</v>
      </c>
      <c r="C308" s="362">
        <v>472</v>
      </c>
      <c r="D308" s="362" t="s">
        <v>172</v>
      </c>
      <c r="E308" s="362"/>
      <c r="F308" s="362"/>
      <c r="G308" s="362"/>
      <c r="H308" s="362" t="s">
        <v>57</v>
      </c>
      <c r="I308" s="362" t="s">
        <v>1149</v>
      </c>
      <c r="J308" s="361" t="s">
        <v>1150</v>
      </c>
      <c r="K308" s="361"/>
      <c r="L308" s="362" t="s">
        <v>90</v>
      </c>
      <c r="M308" s="362" t="s">
        <v>9</v>
      </c>
      <c r="N308" s="362" t="s">
        <v>90</v>
      </c>
      <c r="O308" s="362" t="s">
        <v>90</v>
      </c>
      <c r="P308" s="482" t="e">
        <v>#VALUE!</v>
      </c>
      <c r="Q308" s="362"/>
      <c r="R308" s="362"/>
      <c r="S308" s="362"/>
      <c r="T308" s="362"/>
      <c r="U308" s="362"/>
      <c r="V308" s="362"/>
      <c r="W308" s="362"/>
      <c r="X308" s="362"/>
      <c r="Y308" s="362"/>
      <c r="Z308" s="362"/>
      <c r="AA308" s="366"/>
      <c r="AB308" s="362"/>
      <c r="AC308" s="362" t="s">
        <v>14</v>
      </c>
      <c r="AD308" s="362" t="s">
        <v>8</v>
      </c>
      <c r="AE308" s="362"/>
      <c r="AF308" s="362"/>
      <c r="AG308" s="362"/>
      <c r="AH308" s="362"/>
      <c r="AI308" s="362"/>
      <c r="AJ308" s="362"/>
      <c r="AK308" s="362"/>
      <c r="AL308" s="362"/>
      <c r="AM308" s="368">
        <v>45962</v>
      </c>
      <c r="AN308" s="361" t="s">
        <v>6343</v>
      </c>
      <c r="AO308" s="445" t="s">
        <v>539</v>
      </c>
      <c r="AP308" s="445" t="s">
        <v>5876</v>
      </c>
      <c r="AQ308" s="445" t="s">
        <v>9</v>
      </c>
    </row>
    <row r="309" spans="1:43" ht="43.5" hidden="1" x14ac:dyDescent="0.35">
      <c r="A309" s="362">
        <v>307</v>
      </c>
      <c r="B309" s="362" t="s">
        <v>1151</v>
      </c>
      <c r="C309" s="362">
        <v>472</v>
      </c>
      <c r="D309" s="362" t="s">
        <v>172</v>
      </c>
      <c r="E309" s="362"/>
      <c r="F309" s="362"/>
      <c r="G309" s="362"/>
      <c r="H309" s="362" t="s">
        <v>57</v>
      </c>
      <c r="I309" s="362" t="s">
        <v>81</v>
      </c>
      <c r="J309" s="361" t="s">
        <v>1152</v>
      </c>
      <c r="K309" s="362"/>
      <c r="L309" s="362" t="s">
        <v>90</v>
      </c>
      <c r="M309" s="362" t="s">
        <v>9</v>
      </c>
      <c r="N309" s="362" t="s">
        <v>90</v>
      </c>
      <c r="O309" s="362" t="s">
        <v>90</v>
      </c>
      <c r="P309" s="482" t="s">
        <v>1153</v>
      </c>
      <c r="Q309" s="362"/>
      <c r="R309" s="362"/>
      <c r="S309" s="362"/>
      <c r="T309" s="362"/>
      <c r="U309" s="362"/>
      <c r="V309" s="362"/>
      <c r="W309" s="362"/>
      <c r="X309" s="362"/>
      <c r="Y309" s="362"/>
      <c r="Z309" s="362"/>
      <c r="AA309" s="366"/>
      <c r="AB309" s="362"/>
      <c r="AC309" s="362" t="s">
        <v>14</v>
      </c>
      <c r="AD309" s="362" t="s">
        <v>8</v>
      </c>
      <c r="AE309" s="362"/>
      <c r="AF309" s="362"/>
      <c r="AG309" s="362"/>
      <c r="AH309" s="362"/>
      <c r="AI309" s="362"/>
      <c r="AJ309" s="362"/>
      <c r="AK309" s="362"/>
      <c r="AL309" s="362"/>
      <c r="AM309" s="368">
        <v>45960</v>
      </c>
      <c r="AN309" s="361" t="s">
        <v>6341</v>
      </c>
      <c r="AO309" s="445" t="s">
        <v>8</v>
      </c>
      <c r="AP309" s="445" t="s">
        <v>5876</v>
      </c>
      <c r="AQ309" s="445" t="s">
        <v>9</v>
      </c>
    </row>
    <row r="310" spans="1:43" ht="72.5" hidden="1" x14ac:dyDescent="0.35">
      <c r="A310" s="362">
        <v>308</v>
      </c>
      <c r="B310" s="362" t="s">
        <v>1154</v>
      </c>
      <c r="C310" s="362">
        <v>472</v>
      </c>
      <c r="D310" s="362" t="s">
        <v>172</v>
      </c>
      <c r="E310" s="362"/>
      <c r="F310" s="362"/>
      <c r="G310" s="362"/>
      <c r="H310" s="362" t="s">
        <v>57</v>
      </c>
      <c r="I310" s="362" t="s">
        <v>1155</v>
      </c>
      <c r="J310" s="361" t="s">
        <v>1156</v>
      </c>
      <c r="K310" s="362"/>
      <c r="L310" s="362" t="s">
        <v>90</v>
      </c>
      <c r="M310" s="362" t="s">
        <v>9</v>
      </c>
      <c r="N310" s="362" t="s">
        <v>90</v>
      </c>
      <c r="O310" s="362" t="s">
        <v>90</v>
      </c>
      <c r="P310" s="482" t="s">
        <v>1157</v>
      </c>
      <c r="Q310" s="362"/>
      <c r="R310" s="362"/>
      <c r="S310" s="362"/>
      <c r="T310" s="362"/>
      <c r="U310" s="362"/>
      <c r="V310" s="362"/>
      <c r="W310" s="362"/>
      <c r="X310" s="362"/>
      <c r="Y310" s="362"/>
      <c r="Z310" s="362"/>
      <c r="AA310" s="366"/>
      <c r="AB310" s="370"/>
      <c r="AC310" s="362" t="s">
        <v>14</v>
      </c>
      <c r="AD310" s="362" t="s">
        <v>8</v>
      </c>
      <c r="AE310" s="362"/>
      <c r="AF310" s="362"/>
      <c r="AG310" s="362"/>
      <c r="AH310" s="362"/>
      <c r="AI310" s="362"/>
      <c r="AJ310" s="362"/>
      <c r="AK310" s="362"/>
      <c r="AL310" s="362"/>
      <c r="AM310" s="368"/>
      <c r="AN310" s="361" t="s">
        <v>1158</v>
      </c>
      <c r="AO310" s="445" t="s">
        <v>539</v>
      </c>
      <c r="AP310" s="445" t="s">
        <v>5841</v>
      </c>
      <c r="AQ310" s="445" t="s">
        <v>5840</v>
      </c>
    </row>
    <row r="311" spans="1:43" ht="43.5" hidden="1" x14ac:dyDescent="0.35">
      <c r="A311" s="362">
        <v>309</v>
      </c>
      <c r="B311" s="362" t="s">
        <v>1159</v>
      </c>
      <c r="C311" s="362">
        <v>472</v>
      </c>
      <c r="D311" s="362" t="s">
        <v>172</v>
      </c>
      <c r="E311" s="362"/>
      <c r="F311" s="362"/>
      <c r="G311" s="362"/>
      <c r="H311" s="362" t="s">
        <v>57</v>
      </c>
      <c r="I311" s="362" t="s">
        <v>1160</v>
      </c>
      <c r="J311" s="361" t="s">
        <v>1161</v>
      </c>
      <c r="K311" s="362"/>
      <c r="L311" s="362" t="s">
        <v>90</v>
      </c>
      <c r="M311" s="362" t="s">
        <v>9</v>
      </c>
      <c r="N311" s="362" t="s">
        <v>90</v>
      </c>
      <c r="O311" s="362" t="s">
        <v>90</v>
      </c>
      <c r="P311" s="482" t="s">
        <v>1162</v>
      </c>
      <c r="Q311" s="362"/>
      <c r="R311" s="362"/>
      <c r="S311" s="362"/>
      <c r="T311" s="362"/>
      <c r="U311" s="362"/>
      <c r="V311" s="362"/>
      <c r="W311" s="362"/>
      <c r="X311" s="362"/>
      <c r="Y311" s="362"/>
      <c r="Z311" s="362"/>
      <c r="AA311" s="366"/>
      <c r="AB311" s="370"/>
      <c r="AC311" s="362" t="s">
        <v>14</v>
      </c>
      <c r="AD311" s="362" t="s">
        <v>8</v>
      </c>
      <c r="AE311" s="362"/>
      <c r="AF311" s="362"/>
      <c r="AG311" s="362"/>
      <c r="AH311" s="362"/>
      <c r="AI311" s="362"/>
      <c r="AJ311" s="362"/>
      <c r="AK311" s="362"/>
      <c r="AL311" s="362"/>
      <c r="AM311" s="368">
        <v>45960</v>
      </c>
      <c r="AN311" s="361" t="s">
        <v>6341</v>
      </c>
      <c r="AO311" s="445" t="s">
        <v>539</v>
      </c>
      <c r="AP311" s="445" t="s">
        <v>5841</v>
      </c>
      <c r="AQ311" s="445" t="s">
        <v>5840</v>
      </c>
    </row>
    <row r="312" spans="1:43" ht="72.5" hidden="1" x14ac:dyDescent="0.35">
      <c r="A312" s="362">
        <v>310</v>
      </c>
      <c r="B312" s="362" t="s">
        <v>1163</v>
      </c>
      <c r="C312" s="362">
        <v>472</v>
      </c>
      <c r="D312" s="362" t="s">
        <v>172</v>
      </c>
      <c r="E312" s="362"/>
      <c r="F312" s="362"/>
      <c r="G312" s="362"/>
      <c r="H312" s="362" t="s">
        <v>57</v>
      </c>
      <c r="I312" s="362" t="s">
        <v>1164</v>
      </c>
      <c r="J312" s="361" t="s">
        <v>1165</v>
      </c>
      <c r="K312" s="362"/>
      <c r="L312" s="362" t="s">
        <v>90</v>
      </c>
      <c r="M312" s="362" t="s">
        <v>9</v>
      </c>
      <c r="N312" s="362" t="s">
        <v>90</v>
      </c>
      <c r="O312" s="362" t="s">
        <v>90</v>
      </c>
      <c r="P312" s="482" t="s">
        <v>6344</v>
      </c>
      <c r="Q312" s="362"/>
      <c r="R312" s="362"/>
      <c r="S312" s="362"/>
      <c r="T312" s="362"/>
      <c r="U312" s="362"/>
      <c r="V312" s="362"/>
      <c r="W312" s="362"/>
      <c r="X312" s="362"/>
      <c r="Y312" s="362"/>
      <c r="Z312" s="362"/>
      <c r="AA312" s="366"/>
      <c r="AB312" s="362"/>
      <c r="AC312" s="362" t="s">
        <v>14</v>
      </c>
      <c r="AD312" s="362" t="s">
        <v>8</v>
      </c>
      <c r="AE312" s="362"/>
      <c r="AF312" s="362"/>
      <c r="AG312" s="362"/>
      <c r="AH312" s="362"/>
      <c r="AI312" s="362"/>
      <c r="AJ312" s="362"/>
      <c r="AK312" s="362"/>
      <c r="AL312" s="362"/>
      <c r="AM312" s="368">
        <v>45960</v>
      </c>
      <c r="AN312" s="361" t="s">
        <v>2399</v>
      </c>
      <c r="AO312" s="445" t="s">
        <v>8</v>
      </c>
      <c r="AP312" s="445" t="s">
        <v>5876</v>
      </c>
      <c r="AQ312" s="445" t="s">
        <v>9</v>
      </c>
    </row>
    <row r="313" spans="1:43" ht="14.5" hidden="1" x14ac:dyDescent="0.35">
      <c r="A313" s="362">
        <v>311</v>
      </c>
      <c r="B313" s="362" t="s">
        <v>1167</v>
      </c>
      <c r="C313" s="362">
        <v>472</v>
      </c>
      <c r="D313" s="362" t="s">
        <v>172</v>
      </c>
      <c r="E313" s="362"/>
      <c r="F313" s="362"/>
      <c r="G313" s="362"/>
      <c r="H313" s="362" t="s">
        <v>57</v>
      </c>
      <c r="I313" s="362" t="s">
        <v>1168</v>
      </c>
      <c r="J313" s="361" t="s">
        <v>1169</v>
      </c>
      <c r="K313" s="362"/>
      <c r="L313" s="362" t="s">
        <v>90</v>
      </c>
      <c r="M313" s="362" t="s">
        <v>180</v>
      </c>
      <c r="N313" s="362" t="s">
        <v>90</v>
      </c>
      <c r="O313" s="362" t="s">
        <v>90</v>
      </c>
      <c r="P313" s="482"/>
      <c r="Q313" s="362"/>
      <c r="R313" s="362"/>
      <c r="S313" s="362"/>
      <c r="T313" s="363"/>
      <c r="U313" s="363"/>
      <c r="V313" s="363"/>
      <c r="W313" s="362"/>
      <c r="X313" s="362"/>
      <c r="Y313" s="362"/>
      <c r="Z313" s="362"/>
      <c r="AA313" s="366"/>
      <c r="AB313" s="367"/>
      <c r="AC313" s="362" t="s">
        <v>14</v>
      </c>
      <c r="AD313" s="362" t="s">
        <v>8</v>
      </c>
      <c r="AE313" s="362"/>
      <c r="AF313" s="362"/>
      <c r="AG313" s="362"/>
      <c r="AH313" s="362"/>
      <c r="AI313" s="363"/>
      <c r="AJ313" s="363"/>
      <c r="AK313" s="363"/>
      <c r="AL313" s="363"/>
      <c r="AM313" s="368">
        <v>45790</v>
      </c>
      <c r="AN313" s="361" t="s">
        <v>1170</v>
      </c>
      <c r="AO313" s="445" t="s">
        <v>539</v>
      </c>
      <c r="AP313" s="445" t="s">
        <v>5841</v>
      </c>
      <c r="AQ313" s="445" t="s">
        <v>5841</v>
      </c>
    </row>
    <row r="314" spans="1:43" ht="29" hidden="1" x14ac:dyDescent="0.35">
      <c r="A314" s="362">
        <v>312</v>
      </c>
      <c r="B314" s="362" t="s">
        <v>1171</v>
      </c>
      <c r="C314" s="362">
        <v>472</v>
      </c>
      <c r="D314" s="362" t="s">
        <v>172</v>
      </c>
      <c r="E314" s="362"/>
      <c r="F314" s="362"/>
      <c r="G314" s="362"/>
      <c r="H314" s="362" t="s">
        <v>57</v>
      </c>
      <c r="I314" s="362" t="s">
        <v>1168</v>
      </c>
      <c r="J314" s="361" t="s">
        <v>1172</v>
      </c>
      <c r="K314" s="362"/>
      <c r="L314" s="362" t="s">
        <v>90</v>
      </c>
      <c r="M314" s="362" t="s">
        <v>9</v>
      </c>
      <c r="N314" s="362" t="s">
        <v>90</v>
      </c>
      <c r="O314" s="362" t="s">
        <v>90</v>
      </c>
      <c r="P314" s="491" t="s">
        <v>6345</v>
      </c>
      <c r="Q314" s="362"/>
      <c r="R314" s="362"/>
      <c r="S314" s="362"/>
      <c r="T314" s="362"/>
      <c r="U314" s="362"/>
      <c r="V314" s="362"/>
      <c r="W314" s="362"/>
      <c r="X314" s="362"/>
      <c r="Y314" s="362"/>
      <c r="Z314" s="362"/>
      <c r="AA314" s="366"/>
      <c r="AB314" s="362"/>
      <c r="AC314" s="362" t="s">
        <v>14</v>
      </c>
      <c r="AD314" s="362" t="s">
        <v>40</v>
      </c>
      <c r="AE314" s="362"/>
      <c r="AF314" s="362"/>
      <c r="AG314" s="362"/>
      <c r="AH314" s="362"/>
      <c r="AI314" s="362"/>
      <c r="AJ314" s="362"/>
      <c r="AK314" s="362"/>
      <c r="AL314" s="362"/>
      <c r="AM314" s="362"/>
      <c r="AN314" s="361"/>
      <c r="AO314" s="445" t="s">
        <v>9</v>
      </c>
      <c r="AP314" s="445" t="s">
        <v>9</v>
      </c>
      <c r="AQ314" s="445" t="s">
        <v>9</v>
      </c>
    </row>
    <row r="315" spans="1:43" ht="43.5" hidden="1" x14ac:dyDescent="0.35">
      <c r="A315" s="362">
        <v>313</v>
      </c>
      <c r="B315" s="359" t="s">
        <v>1173</v>
      </c>
      <c r="C315" s="362">
        <v>472</v>
      </c>
      <c r="D315" s="362" t="s">
        <v>172</v>
      </c>
      <c r="E315" s="362"/>
      <c r="F315" s="362"/>
      <c r="G315" s="362"/>
      <c r="H315" s="362" t="s">
        <v>57</v>
      </c>
      <c r="I315" s="362" t="s">
        <v>1174</v>
      </c>
      <c r="J315" s="361" t="s">
        <v>1175</v>
      </c>
      <c r="K315" s="362"/>
      <c r="L315" s="362" t="s">
        <v>90</v>
      </c>
      <c r="M315" s="362" t="s">
        <v>9</v>
      </c>
      <c r="N315" s="362" t="s">
        <v>90</v>
      </c>
      <c r="O315" s="362" t="s">
        <v>90</v>
      </c>
      <c r="P315" s="482" t="s">
        <v>6346</v>
      </c>
      <c r="Q315" s="362"/>
      <c r="R315" s="362"/>
      <c r="S315" s="362"/>
      <c r="T315" s="362"/>
      <c r="U315" s="362"/>
      <c r="V315" s="362"/>
      <c r="W315" s="362"/>
      <c r="X315" s="362"/>
      <c r="Y315" s="362"/>
      <c r="Z315" s="362"/>
      <c r="AA315" s="366"/>
      <c r="AB315" s="362"/>
      <c r="AC315" s="362" t="s">
        <v>14</v>
      </c>
      <c r="AD315" s="362" t="s">
        <v>40</v>
      </c>
      <c r="AE315" s="362"/>
      <c r="AF315" s="362"/>
      <c r="AG315" s="362"/>
      <c r="AH315" s="362"/>
      <c r="AI315" s="362"/>
      <c r="AJ315" s="362"/>
      <c r="AK315" s="362"/>
      <c r="AL315" s="362"/>
      <c r="AM315" s="368">
        <v>46010</v>
      </c>
      <c r="AN315" s="361"/>
      <c r="AO315" s="445" t="s">
        <v>5950</v>
      </c>
      <c r="AP315" s="445" t="s">
        <v>5951</v>
      </c>
      <c r="AQ315" s="445" t="s">
        <v>5950</v>
      </c>
    </row>
    <row r="316" spans="1:43" ht="14.5" hidden="1" x14ac:dyDescent="0.35">
      <c r="A316" s="362">
        <v>314</v>
      </c>
      <c r="B316" s="362" t="s">
        <v>1177</v>
      </c>
      <c r="C316" s="362">
        <v>472</v>
      </c>
      <c r="D316" s="362" t="s">
        <v>172</v>
      </c>
      <c r="E316" s="362"/>
      <c r="F316" s="362"/>
      <c r="G316" s="362" t="s">
        <v>1178</v>
      </c>
      <c r="H316" s="362" t="s">
        <v>1178</v>
      </c>
      <c r="I316" s="362" t="s">
        <v>1179</v>
      </c>
      <c r="J316" s="361" t="s">
        <v>1180</v>
      </c>
      <c r="K316" s="362"/>
      <c r="L316" s="362" t="s">
        <v>90</v>
      </c>
      <c r="M316" s="362" t="s">
        <v>9</v>
      </c>
      <c r="N316" s="362" t="s">
        <v>90</v>
      </c>
      <c r="O316" s="362" t="s">
        <v>90</v>
      </c>
      <c r="P316" s="482"/>
      <c r="Q316" s="362"/>
      <c r="R316" s="362"/>
      <c r="S316" s="362"/>
      <c r="T316" s="362"/>
      <c r="U316" s="362"/>
      <c r="V316" s="362"/>
      <c r="W316" s="362"/>
      <c r="X316" s="362"/>
      <c r="Y316" s="362"/>
      <c r="Z316" s="362"/>
      <c r="AA316" s="366"/>
      <c r="AB316" s="367"/>
      <c r="AC316" s="362" t="e">
        <v>#N/A</v>
      </c>
      <c r="AD316" s="362" t="s">
        <v>8</v>
      </c>
      <c r="AE316" s="362"/>
      <c r="AF316" s="362"/>
      <c r="AG316" s="362"/>
      <c r="AH316" s="362"/>
      <c r="AI316" s="362"/>
      <c r="AJ316" s="362"/>
      <c r="AK316" s="362"/>
      <c r="AL316" s="362"/>
      <c r="AM316" s="368"/>
      <c r="AN316" s="361" t="s">
        <v>1181</v>
      </c>
      <c r="AO316" s="445" t="s">
        <v>539</v>
      </c>
      <c r="AP316" s="445" t="s">
        <v>5841</v>
      </c>
      <c r="AQ316" s="445" t="s">
        <v>5840</v>
      </c>
    </row>
    <row r="317" spans="1:43" ht="14.5" hidden="1" x14ac:dyDescent="0.35">
      <c r="A317" s="362">
        <v>315</v>
      </c>
      <c r="B317" s="362" t="s">
        <v>1182</v>
      </c>
      <c r="C317" s="362">
        <v>472</v>
      </c>
      <c r="D317" s="362" t="s">
        <v>172</v>
      </c>
      <c r="E317" s="362"/>
      <c r="F317" s="362"/>
      <c r="G317" s="362"/>
      <c r="H317" s="362" t="s">
        <v>57</v>
      </c>
      <c r="I317" s="362" t="s">
        <v>1183</v>
      </c>
      <c r="J317" s="361" t="s">
        <v>1184</v>
      </c>
      <c r="K317" s="362"/>
      <c r="L317" s="362" t="s">
        <v>90</v>
      </c>
      <c r="M317" s="362" t="s">
        <v>9</v>
      </c>
      <c r="N317" s="362" t="s">
        <v>90</v>
      </c>
      <c r="O317" s="362" t="s">
        <v>90</v>
      </c>
      <c r="P317" s="482"/>
      <c r="Q317" s="362"/>
      <c r="R317" s="362"/>
      <c r="S317" s="362"/>
      <c r="T317" s="362"/>
      <c r="U317" s="362"/>
      <c r="V317" s="362"/>
      <c r="W317" s="362"/>
      <c r="X317" s="362"/>
      <c r="Y317" s="362"/>
      <c r="Z317" s="362"/>
      <c r="AA317" s="366"/>
      <c r="AB317" s="367"/>
      <c r="AC317" s="362" t="s">
        <v>14</v>
      </c>
      <c r="AD317" s="362" t="s">
        <v>8</v>
      </c>
      <c r="AE317" s="362"/>
      <c r="AF317" s="362"/>
      <c r="AG317" s="362"/>
      <c r="AH317" s="362"/>
      <c r="AI317" s="362"/>
      <c r="AJ317" s="362"/>
      <c r="AK317" s="362"/>
      <c r="AL317" s="362"/>
      <c r="AM317" s="368">
        <v>45796</v>
      </c>
      <c r="AN317" s="361" t="s">
        <v>1185</v>
      </c>
      <c r="AO317" s="445" t="s">
        <v>539</v>
      </c>
      <c r="AP317" s="445" t="s">
        <v>5841</v>
      </c>
      <c r="AQ317" s="445" t="s">
        <v>5840</v>
      </c>
    </row>
    <row r="318" spans="1:43" ht="14.5" hidden="1" x14ac:dyDescent="0.35">
      <c r="A318" s="362">
        <v>316</v>
      </c>
      <c r="B318" s="362" t="s">
        <v>1186</v>
      </c>
      <c r="C318" s="362">
        <v>472</v>
      </c>
      <c r="D318" s="362" t="s">
        <v>172</v>
      </c>
      <c r="E318" s="362"/>
      <c r="F318" s="362" t="s">
        <v>63</v>
      </c>
      <c r="G318" s="362" t="s">
        <v>63</v>
      </c>
      <c r="H318" s="362" t="s">
        <v>63</v>
      </c>
      <c r="I318" s="363" t="s">
        <v>1187</v>
      </c>
      <c r="J318" s="361" t="s">
        <v>1188</v>
      </c>
      <c r="K318" s="362"/>
      <c r="L318" s="362" t="s">
        <v>90</v>
      </c>
      <c r="M318" s="362" t="s">
        <v>9</v>
      </c>
      <c r="N318" s="362" t="s">
        <v>90</v>
      </c>
      <c r="O318" s="362" t="s">
        <v>90</v>
      </c>
      <c r="P318" s="482"/>
      <c r="Q318" s="362"/>
      <c r="R318" s="362"/>
      <c r="S318" s="362"/>
      <c r="T318" s="362"/>
      <c r="U318" s="362"/>
      <c r="V318" s="362"/>
      <c r="W318" s="362"/>
      <c r="X318" s="362"/>
      <c r="Y318" s="362"/>
      <c r="Z318" s="362"/>
      <c r="AA318" s="366"/>
      <c r="AB318" s="367"/>
      <c r="AC318" s="362" t="s">
        <v>19</v>
      </c>
      <c r="AD318" s="362" t="s">
        <v>8</v>
      </c>
      <c r="AE318" s="362">
        <v>0</v>
      </c>
      <c r="AF318" s="362" t="s">
        <v>6160</v>
      </c>
      <c r="AG318" s="362" t="b">
        <v>1</v>
      </c>
      <c r="AH318" s="362"/>
      <c r="AI318" s="362"/>
      <c r="AJ318" s="362"/>
      <c r="AK318" s="362"/>
      <c r="AL318" s="362"/>
      <c r="AM318" s="368">
        <v>45912</v>
      </c>
      <c r="AN318" s="361" t="s">
        <v>1189</v>
      </c>
      <c r="AO318" s="445" t="s">
        <v>539</v>
      </c>
      <c r="AP318" s="445" t="s">
        <v>5841</v>
      </c>
      <c r="AQ318" s="445" t="s">
        <v>5840</v>
      </c>
    </row>
    <row r="319" spans="1:43" ht="14.5" hidden="1" x14ac:dyDescent="0.35">
      <c r="A319" s="362">
        <v>317</v>
      </c>
      <c r="B319" s="362" t="s">
        <v>1190</v>
      </c>
      <c r="C319" s="362">
        <v>472</v>
      </c>
      <c r="D319" s="362" t="s">
        <v>172</v>
      </c>
      <c r="E319" s="362"/>
      <c r="F319" s="362"/>
      <c r="G319" s="362"/>
      <c r="H319" s="362" t="s">
        <v>57</v>
      </c>
      <c r="I319" s="363" t="s">
        <v>1191</v>
      </c>
      <c r="J319" s="361" t="s">
        <v>1192</v>
      </c>
      <c r="K319" s="362"/>
      <c r="L319" s="362" t="s">
        <v>90</v>
      </c>
      <c r="M319" s="362" t="s">
        <v>180</v>
      </c>
      <c r="N319" s="362" t="s">
        <v>90</v>
      </c>
      <c r="O319" s="362" t="s">
        <v>90</v>
      </c>
      <c r="P319" s="482"/>
      <c r="Q319" s="362"/>
      <c r="R319" s="362"/>
      <c r="S319" s="362"/>
      <c r="T319" s="362"/>
      <c r="U319" s="362"/>
      <c r="V319" s="362"/>
      <c r="W319" s="362"/>
      <c r="X319" s="362"/>
      <c r="Y319" s="362"/>
      <c r="Z319" s="362"/>
      <c r="AA319" s="366"/>
      <c r="AB319" s="367"/>
      <c r="AC319" s="362" t="s">
        <v>14</v>
      </c>
      <c r="AD319" s="362" t="s">
        <v>8</v>
      </c>
      <c r="AE319" s="362"/>
      <c r="AF319" s="362"/>
      <c r="AG319" s="362"/>
      <c r="AH319" s="362"/>
      <c r="AI319" s="362"/>
      <c r="AJ319" s="362"/>
      <c r="AK319" s="362"/>
      <c r="AL319" s="362"/>
      <c r="AM319" s="368">
        <v>45796</v>
      </c>
      <c r="AN319" s="361" t="s">
        <v>1193</v>
      </c>
      <c r="AO319" s="445" t="s">
        <v>539</v>
      </c>
      <c r="AP319" s="445" t="s">
        <v>5841</v>
      </c>
      <c r="AQ319" s="445" t="s">
        <v>5841</v>
      </c>
    </row>
    <row r="320" spans="1:43" ht="43.5" hidden="1" x14ac:dyDescent="0.35">
      <c r="A320" s="362">
        <v>318</v>
      </c>
      <c r="B320" s="362" t="s">
        <v>1194</v>
      </c>
      <c r="C320" s="362">
        <v>472</v>
      </c>
      <c r="D320" s="362" t="s">
        <v>172</v>
      </c>
      <c r="E320" s="362"/>
      <c r="F320" s="362"/>
      <c r="G320" s="362"/>
      <c r="H320" s="362" t="s">
        <v>57</v>
      </c>
      <c r="I320" s="363" t="s">
        <v>1191</v>
      </c>
      <c r="J320" s="361" t="s">
        <v>1195</v>
      </c>
      <c r="K320" s="362"/>
      <c r="L320" s="362" t="s">
        <v>90</v>
      </c>
      <c r="M320" s="362" t="s">
        <v>9</v>
      </c>
      <c r="N320" s="362" t="s">
        <v>90</v>
      </c>
      <c r="O320" s="362" t="s">
        <v>90</v>
      </c>
      <c r="P320" s="482" t="s">
        <v>1196</v>
      </c>
      <c r="Q320" s="362"/>
      <c r="R320" s="362"/>
      <c r="S320" s="362"/>
      <c r="T320" s="362"/>
      <c r="U320" s="362"/>
      <c r="V320" s="362"/>
      <c r="W320" s="362"/>
      <c r="X320" s="362"/>
      <c r="Y320" s="362"/>
      <c r="Z320" s="362"/>
      <c r="AA320" s="366"/>
      <c r="AB320" s="362"/>
      <c r="AC320" s="362" t="s">
        <v>14</v>
      </c>
      <c r="AD320" s="362" t="s">
        <v>8</v>
      </c>
      <c r="AE320" s="362"/>
      <c r="AF320" s="362"/>
      <c r="AG320" s="362"/>
      <c r="AH320" s="362"/>
      <c r="AI320" s="362"/>
      <c r="AJ320" s="362"/>
      <c r="AK320" s="362"/>
      <c r="AL320" s="362"/>
      <c r="AM320" s="368">
        <v>45960</v>
      </c>
      <c r="AN320" s="361" t="s">
        <v>5953</v>
      </c>
      <c r="AO320" s="445" t="s">
        <v>8</v>
      </c>
      <c r="AP320" s="445" t="s">
        <v>5876</v>
      </c>
      <c r="AQ320" s="445" t="s">
        <v>9</v>
      </c>
    </row>
    <row r="321" spans="1:43" ht="72.5" hidden="1" x14ac:dyDescent="0.35">
      <c r="A321" s="362">
        <v>319</v>
      </c>
      <c r="B321" s="362" t="s">
        <v>1197</v>
      </c>
      <c r="C321" s="362">
        <v>472</v>
      </c>
      <c r="D321" s="362" t="s">
        <v>172</v>
      </c>
      <c r="E321" s="362"/>
      <c r="F321" s="362"/>
      <c r="G321" s="362"/>
      <c r="H321" s="362" t="s">
        <v>57</v>
      </c>
      <c r="I321" s="363" t="s">
        <v>1191</v>
      </c>
      <c r="J321" s="361" t="s">
        <v>1198</v>
      </c>
      <c r="K321" s="362"/>
      <c r="L321" s="362" t="s">
        <v>90</v>
      </c>
      <c r="M321" s="362" t="s">
        <v>9</v>
      </c>
      <c r="N321" s="362" t="s">
        <v>90</v>
      </c>
      <c r="O321" s="362" t="s">
        <v>90</v>
      </c>
      <c r="P321" s="482" t="s">
        <v>6347</v>
      </c>
      <c r="Q321" s="362"/>
      <c r="R321" s="362"/>
      <c r="S321" s="362"/>
      <c r="T321" s="362"/>
      <c r="U321" s="362"/>
      <c r="V321" s="362"/>
      <c r="W321" s="362"/>
      <c r="X321" s="362"/>
      <c r="Y321" s="362"/>
      <c r="Z321" s="362"/>
      <c r="AA321" s="366"/>
      <c r="AB321" s="362"/>
      <c r="AC321" s="362" t="s">
        <v>14</v>
      </c>
      <c r="AD321" s="362" t="s">
        <v>40</v>
      </c>
      <c r="AE321" s="362"/>
      <c r="AF321" s="362"/>
      <c r="AG321" s="362"/>
      <c r="AH321" s="362"/>
      <c r="AI321" s="362"/>
      <c r="AJ321" s="362"/>
      <c r="AK321" s="362"/>
      <c r="AL321" s="362"/>
      <c r="AM321" s="362"/>
      <c r="AN321" s="361"/>
      <c r="AO321" s="445" t="s">
        <v>9</v>
      </c>
      <c r="AP321" s="445" t="s">
        <v>9</v>
      </c>
      <c r="AQ321" s="445" t="s">
        <v>9</v>
      </c>
    </row>
    <row r="322" spans="1:43" ht="87" hidden="1" x14ac:dyDescent="0.35">
      <c r="A322" s="425">
        <v>320</v>
      </c>
      <c r="B322" s="362" t="s">
        <v>1200</v>
      </c>
      <c r="C322" s="362">
        <v>472</v>
      </c>
      <c r="D322" s="362" t="s">
        <v>172</v>
      </c>
      <c r="E322" s="362"/>
      <c r="F322" s="362"/>
      <c r="G322" s="362"/>
      <c r="H322" s="362" t="s">
        <v>57</v>
      </c>
      <c r="I322" s="363" t="s">
        <v>242</v>
      </c>
      <c r="J322" s="361" t="s">
        <v>1201</v>
      </c>
      <c r="K322" s="362"/>
      <c r="L322" s="362" t="s">
        <v>90</v>
      </c>
      <c r="M322" s="362" t="s">
        <v>9</v>
      </c>
      <c r="N322" s="362" t="s">
        <v>90</v>
      </c>
      <c r="O322" s="362" t="s">
        <v>90</v>
      </c>
      <c r="P322" s="482" t="s">
        <v>6348</v>
      </c>
      <c r="Q322" s="361" t="s">
        <v>6349</v>
      </c>
      <c r="R322" s="361" t="s">
        <v>6350</v>
      </c>
      <c r="S322" s="361" t="s">
        <v>6351</v>
      </c>
      <c r="T322" s="362" t="s">
        <v>6352</v>
      </c>
      <c r="U322" s="361" t="s">
        <v>6353</v>
      </c>
      <c r="V322" s="361"/>
      <c r="W322" s="362"/>
      <c r="X322" s="362"/>
      <c r="Y322" s="362"/>
      <c r="Z322" s="362"/>
      <c r="AA322" s="366"/>
      <c r="AB322" s="362"/>
      <c r="AC322" s="362" t="s">
        <v>14</v>
      </c>
      <c r="AD322" s="362" t="s">
        <v>8</v>
      </c>
      <c r="AE322" s="362"/>
      <c r="AF322" s="362"/>
      <c r="AG322" s="362"/>
      <c r="AH322" s="362"/>
      <c r="AI322" s="362" t="s">
        <v>6354</v>
      </c>
      <c r="AJ322" s="362"/>
      <c r="AK322" s="362"/>
      <c r="AL322" s="362"/>
      <c r="AM322" s="368">
        <v>45962</v>
      </c>
      <c r="AN322" s="361" t="s">
        <v>5972</v>
      </c>
      <c r="AO322" s="445" t="s">
        <v>539</v>
      </c>
      <c r="AP322" s="445" t="s">
        <v>5876</v>
      </c>
      <c r="AQ322" s="445" t="s">
        <v>9</v>
      </c>
    </row>
    <row r="323" spans="1:43" ht="58" hidden="1" x14ac:dyDescent="0.35">
      <c r="A323" s="362">
        <v>321</v>
      </c>
      <c r="B323" s="362" t="s">
        <v>1203</v>
      </c>
      <c r="C323" s="362">
        <v>472</v>
      </c>
      <c r="D323" s="362" t="s">
        <v>172</v>
      </c>
      <c r="E323" s="362"/>
      <c r="F323" s="362"/>
      <c r="G323" s="362"/>
      <c r="H323" s="362" t="s">
        <v>57</v>
      </c>
      <c r="I323" s="363" t="s">
        <v>242</v>
      </c>
      <c r="J323" s="361" t="s">
        <v>1204</v>
      </c>
      <c r="K323" s="362"/>
      <c r="L323" s="362" t="s">
        <v>90</v>
      </c>
      <c r="M323" s="362" t="s">
        <v>9</v>
      </c>
      <c r="N323" s="362" t="s">
        <v>90</v>
      </c>
      <c r="O323" s="362" t="s">
        <v>90</v>
      </c>
      <c r="P323" s="482" t="s">
        <v>6355</v>
      </c>
      <c r="Q323" s="362"/>
      <c r="R323" s="362"/>
      <c r="S323" s="362"/>
      <c r="T323" s="362"/>
      <c r="U323" s="362"/>
      <c r="V323" s="362"/>
      <c r="W323" s="362"/>
      <c r="X323" s="362"/>
      <c r="Y323" s="362"/>
      <c r="Z323" s="362"/>
      <c r="AA323" s="366"/>
      <c r="AB323" s="362"/>
      <c r="AC323" s="362" t="s">
        <v>14</v>
      </c>
      <c r="AD323" s="362" t="s">
        <v>40</v>
      </c>
      <c r="AE323" s="362"/>
      <c r="AF323" s="362"/>
      <c r="AG323" s="362"/>
      <c r="AH323" s="362"/>
      <c r="AI323" s="362"/>
      <c r="AJ323" s="362"/>
      <c r="AK323" s="362"/>
      <c r="AL323" s="362"/>
      <c r="AM323" s="362"/>
      <c r="AN323" s="361"/>
      <c r="AO323" s="445" t="s">
        <v>9</v>
      </c>
      <c r="AP323" s="445" t="s">
        <v>9</v>
      </c>
      <c r="AQ323" s="445" t="s">
        <v>9</v>
      </c>
    </row>
    <row r="324" spans="1:43" ht="14.5" hidden="1" x14ac:dyDescent="0.35">
      <c r="A324" s="362">
        <v>322</v>
      </c>
      <c r="B324" s="362" t="s">
        <v>1206</v>
      </c>
      <c r="C324" s="362">
        <v>472</v>
      </c>
      <c r="D324" s="362" t="s">
        <v>172</v>
      </c>
      <c r="E324" s="362"/>
      <c r="F324" s="362"/>
      <c r="G324" s="362"/>
      <c r="H324" s="362" t="s">
        <v>57</v>
      </c>
      <c r="I324" s="363" t="s">
        <v>1155</v>
      </c>
      <c r="J324" s="361" t="s">
        <v>1207</v>
      </c>
      <c r="K324" s="362"/>
      <c r="L324" s="362" t="s">
        <v>90</v>
      </c>
      <c r="M324" s="362" t="s">
        <v>9</v>
      </c>
      <c r="N324" s="362" t="s">
        <v>90</v>
      </c>
      <c r="O324" s="362" t="s">
        <v>90</v>
      </c>
      <c r="P324" s="482" t="s">
        <v>1208</v>
      </c>
      <c r="Q324" s="362"/>
      <c r="R324" s="362"/>
      <c r="S324" s="362"/>
      <c r="T324" s="362"/>
      <c r="U324" s="362"/>
      <c r="V324" s="362"/>
      <c r="W324" s="362"/>
      <c r="X324" s="362"/>
      <c r="Y324" s="362"/>
      <c r="Z324" s="362"/>
      <c r="AA324" s="366"/>
      <c r="AB324" s="367"/>
      <c r="AC324" s="362" t="s">
        <v>14</v>
      </c>
      <c r="AD324" s="362" t="s">
        <v>8</v>
      </c>
      <c r="AE324" s="362"/>
      <c r="AF324" s="362"/>
      <c r="AG324" s="362"/>
      <c r="AH324" s="362"/>
      <c r="AI324" s="362"/>
      <c r="AJ324" s="362"/>
      <c r="AK324" s="362"/>
      <c r="AL324" s="362"/>
      <c r="AM324" s="368">
        <v>45796</v>
      </c>
      <c r="AN324" s="361" t="s">
        <v>1209</v>
      </c>
      <c r="AO324" s="445" t="s">
        <v>539</v>
      </c>
      <c r="AP324" s="445" t="s">
        <v>5841</v>
      </c>
      <c r="AQ324" s="445" t="s">
        <v>5840</v>
      </c>
    </row>
    <row r="325" spans="1:43" ht="14.5" hidden="1" x14ac:dyDescent="0.35">
      <c r="A325" s="362">
        <v>323</v>
      </c>
      <c r="B325" s="362" t="s">
        <v>1210</v>
      </c>
      <c r="C325" s="362">
        <v>472</v>
      </c>
      <c r="D325" s="362" t="s">
        <v>172</v>
      </c>
      <c r="E325" s="362"/>
      <c r="F325" s="362"/>
      <c r="G325" s="362"/>
      <c r="H325" s="362" t="s">
        <v>57</v>
      </c>
      <c r="I325" s="363" t="s">
        <v>1039</v>
      </c>
      <c r="J325" s="361" t="s">
        <v>1211</v>
      </c>
      <c r="K325" s="361"/>
      <c r="L325" s="362" t="s">
        <v>90</v>
      </c>
      <c r="M325" s="362" t="s">
        <v>180</v>
      </c>
      <c r="N325" s="362" t="s">
        <v>90</v>
      </c>
      <c r="O325" s="362" t="s">
        <v>90</v>
      </c>
      <c r="P325" s="482"/>
      <c r="Q325" s="362"/>
      <c r="R325" s="362"/>
      <c r="S325" s="362"/>
      <c r="T325" s="362"/>
      <c r="U325" s="362"/>
      <c r="V325" s="362"/>
      <c r="W325" s="362"/>
      <c r="X325" s="362"/>
      <c r="Y325" s="362"/>
      <c r="Z325" s="362"/>
      <c r="AA325" s="366"/>
      <c r="AB325" s="367"/>
      <c r="AC325" s="362" t="s">
        <v>14</v>
      </c>
      <c r="AD325" s="362" t="s">
        <v>8</v>
      </c>
      <c r="AE325" s="362"/>
      <c r="AF325" s="362"/>
      <c r="AG325" s="362"/>
      <c r="AH325" s="362"/>
      <c r="AI325" s="362"/>
      <c r="AJ325" s="362"/>
      <c r="AK325" s="362"/>
      <c r="AL325" s="362"/>
      <c r="AM325" s="368">
        <v>45791</v>
      </c>
      <c r="AN325" s="361" t="s">
        <v>1212</v>
      </c>
      <c r="AO325" s="445" t="s">
        <v>539</v>
      </c>
      <c r="AP325" s="445" t="s">
        <v>5841</v>
      </c>
      <c r="AQ325" s="445" t="s">
        <v>5841</v>
      </c>
    </row>
    <row r="326" spans="1:43" ht="72.5" hidden="1" x14ac:dyDescent="0.35">
      <c r="A326" s="362">
        <v>324</v>
      </c>
      <c r="B326" s="362" t="s">
        <v>1213</v>
      </c>
      <c r="C326" s="362">
        <v>472</v>
      </c>
      <c r="D326" s="362" t="s">
        <v>172</v>
      </c>
      <c r="E326" s="362"/>
      <c r="F326" s="362"/>
      <c r="G326" s="362"/>
      <c r="H326" s="362" t="s">
        <v>57</v>
      </c>
      <c r="I326" s="363" t="s">
        <v>1191</v>
      </c>
      <c r="J326" s="361" t="s">
        <v>1214</v>
      </c>
      <c r="K326" s="362"/>
      <c r="L326" s="362" t="s">
        <v>90</v>
      </c>
      <c r="M326" s="362" t="s">
        <v>9</v>
      </c>
      <c r="N326" s="362" t="s">
        <v>90</v>
      </c>
      <c r="O326" s="362" t="s">
        <v>90</v>
      </c>
      <c r="P326" s="482" t="s">
        <v>6356</v>
      </c>
      <c r="Q326" s="362"/>
      <c r="R326" s="362"/>
      <c r="S326" s="362"/>
      <c r="T326" s="362"/>
      <c r="U326" s="362"/>
      <c r="V326" s="362"/>
      <c r="W326" s="362"/>
      <c r="X326" s="362"/>
      <c r="Y326" s="362"/>
      <c r="Z326" s="362"/>
      <c r="AA326" s="366"/>
      <c r="AB326" s="362"/>
      <c r="AC326" s="362" t="s">
        <v>14</v>
      </c>
      <c r="AD326" s="362" t="s">
        <v>40</v>
      </c>
      <c r="AE326" s="362"/>
      <c r="AF326" s="362"/>
      <c r="AG326" s="362"/>
      <c r="AH326" s="362"/>
      <c r="AI326" s="362"/>
      <c r="AJ326" s="362"/>
      <c r="AK326" s="362"/>
      <c r="AL326" s="362"/>
      <c r="AM326" s="362"/>
      <c r="AN326" s="361"/>
      <c r="AO326" s="445" t="s">
        <v>9</v>
      </c>
      <c r="AP326" s="445" t="s">
        <v>9</v>
      </c>
      <c r="AQ326" s="445" t="s">
        <v>9</v>
      </c>
    </row>
    <row r="327" spans="1:43" ht="29" hidden="1" x14ac:dyDescent="0.35">
      <c r="A327" s="362">
        <v>325</v>
      </c>
      <c r="B327" s="362" t="s">
        <v>1216</v>
      </c>
      <c r="C327" s="362">
        <v>472</v>
      </c>
      <c r="D327" s="362" t="s">
        <v>172</v>
      </c>
      <c r="E327" s="362"/>
      <c r="F327" s="362"/>
      <c r="G327" s="362"/>
      <c r="H327" s="362" t="s">
        <v>57</v>
      </c>
      <c r="I327" s="363" t="s">
        <v>1217</v>
      </c>
      <c r="J327" s="361" t="s">
        <v>1218</v>
      </c>
      <c r="K327" s="362"/>
      <c r="L327" s="362" t="s">
        <v>90</v>
      </c>
      <c r="M327" s="362" t="s">
        <v>9</v>
      </c>
      <c r="N327" s="362" t="s">
        <v>90</v>
      </c>
      <c r="O327" s="362" t="s">
        <v>90</v>
      </c>
      <c r="P327" s="482"/>
      <c r="Q327" s="362"/>
      <c r="R327" s="362"/>
      <c r="S327" s="362"/>
      <c r="T327" s="362"/>
      <c r="U327" s="362"/>
      <c r="V327" s="362"/>
      <c r="W327" s="362"/>
      <c r="X327" s="362"/>
      <c r="Y327" s="362"/>
      <c r="Z327" s="362"/>
      <c r="AA327" s="366"/>
      <c r="AB327" s="367"/>
      <c r="AC327" s="362" t="s">
        <v>14</v>
      </c>
      <c r="AD327" s="362" t="s">
        <v>8</v>
      </c>
      <c r="AE327" s="362"/>
      <c r="AF327" s="362"/>
      <c r="AG327" s="362"/>
      <c r="AH327" s="362"/>
      <c r="AI327" s="362"/>
      <c r="AJ327" s="362"/>
      <c r="AK327" s="362"/>
      <c r="AL327" s="362"/>
      <c r="AM327" s="368">
        <v>45960</v>
      </c>
      <c r="AN327" s="361" t="s">
        <v>6341</v>
      </c>
      <c r="AO327" s="445" t="s">
        <v>8</v>
      </c>
      <c r="AP327" s="445" t="s">
        <v>5876</v>
      </c>
      <c r="AQ327" s="445" t="s">
        <v>5840</v>
      </c>
    </row>
    <row r="328" spans="1:43" ht="14.5" hidden="1" x14ac:dyDescent="0.35">
      <c r="A328" s="362">
        <v>326</v>
      </c>
      <c r="B328" s="362" t="s">
        <v>1220</v>
      </c>
      <c r="C328" s="362">
        <v>472</v>
      </c>
      <c r="D328" s="362" t="s">
        <v>172</v>
      </c>
      <c r="E328" s="362"/>
      <c r="F328" s="362"/>
      <c r="G328" s="362"/>
      <c r="H328" s="362" t="s">
        <v>57</v>
      </c>
      <c r="I328" s="363" t="s">
        <v>1217</v>
      </c>
      <c r="J328" s="361" t="s">
        <v>1221</v>
      </c>
      <c r="K328" s="362"/>
      <c r="L328" s="362" t="s">
        <v>90</v>
      </c>
      <c r="M328" s="362" t="s">
        <v>9</v>
      </c>
      <c r="N328" s="362" t="s">
        <v>90</v>
      </c>
      <c r="O328" s="362" t="s">
        <v>90</v>
      </c>
      <c r="P328" s="482"/>
      <c r="Q328" s="362"/>
      <c r="R328" s="362"/>
      <c r="S328" s="362"/>
      <c r="T328" s="362"/>
      <c r="U328" s="362"/>
      <c r="V328" s="362"/>
      <c r="W328" s="362"/>
      <c r="X328" s="362"/>
      <c r="Y328" s="362"/>
      <c r="Z328" s="362"/>
      <c r="AA328" s="366"/>
      <c r="AB328" s="367"/>
      <c r="AC328" s="362" t="s">
        <v>14</v>
      </c>
      <c r="AD328" s="362" t="s">
        <v>8</v>
      </c>
      <c r="AE328" s="362"/>
      <c r="AF328" s="362"/>
      <c r="AG328" s="362"/>
      <c r="AH328" s="362"/>
      <c r="AI328" s="362"/>
      <c r="AJ328" s="362"/>
      <c r="AK328" s="362"/>
      <c r="AL328" s="362"/>
      <c r="AM328" s="368">
        <v>45796</v>
      </c>
      <c r="AN328" s="361" t="s">
        <v>1222</v>
      </c>
      <c r="AO328" s="445" t="s">
        <v>539</v>
      </c>
      <c r="AP328" s="445" t="s">
        <v>5841</v>
      </c>
      <c r="AQ328" s="445" t="s">
        <v>5840</v>
      </c>
    </row>
    <row r="329" spans="1:43" ht="29" hidden="1" x14ac:dyDescent="0.35">
      <c r="A329" s="362">
        <v>327</v>
      </c>
      <c r="B329" s="362" t="s">
        <v>1223</v>
      </c>
      <c r="C329" s="362">
        <v>472</v>
      </c>
      <c r="D329" s="362" t="s">
        <v>172</v>
      </c>
      <c r="E329" s="362"/>
      <c r="F329" s="362"/>
      <c r="G329" s="362"/>
      <c r="H329" s="362" t="s">
        <v>57</v>
      </c>
      <c r="I329" s="362" t="s">
        <v>1224</v>
      </c>
      <c r="J329" s="361" t="s">
        <v>1225</v>
      </c>
      <c r="K329" s="362"/>
      <c r="L329" s="362" t="s">
        <v>90</v>
      </c>
      <c r="M329" s="362" t="s">
        <v>9</v>
      </c>
      <c r="N329" s="362" t="s">
        <v>90</v>
      </c>
      <c r="O329" s="362" t="s">
        <v>90</v>
      </c>
      <c r="P329" s="484" t="s">
        <v>6357</v>
      </c>
      <c r="Q329" s="369"/>
      <c r="R329" s="369"/>
      <c r="S329" s="369"/>
      <c r="T329" s="362"/>
      <c r="U329" s="362"/>
      <c r="V329" s="362"/>
      <c r="W329" s="362"/>
      <c r="X329" s="362"/>
      <c r="Y329" s="362"/>
      <c r="Z329" s="362"/>
      <c r="AA329" s="366"/>
      <c r="AB329" s="362"/>
      <c r="AC329" s="362" t="s">
        <v>14</v>
      </c>
      <c r="AD329" s="362" t="s">
        <v>8</v>
      </c>
      <c r="AE329" s="362"/>
      <c r="AF329" s="362"/>
      <c r="AG329" s="362"/>
      <c r="AH329" s="362"/>
      <c r="AI329" s="362"/>
      <c r="AJ329" s="362"/>
      <c r="AK329" s="362"/>
      <c r="AL329" s="362"/>
      <c r="AM329" s="368">
        <v>45960</v>
      </c>
      <c r="AN329" s="361" t="s">
        <v>6358</v>
      </c>
      <c r="AO329" s="445" t="s">
        <v>8</v>
      </c>
      <c r="AP329" s="445" t="s">
        <v>5876</v>
      </c>
      <c r="AQ329" s="445" t="s">
        <v>5839</v>
      </c>
    </row>
    <row r="330" spans="1:43" ht="14.5" hidden="1" x14ac:dyDescent="0.35">
      <c r="A330" s="362">
        <v>328</v>
      </c>
      <c r="B330" s="362" t="s">
        <v>1226</v>
      </c>
      <c r="C330" s="362">
        <v>472</v>
      </c>
      <c r="D330" s="362" t="s">
        <v>172</v>
      </c>
      <c r="E330" s="362"/>
      <c r="F330" s="362"/>
      <c r="G330" s="362"/>
      <c r="H330" s="362" t="s">
        <v>57</v>
      </c>
      <c r="I330" s="363" t="s">
        <v>242</v>
      </c>
      <c r="J330" s="361" t="s">
        <v>1227</v>
      </c>
      <c r="K330" s="362"/>
      <c r="L330" s="362" t="s">
        <v>90</v>
      </c>
      <c r="M330" s="362" t="s">
        <v>180</v>
      </c>
      <c r="N330" s="362" t="s">
        <v>90</v>
      </c>
      <c r="O330" s="362" t="s">
        <v>90</v>
      </c>
      <c r="P330" s="482"/>
      <c r="Q330" s="362"/>
      <c r="R330" s="362"/>
      <c r="S330" s="362"/>
      <c r="T330" s="362"/>
      <c r="U330" s="362"/>
      <c r="V330" s="362"/>
      <c r="W330" s="362"/>
      <c r="X330" s="362"/>
      <c r="Y330" s="362"/>
      <c r="Z330" s="362"/>
      <c r="AA330" s="366"/>
      <c r="AB330" s="367"/>
      <c r="AC330" s="362" t="s">
        <v>14</v>
      </c>
      <c r="AD330" s="362" t="s">
        <v>8</v>
      </c>
      <c r="AE330" s="362"/>
      <c r="AF330" s="362"/>
      <c r="AG330" s="362"/>
      <c r="AH330" s="362"/>
      <c r="AI330" s="362"/>
      <c r="AJ330" s="362"/>
      <c r="AK330" s="362"/>
      <c r="AL330" s="362"/>
      <c r="AM330" s="368">
        <v>45796</v>
      </c>
      <c r="AN330" s="361" t="s">
        <v>1228</v>
      </c>
      <c r="AO330" s="445" t="s">
        <v>539</v>
      </c>
      <c r="AP330" s="445" t="s">
        <v>5841</v>
      </c>
      <c r="AQ330" s="445" t="s">
        <v>5841</v>
      </c>
    </row>
    <row r="331" spans="1:43" ht="14.5" hidden="1" x14ac:dyDescent="0.35">
      <c r="A331" s="362">
        <v>329</v>
      </c>
      <c r="B331" s="362" t="s">
        <v>1229</v>
      </c>
      <c r="C331" s="362">
        <v>472</v>
      </c>
      <c r="D331" s="362" t="s">
        <v>172</v>
      </c>
      <c r="E331" s="362"/>
      <c r="F331" s="362"/>
      <c r="G331" s="362"/>
      <c r="H331" s="362" t="s">
        <v>57</v>
      </c>
      <c r="I331" s="363" t="s">
        <v>242</v>
      </c>
      <c r="J331" s="361" t="s">
        <v>1230</v>
      </c>
      <c r="K331" s="362"/>
      <c r="L331" s="362" t="s">
        <v>90</v>
      </c>
      <c r="M331" s="362" t="s">
        <v>180</v>
      </c>
      <c r="N331" s="362" t="s">
        <v>90</v>
      </c>
      <c r="O331" s="362" t="s">
        <v>90</v>
      </c>
      <c r="P331" s="482"/>
      <c r="Q331" s="362"/>
      <c r="R331" s="362"/>
      <c r="S331" s="362"/>
      <c r="T331" s="362"/>
      <c r="U331" s="362"/>
      <c r="V331" s="362"/>
      <c r="W331" s="362"/>
      <c r="X331" s="362"/>
      <c r="Y331" s="362"/>
      <c r="Z331" s="362"/>
      <c r="AA331" s="366"/>
      <c r="AB331" s="362"/>
      <c r="AC331" s="362" t="s">
        <v>14</v>
      </c>
      <c r="AD331" s="362" t="s">
        <v>8</v>
      </c>
      <c r="AE331" s="362"/>
      <c r="AF331" s="362"/>
      <c r="AG331" s="362"/>
      <c r="AH331" s="362"/>
      <c r="AI331" s="362"/>
      <c r="AJ331" s="362"/>
      <c r="AK331" s="362"/>
      <c r="AL331" s="362"/>
      <c r="AM331" s="368"/>
      <c r="AN331" s="361" t="s">
        <v>1158</v>
      </c>
      <c r="AO331" s="445" t="s">
        <v>539</v>
      </c>
      <c r="AP331" s="445" t="s">
        <v>5841</v>
      </c>
      <c r="AQ331" s="445" t="s">
        <v>5841</v>
      </c>
    </row>
    <row r="332" spans="1:43" ht="29" hidden="1" x14ac:dyDescent="0.35">
      <c r="A332" s="362">
        <v>330</v>
      </c>
      <c r="B332" s="362" t="s">
        <v>1231</v>
      </c>
      <c r="C332" s="362">
        <v>472</v>
      </c>
      <c r="D332" s="362" t="s">
        <v>172</v>
      </c>
      <c r="E332" s="362"/>
      <c r="F332" s="362"/>
      <c r="G332" s="362"/>
      <c r="H332" s="362" t="s">
        <v>57</v>
      </c>
      <c r="I332" s="363" t="s">
        <v>242</v>
      </c>
      <c r="J332" s="361" t="s">
        <v>1232</v>
      </c>
      <c r="K332" s="362"/>
      <c r="L332" s="362" t="s">
        <v>90</v>
      </c>
      <c r="M332" s="362" t="s">
        <v>9</v>
      </c>
      <c r="N332" s="362" t="s">
        <v>90</v>
      </c>
      <c r="O332" s="362" t="s">
        <v>90</v>
      </c>
      <c r="P332" s="482" t="s">
        <v>1233</v>
      </c>
      <c r="Q332" s="362"/>
      <c r="R332" s="362"/>
      <c r="S332" s="362"/>
      <c r="T332" s="362"/>
      <c r="U332" s="362"/>
      <c r="V332" s="362"/>
      <c r="W332" s="362"/>
      <c r="X332" s="362"/>
      <c r="Y332" s="362"/>
      <c r="Z332" s="362"/>
      <c r="AA332" s="366"/>
      <c r="AB332" s="362"/>
      <c r="AC332" s="362" t="s">
        <v>14</v>
      </c>
      <c r="AD332" s="362" t="s">
        <v>8</v>
      </c>
      <c r="AE332" s="362"/>
      <c r="AF332" s="362"/>
      <c r="AG332" s="362"/>
      <c r="AH332" s="362"/>
      <c r="AI332" s="362"/>
      <c r="AJ332" s="362"/>
      <c r="AK332" s="362"/>
      <c r="AL332" s="362"/>
      <c r="AM332" s="368">
        <v>45973</v>
      </c>
      <c r="AN332" s="361" t="s">
        <v>743</v>
      </c>
      <c r="AO332" s="445" t="s">
        <v>539</v>
      </c>
      <c r="AP332" s="445" t="s">
        <v>5858</v>
      </c>
      <c r="AQ332" s="445" t="s">
        <v>9</v>
      </c>
    </row>
    <row r="333" spans="1:43" ht="14.5" hidden="1" x14ac:dyDescent="0.35">
      <c r="A333" s="362">
        <v>331</v>
      </c>
      <c r="B333" s="362" t="s">
        <v>1234</v>
      </c>
      <c r="C333" s="362">
        <v>472</v>
      </c>
      <c r="D333" s="362" t="s">
        <v>172</v>
      </c>
      <c r="E333" s="362"/>
      <c r="F333" s="362"/>
      <c r="G333" s="362"/>
      <c r="H333" s="362" t="s">
        <v>57</v>
      </c>
      <c r="I333" s="363" t="s">
        <v>242</v>
      </c>
      <c r="J333" s="361" t="s">
        <v>1235</v>
      </c>
      <c r="K333" s="362"/>
      <c r="L333" s="362" t="s">
        <v>90</v>
      </c>
      <c r="M333" s="362" t="s">
        <v>9</v>
      </c>
      <c r="N333" s="362" t="s">
        <v>90</v>
      </c>
      <c r="O333" s="362" t="s">
        <v>90</v>
      </c>
      <c r="P333" s="482"/>
      <c r="Q333" s="362"/>
      <c r="R333" s="362"/>
      <c r="S333" s="362"/>
      <c r="T333" s="362"/>
      <c r="U333" s="362"/>
      <c r="V333" s="362"/>
      <c r="W333" s="362"/>
      <c r="X333" s="362"/>
      <c r="Y333" s="362"/>
      <c r="Z333" s="362"/>
      <c r="AA333" s="366"/>
      <c r="AB333" s="362"/>
      <c r="AC333" s="362" t="s">
        <v>14</v>
      </c>
      <c r="AD333" s="362" t="s">
        <v>8</v>
      </c>
      <c r="AE333" s="362"/>
      <c r="AF333" s="362"/>
      <c r="AG333" s="362"/>
      <c r="AH333" s="362"/>
      <c r="AI333" s="362"/>
      <c r="AJ333" s="362"/>
      <c r="AK333" s="362"/>
      <c r="AL333" s="362"/>
      <c r="AM333" s="368"/>
      <c r="AN333" s="361" t="s">
        <v>1158</v>
      </c>
      <c r="AO333" s="445" t="s">
        <v>539</v>
      </c>
      <c r="AP333" s="445" t="s">
        <v>5841</v>
      </c>
      <c r="AQ333" s="445" t="s">
        <v>5840</v>
      </c>
    </row>
    <row r="334" spans="1:43" ht="58" hidden="1" x14ac:dyDescent="0.35">
      <c r="A334" s="362">
        <v>332</v>
      </c>
      <c r="B334" s="362" t="s">
        <v>1236</v>
      </c>
      <c r="C334" s="362">
        <v>472</v>
      </c>
      <c r="D334" s="362" t="s">
        <v>172</v>
      </c>
      <c r="E334" s="362"/>
      <c r="F334" s="362"/>
      <c r="G334" s="362"/>
      <c r="H334" s="362" t="s">
        <v>57</v>
      </c>
      <c r="I334" s="363" t="s">
        <v>242</v>
      </c>
      <c r="J334" s="361" t="s">
        <v>1237</v>
      </c>
      <c r="K334" s="362"/>
      <c r="L334" s="362" t="s">
        <v>90</v>
      </c>
      <c r="M334" s="362" t="s">
        <v>9</v>
      </c>
      <c r="N334" s="362" t="s">
        <v>90</v>
      </c>
      <c r="O334" s="362" t="s">
        <v>90</v>
      </c>
      <c r="P334" s="482" t="s">
        <v>6359</v>
      </c>
      <c r="Q334" s="362"/>
      <c r="R334" s="362"/>
      <c r="S334" s="362"/>
      <c r="T334" s="362"/>
      <c r="U334" s="362"/>
      <c r="V334" s="362"/>
      <c r="W334" s="362"/>
      <c r="X334" s="362"/>
      <c r="Y334" s="362"/>
      <c r="Z334" s="362"/>
      <c r="AA334" s="366"/>
      <c r="AB334" s="362"/>
      <c r="AC334" s="362" t="s">
        <v>14</v>
      </c>
      <c r="AD334" s="362" t="s">
        <v>40</v>
      </c>
      <c r="AE334" s="362"/>
      <c r="AF334" s="362"/>
      <c r="AG334" s="362"/>
      <c r="AH334" s="362"/>
      <c r="AI334" s="362"/>
      <c r="AJ334" s="362"/>
      <c r="AK334" s="362"/>
      <c r="AL334" s="362"/>
      <c r="AM334" s="362"/>
      <c r="AN334" s="361"/>
      <c r="AO334" s="445" t="s">
        <v>9</v>
      </c>
      <c r="AP334" s="445" t="s">
        <v>9</v>
      </c>
      <c r="AQ334" s="445" t="s">
        <v>9</v>
      </c>
    </row>
    <row r="335" spans="1:43" ht="43.5" hidden="1" x14ac:dyDescent="0.35">
      <c r="A335" s="362">
        <v>333</v>
      </c>
      <c r="B335" s="362" t="s">
        <v>1239</v>
      </c>
      <c r="C335" s="362">
        <v>472</v>
      </c>
      <c r="D335" s="362" t="s">
        <v>172</v>
      </c>
      <c r="E335" s="362"/>
      <c r="F335" s="362"/>
      <c r="G335" s="362"/>
      <c r="H335" s="362" t="s">
        <v>57</v>
      </c>
      <c r="I335" s="363" t="s">
        <v>195</v>
      </c>
      <c r="J335" s="361" t="s">
        <v>1240</v>
      </c>
      <c r="K335" s="362"/>
      <c r="L335" s="362" t="s">
        <v>90</v>
      </c>
      <c r="M335" s="362" t="s">
        <v>9</v>
      </c>
      <c r="N335" s="362" t="s">
        <v>90</v>
      </c>
      <c r="O335" s="362" t="s">
        <v>90</v>
      </c>
      <c r="P335" s="482" t="s">
        <v>6360</v>
      </c>
      <c r="Q335" s="362"/>
      <c r="R335" s="362"/>
      <c r="S335" s="362"/>
      <c r="T335" s="362"/>
      <c r="U335" s="362"/>
      <c r="V335" s="362"/>
      <c r="W335" s="362"/>
      <c r="X335" s="362"/>
      <c r="Y335" s="362"/>
      <c r="Z335" s="362"/>
      <c r="AA335" s="366"/>
      <c r="AB335" s="362"/>
      <c r="AC335" s="362" t="s">
        <v>14</v>
      </c>
      <c r="AD335" s="362" t="s">
        <v>40</v>
      </c>
      <c r="AE335" s="362"/>
      <c r="AF335" s="362"/>
      <c r="AG335" s="362"/>
      <c r="AH335" s="362"/>
      <c r="AI335" s="362"/>
      <c r="AJ335" s="362"/>
      <c r="AK335" s="362"/>
      <c r="AL335" s="362"/>
      <c r="AM335" s="362"/>
      <c r="AN335" s="361"/>
      <c r="AO335" s="445" t="s">
        <v>9</v>
      </c>
      <c r="AP335" s="445" t="s">
        <v>9</v>
      </c>
      <c r="AQ335" s="445" t="s">
        <v>9</v>
      </c>
    </row>
    <row r="336" spans="1:43" ht="58" hidden="1" x14ac:dyDescent="0.35">
      <c r="A336" s="362">
        <v>334</v>
      </c>
      <c r="B336" s="362" t="s">
        <v>1242</v>
      </c>
      <c r="C336" s="362">
        <v>472</v>
      </c>
      <c r="D336" s="362" t="s">
        <v>172</v>
      </c>
      <c r="E336" s="362"/>
      <c r="F336" s="362"/>
      <c r="G336" s="362"/>
      <c r="H336" s="362" t="s">
        <v>57</v>
      </c>
      <c r="I336" s="363" t="s">
        <v>400</v>
      </c>
      <c r="J336" s="361" t="s">
        <v>1243</v>
      </c>
      <c r="K336" s="362"/>
      <c r="L336" s="362" t="s">
        <v>90</v>
      </c>
      <c r="M336" s="362" t="s">
        <v>9</v>
      </c>
      <c r="N336" s="362" t="s">
        <v>90</v>
      </c>
      <c r="O336" s="362" t="s">
        <v>90</v>
      </c>
      <c r="P336" s="482" t="s">
        <v>6361</v>
      </c>
      <c r="Q336" s="362"/>
      <c r="R336" s="362"/>
      <c r="S336" s="362"/>
      <c r="T336" s="362"/>
      <c r="U336" s="362"/>
      <c r="V336" s="362"/>
      <c r="W336" s="362"/>
      <c r="X336" s="362"/>
      <c r="Y336" s="362"/>
      <c r="Z336" s="362"/>
      <c r="AA336" s="366"/>
      <c r="AB336" s="362"/>
      <c r="AC336" s="362" t="s">
        <v>14</v>
      </c>
      <c r="AD336" s="362" t="s">
        <v>40</v>
      </c>
      <c r="AE336" s="362"/>
      <c r="AF336" s="362"/>
      <c r="AG336" s="362"/>
      <c r="AH336" s="362"/>
      <c r="AI336" s="362"/>
      <c r="AJ336" s="362"/>
      <c r="AK336" s="362"/>
      <c r="AL336" s="362"/>
      <c r="AM336" s="362"/>
      <c r="AN336" s="361"/>
      <c r="AO336" s="445" t="s">
        <v>9</v>
      </c>
      <c r="AP336" s="445" t="s">
        <v>9</v>
      </c>
      <c r="AQ336" s="445" t="s">
        <v>9</v>
      </c>
    </row>
    <row r="337" spans="1:43" ht="29" hidden="1" x14ac:dyDescent="0.35">
      <c r="A337" s="362">
        <v>335</v>
      </c>
      <c r="B337" s="362" t="s">
        <v>1245</v>
      </c>
      <c r="C337" s="362">
        <v>472</v>
      </c>
      <c r="D337" s="362" t="s">
        <v>172</v>
      </c>
      <c r="E337" s="362"/>
      <c r="F337" s="362"/>
      <c r="G337" s="362"/>
      <c r="H337" s="362" t="s">
        <v>59</v>
      </c>
      <c r="I337" s="363" t="s">
        <v>1246</v>
      </c>
      <c r="J337" s="361" t="s">
        <v>1247</v>
      </c>
      <c r="K337" s="362"/>
      <c r="L337" s="362" t="s">
        <v>90</v>
      </c>
      <c r="M337" s="362" t="s">
        <v>180</v>
      </c>
      <c r="N337" s="362" t="s">
        <v>90</v>
      </c>
      <c r="O337" s="362" t="s">
        <v>90</v>
      </c>
      <c r="P337" s="482"/>
      <c r="Q337" s="362"/>
      <c r="R337" s="362"/>
      <c r="S337" s="362"/>
      <c r="T337" s="363"/>
      <c r="U337" s="363"/>
      <c r="V337" s="363"/>
      <c r="W337" s="362"/>
      <c r="X337" s="362"/>
      <c r="Y337" s="362"/>
      <c r="Z337" s="362"/>
      <c r="AA337" s="366"/>
      <c r="AB337" s="362"/>
      <c r="AC337" s="362" t="s">
        <v>25</v>
      </c>
      <c r="AD337" s="362" t="s">
        <v>8</v>
      </c>
      <c r="AE337" s="362"/>
      <c r="AF337" s="362"/>
      <c r="AG337" s="362"/>
      <c r="AH337" s="362"/>
      <c r="AI337" s="363"/>
      <c r="AJ337" s="363"/>
      <c r="AK337" s="363"/>
      <c r="AL337" s="363"/>
      <c r="AM337" s="368">
        <v>45782</v>
      </c>
      <c r="AN337" s="361" t="s">
        <v>1248</v>
      </c>
      <c r="AO337" s="445" t="s">
        <v>539</v>
      </c>
      <c r="AP337" s="445" t="s">
        <v>5841</v>
      </c>
      <c r="AQ337" s="445" t="s">
        <v>5841</v>
      </c>
    </row>
    <row r="338" spans="1:43" ht="43.5" hidden="1" x14ac:dyDescent="0.35">
      <c r="A338" s="362">
        <v>336</v>
      </c>
      <c r="B338" s="362" t="s">
        <v>1249</v>
      </c>
      <c r="C338" s="362">
        <v>472</v>
      </c>
      <c r="D338" s="362" t="s">
        <v>172</v>
      </c>
      <c r="E338" s="362"/>
      <c r="F338" s="362"/>
      <c r="G338" s="362"/>
      <c r="H338" s="362" t="s">
        <v>59</v>
      </c>
      <c r="I338" s="363" t="s">
        <v>1246</v>
      </c>
      <c r="J338" s="361" t="s">
        <v>1250</v>
      </c>
      <c r="K338" s="362"/>
      <c r="L338" s="362" t="s">
        <v>90</v>
      </c>
      <c r="M338" s="362" t="s">
        <v>180</v>
      </c>
      <c r="N338" s="362" t="s">
        <v>90</v>
      </c>
      <c r="O338" s="362" t="s">
        <v>90</v>
      </c>
      <c r="P338" s="482"/>
      <c r="Q338" s="362"/>
      <c r="R338" s="362"/>
      <c r="S338" s="362"/>
      <c r="T338" s="363"/>
      <c r="U338" s="363"/>
      <c r="V338" s="363"/>
      <c r="W338" s="362"/>
      <c r="X338" s="362"/>
      <c r="Y338" s="362"/>
      <c r="Z338" s="362"/>
      <c r="AA338" s="366"/>
      <c r="AB338" s="362"/>
      <c r="AC338" s="362" t="s">
        <v>25</v>
      </c>
      <c r="AD338" s="362" t="s">
        <v>8</v>
      </c>
      <c r="AE338" s="362"/>
      <c r="AF338" s="362"/>
      <c r="AG338" s="362"/>
      <c r="AH338" s="362"/>
      <c r="AI338" s="363"/>
      <c r="AJ338" s="363"/>
      <c r="AK338" s="363"/>
      <c r="AL338" s="363"/>
      <c r="AM338" s="368">
        <v>45782</v>
      </c>
      <c r="AN338" s="361" t="s">
        <v>809</v>
      </c>
      <c r="AO338" s="445" t="s">
        <v>539</v>
      </c>
      <c r="AP338" s="445" t="s">
        <v>5841</v>
      </c>
      <c r="AQ338" s="445" t="s">
        <v>5841</v>
      </c>
    </row>
    <row r="339" spans="1:43" ht="29" hidden="1" x14ac:dyDescent="0.35">
      <c r="A339" s="362">
        <v>337</v>
      </c>
      <c r="B339" s="362" t="s">
        <v>1251</v>
      </c>
      <c r="C339" s="362">
        <v>472</v>
      </c>
      <c r="D339" s="362" t="s">
        <v>172</v>
      </c>
      <c r="E339" s="362"/>
      <c r="F339" s="362"/>
      <c r="G339" s="362"/>
      <c r="H339" s="362" t="s">
        <v>59</v>
      </c>
      <c r="I339" s="363" t="s">
        <v>1246</v>
      </c>
      <c r="J339" s="361" t="s">
        <v>1252</v>
      </c>
      <c r="K339" s="362"/>
      <c r="L339" s="362" t="s">
        <v>90</v>
      </c>
      <c r="M339" s="362" t="s">
        <v>180</v>
      </c>
      <c r="N339" s="362" t="s">
        <v>90</v>
      </c>
      <c r="O339" s="362" t="s">
        <v>90</v>
      </c>
      <c r="P339" s="482"/>
      <c r="Q339" s="362"/>
      <c r="R339" s="362"/>
      <c r="S339" s="362"/>
      <c r="T339" s="363"/>
      <c r="U339" s="363"/>
      <c r="V339" s="363"/>
      <c r="W339" s="362"/>
      <c r="X339" s="362"/>
      <c r="Y339" s="362"/>
      <c r="Z339" s="362"/>
      <c r="AA339" s="366"/>
      <c r="AB339" s="362"/>
      <c r="AC339" s="362" t="s">
        <v>25</v>
      </c>
      <c r="AD339" s="362" t="s">
        <v>8</v>
      </c>
      <c r="AE339" s="362"/>
      <c r="AF339" s="362"/>
      <c r="AG339" s="362"/>
      <c r="AH339" s="362"/>
      <c r="AI339" s="363"/>
      <c r="AJ339" s="363"/>
      <c r="AK339" s="363"/>
      <c r="AL339" s="363"/>
      <c r="AM339" s="368">
        <v>45782</v>
      </c>
      <c r="AN339" s="361" t="s">
        <v>809</v>
      </c>
      <c r="AO339" s="445" t="s">
        <v>539</v>
      </c>
      <c r="AP339" s="445" t="s">
        <v>5841</v>
      </c>
      <c r="AQ339" s="445" t="s">
        <v>5841</v>
      </c>
    </row>
    <row r="340" spans="1:43" ht="29" hidden="1" x14ac:dyDescent="0.35">
      <c r="A340" s="362">
        <v>338</v>
      </c>
      <c r="B340" s="362" t="s">
        <v>1253</v>
      </c>
      <c r="C340" s="362">
        <v>472</v>
      </c>
      <c r="D340" s="362" t="s">
        <v>172</v>
      </c>
      <c r="E340" s="362"/>
      <c r="F340" s="362"/>
      <c r="G340" s="362"/>
      <c r="H340" s="362" t="s">
        <v>59</v>
      </c>
      <c r="I340" s="363" t="s">
        <v>1254</v>
      </c>
      <c r="J340" s="361" t="s">
        <v>1255</v>
      </c>
      <c r="K340" s="362"/>
      <c r="L340" s="362" t="s">
        <v>90</v>
      </c>
      <c r="M340" s="362" t="s">
        <v>180</v>
      </c>
      <c r="N340" s="362" t="s">
        <v>90</v>
      </c>
      <c r="O340" s="362" t="s">
        <v>90</v>
      </c>
      <c r="P340" s="482"/>
      <c r="Q340" s="362"/>
      <c r="R340" s="362"/>
      <c r="S340" s="362"/>
      <c r="T340" s="363"/>
      <c r="U340" s="363"/>
      <c r="V340" s="363"/>
      <c r="W340" s="362"/>
      <c r="X340" s="362"/>
      <c r="Y340" s="362"/>
      <c r="Z340" s="362"/>
      <c r="AA340" s="366"/>
      <c r="AB340" s="362"/>
      <c r="AC340" s="362" t="s">
        <v>25</v>
      </c>
      <c r="AD340" s="362" t="s">
        <v>8</v>
      </c>
      <c r="AE340" s="362"/>
      <c r="AF340" s="362"/>
      <c r="AG340" s="362"/>
      <c r="AH340" s="362"/>
      <c r="AI340" s="363"/>
      <c r="AJ340" s="363"/>
      <c r="AK340" s="363"/>
      <c r="AL340" s="363"/>
      <c r="AM340" s="368">
        <v>45782</v>
      </c>
      <c r="AN340" s="361" t="s">
        <v>1248</v>
      </c>
      <c r="AO340" s="445" t="s">
        <v>539</v>
      </c>
      <c r="AP340" s="445" t="s">
        <v>5841</v>
      </c>
      <c r="AQ340" s="445" t="s">
        <v>5841</v>
      </c>
    </row>
    <row r="341" spans="1:43" ht="29" hidden="1" x14ac:dyDescent="0.35">
      <c r="A341" s="362">
        <v>339</v>
      </c>
      <c r="B341" s="362" t="s">
        <v>1256</v>
      </c>
      <c r="C341" s="362">
        <v>472</v>
      </c>
      <c r="D341" s="362" t="s">
        <v>172</v>
      </c>
      <c r="E341" s="362"/>
      <c r="F341" s="362"/>
      <c r="G341" s="362"/>
      <c r="H341" s="362" t="s">
        <v>59</v>
      </c>
      <c r="I341" s="363" t="s">
        <v>1254</v>
      </c>
      <c r="J341" s="361" t="s">
        <v>1257</v>
      </c>
      <c r="K341" s="362"/>
      <c r="L341" s="362" t="s">
        <v>90</v>
      </c>
      <c r="M341" s="362" t="s">
        <v>180</v>
      </c>
      <c r="N341" s="362" t="s">
        <v>90</v>
      </c>
      <c r="O341" s="362" t="s">
        <v>90</v>
      </c>
      <c r="P341" s="482"/>
      <c r="Q341" s="362"/>
      <c r="R341" s="362"/>
      <c r="S341" s="362"/>
      <c r="T341" s="363"/>
      <c r="U341" s="363"/>
      <c r="V341" s="363"/>
      <c r="W341" s="362"/>
      <c r="X341" s="362"/>
      <c r="Y341" s="362"/>
      <c r="Z341" s="362"/>
      <c r="AA341" s="366"/>
      <c r="AB341" s="362"/>
      <c r="AC341" s="362" t="s">
        <v>25</v>
      </c>
      <c r="AD341" s="362" t="s">
        <v>8</v>
      </c>
      <c r="AE341" s="362"/>
      <c r="AF341" s="362"/>
      <c r="AG341" s="362"/>
      <c r="AH341" s="362"/>
      <c r="AI341" s="363"/>
      <c r="AJ341" s="363"/>
      <c r="AK341" s="363"/>
      <c r="AL341" s="363"/>
      <c r="AM341" s="368">
        <v>45782</v>
      </c>
      <c r="AN341" s="361" t="s">
        <v>1248</v>
      </c>
      <c r="AO341" s="445" t="s">
        <v>539</v>
      </c>
      <c r="AP341" s="445" t="s">
        <v>5841</v>
      </c>
      <c r="AQ341" s="445" t="s">
        <v>5841</v>
      </c>
    </row>
    <row r="342" spans="1:43" ht="29" hidden="1" x14ac:dyDescent="0.35">
      <c r="A342" s="362">
        <v>340</v>
      </c>
      <c r="B342" s="362" t="s">
        <v>1258</v>
      </c>
      <c r="C342" s="362">
        <v>472</v>
      </c>
      <c r="D342" s="362" t="s">
        <v>172</v>
      </c>
      <c r="E342" s="362"/>
      <c r="F342" s="362"/>
      <c r="G342" s="362"/>
      <c r="H342" s="362" t="s">
        <v>59</v>
      </c>
      <c r="I342" s="363" t="s">
        <v>1254</v>
      </c>
      <c r="J342" s="361" t="s">
        <v>1247</v>
      </c>
      <c r="K342" s="362"/>
      <c r="L342" s="362" t="s">
        <v>90</v>
      </c>
      <c r="M342" s="362" t="s">
        <v>180</v>
      </c>
      <c r="N342" s="362" t="s">
        <v>90</v>
      </c>
      <c r="O342" s="362" t="s">
        <v>90</v>
      </c>
      <c r="P342" s="482"/>
      <c r="Q342" s="362"/>
      <c r="R342" s="362"/>
      <c r="S342" s="362"/>
      <c r="T342" s="363"/>
      <c r="U342" s="363"/>
      <c r="V342" s="363"/>
      <c r="W342" s="362"/>
      <c r="X342" s="362"/>
      <c r="Y342" s="362"/>
      <c r="Z342" s="362"/>
      <c r="AA342" s="366"/>
      <c r="AB342" s="362"/>
      <c r="AC342" s="362" t="s">
        <v>25</v>
      </c>
      <c r="AD342" s="362" t="s">
        <v>8</v>
      </c>
      <c r="AE342" s="362"/>
      <c r="AF342" s="362"/>
      <c r="AG342" s="362"/>
      <c r="AH342" s="362"/>
      <c r="AI342" s="363"/>
      <c r="AJ342" s="363"/>
      <c r="AK342" s="363"/>
      <c r="AL342" s="363"/>
      <c r="AM342" s="368">
        <v>45782</v>
      </c>
      <c r="AN342" s="361" t="s">
        <v>1248</v>
      </c>
      <c r="AO342" s="445" t="s">
        <v>539</v>
      </c>
      <c r="AP342" s="445" t="s">
        <v>5841</v>
      </c>
      <c r="AQ342" s="445" t="s">
        <v>5841</v>
      </c>
    </row>
    <row r="343" spans="1:43" ht="29" hidden="1" x14ac:dyDescent="0.35">
      <c r="A343" s="362">
        <v>341</v>
      </c>
      <c r="B343" s="362" t="s">
        <v>1259</v>
      </c>
      <c r="C343" s="362">
        <v>472</v>
      </c>
      <c r="D343" s="362" t="s">
        <v>172</v>
      </c>
      <c r="E343" s="362"/>
      <c r="F343" s="362"/>
      <c r="G343" s="362"/>
      <c r="H343" s="362" t="s">
        <v>59</v>
      </c>
      <c r="I343" s="363" t="s">
        <v>1254</v>
      </c>
      <c r="J343" s="361" t="s">
        <v>1260</v>
      </c>
      <c r="K343" s="362"/>
      <c r="L343" s="362" t="s">
        <v>90</v>
      </c>
      <c r="M343" s="362" t="s">
        <v>180</v>
      </c>
      <c r="N343" s="362" t="s">
        <v>90</v>
      </c>
      <c r="O343" s="362" t="s">
        <v>90</v>
      </c>
      <c r="P343" s="482"/>
      <c r="Q343" s="362"/>
      <c r="R343" s="362"/>
      <c r="S343" s="362"/>
      <c r="T343" s="363"/>
      <c r="U343" s="363"/>
      <c r="V343" s="363"/>
      <c r="W343" s="362"/>
      <c r="X343" s="362"/>
      <c r="Y343" s="362"/>
      <c r="Z343" s="362"/>
      <c r="AA343" s="366"/>
      <c r="AB343" s="362"/>
      <c r="AC343" s="362" t="s">
        <v>25</v>
      </c>
      <c r="AD343" s="362" t="s">
        <v>8</v>
      </c>
      <c r="AE343" s="362"/>
      <c r="AF343" s="362"/>
      <c r="AG343" s="362"/>
      <c r="AH343" s="362"/>
      <c r="AI343" s="363"/>
      <c r="AJ343" s="363"/>
      <c r="AK343" s="363"/>
      <c r="AL343" s="363"/>
      <c r="AM343" s="368">
        <v>45782</v>
      </c>
      <c r="AN343" s="361" t="s">
        <v>1248</v>
      </c>
      <c r="AO343" s="445" t="s">
        <v>539</v>
      </c>
      <c r="AP343" s="445" t="s">
        <v>5841</v>
      </c>
      <c r="AQ343" s="445" t="s">
        <v>5841</v>
      </c>
    </row>
    <row r="344" spans="1:43" ht="101.5" hidden="1" x14ac:dyDescent="0.35">
      <c r="A344" s="362">
        <v>342</v>
      </c>
      <c r="B344" s="362" t="s">
        <v>1261</v>
      </c>
      <c r="C344" s="362">
        <v>472</v>
      </c>
      <c r="D344" s="362" t="s">
        <v>172</v>
      </c>
      <c r="E344" s="362"/>
      <c r="F344" s="362"/>
      <c r="G344" s="362"/>
      <c r="H344" s="362" t="s">
        <v>59</v>
      </c>
      <c r="I344" s="363" t="s">
        <v>789</v>
      </c>
      <c r="J344" s="361" t="s">
        <v>1262</v>
      </c>
      <c r="K344" s="362"/>
      <c r="L344" s="362" t="s">
        <v>90</v>
      </c>
      <c r="M344" s="362" t="s">
        <v>9</v>
      </c>
      <c r="N344" s="362" t="s">
        <v>90</v>
      </c>
      <c r="O344" s="362" t="s">
        <v>90</v>
      </c>
      <c r="P344" s="482" t="s">
        <v>6133</v>
      </c>
      <c r="Q344" s="362" t="s">
        <v>6134</v>
      </c>
      <c r="R344" s="362" t="s">
        <v>6135</v>
      </c>
      <c r="S344" s="362" t="s">
        <v>6136</v>
      </c>
      <c r="T344" s="363" t="s">
        <v>6137</v>
      </c>
      <c r="U344" s="362" t="s">
        <v>6138</v>
      </c>
      <c r="V344" s="362"/>
      <c r="W344" s="362" t="s">
        <v>6139</v>
      </c>
      <c r="X344" s="362" t="s">
        <v>6140</v>
      </c>
      <c r="Y344" s="362"/>
      <c r="Z344" s="362"/>
      <c r="AA344" s="366"/>
      <c r="AB344" s="362"/>
      <c r="AC344" s="362" t="s">
        <v>25</v>
      </c>
      <c r="AD344" s="362" t="s">
        <v>8</v>
      </c>
      <c r="AE344" s="362"/>
      <c r="AF344" s="362"/>
      <c r="AG344" s="362"/>
      <c r="AH344" s="362"/>
      <c r="AI344" s="362" t="s">
        <v>6141</v>
      </c>
      <c r="AJ344" s="362"/>
      <c r="AK344" s="362"/>
      <c r="AL344" s="362"/>
      <c r="AM344" s="368">
        <v>45961</v>
      </c>
      <c r="AN344" s="361" t="s">
        <v>6142</v>
      </c>
      <c r="AO344" s="445" t="s">
        <v>8</v>
      </c>
      <c r="AP344" s="445" t="s">
        <v>5876</v>
      </c>
      <c r="AQ344" s="445" t="s">
        <v>9</v>
      </c>
    </row>
    <row r="345" spans="1:43" ht="72.5" hidden="1" x14ac:dyDescent="0.35">
      <c r="A345" s="362">
        <v>343</v>
      </c>
      <c r="B345" s="362" t="s">
        <v>1263</v>
      </c>
      <c r="C345" s="362">
        <v>472</v>
      </c>
      <c r="D345" s="362" t="s">
        <v>172</v>
      </c>
      <c r="E345" s="362"/>
      <c r="F345" s="362"/>
      <c r="G345" s="362"/>
      <c r="H345" s="362" t="s">
        <v>59</v>
      </c>
      <c r="I345" s="363" t="s">
        <v>789</v>
      </c>
      <c r="J345" s="361" t="s">
        <v>1264</v>
      </c>
      <c r="K345" s="362"/>
      <c r="L345" s="362" t="s">
        <v>90</v>
      </c>
      <c r="M345" s="362" t="s">
        <v>9</v>
      </c>
      <c r="N345" s="362" t="s">
        <v>90</v>
      </c>
      <c r="O345" s="362" t="s">
        <v>90</v>
      </c>
      <c r="P345" s="482" t="s">
        <v>1265</v>
      </c>
      <c r="Q345" s="362"/>
      <c r="R345" s="362"/>
      <c r="S345" s="362"/>
      <c r="T345" s="363"/>
      <c r="U345" s="363"/>
      <c r="V345" s="363"/>
      <c r="W345" s="362"/>
      <c r="X345" s="362"/>
      <c r="Y345" s="362"/>
      <c r="Z345" s="362"/>
      <c r="AA345" s="366"/>
      <c r="AB345" s="362"/>
      <c r="AC345" s="362" t="s">
        <v>25</v>
      </c>
      <c r="AD345" s="362" t="s">
        <v>8</v>
      </c>
      <c r="AE345" s="362"/>
      <c r="AF345" s="362"/>
      <c r="AG345" s="362"/>
      <c r="AH345" s="362"/>
      <c r="AI345" s="363"/>
      <c r="AJ345" s="363"/>
      <c r="AK345" s="363"/>
      <c r="AL345" s="363"/>
      <c r="AM345" s="368">
        <v>45923</v>
      </c>
      <c r="AN345" s="447" t="s">
        <v>1266</v>
      </c>
      <c r="AO345" s="445" t="s">
        <v>539</v>
      </c>
      <c r="AP345" s="445" t="s">
        <v>5841</v>
      </c>
      <c r="AQ345" s="445" t="s">
        <v>5840</v>
      </c>
    </row>
    <row r="346" spans="1:43" ht="29" hidden="1" x14ac:dyDescent="0.35">
      <c r="A346" s="362">
        <v>344</v>
      </c>
      <c r="B346" s="362" t="s">
        <v>1267</v>
      </c>
      <c r="C346" s="362">
        <v>472</v>
      </c>
      <c r="D346" s="362" t="s">
        <v>172</v>
      </c>
      <c r="E346" s="362"/>
      <c r="F346" s="362"/>
      <c r="G346" s="362"/>
      <c r="H346" s="362" t="s">
        <v>64</v>
      </c>
      <c r="I346" s="363" t="s">
        <v>1268</v>
      </c>
      <c r="J346" s="361" t="s">
        <v>1269</v>
      </c>
      <c r="K346" s="362"/>
      <c r="L346" s="362" t="s">
        <v>90</v>
      </c>
      <c r="M346" s="362" t="s">
        <v>9</v>
      </c>
      <c r="N346" s="362" t="s">
        <v>90</v>
      </c>
      <c r="O346" s="362" t="s">
        <v>90</v>
      </c>
      <c r="P346" s="482" t="s">
        <v>1270</v>
      </c>
      <c r="Q346" s="362"/>
      <c r="R346" s="362"/>
      <c r="S346" s="362"/>
      <c r="T346" s="362"/>
      <c r="U346" s="362"/>
      <c r="V346" s="362"/>
      <c r="W346" s="362"/>
      <c r="X346" s="362"/>
      <c r="Y346" s="362"/>
      <c r="Z346" s="362"/>
      <c r="AA346" s="366"/>
      <c r="AB346" s="362"/>
      <c r="AC346" s="362" t="s">
        <v>13</v>
      </c>
      <c r="AD346" s="362" t="s">
        <v>40</v>
      </c>
      <c r="AE346" s="362"/>
      <c r="AF346" s="362"/>
      <c r="AG346" s="362"/>
      <c r="AH346" s="362"/>
      <c r="AI346" s="362"/>
      <c r="AJ346" s="362"/>
      <c r="AK346" s="362"/>
      <c r="AL346" s="362"/>
      <c r="AM346" s="362"/>
      <c r="AN346" s="361"/>
      <c r="AO346" s="445" t="s">
        <v>9</v>
      </c>
      <c r="AP346" s="445" t="s">
        <v>9</v>
      </c>
      <c r="AQ346" s="445" t="s">
        <v>9</v>
      </c>
    </row>
    <row r="347" spans="1:43" ht="29" hidden="1" x14ac:dyDescent="0.35">
      <c r="A347" s="362">
        <v>345</v>
      </c>
      <c r="B347" s="362" t="s">
        <v>1272</v>
      </c>
      <c r="C347" s="362">
        <v>472</v>
      </c>
      <c r="D347" s="362" t="s">
        <v>172</v>
      </c>
      <c r="E347" s="362"/>
      <c r="F347" s="362"/>
      <c r="G347" s="362"/>
      <c r="H347" s="362" t="s">
        <v>65</v>
      </c>
      <c r="I347" s="362" t="s">
        <v>64</v>
      </c>
      <c r="J347" s="361" t="s">
        <v>1273</v>
      </c>
      <c r="K347" s="362"/>
      <c r="L347" s="362" t="s">
        <v>90</v>
      </c>
      <c r="M347" s="362" t="s">
        <v>9</v>
      </c>
      <c r="N347" s="362" t="s">
        <v>90</v>
      </c>
      <c r="O347" s="362" t="s">
        <v>90</v>
      </c>
      <c r="P347" s="482" t="s">
        <v>1274</v>
      </c>
      <c r="Q347" s="362"/>
      <c r="R347" s="362"/>
      <c r="S347" s="362"/>
      <c r="T347" s="362"/>
      <c r="U347" s="362"/>
      <c r="V347" s="362"/>
      <c r="W347" s="362"/>
      <c r="X347" s="362"/>
      <c r="Y347" s="362"/>
      <c r="Z347" s="362"/>
      <c r="AA347" s="366"/>
      <c r="AB347" s="362"/>
      <c r="AC347" s="362" t="s">
        <v>19</v>
      </c>
      <c r="AD347" s="362" t="s">
        <v>40</v>
      </c>
      <c r="AE347" s="362"/>
      <c r="AF347" s="362"/>
      <c r="AG347" s="362"/>
      <c r="AH347" s="362"/>
      <c r="AI347" s="362"/>
      <c r="AJ347" s="362"/>
      <c r="AK347" s="362"/>
      <c r="AL347" s="362"/>
      <c r="AM347" s="362"/>
      <c r="AN347" s="361"/>
      <c r="AO347" s="445" t="s">
        <v>9</v>
      </c>
      <c r="AP347" s="445" t="s">
        <v>9</v>
      </c>
      <c r="AQ347" s="445" t="s">
        <v>9</v>
      </c>
    </row>
    <row r="348" spans="1:43" ht="29" hidden="1" x14ac:dyDescent="0.35">
      <c r="A348" s="362">
        <v>346</v>
      </c>
      <c r="B348" s="362" t="s">
        <v>1275</v>
      </c>
      <c r="C348" s="362">
        <v>472</v>
      </c>
      <c r="D348" s="362" t="s">
        <v>172</v>
      </c>
      <c r="E348" s="362"/>
      <c r="F348" s="362"/>
      <c r="G348" s="362"/>
      <c r="H348" s="362" t="s">
        <v>58</v>
      </c>
      <c r="I348" s="363" t="s">
        <v>195</v>
      </c>
      <c r="J348" s="361" t="s">
        <v>1276</v>
      </c>
      <c r="K348" s="362"/>
      <c r="L348" s="362" t="s">
        <v>90</v>
      </c>
      <c r="M348" s="362" t="s">
        <v>9</v>
      </c>
      <c r="N348" s="362" t="s">
        <v>90</v>
      </c>
      <c r="O348" s="362" t="s">
        <v>90</v>
      </c>
      <c r="P348" s="482"/>
      <c r="Q348" s="362"/>
      <c r="R348" s="362"/>
      <c r="S348" s="362"/>
      <c r="T348" s="362"/>
      <c r="U348" s="362"/>
      <c r="V348" s="362"/>
      <c r="W348" s="362"/>
      <c r="X348" s="362"/>
      <c r="Y348" s="362"/>
      <c r="Z348" s="362"/>
      <c r="AA348" s="366"/>
      <c r="AB348" s="362"/>
      <c r="AC348" s="362" t="s">
        <v>19</v>
      </c>
      <c r="AD348" s="362" t="s">
        <v>40</v>
      </c>
      <c r="AE348" s="362"/>
      <c r="AF348" s="362"/>
      <c r="AG348" s="362"/>
      <c r="AH348" s="362"/>
      <c r="AI348" s="362"/>
      <c r="AJ348" s="362"/>
      <c r="AK348" s="362"/>
      <c r="AL348" s="362"/>
      <c r="AM348" s="362"/>
      <c r="AN348" s="361"/>
      <c r="AO348" s="445" t="s">
        <v>5839</v>
      </c>
      <c r="AP348" s="445" t="s">
        <v>5839</v>
      </c>
      <c r="AQ348" s="445" t="s">
        <v>5839</v>
      </c>
    </row>
    <row r="349" spans="1:43" ht="58" hidden="1" x14ac:dyDescent="0.35">
      <c r="A349" s="362">
        <v>347</v>
      </c>
      <c r="B349" s="362" t="s">
        <v>1277</v>
      </c>
      <c r="C349" s="362">
        <v>472</v>
      </c>
      <c r="D349" s="362" t="s">
        <v>172</v>
      </c>
      <c r="E349" s="368" t="s">
        <v>1278</v>
      </c>
      <c r="F349" s="362"/>
      <c r="G349" s="362"/>
      <c r="H349" s="362" t="s">
        <v>64</v>
      </c>
      <c r="I349" s="363" t="s">
        <v>1268</v>
      </c>
      <c r="J349" s="361" t="s">
        <v>1279</v>
      </c>
      <c r="K349" s="362"/>
      <c r="L349" s="362" t="s">
        <v>90</v>
      </c>
      <c r="M349" s="362" t="s">
        <v>9</v>
      </c>
      <c r="N349" s="362" t="s">
        <v>90</v>
      </c>
      <c r="O349" s="362" t="s">
        <v>90</v>
      </c>
      <c r="P349" s="482" t="s">
        <v>6362</v>
      </c>
      <c r="Q349" s="362"/>
      <c r="R349" s="362"/>
      <c r="S349" s="362"/>
      <c r="T349" s="363"/>
      <c r="U349" s="362"/>
      <c r="V349" s="362"/>
      <c r="W349" s="362"/>
      <c r="X349" s="362"/>
      <c r="Y349" s="362"/>
      <c r="Z349" s="362"/>
      <c r="AA349" s="366"/>
      <c r="AB349" s="362"/>
      <c r="AC349" s="362" t="s">
        <v>13</v>
      </c>
      <c r="AD349" s="362" t="s">
        <v>40</v>
      </c>
      <c r="AE349" s="362"/>
      <c r="AF349" s="362"/>
      <c r="AG349" s="362"/>
      <c r="AH349" s="362" t="s">
        <v>1281</v>
      </c>
      <c r="AI349" s="362"/>
      <c r="AJ349" s="362"/>
      <c r="AK349" s="362"/>
      <c r="AL349" s="362"/>
      <c r="AM349" s="362"/>
      <c r="AN349" s="361"/>
      <c r="AO349" s="445" t="s">
        <v>5839</v>
      </c>
      <c r="AP349" s="445" t="s">
        <v>5839</v>
      </c>
      <c r="AQ349" s="445" t="s">
        <v>5839</v>
      </c>
    </row>
    <row r="350" spans="1:43" ht="72.5" hidden="1" x14ac:dyDescent="0.35">
      <c r="A350" s="362">
        <v>348</v>
      </c>
      <c r="B350" s="362" t="s">
        <v>1282</v>
      </c>
      <c r="C350" s="362">
        <v>472</v>
      </c>
      <c r="D350" s="362" t="s">
        <v>172</v>
      </c>
      <c r="E350" s="362"/>
      <c r="F350" s="362"/>
      <c r="G350" s="362"/>
      <c r="H350" s="362" t="s">
        <v>57</v>
      </c>
      <c r="I350" s="363" t="s">
        <v>400</v>
      </c>
      <c r="J350" s="361" t="s">
        <v>1283</v>
      </c>
      <c r="K350" s="362"/>
      <c r="L350" s="362" t="s">
        <v>90</v>
      </c>
      <c r="M350" s="362" t="s">
        <v>9</v>
      </c>
      <c r="N350" s="362" t="s">
        <v>90</v>
      </c>
      <c r="O350" s="362" t="s">
        <v>90</v>
      </c>
      <c r="P350" s="482" t="s">
        <v>6363</v>
      </c>
      <c r="Q350" s="362"/>
      <c r="R350" s="362"/>
      <c r="S350" s="362"/>
      <c r="T350" s="362"/>
      <c r="U350" s="362"/>
      <c r="V350" s="362"/>
      <c r="W350" s="362"/>
      <c r="X350" s="362"/>
      <c r="Y350" s="362"/>
      <c r="Z350" s="362"/>
      <c r="AA350" s="366"/>
      <c r="AB350" s="370"/>
      <c r="AC350" s="362" t="s">
        <v>14</v>
      </c>
      <c r="AD350" s="362" t="s">
        <v>8</v>
      </c>
      <c r="AE350" s="362"/>
      <c r="AF350" s="362"/>
      <c r="AG350" s="362"/>
      <c r="AH350" s="362"/>
      <c r="AI350" s="362"/>
      <c r="AJ350" s="362"/>
      <c r="AK350" s="362"/>
      <c r="AL350" s="362"/>
      <c r="AM350" s="368">
        <v>45962</v>
      </c>
      <c r="AN350" s="361" t="s">
        <v>6364</v>
      </c>
      <c r="AO350" s="445" t="s">
        <v>539</v>
      </c>
      <c r="AP350" s="445" t="s">
        <v>5876</v>
      </c>
      <c r="AQ350" s="445" t="s">
        <v>9</v>
      </c>
    </row>
    <row r="351" spans="1:43" ht="14.5" hidden="1" x14ac:dyDescent="0.35">
      <c r="A351" s="362">
        <v>349</v>
      </c>
      <c r="B351" s="362" t="s">
        <v>1285</v>
      </c>
      <c r="C351" s="362">
        <v>472</v>
      </c>
      <c r="D351" s="362" t="s">
        <v>172</v>
      </c>
      <c r="E351" s="368" t="s">
        <v>1278</v>
      </c>
      <c r="F351" s="362"/>
      <c r="G351" s="362"/>
      <c r="H351" s="362" t="s">
        <v>64</v>
      </c>
      <c r="I351" s="363" t="s">
        <v>1268</v>
      </c>
      <c r="J351" s="361" t="s">
        <v>1286</v>
      </c>
      <c r="K351" s="362"/>
      <c r="L351" s="362" t="s">
        <v>90</v>
      </c>
      <c r="M351" s="362" t="s">
        <v>180</v>
      </c>
      <c r="N351" s="362" t="s">
        <v>90</v>
      </c>
      <c r="O351" s="362" t="s">
        <v>90</v>
      </c>
      <c r="P351" s="482"/>
      <c r="Q351" s="362"/>
      <c r="R351" s="362"/>
      <c r="S351" s="362"/>
      <c r="T351" s="363"/>
      <c r="U351" s="363"/>
      <c r="V351" s="363"/>
      <c r="W351" s="362"/>
      <c r="X351" s="362"/>
      <c r="Y351" s="362"/>
      <c r="Z351" s="362"/>
      <c r="AA351" s="366"/>
      <c r="AB351" s="367"/>
      <c r="AC351" s="362" t="s">
        <v>13</v>
      </c>
      <c r="AD351" s="362" t="s">
        <v>8</v>
      </c>
      <c r="AE351" s="362"/>
      <c r="AF351" s="362"/>
      <c r="AG351" s="362"/>
      <c r="AH351" s="362" t="s">
        <v>1288</v>
      </c>
      <c r="AI351" s="363"/>
      <c r="AJ351" s="363"/>
      <c r="AK351" s="363"/>
      <c r="AL351" s="363"/>
      <c r="AM351" s="368">
        <v>45790</v>
      </c>
      <c r="AN351" s="361" t="s">
        <v>1287</v>
      </c>
      <c r="AO351" s="445" t="s">
        <v>539</v>
      </c>
      <c r="AP351" s="445" t="s">
        <v>5841</v>
      </c>
      <c r="AQ351" s="445" t="s">
        <v>5841</v>
      </c>
    </row>
    <row r="352" spans="1:43" ht="130.5" hidden="1" x14ac:dyDescent="0.35">
      <c r="A352" s="362">
        <v>350</v>
      </c>
      <c r="B352" s="362" t="s">
        <v>1289</v>
      </c>
      <c r="C352" s="362">
        <v>472</v>
      </c>
      <c r="D352" s="362" t="s">
        <v>172</v>
      </c>
      <c r="E352" s="362"/>
      <c r="F352" s="362"/>
      <c r="G352" s="362"/>
      <c r="H352" s="362" t="s">
        <v>64</v>
      </c>
      <c r="I352" s="424" t="s">
        <v>400</v>
      </c>
      <c r="J352" s="361" t="s">
        <v>1290</v>
      </c>
      <c r="K352" s="362"/>
      <c r="L352" s="362" t="s">
        <v>90</v>
      </c>
      <c r="M352" s="362" t="s">
        <v>9</v>
      </c>
      <c r="N352" s="362" t="s">
        <v>90</v>
      </c>
      <c r="O352" s="362" t="s">
        <v>90</v>
      </c>
      <c r="P352" s="482" t="s">
        <v>6365</v>
      </c>
      <c r="Q352" s="362" t="s">
        <v>6366</v>
      </c>
      <c r="R352" s="362" t="s">
        <v>6367</v>
      </c>
      <c r="S352" s="361" t="s">
        <v>6368</v>
      </c>
      <c r="T352" s="363" t="s">
        <v>6369</v>
      </c>
      <c r="U352" s="362" t="s">
        <v>6370</v>
      </c>
      <c r="V352" s="362"/>
      <c r="W352" s="362" t="s">
        <v>6371</v>
      </c>
      <c r="X352" s="362" t="s">
        <v>6349</v>
      </c>
      <c r="Y352" s="362"/>
      <c r="Z352" s="362"/>
      <c r="AA352" s="366" t="s">
        <v>6372</v>
      </c>
      <c r="AB352" s="361" t="s">
        <v>6373</v>
      </c>
      <c r="AC352" s="362" t="s">
        <v>13</v>
      </c>
      <c r="AD352" s="362" t="s">
        <v>40</v>
      </c>
      <c r="AE352" s="362"/>
      <c r="AF352" s="362"/>
      <c r="AG352" s="362"/>
      <c r="AH352" s="362"/>
      <c r="AI352" s="362" t="s">
        <v>5904</v>
      </c>
      <c r="AJ352" s="362"/>
      <c r="AK352" s="362"/>
      <c r="AL352" s="362"/>
      <c r="AM352" s="362"/>
      <c r="AN352" s="361"/>
      <c r="AO352" s="445" t="s">
        <v>9</v>
      </c>
      <c r="AP352" s="445" t="s">
        <v>9</v>
      </c>
      <c r="AQ352" s="445" t="s">
        <v>9</v>
      </c>
    </row>
    <row r="353" spans="1:43" ht="29" hidden="1" x14ac:dyDescent="0.35">
      <c r="A353" s="362">
        <v>351</v>
      </c>
      <c r="B353" s="362" t="s">
        <v>1292</v>
      </c>
      <c r="C353" s="362">
        <v>472</v>
      </c>
      <c r="D353" s="362" t="s">
        <v>172</v>
      </c>
      <c r="E353" s="362"/>
      <c r="F353" s="362"/>
      <c r="G353" s="362"/>
      <c r="H353" s="362" t="s">
        <v>64</v>
      </c>
      <c r="I353" s="363" t="s">
        <v>242</v>
      </c>
      <c r="J353" s="361" t="s">
        <v>1293</v>
      </c>
      <c r="K353" s="362"/>
      <c r="L353" s="362" t="s">
        <v>90</v>
      </c>
      <c r="M353" s="362" t="s">
        <v>180</v>
      </c>
      <c r="N353" s="362" t="s">
        <v>90</v>
      </c>
      <c r="O353" s="362" t="s">
        <v>90</v>
      </c>
      <c r="P353" s="482"/>
      <c r="Q353" s="362"/>
      <c r="R353" s="362"/>
      <c r="S353" s="362"/>
      <c r="T353" s="363"/>
      <c r="U353" s="363"/>
      <c r="V353" s="363"/>
      <c r="W353" s="362"/>
      <c r="X353" s="362"/>
      <c r="Y353" s="362"/>
      <c r="Z353" s="362"/>
      <c r="AA353" s="366"/>
      <c r="AB353" s="367"/>
      <c r="AC353" s="362" t="s">
        <v>13</v>
      </c>
      <c r="AD353" s="362" t="s">
        <v>8</v>
      </c>
      <c r="AE353" s="362"/>
      <c r="AF353" s="362"/>
      <c r="AG353" s="362"/>
      <c r="AH353" s="362"/>
      <c r="AI353" s="363"/>
      <c r="AJ353" s="363"/>
      <c r="AK353" s="363"/>
      <c r="AL353" s="363"/>
      <c r="AM353" s="368">
        <v>45790</v>
      </c>
      <c r="AN353" s="361" t="s">
        <v>1287</v>
      </c>
      <c r="AO353" s="445" t="s">
        <v>539</v>
      </c>
      <c r="AP353" s="445" t="s">
        <v>5841</v>
      </c>
      <c r="AQ353" s="445" t="s">
        <v>5841</v>
      </c>
    </row>
    <row r="354" spans="1:43" ht="14.5" hidden="1" x14ac:dyDescent="0.35">
      <c r="A354" s="362">
        <v>352</v>
      </c>
      <c r="B354" s="362" t="s">
        <v>1294</v>
      </c>
      <c r="C354" s="362">
        <v>472</v>
      </c>
      <c r="D354" s="362" t="s">
        <v>172</v>
      </c>
      <c r="E354" s="362"/>
      <c r="F354" s="362"/>
      <c r="G354" s="362"/>
      <c r="H354" s="362" t="s">
        <v>64</v>
      </c>
      <c r="I354" s="363" t="s">
        <v>77</v>
      </c>
      <c r="J354" s="361" t="s">
        <v>1295</v>
      </c>
      <c r="K354" s="362"/>
      <c r="L354" s="362" t="s">
        <v>90</v>
      </c>
      <c r="M354" s="362" t="s">
        <v>180</v>
      </c>
      <c r="N354" s="362" t="s">
        <v>90</v>
      </c>
      <c r="O354" s="362" t="s">
        <v>90</v>
      </c>
      <c r="P354" s="482"/>
      <c r="Q354" s="362"/>
      <c r="R354" s="362"/>
      <c r="S354" s="362"/>
      <c r="T354" s="363"/>
      <c r="U354" s="363"/>
      <c r="V354" s="363"/>
      <c r="W354" s="362"/>
      <c r="X354" s="362"/>
      <c r="Y354" s="362"/>
      <c r="Z354" s="362"/>
      <c r="AA354" s="366"/>
      <c r="AB354" s="367"/>
      <c r="AC354" s="362" t="s">
        <v>13</v>
      </c>
      <c r="AD354" s="362" t="s">
        <v>8</v>
      </c>
      <c r="AE354" s="362"/>
      <c r="AF354" s="362"/>
      <c r="AG354" s="362"/>
      <c r="AH354" s="362"/>
      <c r="AI354" s="363"/>
      <c r="AJ354" s="363"/>
      <c r="AK354" s="363"/>
      <c r="AL354" s="363"/>
      <c r="AM354" s="368">
        <v>45790</v>
      </c>
      <c r="AN354" s="361" t="s">
        <v>1296</v>
      </c>
      <c r="AO354" s="445" t="s">
        <v>539</v>
      </c>
      <c r="AP354" s="445" t="s">
        <v>5841</v>
      </c>
      <c r="AQ354" s="445" t="s">
        <v>5841</v>
      </c>
    </row>
    <row r="355" spans="1:43" ht="14.5" hidden="1" x14ac:dyDescent="0.35">
      <c r="A355" s="362">
        <v>353</v>
      </c>
      <c r="B355" s="362" t="s">
        <v>1297</v>
      </c>
      <c r="C355" s="362">
        <v>472</v>
      </c>
      <c r="D355" s="362" t="s">
        <v>172</v>
      </c>
      <c r="E355" s="368" t="s">
        <v>1278</v>
      </c>
      <c r="F355" s="362"/>
      <c r="G355" s="362"/>
      <c r="H355" s="362" t="s">
        <v>64</v>
      </c>
      <c r="I355" s="363" t="s">
        <v>1268</v>
      </c>
      <c r="J355" s="361" t="s">
        <v>1298</v>
      </c>
      <c r="K355" s="362"/>
      <c r="L355" s="362" t="s">
        <v>90</v>
      </c>
      <c r="M355" s="362" t="s">
        <v>180</v>
      </c>
      <c r="N355" s="362" t="s">
        <v>90</v>
      </c>
      <c r="O355" s="362" t="s">
        <v>90</v>
      </c>
      <c r="P355" s="482"/>
      <c r="Q355" s="362"/>
      <c r="R355" s="362"/>
      <c r="S355" s="362"/>
      <c r="T355" s="363"/>
      <c r="U355" s="363"/>
      <c r="V355" s="363"/>
      <c r="W355" s="362"/>
      <c r="X355" s="362"/>
      <c r="Y355" s="362"/>
      <c r="Z355" s="362"/>
      <c r="AA355" s="366"/>
      <c r="AB355" s="367"/>
      <c r="AC355" s="362" t="s">
        <v>13</v>
      </c>
      <c r="AD355" s="362" t="s">
        <v>8</v>
      </c>
      <c r="AE355" s="362"/>
      <c r="AF355" s="362"/>
      <c r="AG355" s="362"/>
      <c r="AH355" s="362" t="s">
        <v>1299</v>
      </c>
      <c r="AI355" s="363"/>
      <c r="AJ355" s="363"/>
      <c r="AK355" s="363"/>
      <c r="AL355" s="363"/>
      <c r="AM355" s="368">
        <v>45790</v>
      </c>
      <c r="AN355" s="361" t="s">
        <v>1287</v>
      </c>
      <c r="AO355" s="445" t="s">
        <v>539</v>
      </c>
      <c r="AP355" s="445" t="s">
        <v>5841</v>
      </c>
      <c r="AQ355" s="445" t="s">
        <v>5841</v>
      </c>
    </row>
    <row r="356" spans="1:43" ht="29" hidden="1" x14ac:dyDescent="0.35">
      <c r="A356" s="362">
        <v>354</v>
      </c>
      <c r="B356" s="362" t="s">
        <v>1300</v>
      </c>
      <c r="C356" s="362">
        <v>472</v>
      </c>
      <c r="D356" s="362" t="s">
        <v>172</v>
      </c>
      <c r="E356" s="368" t="s">
        <v>1278</v>
      </c>
      <c r="F356" s="362"/>
      <c r="G356" s="362"/>
      <c r="H356" s="362" t="s">
        <v>64</v>
      </c>
      <c r="I356" s="363" t="s">
        <v>1268</v>
      </c>
      <c r="J356" s="361" t="s">
        <v>1301</v>
      </c>
      <c r="K356" s="362"/>
      <c r="L356" s="362" t="s">
        <v>90</v>
      </c>
      <c r="M356" s="362" t="s">
        <v>9</v>
      </c>
      <c r="N356" s="362" t="s">
        <v>90</v>
      </c>
      <c r="O356" s="362" t="s">
        <v>90</v>
      </c>
      <c r="P356" s="482"/>
      <c r="Q356" s="362"/>
      <c r="R356" s="362"/>
      <c r="S356" s="362"/>
      <c r="T356" s="363"/>
      <c r="U356" s="363"/>
      <c r="V356" s="363"/>
      <c r="W356" s="362"/>
      <c r="X356" s="362"/>
      <c r="Y356" s="362"/>
      <c r="Z356" s="362"/>
      <c r="AA356" s="366"/>
      <c r="AB356" s="367"/>
      <c r="AC356" s="362" t="s">
        <v>13</v>
      </c>
      <c r="AD356" s="362" t="s">
        <v>8</v>
      </c>
      <c r="AE356" s="362"/>
      <c r="AF356" s="362"/>
      <c r="AG356" s="362"/>
      <c r="AH356" s="362" t="s">
        <v>1299</v>
      </c>
      <c r="AI356" s="363"/>
      <c r="AJ356" s="363"/>
      <c r="AK356" s="363"/>
      <c r="AL356" s="363"/>
      <c r="AM356" s="368">
        <v>45803</v>
      </c>
      <c r="AN356" s="361" t="s">
        <v>1287</v>
      </c>
      <c r="AO356" s="445" t="s">
        <v>539</v>
      </c>
      <c r="AP356" s="445" t="s">
        <v>5841</v>
      </c>
      <c r="AQ356" s="445" t="s">
        <v>5840</v>
      </c>
    </row>
    <row r="357" spans="1:43" ht="29" hidden="1" x14ac:dyDescent="0.35">
      <c r="A357" s="362">
        <v>355</v>
      </c>
      <c r="B357" s="362" t="s">
        <v>1302</v>
      </c>
      <c r="C357" s="362">
        <v>472</v>
      </c>
      <c r="D357" s="362" t="s">
        <v>172</v>
      </c>
      <c r="E357" s="362"/>
      <c r="F357" s="362"/>
      <c r="G357" s="362"/>
      <c r="H357" s="362" t="s">
        <v>64</v>
      </c>
      <c r="I357" s="363" t="s">
        <v>1268</v>
      </c>
      <c r="J357" s="361" t="s">
        <v>1303</v>
      </c>
      <c r="K357" s="362"/>
      <c r="L357" s="362" t="s">
        <v>90</v>
      </c>
      <c r="M357" s="362" t="s">
        <v>9</v>
      </c>
      <c r="N357" s="362" t="s">
        <v>90</v>
      </c>
      <c r="O357" s="362" t="s">
        <v>90</v>
      </c>
      <c r="P357" s="482"/>
      <c r="Q357" s="362"/>
      <c r="R357" s="362"/>
      <c r="S357" s="362"/>
      <c r="T357" s="363"/>
      <c r="U357" s="363"/>
      <c r="V357" s="363"/>
      <c r="W357" s="362"/>
      <c r="X357" s="362"/>
      <c r="Y357" s="362"/>
      <c r="Z357" s="362"/>
      <c r="AA357" s="366"/>
      <c r="AB357" s="367"/>
      <c r="AC357" s="362" t="s">
        <v>13</v>
      </c>
      <c r="AD357" s="362" t="s">
        <v>8</v>
      </c>
      <c r="AE357" s="362"/>
      <c r="AF357" s="362"/>
      <c r="AG357" s="362"/>
      <c r="AH357" s="362"/>
      <c r="AI357" s="363"/>
      <c r="AJ357" s="363"/>
      <c r="AK357" s="363"/>
      <c r="AL357" s="363"/>
      <c r="AM357" s="368">
        <v>45846</v>
      </c>
      <c r="AN357" s="361" t="s">
        <v>1305</v>
      </c>
      <c r="AO357" s="445" t="s">
        <v>539</v>
      </c>
      <c r="AP357" s="445" t="s">
        <v>5841</v>
      </c>
      <c r="AQ357" s="445" t="s">
        <v>5840</v>
      </c>
    </row>
    <row r="358" spans="1:43" ht="29" hidden="1" x14ac:dyDescent="0.35">
      <c r="A358" s="362">
        <v>356</v>
      </c>
      <c r="B358" s="362" t="s">
        <v>1306</v>
      </c>
      <c r="C358" s="362">
        <v>472</v>
      </c>
      <c r="D358" s="362" t="s">
        <v>172</v>
      </c>
      <c r="E358" s="368" t="s">
        <v>1278</v>
      </c>
      <c r="F358" s="362"/>
      <c r="G358" s="362"/>
      <c r="H358" s="362" t="s">
        <v>64</v>
      </c>
      <c r="I358" s="363" t="s">
        <v>1268</v>
      </c>
      <c r="J358" s="361" t="s">
        <v>1307</v>
      </c>
      <c r="K358" s="362"/>
      <c r="L358" s="362" t="s">
        <v>90</v>
      </c>
      <c r="M358" s="362" t="s">
        <v>9</v>
      </c>
      <c r="N358" s="362" t="s">
        <v>90</v>
      </c>
      <c r="O358" s="362" t="s">
        <v>90</v>
      </c>
      <c r="P358" s="482" t="s">
        <v>1308</v>
      </c>
      <c r="Q358" s="362"/>
      <c r="R358" s="362"/>
      <c r="S358" s="362"/>
      <c r="T358" s="363"/>
      <c r="U358" s="362"/>
      <c r="V358" s="362"/>
      <c r="W358" s="362"/>
      <c r="X358" s="362"/>
      <c r="Y358" s="362"/>
      <c r="Z358" s="362"/>
      <c r="AA358" s="366"/>
      <c r="AB358" s="362"/>
      <c r="AC358" s="362" t="s">
        <v>13</v>
      </c>
      <c r="AD358" s="362" t="s">
        <v>40</v>
      </c>
      <c r="AE358" s="362"/>
      <c r="AF358" s="362"/>
      <c r="AG358" s="362"/>
      <c r="AH358" s="362" t="s">
        <v>1310</v>
      </c>
      <c r="AI358" s="362"/>
      <c r="AJ358" s="362"/>
      <c r="AK358" s="362"/>
      <c r="AL358" s="362"/>
      <c r="AM358" s="362"/>
      <c r="AN358" s="361"/>
      <c r="AO358" s="445" t="s">
        <v>9</v>
      </c>
      <c r="AP358" s="445" t="s">
        <v>9</v>
      </c>
      <c r="AQ358" s="445" t="s">
        <v>9</v>
      </c>
    </row>
    <row r="359" spans="1:43" ht="29" hidden="1" x14ac:dyDescent="0.35">
      <c r="A359" s="362">
        <v>357</v>
      </c>
      <c r="B359" s="362" t="s">
        <v>1311</v>
      </c>
      <c r="C359" s="362">
        <v>472</v>
      </c>
      <c r="D359" s="362" t="s">
        <v>172</v>
      </c>
      <c r="E359" s="362"/>
      <c r="F359" s="362"/>
      <c r="G359" s="362"/>
      <c r="H359" s="362" t="s">
        <v>64</v>
      </c>
      <c r="I359" s="363" t="s">
        <v>195</v>
      </c>
      <c r="J359" s="361" t="s">
        <v>1312</v>
      </c>
      <c r="K359" s="362"/>
      <c r="L359" s="362" t="s">
        <v>90</v>
      </c>
      <c r="M359" s="362" t="s">
        <v>9</v>
      </c>
      <c r="N359" s="362" t="s">
        <v>90</v>
      </c>
      <c r="O359" s="362" t="s">
        <v>90</v>
      </c>
      <c r="P359" s="482" t="s">
        <v>1313</v>
      </c>
      <c r="Q359" s="362"/>
      <c r="R359" s="362"/>
      <c r="S359" s="362"/>
      <c r="T359" s="363"/>
      <c r="U359" s="362"/>
      <c r="V359" s="362"/>
      <c r="W359" s="362"/>
      <c r="X359" s="362"/>
      <c r="Y359" s="362"/>
      <c r="Z359" s="362"/>
      <c r="AA359" s="366"/>
      <c r="AB359" s="362"/>
      <c r="AC359" s="362" t="s">
        <v>13</v>
      </c>
      <c r="AD359" s="362" t="s">
        <v>40</v>
      </c>
      <c r="AE359" s="362"/>
      <c r="AF359" s="362"/>
      <c r="AG359" s="362"/>
      <c r="AH359" s="362"/>
      <c r="AI359" s="362"/>
      <c r="AJ359" s="362"/>
      <c r="AK359" s="362"/>
      <c r="AL359" s="362"/>
      <c r="AM359" s="362"/>
      <c r="AN359" s="361"/>
      <c r="AO359" s="445" t="s">
        <v>9</v>
      </c>
      <c r="AP359" s="445" t="s">
        <v>9</v>
      </c>
      <c r="AQ359" s="445" t="s">
        <v>9</v>
      </c>
    </row>
    <row r="360" spans="1:43" ht="43.5" hidden="1" x14ac:dyDescent="0.35">
      <c r="A360" s="362">
        <v>358</v>
      </c>
      <c r="B360" s="362" t="s">
        <v>1314</v>
      </c>
      <c r="C360" s="362">
        <v>472</v>
      </c>
      <c r="D360" s="362" t="s">
        <v>172</v>
      </c>
      <c r="E360" s="362"/>
      <c r="F360" s="362" t="s">
        <v>63</v>
      </c>
      <c r="G360" s="362" t="s">
        <v>63</v>
      </c>
      <c r="H360" s="362" t="s">
        <v>63</v>
      </c>
      <c r="I360" s="363" t="s">
        <v>1268</v>
      </c>
      <c r="J360" s="361" t="s">
        <v>1315</v>
      </c>
      <c r="K360" s="362"/>
      <c r="L360" s="362" t="s">
        <v>90</v>
      </c>
      <c r="M360" s="362" t="s">
        <v>9</v>
      </c>
      <c r="N360" s="362" t="s">
        <v>90</v>
      </c>
      <c r="O360" s="362" t="s">
        <v>90</v>
      </c>
      <c r="P360" s="482" t="s">
        <v>1316</v>
      </c>
      <c r="Q360" s="362"/>
      <c r="R360" s="362"/>
      <c r="S360" s="362"/>
      <c r="T360" s="362"/>
      <c r="U360" s="362"/>
      <c r="V360" s="362"/>
      <c r="W360" s="362"/>
      <c r="X360" s="362"/>
      <c r="Y360" s="362"/>
      <c r="Z360" s="362"/>
      <c r="AA360" s="366"/>
      <c r="AB360" s="362"/>
      <c r="AC360" s="362" t="s">
        <v>19</v>
      </c>
      <c r="AD360" s="362" t="s">
        <v>40</v>
      </c>
      <c r="AE360" s="362"/>
      <c r="AF360" s="362" t="s">
        <v>40</v>
      </c>
      <c r="AG360" s="362" t="b">
        <v>0</v>
      </c>
      <c r="AH360" s="362"/>
      <c r="AI360" s="362"/>
      <c r="AJ360" s="362"/>
      <c r="AK360" s="362"/>
      <c r="AL360" s="362"/>
      <c r="AM360" s="362"/>
      <c r="AN360" s="361"/>
      <c r="AO360" s="445" t="s">
        <v>9</v>
      </c>
      <c r="AP360" s="445" t="s">
        <v>9</v>
      </c>
      <c r="AQ360" s="445" t="s">
        <v>9</v>
      </c>
    </row>
    <row r="361" spans="1:43" ht="43.5" hidden="1" x14ac:dyDescent="0.35">
      <c r="A361" s="362">
        <v>359</v>
      </c>
      <c r="B361" s="362" t="s">
        <v>1317</v>
      </c>
      <c r="C361" s="362">
        <v>472</v>
      </c>
      <c r="D361" s="362" t="s">
        <v>172</v>
      </c>
      <c r="E361" s="362" t="s">
        <v>1278</v>
      </c>
      <c r="F361" s="362"/>
      <c r="G361" s="362"/>
      <c r="H361" s="362" t="s">
        <v>64</v>
      </c>
      <c r="I361" s="363" t="s">
        <v>1268</v>
      </c>
      <c r="J361" s="361" t="s">
        <v>1318</v>
      </c>
      <c r="K361" s="362"/>
      <c r="L361" s="362" t="s">
        <v>90</v>
      </c>
      <c r="M361" s="362" t="s">
        <v>9</v>
      </c>
      <c r="N361" s="362" t="s">
        <v>90</v>
      </c>
      <c r="O361" s="362" t="s">
        <v>90</v>
      </c>
      <c r="P361" s="482" t="s">
        <v>6374</v>
      </c>
      <c r="Q361" s="362"/>
      <c r="R361" s="362"/>
      <c r="S361" s="362"/>
      <c r="T361" s="363"/>
      <c r="U361" s="362"/>
      <c r="V361" s="362"/>
      <c r="W361" s="362"/>
      <c r="X361" s="362"/>
      <c r="Y361" s="362"/>
      <c r="Z361" s="362"/>
      <c r="AA361" s="366"/>
      <c r="AB361" s="370"/>
      <c r="AC361" s="362" t="s">
        <v>13</v>
      </c>
      <c r="AD361" s="362" t="s">
        <v>40</v>
      </c>
      <c r="AE361" s="362"/>
      <c r="AF361" s="362"/>
      <c r="AG361" s="362"/>
      <c r="AH361" s="362" t="s">
        <v>1320</v>
      </c>
      <c r="AI361" s="362"/>
      <c r="AJ361" s="362"/>
      <c r="AK361" s="362"/>
      <c r="AL361" s="362"/>
      <c r="AM361" s="362"/>
      <c r="AN361" s="361"/>
      <c r="AO361" s="445" t="s">
        <v>9</v>
      </c>
      <c r="AP361" s="445" t="s">
        <v>9</v>
      </c>
      <c r="AQ361" s="445" t="s">
        <v>9</v>
      </c>
    </row>
    <row r="362" spans="1:43" ht="29" hidden="1" x14ac:dyDescent="0.35">
      <c r="A362" s="362">
        <v>360</v>
      </c>
      <c r="B362" s="362" t="s">
        <v>1321</v>
      </c>
      <c r="C362" s="362">
        <v>472</v>
      </c>
      <c r="D362" s="362" t="s">
        <v>172</v>
      </c>
      <c r="E362" s="362"/>
      <c r="F362" s="362"/>
      <c r="G362" s="362"/>
      <c r="H362" s="362" t="s">
        <v>64</v>
      </c>
      <c r="I362" s="363" t="s">
        <v>77</v>
      </c>
      <c r="J362" s="361" t="s">
        <v>1322</v>
      </c>
      <c r="K362" s="362"/>
      <c r="L362" s="362" t="s">
        <v>90</v>
      </c>
      <c r="M362" s="362" t="s">
        <v>180</v>
      </c>
      <c r="N362" s="362" t="s">
        <v>90</v>
      </c>
      <c r="O362" s="362" t="s">
        <v>90</v>
      </c>
      <c r="P362" s="482"/>
      <c r="Q362" s="362"/>
      <c r="R362" s="362"/>
      <c r="S362" s="362"/>
      <c r="T362" s="363"/>
      <c r="U362" s="363"/>
      <c r="V362" s="363"/>
      <c r="W362" s="362"/>
      <c r="X362" s="362"/>
      <c r="Y362" s="362"/>
      <c r="Z362" s="362"/>
      <c r="AA362" s="366"/>
      <c r="AB362" s="367"/>
      <c r="AC362" s="362" t="s">
        <v>13</v>
      </c>
      <c r="AD362" s="362" t="s">
        <v>8</v>
      </c>
      <c r="AE362" s="362"/>
      <c r="AF362" s="362"/>
      <c r="AG362" s="362"/>
      <c r="AH362" s="362"/>
      <c r="AI362" s="363"/>
      <c r="AJ362" s="363"/>
      <c r="AK362" s="363"/>
      <c r="AL362" s="363"/>
      <c r="AM362" s="368">
        <v>45790</v>
      </c>
      <c r="AN362" s="361" t="s">
        <v>1323</v>
      </c>
      <c r="AO362" s="445" t="s">
        <v>539</v>
      </c>
      <c r="AP362" s="445" t="s">
        <v>5841</v>
      </c>
      <c r="AQ362" s="445" t="s">
        <v>5841</v>
      </c>
    </row>
    <row r="363" spans="1:43" ht="29" hidden="1" x14ac:dyDescent="0.35">
      <c r="A363" s="362">
        <v>361</v>
      </c>
      <c r="B363" s="362" t="s">
        <v>1324</v>
      </c>
      <c r="C363" s="362">
        <v>472</v>
      </c>
      <c r="D363" s="362" t="s">
        <v>172</v>
      </c>
      <c r="E363" s="362"/>
      <c r="F363" s="362"/>
      <c r="G363" s="362"/>
      <c r="H363" s="362" t="s">
        <v>64</v>
      </c>
      <c r="I363" s="363" t="s">
        <v>77</v>
      </c>
      <c r="J363" s="361" t="s">
        <v>1325</v>
      </c>
      <c r="K363" s="362"/>
      <c r="L363" s="362" t="s">
        <v>90</v>
      </c>
      <c r="M363" s="362" t="s">
        <v>180</v>
      </c>
      <c r="N363" s="362" t="s">
        <v>90</v>
      </c>
      <c r="O363" s="362" t="s">
        <v>90</v>
      </c>
      <c r="P363" s="482"/>
      <c r="Q363" s="362"/>
      <c r="R363" s="362"/>
      <c r="S363" s="362"/>
      <c r="T363" s="363"/>
      <c r="U363" s="363"/>
      <c r="V363" s="363"/>
      <c r="W363" s="362"/>
      <c r="X363" s="362"/>
      <c r="Y363" s="362"/>
      <c r="Z363" s="362"/>
      <c r="AA363" s="366"/>
      <c r="AB363" s="367"/>
      <c r="AC363" s="362" t="s">
        <v>13</v>
      </c>
      <c r="AD363" s="362" t="s">
        <v>8</v>
      </c>
      <c r="AE363" s="362"/>
      <c r="AF363" s="362"/>
      <c r="AG363" s="362"/>
      <c r="AH363" s="362"/>
      <c r="AI363" s="363"/>
      <c r="AJ363" s="363"/>
      <c r="AK363" s="363"/>
      <c r="AL363" s="363"/>
      <c r="AM363" s="368">
        <v>45790</v>
      </c>
      <c r="AN363" s="361" t="s">
        <v>1326</v>
      </c>
      <c r="AO363" s="445" t="s">
        <v>539</v>
      </c>
      <c r="AP363" s="445" t="s">
        <v>5841</v>
      </c>
      <c r="AQ363" s="445" t="s">
        <v>5841</v>
      </c>
    </row>
    <row r="364" spans="1:43" ht="14.5" hidden="1" x14ac:dyDescent="0.35">
      <c r="A364" s="362">
        <v>362</v>
      </c>
      <c r="B364" s="362" t="s">
        <v>1327</v>
      </c>
      <c r="C364" s="362">
        <v>472</v>
      </c>
      <c r="D364" s="362" t="s">
        <v>172</v>
      </c>
      <c r="E364" s="362"/>
      <c r="F364" s="362"/>
      <c r="G364" s="362"/>
      <c r="H364" s="362" t="s">
        <v>64</v>
      </c>
      <c r="I364" s="363" t="s">
        <v>77</v>
      </c>
      <c r="J364" s="361" t="s">
        <v>1328</v>
      </c>
      <c r="K364" s="362"/>
      <c r="L364" s="362" t="s">
        <v>90</v>
      </c>
      <c r="M364" s="362" t="s">
        <v>180</v>
      </c>
      <c r="N364" s="362" t="s">
        <v>90</v>
      </c>
      <c r="O364" s="362" t="s">
        <v>90</v>
      </c>
      <c r="P364" s="482"/>
      <c r="Q364" s="362"/>
      <c r="R364" s="362"/>
      <c r="S364" s="362"/>
      <c r="T364" s="363"/>
      <c r="U364" s="363"/>
      <c r="V364" s="363"/>
      <c r="W364" s="362"/>
      <c r="X364" s="362"/>
      <c r="Y364" s="362"/>
      <c r="Z364" s="362"/>
      <c r="AA364" s="366"/>
      <c r="AB364" s="367"/>
      <c r="AC364" s="362" t="s">
        <v>13</v>
      </c>
      <c r="AD364" s="362" t="s">
        <v>8</v>
      </c>
      <c r="AE364" s="362"/>
      <c r="AF364" s="362"/>
      <c r="AG364" s="362"/>
      <c r="AH364" s="362"/>
      <c r="AI364" s="363"/>
      <c r="AJ364" s="363"/>
      <c r="AK364" s="363"/>
      <c r="AL364" s="363"/>
      <c r="AM364" s="368">
        <v>45790</v>
      </c>
      <c r="AN364" s="361" t="s">
        <v>1329</v>
      </c>
      <c r="AO364" s="445" t="s">
        <v>539</v>
      </c>
      <c r="AP364" s="445" t="s">
        <v>5841</v>
      </c>
      <c r="AQ364" s="445" t="s">
        <v>5841</v>
      </c>
    </row>
    <row r="365" spans="1:43" ht="72.5" hidden="1" x14ac:dyDescent="0.35">
      <c r="A365" s="362">
        <v>363</v>
      </c>
      <c r="B365" s="362" t="s">
        <v>1330</v>
      </c>
      <c r="C365" s="362">
        <v>472</v>
      </c>
      <c r="D365" s="362" t="s">
        <v>172</v>
      </c>
      <c r="E365" s="362"/>
      <c r="F365" s="362"/>
      <c r="G365" s="362"/>
      <c r="H365" s="362" t="s">
        <v>64</v>
      </c>
      <c r="I365" s="363" t="s">
        <v>77</v>
      </c>
      <c r="J365" s="361" t="s">
        <v>1331</v>
      </c>
      <c r="K365" s="362"/>
      <c r="L365" s="362" t="s">
        <v>90</v>
      </c>
      <c r="M365" s="362" t="s">
        <v>9</v>
      </c>
      <c r="N365" s="362" t="s">
        <v>90</v>
      </c>
      <c r="O365" s="362" t="s">
        <v>90</v>
      </c>
      <c r="P365" s="482" t="s">
        <v>6375</v>
      </c>
      <c r="Q365" s="362" t="s">
        <v>5963</v>
      </c>
      <c r="R365" s="362" t="s">
        <v>6376</v>
      </c>
      <c r="S365" s="362" t="s">
        <v>6377</v>
      </c>
      <c r="T365" s="363" t="s">
        <v>6378</v>
      </c>
      <c r="U365" s="362" t="s">
        <v>6379</v>
      </c>
      <c r="V365" s="362"/>
      <c r="W365" s="362" t="s">
        <v>6380</v>
      </c>
      <c r="X365" s="362" t="s">
        <v>6381</v>
      </c>
      <c r="Y365" s="362"/>
      <c r="Z365" s="362"/>
      <c r="AA365" s="366" t="s">
        <v>6382</v>
      </c>
      <c r="AB365" s="361" t="s">
        <v>6383</v>
      </c>
      <c r="AC365" s="362" t="s">
        <v>13</v>
      </c>
      <c r="AD365" s="362" t="s">
        <v>40</v>
      </c>
      <c r="AE365" s="362"/>
      <c r="AF365" s="362"/>
      <c r="AG365" s="362"/>
      <c r="AH365" s="362"/>
      <c r="AI365" s="362" t="s">
        <v>6384</v>
      </c>
      <c r="AJ365" s="362"/>
      <c r="AK365" s="362"/>
      <c r="AL365" s="362"/>
      <c r="AM365" s="362"/>
      <c r="AN365" s="361"/>
      <c r="AO365" s="445" t="s">
        <v>9</v>
      </c>
      <c r="AP365" s="445" t="s">
        <v>9</v>
      </c>
      <c r="AQ365" s="445" t="s">
        <v>9</v>
      </c>
    </row>
    <row r="366" spans="1:43" ht="87" hidden="1" x14ac:dyDescent="0.35">
      <c r="A366" s="362">
        <v>364</v>
      </c>
      <c r="B366" s="362" t="s">
        <v>1333</v>
      </c>
      <c r="C366" s="362">
        <v>472</v>
      </c>
      <c r="D366" s="362" t="s">
        <v>172</v>
      </c>
      <c r="E366" s="362"/>
      <c r="F366" s="362"/>
      <c r="G366" s="362"/>
      <c r="H366" s="362" t="s">
        <v>64</v>
      </c>
      <c r="I366" s="363" t="s">
        <v>77</v>
      </c>
      <c r="J366" s="361" t="s">
        <v>1334</v>
      </c>
      <c r="K366" s="362"/>
      <c r="L366" s="362" t="s">
        <v>90</v>
      </c>
      <c r="M366" s="362" t="s">
        <v>9</v>
      </c>
      <c r="N366" s="362" t="s">
        <v>90</v>
      </c>
      <c r="O366" s="362" t="s">
        <v>90</v>
      </c>
      <c r="P366" s="482" t="s">
        <v>6385</v>
      </c>
      <c r="Q366" s="362" t="s">
        <v>6386</v>
      </c>
      <c r="R366" s="362" t="s">
        <v>6387</v>
      </c>
      <c r="S366" s="362" t="s">
        <v>6039</v>
      </c>
      <c r="T366" s="363" t="s">
        <v>6388</v>
      </c>
      <c r="U366" s="362" t="s">
        <v>6389</v>
      </c>
      <c r="V366" s="362"/>
      <c r="W366" s="362" t="s">
        <v>6390</v>
      </c>
      <c r="X366" s="362" t="s">
        <v>6391</v>
      </c>
      <c r="Y366" s="362"/>
      <c r="Z366" s="362"/>
      <c r="AA366" s="366"/>
      <c r="AB366" s="362"/>
      <c r="AC366" s="362" t="s">
        <v>13</v>
      </c>
      <c r="AD366" s="362" t="s">
        <v>40</v>
      </c>
      <c r="AE366" s="362"/>
      <c r="AF366" s="362"/>
      <c r="AG366" s="362"/>
      <c r="AH366" s="362"/>
      <c r="AI366" s="362" t="s">
        <v>6392</v>
      </c>
      <c r="AJ366" s="362"/>
      <c r="AK366" s="362"/>
      <c r="AL366" s="362"/>
      <c r="AM366" s="362"/>
      <c r="AN366" s="361"/>
      <c r="AO366" s="445" t="s">
        <v>9</v>
      </c>
      <c r="AP366" s="445" t="s">
        <v>9</v>
      </c>
      <c r="AQ366" s="445" t="s">
        <v>9</v>
      </c>
    </row>
    <row r="367" spans="1:43" ht="58" hidden="1" x14ac:dyDescent="0.35">
      <c r="A367" s="362">
        <v>365</v>
      </c>
      <c r="B367" s="362" t="s">
        <v>1333</v>
      </c>
      <c r="C367" s="362">
        <v>472</v>
      </c>
      <c r="D367" s="362" t="s">
        <v>172</v>
      </c>
      <c r="E367" s="362"/>
      <c r="F367" s="362"/>
      <c r="G367" s="362"/>
      <c r="H367" s="362" t="s">
        <v>64</v>
      </c>
      <c r="I367" s="363" t="s">
        <v>77</v>
      </c>
      <c r="J367" s="361" t="s">
        <v>1336</v>
      </c>
      <c r="K367" s="362"/>
      <c r="L367" s="362" t="s">
        <v>90</v>
      </c>
      <c r="M367" s="362" t="s">
        <v>9</v>
      </c>
      <c r="N367" s="362" t="s">
        <v>90</v>
      </c>
      <c r="O367" s="362" t="s">
        <v>90</v>
      </c>
      <c r="P367" s="482" t="s">
        <v>6393</v>
      </c>
      <c r="Q367" s="362"/>
      <c r="R367" s="362"/>
      <c r="S367" s="362"/>
      <c r="T367" s="363"/>
      <c r="U367" s="362"/>
      <c r="V367" s="362"/>
      <c r="W367" s="362"/>
      <c r="X367" s="362"/>
      <c r="Y367" s="362"/>
      <c r="Z367" s="362"/>
      <c r="AA367" s="366"/>
      <c r="AB367" s="362"/>
      <c r="AC367" s="362" t="s">
        <v>13</v>
      </c>
      <c r="AD367" s="362" t="s">
        <v>40</v>
      </c>
      <c r="AE367" s="362"/>
      <c r="AF367" s="362"/>
      <c r="AG367" s="362"/>
      <c r="AH367" s="362"/>
      <c r="AI367" s="362"/>
      <c r="AJ367" s="362"/>
      <c r="AK367" s="362"/>
      <c r="AL367" s="362"/>
      <c r="AM367" s="362"/>
      <c r="AN367" s="361"/>
      <c r="AO367" s="445" t="s">
        <v>9</v>
      </c>
      <c r="AP367" s="445" t="s">
        <v>9</v>
      </c>
      <c r="AQ367" s="445" t="s">
        <v>9</v>
      </c>
    </row>
    <row r="368" spans="1:43" ht="14.5" hidden="1" x14ac:dyDescent="0.35">
      <c r="A368" s="362">
        <v>366</v>
      </c>
      <c r="B368" s="362" t="s">
        <v>1338</v>
      </c>
      <c r="C368" s="362">
        <v>472</v>
      </c>
      <c r="D368" s="362" t="s">
        <v>172</v>
      </c>
      <c r="E368" s="362"/>
      <c r="F368" s="362"/>
      <c r="G368" s="362"/>
      <c r="H368" s="362" t="s">
        <v>64</v>
      </c>
      <c r="I368" s="363" t="s">
        <v>77</v>
      </c>
      <c r="J368" s="361" t="s">
        <v>1339</v>
      </c>
      <c r="K368" s="362"/>
      <c r="L368" s="362" t="s">
        <v>90</v>
      </c>
      <c r="M368" s="362" t="s">
        <v>9</v>
      </c>
      <c r="N368" s="362" t="s">
        <v>90</v>
      </c>
      <c r="O368" s="362" t="s">
        <v>90</v>
      </c>
      <c r="P368" s="482"/>
      <c r="Q368" s="362"/>
      <c r="R368" s="362"/>
      <c r="S368" s="362"/>
      <c r="T368" s="363"/>
      <c r="U368" s="363"/>
      <c r="V368" s="363"/>
      <c r="W368" s="362"/>
      <c r="X368" s="362"/>
      <c r="Y368" s="362"/>
      <c r="Z368" s="362"/>
      <c r="AA368" s="366"/>
      <c r="AB368" s="367"/>
      <c r="AC368" s="362" t="s">
        <v>13</v>
      </c>
      <c r="AD368" s="362" t="s">
        <v>8</v>
      </c>
      <c r="AE368" s="362"/>
      <c r="AF368" s="362"/>
      <c r="AG368" s="362"/>
      <c r="AH368" s="362"/>
      <c r="AI368" s="363"/>
      <c r="AJ368" s="363"/>
      <c r="AK368" s="363"/>
      <c r="AL368" s="363"/>
      <c r="AM368" s="368">
        <v>45857</v>
      </c>
      <c r="AN368" s="361" t="s">
        <v>1340</v>
      </c>
      <c r="AO368" s="445" t="s">
        <v>539</v>
      </c>
      <c r="AP368" s="445" t="s">
        <v>5841</v>
      </c>
      <c r="AQ368" s="445" t="s">
        <v>5840</v>
      </c>
    </row>
    <row r="369" spans="1:43" ht="14.5" hidden="1" x14ac:dyDescent="0.35">
      <c r="A369" s="362">
        <v>367</v>
      </c>
      <c r="B369" s="362" t="s">
        <v>1341</v>
      </c>
      <c r="C369" s="362">
        <v>472</v>
      </c>
      <c r="D369" s="362" t="s">
        <v>172</v>
      </c>
      <c r="E369" s="362"/>
      <c r="F369" s="362"/>
      <c r="G369" s="362"/>
      <c r="H369" s="362" t="s">
        <v>64</v>
      </c>
      <c r="I369" s="363" t="s">
        <v>77</v>
      </c>
      <c r="J369" s="361" t="s">
        <v>1342</v>
      </c>
      <c r="K369" s="362"/>
      <c r="L369" s="362" t="s">
        <v>90</v>
      </c>
      <c r="M369" s="362" t="s">
        <v>180</v>
      </c>
      <c r="N369" s="362" t="s">
        <v>90</v>
      </c>
      <c r="O369" s="362" t="s">
        <v>90</v>
      </c>
      <c r="P369" s="482"/>
      <c r="Q369" s="362"/>
      <c r="R369" s="362"/>
      <c r="S369" s="362"/>
      <c r="T369" s="363"/>
      <c r="U369" s="363"/>
      <c r="V369" s="363"/>
      <c r="W369" s="362"/>
      <c r="X369" s="362"/>
      <c r="Y369" s="362"/>
      <c r="Z369" s="362"/>
      <c r="AA369" s="366"/>
      <c r="AB369" s="367"/>
      <c r="AC369" s="362" t="s">
        <v>13</v>
      </c>
      <c r="AD369" s="362" t="s">
        <v>8</v>
      </c>
      <c r="AE369" s="362"/>
      <c r="AF369" s="362"/>
      <c r="AG369" s="362"/>
      <c r="AH369" s="362"/>
      <c r="AI369" s="363"/>
      <c r="AJ369" s="363"/>
      <c r="AK369" s="363"/>
      <c r="AL369" s="363"/>
      <c r="AM369" s="368">
        <v>45790</v>
      </c>
      <c r="AN369" s="361" t="s">
        <v>1343</v>
      </c>
      <c r="AO369" s="445" t="s">
        <v>539</v>
      </c>
      <c r="AP369" s="445" t="s">
        <v>5841</v>
      </c>
      <c r="AQ369" s="445" t="s">
        <v>5841</v>
      </c>
    </row>
    <row r="370" spans="1:43" ht="101.5" hidden="1" x14ac:dyDescent="0.35">
      <c r="A370" s="362">
        <v>368</v>
      </c>
      <c r="B370" s="362" t="s">
        <v>1344</v>
      </c>
      <c r="C370" s="362">
        <v>472</v>
      </c>
      <c r="D370" s="362" t="s">
        <v>172</v>
      </c>
      <c r="E370" s="362"/>
      <c r="F370" s="362"/>
      <c r="G370" s="362"/>
      <c r="H370" s="362" t="s">
        <v>64</v>
      </c>
      <c r="I370" s="363" t="s">
        <v>77</v>
      </c>
      <c r="J370" s="361" t="s">
        <v>1345</v>
      </c>
      <c r="K370" s="362"/>
      <c r="L370" s="362" t="s">
        <v>90</v>
      </c>
      <c r="M370" s="362" t="s">
        <v>9</v>
      </c>
      <c r="N370" s="362" t="s">
        <v>90</v>
      </c>
      <c r="O370" s="362" t="s">
        <v>90</v>
      </c>
      <c r="P370" s="482"/>
      <c r="Q370" s="362"/>
      <c r="R370" s="362"/>
      <c r="S370" s="362"/>
      <c r="T370" s="363"/>
      <c r="U370" s="363"/>
      <c r="V370" s="363"/>
      <c r="W370" s="362"/>
      <c r="X370" s="362"/>
      <c r="Y370" s="362"/>
      <c r="Z370" s="362"/>
      <c r="AA370" s="366"/>
      <c r="AB370" s="367"/>
      <c r="AC370" s="362" t="s">
        <v>13</v>
      </c>
      <c r="AD370" s="362" t="s">
        <v>8</v>
      </c>
      <c r="AE370" s="362"/>
      <c r="AF370" s="362"/>
      <c r="AG370" s="362"/>
      <c r="AH370" s="362"/>
      <c r="AI370" s="363"/>
      <c r="AJ370" s="363"/>
      <c r="AK370" s="363"/>
      <c r="AL370" s="363"/>
      <c r="AM370" s="368">
        <v>45857</v>
      </c>
      <c r="AN370" s="376" t="s">
        <v>1346</v>
      </c>
      <c r="AO370" s="445" t="s">
        <v>539</v>
      </c>
      <c r="AP370" s="445" t="s">
        <v>5841</v>
      </c>
      <c r="AQ370" s="445" t="s">
        <v>5840</v>
      </c>
    </row>
    <row r="371" spans="1:43" ht="29" hidden="1" x14ac:dyDescent="0.35">
      <c r="A371" s="362">
        <v>369</v>
      </c>
      <c r="B371" s="362" t="s">
        <v>1347</v>
      </c>
      <c r="C371" s="362">
        <v>472</v>
      </c>
      <c r="D371" s="362" t="s">
        <v>172</v>
      </c>
      <c r="E371" s="362"/>
      <c r="F371" s="362"/>
      <c r="G371" s="362"/>
      <c r="H371" s="362" t="s">
        <v>64</v>
      </c>
      <c r="I371" s="363" t="s">
        <v>77</v>
      </c>
      <c r="J371" s="361" t="s">
        <v>1348</v>
      </c>
      <c r="K371" s="362"/>
      <c r="L371" s="362" t="s">
        <v>90</v>
      </c>
      <c r="M371" s="362" t="s">
        <v>9</v>
      </c>
      <c r="N371" s="362" t="s">
        <v>90</v>
      </c>
      <c r="O371" s="362" t="s">
        <v>90</v>
      </c>
      <c r="P371" s="482" t="s">
        <v>6394</v>
      </c>
      <c r="Q371" s="362"/>
      <c r="R371" s="362"/>
      <c r="S371" s="362"/>
      <c r="T371" s="363"/>
      <c r="U371" s="362"/>
      <c r="V371" s="362"/>
      <c r="W371" s="362"/>
      <c r="X371" s="362"/>
      <c r="Y371" s="362"/>
      <c r="Z371" s="362"/>
      <c r="AA371" s="366"/>
      <c r="AB371" s="370"/>
      <c r="AC371" s="362" t="s">
        <v>13</v>
      </c>
      <c r="AD371" s="362" t="s">
        <v>40</v>
      </c>
      <c r="AE371" s="362"/>
      <c r="AF371" s="362"/>
      <c r="AG371" s="362"/>
      <c r="AH371" s="362"/>
      <c r="AI371" s="362"/>
      <c r="AJ371" s="362"/>
      <c r="AK371" s="362"/>
      <c r="AL371" s="362"/>
      <c r="AM371" s="362"/>
      <c r="AN371" s="361"/>
      <c r="AO371" s="445" t="s">
        <v>9</v>
      </c>
      <c r="AP371" s="445" t="s">
        <v>9</v>
      </c>
      <c r="AQ371" s="445" t="s">
        <v>9</v>
      </c>
    </row>
    <row r="372" spans="1:43" ht="87" hidden="1" x14ac:dyDescent="0.35">
      <c r="A372" s="362">
        <v>370</v>
      </c>
      <c r="B372" s="362" t="s">
        <v>1350</v>
      </c>
      <c r="C372" s="362">
        <v>472</v>
      </c>
      <c r="D372" s="362" t="s">
        <v>172</v>
      </c>
      <c r="E372" s="362"/>
      <c r="F372" s="362"/>
      <c r="G372" s="362"/>
      <c r="H372" s="362" t="s">
        <v>64</v>
      </c>
      <c r="I372" s="363" t="s">
        <v>77</v>
      </c>
      <c r="J372" s="361" t="s">
        <v>1351</v>
      </c>
      <c r="K372" s="362"/>
      <c r="L372" s="362" t="s">
        <v>90</v>
      </c>
      <c r="M372" s="362" t="s">
        <v>9</v>
      </c>
      <c r="N372" s="362" t="s">
        <v>90</v>
      </c>
      <c r="O372" s="362" t="s">
        <v>90</v>
      </c>
      <c r="P372" s="482" t="s">
        <v>6395</v>
      </c>
      <c r="Q372" s="362" t="s">
        <v>5979</v>
      </c>
      <c r="R372" s="362" t="s">
        <v>6396</v>
      </c>
      <c r="S372" s="362" t="s">
        <v>6397</v>
      </c>
      <c r="T372" s="363" t="s">
        <v>6398</v>
      </c>
      <c r="U372" s="362" t="s">
        <v>6399</v>
      </c>
      <c r="V372" s="362"/>
      <c r="W372" s="362" t="s">
        <v>6400</v>
      </c>
      <c r="X372" s="362" t="s">
        <v>6401</v>
      </c>
      <c r="Y372" s="362"/>
      <c r="Z372" s="362"/>
      <c r="AA372" s="366" t="s">
        <v>6402</v>
      </c>
      <c r="AB372" s="362" t="s">
        <v>6403</v>
      </c>
      <c r="AC372" s="362" t="s">
        <v>13</v>
      </c>
      <c r="AD372" s="362" t="s">
        <v>40</v>
      </c>
      <c r="AE372" s="362"/>
      <c r="AF372" s="362"/>
      <c r="AG372" s="362"/>
      <c r="AH372" s="362"/>
      <c r="AI372" s="362" t="s">
        <v>6404</v>
      </c>
      <c r="AJ372" s="362"/>
      <c r="AK372" s="362"/>
      <c r="AL372" s="362"/>
      <c r="AM372" s="362"/>
      <c r="AN372" s="361"/>
      <c r="AO372" s="445" t="s">
        <v>9</v>
      </c>
      <c r="AP372" s="445" t="s">
        <v>9</v>
      </c>
      <c r="AQ372" s="445" t="s">
        <v>9</v>
      </c>
    </row>
    <row r="373" spans="1:43" ht="116" hidden="1" x14ac:dyDescent="0.35">
      <c r="A373" s="362">
        <v>371</v>
      </c>
      <c r="B373" s="362" t="s">
        <v>1353</v>
      </c>
      <c r="C373" s="362">
        <v>472</v>
      </c>
      <c r="D373" s="362" t="s">
        <v>172</v>
      </c>
      <c r="E373" s="362"/>
      <c r="F373" s="362"/>
      <c r="G373" s="362"/>
      <c r="H373" s="362" t="s">
        <v>26</v>
      </c>
      <c r="I373" s="363" t="s">
        <v>104</v>
      </c>
      <c r="J373" s="364" t="s">
        <v>724</v>
      </c>
      <c r="K373" s="363"/>
      <c r="L373" s="362" t="s">
        <v>90</v>
      </c>
      <c r="M373" s="362" t="s">
        <v>9</v>
      </c>
      <c r="N373" s="362" t="s">
        <v>755</v>
      </c>
      <c r="O373" s="362" t="s">
        <v>726</v>
      </c>
      <c r="P373" s="482" t="s">
        <v>6405</v>
      </c>
      <c r="Q373" s="362" t="s">
        <v>6406</v>
      </c>
      <c r="R373" s="362" t="s">
        <v>6407</v>
      </c>
      <c r="S373" s="362" t="s">
        <v>6408</v>
      </c>
      <c r="T373" s="362" t="s">
        <v>6409</v>
      </c>
      <c r="U373" s="362" t="s">
        <v>6410</v>
      </c>
      <c r="V373" s="362"/>
      <c r="W373" s="362"/>
      <c r="X373" s="362"/>
      <c r="Y373" s="362"/>
      <c r="Z373" s="362"/>
      <c r="AA373" s="366"/>
      <c r="AB373" s="362"/>
      <c r="AC373" s="362" t="s">
        <v>26</v>
      </c>
      <c r="AD373" s="362" t="s">
        <v>40</v>
      </c>
      <c r="AE373" s="362"/>
      <c r="AF373" s="362"/>
      <c r="AG373" s="362"/>
      <c r="AH373" s="362"/>
      <c r="AI373" s="362" t="s">
        <v>6411</v>
      </c>
      <c r="AJ373" s="362"/>
      <c r="AK373" s="362"/>
      <c r="AL373" s="362"/>
      <c r="AM373" s="362"/>
      <c r="AN373" s="361"/>
      <c r="AO373" s="445" t="s">
        <v>9</v>
      </c>
      <c r="AP373" s="445" t="s">
        <v>9</v>
      </c>
      <c r="AQ373" s="445" t="s">
        <v>9</v>
      </c>
    </row>
    <row r="374" spans="1:43" ht="14.5" hidden="1" x14ac:dyDescent="0.35">
      <c r="A374" s="362">
        <v>372</v>
      </c>
      <c r="B374" s="362" t="s">
        <v>1355</v>
      </c>
      <c r="C374" s="362">
        <v>472</v>
      </c>
      <c r="D374" s="362" t="s">
        <v>172</v>
      </c>
      <c r="E374" s="362"/>
      <c r="F374" s="362"/>
      <c r="G374" s="362"/>
      <c r="H374" s="362" t="s">
        <v>26</v>
      </c>
      <c r="I374" s="363" t="s">
        <v>104</v>
      </c>
      <c r="J374" s="364" t="s">
        <v>730</v>
      </c>
      <c r="K374" s="363"/>
      <c r="L374" s="362" t="s">
        <v>90</v>
      </c>
      <c r="M374" s="362" t="s">
        <v>180</v>
      </c>
      <c r="N374" s="362" t="s">
        <v>90</v>
      </c>
      <c r="O374" s="362" t="s">
        <v>90</v>
      </c>
      <c r="P374" s="482"/>
      <c r="Q374" s="362"/>
      <c r="R374" s="362"/>
      <c r="S374" s="362"/>
      <c r="T374" s="362"/>
      <c r="U374" s="362"/>
      <c r="V374" s="362"/>
      <c r="W374" s="362"/>
      <c r="X374" s="362"/>
      <c r="Y374" s="362"/>
      <c r="Z374" s="362"/>
      <c r="AA374" s="366"/>
      <c r="AB374" s="367"/>
      <c r="AC374" s="362" t="s">
        <v>26</v>
      </c>
      <c r="AD374" s="362" t="s">
        <v>8</v>
      </c>
      <c r="AE374" s="362"/>
      <c r="AF374" s="362"/>
      <c r="AG374" s="362"/>
      <c r="AH374" s="362"/>
      <c r="AI374" s="362"/>
      <c r="AJ374" s="362"/>
      <c r="AK374" s="362"/>
      <c r="AL374" s="362"/>
      <c r="AM374" s="368">
        <v>45777</v>
      </c>
      <c r="AN374" s="361" t="s">
        <v>732</v>
      </c>
      <c r="AO374" s="445" t="s">
        <v>539</v>
      </c>
      <c r="AP374" s="445" t="s">
        <v>5841</v>
      </c>
      <c r="AQ374" s="445" t="s">
        <v>5841</v>
      </c>
    </row>
    <row r="375" spans="1:43" ht="43.5" x14ac:dyDescent="0.35">
      <c r="A375" s="362">
        <v>373</v>
      </c>
      <c r="B375" s="362" t="s">
        <v>1356</v>
      </c>
      <c r="C375" s="362">
        <v>472</v>
      </c>
      <c r="D375" s="362" t="s">
        <v>172</v>
      </c>
      <c r="E375" s="362"/>
      <c r="F375" s="362"/>
      <c r="G375" s="362"/>
      <c r="H375" s="362" t="s">
        <v>62</v>
      </c>
      <c r="I375" s="363" t="s">
        <v>1039</v>
      </c>
      <c r="J375" s="364" t="s">
        <v>1357</v>
      </c>
      <c r="K375" s="363"/>
      <c r="L375" s="362" t="s">
        <v>90</v>
      </c>
      <c r="M375" s="362" t="s">
        <v>9</v>
      </c>
      <c r="N375" s="362" t="s">
        <v>90</v>
      </c>
      <c r="O375" s="362" t="s">
        <v>90</v>
      </c>
      <c r="P375" s="487" t="s">
        <v>6231</v>
      </c>
      <c r="Q375" s="362"/>
      <c r="R375" s="362"/>
      <c r="S375" s="361"/>
      <c r="T375" s="496" t="s">
        <v>6233</v>
      </c>
      <c r="U375" s="362"/>
      <c r="V375" s="362"/>
      <c r="W375" s="362"/>
      <c r="X375" s="362"/>
      <c r="Y375" s="362" t="s">
        <v>8094</v>
      </c>
      <c r="Z375" s="362"/>
      <c r="AA375" s="366"/>
      <c r="AB375" s="362"/>
      <c r="AC375" s="362" t="s">
        <v>19</v>
      </c>
      <c r="AD375" s="362" t="s">
        <v>40</v>
      </c>
      <c r="AE375" s="362"/>
      <c r="AF375" s="362"/>
      <c r="AG375" s="362"/>
      <c r="AH375" s="362"/>
      <c r="AI375" s="361" t="s">
        <v>6412</v>
      </c>
      <c r="AJ375" s="361"/>
      <c r="AK375" s="361"/>
      <c r="AL375" s="365"/>
      <c r="AM375" s="362"/>
      <c r="AN375" s="361"/>
      <c r="AO375" s="445" t="s">
        <v>9</v>
      </c>
      <c r="AP375" s="445" t="s">
        <v>9</v>
      </c>
      <c r="AQ375" s="445" t="s">
        <v>9</v>
      </c>
    </row>
    <row r="376" spans="1:43" ht="43.5" x14ac:dyDescent="0.35">
      <c r="A376" s="362" t="s">
        <v>6413</v>
      </c>
      <c r="B376" s="362" t="s">
        <v>1358</v>
      </c>
      <c r="C376" s="362">
        <v>472</v>
      </c>
      <c r="D376" s="362" t="s">
        <v>172</v>
      </c>
      <c r="E376" s="362"/>
      <c r="F376" s="362"/>
      <c r="G376" s="362"/>
      <c r="H376" s="362" t="s">
        <v>62</v>
      </c>
      <c r="I376" s="363" t="s">
        <v>1039</v>
      </c>
      <c r="J376" s="364" t="s">
        <v>1359</v>
      </c>
      <c r="K376" s="363"/>
      <c r="L376" s="362" t="s">
        <v>90</v>
      </c>
      <c r="M376" s="362" t="s">
        <v>9</v>
      </c>
      <c r="N376" s="362" t="s">
        <v>90</v>
      </c>
      <c r="O376" s="362" t="s">
        <v>90</v>
      </c>
      <c r="P376" s="487" t="s">
        <v>6231</v>
      </c>
      <c r="Q376" s="362"/>
      <c r="R376" s="362"/>
      <c r="S376" s="361"/>
      <c r="T376" s="496" t="s">
        <v>6233</v>
      </c>
      <c r="U376" s="362"/>
      <c r="V376" s="362"/>
      <c r="W376" s="362"/>
      <c r="X376" s="362"/>
      <c r="Y376" s="362" t="s">
        <v>8094</v>
      </c>
      <c r="Z376" s="362"/>
      <c r="AA376" s="366"/>
      <c r="AB376" s="362"/>
      <c r="AC376" s="362" t="s">
        <v>19</v>
      </c>
      <c r="AD376" s="362" t="s">
        <v>40</v>
      </c>
      <c r="AE376" s="362"/>
      <c r="AF376" s="362"/>
      <c r="AG376" s="362"/>
      <c r="AH376" s="362"/>
      <c r="AI376" s="361" t="s">
        <v>6412</v>
      </c>
      <c r="AJ376" s="361"/>
      <c r="AK376" s="361"/>
      <c r="AL376" s="365"/>
      <c r="AM376" s="362"/>
      <c r="AN376" s="361"/>
      <c r="AO376" s="445" t="s">
        <v>9</v>
      </c>
      <c r="AP376" s="445" t="s">
        <v>9</v>
      </c>
      <c r="AQ376" s="445" t="s">
        <v>9</v>
      </c>
    </row>
    <row r="377" spans="1:43" ht="43.5" x14ac:dyDescent="0.35">
      <c r="A377" s="362">
        <v>375</v>
      </c>
      <c r="B377" s="362" t="s">
        <v>1360</v>
      </c>
      <c r="C377" s="362">
        <v>472</v>
      </c>
      <c r="D377" s="362" t="s">
        <v>172</v>
      </c>
      <c r="E377" s="362"/>
      <c r="F377" s="362"/>
      <c r="G377" s="362"/>
      <c r="H377" s="362" t="s">
        <v>62</v>
      </c>
      <c r="I377" s="363" t="s">
        <v>1039</v>
      </c>
      <c r="J377" s="364" t="s">
        <v>1361</v>
      </c>
      <c r="K377" s="363"/>
      <c r="L377" s="362" t="s">
        <v>90</v>
      </c>
      <c r="M377" s="362" t="s">
        <v>9</v>
      </c>
      <c r="N377" s="362" t="s">
        <v>90</v>
      </c>
      <c r="O377" s="362" t="s">
        <v>90</v>
      </c>
      <c r="P377" s="487" t="s">
        <v>6231</v>
      </c>
      <c r="Q377" s="362"/>
      <c r="R377" s="362"/>
      <c r="S377" s="361"/>
      <c r="T377" s="496" t="s">
        <v>6233</v>
      </c>
      <c r="U377" s="362"/>
      <c r="V377" s="362"/>
      <c r="W377" s="362"/>
      <c r="X377" s="362"/>
      <c r="Y377" s="362" t="s">
        <v>8094</v>
      </c>
      <c r="Z377" s="362"/>
      <c r="AA377" s="366"/>
      <c r="AB377" s="362"/>
      <c r="AC377" s="362" t="s">
        <v>19</v>
      </c>
      <c r="AD377" s="362" t="s">
        <v>40</v>
      </c>
      <c r="AE377" s="362"/>
      <c r="AF377" s="362"/>
      <c r="AG377" s="362"/>
      <c r="AH377" s="362"/>
      <c r="AI377" s="361" t="s">
        <v>6412</v>
      </c>
      <c r="AJ377" s="361"/>
      <c r="AK377" s="361"/>
      <c r="AL377" s="365"/>
      <c r="AM377" s="362"/>
      <c r="AN377" s="361"/>
      <c r="AO377" s="445" t="s">
        <v>9</v>
      </c>
      <c r="AP377" s="445" t="s">
        <v>9</v>
      </c>
      <c r="AQ377" s="445" t="s">
        <v>9</v>
      </c>
    </row>
    <row r="378" spans="1:43" ht="43.5" x14ac:dyDescent="0.35">
      <c r="A378" s="362">
        <v>376</v>
      </c>
      <c r="B378" s="362" t="s">
        <v>1362</v>
      </c>
      <c r="C378" s="362">
        <v>472</v>
      </c>
      <c r="D378" s="362" t="s">
        <v>172</v>
      </c>
      <c r="E378" s="362"/>
      <c r="F378" s="362"/>
      <c r="G378" s="362"/>
      <c r="H378" s="362" t="s">
        <v>62</v>
      </c>
      <c r="I378" s="363" t="s">
        <v>1039</v>
      </c>
      <c r="J378" s="364" t="s">
        <v>1363</v>
      </c>
      <c r="K378" s="363"/>
      <c r="L378" s="362" t="s">
        <v>90</v>
      </c>
      <c r="M378" s="362" t="s">
        <v>9</v>
      </c>
      <c r="N378" s="362" t="s">
        <v>90</v>
      </c>
      <c r="O378" s="362" t="s">
        <v>90</v>
      </c>
      <c r="P378" s="487" t="s">
        <v>6414</v>
      </c>
      <c r="Q378" s="362"/>
      <c r="R378" s="362"/>
      <c r="S378" s="361"/>
      <c r="T378" s="496" t="s">
        <v>6266</v>
      </c>
      <c r="U378" s="362"/>
      <c r="V378" s="362"/>
      <c r="W378" s="362"/>
      <c r="X378" s="362"/>
      <c r="Y378" s="362" t="s">
        <v>8094</v>
      </c>
      <c r="Z378" s="362"/>
      <c r="AA378" s="366"/>
      <c r="AB378" s="362"/>
      <c r="AC378" s="362" t="s">
        <v>19</v>
      </c>
      <c r="AD378" s="362" t="s">
        <v>40</v>
      </c>
      <c r="AE378" s="362"/>
      <c r="AF378" s="362"/>
      <c r="AG378" s="362"/>
      <c r="AH378" s="362"/>
      <c r="AI378" s="361"/>
      <c r="AJ378" s="361"/>
      <c r="AK378" s="361"/>
      <c r="AL378" s="365"/>
      <c r="AM378" s="362"/>
      <c r="AN378" s="361"/>
      <c r="AO378" s="445" t="s">
        <v>9</v>
      </c>
      <c r="AP378" s="445" t="s">
        <v>9</v>
      </c>
      <c r="AQ378" s="445" t="s">
        <v>9</v>
      </c>
    </row>
    <row r="379" spans="1:43" ht="43.5" x14ac:dyDescent="0.35">
      <c r="A379" s="362">
        <v>377</v>
      </c>
      <c r="B379" s="362" t="s">
        <v>1364</v>
      </c>
      <c r="C379" s="362">
        <v>472</v>
      </c>
      <c r="D379" s="362" t="s">
        <v>172</v>
      </c>
      <c r="E379" s="362"/>
      <c r="F379" s="362"/>
      <c r="G379" s="362"/>
      <c r="H379" s="362" t="s">
        <v>62</v>
      </c>
      <c r="I379" s="363" t="s">
        <v>1039</v>
      </c>
      <c r="J379" s="364" t="s">
        <v>1365</v>
      </c>
      <c r="K379" s="363"/>
      <c r="L379" s="362" t="s">
        <v>90</v>
      </c>
      <c r="M379" s="362" t="s">
        <v>9</v>
      </c>
      <c r="N379" s="362" t="s">
        <v>90</v>
      </c>
      <c r="O379" s="362" t="s">
        <v>90</v>
      </c>
      <c r="P379" s="487" t="s">
        <v>6231</v>
      </c>
      <c r="Q379" s="362"/>
      <c r="R379" s="362"/>
      <c r="S379" s="361"/>
      <c r="T379" s="496" t="s">
        <v>6233</v>
      </c>
      <c r="U379" s="362"/>
      <c r="V379" s="362"/>
      <c r="W379" s="362"/>
      <c r="X379" s="362"/>
      <c r="Y379" s="362" t="s">
        <v>8094</v>
      </c>
      <c r="Z379" s="362"/>
      <c r="AA379" s="366"/>
      <c r="AB379" s="362"/>
      <c r="AC379" s="362" t="s">
        <v>19</v>
      </c>
      <c r="AD379" s="362" t="s">
        <v>40</v>
      </c>
      <c r="AE379" s="362"/>
      <c r="AF379" s="362"/>
      <c r="AG379" s="362"/>
      <c r="AH379" s="362"/>
      <c r="AI379" s="361" t="s">
        <v>6412</v>
      </c>
      <c r="AJ379" s="361"/>
      <c r="AK379" s="361"/>
      <c r="AL379" s="365"/>
      <c r="AM379" s="362"/>
      <c r="AN379" s="361"/>
      <c r="AO379" s="445" t="s">
        <v>9</v>
      </c>
      <c r="AP379" s="445" t="s">
        <v>9</v>
      </c>
      <c r="AQ379" s="445" t="s">
        <v>9</v>
      </c>
    </row>
    <row r="380" spans="1:43" ht="43.5" x14ac:dyDescent="0.35">
      <c r="A380" s="362">
        <v>378</v>
      </c>
      <c r="B380" s="362" t="s">
        <v>1366</v>
      </c>
      <c r="C380" s="362">
        <v>472</v>
      </c>
      <c r="D380" s="362" t="s">
        <v>172</v>
      </c>
      <c r="E380" s="362"/>
      <c r="F380" s="362"/>
      <c r="G380" s="362"/>
      <c r="H380" s="362" t="s">
        <v>62</v>
      </c>
      <c r="I380" s="363" t="s">
        <v>1039</v>
      </c>
      <c r="J380" s="364" t="s">
        <v>1367</v>
      </c>
      <c r="K380" s="363"/>
      <c r="L380" s="362" t="s">
        <v>90</v>
      </c>
      <c r="M380" s="362" t="s">
        <v>9</v>
      </c>
      <c r="N380" s="362" t="s">
        <v>90</v>
      </c>
      <c r="O380" s="362" t="s">
        <v>90</v>
      </c>
      <c r="P380" s="487" t="s">
        <v>6231</v>
      </c>
      <c r="Q380" s="362"/>
      <c r="R380" s="362"/>
      <c r="S380" s="361"/>
      <c r="T380" s="496" t="s">
        <v>6233</v>
      </c>
      <c r="U380" s="362"/>
      <c r="V380" s="362"/>
      <c r="W380" s="362"/>
      <c r="X380" s="362"/>
      <c r="Y380" s="362" t="s">
        <v>8094</v>
      </c>
      <c r="Z380" s="362"/>
      <c r="AA380" s="366"/>
      <c r="AB380" s="362"/>
      <c r="AC380" s="362" t="s">
        <v>19</v>
      </c>
      <c r="AD380" s="362" t="s">
        <v>40</v>
      </c>
      <c r="AE380" s="362"/>
      <c r="AF380" s="362"/>
      <c r="AG380" s="362"/>
      <c r="AH380" s="362"/>
      <c r="AI380" s="361" t="s">
        <v>6412</v>
      </c>
      <c r="AJ380" s="361"/>
      <c r="AK380" s="361"/>
      <c r="AL380" s="365"/>
      <c r="AM380" s="362"/>
      <c r="AN380" s="361"/>
      <c r="AO380" s="445" t="s">
        <v>9</v>
      </c>
      <c r="AP380" s="445" t="s">
        <v>9</v>
      </c>
      <c r="AQ380" s="445" t="s">
        <v>9</v>
      </c>
    </row>
    <row r="381" spans="1:43" ht="29" x14ac:dyDescent="0.35">
      <c r="A381" s="362">
        <v>379</v>
      </c>
      <c r="B381" s="362" t="s">
        <v>1368</v>
      </c>
      <c r="C381" s="362">
        <v>472</v>
      </c>
      <c r="D381" s="362" t="s">
        <v>172</v>
      </c>
      <c r="E381" s="362"/>
      <c r="F381" s="362"/>
      <c r="G381" s="362"/>
      <c r="H381" s="362" t="s">
        <v>62</v>
      </c>
      <c r="I381" s="363" t="s">
        <v>1039</v>
      </c>
      <c r="J381" s="364" t="s">
        <v>1369</v>
      </c>
      <c r="K381" s="363"/>
      <c r="L381" s="362" t="s">
        <v>90</v>
      </c>
      <c r="M381" s="362" t="s">
        <v>9</v>
      </c>
      <c r="N381" s="362" t="s">
        <v>90</v>
      </c>
      <c r="O381" s="362" t="s">
        <v>90</v>
      </c>
      <c r="P381" s="487" t="s">
        <v>6231</v>
      </c>
      <c r="Q381" s="362"/>
      <c r="R381" s="362"/>
      <c r="S381" s="361"/>
      <c r="T381" s="496" t="s">
        <v>6233</v>
      </c>
      <c r="U381" s="362"/>
      <c r="V381" s="362"/>
      <c r="W381" s="362"/>
      <c r="X381" s="362"/>
      <c r="Y381" s="362" t="s">
        <v>8094</v>
      </c>
      <c r="Z381" s="362"/>
      <c r="AA381" s="366"/>
      <c r="AB381" s="362"/>
      <c r="AC381" s="362" t="s">
        <v>19</v>
      </c>
      <c r="AD381" s="362" t="s">
        <v>40</v>
      </c>
      <c r="AE381" s="362"/>
      <c r="AF381" s="362"/>
      <c r="AG381" s="362"/>
      <c r="AH381" s="362"/>
      <c r="AI381" s="361"/>
      <c r="AJ381" s="361"/>
      <c r="AK381" s="361"/>
      <c r="AL381" s="365"/>
      <c r="AM381" s="362"/>
      <c r="AN381" s="361"/>
      <c r="AO381" s="445" t="s">
        <v>9</v>
      </c>
      <c r="AP381" s="445" t="s">
        <v>9</v>
      </c>
      <c r="AQ381" s="445" t="s">
        <v>9</v>
      </c>
    </row>
    <row r="382" spans="1:43" ht="29" x14ac:dyDescent="0.35">
      <c r="A382" s="362">
        <v>380</v>
      </c>
      <c r="B382" s="362" t="s">
        <v>1370</v>
      </c>
      <c r="C382" s="362">
        <v>472</v>
      </c>
      <c r="D382" s="362" t="s">
        <v>172</v>
      </c>
      <c r="E382" s="362"/>
      <c r="F382" s="362"/>
      <c r="G382" s="362"/>
      <c r="H382" s="362" t="s">
        <v>62</v>
      </c>
      <c r="I382" s="363" t="s">
        <v>1039</v>
      </c>
      <c r="J382" s="364" t="s">
        <v>1371</v>
      </c>
      <c r="K382" s="363"/>
      <c r="L382" s="362" t="s">
        <v>90</v>
      </c>
      <c r="M382" s="362" t="s">
        <v>9</v>
      </c>
      <c r="N382" s="362" t="s">
        <v>90</v>
      </c>
      <c r="O382" s="362" t="s">
        <v>90</v>
      </c>
      <c r="P382" s="524" t="s">
        <v>6415</v>
      </c>
      <c r="Q382" s="362"/>
      <c r="R382" s="362"/>
      <c r="S382" s="361" t="s">
        <v>6416</v>
      </c>
      <c r="T382" s="496"/>
      <c r="U382" s="362"/>
      <c r="V382" s="362"/>
      <c r="W382" s="362"/>
      <c r="X382" s="362"/>
      <c r="Y382" s="362" t="s">
        <v>8093</v>
      </c>
      <c r="Z382" s="362"/>
      <c r="AA382" s="366"/>
      <c r="AB382" s="362"/>
      <c r="AC382" s="362" t="s">
        <v>19</v>
      </c>
      <c r="AD382" s="362" t="s">
        <v>40</v>
      </c>
      <c r="AE382" s="362"/>
      <c r="AF382" s="362"/>
      <c r="AG382" s="362"/>
      <c r="AH382" s="362"/>
      <c r="AI382" s="361"/>
      <c r="AJ382" s="361"/>
      <c r="AK382" s="361"/>
      <c r="AL382" s="365"/>
      <c r="AM382" s="362"/>
      <c r="AN382" s="361"/>
      <c r="AO382" s="445" t="s">
        <v>9</v>
      </c>
      <c r="AP382" s="445" t="s">
        <v>9</v>
      </c>
      <c r="AQ382" s="445" t="s">
        <v>9</v>
      </c>
    </row>
    <row r="383" spans="1:43" ht="29" x14ac:dyDescent="0.35">
      <c r="A383" s="362">
        <v>381</v>
      </c>
      <c r="B383" s="362" t="s">
        <v>1372</v>
      </c>
      <c r="C383" s="362">
        <v>472</v>
      </c>
      <c r="D383" s="362" t="s">
        <v>172</v>
      </c>
      <c r="E383" s="362"/>
      <c r="F383" s="362"/>
      <c r="G383" s="362"/>
      <c r="H383" s="362" t="s">
        <v>62</v>
      </c>
      <c r="I383" s="363" t="s">
        <v>1039</v>
      </c>
      <c r="J383" s="364" t="s">
        <v>1373</v>
      </c>
      <c r="K383" s="363"/>
      <c r="L383" s="362" t="s">
        <v>90</v>
      </c>
      <c r="M383" s="362" t="s">
        <v>9</v>
      </c>
      <c r="N383" s="362" t="s">
        <v>90</v>
      </c>
      <c r="O383" s="362" t="s">
        <v>90</v>
      </c>
      <c r="P383" s="487" t="s">
        <v>6231</v>
      </c>
      <c r="Q383" s="362"/>
      <c r="R383" s="362"/>
      <c r="S383" s="361" t="s">
        <v>6417</v>
      </c>
      <c r="T383" s="496"/>
      <c r="U383" s="362"/>
      <c r="V383" s="362"/>
      <c r="W383" s="362"/>
      <c r="X383" s="362"/>
      <c r="Y383" s="362" t="s">
        <v>8094</v>
      </c>
      <c r="Z383" s="362"/>
      <c r="AA383" s="366"/>
      <c r="AB383" s="362"/>
      <c r="AC383" s="362" t="s">
        <v>19</v>
      </c>
      <c r="AD383" s="362" t="s">
        <v>40</v>
      </c>
      <c r="AE383" s="362"/>
      <c r="AF383" s="362"/>
      <c r="AG383" s="362"/>
      <c r="AH383" s="362"/>
      <c r="AI383" s="361"/>
      <c r="AJ383" s="361"/>
      <c r="AK383" s="361"/>
      <c r="AL383" s="365"/>
      <c r="AM383" s="362"/>
      <c r="AN383" s="361"/>
      <c r="AO383" s="445" t="s">
        <v>9</v>
      </c>
      <c r="AP383" s="445" t="s">
        <v>9</v>
      </c>
      <c r="AQ383" s="445" t="s">
        <v>9</v>
      </c>
    </row>
    <row r="384" spans="1:43" ht="29" hidden="1" x14ac:dyDescent="0.35">
      <c r="A384" s="362">
        <v>382</v>
      </c>
      <c r="B384" s="362" t="s">
        <v>1374</v>
      </c>
      <c r="C384" s="362">
        <v>472</v>
      </c>
      <c r="D384" s="362" t="s">
        <v>172</v>
      </c>
      <c r="E384" s="362"/>
      <c r="F384" s="362"/>
      <c r="G384" s="362"/>
      <c r="H384" s="362" t="s">
        <v>58</v>
      </c>
      <c r="I384" s="362" t="s">
        <v>217</v>
      </c>
      <c r="J384" s="361" t="s">
        <v>1375</v>
      </c>
      <c r="K384" s="362"/>
      <c r="L384" s="362" t="s">
        <v>90</v>
      </c>
      <c r="M384" s="362" t="s">
        <v>9</v>
      </c>
      <c r="N384" s="362" t="s">
        <v>90</v>
      </c>
      <c r="O384" s="362" t="s">
        <v>90</v>
      </c>
      <c r="P384" s="482"/>
      <c r="Q384" s="362"/>
      <c r="R384" s="362"/>
      <c r="S384" s="362"/>
      <c r="T384" s="362"/>
      <c r="U384" s="362"/>
      <c r="V384" s="362"/>
      <c r="W384" s="362"/>
      <c r="X384" s="362"/>
      <c r="Y384" s="362"/>
      <c r="Z384" s="362"/>
      <c r="AA384" s="366"/>
      <c r="AB384" s="367"/>
      <c r="AC384" s="362" t="s">
        <v>19</v>
      </c>
      <c r="AD384" s="362" t="s">
        <v>39</v>
      </c>
      <c r="AE384" s="362"/>
      <c r="AF384" s="362"/>
      <c r="AG384" s="362"/>
      <c r="AH384" s="362"/>
      <c r="AI384" s="362"/>
      <c r="AJ384" s="362"/>
      <c r="AK384" s="362"/>
      <c r="AL384" s="362"/>
      <c r="AM384" s="368">
        <v>45854</v>
      </c>
      <c r="AN384" s="361" t="s">
        <v>1377</v>
      </c>
      <c r="AO384" s="445" t="s">
        <v>9</v>
      </c>
      <c r="AP384" s="445" t="s">
        <v>9</v>
      </c>
      <c r="AQ384" s="445" t="s">
        <v>9</v>
      </c>
    </row>
    <row r="385" spans="1:43" ht="87" hidden="1" x14ac:dyDescent="0.35">
      <c r="A385" s="362">
        <v>383</v>
      </c>
      <c r="B385" s="362" t="s">
        <v>1378</v>
      </c>
      <c r="C385" s="362">
        <v>472</v>
      </c>
      <c r="D385" s="362" t="s">
        <v>172</v>
      </c>
      <c r="E385" s="362"/>
      <c r="F385" s="362"/>
      <c r="G385" s="362"/>
      <c r="H385" s="362" t="s">
        <v>60</v>
      </c>
      <c r="I385" s="363" t="s">
        <v>195</v>
      </c>
      <c r="J385" s="364" t="s">
        <v>374</v>
      </c>
      <c r="K385" s="363"/>
      <c r="L385" s="362" t="s">
        <v>90</v>
      </c>
      <c r="M385" s="362" t="s">
        <v>9</v>
      </c>
      <c r="N385" s="362" t="s">
        <v>90</v>
      </c>
      <c r="O385" s="362" t="s">
        <v>90</v>
      </c>
      <c r="P385" s="482" t="s">
        <v>5960</v>
      </c>
      <c r="Q385" s="362" t="s">
        <v>5961</v>
      </c>
      <c r="R385" s="362" t="s">
        <v>5962</v>
      </c>
      <c r="S385" s="362" t="s">
        <v>5963</v>
      </c>
      <c r="T385" s="363" t="s">
        <v>5964</v>
      </c>
      <c r="U385" s="362" t="s">
        <v>5965</v>
      </c>
      <c r="V385" s="362"/>
      <c r="W385" s="362" t="s">
        <v>5937</v>
      </c>
      <c r="X385" s="362" t="s">
        <v>5966</v>
      </c>
      <c r="Y385" s="362"/>
      <c r="Z385" s="362"/>
      <c r="AA385" s="366" t="s">
        <v>5967</v>
      </c>
      <c r="AB385" s="379" t="s">
        <v>5970</v>
      </c>
      <c r="AC385" s="362" t="s">
        <v>13</v>
      </c>
      <c r="AD385" s="362" t="s">
        <v>40</v>
      </c>
      <c r="AE385" s="362"/>
      <c r="AF385" s="362"/>
      <c r="AG385" s="362"/>
      <c r="AH385" s="362"/>
      <c r="AI385" s="362" t="s">
        <v>5969</v>
      </c>
      <c r="AJ385" s="362"/>
      <c r="AK385" s="362"/>
      <c r="AL385" s="362"/>
      <c r="AM385" s="362"/>
      <c r="AN385" s="361"/>
      <c r="AO385" s="445" t="s">
        <v>5839</v>
      </c>
      <c r="AP385" s="445" t="s">
        <v>5839</v>
      </c>
      <c r="AQ385" s="445" t="s">
        <v>5839</v>
      </c>
    </row>
    <row r="386" spans="1:43" ht="29" hidden="1" x14ac:dyDescent="0.35">
      <c r="A386" s="362">
        <v>384</v>
      </c>
      <c r="B386" s="362" t="s">
        <v>1379</v>
      </c>
      <c r="C386" s="362">
        <v>472</v>
      </c>
      <c r="D386" s="362" t="s">
        <v>172</v>
      </c>
      <c r="E386" s="362"/>
      <c r="F386" s="362"/>
      <c r="G386" s="362"/>
      <c r="H386" s="362" t="s">
        <v>59</v>
      </c>
      <c r="I386" s="362" t="s">
        <v>14</v>
      </c>
      <c r="J386" s="361" t="s">
        <v>1380</v>
      </c>
      <c r="K386" s="362"/>
      <c r="L386" s="362" t="s">
        <v>90</v>
      </c>
      <c r="M386" s="362" t="s">
        <v>9</v>
      </c>
      <c r="N386" s="362" t="s">
        <v>90</v>
      </c>
      <c r="O386" s="362" t="s">
        <v>90</v>
      </c>
      <c r="P386" s="482" t="s">
        <v>1381</v>
      </c>
      <c r="Q386" s="362"/>
      <c r="R386" s="362"/>
      <c r="S386" s="362"/>
      <c r="T386" s="362"/>
      <c r="U386" s="362"/>
      <c r="V386" s="362"/>
      <c r="W386" s="362"/>
      <c r="X386" s="362"/>
      <c r="Y386" s="362"/>
      <c r="Z386" s="362"/>
      <c r="AA386" s="366"/>
      <c r="AB386" s="362"/>
      <c r="AC386" s="362" t="s">
        <v>25</v>
      </c>
      <c r="AD386" s="362" t="s">
        <v>8</v>
      </c>
      <c r="AE386" s="362"/>
      <c r="AF386" s="362"/>
      <c r="AG386" s="362"/>
      <c r="AH386" s="362"/>
      <c r="AI386" s="362"/>
      <c r="AJ386" s="362"/>
      <c r="AK386" s="362"/>
      <c r="AL386" s="362"/>
      <c r="AM386" s="368">
        <v>45962</v>
      </c>
      <c r="AN386" s="361" t="s">
        <v>6418</v>
      </c>
      <c r="AO386" s="445" t="s">
        <v>8</v>
      </c>
      <c r="AP386" s="445" t="s">
        <v>5876</v>
      </c>
      <c r="AQ386" s="445" t="s">
        <v>9</v>
      </c>
    </row>
    <row r="387" spans="1:43" ht="29" x14ac:dyDescent="0.35">
      <c r="A387" s="362">
        <v>385</v>
      </c>
      <c r="B387" s="362" t="s">
        <v>1382</v>
      </c>
      <c r="C387" s="362">
        <v>472</v>
      </c>
      <c r="D387" s="362" t="s">
        <v>172</v>
      </c>
      <c r="E387" s="362"/>
      <c r="F387" s="362"/>
      <c r="G387" s="362"/>
      <c r="H387" s="362" t="s">
        <v>62</v>
      </c>
      <c r="I387" s="363" t="s">
        <v>400</v>
      </c>
      <c r="J387" s="364" t="s">
        <v>1383</v>
      </c>
      <c r="K387" s="363"/>
      <c r="L387" s="362" t="s">
        <v>90</v>
      </c>
      <c r="M387" s="362" t="s">
        <v>9</v>
      </c>
      <c r="N387" s="362" t="s">
        <v>90</v>
      </c>
      <c r="O387" s="362" t="s">
        <v>90</v>
      </c>
      <c r="P387" s="524" t="s">
        <v>6419</v>
      </c>
      <c r="Q387" s="362"/>
      <c r="R387" s="362"/>
      <c r="S387" s="361"/>
      <c r="T387" s="496" t="s">
        <v>6233</v>
      </c>
      <c r="U387" s="363"/>
      <c r="V387" s="363"/>
      <c r="W387" s="362"/>
      <c r="X387" s="362"/>
      <c r="Y387" s="362" t="s">
        <v>8094</v>
      </c>
      <c r="Z387" s="362"/>
      <c r="AA387" s="366"/>
      <c r="AB387" s="362"/>
      <c r="AC387" s="362" t="s">
        <v>19</v>
      </c>
      <c r="AD387" s="362" t="s">
        <v>8</v>
      </c>
      <c r="AE387" s="362"/>
      <c r="AF387" s="362"/>
      <c r="AG387" s="362"/>
      <c r="AH387" s="362"/>
      <c r="AI387" s="364"/>
      <c r="AJ387" s="364"/>
      <c r="AK387" s="364"/>
      <c r="AL387" s="470"/>
      <c r="AM387" s="368">
        <v>45782</v>
      </c>
      <c r="AN387" s="361" t="s">
        <v>800</v>
      </c>
      <c r="AO387" s="445" t="s">
        <v>539</v>
      </c>
      <c r="AP387" s="445" t="s">
        <v>5841</v>
      </c>
      <c r="AQ387" s="445" t="s">
        <v>5840</v>
      </c>
    </row>
    <row r="388" spans="1:43" ht="43.5" hidden="1" x14ac:dyDescent="0.35">
      <c r="A388" s="362">
        <v>386</v>
      </c>
      <c r="B388" s="359" t="s">
        <v>1384</v>
      </c>
      <c r="C388" s="362">
        <v>472</v>
      </c>
      <c r="D388" s="362" t="s">
        <v>172</v>
      </c>
      <c r="E388" s="362"/>
      <c r="F388" s="362"/>
      <c r="G388" s="362"/>
      <c r="H388" s="362" t="s">
        <v>57</v>
      </c>
      <c r="I388" s="363" t="s">
        <v>1385</v>
      </c>
      <c r="J388" s="364" t="s">
        <v>1386</v>
      </c>
      <c r="K388" s="363"/>
      <c r="L388" s="362" t="s">
        <v>90</v>
      </c>
      <c r="M388" s="362" t="s">
        <v>9</v>
      </c>
      <c r="N388" s="362" t="s">
        <v>90</v>
      </c>
      <c r="O388" s="362" t="s">
        <v>90</v>
      </c>
      <c r="P388" s="482" t="s">
        <v>6420</v>
      </c>
      <c r="Q388" s="362"/>
      <c r="R388" s="362"/>
      <c r="S388" s="362"/>
      <c r="T388" s="362"/>
      <c r="U388" s="362"/>
      <c r="V388" s="362"/>
      <c r="W388" s="362"/>
      <c r="X388" s="362"/>
      <c r="Y388" s="362"/>
      <c r="Z388" s="362"/>
      <c r="AA388" s="366"/>
      <c r="AB388" s="362"/>
      <c r="AC388" s="362" t="s">
        <v>14</v>
      </c>
      <c r="AD388" s="362" t="s">
        <v>40</v>
      </c>
      <c r="AE388" s="362"/>
      <c r="AF388" s="362"/>
      <c r="AG388" s="362"/>
      <c r="AH388" s="362"/>
      <c r="AI388" s="362"/>
      <c r="AJ388" s="362"/>
      <c r="AK388" s="362"/>
      <c r="AL388" s="362"/>
      <c r="AM388" s="368">
        <v>46010</v>
      </c>
      <c r="AN388" s="361"/>
      <c r="AO388" s="445" t="s">
        <v>5950</v>
      </c>
      <c r="AP388" s="445" t="s">
        <v>5951</v>
      </c>
      <c r="AQ388" s="445" t="s">
        <v>5950</v>
      </c>
    </row>
    <row r="389" spans="1:43" ht="14.5" hidden="1" x14ac:dyDescent="0.35">
      <c r="A389" s="362">
        <v>387</v>
      </c>
      <c r="B389" s="362" t="s">
        <v>1388</v>
      </c>
      <c r="C389" s="362">
        <v>472</v>
      </c>
      <c r="D389" s="362" t="s">
        <v>172</v>
      </c>
      <c r="E389" s="362"/>
      <c r="F389" s="362"/>
      <c r="G389" s="362"/>
      <c r="H389" s="362" t="s">
        <v>57</v>
      </c>
      <c r="I389" s="363" t="s">
        <v>1168</v>
      </c>
      <c r="J389" s="361" t="s">
        <v>1389</v>
      </c>
      <c r="K389" s="362"/>
      <c r="L389" s="362" t="s">
        <v>90</v>
      </c>
      <c r="M389" s="362" t="s">
        <v>180</v>
      </c>
      <c r="N389" s="362" t="s">
        <v>90</v>
      </c>
      <c r="O389" s="362" t="s">
        <v>90</v>
      </c>
      <c r="P389" s="482"/>
      <c r="Q389" s="362"/>
      <c r="R389" s="362"/>
      <c r="S389" s="362"/>
      <c r="T389" s="363"/>
      <c r="U389" s="363"/>
      <c r="V389" s="363"/>
      <c r="W389" s="362"/>
      <c r="X389" s="362"/>
      <c r="Y389" s="362"/>
      <c r="Z389" s="362"/>
      <c r="AA389" s="366"/>
      <c r="AB389" s="367"/>
      <c r="AC389" s="362" t="s">
        <v>14</v>
      </c>
      <c r="AD389" s="362" t="s">
        <v>8</v>
      </c>
      <c r="AE389" s="362"/>
      <c r="AF389" s="362"/>
      <c r="AG389" s="362"/>
      <c r="AH389" s="362"/>
      <c r="AI389" s="363"/>
      <c r="AJ389" s="363"/>
      <c r="AK389" s="363"/>
      <c r="AL389" s="363"/>
      <c r="AM389" s="368">
        <v>45790</v>
      </c>
      <c r="AN389" s="361" t="s">
        <v>1390</v>
      </c>
      <c r="AO389" s="445" t="s">
        <v>539</v>
      </c>
      <c r="AP389" s="445" t="s">
        <v>5841</v>
      </c>
      <c r="AQ389" s="445" t="s">
        <v>5841</v>
      </c>
    </row>
    <row r="390" spans="1:43" ht="43.5" hidden="1" x14ac:dyDescent="0.35">
      <c r="A390" s="362">
        <v>388</v>
      </c>
      <c r="B390" s="362" t="s">
        <v>1391</v>
      </c>
      <c r="C390" s="362">
        <v>472</v>
      </c>
      <c r="D390" s="362" t="s">
        <v>172</v>
      </c>
      <c r="E390" s="362"/>
      <c r="F390" s="362" t="s">
        <v>63</v>
      </c>
      <c r="G390" s="362" t="s">
        <v>63</v>
      </c>
      <c r="H390" s="362" t="s">
        <v>63</v>
      </c>
      <c r="I390" s="362" t="s">
        <v>77</v>
      </c>
      <c r="J390" s="361" t="s">
        <v>1392</v>
      </c>
      <c r="K390" s="362"/>
      <c r="L390" s="362" t="s">
        <v>90</v>
      </c>
      <c r="M390" s="362" t="s">
        <v>9</v>
      </c>
      <c r="N390" s="362" t="s">
        <v>90</v>
      </c>
      <c r="O390" s="362" t="s">
        <v>90</v>
      </c>
      <c r="P390" s="482" t="s">
        <v>1393</v>
      </c>
      <c r="Q390" s="362"/>
      <c r="R390" s="362"/>
      <c r="S390" s="362"/>
      <c r="T390" s="362"/>
      <c r="U390" s="362"/>
      <c r="V390" s="362"/>
      <c r="W390" s="362"/>
      <c r="X390" s="362"/>
      <c r="Y390" s="362"/>
      <c r="Z390" s="362"/>
      <c r="AA390" s="366"/>
      <c r="AB390" s="362"/>
      <c r="AC390" s="362" t="s">
        <v>19</v>
      </c>
      <c r="AD390" s="362" t="s">
        <v>40</v>
      </c>
      <c r="AE390" s="362"/>
      <c r="AF390" s="362" t="s">
        <v>6171</v>
      </c>
      <c r="AG390" s="362" t="b">
        <v>0</v>
      </c>
      <c r="AH390" s="362"/>
      <c r="AI390" s="362"/>
      <c r="AJ390" s="362"/>
      <c r="AK390" s="362"/>
      <c r="AL390" s="362"/>
      <c r="AM390" s="362"/>
      <c r="AN390" s="361"/>
      <c r="AO390" s="445" t="s">
        <v>5839</v>
      </c>
      <c r="AP390" s="445" t="s">
        <v>5839</v>
      </c>
      <c r="AQ390" s="445" t="s">
        <v>5839</v>
      </c>
    </row>
    <row r="391" spans="1:43" ht="14.5" hidden="1" x14ac:dyDescent="0.35">
      <c r="A391" s="362">
        <v>389</v>
      </c>
      <c r="B391" s="362" t="s">
        <v>1394</v>
      </c>
      <c r="C391" s="362">
        <v>472</v>
      </c>
      <c r="D391" s="362" t="s">
        <v>172</v>
      </c>
      <c r="E391" s="362"/>
      <c r="F391" s="362" t="s">
        <v>63</v>
      </c>
      <c r="G391" s="362" t="s">
        <v>63</v>
      </c>
      <c r="H391" s="362" t="s">
        <v>63</v>
      </c>
      <c r="I391" s="362" t="s">
        <v>63</v>
      </c>
      <c r="J391" s="361" t="s">
        <v>1395</v>
      </c>
      <c r="K391" s="362"/>
      <c r="L391" s="362" t="s">
        <v>90</v>
      </c>
      <c r="M391" s="362" t="s">
        <v>9</v>
      </c>
      <c r="N391" s="362" t="s">
        <v>90</v>
      </c>
      <c r="O391" s="362" t="s">
        <v>90</v>
      </c>
      <c r="P391" s="482"/>
      <c r="Q391" s="362"/>
      <c r="R391" s="362"/>
      <c r="S391" s="362"/>
      <c r="T391" s="362"/>
      <c r="U391" s="362"/>
      <c r="V391" s="362"/>
      <c r="W391" s="362"/>
      <c r="X391" s="362"/>
      <c r="Y391" s="362"/>
      <c r="Z391" s="362"/>
      <c r="AA391" s="366"/>
      <c r="AB391" s="367"/>
      <c r="AC391" s="362" t="s">
        <v>19</v>
      </c>
      <c r="AD391" s="362" t="s">
        <v>8</v>
      </c>
      <c r="AE391" s="362">
        <v>0</v>
      </c>
      <c r="AF391" s="362" t="s">
        <v>6160</v>
      </c>
      <c r="AG391" s="362" t="b">
        <v>1</v>
      </c>
      <c r="AH391" s="362"/>
      <c r="AI391" s="362"/>
      <c r="AJ391" s="362"/>
      <c r="AK391" s="362"/>
      <c r="AL391" s="362"/>
      <c r="AM391" s="368"/>
      <c r="AN391" s="361" t="s">
        <v>1396</v>
      </c>
      <c r="AO391" s="445" t="s">
        <v>539</v>
      </c>
      <c r="AP391" s="445" t="s">
        <v>5841</v>
      </c>
      <c r="AQ391" s="445" t="s">
        <v>5840</v>
      </c>
    </row>
    <row r="392" spans="1:43" ht="72.5" hidden="1" x14ac:dyDescent="0.35">
      <c r="A392" s="362">
        <v>390</v>
      </c>
      <c r="B392" s="362" t="s">
        <v>1397</v>
      </c>
      <c r="C392" s="362">
        <v>472</v>
      </c>
      <c r="D392" s="362" t="s">
        <v>172</v>
      </c>
      <c r="E392" s="362"/>
      <c r="F392" s="362" t="s">
        <v>63</v>
      </c>
      <c r="G392" s="362" t="s">
        <v>63</v>
      </c>
      <c r="H392" s="362" t="s">
        <v>63</v>
      </c>
      <c r="I392" s="362" t="s">
        <v>1398</v>
      </c>
      <c r="J392" s="361" t="s">
        <v>1399</v>
      </c>
      <c r="K392" s="362"/>
      <c r="L392" s="362" t="s">
        <v>90</v>
      </c>
      <c r="M392" s="362" t="s">
        <v>9</v>
      </c>
      <c r="N392" s="362" t="s">
        <v>90</v>
      </c>
      <c r="O392" s="362" t="s">
        <v>90</v>
      </c>
      <c r="P392" s="482" t="s">
        <v>6421</v>
      </c>
      <c r="Q392" s="362"/>
      <c r="R392" s="362"/>
      <c r="S392" s="362"/>
      <c r="T392" s="362"/>
      <c r="U392" s="362"/>
      <c r="V392" s="362"/>
      <c r="W392" s="362"/>
      <c r="X392" s="362"/>
      <c r="Y392" s="362"/>
      <c r="Z392" s="362"/>
      <c r="AA392" s="366"/>
      <c r="AB392" s="362"/>
      <c r="AC392" s="362" t="s">
        <v>19</v>
      </c>
      <c r="AD392" s="362" t="s">
        <v>40</v>
      </c>
      <c r="AE392" s="362" t="s">
        <v>1400</v>
      </c>
      <c r="AF392" s="362" t="s">
        <v>6171</v>
      </c>
      <c r="AG392" s="362" t="b">
        <v>1</v>
      </c>
      <c r="AH392" s="362"/>
      <c r="AI392" s="362"/>
      <c r="AJ392" s="362"/>
      <c r="AK392" s="362"/>
      <c r="AL392" s="362"/>
      <c r="AM392" s="362"/>
      <c r="AN392" s="361"/>
      <c r="AO392" s="445" t="s">
        <v>6311</v>
      </c>
      <c r="AP392" s="445" t="s">
        <v>6311</v>
      </c>
      <c r="AQ392" s="445" t="s">
        <v>5839</v>
      </c>
    </row>
    <row r="393" spans="1:43" ht="29" hidden="1" x14ac:dyDescent="0.35">
      <c r="A393" s="362">
        <v>391</v>
      </c>
      <c r="B393" s="362" t="s">
        <v>1401</v>
      </c>
      <c r="C393" s="362">
        <v>472</v>
      </c>
      <c r="D393" s="362" t="s">
        <v>172</v>
      </c>
      <c r="E393" s="362"/>
      <c r="F393" s="362" t="s">
        <v>63</v>
      </c>
      <c r="G393" s="362" t="s">
        <v>63</v>
      </c>
      <c r="H393" s="362" t="s">
        <v>63</v>
      </c>
      <c r="I393" s="362" t="s">
        <v>63</v>
      </c>
      <c r="J393" s="361" t="s">
        <v>1402</v>
      </c>
      <c r="K393" s="362"/>
      <c r="L393" s="362" t="s">
        <v>90</v>
      </c>
      <c r="M393" s="362" t="s">
        <v>9</v>
      </c>
      <c r="N393" s="362" t="s">
        <v>90</v>
      </c>
      <c r="O393" s="362" t="s">
        <v>90</v>
      </c>
      <c r="P393" s="482" t="s">
        <v>1403</v>
      </c>
      <c r="Q393" s="362"/>
      <c r="R393" s="362"/>
      <c r="S393" s="362"/>
      <c r="T393" s="362"/>
      <c r="U393" s="362"/>
      <c r="V393" s="362"/>
      <c r="W393" s="362"/>
      <c r="X393" s="362"/>
      <c r="Y393" s="362"/>
      <c r="Z393" s="362"/>
      <c r="AA393" s="366"/>
      <c r="AB393" s="362"/>
      <c r="AC393" s="362" t="s">
        <v>19</v>
      </c>
      <c r="AD393" s="362" t="s">
        <v>8</v>
      </c>
      <c r="AE393" s="362"/>
      <c r="AF393" s="362" t="s">
        <v>6171</v>
      </c>
      <c r="AG393" s="362" t="b">
        <v>0</v>
      </c>
      <c r="AH393" s="362"/>
      <c r="AI393" s="362"/>
      <c r="AJ393" s="362"/>
      <c r="AK393" s="362"/>
      <c r="AL393" s="362"/>
      <c r="AM393" s="368">
        <v>45979</v>
      </c>
      <c r="AN393" s="361" t="s">
        <v>6189</v>
      </c>
      <c r="AO393" s="445" t="s">
        <v>6190</v>
      </c>
      <c r="AP393" s="445" t="s">
        <v>6190</v>
      </c>
      <c r="AQ393" s="445" t="s">
        <v>5839</v>
      </c>
    </row>
    <row r="394" spans="1:43" ht="14.5" hidden="1" x14ac:dyDescent="0.35">
      <c r="A394" s="362">
        <v>392</v>
      </c>
      <c r="B394" s="362" t="s">
        <v>1404</v>
      </c>
      <c r="C394" s="362">
        <v>472</v>
      </c>
      <c r="D394" s="362" t="s">
        <v>172</v>
      </c>
      <c r="E394" s="362"/>
      <c r="F394" s="362" t="s">
        <v>63</v>
      </c>
      <c r="G394" s="362" t="s">
        <v>63</v>
      </c>
      <c r="H394" s="362" t="s">
        <v>63</v>
      </c>
      <c r="I394" s="362" t="s">
        <v>63</v>
      </c>
      <c r="J394" s="361" t="s">
        <v>1405</v>
      </c>
      <c r="K394" s="362"/>
      <c r="L394" s="362" t="s">
        <v>90</v>
      </c>
      <c r="M394" s="362" t="s">
        <v>9</v>
      </c>
      <c r="N394" s="362" t="s">
        <v>90</v>
      </c>
      <c r="O394" s="362" t="s">
        <v>90</v>
      </c>
      <c r="P394" s="482"/>
      <c r="Q394" s="362"/>
      <c r="R394" s="362"/>
      <c r="S394" s="362"/>
      <c r="T394" s="362"/>
      <c r="U394" s="362"/>
      <c r="V394" s="362"/>
      <c r="W394" s="362"/>
      <c r="X394" s="362"/>
      <c r="Y394" s="362"/>
      <c r="Z394" s="362"/>
      <c r="AA394" s="366"/>
      <c r="AB394" s="367"/>
      <c r="AC394" s="362" t="s">
        <v>19</v>
      </c>
      <c r="AD394" s="362" t="s">
        <v>8</v>
      </c>
      <c r="AE394" s="362">
        <v>0</v>
      </c>
      <c r="AF394" s="362" t="s">
        <v>6160</v>
      </c>
      <c r="AG394" s="362" t="b">
        <v>1</v>
      </c>
      <c r="AH394" s="362"/>
      <c r="AI394" s="362"/>
      <c r="AJ394" s="362"/>
      <c r="AK394" s="362"/>
      <c r="AL394" s="362"/>
      <c r="AM394" s="368"/>
      <c r="AN394" s="361" t="s">
        <v>1406</v>
      </c>
      <c r="AO394" s="445" t="s">
        <v>539</v>
      </c>
      <c r="AP394" s="445" t="s">
        <v>5841</v>
      </c>
      <c r="AQ394" s="445" t="s">
        <v>5840</v>
      </c>
    </row>
    <row r="395" spans="1:43" ht="14.5" hidden="1" x14ac:dyDescent="0.35">
      <c r="A395" s="362">
        <v>393</v>
      </c>
      <c r="B395" s="362">
        <v>394</v>
      </c>
      <c r="C395" s="362">
        <v>472</v>
      </c>
      <c r="D395" s="362" t="s">
        <v>172</v>
      </c>
      <c r="E395" s="362"/>
      <c r="F395" s="362"/>
      <c r="G395" s="362"/>
      <c r="H395" s="362" t="s">
        <v>60</v>
      </c>
      <c r="I395" s="362" t="s">
        <v>1407</v>
      </c>
      <c r="J395" s="361" t="s">
        <v>1408</v>
      </c>
      <c r="K395" s="361"/>
      <c r="L395" s="362" t="s">
        <v>90</v>
      </c>
      <c r="M395" s="362" t="s">
        <v>9</v>
      </c>
      <c r="N395" s="362" t="s">
        <v>90</v>
      </c>
      <c r="O395" s="362" t="s">
        <v>90</v>
      </c>
      <c r="P395" s="482"/>
      <c r="Q395" s="362"/>
      <c r="R395" s="362"/>
      <c r="S395" s="362"/>
      <c r="T395" s="362"/>
      <c r="U395" s="362"/>
      <c r="V395" s="362"/>
      <c r="W395" s="362"/>
      <c r="X395" s="362"/>
      <c r="Y395" s="362"/>
      <c r="Z395" s="362"/>
      <c r="AA395" s="366"/>
      <c r="AB395" s="367"/>
      <c r="AC395" s="362" t="s">
        <v>13</v>
      </c>
      <c r="AD395" s="362" t="s">
        <v>8</v>
      </c>
      <c r="AE395" s="362"/>
      <c r="AF395" s="362"/>
      <c r="AG395" s="362"/>
      <c r="AH395" s="362"/>
      <c r="AI395" s="362"/>
      <c r="AJ395" s="362"/>
      <c r="AK395" s="362"/>
      <c r="AL395" s="362"/>
      <c r="AM395" s="368">
        <v>45846</v>
      </c>
      <c r="AN395" s="361" t="s">
        <v>1409</v>
      </c>
      <c r="AO395" s="445" t="s">
        <v>539</v>
      </c>
      <c r="AP395" s="445" t="s">
        <v>5841</v>
      </c>
      <c r="AQ395" s="445" t="s">
        <v>5840</v>
      </c>
    </row>
    <row r="396" spans="1:43" ht="14.5" hidden="1" x14ac:dyDescent="0.35">
      <c r="A396" s="362">
        <v>394</v>
      </c>
      <c r="B396" s="362" t="s">
        <v>6422</v>
      </c>
      <c r="C396" s="362">
        <v>472</v>
      </c>
      <c r="D396" s="362" t="s">
        <v>172</v>
      </c>
      <c r="E396" s="362"/>
      <c r="F396" s="362"/>
      <c r="G396" s="362"/>
      <c r="H396" s="362" t="s">
        <v>64</v>
      </c>
      <c r="I396" s="362" t="s">
        <v>1410</v>
      </c>
      <c r="J396" s="361" t="s">
        <v>1411</v>
      </c>
      <c r="K396" s="362"/>
      <c r="L396" s="362" t="s">
        <v>90</v>
      </c>
      <c r="M396" s="362" t="s">
        <v>9</v>
      </c>
      <c r="N396" s="362" t="s">
        <v>90</v>
      </c>
      <c r="O396" s="362" t="s">
        <v>90</v>
      </c>
      <c r="P396" s="482" t="s">
        <v>1412</v>
      </c>
      <c r="Q396" s="362"/>
      <c r="R396" s="362"/>
      <c r="S396" s="362"/>
      <c r="T396" s="362"/>
      <c r="U396" s="362"/>
      <c r="V396" s="362"/>
      <c r="W396" s="362"/>
      <c r="X396" s="362"/>
      <c r="Y396" s="362"/>
      <c r="Z396" s="362"/>
      <c r="AA396" s="366"/>
      <c r="AB396" s="362"/>
      <c r="AC396" s="362" t="s">
        <v>13</v>
      </c>
      <c r="AD396" s="362" t="s">
        <v>8</v>
      </c>
      <c r="AE396" s="362"/>
      <c r="AF396" s="362"/>
      <c r="AG396" s="362"/>
      <c r="AH396" s="362"/>
      <c r="AI396" s="362"/>
      <c r="AJ396" s="362"/>
      <c r="AK396" s="362"/>
      <c r="AL396" s="362"/>
      <c r="AM396" s="368">
        <v>45846</v>
      </c>
      <c r="AN396" s="361" t="s">
        <v>680</v>
      </c>
      <c r="AO396" s="445" t="s">
        <v>539</v>
      </c>
      <c r="AP396" s="445" t="s">
        <v>5841</v>
      </c>
      <c r="AQ396" s="445" t="s">
        <v>5841</v>
      </c>
    </row>
    <row r="397" spans="1:43" ht="14.5" hidden="1" x14ac:dyDescent="0.35">
      <c r="A397" s="362">
        <v>395</v>
      </c>
      <c r="B397" s="362">
        <v>396</v>
      </c>
      <c r="C397" s="362">
        <v>472</v>
      </c>
      <c r="D397" s="362" t="s">
        <v>172</v>
      </c>
      <c r="E397" s="362"/>
      <c r="F397" s="362"/>
      <c r="G397" s="362"/>
      <c r="H397" s="362" t="s">
        <v>64</v>
      </c>
      <c r="I397" s="362" t="s">
        <v>1414</v>
      </c>
      <c r="J397" s="361" t="s">
        <v>1415</v>
      </c>
      <c r="K397" s="362"/>
      <c r="L397" s="362" t="s">
        <v>90</v>
      </c>
      <c r="M397" s="362" t="s">
        <v>9</v>
      </c>
      <c r="N397" s="362" t="s">
        <v>90</v>
      </c>
      <c r="O397" s="362" t="s">
        <v>90</v>
      </c>
      <c r="P397" s="482" t="s">
        <v>1416</v>
      </c>
      <c r="Q397" s="362"/>
      <c r="R397" s="362"/>
      <c r="S397" s="362"/>
      <c r="T397" s="362"/>
      <c r="U397" s="362"/>
      <c r="V397" s="362"/>
      <c r="W397" s="362"/>
      <c r="X397" s="362"/>
      <c r="Y397" s="362"/>
      <c r="Z397" s="362"/>
      <c r="AA397" s="366"/>
      <c r="AB397" s="367"/>
      <c r="AC397" s="362" t="s">
        <v>13</v>
      </c>
      <c r="AD397" s="362" t="s">
        <v>8</v>
      </c>
      <c r="AE397" s="362"/>
      <c r="AF397" s="362"/>
      <c r="AG397" s="362"/>
      <c r="AH397" s="362"/>
      <c r="AI397" s="362"/>
      <c r="AJ397" s="362"/>
      <c r="AK397" s="362"/>
      <c r="AL397" s="362"/>
      <c r="AM397" s="368">
        <v>45846</v>
      </c>
      <c r="AN397" s="361" t="s">
        <v>1305</v>
      </c>
      <c r="AO397" s="445" t="s">
        <v>539</v>
      </c>
      <c r="AP397" s="445" t="s">
        <v>5841</v>
      </c>
      <c r="AQ397" s="445" t="s">
        <v>5840</v>
      </c>
    </row>
    <row r="398" spans="1:43" ht="14.5" hidden="1" x14ac:dyDescent="0.35">
      <c r="A398" s="362">
        <v>396</v>
      </c>
      <c r="B398" s="362">
        <v>397</v>
      </c>
      <c r="C398" s="362">
        <v>472</v>
      </c>
      <c r="D398" s="362" t="s">
        <v>172</v>
      </c>
      <c r="E398" s="362"/>
      <c r="F398" s="362"/>
      <c r="G398" s="362"/>
      <c r="H398" s="362" t="s">
        <v>64</v>
      </c>
      <c r="I398" s="362" t="s">
        <v>14</v>
      </c>
      <c r="J398" s="361" t="s">
        <v>1417</v>
      </c>
      <c r="K398" s="362"/>
      <c r="L398" s="362" t="s">
        <v>90</v>
      </c>
      <c r="M398" s="362" t="s">
        <v>9</v>
      </c>
      <c r="N398" s="362" t="s">
        <v>90</v>
      </c>
      <c r="O398" s="362" t="s">
        <v>90</v>
      </c>
      <c r="P398" s="482" t="s">
        <v>1418</v>
      </c>
      <c r="Q398" s="362"/>
      <c r="R398" s="362"/>
      <c r="S398" s="362"/>
      <c r="T398" s="362"/>
      <c r="U398" s="362"/>
      <c r="V398" s="362"/>
      <c r="W398" s="362"/>
      <c r="X398" s="362"/>
      <c r="Y398" s="362"/>
      <c r="Z398" s="362"/>
      <c r="AA398" s="366"/>
      <c r="AB398" s="367"/>
      <c r="AC398" s="362" t="s">
        <v>13</v>
      </c>
      <c r="AD398" s="362" t="s">
        <v>8</v>
      </c>
      <c r="AE398" s="362"/>
      <c r="AF398" s="362"/>
      <c r="AG398" s="362"/>
      <c r="AH398" s="362"/>
      <c r="AI398" s="362"/>
      <c r="AJ398" s="362"/>
      <c r="AK398" s="362"/>
      <c r="AL398" s="362"/>
      <c r="AM398" s="368">
        <v>45846</v>
      </c>
      <c r="AN398" s="361" t="s">
        <v>1305</v>
      </c>
      <c r="AO398" s="445" t="s">
        <v>539</v>
      </c>
      <c r="AP398" s="445" t="s">
        <v>5841</v>
      </c>
      <c r="AQ398" s="445" t="s">
        <v>5840</v>
      </c>
    </row>
    <row r="399" spans="1:43" ht="29" hidden="1" x14ac:dyDescent="0.35">
      <c r="A399" s="362">
        <v>397</v>
      </c>
      <c r="B399" s="362">
        <v>398</v>
      </c>
      <c r="C399" s="362">
        <v>472</v>
      </c>
      <c r="D399" s="362" t="s">
        <v>172</v>
      </c>
      <c r="E399" s="362"/>
      <c r="F399" s="362"/>
      <c r="G399" s="362"/>
      <c r="H399" s="362" t="s">
        <v>26</v>
      </c>
      <c r="I399" s="362" t="s">
        <v>105</v>
      </c>
      <c r="J399" s="361" t="s">
        <v>1419</v>
      </c>
      <c r="K399" s="362"/>
      <c r="L399" s="362" t="s">
        <v>90</v>
      </c>
      <c r="M399" s="362" t="s">
        <v>180</v>
      </c>
      <c r="N399" s="362" t="s">
        <v>90</v>
      </c>
      <c r="O399" s="362" t="s">
        <v>90</v>
      </c>
      <c r="P399" s="482"/>
      <c r="Q399" s="362"/>
      <c r="R399" s="362"/>
      <c r="S399" s="362"/>
      <c r="T399" s="362"/>
      <c r="U399" s="362"/>
      <c r="V399" s="362"/>
      <c r="W399" s="362"/>
      <c r="X399" s="362"/>
      <c r="Y399" s="362"/>
      <c r="Z399" s="362"/>
      <c r="AA399" s="366"/>
      <c r="AB399" s="367"/>
      <c r="AC399" s="362" t="s">
        <v>26</v>
      </c>
      <c r="AD399" s="362" t="s">
        <v>8</v>
      </c>
      <c r="AE399" s="362"/>
      <c r="AF399" s="362"/>
      <c r="AG399" s="362"/>
      <c r="AH399" s="362"/>
      <c r="AI399" s="362"/>
      <c r="AJ399" s="362"/>
      <c r="AK399" s="362"/>
      <c r="AL399" s="362"/>
      <c r="AM399" s="368">
        <v>45777</v>
      </c>
      <c r="AN399" s="361" t="s">
        <v>1420</v>
      </c>
      <c r="AO399" s="445" t="s">
        <v>539</v>
      </c>
      <c r="AP399" s="445" t="s">
        <v>5841</v>
      </c>
      <c r="AQ399" s="445" t="s">
        <v>5841</v>
      </c>
    </row>
    <row r="400" spans="1:43" ht="87" hidden="1" x14ac:dyDescent="0.35">
      <c r="A400" s="362">
        <v>398</v>
      </c>
      <c r="B400" s="362">
        <v>399</v>
      </c>
      <c r="C400" s="362">
        <v>472</v>
      </c>
      <c r="D400" s="362" t="s">
        <v>172</v>
      </c>
      <c r="E400" s="362"/>
      <c r="F400" s="362"/>
      <c r="G400" s="362"/>
      <c r="H400" s="362" t="s">
        <v>26</v>
      </c>
      <c r="I400" s="362" t="s">
        <v>105</v>
      </c>
      <c r="J400" s="361" t="s">
        <v>1421</v>
      </c>
      <c r="K400" s="362"/>
      <c r="L400" s="362" t="s">
        <v>90</v>
      </c>
      <c r="M400" s="362" t="s">
        <v>9</v>
      </c>
      <c r="N400" s="362" t="s">
        <v>725</v>
      </c>
      <c r="O400" s="362" t="s">
        <v>772</v>
      </c>
      <c r="P400" s="482" t="s">
        <v>1422</v>
      </c>
      <c r="Q400" s="362"/>
      <c r="R400" s="362"/>
      <c r="S400" s="362"/>
      <c r="T400" s="362"/>
      <c r="U400" s="362"/>
      <c r="V400" s="362"/>
      <c r="W400" s="362"/>
      <c r="X400" s="362"/>
      <c r="Y400" s="362"/>
      <c r="Z400" s="362"/>
      <c r="AA400" s="366"/>
      <c r="AB400" s="370"/>
      <c r="AC400" s="362" t="s">
        <v>26</v>
      </c>
      <c r="AD400" s="362" t="s">
        <v>8</v>
      </c>
      <c r="AE400" s="362"/>
      <c r="AF400" s="362"/>
      <c r="AG400" s="362"/>
      <c r="AH400" s="362"/>
      <c r="AI400" s="362"/>
      <c r="AJ400" s="362"/>
      <c r="AK400" s="362"/>
      <c r="AL400" s="362"/>
      <c r="AM400" s="368">
        <v>45920</v>
      </c>
      <c r="AN400" s="379" t="s">
        <v>1423</v>
      </c>
      <c r="AO400" s="445" t="s">
        <v>539</v>
      </c>
      <c r="AP400" s="445" t="s">
        <v>5841</v>
      </c>
      <c r="AQ400" s="445" t="s">
        <v>5840</v>
      </c>
    </row>
    <row r="401" spans="1:43" ht="14.5" hidden="1" x14ac:dyDescent="0.35">
      <c r="A401" s="362">
        <v>399</v>
      </c>
      <c r="B401" s="362" t="s">
        <v>6423</v>
      </c>
      <c r="C401" s="362">
        <v>472</v>
      </c>
      <c r="D401" s="362" t="s">
        <v>172</v>
      </c>
      <c r="E401" s="362"/>
      <c r="F401" s="362"/>
      <c r="G401" s="362"/>
      <c r="H401" s="362" t="s">
        <v>26</v>
      </c>
      <c r="I401" s="362" t="s">
        <v>105</v>
      </c>
      <c r="J401" s="361" t="s">
        <v>1424</v>
      </c>
      <c r="K401" s="362"/>
      <c r="L401" s="362" t="s">
        <v>90</v>
      </c>
      <c r="M401" s="362" t="s">
        <v>180</v>
      </c>
      <c r="N401" s="362" t="s">
        <v>90</v>
      </c>
      <c r="O401" s="362" t="s">
        <v>90</v>
      </c>
      <c r="P401" s="482"/>
      <c r="Q401" s="362"/>
      <c r="R401" s="362"/>
      <c r="S401" s="362"/>
      <c r="T401" s="362"/>
      <c r="U401" s="362"/>
      <c r="V401" s="362"/>
      <c r="W401" s="362"/>
      <c r="X401" s="362"/>
      <c r="Y401" s="362"/>
      <c r="Z401" s="362"/>
      <c r="AA401" s="366"/>
      <c r="AB401" s="367"/>
      <c r="AC401" s="362" t="s">
        <v>26</v>
      </c>
      <c r="AD401" s="362" t="s">
        <v>8</v>
      </c>
      <c r="AE401" s="362"/>
      <c r="AF401" s="362"/>
      <c r="AG401" s="362"/>
      <c r="AH401" s="362"/>
      <c r="AI401" s="362"/>
      <c r="AJ401" s="362"/>
      <c r="AK401" s="362"/>
      <c r="AL401" s="362"/>
      <c r="AM401" s="368">
        <v>45777</v>
      </c>
      <c r="AN401" s="361" t="s">
        <v>731</v>
      </c>
      <c r="AO401" s="445" t="s">
        <v>539</v>
      </c>
      <c r="AP401" s="445" t="s">
        <v>5841</v>
      </c>
      <c r="AQ401" s="445" t="s">
        <v>8</v>
      </c>
    </row>
    <row r="402" spans="1:43" ht="29" hidden="1" x14ac:dyDescent="0.35">
      <c r="A402" s="362">
        <v>400</v>
      </c>
      <c r="B402" s="362">
        <v>401</v>
      </c>
      <c r="C402" s="362">
        <v>472</v>
      </c>
      <c r="D402" s="362" t="s">
        <v>172</v>
      </c>
      <c r="E402" s="362"/>
      <c r="F402" s="362"/>
      <c r="G402" s="362"/>
      <c r="H402" s="362" t="s">
        <v>26</v>
      </c>
      <c r="I402" s="362" t="s">
        <v>105</v>
      </c>
      <c r="J402" s="361" t="s">
        <v>1425</v>
      </c>
      <c r="K402" s="362"/>
      <c r="L402" s="362" t="s">
        <v>90</v>
      </c>
      <c r="M402" s="362" t="s">
        <v>180</v>
      </c>
      <c r="N402" s="362" t="s">
        <v>90</v>
      </c>
      <c r="O402" s="362" t="s">
        <v>90</v>
      </c>
      <c r="P402" s="482"/>
      <c r="Q402" s="362"/>
      <c r="R402" s="362"/>
      <c r="S402" s="362"/>
      <c r="T402" s="362"/>
      <c r="U402" s="362"/>
      <c r="V402" s="362"/>
      <c r="W402" s="362"/>
      <c r="X402" s="362"/>
      <c r="Y402" s="362"/>
      <c r="Z402" s="362"/>
      <c r="AA402" s="366"/>
      <c r="AB402" s="367"/>
      <c r="AC402" s="362" t="s">
        <v>26</v>
      </c>
      <c r="AD402" s="362" t="s">
        <v>8</v>
      </c>
      <c r="AE402" s="362"/>
      <c r="AF402" s="362"/>
      <c r="AG402" s="362"/>
      <c r="AH402" s="362"/>
      <c r="AI402" s="362"/>
      <c r="AJ402" s="362"/>
      <c r="AK402" s="362"/>
      <c r="AL402" s="362"/>
      <c r="AM402" s="368">
        <v>45777</v>
      </c>
      <c r="AN402" s="361" t="s">
        <v>731</v>
      </c>
      <c r="AO402" s="445" t="s">
        <v>539</v>
      </c>
      <c r="AP402" s="445" t="s">
        <v>5841</v>
      </c>
      <c r="AQ402" s="445" t="s">
        <v>5841</v>
      </c>
    </row>
    <row r="403" spans="1:43" ht="29" hidden="1" x14ac:dyDescent="0.35">
      <c r="A403" s="362">
        <v>401</v>
      </c>
      <c r="B403" s="362">
        <v>402</v>
      </c>
      <c r="C403" s="362">
        <v>472</v>
      </c>
      <c r="D403" s="362" t="s">
        <v>172</v>
      </c>
      <c r="E403" s="362"/>
      <c r="F403" s="362"/>
      <c r="G403" s="362"/>
      <c r="H403" s="362" t="s">
        <v>26</v>
      </c>
      <c r="I403" s="362" t="s">
        <v>105</v>
      </c>
      <c r="J403" s="361" t="s">
        <v>1426</v>
      </c>
      <c r="K403" s="362"/>
      <c r="L403" s="362" t="s">
        <v>90</v>
      </c>
      <c r="M403" s="362" t="s">
        <v>180</v>
      </c>
      <c r="N403" s="362" t="s">
        <v>90</v>
      </c>
      <c r="O403" s="362" t="s">
        <v>90</v>
      </c>
      <c r="P403" s="482"/>
      <c r="Q403" s="362"/>
      <c r="R403" s="362"/>
      <c r="S403" s="362"/>
      <c r="T403" s="362"/>
      <c r="U403" s="362"/>
      <c r="V403" s="362"/>
      <c r="W403" s="362"/>
      <c r="X403" s="362"/>
      <c r="Y403" s="362"/>
      <c r="Z403" s="362"/>
      <c r="AA403" s="366"/>
      <c r="AB403" s="367"/>
      <c r="AC403" s="362" t="s">
        <v>26</v>
      </c>
      <c r="AD403" s="362" t="s">
        <v>8</v>
      </c>
      <c r="AE403" s="362"/>
      <c r="AF403" s="362"/>
      <c r="AG403" s="362"/>
      <c r="AH403" s="362"/>
      <c r="AI403" s="362"/>
      <c r="AJ403" s="362"/>
      <c r="AK403" s="362"/>
      <c r="AL403" s="362"/>
      <c r="AM403" s="368">
        <v>45777</v>
      </c>
      <c r="AN403" s="361" t="s">
        <v>731</v>
      </c>
      <c r="AO403" s="445" t="s">
        <v>539</v>
      </c>
      <c r="AP403" s="445" t="s">
        <v>5841</v>
      </c>
      <c r="AQ403" s="445" t="s">
        <v>5841</v>
      </c>
    </row>
    <row r="404" spans="1:43" ht="14.5" hidden="1" x14ac:dyDescent="0.35">
      <c r="A404" s="362">
        <v>402</v>
      </c>
      <c r="B404" s="362">
        <v>403</v>
      </c>
      <c r="C404" s="362">
        <v>472</v>
      </c>
      <c r="D404" s="362" t="s">
        <v>172</v>
      </c>
      <c r="E404" s="362"/>
      <c r="F404" s="362"/>
      <c r="G404" s="362"/>
      <c r="H404" s="362" t="s">
        <v>26</v>
      </c>
      <c r="I404" s="362" t="s">
        <v>105</v>
      </c>
      <c r="J404" s="361" t="s">
        <v>1427</v>
      </c>
      <c r="K404" s="362"/>
      <c r="L404" s="362" t="s">
        <v>90</v>
      </c>
      <c r="M404" s="362" t="s">
        <v>180</v>
      </c>
      <c r="N404" s="362" t="s">
        <v>90</v>
      </c>
      <c r="O404" s="362" t="s">
        <v>90</v>
      </c>
      <c r="P404" s="482"/>
      <c r="Q404" s="362"/>
      <c r="R404" s="362"/>
      <c r="S404" s="362"/>
      <c r="T404" s="362"/>
      <c r="U404" s="362"/>
      <c r="V404" s="362"/>
      <c r="W404" s="362"/>
      <c r="X404" s="362"/>
      <c r="Y404" s="362"/>
      <c r="Z404" s="362"/>
      <c r="AA404" s="366"/>
      <c r="AB404" s="367"/>
      <c r="AC404" s="362" t="s">
        <v>26</v>
      </c>
      <c r="AD404" s="362" t="s">
        <v>8</v>
      </c>
      <c r="AE404" s="362"/>
      <c r="AF404" s="362"/>
      <c r="AG404" s="362"/>
      <c r="AH404" s="362"/>
      <c r="AI404" s="362"/>
      <c r="AJ404" s="362"/>
      <c r="AK404" s="362"/>
      <c r="AL404" s="362"/>
      <c r="AM404" s="368">
        <v>45777</v>
      </c>
      <c r="AN404" s="361" t="s">
        <v>731</v>
      </c>
      <c r="AO404" s="445" t="s">
        <v>539</v>
      </c>
      <c r="AP404" s="445" t="s">
        <v>5841</v>
      </c>
      <c r="AQ404" s="445" t="s">
        <v>5841</v>
      </c>
    </row>
    <row r="405" spans="1:43" ht="14.5" hidden="1" x14ac:dyDescent="0.35">
      <c r="A405" s="362">
        <v>403</v>
      </c>
      <c r="B405" s="362">
        <v>404</v>
      </c>
      <c r="C405" s="362">
        <v>472</v>
      </c>
      <c r="D405" s="362" t="s">
        <v>172</v>
      </c>
      <c r="E405" s="362"/>
      <c r="F405" s="362"/>
      <c r="G405" s="362"/>
      <c r="H405" s="362" t="s">
        <v>26</v>
      </c>
      <c r="I405" s="362" t="s">
        <v>105</v>
      </c>
      <c r="J405" s="361" t="s">
        <v>1428</v>
      </c>
      <c r="K405" s="362"/>
      <c r="L405" s="362" t="s">
        <v>90</v>
      </c>
      <c r="M405" s="362" t="s">
        <v>180</v>
      </c>
      <c r="N405" s="362" t="s">
        <v>90</v>
      </c>
      <c r="O405" s="362" t="s">
        <v>90</v>
      </c>
      <c r="P405" s="482"/>
      <c r="Q405" s="362"/>
      <c r="R405" s="362"/>
      <c r="S405" s="362"/>
      <c r="T405" s="362"/>
      <c r="U405" s="362"/>
      <c r="V405" s="362"/>
      <c r="W405" s="362"/>
      <c r="X405" s="362"/>
      <c r="Y405" s="362"/>
      <c r="Z405" s="362"/>
      <c r="AA405" s="366"/>
      <c r="AB405" s="367"/>
      <c r="AC405" s="362" t="s">
        <v>26</v>
      </c>
      <c r="AD405" s="362" t="s">
        <v>8</v>
      </c>
      <c r="AE405" s="362"/>
      <c r="AF405" s="362"/>
      <c r="AG405" s="362"/>
      <c r="AH405" s="362"/>
      <c r="AI405" s="362"/>
      <c r="AJ405" s="362"/>
      <c r="AK405" s="362"/>
      <c r="AL405" s="362"/>
      <c r="AM405" s="368">
        <v>45777</v>
      </c>
      <c r="AN405" s="361" t="s">
        <v>731</v>
      </c>
      <c r="AO405" s="445" t="s">
        <v>539</v>
      </c>
      <c r="AP405" s="445" t="s">
        <v>5841</v>
      </c>
      <c r="AQ405" s="445" t="s">
        <v>5841</v>
      </c>
    </row>
    <row r="406" spans="1:43" ht="29" hidden="1" x14ac:dyDescent="0.35">
      <c r="A406" s="362">
        <v>404</v>
      </c>
      <c r="B406" s="362">
        <v>405</v>
      </c>
      <c r="C406" s="362">
        <v>472</v>
      </c>
      <c r="D406" s="362" t="s">
        <v>172</v>
      </c>
      <c r="E406" s="362"/>
      <c r="F406" s="362"/>
      <c r="G406" s="362"/>
      <c r="H406" s="362" t="s">
        <v>26</v>
      </c>
      <c r="I406" s="362" t="s">
        <v>105</v>
      </c>
      <c r="J406" s="361" t="s">
        <v>1429</v>
      </c>
      <c r="K406" s="362"/>
      <c r="L406" s="362" t="s">
        <v>90</v>
      </c>
      <c r="M406" s="362" t="s">
        <v>180</v>
      </c>
      <c r="N406" s="362" t="s">
        <v>90</v>
      </c>
      <c r="O406" s="362" t="s">
        <v>90</v>
      </c>
      <c r="P406" s="482"/>
      <c r="Q406" s="362"/>
      <c r="R406" s="362"/>
      <c r="S406" s="362"/>
      <c r="T406" s="362"/>
      <c r="U406" s="362"/>
      <c r="V406" s="362"/>
      <c r="W406" s="362"/>
      <c r="X406" s="362"/>
      <c r="Y406" s="362"/>
      <c r="Z406" s="362"/>
      <c r="AA406" s="366"/>
      <c r="AB406" s="367"/>
      <c r="AC406" s="362" t="s">
        <v>26</v>
      </c>
      <c r="AD406" s="362" t="s">
        <v>8</v>
      </c>
      <c r="AE406" s="362"/>
      <c r="AF406" s="362"/>
      <c r="AG406" s="362"/>
      <c r="AH406" s="362"/>
      <c r="AI406" s="362"/>
      <c r="AJ406" s="362"/>
      <c r="AK406" s="362"/>
      <c r="AL406" s="362"/>
      <c r="AM406" s="368">
        <v>45777</v>
      </c>
      <c r="AN406" s="361" t="s">
        <v>731</v>
      </c>
      <c r="AO406" s="445" t="s">
        <v>539</v>
      </c>
      <c r="AP406" s="445" t="s">
        <v>5841</v>
      </c>
      <c r="AQ406" s="445" t="s">
        <v>5841</v>
      </c>
    </row>
    <row r="407" spans="1:43" ht="14.5" hidden="1" x14ac:dyDescent="0.35">
      <c r="A407" s="362">
        <v>405</v>
      </c>
      <c r="B407" s="362">
        <v>406</v>
      </c>
      <c r="C407" s="362">
        <v>472</v>
      </c>
      <c r="D407" s="362" t="s">
        <v>172</v>
      </c>
      <c r="E407" s="362"/>
      <c r="F407" s="362"/>
      <c r="G407" s="362"/>
      <c r="H407" s="362" t="s">
        <v>26</v>
      </c>
      <c r="I407" s="362" t="s">
        <v>105</v>
      </c>
      <c r="J407" s="361" t="s">
        <v>1430</v>
      </c>
      <c r="K407" s="362"/>
      <c r="L407" s="362" t="s">
        <v>90</v>
      </c>
      <c r="M407" s="362" t="s">
        <v>180</v>
      </c>
      <c r="N407" s="362" t="s">
        <v>90</v>
      </c>
      <c r="O407" s="362" t="s">
        <v>90</v>
      </c>
      <c r="P407" s="482"/>
      <c r="Q407" s="362"/>
      <c r="R407" s="362"/>
      <c r="S407" s="362"/>
      <c r="T407" s="362"/>
      <c r="U407" s="362"/>
      <c r="V407" s="362"/>
      <c r="W407" s="362"/>
      <c r="X407" s="362"/>
      <c r="Y407" s="362"/>
      <c r="Z407" s="362"/>
      <c r="AA407" s="366"/>
      <c r="AB407" s="367"/>
      <c r="AC407" s="362" t="s">
        <v>26</v>
      </c>
      <c r="AD407" s="362" t="s">
        <v>8</v>
      </c>
      <c r="AE407" s="362"/>
      <c r="AF407" s="362"/>
      <c r="AG407" s="362"/>
      <c r="AH407" s="362"/>
      <c r="AI407" s="362"/>
      <c r="AJ407" s="362"/>
      <c r="AK407" s="362"/>
      <c r="AL407" s="362"/>
      <c r="AM407" s="368">
        <v>45777</v>
      </c>
      <c r="AN407" s="361" t="s">
        <v>731</v>
      </c>
      <c r="AO407" s="445" t="s">
        <v>539</v>
      </c>
      <c r="AP407" s="445" t="s">
        <v>5841</v>
      </c>
      <c r="AQ407" s="445" t="s">
        <v>5841</v>
      </c>
    </row>
    <row r="408" spans="1:43" ht="72.5" hidden="1" x14ac:dyDescent="0.35">
      <c r="A408" s="362">
        <v>406</v>
      </c>
      <c r="B408" s="362">
        <v>407</v>
      </c>
      <c r="C408" s="362">
        <v>472</v>
      </c>
      <c r="D408" s="362" t="s">
        <v>172</v>
      </c>
      <c r="E408" s="362"/>
      <c r="F408" s="362"/>
      <c r="G408" s="362"/>
      <c r="H408" s="362" t="s">
        <v>26</v>
      </c>
      <c r="I408" s="362" t="s">
        <v>105</v>
      </c>
      <c r="J408" s="361" t="s">
        <v>1431</v>
      </c>
      <c r="K408" s="362"/>
      <c r="L408" s="362" t="s">
        <v>90</v>
      </c>
      <c r="M408" s="362" t="s">
        <v>9</v>
      </c>
      <c r="N408" s="362" t="s">
        <v>725</v>
      </c>
      <c r="O408" s="362" t="s">
        <v>1432</v>
      </c>
      <c r="P408" s="482" t="s">
        <v>6424</v>
      </c>
      <c r="Q408" s="362" t="s">
        <v>6425</v>
      </c>
      <c r="R408" s="362" t="s">
        <v>6426</v>
      </c>
      <c r="S408" s="362" t="s">
        <v>6427</v>
      </c>
      <c r="T408" s="362" t="s">
        <v>6428</v>
      </c>
      <c r="U408" s="361" t="s">
        <v>6429</v>
      </c>
      <c r="V408" s="361"/>
      <c r="W408" s="362" t="s">
        <v>6430</v>
      </c>
      <c r="X408" s="362" t="s">
        <v>6297</v>
      </c>
      <c r="Y408" s="362"/>
      <c r="Z408" s="362"/>
      <c r="AA408" s="366" t="s">
        <v>6123</v>
      </c>
      <c r="AB408" s="362" t="s">
        <v>6431</v>
      </c>
      <c r="AC408" s="362" t="s">
        <v>26</v>
      </c>
      <c r="AD408" s="362" t="s">
        <v>40</v>
      </c>
      <c r="AE408" s="362"/>
      <c r="AF408" s="362"/>
      <c r="AG408" s="362"/>
      <c r="AH408" s="362"/>
      <c r="AI408" s="362" t="s">
        <v>6432</v>
      </c>
      <c r="AJ408" s="362"/>
      <c r="AK408" s="362"/>
      <c r="AL408" s="362"/>
      <c r="AM408" s="362"/>
      <c r="AN408" s="361"/>
      <c r="AO408" s="445" t="s">
        <v>9</v>
      </c>
      <c r="AP408" s="445" t="s">
        <v>9</v>
      </c>
      <c r="AQ408" s="445" t="s">
        <v>9</v>
      </c>
    </row>
    <row r="409" spans="1:43" ht="29" hidden="1" x14ac:dyDescent="0.35">
      <c r="A409" s="362">
        <v>407</v>
      </c>
      <c r="B409" s="362">
        <v>408</v>
      </c>
      <c r="C409" s="362">
        <v>472</v>
      </c>
      <c r="D409" s="362" t="s">
        <v>172</v>
      </c>
      <c r="E409" s="362"/>
      <c r="F409" s="362"/>
      <c r="G409" s="362"/>
      <c r="H409" s="362" t="s">
        <v>26</v>
      </c>
      <c r="I409" s="362" t="s">
        <v>105</v>
      </c>
      <c r="J409" s="361" t="s">
        <v>1435</v>
      </c>
      <c r="K409" s="362"/>
      <c r="L409" s="362" t="s">
        <v>90</v>
      </c>
      <c r="M409" s="362" t="s">
        <v>180</v>
      </c>
      <c r="N409" s="362" t="s">
        <v>90</v>
      </c>
      <c r="O409" s="362" t="s">
        <v>90</v>
      </c>
      <c r="P409" s="482"/>
      <c r="Q409" s="362"/>
      <c r="R409" s="362"/>
      <c r="S409" s="362"/>
      <c r="T409" s="362"/>
      <c r="U409" s="362"/>
      <c r="V409" s="362"/>
      <c r="W409" s="362"/>
      <c r="X409" s="362"/>
      <c r="Y409" s="362"/>
      <c r="Z409" s="362"/>
      <c r="AA409" s="366"/>
      <c r="AB409" s="367"/>
      <c r="AC409" s="362" t="s">
        <v>26</v>
      </c>
      <c r="AD409" s="362" t="s">
        <v>8</v>
      </c>
      <c r="AE409" s="362"/>
      <c r="AF409" s="362"/>
      <c r="AG409" s="362"/>
      <c r="AH409" s="362"/>
      <c r="AI409" s="362"/>
      <c r="AJ409" s="362"/>
      <c r="AK409" s="362"/>
      <c r="AL409" s="362"/>
      <c r="AM409" s="368">
        <v>45777</v>
      </c>
      <c r="AN409" s="361" t="s">
        <v>1436</v>
      </c>
      <c r="AO409" s="445" t="s">
        <v>539</v>
      </c>
      <c r="AP409" s="445" t="s">
        <v>5841</v>
      </c>
      <c r="AQ409" s="445" t="s">
        <v>5841</v>
      </c>
    </row>
    <row r="410" spans="1:43" ht="14.5" hidden="1" x14ac:dyDescent="0.35">
      <c r="A410" s="362">
        <v>408</v>
      </c>
      <c r="B410" s="362">
        <v>409</v>
      </c>
      <c r="C410" s="362">
        <v>472</v>
      </c>
      <c r="D410" s="362" t="s">
        <v>172</v>
      </c>
      <c r="E410" s="362"/>
      <c r="F410" s="362"/>
      <c r="G410" s="362"/>
      <c r="H410" s="362" t="s">
        <v>26</v>
      </c>
      <c r="I410" s="362" t="s">
        <v>105</v>
      </c>
      <c r="J410" s="361" t="s">
        <v>1437</v>
      </c>
      <c r="K410" s="362"/>
      <c r="L410" s="362" t="s">
        <v>90</v>
      </c>
      <c r="M410" s="362" t="s">
        <v>9</v>
      </c>
      <c r="N410" s="362" t="s">
        <v>90</v>
      </c>
      <c r="O410" s="362" t="s">
        <v>90</v>
      </c>
      <c r="P410" s="482"/>
      <c r="Q410" s="362"/>
      <c r="R410" s="362"/>
      <c r="S410" s="362"/>
      <c r="T410" s="362"/>
      <c r="U410" s="362"/>
      <c r="V410" s="362"/>
      <c r="W410" s="362"/>
      <c r="X410" s="362"/>
      <c r="Y410" s="362"/>
      <c r="Z410" s="362"/>
      <c r="AA410" s="366"/>
      <c r="AB410" s="367"/>
      <c r="AC410" s="362" t="s">
        <v>26</v>
      </c>
      <c r="AD410" s="362" t="s">
        <v>8</v>
      </c>
      <c r="AE410" s="362"/>
      <c r="AF410" s="362"/>
      <c r="AG410" s="362"/>
      <c r="AH410" s="362"/>
      <c r="AI410" s="362"/>
      <c r="AJ410" s="362"/>
      <c r="AK410" s="362"/>
      <c r="AL410" s="362"/>
      <c r="AM410" s="368">
        <v>45841</v>
      </c>
      <c r="AN410" s="361" t="s">
        <v>1438</v>
      </c>
      <c r="AO410" s="445" t="s">
        <v>539</v>
      </c>
      <c r="AP410" s="445" t="s">
        <v>5841</v>
      </c>
      <c r="AQ410" s="445" t="s">
        <v>5840</v>
      </c>
    </row>
    <row r="411" spans="1:43" ht="29" hidden="1" x14ac:dyDescent="0.35">
      <c r="A411" s="362">
        <v>409</v>
      </c>
      <c r="B411" s="362">
        <v>410</v>
      </c>
      <c r="C411" s="362">
        <v>472</v>
      </c>
      <c r="D411" s="362" t="s">
        <v>172</v>
      </c>
      <c r="E411" s="362"/>
      <c r="F411" s="362"/>
      <c r="G411" s="362"/>
      <c r="H411" s="362" t="s">
        <v>26</v>
      </c>
      <c r="I411" s="362" t="s">
        <v>105</v>
      </c>
      <c r="J411" s="361" t="s">
        <v>1439</v>
      </c>
      <c r="K411" s="362"/>
      <c r="L411" s="362" t="s">
        <v>90</v>
      </c>
      <c r="M411" s="362" t="s">
        <v>180</v>
      </c>
      <c r="N411" s="362" t="s">
        <v>90</v>
      </c>
      <c r="O411" s="362" t="s">
        <v>90</v>
      </c>
      <c r="P411" s="482"/>
      <c r="Q411" s="362"/>
      <c r="R411" s="362"/>
      <c r="S411" s="362"/>
      <c r="T411" s="362"/>
      <c r="U411" s="362"/>
      <c r="V411" s="362"/>
      <c r="W411" s="362"/>
      <c r="X411" s="362"/>
      <c r="Y411" s="362"/>
      <c r="Z411" s="362"/>
      <c r="AA411" s="366"/>
      <c r="AB411" s="367"/>
      <c r="AC411" s="362" t="s">
        <v>26</v>
      </c>
      <c r="AD411" s="362" t="s">
        <v>8</v>
      </c>
      <c r="AE411" s="362"/>
      <c r="AF411" s="362"/>
      <c r="AG411" s="362"/>
      <c r="AH411" s="362"/>
      <c r="AI411" s="362"/>
      <c r="AJ411" s="362"/>
      <c r="AK411" s="362"/>
      <c r="AL411" s="362"/>
      <c r="AM411" s="368">
        <v>45777</v>
      </c>
      <c r="AN411" s="361" t="s">
        <v>1440</v>
      </c>
      <c r="AO411" s="445" t="s">
        <v>539</v>
      </c>
      <c r="AP411" s="445" t="s">
        <v>5841</v>
      </c>
      <c r="AQ411" s="445" t="s">
        <v>5841</v>
      </c>
    </row>
    <row r="412" spans="1:43" ht="29" hidden="1" x14ac:dyDescent="0.35">
      <c r="A412" s="362">
        <v>410</v>
      </c>
      <c r="B412" s="362">
        <v>411</v>
      </c>
      <c r="C412" s="362">
        <v>472</v>
      </c>
      <c r="D412" s="362" t="s">
        <v>172</v>
      </c>
      <c r="E412" s="362"/>
      <c r="F412" s="362"/>
      <c r="G412" s="362"/>
      <c r="H412" s="362" t="s">
        <v>26</v>
      </c>
      <c r="I412" s="362" t="s">
        <v>105</v>
      </c>
      <c r="J412" s="361" t="s">
        <v>1441</v>
      </c>
      <c r="K412" s="362"/>
      <c r="L412" s="362" t="s">
        <v>90</v>
      </c>
      <c r="M412" s="362" t="s">
        <v>180</v>
      </c>
      <c r="N412" s="362" t="s">
        <v>90</v>
      </c>
      <c r="O412" s="362" t="s">
        <v>90</v>
      </c>
      <c r="P412" s="482"/>
      <c r="Q412" s="362"/>
      <c r="R412" s="362"/>
      <c r="S412" s="362"/>
      <c r="T412" s="362"/>
      <c r="U412" s="362"/>
      <c r="V412" s="362"/>
      <c r="W412" s="362"/>
      <c r="X412" s="362"/>
      <c r="Y412" s="362"/>
      <c r="Z412" s="362"/>
      <c r="AA412" s="366"/>
      <c r="AB412" s="367"/>
      <c r="AC412" s="362" t="s">
        <v>26</v>
      </c>
      <c r="AD412" s="362" t="s">
        <v>8</v>
      </c>
      <c r="AE412" s="362"/>
      <c r="AF412" s="362"/>
      <c r="AG412" s="362"/>
      <c r="AH412" s="362"/>
      <c r="AI412" s="362"/>
      <c r="AJ412" s="362"/>
      <c r="AK412" s="362"/>
      <c r="AL412" s="362"/>
      <c r="AM412" s="368">
        <v>45777</v>
      </c>
      <c r="AN412" s="361" t="s">
        <v>1442</v>
      </c>
      <c r="AO412" s="445" t="s">
        <v>539</v>
      </c>
      <c r="AP412" s="445" t="s">
        <v>5841</v>
      </c>
      <c r="AQ412" s="445" t="s">
        <v>5841</v>
      </c>
    </row>
    <row r="413" spans="1:43" ht="29" hidden="1" x14ac:dyDescent="0.35">
      <c r="A413" s="362">
        <v>411</v>
      </c>
      <c r="B413" s="362">
        <v>412</v>
      </c>
      <c r="C413" s="362">
        <v>472</v>
      </c>
      <c r="D413" s="362" t="s">
        <v>172</v>
      </c>
      <c r="E413" s="362"/>
      <c r="F413" s="362"/>
      <c r="G413" s="362"/>
      <c r="H413" s="362" t="s">
        <v>26</v>
      </c>
      <c r="I413" s="362" t="s">
        <v>105</v>
      </c>
      <c r="J413" s="361" t="s">
        <v>1443</v>
      </c>
      <c r="K413" s="362"/>
      <c r="L413" s="362" t="s">
        <v>90</v>
      </c>
      <c r="M413" s="362" t="s">
        <v>180</v>
      </c>
      <c r="N413" s="362" t="s">
        <v>90</v>
      </c>
      <c r="O413" s="362" t="s">
        <v>90</v>
      </c>
      <c r="P413" s="482"/>
      <c r="Q413" s="362"/>
      <c r="R413" s="362"/>
      <c r="S413" s="362"/>
      <c r="T413" s="362"/>
      <c r="U413" s="362"/>
      <c r="V413" s="362"/>
      <c r="W413" s="362"/>
      <c r="X413" s="362"/>
      <c r="Y413" s="362"/>
      <c r="Z413" s="362"/>
      <c r="AA413" s="366"/>
      <c r="AB413" s="367"/>
      <c r="AC413" s="362" t="s">
        <v>26</v>
      </c>
      <c r="AD413" s="362" t="s">
        <v>8</v>
      </c>
      <c r="AE413" s="362"/>
      <c r="AF413" s="362"/>
      <c r="AG413" s="362"/>
      <c r="AH413" s="362"/>
      <c r="AI413" s="362"/>
      <c r="AJ413" s="362"/>
      <c r="AK413" s="362"/>
      <c r="AL413" s="362"/>
      <c r="AM413" s="368">
        <v>45777</v>
      </c>
      <c r="AN413" s="361" t="s">
        <v>1444</v>
      </c>
      <c r="AO413" s="445" t="s">
        <v>539</v>
      </c>
      <c r="AP413" s="445" t="s">
        <v>5841</v>
      </c>
      <c r="AQ413" s="445" t="s">
        <v>5841</v>
      </c>
    </row>
    <row r="414" spans="1:43" ht="29" hidden="1" x14ac:dyDescent="0.35">
      <c r="A414" s="362">
        <v>412</v>
      </c>
      <c r="B414" s="362">
        <v>413</v>
      </c>
      <c r="C414" s="362">
        <v>472</v>
      </c>
      <c r="D414" s="362" t="s">
        <v>172</v>
      </c>
      <c r="E414" s="362"/>
      <c r="F414" s="362"/>
      <c r="G414" s="362"/>
      <c r="H414" s="362" t="s">
        <v>26</v>
      </c>
      <c r="I414" s="362" t="s">
        <v>105</v>
      </c>
      <c r="J414" s="361" t="s">
        <v>1445</v>
      </c>
      <c r="K414" s="362"/>
      <c r="L414" s="362" t="s">
        <v>90</v>
      </c>
      <c r="M414" s="362" t="s">
        <v>180</v>
      </c>
      <c r="N414" s="362" t="s">
        <v>90</v>
      </c>
      <c r="O414" s="362" t="s">
        <v>90</v>
      </c>
      <c r="P414" s="482"/>
      <c r="Q414" s="362"/>
      <c r="R414" s="362"/>
      <c r="S414" s="362"/>
      <c r="T414" s="362"/>
      <c r="U414" s="362"/>
      <c r="V414" s="362"/>
      <c r="W414" s="362"/>
      <c r="X414" s="362"/>
      <c r="Y414" s="362"/>
      <c r="Z414" s="362"/>
      <c r="AA414" s="366"/>
      <c r="AB414" s="367"/>
      <c r="AC414" s="362" t="s">
        <v>26</v>
      </c>
      <c r="AD414" s="362" t="s">
        <v>8</v>
      </c>
      <c r="AE414" s="362"/>
      <c r="AF414" s="362"/>
      <c r="AG414" s="362"/>
      <c r="AH414" s="362"/>
      <c r="AI414" s="362"/>
      <c r="AJ414" s="362"/>
      <c r="AK414" s="362"/>
      <c r="AL414" s="362"/>
      <c r="AM414" s="368">
        <v>45777</v>
      </c>
      <c r="AN414" s="361" t="s">
        <v>1446</v>
      </c>
      <c r="AO414" s="445" t="s">
        <v>539</v>
      </c>
      <c r="AP414" s="445" t="s">
        <v>5841</v>
      </c>
      <c r="AQ414" s="445" t="s">
        <v>5841</v>
      </c>
    </row>
    <row r="415" spans="1:43" ht="14.5" hidden="1" x14ac:dyDescent="0.35">
      <c r="A415" s="362">
        <v>413</v>
      </c>
      <c r="B415" s="362">
        <v>414</v>
      </c>
      <c r="C415" s="362">
        <v>472</v>
      </c>
      <c r="D415" s="362" t="s">
        <v>172</v>
      </c>
      <c r="E415" s="362"/>
      <c r="F415" s="362"/>
      <c r="G415" s="362"/>
      <c r="H415" s="362" t="s">
        <v>26</v>
      </c>
      <c r="I415" s="362" t="s">
        <v>105</v>
      </c>
      <c r="J415" s="361" t="s">
        <v>1447</v>
      </c>
      <c r="K415" s="362"/>
      <c r="L415" s="362" t="s">
        <v>90</v>
      </c>
      <c r="M415" s="362" t="s">
        <v>9</v>
      </c>
      <c r="N415" s="362" t="s">
        <v>90</v>
      </c>
      <c r="O415" s="362" t="s">
        <v>90</v>
      </c>
      <c r="P415" s="482"/>
      <c r="Q415" s="362"/>
      <c r="R415" s="362"/>
      <c r="S415" s="362"/>
      <c r="T415" s="362"/>
      <c r="U415" s="362"/>
      <c r="V415" s="362"/>
      <c r="W415" s="362"/>
      <c r="X415" s="362"/>
      <c r="Y415" s="362"/>
      <c r="Z415" s="362"/>
      <c r="AA415" s="366"/>
      <c r="AB415" s="367"/>
      <c r="AC415" s="362" t="s">
        <v>26</v>
      </c>
      <c r="AD415" s="362" t="s">
        <v>8</v>
      </c>
      <c r="AE415" s="362"/>
      <c r="AF415" s="362"/>
      <c r="AG415" s="362"/>
      <c r="AH415" s="362"/>
      <c r="AI415" s="362"/>
      <c r="AJ415" s="362"/>
      <c r="AK415" s="362"/>
      <c r="AL415" s="362"/>
      <c r="AM415" s="368">
        <v>45848</v>
      </c>
      <c r="AN415" s="361" t="s">
        <v>1448</v>
      </c>
      <c r="AO415" s="445" t="s">
        <v>539</v>
      </c>
      <c r="AP415" s="445" t="s">
        <v>5841</v>
      </c>
      <c r="AQ415" s="445" t="s">
        <v>5840</v>
      </c>
    </row>
    <row r="416" spans="1:43" ht="29" hidden="1" x14ac:dyDescent="0.35">
      <c r="A416" s="362">
        <v>414</v>
      </c>
      <c r="B416" s="362">
        <v>415</v>
      </c>
      <c r="C416" s="362">
        <v>472</v>
      </c>
      <c r="D416" s="362" t="s">
        <v>172</v>
      </c>
      <c r="E416" s="362"/>
      <c r="F416" s="362"/>
      <c r="G416" s="362"/>
      <c r="H416" s="362" t="s">
        <v>26</v>
      </c>
      <c r="I416" s="362" t="s">
        <v>105</v>
      </c>
      <c r="J416" s="361" t="s">
        <v>1449</v>
      </c>
      <c r="K416" s="362"/>
      <c r="L416" s="362" t="s">
        <v>90</v>
      </c>
      <c r="M416" s="362" t="s">
        <v>180</v>
      </c>
      <c r="N416" s="362" t="s">
        <v>90</v>
      </c>
      <c r="O416" s="362" t="s">
        <v>90</v>
      </c>
      <c r="P416" s="482"/>
      <c r="Q416" s="362"/>
      <c r="R416" s="362"/>
      <c r="S416" s="362"/>
      <c r="T416" s="362"/>
      <c r="U416" s="362"/>
      <c r="V416" s="362"/>
      <c r="W416" s="362"/>
      <c r="X416" s="362"/>
      <c r="Y416" s="362"/>
      <c r="Z416" s="362"/>
      <c r="AA416" s="366"/>
      <c r="AB416" s="367"/>
      <c r="AC416" s="362" t="s">
        <v>26</v>
      </c>
      <c r="AD416" s="362" t="s">
        <v>8</v>
      </c>
      <c r="AE416" s="362"/>
      <c r="AF416" s="362"/>
      <c r="AG416" s="362"/>
      <c r="AH416" s="362"/>
      <c r="AI416" s="362"/>
      <c r="AJ416" s="362"/>
      <c r="AK416" s="362"/>
      <c r="AL416" s="362"/>
      <c r="AM416" s="368">
        <v>45777</v>
      </c>
      <c r="AN416" s="361" t="s">
        <v>1450</v>
      </c>
      <c r="AO416" s="445" t="s">
        <v>539</v>
      </c>
      <c r="AP416" s="445" t="s">
        <v>5841</v>
      </c>
      <c r="AQ416" s="445" t="s">
        <v>5841</v>
      </c>
    </row>
    <row r="417" spans="1:43" ht="14.5" hidden="1" x14ac:dyDescent="0.35">
      <c r="A417" s="362">
        <v>415</v>
      </c>
      <c r="B417" s="362">
        <v>416</v>
      </c>
      <c r="C417" s="362">
        <v>472</v>
      </c>
      <c r="D417" s="362" t="s">
        <v>172</v>
      </c>
      <c r="E417" s="362"/>
      <c r="F417" s="362"/>
      <c r="G417" s="362"/>
      <c r="H417" s="362" t="s">
        <v>26</v>
      </c>
      <c r="I417" s="362" t="s">
        <v>105</v>
      </c>
      <c r="J417" s="361" t="s">
        <v>1451</v>
      </c>
      <c r="K417" s="362"/>
      <c r="L417" s="362" t="s">
        <v>90</v>
      </c>
      <c r="M417" s="362" t="s">
        <v>9</v>
      </c>
      <c r="N417" s="362" t="s">
        <v>90</v>
      </c>
      <c r="O417" s="362" t="s">
        <v>90</v>
      </c>
      <c r="P417" s="482"/>
      <c r="Q417" s="362"/>
      <c r="R417" s="362"/>
      <c r="S417" s="362"/>
      <c r="T417" s="362"/>
      <c r="U417" s="362"/>
      <c r="V417" s="362"/>
      <c r="W417" s="362"/>
      <c r="X417" s="362"/>
      <c r="Y417" s="362"/>
      <c r="Z417" s="362"/>
      <c r="AA417" s="366"/>
      <c r="AB417" s="367"/>
      <c r="AC417" s="362" t="s">
        <v>26</v>
      </c>
      <c r="AD417" s="362" t="s">
        <v>8</v>
      </c>
      <c r="AE417" s="362"/>
      <c r="AF417" s="362"/>
      <c r="AG417" s="362"/>
      <c r="AH417" s="362"/>
      <c r="AI417" s="362"/>
      <c r="AJ417" s="362"/>
      <c r="AK417" s="362"/>
      <c r="AL417" s="362"/>
      <c r="AM417" s="368">
        <v>45845</v>
      </c>
      <c r="AN417" s="361" t="s">
        <v>1452</v>
      </c>
      <c r="AO417" s="445" t="s">
        <v>539</v>
      </c>
      <c r="AP417" s="445" t="s">
        <v>5841</v>
      </c>
      <c r="AQ417" s="445" t="s">
        <v>5840</v>
      </c>
    </row>
    <row r="418" spans="1:43" ht="29" hidden="1" x14ac:dyDescent="0.35">
      <c r="A418" s="362">
        <v>416</v>
      </c>
      <c r="B418" s="362">
        <v>417</v>
      </c>
      <c r="C418" s="362">
        <v>472</v>
      </c>
      <c r="D418" s="362" t="s">
        <v>172</v>
      </c>
      <c r="E418" s="362"/>
      <c r="F418" s="362"/>
      <c r="G418" s="362"/>
      <c r="H418" s="362" t="s">
        <v>26</v>
      </c>
      <c r="I418" s="362" t="s">
        <v>105</v>
      </c>
      <c r="J418" s="361" t="s">
        <v>1453</v>
      </c>
      <c r="K418" s="362"/>
      <c r="L418" s="362" t="s">
        <v>90</v>
      </c>
      <c r="M418" s="362" t="s">
        <v>9</v>
      </c>
      <c r="N418" s="362" t="s">
        <v>90</v>
      </c>
      <c r="O418" s="362" t="s">
        <v>90</v>
      </c>
      <c r="P418" s="482"/>
      <c r="Q418" s="362"/>
      <c r="R418" s="362"/>
      <c r="S418" s="362"/>
      <c r="T418" s="362"/>
      <c r="U418" s="362"/>
      <c r="V418" s="362"/>
      <c r="W418" s="362"/>
      <c r="X418" s="362"/>
      <c r="Y418" s="362"/>
      <c r="Z418" s="362"/>
      <c r="AA418" s="366"/>
      <c r="AB418" s="367"/>
      <c r="AC418" s="362" t="s">
        <v>26</v>
      </c>
      <c r="AD418" s="362" t="s">
        <v>8</v>
      </c>
      <c r="AE418" s="362"/>
      <c r="AF418" s="362"/>
      <c r="AG418" s="362"/>
      <c r="AH418" s="362"/>
      <c r="AI418" s="362"/>
      <c r="AJ418" s="362"/>
      <c r="AK418" s="362"/>
      <c r="AL418" s="362"/>
      <c r="AM418" s="368">
        <v>45869</v>
      </c>
      <c r="AN418" s="361" t="s">
        <v>1455</v>
      </c>
      <c r="AO418" s="445" t="s">
        <v>539</v>
      </c>
      <c r="AP418" s="445" t="s">
        <v>5841</v>
      </c>
      <c r="AQ418" s="445" t="s">
        <v>5840</v>
      </c>
    </row>
    <row r="419" spans="1:43" ht="29" hidden="1" x14ac:dyDescent="0.35">
      <c r="A419" s="362">
        <v>417</v>
      </c>
      <c r="B419" s="362">
        <v>418</v>
      </c>
      <c r="C419" s="362">
        <v>472</v>
      </c>
      <c r="D419" s="362" t="s">
        <v>172</v>
      </c>
      <c r="E419" s="362"/>
      <c r="F419" s="362"/>
      <c r="G419" s="362"/>
      <c r="H419" s="362" t="s">
        <v>26</v>
      </c>
      <c r="I419" s="362" t="s">
        <v>105</v>
      </c>
      <c r="J419" s="361" t="s">
        <v>1456</v>
      </c>
      <c r="K419" s="362"/>
      <c r="L419" s="362" t="s">
        <v>90</v>
      </c>
      <c r="M419" s="362" t="s">
        <v>180</v>
      </c>
      <c r="N419" s="362" t="s">
        <v>90</v>
      </c>
      <c r="O419" s="362" t="s">
        <v>90</v>
      </c>
      <c r="P419" s="482"/>
      <c r="Q419" s="362"/>
      <c r="R419" s="362"/>
      <c r="S419" s="362"/>
      <c r="T419" s="362"/>
      <c r="U419" s="362"/>
      <c r="V419" s="362"/>
      <c r="W419" s="362"/>
      <c r="X419" s="362"/>
      <c r="Y419" s="362"/>
      <c r="Z419" s="362"/>
      <c r="AA419" s="366"/>
      <c r="AB419" s="367"/>
      <c r="AC419" s="362" t="s">
        <v>26</v>
      </c>
      <c r="AD419" s="362" t="s">
        <v>8</v>
      </c>
      <c r="AE419" s="362"/>
      <c r="AF419" s="362"/>
      <c r="AG419" s="362"/>
      <c r="AH419" s="362"/>
      <c r="AI419" s="362"/>
      <c r="AJ419" s="362"/>
      <c r="AK419" s="362"/>
      <c r="AL419" s="362"/>
      <c r="AM419" s="368">
        <v>45777</v>
      </c>
      <c r="AN419" s="361" t="s">
        <v>1457</v>
      </c>
      <c r="AO419" s="445" t="s">
        <v>539</v>
      </c>
      <c r="AP419" s="445" t="s">
        <v>5841</v>
      </c>
      <c r="AQ419" s="445" t="s">
        <v>5841</v>
      </c>
    </row>
    <row r="420" spans="1:43" ht="29" hidden="1" x14ac:dyDescent="0.35">
      <c r="A420" s="362">
        <v>418</v>
      </c>
      <c r="B420" s="362">
        <v>419</v>
      </c>
      <c r="C420" s="362">
        <v>472</v>
      </c>
      <c r="D420" s="362" t="s">
        <v>172</v>
      </c>
      <c r="E420" s="362"/>
      <c r="F420" s="362"/>
      <c r="G420" s="362"/>
      <c r="H420" s="362" t="s">
        <v>26</v>
      </c>
      <c r="I420" s="362" t="s">
        <v>105</v>
      </c>
      <c r="J420" s="361" t="s">
        <v>1458</v>
      </c>
      <c r="K420" s="362"/>
      <c r="L420" s="362" t="s">
        <v>90</v>
      </c>
      <c r="M420" s="362" t="s">
        <v>180</v>
      </c>
      <c r="N420" s="362" t="s">
        <v>90</v>
      </c>
      <c r="O420" s="362" t="s">
        <v>90</v>
      </c>
      <c r="P420" s="482"/>
      <c r="Q420" s="362"/>
      <c r="R420" s="362"/>
      <c r="S420" s="362"/>
      <c r="T420" s="362"/>
      <c r="U420" s="362"/>
      <c r="V420" s="362"/>
      <c r="W420" s="362"/>
      <c r="X420" s="362"/>
      <c r="Y420" s="362"/>
      <c r="Z420" s="362"/>
      <c r="AA420" s="366"/>
      <c r="AB420" s="367"/>
      <c r="AC420" s="362" t="s">
        <v>26</v>
      </c>
      <c r="AD420" s="362" t="s">
        <v>8</v>
      </c>
      <c r="AE420" s="362"/>
      <c r="AF420" s="362"/>
      <c r="AG420" s="362"/>
      <c r="AH420" s="362"/>
      <c r="AI420" s="362"/>
      <c r="AJ420" s="362"/>
      <c r="AK420" s="362"/>
      <c r="AL420" s="362"/>
      <c r="AM420" s="368">
        <v>45777</v>
      </c>
      <c r="AN420" s="361" t="s">
        <v>1459</v>
      </c>
      <c r="AO420" s="445" t="s">
        <v>539</v>
      </c>
      <c r="AP420" s="445" t="s">
        <v>5841</v>
      </c>
      <c r="AQ420" s="445" t="s">
        <v>5841</v>
      </c>
    </row>
    <row r="421" spans="1:43" ht="14.5" hidden="1" x14ac:dyDescent="0.35">
      <c r="A421" s="362">
        <v>419</v>
      </c>
      <c r="B421" s="362">
        <v>420</v>
      </c>
      <c r="C421" s="362">
        <v>472</v>
      </c>
      <c r="D421" s="362" t="s">
        <v>172</v>
      </c>
      <c r="E421" s="362"/>
      <c r="F421" s="362"/>
      <c r="G421" s="362"/>
      <c r="H421" s="362" t="s">
        <v>26</v>
      </c>
      <c r="I421" s="362" t="s">
        <v>105</v>
      </c>
      <c r="J421" s="361" t="s">
        <v>1460</v>
      </c>
      <c r="K421" s="362"/>
      <c r="L421" s="362" t="s">
        <v>90</v>
      </c>
      <c r="M421" s="362" t="s">
        <v>180</v>
      </c>
      <c r="N421" s="362" t="s">
        <v>90</v>
      </c>
      <c r="O421" s="362" t="s">
        <v>90</v>
      </c>
      <c r="P421" s="482"/>
      <c r="Q421" s="362"/>
      <c r="R421" s="362"/>
      <c r="S421" s="362"/>
      <c r="T421" s="362"/>
      <c r="U421" s="362"/>
      <c r="V421" s="362"/>
      <c r="W421" s="362"/>
      <c r="X421" s="362"/>
      <c r="Y421" s="362"/>
      <c r="Z421" s="362"/>
      <c r="AA421" s="366"/>
      <c r="AB421" s="367"/>
      <c r="AC421" s="362" t="s">
        <v>26</v>
      </c>
      <c r="AD421" s="362" t="s">
        <v>8</v>
      </c>
      <c r="AE421" s="362"/>
      <c r="AF421" s="362"/>
      <c r="AG421" s="362"/>
      <c r="AH421" s="362"/>
      <c r="AI421" s="362"/>
      <c r="AJ421" s="362"/>
      <c r="AK421" s="362"/>
      <c r="AL421" s="362"/>
      <c r="AM421" s="368">
        <v>45777</v>
      </c>
      <c r="AN421" s="361" t="s">
        <v>731</v>
      </c>
      <c r="AO421" s="445" t="s">
        <v>539</v>
      </c>
      <c r="AP421" s="445" t="s">
        <v>5841</v>
      </c>
      <c r="AQ421" s="445" t="s">
        <v>5841</v>
      </c>
    </row>
    <row r="422" spans="1:43" ht="29" hidden="1" x14ac:dyDescent="0.35">
      <c r="A422" s="362">
        <v>420</v>
      </c>
      <c r="B422" s="362">
        <v>421</v>
      </c>
      <c r="C422" s="362">
        <v>472</v>
      </c>
      <c r="D422" s="362" t="s">
        <v>172</v>
      </c>
      <c r="E422" s="362"/>
      <c r="F422" s="362"/>
      <c r="G422" s="362"/>
      <c r="H422" s="362" t="s">
        <v>26</v>
      </c>
      <c r="I422" s="362" t="s">
        <v>105</v>
      </c>
      <c r="J422" s="361" t="s">
        <v>1461</v>
      </c>
      <c r="K422" s="362"/>
      <c r="L422" s="362" t="s">
        <v>90</v>
      </c>
      <c r="M422" s="362" t="s">
        <v>180</v>
      </c>
      <c r="N422" s="362" t="s">
        <v>90</v>
      </c>
      <c r="O422" s="362" t="s">
        <v>90</v>
      </c>
      <c r="P422" s="482"/>
      <c r="Q422" s="362"/>
      <c r="R422" s="362"/>
      <c r="S422" s="362"/>
      <c r="T422" s="362"/>
      <c r="U422" s="362"/>
      <c r="V422" s="362"/>
      <c r="W422" s="362"/>
      <c r="X422" s="362"/>
      <c r="Y422" s="362"/>
      <c r="Z422" s="362"/>
      <c r="AA422" s="366"/>
      <c r="AB422" s="367"/>
      <c r="AC422" s="362" t="s">
        <v>26</v>
      </c>
      <c r="AD422" s="362" t="s">
        <v>8</v>
      </c>
      <c r="AE422" s="362"/>
      <c r="AF422" s="362"/>
      <c r="AG422" s="362"/>
      <c r="AH422" s="362"/>
      <c r="AI422" s="362"/>
      <c r="AJ422" s="362"/>
      <c r="AK422" s="362"/>
      <c r="AL422" s="362"/>
      <c r="AM422" s="368">
        <v>45777</v>
      </c>
      <c r="AN422" s="361" t="s">
        <v>1462</v>
      </c>
      <c r="AO422" s="445" t="s">
        <v>539</v>
      </c>
      <c r="AP422" s="445" t="s">
        <v>5841</v>
      </c>
      <c r="AQ422" s="445" t="s">
        <v>5841</v>
      </c>
    </row>
    <row r="423" spans="1:43" ht="29" hidden="1" x14ac:dyDescent="0.35">
      <c r="A423" s="362">
        <v>421</v>
      </c>
      <c r="B423" s="362">
        <v>422</v>
      </c>
      <c r="C423" s="362">
        <v>472</v>
      </c>
      <c r="D423" s="362" t="s">
        <v>172</v>
      </c>
      <c r="E423" s="362"/>
      <c r="F423" s="362"/>
      <c r="G423" s="362"/>
      <c r="H423" s="362" t="s">
        <v>26</v>
      </c>
      <c r="I423" s="362" t="s">
        <v>105</v>
      </c>
      <c r="J423" s="361" t="s">
        <v>1463</v>
      </c>
      <c r="K423" s="362"/>
      <c r="L423" s="362" t="s">
        <v>90</v>
      </c>
      <c r="M423" s="362" t="s">
        <v>180</v>
      </c>
      <c r="N423" s="362" t="s">
        <v>90</v>
      </c>
      <c r="O423" s="362" t="s">
        <v>90</v>
      </c>
      <c r="P423" s="482"/>
      <c r="Q423" s="362"/>
      <c r="R423" s="362"/>
      <c r="S423" s="362"/>
      <c r="T423" s="362"/>
      <c r="U423" s="362"/>
      <c r="V423" s="362"/>
      <c r="W423" s="362"/>
      <c r="X423" s="362"/>
      <c r="Y423" s="362"/>
      <c r="Z423" s="362"/>
      <c r="AA423" s="366"/>
      <c r="AB423" s="367"/>
      <c r="AC423" s="362" t="s">
        <v>26</v>
      </c>
      <c r="AD423" s="362" t="s">
        <v>8</v>
      </c>
      <c r="AE423" s="362"/>
      <c r="AF423" s="362"/>
      <c r="AG423" s="362"/>
      <c r="AH423" s="362"/>
      <c r="AI423" s="362"/>
      <c r="AJ423" s="362"/>
      <c r="AK423" s="362"/>
      <c r="AL423" s="362"/>
      <c r="AM423" s="368">
        <v>45777</v>
      </c>
      <c r="AN423" s="361" t="s">
        <v>1464</v>
      </c>
      <c r="AO423" s="445" t="s">
        <v>539</v>
      </c>
      <c r="AP423" s="445" t="s">
        <v>5841</v>
      </c>
      <c r="AQ423" s="445" t="s">
        <v>5841</v>
      </c>
    </row>
    <row r="424" spans="1:43" ht="14.5" hidden="1" x14ac:dyDescent="0.35">
      <c r="A424" s="362">
        <v>422</v>
      </c>
      <c r="B424" s="362">
        <v>423</v>
      </c>
      <c r="C424" s="362">
        <v>472</v>
      </c>
      <c r="D424" s="362" t="s">
        <v>172</v>
      </c>
      <c r="E424" s="362"/>
      <c r="F424" s="362"/>
      <c r="G424" s="362"/>
      <c r="H424" s="362" t="s">
        <v>26</v>
      </c>
      <c r="I424" s="362" t="s">
        <v>105</v>
      </c>
      <c r="J424" s="361" t="s">
        <v>1465</v>
      </c>
      <c r="K424" s="362"/>
      <c r="L424" s="362" t="s">
        <v>90</v>
      </c>
      <c r="M424" s="362" t="s">
        <v>180</v>
      </c>
      <c r="N424" s="362" t="s">
        <v>90</v>
      </c>
      <c r="O424" s="362" t="s">
        <v>90</v>
      </c>
      <c r="P424" s="482"/>
      <c r="Q424" s="362"/>
      <c r="R424" s="362"/>
      <c r="S424" s="362"/>
      <c r="T424" s="362"/>
      <c r="U424" s="362"/>
      <c r="V424" s="362"/>
      <c r="W424" s="362"/>
      <c r="X424" s="362"/>
      <c r="Y424" s="362"/>
      <c r="Z424" s="362"/>
      <c r="AA424" s="366"/>
      <c r="AB424" s="367"/>
      <c r="AC424" s="362" t="s">
        <v>26</v>
      </c>
      <c r="AD424" s="362" t="s">
        <v>8</v>
      </c>
      <c r="AE424" s="362"/>
      <c r="AF424" s="362"/>
      <c r="AG424" s="362"/>
      <c r="AH424" s="362"/>
      <c r="AI424" s="362"/>
      <c r="AJ424" s="362"/>
      <c r="AK424" s="362"/>
      <c r="AL424" s="362"/>
      <c r="AM424" s="368">
        <v>45777</v>
      </c>
      <c r="AN424" s="361" t="s">
        <v>1466</v>
      </c>
      <c r="AO424" s="445" t="s">
        <v>539</v>
      </c>
      <c r="AP424" s="445" t="s">
        <v>5841</v>
      </c>
      <c r="AQ424" s="445" t="s">
        <v>5841</v>
      </c>
    </row>
    <row r="425" spans="1:43" ht="14.5" hidden="1" x14ac:dyDescent="0.35">
      <c r="A425" s="362">
        <v>423</v>
      </c>
      <c r="B425" s="362">
        <v>424</v>
      </c>
      <c r="C425" s="362">
        <v>472</v>
      </c>
      <c r="D425" s="362" t="s">
        <v>172</v>
      </c>
      <c r="E425" s="362"/>
      <c r="F425" s="362"/>
      <c r="G425" s="362"/>
      <c r="H425" s="362" t="s">
        <v>26</v>
      </c>
      <c r="I425" s="362" t="s">
        <v>105</v>
      </c>
      <c r="J425" s="361" t="s">
        <v>1467</v>
      </c>
      <c r="K425" s="362"/>
      <c r="L425" s="362" t="s">
        <v>90</v>
      </c>
      <c r="M425" s="362" t="s">
        <v>180</v>
      </c>
      <c r="N425" s="362" t="s">
        <v>90</v>
      </c>
      <c r="O425" s="362" t="s">
        <v>90</v>
      </c>
      <c r="P425" s="482"/>
      <c r="Q425" s="362"/>
      <c r="R425" s="362"/>
      <c r="S425" s="362"/>
      <c r="T425" s="362"/>
      <c r="U425" s="362"/>
      <c r="V425" s="362"/>
      <c r="W425" s="362"/>
      <c r="X425" s="362"/>
      <c r="Y425" s="362"/>
      <c r="Z425" s="362"/>
      <c r="AA425" s="366"/>
      <c r="AB425" s="367"/>
      <c r="AC425" s="362" t="s">
        <v>26</v>
      </c>
      <c r="AD425" s="362" t="s">
        <v>8</v>
      </c>
      <c r="AE425" s="362"/>
      <c r="AF425" s="362"/>
      <c r="AG425" s="362"/>
      <c r="AH425" s="362"/>
      <c r="AI425" s="362"/>
      <c r="AJ425" s="362"/>
      <c r="AK425" s="362"/>
      <c r="AL425" s="362"/>
      <c r="AM425" s="368">
        <v>45777</v>
      </c>
      <c r="AN425" s="361" t="s">
        <v>1468</v>
      </c>
      <c r="AO425" s="445" t="s">
        <v>539</v>
      </c>
      <c r="AP425" s="445" t="s">
        <v>5841</v>
      </c>
      <c r="AQ425" s="445" t="s">
        <v>5841</v>
      </c>
    </row>
    <row r="426" spans="1:43" ht="14.5" hidden="1" x14ac:dyDescent="0.35">
      <c r="A426" s="362">
        <v>424</v>
      </c>
      <c r="B426" s="362">
        <v>425</v>
      </c>
      <c r="C426" s="362">
        <v>472</v>
      </c>
      <c r="D426" s="362" t="s">
        <v>172</v>
      </c>
      <c r="E426" s="362"/>
      <c r="F426" s="362"/>
      <c r="G426" s="362"/>
      <c r="H426" s="362" t="s">
        <v>26</v>
      </c>
      <c r="I426" s="362" t="s">
        <v>105</v>
      </c>
      <c r="J426" s="361" t="s">
        <v>1469</v>
      </c>
      <c r="K426" s="362"/>
      <c r="L426" s="362" t="s">
        <v>90</v>
      </c>
      <c r="M426" s="362" t="s">
        <v>9</v>
      </c>
      <c r="N426" s="362" t="s">
        <v>90</v>
      </c>
      <c r="O426" s="362" t="s">
        <v>90</v>
      </c>
      <c r="P426" s="482"/>
      <c r="Q426" s="362"/>
      <c r="R426" s="362"/>
      <c r="S426" s="362"/>
      <c r="T426" s="362"/>
      <c r="U426" s="362"/>
      <c r="V426" s="362"/>
      <c r="W426" s="362"/>
      <c r="X426" s="362"/>
      <c r="Y426" s="362"/>
      <c r="Z426" s="362"/>
      <c r="AA426" s="366"/>
      <c r="AB426" s="367"/>
      <c r="AC426" s="362" t="s">
        <v>26</v>
      </c>
      <c r="AD426" s="362" t="s">
        <v>8</v>
      </c>
      <c r="AE426" s="362"/>
      <c r="AF426" s="362"/>
      <c r="AG426" s="362"/>
      <c r="AH426" s="362"/>
      <c r="AI426" s="362"/>
      <c r="AJ426" s="362"/>
      <c r="AK426" s="362"/>
      <c r="AL426" s="362"/>
      <c r="AM426" s="368">
        <v>45843</v>
      </c>
      <c r="AN426" s="361" t="s">
        <v>1470</v>
      </c>
      <c r="AO426" s="445" t="s">
        <v>539</v>
      </c>
      <c r="AP426" s="445" t="s">
        <v>5841</v>
      </c>
      <c r="AQ426" s="445" t="s">
        <v>5840</v>
      </c>
    </row>
    <row r="427" spans="1:43" ht="29" hidden="1" x14ac:dyDescent="0.35">
      <c r="A427" s="362">
        <v>425</v>
      </c>
      <c r="B427" s="362">
        <v>426</v>
      </c>
      <c r="C427" s="362">
        <v>472</v>
      </c>
      <c r="D427" s="362" t="s">
        <v>172</v>
      </c>
      <c r="E427" s="362"/>
      <c r="F427" s="362"/>
      <c r="G427" s="362"/>
      <c r="H427" s="362" t="s">
        <v>26</v>
      </c>
      <c r="I427" s="362" t="s">
        <v>105</v>
      </c>
      <c r="J427" s="361" t="s">
        <v>1471</v>
      </c>
      <c r="K427" s="362"/>
      <c r="L427" s="362" t="s">
        <v>90</v>
      </c>
      <c r="M427" s="362" t="s">
        <v>180</v>
      </c>
      <c r="N427" s="362" t="s">
        <v>90</v>
      </c>
      <c r="O427" s="362" t="s">
        <v>90</v>
      </c>
      <c r="P427" s="482"/>
      <c r="Q427" s="362"/>
      <c r="R427" s="362"/>
      <c r="S427" s="362"/>
      <c r="T427" s="362"/>
      <c r="U427" s="362"/>
      <c r="V427" s="362"/>
      <c r="W427" s="362"/>
      <c r="X427" s="362"/>
      <c r="Y427" s="362"/>
      <c r="Z427" s="362"/>
      <c r="AA427" s="366"/>
      <c r="AB427" s="367"/>
      <c r="AC427" s="362" t="s">
        <v>26</v>
      </c>
      <c r="AD427" s="362" t="s">
        <v>8</v>
      </c>
      <c r="AE427" s="362"/>
      <c r="AF427" s="362"/>
      <c r="AG427" s="362"/>
      <c r="AH427" s="362"/>
      <c r="AI427" s="362"/>
      <c r="AJ427" s="362"/>
      <c r="AK427" s="362"/>
      <c r="AL427" s="362"/>
      <c r="AM427" s="368">
        <v>45777</v>
      </c>
      <c r="AN427" s="361" t="s">
        <v>1436</v>
      </c>
      <c r="AO427" s="445" t="s">
        <v>539</v>
      </c>
      <c r="AP427" s="445" t="s">
        <v>5841</v>
      </c>
      <c r="AQ427" s="445" t="s">
        <v>5841</v>
      </c>
    </row>
    <row r="428" spans="1:43" ht="29" hidden="1" x14ac:dyDescent="0.35">
      <c r="A428" s="362">
        <v>426</v>
      </c>
      <c r="B428" s="362">
        <v>427</v>
      </c>
      <c r="C428" s="362">
        <v>472</v>
      </c>
      <c r="D428" s="362" t="s">
        <v>172</v>
      </c>
      <c r="E428" s="362"/>
      <c r="F428" s="362"/>
      <c r="G428" s="362"/>
      <c r="H428" s="362" t="s">
        <v>26</v>
      </c>
      <c r="I428" s="362" t="s">
        <v>105</v>
      </c>
      <c r="J428" s="361" t="s">
        <v>1472</v>
      </c>
      <c r="K428" s="362"/>
      <c r="L428" s="362" t="s">
        <v>90</v>
      </c>
      <c r="M428" s="362" t="s">
        <v>180</v>
      </c>
      <c r="N428" s="362" t="s">
        <v>90</v>
      </c>
      <c r="O428" s="362" t="s">
        <v>90</v>
      </c>
      <c r="P428" s="482"/>
      <c r="Q428" s="362"/>
      <c r="R428" s="362"/>
      <c r="S428" s="362"/>
      <c r="T428" s="362"/>
      <c r="U428" s="362"/>
      <c r="V428" s="362"/>
      <c r="W428" s="362"/>
      <c r="X428" s="362"/>
      <c r="Y428" s="362"/>
      <c r="Z428" s="362"/>
      <c r="AA428" s="366"/>
      <c r="AB428" s="367"/>
      <c r="AC428" s="362" t="s">
        <v>26</v>
      </c>
      <c r="AD428" s="362" t="s">
        <v>8</v>
      </c>
      <c r="AE428" s="362"/>
      <c r="AF428" s="362"/>
      <c r="AG428" s="362"/>
      <c r="AH428" s="362"/>
      <c r="AI428" s="362"/>
      <c r="AJ428" s="362"/>
      <c r="AK428" s="362"/>
      <c r="AL428" s="362"/>
      <c r="AM428" s="368">
        <v>45777</v>
      </c>
      <c r="AN428" s="361" t="s">
        <v>1473</v>
      </c>
      <c r="AO428" s="445" t="s">
        <v>539</v>
      </c>
      <c r="AP428" s="445" t="s">
        <v>5841</v>
      </c>
      <c r="AQ428" s="445" t="s">
        <v>5841</v>
      </c>
    </row>
    <row r="429" spans="1:43" ht="14.5" hidden="1" x14ac:dyDescent="0.35">
      <c r="A429" s="362">
        <v>427</v>
      </c>
      <c r="B429" s="362">
        <v>428</v>
      </c>
      <c r="C429" s="362">
        <v>472</v>
      </c>
      <c r="D429" s="362" t="s">
        <v>172</v>
      </c>
      <c r="E429" s="362"/>
      <c r="F429" s="362"/>
      <c r="G429" s="362"/>
      <c r="H429" s="362" t="s">
        <v>26</v>
      </c>
      <c r="I429" s="362" t="s">
        <v>105</v>
      </c>
      <c r="J429" s="361" t="s">
        <v>1474</v>
      </c>
      <c r="K429" s="362"/>
      <c r="L429" s="362" t="s">
        <v>90</v>
      </c>
      <c r="M429" s="362" t="s">
        <v>180</v>
      </c>
      <c r="N429" s="362" t="s">
        <v>90</v>
      </c>
      <c r="O429" s="362" t="s">
        <v>90</v>
      </c>
      <c r="P429" s="482"/>
      <c r="Q429" s="362"/>
      <c r="R429" s="362"/>
      <c r="S429" s="362"/>
      <c r="T429" s="362"/>
      <c r="U429" s="362"/>
      <c r="V429" s="362"/>
      <c r="W429" s="362"/>
      <c r="X429" s="362"/>
      <c r="Y429" s="362"/>
      <c r="Z429" s="362"/>
      <c r="AA429" s="366"/>
      <c r="AB429" s="367"/>
      <c r="AC429" s="362" t="s">
        <v>26</v>
      </c>
      <c r="AD429" s="362" t="s">
        <v>8</v>
      </c>
      <c r="AE429" s="362"/>
      <c r="AF429" s="362"/>
      <c r="AG429" s="362"/>
      <c r="AH429" s="362"/>
      <c r="AI429" s="362"/>
      <c r="AJ429" s="362"/>
      <c r="AK429" s="362"/>
      <c r="AL429" s="362"/>
      <c r="AM429" s="368">
        <v>45777</v>
      </c>
      <c r="AN429" s="361" t="s">
        <v>731</v>
      </c>
      <c r="AO429" s="445" t="s">
        <v>539</v>
      </c>
      <c r="AP429" s="445" t="s">
        <v>5841</v>
      </c>
      <c r="AQ429" s="445" t="s">
        <v>5841</v>
      </c>
    </row>
    <row r="430" spans="1:43" ht="29" hidden="1" x14ac:dyDescent="0.35">
      <c r="A430" s="362">
        <v>428</v>
      </c>
      <c r="B430" s="362">
        <v>429</v>
      </c>
      <c r="C430" s="362">
        <v>472</v>
      </c>
      <c r="D430" s="362" t="s">
        <v>172</v>
      </c>
      <c r="E430" s="362"/>
      <c r="F430" s="362"/>
      <c r="G430" s="362"/>
      <c r="H430" s="362" t="s">
        <v>26</v>
      </c>
      <c r="I430" s="362" t="s">
        <v>105</v>
      </c>
      <c r="J430" s="361" t="s">
        <v>1475</v>
      </c>
      <c r="K430" s="362"/>
      <c r="L430" s="362" t="s">
        <v>90</v>
      </c>
      <c r="M430" s="362" t="s">
        <v>180</v>
      </c>
      <c r="N430" s="362" t="s">
        <v>90</v>
      </c>
      <c r="O430" s="362" t="s">
        <v>90</v>
      </c>
      <c r="P430" s="482"/>
      <c r="Q430" s="362"/>
      <c r="R430" s="362"/>
      <c r="S430" s="362"/>
      <c r="T430" s="362"/>
      <c r="U430" s="362"/>
      <c r="V430" s="362"/>
      <c r="W430" s="362"/>
      <c r="X430" s="362"/>
      <c r="Y430" s="362"/>
      <c r="Z430" s="362"/>
      <c r="AA430" s="366"/>
      <c r="AB430" s="367"/>
      <c r="AC430" s="362" t="s">
        <v>26</v>
      </c>
      <c r="AD430" s="362" t="s">
        <v>8</v>
      </c>
      <c r="AE430" s="362"/>
      <c r="AF430" s="362"/>
      <c r="AG430" s="362"/>
      <c r="AH430" s="362"/>
      <c r="AI430" s="362"/>
      <c r="AJ430" s="362"/>
      <c r="AK430" s="362"/>
      <c r="AL430" s="362"/>
      <c r="AM430" s="368">
        <v>45777</v>
      </c>
      <c r="AN430" s="361" t="s">
        <v>1476</v>
      </c>
      <c r="AO430" s="445" t="s">
        <v>539</v>
      </c>
      <c r="AP430" s="445" t="s">
        <v>5841</v>
      </c>
      <c r="AQ430" s="445" t="s">
        <v>5841</v>
      </c>
    </row>
    <row r="431" spans="1:43" ht="29" hidden="1" x14ac:dyDescent="0.35">
      <c r="A431" s="362">
        <v>429</v>
      </c>
      <c r="B431" s="362">
        <v>430</v>
      </c>
      <c r="C431" s="362">
        <v>472</v>
      </c>
      <c r="D431" s="362" t="s">
        <v>172</v>
      </c>
      <c r="E431" s="362"/>
      <c r="F431" s="362"/>
      <c r="G431" s="362"/>
      <c r="H431" s="362" t="s">
        <v>26</v>
      </c>
      <c r="I431" s="362" t="s">
        <v>105</v>
      </c>
      <c r="J431" s="361" t="s">
        <v>1477</v>
      </c>
      <c r="K431" s="362"/>
      <c r="L431" s="362" t="s">
        <v>90</v>
      </c>
      <c r="M431" s="362" t="s">
        <v>9</v>
      </c>
      <c r="N431" s="362" t="s">
        <v>90</v>
      </c>
      <c r="O431" s="362" t="s">
        <v>90</v>
      </c>
      <c r="P431" s="482"/>
      <c r="Q431" s="362"/>
      <c r="R431" s="362"/>
      <c r="S431" s="362"/>
      <c r="T431" s="362"/>
      <c r="U431" s="362"/>
      <c r="V431" s="362"/>
      <c r="W431" s="362"/>
      <c r="X431" s="362"/>
      <c r="Y431" s="362"/>
      <c r="Z431" s="362"/>
      <c r="AA431" s="366"/>
      <c r="AB431" s="367"/>
      <c r="AC431" s="362" t="s">
        <v>26</v>
      </c>
      <c r="AD431" s="362" t="s">
        <v>8</v>
      </c>
      <c r="AE431" s="362"/>
      <c r="AF431" s="362"/>
      <c r="AG431" s="362"/>
      <c r="AH431" s="362"/>
      <c r="AI431" s="362"/>
      <c r="AJ431" s="362"/>
      <c r="AK431" s="362"/>
      <c r="AL431" s="362"/>
      <c r="AM431" s="368">
        <v>45843</v>
      </c>
      <c r="AN431" s="361" t="s">
        <v>1478</v>
      </c>
      <c r="AO431" s="445" t="s">
        <v>539</v>
      </c>
      <c r="AP431" s="445" t="s">
        <v>5841</v>
      </c>
      <c r="AQ431" s="445" t="s">
        <v>5840</v>
      </c>
    </row>
    <row r="432" spans="1:43" ht="29" hidden="1" x14ac:dyDescent="0.35">
      <c r="A432" s="362">
        <v>430</v>
      </c>
      <c r="B432" s="362">
        <v>431</v>
      </c>
      <c r="C432" s="362">
        <v>472</v>
      </c>
      <c r="D432" s="362" t="s">
        <v>172</v>
      </c>
      <c r="E432" s="362"/>
      <c r="F432" s="362"/>
      <c r="G432" s="362"/>
      <c r="H432" s="362" t="s">
        <v>26</v>
      </c>
      <c r="I432" s="362" t="s">
        <v>105</v>
      </c>
      <c r="J432" s="361" t="s">
        <v>1479</v>
      </c>
      <c r="K432" s="362"/>
      <c r="L432" s="362" t="s">
        <v>90</v>
      </c>
      <c r="M432" s="362" t="s">
        <v>180</v>
      </c>
      <c r="N432" s="362" t="s">
        <v>90</v>
      </c>
      <c r="O432" s="362" t="s">
        <v>90</v>
      </c>
      <c r="P432" s="482"/>
      <c r="Q432" s="362"/>
      <c r="R432" s="362"/>
      <c r="S432" s="362"/>
      <c r="T432" s="362"/>
      <c r="U432" s="362"/>
      <c r="V432" s="362"/>
      <c r="W432" s="362"/>
      <c r="X432" s="362"/>
      <c r="Y432" s="362"/>
      <c r="Z432" s="362"/>
      <c r="AA432" s="366"/>
      <c r="AB432" s="367"/>
      <c r="AC432" s="362" t="s">
        <v>26</v>
      </c>
      <c r="AD432" s="362" t="s">
        <v>8</v>
      </c>
      <c r="AE432" s="362"/>
      <c r="AF432" s="362"/>
      <c r="AG432" s="362"/>
      <c r="AH432" s="362"/>
      <c r="AI432" s="362"/>
      <c r="AJ432" s="362"/>
      <c r="AK432" s="362"/>
      <c r="AL432" s="362"/>
      <c r="AM432" s="368">
        <v>45777</v>
      </c>
      <c r="AN432" s="361" t="s">
        <v>1480</v>
      </c>
      <c r="AO432" s="445" t="s">
        <v>539</v>
      </c>
      <c r="AP432" s="445" t="s">
        <v>5841</v>
      </c>
      <c r="AQ432" s="445" t="s">
        <v>5841</v>
      </c>
    </row>
    <row r="433" spans="1:43" ht="409.5" hidden="1" x14ac:dyDescent="0.35">
      <c r="A433" s="362">
        <v>431</v>
      </c>
      <c r="B433" s="362">
        <v>432</v>
      </c>
      <c r="C433" s="362">
        <v>472</v>
      </c>
      <c r="D433" s="362" t="s">
        <v>172</v>
      </c>
      <c r="E433" s="362"/>
      <c r="F433" s="362"/>
      <c r="G433" s="362"/>
      <c r="H433" s="362" t="s">
        <v>26</v>
      </c>
      <c r="I433" s="362" t="s">
        <v>105</v>
      </c>
      <c r="J433" s="361" t="s">
        <v>1481</v>
      </c>
      <c r="K433" s="361" t="s">
        <v>1482</v>
      </c>
      <c r="L433" s="362" t="s">
        <v>90</v>
      </c>
      <c r="M433" s="362" t="s">
        <v>9</v>
      </c>
      <c r="N433" s="362" t="s">
        <v>725</v>
      </c>
      <c r="O433" s="362" t="s">
        <v>1483</v>
      </c>
      <c r="P433" s="482" t="s">
        <v>6433</v>
      </c>
      <c r="Q433" s="362" t="s">
        <v>6434</v>
      </c>
      <c r="R433" s="362" t="s">
        <v>6435</v>
      </c>
      <c r="S433" s="361" t="s">
        <v>6436</v>
      </c>
      <c r="T433" s="362" t="s">
        <v>6437</v>
      </c>
      <c r="U433" s="362" t="s">
        <v>6438</v>
      </c>
      <c r="V433" s="362"/>
      <c r="W433" s="362" t="s">
        <v>6439</v>
      </c>
      <c r="X433" s="362" t="s">
        <v>5974</v>
      </c>
      <c r="Y433" s="362"/>
      <c r="Z433" s="362"/>
      <c r="AA433" s="366" t="s">
        <v>6440</v>
      </c>
      <c r="AB433" s="361" t="s">
        <v>6441</v>
      </c>
      <c r="AC433" s="362" t="s">
        <v>26</v>
      </c>
      <c r="AD433" s="362" t="s">
        <v>40</v>
      </c>
      <c r="AE433" s="362"/>
      <c r="AF433" s="362"/>
      <c r="AG433" s="362"/>
      <c r="AH433" s="362"/>
      <c r="AI433" s="361" t="s">
        <v>6442</v>
      </c>
      <c r="AJ433" s="361"/>
      <c r="AK433" s="361"/>
      <c r="AL433" s="361"/>
      <c r="AM433" s="362"/>
      <c r="AN433" s="361"/>
      <c r="AO433" s="445" t="s">
        <v>9</v>
      </c>
      <c r="AP433" s="445" t="s">
        <v>9</v>
      </c>
      <c r="AQ433" s="445" t="s">
        <v>9</v>
      </c>
    </row>
    <row r="434" spans="1:43" ht="409.5" hidden="1" x14ac:dyDescent="0.35">
      <c r="A434" s="362">
        <v>432</v>
      </c>
      <c r="B434" s="362">
        <v>433</v>
      </c>
      <c r="C434" s="362">
        <v>472</v>
      </c>
      <c r="D434" s="362" t="s">
        <v>172</v>
      </c>
      <c r="E434" s="362"/>
      <c r="F434" s="362"/>
      <c r="G434" s="362"/>
      <c r="H434" s="362" t="s">
        <v>26</v>
      </c>
      <c r="I434" s="362" t="s">
        <v>105</v>
      </c>
      <c r="J434" s="361" t="s">
        <v>1485</v>
      </c>
      <c r="K434" s="362"/>
      <c r="L434" s="362" t="s">
        <v>90</v>
      </c>
      <c r="M434" s="362" t="s">
        <v>9</v>
      </c>
      <c r="N434" s="362" t="s">
        <v>725</v>
      </c>
      <c r="O434" s="362" t="s">
        <v>772</v>
      </c>
      <c r="P434" s="482" t="s">
        <v>6443</v>
      </c>
      <c r="Q434" s="362" t="s">
        <v>5920</v>
      </c>
      <c r="R434" s="362" t="s">
        <v>6444</v>
      </c>
      <c r="S434" s="362" t="s">
        <v>6445</v>
      </c>
      <c r="T434" s="362" t="s">
        <v>6446</v>
      </c>
      <c r="U434" s="362" t="s">
        <v>6447</v>
      </c>
      <c r="V434" s="362"/>
      <c r="W434" s="362" t="s">
        <v>6448</v>
      </c>
      <c r="X434" s="362" t="s">
        <v>6449</v>
      </c>
      <c r="Y434" s="362"/>
      <c r="Z434" s="362"/>
      <c r="AA434" s="366" t="s">
        <v>6450</v>
      </c>
      <c r="AB434" s="361" t="s">
        <v>6451</v>
      </c>
      <c r="AC434" s="362" t="s">
        <v>26</v>
      </c>
      <c r="AD434" s="362" t="s">
        <v>40</v>
      </c>
      <c r="AE434" s="362"/>
      <c r="AF434" s="362"/>
      <c r="AG434" s="362"/>
      <c r="AH434" s="362"/>
      <c r="AI434" s="362" t="s">
        <v>6058</v>
      </c>
      <c r="AJ434" s="362"/>
      <c r="AK434" s="362"/>
      <c r="AL434" s="362"/>
      <c r="AM434" s="362"/>
      <c r="AN434" s="361"/>
      <c r="AO434" s="445" t="s">
        <v>9</v>
      </c>
      <c r="AP434" s="445" t="s">
        <v>9</v>
      </c>
      <c r="AQ434" s="445" t="s">
        <v>9</v>
      </c>
    </row>
    <row r="435" spans="1:43" ht="14.5" hidden="1" x14ac:dyDescent="0.35">
      <c r="A435" s="362">
        <v>433</v>
      </c>
      <c r="B435" s="362">
        <v>434</v>
      </c>
      <c r="C435" s="362">
        <v>472</v>
      </c>
      <c r="D435" s="362" t="s">
        <v>172</v>
      </c>
      <c r="E435" s="362"/>
      <c r="F435" s="362"/>
      <c r="G435" s="362"/>
      <c r="H435" s="362" t="s">
        <v>26</v>
      </c>
      <c r="I435" s="362" t="s">
        <v>105</v>
      </c>
      <c r="J435" s="361" t="s">
        <v>1487</v>
      </c>
      <c r="K435" s="362"/>
      <c r="L435" s="362" t="s">
        <v>90</v>
      </c>
      <c r="M435" s="362" t="s">
        <v>180</v>
      </c>
      <c r="N435" s="362" t="s">
        <v>90</v>
      </c>
      <c r="O435" s="362" t="s">
        <v>90</v>
      </c>
      <c r="P435" s="482"/>
      <c r="Q435" s="362"/>
      <c r="R435" s="362"/>
      <c r="S435" s="362"/>
      <c r="T435" s="362"/>
      <c r="U435" s="362"/>
      <c r="V435" s="362"/>
      <c r="W435" s="362"/>
      <c r="X435" s="362"/>
      <c r="Y435" s="362"/>
      <c r="Z435" s="362"/>
      <c r="AA435" s="366"/>
      <c r="AB435" s="367"/>
      <c r="AC435" s="362" t="s">
        <v>26</v>
      </c>
      <c r="AD435" s="362" t="s">
        <v>8</v>
      </c>
      <c r="AE435" s="362"/>
      <c r="AF435" s="362"/>
      <c r="AG435" s="362"/>
      <c r="AH435" s="362"/>
      <c r="AI435" s="362"/>
      <c r="AJ435" s="362"/>
      <c r="AK435" s="362"/>
      <c r="AL435" s="362"/>
      <c r="AM435" s="368">
        <v>45777</v>
      </c>
      <c r="AN435" s="361" t="s">
        <v>1488</v>
      </c>
      <c r="AO435" s="445" t="s">
        <v>539</v>
      </c>
      <c r="AP435" s="445" t="s">
        <v>5841</v>
      </c>
      <c r="AQ435" s="445" t="s">
        <v>5841</v>
      </c>
    </row>
    <row r="436" spans="1:43" ht="43.5" hidden="1" x14ac:dyDescent="0.35">
      <c r="A436" s="362">
        <v>434</v>
      </c>
      <c r="B436" s="362">
        <v>435</v>
      </c>
      <c r="C436" s="362">
        <v>472</v>
      </c>
      <c r="D436" s="362" t="s">
        <v>172</v>
      </c>
      <c r="E436" s="362"/>
      <c r="F436" s="362"/>
      <c r="G436" s="362"/>
      <c r="H436" s="362" t="s">
        <v>26</v>
      </c>
      <c r="I436" s="362" t="s">
        <v>105</v>
      </c>
      <c r="J436" s="361" t="s">
        <v>1489</v>
      </c>
      <c r="K436" s="362"/>
      <c r="L436" s="362" t="s">
        <v>90</v>
      </c>
      <c r="M436" s="362" t="s">
        <v>180</v>
      </c>
      <c r="N436" s="362" t="s">
        <v>90</v>
      </c>
      <c r="O436" s="362" t="s">
        <v>90</v>
      </c>
      <c r="P436" s="482"/>
      <c r="Q436" s="362"/>
      <c r="R436" s="362"/>
      <c r="S436" s="362"/>
      <c r="T436" s="362"/>
      <c r="U436" s="362"/>
      <c r="V436" s="362"/>
      <c r="W436" s="362"/>
      <c r="X436" s="362"/>
      <c r="Y436" s="362"/>
      <c r="Z436" s="362"/>
      <c r="AA436" s="366"/>
      <c r="AB436" s="367"/>
      <c r="AC436" s="362" t="s">
        <v>26</v>
      </c>
      <c r="AD436" s="362" t="s">
        <v>8</v>
      </c>
      <c r="AE436" s="362"/>
      <c r="AF436" s="362"/>
      <c r="AG436" s="362"/>
      <c r="AH436" s="362"/>
      <c r="AI436" s="362"/>
      <c r="AJ436" s="362"/>
      <c r="AK436" s="362"/>
      <c r="AL436" s="362"/>
      <c r="AM436" s="368">
        <v>45777</v>
      </c>
      <c r="AN436" s="361" t="s">
        <v>731</v>
      </c>
      <c r="AO436" s="445" t="s">
        <v>539</v>
      </c>
      <c r="AP436" s="445" t="s">
        <v>5841</v>
      </c>
      <c r="AQ436" s="445" t="s">
        <v>5841</v>
      </c>
    </row>
    <row r="437" spans="1:43" ht="29" hidden="1" x14ac:dyDescent="0.35">
      <c r="A437" s="362">
        <v>435</v>
      </c>
      <c r="B437" s="362">
        <v>436</v>
      </c>
      <c r="C437" s="362">
        <v>472</v>
      </c>
      <c r="D437" s="362" t="s">
        <v>172</v>
      </c>
      <c r="E437" s="362"/>
      <c r="F437" s="362"/>
      <c r="G437" s="362"/>
      <c r="H437" s="362" t="s">
        <v>26</v>
      </c>
      <c r="I437" s="362" t="s">
        <v>105</v>
      </c>
      <c r="J437" s="361" t="s">
        <v>1490</v>
      </c>
      <c r="K437" s="362"/>
      <c r="L437" s="362" t="s">
        <v>90</v>
      </c>
      <c r="M437" s="362" t="s">
        <v>180</v>
      </c>
      <c r="N437" s="362" t="s">
        <v>90</v>
      </c>
      <c r="O437" s="362" t="s">
        <v>90</v>
      </c>
      <c r="P437" s="482"/>
      <c r="Q437" s="362"/>
      <c r="R437" s="362"/>
      <c r="S437" s="362"/>
      <c r="T437" s="362"/>
      <c r="U437" s="362"/>
      <c r="V437" s="362"/>
      <c r="W437" s="362"/>
      <c r="X437" s="362"/>
      <c r="Y437" s="362"/>
      <c r="Z437" s="362"/>
      <c r="AA437" s="366"/>
      <c r="AB437" s="367"/>
      <c r="AC437" s="362" t="s">
        <v>26</v>
      </c>
      <c r="AD437" s="362" t="s">
        <v>8</v>
      </c>
      <c r="AE437" s="362"/>
      <c r="AF437" s="362"/>
      <c r="AG437" s="362"/>
      <c r="AH437" s="362"/>
      <c r="AI437" s="362"/>
      <c r="AJ437" s="362"/>
      <c r="AK437" s="362"/>
      <c r="AL437" s="362"/>
      <c r="AM437" s="368">
        <v>45777</v>
      </c>
      <c r="AN437" s="361" t="s">
        <v>731</v>
      </c>
      <c r="AO437" s="445" t="s">
        <v>539</v>
      </c>
      <c r="AP437" s="445" t="s">
        <v>5841</v>
      </c>
      <c r="AQ437" s="445" t="s">
        <v>5841</v>
      </c>
    </row>
    <row r="438" spans="1:43" ht="29" hidden="1" x14ac:dyDescent="0.35">
      <c r="A438" s="362">
        <v>436</v>
      </c>
      <c r="B438" s="362">
        <v>437</v>
      </c>
      <c r="C438" s="362">
        <v>472</v>
      </c>
      <c r="D438" s="362" t="s">
        <v>172</v>
      </c>
      <c r="E438" s="362"/>
      <c r="F438" s="362"/>
      <c r="G438" s="362"/>
      <c r="H438" s="362" t="s">
        <v>26</v>
      </c>
      <c r="I438" s="362" t="s">
        <v>105</v>
      </c>
      <c r="J438" s="361" t="s">
        <v>1491</v>
      </c>
      <c r="K438" s="362"/>
      <c r="L438" s="362" t="s">
        <v>90</v>
      </c>
      <c r="M438" s="362" t="s">
        <v>9</v>
      </c>
      <c r="N438" s="362" t="s">
        <v>90</v>
      </c>
      <c r="O438" s="362" t="s">
        <v>90</v>
      </c>
      <c r="P438" s="482"/>
      <c r="Q438" s="362"/>
      <c r="R438" s="362"/>
      <c r="S438" s="362"/>
      <c r="T438" s="362"/>
      <c r="U438" s="362"/>
      <c r="V438" s="362"/>
      <c r="W438" s="362"/>
      <c r="X438" s="362"/>
      <c r="Y438" s="362"/>
      <c r="Z438" s="362"/>
      <c r="AA438" s="366"/>
      <c r="AB438" s="367"/>
      <c r="AC438" s="362" t="s">
        <v>26</v>
      </c>
      <c r="AD438" s="362" t="s">
        <v>8</v>
      </c>
      <c r="AE438" s="362"/>
      <c r="AF438" s="362"/>
      <c r="AG438" s="362"/>
      <c r="AH438" s="362"/>
      <c r="AI438" s="362"/>
      <c r="AJ438" s="362"/>
      <c r="AK438" s="362"/>
      <c r="AL438" s="362"/>
      <c r="AM438" s="368">
        <v>45869</v>
      </c>
      <c r="AN438" s="361" t="s">
        <v>1492</v>
      </c>
      <c r="AO438" s="445" t="s">
        <v>539</v>
      </c>
      <c r="AP438" s="445" t="s">
        <v>5841</v>
      </c>
      <c r="AQ438" s="445" t="s">
        <v>5840</v>
      </c>
    </row>
    <row r="439" spans="1:43" ht="29" hidden="1" x14ac:dyDescent="0.35">
      <c r="A439" s="362">
        <v>437</v>
      </c>
      <c r="B439" s="362">
        <v>438</v>
      </c>
      <c r="C439" s="362">
        <v>472</v>
      </c>
      <c r="D439" s="362" t="s">
        <v>172</v>
      </c>
      <c r="E439" s="362"/>
      <c r="F439" s="362"/>
      <c r="G439" s="362"/>
      <c r="H439" s="362" t="s">
        <v>26</v>
      </c>
      <c r="I439" s="362" t="s">
        <v>105</v>
      </c>
      <c r="J439" s="361" t="s">
        <v>1493</v>
      </c>
      <c r="K439" s="362"/>
      <c r="L439" s="362" t="s">
        <v>90</v>
      </c>
      <c r="M439" s="362" t="s">
        <v>180</v>
      </c>
      <c r="N439" s="362" t="s">
        <v>90</v>
      </c>
      <c r="O439" s="362" t="s">
        <v>90</v>
      </c>
      <c r="P439" s="482"/>
      <c r="Q439" s="362"/>
      <c r="R439" s="362"/>
      <c r="S439" s="362"/>
      <c r="T439" s="362"/>
      <c r="U439" s="362"/>
      <c r="V439" s="362"/>
      <c r="W439" s="362"/>
      <c r="X439" s="362"/>
      <c r="Y439" s="362"/>
      <c r="Z439" s="362"/>
      <c r="AA439" s="366"/>
      <c r="AB439" s="367"/>
      <c r="AC439" s="362" t="s">
        <v>26</v>
      </c>
      <c r="AD439" s="362" t="s">
        <v>8</v>
      </c>
      <c r="AE439" s="362"/>
      <c r="AF439" s="362"/>
      <c r="AG439" s="362"/>
      <c r="AH439" s="362"/>
      <c r="AI439" s="362"/>
      <c r="AJ439" s="362"/>
      <c r="AK439" s="362"/>
      <c r="AL439" s="362"/>
      <c r="AM439" s="368">
        <v>45777</v>
      </c>
      <c r="AN439" s="361" t="s">
        <v>731</v>
      </c>
      <c r="AO439" s="445" t="s">
        <v>539</v>
      </c>
      <c r="AP439" s="445" t="s">
        <v>5841</v>
      </c>
      <c r="AQ439" s="445" t="s">
        <v>5841</v>
      </c>
    </row>
    <row r="440" spans="1:43" ht="14.5" hidden="1" x14ac:dyDescent="0.35">
      <c r="A440" s="362">
        <v>438</v>
      </c>
      <c r="B440" s="362">
        <v>439</v>
      </c>
      <c r="C440" s="362">
        <v>472</v>
      </c>
      <c r="D440" s="362" t="s">
        <v>172</v>
      </c>
      <c r="E440" s="362"/>
      <c r="F440" s="362"/>
      <c r="G440" s="362"/>
      <c r="H440" s="362" t="s">
        <v>26</v>
      </c>
      <c r="I440" s="362" t="s">
        <v>105</v>
      </c>
      <c r="J440" s="361" t="s">
        <v>1494</v>
      </c>
      <c r="K440" s="362"/>
      <c r="L440" s="362" t="s">
        <v>90</v>
      </c>
      <c r="M440" s="362" t="s">
        <v>180</v>
      </c>
      <c r="N440" s="362" t="s">
        <v>90</v>
      </c>
      <c r="O440" s="362" t="s">
        <v>90</v>
      </c>
      <c r="P440" s="482"/>
      <c r="Q440" s="362"/>
      <c r="R440" s="362"/>
      <c r="S440" s="362"/>
      <c r="T440" s="362"/>
      <c r="U440" s="362"/>
      <c r="V440" s="362"/>
      <c r="W440" s="362"/>
      <c r="X440" s="362"/>
      <c r="Y440" s="362"/>
      <c r="Z440" s="362"/>
      <c r="AA440" s="366"/>
      <c r="AB440" s="367"/>
      <c r="AC440" s="362" t="s">
        <v>26</v>
      </c>
      <c r="AD440" s="362" t="s">
        <v>8</v>
      </c>
      <c r="AE440" s="362"/>
      <c r="AF440" s="362"/>
      <c r="AG440" s="362"/>
      <c r="AH440" s="362"/>
      <c r="AI440" s="362"/>
      <c r="AJ440" s="362"/>
      <c r="AK440" s="362"/>
      <c r="AL440" s="362"/>
      <c r="AM440" s="368">
        <v>45777</v>
      </c>
      <c r="AN440" s="361" t="s">
        <v>731</v>
      </c>
      <c r="AO440" s="445" t="s">
        <v>539</v>
      </c>
      <c r="AP440" s="445" t="s">
        <v>5841</v>
      </c>
      <c r="AQ440" s="445" t="s">
        <v>5841</v>
      </c>
    </row>
    <row r="441" spans="1:43" ht="14.5" hidden="1" x14ac:dyDescent="0.35">
      <c r="A441" s="362">
        <v>439</v>
      </c>
      <c r="B441" s="362">
        <v>440</v>
      </c>
      <c r="C441" s="362">
        <v>472</v>
      </c>
      <c r="D441" s="362" t="s">
        <v>172</v>
      </c>
      <c r="E441" s="362"/>
      <c r="F441" s="362"/>
      <c r="G441" s="362"/>
      <c r="H441" s="362" t="s">
        <v>26</v>
      </c>
      <c r="I441" s="362" t="s">
        <v>105</v>
      </c>
      <c r="J441" s="361" t="s">
        <v>1495</v>
      </c>
      <c r="K441" s="362"/>
      <c r="L441" s="362" t="s">
        <v>90</v>
      </c>
      <c r="M441" s="362" t="s">
        <v>180</v>
      </c>
      <c r="N441" s="362" t="s">
        <v>90</v>
      </c>
      <c r="O441" s="362" t="s">
        <v>90</v>
      </c>
      <c r="P441" s="482"/>
      <c r="Q441" s="362"/>
      <c r="R441" s="362"/>
      <c r="S441" s="362"/>
      <c r="T441" s="362"/>
      <c r="U441" s="362"/>
      <c r="V441" s="362"/>
      <c r="W441" s="362"/>
      <c r="X441" s="362"/>
      <c r="Y441" s="362"/>
      <c r="Z441" s="362"/>
      <c r="AA441" s="366"/>
      <c r="AB441" s="367"/>
      <c r="AC441" s="362" t="s">
        <v>26</v>
      </c>
      <c r="AD441" s="362" t="s">
        <v>8</v>
      </c>
      <c r="AE441" s="362"/>
      <c r="AF441" s="362"/>
      <c r="AG441" s="362"/>
      <c r="AH441" s="362"/>
      <c r="AI441" s="362"/>
      <c r="AJ441" s="362"/>
      <c r="AK441" s="362"/>
      <c r="AL441" s="362"/>
      <c r="AM441" s="368">
        <v>45777</v>
      </c>
      <c r="AN441" s="361" t="s">
        <v>1496</v>
      </c>
      <c r="AO441" s="445" t="s">
        <v>539</v>
      </c>
      <c r="AP441" s="445" t="s">
        <v>5841</v>
      </c>
      <c r="AQ441" s="445" t="s">
        <v>5841</v>
      </c>
    </row>
    <row r="442" spans="1:43" ht="29" hidden="1" x14ac:dyDescent="0.35">
      <c r="A442" s="362">
        <v>440</v>
      </c>
      <c r="B442" s="362">
        <v>441</v>
      </c>
      <c r="C442" s="362">
        <v>472</v>
      </c>
      <c r="D442" s="362" t="s">
        <v>172</v>
      </c>
      <c r="E442" s="362"/>
      <c r="F442" s="362"/>
      <c r="G442" s="362"/>
      <c r="H442" s="362" t="s">
        <v>26</v>
      </c>
      <c r="I442" s="362" t="s">
        <v>105</v>
      </c>
      <c r="J442" s="361" t="s">
        <v>1497</v>
      </c>
      <c r="K442" s="362"/>
      <c r="L442" s="362" t="s">
        <v>90</v>
      </c>
      <c r="M442" s="362" t="s">
        <v>180</v>
      </c>
      <c r="N442" s="362" t="s">
        <v>90</v>
      </c>
      <c r="O442" s="362" t="s">
        <v>90</v>
      </c>
      <c r="P442" s="482"/>
      <c r="Q442" s="362"/>
      <c r="R442" s="362"/>
      <c r="S442" s="362"/>
      <c r="T442" s="362"/>
      <c r="U442" s="362"/>
      <c r="V442" s="362"/>
      <c r="W442" s="362"/>
      <c r="X442" s="362"/>
      <c r="Y442" s="362"/>
      <c r="Z442" s="362"/>
      <c r="AA442" s="366"/>
      <c r="AB442" s="367"/>
      <c r="AC442" s="362" t="s">
        <v>26</v>
      </c>
      <c r="AD442" s="362" t="s">
        <v>8</v>
      </c>
      <c r="AE442" s="362"/>
      <c r="AF442" s="362"/>
      <c r="AG442" s="362"/>
      <c r="AH442" s="362"/>
      <c r="AI442" s="362"/>
      <c r="AJ442" s="362"/>
      <c r="AK442" s="362"/>
      <c r="AL442" s="362"/>
      <c r="AM442" s="368">
        <v>45777</v>
      </c>
      <c r="AN442" s="361" t="s">
        <v>1496</v>
      </c>
      <c r="AO442" s="445" t="s">
        <v>539</v>
      </c>
      <c r="AP442" s="445" t="s">
        <v>5841</v>
      </c>
      <c r="AQ442" s="445" t="s">
        <v>5841</v>
      </c>
    </row>
    <row r="443" spans="1:43" ht="29" hidden="1" x14ac:dyDescent="0.35">
      <c r="A443" s="362">
        <v>441</v>
      </c>
      <c r="B443" s="362">
        <v>442</v>
      </c>
      <c r="C443" s="362">
        <v>472</v>
      </c>
      <c r="D443" s="362" t="s">
        <v>172</v>
      </c>
      <c r="E443" s="362"/>
      <c r="F443" s="362"/>
      <c r="G443" s="362"/>
      <c r="H443" s="362" t="s">
        <v>26</v>
      </c>
      <c r="I443" s="362" t="s">
        <v>105</v>
      </c>
      <c r="J443" s="361" t="s">
        <v>1498</v>
      </c>
      <c r="K443" s="362"/>
      <c r="L443" s="362" t="s">
        <v>90</v>
      </c>
      <c r="M443" s="362" t="s">
        <v>9</v>
      </c>
      <c r="N443" s="362" t="s">
        <v>90</v>
      </c>
      <c r="O443" s="362" t="s">
        <v>90</v>
      </c>
      <c r="P443" s="482"/>
      <c r="Q443" s="362"/>
      <c r="R443" s="362"/>
      <c r="S443" s="362"/>
      <c r="T443" s="362"/>
      <c r="U443" s="362"/>
      <c r="V443" s="362"/>
      <c r="W443" s="362"/>
      <c r="X443" s="362"/>
      <c r="Y443" s="362"/>
      <c r="Z443" s="362"/>
      <c r="AA443" s="366"/>
      <c r="AB443" s="367"/>
      <c r="AC443" s="362" t="s">
        <v>26</v>
      </c>
      <c r="AD443" s="362" t="s">
        <v>8</v>
      </c>
      <c r="AE443" s="362"/>
      <c r="AF443" s="362"/>
      <c r="AG443" s="362"/>
      <c r="AH443" s="362"/>
      <c r="AI443" s="362"/>
      <c r="AJ443" s="362"/>
      <c r="AK443" s="362"/>
      <c r="AL443" s="362"/>
      <c r="AM443" s="368">
        <v>45875</v>
      </c>
      <c r="AN443" s="361" t="s">
        <v>1499</v>
      </c>
      <c r="AO443" s="445" t="s">
        <v>539</v>
      </c>
      <c r="AP443" s="445" t="s">
        <v>5841</v>
      </c>
      <c r="AQ443" s="445" t="s">
        <v>5840</v>
      </c>
    </row>
    <row r="444" spans="1:43" ht="29" hidden="1" x14ac:dyDescent="0.35">
      <c r="A444" s="362">
        <v>442</v>
      </c>
      <c r="B444" s="362">
        <v>443</v>
      </c>
      <c r="C444" s="362">
        <v>472</v>
      </c>
      <c r="D444" s="362" t="s">
        <v>172</v>
      </c>
      <c r="E444" s="362"/>
      <c r="F444" s="362"/>
      <c r="G444" s="362"/>
      <c r="H444" s="362" t="s">
        <v>26</v>
      </c>
      <c r="I444" s="362" t="s">
        <v>105</v>
      </c>
      <c r="J444" s="361" t="s">
        <v>1500</v>
      </c>
      <c r="K444" s="362"/>
      <c r="L444" s="362" t="s">
        <v>90</v>
      </c>
      <c r="M444" s="362" t="s">
        <v>180</v>
      </c>
      <c r="N444" s="362" t="s">
        <v>90</v>
      </c>
      <c r="O444" s="362" t="s">
        <v>90</v>
      </c>
      <c r="P444" s="482"/>
      <c r="Q444" s="362"/>
      <c r="R444" s="362"/>
      <c r="S444" s="362"/>
      <c r="T444" s="362"/>
      <c r="U444" s="362"/>
      <c r="V444" s="362"/>
      <c r="W444" s="362"/>
      <c r="X444" s="362"/>
      <c r="Y444" s="362"/>
      <c r="Z444" s="362"/>
      <c r="AA444" s="366"/>
      <c r="AB444" s="367"/>
      <c r="AC444" s="362" t="s">
        <v>26</v>
      </c>
      <c r="AD444" s="362" t="s">
        <v>8</v>
      </c>
      <c r="AE444" s="362"/>
      <c r="AF444" s="362"/>
      <c r="AG444" s="362"/>
      <c r="AH444" s="362"/>
      <c r="AI444" s="362"/>
      <c r="AJ444" s="362"/>
      <c r="AK444" s="362"/>
      <c r="AL444" s="362"/>
      <c r="AM444" s="368">
        <v>45777</v>
      </c>
      <c r="AN444" s="361" t="s">
        <v>1496</v>
      </c>
      <c r="AO444" s="445" t="s">
        <v>539</v>
      </c>
      <c r="AP444" s="445" t="s">
        <v>5841</v>
      </c>
      <c r="AQ444" s="445" t="s">
        <v>5841</v>
      </c>
    </row>
    <row r="445" spans="1:43" ht="29" hidden="1" x14ac:dyDescent="0.35">
      <c r="A445" s="362">
        <v>443</v>
      </c>
      <c r="B445" s="362">
        <v>444</v>
      </c>
      <c r="C445" s="362">
        <v>472</v>
      </c>
      <c r="D445" s="362" t="s">
        <v>172</v>
      </c>
      <c r="E445" s="362"/>
      <c r="F445" s="362"/>
      <c r="G445" s="362"/>
      <c r="H445" s="362" t="s">
        <v>26</v>
      </c>
      <c r="I445" s="362" t="s">
        <v>105</v>
      </c>
      <c r="J445" s="361" t="s">
        <v>1501</v>
      </c>
      <c r="K445" s="362"/>
      <c r="L445" s="362" t="s">
        <v>90</v>
      </c>
      <c r="M445" s="362" t="s">
        <v>180</v>
      </c>
      <c r="N445" s="362" t="s">
        <v>90</v>
      </c>
      <c r="O445" s="362" t="s">
        <v>90</v>
      </c>
      <c r="P445" s="482"/>
      <c r="Q445" s="362"/>
      <c r="R445" s="362"/>
      <c r="S445" s="362"/>
      <c r="T445" s="362"/>
      <c r="U445" s="362"/>
      <c r="V445" s="362"/>
      <c r="W445" s="362"/>
      <c r="X445" s="362"/>
      <c r="Y445" s="362"/>
      <c r="Z445" s="362"/>
      <c r="AA445" s="366"/>
      <c r="AB445" s="367"/>
      <c r="AC445" s="362" t="s">
        <v>26</v>
      </c>
      <c r="AD445" s="362" t="s">
        <v>8</v>
      </c>
      <c r="AE445" s="362"/>
      <c r="AF445" s="362"/>
      <c r="AG445" s="362"/>
      <c r="AH445" s="362"/>
      <c r="AI445" s="362"/>
      <c r="AJ445" s="362"/>
      <c r="AK445" s="362"/>
      <c r="AL445" s="362"/>
      <c r="AM445" s="368">
        <v>45777</v>
      </c>
      <c r="AN445" s="361" t="s">
        <v>1496</v>
      </c>
      <c r="AO445" s="445" t="s">
        <v>539</v>
      </c>
      <c r="AP445" s="445" t="s">
        <v>5841</v>
      </c>
      <c r="AQ445" s="445" t="s">
        <v>5841</v>
      </c>
    </row>
    <row r="446" spans="1:43" ht="14.5" hidden="1" x14ac:dyDescent="0.35">
      <c r="A446" s="362">
        <v>444</v>
      </c>
      <c r="B446" s="362">
        <v>445</v>
      </c>
      <c r="C446" s="362">
        <v>472</v>
      </c>
      <c r="D446" s="362" t="s">
        <v>172</v>
      </c>
      <c r="E446" s="362"/>
      <c r="F446" s="362"/>
      <c r="G446" s="362"/>
      <c r="H446" s="362" t="s">
        <v>26</v>
      </c>
      <c r="I446" s="362" t="s">
        <v>105</v>
      </c>
      <c r="J446" s="361" t="s">
        <v>1502</v>
      </c>
      <c r="K446" s="362"/>
      <c r="L446" s="362" t="s">
        <v>90</v>
      </c>
      <c r="M446" s="362" t="s">
        <v>180</v>
      </c>
      <c r="N446" s="362" t="s">
        <v>90</v>
      </c>
      <c r="O446" s="362" t="s">
        <v>90</v>
      </c>
      <c r="P446" s="482"/>
      <c r="Q446" s="362"/>
      <c r="R446" s="362"/>
      <c r="S446" s="362"/>
      <c r="T446" s="362"/>
      <c r="U446" s="362"/>
      <c r="V446" s="362"/>
      <c r="W446" s="362"/>
      <c r="X446" s="362"/>
      <c r="Y446" s="362"/>
      <c r="Z446" s="362"/>
      <c r="AA446" s="366"/>
      <c r="AB446" s="367"/>
      <c r="AC446" s="362" t="s">
        <v>26</v>
      </c>
      <c r="AD446" s="362" t="s">
        <v>8</v>
      </c>
      <c r="AE446" s="362"/>
      <c r="AF446" s="362"/>
      <c r="AG446" s="362"/>
      <c r="AH446" s="362"/>
      <c r="AI446" s="362"/>
      <c r="AJ446" s="362"/>
      <c r="AK446" s="362"/>
      <c r="AL446" s="362"/>
      <c r="AM446" s="368">
        <v>45777</v>
      </c>
      <c r="AN446" s="361" t="s">
        <v>1496</v>
      </c>
      <c r="AO446" s="445" t="s">
        <v>539</v>
      </c>
      <c r="AP446" s="445" t="s">
        <v>5841</v>
      </c>
      <c r="AQ446" s="445" t="s">
        <v>5841</v>
      </c>
    </row>
    <row r="447" spans="1:43" ht="14.5" hidden="1" x14ac:dyDescent="0.35">
      <c r="A447" s="362">
        <v>445</v>
      </c>
      <c r="B447" s="362">
        <v>446</v>
      </c>
      <c r="C447" s="362">
        <v>472</v>
      </c>
      <c r="D447" s="362" t="s">
        <v>172</v>
      </c>
      <c r="E447" s="362"/>
      <c r="F447" s="362"/>
      <c r="G447" s="362"/>
      <c r="H447" s="362" t="s">
        <v>26</v>
      </c>
      <c r="I447" s="362" t="s">
        <v>105</v>
      </c>
      <c r="J447" s="361" t="s">
        <v>1503</v>
      </c>
      <c r="K447" s="362"/>
      <c r="L447" s="362" t="s">
        <v>90</v>
      </c>
      <c r="M447" s="362" t="s">
        <v>180</v>
      </c>
      <c r="N447" s="362" t="s">
        <v>90</v>
      </c>
      <c r="O447" s="362" t="s">
        <v>90</v>
      </c>
      <c r="P447" s="482"/>
      <c r="Q447" s="362"/>
      <c r="R447" s="362"/>
      <c r="S447" s="362"/>
      <c r="T447" s="362"/>
      <c r="U447" s="362"/>
      <c r="V447" s="362"/>
      <c r="W447" s="362"/>
      <c r="X447" s="362"/>
      <c r="Y447" s="362"/>
      <c r="Z447" s="362"/>
      <c r="AA447" s="366"/>
      <c r="AB447" s="367"/>
      <c r="AC447" s="362" t="s">
        <v>26</v>
      </c>
      <c r="AD447" s="362" t="s">
        <v>8</v>
      </c>
      <c r="AE447" s="362"/>
      <c r="AF447" s="362"/>
      <c r="AG447" s="362"/>
      <c r="AH447" s="362"/>
      <c r="AI447" s="362"/>
      <c r="AJ447" s="362"/>
      <c r="AK447" s="362"/>
      <c r="AL447" s="362"/>
      <c r="AM447" s="368">
        <v>45777</v>
      </c>
      <c r="AN447" s="361" t="s">
        <v>1496</v>
      </c>
      <c r="AO447" s="445" t="s">
        <v>539</v>
      </c>
      <c r="AP447" s="445" t="s">
        <v>5841</v>
      </c>
      <c r="AQ447" s="445" t="s">
        <v>5841</v>
      </c>
    </row>
    <row r="448" spans="1:43" ht="14.5" hidden="1" x14ac:dyDescent="0.35">
      <c r="A448" s="362">
        <v>446</v>
      </c>
      <c r="B448" s="362">
        <v>447</v>
      </c>
      <c r="C448" s="362">
        <v>472</v>
      </c>
      <c r="D448" s="362" t="s">
        <v>172</v>
      </c>
      <c r="E448" s="362"/>
      <c r="F448" s="362"/>
      <c r="G448" s="362"/>
      <c r="H448" s="362" t="s">
        <v>26</v>
      </c>
      <c r="I448" s="362" t="s">
        <v>105</v>
      </c>
      <c r="J448" s="361" t="s">
        <v>1504</v>
      </c>
      <c r="K448" s="362"/>
      <c r="L448" s="362" t="s">
        <v>90</v>
      </c>
      <c r="M448" s="362" t="s">
        <v>180</v>
      </c>
      <c r="N448" s="362" t="s">
        <v>90</v>
      </c>
      <c r="O448" s="362" t="s">
        <v>90</v>
      </c>
      <c r="P448" s="482"/>
      <c r="Q448" s="362"/>
      <c r="R448" s="362"/>
      <c r="S448" s="362"/>
      <c r="T448" s="362"/>
      <c r="U448" s="362"/>
      <c r="V448" s="362"/>
      <c r="W448" s="362"/>
      <c r="X448" s="362"/>
      <c r="Y448" s="362"/>
      <c r="Z448" s="362"/>
      <c r="AA448" s="366"/>
      <c r="AB448" s="367"/>
      <c r="AC448" s="362" t="s">
        <v>26</v>
      </c>
      <c r="AD448" s="362" t="s">
        <v>8</v>
      </c>
      <c r="AE448" s="362"/>
      <c r="AF448" s="362"/>
      <c r="AG448" s="362"/>
      <c r="AH448" s="362"/>
      <c r="AI448" s="362"/>
      <c r="AJ448" s="362"/>
      <c r="AK448" s="362"/>
      <c r="AL448" s="362"/>
      <c r="AM448" s="368">
        <v>45777</v>
      </c>
      <c r="AN448" s="361" t="s">
        <v>1496</v>
      </c>
      <c r="AO448" s="445" t="s">
        <v>539</v>
      </c>
      <c r="AP448" s="445" t="s">
        <v>5841</v>
      </c>
      <c r="AQ448" s="445" t="s">
        <v>5841</v>
      </c>
    </row>
    <row r="449" spans="1:43" ht="29" hidden="1" x14ac:dyDescent="0.35">
      <c r="A449" s="362">
        <v>447</v>
      </c>
      <c r="B449" s="362">
        <v>448</v>
      </c>
      <c r="C449" s="362">
        <v>472</v>
      </c>
      <c r="D449" s="362" t="s">
        <v>172</v>
      </c>
      <c r="E449" s="362"/>
      <c r="F449" s="362"/>
      <c r="G449" s="362"/>
      <c r="H449" s="362" t="s">
        <v>26</v>
      </c>
      <c r="I449" s="362" t="s">
        <v>105</v>
      </c>
      <c r="J449" s="361" t="s">
        <v>1505</v>
      </c>
      <c r="K449" s="362"/>
      <c r="L449" s="362" t="s">
        <v>90</v>
      </c>
      <c r="M449" s="362" t="s">
        <v>180</v>
      </c>
      <c r="N449" s="362" t="s">
        <v>90</v>
      </c>
      <c r="O449" s="362" t="s">
        <v>90</v>
      </c>
      <c r="P449" s="482"/>
      <c r="Q449" s="362"/>
      <c r="R449" s="362"/>
      <c r="S449" s="362"/>
      <c r="T449" s="362"/>
      <c r="U449" s="362"/>
      <c r="V449" s="362"/>
      <c r="W449" s="362"/>
      <c r="X449" s="362"/>
      <c r="Y449" s="362"/>
      <c r="Z449" s="362"/>
      <c r="AA449" s="366"/>
      <c r="AB449" s="367"/>
      <c r="AC449" s="362" t="s">
        <v>26</v>
      </c>
      <c r="AD449" s="362" t="s">
        <v>8</v>
      </c>
      <c r="AE449" s="362"/>
      <c r="AF449" s="362"/>
      <c r="AG449" s="362"/>
      <c r="AH449" s="362"/>
      <c r="AI449" s="362"/>
      <c r="AJ449" s="362"/>
      <c r="AK449" s="362"/>
      <c r="AL449" s="362"/>
      <c r="AM449" s="368">
        <v>45777</v>
      </c>
      <c r="AN449" s="361" t="s">
        <v>1496</v>
      </c>
      <c r="AO449" s="445" t="s">
        <v>539</v>
      </c>
      <c r="AP449" s="445" t="s">
        <v>5841</v>
      </c>
      <c r="AQ449" s="445" t="s">
        <v>5841</v>
      </c>
    </row>
    <row r="450" spans="1:43" ht="29" hidden="1" x14ac:dyDescent="0.35">
      <c r="A450" s="362">
        <v>448</v>
      </c>
      <c r="B450" s="362">
        <v>449</v>
      </c>
      <c r="C450" s="362">
        <v>472</v>
      </c>
      <c r="D450" s="362" t="s">
        <v>172</v>
      </c>
      <c r="E450" s="362"/>
      <c r="F450" s="362"/>
      <c r="G450" s="362"/>
      <c r="H450" s="362" t="s">
        <v>26</v>
      </c>
      <c r="I450" s="362" t="s">
        <v>105</v>
      </c>
      <c r="J450" s="361" t="s">
        <v>1506</v>
      </c>
      <c r="K450" s="362"/>
      <c r="L450" s="362" t="s">
        <v>90</v>
      </c>
      <c r="M450" s="362" t="s">
        <v>180</v>
      </c>
      <c r="N450" s="362" t="s">
        <v>90</v>
      </c>
      <c r="O450" s="362" t="s">
        <v>90</v>
      </c>
      <c r="P450" s="482"/>
      <c r="Q450" s="362"/>
      <c r="R450" s="362"/>
      <c r="S450" s="362"/>
      <c r="T450" s="362"/>
      <c r="U450" s="362"/>
      <c r="V450" s="362"/>
      <c r="W450" s="362"/>
      <c r="X450" s="362"/>
      <c r="Y450" s="362"/>
      <c r="Z450" s="362"/>
      <c r="AA450" s="366"/>
      <c r="AB450" s="367"/>
      <c r="AC450" s="362" t="s">
        <v>26</v>
      </c>
      <c r="AD450" s="362" t="s">
        <v>8</v>
      </c>
      <c r="AE450" s="362"/>
      <c r="AF450" s="362"/>
      <c r="AG450" s="362"/>
      <c r="AH450" s="362"/>
      <c r="AI450" s="362"/>
      <c r="AJ450" s="362"/>
      <c r="AK450" s="362"/>
      <c r="AL450" s="362"/>
      <c r="AM450" s="368">
        <v>45777</v>
      </c>
      <c r="AN450" s="361" t="s">
        <v>1496</v>
      </c>
      <c r="AO450" s="445" t="s">
        <v>539</v>
      </c>
      <c r="AP450" s="445" t="s">
        <v>5841</v>
      </c>
      <c r="AQ450" s="445" t="s">
        <v>5841</v>
      </c>
    </row>
    <row r="451" spans="1:43" ht="14.5" hidden="1" x14ac:dyDescent="0.35">
      <c r="A451" s="362">
        <v>449</v>
      </c>
      <c r="B451" s="362">
        <v>450</v>
      </c>
      <c r="C451" s="362">
        <v>472</v>
      </c>
      <c r="D451" s="362" t="s">
        <v>172</v>
      </c>
      <c r="E451" s="362"/>
      <c r="F451" s="362"/>
      <c r="G451" s="362"/>
      <c r="H451" s="362" t="s">
        <v>26</v>
      </c>
      <c r="I451" s="362" t="s">
        <v>105</v>
      </c>
      <c r="J451" s="361" t="s">
        <v>1507</v>
      </c>
      <c r="K451" s="362"/>
      <c r="L451" s="362" t="s">
        <v>90</v>
      </c>
      <c r="M451" s="362" t="s">
        <v>180</v>
      </c>
      <c r="N451" s="362" t="s">
        <v>90</v>
      </c>
      <c r="O451" s="362" t="s">
        <v>90</v>
      </c>
      <c r="P451" s="482"/>
      <c r="Q451" s="362"/>
      <c r="R451" s="362"/>
      <c r="S451" s="362"/>
      <c r="T451" s="362"/>
      <c r="U451" s="362"/>
      <c r="V451" s="362"/>
      <c r="W451" s="362"/>
      <c r="X451" s="362"/>
      <c r="Y451" s="362"/>
      <c r="Z451" s="362"/>
      <c r="AA451" s="366"/>
      <c r="AB451" s="367"/>
      <c r="AC451" s="362" t="s">
        <v>26</v>
      </c>
      <c r="AD451" s="362" t="s">
        <v>8</v>
      </c>
      <c r="AE451" s="362"/>
      <c r="AF451" s="362"/>
      <c r="AG451" s="362"/>
      <c r="AH451" s="362"/>
      <c r="AI451" s="362"/>
      <c r="AJ451" s="362"/>
      <c r="AK451" s="362"/>
      <c r="AL451" s="362"/>
      <c r="AM451" s="368">
        <v>45777</v>
      </c>
      <c r="AN451" s="361" t="s">
        <v>1496</v>
      </c>
      <c r="AO451" s="445" t="s">
        <v>539</v>
      </c>
      <c r="AP451" s="445" t="s">
        <v>5841</v>
      </c>
      <c r="AQ451" s="445" t="s">
        <v>5841</v>
      </c>
    </row>
    <row r="452" spans="1:43" ht="14.5" hidden="1" x14ac:dyDescent="0.35">
      <c r="A452" s="362">
        <v>450</v>
      </c>
      <c r="B452" s="362">
        <v>451</v>
      </c>
      <c r="C452" s="362">
        <v>472</v>
      </c>
      <c r="D452" s="362" t="s">
        <v>172</v>
      </c>
      <c r="E452" s="362"/>
      <c r="F452" s="362"/>
      <c r="G452" s="362"/>
      <c r="H452" s="362" t="s">
        <v>26</v>
      </c>
      <c r="I452" s="362" t="s">
        <v>105</v>
      </c>
      <c r="J452" s="361" t="s">
        <v>1508</v>
      </c>
      <c r="K452" s="362"/>
      <c r="L452" s="362" t="s">
        <v>90</v>
      </c>
      <c r="M452" s="362" t="s">
        <v>180</v>
      </c>
      <c r="N452" s="362" t="s">
        <v>90</v>
      </c>
      <c r="O452" s="362" t="s">
        <v>90</v>
      </c>
      <c r="P452" s="482"/>
      <c r="Q452" s="362"/>
      <c r="R452" s="362"/>
      <c r="S452" s="362"/>
      <c r="T452" s="362"/>
      <c r="U452" s="362"/>
      <c r="V452" s="362"/>
      <c r="W452" s="362"/>
      <c r="X452" s="362"/>
      <c r="Y452" s="362"/>
      <c r="Z452" s="362"/>
      <c r="AA452" s="366"/>
      <c r="AB452" s="367"/>
      <c r="AC452" s="362" t="s">
        <v>26</v>
      </c>
      <c r="AD452" s="362" t="s">
        <v>8</v>
      </c>
      <c r="AE452" s="362"/>
      <c r="AF452" s="362"/>
      <c r="AG452" s="362"/>
      <c r="AH452" s="362"/>
      <c r="AI452" s="362"/>
      <c r="AJ452" s="362"/>
      <c r="AK452" s="362"/>
      <c r="AL452" s="362"/>
      <c r="AM452" s="368">
        <v>45777</v>
      </c>
      <c r="AN452" s="361" t="s">
        <v>1496</v>
      </c>
      <c r="AO452" s="445" t="s">
        <v>539</v>
      </c>
      <c r="AP452" s="445" t="s">
        <v>5841</v>
      </c>
      <c r="AQ452" s="445" t="s">
        <v>5841</v>
      </c>
    </row>
    <row r="453" spans="1:43" ht="14.5" hidden="1" x14ac:dyDescent="0.35">
      <c r="A453" s="362">
        <v>451</v>
      </c>
      <c r="B453" s="362">
        <v>452</v>
      </c>
      <c r="C453" s="362">
        <v>472</v>
      </c>
      <c r="D453" s="362" t="s">
        <v>172</v>
      </c>
      <c r="E453" s="362"/>
      <c r="F453" s="362"/>
      <c r="G453" s="362"/>
      <c r="H453" s="362" t="s">
        <v>26</v>
      </c>
      <c r="I453" s="362" t="s">
        <v>105</v>
      </c>
      <c r="J453" s="361" t="s">
        <v>1509</v>
      </c>
      <c r="K453" s="362"/>
      <c r="L453" s="362" t="s">
        <v>90</v>
      </c>
      <c r="M453" s="362" t="s">
        <v>180</v>
      </c>
      <c r="N453" s="362" t="s">
        <v>90</v>
      </c>
      <c r="O453" s="362" t="s">
        <v>90</v>
      </c>
      <c r="P453" s="482"/>
      <c r="Q453" s="362"/>
      <c r="R453" s="362"/>
      <c r="S453" s="362"/>
      <c r="T453" s="362"/>
      <c r="U453" s="362"/>
      <c r="V453" s="362"/>
      <c r="W453" s="362"/>
      <c r="X453" s="362"/>
      <c r="Y453" s="362"/>
      <c r="Z453" s="362"/>
      <c r="AA453" s="366"/>
      <c r="AB453" s="367"/>
      <c r="AC453" s="362" t="s">
        <v>26</v>
      </c>
      <c r="AD453" s="362" t="s">
        <v>8</v>
      </c>
      <c r="AE453" s="362"/>
      <c r="AF453" s="362"/>
      <c r="AG453" s="362"/>
      <c r="AH453" s="362"/>
      <c r="AI453" s="362"/>
      <c r="AJ453" s="362"/>
      <c r="AK453" s="362"/>
      <c r="AL453" s="362"/>
      <c r="AM453" s="368">
        <v>45777</v>
      </c>
      <c r="AN453" s="361" t="s">
        <v>1496</v>
      </c>
      <c r="AO453" s="445" t="s">
        <v>539</v>
      </c>
      <c r="AP453" s="445" t="s">
        <v>5841</v>
      </c>
      <c r="AQ453" s="445" t="s">
        <v>5841</v>
      </c>
    </row>
    <row r="454" spans="1:43" ht="29" hidden="1" x14ac:dyDescent="0.35">
      <c r="A454" s="362">
        <v>452</v>
      </c>
      <c r="B454" s="362">
        <v>453</v>
      </c>
      <c r="C454" s="362">
        <v>472</v>
      </c>
      <c r="D454" s="362" t="s">
        <v>172</v>
      </c>
      <c r="E454" s="362"/>
      <c r="F454" s="362"/>
      <c r="G454" s="362"/>
      <c r="H454" s="362" t="s">
        <v>26</v>
      </c>
      <c r="I454" s="362" t="s">
        <v>105</v>
      </c>
      <c r="J454" s="361" t="s">
        <v>1510</v>
      </c>
      <c r="K454" s="362"/>
      <c r="L454" s="362" t="s">
        <v>90</v>
      </c>
      <c r="M454" s="362" t="s">
        <v>180</v>
      </c>
      <c r="N454" s="362" t="s">
        <v>90</v>
      </c>
      <c r="O454" s="362" t="s">
        <v>90</v>
      </c>
      <c r="P454" s="482"/>
      <c r="Q454" s="362"/>
      <c r="R454" s="362"/>
      <c r="S454" s="362"/>
      <c r="T454" s="362"/>
      <c r="U454" s="362"/>
      <c r="V454" s="362"/>
      <c r="W454" s="362"/>
      <c r="X454" s="362"/>
      <c r="Y454" s="362"/>
      <c r="Z454" s="362"/>
      <c r="AA454" s="366"/>
      <c r="AB454" s="367"/>
      <c r="AC454" s="362" t="s">
        <v>26</v>
      </c>
      <c r="AD454" s="362" t="s">
        <v>8</v>
      </c>
      <c r="AE454" s="362"/>
      <c r="AF454" s="362"/>
      <c r="AG454" s="362"/>
      <c r="AH454" s="362"/>
      <c r="AI454" s="362"/>
      <c r="AJ454" s="362"/>
      <c r="AK454" s="362"/>
      <c r="AL454" s="362"/>
      <c r="AM454" s="368">
        <v>45777</v>
      </c>
      <c r="AN454" s="361" t="s">
        <v>1496</v>
      </c>
      <c r="AO454" s="445" t="s">
        <v>539</v>
      </c>
      <c r="AP454" s="445" t="s">
        <v>5841</v>
      </c>
      <c r="AQ454" s="445" t="s">
        <v>5841</v>
      </c>
    </row>
    <row r="455" spans="1:43" ht="14.5" hidden="1" x14ac:dyDescent="0.35">
      <c r="A455" s="362">
        <v>453</v>
      </c>
      <c r="B455" s="362">
        <v>454</v>
      </c>
      <c r="C455" s="362">
        <v>472</v>
      </c>
      <c r="D455" s="362" t="s">
        <v>172</v>
      </c>
      <c r="E455" s="362"/>
      <c r="F455" s="362"/>
      <c r="G455" s="362"/>
      <c r="H455" s="362" t="s">
        <v>26</v>
      </c>
      <c r="I455" s="362" t="s">
        <v>105</v>
      </c>
      <c r="J455" s="361" t="s">
        <v>1511</v>
      </c>
      <c r="K455" s="362"/>
      <c r="L455" s="362" t="s">
        <v>90</v>
      </c>
      <c r="M455" s="362" t="s">
        <v>180</v>
      </c>
      <c r="N455" s="362" t="s">
        <v>90</v>
      </c>
      <c r="O455" s="362" t="s">
        <v>90</v>
      </c>
      <c r="P455" s="482"/>
      <c r="Q455" s="362"/>
      <c r="R455" s="362"/>
      <c r="S455" s="362"/>
      <c r="T455" s="362"/>
      <c r="U455" s="362"/>
      <c r="V455" s="362"/>
      <c r="W455" s="362"/>
      <c r="X455" s="362"/>
      <c r="Y455" s="362"/>
      <c r="Z455" s="362"/>
      <c r="AA455" s="366"/>
      <c r="AB455" s="367"/>
      <c r="AC455" s="362" t="s">
        <v>26</v>
      </c>
      <c r="AD455" s="362" t="s">
        <v>8</v>
      </c>
      <c r="AE455" s="362"/>
      <c r="AF455" s="362"/>
      <c r="AG455" s="362"/>
      <c r="AH455" s="362"/>
      <c r="AI455" s="362"/>
      <c r="AJ455" s="362"/>
      <c r="AK455" s="362"/>
      <c r="AL455" s="362"/>
      <c r="AM455" s="368">
        <v>45777</v>
      </c>
      <c r="AN455" s="361" t="s">
        <v>1496</v>
      </c>
      <c r="AO455" s="445" t="s">
        <v>539</v>
      </c>
      <c r="AP455" s="445" t="s">
        <v>5841</v>
      </c>
      <c r="AQ455" s="445" t="s">
        <v>5841</v>
      </c>
    </row>
    <row r="456" spans="1:43" ht="14.5" hidden="1" x14ac:dyDescent="0.35">
      <c r="A456" s="362">
        <v>454</v>
      </c>
      <c r="B456" s="362">
        <v>455</v>
      </c>
      <c r="C456" s="362">
        <v>472</v>
      </c>
      <c r="D456" s="362" t="s">
        <v>172</v>
      </c>
      <c r="E456" s="362"/>
      <c r="F456" s="362"/>
      <c r="G456" s="362"/>
      <c r="H456" s="362" t="s">
        <v>26</v>
      </c>
      <c r="I456" s="362" t="s">
        <v>105</v>
      </c>
      <c r="J456" s="361" t="s">
        <v>1512</v>
      </c>
      <c r="K456" s="362"/>
      <c r="L456" s="362" t="s">
        <v>90</v>
      </c>
      <c r="M456" s="362" t="s">
        <v>180</v>
      </c>
      <c r="N456" s="362" t="s">
        <v>90</v>
      </c>
      <c r="O456" s="362" t="s">
        <v>90</v>
      </c>
      <c r="P456" s="482"/>
      <c r="Q456" s="362"/>
      <c r="R456" s="362"/>
      <c r="S456" s="362"/>
      <c r="T456" s="362"/>
      <c r="U456" s="362"/>
      <c r="V456" s="362"/>
      <c r="W456" s="362"/>
      <c r="X456" s="362"/>
      <c r="Y456" s="362"/>
      <c r="Z456" s="362"/>
      <c r="AA456" s="366"/>
      <c r="AB456" s="367"/>
      <c r="AC456" s="362" t="s">
        <v>26</v>
      </c>
      <c r="AD456" s="362" t="s">
        <v>8</v>
      </c>
      <c r="AE456" s="362"/>
      <c r="AF456" s="362"/>
      <c r="AG456" s="362"/>
      <c r="AH456" s="362"/>
      <c r="AI456" s="362"/>
      <c r="AJ456" s="362"/>
      <c r="AK456" s="362"/>
      <c r="AL456" s="362"/>
      <c r="AM456" s="368">
        <v>45777</v>
      </c>
      <c r="AN456" s="361" t="s">
        <v>1496</v>
      </c>
      <c r="AO456" s="445" t="s">
        <v>539</v>
      </c>
      <c r="AP456" s="445" t="s">
        <v>5841</v>
      </c>
      <c r="AQ456" s="445" t="s">
        <v>5841</v>
      </c>
    </row>
    <row r="457" spans="1:43" ht="14.5" hidden="1" x14ac:dyDescent="0.35">
      <c r="A457" s="362">
        <v>455</v>
      </c>
      <c r="B457" s="362">
        <v>456</v>
      </c>
      <c r="C457" s="362">
        <v>472</v>
      </c>
      <c r="D457" s="362" t="s">
        <v>172</v>
      </c>
      <c r="E457" s="362"/>
      <c r="F457" s="362"/>
      <c r="G457" s="362"/>
      <c r="H457" s="362" t="s">
        <v>26</v>
      </c>
      <c r="I457" s="362" t="s">
        <v>105</v>
      </c>
      <c r="J457" s="361" t="s">
        <v>1513</v>
      </c>
      <c r="K457" s="362"/>
      <c r="L457" s="362" t="s">
        <v>90</v>
      </c>
      <c r="M457" s="362" t="s">
        <v>180</v>
      </c>
      <c r="N457" s="362" t="s">
        <v>90</v>
      </c>
      <c r="O457" s="362" t="s">
        <v>90</v>
      </c>
      <c r="P457" s="482"/>
      <c r="Q457" s="362"/>
      <c r="R457" s="362"/>
      <c r="S457" s="362"/>
      <c r="T457" s="362"/>
      <c r="U457" s="362"/>
      <c r="V457" s="362"/>
      <c r="W457" s="362"/>
      <c r="X457" s="362"/>
      <c r="Y457" s="362"/>
      <c r="Z457" s="362"/>
      <c r="AA457" s="366"/>
      <c r="AB457" s="367"/>
      <c r="AC457" s="362" t="s">
        <v>26</v>
      </c>
      <c r="AD457" s="362" t="s">
        <v>8</v>
      </c>
      <c r="AE457" s="362"/>
      <c r="AF457" s="362"/>
      <c r="AG457" s="362"/>
      <c r="AH457" s="362"/>
      <c r="AI457" s="362"/>
      <c r="AJ457" s="362"/>
      <c r="AK457" s="362"/>
      <c r="AL457" s="362"/>
      <c r="AM457" s="368">
        <v>45777</v>
      </c>
      <c r="AN457" s="361" t="s">
        <v>1496</v>
      </c>
      <c r="AO457" s="445" t="s">
        <v>539</v>
      </c>
      <c r="AP457" s="445" t="s">
        <v>5841</v>
      </c>
      <c r="AQ457" s="445" t="s">
        <v>5841</v>
      </c>
    </row>
    <row r="458" spans="1:43" ht="29" hidden="1" x14ac:dyDescent="0.35">
      <c r="A458" s="362">
        <v>456</v>
      </c>
      <c r="B458" s="362">
        <v>457</v>
      </c>
      <c r="C458" s="362">
        <v>472</v>
      </c>
      <c r="D458" s="362" t="s">
        <v>172</v>
      </c>
      <c r="E458" s="362"/>
      <c r="F458" s="362"/>
      <c r="G458" s="362"/>
      <c r="H458" s="362" t="s">
        <v>26</v>
      </c>
      <c r="I458" s="362" t="s">
        <v>105</v>
      </c>
      <c r="J458" s="361" t="s">
        <v>1514</v>
      </c>
      <c r="K458" s="362"/>
      <c r="L458" s="362" t="s">
        <v>90</v>
      </c>
      <c r="M458" s="362" t="s">
        <v>180</v>
      </c>
      <c r="N458" s="362" t="s">
        <v>90</v>
      </c>
      <c r="O458" s="362" t="s">
        <v>90</v>
      </c>
      <c r="P458" s="482"/>
      <c r="Q458" s="362"/>
      <c r="R458" s="362"/>
      <c r="S458" s="362"/>
      <c r="T458" s="362"/>
      <c r="U458" s="362"/>
      <c r="V458" s="362"/>
      <c r="W458" s="362"/>
      <c r="X458" s="362"/>
      <c r="Y458" s="362"/>
      <c r="Z458" s="362"/>
      <c r="AA458" s="366"/>
      <c r="AB458" s="367"/>
      <c r="AC458" s="362" t="s">
        <v>26</v>
      </c>
      <c r="AD458" s="362" t="s">
        <v>8</v>
      </c>
      <c r="AE458" s="362"/>
      <c r="AF458" s="362"/>
      <c r="AG458" s="362"/>
      <c r="AH458" s="362"/>
      <c r="AI458" s="362"/>
      <c r="AJ458" s="362"/>
      <c r="AK458" s="362"/>
      <c r="AL458" s="362"/>
      <c r="AM458" s="368">
        <v>45777</v>
      </c>
      <c r="AN458" s="361" t="s">
        <v>1515</v>
      </c>
      <c r="AO458" s="445" t="s">
        <v>539</v>
      </c>
      <c r="AP458" s="445" t="s">
        <v>5841</v>
      </c>
      <c r="AQ458" s="445" t="s">
        <v>5841</v>
      </c>
    </row>
    <row r="459" spans="1:43" ht="14.5" hidden="1" x14ac:dyDescent="0.35">
      <c r="A459" s="362">
        <v>457</v>
      </c>
      <c r="B459" s="362">
        <v>458</v>
      </c>
      <c r="C459" s="362">
        <v>472</v>
      </c>
      <c r="D459" s="362" t="s">
        <v>172</v>
      </c>
      <c r="E459" s="362"/>
      <c r="F459" s="362"/>
      <c r="G459" s="362"/>
      <c r="H459" s="362" t="s">
        <v>26</v>
      </c>
      <c r="I459" s="362" t="s">
        <v>105</v>
      </c>
      <c r="J459" s="361" t="s">
        <v>1516</v>
      </c>
      <c r="K459" s="362"/>
      <c r="L459" s="362" t="s">
        <v>90</v>
      </c>
      <c r="M459" s="362" t="s">
        <v>180</v>
      </c>
      <c r="N459" s="362" t="s">
        <v>90</v>
      </c>
      <c r="O459" s="362" t="s">
        <v>90</v>
      </c>
      <c r="P459" s="482"/>
      <c r="Q459" s="362"/>
      <c r="R459" s="362"/>
      <c r="S459" s="362"/>
      <c r="T459" s="362"/>
      <c r="U459" s="362"/>
      <c r="V459" s="362"/>
      <c r="W459" s="362"/>
      <c r="X459" s="362"/>
      <c r="Y459" s="362"/>
      <c r="Z459" s="362"/>
      <c r="AA459" s="366"/>
      <c r="AB459" s="367"/>
      <c r="AC459" s="362" t="s">
        <v>26</v>
      </c>
      <c r="AD459" s="362" t="s">
        <v>8</v>
      </c>
      <c r="AE459" s="362"/>
      <c r="AF459" s="362"/>
      <c r="AG459" s="362"/>
      <c r="AH459" s="362"/>
      <c r="AI459" s="362"/>
      <c r="AJ459" s="362"/>
      <c r="AK459" s="362"/>
      <c r="AL459" s="362"/>
      <c r="AM459" s="368">
        <v>45777</v>
      </c>
      <c r="AN459" s="361" t="s">
        <v>1496</v>
      </c>
      <c r="AO459" s="445" t="s">
        <v>539</v>
      </c>
      <c r="AP459" s="445" t="s">
        <v>5841</v>
      </c>
      <c r="AQ459" s="445" t="s">
        <v>5841</v>
      </c>
    </row>
    <row r="460" spans="1:43" ht="29" hidden="1" x14ac:dyDescent="0.35">
      <c r="A460" s="362">
        <v>458</v>
      </c>
      <c r="B460" s="362">
        <v>459</v>
      </c>
      <c r="C460" s="362">
        <v>472</v>
      </c>
      <c r="D460" s="362" t="s">
        <v>172</v>
      </c>
      <c r="E460" s="362"/>
      <c r="F460" s="362"/>
      <c r="G460" s="362"/>
      <c r="H460" s="362" t="s">
        <v>26</v>
      </c>
      <c r="I460" s="362" t="s">
        <v>105</v>
      </c>
      <c r="J460" s="361" t="s">
        <v>1517</v>
      </c>
      <c r="K460" s="362"/>
      <c r="L460" s="362" t="s">
        <v>90</v>
      </c>
      <c r="M460" s="362" t="s">
        <v>180</v>
      </c>
      <c r="N460" s="362" t="s">
        <v>90</v>
      </c>
      <c r="O460" s="362" t="s">
        <v>90</v>
      </c>
      <c r="P460" s="482"/>
      <c r="Q460" s="362"/>
      <c r="R460" s="362"/>
      <c r="S460" s="362"/>
      <c r="T460" s="362"/>
      <c r="U460" s="362"/>
      <c r="V460" s="362"/>
      <c r="W460" s="362"/>
      <c r="X460" s="362"/>
      <c r="Y460" s="362"/>
      <c r="Z460" s="362"/>
      <c r="AA460" s="366"/>
      <c r="AB460" s="367"/>
      <c r="AC460" s="362" t="s">
        <v>26</v>
      </c>
      <c r="AD460" s="362" t="s">
        <v>8</v>
      </c>
      <c r="AE460" s="362"/>
      <c r="AF460" s="362"/>
      <c r="AG460" s="362"/>
      <c r="AH460" s="362"/>
      <c r="AI460" s="362"/>
      <c r="AJ460" s="362"/>
      <c r="AK460" s="362"/>
      <c r="AL460" s="362"/>
      <c r="AM460" s="368">
        <v>45777</v>
      </c>
      <c r="AN460" s="361" t="s">
        <v>1515</v>
      </c>
      <c r="AO460" s="445" t="s">
        <v>539</v>
      </c>
      <c r="AP460" s="445" t="s">
        <v>5841</v>
      </c>
      <c r="AQ460" s="445" t="s">
        <v>5841</v>
      </c>
    </row>
    <row r="461" spans="1:43" ht="14.5" hidden="1" x14ac:dyDescent="0.35">
      <c r="A461" s="362">
        <v>459</v>
      </c>
      <c r="B461" s="362">
        <v>460</v>
      </c>
      <c r="C461" s="362">
        <v>472</v>
      </c>
      <c r="D461" s="362" t="s">
        <v>172</v>
      </c>
      <c r="E461" s="362"/>
      <c r="F461" s="362"/>
      <c r="G461" s="362"/>
      <c r="H461" s="362" t="s">
        <v>26</v>
      </c>
      <c r="I461" s="362" t="s">
        <v>105</v>
      </c>
      <c r="J461" s="361" t="s">
        <v>1518</v>
      </c>
      <c r="K461" s="362"/>
      <c r="L461" s="362" t="s">
        <v>90</v>
      </c>
      <c r="M461" s="362" t="s">
        <v>180</v>
      </c>
      <c r="N461" s="362" t="s">
        <v>90</v>
      </c>
      <c r="O461" s="362" t="s">
        <v>90</v>
      </c>
      <c r="P461" s="482"/>
      <c r="Q461" s="362"/>
      <c r="R461" s="362"/>
      <c r="S461" s="362"/>
      <c r="T461" s="362"/>
      <c r="U461" s="362"/>
      <c r="V461" s="362"/>
      <c r="W461" s="362"/>
      <c r="X461" s="362"/>
      <c r="Y461" s="362"/>
      <c r="Z461" s="362"/>
      <c r="AA461" s="366"/>
      <c r="AB461" s="367"/>
      <c r="AC461" s="362" t="s">
        <v>26</v>
      </c>
      <c r="AD461" s="362" t="s">
        <v>8</v>
      </c>
      <c r="AE461" s="362"/>
      <c r="AF461" s="362"/>
      <c r="AG461" s="362"/>
      <c r="AH461" s="362"/>
      <c r="AI461" s="362"/>
      <c r="AJ461" s="362"/>
      <c r="AK461" s="362"/>
      <c r="AL461" s="362"/>
      <c r="AM461" s="368">
        <v>45777</v>
      </c>
      <c r="AN461" s="361" t="s">
        <v>1496</v>
      </c>
      <c r="AO461" s="445" t="s">
        <v>539</v>
      </c>
      <c r="AP461" s="445" t="s">
        <v>5841</v>
      </c>
      <c r="AQ461" s="445" t="s">
        <v>5841</v>
      </c>
    </row>
    <row r="462" spans="1:43" ht="14.5" hidden="1" x14ac:dyDescent="0.35">
      <c r="A462" s="362">
        <v>460</v>
      </c>
      <c r="B462" s="362">
        <v>461</v>
      </c>
      <c r="C462" s="362">
        <v>472</v>
      </c>
      <c r="D462" s="362" t="s">
        <v>172</v>
      </c>
      <c r="E462" s="362"/>
      <c r="F462" s="362"/>
      <c r="G462" s="362"/>
      <c r="H462" s="362" t="s">
        <v>26</v>
      </c>
      <c r="I462" s="362" t="s">
        <v>105</v>
      </c>
      <c r="J462" s="361" t="s">
        <v>1519</v>
      </c>
      <c r="K462" s="362"/>
      <c r="L462" s="362" t="s">
        <v>90</v>
      </c>
      <c r="M462" s="362" t="s">
        <v>180</v>
      </c>
      <c r="N462" s="362" t="s">
        <v>90</v>
      </c>
      <c r="O462" s="362" t="s">
        <v>90</v>
      </c>
      <c r="P462" s="482"/>
      <c r="Q462" s="362"/>
      <c r="R462" s="362"/>
      <c r="S462" s="362"/>
      <c r="T462" s="362"/>
      <c r="U462" s="362"/>
      <c r="V462" s="362"/>
      <c r="W462" s="362"/>
      <c r="X462" s="362"/>
      <c r="Y462" s="362"/>
      <c r="Z462" s="362"/>
      <c r="AA462" s="366"/>
      <c r="AB462" s="367"/>
      <c r="AC462" s="362" t="s">
        <v>26</v>
      </c>
      <c r="AD462" s="362" t="s">
        <v>8</v>
      </c>
      <c r="AE462" s="362"/>
      <c r="AF462" s="362"/>
      <c r="AG462" s="362"/>
      <c r="AH462" s="362"/>
      <c r="AI462" s="362"/>
      <c r="AJ462" s="362"/>
      <c r="AK462" s="362"/>
      <c r="AL462" s="362"/>
      <c r="AM462" s="368">
        <v>45777</v>
      </c>
      <c r="AN462" s="361" t="s">
        <v>1496</v>
      </c>
      <c r="AO462" s="445" t="s">
        <v>539</v>
      </c>
      <c r="AP462" s="445" t="s">
        <v>5841</v>
      </c>
      <c r="AQ462" s="445" t="s">
        <v>5841</v>
      </c>
    </row>
    <row r="463" spans="1:43" ht="14.5" hidden="1" x14ac:dyDescent="0.35">
      <c r="A463" s="362">
        <v>461</v>
      </c>
      <c r="B463" s="362">
        <v>462</v>
      </c>
      <c r="C463" s="362">
        <v>472</v>
      </c>
      <c r="D463" s="362" t="s">
        <v>172</v>
      </c>
      <c r="E463" s="362"/>
      <c r="F463" s="362"/>
      <c r="G463" s="362"/>
      <c r="H463" s="362" t="s">
        <v>26</v>
      </c>
      <c r="I463" s="362" t="s">
        <v>105</v>
      </c>
      <c r="J463" s="361" t="s">
        <v>1520</v>
      </c>
      <c r="K463" s="362"/>
      <c r="L463" s="362" t="s">
        <v>90</v>
      </c>
      <c r="M463" s="362" t="s">
        <v>180</v>
      </c>
      <c r="N463" s="362" t="s">
        <v>90</v>
      </c>
      <c r="O463" s="362" t="s">
        <v>90</v>
      </c>
      <c r="P463" s="482"/>
      <c r="Q463" s="362"/>
      <c r="R463" s="362"/>
      <c r="S463" s="362"/>
      <c r="T463" s="362"/>
      <c r="U463" s="362"/>
      <c r="V463" s="362"/>
      <c r="W463" s="362"/>
      <c r="X463" s="362"/>
      <c r="Y463" s="362"/>
      <c r="Z463" s="362"/>
      <c r="AA463" s="366"/>
      <c r="AB463" s="367"/>
      <c r="AC463" s="362" t="s">
        <v>26</v>
      </c>
      <c r="AD463" s="362" t="s">
        <v>8</v>
      </c>
      <c r="AE463" s="362"/>
      <c r="AF463" s="362"/>
      <c r="AG463" s="362"/>
      <c r="AH463" s="362"/>
      <c r="AI463" s="362"/>
      <c r="AJ463" s="362"/>
      <c r="AK463" s="362"/>
      <c r="AL463" s="362"/>
      <c r="AM463" s="368">
        <v>45777</v>
      </c>
      <c r="AN463" s="361" t="s">
        <v>1496</v>
      </c>
      <c r="AO463" s="445" t="s">
        <v>539</v>
      </c>
      <c r="AP463" s="445" t="s">
        <v>5841</v>
      </c>
      <c r="AQ463" s="445" t="s">
        <v>5841</v>
      </c>
    </row>
    <row r="464" spans="1:43" ht="29" hidden="1" x14ac:dyDescent="0.35">
      <c r="A464" s="362">
        <v>462</v>
      </c>
      <c r="B464" s="362">
        <v>463</v>
      </c>
      <c r="C464" s="362">
        <v>472</v>
      </c>
      <c r="D464" s="362" t="s">
        <v>172</v>
      </c>
      <c r="E464" s="362"/>
      <c r="F464" s="362"/>
      <c r="G464" s="362"/>
      <c r="H464" s="362" t="s">
        <v>26</v>
      </c>
      <c r="I464" s="362" t="s">
        <v>105</v>
      </c>
      <c r="J464" s="361" t="s">
        <v>1521</v>
      </c>
      <c r="K464" s="362"/>
      <c r="L464" s="362" t="s">
        <v>90</v>
      </c>
      <c r="M464" s="362" t="s">
        <v>9</v>
      </c>
      <c r="N464" s="362" t="s">
        <v>725</v>
      </c>
      <c r="O464" s="362" t="s">
        <v>1432</v>
      </c>
      <c r="P464" s="482" t="s">
        <v>6452</v>
      </c>
      <c r="Q464" s="362"/>
      <c r="R464" s="362"/>
      <c r="S464" s="362"/>
      <c r="T464" s="362"/>
      <c r="U464" s="362"/>
      <c r="V464" s="362"/>
      <c r="W464" s="362"/>
      <c r="X464" s="362"/>
      <c r="Y464" s="362"/>
      <c r="Z464" s="362"/>
      <c r="AA464" s="366"/>
      <c r="AB464" s="362"/>
      <c r="AC464" s="362" t="s">
        <v>26</v>
      </c>
      <c r="AD464" s="362" t="s">
        <v>40</v>
      </c>
      <c r="AE464" s="362"/>
      <c r="AF464" s="362"/>
      <c r="AG464" s="362"/>
      <c r="AH464" s="362"/>
      <c r="AI464" s="362"/>
      <c r="AJ464" s="362"/>
      <c r="AK464" s="362"/>
      <c r="AL464" s="362"/>
      <c r="AM464" s="362"/>
      <c r="AN464" s="361"/>
      <c r="AO464" s="445" t="s">
        <v>9</v>
      </c>
      <c r="AP464" s="445" t="s">
        <v>9</v>
      </c>
      <c r="AQ464" s="445" t="s">
        <v>9</v>
      </c>
    </row>
    <row r="465" spans="1:43" ht="14.5" hidden="1" x14ac:dyDescent="0.35">
      <c r="A465" s="362">
        <v>463</v>
      </c>
      <c r="B465" s="362">
        <v>464</v>
      </c>
      <c r="C465" s="362">
        <v>472</v>
      </c>
      <c r="D465" s="362" t="s">
        <v>172</v>
      </c>
      <c r="E465" s="362"/>
      <c r="F465" s="362"/>
      <c r="G465" s="362"/>
      <c r="H465" s="362" t="s">
        <v>26</v>
      </c>
      <c r="I465" s="362" t="s">
        <v>105</v>
      </c>
      <c r="J465" s="361" t="s">
        <v>1523</v>
      </c>
      <c r="K465" s="362"/>
      <c r="L465" s="362" t="s">
        <v>90</v>
      </c>
      <c r="M465" s="362" t="s">
        <v>180</v>
      </c>
      <c r="N465" s="362" t="s">
        <v>90</v>
      </c>
      <c r="O465" s="362" t="s">
        <v>90</v>
      </c>
      <c r="P465" s="482"/>
      <c r="Q465" s="362"/>
      <c r="R465" s="362"/>
      <c r="S465" s="362"/>
      <c r="T465" s="362"/>
      <c r="U465" s="362"/>
      <c r="V465" s="362"/>
      <c r="W465" s="362"/>
      <c r="X465" s="362"/>
      <c r="Y465" s="362"/>
      <c r="Z465" s="362"/>
      <c r="AA465" s="366"/>
      <c r="AB465" s="367"/>
      <c r="AC465" s="362" t="s">
        <v>26</v>
      </c>
      <c r="AD465" s="362" t="s">
        <v>8</v>
      </c>
      <c r="AE465" s="362"/>
      <c r="AF465" s="362"/>
      <c r="AG465" s="362"/>
      <c r="AH465" s="362"/>
      <c r="AI465" s="362"/>
      <c r="AJ465" s="362"/>
      <c r="AK465" s="362"/>
      <c r="AL465" s="362"/>
      <c r="AM465" s="368">
        <v>45777</v>
      </c>
      <c r="AN465" s="361" t="s">
        <v>1496</v>
      </c>
      <c r="AO465" s="445" t="s">
        <v>539</v>
      </c>
      <c r="AP465" s="445" t="s">
        <v>5841</v>
      </c>
      <c r="AQ465" s="445" t="s">
        <v>5841</v>
      </c>
    </row>
    <row r="466" spans="1:43" ht="14.5" hidden="1" x14ac:dyDescent="0.35">
      <c r="A466" s="362">
        <v>464</v>
      </c>
      <c r="B466" s="362">
        <v>465</v>
      </c>
      <c r="C466" s="362">
        <v>472</v>
      </c>
      <c r="D466" s="362" t="s">
        <v>172</v>
      </c>
      <c r="E466" s="362"/>
      <c r="F466" s="362"/>
      <c r="G466" s="362"/>
      <c r="H466" s="362" t="s">
        <v>26</v>
      </c>
      <c r="I466" s="362" t="s">
        <v>105</v>
      </c>
      <c r="J466" s="361" t="s">
        <v>1524</v>
      </c>
      <c r="K466" s="362"/>
      <c r="L466" s="362" t="s">
        <v>90</v>
      </c>
      <c r="M466" s="362" t="s">
        <v>180</v>
      </c>
      <c r="N466" s="362" t="s">
        <v>90</v>
      </c>
      <c r="O466" s="362" t="s">
        <v>90</v>
      </c>
      <c r="P466" s="482"/>
      <c r="Q466" s="362"/>
      <c r="R466" s="362"/>
      <c r="S466" s="362"/>
      <c r="T466" s="362"/>
      <c r="U466" s="362"/>
      <c r="V466" s="362"/>
      <c r="W466" s="362"/>
      <c r="X466" s="362"/>
      <c r="Y466" s="362"/>
      <c r="Z466" s="362"/>
      <c r="AA466" s="366"/>
      <c r="AB466" s="367"/>
      <c r="AC466" s="362" t="s">
        <v>26</v>
      </c>
      <c r="AD466" s="362" t="s">
        <v>8</v>
      </c>
      <c r="AE466" s="362"/>
      <c r="AF466" s="362"/>
      <c r="AG466" s="362"/>
      <c r="AH466" s="362"/>
      <c r="AI466" s="362"/>
      <c r="AJ466" s="362"/>
      <c r="AK466" s="362"/>
      <c r="AL466" s="362"/>
      <c r="AM466" s="368">
        <v>45777</v>
      </c>
      <c r="AN466" s="361" t="s">
        <v>1496</v>
      </c>
      <c r="AO466" s="445" t="s">
        <v>539</v>
      </c>
      <c r="AP466" s="445" t="s">
        <v>5841</v>
      </c>
      <c r="AQ466" s="445" t="s">
        <v>5841</v>
      </c>
    </row>
    <row r="467" spans="1:43" ht="14.5" hidden="1" x14ac:dyDescent="0.35">
      <c r="A467" s="362">
        <v>465</v>
      </c>
      <c r="B467" s="362">
        <v>466</v>
      </c>
      <c r="C467" s="362">
        <v>472</v>
      </c>
      <c r="D467" s="362" t="s">
        <v>172</v>
      </c>
      <c r="E467" s="362"/>
      <c r="F467" s="362"/>
      <c r="G467" s="362"/>
      <c r="H467" s="362" t="s">
        <v>26</v>
      </c>
      <c r="I467" s="362" t="s">
        <v>105</v>
      </c>
      <c r="J467" s="361" t="s">
        <v>1525</v>
      </c>
      <c r="K467" s="362"/>
      <c r="L467" s="362" t="s">
        <v>90</v>
      </c>
      <c r="M467" s="362" t="s">
        <v>180</v>
      </c>
      <c r="N467" s="362" t="s">
        <v>90</v>
      </c>
      <c r="O467" s="362" t="s">
        <v>90</v>
      </c>
      <c r="P467" s="482"/>
      <c r="Q467" s="362"/>
      <c r="R467" s="362"/>
      <c r="S467" s="362"/>
      <c r="T467" s="362"/>
      <c r="U467" s="362"/>
      <c r="V467" s="362"/>
      <c r="W467" s="362"/>
      <c r="X467" s="362"/>
      <c r="Y467" s="362"/>
      <c r="Z467" s="362"/>
      <c r="AA467" s="366"/>
      <c r="AB467" s="367"/>
      <c r="AC467" s="362" t="s">
        <v>26</v>
      </c>
      <c r="AD467" s="362" t="s">
        <v>8</v>
      </c>
      <c r="AE467" s="362"/>
      <c r="AF467" s="362"/>
      <c r="AG467" s="362"/>
      <c r="AH467" s="362"/>
      <c r="AI467" s="362"/>
      <c r="AJ467" s="362"/>
      <c r="AK467" s="362"/>
      <c r="AL467" s="362"/>
      <c r="AM467" s="368">
        <v>45777</v>
      </c>
      <c r="AN467" s="361" t="s">
        <v>1496</v>
      </c>
      <c r="AO467" s="445" t="s">
        <v>539</v>
      </c>
      <c r="AP467" s="445" t="s">
        <v>5841</v>
      </c>
      <c r="AQ467" s="445" t="s">
        <v>5841</v>
      </c>
    </row>
    <row r="468" spans="1:43" ht="14.5" hidden="1" x14ac:dyDescent="0.35">
      <c r="A468" s="362">
        <v>466</v>
      </c>
      <c r="B468" s="362">
        <v>467</v>
      </c>
      <c r="C468" s="362">
        <v>472</v>
      </c>
      <c r="D468" s="362" t="s">
        <v>172</v>
      </c>
      <c r="E468" s="362"/>
      <c r="F468" s="362"/>
      <c r="G468" s="362"/>
      <c r="H468" s="362" t="s">
        <v>26</v>
      </c>
      <c r="I468" s="362" t="s">
        <v>105</v>
      </c>
      <c r="J468" s="361" t="s">
        <v>1526</v>
      </c>
      <c r="K468" s="362"/>
      <c r="L468" s="362" t="s">
        <v>90</v>
      </c>
      <c r="M468" s="362" t="s">
        <v>180</v>
      </c>
      <c r="N468" s="362" t="s">
        <v>90</v>
      </c>
      <c r="O468" s="362" t="s">
        <v>90</v>
      </c>
      <c r="P468" s="482"/>
      <c r="Q468" s="362"/>
      <c r="R468" s="362"/>
      <c r="S468" s="362"/>
      <c r="T468" s="362"/>
      <c r="U468" s="362"/>
      <c r="V468" s="362"/>
      <c r="W468" s="362"/>
      <c r="X468" s="362"/>
      <c r="Y468" s="362"/>
      <c r="Z468" s="362"/>
      <c r="AA468" s="366"/>
      <c r="AB468" s="367"/>
      <c r="AC468" s="362" t="s">
        <v>26</v>
      </c>
      <c r="AD468" s="362" t="s">
        <v>8</v>
      </c>
      <c r="AE468" s="362"/>
      <c r="AF468" s="362"/>
      <c r="AG468" s="362"/>
      <c r="AH468" s="362"/>
      <c r="AI468" s="362"/>
      <c r="AJ468" s="362"/>
      <c r="AK468" s="362"/>
      <c r="AL468" s="362"/>
      <c r="AM468" s="368">
        <v>45777</v>
      </c>
      <c r="AN468" s="361" t="s">
        <v>1527</v>
      </c>
      <c r="AO468" s="445" t="s">
        <v>539</v>
      </c>
      <c r="AP468" s="445" t="s">
        <v>5841</v>
      </c>
      <c r="AQ468" s="445" t="s">
        <v>5841</v>
      </c>
    </row>
    <row r="469" spans="1:43" ht="29" hidden="1" x14ac:dyDescent="0.35">
      <c r="A469" s="362">
        <v>467</v>
      </c>
      <c r="B469" s="362">
        <v>468</v>
      </c>
      <c r="C469" s="362">
        <v>472</v>
      </c>
      <c r="D469" s="362" t="s">
        <v>172</v>
      </c>
      <c r="E469" s="362"/>
      <c r="F469" s="362"/>
      <c r="G469" s="362"/>
      <c r="H469" s="362" t="s">
        <v>26</v>
      </c>
      <c r="I469" s="362" t="s">
        <v>104</v>
      </c>
      <c r="J469" s="361" t="s">
        <v>1528</v>
      </c>
      <c r="K469" s="362"/>
      <c r="L469" s="362" t="s">
        <v>90</v>
      </c>
      <c r="M469" s="362" t="s">
        <v>180</v>
      </c>
      <c r="N469" s="362" t="s">
        <v>90</v>
      </c>
      <c r="O469" s="362" t="s">
        <v>90</v>
      </c>
      <c r="P469" s="482"/>
      <c r="Q469" s="362"/>
      <c r="R469" s="362"/>
      <c r="S469" s="362"/>
      <c r="T469" s="362"/>
      <c r="U469" s="362"/>
      <c r="V469" s="362"/>
      <c r="W469" s="362"/>
      <c r="X469" s="362"/>
      <c r="Y469" s="362"/>
      <c r="Z469" s="362"/>
      <c r="AA469" s="366"/>
      <c r="AB469" s="367"/>
      <c r="AC469" s="362" t="s">
        <v>26</v>
      </c>
      <c r="AD469" s="362" t="s">
        <v>8</v>
      </c>
      <c r="AE469" s="362"/>
      <c r="AF469" s="362"/>
      <c r="AG469" s="362"/>
      <c r="AH469" s="362"/>
      <c r="AI469" s="362"/>
      <c r="AJ469" s="362"/>
      <c r="AK469" s="362"/>
      <c r="AL469" s="362"/>
      <c r="AM469" s="368">
        <v>45777</v>
      </c>
      <c r="AN469" s="361" t="s">
        <v>1529</v>
      </c>
      <c r="AO469" s="445" t="s">
        <v>539</v>
      </c>
      <c r="AP469" s="445" t="s">
        <v>5841</v>
      </c>
      <c r="AQ469" s="445" t="s">
        <v>5841</v>
      </c>
    </row>
    <row r="470" spans="1:43" ht="29" hidden="1" x14ac:dyDescent="0.35">
      <c r="A470" s="362">
        <v>468</v>
      </c>
      <c r="B470" s="362">
        <v>469</v>
      </c>
      <c r="C470" s="362">
        <v>472</v>
      </c>
      <c r="D470" s="362" t="s">
        <v>172</v>
      </c>
      <c r="E470" s="362"/>
      <c r="F470" s="362"/>
      <c r="G470" s="362"/>
      <c r="H470" s="362" t="s">
        <v>26</v>
      </c>
      <c r="I470" s="362" t="s">
        <v>104</v>
      </c>
      <c r="J470" s="361" t="s">
        <v>1530</v>
      </c>
      <c r="K470" s="362"/>
      <c r="L470" s="362" t="s">
        <v>90</v>
      </c>
      <c r="M470" s="362" t="s">
        <v>180</v>
      </c>
      <c r="N470" s="362" t="s">
        <v>90</v>
      </c>
      <c r="O470" s="362" t="s">
        <v>90</v>
      </c>
      <c r="P470" s="482"/>
      <c r="Q470" s="362"/>
      <c r="R470" s="362"/>
      <c r="S470" s="362"/>
      <c r="T470" s="362"/>
      <c r="U470" s="362"/>
      <c r="V470" s="362"/>
      <c r="W470" s="362"/>
      <c r="X470" s="362"/>
      <c r="Y470" s="362"/>
      <c r="Z470" s="362"/>
      <c r="AA470" s="366"/>
      <c r="AB470" s="367"/>
      <c r="AC470" s="362" t="s">
        <v>26</v>
      </c>
      <c r="AD470" s="362" t="s">
        <v>8</v>
      </c>
      <c r="AE470" s="362"/>
      <c r="AF470" s="362"/>
      <c r="AG470" s="362"/>
      <c r="AH470" s="362"/>
      <c r="AI470" s="362"/>
      <c r="AJ470" s="362"/>
      <c r="AK470" s="362"/>
      <c r="AL470" s="362"/>
      <c r="AM470" s="368">
        <v>45777</v>
      </c>
      <c r="AN470" s="361" t="s">
        <v>1531</v>
      </c>
      <c r="AO470" s="445" t="s">
        <v>539</v>
      </c>
      <c r="AP470" s="445" t="s">
        <v>5841</v>
      </c>
      <c r="AQ470" s="445" t="s">
        <v>5841</v>
      </c>
    </row>
    <row r="471" spans="1:43" ht="14.5" hidden="1" x14ac:dyDescent="0.35">
      <c r="A471" s="362">
        <v>469</v>
      </c>
      <c r="B471" s="362">
        <v>470</v>
      </c>
      <c r="C471" s="362">
        <v>472</v>
      </c>
      <c r="D471" s="362" t="s">
        <v>172</v>
      </c>
      <c r="E471" s="362"/>
      <c r="F471" s="362"/>
      <c r="G471" s="362"/>
      <c r="H471" s="362" t="s">
        <v>26</v>
      </c>
      <c r="I471" s="362" t="s">
        <v>104</v>
      </c>
      <c r="J471" s="361" t="s">
        <v>1532</v>
      </c>
      <c r="K471" s="362"/>
      <c r="L471" s="362" t="s">
        <v>90</v>
      </c>
      <c r="M471" s="362" t="s">
        <v>9</v>
      </c>
      <c r="N471" s="362" t="s">
        <v>90</v>
      </c>
      <c r="O471" s="362" t="s">
        <v>90</v>
      </c>
      <c r="P471" s="482"/>
      <c r="Q471" s="362"/>
      <c r="R471" s="362"/>
      <c r="S471" s="362"/>
      <c r="T471" s="362"/>
      <c r="U471" s="362"/>
      <c r="V471" s="362"/>
      <c r="W471" s="362"/>
      <c r="X471" s="362"/>
      <c r="Y471" s="362"/>
      <c r="Z471" s="362"/>
      <c r="AA471" s="366"/>
      <c r="AB471" s="367"/>
      <c r="AC471" s="362" t="s">
        <v>26</v>
      </c>
      <c r="AD471" s="362" t="s">
        <v>8</v>
      </c>
      <c r="AE471" s="362"/>
      <c r="AF471" s="362"/>
      <c r="AG471" s="362"/>
      <c r="AH471" s="362"/>
      <c r="AI471" s="362"/>
      <c r="AJ471" s="362"/>
      <c r="AK471" s="362"/>
      <c r="AL471" s="362"/>
      <c r="AM471" s="368">
        <v>45869</v>
      </c>
      <c r="AN471" s="361" t="s">
        <v>1533</v>
      </c>
      <c r="AO471" s="445" t="s">
        <v>539</v>
      </c>
      <c r="AP471" s="445" t="s">
        <v>5841</v>
      </c>
      <c r="AQ471" s="445" t="s">
        <v>5840</v>
      </c>
    </row>
    <row r="472" spans="1:43" ht="14.5" hidden="1" x14ac:dyDescent="0.35">
      <c r="A472" s="362">
        <v>470</v>
      </c>
      <c r="B472" s="362">
        <v>471</v>
      </c>
      <c r="C472" s="362">
        <v>472</v>
      </c>
      <c r="D472" s="362" t="s">
        <v>172</v>
      </c>
      <c r="E472" s="362"/>
      <c r="F472" s="362"/>
      <c r="G472" s="362"/>
      <c r="H472" s="362" t="s">
        <v>26</v>
      </c>
      <c r="I472" s="362" t="s">
        <v>104</v>
      </c>
      <c r="J472" s="361" t="s">
        <v>1465</v>
      </c>
      <c r="K472" s="362"/>
      <c r="L472" s="362" t="s">
        <v>90</v>
      </c>
      <c r="M472" s="362" t="s">
        <v>180</v>
      </c>
      <c r="N472" s="362" t="s">
        <v>90</v>
      </c>
      <c r="O472" s="362" t="s">
        <v>90</v>
      </c>
      <c r="P472" s="482"/>
      <c r="Q472" s="362"/>
      <c r="R472" s="362"/>
      <c r="S472" s="362"/>
      <c r="T472" s="362"/>
      <c r="U472" s="362"/>
      <c r="V472" s="362"/>
      <c r="W472" s="362"/>
      <c r="X472" s="362"/>
      <c r="Y472" s="362"/>
      <c r="Z472" s="362"/>
      <c r="AA472" s="366"/>
      <c r="AB472" s="367"/>
      <c r="AC472" s="362" t="s">
        <v>26</v>
      </c>
      <c r="AD472" s="362" t="s">
        <v>8</v>
      </c>
      <c r="AE472" s="362"/>
      <c r="AF472" s="362"/>
      <c r="AG472" s="362"/>
      <c r="AH472" s="362"/>
      <c r="AI472" s="362"/>
      <c r="AJ472" s="362"/>
      <c r="AK472" s="362"/>
      <c r="AL472" s="362"/>
      <c r="AM472" s="368">
        <v>45777</v>
      </c>
      <c r="AN472" s="361" t="s">
        <v>1466</v>
      </c>
      <c r="AO472" s="445" t="s">
        <v>539</v>
      </c>
      <c r="AP472" s="445" t="s">
        <v>5841</v>
      </c>
      <c r="AQ472" s="445" t="s">
        <v>5841</v>
      </c>
    </row>
    <row r="473" spans="1:43" ht="14.5" hidden="1" x14ac:dyDescent="0.35">
      <c r="A473" s="362">
        <v>471</v>
      </c>
      <c r="B473" s="362">
        <v>472</v>
      </c>
      <c r="C473" s="362">
        <v>472</v>
      </c>
      <c r="D473" s="362" t="s">
        <v>172</v>
      </c>
      <c r="E473" s="362"/>
      <c r="F473" s="362"/>
      <c r="G473" s="362"/>
      <c r="H473" s="362" t="s">
        <v>26</v>
      </c>
      <c r="I473" s="362" t="s">
        <v>104</v>
      </c>
      <c r="J473" s="361" t="s">
        <v>1535</v>
      </c>
      <c r="K473" s="362"/>
      <c r="L473" s="362" t="s">
        <v>90</v>
      </c>
      <c r="M473" s="362" t="s">
        <v>9</v>
      </c>
      <c r="N473" s="362" t="s">
        <v>90</v>
      </c>
      <c r="O473" s="362" t="s">
        <v>90</v>
      </c>
      <c r="P473" s="482"/>
      <c r="Q473" s="362"/>
      <c r="R473" s="362"/>
      <c r="S473" s="362"/>
      <c r="T473" s="362"/>
      <c r="U473" s="362"/>
      <c r="V473" s="362"/>
      <c r="W473" s="362"/>
      <c r="X473" s="362"/>
      <c r="Y473" s="362"/>
      <c r="Z473" s="362"/>
      <c r="AA473" s="366"/>
      <c r="AB473" s="367"/>
      <c r="AC473" s="362" t="s">
        <v>26</v>
      </c>
      <c r="AD473" s="362" t="s">
        <v>8</v>
      </c>
      <c r="AE473" s="362"/>
      <c r="AF473" s="362"/>
      <c r="AG473" s="362"/>
      <c r="AH473" s="362"/>
      <c r="AI473" s="362"/>
      <c r="AJ473" s="362"/>
      <c r="AK473" s="362"/>
      <c r="AL473" s="362"/>
      <c r="AM473" s="368">
        <v>45869</v>
      </c>
      <c r="AN473" s="361" t="s">
        <v>1536</v>
      </c>
      <c r="AO473" s="445" t="s">
        <v>539</v>
      </c>
      <c r="AP473" s="445" t="s">
        <v>5841</v>
      </c>
      <c r="AQ473" s="445" t="s">
        <v>5840</v>
      </c>
    </row>
    <row r="474" spans="1:43" ht="29" hidden="1" x14ac:dyDescent="0.35">
      <c r="A474" s="362">
        <v>472</v>
      </c>
      <c r="B474" s="362" t="s">
        <v>1537</v>
      </c>
      <c r="C474" s="362" t="s">
        <v>2</v>
      </c>
      <c r="D474" s="368">
        <v>44963</v>
      </c>
      <c r="E474" s="368"/>
      <c r="F474" s="368"/>
      <c r="G474" s="368"/>
      <c r="H474" s="362" t="s">
        <v>73</v>
      </c>
      <c r="I474" s="362" t="s">
        <v>1070</v>
      </c>
      <c r="J474" s="361" t="s">
        <v>1538</v>
      </c>
      <c r="K474" s="362"/>
      <c r="L474" s="362" t="s">
        <v>186</v>
      </c>
      <c r="M474" s="362" t="s">
        <v>9</v>
      </c>
      <c r="N474" s="362" t="s">
        <v>1398</v>
      </c>
      <c r="O474" s="362" t="s">
        <v>90</v>
      </c>
      <c r="P474" s="482" t="s">
        <v>1539</v>
      </c>
      <c r="Q474" s="362"/>
      <c r="R474" s="362"/>
      <c r="S474" s="362"/>
      <c r="T474" s="362"/>
      <c r="U474" s="362"/>
      <c r="V474" s="362"/>
      <c r="W474" s="362"/>
      <c r="X474" s="362"/>
      <c r="Y474" s="362"/>
      <c r="Z474" s="362"/>
      <c r="AA474" s="366"/>
      <c r="AB474" s="362"/>
      <c r="AC474" s="362" t="s">
        <v>13</v>
      </c>
      <c r="AD474" s="362" t="s">
        <v>8</v>
      </c>
      <c r="AE474" s="362" t="s">
        <v>39</v>
      </c>
      <c r="AF474" s="362" t="s">
        <v>1539</v>
      </c>
      <c r="AG474" s="362" t="b">
        <v>0</v>
      </c>
      <c r="AH474" s="362"/>
      <c r="AI474" s="362"/>
      <c r="AJ474" s="362"/>
      <c r="AK474" s="362"/>
      <c r="AL474" s="362"/>
      <c r="AM474" s="368">
        <v>45923</v>
      </c>
      <c r="AN474" s="361" t="s">
        <v>680</v>
      </c>
      <c r="AO474" s="445" t="s">
        <v>539</v>
      </c>
      <c r="AP474" s="445" t="s">
        <v>5841</v>
      </c>
      <c r="AQ474" s="445" t="s">
        <v>5840</v>
      </c>
    </row>
    <row r="475" spans="1:43" ht="29" hidden="1" x14ac:dyDescent="0.35">
      <c r="A475" s="362">
        <v>473</v>
      </c>
      <c r="B475" s="362" t="s">
        <v>1541</v>
      </c>
      <c r="C475" s="362" t="s">
        <v>2</v>
      </c>
      <c r="D475" s="368">
        <v>45019</v>
      </c>
      <c r="E475" s="368"/>
      <c r="F475" s="368"/>
      <c r="G475" s="368"/>
      <c r="H475" s="362" t="s">
        <v>61</v>
      </c>
      <c r="I475" s="362" t="s">
        <v>1542</v>
      </c>
      <c r="J475" s="361" t="s">
        <v>1543</v>
      </c>
      <c r="K475" s="361"/>
      <c r="L475" s="362" t="s">
        <v>186</v>
      </c>
      <c r="M475" s="362" t="s">
        <v>9</v>
      </c>
      <c r="N475" s="362" t="s">
        <v>1398</v>
      </c>
      <c r="O475" s="362" t="s">
        <v>90</v>
      </c>
      <c r="P475" s="482" t="s">
        <v>6453</v>
      </c>
      <c r="Q475" s="362"/>
      <c r="R475" s="362"/>
      <c r="S475" s="362"/>
      <c r="T475" s="362"/>
      <c r="U475" s="362"/>
      <c r="V475" s="362"/>
      <c r="W475" s="362"/>
      <c r="X475" s="362"/>
      <c r="Y475" s="362"/>
      <c r="Z475" s="362"/>
      <c r="AA475" s="366"/>
      <c r="AB475" s="362"/>
      <c r="AC475" s="362" t="s">
        <v>19</v>
      </c>
      <c r="AD475" s="362" t="s">
        <v>40</v>
      </c>
      <c r="AE475" s="362"/>
      <c r="AF475" s="362"/>
      <c r="AG475" s="362"/>
      <c r="AH475" s="362"/>
      <c r="AI475" s="362"/>
      <c r="AJ475" s="362"/>
      <c r="AK475" s="362"/>
      <c r="AL475" s="362"/>
      <c r="AM475" s="362"/>
      <c r="AN475" s="361" t="e">
        <v>#N/A</v>
      </c>
      <c r="AO475" s="445" t="s">
        <v>8</v>
      </c>
      <c r="AP475" s="445" t="s">
        <v>8</v>
      </c>
      <c r="AQ475" s="445" t="s">
        <v>9</v>
      </c>
    </row>
    <row r="476" spans="1:43" ht="14.5" hidden="1" x14ac:dyDescent="0.35">
      <c r="A476" s="362">
        <v>474</v>
      </c>
      <c r="B476" s="362" t="s">
        <v>1545</v>
      </c>
      <c r="C476" s="362" t="s">
        <v>2</v>
      </c>
      <c r="D476" s="368">
        <v>45139</v>
      </c>
      <c r="E476" s="368"/>
      <c r="F476" s="368"/>
      <c r="G476" s="368"/>
      <c r="H476" s="362" t="s">
        <v>77</v>
      </c>
      <c r="I476" s="362" t="s">
        <v>1546</v>
      </c>
      <c r="J476" s="361" t="s">
        <v>1547</v>
      </c>
      <c r="K476" s="362"/>
      <c r="L476" s="362" t="s">
        <v>186</v>
      </c>
      <c r="M476" s="362" t="s">
        <v>1548</v>
      </c>
      <c r="N476" s="362" t="s">
        <v>90</v>
      </c>
      <c r="O476" s="362" t="s">
        <v>90</v>
      </c>
      <c r="P476" s="482" t="s">
        <v>1549</v>
      </c>
      <c r="Q476" s="362"/>
      <c r="R476" s="362"/>
      <c r="S476" s="362"/>
      <c r="T476" s="362"/>
      <c r="U476" s="362"/>
      <c r="V476" s="362"/>
      <c r="W476" s="362"/>
      <c r="X476" s="362"/>
      <c r="Y476" s="362"/>
      <c r="Z476" s="362"/>
      <c r="AA476" s="366"/>
      <c r="AB476" s="362"/>
      <c r="AC476" s="362" t="s">
        <v>21</v>
      </c>
      <c r="AD476" s="362" t="s">
        <v>8</v>
      </c>
      <c r="AE476" s="362"/>
      <c r="AF476" s="362"/>
      <c r="AG476" s="362"/>
      <c r="AH476" s="362"/>
      <c r="AI476" s="362"/>
      <c r="AJ476" s="362"/>
      <c r="AK476" s="362"/>
      <c r="AL476" s="362"/>
      <c r="AM476" s="368">
        <v>45924</v>
      </c>
      <c r="AN476" s="361" t="s">
        <v>1550</v>
      </c>
      <c r="AO476" s="445" t="s">
        <v>539</v>
      </c>
      <c r="AP476" s="445" t="s">
        <v>5841</v>
      </c>
      <c r="AQ476" s="445" t="s">
        <v>5840</v>
      </c>
    </row>
    <row r="477" spans="1:43" ht="29" hidden="1" x14ac:dyDescent="0.35">
      <c r="A477" s="362">
        <v>475</v>
      </c>
      <c r="B477" s="362" t="s">
        <v>1551</v>
      </c>
      <c r="C477" s="362" t="s">
        <v>2</v>
      </c>
      <c r="D477" s="368">
        <v>45316</v>
      </c>
      <c r="E477" s="368"/>
      <c r="F477" s="368"/>
      <c r="G477" s="368"/>
      <c r="H477" s="362" t="s">
        <v>74</v>
      </c>
      <c r="I477" s="362" t="s">
        <v>90</v>
      </c>
      <c r="J477" s="361" t="s">
        <v>1552</v>
      </c>
      <c r="K477" s="361"/>
      <c r="L477" s="362" t="s">
        <v>186</v>
      </c>
      <c r="M477" s="362" t="s">
        <v>9</v>
      </c>
      <c r="N477" s="362" t="s">
        <v>90</v>
      </c>
      <c r="O477" s="362" t="s">
        <v>90</v>
      </c>
      <c r="P477" s="482" t="s">
        <v>6454</v>
      </c>
      <c r="Q477" s="362"/>
      <c r="R477" s="362"/>
      <c r="S477" s="362"/>
      <c r="T477" s="362"/>
      <c r="U477" s="362"/>
      <c r="V477" s="362"/>
      <c r="W477" s="362"/>
      <c r="X477" s="362"/>
      <c r="Y477" s="362"/>
      <c r="Z477" s="362"/>
      <c r="AA477" s="366"/>
      <c r="AB477" s="362"/>
      <c r="AC477" s="362" t="s">
        <v>19</v>
      </c>
      <c r="AD477" s="362" t="s">
        <v>40</v>
      </c>
      <c r="AE477" s="362"/>
      <c r="AF477" s="362"/>
      <c r="AG477" s="362"/>
      <c r="AH477" s="362"/>
      <c r="AI477" s="362"/>
      <c r="AJ477" s="362"/>
      <c r="AK477" s="362"/>
      <c r="AL477" s="362"/>
      <c r="AM477" s="362"/>
      <c r="AN477" s="361"/>
      <c r="AO477" s="445" t="s">
        <v>9</v>
      </c>
      <c r="AP477" s="445" t="s">
        <v>9</v>
      </c>
      <c r="AQ477" s="445" t="s">
        <v>9</v>
      </c>
    </row>
    <row r="478" spans="1:43" ht="29" hidden="1" x14ac:dyDescent="0.35">
      <c r="A478" s="362">
        <v>476</v>
      </c>
      <c r="B478" s="362" t="s">
        <v>1554</v>
      </c>
      <c r="C478" s="362" t="s">
        <v>2</v>
      </c>
      <c r="D478" s="368">
        <v>45316</v>
      </c>
      <c r="E478" s="368"/>
      <c r="F478" s="368"/>
      <c r="G478" s="368"/>
      <c r="H478" s="362" t="s">
        <v>78</v>
      </c>
      <c r="I478" s="362" t="s">
        <v>90</v>
      </c>
      <c r="J478" s="361" t="s">
        <v>1555</v>
      </c>
      <c r="K478" s="362"/>
      <c r="L478" s="362" t="s">
        <v>186</v>
      </c>
      <c r="M478" s="362" t="s">
        <v>9</v>
      </c>
      <c r="N478" s="362" t="s">
        <v>90</v>
      </c>
      <c r="O478" s="362" t="s">
        <v>90</v>
      </c>
      <c r="P478" s="492" t="s">
        <v>1556</v>
      </c>
      <c r="Q478" s="362"/>
      <c r="R478" s="362"/>
      <c r="S478" s="362"/>
      <c r="T478" s="362"/>
      <c r="U478" s="362"/>
      <c r="V478" s="362"/>
      <c r="W478" s="362"/>
      <c r="X478" s="362"/>
      <c r="Y478" s="362"/>
      <c r="Z478" s="362"/>
      <c r="AA478" s="366"/>
      <c r="AB478" s="362"/>
      <c r="AC478" s="362" t="s">
        <v>33</v>
      </c>
      <c r="AD478" s="362" t="s">
        <v>40</v>
      </c>
      <c r="AE478" s="362"/>
      <c r="AF478" s="362"/>
      <c r="AG478" s="362"/>
      <c r="AH478" s="362" t="s">
        <v>1558</v>
      </c>
      <c r="AI478" s="362"/>
      <c r="AJ478" s="362"/>
      <c r="AK478" s="362"/>
      <c r="AL478" s="362"/>
      <c r="AM478" s="362"/>
      <c r="AN478" s="361"/>
      <c r="AO478" s="445" t="s">
        <v>9</v>
      </c>
      <c r="AP478" s="445" t="s">
        <v>9</v>
      </c>
      <c r="AQ478" s="445" t="s">
        <v>9</v>
      </c>
    </row>
    <row r="479" spans="1:43" ht="29" hidden="1" x14ac:dyDescent="0.35">
      <c r="A479" s="362">
        <v>477</v>
      </c>
      <c r="B479" s="362" t="s">
        <v>1559</v>
      </c>
      <c r="C479" s="362" t="s">
        <v>2</v>
      </c>
      <c r="D479" s="368">
        <v>45316</v>
      </c>
      <c r="E479" s="368"/>
      <c r="F479" s="368"/>
      <c r="G479" s="368"/>
      <c r="H479" s="362" t="s">
        <v>78</v>
      </c>
      <c r="I479" s="362" t="s">
        <v>90</v>
      </c>
      <c r="J479" s="361" t="s">
        <v>1560</v>
      </c>
      <c r="K479" s="362"/>
      <c r="L479" s="362" t="s">
        <v>186</v>
      </c>
      <c r="M479" s="362" t="s">
        <v>9</v>
      </c>
      <c r="N479" s="362" t="s">
        <v>90</v>
      </c>
      <c r="O479" s="362" t="s">
        <v>90</v>
      </c>
      <c r="P479" s="492" t="s">
        <v>1561</v>
      </c>
      <c r="Q479" s="362"/>
      <c r="R479" s="362"/>
      <c r="S479" s="362"/>
      <c r="T479" s="362"/>
      <c r="U479" s="362"/>
      <c r="V479" s="362"/>
      <c r="W479" s="362"/>
      <c r="X479" s="362"/>
      <c r="Y479" s="362"/>
      <c r="Z479" s="362"/>
      <c r="AA479" s="366"/>
      <c r="AB479" s="362"/>
      <c r="AC479" s="362" t="s">
        <v>33</v>
      </c>
      <c r="AD479" s="362" t="s">
        <v>40</v>
      </c>
      <c r="AE479" s="362"/>
      <c r="AF479" s="362"/>
      <c r="AG479" s="362"/>
      <c r="AH479" s="362" t="s">
        <v>1562</v>
      </c>
      <c r="AI479" s="362"/>
      <c r="AJ479" s="362"/>
      <c r="AK479" s="362"/>
      <c r="AL479" s="362"/>
      <c r="AM479" s="362"/>
      <c r="AN479" s="361"/>
      <c r="AO479" s="445" t="s">
        <v>9</v>
      </c>
      <c r="AP479" s="445" t="s">
        <v>9</v>
      </c>
      <c r="AQ479" s="445" t="s">
        <v>9</v>
      </c>
    </row>
    <row r="480" spans="1:43" ht="14.5" hidden="1" x14ac:dyDescent="0.35">
      <c r="A480" s="362">
        <v>478</v>
      </c>
      <c r="B480" s="362" t="s">
        <v>1563</v>
      </c>
      <c r="C480" s="362" t="s">
        <v>2</v>
      </c>
      <c r="D480" s="368">
        <v>45316</v>
      </c>
      <c r="E480" s="368"/>
      <c r="F480" s="368"/>
      <c r="G480" s="368"/>
      <c r="H480" s="362" t="s">
        <v>78</v>
      </c>
      <c r="I480" s="362" t="s">
        <v>90</v>
      </c>
      <c r="J480" s="361" t="s">
        <v>1564</v>
      </c>
      <c r="K480" s="362"/>
      <c r="L480" s="362" t="s">
        <v>186</v>
      </c>
      <c r="M480" s="362" t="s">
        <v>9</v>
      </c>
      <c r="N480" s="362" t="s">
        <v>90</v>
      </c>
      <c r="O480" s="362" t="s">
        <v>90</v>
      </c>
      <c r="P480" s="482" t="s">
        <v>6455</v>
      </c>
      <c r="Q480" s="362"/>
      <c r="R480" s="362"/>
      <c r="S480" s="362"/>
      <c r="T480" s="362"/>
      <c r="U480" s="362"/>
      <c r="V480" s="362"/>
      <c r="W480" s="362"/>
      <c r="X480" s="362"/>
      <c r="Y480" s="362"/>
      <c r="Z480" s="362"/>
      <c r="AA480" s="366"/>
      <c r="AB480" s="362"/>
      <c r="AC480" s="362" t="s">
        <v>33</v>
      </c>
      <c r="AD480" s="362" t="s">
        <v>40</v>
      </c>
      <c r="AE480" s="362"/>
      <c r="AF480" s="362"/>
      <c r="AG480" s="362"/>
      <c r="AH480" s="362" t="s">
        <v>1558</v>
      </c>
      <c r="AI480" s="362"/>
      <c r="AJ480" s="362"/>
      <c r="AK480" s="362"/>
      <c r="AL480" s="362"/>
      <c r="AM480" s="362"/>
      <c r="AN480" s="361"/>
      <c r="AO480" s="445" t="s">
        <v>9</v>
      </c>
      <c r="AP480" s="445" t="s">
        <v>9</v>
      </c>
      <c r="AQ480" s="445" t="s">
        <v>9</v>
      </c>
    </row>
    <row r="481" spans="1:43" ht="14.5" hidden="1" x14ac:dyDescent="0.35">
      <c r="A481" s="362">
        <v>479</v>
      </c>
      <c r="B481" s="362" t="s">
        <v>1566</v>
      </c>
      <c r="C481" s="362" t="s">
        <v>2</v>
      </c>
      <c r="D481" s="368">
        <v>45316</v>
      </c>
      <c r="E481" s="368"/>
      <c r="F481" s="368"/>
      <c r="G481" s="368"/>
      <c r="H481" s="362" t="s">
        <v>78</v>
      </c>
      <c r="I481" s="362" t="s">
        <v>90</v>
      </c>
      <c r="J481" s="361" t="s">
        <v>1567</v>
      </c>
      <c r="K481" s="362"/>
      <c r="L481" s="362" t="s">
        <v>186</v>
      </c>
      <c r="M481" s="362" t="s">
        <v>9</v>
      </c>
      <c r="N481" s="362" t="s">
        <v>90</v>
      </c>
      <c r="O481" s="362" t="s">
        <v>90</v>
      </c>
      <c r="P481" s="482"/>
      <c r="Q481" s="362"/>
      <c r="R481" s="362"/>
      <c r="S481" s="362"/>
      <c r="T481" s="362"/>
      <c r="U481" s="362"/>
      <c r="V481" s="362"/>
      <c r="W481" s="362"/>
      <c r="X481" s="362"/>
      <c r="Y481" s="362"/>
      <c r="Z481" s="362"/>
      <c r="AA481" s="366"/>
      <c r="AB481" s="362"/>
      <c r="AC481" s="362" t="s">
        <v>33</v>
      </c>
      <c r="AD481" s="362" t="s">
        <v>40</v>
      </c>
      <c r="AE481" s="362"/>
      <c r="AF481" s="362"/>
      <c r="AG481" s="362"/>
      <c r="AH481" s="362" t="s">
        <v>1558</v>
      </c>
      <c r="AI481" s="362"/>
      <c r="AJ481" s="362"/>
      <c r="AK481" s="362"/>
      <c r="AL481" s="362"/>
      <c r="AM481" s="362"/>
      <c r="AN481" s="361"/>
      <c r="AO481" s="445" t="s">
        <v>9</v>
      </c>
      <c r="AP481" s="445" t="s">
        <v>9</v>
      </c>
      <c r="AQ481" s="445" t="s">
        <v>9</v>
      </c>
    </row>
    <row r="482" spans="1:43" ht="14.5" hidden="1" x14ac:dyDescent="0.35">
      <c r="A482" s="362">
        <v>480</v>
      </c>
      <c r="B482" s="362" t="s">
        <v>1568</v>
      </c>
      <c r="C482" s="362" t="s">
        <v>2</v>
      </c>
      <c r="D482" s="368">
        <v>45316</v>
      </c>
      <c r="E482" s="368"/>
      <c r="F482" s="368"/>
      <c r="G482" s="368"/>
      <c r="H482" s="362" t="s">
        <v>78</v>
      </c>
      <c r="I482" s="362" t="s">
        <v>90</v>
      </c>
      <c r="J482" s="361" t="s">
        <v>1569</v>
      </c>
      <c r="K482" s="362"/>
      <c r="L482" s="362" t="s">
        <v>186</v>
      </c>
      <c r="M482" s="362" t="s">
        <v>9</v>
      </c>
      <c r="N482" s="362" t="s">
        <v>90</v>
      </c>
      <c r="O482" s="362" t="s">
        <v>90</v>
      </c>
      <c r="P482" s="482"/>
      <c r="Q482" s="362"/>
      <c r="R482" s="362"/>
      <c r="S482" s="362"/>
      <c r="T482" s="362"/>
      <c r="U482" s="362"/>
      <c r="V482" s="362"/>
      <c r="W482" s="362"/>
      <c r="X482" s="362"/>
      <c r="Y482" s="362"/>
      <c r="Z482" s="362"/>
      <c r="AA482" s="366"/>
      <c r="AB482" s="362"/>
      <c r="AC482" s="362" t="s">
        <v>33</v>
      </c>
      <c r="AD482" s="362" t="s">
        <v>40</v>
      </c>
      <c r="AE482" s="362"/>
      <c r="AF482" s="362"/>
      <c r="AG482" s="362"/>
      <c r="AH482" s="362" t="s">
        <v>1558</v>
      </c>
      <c r="AI482" s="362"/>
      <c r="AJ482" s="362"/>
      <c r="AK482" s="362"/>
      <c r="AL482" s="362"/>
      <c r="AM482" s="362"/>
      <c r="AN482" s="361"/>
      <c r="AO482" s="445" t="s">
        <v>9</v>
      </c>
      <c r="AP482" s="445" t="s">
        <v>9</v>
      </c>
      <c r="AQ482" s="445" t="s">
        <v>9</v>
      </c>
    </row>
    <row r="483" spans="1:43" ht="58" hidden="1" x14ac:dyDescent="0.35">
      <c r="A483" s="362">
        <v>481</v>
      </c>
      <c r="B483" s="362" t="s">
        <v>1570</v>
      </c>
      <c r="C483" s="362" t="s">
        <v>2</v>
      </c>
      <c r="D483" s="368">
        <v>45335</v>
      </c>
      <c r="E483" s="368"/>
      <c r="F483" s="368"/>
      <c r="G483" s="368"/>
      <c r="H483" s="362" t="s">
        <v>78</v>
      </c>
      <c r="I483" s="362" t="s">
        <v>90</v>
      </c>
      <c r="J483" s="361" t="s">
        <v>1571</v>
      </c>
      <c r="K483" s="362"/>
      <c r="L483" s="362" t="s">
        <v>186</v>
      </c>
      <c r="M483" s="362" t="s">
        <v>9</v>
      </c>
      <c r="N483" s="362" t="s">
        <v>90</v>
      </c>
      <c r="O483" s="362" t="s">
        <v>90</v>
      </c>
      <c r="P483" s="482" t="s">
        <v>1572</v>
      </c>
      <c r="Q483" s="362"/>
      <c r="R483" s="362"/>
      <c r="S483" s="362"/>
      <c r="T483" s="362"/>
      <c r="U483" s="362"/>
      <c r="V483" s="362"/>
      <c r="W483" s="362"/>
      <c r="X483" s="362"/>
      <c r="Y483" s="362"/>
      <c r="Z483" s="362"/>
      <c r="AA483" s="366"/>
      <c r="AB483" s="362"/>
      <c r="AC483" s="362" t="s">
        <v>33</v>
      </c>
      <c r="AD483" s="362" t="s">
        <v>40</v>
      </c>
      <c r="AE483" s="362"/>
      <c r="AF483" s="362"/>
      <c r="AG483" s="362"/>
      <c r="AH483" s="362" t="s">
        <v>1558</v>
      </c>
      <c r="AI483" s="362"/>
      <c r="AJ483" s="362"/>
      <c r="AK483" s="362"/>
      <c r="AL483" s="362"/>
      <c r="AM483" s="362"/>
      <c r="AN483" s="361"/>
      <c r="AO483" s="445" t="s">
        <v>9</v>
      </c>
      <c r="AP483" s="445" t="s">
        <v>9</v>
      </c>
      <c r="AQ483" s="445" t="s">
        <v>9</v>
      </c>
    </row>
    <row r="484" spans="1:43" ht="29" hidden="1" x14ac:dyDescent="0.35">
      <c r="A484" s="362">
        <v>482</v>
      </c>
      <c r="B484" s="362" t="s">
        <v>1573</v>
      </c>
      <c r="C484" s="362" t="s">
        <v>2</v>
      </c>
      <c r="D484" s="368">
        <v>45335</v>
      </c>
      <c r="E484" s="368"/>
      <c r="F484" s="368"/>
      <c r="G484" s="368"/>
      <c r="H484" s="362" t="s">
        <v>78</v>
      </c>
      <c r="I484" s="362" t="s">
        <v>90</v>
      </c>
      <c r="J484" s="361" t="s">
        <v>1574</v>
      </c>
      <c r="K484" s="362"/>
      <c r="L484" s="362" t="s">
        <v>186</v>
      </c>
      <c r="M484" s="362" t="s">
        <v>9</v>
      </c>
      <c r="N484" s="362" t="s">
        <v>90</v>
      </c>
      <c r="O484" s="362" t="s">
        <v>90</v>
      </c>
      <c r="P484" s="482" t="s">
        <v>6456</v>
      </c>
      <c r="Q484" s="362"/>
      <c r="R484" s="362"/>
      <c r="S484" s="362"/>
      <c r="T484" s="362"/>
      <c r="U484" s="362"/>
      <c r="V484" s="362"/>
      <c r="W484" s="362"/>
      <c r="X484" s="362"/>
      <c r="Y484" s="362"/>
      <c r="Z484" s="362"/>
      <c r="AA484" s="366"/>
      <c r="AB484" s="362"/>
      <c r="AC484" s="362" t="s">
        <v>33</v>
      </c>
      <c r="AD484" s="362" t="s">
        <v>40</v>
      </c>
      <c r="AE484" s="362"/>
      <c r="AF484" s="362"/>
      <c r="AG484" s="362"/>
      <c r="AH484" s="362" t="s">
        <v>1558</v>
      </c>
      <c r="AI484" s="362"/>
      <c r="AJ484" s="362"/>
      <c r="AK484" s="362"/>
      <c r="AL484" s="362"/>
      <c r="AM484" s="362"/>
      <c r="AN484" s="361"/>
      <c r="AO484" s="445" t="s">
        <v>9</v>
      </c>
      <c r="AP484" s="445" t="s">
        <v>9</v>
      </c>
      <c r="AQ484" s="445" t="s">
        <v>9</v>
      </c>
    </row>
    <row r="485" spans="1:43" ht="29" hidden="1" x14ac:dyDescent="0.35">
      <c r="A485" s="362">
        <v>483</v>
      </c>
      <c r="B485" s="362" t="s">
        <v>1576</v>
      </c>
      <c r="C485" s="362" t="s">
        <v>2</v>
      </c>
      <c r="D485" s="368">
        <v>45335</v>
      </c>
      <c r="E485" s="368"/>
      <c r="F485" s="368"/>
      <c r="G485" s="368"/>
      <c r="H485" s="362" t="s">
        <v>78</v>
      </c>
      <c r="I485" s="362" t="s">
        <v>90</v>
      </c>
      <c r="J485" s="361" t="s">
        <v>1577</v>
      </c>
      <c r="K485" s="362"/>
      <c r="L485" s="362" t="s">
        <v>186</v>
      </c>
      <c r="M485" s="362" t="s">
        <v>9</v>
      </c>
      <c r="N485" s="362" t="s">
        <v>90</v>
      </c>
      <c r="O485" s="362" t="s">
        <v>90</v>
      </c>
      <c r="P485" s="482" t="s">
        <v>6457</v>
      </c>
      <c r="Q485" s="362"/>
      <c r="R485" s="362"/>
      <c r="S485" s="362"/>
      <c r="T485" s="362"/>
      <c r="U485" s="362"/>
      <c r="V485" s="362"/>
      <c r="W485" s="362"/>
      <c r="X485" s="362"/>
      <c r="Y485" s="362"/>
      <c r="Z485" s="362"/>
      <c r="AA485" s="366"/>
      <c r="AB485" s="362"/>
      <c r="AC485" s="362" t="s">
        <v>33</v>
      </c>
      <c r="AD485" s="362" t="s">
        <v>40</v>
      </c>
      <c r="AE485" s="362"/>
      <c r="AF485" s="362"/>
      <c r="AG485" s="362"/>
      <c r="AH485" s="362" t="s">
        <v>1558</v>
      </c>
      <c r="AI485" s="362"/>
      <c r="AJ485" s="362"/>
      <c r="AK485" s="362"/>
      <c r="AL485" s="362"/>
      <c r="AM485" s="362"/>
      <c r="AN485" s="361"/>
      <c r="AO485" s="445" t="s">
        <v>9</v>
      </c>
      <c r="AP485" s="445" t="s">
        <v>9</v>
      </c>
      <c r="AQ485" s="445" t="s">
        <v>9</v>
      </c>
    </row>
    <row r="486" spans="1:43" ht="58" hidden="1" x14ac:dyDescent="0.35">
      <c r="A486" s="362">
        <v>484</v>
      </c>
      <c r="B486" s="362" t="s">
        <v>1579</v>
      </c>
      <c r="C486" s="362" t="s">
        <v>2</v>
      </c>
      <c r="D486" s="368">
        <v>45335</v>
      </c>
      <c r="E486" s="368"/>
      <c r="F486" s="368"/>
      <c r="G486" s="368"/>
      <c r="H486" s="362" t="s">
        <v>57</v>
      </c>
      <c r="I486" s="362" t="s">
        <v>1580</v>
      </c>
      <c r="J486" s="361" t="s">
        <v>1581</v>
      </c>
      <c r="K486" s="362"/>
      <c r="L486" s="362" t="s">
        <v>186</v>
      </c>
      <c r="M486" s="362" t="s">
        <v>9</v>
      </c>
      <c r="N486" s="362" t="s">
        <v>90</v>
      </c>
      <c r="O486" s="362" t="s">
        <v>90</v>
      </c>
      <c r="P486" s="482" t="s">
        <v>1582</v>
      </c>
      <c r="Q486" s="362"/>
      <c r="R486" s="362"/>
      <c r="S486" s="362"/>
      <c r="T486" s="362"/>
      <c r="U486" s="362"/>
      <c r="V486" s="362"/>
      <c r="W486" s="362"/>
      <c r="X486" s="362"/>
      <c r="Y486" s="362"/>
      <c r="Z486" s="362"/>
      <c r="AA486" s="366"/>
      <c r="AB486" s="362"/>
      <c r="AC486" s="362" t="s">
        <v>14</v>
      </c>
      <c r="AD486" s="362" t="s">
        <v>8</v>
      </c>
      <c r="AE486" s="362"/>
      <c r="AF486" s="362"/>
      <c r="AG486" s="362"/>
      <c r="AH486" s="362"/>
      <c r="AI486" s="362"/>
      <c r="AJ486" s="362"/>
      <c r="AK486" s="362"/>
      <c r="AL486" s="362"/>
      <c r="AM486" s="368">
        <v>45962</v>
      </c>
      <c r="AN486" s="361" t="s">
        <v>6458</v>
      </c>
      <c r="AO486" s="445" t="s">
        <v>8</v>
      </c>
      <c r="AP486" s="445" t="s">
        <v>5876</v>
      </c>
      <c r="AQ486" s="445" t="s">
        <v>9</v>
      </c>
    </row>
    <row r="487" spans="1:43" ht="29" hidden="1" x14ac:dyDescent="0.35">
      <c r="A487" s="362">
        <v>485</v>
      </c>
      <c r="B487" s="362" t="s">
        <v>1583</v>
      </c>
      <c r="C487" s="362" t="s">
        <v>2</v>
      </c>
      <c r="D487" s="368">
        <v>45139</v>
      </c>
      <c r="E487" s="368"/>
      <c r="F487" s="368"/>
      <c r="G487" s="368"/>
      <c r="H487" s="362" t="s">
        <v>77</v>
      </c>
      <c r="I487" s="362" t="s">
        <v>1584</v>
      </c>
      <c r="J487" s="361" t="s">
        <v>1585</v>
      </c>
      <c r="K487" s="362"/>
      <c r="L487" s="362" t="s">
        <v>186</v>
      </c>
      <c r="M487" s="362" t="s">
        <v>1548</v>
      </c>
      <c r="N487" s="362" t="s">
        <v>90</v>
      </c>
      <c r="O487" s="362" t="s">
        <v>90</v>
      </c>
      <c r="P487" s="482" t="s">
        <v>6459</v>
      </c>
      <c r="Q487" s="362"/>
      <c r="R487" s="362"/>
      <c r="S487" s="362"/>
      <c r="T487" s="362"/>
      <c r="U487" s="362"/>
      <c r="V487" s="362"/>
      <c r="W487" s="362"/>
      <c r="X487" s="362"/>
      <c r="Y487" s="362"/>
      <c r="Z487" s="362"/>
      <c r="AA487" s="366"/>
      <c r="AB487" s="362"/>
      <c r="AC487" s="362" t="s">
        <v>21</v>
      </c>
      <c r="AD487" s="362" t="s">
        <v>40</v>
      </c>
      <c r="AE487" s="362"/>
      <c r="AF487" s="362"/>
      <c r="AG487" s="362"/>
      <c r="AH487" s="362"/>
      <c r="AI487" s="362"/>
      <c r="AJ487" s="362"/>
      <c r="AK487" s="362"/>
      <c r="AL487" s="362"/>
      <c r="AM487" s="362"/>
      <c r="AN487" s="361"/>
      <c r="AO487" s="445" t="s">
        <v>9</v>
      </c>
      <c r="AP487" s="445" t="s">
        <v>9</v>
      </c>
      <c r="AQ487" s="445" t="s">
        <v>9</v>
      </c>
    </row>
    <row r="488" spans="1:43" ht="29" hidden="1" x14ac:dyDescent="0.35">
      <c r="A488" s="362">
        <v>486</v>
      </c>
      <c r="B488" s="362" t="s">
        <v>1588</v>
      </c>
      <c r="C488" s="362" t="s">
        <v>2</v>
      </c>
      <c r="D488" s="368">
        <v>45335</v>
      </c>
      <c r="E488" s="368"/>
      <c r="F488" s="368"/>
      <c r="G488" s="368"/>
      <c r="H488" s="362" t="s">
        <v>79</v>
      </c>
      <c r="I488" s="362" t="s">
        <v>90</v>
      </c>
      <c r="J488" s="361" t="s">
        <v>1589</v>
      </c>
      <c r="K488" s="362"/>
      <c r="L488" s="362" t="s">
        <v>186</v>
      </c>
      <c r="M488" s="362" t="s">
        <v>9</v>
      </c>
      <c r="N488" s="362" t="s">
        <v>90</v>
      </c>
      <c r="O488" s="362" t="s">
        <v>90</v>
      </c>
      <c r="P488" s="482" t="s">
        <v>6460</v>
      </c>
      <c r="Q488" s="362"/>
      <c r="R488" s="362"/>
      <c r="S488" s="362"/>
      <c r="T488" s="362"/>
      <c r="U488" s="362"/>
      <c r="V488" s="362"/>
      <c r="W488" s="362"/>
      <c r="X488" s="362"/>
      <c r="Y488" s="362"/>
      <c r="Z488" s="362"/>
      <c r="AA488" s="366"/>
      <c r="AB488" s="362"/>
      <c r="AC488" s="362" t="s">
        <v>34</v>
      </c>
      <c r="AD488" s="362" t="s">
        <v>40</v>
      </c>
      <c r="AE488" s="362" t="s">
        <v>39</v>
      </c>
      <c r="AF488" s="362" t="s">
        <v>6460</v>
      </c>
      <c r="AG488" s="362" t="b">
        <v>0</v>
      </c>
      <c r="AH488" s="362"/>
      <c r="AI488" s="362"/>
      <c r="AJ488" s="362"/>
      <c r="AK488" s="362"/>
      <c r="AL488" s="362"/>
      <c r="AM488" s="362"/>
      <c r="AN488" s="361"/>
      <c r="AO488" s="445" t="s">
        <v>9</v>
      </c>
      <c r="AP488" s="445" t="s">
        <v>9</v>
      </c>
      <c r="AQ488" s="445" t="s">
        <v>9</v>
      </c>
    </row>
    <row r="489" spans="1:43" ht="58" hidden="1" x14ac:dyDescent="0.35">
      <c r="A489" s="362">
        <v>487</v>
      </c>
      <c r="B489" s="362" t="s">
        <v>1590</v>
      </c>
      <c r="C489" s="362" t="s">
        <v>2</v>
      </c>
      <c r="D489" s="368">
        <v>45335</v>
      </c>
      <c r="E489" s="368"/>
      <c r="F489" s="368"/>
      <c r="G489" s="368"/>
      <c r="H489" s="362" t="s">
        <v>57</v>
      </c>
      <c r="I489" s="362" t="s">
        <v>1580</v>
      </c>
      <c r="J489" s="361" t="s">
        <v>1591</v>
      </c>
      <c r="K489" s="362"/>
      <c r="L489" s="362" t="s">
        <v>186</v>
      </c>
      <c r="M489" s="362" t="s">
        <v>9</v>
      </c>
      <c r="N489" s="362" t="s">
        <v>90</v>
      </c>
      <c r="O489" s="362" t="s">
        <v>90</v>
      </c>
      <c r="P489" s="482" t="s">
        <v>6461</v>
      </c>
      <c r="Q489" s="362"/>
      <c r="R489" s="362"/>
      <c r="S489" s="362"/>
      <c r="T489" s="362"/>
      <c r="U489" s="362"/>
      <c r="V489" s="362"/>
      <c r="W489" s="362"/>
      <c r="X489" s="362"/>
      <c r="Y489" s="362"/>
      <c r="Z489" s="362"/>
      <c r="AA489" s="366"/>
      <c r="AB489" s="362"/>
      <c r="AC489" s="362" t="s">
        <v>14</v>
      </c>
      <c r="AD489" s="362" t="s">
        <v>40</v>
      </c>
      <c r="AE489" s="362"/>
      <c r="AF489" s="362"/>
      <c r="AG489" s="362"/>
      <c r="AH489" s="362"/>
      <c r="AI489" s="362"/>
      <c r="AJ489" s="362"/>
      <c r="AK489" s="362"/>
      <c r="AL489" s="362"/>
      <c r="AM489" s="362"/>
      <c r="AN489" s="361"/>
      <c r="AO489" s="445" t="s">
        <v>9</v>
      </c>
      <c r="AP489" s="445" t="s">
        <v>9</v>
      </c>
      <c r="AQ489" s="445" t="s">
        <v>9</v>
      </c>
    </row>
    <row r="490" spans="1:43" ht="87" hidden="1" x14ac:dyDescent="0.35">
      <c r="A490" s="362">
        <v>488</v>
      </c>
      <c r="B490" s="362" t="s">
        <v>1593</v>
      </c>
      <c r="C490" s="362" t="s">
        <v>2</v>
      </c>
      <c r="D490" s="368">
        <v>45335</v>
      </c>
      <c r="E490" s="368"/>
      <c r="F490" s="368"/>
      <c r="G490" s="368"/>
      <c r="H490" s="362" t="s">
        <v>73</v>
      </c>
      <c r="I490" s="362" t="s">
        <v>90</v>
      </c>
      <c r="J490" s="361" t="s">
        <v>1594</v>
      </c>
      <c r="K490" s="362"/>
      <c r="L490" s="362" t="s">
        <v>186</v>
      </c>
      <c r="M490" s="362" t="s">
        <v>9</v>
      </c>
      <c r="N490" s="362" t="s">
        <v>90</v>
      </c>
      <c r="O490" s="362" t="s">
        <v>90</v>
      </c>
      <c r="P490" s="482" t="s">
        <v>6462</v>
      </c>
      <c r="Q490" s="362"/>
      <c r="R490" s="362"/>
      <c r="S490" s="362"/>
      <c r="T490" s="362"/>
      <c r="U490" s="362"/>
      <c r="V490" s="362"/>
      <c r="W490" s="362"/>
      <c r="X490" s="362"/>
      <c r="Y490" s="362"/>
      <c r="Z490" s="362"/>
      <c r="AA490" s="366"/>
      <c r="AB490" s="362"/>
      <c r="AC490" s="362" t="s">
        <v>13</v>
      </c>
      <c r="AD490" s="362" t="s">
        <v>40</v>
      </c>
      <c r="AE490" s="362" t="s">
        <v>40</v>
      </c>
      <c r="AF490" s="362" t="s">
        <v>6463</v>
      </c>
      <c r="AG490" s="362" t="b">
        <v>1</v>
      </c>
      <c r="AH490" s="362"/>
      <c r="AI490" s="362"/>
      <c r="AJ490" s="362"/>
      <c r="AK490" s="362"/>
      <c r="AL490" s="362"/>
      <c r="AM490" s="362"/>
      <c r="AN490" s="361"/>
      <c r="AO490" s="445" t="s">
        <v>9</v>
      </c>
      <c r="AP490" s="445" t="s">
        <v>9</v>
      </c>
      <c r="AQ490" s="445" t="s">
        <v>9</v>
      </c>
    </row>
    <row r="491" spans="1:43" ht="43.5" hidden="1" x14ac:dyDescent="0.35">
      <c r="A491" s="362">
        <v>489</v>
      </c>
      <c r="B491" s="362" t="s">
        <v>1595</v>
      </c>
      <c r="C491" s="362" t="s">
        <v>2</v>
      </c>
      <c r="D491" s="368">
        <v>45335</v>
      </c>
      <c r="E491" s="368"/>
      <c r="F491" s="368"/>
      <c r="G491" s="368"/>
      <c r="H491" s="362" t="s">
        <v>57</v>
      </c>
      <c r="I491" s="362" t="s">
        <v>1596</v>
      </c>
      <c r="J491" s="361" t="s">
        <v>1597</v>
      </c>
      <c r="K491" s="362"/>
      <c r="L491" s="362" t="s">
        <v>186</v>
      </c>
      <c r="M491" s="362" t="s">
        <v>9</v>
      </c>
      <c r="N491" s="362" t="s">
        <v>90</v>
      </c>
      <c r="O491" s="362" t="s">
        <v>90</v>
      </c>
      <c r="P491" s="482" t="s">
        <v>1598</v>
      </c>
      <c r="Q491" s="362"/>
      <c r="R491" s="362"/>
      <c r="S491" s="362"/>
      <c r="T491" s="362"/>
      <c r="U491" s="362"/>
      <c r="V491" s="362"/>
      <c r="W491" s="362"/>
      <c r="X491" s="362"/>
      <c r="Y491" s="362"/>
      <c r="Z491" s="362"/>
      <c r="AA491" s="366"/>
      <c r="AB491" s="362"/>
      <c r="AC491" s="362" t="s">
        <v>14</v>
      </c>
      <c r="AD491" s="362" t="s">
        <v>8</v>
      </c>
      <c r="AE491" s="362"/>
      <c r="AF491" s="362"/>
      <c r="AG491" s="362"/>
      <c r="AH491" s="362"/>
      <c r="AI491" s="362"/>
      <c r="AJ491" s="362"/>
      <c r="AK491" s="362"/>
      <c r="AL491" s="362"/>
      <c r="AM491" s="368">
        <v>45960</v>
      </c>
      <c r="AN491" s="361" t="s">
        <v>5953</v>
      </c>
      <c r="AO491" s="445" t="s">
        <v>8</v>
      </c>
      <c r="AP491" s="445" t="s">
        <v>5876</v>
      </c>
      <c r="AQ491" s="445" t="s">
        <v>9</v>
      </c>
    </row>
    <row r="492" spans="1:43" ht="87" hidden="1" x14ac:dyDescent="0.35">
      <c r="A492" s="362">
        <v>490</v>
      </c>
      <c r="B492" s="362" t="s">
        <v>1599</v>
      </c>
      <c r="C492" s="362" t="s">
        <v>2</v>
      </c>
      <c r="D492" s="368">
        <v>45335</v>
      </c>
      <c r="E492" s="368"/>
      <c r="F492" s="368"/>
      <c r="G492" s="368"/>
      <c r="H492" s="362" t="s">
        <v>57</v>
      </c>
      <c r="I492" s="362" t="s">
        <v>1596</v>
      </c>
      <c r="J492" s="361" t="s">
        <v>1600</v>
      </c>
      <c r="K492" s="362"/>
      <c r="L492" s="362" t="s">
        <v>186</v>
      </c>
      <c r="M492" s="362" t="s">
        <v>9</v>
      </c>
      <c r="N492" s="362" t="s">
        <v>90</v>
      </c>
      <c r="O492" s="362" t="s">
        <v>90</v>
      </c>
      <c r="P492" s="482" t="s">
        <v>6464</v>
      </c>
      <c r="Q492" s="362"/>
      <c r="R492" s="362"/>
      <c r="S492" s="362"/>
      <c r="T492" s="362"/>
      <c r="U492" s="362"/>
      <c r="V492" s="362"/>
      <c r="W492" s="362"/>
      <c r="X492" s="362"/>
      <c r="Y492" s="362"/>
      <c r="Z492" s="362"/>
      <c r="AA492" s="366"/>
      <c r="AB492" s="362"/>
      <c r="AC492" s="362" t="s">
        <v>14</v>
      </c>
      <c r="AD492" s="362" t="s">
        <v>40</v>
      </c>
      <c r="AE492" s="362"/>
      <c r="AF492" s="362"/>
      <c r="AG492" s="362"/>
      <c r="AH492" s="362"/>
      <c r="AI492" s="362"/>
      <c r="AJ492" s="362"/>
      <c r="AK492" s="362"/>
      <c r="AL492" s="362"/>
      <c r="AM492" s="362"/>
      <c r="AN492" s="361"/>
      <c r="AO492" s="445" t="s">
        <v>9</v>
      </c>
      <c r="AP492" s="445" t="s">
        <v>9</v>
      </c>
      <c r="AQ492" s="445" t="s">
        <v>9</v>
      </c>
    </row>
    <row r="493" spans="1:43" ht="101.5" hidden="1" x14ac:dyDescent="0.35">
      <c r="A493" s="362">
        <v>491</v>
      </c>
      <c r="B493" s="362" t="s">
        <v>1602</v>
      </c>
      <c r="C493" s="362" t="s">
        <v>2</v>
      </c>
      <c r="D493" s="368">
        <v>45335</v>
      </c>
      <c r="E493" s="368"/>
      <c r="F493" s="368"/>
      <c r="G493" s="368"/>
      <c r="H493" s="362" t="s">
        <v>57</v>
      </c>
      <c r="I493" s="362" t="s">
        <v>1580</v>
      </c>
      <c r="J493" s="361" t="s">
        <v>1603</v>
      </c>
      <c r="K493" s="362"/>
      <c r="L493" s="362" t="s">
        <v>186</v>
      </c>
      <c r="M493" s="362" t="s">
        <v>9</v>
      </c>
      <c r="N493" s="362" t="s">
        <v>90</v>
      </c>
      <c r="O493" s="362" t="s">
        <v>90</v>
      </c>
      <c r="P493" s="482" t="s">
        <v>6465</v>
      </c>
      <c r="Q493" s="362" t="s">
        <v>6466</v>
      </c>
      <c r="R493" s="362" t="s">
        <v>6467</v>
      </c>
      <c r="S493" s="362" t="s">
        <v>6468</v>
      </c>
      <c r="T493" s="362" t="s">
        <v>6469</v>
      </c>
      <c r="U493" s="362" t="s">
        <v>6470</v>
      </c>
      <c r="V493" s="362"/>
      <c r="W493" s="362"/>
      <c r="X493" s="362"/>
      <c r="Y493" s="362"/>
      <c r="Z493" s="362"/>
      <c r="AA493" s="366"/>
      <c r="AB493" s="362"/>
      <c r="AC493" s="362" t="s">
        <v>14</v>
      </c>
      <c r="AD493" s="362" t="s">
        <v>40</v>
      </c>
      <c r="AE493" s="362"/>
      <c r="AF493" s="362"/>
      <c r="AG493" s="362"/>
      <c r="AH493" s="362"/>
      <c r="AI493" s="362" t="s">
        <v>6134</v>
      </c>
      <c r="AJ493" s="362"/>
      <c r="AK493" s="362"/>
      <c r="AL493" s="362"/>
      <c r="AM493" s="362"/>
      <c r="AN493" s="361"/>
      <c r="AO493" s="445" t="s">
        <v>9</v>
      </c>
      <c r="AP493" s="445" t="s">
        <v>9</v>
      </c>
      <c r="AQ493" s="445" t="s">
        <v>9</v>
      </c>
    </row>
    <row r="494" spans="1:43" ht="29" hidden="1" x14ac:dyDescent="0.35">
      <c r="A494" s="362">
        <v>492</v>
      </c>
      <c r="B494" s="362" t="s">
        <v>1605</v>
      </c>
      <c r="C494" s="362" t="s">
        <v>2</v>
      </c>
      <c r="D494" s="368">
        <v>45335</v>
      </c>
      <c r="E494" s="368"/>
      <c r="F494" s="368"/>
      <c r="G494" s="368"/>
      <c r="H494" s="362" t="s">
        <v>57</v>
      </c>
      <c r="I494" s="362" t="s">
        <v>1580</v>
      </c>
      <c r="J494" s="361" t="s">
        <v>1606</v>
      </c>
      <c r="K494" s="362"/>
      <c r="L494" s="362" t="s">
        <v>186</v>
      </c>
      <c r="M494" s="362" t="s">
        <v>9</v>
      </c>
      <c r="N494" s="362" t="s">
        <v>90</v>
      </c>
      <c r="O494" s="362" t="s">
        <v>90</v>
      </c>
      <c r="P494" s="482" t="s">
        <v>6471</v>
      </c>
      <c r="Q494" s="362"/>
      <c r="R494" s="362"/>
      <c r="S494" s="362"/>
      <c r="T494" s="362"/>
      <c r="U494" s="362"/>
      <c r="V494" s="362"/>
      <c r="W494" s="362"/>
      <c r="X494" s="362"/>
      <c r="Y494" s="362"/>
      <c r="Z494" s="362"/>
      <c r="AA494" s="366"/>
      <c r="AB494" s="362"/>
      <c r="AC494" s="362" t="s">
        <v>14</v>
      </c>
      <c r="AD494" s="362" t="s">
        <v>8</v>
      </c>
      <c r="AE494" s="362"/>
      <c r="AF494" s="362"/>
      <c r="AG494" s="362"/>
      <c r="AH494" s="362"/>
      <c r="AI494" s="362"/>
      <c r="AJ494" s="362"/>
      <c r="AK494" s="362"/>
      <c r="AL494" s="362"/>
      <c r="AM494" s="368">
        <v>45960</v>
      </c>
      <c r="AN494" s="361" t="s">
        <v>6472</v>
      </c>
      <c r="AO494" s="445" t="s">
        <v>8</v>
      </c>
      <c r="AP494" s="445" t="s">
        <v>5876</v>
      </c>
      <c r="AQ494" s="445" t="s">
        <v>9</v>
      </c>
    </row>
    <row r="495" spans="1:43" ht="29" hidden="1" x14ac:dyDescent="0.35">
      <c r="A495" s="362">
        <v>493</v>
      </c>
      <c r="B495" s="362" t="s">
        <v>1608</v>
      </c>
      <c r="C495" s="362" t="s">
        <v>2</v>
      </c>
      <c r="D495" s="368">
        <v>45335</v>
      </c>
      <c r="E495" s="368"/>
      <c r="F495" s="368"/>
      <c r="G495" s="368"/>
      <c r="H495" s="362" t="s">
        <v>57</v>
      </c>
      <c r="I495" s="362" t="s">
        <v>1580</v>
      </c>
      <c r="J495" s="361" t="s">
        <v>1609</v>
      </c>
      <c r="K495" s="362"/>
      <c r="L495" s="362" t="s">
        <v>186</v>
      </c>
      <c r="M495" s="362" t="s">
        <v>9</v>
      </c>
      <c r="N495" s="362" t="s">
        <v>90</v>
      </c>
      <c r="O495" s="362" t="s">
        <v>90</v>
      </c>
      <c r="P495" s="482" t="s">
        <v>1610</v>
      </c>
      <c r="Q495" s="362"/>
      <c r="R495" s="362"/>
      <c r="S495" s="362"/>
      <c r="T495" s="362"/>
      <c r="U495" s="362"/>
      <c r="V495" s="362"/>
      <c r="W495" s="362"/>
      <c r="X495" s="362"/>
      <c r="Y495" s="362"/>
      <c r="Z495" s="362"/>
      <c r="AA495" s="366"/>
      <c r="AB495" s="362"/>
      <c r="AC495" s="362" t="s">
        <v>14</v>
      </c>
      <c r="AD495" s="362" t="s">
        <v>8</v>
      </c>
      <c r="AE495" s="362"/>
      <c r="AF495" s="362"/>
      <c r="AG495" s="362"/>
      <c r="AH495" s="362"/>
      <c r="AI495" s="362"/>
      <c r="AJ495" s="362"/>
      <c r="AK495" s="362"/>
      <c r="AL495" s="362"/>
      <c r="AM495" s="368">
        <v>45960</v>
      </c>
      <c r="AN495" s="361" t="s">
        <v>5955</v>
      </c>
      <c r="AO495" s="445" t="s">
        <v>8</v>
      </c>
      <c r="AP495" s="445" t="s">
        <v>5876</v>
      </c>
      <c r="AQ495" s="445" t="s">
        <v>9</v>
      </c>
    </row>
    <row r="496" spans="1:43" ht="29" hidden="1" x14ac:dyDescent="0.35">
      <c r="A496" s="362">
        <v>494</v>
      </c>
      <c r="B496" s="362" t="s">
        <v>1611</v>
      </c>
      <c r="C496" s="362" t="s">
        <v>2</v>
      </c>
      <c r="D496" s="368">
        <v>45335</v>
      </c>
      <c r="E496" s="368"/>
      <c r="F496" s="368"/>
      <c r="G496" s="368"/>
      <c r="H496" s="362" t="s">
        <v>57</v>
      </c>
      <c r="I496" s="362" t="s">
        <v>1596</v>
      </c>
      <c r="J496" s="361" t="s">
        <v>1612</v>
      </c>
      <c r="K496" s="362"/>
      <c r="L496" s="362" t="s">
        <v>186</v>
      </c>
      <c r="M496" s="362" t="s">
        <v>9</v>
      </c>
      <c r="N496" s="362" t="s">
        <v>90</v>
      </c>
      <c r="O496" s="362" t="s">
        <v>90</v>
      </c>
      <c r="P496" s="482" t="s">
        <v>1613</v>
      </c>
      <c r="Q496" s="362"/>
      <c r="R496" s="362"/>
      <c r="S496" s="362"/>
      <c r="T496" s="362"/>
      <c r="U496" s="362"/>
      <c r="V496" s="362"/>
      <c r="W496" s="362"/>
      <c r="X496" s="362"/>
      <c r="Y496" s="362"/>
      <c r="Z496" s="362"/>
      <c r="AA496" s="366"/>
      <c r="AB496" s="362"/>
      <c r="AC496" s="362" t="s">
        <v>14</v>
      </c>
      <c r="AD496" s="362" t="s">
        <v>8</v>
      </c>
      <c r="AE496" s="362"/>
      <c r="AF496" s="362"/>
      <c r="AG496" s="362"/>
      <c r="AH496" s="362"/>
      <c r="AI496" s="362"/>
      <c r="AJ496" s="362"/>
      <c r="AK496" s="362"/>
      <c r="AL496" s="362"/>
      <c r="AM496" s="368">
        <v>45960</v>
      </c>
      <c r="AN496" s="361" t="s">
        <v>6472</v>
      </c>
      <c r="AO496" s="445" t="s">
        <v>8</v>
      </c>
      <c r="AP496" s="445" t="s">
        <v>5876</v>
      </c>
      <c r="AQ496" s="445" t="s">
        <v>9</v>
      </c>
    </row>
    <row r="497" spans="1:43" ht="43.5" hidden="1" x14ac:dyDescent="0.35">
      <c r="A497" s="362">
        <v>495</v>
      </c>
      <c r="B497" s="362" t="s">
        <v>1614</v>
      </c>
      <c r="C497" s="362" t="s">
        <v>2</v>
      </c>
      <c r="D497" s="368">
        <v>45335</v>
      </c>
      <c r="E497" s="368"/>
      <c r="F497" s="368"/>
      <c r="G497" s="368"/>
      <c r="H497" s="362" t="s">
        <v>57</v>
      </c>
      <c r="I497" s="362" t="s">
        <v>1596</v>
      </c>
      <c r="J497" s="361" t="s">
        <v>1615</v>
      </c>
      <c r="K497" s="362"/>
      <c r="L497" s="362" t="s">
        <v>186</v>
      </c>
      <c r="M497" s="362" t="s">
        <v>9</v>
      </c>
      <c r="N497" s="362" t="s">
        <v>90</v>
      </c>
      <c r="O497" s="362" t="s">
        <v>90</v>
      </c>
      <c r="P497" s="482" t="s">
        <v>6473</v>
      </c>
      <c r="Q497" s="362"/>
      <c r="R497" s="362"/>
      <c r="S497" s="362"/>
      <c r="T497" s="362"/>
      <c r="U497" s="362"/>
      <c r="V497" s="362"/>
      <c r="W497" s="362"/>
      <c r="X497" s="362"/>
      <c r="Y497" s="362"/>
      <c r="Z497" s="362"/>
      <c r="AA497" s="366"/>
      <c r="AB497" s="362"/>
      <c r="AC497" s="362" t="s">
        <v>14</v>
      </c>
      <c r="AD497" s="362" t="s">
        <v>40</v>
      </c>
      <c r="AE497" s="362"/>
      <c r="AF497" s="362"/>
      <c r="AG497" s="362"/>
      <c r="AH497" s="362"/>
      <c r="AI497" s="362"/>
      <c r="AJ497" s="362"/>
      <c r="AK497" s="362"/>
      <c r="AL497" s="362"/>
      <c r="AM497" s="362"/>
      <c r="AN497" s="361"/>
      <c r="AO497" s="445" t="s">
        <v>9</v>
      </c>
      <c r="AP497" s="445" t="s">
        <v>9</v>
      </c>
      <c r="AQ497" s="445" t="s">
        <v>9</v>
      </c>
    </row>
    <row r="498" spans="1:43" ht="43.5" hidden="1" x14ac:dyDescent="0.35">
      <c r="A498" s="362">
        <v>496</v>
      </c>
      <c r="B498" s="362" t="s">
        <v>1617</v>
      </c>
      <c r="C498" s="362" t="s">
        <v>2</v>
      </c>
      <c r="D498" s="368">
        <v>45139</v>
      </c>
      <c r="E498" s="368"/>
      <c r="F498" s="368"/>
      <c r="G498" s="368"/>
      <c r="H498" s="362" t="s">
        <v>77</v>
      </c>
      <c r="I498" s="362" t="s">
        <v>1584</v>
      </c>
      <c r="J498" s="361" t="s">
        <v>1618</v>
      </c>
      <c r="K498" s="362"/>
      <c r="L498" s="362" t="s">
        <v>186</v>
      </c>
      <c r="M498" s="362" t="s">
        <v>9</v>
      </c>
      <c r="N498" s="362" t="s">
        <v>90</v>
      </c>
      <c r="O498" s="362" t="s">
        <v>90</v>
      </c>
      <c r="P498" s="482" t="s">
        <v>6474</v>
      </c>
      <c r="Q498" s="362"/>
      <c r="R498" s="362"/>
      <c r="S498" s="362"/>
      <c r="T498" s="362"/>
      <c r="U498" s="362"/>
      <c r="V498" s="362"/>
      <c r="W498" s="362"/>
      <c r="X498" s="362"/>
      <c r="Y498" s="362"/>
      <c r="Z498" s="362"/>
      <c r="AA498" s="366"/>
      <c r="AB498" s="362"/>
      <c r="AC498" s="362" t="s">
        <v>21</v>
      </c>
      <c r="AD498" s="362" t="s">
        <v>40</v>
      </c>
      <c r="AE498" s="362"/>
      <c r="AF498" s="362"/>
      <c r="AG498" s="362"/>
      <c r="AH498" s="362"/>
      <c r="AI498" s="362"/>
      <c r="AJ498" s="362"/>
      <c r="AK498" s="362"/>
      <c r="AL498" s="362"/>
      <c r="AM498" s="362"/>
      <c r="AN498" s="361"/>
      <c r="AO498" s="445" t="s">
        <v>9</v>
      </c>
      <c r="AP498" s="445" t="s">
        <v>9</v>
      </c>
      <c r="AQ498" s="445" t="s">
        <v>9</v>
      </c>
    </row>
    <row r="499" spans="1:43" ht="29" hidden="1" x14ac:dyDescent="0.35">
      <c r="A499" s="362">
        <v>497</v>
      </c>
      <c r="B499" s="362" t="s">
        <v>1619</v>
      </c>
      <c r="C499" s="362" t="s">
        <v>2</v>
      </c>
      <c r="D499" s="368">
        <v>45335</v>
      </c>
      <c r="E499" s="368"/>
      <c r="F499" s="368"/>
      <c r="G499" s="368"/>
      <c r="H499" s="362" t="s">
        <v>57</v>
      </c>
      <c r="I499" s="362" t="s">
        <v>1596</v>
      </c>
      <c r="J499" s="361" t="s">
        <v>1620</v>
      </c>
      <c r="K499" s="362"/>
      <c r="L499" s="362" t="s">
        <v>186</v>
      </c>
      <c r="M499" s="362" t="s">
        <v>9</v>
      </c>
      <c r="N499" s="362" t="s">
        <v>90</v>
      </c>
      <c r="O499" s="362" t="s">
        <v>90</v>
      </c>
      <c r="P499" s="482" t="s">
        <v>1621</v>
      </c>
      <c r="Q499" s="362"/>
      <c r="R499" s="362"/>
      <c r="S499" s="362"/>
      <c r="T499" s="362"/>
      <c r="U499" s="362"/>
      <c r="V499" s="362"/>
      <c r="W499" s="362"/>
      <c r="X499" s="362"/>
      <c r="Y499" s="362"/>
      <c r="Z499" s="362"/>
      <c r="AA499" s="366"/>
      <c r="AB499" s="362"/>
      <c r="AC499" s="362" t="s">
        <v>14</v>
      </c>
      <c r="AD499" s="362" t="s">
        <v>8</v>
      </c>
      <c r="AE499" s="362"/>
      <c r="AF499" s="362"/>
      <c r="AG499" s="362"/>
      <c r="AH499" s="362"/>
      <c r="AI499" s="362"/>
      <c r="AJ499" s="362"/>
      <c r="AK499" s="362"/>
      <c r="AL499" s="362"/>
      <c r="AM499" s="368">
        <v>45962</v>
      </c>
      <c r="AN499" s="361" t="s">
        <v>6475</v>
      </c>
      <c r="AO499" s="445" t="s">
        <v>539</v>
      </c>
      <c r="AP499" s="445" t="s">
        <v>5876</v>
      </c>
      <c r="AQ499" s="445" t="s">
        <v>9</v>
      </c>
    </row>
    <row r="500" spans="1:43" ht="29" hidden="1" x14ac:dyDescent="0.35">
      <c r="A500" s="362">
        <v>498</v>
      </c>
      <c r="B500" s="362" t="s">
        <v>1622</v>
      </c>
      <c r="C500" s="362" t="s">
        <v>2</v>
      </c>
      <c r="D500" s="368">
        <v>45335</v>
      </c>
      <c r="E500" s="368"/>
      <c r="F500" s="368"/>
      <c r="G500" s="368"/>
      <c r="H500" s="362" t="s">
        <v>57</v>
      </c>
      <c r="I500" s="362" t="s">
        <v>1580</v>
      </c>
      <c r="J500" s="361" t="s">
        <v>1623</v>
      </c>
      <c r="K500" s="362"/>
      <c r="L500" s="362" t="s">
        <v>186</v>
      </c>
      <c r="M500" s="362" t="s">
        <v>9</v>
      </c>
      <c r="N500" s="362" t="s">
        <v>90</v>
      </c>
      <c r="O500" s="362" t="s">
        <v>90</v>
      </c>
      <c r="P500" s="482" t="s">
        <v>6345</v>
      </c>
      <c r="Q500" s="362"/>
      <c r="R500" s="362"/>
      <c r="S500" s="362"/>
      <c r="T500" s="362"/>
      <c r="U500" s="362"/>
      <c r="V500" s="362"/>
      <c r="W500" s="362"/>
      <c r="X500" s="362"/>
      <c r="Y500" s="362"/>
      <c r="Z500" s="362"/>
      <c r="AA500" s="366"/>
      <c r="AB500" s="362"/>
      <c r="AC500" s="362" t="s">
        <v>14</v>
      </c>
      <c r="AD500" s="362" t="s">
        <v>40</v>
      </c>
      <c r="AE500" s="362"/>
      <c r="AF500" s="362"/>
      <c r="AG500" s="362"/>
      <c r="AH500" s="362"/>
      <c r="AI500" s="362"/>
      <c r="AJ500" s="362"/>
      <c r="AK500" s="362"/>
      <c r="AL500" s="362"/>
      <c r="AM500" s="362"/>
      <c r="AN500" s="361"/>
      <c r="AO500" s="445" t="s">
        <v>9</v>
      </c>
      <c r="AP500" s="445" t="s">
        <v>9</v>
      </c>
      <c r="AQ500" s="445" t="s">
        <v>9</v>
      </c>
    </row>
    <row r="501" spans="1:43" ht="29" hidden="1" x14ac:dyDescent="0.35">
      <c r="A501" s="362">
        <v>499</v>
      </c>
      <c r="B501" s="362" t="s">
        <v>1624</v>
      </c>
      <c r="C501" s="362" t="s">
        <v>2</v>
      </c>
      <c r="D501" s="368">
        <v>45335</v>
      </c>
      <c r="E501" s="368"/>
      <c r="F501" s="368"/>
      <c r="G501" s="368"/>
      <c r="H501" s="362" t="s">
        <v>57</v>
      </c>
      <c r="I501" s="362" t="s">
        <v>1580</v>
      </c>
      <c r="J501" s="361" t="s">
        <v>1625</v>
      </c>
      <c r="K501" s="362"/>
      <c r="L501" s="362" t="s">
        <v>186</v>
      </c>
      <c r="M501" s="362" t="s">
        <v>9</v>
      </c>
      <c r="N501" s="362" t="s">
        <v>90</v>
      </c>
      <c r="O501" s="362" t="s">
        <v>90</v>
      </c>
      <c r="P501" s="482" t="s">
        <v>6476</v>
      </c>
      <c r="Q501" s="362"/>
      <c r="R501" s="362"/>
      <c r="S501" s="362"/>
      <c r="T501" s="362"/>
      <c r="U501" s="362"/>
      <c r="V501" s="362"/>
      <c r="W501" s="362"/>
      <c r="X501" s="362"/>
      <c r="Y501" s="362"/>
      <c r="Z501" s="362"/>
      <c r="AA501" s="366"/>
      <c r="AB501" s="362"/>
      <c r="AC501" s="362" t="s">
        <v>14</v>
      </c>
      <c r="AD501" s="362" t="s">
        <v>40</v>
      </c>
      <c r="AE501" s="362"/>
      <c r="AF501" s="362"/>
      <c r="AG501" s="362"/>
      <c r="AH501" s="362"/>
      <c r="AI501" s="362"/>
      <c r="AJ501" s="362"/>
      <c r="AK501" s="362"/>
      <c r="AL501" s="362"/>
      <c r="AM501" s="362"/>
      <c r="AN501" s="361"/>
      <c r="AO501" s="445" t="s">
        <v>9</v>
      </c>
      <c r="AP501" s="445" t="s">
        <v>9</v>
      </c>
      <c r="AQ501" s="445" t="s">
        <v>9</v>
      </c>
    </row>
    <row r="502" spans="1:43" ht="72.5" hidden="1" x14ac:dyDescent="0.35">
      <c r="A502" s="362">
        <v>500</v>
      </c>
      <c r="B502" s="362" t="s">
        <v>1626</v>
      </c>
      <c r="C502" s="362" t="s">
        <v>2</v>
      </c>
      <c r="D502" s="368">
        <v>45335</v>
      </c>
      <c r="E502" s="368"/>
      <c r="F502" s="368"/>
      <c r="G502" s="368"/>
      <c r="H502" s="362" t="s">
        <v>57</v>
      </c>
      <c r="I502" s="362" t="s">
        <v>1580</v>
      </c>
      <c r="J502" s="361" t="s">
        <v>1627</v>
      </c>
      <c r="K502" s="362"/>
      <c r="L502" s="362" t="s">
        <v>186</v>
      </c>
      <c r="M502" s="362" t="s">
        <v>9</v>
      </c>
      <c r="N502" s="362" t="s">
        <v>90</v>
      </c>
      <c r="O502" s="362" t="s">
        <v>90</v>
      </c>
      <c r="P502" s="482" t="s">
        <v>6477</v>
      </c>
      <c r="Q502" s="362"/>
      <c r="R502" s="362"/>
      <c r="S502" s="362"/>
      <c r="T502" s="362"/>
      <c r="U502" s="362"/>
      <c r="V502" s="362"/>
      <c r="W502" s="362"/>
      <c r="X502" s="362"/>
      <c r="Y502" s="362"/>
      <c r="Z502" s="362"/>
      <c r="AA502" s="366"/>
      <c r="AB502" s="362"/>
      <c r="AC502" s="362" t="s">
        <v>14</v>
      </c>
      <c r="AD502" s="362" t="s">
        <v>40</v>
      </c>
      <c r="AE502" s="362"/>
      <c r="AF502" s="362"/>
      <c r="AG502" s="362"/>
      <c r="AH502" s="362"/>
      <c r="AI502" s="362"/>
      <c r="AJ502" s="362"/>
      <c r="AK502" s="362"/>
      <c r="AL502" s="362"/>
      <c r="AM502" s="362"/>
      <c r="AN502" s="361"/>
      <c r="AO502" s="445" t="s">
        <v>9</v>
      </c>
      <c r="AP502" s="445" t="s">
        <v>9</v>
      </c>
      <c r="AQ502" s="445" t="s">
        <v>9</v>
      </c>
    </row>
    <row r="503" spans="1:43" ht="14.5" hidden="1" x14ac:dyDescent="0.35">
      <c r="A503" s="362">
        <v>501</v>
      </c>
      <c r="B503" s="362" t="s">
        <v>1629</v>
      </c>
      <c r="C503" s="362" t="s">
        <v>2</v>
      </c>
      <c r="D503" s="368">
        <v>45338</v>
      </c>
      <c r="E503" s="368"/>
      <c r="F503" s="368"/>
      <c r="G503" s="368"/>
      <c r="H503" s="362" t="s">
        <v>65</v>
      </c>
      <c r="I503" s="362" t="s">
        <v>90</v>
      </c>
      <c r="J503" s="361" t="s">
        <v>1630</v>
      </c>
      <c r="K503" s="362"/>
      <c r="L503" s="362" t="s">
        <v>186</v>
      </c>
      <c r="M503" s="362" t="s">
        <v>9</v>
      </c>
      <c r="N503" s="362" t="s">
        <v>90</v>
      </c>
      <c r="O503" s="362" t="s">
        <v>90</v>
      </c>
      <c r="P503" s="482" t="s">
        <v>90</v>
      </c>
      <c r="Q503" s="362"/>
      <c r="R503" s="362"/>
      <c r="S503" s="362"/>
      <c r="T503" s="362"/>
      <c r="U503" s="362"/>
      <c r="V503" s="362"/>
      <c r="W503" s="362"/>
      <c r="X503" s="362"/>
      <c r="Y503" s="362"/>
      <c r="Z503" s="362"/>
      <c r="AA503" s="366"/>
      <c r="AB503" s="362"/>
      <c r="AC503" s="362" t="s">
        <v>19</v>
      </c>
      <c r="AD503" s="362" t="s">
        <v>40</v>
      </c>
      <c r="AE503" s="362"/>
      <c r="AF503" s="362"/>
      <c r="AG503" s="362"/>
      <c r="AH503" s="362"/>
      <c r="AI503" s="362"/>
      <c r="AJ503" s="362"/>
      <c r="AK503" s="362"/>
      <c r="AL503" s="362"/>
      <c r="AM503" s="362"/>
      <c r="AN503" s="361"/>
      <c r="AO503" s="445" t="s">
        <v>9</v>
      </c>
      <c r="AP503" s="445" t="s">
        <v>9</v>
      </c>
      <c r="AQ503" s="445" t="s">
        <v>9</v>
      </c>
    </row>
    <row r="504" spans="1:43" ht="14.5" hidden="1" x14ac:dyDescent="0.35">
      <c r="A504" s="362">
        <v>502</v>
      </c>
      <c r="B504" s="362" t="s">
        <v>1631</v>
      </c>
      <c r="C504" s="362" t="s">
        <v>2</v>
      </c>
      <c r="D504" s="368">
        <v>45338</v>
      </c>
      <c r="E504" s="368"/>
      <c r="F504" s="368"/>
      <c r="G504" s="368"/>
      <c r="H504" s="362" t="s">
        <v>65</v>
      </c>
      <c r="I504" s="362" t="s">
        <v>90</v>
      </c>
      <c r="J504" s="361" t="s">
        <v>1632</v>
      </c>
      <c r="K504" s="362"/>
      <c r="L504" s="362" t="s">
        <v>186</v>
      </c>
      <c r="M504" s="362" t="s">
        <v>9</v>
      </c>
      <c r="N504" s="362" t="s">
        <v>90</v>
      </c>
      <c r="O504" s="362" t="s">
        <v>90</v>
      </c>
      <c r="P504" s="482" t="s">
        <v>90</v>
      </c>
      <c r="Q504" s="362"/>
      <c r="R504" s="362"/>
      <c r="S504" s="362"/>
      <c r="T504" s="362"/>
      <c r="U504" s="362"/>
      <c r="V504" s="362"/>
      <c r="W504" s="362"/>
      <c r="X504" s="362"/>
      <c r="Y504" s="362"/>
      <c r="Z504" s="362"/>
      <c r="AA504" s="366"/>
      <c r="AB504" s="362"/>
      <c r="AC504" s="362" t="s">
        <v>19</v>
      </c>
      <c r="AD504" s="362" t="s">
        <v>40</v>
      </c>
      <c r="AE504" s="362"/>
      <c r="AF504" s="362"/>
      <c r="AG504" s="362"/>
      <c r="AH504" s="362"/>
      <c r="AI504" s="362"/>
      <c r="AJ504" s="362"/>
      <c r="AK504" s="362"/>
      <c r="AL504" s="362"/>
      <c r="AM504" s="362"/>
      <c r="AN504" s="361"/>
      <c r="AO504" s="445" t="s">
        <v>9</v>
      </c>
      <c r="AP504" s="445" t="s">
        <v>9</v>
      </c>
      <c r="AQ504" s="445" t="s">
        <v>9</v>
      </c>
    </row>
    <row r="505" spans="1:43" ht="29" hidden="1" x14ac:dyDescent="0.35">
      <c r="A505" s="362">
        <v>503</v>
      </c>
      <c r="B505" s="362" t="s">
        <v>1633</v>
      </c>
      <c r="C505" s="362" t="s">
        <v>2</v>
      </c>
      <c r="D505" s="368">
        <v>45338</v>
      </c>
      <c r="E505" s="368"/>
      <c r="F505" s="368"/>
      <c r="G505" s="368"/>
      <c r="H505" s="362" t="s">
        <v>77</v>
      </c>
      <c r="I505" s="362" t="s">
        <v>1634</v>
      </c>
      <c r="J505" s="361" t="s">
        <v>1635</v>
      </c>
      <c r="K505" s="362"/>
      <c r="L505" s="362" t="s">
        <v>186</v>
      </c>
      <c r="M505" s="362" t="s">
        <v>1548</v>
      </c>
      <c r="N505" s="362" t="s">
        <v>90</v>
      </c>
      <c r="O505" s="362" t="s">
        <v>90</v>
      </c>
      <c r="P505" s="482" t="s">
        <v>1636</v>
      </c>
      <c r="Q505" s="362"/>
      <c r="R505" s="362"/>
      <c r="S505" s="362"/>
      <c r="T505" s="362"/>
      <c r="U505" s="362"/>
      <c r="V505" s="362"/>
      <c r="W505" s="362"/>
      <c r="X505" s="362"/>
      <c r="Y505" s="362"/>
      <c r="Z505" s="362"/>
      <c r="AA505" s="366"/>
      <c r="AB505" s="362"/>
      <c r="AC505" s="362" t="s">
        <v>21</v>
      </c>
      <c r="AD505" s="362" t="s">
        <v>8</v>
      </c>
      <c r="AE505" s="362"/>
      <c r="AF505" s="362"/>
      <c r="AG505" s="362"/>
      <c r="AH505" s="362"/>
      <c r="AI505" s="362"/>
      <c r="AJ505" s="362"/>
      <c r="AK505" s="362"/>
      <c r="AL505" s="362"/>
      <c r="AM505" s="368">
        <v>45924</v>
      </c>
      <c r="AN505" s="361" t="s">
        <v>1637</v>
      </c>
      <c r="AO505" s="445" t="s">
        <v>539</v>
      </c>
      <c r="AP505" s="445" t="s">
        <v>5841</v>
      </c>
      <c r="AQ505" s="445" t="s">
        <v>5840</v>
      </c>
    </row>
    <row r="506" spans="1:43" ht="14.5" hidden="1" x14ac:dyDescent="0.35">
      <c r="A506" s="362">
        <v>504</v>
      </c>
      <c r="B506" s="362" t="s">
        <v>1638</v>
      </c>
      <c r="C506" s="362" t="s">
        <v>2</v>
      </c>
      <c r="D506" s="368">
        <v>45338</v>
      </c>
      <c r="E506" s="368"/>
      <c r="F506" s="368"/>
      <c r="G506" s="368"/>
      <c r="H506" s="362" t="s">
        <v>65</v>
      </c>
      <c r="I506" s="362" t="s">
        <v>90</v>
      </c>
      <c r="J506" s="361" t="s">
        <v>1639</v>
      </c>
      <c r="K506" s="362"/>
      <c r="L506" s="362" t="s">
        <v>186</v>
      </c>
      <c r="M506" s="362" t="s">
        <v>9</v>
      </c>
      <c r="N506" s="362" t="s">
        <v>90</v>
      </c>
      <c r="O506" s="362" t="s">
        <v>90</v>
      </c>
      <c r="P506" s="482" t="s">
        <v>90</v>
      </c>
      <c r="Q506" s="362"/>
      <c r="R506" s="362"/>
      <c r="S506" s="362"/>
      <c r="T506" s="362"/>
      <c r="U506" s="362"/>
      <c r="V506" s="362"/>
      <c r="W506" s="362"/>
      <c r="X506" s="362"/>
      <c r="Y506" s="362"/>
      <c r="Z506" s="362"/>
      <c r="AA506" s="366"/>
      <c r="AB506" s="362"/>
      <c r="AC506" s="362" t="s">
        <v>19</v>
      </c>
      <c r="AD506" s="362" t="s">
        <v>40</v>
      </c>
      <c r="AE506" s="362"/>
      <c r="AF506" s="362"/>
      <c r="AG506" s="362"/>
      <c r="AH506" s="362"/>
      <c r="AI506" s="362"/>
      <c r="AJ506" s="362"/>
      <c r="AK506" s="362"/>
      <c r="AL506" s="362"/>
      <c r="AM506" s="362"/>
      <c r="AN506" s="361"/>
      <c r="AO506" s="445" t="s">
        <v>9</v>
      </c>
      <c r="AP506" s="445" t="s">
        <v>9</v>
      </c>
      <c r="AQ506" s="445" t="s">
        <v>9</v>
      </c>
    </row>
    <row r="507" spans="1:43" ht="43.5" hidden="1" x14ac:dyDescent="0.35">
      <c r="A507" s="362">
        <v>505</v>
      </c>
      <c r="B507" s="362" t="s">
        <v>1640</v>
      </c>
      <c r="C507" s="362" t="s">
        <v>2</v>
      </c>
      <c r="D507" s="368">
        <v>45338</v>
      </c>
      <c r="E507" s="368"/>
      <c r="F507" s="368"/>
      <c r="G507" s="368"/>
      <c r="H507" s="362" t="s">
        <v>57</v>
      </c>
      <c r="I507" s="362" t="s">
        <v>1580</v>
      </c>
      <c r="J507" s="361" t="s">
        <v>1641</v>
      </c>
      <c r="K507" s="362"/>
      <c r="L507" s="362" t="s">
        <v>186</v>
      </c>
      <c r="M507" s="362" t="s">
        <v>9</v>
      </c>
      <c r="N507" s="362" t="s">
        <v>90</v>
      </c>
      <c r="O507" s="362" t="s">
        <v>90</v>
      </c>
      <c r="P507" s="482" t="s">
        <v>6478</v>
      </c>
      <c r="Q507" s="362"/>
      <c r="R507" s="362"/>
      <c r="S507" s="362"/>
      <c r="T507" s="362"/>
      <c r="U507" s="362"/>
      <c r="V507" s="362"/>
      <c r="W507" s="362"/>
      <c r="X507" s="362"/>
      <c r="Y507" s="362"/>
      <c r="Z507" s="362"/>
      <c r="AA507" s="366"/>
      <c r="AB507" s="362"/>
      <c r="AC507" s="362" t="s">
        <v>14</v>
      </c>
      <c r="AD507" s="362" t="s">
        <v>40</v>
      </c>
      <c r="AE507" s="362"/>
      <c r="AF507" s="362"/>
      <c r="AG507" s="362"/>
      <c r="AH507" s="362"/>
      <c r="AI507" s="362"/>
      <c r="AJ507" s="362"/>
      <c r="AK507" s="362"/>
      <c r="AL507" s="362"/>
      <c r="AM507" s="362"/>
      <c r="AN507" s="361"/>
      <c r="AO507" s="445" t="s">
        <v>9</v>
      </c>
      <c r="AP507" s="445" t="s">
        <v>9</v>
      </c>
      <c r="AQ507" s="445" t="s">
        <v>9</v>
      </c>
    </row>
    <row r="508" spans="1:43" ht="58" hidden="1" x14ac:dyDescent="0.35">
      <c r="A508" s="362">
        <v>506</v>
      </c>
      <c r="B508" s="362" t="s">
        <v>1643</v>
      </c>
      <c r="C508" s="362" t="s">
        <v>2</v>
      </c>
      <c r="D508" s="368">
        <v>45338</v>
      </c>
      <c r="E508" s="368"/>
      <c r="F508" s="368"/>
      <c r="G508" s="368"/>
      <c r="H508" s="362" t="s">
        <v>57</v>
      </c>
      <c r="I508" s="362" t="s">
        <v>1596</v>
      </c>
      <c r="J508" s="361" t="s">
        <v>1644</v>
      </c>
      <c r="K508" s="362"/>
      <c r="L508" s="362" t="s">
        <v>186</v>
      </c>
      <c r="M508" s="362" t="s">
        <v>9</v>
      </c>
      <c r="N508" s="362" t="s">
        <v>90</v>
      </c>
      <c r="O508" s="362" t="s">
        <v>90</v>
      </c>
      <c r="P508" s="482" t="s">
        <v>6479</v>
      </c>
      <c r="Q508" s="362"/>
      <c r="R508" s="362"/>
      <c r="S508" s="362"/>
      <c r="T508" s="362"/>
      <c r="U508" s="362"/>
      <c r="V508" s="362"/>
      <c r="W508" s="362"/>
      <c r="X508" s="362"/>
      <c r="Y508" s="362"/>
      <c r="Z508" s="362"/>
      <c r="AA508" s="366"/>
      <c r="AB508" s="362"/>
      <c r="AC508" s="362" t="s">
        <v>14</v>
      </c>
      <c r="AD508" s="362" t="s">
        <v>40</v>
      </c>
      <c r="AE508" s="362"/>
      <c r="AF508" s="362"/>
      <c r="AG508" s="362"/>
      <c r="AH508" s="362"/>
      <c r="AI508" s="362"/>
      <c r="AJ508" s="362"/>
      <c r="AK508" s="362"/>
      <c r="AL508" s="362"/>
      <c r="AM508" s="362"/>
      <c r="AN508" s="361"/>
      <c r="AO508" s="445" t="s">
        <v>9</v>
      </c>
      <c r="AP508" s="445" t="s">
        <v>9</v>
      </c>
      <c r="AQ508" s="445" t="s">
        <v>9</v>
      </c>
    </row>
    <row r="509" spans="1:43" ht="43.5" hidden="1" x14ac:dyDescent="0.35">
      <c r="A509" s="362">
        <v>507</v>
      </c>
      <c r="B509" s="362" t="s">
        <v>1646</v>
      </c>
      <c r="C509" s="362" t="s">
        <v>2</v>
      </c>
      <c r="D509" s="368">
        <v>45139</v>
      </c>
      <c r="E509" s="368"/>
      <c r="F509" s="368"/>
      <c r="G509" s="368"/>
      <c r="H509" s="362" t="s">
        <v>77</v>
      </c>
      <c r="I509" s="362" t="s">
        <v>1542</v>
      </c>
      <c r="J509" s="361" t="s">
        <v>1647</v>
      </c>
      <c r="K509" s="362"/>
      <c r="L509" s="362" t="s">
        <v>186</v>
      </c>
      <c r="M509" s="362" t="s">
        <v>1548</v>
      </c>
      <c r="N509" s="362" t="s">
        <v>90</v>
      </c>
      <c r="O509" s="362" t="s">
        <v>90</v>
      </c>
      <c r="P509" s="482" t="s">
        <v>1648</v>
      </c>
      <c r="Q509" s="362"/>
      <c r="R509" s="362"/>
      <c r="S509" s="362"/>
      <c r="T509" s="362"/>
      <c r="U509" s="362"/>
      <c r="V509" s="362"/>
      <c r="W509" s="362"/>
      <c r="X509" s="362"/>
      <c r="Y509" s="362"/>
      <c r="Z509" s="362"/>
      <c r="AA509" s="366"/>
      <c r="AB509" s="362"/>
      <c r="AC509" s="362" t="s">
        <v>21</v>
      </c>
      <c r="AD509" s="362" t="s">
        <v>8</v>
      </c>
      <c r="AE509" s="362"/>
      <c r="AF509" s="362"/>
      <c r="AG509" s="362"/>
      <c r="AH509" s="362"/>
      <c r="AI509" s="362"/>
      <c r="AJ509" s="362"/>
      <c r="AK509" s="362"/>
      <c r="AL509" s="362"/>
      <c r="AM509" s="368">
        <v>45924</v>
      </c>
      <c r="AN509" s="361" t="s">
        <v>680</v>
      </c>
      <c r="AO509" s="445" t="s">
        <v>539</v>
      </c>
      <c r="AP509" s="445" t="s">
        <v>5841</v>
      </c>
      <c r="AQ509" s="445" t="s">
        <v>5840</v>
      </c>
    </row>
    <row r="510" spans="1:43" ht="29" hidden="1" x14ac:dyDescent="0.35">
      <c r="A510" s="362">
        <v>508</v>
      </c>
      <c r="B510" s="362" t="s">
        <v>1649</v>
      </c>
      <c r="C510" s="362" t="s">
        <v>2</v>
      </c>
      <c r="D510" s="368">
        <v>45338</v>
      </c>
      <c r="E510" s="368"/>
      <c r="F510" s="368"/>
      <c r="G510" s="368"/>
      <c r="H510" s="362" t="s">
        <v>57</v>
      </c>
      <c r="I510" s="362" t="s">
        <v>1580</v>
      </c>
      <c r="J510" s="361" t="s">
        <v>1650</v>
      </c>
      <c r="K510" s="362"/>
      <c r="L510" s="362" t="s">
        <v>186</v>
      </c>
      <c r="M510" s="362" t="s">
        <v>9</v>
      </c>
      <c r="N510" s="362" t="s">
        <v>90</v>
      </c>
      <c r="O510" s="362" t="s">
        <v>90</v>
      </c>
      <c r="P510" s="482" t="s">
        <v>1651</v>
      </c>
      <c r="Q510" s="362"/>
      <c r="R510" s="362"/>
      <c r="S510" s="362"/>
      <c r="T510" s="362"/>
      <c r="U510" s="362"/>
      <c r="V510" s="362"/>
      <c r="W510" s="362"/>
      <c r="X510" s="362"/>
      <c r="Y510" s="362"/>
      <c r="Z510" s="362"/>
      <c r="AA510" s="366"/>
      <c r="AB510" s="362"/>
      <c r="AC510" s="362" t="s">
        <v>14</v>
      </c>
      <c r="AD510" s="362" t="s">
        <v>8</v>
      </c>
      <c r="AE510" s="362"/>
      <c r="AF510" s="362"/>
      <c r="AG510" s="362"/>
      <c r="AH510" s="362"/>
      <c r="AI510" s="362"/>
      <c r="AJ510" s="362"/>
      <c r="AK510" s="362"/>
      <c r="AL510" s="362"/>
      <c r="AM510" s="368">
        <v>45960</v>
      </c>
      <c r="AN510" s="361" t="s">
        <v>5953</v>
      </c>
      <c r="AO510" s="445" t="s">
        <v>8</v>
      </c>
      <c r="AP510" s="445" t="s">
        <v>5876</v>
      </c>
      <c r="AQ510" s="445" t="s">
        <v>9</v>
      </c>
    </row>
    <row r="511" spans="1:43" ht="29" hidden="1" x14ac:dyDescent="0.35">
      <c r="A511" s="362">
        <v>509</v>
      </c>
      <c r="B511" s="362" t="s">
        <v>1652</v>
      </c>
      <c r="C511" s="362" t="s">
        <v>2</v>
      </c>
      <c r="D511" s="368">
        <v>45338</v>
      </c>
      <c r="E511" s="368"/>
      <c r="F511" s="368"/>
      <c r="G511" s="368"/>
      <c r="H511" s="362" t="s">
        <v>57</v>
      </c>
      <c r="I511" s="362" t="s">
        <v>1580</v>
      </c>
      <c r="J511" s="361" t="s">
        <v>1653</v>
      </c>
      <c r="K511" s="362"/>
      <c r="L511" s="362" t="s">
        <v>186</v>
      </c>
      <c r="M511" s="362" t="s">
        <v>9</v>
      </c>
      <c r="N511" s="362" t="s">
        <v>90</v>
      </c>
      <c r="O511" s="362" t="s">
        <v>90</v>
      </c>
      <c r="P511" s="482" t="s">
        <v>6476</v>
      </c>
      <c r="Q511" s="362"/>
      <c r="R511" s="362"/>
      <c r="S511" s="362"/>
      <c r="T511" s="362"/>
      <c r="U511" s="362"/>
      <c r="V511" s="362"/>
      <c r="W511" s="362"/>
      <c r="X511" s="362"/>
      <c r="Y511" s="362"/>
      <c r="Z511" s="362"/>
      <c r="AA511" s="366"/>
      <c r="AB511" s="362"/>
      <c r="AC511" s="362" t="s">
        <v>14</v>
      </c>
      <c r="AD511" s="362" t="s">
        <v>40</v>
      </c>
      <c r="AE511" s="362"/>
      <c r="AF511" s="362"/>
      <c r="AG511" s="362"/>
      <c r="AH511" s="362"/>
      <c r="AI511" s="362"/>
      <c r="AJ511" s="362"/>
      <c r="AK511" s="362"/>
      <c r="AL511" s="362"/>
      <c r="AM511" s="362"/>
      <c r="AN511" s="361"/>
      <c r="AO511" s="445" t="s">
        <v>9</v>
      </c>
      <c r="AP511" s="445" t="s">
        <v>9</v>
      </c>
      <c r="AQ511" s="445" t="s">
        <v>9</v>
      </c>
    </row>
    <row r="512" spans="1:43" ht="87" hidden="1" x14ac:dyDescent="0.35">
      <c r="A512" s="362">
        <v>510</v>
      </c>
      <c r="B512" s="362" t="s">
        <v>1654</v>
      </c>
      <c r="C512" s="362" t="s">
        <v>2</v>
      </c>
      <c r="D512" s="368">
        <v>45338</v>
      </c>
      <c r="E512" s="368"/>
      <c r="F512" s="368"/>
      <c r="G512" s="368"/>
      <c r="H512" s="362" t="s">
        <v>57</v>
      </c>
      <c r="I512" s="362" t="s">
        <v>1580</v>
      </c>
      <c r="J512" s="361" t="s">
        <v>1655</v>
      </c>
      <c r="K512" s="362"/>
      <c r="L512" s="362" t="s">
        <v>186</v>
      </c>
      <c r="M512" s="362" t="s">
        <v>9</v>
      </c>
      <c r="N512" s="362" t="s">
        <v>90</v>
      </c>
      <c r="O512" s="362" t="s">
        <v>90</v>
      </c>
      <c r="P512" s="482" t="s">
        <v>6480</v>
      </c>
      <c r="Q512" s="362"/>
      <c r="R512" s="362"/>
      <c r="S512" s="362"/>
      <c r="T512" s="362"/>
      <c r="U512" s="362"/>
      <c r="V512" s="362"/>
      <c r="W512" s="362"/>
      <c r="X512" s="362"/>
      <c r="Y512" s="362"/>
      <c r="Z512" s="362"/>
      <c r="AA512" s="366"/>
      <c r="AB512" s="362"/>
      <c r="AC512" s="362" t="s">
        <v>14</v>
      </c>
      <c r="AD512" s="362" t="s">
        <v>40</v>
      </c>
      <c r="AE512" s="362"/>
      <c r="AF512" s="362"/>
      <c r="AG512" s="362"/>
      <c r="AH512" s="362"/>
      <c r="AI512" s="362"/>
      <c r="AJ512" s="362"/>
      <c r="AK512" s="362"/>
      <c r="AL512" s="362"/>
      <c r="AM512" s="362"/>
      <c r="AN512" s="361"/>
      <c r="AO512" s="445" t="s">
        <v>9</v>
      </c>
      <c r="AP512" s="445" t="s">
        <v>9</v>
      </c>
      <c r="AQ512" s="445" t="s">
        <v>9</v>
      </c>
    </row>
    <row r="513" spans="1:43" ht="29" hidden="1" x14ac:dyDescent="0.35">
      <c r="A513" s="362">
        <v>511</v>
      </c>
      <c r="B513" s="362" t="s">
        <v>1657</v>
      </c>
      <c r="C513" s="362" t="s">
        <v>2</v>
      </c>
      <c r="D513" s="368">
        <v>45338</v>
      </c>
      <c r="E513" s="368"/>
      <c r="F513" s="368"/>
      <c r="G513" s="368"/>
      <c r="H513" s="362" t="s">
        <v>57</v>
      </c>
      <c r="I513" s="362" t="s">
        <v>1580</v>
      </c>
      <c r="J513" s="361" t="s">
        <v>1658</v>
      </c>
      <c r="K513" s="362"/>
      <c r="L513" s="362" t="s">
        <v>186</v>
      </c>
      <c r="M513" s="362" t="s">
        <v>9</v>
      </c>
      <c r="N513" s="362" t="s">
        <v>90</v>
      </c>
      <c r="O513" s="362" t="s">
        <v>90</v>
      </c>
      <c r="P513" s="482" t="s">
        <v>1659</v>
      </c>
      <c r="Q513" s="362"/>
      <c r="R513" s="362"/>
      <c r="S513" s="362"/>
      <c r="T513" s="362"/>
      <c r="U513" s="362"/>
      <c r="V513" s="362"/>
      <c r="W513" s="362"/>
      <c r="X513" s="362"/>
      <c r="Y513" s="362"/>
      <c r="Z513" s="362"/>
      <c r="AA513" s="366"/>
      <c r="AB513" s="362"/>
      <c r="AC513" s="362" t="s">
        <v>14</v>
      </c>
      <c r="AD513" s="362" t="s">
        <v>8</v>
      </c>
      <c r="AE513" s="362"/>
      <c r="AF513" s="362"/>
      <c r="AG513" s="362"/>
      <c r="AH513" s="362"/>
      <c r="AI513" s="362"/>
      <c r="AJ513" s="362"/>
      <c r="AK513" s="362"/>
      <c r="AL513" s="362"/>
      <c r="AM513" s="368">
        <v>45962</v>
      </c>
      <c r="AN513" s="361" t="s">
        <v>6475</v>
      </c>
      <c r="AO513" s="445" t="s">
        <v>8</v>
      </c>
      <c r="AP513" s="445" t="s">
        <v>5876</v>
      </c>
      <c r="AQ513" s="445" t="s">
        <v>9</v>
      </c>
    </row>
    <row r="514" spans="1:43" ht="29" hidden="1" x14ac:dyDescent="0.35">
      <c r="A514" s="362">
        <v>512</v>
      </c>
      <c r="B514" s="362" t="s">
        <v>1660</v>
      </c>
      <c r="C514" s="362" t="s">
        <v>2</v>
      </c>
      <c r="D514" s="368">
        <v>45365</v>
      </c>
      <c r="E514" s="368"/>
      <c r="F514" s="368"/>
      <c r="G514" s="368"/>
      <c r="H514" s="362" t="s">
        <v>73</v>
      </c>
      <c r="I514" s="362" t="s">
        <v>1661</v>
      </c>
      <c r="J514" s="361" t="s">
        <v>1662</v>
      </c>
      <c r="K514" s="362"/>
      <c r="L514" s="362" t="s">
        <v>186</v>
      </c>
      <c r="M514" s="362" t="s">
        <v>9</v>
      </c>
      <c r="N514" s="362" t="s">
        <v>90</v>
      </c>
      <c r="O514" s="362" t="s">
        <v>90</v>
      </c>
      <c r="P514" s="482" t="s">
        <v>1539</v>
      </c>
      <c r="Q514" s="362"/>
      <c r="R514" s="362"/>
      <c r="S514" s="362"/>
      <c r="T514" s="362"/>
      <c r="U514" s="362"/>
      <c r="V514" s="362"/>
      <c r="W514" s="362"/>
      <c r="X514" s="362"/>
      <c r="Y514" s="362"/>
      <c r="Z514" s="362"/>
      <c r="AA514" s="366"/>
      <c r="AB514" s="362"/>
      <c r="AC514" s="362" t="s">
        <v>13</v>
      </c>
      <c r="AD514" s="362" t="s">
        <v>8</v>
      </c>
      <c r="AE514" s="362" t="s">
        <v>39</v>
      </c>
      <c r="AF514" s="362" t="s">
        <v>1539</v>
      </c>
      <c r="AG514" s="362" t="b">
        <v>0</v>
      </c>
      <c r="AH514" s="362"/>
      <c r="AI514" s="362"/>
      <c r="AJ514" s="362"/>
      <c r="AK514" s="362"/>
      <c r="AL514" s="362"/>
      <c r="AM514" s="368">
        <v>45923</v>
      </c>
      <c r="AN514" s="361" t="s">
        <v>680</v>
      </c>
      <c r="AO514" s="445" t="s">
        <v>539</v>
      </c>
      <c r="AP514" s="445" t="s">
        <v>5841</v>
      </c>
      <c r="AQ514" s="445" t="s">
        <v>5840</v>
      </c>
    </row>
    <row r="515" spans="1:43" ht="29" hidden="1" x14ac:dyDescent="0.35">
      <c r="A515" s="362">
        <v>513</v>
      </c>
      <c r="B515" s="362" t="s">
        <v>1664</v>
      </c>
      <c r="C515" s="362" t="s">
        <v>2</v>
      </c>
      <c r="D515" s="368">
        <v>45365</v>
      </c>
      <c r="E515" s="368"/>
      <c r="F515" s="368"/>
      <c r="G515" s="368"/>
      <c r="H515" s="362" t="s">
        <v>65</v>
      </c>
      <c r="I515" s="362" t="s">
        <v>90</v>
      </c>
      <c r="J515" s="361" t="s">
        <v>1665</v>
      </c>
      <c r="K515" s="362"/>
      <c r="L515" s="362" t="s">
        <v>186</v>
      </c>
      <c r="M515" s="362" t="s">
        <v>9</v>
      </c>
      <c r="N515" s="362" t="s">
        <v>90</v>
      </c>
      <c r="O515" s="362" t="s">
        <v>90</v>
      </c>
      <c r="P515" s="482" t="s">
        <v>90</v>
      </c>
      <c r="Q515" s="362"/>
      <c r="R515" s="362"/>
      <c r="S515" s="362"/>
      <c r="T515" s="362"/>
      <c r="U515" s="362"/>
      <c r="V515" s="362"/>
      <c r="W515" s="362"/>
      <c r="X515" s="362"/>
      <c r="Y515" s="362"/>
      <c r="Z515" s="362"/>
      <c r="AA515" s="366"/>
      <c r="AB515" s="362"/>
      <c r="AC515" s="362" t="s">
        <v>19</v>
      </c>
      <c r="AD515" s="362" t="s">
        <v>40</v>
      </c>
      <c r="AE515" s="362"/>
      <c r="AF515" s="362"/>
      <c r="AG515" s="362"/>
      <c r="AH515" s="362"/>
      <c r="AI515" s="362"/>
      <c r="AJ515" s="362"/>
      <c r="AK515" s="362"/>
      <c r="AL515" s="362"/>
      <c r="AM515" s="362"/>
      <c r="AN515" s="361"/>
      <c r="AO515" s="445" t="s">
        <v>9</v>
      </c>
      <c r="AP515" s="445" t="s">
        <v>9</v>
      </c>
      <c r="AQ515" s="445" t="s">
        <v>9</v>
      </c>
    </row>
    <row r="516" spans="1:43" ht="29" hidden="1" x14ac:dyDescent="0.35">
      <c r="A516" s="362">
        <v>514</v>
      </c>
      <c r="B516" s="362" t="s">
        <v>1666</v>
      </c>
      <c r="C516" s="362" t="s">
        <v>2</v>
      </c>
      <c r="D516" s="368">
        <v>45365</v>
      </c>
      <c r="E516" s="368"/>
      <c r="F516" s="368"/>
      <c r="G516" s="368"/>
      <c r="H516" s="362" t="s">
        <v>73</v>
      </c>
      <c r="I516" s="362" t="s">
        <v>1661</v>
      </c>
      <c r="J516" s="361" t="s">
        <v>1667</v>
      </c>
      <c r="K516" s="362"/>
      <c r="L516" s="362" t="s">
        <v>186</v>
      </c>
      <c r="M516" s="362" t="s">
        <v>9</v>
      </c>
      <c r="N516" s="362" t="s">
        <v>90</v>
      </c>
      <c r="O516" s="362" t="s">
        <v>90</v>
      </c>
      <c r="P516" s="482" t="s">
        <v>6481</v>
      </c>
      <c r="Q516" s="362"/>
      <c r="R516" s="362"/>
      <c r="S516" s="362"/>
      <c r="T516" s="362"/>
      <c r="U516" s="362"/>
      <c r="V516" s="362"/>
      <c r="W516" s="362"/>
      <c r="X516" s="362"/>
      <c r="Y516" s="362"/>
      <c r="Z516" s="362"/>
      <c r="AA516" s="366"/>
      <c r="AB516" s="362"/>
      <c r="AC516" s="362" t="s">
        <v>13</v>
      </c>
      <c r="AD516" s="362" t="s">
        <v>40</v>
      </c>
      <c r="AE516" s="362" t="s">
        <v>101</v>
      </c>
      <c r="AF516" s="362" t="s">
        <v>6481</v>
      </c>
      <c r="AG516" s="362" t="b">
        <v>0</v>
      </c>
      <c r="AH516" s="362"/>
      <c r="AI516" s="362"/>
      <c r="AJ516" s="362"/>
      <c r="AK516" s="362"/>
      <c r="AL516" s="362"/>
      <c r="AM516" s="362"/>
      <c r="AN516" s="361"/>
      <c r="AO516" s="445" t="s">
        <v>9</v>
      </c>
      <c r="AP516" s="445" t="s">
        <v>9</v>
      </c>
      <c r="AQ516" s="445" t="s">
        <v>9</v>
      </c>
    </row>
    <row r="517" spans="1:43" ht="29" hidden="1" x14ac:dyDescent="0.35">
      <c r="A517" s="362">
        <v>515</v>
      </c>
      <c r="B517" s="362" t="s">
        <v>1668</v>
      </c>
      <c r="C517" s="362" t="s">
        <v>2</v>
      </c>
      <c r="D517" s="368">
        <v>45365</v>
      </c>
      <c r="E517" s="368"/>
      <c r="F517" s="368"/>
      <c r="G517" s="368"/>
      <c r="H517" s="362" t="s">
        <v>73</v>
      </c>
      <c r="I517" s="362" t="s">
        <v>1661</v>
      </c>
      <c r="J517" s="361" t="s">
        <v>1669</v>
      </c>
      <c r="K517" s="362"/>
      <c r="L517" s="362" t="s">
        <v>186</v>
      </c>
      <c r="M517" s="362" t="s">
        <v>9</v>
      </c>
      <c r="N517" s="362" t="s">
        <v>90</v>
      </c>
      <c r="O517" s="362" t="s">
        <v>90</v>
      </c>
      <c r="P517" s="482" t="s">
        <v>6482</v>
      </c>
      <c r="Q517" s="362"/>
      <c r="R517" s="362"/>
      <c r="S517" s="362"/>
      <c r="T517" s="362"/>
      <c r="U517" s="362"/>
      <c r="V517" s="362"/>
      <c r="W517" s="362"/>
      <c r="X517" s="362"/>
      <c r="Y517" s="362"/>
      <c r="Z517" s="362"/>
      <c r="AA517" s="366"/>
      <c r="AB517" s="362"/>
      <c r="AC517" s="362" t="s">
        <v>13</v>
      </c>
      <c r="AD517" s="362" t="s">
        <v>40</v>
      </c>
      <c r="AE517" s="362" t="s">
        <v>101</v>
      </c>
      <c r="AF517" s="362" t="s">
        <v>6482</v>
      </c>
      <c r="AG517" s="362" t="b">
        <v>0</v>
      </c>
      <c r="AH517" s="362"/>
      <c r="AI517" s="362"/>
      <c r="AJ517" s="362"/>
      <c r="AK517" s="362"/>
      <c r="AL517" s="362"/>
      <c r="AM517" s="362"/>
      <c r="AN517" s="361"/>
      <c r="AO517" s="445" t="s">
        <v>9</v>
      </c>
      <c r="AP517" s="445" t="s">
        <v>9</v>
      </c>
      <c r="AQ517" s="445" t="s">
        <v>9</v>
      </c>
    </row>
    <row r="518" spans="1:43" ht="29" hidden="1" x14ac:dyDescent="0.35">
      <c r="A518" s="362">
        <v>516</v>
      </c>
      <c r="B518" s="362" t="s">
        <v>1670</v>
      </c>
      <c r="C518" s="362" t="s">
        <v>2</v>
      </c>
      <c r="D518" s="368">
        <v>45365</v>
      </c>
      <c r="E518" s="368"/>
      <c r="F518" s="368"/>
      <c r="G518" s="368"/>
      <c r="H518" s="362" t="s">
        <v>74</v>
      </c>
      <c r="I518" s="362" t="s">
        <v>90</v>
      </c>
      <c r="J518" s="361" t="s">
        <v>1671</v>
      </c>
      <c r="K518" s="361"/>
      <c r="L518" s="362" t="s">
        <v>186</v>
      </c>
      <c r="M518" s="362" t="s">
        <v>9</v>
      </c>
      <c r="N518" s="362" t="s">
        <v>90</v>
      </c>
      <c r="O518" s="362" t="s">
        <v>90</v>
      </c>
      <c r="P518" s="482"/>
      <c r="Q518" s="362"/>
      <c r="R518" s="362"/>
      <c r="S518" s="362"/>
      <c r="T518" s="362"/>
      <c r="U518" s="362"/>
      <c r="V518" s="362"/>
      <c r="W518" s="362"/>
      <c r="X518" s="362"/>
      <c r="Y518" s="362"/>
      <c r="Z518" s="362"/>
      <c r="AA518" s="366"/>
      <c r="AB518" s="362"/>
      <c r="AC518" s="362" t="s">
        <v>19</v>
      </c>
      <c r="AD518" s="362" t="s">
        <v>40</v>
      </c>
      <c r="AE518" s="362"/>
      <c r="AF518" s="362"/>
      <c r="AG518" s="362"/>
      <c r="AH518" s="362"/>
      <c r="AI518" s="362"/>
      <c r="AJ518" s="362"/>
      <c r="AK518" s="362"/>
      <c r="AL518" s="362"/>
      <c r="AM518" s="362"/>
      <c r="AN518" s="361"/>
      <c r="AO518" s="445" t="s">
        <v>5839</v>
      </c>
      <c r="AP518" s="445" t="s">
        <v>5839</v>
      </c>
      <c r="AQ518" s="445" t="s">
        <v>5839</v>
      </c>
    </row>
    <row r="519" spans="1:43" ht="58" hidden="1" x14ac:dyDescent="0.35">
      <c r="A519" s="362">
        <v>517</v>
      </c>
      <c r="B519" s="362" t="s">
        <v>1672</v>
      </c>
      <c r="C519" s="362" t="s">
        <v>2</v>
      </c>
      <c r="D519" s="368">
        <v>45365</v>
      </c>
      <c r="E519" s="368"/>
      <c r="F519" s="368"/>
      <c r="G519" s="368"/>
      <c r="H519" s="362" t="s">
        <v>62</v>
      </c>
      <c r="I519" s="362" t="s">
        <v>1673</v>
      </c>
      <c r="J519" s="361" t="s">
        <v>1674</v>
      </c>
      <c r="K519" s="362"/>
      <c r="L519" s="362" t="s">
        <v>186</v>
      </c>
      <c r="M519" s="362" t="s">
        <v>9</v>
      </c>
      <c r="N519" s="362" t="s">
        <v>90</v>
      </c>
      <c r="O519" s="362" t="s">
        <v>90</v>
      </c>
      <c r="P519" s="487" t="s">
        <v>6483</v>
      </c>
      <c r="Q519" s="362"/>
      <c r="R519" s="362"/>
      <c r="S519" s="362" t="s">
        <v>6484</v>
      </c>
      <c r="T519" s="362"/>
      <c r="U519" s="362"/>
      <c r="V519" s="362"/>
      <c r="W519" s="362"/>
      <c r="X519" s="362" t="s">
        <v>6485</v>
      </c>
      <c r="Y519" s="362"/>
      <c r="Z519" s="362"/>
      <c r="AA519" s="366"/>
      <c r="AB519" s="362"/>
      <c r="AC519" s="362" t="s">
        <v>19</v>
      </c>
      <c r="AD519" s="362" t="s">
        <v>40</v>
      </c>
      <c r="AE519" s="362"/>
      <c r="AF519" s="362"/>
      <c r="AG519" s="362"/>
      <c r="AH519" s="362"/>
      <c r="AI519" s="361" t="s">
        <v>6486</v>
      </c>
      <c r="AJ519" s="362"/>
      <c r="AK519" s="362"/>
      <c r="AL519" s="362"/>
      <c r="AM519" s="362"/>
      <c r="AN519" s="361"/>
      <c r="AO519" s="445" t="s">
        <v>9</v>
      </c>
      <c r="AP519" s="445" t="s">
        <v>9</v>
      </c>
      <c r="AQ519" s="445" t="s">
        <v>9</v>
      </c>
    </row>
    <row r="520" spans="1:43" ht="43.5" hidden="1" x14ac:dyDescent="0.35">
      <c r="A520" s="362">
        <v>518</v>
      </c>
      <c r="B520" s="362" t="s">
        <v>1675</v>
      </c>
      <c r="C520" s="362" t="s">
        <v>2</v>
      </c>
      <c r="D520" s="368">
        <v>45139</v>
      </c>
      <c r="E520" s="368"/>
      <c r="F520" s="368"/>
      <c r="G520" s="368"/>
      <c r="H520" s="362" t="s">
        <v>77</v>
      </c>
      <c r="I520" s="362" t="s">
        <v>1546</v>
      </c>
      <c r="J520" s="361" t="s">
        <v>1676</v>
      </c>
      <c r="K520" s="362"/>
      <c r="L520" s="362" t="s">
        <v>186</v>
      </c>
      <c r="M520" s="362" t="s">
        <v>1548</v>
      </c>
      <c r="N520" s="362" t="s">
        <v>90</v>
      </c>
      <c r="O520" s="362" t="s">
        <v>90</v>
      </c>
      <c r="P520" s="482" t="s">
        <v>1678</v>
      </c>
      <c r="Q520" s="362"/>
      <c r="R520" s="362"/>
      <c r="S520" s="362"/>
      <c r="T520" s="362"/>
      <c r="U520" s="362"/>
      <c r="V520" s="362"/>
      <c r="W520" s="362"/>
      <c r="X520" s="362"/>
      <c r="Y520" s="362"/>
      <c r="Z520" s="362"/>
      <c r="AA520" s="366"/>
      <c r="AB520" s="362"/>
      <c r="AC520" s="362" t="s">
        <v>21</v>
      </c>
      <c r="AD520" s="362" t="s">
        <v>8</v>
      </c>
      <c r="AE520" s="362"/>
      <c r="AF520" s="362"/>
      <c r="AG520" s="362"/>
      <c r="AH520" s="362"/>
      <c r="AI520" s="362"/>
      <c r="AJ520" s="362"/>
      <c r="AK520" s="362"/>
      <c r="AL520" s="362"/>
      <c r="AM520" s="368">
        <v>45924</v>
      </c>
      <c r="AN520" s="361" t="s">
        <v>1679</v>
      </c>
      <c r="AO520" s="445" t="s">
        <v>539</v>
      </c>
      <c r="AP520" s="445" t="s">
        <v>5841</v>
      </c>
      <c r="AQ520" s="445" t="s">
        <v>5840</v>
      </c>
    </row>
    <row r="521" spans="1:43" ht="14.5" hidden="1" x14ac:dyDescent="0.35">
      <c r="A521" s="362">
        <v>519</v>
      </c>
      <c r="B521" s="362" t="s">
        <v>1680</v>
      </c>
      <c r="C521" s="362" t="s">
        <v>2</v>
      </c>
      <c r="D521" s="368">
        <v>45365</v>
      </c>
      <c r="E521" s="368"/>
      <c r="F521" s="368"/>
      <c r="G521" s="368"/>
      <c r="H521" s="362" t="s">
        <v>78</v>
      </c>
      <c r="I521" s="362" t="s">
        <v>1681</v>
      </c>
      <c r="J521" s="361" t="s">
        <v>1682</v>
      </c>
      <c r="K521" s="362"/>
      <c r="L521" s="362" t="s">
        <v>186</v>
      </c>
      <c r="M521" s="362" t="s">
        <v>9</v>
      </c>
      <c r="N521" s="362" t="s">
        <v>90</v>
      </c>
      <c r="O521" s="362" t="s">
        <v>90</v>
      </c>
      <c r="P521" s="482" t="s">
        <v>1683</v>
      </c>
      <c r="Q521" s="362"/>
      <c r="R521" s="362"/>
      <c r="S521" s="362"/>
      <c r="T521" s="362"/>
      <c r="U521" s="362"/>
      <c r="V521" s="362"/>
      <c r="W521" s="362"/>
      <c r="X521" s="362"/>
      <c r="Y521" s="362"/>
      <c r="Z521" s="362"/>
      <c r="AA521" s="366"/>
      <c r="AB521" s="362"/>
      <c r="AC521" s="362" t="s">
        <v>33</v>
      </c>
      <c r="AD521" s="362" t="s">
        <v>40</v>
      </c>
      <c r="AE521" s="362"/>
      <c r="AF521" s="362"/>
      <c r="AG521" s="362"/>
      <c r="AH521" s="362" t="s">
        <v>1684</v>
      </c>
      <c r="AI521" s="362"/>
      <c r="AJ521" s="362"/>
      <c r="AK521" s="362"/>
      <c r="AL521" s="362"/>
      <c r="AM521" s="362"/>
      <c r="AN521" s="361"/>
      <c r="AO521" s="445" t="s">
        <v>9</v>
      </c>
      <c r="AP521" s="445" t="s">
        <v>9</v>
      </c>
      <c r="AQ521" s="445" t="s">
        <v>9</v>
      </c>
    </row>
    <row r="522" spans="1:43" ht="29" hidden="1" x14ac:dyDescent="0.35">
      <c r="A522" s="362">
        <v>520</v>
      </c>
      <c r="B522" s="362" t="s">
        <v>1685</v>
      </c>
      <c r="C522" s="362" t="s">
        <v>2</v>
      </c>
      <c r="D522" s="368">
        <v>45365</v>
      </c>
      <c r="E522" s="368"/>
      <c r="F522" s="368"/>
      <c r="G522" s="368"/>
      <c r="H522" s="362" t="s">
        <v>79</v>
      </c>
      <c r="I522" s="362" t="s">
        <v>1681</v>
      </c>
      <c r="J522" s="361" t="s">
        <v>1686</v>
      </c>
      <c r="K522" s="362"/>
      <c r="L522" s="362" t="s">
        <v>186</v>
      </c>
      <c r="M522" s="362" t="s">
        <v>9</v>
      </c>
      <c r="N522" s="362" t="s">
        <v>90</v>
      </c>
      <c r="O522" s="362" t="s">
        <v>90</v>
      </c>
      <c r="P522" s="482" t="s">
        <v>6487</v>
      </c>
      <c r="Q522" s="362"/>
      <c r="R522" s="362"/>
      <c r="S522" s="362"/>
      <c r="T522" s="362"/>
      <c r="U522" s="362"/>
      <c r="V522" s="362"/>
      <c r="W522" s="362"/>
      <c r="X522" s="362"/>
      <c r="Y522" s="362"/>
      <c r="Z522" s="362"/>
      <c r="AA522" s="366"/>
      <c r="AB522" s="362"/>
      <c r="AC522" s="362" t="s">
        <v>34</v>
      </c>
      <c r="AD522" s="362" t="s">
        <v>40</v>
      </c>
      <c r="AE522" s="362" t="s">
        <v>101</v>
      </c>
      <c r="AF522" s="362" t="s">
        <v>6487</v>
      </c>
      <c r="AG522" s="362" t="b">
        <v>0</v>
      </c>
      <c r="AH522" s="362"/>
      <c r="AI522" s="362"/>
      <c r="AJ522" s="362"/>
      <c r="AK522" s="362"/>
      <c r="AL522" s="362"/>
      <c r="AM522" s="362"/>
      <c r="AN522" s="361"/>
      <c r="AO522" s="445" t="s">
        <v>9</v>
      </c>
      <c r="AP522" s="445" t="s">
        <v>9</v>
      </c>
      <c r="AQ522" s="445" t="s">
        <v>9</v>
      </c>
    </row>
    <row r="523" spans="1:43" ht="29" hidden="1" x14ac:dyDescent="0.35">
      <c r="A523" s="362">
        <v>521</v>
      </c>
      <c r="B523" s="362" t="s">
        <v>1687</v>
      </c>
      <c r="C523" s="362" t="s">
        <v>2</v>
      </c>
      <c r="D523" s="368">
        <v>45365</v>
      </c>
      <c r="E523" s="368"/>
      <c r="F523" s="368"/>
      <c r="G523" s="368"/>
      <c r="H523" s="362" t="s">
        <v>76</v>
      </c>
      <c r="I523" s="362" t="s">
        <v>1681</v>
      </c>
      <c r="J523" s="361" t="s">
        <v>1688</v>
      </c>
      <c r="K523" s="361"/>
      <c r="L523" s="362" t="s">
        <v>1689</v>
      </c>
      <c r="M523" s="362" t="s">
        <v>9</v>
      </c>
      <c r="N523" s="362" t="s">
        <v>90</v>
      </c>
      <c r="O523" s="362" t="s">
        <v>90</v>
      </c>
      <c r="P523" s="482" t="s">
        <v>6488</v>
      </c>
      <c r="Q523" s="361"/>
      <c r="R523" s="361"/>
      <c r="S523" s="361"/>
      <c r="T523" s="362"/>
      <c r="U523" s="362"/>
      <c r="V523" s="362"/>
      <c r="W523" s="362"/>
      <c r="X523" s="362"/>
      <c r="Y523" s="362"/>
      <c r="Z523" s="362"/>
      <c r="AA523" s="366"/>
      <c r="AB523" s="362"/>
      <c r="AC523" s="362" t="s">
        <v>43</v>
      </c>
      <c r="AD523" s="362" t="s">
        <v>40</v>
      </c>
      <c r="AE523" s="362"/>
      <c r="AF523" s="362"/>
      <c r="AG523" s="362"/>
      <c r="AH523" s="362"/>
      <c r="AI523" s="362"/>
      <c r="AJ523" s="362"/>
      <c r="AK523" s="362"/>
      <c r="AL523" s="362"/>
      <c r="AM523" s="362"/>
      <c r="AN523" s="361"/>
      <c r="AO523" s="445" t="s">
        <v>5839</v>
      </c>
      <c r="AP523" s="445" t="s">
        <v>5839</v>
      </c>
      <c r="AQ523" s="445" t="s">
        <v>5839</v>
      </c>
    </row>
    <row r="524" spans="1:43" ht="29" hidden="1" x14ac:dyDescent="0.35">
      <c r="A524" s="362">
        <v>522</v>
      </c>
      <c r="B524" s="362" t="s">
        <v>1691</v>
      </c>
      <c r="C524" s="362" t="s">
        <v>2</v>
      </c>
      <c r="D524" s="368">
        <v>45365</v>
      </c>
      <c r="E524" s="368"/>
      <c r="F524" s="368"/>
      <c r="G524" s="368"/>
      <c r="H524" s="362" t="s">
        <v>73</v>
      </c>
      <c r="I524" s="362" t="s">
        <v>1661</v>
      </c>
      <c r="J524" s="361" t="s">
        <v>1692</v>
      </c>
      <c r="K524" s="362"/>
      <c r="L524" s="362" t="s">
        <v>186</v>
      </c>
      <c r="M524" s="362" t="s">
        <v>9</v>
      </c>
      <c r="N524" s="362" t="s">
        <v>90</v>
      </c>
      <c r="O524" s="362" t="s">
        <v>90</v>
      </c>
      <c r="P524" s="482" t="s">
        <v>6482</v>
      </c>
      <c r="Q524" s="362"/>
      <c r="R524" s="362"/>
      <c r="S524" s="362"/>
      <c r="T524" s="362"/>
      <c r="U524" s="362"/>
      <c r="V524" s="362"/>
      <c r="W524" s="362"/>
      <c r="X524" s="362"/>
      <c r="Y524" s="362"/>
      <c r="Z524" s="362"/>
      <c r="AA524" s="366"/>
      <c r="AB524" s="362"/>
      <c r="AC524" s="362" t="s">
        <v>13</v>
      </c>
      <c r="AD524" s="362" t="s">
        <v>40</v>
      </c>
      <c r="AE524" s="362" t="s">
        <v>101</v>
      </c>
      <c r="AF524" s="362" t="s">
        <v>6482</v>
      </c>
      <c r="AG524" s="362" t="b">
        <v>0</v>
      </c>
      <c r="AH524" s="362"/>
      <c r="AI524" s="362"/>
      <c r="AJ524" s="362"/>
      <c r="AK524" s="362"/>
      <c r="AL524" s="362"/>
      <c r="AM524" s="362"/>
      <c r="AN524" s="361"/>
      <c r="AO524" s="445" t="s">
        <v>9</v>
      </c>
      <c r="AP524" s="445" t="s">
        <v>9</v>
      </c>
      <c r="AQ524" s="445" t="s">
        <v>9</v>
      </c>
    </row>
    <row r="525" spans="1:43" ht="29" hidden="1" x14ac:dyDescent="0.35">
      <c r="A525" s="362">
        <v>523</v>
      </c>
      <c r="B525" s="362" t="s">
        <v>1693</v>
      </c>
      <c r="C525" s="362" t="s">
        <v>2</v>
      </c>
      <c r="D525" s="368">
        <v>45365</v>
      </c>
      <c r="E525" s="368"/>
      <c r="F525" s="368"/>
      <c r="G525" s="368"/>
      <c r="H525" s="362" t="s">
        <v>73</v>
      </c>
      <c r="I525" s="362" t="s">
        <v>1694</v>
      </c>
      <c r="J525" s="361" t="s">
        <v>1695</v>
      </c>
      <c r="K525" s="362"/>
      <c r="L525" s="362" t="s">
        <v>186</v>
      </c>
      <c r="M525" s="362" t="s">
        <v>9</v>
      </c>
      <c r="N525" s="362" t="s">
        <v>90</v>
      </c>
      <c r="O525" s="362" t="s">
        <v>90</v>
      </c>
      <c r="P525" s="482" t="s">
        <v>90</v>
      </c>
      <c r="Q525" s="362"/>
      <c r="R525" s="362"/>
      <c r="S525" s="362"/>
      <c r="T525" s="362"/>
      <c r="U525" s="362"/>
      <c r="V525" s="362"/>
      <c r="W525" s="362"/>
      <c r="X525" s="362"/>
      <c r="Y525" s="362"/>
      <c r="Z525" s="362"/>
      <c r="AA525" s="366"/>
      <c r="AB525" s="362"/>
      <c r="AC525" s="362" t="s">
        <v>13</v>
      </c>
      <c r="AD525" s="362" t="s">
        <v>8</v>
      </c>
      <c r="AE525" s="362" t="s">
        <v>39</v>
      </c>
      <c r="AF525" s="362" t="s">
        <v>90</v>
      </c>
      <c r="AG525" s="362" t="b">
        <v>0</v>
      </c>
      <c r="AH525" s="362"/>
      <c r="AI525" s="362"/>
      <c r="AJ525" s="362"/>
      <c r="AK525" s="362"/>
      <c r="AL525" s="362"/>
      <c r="AM525" s="368">
        <v>45923</v>
      </c>
      <c r="AN525" s="361" t="s">
        <v>680</v>
      </c>
      <c r="AO525" s="445" t="s">
        <v>539</v>
      </c>
      <c r="AP525" s="445" t="s">
        <v>5841</v>
      </c>
      <c r="AQ525" s="445" t="s">
        <v>5840</v>
      </c>
    </row>
    <row r="526" spans="1:43" ht="29" hidden="1" x14ac:dyDescent="0.35">
      <c r="A526" s="362">
        <v>524</v>
      </c>
      <c r="B526" s="362" t="s">
        <v>1696</v>
      </c>
      <c r="C526" s="362" t="s">
        <v>2</v>
      </c>
      <c r="D526" s="368">
        <v>45365</v>
      </c>
      <c r="E526" s="368"/>
      <c r="F526" s="368"/>
      <c r="G526" s="368"/>
      <c r="H526" s="362" t="s">
        <v>73</v>
      </c>
      <c r="I526" s="362" t="s">
        <v>1694</v>
      </c>
      <c r="J526" s="361" t="s">
        <v>1697</v>
      </c>
      <c r="K526" s="362"/>
      <c r="L526" s="362" t="s">
        <v>186</v>
      </c>
      <c r="M526" s="362" t="s">
        <v>9</v>
      </c>
      <c r="N526" s="362" t="s">
        <v>90</v>
      </c>
      <c r="O526" s="362" t="s">
        <v>90</v>
      </c>
      <c r="P526" s="482" t="s">
        <v>6481</v>
      </c>
      <c r="Q526" s="362"/>
      <c r="R526" s="362"/>
      <c r="S526" s="362"/>
      <c r="T526" s="362"/>
      <c r="U526" s="362"/>
      <c r="V526" s="362"/>
      <c r="W526" s="362"/>
      <c r="X526" s="362"/>
      <c r="Y526" s="362"/>
      <c r="Z526" s="362"/>
      <c r="AA526" s="366"/>
      <c r="AB526" s="362"/>
      <c r="AC526" s="362" t="s">
        <v>13</v>
      </c>
      <c r="AD526" s="362" t="s">
        <v>40</v>
      </c>
      <c r="AE526" s="362" t="s">
        <v>101</v>
      </c>
      <c r="AF526" s="362" t="s">
        <v>6481</v>
      </c>
      <c r="AG526" s="362" t="b">
        <v>0</v>
      </c>
      <c r="AH526" s="362"/>
      <c r="AI526" s="362"/>
      <c r="AJ526" s="362"/>
      <c r="AK526" s="362"/>
      <c r="AL526" s="362"/>
      <c r="AM526" s="362"/>
      <c r="AN526" s="361"/>
      <c r="AO526" s="445" t="s">
        <v>9</v>
      </c>
      <c r="AP526" s="445" t="s">
        <v>9</v>
      </c>
      <c r="AQ526" s="445" t="s">
        <v>9</v>
      </c>
    </row>
    <row r="527" spans="1:43" ht="29" hidden="1" x14ac:dyDescent="0.35">
      <c r="A527" s="362">
        <v>525</v>
      </c>
      <c r="B527" s="362" t="s">
        <v>1698</v>
      </c>
      <c r="C527" s="362" t="s">
        <v>2</v>
      </c>
      <c r="D527" s="368">
        <v>45365</v>
      </c>
      <c r="E527" s="368"/>
      <c r="F527" s="368"/>
      <c r="G527" s="368"/>
      <c r="H527" s="362" t="s">
        <v>65</v>
      </c>
      <c r="I527" s="362" t="s">
        <v>90</v>
      </c>
      <c r="J527" s="361" t="s">
        <v>1699</v>
      </c>
      <c r="K527" s="362"/>
      <c r="L527" s="362" t="s">
        <v>186</v>
      </c>
      <c r="M527" s="362" t="s">
        <v>9</v>
      </c>
      <c r="N527" s="362" t="s">
        <v>90</v>
      </c>
      <c r="O527" s="362" t="s">
        <v>90</v>
      </c>
      <c r="P527" s="482" t="s">
        <v>90</v>
      </c>
      <c r="Q527" s="362"/>
      <c r="R527" s="362"/>
      <c r="S527" s="362"/>
      <c r="T527" s="362"/>
      <c r="U527" s="362"/>
      <c r="V527" s="362"/>
      <c r="W527" s="362"/>
      <c r="X527" s="362"/>
      <c r="Y527" s="362"/>
      <c r="Z527" s="362"/>
      <c r="AA527" s="366"/>
      <c r="AB527" s="362"/>
      <c r="AC527" s="362" t="s">
        <v>19</v>
      </c>
      <c r="AD527" s="362" t="s">
        <v>40</v>
      </c>
      <c r="AE527" s="362"/>
      <c r="AF527" s="362"/>
      <c r="AG527" s="362"/>
      <c r="AH527" s="362"/>
      <c r="AI527" s="362"/>
      <c r="AJ527" s="362"/>
      <c r="AK527" s="362"/>
      <c r="AL527" s="362"/>
      <c r="AM527" s="362"/>
      <c r="AN527" s="361"/>
      <c r="AO527" s="445" t="s">
        <v>9</v>
      </c>
      <c r="AP527" s="445" t="s">
        <v>9</v>
      </c>
      <c r="AQ527" s="445" t="s">
        <v>9</v>
      </c>
    </row>
    <row r="528" spans="1:43" ht="29" hidden="1" x14ac:dyDescent="0.35">
      <c r="A528" s="362">
        <v>526</v>
      </c>
      <c r="B528" s="362" t="s">
        <v>1700</v>
      </c>
      <c r="C528" s="362" t="s">
        <v>2</v>
      </c>
      <c r="D528" s="368">
        <v>45365</v>
      </c>
      <c r="E528" s="368"/>
      <c r="F528" s="368"/>
      <c r="G528" s="368"/>
      <c r="H528" s="362" t="s">
        <v>73</v>
      </c>
      <c r="I528" s="362" t="s">
        <v>1694</v>
      </c>
      <c r="J528" s="361" t="s">
        <v>1701</v>
      </c>
      <c r="K528" s="362"/>
      <c r="L528" s="362" t="s">
        <v>186</v>
      </c>
      <c r="M528" s="362" t="s">
        <v>9</v>
      </c>
      <c r="N528" s="362" t="s">
        <v>90</v>
      </c>
      <c r="O528" s="362" t="s">
        <v>90</v>
      </c>
      <c r="P528" s="482" t="s">
        <v>6489</v>
      </c>
      <c r="Q528" s="362"/>
      <c r="R528" s="362"/>
      <c r="S528" s="362"/>
      <c r="T528" s="362"/>
      <c r="U528" s="362"/>
      <c r="V528" s="362"/>
      <c r="W528" s="362"/>
      <c r="X528" s="362"/>
      <c r="Y528" s="362"/>
      <c r="Z528" s="362"/>
      <c r="AA528" s="366"/>
      <c r="AB528" s="362"/>
      <c r="AC528" s="362" t="s">
        <v>13</v>
      </c>
      <c r="AD528" s="362" t="s">
        <v>40</v>
      </c>
      <c r="AE528" s="362" t="s">
        <v>101</v>
      </c>
      <c r="AF528" s="362" t="s">
        <v>6489</v>
      </c>
      <c r="AG528" s="362" t="b">
        <v>0</v>
      </c>
      <c r="AH528" s="362"/>
      <c r="AI528" s="362"/>
      <c r="AJ528" s="362"/>
      <c r="AK528" s="362"/>
      <c r="AL528" s="362"/>
      <c r="AM528" s="362"/>
      <c r="AN528" s="361"/>
      <c r="AO528" s="445" t="s">
        <v>9</v>
      </c>
      <c r="AP528" s="445" t="s">
        <v>9</v>
      </c>
      <c r="AQ528" s="445" t="s">
        <v>9</v>
      </c>
    </row>
    <row r="529" spans="1:43" ht="29" hidden="1" x14ac:dyDescent="0.35">
      <c r="A529" s="362">
        <v>527</v>
      </c>
      <c r="B529" s="362" t="s">
        <v>1702</v>
      </c>
      <c r="C529" s="362" t="s">
        <v>2</v>
      </c>
      <c r="D529" s="368">
        <v>45365</v>
      </c>
      <c r="E529" s="368"/>
      <c r="F529" s="368"/>
      <c r="G529" s="368"/>
      <c r="H529" s="362" t="s">
        <v>74</v>
      </c>
      <c r="I529" s="362" t="s">
        <v>90</v>
      </c>
      <c r="J529" s="361" t="s">
        <v>1703</v>
      </c>
      <c r="K529" s="361"/>
      <c r="L529" s="362" t="s">
        <v>186</v>
      </c>
      <c r="M529" s="362" t="s">
        <v>9</v>
      </c>
      <c r="N529" s="362" t="s">
        <v>90</v>
      </c>
      <c r="O529" s="362" t="s">
        <v>90</v>
      </c>
      <c r="P529" s="482"/>
      <c r="Q529" s="362"/>
      <c r="R529" s="362"/>
      <c r="S529" s="362"/>
      <c r="T529" s="362"/>
      <c r="U529" s="362"/>
      <c r="V529" s="362"/>
      <c r="W529" s="362"/>
      <c r="X529" s="362"/>
      <c r="Y529" s="362"/>
      <c r="Z529" s="362"/>
      <c r="AA529" s="366"/>
      <c r="AB529" s="362"/>
      <c r="AC529" s="362" t="s">
        <v>19</v>
      </c>
      <c r="AD529" s="362" t="s">
        <v>40</v>
      </c>
      <c r="AE529" s="362"/>
      <c r="AF529" s="362"/>
      <c r="AG529" s="362"/>
      <c r="AH529" s="362"/>
      <c r="AI529" s="362"/>
      <c r="AJ529" s="362"/>
      <c r="AK529" s="362"/>
      <c r="AL529" s="362"/>
      <c r="AM529" s="362"/>
      <c r="AN529" s="361"/>
      <c r="AO529" s="445" t="s">
        <v>5839</v>
      </c>
      <c r="AP529" s="445" t="s">
        <v>5839</v>
      </c>
      <c r="AQ529" s="445" t="s">
        <v>5839</v>
      </c>
    </row>
    <row r="530" spans="1:43" ht="29" hidden="1" x14ac:dyDescent="0.35">
      <c r="A530" s="362">
        <v>528</v>
      </c>
      <c r="B530" s="362" t="s">
        <v>1704</v>
      </c>
      <c r="C530" s="362" t="s">
        <v>2</v>
      </c>
      <c r="D530" s="368">
        <v>45365</v>
      </c>
      <c r="E530" s="368"/>
      <c r="F530" s="368"/>
      <c r="G530" s="368"/>
      <c r="H530" s="362" t="s">
        <v>76</v>
      </c>
      <c r="I530" s="362" t="s">
        <v>90</v>
      </c>
      <c r="J530" s="361" t="s">
        <v>1705</v>
      </c>
      <c r="K530" s="361"/>
      <c r="L530" s="362" t="s">
        <v>1689</v>
      </c>
      <c r="M530" s="362" t="s">
        <v>9</v>
      </c>
      <c r="N530" s="362" t="s">
        <v>90</v>
      </c>
      <c r="O530" s="362" t="s">
        <v>90</v>
      </c>
      <c r="P530" s="482" t="s">
        <v>6488</v>
      </c>
      <c r="Q530" s="361"/>
      <c r="R530" s="361"/>
      <c r="S530" s="361"/>
      <c r="T530" s="362"/>
      <c r="U530" s="362"/>
      <c r="V530" s="362"/>
      <c r="W530" s="362"/>
      <c r="X530" s="362"/>
      <c r="Y530" s="362"/>
      <c r="Z530" s="362"/>
      <c r="AA530" s="366"/>
      <c r="AB530" s="362"/>
      <c r="AC530" s="362" t="s">
        <v>43</v>
      </c>
      <c r="AD530" s="362" t="s">
        <v>40</v>
      </c>
      <c r="AE530" s="362"/>
      <c r="AF530" s="362"/>
      <c r="AG530" s="362"/>
      <c r="AH530" s="362"/>
      <c r="AI530" s="362"/>
      <c r="AJ530" s="362"/>
      <c r="AK530" s="362"/>
      <c r="AL530" s="362"/>
      <c r="AM530" s="362"/>
      <c r="AN530" s="361"/>
      <c r="AO530" s="445" t="s">
        <v>5839</v>
      </c>
      <c r="AP530" s="445" t="s">
        <v>5839</v>
      </c>
      <c r="AQ530" s="445" t="s">
        <v>5839</v>
      </c>
    </row>
    <row r="531" spans="1:43" ht="43.5" hidden="1" x14ac:dyDescent="0.35">
      <c r="A531" s="362">
        <v>529</v>
      </c>
      <c r="B531" s="362" t="s">
        <v>1706</v>
      </c>
      <c r="C531" s="362" t="s">
        <v>2</v>
      </c>
      <c r="D531" s="368">
        <v>45139</v>
      </c>
      <c r="E531" s="368"/>
      <c r="F531" s="368"/>
      <c r="G531" s="368"/>
      <c r="H531" s="362" t="s">
        <v>77</v>
      </c>
      <c r="I531" s="362" t="s">
        <v>1546</v>
      </c>
      <c r="J531" s="361" t="s">
        <v>1707</v>
      </c>
      <c r="K531" s="362"/>
      <c r="L531" s="362" t="s">
        <v>186</v>
      </c>
      <c r="M531" s="362" t="s">
        <v>1548</v>
      </c>
      <c r="N531" s="362" t="s">
        <v>90</v>
      </c>
      <c r="O531" s="362" t="s">
        <v>90</v>
      </c>
      <c r="P531" s="482" t="s">
        <v>1678</v>
      </c>
      <c r="Q531" s="362"/>
      <c r="R531" s="362"/>
      <c r="S531" s="362"/>
      <c r="T531" s="362"/>
      <c r="U531" s="362"/>
      <c r="V531" s="362"/>
      <c r="W531" s="362"/>
      <c r="X531" s="362"/>
      <c r="Y531" s="362"/>
      <c r="Z531" s="362"/>
      <c r="AA531" s="366"/>
      <c r="AB531" s="362"/>
      <c r="AC531" s="362" t="s">
        <v>21</v>
      </c>
      <c r="AD531" s="362" t="s">
        <v>8</v>
      </c>
      <c r="AE531" s="362"/>
      <c r="AF531" s="362"/>
      <c r="AG531" s="362"/>
      <c r="AH531" s="362"/>
      <c r="AI531" s="362"/>
      <c r="AJ531" s="362"/>
      <c r="AK531" s="362"/>
      <c r="AL531" s="362"/>
      <c r="AM531" s="368">
        <v>45924</v>
      </c>
      <c r="AN531" s="361" t="s">
        <v>1679</v>
      </c>
      <c r="AO531" s="445" t="s">
        <v>539</v>
      </c>
      <c r="AP531" s="445" t="s">
        <v>5841</v>
      </c>
      <c r="AQ531" s="445" t="s">
        <v>5840</v>
      </c>
    </row>
    <row r="532" spans="1:43" ht="29" hidden="1" x14ac:dyDescent="0.35">
      <c r="A532" s="362">
        <v>530</v>
      </c>
      <c r="B532" s="362" t="s">
        <v>1708</v>
      </c>
      <c r="C532" s="362" t="s">
        <v>2</v>
      </c>
      <c r="D532" s="368">
        <v>45365</v>
      </c>
      <c r="E532" s="368"/>
      <c r="F532" s="368"/>
      <c r="G532" s="368"/>
      <c r="H532" s="362" t="s">
        <v>73</v>
      </c>
      <c r="I532" s="362" t="s">
        <v>1661</v>
      </c>
      <c r="J532" s="361" t="s">
        <v>1709</v>
      </c>
      <c r="K532" s="362"/>
      <c r="L532" s="362" t="s">
        <v>186</v>
      </c>
      <c r="M532" s="362" t="s">
        <v>9</v>
      </c>
      <c r="N532" s="362" t="s">
        <v>90</v>
      </c>
      <c r="O532" s="362" t="s">
        <v>90</v>
      </c>
      <c r="P532" s="482" t="s">
        <v>6489</v>
      </c>
      <c r="Q532" s="362"/>
      <c r="R532" s="362"/>
      <c r="S532" s="362"/>
      <c r="T532" s="362"/>
      <c r="U532" s="362"/>
      <c r="V532" s="362"/>
      <c r="W532" s="362"/>
      <c r="X532" s="362"/>
      <c r="Y532" s="362"/>
      <c r="Z532" s="362"/>
      <c r="AA532" s="366"/>
      <c r="AB532" s="362"/>
      <c r="AC532" s="362" t="s">
        <v>13</v>
      </c>
      <c r="AD532" s="362" t="s">
        <v>40</v>
      </c>
      <c r="AE532" s="362" t="s">
        <v>101</v>
      </c>
      <c r="AF532" s="362" t="s">
        <v>6489</v>
      </c>
      <c r="AG532" s="362" t="b">
        <v>0</v>
      </c>
      <c r="AH532" s="362"/>
      <c r="AI532" s="362"/>
      <c r="AJ532" s="362"/>
      <c r="AK532" s="362"/>
      <c r="AL532" s="362"/>
      <c r="AM532" s="362"/>
      <c r="AN532" s="361"/>
      <c r="AO532" s="445" t="s">
        <v>9</v>
      </c>
      <c r="AP532" s="445" t="s">
        <v>9</v>
      </c>
      <c r="AQ532" s="445" t="s">
        <v>9</v>
      </c>
    </row>
    <row r="533" spans="1:43" ht="14.5" hidden="1" x14ac:dyDescent="0.35">
      <c r="A533" s="362">
        <v>531</v>
      </c>
      <c r="B533" s="362" t="s">
        <v>1710</v>
      </c>
      <c r="C533" s="362" t="s">
        <v>2</v>
      </c>
      <c r="D533" s="368">
        <v>45365</v>
      </c>
      <c r="E533" s="368"/>
      <c r="F533" s="368"/>
      <c r="G533" s="368"/>
      <c r="H533" s="362" t="s">
        <v>73</v>
      </c>
      <c r="I533" s="362" t="s">
        <v>1661</v>
      </c>
      <c r="J533" s="361" t="s">
        <v>1711</v>
      </c>
      <c r="K533" s="362"/>
      <c r="L533" s="362" t="s">
        <v>186</v>
      </c>
      <c r="M533" s="362" t="s">
        <v>9</v>
      </c>
      <c r="N533" s="362" t="s">
        <v>90</v>
      </c>
      <c r="O533" s="362" t="s">
        <v>90</v>
      </c>
      <c r="P533" s="482" t="s">
        <v>1539</v>
      </c>
      <c r="Q533" s="362"/>
      <c r="R533" s="362"/>
      <c r="S533" s="362"/>
      <c r="T533" s="362"/>
      <c r="U533" s="362"/>
      <c r="V533" s="362"/>
      <c r="W533" s="362"/>
      <c r="X533" s="362"/>
      <c r="Y533" s="362"/>
      <c r="Z533" s="362"/>
      <c r="AA533" s="366"/>
      <c r="AB533" s="362"/>
      <c r="AC533" s="362" t="s">
        <v>13</v>
      </c>
      <c r="AD533" s="362" t="s">
        <v>8</v>
      </c>
      <c r="AE533" s="362" t="s">
        <v>39</v>
      </c>
      <c r="AF533" s="362" t="s">
        <v>1539</v>
      </c>
      <c r="AG533" s="362" t="b">
        <v>0</v>
      </c>
      <c r="AH533" s="362"/>
      <c r="AI533" s="362"/>
      <c r="AJ533" s="362"/>
      <c r="AK533" s="362"/>
      <c r="AL533" s="362"/>
      <c r="AM533" s="368">
        <v>45923</v>
      </c>
      <c r="AN533" s="361" t="s">
        <v>680</v>
      </c>
      <c r="AO533" s="445" t="s">
        <v>539</v>
      </c>
      <c r="AP533" s="445" t="s">
        <v>5841</v>
      </c>
      <c r="AQ533" s="445" t="s">
        <v>5840</v>
      </c>
    </row>
    <row r="534" spans="1:43" ht="29" hidden="1" x14ac:dyDescent="0.35">
      <c r="A534" s="362">
        <v>532</v>
      </c>
      <c r="B534" s="362" t="s">
        <v>1712</v>
      </c>
      <c r="C534" s="362" t="s">
        <v>2</v>
      </c>
      <c r="D534" s="368">
        <v>45365</v>
      </c>
      <c r="E534" s="368"/>
      <c r="F534" s="368"/>
      <c r="G534" s="368"/>
      <c r="H534" s="362" t="s">
        <v>78</v>
      </c>
      <c r="I534" s="362" t="s">
        <v>1713</v>
      </c>
      <c r="J534" s="361" t="s">
        <v>1714</v>
      </c>
      <c r="K534" s="362"/>
      <c r="L534" s="362" t="s">
        <v>1689</v>
      </c>
      <c r="M534" s="362" t="s">
        <v>9</v>
      </c>
      <c r="N534" s="362" t="s">
        <v>90</v>
      </c>
      <c r="O534" s="362" t="s">
        <v>90</v>
      </c>
      <c r="P534" s="482"/>
      <c r="Q534" s="362"/>
      <c r="R534" s="362"/>
      <c r="S534" s="362"/>
      <c r="T534" s="362"/>
      <c r="U534" s="362"/>
      <c r="V534" s="362"/>
      <c r="W534" s="362"/>
      <c r="X534" s="362"/>
      <c r="Y534" s="362"/>
      <c r="Z534" s="362"/>
      <c r="AA534" s="366"/>
      <c r="AB534" s="362"/>
      <c r="AC534" s="362" t="s">
        <v>33</v>
      </c>
      <c r="AD534" s="362" t="s">
        <v>40</v>
      </c>
      <c r="AE534" s="362"/>
      <c r="AF534" s="362"/>
      <c r="AG534" s="362"/>
      <c r="AH534" s="362" t="s">
        <v>1558</v>
      </c>
      <c r="AI534" s="362"/>
      <c r="AJ534" s="362"/>
      <c r="AK534" s="362"/>
      <c r="AL534" s="362"/>
      <c r="AM534" s="362"/>
      <c r="AN534" s="361"/>
      <c r="AO534" s="445" t="s">
        <v>9</v>
      </c>
      <c r="AP534" s="445" t="s">
        <v>9</v>
      </c>
      <c r="AQ534" s="445" t="s">
        <v>9</v>
      </c>
    </row>
    <row r="535" spans="1:43" ht="58" hidden="1" x14ac:dyDescent="0.35">
      <c r="A535" s="362">
        <v>533</v>
      </c>
      <c r="B535" s="362" t="s">
        <v>1715</v>
      </c>
      <c r="C535" s="362" t="s">
        <v>2</v>
      </c>
      <c r="D535" s="368">
        <v>45365</v>
      </c>
      <c r="E535" s="368"/>
      <c r="F535" s="368"/>
      <c r="G535" s="368"/>
      <c r="H535" s="362" t="s">
        <v>76</v>
      </c>
      <c r="I535" s="362" t="s">
        <v>90</v>
      </c>
      <c r="J535" s="361" t="s">
        <v>1716</v>
      </c>
      <c r="K535" s="361"/>
      <c r="L535" s="362" t="s">
        <v>1689</v>
      </c>
      <c r="M535" s="362" t="s">
        <v>9</v>
      </c>
      <c r="N535" s="362" t="s">
        <v>90</v>
      </c>
      <c r="O535" s="362" t="s">
        <v>90</v>
      </c>
      <c r="P535" s="482" t="s">
        <v>1717</v>
      </c>
      <c r="Q535" s="361"/>
      <c r="R535" s="361"/>
      <c r="S535" s="361"/>
      <c r="T535" s="362"/>
      <c r="U535" s="362"/>
      <c r="V535" s="362"/>
      <c r="W535" s="362"/>
      <c r="X535" s="362"/>
      <c r="Y535" s="362"/>
      <c r="Z535" s="362"/>
      <c r="AA535" s="366"/>
      <c r="AB535" s="362"/>
      <c r="AC535" s="362" t="s">
        <v>43</v>
      </c>
      <c r="AD535" s="362" t="s">
        <v>40</v>
      </c>
      <c r="AE535" s="362"/>
      <c r="AF535" s="362"/>
      <c r="AG535" s="362"/>
      <c r="AH535" s="362"/>
      <c r="AI535" s="362"/>
      <c r="AJ535" s="362"/>
      <c r="AK535" s="362"/>
      <c r="AL535" s="362"/>
      <c r="AM535" s="362"/>
      <c r="AN535" s="361"/>
      <c r="AO535" s="445" t="s">
        <v>5839</v>
      </c>
      <c r="AP535" s="445" t="s">
        <v>5839</v>
      </c>
      <c r="AQ535" s="445" t="s">
        <v>5839</v>
      </c>
    </row>
    <row r="536" spans="1:43" ht="29" hidden="1" x14ac:dyDescent="0.35">
      <c r="A536" s="362">
        <v>534</v>
      </c>
      <c r="B536" s="362" t="s">
        <v>1718</v>
      </c>
      <c r="C536" s="362" t="s">
        <v>2</v>
      </c>
      <c r="D536" s="368">
        <v>45365</v>
      </c>
      <c r="E536" s="368"/>
      <c r="F536" s="368"/>
      <c r="G536" s="368"/>
      <c r="H536" s="362" t="s">
        <v>79</v>
      </c>
      <c r="I536" s="362" t="s">
        <v>90</v>
      </c>
      <c r="J536" s="361" t="s">
        <v>1719</v>
      </c>
      <c r="K536" s="362"/>
      <c r="L536" s="362" t="s">
        <v>186</v>
      </c>
      <c r="M536" s="362" t="s">
        <v>9</v>
      </c>
      <c r="N536" s="362" t="s">
        <v>90</v>
      </c>
      <c r="O536" s="362" t="s">
        <v>90</v>
      </c>
      <c r="P536" s="482" t="s">
        <v>1539</v>
      </c>
      <c r="Q536" s="362"/>
      <c r="R536" s="362"/>
      <c r="S536" s="362"/>
      <c r="T536" s="362"/>
      <c r="U536" s="362"/>
      <c r="V536" s="362"/>
      <c r="W536" s="362"/>
      <c r="X536" s="362"/>
      <c r="Y536" s="362"/>
      <c r="Z536" s="362"/>
      <c r="AA536" s="366"/>
      <c r="AB536" s="362"/>
      <c r="AC536" s="362" t="s">
        <v>34</v>
      </c>
      <c r="AD536" s="362" t="s">
        <v>8</v>
      </c>
      <c r="AE536" s="362" t="s">
        <v>39</v>
      </c>
      <c r="AF536" s="362" t="s">
        <v>1539</v>
      </c>
      <c r="AG536" s="362" t="b">
        <v>0</v>
      </c>
      <c r="AH536" s="362"/>
      <c r="AI536" s="362"/>
      <c r="AJ536" s="362"/>
      <c r="AK536" s="362"/>
      <c r="AL536" s="362"/>
      <c r="AM536" s="368">
        <v>45923</v>
      </c>
      <c r="AN536" s="361" t="s">
        <v>680</v>
      </c>
      <c r="AO536" s="445" t="s">
        <v>539</v>
      </c>
      <c r="AP536" s="445" t="s">
        <v>5841</v>
      </c>
      <c r="AQ536" s="445" t="s">
        <v>5840</v>
      </c>
    </row>
    <row r="537" spans="1:43" ht="29" hidden="1" x14ac:dyDescent="0.35">
      <c r="A537" s="362">
        <v>535</v>
      </c>
      <c r="B537" s="362" t="s">
        <v>1720</v>
      </c>
      <c r="C537" s="362" t="s">
        <v>2</v>
      </c>
      <c r="D537" s="368">
        <v>45365</v>
      </c>
      <c r="E537" s="368"/>
      <c r="F537" s="368"/>
      <c r="G537" s="368"/>
      <c r="H537" s="362" t="s">
        <v>73</v>
      </c>
      <c r="I537" s="362" t="s">
        <v>1661</v>
      </c>
      <c r="J537" s="361" t="s">
        <v>1721</v>
      </c>
      <c r="K537" s="362"/>
      <c r="L537" s="362" t="s">
        <v>186</v>
      </c>
      <c r="M537" s="362" t="s">
        <v>9</v>
      </c>
      <c r="N537" s="362" t="s">
        <v>90</v>
      </c>
      <c r="O537" s="362" t="s">
        <v>90</v>
      </c>
      <c r="P537" s="482" t="s">
        <v>6489</v>
      </c>
      <c r="Q537" s="362"/>
      <c r="R537" s="362"/>
      <c r="S537" s="362"/>
      <c r="T537" s="362"/>
      <c r="U537" s="362"/>
      <c r="V537" s="362"/>
      <c r="W537" s="362"/>
      <c r="X537" s="362"/>
      <c r="Y537" s="362"/>
      <c r="Z537" s="362"/>
      <c r="AA537" s="366"/>
      <c r="AB537" s="362"/>
      <c r="AC537" s="362" t="s">
        <v>13</v>
      </c>
      <c r="AD537" s="362" t="s">
        <v>40</v>
      </c>
      <c r="AE537" s="362" t="s">
        <v>101</v>
      </c>
      <c r="AF537" s="362" t="s">
        <v>6489</v>
      </c>
      <c r="AG537" s="362" t="b">
        <v>0</v>
      </c>
      <c r="AH537" s="362"/>
      <c r="AI537" s="362"/>
      <c r="AJ537" s="362"/>
      <c r="AK537" s="362"/>
      <c r="AL537" s="362"/>
      <c r="AM537" s="362"/>
      <c r="AN537" s="361"/>
      <c r="AO537" s="445" t="s">
        <v>9</v>
      </c>
      <c r="AP537" s="445" t="s">
        <v>9</v>
      </c>
      <c r="AQ537" s="445" t="s">
        <v>9</v>
      </c>
    </row>
    <row r="538" spans="1:43" ht="29" hidden="1" x14ac:dyDescent="0.35">
      <c r="A538" s="362">
        <v>536</v>
      </c>
      <c r="B538" s="362" t="s">
        <v>1722</v>
      </c>
      <c r="C538" s="362" t="s">
        <v>2</v>
      </c>
      <c r="D538" s="368">
        <v>45365</v>
      </c>
      <c r="E538" s="368"/>
      <c r="F538" s="368"/>
      <c r="G538" s="368"/>
      <c r="H538" s="362" t="s">
        <v>78</v>
      </c>
      <c r="I538" s="362" t="s">
        <v>1681</v>
      </c>
      <c r="J538" s="361" t="s">
        <v>1723</v>
      </c>
      <c r="K538" s="362"/>
      <c r="L538" s="362" t="s">
        <v>1689</v>
      </c>
      <c r="M538" s="362" t="s">
        <v>9</v>
      </c>
      <c r="N538" s="362" t="s">
        <v>90</v>
      </c>
      <c r="O538" s="362" t="s">
        <v>90</v>
      </c>
      <c r="P538" s="482" t="s">
        <v>1683</v>
      </c>
      <c r="Q538" s="362"/>
      <c r="R538" s="362"/>
      <c r="S538" s="362"/>
      <c r="T538" s="362"/>
      <c r="U538" s="362"/>
      <c r="V538" s="362"/>
      <c r="W538" s="362"/>
      <c r="X538" s="362"/>
      <c r="Y538" s="362"/>
      <c r="Z538" s="362"/>
      <c r="AA538" s="366"/>
      <c r="AB538" s="362"/>
      <c r="AC538" s="362" t="s">
        <v>33</v>
      </c>
      <c r="AD538" s="362" t="s">
        <v>40</v>
      </c>
      <c r="AE538" s="362"/>
      <c r="AF538" s="362"/>
      <c r="AG538" s="362"/>
      <c r="AH538" s="362" t="s">
        <v>1684</v>
      </c>
      <c r="AI538" s="362"/>
      <c r="AJ538" s="362"/>
      <c r="AK538" s="362"/>
      <c r="AL538" s="362"/>
      <c r="AM538" s="362"/>
      <c r="AN538" s="361" t="s">
        <v>1724</v>
      </c>
      <c r="AO538" s="445" t="s">
        <v>9</v>
      </c>
      <c r="AP538" s="445" t="s">
        <v>9</v>
      </c>
      <c r="AQ538" s="445" t="s">
        <v>9</v>
      </c>
    </row>
    <row r="539" spans="1:43" ht="29" hidden="1" x14ac:dyDescent="0.35">
      <c r="A539" s="362">
        <v>537</v>
      </c>
      <c r="B539" s="362" t="s">
        <v>1725</v>
      </c>
      <c r="C539" s="362" t="s">
        <v>2</v>
      </c>
      <c r="D539" s="368">
        <v>45365</v>
      </c>
      <c r="E539" s="368"/>
      <c r="F539" s="368"/>
      <c r="G539" s="368"/>
      <c r="H539" s="362" t="s">
        <v>78</v>
      </c>
      <c r="I539" s="362" t="s">
        <v>1681</v>
      </c>
      <c r="J539" s="361" t="s">
        <v>1726</v>
      </c>
      <c r="K539" s="362"/>
      <c r="L539" s="362" t="s">
        <v>1689</v>
      </c>
      <c r="M539" s="362" t="s">
        <v>9</v>
      </c>
      <c r="N539" s="362" t="s">
        <v>90</v>
      </c>
      <c r="O539" s="362" t="s">
        <v>90</v>
      </c>
      <c r="P539" s="482" t="s">
        <v>1683</v>
      </c>
      <c r="Q539" s="362"/>
      <c r="R539" s="362"/>
      <c r="S539" s="362"/>
      <c r="T539" s="362"/>
      <c r="U539" s="362"/>
      <c r="V539" s="362"/>
      <c r="W539" s="362"/>
      <c r="X539" s="362"/>
      <c r="Y539" s="362"/>
      <c r="Z539" s="362"/>
      <c r="AA539" s="366"/>
      <c r="AB539" s="362"/>
      <c r="AC539" s="362" t="s">
        <v>33</v>
      </c>
      <c r="AD539" s="362" t="s">
        <v>40</v>
      </c>
      <c r="AE539" s="362"/>
      <c r="AF539" s="362"/>
      <c r="AG539" s="362"/>
      <c r="AH539" s="362" t="s">
        <v>1684</v>
      </c>
      <c r="AI539" s="362"/>
      <c r="AJ539" s="362"/>
      <c r="AK539" s="362"/>
      <c r="AL539" s="362"/>
      <c r="AM539" s="362"/>
      <c r="AN539" s="361" t="s">
        <v>1724</v>
      </c>
      <c r="AO539" s="445" t="s">
        <v>9</v>
      </c>
      <c r="AP539" s="445" t="s">
        <v>9</v>
      </c>
      <c r="AQ539" s="445" t="s">
        <v>9</v>
      </c>
    </row>
    <row r="540" spans="1:43" ht="29" hidden="1" x14ac:dyDescent="0.35">
      <c r="A540" s="362">
        <v>538</v>
      </c>
      <c r="B540" s="362" t="s">
        <v>1727</v>
      </c>
      <c r="C540" s="362" t="s">
        <v>2</v>
      </c>
      <c r="D540" s="368">
        <v>45365</v>
      </c>
      <c r="E540" s="368"/>
      <c r="F540" s="368"/>
      <c r="G540" s="368"/>
      <c r="H540" s="362" t="s">
        <v>73</v>
      </c>
      <c r="I540" s="362" t="s">
        <v>1681</v>
      </c>
      <c r="J540" s="361" t="s">
        <v>1728</v>
      </c>
      <c r="K540" s="362"/>
      <c r="L540" s="362" t="s">
        <v>186</v>
      </c>
      <c r="M540" s="362" t="s">
        <v>9</v>
      </c>
      <c r="N540" s="362" t="s">
        <v>90</v>
      </c>
      <c r="O540" s="362" t="s">
        <v>90</v>
      </c>
      <c r="P540" s="482" t="s">
        <v>6481</v>
      </c>
      <c r="Q540" s="362"/>
      <c r="R540" s="362"/>
      <c r="S540" s="362"/>
      <c r="T540" s="362"/>
      <c r="U540" s="362"/>
      <c r="V540" s="362"/>
      <c r="W540" s="362"/>
      <c r="X540" s="362"/>
      <c r="Y540" s="362"/>
      <c r="Z540" s="362"/>
      <c r="AA540" s="366"/>
      <c r="AB540" s="362"/>
      <c r="AC540" s="362" t="s">
        <v>13</v>
      </c>
      <c r="AD540" s="362" t="s">
        <v>40</v>
      </c>
      <c r="AE540" s="362" t="s">
        <v>101</v>
      </c>
      <c r="AF540" s="362" t="s">
        <v>6481</v>
      </c>
      <c r="AG540" s="362" t="b">
        <v>0</v>
      </c>
      <c r="AH540" s="362"/>
      <c r="AI540" s="362"/>
      <c r="AJ540" s="362"/>
      <c r="AK540" s="362"/>
      <c r="AL540" s="362"/>
      <c r="AM540" s="362"/>
      <c r="AN540" s="361"/>
      <c r="AO540" s="445" t="s">
        <v>9</v>
      </c>
      <c r="AP540" s="445" t="s">
        <v>9</v>
      </c>
      <c r="AQ540" s="445" t="s">
        <v>9</v>
      </c>
    </row>
    <row r="541" spans="1:43" ht="87" hidden="1" x14ac:dyDescent="0.35">
      <c r="A541" s="362">
        <v>539</v>
      </c>
      <c r="B541" s="362" t="s">
        <v>1729</v>
      </c>
      <c r="C541" s="362" t="s">
        <v>2</v>
      </c>
      <c r="D541" s="368">
        <v>45454</v>
      </c>
      <c r="E541" s="368"/>
      <c r="F541" s="368"/>
      <c r="G541" s="368"/>
      <c r="H541" s="362" t="s">
        <v>73</v>
      </c>
      <c r="I541" s="362" t="s">
        <v>90</v>
      </c>
      <c r="J541" s="361" t="s">
        <v>1730</v>
      </c>
      <c r="K541" s="362"/>
      <c r="L541" s="362" t="s">
        <v>186</v>
      </c>
      <c r="M541" s="362" t="s">
        <v>9</v>
      </c>
      <c r="N541" s="362" t="s">
        <v>90</v>
      </c>
      <c r="O541" s="362" t="s">
        <v>90</v>
      </c>
      <c r="P541" s="482" t="s">
        <v>6490</v>
      </c>
      <c r="Q541" s="362" t="s">
        <v>6491</v>
      </c>
      <c r="R541" s="362" t="s">
        <v>6492</v>
      </c>
      <c r="S541" s="362" t="s">
        <v>6493</v>
      </c>
      <c r="T541" s="362" t="s">
        <v>6494</v>
      </c>
      <c r="U541" s="362" t="s">
        <v>6495</v>
      </c>
      <c r="V541" s="362"/>
      <c r="W541" s="362" t="s">
        <v>6274</v>
      </c>
      <c r="X541" s="362" t="s">
        <v>6496</v>
      </c>
      <c r="Y541" s="362"/>
      <c r="Z541" s="362"/>
      <c r="AA541" s="366" t="s">
        <v>6497</v>
      </c>
      <c r="AB541" s="361" t="s">
        <v>6498</v>
      </c>
      <c r="AC541" s="362" t="s">
        <v>13</v>
      </c>
      <c r="AD541" s="362" t="s">
        <v>40</v>
      </c>
      <c r="AE541" s="362" t="s">
        <v>39</v>
      </c>
      <c r="AF541" s="362" t="s">
        <v>6499</v>
      </c>
      <c r="AG541" s="362" t="b">
        <v>0</v>
      </c>
      <c r="AH541" s="362"/>
      <c r="AI541" s="362" t="s">
        <v>6500</v>
      </c>
      <c r="AJ541" s="362"/>
      <c r="AK541" s="362"/>
      <c r="AL541" s="362"/>
      <c r="AM541" s="362"/>
      <c r="AN541" s="361"/>
      <c r="AO541" s="445" t="s">
        <v>9</v>
      </c>
      <c r="AP541" s="445" t="s">
        <v>9</v>
      </c>
      <c r="AQ541" s="445" t="s">
        <v>9</v>
      </c>
    </row>
    <row r="542" spans="1:43" ht="87" hidden="1" x14ac:dyDescent="0.35">
      <c r="A542" s="362">
        <v>540</v>
      </c>
      <c r="B542" s="362" t="s">
        <v>1733</v>
      </c>
      <c r="C542" s="362" t="s">
        <v>2</v>
      </c>
      <c r="D542" s="368">
        <v>45139</v>
      </c>
      <c r="E542" s="368"/>
      <c r="F542" s="368"/>
      <c r="G542" s="368"/>
      <c r="H542" s="362" t="s">
        <v>77</v>
      </c>
      <c r="I542" s="362" t="s">
        <v>1734</v>
      </c>
      <c r="J542" s="361" t="s">
        <v>1735</v>
      </c>
      <c r="K542" s="362"/>
      <c r="L542" s="362" t="s">
        <v>1689</v>
      </c>
      <c r="M542" s="362" t="s">
        <v>1548</v>
      </c>
      <c r="N542" s="362" t="s">
        <v>90</v>
      </c>
      <c r="O542" s="362" t="s">
        <v>90</v>
      </c>
      <c r="P542" s="482" t="s">
        <v>1736</v>
      </c>
      <c r="Q542" s="362"/>
      <c r="R542" s="362"/>
      <c r="S542" s="362"/>
      <c r="T542" s="362"/>
      <c r="U542" s="362"/>
      <c r="V542" s="362"/>
      <c r="W542" s="362"/>
      <c r="X542" s="362"/>
      <c r="Y542" s="362"/>
      <c r="Z542" s="362"/>
      <c r="AA542" s="366"/>
      <c r="AB542" s="362"/>
      <c r="AC542" s="362" t="s">
        <v>21</v>
      </c>
      <c r="AD542" s="362" t="s">
        <v>8</v>
      </c>
      <c r="AE542" s="362"/>
      <c r="AF542" s="362"/>
      <c r="AG542" s="362"/>
      <c r="AH542" s="362"/>
      <c r="AI542" s="362"/>
      <c r="AJ542" s="362"/>
      <c r="AK542" s="362"/>
      <c r="AL542" s="362"/>
      <c r="AM542" s="368">
        <v>45924</v>
      </c>
      <c r="AN542" s="361" t="s">
        <v>1737</v>
      </c>
      <c r="AO542" s="445" t="s">
        <v>539</v>
      </c>
      <c r="AP542" s="445" t="s">
        <v>5841</v>
      </c>
      <c r="AQ542" s="445" t="s">
        <v>5840</v>
      </c>
    </row>
    <row r="543" spans="1:43" ht="43.5" hidden="1" x14ac:dyDescent="0.35">
      <c r="A543" s="362">
        <v>541</v>
      </c>
      <c r="B543" s="362" t="s">
        <v>1738</v>
      </c>
      <c r="C543" s="362" t="s">
        <v>2</v>
      </c>
      <c r="D543" s="368">
        <v>45454</v>
      </c>
      <c r="E543" s="368"/>
      <c r="F543" s="368"/>
      <c r="G543" s="368"/>
      <c r="H543" s="362" t="s">
        <v>73</v>
      </c>
      <c r="I543" s="362" t="s">
        <v>90</v>
      </c>
      <c r="J543" s="361" t="s">
        <v>1739</v>
      </c>
      <c r="K543" s="362"/>
      <c r="L543" s="362" t="s">
        <v>186</v>
      </c>
      <c r="M543" s="362" t="s">
        <v>9</v>
      </c>
      <c r="N543" s="362" t="s">
        <v>90</v>
      </c>
      <c r="O543" s="362" t="s">
        <v>90</v>
      </c>
      <c r="P543" s="482" t="s">
        <v>6501</v>
      </c>
      <c r="Q543" s="362"/>
      <c r="R543" s="362"/>
      <c r="S543" s="362"/>
      <c r="T543" s="362"/>
      <c r="U543" s="362"/>
      <c r="V543" s="362"/>
      <c r="W543" s="362"/>
      <c r="X543" s="362"/>
      <c r="Y543" s="362"/>
      <c r="Z543" s="362"/>
      <c r="AA543" s="366"/>
      <c r="AB543" s="362"/>
      <c r="AC543" s="362" t="s">
        <v>13</v>
      </c>
      <c r="AD543" s="362" t="s">
        <v>40</v>
      </c>
      <c r="AE543" s="362" t="s">
        <v>101</v>
      </c>
      <c r="AF543" s="362" t="s">
        <v>6501</v>
      </c>
      <c r="AG543" s="362" t="b">
        <v>0</v>
      </c>
      <c r="AH543" s="362"/>
      <c r="AI543" s="362"/>
      <c r="AJ543" s="362"/>
      <c r="AK543" s="362"/>
      <c r="AL543" s="362"/>
      <c r="AM543" s="362"/>
      <c r="AN543" s="361"/>
      <c r="AO543" s="445" t="s">
        <v>9</v>
      </c>
      <c r="AP543" s="445" t="s">
        <v>9</v>
      </c>
      <c r="AQ543" s="445" t="s">
        <v>9</v>
      </c>
    </row>
    <row r="544" spans="1:43" ht="43.5" hidden="1" x14ac:dyDescent="0.35">
      <c r="A544" s="362">
        <v>542</v>
      </c>
      <c r="B544" s="362" t="s">
        <v>1740</v>
      </c>
      <c r="C544" s="362" t="s">
        <v>2</v>
      </c>
      <c r="D544" s="368">
        <v>45454</v>
      </c>
      <c r="E544" s="368"/>
      <c r="F544" s="368"/>
      <c r="G544" s="368"/>
      <c r="H544" s="362" t="s">
        <v>73</v>
      </c>
      <c r="I544" s="362" t="s">
        <v>90</v>
      </c>
      <c r="J544" s="361" t="s">
        <v>1741</v>
      </c>
      <c r="K544" s="362"/>
      <c r="L544" s="362" t="s">
        <v>186</v>
      </c>
      <c r="M544" s="362" t="s">
        <v>9</v>
      </c>
      <c r="N544" s="362" t="s">
        <v>90</v>
      </c>
      <c r="O544" s="362" t="s">
        <v>90</v>
      </c>
      <c r="P544" s="482" t="s">
        <v>1743</v>
      </c>
      <c r="Q544" s="362"/>
      <c r="R544" s="362"/>
      <c r="S544" s="362"/>
      <c r="T544" s="362"/>
      <c r="U544" s="362"/>
      <c r="V544" s="362"/>
      <c r="W544" s="362"/>
      <c r="X544" s="362"/>
      <c r="Y544" s="362"/>
      <c r="Z544" s="362"/>
      <c r="AA544" s="366"/>
      <c r="AB544" s="362"/>
      <c r="AC544" s="362" t="s">
        <v>13</v>
      </c>
      <c r="AD544" s="362" t="s">
        <v>8</v>
      </c>
      <c r="AE544" s="362" t="s">
        <v>39</v>
      </c>
      <c r="AF544" s="362" t="s">
        <v>1743</v>
      </c>
      <c r="AG544" s="362" t="b">
        <v>0</v>
      </c>
      <c r="AH544" s="362"/>
      <c r="AI544" s="362"/>
      <c r="AJ544" s="362"/>
      <c r="AK544" s="362"/>
      <c r="AL544" s="362"/>
      <c r="AM544" s="362"/>
      <c r="AN544" s="361" t="s">
        <v>1158</v>
      </c>
      <c r="AO544" s="445" t="s">
        <v>539</v>
      </c>
      <c r="AP544" s="445" t="s">
        <v>5841</v>
      </c>
      <c r="AQ544" s="445" t="s">
        <v>5840</v>
      </c>
    </row>
    <row r="545" spans="1:43" ht="29" hidden="1" x14ac:dyDescent="0.35">
      <c r="A545" s="362">
        <v>543</v>
      </c>
      <c r="B545" s="362" t="s">
        <v>1744</v>
      </c>
      <c r="C545" s="362" t="s">
        <v>2</v>
      </c>
      <c r="D545" s="368">
        <v>45454</v>
      </c>
      <c r="E545" s="368"/>
      <c r="F545" s="368"/>
      <c r="G545" s="368"/>
      <c r="H545" s="362" t="s">
        <v>73</v>
      </c>
      <c r="I545" s="362" t="s">
        <v>90</v>
      </c>
      <c r="J545" s="361" t="s">
        <v>1745</v>
      </c>
      <c r="K545" s="362"/>
      <c r="L545" s="362" t="s">
        <v>186</v>
      </c>
      <c r="M545" s="362" t="s">
        <v>9</v>
      </c>
      <c r="N545" s="362" t="s">
        <v>90</v>
      </c>
      <c r="O545" s="362" t="s">
        <v>90</v>
      </c>
      <c r="P545" s="482" t="s">
        <v>6481</v>
      </c>
      <c r="Q545" s="362"/>
      <c r="R545" s="362"/>
      <c r="S545" s="362"/>
      <c r="T545" s="362"/>
      <c r="U545" s="362"/>
      <c r="V545" s="362"/>
      <c r="W545" s="362"/>
      <c r="X545" s="362"/>
      <c r="Y545" s="362"/>
      <c r="Z545" s="362"/>
      <c r="AA545" s="366"/>
      <c r="AB545" s="362"/>
      <c r="AC545" s="362" t="s">
        <v>13</v>
      </c>
      <c r="AD545" s="362" t="s">
        <v>40</v>
      </c>
      <c r="AE545" s="362" t="s">
        <v>101</v>
      </c>
      <c r="AF545" s="362" t="s">
        <v>6481</v>
      </c>
      <c r="AG545" s="362" t="b">
        <v>0</v>
      </c>
      <c r="AH545" s="362"/>
      <c r="AI545" s="362"/>
      <c r="AJ545" s="362"/>
      <c r="AK545" s="362"/>
      <c r="AL545" s="362"/>
      <c r="AM545" s="362"/>
      <c r="AN545" s="361"/>
      <c r="AO545" s="445" t="s">
        <v>9</v>
      </c>
      <c r="AP545" s="445" t="s">
        <v>9</v>
      </c>
      <c r="AQ545" s="445" t="s">
        <v>9</v>
      </c>
    </row>
    <row r="546" spans="1:43" ht="29" hidden="1" x14ac:dyDescent="0.35">
      <c r="A546" s="362">
        <v>544</v>
      </c>
      <c r="B546" s="362" t="s">
        <v>1746</v>
      </c>
      <c r="C546" s="362" t="s">
        <v>2</v>
      </c>
      <c r="D546" s="368">
        <v>45454</v>
      </c>
      <c r="E546" s="368"/>
      <c r="F546" s="368"/>
      <c r="G546" s="368"/>
      <c r="H546" s="362" t="s">
        <v>73</v>
      </c>
      <c r="I546" s="362" t="s">
        <v>90</v>
      </c>
      <c r="J546" s="361" t="s">
        <v>1747</v>
      </c>
      <c r="K546" s="362"/>
      <c r="L546" s="362" t="s">
        <v>186</v>
      </c>
      <c r="M546" s="362" t="s">
        <v>9</v>
      </c>
      <c r="N546" s="362" t="s">
        <v>90</v>
      </c>
      <c r="O546" s="362" t="s">
        <v>90</v>
      </c>
      <c r="P546" s="482" t="s">
        <v>6502</v>
      </c>
      <c r="Q546" s="362"/>
      <c r="R546" s="362"/>
      <c r="S546" s="362"/>
      <c r="T546" s="362"/>
      <c r="U546" s="362"/>
      <c r="V546" s="362"/>
      <c r="W546" s="362"/>
      <c r="X546" s="362"/>
      <c r="Y546" s="362"/>
      <c r="Z546" s="362"/>
      <c r="AA546" s="366"/>
      <c r="AB546" s="362"/>
      <c r="AC546" s="362" t="s">
        <v>13</v>
      </c>
      <c r="AD546" s="362" t="s">
        <v>40</v>
      </c>
      <c r="AE546" s="362" t="s">
        <v>101</v>
      </c>
      <c r="AF546" s="362" t="s">
        <v>6502</v>
      </c>
      <c r="AG546" s="362" t="b">
        <v>0</v>
      </c>
      <c r="AH546" s="362"/>
      <c r="AI546" s="362"/>
      <c r="AJ546" s="362"/>
      <c r="AK546" s="362"/>
      <c r="AL546" s="362"/>
      <c r="AM546" s="362"/>
      <c r="AN546" s="361"/>
      <c r="AO546" s="445" t="s">
        <v>9</v>
      </c>
      <c r="AP546" s="445" t="s">
        <v>9</v>
      </c>
      <c r="AQ546" s="445" t="s">
        <v>9</v>
      </c>
    </row>
    <row r="547" spans="1:43" ht="29" hidden="1" x14ac:dyDescent="0.35">
      <c r="A547" s="362">
        <v>545</v>
      </c>
      <c r="B547" s="362" t="s">
        <v>1748</v>
      </c>
      <c r="C547" s="362" t="s">
        <v>2</v>
      </c>
      <c r="D547" s="368">
        <v>45454</v>
      </c>
      <c r="E547" s="368"/>
      <c r="F547" s="368"/>
      <c r="G547" s="368"/>
      <c r="H547" s="362" t="s">
        <v>73</v>
      </c>
      <c r="I547" s="362" t="s">
        <v>90</v>
      </c>
      <c r="J547" s="361" t="s">
        <v>1749</v>
      </c>
      <c r="K547" s="362"/>
      <c r="L547" s="362" t="s">
        <v>186</v>
      </c>
      <c r="M547" s="362" t="s">
        <v>9</v>
      </c>
      <c r="N547" s="362" t="s">
        <v>90</v>
      </c>
      <c r="O547" s="362" t="s">
        <v>90</v>
      </c>
      <c r="P547" s="482" t="s">
        <v>6503</v>
      </c>
      <c r="Q547" s="362"/>
      <c r="R547" s="362"/>
      <c r="S547" s="362"/>
      <c r="T547" s="362"/>
      <c r="U547" s="362"/>
      <c r="V547" s="362"/>
      <c r="W547" s="362"/>
      <c r="X547" s="362"/>
      <c r="Y547" s="362"/>
      <c r="Z547" s="362"/>
      <c r="AA547" s="366"/>
      <c r="AB547" s="362"/>
      <c r="AC547" s="362" t="s">
        <v>13</v>
      </c>
      <c r="AD547" s="362" t="s">
        <v>40</v>
      </c>
      <c r="AE547" s="362" t="s">
        <v>40</v>
      </c>
      <c r="AF547" s="362" t="s">
        <v>6503</v>
      </c>
      <c r="AG547" s="362" t="b">
        <v>1</v>
      </c>
      <c r="AH547" s="362"/>
      <c r="AI547" s="362"/>
      <c r="AJ547" s="362"/>
      <c r="AK547" s="362"/>
      <c r="AL547" s="362"/>
      <c r="AM547" s="362"/>
      <c r="AN547" s="361"/>
      <c r="AO547" s="445" t="s">
        <v>9</v>
      </c>
      <c r="AP547" s="445" t="s">
        <v>9</v>
      </c>
      <c r="AQ547" s="445" t="s">
        <v>9</v>
      </c>
    </row>
    <row r="548" spans="1:43" ht="29" hidden="1" x14ac:dyDescent="0.35">
      <c r="A548" s="362">
        <v>546</v>
      </c>
      <c r="B548" s="362" t="s">
        <v>1752</v>
      </c>
      <c r="C548" s="362" t="s">
        <v>2</v>
      </c>
      <c r="D548" s="368">
        <v>45454</v>
      </c>
      <c r="E548" s="368"/>
      <c r="F548" s="368"/>
      <c r="G548" s="368"/>
      <c r="H548" s="362" t="s">
        <v>73</v>
      </c>
      <c r="I548" s="362" t="s">
        <v>90</v>
      </c>
      <c r="J548" s="361" t="s">
        <v>1753</v>
      </c>
      <c r="K548" s="362"/>
      <c r="L548" s="362" t="s">
        <v>186</v>
      </c>
      <c r="M548" s="362" t="s">
        <v>9</v>
      </c>
      <c r="N548" s="362" t="s">
        <v>90</v>
      </c>
      <c r="O548" s="362" t="s">
        <v>90</v>
      </c>
      <c r="P548" s="482" t="s">
        <v>6503</v>
      </c>
      <c r="Q548" s="362"/>
      <c r="R548" s="362"/>
      <c r="S548" s="362"/>
      <c r="T548" s="362"/>
      <c r="U548" s="362"/>
      <c r="V548" s="362"/>
      <c r="W548" s="362"/>
      <c r="X548" s="362"/>
      <c r="Y548" s="362"/>
      <c r="Z548" s="362"/>
      <c r="AA548" s="366"/>
      <c r="AB548" s="362"/>
      <c r="AC548" s="362" t="s">
        <v>13</v>
      </c>
      <c r="AD548" s="362" t="s">
        <v>40</v>
      </c>
      <c r="AE548" s="362" t="s">
        <v>40</v>
      </c>
      <c r="AF548" s="362" t="s">
        <v>6503</v>
      </c>
      <c r="AG548" s="362" t="b">
        <v>1</v>
      </c>
      <c r="AH548" s="362"/>
      <c r="AI548" s="362"/>
      <c r="AJ548" s="362"/>
      <c r="AK548" s="362"/>
      <c r="AL548" s="362"/>
      <c r="AM548" s="362"/>
      <c r="AN548" s="361"/>
      <c r="AO548" s="445" t="s">
        <v>9</v>
      </c>
      <c r="AP548" s="445" t="s">
        <v>9</v>
      </c>
      <c r="AQ548" s="445" t="s">
        <v>9</v>
      </c>
    </row>
    <row r="549" spans="1:43" ht="14.5" hidden="1" x14ac:dyDescent="0.35">
      <c r="A549" s="362">
        <v>547</v>
      </c>
      <c r="B549" s="362" t="s">
        <v>1754</v>
      </c>
      <c r="C549" s="362" t="s">
        <v>2</v>
      </c>
      <c r="D549" s="368">
        <v>45454</v>
      </c>
      <c r="E549" s="368"/>
      <c r="F549" s="368"/>
      <c r="G549" s="368"/>
      <c r="H549" s="362" t="s">
        <v>73</v>
      </c>
      <c r="I549" s="362" t="s">
        <v>90</v>
      </c>
      <c r="J549" s="361" t="s">
        <v>1755</v>
      </c>
      <c r="K549" s="362"/>
      <c r="L549" s="362" t="s">
        <v>186</v>
      </c>
      <c r="M549" s="362" t="s">
        <v>9</v>
      </c>
      <c r="N549" s="362" t="s">
        <v>90</v>
      </c>
      <c r="O549" s="362" t="s">
        <v>90</v>
      </c>
      <c r="P549" s="482" t="s">
        <v>6503</v>
      </c>
      <c r="Q549" s="362"/>
      <c r="R549" s="362"/>
      <c r="S549" s="362"/>
      <c r="T549" s="362"/>
      <c r="U549" s="362"/>
      <c r="V549" s="362"/>
      <c r="W549" s="362"/>
      <c r="X549" s="362"/>
      <c r="Y549" s="362"/>
      <c r="Z549" s="362"/>
      <c r="AA549" s="366"/>
      <c r="AB549" s="362"/>
      <c r="AC549" s="362" t="s">
        <v>13</v>
      </c>
      <c r="AD549" s="362" t="s">
        <v>40</v>
      </c>
      <c r="AE549" s="362" t="s">
        <v>40</v>
      </c>
      <c r="AF549" s="362" t="s">
        <v>6503</v>
      </c>
      <c r="AG549" s="362" t="b">
        <v>1</v>
      </c>
      <c r="AH549" s="362"/>
      <c r="AI549" s="362"/>
      <c r="AJ549" s="362"/>
      <c r="AK549" s="362"/>
      <c r="AL549" s="362"/>
      <c r="AM549" s="362"/>
      <c r="AN549" s="361"/>
      <c r="AO549" s="445" t="s">
        <v>9</v>
      </c>
      <c r="AP549" s="445" t="s">
        <v>9</v>
      </c>
      <c r="AQ549" s="445" t="s">
        <v>9</v>
      </c>
    </row>
    <row r="550" spans="1:43" ht="29" hidden="1" x14ac:dyDescent="0.35">
      <c r="A550" s="362">
        <v>548</v>
      </c>
      <c r="B550" s="362" t="s">
        <v>1756</v>
      </c>
      <c r="C550" s="362" t="s">
        <v>2</v>
      </c>
      <c r="D550" s="368">
        <v>45454</v>
      </c>
      <c r="E550" s="368"/>
      <c r="F550" s="368"/>
      <c r="G550" s="368"/>
      <c r="H550" s="362" t="s">
        <v>73</v>
      </c>
      <c r="I550" s="362" t="s">
        <v>90</v>
      </c>
      <c r="J550" s="361" t="s">
        <v>1757</v>
      </c>
      <c r="K550" s="362"/>
      <c r="L550" s="362" t="s">
        <v>186</v>
      </c>
      <c r="M550" s="362" t="s">
        <v>9</v>
      </c>
      <c r="N550" s="362" t="s">
        <v>90</v>
      </c>
      <c r="O550" s="362" t="s">
        <v>90</v>
      </c>
      <c r="P550" s="482" t="s">
        <v>6504</v>
      </c>
      <c r="Q550" s="362"/>
      <c r="R550" s="362"/>
      <c r="S550" s="362"/>
      <c r="T550" s="362"/>
      <c r="U550" s="362"/>
      <c r="V550" s="362"/>
      <c r="W550" s="362"/>
      <c r="X550" s="362"/>
      <c r="Y550" s="362"/>
      <c r="Z550" s="362"/>
      <c r="AA550" s="366"/>
      <c r="AB550" s="362"/>
      <c r="AC550" s="362" t="s">
        <v>13</v>
      </c>
      <c r="AD550" s="362" t="s">
        <v>40</v>
      </c>
      <c r="AE550" s="362" t="s">
        <v>40</v>
      </c>
      <c r="AF550" s="362" t="s">
        <v>6504</v>
      </c>
      <c r="AG550" s="362" t="b">
        <v>1</v>
      </c>
      <c r="AH550" s="362"/>
      <c r="AI550" s="362"/>
      <c r="AJ550" s="362"/>
      <c r="AK550" s="362"/>
      <c r="AL550" s="362"/>
      <c r="AM550" s="362"/>
      <c r="AN550" s="361"/>
      <c r="AO550" s="445" t="s">
        <v>9</v>
      </c>
      <c r="AP550" s="445" t="s">
        <v>9</v>
      </c>
      <c r="AQ550" s="445" t="s">
        <v>9</v>
      </c>
    </row>
    <row r="551" spans="1:43" ht="29" hidden="1" x14ac:dyDescent="0.35">
      <c r="A551" s="362">
        <v>549</v>
      </c>
      <c r="B551" s="362" t="s">
        <v>1758</v>
      </c>
      <c r="C551" s="362" t="s">
        <v>2</v>
      </c>
      <c r="D551" s="368">
        <v>45454</v>
      </c>
      <c r="E551" s="368"/>
      <c r="F551" s="368"/>
      <c r="G551" s="368"/>
      <c r="H551" s="362" t="s">
        <v>73</v>
      </c>
      <c r="I551" s="362" t="s">
        <v>90</v>
      </c>
      <c r="J551" s="361" t="s">
        <v>1759</v>
      </c>
      <c r="K551" s="362"/>
      <c r="L551" s="362" t="s">
        <v>186</v>
      </c>
      <c r="M551" s="362" t="s">
        <v>9</v>
      </c>
      <c r="N551" s="362" t="s">
        <v>90</v>
      </c>
      <c r="O551" s="362" t="s">
        <v>90</v>
      </c>
      <c r="P551" s="482" t="s">
        <v>6504</v>
      </c>
      <c r="Q551" s="362"/>
      <c r="R551" s="362"/>
      <c r="S551" s="362"/>
      <c r="T551" s="362"/>
      <c r="U551" s="362"/>
      <c r="V551" s="362"/>
      <c r="W551" s="362"/>
      <c r="X551" s="362"/>
      <c r="Y551" s="362"/>
      <c r="Z551" s="362"/>
      <c r="AA551" s="366"/>
      <c r="AB551" s="362"/>
      <c r="AC551" s="362" t="s">
        <v>13</v>
      </c>
      <c r="AD551" s="362" t="s">
        <v>40</v>
      </c>
      <c r="AE551" s="362" t="s">
        <v>40</v>
      </c>
      <c r="AF551" s="362" t="s">
        <v>6504</v>
      </c>
      <c r="AG551" s="362" t="b">
        <v>1</v>
      </c>
      <c r="AH551" s="362"/>
      <c r="AI551" s="362"/>
      <c r="AJ551" s="362"/>
      <c r="AK551" s="362"/>
      <c r="AL551" s="362"/>
      <c r="AM551" s="362"/>
      <c r="AN551" s="361"/>
      <c r="AO551" s="445" t="s">
        <v>9</v>
      </c>
      <c r="AP551" s="445" t="s">
        <v>9</v>
      </c>
      <c r="AQ551" s="445" t="s">
        <v>9</v>
      </c>
    </row>
    <row r="552" spans="1:43" ht="29" hidden="1" x14ac:dyDescent="0.35">
      <c r="A552" s="362">
        <v>550</v>
      </c>
      <c r="B552" s="362" t="s">
        <v>1760</v>
      </c>
      <c r="C552" s="362" t="s">
        <v>2</v>
      </c>
      <c r="D552" s="368">
        <v>45454</v>
      </c>
      <c r="E552" s="368"/>
      <c r="F552" s="368"/>
      <c r="G552" s="368"/>
      <c r="H552" s="362" t="s">
        <v>73</v>
      </c>
      <c r="I552" s="362" t="s">
        <v>90</v>
      </c>
      <c r="J552" s="361" t="s">
        <v>1761</v>
      </c>
      <c r="K552" s="362"/>
      <c r="L552" s="362" t="s">
        <v>186</v>
      </c>
      <c r="M552" s="362" t="s">
        <v>9</v>
      </c>
      <c r="N552" s="362" t="s">
        <v>90</v>
      </c>
      <c r="O552" s="362" t="s">
        <v>90</v>
      </c>
      <c r="P552" s="482" t="s">
        <v>6505</v>
      </c>
      <c r="Q552" s="362"/>
      <c r="R552" s="362"/>
      <c r="S552" s="362"/>
      <c r="T552" s="362"/>
      <c r="U552" s="362"/>
      <c r="V552" s="362"/>
      <c r="W552" s="362"/>
      <c r="X552" s="362"/>
      <c r="Y552" s="362"/>
      <c r="Z552" s="362"/>
      <c r="AA552" s="366"/>
      <c r="AB552" s="362"/>
      <c r="AC552" s="362" t="s">
        <v>13</v>
      </c>
      <c r="AD552" s="362" t="s">
        <v>40</v>
      </c>
      <c r="AE552" s="362" t="s">
        <v>40</v>
      </c>
      <c r="AF552" s="362" t="s">
        <v>6505</v>
      </c>
      <c r="AG552" s="362" t="b">
        <v>1</v>
      </c>
      <c r="AH552" s="362"/>
      <c r="AI552" s="362"/>
      <c r="AJ552" s="362"/>
      <c r="AK552" s="362"/>
      <c r="AL552" s="362"/>
      <c r="AM552" s="362"/>
      <c r="AN552" s="361"/>
      <c r="AO552" s="445" t="s">
        <v>9</v>
      </c>
      <c r="AP552" s="445" t="s">
        <v>9</v>
      </c>
      <c r="AQ552" s="445" t="s">
        <v>9</v>
      </c>
    </row>
    <row r="553" spans="1:43" ht="29" hidden="1" x14ac:dyDescent="0.35">
      <c r="A553" s="362">
        <v>551</v>
      </c>
      <c r="B553" s="362" t="s">
        <v>1762</v>
      </c>
      <c r="C553" s="362" t="s">
        <v>2</v>
      </c>
      <c r="D553" s="368">
        <v>45139</v>
      </c>
      <c r="E553" s="368"/>
      <c r="F553" s="368"/>
      <c r="G553" s="368"/>
      <c r="H553" s="362" t="s">
        <v>77</v>
      </c>
      <c r="I553" s="362" t="s">
        <v>1546</v>
      </c>
      <c r="J553" s="361" t="s">
        <v>1763</v>
      </c>
      <c r="K553" s="362"/>
      <c r="L553" s="362" t="s">
        <v>1689</v>
      </c>
      <c r="M553" s="362" t="s">
        <v>1548</v>
      </c>
      <c r="N553" s="362" t="s">
        <v>90</v>
      </c>
      <c r="O553" s="362" t="s">
        <v>90</v>
      </c>
      <c r="P553" s="482" t="s">
        <v>1764</v>
      </c>
      <c r="Q553" s="362"/>
      <c r="R553" s="362"/>
      <c r="S553" s="362"/>
      <c r="T553" s="362"/>
      <c r="U553" s="362"/>
      <c r="V553" s="362"/>
      <c r="W553" s="362"/>
      <c r="X553" s="362"/>
      <c r="Y553" s="362"/>
      <c r="Z553" s="362"/>
      <c r="AA553" s="366"/>
      <c r="AB553" s="362"/>
      <c r="AC553" s="362" t="s">
        <v>21</v>
      </c>
      <c r="AD553" s="362" t="s">
        <v>8</v>
      </c>
      <c r="AE553" s="362"/>
      <c r="AF553" s="362"/>
      <c r="AG553" s="362"/>
      <c r="AH553" s="362"/>
      <c r="AI553" s="362"/>
      <c r="AJ553" s="362"/>
      <c r="AK553" s="362"/>
      <c r="AL553" s="362"/>
      <c r="AM553" s="368">
        <v>45924</v>
      </c>
      <c r="AN553" s="361" t="s">
        <v>680</v>
      </c>
      <c r="AO553" s="445" t="s">
        <v>539</v>
      </c>
      <c r="AP553" s="445" t="s">
        <v>5841</v>
      </c>
      <c r="AQ553" s="445" t="s">
        <v>5840</v>
      </c>
    </row>
    <row r="554" spans="1:43" ht="29" hidden="1" x14ac:dyDescent="0.35">
      <c r="A554" s="362">
        <v>552</v>
      </c>
      <c r="B554" s="362" t="s">
        <v>1765</v>
      </c>
      <c r="C554" s="362" t="s">
        <v>2</v>
      </c>
      <c r="D554" s="368">
        <v>45454</v>
      </c>
      <c r="E554" s="368"/>
      <c r="F554" s="368"/>
      <c r="G554" s="368"/>
      <c r="H554" s="362" t="s">
        <v>73</v>
      </c>
      <c r="I554" s="362" t="s">
        <v>90</v>
      </c>
      <c r="J554" s="361" t="s">
        <v>1766</v>
      </c>
      <c r="K554" s="362"/>
      <c r="L554" s="362" t="s">
        <v>186</v>
      </c>
      <c r="M554" s="362" t="s">
        <v>9</v>
      </c>
      <c r="N554" s="362" t="s">
        <v>90</v>
      </c>
      <c r="O554" s="362" t="s">
        <v>90</v>
      </c>
      <c r="P554" s="482" t="s">
        <v>1539</v>
      </c>
      <c r="Q554" s="362"/>
      <c r="R554" s="362"/>
      <c r="S554" s="362"/>
      <c r="T554" s="362"/>
      <c r="U554" s="362"/>
      <c r="V554" s="362"/>
      <c r="W554" s="362"/>
      <c r="X554" s="362"/>
      <c r="Y554" s="362"/>
      <c r="Z554" s="362"/>
      <c r="AA554" s="366"/>
      <c r="AB554" s="362"/>
      <c r="AC554" s="362" t="s">
        <v>13</v>
      </c>
      <c r="AD554" s="362" t="s">
        <v>8</v>
      </c>
      <c r="AE554" s="362" t="s">
        <v>39</v>
      </c>
      <c r="AF554" s="362" t="s">
        <v>1539</v>
      </c>
      <c r="AG554" s="362" t="b">
        <v>0</v>
      </c>
      <c r="AH554" s="362"/>
      <c r="AI554" s="362"/>
      <c r="AJ554" s="362"/>
      <c r="AK554" s="362"/>
      <c r="AL554" s="362"/>
      <c r="AM554" s="368">
        <v>45923</v>
      </c>
      <c r="AN554" s="361" t="s">
        <v>680</v>
      </c>
      <c r="AO554" s="445" t="s">
        <v>539</v>
      </c>
      <c r="AP554" s="445" t="s">
        <v>5841</v>
      </c>
      <c r="AQ554" s="445" t="s">
        <v>5840</v>
      </c>
    </row>
    <row r="555" spans="1:43" ht="29" hidden="1" x14ac:dyDescent="0.35">
      <c r="A555" s="362">
        <v>553</v>
      </c>
      <c r="B555" s="362" t="s">
        <v>1767</v>
      </c>
      <c r="C555" s="362" t="s">
        <v>2</v>
      </c>
      <c r="D555" s="368">
        <v>45454</v>
      </c>
      <c r="E555" s="368"/>
      <c r="F555" s="368"/>
      <c r="G555" s="368"/>
      <c r="H555" s="362" t="s">
        <v>73</v>
      </c>
      <c r="I555" s="362" t="s">
        <v>90</v>
      </c>
      <c r="J555" s="361" t="s">
        <v>1768</v>
      </c>
      <c r="K555" s="362"/>
      <c r="L555" s="362" t="s">
        <v>186</v>
      </c>
      <c r="M555" s="362" t="s">
        <v>9</v>
      </c>
      <c r="N555" s="362" t="s">
        <v>90</v>
      </c>
      <c r="O555" s="362" t="s">
        <v>90</v>
      </c>
      <c r="P555" s="482" t="s">
        <v>1539</v>
      </c>
      <c r="Q555" s="362"/>
      <c r="R555" s="362"/>
      <c r="S555" s="362"/>
      <c r="T555" s="362"/>
      <c r="U555" s="362"/>
      <c r="V555" s="362"/>
      <c r="W555" s="362"/>
      <c r="X555" s="362"/>
      <c r="Y555" s="362"/>
      <c r="Z555" s="362"/>
      <c r="AA555" s="366"/>
      <c r="AB555" s="362"/>
      <c r="AC555" s="362" t="s">
        <v>13</v>
      </c>
      <c r="AD555" s="362" t="s">
        <v>8</v>
      </c>
      <c r="AE555" s="362" t="s">
        <v>39</v>
      </c>
      <c r="AF555" s="362" t="s">
        <v>1539</v>
      </c>
      <c r="AG555" s="362" t="b">
        <v>0</v>
      </c>
      <c r="AH555" s="362"/>
      <c r="AI555" s="362"/>
      <c r="AJ555" s="362"/>
      <c r="AK555" s="362"/>
      <c r="AL555" s="362"/>
      <c r="AM555" s="368">
        <v>45923</v>
      </c>
      <c r="AN555" s="361" t="s">
        <v>680</v>
      </c>
      <c r="AO555" s="445" t="s">
        <v>539</v>
      </c>
      <c r="AP555" s="445" t="s">
        <v>5841</v>
      </c>
      <c r="AQ555" s="445" t="s">
        <v>5840</v>
      </c>
    </row>
    <row r="556" spans="1:43" ht="29" hidden="1" x14ac:dyDescent="0.35">
      <c r="A556" s="362">
        <v>554</v>
      </c>
      <c r="B556" s="362" t="s">
        <v>1769</v>
      </c>
      <c r="C556" s="362" t="s">
        <v>2</v>
      </c>
      <c r="D556" s="368">
        <v>45454</v>
      </c>
      <c r="E556" s="368"/>
      <c r="F556" s="368"/>
      <c r="G556" s="368"/>
      <c r="H556" s="362" t="s">
        <v>73</v>
      </c>
      <c r="I556" s="362" t="s">
        <v>90</v>
      </c>
      <c r="J556" s="361" t="s">
        <v>1770</v>
      </c>
      <c r="K556" s="362"/>
      <c r="L556" s="362" t="s">
        <v>186</v>
      </c>
      <c r="M556" s="362" t="s">
        <v>9</v>
      </c>
      <c r="N556" s="362" t="s">
        <v>90</v>
      </c>
      <c r="O556" s="362" t="s">
        <v>90</v>
      </c>
      <c r="P556" s="482" t="s">
        <v>6506</v>
      </c>
      <c r="Q556" s="362"/>
      <c r="R556" s="362"/>
      <c r="S556" s="362"/>
      <c r="T556" s="362"/>
      <c r="U556" s="362"/>
      <c r="V556" s="362"/>
      <c r="W556" s="362"/>
      <c r="X556" s="362"/>
      <c r="Y556" s="362"/>
      <c r="Z556" s="362"/>
      <c r="AA556" s="366"/>
      <c r="AB556" s="362"/>
      <c r="AC556" s="362" t="s">
        <v>13</v>
      </c>
      <c r="AD556" s="362" t="s">
        <v>40</v>
      </c>
      <c r="AE556" s="362" t="s">
        <v>40</v>
      </c>
      <c r="AF556" s="362" t="s">
        <v>6506</v>
      </c>
      <c r="AG556" s="362" t="b">
        <v>1</v>
      </c>
      <c r="AH556" s="362"/>
      <c r="AI556" s="362"/>
      <c r="AJ556" s="362"/>
      <c r="AK556" s="362"/>
      <c r="AL556" s="362"/>
      <c r="AM556" s="362"/>
      <c r="AN556" s="361"/>
      <c r="AO556" s="445" t="s">
        <v>9</v>
      </c>
      <c r="AP556" s="445" t="s">
        <v>9</v>
      </c>
      <c r="AQ556" s="445" t="s">
        <v>9</v>
      </c>
    </row>
    <row r="557" spans="1:43" ht="29" hidden="1" x14ac:dyDescent="0.35">
      <c r="A557" s="362">
        <v>555</v>
      </c>
      <c r="B557" s="362" t="s">
        <v>1771</v>
      </c>
      <c r="C557" s="362" t="s">
        <v>2</v>
      </c>
      <c r="D557" s="368">
        <v>45454</v>
      </c>
      <c r="E557" s="368"/>
      <c r="F557" s="368"/>
      <c r="G557" s="368"/>
      <c r="H557" s="362" t="s">
        <v>78</v>
      </c>
      <c r="I557" s="362" t="s">
        <v>90</v>
      </c>
      <c r="J557" s="361" t="s">
        <v>1772</v>
      </c>
      <c r="K557" s="362"/>
      <c r="L557" s="362" t="s">
        <v>186</v>
      </c>
      <c r="M557" s="362" t="s">
        <v>9</v>
      </c>
      <c r="N557" s="362" t="s">
        <v>90</v>
      </c>
      <c r="O557" s="362" t="s">
        <v>90</v>
      </c>
      <c r="P557" s="482"/>
      <c r="Q557" s="362"/>
      <c r="R557" s="362"/>
      <c r="S557" s="362"/>
      <c r="T557" s="362"/>
      <c r="U557" s="362"/>
      <c r="V557" s="362"/>
      <c r="W557" s="362"/>
      <c r="X557" s="362"/>
      <c r="Y557" s="362"/>
      <c r="Z557" s="362"/>
      <c r="AA557" s="366"/>
      <c r="AB557" s="362"/>
      <c r="AC557" s="362" t="s">
        <v>33</v>
      </c>
      <c r="AD557" s="362" t="s">
        <v>40</v>
      </c>
      <c r="AE557" s="362"/>
      <c r="AF557" s="362"/>
      <c r="AG557" s="362"/>
      <c r="AH557" s="362" t="s">
        <v>1558</v>
      </c>
      <c r="AI557" s="362"/>
      <c r="AJ557" s="362"/>
      <c r="AK557" s="362"/>
      <c r="AL557" s="362"/>
      <c r="AM557" s="362"/>
      <c r="AN557" s="361"/>
      <c r="AO557" s="445" t="s">
        <v>9</v>
      </c>
      <c r="AP557" s="445" t="s">
        <v>9</v>
      </c>
      <c r="AQ557" s="445" t="s">
        <v>9</v>
      </c>
    </row>
    <row r="558" spans="1:43" ht="14.5" hidden="1" x14ac:dyDescent="0.35">
      <c r="A558" s="362">
        <v>556</v>
      </c>
      <c r="B558" s="362" t="s">
        <v>1773</v>
      </c>
      <c r="C558" s="362" t="s">
        <v>2</v>
      </c>
      <c r="D558" s="368">
        <v>45454</v>
      </c>
      <c r="E558" s="368"/>
      <c r="F558" s="368"/>
      <c r="G558" s="368"/>
      <c r="H558" s="362" t="s">
        <v>78</v>
      </c>
      <c r="I558" s="362" t="s">
        <v>90</v>
      </c>
      <c r="J558" s="361" t="s">
        <v>1774</v>
      </c>
      <c r="K558" s="362"/>
      <c r="L558" s="362" t="s">
        <v>186</v>
      </c>
      <c r="M558" s="362" t="s">
        <v>9</v>
      </c>
      <c r="N558" s="362" t="s">
        <v>90</v>
      </c>
      <c r="O558" s="362" t="s">
        <v>90</v>
      </c>
      <c r="P558" s="482"/>
      <c r="Q558" s="362"/>
      <c r="R558" s="362"/>
      <c r="S558" s="362"/>
      <c r="T558" s="362"/>
      <c r="U558" s="362"/>
      <c r="V558" s="362"/>
      <c r="W558" s="362"/>
      <c r="X558" s="362"/>
      <c r="Y558" s="362"/>
      <c r="Z558" s="362"/>
      <c r="AA558" s="366"/>
      <c r="AB558" s="362"/>
      <c r="AC558" s="362" t="s">
        <v>33</v>
      </c>
      <c r="AD558" s="362" t="s">
        <v>40</v>
      </c>
      <c r="AE558" s="362"/>
      <c r="AF558" s="362"/>
      <c r="AG558" s="362"/>
      <c r="AH558" s="362" t="s">
        <v>1558</v>
      </c>
      <c r="AI558" s="362"/>
      <c r="AJ558" s="362"/>
      <c r="AK558" s="362"/>
      <c r="AL558" s="362"/>
      <c r="AM558" s="362"/>
      <c r="AN558" s="361"/>
      <c r="AO558" s="445" t="s">
        <v>9</v>
      </c>
      <c r="AP558" s="445" t="s">
        <v>9</v>
      </c>
      <c r="AQ558" s="445" t="s">
        <v>9</v>
      </c>
    </row>
    <row r="559" spans="1:43" ht="72.5" hidden="1" x14ac:dyDescent="0.35">
      <c r="A559" s="362">
        <v>557</v>
      </c>
      <c r="B559" s="362" t="s">
        <v>1775</v>
      </c>
      <c r="C559" s="362" t="s">
        <v>2</v>
      </c>
      <c r="D559" s="368">
        <v>45454</v>
      </c>
      <c r="E559" s="368"/>
      <c r="F559" s="368"/>
      <c r="G559" s="368"/>
      <c r="H559" s="362" t="s">
        <v>73</v>
      </c>
      <c r="I559" s="362" t="s">
        <v>90</v>
      </c>
      <c r="J559" s="361" t="s">
        <v>1776</v>
      </c>
      <c r="K559" s="362"/>
      <c r="L559" s="362" t="s">
        <v>186</v>
      </c>
      <c r="M559" s="362" t="s">
        <v>9</v>
      </c>
      <c r="N559" s="362" t="s">
        <v>90</v>
      </c>
      <c r="O559" s="362" t="s">
        <v>90</v>
      </c>
      <c r="P559" s="482" t="s">
        <v>1777</v>
      </c>
      <c r="Q559" s="362"/>
      <c r="R559" s="362"/>
      <c r="S559" s="362"/>
      <c r="T559" s="362"/>
      <c r="U559" s="362"/>
      <c r="V559" s="362"/>
      <c r="W559" s="362"/>
      <c r="X559" s="362"/>
      <c r="Y559" s="362"/>
      <c r="Z559" s="362"/>
      <c r="AA559" s="366"/>
      <c r="AB559" s="362"/>
      <c r="AC559" s="362" t="s">
        <v>13</v>
      </c>
      <c r="AD559" s="362" t="s">
        <v>8</v>
      </c>
      <c r="AE559" s="362"/>
      <c r="AF559" s="362"/>
      <c r="AG559" s="362"/>
      <c r="AH559" s="362"/>
      <c r="AI559" s="362"/>
      <c r="AJ559" s="362"/>
      <c r="AK559" s="362"/>
      <c r="AL559" s="362"/>
      <c r="AM559" s="368">
        <v>45922</v>
      </c>
      <c r="AN559" s="361" t="s">
        <v>1778</v>
      </c>
      <c r="AO559" s="445" t="s">
        <v>539</v>
      </c>
      <c r="AP559" s="445" t="s">
        <v>5841</v>
      </c>
      <c r="AQ559" s="445" t="s">
        <v>5840</v>
      </c>
    </row>
    <row r="560" spans="1:43" ht="43.5" hidden="1" x14ac:dyDescent="0.35">
      <c r="A560" s="362">
        <v>558</v>
      </c>
      <c r="B560" s="362" t="s">
        <v>1779</v>
      </c>
      <c r="C560" s="362" t="s">
        <v>2</v>
      </c>
      <c r="D560" s="368">
        <v>45454</v>
      </c>
      <c r="E560" s="368"/>
      <c r="F560" s="368"/>
      <c r="G560" s="368"/>
      <c r="H560" s="362" t="s">
        <v>73</v>
      </c>
      <c r="I560" s="362" t="s">
        <v>90</v>
      </c>
      <c r="J560" s="361" t="s">
        <v>1780</v>
      </c>
      <c r="K560" s="362"/>
      <c r="L560" s="362" t="s">
        <v>186</v>
      </c>
      <c r="M560" s="362" t="s">
        <v>9</v>
      </c>
      <c r="N560" s="362" t="s">
        <v>90</v>
      </c>
      <c r="O560" s="362" t="s">
        <v>90</v>
      </c>
      <c r="P560" s="482" t="s">
        <v>1781</v>
      </c>
      <c r="Q560" s="362"/>
      <c r="R560" s="362"/>
      <c r="S560" s="362"/>
      <c r="T560" s="362"/>
      <c r="U560" s="362"/>
      <c r="V560" s="362"/>
      <c r="W560" s="362"/>
      <c r="X560" s="362"/>
      <c r="Y560" s="362"/>
      <c r="Z560" s="362"/>
      <c r="AA560" s="366"/>
      <c r="AB560" s="362"/>
      <c r="AC560" s="362" t="s">
        <v>13</v>
      </c>
      <c r="AD560" s="362" t="s">
        <v>8</v>
      </c>
      <c r="AE560" s="362"/>
      <c r="AF560" s="362"/>
      <c r="AG560" s="362"/>
      <c r="AH560" s="362"/>
      <c r="AI560" s="362"/>
      <c r="AJ560" s="362"/>
      <c r="AK560" s="362"/>
      <c r="AL560" s="362"/>
      <c r="AM560" s="368">
        <v>45924</v>
      </c>
      <c r="AN560" s="361" t="s">
        <v>1782</v>
      </c>
      <c r="AO560" s="445" t="s">
        <v>539</v>
      </c>
      <c r="AP560" s="445" t="s">
        <v>5841</v>
      </c>
      <c r="AQ560" s="445" t="s">
        <v>5840</v>
      </c>
    </row>
    <row r="561" spans="1:43" ht="29" hidden="1" x14ac:dyDescent="0.35">
      <c r="A561" s="362">
        <v>559</v>
      </c>
      <c r="B561" s="362" t="s">
        <v>1783</v>
      </c>
      <c r="C561" s="362" t="s">
        <v>2</v>
      </c>
      <c r="D561" s="368">
        <v>45454</v>
      </c>
      <c r="E561" s="368"/>
      <c r="F561" s="368"/>
      <c r="G561" s="368"/>
      <c r="H561" s="362" t="s">
        <v>73</v>
      </c>
      <c r="I561" s="362" t="s">
        <v>90</v>
      </c>
      <c r="J561" s="361" t="s">
        <v>1784</v>
      </c>
      <c r="K561" s="362"/>
      <c r="L561" s="362" t="s">
        <v>186</v>
      </c>
      <c r="M561" s="362" t="s">
        <v>9</v>
      </c>
      <c r="N561" s="362" t="s">
        <v>90</v>
      </c>
      <c r="O561" s="362" t="s">
        <v>90</v>
      </c>
      <c r="P561" s="482" t="s">
        <v>6506</v>
      </c>
      <c r="Q561" s="362"/>
      <c r="R561" s="362"/>
      <c r="S561" s="362"/>
      <c r="T561" s="362"/>
      <c r="U561" s="362"/>
      <c r="V561" s="362"/>
      <c r="W561" s="362"/>
      <c r="X561" s="362"/>
      <c r="Y561" s="362"/>
      <c r="Z561" s="362"/>
      <c r="AA561" s="366"/>
      <c r="AB561" s="362"/>
      <c r="AC561" s="362" t="s">
        <v>13</v>
      </c>
      <c r="AD561" s="362" t="s">
        <v>40</v>
      </c>
      <c r="AE561" s="362" t="s">
        <v>40</v>
      </c>
      <c r="AF561" s="362" t="s">
        <v>6506</v>
      </c>
      <c r="AG561" s="362" t="b">
        <v>1</v>
      </c>
      <c r="AH561" s="362"/>
      <c r="AI561" s="362"/>
      <c r="AJ561" s="362"/>
      <c r="AK561" s="362"/>
      <c r="AL561" s="362"/>
      <c r="AM561" s="362"/>
      <c r="AN561" s="361"/>
      <c r="AO561" s="445" t="s">
        <v>9</v>
      </c>
      <c r="AP561" s="445" t="s">
        <v>9</v>
      </c>
      <c r="AQ561" s="445" t="s">
        <v>9</v>
      </c>
    </row>
    <row r="562" spans="1:43" ht="29" hidden="1" x14ac:dyDescent="0.35">
      <c r="A562" s="362">
        <v>560</v>
      </c>
      <c r="B562" s="362" t="s">
        <v>1785</v>
      </c>
      <c r="C562" s="362" t="s">
        <v>2</v>
      </c>
      <c r="D562" s="368">
        <v>45454</v>
      </c>
      <c r="E562" s="368"/>
      <c r="F562" s="368"/>
      <c r="G562" s="368"/>
      <c r="H562" s="362" t="s">
        <v>78</v>
      </c>
      <c r="I562" s="362" t="s">
        <v>90</v>
      </c>
      <c r="J562" s="361" t="s">
        <v>1786</v>
      </c>
      <c r="K562" s="362"/>
      <c r="L562" s="362" t="s">
        <v>186</v>
      </c>
      <c r="M562" s="362" t="s">
        <v>9</v>
      </c>
      <c r="N562" s="362" t="s">
        <v>90</v>
      </c>
      <c r="O562" s="362" t="s">
        <v>90</v>
      </c>
      <c r="P562" s="482"/>
      <c r="Q562" s="362"/>
      <c r="R562" s="362"/>
      <c r="S562" s="362"/>
      <c r="T562" s="362"/>
      <c r="U562" s="362"/>
      <c r="V562" s="362"/>
      <c r="W562" s="362"/>
      <c r="X562" s="362"/>
      <c r="Y562" s="362"/>
      <c r="Z562" s="362"/>
      <c r="AA562" s="366"/>
      <c r="AB562" s="362"/>
      <c r="AC562" s="362" t="s">
        <v>33</v>
      </c>
      <c r="AD562" s="362" t="s">
        <v>40</v>
      </c>
      <c r="AE562" s="362"/>
      <c r="AF562" s="362"/>
      <c r="AG562" s="362"/>
      <c r="AH562" s="362" t="s">
        <v>1558</v>
      </c>
      <c r="AI562" s="362"/>
      <c r="AJ562" s="362"/>
      <c r="AK562" s="362"/>
      <c r="AL562" s="362"/>
      <c r="AM562" s="362"/>
      <c r="AN562" s="361"/>
      <c r="AO562" s="445" t="s">
        <v>9</v>
      </c>
      <c r="AP562" s="445" t="s">
        <v>9</v>
      </c>
      <c r="AQ562" s="445" t="s">
        <v>9</v>
      </c>
    </row>
    <row r="563" spans="1:43" ht="29" hidden="1" x14ac:dyDescent="0.35">
      <c r="A563" s="362">
        <v>561</v>
      </c>
      <c r="B563" s="362" t="s">
        <v>1787</v>
      </c>
      <c r="C563" s="362" t="s">
        <v>2</v>
      </c>
      <c r="D563" s="368">
        <v>45454</v>
      </c>
      <c r="E563" s="368"/>
      <c r="F563" s="368"/>
      <c r="G563" s="368"/>
      <c r="H563" s="362" t="s">
        <v>73</v>
      </c>
      <c r="I563" s="362" t="s">
        <v>90</v>
      </c>
      <c r="J563" s="361" t="s">
        <v>1788</v>
      </c>
      <c r="K563" s="362"/>
      <c r="L563" s="362" t="s">
        <v>186</v>
      </c>
      <c r="M563" s="362" t="s">
        <v>9</v>
      </c>
      <c r="N563" s="362" t="s">
        <v>90</v>
      </c>
      <c r="O563" s="362" t="s">
        <v>90</v>
      </c>
      <c r="P563" s="482" t="s">
        <v>1539</v>
      </c>
      <c r="Q563" s="362"/>
      <c r="R563" s="362"/>
      <c r="S563" s="362"/>
      <c r="T563" s="362"/>
      <c r="U563" s="362"/>
      <c r="V563" s="362"/>
      <c r="W563" s="362"/>
      <c r="X563" s="362"/>
      <c r="Y563" s="362"/>
      <c r="Z563" s="362"/>
      <c r="AA563" s="366"/>
      <c r="AB563" s="362"/>
      <c r="AC563" s="362" t="s">
        <v>13</v>
      </c>
      <c r="AD563" s="362" t="s">
        <v>8</v>
      </c>
      <c r="AE563" s="362" t="s">
        <v>39</v>
      </c>
      <c r="AF563" s="362" t="s">
        <v>1539</v>
      </c>
      <c r="AG563" s="362" t="b">
        <v>0</v>
      </c>
      <c r="AH563" s="362"/>
      <c r="AI563" s="362"/>
      <c r="AJ563" s="362"/>
      <c r="AK563" s="362"/>
      <c r="AL563" s="362"/>
      <c r="AM563" s="368">
        <v>45923</v>
      </c>
      <c r="AN563" s="361" t="s">
        <v>680</v>
      </c>
      <c r="AO563" s="445" t="s">
        <v>539</v>
      </c>
      <c r="AP563" s="445" t="s">
        <v>5841</v>
      </c>
      <c r="AQ563" s="445" t="s">
        <v>5840</v>
      </c>
    </row>
    <row r="564" spans="1:43" ht="29" hidden="1" x14ac:dyDescent="0.35">
      <c r="A564" s="362">
        <v>562</v>
      </c>
      <c r="B564" s="362" t="s">
        <v>1789</v>
      </c>
      <c r="C564" s="362" t="s">
        <v>2</v>
      </c>
      <c r="D564" s="368">
        <v>45139</v>
      </c>
      <c r="E564" s="368"/>
      <c r="F564" s="368"/>
      <c r="G564" s="368"/>
      <c r="H564" s="362" t="s">
        <v>77</v>
      </c>
      <c r="I564" s="362" t="s">
        <v>1546</v>
      </c>
      <c r="J564" s="361" t="s">
        <v>1763</v>
      </c>
      <c r="K564" s="362"/>
      <c r="L564" s="362" t="s">
        <v>1689</v>
      </c>
      <c r="M564" s="362" t="s">
        <v>1548</v>
      </c>
      <c r="N564" s="362" t="s">
        <v>90</v>
      </c>
      <c r="O564" s="362" t="s">
        <v>90</v>
      </c>
      <c r="P564" s="482" t="s">
        <v>1764</v>
      </c>
      <c r="Q564" s="362"/>
      <c r="R564" s="362"/>
      <c r="S564" s="362"/>
      <c r="T564" s="362"/>
      <c r="U564" s="362"/>
      <c r="V564" s="362"/>
      <c r="W564" s="362"/>
      <c r="X564" s="362"/>
      <c r="Y564" s="362"/>
      <c r="Z564" s="362"/>
      <c r="AA564" s="366"/>
      <c r="AB564" s="362"/>
      <c r="AC564" s="362" t="s">
        <v>21</v>
      </c>
      <c r="AD564" s="362" t="s">
        <v>8</v>
      </c>
      <c r="AE564" s="362"/>
      <c r="AF564" s="362"/>
      <c r="AG564" s="362"/>
      <c r="AH564" s="362"/>
      <c r="AI564" s="362"/>
      <c r="AJ564" s="362"/>
      <c r="AK564" s="362"/>
      <c r="AL564" s="362"/>
      <c r="AM564" s="368">
        <v>45924</v>
      </c>
      <c r="AN564" s="361" t="s">
        <v>680</v>
      </c>
      <c r="AO564" s="445" t="s">
        <v>539</v>
      </c>
      <c r="AP564" s="445" t="s">
        <v>5841</v>
      </c>
      <c r="AQ564" s="445" t="s">
        <v>5840</v>
      </c>
    </row>
    <row r="565" spans="1:43" ht="29" hidden="1" x14ac:dyDescent="0.35">
      <c r="A565" s="362">
        <v>563</v>
      </c>
      <c r="B565" s="362" t="s">
        <v>1790</v>
      </c>
      <c r="C565" s="362" t="s">
        <v>2</v>
      </c>
      <c r="D565" s="368">
        <v>45454</v>
      </c>
      <c r="E565" s="368"/>
      <c r="F565" s="368"/>
      <c r="G565" s="368"/>
      <c r="H565" s="362" t="s">
        <v>73</v>
      </c>
      <c r="I565" s="362" t="s">
        <v>90</v>
      </c>
      <c r="J565" s="361" t="s">
        <v>1791</v>
      </c>
      <c r="K565" s="362"/>
      <c r="L565" s="362" t="s">
        <v>186</v>
      </c>
      <c r="M565" s="362" t="s">
        <v>9</v>
      </c>
      <c r="N565" s="362" t="s">
        <v>90</v>
      </c>
      <c r="O565" s="362" t="s">
        <v>90</v>
      </c>
      <c r="P565" s="482" t="s">
        <v>6507</v>
      </c>
      <c r="Q565" s="362"/>
      <c r="R565" s="362"/>
      <c r="S565" s="362"/>
      <c r="T565" s="362"/>
      <c r="U565" s="362"/>
      <c r="V565" s="362"/>
      <c r="W565" s="362"/>
      <c r="X565" s="362"/>
      <c r="Y565" s="362"/>
      <c r="Z565" s="362"/>
      <c r="AA565" s="366"/>
      <c r="AB565" s="362"/>
      <c r="AC565" s="362" t="s">
        <v>13</v>
      </c>
      <c r="AD565" s="362" t="s">
        <v>40</v>
      </c>
      <c r="AE565" s="362" t="s">
        <v>101</v>
      </c>
      <c r="AF565" s="362" t="s">
        <v>6507</v>
      </c>
      <c r="AG565" s="362" t="b">
        <v>0</v>
      </c>
      <c r="AH565" s="362"/>
      <c r="AI565" s="362"/>
      <c r="AJ565" s="362"/>
      <c r="AK565" s="362"/>
      <c r="AL565" s="362"/>
      <c r="AM565" s="362"/>
      <c r="AN565" s="361"/>
      <c r="AO565" s="445" t="s">
        <v>9</v>
      </c>
      <c r="AP565" s="445" t="s">
        <v>9</v>
      </c>
      <c r="AQ565" s="445" t="s">
        <v>9</v>
      </c>
    </row>
    <row r="566" spans="1:43" ht="72.5" hidden="1" x14ac:dyDescent="0.35">
      <c r="A566" s="362">
        <v>564</v>
      </c>
      <c r="B566" s="362" t="s">
        <v>1792</v>
      </c>
      <c r="C566" s="362" t="s">
        <v>2</v>
      </c>
      <c r="D566" s="368">
        <v>45454</v>
      </c>
      <c r="E566" s="368"/>
      <c r="F566" s="368"/>
      <c r="G566" s="368"/>
      <c r="H566" s="362" t="s">
        <v>57</v>
      </c>
      <c r="I566" s="362" t="s">
        <v>73</v>
      </c>
      <c r="J566" s="361" t="s">
        <v>1793</v>
      </c>
      <c r="K566" s="362"/>
      <c r="L566" s="362" t="s">
        <v>186</v>
      </c>
      <c r="M566" s="362" t="s">
        <v>9</v>
      </c>
      <c r="N566" s="362" t="s">
        <v>90</v>
      </c>
      <c r="O566" s="362" t="s">
        <v>90</v>
      </c>
      <c r="P566" s="482" t="s">
        <v>6508</v>
      </c>
      <c r="Q566" s="362"/>
      <c r="R566" s="362"/>
      <c r="S566" s="362"/>
      <c r="T566" s="362"/>
      <c r="U566" s="362"/>
      <c r="V566" s="362"/>
      <c r="W566" s="362"/>
      <c r="X566" s="362"/>
      <c r="Y566" s="362"/>
      <c r="Z566" s="362"/>
      <c r="AA566" s="366"/>
      <c r="AB566" s="362"/>
      <c r="AC566" s="362" t="s">
        <v>14</v>
      </c>
      <c r="AD566" s="362" t="s">
        <v>8</v>
      </c>
      <c r="AE566" s="362"/>
      <c r="AF566" s="362"/>
      <c r="AG566" s="362"/>
      <c r="AH566" s="362"/>
      <c r="AI566" s="362"/>
      <c r="AJ566" s="362"/>
      <c r="AK566" s="362"/>
      <c r="AL566" s="362"/>
      <c r="AM566" s="368">
        <v>45962</v>
      </c>
      <c r="AN566" s="361" t="s">
        <v>680</v>
      </c>
      <c r="AO566" s="445" t="s">
        <v>8</v>
      </c>
      <c r="AP566" s="445" t="s">
        <v>5876</v>
      </c>
      <c r="AQ566" s="445" t="s">
        <v>9</v>
      </c>
    </row>
    <row r="567" spans="1:43" ht="29" hidden="1" x14ac:dyDescent="0.35">
      <c r="A567" s="362">
        <v>565</v>
      </c>
      <c r="B567" s="362" t="s">
        <v>1795</v>
      </c>
      <c r="C567" s="362" t="s">
        <v>2</v>
      </c>
      <c r="D567" s="368">
        <v>45454</v>
      </c>
      <c r="E567" s="368"/>
      <c r="F567" s="368"/>
      <c r="G567" s="368"/>
      <c r="H567" s="362" t="s">
        <v>73</v>
      </c>
      <c r="I567" s="362" t="s">
        <v>90</v>
      </c>
      <c r="J567" s="361" t="s">
        <v>1796</v>
      </c>
      <c r="K567" s="362"/>
      <c r="L567" s="362" t="s">
        <v>186</v>
      </c>
      <c r="M567" s="362" t="s">
        <v>9</v>
      </c>
      <c r="N567" s="362" t="s">
        <v>90</v>
      </c>
      <c r="O567" s="362" t="s">
        <v>90</v>
      </c>
      <c r="P567" s="482" t="s">
        <v>6509</v>
      </c>
      <c r="Q567" s="362"/>
      <c r="R567" s="362"/>
      <c r="S567" s="362"/>
      <c r="T567" s="362"/>
      <c r="U567" s="362"/>
      <c r="V567" s="362"/>
      <c r="W567" s="362"/>
      <c r="X567" s="362"/>
      <c r="Y567" s="362"/>
      <c r="Z567" s="362"/>
      <c r="AA567" s="366"/>
      <c r="AB567" s="362"/>
      <c r="AC567" s="362" t="s">
        <v>13</v>
      </c>
      <c r="AD567" s="362" t="s">
        <v>40</v>
      </c>
      <c r="AE567" s="362" t="s">
        <v>39</v>
      </c>
      <c r="AF567" s="362" t="s">
        <v>6509</v>
      </c>
      <c r="AG567" s="362" t="b">
        <v>0</v>
      </c>
      <c r="AH567" s="362"/>
      <c r="AI567" s="362"/>
      <c r="AJ567" s="362"/>
      <c r="AK567" s="362"/>
      <c r="AL567" s="362"/>
      <c r="AM567" s="362"/>
      <c r="AN567" s="361"/>
      <c r="AO567" s="445" t="s">
        <v>9</v>
      </c>
      <c r="AP567" s="445" t="s">
        <v>9</v>
      </c>
      <c r="AQ567" s="445" t="s">
        <v>9</v>
      </c>
    </row>
    <row r="568" spans="1:43" ht="29" hidden="1" x14ac:dyDescent="0.35">
      <c r="A568" s="362">
        <v>566</v>
      </c>
      <c r="B568" s="362" t="s">
        <v>1797</v>
      </c>
      <c r="C568" s="362" t="s">
        <v>2</v>
      </c>
      <c r="D568" s="368">
        <v>45454</v>
      </c>
      <c r="E568" s="368"/>
      <c r="F568" s="368"/>
      <c r="G568" s="368"/>
      <c r="H568" s="362" t="s">
        <v>73</v>
      </c>
      <c r="I568" s="362" t="s">
        <v>90</v>
      </c>
      <c r="J568" s="361" t="s">
        <v>1798</v>
      </c>
      <c r="K568" s="362"/>
      <c r="L568" s="362" t="s">
        <v>186</v>
      </c>
      <c r="M568" s="362" t="s">
        <v>9</v>
      </c>
      <c r="N568" s="362" t="s">
        <v>90</v>
      </c>
      <c r="O568" s="362" t="s">
        <v>90</v>
      </c>
      <c r="P568" s="482" t="s">
        <v>6509</v>
      </c>
      <c r="Q568" s="362"/>
      <c r="R568" s="362"/>
      <c r="S568" s="362"/>
      <c r="T568" s="362"/>
      <c r="U568" s="362"/>
      <c r="V568" s="362"/>
      <c r="W568" s="362"/>
      <c r="X568" s="362"/>
      <c r="Y568" s="362"/>
      <c r="Z568" s="362"/>
      <c r="AA568" s="366"/>
      <c r="AB568" s="362"/>
      <c r="AC568" s="362" t="s">
        <v>13</v>
      </c>
      <c r="AD568" s="362" t="s">
        <v>40</v>
      </c>
      <c r="AE568" s="362" t="s">
        <v>39</v>
      </c>
      <c r="AF568" s="362" t="s">
        <v>6509</v>
      </c>
      <c r="AG568" s="362" t="b">
        <v>0</v>
      </c>
      <c r="AH568" s="362"/>
      <c r="AI568" s="362"/>
      <c r="AJ568" s="362"/>
      <c r="AK568" s="362"/>
      <c r="AL568" s="362"/>
      <c r="AM568" s="362"/>
      <c r="AN568" s="361"/>
      <c r="AO568" s="445" t="s">
        <v>9</v>
      </c>
      <c r="AP568" s="445" t="s">
        <v>9</v>
      </c>
      <c r="AQ568" s="445" t="s">
        <v>9</v>
      </c>
    </row>
    <row r="569" spans="1:43" ht="29" hidden="1" x14ac:dyDescent="0.35">
      <c r="A569" s="362">
        <v>567</v>
      </c>
      <c r="B569" s="362" t="s">
        <v>1799</v>
      </c>
      <c r="C569" s="362" t="s">
        <v>2</v>
      </c>
      <c r="D569" s="368">
        <v>45454</v>
      </c>
      <c r="E569" s="368"/>
      <c r="F569" s="368"/>
      <c r="G569" s="368"/>
      <c r="H569" s="362" t="s">
        <v>73</v>
      </c>
      <c r="I569" s="362" t="s">
        <v>90</v>
      </c>
      <c r="J569" s="361" t="s">
        <v>1800</v>
      </c>
      <c r="K569" s="362"/>
      <c r="L569" s="362" t="s">
        <v>186</v>
      </c>
      <c r="M569" s="362" t="s">
        <v>9</v>
      </c>
      <c r="N569" s="362" t="s">
        <v>90</v>
      </c>
      <c r="O569" s="362" t="s">
        <v>90</v>
      </c>
      <c r="P569" s="482" t="s">
        <v>1539</v>
      </c>
      <c r="Q569" s="362"/>
      <c r="R569" s="362"/>
      <c r="S569" s="362"/>
      <c r="T569" s="362"/>
      <c r="U569" s="362"/>
      <c r="V569" s="362"/>
      <c r="W569" s="362"/>
      <c r="X569" s="362"/>
      <c r="Y569" s="362"/>
      <c r="Z569" s="362"/>
      <c r="AA569" s="366"/>
      <c r="AB569" s="362"/>
      <c r="AC569" s="362" t="s">
        <v>13</v>
      </c>
      <c r="AD569" s="362" t="s">
        <v>8</v>
      </c>
      <c r="AE569" s="362" t="s">
        <v>39</v>
      </c>
      <c r="AF569" s="362" t="s">
        <v>1539</v>
      </c>
      <c r="AG569" s="362" t="b">
        <v>0</v>
      </c>
      <c r="AH569" s="362"/>
      <c r="AI569" s="362"/>
      <c r="AJ569" s="362"/>
      <c r="AK569" s="362"/>
      <c r="AL569" s="362"/>
      <c r="AM569" s="368">
        <v>45923</v>
      </c>
      <c r="AN569" s="361" t="s">
        <v>680</v>
      </c>
      <c r="AO569" s="445" t="s">
        <v>539</v>
      </c>
      <c r="AP569" s="445" t="s">
        <v>5841</v>
      </c>
      <c r="AQ569" s="445" t="s">
        <v>5840</v>
      </c>
    </row>
    <row r="570" spans="1:43" ht="29" hidden="1" x14ac:dyDescent="0.35">
      <c r="A570" s="362">
        <v>568</v>
      </c>
      <c r="B570" s="362" t="s">
        <v>1801</v>
      </c>
      <c r="C570" s="362" t="s">
        <v>2</v>
      </c>
      <c r="D570" s="368">
        <v>45454</v>
      </c>
      <c r="E570" s="368"/>
      <c r="F570" s="368"/>
      <c r="G570" s="368"/>
      <c r="H570" s="362" t="s">
        <v>73</v>
      </c>
      <c r="I570" s="362" t="s">
        <v>90</v>
      </c>
      <c r="J570" s="361" t="s">
        <v>1802</v>
      </c>
      <c r="K570" s="362"/>
      <c r="L570" s="362" t="s">
        <v>186</v>
      </c>
      <c r="M570" s="362" t="s">
        <v>9</v>
      </c>
      <c r="N570" s="362" t="s">
        <v>90</v>
      </c>
      <c r="O570" s="362" t="s">
        <v>90</v>
      </c>
      <c r="P570" s="482" t="s">
        <v>1539</v>
      </c>
      <c r="Q570" s="362"/>
      <c r="R570" s="362"/>
      <c r="S570" s="362"/>
      <c r="T570" s="362"/>
      <c r="U570" s="362"/>
      <c r="V570" s="362"/>
      <c r="W570" s="362"/>
      <c r="X570" s="362"/>
      <c r="Y570" s="362"/>
      <c r="Z570" s="362"/>
      <c r="AA570" s="366"/>
      <c r="AB570" s="362"/>
      <c r="AC570" s="362" t="s">
        <v>13</v>
      </c>
      <c r="AD570" s="362" t="s">
        <v>8</v>
      </c>
      <c r="AE570" s="362" t="s">
        <v>39</v>
      </c>
      <c r="AF570" s="362" t="s">
        <v>1539</v>
      </c>
      <c r="AG570" s="362" t="b">
        <v>0</v>
      </c>
      <c r="AH570" s="362"/>
      <c r="AI570" s="362"/>
      <c r="AJ570" s="362"/>
      <c r="AK570" s="362"/>
      <c r="AL570" s="362"/>
      <c r="AM570" s="368">
        <v>45923</v>
      </c>
      <c r="AN570" s="361" t="s">
        <v>680</v>
      </c>
      <c r="AO570" s="445" t="s">
        <v>539</v>
      </c>
      <c r="AP570" s="445" t="s">
        <v>5841</v>
      </c>
      <c r="AQ570" s="445" t="s">
        <v>5840</v>
      </c>
    </row>
    <row r="571" spans="1:43" ht="29" hidden="1" x14ac:dyDescent="0.35">
      <c r="A571" s="362">
        <v>569</v>
      </c>
      <c r="B571" s="362" t="s">
        <v>1803</v>
      </c>
      <c r="C571" s="362" t="s">
        <v>2</v>
      </c>
      <c r="D571" s="368">
        <v>45454</v>
      </c>
      <c r="E571" s="368"/>
      <c r="F571" s="368"/>
      <c r="G571" s="368"/>
      <c r="H571" s="362" t="s">
        <v>73</v>
      </c>
      <c r="I571" s="362" t="s">
        <v>90</v>
      </c>
      <c r="J571" s="361" t="s">
        <v>1804</v>
      </c>
      <c r="K571" s="362"/>
      <c r="L571" s="362" t="s">
        <v>186</v>
      </c>
      <c r="M571" s="362" t="s">
        <v>9</v>
      </c>
      <c r="N571" s="362" t="s">
        <v>90</v>
      </c>
      <c r="O571" s="362" t="s">
        <v>90</v>
      </c>
      <c r="P571" s="482" t="s">
        <v>1539</v>
      </c>
      <c r="Q571" s="362"/>
      <c r="R571" s="362"/>
      <c r="S571" s="362"/>
      <c r="T571" s="362"/>
      <c r="U571" s="362"/>
      <c r="V571" s="362"/>
      <c r="W571" s="362"/>
      <c r="X571" s="362"/>
      <c r="Y571" s="362"/>
      <c r="Z571" s="362"/>
      <c r="AA571" s="366"/>
      <c r="AB571" s="362"/>
      <c r="AC571" s="362" t="s">
        <v>13</v>
      </c>
      <c r="AD571" s="362" t="s">
        <v>8</v>
      </c>
      <c r="AE571" s="362" t="s">
        <v>39</v>
      </c>
      <c r="AF571" s="362" t="s">
        <v>1539</v>
      </c>
      <c r="AG571" s="362" t="b">
        <v>0</v>
      </c>
      <c r="AH571" s="362"/>
      <c r="AI571" s="362"/>
      <c r="AJ571" s="362"/>
      <c r="AK571" s="362"/>
      <c r="AL571" s="362"/>
      <c r="AM571" s="368">
        <v>45923</v>
      </c>
      <c r="AN571" s="361" t="s">
        <v>680</v>
      </c>
      <c r="AO571" s="445" t="s">
        <v>539</v>
      </c>
      <c r="AP571" s="445" t="s">
        <v>5841</v>
      </c>
      <c r="AQ571" s="445" t="s">
        <v>5840</v>
      </c>
    </row>
    <row r="572" spans="1:43" ht="29" hidden="1" x14ac:dyDescent="0.35">
      <c r="A572" s="362">
        <v>570</v>
      </c>
      <c r="B572" s="362" t="s">
        <v>1805</v>
      </c>
      <c r="C572" s="362" t="s">
        <v>2</v>
      </c>
      <c r="D572" s="368">
        <v>45454</v>
      </c>
      <c r="E572" s="368"/>
      <c r="F572" s="368"/>
      <c r="G572" s="368"/>
      <c r="H572" s="362" t="s">
        <v>73</v>
      </c>
      <c r="I572" s="362" t="s">
        <v>90</v>
      </c>
      <c r="J572" s="361" t="s">
        <v>1806</v>
      </c>
      <c r="K572" s="362"/>
      <c r="L572" s="362" t="s">
        <v>186</v>
      </c>
      <c r="M572" s="362" t="s">
        <v>9</v>
      </c>
      <c r="N572" s="362" t="s">
        <v>90</v>
      </c>
      <c r="O572" s="362" t="s">
        <v>90</v>
      </c>
      <c r="P572" s="482" t="s">
        <v>6510</v>
      </c>
      <c r="Q572" s="362"/>
      <c r="R572" s="362"/>
      <c r="S572" s="362"/>
      <c r="T572" s="362"/>
      <c r="U572" s="362"/>
      <c r="V572" s="362"/>
      <c r="W572" s="362"/>
      <c r="X572" s="362"/>
      <c r="Y572" s="362"/>
      <c r="Z572" s="362"/>
      <c r="AA572" s="366"/>
      <c r="AB572" s="362"/>
      <c r="AC572" s="362" t="s">
        <v>13</v>
      </c>
      <c r="AD572" s="362" t="s">
        <v>40</v>
      </c>
      <c r="AE572" s="362" t="s">
        <v>39</v>
      </c>
      <c r="AF572" s="362" t="s">
        <v>6510</v>
      </c>
      <c r="AG572" s="362" t="b">
        <v>0</v>
      </c>
      <c r="AH572" s="362"/>
      <c r="AI572" s="362"/>
      <c r="AJ572" s="362"/>
      <c r="AK572" s="362"/>
      <c r="AL572" s="362"/>
      <c r="AM572" s="362"/>
      <c r="AN572" s="361"/>
      <c r="AO572" s="445" t="s">
        <v>9</v>
      </c>
      <c r="AP572" s="445" t="s">
        <v>9</v>
      </c>
      <c r="AQ572" s="445" t="s">
        <v>9</v>
      </c>
    </row>
    <row r="573" spans="1:43" ht="29" hidden="1" x14ac:dyDescent="0.35">
      <c r="A573" s="362">
        <v>571</v>
      </c>
      <c r="B573" s="362" t="s">
        <v>1807</v>
      </c>
      <c r="C573" s="362" t="s">
        <v>2</v>
      </c>
      <c r="D573" s="368">
        <v>45454</v>
      </c>
      <c r="E573" s="368"/>
      <c r="F573" s="368"/>
      <c r="G573" s="368"/>
      <c r="H573" s="362" t="s">
        <v>57</v>
      </c>
      <c r="I573" s="362" t="s">
        <v>73</v>
      </c>
      <c r="J573" s="361" t="s">
        <v>1808</v>
      </c>
      <c r="K573" s="362"/>
      <c r="L573" s="362" t="s">
        <v>186</v>
      </c>
      <c r="M573" s="362" t="s">
        <v>9</v>
      </c>
      <c r="N573" s="362" t="s">
        <v>90</v>
      </c>
      <c r="O573" s="362" t="s">
        <v>90</v>
      </c>
      <c r="P573" s="482" t="s">
        <v>6511</v>
      </c>
      <c r="Q573" s="362"/>
      <c r="R573" s="362"/>
      <c r="S573" s="362"/>
      <c r="T573" s="362"/>
      <c r="U573" s="362"/>
      <c r="V573" s="362"/>
      <c r="W573" s="362"/>
      <c r="X573" s="362"/>
      <c r="Y573" s="362"/>
      <c r="Z573" s="362"/>
      <c r="AA573" s="366"/>
      <c r="AB573" s="362"/>
      <c r="AC573" s="362" t="s">
        <v>14</v>
      </c>
      <c r="AD573" s="362" t="s">
        <v>40</v>
      </c>
      <c r="AE573" s="362"/>
      <c r="AF573" s="362"/>
      <c r="AG573" s="362"/>
      <c r="AH573" s="362"/>
      <c r="AI573" s="362"/>
      <c r="AJ573" s="362"/>
      <c r="AK573" s="362"/>
      <c r="AL573" s="362"/>
      <c r="AM573" s="362"/>
      <c r="AN573" s="361"/>
      <c r="AO573" s="445" t="s">
        <v>9</v>
      </c>
      <c r="AP573" s="445" t="s">
        <v>9</v>
      </c>
      <c r="AQ573" s="445" t="s">
        <v>9</v>
      </c>
    </row>
    <row r="574" spans="1:43" ht="29" hidden="1" x14ac:dyDescent="0.35">
      <c r="A574" s="362">
        <v>572</v>
      </c>
      <c r="B574" s="362" t="s">
        <v>1810</v>
      </c>
      <c r="C574" s="362" t="s">
        <v>2</v>
      </c>
      <c r="D574" s="368">
        <v>45454</v>
      </c>
      <c r="E574" s="368"/>
      <c r="F574" s="368"/>
      <c r="G574" s="368"/>
      <c r="H574" s="362" t="s">
        <v>73</v>
      </c>
      <c r="I574" s="362" t="s">
        <v>90</v>
      </c>
      <c r="J574" s="361" t="s">
        <v>1811</v>
      </c>
      <c r="K574" s="362"/>
      <c r="L574" s="362" t="s">
        <v>186</v>
      </c>
      <c r="M574" s="362" t="s">
        <v>9</v>
      </c>
      <c r="N574" s="362" t="s">
        <v>90</v>
      </c>
      <c r="O574" s="362" t="s">
        <v>90</v>
      </c>
      <c r="P574" s="482" t="s">
        <v>6512</v>
      </c>
      <c r="Q574" s="362"/>
      <c r="R574" s="362"/>
      <c r="S574" s="362"/>
      <c r="T574" s="362"/>
      <c r="U574" s="362"/>
      <c r="V574" s="362"/>
      <c r="W574" s="362"/>
      <c r="X574" s="362"/>
      <c r="Y574" s="362"/>
      <c r="Z574" s="362"/>
      <c r="AA574" s="366"/>
      <c r="AB574" s="362"/>
      <c r="AC574" s="362" t="s">
        <v>13</v>
      </c>
      <c r="AD574" s="362" t="s">
        <v>40</v>
      </c>
      <c r="AE574" s="362" t="s">
        <v>39</v>
      </c>
      <c r="AF574" s="362" t="s">
        <v>6512</v>
      </c>
      <c r="AG574" s="362" t="b">
        <v>0</v>
      </c>
      <c r="AH574" s="362"/>
      <c r="AI574" s="362"/>
      <c r="AJ574" s="362"/>
      <c r="AK574" s="362"/>
      <c r="AL574" s="362"/>
      <c r="AM574" s="362"/>
      <c r="AN574" s="361"/>
      <c r="AO574" s="445" t="s">
        <v>9</v>
      </c>
      <c r="AP574" s="445" t="s">
        <v>9</v>
      </c>
      <c r="AQ574" s="445" t="s">
        <v>9</v>
      </c>
    </row>
    <row r="575" spans="1:43" ht="43.5" hidden="1" x14ac:dyDescent="0.35">
      <c r="A575" s="362">
        <v>573</v>
      </c>
      <c r="B575" s="362" t="s">
        <v>1812</v>
      </c>
      <c r="C575" s="362" t="s">
        <v>2</v>
      </c>
      <c r="D575" s="368">
        <v>45139</v>
      </c>
      <c r="E575" s="368"/>
      <c r="F575" s="368"/>
      <c r="G575" s="368"/>
      <c r="H575" s="362" t="s">
        <v>77</v>
      </c>
      <c r="I575" s="362" t="s">
        <v>1546</v>
      </c>
      <c r="J575" s="361" t="s">
        <v>1813</v>
      </c>
      <c r="K575" s="362"/>
      <c r="L575" s="362" t="s">
        <v>1689</v>
      </c>
      <c r="M575" s="362" t="s">
        <v>1548</v>
      </c>
      <c r="N575" s="362" t="s">
        <v>90</v>
      </c>
      <c r="O575" s="362" t="s">
        <v>90</v>
      </c>
      <c r="P575" s="482" t="s">
        <v>1678</v>
      </c>
      <c r="Q575" s="362"/>
      <c r="R575" s="362"/>
      <c r="S575" s="362"/>
      <c r="T575" s="362"/>
      <c r="U575" s="362"/>
      <c r="V575" s="362"/>
      <c r="W575" s="362"/>
      <c r="X575" s="362"/>
      <c r="Y575" s="362"/>
      <c r="Z575" s="362"/>
      <c r="AA575" s="366"/>
      <c r="AB575" s="362"/>
      <c r="AC575" s="362" t="s">
        <v>21</v>
      </c>
      <c r="AD575" s="362" t="s">
        <v>8</v>
      </c>
      <c r="AE575" s="362"/>
      <c r="AF575" s="362"/>
      <c r="AG575" s="362"/>
      <c r="AH575" s="362"/>
      <c r="AI575" s="362"/>
      <c r="AJ575" s="362"/>
      <c r="AK575" s="362"/>
      <c r="AL575" s="362"/>
      <c r="AM575" s="368">
        <v>45924</v>
      </c>
      <c r="AN575" s="361" t="s">
        <v>1679</v>
      </c>
      <c r="AO575" s="445" t="s">
        <v>539</v>
      </c>
      <c r="AP575" s="445" t="s">
        <v>5841</v>
      </c>
      <c r="AQ575" s="445" t="s">
        <v>5840</v>
      </c>
    </row>
    <row r="576" spans="1:43" ht="29" hidden="1" x14ac:dyDescent="0.35">
      <c r="A576" s="362">
        <v>574</v>
      </c>
      <c r="B576" s="362" t="s">
        <v>1814</v>
      </c>
      <c r="C576" s="362" t="s">
        <v>2</v>
      </c>
      <c r="D576" s="368">
        <v>45454</v>
      </c>
      <c r="E576" s="368"/>
      <c r="F576" s="368"/>
      <c r="G576" s="368"/>
      <c r="H576" s="362" t="s">
        <v>73</v>
      </c>
      <c r="I576" s="362" t="s">
        <v>90</v>
      </c>
      <c r="J576" s="361" t="s">
        <v>1815</v>
      </c>
      <c r="K576" s="362"/>
      <c r="L576" s="362" t="s">
        <v>186</v>
      </c>
      <c r="M576" s="362" t="s">
        <v>9</v>
      </c>
      <c r="N576" s="362" t="s">
        <v>90</v>
      </c>
      <c r="O576" s="362" t="s">
        <v>90</v>
      </c>
      <c r="P576" s="482" t="s">
        <v>1539</v>
      </c>
      <c r="Q576" s="362"/>
      <c r="R576" s="362"/>
      <c r="S576" s="362"/>
      <c r="T576" s="362"/>
      <c r="U576" s="362"/>
      <c r="V576" s="362"/>
      <c r="W576" s="362"/>
      <c r="X576" s="362"/>
      <c r="Y576" s="362"/>
      <c r="Z576" s="362"/>
      <c r="AA576" s="366"/>
      <c r="AB576" s="362"/>
      <c r="AC576" s="362" t="s">
        <v>13</v>
      </c>
      <c r="AD576" s="362" t="s">
        <v>8</v>
      </c>
      <c r="AE576" s="362" t="s">
        <v>39</v>
      </c>
      <c r="AF576" s="362" t="s">
        <v>1539</v>
      </c>
      <c r="AG576" s="362" t="b">
        <v>0</v>
      </c>
      <c r="AH576" s="362"/>
      <c r="AI576" s="362"/>
      <c r="AJ576" s="362"/>
      <c r="AK576" s="362"/>
      <c r="AL576" s="362"/>
      <c r="AM576" s="368">
        <v>45923</v>
      </c>
      <c r="AN576" s="361" t="s">
        <v>680</v>
      </c>
      <c r="AO576" s="445" t="s">
        <v>539</v>
      </c>
      <c r="AP576" s="445" t="s">
        <v>5841</v>
      </c>
      <c r="AQ576" s="445" t="s">
        <v>5840</v>
      </c>
    </row>
    <row r="577" spans="1:44" ht="29" hidden="1" x14ac:dyDescent="0.35">
      <c r="A577" s="362">
        <v>575</v>
      </c>
      <c r="B577" s="362" t="s">
        <v>1816</v>
      </c>
      <c r="C577" s="362" t="s">
        <v>2</v>
      </c>
      <c r="D577" s="368">
        <v>45454</v>
      </c>
      <c r="E577" s="368"/>
      <c r="F577" s="368"/>
      <c r="G577" s="368"/>
      <c r="H577" s="362" t="s">
        <v>57</v>
      </c>
      <c r="I577" s="362" t="s">
        <v>73</v>
      </c>
      <c r="J577" s="361" t="s">
        <v>1817</v>
      </c>
      <c r="K577" s="362"/>
      <c r="L577" s="362" t="s">
        <v>186</v>
      </c>
      <c r="M577" s="362" t="s">
        <v>9</v>
      </c>
      <c r="N577" s="362" t="s">
        <v>90</v>
      </c>
      <c r="O577" s="362" t="s">
        <v>90</v>
      </c>
      <c r="P577" s="482" t="s">
        <v>6513</v>
      </c>
      <c r="Q577" s="362"/>
      <c r="R577" s="362"/>
      <c r="S577" s="362"/>
      <c r="T577" s="362"/>
      <c r="U577" s="362"/>
      <c r="V577" s="362"/>
      <c r="W577" s="362"/>
      <c r="X577" s="362"/>
      <c r="Y577" s="362"/>
      <c r="Z577" s="362"/>
      <c r="AA577" s="366"/>
      <c r="AB577" s="362"/>
      <c r="AC577" s="362" t="s">
        <v>14</v>
      </c>
      <c r="AD577" s="362" t="s">
        <v>40</v>
      </c>
      <c r="AE577" s="362"/>
      <c r="AF577" s="362"/>
      <c r="AG577" s="362"/>
      <c r="AH577" s="362"/>
      <c r="AI577" s="362"/>
      <c r="AJ577" s="362"/>
      <c r="AK577" s="362"/>
      <c r="AL577" s="362"/>
      <c r="AM577" s="362"/>
      <c r="AN577" s="361"/>
      <c r="AO577" s="445" t="s">
        <v>9</v>
      </c>
      <c r="AP577" s="445" t="s">
        <v>9</v>
      </c>
      <c r="AQ577" s="445" t="s">
        <v>9</v>
      </c>
    </row>
    <row r="578" spans="1:44" ht="43.5" hidden="1" x14ac:dyDescent="0.35">
      <c r="A578" s="362">
        <v>576</v>
      </c>
      <c r="B578" s="362" t="s">
        <v>1818</v>
      </c>
      <c r="C578" s="362" t="s">
        <v>2</v>
      </c>
      <c r="D578" s="368">
        <v>45454</v>
      </c>
      <c r="E578" s="368"/>
      <c r="F578" s="368"/>
      <c r="G578" s="368"/>
      <c r="H578" s="362" t="s">
        <v>57</v>
      </c>
      <c r="I578" s="362" t="s">
        <v>73</v>
      </c>
      <c r="J578" s="361" t="s">
        <v>1819</v>
      </c>
      <c r="K578" s="362"/>
      <c r="L578" s="362" t="s">
        <v>186</v>
      </c>
      <c r="M578" s="362" t="s">
        <v>9</v>
      </c>
      <c r="N578" s="362" t="s">
        <v>90</v>
      </c>
      <c r="O578" s="362" t="s">
        <v>90</v>
      </c>
      <c r="P578" s="482" t="s">
        <v>6514</v>
      </c>
      <c r="Q578" s="362"/>
      <c r="R578" s="362"/>
      <c r="S578" s="362"/>
      <c r="T578" s="362"/>
      <c r="U578" s="362"/>
      <c r="V578" s="362"/>
      <c r="W578" s="362"/>
      <c r="X578" s="362"/>
      <c r="Y578" s="362"/>
      <c r="Z578" s="362"/>
      <c r="AA578" s="366"/>
      <c r="AB578" s="362"/>
      <c r="AC578" s="362" t="s">
        <v>14</v>
      </c>
      <c r="AD578" s="362" t="s">
        <v>40</v>
      </c>
      <c r="AE578" s="362"/>
      <c r="AF578" s="362"/>
      <c r="AG578" s="362"/>
      <c r="AH578" s="362"/>
      <c r="AI578" s="362"/>
      <c r="AJ578" s="362"/>
      <c r="AK578" s="362"/>
      <c r="AL578" s="362"/>
      <c r="AM578" s="362"/>
      <c r="AN578" s="361"/>
      <c r="AO578" s="445" t="s">
        <v>9</v>
      </c>
      <c r="AP578" s="445" t="s">
        <v>9</v>
      </c>
      <c r="AQ578" s="445" t="s">
        <v>9</v>
      </c>
    </row>
    <row r="579" spans="1:44" ht="29" hidden="1" x14ac:dyDescent="0.35">
      <c r="A579" s="362">
        <v>577</v>
      </c>
      <c r="B579" s="362" t="s">
        <v>1820</v>
      </c>
      <c r="C579" s="362" t="s">
        <v>2</v>
      </c>
      <c r="D579" s="368">
        <v>45457</v>
      </c>
      <c r="E579" s="368"/>
      <c r="F579" s="368"/>
      <c r="G579" s="368"/>
      <c r="H579" s="362" t="s">
        <v>79</v>
      </c>
      <c r="I579" s="362" t="s">
        <v>90</v>
      </c>
      <c r="J579" s="361" t="s">
        <v>1821</v>
      </c>
      <c r="K579" s="362"/>
      <c r="L579" s="362" t="s">
        <v>186</v>
      </c>
      <c r="M579" s="362" t="s">
        <v>9</v>
      </c>
      <c r="N579" s="362" t="s">
        <v>90</v>
      </c>
      <c r="O579" s="362" t="s">
        <v>90</v>
      </c>
      <c r="P579" s="482" t="s">
        <v>1743</v>
      </c>
      <c r="Q579" s="362"/>
      <c r="R579" s="362"/>
      <c r="S579" s="362"/>
      <c r="T579" s="362"/>
      <c r="U579" s="362"/>
      <c r="V579" s="362"/>
      <c r="W579" s="362"/>
      <c r="X579" s="362"/>
      <c r="Y579" s="362"/>
      <c r="Z579" s="362"/>
      <c r="AA579" s="366"/>
      <c r="AB579" s="362"/>
      <c r="AC579" s="362" t="s">
        <v>34</v>
      </c>
      <c r="AD579" s="362" t="s">
        <v>8</v>
      </c>
      <c r="AE579" s="362" t="s">
        <v>39</v>
      </c>
      <c r="AF579" s="362" t="s">
        <v>1743</v>
      </c>
      <c r="AG579" s="362" t="b">
        <v>0</v>
      </c>
      <c r="AH579" s="362"/>
      <c r="AI579" s="362"/>
      <c r="AJ579" s="362"/>
      <c r="AK579" s="362"/>
      <c r="AL579" s="362"/>
      <c r="AM579" s="362"/>
      <c r="AN579" s="361" t="s">
        <v>1158</v>
      </c>
      <c r="AO579" s="445" t="s">
        <v>539</v>
      </c>
      <c r="AP579" s="445" t="s">
        <v>5841</v>
      </c>
      <c r="AQ579" s="445" t="s">
        <v>5840</v>
      </c>
    </row>
    <row r="580" spans="1:44" ht="29" hidden="1" x14ac:dyDescent="0.35">
      <c r="A580" s="362">
        <v>578</v>
      </c>
      <c r="B580" s="362" t="s">
        <v>1822</v>
      </c>
      <c r="C580" s="362" t="s">
        <v>2</v>
      </c>
      <c r="D580" s="368">
        <v>45457</v>
      </c>
      <c r="E580" s="368"/>
      <c r="F580" s="368"/>
      <c r="G580" s="368"/>
      <c r="H580" s="362" t="s">
        <v>79</v>
      </c>
      <c r="I580" s="362" t="s">
        <v>90</v>
      </c>
      <c r="J580" s="361" t="s">
        <v>1823</v>
      </c>
      <c r="K580" s="362"/>
      <c r="L580" s="362" t="s">
        <v>186</v>
      </c>
      <c r="M580" s="362" t="s">
        <v>9</v>
      </c>
      <c r="N580" s="362" t="s">
        <v>90</v>
      </c>
      <c r="O580" s="362" t="s">
        <v>90</v>
      </c>
      <c r="P580" s="482" t="s">
        <v>1539</v>
      </c>
      <c r="Q580" s="362"/>
      <c r="R580" s="362"/>
      <c r="S580" s="362"/>
      <c r="T580" s="362"/>
      <c r="U580" s="362"/>
      <c r="V580" s="362"/>
      <c r="W580" s="362"/>
      <c r="X580" s="362"/>
      <c r="Y580" s="362"/>
      <c r="Z580" s="362"/>
      <c r="AA580" s="366"/>
      <c r="AB580" s="362"/>
      <c r="AC580" s="362" t="s">
        <v>34</v>
      </c>
      <c r="AD580" s="362" t="s">
        <v>8</v>
      </c>
      <c r="AE580" s="362" t="s">
        <v>39</v>
      </c>
      <c r="AF580" s="362" t="s">
        <v>1539</v>
      </c>
      <c r="AG580" s="362" t="b">
        <v>0</v>
      </c>
      <c r="AH580" s="362"/>
      <c r="AI580" s="362"/>
      <c r="AJ580" s="362"/>
      <c r="AK580" s="362"/>
      <c r="AL580" s="362"/>
      <c r="AM580" s="368">
        <v>45923</v>
      </c>
      <c r="AN580" s="361" t="s">
        <v>680</v>
      </c>
      <c r="AO580" s="445" t="s">
        <v>539</v>
      </c>
      <c r="AP580" s="445" t="s">
        <v>5841</v>
      </c>
      <c r="AQ580" s="445" t="s">
        <v>5840</v>
      </c>
    </row>
    <row r="581" spans="1:44" ht="43.5" hidden="1" x14ac:dyDescent="0.35">
      <c r="A581" s="362">
        <v>579</v>
      </c>
      <c r="B581" s="362" t="s">
        <v>1824</v>
      </c>
      <c r="C581" s="362" t="s">
        <v>2</v>
      </c>
      <c r="D581" s="368">
        <v>45457</v>
      </c>
      <c r="E581" s="368"/>
      <c r="F581" s="368"/>
      <c r="G581" s="368"/>
      <c r="H581" s="362" t="s">
        <v>79</v>
      </c>
      <c r="I581" s="362" t="s">
        <v>90</v>
      </c>
      <c r="J581" s="361" t="s">
        <v>1825</v>
      </c>
      <c r="K581" s="362"/>
      <c r="L581" s="362" t="s">
        <v>186</v>
      </c>
      <c r="M581" s="362" t="s">
        <v>9</v>
      </c>
      <c r="N581" s="362" t="s">
        <v>90</v>
      </c>
      <c r="O581" s="362" t="s">
        <v>90</v>
      </c>
      <c r="P581" s="482" t="s">
        <v>1539</v>
      </c>
      <c r="Q581" s="362"/>
      <c r="R581" s="362"/>
      <c r="S581" s="362"/>
      <c r="T581" s="362"/>
      <c r="U581" s="362"/>
      <c r="V581" s="362"/>
      <c r="W581" s="362"/>
      <c r="X581" s="362"/>
      <c r="Y581" s="362"/>
      <c r="Z581" s="362"/>
      <c r="AA581" s="366"/>
      <c r="AB581" s="362"/>
      <c r="AC581" s="362" t="s">
        <v>34</v>
      </c>
      <c r="AD581" s="362" t="s">
        <v>8</v>
      </c>
      <c r="AE581" s="362" t="s">
        <v>39</v>
      </c>
      <c r="AF581" s="362" t="s">
        <v>1539</v>
      </c>
      <c r="AG581" s="362" t="b">
        <v>0</v>
      </c>
      <c r="AH581" s="362"/>
      <c r="AI581" s="362"/>
      <c r="AJ581" s="362"/>
      <c r="AK581" s="362"/>
      <c r="AL581" s="362"/>
      <c r="AM581" s="368">
        <v>45923</v>
      </c>
      <c r="AN581" s="361" t="s">
        <v>680</v>
      </c>
      <c r="AO581" s="445" t="s">
        <v>539</v>
      </c>
      <c r="AP581" s="445" t="s">
        <v>5841</v>
      </c>
      <c r="AQ581" s="445" t="s">
        <v>5840</v>
      </c>
    </row>
    <row r="582" spans="1:44" ht="29" hidden="1" x14ac:dyDescent="0.35">
      <c r="A582" s="362">
        <v>580</v>
      </c>
      <c r="B582" s="362" t="s">
        <v>1826</v>
      </c>
      <c r="C582" s="362" t="s">
        <v>2</v>
      </c>
      <c r="D582" s="368">
        <v>45457</v>
      </c>
      <c r="E582" s="368"/>
      <c r="F582" s="368"/>
      <c r="G582" s="368"/>
      <c r="H582" s="362" t="s">
        <v>79</v>
      </c>
      <c r="I582" s="362" t="s">
        <v>90</v>
      </c>
      <c r="J582" s="361" t="s">
        <v>1827</v>
      </c>
      <c r="K582" s="362"/>
      <c r="L582" s="362" t="s">
        <v>186</v>
      </c>
      <c r="M582" s="362" t="s">
        <v>9</v>
      </c>
      <c r="N582" s="362" t="s">
        <v>90</v>
      </c>
      <c r="O582" s="362" t="s">
        <v>90</v>
      </c>
      <c r="P582" s="482" t="s">
        <v>1743</v>
      </c>
      <c r="Q582" s="362"/>
      <c r="R582" s="362"/>
      <c r="S582" s="362"/>
      <c r="T582" s="362"/>
      <c r="U582" s="362"/>
      <c r="V582" s="362"/>
      <c r="W582" s="362"/>
      <c r="X582" s="362"/>
      <c r="Y582" s="362"/>
      <c r="Z582" s="362"/>
      <c r="AA582" s="366"/>
      <c r="AB582" s="362"/>
      <c r="AC582" s="362" t="s">
        <v>34</v>
      </c>
      <c r="AD582" s="362" t="s">
        <v>8</v>
      </c>
      <c r="AE582" s="362" t="s">
        <v>39</v>
      </c>
      <c r="AF582" s="362" t="s">
        <v>1743</v>
      </c>
      <c r="AG582" s="362" t="b">
        <v>0</v>
      </c>
      <c r="AH582" s="362"/>
      <c r="AI582" s="362"/>
      <c r="AJ582" s="362"/>
      <c r="AK582" s="362"/>
      <c r="AL582" s="362"/>
      <c r="AM582" s="362"/>
      <c r="AN582" s="361" t="s">
        <v>1158</v>
      </c>
      <c r="AO582" s="445" t="s">
        <v>539</v>
      </c>
      <c r="AP582" s="445" t="s">
        <v>5841</v>
      </c>
      <c r="AQ582" s="445" t="s">
        <v>5840</v>
      </c>
    </row>
    <row r="583" spans="1:44" ht="29" hidden="1" x14ac:dyDescent="0.35">
      <c r="A583" s="362">
        <v>581</v>
      </c>
      <c r="B583" s="362" t="s">
        <v>1828</v>
      </c>
      <c r="C583" s="362" t="s">
        <v>2</v>
      </c>
      <c r="D583" s="368">
        <v>45457</v>
      </c>
      <c r="E583" s="368"/>
      <c r="F583" s="368"/>
      <c r="G583" s="368"/>
      <c r="H583" s="362" t="s">
        <v>79</v>
      </c>
      <c r="I583" s="362" t="s">
        <v>90</v>
      </c>
      <c r="J583" s="361" t="s">
        <v>1829</v>
      </c>
      <c r="K583" s="362"/>
      <c r="L583" s="362" t="s">
        <v>186</v>
      </c>
      <c r="M583" s="362" t="s">
        <v>9</v>
      </c>
      <c r="N583" s="362" t="s">
        <v>90</v>
      </c>
      <c r="O583" s="362" t="s">
        <v>90</v>
      </c>
      <c r="P583" s="482" t="s">
        <v>1539</v>
      </c>
      <c r="Q583" s="362"/>
      <c r="R583" s="362"/>
      <c r="S583" s="362"/>
      <c r="T583" s="362"/>
      <c r="U583" s="362"/>
      <c r="V583" s="362"/>
      <c r="W583" s="362"/>
      <c r="X583" s="362"/>
      <c r="Y583" s="362"/>
      <c r="Z583" s="362"/>
      <c r="AA583" s="366"/>
      <c r="AB583" s="362"/>
      <c r="AC583" s="362" t="s">
        <v>34</v>
      </c>
      <c r="AD583" s="362" t="s">
        <v>8</v>
      </c>
      <c r="AE583" s="362" t="s">
        <v>39</v>
      </c>
      <c r="AF583" s="362" t="s">
        <v>1539</v>
      </c>
      <c r="AG583" s="362" t="b">
        <v>0</v>
      </c>
      <c r="AH583" s="362"/>
      <c r="AI583" s="362"/>
      <c r="AJ583" s="362"/>
      <c r="AK583" s="362"/>
      <c r="AL583" s="362"/>
      <c r="AM583" s="368">
        <v>45923</v>
      </c>
      <c r="AN583" s="361" t="s">
        <v>680</v>
      </c>
      <c r="AO583" s="445" t="s">
        <v>539</v>
      </c>
      <c r="AP583" s="445" t="s">
        <v>5841</v>
      </c>
      <c r="AQ583" s="445" t="s">
        <v>5840</v>
      </c>
    </row>
    <row r="584" spans="1:44" ht="29" hidden="1" x14ac:dyDescent="0.35">
      <c r="A584" s="362">
        <v>582</v>
      </c>
      <c r="B584" s="362" t="s">
        <v>1830</v>
      </c>
      <c r="C584" s="362" t="s">
        <v>2</v>
      </c>
      <c r="D584" s="368">
        <v>45457</v>
      </c>
      <c r="E584" s="368"/>
      <c r="F584" s="368"/>
      <c r="G584" s="368"/>
      <c r="H584" s="362" t="s">
        <v>79</v>
      </c>
      <c r="I584" s="362" t="s">
        <v>90</v>
      </c>
      <c r="J584" s="361" t="s">
        <v>1831</v>
      </c>
      <c r="K584" s="362"/>
      <c r="L584" s="362" t="s">
        <v>186</v>
      </c>
      <c r="M584" s="362" t="s">
        <v>9</v>
      </c>
      <c r="N584" s="362" t="s">
        <v>90</v>
      </c>
      <c r="O584" s="362" t="s">
        <v>90</v>
      </c>
      <c r="P584" s="482" t="s">
        <v>1743</v>
      </c>
      <c r="Q584" s="362"/>
      <c r="R584" s="362"/>
      <c r="S584" s="362"/>
      <c r="T584" s="362"/>
      <c r="U584" s="362"/>
      <c r="V584" s="362"/>
      <c r="W584" s="362"/>
      <c r="X584" s="362"/>
      <c r="Y584" s="362"/>
      <c r="Z584" s="362"/>
      <c r="AA584" s="366"/>
      <c r="AB584" s="362"/>
      <c r="AC584" s="362" t="s">
        <v>34</v>
      </c>
      <c r="AD584" s="362" t="s">
        <v>8</v>
      </c>
      <c r="AE584" s="362" t="s">
        <v>39</v>
      </c>
      <c r="AF584" s="362" t="s">
        <v>1743</v>
      </c>
      <c r="AG584" s="362" t="b">
        <v>0</v>
      </c>
      <c r="AH584" s="362"/>
      <c r="AI584" s="362"/>
      <c r="AJ584" s="362"/>
      <c r="AK584" s="362"/>
      <c r="AL584" s="362"/>
      <c r="AM584" s="362"/>
      <c r="AN584" s="361" t="s">
        <v>1158</v>
      </c>
      <c r="AO584" s="445" t="s">
        <v>539</v>
      </c>
      <c r="AP584" s="445" t="s">
        <v>5841</v>
      </c>
      <c r="AQ584" s="445" t="s">
        <v>5840</v>
      </c>
    </row>
    <row r="585" spans="1:44" ht="29" hidden="1" x14ac:dyDescent="0.35">
      <c r="A585" s="362">
        <v>583</v>
      </c>
      <c r="B585" s="362" t="s">
        <v>1832</v>
      </c>
      <c r="C585" s="362" t="s">
        <v>2</v>
      </c>
      <c r="D585" s="368">
        <v>45457</v>
      </c>
      <c r="E585" s="368"/>
      <c r="F585" s="368"/>
      <c r="G585" s="368"/>
      <c r="H585" s="362" t="s">
        <v>79</v>
      </c>
      <c r="I585" s="362" t="s">
        <v>90</v>
      </c>
      <c r="J585" s="361" t="s">
        <v>1833</v>
      </c>
      <c r="K585" s="362"/>
      <c r="L585" s="362" t="s">
        <v>186</v>
      </c>
      <c r="M585" s="362" t="s">
        <v>9</v>
      </c>
      <c r="N585" s="362" t="s">
        <v>90</v>
      </c>
      <c r="O585" s="362" t="s">
        <v>90</v>
      </c>
      <c r="P585" s="482" t="s">
        <v>6515</v>
      </c>
      <c r="Q585" s="362"/>
      <c r="R585" s="362"/>
      <c r="S585" s="362"/>
      <c r="T585" s="362"/>
      <c r="U585" s="362"/>
      <c r="V585" s="362"/>
      <c r="W585" s="362"/>
      <c r="X585" s="362"/>
      <c r="Y585" s="362"/>
      <c r="Z585" s="362"/>
      <c r="AA585" s="366"/>
      <c r="AB585" s="362"/>
      <c r="AC585" s="362" t="s">
        <v>34</v>
      </c>
      <c r="AD585" s="362" t="s">
        <v>40</v>
      </c>
      <c r="AE585" s="362" t="s">
        <v>101</v>
      </c>
      <c r="AF585" s="362" t="s">
        <v>6515</v>
      </c>
      <c r="AG585" s="362" t="b">
        <v>0</v>
      </c>
      <c r="AH585" s="362"/>
      <c r="AI585" s="362"/>
      <c r="AJ585" s="362"/>
      <c r="AK585" s="362"/>
      <c r="AL585" s="362"/>
      <c r="AM585" s="362"/>
      <c r="AN585" s="361"/>
      <c r="AO585" s="445" t="s">
        <v>9</v>
      </c>
      <c r="AP585" s="445" t="s">
        <v>9</v>
      </c>
      <c r="AQ585" s="445" t="s">
        <v>9</v>
      </c>
    </row>
    <row r="586" spans="1:44" s="584" customFormat="1" ht="101.5" hidden="1" x14ac:dyDescent="0.35">
      <c r="A586" s="580">
        <v>1169</v>
      </c>
      <c r="B586" s="580" t="s">
        <v>3141</v>
      </c>
      <c r="C586" s="580" t="s">
        <v>2</v>
      </c>
      <c r="D586" s="368">
        <v>45296</v>
      </c>
      <c r="E586" s="368"/>
      <c r="F586" s="368"/>
      <c r="G586" s="368"/>
      <c r="H586" s="580" t="s">
        <v>62</v>
      </c>
      <c r="I586" s="580" t="s">
        <v>2064</v>
      </c>
      <c r="J586" s="581" t="s">
        <v>3142</v>
      </c>
      <c r="K586" s="362"/>
      <c r="L586" s="362" t="s">
        <v>186</v>
      </c>
      <c r="M586" s="362" t="s">
        <v>9</v>
      </c>
      <c r="N586" s="362" t="s">
        <v>90</v>
      </c>
      <c r="O586" s="362" t="s">
        <v>90</v>
      </c>
      <c r="P586" s="582" t="s">
        <v>6516</v>
      </c>
      <c r="Q586" s="362"/>
      <c r="R586" s="362"/>
      <c r="S586" s="362"/>
      <c r="T586" s="362"/>
      <c r="U586" s="362"/>
      <c r="V586" s="362"/>
      <c r="W586" s="362"/>
      <c r="X586" s="580" t="s">
        <v>51</v>
      </c>
      <c r="Y586" s="580"/>
      <c r="Z586" s="580"/>
      <c r="AA586" s="366"/>
      <c r="AB586" s="362"/>
      <c r="AC586" s="362" t="s">
        <v>19</v>
      </c>
      <c r="AD586" s="362" t="s">
        <v>40</v>
      </c>
      <c r="AE586" s="362"/>
      <c r="AF586" s="362"/>
      <c r="AG586" s="362"/>
      <c r="AH586" s="362"/>
      <c r="AI586" s="583" t="s">
        <v>6517</v>
      </c>
      <c r="AJ586" s="580" t="s">
        <v>6233</v>
      </c>
      <c r="AK586" s="580"/>
      <c r="AL586" s="580" t="s">
        <v>6518</v>
      </c>
      <c r="AM586" s="362"/>
      <c r="AN586" s="361"/>
      <c r="AO586" s="445" t="s">
        <v>9</v>
      </c>
      <c r="AP586" s="445" t="s">
        <v>9</v>
      </c>
      <c r="AQ586" s="445" t="s">
        <v>9</v>
      </c>
      <c r="AR586" s="445"/>
    </row>
    <row r="587" spans="1:44" ht="14.5" hidden="1" x14ac:dyDescent="0.35">
      <c r="A587" s="362">
        <v>585</v>
      </c>
      <c r="B587" s="362" t="s">
        <v>1837</v>
      </c>
      <c r="C587" s="362" t="s">
        <v>2</v>
      </c>
      <c r="D587" s="368">
        <v>45139</v>
      </c>
      <c r="E587" s="368"/>
      <c r="F587" s="368"/>
      <c r="G587" s="368"/>
      <c r="H587" s="362" t="s">
        <v>77</v>
      </c>
      <c r="I587" s="425" t="s">
        <v>1546</v>
      </c>
      <c r="J587" s="361" t="s">
        <v>1838</v>
      </c>
      <c r="K587" s="362"/>
      <c r="L587" s="362" t="s">
        <v>1689</v>
      </c>
      <c r="M587" s="362" t="s">
        <v>9</v>
      </c>
      <c r="N587" s="362" t="s">
        <v>90</v>
      </c>
      <c r="O587" s="362" t="s">
        <v>90</v>
      </c>
      <c r="P587" s="491" t="s">
        <v>6519</v>
      </c>
      <c r="Q587" s="362"/>
      <c r="R587" s="362"/>
      <c r="S587" s="362"/>
      <c r="T587" s="362"/>
      <c r="U587" s="362"/>
      <c r="V587" s="362"/>
      <c r="W587" s="362"/>
      <c r="X587" s="362"/>
      <c r="Y587" s="362"/>
      <c r="Z587" s="362"/>
      <c r="AA587" s="366"/>
      <c r="AB587" s="362"/>
      <c r="AC587" s="362" t="s">
        <v>21</v>
      </c>
      <c r="AD587" s="362" t="s">
        <v>40</v>
      </c>
      <c r="AE587" s="362"/>
      <c r="AF587" s="362"/>
      <c r="AG587" s="362"/>
      <c r="AH587" s="362"/>
      <c r="AI587" s="362"/>
      <c r="AJ587" s="362"/>
      <c r="AK587" s="362"/>
      <c r="AL587" s="362"/>
      <c r="AM587" s="362"/>
      <c r="AN587" s="361"/>
      <c r="AO587" s="445" t="s">
        <v>9</v>
      </c>
      <c r="AP587" s="445" t="s">
        <v>9</v>
      </c>
      <c r="AQ587" s="445" t="s">
        <v>9</v>
      </c>
    </row>
    <row r="588" spans="1:44" ht="29" hidden="1" x14ac:dyDescent="0.35">
      <c r="A588" s="362">
        <v>586</v>
      </c>
      <c r="B588" s="362" t="s">
        <v>1839</v>
      </c>
      <c r="C588" s="362" t="s">
        <v>2</v>
      </c>
      <c r="D588" s="368">
        <v>45457</v>
      </c>
      <c r="E588" s="368"/>
      <c r="F588" s="368"/>
      <c r="G588" s="368"/>
      <c r="H588" s="362" t="s">
        <v>79</v>
      </c>
      <c r="I588" s="362" t="s">
        <v>90</v>
      </c>
      <c r="J588" s="361" t="s">
        <v>1840</v>
      </c>
      <c r="K588" s="362"/>
      <c r="L588" s="362" t="s">
        <v>186</v>
      </c>
      <c r="M588" s="362" t="s">
        <v>9</v>
      </c>
      <c r="N588" s="362" t="s">
        <v>90</v>
      </c>
      <c r="O588" s="362" t="s">
        <v>90</v>
      </c>
      <c r="P588" s="482" t="s">
        <v>1539</v>
      </c>
      <c r="Q588" s="362"/>
      <c r="R588" s="362"/>
      <c r="S588" s="362"/>
      <c r="T588" s="362"/>
      <c r="U588" s="362"/>
      <c r="V588" s="362"/>
      <c r="W588" s="362"/>
      <c r="X588" s="362"/>
      <c r="Y588" s="362"/>
      <c r="Z588" s="362"/>
      <c r="AA588" s="366"/>
      <c r="AB588" s="362"/>
      <c r="AC588" s="362" t="s">
        <v>34</v>
      </c>
      <c r="AD588" s="362" t="s">
        <v>8</v>
      </c>
      <c r="AE588" s="362" t="s">
        <v>39</v>
      </c>
      <c r="AF588" s="362" t="s">
        <v>1539</v>
      </c>
      <c r="AG588" s="362" t="b">
        <v>0</v>
      </c>
      <c r="AH588" s="362"/>
      <c r="AI588" s="362"/>
      <c r="AJ588" s="362"/>
      <c r="AK588" s="362"/>
      <c r="AL588" s="362"/>
      <c r="AM588" s="368">
        <v>45923</v>
      </c>
      <c r="AN588" s="361" t="s">
        <v>680</v>
      </c>
      <c r="AO588" s="445" t="s">
        <v>539</v>
      </c>
      <c r="AP588" s="445" t="s">
        <v>5841</v>
      </c>
      <c r="AQ588" s="445" t="s">
        <v>5840</v>
      </c>
    </row>
    <row r="589" spans="1:44" ht="29" hidden="1" x14ac:dyDescent="0.35">
      <c r="A589" s="362">
        <v>587</v>
      </c>
      <c r="B589" s="362" t="s">
        <v>1841</v>
      </c>
      <c r="C589" s="362" t="s">
        <v>2</v>
      </c>
      <c r="D589" s="368">
        <v>45457</v>
      </c>
      <c r="E589" s="368"/>
      <c r="F589" s="368"/>
      <c r="G589" s="368"/>
      <c r="H589" s="362" t="s">
        <v>79</v>
      </c>
      <c r="I589" s="362" t="s">
        <v>90</v>
      </c>
      <c r="J589" s="361" t="s">
        <v>1842</v>
      </c>
      <c r="K589" s="362"/>
      <c r="L589" s="362" t="s">
        <v>186</v>
      </c>
      <c r="M589" s="362" t="s">
        <v>9</v>
      </c>
      <c r="N589" s="362" t="s">
        <v>90</v>
      </c>
      <c r="O589" s="362" t="s">
        <v>90</v>
      </c>
      <c r="P589" s="482" t="s">
        <v>1539</v>
      </c>
      <c r="Q589" s="362"/>
      <c r="R589" s="362"/>
      <c r="S589" s="362"/>
      <c r="T589" s="362"/>
      <c r="U589" s="362"/>
      <c r="V589" s="362"/>
      <c r="W589" s="362"/>
      <c r="X589" s="362"/>
      <c r="Y589" s="362"/>
      <c r="Z589" s="362"/>
      <c r="AA589" s="366"/>
      <c r="AB589" s="362"/>
      <c r="AC589" s="362" t="s">
        <v>34</v>
      </c>
      <c r="AD589" s="362" t="s">
        <v>8</v>
      </c>
      <c r="AE589" s="362" t="s">
        <v>39</v>
      </c>
      <c r="AF589" s="362" t="s">
        <v>1539</v>
      </c>
      <c r="AG589" s="362" t="b">
        <v>0</v>
      </c>
      <c r="AH589" s="362"/>
      <c r="AI589" s="362"/>
      <c r="AJ589" s="362"/>
      <c r="AK589" s="362"/>
      <c r="AL589" s="362"/>
      <c r="AM589" s="368">
        <v>45923</v>
      </c>
      <c r="AN589" s="361" t="s">
        <v>680</v>
      </c>
      <c r="AO589" s="445" t="s">
        <v>539</v>
      </c>
      <c r="AP589" s="445" t="s">
        <v>5841</v>
      </c>
      <c r="AQ589" s="445" t="s">
        <v>5840</v>
      </c>
    </row>
    <row r="590" spans="1:44" ht="29" hidden="1" x14ac:dyDescent="0.35">
      <c r="A590" s="362">
        <v>588</v>
      </c>
      <c r="B590" s="362" t="s">
        <v>1843</v>
      </c>
      <c r="C590" s="362" t="s">
        <v>2</v>
      </c>
      <c r="D590" s="368">
        <v>45457</v>
      </c>
      <c r="E590" s="368"/>
      <c r="F590" s="368"/>
      <c r="G590" s="368"/>
      <c r="H590" s="362" t="s">
        <v>79</v>
      </c>
      <c r="I590" s="362" t="s">
        <v>90</v>
      </c>
      <c r="J590" s="361" t="s">
        <v>1844</v>
      </c>
      <c r="K590" s="362"/>
      <c r="L590" s="362" t="s">
        <v>186</v>
      </c>
      <c r="M590" s="362" t="s">
        <v>9</v>
      </c>
      <c r="N590" s="362" t="s">
        <v>90</v>
      </c>
      <c r="O590" s="362" t="s">
        <v>90</v>
      </c>
      <c r="P590" s="482" t="s">
        <v>6515</v>
      </c>
      <c r="Q590" s="362"/>
      <c r="R590" s="362"/>
      <c r="S590" s="362"/>
      <c r="T590" s="362"/>
      <c r="U590" s="362"/>
      <c r="V590" s="362"/>
      <c r="W590" s="362"/>
      <c r="X590" s="362"/>
      <c r="Y590" s="362"/>
      <c r="Z590" s="362"/>
      <c r="AA590" s="366"/>
      <c r="AB590" s="362"/>
      <c r="AC590" s="362" t="s">
        <v>34</v>
      </c>
      <c r="AD590" s="362" t="s">
        <v>40</v>
      </c>
      <c r="AE590" s="362" t="s">
        <v>101</v>
      </c>
      <c r="AF590" s="362" t="s">
        <v>6515</v>
      </c>
      <c r="AG590" s="362" t="b">
        <v>0</v>
      </c>
      <c r="AH590" s="362"/>
      <c r="AI590" s="362"/>
      <c r="AJ590" s="362"/>
      <c r="AK590" s="362"/>
      <c r="AL590" s="362"/>
      <c r="AM590" s="362"/>
      <c r="AN590" s="361"/>
      <c r="AO590" s="445" t="s">
        <v>9</v>
      </c>
      <c r="AP590" s="445" t="s">
        <v>9</v>
      </c>
      <c r="AQ590" s="445" t="s">
        <v>9</v>
      </c>
    </row>
    <row r="591" spans="1:44" ht="29" hidden="1" x14ac:dyDescent="0.35">
      <c r="A591" s="362">
        <v>589</v>
      </c>
      <c r="B591" s="362" t="s">
        <v>1845</v>
      </c>
      <c r="C591" s="362" t="s">
        <v>2</v>
      </c>
      <c r="D591" s="368">
        <v>45457</v>
      </c>
      <c r="E591" s="368"/>
      <c r="F591" s="368"/>
      <c r="G591" s="368"/>
      <c r="H591" s="362" t="s">
        <v>79</v>
      </c>
      <c r="I591" s="362" t="s">
        <v>90</v>
      </c>
      <c r="J591" s="361" t="s">
        <v>1846</v>
      </c>
      <c r="K591" s="362"/>
      <c r="L591" s="362" t="s">
        <v>186</v>
      </c>
      <c r="M591" s="362" t="s">
        <v>9</v>
      </c>
      <c r="N591" s="362" t="s">
        <v>90</v>
      </c>
      <c r="O591" s="362" t="s">
        <v>90</v>
      </c>
      <c r="P591" s="482" t="s">
        <v>6520</v>
      </c>
      <c r="Q591" s="362"/>
      <c r="R591" s="362"/>
      <c r="S591" s="362"/>
      <c r="T591" s="362"/>
      <c r="U591" s="362"/>
      <c r="V591" s="362"/>
      <c r="W591" s="362"/>
      <c r="X591" s="362"/>
      <c r="Y591" s="362"/>
      <c r="Z591" s="362"/>
      <c r="AA591" s="366"/>
      <c r="AB591" s="362"/>
      <c r="AC591" s="362" t="s">
        <v>34</v>
      </c>
      <c r="AD591" s="362" t="s">
        <v>40</v>
      </c>
      <c r="AE591" s="362" t="s">
        <v>40</v>
      </c>
      <c r="AF591" s="362" t="s">
        <v>6520</v>
      </c>
      <c r="AG591" s="362" t="b">
        <v>1</v>
      </c>
      <c r="AH591" s="362"/>
      <c r="AI591" s="362"/>
      <c r="AJ591" s="362"/>
      <c r="AK591" s="362"/>
      <c r="AL591" s="362"/>
      <c r="AM591" s="362"/>
      <c r="AN591" s="361"/>
      <c r="AO591" s="445" t="s">
        <v>9</v>
      </c>
      <c r="AP591" s="445" t="s">
        <v>9</v>
      </c>
      <c r="AQ591" s="445" t="s">
        <v>9</v>
      </c>
    </row>
    <row r="592" spans="1:44" ht="29" hidden="1" x14ac:dyDescent="0.35">
      <c r="A592" s="362">
        <v>590</v>
      </c>
      <c r="B592" s="362" t="s">
        <v>1847</v>
      </c>
      <c r="C592" s="362" t="s">
        <v>2</v>
      </c>
      <c r="D592" s="368">
        <v>45457</v>
      </c>
      <c r="E592" s="368"/>
      <c r="F592" s="368"/>
      <c r="G592" s="368"/>
      <c r="H592" s="362" t="s">
        <v>79</v>
      </c>
      <c r="I592" s="362" t="s">
        <v>90</v>
      </c>
      <c r="J592" s="361" t="s">
        <v>1848</v>
      </c>
      <c r="K592" s="362"/>
      <c r="L592" s="362" t="s">
        <v>186</v>
      </c>
      <c r="M592" s="362" t="s">
        <v>9</v>
      </c>
      <c r="N592" s="362" t="s">
        <v>90</v>
      </c>
      <c r="O592" s="362" t="s">
        <v>90</v>
      </c>
      <c r="P592" s="482" t="s">
        <v>6515</v>
      </c>
      <c r="Q592" s="362"/>
      <c r="R592" s="362"/>
      <c r="S592" s="362"/>
      <c r="T592" s="362"/>
      <c r="U592" s="362"/>
      <c r="V592" s="362"/>
      <c r="W592" s="362"/>
      <c r="X592" s="362"/>
      <c r="Y592" s="362"/>
      <c r="Z592" s="362"/>
      <c r="AA592" s="366"/>
      <c r="AB592" s="362"/>
      <c r="AC592" s="362" t="s">
        <v>34</v>
      </c>
      <c r="AD592" s="362" t="s">
        <v>40</v>
      </c>
      <c r="AE592" s="362" t="s">
        <v>101</v>
      </c>
      <c r="AF592" s="362" t="s">
        <v>6515</v>
      </c>
      <c r="AG592" s="362" t="b">
        <v>0</v>
      </c>
      <c r="AH592" s="362"/>
      <c r="AI592" s="362"/>
      <c r="AJ592" s="362"/>
      <c r="AK592" s="362"/>
      <c r="AL592" s="362"/>
      <c r="AM592" s="362"/>
      <c r="AN592" s="361"/>
      <c r="AO592" s="445" t="s">
        <v>9</v>
      </c>
      <c r="AP592" s="445" t="s">
        <v>9</v>
      </c>
      <c r="AQ592" s="445" t="s">
        <v>9</v>
      </c>
    </row>
    <row r="593" spans="1:43" ht="29" hidden="1" x14ac:dyDescent="0.35">
      <c r="A593" s="362">
        <v>591</v>
      </c>
      <c r="B593" s="362" t="s">
        <v>1849</v>
      </c>
      <c r="C593" s="362" t="s">
        <v>2</v>
      </c>
      <c r="D593" s="368">
        <v>45457</v>
      </c>
      <c r="E593" s="368"/>
      <c r="F593" s="368"/>
      <c r="G593" s="368"/>
      <c r="H593" s="362" t="s">
        <v>79</v>
      </c>
      <c r="I593" s="362" t="s">
        <v>90</v>
      </c>
      <c r="J593" s="361" t="s">
        <v>1850</v>
      </c>
      <c r="K593" s="362"/>
      <c r="L593" s="362" t="s">
        <v>186</v>
      </c>
      <c r="M593" s="362" t="s">
        <v>9</v>
      </c>
      <c r="N593" s="362" t="s">
        <v>90</v>
      </c>
      <c r="O593" s="362" t="s">
        <v>90</v>
      </c>
      <c r="P593" s="482" t="s">
        <v>1743</v>
      </c>
      <c r="Q593" s="362"/>
      <c r="R593" s="362"/>
      <c r="S593" s="362"/>
      <c r="T593" s="362"/>
      <c r="U593" s="362"/>
      <c r="V593" s="362"/>
      <c r="W593" s="362"/>
      <c r="X593" s="362"/>
      <c r="Y593" s="362"/>
      <c r="Z593" s="362"/>
      <c r="AA593" s="366"/>
      <c r="AB593" s="362"/>
      <c r="AC593" s="362" t="s">
        <v>34</v>
      </c>
      <c r="AD593" s="362" t="s">
        <v>8</v>
      </c>
      <c r="AE593" s="362" t="s">
        <v>39</v>
      </c>
      <c r="AF593" s="362" t="s">
        <v>1743</v>
      </c>
      <c r="AG593" s="362" t="b">
        <v>0</v>
      </c>
      <c r="AH593" s="362"/>
      <c r="AI593" s="362"/>
      <c r="AJ593" s="362"/>
      <c r="AK593" s="362"/>
      <c r="AL593" s="362"/>
      <c r="AM593" s="362"/>
      <c r="AN593" s="361" t="s">
        <v>1158</v>
      </c>
      <c r="AO593" s="445" t="s">
        <v>539</v>
      </c>
      <c r="AP593" s="445" t="s">
        <v>5841</v>
      </c>
      <c r="AQ593" s="445" t="s">
        <v>5840</v>
      </c>
    </row>
    <row r="594" spans="1:43" ht="29" hidden="1" x14ac:dyDescent="0.35">
      <c r="A594" s="362">
        <v>592</v>
      </c>
      <c r="B594" s="362" t="s">
        <v>1851</v>
      </c>
      <c r="C594" s="362" t="s">
        <v>2</v>
      </c>
      <c r="D594" s="368">
        <v>45457</v>
      </c>
      <c r="E594" s="368"/>
      <c r="F594" s="368"/>
      <c r="G594" s="368"/>
      <c r="H594" s="362" t="s">
        <v>79</v>
      </c>
      <c r="I594" s="362" t="s">
        <v>90</v>
      </c>
      <c r="J594" s="361" t="s">
        <v>1852</v>
      </c>
      <c r="K594" s="362"/>
      <c r="L594" s="362" t="s">
        <v>186</v>
      </c>
      <c r="M594" s="362" t="s">
        <v>9</v>
      </c>
      <c r="N594" s="362" t="s">
        <v>90</v>
      </c>
      <c r="O594" s="362" t="s">
        <v>90</v>
      </c>
      <c r="P594" s="482" t="s">
        <v>1539</v>
      </c>
      <c r="Q594" s="362"/>
      <c r="R594" s="362"/>
      <c r="S594" s="362"/>
      <c r="T594" s="362"/>
      <c r="U594" s="362"/>
      <c r="V594" s="362"/>
      <c r="W594" s="362"/>
      <c r="X594" s="362"/>
      <c r="Y594" s="362"/>
      <c r="Z594" s="362"/>
      <c r="AA594" s="366"/>
      <c r="AB594" s="362"/>
      <c r="AC594" s="362" t="s">
        <v>34</v>
      </c>
      <c r="AD594" s="362" t="s">
        <v>8</v>
      </c>
      <c r="AE594" s="362" t="s">
        <v>39</v>
      </c>
      <c r="AF594" s="362" t="s">
        <v>1539</v>
      </c>
      <c r="AG594" s="362" t="b">
        <v>0</v>
      </c>
      <c r="AH594" s="362"/>
      <c r="AI594" s="362"/>
      <c r="AJ594" s="362"/>
      <c r="AK594" s="362"/>
      <c r="AL594" s="362"/>
      <c r="AM594" s="368">
        <v>45923</v>
      </c>
      <c r="AN594" s="361" t="s">
        <v>680</v>
      </c>
      <c r="AO594" s="445" t="s">
        <v>539</v>
      </c>
      <c r="AP594" s="445" t="s">
        <v>5841</v>
      </c>
      <c r="AQ594" s="445" t="s">
        <v>5840</v>
      </c>
    </row>
    <row r="595" spans="1:43" ht="29" hidden="1" x14ac:dyDescent="0.35">
      <c r="A595" s="362">
        <v>593</v>
      </c>
      <c r="B595" s="362" t="s">
        <v>1853</v>
      </c>
      <c r="C595" s="362" t="s">
        <v>2</v>
      </c>
      <c r="D595" s="368">
        <v>45457</v>
      </c>
      <c r="E595" s="368"/>
      <c r="F595" s="368"/>
      <c r="G595" s="368"/>
      <c r="H595" s="362" t="s">
        <v>79</v>
      </c>
      <c r="I595" s="362" t="s">
        <v>90</v>
      </c>
      <c r="J595" s="361" t="s">
        <v>1854</v>
      </c>
      <c r="K595" s="362"/>
      <c r="L595" s="362" t="s">
        <v>186</v>
      </c>
      <c r="M595" s="362" t="s">
        <v>9</v>
      </c>
      <c r="N595" s="362" t="s">
        <v>90</v>
      </c>
      <c r="O595" s="362" t="s">
        <v>90</v>
      </c>
      <c r="P595" s="482" t="s">
        <v>6521</v>
      </c>
      <c r="Q595" s="362"/>
      <c r="R595" s="362"/>
      <c r="S595" s="362"/>
      <c r="T595" s="362"/>
      <c r="U595" s="362"/>
      <c r="V595" s="362"/>
      <c r="W595" s="362"/>
      <c r="X595" s="362"/>
      <c r="Y595" s="362"/>
      <c r="Z595" s="362"/>
      <c r="AA595" s="366"/>
      <c r="AB595" s="362"/>
      <c r="AC595" s="362" t="s">
        <v>34</v>
      </c>
      <c r="AD595" s="362" t="s">
        <v>40</v>
      </c>
      <c r="AE595" s="362" t="s">
        <v>101</v>
      </c>
      <c r="AF595" s="362" t="s">
        <v>6521</v>
      </c>
      <c r="AG595" s="362" t="b">
        <v>0</v>
      </c>
      <c r="AH595" s="362"/>
      <c r="AI595" s="362"/>
      <c r="AJ595" s="362"/>
      <c r="AK595" s="362"/>
      <c r="AL595" s="362"/>
      <c r="AM595" s="362"/>
      <c r="AN595" s="361"/>
      <c r="AO595" s="445" t="s">
        <v>9</v>
      </c>
      <c r="AP595" s="445" t="s">
        <v>9</v>
      </c>
      <c r="AQ595" s="445" t="s">
        <v>9</v>
      </c>
    </row>
    <row r="596" spans="1:43" ht="29" hidden="1" x14ac:dyDescent="0.35">
      <c r="A596" s="362">
        <v>594</v>
      </c>
      <c r="B596" s="362" t="s">
        <v>1855</v>
      </c>
      <c r="C596" s="362" t="s">
        <v>2</v>
      </c>
      <c r="D596" s="368">
        <v>45457</v>
      </c>
      <c r="E596" s="368"/>
      <c r="F596" s="368"/>
      <c r="G596" s="368"/>
      <c r="H596" s="362" t="s">
        <v>79</v>
      </c>
      <c r="I596" s="362" t="s">
        <v>90</v>
      </c>
      <c r="J596" s="361" t="s">
        <v>1856</v>
      </c>
      <c r="K596" s="362"/>
      <c r="L596" s="362" t="s">
        <v>186</v>
      </c>
      <c r="M596" s="362" t="s">
        <v>9</v>
      </c>
      <c r="N596" s="362" t="s">
        <v>90</v>
      </c>
      <c r="O596" s="362" t="s">
        <v>90</v>
      </c>
      <c r="P596" s="482" t="s">
        <v>6522</v>
      </c>
      <c r="Q596" s="362"/>
      <c r="R596" s="362"/>
      <c r="S596" s="362"/>
      <c r="T596" s="362"/>
      <c r="U596" s="362"/>
      <c r="V596" s="362"/>
      <c r="W596" s="362"/>
      <c r="X596" s="362"/>
      <c r="Y596" s="362"/>
      <c r="Z596" s="362"/>
      <c r="AA596" s="366"/>
      <c r="AB596" s="362"/>
      <c r="AC596" s="362" t="s">
        <v>34</v>
      </c>
      <c r="AD596" s="362" t="s">
        <v>40</v>
      </c>
      <c r="AE596" s="362" t="s">
        <v>40</v>
      </c>
      <c r="AF596" s="362" t="s">
        <v>6522</v>
      </c>
      <c r="AG596" s="362" t="b">
        <v>1</v>
      </c>
      <c r="AH596" s="362"/>
      <c r="AI596" s="362"/>
      <c r="AJ596" s="362"/>
      <c r="AK596" s="362"/>
      <c r="AL596" s="362"/>
      <c r="AM596" s="362"/>
      <c r="AN596" s="361"/>
      <c r="AO596" s="445" t="s">
        <v>9</v>
      </c>
      <c r="AP596" s="445" t="s">
        <v>9</v>
      </c>
      <c r="AQ596" s="445" t="s">
        <v>9</v>
      </c>
    </row>
    <row r="597" spans="1:43" ht="29" hidden="1" x14ac:dyDescent="0.35">
      <c r="A597" s="362">
        <v>595</v>
      </c>
      <c r="B597" s="362" t="s">
        <v>1857</v>
      </c>
      <c r="C597" s="362" t="s">
        <v>2</v>
      </c>
      <c r="D597" s="368">
        <v>45457</v>
      </c>
      <c r="E597" s="368"/>
      <c r="F597" s="368"/>
      <c r="G597" s="368"/>
      <c r="H597" s="362" t="s">
        <v>79</v>
      </c>
      <c r="I597" s="362" t="s">
        <v>90</v>
      </c>
      <c r="J597" s="361" t="s">
        <v>1858</v>
      </c>
      <c r="K597" s="362"/>
      <c r="L597" s="362" t="s">
        <v>186</v>
      </c>
      <c r="M597" s="362" t="s">
        <v>9</v>
      </c>
      <c r="N597" s="362" t="s">
        <v>90</v>
      </c>
      <c r="O597" s="362" t="s">
        <v>90</v>
      </c>
      <c r="P597" s="482" t="s">
        <v>1539</v>
      </c>
      <c r="Q597" s="362"/>
      <c r="R597" s="362"/>
      <c r="S597" s="362"/>
      <c r="T597" s="362"/>
      <c r="U597" s="362"/>
      <c r="V597" s="362"/>
      <c r="W597" s="362"/>
      <c r="X597" s="362"/>
      <c r="Y597" s="362"/>
      <c r="Z597" s="362"/>
      <c r="AA597" s="366"/>
      <c r="AB597" s="362"/>
      <c r="AC597" s="362" t="s">
        <v>34</v>
      </c>
      <c r="AD597" s="362" t="s">
        <v>8</v>
      </c>
      <c r="AE597" s="362" t="s">
        <v>39</v>
      </c>
      <c r="AF597" s="362" t="s">
        <v>1539</v>
      </c>
      <c r="AG597" s="362" t="b">
        <v>0</v>
      </c>
      <c r="AH597" s="362"/>
      <c r="AI597" s="362"/>
      <c r="AJ597" s="362"/>
      <c r="AK597" s="362"/>
      <c r="AL597" s="362"/>
      <c r="AM597" s="368">
        <v>45923</v>
      </c>
      <c r="AN597" s="361" t="s">
        <v>680</v>
      </c>
      <c r="AO597" s="445" t="s">
        <v>539</v>
      </c>
      <c r="AP597" s="445" t="s">
        <v>5841</v>
      </c>
      <c r="AQ597" s="445" t="s">
        <v>5840</v>
      </c>
    </row>
    <row r="598" spans="1:43" ht="43.5" hidden="1" x14ac:dyDescent="0.35">
      <c r="A598" s="362">
        <v>596</v>
      </c>
      <c r="B598" s="362" t="s">
        <v>1859</v>
      </c>
      <c r="C598" s="362" t="s">
        <v>2</v>
      </c>
      <c r="D598" s="368">
        <v>45139</v>
      </c>
      <c r="E598" s="368"/>
      <c r="F598" s="368"/>
      <c r="G598" s="368"/>
      <c r="H598" s="362" t="s">
        <v>77</v>
      </c>
      <c r="I598" s="362" t="s">
        <v>1546</v>
      </c>
      <c r="J598" s="361" t="s">
        <v>1860</v>
      </c>
      <c r="K598" s="362"/>
      <c r="L598" s="362" t="s">
        <v>1689</v>
      </c>
      <c r="M598" s="362" t="s">
        <v>1548</v>
      </c>
      <c r="N598" s="362" t="s">
        <v>90</v>
      </c>
      <c r="O598" s="362" t="s">
        <v>90</v>
      </c>
      <c r="P598" s="482" t="s">
        <v>1678</v>
      </c>
      <c r="Q598" s="362"/>
      <c r="R598" s="362"/>
      <c r="S598" s="362"/>
      <c r="T598" s="362"/>
      <c r="U598" s="362"/>
      <c r="V598" s="362"/>
      <c r="W598" s="362"/>
      <c r="X598" s="362"/>
      <c r="Y598" s="362"/>
      <c r="Z598" s="362"/>
      <c r="AA598" s="366"/>
      <c r="AB598" s="362"/>
      <c r="AC598" s="362" t="s">
        <v>21</v>
      </c>
      <c r="AD598" s="362" t="s">
        <v>8</v>
      </c>
      <c r="AE598" s="362"/>
      <c r="AF598" s="362"/>
      <c r="AG598" s="362"/>
      <c r="AH598" s="362"/>
      <c r="AI598" s="362"/>
      <c r="AJ598" s="362"/>
      <c r="AK598" s="362"/>
      <c r="AL598" s="362"/>
      <c r="AM598" s="368">
        <v>45924</v>
      </c>
      <c r="AN598" s="361" t="s">
        <v>1679</v>
      </c>
      <c r="AO598" s="445" t="s">
        <v>539</v>
      </c>
      <c r="AP598" s="445" t="s">
        <v>5841</v>
      </c>
      <c r="AQ598" s="445" t="s">
        <v>5840</v>
      </c>
    </row>
    <row r="599" spans="1:43" ht="43.5" hidden="1" x14ac:dyDescent="0.35">
      <c r="A599" s="362">
        <v>597</v>
      </c>
      <c r="B599" s="362" t="s">
        <v>1861</v>
      </c>
      <c r="C599" s="362" t="s">
        <v>2</v>
      </c>
      <c r="D599" s="368">
        <v>45457</v>
      </c>
      <c r="E599" s="368"/>
      <c r="F599" s="368"/>
      <c r="G599" s="368"/>
      <c r="H599" s="362" t="s">
        <v>79</v>
      </c>
      <c r="I599" s="362" t="s">
        <v>90</v>
      </c>
      <c r="J599" s="361" t="s">
        <v>1862</v>
      </c>
      <c r="K599" s="362"/>
      <c r="L599" s="362" t="s">
        <v>186</v>
      </c>
      <c r="M599" s="362" t="s">
        <v>9</v>
      </c>
      <c r="N599" s="362" t="s">
        <v>90</v>
      </c>
      <c r="O599" s="362" t="s">
        <v>90</v>
      </c>
      <c r="P599" s="482" t="s">
        <v>6523</v>
      </c>
      <c r="Q599" s="362"/>
      <c r="R599" s="362"/>
      <c r="S599" s="362"/>
      <c r="T599" s="362"/>
      <c r="U599" s="362"/>
      <c r="V599" s="362"/>
      <c r="W599" s="362"/>
      <c r="X599" s="362"/>
      <c r="Y599" s="362"/>
      <c r="Z599" s="362"/>
      <c r="AA599" s="366"/>
      <c r="AB599" s="362"/>
      <c r="AC599" s="362" t="s">
        <v>34</v>
      </c>
      <c r="AD599" s="362" t="s">
        <v>40</v>
      </c>
      <c r="AE599" s="362" t="s">
        <v>101</v>
      </c>
      <c r="AF599" s="362" t="s">
        <v>6523</v>
      </c>
      <c r="AG599" s="362" t="b">
        <v>0</v>
      </c>
      <c r="AH599" s="362"/>
      <c r="AI599" s="362"/>
      <c r="AJ599" s="362"/>
      <c r="AK599" s="362"/>
      <c r="AL599" s="362"/>
      <c r="AM599" s="362"/>
      <c r="AN599" s="361"/>
      <c r="AO599" s="445" t="s">
        <v>9</v>
      </c>
      <c r="AP599" s="445" t="s">
        <v>9</v>
      </c>
      <c r="AQ599" s="445" t="s">
        <v>9</v>
      </c>
    </row>
    <row r="600" spans="1:43" ht="43.5" hidden="1" x14ac:dyDescent="0.35">
      <c r="A600" s="362">
        <v>598</v>
      </c>
      <c r="B600" s="362" t="s">
        <v>1863</v>
      </c>
      <c r="C600" s="362" t="s">
        <v>2</v>
      </c>
      <c r="D600" s="368">
        <v>45457</v>
      </c>
      <c r="E600" s="368"/>
      <c r="F600" s="368"/>
      <c r="G600" s="368"/>
      <c r="H600" s="362" t="s">
        <v>79</v>
      </c>
      <c r="I600" s="362" t="s">
        <v>90</v>
      </c>
      <c r="J600" s="361" t="s">
        <v>1864</v>
      </c>
      <c r="K600" s="362"/>
      <c r="L600" s="362" t="s">
        <v>186</v>
      </c>
      <c r="M600" s="362" t="s">
        <v>9</v>
      </c>
      <c r="N600" s="362" t="s">
        <v>90</v>
      </c>
      <c r="O600" s="362" t="s">
        <v>90</v>
      </c>
      <c r="P600" s="482" t="s">
        <v>1743</v>
      </c>
      <c r="Q600" s="362"/>
      <c r="R600" s="362"/>
      <c r="S600" s="362"/>
      <c r="T600" s="362"/>
      <c r="U600" s="362"/>
      <c r="V600" s="362"/>
      <c r="W600" s="362"/>
      <c r="X600" s="362"/>
      <c r="Y600" s="362"/>
      <c r="Z600" s="362"/>
      <c r="AA600" s="366"/>
      <c r="AB600" s="362"/>
      <c r="AC600" s="362" t="s">
        <v>34</v>
      </c>
      <c r="AD600" s="362" t="s">
        <v>8</v>
      </c>
      <c r="AE600" s="362" t="s">
        <v>39</v>
      </c>
      <c r="AF600" s="362" t="s">
        <v>1743</v>
      </c>
      <c r="AG600" s="362" t="b">
        <v>0</v>
      </c>
      <c r="AH600" s="362"/>
      <c r="AI600" s="362"/>
      <c r="AJ600" s="362"/>
      <c r="AK600" s="362"/>
      <c r="AL600" s="362"/>
      <c r="AM600" s="362"/>
      <c r="AN600" s="361" t="s">
        <v>1158</v>
      </c>
      <c r="AO600" s="445" t="s">
        <v>539</v>
      </c>
      <c r="AP600" s="445" t="s">
        <v>5841</v>
      </c>
      <c r="AQ600" s="445" t="s">
        <v>5840</v>
      </c>
    </row>
    <row r="601" spans="1:43" ht="29" hidden="1" x14ac:dyDescent="0.35">
      <c r="A601" s="362">
        <v>599</v>
      </c>
      <c r="B601" s="362" t="s">
        <v>1865</v>
      </c>
      <c r="C601" s="362" t="s">
        <v>2</v>
      </c>
      <c r="D601" s="368">
        <v>45457</v>
      </c>
      <c r="E601" s="368"/>
      <c r="F601" s="368"/>
      <c r="G601" s="368"/>
      <c r="H601" s="362" t="s">
        <v>79</v>
      </c>
      <c r="I601" s="362" t="s">
        <v>90</v>
      </c>
      <c r="J601" s="361" t="s">
        <v>1866</v>
      </c>
      <c r="K601" s="362"/>
      <c r="L601" s="362" t="s">
        <v>186</v>
      </c>
      <c r="M601" s="362" t="s">
        <v>9</v>
      </c>
      <c r="N601" s="362" t="s">
        <v>90</v>
      </c>
      <c r="O601" s="362" t="s">
        <v>90</v>
      </c>
      <c r="P601" s="482" t="s">
        <v>1539</v>
      </c>
      <c r="Q601" s="362"/>
      <c r="R601" s="362"/>
      <c r="S601" s="362"/>
      <c r="T601" s="362"/>
      <c r="U601" s="362"/>
      <c r="V601" s="362"/>
      <c r="W601" s="362"/>
      <c r="X601" s="362"/>
      <c r="Y601" s="362"/>
      <c r="Z601" s="362"/>
      <c r="AA601" s="366"/>
      <c r="AB601" s="362"/>
      <c r="AC601" s="362" t="s">
        <v>34</v>
      </c>
      <c r="AD601" s="362" t="s">
        <v>8</v>
      </c>
      <c r="AE601" s="362" t="s">
        <v>39</v>
      </c>
      <c r="AF601" s="362" t="s">
        <v>1539</v>
      </c>
      <c r="AG601" s="362" t="b">
        <v>0</v>
      </c>
      <c r="AH601" s="362"/>
      <c r="AI601" s="362"/>
      <c r="AJ601" s="362"/>
      <c r="AK601" s="362"/>
      <c r="AL601" s="362"/>
      <c r="AM601" s="368">
        <v>45923</v>
      </c>
      <c r="AN601" s="361" t="s">
        <v>680</v>
      </c>
      <c r="AO601" s="445" t="s">
        <v>539</v>
      </c>
      <c r="AP601" s="445" t="s">
        <v>5841</v>
      </c>
      <c r="AQ601" s="445" t="s">
        <v>5840</v>
      </c>
    </row>
    <row r="602" spans="1:43" ht="29" hidden="1" x14ac:dyDescent="0.35">
      <c r="A602" s="362">
        <v>600</v>
      </c>
      <c r="B602" s="362" t="s">
        <v>1867</v>
      </c>
      <c r="C602" s="362" t="s">
        <v>2</v>
      </c>
      <c r="D602" s="368">
        <v>45457</v>
      </c>
      <c r="E602" s="368"/>
      <c r="F602" s="368"/>
      <c r="G602" s="368"/>
      <c r="H602" s="362" t="s">
        <v>79</v>
      </c>
      <c r="I602" s="362" t="s">
        <v>90</v>
      </c>
      <c r="J602" s="361" t="s">
        <v>1868</v>
      </c>
      <c r="K602" s="362"/>
      <c r="L602" s="362" t="s">
        <v>186</v>
      </c>
      <c r="M602" s="362" t="s">
        <v>9</v>
      </c>
      <c r="N602" s="362" t="s">
        <v>90</v>
      </c>
      <c r="O602" s="362" t="s">
        <v>90</v>
      </c>
      <c r="P602" s="482" t="s">
        <v>6524</v>
      </c>
      <c r="Q602" s="362"/>
      <c r="R602" s="362"/>
      <c r="S602" s="362"/>
      <c r="T602" s="362"/>
      <c r="U602" s="362"/>
      <c r="V602" s="362"/>
      <c r="W602" s="362"/>
      <c r="X602" s="362"/>
      <c r="Y602" s="362"/>
      <c r="Z602" s="362"/>
      <c r="AA602" s="366"/>
      <c r="AB602" s="362"/>
      <c r="AC602" s="362" t="s">
        <v>34</v>
      </c>
      <c r="AD602" s="362" t="s">
        <v>40</v>
      </c>
      <c r="AE602" s="362" t="s">
        <v>40</v>
      </c>
      <c r="AF602" s="362" t="s">
        <v>6524</v>
      </c>
      <c r="AG602" s="362" t="b">
        <v>1</v>
      </c>
      <c r="AH602" s="362"/>
      <c r="AI602" s="362"/>
      <c r="AJ602" s="362"/>
      <c r="AK602" s="362"/>
      <c r="AL602" s="362"/>
      <c r="AM602" s="362"/>
      <c r="AN602" s="361"/>
      <c r="AO602" s="445" t="s">
        <v>9</v>
      </c>
      <c r="AP602" s="445" t="s">
        <v>9</v>
      </c>
      <c r="AQ602" s="445" t="s">
        <v>9</v>
      </c>
    </row>
    <row r="603" spans="1:43" ht="29" hidden="1" x14ac:dyDescent="0.35">
      <c r="A603" s="362">
        <v>601</v>
      </c>
      <c r="B603" s="362" t="s">
        <v>1869</v>
      </c>
      <c r="C603" s="362" t="s">
        <v>2</v>
      </c>
      <c r="D603" s="368">
        <v>45457</v>
      </c>
      <c r="E603" s="368"/>
      <c r="F603" s="368"/>
      <c r="G603" s="368"/>
      <c r="H603" s="362" t="s">
        <v>79</v>
      </c>
      <c r="I603" s="362" t="s">
        <v>90</v>
      </c>
      <c r="J603" s="361" t="s">
        <v>1870</v>
      </c>
      <c r="K603" s="362"/>
      <c r="L603" s="362" t="s">
        <v>186</v>
      </c>
      <c r="M603" s="362" t="s">
        <v>9</v>
      </c>
      <c r="N603" s="362" t="s">
        <v>90</v>
      </c>
      <c r="O603" s="362" t="s">
        <v>90</v>
      </c>
      <c r="P603" s="482" t="s">
        <v>6525</v>
      </c>
      <c r="Q603" s="362"/>
      <c r="R603" s="362"/>
      <c r="S603" s="362"/>
      <c r="T603" s="362"/>
      <c r="U603" s="362"/>
      <c r="V603" s="362"/>
      <c r="W603" s="362"/>
      <c r="X603" s="362"/>
      <c r="Y603" s="362"/>
      <c r="Z603" s="362"/>
      <c r="AA603" s="366"/>
      <c r="AB603" s="362"/>
      <c r="AC603" s="362" t="s">
        <v>34</v>
      </c>
      <c r="AD603" s="362" t="s">
        <v>40</v>
      </c>
      <c r="AE603" s="362" t="s">
        <v>101</v>
      </c>
      <c r="AF603" s="362" t="s">
        <v>6525</v>
      </c>
      <c r="AG603" s="362" t="b">
        <v>0</v>
      </c>
      <c r="AH603" s="362"/>
      <c r="AI603" s="362"/>
      <c r="AJ603" s="362"/>
      <c r="AK603" s="362"/>
      <c r="AL603" s="362"/>
      <c r="AM603" s="362"/>
      <c r="AN603" s="361"/>
      <c r="AO603" s="445" t="s">
        <v>9</v>
      </c>
      <c r="AP603" s="445" t="s">
        <v>9</v>
      </c>
      <c r="AQ603" s="445" t="s">
        <v>9</v>
      </c>
    </row>
    <row r="604" spans="1:43" ht="29" hidden="1" x14ac:dyDescent="0.35">
      <c r="A604" s="362">
        <v>602</v>
      </c>
      <c r="B604" s="362" t="s">
        <v>1871</v>
      </c>
      <c r="C604" s="362" t="s">
        <v>2</v>
      </c>
      <c r="D604" s="368">
        <v>45457</v>
      </c>
      <c r="E604" s="368"/>
      <c r="F604" s="368"/>
      <c r="G604" s="368"/>
      <c r="H604" s="362" t="s">
        <v>79</v>
      </c>
      <c r="I604" s="362" t="s">
        <v>90</v>
      </c>
      <c r="J604" s="361" t="s">
        <v>1872</v>
      </c>
      <c r="K604" s="362"/>
      <c r="L604" s="362" t="s">
        <v>186</v>
      </c>
      <c r="M604" s="362" t="s">
        <v>9</v>
      </c>
      <c r="N604" s="362" t="s">
        <v>90</v>
      </c>
      <c r="O604" s="362" t="s">
        <v>90</v>
      </c>
      <c r="P604" s="482" t="s">
        <v>6526</v>
      </c>
      <c r="Q604" s="362"/>
      <c r="R604" s="362"/>
      <c r="S604" s="362"/>
      <c r="T604" s="362"/>
      <c r="U604" s="362"/>
      <c r="V604" s="362"/>
      <c r="W604" s="362"/>
      <c r="X604" s="362"/>
      <c r="Y604" s="362"/>
      <c r="Z604" s="362"/>
      <c r="AA604" s="366"/>
      <c r="AB604" s="362"/>
      <c r="AC604" s="362" t="s">
        <v>34</v>
      </c>
      <c r="AD604" s="362" t="s">
        <v>40</v>
      </c>
      <c r="AE604" s="362" t="s">
        <v>40</v>
      </c>
      <c r="AF604" s="362" t="s">
        <v>6526</v>
      </c>
      <c r="AG604" s="362" t="b">
        <v>1</v>
      </c>
      <c r="AH604" s="362"/>
      <c r="AI604" s="362"/>
      <c r="AJ604" s="362"/>
      <c r="AK604" s="362"/>
      <c r="AL604" s="362"/>
      <c r="AM604" s="362"/>
      <c r="AN604" s="361"/>
      <c r="AO604" s="445" t="s">
        <v>9</v>
      </c>
      <c r="AP604" s="445" t="s">
        <v>9</v>
      </c>
      <c r="AQ604" s="445" t="s">
        <v>9</v>
      </c>
    </row>
    <row r="605" spans="1:43" ht="29" hidden="1" x14ac:dyDescent="0.35">
      <c r="A605" s="362">
        <v>603</v>
      </c>
      <c r="B605" s="362" t="s">
        <v>1873</v>
      </c>
      <c r="C605" s="362" t="s">
        <v>2</v>
      </c>
      <c r="D605" s="368">
        <v>45457</v>
      </c>
      <c r="E605" s="368"/>
      <c r="F605" s="368"/>
      <c r="G605" s="368"/>
      <c r="H605" s="362" t="s">
        <v>79</v>
      </c>
      <c r="I605" s="362" t="s">
        <v>90</v>
      </c>
      <c r="J605" s="361" t="s">
        <v>1874</v>
      </c>
      <c r="K605" s="362"/>
      <c r="L605" s="362" t="s">
        <v>186</v>
      </c>
      <c r="M605" s="362" t="s">
        <v>9</v>
      </c>
      <c r="N605" s="362" t="s">
        <v>90</v>
      </c>
      <c r="O605" s="362" t="s">
        <v>90</v>
      </c>
      <c r="P605" s="482" t="s">
        <v>1743</v>
      </c>
      <c r="Q605" s="362"/>
      <c r="R605" s="362"/>
      <c r="S605" s="362"/>
      <c r="T605" s="362"/>
      <c r="U605" s="362"/>
      <c r="V605" s="362"/>
      <c r="W605" s="362"/>
      <c r="X605" s="362"/>
      <c r="Y605" s="362"/>
      <c r="Z605" s="362"/>
      <c r="AA605" s="366"/>
      <c r="AB605" s="362"/>
      <c r="AC605" s="362" t="s">
        <v>34</v>
      </c>
      <c r="AD605" s="362" t="s">
        <v>8</v>
      </c>
      <c r="AE605" s="362" t="s">
        <v>39</v>
      </c>
      <c r="AF605" s="362" t="s">
        <v>1743</v>
      </c>
      <c r="AG605" s="362" t="b">
        <v>0</v>
      </c>
      <c r="AH605" s="362"/>
      <c r="AI605" s="362"/>
      <c r="AJ605" s="362"/>
      <c r="AK605" s="362"/>
      <c r="AL605" s="362"/>
      <c r="AM605" s="362"/>
      <c r="AN605" s="361" t="s">
        <v>1158</v>
      </c>
      <c r="AO605" s="445" t="s">
        <v>539</v>
      </c>
      <c r="AP605" s="445" t="s">
        <v>5841</v>
      </c>
      <c r="AQ605" s="445" t="s">
        <v>5840</v>
      </c>
    </row>
    <row r="606" spans="1:43" ht="29" hidden="1" x14ac:dyDescent="0.35">
      <c r="A606" s="362">
        <v>604</v>
      </c>
      <c r="B606" s="362" t="s">
        <v>1875</v>
      </c>
      <c r="C606" s="362" t="s">
        <v>2</v>
      </c>
      <c r="D606" s="368">
        <v>45457</v>
      </c>
      <c r="E606" s="368"/>
      <c r="F606" s="368"/>
      <c r="G606" s="368"/>
      <c r="H606" s="362" t="s">
        <v>79</v>
      </c>
      <c r="I606" s="362" t="s">
        <v>90</v>
      </c>
      <c r="J606" s="361" t="s">
        <v>1876</v>
      </c>
      <c r="K606" s="362"/>
      <c r="L606" s="362" t="s">
        <v>186</v>
      </c>
      <c r="M606" s="362" t="s">
        <v>9</v>
      </c>
      <c r="N606" s="362" t="s">
        <v>90</v>
      </c>
      <c r="O606" s="362" t="s">
        <v>90</v>
      </c>
      <c r="P606" s="482" t="s">
        <v>1743</v>
      </c>
      <c r="Q606" s="362"/>
      <c r="R606" s="362"/>
      <c r="S606" s="362"/>
      <c r="T606" s="362"/>
      <c r="U606" s="362"/>
      <c r="V606" s="362"/>
      <c r="W606" s="362"/>
      <c r="X606" s="362"/>
      <c r="Y606" s="362"/>
      <c r="Z606" s="362"/>
      <c r="AA606" s="366"/>
      <c r="AB606" s="362"/>
      <c r="AC606" s="362" t="s">
        <v>34</v>
      </c>
      <c r="AD606" s="362" t="s">
        <v>8</v>
      </c>
      <c r="AE606" s="362" t="s">
        <v>39</v>
      </c>
      <c r="AF606" s="362" t="s">
        <v>1743</v>
      </c>
      <c r="AG606" s="362" t="b">
        <v>0</v>
      </c>
      <c r="AH606" s="362"/>
      <c r="AI606" s="362"/>
      <c r="AJ606" s="362"/>
      <c r="AK606" s="362"/>
      <c r="AL606" s="362"/>
      <c r="AM606" s="362"/>
      <c r="AN606" s="361" t="s">
        <v>1158</v>
      </c>
      <c r="AO606" s="445" t="s">
        <v>539</v>
      </c>
      <c r="AP606" s="445" t="s">
        <v>5841</v>
      </c>
      <c r="AQ606" s="445" t="s">
        <v>5840</v>
      </c>
    </row>
    <row r="607" spans="1:43" ht="29" hidden="1" x14ac:dyDescent="0.35">
      <c r="A607" s="362">
        <v>605</v>
      </c>
      <c r="B607" s="362" t="s">
        <v>1877</v>
      </c>
      <c r="C607" s="362" t="s">
        <v>2</v>
      </c>
      <c r="D607" s="368">
        <v>45457</v>
      </c>
      <c r="E607" s="368"/>
      <c r="F607" s="368"/>
      <c r="G607" s="368"/>
      <c r="H607" s="362" t="s">
        <v>79</v>
      </c>
      <c r="I607" s="362" t="s">
        <v>90</v>
      </c>
      <c r="J607" s="361" t="s">
        <v>1878</v>
      </c>
      <c r="K607" s="362"/>
      <c r="L607" s="362" t="s">
        <v>186</v>
      </c>
      <c r="M607" s="362" t="s">
        <v>9</v>
      </c>
      <c r="N607" s="362" t="s">
        <v>90</v>
      </c>
      <c r="O607" s="362" t="s">
        <v>90</v>
      </c>
      <c r="P607" s="482" t="s">
        <v>1743</v>
      </c>
      <c r="Q607" s="362"/>
      <c r="R607" s="362"/>
      <c r="S607" s="362"/>
      <c r="T607" s="362"/>
      <c r="U607" s="362"/>
      <c r="V607" s="362"/>
      <c r="W607" s="362"/>
      <c r="X607" s="362"/>
      <c r="Y607" s="362"/>
      <c r="Z607" s="362"/>
      <c r="AA607" s="366"/>
      <c r="AB607" s="362"/>
      <c r="AC607" s="362" t="s">
        <v>34</v>
      </c>
      <c r="AD607" s="362" t="s">
        <v>8</v>
      </c>
      <c r="AE607" s="362" t="s">
        <v>39</v>
      </c>
      <c r="AF607" s="362" t="s">
        <v>1743</v>
      </c>
      <c r="AG607" s="362" t="b">
        <v>0</v>
      </c>
      <c r="AH607" s="362"/>
      <c r="AI607" s="362"/>
      <c r="AJ607" s="362"/>
      <c r="AK607" s="362"/>
      <c r="AL607" s="362"/>
      <c r="AM607" s="362"/>
      <c r="AN607" s="361" t="s">
        <v>1158</v>
      </c>
      <c r="AO607" s="445" t="s">
        <v>539</v>
      </c>
      <c r="AP607" s="445" t="s">
        <v>5841</v>
      </c>
      <c r="AQ607" s="445" t="s">
        <v>5840</v>
      </c>
    </row>
    <row r="608" spans="1:43" ht="29" hidden="1" x14ac:dyDescent="0.35">
      <c r="A608" s="362">
        <v>606</v>
      </c>
      <c r="B608" s="362" t="s">
        <v>1879</v>
      </c>
      <c r="C608" s="362" t="s">
        <v>2</v>
      </c>
      <c r="D608" s="368">
        <v>45457</v>
      </c>
      <c r="E608" s="368"/>
      <c r="F608" s="368"/>
      <c r="G608" s="368"/>
      <c r="H608" s="362" t="s">
        <v>79</v>
      </c>
      <c r="I608" s="362" t="s">
        <v>90</v>
      </c>
      <c r="J608" s="361" t="s">
        <v>1880</v>
      </c>
      <c r="K608" s="362"/>
      <c r="L608" s="362" t="s">
        <v>186</v>
      </c>
      <c r="M608" s="362" t="s">
        <v>9</v>
      </c>
      <c r="N608" s="362" t="s">
        <v>90</v>
      </c>
      <c r="O608" s="362" t="s">
        <v>90</v>
      </c>
      <c r="P608" s="482" t="s">
        <v>1743</v>
      </c>
      <c r="Q608" s="362"/>
      <c r="R608" s="362"/>
      <c r="S608" s="362"/>
      <c r="T608" s="362"/>
      <c r="U608" s="362"/>
      <c r="V608" s="362"/>
      <c r="W608" s="362"/>
      <c r="X608" s="362"/>
      <c r="Y608" s="362"/>
      <c r="Z608" s="362"/>
      <c r="AA608" s="366"/>
      <c r="AB608" s="362"/>
      <c r="AC608" s="362" t="s">
        <v>34</v>
      </c>
      <c r="AD608" s="362" t="s">
        <v>8</v>
      </c>
      <c r="AE608" s="362" t="s">
        <v>39</v>
      </c>
      <c r="AF608" s="362" t="s">
        <v>1743</v>
      </c>
      <c r="AG608" s="362" t="b">
        <v>0</v>
      </c>
      <c r="AH608" s="362"/>
      <c r="AI608" s="362"/>
      <c r="AJ608" s="362"/>
      <c r="AK608" s="362"/>
      <c r="AL608" s="362"/>
      <c r="AM608" s="362"/>
      <c r="AN608" s="361" t="s">
        <v>1158</v>
      </c>
      <c r="AO608" s="445" t="s">
        <v>539</v>
      </c>
      <c r="AP608" s="445" t="s">
        <v>5841</v>
      </c>
      <c r="AQ608" s="445" t="s">
        <v>5840</v>
      </c>
    </row>
    <row r="609" spans="1:43" ht="43.5" hidden="1" x14ac:dyDescent="0.35">
      <c r="A609" s="362">
        <v>607</v>
      </c>
      <c r="B609" s="362" t="s">
        <v>1881</v>
      </c>
      <c r="C609" s="362" t="s">
        <v>2</v>
      </c>
      <c r="D609" s="368">
        <v>45139</v>
      </c>
      <c r="E609" s="368"/>
      <c r="F609" s="368"/>
      <c r="G609" s="368"/>
      <c r="H609" s="362" t="s">
        <v>77</v>
      </c>
      <c r="I609" s="425" t="s">
        <v>1546</v>
      </c>
      <c r="J609" s="361" t="s">
        <v>1882</v>
      </c>
      <c r="K609" s="362"/>
      <c r="L609" s="362" t="s">
        <v>1689</v>
      </c>
      <c r="M609" s="362" t="s">
        <v>1548</v>
      </c>
      <c r="N609" s="362" t="s">
        <v>90</v>
      </c>
      <c r="O609" s="362" t="s">
        <v>90</v>
      </c>
      <c r="P609" s="482" t="s">
        <v>6527</v>
      </c>
      <c r="Q609" s="362"/>
      <c r="R609" s="362"/>
      <c r="S609" s="362"/>
      <c r="T609" s="362"/>
      <c r="U609" s="362"/>
      <c r="V609" s="362"/>
      <c r="W609" s="362"/>
      <c r="X609" s="362"/>
      <c r="Y609" s="362"/>
      <c r="Z609" s="362"/>
      <c r="AA609" s="366"/>
      <c r="AB609" s="362"/>
      <c r="AC609" s="362" t="s">
        <v>21</v>
      </c>
      <c r="AD609" s="362" t="s">
        <v>40</v>
      </c>
      <c r="AE609" s="362"/>
      <c r="AF609" s="362"/>
      <c r="AG609" s="362"/>
      <c r="AH609" s="362"/>
      <c r="AI609" s="362"/>
      <c r="AJ609" s="362"/>
      <c r="AK609" s="362"/>
      <c r="AL609" s="362"/>
      <c r="AM609" s="362"/>
      <c r="AN609" s="361"/>
      <c r="AO609" s="445" t="s">
        <v>9</v>
      </c>
      <c r="AP609" s="445" t="s">
        <v>9</v>
      </c>
      <c r="AQ609" s="445" t="s">
        <v>9</v>
      </c>
    </row>
    <row r="610" spans="1:43" ht="29" hidden="1" x14ac:dyDescent="0.35">
      <c r="A610" s="362">
        <v>608</v>
      </c>
      <c r="B610" s="362" t="s">
        <v>1884</v>
      </c>
      <c r="C610" s="362" t="s">
        <v>2</v>
      </c>
      <c r="D610" s="368">
        <v>45457</v>
      </c>
      <c r="E610" s="368"/>
      <c r="F610" s="368"/>
      <c r="G610" s="368"/>
      <c r="H610" s="362" t="s">
        <v>79</v>
      </c>
      <c r="I610" s="362" t="s">
        <v>90</v>
      </c>
      <c r="J610" s="361" t="s">
        <v>1885</v>
      </c>
      <c r="K610" s="362"/>
      <c r="L610" s="362" t="s">
        <v>186</v>
      </c>
      <c r="M610" s="362" t="s">
        <v>9</v>
      </c>
      <c r="N610" s="362" t="s">
        <v>90</v>
      </c>
      <c r="O610" s="362" t="s">
        <v>90</v>
      </c>
      <c r="P610" s="482" t="s">
        <v>6521</v>
      </c>
      <c r="Q610" s="362"/>
      <c r="R610" s="362"/>
      <c r="S610" s="362"/>
      <c r="T610" s="362"/>
      <c r="U610" s="362"/>
      <c r="V610" s="362"/>
      <c r="W610" s="362"/>
      <c r="X610" s="362"/>
      <c r="Y610" s="362"/>
      <c r="Z610" s="362"/>
      <c r="AA610" s="366"/>
      <c r="AB610" s="362"/>
      <c r="AC610" s="362" t="s">
        <v>34</v>
      </c>
      <c r="AD610" s="362" t="s">
        <v>40</v>
      </c>
      <c r="AE610" s="362" t="s">
        <v>101</v>
      </c>
      <c r="AF610" s="362" t="s">
        <v>6521</v>
      </c>
      <c r="AG610" s="362" t="b">
        <v>0</v>
      </c>
      <c r="AH610" s="362"/>
      <c r="AI610" s="362"/>
      <c r="AJ610" s="362"/>
      <c r="AK610" s="362"/>
      <c r="AL610" s="362"/>
      <c r="AM610" s="362"/>
      <c r="AN610" s="361"/>
      <c r="AO610" s="445" t="s">
        <v>9</v>
      </c>
      <c r="AP610" s="445" t="s">
        <v>9</v>
      </c>
      <c r="AQ610" s="445" t="s">
        <v>9</v>
      </c>
    </row>
    <row r="611" spans="1:43" ht="14.5" hidden="1" x14ac:dyDescent="0.35">
      <c r="A611" s="362">
        <v>609</v>
      </c>
      <c r="B611" s="362" t="s">
        <v>1886</v>
      </c>
      <c r="C611" s="362" t="s">
        <v>2</v>
      </c>
      <c r="D611" s="368">
        <v>45457</v>
      </c>
      <c r="E611" s="368"/>
      <c r="F611" s="368"/>
      <c r="G611" s="368"/>
      <c r="H611" s="362" t="s">
        <v>79</v>
      </c>
      <c r="I611" s="362" t="s">
        <v>90</v>
      </c>
      <c r="J611" s="361" t="s">
        <v>1887</v>
      </c>
      <c r="K611" s="362"/>
      <c r="L611" s="362" t="s">
        <v>186</v>
      </c>
      <c r="M611" s="362" t="s">
        <v>9</v>
      </c>
      <c r="N611" s="362" t="s">
        <v>90</v>
      </c>
      <c r="O611" s="362" t="s">
        <v>90</v>
      </c>
      <c r="P611" s="482" t="s">
        <v>6528</v>
      </c>
      <c r="Q611" s="362"/>
      <c r="R611" s="362"/>
      <c r="S611" s="362"/>
      <c r="T611" s="362"/>
      <c r="U611" s="362"/>
      <c r="V611" s="362"/>
      <c r="W611" s="362"/>
      <c r="X611" s="362"/>
      <c r="Y611" s="362"/>
      <c r="Z611" s="362"/>
      <c r="AA611" s="366"/>
      <c r="AB611" s="362"/>
      <c r="AC611" s="362" t="s">
        <v>34</v>
      </c>
      <c r="AD611" s="362" t="s">
        <v>40</v>
      </c>
      <c r="AE611" s="362" t="s">
        <v>40</v>
      </c>
      <c r="AF611" s="362" t="s">
        <v>6528</v>
      </c>
      <c r="AG611" s="362" t="b">
        <v>1</v>
      </c>
      <c r="AH611" s="362"/>
      <c r="AI611" s="362"/>
      <c r="AJ611" s="362"/>
      <c r="AK611" s="362"/>
      <c r="AL611" s="362"/>
      <c r="AM611" s="362"/>
      <c r="AN611" s="361"/>
      <c r="AO611" s="445" t="s">
        <v>9</v>
      </c>
      <c r="AP611" s="445" t="s">
        <v>9</v>
      </c>
      <c r="AQ611" s="445" t="s">
        <v>9</v>
      </c>
    </row>
    <row r="612" spans="1:43" ht="29" hidden="1" x14ac:dyDescent="0.35">
      <c r="A612" s="362">
        <v>610</v>
      </c>
      <c r="B612" s="362" t="s">
        <v>1888</v>
      </c>
      <c r="C612" s="362" t="s">
        <v>2</v>
      </c>
      <c r="D612" s="368">
        <v>45457</v>
      </c>
      <c r="E612" s="368"/>
      <c r="F612" s="368"/>
      <c r="G612" s="368"/>
      <c r="H612" s="362" t="s">
        <v>79</v>
      </c>
      <c r="I612" s="362" t="s">
        <v>90</v>
      </c>
      <c r="J612" s="361" t="s">
        <v>1889</v>
      </c>
      <c r="K612" s="362"/>
      <c r="L612" s="362" t="s">
        <v>186</v>
      </c>
      <c r="M612" s="362" t="s">
        <v>9</v>
      </c>
      <c r="N612" s="362" t="s">
        <v>90</v>
      </c>
      <c r="O612" s="362" t="s">
        <v>90</v>
      </c>
      <c r="P612" s="482" t="s">
        <v>6529</v>
      </c>
      <c r="Q612" s="362"/>
      <c r="R612" s="362"/>
      <c r="S612" s="362"/>
      <c r="T612" s="362"/>
      <c r="U612" s="362"/>
      <c r="V612" s="362"/>
      <c r="W612" s="362"/>
      <c r="X612" s="362"/>
      <c r="Y612" s="362"/>
      <c r="Z612" s="362"/>
      <c r="AA612" s="366"/>
      <c r="AB612" s="362"/>
      <c r="AC612" s="362" t="s">
        <v>34</v>
      </c>
      <c r="AD612" s="362" t="s">
        <v>40</v>
      </c>
      <c r="AE612" s="362" t="s">
        <v>101</v>
      </c>
      <c r="AF612" s="362" t="s">
        <v>6528</v>
      </c>
      <c r="AG612" s="362" t="b">
        <v>0</v>
      </c>
      <c r="AH612" s="362"/>
      <c r="AI612" s="362"/>
      <c r="AJ612" s="362"/>
      <c r="AK612" s="362"/>
      <c r="AL612" s="362"/>
      <c r="AM612" s="362"/>
      <c r="AN612" s="361"/>
      <c r="AO612" s="445" t="s">
        <v>9</v>
      </c>
      <c r="AP612" s="445" t="s">
        <v>9</v>
      </c>
      <c r="AQ612" s="445" t="s">
        <v>9</v>
      </c>
    </row>
    <row r="613" spans="1:43" ht="29" hidden="1" x14ac:dyDescent="0.35">
      <c r="A613" s="362">
        <v>611</v>
      </c>
      <c r="B613" s="362" t="s">
        <v>1891</v>
      </c>
      <c r="C613" s="362" t="s">
        <v>2</v>
      </c>
      <c r="D613" s="368">
        <v>45457</v>
      </c>
      <c r="E613" s="368"/>
      <c r="F613" s="368"/>
      <c r="G613" s="368"/>
      <c r="H613" s="362" t="s">
        <v>79</v>
      </c>
      <c r="I613" s="362" t="s">
        <v>90</v>
      </c>
      <c r="J613" s="361" t="s">
        <v>1892</v>
      </c>
      <c r="K613" s="362"/>
      <c r="L613" s="362" t="s">
        <v>186</v>
      </c>
      <c r="M613" s="362" t="s">
        <v>9</v>
      </c>
      <c r="N613" s="362" t="s">
        <v>90</v>
      </c>
      <c r="O613" s="362" t="s">
        <v>90</v>
      </c>
      <c r="P613" s="482" t="s">
        <v>1743</v>
      </c>
      <c r="Q613" s="362"/>
      <c r="R613" s="362"/>
      <c r="S613" s="362"/>
      <c r="T613" s="362"/>
      <c r="U613" s="362"/>
      <c r="V613" s="362"/>
      <c r="W613" s="362"/>
      <c r="X613" s="362"/>
      <c r="Y613" s="362"/>
      <c r="Z613" s="362"/>
      <c r="AA613" s="366"/>
      <c r="AB613" s="362"/>
      <c r="AC613" s="362" t="s">
        <v>34</v>
      </c>
      <c r="AD613" s="362" t="s">
        <v>8</v>
      </c>
      <c r="AE613" s="362" t="s">
        <v>39</v>
      </c>
      <c r="AF613" s="362" t="s">
        <v>1743</v>
      </c>
      <c r="AG613" s="362" t="b">
        <v>0</v>
      </c>
      <c r="AH613" s="362"/>
      <c r="AI613" s="362"/>
      <c r="AJ613" s="362"/>
      <c r="AK613" s="362"/>
      <c r="AL613" s="362"/>
      <c r="AM613" s="362"/>
      <c r="AN613" s="361" t="s">
        <v>1158</v>
      </c>
      <c r="AO613" s="445" t="s">
        <v>539</v>
      </c>
      <c r="AP613" s="445" t="s">
        <v>5841</v>
      </c>
      <c r="AQ613" s="445" t="s">
        <v>5840</v>
      </c>
    </row>
    <row r="614" spans="1:43" ht="29" hidden="1" x14ac:dyDescent="0.35">
      <c r="A614" s="362">
        <v>612</v>
      </c>
      <c r="B614" s="362" t="s">
        <v>1893</v>
      </c>
      <c r="C614" s="362" t="s">
        <v>2</v>
      </c>
      <c r="D614" s="368">
        <v>45457</v>
      </c>
      <c r="E614" s="368"/>
      <c r="F614" s="368"/>
      <c r="G614" s="368"/>
      <c r="H614" s="362" t="s">
        <v>79</v>
      </c>
      <c r="I614" s="362" t="s">
        <v>90</v>
      </c>
      <c r="J614" s="361" t="s">
        <v>1894</v>
      </c>
      <c r="K614" s="362"/>
      <c r="L614" s="362" t="s">
        <v>186</v>
      </c>
      <c r="M614" s="362" t="s">
        <v>9</v>
      </c>
      <c r="N614" s="362" t="s">
        <v>90</v>
      </c>
      <c r="O614" s="362" t="s">
        <v>90</v>
      </c>
      <c r="P614" s="482" t="s">
        <v>1539</v>
      </c>
      <c r="Q614" s="362"/>
      <c r="R614" s="362"/>
      <c r="S614" s="362"/>
      <c r="T614" s="362"/>
      <c r="U614" s="362"/>
      <c r="V614" s="362"/>
      <c r="W614" s="362"/>
      <c r="X614" s="362"/>
      <c r="Y614" s="362"/>
      <c r="Z614" s="362"/>
      <c r="AA614" s="366"/>
      <c r="AB614" s="362"/>
      <c r="AC614" s="362" t="s">
        <v>34</v>
      </c>
      <c r="AD614" s="362" t="s">
        <v>8</v>
      </c>
      <c r="AE614" s="362" t="s">
        <v>39</v>
      </c>
      <c r="AF614" s="362" t="s">
        <v>1539</v>
      </c>
      <c r="AG614" s="362" t="b">
        <v>0</v>
      </c>
      <c r="AH614" s="362"/>
      <c r="AI614" s="362"/>
      <c r="AJ614" s="362"/>
      <c r="AK614" s="362"/>
      <c r="AL614" s="362"/>
      <c r="AM614" s="368">
        <v>45923</v>
      </c>
      <c r="AN614" s="361" t="s">
        <v>680</v>
      </c>
      <c r="AO614" s="445" t="s">
        <v>539</v>
      </c>
      <c r="AP614" s="445" t="s">
        <v>5841</v>
      </c>
      <c r="AQ614" s="445" t="s">
        <v>5840</v>
      </c>
    </row>
    <row r="615" spans="1:43" ht="29" hidden="1" x14ac:dyDescent="0.35">
      <c r="A615" s="362">
        <v>613</v>
      </c>
      <c r="B615" s="362" t="s">
        <v>1895</v>
      </c>
      <c r="C615" s="362" t="s">
        <v>2</v>
      </c>
      <c r="D615" s="368">
        <v>45457</v>
      </c>
      <c r="E615" s="368"/>
      <c r="F615" s="368"/>
      <c r="G615" s="368"/>
      <c r="H615" s="362" t="s">
        <v>79</v>
      </c>
      <c r="I615" s="362" t="s">
        <v>90</v>
      </c>
      <c r="J615" s="361" t="s">
        <v>1896</v>
      </c>
      <c r="K615" s="362"/>
      <c r="L615" s="362" t="s">
        <v>186</v>
      </c>
      <c r="M615" s="362" t="s">
        <v>9</v>
      </c>
      <c r="N615" s="362" t="s">
        <v>90</v>
      </c>
      <c r="O615" s="362" t="s">
        <v>90</v>
      </c>
      <c r="P615" s="482" t="s">
        <v>1743</v>
      </c>
      <c r="Q615" s="362"/>
      <c r="R615" s="362"/>
      <c r="S615" s="362"/>
      <c r="T615" s="362"/>
      <c r="U615" s="362"/>
      <c r="V615" s="362"/>
      <c r="W615" s="362"/>
      <c r="X615" s="362"/>
      <c r="Y615" s="362"/>
      <c r="Z615" s="362"/>
      <c r="AA615" s="366"/>
      <c r="AB615" s="362"/>
      <c r="AC615" s="362" t="s">
        <v>34</v>
      </c>
      <c r="AD615" s="362" t="s">
        <v>8</v>
      </c>
      <c r="AE615" s="362" t="s">
        <v>39</v>
      </c>
      <c r="AF615" s="362" t="s">
        <v>1743</v>
      </c>
      <c r="AG615" s="362" t="b">
        <v>0</v>
      </c>
      <c r="AH615" s="362"/>
      <c r="AI615" s="362"/>
      <c r="AJ615" s="362"/>
      <c r="AK615" s="362"/>
      <c r="AL615" s="362"/>
      <c r="AM615" s="362"/>
      <c r="AN615" s="361" t="s">
        <v>1158</v>
      </c>
      <c r="AO615" s="445" t="s">
        <v>539</v>
      </c>
      <c r="AP615" s="445" t="s">
        <v>5841</v>
      </c>
      <c r="AQ615" s="445" t="s">
        <v>5840</v>
      </c>
    </row>
    <row r="616" spans="1:43" ht="29" hidden="1" x14ac:dyDescent="0.35">
      <c r="A616" s="362">
        <v>614</v>
      </c>
      <c r="B616" s="362" t="s">
        <v>1897</v>
      </c>
      <c r="C616" s="362" t="s">
        <v>2</v>
      </c>
      <c r="D616" s="368">
        <v>45457</v>
      </c>
      <c r="E616" s="368"/>
      <c r="F616" s="368"/>
      <c r="G616" s="368"/>
      <c r="H616" s="362" t="s">
        <v>79</v>
      </c>
      <c r="I616" s="362" t="s">
        <v>90</v>
      </c>
      <c r="J616" s="361" t="s">
        <v>1898</v>
      </c>
      <c r="K616" s="362"/>
      <c r="L616" s="362" t="s">
        <v>186</v>
      </c>
      <c r="M616" s="362" t="s">
        <v>9</v>
      </c>
      <c r="N616" s="362" t="s">
        <v>90</v>
      </c>
      <c r="O616" s="362" t="s">
        <v>90</v>
      </c>
      <c r="P616" s="482" t="s">
        <v>6521</v>
      </c>
      <c r="Q616" s="362"/>
      <c r="R616" s="362"/>
      <c r="S616" s="362"/>
      <c r="T616" s="362"/>
      <c r="U616" s="362"/>
      <c r="V616" s="362"/>
      <c r="W616" s="362"/>
      <c r="X616" s="362"/>
      <c r="Y616" s="362"/>
      <c r="Z616" s="362"/>
      <c r="AA616" s="366"/>
      <c r="AB616" s="362"/>
      <c r="AC616" s="362" t="s">
        <v>34</v>
      </c>
      <c r="AD616" s="362" t="s">
        <v>40</v>
      </c>
      <c r="AE616" s="362" t="s">
        <v>101</v>
      </c>
      <c r="AF616" s="362" t="s">
        <v>6521</v>
      </c>
      <c r="AG616" s="362" t="b">
        <v>0</v>
      </c>
      <c r="AH616" s="362"/>
      <c r="AI616" s="362"/>
      <c r="AJ616" s="362"/>
      <c r="AK616" s="362"/>
      <c r="AL616" s="362"/>
      <c r="AM616" s="362"/>
      <c r="AN616" s="361"/>
      <c r="AO616" s="445" t="s">
        <v>9</v>
      </c>
      <c r="AP616" s="445" t="s">
        <v>9</v>
      </c>
      <c r="AQ616" s="445" t="s">
        <v>9</v>
      </c>
    </row>
    <row r="617" spans="1:43" ht="29" hidden="1" x14ac:dyDescent="0.35">
      <c r="A617" s="362">
        <v>615</v>
      </c>
      <c r="B617" s="362" t="s">
        <v>1899</v>
      </c>
      <c r="C617" s="362" t="s">
        <v>2</v>
      </c>
      <c r="D617" s="368">
        <v>45457</v>
      </c>
      <c r="E617" s="368"/>
      <c r="F617" s="368"/>
      <c r="G617" s="368"/>
      <c r="H617" s="362" t="s">
        <v>79</v>
      </c>
      <c r="I617" s="362" t="s">
        <v>90</v>
      </c>
      <c r="J617" s="361" t="s">
        <v>1900</v>
      </c>
      <c r="K617" s="362"/>
      <c r="L617" s="362" t="s">
        <v>186</v>
      </c>
      <c r="M617" s="362" t="s">
        <v>9</v>
      </c>
      <c r="N617" s="362" t="s">
        <v>90</v>
      </c>
      <c r="O617" s="362" t="s">
        <v>90</v>
      </c>
      <c r="P617" s="482" t="s">
        <v>6521</v>
      </c>
      <c r="Q617" s="362"/>
      <c r="R617" s="362"/>
      <c r="S617" s="362"/>
      <c r="T617" s="362"/>
      <c r="U617" s="362"/>
      <c r="V617" s="362"/>
      <c r="W617" s="362"/>
      <c r="X617" s="362"/>
      <c r="Y617" s="362"/>
      <c r="Z617" s="362"/>
      <c r="AA617" s="366"/>
      <c r="AB617" s="362"/>
      <c r="AC617" s="362" t="s">
        <v>34</v>
      </c>
      <c r="AD617" s="362" t="s">
        <v>40</v>
      </c>
      <c r="AE617" s="362" t="s">
        <v>101</v>
      </c>
      <c r="AF617" s="362" t="s">
        <v>6521</v>
      </c>
      <c r="AG617" s="362" t="b">
        <v>0</v>
      </c>
      <c r="AH617" s="362"/>
      <c r="AI617" s="362"/>
      <c r="AJ617" s="362"/>
      <c r="AK617" s="362"/>
      <c r="AL617" s="362"/>
      <c r="AM617" s="362"/>
      <c r="AN617" s="361"/>
      <c r="AO617" s="445" t="s">
        <v>9</v>
      </c>
      <c r="AP617" s="445" t="s">
        <v>9</v>
      </c>
      <c r="AQ617" s="445" t="s">
        <v>9</v>
      </c>
    </row>
    <row r="618" spans="1:43" ht="29" hidden="1" x14ac:dyDescent="0.35">
      <c r="A618" s="362">
        <v>616</v>
      </c>
      <c r="B618" s="362" t="s">
        <v>1901</v>
      </c>
      <c r="C618" s="362" t="s">
        <v>2</v>
      </c>
      <c r="D618" s="368">
        <v>45457</v>
      </c>
      <c r="E618" s="368"/>
      <c r="F618" s="368"/>
      <c r="G618" s="368"/>
      <c r="H618" s="362" t="s">
        <v>79</v>
      </c>
      <c r="I618" s="362" t="s">
        <v>90</v>
      </c>
      <c r="J618" s="361" t="s">
        <v>1902</v>
      </c>
      <c r="K618" s="362"/>
      <c r="L618" s="362" t="s">
        <v>186</v>
      </c>
      <c r="M618" s="362" t="s">
        <v>9</v>
      </c>
      <c r="N618" s="362" t="s">
        <v>90</v>
      </c>
      <c r="O618" s="362" t="s">
        <v>90</v>
      </c>
      <c r="P618" s="482" t="s">
        <v>1539</v>
      </c>
      <c r="Q618" s="362"/>
      <c r="R618" s="362"/>
      <c r="S618" s="362"/>
      <c r="T618" s="362"/>
      <c r="U618" s="362"/>
      <c r="V618" s="362"/>
      <c r="W618" s="362"/>
      <c r="X618" s="362"/>
      <c r="Y618" s="362"/>
      <c r="Z618" s="362"/>
      <c r="AA618" s="366"/>
      <c r="AB618" s="362"/>
      <c r="AC618" s="362" t="s">
        <v>34</v>
      </c>
      <c r="AD618" s="362" t="s">
        <v>8</v>
      </c>
      <c r="AE618" s="362" t="s">
        <v>39</v>
      </c>
      <c r="AF618" s="362" t="s">
        <v>1539</v>
      </c>
      <c r="AG618" s="362" t="b">
        <v>0</v>
      </c>
      <c r="AH618" s="362"/>
      <c r="AI618" s="362"/>
      <c r="AJ618" s="362"/>
      <c r="AK618" s="362"/>
      <c r="AL618" s="362"/>
      <c r="AM618" s="368">
        <v>45923</v>
      </c>
      <c r="AN618" s="361" t="s">
        <v>680</v>
      </c>
      <c r="AO618" s="445" t="s">
        <v>539</v>
      </c>
      <c r="AP618" s="445" t="s">
        <v>5841</v>
      </c>
      <c r="AQ618" s="445" t="s">
        <v>5840</v>
      </c>
    </row>
    <row r="619" spans="1:43" ht="43.5" hidden="1" x14ac:dyDescent="0.35">
      <c r="A619" s="362">
        <v>617</v>
      </c>
      <c r="B619" s="362" t="s">
        <v>1903</v>
      </c>
      <c r="C619" s="362" t="s">
        <v>2</v>
      </c>
      <c r="D619" s="368">
        <v>45457</v>
      </c>
      <c r="E619" s="368"/>
      <c r="F619" s="368"/>
      <c r="G619" s="368"/>
      <c r="H619" s="362" t="s">
        <v>79</v>
      </c>
      <c r="I619" s="362" t="s">
        <v>90</v>
      </c>
      <c r="J619" s="361" t="s">
        <v>1904</v>
      </c>
      <c r="K619" s="362"/>
      <c r="L619" s="362" t="s">
        <v>186</v>
      </c>
      <c r="M619" s="362" t="s">
        <v>9</v>
      </c>
      <c r="N619" s="362" t="s">
        <v>90</v>
      </c>
      <c r="O619" s="362" t="s">
        <v>90</v>
      </c>
      <c r="P619" s="482" t="s">
        <v>1743</v>
      </c>
      <c r="Q619" s="362"/>
      <c r="R619" s="362"/>
      <c r="S619" s="362"/>
      <c r="T619" s="362"/>
      <c r="U619" s="362"/>
      <c r="V619" s="362"/>
      <c r="W619" s="362"/>
      <c r="X619" s="362"/>
      <c r="Y619" s="362"/>
      <c r="Z619" s="362"/>
      <c r="AA619" s="366"/>
      <c r="AB619" s="362"/>
      <c r="AC619" s="362" t="s">
        <v>34</v>
      </c>
      <c r="AD619" s="362" t="s">
        <v>8</v>
      </c>
      <c r="AE619" s="362" t="s">
        <v>39</v>
      </c>
      <c r="AF619" s="362" t="s">
        <v>1743</v>
      </c>
      <c r="AG619" s="362" t="b">
        <v>0</v>
      </c>
      <c r="AH619" s="362"/>
      <c r="AI619" s="362"/>
      <c r="AJ619" s="362"/>
      <c r="AK619" s="362"/>
      <c r="AL619" s="362"/>
      <c r="AM619" s="362"/>
      <c r="AN619" s="361" t="s">
        <v>1158</v>
      </c>
      <c r="AO619" s="445" t="s">
        <v>539</v>
      </c>
      <c r="AP619" s="445" t="s">
        <v>5841</v>
      </c>
      <c r="AQ619" s="445" t="s">
        <v>5840</v>
      </c>
    </row>
    <row r="620" spans="1:43" ht="43.5" hidden="1" x14ac:dyDescent="0.35">
      <c r="A620" s="362">
        <v>618</v>
      </c>
      <c r="B620" s="362" t="s">
        <v>1905</v>
      </c>
      <c r="C620" s="362" t="s">
        <v>2</v>
      </c>
      <c r="D620" s="368">
        <v>45139</v>
      </c>
      <c r="E620" s="368"/>
      <c r="F620" s="368"/>
      <c r="G620" s="368"/>
      <c r="H620" s="362" t="s">
        <v>77</v>
      </c>
      <c r="I620" s="362" t="s">
        <v>1546</v>
      </c>
      <c r="J620" s="361" t="s">
        <v>1906</v>
      </c>
      <c r="K620" s="362"/>
      <c r="L620" s="362" t="s">
        <v>1689</v>
      </c>
      <c r="M620" s="362" t="s">
        <v>1548</v>
      </c>
      <c r="N620" s="362" t="s">
        <v>90</v>
      </c>
      <c r="O620" s="362" t="s">
        <v>90</v>
      </c>
      <c r="P620" s="482" t="s">
        <v>1678</v>
      </c>
      <c r="Q620" s="362"/>
      <c r="R620" s="362"/>
      <c r="S620" s="362"/>
      <c r="T620" s="362"/>
      <c r="U620" s="362"/>
      <c r="V620" s="362"/>
      <c r="W620" s="362"/>
      <c r="X620" s="362"/>
      <c r="Y620" s="362"/>
      <c r="Z620" s="362"/>
      <c r="AA620" s="366"/>
      <c r="AB620" s="362"/>
      <c r="AC620" s="362" t="s">
        <v>21</v>
      </c>
      <c r="AD620" s="362" t="s">
        <v>8</v>
      </c>
      <c r="AE620" s="362"/>
      <c r="AF620" s="362"/>
      <c r="AG620" s="362"/>
      <c r="AH620" s="362"/>
      <c r="AI620" s="362"/>
      <c r="AJ620" s="362"/>
      <c r="AK620" s="362"/>
      <c r="AL620" s="362"/>
      <c r="AM620" s="368">
        <v>45924</v>
      </c>
      <c r="AN620" s="361" t="s">
        <v>1679</v>
      </c>
      <c r="AO620" s="445" t="s">
        <v>539</v>
      </c>
      <c r="AP620" s="445" t="s">
        <v>5841</v>
      </c>
      <c r="AQ620" s="445" t="s">
        <v>5840</v>
      </c>
    </row>
    <row r="621" spans="1:43" ht="29" hidden="1" x14ac:dyDescent="0.35">
      <c r="A621" s="362">
        <v>619</v>
      </c>
      <c r="B621" s="362" t="s">
        <v>1907</v>
      </c>
      <c r="C621" s="362" t="s">
        <v>2</v>
      </c>
      <c r="D621" s="368">
        <v>45471</v>
      </c>
      <c r="E621" s="368"/>
      <c r="F621" s="368"/>
      <c r="G621" s="368"/>
      <c r="H621" s="362" t="s">
        <v>57</v>
      </c>
      <c r="I621" s="362" t="s">
        <v>1596</v>
      </c>
      <c r="J621" s="361" t="s">
        <v>1908</v>
      </c>
      <c r="K621" s="362"/>
      <c r="L621" s="362" t="s">
        <v>186</v>
      </c>
      <c r="M621" s="362" t="s">
        <v>9</v>
      </c>
      <c r="N621" s="362" t="s">
        <v>90</v>
      </c>
      <c r="O621" s="362" t="s">
        <v>90</v>
      </c>
      <c r="P621" s="482" t="s">
        <v>6345</v>
      </c>
      <c r="Q621" s="362"/>
      <c r="R621" s="362"/>
      <c r="S621" s="362"/>
      <c r="T621" s="362"/>
      <c r="U621" s="362"/>
      <c r="V621" s="362"/>
      <c r="W621" s="362"/>
      <c r="X621" s="362"/>
      <c r="Y621" s="362"/>
      <c r="Z621" s="362"/>
      <c r="AA621" s="366"/>
      <c r="AB621" s="362"/>
      <c r="AC621" s="362" t="s">
        <v>14</v>
      </c>
      <c r="AD621" s="362" t="s">
        <v>40</v>
      </c>
      <c r="AE621" s="362"/>
      <c r="AF621" s="362"/>
      <c r="AG621" s="362"/>
      <c r="AH621" s="362"/>
      <c r="AI621" s="362"/>
      <c r="AJ621" s="362"/>
      <c r="AK621" s="362"/>
      <c r="AL621" s="362"/>
      <c r="AM621" s="362"/>
      <c r="AN621" s="361"/>
      <c r="AO621" s="445" t="s">
        <v>9</v>
      </c>
      <c r="AP621" s="445" t="s">
        <v>9</v>
      </c>
      <c r="AQ621" s="445" t="s">
        <v>9</v>
      </c>
    </row>
    <row r="622" spans="1:43" ht="29" hidden="1" x14ac:dyDescent="0.35">
      <c r="A622" s="362">
        <v>620</v>
      </c>
      <c r="B622" s="362" t="s">
        <v>1909</v>
      </c>
      <c r="C622" s="362" t="s">
        <v>2</v>
      </c>
      <c r="D622" s="368">
        <v>45471</v>
      </c>
      <c r="E622" s="368"/>
      <c r="F622" s="368"/>
      <c r="G622" s="368"/>
      <c r="H622" s="362" t="s">
        <v>63</v>
      </c>
      <c r="I622" s="362" t="s">
        <v>1910</v>
      </c>
      <c r="J622" s="361" t="s">
        <v>1911</v>
      </c>
      <c r="K622" s="362"/>
      <c r="L622" s="362" t="s">
        <v>186</v>
      </c>
      <c r="M622" s="362" t="s">
        <v>9</v>
      </c>
      <c r="N622" s="362" t="s">
        <v>90</v>
      </c>
      <c r="O622" s="362" t="s">
        <v>90</v>
      </c>
      <c r="P622" s="482"/>
      <c r="Q622" s="362"/>
      <c r="R622" s="362"/>
      <c r="S622" s="362"/>
      <c r="T622" s="362"/>
      <c r="U622" s="362"/>
      <c r="V622" s="362"/>
      <c r="W622" s="362"/>
      <c r="X622" s="362"/>
      <c r="Y622" s="362"/>
      <c r="Z622" s="362"/>
      <c r="AA622" s="366"/>
      <c r="AB622" s="362"/>
      <c r="AC622" s="362" t="s">
        <v>19</v>
      </c>
      <c r="AD622" s="362" t="s">
        <v>40</v>
      </c>
      <c r="AE622" s="362">
        <v>0</v>
      </c>
      <c r="AF622" s="362" t="s">
        <v>6171</v>
      </c>
      <c r="AG622" s="362" t="b">
        <v>1</v>
      </c>
      <c r="AH622" s="362"/>
      <c r="AI622" s="362"/>
      <c r="AJ622" s="362"/>
      <c r="AK622" s="362"/>
      <c r="AL622" s="362"/>
      <c r="AM622" s="362"/>
      <c r="AN622" s="361"/>
      <c r="AO622" s="445" t="s">
        <v>5839</v>
      </c>
      <c r="AP622" s="445" t="s">
        <v>5839</v>
      </c>
      <c r="AQ622" s="445" t="s">
        <v>5839</v>
      </c>
    </row>
    <row r="623" spans="1:43" ht="29" hidden="1" x14ac:dyDescent="0.35">
      <c r="A623" s="362">
        <v>621</v>
      </c>
      <c r="B623" s="362" t="s">
        <v>1912</v>
      </c>
      <c r="C623" s="362" t="s">
        <v>2</v>
      </c>
      <c r="D623" s="368">
        <v>45471</v>
      </c>
      <c r="E623" s="368"/>
      <c r="F623" s="368"/>
      <c r="G623" s="368"/>
      <c r="H623" s="362" t="s">
        <v>57</v>
      </c>
      <c r="I623" s="362" t="s">
        <v>1596</v>
      </c>
      <c r="J623" s="361" t="s">
        <v>1913</v>
      </c>
      <c r="K623" s="362"/>
      <c r="L623" s="362" t="s">
        <v>186</v>
      </c>
      <c r="M623" s="362" t="s">
        <v>9</v>
      </c>
      <c r="N623" s="362" t="s">
        <v>90</v>
      </c>
      <c r="O623" s="362" t="s">
        <v>90</v>
      </c>
      <c r="P623" s="482" t="s">
        <v>6530</v>
      </c>
      <c r="Q623" s="362"/>
      <c r="R623" s="362"/>
      <c r="S623" s="362"/>
      <c r="T623" s="362"/>
      <c r="U623" s="362"/>
      <c r="V623" s="362"/>
      <c r="W623" s="362"/>
      <c r="X623" s="362"/>
      <c r="Y623" s="362"/>
      <c r="Z623" s="362"/>
      <c r="AA623" s="366"/>
      <c r="AB623" s="362"/>
      <c r="AC623" s="362" t="s">
        <v>14</v>
      </c>
      <c r="AD623" s="362" t="s">
        <v>40</v>
      </c>
      <c r="AE623" s="362"/>
      <c r="AF623" s="362"/>
      <c r="AG623" s="362"/>
      <c r="AH623" s="362"/>
      <c r="AI623" s="362"/>
      <c r="AJ623" s="362"/>
      <c r="AK623" s="362"/>
      <c r="AL623" s="362"/>
      <c r="AM623" s="362"/>
      <c r="AN623" s="361"/>
      <c r="AO623" s="445" t="s">
        <v>9</v>
      </c>
      <c r="AP623" s="445" t="s">
        <v>9</v>
      </c>
      <c r="AQ623" s="445" t="s">
        <v>9</v>
      </c>
    </row>
    <row r="624" spans="1:43" ht="29" hidden="1" x14ac:dyDescent="0.35">
      <c r="A624" s="362">
        <v>622</v>
      </c>
      <c r="B624" s="362" t="s">
        <v>1914</v>
      </c>
      <c r="C624" s="362" t="s">
        <v>2</v>
      </c>
      <c r="D624" s="368">
        <v>45471</v>
      </c>
      <c r="E624" s="368"/>
      <c r="F624" s="368"/>
      <c r="G624" s="368"/>
      <c r="H624" s="362" t="s">
        <v>57</v>
      </c>
      <c r="I624" s="362" t="s">
        <v>1596</v>
      </c>
      <c r="J624" s="361" t="s">
        <v>1915</v>
      </c>
      <c r="K624" s="362"/>
      <c r="L624" s="362" t="s">
        <v>186</v>
      </c>
      <c r="M624" s="362" t="s">
        <v>9</v>
      </c>
      <c r="N624" s="362" t="s">
        <v>90</v>
      </c>
      <c r="O624" s="362" t="s">
        <v>90</v>
      </c>
      <c r="P624" s="482" t="s">
        <v>90</v>
      </c>
      <c r="Q624" s="362"/>
      <c r="R624" s="362"/>
      <c r="S624" s="362"/>
      <c r="T624" s="362"/>
      <c r="U624" s="362"/>
      <c r="V624" s="362"/>
      <c r="W624" s="362"/>
      <c r="X624" s="362"/>
      <c r="Y624" s="362"/>
      <c r="Z624" s="362"/>
      <c r="AA624" s="366"/>
      <c r="AB624" s="362"/>
      <c r="AC624" s="362" t="s">
        <v>14</v>
      </c>
      <c r="AD624" s="362" t="s">
        <v>8</v>
      </c>
      <c r="AE624" s="362"/>
      <c r="AF624" s="362"/>
      <c r="AG624" s="362"/>
      <c r="AH624" s="362"/>
      <c r="AI624" s="362"/>
      <c r="AJ624" s="362"/>
      <c r="AK624" s="362"/>
      <c r="AL624" s="362"/>
      <c r="AM624" s="368">
        <v>45973</v>
      </c>
      <c r="AN624" s="361" t="s">
        <v>6343</v>
      </c>
      <c r="AO624" s="445" t="s">
        <v>539</v>
      </c>
      <c r="AP624" s="445" t="s">
        <v>5858</v>
      </c>
      <c r="AQ624" s="445" t="s">
        <v>9</v>
      </c>
    </row>
    <row r="625" spans="1:43" ht="29" hidden="1" x14ac:dyDescent="0.35">
      <c r="A625" s="362">
        <v>623</v>
      </c>
      <c r="B625" s="362" t="s">
        <v>1916</v>
      </c>
      <c r="C625" s="362" t="s">
        <v>2</v>
      </c>
      <c r="D625" s="368">
        <v>45471</v>
      </c>
      <c r="E625" s="368"/>
      <c r="F625" s="368"/>
      <c r="G625" s="368"/>
      <c r="H625" s="362" t="s">
        <v>57</v>
      </c>
      <c r="I625" s="362" t="s">
        <v>1596</v>
      </c>
      <c r="J625" s="361" t="s">
        <v>1917</v>
      </c>
      <c r="K625" s="362"/>
      <c r="L625" s="362" t="s">
        <v>186</v>
      </c>
      <c r="M625" s="362" t="s">
        <v>8</v>
      </c>
      <c r="N625" s="362" t="s">
        <v>90</v>
      </c>
      <c r="O625" s="362" t="s">
        <v>90</v>
      </c>
      <c r="P625" s="482" t="s">
        <v>6531</v>
      </c>
      <c r="Q625" s="362"/>
      <c r="R625" s="362"/>
      <c r="S625" s="362"/>
      <c r="T625" s="362"/>
      <c r="U625" s="362"/>
      <c r="V625" s="362"/>
      <c r="W625" s="362"/>
      <c r="X625" s="362"/>
      <c r="Y625" s="362"/>
      <c r="Z625" s="362"/>
      <c r="AA625" s="366"/>
      <c r="AB625" s="362"/>
      <c r="AC625" s="362" t="s">
        <v>14</v>
      </c>
      <c r="AD625" s="362" t="s">
        <v>40</v>
      </c>
      <c r="AE625" s="362"/>
      <c r="AF625" s="362"/>
      <c r="AG625" s="362"/>
      <c r="AH625" s="362"/>
      <c r="AI625" s="362"/>
      <c r="AJ625" s="362"/>
      <c r="AK625" s="362"/>
      <c r="AL625" s="362"/>
      <c r="AM625" s="362"/>
      <c r="AN625" s="361"/>
      <c r="AO625" s="445" t="s">
        <v>5839</v>
      </c>
      <c r="AP625" s="445" t="s">
        <v>5839</v>
      </c>
      <c r="AQ625" s="445" t="s">
        <v>5839</v>
      </c>
    </row>
    <row r="626" spans="1:43" ht="29" hidden="1" x14ac:dyDescent="0.35">
      <c r="A626" s="362">
        <v>624</v>
      </c>
      <c r="B626" s="362" t="s">
        <v>1918</v>
      </c>
      <c r="C626" s="362" t="s">
        <v>2</v>
      </c>
      <c r="D626" s="368">
        <v>45471</v>
      </c>
      <c r="E626" s="368"/>
      <c r="F626" s="368"/>
      <c r="G626" s="368"/>
      <c r="H626" s="362" t="s">
        <v>57</v>
      </c>
      <c r="I626" s="362" t="s">
        <v>1596</v>
      </c>
      <c r="J626" s="361" t="s">
        <v>1919</v>
      </c>
      <c r="K626" s="362"/>
      <c r="L626" s="362" t="s">
        <v>186</v>
      </c>
      <c r="M626" s="362" t="s">
        <v>9</v>
      </c>
      <c r="N626" s="362" t="s">
        <v>90</v>
      </c>
      <c r="O626" s="362" t="s">
        <v>90</v>
      </c>
      <c r="P626" s="482" t="s">
        <v>6530</v>
      </c>
      <c r="Q626" s="362"/>
      <c r="R626" s="362"/>
      <c r="S626" s="362"/>
      <c r="T626" s="362"/>
      <c r="U626" s="362"/>
      <c r="V626" s="362"/>
      <c r="W626" s="362"/>
      <c r="X626" s="362"/>
      <c r="Y626" s="362"/>
      <c r="Z626" s="362"/>
      <c r="AA626" s="366"/>
      <c r="AB626" s="362"/>
      <c r="AC626" s="362" t="s">
        <v>14</v>
      </c>
      <c r="AD626" s="362" t="s">
        <v>40</v>
      </c>
      <c r="AE626" s="362"/>
      <c r="AF626" s="362"/>
      <c r="AG626" s="362"/>
      <c r="AH626" s="362"/>
      <c r="AI626" s="362"/>
      <c r="AJ626" s="362"/>
      <c r="AK626" s="362"/>
      <c r="AL626" s="362"/>
      <c r="AM626" s="362"/>
      <c r="AN626" s="361"/>
      <c r="AO626" s="445" t="s">
        <v>9</v>
      </c>
      <c r="AP626" s="445" t="s">
        <v>9</v>
      </c>
      <c r="AQ626" s="445" t="s">
        <v>9</v>
      </c>
    </row>
    <row r="627" spans="1:43" ht="29" hidden="1" x14ac:dyDescent="0.35">
      <c r="A627" s="362">
        <v>625</v>
      </c>
      <c r="B627" s="362" t="s">
        <v>1920</v>
      </c>
      <c r="C627" s="362" t="s">
        <v>2</v>
      </c>
      <c r="D627" s="368">
        <v>45471</v>
      </c>
      <c r="E627" s="368"/>
      <c r="F627" s="368"/>
      <c r="G627" s="368"/>
      <c r="H627" s="362" t="s">
        <v>57</v>
      </c>
      <c r="I627" s="362" t="s">
        <v>1596</v>
      </c>
      <c r="J627" s="361" t="s">
        <v>1921</v>
      </c>
      <c r="K627" s="362"/>
      <c r="L627" s="362" t="s">
        <v>186</v>
      </c>
      <c r="M627" s="362" t="s">
        <v>9</v>
      </c>
      <c r="N627" s="362" t="s">
        <v>90</v>
      </c>
      <c r="O627" s="362" t="s">
        <v>90</v>
      </c>
      <c r="P627" s="482" t="s">
        <v>6531</v>
      </c>
      <c r="Q627" s="362"/>
      <c r="R627" s="362"/>
      <c r="S627" s="362"/>
      <c r="T627" s="362"/>
      <c r="U627" s="362"/>
      <c r="V627" s="362"/>
      <c r="W627" s="362"/>
      <c r="X627" s="362"/>
      <c r="Y627" s="362"/>
      <c r="Z627" s="362"/>
      <c r="AA627" s="366"/>
      <c r="AB627" s="362"/>
      <c r="AC627" s="362" t="s">
        <v>14</v>
      </c>
      <c r="AD627" s="362" t="s">
        <v>40</v>
      </c>
      <c r="AE627" s="362"/>
      <c r="AF627" s="362"/>
      <c r="AG627" s="362"/>
      <c r="AH627" s="362"/>
      <c r="AI627" s="362"/>
      <c r="AJ627" s="362"/>
      <c r="AK627" s="362"/>
      <c r="AL627" s="362"/>
      <c r="AM627" s="362"/>
      <c r="AN627" s="361"/>
      <c r="AO627" s="445" t="s">
        <v>9</v>
      </c>
      <c r="AP627" s="445" t="s">
        <v>9</v>
      </c>
      <c r="AQ627" s="445" t="s">
        <v>9</v>
      </c>
    </row>
    <row r="628" spans="1:43" ht="29" hidden="1" x14ac:dyDescent="0.35">
      <c r="A628" s="362">
        <v>626</v>
      </c>
      <c r="B628" s="362" t="s">
        <v>1922</v>
      </c>
      <c r="C628" s="362" t="s">
        <v>2</v>
      </c>
      <c r="D628" s="368">
        <v>45471</v>
      </c>
      <c r="E628" s="368"/>
      <c r="F628" s="368"/>
      <c r="G628" s="368"/>
      <c r="H628" s="362" t="s">
        <v>57</v>
      </c>
      <c r="I628" s="362" t="s">
        <v>1596</v>
      </c>
      <c r="J628" s="361" t="s">
        <v>1923</v>
      </c>
      <c r="K628" s="362"/>
      <c r="L628" s="362" t="s">
        <v>186</v>
      </c>
      <c r="M628" s="362" t="s">
        <v>9</v>
      </c>
      <c r="N628" s="362" t="s">
        <v>90</v>
      </c>
      <c r="O628" s="362" t="s">
        <v>90</v>
      </c>
      <c r="P628" s="482" t="s">
        <v>90</v>
      </c>
      <c r="Q628" s="362"/>
      <c r="R628" s="362"/>
      <c r="S628" s="362"/>
      <c r="T628" s="362"/>
      <c r="U628" s="362"/>
      <c r="V628" s="362"/>
      <c r="W628" s="362"/>
      <c r="X628" s="362"/>
      <c r="Y628" s="362"/>
      <c r="Z628" s="362"/>
      <c r="AA628" s="366"/>
      <c r="AB628" s="362"/>
      <c r="AC628" s="362" t="s">
        <v>14</v>
      </c>
      <c r="AD628" s="362" t="s">
        <v>8</v>
      </c>
      <c r="AE628" s="362"/>
      <c r="AF628" s="362"/>
      <c r="AG628" s="362"/>
      <c r="AH628" s="362"/>
      <c r="AI628" s="362"/>
      <c r="AJ628" s="362"/>
      <c r="AK628" s="362"/>
      <c r="AL628" s="362"/>
      <c r="AM628" s="368">
        <v>45973</v>
      </c>
      <c r="AN628" s="361" t="s">
        <v>6532</v>
      </c>
      <c r="AO628" s="445" t="s">
        <v>539</v>
      </c>
      <c r="AP628" s="445" t="s">
        <v>5858</v>
      </c>
      <c r="AQ628" s="445" t="s">
        <v>9</v>
      </c>
    </row>
    <row r="629" spans="1:43" ht="29" hidden="1" x14ac:dyDescent="0.35">
      <c r="A629" s="362">
        <v>627</v>
      </c>
      <c r="B629" s="362" t="s">
        <v>1924</v>
      </c>
      <c r="C629" s="362" t="s">
        <v>2</v>
      </c>
      <c r="D629" s="368">
        <v>45471</v>
      </c>
      <c r="E629" s="368"/>
      <c r="F629" s="368"/>
      <c r="G629" s="368"/>
      <c r="H629" s="362" t="s">
        <v>57</v>
      </c>
      <c r="I629" s="362" t="s">
        <v>1596</v>
      </c>
      <c r="J629" s="361" t="s">
        <v>1925</v>
      </c>
      <c r="K629" s="362"/>
      <c r="L629" s="362" t="s">
        <v>186</v>
      </c>
      <c r="M629" s="362" t="s">
        <v>9</v>
      </c>
      <c r="N629" s="362" t="s">
        <v>90</v>
      </c>
      <c r="O629" s="362" t="s">
        <v>90</v>
      </c>
      <c r="P629" s="490" t="s">
        <v>6533</v>
      </c>
      <c r="Q629" s="362"/>
      <c r="R629" s="362"/>
      <c r="S629" s="362"/>
      <c r="T629" s="362"/>
      <c r="U629" s="362"/>
      <c r="V629" s="362"/>
      <c r="W629" s="362"/>
      <c r="X629" s="362"/>
      <c r="Y629" s="362"/>
      <c r="Z629" s="362"/>
      <c r="AA629" s="366"/>
      <c r="AB629" s="362"/>
      <c r="AC629" s="362" t="s">
        <v>14</v>
      </c>
      <c r="AD629" s="362" t="s">
        <v>40</v>
      </c>
      <c r="AE629" s="362">
        <v>0</v>
      </c>
      <c r="AF629" s="362" t="s">
        <v>6534</v>
      </c>
      <c r="AG629" s="362" t="b">
        <v>1</v>
      </c>
      <c r="AH629" s="362"/>
      <c r="AI629" s="362"/>
      <c r="AJ629" s="362"/>
      <c r="AK629" s="362"/>
      <c r="AL629" s="362"/>
      <c r="AM629" s="362"/>
      <c r="AN629" s="361"/>
      <c r="AO629" s="445" t="s">
        <v>6311</v>
      </c>
      <c r="AP629" s="445" t="s">
        <v>6311</v>
      </c>
      <c r="AQ629" s="445" t="s">
        <v>5839</v>
      </c>
    </row>
    <row r="630" spans="1:43" ht="29" hidden="1" x14ac:dyDescent="0.35">
      <c r="A630" s="362">
        <v>628</v>
      </c>
      <c r="B630" s="362" t="s">
        <v>1926</v>
      </c>
      <c r="C630" s="362" t="s">
        <v>2</v>
      </c>
      <c r="D630" s="368">
        <v>45471</v>
      </c>
      <c r="E630" s="368"/>
      <c r="F630" s="368"/>
      <c r="G630" s="368"/>
      <c r="H630" s="362" t="s">
        <v>57</v>
      </c>
      <c r="I630" s="362" t="s">
        <v>1596</v>
      </c>
      <c r="J630" s="361" t="s">
        <v>1927</v>
      </c>
      <c r="K630" s="362"/>
      <c r="L630" s="362" t="s">
        <v>186</v>
      </c>
      <c r="M630" s="362" t="s">
        <v>9</v>
      </c>
      <c r="N630" s="362" t="s">
        <v>90</v>
      </c>
      <c r="O630" s="362" t="s">
        <v>90</v>
      </c>
      <c r="P630" s="482" t="s">
        <v>90</v>
      </c>
      <c r="Q630" s="362"/>
      <c r="R630" s="362"/>
      <c r="S630" s="362"/>
      <c r="T630" s="362"/>
      <c r="U630" s="362"/>
      <c r="V630" s="362"/>
      <c r="W630" s="362"/>
      <c r="X630" s="362"/>
      <c r="Y630" s="362"/>
      <c r="Z630" s="362"/>
      <c r="AA630" s="366"/>
      <c r="AB630" s="362"/>
      <c r="AC630" s="362" t="s">
        <v>14</v>
      </c>
      <c r="AD630" s="362" t="s">
        <v>8</v>
      </c>
      <c r="AE630" s="362"/>
      <c r="AF630" s="362"/>
      <c r="AG630" s="362"/>
      <c r="AH630" s="362"/>
      <c r="AI630" s="362"/>
      <c r="AJ630" s="362"/>
      <c r="AK630" s="362"/>
      <c r="AL630" s="362"/>
      <c r="AM630" s="368">
        <v>45960</v>
      </c>
      <c r="AN630" s="361" t="s">
        <v>6358</v>
      </c>
      <c r="AO630" s="445" t="s">
        <v>8</v>
      </c>
      <c r="AP630" s="445" t="s">
        <v>5876</v>
      </c>
      <c r="AQ630" s="445" t="s">
        <v>9</v>
      </c>
    </row>
    <row r="631" spans="1:43" ht="29" hidden="1" x14ac:dyDescent="0.35">
      <c r="A631" s="362">
        <v>629</v>
      </c>
      <c r="B631" s="362" t="s">
        <v>1928</v>
      </c>
      <c r="C631" s="362" t="s">
        <v>2</v>
      </c>
      <c r="D631" s="368">
        <v>45139</v>
      </c>
      <c r="E631" s="368"/>
      <c r="F631" s="368"/>
      <c r="G631" s="368"/>
      <c r="H631" s="362" t="s">
        <v>77</v>
      </c>
      <c r="I631" s="362" t="s">
        <v>1320</v>
      </c>
      <c r="J631" s="361" t="s">
        <v>1929</v>
      </c>
      <c r="K631" s="362"/>
      <c r="L631" s="362" t="s">
        <v>186</v>
      </c>
      <c r="M631" s="362" t="s">
        <v>1548</v>
      </c>
      <c r="N631" s="362" t="s">
        <v>90</v>
      </c>
      <c r="O631" s="362" t="s">
        <v>90</v>
      </c>
      <c r="P631" s="482" t="s">
        <v>1736</v>
      </c>
      <c r="Q631" s="362"/>
      <c r="R631" s="362"/>
      <c r="S631" s="362"/>
      <c r="T631" s="362"/>
      <c r="U631" s="362"/>
      <c r="V631" s="362"/>
      <c r="W631" s="362"/>
      <c r="X631" s="362"/>
      <c r="Y631" s="362"/>
      <c r="Z631" s="362"/>
      <c r="AA631" s="366"/>
      <c r="AB631" s="362"/>
      <c r="AC631" s="362" t="s">
        <v>21</v>
      </c>
      <c r="AD631" s="362" t="s">
        <v>8</v>
      </c>
      <c r="AE631" s="362"/>
      <c r="AF631" s="362"/>
      <c r="AG631" s="362"/>
      <c r="AH631" s="362"/>
      <c r="AI631" s="362"/>
      <c r="AJ631" s="362"/>
      <c r="AK631" s="362"/>
      <c r="AL631" s="362"/>
      <c r="AM631" s="368">
        <v>45924</v>
      </c>
      <c r="AN631" s="361" t="s">
        <v>1930</v>
      </c>
      <c r="AO631" s="445" t="s">
        <v>539</v>
      </c>
      <c r="AP631" s="445" t="s">
        <v>5841</v>
      </c>
      <c r="AQ631" s="445" t="s">
        <v>5840</v>
      </c>
    </row>
    <row r="632" spans="1:43" ht="29" hidden="1" x14ac:dyDescent="0.35">
      <c r="A632" s="362">
        <v>630</v>
      </c>
      <c r="B632" s="362" t="s">
        <v>1931</v>
      </c>
      <c r="C632" s="362" t="s">
        <v>2</v>
      </c>
      <c r="D632" s="368">
        <v>45471</v>
      </c>
      <c r="E632" s="368"/>
      <c r="F632" s="368"/>
      <c r="G632" s="368"/>
      <c r="H632" s="362" t="s">
        <v>57</v>
      </c>
      <c r="I632" s="362" t="s">
        <v>1596</v>
      </c>
      <c r="J632" s="361" t="s">
        <v>1932</v>
      </c>
      <c r="K632" s="362"/>
      <c r="L632" s="362" t="s">
        <v>186</v>
      </c>
      <c r="M632" s="362" t="s">
        <v>9</v>
      </c>
      <c r="N632" s="362" t="s">
        <v>90</v>
      </c>
      <c r="O632" s="362" t="s">
        <v>90</v>
      </c>
      <c r="P632" s="482" t="s">
        <v>6345</v>
      </c>
      <c r="Q632" s="362"/>
      <c r="R632" s="362"/>
      <c r="S632" s="362"/>
      <c r="T632" s="362"/>
      <c r="U632" s="362"/>
      <c r="V632" s="362"/>
      <c r="W632" s="362"/>
      <c r="X632" s="362"/>
      <c r="Y632" s="362"/>
      <c r="Z632" s="362"/>
      <c r="AA632" s="366"/>
      <c r="AB632" s="362"/>
      <c r="AC632" s="362" t="s">
        <v>14</v>
      </c>
      <c r="AD632" s="362" t="s">
        <v>40</v>
      </c>
      <c r="AE632" s="362"/>
      <c r="AF632" s="362"/>
      <c r="AG632" s="362"/>
      <c r="AH632" s="362"/>
      <c r="AI632" s="362"/>
      <c r="AJ632" s="362"/>
      <c r="AK632" s="362"/>
      <c r="AL632" s="362"/>
      <c r="AM632" s="362"/>
      <c r="AN632" s="361"/>
      <c r="AO632" s="445" t="s">
        <v>9</v>
      </c>
      <c r="AP632" s="445" t="s">
        <v>9</v>
      </c>
      <c r="AQ632" s="445" t="s">
        <v>9</v>
      </c>
    </row>
    <row r="633" spans="1:43" ht="29" hidden="1" x14ac:dyDescent="0.35">
      <c r="A633" s="362">
        <v>631</v>
      </c>
      <c r="B633" s="362" t="s">
        <v>1933</v>
      </c>
      <c r="C633" s="362" t="s">
        <v>2</v>
      </c>
      <c r="D633" s="368">
        <v>45471</v>
      </c>
      <c r="E633" s="368"/>
      <c r="F633" s="368"/>
      <c r="G633" s="368"/>
      <c r="H633" s="362" t="s">
        <v>57</v>
      </c>
      <c r="I633" s="362" t="s">
        <v>1596</v>
      </c>
      <c r="J633" s="361" t="s">
        <v>1934</v>
      </c>
      <c r="K633" s="362"/>
      <c r="L633" s="362" t="s">
        <v>186</v>
      </c>
      <c r="M633" s="362" t="s">
        <v>9</v>
      </c>
      <c r="N633" s="362" t="s">
        <v>90</v>
      </c>
      <c r="O633" s="362" t="s">
        <v>90</v>
      </c>
      <c r="P633" s="482" t="s">
        <v>6530</v>
      </c>
      <c r="Q633" s="362"/>
      <c r="R633" s="362"/>
      <c r="S633" s="362"/>
      <c r="T633" s="362"/>
      <c r="U633" s="362"/>
      <c r="V633" s="362"/>
      <c r="W633" s="362"/>
      <c r="X633" s="362"/>
      <c r="Y633" s="362"/>
      <c r="Z633" s="362"/>
      <c r="AA633" s="366"/>
      <c r="AB633" s="362"/>
      <c r="AC633" s="362" t="s">
        <v>14</v>
      </c>
      <c r="AD633" s="362" t="s">
        <v>40</v>
      </c>
      <c r="AE633" s="362"/>
      <c r="AF633" s="362"/>
      <c r="AG633" s="362"/>
      <c r="AH633" s="362"/>
      <c r="AI633" s="362"/>
      <c r="AJ633" s="362"/>
      <c r="AK633" s="362"/>
      <c r="AL633" s="362"/>
      <c r="AM633" s="362"/>
      <c r="AN633" s="361"/>
      <c r="AO633" s="445" t="s">
        <v>9</v>
      </c>
      <c r="AP633" s="445" t="s">
        <v>9</v>
      </c>
      <c r="AQ633" s="445" t="s">
        <v>9</v>
      </c>
    </row>
    <row r="634" spans="1:43" ht="43.5" hidden="1" x14ac:dyDescent="0.35">
      <c r="A634" s="362">
        <v>632</v>
      </c>
      <c r="B634" s="362" t="s">
        <v>1935</v>
      </c>
      <c r="C634" s="362" t="s">
        <v>2</v>
      </c>
      <c r="D634" s="368">
        <v>45471</v>
      </c>
      <c r="E634" s="368"/>
      <c r="F634" s="368"/>
      <c r="G634" s="368"/>
      <c r="H634" s="362" t="s">
        <v>57</v>
      </c>
      <c r="I634" s="362" t="s">
        <v>1596</v>
      </c>
      <c r="J634" s="361" t="s">
        <v>1936</v>
      </c>
      <c r="K634" s="362"/>
      <c r="L634" s="362" t="s">
        <v>186</v>
      </c>
      <c r="M634" s="362" t="s">
        <v>9</v>
      </c>
      <c r="N634" s="362" t="s">
        <v>90</v>
      </c>
      <c r="O634" s="362" t="s">
        <v>90</v>
      </c>
      <c r="P634" s="482" t="s">
        <v>90</v>
      </c>
      <c r="Q634" s="362"/>
      <c r="R634" s="362"/>
      <c r="S634" s="362"/>
      <c r="T634" s="362"/>
      <c r="U634" s="362"/>
      <c r="V634" s="362"/>
      <c r="W634" s="362"/>
      <c r="X634" s="362"/>
      <c r="Y634" s="362"/>
      <c r="Z634" s="362"/>
      <c r="AA634" s="366"/>
      <c r="AB634" s="362"/>
      <c r="AC634" s="362" t="s">
        <v>14</v>
      </c>
      <c r="AD634" s="362" t="s">
        <v>8</v>
      </c>
      <c r="AE634" s="362"/>
      <c r="AF634" s="362"/>
      <c r="AG634" s="362"/>
      <c r="AH634" s="362"/>
      <c r="AI634" s="362"/>
      <c r="AJ634" s="362"/>
      <c r="AK634" s="362"/>
      <c r="AL634" s="362"/>
      <c r="AM634" s="368">
        <v>45962</v>
      </c>
      <c r="AN634" s="361" t="s">
        <v>6535</v>
      </c>
      <c r="AO634" s="445" t="s">
        <v>8</v>
      </c>
      <c r="AP634" s="445" t="s">
        <v>5876</v>
      </c>
      <c r="AQ634" s="445" t="s">
        <v>9</v>
      </c>
    </row>
    <row r="635" spans="1:43" ht="29" hidden="1" x14ac:dyDescent="0.35">
      <c r="A635" s="362">
        <v>633</v>
      </c>
      <c r="B635" s="362" t="s">
        <v>1937</v>
      </c>
      <c r="C635" s="362" t="s">
        <v>2</v>
      </c>
      <c r="D635" s="368">
        <v>45471</v>
      </c>
      <c r="E635" s="368"/>
      <c r="F635" s="368"/>
      <c r="G635" s="368"/>
      <c r="H635" s="362" t="s">
        <v>57</v>
      </c>
      <c r="I635" s="362" t="s">
        <v>1596</v>
      </c>
      <c r="J635" s="361" t="s">
        <v>1938</v>
      </c>
      <c r="K635" s="362"/>
      <c r="L635" s="362" t="s">
        <v>186</v>
      </c>
      <c r="M635" s="362" t="s">
        <v>9</v>
      </c>
      <c r="N635" s="362" t="s">
        <v>90</v>
      </c>
      <c r="O635" s="362" t="s">
        <v>90</v>
      </c>
      <c r="P635" s="490" t="s">
        <v>6533</v>
      </c>
      <c r="Q635" s="362"/>
      <c r="R635" s="362"/>
      <c r="S635" s="362"/>
      <c r="T635" s="362"/>
      <c r="U635" s="362"/>
      <c r="V635" s="362"/>
      <c r="W635" s="362"/>
      <c r="X635" s="362"/>
      <c r="Y635" s="362"/>
      <c r="Z635" s="362"/>
      <c r="AA635" s="366"/>
      <c r="AB635" s="362"/>
      <c r="AC635" s="362" t="s">
        <v>14</v>
      </c>
      <c r="AD635" s="362" t="s">
        <v>40</v>
      </c>
      <c r="AE635" s="362">
        <v>0</v>
      </c>
      <c r="AF635" s="362" t="s">
        <v>6534</v>
      </c>
      <c r="AG635" s="362" t="b">
        <v>1</v>
      </c>
      <c r="AH635" s="362"/>
      <c r="AI635" s="362"/>
      <c r="AJ635" s="362"/>
      <c r="AK635" s="362"/>
      <c r="AL635" s="362"/>
      <c r="AM635" s="362"/>
      <c r="AN635" s="361"/>
      <c r="AO635" s="445" t="s">
        <v>6311</v>
      </c>
      <c r="AP635" s="445" t="s">
        <v>6311</v>
      </c>
      <c r="AQ635" s="445" t="s">
        <v>5839</v>
      </c>
    </row>
    <row r="636" spans="1:43" ht="29" hidden="1" x14ac:dyDescent="0.35">
      <c r="A636" s="362">
        <v>634</v>
      </c>
      <c r="B636" s="362" t="s">
        <v>1939</v>
      </c>
      <c r="C636" s="362" t="s">
        <v>2</v>
      </c>
      <c r="D636" s="368">
        <v>45471</v>
      </c>
      <c r="E636" s="368"/>
      <c r="F636" s="368"/>
      <c r="G636" s="368"/>
      <c r="H636" s="362" t="s">
        <v>57</v>
      </c>
      <c r="I636" s="362" t="s">
        <v>1596</v>
      </c>
      <c r="J636" s="361" t="s">
        <v>1940</v>
      </c>
      <c r="K636" s="362"/>
      <c r="L636" s="362" t="s">
        <v>186</v>
      </c>
      <c r="M636" s="362" t="s">
        <v>9</v>
      </c>
      <c r="N636" s="362" t="s">
        <v>90</v>
      </c>
      <c r="O636" s="362" t="s">
        <v>90</v>
      </c>
      <c r="P636" s="482" t="s">
        <v>90</v>
      </c>
      <c r="Q636" s="362"/>
      <c r="R636" s="362"/>
      <c r="S636" s="362"/>
      <c r="T636" s="362"/>
      <c r="U636" s="362"/>
      <c r="V636" s="362"/>
      <c r="W636" s="362"/>
      <c r="X636" s="362"/>
      <c r="Y636" s="362"/>
      <c r="Z636" s="362"/>
      <c r="AA636" s="366"/>
      <c r="AB636" s="362"/>
      <c r="AC636" s="362" t="s">
        <v>14</v>
      </c>
      <c r="AD636" s="362" t="s">
        <v>8</v>
      </c>
      <c r="AE636" s="362"/>
      <c r="AF636" s="362"/>
      <c r="AG636" s="362"/>
      <c r="AH636" s="362"/>
      <c r="AI636" s="362"/>
      <c r="AJ636" s="362"/>
      <c r="AK636" s="362"/>
      <c r="AL636" s="362"/>
      <c r="AM636" s="368">
        <v>45962</v>
      </c>
      <c r="AN636" s="361" t="s">
        <v>680</v>
      </c>
      <c r="AO636" s="445" t="s">
        <v>8</v>
      </c>
      <c r="AP636" s="445" t="s">
        <v>5876</v>
      </c>
      <c r="AQ636" s="445" t="s">
        <v>9</v>
      </c>
    </row>
    <row r="637" spans="1:43" ht="29" hidden="1" x14ac:dyDescent="0.35">
      <c r="A637" s="362">
        <v>635</v>
      </c>
      <c r="B637" s="362" t="s">
        <v>1941</v>
      </c>
      <c r="C637" s="362" t="s">
        <v>2</v>
      </c>
      <c r="D637" s="368">
        <v>45471</v>
      </c>
      <c r="E637" s="368"/>
      <c r="F637" s="368"/>
      <c r="G637" s="368"/>
      <c r="H637" s="362" t="s">
        <v>57</v>
      </c>
      <c r="I637" s="362" t="s">
        <v>1596</v>
      </c>
      <c r="J637" s="361" t="s">
        <v>1942</v>
      </c>
      <c r="K637" s="362"/>
      <c r="L637" s="362" t="s">
        <v>186</v>
      </c>
      <c r="M637" s="362" t="s">
        <v>9</v>
      </c>
      <c r="N637" s="362" t="s">
        <v>90</v>
      </c>
      <c r="O637" s="362" t="s">
        <v>90</v>
      </c>
      <c r="P637" s="482" t="s">
        <v>90</v>
      </c>
      <c r="Q637" s="362"/>
      <c r="R637" s="362"/>
      <c r="S637" s="362"/>
      <c r="T637" s="362"/>
      <c r="U637" s="362"/>
      <c r="V637" s="362"/>
      <c r="W637" s="362"/>
      <c r="X637" s="362"/>
      <c r="Y637" s="362"/>
      <c r="Z637" s="362"/>
      <c r="AA637" s="366"/>
      <c r="AB637" s="362"/>
      <c r="AC637" s="362" t="s">
        <v>14</v>
      </c>
      <c r="AD637" s="362" t="s">
        <v>8</v>
      </c>
      <c r="AE637" s="362"/>
      <c r="AF637" s="362"/>
      <c r="AG637" s="362"/>
      <c r="AH637" s="362"/>
      <c r="AI637" s="362"/>
      <c r="AJ637" s="362"/>
      <c r="AK637" s="362"/>
      <c r="AL637" s="362"/>
      <c r="AM637" s="368">
        <v>45960</v>
      </c>
      <c r="AN637" s="361" t="s">
        <v>5940</v>
      </c>
      <c r="AO637" s="445" t="s">
        <v>8</v>
      </c>
      <c r="AP637" s="445" t="s">
        <v>5876</v>
      </c>
      <c r="AQ637" s="445" t="s">
        <v>9</v>
      </c>
    </row>
    <row r="638" spans="1:43" ht="58" hidden="1" x14ac:dyDescent="0.35">
      <c r="A638" s="362">
        <v>636</v>
      </c>
      <c r="B638" s="362" t="s">
        <v>1943</v>
      </c>
      <c r="C638" s="362" t="s">
        <v>2</v>
      </c>
      <c r="D638" s="368">
        <v>45471</v>
      </c>
      <c r="E638" s="368"/>
      <c r="F638" s="368"/>
      <c r="G638" s="368"/>
      <c r="H638" s="362" t="s">
        <v>57</v>
      </c>
      <c r="I638" s="362" t="s">
        <v>1596</v>
      </c>
      <c r="J638" s="361" t="s">
        <v>1944</v>
      </c>
      <c r="K638" s="362"/>
      <c r="L638" s="362" t="s">
        <v>186</v>
      </c>
      <c r="M638" s="362" t="s">
        <v>9</v>
      </c>
      <c r="N638" s="362" t="s">
        <v>90</v>
      </c>
      <c r="O638" s="362" t="s">
        <v>90</v>
      </c>
      <c r="P638" s="482" t="s">
        <v>6536</v>
      </c>
      <c r="Q638" s="362"/>
      <c r="R638" s="362"/>
      <c r="S638" s="362"/>
      <c r="T638" s="362"/>
      <c r="U638" s="362"/>
      <c r="V638" s="362"/>
      <c r="W638" s="362"/>
      <c r="X638" s="362"/>
      <c r="Y638" s="362"/>
      <c r="Z638" s="362"/>
      <c r="AA638" s="366"/>
      <c r="AB638" s="362"/>
      <c r="AC638" s="362" t="s">
        <v>14</v>
      </c>
      <c r="AD638" s="362" t="s">
        <v>40</v>
      </c>
      <c r="AE638" s="362"/>
      <c r="AF638" s="362"/>
      <c r="AG638" s="362"/>
      <c r="AH638" s="362"/>
      <c r="AI638" s="362"/>
      <c r="AJ638" s="362"/>
      <c r="AK638" s="362"/>
      <c r="AL638" s="362"/>
      <c r="AM638" s="362"/>
      <c r="AN638" s="361"/>
      <c r="AO638" s="445" t="s">
        <v>5839</v>
      </c>
      <c r="AP638" s="445" t="s">
        <v>5839</v>
      </c>
      <c r="AQ638" s="445" t="s">
        <v>5839</v>
      </c>
    </row>
    <row r="639" spans="1:43" ht="43.5" hidden="1" x14ac:dyDescent="0.35">
      <c r="A639" s="362">
        <v>637</v>
      </c>
      <c r="B639" s="362" t="s">
        <v>1946</v>
      </c>
      <c r="C639" s="362" t="s">
        <v>2</v>
      </c>
      <c r="D639" s="368">
        <v>45485</v>
      </c>
      <c r="E639" s="368"/>
      <c r="F639" s="368"/>
      <c r="G639" s="368"/>
      <c r="H639" s="362" t="s">
        <v>79</v>
      </c>
      <c r="I639" s="362" t="s">
        <v>90</v>
      </c>
      <c r="J639" s="361" t="s">
        <v>1947</v>
      </c>
      <c r="K639" s="362"/>
      <c r="L639" s="362" t="s">
        <v>186</v>
      </c>
      <c r="M639" s="362" t="s">
        <v>9</v>
      </c>
      <c r="N639" s="362" t="s">
        <v>90</v>
      </c>
      <c r="O639" s="362" t="s">
        <v>90</v>
      </c>
      <c r="P639" s="482" t="s">
        <v>6537</v>
      </c>
      <c r="Q639" s="362"/>
      <c r="R639" s="362"/>
      <c r="S639" s="362"/>
      <c r="T639" s="362"/>
      <c r="U639" s="362"/>
      <c r="V639" s="362"/>
      <c r="W639" s="362"/>
      <c r="X639" s="362"/>
      <c r="Y639" s="362"/>
      <c r="Z639" s="362"/>
      <c r="AA639" s="366"/>
      <c r="AB639" s="362"/>
      <c r="AC639" s="362" t="s">
        <v>34</v>
      </c>
      <c r="AD639" s="362" t="s">
        <v>40</v>
      </c>
      <c r="AE639" s="362" t="s">
        <v>39</v>
      </c>
      <c r="AF639" s="362" t="s">
        <v>6537</v>
      </c>
      <c r="AG639" s="362" t="b">
        <v>0</v>
      </c>
      <c r="AH639" s="362"/>
      <c r="AI639" s="362"/>
      <c r="AJ639" s="362"/>
      <c r="AK639" s="362"/>
      <c r="AL639" s="362"/>
      <c r="AM639" s="362"/>
      <c r="AN639" s="361"/>
      <c r="AO639" s="445" t="s">
        <v>9</v>
      </c>
      <c r="AP639" s="445" t="s">
        <v>9</v>
      </c>
      <c r="AQ639" s="445" t="s">
        <v>9</v>
      </c>
    </row>
    <row r="640" spans="1:43" ht="29" hidden="1" x14ac:dyDescent="0.35">
      <c r="A640" s="362">
        <v>638</v>
      </c>
      <c r="B640" s="362" t="s">
        <v>1948</v>
      </c>
      <c r="C640" s="362" t="s">
        <v>2</v>
      </c>
      <c r="D640" s="368">
        <v>45485</v>
      </c>
      <c r="E640" s="368"/>
      <c r="F640" s="368"/>
      <c r="G640" s="368"/>
      <c r="H640" s="362" t="s">
        <v>79</v>
      </c>
      <c r="I640" s="362" t="s">
        <v>90</v>
      </c>
      <c r="J640" s="361" t="s">
        <v>1949</v>
      </c>
      <c r="K640" s="362"/>
      <c r="L640" s="362" t="s">
        <v>186</v>
      </c>
      <c r="M640" s="362" t="s">
        <v>9</v>
      </c>
      <c r="N640" s="362" t="s">
        <v>90</v>
      </c>
      <c r="O640" s="362" t="s">
        <v>90</v>
      </c>
      <c r="P640" s="482" t="s">
        <v>6537</v>
      </c>
      <c r="Q640" s="362"/>
      <c r="R640" s="362"/>
      <c r="S640" s="362"/>
      <c r="T640" s="362"/>
      <c r="U640" s="362"/>
      <c r="V640" s="362"/>
      <c r="W640" s="362"/>
      <c r="X640" s="362"/>
      <c r="Y640" s="362"/>
      <c r="Z640" s="362"/>
      <c r="AA640" s="366"/>
      <c r="AB640" s="362"/>
      <c r="AC640" s="362" t="s">
        <v>34</v>
      </c>
      <c r="AD640" s="362" t="s">
        <v>40</v>
      </c>
      <c r="AE640" s="362" t="s">
        <v>39</v>
      </c>
      <c r="AF640" s="362" t="s">
        <v>6537</v>
      </c>
      <c r="AG640" s="362" t="b">
        <v>0</v>
      </c>
      <c r="AH640" s="362"/>
      <c r="AI640" s="362"/>
      <c r="AJ640" s="362"/>
      <c r="AK640" s="362"/>
      <c r="AL640" s="362"/>
      <c r="AM640" s="362"/>
      <c r="AN640" s="361"/>
      <c r="AO640" s="445" t="s">
        <v>9</v>
      </c>
      <c r="AP640" s="445" t="s">
        <v>9</v>
      </c>
      <c r="AQ640" s="445" t="s">
        <v>9</v>
      </c>
    </row>
    <row r="641" spans="1:43" ht="43.5" hidden="1" x14ac:dyDescent="0.35">
      <c r="A641" s="362">
        <v>639</v>
      </c>
      <c r="B641" s="362" t="s">
        <v>1950</v>
      </c>
      <c r="C641" s="362" t="s">
        <v>2</v>
      </c>
      <c r="D641" s="368">
        <v>45485</v>
      </c>
      <c r="E641" s="368"/>
      <c r="F641" s="368"/>
      <c r="G641" s="368"/>
      <c r="H641" s="362" t="s">
        <v>79</v>
      </c>
      <c r="I641" s="362" t="s">
        <v>90</v>
      </c>
      <c r="J641" s="361" t="s">
        <v>1951</v>
      </c>
      <c r="K641" s="362"/>
      <c r="L641" s="362" t="s">
        <v>186</v>
      </c>
      <c r="M641" s="362" t="s">
        <v>9</v>
      </c>
      <c r="N641" s="362" t="s">
        <v>90</v>
      </c>
      <c r="O641" s="362" t="s">
        <v>90</v>
      </c>
      <c r="P641" s="482" t="s">
        <v>6538</v>
      </c>
      <c r="Q641" s="362"/>
      <c r="R641" s="362"/>
      <c r="S641" s="362"/>
      <c r="T641" s="362"/>
      <c r="U641" s="362"/>
      <c r="V641" s="362"/>
      <c r="W641" s="362"/>
      <c r="X641" s="362"/>
      <c r="Y641" s="362"/>
      <c r="Z641" s="362"/>
      <c r="AA641" s="366"/>
      <c r="AB641" s="362"/>
      <c r="AC641" s="362" t="s">
        <v>34</v>
      </c>
      <c r="AD641" s="362" t="s">
        <v>40</v>
      </c>
      <c r="AE641" s="362" t="s">
        <v>39</v>
      </c>
      <c r="AF641" s="362" t="s">
        <v>6538</v>
      </c>
      <c r="AG641" s="362" t="b">
        <v>0</v>
      </c>
      <c r="AH641" s="362"/>
      <c r="AI641" s="362"/>
      <c r="AJ641" s="362"/>
      <c r="AK641" s="362"/>
      <c r="AL641" s="362"/>
      <c r="AM641" s="362"/>
      <c r="AN641" s="361"/>
      <c r="AO641" s="445" t="s">
        <v>9</v>
      </c>
      <c r="AP641" s="445" t="s">
        <v>9</v>
      </c>
      <c r="AQ641" s="445" t="s">
        <v>9</v>
      </c>
    </row>
    <row r="642" spans="1:43" ht="43.5" hidden="1" x14ac:dyDescent="0.35">
      <c r="A642" s="362">
        <v>640</v>
      </c>
      <c r="B642" s="362" t="s">
        <v>1952</v>
      </c>
      <c r="C642" s="362" t="s">
        <v>2</v>
      </c>
      <c r="D642" s="368">
        <v>45139</v>
      </c>
      <c r="E642" s="368"/>
      <c r="F642" s="368"/>
      <c r="G642" s="368"/>
      <c r="H642" s="362" t="s">
        <v>77</v>
      </c>
      <c r="I642" s="362" t="s">
        <v>1546</v>
      </c>
      <c r="J642" s="361" t="s">
        <v>1953</v>
      </c>
      <c r="K642" s="362"/>
      <c r="L642" s="362" t="s">
        <v>186</v>
      </c>
      <c r="M642" s="362" t="s">
        <v>1548</v>
      </c>
      <c r="N642" s="362" t="s">
        <v>90</v>
      </c>
      <c r="O642" s="362" t="s">
        <v>90</v>
      </c>
      <c r="P642" s="482" t="s">
        <v>1678</v>
      </c>
      <c r="Q642" s="362"/>
      <c r="R642" s="362"/>
      <c r="S642" s="362"/>
      <c r="T642" s="362"/>
      <c r="U642" s="362"/>
      <c r="V642" s="362"/>
      <c r="W642" s="362"/>
      <c r="X642" s="362"/>
      <c r="Y642" s="362"/>
      <c r="Z642" s="362"/>
      <c r="AA642" s="366"/>
      <c r="AB642" s="362"/>
      <c r="AC642" s="362" t="s">
        <v>21</v>
      </c>
      <c r="AD642" s="362" t="s">
        <v>8</v>
      </c>
      <c r="AE642" s="362"/>
      <c r="AF642" s="362"/>
      <c r="AG642" s="362"/>
      <c r="AH642" s="362"/>
      <c r="AI642" s="362"/>
      <c r="AJ642" s="362"/>
      <c r="AK642" s="362"/>
      <c r="AL642" s="362"/>
      <c r="AM642" s="368">
        <v>45924</v>
      </c>
      <c r="AN642" s="361" t="s">
        <v>1679</v>
      </c>
      <c r="AO642" s="445" t="s">
        <v>539</v>
      </c>
      <c r="AP642" s="445" t="s">
        <v>5841</v>
      </c>
      <c r="AQ642" s="445" t="s">
        <v>5840</v>
      </c>
    </row>
    <row r="643" spans="1:43" ht="43.5" hidden="1" x14ac:dyDescent="0.35">
      <c r="A643" s="362">
        <v>641</v>
      </c>
      <c r="B643" s="362" t="s">
        <v>1954</v>
      </c>
      <c r="C643" s="362" t="s">
        <v>2</v>
      </c>
      <c r="D643" s="368">
        <v>45485</v>
      </c>
      <c r="E643" s="368"/>
      <c r="F643" s="368"/>
      <c r="G643" s="368"/>
      <c r="H643" s="362" t="s">
        <v>79</v>
      </c>
      <c r="I643" s="362" t="s">
        <v>1955</v>
      </c>
      <c r="J643" s="361" t="s">
        <v>1956</v>
      </c>
      <c r="K643" s="362"/>
      <c r="L643" s="362" t="s">
        <v>186</v>
      </c>
      <c r="M643" s="362" t="s">
        <v>9</v>
      </c>
      <c r="N643" s="362" t="s">
        <v>90</v>
      </c>
      <c r="O643" s="362" t="s">
        <v>90</v>
      </c>
      <c r="P643" s="482" t="s">
        <v>6539</v>
      </c>
      <c r="Q643" s="362"/>
      <c r="R643" s="362"/>
      <c r="S643" s="362"/>
      <c r="T643" s="362"/>
      <c r="U643" s="362"/>
      <c r="V643" s="362"/>
      <c r="W643" s="362"/>
      <c r="X643" s="362"/>
      <c r="Y643" s="362"/>
      <c r="Z643" s="362"/>
      <c r="AA643" s="366"/>
      <c r="AB643" s="362"/>
      <c r="AC643" s="362" t="s">
        <v>34</v>
      </c>
      <c r="AD643" s="362" t="s">
        <v>40</v>
      </c>
      <c r="AE643" s="362" t="s">
        <v>40</v>
      </c>
      <c r="AF643" s="362" t="s">
        <v>6539</v>
      </c>
      <c r="AG643" s="362" t="b">
        <v>1</v>
      </c>
      <c r="AH643" s="362"/>
      <c r="AI643" s="362"/>
      <c r="AJ643" s="362"/>
      <c r="AK643" s="362"/>
      <c r="AL643" s="362"/>
      <c r="AM643" s="362"/>
      <c r="AN643" s="361"/>
      <c r="AO643" s="445" t="s">
        <v>9</v>
      </c>
      <c r="AP643" s="445" t="s">
        <v>9</v>
      </c>
      <c r="AQ643" s="445" t="s">
        <v>9</v>
      </c>
    </row>
    <row r="644" spans="1:43" ht="29" hidden="1" x14ac:dyDescent="0.35">
      <c r="A644" s="362">
        <v>642</v>
      </c>
      <c r="B644" s="362" t="s">
        <v>1957</v>
      </c>
      <c r="C644" s="362" t="s">
        <v>2</v>
      </c>
      <c r="D644" s="368">
        <v>45485</v>
      </c>
      <c r="E644" s="368"/>
      <c r="F644" s="368"/>
      <c r="G644" s="368"/>
      <c r="H644" s="362" t="s">
        <v>79</v>
      </c>
      <c r="I644" s="362" t="s">
        <v>1955</v>
      </c>
      <c r="J644" s="361" t="s">
        <v>1958</v>
      </c>
      <c r="K644" s="362"/>
      <c r="L644" s="362" t="s">
        <v>186</v>
      </c>
      <c r="M644" s="362" t="s">
        <v>9</v>
      </c>
      <c r="N644" s="362" t="s">
        <v>90</v>
      </c>
      <c r="O644" s="362" t="s">
        <v>90</v>
      </c>
      <c r="P644" s="482" t="s">
        <v>6539</v>
      </c>
      <c r="Q644" s="362"/>
      <c r="R644" s="362"/>
      <c r="S644" s="362"/>
      <c r="T644" s="362"/>
      <c r="U644" s="362"/>
      <c r="V644" s="362"/>
      <c r="W644" s="362"/>
      <c r="X644" s="362"/>
      <c r="Y644" s="362"/>
      <c r="Z644" s="362"/>
      <c r="AA644" s="366"/>
      <c r="AB644" s="362"/>
      <c r="AC644" s="362" t="s">
        <v>34</v>
      </c>
      <c r="AD644" s="362" t="s">
        <v>40</v>
      </c>
      <c r="AE644" s="362" t="s">
        <v>40</v>
      </c>
      <c r="AF644" s="362" t="s">
        <v>6539</v>
      </c>
      <c r="AG644" s="362" t="b">
        <v>1</v>
      </c>
      <c r="AH644" s="362"/>
      <c r="AI644" s="362"/>
      <c r="AJ644" s="362"/>
      <c r="AK644" s="362"/>
      <c r="AL644" s="362"/>
      <c r="AM644" s="362"/>
      <c r="AN644" s="361"/>
      <c r="AO644" s="445" t="s">
        <v>9</v>
      </c>
      <c r="AP644" s="445" t="s">
        <v>9</v>
      </c>
      <c r="AQ644" s="445" t="s">
        <v>9</v>
      </c>
    </row>
    <row r="645" spans="1:43" ht="14.5" hidden="1" x14ac:dyDescent="0.35">
      <c r="A645" s="362">
        <v>643</v>
      </c>
      <c r="B645" s="362" t="s">
        <v>1959</v>
      </c>
      <c r="C645" s="362" t="s">
        <v>2</v>
      </c>
      <c r="D645" s="368">
        <v>45485</v>
      </c>
      <c r="E645" s="368"/>
      <c r="F645" s="368"/>
      <c r="G645" s="368"/>
      <c r="H645" s="362" t="s">
        <v>79</v>
      </c>
      <c r="I645" s="362" t="s">
        <v>90</v>
      </c>
      <c r="J645" s="361" t="s">
        <v>1960</v>
      </c>
      <c r="K645" s="362"/>
      <c r="L645" s="362" t="s">
        <v>186</v>
      </c>
      <c r="M645" s="362" t="s">
        <v>9</v>
      </c>
      <c r="N645" s="362" t="s">
        <v>90</v>
      </c>
      <c r="O645" s="362" t="s">
        <v>90</v>
      </c>
      <c r="P645" s="482" t="s">
        <v>1539</v>
      </c>
      <c r="Q645" s="362"/>
      <c r="R645" s="362"/>
      <c r="S645" s="362"/>
      <c r="T645" s="362"/>
      <c r="U645" s="362"/>
      <c r="V645" s="362"/>
      <c r="W645" s="362"/>
      <c r="X645" s="362"/>
      <c r="Y645" s="362"/>
      <c r="Z645" s="362"/>
      <c r="AA645" s="366"/>
      <c r="AB645" s="362"/>
      <c r="AC645" s="362" t="s">
        <v>34</v>
      </c>
      <c r="AD645" s="362" t="s">
        <v>8</v>
      </c>
      <c r="AE645" s="362" t="s">
        <v>39</v>
      </c>
      <c r="AF645" s="362" t="s">
        <v>1539</v>
      </c>
      <c r="AG645" s="362" t="b">
        <v>0</v>
      </c>
      <c r="AH645" s="362"/>
      <c r="AI645" s="362"/>
      <c r="AJ645" s="362"/>
      <c r="AK645" s="362"/>
      <c r="AL645" s="362"/>
      <c r="AM645" s="368">
        <v>45923</v>
      </c>
      <c r="AN645" s="361" t="s">
        <v>680</v>
      </c>
      <c r="AO645" s="445" t="s">
        <v>539</v>
      </c>
      <c r="AP645" s="445" t="s">
        <v>5841</v>
      </c>
      <c r="AQ645" s="445" t="s">
        <v>5840</v>
      </c>
    </row>
    <row r="646" spans="1:43" ht="29" hidden="1" x14ac:dyDescent="0.35">
      <c r="A646" s="362">
        <v>644</v>
      </c>
      <c r="B646" s="362" t="s">
        <v>1961</v>
      </c>
      <c r="C646" s="362" t="s">
        <v>2</v>
      </c>
      <c r="D646" s="368">
        <v>45485</v>
      </c>
      <c r="E646" s="368"/>
      <c r="F646" s="368"/>
      <c r="G646" s="368"/>
      <c r="H646" s="362" t="s">
        <v>79</v>
      </c>
      <c r="I646" s="362" t="s">
        <v>90</v>
      </c>
      <c r="J646" s="361" t="s">
        <v>1962</v>
      </c>
      <c r="K646" s="362"/>
      <c r="L646" s="362" t="s">
        <v>186</v>
      </c>
      <c r="M646" s="362" t="s">
        <v>9</v>
      </c>
      <c r="N646" s="362" t="s">
        <v>90</v>
      </c>
      <c r="O646" s="362" t="s">
        <v>90</v>
      </c>
      <c r="P646" s="482" t="s">
        <v>1539</v>
      </c>
      <c r="Q646" s="362"/>
      <c r="R646" s="362"/>
      <c r="S646" s="362"/>
      <c r="T646" s="362"/>
      <c r="U646" s="362"/>
      <c r="V646" s="362"/>
      <c r="W646" s="362"/>
      <c r="X646" s="362"/>
      <c r="Y646" s="362"/>
      <c r="Z646" s="362"/>
      <c r="AA646" s="366"/>
      <c r="AB646" s="362"/>
      <c r="AC646" s="362" t="s">
        <v>34</v>
      </c>
      <c r="AD646" s="362" t="s">
        <v>8</v>
      </c>
      <c r="AE646" s="362" t="s">
        <v>39</v>
      </c>
      <c r="AF646" s="362" t="s">
        <v>1539</v>
      </c>
      <c r="AG646" s="362" t="b">
        <v>0</v>
      </c>
      <c r="AH646" s="362"/>
      <c r="AI646" s="362"/>
      <c r="AJ646" s="362"/>
      <c r="AK646" s="362"/>
      <c r="AL646" s="362"/>
      <c r="AM646" s="368">
        <v>45923</v>
      </c>
      <c r="AN646" s="361" t="s">
        <v>680</v>
      </c>
      <c r="AO646" s="445" t="s">
        <v>539</v>
      </c>
      <c r="AP646" s="445" t="s">
        <v>5841</v>
      </c>
      <c r="AQ646" s="445" t="s">
        <v>5840</v>
      </c>
    </row>
    <row r="647" spans="1:43" ht="29" hidden="1" x14ac:dyDescent="0.35">
      <c r="A647" s="362">
        <v>645</v>
      </c>
      <c r="B647" s="362" t="s">
        <v>1963</v>
      </c>
      <c r="C647" s="362" t="s">
        <v>2</v>
      </c>
      <c r="D647" s="368">
        <v>45485</v>
      </c>
      <c r="E647" s="368"/>
      <c r="F647" s="368"/>
      <c r="G647" s="368"/>
      <c r="H647" s="362" t="s">
        <v>79</v>
      </c>
      <c r="I647" s="362" t="s">
        <v>1955</v>
      </c>
      <c r="J647" s="361" t="s">
        <v>1964</v>
      </c>
      <c r="K647" s="362"/>
      <c r="L647" s="362" t="s">
        <v>186</v>
      </c>
      <c r="M647" s="362" t="s">
        <v>9</v>
      </c>
      <c r="N647" s="362" t="s">
        <v>90</v>
      </c>
      <c r="O647" s="362" t="s">
        <v>90</v>
      </c>
      <c r="P647" s="482" t="s">
        <v>6540</v>
      </c>
      <c r="Q647" s="362"/>
      <c r="R647" s="362"/>
      <c r="S647" s="362"/>
      <c r="T647" s="362"/>
      <c r="U647" s="362"/>
      <c r="V647" s="362"/>
      <c r="W647" s="362"/>
      <c r="X647" s="362"/>
      <c r="Y647" s="362"/>
      <c r="Z647" s="362"/>
      <c r="AA647" s="366"/>
      <c r="AB647" s="362"/>
      <c r="AC647" s="362" t="s">
        <v>34</v>
      </c>
      <c r="AD647" s="362" t="s">
        <v>40</v>
      </c>
      <c r="AE647" s="362" t="s">
        <v>40</v>
      </c>
      <c r="AF647" s="362" t="s">
        <v>6540</v>
      </c>
      <c r="AG647" s="362" t="b">
        <v>1</v>
      </c>
      <c r="AH647" s="362"/>
      <c r="AI647" s="362"/>
      <c r="AJ647" s="362"/>
      <c r="AK647" s="362"/>
      <c r="AL647" s="362"/>
      <c r="AM647" s="362"/>
      <c r="AN647" s="361"/>
      <c r="AO647" s="445" t="s">
        <v>9</v>
      </c>
      <c r="AP647" s="445" t="s">
        <v>9</v>
      </c>
      <c r="AQ647" s="445" t="s">
        <v>9</v>
      </c>
    </row>
    <row r="648" spans="1:43" ht="29" hidden="1" x14ac:dyDescent="0.35">
      <c r="A648" s="362">
        <v>646</v>
      </c>
      <c r="B648" s="362" t="s">
        <v>1965</v>
      </c>
      <c r="C648" s="362" t="s">
        <v>2</v>
      </c>
      <c r="D648" s="368">
        <v>45485</v>
      </c>
      <c r="E648" s="368"/>
      <c r="F648" s="368"/>
      <c r="G648" s="368"/>
      <c r="H648" s="362" t="s">
        <v>79</v>
      </c>
      <c r="I648" s="362" t="s">
        <v>62</v>
      </c>
      <c r="J648" s="361" t="s">
        <v>1966</v>
      </c>
      <c r="K648" s="362"/>
      <c r="L648" s="362" t="s">
        <v>186</v>
      </c>
      <c r="M648" s="362" t="s">
        <v>9</v>
      </c>
      <c r="N648" s="362" t="s">
        <v>90</v>
      </c>
      <c r="O648" s="362" t="s">
        <v>90</v>
      </c>
      <c r="P648" s="482" t="s">
        <v>6541</v>
      </c>
      <c r="Q648" s="362"/>
      <c r="R648" s="362"/>
      <c r="S648" s="362"/>
      <c r="T648" s="362"/>
      <c r="U648" s="362"/>
      <c r="V648" s="362"/>
      <c r="W648" s="362"/>
      <c r="X648" s="362"/>
      <c r="Y648" s="362"/>
      <c r="Z648" s="362"/>
      <c r="AA648" s="366"/>
      <c r="AB648" s="362"/>
      <c r="AC648" s="362" t="s">
        <v>34</v>
      </c>
      <c r="AD648" s="362" t="s">
        <v>40</v>
      </c>
      <c r="AE648" s="362" t="s">
        <v>101</v>
      </c>
      <c r="AF648" s="362" t="s">
        <v>6541</v>
      </c>
      <c r="AG648" s="362" t="b">
        <v>0</v>
      </c>
      <c r="AH648" s="362"/>
      <c r="AI648" s="362"/>
      <c r="AJ648" s="362"/>
      <c r="AK648" s="362"/>
      <c r="AL648" s="362"/>
      <c r="AM648" s="362"/>
      <c r="AN648" s="361"/>
      <c r="AO648" s="445" t="s">
        <v>9</v>
      </c>
      <c r="AP648" s="445" t="s">
        <v>9</v>
      </c>
      <c r="AQ648" s="445" t="s">
        <v>9</v>
      </c>
    </row>
    <row r="649" spans="1:43" ht="43.5" hidden="1" x14ac:dyDescent="0.35">
      <c r="A649" s="362">
        <v>647</v>
      </c>
      <c r="B649" s="362" t="s">
        <v>1967</v>
      </c>
      <c r="C649" s="362" t="s">
        <v>2</v>
      </c>
      <c r="D649" s="368">
        <v>45485</v>
      </c>
      <c r="E649" s="368"/>
      <c r="F649" s="368"/>
      <c r="G649" s="368"/>
      <c r="H649" s="362" t="s">
        <v>79</v>
      </c>
      <c r="I649" s="362" t="s">
        <v>1955</v>
      </c>
      <c r="J649" s="361" t="s">
        <v>1968</v>
      </c>
      <c r="K649" s="362"/>
      <c r="L649" s="362" t="s">
        <v>186</v>
      </c>
      <c r="M649" s="362" t="s">
        <v>9</v>
      </c>
      <c r="N649" s="362" t="s">
        <v>90</v>
      </c>
      <c r="O649" s="362" t="s">
        <v>90</v>
      </c>
      <c r="P649" s="482" t="s">
        <v>6542</v>
      </c>
      <c r="Q649" s="362"/>
      <c r="R649" s="362"/>
      <c r="S649" s="362"/>
      <c r="T649" s="362"/>
      <c r="U649" s="362"/>
      <c r="V649" s="362"/>
      <c r="W649" s="362"/>
      <c r="X649" s="362"/>
      <c r="Y649" s="362"/>
      <c r="Z649" s="362"/>
      <c r="AA649" s="366"/>
      <c r="AB649" s="362"/>
      <c r="AC649" s="362" t="s">
        <v>34</v>
      </c>
      <c r="AD649" s="362" t="s">
        <v>40</v>
      </c>
      <c r="AE649" s="362" t="s">
        <v>40</v>
      </c>
      <c r="AF649" s="362" t="s">
        <v>6542</v>
      </c>
      <c r="AG649" s="362" t="b">
        <v>1</v>
      </c>
      <c r="AH649" s="362"/>
      <c r="AI649" s="362"/>
      <c r="AJ649" s="362"/>
      <c r="AK649" s="362"/>
      <c r="AL649" s="362"/>
      <c r="AM649" s="362"/>
      <c r="AN649" s="361"/>
      <c r="AO649" s="445" t="s">
        <v>9</v>
      </c>
      <c r="AP649" s="445" t="s">
        <v>9</v>
      </c>
      <c r="AQ649" s="445" t="s">
        <v>9</v>
      </c>
    </row>
    <row r="650" spans="1:43" ht="29" hidden="1" x14ac:dyDescent="0.35">
      <c r="A650" s="362">
        <v>648</v>
      </c>
      <c r="B650" s="362" t="s">
        <v>1969</v>
      </c>
      <c r="C650" s="362" t="s">
        <v>2</v>
      </c>
      <c r="D650" s="368">
        <v>45485</v>
      </c>
      <c r="E650" s="368"/>
      <c r="F650" s="368"/>
      <c r="G650" s="368"/>
      <c r="H650" s="362" t="s">
        <v>79</v>
      </c>
      <c r="I650" s="362" t="s">
        <v>90</v>
      </c>
      <c r="J650" s="361" t="s">
        <v>1970</v>
      </c>
      <c r="K650" s="362"/>
      <c r="L650" s="362" t="s">
        <v>186</v>
      </c>
      <c r="M650" s="362" t="s">
        <v>9</v>
      </c>
      <c r="N650" s="362" t="s">
        <v>90</v>
      </c>
      <c r="O650" s="362" t="s">
        <v>90</v>
      </c>
      <c r="P650" s="482" t="s">
        <v>6543</v>
      </c>
      <c r="Q650" s="362"/>
      <c r="R650" s="362"/>
      <c r="S650" s="362"/>
      <c r="T650" s="362"/>
      <c r="U650" s="362"/>
      <c r="V650" s="362"/>
      <c r="W650" s="362"/>
      <c r="X650" s="362"/>
      <c r="Y650" s="362"/>
      <c r="Z650" s="362"/>
      <c r="AA650" s="366"/>
      <c r="AB650" s="362"/>
      <c r="AC650" s="362" t="s">
        <v>34</v>
      </c>
      <c r="AD650" s="362" t="s">
        <v>40</v>
      </c>
      <c r="AE650" s="362" t="s">
        <v>39</v>
      </c>
      <c r="AF650" s="362" t="s">
        <v>6543</v>
      </c>
      <c r="AG650" s="362" t="b">
        <v>0</v>
      </c>
      <c r="AH650" s="362"/>
      <c r="AI650" s="362"/>
      <c r="AJ650" s="362"/>
      <c r="AK650" s="362"/>
      <c r="AL650" s="362"/>
      <c r="AM650" s="362"/>
      <c r="AN650" s="361"/>
      <c r="AO650" s="445" t="s">
        <v>9</v>
      </c>
      <c r="AP650" s="445" t="s">
        <v>9</v>
      </c>
      <c r="AQ650" s="445" t="s">
        <v>9</v>
      </c>
    </row>
    <row r="651" spans="1:43" ht="29" hidden="1" x14ac:dyDescent="0.35">
      <c r="A651" s="362">
        <v>649</v>
      </c>
      <c r="B651" s="362" t="s">
        <v>1971</v>
      </c>
      <c r="C651" s="362" t="s">
        <v>2</v>
      </c>
      <c r="D651" s="368">
        <v>45485</v>
      </c>
      <c r="E651" s="368"/>
      <c r="F651" s="368"/>
      <c r="G651" s="368"/>
      <c r="H651" s="362" t="s">
        <v>79</v>
      </c>
      <c r="I651" s="362" t="s">
        <v>1955</v>
      </c>
      <c r="J651" s="361" t="s">
        <v>1972</v>
      </c>
      <c r="K651" s="362"/>
      <c r="L651" s="362" t="s">
        <v>186</v>
      </c>
      <c r="M651" s="362" t="s">
        <v>9</v>
      </c>
      <c r="N651" s="362" t="s">
        <v>90</v>
      </c>
      <c r="O651" s="362" t="s">
        <v>90</v>
      </c>
      <c r="P651" s="482" t="s">
        <v>6541</v>
      </c>
      <c r="Q651" s="362"/>
      <c r="R651" s="362"/>
      <c r="S651" s="362"/>
      <c r="T651" s="362"/>
      <c r="U651" s="362"/>
      <c r="V651" s="362"/>
      <c r="W651" s="362"/>
      <c r="X651" s="362"/>
      <c r="Y651" s="362"/>
      <c r="Z651" s="362"/>
      <c r="AA651" s="366"/>
      <c r="AB651" s="362"/>
      <c r="AC651" s="362" t="s">
        <v>34</v>
      </c>
      <c r="AD651" s="362" t="s">
        <v>40</v>
      </c>
      <c r="AE651" s="362" t="s">
        <v>101</v>
      </c>
      <c r="AF651" s="362" t="s">
        <v>6541</v>
      </c>
      <c r="AG651" s="362" t="b">
        <v>0</v>
      </c>
      <c r="AH651" s="362"/>
      <c r="AI651" s="362"/>
      <c r="AJ651" s="362"/>
      <c r="AK651" s="362"/>
      <c r="AL651" s="362"/>
      <c r="AM651" s="362"/>
      <c r="AN651" s="361"/>
      <c r="AO651" s="445" t="s">
        <v>9</v>
      </c>
      <c r="AP651" s="445" t="s">
        <v>9</v>
      </c>
      <c r="AQ651" s="445" t="s">
        <v>9</v>
      </c>
    </row>
    <row r="652" spans="1:43" ht="29" hidden="1" x14ac:dyDescent="0.35">
      <c r="A652" s="362">
        <v>650</v>
      </c>
      <c r="B652" s="362" t="s">
        <v>1973</v>
      </c>
      <c r="C652" s="362" t="s">
        <v>2</v>
      </c>
      <c r="D652" s="368">
        <v>45485</v>
      </c>
      <c r="E652" s="368"/>
      <c r="F652" s="368"/>
      <c r="G652" s="368"/>
      <c r="H652" s="362" t="s">
        <v>79</v>
      </c>
      <c r="I652" s="362" t="s">
        <v>1955</v>
      </c>
      <c r="J652" s="361" t="s">
        <v>1974</v>
      </c>
      <c r="K652" s="362"/>
      <c r="L652" s="362" t="s">
        <v>186</v>
      </c>
      <c r="M652" s="362" t="s">
        <v>9</v>
      </c>
      <c r="N652" s="362" t="s">
        <v>90</v>
      </c>
      <c r="O652" s="362" t="s">
        <v>90</v>
      </c>
      <c r="P652" s="482" t="s">
        <v>6541</v>
      </c>
      <c r="Q652" s="362"/>
      <c r="R652" s="362"/>
      <c r="S652" s="362"/>
      <c r="T652" s="362"/>
      <c r="U652" s="362"/>
      <c r="V652" s="362"/>
      <c r="W652" s="362"/>
      <c r="X652" s="362"/>
      <c r="Y652" s="362"/>
      <c r="Z652" s="362"/>
      <c r="AA652" s="366"/>
      <c r="AB652" s="362"/>
      <c r="AC652" s="362" t="s">
        <v>34</v>
      </c>
      <c r="AD652" s="362" t="s">
        <v>40</v>
      </c>
      <c r="AE652" s="362" t="s">
        <v>101</v>
      </c>
      <c r="AF652" s="362" t="s">
        <v>6541</v>
      </c>
      <c r="AG652" s="362" t="b">
        <v>0</v>
      </c>
      <c r="AH652" s="362"/>
      <c r="AI652" s="362"/>
      <c r="AJ652" s="362"/>
      <c r="AK652" s="362"/>
      <c r="AL652" s="362"/>
      <c r="AM652" s="362"/>
      <c r="AN652" s="361"/>
      <c r="AO652" s="445" t="s">
        <v>9</v>
      </c>
      <c r="AP652" s="445" t="s">
        <v>9</v>
      </c>
      <c r="AQ652" s="445" t="s">
        <v>9</v>
      </c>
    </row>
    <row r="653" spans="1:43" ht="29" hidden="1" x14ac:dyDescent="0.35">
      <c r="A653" s="362">
        <v>651</v>
      </c>
      <c r="B653" s="362" t="s">
        <v>1975</v>
      </c>
      <c r="C653" s="362" t="s">
        <v>2</v>
      </c>
      <c r="D653" s="368">
        <v>45139</v>
      </c>
      <c r="E653" s="368"/>
      <c r="F653" s="368"/>
      <c r="G653" s="368"/>
      <c r="H653" s="362" t="s">
        <v>77</v>
      </c>
      <c r="I653" s="362" t="s">
        <v>1546</v>
      </c>
      <c r="J653" s="361" t="s">
        <v>1976</v>
      </c>
      <c r="K653" s="362"/>
      <c r="L653" s="362" t="s">
        <v>186</v>
      </c>
      <c r="M653" s="362" t="s">
        <v>1548</v>
      </c>
      <c r="N653" s="362" t="s">
        <v>90</v>
      </c>
      <c r="O653" s="362" t="s">
        <v>90</v>
      </c>
      <c r="P653" s="482" t="s">
        <v>1977</v>
      </c>
      <c r="Q653" s="362"/>
      <c r="R653" s="362"/>
      <c r="S653" s="362"/>
      <c r="T653" s="362"/>
      <c r="U653" s="362"/>
      <c r="V653" s="362"/>
      <c r="W653" s="362"/>
      <c r="X653" s="362"/>
      <c r="Y653" s="362"/>
      <c r="Z653" s="362"/>
      <c r="AA653" s="366"/>
      <c r="AB653" s="362"/>
      <c r="AC653" s="362" t="s">
        <v>21</v>
      </c>
      <c r="AD653" s="362" t="s">
        <v>8</v>
      </c>
      <c r="AE653" s="362"/>
      <c r="AF653" s="362"/>
      <c r="AG653" s="362"/>
      <c r="AH653" s="362"/>
      <c r="AI653" s="362"/>
      <c r="AJ653" s="362"/>
      <c r="AK653" s="362"/>
      <c r="AL653" s="362"/>
      <c r="AM653" s="368">
        <v>45924</v>
      </c>
      <c r="AN653" s="361" t="s">
        <v>1637</v>
      </c>
      <c r="AO653" s="445" t="s">
        <v>539</v>
      </c>
      <c r="AP653" s="445" t="s">
        <v>5841</v>
      </c>
      <c r="AQ653" s="445" t="s">
        <v>5840</v>
      </c>
    </row>
    <row r="654" spans="1:43" ht="29" hidden="1" x14ac:dyDescent="0.35">
      <c r="A654" s="362">
        <v>652</v>
      </c>
      <c r="B654" s="362" t="s">
        <v>1978</v>
      </c>
      <c r="C654" s="362" t="s">
        <v>2</v>
      </c>
      <c r="D654" s="368">
        <v>45485</v>
      </c>
      <c r="E654" s="368"/>
      <c r="F654" s="368"/>
      <c r="G654" s="368"/>
      <c r="H654" s="362" t="s">
        <v>79</v>
      </c>
      <c r="I654" s="362" t="s">
        <v>63</v>
      </c>
      <c r="J654" s="361" t="s">
        <v>1979</v>
      </c>
      <c r="K654" s="362"/>
      <c r="L654" s="362" t="s">
        <v>186</v>
      </c>
      <c r="M654" s="362" t="s">
        <v>9</v>
      </c>
      <c r="N654" s="362" t="s">
        <v>90</v>
      </c>
      <c r="O654" s="362" t="s">
        <v>90</v>
      </c>
      <c r="P654" s="482" t="s">
        <v>6520</v>
      </c>
      <c r="Q654" s="362"/>
      <c r="R654" s="362"/>
      <c r="S654" s="362"/>
      <c r="T654" s="362"/>
      <c r="U654" s="362"/>
      <c r="V654" s="362"/>
      <c r="W654" s="362"/>
      <c r="X654" s="362"/>
      <c r="Y654" s="362"/>
      <c r="Z654" s="362"/>
      <c r="AA654" s="366"/>
      <c r="AB654" s="362"/>
      <c r="AC654" s="362" t="s">
        <v>34</v>
      </c>
      <c r="AD654" s="362" t="s">
        <v>40</v>
      </c>
      <c r="AE654" s="362" t="s">
        <v>101</v>
      </c>
      <c r="AF654" s="362" t="s">
        <v>6520</v>
      </c>
      <c r="AG654" s="362" t="b">
        <v>0</v>
      </c>
      <c r="AH654" s="362"/>
      <c r="AI654" s="362"/>
      <c r="AJ654" s="362"/>
      <c r="AK654" s="362"/>
      <c r="AL654" s="362"/>
      <c r="AM654" s="362"/>
      <c r="AN654" s="361"/>
      <c r="AO654" s="445" t="s">
        <v>9</v>
      </c>
      <c r="AP654" s="445" t="s">
        <v>9</v>
      </c>
      <c r="AQ654" s="445" t="s">
        <v>9</v>
      </c>
    </row>
    <row r="655" spans="1:43" ht="29" hidden="1" x14ac:dyDescent="0.35">
      <c r="A655" s="362">
        <v>653</v>
      </c>
      <c r="B655" s="362" t="s">
        <v>1980</v>
      </c>
      <c r="C655" s="362" t="s">
        <v>2</v>
      </c>
      <c r="D655" s="368">
        <v>45485</v>
      </c>
      <c r="E655" s="368"/>
      <c r="F655" s="368"/>
      <c r="G655" s="368"/>
      <c r="H655" s="362" t="s">
        <v>79</v>
      </c>
      <c r="I655" s="362" t="s">
        <v>63</v>
      </c>
      <c r="J655" s="361" t="s">
        <v>1981</v>
      </c>
      <c r="K655" s="362"/>
      <c r="L655" s="362" t="s">
        <v>186</v>
      </c>
      <c r="M655" s="362" t="s">
        <v>9</v>
      </c>
      <c r="N655" s="362" t="s">
        <v>90</v>
      </c>
      <c r="O655" s="362" t="s">
        <v>90</v>
      </c>
      <c r="P655" s="482" t="s">
        <v>6541</v>
      </c>
      <c r="Q655" s="362"/>
      <c r="R655" s="362"/>
      <c r="S655" s="362"/>
      <c r="T655" s="362"/>
      <c r="U655" s="362"/>
      <c r="V655" s="362"/>
      <c r="W655" s="362"/>
      <c r="X655" s="362"/>
      <c r="Y655" s="362"/>
      <c r="Z655" s="362"/>
      <c r="AA655" s="366"/>
      <c r="AB655" s="362"/>
      <c r="AC655" s="362" t="s">
        <v>34</v>
      </c>
      <c r="AD655" s="362" t="s">
        <v>40</v>
      </c>
      <c r="AE655" s="362" t="s">
        <v>101</v>
      </c>
      <c r="AF655" s="362" t="s">
        <v>6541</v>
      </c>
      <c r="AG655" s="362" t="b">
        <v>0</v>
      </c>
      <c r="AH655" s="362"/>
      <c r="AI655" s="362"/>
      <c r="AJ655" s="362"/>
      <c r="AK655" s="362"/>
      <c r="AL655" s="362"/>
      <c r="AM655" s="362"/>
      <c r="AN655" s="361"/>
      <c r="AO655" s="445" t="s">
        <v>9</v>
      </c>
      <c r="AP655" s="445" t="s">
        <v>9</v>
      </c>
      <c r="AQ655" s="445" t="s">
        <v>9</v>
      </c>
    </row>
    <row r="656" spans="1:43" ht="43.5" hidden="1" x14ac:dyDescent="0.35">
      <c r="A656" s="362">
        <v>654</v>
      </c>
      <c r="B656" s="362" t="s">
        <v>1982</v>
      </c>
      <c r="C656" s="362" t="s">
        <v>2</v>
      </c>
      <c r="D656" s="368">
        <v>45485</v>
      </c>
      <c r="E656" s="368"/>
      <c r="F656" s="368"/>
      <c r="G656" s="368"/>
      <c r="H656" s="362" t="s">
        <v>79</v>
      </c>
      <c r="I656" s="362" t="s">
        <v>62</v>
      </c>
      <c r="J656" s="361" t="s">
        <v>1983</v>
      </c>
      <c r="K656" s="362"/>
      <c r="L656" s="362" t="s">
        <v>186</v>
      </c>
      <c r="M656" s="362" t="s">
        <v>9</v>
      </c>
      <c r="N656" s="362" t="s">
        <v>90</v>
      </c>
      <c r="O656" s="362" t="s">
        <v>90</v>
      </c>
      <c r="P656" s="482" t="s">
        <v>6544</v>
      </c>
      <c r="Q656" s="362"/>
      <c r="R656" s="362"/>
      <c r="S656" s="362"/>
      <c r="T656" s="362"/>
      <c r="U656" s="362"/>
      <c r="V656" s="362"/>
      <c r="W656" s="362"/>
      <c r="X656" s="362"/>
      <c r="Y656" s="362"/>
      <c r="Z656" s="362"/>
      <c r="AA656" s="366"/>
      <c r="AB656" s="362"/>
      <c r="AC656" s="362" t="s">
        <v>34</v>
      </c>
      <c r="AD656" s="362" t="s">
        <v>40</v>
      </c>
      <c r="AE656" s="362" t="s">
        <v>40</v>
      </c>
      <c r="AF656" s="362" t="s">
        <v>6544</v>
      </c>
      <c r="AG656" s="362" t="b">
        <v>1</v>
      </c>
      <c r="AH656" s="362"/>
      <c r="AI656" s="362"/>
      <c r="AJ656" s="362"/>
      <c r="AK656" s="362"/>
      <c r="AL656" s="362"/>
      <c r="AM656" s="362"/>
      <c r="AN656" s="361"/>
      <c r="AO656" s="445" t="s">
        <v>9</v>
      </c>
      <c r="AP656" s="445" t="s">
        <v>9</v>
      </c>
      <c r="AQ656" s="445" t="s">
        <v>9</v>
      </c>
    </row>
    <row r="657" spans="1:43" ht="29" hidden="1" x14ac:dyDescent="0.35">
      <c r="A657" s="362">
        <v>655</v>
      </c>
      <c r="B657" s="362" t="s">
        <v>1984</v>
      </c>
      <c r="C657" s="362" t="s">
        <v>2</v>
      </c>
      <c r="D657" s="368">
        <v>45485</v>
      </c>
      <c r="E657" s="368"/>
      <c r="F657" s="368"/>
      <c r="G657" s="368"/>
      <c r="H657" s="362" t="s">
        <v>79</v>
      </c>
      <c r="I657" s="362" t="s">
        <v>90</v>
      </c>
      <c r="J657" s="361" t="s">
        <v>1985</v>
      </c>
      <c r="K657" s="362"/>
      <c r="L657" s="362" t="s">
        <v>186</v>
      </c>
      <c r="M657" s="362" t="s">
        <v>9</v>
      </c>
      <c r="N657" s="362" t="s">
        <v>90</v>
      </c>
      <c r="O657" s="362" t="s">
        <v>90</v>
      </c>
      <c r="P657" s="482" t="s">
        <v>6543</v>
      </c>
      <c r="Q657" s="362"/>
      <c r="R657" s="362"/>
      <c r="S657" s="362"/>
      <c r="T657" s="362"/>
      <c r="U657" s="362"/>
      <c r="V657" s="362"/>
      <c r="W657" s="362"/>
      <c r="X657" s="362"/>
      <c r="Y657" s="362"/>
      <c r="Z657" s="362"/>
      <c r="AA657" s="366"/>
      <c r="AB657" s="362"/>
      <c r="AC657" s="362" t="s">
        <v>34</v>
      </c>
      <c r="AD657" s="362" t="s">
        <v>40</v>
      </c>
      <c r="AE657" s="362" t="s">
        <v>101</v>
      </c>
      <c r="AF657" s="362" t="s">
        <v>6543</v>
      </c>
      <c r="AG657" s="362" t="b">
        <v>0</v>
      </c>
      <c r="AH657" s="362"/>
      <c r="AI657" s="362"/>
      <c r="AJ657" s="362"/>
      <c r="AK657" s="362"/>
      <c r="AL657" s="362"/>
      <c r="AM657" s="362"/>
      <c r="AN657" s="361"/>
      <c r="AO657" s="445" t="s">
        <v>9</v>
      </c>
      <c r="AP657" s="445" t="s">
        <v>9</v>
      </c>
      <c r="AQ657" s="445" t="s">
        <v>9</v>
      </c>
    </row>
    <row r="658" spans="1:43" ht="29" hidden="1" x14ac:dyDescent="0.35">
      <c r="A658" s="362">
        <v>656</v>
      </c>
      <c r="B658" s="362" t="s">
        <v>1986</v>
      </c>
      <c r="C658" s="362" t="s">
        <v>2</v>
      </c>
      <c r="D658" s="368">
        <v>45485</v>
      </c>
      <c r="E658" s="368"/>
      <c r="F658" s="368"/>
      <c r="G658" s="368"/>
      <c r="H658" s="362" t="s">
        <v>79</v>
      </c>
      <c r="I658" s="362" t="s">
        <v>90</v>
      </c>
      <c r="J658" s="361" t="s">
        <v>1987</v>
      </c>
      <c r="K658" s="362"/>
      <c r="L658" s="362" t="s">
        <v>186</v>
      </c>
      <c r="M658" s="362" t="s">
        <v>9</v>
      </c>
      <c r="N658" s="362" t="s">
        <v>90</v>
      </c>
      <c r="O658" s="362" t="s">
        <v>90</v>
      </c>
      <c r="P658" s="482" t="s">
        <v>6545</v>
      </c>
      <c r="Q658" s="362"/>
      <c r="R658" s="362"/>
      <c r="S658" s="362"/>
      <c r="T658" s="362"/>
      <c r="U658" s="362"/>
      <c r="V658" s="362"/>
      <c r="W658" s="362"/>
      <c r="X658" s="362"/>
      <c r="Y658" s="362"/>
      <c r="Z658" s="362"/>
      <c r="AA658" s="366"/>
      <c r="AB658" s="362"/>
      <c r="AC658" s="362" t="s">
        <v>34</v>
      </c>
      <c r="AD658" s="362" t="s">
        <v>40</v>
      </c>
      <c r="AE658" s="362" t="s">
        <v>39</v>
      </c>
      <c r="AF658" s="362" t="s">
        <v>6545</v>
      </c>
      <c r="AG658" s="362" t="b">
        <v>0</v>
      </c>
      <c r="AH658" s="362"/>
      <c r="AI658" s="362"/>
      <c r="AJ658" s="362"/>
      <c r="AK658" s="362"/>
      <c r="AL658" s="362"/>
      <c r="AM658" s="362"/>
      <c r="AN658" s="361"/>
      <c r="AO658" s="445" t="s">
        <v>9</v>
      </c>
      <c r="AP658" s="445" t="s">
        <v>9</v>
      </c>
      <c r="AQ658" s="445" t="s">
        <v>9</v>
      </c>
    </row>
    <row r="659" spans="1:43" ht="29" hidden="1" x14ac:dyDescent="0.35">
      <c r="A659" s="362">
        <v>657</v>
      </c>
      <c r="B659" s="362" t="s">
        <v>1988</v>
      </c>
      <c r="C659" s="362" t="s">
        <v>2</v>
      </c>
      <c r="D659" s="368">
        <v>45485</v>
      </c>
      <c r="E659" s="368"/>
      <c r="F659" s="368"/>
      <c r="G659" s="368"/>
      <c r="H659" s="362" t="s">
        <v>79</v>
      </c>
      <c r="I659" s="362" t="s">
        <v>90</v>
      </c>
      <c r="J659" s="361" t="s">
        <v>1989</v>
      </c>
      <c r="K659" s="362"/>
      <c r="L659" s="362" t="s">
        <v>186</v>
      </c>
      <c r="M659" s="362" t="s">
        <v>9</v>
      </c>
      <c r="N659" s="362" t="s">
        <v>90</v>
      </c>
      <c r="O659" s="362" t="s">
        <v>90</v>
      </c>
      <c r="P659" s="482" t="s">
        <v>1539</v>
      </c>
      <c r="Q659" s="362"/>
      <c r="R659" s="362"/>
      <c r="S659" s="362"/>
      <c r="T659" s="362"/>
      <c r="U659" s="362"/>
      <c r="V659" s="362"/>
      <c r="W659" s="362"/>
      <c r="X659" s="362"/>
      <c r="Y659" s="362"/>
      <c r="Z659" s="362"/>
      <c r="AA659" s="366"/>
      <c r="AB659" s="362"/>
      <c r="AC659" s="362" t="s">
        <v>34</v>
      </c>
      <c r="AD659" s="362" t="s">
        <v>8</v>
      </c>
      <c r="AE659" s="362" t="s">
        <v>39</v>
      </c>
      <c r="AF659" s="362" t="s">
        <v>1539</v>
      </c>
      <c r="AG659" s="362" t="b">
        <v>0</v>
      </c>
      <c r="AH659" s="362"/>
      <c r="AI659" s="362"/>
      <c r="AJ659" s="362"/>
      <c r="AK659" s="362"/>
      <c r="AL659" s="362"/>
      <c r="AM659" s="368">
        <v>45923</v>
      </c>
      <c r="AN659" s="361" t="s">
        <v>680</v>
      </c>
      <c r="AO659" s="445" t="s">
        <v>539</v>
      </c>
      <c r="AP659" s="445" t="s">
        <v>5841</v>
      </c>
      <c r="AQ659" s="445" t="s">
        <v>5840</v>
      </c>
    </row>
    <row r="660" spans="1:43" ht="29" hidden="1" x14ac:dyDescent="0.35">
      <c r="A660" s="362">
        <v>658</v>
      </c>
      <c r="B660" s="362" t="s">
        <v>1990</v>
      </c>
      <c r="C660" s="362" t="s">
        <v>2</v>
      </c>
      <c r="D660" s="368">
        <v>45488</v>
      </c>
      <c r="E660" s="368"/>
      <c r="F660" s="368"/>
      <c r="G660" s="368"/>
      <c r="H660" s="362" t="s">
        <v>79</v>
      </c>
      <c r="I660" s="362" t="s">
        <v>90</v>
      </c>
      <c r="J660" s="361" t="s">
        <v>1991</v>
      </c>
      <c r="K660" s="362"/>
      <c r="L660" s="362" t="s">
        <v>186</v>
      </c>
      <c r="M660" s="362" t="s">
        <v>9</v>
      </c>
      <c r="N660" s="362" t="s">
        <v>90</v>
      </c>
      <c r="O660" s="362" t="s">
        <v>90</v>
      </c>
      <c r="P660" s="482" t="s">
        <v>6546</v>
      </c>
      <c r="Q660" s="362"/>
      <c r="R660" s="362"/>
      <c r="S660" s="362"/>
      <c r="T660" s="362"/>
      <c r="U660" s="362"/>
      <c r="V660" s="362"/>
      <c r="W660" s="362"/>
      <c r="X660" s="362"/>
      <c r="Y660" s="362"/>
      <c r="Z660" s="362"/>
      <c r="AA660" s="366"/>
      <c r="AB660" s="362"/>
      <c r="AC660" s="362" t="s">
        <v>34</v>
      </c>
      <c r="AD660" s="362" t="s">
        <v>40</v>
      </c>
      <c r="AE660" s="362" t="s">
        <v>40</v>
      </c>
      <c r="AF660" s="362" t="s">
        <v>6546</v>
      </c>
      <c r="AG660" s="362" t="b">
        <v>1</v>
      </c>
      <c r="AH660" s="362"/>
      <c r="AI660" s="362"/>
      <c r="AJ660" s="362"/>
      <c r="AK660" s="362"/>
      <c r="AL660" s="362"/>
      <c r="AM660" s="362"/>
      <c r="AN660" s="361"/>
      <c r="AO660" s="445" t="s">
        <v>9</v>
      </c>
      <c r="AP660" s="445" t="s">
        <v>9</v>
      </c>
      <c r="AQ660" s="445" t="s">
        <v>9</v>
      </c>
    </row>
    <row r="661" spans="1:43" ht="29" hidden="1" x14ac:dyDescent="0.35">
      <c r="A661" s="362">
        <v>659</v>
      </c>
      <c r="B661" s="362" t="s">
        <v>1992</v>
      </c>
      <c r="C661" s="362" t="s">
        <v>2</v>
      </c>
      <c r="D661" s="368">
        <v>45488</v>
      </c>
      <c r="E661" s="368"/>
      <c r="F661" s="368"/>
      <c r="G661" s="368"/>
      <c r="H661" s="362" t="s">
        <v>79</v>
      </c>
      <c r="I661" s="362" t="s">
        <v>90</v>
      </c>
      <c r="J661" s="361" t="s">
        <v>1993</v>
      </c>
      <c r="K661" s="362"/>
      <c r="L661" s="362" t="s">
        <v>186</v>
      </c>
      <c r="M661" s="362" t="s">
        <v>9</v>
      </c>
      <c r="N661" s="362" t="s">
        <v>90</v>
      </c>
      <c r="O661" s="362" t="s">
        <v>90</v>
      </c>
      <c r="P661" s="482" t="s">
        <v>6547</v>
      </c>
      <c r="Q661" s="362"/>
      <c r="R661" s="362"/>
      <c r="S661" s="362"/>
      <c r="T661" s="362"/>
      <c r="U661" s="362"/>
      <c r="V661" s="362"/>
      <c r="W661" s="362"/>
      <c r="X661" s="362"/>
      <c r="Y661" s="362"/>
      <c r="Z661" s="362"/>
      <c r="AA661" s="366"/>
      <c r="AB661" s="362"/>
      <c r="AC661" s="362" t="s">
        <v>34</v>
      </c>
      <c r="AD661" s="362" t="s">
        <v>40</v>
      </c>
      <c r="AE661" s="362" t="s">
        <v>101</v>
      </c>
      <c r="AF661" s="362" t="s">
        <v>6547</v>
      </c>
      <c r="AG661" s="362" t="b">
        <v>0</v>
      </c>
      <c r="AH661" s="362"/>
      <c r="AI661" s="362"/>
      <c r="AJ661" s="362"/>
      <c r="AK661" s="362"/>
      <c r="AL661" s="362"/>
      <c r="AM661" s="362"/>
      <c r="AN661" s="361"/>
      <c r="AO661" s="445" t="s">
        <v>9</v>
      </c>
      <c r="AP661" s="445" t="s">
        <v>9</v>
      </c>
      <c r="AQ661" s="445" t="s">
        <v>9</v>
      </c>
    </row>
    <row r="662" spans="1:43" ht="29" hidden="1" x14ac:dyDescent="0.35">
      <c r="A662" s="362">
        <v>660</v>
      </c>
      <c r="B662" s="362" t="s">
        <v>1994</v>
      </c>
      <c r="C662" s="362" t="s">
        <v>2</v>
      </c>
      <c r="D662" s="368">
        <v>45488</v>
      </c>
      <c r="E662" s="368"/>
      <c r="F662" s="368"/>
      <c r="G662" s="368"/>
      <c r="H662" s="362" t="s">
        <v>79</v>
      </c>
      <c r="I662" s="362" t="s">
        <v>90</v>
      </c>
      <c r="J662" s="361" t="s">
        <v>1995</v>
      </c>
      <c r="K662" s="362"/>
      <c r="L662" s="362" t="s">
        <v>186</v>
      </c>
      <c r="M662" s="362" t="s">
        <v>9</v>
      </c>
      <c r="N662" s="362" t="s">
        <v>90</v>
      </c>
      <c r="O662" s="362" t="s">
        <v>90</v>
      </c>
      <c r="P662" s="482" t="s">
        <v>6548</v>
      </c>
      <c r="Q662" s="362"/>
      <c r="R662" s="362"/>
      <c r="S662" s="362"/>
      <c r="T662" s="362"/>
      <c r="U662" s="362"/>
      <c r="V662" s="362"/>
      <c r="W662" s="362"/>
      <c r="X662" s="362"/>
      <c r="Y662" s="362"/>
      <c r="Z662" s="362"/>
      <c r="AA662" s="366"/>
      <c r="AB662" s="362"/>
      <c r="AC662" s="362" t="s">
        <v>34</v>
      </c>
      <c r="AD662" s="362" t="s">
        <v>40</v>
      </c>
      <c r="AE662" s="362" t="s">
        <v>40</v>
      </c>
      <c r="AF662" s="362" t="s">
        <v>6548</v>
      </c>
      <c r="AG662" s="362" t="b">
        <v>1</v>
      </c>
      <c r="AH662" s="362"/>
      <c r="AI662" s="362"/>
      <c r="AJ662" s="362"/>
      <c r="AK662" s="362"/>
      <c r="AL662" s="362"/>
      <c r="AM662" s="362"/>
      <c r="AN662" s="361"/>
      <c r="AO662" s="445" t="s">
        <v>9</v>
      </c>
      <c r="AP662" s="445" t="s">
        <v>9</v>
      </c>
      <c r="AQ662" s="445" t="s">
        <v>9</v>
      </c>
    </row>
    <row r="663" spans="1:43" ht="29" hidden="1" x14ac:dyDescent="0.35">
      <c r="A663" s="362">
        <v>661</v>
      </c>
      <c r="B663" s="362" t="s">
        <v>1996</v>
      </c>
      <c r="C663" s="362" t="s">
        <v>2</v>
      </c>
      <c r="D663" s="368">
        <v>45488</v>
      </c>
      <c r="E663" s="368"/>
      <c r="F663" s="368"/>
      <c r="G663" s="368"/>
      <c r="H663" s="362" t="s">
        <v>79</v>
      </c>
      <c r="I663" s="362" t="s">
        <v>90</v>
      </c>
      <c r="J663" s="361" t="s">
        <v>1997</v>
      </c>
      <c r="K663" s="362"/>
      <c r="L663" s="362" t="s">
        <v>186</v>
      </c>
      <c r="M663" s="362" t="s">
        <v>9</v>
      </c>
      <c r="N663" s="362" t="s">
        <v>90</v>
      </c>
      <c r="O663" s="362" t="s">
        <v>90</v>
      </c>
      <c r="P663" s="482" t="s">
        <v>6549</v>
      </c>
      <c r="Q663" s="362"/>
      <c r="R663" s="362"/>
      <c r="S663" s="362"/>
      <c r="T663" s="362"/>
      <c r="U663" s="362"/>
      <c r="V663" s="362"/>
      <c r="W663" s="362"/>
      <c r="X663" s="362"/>
      <c r="Y663" s="362"/>
      <c r="Z663" s="362"/>
      <c r="AA663" s="366"/>
      <c r="AB663" s="362"/>
      <c r="AC663" s="362" t="s">
        <v>34</v>
      </c>
      <c r="AD663" s="362" t="s">
        <v>40</v>
      </c>
      <c r="AE663" s="362" t="s">
        <v>40</v>
      </c>
      <c r="AF663" s="362" t="s">
        <v>6549</v>
      </c>
      <c r="AG663" s="362" t="b">
        <v>1</v>
      </c>
      <c r="AH663" s="362"/>
      <c r="AI663" s="362"/>
      <c r="AJ663" s="362"/>
      <c r="AK663" s="362"/>
      <c r="AL663" s="362"/>
      <c r="AM663" s="362"/>
      <c r="AN663" s="361"/>
      <c r="AO663" s="445" t="s">
        <v>9</v>
      </c>
      <c r="AP663" s="445" t="s">
        <v>9</v>
      </c>
      <c r="AQ663" s="445" t="s">
        <v>9</v>
      </c>
    </row>
    <row r="664" spans="1:43" ht="29" hidden="1" x14ac:dyDescent="0.35">
      <c r="A664" s="362">
        <v>662</v>
      </c>
      <c r="B664" s="362" t="s">
        <v>1998</v>
      </c>
      <c r="C664" s="362" t="s">
        <v>2</v>
      </c>
      <c r="D664" s="368">
        <v>45139</v>
      </c>
      <c r="E664" s="368"/>
      <c r="F664" s="368"/>
      <c r="G664" s="368"/>
      <c r="H664" s="362" t="s">
        <v>77</v>
      </c>
      <c r="I664" s="362" t="s">
        <v>1546</v>
      </c>
      <c r="J664" s="361" t="s">
        <v>1999</v>
      </c>
      <c r="K664" s="362"/>
      <c r="L664" s="362" t="s">
        <v>186</v>
      </c>
      <c r="M664" s="362" t="s">
        <v>1548</v>
      </c>
      <c r="N664" s="362" t="s">
        <v>90</v>
      </c>
      <c r="O664" s="362" t="s">
        <v>90</v>
      </c>
      <c r="P664" s="482" t="s">
        <v>1736</v>
      </c>
      <c r="Q664" s="362"/>
      <c r="R664" s="362"/>
      <c r="S664" s="362"/>
      <c r="T664" s="362"/>
      <c r="U664" s="362"/>
      <c r="V664" s="362"/>
      <c r="W664" s="362"/>
      <c r="X664" s="362"/>
      <c r="Y664" s="362"/>
      <c r="Z664" s="362"/>
      <c r="AA664" s="366"/>
      <c r="AB664" s="362"/>
      <c r="AC664" s="362" t="s">
        <v>21</v>
      </c>
      <c r="AD664" s="362" t="s">
        <v>8</v>
      </c>
      <c r="AE664" s="362"/>
      <c r="AF664" s="362"/>
      <c r="AG664" s="362"/>
      <c r="AH664" s="362"/>
      <c r="AI664" s="362"/>
      <c r="AJ664" s="362"/>
      <c r="AK664" s="362"/>
      <c r="AL664" s="362"/>
      <c r="AM664" s="368">
        <v>45924</v>
      </c>
      <c r="AN664" s="361" t="s">
        <v>2000</v>
      </c>
      <c r="AO664" s="445" t="s">
        <v>539</v>
      </c>
      <c r="AP664" s="445" t="s">
        <v>5841</v>
      </c>
      <c r="AQ664" s="445" t="s">
        <v>5840</v>
      </c>
    </row>
    <row r="665" spans="1:43" ht="29" hidden="1" x14ac:dyDescent="0.35">
      <c r="A665" s="362">
        <v>663</v>
      </c>
      <c r="B665" s="362" t="s">
        <v>2001</v>
      </c>
      <c r="C665" s="362" t="s">
        <v>2</v>
      </c>
      <c r="D665" s="368">
        <v>45488</v>
      </c>
      <c r="E665" s="368"/>
      <c r="F665" s="368"/>
      <c r="G665" s="368"/>
      <c r="H665" s="362" t="s">
        <v>79</v>
      </c>
      <c r="I665" s="362" t="s">
        <v>90</v>
      </c>
      <c r="J665" s="361" t="s">
        <v>2002</v>
      </c>
      <c r="K665" s="362"/>
      <c r="L665" s="362" t="s">
        <v>186</v>
      </c>
      <c r="M665" s="362" t="s">
        <v>9</v>
      </c>
      <c r="N665" s="362" t="s">
        <v>90</v>
      </c>
      <c r="O665" s="362" t="s">
        <v>90</v>
      </c>
      <c r="P665" s="482" t="s">
        <v>1539</v>
      </c>
      <c r="Q665" s="362"/>
      <c r="R665" s="362"/>
      <c r="S665" s="362"/>
      <c r="T665" s="362"/>
      <c r="U665" s="362"/>
      <c r="V665" s="362"/>
      <c r="W665" s="362"/>
      <c r="X665" s="362"/>
      <c r="Y665" s="362"/>
      <c r="Z665" s="362"/>
      <c r="AA665" s="366"/>
      <c r="AB665" s="362"/>
      <c r="AC665" s="362" t="s">
        <v>34</v>
      </c>
      <c r="AD665" s="362" t="s">
        <v>8</v>
      </c>
      <c r="AE665" s="362" t="s">
        <v>39</v>
      </c>
      <c r="AF665" s="362" t="s">
        <v>1539</v>
      </c>
      <c r="AG665" s="362" t="b">
        <v>0</v>
      </c>
      <c r="AH665" s="362"/>
      <c r="AI665" s="362"/>
      <c r="AJ665" s="362"/>
      <c r="AK665" s="362"/>
      <c r="AL665" s="362"/>
      <c r="AM665" s="368">
        <v>45923</v>
      </c>
      <c r="AN665" s="361" t="s">
        <v>680</v>
      </c>
      <c r="AO665" s="445" t="s">
        <v>539</v>
      </c>
      <c r="AP665" s="445" t="s">
        <v>5841</v>
      </c>
      <c r="AQ665" s="445" t="s">
        <v>5840</v>
      </c>
    </row>
    <row r="666" spans="1:43" ht="29" hidden="1" x14ac:dyDescent="0.35">
      <c r="A666" s="362">
        <v>664</v>
      </c>
      <c r="B666" s="362" t="s">
        <v>2003</v>
      </c>
      <c r="C666" s="362" t="s">
        <v>2</v>
      </c>
      <c r="D666" s="368">
        <v>45488</v>
      </c>
      <c r="E666" s="368"/>
      <c r="F666" s="368"/>
      <c r="G666" s="368"/>
      <c r="H666" s="362" t="s">
        <v>79</v>
      </c>
      <c r="I666" s="362" t="s">
        <v>90</v>
      </c>
      <c r="J666" s="361" t="s">
        <v>2004</v>
      </c>
      <c r="K666" s="362"/>
      <c r="L666" s="362" t="s">
        <v>186</v>
      </c>
      <c r="M666" s="362" t="s">
        <v>9</v>
      </c>
      <c r="N666" s="362" t="s">
        <v>90</v>
      </c>
      <c r="O666" s="362" t="s">
        <v>90</v>
      </c>
      <c r="P666" s="482" t="s">
        <v>1539</v>
      </c>
      <c r="Q666" s="362"/>
      <c r="R666" s="362"/>
      <c r="S666" s="362"/>
      <c r="T666" s="362"/>
      <c r="U666" s="362"/>
      <c r="V666" s="362"/>
      <c r="W666" s="362"/>
      <c r="X666" s="362"/>
      <c r="Y666" s="362"/>
      <c r="Z666" s="362"/>
      <c r="AA666" s="366"/>
      <c r="AB666" s="362"/>
      <c r="AC666" s="362" t="s">
        <v>34</v>
      </c>
      <c r="AD666" s="362" t="s">
        <v>8</v>
      </c>
      <c r="AE666" s="362" t="s">
        <v>39</v>
      </c>
      <c r="AF666" s="362" t="s">
        <v>1539</v>
      </c>
      <c r="AG666" s="362" t="b">
        <v>0</v>
      </c>
      <c r="AH666" s="362"/>
      <c r="AI666" s="362"/>
      <c r="AJ666" s="362"/>
      <c r="AK666" s="362"/>
      <c r="AL666" s="362"/>
      <c r="AM666" s="368">
        <v>45923</v>
      </c>
      <c r="AN666" s="361" t="s">
        <v>680</v>
      </c>
      <c r="AO666" s="445" t="s">
        <v>539</v>
      </c>
      <c r="AP666" s="445" t="s">
        <v>5841</v>
      </c>
      <c r="AQ666" s="445" t="s">
        <v>5840</v>
      </c>
    </row>
    <row r="667" spans="1:43" ht="43.5" hidden="1" x14ac:dyDescent="0.35">
      <c r="A667" s="362">
        <v>665</v>
      </c>
      <c r="B667" s="362" t="s">
        <v>2005</v>
      </c>
      <c r="C667" s="362" t="s">
        <v>2</v>
      </c>
      <c r="D667" s="368">
        <v>45488</v>
      </c>
      <c r="E667" s="368"/>
      <c r="F667" s="368"/>
      <c r="G667" s="368"/>
      <c r="H667" s="362" t="s">
        <v>79</v>
      </c>
      <c r="I667" s="362" t="s">
        <v>90</v>
      </c>
      <c r="J667" s="361" t="s">
        <v>2006</v>
      </c>
      <c r="K667" s="362"/>
      <c r="L667" s="362" t="s">
        <v>186</v>
      </c>
      <c r="M667" s="362" t="s">
        <v>9</v>
      </c>
      <c r="N667" s="362" t="s">
        <v>90</v>
      </c>
      <c r="O667" s="362" t="s">
        <v>90</v>
      </c>
      <c r="P667" s="482" t="s">
        <v>1539</v>
      </c>
      <c r="Q667" s="362"/>
      <c r="R667" s="362"/>
      <c r="S667" s="362"/>
      <c r="T667" s="362"/>
      <c r="U667" s="362"/>
      <c r="V667" s="362"/>
      <c r="W667" s="362"/>
      <c r="X667" s="362"/>
      <c r="Y667" s="362"/>
      <c r="Z667" s="362"/>
      <c r="AA667" s="366"/>
      <c r="AB667" s="362"/>
      <c r="AC667" s="362" t="s">
        <v>34</v>
      </c>
      <c r="AD667" s="362" t="s">
        <v>8</v>
      </c>
      <c r="AE667" s="362" t="s">
        <v>39</v>
      </c>
      <c r="AF667" s="362" t="s">
        <v>1539</v>
      </c>
      <c r="AG667" s="362" t="b">
        <v>0</v>
      </c>
      <c r="AH667" s="362"/>
      <c r="AI667" s="362"/>
      <c r="AJ667" s="362"/>
      <c r="AK667" s="362"/>
      <c r="AL667" s="362"/>
      <c r="AM667" s="368">
        <v>45923</v>
      </c>
      <c r="AN667" s="361" t="s">
        <v>680</v>
      </c>
      <c r="AO667" s="445" t="s">
        <v>539</v>
      </c>
      <c r="AP667" s="445" t="s">
        <v>5841</v>
      </c>
      <c r="AQ667" s="445" t="s">
        <v>5840</v>
      </c>
    </row>
    <row r="668" spans="1:43" ht="29" hidden="1" x14ac:dyDescent="0.35">
      <c r="A668" s="362">
        <v>666</v>
      </c>
      <c r="B668" s="362" t="s">
        <v>2007</v>
      </c>
      <c r="C668" s="362" t="s">
        <v>2</v>
      </c>
      <c r="D668" s="368">
        <v>45488</v>
      </c>
      <c r="E668" s="368"/>
      <c r="F668" s="368"/>
      <c r="G668" s="368"/>
      <c r="H668" s="362" t="s">
        <v>79</v>
      </c>
      <c r="I668" s="362" t="s">
        <v>90</v>
      </c>
      <c r="J668" s="361" t="s">
        <v>2008</v>
      </c>
      <c r="K668" s="362"/>
      <c r="L668" s="362" t="s">
        <v>186</v>
      </c>
      <c r="M668" s="362" t="s">
        <v>9</v>
      </c>
      <c r="N668" s="362" t="s">
        <v>90</v>
      </c>
      <c r="O668" s="362" t="s">
        <v>90</v>
      </c>
      <c r="P668" s="482" t="s">
        <v>6550</v>
      </c>
      <c r="Q668" s="362"/>
      <c r="R668" s="362"/>
      <c r="S668" s="362"/>
      <c r="T668" s="362"/>
      <c r="U668" s="362"/>
      <c r="V668" s="362"/>
      <c r="W668" s="362"/>
      <c r="X668" s="362"/>
      <c r="Y668" s="362"/>
      <c r="Z668" s="362"/>
      <c r="AA668" s="366"/>
      <c r="AB668" s="362"/>
      <c r="AC668" s="362" t="s">
        <v>34</v>
      </c>
      <c r="AD668" s="362" t="s">
        <v>40</v>
      </c>
      <c r="AE668" s="362" t="s">
        <v>101</v>
      </c>
      <c r="AF668" s="362" t="s">
        <v>6550</v>
      </c>
      <c r="AG668" s="362" t="b">
        <v>0</v>
      </c>
      <c r="AH668" s="362"/>
      <c r="AI668" s="362"/>
      <c r="AJ668" s="362"/>
      <c r="AK668" s="362"/>
      <c r="AL668" s="362"/>
      <c r="AM668" s="362"/>
      <c r="AN668" s="361"/>
      <c r="AO668" s="445" t="s">
        <v>9</v>
      </c>
      <c r="AP668" s="445" t="s">
        <v>9</v>
      </c>
      <c r="AQ668" s="445" t="s">
        <v>9</v>
      </c>
    </row>
    <row r="669" spans="1:43" ht="29" hidden="1" x14ac:dyDescent="0.35">
      <c r="A669" s="362">
        <v>667</v>
      </c>
      <c r="B669" s="362" t="s">
        <v>2009</v>
      </c>
      <c r="C669" s="362" t="s">
        <v>2</v>
      </c>
      <c r="D669" s="368">
        <v>45488</v>
      </c>
      <c r="E669" s="368"/>
      <c r="F669" s="368"/>
      <c r="G669" s="368"/>
      <c r="H669" s="362" t="s">
        <v>79</v>
      </c>
      <c r="I669" s="362" t="s">
        <v>90</v>
      </c>
      <c r="J669" s="361" t="s">
        <v>2010</v>
      </c>
      <c r="K669" s="362"/>
      <c r="L669" s="362" t="s">
        <v>186</v>
      </c>
      <c r="M669" s="362" t="s">
        <v>9</v>
      </c>
      <c r="N669" s="362" t="s">
        <v>90</v>
      </c>
      <c r="O669" s="362" t="s">
        <v>90</v>
      </c>
      <c r="P669" s="482" t="s">
        <v>6551</v>
      </c>
      <c r="Q669" s="362"/>
      <c r="R669" s="362"/>
      <c r="S669" s="362"/>
      <c r="T669" s="362"/>
      <c r="U669" s="362"/>
      <c r="V669" s="362"/>
      <c r="W669" s="362"/>
      <c r="X669" s="362"/>
      <c r="Y669" s="362"/>
      <c r="Z669" s="362"/>
      <c r="AA669" s="366"/>
      <c r="AB669" s="362"/>
      <c r="AC669" s="362" t="s">
        <v>34</v>
      </c>
      <c r="AD669" s="362" t="s">
        <v>40</v>
      </c>
      <c r="AE669" s="362" t="s">
        <v>39</v>
      </c>
      <c r="AF669" s="362" t="s">
        <v>6551</v>
      </c>
      <c r="AG669" s="362" t="b">
        <v>0</v>
      </c>
      <c r="AH669" s="362"/>
      <c r="AI669" s="362"/>
      <c r="AJ669" s="362"/>
      <c r="AK669" s="362"/>
      <c r="AL669" s="362"/>
      <c r="AM669" s="362"/>
      <c r="AN669" s="361"/>
      <c r="AO669" s="445" t="s">
        <v>9</v>
      </c>
      <c r="AP669" s="445" t="s">
        <v>9</v>
      </c>
      <c r="AQ669" s="445" t="s">
        <v>9</v>
      </c>
    </row>
    <row r="670" spans="1:43" ht="29" hidden="1" x14ac:dyDescent="0.35">
      <c r="A670" s="362">
        <v>668</v>
      </c>
      <c r="B670" s="362" t="s">
        <v>2011</v>
      </c>
      <c r="C670" s="362" t="s">
        <v>2</v>
      </c>
      <c r="D670" s="368">
        <v>45488</v>
      </c>
      <c r="E670" s="368"/>
      <c r="F670" s="368"/>
      <c r="G670" s="368"/>
      <c r="H670" s="362" t="s">
        <v>79</v>
      </c>
      <c r="I670" s="362" t="s">
        <v>90</v>
      </c>
      <c r="J670" s="361" t="s">
        <v>2012</v>
      </c>
      <c r="K670" s="362"/>
      <c r="L670" s="362" t="s">
        <v>186</v>
      </c>
      <c r="M670" s="362" t="s">
        <v>9</v>
      </c>
      <c r="N670" s="362" t="s">
        <v>90</v>
      </c>
      <c r="O670" s="362" t="s">
        <v>90</v>
      </c>
      <c r="P670" s="482" t="s">
        <v>6552</v>
      </c>
      <c r="Q670" s="362"/>
      <c r="R670" s="362"/>
      <c r="S670" s="362"/>
      <c r="T670" s="362"/>
      <c r="U670" s="362"/>
      <c r="V670" s="362"/>
      <c r="W670" s="362"/>
      <c r="X670" s="362"/>
      <c r="Y670" s="362"/>
      <c r="Z670" s="362"/>
      <c r="AA670" s="366"/>
      <c r="AB670" s="362"/>
      <c r="AC670" s="362" t="s">
        <v>34</v>
      </c>
      <c r="AD670" s="362" t="s">
        <v>40</v>
      </c>
      <c r="AE670" s="362" t="s">
        <v>39</v>
      </c>
      <c r="AF670" s="362" t="s">
        <v>6552</v>
      </c>
      <c r="AG670" s="362" t="b">
        <v>0</v>
      </c>
      <c r="AH670" s="362"/>
      <c r="AI670" s="362"/>
      <c r="AJ670" s="362"/>
      <c r="AK670" s="362"/>
      <c r="AL670" s="362"/>
      <c r="AM670" s="362"/>
      <c r="AN670" s="361"/>
      <c r="AO670" s="445" t="s">
        <v>9</v>
      </c>
      <c r="AP670" s="445" t="s">
        <v>9</v>
      </c>
      <c r="AQ670" s="445" t="s">
        <v>9</v>
      </c>
    </row>
    <row r="671" spans="1:43" ht="29" hidden="1" x14ac:dyDescent="0.35">
      <c r="A671" s="362">
        <v>669</v>
      </c>
      <c r="B671" s="362" t="s">
        <v>2013</v>
      </c>
      <c r="C671" s="362" t="s">
        <v>2</v>
      </c>
      <c r="D671" s="368">
        <v>45488</v>
      </c>
      <c r="E671" s="368"/>
      <c r="F671" s="368"/>
      <c r="G671" s="368"/>
      <c r="H671" s="362" t="s">
        <v>79</v>
      </c>
      <c r="I671" s="362" t="s">
        <v>90</v>
      </c>
      <c r="J671" s="361" t="s">
        <v>2014</v>
      </c>
      <c r="K671" s="362"/>
      <c r="L671" s="362" t="s">
        <v>186</v>
      </c>
      <c r="M671" s="362" t="s">
        <v>9</v>
      </c>
      <c r="N671" s="362" t="s">
        <v>90</v>
      </c>
      <c r="O671" s="362" t="s">
        <v>90</v>
      </c>
      <c r="P671" s="482" t="s">
        <v>6553</v>
      </c>
      <c r="Q671" s="362"/>
      <c r="R671" s="362"/>
      <c r="S671" s="362"/>
      <c r="T671" s="362"/>
      <c r="U671" s="362"/>
      <c r="V671" s="362"/>
      <c r="W671" s="362"/>
      <c r="X671" s="362"/>
      <c r="Y671" s="362"/>
      <c r="Z671" s="362"/>
      <c r="AA671" s="366"/>
      <c r="AB671" s="362"/>
      <c r="AC671" s="362" t="s">
        <v>34</v>
      </c>
      <c r="AD671" s="362" t="s">
        <v>40</v>
      </c>
      <c r="AE671" s="362" t="s">
        <v>101</v>
      </c>
      <c r="AF671" s="362" t="s">
        <v>6553</v>
      </c>
      <c r="AG671" s="362" t="b">
        <v>0</v>
      </c>
      <c r="AH671" s="362"/>
      <c r="AI671" s="362"/>
      <c r="AJ671" s="362"/>
      <c r="AK671" s="362"/>
      <c r="AL671" s="362"/>
      <c r="AM671" s="362"/>
      <c r="AN671" s="361"/>
      <c r="AO671" s="445" t="s">
        <v>9</v>
      </c>
      <c r="AP671" s="445" t="s">
        <v>9</v>
      </c>
      <c r="AQ671" s="445" t="s">
        <v>9</v>
      </c>
    </row>
    <row r="672" spans="1:43" ht="29" hidden="1" x14ac:dyDescent="0.35">
      <c r="A672" s="362">
        <v>670</v>
      </c>
      <c r="B672" s="362" t="s">
        <v>2015</v>
      </c>
      <c r="C672" s="362" t="s">
        <v>2</v>
      </c>
      <c r="D672" s="368">
        <v>45488</v>
      </c>
      <c r="E672" s="368"/>
      <c r="F672" s="368"/>
      <c r="G672" s="368"/>
      <c r="H672" s="362" t="s">
        <v>79</v>
      </c>
      <c r="I672" s="362" t="s">
        <v>90</v>
      </c>
      <c r="J672" s="361" t="s">
        <v>2016</v>
      </c>
      <c r="K672" s="362"/>
      <c r="L672" s="362" t="s">
        <v>186</v>
      </c>
      <c r="M672" s="362" t="s">
        <v>9</v>
      </c>
      <c r="N672" s="362" t="s">
        <v>90</v>
      </c>
      <c r="O672" s="362" t="s">
        <v>90</v>
      </c>
      <c r="P672" s="482" t="s">
        <v>1743</v>
      </c>
      <c r="Q672" s="362"/>
      <c r="R672" s="362"/>
      <c r="S672" s="362"/>
      <c r="T672" s="362"/>
      <c r="U672" s="362"/>
      <c r="V672" s="362"/>
      <c r="W672" s="362"/>
      <c r="X672" s="362"/>
      <c r="Y672" s="362"/>
      <c r="Z672" s="362"/>
      <c r="AA672" s="366"/>
      <c r="AB672" s="362"/>
      <c r="AC672" s="362" t="s">
        <v>34</v>
      </c>
      <c r="AD672" s="362" t="s">
        <v>8</v>
      </c>
      <c r="AE672" s="362" t="s">
        <v>39</v>
      </c>
      <c r="AF672" s="362" t="s">
        <v>1743</v>
      </c>
      <c r="AG672" s="362" t="b">
        <v>0</v>
      </c>
      <c r="AH672" s="362"/>
      <c r="AI672" s="362"/>
      <c r="AJ672" s="362"/>
      <c r="AK672" s="362"/>
      <c r="AL672" s="362"/>
      <c r="AM672" s="362"/>
      <c r="AN672" s="361" t="s">
        <v>1158</v>
      </c>
      <c r="AO672" s="445" t="s">
        <v>539</v>
      </c>
      <c r="AP672" s="445" t="s">
        <v>5841</v>
      </c>
      <c r="AQ672" s="445" t="s">
        <v>5840</v>
      </c>
    </row>
    <row r="673" spans="1:43" ht="29" hidden="1" x14ac:dyDescent="0.35">
      <c r="A673" s="362">
        <v>671</v>
      </c>
      <c r="B673" s="362" t="s">
        <v>2017</v>
      </c>
      <c r="C673" s="362" t="s">
        <v>2</v>
      </c>
      <c r="D673" s="368">
        <v>45488</v>
      </c>
      <c r="E673" s="368"/>
      <c r="F673" s="368"/>
      <c r="G673" s="368"/>
      <c r="H673" s="362" t="s">
        <v>79</v>
      </c>
      <c r="I673" s="362" t="s">
        <v>90</v>
      </c>
      <c r="J673" s="361" t="s">
        <v>2018</v>
      </c>
      <c r="K673" s="362"/>
      <c r="L673" s="362" t="s">
        <v>186</v>
      </c>
      <c r="M673" s="362" t="s">
        <v>9</v>
      </c>
      <c r="N673" s="362" t="s">
        <v>90</v>
      </c>
      <c r="O673" s="362" t="s">
        <v>90</v>
      </c>
      <c r="P673" s="482" t="s">
        <v>1539</v>
      </c>
      <c r="Q673" s="362"/>
      <c r="R673" s="362"/>
      <c r="S673" s="362"/>
      <c r="T673" s="362"/>
      <c r="U673" s="362"/>
      <c r="V673" s="362"/>
      <c r="W673" s="362"/>
      <c r="X673" s="362"/>
      <c r="Y673" s="362"/>
      <c r="Z673" s="362"/>
      <c r="AA673" s="366"/>
      <c r="AB673" s="362"/>
      <c r="AC673" s="362" t="s">
        <v>34</v>
      </c>
      <c r="AD673" s="362" t="s">
        <v>8</v>
      </c>
      <c r="AE673" s="362" t="s">
        <v>39</v>
      </c>
      <c r="AF673" s="362" t="s">
        <v>1539</v>
      </c>
      <c r="AG673" s="362" t="b">
        <v>0</v>
      </c>
      <c r="AH673" s="362"/>
      <c r="AI673" s="362"/>
      <c r="AJ673" s="362"/>
      <c r="AK673" s="362"/>
      <c r="AL673" s="362"/>
      <c r="AM673" s="368">
        <v>45923</v>
      </c>
      <c r="AN673" s="361" t="s">
        <v>680</v>
      </c>
      <c r="AO673" s="445" t="s">
        <v>539</v>
      </c>
      <c r="AP673" s="445" t="s">
        <v>5841</v>
      </c>
      <c r="AQ673" s="445" t="s">
        <v>5840</v>
      </c>
    </row>
    <row r="674" spans="1:43" ht="43.5" hidden="1" x14ac:dyDescent="0.35">
      <c r="A674" s="362">
        <v>672</v>
      </c>
      <c r="B674" s="362" t="s">
        <v>2019</v>
      </c>
      <c r="C674" s="362" t="s">
        <v>2</v>
      </c>
      <c r="D674" s="368">
        <v>45488</v>
      </c>
      <c r="E674" s="368"/>
      <c r="F674" s="368"/>
      <c r="G674" s="368"/>
      <c r="H674" s="362" t="s">
        <v>79</v>
      </c>
      <c r="I674" s="362" t="s">
        <v>90</v>
      </c>
      <c r="J674" s="361" t="s">
        <v>2020</v>
      </c>
      <c r="K674" s="362"/>
      <c r="L674" s="362" t="s">
        <v>186</v>
      </c>
      <c r="M674" s="362" t="s">
        <v>9</v>
      </c>
      <c r="N674" s="362" t="s">
        <v>90</v>
      </c>
      <c r="O674" s="362" t="s">
        <v>90</v>
      </c>
      <c r="P674" s="482" t="s">
        <v>1743</v>
      </c>
      <c r="Q674" s="362"/>
      <c r="R674" s="362"/>
      <c r="S674" s="362"/>
      <c r="T674" s="362"/>
      <c r="U674" s="362"/>
      <c r="V674" s="362"/>
      <c r="W674" s="362"/>
      <c r="X674" s="362"/>
      <c r="Y674" s="362"/>
      <c r="Z674" s="362"/>
      <c r="AA674" s="366"/>
      <c r="AB674" s="362"/>
      <c r="AC674" s="362" t="s">
        <v>34</v>
      </c>
      <c r="AD674" s="362" t="s">
        <v>8</v>
      </c>
      <c r="AE674" s="362" t="s">
        <v>39</v>
      </c>
      <c r="AF674" s="362" t="s">
        <v>1743</v>
      </c>
      <c r="AG674" s="362" t="b">
        <v>0</v>
      </c>
      <c r="AH674" s="362"/>
      <c r="AI674" s="362"/>
      <c r="AJ674" s="362"/>
      <c r="AK674" s="362"/>
      <c r="AL674" s="362"/>
      <c r="AM674" s="362"/>
      <c r="AN674" s="361" t="s">
        <v>1158</v>
      </c>
      <c r="AO674" s="445" t="s">
        <v>539</v>
      </c>
      <c r="AP674" s="445" t="s">
        <v>5841</v>
      </c>
      <c r="AQ674" s="445" t="s">
        <v>5840</v>
      </c>
    </row>
    <row r="675" spans="1:43" ht="29" hidden="1" x14ac:dyDescent="0.35">
      <c r="A675" s="362">
        <v>673</v>
      </c>
      <c r="B675" s="362" t="s">
        <v>2021</v>
      </c>
      <c r="C675" s="362" t="s">
        <v>2</v>
      </c>
      <c r="D675" s="368">
        <v>45139</v>
      </c>
      <c r="E675" s="368"/>
      <c r="F675" s="368"/>
      <c r="G675" s="368"/>
      <c r="H675" s="362" t="s">
        <v>77</v>
      </c>
      <c r="I675" s="425" t="s">
        <v>1546</v>
      </c>
      <c r="J675" s="361" t="s">
        <v>2022</v>
      </c>
      <c r="K675" s="362"/>
      <c r="L675" s="362" t="s">
        <v>186</v>
      </c>
      <c r="M675" s="362" t="s">
        <v>1548</v>
      </c>
      <c r="N675" s="362" t="s">
        <v>90</v>
      </c>
      <c r="O675" s="362" t="s">
        <v>90</v>
      </c>
      <c r="P675" s="482" t="s">
        <v>2023</v>
      </c>
      <c r="Q675" s="362"/>
      <c r="R675" s="362"/>
      <c r="S675" s="362"/>
      <c r="T675" s="362"/>
      <c r="U675" s="362"/>
      <c r="V675" s="362"/>
      <c r="W675" s="362"/>
      <c r="X675" s="362"/>
      <c r="Y675" s="362"/>
      <c r="Z675" s="362"/>
      <c r="AA675" s="366"/>
      <c r="AB675" s="362"/>
      <c r="AC675" s="362" t="s">
        <v>21</v>
      </c>
      <c r="AD675" s="362" t="s">
        <v>40</v>
      </c>
      <c r="AE675" s="362"/>
      <c r="AF675" s="362"/>
      <c r="AG675" s="362"/>
      <c r="AH675" s="362"/>
      <c r="AI675" s="362"/>
      <c r="AJ675" s="362"/>
      <c r="AK675" s="362"/>
      <c r="AL675" s="362"/>
      <c r="AM675" s="368"/>
      <c r="AN675" s="361"/>
      <c r="AO675" s="445" t="s">
        <v>9</v>
      </c>
      <c r="AP675" s="445" t="s">
        <v>9</v>
      </c>
      <c r="AQ675" s="445" t="s">
        <v>9</v>
      </c>
    </row>
    <row r="676" spans="1:43" ht="29" hidden="1" x14ac:dyDescent="0.35">
      <c r="A676" s="362">
        <v>674</v>
      </c>
      <c r="B676" s="362" t="s">
        <v>2024</v>
      </c>
      <c r="C676" s="362" t="s">
        <v>2</v>
      </c>
      <c r="D676" s="368">
        <v>45488</v>
      </c>
      <c r="E676" s="368"/>
      <c r="F676" s="368"/>
      <c r="G676" s="368"/>
      <c r="H676" s="362" t="s">
        <v>79</v>
      </c>
      <c r="I676" s="362" t="s">
        <v>90</v>
      </c>
      <c r="J676" s="361" t="s">
        <v>2025</v>
      </c>
      <c r="K676" s="362"/>
      <c r="L676" s="362" t="s">
        <v>186</v>
      </c>
      <c r="M676" s="362" t="s">
        <v>9</v>
      </c>
      <c r="N676" s="362" t="s">
        <v>90</v>
      </c>
      <c r="O676" s="362" t="s">
        <v>90</v>
      </c>
      <c r="P676" s="482" t="s">
        <v>1743</v>
      </c>
      <c r="Q676" s="362"/>
      <c r="R676" s="362"/>
      <c r="S676" s="362"/>
      <c r="T676" s="362"/>
      <c r="U676" s="362"/>
      <c r="V676" s="362"/>
      <c r="W676" s="362"/>
      <c r="X676" s="362"/>
      <c r="Y676" s="362"/>
      <c r="Z676" s="362"/>
      <c r="AA676" s="366"/>
      <c r="AB676" s="362"/>
      <c r="AC676" s="362" t="s">
        <v>34</v>
      </c>
      <c r="AD676" s="362" t="s">
        <v>8</v>
      </c>
      <c r="AE676" s="362" t="s">
        <v>39</v>
      </c>
      <c r="AF676" s="362" t="s">
        <v>1743</v>
      </c>
      <c r="AG676" s="362" t="b">
        <v>0</v>
      </c>
      <c r="AH676" s="362"/>
      <c r="AI676" s="362"/>
      <c r="AJ676" s="362"/>
      <c r="AK676" s="362"/>
      <c r="AL676" s="362"/>
      <c r="AM676" s="362"/>
      <c r="AN676" s="361" t="s">
        <v>1158</v>
      </c>
      <c r="AO676" s="445" t="s">
        <v>539</v>
      </c>
      <c r="AP676" s="445" t="s">
        <v>5841</v>
      </c>
      <c r="AQ676" s="445" t="s">
        <v>5840</v>
      </c>
    </row>
    <row r="677" spans="1:43" ht="29" hidden="1" x14ac:dyDescent="0.35">
      <c r="A677" s="362">
        <v>675</v>
      </c>
      <c r="B677" s="362" t="s">
        <v>2026</v>
      </c>
      <c r="C677" s="362" t="s">
        <v>2</v>
      </c>
      <c r="D677" s="368">
        <v>45488</v>
      </c>
      <c r="E677" s="368"/>
      <c r="F677" s="368"/>
      <c r="G677" s="368"/>
      <c r="H677" s="362" t="s">
        <v>79</v>
      </c>
      <c r="I677" s="362" t="s">
        <v>90</v>
      </c>
      <c r="J677" s="361" t="s">
        <v>2027</v>
      </c>
      <c r="K677" s="362"/>
      <c r="L677" s="362" t="s">
        <v>186</v>
      </c>
      <c r="M677" s="362" t="s">
        <v>9</v>
      </c>
      <c r="N677" s="362" t="s">
        <v>90</v>
      </c>
      <c r="O677" s="362" t="s">
        <v>90</v>
      </c>
      <c r="P677" s="482" t="s">
        <v>6554</v>
      </c>
      <c r="Q677" s="362"/>
      <c r="R677" s="362"/>
      <c r="S677" s="362"/>
      <c r="T677" s="362"/>
      <c r="U677" s="362"/>
      <c r="V677" s="362"/>
      <c r="W677" s="362"/>
      <c r="X677" s="362"/>
      <c r="Y677" s="362"/>
      <c r="Z677" s="362"/>
      <c r="AA677" s="366"/>
      <c r="AB677" s="362"/>
      <c r="AC677" s="362" t="s">
        <v>34</v>
      </c>
      <c r="AD677" s="362" t="s">
        <v>40</v>
      </c>
      <c r="AE677" s="362" t="s">
        <v>101</v>
      </c>
      <c r="AF677" s="362" t="s">
        <v>6554</v>
      </c>
      <c r="AG677" s="362" t="b">
        <v>0</v>
      </c>
      <c r="AH677" s="362"/>
      <c r="AI677" s="362"/>
      <c r="AJ677" s="362"/>
      <c r="AK677" s="362"/>
      <c r="AL677" s="362"/>
      <c r="AM677" s="362"/>
      <c r="AN677" s="361"/>
      <c r="AO677" s="445" t="s">
        <v>9</v>
      </c>
      <c r="AP677" s="445" t="s">
        <v>9</v>
      </c>
      <c r="AQ677" s="445" t="s">
        <v>9</v>
      </c>
    </row>
    <row r="678" spans="1:43" ht="72.5" hidden="1" x14ac:dyDescent="0.35">
      <c r="A678" s="362">
        <v>676</v>
      </c>
      <c r="B678" s="362" t="s">
        <v>2028</v>
      </c>
      <c r="C678" s="362" t="s">
        <v>2</v>
      </c>
      <c r="D678" s="368">
        <v>45495</v>
      </c>
      <c r="E678" s="368"/>
      <c r="F678" s="368"/>
      <c r="G678" s="368"/>
      <c r="H678" s="362" t="s">
        <v>76</v>
      </c>
      <c r="I678" s="362" t="s">
        <v>90</v>
      </c>
      <c r="J678" s="361" t="s">
        <v>2029</v>
      </c>
      <c r="K678" s="361"/>
      <c r="L678" s="362" t="s">
        <v>1689</v>
      </c>
      <c r="M678" s="362" t="s">
        <v>9</v>
      </c>
      <c r="N678" s="362" t="s">
        <v>90</v>
      </c>
      <c r="O678" s="362" t="s">
        <v>90</v>
      </c>
      <c r="P678" s="482" t="s">
        <v>6555</v>
      </c>
      <c r="Q678" s="361"/>
      <c r="R678" s="361"/>
      <c r="S678" s="361"/>
      <c r="T678" s="362"/>
      <c r="U678" s="362"/>
      <c r="V678" s="362"/>
      <c r="W678" s="362"/>
      <c r="X678" s="362"/>
      <c r="Y678" s="362"/>
      <c r="Z678" s="362"/>
      <c r="AA678" s="366"/>
      <c r="AB678" s="362"/>
      <c r="AC678" s="362" t="s">
        <v>43</v>
      </c>
      <c r="AD678" s="362" t="s">
        <v>40</v>
      </c>
      <c r="AE678" s="362"/>
      <c r="AF678" s="362"/>
      <c r="AG678" s="362"/>
      <c r="AH678" s="362"/>
      <c r="AI678" s="362"/>
      <c r="AJ678" s="362"/>
      <c r="AK678" s="362"/>
      <c r="AL678" s="362"/>
      <c r="AM678" s="362"/>
      <c r="AN678" s="361"/>
      <c r="AO678" s="445" t="s">
        <v>9</v>
      </c>
      <c r="AP678" s="445" t="s">
        <v>9</v>
      </c>
      <c r="AQ678" s="445" t="s">
        <v>9</v>
      </c>
    </row>
    <row r="679" spans="1:43" ht="43.5" hidden="1" x14ac:dyDescent="0.35">
      <c r="A679" s="362">
        <v>677</v>
      </c>
      <c r="B679" s="362" t="s">
        <v>2031</v>
      </c>
      <c r="C679" s="362" t="s">
        <v>2</v>
      </c>
      <c r="D679" s="368">
        <v>45495</v>
      </c>
      <c r="E679" s="368"/>
      <c r="F679" s="368"/>
      <c r="G679" s="368"/>
      <c r="H679" s="362" t="s">
        <v>79</v>
      </c>
      <c r="I679" s="362" t="s">
        <v>90</v>
      </c>
      <c r="J679" s="361" t="s">
        <v>2032</v>
      </c>
      <c r="K679" s="362"/>
      <c r="L679" s="362" t="s">
        <v>186</v>
      </c>
      <c r="M679" s="362" t="s">
        <v>9</v>
      </c>
      <c r="N679" s="362" t="s">
        <v>90</v>
      </c>
      <c r="O679" s="362" t="s">
        <v>90</v>
      </c>
      <c r="P679" s="482" t="s">
        <v>6502</v>
      </c>
      <c r="Q679" s="362"/>
      <c r="R679" s="362"/>
      <c r="S679" s="362"/>
      <c r="T679" s="362"/>
      <c r="U679" s="362"/>
      <c r="V679" s="362"/>
      <c r="W679" s="362"/>
      <c r="X679" s="362"/>
      <c r="Y679" s="362"/>
      <c r="Z679" s="362"/>
      <c r="AA679" s="366"/>
      <c r="AB679" s="362"/>
      <c r="AC679" s="362" t="s">
        <v>34</v>
      </c>
      <c r="AD679" s="362" t="s">
        <v>40</v>
      </c>
      <c r="AE679" s="362" t="s">
        <v>101</v>
      </c>
      <c r="AF679" s="362" t="s">
        <v>6502</v>
      </c>
      <c r="AG679" s="362" t="b">
        <v>0</v>
      </c>
      <c r="AH679" s="362"/>
      <c r="AI679" s="362"/>
      <c r="AJ679" s="362"/>
      <c r="AK679" s="362"/>
      <c r="AL679" s="362"/>
      <c r="AM679" s="362"/>
      <c r="AN679" s="361"/>
      <c r="AO679" s="445" t="s">
        <v>9</v>
      </c>
      <c r="AP679" s="445" t="s">
        <v>9</v>
      </c>
      <c r="AQ679" s="445" t="s">
        <v>9</v>
      </c>
    </row>
    <row r="680" spans="1:43" ht="29" hidden="1" x14ac:dyDescent="0.35">
      <c r="A680" s="362">
        <v>678</v>
      </c>
      <c r="B680" s="362" t="s">
        <v>2033</v>
      </c>
      <c r="C680" s="362" t="s">
        <v>2</v>
      </c>
      <c r="D680" s="368">
        <v>45495</v>
      </c>
      <c r="E680" s="368"/>
      <c r="F680" s="368"/>
      <c r="G680" s="368"/>
      <c r="H680" s="362" t="s">
        <v>79</v>
      </c>
      <c r="I680" s="362" t="s">
        <v>2034</v>
      </c>
      <c r="J680" s="361" t="s">
        <v>2035</v>
      </c>
      <c r="K680" s="362"/>
      <c r="L680" s="362" t="s">
        <v>186</v>
      </c>
      <c r="M680" s="362" t="s">
        <v>9</v>
      </c>
      <c r="N680" s="362" t="s">
        <v>90</v>
      </c>
      <c r="O680" s="362" t="s">
        <v>90</v>
      </c>
      <c r="P680" s="482" t="s">
        <v>6556</v>
      </c>
      <c r="Q680" s="362"/>
      <c r="R680" s="362"/>
      <c r="S680" s="362"/>
      <c r="T680" s="362"/>
      <c r="U680" s="362"/>
      <c r="V680" s="362"/>
      <c r="W680" s="362"/>
      <c r="X680" s="362"/>
      <c r="Y680" s="362"/>
      <c r="Z680" s="362"/>
      <c r="AA680" s="366"/>
      <c r="AB680" s="362"/>
      <c r="AC680" s="362" t="s">
        <v>34</v>
      </c>
      <c r="AD680" s="362" t="s">
        <v>40</v>
      </c>
      <c r="AE680" s="362" t="s">
        <v>39</v>
      </c>
      <c r="AF680" s="362" t="s">
        <v>6556</v>
      </c>
      <c r="AG680" s="362" t="b">
        <v>0</v>
      </c>
      <c r="AH680" s="362"/>
      <c r="AI680" s="362"/>
      <c r="AJ680" s="362"/>
      <c r="AK680" s="362"/>
      <c r="AL680" s="362"/>
      <c r="AM680" s="362"/>
      <c r="AN680" s="361"/>
      <c r="AO680" s="445" t="s">
        <v>9</v>
      </c>
      <c r="AP680" s="445" t="s">
        <v>9</v>
      </c>
      <c r="AQ680" s="445" t="s">
        <v>9</v>
      </c>
    </row>
    <row r="681" spans="1:43" ht="29" hidden="1" x14ac:dyDescent="0.35">
      <c r="A681" s="362">
        <v>679</v>
      </c>
      <c r="B681" s="362" t="s">
        <v>2036</v>
      </c>
      <c r="C681" s="362" t="s">
        <v>2</v>
      </c>
      <c r="D681" s="368">
        <v>45495</v>
      </c>
      <c r="E681" s="368"/>
      <c r="F681" s="368"/>
      <c r="G681" s="368"/>
      <c r="H681" s="362" t="s">
        <v>79</v>
      </c>
      <c r="I681" s="362" t="s">
        <v>90</v>
      </c>
      <c r="J681" s="361" t="s">
        <v>2037</v>
      </c>
      <c r="K681" s="362"/>
      <c r="L681" s="362" t="s">
        <v>186</v>
      </c>
      <c r="M681" s="362" t="s">
        <v>9</v>
      </c>
      <c r="N681" s="362" t="s">
        <v>90</v>
      </c>
      <c r="O681" s="362" t="s">
        <v>90</v>
      </c>
      <c r="P681" s="482" t="s">
        <v>1539</v>
      </c>
      <c r="Q681" s="362"/>
      <c r="R681" s="362"/>
      <c r="S681" s="362"/>
      <c r="T681" s="362"/>
      <c r="U681" s="362"/>
      <c r="V681" s="362"/>
      <c r="W681" s="362"/>
      <c r="X681" s="362"/>
      <c r="Y681" s="362"/>
      <c r="Z681" s="362"/>
      <c r="AA681" s="366"/>
      <c r="AB681" s="362"/>
      <c r="AC681" s="362" t="s">
        <v>34</v>
      </c>
      <c r="AD681" s="362" t="s">
        <v>8</v>
      </c>
      <c r="AE681" s="362" t="s">
        <v>39</v>
      </c>
      <c r="AF681" s="362" t="s">
        <v>1539</v>
      </c>
      <c r="AG681" s="362" t="b">
        <v>0</v>
      </c>
      <c r="AH681" s="362"/>
      <c r="AI681" s="362"/>
      <c r="AJ681" s="362"/>
      <c r="AK681" s="362"/>
      <c r="AL681" s="362"/>
      <c r="AM681" s="368">
        <v>45923</v>
      </c>
      <c r="AN681" s="361" t="s">
        <v>680</v>
      </c>
      <c r="AO681" s="445" t="s">
        <v>539</v>
      </c>
      <c r="AP681" s="445" t="s">
        <v>5841</v>
      </c>
      <c r="AQ681" s="445" t="s">
        <v>5840</v>
      </c>
    </row>
    <row r="682" spans="1:43" ht="43.5" hidden="1" x14ac:dyDescent="0.35">
      <c r="A682" s="362">
        <v>680</v>
      </c>
      <c r="B682" s="362" t="s">
        <v>2038</v>
      </c>
      <c r="C682" s="362" t="s">
        <v>2</v>
      </c>
      <c r="D682" s="368">
        <v>45635</v>
      </c>
      <c r="E682" s="368"/>
      <c r="F682" s="368"/>
      <c r="G682" s="368"/>
      <c r="H682" s="362" t="s">
        <v>73</v>
      </c>
      <c r="I682" s="362" t="s">
        <v>90</v>
      </c>
      <c r="J682" s="361" t="s">
        <v>2039</v>
      </c>
      <c r="K682" s="362"/>
      <c r="L682" s="362" t="s">
        <v>186</v>
      </c>
      <c r="M682" s="362" t="s">
        <v>8</v>
      </c>
      <c r="N682" s="362" t="s">
        <v>90</v>
      </c>
      <c r="O682" s="362" t="s">
        <v>90</v>
      </c>
      <c r="P682" s="482" t="s">
        <v>1539</v>
      </c>
      <c r="Q682" s="362"/>
      <c r="R682" s="362"/>
      <c r="S682" s="362"/>
      <c r="T682" s="362"/>
      <c r="U682" s="362"/>
      <c r="V682" s="362"/>
      <c r="W682" s="362"/>
      <c r="X682" s="362"/>
      <c r="Y682" s="362"/>
      <c r="Z682" s="362"/>
      <c r="AA682" s="366"/>
      <c r="AB682" s="362"/>
      <c r="AC682" s="362" t="s">
        <v>13</v>
      </c>
      <c r="AD682" s="362" t="s">
        <v>8</v>
      </c>
      <c r="AE682" s="362" t="s">
        <v>39</v>
      </c>
      <c r="AF682" s="362" t="s">
        <v>1539</v>
      </c>
      <c r="AG682" s="362" t="b">
        <v>0</v>
      </c>
      <c r="AH682" s="362"/>
      <c r="AI682" s="362"/>
      <c r="AJ682" s="362"/>
      <c r="AK682" s="362"/>
      <c r="AL682" s="362"/>
      <c r="AM682" s="368">
        <v>45923</v>
      </c>
      <c r="AN682" s="361" t="s">
        <v>680</v>
      </c>
      <c r="AO682" s="445" t="s">
        <v>539</v>
      </c>
      <c r="AP682" s="445" t="s">
        <v>5841</v>
      </c>
      <c r="AQ682" s="445" t="s">
        <v>5841</v>
      </c>
    </row>
    <row r="683" spans="1:43" ht="14.5" hidden="1" x14ac:dyDescent="0.35">
      <c r="A683" s="362">
        <v>681</v>
      </c>
      <c r="B683" s="362" t="s">
        <v>2040</v>
      </c>
      <c r="C683" s="362" t="s">
        <v>2</v>
      </c>
      <c r="D683" s="368">
        <v>45635</v>
      </c>
      <c r="E683" s="368"/>
      <c r="F683" s="368"/>
      <c r="G683" s="368"/>
      <c r="H683" s="362" t="s">
        <v>79</v>
      </c>
      <c r="I683" s="362" t="s">
        <v>90</v>
      </c>
      <c r="J683" s="361" t="s">
        <v>2041</v>
      </c>
      <c r="K683" s="362"/>
      <c r="L683" s="362" t="s">
        <v>186</v>
      </c>
      <c r="M683" s="362" t="s">
        <v>8</v>
      </c>
      <c r="N683" s="362" t="s">
        <v>90</v>
      </c>
      <c r="O683" s="362" t="s">
        <v>90</v>
      </c>
      <c r="P683" s="482" t="s">
        <v>1539</v>
      </c>
      <c r="Q683" s="362"/>
      <c r="R683" s="362"/>
      <c r="S683" s="362"/>
      <c r="T683" s="362"/>
      <c r="U683" s="362"/>
      <c r="V683" s="362"/>
      <c r="W683" s="362"/>
      <c r="X683" s="362"/>
      <c r="Y683" s="362"/>
      <c r="Z683" s="362"/>
      <c r="AA683" s="366"/>
      <c r="AB683" s="362"/>
      <c r="AC683" s="362" t="s">
        <v>34</v>
      </c>
      <c r="AD683" s="362" t="s">
        <v>8</v>
      </c>
      <c r="AE683" s="362" t="s">
        <v>39</v>
      </c>
      <c r="AF683" s="362" t="s">
        <v>1539</v>
      </c>
      <c r="AG683" s="362" t="b">
        <v>0</v>
      </c>
      <c r="AH683" s="362"/>
      <c r="AI683" s="362"/>
      <c r="AJ683" s="362"/>
      <c r="AK683" s="362"/>
      <c r="AL683" s="362"/>
      <c r="AM683" s="368">
        <v>45923</v>
      </c>
      <c r="AN683" s="361" t="s">
        <v>680</v>
      </c>
      <c r="AO683" s="445" t="s">
        <v>539</v>
      </c>
      <c r="AP683" s="445" t="s">
        <v>5841</v>
      </c>
      <c r="AQ683" s="445" t="s">
        <v>5841</v>
      </c>
    </row>
    <row r="684" spans="1:43" ht="14.5" hidden="1" x14ac:dyDescent="0.35">
      <c r="A684" s="362">
        <v>682</v>
      </c>
      <c r="B684" s="362" t="s">
        <v>2042</v>
      </c>
      <c r="C684" s="362" t="s">
        <v>2</v>
      </c>
      <c r="D684" s="368">
        <v>45635</v>
      </c>
      <c r="E684" s="368"/>
      <c r="F684" s="368"/>
      <c r="G684" s="368"/>
      <c r="H684" s="362" t="s">
        <v>77</v>
      </c>
      <c r="I684" s="362" t="s">
        <v>90</v>
      </c>
      <c r="J684" s="361" t="s">
        <v>2043</v>
      </c>
      <c r="K684" s="362"/>
      <c r="L684" s="362" t="s">
        <v>186</v>
      </c>
      <c r="M684" s="362" t="s">
        <v>9</v>
      </c>
      <c r="N684" s="362" t="s">
        <v>90</v>
      </c>
      <c r="O684" s="362" t="s">
        <v>90</v>
      </c>
      <c r="P684" s="482" t="s">
        <v>90</v>
      </c>
      <c r="Q684" s="362"/>
      <c r="R684" s="362"/>
      <c r="S684" s="362"/>
      <c r="T684" s="362"/>
      <c r="U684" s="362"/>
      <c r="V684" s="362"/>
      <c r="W684" s="362"/>
      <c r="X684" s="362"/>
      <c r="Y684" s="362"/>
      <c r="Z684" s="362"/>
      <c r="AA684" s="366"/>
      <c r="AB684" s="362"/>
      <c r="AC684" s="362" t="s">
        <v>21</v>
      </c>
      <c r="AD684" s="362" t="s">
        <v>40</v>
      </c>
      <c r="AE684" s="362"/>
      <c r="AF684" s="362"/>
      <c r="AG684" s="362"/>
      <c r="AH684" s="362"/>
      <c r="AI684" s="362"/>
      <c r="AJ684" s="362"/>
      <c r="AK684" s="362"/>
      <c r="AL684" s="362"/>
      <c r="AM684" s="362"/>
      <c r="AN684" s="361"/>
      <c r="AO684" s="445" t="s">
        <v>9</v>
      </c>
      <c r="AP684" s="445" t="s">
        <v>9</v>
      </c>
      <c r="AQ684" s="445" t="s">
        <v>9</v>
      </c>
    </row>
    <row r="685" spans="1:43" ht="29" hidden="1" x14ac:dyDescent="0.35">
      <c r="A685" s="362">
        <v>683</v>
      </c>
      <c r="B685" s="362" t="s">
        <v>2044</v>
      </c>
      <c r="C685" s="362" t="s">
        <v>2</v>
      </c>
      <c r="D685" s="368">
        <v>45635</v>
      </c>
      <c r="E685" s="368"/>
      <c r="F685" s="368"/>
      <c r="G685" s="368"/>
      <c r="H685" s="362" t="s">
        <v>73</v>
      </c>
      <c r="I685" s="362" t="s">
        <v>90</v>
      </c>
      <c r="J685" s="361" t="s">
        <v>2045</v>
      </c>
      <c r="K685" s="362"/>
      <c r="L685" s="362" t="s">
        <v>186</v>
      </c>
      <c r="M685" s="362" t="s">
        <v>8</v>
      </c>
      <c r="N685" s="362" t="s">
        <v>90</v>
      </c>
      <c r="O685" s="362" t="s">
        <v>90</v>
      </c>
      <c r="P685" s="482" t="s">
        <v>6557</v>
      </c>
      <c r="Q685" s="362"/>
      <c r="R685" s="362"/>
      <c r="S685" s="362"/>
      <c r="T685" s="362"/>
      <c r="U685" s="362"/>
      <c r="V685" s="362"/>
      <c r="W685" s="362"/>
      <c r="X685" s="362"/>
      <c r="Y685" s="362"/>
      <c r="Z685" s="362"/>
      <c r="AA685" s="366"/>
      <c r="AB685" s="362"/>
      <c r="AC685" s="362" t="s">
        <v>13</v>
      </c>
      <c r="AD685" s="362" t="s">
        <v>40</v>
      </c>
      <c r="AE685" s="362" t="s">
        <v>39</v>
      </c>
      <c r="AF685" s="362" t="s">
        <v>6557</v>
      </c>
      <c r="AG685" s="362" t="b">
        <v>0</v>
      </c>
      <c r="AH685" s="362"/>
      <c r="AI685" s="362"/>
      <c r="AJ685" s="362"/>
      <c r="AK685" s="362"/>
      <c r="AL685" s="362"/>
      <c r="AM685" s="362"/>
      <c r="AN685" s="361"/>
      <c r="AO685" s="445" t="s">
        <v>9</v>
      </c>
      <c r="AP685" s="445" t="s">
        <v>9</v>
      </c>
      <c r="AQ685" s="445" t="s">
        <v>9</v>
      </c>
    </row>
    <row r="686" spans="1:43" ht="58" hidden="1" x14ac:dyDescent="0.35">
      <c r="A686" s="362">
        <v>684</v>
      </c>
      <c r="B686" s="362" t="s">
        <v>2046</v>
      </c>
      <c r="C686" s="362" t="s">
        <v>2</v>
      </c>
      <c r="D686" s="368">
        <v>45139</v>
      </c>
      <c r="E686" s="368"/>
      <c r="F686" s="368"/>
      <c r="G686" s="368"/>
      <c r="H686" s="362" t="s">
        <v>77</v>
      </c>
      <c r="I686" s="362" t="s">
        <v>1546</v>
      </c>
      <c r="J686" s="361" t="s">
        <v>2047</v>
      </c>
      <c r="K686" s="362"/>
      <c r="L686" s="362" t="s">
        <v>186</v>
      </c>
      <c r="M686" s="362" t="s">
        <v>1548</v>
      </c>
      <c r="N686" s="362" t="s">
        <v>90</v>
      </c>
      <c r="O686" s="362" t="s">
        <v>90</v>
      </c>
      <c r="P686" s="482" t="s">
        <v>2048</v>
      </c>
      <c r="Q686" s="362"/>
      <c r="R686" s="362"/>
      <c r="S686" s="362"/>
      <c r="T686" s="362"/>
      <c r="U686" s="362"/>
      <c r="V686" s="362"/>
      <c r="W686" s="362"/>
      <c r="X686" s="362"/>
      <c r="Y686" s="362"/>
      <c r="Z686" s="362"/>
      <c r="AA686" s="366"/>
      <c r="AB686" s="362"/>
      <c r="AC686" s="362" t="s">
        <v>21</v>
      </c>
      <c r="AD686" s="362" t="s">
        <v>8</v>
      </c>
      <c r="AE686" s="362"/>
      <c r="AF686" s="362"/>
      <c r="AG686" s="362"/>
      <c r="AH686" s="362"/>
      <c r="AI686" s="362"/>
      <c r="AJ686" s="362"/>
      <c r="AK686" s="362"/>
      <c r="AL686" s="362"/>
      <c r="AM686" s="368">
        <v>45924</v>
      </c>
      <c r="AN686" s="361" t="s">
        <v>2049</v>
      </c>
      <c r="AO686" s="445" t="s">
        <v>539</v>
      </c>
      <c r="AP686" s="445" t="s">
        <v>5841</v>
      </c>
      <c r="AQ686" s="445" t="s">
        <v>5840</v>
      </c>
    </row>
    <row r="687" spans="1:43" ht="14.5" hidden="1" x14ac:dyDescent="0.35">
      <c r="A687" s="362">
        <v>685</v>
      </c>
      <c r="B687" s="362" t="s">
        <v>2050</v>
      </c>
      <c r="C687" s="362" t="s">
        <v>2</v>
      </c>
      <c r="D687" s="368">
        <v>45635</v>
      </c>
      <c r="E687" s="368" t="s">
        <v>1278</v>
      </c>
      <c r="F687" s="368"/>
      <c r="G687" s="368"/>
      <c r="H687" s="362" t="s">
        <v>73</v>
      </c>
      <c r="I687" s="362" t="s">
        <v>90</v>
      </c>
      <c r="J687" s="361" t="s">
        <v>2051</v>
      </c>
      <c r="K687" s="362"/>
      <c r="L687" s="362" t="s">
        <v>186</v>
      </c>
      <c r="M687" s="362" t="s">
        <v>8</v>
      </c>
      <c r="N687" s="362" t="s">
        <v>90</v>
      </c>
      <c r="O687" s="362" t="s">
        <v>90</v>
      </c>
      <c r="P687" s="482" t="s">
        <v>2052</v>
      </c>
      <c r="Q687" s="362"/>
      <c r="R687" s="362"/>
      <c r="S687" s="362"/>
      <c r="T687" s="362"/>
      <c r="U687" s="362"/>
      <c r="V687" s="362"/>
      <c r="W687" s="362"/>
      <c r="X687" s="362"/>
      <c r="Y687" s="362"/>
      <c r="Z687" s="362"/>
      <c r="AA687" s="366"/>
      <c r="AB687" s="362"/>
      <c r="AC687" s="362" t="s">
        <v>13</v>
      </c>
      <c r="AD687" s="362" t="s">
        <v>8</v>
      </c>
      <c r="AE687" s="362"/>
      <c r="AF687" s="362"/>
      <c r="AG687" s="362"/>
      <c r="AH687" s="362" t="s">
        <v>2053</v>
      </c>
      <c r="AI687" s="362"/>
      <c r="AJ687" s="362"/>
      <c r="AK687" s="362"/>
      <c r="AL687" s="362"/>
      <c r="AM687" s="368">
        <v>45924</v>
      </c>
      <c r="AN687" s="361" t="s">
        <v>2054</v>
      </c>
      <c r="AO687" s="445" t="s">
        <v>539</v>
      </c>
      <c r="AP687" s="445" t="s">
        <v>5841</v>
      </c>
      <c r="AQ687" s="445" t="s">
        <v>5841</v>
      </c>
    </row>
    <row r="688" spans="1:43" ht="14.5" hidden="1" x14ac:dyDescent="0.35">
      <c r="A688" s="362">
        <v>686</v>
      </c>
      <c r="B688" s="362" t="s">
        <v>2055</v>
      </c>
      <c r="C688" s="362" t="s">
        <v>2</v>
      </c>
      <c r="D688" s="368">
        <v>45635</v>
      </c>
      <c r="E688" s="368"/>
      <c r="F688" s="368"/>
      <c r="G688" s="368"/>
      <c r="H688" s="362" t="s">
        <v>73</v>
      </c>
      <c r="I688" s="362" t="s">
        <v>90</v>
      </c>
      <c r="J688" s="361" t="s">
        <v>2056</v>
      </c>
      <c r="K688" s="362"/>
      <c r="L688" s="362" t="s">
        <v>186</v>
      </c>
      <c r="M688" s="362" t="s">
        <v>8</v>
      </c>
      <c r="N688" s="362" t="s">
        <v>90</v>
      </c>
      <c r="O688" s="362" t="s">
        <v>90</v>
      </c>
      <c r="P688" s="482" t="s">
        <v>1539</v>
      </c>
      <c r="Q688" s="362"/>
      <c r="R688" s="362"/>
      <c r="S688" s="362"/>
      <c r="T688" s="362"/>
      <c r="U688" s="362"/>
      <c r="V688" s="362"/>
      <c r="W688" s="362"/>
      <c r="X688" s="362"/>
      <c r="Y688" s="362"/>
      <c r="Z688" s="362"/>
      <c r="AA688" s="366"/>
      <c r="AB688" s="362"/>
      <c r="AC688" s="362" t="s">
        <v>13</v>
      </c>
      <c r="AD688" s="362" t="s">
        <v>8</v>
      </c>
      <c r="AE688" s="362" t="s">
        <v>39</v>
      </c>
      <c r="AF688" s="362" t="s">
        <v>1539</v>
      </c>
      <c r="AG688" s="362" t="b">
        <v>0</v>
      </c>
      <c r="AH688" s="362"/>
      <c r="AI688" s="362"/>
      <c r="AJ688" s="362"/>
      <c r="AK688" s="362"/>
      <c r="AL688" s="362"/>
      <c r="AM688" s="368">
        <v>45923</v>
      </c>
      <c r="AN688" s="361" t="s">
        <v>680</v>
      </c>
      <c r="AO688" s="445" t="s">
        <v>539</v>
      </c>
      <c r="AP688" s="445" t="s">
        <v>5841</v>
      </c>
      <c r="AQ688" s="445" t="s">
        <v>5841</v>
      </c>
    </row>
    <row r="689" spans="1:43" ht="14.5" hidden="1" x14ac:dyDescent="0.35">
      <c r="A689" s="362">
        <v>687</v>
      </c>
      <c r="B689" s="362" t="s">
        <v>2057</v>
      </c>
      <c r="C689" s="362" t="s">
        <v>2</v>
      </c>
      <c r="D689" s="368">
        <v>45635</v>
      </c>
      <c r="E689" s="368"/>
      <c r="F689" s="368"/>
      <c r="G689" s="368"/>
      <c r="H689" s="362" t="s">
        <v>73</v>
      </c>
      <c r="I689" s="362" t="s">
        <v>90</v>
      </c>
      <c r="J689" s="361" t="s">
        <v>2058</v>
      </c>
      <c r="K689" s="362"/>
      <c r="L689" s="362" t="s">
        <v>186</v>
      </c>
      <c r="M689" s="362" t="s">
        <v>8</v>
      </c>
      <c r="N689" s="362" t="s">
        <v>90</v>
      </c>
      <c r="O689" s="362" t="s">
        <v>90</v>
      </c>
      <c r="P689" s="482" t="s">
        <v>1539</v>
      </c>
      <c r="Q689" s="362"/>
      <c r="R689" s="362"/>
      <c r="S689" s="362"/>
      <c r="T689" s="362"/>
      <c r="U689" s="362"/>
      <c r="V689" s="362"/>
      <c r="W689" s="362"/>
      <c r="X689" s="362"/>
      <c r="Y689" s="362"/>
      <c r="Z689" s="362"/>
      <c r="AA689" s="366"/>
      <c r="AB689" s="362"/>
      <c r="AC689" s="362" t="s">
        <v>13</v>
      </c>
      <c r="AD689" s="362" t="s">
        <v>8</v>
      </c>
      <c r="AE689" s="362" t="s">
        <v>39</v>
      </c>
      <c r="AF689" s="362" t="s">
        <v>1539</v>
      </c>
      <c r="AG689" s="362" t="b">
        <v>0</v>
      </c>
      <c r="AH689" s="362"/>
      <c r="AI689" s="362"/>
      <c r="AJ689" s="362"/>
      <c r="AK689" s="362"/>
      <c r="AL689" s="362"/>
      <c r="AM689" s="368">
        <v>45923</v>
      </c>
      <c r="AN689" s="361" t="s">
        <v>680</v>
      </c>
      <c r="AO689" s="445" t="s">
        <v>539</v>
      </c>
      <c r="AP689" s="445" t="s">
        <v>5841</v>
      </c>
      <c r="AQ689" s="445" t="s">
        <v>5841</v>
      </c>
    </row>
    <row r="690" spans="1:43" ht="29" hidden="1" x14ac:dyDescent="0.35">
      <c r="A690" s="362">
        <v>688</v>
      </c>
      <c r="B690" s="362" t="s">
        <v>2059</v>
      </c>
      <c r="C690" s="362" t="s">
        <v>2</v>
      </c>
      <c r="D690" s="368">
        <v>45635</v>
      </c>
      <c r="E690" s="368"/>
      <c r="F690" s="362" t="s">
        <v>63</v>
      </c>
      <c r="G690" s="362" t="s">
        <v>63</v>
      </c>
      <c r="H690" s="362" t="s">
        <v>63</v>
      </c>
      <c r="I690" s="362" t="s">
        <v>73</v>
      </c>
      <c r="J690" s="361" t="s">
        <v>2060</v>
      </c>
      <c r="K690" s="362"/>
      <c r="L690" s="362" t="s">
        <v>186</v>
      </c>
      <c r="M690" s="362" t="s">
        <v>9</v>
      </c>
      <c r="N690" s="362" t="s">
        <v>90</v>
      </c>
      <c r="O690" s="362" t="s">
        <v>90</v>
      </c>
      <c r="P690" s="482"/>
      <c r="Q690" s="362"/>
      <c r="R690" s="362"/>
      <c r="S690" s="362"/>
      <c r="T690" s="362"/>
      <c r="U690" s="362"/>
      <c r="V690" s="362"/>
      <c r="W690" s="362"/>
      <c r="X690" s="362"/>
      <c r="Y690" s="362"/>
      <c r="Z690" s="362"/>
      <c r="AA690" s="366"/>
      <c r="AB690" s="362"/>
      <c r="AC690" s="362" t="s">
        <v>19</v>
      </c>
      <c r="AD690" s="362" t="s">
        <v>8</v>
      </c>
      <c r="AE690" s="362">
        <v>0</v>
      </c>
      <c r="AF690" s="362" t="s">
        <v>6171</v>
      </c>
      <c r="AG690" s="362" t="b">
        <v>1</v>
      </c>
      <c r="AH690" s="362"/>
      <c r="AI690" s="362"/>
      <c r="AJ690" s="362"/>
      <c r="AK690" s="362"/>
      <c r="AL690" s="362"/>
      <c r="AM690" s="368">
        <v>45979</v>
      </c>
      <c r="AN690" s="361" t="s">
        <v>6189</v>
      </c>
      <c r="AO690" s="445" t="s">
        <v>6190</v>
      </c>
      <c r="AP690" s="445" t="s">
        <v>6190</v>
      </c>
      <c r="AQ690" s="445" t="s">
        <v>5839</v>
      </c>
    </row>
    <row r="691" spans="1:43" ht="29" hidden="1" x14ac:dyDescent="0.35">
      <c r="A691" s="362">
        <v>689</v>
      </c>
      <c r="B691" s="362" t="s">
        <v>2061</v>
      </c>
      <c r="C691" s="362" t="s">
        <v>2</v>
      </c>
      <c r="D691" s="368">
        <v>45635</v>
      </c>
      <c r="E691" s="368"/>
      <c r="F691" s="368"/>
      <c r="G691" s="368"/>
      <c r="H691" s="362" t="s">
        <v>65</v>
      </c>
      <c r="I691" s="362" t="s">
        <v>90</v>
      </c>
      <c r="J691" s="361" t="s">
        <v>2062</v>
      </c>
      <c r="K691" s="362"/>
      <c r="L691" s="362" t="s">
        <v>186</v>
      </c>
      <c r="M691" s="362" t="s">
        <v>8</v>
      </c>
      <c r="N691" s="362" t="s">
        <v>90</v>
      </c>
      <c r="O691" s="362" t="s">
        <v>90</v>
      </c>
      <c r="P691" s="482" t="s">
        <v>90</v>
      </c>
      <c r="Q691" s="362"/>
      <c r="R691" s="362"/>
      <c r="S691" s="362"/>
      <c r="T691" s="362"/>
      <c r="U691" s="362"/>
      <c r="V691" s="362"/>
      <c r="W691" s="362"/>
      <c r="X691" s="362"/>
      <c r="Y691" s="362"/>
      <c r="Z691" s="362"/>
      <c r="AA691" s="366"/>
      <c r="AB691" s="362"/>
      <c r="AC691" s="362" t="s">
        <v>19</v>
      </c>
      <c r="AD691" s="362" t="s">
        <v>40</v>
      </c>
      <c r="AE691" s="362"/>
      <c r="AF691" s="362"/>
      <c r="AG691" s="362"/>
      <c r="AH691" s="362"/>
      <c r="AI691" s="362"/>
      <c r="AJ691" s="362"/>
      <c r="AK691" s="362"/>
      <c r="AL691" s="362"/>
      <c r="AM691" s="362"/>
      <c r="AN691" s="361"/>
      <c r="AO691" s="445" t="s">
        <v>9</v>
      </c>
      <c r="AP691" s="445" t="s">
        <v>9</v>
      </c>
      <c r="AQ691" s="445" t="s">
        <v>9</v>
      </c>
    </row>
    <row r="692" spans="1:43" ht="29" hidden="1" x14ac:dyDescent="0.35">
      <c r="A692" s="362">
        <v>690</v>
      </c>
      <c r="B692" s="362" t="s">
        <v>2063</v>
      </c>
      <c r="C692" s="362" t="s">
        <v>2</v>
      </c>
      <c r="D692" s="368">
        <v>45635</v>
      </c>
      <c r="E692" s="368"/>
      <c r="F692" s="368"/>
      <c r="G692" s="368"/>
      <c r="H692" s="362" t="s">
        <v>62</v>
      </c>
      <c r="I692" s="362" t="s">
        <v>2064</v>
      </c>
      <c r="J692" s="361" t="s">
        <v>2065</v>
      </c>
      <c r="K692" s="362"/>
      <c r="L692" s="362" t="s">
        <v>186</v>
      </c>
      <c r="M692" s="362" t="s">
        <v>8</v>
      </c>
      <c r="N692" s="362" t="s">
        <v>90</v>
      </c>
      <c r="O692" s="362" t="s">
        <v>90</v>
      </c>
      <c r="P692" s="487" t="s">
        <v>6558</v>
      </c>
      <c r="Q692" s="362"/>
      <c r="R692" s="362"/>
      <c r="S692" s="362"/>
      <c r="T692" s="362"/>
      <c r="U692" s="362"/>
      <c r="V692" s="362"/>
      <c r="W692" s="362"/>
      <c r="X692" s="362" t="s">
        <v>6485</v>
      </c>
      <c r="Y692" s="362"/>
      <c r="Z692" s="362"/>
      <c r="AA692" s="366"/>
      <c r="AB692" s="362"/>
      <c r="AC692" s="362" t="s">
        <v>19</v>
      </c>
      <c r="AD692" s="362" t="s">
        <v>40</v>
      </c>
      <c r="AE692" s="362"/>
      <c r="AF692" s="362"/>
      <c r="AG692" s="362"/>
      <c r="AH692" s="362"/>
      <c r="AI692" s="361" t="s">
        <v>6559</v>
      </c>
      <c r="AJ692" s="362"/>
      <c r="AK692" s="362"/>
      <c r="AL692" s="362"/>
      <c r="AM692" s="362"/>
      <c r="AN692" s="361"/>
      <c r="AO692" s="445" t="s">
        <v>5839</v>
      </c>
      <c r="AP692" s="445" t="s">
        <v>5839</v>
      </c>
      <c r="AQ692" s="445" t="s">
        <v>5839</v>
      </c>
    </row>
    <row r="693" spans="1:43" ht="43.5" hidden="1" x14ac:dyDescent="0.35">
      <c r="A693" s="362">
        <v>691</v>
      </c>
      <c r="B693" s="362" t="s">
        <v>2066</v>
      </c>
      <c r="C693" s="362" t="s">
        <v>2</v>
      </c>
      <c r="D693" s="368">
        <v>45635</v>
      </c>
      <c r="E693" s="368"/>
      <c r="F693" s="368"/>
      <c r="G693" s="368"/>
      <c r="H693" s="362" t="s">
        <v>73</v>
      </c>
      <c r="I693" s="362" t="s">
        <v>90</v>
      </c>
      <c r="J693" s="361" t="s">
        <v>2067</v>
      </c>
      <c r="K693" s="362"/>
      <c r="L693" s="362" t="s">
        <v>1689</v>
      </c>
      <c r="M693" s="362" t="s">
        <v>8</v>
      </c>
      <c r="N693" s="362" t="s">
        <v>90</v>
      </c>
      <c r="O693" s="362" t="s">
        <v>90</v>
      </c>
      <c r="P693" s="482" t="s">
        <v>1539</v>
      </c>
      <c r="Q693" s="362"/>
      <c r="R693" s="362"/>
      <c r="S693" s="362"/>
      <c r="T693" s="362"/>
      <c r="U693" s="362"/>
      <c r="V693" s="362"/>
      <c r="W693" s="362"/>
      <c r="X693" s="362"/>
      <c r="Y693" s="362"/>
      <c r="Z693" s="362"/>
      <c r="AA693" s="366"/>
      <c r="AB693" s="362"/>
      <c r="AC693" s="362" t="s">
        <v>13</v>
      </c>
      <c r="AD693" s="362" t="s">
        <v>8</v>
      </c>
      <c r="AE693" s="362" t="s">
        <v>39</v>
      </c>
      <c r="AF693" s="362" t="s">
        <v>1539</v>
      </c>
      <c r="AG693" s="362" t="b">
        <v>0</v>
      </c>
      <c r="AH693" s="362"/>
      <c r="AI693" s="362"/>
      <c r="AJ693" s="362"/>
      <c r="AK693" s="362"/>
      <c r="AL693" s="362"/>
      <c r="AM693" s="368">
        <v>45923</v>
      </c>
      <c r="AN693" s="361" t="s">
        <v>680</v>
      </c>
      <c r="AO693" s="445" t="s">
        <v>539</v>
      </c>
      <c r="AP693" s="445" t="s">
        <v>5841</v>
      </c>
      <c r="AQ693" s="445" t="s">
        <v>5841</v>
      </c>
    </row>
    <row r="694" spans="1:43" ht="58" hidden="1" x14ac:dyDescent="0.35">
      <c r="A694" s="362">
        <v>692</v>
      </c>
      <c r="B694" s="362" t="s">
        <v>2068</v>
      </c>
      <c r="C694" s="362" t="s">
        <v>2</v>
      </c>
      <c r="D694" s="368">
        <v>45635</v>
      </c>
      <c r="E694" s="368" t="s">
        <v>1278</v>
      </c>
      <c r="F694" s="368"/>
      <c r="G694" s="368"/>
      <c r="H694" s="362" t="s">
        <v>73</v>
      </c>
      <c r="I694" s="362" t="s">
        <v>90</v>
      </c>
      <c r="J694" s="361" t="s">
        <v>2069</v>
      </c>
      <c r="K694" s="362"/>
      <c r="L694" s="362" t="s">
        <v>186</v>
      </c>
      <c r="M694" s="362" t="s">
        <v>8</v>
      </c>
      <c r="N694" s="362" t="s">
        <v>90</v>
      </c>
      <c r="O694" s="362" t="s">
        <v>90</v>
      </c>
      <c r="P694" s="482" t="s">
        <v>2070</v>
      </c>
      <c r="Q694" s="362"/>
      <c r="R694" s="362"/>
      <c r="S694" s="362"/>
      <c r="T694" s="362"/>
      <c r="U694" s="362"/>
      <c r="V694" s="362"/>
      <c r="W694" s="362"/>
      <c r="X694" s="362"/>
      <c r="Y694" s="362"/>
      <c r="Z694" s="362"/>
      <c r="AA694" s="366"/>
      <c r="AB694" s="362"/>
      <c r="AC694" s="362" t="s">
        <v>13</v>
      </c>
      <c r="AD694" s="362" t="s">
        <v>8</v>
      </c>
      <c r="AE694" s="362"/>
      <c r="AF694" s="362"/>
      <c r="AG694" s="362"/>
      <c r="AH694" s="362" t="s">
        <v>2071</v>
      </c>
      <c r="AI694" s="362"/>
      <c r="AJ694" s="362"/>
      <c r="AK694" s="362"/>
      <c r="AL694" s="362"/>
      <c r="AM694" s="368">
        <v>45919</v>
      </c>
      <c r="AN694" s="361" t="s">
        <v>680</v>
      </c>
      <c r="AO694" s="445" t="s">
        <v>539</v>
      </c>
      <c r="AP694" s="445" t="s">
        <v>5841</v>
      </c>
      <c r="AQ694" s="445" t="s">
        <v>5841</v>
      </c>
    </row>
    <row r="695" spans="1:43" ht="29" hidden="1" x14ac:dyDescent="0.35">
      <c r="A695" s="362">
        <v>693</v>
      </c>
      <c r="B695" s="362" t="s">
        <v>2072</v>
      </c>
      <c r="C695" s="362" t="s">
        <v>2</v>
      </c>
      <c r="D695" s="368">
        <v>45635</v>
      </c>
      <c r="E695" s="368"/>
      <c r="F695" s="362" t="s">
        <v>63</v>
      </c>
      <c r="G695" s="362" t="s">
        <v>63</v>
      </c>
      <c r="H695" s="362" t="s">
        <v>63</v>
      </c>
      <c r="I695" s="362" t="s">
        <v>32</v>
      </c>
      <c r="J695" s="361" t="s">
        <v>2073</v>
      </c>
      <c r="K695" s="362"/>
      <c r="L695" s="362" t="s">
        <v>186</v>
      </c>
      <c r="M695" s="362" t="s">
        <v>8</v>
      </c>
      <c r="N695" s="362" t="s">
        <v>90</v>
      </c>
      <c r="O695" s="362" t="s">
        <v>90</v>
      </c>
      <c r="P695" s="482"/>
      <c r="Q695" s="362"/>
      <c r="R695" s="362"/>
      <c r="S695" s="362"/>
      <c r="T695" s="362"/>
      <c r="U695" s="362"/>
      <c r="V695" s="362"/>
      <c r="W695" s="362"/>
      <c r="X695" s="362"/>
      <c r="Y695" s="362"/>
      <c r="Z695" s="362"/>
      <c r="AA695" s="366"/>
      <c r="AB695" s="362"/>
      <c r="AC695" s="362" t="s">
        <v>19</v>
      </c>
      <c r="AD695" s="362" t="s">
        <v>8</v>
      </c>
      <c r="AE695" s="362">
        <v>0</v>
      </c>
      <c r="AF695" s="362" t="s">
        <v>6171</v>
      </c>
      <c r="AG695" s="362" t="b">
        <v>1</v>
      </c>
      <c r="AH695" s="362"/>
      <c r="AI695" s="362"/>
      <c r="AJ695" s="362"/>
      <c r="AK695" s="362"/>
      <c r="AL695" s="362"/>
      <c r="AM695" s="368">
        <v>45979</v>
      </c>
      <c r="AN695" s="361" t="s">
        <v>6189</v>
      </c>
      <c r="AO695" s="445" t="s">
        <v>6190</v>
      </c>
      <c r="AP695" s="445" t="s">
        <v>6190</v>
      </c>
      <c r="AQ695" s="445" t="s">
        <v>5839</v>
      </c>
    </row>
    <row r="696" spans="1:43" ht="14.5" hidden="1" x14ac:dyDescent="0.35">
      <c r="A696" s="362">
        <v>694</v>
      </c>
      <c r="B696" s="362" t="s">
        <v>2074</v>
      </c>
      <c r="C696" s="362" t="s">
        <v>2</v>
      </c>
      <c r="D696" s="368">
        <v>45635</v>
      </c>
      <c r="E696" s="368" t="s">
        <v>1278</v>
      </c>
      <c r="F696" s="368"/>
      <c r="G696" s="368"/>
      <c r="H696" s="362" t="s">
        <v>73</v>
      </c>
      <c r="I696" s="362" t="s">
        <v>90</v>
      </c>
      <c r="J696" s="361" t="s">
        <v>2075</v>
      </c>
      <c r="K696" s="362"/>
      <c r="L696" s="362" t="s">
        <v>186</v>
      </c>
      <c r="M696" s="362" t="s">
        <v>8</v>
      </c>
      <c r="N696" s="362" t="s">
        <v>90</v>
      </c>
      <c r="O696" s="362" t="s">
        <v>90</v>
      </c>
      <c r="P696" s="482" t="s">
        <v>2076</v>
      </c>
      <c r="Q696" s="362"/>
      <c r="R696" s="362"/>
      <c r="S696" s="362"/>
      <c r="T696" s="362"/>
      <c r="U696" s="362"/>
      <c r="V696" s="362"/>
      <c r="W696" s="362"/>
      <c r="X696" s="362"/>
      <c r="Y696" s="362"/>
      <c r="Z696" s="362"/>
      <c r="AA696" s="366"/>
      <c r="AB696" s="362"/>
      <c r="AC696" s="362" t="s">
        <v>13</v>
      </c>
      <c r="AD696" s="362" t="s">
        <v>8</v>
      </c>
      <c r="AE696" s="362"/>
      <c r="AF696" s="362"/>
      <c r="AG696" s="362"/>
      <c r="AH696" s="362" t="s">
        <v>1299</v>
      </c>
      <c r="AI696" s="362"/>
      <c r="AJ696" s="362"/>
      <c r="AK696" s="362"/>
      <c r="AL696" s="362"/>
      <c r="AM696" s="368">
        <v>45919</v>
      </c>
      <c r="AN696" s="361" t="s">
        <v>680</v>
      </c>
      <c r="AO696" s="445" t="s">
        <v>539</v>
      </c>
      <c r="AP696" s="445" t="s">
        <v>5841</v>
      </c>
      <c r="AQ696" s="445" t="s">
        <v>5841</v>
      </c>
    </row>
    <row r="697" spans="1:43" ht="72.5" hidden="1" x14ac:dyDescent="0.35">
      <c r="A697" s="362">
        <v>695</v>
      </c>
      <c r="B697" s="362" t="s">
        <v>2077</v>
      </c>
      <c r="C697" s="362" t="s">
        <v>2</v>
      </c>
      <c r="D697" s="368">
        <v>45019</v>
      </c>
      <c r="E697" s="368"/>
      <c r="F697" s="368"/>
      <c r="G697" s="368"/>
      <c r="H697" s="362" t="s">
        <v>76</v>
      </c>
      <c r="I697" s="362" t="s">
        <v>76</v>
      </c>
      <c r="J697" s="361" t="s">
        <v>2078</v>
      </c>
      <c r="K697" s="361"/>
      <c r="L697" s="362" t="s">
        <v>1689</v>
      </c>
      <c r="M697" s="362" t="s">
        <v>9</v>
      </c>
      <c r="N697" s="362" t="s">
        <v>90</v>
      </c>
      <c r="O697" s="362" t="s">
        <v>90</v>
      </c>
      <c r="P697" s="482" t="s">
        <v>6555</v>
      </c>
      <c r="Q697" s="361"/>
      <c r="R697" s="361"/>
      <c r="S697" s="361"/>
      <c r="T697" s="362"/>
      <c r="U697" s="362"/>
      <c r="V697" s="362"/>
      <c r="W697" s="362"/>
      <c r="X697" s="362"/>
      <c r="Y697" s="362"/>
      <c r="Z697" s="362"/>
      <c r="AA697" s="366"/>
      <c r="AB697" s="362"/>
      <c r="AC697" s="362" t="s">
        <v>43</v>
      </c>
      <c r="AD697" s="362" t="s">
        <v>40</v>
      </c>
      <c r="AE697" s="362"/>
      <c r="AF697" s="362"/>
      <c r="AG697" s="362"/>
      <c r="AH697" s="362"/>
      <c r="AI697" s="362"/>
      <c r="AJ697" s="362"/>
      <c r="AK697" s="362"/>
      <c r="AL697" s="362"/>
      <c r="AM697" s="362"/>
      <c r="AN697" s="361"/>
      <c r="AO697" s="445" t="s">
        <v>9</v>
      </c>
      <c r="AP697" s="445" t="s">
        <v>9</v>
      </c>
      <c r="AQ697" s="445" t="s">
        <v>9</v>
      </c>
    </row>
    <row r="698" spans="1:43" ht="58" hidden="1" x14ac:dyDescent="0.35">
      <c r="A698" s="362">
        <v>696</v>
      </c>
      <c r="B698" s="362" t="s">
        <v>2079</v>
      </c>
      <c r="C698" s="362" t="s">
        <v>2</v>
      </c>
      <c r="D698" s="368">
        <v>45139</v>
      </c>
      <c r="E698" s="368"/>
      <c r="F698" s="368"/>
      <c r="G698" s="368"/>
      <c r="H698" s="362" t="s">
        <v>77</v>
      </c>
      <c r="I698" s="362" t="s">
        <v>1546</v>
      </c>
      <c r="J698" s="361" t="s">
        <v>2080</v>
      </c>
      <c r="K698" s="362"/>
      <c r="L698" s="362" t="s">
        <v>186</v>
      </c>
      <c r="M698" s="362" t="s">
        <v>1548</v>
      </c>
      <c r="N698" s="362" t="s">
        <v>90</v>
      </c>
      <c r="O698" s="362" t="s">
        <v>90</v>
      </c>
      <c r="P698" s="482" t="s">
        <v>2048</v>
      </c>
      <c r="Q698" s="362"/>
      <c r="R698" s="362"/>
      <c r="S698" s="362"/>
      <c r="T698" s="362"/>
      <c r="U698" s="362"/>
      <c r="V698" s="362"/>
      <c r="W698" s="362"/>
      <c r="X698" s="362"/>
      <c r="Y698" s="362"/>
      <c r="Z698" s="362"/>
      <c r="AA698" s="366"/>
      <c r="AB698" s="362"/>
      <c r="AC698" s="362" t="s">
        <v>21</v>
      </c>
      <c r="AD698" s="362" t="s">
        <v>8</v>
      </c>
      <c r="AE698" s="362"/>
      <c r="AF698" s="362"/>
      <c r="AG698" s="362"/>
      <c r="AH698" s="362"/>
      <c r="AI698" s="362"/>
      <c r="AJ698" s="362"/>
      <c r="AK698" s="362"/>
      <c r="AL698" s="362"/>
      <c r="AM698" s="368">
        <v>45924</v>
      </c>
      <c r="AN698" s="361" t="s">
        <v>2081</v>
      </c>
      <c r="AO698" s="445" t="s">
        <v>539</v>
      </c>
      <c r="AP698" s="445" t="s">
        <v>5841</v>
      </c>
      <c r="AQ698" s="445" t="s">
        <v>5840</v>
      </c>
    </row>
    <row r="699" spans="1:43" ht="58" hidden="1" x14ac:dyDescent="0.35">
      <c r="A699" s="362">
        <v>697</v>
      </c>
      <c r="B699" s="362" t="s">
        <v>2082</v>
      </c>
      <c r="C699" s="362" t="s">
        <v>2</v>
      </c>
      <c r="D699" s="368">
        <v>45635</v>
      </c>
      <c r="E699" s="368"/>
      <c r="F699" s="368"/>
      <c r="G699" s="368"/>
      <c r="H699" s="362" t="s">
        <v>73</v>
      </c>
      <c r="I699" s="362" t="s">
        <v>90</v>
      </c>
      <c r="J699" s="361" t="s">
        <v>2083</v>
      </c>
      <c r="K699" s="362"/>
      <c r="L699" s="362" t="s">
        <v>186</v>
      </c>
      <c r="M699" s="362" t="s">
        <v>9</v>
      </c>
      <c r="N699" s="362" t="s">
        <v>90</v>
      </c>
      <c r="O699" s="362" t="s">
        <v>90</v>
      </c>
      <c r="P699" s="482" t="s">
        <v>6553</v>
      </c>
      <c r="Q699" s="362"/>
      <c r="R699" s="362"/>
      <c r="S699" s="362"/>
      <c r="T699" s="362"/>
      <c r="U699" s="362"/>
      <c r="V699" s="362"/>
      <c r="W699" s="362"/>
      <c r="X699" s="362"/>
      <c r="Y699" s="362"/>
      <c r="Z699" s="362"/>
      <c r="AA699" s="366"/>
      <c r="AB699" s="362"/>
      <c r="AC699" s="362" t="s">
        <v>13</v>
      </c>
      <c r="AD699" s="362" t="s">
        <v>40</v>
      </c>
      <c r="AE699" s="362" t="s">
        <v>101</v>
      </c>
      <c r="AF699" s="362" t="s">
        <v>6553</v>
      </c>
      <c r="AG699" s="362" t="b">
        <v>0</v>
      </c>
      <c r="AH699" s="362"/>
      <c r="AI699" s="362"/>
      <c r="AJ699" s="362"/>
      <c r="AK699" s="362"/>
      <c r="AL699" s="362"/>
      <c r="AM699" s="362"/>
      <c r="AN699" s="361"/>
      <c r="AO699" s="445" t="s">
        <v>9</v>
      </c>
      <c r="AP699" s="445" t="s">
        <v>9</v>
      </c>
      <c r="AQ699" s="445" t="s">
        <v>9</v>
      </c>
    </row>
    <row r="700" spans="1:43" ht="43.5" hidden="1" x14ac:dyDescent="0.35">
      <c r="A700" s="362">
        <v>698</v>
      </c>
      <c r="B700" s="362" t="s">
        <v>2084</v>
      </c>
      <c r="C700" s="362" t="s">
        <v>2</v>
      </c>
      <c r="D700" s="368">
        <v>45635</v>
      </c>
      <c r="E700" s="368"/>
      <c r="F700" s="368"/>
      <c r="G700" s="368"/>
      <c r="H700" s="362" t="s">
        <v>73</v>
      </c>
      <c r="I700" s="362" t="s">
        <v>90</v>
      </c>
      <c r="J700" s="361" t="s">
        <v>2085</v>
      </c>
      <c r="K700" s="362"/>
      <c r="L700" s="362" t="s">
        <v>186</v>
      </c>
      <c r="M700" s="362" t="s">
        <v>8</v>
      </c>
      <c r="N700" s="362" t="s">
        <v>90</v>
      </c>
      <c r="O700" s="362" t="s">
        <v>90</v>
      </c>
      <c r="P700" s="482" t="s">
        <v>6560</v>
      </c>
      <c r="Q700" s="362"/>
      <c r="R700" s="362"/>
      <c r="S700" s="362"/>
      <c r="T700" s="362"/>
      <c r="U700" s="362"/>
      <c r="V700" s="362"/>
      <c r="W700" s="362"/>
      <c r="X700" s="362"/>
      <c r="Y700" s="362"/>
      <c r="Z700" s="362"/>
      <c r="AA700" s="366"/>
      <c r="AB700" s="362"/>
      <c r="AC700" s="362" t="s">
        <v>13</v>
      </c>
      <c r="AD700" s="362" t="s">
        <v>40</v>
      </c>
      <c r="AE700" s="362" t="s">
        <v>39</v>
      </c>
      <c r="AF700" s="362" t="s">
        <v>6560</v>
      </c>
      <c r="AG700" s="362" t="b">
        <v>0</v>
      </c>
      <c r="AH700" s="362"/>
      <c r="AI700" s="362"/>
      <c r="AJ700" s="362"/>
      <c r="AK700" s="362"/>
      <c r="AL700" s="362"/>
      <c r="AM700" s="362"/>
      <c r="AN700" s="361"/>
      <c r="AO700" s="445" t="s">
        <v>9</v>
      </c>
      <c r="AP700" s="445" t="s">
        <v>9</v>
      </c>
      <c r="AQ700" s="445" t="s">
        <v>9</v>
      </c>
    </row>
    <row r="701" spans="1:43" ht="29" hidden="1" x14ac:dyDescent="0.35">
      <c r="A701" s="362">
        <v>699</v>
      </c>
      <c r="B701" s="362" t="s">
        <v>2087</v>
      </c>
      <c r="C701" s="362" t="s">
        <v>2</v>
      </c>
      <c r="D701" s="368">
        <v>45635</v>
      </c>
      <c r="E701" s="368"/>
      <c r="F701" s="368"/>
      <c r="G701" s="368"/>
      <c r="H701" s="362" t="s">
        <v>73</v>
      </c>
      <c r="I701" s="362" t="s">
        <v>90</v>
      </c>
      <c r="J701" s="361" t="s">
        <v>2088</v>
      </c>
      <c r="K701" s="362"/>
      <c r="L701" s="362" t="s">
        <v>186</v>
      </c>
      <c r="M701" s="362" t="s">
        <v>8</v>
      </c>
      <c r="N701" s="362" t="s">
        <v>90</v>
      </c>
      <c r="O701" s="362" t="s">
        <v>90</v>
      </c>
      <c r="P701" s="482" t="s">
        <v>1743</v>
      </c>
      <c r="Q701" s="362"/>
      <c r="R701" s="362"/>
      <c r="S701" s="362"/>
      <c r="T701" s="362"/>
      <c r="U701" s="362"/>
      <c r="V701" s="362"/>
      <c r="W701" s="362"/>
      <c r="X701" s="362"/>
      <c r="Y701" s="362"/>
      <c r="Z701" s="362"/>
      <c r="AA701" s="366"/>
      <c r="AB701" s="362"/>
      <c r="AC701" s="362" t="s">
        <v>13</v>
      </c>
      <c r="AD701" s="362" t="s">
        <v>8</v>
      </c>
      <c r="AE701" s="362" t="s">
        <v>39</v>
      </c>
      <c r="AF701" s="362" t="s">
        <v>1743</v>
      </c>
      <c r="AG701" s="362" t="b">
        <v>0</v>
      </c>
      <c r="AH701" s="362"/>
      <c r="AI701" s="362"/>
      <c r="AJ701" s="362"/>
      <c r="AK701" s="362"/>
      <c r="AL701" s="362"/>
      <c r="AM701" s="362"/>
      <c r="AN701" s="361" t="s">
        <v>1158</v>
      </c>
      <c r="AO701" s="445" t="s">
        <v>539</v>
      </c>
      <c r="AP701" s="445" t="s">
        <v>5841</v>
      </c>
      <c r="AQ701" s="445" t="s">
        <v>5841</v>
      </c>
    </row>
    <row r="702" spans="1:43" ht="43.5" hidden="1" x14ac:dyDescent="0.35">
      <c r="A702" s="362">
        <v>700</v>
      </c>
      <c r="B702" s="362" t="s">
        <v>2089</v>
      </c>
      <c r="C702" s="362" t="s">
        <v>2</v>
      </c>
      <c r="D702" s="368">
        <v>45635</v>
      </c>
      <c r="E702" s="368" t="s">
        <v>1278</v>
      </c>
      <c r="F702" s="368"/>
      <c r="G702" s="368"/>
      <c r="H702" s="362" t="s">
        <v>73</v>
      </c>
      <c r="I702" s="362" t="s">
        <v>90</v>
      </c>
      <c r="J702" s="361" t="s">
        <v>2090</v>
      </c>
      <c r="K702" s="362"/>
      <c r="L702" s="362" t="s">
        <v>186</v>
      </c>
      <c r="M702" s="362" t="s">
        <v>8</v>
      </c>
      <c r="N702" s="362" t="s">
        <v>90</v>
      </c>
      <c r="O702" s="362" t="s">
        <v>90</v>
      </c>
      <c r="P702" s="482" t="s">
        <v>2091</v>
      </c>
      <c r="Q702" s="362"/>
      <c r="R702" s="362"/>
      <c r="S702" s="362"/>
      <c r="T702" s="362"/>
      <c r="U702" s="362"/>
      <c r="V702" s="362"/>
      <c r="W702" s="362"/>
      <c r="X702" s="362"/>
      <c r="Y702" s="362"/>
      <c r="Z702" s="362"/>
      <c r="AA702" s="366"/>
      <c r="AB702" s="362"/>
      <c r="AC702" s="362" t="s">
        <v>13</v>
      </c>
      <c r="AD702" s="362" t="s">
        <v>8</v>
      </c>
      <c r="AE702" s="362"/>
      <c r="AF702" s="362"/>
      <c r="AG702" s="362"/>
      <c r="AH702" s="362" t="s">
        <v>2092</v>
      </c>
      <c r="AI702" s="362"/>
      <c r="AJ702" s="362"/>
      <c r="AK702" s="362"/>
      <c r="AL702" s="362"/>
      <c r="AM702" s="368">
        <v>45919</v>
      </c>
      <c r="AN702" s="361" t="s">
        <v>680</v>
      </c>
      <c r="AO702" s="445" t="s">
        <v>539</v>
      </c>
      <c r="AP702" s="445" t="s">
        <v>5841</v>
      </c>
      <c r="AQ702" s="445" t="s">
        <v>5841</v>
      </c>
    </row>
    <row r="703" spans="1:43" ht="29" hidden="1" x14ac:dyDescent="0.35">
      <c r="A703" s="362">
        <v>701</v>
      </c>
      <c r="B703" s="362" t="s">
        <v>2093</v>
      </c>
      <c r="C703" s="362" t="s">
        <v>2</v>
      </c>
      <c r="D703" s="368">
        <v>45635</v>
      </c>
      <c r="E703" s="368" t="s">
        <v>1278</v>
      </c>
      <c r="F703" s="368"/>
      <c r="G703" s="368"/>
      <c r="H703" s="362" t="s">
        <v>73</v>
      </c>
      <c r="I703" s="362" t="s">
        <v>90</v>
      </c>
      <c r="J703" s="361" t="s">
        <v>2094</v>
      </c>
      <c r="K703" s="362"/>
      <c r="L703" s="362" t="s">
        <v>186</v>
      </c>
      <c r="M703" s="362" t="s">
        <v>8</v>
      </c>
      <c r="N703" s="362" t="s">
        <v>90</v>
      </c>
      <c r="O703" s="362" t="s">
        <v>90</v>
      </c>
      <c r="P703" s="482" t="s">
        <v>2095</v>
      </c>
      <c r="Q703" s="362"/>
      <c r="R703" s="362"/>
      <c r="S703" s="362"/>
      <c r="T703" s="362"/>
      <c r="U703" s="362"/>
      <c r="V703" s="362"/>
      <c r="W703" s="362"/>
      <c r="X703" s="362"/>
      <c r="Y703" s="362"/>
      <c r="Z703" s="362"/>
      <c r="AA703" s="366"/>
      <c r="AB703" s="362"/>
      <c r="AC703" s="362" t="s">
        <v>13</v>
      </c>
      <c r="AD703" s="362" t="s">
        <v>8</v>
      </c>
      <c r="AE703" s="362"/>
      <c r="AF703" s="362"/>
      <c r="AG703" s="362"/>
      <c r="AH703" s="362" t="s">
        <v>1299</v>
      </c>
      <c r="AI703" s="362"/>
      <c r="AJ703" s="362"/>
      <c r="AK703" s="362"/>
      <c r="AL703" s="362"/>
      <c r="AM703" s="368">
        <v>45919</v>
      </c>
      <c r="AN703" s="361" t="s">
        <v>680</v>
      </c>
      <c r="AO703" s="445" t="s">
        <v>539</v>
      </c>
      <c r="AP703" s="445" t="s">
        <v>5841</v>
      </c>
      <c r="AQ703" s="445" t="s">
        <v>5841</v>
      </c>
    </row>
    <row r="704" spans="1:43" ht="29" hidden="1" x14ac:dyDescent="0.35">
      <c r="A704" s="362">
        <v>702</v>
      </c>
      <c r="B704" s="362" t="s">
        <v>2096</v>
      </c>
      <c r="C704" s="362" t="s">
        <v>2</v>
      </c>
      <c r="D704" s="368">
        <v>45635</v>
      </c>
      <c r="E704" s="368"/>
      <c r="F704" s="368"/>
      <c r="G704" s="368"/>
      <c r="H704" s="362" t="s">
        <v>73</v>
      </c>
      <c r="I704" s="362" t="s">
        <v>90</v>
      </c>
      <c r="J704" s="361" t="s">
        <v>2097</v>
      </c>
      <c r="K704" s="362"/>
      <c r="L704" s="362" t="s">
        <v>186</v>
      </c>
      <c r="M704" s="362" t="s">
        <v>8</v>
      </c>
      <c r="N704" s="362" t="s">
        <v>90</v>
      </c>
      <c r="O704" s="362" t="s">
        <v>90</v>
      </c>
      <c r="P704" s="482" t="s">
        <v>6506</v>
      </c>
      <c r="Q704" s="362"/>
      <c r="R704" s="362"/>
      <c r="S704" s="362"/>
      <c r="T704" s="362"/>
      <c r="U704" s="362"/>
      <c r="V704" s="362"/>
      <c r="W704" s="362"/>
      <c r="X704" s="362"/>
      <c r="Y704" s="362"/>
      <c r="Z704" s="362"/>
      <c r="AA704" s="366"/>
      <c r="AB704" s="362"/>
      <c r="AC704" s="362" t="s">
        <v>13</v>
      </c>
      <c r="AD704" s="362" t="s">
        <v>40</v>
      </c>
      <c r="AE704" s="362" t="s">
        <v>40</v>
      </c>
      <c r="AF704" s="362" t="s">
        <v>6506</v>
      </c>
      <c r="AG704" s="362" t="b">
        <v>1</v>
      </c>
      <c r="AH704" s="362"/>
      <c r="AI704" s="362"/>
      <c r="AJ704" s="362"/>
      <c r="AK704" s="362"/>
      <c r="AL704" s="362"/>
      <c r="AM704" s="362"/>
      <c r="AN704" s="361"/>
      <c r="AO704" s="445" t="s">
        <v>9</v>
      </c>
      <c r="AP704" s="445" t="s">
        <v>9</v>
      </c>
      <c r="AQ704" s="445" t="s">
        <v>9</v>
      </c>
    </row>
    <row r="705" spans="1:43" ht="14.5" hidden="1" x14ac:dyDescent="0.35">
      <c r="A705" s="362">
        <v>703</v>
      </c>
      <c r="B705" s="362" t="s">
        <v>2099</v>
      </c>
      <c r="C705" s="362" t="s">
        <v>2</v>
      </c>
      <c r="D705" s="368">
        <v>45635</v>
      </c>
      <c r="E705" s="368"/>
      <c r="F705" s="368"/>
      <c r="G705" s="368"/>
      <c r="H705" s="362" t="s">
        <v>60</v>
      </c>
      <c r="I705" s="362" t="s">
        <v>73</v>
      </c>
      <c r="J705" s="361" t="s">
        <v>2100</v>
      </c>
      <c r="K705" s="361"/>
      <c r="L705" s="362" t="s">
        <v>1689</v>
      </c>
      <c r="M705" s="362" t="s">
        <v>9</v>
      </c>
      <c r="N705" s="362" t="s">
        <v>90</v>
      </c>
      <c r="O705" s="362" t="s">
        <v>90</v>
      </c>
      <c r="P705" s="482" t="s">
        <v>2101</v>
      </c>
      <c r="Q705" s="361"/>
      <c r="R705" s="361"/>
      <c r="S705" s="361"/>
      <c r="T705" s="362"/>
      <c r="U705" s="362"/>
      <c r="V705" s="362"/>
      <c r="W705" s="362"/>
      <c r="X705" s="362"/>
      <c r="Y705" s="362"/>
      <c r="Z705" s="362"/>
      <c r="AA705" s="366"/>
      <c r="AB705" s="362"/>
      <c r="AC705" s="362" t="s">
        <v>13</v>
      </c>
      <c r="AD705" s="362" t="s">
        <v>40</v>
      </c>
      <c r="AE705" s="362"/>
      <c r="AF705" s="362"/>
      <c r="AG705" s="362"/>
      <c r="AH705" s="362"/>
      <c r="AI705" s="362"/>
      <c r="AJ705" s="362"/>
      <c r="AK705" s="362"/>
      <c r="AL705" s="362"/>
      <c r="AM705" s="362"/>
      <c r="AN705" s="361"/>
      <c r="AO705" s="445" t="s">
        <v>9</v>
      </c>
      <c r="AP705" s="445" t="s">
        <v>9</v>
      </c>
      <c r="AQ705" s="445" t="s">
        <v>9</v>
      </c>
    </row>
    <row r="706" spans="1:43" ht="14.5" hidden="1" x14ac:dyDescent="0.35">
      <c r="A706" s="362">
        <v>704</v>
      </c>
      <c r="B706" s="362" t="s">
        <v>2102</v>
      </c>
      <c r="C706" s="362" t="s">
        <v>2</v>
      </c>
      <c r="D706" s="368">
        <v>45636</v>
      </c>
      <c r="E706" s="368"/>
      <c r="F706" s="368"/>
      <c r="G706" s="368"/>
      <c r="H706" s="362" t="s">
        <v>65</v>
      </c>
      <c r="I706" s="362" t="s">
        <v>90</v>
      </c>
      <c r="J706" s="361" t="s">
        <v>2103</v>
      </c>
      <c r="K706" s="362"/>
      <c r="L706" s="362" t="s">
        <v>186</v>
      </c>
      <c r="M706" s="362" t="s">
        <v>8</v>
      </c>
      <c r="N706" s="362" t="s">
        <v>90</v>
      </c>
      <c r="O706" s="362" t="s">
        <v>90</v>
      </c>
      <c r="P706" s="482" t="s">
        <v>90</v>
      </c>
      <c r="Q706" s="362"/>
      <c r="R706" s="362"/>
      <c r="S706" s="362"/>
      <c r="T706" s="362"/>
      <c r="U706" s="362"/>
      <c r="V706" s="362"/>
      <c r="W706" s="362"/>
      <c r="X706" s="362"/>
      <c r="Y706" s="362"/>
      <c r="Z706" s="362"/>
      <c r="AA706" s="366"/>
      <c r="AB706" s="362"/>
      <c r="AC706" s="362" t="s">
        <v>19</v>
      </c>
      <c r="AD706" s="362" t="s">
        <v>40</v>
      </c>
      <c r="AE706" s="362"/>
      <c r="AF706" s="362"/>
      <c r="AG706" s="362"/>
      <c r="AH706" s="362"/>
      <c r="AI706" s="362"/>
      <c r="AJ706" s="362"/>
      <c r="AK706" s="362"/>
      <c r="AL706" s="362"/>
      <c r="AM706" s="362"/>
      <c r="AN706" s="361"/>
      <c r="AO706" s="445" t="s">
        <v>9</v>
      </c>
      <c r="AP706" s="445" t="s">
        <v>9</v>
      </c>
      <c r="AQ706" s="445" t="s">
        <v>9</v>
      </c>
    </row>
    <row r="707" spans="1:43" ht="14.5" hidden="1" x14ac:dyDescent="0.35">
      <c r="A707" s="362">
        <v>705</v>
      </c>
      <c r="B707" s="362" t="s">
        <v>2104</v>
      </c>
      <c r="C707" s="362" t="s">
        <v>2</v>
      </c>
      <c r="D707" s="368">
        <v>45636</v>
      </c>
      <c r="E707" s="368"/>
      <c r="F707" s="368"/>
      <c r="G707" s="368"/>
      <c r="H707" s="362" t="s">
        <v>79</v>
      </c>
      <c r="I707" s="362" t="s">
        <v>90</v>
      </c>
      <c r="J707" s="361" t="s">
        <v>2105</v>
      </c>
      <c r="K707" s="362"/>
      <c r="L707" s="362" t="s">
        <v>1689</v>
      </c>
      <c r="M707" s="362" t="s">
        <v>9</v>
      </c>
      <c r="N707" s="362" t="s">
        <v>90</v>
      </c>
      <c r="O707" s="362" t="s">
        <v>90</v>
      </c>
      <c r="P707" s="482" t="s">
        <v>1539</v>
      </c>
      <c r="Q707" s="362"/>
      <c r="R707" s="362"/>
      <c r="S707" s="362"/>
      <c r="T707" s="362"/>
      <c r="U707" s="362"/>
      <c r="V707" s="362"/>
      <c r="W707" s="362"/>
      <c r="X707" s="362"/>
      <c r="Y707" s="362"/>
      <c r="Z707" s="362"/>
      <c r="AA707" s="366"/>
      <c r="AB707" s="362"/>
      <c r="AC707" s="362" t="s">
        <v>34</v>
      </c>
      <c r="AD707" s="362" t="s">
        <v>8</v>
      </c>
      <c r="AE707" s="362" t="s">
        <v>39</v>
      </c>
      <c r="AF707" s="362" t="s">
        <v>1539</v>
      </c>
      <c r="AG707" s="362" t="b">
        <v>0</v>
      </c>
      <c r="AH707" s="362"/>
      <c r="AI707" s="362"/>
      <c r="AJ707" s="362"/>
      <c r="AK707" s="362"/>
      <c r="AL707" s="362"/>
      <c r="AM707" s="368">
        <v>45923</v>
      </c>
      <c r="AN707" s="361" t="s">
        <v>680</v>
      </c>
      <c r="AO707" s="445" t="s">
        <v>539</v>
      </c>
      <c r="AP707" s="445" t="s">
        <v>5841</v>
      </c>
      <c r="AQ707" s="445" t="s">
        <v>5840</v>
      </c>
    </row>
    <row r="708" spans="1:43" ht="29" hidden="1" x14ac:dyDescent="0.35">
      <c r="A708" s="362">
        <v>706</v>
      </c>
      <c r="B708" s="362" t="s">
        <v>2106</v>
      </c>
      <c r="C708" s="362" t="s">
        <v>2</v>
      </c>
      <c r="D708" s="368">
        <v>45636</v>
      </c>
      <c r="E708" s="368"/>
      <c r="F708" s="368"/>
      <c r="G708" s="368"/>
      <c r="H708" s="362" t="s">
        <v>79</v>
      </c>
      <c r="I708" s="362" t="s">
        <v>90</v>
      </c>
      <c r="J708" s="361" t="s">
        <v>2107</v>
      </c>
      <c r="K708" s="362"/>
      <c r="L708" s="362" t="s">
        <v>186</v>
      </c>
      <c r="M708" s="362" t="s">
        <v>8</v>
      </c>
      <c r="N708" s="362" t="s">
        <v>90</v>
      </c>
      <c r="O708" s="362" t="s">
        <v>90</v>
      </c>
      <c r="P708" s="482" t="s">
        <v>1539</v>
      </c>
      <c r="Q708" s="362"/>
      <c r="R708" s="362"/>
      <c r="S708" s="362"/>
      <c r="T708" s="362"/>
      <c r="U708" s="362"/>
      <c r="V708" s="362"/>
      <c r="W708" s="362"/>
      <c r="X708" s="362"/>
      <c r="Y708" s="362"/>
      <c r="Z708" s="362"/>
      <c r="AA708" s="366"/>
      <c r="AB708" s="362"/>
      <c r="AC708" s="362" t="s">
        <v>34</v>
      </c>
      <c r="AD708" s="362" t="s">
        <v>8</v>
      </c>
      <c r="AE708" s="362" t="s">
        <v>39</v>
      </c>
      <c r="AF708" s="362" t="s">
        <v>1539</v>
      </c>
      <c r="AG708" s="362" t="b">
        <v>0</v>
      </c>
      <c r="AH708" s="362"/>
      <c r="AI708" s="362"/>
      <c r="AJ708" s="362"/>
      <c r="AK708" s="362"/>
      <c r="AL708" s="362"/>
      <c r="AM708" s="368">
        <v>45923</v>
      </c>
      <c r="AN708" s="361" t="s">
        <v>680</v>
      </c>
      <c r="AO708" s="445" t="s">
        <v>539</v>
      </c>
      <c r="AP708" s="445" t="s">
        <v>5841</v>
      </c>
      <c r="AQ708" s="445" t="s">
        <v>5841</v>
      </c>
    </row>
    <row r="709" spans="1:43" ht="29" hidden="1" x14ac:dyDescent="0.35">
      <c r="A709" s="362">
        <v>707</v>
      </c>
      <c r="B709" s="362" t="s">
        <v>2108</v>
      </c>
      <c r="C709" s="362" t="s">
        <v>2</v>
      </c>
      <c r="D709" s="368">
        <v>45139</v>
      </c>
      <c r="E709" s="368"/>
      <c r="F709" s="368"/>
      <c r="G709" s="368"/>
      <c r="H709" s="362" t="s">
        <v>77</v>
      </c>
      <c r="I709" s="362" t="s">
        <v>1546</v>
      </c>
      <c r="J709" s="361" t="s">
        <v>2109</v>
      </c>
      <c r="K709" s="362"/>
      <c r="L709" s="362" t="s">
        <v>186</v>
      </c>
      <c r="M709" s="362" t="s">
        <v>1548</v>
      </c>
      <c r="N709" s="362" t="s">
        <v>90</v>
      </c>
      <c r="O709" s="362" t="s">
        <v>90</v>
      </c>
      <c r="P709" s="482" t="s">
        <v>2110</v>
      </c>
      <c r="Q709" s="362"/>
      <c r="R709" s="362"/>
      <c r="S709" s="362"/>
      <c r="T709" s="362"/>
      <c r="U709" s="362"/>
      <c r="V709" s="362"/>
      <c r="W709" s="362"/>
      <c r="X709" s="362"/>
      <c r="Y709" s="362"/>
      <c r="Z709" s="362"/>
      <c r="AA709" s="366"/>
      <c r="AB709" s="362"/>
      <c r="AC709" s="362" t="s">
        <v>21</v>
      </c>
      <c r="AD709" s="362" t="s">
        <v>8</v>
      </c>
      <c r="AE709" s="362"/>
      <c r="AF709" s="362"/>
      <c r="AG709" s="362"/>
      <c r="AH709" s="362"/>
      <c r="AI709" s="362"/>
      <c r="AJ709" s="362"/>
      <c r="AK709" s="362"/>
      <c r="AL709" s="362"/>
      <c r="AM709" s="368">
        <v>45924</v>
      </c>
      <c r="AN709" s="361" t="s">
        <v>2111</v>
      </c>
      <c r="AO709" s="445" t="s">
        <v>539</v>
      </c>
      <c r="AP709" s="445" t="s">
        <v>5841</v>
      </c>
      <c r="AQ709" s="445" t="s">
        <v>5840</v>
      </c>
    </row>
    <row r="710" spans="1:43" ht="14.5" hidden="1" x14ac:dyDescent="0.35">
      <c r="A710" s="362">
        <v>708</v>
      </c>
      <c r="B710" s="362" t="s">
        <v>2112</v>
      </c>
      <c r="C710" s="362" t="s">
        <v>2</v>
      </c>
      <c r="D710" s="368">
        <v>45636</v>
      </c>
      <c r="E710" s="368"/>
      <c r="F710" s="368"/>
      <c r="G710" s="368"/>
      <c r="H710" s="362" t="s">
        <v>73</v>
      </c>
      <c r="I710" s="362" t="s">
        <v>90</v>
      </c>
      <c r="J710" s="361" t="s">
        <v>2113</v>
      </c>
      <c r="K710" s="362"/>
      <c r="L710" s="362" t="s">
        <v>186</v>
      </c>
      <c r="M710" s="362" t="s">
        <v>8</v>
      </c>
      <c r="N710" s="362" t="s">
        <v>90</v>
      </c>
      <c r="O710" s="362" t="s">
        <v>90</v>
      </c>
      <c r="P710" s="482" t="s">
        <v>90</v>
      </c>
      <c r="Q710" s="362"/>
      <c r="R710" s="362"/>
      <c r="S710" s="362"/>
      <c r="T710" s="362"/>
      <c r="U710" s="362"/>
      <c r="V710" s="362"/>
      <c r="W710" s="362"/>
      <c r="X710" s="362"/>
      <c r="Y710" s="362"/>
      <c r="Z710" s="362"/>
      <c r="AA710" s="366"/>
      <c r="AB710" s="362"/>
      <c r="AC710" s="362" t="s">
        <v>13</v>
      </c>
      <c r="AD710" s="362" t="s">
        <v>8</v>
      </c>
      <c r="AE710" s="362"/>
      <c r="AF710" s="362"/>
      <c r="AG710" s="362"/>
      <c r="AH710" s="362"/>
      <c r="AI710" s="362"/>
      <c r="AJ710" s="362"/>
      <c r="AK710" s="362"/>
      <c r="AL710" s="362"/>
      <c r="AM710" s="368">
        <v>45777</v>
      </c>
      <c r="AN710" s="361" t="s">
        <v>2114</v>
      </c>
      <c r="AO710" s="445" t="s">
        <v>539</v>
      </c>
      <c r="AP710" s="445" t="s">
        <v>5841</v>
      </c>
      <c r="AQ710" s="445" t="s">
        <v>5841</v>
      </c>
    </row>
    <row r="711" spans="1:43" ht="14.5" hidden="1" x14ac:dyDescent="0.35">
      <c r="A711" s="362">
        <v>709</v>
      </c>
      <c r="B711" s="362" t="s">
        <v>2115</v>
      </c>
      <c r="C711" s="362" t="s">
        <v>2</v>
      </c>
      <c r="D711" s="368">
        <v>45636</v>
      </c>
      <c r="E711" s="368"/>
      <c r="F711" s="368"/>
      <c r="G711" s="368"/>
      <c r="H711" s="362" t="s">
        <v>73</v>
      </c>
      <c r="I711" s="362" t="s">
        <v>90</v>
      </c>
      <c r="J711" s="361" t="s">
        <v>2116</v>
      </c>
      <c r="K711" s="362"/>
      <c r="L711" s="362" t="s">
        <v>186</v>
      </c>
      <c r="M711" s="362" t="s">
        <v>8</v>
      </c>
      <c r="N711" s="362" t="s">
        <v>90</v>
      </c>
      <c r="O711" s="362" t="s">
        <v>90</v>
      </c>
      <c r="P711" s="482" t="s">
        <v>1539</v>
      </c>
      <c r="Q711" s="362"/>
      <c r="R711" s="362"/>
      <c r="S711" s="362"/>
      <c r="T711" s="362"/>
      <c r="U711" s="362"/>
      <c r="V711" s="362"/>
      <c r="W711" s="362"/>
      <c r="X711" s="362"/>
      <c r="Y711" s="362"/>
      <c r="Z711" s="362"/>
      <c r="AA711" s="366"/>
      <c r="AB711" s="362"/>
      <c r="AC711" s="362" t="s">
        <v>13</v>
      </c>
      <c r="AD711" s="362" t="s">
        <v>8</v>
      </c>
      <c r="AE711" s="362" t="s">
        <v>39</v>
      </c>
      <c r="AF711" s="362" t="s">
        <v>1539</v>
      </c>
      <c r="AG711" s="362" t="b">
        <v>0</v>
      </c>
      <c r="AH711" s="362"/>
      <c r="AI711" s="362"/>
      <c r="AJ711" s="362"/>
      <c r="AK711" s="362"/>
      <c r="AL711" s="362"/>
      <c r="AM711" s="368">
        <v>45923</v>
      </c>
      <c r="AN711" s="361" t="s">
        <v>680</v>
      </c>
      <c r="AO711" s="445" t="s">
        <v>539</v>
      </c>
      <c r="AP711" s="445" t="s">
        <v>5841</v>
      </c>
      <c r="AQ711" s="445" t="s">
        <v>5841</v>
      </c>
    </row>
    <row r="712" spans="1:43" ht="43.5" hidden="1" x14ac:dyDescent="0.35">
      <c r="A712" s="362">
        <v>710</v>
      </c>
      <c r="B712" s="362" t="s">
        <v>2117</v>
      </c>
      <c r="C712" s="362" t="s">
        <v>2</v>
      </c>
      <c r="D712" s="368">
        <v>45636</v>
      </c>
      <c r="E712" s="368"/>
      <c r="F712" s="368"/>
      <c r="G712" s="368"/>
      <c r="H712" s="362" t="s">
        <v>73</v>
      </c>
      <c r="I712" s="362" t="s">
        <v>90</v>
      </c>
      <c r="J712" s="361" t="s">
        <v>2118</v>
      </c>
      <c r="K712" s="362"/>
      <c r="L712" s="362" t="s">
        <v>186</v>
      </c>
      <c r="M712" s="362" t="s">
        <v>8</v>
      </c>
      <c r="N712" s="362" t="s">
        <v>90</v>
      </c>
      <c r="O712" s="362" t="s">
        <v>90</v>
      </c>
      <c r="P712" s="482" t="s">
        <v>1539</v>
      </c>
      <c r="Q712" s="362"/>
      <c r="R712" s="362"/>
      <c r="S712" s="362"/>
      <c r="T712" s="362"/>
      <c r="U712" s="362"/>
      <c r="V712" s="362"/>
      <c r="W712" s="362"/>
      <c r="X712" s="362"/>
      <c r="Y712" s="362"/>
      <c r="Z712" s="362"/>
      <c r="AA712" s="366"/>
      <c r="AB712" s="362"/>
      <c r="AC712" s="362" t="s">
        <v>13</v>
      </c>
      <c r="AD712" s="362" t="s">
        <v>8</v>
      </c>
      <c r="AE712" s="362" t="s">
        <v>39</v>
      </c>
      <c r="AF712" s="362" t="s">
        <v>1539</v>
      </c>
      <c r="AG712" s="362" t="b">
        <v>0</v>
      </c>
      <c r="AH712" s="362"/>
      <c r="AI712" s="362"/>
      <c r="AJ712" s="362"/>
      <c r="AK712" s="362"/>
      <c r="AL712" s="362"/>
      <c r="AM712" s="368">
        <v>45923</v>
      </c>
      <c r="AN712" s="361" t="s">
        <v>680</v>
      </c>
      <c r="AO712" s="445" t="s">
        <v>539</v>
      </c>
      <c r="AP712" s="445" t="s">
        <v>5841</v>
      </c>
      <c r="AQ712" s="445" t="s">
        <v>5841</v>
      </c>
    </row>
    <row r="713" spans="1:43" ht="29" hidden="1" x14ac:dyDescent="0.35">
      <c r="A713" s="362">
        <v>711</v>
      </c>
      <c r="B713" s="362" t="s">
        <v>2119</v>
      </c>
      <c r="C713" s="362" t="s">
        <v>2</v>
      </c>
      <c r="D713" s="368">
        <v>45636</v>
      </c>
      <c r="E713" s="368"/>
      <c r="F713" s="368"/>
      <c r="G713" s="368"/>
      <c r="H713" s="362" t="s">
        <v>62</v>
      </c>
      <c r="I713" s="362" t="s">
        <v>2064</v>
      </c>
      <c r="J713" s="361" t="s">
        <v>6561</v>
      </c>
      <c r="K713" s="362"/>
      <c r="L713" s="362" t="s">
        <v>186</v>
      </c>
      <c r="M713" s="362" t="s">
        <v>8</v>
      </c>
      <c r="N713" s="362" t="s">
        <v>90</v>
      </c>
      <c r="O713" s="362" t="s">
        <v>90</v>
      </c>
      <c r="P713" s="487" t="s">
        <v>6562</v>
      </c>
      <c r="Q713" s="362"/>
      <c r="R713" s="362"/>
      <c r="S713" s="362"/>
      <c r="T713" s="362"/>
      <c r="U713" s="362"/>
      <c r="V713" s="362"/>
      <c r="W713" s="362"/>
      <c r="X713" s="362" t="s">
        <v>6563</v>
      </c>
      <c r="Y713" s="362"/>
      <c r="Z713" s="362"/>
      <c r="AA713" s="366"/>
      <c r="AB713" s="362"/>
      <c r="AC713" s="362" t="s">
        <v>19</v>
      </c>
      <c r="AD713" s="362" t="s">
        <v>40</v>
      </c>
      <c r="AE713" s="362"/>
      <c r="AF713" s="362"/>
      <c r="AG713" s="362"/>
      <c r="AH713" s="362"/>
      <c r="AI713" s="361" t="s">
        <v>6564</v>
      </c>
      <c r="AJ713" s="361"/>
      <c r="AK713" s="362"/>
      <c r="AL713" s="362"/>
      <c r="AM713" s="362"/>
      <c r="AN713" s="361"/>
      <c r="AO713" s="445" t="s">
        <v>5839</v>
      </c>
      <c r="AP713" s="445" t="s">
        <v>5839</v>
      </c>
      <c r="AQ713" s="445" t="s">
        <v>5839</v>
      </c>
    </row>
    <row r="714" spans="1:43" ht="87" hidden="1" x14ac:dyDescent="0.35">
      <c r="A714" s="362">
        <v>712</v>
      </c>
      <c r="B714" s="362" t="s">
        <v>2121</v>
      </c>
      <c r="C714" s="362" t="s">
        <v>2</v>
      </c>
      <c r="D714" s="368">
        <v>45636</v>
      </c>
      <c r="E714" s="368"/>
      <c r="F714" s="368"/>
      <c r="G714" s="368"/>
      <c r="H714" s="362" t="s">
        <v>62</v>
      </c>
      <c r="I714" s="362" t="s">
        <v>2064</v>
      </c>
      <c r="J714" s="361" t="s">
        <v>2122</v>
      </c>
      <c r="K714" s="362"/>
      <c r="L714" s="362" t="s">
        <v>186</v>
      </c>
      <c r="M714" s="362" t="s">
        <v>8</v>
      </c>
      <c r="N714" s="362" t="s">
        <v>90</v>
      </c>
      <c r="O714" s="362" t="s">
        <v>90</v>
      </c>
      <c r="P714" s="487" t="s">
        <v>6562</v>
      </c>
      <c r="Q714" s="362"/>
      <c r="R714" s="362"/>
      <c r="S714" s="362"/>
      <c r="T714" s="362"/>
      <c r="U714" s="362"/>
      <c r="V714" s="362"/>
      <c r="W714" s="362"/>
      <c r="X714" s="362" t="s">
        <v>6485</v>
      </c>
      <c r="Y714" s="362"/>
      <c r="Z714" s="362"/>
      <c r="AA714" s="366"/>
      <c r="AB714" s="362"/>
      <c r="AC714" s="362" t="s">
        <v>19</v>
      </c>
      <c r="AD714" s="362" t="s">
        <v>40</v>
      </c>
      <c r="AE714" s="362"/>
      <c r="AF714" s="362"/>
      <c r="AG714" s="362"/>
      <c r="AH714" s="362"/>
      <c r="AI714" s="589" t="s">
        <v>6565</v>
      </c>
      <c r="AJ714" s="361"/>
      <c r="AK714" s="362"/>
      <c r="AL714" s="362"/>
      <c r="AM714" s="362"/>
      <c r="AN714" s="361"/>
      <c r="AO714" s="445" t="s">
        <v>5839</v>
      </c>
      <c r="AP714" s="445" t="s">
        <v>5839</v>
      </c>
      <c r="AQ714" s="445" t="s">
        <v>5839</v>
      </c>
    </row>
    <row r="715" spans="1:43" ht="29" hidden="1" x14ac:dyDescent="0.35">
      <c r="A715" s="362">
        <v>713</v>
      </c>
      <c r="B715" s="362" t="s">
        <v>2123</v>
      </c>
      <c r="C715" s="362" t="s">
        <v>2</v>
      </c>
      <c r="D715" s="368">
        <v>45636</v>
      </c>
      <c r="E715" s="368"/>
      <c r="F715" s="368"/>
      <c r="G715" s="368"/>
      <c r="H715" s="362" t="s">
        <v>62</v>
      </c>
      <c r="I715" s="362" t="s">
        <v>2064</v>
      </c>
      <c r="J715" s="361" t="s">
        <v>2124</v>
      </c>
      <c r="K715" s="362"/>
      <c r="L715" s="362" t="s">
        <v>186</v>
      </c>
      <c r="M715" s="362" t="s">
        <v>8</v>
      </c>
      <c r="N715" s="362" t="s">
        <v>90</v>
      </c>
      <c r="O715" s="362" t="s">
        <v>90</v>
      </c>
      <c r="P715" s="493" t="s">
        <v>6566</v>
      </c>
      <c r="Q715" s="362"/>
      <c r="R715" s="362"/>
      <c r="S715" s="362"/>
      <c r="T715" s="362"/>
      <c r="U715" s="362"/>
      <c r="V715" s="362"/>
      <c r="W715" s="362"/>
      <c r="X715" s="362"/>
      <c r="Y715" s="362"/>
      <c r="Z715" s="362"/>
      <c r="AA715" s="366"/>
      <c r="AB715" s="362"/>
      <c r="AC715" s="362" t="s">
        <v>19</v>
      </c>
      <c r="AD715" s="362" t="s">
        <v>40</v>
      </c>
      <c r="AE715" s="362"/>
      <c r="AF715" s="362"/>
      <c r="AG715" s="362"/>
      <c r="AH715" s="362"/>
      <c r="AI715" s="361" t="s">
        <v>6567</v>
      </c>
      <c r="AJ715" s="362"/>
      <c r="AK715" s="362"/>
      <c r="AL715" s="362"/>
      <c r="AM715" s="362"/>
      <c r="AN715" s="361"/>
      <c r="AO715" s="445" t="s">
        <v>5839</v>
      </c>
      <c r="AP715" s="445" t="s">
        <v>5839</v>
      </c>
      <c r="AQ715" s="445" t="s">
        <v>5839</v>
      </c>
    </row>
    <row r="716" spans="1:43" ht="14.5" hidden="1" x14ac:dyDescent="0.35">
      <c r="A716" s="362">
        <v>714</v>
      </c>
      <c r="B716" s="362" t="s">
        <v>2125</v>
      </c>
      <c r="C716" s="362" t="s">
        <v>2</v>
      </c>
      <c r="D716" s="368">
        <v>45636</v>
      </c>
      <c r="E716" s="368"/>
      <c r="F716" s="368"/>
      <c r="G716" s="368"/>
      <c r="H716" s="362" t="s">
        <v>79</v>
      </c>
      <c r="I716" s="362" t="s">
        <v>369</v>
      </c>
      <c r="J716" s="361" t="s">
        <v>2126</v>
      </c>
      <c r="K716" s="362"/>
      <c r="L716" s="362" t="s">
        <v>186</v>
      </c>
      <c r="M716" s="362" t="s">
        <v>9</v>
      </c>
      <c r="N716" s="362" t="s">
        <v>90</v>
      </c>
      <c r="O716" s="362" t="s">
        <v>90</v>
      </c>
      <c r="P716" s="482" t="s">
        <v>6568</v>
      </c>
      <c r="Q716" s="362"/>
      <c r="R716" s="362"/>
      <c r="S716" s="362"/>
      <c r="T716" s="362"/>
      <c r="U716" s="362"/>
      <c r="V716" s="362"/>
      <c r="W716" s="362"/>
      <c r="X716" s="362"/>
      <c r="Y716" s="362"/>
      <c r="Z716" s="362"/>
      <c r="AA716" s="366"/>
      <c r="AB716" s="362"/>
      <c r="AC716" s="362" t="s">
        <v>34</v>
      </c>
      <c r="AD716" s="362" t="s">
        <v>40</v>
      </c>
      <c r="AE716" s="362" t="s">
        <v>40</v>
      </c>
      <c r="AF716" s="362" t="s">
        <v>6568</v>
      </c>
      <c r="AG716" s="362" t="b">
        <v>1</v>
      </c>
      <c r="AH716" s="362"/>
      <c r="AI716" s="362"/>
      <c r="AJ716" s="362"/>
      <c r="AK716" s="362"/>
      <c r="AL716" s="362"/>
      <c r="AM716" s="362"/>
      <c r="AN716" s="361"/>
      <c r="AO716" s="445" t="s">
        <v>9</v>
      </c>
      <c r="AP716" s="445" t="s">
        <v>9</v>
      </c>
      <c r="AQ716" s="445" t="s">
        <v>9</v>
      </c>
    </row>
    <row r="717" spans="1:43" ht="29" hidden="1" x14ac:dyDescent="0.35">
      <c r="A717" s="362">
        <v>715</v>
      </c>
      <c r="B717" s="362" t="s">
        <v>2127</v>
      </c>
      <c r="C717" s="362" t="s">
        <v>2</v>
      </c>
      <c r="D717" s="368">
        <v>45636</v>
      </c>
      <c r="E717" s="368"/>
      <c r="F717" s="368"/>
      <c r="G717" s="368"/>
      <c r="H717" s="362" t="s">
        <v>73</v>
      </c>
      <c r="I717" s="362" t="s">
        <v>90</v>
      </c>
      <c r="J717" s="361" t="s">
        <v>2107</v>
      </c>
      <c r="K717" s="362"/>
      <c r="L717" s="362" t="s">
        <v>186</v>
      </c>
      <c r="M717" s="362" t="s">
        <v>8</v>
      </c>
      <c r="N717" s="362" t="s">
        <v>90</v>
      </c>
      <c r="O717" s="362" t="s">
        <v>90</v>
      </c>
      <c r="P717" s="482" t="s">
        <v>1539</v>
      </c>
      <c r="Q717" s="362"/>
      <c r="R717" s="362"/>
      <c r="S717" s="362"/>
      <c r="T717" s="362"/>
      <c r="U717" s="362"/>
      <c r="V717" s="362"/>
      <c r="W717" s="362"/>
      <c r="X717" s="362"/>
      <c r="Y717" s="362"/>
      <c r="Z717" s="362"/>
      <c r="AA717" s="366"/>
      <c r="AB717" s="362"/>
      <c r="AC717" s="362" t="s">
        <v>13</v>
      </c>
      <c r="AD717" s="362" t="s">
        <v>8</v>
      </c>
      <c r="AE717" s="362" t="s">
        <v>39</v>
      </c>
      <c r="AF717" s="362" t="s">
        <v>1539</v>
      </c>
      <c r="AG717" s="362" t="b">
        <v>0</v>
      </c>
      <c r="AH717" s="362"/>
      <c r="AI717" s="362"/>
      <c r="AJ717" s="362"/>
      <c r="AK717" s="362"/>
      <c r="AL717" s="362"/>
      <c r="AM717" s="368">
        <v>45923</v>
      </c>
      <c r="AN717" s="361" t="s">
        <v>680</v>
      </c>
      <c r="AO717" s="445" t="s">
        <v>539</v>
      </c>
      <c r="AP717" s="445" t="s">
        <v>5841</v>
      </c>
      <c r="AQ717" s="445" t="s">
        <v>5841</v>
      </c>
    </row>
    <row r="718" spans="1:43" ht="14.5" hidden="1" x14ac:dyDescent="0.35">
      <c r="A718" s="362">
        <v>716</v>
      </c>
      <c r="B718" s="362" t="s">
        <v>2128</v>
      </c>
      <c r="C718" s="362" t="s">
        <v>2</v>
      </c>
      <c r="D718" s="368">
        <v>45636</v>
      </c>
      <c r="E718" s="368"/>
      <c r="F718" s="368"/>
      <c r="G718" s="368"/>
      <c r="H718" s="362" t="s">
        <v>62</v>
      </c>
      <c r="I718" s="362" t="s">
        <v>2064</v>
      </c>
      <c r="J718" s="361" t="s">
        <v>2129</v>
      </c>
      <c r="K718" s="362"/>
      <c r="L718" s="362" t="s">
        <v>186</v>
      </c>
      <c r="M718" s="362" t="s">
        <v>8</v>
      </c>
      <c r="N718" s="362" t="s">
        <v>90</v>
      </c>
      <c r="O718" s="362" t="s">
        <v>90</v>
      </c>
      <c r="P718" s="487" t="s">
        <v>6558</v>
      </c>
      <c r="Q718" s="362"/>
      <c r="R718" s="362"/>
      <c r="S718" s="362"/>
      <c r="T718" s="362"/>
      <c r="U718" s="362"/>
      <c r="V718" s="362"/>
      <c r="W718" s="362"/>
      <c r="X718" s="362" t="s">
        <v>6485</v>
      </c>
      <c r="Y718" s="362"/>
      <c r="Z718" s="362"/>
      <c r="AA718" s="366"/>
      <c r="AB718" s="362"/>
      <c r="AC718" s="362" t="s">
        <v>19</v>
      </c>
      <c r="AD718" s="362" t="s">
        <v>40</v>
      </c>
      <c r="AE718" s="362"/>
      <c r="AF718" s="362"/>
      <c r="AG718" s="362"/>
      <c r="AH718" s="362"/>
      <c r="AI718" s="361" t="s">
        <v>6569</v>
      </c>
      <c r="AJ718" s="362"/>
      <c r="AK718" s="362"/>
      <c r="AL718" s="362"/>
      <c r="AM718" s="362"/>
      <c r="AN718" s="361"/>
      <c r="AO718" s="445" t="s">
        <v>5839</v>
      </c>
      <c r="AP718" s="445" t="s">
        <v>5839</v>
      </c>
      <c r="AQ718" s="445" t="s">
        <v>5839</v>
      </c>
    </row>
    <row r="719" spans="1:43" ht="43.5" hidden="1" x14ac:dyDescent="0.35">
      <c r="A719" s="362">
        <v>717</v>
      </c>
      <c r="B719" s="362" t="s">
        <v>2130</v>
      </c>
      <c r="C719" s="362" t="s">
        <v>2</v>
      </c>
      <c r="D719" s="368">
        <v>45636</v>
      </c>
      <c r="E719" s="368"/>
      <c r="F719" s="368"/>
      <c r="G719" s="368"/>
      <c r="H719" s="362" t="s">
        <v>62</v>
      </c>
      <c r="I719" s="362" t="s">
        <v>2064</v>
      </c>
      <c r="J719" s="361" t="s">
        <v>2131</v>
      </c>
      <c r="K719" s="362"/>
      <c r="L719" s="362" t="s">
        <v>186</v>
      </c>
      <c r="M719" s="362" t="s">
        <v>9</v>
      </c>
      <c r="N719" s="362" t="s">
        <v>90</v>
      </c>
      <c r="O719" s="362" t="s">
        <v>90</v>
      </c>
      <c r="P719" s="487" t="s">
        <v>6558</v>
      </c>
      <c r="Q719" s="362"/>
      <c r="R719" s="362"/>
      <c r="S719" s="362"/>
      <c r="T719" s="362"/>
      <c r="U719" s="362"/>
      <c r="V719" s="362"/>
      <c r="W719" s="362"/>
      <c r="X719" s="362" t="s">
        <v>6485</v>
      </c>
      <c r="Y719" s="362"/>
      <c r="Z719" s="362"/>
      <c r="AA719" s="366"/>
      <c r="AB719" s="362"/>
      <c r="AC719" s="362" t="s">
        <v>19</v>
      </c>
      <c r="AD719" s="362" t="s">
        <v>40</v>
      </c>
      <c r="AE719" s="362"/>
      <c r="AF719" s="362"/>
      <c r="AG719" s="362"/>
      <c r="AH719" s="362"/>
      <c r="AI719" s="361" t="s">
        <v>6569</v>
      </c>
      <c r="AJ719" s="362"/>
      <c r="AK719" s="362"/>
      <c r="AL719" s="362"/>
      <c r="AM719" s="362"/>
      <c r="AN719" s="361"/>
      <c r="AO719" s="445" t="s">
        <v>9</v>
      </c>
      <c r="AP719" s="445" t="s">
        <v>9</v>
      </c>
      <c r="AQ719" s="445" t="s">
        <v>9</v>
      </c>
    </row>
    <row r="720" spans="1:43" ht="43.5" hidden="1" x14ac:dyDescent="0.35">
      <c r="A720" s="362">
        <v>718</v>
      </c>
      <c r="B720" s="362" t="s">
        <v>2132</v>
      </c>
      <c r="C720" s="362" t="s">
        <v>2</v>
      </c>
      <c r="D720" s="368">
        <v>45139</v>
      </c>
      <c r="E720" s="368"/>
      <c r="F720" s="368"/>
      <c r="G720" s="368"/>
      <c r="H720" s="362" t="s">
        <v>77</v>
      </c>
      <c r="I720" s="362" t="s">
        <v>1546</v>
      </c>
      <c r="J720" s="361" t="s">
        <v>2133</v>
      </c>
      <c r="K720" s="362"/>
      <c r="L720" s="362" t="s">
        <v>186</v>
      </c>
      <c r="M720" s="362" t="s">
        <v>1548</v>
      </c>
      <c r="N720" s="362" t="s">
        <v>90</v>
      </c>
      <c r="O720" s="362" t="s">
        <v>90</v>
      </c>
      <c r="P720" s="482" t="s">
        <v>1678</v>
      </c>
      <c r="Q720" s="362"/>
      <c r="R720" s="362"/>
      <c r="S720" s="362"/>
      <c r="T720" s="362"/>
      <c r="U720" s="362"/>
      <c r="V720" s="362"/>
      <c r="W720" s="362"/>
      <c r="X720" s="362"/>
      <c r="Y720" s="362"/>
      <c r="Z720" s="362"/>
      <c r="AA720" s="366"/>
      <c r="AB720" s="362"/>
      <c r="AC720" s="362" t="s">
        <v>21</v>
      </c>
      <c r="AD720" s="362" t="s">
        <v>8</v>
      </c>
      <c r="AE720" s="362"/>
      <c r="AF720" s="362"/>
      <c r="AG720" s="362"/>
      <c r="AH720" s="362"/>
      <c r="AI720" s="362"/>
      <c r="AJ720" s="362"/>
      <c r="AK720" s="362"/>
      <c r="AL720" s="362"/>
      <c r="AM720" s="368">
        <v>45924</v>
      </c>
      <c r="AN720" s="361" t="s">
        <v>1679</v>
      </c>
      <c r="AO720" s="445" t="s">
        <v>539</v>
      </c>
      <c r="AP720" s="445" t="s">
        <v>5841</v>
      </c>
      <c r="AQ720" s="445" t="s">
        <v>5840</v>
      </c>
    </row>
    <row r="721" spans="1:44" ht="14.5" hidden="1" x14ac:dyDescent="0.35">
      <c r="A721" s="362">
        <v>719</v>
      </c>
      <c r="B721" s="362" t="s">
        <v>2134</v>
      </c>
      <c r="C721" s="362" t="s">
        <v>2</v>
      </c>
      <c r="D721" s="368">
        <v>45636</v>
      </c>
      <c r="E721" s="368"/>
      <c r="F721" s="368"/>
      <c r="G721" s="368"/>
      <c r="H721" s="362" t="s">
        <v>73</v>
      </c>
      <c r="I721" s="362" t="s">
        <v>90</v>
      </c>
      <c r="J721" s="361" t="s">
        <v>2135</v>
      </c>
      <c r="K721" s="362"/>
      <c r="L721" s="362" t="s">
        <v>186</v>
      </c>
      <c r="M721" s="362" t="s">
        <v>8</v>
      </c>
      <c r="N721" s="362" t="s">
        <v>90</v>
      </c>
      <c r="O721" s="362" t="s">
        <v>90</v>
      </c>
      <c r="P721" s="482" t="s">
        <v>1539</v>
      </c>
      <c r="Q721" s="362"/>
      <c r="R721" s="362"/>
      <c r="S721" s="362"/>
      <c r="T721" s="362"/>
      <c r="U721" s="362"/>
      <c r="V721" s="362"/>
      <c r="W721" s="362"/>
      <c r="X721" s="362"/>
      <c r="Y721" s="362"/>
      <c r="Z721" s="362"/>
      <c r="AA721" s="366"/>
      <c r="AB721" s="362"/>
      <c r="AC721" s="362" t="s">
        <v>13</v>
      </c>
      <c r="AD721" s="362" t="s">
        <v>8</v>
      </c>
      <c r="AE721" s="362" t="s">
        <v>39</v>
      </c>
      <c r="AF721" s="362" t="s">
        <v>1539</v>
      </c>
      <c r="AG721" s="362" t="b">
        <v>0</v>
      </c>
      <c r="AH721" s="362"/>
      <c r="AI721" s="362"/>
      <c r="AJ721" s="362"/>
      <c r="AK721" s="362"/>
      <c r="AL721" s="362"/>
      <c r="AM721" s="368">
        <v>45923</v>
      </c>
      <c r="AN721" s="361" t="s">
        <v>680</v>
      </c>
      <c r="AO721" s="445" t="s">
        <v>539</v>
      </c>
      <c r="AP721" s="445" t="s">
        <v>5841</v>
      </c>
      <c r="AQ721" s="445" t="s">
        <v>5841</v>
      </c>
    </row>
    <row r="722" spans="1:44" ht="72.5" hidden="1" x14ac:dyDescent="0.35">
      <c r="A722" s="362">
        <v>720</v>
      </c>
      <c r="B722" s="362" t="s">
        <v>2136</v>
      </c>
      <c r="C722" s="362" t="s">
        <v>2</v>
      </c>
      <c r="D722" s="368">
        <v>45636</v>
      </c>
      <c r="E722" s="368"/>
      <c r="F722" s="368"/>
      <c r="G722" s="368"/>
      <c r="H722" s="362" t="s">
        <v>62</v>
      </c>
      <c r="I722" s="362" t="s">
        <v>2064</v>
      </c>
      <c r="J722" s="361" t="s">
        <v>2137</v>
      </c>
      <c r="K722" s="362"/>
      <c r="L722" s="362" t="s">
        <v>186</v>
      </c>
      <c r="M722" s="362" t="s">
        <v>8</v>
      </c>
      <c r="N722" s="362" t="s">
        <v>90</v>
      </c>
      <c r="O722" s="362" t="s">
        <v>90</v>
      </c>
      <c r="P722" s="487" t="s">
        <v>6570</v>
      </c>
      <c r="Q722" s="362"/>
      <c r="R722" s="362"/>
      <c r="S722" s="362"/>
      <c r="T722" s="362"/>
      <c r="U722" s="362"/>
      <c r="V722" s="362"/>
      <c r="W722" s="362"/>
      <c r="X722" s="362" t="s">
        <v>6563</v>
      </c>
      <c r="Y722" s="362"/>
      <c r="Z722" s="362"/>
      <c r="AA722" s="366"/>
      <c r="AB722" s="362"/>
      <c r="AC722" s="362" t="s">
        <v>19</v>
      </c>
      <c r="AD722" s="362" t="s">
        <v>40</v>
      </c>
      <c r="AE722" s="362"/>
      <c r="AF722" s="362"/>
      <c r="AG722" s="362"/>
      <c r="AH722" s="362"/>
      <c r="AI722" s="588" t="s">
        <v>6571</v>
      </c>
      <c r="AJ722" s="362"/>
      <c r="AK722" s="362"/>
      <c r="AL722" s="569"/>
      <c r="AM722" s="362"/>
      <c r="AN722" s="361"/>
      <c r="AO722" s="445" t="s">
        <v>5839</v>
      </c>
      <c r="AP722" s="445" t="s">
        <v>5839</v>
      </c>
      <c r="AQ722" s="445" t="s">
        <v>5839</v>
      </c>
    </row>
    <row r="723" spans="1:44" s="584" customFormat="1" ht="43.5" hidden="1" x14ac:dyDescent="0.35">
      <c r="A723" s="580">
        <v>721</v>
      </c>
      <c r="B723" s="580" t="s">
        <v>2138</v>
      </c>
      <c r="C723" s="580" t="s">
        <v>2</v>
      </c>
      <c r="D723" s="368">
        <v>45636</v>
      </c>
      <c r="E723" s="368"/>
      <c r="F723" s="368"/>
      <c r="G723" s="368"/>
      <c r="H723" s="580" t="s">
        <v>62</v>
      </c>
      <c r="I723" s="580" t="s">
        <v>2064</v>
      </c>
      <c r="J723" s="581" t="s">
        <v>2139</v>
      </c>
      <c r="K723" s="362"/>
      <c r="L723" s="362" t="s">
        <v>186</v>
      </c>
      <c r="M723" s="362" t="s">
        <v>8</v>
      </c>
      <c r="N723" s="362" t="s">
        <v>90</v>
      </c>
      <c r="O723" s="362" t="s">
        <v>90</v>
      </c>
      <c r="P723" s="582" t="s">
        <v>6558</v>
      </c>
      <c r="Q723" s="362"/>
      <c r="R723" s="362"/>
      <c r="S723" s="362"/>
      <c r="T723" s="362"/>
      <c r="U723" s="362"/>
      <c r="V723" s="362"/>
      <c r="W723" s="362"/>
      <c r="X723" s="580" t="s">
        <v>51</v>
      </c>
      <c r="Y723" s="580"/>
      <c r="Z723" s="580"/>
      <c r="AA723" s="366"/>
      <c r="AB723" s="362"/>
      <c r="AC723" s="362" t="s">
        <v>19</v>
      </c>
      <c r="AD723" s="362" t="s">
        <v>40</v>
      </c>
      <c r="AE723" s="362"/>
      <c r="AF723" s="362"/>
      <c r="AG723" s="362"/>
      <c r="AH723" s="362"/>
      <c r="AI723" s="581" t="s">
        <v>6572</v>
      </c>
      <c r="AJ723" s="580" t="s">
        <v>6233</v>
      </c>
      <c r="AK723" s="580"/>
      <c r="AL723" s="580" t="s">
        <v>6573</v>
      </c>
      <c r="AM723" s="362"/>
      <c r="AN723" s="361"/>
      <c r="AO723" s="445" t="s">
        <v>5839</v>
      </c>
      <c r="AP723" s="445" t="s">
        <v>5839</v>
      </c>
      <c r="AQ723" s="445" t="s">
        <v>5839</v>
      </c>
      <c r="AR723" s="445"/>
    </row>
    <row r="724" spans="1:44" ht="58" hidden="1" x14ac:dyDescent="0.35">
      <c r="A724" s="362">
        <v>722</v>
      </c>
      <c r="B724" s="362" t="s">
        <v>2140</v>
      </c>
      <c r="C724" s="362" t="s">
        <v>2</v>
      </c>
      <c r="D724" s="368">
        <v>45636</v>
      </c>
      <c r="E724" s="368"/>
      <c r="F724" s="368"/>
      <c r="G724" s="368"/>
      <c r="H724" s="362" t="s">
        <v>79</v>
      </c>
      <c r="I724" s="362" t="s">
        <v>90</v>
      </c>
      <c r="J724" s="361" t="s">
        <v>2141</v>
      </c>
      <c r="K724" s="362"/>
      <c r="L724" s="362" t="s">
        <v>1689</v>
      </c>
      <c r="M724" s="362" t="s">
        <v>9</v>
      </c>
      <c r="N724" s="362" t="s">
        <v>90</v>
      </c>
      <c r="O724" s="362" t="s">
        <v>90</v>
      </c>
      <c r="P724" s="482" t="s">
        <v>6574</v>
      </c>
      <c r="Q724" s="362"/>
      <c r="R724" s="362"/>
      <c r="S724" s="362"/>
      <c r="T724" s="362"/>
      <c r="U724" s="362"/>
      <c r="V724" s="362"/>
      <c r="W724" s="362"/>
      <c r="X724" s="362"/>
      <c r="Y724" s="362"/>
      <c r="Z724" s="362"/>
      <c r="AA724" s="366"/>
      <c r="AB724" s="362"/>
      <c r="AC724" s="362" t="s">
        <v>34</v>
      </c>
      <c r="AD724" s="362" t="s">
        <v>40</v>
      </c>
      <c r="AE724" s="362" t="s">
        <v>101</v>
      </c>
      <c r="AF724" s="362" t="s">
        <v>6574</v>
      </c>
      <c r="AG724" s="362" t="b">
        <v>0</v>
      </c>
      <c r="AH724" s="362"/>
      <c r="AI724" s="362"/>
      <c r="AJ724" s="362"/>
      <c r="AK724" s="362"/>
      <c r="AL724" s="362"/>
      <c r="AM724" s="362"/>
      <c r="AN724" s="361"/>
      <c r="AO724" s="445" t="s">
        <v>9</v>
      </c>
      <c r="AP724" s="445" t="s">
        <v>9</v>
      </c>
      <c r="AQ724" s="445" t="s">
        <v>9</v>
      </c>
    </row>
    <row r="725" spans="1:44" ht="43.5" hidden="1" x14ac:dyDescent="0.35">
      <c r="A725" s="362">
        <v>723</v>
      </c>
      <c r="B725" s="362" t="s">
        <v>2142</v>
      </c>
      <c r="C725" s="362" t="s">
        <v>2</v>
      </c>
      <c r="D725" s="368">
        <v>45636</v>
      </c>
      <c r="E725" s="368"/>
      <c r="F725" s="368"/>
      <c r="G725" s="368"/>
      <c r="H725" s="362" t="s">
        <v>73</v>
      </c>
      <c r="I725" s="362" t="s">
        <v>90</v>
      </c>
      <c r="J725" s="361" t="s">
        <v>2143</v>
      </c>
      <c r="K725" s="362"/>
      <c r="L725" s="362" t="s">
        <v>186</v>
      </c>
      <c r="M725" s="362" t="s">
        <v>8</v>
      </c>
      <c r="N725" s="362" t="s">
        <v>90</v>
      </c>
      <c r="O725" s="362" t="s">
        <v>90</v>
      </c>
      <c r="P725" s="482" t="s">
        <v>1539</v>
      </c>
      <c r="Q725" s="362"/>
      <c r="R725" s="362"/>
      <c r="S725" s="362"/>
      <c r="T725" s="362"/>
      <c r="U725" s="362"/>
      <c r="V725" s="362"/>
      <c r="W725" s="362"/>
      <c r="X725" s="362"/>
      <c r="Y725" s="362"/>
      <c r="Z725" s="362"/>
      <c r="AA725" s="366"/>
      <c r="AB725" s="362"/>
      <c r="AC725" s="362" t="s">
        <v>13</v>
      </c>
      <c r="AD725" s="362" t="s">
        <v>8</v>
      </c>
      <c r="AE725" s="362" t="s">
        <v>39</v>
      </c>
      <c r="AF725" s="362" t="s">
        <v>1539</v>
      </c>
      <c r="AG725" s="362" t="b">
        <v>0</v>
      </c>
      <c r="AH725" s="362"/>
      <c r="AI725" s="362"/>
      <c r="AJ725" s="362"/>
      <c r="AK725" s="362"/>
      <c r="AL725" s="362"/>
      <c r="AM725" s="368">
        <v>45923</v>
      </c>
      <c r="AN725" s="361" t="s">
        <v>680</v>
      </c>
      <c r="AO725" s="445" t="s">
        <v>539</v>
      </c>
      <c r="AP725" s="445" t="s">
        <v>5841</v>
      </c>
      <c r="AQ725" s="445" t="s">
        <v>5841</v>
      </c>
    </row>
    <row r="726" spans="1:44" ht="58" hidden="1" x14ac:dyDescent="0.35">
      <c r="A726" s="362">
        <v>724</v>
      </c>
      <c r="B726" s="362" t="s">
        <v>2144</v>
      </c>
      <c r="C726" s="362" t="s">
        <v>2</v>
      </c>
      <c r="D726" s="368">
        <v>45636</v>
      </c>
      <c r="E726" s="368"/>
      <c r="F726" s="368"/>
      <c r="G726" s="368"/>
      <c r="H726" s="362" t="s">
        <v>79</v>
      </c>
      <c r="I726" s="362" t="s">
        <v>1955</v>
      </c>
      <c r="J726" s="361" t="s">
        <v>2145</v>
      </c>
      <c r="K726" s="362"/>
      <c r="L726" s="362" t="s">
        <v>1689</v>
      </c>
      <c r="M726" s="362" t="s">
        <v>9</v>
      </c>
      <c r="N726" s="362" t="s">
        <v>90</v>
      </c>
      <c r="O726" s="362" t="s">
        <v>90</v>
      </c>
      <c r="P726" s="482" t="s">
        <v>6574</v>
      </c>
      <c r="Q726" s="362"/>
      <c r="R726" s="362"/>
      <c r="S726" s="362"/>
      <c r="T726" s="362"/>
      <c r="U726" s="362"/>
      <c r="V726" s="362"/>
      <c r="W726" s="362"/>
      <c r="X726" s="362"/>
      <c r="Y726" s="362"/>
      <c r="Z726" s="362"/>
      <c r="AA726" s="366"/>
      <c r="AB726" s="362"/>
      <c r="AC726" s="362" t="s">
        <v>34</v>
      </c>
      <c r="AD726" s="362" t="s">
        <v>40</v>
      </c>
      <c r="AE726" s="362" t="s">
        <v>40</v>
      </c>
      <c r="AF726" s="362" t="s">
        <v>6574</v>
      </c>
      <c r="AG726" s="362" t="b">
        <v>1</v>
      </c>
      <c r="AH726" s="362"/>
      <c r="AI726" s="362"/>
      <c r="AJ726" s="362"/>
      <c r="AK726" s="362"/>
      <c r="AL726" s="362"/>
      <c r="AM726" s="362"/>
      <c r="AN726" s="361"/>
      <c r="AO726" s="445" t="s">
        <v>9</v>
      </c>
      <c r="AP726" s="445" t="s">
        <v>9</v>
      </c>
      <c r="AQ726" s="445" t="s">
        <v>9</v>
      </c>
    </row>
    <row r="727" spans="1:44" ht="43.5" hidden="1" x14ac:dyDescent="0.35">
      <c r="A727" s="362">
        <v>725</v>
      </c>
      <c r="B727" s="362" t="s">
        <v>2146</v>
      </c>
      <c r="C727" s="362" t="s">
        <v>2</v>
      </c>
      <c r="D727" s="368">
        <v>45636</v>
      </c>
      <c r="E727" s="368"/>
      <c r="F727" s="368"/>
      <c r="G727" s="368"/>
      <c r="H727" s="362" t="s">
        <v>79</v>
      </c>
      <c r="I727" s="362" t="s">
        <v>90</v>
      </c>
      <c r="J727" s="361" t="s">
        <v>2147</v>
      </c>
      <c r="K727" s="362"/>
      <c r="L727" s="362" t="s">
        <v>186</v>
      </c>
      <c r="M727" s="362" t="s">
        <v>9</v>
      </c>
      <c r="N727" s="362" t="s">
        <v>90</v>
      </c>
      <c r="O727" s="362" t="s">
        <v>90</v>
      </c>
      <c r="P727" s="482" t="s">
        <v>6568</v>
      </c>
      <c r="Q727" s="362"/>
      <c r="R727" s="362"/>
      <c r="S727" s="362"/>
      <c r="T727" s="362"/>
      <c r="U727" s="362"/>
      <c r="V727" s="362"/>
      <c r="W727" s="362"/>
      <c r="X727" s="362"/>
      <c r="Y727" s="362"/>
      <c r="Z727" s="362"/>
      <c r="AA727" s="366"/>
      <c r="AB727" s="362"/>
      <c r="AC727" s="362" t="s">
        <v>34</v>
      </c>
      <c r="AD727" s="362" t="s">
        <v>40</v>
      </c>
      <c r="AE727" s="362" t="s">
        <v>101</v>
      </c>
      <c r="AF727" s="362" t="s">
        <v>6568</v>
      </c>
      <c r="AG727" s="362" t="b">
        <v>0</v>
      </c>
      <c r="AH727" s="362"/>
      <c r="AI727" s="362"/>
      <c r="AJ727" s="362"/>
      <c r="AK727" s="362"/>
      <c r="AL727" s="362"/>
      <c r="AM727" s="362"/>
      <c r="AN727" s="361"/>
      <c r="AO727" s="445" t="s">
        <v>9</v>
      </c>
      <c r="AP727" s="445" t="s">
        <v>9</v>
      </c>
      <c r="AQ727" s="445" t="s">
        <v>9</v>
      </c>
    </row>
    <row r="728" spans="1:44" ht="29" hidden="1" x14ac:dyDescent="0.35">
      <c r="A728" s="362">
        <v>726</v>
      </c>
      <c r="B728" s="362" t="s">
        <v>2148</v>
      </c>
      <c r="C728" s="362" t="s">
        <v>2</v>
      </c>
      <c r="D728" s="368">
        <v>45636</v>
      </c>
      <c r="E728" s="368"/>
      <c r="F728" s="368"/>
      <c r="G728" s="368"/>
      <c r="H728" s="362" t="s">
        <v>65</v>
      </c>
      <c r="I728" s="362" t="s">
        <v>90</v>
      </c>
      <c r="J728" s="361" t="s">
        <v>2149</v>
      </c>
      <c r="K728" s="362"/>
      <c r="L728" s="362" t="s">
        <v>186</v>
      </c>
      <c r="M728" s="362" t="s">
        <v>9</v>
      </c>
      <c r="N728" s="362" t="s">
        <v>90</v>
      </c>
      <c r="O728" s="362" t="s">
        <v>90</v>
      </c>
      <c r="P728" s="482" t="s">
        <v>90</v>
      </c>
      <c r="Q728" s="362"/>
      <c r="R728" s="362"/>
      <c r="S728" s="362"/>
      <c r="T728" s="362"/>
      <c r="U728" s="362"/>
      <c r="V728" s="362"/>
      <c r="W728" s="362"/>
      <c r="X728" s="362"/>
      <c r="Y728" s="362"/>
      <c r="Z728" s="362"/>
      <c r="AA728" s="366"/>
      <c r="AB728" s="362"/>
      <c r="AC728" s="362" t="s">
        <v>19</v>
      </c>
      <c r="AD728" s="362" t="s">
        <v>40</v>
      </c>
      <c r="AE728" s="362"/>
      <c r="AF728" s="362"/>
      <c r="AG728" s="362"/>
      <c r="AH728" s="362"/>
      <c r="AI728" s="362"/>
      <c r="AJ728" s="362"/>
      <c r="AK728" s="362"/>
      <c r="AL728" s="362"/>
      <c r="AM728" s="362"/>
      <c r="AN728" s="361"/>
      <c r="AO728" s="445" t="s">
        <v>9</v>
      </c>
      <c r="AP728" s="445" t="s">
        <v>9</v>
      </c>
      <c r="AQ728" s="445" t="s">
        <v>9</v>
      </c>
    </row>
    <row r="729" spans="1:44" ht="29" hidden="1" x14ac:dyDescent="0.35">
      <c r="A729" s="362">
        <v>727</v>
      </c>
      <c r="B729" s="362" t="s">
        <v>2150</v>
      </c>
      <c r="C729" s="362" t="s">
        <v>2</v>
      </c>
      <c r="D729" s="368">
        <v>45636</v>
      </c>
      <c r="E729" s="368"/>
      <c r="F729" s="368"/>
      <c r="G729" s="368"/>
      <c r="H729" s="362" t="s">
        <v>73</v>
      </c>
      <c r="I729" s="362" t="s">
        <v>90</v>
      </c>
      <c r="J729" s="361" t="s">
        <v>2151</v>
      </c>
      <c r="K729" s="362"/>
      <c r="L729" s="362" t="s">
        <v>186</v>
      </c>
      <c r="M729" s="362" t="s">
        <v>8</v>
      </c>
      <c r="N729" s="362" t="s">
        <v>90</v>
      </c>
      <c r="O729" s="362" t="s">
        <v>90</v>
      </c>
      <c r="P729" s="482" t="s">
        <v>1743</v>
      </c>
      <c r="Q729" s="362"/>
      <c r="R729" s="362"/>
      <c r="S729" s="362"/>
      <c r="T729" s="362"/>
      <c r="U729" s="362"/>
      <c r="V729" s="362"/>
      <c r="W729" s="362"/>
      <c r="X729" s="362"/>
      <c r="Y729" s="362"/>
      <c r="Z729" s="362"/>
      <c r="AA729" s="366"/>
      <c r="AB729" s="362"/>
      <c r="AC729" s="362" t="s">
        <v>13</v>
      </c>
      <c r="AD729" s="362" t="s">
        <v>8</v>
      </c>
      <c r="AE729" s="362" t="s">
        <v>39</v>
      </c>
      <c r="AF729" s="362" t="s">
        <v>1743</v>
      </c>
      <c r="AG729" s="362" t="b">
        <v>0</v>
      </c>
      <c r="AH729" s="362"/>
      <c r="AI729" s="362"/>
      <c r="AJ729" s="362"/>
      <c r="AK729" s="362"/>
      <c r="AL729" s="362"/>
      <c r="AM729" s="362"/>
      <c r="AN729" s="361" t="s">
        <v>1158</v>
      </c>
      <c r="AO729" s="445" t="s">
        <v>539</v>
      </c>
      <c r="AP729" s="445" t="s">
        <v>5841</v>
      </c>
      <c r="AQ729" s="445" t="s">
        <v>5841</v>
      </c>
    </row>
    <row r="730" spans="1:44" ht="29" hidden="1" x14ac:dyDescent="0.35">
      <c r="A730" s="362">
        <v>728</v>
      </c>
      <c r="B730" s="362" t="s">
        <v>2152</v>
      </c>
      <c r="C730" s="362" t="s">
        <v>2</v>
      </c>
      <c r="D730" s="368">
        <v>45636</v>
      </c>
      <c r="E730" s="368"/>
      <c r="F730" s="362" t="s">
        <v>63</v>
      </c>
      <c r="G730" s="362" t="s">
        <v>63</v>
      </c>
      <c r="H730" s="362" t="s">
        <v>63</v>
      </c>
      <c r="I730" s="362" t="s">
        <v>32</v>
      </c>
      <c r="J730" s="361" t="s">
        <v>2153</v>
      </c>
      <c r="K730" s="362"/>
      <c r="L730" s="362" t="s">
        <v>186</v>
      </c>
      <c r="M730" s="362" t="s">
        <v>8</v>
      </c>
      <c r="N730" s="362" t="s">
        <v>90</v>
      </c>
      <c r="O730" s="362" t="s">
        <v>90</v>
      </c>
      <c r="P730" s="482"/>
      <c r="Q730" s="362"/>
      <c r="R730" s="362"/>
      <c r="S730" s="362"/>
      <c r="T730" s="362"/>
      <c r="U730" s="362"/>
      <c r="V730" s="362"/>
      <c r="W730" s="362"/>
      <c r="X730" s="362"/>
      <c r="Y730" s="362"/>
      <c r="Z730" s="362"/>
      <c r="AA730" s="366"/>
      <c r="AB730" s="362"/>
      <c r="AC730" s="362" t="s">
        <v>19</v>
      </c>
      <c r="AD730" s="362" t="s">
        <v>8</v>
      </c>
      <c r="AE730" s="362">
        <v>0</v>
      </c>
      <c r="AF730" s="362" t="s">
        <v>6171</v>
      </c>
      <c r="AG730" s="362" t="b">
        <v>1</v>
      </c>
      <c r="AH730" s="362"/>
      <c r="AI730" s="362"/>
      <c r="AJ730" s="362"/>
      <c r="AK730" s="362"/>
      <c r="AL730" s="362"/>
      <c r="AM730" s="368">
        <v>45979</v>
      </c>
      <c r="AN730" s="361" t="s">
        <v>6189</v>
      </c>
      <c r="AO730" s="445" t="s">
        <v>6190</v>
      </c>
      <c r="AP730" s="445" t="s">
        <v>6190</v>
      </c>
      <c r="AQ730" s="445" t="s">
        <v>5839</v>
      </c>
    </row>
    <row r="731" spans="1:44" ht="43.5" hidden="1" x14ac:dyDescent="0.35">
      <c r="A731" s="362">
        <v>729</v>
      </c>
      <c r="B731" s="362" t="s">
        <v>2154</v>
      </c>
      <c r="C731" s="362" t="s">
        <v>2</v>
      </c>
      <c r="D731" s="368">
        <v>45139</v>
      </c>
      <c r="E731" s="368"/>
      <c r="F731" s="368"/>
      <c r="G731" s="368"/>
      <c r="H731" s="362" t="s">
        <v>77</v>
      </c>
      <c r="I731" s="362" t="s">
        <v>1546</v>
      </c>
      <c r="J731" s="361" t="s">
        <v>2155</v>
      </c>
      <c r="K731" s="362"/>
      <c r="L731" s="362" t="s">
        <v>186</v>
      </c>
      <c r="M731" s="362" t="s">
        <v>1548</v>
      </c>
      <c r="N731" s="362" t="s">
        <v>90</v>
      </c>
      <c r="O731" s="362" t="s">
        <v>90</v>
      </c>
      <c r="P731" s="482" t="s">
        <v>1678</v>
      </c>
      <c r="Q731" s="362"/>
      <c r="R731" s="362"/>
      <c r="S731" s="362"/>
      <c r="T731" s="362"/>
      <c r="U731" s="362"/>
      <c r="V731" s="362"/>
      <c r="W731" s="362"/>
      <c r="X731" s="362"/>
      <c r="Y731" s="362"/>
      <c r="Z731" s="362"/>
      <c r="AA731" s="366"/>
      <c r="AB731" s="362"/>
      <c r="AC731" s="362" t="s">
        <v>21</v>
      </c>
      <c r="AD731" s="362" t="s">
        <v>8</v>
      </c>
      <c r="AE731" s="362"/>
      <c r="AF731" s="362"/>
      <c r="AG731" s="362"/>
      <c r="AH731" s="362"/>
      <c r="AI731" s="362"/>
      <c r="AJ731" s="362"/>
      <c r="AK731" s="362"/>
      <c r="AL731" s="362"/>
      <c r="AM731" s="368">
        <v>45924</v>
      </c>
      <c r="AN731" s="361" t="s">
        <v>1679</v>
      </c>
      <c r="AO731" s="445" t="s">
        <v>539</v>
      </c>
      <c r="AP731" s="445" t="s">
        <v>5841</v>
      </c>
      <c r="AQ731" s="445" t="s">
        <v>5840</v>
      </c>
    </row>
    <row r="732" spans="1:44" ht="29" hidden="1" x14ac:dyDescent="0.35">
      <c r="A732" s="362">
        <v>730</v>
      </c>
      <c r="B732" s="362" t="s">
        <v>2156</v>
      </c>
      <c r="C732" s="362" t="s">
        <v>2</v>
      </c>
      <c r="D732" s="368">
        <v>45636</v>
      </c>
      <c r="E732" s="368"/>
      <c r="F732" s="362" t="s">
        <v>63</v>
      </c>
      <c r="G732" s="362" t="s">
        <v>63</v>
      </c>
      <c r="H732" s="362" t="s">
        <v>63</v>
      </c>
      <c r="I732" s="362" t="s">
        <v>32</v>
      </c>
      <c r="J732" s="361" t="s">
        <v>2157</v>
      </c>
      <c r="K732" s="362"/>
      <c r="L732" s="362" t="s">
        <v>186</v>
      </c>
      <c r="M732" s="362" t="s">
        <v>8</v>
      </c>
      <c r="N732" s="362" t="s">
        <v>90</v>
      </c>
      <c r="O732" s="362" t="s">
        <v>90</v>
      </c>
      <c r="P732" s="482"/>
      <c r="Q732" s="362"/>
      <c r="R732" s="362"/>
      <c r="S732" s="362"/>
      <c r="T732" s="362"/>
      <c r="U732" s="362"/>
      <c r="V732" s="362"/>
      <c r="W732" s="362"/>
      <c r="X732" s="362"/>
      <c r="Y732" s="362"/>
      <c r="Z732" s="362"/>
      <c r="AA732" s="366"/>
      <c r="AB732" s="362"/>
      <c r="AC732" s="362" t="s">
        <v>19</v>
      </c>
      <c r="AD732" s="362" t="s">
        <v>40</v>
      </c>
      <c r="AE732" s="362">
        <v>0</v>
      </c>
      <c r="AF732" s="362" t="s">
        <v>6534</v>
      </c>
      <c r="AG732" s="362" t="b">
        <v>1</v>
      </c>
      <c r="AH732" s="362"/>
      <c r="AI732" s="362"/>
      <c r="AJ732" s="362"/>
      <c r="AK732" s="362"/>
      <c r="AL732" s="362"/>
      <c r="AM732" s="362"/>
      <c r="AN732" s="361"/>
      <c r="AO732" s="445" t="s">
        <v>5839</v>
      </c>
      <c r="AP732" s="445" t="s">
        <v>5839</v>
      </c>
      <c r="AQ732" s="445" t="s">
        <v>5839</v>
      </c>
    </row>
    <row r="733" spans="1:44" ht="58" hidden="1" x14ac:dyDescent="0.35">
      <c r="A733" s="362">
        <v>731</v>
      </c>
      <c r="B733" s="362" t="s">
        <v>2158</v>
      </c>
      <c r="C733" s="362" t="s">
        <v>2</v>
      </c>
      <c r="D733" s="368">
        <v>45636</v>
      </c>
      <c r="E733" s="368"/>
      <c r="F733" s="368"/>
      <c r="G733" s="368"/>
      <c r="H733" s="362" t="s">
        <v>79</v>
      </c>
      <c r="I733" s="362" t="s">
        <v>90</v>
      </c>
      <c r="J733" s="361" t="s">
        <v>2159</v>
      </c>
      <c r="K733" s="362"/>
      <c r="L733" s="362" t="s">
        <v>186</v>
      </c>
      <c r="M733" s="362" t="s">
        <v>9</v>
      </c>
      <c r="N733" s="362" t="s">
        <v>90</v>
      </c>
      <c r="O733" s="362" t="s">
        <v>90</v>
      </c>
      <c r="P733" s="482" t="s">
        <v>6575</v>
      </c>
      <c r="Q733" s="362"/>
      <c r="R733" s="362"/>
      <c r="S733" s="362"/>
      <c r="T733" s="362"/>
      <c r="U733" s="362"/>
      <c r="V733" s="362"/>
      <c r="W733" s="362"/>
      <c r="X733" s="362"/>
      <c r="Y733" s="362"/>
      <c r="Z733" s="362"/>
      <c r="AA733" s="366"/>
      <c r="AB733" s="362"/>
      <c r="AC733" s="362" t="s">
        <v>34</v>
      </c>
      <c r="AD733" s="362" t="s">
        <v>40</v>
      </c>
      <c r="AE733" s="362" t="s">
        <v>39</v>
      </c>
      <c r="AF733" s="362" t="s">
        <v>6575</v>
      </c>
      <c r="AG733" s="362" t="b">
        <v>0</v>
      </c>
      <c r="AH733" s="362"/>
      <c r="AI733" s="362"/>
      <c r="AJ733" s="362"/>
      <c r="AK733" s="362"/>
      <c r="AL733" s="362"/>
      <c r="AM733" s="362"/>
      <c r="AN733" s="361"/>
      <c r="AO733" s="445" t="s">
        <v>9</v>
      </c>
      <c r="AP733" s="445" t="s">
        <v>9</v>
      </c>
      <c r="AQ733" s="445" t="s">
        <v>9</v>
      </c>
    </row>
    <row r="734" spans="1:44" ht="29" hidden="1" x14ac:dyDescent="0.35">
      <c r="A734" s="362">
        <v>732</v>
      </c>
      <c r="B734" s="362" t="s">
        <v>2160</v>
      </c>
      <c r="C734" s="362" t="s">
        <v>2</v>
      </c>
      <c r="D734" s="368">
        <v>45636</v>
      </c>
      <c r="E734" s="368"/>
      <c r="F734" s="368"/>
      <c r="G734" s="368"/>
      <c r="H734" s="362" t="s">
        <v>73</v>
      </c>
      <c r="I734" s="362" t="s">
        <v>90</v>
      </c>
      <c r="J734" s="361" t="s">
        <v>2161</v>
      </c>
      <c r="K734" s="362"/>
      <c r="L734" s="362" t="s">
        <v>1689</v>
      </c>
      <c r="M734" s="362" t="s">
        <v>9</v>
      </c>
      <c r="N734" s="362" t="s">
        <v>90</v>
      </c>
      <c r="O734" s="362" t="s">
        <v>90</v>
      </c>
      <c r="P734" s="482" t="s">
        <v>6576</v>
      </c>
      <c r="Q734" s="362"/>
      <c r="R734" s="362"/>
      <c r="S734" s="362"/>
      <c r="T734" s="362"/>
      <c r="U734" s="362"/>
      <c r="V734" s="362"/>
      <c r="W734" s="362"/>
      <c r="X734" s="362"/>
      <c r="Y734" s="362"/>
      <c r="Z734" s="362"/>
      <c r="AA734" s="366"/>
      <c r="AB734" s="362"/>
      <c r="AC734" s="362" t="s">
        <v>13</v>
      </c>
      <c r="AD734" s="362" t="s">
        <v>40</v>
      </c>
      <c r="AE734" s="362" t="s">
        <v>39</v>
      </c>
      <c r="AF734" s="362" t="s">
        <v>6576</v>
      </c>
      <c r="AG734" s="362" t="b">
        <v>0</v>
      </c>
      <c r="AH734" s="362"/>
      <c r="AI734" s="362"/>
      <c r="AJ734" s="362"/>
      <c r="AK734" s="362"/>
      <c r="AL734" s="362"/>
      <c r="AM734" s="362"/>
      <c r="AN734" s="361"/>
      <c r="AO734" s="445" t="s">
        <v>9</v>
      </c>
      <c r="AP734" s="445" t="s">
        <v>9</v>
      </c>
      <c r="AQ734" s="445" t="s">
        <v>9</v>
      </c>
    </row>
    <row r="735" spans="1:44" ht="43.5" hidden="1" x14ac:dyDescent="0.35">
      <c r="A735" s="362">
        <v>733</v>
      </c>
      <c r="B735" s="362" t="s">
        <v>2162</v>
      </c>
      <c r="C735" s="362" t="s">
        <v>2</v>
      </c>
      <c r="D735" s="368">
        <v>45636</v>
      </c>
      <c r="E735" s="368"/>
      <c r="F735" s="368"/>
      <c r="G735" s="368"/>
      <c r="H735" s="362" t="s">
        <v>79</v>
      </c>
      <c r="I735" s="362" t="s">
        <v>90</v>
      </c>
      <c r="J735" s="361" t="s">
        <v>2163</v>
      </c>
      <c r="K735" s="362"/>
      <c r="L735" s="362" t="s">
        <v>186</v>
      </c>
      <c r="M735" s="362" t="s">
        <v>8</v>
      </c>
      <c r="N735" s="362" t="s">
        <v>90</v>
      </c>
      <c r="O735" s="362" t="s">
        <v>90</v>
      </c>
      <c r="P735" s="482" t="s">
        <v>6577</v>
      </c>
      <c r="Q735" s="362"/>
      <c r="R735" s="362"/>
      <c r="S735" s="362"/>
      <c r="T735" s="362"/>
      <c r="U735" s="362"/>
      <c r="V735" s="362"/>
      <c r="W735" s="362"/>
      <c r="X735" s="362"/>
      <c r="Y735" s="362"/>
      <c r="Z735" s="362"/>
      <c r="AA735" s="366"/>
      <c r="AB735" s="362"/>
      <c r="AC735" s="362" t="s">
        <v>34</v>
      </c>
      <c r="AD735" s="362" t="s">
        <v>40</v>
      </c>
      <c r="AE735" s="362" t="s">
        <v>40</v>
      </c>
      <c r="AF735" s="362" t="s">
        <v>6577</v>
      </c>
      <c r="AG735" s="362" t="b">
        <v>1</v>
      </c>
      <c r="AH735" s="362"/>
      <c r="AI735" s="362"/>
      <c r="AJ735" s="362"/>
      <c r="AK735" s="362"/>
      <c r="AL735" s="362"/>
      <c r="AM735" s="362"/>
      <c r="AN735" s="361"/>
      <c r="AO735" s="445" t="s">
        <v>9</v>
      </c>
      <c r="AP735" s="445" t="s">
        <v>9</v>
      </c>
      <c r="AQ735" s="445" t="s">
        <v>9</v>
      </c>
    </row>
    <row r="736" spans="1:44" ht="14.5" hidden="1" x14ac:dyDescent="0.35">
      <c r="A736" s="362">
        <v>734</v>
      </c>
      <c r="B736" s="362" t="s">
        <v>2164</v>
      </c>
      <c r="C736" s="362" t="s">
        <v>2</v>
      </c>
      <c r="D736" s="368">
        <v>45636</v>
      </c>
      <c r="E736" s="368"/>
      <c r="F736" s="368"/>
      <c r="G736" s="368"/>
      <c r="H736" s="362" t="s">
        <v>79</v>
      </c>
      <c r="I736" s="362" t="s">
        <v>90</v>
      </c>
      <c r="J736" s="361" t="s">
        <v>2165</v>
      </c>
      <c r="K736" s="362"/>
      <c r="L736" s="362" t="s">
        <v>186</v>
      </c>
      <c r="M736" s="362" t="s">
        <v>8</v>
      </c>
      <c r="N736" s="362" t="s">
        <v>90</v>
      </c>
      <c r="O736" s="362" t="s">
        <v>90</v>
      </c>
      <c r="P736" s="482" t="s">
        <v>1539</v>
      </c>
      <c r="Q736" s="362"/>
      <c r="R736" s="362"/>
      <c r="S736" s="362"/>
      <c r="T736" s="362"/>
      <c r="U736" s="362"/>
      <c r="V736" s="362"/>
      <c r="W736" s="362"/>
      <c r="X736" s="362"/>
      <c r="Y736" s="362"/>
      <c r="Z736" s="362"/>
      <c r="AA736" s="366"/>
      <c r="AB736" s="362"/>
      <c r="AC736" s="362" t="s">
        <v>34</v>
      </c>
      <c r="AD736" s="362" t="s">
        <v>8</v>
      </c>
      <c r="AE736" s="362" t="s">
        <v>39</v>
      </c>
      <c r="AF736" s="362" t="s">
        <v>1539</v>
      </c>
      <c r="AG736" s="362" t="b">
        <v>0</v>
      </c>
      <c r="AH736" s="362"/>
      <c r="AI736" s="362"/>
      <c r="AJ736" s="362"/>
      <c r="AK736" s="362"/>
      <c r="AL736" s="362"/>
      <c r="AM736" s="368">
        <v>45923</v>
      </c>
      <c r="AN736" s="361" t="s">
        <v>680</v>
      </c>
      <c r="AO736" s="445" t="s">
        <v>539</v>
      </c>
      <c r="AP736" s="445" t="s">
        <v>5841</v>
      </c>
      <c r="AQ736" s="445" t="s">
        <v>5841</v>
      </c>
    </row>
    <row r="737" spans="1:43" ht="101.5" hidden="1" x14ac:dyDescent="0.35">
      <c r="A737" s="362">
        <v>735</v>
      </c>
      <c r="B737" s="362" t="s">
        <v>2166</v>
      </c>
      <c r="C737" s="362" t="s">
        <v>2</v>
      </c>
      <c r="D737" s="368">
        <v>45636</v>
      </c>
      <c r="E737" s="368"/>
      <c r="F737" s="368"/>
      <c r="G737" s="368"/>
      <c r="H737" s="362" t="s">
        <v>73</v>
      </c>
      <c r="I737" s="362" t="s">
        <v>90</v>
      </c>
      <c r="J737" s="361" t="s">
        <v>2167</v>
      </c>
      <c r="K737" s="362"/>
      <c r="L737" s="362" t="s">
        <v>186</v>
      </c>
      <c r="M737" s="362" t="s">
        <v>8</v>
      </c>
      <c r="N737" s="362" t="s">
        <v>90</v>
      </c>
      <c r="O737" s="362" t="s">
        <v>90</v>
      </c>
      <c r="P737" s="482" t="s">
        <v>1539</v>
      </c>
      <c r="Q737" s="362"/>
      <c r="R737" s="362"/>
      <c r="S737" s="362"/>
      <c r="T737" s="362"/>
      <c r="U737" s="362"/>
      <c r="V737" s="362"/>
      <c r="W737" s="362"/>
      <c r="X737" s="362"/>
      <c r="Y737" s="362"/>
      <c r="Z737" s="362"/>
      <c r="AA737" s="366"/>
      <c r="AB737" s="362"/>
      <c r="AC737" s="362" t="s">
        <v>13</v>
      </c>
      <c r="AD737" s="362" t="s">
        <v>8</v>
      </c>
      <c r="AE737" s="362" t="s">
        <v>39</v>
      </c>
      <c r="AF737" s="362" t="s">
        <v>1539</v>
      </c>
      <c r="AG737" s="362" t="b">
        <v>0</v>
      </c>
      <c r="AH737" s="362"/>
      <c r="AI737" s="362"/>
      <c r="AJ737" s="362"/>
      <c r="AK737" s="362"/>
      <c r="AL737" s="362"/>
      <c r="AM737" s="368">
        <v>45923</v>
      </c>
      <c r="AN737" s="361" t="s">
        <v>680</v>
      </c>
      <c r="AO737" s="445" t="s">
        <v>539</v>
      </c>
      <c r="AP737" s="445" t="s">
        <v>5841</v>
      </c>
      <c r="AQ737" s="445" t="s">
        <v>5841</v>
      </c>
    </row>
    <row r="738" spans="1:43" ht="87" hidden="1" x14ac:dyDescent="0.35">
      <c r="A738" s="362">
        <v>736</v>
      </c>
      <c r="B738" s="362" t="s">
        <v>2168</v>
      </c>
      <c r="C738" s="362" t="s">
        <v>2</v>
      </c>
      <c r="D738" s="368">
        <v>45636</v>
      </c>
      <c r="E738" s="368"/>
      <c r="F738" s="362" t="s">
        <v>63</v>
      </c>
      <c r="G738" s="362" t="s">
        <v>63</v>
      </c>
      <c r="H738" s="362" t="s">
        <v>63</v>
      </c>
      <c r="I738" s="362" t="s">
        <v>32</v>
      </c>
      <c r="J738" s="361" t="s">
        <v>2169</v>
      </c>
      <c r="K738" s="362"/>
      <c r="L738" s="362" t="s">
        <v>186</v>
      </c>
      <c r="M738" s="362" t="s">
        <v>9</v>
      </c>
      <c r="N738" s="362" t="s">
        <v>90</v>
      </c>
      <c r="O738" s="362" t="s">
        <v>90</v>
      </c>
      <c r="P738" s="482"/>
      <c r="Q738" s="362"/>
      <c r="R738" s="362"/>
      <c r="S738" s="362"/>
      <c r="T738" s="362"/>
      <c r="U738" s="362"/>
      <c r="V738" s="362"/>
      <c r="W738" s="362"/>
      <c r="X738" s="362"/>
      <c r="Y738" s="362"/>
      <c r="Z738" s="362"/>
      <c r="AA738" s="366"/>
      <c r="AB738" s="362"/>
      <c r="AC738" s="362" t="s">
        <v>19</v>
      </c>
      <c r="AD738" s="362" t="s">
        <v>40</v>
      </c>
      <c r="AE738" s="362">
        <v>0</v>
      </c>
      <c r="AF738" s="362" t="s">
        <v>6534</v>
      </c>
      <c r="AG738" s="362" t="b">
        <v>1</v>
      </c>
      <c r="AH738" s="362"/>
      <c r="AI738" s="362"/>
      <c r="AJ738" s="362"/>
      <c r="AK738" s="362"/>
      <c r="AL738" s="362"/>
      <c r="AM738" s="362"/>
      <c r="AN738" s="361"/>
      <c r="AO738" s="445" t="s">
        <v>5839</v>
      </c>
      <c r="AP738" s="445" t="s">
        <v>5839</v>
      </c>
      <c r="AQ738" s="445" t="s">
        <v>5839</v>
      </c>
    </row>
    <row r="739" spans="1:43" ht="29" hidden="1" x14ac:dyDescent="0.35">
      <c r="A739" s="362">
        <v>737</v>
      </c>
      <c r="B739" s="362" t="s">
        <v>2170</v>
      </c>
      <c r="C739" s="362" t="s">
        <v>2</v>
      </c>
      <c r="D739" s="368">
        <v>45636</v>
      </c>
      <c r="E739" s="368"/>
      <c r="F739" s="368"/>
      <c r="G739" s="368"/>
      <c r="H739" s="362" t="s">
        <v>79</v>
      </c>
      <c r="I739" s="362" t="s">
        <v>90</v>
      </c>
      <c r="J739" s="361" t="s">
        <v>2171</v>
      </c>
      <c r="K739" s="362"/>
      <c r="L739" s="362" t="s">
        <v>186</v>
      </c>
      <c r="M739" s="362" t="s">
        <v>9</v>
      </c>
      <c r="N739" s="362" t="s">
        <v>90</v>
      </c>
      <c r="O739" s="362" t="s">
        <v>90</v>
      </c>
      <c r="P739" s="482" t="s">
        <v>1539</v>
      </c>
      <c r="Q739" s="362"/>
      <c r="R739" s="362"/>
      <c r="S739" s="362"/>
      <c r="T739" s="362"/>
      <c r="U739" s="362"/>
      <c r="V739" s="362"/>
      <c r="W739" s="362"/>
      <c r="X739" s="362"/>
      <c r="Y739" s="362"/>
      <c r="Z739" s="362"/>
      <c r="AA739" s="366"/>
      <c r="AB739" s="362"/>
      <c r="AC739" s="362" t="s">
        <v>34</v>
      </c>
      <c r="AD739" s="362" t="s">
        <v>8</v>
      </c>
      <c r="AE739" s="362" t="s">
        <v>39</v>
      </c>
      <c r="AF739" s="362" t="s">
        <v>1539</v>
      </c>
      <c r="AG739" s="362" t="b">
        <v>0</v>
      </c>
      <c r="AH739" s="362"/>
      <c r="AI739" s="362"/>
      <c r="AJ739" s="362"/>
      <c r="AK739" s="362"/>
      <c r="AL739" s="362"/>
      <c r="AM739" s="368">
        <v>45923</v>
      </c>
      <c r="AN739" s="361" t="s">
        <v>680</v>
      </c>
      <c r="AO739" s="445" t="s">
        <v>539</v>
      </c>
      <c r="AP739" s="445" t="s">
        <v>5841</v>
      </c>
      <c r="AQ739" s="445" t="s">
        <v>5840</v>
      </c>
    </row>
    <row r="740" spans="1:43" ht="43.5" hidden="1" x14ac:dyDescent="0.35">
      <c r="A740" s="362">
        <v>738</v>
      </c>
      <c r="B740" s="362" t="s">
        <v>2172</v>
      </c>
      <c r="C740" s="362" t="s">
        <v>2</v>
      </c>
      <c r="D740" s="368">
        <v>45636</v>
      </c>
      <c r="E740" s="368"/>
      <c r="F740" s="368"/>
      <c r="G740" s="368"/>
      <c r="H740" s="362" t="s">
        <v>79</v>
      </c>
      <c r="I740" s="362" t="s">
        <v>2034</v>
      </c>
      <c r="J740" s="361" t="s">
        <v>2173</v>
      </c>
      <c r="K740" s="362"/>
      <c r="L740" s="362" t="s">
        <v>186</v>
      </c>
      <c r="M740" s="362" t="s">
        <v>9</v>
      </c>
      <c r="N740" s="362" t="s">
        <v>90</v>
      </c>
      <c r="O740" s="362" t="s">
        <v>90</v>
      </c>
      <c r="P740" s="482" t="s">
        <v>6556</v>
      </c>
      <c r="Q740" s="362"/>
      <c r="R740" s="362"/>
      <c r="S740" s="362"/>
      <c r="T740" s="362"/>
      <c r="U740" s="362"/>
      <c r="V740" s="362"/>
      <c r="W740" s="362"/>
      <c r="X740" s="362"/>
      <c r="Y740" s="362"/>
      <c r="Z740" s="362"/>
      <c r="AA740" s="366"/>
      <c r="AB740" s="362"/>
      <c r="AC740" s="362" t="s">
        <v>34</v>
      </c>
      <c r="AD740" s="362" t="s">
        <v>40</v>
      </c>
      <c r="AE740" s="362" t="s">
        <v>101</v>
      </c>
      <c r="AF740" s="362" t="s">
        <v>6556</v>
      </c>
      <c r="AG740" s="362" t="b">
        <v>0</v>
      </c>
      <c r="AH740" s="362"/>
      <c r="AI740" s="362"/>
      <c r="AJ740" s="362"/>
      <c r="AK740" s="362"/>
      <c r="AL740" s="362"/>
      <c r="AM740" s="362"/>
      <c r="AN740" s="361"/>
      <c r="AO740" s="445" t="s">
        <v>9</v>
      </c>
      <c r="AP740" s="445" t="s">
        <v>9</v>
      </c>
      <c r="AQ740" s="445" t="s">
        <v>9</v>
      </c>
    </row>
    <row r="741" spans="1:43" ht="29" hidden="1" x14ac:dyDescent="0.35">
      <c r="A741" s="362">
        <v>739</v>
      </c>
      <c r="B741" s="362" t="s">
        <v>2174</v>
      </c>
      <c r="C741" s="362" t="s">
        <v>2</v>
      </c>
      <c r="D741" s="368">
        <v>45636</v>
      </c>
      <c r="E741" s="368"/>
      <c r="F741" s="368"/>
      <c r="G741" s="368"/>
      <c r="H741" s="362" t="s">
        <v>73</v>
      </c>
      <c r="I741" s="362" t="s">
        <v>90</v>
      </c>
      <c r="J741" s="361" t="s">
        <v>2175</v>
      </c>
      <c r="K741" s="362"/>
      <c r="L741" s="362" t="s">
        <v>186</v>
      </c>
      <c r="M741" s="362" t="s">
        <v>9</v>
      </c>
      <c r="N741" s="362" t="s">
        <v>90</v>
      </c>
      <c r="O741" s="362" t="s">
        <v>90</v>
      </c>
      <c r="P741" s="482" t="s">
        <v>6578</v>
      </c>
      <c r="Q741" s="362"/>
      <c r="R741" s="362"/>
      <c r="S741" s="362"/>
      <c r="T741" s="362"/>
      <c r="U741" s="362"/>
      <c r="V741" s="362"/>
      <c r="W741" s="362"/>
      <c r="X741" s="362"/>
      <c r="Y741" s="362"/>
      <c r="Z741" s="362"/>
      <c r="AA741" s="366"/>
      <c r="AB741" s="362"/>
      <c r="AC741" s="362" t="s">
        <v>13</v>
      </c>
      <c r="AD741" s="362" t="s">
        <v>40</v>
      </c>
      <c r="AE741" s="362" t="s">
        <v>101</v>
      </c>
      <c r="AF741" s="362" t="s">
        <v>6578</v>
      </c>
      <c r="AG741" s="362" t="b">
        <v>0</v>
      </c>
      <c r="AH741" s="362"/>
      <c r="AI741" s="362"/>
      <c r="AJ741" s="362"/>
      <c r="AK741" s="362"/>
      <c r="AL741" s="362"/>
      <c r="AM741" s="362"/>
      <c r="AN741" s="361"/>
      <c r="AO741" s="445" t="s">
        <v>9</v>
      </c>
      <c r="AP741" s="445" t="s">
        <v>9</v>
      </c>
      <c r="AQ741" s="445" t="s">
        <v>9</v>
      </c>
    </row>
    <row r="742" spans="1:43" ht="29" hidden="1" x14ac:dyDescent="0.35">
      <c r="A742" s="362">
        <v>740</v>
      </c>
      <c r="B742" s="362" t="s">
        <v>2176</v>
      </c>
      <c r="C742" s="362" t="s">
        <v>2</v>
      </c>
      <c r="D742" s="368">
        <v>45139</v>
      </c>
      <c r="E742" s="368"/>
      <c r="F742" s="368"/>
      <c r="G742" s="368"/>
      <c r="H742" s="362" t="s">
        <v>77</v>
      </c>
      <c r="I742" s="425" t="s">
        <v>1546</v>
      </c>
      <c r="J742" s="361" t="s">
        <v>2177</v>
      </c>
      <c r="K742" s="362"/>
      <c r="L742" s="362" t="s">
        <v>186</v>
      </c>
      <c r="M742" s="362" t="s">
        <v>9</v>
      </c>
      <c r="N742" s="362" t="s">
        <v>90</v>
      </c>
      <c r="O742" s="362" t="s">
        <v>90</v>
      </c>
      <c r="P742" s="482" t="s">
        <v>90</v>
      </c>
      <c r="Q742" s="362"/>
      <c r="R742" s="362"/>
      <c r="S742" s="362"/>
      <c r="T742" s="362"/>
      <c r="U742" s="362"/>
      <c r="V742" s="362"/>
      <c r="W742" s="362"/>
      <c r="X742" s="362"/>
      <c r="Y742" s="362"/>
      <c r="Z742" s="362"/>
      <c r="AA742" s="366"/>
      <c r="AB742" s="362"/>
      <c r="AC742" s="362" t="s">
        <v>21</v>
      </c>
      <c r="AD742" s="362" t="s">
        <v>40</v>
      </c>
      <c r="AE742" s="362"/>
      <c r="AF742" s="362"/>
      <c r="AG742" s="362"/>
      <c r="AH742" s="362"/>
      <c r="AI742" s="362"/>
      <c r="AJ742" s="362"/>
      <c r="AK742" s="362"/>
      <c r="AL742" s="362"/>
      <c r="AM742" s="362"/>
      <c r="AN742" s="361"/>
      <c r="AO742" s="445" t="s">
        <v>9</v>
      </c>
      <c r="AP742" s="445" t="s">
        <v>9</v>
      </c>
      <c r="AQ742" s="445" t="s">
        <v>9</v>
      </c>
    </row>
    <row r="743" spans="1:43" ht="29" hidden="1" x14ac:dyDescent="0.35">
      <c r="A743" s="362">
        <v>741</v>
      </c>
      <c r="B743" s="362" t="s">
        <v>2178</v>
      </c>
      <c r="C743" s="362" t="s">
        <v>2</v>
      </c>
      <c r="D743" s="368">
        <v>45636</v>
      </c>
      <c r="E743" s="368" t="s">
        <v>1278</v>
      </c>
      <c r="F743" s="368"/>
      <c r="G743" s="368"/>
      <c r="H743" s="362" t="s">
        <v>73</v>
      </c>
      <c r="I743" s="362" t="s">
        <v>90</v>
      </c>
      <c r="J743" s="361" t="s">
        <v>2179</v>
      </c>
      <c r="K743" s="362"/>
      <c r="L743" s="362" t="s">
        <v>186</v>
      </c>
      <c r="M743" s="362" t="s">
        <v>8</v>
      </c>
      <c r="N743" s="362" t="s">
        <v>90</v>
      </c>
      <c r="O743" s="362" t="s">
        <v>90</v>
      </c>
      <c r="P743" s="482" t="s">
        <v>2180</v>
      </c>
      <c r="Q743" s="362"/>
      <c r="R743" s="362"/>
      <c r="S743" s="362"/>
      <c r="T743" s="362"/>
      <c r="U743" s="362"/>
      <c r="V743" s="362"/>
      <c r="W743" s="362"/>
      <c r="X743" s="362"/>
      <c r="Y743" s="362"/>
      <c r="Z743" s="362"/>
      <c r="AA743" s="366"/>
      <c r="AB743" s="362"/>
      <c r="AC743" s="362" t="s">
        <v>13</v>
      </c>
      <c r="AD743" s="362" t="s">
        <v>8</v>
      </c>
      <c r="AE743" s="362"/>
      <c r="AF743" s="362"/>
      <c r="AG743" s="362"/>
      <c r="AH743" s="362" t="s">
        <v>2071</v>
      </c>
      <c r="AI743" s="362"/>
      <c r="AJ743" s="362"/>
      <c r="AK743" s="362"/>
      <c r="AL743" s="362"/>
      <c r="AM743" s="368">
        <v>45919</v>
      </c>
      <c r="AN743" s="361" t="s">
        <v>680</v>
      </c>
      <c r="AO743" s="445" t="s">
        <v>539</v>
      </c>
      <c r="AP743" s="445" t="s">
        <v>5841</v>
      </c>
      <c r="AQ743" s="445" t="s">
        <v>5841</v>
      </c>
    </row>
    <row r="744" spans="1:43" ht="58" hidden="1" x14ac:dyDescent="0.35">
      <c r="A744" s="362">
        <v>742</v>
      </c>
      <c r="B744" s="362" t="s">
        <v>2181</v>
      </c>
      <c r="C744" s="362" t="s">
        <v>2</v>
      </c>
      <c r="D744" s="368">
        <v>45636</v>
      </c>
      <c r="E744" s="368"/>
      <c r="F744" s="368"/>
      <c r="G744" s="368"/>
      <c r="H744" s="362" t="s">
        <v>73</v>
      </c>
      <c r="I744" s="362" t="s">
        <v>90</v>
      </c>
      <c r="J744" s="361" t="s">
        <v>2182</v>
      </c>
      <c r="K744" s="362"/>
      <c r="L744" s="362" t="s">
        <v>186</v>
      </c>
      <c r="M744" s="362" t="s">
        <v>9</v>
      </c>
      <c r="N744" s="362" t="s">
        <v>90</v>
      </c>
      <c r="O744" s="362" t="s">
        <v>90</v>
      </c>
      <c r="P744" s="482" t="s">
        <v>6579</v>
      </c>
      <c r="Q744" s="362"/>
      <c r="R744" s="362"/>
      <c r="S744" s="362"/>
      <c r="T744" s="362"/>
      <c r="U744" s="362"/>
      <c r="V744" s="362"/>
      <c r="W744" s="362"/>
      <c r="X744" s="362"/>
      <c r="Y744" s="362"/>
      <c r="Z744" s="362"/>
      <c r="AA744" s="366"/>
      <c r="AB744" s="362"/>
      <c r="AC744" s="362" t="s">
        <v>13</v>
      </c>
      <c r="AD744" s="362" t="s">
        <v>40</v>
      </c>
      <c r="AE744" s="362" t="s">
        <v>40</v>
      </c>
      <c r="AF744" s="362" t="s">
        <v>6579</v>
      </c>
      <c r="AG744" s="362" t="b">
        <v>1</v>
      </c>
      <c r="AH744" s="362"/>
      <c r="AI744" s="362"/>
      <c r="AJ744" s="362"/>
      <c r="AK744" s="362"/>
      <c r="AL744" s="362"/>
      <c r="AM744" s="362"/>
      <c r="AN744" s="361"/>
      <c r="AO744" s="445" t="s">
        <v>9</v>
      </c>
      <c r="AP744" s="445" t="s">
        <v>9</v>
      </c>
      <c r="AQ744" s="445" t="s">
        <v>9</v>
      </c>
    </row>
    <row r="745" spans="1:43" ht="14.5" hidden="1" x14ac:dyDescent="0.35">
      <c r="A745" s="362">
        <v>743</v>
      </c>
      <c r="B745" s="362" t="s">
        <v>2183</v>
      </c>
      <c r="C745" s="362" t="s">
        <v>2</v>
      </c>
      <c r="D745" s="368">
        <v>45636</v>
      </c>
      <c r="E745" s="368" t="s">
        <v>1278</v>
      </c>
      <c r="F745" s="368"/>
      <c r="G745" s="368"/>
      <c r="H745" s="362" t="s">
        <v>73</v>
      </c>
      <c r="I745" s="362" t="s">
        <v>90</v>
      </c>
      <c r="J745" s="361" t="s">
        <v>2184</v>
      </c>
      <c r="K745" s="362"/>
      <c r="L745" s="362" t="s">
        <v>186</v>
      </c>
      <c r="M745" s="362" t="s">
        <v>8</v>
      </c>
      <c r="N745" s="362" t="s">
        <v>90</v>
      </c>
      <c r="O745" s="362" t="s">
        <v>90</v>
      </c>
      <c r="P745" s="482" t="s">
        <v>2180</v>
      </c>
      <c r="Q745" s="362"/>
      <c r="R745" s="362"/>
      <c r="S745" s="362"/>
      <c r="T745" s="362"/>
      <c r="U745" s="362"/>
      <c r="V745" s="362"/>
      <c r="W745" s="362"/>
      <c r="X745" s="362"/>
      <c r="Y745" s="362"/>
      <c r="Z745" s="362"/>
      <c r="AA745" s="366"/>
      <c r="AB745" s="362"/>
      <c r="AC745" s="362" t="s">
        <v>13</v>
      </c>
      <c r="AD745" s="362" t="s">
        <v>8</v>
      </c>
      <c r="AE745" s="362"/>
      <c r="AF745" s="362"/>
      <c r="AG745" s="362"/>
      <c r="AH745" s="362" t="s">
        <v>2053</v>
      </c>
      <c r="AI745" s="362"/>
      <c r="AJ745" s="362"/>
      <c r="AK745" s="362"/>
      <c r="AL745" s="362"/>
      <c r="AM745" s="368">
        <v>45919</v>
      </c>
      <c r="AN745" s="361" t="s">
        <v>680</v>
      </c>
      <c r="AO745" s="445" t="s">
        <v>539</v>
      </c>
      <c r="AP745" s="445" t="s">
        <v>5841</v>
      </c>
      <c r="AQ745" s="445" t="s">
        <v>5841</v>
      </c>
    </row>
    <row r="746" spans="1:43" ht="29" hidden="1" x14ac:dyDescent="0.35">
      <c r="A746" s="362">
        <v>744</v>
      </c>
      <c r="B746" s="362" t="s">
        <v>2185</v>
      </c>
      <c r="C746" s="362" t="s">
        <v>2</v>
      </c>
      <c r="D746" s="368">
        <v>45636</v>
      </c>
      <c r="E746" s="368" t="s">
        <v>1278</v>
      </c>
      <c r="F746" s="368"/>
      <c r="G746" s="368"/>
      <c r="H746" s="362" t="s">
        <v>73</v>
      </c>
      <c r="I746" s="362" t="s">
        <v>90</v>
      </c>
      <c r="J746" s="361" t="s">
        <v>2186</v>
      </c>
      <c r="K746" s="362"/>
      <c r="L746" s="362" t="s">
        <v>186</v>
      </c>
      <c r="M746" s="362" t="s">
        <v>8</v>
      </c>
      <c r="N746" s="362" t="s">
        <v>90</v>
      </c>
      <c r="O746" s="362" t="s">
        <v>90</v>
      </c>
      <c r="P746" s="482" t="s">
        <v>2187</v>
      </c>
      <c r="Q746" s="362"/>
      <c r="R746" s="362"/>
      <c r="S746" s="362"/>
      <c r="T746" s="362"/>
      <c r="U746" s="362"/>
      <c r="V746" s="362"/>
      <c r="W746" s="362"/>
      <c r="X746" s="362"/>
      <c r="Y746" s="362"/>
      <c r="Z746" s="362"/>
      <c r="AA746" s="366"/>
      <c r="AB746" s="362"/>
      <c r="AC746" s="362" t="s">
        <v>13</v>
      </c>
      <c r="AD746" s="362" t="s">
        <v>8</v>
      </c>
      <c r="AE746" s="362"/>
      <c r="AF746" s="362"/>
      <c r="AG746" s="362"/>
      <c r="AH746" s="362" t="s">
        <v>1299</v>
      </c>
      <c r="AI746" s="362"/>
      <c r="AJ746" s="362"/>
      <c r="AK746" s="362"/>
      <c r="AL746" s="362"/>
      <c r="AM746" s="368">
        <v>45919</v>
      </c>
      <c r="AN746" s="361" t="s">
        <v>680</v>
      </c>
      <c r="AO746" s="445" t="s">
        <v>539</v>
      </c>
      <c r="AP746" s="445" t="s">
        <v>5841</v>
      </c>
      <c r="AQ746" s="445" t="s">
        <v>5841</v>
      </c>
    </row>
    <row r="747" spans="1:43" ht="14.5" hidden="1" x14ac:dyDescent="0.35">
      <c r="A747" s="362">
        <v>745</v>
      </c>
      <c r="B747" s="362" t="s">
        <v>2188</v>
      </c>
      <c r="C747" s="362" t="s">
        <v>2</v>
      </c>
      <c r="D747" s="368">
        <v>45636</v>
      </c>
      <c r="E747" s="368"/>
      <c r="F747" s="368"/>
      <c r="G747" s="368"/>
      <c r="H747" s="362" t="s">
        <v>79</v>
      </c>
      <c r="I747" s="362" t="s">
        <v>2189</v>
      </c>
      <c r="J747" s="361" t="s">
        <v>2190</v>
      </c>
      <c r="K747" s="362"/>
      <c r="L747" s="362" t="s">
        <v>186</v>
      </c>
      <c r="M747" s="362" t="s">
        <v>9</v>
      </c>
      <c r="N747" s="362" t="s">
        <v>90</v>
      </c>
      <c r="O747" s="362" t="s">
        <v>90</v>
      </c>
      <c r="P747" s="482" t="s">
        <v>6580</v>
      </c>
      <c r="Q747" s="362"/>
      <c r="R747" s="362"/>
      <c r="S747" s="362"/>
      <c r="T747" s="362"/>
      <c r="U747" s="362"/>
      <c r="V747" s="362"/>
      <c r="W747" s="362"/>
      <c r="X747" s="362"/>
      <c r="Y747" s="362"/>
      <c r="Z747" s="362"/>
      <c r="AA747" s="366"/>
      <c r="AB747" s="362"/>
      <c r="AC747" s="362" t="s">
        <v>34</v>
      </c>
      <c r="AD747" s="362" t="s">
        <v>40</v>
      </c>
      <c r="AE747" s="362" t="s">
        <v>39</v>
      </c>
      <c r="AF747" s="362" t="s">
        <v>6580</v>
      </c>
      <c r="AG747" s="362" t="b">
        <v>0</v>
      </c>
      <c r="AH747" s="362"/>
      <c r="AI747" s="362"/>
      <c r="AJ747" s="362"/>
      <c r="AK747" s="362"/>
      <c r="AL747" s="362"/>
      <c r="AM747" s="362"/>
      <c r="AN747" s="361"/>
      <c r="AO747" s="445" t="s">
        <v>9</v>
      </c>
      <c r="AP747" s="445" t="s">
        <v>9</v>
      </c>
      <c r="AQ747" s="445" t="s">
        <v>9</v>
      </c>
    </row>
    <row r="748" spans="1:43" ht="29" hidden="1" x14ac:dyDescent="0.35">
      <c r="A748" s="362">
        <v>746</v>
      </c>
      <c r="B748" s="362" t="s">
        <v>2191</v>
      </c>
      <c r="C748" s="362" t="s">
        <v>2</v>
      </c>
      <c r="D748" s="368">
        <v>45636</v>
      </c>
      <c r="E748" s="368" t="s">
        <v>1278</v>
      </c>
      <c r="F748" s="368"/>
      <c r="G748" s="368"/>
      <c r="H748" s="362" t="s">
        <v>73</v>
      </c>
      <c r="I748" s="362" t="s">
        <v>90</v>
      </c>
      <c r="J748" s="361" t="s">
        <v>2192</v>
      </c>
      <c r="K748" s="362"/>
      <c r="L748" s="362" t="s">
        <v>1689</v>
      </c>
      <c r="M748" s="362" t="s">
        <v>8</v>
      </c>
      <c r="N748" s="362" t="s">
        <v>90</v>
      </c>
      <c r="O748" s="362" t="s">
        <v>90</v>
      </c>
      <c r="P748" s="482" t="s">
        <v>2193</v>
      </c>
      <c r="Q748" s="362"/>
      <c r="R748" s="362"/>
      <c r="S748" s="362"/>
      <c r="T748" s="362"/>
      <c r="U748" s="362"/>
      <c r="V748" s="362"/>
      <c r="W748" s="362"/>
      <c r="X748" s="362"/>
      <c r="Y748" s="362"/>
      <c r="Z748" s="362"/>
      <c r="AA748" s="366"/>
      <c r="AB748" s="362"/>
      <c r="AC748" s="362" t="s">
        <v>13</v>
      </c>
      <c r="AD748" s="362" t="s">
        <v>8</v>
      </c>
      <c r="AE748" s="362"/>
      <c r="AF748" s="362"/>
      <c r="AG748" s="362"/>
      <c r="AH748" s="362" t="s">
        <v>1299</v>
      </c>
      <c r="AI748" s="362"/>
      <c r="AJ748" s="362"/>
      <c r="AK748" s="362"/>
      <c r="AL748" s="362"/>
      <c r="AM748" s="368">
        <v>45919</v>
      </c>
      <c r="AN748" s="361" t="s">
        <v>680</v>
      </c>
      <c r="AO748" s="445" t="s">
        <v>539</v>
      </c>
      <c r="AP748" s="445" t="s">
        <v>5841</v>
      </c>
      <c r="AQ748" s="445" t="s">
        <v>5841</v>
      </c>
    </row>
    <row r="749" spans="1:43" ht="29" hidden="1" x14ac:dyDescent="0.35">
      <c r="A749" s="362">
        <v>747</v>
      </c>
      <c r="B749" s="362" t="s">
        <v>2194</v>
      </c>
      <c r="C749" s="362" t="s">
        <v>2</v>
      </c>
      <c r="D749" s="368">
        <v>45636</v>
      </c>
      <c r="E749" s="368" t="s">
        <v>1278</v>
      </c>
      <c r="F749" s="368"/>
      <c r="G749" s="368"/>
      <c r="H749" s="362" t="s">
        <v>73</v>
      </c>
      <c r="I749" s="362" t="s">
        <v>90</v>
      </c>
      <c r="J749" s="361" t="s">
        <v>2195</v>
      </c>
      <c r="K749" s="362"/>
      <c r="L749" s="362" t="s">
        <v>186</v>
      </c>
      <c r="M749" s="362" t="s">
        <v>8</v>
      </c>
      <c r="N749" s="362" t="s">
        <v>90</v>
      </c>
      <c r="O749" s="362" t="s">
        <v>90</v>
      </c>
      <c r="P749" s="482" t="s">
        <v>2196</v>
      </c>
      <c r="Q749" s="362"/>
      <c r="R749" s="362"/>
      <c r="S749" s="362"/>
      <c r="T749" s="362"/>
      <c r="U749" s="362"/>
      <c r="V749" s="362"/>
      <c r="W749" s="362"/>
      <c r="X749" s="362"/>
      <c r="Y749" s="362"/>
      <c r="Z749" s="362"/>
      <c r="AA749" s="366"/>
      <c r="AB749" s="362"/>
      <c r="AC749" s="362" t="s">
        <v>13</v>
      </c>
      <c r="AD749" s="362" t="s">
        <v>8</v>
      </c>
      <c r="AE749" s="362"/>
      <c r="AF749" s="362"/>
      <c r="AG749" s="362"/>
      <c r="AH749" s="362" t="s">
        <v>2071</v>
      </c>
      <c r="AI749" s="362"/>
      <c r="AJ749" s="362"/>
      <c r="AK749" s="362"/>
      <c r="AL749" s="362"/>
      <c r="AM749" s="368">
        <v>45919</v>
      </c>
      <c r="AN749" s="361" t="s">
        <v>680</v>
      </c>
      <c r="AO749" s="445" t="s">
        <v>539</v>
      </c>
      <c r="AP749" s="445" t="s">
        <v>5841</v>
      </c>
      <c r="AQ749" s="445" t="s">
        <v>5841</v>
      </c>
    </row>
    <row r="750" spans="1:43" ht="14.5" hidden="1" x14ac:dyDescent="0.35">
      <c r="A750" s="362">
        <v>748</v>
      </c>
      <c r="B750" s="362" t="s">
        <v>2197</v>
      </c>
      <c r="C750" s="362" t="s">
        <v>2</v>
      </c>
      <c r="D750" s="368">
        <v>45637</v>
      </c>
      <c r="E750" s="368"/>
      <c r="F750" s="368"/>
      <c r="G750" s="368"/>
      <c r="H750" s="362" t="s">
        <v>59</v>
      </c>
      <c r="I750" s="362" t="s">
        <v>73</v>
      </c>
      <c r="J750" s="361" t="s">
        <v>2198</v>
      </c>
      <c r="K750" s="362"/>
      <c r="L750" s="362" t="s">
        <v>186</v>
      </c>
      <c r="M750" s="362" t="s">
        <v>8</v>
      </c>
      <c r="N750" s="362" t="s">
        <v>90</v>
      </c>
      <c r="O750" s="362" t="s">
        <v>90</v>
      </c>
      <c r="P750" s="482" t="s">
        <v>2199</v>
      </c>
      <c r="Q750" s="362"/>
      <c r="R750" s="362"/>
      <c r="S750" s="362"/>
      <c r="T750" s="362"/>
      <c r="U750" s="362"/>
      <c r="V750" s="362"/>
      <c r="W750" s="362"/>
      <c r="X750" s="362"/>
      <c r="Y750" s="362"/>
      <c r="Z750" s="362"/>
      <c r="AA750" s="366"/>
      <c r="AB750" s="362"/>
      <c r="AC750" s="362" t="s">
        <v>25</v>
      </c>
      <c r="AD750" s="362" t="s">
        <v>8</v>
      </c>
      <c r="AE750" s="362"/>
      <c r="AF750" s="362"/>
      <c r="AG750" s="362"/>
      <c r="AH750" s="362"/>
      <c r="AI750" s="362"/>
      <c r="AJ750" s="362"/>
      <c r="AK750" s="362"/>
      <c r="AL750" s="362"/>
      <c r="AM750" s="362" t="s">
        <v>555</v>
      </c>
      <c r="AN750" s="448" t="s">
        <v>2200</v>
      </c>
      <c r="AO750" s="445" t="s">
        <v>539</v>
      </c>
      <c r="AP750" s="445" t="s">
        <v>5841</v>
      </c>
      <c r="AQ750" s="445" t="s">
        <v>5841</v>
      </c>
    </row>
    <row r="751" spans="1:43" ht="14.5" hidden="1" x14ac:dyDescent="0.35">
      <c r="A751" s="362">
        <v>749</v>
      </c>
      <c r="B751" s="362" t="s">
        <v>2201</v>
      </c>
      <c r="C751" s="362" t="s">
        <v>2</v>
      </c>
      <c r="D751" s="368">
        <v>45637</v>
      </c>
      <c r="E751" s="368"/>
      <c r="F751" s="368"/>
      <c r="G751" s="368"/>
      <c r="H751" s="362" t="s">
        <v>73</v>
      </c>
      <c r="I751" s="362" t="s">
        <v>90</v>
      </c>
      <c r="J751" s="361" t="s">
        <v>2202</v>
      </c>
      <c r="K751" s="362"/>
      <c r="L751" s="362" t="s">
        <v>186</v>
      </c>
      <c r="M751" s="362" t="s">
        <v>9</v>
      </c>
      <c r="N751" s="362" t="s">
        <v>90</v>
      </c>
      <c r="O751" s="362" t="s">
        <v>90</v>
      </c>
      <c r="P751" s="482" t="s">
        <v>1539</v>
      </c>
      <c r="Q751" s="362"/>
      <c r="R751" s="362"/>
      <c r="S751" s="362"/>
      <c r="T751" s="362"/>
      <c r="U751" s="362"/>
      <c r="V751" s="362"/>
      <c r="W751" s="362"/>
      <c r="X751" s="362"/>
      <c r="Y751" s="362"/>
      <c r="Z751" s="362"/>
      <c r="AA751" s="366"/>
      <c r="AB751" s="362"/>
      <c r="AC751" s="362" t="s">
        <v>13</v>
      </c>
      <c r="AD751" s="362" t="s">
        <v>8</v>
      </c>
      <c r="AE751" s="362" t="s">
        <v>39</v>
      </c>
      <c r="AF751" s="362" t="s">
        <v>1539</v>
      </c>
      <c r="AG751" s="362" t="b">
        <v>0</v>
      </c>
      <c r="AH751" s="362"/>
      <c r="AI751" s="362"/>
      <c r="AJ751" s="362"/>
      <c r="AK751" s="362"/>
      <c r="AL751" s="362"/>
      <c r="AM751" s="368">
        <v>45923</v>
      </c>
      <c r="AN751" s="361" t="s">
        <v>680</v>
      </c>
      <c r="AO751" s="445" t="s">
        <v>539</v>
      </c>
      <c r="AP751" s="445" t="s">
        <v>5841</v>
      </c>
      <c r="AQ751" s="445" t="s">
        <v>5840</v>
      </c>
    </row>
    <row r="752" spans="1:43" ht="29" hidden="1" x14ac:dyDescent="0.35">
      <c r="A752" s="362">
        <v>750</v>
      </c>
      <c r="B752" s="362" t="s">
        <v>2203</v>
      </c>
      <c r="C752" s="362" t="s">
        <v>2</v>
      </c>
      <c r="D752" s="368">
        <v>45637</v>
      </c>
      <c r="E752" s="368" t="s">
        <v>1278</v>
      </c>
      <c r="F752" s="368"/>
      <c r="G752" s="368"/>
      <c r="H752" s="362" t="s">
        <v>73</v>
      </c>
      <c r="I752" s="362" t="s">
        <v>90</v>
      </c>
      <c r="J752" s="361" t="s">
        <v>2204</v>
      </c>
      <c r="K752" s="362"/>
      <c r="L752" s="362" t="s">
        <v>186</v>
      </c>
      <c r="M752" s="362" t="s">
        <v>8</v>
      </c>
      <c r="N752" s="362" t="s">
        <v>90</v>
      </c>
      <c r="O752" s="362" t="s">
        <v>90</v>
      </c>
      <c r="P752" s="482" t="s">
        <v>2180</v>
      </c>
      <c r="Q752" s="362"/>
      <c r="R752" s="362"/>
      <c r="S752" s="362"/>
      <c r="T752" s="362"/>
      <c r="U752" s="362"/>
      <c r="V752" s="362"/>
      <c r="W752" s="362"/>
      <c r="X752" s="362"/>
      <c r="Y752" s="362"/>
      <c r="Z752" s="362"/>
      <c r="AA752" s="366"/>
      <c r="AB752" s="362"/>
      <c r="AC752" s="362" t="s">
        <v>13</v>
      </c>
      <c r="AD752" s="362" t="s">
        <v>8</v>
      </c>
      <c r="AE752" s="362"/>
      <c r="AF752" s="362"/>
      <c r="AG752" s="362"/>
      <c r="AH752" s="362" t="s">
        <v>2071</v>
      </c>
      <c r="AI752" s="362"/>
      <c r="AJ752" s="362"/>
      <c r="AK752" s="362"/>
      <c r="AL752" s="362"/>
      <c r="AM752" s="368">
        <v>45919</v>
      </c>
      <c r="AN752" s="361" t="s">
        <v>680</v>
      </c>
      <c r="AO752" s="445" t="s">
        <v>539</v>
      </c>
      <c r="AP752" s="445" t="s">
        <v>5841</v>
      </c>
      <c r="AQ752" s="445" t="s">
        <v>5841</v>
      </c>
    </row>
    <row r="753" spans="1:43" ht="14.5" hidden="1" x14ac:dyDescent="0.35">
      <c r="A753" s="362">
        <v>751</v>
      </c>
      <c r="B753" s="362" t="s">
        <v>2205</v>
      </c>
      <c r="C753" s="362" t="s">
        <v>2</v>
      </c>
      <c r="D753" s="368">
        <v>45139</v>
      </c>
      <c r="E753" s="368"/>
      <c r="F753" s="368"/>
      <c r="G753" s="368"/>
      <c r="H753" s="362" t="s">
        <v>77</v>
      </c>
      <c r="I753" s="425" t="s">
        <v>1546</v>
      </c>
      <c r="J753" s="361" t="s">
        <v>2206</v>
      </c>
      <c r="K753" s="362"/>
      <c r="L753" s="362" t="s">
        <v>186</v>
      </c>
      <c r="M753" s="362" t="s">
        <v>9</v>
      </c>
      <c r="N753" s="362" t="s">
        <v>90</v>
      </c>
      <c r="O753" s="362" t="s">
        <v>90</v>
      </c>
      <c r="P753" s="482" t="s">
        <v>90</v>
      </c>
      <c r="Q753" s="362"/>
      <c r="R753" s="362"/>
      <c r="S753" s="362"/>
      <c r="T753" s="362"/>
      <c r="U753" s="362"/>
      <c r="V753" s="362"/>
      <c r="W753" s="362"/>
      <c r="X753" s="362"/>
      <c r="Y753" s="362"/>
      <c r="Z753" s="362"/>
      <c r="AA753" s="366"/>
      <c r="AB753" s="362"/>
      <c r="AC753" s="362" t="s">
        <v>21</v>
      </c>
      <c r="AD753" s="362" t="s">
        <v>40</v>
      </c>
      <c r="AE753" s="362"/>
      <c r="AF753" s="362"/>
      <c r="AG753" s="362"/>
      <c r="AH753" s="362"/>
      <c r="AI753" s="362"/>
      <c r="AJ753" s="362"/>
      <c r="AK753" s="362"/>
      <c r="AL753" s="362"/>
      <c r="AM753" s="362"/>
      <c r="AN753" s="361"/>
      <c r="AO753" s="445" t="s">
        <v>9</v>
      </c>
      <c r="AP753" s="445" t="s">
        <v>9</v>
      </c>
      <c r="AQ753" s="445" t="s">
        <v>9</v>
      </c>
    </row>
    <row r="754" spans="1:43" ht="29" hidden="1" x14ac:dyDescent="0.35">
      <c r="A754" s="362">
        <v>752</v>
      </c>
      <c r="B754" s="362" t="s">
        <v>2207</v>
      </c>
      <c r="C754" s="362" t="s">
        <v>2</v>
      </c>
      <c r="D754" s="368">
        <v>45637</v>
      </c>
      <c r="E754" s="368"/>
      <c r="F754" s="368"/>
      <c r="G754" s="368"/>
      <c r="H754" s="362" t="s">
        <v>79</v>
      </c>
      <c r="I754" s="362" t="s">
        <v>2208</v>
      </c>
      <c r="J754" s="361" t="s">
        <v>2209</v>
      </c>
      <c r="K754" s="362"/>
      <c r="L754" s="362" t="s">
        <v>186</v>
      </c>
      <c r="M754" s="362" t="s">
        <v>8</v>
      </c>
      <c r="N754" s="362" t="s">
        <v>90</v>
      </c>
      <c r="O754" s="362" t="s">
        <v>90</v>
      </c>
      <c r="P754" s="482" t="s">
        <v>6581</v>
      </c>
      <c r="Q754" s="362"/>
      <c r="R754" s="362"/>
      <c r="S754" s="362"/>
      <c r="T754" s="362"/>
      <c r="U754" s="362"/>
      <c r="V754" s="362"/>
      <c r="W754" s="362"/>
      <c r="X754" s="362"/>
      <c r="Y754" s="362"/>
      <c r="Z754" s="362"/>
      <c r="AA754" s="366"/>
      <c r="AB754" s="362"/>
      <c r="AC754" s="362" t="s">
        <v>34</v>
      </c>
      <c r="AD754" s="362" t="s">
        <v>40</v>
      </c>
      <c r="AE754" s="362" t="s">
        <v>39</v>
      </c>
      <c r="AF754" s="362" t="s">
        <v>6581</v>
      </c>
      <c r="AG754" s="362" t="b">
        <v>0</v>
      </c>
      <c r="AH754" s="362"/>
      <c r="AI754" s="362"/>
      <c r="AJ754" s="362"/>
      <c r="AK754" s="362"/>
      <c r="AL754" s="362"/>
      <c r="AM754" s="362"/>
      <c r="AN754" s="361"/>
      <c r="AO754" s="445" t="s">
        <v>9</v>
      </c>
      <c r="AP754" s="445" t="s">
        <v>9</v>
      </c>
      <c r="AQ754" s="445" t="s">
        <v>9</v>
      </c>
    </row>
    <row r="755" spans="1:43" ht="29" hidden="1" x14ac:dyDescent="0.35">
      <c r="A755" s="362">
        <v>753</v>
      </c>
      <c r="B755" s="362" t="s">
        <v>2211</v>
      </c>
      <c r="C755" s="362" t="s">
        <v>2</v>
      </c>
      <c r="D755" s="368">
        <v>45637</v>
      </c>
      <c r="E755" s="368" t="s">
        <v>1278</v>
      </c>
      <c r="F755" s="368"/>
      <c r="G755" s="368"/>
      <c r="H755" s="362" t="s">
        <v>73</v>
      </c>
      <c r="I755" s="362" t="s">
        <v>90</v>
      </c>
      <c r="J755" s="361" t="s">
        <v>2212</v>
      </c>
      <c r="K755" s="362"/>
      <c r="L755" s="362" t="s">
        <v>186</v>
      </c>
      <c r="M755" s="362" t="s">
        <v>8</v>
      </c>
      <c r="N755" s="362" t="s">
        <v>90</v>
      </c>
      <c r="O755" s="362" t="s">
        <v>90</v>
      </c>
      <c r="P755" s="482" t="s">
        <v>2213</v>
      </c>
      <c r="Q755" s="362"/>
      <c r="R755" s="362"/>
      <c r="S755" s="362"/>
      <c r="T755" s="362"/>
      <c r="U755" s="362"/>
      <c r="V755" s="362"/>
      <c r="W755" s="362"/>
      <c r="X755" s="362"/>
      <c r="Y755" s="362"/>
      <c r="Z755" s="362"/>
      <c r="AA755" s="366"/>
      <c r="AB755" s="362"/>
      <c r="AC755" s="362" t="s">
        <v>13</v>
      </c>
      <c r="AD755" s="362" t="s">
        <v>8</v>
      </c>
      <c r="AE755" s="362"/>
      <c r="AF755" s="362"/>
      <c r="AG755" s="362"/>
      <c r="AH755" s="362" t="s">
        <v>1299</v>
      </c>
      <c r="AI755" s="362"/>
      <c r="AJ755" s="362"/>
      <c r="AK755" s="362"/>
      <c r="AL755" s="362"/>
      <c r="AM755" s="368">
        <v>45919</v>
      </c>
      <c r="AN755" s="361" t="s">
        <v>680</v>
      </c>
      <c r="AO755" s="445" t="s">
        <v>539</v>
      </c>
      <c r="AP755" s="445" t="s">
        <v>5841</v>
      </c>
      <c r="AQ755" s="445" t="s">
        <v>5841</v>
      </c>
    </row>
    <row r="756" spans="1:43" ht="29" hidden="1" x14ac:dyDescent="0.35">
      <c r="A756" s="362">
        <v>754</v>
      </c>
      <c r="B756" s="362" t="s">
        <v>2214</v>
      </c>
      <c r="C756" s="362" t="s">
        <v>2</v>
      </c>
      <c r="D756" s="368">
        <v>45637</v>
      </c>
      <c r="E756" s="368" t="s">
        <v>1278</v>
      </c>
      <c r="F756" s="368"/>
      <c r="G756" s="368"/>
      <c r="H756" s="362" t="s">
        <v>73</v>
      </c>
      <c r="I756" s="362" t="s">
        <v>90</v>
      </c>
      <c r="J756" s="361" t="s">
        <v>2215</v>
      </c>
      <c r="K756" s="362"/>
      <c r="L756" s="362" t="s">
        <v>186</v>
      </c>
      <c r="M756" s="362" t="s">
        <v>8</v>
      </c>
      <c r="N756" s="362" t="s">
        <v>90</v>
      </c>
      <c r="O756" s="362" t="s">
        <v>90</v>
      </c>
      <c r="P756" s="482" t="s">
        <v>2216</v>
      </c>
      <c r="Q756" s="362"/>
      <c r="R756" s="362"/>
      <c r="S756" s="362"/>
      <c r="T756" s="362"/>
      <c r="U756" s="362"/>
      <c r="V756" s="362"/>
      <c r="W756" s="362"/>
      <c r="X756" s="362"/>
      <c r="Y756" s="362"/>
      <c r="Z756" s="362"/>
      <c r="AA756" s="366"/>
      <c r="AB756" s="362"/>
      <c r="AC756" s="362" t="s">
        <v>13</v>
      </c>
      <c r="AD756" s="362" t="s">
        <v>8</v>
      </c>
      <c r="AE756" s="362"/>
      <c r="AF756" s="362"/>
      <c r="AG756" s="362"/>
      <c r="AH756" s="362" t="s">
        <v>2071</v>
      </c>
      <c r="AI756" s="362"/>
      <c r="AJ756" s="362"/>
      <c r="AK756" s="362"/>
      <c r="AL756" s="362"/>
      <c r="AM756" s="368">
        <v>45919</v>
      </c>
      <c r="AN756" s="361" t="s">
        <v>680</v>
      </c>
      <c r="AO756" s="445" t="s">
        <v>539</v>
      </c>
      <c r="AP756" s="445" t="s">
        <v>5841</v>
      </c>
      <c r="AQ756" s="445" t="s">
        <v>5841</v>
      </c>
    </row>
    <row r="757" spans="1:43" ht="14.5" hidden="1" x14ac:dyDescent="0.35">
      <c r="A757" s="362">
        <v>755</v>
      </c>
      <c r="B757" s="362" t="s">
        <v>2217</v>
      </c>
      <c r="C757" s="362" t="s">
        <v>2</v>
      </c>
      <c r="D757" s="368">
        <v>45637</v>
      </c>
      <c r="E757" s="368"/>
      <c r="F757" s="362" t="s">
        <v>63</v>
      </c>
      <c r="G757" s="362" t="s">
        <v>63</v>
      </c>
      <c r="H757" s="362" t="s">
        <v>63</v>
      </c>
      <c r="I757" s="362" t="s">
        <v>32</v>
      </c>
      <c r="J757" s="361" t="s">
        <v>2218</v>
      </c>
      <c r="K757" s="362"/>
      <c r="L757" s="362" t="s">
        <v>186</v>
      </c>
      <c r="M757" s="362" t="s">
        <v>8</v>
      </c>
      <c r="N757" s="362" t="s">
        <v>90</v>
      </c>
      <c r="O757" s="362" t="s">
        <v>90</v>
      </c>
      <c r="P757" s="482"/>
      <c r="Q757" s="362"/>
      <c r="R757" s="362"/>
      <c r="S757" s="362"/>
      <c r="T757" s="362"/>
      <c r="U757" s="362"/>
      <c r="V757" s="362"/>
      <c r="W757" s="362"/>
      <c r="X757" s="362"/>
      <c r="Y757" s="362"/>
      <c r="Z757" s="362"/>
      <c r="AA757" s="366"/>
      <c r="AB757" s="362"/>
      <c r="AC757" s="362" t="s">
        <v>19</v>
      </c>
      <c r="AD757" s="362" t="s">
        <v>40</v>
      </c>
      <c r="AE757" s="362">
        <v>0</v>
      </c>
      <c r="AF757" s="362" t="s">
        <v>6534</v>
      </c>
      <c r="AG757" s="362" t="b">
        <v>1</v>
      </c>
      <c r="AH757" s="362"/>
      <c r="AI757" s="362"/>
      <c r="AJ757" s="362"/>
      <c r="AK757" s="362"/>
      <c r="AL757" s="362"/>
      <c r="AM757" s="362"/>
      <c r="AN757" s="361"/>
      <c r="AO757" s="445" t="s">
        <v>5839</v>
      </c>
      <c r="AP757" s="445" t="s">
        <v>5839</v>
      </c>
      <c r="AQ757" s="445" t="s">
        <v>5839</v>
      </c>
    </row>
    <row r="758" spans="1:43" ht="29" hidden="1" x14ac:dyDescent="0.35">
      <c r="A758" s="362">
        <v>756</v>
      </c>
      <c r="B758" s="362" t="s">
        <v>2219</v>
      </c>
      <c r="C758" s="362" t="s">
        <v>2</v>
      </c>
      <c r="D758" s="368">
        <v>45637</v>
      </c>
      <c r="E758" s="368"/>
      <c r="F758" s="368"/>
      <c r="G758" s="368"/>
      <c r="H758" s="362" t="s">
        <v>59</v>
      </c>
      <c r="I758" s="362" t="s">
        <v>73</v>
      </c>
      <c r="J758" s="361" t="s">
        <v>2220</v>
      </c>
      <c r="K758" s="362"/>
      <c r="L758" s="362" t="s">
        <v>186</v>
      </c>
      <c r="M758" s="362" t="s">
        <v>8</v>
      </c>
      <c r="N758" s="362" t="s">
        <v>90</v>
      </c>
      <c r="O758" s="362" t="s">
        <v>90</v>
      </c>
      <c r="P758" s="482" t="s">
        <v>90</v>
      </c>
      <c r="Q758" s="362"/>
      <c r="R758" s="362"/>
      <c r="S758" s="362"/>
      <c r="T758" s="362"/>
      <c r="U758" s="362"/>
      <c r="V758" s="362"/>
      <c r="W758" s="362"/>
      <c r="X758" s="362"/>
      <c r="Y758" s="362"/>
      <c r="Z758" s="362"/>
      <c r="AA758" s="366"/>
      <c r="AB758" s="362"/>
      <c r="AC758" s="362" t="s">
        <v>25</v>
      </c>
      <c r="AD758" s="362" t="s">
        <v>8</v>
      </c>
      <c r="AE758" s="362"/>
      <c r="AF758" s="362"/>
      <c r="AG758" s="362"/>
      <c r="AH758" s="362"/>
      <c r="AI758" s="362"/>
      <c r="AJ758" s="362"/>
      <c r="AK758" s="362"/>
      <c r="AL758" s="362"/>
      <c r="AM758" s="362" t="s">
        <v>555</v>
      </c>
      <c r="AN758" s="448" t="s">
        <v>2221</v>
      </c>
      <c r="AO758" s="445" t="s">
        <v>539</v>
      </c>
      <c r="AP758" s="445" t="s">
        <v>5841</v>
      </c>
      <c r="AQ758" s="445" t="s">
        <v>5841</v>
      </c>
    </row>
    <row r="759" spans="1:43" ht="29" hidden="1" x14ac:dyDescent="0.35">
      <c r="A759" s="362">
        <v>757</v>
      </c>
      <c r="B759" s="362" t="s">
        <v>2222</v>
      </c>
      <c r="C759" s="362" t="s">
        <v>2</v>
      </c>
      <c r="D759" s="368">
        <v>45637</v>
      </c>
      <c r="E759" s="368"/>
      <c r="F759" s="368"/>
      <c r="G759" s="368"/>
      <c r="H759" s="362" t="s">
        <v>73</v>
      </c>
      <c r="I759" s="362" t="s">
        <v>90</v>
      </c>
      <c r="J759" s="361" t="s">
        <v>2223</v>
      </c>
      <c r="K759" s="362"/>
      <c r="L759" s="362" t="s">
        <v>186</v>
      </c>
      <c r="M759" s="362" t="s">
        <v>9</v>
      </c>
      <c r="N759" s="362" t="s">
        <v>90</v>
      </c>
      <c r="O759" s="362" t="s">
        <v>90</v>
      </c>
      <c r="P759" s="482" t="s">
        <v>90</v>
      </c>
      <c r="Q759" s="362"/>
      <c r="R759" s="362"/>
      <c r="S759" s="362"/>
      <c r="T759" s="362"/>
      <c r="U759" s="362"/>
      <c r="V759" s="362"/>
      <c r="W759" s="362"/>
      <c r="X759" s="362"/>
      <c r="Y759" s="362"/>
      <c r="Z759" s="362"/>
      <c r="AA759" s="366"/>
      <c r="AB759" s="362"/>
      <c r="AC759" s="362" t="s">
        <v>13</v>
      </c>
      <c r="AD759" s="362" t="s">
        <v>40</v>
      </c>
      <c r="AE759" s="362"/>
      <c r="AF759" s="362"/>
      <c r="AG759" s="362"/>
      <c r="AH759" s="362"/>
      <c r="AI759" s="362"/>
      <c r="AJ759" s="362"/>
      <c r="AK759" s="362"/>
      <c r="AL759" s="362"/>
      <c r="AM759" s="362"/>
      <c r="AN759" s="361"/>
      <c r="AO759" s="445" t="s">
        <v>5839</v>
      </c>
      <c r="AP759" s="445" t="s">
        <v>5839</v>
      </c>
      <c r="AQ759" s="445" t="s">
        <v>5839</v>
      </c>
    </row>
    <row r="760" spans="1:43" ht="29" hidden="1" x14ac:dyDescent="0.35">
      <c r="A760" s="362">
        <v>758</v>
      </c>
      <c r="B760" s="362" t="s">
        <v>2225</v>
      </c>
      <c r="C760" s="362" t="s">
        <v>2</v>
      </c>
      <c r="D760" s="368">
        <v>45637</v>
      </c>
      <c r="E760" s="368"/>
      <c r="F760" s="368"/>
      <c r="G760" s="368"/>
      <c r="H760" s="362" t="s">
        <v>73</v>
      </c>
      <c r="I760" s="362" t="s">
        <v>90</v>
      </c>
      <c r="J760" s="361" t="s">
        <v>2226</v>
      </c>
      <c r="K760" s="362"/>
      <c r="L760" s="362" t="s">
        <v>186</v>
      </c>
      <c r="M760" s="362" t="s">
        <v>9</v>
      </c>
      <c r="N760" s="362" t="s">
        <v>90</v>
      </c>
      <c r="O760" s="362" t="s">
        <v>90</v>
      </c>
      <c r="P760" s="482" t="s">
        <v>6582</v>
      </c>
      <c r="Q760" s="362"/>
      <c r="R760" s="362"/>
      <c r="S760" s="362"/>
      <c r="T760" s="362"/>
      <c r="U760" s="362"/>
      <c r="V760" s="362"/>
      <c r="W760" s="362"/>
      <c r="X760" s="362"/>
      <c r="Y760" s="362"/>
      <c r="Z760" s="362"/>
      <c r="AA760" s="366"/>
      <c r="AB760" s="362"/>
      <c r="AC760" s="362" t="s">
        <v>13</v>
      </c>
      <c r="AD760" s="362" t="s">
        <v>40</v>
      </c>
      <c r="AE760" s="362" t="s">
        <v>39</v>
      </c>
      <c r="AF760" s="362" t="s">
        <v>6582</v>
      </c>
      <c r="AG760" s="362" t="b">
        <v>0</v>
      </c>
      <c r="AH760" s="362"/>
      <c r="AI760" s="362"/>
      <c r="AJ760" s="362"/>
      <c r="AK760" s="362"/>
      <c r="AL760" s="362"/>
      <c r="AM760" s="362"/>
      <c r="AN760" s="361"/>
      <c r="AO760" s="445" t="s">
        <v>9</v>
      </c>
      <c r="AP760" s="445" t="s">
        <v>9</v>
      </c>
      <c r="AQ760" s="445" t="s">
        <v>9</v>
      </c>
    </row>
    <row r="761" spans="1:43" ht="43.5" hidden="1" x14ac:dyDescent="0.35">
      <c r="A761" s="362">
        <v>759</v>
      </c>
      <c r="B761" s="362" t="s">
        <v>2227</v>
      </c>
      <c r="C761" s="362" t="s">
        <v>2</v>
      </c>
      <c r="D761" s="368">
        <v>45637</v>
      </c>
      <c r="E761" s="368"/>
      <c r="F761" s="368"/>
      <c r="G761" s="368"/>
      <c r="H761" s="362" t="s">
        <v>73</v>
      </c>
      <c r="I761" s="362" t="s">
        <v>90</v>
      </c>
      <c r="J761" s="361" t="s">
        <v>2228</v>
      </c>
      <c r="K761" s="362"/>
      <c r="L761" s="362" t="s">
        <v>186</v>
      </c>
      <c r="M761" s="362" t="s">
        <v>8</v>
      </c>
      <c r="N761" s="362" t="s">
        <v>90</v>
      </c>
      <c r="O761" s="362" t="s">
        <v>90</v>
      </c>
      <c r="P761" s="482" t="s">
        <v>90</v>
      </c>
      <c r="Q761" s="362"/>
      <c r="R761" s="362"/>
      <c r="S761" s="362"/>
      <c r="T761" s="362"/>
      <c r="U761" s="362"/>
      <c r="V761" s="362"/>
      <c r="W761" s="362"/>
      <c r="X761" s="362"/>
      <c r="Y761" s="362"/>
      <c r="Z761" s="362"/>
      <c r="AA761" s="366"/>
      <c r="AB761" s="362"/>
      <c r="AC761" s="362" t="s">
        <v>13</v>
      </c>
      <c r="AD761" s="362" t="s">
        <v>40</v>
      </c>
      <c r="AE761" s="362"/>
      <c r="AF761" s="362"/>
      <c r="AG761" s="362"/>
      <c r="AH761" s="362"/>
      <c r="AI761" s="362"/>
      <c r="AJ761" s="362"/>
      <c r="AK761" s="362"/>
      <c r="AL761" s="362"/>
      <c r="AM761" s="362"/>
      <c r="AN761" s="361"/>
      <c r="AO761" s="445" t="s">
        <v>5839</v>
      </c>
      <c r="AP761" s="445" t="s">
        <v>5839</v>
      </c>
      <c r="AQ761" s="445" t="s">
        <v>5839</v>
      </c>
    </row>
    <row r="762" spans="1:43" ht="29" hidden="1" x14ac:dyDescent="0.35">
      <c r="A762" s="362">
        <v>760</v>
      </c>
      <c r="B762" s="362" t="s">
        <v>2229</v>
      </c>
      <c r="C762" s="362" t="s">
        <v>2</v>
      </c>
      <c r="D762" s="368">
        <v>45637</v>
      </c>
      <c r="E762" s="368"/>
      <c r="F762" s="368"/>
      <c r="G762" s="368"/>
      <c r="H762" s="362" t="s">
        <v>65</v>
      </c>
      <c r="I762" s="362" t="s">
        <v>90</v>
      </c>
      <c r="J762" s="361" t="s">
        <v>2230</v>
      </c>
      <c r="K762" s="362"/>
      <c r="L762" s="362" t="s">
        <v>186</v>
      </c>
      <c r="M762" s="362" t="s">
        <v>9</v>
      </c>
      <c r="N762" s="362" t="s">
        <v>90</v>
      </c>
      <c r="O762" s="362" t="s">
        <v>90</v>
      </c>
      <c r="P762" s="482" t="s">
        <v>90</v>
      </c>
      <c r="Q762" s="362"/>
      <c r="R762" s="362"/>
      <c r="S762" s="362"/>
      <c r="T762" s="362"/>
      <c r="U762" s="362"/>
      <c r="V762" s="362"/>
      <c r="W762" s="362"/>
      <c r="X762" s="362"/>
      <c r="Y762" s="362"/>
      <c r="Z762" s="362"/>
      <c r="AA762" s="366"/>
      <c r="AB762" s="362"/>
      <c r="AC762" s="362" t="s">
        <v>19</v>
      </c>
      <c r="AD762" s="362" t="s">
        <v>40</v>
      </c>
      <c r="AE762" s="362"/>
      <c r="AF762" s="362"/>
      <c r="AG762" s="362"/>
      <c r="AH762" s="362"/>
      <c r="AI762" s="362"/>
      <c r="AJ762" s="362"/>
      <c r="AK762" s="362"/>
      <c r="AL762" s="362"/>
      <c r="AM762" s="362"/>
      <c r="AN762" s="361"/>
      <c r="AO762" s="445" t="s">
        <v>9</v>
      </c>
      <c r="AP762" s="445" t="s">
        <v>9</v>
      </c>
      <c r="AQ762" s="445" t="s">
        <v>9</v>
      </c>
    </row>
    <row r="763" spans="1:43" ht="43.5" hidden="1" x14ac:dyDescent="0.35">
      <c r="A763" s="362">
        <v>761</v>
      </c>
      <c r="B763" s="362" t="s">
        <v>2231</v>
      </c>
      <c r="C763" s="362" t="s">
        <v>2</v>
      </c>
      <c r="D763" s="368">
        <v>45637</v>
      </c>
      <c r="E763" s="368"/>
      <c r="F763" s="368"/>
      <c r="G763" s="368"/>
      <c r="H763" s="362" t="s">
        <v>73</v>
      </c>
      <c r="I763" s="362" t="s">
        <v>90</v>
      </c>
      <c r="J763" s="361" t="s">
        <v>2232</v>
      </c>
      <c r="K763" s="362"/>
      <c r="L763" s="362" t="s">
        <v>186</v>
      </c>
      <c r="M763" s="362" t="s">
        <v>8</v>
      </c>
      <c r="N763" s="362" t="s">
        <v>90</v>
      </c>
      <c r="O763" s="362" t="s">
        <v>90</v>
      </c>
      <c r="P763" s="482" t="s">
        <v>6583</v>
      </c>
      <c r="Q763" s="362"/>
      <c r="R763" s="362"/>
      <c r="S763" s="362"/>
      <c r="T763" s="362"/>
      <c r="U763" s="362"/>
      <c r="V763" s="362"/>
      <c r="W763" s="362"/>
      <c r="X763" s="362"/>
      <c r="Y763" s="362"/>
      <c r="Z763" s="362"/>
      <c r="AA763" s="366"/>
      <c r="AB763" s="362"/>
      <c r="AC763" s="362" t="s">
        <v>13</v>
      </c>
      <c r="AD763" s="362" t="s">
        <v>40</v>
      </c>
      <c r="AE763" s="362" t="s">
        <v>101</v>
      </c>
      <c r="AF763" s="362" t="s">
        <v>6583</v>
      </c>
      <c r="AG763" s="362" t="b">
        <v>0</v>
      </c>
      <c r="AH763" s="362"/>
      <c r="AI763" s="362"/>
      <c r="AJ763" s="362"/>
      <c r="AK763" s="362"/>
      <c r="AL763" s="362"/>
      <c r="AM763" s="362"/>
      <c r="AN763" s="361"/>
      <c r="AO763" s="445" t="s">
        <v>9</v>
      </c>
      <c r="AP763" s="445" t="s">
        <v>9</v>
      </c>
      <c r="AQ763" s="445" t="s">
        <v>9</v>
      </c>
    </row>
    <row r="764" spans="1:43" ht="29" hidden="1" x14ac:dyDescent="0.35">
      <c r="A764" s="362">
        <v>762</v>
      </c>
      <c r="B764" s="362" t="s">
        <v>2233</v>
      </c>
      <c r="C764" s="362" t="s">
        <v>2</v>
      </c>
      <c r="D764" s="368">
        <v>45139</v>
      </c>
      <c r="E764" s="368"/>
      <c r="F764" s="368"/>
      <c r="G764" s="368"/>
      <c r="H764" s="362" t="s">
        <v>77</v>
      </c>
      <c r="I764" s="362" t="s">
        <v>1546</v>
      </c>
      <c r="J764" s="361" t="s">
        <v>2234</v>
      </c>
      <c r="K764" s="362"/>
      <c r="L764" s="362" t="s">
        <v>186</v>
      </c>
      <c r="M764" s="362" t="s">
        <v>1548</v>
      </c>
      <c r="N764" s="362" t="s">
        <v>90</v>
      </c>
      <c r="O764" s="362" t="s">
        <v>90</v>
      </c>
      <c r="P764" s="482" t="s">
        <v>1549</v>
      </c>
      <c r="Q764" s="362"/>
      <c r="R764" s="362"/>
      <c r="S764" s="362"/>
      <c r="T764" s="362"/>
      <c r="U764" s="362"/>
      <c r="V764" s="362"/>
      <c r="W764" s="362"/>
      <c r="X764" s="362"/>
      <c r="Y764" s="362"/>
      <c r="Z764" s="362"/>
      <c r="AA764" s="366"/>
      <c r="AB764" s="362"/>
      <c r="AC764" s="362" t="s">
        <v>21</v>
      </c>
      <c r="AD764" s="362" t="s">
        <v>8</v>
      </c>
      <c r="AE764" s="362"/>
      <c r="AF764" s="362"/>
      <c r="AG764" s="362"/>
      <c r="AH764" s="362"/>
      <c r="AI764" s="362"/>
      <c r="AJ764" s="362"/>
      <c r="AK764" s="362"/>
      <c r="AL764" s="362"/>
      <c r="AM764" s="368">
        <v>45924</v>
      </c>
      <c r="AN764" s="361" t="s">
        <v>2000</v>
      </c>
      <c r="AO764" s="445" t="s">
        <v>539</v>
      </c>
      <c r="AP764" s="445" t="s">
        <v>5841</v>
      </c>
      <c r="AQ764" s="445" t="s">
        <v>5840</v>
      </c>
    </row>
    <row r="765" spans="1:43" ht="29" hidden="1" x14ac:dyDescent="0.35">
      <c r="A765" s="362">
        <v>763</v>
      </c>
      <c r="B765" s="362" t="s">
        <v>2235</v>
      </c>
      <c r="C765" s="362" t="s">
        <v>2</v>
      </c>
      <c r="D765" s="368">
        <v>45637</v>
      </c>
      <c r="E765" s="368"/>
      <c r="F765" s="368"/>
      <c r="G765" s="368"/>
      <c r="H765" s="362" t="s">
        <v>73</v>
      </c>
      <c r="I765" s="362" t="s">
        <v>90</v>
      </c>
      <c r="J765" s="361" t="s">
        <v>2236</v>
      </c>
      <c r="K765" s="362"/>
      <c r="L765" s="362" t="s">
        <v>186</v>
      </c>
      <c r="M765" s="362" t="s">
        <v>8</v>
      </c>
      <c r="N765" s="362" t="s">
        <v>90</v>
      </c>
      <c r="O765" s="362" t="s">
        <v>90</v>
      </c>
      <c r="P765" s="482" t="s">
        <v>6584</v>
      </c>
      <c r="Q765" s="362"/>
      <c r="R765" s="362"/>
      <c r="S765" s="362"/>
      <c r="T765" s="362"/>
      <c r="U765" s="362"/>
      <c r="V765" s="362"/>
      <c r="W765" s="362"/>
      <c r="X765" s="362"/>
      <c r="Y765" s="362"/>
      <c r="Z765" s="362"/>
      <c r="AA765" s="366"/>
      <c r="AB765" s="362"/>
      <c r="AC765" s="362" t="s">
        <v>13</v>
      </c>
      <c r="AD765" s="362" t="s">
        <v>40</v>
      </c>
      <c r="AE765" s="362" t="s">
        <v>101</v>
      </c>
      <c r="AF765" s="362" t="s">
        <v>6584</v>
      </c>
      <c r="AG765" s="362" t="b">
        <v>0</v>
      </c>
      <c r="AH765" s="362"/>
      <c r="AI765" s="362"/>
      <c r="AJ765" s="362"/>
      <c r="AK765" s="362"/>
      <c r="AL765" s="362"/>
      <c r="AM765" s="362"/>
      <c r="AN765" s="361"/>
      <c r="AO765" s="445" t="s">
        <v>9</v>
      </c>
      <c r="AP765" s="445" t="s">
        <v>9</v>
      </c>
      <c r="AQ765" s="445" t="s">
        <v>9</v>
      </c>
    </row>
    <row r="766" spans="1:43" ht="72.5" hidden="1" x14ac:dyDescent="0.35">
      <c r="A766" s="362">
        <v>764</v>
      </c>
      <c r="B766" s="362" t="s">
        <v>2237</v>
      </c>
      <c r="C766" s="362" t="s">
        <v>2</v>
      </c>
      <c r="D766" s="368">
        <v>45637</v>
      </c>
      <c r="E766" s="368"/>
      <c r="F766" s="368"/>
      <c r="G766" s="368"/>
      <c r="H766" s="362" t="s">
        <v>65</v>
      </c>
      <c r="I766" s="362" t="s">
        <v>90</v>
      </c>
      <c r="J766" s="361" t="s">
        <v>2238</v>
      </c>
      <c r="K766" s="362"/>
      <c r="L766" s="362" t="s">
        <v>186</v>
      </c>
      <c r="M766" s="362" t="s">
        <v>9</v>
      </c>
      <c r="N766" s="362" t="s">
        <v>90</v>
      </c>
      <c r="O766" s="362" t="s">
        <v>90</v>
      </c>
      <c r="P766" s="482" t="s">
        <v>90</v>
      </c>
      <c r="Q766" s="362"/>
      <c r="R766" s="362"/>
      <c r="S766" s="362"/>
      <c r="T766" s="362"/>
      <c r="U766" s="362"/>
      <c r="V766" s="362"/>
      <c r="W766" s="362"/>
      <c r="X766" s="362"/>
      <c r="Y766" s="362"/>
      <c r="Z766" s="362"/>
      <c r="AA766" s="366"/>
      <c r="AB766" s="362"/>
      <c r="AC766" s="362" t="s">
        <v>19</v>
      </c>
      <c r="AD766" s="362" t="s">
        <v>40</v>
      </c>
      <c r="AE766" s="362"/>
      <c r="AF766" s="362"/>
      <c r="AG766" s="362"/>
      <c r="AH766" s="362"/>
      <c r="AI766" s="362"/>
      <c r="AJ766" s="362"/>
      <c r="AK766" s="362"/>
      <c r="AL766" s="362"/>
      <c r="AM766" s="362"/>
      <c r="AN766" s="361"/>
      <c r="AO766" s="445" t="s">
        <v>9</v>
      </c>
      <c r="AP766" s="445" t="s">
        <v>9</v>
      </c>
      <c r="AQ766" s="445" t="s">
        <v>9</v>
      </c>
    </row>
    <row r="767" spans="1:43" ht="29" hidden="1" x14ac:dyDescent="0.35">
      <c r="A767" s="362">
        <v>765</v>
      </c>
      <c r="B767" s="362" t="s">
        <v>2239</v>
      </c>
      <c r="C767" s="362" t="s">
        <v>2</v>
      </c>
      <c r="D767" s="368">
        <v>45639</v>
      </c>
      <c r="E767" s="368" t="s">
        <v>1278</v>
      </c>
      <c r="F767" s="368"/>
      <c r="G767" s="368"/>
      <c r="H767" s="362" t="s">
        <v>73</v>
      </c>
      <c r="I767" s="362" t="s">
        <v>90</v>
      </c>
      <c r="J767" s="361" t="s">
        <v>2240</v>
      </c>
      <c r="K767" s="362"/>
      <c r="L767" s="362" t="s">
        <v>186</v>
      </c>
      <c r="M767" s="362" t="s">
        <v>8</v>
      </c>
      <c r="N767" s="362" t="s">
        <v>90</v>
      </c>
      <c r="O767" s="362" t="s">
        <v>90</v>
      </c>
      <c r="P767" s="482" t="s">
        <v>2196</v>
      </c>
      <c r="Q767" s="362"/>
      <c r="R767" s="362"/>
      <c r="S767" s="362"/>
      <c r="T767" s="362"/>
      <c r="U767" s="362"/>
      <c r="V767" s="362"/>
      <c r="W767" s="362"/>
      <c r="X767" s="362"/>
      <c r="Y767" s="362"/>
      <c r="Z767" s="362"/>
      <c r="AA767" s="366"/>
      <c r="AB767" s="362"/>
      <c r="AC767" s="362" t="s">
        <v>13</v>
      </c>
      <c r="AD767" s="362" t="s">
        <v>8</v>
      </c>
      <c r="AE767" s="362"/>
      <c r="AF767" s="362"/>
      <c r="AG767" s="362"/>
      <c r="AH767" s="362" t="s">
        <v>2071</v>
      </c>
      <c r="AI767" s="362"/>
      <c r="AJ767" s="362"/>
      <c r="AK767" s="362"/>
      <c r="AL767" s="362"/>
      <c r="AM767" s="368">
        <v>45919</v>
      </c>
      <c r="AN767" s="361" t="s">
        <v>680</v>
      </c>
      <c r="AO767" s="445" t="s">
        <v>539</v>
      </c>
      <c r="AP767" s="445" t="s">
        <v>5841</v>
      </c>
      <c r="AQ767" s="445" t="s">
        <v>5841</v>
      </c>
    </row>
    <row r="768" spans="1:43" ht="14.5" hidden="1" x14ac:dyDescent="0.35">
      <c r="A768" s="362">
        <v>766</v>
      </c>
      <c r="B768" s="362" t="s">
        <v>2241</v>
      </c>
      <c r="C768" s="362" t="s">
        <v>2</v>
      </c>
      <c r="D768" s="368">
        <v>45639</v>
      </c>
      <c r="E768" s="368" t="s">
        <v>1278</v>
      </c>
      <c r="F768" s="368"/>
      <c r="G768" s="368"/>
      <c r="H768" s="362" t="s">
        <v>73</v>
      </c>
      <c r="I768" s="362" t="s">
        <v>90</v>
      </c>
      <c r="J768" s="361" t="s">
        <v>2242</v>
      </c>
      <c r="K768" s="362"/>
      <c r="L768" s="362" t="s">
        <v>186</v>
      </c>
      <c r="M768" s="362" t="s">
        <v>8</v>
      </c>
      <c r="N768" s="362" t="s">
        <v>90</v>
      </c>
      <c r="O768" s="362" t="s">
        <v>90</v>
      </c>
      <c r="P768" s="482" t="s">
        <v>2243</v>
      </c>
      <c r="Q768" s="362"/>
      <c r="R768" s="362"/>
      <c r="S768" s="362"/>
      <c r="T768" s="362"/>
      <c r="U768" s="362"/>
      <c r="V768" s="362"/>
      <c r="W768" s="362"/>
      <c r="X768" s="362"/>
      <c r="Y768" s="362"/>
      <c r="Z768" s="362"/>
      <c r="AA768" s="366"/>
      <c r="AB768" s="362"/>
      <c r="AC768" s="362" t="s">
        <v>13</v>
      </c>
      <c r="AD768" s="362" t="s">
        <v>8</v>
      </c>
      <c r="AE768" s="362"/>
      <c r="AF768" s="362"/>
      <c r="AG768" s="362"/>
      <c r="AH768" s="362" t="s">
        <v>28</v>
      </c>
      <c r="AI768" s="362"/>
      <c r="AJ768" s="362"/>
      <c r="AK768" s="362"/>
      <c r="AL768" s="362"/>
      <c r="AM768" s="368">
        <v>45924</v>
      </c>
      <c r="AN768" s="361" t="s">
        <v>2244</v>
      </c>
      <c r="AO768" s="445" t="s">
        <v>539</v>
      </c>
      <c r="AP768" s="445" t="s">
        <v>5841</v>
      </c>
      <c r="AQ768" s="445" t="s">
        <v>5841</v>
      </c>
    </row>
    <row r="769" spans="1:44" ht="29" hidden="1" x14ac:dyDescent="0.35">
      <c r="A769" s="362">
        <v>767</v>
      </c>
      <c r="B769" s="362" t="s">
        <v>2245</v>
      </c>
      <c r="C769" s="362" t="s">
        <v>2</v>
      </c>
      <c r="D769" s="368">
        <v>45657</v>
      </c>
      <c r="E769" s="368" t="s">
        <v>1278</v>
      </c>
      <c r="F769" s="368"/>
      <c r="G769" s="368"/>
      <c r="H769" s="362" t="s">
        <v>73</v>
      </c>
      <c r="I769" s="362" t="s">
        <v>90</v>
      </c>
      <c r="J769" s="361" t="s">
        <v>2246</v>
      </c>
      <c r="K769" s="362"/>
      <c r="L769" s="362" t="s">
        <v>186</v>
      </c>
      <c r="M769" s="362" t="s">
        <v>8</v>
      </c>
      <c r="N769" s="362" t="s">
        <v>90</v>
      </c>
      <c r="O769" s="362" t="s">
        <v>90</v>
      </c>
      <c r="P769" s="482" t="s">
        <v>2247</v>
      </c>
      <c r="Q769" s="362"/>
      <c r="R769" s="362"/>
      <c r="S769" s="362"/>
      <c r="T769" s="362"/>
      <c r="U769" s="362"/>
      <c r="V769" s="362"/>
      <c r="W769" s="362"/>
      <c r="X769" s="362"/>
      <c r="Y769" s="362"/>
      <c r="Z769" s="362"/>
      <c r="AA769" s="366"/>
      <c r="AB769" s="362"/>
      <c r="AC769" s="362" t="s">
        <v>13</v>
      </c>
      <c r="AD769" s="362" t="s">
        <v>8</v>
      </c>
      <c r="AE769" s="362"/>
      <c r="AF769" s="362"/>
      <c r="AG769" s="362"/>
      <c r="AH769" s="362" t="s">
        <v>2071</v>
      </c>
      <c r="AI769" s="362"/>
      <c r="AJ769" s="362"/>
      <c r="AK769" s="362"/>
      <c r="AL769" s="362"/>
      <c r="AM769" s="368">
        <v>45919</v>
      </c>
      <c r="AN769" s="361" t="s">
        <v>680</v>
      </c>
      <c r="AO769" s="445" t="s">
        <v>539</v>
      </c>
      <c r="AP769" s="445" t="s">
        <v>5841</v>
      </c>
      <c r="AQ769" s="445" t="s">
        <v>5841</v>
      </c>
    </row>
    <row r="770" spans="1:44" ht="14.5" hidden="1" x14ac:dyDescent="0.35">
      <c r="A770" s="362">
        <v>768</v>
      </c>
      <c r="B770" s="362" t="s">
        <v>2248</v>
      </c>
      <c r="C770" s="362" t="s">
        <v>2</v>
      </c>
      <c r="D770" s="368">
        <v>45702</v>
      </c>
      <c r="E770" s="368"/>
      <c r="F770" s="368"/>
      <c r="G770" s="368"/>
      <c r="H770" s="362" t="s">
        <v>73</v>
      </c>
      <c r="I770" s="362" t="s">
        <v>90</v>
      </c>
      <c r="J770" s="361" t="s">
        <v>2249</v>
      </c>
      <c r="K770" s="362"/>
      <c r="L770" s="362" t="s">
        <v>186</v>
      </c>
      <c r="M770" s="362" t="s">
        <v>8</v>
      </c>
      <c r="N770" s="362" t="s">
        <v>90</v>
      </c>
      <c r="O770" s="362" t="s">
        <v>90</v>
      </c>
      <c r="P770" s="482" t="s">
        <v>6553</v>
      </c>
      <c r="Q770" s="362"/>
      <c r="R770" s="362"/>
      <c r="S770" s="362"/>
      <c r="T770" s="362"/>
      <c r="U770" s="362"/>
      <c r="V770" s="362"/>
      <c r="W770" s="362"/>
      <c r="X770" s="362"/>
      <c r="Y770" s="362"/>
      <c r="Z770" s="362"/>
      <c r="AA770" s="366"/>
      <c r="AB770" s="362"/>
      <c r="AC770" s="362" t="s">
        <v>13</v>
      </c>
      <c r="AD770" s="362" t="s">
        <v>40</v>
      </c>
      <c r="AE770" s="362" t="s">
        <v>101</v>
      </c>
      <c r="AF770" s="362" t="s">
        <v>6553</v>
      </c>
      <c r="AG770" s="362" t="b">
        <v>0</v>
      </c>
      <c r="AH770" s="362"/>
      <c r="AI770" s="362"/>
      <c r="AJ770" s="362"/>
      <c r="AK770" s="362"/>
      <c r="AL770" s="362"/>
      <c r="AM770" s="362"/>
      <c r="AN770" s="361"/>
      <c r="AO770" s="445" t="s">
        <v>9</v>
      </c>
      <c r="AP770" s="445" t="s">
        <v>9</v>
      </c>
      <c r="AQ770" s="445" t="s">
        <v>9</v>
      </c>
    </row>
    <row r="771" spans="1:44" ht="29" hidden="1" x14ac:dyDescent="0.35">
      <c r="A771" s="362">
        <v>769</v>
      </c>
      <c r="B771" s="362" t="s">
        <v>2250</v>
      </c>
      <c r="C771" s="362" t="s">
        <v>2</v>
      </c>
      <c r="D771" s="368">
        <v>45702</v>
      </c>
      <c r="E771" s="368" t="s">
        <v>1278</v>
      </c>
      <c r="F771" s="368"/>
      <c r="G771" s="368"/>
      <c r="H771" s="362" t="s">
        <v>73</v>
      </c>
      <c r="I771" s="362" t="s">
        <v>90</v>
      </c>
      <c r="J771" s="361" t="s">
        <v>2251</v>
      </c>
      <c r="K771" s="362"/>
      <c r="L771" s="362" t="s">
        <v>186</v>
      </c>
      <c r="M771" s="362" t="s">
        <v>9</v>
      </c>
      <c r="N771" s="362" t="s">
        <v>90</v>
      </c>
      <c r="O771" s="362" t="s">
        <v>90</v>
      </c>
      <c r="P771" s="482" t="s">
        <v>2252</v>
      </c>
      <c r="Q771" s="362"/>
      <c r="R771" s="362"/>
      <c r="S771" s="362"/>
      <c r="T771" s="362"/>
      <c r="U771" s="362"/>
      <c r="V771" s="362"/>
      <c r="W771" s="362"/>
      <c r="X771" s="362"/>
      <c r="Y771" s="362"/>
      <c r="Z771" s="362"/>
      <c r="AA771" s="366"/>
      <c r="AB771" s="362"/>
      <c r="AC771" s="362" t="s">
        <v>13</v>
      </c>
      <c r="AD771" s="362" t="s">
        <v>8</v>
      </c>
      <c r="AE771" s="362"/>
      <c r="AF771" s="362"/>
      <c r="AG771" s="362"/>
      <c r="AH771" s="362" t="s">
        <v>1299</v>
      </c>
      <c r="AI771" s="362"/>
      <c r="AJ771" s="362"/>
      <c r="AK771" s="362"/>
      <c r="AL771" s="362"/>
      <c r="AM771" s="368">
        <v>45919</v>
      </c>
      <c r="AN771" s="361" t="s">
        <v>680</v>
      </c>
      <c r="AO771" s="445" t="s">
        <v>539</v>
      </c>
      <c r="AP771" s="445" t="s">
        <v>5841</v>
      </c>
      <c r="AQ771" s="445" t="s">
        <v>5840</v>
      </c>
    </row>
    <row r="772" spans="1:44" ht="29" hidden="1" x14ac:dyDescent="0.35">
      <c r="A772" s="362">
        <v>770</v>
      </c>
      <c r="B772" s="362" t="s">
        <v>2253</v>
      </c>
      <c r="C772" s="362" t="s">
        <v>2</v>
      </c>
      <c r="D772" s="368">
        <v>45702</v>
      </c>
      <c r="E772" s="368"/>
      <c r="F772" s="368"/>
      <c r="G772" s="368"/>
      <c r="H772" s="362" t="s">
        <v>79</v>
      </c>
      <c r="I772" s="362" t="s">
        <v>104</v>
      </c>
      <c r="J772" s="361" t="s">
        <v>2254</v>
      </c>
      <c r="K772" s="362"/>
      <c r="L772" s="362" t="s">
        <v>186</v>
      </c>
      <c r="M772" s="362" t="s">
        <v>9</v>
      </c>
      <c r="N772" s="362" t="s">
        <v>90</v>
      </c>
      <c r="O772" s="362" t="s">
        <v>90</v>
      </c>
      <c r="P772" s="482" t="s">
        <v>1743</v>
      </c>
      <c r="Q772" s="362"/>
      <c r="R772" s="362"/>
      <c r="S772" s="362"/>
      <c r="T772" s="362"/>
      <c r="U772" s="362"/>
      <c r="V772" s="362"/>
      <c r="W772" s="362"/>
      <c r="X772" s="362"/>
      <c r="Y772" s="362"/>
      <c r="Z772" s="362"/>
      <c r="AA772" s="366"/>
      <c r="AB772" s="362"/>
      <c r="AC772" s="362" t="s">
        <v>34</v>
      </c>
      <c r="AD772" s="362" t="s">
        <v>8</v>
      </c>
      <c r="AE772" s="362" t="s">
        <v>39</v>
      </c>
      <c r="AF772" s="362" t="s">
        <v>1743</v>
      </c>
      <c r="AG772" s="362" t="b">
        <v>0</v>
      </c>
      <c r="AH772" s="362"/>
      <c r="AI772" s="362"/>
      <c r="AJ772" s="362"/>
      <c r="AK772" s="362"/>
      <c r="AL772" s="362"/>
      <c r="AM772" s="362"/>
      <c r="AN772" s="361" t="s">
        <v>1158</v>
      </c>
      <c r="AO772" s="445" t="s">
        <v>539</v>
      </c>
      <c r="AP772" s="445" t="s">
        <v>5841</v>
      </c>
      <c r="AQ772" s="445" t="s">
        <v>5840</v>
      </c>
    </row>
    <row r="773" spans="1:44" ht="29" hidden="1" x14ac:dyDescent="0.35">
      <c r="A773" s="362">
        <v>771</v>
      </c>
      <c r="B773" s="362" t="s">
        <v>2255</v>
      </c>
      <c r="C773" s="362" t="s">
        <v>2</v>
      </c>
      <c r="D773" s="368">
        <v>45702</v>
      </c>
      <c r="E773" s="368"/>
      <c r="F773" s="368"/>
      <c r="G773" s="368"/>
      <c r="H773" s="362" t="s">
        <v>73</v>
      </c>
      <c r="I773" s="362" t="s">
        <v>90</v>
      </c>
      <c r="J773" s="361" t="s">
        <v>2256</v>
      </c>
      <c r="K773" s="362"/>
      <c r="L773" s="362" t="s">
        <v>186</v>
      </c>
      <c r="M773" s="362" t="s">
        <v>9</v>
      </c>
      <c r="N773" s="362" t="s">
        <v>90</v>
      </c>
      <c r="O773" s="362" t="s">
        <v>90</v>
      </c>
      <c r="P773" s="482" t="s">
        <v>1743</v>
      </c>
      <c r="Q773" s="362"/>
      <c r="R773" s="362"/>
      <c r="S773" s="362"/>
      <c r="T773" s="362"/>
      <c r="U773" s="362"/>
      <c r="V773" s="362"/>
      <c r="W773" s="362"/>
      <c r="X773" s="362"/>
      <c r="Y773" s="362"/>
      <c r="Z773" s="362"/>
      <c r="AA773" s="366"/>
      <c r="AB773" s="362"/>
      <c r="AC773" s="362" t="s">
        <v>13</v>
      </c>
      <c r="AD773" s="362" t="s">
        <v>8</v>
      </c>
      <c r="AE773" s="362" t="s">
        <v>39</v>
      </c>
      <c r="AF773" s="362" t="s">
        <v>1743</v>
      </c>
      <c r="AG773" s="362" t="b">
        <v>0</v>
      </c>
      <c r="AH773" s="362"/>
      <c r="AI773" s="362"/>
      <c r="AJ773" s="362"/>
      <c r="AK773" s="362"/>
      <c r="AL773" s="362"/>
      <c r="AM773" s="362"/>
      <c r="AN773" s="361" t="s">
        <v>1158</v>
      </c>
      <c r="AO773" s="445" t="s">
        <v>539</v>
      </c>
      <c r="AP773" s="445" t="s">
        <v>5841</v>
      </c>
      <c r="AQ773" s="445" t="s">
        <v>5840</v>
      </c>
    </row>
    <row r="774" spans="1:44" ht="14.5" hidden="1" x14ac:dyDescent="0.35">
      <c r="A774" s="362">
        <v>772</v>
      </c>
      <c r="B774" s="362" t="s">
        <v>2257</v>
      </c>
      <c r="C774" s="362" t="s">
        <v>2</v>
      </c>
      <c r="D774" s="368">
        <v>45702</v>
      </c>
      <c r="E774" s="368" t="s">
        <v>1278</v>
      </c>
      <c r="F774" s="368"/>
      <c r="G774" s="368"/>
      <c r="H774" s="362" t="s">
        <v>73</v>
      </c>
      <c r="I774" s="362" t="s">
        <v>90</v>
      </c>
      <c r="J774" s="361" t="s">
        <v>2258</v>
      </c>
      <c r="K774" s="362"/>
      <c r="L774" s="362" t="s">
        <v>186</v>
      </c>
      <c r="M774" s="362" t="s">
        <v>9</v>
      </c>
      <c r="N774" s="362" t="s">
        <v>90</v>
      </c>
      <c r="O774" s="362" t="s">
        <v>90</v>
      </c>
      <c r="P774" s="482" t="s">
        <v>2259</v>
      </c>
      <c r="Q774" s="362"/>
      <c r="R774" s="362"/>
      <c r="S774" s="362"/>
      <c r="T774" s="362"/>
      <c r="U774" s="362"/>
      <c r="V774" s="362"/>
      <c r="W774" s="362"/>
      <c r="X774" s="362"/>
      <c r="Y774" s="362"/>
      <c r="Z774" s="362"/>
      <c r="AA774" s="366"/>
      <c r="AB774" s="362"/>
      <c r="AC774" s="362" t="s">
        <v>13</v>
      </c>
      <c r="AD774" s="362" t="s">
        <v>8</v>
      </c>
      <c r="AE774" s="362"/>
      <c r="AF774" s="362"/>
      <c r="AG774" s="362"/>
      <c r="AH774" s="362" t="s">
        <v>2071</v>
      </c>
      <c r="AI774" s="362"/>
      <c r="AJ774" s="362"/>
      <c r="AK774" s="362"/>
      <c r="AL774" s="362"/>
      <c r="AM774" s="368">
        <v>45919</v>
      </c>
      <c r="AN774" s="361" t="s">
        <v>680</v>
      </c>
      <c r="AO774" s="445" t="s">
        <v>539</v>
      </c>
      <c r="AP774" s="445" t="s">
        <v>5841</v>
      </c>
      <c r="AQ774" s="445" t="s">
        <v>5840</v>
      </c>
    </row>
    <row r="775" spans="1:44" ht="43.5" hidden="1" x14ac:dyDescent="0.35">
      <c r="A775" s="362">
        <v>773</v>
      </c>
      <c r="B775" s="362" t="s">
        <v>2260</v>
      </c>
      <c r="C775" s="362" t="s">
        <v>2</v>
      </c>
      <c r="D775" s="368">
        <v>45139</v>
      </c>
      <c r="E775" s="368"/>
      <c r="F775" s="368"/>
      <c r="G775" s="368"/>
      <c r="H775" s="362" t="s">
        <v>77</v>
      </c>
      <c r="I775" s="362" t="s">
        <v>1546</v>
      </c>
      <c r="J775" s="361" t="s">
        <v>2261</v>
      </c>
      <c r="K775" s="362"/>
      <c r="L775" s="362" t="s">
        <v>186</v>
      </c>
      <c r="M775" s="362" t="s">
        <v>1548</v>
      </c>
      <c r="N775" s="362" t="s">
        <v>90</v>
      </c>
      <c r="O775" s="362" t="s">
        <v>90</v>
      </c>
      <c r="P775" s="482" t="s">
        <v>1678</v>
      </c>
      <c r="Q775" s="362"/>
      <c r="R775" s="362"/>
      <c r="S775" s="362"/>
      <c r="T775" s="362"/>
      <c r="U775" s="362"/>
      <c r="V775" s="362"/>
      <c r="W775" s="362"/>
      <c r="X775" s="362"/>
      <c r="Y775" s="362"/>
      <c r="Z775" s="362"/>
      <c r="AA775" s="366"/>
      <c r="AB775" s="362"/>
      <c r="AC775" s="362" t="s">
        <v>21</v>
      </c>
      <c r="AD775" s="362" t="s">
        <v>8</v>
      </c>
      <c r="AE775" s="362"/>
      <c r="AF775" s="362"/>
      <c r="AG775" s="362"/>
      <c r="AH775" s="362"/>
      <c r="AI775" s="362"/>
      <c r="AJ775" s="362"/>
      <c r="AK775" s="362"/>
      <c r="AL775" s="362"/>
      <c r="AM775" s="368">
        <v>45924</v>
      </c>
      <c r="AN775" s="361" t="s">
        <v>1679</v>
      </c>
      <c r="AO775" s="445" t="s">
        <v>539</v>
      </c>
      <c r="AP775" s="445" t="s">
        <v>5841</v>
      </c>
      <c r="AQ775" s="445" t="s">
        <v>5840</v>
      </c>
    </row>
    <row r="776" spans="1:44" ht="29" hidden="1" x14ac:dyDescent="0.35">
      <c r="A776" s="362">
        <v>774</v>
      </c>
      <c r="B776" s="362" t="s">
        <v>2262</v>
      </c>
      <c r="C776" s="362" t="s">
        <v>2</v>
      </c>
      <c r="D776" s="368">
        <v>45702</v>
      </c>
      <c r="E776" s="368"/>
      <c r="F776" s="368"/>
      <c r="G776" s="368"/>
      <c r="H776" s="362" t="s">
        <v>77</v>
      </c>
      <c r="I776" s="362" t="s">
        <v>1546</v>
      </c>
      <c r="J776" s="361" t="s">
        <v>2263</v>
      </c>
      <c r="K776" s="362"/>
      <c r="L776" s="362" t="s">
        <v>186</v>
      </c>
      <c r="M776" s="362" t="s">
        <v>1548</v>
      </c>
      <c r="N776" s="362" t="s">
        <v>90</v>
      </c>
      <c r="O776" s="362" t="s">
        <v>90</v>
      </c>
      <c r="P776" s="482" t="s">
        <v>1736</v>
      </c>
      <c r="Q776" s="362"/>
      <c r="R776" s="362"/>
      <c r="S776" s="362"/>
      <c r="T776" s="362"/>
      <c r="U776" s="362"/>
      <c r="V776" s="362"/>
      <c r="W776" s="362"/>
      <c r="X776" s="362"/>
      <c r="Y776" s="362"/>
      <c r="Z776" s="362"/>
      <c r="AA776" s="366"/>
      <c r="AB776" s="362"/>
      <c r="AC776" s="362" t="s">
        <v>21</v>
      </c>
      <c r="AD776" s="362" t="s">
        <v>8</v>
      </c>
      <c r="AE776" s="362"/>
      <c r="AF776" s="362"/>
      <c r="AG776" s="362"/>
      <c r="AH776" s="362"/>
      <c r="AI776" s="362"/>
      <c r="AJ776" s="362"/>
      <c r="AK776" s="362"/>
      <c r="AL776" s="362"/>
      <c r="AM776" s="368">
        <v>45924</v>
      </c>
      <c r="AN776" s="361" t="s">
        <v>2264</v>
      </c>
      <c r="AO776" s="445" t="s">
        <v>539</v>
      </c>
      <c r="AP776" s="445" t="s">
        <v>5841</v>
      </c>
      <c r="AQ776" s="445" t="s">
        <v>5840</v>
      </c>
    </row>
    <row r="777" spans="1:44" ht="43.5" hidden="1" x14ac:dyDescent="0.35">
      <c r="A777" s="362">
        <v>775</v>
      </c>
      <c r="B777" s="362" t="s">
        <v>2265</v>
      </c>
      <c r="C777" s="362" t="s">
        <v>2</v>
      </c>
      <c r="D777" s="368">
        <v>45750</v>
      </c>
      <c r="E777" s="368"/>
      <c r="F777" s="368"/>
      <c r="G777" s="368"/>
      <c r="H777" s="362" t="s">
        <v>73</v>
      </c>
      <c r="I777" s="362" t="s">
        <v>90</v>
      </c>
      <c r="J777" s="361" t="s">
        <v>2266</v>
      </c>
      <c r="K777" s="362"/>
      <c r="L777" s="362" t="s">
        <v>186</v>
      </c>
      <c r="M777" s="362" t="s">
        <v>8</v>
      </c>
      <c r="N777" s="362" t="s">
        <v>90</v>
      </c>
      <c r="O777" s="362" t="s">
        <v>90</v>
      </c>
      <c r="P777" s="482" t="s">
        <v>1539</v>
      </c>
      <c r="Q777" s="362"/>
      <c r="R777" s="362"/>
      <c r="S777" s="362"/>
      <c r="T777" s="362"/>
      <c r="U777" s="362"/>
      <c r="V777" s="362"/>
      <c r="W777" s="362"/>
      <c r="X777" s="362"/>
      <c r="Y777" s="362"/>
      <c r="Z777" s="362"/>
      <c r="AA777" s="366"/>
      <c r="AB777" s="362"/>
      <c r="AC777" s="362" t="s">
        <v>13</v>
      </c>
      <c r="AD777" s="362" t="s">
        <v>8</v>
      </c>
      <c r="AE777" s="362" t="s">
        <v>39</v>
      </c>
      <c r="AF777" s="362" t="s">
        <v>1539</v>
      </c>
      <c r="AG777" s="362" t="b">
        <v>0</v>
      </c>
      <c r="AH777" s="362"/>
      <c r="AI777" s="362"/>
      <c r="AJ777" s="362"/>
      <c r="AK777" s="362"/>
      <c r="AL777" s="362"/>
      <c r="AM777" s="368">
        <v>45923</v>
      </c>
      <c r="AN777" s="361" t="s">
        <v>680</v>
      </c>
      <c r="AO777" s="445" t="s">
        <v>539</v>
      </c>
      <c r="AP777" s="445" t="s">
        <v>5841</v>
      </c>
      <c r="AQ777" s="445" t="s">
        <v>5841</v>
      </c>
    </row>
    <row r="778" spans="1:44" ht="116" hidden="1" x14ac:dyDescent="0.35">
      <c r="A778" s="362">
        <v>776</v>
      </c>
      <c r="B778" s="362" t="s">
        <v>2267</v>
      </c>
      <c r="C778" s="362" t="s">
        <v>2</v>
      </c>
      <c r="D778" s="368">
        <v>45750</v>
      </c>
      <c r="E778" s="368"/>
      <c r="F778" s="368"/>
      <c r="G778" s="368"/>
      <c r="H778" s="362" t="s">
        <v>73</v>
      </c>
      <c r="I778" s="362" t="s">
        <v>90</v>
      </c>
      <c r="J778" s="361" t="s">
        <v>2268</v>
      </c>
      <c r="K778" s="362"/>
      <c r="L778" s="362" t="s">
        <v>1689</v>
      </c>
      <c r="M778" s="362" t="s">
        <v>8</v>
      </c>
      <c r="N778" s="362" t="s">
        <v>90</v>
      </c>
      <c r="O778" s="362" t="s">
        <v>90</v>
      </c>
      <c r="P778" s="482" t="s">
        <v>1539</v>
      </c>
      <c r="Q778" s="362"/>
      <c r="R778" s="362"/>
      <c r="S778" s="362"/>
      <c r="T778" s="362"/>
      <c r="U778" s="362"/>
      <c r="V778" s="362"/>
      <c r="W778" s="362"/>
      <c r="X778" s="362"/>
      <c r="Y778" s="362"/>
      <c r="Z778" s="362"/>
      <c r="AA778" s="366"/>
      <c r="AB778" s="362"/>
      <c r="AC778" s="362" t="s">
        <v>13</v>
      </c>
      <c r="AD778" s="362" t="s">
        <v>8</v>
      </c>
      <c r="AE778" s="362" t="s">
        <v>39</v>
      </c>
      <c r="AF778" s="362" t="s">
        <v>1539</v>
      </c>
      <c r="AG778" s="362" t="b">
        <v>0</v>
      </c>
      <c r="AH778" s="362"/>
      <c r="AI778" s="362"/>
      <c r="AJ778" s="362"/>
      <c r="AK778" s="362"/>
      <c r="AL778" s="362"/>
      <c r="AM778" s="368">
        <v>45923</v>
      </c>
      <c r="AN778" s="361" t="s">
        <v>680</v>
      </c>
      <c r="AO778" s="445" t="s">
        <v>539</v>
      </c>
      <c r="AP778" s="445" t="s">
        <v>5841</v>
      </c>
      <c r="AQ778" s="445" t="s">
        <v>5841</v>
      </c>
    </row>
    <row r="779" spans="1:44" ht="43.5" hidden="1" x14ac:dyDescent="0.35">
      <c r="A779" s="362">
        <v>777</v>
      </c>
      <c r="B779" s="362" t="s">
        <v>2269</v>
      </c>
      <c r="C779" s="362" t="s">
        <v>2</v>
      </c>
      <c r="D779" s="368">
        <v>45750</v>
      </c>
      <c r="E779" s="368"/>
      <c r="F779" s="368"/>
      <c r="G779" s="368"/>
      <c r="H779" s="362" t="s">
        <v>73</v>
      </c>
      <c r="I779" s="362" t="s">
        <v>90</v>
      </c>
      <c r="J779" s="361" t="s">
        <v>2270</v>
      </c>
      <c r="K779" s="362"/>
      <c r="L779" s="362" t="s">
        <v>186</v>
      </c>
      <c r="M779" s="362" t="s">
        <v>9</v>
      </c>
      <c r="N779" s="362" t="s">
        <v>90</v>
      </c>
      <c r="O779" s="362" t="s">
        <v>90</v>
      </c>
      <c r="P779" s="482" t="s">
        <v>1539</v>
      </c>
      <c r="Q779" s="362"/>
      <c r="R779" s="362"/>
      <c r="S779" s="362"/>
      <c r="T779" s="362"/>
      <c r="U779" s="362"/>
      <c r="V779" s="362"/>
      <c r="W779" s="362"/>
      <c r="X779" s="362"/>
      <c r="Y779" s="362"/>
      <c r="Z779" s="362"/>
      <c r="AA779" s="366"/>
      <c r="AB779" s="362"/>
      <c r="AC779" s="362" t="s">
        <v>13</v>
      </c>
      <c r="AD779" s="362" t="s">
        <v>8</v>
      </c>
      <c r="AE779" s="362" t="s">
        <v>39</v>
      </c>
      <c r="AF779" s="362" t="s">
        <v>1539</v>
      </c>
      <c r="AG779" s="362" t="b">
        <v>0</v>
      </c>
      <c r="AH779" s="362"/>
      <c r="AI779" s="362"/>
      <c r="AJ779" s="362"/>
      <c r="AK779" s="362"/>
      <c r="AL779" s="362"/>
      <c r="AM779" s="368">
        <v>45923</v>
      </c>
      <c r="AN779" s="361" t="s">
        <v>680</v>
      </c>
      <c r="AO779" s="445" t="s">
        <v>539</v>
      </c>
      <c r="AP779" s="445" t="s">
        <v>5841</v>
      </c>
      <c r="AQ779" s="445" t="s">
        <v>5840</v>
      </c>
    </row>
    <row r="780" spans="1:44" ht="29" hidden="1" x14ac:dyDescent="0.35">
      <c r="A780" s="362">
        <v>778</v>
      </c>
      <c r="B780" s="362" t="s">
        <v>2271</v>
      </c>
      <c r="C780" s="362" t="s">
        <v>2</v>
      </c>
      <c r="D780" s="368">
        <v>45750</v>
      </c>
      <c r="E780" s="368"/>
      <c r="F780" s="368"/>
      <c r="G780" s="368"/>
      <c r="H780" s="362" t="s">
        <v>61</v>
      </c>
      <c r="I780" s="362" t="s">
        <v>1584</v>
      </c>
      <c r="J780" s="361" t="s">
        <v>2272</v>
      </c>
      <c r="K780" s="361"/>
      <c r="L780" s="362" t="s">
        <v>186</v>
      </c>
      <c r="M780" s="362" t="s">
        <v>9</v>
      </c>
      <c r="N780" s="362" t="s">
        <v>2273</v>
      </c>
      <c r="O780" s="362" t="s">
        <v>90</v>
      </c>
      <c r="P780" s="482"/>
      <c r="Q780" s="362"/>
      <c r="R780" s="362"/>
      <c r="S780" s="362"/>
      <c r="T780" s="362"/>
      <c r="U780" s="362"/>
      <c r="V780" s="362"/>
      <c r="W780" s="362"/>
      <c r="X780" s="362"/>
      <c r="Y780" s="362"/>
      <c r="Z780" s="362"/>
      <c r="AA780" s="366"/>
      <c r="AB780" s="362"/>
      <c r="AC780" s="362" t="s">
        <v>19</v>
      </c>
      <c r="AD780" s="362" t="s">
        <v>40</v>
      </c>
      <c r="AE780" s="362"/>
      <c r="AF780" s="362"/>
      <c r="AG780" s="362"/>
      <c r="AH780" s="362"/>
      <c r="AI780" s="362"/>
      <c r="AJ780" s="362"/>
      <c r="AK780" s="362"/>
      <c r="AL780" s="362"/>
      <c r="AM780" s="362"/>
      <c r="AN780" s="361"/>
      <c r="AO780" s="445" t="s">
        <v>5839</v>
      </c>
      <c r="AP780" s="445" t="s">
        <v>5839</v>
      </c>
      <c r="AQ780" s="445" t="s">
        <v>5839</v>
      </c>
    </row>
    <row r="781" spans="1:44" ht="14.5" hidden="1" x14ac:dyDescent="0.35">
      <c r="A781" s="362">
        <v>779</v>
      </c>
      <c r="B781" s="362" t="s">
        <v>2274</v>
      </c>
      <c r="C781" s="362" t="s">
        <v>2</v>
      </c>
      <c r="D781" s="368">
        <v>45750</v>
      </c>
      <c r="E781" s="368"/>
      <c r="F781" s="368"/>
      <c r="G781" s="368"/>
      <c r="H781" s="362" t="s">
        <v>73</v>
      </c>
      <c r="I781" s="362" t="s">
        <v>90</v>
      </c>
      <c r="J781" s="361" t="s">
        <v>2275</v>
      </c>
      <c r="K781" s="362"/>
      <c r="L781" s="362" t="s">
        <v>1689</v>
      </c>
      <c r="M781" s="362" t="s">
        <v>8</v>
      </c>
      <c r="N781" s="362" t="s">
        <v>90</v>
      </c>
      <c r="O781" s="362" t="s">
        <v>90</v>
      </c>
      <c r="P781" s="482" t="s">
        <v>6585</v>
      </c>
      <c r="Q781" s="362"/>
      <c r="R781" s="362"/>
      <c r="S781" s="362"/>
      <c r="T781" s="362"/>
      <c r="U781" s="362"/>
      <c r="V781" s="362"/>
      <c r="W781" s="362"/>
      <c r="X781" s="362"/>
      <c r="Y781" s="362"/>
      <c r="Z781" s="362"/>
      <c r="AA781" s="366"/>
      <c r="AB781" s="362"/>
      <c r="AC781" s="362" t="s">
        <v>13</v>
      </c>
      <c r="AD781" s="362" t="s">
        <v>40</v>
      </c>
      <c r="AE781" s="362" t="s">
        <v>39</v>
      </c>
      <c r="AF781" s="362" t="s">
        <v>6585</v>
      </c>
      <c r="AG781" s="362" t="b">
        <v>0</v>
      </c>
      <c r="AH781" s="362"/>
      <c r="AI781" s="362"/>
      <c r="AJ781" s="362"/>
      <c r="AK781" s="362"/>
      <c r="AL781" s="362"/>
      <c r="AM781" s="362"/>
      <c r="AN781" s="361"/>
      <c r="AO781" s="445" t="s">
        <v>9</v>
      </c>
      <c r="AP781" s="445" t="s">
        <v>9</v>
      </c>
      <c r="AQ781" s="445" t="s">
        <v>9</v>
      </c>
    </row>
    <row r="782" spans="1:44" ht="72.5" hidden="1" x14ac:dyDescent="0.35">
      <c r="A782" s="362">
        <v>780</v>
      </c>
      <c r="B782" s="362" t="s">
        <v>2276</v>
      </c>
      <c r="C782" s="362" t="s">
        <v>2</v>
      </c>
      <c r="D782" s="368">
        <v>45750</v>
      </c>
      <c r="E782" s="368"/>
      <c r="F782" s="368"/>
      <c r="G782" s="368"/>
      <c r="H782" s="362" t="s">
        <v>73</v>
      </c>
      <c r="I782" s="362" t="s">
        <v>90</v>
      </c>
      <c r="J782" s="361" t="s">
        <v>2277</v>
      </c>
      <c r="K782" s="362"/>
      <c r="L782" s="362" t="s">
        <v>186</v>
      </c>
      <c r="M782" s="362" t="s">
        <v>8</v>
      </c>
      <c r="N782" s="362" t="s">
        <v>90</v>
      </c>
      <c r="O782" s="362" t="s">
        <v>90</v>
      </c>
      <c r="P782" s="482" t="s">
        <v>1743</v>
      </c>
      <c r="Q782" s="362"/>
      <c r="R782" s="362"/>
      <c r="S782" s="362"/>
      <c r="T782" s="362"/>
      <c r="U782" s="362"/>
      <c r="V782" s="362"/>
      <c r="W782" s="362"/>
      <c r="X782" s="362"/>
      <c r="Y782" s="362"/>
      <c r="Z782" s="362"/>
      <c r="AA782" s="366"/>
      <c r="AB782" s="362"/>
      <c r="AC782" s="362" t="s">
        <v>13</v>
      </c>
      <c r="AD782" s="362" t="s">
        <v>8</v>
      </c>
      <c r="AE782" s="362" t="s">
        <v>39</v>
      </c>
      <c r="AF782" s="362" t="s">
        <v>1743</v>
      </c>
      <c r="AG782" s="362" t="b">
        <v>0</v>
      </c>
      <c r="AH782" s="362"/>
      <c r="AI782" s="362"/>
      <c r="AJ782" s="362"/>
      <c r="AK782" s="362"/>
      <c r="AL782" s="362"/>
      <c r="AM782" s="362"/>
      <c r="AN782" s="361" t="s">
        <v>1158</v>
      </c>
      <c r="AO782" s="445" t="s">
        <v>539</v>
      </c>
      <c r="AP782" s="445" t="s">
        <v>5841</v>
      </c>
      <c r="AQ782" s="445" t="s">
        <v>5841</v>
      </c>
    </row>
    <row r="783" spans="1:44" s="584" customFormat="1" ht="43.5" hidden="1" x14ac:dyDescent="0.35">
      <c r="A783" s="580">
        <v>781</v>
      </c>
      <c r="B783" s="580" t="s">
        <v>2278</v>
      </c>
      <c r="C783" s="580" t="s">
        <v>2</v>
      </c>
      <c r="D783" s="368">
        <v>45750</v>
      </c>
      <c r="E783" s="368"/>
      <c r="F783" s="368"/>
      <c r="G783" s="368"/>
      <c r="H783" s="580" t="s">
        <v>62</v>
      </c>
      <c r="I783" s="580" t="s">
        <v>2064</v>
      </c>
      <c r="J783" s="581" t="s">
        <v>2279</v>
      </c>
      <c r="K783" s="362"/>
      <c r="L783" s="362" t="s">
        <v>186</v>
      </c>
      <c r="M783" s="362" t="s">
        <v>8</v>
      </c>
      <c r="N783" s="362" t="s">
        <v>90</v>
      </c>
      <c r="O783" s="362" t="s">
        <v>90</v>
      </c>
      <c r="P783" s="582" t="s">
        <v>6586</v>
      </c>
      <c r="Q783" s="362"/>
      <c r="R783" s="362"/>
      <c r="S783" s="362"/>
      <c r="T783" s="362"/>
      <c r="U783" s="362"/>
      <c r="V783" s="362"/>
      <c r="W783" s="362"/>
      <c r="X783" s="580" t="s">
        <v>51</v>
      </c>
      <c r="Y783" s="580"/>
      <c r="Z783" s="580"/>
      <c r="AA783" s="366"/>
      <c r="AB783" s="362"/>
      <c r="AC783" s="362" t="s">
        <v>19</v>
      </c>
      <c r="AD783" s="362" t="s">
        <v>40</v>
      </c>
      <c r="AE783" s="362"/>
      <c r="AF783" s="362"/>
      <c r="AG783" s="362"/>
      <c r="AH783" s="362"/>
      <c r="AI783" s="581" t="s">
        <v>6587</v>
      </c>
      <c r="AJ783" s="580" t="s">
        <v>6233</v>
      </c>
      <c r="AK783" s="580"/>
      <c r="AL783" s="580" t="s">
        <v>6573</v>
      </c>
      <c r="AM783" s="362"/>
      <c r="AN783" s="361"/>
      <c r="AO783" s="445" t="s">
        <v>5839</v>
      </c>
      <c r="AP783" s="445" t="s">
        <v>5839</v>
      </c>
      <c r="AQ783" s="445" t="s">
        <v>5839</v>
      </c>
      <c r="AR783" s="445"/>
    </row>
    <row r="784" spans="1:44" ht="29" hidden="1" x14ac:dyDescent="0.35">
      <c r="A784" s="362">
        <v>782</v>
      </c>
      <c r="B784" s="362" t="s">
        <v>2280</v>
      </c>
      <c r="C784" s="362" t="s">
        <v>2</v>
      </c>
      <c r="D784" s="368">
        <v>45750</v>
      </c>
      <c r="E784" s="368"/>
      <c r="F784" s="368"/>
      <c r="G784" s="368"/>
      <c r="H784" s="362" t="s">
        <v>73</v>
      </c>
      <c r="I784" s="362" t="s">
        <v>90</v>
      </c>
      <c r="J784" s="361" t="s">
        <v>2281</v>
      </c>
      <c r="K784" s="362"/>
      <c r="L784" s="362" t="s">
        <v>186</v>
      </c>
      <c r="M784" s="362" t="s">
        <v>8</v>
      </c>
      <c r="N784" s="362" t="s">
        <v>90</v>
      </c>
      <c r="O784" s="362" t="s">
        <v>90</v>
      </c>
      <c r="P784" s="482" t="s">
        <v>1539</v>
      </c>
      <c r="Q784" s="362"/>
      <c r="R784" s="362"/>
      <c r="S784" s="362"/>
      <c r="T784" s="362"/>
      <c r="U784" s="362"/>
      <c r="V784" s="362"/>
      <c r="W784" s="362"/>
      <c r="X784" s="362"/>
      <c r="Y784" s="362"/>
      <c r="Z784" s="362"/>
      <c r="AA784" s="366"/>
      <c r="AB784" s="362"/>
      <c r="AC784" s="362" t="s">
        <v>13</v>
      </c>
      <c r="AD784" s="362" t="s">
        <v>8</v>
      </c>
      <c r="AE784" s="362" t="s">
        <v>39</v>
      </c>
      <c r="AF784" s="362" t="s">
        <v>1539</v>
      </c>
      <c r="AG784" s="362" t="b">
        <v>0</v>
      </c>
      <c r="AH784" s="362"/>
      <c r="AI784" s="362"/>
      <c r="AJ784" s="362"/>
      <c r="AK784" s="362"/>
      <c r="AL784" s="362"/>
      <c r="AM784" s="368">
        <v>45923</v>
      </c>
      <c r="AN784" s="361" t="s">
        <v>680</v>
      </c>
      <c r="AO784" s="445" t="s">
        <v>539</v>
      </c>
      <c r="AP784" s="445" t="s">
        <v>5841</v>
      </c>
      <c r="AQ784" s="445" t="s">
        <v>5841</v>
      </c>
    </row>
    <row r="785" spans="1:43" ht="43.5" hidden="1" x14ac:dyDescent="0.35">
      <c r="A785" s="362">
        <v>783</v>
      </c>
      <c r="B785" s="362" t="s">
        <v>2282</v>
      </c>
      <c r="C785" s="362" t="s">
        <v>2</v>
      </c>
      <c r="D785" s="368">
        <v>45139</v>
      </c>
      <c r="E785" s="368"/>
      <c r="F785" s="368"/>
      <c r="G785" s="368"/>
      <c r="H785" s="362" t="s">
        <v>77</v>
      </c>
      <c r="I785" s="362" t="s">
        <v>1546</v>
      </c>
      <c r="J785" s="361" t="s">
        <v>2283</v>
      </c>
      <c r="K785" s="362"/>
      <c r="L785" s="362" t="s">
        <v>186</v>
      </c>
      <c r="M785" s="362" t="s">
        <v>1548</v>
      </c>
      <c r="N785" s="362" t="s">
        <v>90</v>
      </c>
      <c r="O785" s="362" t="s">
        <v>90</v>
      </c>
      <c r="P785" s="482" t="s">
        <v>1678</v>
      </c>
      <c r="Q785" s="362"/>
      <c r="R785" s="362"/>
      <c r="S785" s="362"/>
      <c r="T785" s="362"/>
      <c r="U785" s="362"/>
      <c r="V785" s="362"/>
      <c r="W785" s="362"/>
      <c r="X785" s="362"/>
      <c r="Y785" s="362"/>
      <c r="Z785" s="362"/>
      <c r="AA785" s="366"/>
      <c r="AB785" s="362"/>
      <c r="AC785" s="362" t="s">
        <v>21</v>
      </c>
      <c r="AD785" s="362" t="s">
        <v>8</v>
      </c>
      <c r="AE785" s="362"/>
      <c r="AF785" s="362"/>
      <c r="AG785" s="362"/>
      <c r="AH785" s="362"/>
      <c r="AI785" s="362"/>
      <c r="AJ785" s="362"/>
      <c r="AK785" s="362"/>
      <c r="AL785" s="362"/>
      <c r="AM785" s="368">
        <v>45924</v>
      </c>
      <c r="AN785" s="361" t="s">
        <v>1679</v>
      </c>
      <c r="AO785" s="445" t="s">
        <v>539</v>
      </c>
      <c r="AP785" s="445" t="s">
        <v>5841</v>
      </c>
      <c r="AQ785" s="445" t="s">
        <v>5840</v>
      </c>
    </row>
    <row r="786" spans="1:43" ht="58" hidden="1" x14ac:dyDescent="0.35">
      <c r="A786" s="362">
        <v>784</v>
      </c>
      <c r="B786" s="362" t="s">
        <v>2284</v>
      </c>
      <c r="C786" s="362" t="s">
        <v>2</v>
      </c>
      <c r="D786" s="368">
        <v>45139</v>
      </c>
      <c r="E786" s="368"/>
      <c r="F786" s="368"/>
      <c r="G786" s="368"/>
      <c r="H786" s="362" t="s">
        <v>77</v>
      </c>
      <c r="I786" s="362" t="s">
        <v>1546</v>
      </c>
      <c r="J786" s="361" t="s">
        <v>2285</v>
      </c>
      <c r="K786" s="362"/>
      <c r="L786" s="362" t="s">
        <v>186</v>
      </c>
      <c r="M786" s="362" t="s">
        <v>1548</v>
      </c>
      <c r="N786" s="362" t="s">
        <v>90</v>
      </c>
      <c r="O786" s="362" t="s">
        <v>90</v>
      </c>
      <c r="P786" s="482" t="s">
        <v>2048</v>
      </c>
      <c r="Q786" s="362"/>
      <c r="R786" s="362"/>
      <c r="S786" s="362"/>
      <c r="T786" s="362"/>
      <c r="U786" s="362"/>
      <c r="V786" s="362"/>
      <c r="W786" s="362"/>
      <c r="X786" s="362"/>
      <c r="Y786" s="362"/>
      <c r="Z786" s="362"/>
      <c r="AA786" s="366"/>
      <c r="AB786" s="362"/>
      <c r="AC786" s="362" t="s">
        <v>21</v>
      </c>
      <c r="AD786" s="362" t="s">
        <v>8</v>
      </c>
      <c r="AE786" s="362"/>
      <c r="AF786" s="362"/>
      <c r="AG786" s="362"/>
      <c r="AH786" s="362"/>
      <c r="AI786" s="362"/>
      <c r="AJ786" s="362"/>
      <c r="AK786" s="362"/>
      <c r="AL786" s="362"/>
      <c r="AM786" s="368">
        <v>45924</v>
      </c>
      <c r="AN786" s="361" t="s">
        <v>2081</v>
      </c>
      <c r="AO786" s="445" t="s">
        <v>539</v>
      </c>
      <c r="AP786" s="445" t="s">
        <v>5841</v>
      </c>
      <c r="AQ786" s="445" t="s">
        <v>5840</v>
      </c>
    </row>
    <row r="787" spans="1:43" ht="14.5" hidden="1" x14ac:dyDescent="0.35">
      <c r="A787" s="362">
        <v>785</v>
      </c>
      <c r="B787" s="362" t="s">
        <v>2286</v>
      </c>
      <c r="C787" s="362" t="s">
        <v>2</v>
      </c>
      <c r="D787" s="368">
        <v>45019</v>
      </c>
      <c r="E787" s="368"/>
      <c r="F787" s="362" t="s">
        <v>63</v>
      </c>
      <c r="G787" s="362" t="s">
        <v>63</v>
      </c>
      <c r="H787" s="362" t="s">
        <v>63</v>
      </c>
      <c r="I787" s="362" t="s">
        <v>1835</v>
      </c>
      <c r="J787" s="361" t="s">
        <v>2287</v>
      </c>
      <c r="K787" s="362"/>
      <c r="L787" s="362" t="s">
        <v>186</v>
      </c>
      <c r="M787" s="362" t="s">
        <v>9</v>
      </c>
      <c r="N787" s="362" t="s">
        <v>1398</v>
      </c>
      <c r="O787" s="362" t="s">
        <v>90</v>
      </c>
      <c r="P787" s="482"/>
      <c r="Q787" s="362"/>
      <c r="R787" s="362"/>
      <c r="S787" s="362"/>
      <c r="T787" s="362"/>
      <c r="U787" s="362"/>
      <c r="V787" s="362"/>
      <c r="W787" s="362"/>
      <c r="X787" s="362"/>
      <c r="Y787" s="362"/>
      <c r="Z787" s="362"/>
      <c r="AA787" s="366"/>
      <c r="AB787" s="362"/>
      <c r="AC787" s="362" t="s">
        <v>19</v>
      </c>
      <c r="AD787" s="362" t="s">
        <v>40</v>
      </c>
      <c r="AE787" s="362">
        <v>0</v>
      </c>
      <c r="AF787" s="362" t="s">
        <v>6308</v>
      </c>
      <c r="AG787" s="362" t="b">
        <v>1</v>
      </c>
      <c r="AH787" s="362"/>
      <c r="AI787" s="362"/>
      <c r="AJ787" s="362"/>
      <c r="AK787" s="362"/>
      <c r="AL787" s="362"/>
      <c r="AM787" s="362"/>
      <c r="AN787" s="361"/>
      <c r="AO787" s="445" t="s">
        <v>9</v>
      </c>
      <c r="AP787" s="445" t="s">
        <v>9</v>
      </c>
      <c r="AQ787" s="445" t="s">
        <v>9</v>
      </c>
    </row>
    <row r="788" spans="1:43" ht="43.5" hidden="1" x14ac:dyDescent="0.35">
      <c r="A788" s="362">
        <v>786</v>
      </c>
      <c r="B788" s="362" t="s">
        <v>2288</v>
      </c>
      <c r="C788" s="362" t="s">
        <v>2</v>
      </c>
      <c r="D788" s="368">
        <v>45139</v>
      </c>
      <c r="E788" s="368"/>
      <c r="F788" s="368"/>
      <c r="G788" s="368"/>
      <c r="H788" s="362" t="s">
        <v>77</v>
      </c>
      <c r="I788" s="362" t="s">
        <v>1546</v>
      </c>
      <c r="J788" s="361" t="s">
        <v>2289</v>
      </c>
      <c r="K788" s="362"/>
      <c r="L788" s="362" t="s">
        <v>186</v>
      </c>
      <c r="M788" s="362" t="s">
        <v>1548</v>
      </c>
      <c r="N788" s="362" t="s">
        <v>90</v>
      </c>
      <c r="O788" s="362" t="s">
        <v>90</v>
      </c>
      <c r="P788" s="482" t="s">
        <v>1678</v>
      </c>
      <c r="Q788" s="362"/>
      <c r="R788" s="362"/>
      <c r="S788" s="362"/>
      <c r="T788" s="362"/>
      <c r="U788" s="362"/>
      <c r="V788" s="362"/>
      <c r="W788" s="362"/>
      <c r="X788" s="362"/>
      <c r="Y788" s="362"/>
      <c r="Z788" s="362"/>
      <c r="AA788" s="366"/>
      <c r="AB788" s="362"/>
      <c r="AC788" s="362" t="s">
        <v>21</v>
      </c>
      <c r="AD788" s="362" t="s">
        <v>8</v>
      </c>
      <c r="AE788" s="362"/>
      <c r="AF788" s="362"/>
      <c r="AG788" s="362"/>
      <c r="AH788" s="362"/>
      <c r="AI788" s="362"/>
      <c r="AJ788" s="362"/>
      <c r="AK788" s="362"/>
      <c r="AL788" s="362"/>
      <c r="AM788" s="368">
        <v>45924</v>
      </c>
      <c r="AN788" s="361" t="s">
        <v>1679</v>
      </c>
      <c r="AO788" s="445" t="s">
        <v>539</v>
      </c>
      <c r="AP788" s="445" t="s">
        <v>5841</v>
      </c>
      <c r="AQ788" s="445" t="s">
        <v>5840</v>
      </c>
    </row>
    <row r="789" spans="1:43" ht="29" hidden="1" x14ac:dyDescent="0.35">
      <c r="A789" s="362">
        <v>787</v>
      </c>
      <c r="B789" s="362" t="s">
        <v>2290</v>
      </c>
      <c r="C789" s="362" t="s">
        <v>2</v>
      </c>
      <c r="D789" s="368">
        <v>45139</v>
      </c>
      <c r="E789" s="368"/>
      <c r="F789" s="368"/>
      <c r="G789" s="368"/>
      <c r="H789" s="362" t="s">
        <v>77</v>
      </c>
      <c r="I789" s="425" t="s">
        <v>1546</v>
      </c>
      <c r="J789" s="361" t="s">
        <v>2291</v>
      </c>
      <c r="K789" s="362"/>
      <c r="L789" s="362" t="s">
        <v>186</v>
      </c>
      <c r="M789" s="362" t="s">
        <v>9</v>
      </c>
      <c r="N789" s="362" t="s">
        <v>90</v>
      </c>
      <c r="O789" s="362" t="s">
        <v>90</v>
      </c>
      <c r="P789" s="482" t="s">
        <v>6588</v>
      </c>
      <c r="Q789" s="362"/>
      <c r="R789" s="362"/>
      <c r="S789" s="362"/>
      <c r="T789" s="362"/>
      <c r="U789" s="362"/>
      <c r="V789" s="362"/>
      <c r="W789" s="362"/>
      <c r="X789" s="362"/>
      <c r="Y789" s="362"/>
      <c r="Z789" s="362"/>
      <c r="AA789" s="366"/>
      <c r="AB789" s="362"/>
      <c r="AC789" s="362" t="s">
        <v>21</v>
      </c>
      <c r="AD789" s="362" t="s">
        <v>40</v>
      </c>
      <c r="AE789" s="362"/>
      <c r="AF789" s="362"/>
      <c r="AG789" s="362"/>
      <c r="AH789" s="362"/>
      <c r="AI789" s="362"/>
      <c r="AJ789" s="362"/>
      <c r="AK789" s="362"/>
      <c r="AL789" s="362"/>
      <c r="AM789" s="362"/>
      <c r="AN789" s="361"/>
      <c r="AO789" s="445" t="s">
        <v>9</v>
      </c>
      <c r="AP789" s="445" t="s">
        <v>9</v>
      </c>
      <c r="AQ789" s="445" t="s">
        <v>9</v>
      </c>
    </row>
    <row r="790" spans="1:43" ht="43.5" hidden="1" x14ac:dyDescent="0.35">
      <c r="A790" s="362">
        <v>788</v>
      </c>
      <c r="B790" s="362" t="s">
        <v>2293</v>
      </c>
      <c r="C790" s="362" t="s">
        <v>2</v>
      </c>
      <c r="D790" s="368">
        <v>45139</v>
      </c>
      <c r="E790" s="368"/>
      <c r="F790" s="368"/>
      <c r="G790" s="368"/>
      <c r="H790" s="362" t="s">
        <v>77</v>
      </c>
      <c r="I790" s="362" t="s">
        <v>1546</v>
      </c>
      <c r="J790" s="361" t="s">
        <v>2294</v>
      </c>
      <c r="K790" s="362"/>
      <c r="L790" s="362" t="s">
        <v>186</v>
      </c>
      <c r="M790" s="362" t="s">
        <v>1548</v>
      </c>
      <c r="N790" s="362" t="s">
        <v>90</v>
      </c>
      <c r="O790" s="362" t="s">
        <v>90</v>
      </c>
      <c r="P790" s="482" t="s">
        <v>1678</v>
      </c>
      <c r="Q790" s="362"/>
      <c r="R790" s="362"/>
      <c r="S790" s="362"/>
      <c r="T790" s="362"/>
      <c r="U790" s="362"/>
      <c r="V790" s="362"/>
      <c r="W790" s="362"/>
      <c r="X790" s="362"/>
      <c r="Y790" s="362"/>
      <c r="Z790" s="362"/>
      <c r="AA790" s="366"/>
      <c r="AB790" s="362"/>
      <c r="AC790" s="362" t="s">
        <v>21</v>
      </c>
      <c r="AD790" s="362" t="s">
        <v>8</v>
      </c>
      <c r="AE790" s="362"/>
      <c r="AF790" s="362"/>
      <c r="AG790" s="362"/>
      <c r="AH790" s="362"/>
      <c r="AI790" s="362"/>
      <c r="AJ790" s="362"/>
      <c r="AK790" s="362"/>
      <c r="AL790" s="362"/>
      <c r="AM790" s="368">
        <v>45924</v>
      </c>
      <c r="AN790" s="361" t="s">
        <v>1679</v>
      </c>
      <c r="AO790" s="445" t="s">
        <v>539</v>
      </c>
      <c r="AP790" s="445" t="s">
        <v>5841</v>
      </c>
      <c r="AQ790" s="445" t="s">
        <v>5840</v>
      </c>
    </row>
    <row r="791" spans="1:43" ht="58" hidden="1" x14ac:dyDescent="0.35">
      <c r="A791" s="362">
        <v>789</v>
      </c>
      <c r="B791" s="362" t="s">
        <v>2295</v>
      </c>
      <c r="C791" s="362" t="s">
        <v>2</v>
      </c>
      <c r="D791" s="368">
        <v>45139</v>
      </c>
      <c r="E791" s="368"/>
      <c r="F791" s="368"/>
      <c r="G791" s="368"/>
      <c r="H791" s="362" t="s">
        <v>77</v>
      </c>
      <c r="I791" s="425" t="s">
        <v>1546</v>
      </c>
      <c r="J791" s="361" t="s">
        <v>2296</v>
      </c>
      <c r="K791" s="362"/>
      <c r="L791" s="362" t="s">
        <v>186</v>
      </c>
      <c r="M791" s="362" t="s">
        <v>1548</v>
      </c>
      <c r="N791" s="362" t="s">
        <v>90</v>
      </c>
      <c r="O791" s="362" t="s">
        <v>90</v>
      </c>
      <c r="P791" s="482"/>
      <c r="Q791" s="362"/>
      <c r="R791" s="362"/>
      <c r="S791" s="362"/>
      <c r="T791" s="362"/>
      <c r="U791" s="362"/>
      <c r="V791" s="362"/>
      <c r="W791" s="362"/>
      <c r="X791" s="362"/>
      <c r="Y791" s="362"/>
      <c r="Z791" s="362"/>
      <c r="AA791" s="366"/>
      <c r="AB791" s="362"/>
      <c r="AC791" s="362" t="s">
        <v>21</v>
      </c>
      <c r="AD791" s="362" t="s">
        <v>40</v>
      </c>
      <c r="AE791" s="362"/>
      <c r="AF791" s="362"/>
      <c r="AG791" s="362"/>
      <c r="AH791" s="362"/>
      <c r="AI791" s="362"/>
      <c r="AJ791" s="362"/>
      <c r="AK791" s="362"/>
      <c r="AL791" s="362"/>
      <c r="AM791" s="362"/>
      <c r="AN791" s="361"/>
      <c r="AO791" s="445" t="s">
        <v>9</v>
      </c>
      <c r="AP791" s="445" t="s">
        <v>9</v>
      </c>
      <c r="AQ791" s="445" t="s">
        <v>9</v>
      </c>
    </row>
    <row r="792" spans="1:43" ht="29" hidden="1" x14ac:dyDescent="0.35">
      <c r="A792" s="362">
        <v>790</v>
      </c>
      <c r="B792" s="362" t="s">
        <v>2297</v>
      </c>
      <c r="C792" s="362" t="s">
        <v>2</v>
      </c>
      <c r="D792" s="368">
        <v>45139</v>
      </c>
      <c r="E792" s="368"/>
      <c r="F792" s="368"/>
      <c r="G792" s="368"/>
      <c r="H792" s="362" t="s">
        <v>77</v>
      </c>
      <c r="I792" s="362" t="s">
        <v>1320</v>
      </c>
      <c r="J792" s="361" t="s">
        <v>2298</v>
      </c>
      <c r="K792" s="362"/>
      <c r="L792" s="362" t="s">
        <v>186</v>
      </c>
      <c r="M792" s="362" t="s">
        <v>1548</v>
      </c>
      <c r="N792" s="362" t="s">
        <v>90</v>
      </c>
      <c r="O792" s="362" t="s">
        <v>90</v>
      </c>
      <c r="P792" s="482" t="s">
        <v>2299</v>
      </c>
      <c r="Q792" s="362"/>
      <c r="R792" s="362"/>
      <c r="S792" s="362"/>
      <c r="T792" s="362"/>
      <c r="U792" s="362"/>
      <c r="V792" s="362"/>
      <c r="W792" s="362"/>
      <c r="X792" s="362"/>
      <c r="Y792" s="362"/>
      <c r="Z792" s="362"/>
      <c r="AA792" s="366"/>
      <c r="AB792" s="362"/>
      <c r="AC792" s="362" t="s">
        <v>21</v>
      </c>
      <c r="AD792" s="362" t="s">
        <v>8</v>
      </c>
      <c r="AE792" s="362"/>
      <c r="AF792" s="362"/>
      <c r="AG792" s="362"/>
      <c r="AH792" s="362"/>
      <c r="AI792" s="362"/>
      <c r="AJ792" s="362"/>
      <c r="AK792" s="362"/>
      <c r="AL792" s="362"/>
      <c r="AM792" s="368">
        <v>45924</v>
      </c>
      <c r="AN792" s="361" t="s">
        <v>1930</v>
      </c>
      <c r="AO792" s="445" t="s">
        <v>539</v>
      </c>
      <c r="AP792" s="445" t="s">
        <v>5841</v>
      </c>
      <c r="AQ792" s="445" t="s">
        <v>5840</v>
      </c>
    </row>
    <row r="793" spans="1:43" ht="72.5" hidden="1" x14ac:dyDescent="0.35">
      <c r="A793" s="362">
        <v>791</v>
      </c>
      <c r="B793" s="362" t="s">
        <v>2300</v>
      </c>
      <c r="C793" s="362" t="s">
        <v>2</v>
      </c>
      <c r="D793" s="368">
        <v>45139</v>
      </c>
      <c r="E793" s="368"/>
      <c r="F793" s="368"/>
      <c r="G793" s="368"/>
      <c r="H793" s="362" t="s">
        <v>77</v>
      </c>
      <c r="I793" s="362" t="s">
        <v>1584</v>
      </c>
      <c r="J793" s="361" t="s">
        <v>2301</v>
      </c>
      <c r="K793" s="362"/>
      <c r="L793" s="362" t="s">
        <v>186</v>
      </c>
      <c r="M793" s="362" t="s">
        <v>1548</v>
      </c>
      <c r="N793" s="362" t="s">
        <v>90</v>
      </c>
      <c r="O793" s="362" t="s">
        <v>90</v>
      </c>
      <c r="P793" s="482" t="s">
        <v>6589</v>
      </c>
      <c r="Q793" s="362"/>
      <c r="R793" s="362"/>
      <c r="S793" s="362"/>
      <c r="T793" s="362"/>
      <c r="U793" s="362"/>
      <c r="V793" s="362"/>
      <c r="W793" s="362"/>
      <c r="X793" s="362"/>
      <c r="Y793" s="362"/>
      <c r="Z793" s="362"/>
      <c r="AA793" s="366"/>
      <c r="AB793" s="362"/>
      <c r="AC793" s="362" t="s">
        <v>21</v>
      </c>
      <c r="AD793" s="362" t="s">
        <v>40</v>
      </c>
      <c r="AE793" s="362"/>
      <c r="AF793" s="362"/>
      <c r="AG793" s="362"/>
      <c r="AH793" s="362"/>
      <c r="AI793" s="362"/>
      <c r="AJ793" s="362"/>
      <c r="AK793" s="362"/>
      <c r="AL793" s="362"/>
      <c r="AM793" s="362"/>
      <c r="AN793" s="361"/>
      <c r="AO793" s="445" t="s">
        <v>9</v>
      </c>
      <c r="AP793" s="445" t="s">
        <v>9</v>
      </c>
      <c r="AQ793" s="445" t="s">
        <v>9</v>
      </c>
    </row>
    <row r="794" spans="1:43" ht="29" hidden="1" x14ac:dyDescent="0.35">
      <c r="A794" s="362">
        <v>792</v>
      </c>
      <c r="B794" s="362" t="s">
        <v>2304</v>
      </c>
      <c r="C794" s="362" t="s">
        <v>2</v>
      </c>
      <c r="D794" s="368">
        <v>45161</v>
      </c>
      <c r="E794" s="368"/>
      <c r="F794" s="368"/>
      <c r="G794" s="368"/>
      <c r="H794" s="362" t="s">
        <v>65</v>
      </c>
      <c r="I794" s="362" t="s">
        <v>2305</v>
      </c>
      <c r="J794" s="361" t="s">
        <v>2306</v>
      </c>
      <c r="K794" s="362"/>
      <c r="L794" s="362" t="s">
        <v>186</v>
      </c>
      <c r="M794" s="362" t="s">
        <v>9</v>
      </c>
      <c r="N794" s="362" t="s">
        <v>90</v>
      </c>
      <c r="O794" s="362" t="s">
        <v>90</v>
      </c>
      <c r="P794" s="482" t="s">
        <v>90</v>
      </c>
      <c r="Q794" s="362"/>
      <c r="R794" s="362"/>
      <c r="S794" s="362"/>
      <c r="T794" s="362"/>
      <c r="U794" s="362"/>
      <c r="V794" s="362"/>
      <c r="W794" s="362"/>
      <c r="X794" s="362"/>
      <c r="Y794" s="362"/>
      <c r="Z794" s="362"/>
      <c r="AA794" s="366"/>
      <c r="AB794" s="362"/>
      <c r="AC794" s="362" t="s">
        <v>19</v>
      </c>
      <c r="AD794" s="362" t="s">
        <v>40</v>
      </c>
      <c r="AE794" s="362"/>
      <c r="AF794" s="362"/>
      <c r="AG794" s="362"/>
      <c r="AH794" s="362"/>
      <c r="AI794" s="362"/>
      <c r="AJ794" s="362"/>
      <c r="AK794" s="362"/>
      <c r="AL794" s="362"/>
      <c r="AM794" s="362"/>
      <c r="AN794" s="361"/>
      <c r="AO794" s="445" t="s">
        <v>9</v>
      </c>
      <c r="AP794" s="445" t="s">
        <v>9</v>
      </c>
      <c r="AQ794" s="445" t="s">
        <v>9</v>
      </c>
    </row>
    <row r="795" spans="1:43" ht="14.5" hidden="1" x14ac:dyDescent="0.35">
      <c r="A795" s="362">
        <v>793</v>
      </c>
      <c r="B795" s="362" t="s">
        <v>2307</v>
      </c>
      <c r="C795" s="362" t="s">
        <v>2</v>
      </c>
      <c r="D795" s="368">
        <v>45161</v>
      </c>
      <c r="E795" s="368"/>
      <c r="F795" s="368"/>
      <c r="G795" s="368"/>
      <c r="H795" s="362" t="s">
        <v>65</v>
      </c>
      <c r="I795" s="362" t="s">
        <v>2308</v>
      </c>
      <c r="J795" s="361" t="s">
        <v>2309</v>
      </c>
      <c r="K795" s="362"/>
      <c r="L795" s="362" t="s">
        <v>186</v>
      </c>
      <c r="M795" s="362" t="s">
        <v>8</v>
      </c>
      <c r="N795" s="362" t="s">
        <v>90</v>
      </c>
      <c r="O795" s="362" t="s">
        <v>90</v>
      </c>
      <c r="P795" s="482" t="s">
        <v>90</v>
      </c>
      <c r="Q795" s="362"/>
      <c r="R795" s="362"/>
      <c r="S795" s="362"/>
      <c r="T795" s="362"/>
      <c r="U795" s="362"/>
      <c r="V795" s="362"/>
      <c r="W795" s="362"/>
      <c r="X795" s="362"/>
      <c r="Y795" s="362"/>
      <c r="Z795" s="362"/>
      <c r="AA795" s="366"/>
      <c r="AB795" s="362"/>
      <c r="AC795" s="362" t="s">
        <v>19</v>
      </c>
      <c r="AD795" s="362" t="s">
        <v>40</v>
      </c>
      <c r="AE795" s="362"/>
      <c r="AF795" s="362"/>
      <c r="AG795" s="362"/>
      <c r="AH795" s="362"/>
      <c r="AI795" s="362"/>
      <c r="AJ795" s="362"/>
      <c r="AK795" s="362"/>
      <c r="AL795" s="362"/>
      <c r="AM795" s="362"/>
      <c r="AN795" s="361"/>
      <c r="AO795" s="445" t="s">
        <v>9</v>
      </c>
      <c r="AP795" s="445" t="s">
        <v>9</v>
      </c>
      <c r="AQ795" s="445" t="s">
        <v>9</v>
      </c>
    </row>
    <row r="796" spans="1:43" ht="14.5" hidden="1" x14ac:dyDescent="0.35">
      <c r="A796" s="362">
        <v>794</v>
      </c>
      <c r="B796" s="362" t="s">
        <v>2310</v>
      </c>
      <c r="C796" s="362" t="s">
        <v>2</v>
      </c>
      <c r="D796" s="368">
        <v>45161</v>
      </c>
      <c r="E796" s="368"/>
      <c r="F796" s="368"/>
      <c r="G796" s="368"/>
      <c r="H796" s="362" t="s">
        <v>65</v>
      </c>
      <c r="I796" s="362" t="s">
        <v>2308</v>
      </c>
      <c r="J796" s="361" t="s">
        <v>2311</v>
      </c>
      <c r="K796" s="362"/>
      <c r="L796" s="362" t="s">
        <v>186</v>
      </c>
      <c r="M796" s="362" t="s">
        <v>8</v>
      </c>
      <c r="N796" s="362" t="s">
        <v>90</v>
      </c>
      <c r="O796" s="362" t="s">
        <v>90</v>
      </c>
      <c r="P796" s="482" t="s">
        <v>90</v>
      </c>
      <c r="Q796" s="362"/>
      <c r="R796" s="362"/>
      <c r="S796" s="362"/>
      <c r="T796" s="362"/>
      <c r="U796" s="362"/>
      <c r="V796" s="362"/>
      <c r="W796" s="362"/>
      <c r="X796" s="362"/>
      <c r="Y796" s="362"/>
      <c r="Z796" s="362"/>
      <c r="AA796" s="366"/>
      <c r="AB796" s="362"/>
      <c r="AC796" s="362" t="s">
        <v>19</v>
      </c>
      <c r="AD796" s="362" t="s">
        <v>40</v>
      </c>
      <c r="AE796" s="362"/>
      <c r="AF796" s="362"/>
      <c r="AG796" s="362"/>
      <c r="AH796" s="362"/>
      <c r="AI796" s="362"/>
      <c r="AJ796" s="362"/>
      <c r="AK796" s="362"/>
      <c r="AL796" s="362"/>
      <c r="AM796" s="362"/>
      <c r="AN796" s="361"/>
      <c r="AO796" s="445" t="s">
        <v>9</v>
      </c>
      <c r="AP796" s="445" t="s">
        <v>9</v>
      </c>
      <c r="AQ796" s="445" t="s">
        <v>9</v>
      </c>
    </row>
    <row r="797" spans="1:43" ht="14.5" hidden="1" x14ac:dyDescent="0.35">
      <c r="A797" s="362">
        <v>795</v>
      </c>
      <c r="B797" s="362" t="s">
        <v>2312</v>
      </c>
      <c r="C797" s="362" t="s">
        <v>2</v>
      </c>
      <c r="D797" s="368">
        <v>45161</v>
      </c>
      <c r="E797" s="368"/>
      <c r="F797" s="368"/>
      <c r="G797" s="368"/>
      <c r="H797" s="362" t="s">
        <v>65</v>
      </c>
      <c r="I797" s="362" t="s">
        <v>1070</v>
      </c>
      <c r="J797" s="361" t="s">
        <v>2313</v>
      </c>
      <c r="K797" s="362"/>
      <c r="L797" s="362" t="s">
        <v>1689</v>
      </c>
      <c r="M797" s="362" t="s">
        <v>8</v>
      </c>
      <c r="N797" s="362" t="s">
        <v>90</v>
      </c>
      <c r="O797" s="362" t="s">
        <v>90</v>
      </c>
      <c r="P797" s="482" t="s">
        <v>90</v>
      </c>
      <c r="Q797" s="362"/>
      <c r="R797" s="362"/>
      <c r="S797" s="362"/>
      <c r="T797" s="362"/>
      <c r="U797" s="362"/>
      <c r="V797" s="362"/>
      <c r="W797" s="362"/>
      <c r="X797" s="362"/>
      <c r="Y797" s="362"/>
      <c r="Z797" s="362"/>
      <c r="AA797" s="366"/>
      <c r="AB797" s="362"/>
      <c r="AC797" s="362" t="s">
        <v>19</v>
      </c>
      <c r="AD797" s="362" t="s">
        <v>40</v>
      </c>
      <c r="AE797" s="362"/>
      <c r="AF797" s="362"/>
      <c r="AG797" s="362"/>
      <c r="AH797" s="362"/>
      <c r="AI797" s="362"/>
      <c r="AJ797" s="362"/>
      <c r="AK797" s="362"/>
      <c r="AL797" s="362"/>
      <c r="AM797" s="362"/>
      <c r="AN797" s="361"/>
      <c r="AO797" s="445" t="s">
        <v>9</v>
      </c>
      <c r="AP797" s="445" t="s">
        <v>9</v>
      </c>
      <c r="AQ797" s="445" t="s">
        <v>9</v>
      </c>
    </row>
    <row r="798" spans="1:43" ht="29" hidden="1" x14ac:dyDescent="0.35">
      <c r="A798" s="362">
        <v>796</v>
      </c>
      <c r="B798" s="362" t="s">
        <v>2314</v>
      </c>
      <c r="C798" s="362" t="s">
        <v>2</v>
      </c>
      <c r="D798" s="368">
        <v>45032</v>
      </c>
      <c r="E798" s="368"/>
      <c r="F798" s="362" t="s">
        <v>63</v>
      </c>
      <c r="G798" s="362" t="s">
        <v>63</v>
      </c>
      <c r="H798" s="362" t="s">
        <v>63</v>
      </c>
      <c r="I798" s="362" t="s">
        <v>2315</v>
      </c>
      <c r="J798" s="361" t="s">
        <v>2316</v>
      </c>
      <c r="K798" s="361"/>
      <c r="L798" s="362" t="s">
        <v>186</v>
      </c>
      <c r="M798" s="362" t="s">
        <v>9</v>
      </c>
      <c r="N798" s="362" t="s">
        <v>1398</v>
      </c>
      <c r="O798" s="362" t="s">
        <v>90</v>
      </c>
      <c r="P798" s="482"/>
      <c r="Q798" s="362"/>
      <c r="R798" s="362"/>
      <c r="S798" s="362"/>
      <c r="T798" s="362"/>
      <c r="U798" s="362"/>
      <c r="V798" s="362"/>
      <c r="W798" s="362"/>
      <c r="X798" s="362"/>
      <c r="Y798" s="362"/>
      <c r="Z798" s="362"/>
      <c r="AA798" s="366"/>
      <c r="AB798" s="362"/>
      <c r="AC798" s="362" t="s">
        <v>19</v>
      </c>
      <c r="AD798" s="362" t="s">
        <v>40</v>
      </c>
      <c r="AE798" s="362" t="s">
        <v>6590</v>
      </c>
      <c r="AF798" s="362" t="s">
        <v>51</v>
      </c>
      <c r="AG798" s="362" t="b">
        <v>0</v>
      </c>
      <c r="AH798" s="362"/>
      <c r="AI798" s="362"/>
      <c r="AJ798" s="362"/>
      <c r="AK798" s="362"/>
      <c r="AL798" s="362"/>
      <c r="AM798" s="362"/>
      <c r="AN798" s="361"/>
      <c r="AO798" s="445" t="s">
        <v>5839</v>
      </c>
      <c r="AP798" s="445" t="s">
        <v>5839</v>
      </c>
      <c r="AQ798" s="445" t="s">
        <v>5839</v>
      </c>
    </row>
    <row r="799" spans="1:43" ht="14.5" hidden="1" x14ac:dyDescent="0.35">
      <c r="A799" s="362">
        <v>797</v>
      </c>
      <c r="B799" s="362" t="s">
        <v>2317</v>
      </c>
      <c r="C799" s="362" t="s">
        <v>2</v>
      </c>
      <c r="D799" s="368">
        <v>45161</v>
      </c>
      <c r="E799" s="368"/>
      <c r="F799" s="368"/>
      <c r="G799" s="368"/>
      <c r="H799" s="362" t="s">
        <v>65</v>
      </c>
      <c r="I799" s="362" t="s">
        <v>2308</v>
      </c>
      <c r="J799" s="361" t="s">
        <v>2318</v>
      </c>
      <c r="K799" s="362"/>
      <c r="L799" s="362" t="s">
        <v>1689</v>
      </c>
      <c r="M799" s="362" t="s">
        <v>9</v>
      </c>
      <c r="N799" s="362" t="s">
        <v>90</v>
      </c>
      <c r="O799" s="362" t="s">
        <v>90</v>
      </c>
      <c r="P799" s="482" t="s">
        <v>2319</v>
      </c>
      <c r="Q799" s="362"/>
      <c r="R799" s="362"/>
      <c r="S799" s="362"/>
      <c r="T799" s="362"/>
      <c r="U799" s="362"/>
      <c r="V799" s="362"/>
      <c r="W799" s="362"/>
      <c r="X799" s="362"/>
      <c r="Y799" s="362"/>
      <c r="Z799" s="362"/>
      <c r="AA799" s="366"/>
      <c r="AB799" s="362"/>
      <c r="AC799" s="362" t="s">
        <v>19</v>
      </c>
      <c r="AD799" s="362" t="s">
        <v>40</v>
      </c>
      <c r="AE799" s="362"/>
      <c r="AF799" s="362"/>
      <c r="AG799" s="362"/>
      <c r="AH799" s="362"/>
      <c r="AI799" s="362"/>
      <c r="AJ799" s="362"/>
      <c r="AK799" s="362"/>
      <c r="AL799" s="362"/>
      <c r="AM799" s="362"/>
      <c r="AN799" s="361"/>
      <c r="AO799" s="445" t="s">
        <v>9</v>
      </c>
      <c r="AP799" s="445" t="s">
        <v>9</v>
      </c>
      <c r="AQ799" s="445" t="s">
        <v>9</v>
      </c>
    </row>
    <row r="800" spans="1:43" ht="14.5" hidden="1" x14ac:dyDescent="0.35">
      <c r="A800" s="362">
        <v>798</v>
      </c>
      <c r="B800" s="362" t="s">
        <v>2320</v>
      </c>
      <c r="C800" s="362" t="s">
        <v>2</v>
      </c>
      <c r="D800" s="368">
        <v>45161</v>
      </c>
      <c r="E800" s="368"/>
      <c r="F800" s="368"/>
      <c r="G800" s="368"/>
      <c r="H800" s="362" t="s">
        <v>65</v>
      </c>
      <c r="I800" s="362" t="s">
        <v>1542</v>
      </c>
      <c r="J800" s="361" t="s">
        <v>2321</v>
      </c>
      <c r="K800" s="362"/>
      <c r="L800" s="362" t="s">
        <v>1689</v>
      </c>
      <c r="M800" s="362" t="s">
        <v>9</v>
      </c>
      <c r="N800" s="362" t="s">
        <v>90</v>
      </c>
      <c r="O800" s="362" t="s">
        <v>90</v>
      </c>
      <c r="P800" s="482" t="s">
        <v>90</v>
      </c>
      <c r="Q800" s="362"/>
      <c r="R800" s="362"/>
      <c r="S800" s="362"/>
      <c r="T800" s="362"/>
      <c r="U800" s="362"/>
      <c r="V800" s="362"/>
      <c r="W800" s="362"/>
      <c r="X800" s="362"/>
      <c r="Y800" s="362"/>
      <c r="Z800" s="362"/>
      <c r="AA800" s="366"/>
      <c r="AB800" s="362"/>
      <c r="AC800" s="362" t="s">
        <v>19</v>
      </c>
      <c r="AD800" s="362" t="s">
        <v>40</v>
      </c>
      <c r="AE800" s="362"/>
      <c r="AF800" s="362"/>
      <c r="AG800" s="362"/>
      <c r="AH800" s="362"/>
      <c r="AI800" s="362"/>
      <c r="AJ800" s="362"/>
      <c r="AK800" s="362"/>
      <c r="AL800" s="362"/>
      <c r="AM800" s="362"/>
      <c r="AN800" s="361"/>
      <c r="AO800" s="445" t="s">
        <v>9</v>
      </c>
      <c r="AP800" s="445" t="s">
        <v>9</v>
      </c>
      <c r="AQ800" s="445" t="s">
        <v>9</v>
      </c>
    </row>
    <row r="801" spans="1:43" ht="14.5" hidden="1" x14ac:dyDescent="0.35">
      <c r="A801" s="362">
        <v>799</v>
      </c>
      <c r="B801" s="362" t="s">
        <v>2322</v>
      </c>
      <c r="C801" s="362" t="s">
        <v>2</v>
      </c>
      <c r="D801" s="368">
        <v>45161</v>
      </c>
      <c r="E801" s="368"/>
      <c r="F801" s="368"/>
      <c r="G801" s="368"/>
      <c r="H801" s="362" t="s">
        <v>65</v>
      </c>
      <c r="I801" s="362" t="s">
        <v>1542</v>
      </c>
      <c r="J801" s="361" t="s">
        <v>2323</v>
      </c>
      <c r="K801" s="362"/>
      <c r="L801" s="362" t="s">
        <v>1689</v>
      </c>
      <c r="M801" s="362" t="s">
        <v>9</v>
      </c>
      <c r="N801" s="362" t="s">
        <v>90</v>
      </c>
      <c r="O801" s="362" t="s">
        <v>90</v>
      </c>
      <c r="P801" s="482" t="s">
        <v>90</v>
      </c>
      <c r="Q801" s="362"/>
      <c r="R801" s="362"/>
      <c r="S801" s="362"/>
      <c r="T801" s="362"/>
      <c r="U801" s="362"/>
      <c r="V801" s="362"/>
      <c r="W801" s="362"/>
      <c r="X801" s="362"/>
      <c r="Y801" s="362"/>
      <c r="Z801" s="362"/>
      <c r="AA801" s="366"/>
      <c r="AB801" s="362"/>
      <c r="AC801" s="362" t="s">
        <v>19</v>
      </c>
      <c r="AD801" s="362" t="s">
        <v>40</v>
      </c>
      <c r="AE801" s="362"/>
      <c r="AF801" s="362"/>
      <c r="AG801" s="362"/>
      <c r="AH801" s="362"/>
      <c r="AI801" s="362"/>
      <c r="AJ801" s="362"/>
      <c r="AK801" s="362"/>
      <c r="AL801" s="362"/>
      <c r="AM801" s="362"/>
      <c r="AN801" s="361"/>
      <c r="AO801" s="445" t="s">
        <v>9</v>
      </c>
      <c r="AP801" s="445" t="s">
        <v>9</v>
      </c>
      <c r="AQ801" s="445" t="s">
        <v>9</v>
      </c>
    </row>
    <row r="802" spans="1:43" ht="29" hidden="1" x14ac:dyDescent="0.35">
      <c r="A802" s="362">
        <v>800</v>
      </c>
      <c r="B802" s="362" t="s">
        <v>2324</v>
      </c>
      <c r="C802" s="362" t="s">
        <v>2</v>
      </c>
      <c r="D802" s="368">
        <v>45161</v>
      </c>
      <c r="E802" s="368"/>
      <c r="F802" s="368"/>
      <c r="G802" s="368"/>
      <c r="H802" s="362" t="s">
        <v>65</v>
      </c>
      <c r="I802" s="362" t="s">
        <v>1584</v>
      </c>
      <c r="J802" s="361" t="s">
        <v>2325</v>
      </c>
      <c r="K802" s="362"/>
      <c r="L802" s="362" t="s">
        <v>186</v>
      </c>
      <c r="M802" s="362" t="s">
        <v>9</v>
      </c>
      <c r="N802" s="362" t="s">
        <v>90</v>
      </c>
      <c r="O802" s="362" t="s">
        <v>90</v>
      </c>
      <c r="P802" s="482" t="s">
        <v>90</v>
      </c>
      <c r="Q802" s="362"/>
      <c r="R802" s="362"/>
      <c r="S802" s="362"/>
      <c r="T802" s="362"/>
      <c r="U802" s="362"/>
      <c r="V802" s="362"/>
      <c r="W802" s="362"/>
      <c r="X802" s="362"/>
      <c r="Y802" s="362"/>
      <c r="Z802" s="362"/>
      <c r="AA802" s="366"/>
      <c r="AB802" s="362"/>
      <c r="AC802" s="362" t="s">
        <v>19</v>
      </c>
      <c r="AD802" s="362" t="s">
        <v>40</v>
      </c>
      <c r="AE802" s="362"/>
      <c r="AF802" s="362"/>
      <c r="AG802" s="362"/>
      <c r="AH802" s="362"/>
      <c r="AI802" s="362"/>
      <c r="AJ802" s="362"/>
      <c r="AK802" s="362"/>
      <c r="AL802" s="362"/>
      <c r="AM802" s="362"/>
      <c r="AN802" s="361"/>
      <c r="AO802" s="445" t="s">
        <v>9</v>
      </c>
      <c r="AP802" s="445" t="s">
        <v>9</v>
      </c>
      <c r="AQ802" s="445" t="s">
        <v>9</v>
      </c>
    </row>
    <row r="803" spans="1:43" ht="14.5" hidden="1" x14ac:dyDescent="0.35">
      <c r="A803" s="362">
        <v>801</v>
      </c>
      <c r="B803" s="362" t="s">
        <v>2326</v>
      </c>
      <c r="C803" s="362" t="s">
        <v>2</v>
      </c>
      <c r="D803" s="368">
        <v>45161</v>
      </c>
      <c r="E803" s="368"/>
      <c r="F803" s="368"/>
      <c r="G803" s="368"/>
      <c r="H803" s="362" t="s">
        <v>65</v>
      </c>
      <c r="I803" s="362" t="s">
        <v>1546</v>
      </c>
      <c r="J803" s="361" t="s">
        <v>2327</v>
      </c>
      <c r="K803" s="362"/>
      <c r="L803" s="362" t="s">
        <v>1689</v>
      </c>
      <c r="M803" s="362" t="s">
        <v>9</v>
      </c>
      <c r="N803" s="362" t="s">
        <v>90</v>
      </c>
      <c r="O803" s="362" t="s">
        <v>90</v>
      </c>
      <c r="P803" s="482" t="s">
        <v>90</v>
      </c>
      <c r="Q803" s="362"/>
      <c r="R803" s="362"/>
      <c r="S803" s="362"/>
      <c r="T803" s="362"/>
      <c r="U803" s="362"/>
      <c r="V803" s="362"/>
      <c r="W803" s="362"/>
      <c r="X803" s="362"/>
      <c r="Y803" s="362"/>
      <c r="Z803" s="362"/>
      <c r="AA803" s="366"/>
      <c r="AB803" s="362"/>
      <c r="AC803" s="362" t="s">
        <v>19</v>
      </c>
      <c r="AD803" s="362" t="s">
        <v>40</v>
      </c>
      <c r="AE803" s="362"/>
      <c r="AF803" s="362"/>
      <c r="AG803" s="362"/>
      <c r="AH803" s="362"/>
      <c r="AI803" s="362"/>
      <c r="AJ803" s="362"/>
      <c r="AK803" s="362"/>
      <c r="AL803" s="362"/>
      <c r="AM803" s="362"/>
      <c r="AN803" s="361"/>
      <c r="AO803" s="445" t="s">
        <v>9</v>
      </c>
      <c r="AP803" s="445" t="s">
        <v>9</v>
      </c>
      <c r="AQ803" s="445" t="s">
        <v>9</v>
      </c>
    </row>
    <row r="804" spans="1:43" ht="14.5" hidden="1" x14ac:dyDescent="0.35">
      <c r="A804" s="362">
        <v>802</v>
      </c>
      <c r="B804" s="362" t="s">
        <v>2328</v>
      </c>
      <c r="C804" s="362" t="s">
        <v>2</v>
      </c>
      <c r="D804" s="368">
        <v>45161</v>
      </c>
      <c r="E804" s="368"/>
      <c r="F804" s="362" t="s">
        <v>63</v>
      </c>
      <c r="G804" s="362" t="s">
        <v>63</v>
      </c>
      <c r="H804" s="362" t="s">
        <v>63</v>
      </c>
      <c r="I804" s="362" t="s">
        <v>2329</v>
      </c>
      <c r="J804" s="361" t="s">
        <v>2330</v>
      </c>
      <c r="K804" s="361"/>
      <c r="L804" s="362" t="s">
        <v>1689</v>
      </c>
      <c r="M804" s="362" t="s">
        <v>9</v>
      </c>
      <c r="N804" s="362" t="s">
        <v>90</v>
      </c>
      <c r="O804" s="362" t="s">
        <v>90</v>
      </c>
      <c r="P804" s="482"/>
      <c r="Q804" s="362"/>
      <c r="R804" s="362"/>
      <c r="S804" s="362"/>
      <c r="T804" s="362"/>
      <c r="U804" s="362"/>
      <c r="V804" s="362"/>
      <c r="W804" s="362"/>
      <c r="X804" s="362"/>
      <c r="Y804" s="362"/>
      <c r="Z804" s="362"/>
      <c r="AA804" s="366"/>
      <c r="AB804" s="362"/>
      <c r="AC804" s="362" t="s">
        <v>19</v>
      </c>
      <c r="AD804" s="362" t="s">
        <v>40</v>
      </c>
      <c r="AE804" s="362" t="s">
        <v>6590</v>
      </c>
      <c r="AF804" s="362" t="s">
        <v>51</v>
      </c>
      <c r="AG804" s="362" t="b">
        <v>0</v>
      </c>
      <c r="AH804" s="362"/>
      <c r="AI804" s="362"/>
      <c r="AJ804" s="362"/>
      <c r="AK804" s="362"/>
      <c r="AL804" s="362"/>
      <c r="AM804" s="362"/>
      <c r="AN804" s="361"/>
      <c r="AO804" s="445" t="s">
        <v>5839</v>
      </c>
      <c r="AP804" s="445" t="s">
        <v>5839</v>
      </c>
      <c r="AQ804" s="445" t="s">
        <v>5839</v>
      </c>
    </row>
    <row r="805" spans="1:43" ht="14.5" hidden="1" x14ac:dyDescent="0.35">
      <c r="A805" s="362">
        <v>803</v>
      </c>
      <c r="B805" s="362" t="s">
        <v>2331</v>
      </c>
      <c r="C805" s="362" t="s">
        <v>2</v>
      </c>
      <c r="D805" s="368">
        <v>45161</v>
      </c>
      <c r="E805" s="368"/>
      <c r="F805" s="368"/>
      <c r="G805" s="368"/>
      <c r="H805" s="362" t="s">
        <v>65</v>
      </c>
      <c r="I805" s="362" t="s">
        <v>1070</v>
      </c>
      <c r="J805" s="361" t="s">
        <v>2332</v>
      </c>
      <c r="K805" s="362"/>
      <c r="L805" s="362" t="s">
        <v>1689</v>
      </c>
      <c r="M805" s="362" t="s">
        <v>9</v>
      </c>
      <c r="N805" s="362" t="s">
        <v>90</v>
      </c>
      <c r="O805" s="362" t="s">
        <v>90</v>
      </c>
      <c r="P805" s="482" t="s">
        <v>90</v>
      </c>
      <c r="Q805" s="362"/>
      <c r="R805" s="362"/>
      <c r="S805" s="362"/>
      <c r="T805" s="362"/>
      <c r="U805" s="362"/>
      <c r="V805" s="362"/>
      <c r="W805" s="362"/>
      <c r="X805" s="362"/>
      <c r="Y805" s="362"/>
      <c r="Z805" s="362"/>
      <c r="AA805" s="366"/>
      <c r="AB805" s="362"/>
      <c r="AC805" s="362" t="s">
        <v>19</v>
      </c>
      <c r="AD805" s="362" t="s">
        <v>40</v>
      </c>
      <c r="AE805" s="362"/>
      <c r="AF805" s="362"/>
      <c r="AG805" s="362"/>
      <c r="AH805" s="362"/>
      <c r="AI805" s="362"/>
      <c r="AJ805" s="362"/>
      <c r="AK805" s="362"/>
      <c r="AL805" s="362"/>
      <c r="AM805" s="362"/>
      <c r="AN805" s="361"/>
      <c r="AO805" s="445" t="s">
        <v>9</v>
      </c>
      <c r="AP805" s="445" t="s">
        <v>9</v>
      </c>
      <c r="AQ805" s="445" t="s">
        <v>9</v>
      </c>
    </row>
    <row r="806" spans="1:43" ht="14.5" hidden="1" x14ac:dyDescent="0.35">
      <c r="A806" s="362">
        <v>804</v>
      </c>
      <c r="B806" s="362" t="s">
        <v>2333</v>
      </c>
      <c r="C806" s="362" t="s">
        <v>2</v>
      </c>
      <c r="D806" s="368">
        <v>45161</v>
      </c>
      <c r="E806" s="368"/>
      <c r="F806" s="368"/>
      <c r="G806" s="368"/>
      <c r="H806" s="362" t="s">
        <v>65</v>
      </c>
      <c r="I806" s="362" t="s">
        <v>2329</v>
      </c>
      <c r="J806" s="361" t="s">
        <v>2334</v>
      </c>
      <c r="K806" s="362"/>
      <c r="L806" s="362" t="s">
        <v>1689</v>
      </c>
      <c r="M806" s="362" t="s">
        <v>9</v>
      </c>
      <c r="N806" s="362" t="s">
        <v>90</v>
      </c>
      <c r="O806" s="362" t="s">
        <v>90</v>
      </c>
      <c r="P806" s="482" t="s">
        <v>90</v>
      </c>
      <c r="Q806" s="362"/>
      <c r="R806" s="362"/>
      <c r="S806" s="362"/>
      <c r="T806" s="362"/>
      <c r="U806" s="362"/>
      <c r="V806" s="362"/>
      <c r="W806" s="362"/>
      <c r="X806" s="362"/>
      <c r="Y806" s="362"/>
      <c r="Z806" s="362"/>
      <c r="AA806" s="366"/>
      <c r="AB806" s="362"/>
      <c r="AC806" s="362" t="s">
        <v>19</v>
      </c>
      <c r="AD806" s="362" t="s">
        <v>40</v>
      </c>
      <c r="AE806" s="362"/>
      <c r="AF806" s="362"/>
      <c r="AG806" s="362"/>
      <c r="AH806" s="362"/>
      <c r="AI806" s="362"/>
      <c r="AJ806" s="362"/>
      <c r="AK806" s="362"/>
      <c r="AL806" s="362"/>
      <c r="AM806" s="362"/>
      <c r="AN806" s="361"/>
      <c r="AO806" s="445" t="s">
        <v>9</v>
      </c>
      <c r="AP806" s="445" t="s">
        <v>9</v>
      </c>
      <c r="AQ806" s="445" t="s">
        <v>9</v>
      </c>
    </row>
    <row r="807" spans="1:43" ht="14.5" hidden="1" x14ac:dyDescent="0.35">
      <c r="A807" s="362">
        <v>805</v>
      </c>
      <c r="B807" s="362" t="s">
        <v>2335</v>
      </c>
      <c r="C807" s="362" t="s">
        <v>2</v>
      </c>
      <c r="D807" s="368">
        <v>45161</v>
      </c>
      <c r="E807" s="368"/>
      <c r="F807" s="368"/>
      <c r="G807" s="368"/>
      <c r="H807" s="362" t="s">
        <v>65</v>
      </c>
      <c r="I807" s="362" t="s">
        <v>2336</v>
      </c>
      <c r="J807" s="361" t="s">
        <v>2337</v>
      </c>
      <c r="K807" s="362"/>
      <c r="L807" s="362" t="s">
        <v>186</v>
      </c>
      <c r="M807" s="362" t="s">
        <v>9</v>
      </c>
      <c r="N807" s="362" t="s">
        <v>90</v>
      </c>
      <c r="O807" s="362" t="s">
        <v>90</v>
      </c>
      <c r="P807" s="482" t="s">
        <v>90</v>
      </c>
      <c r="Q807" s="362"/>
      <c r="R807" s="362"/>
      <c r="S807" s="362"/>
      <c r="T807" s="362"/>
      <c r="U807" s="362"/>
      <c r="V807" s="362"/>
      <c r="W807" s="362"/>
      <c r="X807" s="362"/>
      <c r="Y807" s="362"/>
      <c r="Z807" s="362"/>
      <c r="AA807" s="366"/>
      <c r="AB807" s="362"/>
      <c r="AC807" s="362" t="s">
        <v>19</v>
      </c>
      <c r="AD807" s="362" t="s">
        <v>40</v>
      </c>
      <c r="AE807" s="362"/>
      <c r="AF807" s="362"/>
      <c r="AG807" s="362"/>
      <c r="AH807" s="362"/>
      <c r="AI807" s="362"/>
      <c r="AJ807" s="362"/>
      <c r="AK807" s="362"/>
      <c r="AL807" s="362"/>
      <c r="AM807" s="362"/>
      <c r="AN807" s="361"/>
      <c r="AO807" s="445" t="s">
        <v>9</v>
      </c>
      <c r="AP807" s="445" t="s">
        <v>9</v>
      </c>
      <c r="AQ807" s="445" t="s">
        <v>9</v>
      </c>
    </row>
    <row r="808" spans="1:43" ht="29" hidden="1" x14ac:dyDescent="0.35">
      <c r="A808" s="362">
        <v>806</v>
      </c>
      <c r="B808" s="362" t="s">
        <v>2338</v>
      </c>
      <c r="C808" s="362" t="s">
        <v>2</v>
      </c>
      <c r="D808" s="368">
        <v>45161</v>
      </c>
      <c r="E808" s="368"/>
      <c r="F808" s="368"/>
      <c r="G808" s="368"/>
      <c r="H808" s="362" t="s">
        <v>65</v>
      </c>
      <c r="I808" s="362" t="s">
        <v>2339</v>
      </c>
      <c r="J808" s="361" t="s">
        <v>2340</v>
      </c>
      <c r="K808" s="362"/>
      <c r="L808" s="362" t="s">
        <v>186</v>
      </c>
      <c r="M808" s="362" t="s">
        <v>9</v>
      </c>
      <c r="N808" s="362" t="s">
        <v>90</v>
      </c>
      <c r="O808" s="362" t="s">
        <v>90</v>
      </c>
      <c r="P808" s="482" t="s">
        <v>90</v>
      </c>
      <c r="Q808" s="362"/>
      <c r="R808" s="362"/>
      <c r="S808" s="362"/>
      <c r="T808" s="362"/>
      <c r="U808" s="362"/>
      <c r="V808" s="362"/>
      <c r="W808" s="362"/>
      <c r="X808" s="362"/>
      <c r="Y808" s="362"/>
      <c r="Z808" s="362"/>
      <c r="AA808" s="366"/>
      <c r="AB808" s="362"/>
      <c r="AC808" s="362" t="s">
        <v>19</v>
      </c>
      <c r="AD808" s="362" t="s">
        <v>40</v>
      </c>
      <c r="AE808" s="362"/>
      <c r="AF808" s="362"/>
      <c r="AG808" s="362"/>
      <c r="AH808" s="362"/>
      <c r="AI808" s="362"/>
      <c r="AJ808" s="362"/>
      <c r="AK808" s="362"/>
      <c r="AL808" s="362"/>
      <c r="AM808" s="362"/>
      <c r="AN808" s="361"/>
      <c r="AO808" s="445" t="s">
        <v>9</v>
      </c>
      <c r="AP808" s="445" t="s">
        <v>9</v>
      </c>
      <c r="AQ808" s="445" t="s">
        <v>9</v>
      </c>
    </row>
    <row r="809" spans="1:43" ht="29" hidden="1" x14ac:dyDescent="0.35">
      <c r="A809" s="362">
        <v>807</v>
      </c>
      <c r="B809" s="362" t="s">
        <v>2341</v>
      </c>
      <c r="C809" s="362" t="s">
        <v>2</v>
      </c>
      <c r="D809" s="368">
        <v>45032</v>
      </c>
      <c r="E809" s="368"/>
      <c r="F809" s="362" t="s">
        <v>63</v>
      </c>
      <c r="G809" s="362" t="s">
        <v>63</v>
      </c>
      <c r="H809" s="362" t="s">
        <v>63</v>
      </c>
      <c r="I809" s="362" t="s">
        <v>2315</v>
      </c>
      <c r="J809" s="361" t="s">
        <v>2342</v>
      </c>
      <c r="K809" s="362"/>
      <c r="L809" s="362" t="s">
        <v>186</v>
      </c>
      <c r="M809" s="362" t="s">
        <v>9</v>
      </c>
      <c r="N809" s="362" t="s">
        <v>1398</v>
      </c>
      <c r="O809" s="362" t="s">
        <v>90</v>
      </c>
      <c r="P809" s="482"/>
      <c r="Q809" s="362"/>
      <c r="R809" s="362"/>
      <c r="S809" s="362"/>
      <c r="T809" s="362"/>
      <c r="U809" s="362"/>
      <c r="V809" s="362"/>
      <c r="W809" s="362"/>
      <c r="X809" s="362"/>
      <c r="Y809" s="362"/>
      <c r="Z809" s="362"/>
      <c r="AA809" s="366"/>
      <c r="AB809" s="362"/>
      <c r="AC809" s="362" t="s">
        <v>19</v>
      </c>
      <c r="AD809" s="362" t="s">
        <v>40</v>
      </c>
      <c r="AE809" s="362" t="s">
        <v>6591</v>
      </c>
      <c r="AF809" s="362" t="s">
        <v>51</v>
      </c>
      <c r="AG809" s="362" t="b">
        <v>0</v>
      </c>
      <c r="AH809" s="362"/>
      <c r="AI809" s="362"/>
      <c r="AJ809" s="362"/>
      <c r="AK809" s="362"/>
      <c r="AL809" s="362"/>
      <c r="AM809" s="362"/>
      <c r="AN809" s="361"/>
      <c r="AO809" s="445" t="s">
        <v>5839</v>
      </c>
      <c r="AP809" s="445" t="s">
        <v>5839</v>
      </c>
      <c r="AQ809" s="445" t="s">
        <v>5839</v>
      </c>
    </row>
    <row r="810" spans="1:43" ht="14.5" hidden="1" x14ac:dyDescent="0.35">
      <c r="A810" s="362">
        <v>808</v>
      </c>
      <c r="B810" s="362" t="s">
        <v>2343</v>
      </c>
      <c r="C810" s="362" t="s">
        <v>2</v>
      </c>
      <c r="D810" s="368">
        <v>45161</v>
      </c>
      <c r="E810" s="368"/>
      <c r="F810" s="368"/>
      <c r="G810" s="368"/>
      <c r="H810" s="362" t="s">
        <v>65</v>
      </c>
      <c r="I810" s="362" t="s">
        <v>2344</v>
      </c>
      <c r="J810" s="361" t="s">
        <v>2345</v>
      </c>
      <c r="K810" s="362"/>
      <c r="L810" s="362" t="s">
        <v>186</v>
      </c>
      <c r="M810" s="362" t="s">
        <v>9</v>
      </c>
      <c r="N810" s="362" t="s">
        <v>90</v>
      </c>
      <c r="O810" s="362" t="s">
        <v>90</v>
      </c>
      <c r="P810" s="482" t="s">
        <v>90</v>
      </c>
      <c r="Q810" s="362"/>
      <c r="R810" s="362"/>
      <c r="S810" s="362"/>
      <c r="T810" s="362"/>
      <c r="U810" s="362"/>
      <c r="V810" s="362"/>
      <c r="W810" s="362"/>
      <c r="X810" s="362"/>
      <c r="Y810" s="362"/>
      <c r="Z810" s="362"/>
      <c r="AA810" s="366"/>
      <c r="AB810" s="362"/>
      <c r="AC810" s="362" t="s">
        <v>19</v>
      </c>
      <c r="AD810" s="362" t="s">
        <v>40</v>
      </c>
      <c r="AE810" s="362"/>
      <c r="AF810" s="362"/>
      <c r="AG810" s="362"/>
      <c r="AH810" s="362"/>
      <c r="AI810" s="362"/>
      <c r="AJ810" s="362"/>
      <c r="AK810" s="362"/>
      <c r="AL810" s="362"/>
      <c r="AM810" s="362"/>
      <c r="AN810" s="361"/>
      <c r="AO810" s="445" t="s">
        <v>9</v>
      </c>
      <c r="AP810" s="445" t="s">
        <v>9</v>
      </c>
      <c r="AQ810" s="445" t="s">
        <v>9</v>
      </c>
    </row>
    <row r="811" spans="1:43" ht="14.5" hidden="1" x14ac:dyDescent="0.35">
      <c r="A811" s="362">
        <v>809</v>
      </c>
      <c r="B811" s="362" t="s">
        <v>2346</v>
      </c>
      <c r="C811" s="362" t="s">
        <v>2</v>
      </c>
      <c r="D811" s="368">
        <v>45161</v>
      </c>
      <c r="E811" s="368"/>
      <c r="F811" s="368"/>
      <c r="G811" s="368"/>
      <c r="H811" s="362" t="s">
        <v>65</v>
      </c>
      <c r="I811" s="362" t="s">
        <v>2344</v>
      </c>
      <c r="J811" s="361" t="s">
        <v>2347</v>
      </c>
      <c r="K811" s="362"/>
      <c r="L811" s="362" t="s">
        <v>186</v>
      </c>
      <c r="M811" s="362" t="s">
        <v>9</v>
      </c>
      <c r="N811" s="362" t="s">
        <v>90</v>
      </c>
      <c r="O811" s="362" t="s">
        <v>90</v>
      </c>
      <c r="P811" s="482" t="s">
        <v>90</v>
      </c>
      <c r="Q811" s="362"/>
      <c r="R811" s="362"/>
      <c r="S811" s="362"/>
      <c r="T811" s="362"/>
      <c r="U811" s="362"/>
      <c r="V811" s="362"/>
      <c r="W811" s="362"/>
      <c r="X811" s="362"/>
      <c r="Y811" s="362"/>
      <c r="Z811" s="362"/>
      <c r="AA811" s="366"/>
      <c r="AB811" s="362"/>
      <c r="AC811" s="362" t="s">
        <v>19</v>
      </c>
      <c r="AD811" s="362" t="s">
        <v>40</v>
      </c>
      <c r="AE811" s="362"/>
      <c r="AF811" s="362"/>
      <c r="AG811" s="362"/>
      <c r="AH811" s="362"/>
      <c r="AI811" s="362"/>
      <c r="AJ811" s="362"/>
      <c r="AK811" s="362"/>
      <c r="AL811" s="362"/>
      <c r="AM811" s="362"/>
      <c r="AN811" s="361"/>
      <c r="AO811" s="445" t="s">
        <v>9</v>
      </c>
      <c r="AP811" s="445" t="s">
        <v>9</v>
      </c>
      <c r="AQ811" s="445" t="s">
        <v>9</v>
      </c>
    </row>
    <row r="812" spans="1:43" ht="29" hidden="1" x14ac:dyDescent="0.35">
      <c r="A812" s="362">
        <v>810</v>
      </c>
      <c r="B812" s="362" t="s">
        <v>2348</v>
      </c>
      <c r="C812" s="362" t="s">
        <v>2</v>
      </c>
      <c r="D812" s="368">
        <v>45161</v>
      </c>
      <c r="E812" s="368"/>
      <c r="F812" s="368"/>
      <c r="G812" s="368"/>
      <c r="H812" s="362" t="s">
        <v>65</v>
      </c>
      <c r="I812" s="362" t="s">
        <v>2344</v>
      </c>
      <c r="J812" s="361" t="s">
        <v>2349</v>
      </c>
      <c r="K812" s="362"/>
      <c r="L812" s="362" t="s">
        <v>186</v>
      </c>
      <c r="M812" s="362" t="s">
        <v>8</v>
      </c>
      <c r="N812" s="362" t="s">
        <v>90</v>
      </c>
      <c r="O812" s="362" t="s">
        <v>90</v>
      </c>
      <c r="P812" s="482" t="s">
        <v>90</v>
      </c>
      <c r="Q812" s="362"/>
      <c r="R812" s="362"/>
      <c r="S812" s="362"/>
      <c r="T812" s="362"/>
      <c r="U812" s="362"/>
      <c r="V812" s="362"/>
      <c r="W812" s="362"/>
      <c r="X812" s="362"/>
      <c r="Y812" s="362"/>
      <c r="Z812" s="362"/>
      <c r="AA812" s="366"/>
      <c r="AB812" s="362"/>
      <c r="AC812" s="362" t="s">
        <v>19</v>
      </c>
      <c r="AD812" s="362" t="s">
        <v>40</v>
      </c>
      <c r="AE812" s="362"/>
      <c r="AF812" s="362"/>
      <c r="AG812" s="362"/>
      <c r="AH812" s="362"/>
      <c r="AI812" s="362"/>
      <c r="AJ812" s="362"/>
      <c r="AK812" s="362"/>
      <c r="AL812" s="362"/>
      <c r="AM812" s="362"/>
      <c r="AN812" s="361"/>
      <c r="AO812" s="445" t="s">
        <v>9</v>
      </c>
      <c r="AP812" s="445" t="s">
        <v>9</v>
      </c>
      <c r="AQ812" s="445" t="s">
        <v>9</v>
      </c>
    </row>
    <row r="813" spans="1:43" ht="29" hidden="1" x14ac:dyDescent="0.35">
      <c r="A813" s="362">
        <v>811</v>
      </c>
      <c r="B813" s="362" t="s">
        <v>2350</v>
      </c>
      <c r="C813" s="362" t="s">
        <v>2</v>
      </c>
      <c r="D813" s="368">
        <v>45161</v>
      </c>
      <c r="E813" s="368"/>
      <c r="F813" s="368"/>
      <c r="G813" s="368"/>
      <c r="H813" s="362" t="s">
        <v>65</v>
      </c>
      <c r="I813" s="362" t="s">
        <v>2344</v>
      </c>
      <c r="J813" s="361" t="s">
        <v>2351</v>
      </c>
      <c r="K813" s="362"/>
      <c r="L813" s="362" t="s">
        <v>1689</v>
      </c>
      <c r="M813" s="362" t="s">
        <v>9</v>
      </c>
      <c r="N813" s="362" t="s">
        <v>90</v>
      </c>
      <c r="O813" s="362" t="s">
        <v>90</v>
      </c>
      <c r="P813" s="482" t="s">
        <v>90</v>
      </c>
      <c r="Q813" s="362"/>
      <c r="R813" s="362"/>
      <c r="S813" s="362"/>
      <c r="T813" s="362"/>
      <c r="U813" s="362"/>
      <c r="V813" s="362"/>
      <c r="W813" s="362"/>
      <c r="X813" s="362"/>
      <c r="Y813" s="362"/>
      <c r="Z813" s="362"/>
      <c r="AA813" s="366"/>
      <c r="AB813" s="362"/>
      <c r="AC813" s="362" t="s">
        <v>19</v>
      </c>
      <c r="AD813" s="362" t="s">
        <v>40</v>
      </c>
      <c r="AE813" s="362"/>
      <c r="AF813" s="362"/>
      <c r="AG813" s="362"/>
      <c r="AH813" s="362"/>
      <c r="AI813" s="362"/>
      <c r="AJ813" s="362"/>
      <c r="AK813" s="362"/>
      <c r="AL813" s="362"/>
      <c r="AM813" s="362"/>
      <c r="AN813" s="361"/>
      <c r="AO813" s="445" t="s">
        <v>9</v>
      </c>
      <c r="AP813" s="445" t="s">
        <v>9</v>
      </c>
      <c r="AQ813" s="445" t="s">
        <v>9</v>
      </c>
    </row>
    <row r="814" spans="1:43" ht="43.5" hidden="1" x14ac:dyDescent="0.35">
      <c r="A814" s="362">
        <v>812</v>
      </c>
      <c r="B814" s="362" t="s">
        <v>2352</v>
      </c>
      <c r="C814" s="362" t="s">
        <v>2</v>
      </c>
      <c r="D814" s="368">
        <v>45161</v>
      </c>
      <c r="E814" s="368"/>
      <c r="F814" s="368"/>
      <c r="G814" s="368"/>
      <c r="H814" s="362" t="s">
        <v>65</v>
      </c>
      <c r="I814" s="362" t="s">
        <v>2344</v>
      </c>
      <c r="J814" s="361" t="s">
        <v>2353</v>
      </c>
      <c r="K814" s="362"/>
      <c r="L814" s="362" t="s">
        <v>1689</v>
      </c>
      <c r="M814" s="362" t="s">
        <v>9</v>
      </c>
      <c r="N814" s="362" t="s">
        <v>90</v>
      </c>
      <c r="O814" s="362" t="s">
        <v>90</v>
      </c>
      <c r="P814" s="482" t="s">
        <v>90</v>
      </c>
      <c r="Q814" s="362"/>
      <c r="R814" s="362"/>
      <c r="S814" s="362"/>
      <c r="T814" s="362"/>
      <c r="U814" s="362"/>
      <c r="V814" s="362"/>
      <c r="W814" s="362"/>
      <c r="X814" s="362"/>
      <c r="Y814" s="362"/>
      <c r="Z814" s="362"/>
      <c r="AA814" s="366"/>
      <c r="AB814" s="362"/>
      <c r="AC814" s="362" t="s">
        <v>19</v>
      </c>
      <c r="AD814" s="362" t="s">
        <v>40</v>
      </c>
      <c r="AE814" s="362"/>
      <c r="AF814" s="362"/>
      <c r="AG814" s="362"/>
      <c r="AH814" s="362"/>
      <c r="AI814" s="362"/>
      <c r="AJ814" s="362"/>
      <c r="AK814" s="362"/>
      <c r="AL814" s="362"/>
      <c r="AM814" s="362"/>
      <c r="AN814" s="361"/>
      <c r="AO814" s="445" t="s">
        <v>9</v>
      </c>
      <c r="AP814" s="445" t="s">
        <v>9</v>
      </c>
      <c r="AQ814" s="445" t="s">
        <v>9</v>
      </c>
    </row>
    <row r="815" spans="1:43" ht="14.5" hidden="1" x14ac:dyDescent="0.35">
      <c r="A815" s="362">
        <v>813</v>
      </c>
      <c r="B815" s="362" t="s">
        <v>2354</v>
      </c>
      <c r="C815" s="362" t="s">
        <v>2</v>
      </c>
      <c r="D815" s="368">
        <v>45161</v>
      </c>
      <c r="E815" s="368"/>
      <c r="F815" s="368"/>
      <c r="G815" s="368"/>
      <c r="H815" s="362" t="s">
        <v>65</v>
      </c>
      <c r="I815" s="362" t="s">
        <v>2344</v>
      </c>
      <c r="J815" s="361" t="s">
        <v>2355</v>
      </c>
      <c r="K815" s="362"/>
      <c r="L815" s="362" t="s">
        <v>1689</v>
      </c>
      <c r="M815" s="362" t="s">
        <v>9</v>
      </c>
      <c r="N815" s="362" t="s">
        <v>90</v>
      </c>
      <c r="O815" s="362" t="s">
        <v>90</v>
      </c>
      <c r="P815" s="482" t="s">
        <v>90</v>
      </c>
      <c r="Q815" s="362"/>
      <c r="R815" s="362"/>
      <c r="S815" s="362"/>
      <c r="T815" s="362"/>
      <c r="U815" s="362"/>
      <c r="V815" s="362"/>
      <c r="W815" s="362"/>
      <c r="X815" s="362"/>
      <c r="Y815" s="362"/>
      <c r="Z815" s="362"/>
      <c r="AA815" s="366"/>
      <c r="AB815" s="362"/>
      <c r="AC815" s="362" t="s">
        <v>19</v>
      </c>
      <c r="AD815" s="362" t="s">
        <v>40</v>
      </c>
      <c r="AE815" s="362"/>
      <c r="AF815" s="362"/>
      <c r="AG815" s="362"/>
      <c r="AH815" s="362"/>
      <c r="AI815" s="362"/>
      <c r="AJ815" s="362"/>
      <c r="AK815" s="362"/>
      <c r="AL815" s="362"/>
      <c r="AM815" s="362"/>
      <c r="AN815" s="361"/>
      <c r="AO815" s="445" t="s">
        <v>9</v>
      </c>
      <c r="AP815" s="445" t="s">
        <v>9</v>
      </c>
      <c r="AQ815" s="445" t="s">
        <v>9</v>
      </c>
    </row>
    <row r="816" spans="1:43" ht="14.5" hidden="1" x14ac:dyDescent="0.35">
      <c r="A816" s="362">
        <v>814</v>
      </c>
      <c r="B816" s="362" t="s">
        <v>2356</v>
      </c>
      <c r="C816" s="362" t="s">
        <v>2</v>
      </c>
      <c r="D816" s="368">
        <v>45161</v>
      </c>
      <c r="E816" s="368"/>
      <c r="F816" s="368"/>
      <c r="G816" s="368"/>
      <c r="H816" s="362" t="s">
        <v>65</v>
      </c>
      <c r="I816" s="362" t="s">
        <v>2344</v>
      </c>
      <c r="J816" s="361" t="s">
        <v>2357</v>
      </c>
      <c r="K816" s="362"/>
      <c r="L816" s="362" t="s">
        <v>1689</v>
      </c>
      <c r="M816" s="362" t="s">
        <v>9</v>
      </c>
      <c r="N816" s="362" t="s">
        <v>90</v>
      </c>
      <c r="O816" s="362" t="s">
        <v>90</v>
      </c>
      <c r="P816" s="482" t="s">
        <v>90</v>
      </c>
      <c r="Q816" s="362"/>
      <c r="R816" s="362"/>
      <c r="S816" s="362"/>
      <c r="T816" s="362"/>
      <c r="U816" s="362"/>
      <c r="V816" s="362"/>
      <c r="W816" s="362"/>
      <c r="X816" s="362"/>
      <c r="Y816" s="362"/>
      <c r="Z816" s="362"/>
      <c r="AA816" s="366"/>
      <c r="AB816" s="362"/>
      <c r="AC816" s="362" t="s">
        <v>19</v>
      </c>
      <c r="AD816" s="362" t="s">
        <v>40</v>
      </c>
      <c r="AE816" s="362"/>
      <c r="AF816" s="362"/>
      <c r="AG816" s="362"/>
      <c r="AH816" s="362"/>
      <c r="AI816" s="362"/>
      <c r="AJ816" s="362"/>
      <c r="AK816" s="362"/>
      <c r="AL816" s="362"/>
      <c r="AM816" s="362"/>
      <c r="AN816" s="361"/>
      <c r="AO816" s="445" t="s">
        <v>9</v>
      </c>
      <c r="AP816" s="445" t="s">
        <v>9</v>
      </c>
      <c r="AQ816" s="445" t="s">
        <v>9</v>
      </c>
    </row>
    <row r="817" spans="1:43" ht="14.5" hidden="1" x14ac:dyDescent="0.35">
      <c r="A817" s="362">
        <v>815</v>
      </c>
      <c r="B817" s="362" t="s">
        <v>2358</v>
      </c>
      <c r="C817" s="362" t="s">
        <v>2</v>
      </c>
      <c r="D817" s="368">
        <v>45161</v>
      </c>
      <c r="E817" s="368"/>
      <c r="F817" s="368"/>
      <c r="G817" s="368"/>
      <c r="H817" s="362" t="s">
        <v>65</v>
      </c>
      <c r="I817" s="362" t="s">
        <v>2344</v>
      </c>
      <c r="J817" s="361" t="s">
        <v>2359</v>
      </c>
      <c r="K817" s="362"/>
      <c r="L817" s="362" t="s">
        <v>186</v>
      </c>
      <c r="M817" s="362" t="s">
        <v>9</v>
      </c>
      <c r="N817" s="362" t="s">
        <v>90</v>
      </c>
      <c r="O817" s="362" t="s">
        <v>90</v>
      </c>
      <c r="P817" s="482" t="s">
        <v>90</v>
      </c>
      <c r="Q817" s="362"/>
      <c r="R817" s="362"/>
      <c r="S817" s="362"/>
      <c r="T817" s="362"/>
      <c r="U817" s="362"/>
      <c r="V817" s="362"/>
      <c r="W817" s="362"/>
      <c r="X817" s="362"/>
      <c r="Y817" s="362"/>
      <c r="Z817" s="362"/>
      <c r="AA817" s="366"/>
      <c r="AB817" s="362"/>
      <c r="AC817" s="362" t="s">
        <v>19</v>
      </c>
      <c r="AD817" s="362" t="s">
        <v>40</v>
      </c>
      <c r="AE817" s="362"/>
      <c r="AF817" s="362"/>
      <c r="AG817" s="362"/>
      <c r="AH817" s="362"/>
      <c r="AI817" s="362"/>
      <c r="AJ817" s="362"/>
      <c r="AK817" s="362"/>
      <c r="AL817" s="362"/>
      <c r="AM817" s="362"/>
      <c r="AN817" s="361"/>
      <c r="AO817" s="445" t="s">
        <v>9</v>
      </c>
      <c r="AP817" s="445" t="s">
        <v>9</v>
      </c>
      <c r="AQ817" s="445" t="s">
        <v>9</v>
      </c>
    </row>
    <row r="818" spans="1:43" ht="14.5" hidden="1" x14ac:dyDescent="0.35">
      <c r="A818" s="362">
        <v>816</v>
      </c>
      <c r="B818" s="362" t="s">
        <v>2360</v>
      </c>
      <c r="C818" s="362" t="s">
        <v>2</v>
      </c>
      <c r="D818" s="368">
        <v>45161</v>
      </c>
      <c r="E818" s="368"/>
      <c r="F818" s="368"/>
      <c r="G818" s="368"/>
      <c r="H818" s="362" t="s">
        <v>65</v>
      </c>
      <c r="I818" s="362" t="s">
        <v>2344</v>
      </c>
      <c r="J818" s="361" t="s">
        <v>2361</v>
      </c>
      <c r="K818" s="362"/>
      <c r="L818" s="362" t="s">
        <v>186</v>
      </c>
      <c r="M818" s="362" t="s">
        <v>9</v>
      </c>
      <c r="N818" s="362" t="s">
        <v>90</v>
      </c>
      <c r="O818" s="362" t="s">
        <v>90</v>
      </c>
      <c r="P818" s="482" t="s">
        <v>90</v>
      </c>
      <c r="Q818" s="362"/>
      <c r="R818" s="362"/>
      <c r="S818" s="362"/>
      <c r="T818" s="362"/>
      <c r="U818" s="362"/>
      <c r="V818" s="362"/>
      <c r="W818" s="362"/>
      <c r="X818" s="362"/>
      <c r="Y818" s="362"/>
      <c r="Z818" s="362"/>
      <c r="AA818" s="366"/>
      <c r="AB818" s="362"/>
      <c r="AC818" s="362" t="s">
        <v>19</v>
      </c>
      <c r="AD818" s="362" t="s">
        <v>40</v>
      </c>
      <c r="AE818" s="362"/>
      <c r="AF818" s="362"/>
      <c r="AG818" s="362"/>
      <c r="AH818" s="362"/>
      <c r="AI818" s="362"/>
      <c r="AJ818" s="362"/>
      <c r="AK818" s="362"/>
      <c r="AL818" s="362"/>
      <c r="AM818" s="362"/>
      <c r="AN818" s="361"/>
      <c r="AO818" s="445" t="s">
        <v>9</v>
      </c>
      <c r="AP818" s="445" t="s">
        <v>9</v>
      </c>
      <c r="AQ818" s="445" t="s">
        <v>9</v>
      </c>
    </row>
    <row r="819" spans="1:43" ht="29" hidden="1" x14ac:dyDescent="0.35">
      <c r="A819" s="362">
        <v>817</v>
      </c>
      <c r="B819" s="362" t="s">
        <v>2362</v>
      </c>
      <c r="C819" s="362" t="s">
        <v>2</v>
      </c>
      <c r="D819" s="368">
        <v>45161</v>
      </c>
      <c r="E819" s="368"/>
      <c r="F819" s="368"/>
      <c r="G819" s="368"/>
      <c r="H819" s="362" t="s">
        <v>65</v>
      </c>
      <c r="I819" s="362" t="s">
        <v>2344</v>
      </c>
      <c r="J819" s="361" t="s">
        <v>2363</v>
      </c>
      <c r="K819" s="362"/>
      <c r="L819" s="362" t="s">
        <v>186</v>
      </c>
      <c r="M819" s="362" t="s">
        <v>9</v>
      </c>
      <c r="N819" s="362" t="s">
        <v>90</v>
      </c>
      <c r="O819" s="362" t="s">
        <v>90</v>
      </c>
      <c r="P819" s="482" t="s">
        <v>90</v>
      </c>
      <c r="Q819" s="362"/>
      <c r="R819" s="362"/>
      <c r="S819" s="362"/>
      <c r="T819" s="362"/>
      <c r="U819" s="362"/>
      <c r="V819" s="362"/>
      <c r="W819" s="362"/>
      <c r="X819" s="362"/>
      <c r="Y819" s="362"/>
      <c r="Z819" s="362"/>
      <c r="AA819" s="366"/>
      <c r="AB819" s="362"/>
      <c r="AC819" s="362" t="s">
        <v>19</v>
      </c>
      <c r="AD819" s="362" t="s">
        <v>40</v>
      </c>
      <c r="AE819" s="362"/>
      <c r="AF819" s="362"/>
      <c r="AG819" s="362"/>
      <c r="AH819" s="362"/>
      <c r="AI819" s="362"/>
      <c r="AJ819" s="362"/>
      <c r="AK819" s="362"/>
      <c r="AL819" s="362"/>
      <c r="AM819" s="362"/>
      <c r="AN819" s="361"/>
      <c r="AO819" s="445" t="s">
        <v>9</v>
      </c>
      <c r="AP819" s="445" t="s">
        <v>9</v>
      </c>
      <c r="AQ819" s="445" t="s">
        <v>9</v>
      </c>
    </row>
    <row r="820" spans="1:43" ht="14.5" hidden="1" x14ac:dyDescent="0.35">
      <c r="A820" s="362">
        <v>818</v>
      </c>
      <c r="B820" s="362" t="s">
        <v>2364</v>
      </c>
      <c r="C820" s="362" t="s">
        <v>2</v>
      </c>
      <c r="D820" s="368">
        <v>45035</v>
      </c>
      <c r="E820" s="368"/>
      <c r="F820" s="368"/>
      <c r="G820" s="368"/>
      <c r="H820" s="362" t="s">
        <v>61</v>
      </c>
      <c r="I820" s="362" t="s">
        <v>1835</v>
      </c>
      <c r="J820" s="361" t="s">
        <v>2365</v>
      </c>
      <c r="K820" s="361"/>
      <c r="L820" s="362" t="s">
        <v>1689</v>
      </c>
      <c r="M820" s="362" t="s">
        <v>9</v>
      </c>
      <c r="N820" s="362" t="s">
        <v>1398</v>
      </c>
      <c r="O820" s="362" t="s">
        <v>90</v>
      </c>
      <c r="P820" s="482"/>
      <c r="Q820" s="362"/>
      <c r="R820" s="362"/>
      <c r="S820" s="362"/>
      <c r="T820" s="362"/>
      <c r="U820" s="362"/>
      <c r="V820" s="362"/>
      <c r="W820" s="362"/>
      <c r="X820" s="362"/>
      <c r="Y820" s="362"/>
      <c r="Z820" s="362"/>
      <c r="AA820" s="366"/>
      <c r="AB820" s="362"/>
      <c r="AC820" s="362" t="s">
        <v>19</v>
      </c>
      <c r="AD820" s="362" t="s">
        <v>40</v>
      </c>
      <c r="AE820" s="362"/>
      <c r="AF820" s="362"/>
      <c r="AG820" s="362"/>
      <c r="AH820" s="362"/>
      <c r="AI820" s="362"/>
      <c r="AJ820" s="362"/>
      <c r="AK820" s="362"/>
      <c r="AL820" s="362"/>
      <c r="AM820" s="362"/>
      <c r="AN820" s="361"/>
      <c r="AO820" s="445" t="s">
        <v>5839</v>
      </c>
      <c r="AP820" s="445" t="s">
        <v>5839</v>
      </c>
      <c r="AQ820" s="445" t="s">
        <v>5839</v>
      </c>
    </row>
    <row r="821" spans="1:43" ht="14.5" hidden="1" x14ac:dyDescent="0.35">
      <c r="A821" s="362">
        <v>819</v>
      </c>
      <c r="B821" s="362" t="s">
        <v>2366</v>
      </c>
      <c r="C821" s="362" t="s">
        <v>2</v>
      </c>
      <c r="D821" s="368">
        <v>45161</v>
      </c>
      <c r="E821" s="368"/>
      <c r="F821" s="368"/>
      <c r="G821" s="368"/>
      <c r="H821" s="362" t="s">
        <v>65</v>
      </c>
      <c r="I821" s="362" t="s">
        <v>2344</v>
      </c>
      <c r="J821" s="361" t="s">
        <v>2367</v>
      </c>
      <c r="K821" s="362"/>
      <c r="L821" s="362" t="s">
        <v>1689</v>
      </c>
      <c r="M821" s="362" t="s">
        <v>9</v>
      </c>
      <c r="N821" s="362" t="s">
        <v>90</v>
      </c>
      <c r="O821" s="362" t="s">
        <v>90</v>
      </c>
      <c r="P821" s="482" t="s">
        <v>90</v>
      </c>
      <c r="Q821" s="362"/>
      <c r="R821" s="362"/>
      <c r="S821" s="362"/>
      <c r="T821" s="362"/>
      <c r="U821" s="362"/>
      <c r="V821" s="362"/>
      <c r="W821" s="362"/>
      <c r="X821" s="362"/>
      <c r="Y821" s="362"/>
      <c r="Z821" s="362"/>
      <c r="AA821" s="366"/>
      <c r="AB821" s="362"/>
      <c r="AC821" s="362" t="s">
        <v>19</v>
      </c>
      <c r="AD821" s="362" t="s">
        <v>40</v>
      </c>
      <c r="AE821" s="362"/>
      <c r="AF821" s="362"/>
      <c r="AG821" s="362"/>
      <c r="AH821" s="362"/>
      <c r="AI821" s="362"/>
      <c r="AJ821" s="362"/>
      <c r="AK821" s="362"/>
      <c r="AL821" s="362"/>
      <c r="AM821" s="362"/>
      <c r="AN821" s="361"/>
      <c r="AO821" s="445" t="s">
        <v>9</v>
      </c>
      <c r="AP821" s="445" t="s">
        <v>9</v>
      </c>
      <c r="AQ821" s="445" t="s">
        <v>9</v>
      </c>
    </row>
    <row r="822" spans="1:43" ht="14.5" hidden="1" x14ac:dyDescent="0.35">
      <c r="A822" s="362">
        <v>820</v>
      </c>
      <c r="B822" s="362" t="s">
        <v>2368</v>
      </c>
      <c r="C822" s="362" t="s">
        <v>2</v>
      </c>
      <c r="D822" s="368">
        <v>45161</v>
      </c>
      <c r="E822" s="368"/>
      <c r="F822" s="368"/>
      <c r="G822" s="368"/>
      <c r="H822" s="362" t="s">
        <v>65</v>
      </c>
      <c r="I822" s="362" t="s">
        <v>2344</v>
      </c>
      <c r="J822" s="361" t="s">
        <v>2369</v>
      </c>
      <c r="K822" s="362"/>
      <c r="L822" s="362" t="s">
        <v>186</v>
      </c>
      <c r="M822" s="362" t="s">
        <v>9</v>
      </c>
      <c r="N822" s="362" t="s">
        <v>90</v>
      </c>
      <c r="O822" s="362" t="s">
        <v>90</v>
      </c>
      <c r="P822" s="482" t="s">
        <v>90</v>
      </c>
      <c r="Q822" s="362"/>
      <c r="R822" s="362"/>
      <c r="S822" s="362"/>
      <c r="T822" s="362"/>
      <c r="U822" s="362"/>
      <c r="V822" s="362"/>
      <c r="W822" s="362"/>
      <c r="X822" s="362"/>
      <c r="Y822" s="362"/>
      <c r="Z822" s="362"/>
      <c r="AA822" s="366"/>
      <c r="AB822" s="362"/>
      <c r="AC822" s="362" t="s">
        <v>19</v>
      </c>
      <c r="AD822" s="362" t="s">
        <v>40</v>
      </c>
      <c r="AE822" s="362"/>
      <c r="AF822" s="362"/>
      <c r="AG822" s="362"/>
      <c r="AH822" s="362"/>
      <c r="AI822" s="362"/>
      <c r="AJ822" s="362"/>
      <c r="AK822" s="362"/>
      <c r="AL822" s="362"/>
      <c r="AM822" s="362"/>
      <c r="AN822" s="361"/>
      <c r="AO822" s="445" t="s">
        <v>9</v>
      </c>
      <c r="AP822" s="445" t="s">
        <v>9</v>
      </c>
      <c r="AQ822" s="445" t="s">
        <v>9</v>
      </c>
    </row>
    <row r="823" spans="1:43" ht="14.5" hidden="1" x14ac:dyDescent="0.35">
      <c r="A823" s="362">
        <v>821</v>
      </c>
      <c r="B823" s="362" t="s">
        <v>2370</v>
      </c>
      <c r="C823" s="362" t="s">
        <v>2</v>
      </c>
      <c r="D823" s="368">
        <v>45169</v>
      </c>
      <c r="E823" s="368"/>
      <c r="F823" s="368"/>
      <c r="G823" s="368"/>
      <c r="H823" s="362" t="s">
        <v>65</v>
      </c>
      <c r="I823" s="362" t="s">
        <v>1584</v>
      </c>
      <c r="J823" s="361" t="s">
        <v>2371</v>
      </c>
      <c r="K823" s="362"/>
      <c r="L823" s="362" t="s">
        <v>186</v>
      </c>
      <c r="M823" s="362" t="s">
        <v>9</v>
      </c>
      <c r="N823" s="362" t="s">
        <v>90</v>
      </c>
      <c r="O823" s="362" t="s">
        <v>90</v>
      </c>
      <c r="P823" s="482" t="s">
        <v>90</v>
      </c>
      <c r="Q823" s="362"/>
      <c r="R823" s="362"/>
      <c r="S823" s="362"/>
      <c r="T823" s="362"/>
      <c r="U823" s="362"/>
      <c r="V823" s="362"/>
      <c r="W823" s="362"/>
      <c r="X823" s="362"/>
      <c r="Y823" s="362"/>
      <c r="Z823" s="362"/>
      <c r="AA823" s="366"/>
      <c r="AB823" s="362"/>
      <c r="AC823" s="362" t="s">
        <v>19</v>
      </c>
      <c r="AD823" s="362" t="s">
        <v>40</v>
      </c>
      <c r="AE823" s="362"/>
      <c r="AF823" s="362"/>
      <c r="AG823" s="362"/>
      <c r="AH823" s="362"/>
      <c r="AI823" s="362"/>
      <c r="AJ823" s="362"/>
      <c r="AK823" s="362"/>
      <c r="AL823" s="362"/>
      <c r="AM823" s="362"/>
      <c r="AN823" s="361"/>
      <c r="AO823" s="445" t="s">
        <v>9</v>
      </c>
      <c r="AP823" s="445" t="s">
        <v>9</v>
      </c>
      <c r="AQ823" s="445" t="s">
        <v>9</v>
      </c>
    </row>
    <row r="824" spans="1:43" ht="29" hidden="1" x14ac:dyDescent="0.35">
      <c r="A824" s="362">
        <v>822</v>
      </c>
      <c r="B824" s="362" t="s">
        <v>2372</v>
      </c>
      <c r="C824" s="362" t="s">
        <v>2</v>
      </c>
      <c r="D824" s="368">
        <v>45169</v>
      </c>
      <c r="E824" s="368"/>
      <c r="F824" s="368"/>
      <c r="G824" s="368"/>
      <c r="H824" s="362" t="s">
        <v>65</v>
      </c>
      <c r="I824" s="362" t="s">
        <v>1584</v>
      </c>
      <c r="J824" s="361" t="s">
        <v>2373</v>
      </c>
      <c r="K824" s="362"/>
      <c r="L824" s="362" t="s">
        <v>186</v>
      </c>
      <c r="M824" s="362" t="s">
        <v>9</v>
      </c>
      <c r="N824" s="362" t="s">
        <v>90</v>
      </c>
      <c r="O824" s="362" t="s">
        <v>90</v>
      </c>
      <c r="P824" s="482" t="s">
        <v>90</v>
      </c>
      <c r="Q824" s="362"/>
      <c r="R824" s="362"/>
      <c r="S824" s="362"/>
      <c r="T824" s="362"/>
      <c r="U824" s="362"/>
      <c r="V824" s="362"/>
      <c r="W824" s="362"/>
      <c r="X824" s="362"/>
      <c r="Y824" s="362"/>
      <c r="Z824" s="362"/>
      <c r="AA824" s="366"/>
      <c r="AB824" s="362"/>
      <c r="AC824" s="362" t="s">
        <v>19</v>
      </c>
      <c r="AD824" s="362" t="s">
        <v>40</v>
      </c>
      <c r="AE824" s="362"/>
      <c r="AF824" s="362"/>
      <c r="AG824" s="362"/>
      <c r="AH824" s="362"/>
      <c r="AI824" s="362"/>
      <c r="AJ824" s="362"/>
      <c r="AK824" s="362"/>
      <c r="AL824" s="362"/>
      <c r="AM824" s="362"/>
      <c r="AN824" s="361"/>
      <c r="AO824" s="445" t="s">
        <v>9</v>
      </c>
      <c r="AP824" s="445" t="s">
        <v>9</v>
      </c>
      <c r="AQ824" s="445" t="s">
        <v>9</v>
      </c>
    </row>
    <row r="825" spans="1:43" ht="14.5" hidden="1" x14ac:dyDescent="0.35">
      <c r="A825" s="362">
        <v>823</v>
      </c>
      <c r="B825" s="362" t="s">
        <v>2374</v>
      </c>
      <c r="C825" s="362" t="s">
        <v>2</v>
      </c>
      <c r="D825" s="368">
        <v>45169</v>
      </c>
      <c r="E825" s="368"/>
      <c r="F825" s="368"/>
      <c r="G825" s="368"/>
      <c r="H825" s="362" t="s">
        <v>65</v>
      </c>
      <c r="I825" s="362" t="s">
        <v>2375</v>
      </c>
      <c r="J825" s="361" t="s">
        <v>2376</v>
      </c>
      <c r="K825" s="362"/>
      <c r="L825" s="362" t="s">
        <v>186</v>
      </c>
      <c r="M825" s="362" t="s">
        <v>9</v>
      </c>
      <c r="N825" s="362" t="s">
        <v>90</v>
      </c>
      <c r="O825" s="362" t="s">
        <v>90</v>
      </c>
      <c r="P825" s="482" t="s">
        <v>90</v>
      </c>
      <c r="Q825" s="362"/>
      <c r="R825" s="362"/>
      <c r="S825" s="362"/>
      <c r="T825" s="362"/>
      <c r="U825" s="362"/>
      <c r="V825" s="362"/>
      <c r="W825" s="362"/>
      <c r="X825" s="362"/>
      <c r="Y825" s="362"/>
      <c r="Z825" s="362"/>
      <c r="AA825" s="366"/>
      <c r="AB825" s="362"/>
      <c r="AC825" s="362" t="s">
        <v>19</v>
      </c>
      <c r="AD825" s="362" t="s">
        <v>40</v>
      </c>
      <c r="AE825" s="362"/>
      <c r="AF825" s="362"/>
      <c r="AG825" s="362"/>
      <c r="AH825" s="362"/>
      <c r="AI825" s="362"/>
      <c r="AJ825" s="362"/>
      <c r="AK825" s="362"/>
      <c r="AL825" s="362"/>
      <c r="AM825" s="362"/>
      <c r="AN825" s="361"/>
      <c r="AO825" s="445" t="s">
        <v>9</v>
      </c>
      <c r="AP825" s="445" t="s">
        <v>9</v>
      </c>
      <c r="AQ825" s="445" t="s">
        <v>9</v>
      </c>
    </row>
    <row r="826" spans="1:43" ht="14.5" hidden="1" x14ac:dyDescent="0.35">
      <c r="A826" s="362">
        <v>824</v>
      </c>
      <c r="B826" s="362" t="s">
        <v>2377</v>
      </c>
      <c r="C826" s="362" t="s">
        <v>2</v>
      </c>
      <c r="D826" s="368">
        <v>45169</v>
      </c>
      <c r="E826" s="368"/>
      <c r="F826" s="368"/>
      <c r="G826" s="368"/>
      <c r="H826" s="362" t="s">
        <v>65</v>
      </c>
      <c r="I826" s="362" t="s">
        <v>1584</v>
      </c>
      <c r="J826" s="361" t="s">
        <v>2378</v>
      </c>
      <c r="K826" s="362"/>
      <c r="L826" s="362" t="s">
        <v>186</v>
      </c>
      <c r="M826" s="362" t="s">
        <v>9</v>
      </c>
      <c r="N826" s="362" t="s">
        <v>90</v>
      </c>
      <c r="O826" s="362" t="s">
        <v>90</v>
      </c>
      <c r="P826" s="482" t="s">
        <v>90</v>
      </c>
      <c r="Q826" s="362"/>
      <c r="R826" s="362"/>
      <c r="S826" s="362"/>
      <c r="T826" s="362"/>
      <c r="U826" s="362"/>
      <c r="V826" s="362"/>
      <c r="W826" s="362"/>
      <c r="X826" s="362"/>
      <c r="Y826" s="362"/>
      <c r="Z826" s="362"/>
      <c r="AA826" s="366"/>
      <c r="AB826" s="362"/>
      <c r="AC826" s="362" t="s">
        <v>19</v>
      </c>
      <c r="AD826" s="362" t="s">
        <v>40</v>
      </c>
      <c r="AE826" s="362"/>
      <c r="AF826" s="362"/>
      <c r="AG826" s="362"/>
      <c r="AH826" s="362"/>
      <c r="AI826" s="362"/>
      <c r="AJ826" s="362"/>
      <c r="AK826" s="362"/>
      <c r="AL826" s="362"/>
      <c r="AM826" s="362"/>
      <c r="AN826" s="361"/>
      <c r="AO826" s="445" t="s">
        <v>9</v>
      </c>
      <c r="AP826" s="445" t="s">
        <v>9</v>
      </c>
      <c r="AQ826" s="445" t="s">
        <v>9</v>
      </c>
    </row>
    <row r="827" spans="1:43" ht="14.5" hidden="1" x14ac:dyDescent="0.35">
      <c r="A827" s="362">
        <v>825</v>
      </c>
      <c r="B827" s="362" t="s">
        <v>2379</v>
      </c>
      <c r="C827" s="362" t="s">
        <v>2</v>
      </c>
      <c r="D827" s="368">
        <v>45177</v>
      </c>
      <c r="E827" s="368"/>
      <c r="F827" s="368"/>
      <c r="G827" s="368"/>
      <c r="H827" s="362" t="s">
        <v>65</v>
      </c>
      <c r="I827" s="362" t="s">
        <v>1546</v>
      </c>
      <c r="J827" s="361" t="s">
        <v>2380</v>
      </c>
      <c r="K827" s="362"/>
      <c r="L827" s="362" t="s">
        <v>186</v>
      </c>
      <c r="M827" s="362" t="s">
        <v>9</v>
      </c>
      <c r="N827" s="362" t="s">
        <v>90</v>
      </c>
      <c r="O827" s="362" t="s">
        <v>90</v>
      </c>
      <c r="P827" s="482" t="s">
        <v>90</v>
      </c>
      <c r="Q827" s="362"/>
      <c r="R827" s="362"/>
      <c r="S827" s="362"/>
      <c r="T827" s="362"/>
      <c r="U827" s="362"/>
      <c r="V827" s="362"/>
      <c r="W827" s="362"/>
      <c r="X827" s="362"/>
      <c r="Y827" s="362"/>
      <c r="Z827" s="362"/>
      <c r="AA827" s="366"/>
      <c r="AB827" s="362"/>
      <c r="AC827" s="362" t="s">
        <v>19</v>
      </c>
      <c r="AD827" s="362" t="s">
        <v>40</v>
      </c>
      <c r="AE827" s="362"/>
      <c r="AF827" s="362"/>
      <c r="AG827" s="362"/>
      <c r="AH827" s="362"/>
      <c r="AI827" s="362"/>
      <c r="AJ827" s="362"/>
      <c r="AK827" s="362"/>
      <c r="AL827" s="362"/>
      <c r="AM827" s="362"/>
      <c r="AN827" s="361"/>
      <c r="AO827" s="445" t="s">
        <v>9</v>
      </c>
      <c r="AP827" s="445" t="s">
        <v>9</v>
      </c>
      <c r="AQ827" s="445" t="s">
        <v>9</v>
      </c>
    </row>
    <row r="828" spans="1:43" ht="14.5" hidden="1" x14ac:dyDescent="0.35">
      <c r="A828" s="362">
        <v>826</v>
      </c>
      <c r="B828" s="362" t="s">
        <v>2381</v>
      </c>
      <c r="C828" s="362" t="s">
        <v>2</v>
      </c>
      <c r="D828" s="368">
        <v>45177</v>
      </c>
      <c r="E828" s="368"/>
      <c r="F828" s="368"/>
      <c r="G828" s="368"/>
      <c r="H828" s="362" t="s">
        <v>65</v>
      </c>
      <c r="I828" s="362" t="s">
        <v>1546</v>
      </c>
      <c r="J828" s="361" t="s">
        <v>2382</v>
      </c>
      <c r="K828" s="362"/>
      <c r="L828" s="362" t="s">
        <v>186</v>
      </c>
      <c r="M828" s="362" t="s">
        <v>9</v>
      </c>
      <c r="N828" s="362" t="s">
        <v>90</v>
      </c>
      <c r="O828" s="362" t="s">
        <v>90</v>
      </c>
      <c r="P828" s="482" t="s">
        <v>90</v>
      </c>
      <c r="Q828" s="362"/>
      <c r="R828" s="362"/>
      <c r="S828" s="362"/>
      <c r="T828" s="362"/>
      <c r="U828" s="362"/>
      <c r="V828" s="362"/>
      <c r="W828" s="362"/>
      <c r="X828" s="362"/>
      <c r="Y828" s="362"/>
      <c r="Z828" s="362"/>
      <c r="AA828" s="366"/>
      <c r="AB828" s="362"/>
      <c r="AC828" s="362" t="s">
        <v>19</v>
      </c>
      <c r="AD828" s="362" t="s">
        <v>40</v>
      </c>
      <c r="AE828" s="362"/>
      <c r="AF828" s="362"/>
      <c r="AG828" s="362"/>
      <c r="AH828" s="362"/>
      <c r="AI828" s="362"/>
      <c r="AJ828" s="362"/>
      <c r="AK828" s="362"/>
      <c r="AL828" s="362"/>
      <c r="AM828" s="362"/>
      <c r="AN828" s="361"/>
      <c r="AO828" s="445" t="s">
        <v>9</v>
      </c>
      <c r="AP828" s="445" t="s">
        <v>9</v>
      </c>
      <c r="AQ828" s="445" t="s">
        <v>9</v>
      </c>
    </row>
    <row r="829" spans="1:43" ht="29" hidden="1" x14ac:dyDescent="0.35">
      <c r="A829" s="362">
        <v>827</v>
      </c>
      <c r="B829" s="362" t="s">
        <v>2383</v>
      </c>
      <c r="C829" s="362" t="s">
        <v>2</v>
      </c>
      <c r="D829" s="368">
        <v>45177</v>
      </c>
      <c r="E829" s="368"/>
      <c r="F829" s="368"/>
      <c r="G829" s="368"/>
      <c r="H829" s="362" t="s">
        <v>65</v>
      </c>
      <c r="I829" s="362" t="s">
        <v>1546</v>
      </c>
      <c r="J829" s="361" t="s">
        <v>2384</v>
      </c>
      <c r="K829" s="362"/>
      <c r="L829" s="362" t="s">
        <v>186</v>
      </c>
      <c r="M829" s="362" t="s">
        <v>9</v>
      </c>
      <c r="N829" s="362" t="s">
        <v>90</v>
      </c>
      <c r="O829" s="362" t="s">
        <v>90</v>
      </c>
      <c r="P829" s="482" t="s">
        <v>90</v>
      </c>
      <c r="Q829" s="362"/>
      <c r="R829" s="362"/>
      <c r="S829" s="362"/>
      <c r="T829" s="362"/>
      <c r="U829" s="362"/>
      <c r="V829" s="362"/>
      <c r="W829" s="362"/>
      <c r="X829" s="362"/>
      <c r="Y829" s="362"/>
      <c r="Z829" s="362"/>
      <c r="AA829" s="366"/>
      <c r="AB829" s="362"/>
      <c r="AC829" s="362" t="s">
        <v>19</v>
      </c>
      <c r="AD829" s="362" t="s">
        <v>40</v>
      </c>
      <c r="AE829" s="362"/>
      <c r="AF829" s="362"/>
      <c r="AG829" s="362"/>
      <c r="AH829" s="362"/>
      <c r="AI829" s="362"/>
      <c r="AJ829" s="362"/>
      <c r="AK829" s="362"/>
      <c r="AL829" s="362"/>
      <c r="AM829" s="362"/>
      <c r="AN829" s="361"/>
      <c r="AO829" s="445" t="s">
        <v>9</v>
      </c>
      <c r="AP829" s="445" t="s">
        <v>9</v>
      </c>
      <c r="AQ829" s="445" t="s">
        <v>9</v>
      </c>
    </row>
    <row r="830" spans="1:43" ht="29" hidden="1" x14ac:dyDescent="0.35">
      <c r="A830" s="362">
        <v>828</v>
      </c>
      <c r="B830" s="362" t="s">
        <v>2385</v>
      </c>
      <c r="C830" s="362" t="s">
        <v>2</v>
      </c>
      <c r="D830" s="368">
        <v>45177</v>
      </c>
      <c r="E830" s="368"/>
      <c r="F830" s="368"/>
      <c r="G830" s="368"/>
      <c r="H830" s="362" t="s">
        <v>65</v>
      </c>
      <c r="I830" s="362" t="s">
        <v>1546</v>
      </c>
      <c r="J830" s="361" t="s">
        <v>2386</v>
      </c>
      <c r="K830" s="362"/>
      <c r="L830" s="362" t="s">
        <v>186</v>
      </c>
      <c r="M830" s="362" t="s">
        <v>9</v>
      </c>
      <c r="N830" s="362" t="s">
        <v>90</v>
      </c>
      <c r="O830" s="362" t="s">
        <v>90</v>
      </c>
      <c r="P830" s="482" t="s">
        <v>90</v>
      </c>
      <c r="Q830" s="362"/>
      <c r="R830" s="362"/>
      <c r="S830" s="362"/>
      <c r="T830" s="362"/>
      <c r="U830" s="362"/>
      <c r="V830" s="362"/>
      <c r="W830" s="362"/>
      <c r="X830" s="362"/>
      <c r="Y830" s="362"/>
      <c r="Z830" s="362"/>
      <c r="AA830" s="366"/>
      <c r="AB830" s="362"/>
      <c r="AC830" s="362" t="s">
        <v>19</v>
      </c>
      <c r="AD830" s="362" t="s">
        <v>40</v>
      </c>
      <c r="AE830" s="362"/>
      <c r="AF830" s="362"/>
      <c r="AG830" s="362"/>
      <c r="AH830" s="362"/>
      <c r="AI830" s="362"/>
      <c r="AJ830" s="362"/>
      <c r="AK830" s="362"/>
      <c r="AL830" s="362"/>
      <c r="AM830" s="362"/>
      <c r="AN830" s="361"/>
      <c r="AO830" s="445" t="s">
        <v>9</v>
      </c>
      <c r="AP830" s="445" t="s">
        <v>9</v>
      </c>
      <c r="AQ830" s="445" t="s">
        <v>9</v>
      </c>
    </row>
    <row r="831" spans="1:43" ht="58" hidden="1" x14ac:dyDescent="0.35">
      <c r="A831" s="362">
        <v>829</v>
      </c>
      <c r="B831" s="362" t="s">
        <v>2387</v>
      </c>
      <c r="C831" s="362" t="s">
        <v>2</v>
      </c>
      <c r="D831" s="368">
        <v>45064</v>
      </c>
      <c r="E831" s="368"/>
      <c r="F831" s="368"/>
      <c r="G831" s="368"/>
      <c r="H831" s="362" t="s">
        <v>61</v>
      </c>
      <c r="I831" s="362" t="s">
        <v>1835</v>
      </c>
      <c r="J831" s="361" t="s">
        <v>2388</v>
      </c>
      <c r="K831" s="361"/>
      <c r="L831" s="362" t="s">
        <v>186</v>
      </c>
      <c r="M831" s="362" t="s">
        <v>9</v>
      </c>
      <c r="N831" s="362" t="s">
        <v>1398</v>
      </c>
      <c r="O831" s="362" t="s">
        <v>90</v>
      </c>
      <c r="P831" s="482" t="s">
        <v>6592</v>
      </c>
      <c r="Q831" s="362"/>
      <c r="R831" s="362"/>
      <c r="S831" s="362"/>
      <c r="T831" s="362"/>
      <c r="U831" s="362"/>
      <c r="V831" s="362"/>
      <c r="W831" s="362"/>
      <c r="X831" s="362"/>
      <c r="Y831" s="362"/>
      <c r="Z831" s="362"/>
      <c r="AA831" s="366"/>
      <c r="AB831" s="362"/>
      <c r="AC831" s="362" t="s">
        <v>19</v>
      </c>
      <c r="AD831" s="362" t="s">
        <v>40</v>
      </c>
      <c r="AE831" s="362"/>
      <c r="AF831" s="362"/>
      <c r="AG831" s="362"/>
      <c r="AH831" s="362"/>
      <c r="AI831" s="362"/>
      <c r="AJ831" s="362"/>
      <c r="AK831" s="362"/>
      <c r="AL831" s="362"/>
      <c r="AM831" s="362"/>
      <c r="AN831" s="361"/>
      <c r="AO831" s="445" t="s">
        <v>9</v>
      </c>
      <c r="AP831" s="445" t="s">
        <v>9</v>
      </c>
      <c r="AQ831" s="445" t="s">
        <v>9</v>
      </c>
    </row>
    <row r="832" spans="1:43" ht="29" hidden="1" x14ac:dyDescent="0.35">
      <c r="A832" s="362">
        <v>830</v>
      </c>
      <c r="B832" s="362" t="s">
        <v>2390</v>
      </c>
      <c r="C832" s="362" t="s">
        <v>2</v>
      </c>
      <c r="D832" s="368">
        <v>45177</v>
      </c>
      <c r="E832" s="368"/>
      <c r="F832" s="368"/>
      <c r="G832" s="368"/>
      <c r="H832" s="362" t="s">
        <v>77</v>
      </c>
      <c r="I832" s="362" t="s">
        <v>1584</v>
      </c>
      <c r="J832" s="361" t="s">
        <v>2391</v>
      </c>
      <c r="K832" s="362"/>
      <c r="L832" s="362" t="s">
        <v>186</v>
      </c>
      <c r="M832" s="362" t="s">
        <v>1548</v>
      </c>
      <c r="N832" s="362" t="s">
        <v>90</v>
      </c>
      <c r="O832" s="362" t="s">
        <v>90</v>
      </c>
      <c r="P832" s="482" t="s">
        <v>2392</v>
      </c>
      <c r="Q832" s="362"/>
      <c r="R832" s="362"/>
      <c r="S832" s="362"/>
      <c r="T832" s="362"/>
      <c r="U832" s="362"/>
      <c r="V832" s="362"/>
      <c r="W832" s="362"/>
      <c r="X832" s="362"/>
      <c r="Y832" s="362"/>
      <c r="Z832" s="362"/>
      <c r="AA832" s="366"/>
      <c r="AB832" s="362"/>
      <c r="AC832" s="362" t="s">
        <v>21</v>
      </c>
      <c r="AD832" s="362" t="s">
        <v>8</v>
      </c>
      <c r="AE832" s="362"/>
      <c r="AF832" s="362"/>
      <c r="AG832" s="362"/>
      <c r="AH832" s="362"/>
      <c r="AI832" s="362"/>
      <c r="AJ832" s="362"/>
      <c r="AK832" s="362"/>
      <c r="AL832" s="362"/>
      <c r="AM832" s="368">
        <v>45924</v>
      </c>
      <c r="AN832" s="361" t="s">
        <v>2111</v>
      </c>
      <c r="AO832" s="445" t="s">
        <v>539</v>
      </c>
      <c r="AP832" s="445" t="s">
        <v>5841</v>
      </c>
      <c r="AQ832" s="445" t="s">
        <v>5840</v>
      </c>
    </row>
    <row r="833" spans="1:43" ht="43.5" hidden="1" x14ac:dyDescent="0.35">
      <c r="A833" s="362">
        <v>831</v>
      </c>
      <c r="B833" s="362" t="s">
        <v>2393</v>
      </c>
      <c r="C833" s="362" t="s">
        <v>2</v>
      </c>
      <c r="D833" s="368">
        <v>45177</v>
      </c>
      <c r="E833" s="368"/>
      <c r="F833" s="368"/>
      <c r="G833" s="368"/>
      <c r="H833" s="362" t="s">
        <v>77</v>
      </c>
      <c r="I833" s="362" t="s">
        <v>1542</v>
      </c>
      <c r="J833" s="361" t="s">
        <v>2394</v>
      </c>
      <c r="K833" s="362"/>
      <c r="L833" s="362" t="s">
        <v>186</v>
      </c>
      <c r="M833" s="362" t="s">
        <v>1548</v>
      </c>
      <c r="N833" s="362" t="s">
        <v>90</v>
      </c>
      <c r="O833" s="362" t="s">
        <v>90</v>
      </c>
      <c r="P833" s="482" t="s">
        <v>2395</v>
      </c>
      <c r="Q833" s="362"/>
      <c r="R833" s="362"/>
      <c r="S833" s="362"/>
      <c r="T833" s="362"/>
      <c r="U833" s="362"/>
      <c r="V833" s="362"/>
      <c r="W833" s="362"/>
      <c r="X833" s="362"/>
      <c r="Y833" s="362"/>
      <c r="Z833" s="362"/>
      <c r="AA833" s="366"/>
      <c r="AB833" s="362"/>
      <c r="AC833" s="362" t="s">
        <v>21</v>
      </c>
      <c r="AD833" s="362" t="s">
        <v>8</v>
      </c>
      <c r="AE833" s="362"/>
      <c r="AF833" s="362"/>
      <c r="AG833" s="362"/>
      <c r="AH833" s="362"/>
      <c r="AI833" s="362"/>
      <c r="AJ833" s="362"/>
      <c r="AK833" s="362"/>
      <c r="AL833" s="362"/>
      <c r="AM833" s="368">
        <v>45924</v>
      </c>
      <c r="AN833" s="361" t="s">
        <v>1158</v>
      </c>
      <c r="AO833" s="445" t="s">
        <v>539</v>
      </c>
      <c r="AP833" s="445" t="s">
        <v>5841</v>
      </c>
      <c r="AQ833" s="445" t="s">
        <v>5840</v>
      </c>
    </row>
    <row r="834" spans="1:43" ht="29" hidden="1" x14ac:dyDescent="0.35">
      <c r="A834" s="362">
        <v>832</v>
      </c>
      <c r="B834" s="362" t="s">
        <v>2396</v>
      </c>
      <c r="C834" s="362" t="s">
        <v>2</v>
      </c>
      <c r="D834" s="368">
        <v>45181</v>
      </c>
      <c r="E834" s="368" t="s">
        <v>1278</v>
      </c>
      <c r="F834" s="368"/>
      <c r="G834" s="368"/>
      <c r="H834" s="362" t="s">
        <v>73</v>
      </c>
      <c r="I834" s="362" t="s">
        <v>1546</v>
      </c>
      <c r="J834" s="361" t="s">
        <v>2397</v>
      </c>
      <c r="K834" s="362"/>
      <c r="L834" s="362" t="s">
        <v>186</v>
      </c>
      <c r="M834" s="362" t="s">
        <v>8</v>
      </c>
      <c r="N834" s="362" t="s">
        <v>90</v>
      </c>
      <c r="O834" s="362" t="s">
        <v>90</v>
      </c>
      <c r="P834" s="482" t="s">
        <v>2398</v>
      </c>
      <c r="Q834" s="362"/>
      <c r="R834" s="362"/>
      <c r="S834" s="362"/>
      <c r="T834" s="362"/>
      <c r="U834" s="368"/>
      <c r="V834" s="368"/>
      <c r="W834" s="362"/>
      <c r="X834" s="362"/>
      <c r="Y834" s="362"/>
      <c r="Z834" s="362"/>
      <c r="AA834" s="366"/>
      <c r="AB834" s="362"/>
      <c r="AC834" s="362" t="s">
        <v>13</v>
      </c>
      <c r="AD834" s="362" t="s">
        <v>8</v>
      </c>
      <c r="AE834" s="362"/>
      <c r="AF834" s="362"/>
      <c r="AG834" s="362"/>
      <c r="AH834" s="362" t="s">
        <v>1145</v>
      </c>
      <c r="AI834" s="368"/>
      <c r="AJ834" s="368"/>
      <c r="AK834" s="368"/>
      <c r="AL834" s="368"/>
      <c r="AM834" s="368">
        <v>45924</v>
      </c>
      <c r="AN834" s="361" t="s">
        <v>2399</v>
      </c>
      <c r="AO834" s="445" t="s">
        <v>539</v>
      </c>
      <c r="AP834" s="445" t="s">
        <v>5841</v>
      </c>
      <c r="AQ834" s="445" t="s">
        <v>5841</v>
      </c>
    </row>
    <row r="835" spans="1:43" ht="43.5" hidden="1" x14ac:dyDescent="0.35">
      <c r="A835" s="362">
        <v>833</v>
      </c>
      <c r="B835" s="362" t="s">
        <v>2400</v>
      </c>
      <c r="C835" s="362" t="s">
        <v>2</v>
      </c>
      <c r="D835" s="368">
        <v>45181</v>
      </c>
      <c r="E835" s="368"/>
      <c r="F835" s="368"/>
      <c r="G835" s="368"/>
      <c r="H835" s="362" t="s">
        <v>73</v>
      </c>
      <c r="I835" s="362" t="s">
        <v>2401</v>
      </c>
      <c r="J835" s="361" t="s">
        <v>2402</v>
      </c>
      <c r="K835" s="362"/>
      <c r="L835" s="362" t="s">
        <v>186</v>
      </c>
      <c r="M835" s="362" t="s">
        <v>9</v>
      </c>
      <c r="N835" s="362" t="s">
        <v>90</v>
      </c>
      <c r="O835" s="362" t="s">
        <v>90</v>
      </c>
      <c r="P835" s="482" t="s">
        <v>90</v>
      </c>
      <c r="Q835" s="362"/>
      <c r="R835" s="362"/>
      <c r="S835" s="362"/>
      <c r="T835" s="362"/>
      <c r="U835" s="362"/>
      <c r="V835" s="362"/>
      <c r="W835" s="362"/>
      <c r="X835" s="362"/>
      <c r="Y835" s="362"/>
      <c r="Z835" s="362"/>
      <c r="AA835" s="366"/>
      <c r="AB835" s="362"/>
      <c r="AC835" s="362" t="s">
        <v>13</v>
      </c>
      <c r="AD835" s="362" t="s">
        <v>40</v>
      </c>
      <c r="AE835" s="362"/>
      <c r="AF835" s="362"/>
      <c r="AG835" s="362"/>
      <c r="AH835" s="362"/>
      <c r="AI835" s="362"/>
      <c r="AJ835" s="362"/>
      <c r="AK835" s="362"/>
      <c r="AL835" s="362"/>
      <c r="AM835" s="362"/>
      <c r="AN835" s="361"/>
      <c r="AO835" s="445" t="s">
        <v>9</v>
      </c>
      <c r="AP835" s="445" t="s">
        <v>9</v>
      </c>
      <c r="AQ835" s="445" t="s">
        <v>9</v>
      </c>
    </row>
    <row r="836" spans="1:43" ht="29" hidden="1" x14ac:dyDescent="0.35">
      <c r="A836" s="362">
        <v>834</v>
      </c>
      <c r="B836" s="362" t="s">
        <v>2403</v>
      </c>
      <c r="C836" s="362" t="s">
        <v>2</v>
      </c>
      <c r="D836" s="368">
        <v>45181</v>
      </c>
      <c r="E836" s="368"/>
      <c r="F836" s="368"/>
      <c r="G836" s="368"/>
      <c r="H836" s="362" t="s">
        <v>77</v>
      </c>
      <c r="I836" s="362" t="s">
        <v>2308</v>
      </c>
      <c r="J836" s="361" t="s">
        <v>2404</v>
      </c>
      <c r="K836" s="362"/>
      <c r="L836" s="362" t="s">
        <v>186</v>
      </c>
      <c r="M836" s="362" t="s">
        <v>1548</v>
      </c>
      <c r="N836" s="362" t="s">
        <v>90</v>
      </c>
      <c r="O836" s="362" t="s">
        <v>90</v>
      </c>
      <c r="P836" s="482" t="s">
        <v>6593</v>
      </c>
      <c r="Q836" s="362"/>
      <c r="R836" s="362"/>
      <c r="S836" s="362"/>
      <c r="T836" s="362"/>
      <c r="U836" s="362"/>
      <c r="V836" s="362"/>
      <c r="W836" s="362"/>
      <c r="X836" s="362"/>
      <c r="Y836" s="362"/>
      <c r="Z836" s="362"/>
      <c r="AA836" s="366"/>
      <c r="AB836" s="362"/>
      <c r="AC836" s="362" t="s">
        <v>21</v>
      </c>
      <c r="AD836" s="362" t="s">
        <v>40</v>
      </c>
      <c r="AE836" s="362"/>
      <c r="AF836" s="362"/>
      <c r="AG836" s="362"/>
      <c r="AH836" s="362"/>
      <c r="AI836" s="362"/>
      <c r="AJ836" s="362"/>
      <c r="AK836" s="362"/>
      <c r="AL836" s="362"/>
      <c r="AM836" s="362"/>
      <c r="AN836" s="361"/>
      <c r="AO836" s="445" t="s">
        <v>9</v>
      </c>
      <c r="AP836" s="445" t="s">
        <v>9</v>
      </c>
      <c r="AQ836" s="445" t="s">
        <v>9</v>
      </c>
    </row>
    <row r="837" spans="1:43" ht="29" hidden="1" x14ac:dyDescent="0.35">
      <c r="A837" s="362">
        <v>835</v>
      </c>
      <c r="B837" s="362" t="s">
        <v>2406</v>
      </c>
      <c r="C837" s="362" t="s">
        <v>2</v>
      </c>
      <c r="D837" s="368">
        <v>45181</v>
      </c>
      <c r="E837" s="368" t="s">
        <v>1278</v>
      </c>
      <c r="F837" s="368"/>
      <c r="G837" s="368"/>
      <c r="H837" s="362" t="s">
        <v>73</v>
      </c>
      <c r="I837" s="362" t="s">
        <v>1070</v>
      </c>
      <c r="J837" s="361" t="s">
        <v>2407</v>
      </c>
      <c r="K837" s="362"/>
      <c r="L837" s="362" t="s">
        <v>186</v>
      </c>
      <c r="M837" s="362" t="s">
        <v>51</v>
      </c>
      <c r="N837" s="362" t="s">
        <v>90</v>
      </c>
      <c r="O837" s="362" t="s">
        <v>90</v>
      </c>
      <c r="P837" s="482" t="s">
        <v>2408</v>
      </c>
      <c r="Q837" s="362"/>
      <c r="R837" s="362"/>
      <c r="S837" s="362"/>
      <c r="T837" s="362"/>
      <c r="U837" s="362"/>
      <c r="V837" s="362"/>
      <c r="W837" s="362"/>
      <c r="X837" s="362"/>
      <c r="Y837" s="362"/>
      <c r="Z837" s="362"/>
      <c r="AA837" s="366"/>
      <c r="AB837" s="362"/>
      <c r="AC837" s="362" t="s">
        <v>13</v>
      </c>
      <c r="AD837" s="362" t="s">
        <v>8</v>
      </c>
      <c r="AE837" s="362"/>
      <c r="AF837" s="362"/>
      <c r="AG837" s="362"/>
      <c r="AH837" s="362" t="s">
        <v>2071</v>
      </c>
      <c r="AI837" s="362"/>
      <c r="AJ837" s="362"/>
      <c r="AK837" s="362"/>
      <c r="AL837" s="362"/>
      <c r="AM837" s="368">
        <v>45919</v>
      </c>
      <c r="AN837" s="361" t="s">
        <v>680</v>
      </c>
      <c r="AO837" s="445" t="s">
        <v>539</v>
      </c>
      <c r="AP837" s="445" t="s">
        <v>5841</v>
      </c>
      <c r="AQ837" s="445" t="s">
        <v>5840</v>
      </c>
    </row>
    <row r="838" spans="1:43" ht="29" hidden="1" x14ac:dyDescent="0.35">
      <c r="A838" s="362">
        <v>836</v>
      </c>
      <c r="B838" s="362" t="s">
        <v>2409</v>
      </c>
      <c r="C838" s="362" t="s">
        <v>2</v>
      </c>
      <c r="D838" s="368">
        <v>45181</v>
      </c>
      <c r="E838" s="368" t="s">
        <v>1278</v>
      </c>
      <c r="F838" s="368"/>
      <c r="G838" s="368"/>
      <c r="H838" s="362" t="s">
        <v>73</v>
      </c>
      <c r="I838" s="362" t="s">
        <v>1542</v>
      </c>
      <c r="J838" s="361" t="s">
        <v>2410</v>
      </c>
      <c r="K838" s="362"/>
      <c r="L838" s="362" t="s">
        <v>186</v>
      </c>
      <c r="M838" s="362" t="s">
        <v>51</v>
      </c>
      <c r="N838" s="362" t="s">
        <v>90</v>
      </c>
      <c r="O838" s="362" t="s">
        <v>90</v>
      </c>
      <c r="P838" s="482" t="s">
        <v>2411</v>
      </c>
      <c r="Q838" s="362"/>
      <c r="R838" s="362"/>
      <c r="S838" s="362"/>
      <c r="T838" s="362"/>
      <c r="U838" s="362"/>
      <c r="V838" s="362"/>
      <c r="W838" s="362"/>
      <c r="X838" s="362"/>
      <c r="Y838" s="362"/>
      <c r="Z838" s="362"/>
      <c r="AA838" s="366"/>
      <c r="AB838" s="362"/>
      <c r="AC838" s="362" t="s">
        <v>13</v>
      </c>
      <c r="AD838" s="362" t="s">
        <v>8</v>
      </c>
      <c r="AE838" s="362"/>
      <c r="AF838" s="362"/>
      <c r="AG838" s="362"/>
      <c r="AH838" s="362" t="s">
        <v>1299</v>
      </c>
      <c r="AI838" s="362"/>
      <c r="AJ838" s="362"/>
      <c r="AK838" s="362"/>
      <c r="AL838" s="362"/>
      <c r="AM838" s="368">
        <v>45924</v>
      </c>
      <c r="AN838" s="361" t="s">
        <v>2412</v>
      </c>
      <c r="AO838" s="445" t="s">
        <v>539</v>
      </c>
      <c r="AP838" s="445" t="s">
        <v>5841</v>
      </c>
      <c r="AQ838" s="445" t="s">
        <v>5840</v>
      </c>
    </row>
    <row r="839" spans="1:43" ht="29" hidden="1" x14ac:dyDescent="0.35">
      <c r="A839" s="362">
        <v>837</v>
      </c>
      <c r="B839" s="362" t="s">
        <v>2413</v>
      </c>
      <c r="C839" s="362" t="s">
        <v>2</v>
      </c>
      <c r="D839" s="368">
        <v>45181</v>
      </c>
      <c r="E839" s="368"/>
      <c r="F839" s="368"/>
      <c r="G839" s="368"/>
      <c r="H839" s="362" t="s">
        <v>57</v>
      </c>
      <c r="I839" s="362" t="s">
        <v>2414</v>
      </c>
      <c r="J839" s="361" t="s">
        <v>2415</v>
      </c>
      <c r="K839" s="362"/>
      <c r="L839" s="362" t="s">
        <v>186</v>
      </c>
      <c r="M839" s="362" t="s">
        <v>9</v>
      </c>
      <c r="N839" s="362" t="s">
        <v>90</v>
      </c>
      <c r="O839" s="362" t="s">
        <v>90</v>
      </c>
      <c r="P839" s="482" t="s">
        <v>6476</v>
      </c>
      <c r="Q839" s="362"/>
      <c r="R839" s="362"/>
      <c r="S839" s="362"/>
      <c r="T839" s="362"/>
      <c r="U839" s="362"/>
      <c r="V839" s="362"/>
      <c r="W839" s="362"/>
      <c r="X839" s="362"/>
      <c r="Y839" s="362"/>
      <c r="Z839" s="362"/>
      <c r="AA839" s="366"/>
      <c r="AB839" s="362"/>
      <c r="AC839" s="362" t="s">
        <v>14</v>
      </c>
      <c r="AD839" s="362" t="s">
        <v>40</v>
      </c>
      <c r="AE839" s="362"/>
      <c r="AF839" s="362"/>
      <c r="AG839" s="362"/>
      <c r="AH839" s="362"/>
      <c r="AI839" s="362"/>
      <c r="AJ839" s="362"/>
      <c r="AK839" s="362"/>
      <c r="AL839" s="362"/>
      <c r="AM839" s="362"/>
      <c r="AN839" s="361"/>
      <c r="AO839" s="445" t="s">
        <v>9</v>
      </c>
      <c r="AP839" s="445" t="s">
        <v>9</v>
      </c>
      <c r="AQ839" s="445" t="s">
        <v>9</v>
      </c>
    </row>
    <row r="840" spans="1:43" ht="29" hidden="1" x14ac:dyDescent="0.35">
      <c r="A840" s="362">
        <v>838</v>
      </c>
      <c r="B840" s="362" t="s">
        <v>2416</v>
      </c>
      <c r="C840" s="362" t="s">
        <v>2</v>
      </c>
      <c r="D840" s="368">
        <v>45181</v>
      </c>
      <c r="E840" s="368"/>
      <c r="F840" s="368"/>
      <c r="G840" s="368"/>
      <c r="H840" s="362" t="s">
        <v>73</v>
      </c>
      <c r="I840" s="362" t="s">
        <v>1070</v>
      </c>
      <c r="J840" s="361" t="s">
        <v>2417</v>
      </c>
      <c r="K840" s="362"/>
      <c r="L840" s="362" t="s">
        <v>186</v>
      </c>
      <c r="M840" s="362" t="s">
        <v>9</v>
      </c>
      <c r="N840" s="362" t="s">
        <v>90</v>
      </c>
      <c r="O840" s="362" t="s">
        <v>90</v>
      </c>
      <c r="P840" s="482" t="s">
        <v>6594</v>
      </c>
      <c r="Q840" s="362"/>
      <c r="R840" s="362"/>
      <c r="S840" s="362"/>
      <c r="T840" s="362"/>
      <c r="U840" s="362"/>
      <c r="V840" s="362"/>
      <c r="W840" s="362"/>
      <c r="X840" s="362"/>
      <c r="Y840" s="362"/>
      <c r="Z840" s="362"/>
      <c r="AA840" s="366"/>
      <c r="AB840" s="362"/>
      <c r="AC840" s="362" t="s">
        <v>13</v>
      </c>
      <c r="AD840" s="362" t="s">
        <v>40</v>
      </c>
      <c r="AE840" s="362" t="s">
        <v>101</v>
      </c>
      <c r="AF840" s="362" t="s">
        <v>6594</v>
      </c>
      <c r="AG840" s="362" t="b">
        <v>0</v>
      </c>
      <c r="AH840" s="362"/>
      <c r="AI840" s="362"/>
      <c r="AJ840" s="362"/>
      <c r="AK840" s="362"/>
      <c r="AL840" s="362"/>
      <c r="AM840" s="362"/>
      <c r="AN840" s="361"/>
      <c r="AO840" s="445" t="s">
        <v>9</v>
      </c>
      <c r="AP840" s="445" t="s">
        <v>9</v>
      </c>
      <c r="AQ840" s="445" t="s">
        <v>9</v>
      </c>
    </row>
    <row r="841" spans="1:43" ht="14.5" hidden="1" x14ac:dyDescent="0.35">
      <c r="A841" s="362">
        <v>839</v>
      </c>
      <c r="B841" s="362" t="s">
        <v>2418</v>
      </c>
      <c r="C841" s="362" t="s">
        <v>2</v>
      </c>
      <c r="D841" s="368">
        <v>45181</v>
      </c>
      <c r="E841" s="368"/>
      <c r="F841" s="368"/>
      <c r="G841" s="368"/>
      <c r="H841" s="362" t="s">
        <v>73</v>
      </c>
      <c r="I841" s="362" t="s">
        <v>2419</v>
      </c>
      <c r="J841" s="361" t="s">
        <v>2420</v>
      </c>
      <c r="K841" s="362"/>
      <c r="L841" s="362" t="s">
        <v>186</v>
      </c>
      <c r="M841" s="362" t="s">
        <v>9</v>
      </c>
      <c r="N841" s="362" t="s">
        <v>90</v>
      </c>
      <c r="O841" s="362" t="s">
        <v>90</v>
      </c>
      <c r="P841" s="482" t="s">
        <v>6595</v>
      </c>
      <c r="Q841" s="362"/>
      <c r="R841" s="362"/>
      <c r="S841" s="362"/>
      <c r="T841" s="362"/>
      <c r="U841" s="362"/>
      <c r="V841" s="362"/>
      <c r="W841" s="362"/>
      <c r="X841" s="362"/>
      <c r="Y841" s="362"/>
      <c r="Z841" s="362"/>
      <c r="AA841" s="366"/>
      <c r="AB841" s="362"/>
      <c r="AC841" s="362" t="s">
        <v>13</v>
      </c>
      <c r="AD841" s="362" t="s">
        <v>40</v>
      </c>
      <c r="AE841" s="362" t="s">
        <v>101</v>
      </c>
      <c r="AF841" s="362" t="s">
        <v>6595</v>
      </c>
      <c r="AG841" s="362" t="b">
        <v>0</v>
      </c>
      <c r="AH841" s="362"/>
      <c r="AI841" s="362"/>
      <c r="AJ841" s="362"/>
      <c r="AK841" s="362"/>
      <c r="AL841" s="362"/>
      <c r="AM841" s="362"/>
      <c r="AN841" s="361"/>
      <c r="AO841" s="445" t="s">
        <v>9</v>
      </c>
      <c r="AP841" s="445" t="s">
        <v>9</v>
      </c>
      <c r="AQ841" s="445" t="s">
        <v>9</v>
      </c>
    </row>
    <row r="842" spans="1:43" ht="14.5" hidden="1" x14ac:dyDescent="0.35">
      <c r="A842" s="362">
        <v>840</v>
      </c>
      <c r="B842" s="362" t="s">
        <v>2421</v>
      </c>
      <c r="C842" s="362" t="s">
        <v>2</v>
      </c>
      <c r="D842" s="368">
        <v>45064</v>
      </c>
      <c r="E842" s="368"/>
      <c r="F842" s="362" t="s">
        <v>63</v>
      </c>
      <c r="G842" s="362" t="s">
        <v>63</v>
      </c>
      <c r="H842" s="362" t="s">
        <v>63</v>
      </c>
      <c r="I842" s="362" t="s">
        <v>184</v>
      </c>
      <c r="J842" s="361" t="s">
        <v>2422</v>
      </c>
      <c r="K842" s="361"/>
      <c r="L842" s="362" t="s">
        <v>186</v>
      </c>
      <c r="M842" s="362" t="s">
        <v>9</v>
      </c>
      <c r="N842" s="362" t="s">
        <v>1398</v>
      </c>
      <c r="O842" s="362" t="s">
        <v>90</v>
      </c>
      <c r="P842" s="482" t="s">
        <v>2423</v>
      </c>
      <c r="Q842" s="362"/>
      <c r="R842" s="362"/>
      <c r="S842" s="362"/>
      <c r="T842" s="362"/>
      <c r="U842" s="362"/>
      <c r="V842" s="362"/>
      <c r="W842" s="362"/>
      <c r="X842" s="362"/>
      <c r="Y842" s="362"/>
      <c r="Z842" s="362"/>
      <c r="AA842" s="366"/>
      <c r="AB842" s="362"/>
      <c r="AC842" s="362" t="s">
        <v>19</v>
      </c>
      <c r="AD842" s="362" t="s">
        <v>40</v>
      </c>
      <c r="AE842" s="362" t="s">
        <v>2423</v>
      </c>
      <c r="AF842" s="362" t="s">
        <v>6171</v>
      </c>
      <c r="AG842" s="362" t="b">
        <v>1</v>
      </c>
      <c r="AH842" s="362"/>
      <c r="AI842" s="362"/>
      <c r="AJ842" s="362"/>
      <c r="AK842" s="362"/>
      <c r="AL842" s="362"/>
      <c r="AM842" s="362"/>
      <c r="AN842" s="361"/>
      <c r="AO842" s="445" t="s">
        <v>5839</v>
      </c>
      <c r="AP842" s="445" t="s">
        <v>5839</v>
      </c>
      <c r="AQ842" s="445" t="s">
        <v>5839</v>
      </c>
    </row>
    <row r="843" spans="1:43" ht="14.5" hidden="1" x14ac:dyDescent="0.35">
      <c r="A843" s="362">
        <v>841</v>
      </c>
      <c r="B843" s="362" t="s">
        <v>2424</v>
      </c>
      <c r="C843" s="362" t="s">
        <v>2</v>
      </c>
      <c r="D843" s="368">
        <v>45181</v>
      </c>
      <c r="E843" s="368"/>
      <c r="F843" s="368"/>
      <c r="G843" s="368"/>
      <c r="H843" s="362" t="s">
        <v>73</v>
      </c>
      <c r="I843" s="362" t="s">
        <v>2419</v>
      </c>
      <c r="J843" s="361" t="s">
        <v>2425</v>
      </c>
      <c r="K843" s="362"/>
      <c r="L843" s="362" t="s">
        <v>186</v>
      </c>
      <c r="M843" s="362" t="s">
        <v>51</v>
      </c>
      <c r="N843" s="362" t="s">
        <v>90</v>
      </c>
      <c r="O843" s="362" t="s">
        <v>90</v>
      </c>
      <c r="P843" s="482" t="s">
        <v>1539</v>
      </c>
      <c r="Q843" s="362"/>
      <c r="R843" s="362"/>
      <c r="S843" s="362"/>
      <c r="T843" s="362"/>
      <c r="U843" s="362"/>
      <c r="V843" s="362"/>
      <c r="W843" s="362"/>
      <c r="X843" s="362"/>
      <c r="Y843" s="362"/>
      <c r="Z843" s="362"/>
      <c r="AA843" s="366"/>
      <c r="AB843" s="362"/>
      <c r="AC843" s="362" t="s">
        <v>13</v>
      </c>
      <c r="AD843" s="362" t="s">
        <v>8</v>
      </c>
      <c r="AE843" s="362" t="s">
        <v>39</v>
      </c>
      <c r="AF843" s="362" t="s">
        <v>1539</v>
      </c>
      <c r="AG843" s="362" t="b">
        <v>0</v>
      </c>
      <c r="AH843" s="362"/>
      <c r="AI843" s="362"/>
      <c r="AJ843" s="362"/>
      <c r="AK843" s="362"/>
      <c r="AL843" s="362"/>
      <c r="AM843" s="368">
        <v>45923</v>
      </c>
      <c r="AN843" s="361" t="s">
        <v>680</v>
      </c>
      <c r="AO843" s="445" t="s">
        <v>539</v>
      </c>
      <c r="AP843" s="445" t="s">
        <v>5841</v>
      </c>
      <c r="AQ843" s="445" t="s">
        <v>5840</v>
      </c>
    </row>
    <row r="844" spans="1:43" ht="29" hidden="1" x14ac:dyDescent="0.35">
      <c r="A844" s="362">
        <v>842</v>
      </c>
      <c r="B844" s="362" t="s">
        <v>2426</v>
      </c>
      <c r="C844" s="362" t="s">
        <v>2</v>
      </c>
      <c r="D844" s="368">
        <v>45181</v>
      </c>
      <c r="E844" s="368"/>
      <c r="F844" s="368"/>
      <c r="G844" s="368"/>
      <c r="H844" s="362" t="s">
        <v>65</v>
      </c>
      <c r="I844" s="362" t="s">
        <v>2427</v>
      </c>
      <c r="J844" s="361" t="s">
        <v>2428</v>
      </c>
      <c r="K844" s="362"/>
      <c r="L844" s="362" t="s">
        <v>1689</v>
      </c>
      <c r="M844" s="362" t="s">
        <v>9</v>
      </c>
      <c r="N844" s="362" t="s">
        <v>90</v>
      </c>
      <c r="O844" s="362" t="s">
        <v>90</v>
      </c>
      <c r="P844" s="482" t="s">
        <v>90</v>
      </c>
      <c r="Q844" s="362"/>
      <c r="R844" s="362"/>
      <c r="S844" s="362"/>
      <c r="T844" s="362"/>
      <c r="U844" s="362"/>
      <c r="V844" s="362"/>
      <c r="W844" s="362"/>
      <c r="X844" s="362"/>
      <c r="Y844" s="362"/>
      <c r="Z844" s="362"/>
      <c r="AA844" s="366"/>
      <c r="AB844" s="362"/>
      <c r="AC844" s="362" t="s">
        <v>19</v>
      </c>
      <c r="AD844" s="362" t="s">
        <v>40</v>
      </c>
      <c r="AE844" s="362"/>
      <c r="AF844" s="362"/>
      <c r="AG844" s="362"/>
      <c r="AH844" s="362"/>
      <c r="AI844" s="362"/>
      <c r="AJ844" s="362"/>
      <c r="AK844" s="362"/>
      <c r="AL844" s="362"/>
      <c r="AM844" s="362"/>
      <c r="AN844" s="361"/>
      <c r="AO844" s="445" t="s">
        <v>9</v>
      </c>
      <c r="AP844" s="445" t="s">
        <v>9</v>
      </c>
      <c r="AQ844" s="445" t="s">
        <v>9</v>
      </c>
    </row>
    <row r="845" spans="1:43" ht="43.5" hidden="1" x14ac:dyDescent="0.35">
      <c r="A845" s="362">
        <v>843</v>
      </c>
      <c r="B845" s="362" t="s">
        <v>2429</v>
      </c>
      <c r="C845" s="362" t="s">
        <v>2</v>
      </c>
      <c r="D845" s="368">
        <v>45191</v>
      </c>
      <c r="E845" s="368"/>
      <c r="F845" s="368"/>
      <c r="G845" s="368"/>
      <c r="H845" s="362" t="s">
        <v>62</v>
      </c>
      <c r="I845" s="362" t="s">
        <v>2064</v>
      </c>
      <c r="J845" s="361" t="s">
        <v>2430</v>
      </c>
      <c r="K845" s="362"/>
      <c r="L845" s="362" t="s">
        <v>186</v>
      </c>
      <c r="M845" s="362" t="s">
        <v>9</v>
      </c>
      <c r="N845" s="362" t="s">
        <v>90</v>
      </c>
      <c r="O845" s="362" t="s">
        <v>90</v>
      </c>
      <c r="P845" s="487" t="s">
        <v>6558</v>
      </c>
      <c r="Q845" s="362"/>
      <c r="R845" s="362"/>
      <c r="S845" s="362"/>
      <c r="T845" s="362"/>
      <c r="U845" s="362"/>
      <c r="V845" s="362"/>
      <c r="W845" s="362"/>
      <c r="X845" s="362" t="s">
        <v>6563</v>
      </c>
      <c r="Y845" s="362"/>
      <c r="Z845" s="362"/>
      <c r="AA845" s="366"/>
      <c r="AB845" s="362"/>
      <c r="AC845" s="362" t="s">
        <v>19</v>
      </c>
      <c r="AD845" s="362" t="s">
        <v>40</v>
      </c>
      <c r="AE845" s="362"/>
      <c r="AF845" s="362"/>
      <c r="AG845" s="362"/>
      <c r="AH845" s="362"/>
      <c r="AI845" s="361" t="s">
        <v>6596</v>
      </c>
      <c r="AJ845" s="362"/>
      <c r="AK845" s="362"/>
      <c r="AL845" s="362" t="s">
        <v>6597</v>
      </c>
      <c r="AM845" s="362"/>
      <c r="AN845" s="361"/>
      <c r="AO845" s="445" t="s">
        <v>9</v>
      </c>
      <c r="AP845" s="445" t="s">
        <v>9</v>
      </c>
      <c r="AQ845" s="445" t="s">
        <v>9</v>
      </c>
    </row>
    <row r="846" spans="1:43" ht="14.5" hidden="1" x14ac:dyDescent="0.35">
      <c r="A846" s="362">
        <v>844</v>
      </c>
      <c r="B846" s="362" t="s">
        <v>2431</v>
      </c>
      <c r="C846" s="362" t="s">
        <v>2</v>
      </c>
      <c r="D846" s="368">
        <v>45191</v>
      </c>
      <c r="E846" s="368"/>
      <c r="F846" s="362" t="s">
        <v>63</v>
      </c>
      <c r="G846" s="362" t="s">
        <v>63</v>
      </c>
      <c r="H846" s="362" t="s">
        <v>63</v>
      </c>
      <c r="I846" s="362" t="s">
        <v>2064</v>
      </c>
      <c r="J846" s="361" t="s">
        <v>2432</v>
      </c>
      <c r="K846" s="361"/>
      <c r="L846" s="362" t="s">
        <v>186</v>
      </c>
      <c r="M846" s="362" t="s">
        <v>9</v>
      </c>
      <c r="N846" s="362" t="s">
        <v>90</v>
      </c>
      <c r="O846" s="362" t="s">
        <v>90</v>
      </c>
      <c r="P846" s="482"/>
      <c r="Q846" s="362"/>
      <c r="R846" s="362"/>
      <c r="S846" s="362"/>
      <c r="T846" s="362"/>
      <c r="U846" s="362"/>
      <c r="V846" s="362"/>
      <c r="W846" s="362"/>
      <c r="X846" s="362"/>
      <c r="Y846" s="362"/>
      <c r="Z846" s="362"/>
      <c r="AA846" s="366"/>
      <c r="AB846" s="362"/>
      <c r="AC846" s="362" t="s">
        <v>19</v>
      </c>
      <c r="AD846" s="362" t="s">
        <v>40</v>
      </c>
      <c r="AE846" s="362">
        <v>0</v>
      </c>
      <c r="AF846" s="362" t="s">
        <v>40</v>
      </c>
      <c r="AG846" s="362" t="b">
        <v>1</v>
      </c>
      <c r="AH846" s="362"/>
      <c r="AI846" s="362"/>
      <c r="AJ846" s="362"/>
      <c r="AK846" s="362"/>
      <c r="AL846" s="362"/>
      <c r="AM846" s="362"/>
      <c r="AN846" s="361"/>
      <c r="AO846" s="445" t="s">
        <v>9</v>
      </c>
      <c r="AP846" s="445" t="s">
        <v>9</v>
      </c>
      <c r="AQ846" s="445" t="s">
        <v>9</v>
      </c>
    </row>
    <row r="847" spans="1:43" ht="29" hidden="1" x14ac:dyDescent="0.35">
      <c r="A847" s="362">
        <v>845</v>
      </c>
      <c r="B847" s="362" t="s">
        <v>2433</v>
      </c>
      <c r="C847" s="362" t="s">
        <v>2</v>
      </c>
      <c r="D847" s="368">
        <v>45191</v>
      </c>
      <c r="E847" s="368"/>
      <c r="F847" s="368"/>
      <c r="G847" s="368"/>
      <c r="H847" s="362" t="s">
        <v>73</v>
      </c>
      <c r="I847" s="362" t="s">
        <v>2419</v>
      </c>
      <c r="J847" s="361" t="s">
        <v>2434</v>
      </c>
      <c r="K847" s="362"/>
      <c r="L847" s="362" t="s">
        <v>186</v>
      </c>
      <c r="M847" s="362" t="s">
        <v>9</v>
      </c>
      <c r="N847" s="362" t="s">
        <v>90</v>
      </c>
      <c r="O847" s="362" t="s">
        <v>90</v>
      </c>
      <c r="P847" s="482" t="s">
        <v>6598</v>
      </c>
      <c r="Q847" s="362"/>
      <c r="R847" s="362"/>
      <c r="S847" s="362"/>
      <c r="T847" s="362"/>
      <c r="U847" s="362"/>
      <c r="V847" s="362"/>
      <c r="W847" s="362"/>
      <c r="X847" s="362"/>
      <c r="Y847" s="362"/>
      <c r="Z847" s="362"/>
      <c r="AA847" s="366"/>
      <c r="AB847" s="362"/>
      <c r="AC847" s="362" t="s">
        <v>13</v>
      </c>
      <c r="AD847" s="362" t="s">
        <v>40</v>
      </c>
      <c r="AE847" s="362" t="s">
        <v>39</v>
      </c>
      <c r="AF847" s="362" t="s">
        <v>6598</v>
      </c>
      <c r="AG847" s="362" t="b">
        <v>0</v>
      </c>
      <c r="AH847" s="362"/>
      <c r="AI847" s="362"/>
      <c r="AJ847" s="362"/>
      <c r="AK847" s="362"/>
      <c r="AL847" s="362"/>
      <c r="AM847" s="362"/>
      <c r="AN847" s="361"/>
      <c r="AO847" s="445" t="s">
        <v>9</v>
      </c>
      <c r="AP847" s="445" t="s">
        <v>9</v>
      </c>
      <c r="AQ847" s="445" t="s">
        <v>9</v>
      </c>
    </row>
    <row r="848" spans="1:43" ht="14.5" hidden="1" x14ac:dyDescent="0.35">
      <c r="A848" s="362">
        <v>846</v>
      </c>
      <c r="B848" s="362" t="s">
        <v>2435</v>
      </c>
      <c r="C848" s="362" t="s">
        <v>2</v>
      </c>
      <c r="D848" s="368">
        <v>45191</v>
      </c>
      <c r="E848" s="368"/>
      <c r="F848" s="368"/>
      <c r="G848" s="368"/>
      <c r="H848" s="362" t="s">
        <v>73</v>
      </c>
      <c r="I848" s="362" t="s">
        <v>2419</v>
      </c>
      <c r="J848" s="361" t="s">
        <v>2436</v>
      </c>
      <c r="K848" s="362"/>
      <c r="L848" s="362" t="s">
        <v>186</v>
      </c>
      <c r="M848" s="362" t="s">
        <v>9</v>
      </c>
      <c r="N848" s="362" t="s">
        <v>90</v>
      </c>
      <c r="O848" s="362" t="s">
        <v>90</v>
      </c>
      <c r="P848" s="482" t="s">
        <v>6599</v>
      </c>
      <c r="Q848" s="362"/>
      <c r="R848" s="362"/>
      <c r="S848" s="362"/>
      <c r="T848" s="362"/>
      <c r="U848" s="362"/>
      <c r="V848" s="362"/>
      <c r="W848" s="362"/>
      <c r="X848" s="362"/>
      <c r="Y848" s="362"/>
      <c r="Z848" s="362"/>
      <c r="AA848" s="366"/>
      <c r="AB848" s="362"/>
      <c r="AC848" s="362" t="s">
        <v>13</v>
      </c>
      <c r="AD848" s="362" t="s">
        <v>40</v>
      </c>
      <c r="AE848" s="362" t="s">
        <v>40</v>
      </c>
      <c r="AF848" s="362" t="s">
        <v>6599</v>
      </c>
      <c r="AG848" s="362" t="b">
        <v>1</v>
      </c>
      <c r="AH848" s="362"/>
      <c r="AI848" s="362"/>
      <c r="AJ848" s="362"/>
      <c r="AK848" s="362"/>
      <c r="AL848" s="362"/>
      <c r="AM848" s="362"/>
      <c r="AN848" s="361"/>
      <c r="AO848" s="445" t="s">
        <v>9</v>
      </c>
      <c r="AP848" s="445" t="s">
        <v>9</v>
      </c>
      <c r="AQ848" s="445" t="s">
        <v>9</v>
      </c>
    </row>
    <row r="849" spans="1:43" ht="29" hidden="1" x14ac:dyDescent="0.35">
      <c r="A849" s="362">
        <v>847</v>
      </c>
      <c r="B849" s="362" t="s">
        <v>2437</v>
      </c>
      <c r="C849" s="362" t="s">
        <v>2</v>
      </c>
      <c r="D849" s="368">
        <v>45191</v>
      </c>
      <c r="E849" s="368"/>
      <c r="F849" s="368"/>
      <c r="G849" s="368"/>
      <c r="H849" s="362" t="s">
        <v>65</v>
      </c>
      <c r="I849" s="362" t="s">
        <v>2427</v>
      </c>
      <c r="J849" s="361" t="s">
        <v>2438</v>
      </c>
      <c r="K849" s="362"/>
      <c r="L849" s="362" t="s">
        <v>1689</v>
      </c>
      <c r="M849" s="362" t="s">
        <v>9</v>
      </c>
      <c r="N849" s="362" t="s">
        <v>90</v>
      </c>
      <c r="O849" s="362" t="s">
        <v>90</v>
      </c>
      <c r="P849" s="482" t="s">
        <v>90</v>
      </c>
      <c r="Q849" s="362"/>
      <c r="R849" s="362"/>
      <c r="S849" s="362"/>
      <c r="T849" s="362"/>
      <c r="U849" s="362"/>
      <c r="V849" s="362"/>
      <c r="W849" s="362"/>
      <c r="X849" s="362"/>
      <c r="Y849" s="362"/>
      <c r="Z849" s="362"/>
      <c r="AA849" s="366"/>
      <c r="AB849" s="362"/>
      <c r="AC849" s="362" t="s">
        <v>19</v>
      </c>
      <c r="AD849" s="362" t="s">
        <v>40</v>
      </c>
      <c r="AE849" s="362"/>
      <c r="AF849" s="362"/>
      <c r="AG849" s="362"/>
      <c r="AH849" s="362"/>
      <c r="AI849" s="362"/>
      <c r="AJ849" s="362"/>
      <c r="AK849" s="362"/>
      <c r="AL849" s="362"/>
      <c r="AM849" s="362"/>
      <c r="AN849" s="361"/>
      <c r="AO849" s="445" t="s">
        <v>9</v>
      </c>
      <c r="AP849" s="445" t="s">
        <v>9</v>
      </c>
      <c r="AQ849" s="445" t="s">
        <v>9</v>
      </c>
    </row>
    <row r="850" spans="1:43" ht="29" hidden="1" x14ac:dyDescent="0.35">
      <c r="A850" s="362">
        <v>848</v>
      </c>
      <c r="B850" s="362" t="s">
        <v>2439</v>
      </c>
      <c r="C850" s="362" t="s">
        <v>2</v>
      </c>
      <c r="D850" s="368">
        <v>45191</v>
      </c>
      <c r="E850" s="368"/>
      <c r="F850" s="368"/>
      <c r="G850" s="368"/>
      <c r="H850" s="362" t="s">
        <v>62</v>
      </c>
      <c r="I850" s="362" t="s">
        <v>1546</v>
      </c>
      <c r="J850" s="361" t="s">
        <v>2440</v>
      </c>
      <c r="K850" s="362"/>
      <c r="L850" s="362" t="s">
        <v>186</v>
      </c>
      <c r="M850" s="362" t="s">
        <v>9</v>
      </c>
      <c r="N850" s="362" t="s">
        <v>90</v>
      </c>
      <c r="O850" s="362" t="s">
        <v>90</v>
      </c>
      <c r="P850" s="487" t="s">
        <v>6558</v>
      </c>
      <c r="Q850" s="362"/>
      <c r="R850" s="362"/>
      <c r="S850" s="362"/>
      <c r="T850" s="362"/>
      <c r="U850" s="362"/>
      <c r="V850" s="362"/>
      <c r="W850" s="362"/>
      <c r="X850" s="362" t="s">
        <v>6485</v>
      </c>
      <c r="Y850" s="362"/>
      <c r="Z850" s="362"/>
      <c r="AA850" s="366"/>
      <c r="AB850" s="362"/>
      <c r="AC850" s="362" t="s">
        <v>19</v>
      </c>
      <c r="AD850" s="362" t="s">
        <v>40</v>
      </c>
      <c r="AE850" s="362"/>
      <c r="AF850" s="362"/>
      <c r="AG850" s="362"/>
      <c r="AH850" s="362"/>
      <c r="AI850" s="361" t="s">
        <v>6569</v>
      </c>
      <c r="AJ850" s="362"/>
      <c r="AK850" s="362"/>
      <c r="AL850" s="362"/>
      <c r="AM850" s="362"/>
      <c r="AN850" s="361"/>
      <c r="AO850" s="445" t="s">
        <v>9</v>
      </c>
      <c r="AP850" s="445" t="s">
        <v>9</v>
      </c>
      <c r="AQ850" s="445" t="s">
        <v>9</v>
      </c>
    </row>
    <row r="851" spans="1:43" ht="14.5" hidden="1" x14ac:dyDescent="0.35">
      <c r="A851" s="362">
        <v>849</v>
      </c>
      <c r="B851" s="362" t="s">
        <v>2441</v>
      </c>
      <c r="C851" s="362" t="s">
        <v>2</v>
      </c>
      <c r="D851" s="368">
        <v>45191</v>
      </c>
      <c r="E851" s="368"/>
      <c r="F851" s="368"/>
      <c r="G851" s="368"/>
      <c r="H851" s="362" t="s">
        <v>65</v>
      </c>
      <c r="I851" s="362" t="s">
        <v>2305</v>
      </c>
      <c r="J851" s="361" t="s">
        <v>2442</v>
      </c>
      <c r="K851" s="362"/>
      <c r="L851" s="362" t="s">
        <v>1689</v>
      </c>
      <c r="M851" s="362" t="s">
        <v>9</v>
      </c>
      <c r="N851" s="362" t="s">
        <v>90</v>
      </c>
      <c r="O851" s="362" t="s">
        <v>90</v>
      </c>
      <c r="P851" s="482" t="s">
        <v>90</v>
      </c>
      <c r="Q851" s="362"/>
      <c r="R851" s="362"/>
      <c r="S851" s="362"/>
      <c r="T851" s="362"/>
      <c r="U851" s="362"/>
      <c r="V851" s="362"/>
      <c r="W851" s="362"/>
      <c r="X851" s="362"/>
      <c r="Y851" s="362"/>
      <c r="Z851" s="362"/>
      <c r="AA851" s="366"/>
      <c r="AB851" s="362"/>
      <c r="AC851" s="362" t="s">
        <v>19</v>
      </c>
      <c r="AD851" s="362" t="s">
        <v>40</v>
      </c>
      <c r="AE851" s="362"/>
      <c r="AF851" s="362"/>
      <c r="AG851" s="362"/>
      <c r="AH851" s="362"/>
      <c r="AI851" s="362"/>
      <c r="AJ851" s="362"/>
      <c r="AK851" s="362"/>
      <c r="AL851" s="362"/>
      <c r="AM851" s="362"/>
      <c r="AN851" s="361"/>
      <c r="AO851" s="445" t="s">
        <v>9</v>
      </c>
      <c r="AP851" s="445" t="s">
        <v>9</v>
      </c>
      <c r="AQ851" s="445" t="s">
        <v>9</v>
      </c>
    </row>
    <row r="852" spans="1:43" ht="14.5" hidden="1" x14ac:dyDescent="0.35">
      <c r="A852" s="362">
        <v>850</v>
      </c>
      <c r="B852" s="362" t="s">
        <v>2443</v>
      </c>
      <c r="C852" s="362" t="s">
        <v>2</v>
      </c>
      <c r="D852" s="368">
        <v>45191</v>
      </c>
      <c r="E852" s="368"/>
      <c r="F852" s="368"/>
      <c r="G852" s="368"/>
      <c r="H852" s="362" t="s">
        <v>65</v>
      </c>
      <c r="I852" s="362" t="s">
        <v>2305</v>
      </c>
      <c r="J852" s="361" t="s">
        <v>2444</v>
      </c>
      <c r="K852" s="362"/>
      <c r="L852" s="362" t="s">
        <v>1689</v>
      </c>
      <c r="M852" s="362" t="s">
        <v>9</v>
      </c>
      <c r="N852" s="362" t="s">
        <v>90</v>
      </c>
      <c r="O852" s="362" t="s">
        <v>90</v>
      </c>
      <c r="P852" s="482" t="s">
        <v>90</v>
      </c>
      <c r="Q852" s="362"/>
      <c r="R852" s="362"/>
      <c r="S852" s="362"/>
      <c r="T852" s="362"/>
      <c r="U852" s="362"/>
      <c r="V852" s="362"/>
      <c r="W852" s="362"/>
      <c r="X852" s="362"/>
      <c r="Y852" s="362"/>
      <c r="Z852" s="362"/>
      <c r="AA852" s="366"/>
      <c r="AB852" s="362"/>
      <c r="AC852" s="362" t="s">
        <v>19</v>
      </c>
      <c r="AD852" s="362" t="s">
        <v>40</v>
      </c>
      <c r="AE852" s="362"/>
      <c r="AF852" s="362"/>
      <c r="AG852" s="362"/>
      <c r="AH852" s="362"/>
      <c r="AI852" s="362"/>
      <c r="AJ852" s="362"/>
      <c r="AK852" s="362"/>
      <c r="AL852" s="362"/>
      <c r="AM852" s="362"/>
      <c r="AN852" s="361"/>
      <c r="AO852" s="445" t="s">
        <v>9</v>
      </c>
      <c r="AP852" s="445" t="s">
        <v>9</v>
      </c>
      <c r="AQ852" s="445" t="s">
        <v>9</v>
      </c>
    </row>
    <row r="853" spans="1:43" ht="14.5" hidden="1" x14ac:dyDescent="0.35">
      <c r="A853" s="362">
        <v>851</v>
      </c>
      <c r="B853" s="362" t="s">
        <v>2445</v>
      </c>
      <c r="C853" s="362" t="s">
        <v>2</v>
      </c>
      <c r="D853" s="368">
        <v>45064</v>
      </c>
      <c r="E853" s="368"/>
      <c r="F853" s="368"/>
      <c r="G853" s="368"/>
      <c r="H853" s="362" t="s">
        <v>65</v>
      </c>
      <c r="I853" s="362" t="s">
        <v>1542</v>
      </c>
      <c r="J853" s="361" t="s">
        <v>2446</v>
      </c>
      <c r="K853" s="362"/>
      <c r="L853" s="362" t="s">
        <v>186</v>
      </c>
      <c r="M853" s="362" t="s">
        <v>9</v>
      </c>
      <c r="N853" s="362" t="s">
        <v>1398</v>
      </c>
      <c r="O853" s="362" t="s">
        <v>90</v>
      </c>
      <c r="P853" s="482" t="s">
        <v>90</v>
      </c>
      <c r="Q853" s="362"/>
      <c r="R853" s="362"/>
      <c r="S853" s="362"/>
      <c r="T853" s="362"/>
      <c r="U853" s="362"/>
      <c r="V853" s="362"/>
      <c r="W853" s="362"/>
      <c r="X853" s="362"/>
      <c r="Y853" s="362"/>
      <c r="Z853" s="362"/>
      <c r="AA853" s="366"/>
      <c r="AB853" s="362"/>
      <c r="AC853" s="362" t="s">
        <v>19</v>
      </c>
      <c r="AD853" s="362" t="s">
        <v>40</v>
      </c>
      <c r="AE853" s="362"/>
      <c r="AF853" s="362"/>
      <c r="AG853" s="362"/>
      <c r="AH853" s="362"/>
      <c r="AI853" s="362"/>
      <c r="AJ853" s="362"/>
      <c r="AK853" s="362"/>
      <c r="AL853" s="362"/>
      <c r="AM853" s="362"/>
      <c r="AN853" s="361"/>
      <c r="AO853" s="445" t="s">
        <v>9</v>
      </c>
      <c r="AP853" s="445" t="s">
        <v>9</v>
      </c>
      <c r="AQ853" s="445" t="s">
        <v>9</v>
      </c>
    </row>
    <row r="854" spans="1:43" ht="29" hidden="1" x14ac:dyDescent="0.35">
      <c r="A854" s="362">
        <v>852</v>
      </c>
      <c r="B854" s="362" t="s">
        <v>2447</v>
      </c>
      <c r="C854" s="362" t="s">
        <v>2</v>
      </c>
      <c r="D854" s="368">
        <v>45191</v>
      </c>
      <c r="E854" s="368"/>
      <c r="F854" s="368"/>
      <c r="G854" s="368"/>
      <c r="H854" s="362" t="s">
        <v>65</v>
      </c>
      <c r="I854" s="362" t="s">
        <v>2344</v>
      </c>
      <c r="J854" s="361" t="s">
        <v>2448</v>
      </c>
      <c r="K854" s="362"/>
      <c r="L854" s="362" t="s">
        <v>186</v>
      </c>
      <c r="M854" s="362" t="s">
        <v>9</v>
      </c>
      <c r="N854" s="362" t="s">
        <v>90</v>
      </c>
      <c r="O854" s="362" t="s">
        <v>90</v>
      </c>
      <c r="P854" s="482" t="s">
        <v>90</v>
      </c>
      <c r="Q854" s="362"/>
      <c r="R854" s="362"/>
      <c r="S854" s="362"/>
      <c r="T854" s="362"/>
      <c r="U854" s="362"/>
      <c r="V854" s="362"/>
      <c r="W854" s="362"/>
      <c r="X854" s="362"/>
      <c r="Y854" s="362"/>
      <c r="Z854" s="362"/>
      <c r="AA854" s="366"/>
      <c r="AB854" s="362"/>
      <c r="AC854" s="362" t="s">
        <v>19</v>
      </c>
      <c r="AD854" s="362" t="s">
        <v>40</v>
      </c>
      <c r="AE854" s="362"/>
      <c r="AF854" s="362"/>
      <c r="AG854" s="362"/>
      <c r="AH854" s="362"/>
      <c r="AI854" s="362"/>
      <c r="AJ854" s="362"/>
      <c r="AK854" s="362"/>
      <c r="AL854" s="362"/>
      <c r="AM854" s="362"/>
      <c r="AN854" s="361"/>
      <c r="AO854" s="445" t="s">
        <v>9</v>
      </c>
      <c r="AP854" s="445" t="s">
        <v>9</v>
      </c>
      <c r="AQ854" s="445" t="s">
        <v>9</v>
      </c>
    </row>
    <row r="855" spans="1:43" ht="14.5" hidden="1" x14ac:dyDescent="0.35">
      <c r="A855" s="362">
        <v>853</v>
      </c>
      <c r="B855" s="362" t="s">
        <v>2449</v>
      </c>
      <c r="C855" s="362" t="s">
        <v>2</v>
      </c>
      <c r="D855" s="368">
        <v>45191</v>
      </c>
      <c r="E855" s="368"/>
      <c r="F855" s="368"/>
      <c r="G855" s="368"/>
      <c r="H855" s="362" t="s">
        <v>65</v>
      </c>
      <c r="I855" s="362" t="s">
        <v>2375</v>
      </c>
      <c r="J855" s="361" t="s">
        <v>2450</v>
      </c>
      <c r="K855" s="362"/>
      <c r="L855" s="362" t="s">
        <v>186</v>
      </c>
      <c r="M855" s="362" t="s">
        <v>9</v>
      </c>
      <c r="N855" s="362" t="s">
        <v>90</v>
      </c>
      <c r="O855" s="362" t="s">
        <v>90</v>
      </c>
      <c r="P855" s="482" t="s">
        <v>90</v>
      </c>
      <c r="Q855" s="362"/>
      <c r="R855" s="362"/>
      <c r="S855" s="362"/>
      <c r="T855" s="362"/>
      <c r="U855" s="362"/>
      <c r="V855" s="362"/>
      <c r="W855" s="362"/>
      <c r="X855" s="362"/>
      <c r="Y855" s="362"/>
      <c r="Z855" s="362"/>
      <c r="AA855" s="366"/>
      <c r="AB855" s="362"/>
      <c r="AC855" s="362" t="s">
        <v>19</v>
      </c>
      <c r="AD855" s="362" t="s">
        <v>40</v>
      </c>
      <c r="AE855" s="362"/>
      <c r="AF855" s="362"/>
      <c r="AG855" s="362"/>
      <c r="AH855" s="362"/>
      <c r="AI855" s="362"/>
      <c r="AJ855" s="362"/>
      <c r="AK855" s="362"/>
      <c r="AL855" s="362"/>
      <c r="AM855" s="362"/>
      <c r="AN855" s="361"/>
      <c r="AO855" s="445" t="s">
        <v>9</v>
      </c>
      <c r="AP855" s="445" t="s">
        <v>9</v>
      </c>
      <c r="AQ855" s="445" t="s">
        <v>9</v>
      </c>
    </row>
    <row r="856" spans="1:43" ht="43.5" hidden="1" x14ac:dyDescent="0.35">
      <c r="A856" s="362">
        <v>854</v>
      </c>
      <c r="B856" s="362" t="s">
        <v>2451</v>
      </c>
      <c r="C856" s="362" t="s">
        <v>2</v>
      </c>
      <c r="D856" s="368">
        <v>45191</v>
      </c>
      <c r="E856" s="368"/>
      <c r="F856" s="368"/>
      <c r="G856" s="368"/>
      <c r="H856" s="362" t="s">
        <v>65</v>
      </c>
      <c r="I856" s="362" t="s">
        <v>2344</v>
      </c>
      <c r="J856" s="361" t="s">
        <v>2452</v>
      </c>
      <c r="K856" s="362"/>
      <c r="L856" s="362" t="s">
        <v>186</v>
      </c>
      <c r="M856" s="362" t="s">
        <v>9</v>
      </c>
      <c r="N856" s="362" t="s">
        <v>90</v>
      </c>
      <c r="O856" s="362" t="s">
        <v>90</v>
      </c>
      <c r="P856" s="482" t="s">
        <v>90</v>
      </c>
      <c r="Q856" s="362"/>
      <c r="R856" s="362"/>
      <c r="S856" s="362"/>
      <c r="T856" s="362"/>
      <c r="U856" s="362"/>
      <c r="V856" s="362"/>
      <c r="W856" s="362"/>
      <c r="X856" s="362"/>
      <c r="Y856" s="362"/>
      <c r="Z856" s="362"/>
      <c r="AA856" s="366"/>
      <c r="AB856" s="362"/>
      <c r="AC856" s="362" t="s">
        <v>19</v>
      </c>
      <c r="AD856" s="362" t="s">
        <v>40</v>
      </c>
      <c r="AE856" s="362"/>
      <c r="AF856" s="362"/>
      <c r="AG856" s="362"/>
      <c r="AH856" s="362"/>
      <c r="AI856" s="362"/>
      <c r="AJ856" s="362"/>
      <c r="AK856" s="362"/>
      <c r="AL856" s="362"/>
      <c r="AM856" s="362"/>
      <c r="AN856" s="361"/>
      <c r="AO856" s="445" t="s">
        <v>9</v>
      </c>
      <c r="AP856" s="445" t="s">
        <v>9</v>
      </c>
      <c r="AQ856" s="445" t="s">
        <v>9</v>
      </c>
    </row>
    <row r="857" spans="1:43" ht="14.5" hidden="1" x14ac:dyDescent="0.35">
      <c r="A857" s="362">
        <v>855</v>
      </c>
      <c r="B857" s="362" t="s">
        <v>2453</v>
      </c>
      <c r="C857" s="362" t="s">
        <v>2</v>
      </c>
      <c r="D857" s="368">
        <v>45191</v>
      </c>
      <c r="E857" s="368"/>
      <c r="F857" s="368"/>
      <c r="G857" s="368"/>
      <c r="H857" s="362" t="s">
        <v>65</v>
      </c>
      <c r="I857" s="362" t="s">
        <v>2344</v>
      </c>
      <c r="J857" s="361" t="s">
        <v>2454</v>
      </c>
      <c r="K857" s="362"/>
      <c r="L857" s="362" t="s">
        <v>1689</v>
      </c>
      <c r="M857" s="362" t="s">
        <v>9</v>
      </c>
      <c r="N857" s="362" t="s">
        <v>90</v>
      </c>
      <c r="O857" s="362" t="s">
        <v>90</v>
      </c>
      <c r="P857" s="482" t="s">
        <v>90</v>
      </c>
      <c r="Q857" s="362"/>
      <c r="R857" s="362"/>
      <c r="S857" s="362"/>
      <c r="T857" s="362"/>
      <c r="U857" s="362"/>
      <c r="V857" s="362"/>
      <c r="W857" s="362"/>
      <c r="X857" s="362"/>
      <c r="Y857" s="362"/>
      <c r="Z857" s="362"/>
      <c r="AA857" s="366"/>
      <c r="AB857" s="362"/>
      <c r="AC857" s="362" t="s">
        <v>19</v>
      </c>
      <c r="AD857" s="362" t="s">
        <v>40</v>
      </c>
      <c r="AE857" s="362"/>
      <c r="AF857" s="362"/>
      <c r="AG857" s="362"/>
      <c r="AH857" s="362"/>
      <c r="AI857" s="362"/>
      <c r="AJ857" s="362"/>
      <c r="AK857" s="362"/>
      <c r="AL857" s="362"/>
      <c r="AM857" s="362"/>
      <c r="AN857" s="361"/>
      <c r="AO857" s="445" t="s">
        <v>9</v>
      </c>
      <c r="AP857" s="445" t="s">
        <v>9</v>
      </c>
      <c r="AQ857" s="445" t="s">
        <v>9</v>
      </c>
    </row>
    <row r="858" spans="1:43" ht="14.5" hidden="1" x14ac:dyDescent="0.35">
      <c r="A858" s="362">
        <v>856</v>
      </c>
      <c r="B858" s="362" t="s">
        <v>2455</v>
      </c>
      <c r="C858" s="362" t="s">
        <v>2</v>
      </c>
      <c r="D858" s="368">
        <v>45191</v>
      </c>
      <c r="E858" s="368"/>
      <c r="F858" s="368"/>
      <c r="G858" s="368"/>
      <c r="H858" s="362" t="s">
        <v>65</v>
      </c>
      <c r="I858" s="362" t="s">
        <v>2344</v>
      </c>
      <c r="J858" s="361" t="s">
        <v>2456</v>
      </c>
      <c r="K858" s="362"/>
      <c r="L858" s="362" t="s">
        <v>1689</v>
      </c>
      <c r="M858" s="362" t="s">
        <v>9</v>
      </c>
      <c r="N858" s="362" t="s">
        <v>90</v>
      </c>
      <c r="O858" s="362" t="s">
        <v>90</v>
      </c>
      <c r="P858" s="482" t="s">
        <v>90</v>
      </c>
      <c r="Q858" s="362"/>
      <c r="R858" s="362"/>
      <c r="S858" s="362"/>
      <c r="T858" s="362"/>
      <c r="U858" s="362"/>
      <c r="V858" s="362"/>
      <c r="W858" s="362"/>
      <c r="X858" s="362"/>
      <c r="Y858" s="362"/>
      <c r="Z858" s="362"/>
      <c r="AA858" s="366"/>
      <c r="AB858" s="362"/>
      <c r="AC858" s="362" t="s">
        <v>19</v>
      </c>
      <c r="AD858" s="362" t="s">
        <v>40</v>
      </c>
      <c r="AE858" s="362"/>
      <c r="AF858" s="362"/>
      <c r="AG858" s="362"/>
      <c r="AH858" s="362"/>
      <c r="AI858" s="362"/>
      <c r="AJ858" s="362"/>
      <c r="AK858" s="362"/>
      <c r="AL858" s="362"/>
      <c r="AM858" s="362"/>
      <c r="AN858" s="361"/>
      <c r="AO858" s="445" t="s">
        <v>9</v>
      </c>
      <c r="AP858" s="445" t="s">
        <v>9</v>
      </c>
      <c r="AQ858" s="445" t="s">
        <v>9</v>
      </c>
    </row>
    <row r="859" spans="1:43" ht="14.5" hidden="1" x14ac:dyDescent="0.35">
      <c r="A859" s="362">
        <v>857</v>
      </c>
      <c r="B859" s="362" t="s">
        <v>2457</v>
      </c>
      <c r="C859" s="362" t="s">
        <v>2</v>
      </c>
      <c r="D859" s="368">
        <v>45191</v>
      </c>
      <c r="E859" s="368"/>
      <c r="F859" s="368"/>
      <c r="G859" s="368"/>
      <c r="H859" s="362" t="s">
        <v>30</v>
      </c>
      <c r="I859" s="362" t="s">
        <v>2419</v>
      </c>
      <c r="J859" s="361" t="s">
        <v>2458</v>
      </c>
      <c r="K859" s="361"/>
      <c r="L859" s="362" t="s">
        <v>1689</v>
      </c>
      <c r="M859" s="362" t="s">
        <v>9</v>
      </c>
      <c r="N859" s="362" t="s">
        <v>90</v>
      </c>
      <c r="O859" s="362" t="s">
        <v>90</v>
      </c>
      <c r="P859" s="482" t="s">
        <v>2101</v>
      </c>
      <c r="Q859" s="361"/>
      <c r="R859" s="361"/>
      <c r="S859" s="361"/>
      <c r="T859" s="362"/>
      <c r="U859" s="362"/>
      <c r="V859" s="362"/>
      <c r="W859" s="362"/>
      <c r="X859" s="362"/>
      <c r="Y859" s="362"/>
      <c r="Z859" s="362"/>
      <c r="AA859" s="366"/>
      <c r="AB859" s="362"/>
      <c r="AC859" s="362" t="s">
        <v>30</v>
      </c>
      <c r="AD859" s="362" t="s">
        <v>40</v>
      </c>
      <c r="AE859" s="362"/>
      <c r="AF859" s="362"/>
      <c r="AG859" s="362"/>
      <c r="AH859" s="362"/>
      <c r="AI859" s="362"/>
      <c r="AJ859" s="362"/>
      <c r="AK859" s="362"/>
      <c r="AL859" s="362"/>
      <c r="AM859" s="362"/>
      <c r="AN859" s="361"/>
      <c r="AO859" s="445" t="s">
        <v>9</v>
      </c>
      <c r="AP859" s="445" t="s">
        <v>9</v>
      </c>
      <c r="AQ859" s="445" t="s">
        <v>9</v>
      </c>
    </row>
    <row r="860" spans="1:43" ht="14.5" hidden="1" x14ac:dyDescent="0.35">
      <c r="A860" s="362">
        <v>858</v>
      </c>
      <c r="B860" s="362" t="s">
        <v>2459</v>
      </c>
      <c r="C860" s="362" t="s">
        <v>2</v>
      </c>
      <c r="D860" s="368">
        <v>45191</v>
      </c>
      <c r="E860" s="368"/>
      <c r="F860" s="368"/>
      <c r="G860" s="368"/>
      <c r="H860" s="362" t="s">
        <v>30</v>
      </c>
      <c r="I860" s="362" t="s">
        <v>1835</v>
      </c>
      <c r="J860" s="361" t="s">
        <v>2460</v>
      </c>
      <c r="K860" s="361"/>
      <c r="L860" s="362" t="s">
        <v>1689</v>
      </c>
      <c r="M860" s="362" t="s">
        <v>9</v>
      </c>
      <c r="N860" s="362" t="s">
        <v>90</v>
      </c>
      <c r="O860" s="362" t="s">
        <v>90</v>
      </c>
      <c r="P860" s="482" t="s">
        <v>2101</v>
      </c>
      <c r="Q860" s="361"/>
      <c r="R860" s="361"/>
      <c r="S860" s="361"/>
      <c r="T860" s="362"/>
      <c r="U860" s="362"/>
      <c r="V860" s="362"/>
      <c r="W860" s="362"/>
      <c r="X860" s="362"/>
      <c r="Y860" s="362"/>
      <c r="Z860" s="362"/>
      <c r="AA860" s="366"/>
      <c r="AB860" s="362"/>
      <c r="AC860" s="362" t="s">
        <v>30</v>
      </c>
      <c r="AD860" s="362" t="s">
        <v>40</v>
      </c>
      <c r="AE860" s="362"/>
      <c r="AF860" s="362"/>
      <c r="AG860" s="362"/>
      <c r="AH860" s="362"/>
      <c r="AI860" s="362"/>
      <c r="AJ860" s="362"/>
      <c r="AK860" s="362"/>
      <c r="AL860" s="362"/>
      <c r="AM860" s="362"/>
      <c r="AN860" s="361"/>
      <c r="AO860" s="445" t="s">
        <v>9</v>
      </c>
      <c r="AP860" s="445" t="s">
        <v>9</v>
      </c>
      <c r="AQ860" s="445" t="s">
        <v>9</v>
      </c>
    </row>
    <row r="861" spans="1:43" ht="14.5" hidden="1" x14ac:dyDescent="0.35">
      <c r="A861" s="362">
        <v>859</v>
      </c>
      <c r="B861" s="362" t="s">
        <v>2461</v>
      </c>
      <c r="C861" s="362" t="s">
        <v>2</v>
      </c>
      <c r="D861" s="368">
        <v>45191</v>
      </c>
      <c r="E861" s="368"/>
      <c r="F861" s="368"/>
      <c r="G861" s="368"/>
      <c r="H861" s="362" t="s">
        <v>65</v>
      </c>
      <c r="I861" s="362" t="s">
        <v>184</v>
      </c>
      <c r="J861" s="361" t="s">
        <v>2462</v>
      </c>
      <c r="K861" s="362"/>
      <c r="L861" s="362" t="s">
        <v>186</v>
      </c>
      <c r="M861" s="362" t="s">
        <v>9</v>
      </c>
      <c r="N861" s="362" t="s">
        <v>90</v>
      </c>
      <c r="O861" s="362" t="s">
        <v>90</v>
      </c>
      <c r="P861" s="482" t="s">
        <v>90</v>
      </c>
      <c r="Q861" s="362"/>
      <c r="R861" s="362"/>
      <c r="S861" s="362"/>
      <c r="T861" s="362"/>
      <c r="U861" s="362"/>
      <c r="V861" s="362"/>
      <c r="W861" s="362"/>
      <c r="X861" s="362"/>
      <c r="Y861" s="362"/>
      <c r="Z861" s="362"/>
      <c r="AA861" s="366"/>
      <c r="AB861" s="362"/>
      <c r="AC861" s="362" t="s">
        <v>19</v>
      </c>
      <c r="AD861" s="362" t="s">
        <v>40</v>
      </c>
      <c r="AE861" s="362"/>
      <c r="AF861" s="362"/>
      <c r="AG861" s="362"/>
      <c r="AH861" s="362"/>
      <c r="AI861" s="362"/>
      <c r="AJ861" s="362"/>
      <c r="AK861" s="362"/>
      <c r="AL861" s="362"/>
      <c r="AM861" s="362"/>
      <c r="AN861" s="361"/>
      <c r="AO861" s="445" t="s">
        <v>9</v>
      </c>
      <c r="AP861" s="445" t="s">
        <v>9</v>
      </c>
      <c r="AQ861" s="445" t="s">
        <v>9</v>
      </c>
    </row>
    <row r="862" spans="1:43" ht="43.5" hidden="1" x14ac:dyDescent="0.35">
      <c r="A862" s="362">
        <v>860</v>
      </c>
      <c r="B862" s="362" t="s">
        <v>2463</v>
      </c>
      <c r="C862" s="362" t="s">
        <v>2</v>
      </c>
      <c r="D862" s="368">
        <v>45191</v>
      </c>
      <c r="E862" s="368"/>
      <c r="F862" s="368"/>
      <c r="G862" s="368"/>
      <c r="H862" s="362" t="s">
        <v>65</v>
      </c>
      <c r="I862" s="362" t="s">
        <v>2344</v>
      </c>
      <c r="J862" s="361" t="s">
        <v>2464</v>
      </c>
      <c r="K862" s="362"/>
      <c r="L862" s="362" t="s">
        <v>186</v>
      </c>
      <c r="M862" s="362" t="s">
        <v>9</v>
      </c>
      <c r="N862" s="362" t="s">
        <v>90</v>
      </c>
      <c r="O862" s="362" t="s">
        <v>90</v>
      </c>
      <c r="P862" s="482" t="s">
        <v>90</v>
      </c>
      <c r="Q862" s="362"/>
      <c r="R862" s="362"/>
      <c r="S862" s="362"/>
      <c r="T862" s="362"/>
      <c r="U862" s="362"/>
      <c r="V862" s="362"/>
      <c r="W862" s="362"/>
      <c r="X862" s="362"/>
      <c r="Y862" s="362"/>
      <c r="Z862" s="362"/>
      <c r="AA862" s="366"/>
      <c r="AB862" s="362"/>
      <c r="AC862" s="362" t="s">
        <v>19</v>
      </c>
      <c r="AD862" s="362" t="s">
        <v>40</v>
      </c>
      <c r="AE862" s="362"/>
      <c r="AF862" s="362"/>
      <c r="AG862" s="362"/>
      <c r="AH862" s="362"/>
      <c r="AI862" s="362"/>
      <c r="AJ862" s="362"/>
      <c r="AK862" s="362"/>
      <c r="AL862" s="362"/>
      <c r="AM862" s="362"/>
      <c r="AN862" s="361"/>
      <c r="AO862" s="445" t="s">
        <v>9</v>
      </c>
      <c r="AP862" s="445" t="s">
        <v>9</v>
      </c>
      <c r="AQ862" s="445" t="s">
        <v>9</v>
      </c>
    </row>
    <row r="863" spans="1:43" ht="14.5" hidden="1" x14ac:dyDescent="0.35">
      <c r="A863" s="362">
        <v>861</v>
      </c>
      <c r="B863" s="362" t="s">
        <v>2465</v>
      </c>
      <c r="C863" s="362" t="s">
        <v>2</v>
      </c>
      <c r="D863" s="368">
        <v>45191</v>
      </c>
      <c r="E863" s="368"/>
      <c r="F863" s="368"/>
      <c r="G863" s="368"/>
      <c r="H863" s="362" t="s">
        <v>65</v>
      </c>
      <c r="I863" s="362" t="s">
        <v>2305</v>
      </c>
      <c r="J863" s="361" t="s">
        <v>2466</v>
      </c>
      <c r="K863" s="362"/>
      <c r="L863" s="362" t="s">
        <v>186</v>
      </c>
      <c r="M863" s="362" t="s">
        <v>9</v>
      </c>
      <c r="N863" s="362" t="s">
        <v>90</v>
      </c>
      <c r="O863" s="362" t="s">
        <v>90</v>
      </c>
      <c r="P863" s="482" t="s">
        <v>90</v>
      </c>
      <c r="Q863" s="362"/>
      <c r="R863" s="362"/>
      <c r="S863" s="362"/>
      <c r="T863" s="362"/>
      <c r="U863" s="362"/>
      <c r="V863" s="362"/>
      <c r="W863" s="362"/>
      <c r="X863" s="362"/>
      <c r="Y863" s="362"/>
      <c r="Z863" s="362"/>
      <c r="AA863" s="366"/>
      <c r="AB863" s="362"/>
      <c r="AC863" s="362" t="s">
        <v>19</v>
      </c>
      <c r="AD863" s="362" t="s">
        <v>40</v>
      </c>
      <c r="AE863" s="362"/>
      <c r="AF863" s="362"/>
      <c r="AG863" s="362"/>
      <c r="AH863" s="362"/>
      <c r="AI863" s="362"/>
      <c r="AJ863" s="362"/>
      <c r="AK863" s="362"/>
      <c r="AL863" s="362"/>
      <c r="AM863" s="362"/>
      <c r="AN863" s="361"/>
      <c r="AO863" s="445" t="s">
        <v>9</v>
      </c>
      <c r="AP863" s="445" t="s">
        <v>9</v>
      </c>
      <c r="AQ863" s="445" t="s">
        <v>9</v>
      </c>
    </row>
    <row r="864" spans="1:43" ht="58" hidden="1" x14ac:dyDescent="0.35">
      <c r="A864" s="362">
        <v>862</v>
      </c>
      <c r="B864" s="362" t="s">
        <v>2467</v>
      </c>
      <c r="C864" s="362" t="s">
        <v>2</v>
      </c>
      <c r="D864" s="368">
        <v>44963</v>
      </c>
      <c r="E864" s="368" t="s">
        <v>1278</v>
      </c>
      <c r="F864" s="368"/>
      <c r="G864" s="368"/>
      <c r="H864" s="362" t="s">
        <v>73</v>
      </c>
      <c r="I864" s="362" t="s">
        <v>1546</v>
      </c>
      <c r="J864" s="361" t="s">
        <v>2468</v>
      </c>
      <c r="K864" s="362"/>
      <c r="L864" s="362" t="s">
        <v>186</v>
      </c>
      <c r="M864" s="362" t="s">
        <v>51</v>
      </c>
      <c r="N864" s="362" t="s">
        <v>1398</v>
      </c>
      <c r="O864" s="362" t="s">
        <v>90</v>
      </c>
      <c r="P864" s="482" t="s">
        <v>2469</v>
      </c>
      <c r="Q864" s="362"/>
      <c r="R864" s="362"/>
      <c r="S864" s="362"/>
      <c r="T864" s="362"/>
      <c r="U864" s="362"/>
      <c r="V864" s="362"/>
      <c r="W864" s="362"/>
      <c r="X864" s="362"/>
      <c r="Y864" s="362"/>
      <c r="Z864" s="362"/>
      <c r="AA864" s="366"/>
      <c r="AB864" s="362"/>
      <c r="AC864" s="362" t="s">
        <v>13</v>
      </c>
      <c r="AD864" s="362" t="s">
        <v>8</v>
      </c>
      <c r="AE864" s="362"/>
      <c r="AF864" s="362"/>
      <c r="AG864" s="362"/>
      <c r="AH864" s="362" t="s">
        <v>1299</v>
      </c>
      <c r="AI864" s="362"/>
      <c r="AJ864" s="362"/>
      <c r="AK864" s="362"/>
      <c r="AL864" s="362"/>
      <c r="AM864" s="368">
        <v>45919</v>
      </c>
      <c r="AN864" s="361" t="s">
        <v>680</v>
      </c>
      <c r="AO864" s="445" t="s">
        <v>539</v>
      </c>
      <c r="AP864" s="445" t="s">
        <v>5841</v>
      </c>
      <c r="AQ864" s="445" t="s">
        <v>5840</v>
      </c>
    </row>
    <row r="865" spans="1:43" ht="29" hidden="1" x14ac:dyDescent="0.35">
      <c r="A865" s="362">
        <v>863</v>
      </c>
      <c r="B865" s="362" t="s">
        <v>2470</v>
      </c>
      <c r="C865" s="362" t="s">
        <v>2</v>
      </c>
      <c r="D865" s="368">
        <v>45064</v>
      </c>
      <c r="E865" s="368"/>
      <c r="F865" s="368"/>
      <c r="G865" s="368"/>
      <c r="H865" s="362" t="s">
        <v>65</v>
      </c>
      <c r="I865" s="362" t="s">
        <v>2315</v>
      </c>
      <c r="J865" s="361" t="s">
        <v>2471</v>
      </c>
      <c r="K865" s="362"/>
      <c r="L865" s="362" t="s">
        <v>186</v>
      </c>
      <c r="M865" s="362" t="s">
        <v>9</v>
      </c>
      <c r="N865" s="362" t="s">
        <v>1398</v>
      </c>
      <c r="O865" s="362" t="s">
        <v>90</v>
      </c>
      <c r="P865" s="482" t="s">
        <v>90</v>
      </c>
      <c r="Q865" s="362"/>
      <c r="R865" s="362"/>
      <c r="S865" s="362"/>
      <c r="T865" s="362"/>
      <c r="U865" s="362"/>
      <c r="V865" s="362"/>
      <c r="W865" s="362"/>
      <c r="X865" s="362"/>
      <c r="Y865" s="362"/>
      <c r="Z865" s="362"/>
      <c r="AA865" s="366"/>
      <c r="AB865" s="362"/>
      <c r="AC865" s="362" t="s">
        <v>19</v>
      </c>
      <c r="AD865" s="362" t="s">
        <v>40</v>
      </c>
      <c r="AE865" s="362"/>
      <c r="AF865" s="362"/>
      <c r="AG865" s="362"/>
      <c r="AH865" s="362"/>
      <c r="AI865" s="362"/>
      <c r="AJ865" s="362"/>
      <c r="AK865" s="362"/>
      <c r="AL865" s="362"/>
      <c r="AM865" s="362"/>
      <c r="AN865" s="361"/>
      <c r="AO865" s="445" t="s">
        <v>9</v>
      </c>
      <c r="AP865" s="445" t="s">
        <v>9</v>
      </c>
      <c r="AQ865" s="445" t="s">
        <v>9</v>
      </c>
    </row>
    <row r="866" spans="1:43" ht="14.5" hidden="1" x14ac:dyDescent="0.35">
      <c r="A866" s="362">
        <v>864</v>
      </c>
      <c r="B866" s="362" t="s">
        <v>2472</v>
      </c>
      <c r="C866" s="362" t="s">
        <v>2</v>
      </c>
      <c r="D866" s="368">
        <v>45191</v>
      </c>
      <c r="E866" s="368"/>
      <c r="F866" s="368"/>
      <c r="G866" s="368"/>
      <c r="H866" s="362" t="s">
        <v>65</v>
      </c>
      <c r="I866" s="362" t="s">
        <v>2305</v>
      </c>
      <c r="J866" s="361" t="s">
        <v>2473</v>
      </c>
      <c r="K866" s="362"/>
      <c r="L866" s="362" t="s">
        <v>186</v>
      </c>
      <c r="M866" s="362" t="s">
        <v>9</v>
      </c>
      <c r="N866" s="362" t="s">
        <v>90</v>
      </c>
      <c r="O866" s="362" t="s">
        <v>90</v>
      </c>
      <c r="P866" s="482" t="s">
        <v>90</v>
      </c>
      <c r="Q866" s="362"/>
      <c r="R866" s="362"/>
      <c r="S866" s="362"/>
      <c r="T866" s="362"/>
      <c r="U866" s="362"/>
      <c r="V866" s="362"/>
      <c r="W866" s="362"/>
      <c r="X866" s="362"/>
      <c r="Y866" s="362"/>
      <c r="Z866" s="362"/>
      <c r="AA866" s="366"/>
      <c r="AB866" s="362"/>
      <c r="AC866" s="362" t="s">
        <v>19</v>
      </c>
      <c r="AD866" s="362" t="s">
        <v>40</v>
      </c>
      <c r="AE866" s="362"/>
      <c r="AF866" s="362"/>
      <c r="AG866" s="362"/>
      <c r="AH866" s="362"/>
      <c r="AI866" s="362"/>
      <c r="AJ866" s="362"/>
      <c r="AK866" s="362"/>
      <c r="AL866" s="362"/>
      <c r="AM866" s="362"/>
      <c r="AN866" s="361"/>
      <c r="AO866" s="445" t="s">
        <v>9</v>
      </c>
      <c r="AP866" s="445" t="s">
        <v>9</v>
      </c>
      <c r="AQ866" s="445" t="s">
        <v>9</v>
      </c>
    </row>
    <row r="867" spans="1:43" ht="29" hidden="1" x14ac:dyDescent="0.35">
      <c r="A867" s="362">
        <v>865</v>
      </c>
      <c r="B867" s="362" t="s">
        <v>2474</v>
      </c>
      <c r="C867" s="362" t="s">
        <v>2</v>
      </c>
      <c r="D867" s="368">
        <v>45191</v>
      </c>
      <c r="E867" s="368"/>
      <c r="F867" s="368"/>
      <c r="G867" s="368"/>
      <c r="H867" s="362" t="s">
        <v>65</v>
      </c>
      <c r="I867" s="362" t="s">
        <v>1835</v>
      </c>
      <c r="J867" s="361" t="s">
        <v>2475</v>
      </c>
      <c r="K867" s="362"/>
      <c r="L867" s="362" t="s">
        <v>186</v>
      </c>
      <c r="M867" s="362" t="s">
        <v>9</v>
      </c>
      <c r="N867" s="362" t="s">
        <v>90</v>
      </c>
      <c r="O867" s="362" t="s">
        <v>90</v>
      </c>
      <c r="P867" s="482" t="s">
        <v>90</v>
      </c>
      <c r="Q867" s="362"/>
      <c r="R867" s="362"/>
      <c r="S867" s="362"/>
      <c r="T867" s="362"/>
      <c r="U867" s="362"/>
      <c r="V867" s="362"/>
      <c r="W867" s="362"/>
      <c r="X867" s="362"/>
      <c r="Y867" s="362"/>
      <c r="Z867" s="362"/>
      <c r="AA867" s="366"/>
      <c r="AB867" s="362"/>
      <c r="AC867" s="362" t="s">
        <v>19</v>
      </c>
      <c r="AD867" s="362" t="s">
        <v>40</v>
      </c>
      <c r="AE867" s="362"/>
      <c r="AF867" s="362"/>
      <c r="AG867" s="362"/>
      <c r="AH867" s="362"/>
      <c r="AI867" s="362"/>
      <c r="AJ867" s="362"/>
      <c r="AK867" s="362"/>
      <c r="AL867" s="362"/>
      <c r="AM867" s="362"/>
      <c r="AN867" s="361"/>
      <c r="AO867" s="445" t="s">
        <v>9</v>
      </c>
      <c r="AP867" s="445" t="s">
        <v>9</v>
      </c>
      <c r="AQ867" s="445" t="s">
        <v>9</v>
      </c>
    </row>
    <row r="868" spans="1:43" ht="29" hidden="1" x14ac:dyDescent="0.35">
      <c r="A868" s="362">
        <v>866</v>
      </c>
      <c r="B868" s="362" t="s">
        <v>2476</v>
      </c>
      <c r="C868" s="362" t="s">
        <v>2</v>
      </c>
      <c r="D868" s="368">
        <v>45191</v>
      </c>
      <c r="E868" s="368"/>
      <c r="F868" s="368"/>
      <c r="G868" s="368"/>
      <c r="H868" s="362" t="s">
        <v>65</v>
      </c>
      <c r="I868" s="362" t="s">
        <v>2344</v>
      </c>
      <c r="J868" s="361" t="s">
        <v>2477</v>
      </c>
      <c r="K868" s="362"/>
      <c r="L868" s="362" t="s">
        <v>186</v>
      </c>
      <c r="M868" s="362" t="s">
        <v>9</v>
      </c>
      <c r="N868" s="362" t="s">
        <v>90</v>
      </c>
      <c r="O868" s="362" t="s">
        <v>90</v>
      </c>
      <c r="P868" s="482" t="s">
        <v>90</v>
      </c>
      <c r="Q868" s="362"/>
      <c r="R868" s="362"/>
      <c r="S868" s="362"/>
      <c r="T868" s="362"/>
      <c r="U868" s="362"/>
      <c r="V868" s="362"/>
      <c r="W868" s="362"/>
      <c r="X868" s="362"/>
      <c r="Y868" s="362"/>
      <c r="Z868" s="362"/>
      <c r="AA868" s="366"/>
      <c r="AB868" s="362"/>
      <c r="AC868" s="362" t="s">
        <v>19</v>
      </c>
      <c r="AD868" s="362" t="s">
        <v>40</v>
      </c>
      <c r="AE868" s="362"/>
      <c r="AF868" s="362"/>
      <c r="AG868" s="362"/>
      <c r="AH868" s="362"/>
      <c r="AI868" s="362"/>
      <c r="AJ868" s="362"/>
      <c r="AK868" s="362"/>
      <c r="AL868" s="362"/>
      <c r="AM868" s="362"/>
      <c r="AN868" s="361"/>
      <c r="AO868" s="445" t="s">
        <v>9</v>
      </c>
      <c r="AP868" s="445" t="s">
        <v>9</v>
      </c>
      <c r="AQ868" s="445" t="s">
        <v>9</v>
      </c>
    </row>
    <row r="869" spans="1:43" ht="29" hidden="1" x14ac:dyDescent="0.35">
      <c r="A869" s="362">
        <v>867</v>
      </c>
      <c r="B869" s="362" t="s">
        <v>2478</v>
      </c>
      <c r="C869" s="362" t="s">
        <v>2</v>
      </c>
      <c r="D869" s="368">
        <v>45191</v>
      </c>
      <c r="E869" s="368"/>
      <c r="F869" s="368"/>
      <c r="G869" s="368"/>
      <c r="H869" s="362" t="s">
        <v>65</v>
      </c>
      <c r="I869" s="362" t="s">
        <v>2375</v>
      </c>
      <c r="J869" s="361" t="s">
        <v>2479</v>
      </c>
      <c r="K869" s="362"/>
      <c r="L869" s="362" t="s">
        <v>186</v>
      </c>
      <c r="M869" s="362" t="s">
        <v>9</v>
      </c>
      <c r="N869" s="362" t="s">
        <v>90</v>
      </c>
      <c r="O869" s="362" t="s">
        <v>90</v>
      </c>
      <c r="P869" s="482" t="s">
        <v>90</v>
      </c>
      <c r="Q869" s="362"/>
      <c r="R869" s="362"/>
      <c r="S869" s="362"/>
      <c r="T869" s="362"/>
      <c r="U869" s="362"/>
      <c r="V869" s="362"/>
      <c r="W869" s="362"/>
      <c r="X869" s="362"/>
      <c r="Y869" s="362"/>
      <c r="Z869" s="362"/>
      <c r="AA869" s="366"/>
      <c r="AB869" s="362"/>
      <c r="AC869" s="362" t="s">
        <v>19</v>
      </c>
      <c r="AD869" s="362" t="s">
        <v>40</v>
      </c>
      <c r="AE869" s="362"/>
      <c r="AF869" s="362"/>
      <c r="AG869" s="362"/>
      <c r="AH869" s="362"/>
      <c r="AI869" s="362"/>
      <c r="AJ869" s="362"/>
      <c r="AK869" s="362"/>
      <c r="AL869" s="362"/>
      <c r="AM869" s="362"/>
      <c r="AN869" s="361"/>
      <c r="AO869" s="445" t="s">
        <v>9</v>
      </c>
      <c r="AP869" s="445" t="s">
        <v>9</v>
      </c>
      <c r="AQ869" s="445" t="s">
        <v>9</v>
      </c>
    </row>
    <row r="870" spans="1:43" ht="14.5" hidden="1" x14ac:dyDescent="0.35">
      <c r="A870" s="362">
        <v>868</v>
      </c>
      <c r="B870" s="362" t="s">
        <v>2480</v>
      </c>
      <c r="C870" s="362" t="s">
        <v>2</v>
      </c>
      <c r="D870" s="368">
        <v>45191</v>
      </c>
      <c r="E870" s="368"/>
      <c r="F870" s="368"/>
      <c r="G870" s="368"/>
      <c r="H870" s="362" t="s">
        <v>65</v>
      </c>
      <c r="I870" s="362" t="s">
        <v>2344</v>
      </c>
      <c r="J870" s="361" t="s">
        <v>2481</v>
      </c>
      <c r="K870" s="362"/>
      <c r="L870" s="362" t="s">
        <v>1689</v>
      </c>
      <c r="M870" s="362" t="s">
        <v>9</v>
      </c>
      <c r="N870" s="362" t="s">
        <v>90</v>
      </c>
      <c r="O870" s="362" t="s">
        <v>90</v>
      </c>
      <c r="P870" s="482" t="s">
        <v>90</v>
      </c>
      <c r="Q870" s="362"/>
      <c r="R870" s="362"/>
      <c r="S870" s="362"/>
      <c r="T870" s="362"/>
      <c r="U870" s="362"/>
      <c r="V870" s="362"/>
      <c r="W870" s="362"/>
      <c r="X870" s="362"/>
      <c r="Y870" s="362"/>
      <c r="Z870" s="362"/>
      <c r="AA870" s="366"/>
      <c r="AB870" s="362"/>
      <c r="AC870" s="362" t="s">
        <v>19</v>
      </c>
      <c r="AD870" s="362" t="s">
        <v>40</v>
      </c>
      <c r="AE870" s="362"/>
      <c r="AF870" s="362"/>
      <c r="AG870" s="362"/>
      <c r="AH870" s="362"/>
      <c r="AI870" s="362"/>
      <c r="AJ870" s="362"/>
      <c r="AK870" s="362"/>
      <c r="AL870" s="362"/>
      <c r="AM870" s="362"/>
      <c r="AN870" s="361"/>
      <c r="AO870" s="445" t="s">
        <v>9</v>
      </c>
      <c r="AP870" s="445" t="s">
        <v>9</v>
      </c>
      <c r="AQ870" s="445" t="s">
        <v>9</v>
      </c>
    </row>
    <row r="871" spans="1:43" ht="14.5" hidden="1" x14ac:dyDescent="0.35">
      <c r="A871" s="362">
        <v>869</v>
      </c>
      <c r="B871" s="362" t="s">
        <v>2482</v>
      </c>
      <c r="C871" s="362" t="s">
        <v>2</v>
      </c>
      <c r="D871" s="368">
        <v>45191</v>
      </c>
      <c r="E871" s="368"/>
      <c r="F871" s="368"/>
      <c r="G871" s="368"/>
      <c r="H871" s="362" t="s">
        <v>65</v>
      </c>
      <c r="I871" s="362" t="s">
        <v>2344</v>
      </c>
      <c r="J871" s="361" t="s">
        <v>2483</v>
      </c>
      <c r="K871" s="362"/>
      <c r="L871" s="362" t="s">
        <v>1689</v>
      </c>
      <c r="M871" s="362" t="s">
        <v>9</v>
      </c>
      <c r="N871" s="362" t="s">
        <v>90</v>
      </c>
      <c r="O871" s="362" t="s">
        <v>90</v>
      </c>
      <c r="P871" s="482" t="s">
        <v>90</v>
      </c>
      <c r="Q871" s="362"/>
      <c r="R871" s="362"/>
      <c r="S871" s="362"/>
      <c r="T871" s="362"/>
      <c r="U871" s="362"/>
      <c r="V871" s="362"/>
      <c r="W871" s="362"/>
      <c r="X871" s="362"/>
      <c r="Y871" s="362"/>
      <c r="Z871" s="362"/>
      <c r="AA871" s="366"/>
      <c r="AB871" s="362"/>
      <c r="AC871" s="362" t="s">
        <v>19</v>
      </c>
      <c r="AD871" s="362" t="s">
        <v>40</v>
      </c>
      <c r="AE871" s="362"/>
      <c r="AF871" s="362"/>
      <c r="AG871" s="362"/>
      <c r="AH871" s="362"/>
      <c r="AI871" s="362"/>
      <c r="AJ871" s="362"/>
      <c r="AK871" s="362"/>
      <c r="AL871" s="362"/>
      <c r="AM871" s="362"/>
      <c r="AN871" s="361"/>
      <c r="AO871" s="445" t="s">
        <v>9</v>
      </c>
      <c r="AP871" s="445" t="s">
        <v>9</v>
      </c>
      <c r="AQ871" s="445" t="s">
        <v>9</v>
      </c>
    </row>
    <row r="872" spans="1:43" ht="29" hidden="1" x14ac:dyDescent="0.35">
      <c r="A872" s="362">
        <v>870</v>
      </c>
      <c r="B872" s="362" t="s">
        <v>2484</v>
      </c>
      <c r="C872" s="362" t="s">
        <v>2</v>
      </c>
      <c r="D872" s="368">
        <v>45191</v>
      </c>
      <c r="E872" s="368"/>
      <c r="F872" s="368"/>
      <c r="G872" s="368"/>
      <c r="H872" s="362" t="s">
        <v>65</v>
      </c>
      <c r="I872" s="362" t="s">
        <v>2336</v>
      </c>
      <c r="J872" s="361" t="s">
        <v>2485</v>
      </c>
      <c r="K872" s="362"/>
      <c r="L872" s="362" t="s">
        <v>1689</v>
      </c>
      <c r="M872" s="362" t="s">
        <v>9</v>
      </c>
      <c r="N872" s="362" t="s">
        <v>90</v>
      </c>
      <c r="O872" s="362" t="s">
        <v>90</v>
      </c>
      <c r="P872" s="482" t="s">
        <v>90</v>
      </c>
      <c r="Q872" s="362"/>
      <c r="R872" s="362"/>
      <c r="S872" s="362"/>
      <c r="T872" s="362"/>
      <c r="U872" s="362"/>
      <c r="V872" s="362"/>
      <c r="W872" s="362"/>
      <c r="X872" s="362"/>
      <c r="Y872" s="362"/>
      <c r="Z872" s="362"/>
      <c r="AA872" s="366"/>
      <c r="AB872" s="362"/>
      <c r="AC872" s="362" t="s">
        <v>19</v>
      </c>
      <c r="AD872" s="362" t="s">
        <v>40</v>
      </c>
      <c r="AE872" s="362"/>
      <c r="AF872" s="362"/>
      <c r="AG872" s="362"/>
      <c r="AH872" s="362"/>
      <c r="AI872" s="362"/>
      <c r="AJ872" s="362"/>
      <c r="AK872" s="362"/>
      <c r="AL872" s="362"/>
      <c r="AM872" s="362"/>
      <c r="AN872" s="361"/>
      <c r="AO872" s="445" t="s">
        <v>9</v>
      </c>
      <c r="AP872" s="445" t="s">
        <v>9</v>
      </c>
      <c r="AQ872" s="445" t="s">
        <v>9</v>
      </c>
    </row>
    <row r="873" spans="1:43" ht="43.5" hidden="1" x14ac:dyDescent="0.35">
      <c r="A873" s="362">
        <v>871</v>
      </c>
      <c r="B873" s="362" t="s">
        <v>2486</v>
      </c>
      <c r="C873" s="362" t="s">
        <v>2</v>
      </c>
      <c r="D873" s="368">
        <v>45191</v>
      </c>
      <c r="E873" s="368"/>
      <c r="F873" s="368"/>
      <c r="G873" s="368"/>
      <c r="H873" s="362" t="s">
        <v>65</v>
      </c>
      <c r="I873" s="362" t="s">
        <v>2375</v>
      </c>
      <c r="J873" s="361" t="s">
        <v>2487</v>
      </c>
      <c r="K873" s="362"/>
      <c r="L873" s="362" t="s">
        <v>186</v>
      </c>
      <c r="M873" s="362" t="s">
        <v>9</v>
      </c>
      <c r="N873" s="362" t="s">
        <v>90</v>
      </c>
      <c r="O873" s="362" t="s">
        <v>90</v>
      </c>
      <c r="P873" s="482" t="s">
        <v>90</v>
      </c>
      <c r="Q873" s="362"/>
      <c r="R873" s="362"/>
      <c r="S873" s="362"/>
      <c r="T873" s="362"/>
      <c r="U873" s="362"/>
      <c r="V873" s="362"/>
      <c r="W873" s="362"/>
      <c r="X873" s="362"/>
      <c r="Y873" s="362"/>
      <c r="Z873" s="362"/>
      <c r="AA873" s="366"/>
      <c r="AB873" s="362"/>
      <c r="AC873" s="362" t="s">
        <v>19</v>
      </c>
      <c r="AD873" s="362" t="s">
        <v>40</v>
      </c>
      <c r="AE873" s="362"/>
      <c r="AF873" s="362"/>
      <c r="AG873" s="362"/>
      <c r="AH873" s="362"/>
      <c r="AI873" s="362"/>
      <c r="AJ873" s="362"/>
      <c r="AK873" s="362"/>
      <c r="AL873" s="362"/>
      <c r="AM873" s="362"/>
      <c r="AN873" s="361"/>
      <c r="AO873" s="445" t="s">
        <v>9</v>
      </c>
      <c r="AP873" s="445" t="s">
        <v>9</v>
      </c>
      <c r="AQ873" s="445" t="s">
        <v>9</v>
      </c>
    </row>
    <row r="874" spans="1:43" ht="14.5" hidden="1" x14ac:dyDescent="0.35">
      <c r="A874" s="362">
        <v>872</v>
      </c>
      <c r="B874" s="362" t="s">
        <v>2488</v>
      </c>
      <c r="C874" s="362" t="s">
        <v>2</v>
      </c>
      <c r="D874" s="368">
        <v>45191</v>
      </c>
      <c r="E874" s="368"/>
      <c r="F874" s="368"/>
      <c r="G874" s="368"/>
      <c r="H874" s="362" t="s">
        <v>65</v>
      </c>
      <c r="I874" s="362" t="s">
        <v>2344</v>
      </c>
      <c r="J874" s="361" t="s">
        <v>2489</v>
      </c>
      <c r="K874" s="362"/>
      <c r="L874" s="362" t="s">
        <v>186</v>
      </c>
      <c r="M874" s="362" t="s">
        <v>9</v>
      </c>
      <c r="N874" s="362" t="s">
        <v>90</v>
      </c>
      <c r="O874" s="362" t="s">
        <v>90</v>
      </c>
      <c r="P874" s="482" t="s">
        <v>90</v>
      </c>
      <c r="Q874" s="362"/>
      <c r="R874" s="362"/>
      <c r="S874" s="362"/>
      <c r="T874" s="362"/>
      <c r="U874" s="362"/>
      <c r="V874" s="362"/>
      <c r="W874" s="362"/>
      <c r="X874" s="362"/>
      <c r="Y874" s="362"/>
      <c r="Z874" s="362"/>
      <c r="AA874" s="366"/>
      <c r="AB874" s="362"/>
      <c r="AC874" s="362" t="s">
        <v>19</v>
      </c>
      <c r="AD874" s="362" t="s">
        <v>40</v>
      </c>
      <c r="AE874" s="362"/>
      <c r="AF874" s="362"/>
      <c r="AG874" s="362"/>
      <c r="AH874" s="362"/>
      <c r="AI874" s="362"/>
      <c r="AJ874" s="362"/>
      <c r="AK874" s="362"/>
      <c r="AL874" s="362"/>
      <c r="AM874" s="362"/>
      <c r="AN874" s="361"/>
      <c r="AO874" s="445" t="s">
        <v>9</v>
      </c>
      <c r="AP874" s="445" t="s">
        <v>9</v>
      </c>
      <c r="AQ874" s="445" t="s">
        <v>9</v>
      </c>
    </row>
    <row r="875" spans="1:43" ht="14.5" hidden="1" x14ac:dyDescent="0.35">
      <c r="A875" s="362">
        <v>873</v>
      </c>
      <c r="B875" s="362" t="s">
        <v>2490</v>
      </c>
      <c r="C875" s="362" t="s">
        <v>2</v>
      </c>
      <c r="D875" s="368">
        <v>45191</v>
      </c>
      <c r="E875" s="368"/>
      <c r="F875" s="368"/>
      <c r="G875" s="368"/>
      <c r="H875" s="362" t="s">
        <v>65</v>
      </c>
      <c r="I875" s="362" t="s">
        <v>2344</v>
      </c>
      <c r="J875" s="361" t="s">
        <v>2491</v>
      </c>
      <c r="K875" s="362"/>
      <c r="L875" s="362" t="s">
        <v>186</v>
      </c>
      <c r="M875" s="362" t="s">
        <v>9</v>
      </c>
      <c r="N875" s="362" t="s">
        <v>90</v>
      </c>
      <c r="O875" s="362" t="s">
        <v>90</v>
      </c>
      <c r="P875" s="482" t="s">
        <v>90</v>
      </c>
      <c r="Q875" s="362"/>
      <c r="R875" s="362"/>
      <c r="S875" s="362"/>
      <c r="T875" s="362"/>
      <c r="U875" s="362"/>
      <c r="V875" s="362"/>
      <c r="W875" s="362"/>
      <c r="X875" s="362"/>
      <c r="Y875" s="362"/>
      <c r="Z875" s="362"/>
      <c r="AA875" s="366"/>
      <c r="AB875" s="362"/>
      <c r="AC875" s="362" t="s">
        <v>19</v>
      </c>
      <c r="AD875" s="362" t="s">
        <v>40</v>
      </c>
      <c r="AE875" s="362"/>
      <c r="AF875" s="362"/>
      <c r="AG875" s="362"/>
      <c r="AH875" s="362"/>
      <c r="AI875" s="362"/>
      <c r="AJ875" s="362"/>
      <c r="AK875" s="362"/>
      <c r="AL875" s="362"/>
      <c r="AM875" s="362"/>
      <c r="AN875" s="361"/>
      <c r="AO875" s="445" t="s">
        <v>9</v>
      </c>
      <c r="AP875" s="445" t="s">
        <v>9</v>
      </c>
      <c r="AQ875" s="445" t="s">
        <v>9</v>
      </c>
    </row>
    <row r="876" spans="1:43" ht="87" hidden="1" x14ac:dyDescent="0.35">
      <c r="A876" s="362">
        <v>874</v>
      </c>
      <c r="B876" s="362" t="s">
        <v>2492</v>
      </c>
      <c r="C876" s="362" t="s">
        <v>2</v>
      </c>
      <c r="D876" s="368">
        <v>45078</v>
      </c>
      <c r="E876" s="368"/>
      <c r="F876" s="368"/>
      <c r="G876" s="368"/>
      <c r="H876" s="362" t="s">
        <v>61</v>
      </c>
      <c r="I876" s="362" t="s">
        <v>1584</v>
      </c>
      <c r="J876" s="361" t="s">
        <v>2493</v>
      </c>
      <c r="K876" s="361"/>
      <c r="L876" s="362" t="s">
        <v>186</v>
      </c>
      <c r="M876" s="362" t="s">
        <v>9</v>
      </c>
      <c r="N876" s="362" t="s">
        <v>1398</v>
      </c>
      <c r="O876" s="362" t="s">
        <v>90</v>
      </c>
      <c r="P876" s="51" t="s">
        <v>6600</v>
      </c>
      <c r="Q876" s="362" t="s">
        <v>6601</v>
      </c>
      <c r="R876" s="362" t="s">
        <v>6602</v>
      </c>
      <c r="S876" s="362" t="s">
        <v>6603</v>
      </c>
      <c r="T876" s="362" t="s">
        <v>6604</v>
      </c>
      <c r="U876" s="362" t="s">
        <v>6605</v>
      </c>
      <c r="V876" s="362"/>
      <c r="W876" s="362" t="s">
        <v>6404</v>
      </c>
      <c r="X876" s="362" t="s">
        <v>6606</v>
      </c>
      <c r="Y876" s="362"/>
      <c r="Z876" s="362"/>
      <c r="AA876" s="366" t="s">
        <v>6607</v>
      </c>
      <c r="AB876" s="361" t="s">
        <v>6608</v>
      </c>
      <c r="AC876" s="362" t="s">
        <v>19</v>
      </c>
      <c r="AD876" s="362" t="s">
        <v>40</v>
      </c>
      <c r="AE876" s="362"/>
      <c r="AF876" s="362"/>
      <c r="AG876" s="362"/>
      <c r="AH876" s="362"/>
      <c r="AI876" s="362" t="s">
        <v>6609</v>
      </c>
      <c r="AJ876" s="362"/>
      <c r="AK876" s="362"/>
      <c r="AL876" s="362"/>
      <c r="AM876" s="362"/>
      <c r="AN876" s="361"/>
      <c r="AO876" s="445" t="s">
        <v>5839</v>
      </c>
      <c r="AP876" s="445" t="s">
        <v>5839</v>
      </c>
      <c r="AQ876" s="445" t="s">
        <v>5839</v>
      </c>
    </row>
    <row r="877" spans="1:43" ht="29" hidden="1" x14ac:dyDescent="0.35">
      <c r="A877" s="362">
        <v>875</v>
      </c>
      <c r="B877" s="362" t="s">
        <v>2495</v>
      </c>
      <c r="C877" s="362" t="s">
        <v>2</v>
      </c>
      <c r="D877" s="368">
        <v>45191</v>
      </c>
      <c r="E877" s="368"/>
      <c r="F877" s="368"/>
      <c r="G877" s="368"/>
      <c r="H877" s="362" t="s">
        <v>65</v>
      </c>
      <c r="I877" s="362" t="s">
        <v>2375</v>
      </c>
      <c r="J877" s="361" t="s">
        <v>2496</v>
      </c>
      <c r="K877" s="362"/>
      <c r="L877" s="362" t="s">
        <v>186</v>
      </c>
      <c r="M877" s="362" t="s">
        <v>9</v>
      </c>
      <c r="N877" s="362" t="s">
        <v>90</v>
      </c>
      <c r="O877" s="362" t="s">
        <v>90</v>
      </c>
      <c r="P877" s="482" t="s">
        <v>90</v>
      </c>
      <c r="Q877" s="362"/>
      <c r="R877" s="362"/>
      <c r="S877" s="362"/>
      <c r="T877" s="362"/>
      <c r="U877" s="362"/>
      <c r="V877" s="362"/>
      <c r="W877" s="362"/>
      <c r="X877" s="362"/>
      <c r="Y877" s="362"/>
      <c r="Z877" s="362"/>
      <c r="AA877" s="366"/>
      <c r="AB877" s="362"/>
      <c r="AC877" s="362" t="s">
        <v>19</v>
      </c>
      <c r="AD877" s="362" t="s">
        <v>40</v>
      </c>
      <c r="AE877" s="362"/>
      <c r="AF877" s="362"/>
      <c r="AG877" s="362"/>
      <c r="AH877" s="362"/>
      <c r="AI877" s="362"/>
      <c r="AJ877" s="362"/>
      <c r="AK877" s="362"/>
      <c r="AL877" s="362"/>
      <c r="AM877" s="362"/>
      <c r="AN877" s="361"/>
      <c r="AO877" s="445" t="s">
        <v>9</v>
      </c>
      <c r="AP877" s="445" t="s">
        <v>9</v>
      </c>
      <c r="AQ877" s="445" t="s">
        <v>9</v>
      </c>
    </row>
    <row r="878" spans="1:43" ht="29" hidden="1" x14ac:dyDescent="0.35">
      <c r="A878" s="362">
        <v>876</v>
      </c>
      <c r="B878" s="362" t="s">
        <v>2497</v>
      </c>
      <c r="C878" s="362" t="s">
        <v>2</v>
      </c>
      <c r="D878" s="368">
        <v>45191</v>
      </c>
      <c r="E878" s="368"/>
      <c r="F878" s="368"/>
      <c r="G878" s="368"/>
      <c r="H878" s="362" t="s">
        <v>65</v>
      </c>
      <c r="I878" s="362" t="s">
        <v>2344</v>
      </c>
      <c r="J878" s="361" t="s">
        <v>2498</v>
      </c>
      <c r="K878" s="362"/>
      <c r="L878" s="362" t="s">
        <v>186</v>
      </c>
      <c r="M878" s="362" t="s">
        <v>9</v>
      </c>
      <c r="N878" s="362" t="s">
        <v>90</v>
      </c>
      <c r="O878" s="362" t="s">
        <v>90</v>
      </c>
      <c r="P878" s="482" t="s">
        <v>90</v>
      </c>
      <c r="Q878" s="362"/>
      <c r="R878" s="362"/>
      <c r="S878" s="362"/>
      <c r="T878" s="362"/>
      <c r="U878" s="362"/>
      <c r="V878" s="362"/>
      <c r="W878" s="362"/>
      <c r="X878" s="362"/>
      <c r="Y878" s="362"/>
      <c r="Z878" s="362"/>
      <c r="AA878" s="366"/>
      <c r="AB878" s="362"/>
      <c r="AC878" s="362" t="s">
        <v>19</v>
      </c>
      <c r="AD878" s="362" t="s">
        <v>40</v>
      </c>
      <c r="AE878" s="362"/>
      <c r="AF878" s="362"/>
      <c r="AG878" s="362"/>
      <c r="AH878" s="362"/>
      <c r="AI878" s="362"/>
      <c r="AJ878" s="362"/>
      <c r="AK878" s="362"/>
      <c r="AL878" s="362"/>
      <c r="AM878" s="362"/>
      <c r="AN878" s="361"/>
      <c r="AO878" s="445" t="s">
        <v>9</v>
      </c>
      <c r="AP878" s="445" t="s">
        <v>9</v>
      </c>
      <c r="AQ878" s="445" t="s">
        <v>9</v>
      </c>
    </row>
    <row r="879" spans="1:43" ht="14.5" hidden="1" x14ac:dyDescent="0.35">
      <c r="A879" s="362">
        <v>877</v>
      </c>
      <c r="B879" s="362" t="s">
        <v>2499</v>
      </c>
      <c r="C879" s="362" t="s">
        <v>2</v>
      </c>
      <c r="D879" s="368">
        <v>45191</v>
      </c>
      <c r="E879" s="368"/>
      <c r="F879" s="368"/>
      <c r="G879" s="368"/>
      <c r="H879" s="362" t="s">
        <v>65</v>
      </c>
      <c r="I879" s="362" t="s">
        <v>2064</v>
      </c>
      <c r="J879" s="361" t="s">
        <v>2500</v>
      </c>
      <c r="K879" s="362"/>
      <c r="L879" s="362" t="s">
        <v>186</v>
      </c>
      <c r="M879" s="362" t="s">
        <v>9</v>
      </c>
      <c r="N879" s="362" t="s">
        <v>90</v>
      </c>
      <c r="O879" s="362" t="s">
        <v>90</v>
      </c>
      <c r="P879" s="482" t="s">
        <v>90</v>
      </c>
      <c r="Q879" s="362"/>
      <c r="R879" s="362"/>
      <c r="S879" s="362"/>
      <c r="T879" s="362"/>
      <c r="U879" s="362"/>
      <c r="V879" s="362"/>
      <c r="W879" s="362"/>
      <c r="X879" s="362"/>
      <c r="Y879" s="362"/>
      <c r="Z879" s="362"/>
      <c r="AA879" s="366"/>
      <c r="AB879" s="362"/>
      <c r="AC879" s="362" t="s">
        <v>19</v>
      </c>
      <c r="AD879" s="362" t="s">
        <v>40</v>
      </c>
      <c r="AE879" s="362"/>
      <c r="AF879" s="362"/>
      <c r="AG879" s="362"/>
      <c r="AH879" s="362"/>
      <c r="AI879" s="362"/>
      <c r="AJ879" s="362"/>
      <c r="AK879" s="362"/>
      <c r="AL879" s="362"/>
      <c r="AM879" s="362"/>
      <c r="AN879" s="361"/>
      <c r="AO879" s="445" t="s">
        <v>9</v>
      </c>
      <c r="AP879" s="445" t="s">
        <v>9</v>
      </c>
      <c r="AQ879" s="445" t="s">
        <v>9</v>
      </c>
    </row>
    <row r="880" spans="1:43" ht="14.5" hidden="1" x14ac:dyDescent="0.35">
      <c r="A880" s="362">
        <v>878</v>
      </c>
      <c r="B880" s="362" t="s">
        <v>2501</v>
      </c>
      <c r="C880" s="362" t="s">
        <v>2</v>
      </c>
      <c r="D880" s="368">
        <v>45191</v>
      </c>
      <c r="E880" s="368"/>
      <c r="F880" s="368"/>
      <c r="G880" s="368"/>
      <c r="H880" s="362" t="s">
        <v>65</v>
      </c>
      <c r="I880" s="362" t="s">
        <v>2344</v>
      </c>
      <c r="J880" s="361" t="s">
        <v>2502</v>
      </c>
      <c r="K880" s="362"/>
      <c r="L880" s="362" t="s">
        <v>1689</v>
      </c>
      <c r="M880" s="362" t="s">
        <v>9</v>
      </c>
      <c r="N880" s="362" t="s">
        <v>90</v>
      </c>
      <c r="O880" s="362" t="s">
        <v>90</v>
      </c>
      <c r="P880" s="482" t="s">
        <v>90</v>
      </c>
      <c r="Q880" s="362"/>
      <c r="R880" s="362"/>
      <c r="S880" s="362"/>
      <c r="T880" s="362"/>
      <c r="U880" s="362"/>
      <c r="V880" s="362"/>
      <c r="W880" s="362"/>
      <c r="X880" s="362"/>
      <c r="Y880" s="362"/>
      <c r="Z880" s="362"/>
      <c r="AA880" s="366"/>
      <c r="AB880" s="362"/>
      <c r="AC880" s="362" t="s">
        <v>19</v>
      </c>
      <c r="AD880" s="362" t="s">
        <v>40</v>
      </c>
      <c r="AE880" s="362"/>
      <c r="AF880" s="362"/>
      <c r="AG880" s="362"/>
      <c r="AH880" s="362"/>
      <c r="AI880" s="362"/>
      <c r="AJ880" s="362"/>
      <c r="AK880" s="362"/>
      <c r="AL880" s="362"/>
      <c r="AM880" s="362"/>
      <c r="AN880" s="361"/>
      <c r="AO880" s="445" t="s">
        <v>9</v>
      </c>
      <c r="AP880" s="445" t="s">
        <v>9</v>
      </c>
      <c r="AQ880" s="445" t="s">
        <v>9</v>
      </c>
    </row>
    <row r="881" spans="1:43" ht="14.5" hidden="1" x14ac:dyDescent="0.35">
      <c r="A881" s="362">
        <v>879</v>
      </c>
      <c r="B881" s="362" t="s">
        <v>2503</v>
      </c>
      <c r="C881" s="362" t="s">
        <v>2</v>
      </c>
      <c r="D881" s="368">
        <v>45191</v>
      </c>
      <c r="E881" s="368"/>
      <c r="F881" s="368"/>
      <c r="G881" s="368"/>
      <c r="H881" s="362" t="s">
        <v>65</v>
      </c>
      <c r="I881" s="362" t="s">
        <v>2375</v>
      </c>
      <c r="J881" s="361" t="s">
        <v>2504</v>
      </c>
      <c r="K881" s="362"/>
      <c r="L881" s="362" t="s">
        <v>186</v>
      </c>
      <c r="M881" s="362" t="s">
        <v>9</v>
      </c>
      <c r="N881" s="362" t="s">
        <v>90</v>
      </c>
      <c r="O881" s="362" t="s">
        <v>90</v>
      </c>
      <c r="P881" s="482" t="s">
        <v>90</v>
      </c>
      <c r="Q881" s="362"/>
      <c r="R881" s="362"/>
      <c r="S881" s="362"/>
      <c r="T881" s="362"/>
      <c r="U881" s="362"/>
      <c r="V881" s="362"/>
      <c r="W881" s="362"/>
      <c r="X881" s="362"/>
      <c r="Y881" s="362"/>
      <c r="Z881" s="362"/>
      <c r="AA881" s="366"/>
      <c r="AB881" s="362"/>
      <c r="AC881" s="362" t="s">
        <v>19</v>
      </c>
      <c r="AD881" s="362" t="s">
        <v>40</v>
      </c>
      <c r="AE881" s="362"/>
      <c r="AF881" s="362"/>
      <c r="AG881" s="362"/>
      <c r="AH881" s="362"/>
      <c r="AI881" s="362"/>
      <c r="AJ881" s="362"/>
      <c r="AK881" s="362"/>
      <c r="AL881" s="362"/>
      <c r="AM881" s="362"/>
      <c r="AN881" s="361"/>
      <c r="AO881" s="445" t="s">
        <v>9</v>
      </c>
      <c r="AP881" s="445" t="s">
        <v>9</v>
      </c>
      <c r="AQ881" s="445" t="s">
        <v>9</v>
      </c>
    </row>
    <row r="882" spans="1:43" ht="14.5" hidden="1" x14ac:dyDescent="0.35">
      <c r="A882" s="362">
        <v>880</v>
      </c>
      <c r="B882" s="362" t="s">
        <v>2505</v>
      </c>
      <c r="C882" s="362" t="s">
        <v>2</v>
      </c>
      <c r="D882" s="368">
        <v>45191</v>
      </c>
      <c r="E882" s="368"/>
      <c r="F882" s="368"/>
      <c r="G882" s="368"/>
      <c r="H882" s="362" t="s">
        <v>65</v>
      </c>
      <c r="I882" s="362" t="s">
        <v>2308</v>
      </c>
      <c r="J882" s="361" t="s">
        <v>2506</v>
      </c>
      <c r="K882" s="362"/>
      <c r="L882" s="362" t="s">
        <v>186</v>
      </c>
      <c r="M882" s="362" t="s">
        <v>9</v>
      </c>
      <c r="N882" s="362" t="s">
        <v>90</v>
      </c>
      <c r="O882" s="362" t="s">
        <v>90</v>
      </c>
      <c r="P882" s="482" t="s">
        <v>90</v>
      </c>
      <c r="Q882" s="362"/>
      <c r="R882" s="362"/>
      <c r="S882" s="362"/>
      <c r="T882" s="362"/>
      <c r="U882" s="362"/>
      <c r="V882" s="362"/>
      <c r="W882" s="362"/>
      <c r="X882" s="362"/>
      <c r="Y882" s="362"/>
      <c r="Z882" s="362"/>
      <c r="AA882" s="366"/>
      <c r="AB882" s="362"/>
      <c r="AC882" s="362" t="s">
        <v>19</v>
      </c>
      <c r="AD882" s="362" t="s">
        <v>40</v>
      </c>
      <c r="AE882" s="362"/>
      <c r="AF882" s="362"/>
      <c r="AG882" s="362"/>
      <c r="AH882" s="362"/>
      <c r="AI882" s="362"/>
      <c r="AJ882" s="362"/>
      <c r="AK882" s="362"/>
      <c r="AL882" s="362"/>
      <c r="AM882" s="362"/>
      <c r="AN882" s="361"/>
      <c r="AO882" s="445" t="s">
        <v>9</v>
      </c>
      <c r="AP882" s="445" t="s">
        <v>9</v>
      </c>
      <c r="AQ882" s="445" t="s">
        <v>9</v>
      </c>
    </row>
    <row r="883" spans="1:43" ht="14.5" hidden="1" x14ac:dyDescent="0.35">
      <c r="A883" s="362">
        <v>881</v>
      </c>
      <c r="B883" s="362" t="s">
        <v>2507</v>
      </c>
      <c r="C883" s="362" t="s">
        <v>2</v>
      </c>
      <c r="D883" s="368">
        <v>45191</v>
      </c>
      <c r="E883" s="368"/>
      <c r="F883" s="368"/>
      <c r="G883" s="368"/>
      <c r="H883" s="362" t="s">
        <v>65</v>
      </c>
      <c r="I883" s="362" t="s">
        <v>2375</v>
      </c>
      <c r="J883" s="361" t="s">
        <v>2508</v>
      </c>
      <c r="K883" s="362"/>
      <c r="L883" s="362" t="s">
        <v>186</v>
      </c>
      <c r="M883" s="362" t="s">
        <v>9</v>
      </c>
      <c r="N883" s="362" t="s">
        <v>90</v>
      </c>
      <c r="O883" s="362" t="s">
        <v>90</v>
      </c>
      <c r="P883" s="482" t="s">
        <v>90</v>
      </c>
      <c r="Q883" s="362"/>
      <c r="R883" s="362"/>
      <c r="S883" s="362"/>
      <c r="T883" s="362"/>
      <c r="U883" s="362"/>
      <c r="V883" s="362"/>
      <c r="W883" s="362"/>
      <c r="X883" s="362"/>
      <c r="Y883" s="362"/>
      <c r="Z883" s="362"/>
      <c r="AA883" s="366"/>
      <c r="AB883" s="362"/>
      <c r="AC883" s="362" t="s">
        <v>19</v>
      </c>
      <c r="AD883" s="362" t="s">
        <v>40</v>
      </c>
      <c r="AE883" s="362"/>
      <c r="AF883" s="362"/>
      <c r="AG883" s="362"/>
      <c r="AH883" s="362"/>
      <c r="AI883" s="362"/>
      <c r="AJ883" s="362"/>
      <c r="AK883" s="362"/>
      <c r="AL883" s="362"/>
      <c r="AM883" s="362"/>
      <c r="AN883" s="361"/>
      <c r="AO883" s="445" t="s">
        <v>9</v>
      </c>
      <c r="AP883" s="445" t="s">
        <v>9</v>
      </c>
      <c r="AQ883" s="445" t="s">
        <v>9</v>
      </c>
    </row>
    <row r="884" spans="1:43" ht="14.5" hidden="1" x14ac:dyDescent="0.35">
      <c r="A884" s="362">
        <v>882</v>
      </c>
      <c r="B884" s="362" t="s">
        <v>2509</v>
      </c>
      <c r="C884" s="362" t="s">
        <v>2</v>
      </c>
      <c r="D884" s="368">
        <v>45191</v>
      </c>
      <c r="E884" s="368"/>
      <c r="F884" s="368"/>
      <c r="G884" s="368"/>
      <c r="H884" s="362" t="s">
        <v>65</v>
      </c>
      <c r="I884" s="362" t="s">
        <v>2308</v>
      </c>
      <c r="J884" s="361" t="s">
        <v>2510</v>
      </c>
      <c r="K884" s="362"/>
      <c r="L884" s="362" t="s">
        <v>186</v>
      </c>
      <c r="M884" s="362" t="s">
        <v>9</v>
      </c>
      <c r="N884" s="362" t="s">
        <v>90</v>
      </c>
      <c r="O884" s="362" t="s">
        <v>90</v>
      </c>
      <c r="P884" s="482" t="s">
        <v>90</v>
      </c>
      <c r="Q884" s="362"/>
      <c r="R884" s="362"/>
      <c r="S884" s="362"/>
      <c r="T884" s="362"/>
      <c r="U884" s="362"/>
      <c r="V884" s="362"/>
      <c r="W884" s="362"/>
      <c r="X884" s="362"/>
      <c r="Y884" s="362"/>
      <c r="Z884" s="362"/>
      <c r="AA884" s="366"/>
      <c r="AB884" s="362"/>
      <c r="AC884" s="362" t="s">
        <v>19</v>
      </c>
      <c r="AD884" s="362" t="s">
        <v>40</v>
      </c>
      <c r="AE884" s="362"/>
      <c r="AF884" s="362"/>
      <c r="AG884" s="362"/>
      <c r="AH884" s="362"/>
      <c r="AI884" s="362"/>
      <c r="AJ884" s="362"/>
      <c r="AK884" s="362"/>
      <c r="AL884" s="362"/>
      <c r="AM884" s="362"/>
      <c r="AN884" s="361"/>
      <c r="AO884" s="445" t="s">
        <v>9</v>
      </c>
      <c r="AP884" s="445" t="s">
        <v>9</v>
      </c>
      <c r="AQ884" s="445" t="s">
        <v>9</v>
      </c>
    </row>
    <row r="885" spans="1:43" ht="14.5" hidden="1" x14ac:dyDescent="0.35">
      <c r="A885" s="362">
        <v>883</v>
      </c>
      <c r="B885" s="362" t="s">
        <v>2511</v>
      </c>
      <c r="C885" s="362" t="s">
        <v>2</v>
      </c>
      <c r="D885" s="368">
        <v>45191</v>
      </c>
      <c r="E885" s="368"/>
      <c r="F885" s="368"/>
      <c r="G885" s="368"/>
      <c r="H885" s="362" t="s">
        <v>65</v>
      </c>
      <c r="I885" s="362" t="s">
        <v>1584</v>
      </c>
      <c r="J885" s="361" t="s">
        <v>2512</v>
      </c>
      <c r="K885" s="362"/>
      <c r="L885" s="362" t="s">
        <v>186</v>
      </c>
      <c r="M885" s="362" t="s">
        <v>9</v>
      </c>
      <c r="N885" s="362" t="s">
        <v>90</v>
      </c>
      <c r="O885" s="362" t="s">
        <v>90</v>
      </c>
      <c r="P885" s="482" t="s">
        <v>90</v>
      </c>
      <c r="Q885" s="362"/>
      <c r="R885" s="362"/>
      <c r="S885" s="362"/>
      <c r="T885" s="362"/>
      <c r="U885" s="362"/>
      <c r="V885" s="362"/>
      <c r="W885" s="362"/>
      <c r="X885" s="362"/>
      <c r="Y885" s="362"/>
      <c r="Z885" s="362"/>
      <c r="AA885" s="366"/>
      <c r="AB885" s="362"/>
      <c r="AC885" s="362" t="s">
        <v>19</v>
      </c>
      <c r="AD885" s="362" t="s">
        <v>40</v>
      </c>
      <c r="AE885" s="362"/>
      <c r="AF885" s="362"/>
      <c r="AG885" s="362"/>
      <c r="AH885" s="362"/>
      <c r="AI885" s="362"/>
      <c r="AJ885" s="362"/>
      <c r="AK885" s="362"/>
      <c r="AL885" s="362"/>
      <c r="AM885" s="362"/>
      <c r="AN885" s="361"/>
      <c r="AO885" s="445" t="s">
        <v>9</v>
      </c>
      <c r="AP885" s="445" t="s">
        <v>9</v>
      </c>
      <c r="AQ885" s="445" t="s">
        <v>9</v>
      </c>
    </row>
    <row r="886" spans="1:43" ht="14.5" hidden="1" x14ac:dyDescent="0.35">
      <c r="A886" s="362">
        <v>884</v>
      </c>
      <c r="B886" s="362" t="s">
        <v>2513</v>
      </c>
      <c r="C886" s="362" t="s">
        <v>2</v>
      </c>
      <c r="D886" s="368">
        <v>45191</v>
      </c>
      <c r="E886" s="368"/>
      <c r="F886" s="368"/>
      <c r="G886" s="368"/>
      <c r="H886" s="362" t="s">
        <v>65</v>
      </c>
      <c r="I886" s="362" t="s">
        <v>2308</v>
      </c>
      <c r="J886" s="361" t="s">
        <v>2514</v>
      </c>
      <c r="K886" s="362"/>
      <c r="L886" s="362" t="s">
        <v>186</v>
      </c>
      <c r="M886" s="362" t="s">
        <v>9</v>
      </c>
      <c r="N886" s="362" t="s">
        <v>90</v>
      </c>
      <c r="O886" s="362" t="s">
        <v>90</v>
      </c>
      <c r="P886" s="482" t="s">
        <v>90</v>
      </c>
      <c r="Q886" s="362"/>
      <c r="R886" s="362"/>
      <c r="S886" s="362"/>
      <c r="T886" s="362"/>
      <c r="U886" s="362"/>
      <c r="V886" s="362"/>
      <c r="W886" s="362"/>
      <c r="X886" s="362"/>
      <c r="Y886" s="362"/>
      <c r="Z886" s="362"/>
      <c r="AA886" s="366"/>
      <c r="AB886" s="362"/>
      <c r="AC886" s="362" t="s">
        <v>19</v>
      </c>
      <c r="AD886" s="362" t="s">
        <v>40</v>
      </c>
      <c r="AE886" s="362"/>
      <c r="AF886" s="362"/>
      <c r="AG886" s="362"/>
      <c r="AH886" s="362"/>
      <c r="AI886" s="362"/>
      <c r="AJ886" s="362"/>
      <c r="AK886" s="362"/>
      <c r="AL886" s="362"/>
      <c r="AM886" s="362"/>
      <c r="AN886" s="361"/>
      <c r="AO886" s="445" t="s">
        <v>9</v>
      </c>
      <c r="AP886" s="445" t="s">
        <v>9</v>
      </c>
      <c r="AQ886" s="445" t="s">
        <v>9</v>
      </c>
    </row>
    <row r="887" spans="1:43" ht="14.5" hidden="1" x14ac:dyDescent="0.35">
      <c r="A887" s="362">
        <v>885</v>
      </c>
      <c r="B887" s="362" t="s">
        <v>2515</v>
      </c>
      <c r="C887" s="362" t="s">
        <v>2</v>
      </c>
      <c r="D887" s="368">
        <v>45078</v>
      </c>
      <c r="E887" s="368"/>
      <c r="F887" s="368"/>
      <c r="G887" s="368"/>
      <c r="H887" s="362" t="s">
        <v>61</v>
      </c>
      <c r="I887" s="362" t="s">
        <v>1584</v>
      </c>
      <c r="J887" s="361" t="s">
        <v>2516</v>
      </c>
      <c r="K887" s="361"/>
      <c r="L887" s="362" t="s">
        <v>186</v>
      </c>
      <c r="M887" s="362" t="s">
        <v>9</v>
      </c>
      <c r="N887" s="362" t="s">
        <v>1398</v>
      </c>
      <c r="O887" s="362" t="s">
        <v>90</v>
      </c>
      <c r="P887" s="482"/>
      <c r="Q887" s="362"/>
      <c r="R887" s="362"/>
      <c r="S887" s="362"/>
      <c r="T887" s="362"/>
      <c r="U887" s="362"/>
      <c r="V887" s="362"/>
      <c r="W887" s="362"/>
      <c r="X887" s="362"/>
      <c r="Y887" s="362"/>
      <c r="Z887" s="362"/>
      <c r="AA887" s="366"/>
      <c r="AB887" s="362"/>
      <c r="AC887" s="362" t="s">
        <v>19</v>
      </c>
      <c r="AD887" s="362" t="s">
        <v>40</v>
      </c>
      <c r="AE887" s="362"/>
      <c r="AF887" s="362"/>
      <c r="AG887" s="362"/>
      <c r="AH887" s="362"/>
      <c r="AI887" s="362"/>
      <c r="AJ887" s="362"/>
      <c r="AK887" s="362"/>
      <c r="AL887" s="362"/>
      <c r="AM887" s="362"/>
      <c r="AN887" s="361"/>
      <c r="AO887" s="445" t="s">
        <v>5839</v>
      </c>
      <c r="AP887" s="445" t="s">
        <v>5839</v>
      </c>
      <c r="AQ887" s="445" t="s">
        <v>5839</v>
      </c>
    </row>
    <row r="888" spans="1:43" ht="14.5" hidden="1" x14ac:dyDescent="0.35">
      <c r="A888" s="362">
        <v>886</v>
      </c>
      <c r="B888" s="362" t="s">
        <v>2517</v>
      </c>
      <c r="C888" s="362" t="s">
        <v>2</v>
      </c>
      <c r="D888" s="368">
        <v>45191</v>
      </c>
      <c r="E888" s="368"/>
      <c r="F888" s="368"/>
      <c r="G888" s="368"/>
      <c r="H888" s="362" t="s">
        <v>65</v>
      </c>
      <c r="I888" s="362" t="s">
        <v>2336</v>
      </c>
      <c r="J888" s="361" t="s">
        <v>2518</v>
      </c>
      <c r="K888" s="362"/>
      <c r="L888" s="362" t="s">
        <v>186</v>
      </c>
      <c r="M888" s="362" t="s">
        <v>9</v>
      </c>
      <c r="N888" s="362" t="s">
        <v>90</v>
      </c>
      <c r="O888" s="362" t="s">
        <v>90</v>
      </c>
      <c r="P888" s="482" t="s">
        <v>90</v>
      </c>
      <c r="Q888" s="362"/>
      <c r="R888" s="362"/>
      <c r="S888" s="362"/>
      <c r="T888" s="362"/>
      <c r="U888" s="362"/>
      <c r="V888" s="362"/>
      <c r="W888" s="362"/>
      <c r="X888" s="362"/>
      <c r="Y888" s="362"/>
      <c r="Z888" s="362"/>
      <c r="AA888" s="366"/>
      <c r="AB888" s="362"/>
      <c r="AC888" s="362" t="s">
        <v>19</v>
      </c>
      <c r="AD888" s="362" t="s">
        <v>40</v>
      </c>
      <c r="AE888" s="362"/>
      <c r="AF888" s="362"/>
      <c r="AG888" s="362"/>
      <c r="AH888" s="362"/>
      <c r="AI888" s="362"/>
      <c r="AJ888" s="362"/>
      <c r="AK888" s="362"/>
      <c r="AL888" s="362"/>
      <c r="AM888" s="362"/>
      <c r="AN888" s="361"/>
      <c r="AO888" s="445" t="s">
        <v>9</v>
      </c>
      <c r="AP888" s="445" t="s">
        <v>9</v>
      </c>
      <c r="AQ888" s="445" t="s">
        <v>9</v>
      </c>
    </row>
    <row r="889" spans="1:43" ht="43.5" hidden="1" x14ac:dyDescent="0.35">
      <c r="A889" s="362">
        <v>887</v>
      </c>
      <c r="B889" s="362" t="s">
        <v>2519</v>
      </c>
      <c r="C889" s="362" t="s">
        <v>2</v>
      </c>
      <c r="D889" s="368">
        <v>45191</v>
      </c>
      <c r="E889" s="368"/>
      <c r="F889" s="368"/>
      <c r="G889" s="368"/>
      <c r="H889" s="362" t="s">
        <v>65</v>
      </c>
      <c r="I889" s="362" t="s">
        <v>2375</v>
      </c>
      <c r="J889" s="361" t="s">
        <v>2520</v>
      </c>
      <c r="K889" s="362"/>
      <c r="L889" s="362" t="s">
        <v>186</v>
      </c>
      <c r="M889" s="362" t="s">
        <v>9</v>
      </c>
      <c r="N889" s="362" t="s">
        <v>90</v>
      </c>
      <c r="O889" s="362" t="s">
        <v>90</v>
      </c>
      <c r="P889" s="482" t="s">
        <v>90</v>
      </c>
      <c r="Q889" s="362"/>
      <c r="R889" s="362"/>
      <c r="S889" s="362"/>
      <c r="T889" s="362"/>
      <c r="U889" s="362"/>
      <c r="V889" s="362"/>
      <c r="W889" s="362"/>
      <c r="X889" s="362"/>
      <c r="Y889" s="362"/>
      <c r="Z889" s="362"/>
      <c r="AA889" s="366"/>
      <c r="AB889" s="362"/>
      <c r="AC889" s="362" t="s">
        <v>19</v>
      </c>
      <c r="AD889" s="362" t="s">
        <v>40</v>
      </c>
      <c r="AE889" s="362"/>
      <c r="AF889" s="362"/>
      <c r="AG889" s="362"/>
      <c r="AH889" s="362"/>
      <c r="AI889" s="362"/>
      <c r="AJ889" s="362"/>
      <c r="AK889" s="362"/>
      <c r="AL889" s="362"/>
      <c r="AM889" s="362"/>
      <c r="AN889" s="361"/>
      <c r="AO889" s="445" t="s">
        <v>9</v>
      </c>
      <c r="AP889" s="445" t="s">
        <v>9</v>
      </c>
      <c r="AQ889" s="445" t="s">
        <v>9</v>
      </c>
    </row>
    <row r="890" spans="1:43" ht="29" hidden="1" x14ac:dyDescent="0.35">
      <c r="A890" s="362">
        <v>888</v>
      </c>
      <c r="B890" s="362" t="s">
        <v>2521</v>
      </c>
      <c r="C890" s="362" t="s">
        <v>2</v>
      </c>
      <c r="D890" s="368">
        <v>45191</v>
      </c>
      <c r="E890" s="368"/>
      <c r="F890" s="368"/>
      <c r="G890" s="368"/>
      <c r="H890" s="362" t="s">
        <v>65</v>
      </c>
      <c r="I890" s="362" t="s">
        <v>2336</v>
      </c>
      <c r="J890" s="361" t="s">
        <v>2522</v>
      </c>
      <c r="K890" s="362"/>
      <c r="L890" s="362" t="s">
        <v>186</v>
      </c>
      <c r="M890" s="362" t="s">
        <v>9</v>
      </c>
      <c r="N890" s="362" t="s">
        <v>90</v>
      </c>
      <c r="O890" s="362" t="s">
        <v>90</v>
      </c>
      <c r="P890" s="482" t="s">
        <v>90</v>
      </c>
      <c r="Q890" s="362"/>
      <c r="R890" s="362"/>
      <c r="S890" s="362"/>
      <c r="T890" s="362"/>
      <c r="U890" s="362"/>
      <c r="V890" s="362"/>
      <c r="W890" s="362"/>
      <c r="X890" s="362"/>
      <c r="Y890" s="362"/>
      <c r="Z890" s="362"/>
      <c r="AA890" s="366"/>
      <c r="AB890" s="362"/>
      <c r="AC890" s="362" t="s">
        <v>19</v>
      </c>
      <c r="AD890" s="362" t="s">
        <v>40</v>
      </c>
      <c r="AE890" s="362"/>
      <c r="AF890" s="362"/>
      <c r="AG890" s="362"/>
      <c r="AH890" s="362"/>
      <c r="AI890" s="362"/>
      <c r="AJ890" s="362"/>
      <c r="AK890" s="362"/>
      <c r="AL890" s="362"/>
      <c r="AM890" s="362"/>
      <c r="AN890" s="361"/>
      <c r="AO890" s="445" t="s">
        <v>9</v>
      </c>
      <c r="AP890" s="445" t="s">
        <v>9</v>
      </c>
      <c r="AQ890" s="445" t="s">
        <v>9</v>
      </c>
    </row>
    <row r="891" spans="1:43" ht="43.5" hidden="1" x14ac:dyDescent="0.35">
      <c r="A891" s="362">
        <v>889</v>
      </c>
      <c r="B891" s="362" t="s">
        <v>2523</v>
      </c>
      <c r="C891" s="362" t="s">
        <v>2</v>
      </c>
      <c r="D891" s="368">
        <v>45191</v>
      </c>
      <c r="E891" s="368"/>
      <c r="F891" s="368"/>
      <c r="G891" s="368"/>
      <c r="H891" s="362" t="s">
        <v>65</v>
      </c>
      <c r="I891" s="362" t="s">
        <v>2375</v>
      </c>
      <c r="J891" s="361" t="s">
        <v>2524</v>
      </c>
      <c r="K891" s="362"/>
      <c r="L891" s="362" t="s">
        <v>186</v>
      </c>
      <c r="M891" s="362" t="s">
        <v>9</v>
      </c>
      <c r="N891" s="362" t="s">
        <v>90</v>
      </c>
      <c r="O891" s="362" t="s">
        <v>90</v>
      </c>
      <c r="P891" s="482" t="s">
        <v>90</v>
      </c>
      <c r="Q891" s="362"/>
      <c r="R891" s="362"/>
      <c r="S891" s="362"/>
      <c r="T891" s="362"/>
      <c r="U891" s="362"/>
      <c r="V891" s="362"/>
      <c r="W891" s="362"/>
      <c r="X891" s="362"/>
      <c r="Y891" s="362"/>
      <c r="Z891" s="362"/>
      <c r="AA891" s="366"/>
      <c r="AB891" s="362"/>
      <c r="AC891" s="362" t="s">
        <v>19</v>
      </c>
      <c r="AD891" s="362" t="s">
        <v>40</v>
      </c>
      <c r="AE891" s="362"/>
      <c r="AF891" s="362"/>
      <c r="AG891" s="362"/>
      <c r="AH891" s="362"/>
      <c r="AI891" s="362"/>
      <c r="AJ891" s="362"/>
      <c r="AK891" s="362"/>
      <c r="AL891" s="362"/>
      <c r="AM891" s="362"/>
      <c r="AN891" s="361"/>
      <c r="AO891" s="445" t="s">
        <v>9</v>
      </c>
      <c r="AP891" s="445" t="s">
        <v>9</v>
      </c>
      <c r="AQ891" s="445" t="s">
        <v>9</v>
      </c>
    </row>
    <row r="892" spans="1:43" ht="29" hidden="1" x14ac:dyDescent="0.35">
      <c r="A892" s="362">
        <v>890</v>
      </c>
      <c r="B892" s="362" t="s">
        <v>2525</v>
      </c>
      <c r="C892" s="362" t="s">
        <v>2</v>
      </c>
      <c r="D892" s="368">
        <v>45191</v>
      </c>
      <c r="E892" s="368"/>
      <c r="F892" s="368"/>
      <c r="G892" s="368"/>
      <c r="H892" s="362" t="s">
        <v>65</v>
      </c>
      <c r="I892" s="362" t="s">
        <v>2308</v>
      </c>
      <c r="J892" s="361" t="s">
        <v>2526</v>
      </c>
      <c r="K892" s="362"/>
      <c r="L892" s="362" t="s">
        <v>186</v>
      </c>
      <c r="M892" s="362" t="s">
        <v>9</v>
      </c>
      <c r="N892" s="362" t="s">
        <v>90</v>
      </c>
      <c r="O892" s="362" t="s">
        <v>90</v>
      </c>
      <c r="P892" s="482" t="s">
        <v>90</v>
      </c>
      <c r="Q892" s="362"/>
      <c r="R892" s="362"/>
      <c r="S892" s="362"/>
      <c r="T892" s="362"/>
      <c r="U892" s="362"/>
      <c r="V892" s="362"/>
      <c r="W892" s="362"/>
      <c r="X892" s="362"/>
      <c r="Y892" s="362"/>
      <c r="Z892" s="362"/>
      <c r="AA892" s="366"/>
      <c r="AB892" s="362"/>
      <c r="AC892" s="362" t="s">
        <v>19</v>
      </c>
      <c r="AD892" s="362" t="s">
        <v>40</v>
      </c>
      <c r="AE892" s="362"/>
      <c r="AF892" s="362"/>
      <c r="AG892" s="362"/>
      <c r="AH892" s="362"/>
      <c r="AI892" s="362"/>
      <c r="AJ892" s="362"/>
      <c r="AK892" s="362"/>
      <c r="AL892" s="362"/>
      <c r="AM892" s="362"/>
      <c r="AN892" s="361"/>
      <c r="AO892" s="445" t="s">
        <v>9</v>
      </c>
      <c r="AP892" s="445" t="s">
        <v>9</v>
      </c>
      <c r="AQ892" s="445" t="s">
        <v>9</v>
      </c>
    </row>
    <row r="893" spans="1:43" ht="43.5" hidden="1" x14ac:dyDescent="0.35">
      <c r="A893" s="362">
        <v>891</v>
      </c>
      <c r="B893" s="362" t="s">
        <v>2527</v>
      </c>
      <c r="C893" s="362" t="s">
        <v>2</v>
      </c>
      <c r="D893" s="368">
        <v>45191</v>
      </c>
      <c r="E893" s="368"/>
      <c r="F893" s="368"/>
      <c r="G893" s="368"/>
      <c r="H893" s="362" t="s">
        <v>65</v>
      </c>
      <c r="I893" s="362" t="s">
        <v>2375</v>
      </c>
      <c r="J893" s="361" t="s">
        <v>2528</v>
      </c>
      <c r="K893" s="362"/>
      <c r="L893" s="362" t="s">
        <v>186</v>
      </c>
      <c r="M893" s="362" t="s">
        <v>9</v>
      </c>
      <c r="N893" s="362" t="s">
        <v>90</v>
      </c>
      <c r="O893" s="362" t="s">
        <v>90</v>
      </c>
      <c r="P893" s="482" t="s">
        <v>90</v>
      </c>
      <c r="Q893" s="362"/>
      <c r="R893" s="362"/>
      <c r="S893" s="362"/>
      <c r="T893" s="362"/>
      <c r="U893" s="362"/>
      <c r="V893" s="362"/>
      <c r="W893" s="362"/>
      <c r="X893" s="362"/>
      <c r="Y893" s="362"/>
      <c r="Z893" s="362"/>
      <c r="AA893" s="366"/>
      <c r="AB893" s="362"/>
      <c r="AC893" s="362" t="s">
        <v>19</v>
      </c>
      <c r="AD893" s="362" t="s">
        <v>40</v>
      </c>
      <c r="AE893" s="362"/>
      <c r="AF893" s="362"/>
      <c r="AG893" s="362"/>
      <c r="AH893" s="362"/>
      <c r="AI893" s="362"/>
      <c r="AJ893" s="362"/>
      <c r="AK893" s="362"/>
      <c r="AL893" s="362"/>
      <c r="AM893" s="362"/>
      <c r="AN893" s="361"/>
      <c r="AO893" s="445" t="s">
        <v>9</v>
      </c>
      <c r="AP893" s="445" t="s">
        <v>9</v>
      </c>
      <c r="AQ893" s="445" t="s">
        <v>9</v>
      </c>
    </row>
    <row r="894" spans="1:43" ht="29" hidden="1" x14ac:dyDescent="0.35">
      <c r="A894" s="362">
        <v>892</v>
      </c>
      <c r="B894" s="362" t="s">
        <v>2529</v>
      </c>
      <c r="C894" s="362" t="s">
        <v>2</v>
      </c>
      <c r="D894" s="368">
        <v>45191</v>
      </c>
      <c r="E894" s="368"/>
      <c r="F894" s="368"/>
      <c r="G894" s="368"/>
      <c r="H894" s="362" t="s">
        <v>65</v>
      </c>
      <c r="I894" s="362" t="s">
        <v>2308</v>
      </c>
      <c r="J894" s="361" t="s">
        <v>2530</v>
      </c>
      <c r="K894" s="362"/>
      <c r="L894" s="362" t="s">
        <v>186</v>
      </c>
      <c r="M894" s="362" t="s">
        <v>9</v>
      </c>
      <c r="N894" s="362" t="s">
        <v>90</v>
      </c>
      <c r="O894" s="362" t="s">
        <v>90</v>
      </c>
      <c r="P894" s="482" t="s">
        <v>90</v>
      </c>
      <c r="Q894" s="362"/>
      <c r="R894" s="362"/>
      <c r="S894" s="362"/>
      <c r="T894" s="362"/>
      <c r="U894" s="362"/>
      <c r="V894" s="362"/>
      <c r="W894" s="362"/>
      <c r="X894" s="362"/>
      <c r="Y894" s="362"/>
      <c r="Z894" s="362"/>
      <c r="AA894" s="366"/>
      <c r="AB894" s="362"/>
      <c r="AC894" s="362" t="s">
        <v>19</v>
      </c>
      <c r="AD894" s="362" t="s">
        <v>40</v>
      </c>
      <c r="AE894" s="362"/>
      <c r="AF894" s="362"/>
      <c r="AG894" s="362"/>
      <c r="AH894" s="362"/>
      <c r="AI894" s="362"/>
      <c r="AJ894" s="362"/>
      <c r="AK894" s="362"/>
      <c r="AL894" s="362"/>
      <c r="AM894" s="362"/>
      <c r="AN894" s="361"/>
      <c r="AO894" s="445" t="s">
        <v>9</v>
      </c>
      <c r="AP894" s="445" t="s">
        <v>9</v>
      </c>
      <c r="AQ894" s="445" t="s">
        <v>9</v>
      </c>
    </row>
    <row r="895" spans="1:43" ht="29" hidden="1" x14ac:dyDescent="0.35">
      <c r="A895" s="362">
        <v>893</v>
      </c>
      <c r="B895" s="362" t="s">
        <v>2531</v>
      </c>
      <c r="C895" s="362" t="s">
        <v>2</v>
      </c>
      <c r="D895" s="368">
        <v>45191</v>
      </c>
      <c r="E895" s="368"/>
      <c r="F895" s="368"/>
      <c r="G895" s="368"/>
      <c r="H895" s="362" t="s">
        <v>65</v>
      </c>
      <c r="I895" s="362" t="s">
        <v>2308</v>
      </c>
      <c r="J895" s="361" t="s">
        <v>2532</v>
      </c>
      <c r="K895" s="362"/>
      <c r="L895" s="362" t="s">
        <v>186</v>
      </c>
      <c r="M895" s="362" t="s">
        <v>9</v>
      </c>
      <c r="N895" s="362" t="s">
        <v>90</v>
      </c>
      <c r="O895" s="362" t="s">
        <v>90</v>
      </c>
      <c r="P895" s="482" t="s">
        <v>90</v>
      </c>
      <c r="Q895" s="362"/>
      <c r="R895" s="362"/>
      <c r="S895" s="362"/>
      <c r="T895" s="362"/>
      <c r="U895" s="362"/>
      <c r="V895" s="362"/>
      <c r="W895" s="362"/>
      <c r="X895" s="362"/>
      <c r="Y895" s="362"/>
      <c r="Z895" s="362"/>
      <c r="AA895" s="366"/>
      <c r="AB895" s="362"/>
      <c r="AC895" s="362" t="s">
        <v>19</v>
      </c>
      <c r="AD895" s="362" t="s">
        <v>40</v>
      </c>
      <c r="AE895" s="362"/>
      <c r="AF895" s="362"/>
      <c r="AG895" s="362"/>
      <c r="AH895" s="362"/>
      <c r="AI895" s="362"/>
      <c r="AJ895" s="362"/>
      <c r="AK895" s="362"/>
      <c r="AL895" s="362"/>
      <c r="AM895" s="362"/>
      <c r="AN895" s="361"/>
      <c r="AO895" s="445" t="s">
        <v>9</v>
      </c>
      <c r="AP895" s="445" t="s">
        <v>9</v>
      </c>
      <c r="AQ895" s="445" t="s">
        <v>9</v>
      </c>
    </row>
    <row r="896" spans="1:43" ht="14.5" hidden="1" x14ac:dyDescent="0.35">
      <c r="A896" s="362">
        <v>894</v>
      </c>
      <c r="B896" s="362" t="s">
        <v>2533</v>
      </c>
      <c r="C896" s="362" t="s">
        <v>2</v>
      </c>
      <c r="D896" s="368">
        <v>45191</v>
      </c>
      <c r="E896" s="368"/>
      <c r="F896" s="368"/>
      <c r="G896" s="368"/>
      <c r="H896" s="362" t="s">
        <v>65</v>
      </c>
      <c r="I896" s="362" t="s">
        <v>2308</v>
      </c>
      <c r="J896" s="361" t="s">
        <v>2534</v>
      </c>
      <c r="K896" s="362"/>
      <c r="L896" s="362" t="s">
        <v>186</v>
      </c>
      <c r="M896" s="362" t="s">
        <v>9</v>
      </c>
      <c r="N896" s="362" t="s">
        <v>90</v>
      </c>
      <c r="O896" s="362" t="s">
        <v>90</v>
      </c>
      <c r="P896" s="482" t="s">
        <v>90</v>
      </c>
      <c r="Q896" s="362"/>
      <c r="R896" s="362"/>
      <c r="S896" s="362"/>
      <c r="T896" s="362"/>
      <c r="U896" s="362"/>
      <c r="V896" s="362"/>
      <c r="W896" s="362"/>
      <c r="X896" s="362"/>
      <c r="Y896" s="362"/>
      <c r="Z896" s="362"/>
      <c r="AA896" s="366"/>
      <c r="AB896" s="362"/>
      <c r="AC896" s="362" t="s">
        <v>19</v>
      </c>
      <c r="AD896" s="362" t="s">
        <v>40</v>
      </c>
      <c r="AE896" s="362"/>
      <c r="AF896" s="362"/>
      <c r="AG896" s="362"/>
      <c r="AH896" s="362"/>
      <c r="AI896" s="362"/>
      <c r="AJ896" s="362"/>
      <c r="AK896" s="362"/>
      <c r="AL896" s="362"/>
      <c r="AM896" s="362"/>
      <c r="AN896" s="361"/>
      <c r="AO896" s="445" t="s">
        <v>9</v>
      </c>
      <c r="AP896" s="445" t="s">
        <v>9</v>
      </c>
      <c r="AQ896" s="445" t="s">
        <v>9</v>
      </c>
    </row>
    <row r="897" spans="1:43" ht="29" hidden="1" x14ac:dyDescent="0.35">
      <c r="A897" s="362">
        <v>895</v>
      </c>
      <c r="B897" s="362" t="s">
        <v>2535</v>
      </c>
      <c r="C897" s="362" t="s">
        <v>2</v>
      </c>
      <c r="D897" s="368">
        <v>45191</v>
      </c>
      <c r="E897" s="368"/>
      <c r="F897" s="368"/>
      <c r="G897" s="368"/>
      <c r="H897" s="362" t="s">
        <v>65</v>
      </c>
      <c r="I897" s="362" t="s">
        <v>2308</v>
      </c>
      <c r="J897" s="361" t="s">
        <v>2536</v>
      </c>
      <c r="K897" s="362"/>
      <c r="L897" s="362" t="s">
        <v>186</v>
      </c>
      <c r="M897" s="362" t="s">
        <v>9</v>
      </c>
      <c r="N897" s="362" t="s">
        <v>90</v>
      </c>
      <c r="O897" s="362" t="s">
        <v>90</v>
      </c>
      <c r="P897" s="482" t="s">
        <v>90</v>
      </c>
      <c r="Q897" s="362"/>
      <c r="R897" s="362"/>
      <c r="S897" s="362"/>
      <c r="T897" s="362"/>
      <c r="U897" s="362"/>
      <c r="V897" s="362"/>
      <c r="W897" s="362"/>
      <c r="X897" s="362"/>
      <c r="Y897" s="362"/>
      <c r="Z897" s="362"/>
      <c r="AA897" s="366"/>
      <c r="AB897" s="362"/>
      <c r="AC897" s="362" t="s">
        <v>19</v>
      </c>
      <c r="AD897" s="362" t="s">
        <v>40</v>
      </c>
      <c r="AE897" s="362"/>
      <c r="AF897" s="362"/>
      <c r="AG897" s="362"/>
      <c r="AH897" s="362"/>
      <c r="AI897" s="362"/>
      <c r="AJ897" s="362"/>
      <c r="AK897" s="362"/>
      <c r="AL897" s="362"/>
      <c r="AM897" s="362"/>
      <c r="AN897" s="361"/>
      <c r="AO897" s="445" t="s">
        <v>9</v>
      </c>
      <c r="AP897" s="445" t="s">
        <v>9</v>
      </c>
      <c r="AQ897" s="445" t="s">
        <v>9</v>
      </c>
    </row>
    <row r="898" spans="1:43" ht="14.5" hidden="1" x14ac:dyDescent="0.35">
      <c r="A898" s="362">
        <v>896</v>
      </c>
      <c r="B898" s="362" t="s">
        <v>2537</v>
      </c>
      <c r="C898" s="362" t="s">
        <v>2</v>
      </c>
      <c r="D898" s="368">
        <v>45078</v>
      </c>
      <c r="E898" s="368"/>
      <c r="F898" s="368"/>
      <c r="G898" s="368"/>
      <c r="H898" s="362" t="s">
        <v>61</v>
      </c>
      <c r="I898" s="362" t="s">
        <v>1584</v>
      </c>
      <c r="J898" s="361" t="s">
        <v>2538</v>
      </c>
      <c r="K898" s="361"/>
      <c r="L898" s="362" t="s">
        <v>186</v>
      </c>
      <c r="M898" s="362" t="s">
        <v>9</v>
      </c>
      <c r="N898" s="362" t="s">
        <v>1398</v>
      </c>
      <c r="O898" s="362" t="s">
        <v>90</v>
      </c>
      <c r="P898" s="482"/>
      <c r="Q898" s="362"/>
      <c r="R898" s="362"/>
      <c r="S898" s="362"/>
      <c r="T898" s="362"/>
      <c r="U898" s="362"/>
      <c r="V898" s="362"/>
      <c r="W898" s="362"/>
      <c r="X898" s="362"/>
      <c r="Y898" s="362"/>
      <c r="Z898" s="362"/>
      <c r="AA898" s="366"/>
      <c r="AB898" s="362"/>
      <c r="AC898" s="362" t="s">
        <v>19</v>
      </c>
      <c r="AD898" s="362" t="s">
        <v>40</v>
      </c>
      <c r="AE898" s="362"/>
      <c r="AF898" s="362"/>
      <c r="AG898" s="362"/>
      <c r="AH898" s="362"/>
      <c r="AI898" s="362"/>
      <c r="AJ898" s="362"/>
      <c r="AK898" s="362"/>
      <c r="AL898" s="362"/>
      <c r="AM898" s="362"/>
      <c r="AN898" s="361"/>
      <c r="AO898" s="445" t="s">
        <v>5839</v>
      </c>
      <c r="AP898" s="445" t="s">
        <v>5839</v>
      </c>
      <c r="AQ898" s="445" t="s">
        <v>5839</v>
      </c>
    </row>
    <row r="899" spans="1:43" ht="29" hidden="1" x14ac:dyDescent="0.35">
      <c r="A899" s="362">
        <v>897</v>
      </c>
      <c r="B899" s="362" t="s">
        <v>2539</v>
      </c>
      <c r="C899" s="362" t="s">
        <v>2</v>
      </c>
      <c r="D899" s="368">
        <v>45191</v>
      </c>
      <c r="E899" s="368"/>
      <c r="F899" s="368"/>
      <c r="G899" s="368"/>
      <c r="H899" s="362" t="s">
        <v>65</v>
      </c>
      <c r="I899" s="362" t="s">
        <v>1584</v>
      </c>
      <c r="J899" s="361" t="s">
        <v>2540</v>
      </c>
      <c r="K899" s="362"/>
      <c r="L899" s="362" t="s">
        <v>186</v>
      </c>
      <c r="M899" s="362" t="s">
        <v>9</v>
      </c>
      <c r="N899" s="362" t="s">
        <v>90</v>
      </c>
      <c r="O899" s="362" t="s">
        <v>90</v>
      </c>
      <c r="P899" s="482" t="s">
        <v>90</v>
      </c>
      <c r="Q899" s="362"/>
      <c r="R899" s="362"/>
      <c r="S899" s="362"/>
      <c r="T899" s="362"/>
      <c r="U899" s="362"/>
      <c r="V899" s="362"/>
      <c r="W899" s="362"/>
      <c r="X899" s="362"/>
      <c r="Y899" s="362"/>
      <c r="Z899" s="362"/>
      <c r="AA899" s="366"/>
      <c r="AB899" s="362"/>
      <c r="AC899" s="362" t="s">
        <v>19</v>
      </c>
      <c r="AD899" s="362" t="s">
        <v>40</v>
      </c>
      <c r="AE899" s="362"/>
      <c r="AF899" s="362"/>
      <c r="AG899" s="362"/>
      <c r="AH899" s="362"/>
      <c r="AI899" s="362"/>
      <c r="AJ899" s="362"/>
      <c r="AK899" s="362"/>
      <c r="AL899" s="362"/>
      <c r="AM899" s="362"/>
      <c r="AN899" s="361"/>
      <c r="AO899" s="445" t="s">
        <v>9</v>
      </c>
      <c r="AP899" s="445" t="s">
        <v>9</v>
      </c>
      <c r="AQ899" s="445" t="s">
        <v>9</v>
      </c>
    </row>
    <row r="900" spans="1:43" ht="29" hidden="1" x14ac:dyDescent="0.35">
      <c r="A900" s="362">
        <v>898</v>
      </c>
      <c r="B900" s="362" t="s">
        <v>2541</v>
      </c>
      <c r="C900" s="362" t="s">
        <v>2</v>
      </c>
      <c r="D900" s="368">
        <v>45191</v>
      </c>
      <c r="E900" s="368"/>
      <c r="F900" s="368"/>
      <c r="G900" s="368"/>
      <c r="H900" s="362" t="s">
        <v>65</v>
      </c>
      <c r="I900" s="362" t="s">
        <v>2336</v>
      </c>
      <c r="J900" s="361" t="s">
        <v>2542</v>
      </c>
      <c r="K900" s="362"/>
      <c r="L900" s="362" t="s">
        <v>186</v>
      </c>
      <c r="M900" s="362" t="s">
        <v>9</v>
      </c>
      <c r="N900" s="362" t="s">
        <v>90</v>
      </c>
      <c r="O900" s="362" t="s">
        <v>90</v>
      </c>
      <c r="P900" s="482" t="s">
        <v>90</v>
      </c>
      <c r="Q900" s="362"/>
      <c r="R900" s="362"/>
      <c r="S900" s="362"/>
      <c r="T900" s="362"/>
      <c r="U900" s="362"/>
      <c r="V900" s="362"/>
      <c r="W900" s="362"/>
      <c r="X900" s="362"/>
      <c r="Y900" s="362"/>
      <c r="Z900" s="362"/>
      <c r="AA900" s="366"/>
      <c r="AB900" s="362"/>
      <c r="AC900" s="362" t="s">
        <v>19</v>
      </c>
      <c r="AD900" s="362" t="s">
        <v>40</v>
      </c>
      <c r="AE900" s="362"/>
      <c r="AF900" s="362"/>
      <c r="AG900" s="362"/>
      <c r="AH900" s="362"/>
      <c r="AI900" s="362"/>
      <c r="AJ900" s="362"/>
      <c r="AK900" s="362"/>
      <c r="AL900" s="362"/>
      <c r="AM900" s="362"/>
      <c r="AN900" s="361"/>
      <c r="AO900" s="445" t="s">
        <v>9</v>
      </c>
      <c r="AP900" s="445" t="s">
        <v>9</v>
      </c>
      <c r="AQ900" s="445" t="s">
        <v>9</v>
      </c>
    </row>
    <row r="901" spans="1:43" ht="29" hidden="1" x14ac:dyDescent="0.35">
      <c r="A901" s="362">
        <v>899</v>
      </c>
      <c r="B901" s="362" t="s">
        <v>2543</v>
      </c>
      <c r="C901" s="362" t="s">
        <v>2</v>
      </c>
      <c r="D901" s="368">
        <v>45191</v>
      </c>
      <c r="E901" s="368"/>
      <c r="F901" s="368"/>
      <c r="G901" s="368"/>
      <c r="H901" s="362" t="s">
        <v>65</v>
      </c>
      <c r="I901" s="362" t="s">
        <v>2308</v>
      </c>
      <c r="J901" s="361" t="s">
        <v>2544</v>
      </c>
      <c r="K901" s="362"/>
      <c r="L901" s="362" t="s">
        <v>186</v>
      </c>
      <c r="M901" s="362" t="s">
        <v>9</v>
      </c>
      <c r="N901" s="362" t="s">
        <v>90</v>
      </c>
      <c r="O901" s="362" t="s">
        <v>90</v>
      </c>
      <c r="P901" s="482" t="s">
        <v>90</v>
      </c>
      <c r="Q901" s="362"/>
      <c r="R901" s="362"/>
      <c r="S901" s="362"/>
      <c r="T901" s="362"/>
      <c r="U901" s="362"/>
      <c r="V901" s="362"/>
      <c r="W901" s="362"/>
      <c r="X901" s="362"/>
      <c r="Y901" s="362"/>
      <c r="Z901" s="362"/>
      <c r="AA901" s="366"/>
      <c r="AB901" s="362"/>
      <c r="AC901" s="362" t="s">
        <v>19</v>
      </c>
      <c r="AD901" s="362" t="s">
        <v>40</v>
      </c>
      <c r="AE901" s="362"/>
      <c r="AF901" s="362"/>
      <c r="AG901" s="362"/>
      <c r="AH901" s="362"/>
      <c r="AI901" s="362"/>
      <c r="AJ901" s="362"/>
      <c r="AK901" s="362"/>
      <c r="AL901" s="362"/>
      <c r="AM901" s="362"/>
      <c r="AN901" s="361"/>
      <c r="AO901" s="445" t="s">
        <v>9</v>
      </c>
      <c r="AP901" s="445" t="s">
        <v>9</v>
      </c>
      <c r="AQ901" s="445" t="s">
        <v>9</v>
      </c>
    </row>
    <row r="902" spans="1:43" ht="14.5" hidden="1" x14ac:dyDescent="0.35">
      <c r="A902" s="362">
        <v>900</v>
      </c>
      <c r="B902" s="362" t="s">
        <v>2545</v>
      </c>
      <c r="C902" s="362" t="s">
        <v>2</v>
      </c>
      <c r="D902" s="368">
        <v>45191</v>
      </c>
      <c r="E902" s="368"/>
      <c r="F902" s="368"/>
      <c r="G902" s="368"/>
      <c r="H902" s="362" t="s">
        <v>65</v>
      </c>
      <c r="I902" s="362" t="s">
        <v>2308</v>
      </c>
      <c r="J902" s="361" t="s">
        <v>2546</v>
      </c>
      <c r="K902" s="362"/>
      <c r="L902" s="362" t="s">
        <v>186</v>
      </c>
      <c r="M902" s="362" t="s">
        <v>9</v>
      </c>
      <c r="N902" s="362" t="s">
        <v>90</v>
      </c>
      <c r="O902" s="362" t="s">
        <v>90</v>
      </c>
      <c r="P902" s="482" t="s">
        <v>90</v>
      </c>
      <c r="Q902" s="362"/>
      <c r="R902" s="362"/>
      <c r="S902" s="362"/>
      <c r="T902" s="362"/>
      <c r="U902" s="362"/>
      <c r="V902" s="362"/>
      <c r="W902" s="362"/>
      <c r="X902" s="362"/>
      <c r="Y902" s="362"/>
      <c r="Z902" s="362"/>
      <c r="AA902" s="366"/>
      <c r="AB902" s="362"/>
      <c r="AC902" s="362" t="s">
        <v>19</v>
      </c>
      <c r="AD902" s="362" t="s">
        <v>40</v>
      </c>
      <c r="AE902" s="362"/>
      <c r="AF902" s="362"/>
      <c r="AG902" s="362"/>
      <c r="AH902" s="362"/>
      <c r="AI902" s="362"/>
      <c r="AJ902" s="362"/>
      <c r="AK902" s="362"/>
      <c r="AL902" s="362"/>
      <c r="AM902" s="362"/>
      <c r="AN902" s="361"/>
      <c r="AO902" s="445" t="s">
        <v>9</v>
      </c>
      <c r="AP902" s="445" t="s">
        <v>9</v>
      </c>
      <c r="AQ902" s="445" t="s">
        <v>9</v>
      </c>
    </row>
    <row r="903" spans="1:43" ht="14.5" hidden="1" x14ac:dyDescent="0.35">
      <c r="A903" s="362">
        <v>901</v>
      </c>
      <c r="B903" s="362" t="s">
        <v>2547</v>
      </c>
      <c r="C903" s="362" t="s">
        <v>2</v>
      </c>
      <c r="D903" s="368">
        <v>45191</v>
      </c>
      <c r="E903" s="368"/>
      <c r="F903" s="368"/>
      <c r="G903" s="368"/>
      <c r="H903" s="362" t="s">
        <v>65</v>
      </c>
      <c r="I903" s="362" t="s">
        <v>1584</v>
      </c>
      <c r="J903" s="361" t="s">
        <v>2548</v>
      </c>
      <c r="K903" s="362"/>
      <c r="L903" s="362" t="s">
        <v>186</v>
      </c>
      <c r="M903" s="362" t="s">
        <v>9</v>
      </c>
      <c r="N903" s="362" t="s">
        <v>90</v>
      </c>
      <c r="O903" s="362" t="s">
        <v>90</v>
      </c>
      <c r="P903" s="482" t="s">
        <v>90</v>
      </c>
      <c r="Q903" s="362"/>
      <c r="R903" s="362"/>
      <c r="S903" s="362"/>
      <c r="T903" s="362"/>
      <c r="U903" s="362"/>
      <c r="V903" s="362"/>
      <c r="W903" s="362"/>
      <c r="X903" s="362"/>
      <c r="Y903" s="362"/>
      <c r="Z903" s="362"/>
      <c r="AA903" s="366"/>
      <c r="AB903" s="362"/>
      <c r="AC903" s="362" t="s">
        <v>19</v>
      </c>
      <c r="AD903" s="362" t="s">
        <v>40</v>
      </c>
      <c r="AE903" s="362"/>
      <c r="AF903" s="362"/>
      <c r="AG903" s="362"/>
      <c r="AH903" s="362"/>
      <c r="AI903" s="362"/>
      <c r="AJ903" s="362"/>
      <c r="AK903" s="362"/>
      <c r="AL903" s="362"/>
      <c r="AM903" s="362"/>
      <c r="AN903" s="361"/>
      <c r="AO903" s="445" t="s">
        <v>9</v>
      </c>
      <c r="AP903" s="445" t="s">
        <v>9</v>
      </c>
      <c r="AQ903" s="445" t="s">
        <v>9</v>
      </c>
    </row>
    <row r="904" spans="1:43" ht="14.5" hidden="1" x14ac:dyDescent="0.35">
      <c r="A904" s="362">
        <v>902</v>
      </c>
      <c r="B904" s="362" t="s">
        <v>2549</v>
      </c>
      <c r="C904" s="362" t="s">
        <v>2</v>
      </c>
      <c r="D904" s="368">
        <v>45191</v>
      </c>
      <c r="E904" s="368"/>
      <c r="F904" s="368"/>
      <c r="G904" s="368"/>
      <c r="H904" s="362" t="s">
        <v>65</v>
      </c>
      <c r="I904" s="362" t="s">
        <v>1584</v>
      </c>
      <c r="J904" s="361" t="s">
        <v>2550</v>
      </c>
      <c r="K904" s="362"/>
      <c r="L904" s="362" t="s">
        <v>186</v>
      </c>
      <c r="M904" s="362" t="s">
        <v>9</v>
      </c>
      <c r="N904" s="362" t="s">
        <v>90</v>
      </c>
      <c r="O904" s="362" t="s">
        <v>90</v>
      </c>
      <c r="P904" s="482" t="s">
        <v>90</v>
      </c>
      <c r="Q904" s="362"/>
      <c r="R904" s="362"/>
      <c r="S904" s="362"/>
      <c r="T904" s="362"/>
      <c r="U904" s="362"/>
      <c r="V904" s="362"/>
      <c r="W904" s="362"/>
      <c r="X904" s="362"/>
      <c r="Y904" s="362"/>
      <c r="Z904" s="362"/>
      <c r="AA904" s="366"/>
      <c r="AB904" s="362"/>
      <c r="AC904" s="362" t="s">
        <v>19</v>
      </c>
      <c r="AD904" s="362" t="s">
        <v>40</v>
      </c>
      <c r="AE904" s="362"/>
      <c r="AF904" s="362"/>
      <c r="AG904" s="362"/>
      <c r="AH904" s="362"/>
      <c r="AI904" s="362"/>
      <c r="AJ904" s="362"/>
      <c r="AK904" s="362"/>
      <c r="AL904" s="362"/>
      <c r="AM904" s="362"/>
      <c r="AN904" s="361"/>
      <c r="AO904" s="445" t="s">
        <v>9</v>
      </c>
      <c r="AP904" s="445" t="s">
        <v>9</v>
      </c>
      <c r="AQ904" s="445" t="s">
        <v>9</v>
      </c>
    </row>
    <row r="905" spans="1:43" ht="14.5" hidden="1" x14ac:dyDescent="0.35">
      <c r="A905" s="362">
        <v>903</v>
      </c>
      <c r="B905" s="362" t="s">
        <v>2551</v>
      </c>
      <c r="C905" s="362" t="s">
        <v>2</v>
      </c>
      <c r="D905" s="368">
        <v>45191</v>
      </c>
      <c r="E905" s="368"/>
      <c r="F905" s="368"/>
      <c r="G905" s="368"/>
      <c r="H905" s="362" t="s">
        <v>65</v>
      </c>
      <c r="I905" s="362" t="s">
        <v>1584</v>
      </c>
      <c r="J905" s="361" t="s">
        <v>2552</v>
      </c>
      <c r="K905" s="362"/>
      <c r="L905" s="362" t="s">
        <v>186</v>
      </c>
      <c r="M905" s="362" t="s">
        <v>9</v>
      </c>
      <c r="N905" s="362" t="s">
        <v>90</v>
      </c>
      <c r="O905" s="362" t="s">
        <v>90</v>
      </c>
      <c r="P905" s="482" t="s">
        <v>90</v>
      </c>
      <c r="Q905" s="362"/>
      <c r="R905" s="362"/>
      <c r="S905" s="362"/>
      <c r="T905" s="362"/>
      <c r="U905" s="362"/>
      <c r="V905" s="362"/>
      <c r="W905" s="362"/>
      <c r="X905" s="362"/>
      <c r="Y905" s="362"/>
      <c r="Z905" s="362"/>
      <c r="AA905" s="366"/>
      <c r="AB905" s="362"/>
      <c r="AC905" s="362" t="s">
        <v>19</v>
      </c>
      <c r="AD905" s="362" t="s">
        <v>40</v>
      </c>
      <c r="AE905" s="362"/>
      <c r="AF905" s="362"/>
      <c r="AG905" s="362"/>
      <c r="AH905" s="362"/>
      <c r="AI905" s="362"/>
      <c r="AJ905" s="362"/>
      <c r="AK905" s="362"/>
      <c r="AL905" s="362"/>
      <c r="AM905" s="362"/>
      <c r="AN905" s="361"/>
      <c r="AO905" s="445" t="s">
        <v>9</v>
      </c>
      <c r="AP905" s="445" t="s">
        <v>9</v>
      </c>
      <c r="AQ905" s="445" t="s">
        <v>9</v>
      </c>
    </row>
    <row r="906" spans="1:43" ht="29" hidden="1" x14ac:dyDescent="0.35">
      <c r="A906" s="362">
        <v>904</v>
      </c>
      <c r="B906" s="362" t="s">
        <v>2553</v>
      </c>
      <c r="C906" s="362" t="s">
        <v>2</v>
      </c>
      <c r="D906" s="368">
        <v>45191</v>
      </c>
      <c r="E906" s="368"/>
      <c r="F906" s="368"/>
      <c r="G906" s="368"/>
      <c r="H906" s="362" t="s">
        <v>65</v>
      </c>
      <c r="I906" s="362" t="s">
        <v>2308</v>
      </c>
      <c r="J906" s="361" t="s">
        <v>2554</v>
      </c>
      <c r="K906" s="362"/>
      <c r="L906" s="362" t="s">
        <v>186</v>
      </c>
      <c r="M906" s="362" t="s">
        <v>9</v>
      </c>
      <c r="N906" s="362" t="s">
        <v>90</v>
      </c>
      <c r="O906" s="362" t="s">
        <v>90</v>
      </c>
      <c r="P906" s="482" t="s">
        <v>90</v>
      </c>
      <c r="Q906" s="362"/>
      <c r="R906" s="362"/>
      <c r="S906" s="362"/>
      <c r="T906" s="362"/>
      <c r="U906" s="362"/>
      <c r="V906" s="362"/>
      <c r="W906" s="362"/>
      <c r="X906" s="362"/>
      <c r="Y906" s="362"/>
      <c r="Z906" s="362"/>
      <c r="AA906" s="366"/>
      <c r="AB906" s="362"/>
      <c r="AC906" s="362" t="s">
        <v>19</v>
      </c>
      <c r="AD906" s="362" t="s">
        <v>40</v>
      </c>
      <c r="AE906" s="362"/>
      <c r="AF906" s="362"/>
      <c r="AG906" s="362"/>
      <c r="AH906" s="362"/>
      <c r="AI906" s="362"/>
      <c r="AJ906" s="362"/>
      <c r="AK906" s="362"/>
      <c r="AL906" s="362"/>
      <c r="AM906" s="362"/>
      <c r="AN906" s="361"/>
      <c r="AO906" s="445" t="s">
        <v>9</v>
      </c>
      <c r="AP906" s="445" t="s">
        <v>9</v>
      </c>
      <c r="AQ906" s="445" t="s">
        <v>9</v>
      </c>
    </row>
    <row r="907" spans="1:43" ht="14.5" hidden="1" x14ac:dyDescent="0.35">
      <c r="A907" s="362">
        <v>905</v>
      </c>
      <c r="B907" s="362" t="s">
        <v>2555</v>
      </c>
      <c r="C907" s="362" t="s">
        <v>2</v>
      </c>
      <c r="D907" s="368">
        <v>45191</v>
      </c>
      <c r="E907" s="368"/>
      <c r="F907" s="368"/>
      <c r="G907" s="368"/>
      <c r="H907" s="362" t="s">
        <v>65</v>
      </c>
      <c r="I907" s="362" t="s">
        <v>2336</v>
      </c>
      <c r="J907" s="361" t="s">
        <v>2556</v>
      </c>
      <c r="K907" s="362"/>
      <c r="L907" s="362" t="s">
        <v>186</v>
      </c>
      <c r="M907" s="362" t="s">
        <v>9</v>
      </c>
      <c r="N907" s="362" t="s">
        <v>90</v>
      </c>
      <c r="O907" s="362" t="s">
        <v>90</v>
      </c>
      <c r="P907" s="482" t="s">
        <v>90</v>
      </c>
      <c r="Q907" s="362"/>
      <c r="R907" s="362"/>
      <c r="S907" s="362"/>
      <c r="T907" s="362"/>
      <c r="U907" s="362"/>
      <c r="V907" s="362"/>
      <c r="W907" s="362"/>
      <c r="X907" s="362"/>
      <c r="Y907" s="362"/>
      <c r="Z907" s="362"/>
      <c r="AA907" s="366"/>
      <c r="AB907" s="362"/>
      <c r="AC907" s="362" t="s">
        <v>19</v>
      </c>
      <c r="AD907" s="362" t="s">
        <v>40</v>
      </c>
      <c r="AE907" s="362"/>
      <c r="AF907" s="362"/>
      <c r="AG907" s="362"/>
      <c r="AH907" s="362"/>
      <c r="AI907" s="362"/>
      <c r="AJ907" s="362"/>
      <c r="AK907" s="362"/>
      <c r="AL907" s="362"/>
      <c r="AM907" s="362"/>
      <c r="AN907" s="361"/>
      <c r="AO907" s="445" t="s">
        <v>9</v>
      </c>
      <c r="AP907" s="445" t="s">
        <v>9</v>
      </c>
      <c r="AQ907" s="445" t="s">
        <v>9</v>
      </c>
    </row>
    <row r="908" spans="1:43" ht="14.5" hidden="1" x14ac:dyDescent="0.35">
      <c r="A908" s="362">
        <v>906</v>
      </c>
      <c r="B908" s="362" t="s">
        <v>2557</v>
      </c>
      <c r="C908" s="362" t="s">
        <v>2</v>
      </c>
      <c r="D908" s="368">
        <v>45191</v>
      </c>
      <c r="E908" s="368"/>
      <c r="F908" s="368"/>
      <c r="G908" s="368"/>
      <c r="H908" s="362" t="s">
        <v>65</v>
      </c>
      <c r="I908" s="362" t="s">
        <v>2308</v>
      </c>
      <c r="J908" s="361" t="s">
        <v>2558</v>
      </c>
      <c r="K908" s="362"/>
      <c r="L908" s="362" t="s">
        <v>186</v>
      </c>
      <c r="M908" s="362" t="s">
        <v>9</v>
      </c>
      <c r="N908" s="362" t="s">
        <v>90</v>
      </c>
      <c r="O908" s="362" t="s">
        <v>90</v>
      </c>
      <c r="P908" s="482" t="s">
        <v>90</v>
      </c>
      <c r="Q908" s="362"/>
      <c r="R908" s="362"/>
      <c r="S908" s="362"/>
      <c r="T908" s="362"/>
      <c r="U908" s="362"/>
      <c r="V908" s="362"/>
      <c r="W908" s="362"/>
      <c r="X908" s="362"/>
      <c r="Y908" s="362"/>
      <c r="Z908" s="362"/>
      <c r="AA908" s="366"/>
      <c r="AB908" s="362"/>
      <c r="AC908" s="362" t="s">
        <v>19</v>
      </c>
      <c r="AD908" s="362" t="s">
        <v>40</v>
      </c>
      <c r="AE908" s="362"/>
      <c r="AF908" s="362"/>
      <c r="AG908" s="362"/>
      <c r="AH908" s="362"/>
      <c r="AI908" s="362"/>
      <c r="AJ908" s="362"/>
      <c r="AK908" s="362"/>
      <c r="AL908" s="362"/>
      <c r="AM908" s="362"/>
      <c r="AN908" s="361"/>
      <c r="AO908" s="445" t="s">
        <v>9</v>
      </c>
      <c r="AP908" s="445" t="s">
        <v>9</v>
      </c>
      <c r="AQ908" s="445" t="s">
        <v>9</v>
      </c>
    </row>
    <row r="909" spans="1:43" ht="14.5" hidden="1" x14ac:dyDescent="0.35">
      <c r="A909" s="362">
        <v>907</v>
      </c>
      <c r="B909" s="362" t="s">
        <v>2559</v>
      </c>
      <c r="C909" s="362" t="s">
        <v>2</v>
      </c>
      <c r="D909" s="368">
        <v>45078</v>
      </c>
      <c r="E909" s="368"/>
      <c r="F909" s="368"/>
      <c r="G909" s="368"/>
      <c r="H909" s="362" t="s">
        <v>61</v>
      </c>
      <c r="I909" s="362" t="s">
        <v>1584</v>
      </c>
      <c r="J909" s="361" t="s">
        <v>2560</v>
      </c>
      <c r="K909" s="361"/>
      <c r="L909" s="362" t="s">
        <v>186</v>
      </c>
      <c r="M909" s="362" t="s">
        <v>9</v>
      </c>
      <c r="N909" s="362" t="s">
        <v>1398</v>
      </c>
      <c r="O909" s="362" t="s">
        <v>90</v>
      </c>
      <c r="P909" s="482"/>
      <c r="Q909" s="362"/>
      <c r="R909" s="362"/>
      <c r="S909" s="362"/>
      <c r="T909" s="362"/>
      <c r="U909" s="362"/>
      <c r="V909" s="362"/>
      <c r="W909" s="362"/>
      <c r="X909" s="362"/>
      <c r="Y909" s="362"/>
      <c r="Z909" s="362"/>
      <c r="AA909" s="366"/>
      <c r="AB909" s="362"/>
      <c r="AC909" s="362" t="s">
        <v>19</v>
      </c>
      <c r="AD909" s="362" t="s">
        <v>40</v>
      </c>
      <c r="AE909" s="362"/>
      <c r="AF909" s="362"/>
      <c r="AG909" s="362"/>
      <c r="AH909" s="362"/>
      <c r="AI909" s="362"/>
      <c r="AJ909" s="362"/>
      <c r="AK909" s="362"/>
      <c r="AL909" s="362"/>
      <c r="AM909" s="362"/>
      <c r="AN909" s="361"/>
      <c r="AO909" s="445" t="s">
        <v>5839</v>
      </c>
      <c r="AP909" s="445" t="s">
        <v>5839</v>
      </c>
      <c r="AQ909" s="445" t="s">
        <v>5839</v>
      </c>
    </row>
    <row r="910" spans="1:43" ht="29" hidden="1" x14ac:dyDescent="0.35">
      <c r="A910" s="362">
        <v>908</v>
      </c>
      <c r="B910" s="362" t="s">
        <v>2561</v>
      </c>
      <c r="C910" s="362" t="s">
        <v>2</v>
      </c>
      <c r="D910" s="368">
        <v>45195</v>
      </c>
      <c r="E910" s="368"/>
      <c r="F910" s="368"/>
      <c r="G910" s="368"/>
      <c r="H910" s="362" t="s">
        <v>73</v>
      </c>
      <c r="I910" s="362" t="s">
        <v>1546</v>
      </c>
      <c r="J910" s="361" t="s">
        <v>2562</v>
      </c>
      <c r="K910" s="362"/>
      <c r="L910" s="362" t="s">
        <v>186</v>
      </c>
      <c r="M910" s="362" t="s">
        <v>9</v>
      </c>
      <c r="N910" s="362" t="s">
        <v>90</v>
      </c>
      <c r="O910" s="362" t="s">
        <v>90</v>
      </c>
      <c r="P910" s="482" t="s">
        <v>1539</v>
      </c>
      <c r="Q910" s="362"/>
      <c r="R910" s="362"/>
      <c r="S910" s="362"/>
      <c r="T910" s="362"/>
      <c r="U910" s="362"/>
      <c r="V910" s="362"/>
      <c r="W910" s="362"/>
      <c r="X910" s="362"/>
      <c r="Y910" s="362"/>
      <c r="Z910" s="362"/>
      <c r="AA910" s="366"/>
      <c r="AB910" s="362"/>
      <c r="AC910" s="362" t="s">
        <v>13</v>
      </c>
      <c r="AD910" s="362" t="s">
        <v>8</v>
      </c>
      <c r="AE910" s="362" t="s">
        <v>39</v>
      </c>
      <c r="AF910" s="362" t="s">
        <v>1539</v>
      </c>
      <c r="AG910" s="362" t="b">
        <v>0</v>
      </c>
      <c r="AH910" s="362"/>
      <c r="AI910" s="362"/>
      <c r="AJ910" s="362"/>
      <c r="AK910" s="362"/>
      <c r="AL910" s="362"/>
      <c r="AM910" s="368">
        <v>45923</v>
      </c>
      <c r="AN910" s="361" t="s">
        <v>680</v>
      </c>
      <c r="AO910" s="445" t="s">
        <v>539</v>
      </c>
      <c r="AP910" s="445" t="s">
        <v>5841</v>
      </c>
      <c r="AQ910" s="445" t="s">
        <v>5840</v>
      </c>
    </row>
    <row r="911" spans="1:43" ht="43.5" hidden="1" x14ac:dyDescent="0.35">
      <c r="A911" s="362">
        <v>909</v>
      </c>
      <c r="B911" s="362" t="s">
        <v>2563</v>
      </c>
      <c r="C911" s="362" t="s">
        <v>2</v>
      </c>
      <c r="D911" s="368">
        <v>45195</v>
      </c>
      <c r="E911" s="368"/>
      <c r="F911" s="368"/>
      <c r="G911" s="368"/>
      <c r="H911" s="362" t="s">
        <v>73</v>
      </c>
      <c r="I911" s="362" t="s">
        <v>1835</v>
      </c>
      <c r="J911" s="361" t="s">
        <v>2564</v>
      </c>
      <c r="K911" s="362"/>
      <c r="L911" s="362" t="s">
        <v>186</v>
      </c>
      <c r="M911" s="362" t="s">
        <v>51</v>
      </c>
      <c r="N911" s="362" t="s">
        <v>90</v>
      </c>
      <c r="O911" s="362" t="s">
        <v>90</v>
      </c>
      <c r="P911" s="482" t="s">
        <v>6610</v>
      </c>
      <c r="Q911" s="362"/>
      <c r="R911" s="362"/>
      <c r="S911" s="362"/>
      <c r="T911" s="362"/>
      <c r="U911" s="362"/>
      <c r="V911" s="362"/>
      <c r="W911" s="362"/>
      <c r="X911" s="362"/>
      <c r="Y911" s="362"/>
      <c r="Z911" s="362"/>
      <c r="AA911" s="366"/>
      <c r="AB911" s="362"/>
      <c r="AC911" s="362" t="s">
        <v>13</v>
      </c>
      <c r="AD911" s="362" t="s">
        <v>40</v>
      </c>
      <c r="AE911" s="362" t="s">
        <v>101</v>
      </c>
      <c r="AF911" s="362" t="s">
        <v>6611</v>
      </c>
      <c r="AG911" s="362" t="b">
        <v>0</v>
      </c>
      <c r="AH911" s="362"/>
      <c r="AI911" s="362"/>
      <c r="AJ911" s="362"/>
      <c r="AK911" s="362"/>
      <c r="AL911" s="362"/>
      <c r="AM911" s="362"/>
      <c r="AN911" s="361"/>
      <c r="AO911" s="445" t="s">
        <v>9</v>
      </c>
      <c r="AP911" s="445" t="s">
        <v>9</v>
      </c>
      <c r="AQ911" s="445" t="s">
        <v>9</v>
      </c>
    </row>
    <row r="912" spans="1:43" ht="58" hidden="1" x14ac:dyDescent="0.35">
      <c r="A912" s="362">
        <v>910</v>
      </c>
      <c r="B912" s="362" t="s">
        <v>2566</v>
      </c>
      <c r="C912" s="362" t="s">
        <v>2</v>
      </c>
      <c r="D912" s="368">
        <v>45195</v>
      </c>
      <c r="E912" s="368"/>
      <c r="F912" s="368"/>
      <c r="G912" s="368"/>
      <c r="H912" s="362" t="s">
        <v>73</v>
      </c>
      <c r="I912" s="362" t="s">
        <v>2315</v>
      </c>
      <c r="J912" s="361" t="s">
        <v>2567</v>
      </c>
      <c r="K912" s="362"/>
      <c r="L912" s="362" t="s">
        <v>186</v>
      </c>
      <c r="M912" s="362" t="s">
        <v>51</v>
      </c>
      <c r="N912" s="362" t="s">
        <v>90</v>
      </c>
      <c r="O912" s="362" t="s">
        <v>90</v>
      </c>
      <c r="P912" s="482" t="s">
        <v>6612</v>
      </c>
      <c r="Q912" s="362"/>
      <c r="R912" s="362"/>
      <c r="S912" s="362"/>
      <c r="T912" s="362"/>
      <c r="U912" s="362"/>
      <c r="V912" s="362"/>
      <c r="W912" s="362"/>
      <c r="X912" s="362"/>
      <c r="Y912" s="362"/>
      <c r="Z912" s="362"/>
      <c r="AA912" s="366"/>
      <c r="AB912" s="362"/>
      <c r="AC912" s="362" t="s">
        <v>13</v>
      </c>
      <c r="AD912" s="362" t="s">
        <v>40</v>
      </c>
      <c r="AE912" s="362" t="s">
        <v>101</v>
      </c>
      <c r="AF912" s="362" t="s">
        <v>6553</v>
      </c>
      <c r="AG912" s="362" t="b">
        <v>0</v>
      </c>
      <c r="AH912" s="362"/>
      <c r="AI912" s="362"/>
      <c r="AJ912" s="362"/>
      <c r="AK912" s="362"/>
      <c r="AL912" s="362"/>
      <c r="AM912" s="362"/>
      <c r="AN912" s="361"/>
      <c r="AO912" s="445" t="s">
        <v>9</v>
      </c>
      <c r="AP912" s="445" t="s">
        <v>9</v>
      </c>
      <c r="AQ912" s="445" t="s">
        <v>9</v>
      </c>
    </row>
    <row r="913" spans="1:43" ht="58" hidden="1" x14ac:dyDescent="0.35">
      <c r="A913" s="362">
        <v>911</v>
      </c>
      <c r="B913" s="362" t="s">
        <v>2569</v>
      </c>
      <c r="C913" s="362" t="s">
        <v>2</v>
      </c>
      <c r="D913" s="368">
        <v>45195</v>
      </c>
      <c r="E913" s="368"/>
      <c r="F913" s="368"/>
      <c r="G913" s="368"/>
      <c r="H913" s="362" t="s">
        <v>76</v>
      </c>
      <c r="I913" s="362" t="s">
        <v>76</v>
      </c>
      <c r="J913" s="361" t="s">
        <v>2570</v>
      </c>
      <c r="K913" s="361"/>
      <c r="L913" s="362" t="s">
        <v>1689</v>
      </c>
      <c r="M913" s="362" t="s">
        <v>9</v>
      </c>
      <c r="N913" s="362" t="s">
        <v>90</v>
      </c>
      <c r="O913" s="362" t="s">
        <v>90</v>
      </c>
      <c r="P913" s="482" t="s">
        <v>1717</v>
      </c>
      <c r="Q913" s="361"/>
      <c r="R913" s="361"/>
      <c r="S913" s="361"/>
      <c r="T913" s="362"/>
      <c r="U913" s="362"/>
      <c r="V913" s="362"/>
      <c r="W913" s="362"/>
      <c r="X913" s="362"/>
      <c r="Y913" s="362"/>
      <c r="Z913" s="362"/>
      <c r="AA913" s="366"/>
      <c r="AB913" s="362"/>
      <c r="AC913" s="362" t="s">
        <v>43</v>
      </c>
      <c r="AD913" s="362" t="s">
        <v>40</v>
      </c>
      <c r="AE913" s="362"/>
      <c r="AF913" s="362"/>
      <c r="AG913" s="362"/>
      <c r="AH913" s="362"/>
      <c r="AI913" s="362"/>
      <c r="AJ913" s="362"/>
      <c r="AK913" s="362"/>
      <c r="AL913" s="362"/>
      <c r="AM913" s="362"/>
      <c r="AN913" s="361"/>
      <c r="AO913" s="445" t="s">
        <v>5839</v>
      </c>
      <c r="AP913" s="445" t="s">
        <v>5839</v>
      </c>
      <c r="AQ913" s="445" t="s">
        <v>5839</v>
      </c>
    </row>
    <row r="914" spans="1:43" ht="43.5" hidden="1" x14ac:dyDescent="0.35">
      <c r="A914" s="362">
        <v>912</v>
      </c>
      <c r="B914" s="362" t="s">
        <v>2571</v>
      </c>
      <c r="C914" s="362" t="s">
        <v>2</v>
      </c>
      <c r="D914" s="368">
        <v>45195</v>
      </c>
      <c r="E914" s="368"/>
      <c r="F914" s="368"/>
      <c r="G914" s="368"/>
      <c r="H914" s="362" t="s">
        <v>73</v>
      </c>
      <c r="I914" s="362" t="s">
        <v>2315</v>
      </c>
      <c r="J914" s="361" t="s">
        <v>2572</v>
      </c>
      <c r="K914" s="362"/>
      <c r="L914" s="362" t="s">
        <v>186</v>
      </c>
      <c r="M914" s="362" t="s">
        <v>9</v>
      </c>
      <c r="N914" s="362" t="s">
        <v>90</v>
      </c>
      <c r="O914" s="362" t="s">
        <v>90</v>
      </c>
      <c r="P914" s="482" t="s">
        <v>1751</v>
      </c>
      <c r="Q914" s="362"/>
      <c r="R914" s="362"/>
      <c r="S914" s="362"/>
      <c r="T914" s="362"/>
      <c r="U914" s="362"/>
      <c r="V914" s="362"/>
      <c r="W914" s="362"/>
      <c r="X914" s="362"/>
      <c r="Y914" s="362"/>
      <c r="Z914" s="362"/>
      <c r="AA914" s="366"/>
      <c r="AB914" s="362"/>
      <c r="AC914" s="362" t="s">
        <v>13</v>
      </c>
      <c r="AD914" s="362" t="s">
        <v>40</v>
      </c>
      <c r="AE914" s="362" t="s">
        <v>40</v>
      </c>
      <c r="AF914" s="362" t="s">
        <v>6506</v>
      </c>
      <c r="AG914" s="362" t="b">
        <v>1</v>
      </c>
      <c r="AH914" s="362"/>
      <c r="AI914" s="362"/>
      <c r="AJ914" s="362"/>
      <c r="AK914" s="362"/>
      <c r="AL914" s="362"/>
      <c r="AM914" s="362"/>
      <c r="AN914" s="361"/>
      <c r="AO914" s="445" t="s">
        <v>9</v>
      </c>
      <c r="AP914" s="445" t="s">
        <v>9</v>
      </c>
      <c r="AQ914" s="445" t="s">
        <v>9</v>
      </c>
    </row>
    <row r="915" spans="1:43" ht="14.5" hidden="1" x14ac:dyDescent="0.35">
      <c r="A915" s="362">
        <v>913</v>
      </c>
      <c r="B915" s="362" t="s">
        <v>2573</v>
      </c>
      <c r="C915" s="362" t="s">
        <v>2</v>
      </c>
      <c r="D915" s="368">
        <v>45195</v>
      </c>
      <c r="E915" s="368"/>
      <c r="F915" s="368"/>
      <c r="G915" s="368"/>
      <c r="H915" s="362" t="s">
        <v>74</v>
      </c>
      <c r="I915" s="362" t="s">
        <v>2574</v>
      </c>
      <c r="J915" s="361" t="s">
        <v>2575</v>
      </c>
      <c r="K915" s="361"/>
      <c r="L915" s="362" t="s">
        <v>186</v>
      </c>
      <c r="M915" s="362" t="s">
        <v>9</v>
      </c>
      <c r="N915" s="362" t="s">
        <v>90</v>
      </c>
      <c r="O915" s="362" t="s">
        <v>90</v>
      </c>
      <c r="P915" s="482"/>
      <c r="Q915" s="362"/>
      <c r="R915" s="362"/>
      <c r="S915" s="362"/>
      <c r="T915" s="362"/>
      <c r="U915" s="362"/>
      <c r="V915" s="362"/>
      <c r="W915" s="362"/>
      <c r="X915" s="362"/>
      <c r="Y915" s="362"/>
      <c r="Z915" s="362"/>
      <c r="AA915" s="366"/>
      <c r="AB915" s="362"/>
      <c r="AC915" s="362" t="s">
        <v>19</v>
      </c>
      <c r="AD915" s="362" t="s">
        <v>40</v>
      </c>
      <c r="AE915" s="362"/>
      <c r="AF915" s="362"/>
      <c r="AG915" s="362"/>
      <c r="AH915" s="362"/>
      <c r="AI915" s="362"/>
      <c r="AJ915" s="362"/>
      <c r="AK915" s="362"/>
      <c r="AL915" s="362"/>
      <c r="AM915" s="362"/>
      <c r="AN915" s="361"/>
      <c r="AO915" s="445" t="s">
        <v>5839</v>
      </c>
      <c r="AP915" s="445" t="s">
        <v>5839</v>
      </c>
      <c r="AQ915" s="445" t="s">
        <v>5839</v>
      </c>
    </row>
    <row r="916" spans="1:43" ht="43.5" hidden="1" x14ac:dyDescent="0.35">
      <c r="A916" s="362">
        <v>914</v>
      </c>
      <c r="B916" s="362" t="s">
        <v>2576</v>
      </c>
      <c r="C916" s="362" t="s">
        <v>2</v>
      </c>
      <c r="D916" s="368">
        <v>45195</v>
      </c>
      <c r="E916" s="368"/>
      <c r="F916" s="368"/>
      <c r="G916" s="368"/>
      <c r="H916" s="362" t="s">
        <v>62</v>
      </c>
      <c r="I916" s="362" t="s">
        <v>2064</v>
      </c>
      <c r="J916" s="361" t="s">
        <v>2577</v>
      </c>
      <c r="K916" s="362"/>
      <c r="L916" s="362" t="s">
        <v>1689</v>
      </c>
      <c r="M916" s="362" t="s">
        <v>9</v>
      </c>
      <c r="N916" s="362" t="s">
        <v>90</v>
      </c>
      <c r="O916" s="362" t="s">
        <v>90</v>
      </c>
      <c r="P916" s="487" t="s">
        <v>6613</v>
      </c>
      <c r="Q916" s="362"/>
      <c r="R916" s="362"/>
      <c r="S916" s="362"/>
      <c r="T916" s="362"/>
      <c r="U916" s="362"/>
      <c r="V916" s="362"/>
      <c r="W916" s="362"/>
      <c r="X916" s="362" t="s">
        <v>6485</v>
      </c>
      <c r="Y916" s="362"/>
      <c r="Z916" s="362"/>
      <c r="AA916" s="366"/>
      <c r="AB916" s="362"/>
      <c r="AC916" s="362" t="s">
        <v>19</v>
      </c>
      <c r="AD916" s="362" t="s">
        <v>40</v>
      </c>
      <c r="AE916" s="362"/>
      <c r="AF916" s="362"/>
      <c r="AG916" s="362"/>
      <c r="AH916" s="362"/>
      <c r="AI916" s="361" t="s">
        <v>5954</v>
      </c>
      <c r="AJ916" s="362"/>
      <c r="AK916" s="362"/>
      <c r="AL916" s="362"/>
      <c r="AM916" s="362"/>
      <c r="AN916" s="361"/>
      <c r="AO916" s="445" t="s">
        <v>9</v>
      </c>
      <c r="AP916" s="445" t="s">
        <v>9</v>
      </c>
      <c r="AQ916" s="445" t="s">
        <v>9</v>
      </c>
    </row>
    <row r="917" spans="1:43" ht="58" hidden="1" x14ac:dyDescent="0.35">
      <c r="A917" s="362">
        <v>915</v>
      </c>
      <c r="B917" s="362" t="s">
        <v>2578</v>
      </c>
      <c r="C917" s="362" t="s">
        <v>2</v>
      </c>
      <c r="D917" s="368">
        <v>45195</v>
      </c>
      <c r="E917" s="368"/>
      <c r="F917" s="368"/>
      <c r="G917" s="368"/>
      <c r="H917" s="362" t="s">
        <v>76</v>
      </c>
      <c r="I917" s="362" t="s">
        <v>76</v>
      </c>
      <c r="J917" s="361" t="s">
        <v>2579</v>
      </c>
      <c r="K917" s="361"/>
      <c r="L917" s="362" t="s">
        <v>1689</v>
      </c>
      <c r="M917" s="362" t="s">
        <v>9</v>
      </c>
      <c r="N917" s="362" t="s">
        <v>90</v>
      </c>
      <c r="O917" s="362" t="s">
        <v>90</v>
      </c>
      <c r="P917" s="482" t="s">
        <v>2580</v>
      </c>
      <c r="Q917" s="361"/>
      <c r="R917" s="361"/>
      <c r="S917" s="361"/>
      <c r="T917" s="362"/>
      <c r="U917" s="362"/>
      <c r="V917" s="362"/>
      <c r="W917" s="362"/>
      <c r="X917" s="362"/>
      <c r="Y917" s="362"/>
      <c r="Z917" s="362"/>
      <c r="AA917" s="366"/>
      <c r="AB917" s="362"/>
      <c r="AC917" s="362" t="s">
        <v>43</v>
      </c>
      <c r="AD917" s="362" t="s">
        <v>40</v>
      </c>
      <c r="AE917" s="362"/>
      <c r="AF917" s="362"/>
      <c r="AG917" s="362"/>
      <c r="AH917" s="362"/>
      <c r="AI917" s="362"/>
      <c r="AJ917" s="362"/>
      <c r="AK917" s="362"/>
      <c r="AL917" s="362"/>
      <c r="AM917" s="368"/>
      <c r="AN917" s="361"/>
      <c r="AO917" s="445" t="s">
        <v>9</v>
      </c>
      <c r="AP917" s="445" t="s">
        <v>9</v>
      </c>
      <c r="AQ917" s="445" t="s">
        <v>9</v>
      </c>
    </row>
    <row r="918" spans="1:43" ht="29" hidden="1" x14ac:dyDescent="0.35">
      <c r="A918" s="362">
        <v>916</v>
      </c>
      <c r="B918" s="362" t="s">
        <v>2581</v>
      </c>
      <c r="C918" s="362" t="s">
        <v>2</v>
      </c>
      <c r="D918" s="368">
        <v>45195</v>
      </c>
      <c r="E918" s="368"/>
      <c r="F918" s="368"/>
      <c r="G918" s="368"/>
      <c r="H918" s="362" t="s">
        <v>73</v>
      </c>
      <c r="I918" s="362" t="s">
        <v>2315</v>
      </c>
      <c r="J918" s="361" t="s">
        <v>2582</v>
      </c>
      <c r="K918" s="362"/>
      <c r="L918" s="362" t="s">
        <v>186</v>
      </c>
      <c r="M918" s="362" t="s">
        <v>9</v>
      </c>
      <c r="N918" s="362" t="s">
        <v>90</v>
      </c>
      <c r="O918" s="362" t="s">
        <v>90</v>
      </c>
      <c r="P918" s="482" t="s">
        <v>6560</v>
      </c>
      <c r="Q918" s="362"/>
      <c r="R918" s="362"/>
      <c r="S918" s="362"/>
      <c r="T918" s="362"/>
      <c r="U918" s="362"/>
      <c r="V918" s="362"/>
      <c r="W918" s="362"/>
      <c r="X918" s="362"/>
      <c r="Y918" s="362"/>
      <c r="Z918" s="362"/>
      <c r="AA918" s="366"/>
      <c r="AB918" s="362"/>
      <c r="AC918" s="362" t="s">
        <v>13</v>
      </c>
      <c r="AD918" s="362" t="s">
        <v>40</v>
      </c>
      <c r="AE918" s="362" t="s">
        <v>39</v>
      </c>
      <c r="AF918" s="362" t="s">
        <v>6560</v>
      </c>
      <c r="AG918" s="362" t="b">
        <v>0</v>
      </c>
      <c r="AH918" s="362"/>
      <c r="AI918" s="362"/>
      <c r="AJ918" s="362"/>
      <c r="AK918" s="362"/>
      <c r="AL918" s="362"/>
      <c r="AM918" s="362"/>
      <c r="AN918" s="361"/>
      <c r="AO918" s="445" t="s">
        <v>9</v>
      </c>
      <c r="AP918" s="445" t="s">
        <v>9</v>
      </c>
      <c r="AQ918" s="445" t="s">
        <v>9</v>
      </c>
    </row>
    <row r="919" spans="1:43" ht="14.5" hidden="1" x14ac:dyDescent="0.35">
      <c r="A919" s="362">
        <v>917</v>
      </c>
      <c r="B919" s="362" t="s">
        <v>2583</v>
      </c>
      <c r="C919" s="362" t="s">
        <v>2</v>
      </c>
      <c r="D919" s="368">
        <v>45195</v>
      </c>
      <c r="E919" s="368"/>
      <c r="F919" s="368"/>
      <c r="G919" s="368"/>
      <c r="H919" s="362" t="s">
        <v>73</v>
      </c>
      <c r="I919" s="362" t="s">
        <v>2401</v>
      </c>
      <c r="J919" s="361" t="s">
        <v>2584</v>
      </c>
      <c r="K919" s="362"/>
      <c r="L919" s="362" t="s">
        <v>186</v>
      </c>
      <c r="M919" s="362" t="s">
        <v>9</v>
      </c>
      <c r="N919" s="362" t="s">
        <v>90</v>
      </c>
      <c r="O919" s="362" t="s">
        <v>90</v>
      </c>
      <c r="P919" s="482" t="s">
        <v>6611</v>
      </c>
      <c r="Q919" s="362"/>
      <c r="R919" s="362"/>
      <c r="S919" s="362"/>
      <c r="T919" s="362"/>
      <c r="U919" s="362"/>
      <c r="V919" s="362"/>
      <c r="W919" s="362"/>
      <c r="X919" s="362"/>
      <c r="Y919" s="362"/>
      <c r="Z919" s="362"/>
      <c r="AA919" s="366"/>
      <c r="AB919" s="362"/>
      <c r="AC919" s="362" t="s">
        <v>13</v>
      </c>
      <c r="AD919" s="362" t="s">
        <v>40</v>
      </c>
      <c r="AE919" s="362" t="s">
        <v>101</v>
      </c>
      <c r="AF919" s="362" t="s">
        <v>6611</v>
      </c>
      <c r="AG919" s="362" t="b">
        <v>0</v>
      </c>
      <c r="AH919" s="362"/>
      <c r="AI919" s="362"/>
      <c r="AJ919" s="362"/>
      <c r="AK919" s="362"/>
      <c r="AL919" s="362"/>
      <c r="AM919" s="362"/>
      <c r="AN919" s="361"/>
      <c r="AO919" s="445" t="s">
        <v>9</v>
      </c>
      <c r="AP919" s="445" t="s">
        <v>9</v>
      </c>
      <c r="AQ919" s="445" t="s">
        <v>9</v>
      </c>
    </row>
    <row r="920" spans="1:43" ht="14.5" hidden="1" x14ac:dyDescent="0.35">
      <c r="A920" s="362">
        <v>918</v>
      </c>
      <c r="B920" s="362" t="s">
        <v>2585</v>
      </c>
      <c r="C920" s="362" t="s">
        <v>2</v>
      </c>
      <c r="D920" s="368">
        <v>45078</v>
      </c>
      <c r="E920" s="368"/>
      <c r="F920" s="368"/>
      <c r="G920" s="368"/>
      <c r="H920" s="362" t="s">
        <v>61</v>
      </c>
      <c r="I920" s="362" t="s">
        <v>1584</v>
      </c>
      <c r="J920" s="361" t="s">
        <v>2586</v>
      </c>
      <c r="K920" s="361"/>
      <c r="L920" s="362" t="s">
        <v>186</v>
      </c>
      <c r="M920" s="362" t="s">
        <v>9</v>
      </c>
      <c r="N920" s="362" t="s">
        <v>1398</v>
      </c>
      <c r="O920" s="362" t="s">
        <v>90</v>
      </c>
      <c r="P920" s="482" t="s">
        <v>6614</v>
      </c>
      <c r="Q920" s="362"/>
      <c r="R920" s="362"/>
      <c r="S920" s="362"/>
      <c r="T920" s="362"/>
      <c r="U920" s="362"/>
      <c r="V920" s="362"/>
      <c r="W920" s="362"/>
      <c r="X920" s="362"/>
      <c r="Y920" s="362"/>
      <c r="Z920" s="362"/>
      <c r="AA920" s="366"/>
      <c r="AB920" s="362"/>
      <c r="AC920" s="362" t="s">
        <v>19</v>
      </c>
      <c r="AD920" s="362"/>
      <c r="AE920" s="362"/>
      <c r="AF920" s="362"/>
      <c r="AG920" s="362"/>
      <c r="AH920" s="362"/>
      <c r="AI920" s="362"/>
      <c r="AJ920" s="362"/>
      <c r="AK920" s="362"/>
      <c r="AL920" s="362"/>
      <c r="AM920" s="362"/>
      <c r="AN920" s="361"/>
      <c r="AO920" s="445" t="s">
        <v>9</v>
      </c>
      <c r="AP920" s="445" t="s">
        <v>9</v>
      </c>
      <c r="AQ920" s="445" t="s">
        <v>9</v>
      </c>
    </row>
    <row r="921" spans="1:43" ht="14.5" hidden="1" x14ac:dyDescent="0.35">
      <c r="A921" s="362">
        <v>919</v>
      </c>
      <c r="B921" s="362" t="s">
        <v>2588</v>
      </c>
      <c r="C921" s="362" t="s">
        <v>2</v>
      </c>
      <c r="D921" s="368">
        <v>45210</v>
      </c>
      <c r="E921" s="368"/>
      <c r="F921" s="368"/>
      <c r="G921" s="368"/>
      <c r="H921" s="362" t="s">
        <v>73</v>
      </c>
      <c r="I921" s="362" t="s">
        <v>2315</v>
      </c>
      <c r="J921" s="361" t="s">
        <v>2589</v>
      </c>
      <c r="K921" s="362"/>
      <c r="L921" s="362" t="s">
        <v>186</v>
      </c>
      <c r="M921" s="362" t="s">
        <v>9</v>
      </c>
      <c r="N921" s="362" t="s">
        <v>90</v>
      </c>
      <c r="O921" s="362" t="s">
        <v>90</v>
      </c>
      <c r="P921" s="482" t="s">
        <v>1539</v>
      </c>
      <c r="Q921" s="362"/>
      <c r="R921" s="362"/>
      <c r="S921" s="362"/>
      <c r="T921" s="362"/>
      <c r="U921" s="362"/>
      <c r="V921" s="362"/>
      <c r="W921" s="362"/>
      <c r="X921" s="362"/>
      <c r="Y921" s="362"/>
      <c r="Z921" s="362"/>
      <c r="AA921" s="366"/>
      <c r="AB921" s="362"/>
      <c r="AC921" s="362" t="s">
        <v>13</v>
      </c>
      <c r="AD921" s="362" t="s">
        <v>8</v>
      </c>
      <c r="AE921" s="362" t="s">
        <v>39</v>
      </c>
      <c r="AF921" s="362" t="s">
        <v>1539</v>
      </c>
      <c r="AG921" s="362" t="b">
        <v>0</v>
      </c>
      <c r="AH921" s="362"/>
      <c r="AI921" s="362"/>
      <c r="AJ921" s="362"/>
      <c r="AK921" s="362"/>
      <c r="AL921" s="362"/>
      <c r="AM921" s="368">
        <v>45923</v>
      </c>
      <c r="AN921" s="361" t="s">
        <v>680</v>
      </c>
      <c r="AO921" s="445" t="s">
        <v>539</v>
      </c>
      <c r="AP921" s="445" t="s">
        <v>5841</v>
      </c>
      <c r="AQ921" s="445" t="s">
        <v>5840</v>
      </c>
    </row>
    <row r="922" spans="1:43" ht="14.5" hidden="1" x14ac:dyDescent="0.35">
      <c r="A922" s="362">
        <v>920</v>
      </c>
      <c r="B922" s="362" t="s">
        <v>2590</v>
      </c>
      <c r="C922" s="362" t="s">
        <v>2</v>
      </c>
      <c r="D922" s="368">
        <v>45210</v>
      </c>
      <c r="E922" s="368"/>
      <c r="F922" s="368"/>
      <c r="G922" s="368"/>
      <c r="H922" s="362" t="s">
        <v>65</v>
      </c>
      <c r="I922" s="362" t="s">
        <v>1542</v>
      </c>
      <c r="J922" s="361" t="s">
        <v>2591</v>
      </c>
      <c r="K922" s="362"/>
      <c r="L922" s="362" t="s">
        <v>186</v>
      </c>
      <c r="M922" s="362" t="s">
        <v>9</v>
      </c>
      <c r="N922" s="362" t="s">
        <v>90</v>
      </c>
      <c r="O922" s="362" t="s">
        <v>90</v>
      </c>
      <c r="P922" s="482" t="s">
        <v>90</v>
      </c>
      <c r="Q922" s="362"/>
      <c r="R922" s="362"/>
      <c r="S922" s="362"/>
      <c r="T922" s="362"/>
      <c r="U922" s="362"/>
      <c r="V922" s="362"/>
      <c r="W922" s="362"/>
      <c r="X922" s="362"/>
      <c r="Y922" s="362"/>
      <c r="Z922" s="362"/>
      <c r="AA922" s="366"/>
      <c r="AB922" s="362"/>
      <c r="AC922" s="362" t="s">
        <v>19</v>
      </c>
      <c r="AD922" s="362" t="s">
        <v>40</v>
      </c>
      <c r="AE922" s="362"/>
      <c r="AF922" s="362"/>
      <c r="AG922" s="362"/>
      <c r="AH922" s="362"/>
      <c r="AI922" s="362"/>
      <c r="AJ922" s="362"/>
      <c r="AK922" s="362"/>
      <c r="AL922" s="362"/>
      <c r="AM922" s="362"/>
      <c r="AN922" s="361"/>
      <c r="AO922" s="445" t="s">
        <v>9</v>
      </c>
      <c r="AP922" s="445" t="s">
        <v>9</v>
      </c>
      <c r="AQ922" s="445" t="s">
        <v>9</v>
      </c>
    </row>
    <row r="923" spans="1:43" ht="72.5" hidden="1" x14ac:dyDescent="0.35">
      <c r="A923" s="362">
        <v>921</v>
      </c>
      <c r="B923" s="362" t="s">
        <v>2592</v>
      </c>
      <c r="C923" s="362" t="s">
        <v>2</v>
      </c>
      <c r="D923" s="368">
        <v>45210</v>
      </c>
      <c r="E923" s="368"/>
      <c r="F923" s="368"/>
      <c r="G923" s="368"/>
      <c r="H923" s="362" t="s">
        <v>57</v>
      </c>
      <c r="I923" s="362" t="s">
        <v>1835</v>
      </c>
      <c r="J923" s="361" t="s">
        <v>2593</v>
      </c>
      <c r="K923" s="362"/>
      <c r="L923" s="362" t="s">
        <v>186</v>
      </c>
      <c r="M923" s="362" t="s">
        <v>9</v>
      </c>
      <c r="N923" s="362" t="s">
        <v>90</v>
      </c>
      <c r="O923" s="362" t="s">
        <v>90</v>
      </c>
      <c r="P923" s="482" t="s">
        <v>6615</v>
      </c>
      <c r="Q923" s="362"/>
      <c r="R923" s="362"/>
      <c r="S923" s="362"/>
      <c r="T923" s="362"/>
      <c r="U923" s="362"/>
      <c r="V923" s="362"/>
      <c r="W923" s="362"/>
      <c r="X923" s="362"/>
      <c r="Y923" s="362"/>
      <c r="Z923" s="362"/>
      <c r="AA923" s="366"/>
      <c r="AB923" s="362"/>
      <c r="AC923" s="362" t="s">
        <v>14</v>
      </c>
      <c r="AD923" s="362" t="s">
        <v>40</v>
      </c>
      <c r="AE923" s="362"/>
      <c r="AF923" s="362"/>
      <c r="AG923" s="362"/>
      <c r="AH923" s="362"/>
      <c r="AI923" s="362"/>
      <c r="AJ923" s="362"/>
      <c r="AK923" s="362"/>
      <c r="AL923" s="362"/>
      <c r="AM923" s="362"/>
      <c r="AN923" s="361"/>
      <c r="AO923" s="445" t="s">
        <v>5839</v>
      </c>
      <c r="AP923" s="445" t="s">
        <v>5839</v>
      </c>
      <c r="AQ923" s="445" t="s">
        <v>5839</v>
      </c>
    </row>
    <row r="924" spans="1:43" ht="29" hidden="1" x14ac:dyDescent="0.35">
      <c r="A924" s="362">
        <v>922</v>
      </c>
      <c r="B924" s="362" t="s">
        <v>2595</v>
      </c>
      <c r="C924" s="362" t="s">
        <v>2</v>
      </c>
      <c r="D924" s="368">
        <v>45210</v>
      </c>
      <c r="E924" s="368"/>
      <c r="F924" s="368"/>
      <c r="G924" s="368"/>
      <c r="H924" s="362" t="s">
        <v>57</v>
      </c>
      <c r="I924" s="362" t="s">
        <v>2596</v>
      </c>
      <c r="J924" s="361" t="s">
        <v>2597</v>
      </c>
      <c r="K924" s="362"/>
      <c r="L924" s="362" t="s">
        <v>186</v>
      </c>
      <c r="M924" s="362" t="s">
        <v>9</v>
      </c>
      <c r="N924" s="362" t="s">
        <v>90</v>
      </c>
      <c r="O924" s="362" t="s">
        <v>90</v>
      </c>
      <c r="P924" s="482" t="s">
        <v>90</v>
      </c>
      <c r="Q924" s="362"/>
      <c r="R924" s="362"/>
      <c r="S924" s="362"/>
      <c r="T924" s="362"/>
      <c r="U924" s="362"/>
      <c r="V924" s="362"/>
      <c r="W924" s="362"/>
      <c r="X924" s="362"/>
      <c r="Y924" s="362"/>
      <c r="Z924" s="362"/>
      <c r="AA924" s="366"/>
      <c r="AB924" s="362"/>
      <c r="AC924" s="362" t="s">
        <v>14</v>
      </c>
      <c r="AD924" s="362" t="s">
        <v>8</v>
      </c>
      <c r="AE924" s="362"/>
      <c r="AF924" s="362"/>
      <c r="AG924" s="362"/>
      <c r="AH924" s="362"/>
      <c r="AI924" s="362"/>
      <c r="AJ924" s="362"/>
      <c r="AK924" s="362"/>
      <c r="AL924" s="362"/>
      <c r="AM924" s="368">
        <v>45962</v>
      </c>
      <c r="AN924" s="361" t="s">
        <v>6616</v>
      </c>
      <c r="AO924" s="445" t="s">
        <v>8</v>
      </c>
      <c r="AP924" s="445" t="s">
        <v>5876</v>
      </c>
      <c r="AQ924" s="445" t="s">
        <v>9</v>
      </c>
    </row>
    <row r="925" spans="1:43" ht="72.5" hidden="1" x14ac:dyDescent="0.35">
      <c r="A925" s="362">
        <v>923</v>
      </c>
      <c r="B925" s="362" t="s">
        <v>2598</v>
      </c>
      <c r="C925" s="362" t="s">
        <v>2</v>
      </c>
      <c r="D925" s="368">
        <v>45210</v>
      </c>
      <c r="E925" s="368"/>
      <c r="F925" s="368"/>
      <c r="G925" s="368"/>
      <c r="H925" s="362" t="s">
        <v>57</v>
      </c>
      <c r="I925" s="362" t="s">
        <v>1070</v>
      </c>
      <c r="J925" s="361" t="s">
        <v>2599</v>
      </c>
      <c r="K925" s="362"/>
      <c r="L925" s="362" t="s">
        <v>186</v>
      </c>
      <c r="M925" s="362" t="s">
        <v>9</v>
      </c>
      <c r="N925" s="362" t="s">
        <v>90</v>
      </c>
      <c r="O925" s="362" t="s">
        <v>90</v>
      </c>
      <c r="P925" s="482" t="s">
        <v>6617</v>
      </c>
      <c r="Q925" s="362"/>
      <c r="R925" s="362"/>
      <c r="S925" s="362"/>
      <c r="T925" s="362"/>
      <c r="U925" s="362"/>
      <c r="V925" s="362"/>
      <c r="W925" s="362"/>
      <c r="X925" s="362"/>
      <c r="Y925" s="362"/>
      <c r="Z925" s="362"/>
      <c r="AA925" s="366"/>
      <c r="AB925" s="362"/>
      <c r="AC925" s="362" t="s">
        <v>14</v>
      </c>
      <c r="AD925" s="362" t="s">
        <v>40</v>
      </c>
      <c r="AE925" s="362"/>
      <c r="AF925" s="362"/>
      <c r="AG925" s="362"/>
      <c r="AH925" s="362"/>
      <c r="AI925" s="362"/>
      <c r="AJ925" s="362"/>
      <c r="AK925" s="362"/>
      <c r="AL925" s="362"/>
      <c r="AM925" s="362"/>
      <c r="AN925" s="361"/>
      <c r="AO925" s="445" t="s">
        <v>9</v>
      </c>
      <c r="AP925" s="445" t="s">
        <v>9</v>
      </c>
      <c r="AQ925" s="445" t="s">
        <v>9</v>
      </c>
    </row>
    <row r="926" spans="1:43" ht="14.5" hidden="1" x14ac:dyDescent="0.35">
      <c r="A926" s="362">
        <v>924</v>
      </c>
      <c r="B926" s="362" t="s">
        <v>2600</v>
      </c>
      <c r="C926" s="362" t="s">
        <v>2</v>
      </c>
      <c r="D926" s="368">
        <v>45217</v>
      </c>
      <c r="E926" s="368"/>
      <c r="F926" s="368"/>
      <c r="G926" s="368"/>
      <c r="H926" s="362" t="s">
        <v>65</v>
      </c>
      <c r="I926" s="362" t="s">
        <v>2344</v>
      </c>
      <c r="J926" s="361" t="s">
        <v>2601</v>
      </c>
      <c r="K926" s="362"/>
      <c r="L926" s="362" t="s">
        <v>186</v>
      </c>
      <c r="M926" s="362" t="s">
        <v>9</v>
      </c>
      <c r="N926" s="362" t="s">
        <v>90</v>
      </c>
      <c r="O926" s="362" t="s">
        <v>90</v>
      </c>
      <c r="P926" s="482" t="s">
        <v>90</v>
      </c>
      <c r="Q926" s="362"/>
      <c r="R926" s="362"/>
      <c r="S926" s="362"/>
      <c r="T926" s="362"/>
      <c r="U926" s="362"/>
      <c r="V926" s="362"/>
      <c r="W926" s="362"/>
      <c r="X926" s="362"/>
      <c r="Y926" s="362"/>
      <c r="Z926" s="362"/>
      <c r="AA926" s="366"/>
      <c r="AB926" s="362"/>
      <c r="AC926" s="362" t="s">
        <v>19</v>
      </c>
      <c r="AD926" s="362" t="s">
        <v>40</v>
      </c>
      <c r="AE926" s="362"/>
      <c r="AF926" s="362"/>
      <c r="AG926" s="362"/>
      <c r="AH926" s="362"/>
      <c r="AI926" s="362"/>
      <c r="AJ926" s="362"/>
      <c r="AK926" s="362"/>
      <c r="AL926" s="362"/>
      <c r="AM926" s="362"/>
      <c r="AN926" s="361"/>
      <c r="AO926" s="445" t="s">
        <v>9</v>
      </c>
      <c r="AP926" s="445" t="s">
        <v>9</v>
      </c>
      <c r="AQ926" s="445" t="s">
        <v>9</v>
      </c>
    </row>
    <row r="927" spans="1:43" ht="29" hidden="1" x14ac:dyDescent="0.35">
      <c r="A927" s="362">
        <v>925</v>
      </c>
      <c r="B927" s="362" t="s">
        <v>2602</v>
      </c>
      <c r="C927" s="362" t="s">
        <v>2</v>
      </c>
      <c r="D927" s="368">
        <v>45217</v>
      </c>
      <c r="E927" s="368"/>
      <c r="F927" s="368"/>
      <c r="G927" s="368"/>
      <c r="H927" s="362" t="s">
        <v>65</v>
      </c>
      <c r="I927" s="362" t="s">
        <v>2344</v>
      </c>
      <c r="J927" s="361" t="s">
        <v>2603</v>
      </c>
      <c r="K927" s="362"/>
      <c r="L927" s="362" t="s">
        <v>186</v>
      </c>
      <c r="M927" s="362" t="s">
        <v>9</v>
      </c>
      <c r="N927" s="362" t="s">
        <v>90</v>
      </c>
      <c r="O927" s="362" t="s">
        <v>90</v>
      </c>
      <c r="P927" s="482" t="s">
        <v>90</v>
      </c>
      <c r="Q927" s="362"/>
      <c r="R927" s="362"/>
      <c r="S927" s="362"/>
      <c r="T927" s="362"/>
      <c r="U927" s="362"/>
      <c r="V927" s="362"/>
      <c r="W927" s="362"/>
      <c r="X927" s="362"/>
      <c r="Y927" s="362"/>
      <c r="Z927" s="362"/>
      <c r="AA927" s="366"/>
      <c r="AB927" s="362"/>
      <c r="AC927" s="362" t="s">
        <v>19</v>
      </c>
      <c r="AD927" s="362" t="s">
        <v>40</v>
      </c>
      <c r="AE927" s="362"/>
      <c r="AF927" s="362"/>
      <c r="AG927" s="362"/>
      <c r="AH927" s="362"/>
      <c r="AI927" s="362"/>
      <c r="AJ927" s="362"/>
      <c r="AK927" s="362"/>
      <c r="AL927" s="362"/>
      <c r="AM927" s="362"/>
      <c r="AN927" s="361"/>
      <c r="AO927" s="445" t="s">
        <v>9</v>
      </c>
      <c r="AP927" s="445" t="s">
        <v>9</v>
      </c>
      <c r="AQ927" s="445" t="s">
        <v>9</v>
      </c>
    </row>
    <row r="928" spans="1:43" ht="29" hidden="1" x14ac:dyDescent="0.35">
      <c r="A928" s="362">
        <v>926</v>
      </c>
      <c r="B928" s="362" t="s">
        <v>2604</v>
      </c>
      <c r="C928" s="362" t="s">
        <v>2</v>
      </c>
      <c r="D928" s="368">
        <v>45217</v>
      </c>
      <c r="E928" s="368"/>
      <c r="F928" s="368"/>
      <c r="G928" s="368"/>
      <c r="H928" s="362" t="s">
        <v>65</v>
      </c>
      <c r="I928" s="362" t="s">
        <v>2344</v>
      </c>
      <c r="J928" s="361" t="s">
        <v>2605</v>
      </c>
      <c r="K928" s="362"/>
      <c r="L928" s="362" t="s">
        <v>186</v>
      </c>
      <c r="M928" s="362" t="s">
        <v>9</v>
      </c>
      <c r="N928" s="362" t="s">
        <v>90</v>
      </c>
      <c r="O928" s="362" t="s">
        <v>90</v>
      </c>
      <c r="P928" s="482" t="s">
        <v>90</v>
      </c>
      <c r="Q928" s="362"/>
      <c r="R928" s="362"/>
      <c r="S928" s="362"/>
      <c r="T928" s="362"/>
      <c r="U928" s="362"/>
      <c r="V928" s="362"/>
      <c r="W928" s="362"/>
      <c r="X928" s="362"/>
      <c r="Y928" s="362"/>
      <c r="Z928" s="362"/>
      <c r="AA928" s="366"/>
      <c r="AB928" s="362"/>
      <c r="AC928" s="362" t="s">
        <v>19</v>
      </c>
      <c r="AD928" s="362" t="s">
        <v>40</v>
      </c>
      <c r="AE928" s="362"/>
      <c r="AF928" s="362"/>
      <c r="AG928" s="362"/>
      <c r="AH928" s="362"/>
      <c r="AI928" s="362"/>
      <c r="AJ928" s="362"/>
      <c r="AK928" s="362"/>
      <c r="AL928" s="362"/>
      <c r="AM928" s="362"/>
      <c r="AN928" s="361"/>
      <c r="AO928" s="445" t="s">
        <v>9</v>
      </c>
      <c r="AP928" s="445" t="s">
        <v>9</v>
      </c>
      <c r="AQ928" s="445" t="s">
        <v>9</v>
      </c>
    </row>
    <row r="929" spans="1:43" ht="14.5" hidden="1" x14ac:dyDescent="0.35">
      <c r="A929" s="362">
        <v>927</v>
      </c>
      <c r="B929" s="362" t="s">
        <v>2606</v>
      </c>
      <c r="C929" s="362" t="s">
        <v>2</v>
      </c>
      <c r="D929" s="368">
        <v>45217</v>
      </c>
      <c r="E929" s="368"/>
      <c r="F929" s="368"/>
      <c r="G929" s="368"/>
      <c r="H929" s="362" t="s">
        <v>65</v>
      </c>
      <c r="I929" s="362" t="s">
        <v>2344</v>
      </c>
      <c r="J929" s="361" t="s">
        <v>2607</v>
      </c>
      <c r="K929" s="362"/>
      <c r="L929" s="362" t="s">
        <v>186</v>
      </c>
      <c r="M929" s="362" t="s">
        <v>9</v>
      </c>
      <c r="N929" s="362" t="s">
        <v>90</v>
      </c>
      <c r="O929" s="362" t="s">
        <v>90</v>
      </c>
      <c r="P929" s="482" t="s">
        <v>90</v>
      </c>
      <c r="Q929" s="362"/>
      <c r="R929" s="362"/>
      <c r="S929" s="362"/>
      <c r="T929" s="362"/>
      <c r="U929" s="362"/>
      <c r="V929" s="362"/>
      <c r="W929" s="362"/>
      <c r="X929" s="362"/>
      <c r="Y929" s="362"/>
      <c r="Z929" s="362"/>
      <c r="AA929" s="366"/>
      <c r="AB929" s="362"/>
      <c r="AC929" s="362" t="s">
        <v>19</v>
      </c>
      <c r="AD929" s="362" t="s">
        <v>40</v>
      </c>
      <c r="AE929" s="362"/>
      <c r="AF929" s="362"/>
      <c r="AG929" s="362"/>
      <c r="AH929" s="362"/>
      <c r="AI929" s="362"/>
      <c r="AJ929" s="362"/>
      <c r="AK929" s="362"/>
      <c r="AL929" s="362"/>
      <c r="AM929" s="362"/>
      <c r="AN929" s="361"/>
      <c r="AO929" s="445" t="s">
        <v>9</v>
      </c>
      <c r="AP929" s="445" t="s">
        <v>9</v>
      </c>
      <c r="AQ929" s="445" t="s">
        <v>9</v>
      </c>
    </row>
    <row r="930" spans="1:43" ht="14.5" hidden="1" x14ac:dyDescent="0.35">
      <c r="A930" s="362">
        <v>928</v>
      </c>
      <c r="B930" s="362" t="s">
        <v>2608</v>
      </c>
      <c r="C930" s="362" t="s">
        <v>2</v>
      </c>
      <c r="D930" s="368">
        <v>45217</v>
      </c>
      <c r="E930" s="368"/>
      <c r="F930" s="368"/>
      <c r="G930" s="368"/>
      <c r="H930" s="362" t="s">
        <v>65</v>
      </c>
      <c r="I930" s="362" t="s">
        <v>2344</v>
      </c>
      <c r="J930" s="361" t="s">
        <v>2609</v>
      </c>
      <c r="K930" s="362"/>
      <c r="L930" s="362" t="s">
        <v>186</v>
      </c>
      <c r="M930" s="362" t="s">
        <v>9</v>
      </c>
      <c r="N930" s="362" t="s">
        <v>90</v>
      </c>
      <c r="O930" s="362" t="s">
        <v>90</v>
      </c>
      <c r="P930" s="482" t="s">
        <v>90</v>
      </c>
      <c r="Q930" s="362"/>
      <c r="R930" s="362"/>
      <c r="S930" s="362"/>
      <c r="T930" s="362"/>
      <c r="U930" s="362"/>
      <c r="V930" s="362"/>
      <c r="W930" s="362"/>
      <c r="X930" s="362"/>
      <c r="Y930" s="362"/>
      <c r="Z930" s="362"/>
      <c r="AA930" s="366"/>
      <c r="AB930" s="362"/>
      <c r="AC930" s="362" t="s">
        <v>19</v>
      </c>
      <c r="AD930" s="362" t="s">
        <v>40</v>
      </c>
      <c r="AE930" s="362"/>
      <c r="AF930" s="362"/>
      <c r="AG930" s="362"/>
      <c r="AH930" s="362"/>
      <c r="AI930" s="362"/>
      <c r="AJ930" s="362"/>
      <c r="AK930" s="362"/>
      <c r="AL930" s="362"/>
      <c r="AM930" s="362"/>
      <c r="AN930" s="361"/>
      <c r="AO930" s="445" t="s">
        <v>9</v>
      </c>
      <c r="AP930" s="445" t="s">
        <v>9</v>
      </c>
      <c r="AQ930" s="445" t="s">
        <v>9</v>
      </c>
    </row>
    <row r="931" spans="1:43" ht="14.5" hidden="1" x14ac:dyDescent="0.35">
      <c r="A931" s="362">
        <v>929</v>
      </c>
      <c r="B931" s="362" t="s">
        <v>2610</v>
      </c>
      <c r="C931" s="362" t="s">
        <v>2</v>
      </c>
      <c r="D931" s="368">
        <v>45078</v>
      </c>
      <c r="E931" s="368"/>
      <c r="F931" s="368"/>
      <c r="G931" s="368"/>
      <c r="H931" s="362" t="s">
        <v>61</v>
      </c>
      <c r="I931" s="362" t="s">
        <v>1584</v>
      </c>
      <c r="J931" s="361" t="s">
        <v>2611</v>
      </c>
      <c r="K931" s="361"/>
      <c r="L931" s="362" t="s">
        <v>186</v>
      </c>
      <c r="M931" s="362" t="s">
        <v>9</v>
      </c>
      <c r="N931" s="362" t="s">
        <v>2273</v>
      </c>
      <c r="O931" s="362" t="s">
        <v>90</v>
      </c>
      <c r="P931" s="482"/>
      <c r="Q931" s="362"/>
      <c r="R931" s="362"/>
      <c r="S931" s="362"/>
      <c r="T931" s="362"/>
      <c r="U931" s="362"/>
      <c r="V931" s="362"/>
      <c r="W931" s="362"/>
      <c r="X931" s="362"/>
      <c r="Y931" s="362"/>
      <c r="Z931" s="362"/>
      <c r="AA931" s="366"/>
      <c r="AB931" s="362"/>
      <c r="AC931" s="362" t="s">
        <v>19</v>
      </c>
      <c r="AD931" s="362" t="s">
        <v>40</v>
      </c>
      <c r="AE931" s="362"/>
      <c r="AF931" s="362"/>
      <c r="AG931" s="362"/>
      <c r="AH931" s="362"/>
      <c r="AI931" s="362"/>
      <c r="AJ931" s="362"/>
      <c r="AK931" s="362"/>
      <c r="AL931" s="362"/>
      <c r="AM931" s="362"/>
      <c r="AN931" s="361"/>
      <c r="AO931" s="445" t="s">
        <v>5839</v>
      </c>
      <c r="AP931" s="445" t="s">
        <v>5839</v>
      </c>
      <c r="AQ931" s="445" t="s">
        <v>5839</v>
      </c>
    </row>
    <row r="932" spans="1:43" ht="14.5" hidden="1" x14ac:dyDescent="0.35">
      <c r="A932" s="362">
        <v>930</v>
      </c>
      <c r="B932" s="362" t="s">
        <v>2612</v>
      </c>
      <c r="C932" s="362" t="s">
        <v>2</v>
      </c>
      <c r="D932" s="368">
        <v>45217</v>
      </c>
      <c r="E932" s="368"/>
      <c r="F932" s="368"/>
      <c r="G932" s="368"/>
      <c r="H932" s="362" t="s">
        <v>65</v>
      </c>
      <c r="I932" s="362" t="s">
        <v>2344</v>
      </c>
      <c r="J932" s="361" t="s">
        <v>2613</v>
      </c>
      <c r="K932" s="362"/>
      <c r="L932" s="362" t="s">
        <v>186</v>
      </c>
      <c r="M932" s="362" t="s">
        <v>9</v>
      </c>
      <c r="N932" s="362" t="s">
        <v>90</v>
      </c>
      <c r="O932" s="362" t="s">
        <v>90</v>
      </c>
      <c r="P932" s="482" t="s">
        <v>90</v>
      </c>
      <c r="Q932" s="362"/>
      <c r="R932" s="362"/>
      <c r="S932" s="362"/>
      <c r="T932" s="362"/>
      <c r="U932" s="362"/>
      <c r="V932" s="362"/>
      <c r="W932" s="362"/>
      <c r="X932" s="362"/>
      <c r="Y932" s="362"/>
      <c r="Z932" s="362"/>
      <c r="AA932" s="366"/>
      <c r="AB932" s="362"/>
      <c r="AC932" s="362" t="s">
        <v>19</v>
      </c>
      <c r="AD932" s="362" t="s">
        <v>40</v>
      </c>
      <c r="AE932" s="362"/>
      <c r="AF932" s="362"/>
      <c r="AG932" s="362"/>
      <c r="AH932" s="362"/>
      <c r="AI932" s="362"/>
      <c r="AJ932" s="362"/>
      <c r="AK932" s="362"/>
      <c r="AL932" s="362"/>
      <c r="AM932" s="362"/>
      <c r="AN932" s="361"/>
      <c r="AO932" s="445" t="s">
        <v>9</v>
      </c>
      <c r="AP932" s="445" t="s">
        <v>9</v>
      </c>
      <c r="AQ932" s="445" t="s">
        <v>9</v>
      </c>
    </row>
    <row r="933" spans="1:43" ht="29" hidden="1" x14ac:dyDescent="0.35">
      <c r="A933" s="362">
        <v>931</v>
      </c>
      <c r="B933" s="362" t="s">
        <v>2614</v>
      </c>
      <c r="C933" s="362" t="s">
        <v>2</v>
      </c>
      <c r="D933" s="368">
        <v>45217</v>
      </c>
      <c r="E933" s="368"/>
      <c r="F933" s="368"/>
      <c r="G933" s="368"/>
      <c r="H933" s="362" t="s">
        <v>65</v>
      </c>
      <c r="I933" s="362" t="s">
        <v>2344</v>
      </c>
      <c r="J933" s="361" t="s">
        <v>2615</v>
      </c>
      <c r="K933" s="362"/>
      <c r="L933" s="362" t="s">
        <v>186</v>
      </c>
      <c r="M933" s="362" t="s">
        <v>9</v>
      </c>
      <c r="N933" s="362" t="s">
        <v>90</v>
      </c>
      <c r="O933" s="362" t="s">
        <v>90</v>
      </c>
      <c r="P933" s="482" t="s">
        <v>90</v>
      </c>
      <c r="Q933" s="362"/>
      <c r="R933" s="362"/>
      <c r="S933" s="362"/>
      <c r="T933" s="362"/>
      <c r="U933" s="362"/>
      <c r="V933" s="362"/>
      <c r="W933" s="362"/>
      <c r="X933" s="362"/>
      <c r="Y933" s="362"/>
      <c r="Z933" s="362"/>
      <c r="AA933" s="366"/>
      <c r="AB933" s="362"/>
      <c r="AC933" s="362" t="s">
        <v>19</v>
      </c>
      <c r="AD933" s="362" t="s">
        <v>40</v>
      </c>
      <c r="AE933" s="362"/>
      <c r="AF933" s="362"/>
      <c r="AG933" s="362"/>
      <c r="AH933" s="362"/>
      <c r="AI933" s="362"/>
      <c r="AJ933" s="362"/>
      <c r="AK933" s="362"/>
      <c r="AL933" s="362"/>
      <c r="AM933" s="362"/>
      <c r="AN933" s="361"/>
      <c r="AO933" s="445" t="s">
        <v>9</v>
      </c>
      <c r="AP933" s="445" t="s">
        <v>9</v>
      </c>
      <c r="AQ933" s="445" t="s">
        <v>9</v>
      </c>
    </row>
    <row r="934" spans="1:43" ht="43.5" hidden="1" x14ac:dyDescent="0.35">
      <c r="A934" s="362">
        <v>932</v>
      </c>
      <c r="B934" s="362" t="s">
        <v>2616</v>
      </c>
      <c r="C934" s="362" t="s">
        <v>2</v>
      </c>
      <c r="D934" s="368">
        <v>45217</v>
      </c>
      <c r="E934" s="368"/>
      <c r="F934" s="368"/>
      <c r="G934" s="368"/>
      <c r="H934" s="362" t="s">
        <v>65</v>
      </c>
      <c r="I934" s="362" t="s">
        <v>2344</v>
      </c>
      <c r="J934" s="361" t="s">
        <v>2617</v>
      </c>
      <c r="K934" s="362"/>
      <c r="L934" s="362" t="s">
        <v>186</v>
      </c>
      <c r="M934" s="362" t="s">
        <v>9</v>
      </c>
      <c r="N934" s="362" t="s">
        <v>90</v>
      </c>
      <c r="O934" s="362" t="s">
        <v>90</v>
      </c>
      <c r="P934" s="482" t="s">
        <v>90</v>
      </c>
      <c r="Q934" s="362"/>
      <c r="R934" s="362"/>
      <c r="S934" s="362"/>
      <c r="T934" s="362"/>
      <c r="U934" s="362"/>
      <c r="V934" s="362"/>
      <c r="W934" s="362"/>
      <c r="X934" s="362"/>
      <c r="Y934" s="362"/>
      <c r="Z934" s="362"/>
      <c r="AA934" s="366"/>
      <c r="AB934" s="362"/>
      <c r="AC934" s="362" t="s">
        <v>19</v>
      </c>
      <c r="AD934" s="362" t="s">
        <v>40</v>
      </c>
      <c r="AE934" s="362"/>
      <c r="AF934" s="362"/>
      <c r="AG934" s="362"/>
      <c r="AH934" s="362"/>
      <c r="AI934" s="362"/>
      <c r="AJ934" s="362"/>
      <c r="AK934" s="362"/>
      <c r="AL934" s="362"/>
      <c r="AM934" s="362"/>
      <c r="AN934" s="361"/>
      <c r="AO934" s="445" t="s">
        <v>9</v>
      </c>
      <c r="AP934" s="445" t="s">
        <v>9</v>
      </c>
      <c r="AQ934" s="445" t="s">
        <v>9</v>
      </c>
    </row>
    <row r="935" spans="1:43" ht="29" hidden="1" x14ac:dyDescent="0.35">
      <c r="A935" s="362">
        <v>933</v>
      </c>
      <c r="B935" s="362" t="s">
        <v>2618</v>
      </c>
      <c r="C935" s="362" t="s">
        <v>2</v>
      </c>
      <c r="D935" s="368">
        <v>45217</v>
      </c>
      <c r="E935" s="368"/>
      <c r="F935" s="368"/>
      <c r="G935" s="368"/>
      <c r="H935" s="362" t="s">
        <v>65</v>
      </c>
      <c r="I935" s="362" t="s">
        <v>2344</v>
      </c>
      <c r="J935" s="361" t="s">
        <v>2619</v>
      </c>
      <c r="K935" s="362"/>
      <c r="L935" s="362" t="s">
        <v>186</v>
      </c>
      <c r="M935" s="362" t="s">
        <v>9</v>
      </c>
      <c r="N935" s="362" t="s">
        <v>90</v>
      </c>
      <c r="O935" s="362" t="s">
        <v>90</v>
      </c>
      <c r="P935" s="482" t="s">
        <v>90</v>
      </c>
      <c r="Q935" s="362"/>
      <c r="R935" s="362"/>
      <c r="S935" s="362"/>
      <c r="T935" s="362"/>
      <c r="U935" s="362"/>
      <c r="V935" s="362"/>
      <c r="W935" s="362"/>
      <c r="X935" s="362"/>
      <c r="Y935" s="362"/>
      <c r="Z935" s="362"/>
      <c r="AA935" s="366"/>
      <c r="AB935" s="362"/>
      <c r="AC935" s="362" t="s">
        <v>19</v>
      </c>
      <c r="AD935" s="362" t="s">
        <v>40</v>
      </c>
      <c r="AE935" s="362"/>
      <c r="AF935" s="362"/>
      <c r="AG935" s="362"/>
      <c r="AH935" s="362"/>
      <c r="AI935" s="362"/>
      <c r="AJ935" s="362"/>
      <c r="AK935" s="362"/>
      <c r="AL935" s="362"/>
      <c r="AM935" s="362"/>
      <c r="AN935" s="361"/>
      <c r="AO935" s="445" t="s">
        <v>9</v>
      </c>
      <c r="AP935" s="445" t="s">
        <v>9</v>
      </c>
      <c r="AQ935" s="445" t="s">
        <v>9</v>
      </c>
    </row>
    <row r="936" spans="1:43" ht="14.5" hidden="1" x14ac:dyDescent="0.35">
      <c r="A936" s="362">
        <v>934</v>
      </c>
      <c r="B936" s="362" t="s">
        <v>2620</v>
      </c>
      <c r="C936" s="362" t="s">
        <v>2</v>
      </c>
      <c r="D936" s="368">
        <v>45217</v>
      </c>
      <c r="E936" s="368"/>
      <c r="F936" s="368"/>
      <c r="G936" s="368"/>
      <c r="H936" s="362" t="s">
        <v>65</v>
      </c>
      <c r="I936" s="362" t="s">
        <v>2344</v>
      </c>
      <c r="J936" s="361" t="s">
        <v>2621</v>
      </c>
      <c r="K936" s="362"/>
      <c r="L936" s="362" t="s">
        <v>186</v>
      </c>
      <c r="M936" s="362" t="s">
        <v>9</v>
      </c>
      <c r="N936" s="362" t="s">
        <v>90</v>
      </c>
      <c r="O936" s="362" t="s">
        <v>90</v>
      </c>
      <c r="P936" s="482" t="s">
        <v>90</v>
      </c>
      <c r="Q936" s="362"/>
      <c r="R936" s="362"/>
      <c r="S936" s="362"/>
      <c r="T936" s="362"/>
      <c r="U936" s="362"/>
      <c r="V936" s="362"/>
      <c r="W936" s="362"/>
      <c r="X936" s="362"/>
      <c r="Y936" s="362"/>
      <c r="Z936" s="362"/>
      <c r="AA936" s="366"/>
      <c r="AB936" s="362"/>
      <c r="AC936" s="362" t="s">
        <v>19</v>
      </c>
      <c r="AD936" s="362" t="s">
        <v>40</v>
      </c>
      <c r="AE936" s="362"/>
      <c r="AF936" s="362"/>
      <c r="AG936" s="362"/>
      <c r="AH936" s="362"/>
      <c r="AI936" s="362"/>
      <c r="AJ936" s="362"/>
      <c r="AK936" s="362"/>
      <c r="AL936" s="362"/>
      <c r="AM936" s="362"/>
      <c r="AN936" s="361"/>
      <c r="AO936" s="445" t="s">
        <v>9</v>
      </c>
      <c r="AP936" s="445" t="s">
        <v>9</v>
      </c>
      <c r="AQ936" s="445" t="s">
        <v>9</v>
      </c>
    </row>
    <row r="937" spans="1:43" ht="29" hidden="1" x14ac:dyDescent="0.35">
      <c r="A937" s="362">
        <v>935</v>
      </c>
      <c r="B937" s="362" t="s">
        <v>2622</v>
      </c>
      <c r="C937" s="362" t="s">
        <v>2</v>
      </c>
      <c r="D937" s="368">
        <v>45217</v>
      </c>
      <c r="E937" s="368"/>
      <c r="F937" s="368"/>
      <c r="G937" s="368"/>
      <c r="H937" s="362" t="s">
        <v>65</v>
      </c>
      <c r="I937" s="362" t="s">
        <v>2344</v>
      </c>
      <c r="J937" s="361" t="s">
        <v>2623</v>
      </c>
      <c r="K937" s="362"/>
      <c r="L937" s="362" t="s">
        <v>186</v>
      </c>
      <c r="M937" s="362" t="s">
        <v>9</v>
      </c>
      <c r="N937" s="362" t="s">
        <v>90</v>
      </c>
      <c r="O937" s="362" t="s">
        <v>90</v>
      </c>
      <c r="P937" s="482" t="s">
        <v>90</v>
      </c>
      <c r="Q937" s="362"/>
      <c r="R937" s="362"/>
      <c r="S937" s="362"/>
      <c r="T937" s="362"/>
      <c r="U937" s="362"/>
      <c r="V937" s="362"/>
      <c r="W937" s="362"/>
      <c r="X937" s="362"/>
      <c r="Y937" s="362"/>
      <c r="Z937" s="362"/>
      <c r="AA937" s="366"/>
      <c r="AB937" s="362"/>
      <c r="AC937" s="362" t="s">
        <v>19</v>
      </c>
      <c r="AD937" s="362" t="s">
        <v>40</v>
      </c>
      <c r="AE937" s="362"/>
      <c r="AF937" s="362"/>
      <c r="AG937" s="362"/>
      <c r="AH937" s="362"/>
      <c r="AI937" s="362"/>
      <c r="AJ937" s="362"/>
      <c r="AK937" s="362"/>
      <c r="AL937" s="362"/>
      <c r="AM937" s="362"/>
      <c r="AN937" s="361"/>
      <c r="AO937" s="445" t="s">
        <v>9</v>
      </c>
      <c r="AP937" s="445" t="s">
        <v>9</v>
      </c>
      <c r="AQ937" s="445" t="s">
        <v>9</v>
      </c>
    </row>
    <row r="938" spans="1:43" ht="29" hidden="1" x14ac:dyDescent="0.35">
      <c r="A938" s="362">
        <v>936</v>
      </c>
      <c r="B938" s="362" t="s">
        <v>2624</v>
      </c>
      <c r="C938" s="362" t="s">
        <v>2</v>
      </c>
      <c r="D938" s="368">
        <v>45217</v>
      </c>
      <c r="E938" s="368"/>
      <c r="F938" s="368"/>
      <c r="G938" s="368"/>
      <c r="H938" s="362" t="s">
        <v>65</v>
      </c>
      <c r="I938" s="362" t="s">
        <v>2344</v>
      </c>
      <c r="J938" s="361" t="s">
        <v>2625</v>
      </c>
      <c r="K938" s="362"/>
      <c r="L938" s="362" t="s">
        <v>186</v>
      </c>
      <c r="M938" s="362" t="s">
        <v>9</v>
      </c>
      <c r="N938" s="362" t="s">
        <v>90</v>
      </c>
      <c r="O938" s="362" t="s">
        <v>90</v>
      </c>
      <c r="P938" s="482" t="s">
        <v>90</v>
      </c>
      <c r="Q938" s="362"/>
      <c r="R938" s="362"/>
      <c r="S938" s="362"/>
      <c r="T938" s="362"/>
      <c r="U938" s="362"/>
      <c r="V938" s="362"/>
      <c r="W938" s="362"/>
      <c r="X938" s="362"/>
      <c r="Y938" s="362"/>
      <c r="Z938" s="362"/>
      <c r="AA938" s="366"/>
      <c r="AB938" s="362"/>
      <c r="AC938" s="362" t="s">
        <v>19</v>
      </c>
      <c r="AD938" s="362" t="s">
        <v>40</v>
      </c>
      <c r="AE938" s="362"/>
      <c r="AF938" s="362"/>
      <c r="AG938" s="362"/>
      <c r="AH938" s="362"/>
      <c r="AI938" s="362"/>
      <c r="AJ938" s="362"/>
      <c r="AK938" s="362"/>
      <c r="AL938" s="362"/>
      <c r="AM938" s="362"/>
      <c r="AN938" s="361"/>
      <c r="AO938" s="445" t="s">
        <v>9</v>
      </c>
      <c r="AP938" s="445" t="s">
        <v>9</v>
      </c>
      <c r="AQ938" s="445" t="s">
        <v>9</v>
      </c>
    </row>
    <row r="939" spans="1:43" ht="14.5" hidden="1" x14ac:dyDescent="0.35">
      <c r="A939" s="362">
        <v>937</v>
      </c>
      <c r="B939" s="362" t="s">
        <v>2626</v>
      </c>
      <c r="C939" s="362" t="s">
        <v>2</v>
      </c>
      <c r="D939" s="368">
        <v>45217</v>
      </c>
      <c r="E939" s="368"/>
      <c r="F939" s="368"/>
      <c r="G939" s="368"/>
      <c r="H939" s="362" t="s">
        <v>65</v>
      </c>
      <c r="I939" s="362" t="s">
        <v>2344</v>
      </c>
      <c r="J939" s="361" t="s">
        <v>2627</v>
      </c>
      <c r="K939" s="362"/>
      <c r="L939" s="362" t="s">
        <v>1689</v>
      </c>
      <c r="M939" s="362" t="s">
        <v>9</v>
      </c>
      <c r="N939" s="362" t="s">
        <v>90</v>
      </c>
      <c r="O939" s="362" t="s">
        <v>90</v>
      </c>
      <c r="P939" s="482" t="s">
        <v>90</v>
      </c>
      <c r="Q939" s="362"/>
      <c r="R939" s="362"/>
      <c r="S939" s="362"/>
      <c r="T939" s="362"/>
      <c r="U939" s="362"/>
      <c r="V939" s="362"/>
      <c r="W939" s="362"/>
      <c r="X939" s="362"/>
      <c r="Y939" s="362"/>
      <c r="Z939" s="362"/>
      <c r="AA939" s="366"/>
      <c r="AB939" s="362"/>
      <c r="AC939" s="362" t="s">
        <v>19</v>
      </c>
      <c r="AD939" s="362" t="s">
        <v>40</v>
      </c>
      <c r="AE939" s="362"/>
      <c r="AF939" s="362"/>
      <c r="AG939" s="362"/>
      <c r="AH939" s="362"/>
      <c r="AI939" s="362"/>
      <c r="AJ939" s="362"/>
      <c r="AK939" s="362"/>
      <c r="AL939" s="362"/>
      <c r="AM939" s="362"/>
      <c r="AN939" s="361"/>
      <c r="AO939" s="445" t="s">
        <v>9</v>
      </c>
      <c r="AP939" s="445" t="s">
        <v>9</v>
      </c>
      <c r="AQ939" s="445" t="s">
        <v>9</v>
      </c>
    </row>
    <row r="940" spans="1:43" ht="14.5" hidden="1" x14ac:dyDescent="0.35">
      <c r="A940" s="362">
        <v>938</v>
      </c>
      <c r="B940" s="362" t="s">
        <v>2628</v>
      </c>
      <c r="C940" s="362" t="s">
        <v>2</v>
      </c>
      <c r="D940" s="368">
        <v>45217</v>
      </c>
      <c r="E940" s="368"/>
      <c r="F940" s="368"/>
      <c r="G940" s="368"/>
      <c r="H940" s="362" t="s">
        <v>65</v>
      </c>
      <c r="I940" s="362" t="s">
        <v>2344</v>
      </c>
      <c r="J940" s="361" t="s">
        <v>2629</v>
      </c>
      <c r="K940" s="362"/>
      <c r="L940" s="362" t="s">
        <v>186</v>
      </c>
      <c r="M940" s="362" t="s">
        <v>9</v>
      </c>
      <c r="N940" s="362" t="s">
        <v>90</v>
      </c>
      <c r="O940" s="362" t="s">
        <v>90</v>
      </c>
      <c r="P940" s="482" t="s">
        <v>90</v>
      </c>
      <c r="Q940" s="362"/>
      <c r="R940" s="362"/>
      <c r="S940" s="362"/>
      <c r="T940" s="362"/>
      <c r="U940" s="362"/>
      <c r="V940" s="362"/>
      <c r="W940" s="362"/>
      <c r="X940" s="362"/>
      <c r="Y940" s="362"/>
      <c r="Z940" s="362"/>
      <c r="AA940" s="366"/>
      <c r="AB940" s="362"/>
      <c r="AC940" s="362" t="s">
        <v>19</v>
      </c>
      <c r="AD940" s="362" t="s">
        <v>40</v>
      </c>
      <c r="AE940" s="362"/>
      <c r="AF940" s="362"/>
      <c r="AG940" s="362"/>
      <c r="AH940" s="362"/>
      <c r="AI940" s="362"/>
      <c r="AJ940" s="362"/>
      <c r="AK940" s="362"/>
      <c r="AL940" s="362"/>
      <c r="AM940" s="362"/>
      <c r="AN940" s="361"/>
      <c r="AO940" s="445" t="s">
        <v>9</v>
      </c>
      <c r="AP940" s="445" t="s">
        <v>9</v>
      </c>
      <c r="AQ940" s="445" t="s">
        <v>9</v>
      </c>
    </row>
    <row r="941" spans="1:43" ht="14.5" hidden="1" x14ac:dyDescent="0.35">
      <c r="A941" s="362">
        <v>939</v>
      </c>
      <c r="B941" s="362" t="s">
        <v>2630</v>
      </c>
      <c r="C941" s="362" t="s">
        <v>2</v>
      </c>
      <c r="D941" s="368">
        <v>45217</v>
      </c>
      <c r="E941" s="368"/>
      <c r="F941" s="368"/>
      <c r="G941" s="368"/>
      <c r="H941" s="362" t="s">
        <v>65</v>
      </c>
      <c r="I941" s="362" t="s">
        <v>2344</v>
      </c>
      <c r="J941" s="361" t="s">
        <v>2631</v>
      </c>
      <c r="K941" s="362"/>
      <c r="L941" s="362" t="s">
        <v>186</v>
      </c>
      <c r="M941" s="362" t="s">
        <v>9</v>
      </c>
      <c r="N941" s="362" t="s">
        <v>90</v>
      </c>
      <c r="O941" s="362" t="s">
        <v>90</v>
      </c>
      <c r="P941" s="482" t="s">
        <v>90</v>
      </c>
      <c r="Q941" s="362"/>
      <c r="R941" s="362"/>
      <c r="S941" s="362"/>
      <c r="T941" s="362"/>
      <c r="U941" s="362"/>
      <c r="V941" s="362"/>
      <c r="W941" s="362"/>
      <c r="X941" s="362"/>
      <c r="Y941" s="362"/>
      <c r="Z941" s="362"/>
      <c r="AA941" s="366"/>
      <c r="AB941" s="362"/>
      <c r="AC941" s="362" t="s">
        <v>19</v>
      </c>
      <c r="AD941" s="362" t="s">
        <v>40</v>
      </c>
      <c r="AE941" s="362"/>
      <c r="AF941" s="362"/>
      <c r="AG941" s="362"/>
      <c r="AH941" s="362"/>
      <c r="AI941" s="362"/>
      <c r="AJ941" s="362"/>
      <c r="AK941" s="362"/>
      <c r="AL941" s="362"/>
      <c r="AM941" s="362"/>
      <c r="AN941" s="361"/>
      <c r="AO941" s="445" t="s">
        <v>9</v>
      </c>
      <c r="AP941" s="445" t="s">
        <v>9</v>
      </c>
      <c r="AQ941" s="445" t="s">
        <v>9</v>
      </c>
    </row>
    <row r="942" spans="1:43" ht="14.5" hidden="1" x14ac:dyDescent="0.35">
      <c r="A942" s="362">
        <v>940</v>
      </c>
      <c r="B942" s="362" t="s">
        <v>2632</v>
      </c>
      <c r="C942" s="362" t="s">
        <v>2</v>
      </c>
      <c r="D942" s="368">
        <v>45084</v>
      </c>
      <c r="E942" s="368"/>
      <c r="F942" s="368"/>
      <c r="G942" s="368"/>
      <c r="H942" s="362" t="s">
        <v>61</v>
      </c>
      <c r="I942" s="362" t="s">
        <v>1546</v>
      </c>
      <c r="J942" s="361" t="s">
        <v>2633</v>
      </c>
      <c r="K942" s="361"/>
      <c r="L942" s="362" t="s">
        <v>186</v>
      </c>
      <c r="M942" s="362" t="s">
        <v>9</v>
      </c>
      <c r="N942" s="362" t="s">
        <v>2273</v>
      </c>
      <c r="O942" s="362" t="s">
        <v>90</v>
      </c>
      <c r="P942" s="482" t="s">
        <v>6618</v>
      </c>
      <c r="Q942" s="362"/>
      <c r="R942" s="362"/>
      <c r="S942" s="362"/>
      <c r="T942" s="362"/>
      <c r="U942" s="362"/>
      <c r="V942" s="362"/>
      <c r="W942" s="362"/>
      <c r="X942" s="362"/>
      <c r="Y942" s="362"/>
      <c r="Z942" s="362"/>
      <c r="AA942" s="366"/>
      <c r="AB942" s="362"/>
      <c r="AC942" s="362" t="s">
        <v>19</v>
      </c>
      <c r="AD942" s="362"/>
      <c r="AE942" s="362"/>
      <c r="AF942" s="362"/>
      <c r="AG942" s="362"/>
      <c r="AH942" s="362"/>
      <c r="AI942" s="362"/>
      <c r="AJ942" s="362"/>
      <c r="AK942" s="362"/>
      <c r="AL942" s="362"/>
      <c r="AM942" s="362"/>
      <c r="AN942" s="361" t="e">
        <v>#N/A</v>
      </c>
      <c r="AO942" s="445" t="s">
        <v>8</v>
      </c>
      <c r="AP942" s="445" t="s">
        <v>8</v>
      </c>
      <c r="AQ942" s="445" t="s">
        <v>9</v>
      </c>
    </row>
    <row r="943" spans="1:43" ht="14.5" hidden="1" x14ac:dyDescent="0.35">
      <c r="A943" s="362">
        <v>941</v>
      </c>
      <c r="B943" s="362" t="s">
        <v>2635</v>
      </c>
      <c r="C943" s="362" t="s">
        <v>2</v>
      </c>
      <c r="D943" s="368">
        <v>45217</v>
      </c>
      <c r="E943" s="368"/>
      <c r="F943" s="368"/>
      <c r="G943" s="368"/>
      <c r="H943" s="362" t="s">
        <v>65</v>
      </c>
      <c r="I943" s="362" t="s">
        <v>2344</v>
      </c>
      <c r="J943" s="361" t="s">
        <v>2636</v>
      </c>
      <c r="K943" s="362"/>
      <c r="L943" s="362" t="s">
        <v>186</v>
      </c>
      <c r="M943" s="362" t="s">
        <v>9</v>
      </c>
      <c r="N943" s="362" t="s">
        <v>90</v>
      </c>
      <c r="O943" s="362" t="s">
        <v>90</v>
      </c>
      <c r="P943" s="482" t="s">
        <v>90</v>
      </c>
      <c r="Q943" s="362"/>
      <c r="R943" s="362"/>
      <c r="S943" s="362"/>
      <c r="T943" s="362"/>
      <c r="U943" s="362"/>
      <c r="V943" s="362"/>
      <c r="W943" s="362"/>
      <c r="X943" s="362"/>
      <c r="Y943" s="362"/>
      <c r="Z943" s="362"/>
      <c r="AA943" s="366"/>
      <c r="AB943" s="362"/>
      <c r="AC943" s="362" t="s">
        <v>19</v>
      </c>
      <c r="AD943" s="362" t="s">
        <v>40</v>
      </c>
      <c r="AE943" s="362"/>
      <c r="AF943" s="362"/>
      <c r="AG943" s="362"/>
      <c r="AH943" s="362"/>
      <c r="AI943" s="362"/>
      <c r="AJ943" s="362"/>
      <c r="AK943" s="362"/>
      <c r="AL943" s="362"/>
      <c r="AM943" s="362"/>
      <c r="AN943" s="361"/>
      <c r="AO943" s="445" t="s">
        <v>9</v>
      </c>
      <c r="AP943" s="445" t="s">
        <v>9</v>
      </c>
      <c r="AQ943" s="445" t="s">
        <v>9</v>
      </c>
    </row>
    <row r="944" spans="1:43" ht="43.5" hidden="1" x14ac:dyDescent="0.35">
      <c r="A944" s="362">
        <v>942</v>
      </c>
      <c r="B944" s="362" t="s">
        <v>2637</v>
      </c>
      <c r="C944" s="362" t="s">
        <v>2</v>
      </c>
      <c r="D944" s="368">
        <v>45217</v>
      </c>
      <c r="E944" s="368"/>
      <c r="F944" s="368"/>
      <c r="G944" s="368"/>
      <c r="H944" s="362" t="s">
        <v>65</v>
      </c>
      <c r="I944" s="362" t="s">
        <v>2344</v>
      </c>
      <c r="J944" s="361" t="s">
        <v>2638</v>
      </c>
      <c r="K944" s="362"/>
      <c r="L944" s="362" t="s">
        <v>186</v>
      </c>
      <c r="M944" s="362" t="s">
        <v>9</v>
      </c>
      <c r="N944" s="362" t="s">
        <v>90</v>
      </c>
      <c r="O944" s="362" t="s">
        <v>90</v>
      </c>
      <c r="P944" s="482" t="s">
        <v>90</v>
      </c>
      <c r="Q944" s="362"/>
      <c r="R944" s="362"/>
      <c r="S944" s="362"/>
      <c r="T944" s="362"/>
      <c r="U944" s="362"/>
      <c r="V944" s="362"/>
      <c r="W944" s="362"/>
      <c r="X944" s="362"/>
      <c r="Y944" s="362"/>
      <c r="Z944" s="362"/>
      <c r="AA944" s="366"/>
      <c r="AB944" s="362"/>
      <c r="AC944" s="362" t="s">
        <v>19</v>
      </c>
      <c r="AD944" s="362" t="s">
        <v>40</v>
      </c>
      <c r="AE944" s="362"/>
      <c r="AF944" s="362"/>
      <c r="AG944" s="362"/>
      <c r="AH944" s="362"/>
      <c r="AI944" s="362"/>
      <c r="AJ944" s="362"/>
      <c r="AK944" s="362"/>
      <c r="AL944" s="362"/>
      <c r="AM944" s="362"/>
      <c r="AN944" s="361"/>
      <c r="AO944" s="445" t="s">
        <v>9</v>
      </c>
      <c r="AP944" s="445" t="s">
        <v>9</v>
      </c>
      <c r="AQ944" s="445" t="s">
        <v>9</v>
      </c>
    </row>
    <row r="945" spans="1:43" ht="14.5" hidden="1" x14ac:dyDescent="0.35">
      <c r="A945" s="362">
        <v>943</v>
      </c>
      <c r="B945" s="362" t="s">
        <v>2639</v>
      </c>
      <c r="C945" s="362" t="s">
        <v>2</v>
      </c>
      <c r="D945" s="368">
        <v>45217</v>
      </c>
      <c r="E945" s="368"/>
      <c r="F945" s="368"/>
      <c r="G945" s="368"/>
      <c r="H945" s="362" t="s">
        <v>65</v>
      </c>
      <c r="I945" s="362" t="s">
        <v>2344</v>
      </c>
      <c r="J945" s="361" t="s">
        <v>2640</v>
      </c>
      <c r="K945" s="362"/>
      <c r="L945" s="362" t="s">
        <v>186</v>
      </c>
      <c r="M945" s="362" t="s">
        <v>9</v>
      </c>
      <c r="N945" s="362" t="s">
        <v>90</v>
      </c>
      <c r="O945" s="362" t="s">
        <v>90</v>
      </c>
      <c r="P945" s="482" t="s">
        <v>90</v>
      </c>
      <c r="Q945" s="362"/>
      <c r="R945" s="362"/>
      <c r="S945" s="362"/>
      <c r="T945" s="362"/>
      <c r="U945" s="362"/>
      <c r="V945" s="362"/>
      <c r="W945" s="362"/>
      <c r="X945" s="362"/>
      <c r="Y945" s="362"/>
      <c r="Z945" s="362"/>
      <c r="AA945" s="366"/>
      <c r="AB945" s="362"/>
      <c r="AC945" s="362" t="s">
        <v>19</v>
      </c>
      <c r="AD945" s="362" t="s">
        <v>40</v>
      </c>
      <c r="AE945" s="362"/>
      <c r="AF945" s="362"/>
      <c r="AG945" s="362"/>
      <c r="AH945" s="362"/>
      <c r="AI945" s="362"/>
      <c r="AJ945" s="362"/>
      <c r="AK945" s="362"/>
      <c r="AL945" s="362"/>
      <c r="AM945" s="362"/>
      <c r="AN945" s="361"/>
      <c r="AO945" s="445" t="s">
        <v>9</v>
      </c>
      <c r="AP945" s="445" t="s">
        <v>9</v>
      </c>
      <c r="AQ945" s="445" t="s">
        <v>9</v>
      </c>
    </row>
    <row r="946" spans="1:43" ht="29" hidden="1" x14ac:dyDescent="0.35">
      <c r="A946" s="362">
        <v>944</v>
      </c>
      <c r="B946" s="362" t="s">
        <v>2641</v>
      </c>
      <c r="C946" s="362" t="s">
        <v>2</v>
      </c>
      <c r="D946" s="368">
        <v>45217</v>
      </c>
      <c r="E946" s="368"/>
      <c r="F946" s="368"/>
      <c r="G946" s="368"/>
      <c r="H946" s="362" t="s">
        <v>65</v>
      </c>
      <c r="I946" s="362" t="s">
        <v>2344</v>
      </c>
      <c r="J946" s="361" t="s">
        <v>2642</v>
      </c>
      <c r="K946" s="362"/>
      <c r="L946" s="362" t="s">
        <v>186</v>
      </c>
      <c r="M946" s="362" t="s">
        <v>9</v>
      </c>
      <c r="N946" s="362" t="s">
        <v>90</v>
      </c>
      <c r="O946" s="362" t="s">
        <v>90</v>
      </c>
      <c r="P946" s="482" t="s">
        <v>90</v>
      </c>
      <c r="Q946" s="362"/>
      <c r="R946" s="362"/>
      <c r="S946" s="362"/>
      <c r="T946" s="362"/>
      <c r="U946" s="362"/>
      <c r="V946" s="362"/>
      <c r="W946" s="362"/>
      <c r="X946" s="362"/>
      <c r="Y946" s="362"/>
      <c r="Z946" s="362"/>
      <c r="AA946" s="366"/>
      <c r="AB946" s="362"/>
      <c r="AC946" s="362" t="s">
        <v>19</v>
      </c>
      <c r="AD946" s="362" t="s">
        <v>40</v>
      </c>
      <c r="AE946" s="362"/>
      <c r="AF946" s="362"/>
      <c r="AG946" s="362"/>
      <c r="AH946" s="362"/>
      <c r="AI946" s="362"/>
      <c r="AJ946" s="362"/>
      <c r="AK946" s="362"/>
      <c r="AL946" s="362"/>
      <c r="AM946" s="362"/>
      <c r="AN946" s="361"/>
      <c r="AO946" s="445" t="s">
        <v>9</v>
      </c>
      <c r="AP946" s="445" t="s">
        <v>9</v>
      </c>
      <c r="AQ946" s="445" t="s">
        <v>9</v>
      </c>
    </row>
    <row r="947" spans="1:43" ht="14.5" hidden="1" x14ac:dyDescent="0.35">
      <c r="A947" s="362">
        <v>945</v>
      </c>
      <c r="B947" s="362" t="s">
        <v>2643</v>
      </c>
      <c r="C947" s="362" t="s">
        <v>2</v>
      </c>
      <c r="D947" s="368">
        <v>45217</v>
      </c>
      <c r="E947" s="368"/>
      <c r="F947" s="368"/>
      <c r="G947" s="368"/>
      <c r="H947" s="362" t="s">
        <v>65</v>
      </c>
      <c r="I947" s="362" t="s">
        <v>2344</v>
      </c>
      <c r="J947" s="361" t="s">
        <v>2644</v>
      </c>
      <c r="K947" s="362"/>
      <c r="L947" s="362" t="s">
        <v>186</v>
      </c>
      <c r="M947" s="362" t="s">
        <v>9</v>
      </c>
      <c r="N947" s="362" t="s">
        <v>90</v>
      </c>
      <c r="O947" s="362" t="s">
        <v>90</v>
      </c>
      <c r="P947" s="482" t="s">
        <v>90</v>
      </c>
      <c r="Q947" s="362"/>
      <c r="R947" s="362"/>
      <c r="S947" s="362"/>
      <c r="T947" s="362"/>
      <c r="U947" s="362"/>
      <c r="V947" s="362"/>
      <c r="W947" s="362"/>
      <c r="X947" s="362"/>
      <c r="Y947" s="362"/>
      <c r="Z947" s="362"/>
      <c r="AA947" s="366"/>
      <c r="AB947" s="362"/>
      <c r="AC947" s="362" t="s">
        <v>19</v>
      </c>
      <c r="AD947" s="362" t="s">
        <v>40</v>
      </c>
      <c r="AE947" s="362"/>
      <c r="AF947" s="362"/>
      <c r="AG947" s="362"/>
      <c r="AH947" s="362"/>
      <c r="AI947" s="362"/>
      <c r="AJ947" s="362"/>
      <c r="AK947" s="362"/>
      <c r="AL947" s="362"/>
      <c r="AM947" s="362"/>
      <c r="AN947" s="361"/>
      <c r="AO947" s="445" t="s">
        <v>9</v>
      </c>
      <c r="AP947" s="445" t="s">
        <v>9</v>
      </c>
      <c r="AQ947" s="445" t="s">
        <v>9</v>
      </c>
    </row>
    <row r="948" spans="1:43" ht="14.5" hidden="1" x14ac:dyDescent="0.35">
      <c r="A948" s="362">
        <v>946</v>
      </c>
      <c r="B948" s="362" t="s">
        <v>2645</v>
      </c>
      <c r="C948" s="362" t="s">
        <v>2</v>
      </c>
      <c r="D948" s="368">
        <v>45217</v>
      </c>
      <c r="E948" s="368"/>
      <c r="F948" s="368"/>
      <c r="G948" s="368"/>
      <c r="H948" s="362" t="s">
        <v>65</v>
      </c>
      <c r="I948" s="362" t="s">
        <v>2344</v>
      </c>
      <c r="J948" s="361" t="s">
        <v>2646</v>
      </c>
      <c r="K948" s="362"/>
      <c r="L948" s="362" t="s">
        <v>186</v>
      </c>
      <c r="M948" s="362" t="s">
        <v>9</v>
      </c>
      <c r="N948" s="362" t="s">
        <v>90</v>
      </c>
      <c r="O948" s="362" t="s">
        <v>90</v>
      </c>
      <c r="P948" s="482" t="s">
        <v>90</v>
      </c>
      <c r="Q948" s="362"/>
      <c r="R948" s="362"/>
      <c r="S948" s="362"/>
      <c r="T948" s="362"/>
      <c r="U948" s="362"/>
      <c r="V948" s="362"/>
      <c r="W948" s="362"/>
      <c r="X948" s="362"/>
      <c r="Y948" s="362"/>
      <c r="Z948" s="362"/>
      <c r="AA948" s="366"/>
      <c r="AB948" s="362"/>
      <c r="AC948" s="362" t="s">
        <v>19</v>
      </c>
      <c r="AD948" s="362" t="s">
        <v>40</v>
      </c>
      <c r="AE948" s="362"/>
      <c r="AF948" s="362"/>
      <c r="AG948" s="362"/>
      <c r="AH948" s="362"/>
      <c r="AI948" s="362"/>
      <c r="AJ948" s="362"/>
      <c r="AK948" s="362"/>
      <c r="AL948" s="362"/>
      <c r="AM948" s="362"/>
      <c r="AN948" s="361"/>
      <c r="AO948" s="445" t="s">
        <v>9</v>
      </c>
      <c r="AP948" s="445" t="s">
        <v>9</v>
      </c>
      <c r="AQ948" s="445" t="s">
        <v>9</v>
      </c>
    </row>
    <row r="949" spans="1:43" ht="14.5" hidden="1" x14ac:dyDescent="0.35">
      <c r="A949" s="362">
        <v>947</v>
      </c>
      <c r="B949" s="362" t="s">
        <v>2647</v>
      </c>
      <c r="C949" s="362" t="s">
        <v>2</v>
      </c>
      <c r="D949" s="368">
        <v>45217</v>
      </c>
      <c r="E949" s="368"/>
      <c r="F949" s="368"/>
      <c r="G949" s="368"/>
      <c r="H949" s="362" t="s">
        <v>65</v>
      </c>
      <c r="I949" s="362" t="s">
        <v>2344</v>
      </c>
      <c r="J949" s="361" t="s">
        <v>2648</v>
      </c>
      <c r="K949" s="362"/>
      <c r="L949" s="362" t="s">
        <v>186</v>
      </c>
      <c r="M949" s="362" t="s">
        <v>9</v>
      </c>
      <c r="N949" s="362" t="s">
        <v>90</v>
      </c>
      <c r="O949" s="362" t="s">
        <v>90</v>
      </c>
      <c r="P949" s="482" t="s">
        <v>90</v>
      </c>
      <c r="Q949" s="362"/>
      <c r="R949" s="362"/>
      <c r="S949" s="362"/>
      <c r="T949" s="362"/>
      <c r="U949" s="362"/>
      <c r="V949" s="362"/>
      <c r="W949" s="362"/>
      <c r="X949" s="362"/>
      <c r="Y949" s="362"/>
      <c r="Z949" s="362"/>
      <c r="AA949" s="366"/>
      <c r="AB949" s="362"/>
      <c r="AC949" s="362" t="s">
        <v>19</v>
      </c>
      <c r="AD949" s="362" t="s">
        <v>40</v>
      </c>
      <c r="AE949" s="362"/>
      <c r="AF949" s="362"/>
      <c r="AG949" s="362"/>
      <c r="AH949" s="362"/>
      <c r="AI949" s="362"/>
      <c r="AJ949" s="362"/>
      <c r="AK949" s="362"/>
      <c r="AL949" s="362"/>
      <c r="AM949" s="362"/>
      <c r="AN949" s="361"/>
      <c r="AO949" s="445" t="s">
        <v>9</v>
      </c>
      <c r="AP949" s="445" t="s">
        <v>9</v>
      </c>
      <c r="AQ949" s="445" t="s">
        <v>9</v>
      </c>
    </row>
    <row r="950" spans="1:43" ht="29" hidden="1" x14ac:dyDescent="0.35">
      <c r="A950" s="362">
        <v>948</v>
      </c>
      <c r="B950" s="362" t="s">
        <v>2649</v>
      </c>
      <c r="C950" s="362" t="s">
        <v>2</v>
      </c>
      <c r="D950" s="368">
        <v>45217</v>
      </c>
      <c r="E950" s="368"/>
      <c r="F950" s="368"/>
      <c r="G950" s="368"/>
      <c r="H950" s="362" t="s">
        <v>65</v>
      </c>
      <c r="I950" s="362" t="s">
        <v>2344</v>
      </c>
      <c r="J950" s="361" t="s">
        <v>2650</v>
      </c>
      <c r="K950" s="362"/>
      <c r="L950" s="362" t="s">
        <v>186</v>
      </c>
      <c r="M950" s="362" t="s">
        <v>9</v>
      </c>
      <c r="N950" s="362" t="s">
        <v>90</v>
      </c>
      <c r="O950" s="362" t="s">
        <v>90</v>
      </c>
      <c r="P950" s="482" t="s">
        <v>90</v>
      </c>
      <c r="Q950" s="362"/>
      <c r="R950" s="362"/>
      <c r="S950" s="362"/>
      <c r="T950" s="362"/>
      <c r="U950" s="362"/>
      <c r="V950" s="362"/>
      <c r="W950" s="362"/>
      <c r="X950" s="362"/>
      <c r="Y950" s="362"/>
      <c r="Z950" s="362"/>
      <c r="AA950" s="366"/>
      <c r="AB950" s="362"/>
      <c r="AC950" s="362" t="s">
        <v>19</v>
      </c>
      <c r="AD950" s="362" t="s">
        <v>40</v>
      </c>
      <c r="AE950" s="362"/>
      <c r="AF950" s="362"/>
      <c r="AG950" s="362"/>
      <c r="AH950" s="362"/>
      <c r="AI950" s="362"/>
      <c r="AJ950" s="362"/>
      <c r="AK950" s="362"/>
      <c r="AL950" s="362"/>
      <c r="AM950" s="362"/>
      <c r="AN950" s="361"/>
      <c r="AO950" s="445" t="s">
        <v>9</v>
      </c>
      <c r="AP950" s="445" t="s">
        <v>9</v>
      </c>
      <c r="AQ950" s="445" t="s">
        <v>9</v>
      </c>
    </row>
    <row r="951" spans="1:43" ht="14.5" hidden="1" x14ac:dyDescent="0.35">
      <c r="A951" s="362">
        <v>949</v>
      </c>
      <c r="B951" s="362" t="s">
        <v>2651</v>
      </c>
      <c r="C951" s="362" t="s">
        <v>2</v>
      </c>
      <c r="D951" s="368">
        <v>45217</v>
      </c>
      <c r="E951" s="368"/>
      <c r="F951" s="368"/>
      <c r="G951" s="368"/>
      <c r="H951" s="362" t="s">
        <v>65</v>
      </c>
      <c r="I951" s="362" t="s">
        <v>2344</v>
      </c>
      <c r="J951" s="361" t="s">
        <v>2652</v>
      </c>
      <c r="K951" s="362"/>
      <c r="L951" s="362" t="s">
        <v>186</v>
      </c>
      <c r="M951" s="362" t="s">
        <v>9</v>
      </c>
      <c r="N951" s="362" t="s">
        <v>90</v>
      </c>
      <c r="O951" s="362" t="s">
        <v>90</v>
      </c>
      <c r="P951" s="482" t="s">
        <v>90</v>
      </c>
      <c r="Q951" s="362"/>
      <c r="R951" s="362"/>
      <c r="S951" s="362"/>
      <c r="T951" s="362"/>
      <c r="U951" s="362"/>
      <c r="V951" s="362"/>
      <c r="W951" s="362"/>
      <c r="X951" s="362"/>
      <c r="Y951" s="362"/>
      <c r="Z951" s="362"/>
      <c r="AA951" s="366"/>
      <c r="AB951" s="362"/>
      <c r="AC951" s="362" t="s">
        <v>19</v>
      </c>
      <c r="AD951" s="362" t="s">
        <v>40</v>
      </c>
      <c r="AE951" s="362"/>
      <c r="AF951" s="362"/>
      <c r="AG951" s="362"/>
      <c r="AH951" s="362"/>
      <c r="AI951" s="362"/>
      <c r="AJ951" s="362"/>
      <c r="AK951" s="362"/>
      <c r="AL951" s="362"/>
      <c r="AM951" s="362"/>
      <c r="AN951" s="361"/>
      <c r="AO951" s="445" t="s">
        <v>9</v>
      </c>
      <c r="AP951" s="445" t="s">
        <v>9</v>
      </c>
      <c r="AQ951" s="445" t="s">
        <v>9</v>
      </c>
    </row>
    <row r="952" spans="1:43" ht="29" hidden="1" x14ac:dyDescent="0.35">
      <c r="A952" s="362">
        <v>950</v>
      </c>
      <c r="B952" s="362" t="s">
        <v>2653</v>
      </c>
      <c r="C952" s="362" t="s">
        <v>2</v>
      </c>
      <c r="D952" s="368">
        <v>45217</v>
      </c>
      <c r="E952" s="368"/>
      <c r="F952" s="368"/>
      <c r="G952" s="368"/>
      <c r="H952" s="362" t="s">
        <v>65</v>
      </c>
      <c r="I952" s="362" t="s">
        <v>2344</v>
      </c>
      <c r="J952" s="361" t="s">
        <v>2654</v>
      </c>
      <c r="K952" s="362"/>
      <c r="L952" s="362" t="s">
        <v>1689</v>
      </c>
      <c r="M952" s="362" t="s">
        <v>9</v>
      </c>
      <c r="N952" s="362" t="s">
        <v>90</v>
      </c>
      <c r="O952" s="362" t="s">
        <v>90</v>
      </c>
      <c r="P952" s="482" t="s">
        <v>90</v>
      </c>
      <c r="Q952" s="362"/>
      <c r="R952" s="362"/>
      <c r="S952" s="362"/>
      <c r="T952" s="362"/>
      <c r="U952" s="362"/>
      <c r="V952" s="362"/>
      <c r="W952" s="362"/>
      <c r="X952" s="362"/>
      <c r="Y952" s="362"/>
      <c r="Z952" s="362"/>
      <c r="AA952" s="366"/>
      <c r="AB952" s="362"/>
      <c r="AC952" s="362" t="s">
        <v>19</v>
      </c>
      <c r="AD952" s="362" t="s">
        <v>40</v>
      </c>
      <c r="AE952" s="362"/>
      <c r="AF952" s="362"/>
      <c r="AG952" s="362"/>
      <c r="AH952" s="362"/>
      <c r="AI952" s="362"/>
      <c r="AJ952" s="362"/>
      <c r="AK952" s="362"/>
      <c r="AL952" s="362"/>
      <c r="AM952" s="362"/>
      <c r="AN952" s="361"/>
      <c r="AO952" s="445" t="s">
        <v>9</v>
      </c>
      <c r="AP952" s="445" t="s">
        <v>9</v>
      </c>
      <c r="AQ952" s="445" t="s">
        <v>9</v>
      </c>
    </row>
    <row r="953" spans="1:43" ht="14.5" hidden="1" x14ac:dyDescent="0.35">
      <c r="A953" s="362">
        <v>951</v>
      </c>
      <c r="B953" s="362" t="s">
        <v>2655</v>
      </c>
      <c r="C953" s="362" t="s">
        <v>2</v>
      </c>
      <c r="D953" s="368">
        <v>45084</v>
      </c>
      <c r="E953" s="368"/>
      <c r="F953" s="368"/>
      <c r="G953" s="368"/>
      <c r="H953" s="362" t="s">
        <v>61</v>
      </c>
      <c r="I953" s="362" t="s">
        <v>1546</v>
      </c>
      <c r="J953" s="361" t="s">
        <v>2656</v>
      </c>
      <c r="K953" s="361"/>
      <c r="L953" s="362" t="s">
        <v>186</v>
      </c>
      <c r="M953" s="362" t="s">
        <v>9</v>
      </c>
      <c r="N953" s="362" t="s">
        <v>2273</v>
      </c>
      <c r="O953" s="362" t="s">
        <v>90</v>
      </c>
      <c r="P953" s="482" t="s">
        <v>6619</v>
      </c>
      <c r="Q953" s="362"/>
      <c r="R953" s="362"/>
      <c r="S953" s="362"/>
      <c r="T953" s="362"/>
      <c r="U953" s="362"/>
      <c r="V953" s="362"/>
      <c r="W953" s="362"/>
      <c r="X953" s="362"/>
      <c r="Y953" s="362"/>
      <c r="Z953" s="362"/>
      <c r="AA953" s="366"/>
      <c r="AB953" s="362"/>
      <c r="AC953" s="362" t="s">
        <v>19</v>
      </c>
      <c r="AD953" s="362"/>
      <c r="AE953" s="362"/>
      <c r="AF953" s="362"/>
      <c r="AG953" s="362"/>
      <c r="AH953" s="362"/>
      <c r="AI953" s="362"/>
      <c r="AJ953" s="362"/>
      <c r="AK953" s="362"/>
      <c r="AL953" s="362"/>
      <c r="AM953" s="362"/>
      <c r="AN953" s="361" t="e">
        <v>#N/A</v>
      </c>
      <c r="AO953" s="445" t="s">
        <v>8</v>
      </c>
      <c r="AP953" s="445" t="s">
        <v>8</v>
      </c>
      <c r="AQ953" s="445" t="s">
        <v>9</v>
      </c>
    </row>
    <row r="954" spans="1:43" ht="43.5" hidden="1" x14ac:dyDescent="0.35">
      <c r="A954" s="362">
        <v>952</v>
      </c>
      <c r="B954" s="362" t="s">
        <v>2658</v>
      </c>
      <c r="C954" s="362" t="s">
        <v>2</v>
      </c>
      <c r="D954" s="368">
        <v>45217</v>
      </c>
      <c r="E954" s="368"/>
      <c r="F954" s="368"/>
      <c r="G954" s="368"/>
      <c r="H954" s="362" t="s">
        <v>65</v>
      </c>
      <c r="I954" s="362" t="s">
        <v>2344</v>
      </c>
      <c r="J954" s="361" t="s">
        <v>2659</v>
      </c>
      <c r="K954" s="362"/>
      <c r="L954" s="362" t="s">
        <v>186</v>
      </c>
      <c r="M954" s="362" t="s">
        <v>9</v>
      </c>
      <c r="N954" s="362" t="s">
        <v>90</v>
      </c>
      <c r="O954" s="362" t="s">
        <v>90</v>
      </c>
      <c r="P954" s="482" t="s">
        <v>90</v>
      </c>
      <c r="Q954" s="362"/>
      <c r="R954" s="362"/>
      <c r="S954" s="362"/>
      <c r="T954" s="362"/>
      <c r="U954" s="362"/>
      <c r="V954" s="362"/>
      <c r="W954" s="362"/>
      <c r="X954" s="362"/>
      <c r="Y954" s="362"/>
      <c r="Z954" s="362"/>
      <c r="AA954" s="366"/>
      <c r="AB954" s="362"/>
      <c r="AC954" s="362" t="s">
        <v>19</v>
      </c>
      <c r="AD954" s="362" t="s">
        <v>40</v>
      </c>
      <c r="AE954" s="362"/>
      <c r="AF954" s="362"/>
      <c r="AG954" s="362"/>
      <c r="AH954" s="362"/>
      <c r="AI954" s="362"/>
      <c r="AJ954" s="362"/>
      <c r="AK954" s="362"/>
      <c r="AL954" s="362"/>
      <c r="AM954" s="362"/>
      <c r="AN954" s="361"/>
      <c r="AO954" s="445" t="s">
        <v>9</v>
      </c>
      <c r="AP954" s="445" t="s">
        <v>9</v>
      </c>
      <c r="AQ954" s="445" t="s">
        <v>9</v>
      </c>
    </row>
    <row r="955" spans="1:43" ht="14.5" hidden="1" x14ac:dyDescent="0.35">
      <c r="A955" s="362">
        <v>953</v>
      </c>
      <c r="B955" s="362" t="s">
        <v>2660</v>
      </c>
      <c r="C955" s="362" t="s">
        <v>2</v>
      </c>
      <c r="D955" s="368">
        <v>45217</v>
      </c>
      <c r="E955" s="368"/>
      <c r="F955" s="368"/>
      <c r="G955" s="368"/>
      <c r="H955" s="362" t="s">
        <v>65</v>
      </c>
      <c r="I955" s="362" t="s">
        <v>2344</v>
      </c>
      <c r="J955" s="361" t="s">
        <v>2661</v>
      </c>
      <c r="K955" s="362"/>
      <c r="L955" s="362" t="s">
        <v>186</v>
      </c>
      <c r="M955" s="362" t="s">
        <v>9</v>
      </c>
      <c r="N955" s="362" t="s">
        <v>90</v>
      </c>
      <c r="O955" s="362" t="s">
        <v>90</v>
      </c>
      <c r="P955" s="482" t="s">
        <v>90</v>
      </c>
      <c r="Q955" s="362"/>
      <c r="R955" s="362"/>
      <c r="S955" s="362"/>
      <c r="T955" s="362"/>
      <c r="U955" s="362"/>
      <c r="V955" s="362"/>
      <c r="W955" s="362"/>
      <c r="X955" s="362"/>
      <c r="Y955" s="362"/>
      <c r="Z955" s="362"/>
      <c r="AA955" s="366"/>
      <c r="AB955" s="362"/>
      <c r="AC955" s="362" t="s">
        <v>19</v>
      </c>
      <c r="AD955" s="362" t="s">
        <v>40</v>
      </c>
      <c r="AE955" s="362"/>
      <c r="AF955" s="362"/>
      <c r="AG955" s="362"/>
      <c r="AH955" s="362"/>
      <c r="AI955" s="362"/>
      <c r="AJ955" s="362"/>
      <c r="AK955" s="362"/>
      <c r="AL955" s="362"/>
      <c r="AM955" s="362"/>
      <c r="AN955" s="361"/>
      <c r="AO955" s="445" t="s">
        <v>9</v>
      </c>
      <c r="AP955" s="445" t="s">
        <v>9</v>
      </c>
      <c r="AQ955" s="445" t="s">
        <v>9</v>
      </c>
    </row>
    <row r="956" spans="1:43" ht="43.5" hidden="1" x14ac:dyDescent="0.35">
      <c r="A956" s="362">
        <v>954</v>
      </c>
      <c r="B956" s="362" t="s">
        <v>2662</v>
      </c>
      <c r="C956" s="362" t="s">
        <v>2</v>
      </c>
      <c r="D956" s="368">
        <v>45217</v>
      </c>
      <c r="E956" s="368"/>
      <c r="F956" s="368"/>
      <c r="G956" s="368"/>
      <c r="H956" s="362" t="s">
        <v>65</v>
      </c>
      <c r="I956" s="362" t="s">
        <v>2344</v>
      </c>
      <c r="J956" s="361" t="s">
        <v>2663</v>
      </c>
      <c r="K956" s="362"/>
      <c r="L956" s="362" t="s">
        <v>186</v>
      </c>
      <c r="M956" s="362" t="s">
        <v>9</v>
      </c>
      <c r="N956" s="362" t="s">
        <v>90</v>
      </c>
      <c r="O956" s="362" t="s">
        <v>90</v>
      </c>
      <c r="P956" s="482" t="s">
        <v>90</v>
      </c>
      <c r="Q956" s="362"/>
      <c r="R956" s="362"/>
      <c r="S956" s="362"/>
      <c r="T956" s="362"/>
      <c r="U956" s="362"/>
      <c r="V956" s="362"/>
      <c r="W956" s="362"/>
      <c r="X956" s="362"/>
      <c r="Y956" s="362"/>
      <c r="Z956" s="362"/>
      <c r="AA956" s="366"/>
      <c r="AB956" s="362"/>
      <c r="AC956" s="362" t="s">
        <v>19</v>
      </c>
      <c r="AD956" s="362" t="s">
        <v>40</v>
      </c>
      <c r="AE956" s="362"/>
      <c r="AF956" s="362"/>
      <c r="AG956" s="362"/>
      <c r="AH956" s="362"/>
      <c r="AI956" s="362"/>
      <c r="AJ956" s="362"/>
      <c r="AK956" s="362"/>
      <c r="AL956" s="362"/>
      <c r="AM956" s="362"/>
      <c r="AN956" s="361"/>
      <c r="AO956" s="445" t="s">
        <v>9</v>
      </c>
      <c r="AP956" s="445" t="s">
        <v>9</v>
      </c>
      <c r="AQ956" s="445" t="s">
        <v>9</v>
      </c>
    </row>
    <row r="957" spans="1:43" ht="43.5" hidden="1" x14ac:dyDescent="0.35">
      <c r="A957" s="362">
        <v>955</v>
      </c>
      <c r="B957" s="362" t="s">
        <v>2664</v>
      </c>
      <c r="C957" s="362" t="s">
        <v>2</v>
      </c>
      <c r="D957" s="368">
        <v>45217</v>
      </c>
      <c r="E957" s="368"/>
      <c r="F957" s="368"/>
      <c r="G957" s="368"/>
      <c r="H957" s="362" t="s">
        <v>65</v>
      </c>
      <c r="I957" s="362" t="s">
        <v>2344</v>
      </c>
      <c r="J957" s="361" t="s">
        <v>2665</v>
      </c>
      <c r="K957" s="362"/>
      <c r="L957" s="362" t="s">
        <v>186</v>
      </c>
      <c r="M957" s="362" t="s">
        <v>9</v>
      </c>
      <c r="N957" s="362" t="s">
        <v>90</v>
      </c>
      <c r="O957" s="362" t="s">
        <v>90</v>
      </c>
      <c r="P957" s="482" t="s">
        <v>90</v>
      </c>
      <c r="Q957" s="362"/>
      <c r="R957" s="362"/>
      <c r="S957" s="362"/>
      <c r="T957" s="362"/>
      <c r="U957" s="362"/>
      <c r="V957" s="362"/>
      <c r="W957" s="362"/>
      <c r="X957" s="362"/>
      <c r="Y957" s="362"/>
      <c r="Z957" s="362"/>
      <c r="AA957" s="366"/>
      <c r="AB957" s="362"/>
      <c r="AC957" s="362" t="s">
        <v>19</v>
      </c>
      <c r="AD957" s="362" t="s">
        <v>40</v>
      </c>
      <c r="AE957" s="362"/>
      <c r="AF957" s="362"/>
      <c r="AG957" s="362"/>
      <c r="AH957" s="362"/>
      <c r="AI957" s="362"/>
      <c r="AJ957" s="362"/>
      <c r="AK957" s="362"/>
      <c r="AL957" s="362"/>
      <c r="AM957" s="362"/>
      <c r="AN957" s="361"/>
      <c r="AO957" s="445" t="s">
        <v>9</v>
      </c>
      <c r="AP957" s="445" t="s">
        <v>9</v>
      </c>
      <c r="AQ957" s="445" t="s">
        <v>9</v>
      </c>
    </row>
    <row r="958" spans="1:43" ht="43.5" hidden="1" x14ac:dyDescent="0.35">
      <c r="A958" s="362">
        <v>956</v>
      </c>
      <c r="B958" s="362" t="s">
        <v>2666</v>
      </c>
      <c r="C958" s="362" t="s">
        <v>2</v>
      </c>
      <c r="D958" s="368">
        <v>45217</v>
      </c>
      <c r="E958" s="368"/>
      <c r="F958" s="368"/>
      <c r="G958" s="368"/>
      <c r="H958" s="362" t="s">
        <v>65</v>
      </c>
      <c r="I958" s="362" t="s">
        <v>2344</v>
      </c>
      <c r="J958" s="361" t="s">
        <v>2667</v>
      </c>
      <c r="K958" s="362"/>
      <c r="L958" s="362" t="s">
        <v>186</v>
      </c>
      <c r="M958" s="362" t="s">
        <v>9</v>
      </c>
      <c r="N958" s="362" t="s">
        <v>90</v>
      </c>
      <c r="O958" s="362" t="s">
        <v>90</v>
      </c>
      <c r="P958" s="482" t="s">
        <v>90</v>
      </c>
      <c r="Q958" s="362"/>
      <c r="R958" s="362"/>
      <c r="S958" s="362"/>
      <c r="T958" s="362"/>
      <c r="U958" s="362"/>
      <c r="V958" s="362"/>
      <c r="W958" s="362"/>
      <c r="X958" s="362"/>
      <c r="Y958" s="362"/>
      <c r="Z958" s="362"/>
      <c r="AA958" s="366"/>
      <c r="AB958" s="362"/>
      <c r="AC958" s="362" t="s">
        <v>19</v>
      </c>
      <c r="AD958" s="362" t="s">
        <v>40</v>
      </c>
      <c r="AE958" s="362"/>
      <c r="AF958" s="362"/>
      <c r="AG958" s="362"/>
      <c r="AH958" s="362"/>
      <c r="AI958" s="362"/>
      <c r="AJ958" s="362"/>
      <c r="AK958" s="362"/>
      <c r="AL958" s="362"/>
      <c r="AM958" s="362"/>
      <c r="AN958" s="361"/>
      <c r="AO958" s="445" t="s">
        <v>9</v>
      </c>
      <c r="AP958" s="445" t="s">
        <v>9</v>
      </c>
      <c r="AQ958" s="445" t="s">
        <v>9</v>
      </c>
    </row>
    <row r="959" spans="1:43" ht="29" hidden="1" x14ac:dyDescent="0.35">
      <c r="A959" s="362">
        <v>957</v>
      </c>
      <c r="B959" s="362" t="s">
        <v>2668</v>
      </c>
      <c r="C959" s="362" t="s">
        <v>2</v>
      </c>
      <c r="D959" s="368">
        <v>45217</v>
      </c>
      <c r="E959" s="368"/>
      <c r="F959" s="368"/>
      <c r="G959" s="368"/>
      <c r="H959" s="362" t="s">
        <v>65</v>
      </c>
      <c r="I959" s="362" t="s">
        <v>2344</v>
      </c>
      <c r="J959" s="361" t="s">
        <v>2669</v>
      </c>
      <c r="K959" s="362"/>
      <c r="L959" s="362" t="s">
        <v>186</v>
      </c>
      <c r="M959" s="362" t="s">
        <v>9</v>
      </c>
      <c r="N959" s="362" t="s">
        <v>90</v>
      </c>
      <c r="O959" s="362" t="s">
        <v>90</v>
      </c>
      <c r="P959" s="482" t="s">
        <v>90</v>
      </c>
      <c r="Q959" s="362"/>
      <c r="R959" s="362"/>
      <c r="S959" s="362"/>
      <c r="T959" s="362"/>
      <c r="U959" s="362"/>
      <c r="V959" s="362"/>
      <c r="W959" s="362"/>
      <c r="X959" s="362"/>
      <c r="Y959" s="362"/>
      <c r="Z959" s="362"/>
      <c r="AA959" s="366"/>
      <c r="AB959" s="362"/>
      <c r="AC959" s="362" t="s">
        <v>19</v>
      </c>
      <c r="AD959" s="362" t="s">
        <v>40</v>
      </c>
      <c r="AE959" s="362"/>
      <c r="AF959" s="362"/>
      <c r="AG959" s="362"/>
      <c r="AH959" s="362"/>
      <c r="AI959" s="362"/>
      <c r="AJ959" s="362"/>
      <c r="AK959" s="362"/>
      <c r="AL959" s="362"/>
      <c r="AM959" s="362"/>
      <c r="AN959" s="361"/>
      <c r="AO959" s="445" t="s">
        <v>9</v>
      </c>
      <c r="AP959" s="445" t="s">
        <v>9</v>
      </c>
      <c r="AQ959" s="445" t="s">
        <v>9</v>
      </c>
    </row>
    <row r="960" spans="1:43" ht="29" hidden="1" x14ac:dyDescent="0.35">
      <c r="A960" s="362">
        <v>958</v>
      </c>
      <c r="B960" s="362" t="s">
        <v>2670</v>
      </c>
      <c r="C960" s="362" t="s">
        <v>2</v>
      </c>
      <c r="D960" s="368">
        <v>45217</v>
      </c>
      <c r="E960" s="368"/>
      <c r="F960" s="368"/>
      <c r="G960" s="368"/>
      <c r="H960" s="362" t="s">
        <v>65</v>
      </c>
      <c r="I960" s="362" t="s">
        <v>2344</v>
      </c>
      <c r="J960" s="361" t="s">
        <v>2671</v>
      </c>
      <c r="K960" s="362"/>
      <c r="L960" s="362" t="s">
        <v>186</v>
      </c>
      <c r="M960" s="362" t="s">
        <v>9</v>
      </c>
      <c r="N960" s="362" t="s">
        <v>90</v>
      </c>
      <c r="O960" s="362" t="s">
        <v>90</v>
      </c>
      <c r="P960" s="482" t="s">
        <v>90</v>
      </c>
      <c r="Q960" s="362"/>
      <c r="R960" s="362"/>
      <c r="S960" s="362"/>
      <c r="T960" s="362"/>
      <c r="U960" s="362"/>
      <c r="V960" s="362"/>
      <c r="W960" s="362"/>
      <c r="X960" s="362"/>
      <c r="Y960" s="362"/>
      <c r="Z960" s="362"/>
      <c r="AA960" s="366"/>
      <c r="AB960" s="362"/>
      <c r="AC960" s="362" t="s">
        <v>19</v>
      </c>
      <c r="AD960" s="362" t="s">
        <v>40</v>
      </c>
      <c r="AE960" s="362"/>
      <c r="AF960" s="362"/>
      <c r="AG960" s="362"/>
      <c r="AH960" s="362"/>
      <c r="AI960" s="362"/>
      <c r="AJ960" s="362"/>
      <c r="AK960" s="362"/>
      <c r="AL960" s="362"/>
      <c r="AM960" s="362"/>
      <c r="AN960" s="361"/>
      <c r="AO960" s="445" t="s">
        <v>9</v>
      </c>
      <c r="AP960" s="445" t="s">
        <v>9</v>
      </c>
      <c r="AQ960" s="445" t="s">
        <v>9</v>
      </c>
    </row>
    <row r="961" spans="1:43" ht="14.5" hidden="1" x14ac:dyDescent="0.35">
      <c r="A961" s="362">
        <v>959</v>
      </c>
      <c r="B961" s="362" t="s">
        <v>2672</v>
      </c>
      <c r="C961" s="362" t="s">
        <v>2</v>
      </c>
      <c r="D961" s="368">
        <v>45217</v>
      </c>
      <c r="E961" s="368"/>
      <c r="F961" s="368"/>
      <c r="G961" s="368"/>
      <c r="H961" s="362" t="s">
        <v>65</v>
      </c>
      <c r="I961" s="362" t="s">
        <v>2344</v>
      </c>
      <c r="J961" s="361" t="s">
        <v>2673</v>
      </c>
      <c r="K961" s="362"/>
      <c r="L961" s="362" t="s">
        <v>1689</v>
      </c>
      <c r="M961" s="362" t="s">
        <v>9</v>
      </c>
      <c r="N961" s="362" t="s">
        <v>90</v>
      </c>
      <c r="O961" s="362" t="s">
        <v>90</v>
      </c>
      <c r="P961" s="482" t="s">
        <v>90</v>
      </c>
      <c r="Q961" s="362"/>
      <c r="R961" s="362"/>
      <c r="S961" s="362"/>
      <c r="T961" s="362"/>
      <c r="U961" s="362"/>
      <c r="V961" s="362"/>
      <c r="W961" s="362"/>
      <c r="X961" s="362"/>
      <c r="Y961" s="362"/>
      <c r="Z961" s="362"/>
      <c r="AA961" s="366"/>
      <c r="AB961" s="362"/>
      <c r="AC961" s="362" t="s">
        <v>19</v>
      </c>
      <c r="AD961" s="362" t="s">
        <v>40</v>
      </c>
      <c r="AE961" s="362"/>
      <c r="AF961" s="362"/>
      <c r="AG961" s="362"/>
      <c r="AH961" s="362"/>
      <c r="AI961" s="362"/>
      <c r="AJ961" s="362"/>
      <c r="AK961" s="362"/>
      <c r="AL961" s="362"/>
      <c r="AM961" s="362"/>
      <c r="AN961" s="361"/>
      <c r="AO961" s="445" t="s">
        <v>9</v>
      </c>
      <c r="AP961" s="445" t="s">
        <v>9</v>
      </c>
      <c r="AQ961" s="445" t="s">
        <v>9</v>
      </c>
    </row>
    <row r="962" spans="1:43" ht="43.5" hidden="1" x14ac:dyDescent="0.35">
      <c r="A962" s="362">
        <v>960</v>
      </c>
      <c r="B962" s="362" t="s">
        <v>2674</v>
      </c>
      <c r="C962" s="362" t="s">
        <v>2</v>
      </c>
      <c r="D962" s="368">
        <v>45217</v>
      </c>
      <c r="E962" s="368"/>
      <c r="F962" s="368"/>
      <c r="G962" s="368"/>
      <c r="H962" s="362" t="s">
        <v>65</v>
      </c>
      <c r="I962" s="362" t="s">
        <v>2344</v>
      </c>
      <c r="J962" s="361" t="s">
        <v>2675</v>
      </c>
      <c r="K962" s="362"/>
      <c r="L962" s="362" t="s">
        <v>1689</v>
      </c>
      <c r="M962" s="362" t="s">
        <v>9</v>
      </c>
      <c r="N962" s="362" t="s">
        <v>90</v>
      </c>
      <c r="O962" s="362" t="s">
        <v>90</v>
      </c>
      <c r="P962" s="482" t="s">
        <v>90</v>
      </c>
      <c r="Q962" s="362"/>
      <c r="R962" s="362"/>
      <c r="S962" s="362"/>
      <c r="T962" s="362"/>
      <c r="U962" s="362"/>
      <c r="V962" s="362"/>
      <c r="W962" s="362"/>
      <c r="X962" s="362"/>
      <c r="Y962" s="362"/>
      <c r="Z962" s="362"/>
      <c r="AA962" s="366"/>
      <c r="AB962" s="362"/>
      <c r="AC962" s="362" t="s">
        <v>19</v>
      </c>
      <c r="AD962" s="362" t="s">
        <v>40</v>
      </c>
      <c r="AE962" s="362"/>
      <c r="AF962" s="362"/>
      <c r="AG962" s="362"/>
      <c r="AH962" s="362"/>
      <c r="AI962" s="362"/>
      <c r="AJ962" s="362"/>
      <c r="AK962" s="362"/>
      <c r="AL962" s="362"/>
      <c r="AM962" s="362"/>
      <c r="AN962" s="361"/>
      <c r="AO962" s="445" t="s">
        <v>9</v>
      </c>
      <c r="AP962" s="445" t="s">
        <v>9</v>
      </c>
      <c r="AQ962" s="445" t="s">
        <v>9</v>
      </c>
    </row>
    <row r="963" spans="1:43" ht="58" hidden="1" x14ac:dyDescent="0.35">
      <c r="A963" s="362">
        <v>961</v>
      </c>
      <c r="B963" s="362" t="s">
        <v>2676</v>
      </c>
      <c r="C963" s="362" t="s">
        <v>2</v>
      </c>
      <c r="D963" s="368">
        <v>45218</v>
      </c>
      <c r="E963" s="368"/>
      <c r="F963" s="368"/>
      <c r="G963" s="368"/>
      <c r="H963" s="362" t="s">
        <v>73</v>
      </c>
      <c r="I963" s="362" t="s">
        <v>2677</v>
      </c>
      <c r="J963" s="361" t="s">
        <v>2678</v>
      </c>
      <c r="K963" s="362"/>
      <c r="L963" s="362" t="s">
        <v>186</v>
      </c>
      <c r="M963" s="362" t="s">
        <v>51</v>
      </c>
      <c r="N963" s="362" t="s">
        <v>90</v>
      </c>
      <c r="O963" s="362" t="s">
        <v>90</v>
      </c>
      <c r="P963" s="482" t="s">
        <v>1539</v>
      </c>
      <c r="Q963" s="362"/>
      <c r="R963" s="362"/>
      <c r="S963" s="362"/>
      <c r="T963" s="362"/>
      <c r="U963" s="362"/>
      <c r="V963" s="362"/>
      <c r="W963" s="362"/>
      <c r="X963" s="362"/>
      <c r="Y963" s="362"/>
      <c r="Z963" s="362"/>
      <c r="AA963" s="366"/>
      <c r="AB963" s="362"/>
      <c r="AC963" s="362" t="s">
        <v>13</v>
      </c>
      <c r="AD963" s="362" t="s">
        <v>8</v>
      </c>
      <c r="AE963" s="362" t="s">
        <v>39</v>
      </c>
      <c r="AF963" s="362" t="s">
        <v>1539</v>
      </c>
      <c r="AG963" s="362" t="b">
        <v>0</v>
      </c>
      <c r="AH963" s="362"/>
      <c r="AI963" s="362"/>
      <c r="AJ963" s="362"/>
      <c r="AK963" s="362"/>
      <c r="AL963" s="362"/>
      <c r="AM963" s="368">
        <v>45923</v>
      </c>
      <c r="AN963" s="361" t="s">
        <v>680</v>
      </c>
      <c r="AO963" s="445" t="s">
        <v>539</v>
      </c>
      <c r="AP963" s="445" t="s">
        <v>5841</v>
      </c>
      <c r="AQ963" s="445" t="s">
        <v>5840</v>
      </c>
    </row>
    <row r="964" spans="1:43" ht="14.5" hidden="1" x14ac:dyDescent="0.35">
      <c r="A964" s="362">
        <v>962</v>
      </c>
      <c r="B964" s="362" t="s">
        <v>2679</v>
      </c>
      <c r="C964" s="362" t="s">
        <v>2</v>
      </c>
      <c r="D964" s="368">
        <v>45084</v>
      </c>
      <c r="E964" s="368"/>
      <c r="F964" s="368"/>
      <c r="G964" s="368"/>
      <c r="H964" s="362" t="s">
        <v>61</v>
      </c>
      <c r="I964" s="362" t="s">
        <v>1546</v>
      </c>
      <c r="J964" s="361" t="s">
        <v>2680</v>
      </c>
      <c r="K964" s="361"/>
      <c r="L964" s="362" t="s">
        <v>186</v>
      </c>
      <c r="M964" s="362" t="s">
        <v>9</v>
      </c>
      <c r="N964" s="362" t="s">
        <v>2273</v>
      </c>
      <c r="O964" s="362" t="s">
        <v>90</v>
      </c>
      <c r="P964" s="482"/>
      <c r="Q964" s="362"/>
      <c r="R964" s="362"/>
      <c r="S964" s="362"/>
      <c r="T964" s="362"/>
      <c r="U964" s="362"/>
      <c r="V964" s="362"/>
      <c r="W964" s="362"/>
      <c r="X964" s="362"/>
      <c r="Y964" s="362"/>
      <c r="Z964" s="362"/>
      <c r="AA964" s="366"/>
      <c r="AB964" s="362"/>
      <c r="AC964" s="362" t="s">
        <v>19</v>
      </c>
      <c r="AD964" s="362" t="s">
        <v>40</v>
      </c>
      <c r="AE964" s="362"/>
      <c r="AF964" s="362"/>
      <c r="AG964" s="362"/>
      <c r="AH964" s="362"/>
      <c r="AI964" s="362"/>
      <c r="AJ964" s="362"/>
      <c r="AK964" s="362"/>
      <c r="AL964" s="362"/>
      <c r="AM964" s="362"/>
      <c r="AN964" s="361"/>
      <c r="AO964" s="445" t="s">
        <v>5839</v>
      </c>
      <c r="AP964" s="445" t="s">
        <v>5839</v>
      </c>
      <c r="AQ964" s="445" t="s">
        <v>5839</v>
      </c>
    </row>
    <row r="965" spans="1:43" ht="43.5" hidden="1" x14ac:dyDescent="0.35">
      <c r="A965" s="362">
        <v>963</v>
      </c>
      <c r="B965" s="362" t="s">
        <v>2681</v>
      </c>
      <c r="C965" s="362" t="s">
        <v>2</v>
      </c>
      <c r="D965" s="368">
        <v>45218</v>
      </c>
      <c r="E965" s="368"/>
      <c r="F965" s="368"/>
      <c r="G965" s="368"/>
      <c r="H965" s="362" t="s">
        <v>73</v>
      </c>
      <c r="I965" s="362" t="s">
        <v>2677</v>
      </c>
      <c r="J965" s="361" t="s">
        <v>2682</v>
      </c>
      <c r="K965" s="362"/>
      <c r="L965" s="362" t="s">
        <v>186</v>
      </c>
      <c r="M965" s="362" t="s">
        <v>9</v>
      </c>
      <c r="N965" s="362" t="s">
        <v>90</v>
      </c>
      <c r="O965" s="362" t="s">
        <v>90</v>
      </c>
      <c r="P965" s="482" t="s">
        <v>1539</v>
      </c>
      <c r="Q965" s="362"/>
      <c r="R965" s="362"/>
      <c r="S965" s="362"/>
      <c r="T965" s="362"/>
      <c r="U965" s="362"/>
      <c r="V965" s="362"/>
      <c r="W965" s="362"/>
      <c r="X965" s="362"/>
      <c r="Y965" s="362"/>
      <c r="Z965" s="362"/>
      <c r="AA965" s="366"/>
      <c r="AB965" s="362"/>
      <c r="AC965" s="362" t="s">
        <v>13</v>
      </c>
      <c r="AD965" s="362" t="s">
        <v>8</v>
      </c>
      <c r="AE965" s="362" t="s">
        <v>39</v>
      </c>
      <c r="AF965" s="362" t="s">
        <v>1539</v>
      </c>
      <c r="AG965" s="362" t="b">
        <v>0</v>
      </c>
      <c r="AH965" s="362"/>
      <c r="AI965" s="362"/>
      <c r="AJ965" s="362"/>
      <c r="AK965" s="362"/>
      <c r="AL965" s="362"/>
      <c r="AM965" s="368">
        <v>45923</v>
      </c>
      <c r="AN965" s="361" t="s">
        <v>680</v>
      </c>
      <c r="AO965" s="445" t="s">
        <v>539</v>
      </c>
      <c r="AP965" s="445" t="s">
        <v>5841</v>
      </c>
      <c r="AQ965" s="445" t="s">
        <v>5840</v>
      </c>
    </row>
    <row r="966" spans="1:43" ht="29" hidden="1" x14ac:dyDescent="0.35">
      <c r="A966" s="362">
        <v>964</v>
      </c>
      <c r="B966" s="362" t="s">
        <v>2683</v>
      </c>
      <c r="C966" s="362" t="s">
        <v>2</v>
      </c>
      <c r="D966" s="368">
        <v>45218</v>
      </c>
      <c r="E966" s="368"/>
      <c r="F966" s="368"/>
      <c r="G966" s="368"/>
      <c r="H966" s="362" t="s">
        <v>73</v>
      </c>
      <c r="I966" s="362" t="s">
        <v>2677</v>
      </c>
      <c r="J966" s="361" t="s">
        <v>2684</v>
      </c>
      <c r="K966" s="362"/>
      <c r="L966" s="362" t="s">
        <v>186</v>
      </c>
      <c r="M966" s="362" t="s">
        <v>9</v>
      </c>
      <c r="N966" s="362" t="s">
        <v>90</v>
      </c>
      <c r="O966" s="362" t="s">
        <v>90</v>
      </c>
      <c r="P966" s="482" t="s">
        <v>1539</v>
      </c>
      <c r="Q966" s="362"/>
      <c r="R966" s="362"/>
      <c r="S966" s="362"/>
      <c r="T966" s="362"/>
      <c r="U966" s="362"/>
      <c r="V966" s="362"/>
      <c r="W966" s="362"/>
      <c r="X966" s="362"/>
      <c r="Y966" s="362"/>
      <c r="Z966" s="362"/>
      <c r="AA966" s="366"/>
      <c r="AB966" s="362"/>
      <c r="AC966" s="362" t="s">
        <v>13</v>
      </c>
      <c r="AD966" s="362" t="s">
        <v>8</v>
      </c>
      <c r="AE966" s="362" t="s">
        <v>39</v>
      </c>
      <c r="AF966" s="362" t="s">
        <v>1539</v>
      </c>
      <c r="AG966" s="362" t="b">
        <v>0</v>
      </c>
      <c r="AH966" s="362"/>
      <c r="AI966" s="362"/>
      <c r="AJ966" s="362"/>
      <c r="AK966" s="362"/>
      <c r="AL966" s="362"/>
      <c r="AM966" s="368">
        <v>45923</v>
      </c>
      <c r="AN966" s="361" t="s">
        <v>680</v>
      </c>
      <c r="AO966" s="445" t="s">
        <v>539</v>
      </c>
      <c r="AP966" s="445" t="s">
        <v>5841</v>
      </c>
      <c r="AQ966" s="445" t="s">
        <v>5840</v>
      </c>
    </row>
    <row r="967" spans="1:43" ht="14.5" hidden="1" x14ac:dyDescent="0.35">
      <c r="A967" s="362">
        <v>965</v>
      </c>
      <c r="B967" s="362" t="s">
        <v>2685</v>
      </c>
      <c r="C967" s="362" t="s">
        <v>2</v>
      </c>
      <c r="D967" s="368">
        <v>45218</v>
      </c>
      <c r="E967" s="368"/>
      <c r="F967" s="368"/>
      <c r="G967" s="368"/>
      <c r="H967" s="362" t="s">
        <v>73</v>
      </c>
      <c r="I967" s="362" t="s">
        <v>2677</v>
      </c>
      <c r="J967" s="361" t="s">
        <v>2686</v>
      </c>
      <c r="K967" s="362"/>
      <c r="L967" s="362" t="s">
        <v>186</v>
      </c>
      <c r="M967" s="362" t="s">
        <v>9</v>
      </c>
      <c r="N967" s="362" t="s">
        <v>90</v>
      </c>
      <c r="O967" s="362" t="s">
        <v>90</v>
      </c>
      <c r="P967" s="482" t="s">
        <v>1539</v>
      </c>
      <c r="Q967" s="362"/>
      <c r="R967" s="362"/>
      <c r="S967" s="362"/>
      <c r="T967" s="362"/>
      <c r="U967" s="362"/>
      <c r="V967" s="362"/>
      <c r="W967" s="362"/>
      <c r="X967" s="362"/>
      <c r="Y967" s="362"/>
      <c r="Z967" s="362"/>
      <c r="AA967" s="366"/>
      <c r="AB967" s="362"/>
      <c r="AC967" s="362" t="s">
        <v>13</v>
      </c>
      <c r="AD967" s="362" t="s">
        <v>8</v>
      </c>
      <c r="AE967" s="362" t="s">
        <v>39</v>
      </c>
      <c r="AF967" s="362" t="s">
        <v>1539</v>
      </c>
      <c r="AG967" s="362" t="b">
        <v>0</v>
      </c>
      <c r="AH967" s="362"/>
      <c r="AI967" s="362"/>
      <c r="AJ967" s="362"/>
      <c r="AK967" s="362"/>
      <c r="AL967" s="362"/>
      <c r="AM967" s="368">
        <v>45923</v>
      </c>
      <c r="AN967" s="361" t="s">
        <v>680</v>
      </c>
      <c r="AO967" s="445" t="s">
        <v>539</v>
      </c>
      <c r="AP967" s="445" t="s">
        <v>5841</v>
      </c>
      <c r="AQ967" s="445" t="s">
        <v>5840</v>
      </c>
    </row>
    <row r="968" spans="1:43" ht="43.5" hidden="1" x14ac:dyDescent="0.35">
      <c r="A968" s="362">
        <v>966</v>
      </c>
      <c r="B968" s="362" t="s">
        <v>2687</v>
      </c>
      <c r="C968" s="362" t="s">
        <v>2</v>
      </c>
      <c r="D968" s="368">
        <v>45218</v>
      </c>
      <c r="E968" s="368"/>
      <c r="F968" s="368"/>
      <c r="G968" s="368"/>
      <c r="H968" s="362" t="s">
        <v>65</v>
      </c>
      <c r="I968" s="362" t="s">
        <v>2688</v>
      </c>
      <c r="J968" s="361" t="s">
        <v>2689</v>
      </c>
      <c r="K968" s="362"/>
      <c r="L968" s="362" t="s">
        <v>1689</v>
      </c>
      <c r="M968" s="362" t="s">
        <v>9</v>
      </c>
      <c r="N968" s="362" t="s">
        <v>90</v>
      </c>
      <c r="O968" s="362" t="s">
        <v>90</v>
      </c>
      <c r="P968" s="482" t="s">
        <v>90</v>
      </c>
      <c r="Q968" s="362"/>
      <c r="R968" s="362"/>
      <c r="S968" s="362"/>
      <c r="T968" s="362"/>
      <c r="U968" s="362"/>
      <c r="V968" s="362"/>
      <c r="W968" s="362"/>
      <c r="X968" s="362"/>
      <c r="Y968" s="362"/>
      <c r="Z968" s="362"/>
      <c r="AA968" s="366"/>
      <c r="AB968" s="362"/>
      <c r="AC968" s="362" t="s">
        <v>19</v>
      </c>
      <c r="AD968" s="362" t="s">
        <v>40</v>
      </c>
      <c r="AE968" s="362"/>
      <c r="AF968" s="362"/>
      <c r="AG968" s="362"/>
      <c r="AH968" s="362"/>
      <c r="AI968" s="362"/>
      <c r="AJ968" s="362"/>
      <c r="AK968" s="362"/>
      <c r="AL968" s="362"/>
      <c r="AM968" s="362"/>
      <c r="AN968" s="361"/>
      <c r="AO968" s="445" t="s">
        <v>9</v>
      </c>
      <c r="AP968" s="445" t="s">
        <v>9</v>
      </c>
      <c r="AQ968" s="445" t="s">
        <v>9</v>
      </c>
    </row>
    <row r="969" spans="1:43" ht="72.5" hidden="1" x14ac:dyDescent="0.35">
      <c r="A969" s="362">
        <v>967</v>
      </c>
      <c r="B969" s="362" t="s">
        <v>2690</v>
      </c>
      <c r="C969" s="362" t="s">
        <v>2</v>
      </c>
      <c r="D969" s="368">
        <v>45218</v>
      </c>
      <c r="E969" s="368"/>
      <c r="F969" s="368"/>
      <c r="G969" s="368"/>
      <c r="H969" s="362" t="s">
        <v>26</v>
      </c>
      <c r="I969" s="362" t="s">
        <v>2677</v>
      </c>
      <c r="J969" s="361" t="s">
        <v>2691</v>
      </c>
      <c r="K969" s="362"/>
      <c r="L969" s="362" t="s">
        <v>186</v>
      </c>
      <c r="M969" s="362" t="s">
        <v>9</v>
      </c>
      <c r="N969" s="362" t="s">
        <v>755</v>
      </c>
      <c r="O969" s="362" t="s">
        <v>756</v>
      </c>
      <c r="P969" s="482" t="s">
        <v>2692</v>
      </c>
      <c r="Q969" s="362"/>
      <c r="R969" s="362"/>
      <c r="S969" s="362"/>
      <c r="T969" s="362"/>
      <c r="U969" s="362"/>
      <c r="V969" s="362"/>
      <c r="W969" s="362"/>
      <c r="X969" s="362"/>
      <c r="Y969" s="362"/>
      <c r="Z969" s="362"/>
      <c r="AA969" s="366"/>
      <c r="AB969" s="362"/>
      <c r="AC969" s="362" t="s">
        <v>26</v>
      </c>
      <c r="AD969" s="362" t="s">
        <v>40</v>
      </c>
      <c r="AE969" s="362"/>
      <c r="AF969" s="362"/>
      <c r="AG969" s="362"/>
      <c r="AH969" s="362" t="s">
        <v>101</v>
      </c>
      <c r="AI969" s="362"/>
      <c r="AJ969" s="362"/>
      <c r="AK969" s="362"/>
      <c r="AL969" s="362"/>
      <c r="AM969" s="362"/>
      <c r="AN969" s="361"/>
      <c r="AO969" s="445" t="s">
        <v>9</v>
      </c>
      <c r="AP969" s="445" t="s">
        <v>9</v>
      </c>
      <c r="AQ969" s="445" t="s">
        <v>9</v>
      </c>
    </row>
    <row r="970" spans="1:43" ht="72.5" hidden="1" x14ac:dyDescent="0.35">
      <c r="A970" s="362">
        <v>968</v>
      </c>
      <c r="B970" s="362" t="s">
        <v>2693</v>
      </c>
      <c r="C970" s="362" t="s">
        <v>2</v>
      </c>
      <c r="D970" s="368">
        <v>45218</v>
      </c>
      <c r="E970" s="368"/>
      <c r="F970" s="368"/>
      <c r="G970" s="368"/>
      <c r="H970" s="362" t="s">
        <v>26</v>
      </c>
      <c r="I970" s="362" t="s">
        <v>184</v>
      </c>
      <c r="J970" s="361" t="s">
        <v>2694</v>
      </c>
      <c r="K970" s="362"/>
      <c r="L970" s="362" t="s">
        <v>186</v>
      </c>
      <c r="M970" s="362" t="s">
        <v>9</v>
      </c>
      <c r="N970" s="362" t="s">
        <v>755</v>
      </c>
      <c r="O970" s="362" t="s">
        <v>756</v>
      </c>
      <c r="P970" s="482" t="s">
        <v>2692</v>
      </c>
      <c r="Q970" s="362"/>
      <c r="R970" s="362"/>
      <c r="S970" s="362"/>
      <c r="T970" s="362"/>
      <c r="U970" s="362"/>
      <c r="V970" s="362"/>
      <c r="W970" s="362"/>
      <c r="X970" s="362"/>
      <c r="Y970" s="362"/>
      <c r="Z970" s="362"/>
      <c r="AA970" s="366"/>
      <c r="AB970" s="362"/>
      <c r="AC970" s="362" t="s">
        <v>26</v>
      </c>
      <c r="AD970" s="362" t="s">
        <v>40</v>
      </c>
      <c r="AE970" s="362"/>
      <c r="AF970" s="362"/>
      <c r="AG970" s="362"/>
      <c r="AH970" s="362" t="s">
        <v>101</v>
      </c>
      <c r="AI970" s="362"/>
      <c r="AJ970" s="362"/>
      <c r="AK970" s="362"/>
      <c r="AL970" s="362"/>
      <c r="AM970" s="362"/>
      <c r="AN970" s="361"/>
      <c r="AO970" s="445" t="s">
        <v>9</v>
      </c>
      <c r="AP970" s="445" t="s">
        <v>9</v>
      </c>
      <c r="AQ970" s="445" t="s">
        <v>9</v>
      </c>
    </row>
    <row r="971" spans="1:43" ht="159.5" hidden="1" x14ac:dyDescent="0.35">
      <c r="A971" s="362">
        <v>969</v>
      </c>
      <c r="B971" s="362" t="s">
        <v>2695</v>
      </c>
      <c r="C971" s="362" t="s">
        <v>2</v>
      </c>
      <c r="D971" s="368">
        <v>45218</v>
      </c>
      <c r="E971" s="368"/>
      <c r="F971" s="368"/>
      <c r="G971" s="368"/>
      <c r="H971" s="362" t="s">
        <v>26</v>
      </c>
      <c r="I971" s="362" t="s">
        <v>2696</v>
      </c>
      <c r="J971" s="361" t="s">
        <v>2697</v>
      </c>
      <c r="K971" s="362"/>
      <c r="L971" s="362" t="s">
        <v>186</v>
      </c>
      <c r="M971" s="362" t="s">
        <v>9</v>
      </c>
      <c r="N971" s="362" t="s">
        <v>90</v>
      </c>
      <c r="O971" s="362" t="s">
        <v>90</v>
      </c>
      <c r="P971" s="482"/>
      <c r="Q971" s="362"/>
      <c r="R971" s="362"/>
      <c r="S971" s="362"/>
      <c r="T971" s="362"/>
      <c r="U971" s="362"/>
      <c r="V971" s="362"/>
      <c r="W971" s="362"/>
      <c r="X971" s="362"/>
      <c r="Y971" s="362"/>
      <c r="Z971" s="362"/>
      <c r="AA971" s="366"/>
      <c r="AB971" s="362"/>
      <c r="AC971" s="362" t="s">
        <v>26</v>
      </c>
      <c r="AD971" s="362" t="s">
        <v>8</v>
      </c>
      <c r="AE971" s="362"/>
      <c r="AF971" s="362"/>
      <c r="AG971" s="362"/>
      <c r="AH971" s="362"/>
      <c r="AI971" s="362"/>
      <c r="AJ971" s="362"/>
      <c r="AK971" s="362"/>
      <c r="AL971" s="362"/>
      <c r="AM971" s="368">
        <v>45777</v>
      </c>
      <c r="AN971" s="361" t="s">
        <v>2698</v>
      </c>
      <c r="AO971" s="445" t="s">
        <v>539</v>
      </c>
      <c r="AP971" s="445" t="s">
        <v>5841</v>
      </c>
      <c r="AQ971" s="445" t="s">
        <v>5840</v>
      </c>
    </row>
    <row r="972" spans="1:43" ht="116" hidden="1" x14ac:dyDescent="0.35">
      <c r="A972" s="362">
        <v>970</v>
      </c>
      <c r="B972" s="362" t="s">
        <v>2699</v>
      </c>
      <c r="C972" s="362" t="s">
        <v>2</v>
      </c>
      <c r="D972" s="368">
        <v>45218</v>
      </c>
      <c r="E972" s="368"/>
      <c r="F972" s="368"/>
      <c r="G972" s="368"/>
      <c r="H972" s="362" t="s">
        <v>26</v>
      </c>
      <c r="I972" s="362" t="s">
        <v>2696</v>
      </c>
      <c r="J972" s="361" t="s">
        <v>2700</v>
      </c>
      <c r="K972" s="362"/>
      <c r="L972" s="362" t="s">
        <v>186</v>
      </c>
      <c r="M972" s="362" t="s">
        <v>9</v>
      </c>
      <c r="N972" s="362" t="s">
        <v>755</v>
      </c>
      <c r="O972" s="362" t="s">
        <v>772</v>
      </c>
      <c r="P972" s="482" t="s">
        <v>2701</v>
      </c>
      <c r="Q972" s="362"/>
      <c r="R972" s="362"/>
      <c r="S972" s="362"/>
      <c r="T972" s="362"/>
      <c r="U972" s="362"/>
      <c r="V972" s="362"/>
      <c r="W972" s="362"/>
      <c r="X972" s="362"/>
      <c r="Y972" s="362"/>
      <c r="Z972" s="362"/>
      <c r="AA972" s="366"/>
      <c r="AB972" s="362"/>
      <c r="AC972" s="362" t="s">
        <v>26</v>
      </c>
      <c r="AD972" s="362" t="s">
        <v>8</v>
      </c>
      <c r="AE972" s="362"/>
      <c r="AF972" s="362"/>
      <c r="AG972" s="362"/>
      <c r="AH972" s="362" t="s">
        <v>51</v>
      </c>
      <c r="AI972" s="362"/>
      <c r="AJ972" s="362"/>
      <c r="AK972" s="362"/>
      <c r="AL972" s="362"/>
      <c r="AM972" s="362"/>
      <c r="AN972" s="361" t="s">
        <v>680</v>
      </c>
      <c r="AO972" s="445" t="s">
        <v>9</v>
      </c>
      <c r="AP972" s="445" t="s">
        <v>9</v>
      </c>
      <c r="AQ972" s="445" t="s">
        <v>9</v>
      </c>
    </row>
    <row r="973" spans="1:43" ht="203" hidden="1" x14ac:dyDescent="0.35">
      <c r="A973" s="362">
        <v>971</v>
      </c>
      <c r="B973" s="362" t="s">
        <v>2702</v>
      </c>
      <c r="C973" s="362" t="s">
        <v>2</v>
      </c>
      <c r="D973" s="368">
        <v>45218</v>
      </c>
      <c r="E973" s="368"/>
      <c r="F973" s="368"/>
      <c r="G973" s="368"/>
      <c r="H973" s="362" t="s">
        <v>59</v>
      </c>
      <c r="I973" s="362" t="s">
        <v>789</v>
      </c>
      <c r="J973" s="361" t="s">
        <v>2703</v>
      </c>
      <c r="K973" s="362"/>
      <c r="L973" s="362" t="s">
        <v>186</v>
      </c>
      <c r="M973" s="362" t="s">
        <v>9</v>
      </c>
      <c r="N973" s="362" t="s">
        <v>90</v>
      </c>
      <c r="O973" s="362" t="s">
        <v>90</v>
      </c>
      <c r="P973" s="482" t="s">
        <v>2704</v>
      </c>
      <c r="Q973" s="362"/>
      <c r="R973" s="362"/>
      <c r="S973" s="362"/>
      <c r="T973" s="362"/>
      <c r="U973" s="362"/>
      <c r="V973" s="362"/>
      <c r="W973" s="362"/>
      <c r="X973" s="362"/>
      <c r="Y973" s="362"/>
      <c r="Z973" s="362"/>
      <c r="AA973" s="366"/>
      <c r="AB973" s="362"/>
      <c r="AC973" s="362" t="s">
        <v>25</v>
      </c>
      <c r="AD973" s="362" t="s">
        <v>8</v>
      </c>
      <c r="AE973" s="362"/>
      <c r="AF973" s="362"/>
      <c r="AG973" s="362"/>
      <c r="AH973" s="362"/>
      <c r="AI973" s="362"/>
      <c r="AJ973" s="362"/>
      <c r="AK973" s="362"/>
      <c r="AL973" s="362"/>
      <c r="AM973" s="368">
        <v>45782</v>
      </c>
      <c r="AN973" s="450" t="s">
        <v>797</v>
      </c>
      <c r="AO973" s="445" t="s">
        <v>539</v>
      </c>
      <c r="AP973" s="445" t="s">
        <v>5841</v>
      </c>
      <c r="AQ973" s="445" t="s">
        <v>5840</v>
      </c>
    </row>
    <row r="974" spans="1:43" ht="174" hidden="1" x14ac:dyDescent="0.35">
      <c r="A974" s="362">
        <v>972</v>
      </c>
      <c r="B974" s="362" t="s">
        <v>2706</v>
      </c>
      <c r="C974" s="362" t="s">
        <v>2</v>
      </c>
      <c r="D974" s="368">
        <v>45218</v>
      </c>
      <c r="E974" s="368"/>
      <c r="F974" s="368"/>
      <c r="G974" s="368"/>
      <c r="H974" s="362" t="s">
        <v>62</v>
      </c>
      <c r="I974" s="362" t="s">
        <v>2707</v>
      </c>
      <c r="J974" s="361" t="s">
        <v>2708</v>
      </c>
      <c r="K974" s="362"/>
      <c r="L974" s="362" t="s">
        <v>186</v>
      </c>
      <c r="M974" s="362" t="s">
        <v>9</v>
      </c>
      <c r="N974" s="362" t="s">
        <v>90</v>
      </c>
      <c r="O974" s="362" t="s">
        <v>90</v>
      </c>
      <c r="P974" s="487" t="s">
        <v>6620</v>
      </c>
      <c r="Q974" s="362"/>
      <c r="R974" s="362"/>
      <c r="S974" s="362"/>
      <c r="T974" s="362"/>
      <c r="U974" s="362"/>
      <c r="V974" s="362"/>
      <c r="W974" s="362"/>
      <c r="X974" s="362" t="s">
        <v>6485</v>
      </c>
      <c r="Y974" s="362"/>
      <c r="Z974" s="362"/>
      <c r="AA974" s="366"/>
      <c r="AB974" s="362"/>
      <c r="AC974" s="362" t="s">
        <v>19</v>
      </c>
      <c r="AD974" s="362" t="s">
        <v>40</v>
      </c>
      <c r="AE974" s="362"/>
      <c r="AF974" s="362"/>
      <c r="AG974" s="362"/>
      <c r="AH974" s="362"/>
      <c r="AI974" s="589" t="s">
        <v>6621</v>
      </c>
      <c r="AJ974" s="362"/>
      <c r="AK974" s="362"/>
      <c r="AL974" s="362" t="s">
        <v>102</v>
      </c>
      <c r="AM974" s="362"/>
      <c r="AN974" s="451" t="s">
        <v>2709</v>
      </c>
      <c r="AO974" s="445" t="s">
        <v>9</v>
      </c>
      <c r="AP974" s="445" t="s">
        <v>9</v>
      </c>
      <c r="AQ974" s="445" t="s">
        <v>9</v>
      </c>
    </row>
    <row r="975" spans="1:43" ht="29" hidden="1" x14ac:dyDescent="0.35">
      <c r="A975" s="362">
        <v>973</v>
      </c>
      <c r="B975" s="362" t="s">
        <v>2710</v>
      </c>
      <c r="C975" s="362" t="s">
        <v>2</v>
      </c>
      <c r="D975" s="368">
        <v>45012</v>
      </c>
      <c r="E975" s="368"/>
      <c r="F975" s="368"/>
      <c r="G975" s="368"/>
      <c r="H975" s="362" t="s">
        <v>73</v>
      </c>
      <c r="I975" s="362" t="s">
        <v>2315</v>
      </c>
      <c r="J975" s="361" t="s">
        <v>2711</v>
      </c>
      <c r="K975" s="362"/>
      <c r="L975" s="362" t="s">
        <v>186</v>
      </c>
      <c r="M975" s="362" t="s">
        <v>9</v>
      </c>
      <c r="N975" s="362" t="s">
        <v>1398</v>
      </c>
      <c r="O975" s="362" t="s">
        <v>90</v>
      </c>
      <c r="P975" s="482" t="s">
        <v>6622</v>
      </c>
      <c r="Q975" s="362"/>
      <c r="R975" s="362"/>
      <c r="S975" s="362"/>
      <c r="T975" s="362"/>
      <c r="U975" s="362"/>
      <c r="V975" s="362"/>
      <c r="W975" s="362"/>
      <c r="X975" s="362"/>
      <c r="Y975" s="362"/>
      <c r="Z975" s="362"/>
      <c r="AA975" s="366"/>
      <c r="AB975" s="362"/>
      <c r="AC975" s="362" t="s">
        <v>13</v>
      </c>
      <c r="AD975" s="362" t="s">
        <v>40</v>
      </c>
      <c r="AE975" s="362" t="s">
        <v>101</v>
      </c>
      <c r="AF975" s="362" t="s">
        <v>6622</v>
      </c>
      <c r="AG975" s="362" t="b">
        <v>0</v>
      </c>
      <c r="AH975" s="362"/>
      <c r="AI975" s="362"/>
      <c r="AJ975" s="362"/>
      <c r="AK975" s="362"/>
      <c r="AL975" s="362"/>
      <c r="AM975" s="362"/>
      <c r="AN975" s="16" t="s">
        <v>2709</v>
      </c>
      <c r="AO975" s="445" t="s">
        <v>9</v>
      </c>
      <c r="AP975" s="445" t="s">
        <v>9</v>
      </c>
      <c r="AQ975" s="445" t="s">
        <v>9</v>
      </c>
    </row>
    <row r="976" spans="1:43" ht="29" hidden="1" x14ac:dyDescent="0.35">
      <c r="A976" s="362">
        <v>974</v>
      </c>
      <c r="B976" s="362" t="s">
        <v>2712</v>
      </c>
      <c r="C976" s="362" t="s">
        <v>2</v>
      </c>
      <c r="D976" s="368">
        <v>45084</v>
      </c>
      <c r="E976" s="368"/>
      <c r="F976" s="368"/>
      <c r="G976" s="368"/>
      <c r="H976" s="362" t="s">
        <v>61</v>
      </c>
      <c r="I976" s="362" t="s">
        <v>1584</v>
      </c>
      <c r="J976" s="361" t="s">
        <v>2713</v>
      </c>
      <c r="K976" s="361"/>
      <c r="L976" s="362" t="s">
        <v>1689</v>
      </c>
      <c r="M976" s="362" t="s">
        <v>9</v>
      </c>
      <c r="N976" s="362" t="s">
        <v>2273</v>
      </c>
      <c r="O976" s="362" t="s">
        <v>90</v>
      </c>
      <c r="P976" s="482"/>
      <c r="Q976" s="362"/>
      <c r="R976" s="362"/>
      <c r="S976" s="362"/>
      <c r="T976" s="362"/>
      <c r="U976" s="362"/>
      <c r="V976" s="362"/>
      <c r="W976" s="362"/>
      <c r="X976" s="362"/>
      <c r="Y976" s="362"/>
      <c r="Z976" s="362"/>
      <c r="AA976" s="366"/>
      <c r="AB976" s="362"/>
      <c r="AC976" s="362" t="s">
        <v>19</v>
      </c>
      <c r="AD976" s="362" t="s">
        <v>40</v>
      </c>
      <c r="AE976" s="362"/>
      <c r="AF976" s="362"/>
      <c r="AG976" s="362"/>
      <c r="AH976" s="362"/>
      <c r="AI976" s="362"/>
      <c r="AJ976" s="362"/>
      <c r="AK976" s="362"/>
      <c r="AL976" s="362"/>
      <c r="AM976" s="362"/>
      <c r="AN976" s="361"/>
      <c r="AO976" s="445" t="s">
        <v>5839</v>
      </c>
      <c r="AP976" s="445" t="s">
        <v>5839</v>
      </c>
      <c r="AQ976" s="445" t="s">
        <v>5839</v>
      </c>
    </row>
    <row r="977" spans="1:43" ht="116" hidden="1" x14ac:dyDescent="0.35">
      <c r="A977" s="362">
        <v>975</v>
      </c>
      <c r="B977" s="362" t="s">
        <v>2714</v>
      </c>
      <c r="C977" s="362" t="s">
        <v>2</v>
      </c>
      <c r="D977" s="368">
        <v>45218</v>
      </c>
      <c r="E977" s="368"/>
      <c r="F977" s="368"/>
      <c r="G977" s="368"/>
      <c r="H977" s="362" t="s">
        <v>62</v>
      </c>
      <c r="I977" s="362" t="s">
        <v>2715</v>
      </c>
      <c r="J977" s="361" t="s">
        <v>2716</v>
      </c>
      <c r="K977" s="362"/>
      <c r="L977" s="362" t="s">
        <v>186</v>
      </c>
      <c r="M977" s="362" t="s">
        <v>9</v>
      </c>
      <c r="N977" s="362" t="s">
        <v>90</v>
      </c>
      <c r="O977" s="362" t="s">
        <v>90</v>
      </c>
      <c r="P977" s="487" t="s">
        <v>6558</v>
      </c>
      <c r="Q977" s="362"/>
      <c r="R977" s="362"/>
      <c r="S977" s="362"/>
      <c r="T977" s="362"/>
      <c r="U977" s="362"/>
      <c r="V977" s="362"/>
      <c r="W977" s="362"/>
      <c r="X977" s="362" t="s">
        <v>6563</v>
      </c>
      <c r="Y977" s="362"/>
      <c r="Z977" s="362"/>
      <c r="AA977" s="366"/>
      <c r="AB977" s="362"/>
      <c r="AC977" s="362" t="s">
        <v>19</v>
      </c>
      <c r="AD977" s="362" t="s">
        <v>40</v>
      </c>
      <c r="AE977" s="362"/>
      <c r="AF977" s="362"/>
      <c r="AG977" s="362"/>
      <c r="AH977" s="362"/>
      <c r="AI977" s="361" t="s">
        <v>6623</v>
      </c>
      <c r="AJ977" s="362"/>
      <c r="AK977" s="362"/>
      <c r="AL977" s="362" t="s">
        <v>102</v>
      </c>
      <c r="AM977" s="362"/>
      <c r="AN977" s="361"/>
      <c r="AO977" s="445" t="s">
        <v>9</v>
      </c>
      <c r="AP977" s="445" t="s">
        <v>9</v>
      </c>
      <c r="AQ977" s="445" t="s">
        <v>9</v>
      </c>
    </row>
    <row r="978" spans="1:43" ht="188.5" hidden="1" x14ac:dyDescent="0.35">
      <c r="A978" s="362">
        <v>976</v>
      </c>
      <c r="B978" s="362" t="s">
        <v>2717</v>
      </c>
      <c r="C978" s="362" t="s">
        <v>2</v>
      </c>
      <c r="D978" s="368">
        <v>45218</v>
      </c>
      <c r="E978" s="368"/>
      <c r="F978" s="362" t="s">
        <v>63</v>
      </c>
      <c r="G978" s="362" t="s">
        <v>63</v>
      </c>
      <c r="H978" s="362" t="s">
        <v>123</v>
      </c>
      <c r="I978" s="362" t="s">
        <v>184</v>
      </c>
      <c r="J978" s="361" t="s">
        <v>2718</v>
      </c>
      <c r="K978" s="361"/>
      <c r="L978" s="362" t="s">
        <v>186</v>
      </c>
      <c r="M978" s="362" t="s">
        <v>9</v>
      </c>
      <c r="N978" s="362" t="s">
        <v>90</v>
      </c>
      <c r="O978" s="362" t="s">
        <v>90</v>
      </c>
      <c r="P978" s="482"/>
      <c r="Q978" s="362"/>
      <c r="R978" s="362"/>
      <c r="S978" s="362"/>
      <c r="T978" s="362"/>
      <c r="U978" s="362"/>
      <c r="V978" s="362"/>
      <c r="W978" s="362"/>
      <c r="X978" s="362"/>
      <c r="Y978" s="362"/>
      <c r="Z978" s="362"/>
      <c r="AA978" s="366"/>
      <c r="AB978" s="362"/>
      <c r="AC978" s="362" t="e">
        <v>#N/A</v>
      </c>
      <c r="AD978" s="362" t="s">
        <v>40</v>
      </c>
      <c r="AE978" s="362">
        <v>0</v>
      </c>
      <c r="AF978" s="362" t="s">
        <v>6308</v>
      </c>
      <c r="AG978" s="362" t="b">
        <v>1</v>
      </c>
      <c r="AH978" s="362"/>
      <c r="AI978" s="362"/>
      <c r="AJ978" s="362"/>
      <c r="AK978" s="362"/>
      <c r="AL978" s="362"/>
      <c r="AM978" s="362"/>
      <c r="AN978" s="361"/>
      <c r="AO978" s="445" t="s">
        <v>9</v>
      </c>
      <c r="AP978" s="445" t="s">
        <v>9</v>
      </c>
      <c r="AQ978" s="445" t="s">
        <v>9</v>
      </c>
    </row>
    <row r="979" spans="1:43" ht="101.5" hidden="1" x14ac:dyDescent="0.35">
      <c r="A979" s="362">
        <v>977</v>
      </c>
      <c r="B979" s="362" t="s">
        <v>2719</v>
      </c>
      <c r="C979" s="362" t="s">
        <v>2</v>
      </c>
      <c r="D979" s="368">
        <v>45218</v>
      </c>
      <c r="E979" s="368"/>
      <c r="F979" s="362" t="s">
        <v>63</v>
      </c>
      <c r="G979" s="362" t="s">
        <v>63</v>
      </c>
      <c r="H979" s="362" t="s">
        <v>123</v>
      </c>
      <c r="I979" s="362" t="s">
        <v>184</v>
      </c>
      <c r="J979" s="361" t="s">
        <v>2720</v>
      </c>
      <c r="K979" s="361"/>
      <c r="L979" s="362" t="s">
        <v>186</v>
      </c>
      <c r="M979" s="362" t="s">
        <v>9</v>
      </c>
      <c r="N979" s="362" t="s">
        <v>90</v>
      </c>
      <c r="O979" s="362" t="s">
        <v>90</v>
      </c>
      <c r="P979" s="482"/>
      <c r="Q979" s="362"/>
      <c r="R979" s="362"/>
      <c r="S979" s="362"/>
      <c r="T979" s="362"/>
      <c r="U979" s="362"/>
      <c r="V979" s="362"/>
      <c r="W979" s="362"/>
      <c r="X979" s="362"/>
      <c r="Y979" s="362"/>
      <c r="Z979" s="362"/>
      <c r="AA979" s="366"/>
      <c r="AB979" s="362"/>
      <c r="AC979" s="362" t="e">
        <v>#N/A</v>
      </c>
      <c r="AD979" s="362" t="s">
        <v>40</v>
      </c>
      <c r="AE979" s="362">
        <v>0</v>
      </c>
      <c r="AF979" s="362" t="s">
        <v>6308</v>
      </c>
      <c r="AG979" s="362" t="b">
        <v>1</v>
      </c>
      <c r="AH979" s="362"/>
      <c r="AI979" s="362"/>
      <c r="AJ979" s="362"/>
      <c r="AK979" s="362"/>
      <c r="AL979" s="362"/>
      <c r="AM979" s="362"/>
      <c r="AN979" s="361"/>
      <c r="AO979" s="445" t="s">
        <v>9</v>
      </c>
      <c r="AP979" s="445" t="s">
        <v>9</v>
      </c>
      <c r="AQ979" s="445" t="s">
        <v>9</v>
      </c>
    </row>
    <row r="980" spans="1:43" ht="14.5" hidden="1" x14ac:dyDescent="0.35">
      <c r="A980" s="362">
        <v>978</v>
      </c>
      <c r="B980" s="362" t="s">
        <v>2721</v>
      </c>
      <c r="C980" s="362" t="s">
        <v>2</v>
      </c>
      <c r="D980" s="368">
        <v>45218</v>
      </c>
      <c r="E980" s="368"/>
      <c r="F980" s="362" t="s">
        <v>63</v>
      </c>
      <c r="G980" s="362" t="s">
        <v>63</v>
      </c>
      <c r="H980" s="362" t="s">
        <v>63</v>
      </c>
      <c r="I980" s="362" t="s">
        <v>2715</v>
      </c>
      <c r="J980" s="361" t="s">
        <v>2722</v>
      </c>
      <c r="K980" s="361"/>
      <c r="L980" s="362" t="s">
        <v>186</v>
      </c>
      <c r="M980" s="362" t="s">
        <v>9</v>
      </c>
      <c r="N980" s="362" t="s">
        <v>90</v>
      </c>
      <c r="O980" s="362" t="s">
        <v>90</v>
      </c>
      <c r="P980" s="482" t="s">
        <v>2723</v>
      </c>
      <c r="Q980" s="362"/>
      <c r="R980" s="362"/>
      <c r="S980" s="362"/>
      <c r="T980" s="362"/>
      <c r="U980" s="362"/>
      <c r="V980" s="362"/>
      <c r="W980" s="362"/>
      <c r="X980" s="362"/>
      <c r="Y980" s="362"/>
      <c r="Z980" s="362"/>
      <c r="AA980" s="366"/>
      <c r="AB980" s="362"/>
      <c r="AC980" s="362" t="s">
        <v>19</v>
      </c>
      <c r="AD980" s="362" t="s">
        <v>40</v>
      </c>
      <c r="AE980" s="362"/>
      <c r="AF980" s="362" t="s">
        <v>6624</v>
      </c>
      <c r="AG980" s="362" t="b">
        <v>0</v>
      </c>
      <c r="AH980" s="362"/>
      <c r="AI980" s="362"/>
      <c r="AJ980" s="362"/>
      <c r="AK980" s="362"/>
      <c r="AL980" s="362"/>
      <c r="AM980" s="362"/>
      <c r="AN980" s="361"/>
      <c r="AO980" s="445" t="s">
        <v>9</v>
      </c>
      <c r="AP980" s="445" t="s">
        <v>9</v>
      </c>
      <c r="AQ980" s="445" t="s">
        <v>9</v>
      </c>
    </row>
    <row r="981" spans="1:43" ht="29" hidden="1" x14ac:dyDescent="0.35">
      <c r="A981" s="362">
        <v>979</v>
      </c>
      <c r="B981" s="362" t="s">
        <v>2724</v>
      </c>
      <c r="C981" s="362" t="s">
        <v>2</v>
      </c>
      <c r="D981" s="368">
        <v>45218</v>
      </c>
      <c r="E981" s="368"/>
      <c r="F981" s="362" t="s">
        <v>63</v>
      </c>
      <c r="G981" s="362" t="s">
        <v>63</v>
      </c>
      <c r="H981" s="362" t="s">
        <v>63</v>
      </c>
      <c r="I981" s="362" t="s">
        <v>400</v>
      </c>
      <c r="J981" s="361" t="s">
        <v>2725</v>
      </c>
      <c r="K981" s="361"/>
      <c r="L981" s="362" t="s">
        <v>186</v>
      </c>
      <c r="M981" s="362" t="s">
        <v>9</v>
      </c>
      <c r="N981" s="362" t="s">
        <v>90</v>
      </c>
      <c r="O981" s="362" t="s">
        <v>90</v>
      </c>
      <c r="P981" s="482"/>
      <c r="Q981" s="362"/>
      <c r="R981" s="362"/>
      <c r="S981" s="362"/>
      <c r="T981" s="362"/>
      <c r="U981" s="362"/>
      <c r="V981" s="362"/>
      <c r="W981" s="362"/>
      <c r="X981" s="362"/>
      <c r="Y981" s="362"/>
      <c r="Z981" s="362"/>
      <c r="AA981" s="366"/>
      <c r="AB981" s="362"/>
      <c r="AC981" s="362" t="s">
        <v>19</v>
      </c>
      <c r="AD981" s="362" t="s">
        <v>40</v>
      </c>
      <c r="AE981" s="362">
        <v>0</v>
      </c>
      <c r="AF981" s="362" t="s">
        <v>6171</v>
      </c>
      <c r="AG981" s="362" t="b">
        <v>1</v>
      </c>
      <c r="AH981" s="362"/>
      <c r="AI981" s="362"/>
      <c r="AJ981" s="362"/>
      <c r="AK981" s="362"/>
      <c r="AL981" s="362"/>
      <c r="AM981" s="362"/>
      <c r="AN981" s="361"/>
      <c r="AO981" s="445" t="s">
        <v>5839</v>
      </c>
      <c r="AP981" s="445" t="s">
        <v>5839</v>
      </c>
      <c r="AQ981" s="445" t="s">
        <v>5839</v>
      </c>
    </row>
    <row r="982" spans="1:43" ht="43.5" hidden="1" x14ac:dyDescent="0.35">
      <c r="A982" s="362">
        <v>980</v>
      </c>
      <c r="B982" s="362" t="s">
        <v>2726</v>
      </c>
      <c r="C982" s="362" t="s">
        <v>2</v>
      </c>
      <c r="D982" s="368">
        <v>45218</v>
      </c>
      <c r="E982" s="368"/>
      <c r="F982" s="362" t="s">
        <v>63</v>
      </c>
      <c r="G982" s="362" t="s">
        <v>63</v>
      </c>
      <c r="H982" s="362" t="s">
        <v>63</v>
      </c>
      <c r="I982" s="362" t="s">
        <v>1070</v>
      </c>
      <c r="J982" s="361" t="s">
        <v>2727</v>
      </c>
      <c r="K982" s="361"/>
      <c r="L982" s="362" t="s">
        <v>186</v>
      </c>
      <c r="M982" s="362" t="s">
        <v>9</v>
      </c>
      <c r="N982" s="362" t="s">
        <v>90</v>
      </c>
      <c r="O982" s="362" t="s">
        <v>90</v>
      </c>
      <c r="P982" s="482"/>
      <c r="Q982" s="362"/>
      <c r="R982" s="362"/>
      <c r="S982" s="362"/>
      <c r="T982" s="362"/>
      <c r="U982" s="362"/>
      <c r="V982" s="362"/>
      <c r="W982" s="362"/>
      <c r="X982" s="362"/>
      <c r="Y982" s="362"/>
      <c r="Z982" s="362"/>
      <c r="AA982" s="366"/>
      <c r="AB982" s="362"/>
      <c r="AC982" s="362" t="s">
        <v>19</v>
      </c>
      <c r="AD982" s="362" t="s">
        <v>40</v>
      </c>
      <c r="AE982" s="362" t="s">
        <v>6233</v>
      </c>
      <c r="AF982" s="362" t="s">
        <v>101</v>
      </c>
      <c r="AG982" s="362" t="b">
        <v>0</v>
      </c>
      <c r="AH982" s="362"/>
      <c r="AI982" s="362"/>
      <c r="AJ982" s="362"/>
      <c r="AK982" s="362"/>
      <c r="AL982" s="362"/>
      <c r="AM982" s="362"/>
      <c r="AN982" s="361"/>
      <c r="AO982" s="445" t="s">
        <v>5839</v>
      </c>
      <c r="AP982" s="445" t="s">
        <v>5839</v>
      </c>
      <c r="AQ982" s="445" t="s">
        <v>5839</v>
      </c>
    </row>
    <row r="983" spans="1:43" ht="43.5" hidden="1" x14ac:dyDescent="0.35">
      <c r="A983" s="362">
        <v>981</v>
      </c>
      <c r="B983" s="362" t="s">
        <v>2728</v>
      </c>
      <c r="C983" s="362" t="s">
        <v>2</v>
      </c>
      <c r="D983" s="368">
        <v>45218</v>
      </c>
      <c r="E983" s="368"/>
      <c r="F983" s="362" t="s">
        <v>63</v>
      </c>
      <c r="G983" s="362" t="s">
        <v>63</v>
      </c>
      <c r="H983" s="362" t="s">
        <v>63</v>
      </c>
      <c r="I983" s="362" t="s">
        <v>1070</v>
      </c>
      <c r="J983" s="361" t="s">
        <v>2729</v>
      </c>
      <c r="K983" s="361"/>
      <c r="L983" s="362" t="s">
        <v>186</v>
      </c>
      <c r="M983" s="362" t="s">
        <v>9</v>
      </c>
      <c r="N983" s="362" t="s">
        <v>90</v>
      </c>
      <c r="O983" s="362" t="s">
        <v>90</v>
      </c>
      <c r="P983" s="482" t="s">
        <v>1068</v>
      </c>
      <c r="Q983" s="362"/>
      <c r="R983" s="362"/>
      <c r="S983" s="362"/>
      <c r="T983" s="362"/>
      <c r="U983" s="362"/>
      <c r="V983" s="362"/>
      <c r="W983" s="362"/>
      <c r="X983" s="362"/>
      <c r="Y983" s="362"/>
      <c r="Z983" s="362"/>
      <c r="AA983" s="366"/>
      <c r="AB983" s="362"/>
      <c r="AC983" s="362" t="s">
        <v>19</v>
      </c>
      <c r="AD983" s="362" t="s">
        <v>40</v>
      </c>
      <c r="AE983" s="362" t="s">
        <v>1068</v>
      </c>
      <c r="AF983" s="362" t="s">
        <v>6171</v>
      </c>
      <c r="AG983" s="362" t="b">
        <v>1</v>
      </c>
      <c r="AH983" s="362"/>
      <c r="AI983" s="362"/>
      <c r="AJ983" s="362"/>
      <c r="AK983" s="362"/>
      <c r="AL983" s="362"/>
      <c r="AM983" s="362"/>
      <c r="AN983" s="361"/>
      <c r="AO983" s="445" t="s">
        <v>5839</v>
      </c>
      <c r="AP983" s="445" t="s">
        <v>5839</v>
      </c>
      <c r="AQ983" s="445" t="s">
        <v>5839</v>
      </c>
    </row>
    <row r="984" spans="1:43" ht="72.5" hidden="1" x14ac:dyDescent="0.35">
      <c r="A984" s="362">
        <v>982</v>
      </c>
      <c r="B984" s="362" t="s">
        <v>2730</v>
      </c>
      <c r="C984" s="362" t="s">
        <v>2</v>
      </c>
      <c r="D984" s="368">
        <v>45218</v>
      </c>
      <c r="E984" s="368"/>
      <c r="F984" s="362" t="s">
        <v>63</v>
      </c>
      <c r="G984" s="362" t="s">
        <v>63</v>
      </c>
      <c r="H984" s="362" t="s">
        <v>63</v>
      </c>
      <c r="I984" s="362" t="s">
        <v>1070</v>
      </c>
      <c r="J984" s="361" t="s">
        <v>2731</v>
      </c>
      <c r="K984" s="361"/>
      <c r="L984" s="362" t="s">
        <v>186</v>
      </c>
      <c r="M984" s="362" t="s">
        <v>9</v>
      </c>
      <c r="N984" s="362" t="s">
        <v>90</v>
      </c>
      <c r="O984" s="362" t="s">
        <v>90</v>
      </c>
      <c r="P984" s="482" t="s">
        <v>2732</v>
      </c>
      <c r="Q984" s="362"/>
      <c r="R984" s="362"/>
      <c r="S984" s="362"/>
      <c r="T984" s="362"/>
      <c r="U984" s="362"/>
      <c r="V984" s="362"/>
      <c r="W984" s="362"/>
      <c r="X984" s="362"/>
      <c r="Y984" s="362"/>
      <c r="Z984" s="362"/>
      <c r="AA984" s="366"/>
      <c r="AB984" s="362"/>
      <c r="AC984" s="362" t="s">
        <v>19</v>
      </c>
      <c r="AD984" s="362" t="s">
        <v>40</v>
      </c>
      <c r="AE984" s="362" t="s">
        <v>6233</v>
      </c>
      <c r="AF984" s="362" t="s">
        <v>51</v>
      </c>
      <c r="AG984" s="362" t="b">
        <v>0</v>
      </c>
      <c r="AH984" s="362"/>
      <c r="AI984" s="362"/>
      <c r="AJ984" s="362"/>
      <c r="AK984" s="362"/>
      <c r="AL984" s="362"/>
      <c r="AM984" s="362"/>
      <c r="AN984" s="361"/>
      <c r="AO984" s="445" t="s">
        <v>5839</v>
      </c>
      <c r="AP984" s="445" t="s">
        <v>5839</v>
      </c>
      <c r="AQ984" s="445" t="s">
        <v>5839</v>
      </c>
    </row>
    <row r="985" spans="1:43" ht="58" hidden="1" x14ac:dyDescent="0.35">
      <c r="A985" s="362">
        <v>983</v>
      </c>
      <c r="B985" s="362" t="s">
        <v>2733</v>
      </c>
      <c r="C985" s="362" t="s">
        <v>2</v>
      </c>
      <c r="D985" s="368">
        <v>45218</v>
      </c>
      <c r="E985" s="368"/>
      <c r="F985" s="362" t="s">
        <v>63</v>
      </c>
      <c r="G985" s="362" t="s">
        <v>63</v>
      </c>
      <c r="H985" s="362" t="s">
        <v>63</v>
      </c>
      <c r="I985" s="362" t="s">
        <v>1070</v>
      </c>
      <c r="J985" s="361" t="s">
        <v>2734</v>
      </c>
      <c r="K985" s="361"/>
      <c r="L985" s="362" t="s">
        <v>186</v>
      </c>
      <c r="M985" s="362" t="s">
        <v>9</v>
      </c>
      <c r="N985" s="362" t="s">
        <v>90</v>
      </c>
      <c r="O985" s="362" t="s">
        <v>90</v>
      </c>
      <c r="P985" s="482"/>
      <c r="Q985" s="362"/>
      <c r="R985" s="362"/>
      <c r="S985" s="362"/>
      <c r="T985" s="362"/>
      <c r="U985" s="362"/>
      <c r="V985" s="362"/>
      <c r="W985" s="362"/>
      <c r="X985" s="362"/>
      <c r="Y985" s="362"/>
      <c r="Z985" s="362"/>
      <c r="AA985" s="366"/>
      <c r="AB985" s="362"/>
      <c r="AC985" s="362" t="s">
        <v>19</v>
      </c>
      <c r="AD985" s="362" t="s">
        <v>40</v>
      </c>
      <c r="AE985" s="362">
        <v>0</v>
      </c>
      <c r="AF985" s="362" t="s">
        <v>51</v>
      </c>
      <c r="AG985" s="362" t="b">
        <v>1</v>
      </c>
      <c r="AH985" s="362"/>
      <c r="AI985" s="362"/>
      <c r="AJ985" s="362"/>
      <c r="AK985" s="362"/>
      <c r="AL985" s="362"/>
      <c r="AM985" s="362"/>
      <c r="AN985" s="361"/>
      <c r="AO985" s="445" t="s">
        <v>5839</v>
      </c>
      <c r="AP985" s="445" t="s">
        <v>5839</v>
      </c>
      <c r="AQ985" s="445" t="s">
        <v>5839</v>
      </c>
    </row>
    <row r="986" spans="1:43" ht="29" hidden="1" x14ac:dyDescent="0.35">
      <c r="A986" s="362">
        <v>984</v>
      </c>
      <c r="B986" s="362" t="s">
        <v>2735</v>
      </c>
      <c r="C986" s="362" t="s">
        <v>2</v>
      </c>
      <c r="D986" s="368">
        <v>45218</v>
      </c>
      <c r="E986" s="368"/>
      <c r="F986" s="362" t="s">
        <v>63</v>
      </c>
      <c r="G986" s="362" t="s">
        <v>63</v>
      </c>
      <c r="H986" s="362" t="s">
        <v>63</v>
      </c>
      <c r="I986" s="362" t="s">
        <v>1070</v>
      </c>
      <c r="J986" s="361" t="s">
        <v>2736</v>
      </c>
      <c r="K986" s="361"/>
      <c r="L986" s="362" t="s">
        <v>186</v>
      </c>
      <c r="M986" s="362" t="s">
        <v>9</v>
      </c>
      <c r="N986" s="362" t="s">
        <v>90</v>
      </c>
      <c r="O986" s="362" t="s">
        <v>90</v>
      </c>
      <c r="P986" s="482"/>
      <c r="Q986" s="362"/>
      <c r="R986" s="362"/>
      <c r="S986" s="362"/>
      <c r="T986" s="362"/>
      <c r="U986" s="362"/>
      <c r="V986" s="362"/>
      <c r="W986" s="362"/>
      <c r="X986" s="362"/>
      <c r="Y986" s="362"/>
      <c r="Z986" s="362"/>
      <c r="AA986" s="366"/>
      <c r="AB986" s="362"/>
      <c r="AC986" s="362" t="s">
        <v>19</v>
      </c>
      <c r="AD986" s="362" t="s">
        <v>40</v>
      </c>
      <c r="AE986" s="362">
        <v>0</v>
      </c>
      <c r="AF986" s="362" t="s">
        <v>6171</v>
      </c>
      <c r="AG986" s="362" t="b">
        <v>1</v>
      </c>
      <c r="AH986" s="362"/>
      <c r="AI986" s="362"/>
      <c r="AJ986" s="362"/>
      <c r="AK986" s="362"/>
      <c r="AL986" s="362"/>
      <c r="AM986" s="362"/>
      <c r="AN986" s="361"/>
      <c r="AO986" s="445" t="s">
        <v>5839</v>
      </c>
      <c r="AP986" s="445" t="s">
        <v>5839</v>
      </c>
      <c r="AQ986" s="445" t="s">
        <v>5839</v>
      </c>
    </row>
    <row r="987" spans="1:43" ht="14.5" hidden="1" x14ac:dyDescent="0.35">
      <c r="A987" s="362">
        <v>985</v>
      </c>
      <c r="B987" s="362" t="s">
        <v>2737</v>
      </c>
      <c r="C987" s="362" t="s">
        <v>2</v>
      </c>
      <c r="D987" s="368">
        <v>45084</v>
      </c>
      <c r="E987" s="368"/>
      <c r="F987" s="368"/>
      <c r="G987" s="368"/>
      <c r="H987" s="362" t="s">
        <v>61</v>
      </c>
      <c r="I987" s="362" t="s">
        <v>1584</v>
      </c>
      <c r="J987" s="361" t="s">
        <v>2738</v>
      </c>
      <c r="K987" s="361"/>
      <c r="L987" s="362" t="s">
        <v>1689</v>
      </c>
      <c r="M987" s="362" t="s">
        <v>9</v>
      </c>
      <c r="N987" s="362" t="s">
        <v>2273</v>
      </c>
      <c r="O987" s="362" t="s">
        <v>90</v>
      </c>
      <c r="P987" s="482"/>
      <c r="Q987" s="362"/>
      <c r="R987" s="362"/>
      <c r="S987" s="362"/>
      <c r="T987" s="362"/>
      <c r="U987" s="362"/>
      <c r="V987" s="362"/>
      <c r="W987" s="362"/>
      <c r="X987" s="362"/>
      <c r="Y987" s="362"/>
      <c r="Z987" s="362"/>
      <c r="AA987" s="366"/>
      <c r="AB987" s="362"/>
      <c r="AC987" s="362" t="s">
        <v>19</v>
      </c>
      <c r="AD987" s="362" t="s">
        <v>40</v>
      </c>
      <c r="AE987" s="362"/>
      <c r="AF987" s="362"/>
      <c r="AG987" s="362"/>
      <c r="AH987" s="362"/>
      <c r="AI987" s="362"/>
      <c r="AJ987" s="362"/>
      <c r="AK987" s="362"/>
      <c r="AL987" s="362"/>
      <c r="AM987" s="362"/>
      <c r="AN987" s="361"/>
      <c r="AO987" s="445" t="s">
        <v>5839</v>
      </c>
      <c r="AP987" s="445" t="s">
        <v>5839</v>
      </c>
      <c r="AQ987" s="445" t="s">
        <v>5839</v>
      </c>
    </row>
    <row r="988" spans="1:43" ht="29" hidden="1" x14ac:dyDescent="0.35">
      <c r="A988" s="362">
        <v>986</v>
      </c>
      <c r="B988" s="362" t="s">
        <v>2739</v>
      </c>
      <c r="C988" s="362" t="s">
        <v>2</v>
      </c>
      <c r="D988" s="368">
        <v>45218</v>
      </c>
      <c r="E988" s="368"/>
      <c r="F988" s="362" t="s">
        <v>63</v>
      </c>
      <c r="G988" s="362" t="s">
        <v>63</v>
      </c>
      <c r="H988" s="362" t="s">
        <v>63</v>
      </c>
      <c r="I988" s="362" t="s">
        <v>1070</v>
      </c>
      <c r="J988" s="361" t="s">
        <v>2740</v>
      </c>
      <c r="K988" s="361"/>
      <c r="L988" s="362" t="s">
        <v>186</v>
      </c>
      <c r="M988" s="362" t="s">
        <v>9</v>
      </c>
      <c r="N988" s="362" t="s">
        <v>90</v>
      </c>
      <c r="O988" s="362" t="s">
        <v>90</v>
      </c>
      <c r="P988" s="482"/>
      <c r="Q988" s="362"/>
      <c r="R988" s="362"/>
      <c r="S988" s="362"/>
      <c r="T988" s="362"/>
      <c r="U988" s="362"/>
      <c r="V988" s="362"/>
      <c r="W988" s="362"/>
      <c r="X988" s="362"/>
      <c r="Y988" s="362"/>
      <c r="Z988" s="362"/>
      <c r="AA988" s="366"/>
      <c r="AB988" s="362"/>
      <c r="AC988" s="362" t="s">
        <v>19</v>
      </c>
      <c r="AD988" s="362" t="s">
        <v>8</v>
      </c>
      <c r="AE988" s="362">
        <v>0</v>
      </c>
      <c r="AF988" s="362" t="s">
        <v>6171</v>
      </c>
      <c r="AG988" s="362" t="b">
        <v>1</v>
      </c>
      <c r="AH988" s="362"/>
      <c r="AI988" s="362"/>
      <c r="AJ988" s="362"/>
      <c r="AK988" s="362"/>
      <c r="AL988" s="362"/>
      <c r="AM988" s="368">
        <v>45979</v>
      </c>
      <c r="AN988" s="361" t="s">
        <v>6189</v>
      </c>
      <c r="AO988" s="445" t="s">
        <v>6190</v>
      </c>
      <c r="AP988" s="445" t="s">
        <v>6190</v>
      </c>
      <c r="AQ988" s="445" t="s">
        <v>5839</v>
      </c>
    </row>
    <row r="989" spans="1:43" ht="43.5" hidden="1" x14ac:dyDescent="0.35">
      <c r="A989" s="362">
        <v>987</v>
      </c>
      <c r="B989" s="362" t="s">
        <v>2741</v>
      </c>
      <c r="C989" s="362" t="s">
        <v>2</v>
      </c>
      <c r="D989" s="368">
        <v>45218</v>
      </c>
      <c r="E989" s="368"/>
      <c r="F989" s="362" t="s">
        <v>63</v>
      </c>
      <c r="G989" s="362" t="s">
        <v>63</v>
      </c>
      <c r="H989" s="362" t="s">
        <v>63</v>
      </c>
      <c r="I989" s="362" t="s">
        <v>1070</v>
      </c>
      <c r="J989" s="361" t="s">
        <v>2742</v>
      </c>
      <c r="K989" s="361"/>
      <c r="L989" s="362" t="s">
        <v>186</v>
      </c>
      <c r="M989" s="362" t="s">
        <v>9</v>
      </c>
      <c r="N989" s="362" t="s">
        <v>90</v>
      </c>
      <c r="O989" s="362" t="s">
        <v>90</v>
      </c>
      <c r="P989" s="482"/>
      <c r="Q989" s="362"/>
      <c r="R989" s="362"/>
      <c r="S989" s="362"/>
      <c r="T989" s="362"/>
      <c r="U989" s="362"/>
      <c r="V989" s="362"/>
      <c r="W989" s="362"/>
      <c r="X989" s="362"/>
      <c r="Y989" s="362"/>
      <c r="Z989" s="362"/>
      <c r="AA989" s="366"/>
      <c r="AB989" s="362"/>
      <c r="AC989" s="362" t="s">
        <v>19</v>
      </c>
      <c r="AD989" s="362" t="s">
        <v>40</v>
      </c>
      <c r="AE989" s="362">
        <v>0</v>
      </c>
      <c r="AF989" s="362" t="s">
        <v>101</v>
      </c>
      <c r="AG989" s="362" t="b">
        <v>1</v>
      </c>
      <c r="AH989" s="362"/>
      <c r="AI989" s="362"/>
      <c r="AJ989" s="362"/>
      <c r="AK989" s="362"/>
      <c r="AL989" s="362"/>
      <c r="AM989" s="362"/>
      <c r="AN989" s="361"/>
      <c r="AO989" s="445" t="s">
        <v>9</v>
      </c>
      <c r="AP989" s="445" t="s">
        <v>9</v>
      </c>
      <c r="AQ989" s="445" t="s">
        <v>9</v>
      </c>
    </row>
    <row r="990" spans="1:43" ht="101.5" hidden="1" x14ac:dyDescent="0.35">
      <c r="A990" s="362">
        <v>988</v>
      </c>
      <c r="B990" s="362" t="s">
        <v>2743</v>
      </c>
      <c r="C990" s="362" t="s">
        <v>2</v>
      </c>
      <c r="D990" s="368">
        <v>45218</v>
      </c>
      <c r="E990" s="368"/>
      <c r="F990" s="368"/>
      <c r="G990" s="368"/>
      <c r="H990" s="362" t="s">
        <v>57</v>
      </c>
      <c r="I990" s="362" t="s">
        <v>1580</v>
      </c>
      <c r="J990" s="361" t="s">
        <v>2744</v>
      </c>
      <c r="K990" s="362"/>
      <c r="L990" s="362" t="s">
        <v>186</v>
      </c>
      <c r="M990" s="362" t="s">
        <v>9</v>
      </c>
      <c r="N990" s="362" t="s">
        <v>90</v>
      </c>
      <c r="O990" s="362" t="s">
        <v>90</v>
      </c>
      <c r="P990" s="482" t="s">
        <v>90</v>
      </c>
      <c r="Q990" s="362"/>
      <c r="R990" s="362"/>
      <c r="S990" s="362"/>
      <c r="T990" s="362"/>
      <c r="U990" s="362"/>
      <c r="V990" s="362"/>
      <c r="W990" s="362"/>
      <c r="X990" s="362"/>
      <c r="Y990" s="362"/>
      <c r="Z990" s="362"/>
      <c r="AA990" s="366"/>
      <c r="AB990" s="362"/>
      <c r="AC990" s="362" t="s">
        <v>14</v>
      </c>
      <c r="AD990" s="362" t="s">
        <v>8</v>
      </c>
      <c r="AE990" s="362"/>
      <c r="AF990" s="362"/>
      <c r="AG990" s="362"/>
      <c r="AH990" s="362"/>
      <c r="AI990" s="362"/>
      <c r="AJ990" s="362"/>
      <c r="AK990" s="362"/>
      <c r="AL990" s="362"/>
      <c r="AM990" s="368">
        <v>45960</v>
      </c>
      <c r="AN990" s="361" t="s">
        <v>6341</v>
      </c>
      <c r="AO990" s="445" t="s">
        <v>8</v>
      </c>
      <c r="AP990" s="445" t="s">
        <v>5876</v>
      </c>
      <c r="AQ990" s="445" t="s">
        <v>9</v>
      </c>
    </row>
    <row r="991" spans="1:43" ht="58" hidden="1" x14ac:dyDescent="0.35">
      <c r="A991" s="362">
        <v>989</v>
      </c>
      <c r="B991" s="362" t="s">
        <v>2745</v>
      </c>
      <c r="C991" s="362" t="s">
        <v>2</v>
      </c>
      <c r="D991" s="368">
        <v>45218</v>
      </c>
      <c r="E991" s="368"/>
      <c r="F991" s="368"/>
      <c r="G991" s="368"/>
      <c r="H991" s="362" t="s">
        <v>57</v>
      </c>
      <c r="I991" s="362" t="s">
        <v>1580</v>
      </c>
      <c r="J991" s="361" t="s">
        <v>2746</v>
      </c>
      <c r="K991" s="362"/>
      <c r="L991" s="362" t="s">
        <v>186</v>
      </c>
      <c r="M991" s="362" t="s">
        <v>9</v>
      </c>
      <c r="N991" s="362" t="s">
        <v>90</v>
      </c>
      <c r="O991" s="362" t="s">
        <v>90</v>
      </c>
      <c r="P991" s="482" t="s">
        <v>90</v>
      </c>
      <c r="Q991" s="362"/>
      <c r="R991" s="362"/>
      <c r="S991" s="362"/>
      <c r="T991" s="362"/>
      <c r="U991" s="362"/>
      <c r="V991" s="362"/>
      <c r="W991" s="362"/>
      <c r="X991" s="362"/>
      <c r="Y991" s="362"/>
      <c r="Z991" s="362"/>
      <c r="AA991" s="366"/>
      <c r="AB991" s="362"/>
      <c r="AC991" s="362" t="s">
        <v>14</v>
      </c>
      <c r="AD991" s="362" t="s">
        <v>40</v>
      </c>
      <c r="AE991" s="362"/>
      <c r="AF991" s="362"/>
      <c r="AG991" s="362"/>
      <c r="AH991" s="362"/>
      <c r="AI991" s="362"/>
      <c r="AJ991" s="362"/>
      <c r="AK991" s="362"/>
      <c r="AL991" s="362"/>
      <c r="AM991" s="362"/>
      <c r="AN991" s="361"/>
      <c r="AO991" s="445" t="s">
        <v>9</v>
      </c>
      <c r="AP991" s="445" t="s">
        <v>9</v>
      </c>
      <c r="AQ991" s="445" t="s">
        <v>9</v>
      </c>
    </row>
    <row r="992" spans="1:43" ht="43.5" hidden="1" x14ac:dyDescent="0.35">
      <c r="A992" s="362">
        <v>990</v>
      </c>
      <c r="B992" s="362" t="s">
        <v>2747</v>
      </c>
      <c r="C992" s="362" t="s">
        <v>2</v>
      </c>
      <c r="D992" s="368">
        <v>45218</v>
      </c>
      <c r="E992" s="368"/>
      <c r="F992" s="362" t="s">
        <v>63</v>
      </c>
      <c r="G992" s="362" t="s">
        <v>63</v>
      </c>
      <c r="H992" s="362" t="s">
        <v>63</v>
      </c>
      <c r="I992" s="362" t="s">
        <v>1542</v>
      </c>
      <c r="J992" s="361" t="s">
        <v>2748</v>
      </c>
      <c r="K992" s="361"/>
      <c r="L992" s="362" t="s">
        <v>186</v>
      </c>
      <c r="M992" s="362" t="s">
        <v>9</v>
      </c>
      <c r="N992" s="362" t="s">
        <v>90</v>
      </c>
      <c r="O992" s="362" t="s">
        <v>90</v>
      </c>
      <c r="P992" s="482" t="s">
        <v>2749</v>
      </c>
      <c r="Q992" s="362"/>
      <c r="R992" s="362"/>
      <c r="S992" s="362"/>
      <c r="T992" s="362"/>
      <c r="U992" s="362"/>
      <c r="V992" s="362"/>
      <c r="W992" s="362"/>
      <c r="X992" s="362"/>
      <c r="Y992" s="362"/>
      <c r="Z992" s="362"/>
      <c r="AA992" s="366"/>
      <c r="AB992" s="362"/>
      <c r="AC992" s="362" t="s">
        <v>19</v>
      </c>
      <c r="AD992" s="362" t="s">
        <v>40</v>
      </c>
      <c r="AE992" s="362" t="s">
        <v>2749</v>
      </c>
      <c r="AF992" s="362" t="s">
        <v>51</v>
      </c>
      <c r="AG992" s="362" t="b">
        <v>1</v>
      </c>
      <c r="AH992" s="362"/>
      <c r="AI992" s="362"/>
      <c r="AJ992" s="362"/>
      <c r="AK992" s="362"/>
      <c r="AL992" s="362"/>
      <c r="AM992" s="362"/>
      <c r="AN992" s="361"/>
      <c r="AO992" s="445" t="s">
        <v>5839</v>
      </c>
      <c r="AP992" s="445" t="s">
        <v>5839</v>
      </c>
      <c r="AQ992" s="445" t="s">
        <v>5839</v>
      </c>
    </row>
    <row r="993" spans="1:43" ht="43.5" hidden="1" x14ac:dyDescent="0.35">
      <c r="A993" s="362">
        <v>991</v>
      </c>
      <c r="B993" s="362" t="s">
        <v>2750</v>
      </c>
      <c r="C993" s="362" t="s">
        <v>2</v>
      </c>
      <c r="D993" s="368">
        <v>45218</v>
      </c>
      <c r="E993" s="368"/>
      <c r="F993" s="368"/>
      <c r="G993" s="368"/>
      <c r="H993" s="362" t="s">
        <v>57</v>
      </c>
      <c r="I993" s="362" t="s">
        <v>1183</v>
      </c>
      <c r="J993" s="361" t="s">
        <v>2751</v>
      </c>
      <c r="K993" s="362"/>
      <c r="L993" s="362" t="s">
        <v>186</v>
      </c>
      <c r="M993" s="362" t="s">
        <v>9</v>
      </c>
      <c r="N993" s="362" t="s">
        <v>90</v>
      </c>
      <c r="O993" s="362" t="s">
        <v>90</v>
      </c>
      <c r="P993" s="482" t="s">
        <v>90</v>
      </c>
      <c r="Q993" s="362"/>
      <c r="R993" s="362"/>
      <c r="S993" s="362"/>
      <c r="T993" s="362"/>
      <c r="U993" s="362"/>
      <c r="V993" s="362"/>
      <c r="W993" s="362"/>
      <c r="X993" s="362"/>
      <c r="Y993" s="362"/>
      <c r="Z993" s="362"/>
      <c r="AA993" s="366"/>
      <c r="AB993" s="362"/>
      <c r="AC993" s="362" t="s">
        <v>14</v>
      </c>
      <c r="AD993" s="362" t="s">
        <v>40</v>
      </c>
      <c r="AE993" s="362"/>
      <c r="AF993" s="362"/>
      <c r="AG993" s="362"/>
      <c r="AH993" s="362"/>
      <c r="AI993" s="362"/>
      <c r="AJ993" s="362"/>
      <c r="AK993" s="362"/>
      <c r="AL993" s="362"/>
      <c r="AM993" s="362"/>
      <c r="AN993" s="361"/>
      <c r="AO993" s="445" t="s">
        <v>9</v>
      </c>
      <c r="AP993" s="445" t="s">
        <v>9</v>
      </c>
      <c r="AQ993" s="445" t="s">
        <v>9</v>
      </c>
    </row>
    <row r="994" spans="1:43" ht="58" hidden="1" x14ac:dyDescent="0.35">
      <c r="A994" s="362">
        <v>992</v>
      </c>
      <c r="B994" s="362" t="s">
        <v>2752</v>
      </c>
      <c r="C994" s="362" t="s">
        <v>2</v>
      </c>
      <c r="D994" s="368">
        <v>45218</v>
      </c>
      <c r="E994" s="368"/>
      <c r="F994" s="368"/>
      <c r="G994" s="368"/>
      <c r="H994" s="362" t="s">
        <v>57</v>
      </c>
      <c r="I994" s="362" t="s">
        <v>1191</v>
      </c>
      <c r="J994" s="361" t="s">
        <v>2753</v>
      </c>
      <c r="K994" s="362"/>
      <c r="L994" s="362" t="s">
        <v>186</v>
      </c>
      <c r="M994" s="362" t="s">
        <v>9</v>
      </c>
      <c r="N994" s="362" t="s">
        <v>90</v>
      </c>
      <c r="O994" s="362" t="s">
        <v>90</v>
      </c>
      <c r="P994" s="482" t="s">
        <v>6513</v>
      </c>
      <c r="Q994" s="362"/>
      <c r="R994" s="362"/>
      <c r="S994" s="362"/>
      <c r="T994" s="362"/>
      <c r="U994" s="362"/>
      <c r="V994" s="362"/>
      <c r="W994" s="362"/>
      <c r="X994" s="362"/>
      <c r="Y994" s="362"/>
      <c r="Z994" s="362"/>
      <c r="AA994" s="366"/>
      <c r="AB994" s="362"/>
      <c r="AC994" s="362" t="s">
        <v>14</v>
      </c>
      <c r="AD994" s="362" t="s">
        <v>40</v>
      </c>
      <c r="AE994" s="362"/>
      <c r="AF994" s="362"/>
      <c r="AG994" s="362"/>
      <c r="AH994" s="362"/>
      <c r="AI994" s="362"/>
      <c r="AJ994" s="362"/>
      <c r="AK994" s="362"/>
      <c r="AL994" s="362"/>
      <c r="AM994" s="362"/>
      <c r="AN994" s="361"/>
      <c r="AO994" s="445" t="s">
        <v>9</v>
      </c>
      <c r="AP994" s="445" t="s">
        <v>9</v>
      </c>
      <c r="AQ994" s="445" t="s">
        <v>9</v>
      </c>
    </row>
    <row r="995" spans="1:43" ht="43.5" hidden="1" x14ac:dyDescent="0.35">
      <c r="A995" s="362">
        <v>993</v>
      </c>
      <c r="B995" s="362" t="s">
        <v>2754</v>
      </c>
      <c r="C995" s="362" t="s">
        <v>2</v>
      </c>
      <c r="D995" s="368">
        <v>45218</v>
      </c>
      <c r="E995" s="368"/>
      <c r="F995" s="368"/>
      <c r="G995" s="368"/>
      <c r="H995" s="362" t="s">
        <v>57</v>
      </c>
      <c r="I995" s="362" t="s">
        <v>1217</v>
      </c>
      <c r="J995" s="361" t="s">
        <v>2755</v>
      </c>
      <c r="K995" s="362"/>
      <c r="L995" s="362" t="s">
        <v>186</v>
      </c>
      <c r="M995" s="362" t="s">
        <v>9</v>
      </c>
      <c r="N995" s="362" t="s">
        <v>90</v>
      </c>
      <c r="O995" s="362" t="s">
        <v>90</v>
      </c>
      <c r="P995" s="482" t="s">
        <v>90</v>
      </c>
      <c r="Q995" s="362"/>
      <c r="R995" s="362"/>
      <c r="S995" s="362"/>
      <c r="T995" s="362"/>
      <c r="U995" s="362"/>
      <c r="V995" s="362"/>
      <c r="W995" s="362"/>
      <c r="X995" s="362"/>
      <c r="Y995" s="362"/>
      <c r="Z995" s="362"/>
      <c r="AA995" s="366"/>
      <c r="AB995" s="362"/>
      <c r="AC995" s="362" t="s">
        <v>14</v>
      </c>
      <c r="AD995" s="362" t="s">
        <v>8</v>
      </c>
      <c r="AE995" s="362"/>
      <c r="AF995" s="362"/>
      <c r="AG995" s="362"/>
      <c r="AH995" s="362"/>
      <c r="AI995" s="362"/>
      <c r="AJ995" s="362"/>
      <c r="AK995" s="362"/>
      <c r="AL995" s="362"/>
      <c r="AM995" s="368">
        <v>45960</v>
      </c>
      <c r="AN995" s="361" t="s">
        <v>6341</v>
      </c>
      <c r="AO995" s="445" t="s">
        <v>8</v>
      </c>
      <c r="AP995" s="445" t="s">
        <v>5876</v>
      </c>
      <c r="AQ995" s="445" t="s">
        <v>9</v>
      </c>
    </row>
    <row r="996" spans="1:43" ht="43.5" hidden="1" x14ac:dyDescent="0.35">
      <c r="A996" s="362">
        <v>994</v>
      </c>
      <c r="B996" s="362" t="s">
        <v>2756</v>
      </c>
      <c r="C996" s="362" t="s">
        <v>2</v>
      </c>
      <c r="D996" s="368">
        <v>45218</v>
      </c>
      <c r="E996" s="368"/>
      <c r="F996" s="368"/>
      <c r="G996" s="368"/>
      <c r="H996" s="362" t="s">
        <v>57</v>
      </c>
      <c r="I996" s="362" t="s">
        <v>2707</v>
      </c>
      <c r="J996" s="361" t="s">
        <v>2757</v>
      </c>
      <c r="K996" s="362"/>
      <c r="L996" s="362" t="s">
        <v>186</v>
      </c>
      <c r="M996" s="362" t="s">
        <v>9</v>
      </c>
      <c r="N996" s="362" t="s">
        <v>90</v>
      </c>
      <c r="O996" s="362" t="s">
        <v>90</v>
      </c>
      <c r="P996" s="482" t="s">
        <v>6625</v>
      </c>
      <c r="Q996" s="362"/>
      <c r="R996" s="362"/>
      <c r="S996" s="362"/>
      <c r="T996" s="362"/>
      <c r="U996" s="362"/>
      <c r="V996" s="362"/>
      <c r="W996" s="362"/>
      <c r="X996" s="362"/>
      <c r="Y996" s="362"/>
      <c r="Z996" s="362"/>
      <c r="AA996" s="366"/>
      <c r="AB996" s="362"/>
      <c r="AC996" s="362" t="s">
        <v>14</v>
      </c>
      <c r="AD996" s="362" t="s">
        <v>40</v>
      </c>
      <c r="AE996" s="362"/>
      <c r="AF996" s="362"/>
      <c r="AG996" s="362"/>
      <c r="AH996" s="362"/>
      <c r="AI996" s="362"/>
      <c r="AJ996" s="362"/>
      <c r="AK996" s="362"/>
      <c r="AL996" s="362"/>
      <c r="AM996" s="362"/>
      <c r="AN996" s="361"/>
      <c r="AO996" s="445" t="s">
        <v>9</v>
      </c>
      <c r="AP996" s="445" t="s">
        <v>9</v>
      </c>
      <c r="AQ996" s="445" t="s">
        <v>9</v>
      </c>
    </row>
    <row r="997" spans="1:43" ht="43.5" hidden="1" x14ac:dyDescent="0.35">
      <c r="A997" s="362">
        <v>995</v>
      </c>
      <c r="B997" s="362" t="s">
        <v>2759</v>
      </c>
      <c r="C997" s="362" t="s">
        <v>2</v>
      </c>
      <c r="D997" s="368">
        <v>45218</v>
      </c>
      <c r="E997" s="368"/>
      <c r="F997" s="368"/>
      <c r="G997" s="368"/>
      <c r="H997" s="362" t="s">
        <v>62</v>
      </c>
      <c r="I997" s="362" t="s">
        <v>400</v>
      </c>
      <c r="J997" s="361" t="s">
        <v>2760</v>
      </c>
      <c r="K997" s="362"/>
      <c r="L997" s="362" t="s">
        <v>1689</v>
      </c>
      <c r="M997" s="362" t="s">
        <v>9</v>
      </c>
      <c r="N997" s="362" t="s">
        <v>90</v>
      </c>
      <c r="O997" s="362" t="s">
        <v>90</v>
      </c>
      <c r="P997" s="487" t="s">
        <v>6558</v>
      </c>
      <c r="Q997" s="362"/>
      <c r="R997" s="362"/>
      <c r="S997" s="362"/>
      <c r="T997" s="362"/>
      <c r="U997" s="362"/>
      <c r="V997" s="362"/>
      <c r="W997" s="362"/>
      <c r="X997" s="362" t="s">
        <v>6485</v>
      </c>
      <c r="Y997" s="362"/>
      <c r="Z997" s="362"/>
      <c r="AA997" s="366"/>
      <c r="AB997" s="362"/>
      <c r="AC997" s="362" t="s">
        <v>19</v>
      </c>
      <c r="AD997" s="362" t="s">
        <v>40</v>
      </c>
      <c r="AE997" s="362"/>
      <c r="AF997" s="362"/>
      <c r="AG997" s="362"/>
      <c r="AH997" s="362"/>
      <c r="AI997" s="361" t="s">
        <v>6569</v>
      </c>
      <c r="AJ997" s="362"/>
      <c r="AK997" s="362"/>
      <c r="AL997" s="362"/>
      <c r="AM997" s="362"/>
      <c r="AN997" s="361"/>
      <c r="AO997" s="445" t="s">
        <v>9</v>
      </c>
      <c r="AP997" s="445" t="s">
        <v>9</v>
      </c>
      <c r="AQ997" s="445" t="s">
        <v>9</v>
      </c>
    </row>
    <row r="998" spans="1:43" ht="14.5" hidden="1" x14ac:dyDescent="0.35">
      <c r="A998" s="362">
        <v>996</v>
      </c>
      <c r="B998" s="362" t="s">
        <v>2761</v>
      </c>
      <c r="C998" s="362" t="s">
        <v>2</v>
      </c>
      <c r="D998" s="368">
        <v>45084</v>
      </c>
      <c r="E998" s="368"/>
      <c r="F998" s="368"/>
      <c r="G998" s="368"/>
      <c r="H998" s="362" t="s">
        <v>61</v>
      </c>
      <c r="I998" s="362" t="s">
        <v>1546</v>
      </c>
      <c r="J998" s="361" t="s">
        <v>2762</v>
      </c>
      <c r="K998" s="361"/>
      <c r="L998" s="362" t="s">
        <v>1689</v>
      </c>
      <c r="M998" s="362" t="s">
        <v>9</v>
      </c>
      <c r="N998" s="362" t="s">
        <v>2273</v>
      </c>
      <c r="O998" s="362" t="s">
        <v>90</v>
      </c>
      <c r="P998" s="482"/>
      <c r="Q998" s="362"/>
      <c r="R998" s="362"/>
      <c r="S998" s="362"/>
      <c r="T998" s="362"/>
      <c r="U998" s="362"/>
      <c r="V998" s="362"/>
      <c r="W998" s="362"/>
      <c r="X998" s="362"/>
      <c r="Y998" s="362"/>
      <c r="Z998" s="362"/>
      <c r="AA998" s="366"/>
      <c r="AB998" s="362"/>
      <c r="AC998" s="362" t="s">
        <v>19</v>
      </c>
      <c r="AD998" s="362" t="s">
        <v>40</v>
      </c>
      <c r="AE998" s="362"/>
      <c r="AF998" s="362"/>
      <c r="AG998" s="362"/>
      <c r="AH998" s="362"/>
      <c r="AI998" s="362"/>
      <c r="AJ998" s="362"/>
      <c r="AK998" s="362"/>
      <c r="AL998" s="362"/>
      <c r="AM998" s="362"/>
      <c r="AN998" s="361"/>
      <c r="AO998" s="445" t="s">
        <v>5839</v>
      </c>
      <c r="AP998" s="445" t="s">
        <v>5839</v>
      </c>
      <c r="AQ998" s="445" t="s">
        <v>5839</v>
      </c>
    </row>
    <row r="999" spans="1:43" ht="58" hidden="1" x14ac:dyDescent="0.35">
      <c r="A999" s="362">
        <v>997</v>
      </c>
      <c r="B999" s="362" t="s">
        <v>2763</v>
      </c>
      <c r="C999" s="362" t="s">
        <v>2</v>
      </c>
      <c r="D999" s="368">
        <v>45218</v>
      </c>
      <c r="E999" s="368"/>
      <c r="F999" s="368"/>
      <c r="G999" s="368"/>
      <c r="H999" s="362" t="s">
        <v>77</v>
      </c>
      <c r="I999" s="362" t="s">
        <v>2764</v>
      </c>
      <c r="J999" s="361" t="s">
        <v>2765</v>
      </c>
      <c r="K999" s="362"/>
      <c r="L999" s="362" t="s">
        <v>186</v>
      </c>
      <c r="M999" s="362" t="s">
        <v>1548</v>
      </c>
      <c r="N999" s="362" t="s">
        <v>90</v>
      </c>
      <c r="O999" s="362" t="s">
        <v>90</v>
      </c>
      <c r="P999" s="482" t="s">
        <v>6626</v>
      </c>
      <c r="Q999" s="362"/>
      <c r="R999" s="362"/>
      <c r="S999" s="362"/>
      <c r="T999" s="362"/>
      <c r="U999" s="362"/>
      <c r="V999" s="362"/>
      <c r="W999" s="362"/>
      <c r="X999" s="362"/>
      <c r="Y999" s="362"/>
      <c r="Z999" s="362"/>
      <c r="AA999" s="366"/>
      <c r="AB999" s="362"/>
      <c r="AC999" s="362" t="s">
        <v>21</v>
      </c>
      <c r="AD999" s="362" t="s">
        <v>40</v>
      </c>
      <c r="AE999" s="362"/>
      <c r="AF999" s="362"/>
      <c r="AG999" s="362"/>
      <c r="AH999" s="362"/>
      <c r="AI999" s="362"/>
      <c r="AJ999" s="362"/>
      <c r="AK999" s="362"/>
      <c r="AL999" s="362"/>
      <c r="AM999" s="362"/>
      <c r="AN999" s="361"/>
      <c r="AO999" s="445" t="s">
        <v>9</v>
      </c>
      <c r="AP999" s="445" t="s">
        <v>9</v>
      </c>
      <c r="AQ999" s="445" t="s">
        <v>9</v>
      </c>
    </row>
    <row r="1000" spans="1:43" ht="58" hidden="1" x14ac:dyDescent="0.35">
      <c r="A1000" s="362">
        <v>998</v>
      </c>
      <c r="B1000" s="362" t="s">
        <v>2766</v>
      </c>
      <c r="C1000" s="362" t="s">
        <v>2</v>
      </c>
      <c r="D1000" s="368">
        <v>45218</v>
      </c>
      <c r="E1000" s="368"/>
      <c r="F1000" s="368"/>
      <c r="G1000" s="368"/>
      <c r="H1000" s="362" t="s">
        <v>65</v>
      </c>
      <c r="I1000" s="362" t="s">
        <v>2715</v>
      </c>
      <c r="J1000" s="361" t="s">
        <v>2767</v>
      </c>
      <c r="K1000" s="362"/>
      <c r="L1000" s="362" t="s">
        <v>186</v>
      </c>
      <c r="M1000" s="362" t="s">
        <v>9</v>
      </c>
      <c r="N1000" s="362" t="s">
        <v>90</v>
      </c>
      <c r="O1000" s="362" t="s">
        <v>90</v>
      </c>
      <c r="P1000" s="482" t="s">
        <v>90</v>
      </c>
      <c r="Q1000" s="362"/>
      <c r="R1000" s="362"/>
      <c r="S1000" s="362"/>
      <c r="T1000" s="362"/>
      <c r="U1000" s="362"/>
      <c r="V1000" s="362"/>
      <c r="W1000" s="362"/>
      <c r="X1000" s="362"/>
      <c r="Y1000" s="362"/>
      <c r="Z1000" s="362"/>
      <c r="AA1000" s="366"/>
      <c r="AB1000" s="362"/>
      <c r="AC1000" s="362" t="s">
        <v>19</v>
      </c>
      <c r="AD1000" s="362" t="s">
        <v>40</v>
      </c>
      <c r="AE1000" s="362"/>
      <c r="AF1000" s="362"/>
      <c r="AG1000" s="362"/>
      <c r="AH1000" s="362"/>
      <c r="AI1000" s="362"/>
      <c r="AJ1000" s="362"/>
      <c r="AK1000" s="362"/>
      <c r="AL1000" s="362"/>
      <c r="AM1000" s="362"/>
      <c r="AN1000" s="361"/>
      <c r="AO1000" s="445" t="s">
        <v>9</v>
      </c>
      <c r="AP1000" s="445" t="s">
        <v>9</v>
      </c>
      <c r="AQ1000" s="445" t="s">
        <v>9</v>
      </c>
    </row>
    <row r="1001" spans="1:43" ht="58" hidden="1" x14ac:dyDescent="0.35">
      <c r="A1001" s="362">
        <v>999</v>
      </c>
      <c r="B1001" s="362" t="s">
        <v>2768</v>
      </c>
      <c r="C1001" s="362" t="s">
        <v>2</v>
      </c>
      <c r="D1001" s="368">
        <v>45218</v>
      </c>
      <c r="E1001" s="368"/>
      <c r="F1001" s="368"/>
      <c r="G1001" s="368"/>
      <c r="H1001" s="362" t="s">
        <v>30</v>
      </c>
      <c r="I1001" s="362" t="s">
        <v>2769</v>
      </c>
      <c r="J1001" s="361" t="s">
        <v>2770</v>
      </c>
      <c r="K1001" s="361"/>
      <c r="L1001" s="362" t="s">
        <v>1689</v>
      </c>
      <c r="M1001" s="362" t="s">
        <v>8</v>
      </c>
      <c r="N1001" s="362" t="s">
        <v>90</v>
      </c>
      <c r="O1001" s="362" t="s">
        <v>90</v>
      </c>
      <c r="P1001" s="482" t="s">
        <v>2771</v>
      </c>
      <c r="Q1001" s="361"/>
      <c r="R1001" s="361"/>
      <c r="S1001" s="361"/>
      <c r="T1001" s="362"/>
      <c r="U1001" s="362"/>
      <c r="V1001" s="362"/>
      <c r="W1001" s="362"/>
      <c r="X1001" s="377"/>
      <c r="Y1001" s="377"/>
      <c r="Z1001" s="377"/>
      <c r="AA1001" s="366"/>
      <c r="AB1001" s="362"/>
      <c r="AC1001" s="362" t="s">
        <v>30</v>
      </c>
      <c r="AD1001" s="362" t="s">
        <v>8</v>
      </c>
      <c r="AE1001" s="362"/>
      <c r="AF1001" s="362"/>
      <c r="AG1001" s="362"/>
      <c r="AH1001" s="362"/>
      <c r="AI1001" s="362"/>
      <c r="AJ1001" s="362"/>
      <c r="AK1001" s="362"/>
      <c r="AL1001" s="362"/>
      <c r="AM1001" s="368"/>
      <c r="AN1001" s="452" t="s">
        <v>439</v>
      </c>
      <c r="AO1001" s="445" t="s">
        <v>539</v>
      </c>
      <c r="AP1001" s="445" t="s">
        <v>5841</v>
      </c>
      <c r="AQ1001" s="445" t="s">
        <v>5841</v>
      </c>
    </row>
    <row r="1002" spans="1:43" ht="72.5" hidden="1" x14ac:dyDescent="0.35">
      <c r="A1002" s="362">
        <v>1000</v>
      </c>
      <c r="B1002" s="362" t="s">
        <v>2772</v>
      </c>
      <c r="C1002" s="362" t="s">
        <v>2</v>
      </c>
      <c r="D1002" s="368">
        <v>45218</v>
      </c>
      <c r="E1002" s="368"/>
      <c r="F1002" s="368"/>
      <c r="G1002" s="368"/>
      <c r="H1002" s="362" t="s">
        <v>24</v>
      </c>
      <c r="I1002" s="362" t="s">
        <v>489</v>
      </c>
      <c r="J1002" s="361" t="s">
        <v>2773</v>
      </c>
      <c r="K1002" s="362"/>
      <c r="L1002" s="362" t="s">
        <v>186</v>
      </c>
      <c r="M1002" s="362" t="s">
        <v>9</v>
      </c>
      <c r="N1002" s="362" t="s">
        <v>90</v>
      </c>
      <c r="O1002" s="362" t="s">
        <v>90</v>
      </c>
      <c r="P1002" s="486" t="s">
        <v>2774</v>
      </c>
      <c r="Q1002" s="362"/>
      <c r="R1002" s="362"/>
      <c r="S1002" s="362"/>
      <c r="T1002" s="362"/>
      <c r="U1002" s="368"/>
      <c r="V1002" s="368"/>
      <c r="W1002" s="362"/>
      <c r="X1002" s="362"/>
      <c r="Y1002" s="362"/>
      <c r="Z1002" s="362"/>
      <c r="AA1002" s="366"/>
      <c r="AB1002" s="362"/>
      <c r="AC1002" s="362" t="s">
        <v>24</v>
      </c>
      <c r="AD1002" s="362"/>
      <c r="AE1002" s="362"/>
      <c r="AF1002" s="362"/>
      <c r="AG1002" s="362"/>
      <c r="AH1002" s="362" t="s">
        <v>101</v>
      </c>
      <c r="AI1002" s="368"/>
      <c r="AJ1002" s="368"/>
      <c r="AK1002" s="368"/>
      <c r="AL1002" s="368"/>
      <c r="AM1002" s="362"/>
      <c r="AN1002" s="361"/>
      <c r="AO1002" s="445" t="s">
        <v>9</v>
      </c>
      <c r="AP1002" s="445" t="s">
        <v>9</v>
      </c>
      <c r="AQ1002" s="445" t="s">
        <v>9</v>
      </c>
    </row>
    <row r="1003" spans="1:43" ht="72.5" hidden="1" x14ac:dyDescent="0.35">
      <c r="A1003" s="362">
        <v>1001</v>
      </c>
      <c r="B1003" s="362" t="s">
        <v>2775</v>
      </c>
      <c r="C1003" s="362" t="s">
        <v>2</v>
      </c>
      <c r="D1003" s="368">
        <v>45218</v>
      </c>
      <c r="E1003" s="368"/>
      <c r="F1003" s="368"/>
      <c r="G1003" s="368"/>
      <c r="H1003" s="362" t="s">
        <v>24</v>
      </c>
      <c r="I1003" s="362" t="s">
        <v>489</v>
      </c>
      <c r="J1003" s="361" t="s">
        <v>2776</v>
      </c>
      <c r="K1003" s="362"/>
      <c r="L1003" s="362" t="s">
        <v>186</v>
      </c>
      <c r="M1003" s="362" t="s">
        <v>9</v>
      </c>
      <c r="N1003" s="362" t="s">
        <v>90</v>
      </c>
      <c r="O1003" s="362" t="s">
        <v>90</v>
      </c>
      <c r="P1003" s="486" t="s">
        <v>2777</v>
      </c>
      <c r="Q1003" s="362"/>
      <c r="R1003" s="362"/>
      <c r="S1003" s="362"/>
      <c r="T1003" s="362"/>
      <c r="U1003" s="368"/>
      <c r="V1003" s="368"/>
      <c r="W1003" s="362"/>
      <c r="X1003" s="362"/>
      <c r="Y1003" s="362"/>
      <c r="Z1003" s="362"/>
      <c r="AA1003" s="366"/>
      <c r="AB1003" s="362"/>
      <c r="AC1003" s="362" t="s">
        <v>24</v>
      </c>
      <c r="AD1003" s="362"/>
      <c r="AE1003" s="362"/>
      <c r="AF1003" s="362"/>
      <c r="AG1003" s="362"/>
      <c r="AH1003" s="362" t="s">
        <v>101</v>
      </c>
      <c r="AI1003" s="368"/>
      <c r="AJ1003" s="368"/>
      <c r="AK1003" s="368"/>
      <c r="AL1003" s="368"/>
      <c r="AM1003" s="362"/>
      <c r="AN1003" s="361"/>
      <c r="AO1003" s="445" t="s">
        <v>9</v>
      </c>
      <c r="AP1003" s="445" t="s">
        <v>9</v>
      </c>
      <c r="AQ1003" s="445" t="s">
        <v>9</v>
      </c>
    </row>
    <row r="1004" spans="1:43" ht="43.5" hidden="1" x14ac:dyDescent="0.35">
      <c r="A1004" s="362">
        <v>1002</v>
      </c>
      <c r="B1004" s="362" t="s">
        <v>2778</v>
      </c>
      <c r="C1004" s="362" t="s">
        <v>2</v>
      </c>
      <c r="D1004" s="368">
        <v>45218</v>
      </c>
      <c r="E1004" s="368"/>
      <c r="F1004" s="362" t="s">
        <v>63</v>
      </c>
      <c r="G1004" s="362" t="s">
        <v>63</v>
      </c>
      <c r="H1004" s="362" t="s">
        <v>63</v>
      </c>
      <c r="I1004" s="362" t="s">
        <v>184</v>
      </c>
      <c r="J1004" s="361" t="s">
        <v>2779</v>
      </c>
      <c r="K1004" s="361"/>
      <c r="L1004" s="362" t="s">
        <v>186</v>
      </c>
      <c r="M1004" s="362" t="s">
        <v>9</v>
      </c>
      <c r="N1004" s="362" t="s">
        <v>90</v>
      </c>
      <c r="O1004" s="362" t="s">
        <v>90</v>
      </c>
      <c r="P1004" s="482"/>
      <c r="Q1004" s="362"/>
      <c r="R1004" s="362"/>
      <c r="S1004" s="362"/>
      <c r="T1004" s="362"/>
      <c r="U1004" s="362"/>
      <c r="V1004" s="362"/>
      <c r="W1004" s="362"/>
      <c r="X1004" s="362"/>
      <c r="Y1004" s="362"/>
      <c r="Z1004" s="362"/>
      <c r="AA1004" s="366"/>
      <c r="AB1004" s="362"/>
      <c r="AC1004" s="362" t="s">
        <v>19</v>
      </c>
      <c r="AD1004" s="362" t="s">
        <v>40</v>
      </c>
      <c r="AE1004" s="362">
        <v>0</v>
      </c>
      <c r="AF1004" s="362" t="s">
        <v>6171</v>
      </c>
      <c r="AG1004" s="362" t="b">
        <v>1</v>
      </c>
      <c r="AH1004" s="362"/>
      <c r="AI1004" s="362"/>
      <c r="AJ1004" s="362"/>
      <c r="AK1004" s="362"/>
      <c r="AL1004" s="362"/>
      <c r="AM1004" s="362"/>
      <c r="AN1004" s="361"/>
      <c r="AO1004" s="445" t="s">
        <v>5839</v>
      </c>
      <c r="AP1004" s="445" t="s">
        <v>5839</v>
      </c>
      <c r="AQ1004" s="445" t="s">
        <v>5839</v>
      </c>
    </row>
    <row r="1005" spans="1:43" ht="43.5" hidden="1" x14ac:dyDescent="0.35">
      <c r="A1005" s="362">
        <v>1003</v>
      </c>
      <c r="B1005" s="362" t="s">
        <v>2780</v>
      </c>
      <c r="C1005" s="362" t="s">
        <v>2</v>
      </c>
      <c r="D1005" s="368">
        <v>45218</v>
      </c>
      <c r="E1005" s="368"/>
      <c r="F1005" s="362" t="s">
        <v>63</v>
      </c>
      <c r="G1005" s="362" t="s">
        <v>63</v>
      </c>
      <c r="H1005" s="362" t="s">
        <v>63</v>
      </c>
      <c r="I1005" s="362" t="s">
        <v>2781</v>
      </c>
      <c r="J1005" s="361" t="s">
        <v>2782</v>
      </c>
      <c r="K1005" s="361"/>
      <c r="L1005" s="362" t="s">
        <v>186</v>
      </c>
      <c r="M1005" s="362" t="s">
        <v>9</v>
      </c>
      <c r="N1005" s="362" t="s">
        <v>90</v>
      </c>
      <c r="O1005" s="362" t="s">
        <v>90</v>
      </c>
      <c r="P1005" s="482" t="s">
        <v>2783</v>
      </c>
      <c r="Q1005" s="362"/>
      <c r="R1005" s="362"/>
      <c r="S1005" s="362"/>
      <c r="T1005" s="362"/>
      <c r="U1005" s="362"/>
      <c r="V1005" s="362"/>
      <c r="W1005" s="362"/>
      <c r="X1005" s="362"/>
      <c r="Y1005" s="362"/>
      <c r="Z1005" s="362"/>
      <c r="AA1005" s="366"/>
      <c r="AB1005" s="362"/>
      <c r="AC1005" s="362" t="s">
        <v>19</v>
      </c>
      <c r="AD1005" s="362" t="s">
        <v>40</v>
      </c>
      <c r="AE1005" s="362" t="s">
        <v>2783</v>
      </c>
      <c r="AF1005" s="362" t="s">
        <v>101</v>
      </c>
      <c r="AG1005" s="362" t="b">
        <v>1</v>
      </c>
      <c r="AH1005" s="362"/>
      <c r="AI1005" s="362"/>
      <c r="AJ1005" s="362"/>
      <c r="AK1005" s="362"/>
      <c r="AL1005" s="362"/>
      <c r="AM1005" s="362"/>
      <c r="AN1005" s="361"/>
      <c r="AO1005" s="445" t="s">
        <v>9</v>
      </c>
      <c r="AP1005" s="445" t="s">
        <v>9</v>
      </c>
      <c r="AQ1005" s="445" t="s">
        <v>9</v>
      </c>
    </row>
    <row r="1006" spans="1:43" ht="43.5" hidden="1" x14ac:dyDescent="0.35">
      <c r="A1006" s="362">
        <v>1004</v>
      </c>
      <c r="B1006" s="362" t="s">
        <v>2784</v>
      </c>
      <c r="C1006" s="362" t="s">
        <v>2</v>
      </c>
      <c r="D1006" s="368">
        <v>45218</v>
      </c>
      <c r="E1006" s="368"/>
      <c r="F1006" s="362" t="s">
        <v>63</v>
      </c>
      <c r="G1006" s="362" t="s">
        <v>63</v>
      </c>
      <c r="H1006" s="362" t="s">
        <v>63</v>
      </c>
      <c r="I1006" s="362" t="s">
        <v>1070</v>
      </c>
      <c r="J1006" s="361" t="s">
        <v>2785</v>
      </c>
      <c r="K1006" s="361"/>
      <c r="L1006" s="362" t="s">
        <v>186</v>
      </c>
      <c r="M1006" s="362" t="s">
        <v>9</v>
      </c>
      <c r="N1006" s="362" t="s">
        <v>90</v>
      </c>
      <c r="O1006" s="362" t="s">
        <v>90</v>
      </c>
      <c r="P1006" s="482"/>
      <c r="Q1006" s="362"/>
      <c r="R1006" s="362"/>
      <c r="S1006" s="362"/>
      <c r="T1006" s="362"/>
      <c r="U1006" s="362"/>
      <c r="V1006" s="362"/>
      <c r="W1006" s="362"/>
      <c r="X1006" s="362"/>
      <c r="Y1006" s="362"/>
      <c r="Z1006" s="362"/>
      <c r="AA1006" s="366"/>
      <c r="AB1006" s="362"/>
      <c r="AC1006" s="362" t="s">
        <v>19</v>
      </c>
      <c r="AD1006" s="362" t="s">
        <v>8</v>
      </c>
      <c r="AE1006" s="362">
        <v>0</v>
      </c>
      <c r="AF1006" s="362" t="s">
        <v>6171</v>
      </c>
      <c r="AG1006" s="362" t="b">
        <v>1</v>
      </c>
      <c r="AH1006" s="362"/>
      <c r="AI1006" s="362"/>
      <c r="AJ1006" s="362"/>
      <c r="AK1006" s="362"/>
      <c r="AL1006" s="362"/>
      <c r="AM1006" s="368">
        <v>45979</v>
      </c>
      <c r="AN1006" s="361" t="s">
        <v>6189</v>
      </c>
      <c r="AO1006" s="445" t="s">
        <v>6190</v>
      </c>
      <c r="AP1006" s="445" t="s">
        <v>6190</v>
      </c>
      <c r="AQ1006" s="445" t="s">
        <v>5839</v>
      </c>
    </row>
    <row r="1007" spans="1:43" ht="43.5" hidden="1" x14ac:dyDescent="0.35">
      <c r="A1007" s="362">
        <v>1005</v>
      </c>
      <c r="B1007" s="362" t="s">
        <v>2786</v>
      </c>
      <c r="C1007" s="362" t="s">
        <v>2</v>
      </c>
      <c r="D1007" s="368">
        <v>45218</v>
      </c>
      <c r="E1007" s="368"/>
      <c r="F1007" s="362" t="s">
        <v>63</v>
      </c>
      <c r="G1007" s="362" t="s">
        <v>63</v>
      </c>
      <c r="H1007" s="362" t="s">
        <v>63</v>
      </c>
      <c r="I1007" s="362" t="s">
        <v>2781</v>
      </c>
      <c r="J1007" s="361" t="s">
        <v>2787</v>
      </c>
      <c r="K1007" s="361"/>
      <c r="L1007" s="362" t="s">
        <v>186</v>
      </c>
      <c r="M1007" s="362" t="s">
        <v>9</v>
      </c>
      <c r="N1007" s="362" t="s">
        <v>90</v>
      </c>
      <c r="O1007" s="362" t="s">
        <v>90</v>
      </c>
      <c r="P1007" s="482"/>
      <c r="Q1007" s="362"/>
      <c r="R1007" s="362"/>
      <c r="S1007" s="362"/>
      <c r="T1007" s="362"/>
      <c r="U1007" s="362"/>
      <c r="V1007" s="362"/>
      <c r="W1007" s="362"/>
      <c r="X1007" s="362"/>
      <c r="Y1007" s="362"/>
      <c r="Z1007" s="362"/>
      <c r="AA1007" s="366"/>
      <c r="AB1007" s="362"/>
      <c r="AC1007" s="362" t="s">
        <v>19</v>
      </c>
      <c r="AD1007" s="362" t="s">
        <v>40</v>
      </c>
      <c r="AE1007" s="362">
        <v>0</v>
      </c>
      <c r="AF1007" s="362" t="s">
        <v>51</v>
      </c>
      <c r="AG1007" s="362" t="b">
        <v>1</v>
      </c>
      <c r="AH1007" s="362"/>
      <c r="AI1007" s="362"/>
      <c r="AJ1007" s="362"/>
      <c r="AK1007" s="362"/>
      <c r="AL1007" s="362"/>
      <c r="AM1007" s="362"/>
      <c r="AN1007" s="361"/>
      <c r="AO1007" s="445" t="s">
        <v>5839</v>
      </c>
      <c r="AP1007" s="445" t="s">
        <v>5839</v>
      </c>
      <c r="AQ1007" s="445" t="s">
        <v>5839</v>
      </c>
    </row>
    <row r="1008" spans="1:43" ht="58" hidden="1" x14ac:dyDescent="0.35">
      <c r="A1008" s="362">
        <v>1006</v>
      </c>
      <c r="B1008" s="362" t="s">
        <v>2788</v>
      </c>
      <c r="C1008" s="362" t="s">
        <v>2</v>
      </c>
      <c r="D1008" s="368">
        <v>45218</v>
      </c>
      <c r="E1008" s="368"/>
      <c r="F1008" s="362" t="s">
        <v>63</v>
      </c>
      <c r="G1008" s="362" t="s">
        <v>63</v>
      </c>
      <c r="H1008" s="362" t="s">
        <v>63</v>
      </c>
      <c r="I1008" s="362" t="s">
        <v>2781</v>
      </c>
      <c r="J1008" s="361" t="s">
        <v>2789</v>
      </c>
      <c r="K1008" s="361"/>
      <c r="L1008" s="362" t="s">
        <v>186</v>
      </c>
      <c r="M1008" s="362" t="s">
        <v>9</v>
      </c>
      <c r="N1008" s="362" t="s">
        <v>90</v>
      </c>
      <c r="O1008" s="362" t="s">
        <v>90</v>
      </c>
      <c r="P1008" s="482"/>
      <c r="Q1008" s="362"/>
      <c r="R1008" s="362"/>
      <c r="S1008" s="362"/>
      <c r="T1008" s="362"/>
      <c r="U1008" s="362"/>
      <c r="V1008" s="362"/>
      <c r="W1008" s="362"/>
      <c r="X1008" s="362"/>
      <c r="Y1008" s="362"/>
      <c r="Z1008" s="362"/>
      <c r="AA1008" s="366"/>
      <c r="AB1008" s="362"/>
      <c r="AC1008" s="362" t="s">
        <v>19</v>
      </c>
      <c r="AD1008" s="362"/>
      <c r="AE1008" s="362">
        <v>0</v>
      </c>
      <c r="AF1008" s="362" t="s">
        <v>101</v>
      </c>
      <c r="AG1008" s="362" t="b">
        <v>1</v>
      </c>
      <c r="AH1008" s="362"/>
      <c r="AI1008" s="362"/>
      <c r="AJ1008" s="362"/>
      <c r="AK1008" s="362"/>
      <c r="AL1008" s="362"/>
      <c r="AM1008" s="362"/>
      <c r="AN1008" s="361"/>
      <c r="AO1008" s="445" t="s">
        <v>9</v>
      </c>
      <c r="AP1008" s="445" t="s">
        <v>9</v>
      </c>
      <c r="AQ1008" s="445" t="s">
        <v>9</v>
      </c>
    </row>
    <row r="1009" spans="1:43" ht="14.5" hidden="1" x14ac:dyDescent="0.35">
      <c r="A1009" s="362">
        <v>1007</v>
      </c>
      <c r="B1009" s="362" t="s">
        <v>2791</v>
      </c>
      <c r="C1009" s="362" t="s">
        <v>2</v>
      </c>
      <c r="D1009" s="368">
        <v>45084</v>
      </c>
      <c r="E1009" s="368"/>
      <c r="F1009" s="368"/>
      <c r="G1009" s="368"/>
      <c r="H1009" s="362" t="s">
        <v>61</v>
      </c>
      <c r="I1009" s="362" t="s">
        <v>1584</v>
      </c>
      <c r="J1009" s="361" t="s">
        <v>2792</v>
      </c>
      <c r="K1009" s="361"/>
      <c r="L1009" s="362" t="s">
        <v>186</v>
      </c>
      <c r="M1009" s="362" t="s">
        <v>9</v>
      </c>
      <c r="N1009" s="362" t="s">
        <v>2273</v>
      </c>
      <c r="O1009" s="362" t="s">
        <v>90</v>
      </c>
      <c r="P1009" s="482"/>
      <c r="Q1009" s="362"/>
      <c r="R1009" s="362"/>
      <c r="S1009" s="362"/>
      <c r="T1009" s="362"/>
      <c r="U1009" s="362"/>
      <c r="V1009" s="362"/>
      <c r="W1009" s="362"/>
      <c r="X1009" s="362"/>
      <c r="Y1009" s="362"/>
      <c r="Z1009" s="362"/>
      <c r="AA1009" s="366"/>
      <c r="AB1009" s="362"/>
      <c r="AC1009" s="362" t="s">
        <v>19</v>
      </c>
      <c r="AD1009" s="362" t="s">
        <v>40</v>
      </c>
      <c r="AE1009" s="362"/>
      <c r="AF1009" s="362"/>
      <c r="AG1009" s="362"/>
      <c r="AH1009" s="362"/>
      <c r="AI1009" s="362"/>
      <c r="AJ1009" s="362"/>
      <c r="AK1009" s="362"/>
      <c r="AL1009" s="362"/>
      <c r="AM1009" s="362"/>
      <c r="AN1009" s="361"/>
      <c r="AO1009" s="445" t="s">
        <v>5839</v>
      </c>
      <c r="AP1009" s="445" t="s">
        <v>5839</v>
      </c>
      <c r="AQ1009" s="445" t="s">
        <v>5839</v>
      </c>
    </row>
    <row r="1010" spans="1:43" ht="43.5" hidden="1" x14ac:dyDescent="0.35">
      <c r="A1010" s="362">
        <v>1008</v>
      </c>
      <c r="B1010" s="362" t="s">
        <v>2793</v>
      </c>
      <c r="C1010" s="362" t="s">
        <v>2</v>
      </c>
      <c r="D1010" s="368">
        <v>45218</v>
      </c>
      <c r="E1010" s="368"/>
      <c r="F1010" s="362" t="s">
        <v>63</v>
      </c>
      <c r="G1010" s="362" t="s">
        <v>63</v>
      </c>
      <c r="H1010" s="362" t="s">
        <v>63</v>
      </c>
      <c r="I1010" s="362" t="s">
        <v>1070</v>
      </c>
      <c r="J1010" s="361" t="s">
        <v>2794</v>
      </c>
      <c r="K1010" s="361"/>
      <c r="L1010" s="362" t="s">
        <v>186</v>
      </c>
      <c r="M1010" s="362" t="s">
        <v>9</v>
      </c>
      <c r="N1010" s="362" t="s">
        <v>90</v>
      </c>
      <c r="O1010" s="362" t="s">
        <v>90</v>
      </c>
      <c r="P1010" s="482" t="s">
        <v>2795</v>
      </c>
      <c r="Q1010" s="362"/>
      <c r="R1010" s="362"/>
      <c r="S1010" s="362"/>
      <c r="T1010" s="362"/>
      <c r="U1010" s="362"/>
      <c r="V1010" s="362"/>
      <c r="W1010" s="362"/>
      <c r="X1010" s="362"/>
      <c r="Y1010" s="362"/>
      <c r="Z1010" s="362"/>
      <c r="AA1010" s="366"/>
      <c r="AB1010" s="362"/>
      <c r="AC1010" s="362" t="s">
        <v>19</v>
      </c>
      <c r="AD1010" s="362" t="s">
        <v>40</v>
      </c>
      <c r="AE1010" s="362" t="s">
        <v>2795</v>
      </c>
      <c r="AF1010" s="362" t="s">
        <v>6316</v>
      </c>
      <c r="AG1010" s="362" t="b">
        <v>1</v>
      </c>
      <c r="AH1010" s="362"/>
      <c r="AI1010" s="362"/>
      <c r="AJ1010" s="362"/>
      <c r="AK1010" s="362"/>
      <c r="AL1010" s="362"/>
      <c r="AM1010" s="362"/>
      <c r="AN1010" s="361"/>
      <c r="AO1010" s="445" t="s">
        <v>9</v>
      </c>
      <c r="AP1010" s="445" t="s">
        <v>9</v>
      </c>
      <c r="AQ1010" s="445" t="s">
        <v>9</v>
      </c>
    </row>
    <row r="1011" spans="1:43" ht="43.5" hidden="1" x14ac:dyDescent="0.35">
      <c r="A1011" s="362">
        <v>1009</v>
      </c>
      <c r="B1011" s="362" t="s">
        <v>2796</v>
      </c>
      <c r="C1011" s="362" t="s">
        <v>2</v>
      </c>
      <c r="D1011" s="368">
        <v>45218</v>
      </c>
      <c r="E1011" s="368"/>
      <c r="F1011" s="362" t="s">
        <v>63</v>
      </c>
      <c r="G1011" s="362" t="s">
        <v>63</v>
      </c>
      <c r="H1011" s="362" t="s">
        <v>63</v>
      </c>
      <c r="I1011" s="362" t="s">
        <v>1070</v>
      </c>
      <c r="J1011" s="361" t="s">
        <v>2797</v>
      </c>
      <c r="K1011" s="361"/>
      <c r="L1011" s="362" t="s">
        <v>186</v>
      </c>
      <c r="M1011" s="362" t="s">
        <v>9</v>
      </c>
      <c r="N1011" s="362" t="s">
        <v>90</v>
      </c>
      <c r="O1011" s="362" t="s">
        <v>90</v>
      </c>
      <c r="P1011" s="482"/>
      <c r="Q1011" s="362"/>
      <c r="R1011" s="362"/>
      <c r="S1011" s="362"/>
      <c r="T1011" s="362"/>
      <c r="U1011" s="362"/>
      <c r="V1011" s="362"/>
      <c r="W1011" s="362"/>
      <c r="X1011" s="362"/>
      <c r="Y1011" s="362"/>
      <c r="Z1011" s="362"/>
      <c r="AA1011" s="366"/>
      <c r="AB1011" s="362"/>
      <c r="AC1011" s="362" t="s">
        <v>19</v>
      </c>
      <c r="AD1011" s="362" t="s">
        <v>40</v>
      </c>
      <c r="AE1011" s="362">
        <v>0</v>
      </c>
      <c r="AF1011" s="362" t="s">
        <v>51</v>
      </c>
      <c r="AG1011" s="362" t="b">
        <v>1</v>
      </c>
      <c r="AH1011" s="362"/>
      <c r="AI1011" s="362"/>
      <c r="AJ1011" s="362"/>
      <c r="AK1011" s="362"/>
      <c r="AL1011" s="362"/>
      <c r="AM1011" s="362"/>
      <c r="AN1011" s="361"/>
      <c r="AO1011" s="445" t="s">
        <v>5839</v>
      </c>
      <c r="AP1011" s="445" t="s">
        <v>5839</v>
      </c>
      <c r="AQ1011" s="445" t="s">
        <v>5839</v>
      </c>
    </row>
    <row r="1012" spans="1:43" ht="58" hidden="1" x14ac:dyDescent="0.35">
      <c r="A1012" s="362">
        <v>1010</v>
      </c>
      <c r="B1012" s="362" t="s">
        <v>2798</v>
      </c>
      <c r="C1012" s="362" t="s">
        <v>2</v>
      </c>
      <c r="D1012" s="368">
        <v>45218</v>
      </c>
      <c r="E1012" s="368"/>
      <c r="F1012" s="362" t="s">
        <v>63</v>
      </c>
      <c r="G1012" s="362" t="s">
        <v>63</v>
      </c>
      <c r="H1012" s="362" t="s">
        <v>63</v>
      </c>
      <c r="I1012" s="362" t="s">
        <v>1070</v>
      </c>
      <c r="J1012" s="361" t="s">
        <v>2799</v>
      </c>
      <c r="K1012" s="361"/>
      <c r="L1012" s="362" t="s">
        <v>186</v>
      </c>
      <c r="M1012" s="362" t="s">
        <v>9</v>
      </c>
      <c r="N1012" s="362" t="s">
        <v>90</v>
      </c>
      <c r="O1012" s="362" t="s">
        <v>90</v>
      </c>
      <c r="P1012" s="482" t="s">
        <v>6627</v>
      </c>
      <c r="Q1012" s="362"/>
      <c r="R1012" s="362"/>
      <c r="S1012" s="362"/>
      <c r="T1012" s="362"/>
      <c r="U1012" s="362"/>
      <c r="V1012" s="362"/>
      <c r="W1012" s="362"/>
      <c r="X1012" s="362"/>
      <c r="Y1012" s="362"/>
      <c r="Z1012" s="362"/>
      <c r="AA1012" s="366"/>
      <c r="AB1012" s="362"/>
      <c r="AC1012" s="362" t="s">
        <v>19</v>
      </c>
      <c r="AD1012" s="362" t="s">
        <v>40</v>
      </c>
      <c r="AE1012" s="362"/>
      <c r="AF1012" s="362" t="s">
        <v>6171</v>
      </c>
      <c r="AG1012" s="362" t="b">
        <v>0</v>
      </c>
      <c r="AH1012" s="362"/>
      <c r="AI1012" s="362"/>
      <c r="AJ1012" s="362"/>
      <c r="AK1012" s="362"/>
      <c r="AL1012" s="362"/>
      <c r="AM1012" s="362"/>
      <c r="AN1012" s="361"/>
      <c r="AO1012" s="445" t="s">
        <v>5839</v>
      </c>
      <c r="AP1012" s="445" t="s">
        <v>5839</v>
      </c>
      <c r="AQ1012" s="445" t="s">
        <v>5839</v>
      </c>
    </row>
    <row r="1013" spans="1:43" ht="14.5" hidden="1" x14ac:dyDescent="0.35">
      <c r="A1013" s="362">
        <v>1011</v>
      </c>
      <c r="B1013" s="362" t="s">
        <v>2801</v>
      </c>
      <c r="C1013" s="362" t="s">
        <v>2</v>
      </c>
      <c r="D1013" s="368">
        <v>45233</v>
      </c>
      <c r="E1013" s="368"/>
      <c r="F1013" s="368"/>
      <c r="G1013" s="368"/>
      <c r="H1013" s="362" t="s">
        <v>65</v>
      </c>
      <c r="I1013" s="362" t="s">
        <v>2064</v>
      </c>
      <c r="J1013" s="361" t="s">
        <v>2802</v>
      </c>
      <c r="K1013" s="362"/>
      <c r="L1013" s="362" t="s">
        <v>186</v>
      </c>
      <c r="M1013" s="362" t="s">
        <v>9</v>
      </c>
      <c r="N1013" s="362" t="s">
        <v>90</v>
      </c>
      <c r="O1013" s="362" t="s">
        <v>90</v>
      </c>
      <c r="P1013" s="482" t="s">
        <v>90</v>
      </c>
      <c r="Q1013" s="362"/>
      <c r="R1013" s="362"/>
      <c r="S1013" s="362"/>
      <c r="T1013" s="362"/>
      <c r="U1013" s="362"/>
      <c r="V1013" s="362"/>
      <c r="W1013" s="362"/>
      <c r="X1013" s="362"/>
      <c r="Y1013" s="362"/>
      <c r="Z1013" s="362"/>
      <c r="AA1013" s="366"/>
      <c r="AB1013" s="362"/>
      <c r="AC1013" s="362" t="s">
        <v>19</v>
      </c>
      <c r="AD1013" s="362" t="s">
        <v>40</v>
      </c>
      <c r="AE1013" s="362"/>
      <c r="AF1013" s="362"/>
      <c r="AG1013" s="362"/>
      <c r="AH1013" s="362"/>
      <c r="AI1013" s="362"/>
      <c r="AJ1013" s="362"/>
      <c r="AK1013" s="362"/>
      <c r="AL1013" s="362"/>
      <c r="AM1013" s="362"/>
      <c r="AN1013" s="361"/>
      <c r="AO1013" s="445" t="s">
        <v>9</v>
      </c>
      <c r="AP1013" s="445" t="s">
        <v>9</v>
      </c>
      <c r="AQ1013" s="445" t="s">
        <v>9</v>
      </c>
    </row>
    <row r="1014" spans="1:43" ht="29" hidden="1" x14ac:dyDescent="0.35">
      <c r="A1014" s="362">
        <v>1012</v>
      </c>
      <c r="B1014" s="362" t="s">
        <v>2803</v>
      </c>
      <c r="C1014" s="362" t="s">
        <v>2</v>
      </c>
      <c r="D1014" s="368">
        <v>45233</v>
      </c>
      <c r="E1014" s="368"/>
      <c r="F1014" s="368"/>
      <c r="G1014" s="368"/>
      <c r="H1014" s="362" t="s">
        <v>62</v>
      </c>
      <c r="I1014" s="362" t="s">
        <v>2064</v>
      </c>
      <c r="J1014" s="361" t="s">
        <v>6628</v>
      </c>
      <c r="K1014" s="362"/>
      <c r="L1014" s="362" t="s">
        <v>186</v>
      </c>
      <c r="M1014" s="362" t="s">
        <v>9</v>
      </c>
      <c r="N1014" s="362" t="s">
        <v>90</v>
      </c>
      <c r="O1014" s="362" t="s">
        <v>90</v>
      </c>
      <c r="P1014" s="487" t="s">
        <v>6629</v>
      </c>
      <c r="Q1014" s="362"/>
      <c r="R1014" s="362"/>
      <c r="S1014" s="362"/>
      <c r="T1014" s="362"/>
      <c r="U1014" s="362"/>
      <c r="V1014" s="362"/>
      <c r="W1014" s="362"/>
      <c r="X1014" s="362" t="s">
        <v>6485</v>
      </c>
      <c r="Y1014" s="362"/>
      <c r="Z1014" s="362"/>
      <c r="AA1014" s="366"/>
      <c r="AB1014" s="362"/>
      <c r="AC1014" s="362" t="s">
        <v>19</v>
      </c>
      <c r="AD1014" s="362" t="s">
        <v>40</v>
      </c>
      <c r="AE1014" s="362"/>
      <c r="AF1014" s="362"/>
      <c r="AG1014" s="362"/>
      <c r="AH1014" s="362"/>
      <c r="AI1014" s="361" t="s">
        <v>6569</v>
      </c>
      <c r="AJ1014" s="362"/>
      <c r="AK1014" s="362"/>
      <c r="AL1014" s="362"/>
      <c r="AM1014" s="362"/>
      <c r="AN1014" s="361"/>
      <c r="AO1014" s="445" t="s">
        <v>9</v>
      </c>
      <c r="AP1014" s="445" t="s">
        <v>9</v>
      </c>
      <c r="AQ1014" s="445" t="s">
        <v>9</v>
      </c>
    </row>
    <row r="1015" spans="1:43" ht="14.5" hidden="1" x14ac:dyDescent="0.35">
      <c r="A1015" s="362">
        <v>1013</v>
      </c>
      <c r="B1015" s="362" t="s">
        <v>2805</v>
      </c>
      <c r="C1015" s="362" t="s">
        <v>2</v>
      </c>
      <c r="D1015" s="368">
        <v>45233</v>
      </c>
      <c r="E1015" s="368"/>
      <c r="F1015" s="368"/>
      <c r="G1015" s="368"/>
      <c r="H1015" s="362" t="s">
        <v>65</v>
      </c>
      <c r="I1015" s="362" t="s">
        <v>2064</v>
      </c>
      <c r="J1015" s="361" t="s">
        <v>2806</v>
      </c>
      <c r="K1015" s="362"/>
      <c r="L1015" s="362" t="s">
        <v>186</v>
      </c>
      <c r="M1015" s="362" t="s">
        <v>9</v>
      </c>
      <c r="N1015" s="362" t="s">
        <v>90</v>
      </c>
      <c r="O1015" s="362" t="s">
        <v>90</v>
      </c>
      <c r="P1015" s="482" t="s">
        <v>90</v>
      </c>
      <c r="Q1015" s="362"/>
      <c r="R1015" s="362"/>
      <c r="S1015" s="362"/>
      <c r="T1015" s="362"/>
      <c r="U1015" s="362"/>
      <c r="V1015" s="362"/>
      <c r="W1015" s="362"/>
      <c r="X1015" s="362"/>
      <c r="Y1015" s="362"/>
      <c r="Z1015" s="362"/>
      <c r="AA1015" s="366"/>
      <c r="AB1015" s="362"/>
      <c r="AC1015" s="362" t="s">
        <v>19</v>
      </c>
      <c r="AD1015" s="362" t="s">
        <v>40</v>
      </c>
      <c r="AE1015" s="362"/>
      <c r="AF1015" s="362"/>
      <c r="AG1015" s="362"/>
      <c r="AH1015" s="362"/>
      <c r="AI1015" s="362"/>
      <c r="AJ1015" s="362"/>
      <c r="AK1015" s="362"/>
      <c r="AL1015" s="362"/>
      <c r="AM1015" s="362"/>
      <c r="AN1015" s="361"/>
      <c r="AO1015" s="445" t="s">
        <v>9</v>
      </c>
      <c r="AP1015" s="445" t="s">
        <v>9</v>
      </c>
      <c r="AQ1015" s="445" t="s">
        <v>9</v>
      </c>
    </row>
    <row r="1016" spans="1:43" ht="14.5" hidden="1" x14ac:dyDescent="0.35">
      <c r="A1016" s="362">
        <v>1014</v>
      </c>
      <c r="B1016" s="362" t="s">
        <v>2807</v>
      </c>
      <c r="C1016" s="362" t="s">
        <v>2</v>
      </c>
      <c r="D1016" s="368">
        <v>45233</v>
      </c>
      <c r="E1016" s="368"/>
      <c r="F1016" s="368"/>
      <c r="G1016" s="368"/>
      <c r="H1016" s="362" t="s">
        <v>65</v>
      </c>
      <c r="I1016" s="362" t="s">
        <v>2064</v>
      </c>
      <c r="J1016" s="361" t="s">
        <v>2808</v>
      </c>
      <c r="K1016" s="362"/>
      <c r="L1016" s="362" t="s">
        <v>186</v>
      </c>
      <c r="M1016" s="362" t="s">
        <v>9</v>
      </c>
      <c r="N1016" s="362" t="s">
        <v>90</v>
      </c>
      <c r="O1016" s="362" t="s">
        <v>90</v>
      </c>
      <c r="P1016" s="482" t="s">
        <v>90</v>
      </c>
      <c r="Q1016" s="362"/>
      <c r="R1016" s="362"/>
      <c r="S1016" s="362"/>
      <c r="T1016" s="362"/>
      <c r="U1016" s="362"/>
      <c r="V1016" s="362"/>
      <c r="W1016" s="362"/>
      <c r="X1016" s="362"/>
      <c r="Y1016" s="362"/>
      <c r="Z1016" s="362"/>
      <c r="AA1016" s="366"/>
      <c r="AB1016" s="362"/>
      <c r="AC1016" s="362" t="s">
        <v>19</v>
      </c>
      <c r="AD1016" s="362" t="s">
        <v>40</v>
      </c>
      <c r="AE1016" s="362"/>
      <c r="AF1016" s="362"/>
      <c r="AG1016" s="362"/>
      <c r="AH1016" s="362"/>
      <c r="AI1016" s="362"/>
      <c r="AJ1016" s="362"/>
      <c r="AK1016" s="362"/>
      <c r="AL1016" s="362"/>
      <c r="AM1016" s="362"/>
      <c r="AN1016" s="361"/>
      <c r="AO1016" s="445" t="s">
        <v>9</v>
      </c>
      <c r="AP1016" s="445" t="s">
        <v>9</v>
      </c>
      <c r="AQ1016" s="445" t="s">
        <v>9</v>
      </c>
    </row>
    <row r="1017" spans="1:43" ht="14.5" hidden="1" x14ac:dyDescent="0.35">
      <c r="A1017" s="362">
        <v>1015</v>
      </c>
      <c r="B1017" s="362" t="s">
        <v>2809</v>
      </c>
      <c r="C1017" s="362" t="s">
        <v>2</v>
      </c>
      <c r="D1017" s="368">
        <v>45233</v>
      </c>
      <c r="E1017" s="368"/>
      <c r="F1017" s="368"/>
      <c r="G1017" s="368"/>
      <c r="H1017" s="362" t="s">
        <v>65</v>
      </c>
      <c r="I1017" s="362" t="s">
        <v>2064</v>
      </c>
      <c r="J1017" s="361" t="s">
        <v>2810</v>
      </c>
      <c r="K1017" s="362"/>
      <c r="L1017" s="362" t="s">
        <v>186</v>
      </c>
      <c r="M1017" s="362" t="s">
        <v>9</v>
      </c>
      <c r="N1017" s="362" t="s">
        <v>90</v>
      </c>
      <c r="O1017" s="362" t="s">
        <v>90</v>
      </c>
      <c r="P1017" s="482" t="s">
        <v>90</v>
      </c>
      <c r="Q1017" s="362"/>
      <c r="R1017" s="362"/>
      <c r="S1017" s="362"/>
      <c r="T1017" s="362"/>
      <c r="U1017" s="362"/>
      <c r="V1017" s="362"/>
      <c r="W1017" s="362"/>
      <c r="X1017" s="362"/>
      <c r="Y1017" s="362"/>
      <c r="Z1017" s="362"/>
      <c r="AA1017" s="366"/>
      <c r="AB1017" s="362"/>
      <c r="AC1017" s="362" t="s">
        <v>19</v>
      </c>
      <c r="AD1017" s="362" t="s">
        <v>40</v>
      </c>
      <c r="AE1017" s="362"/>
      <c r="AF1017" s="362"/>
      <c r="AG1017" s="362"/>
      <c r="AH1017" s="362"/>
      <c r="AI1017" s="362"/>
      <c r="AJ1017" s="362"/>
      <c r="AK1017" s="362"/>
      <c r="AL1017" s="362"/>
      <c r="AM1017" s="362"/>
      <c r="AN1017" s="361"/>
      <c r="AO1017" s="445" t="s">
        <v>9</v>
      </c>
      <c r="AP1017" s="445" t="s">
        <v>9</v>
      </c>
      <c r="AQ1017" s="445" t="s">
        <v>9</v>
      </c>
    </row>
    <row r="1018" spans="1:43" ht="29" hidden="1" x14ac:dyDescent="0.35">
      <c r="A1018" s="362">
        <v>1016</v>
      </c>
      <c r="B1018" s="362" t="s">
        <v>2811</v>
      </c>
      <c r="C1018" s="362" t="s">
        <v>2</v>
      </c>
      <c r="D1018" s="368">
        <v>45233</v>
      </c>
      <c r="E1018" s="368"/>
      <c r="F1018" s="368"/>
      <c r="G1018" s="368"/>
      <c r="H1018" s="362" t="s">
        <v>65</v>
      </c>
      <c r="I1018" s="362" t="s">
        <v>2064</v>
      </c>
      <c r="J1018" s="361" t="s">
        <v>2812</v>
      </c>
      <c r="K1018" s="362"/>
      <c r="L1018" s="362" t="s">
        <v>186</v>
      </c>
      <c r="M1018" s="362" t="s">
        <v>9</v>
      </c>
      <c r="N1018" s="362" t="s">
        <v>90</v>
      </c>
      <c r="O1018" s="362" t="s">
        <v>90</v>
      </c>
      <c r="P1018" s="482" t="s">
        <v>90</v>
      </c>
      <c r="Q1018" s="362"/>
      <c r="R1018" s="362"/>
      <c r="S1018" s="362"/>
      <c r="T1018" s="362"/>
      <c r="U1018" s="362"/>
      <c r="V1018" s="362"/>
      <c r="W1018" s="362"/>
      <c r="X1018" s="362"/>
      <c r="Y1018" s="362"/>
      <c r="Z1018" s="362"/>
      <c r="AA1018" s="366"/>
      <c r="AB1018" s="362"/>
      <c r="AC1018" s="362" t="s">
        <v>19</v>
      </c>
      <c r="AD1018" s="362" t="s">
        <v>40</v>
      </c>
      <c r="AE1018" s="362"/>
      <c r="AF1018" s="362"/>
      <c r="AG1018" s="362"/>
      <c r="AH1018" s="362"/>
      <c r="AI1018" s="362"/>
      <c r="AJ1018" s="362"/>
      <c r="AK1018" s="362"/>
      <c r="AL1018" s="362"/>
      <c r="AM1018" s="362"/>
      <c r="AN1018" s="361"/>
      <c r="AO1018" s="445" t="s">
        <v>9</v>
      </c>
      <c r="AP1018" s="445" t="s">
        <v>9</v>
      </c>
      <c r="AQ1018" s="445" t="s">
        <v>9</v>
      </c>
    </row>
    <row r="1019" spans="1:43" ht="29" hidden="1" x14ac:dyDescent="0.35">
      <c r="A1019" s="362">
        <v>1017</v>
      </c>
      <c r="B1019" s="362" t="s">
        <v>2813</v>
      </c>
      <c r="C1019" s="362" t="s">
        <v>2</v>
      </c>
      <c r="D1019" s="368">
        <v>45233</v>
      </c>
      <c r="E1019" s="368"/>
      <c r="F1019" s="368"/>
      <c r="G1019" s="368"/>
      <c r="H1019" s="362" t="s">
        <v>65</v>
      </c>
      <c r="I1019" s="362" t="s">
        <v>2064</v>
      </c>
      <c r="J1019" s="361" t="s">
        <v>2814</v>
      </c>
      <c r="K1019" s="362"/>
      <c r="L1019" s="362" t="s">
        <v>186</v>
      </c>
      <c r="M1019" s="362" t="s">
        <v>9</v>
      </c>
      <c r="N1019" s="362" t="s">
        <v>90</v>
      </c>
      <c r="O1019" s="362" t="s">
        <v>90</v>
      </c>
      <c r="P1019" s="482" t="s">
        <v>90</v>
      </c>
      <c r="Q1019" s="362"/>
      <c r="R1019" s="362"/>
      <c r="S1019" s="362"/>
      <c r="T1019" s="362"/>
      <c r="U1019" s="362"/>
      <c r="V1019" s="362"/>
      <c r="W1019" s="362"/>
      <c r="X1019" s="362"/>
      <c r="Y1019" s="362"/>
      <c r="Z1019" s="362"/>
      <c r="AA1019" s="366"/>
      <c r="AB1019" s="362"/>
      <c r="AC1019" s="362" t="s">
        <v>19</v>
      </c>
      <c r="AD1019" s="362" t="s">
        <v>40</v>
      </c>
      <c r="AE1019" s="362"/>
      <c r="AF1019" s="362"/>
      <c r="AG1019" s="362"/>
      <c r="AH1019" s="362"/>
      <c r="AI1019" s="362"/>
      <c r="AJ1019" s="362"/>
      <c r="AK1019" s="362"/>
      <c r="AL1019" s="362"/>
      <c r="AM1019" s="362"/>
      <c r="AN1019" s="361"/>
      <c r="AO1019" s="445" t="s">
        <v>9</v>
      </c>
      <c r="AP1019" s="445" t="s">
        <v>9</v>
      </c>
      <c r="AQ1019" s="445" t="s">
        <v>9</v>
      </c>
    </row>
    <row r="1020" spans="1:43" ht="14.5" hidden="1" x14ac:dyDescent="0.35">
      <c r="A1020" s="362">
        <v>1018</v>
      </c>
      <c r="B1020" s="362" t="s">
        <v>2815</v>
      </c>
      <c r="C1020" s="362" t="s">
        <v>2</v>
      </c>
      <c r="D1020" s="368">
        <v>45084</v>
      </c>
      <c r="E1020" s="368"/>
      <c r="F1020" s="368"/>
      <c r="G1020" s="368"/>
      <c r="H1020" s="362" t="s">
        <v>61</v>
      </c>
      <c r="I1020" s="362" t="s">
        <v>199</v>
      </c>
      <c r="J1020" s="361" t="s">
        <v>2816</v>
      </c>
      <c r="K1020" s="361"/>
      <c r="L1020" s="362" t="s">
        <v>186</v>
      </c>
      <c r="M1020" s="362" t="s">
        <v>9</v>
      </c>
      <c r="N1020" s="362" t="s">
        <v>2273</v>
      </c>
      <c r="O1020" s="362" t="s">
        <v>90</v>
      </c>
      <c r="P1020" s="482"/>
      <c r="Q1020" s="362"/>
      <c r="R1020" s="362"/>
      <c r="S1020" s="362"/>
      <c r="T1020" s="362"/>
      <c r="U1020" s="362"/>
      <c r="V1020" s="362"/>
      <c r="W1020" s="362"/>
      <c r="X1020" s="362"/>
      <c r="Y1020" s="362"/>
      <c r="Z1020" s="362"/>
      <c r="AA1020" s="366"/>
      <c r="AB1020" s="362"/>
      <c r="AC1020" s="362" t="s">
        <v>19</v>
      </c>
      <c r="AD1020" s="362" t="s">
        <v>40</v>
      </c>
      <c r="AE1020" s="362"/>
      <c r="AF1020" s="362"/>
      <c r="AG1020" s="362"/>
      <c r="AH1020" s="362"/>
      <c r="AI1020" s="362"/>
      <c r="AJ1020" s="362"/>
      <c r="AK1020" s="362"/>
      <c r="AL1020" s="362"/>
      <c r="AM1020" s="362"/>
      <c r="AN1020" s="361"/>
      <c r="AO1020" s="445" t="s">
        <v>5839</v>
      </c>
      <c r="AP1020" s="445" t="s">
        <v>5839</v>
      </c>
      <c r="AQ1020" s="445" t="s">
        <v>5839</v>
      </c>
    </row>
    <row r="1021" spans="1:43" ht="29" hidden="1" x14ac:dyDescent="0.35">
      <c r="A1021" s="362">
        <v>1019</v>
      </c>
      <c r="B1021" s="362" t="s">
        <v>2817</v>
      </c>
      <c r="C1021" s="362" t="s">
        <v>2</v>
      </c>
      <c r="D1021" s="368">
        <v>45233</v>
      </c>
      <c r="E1021" s="368"/>
      <c r="F1021" s="368"/>
      <c r="G1021" s="368"/>
      <c r="H1021" s="362" t="s">
        <v>65</v>
      </c>
      <c r="I1021" s="362" t="s">
        <v>2818</v>
      </c>
      <c r="J1021" s="361" t="s">
        <v>2819</v>
      </c>
      <c r="K1021" s="362"/>
      <c r="L1021" s="362" t="s">
        <v>186</v>
      </c>
      <c r="M1021" s="362" t="s">
        <v>9</v>
      </c>
      <c r="N1021" s="362" t="s">
        <v>90</v>
      </c>
      <c r="O1021" s="362" t="s">
        <v>90</v>
      </c>
      <c r="P1021" s="482" t="s">
        <v>90</v>
      </c>
      <c r="Q1021" s="362"/>
      <c r="R1021" s="362"/>
      <c r="S1021" s="362"/>
      <c r="T1021" s="362"/>
      <c r="U1021" s="362"/>
      <c r="V1021" s="362"/>
      <c r="W1021" s="362"/>
      <c r="X1021" s="362"/>
      <c r="Y1021" s="362"/>
      <c r="Z1021" s="362"/>
      <c r="AA1021" s="366"/>
      <c r="AB1021" s="362"/>
      <c r="AC1021" s="362" t="s">
        <v>19</v>
      </c>
      <c r="AD1021" s="362" t="s">
        <v>40</v>
      </c>
      <c r="AE1021" s="362"/>
      <c r="AF1021" s="362"/>
      <c r="AG1021" s="362"/>
      <c r="AH1021" s="362"/>
      <c r="AI1021" s="362"/>
      <c r="AJ1021" s="362"/>
      <c r="AK1021" s="362"/>
      <c r="AL1021" s="362"/>
      <c r="AM1021" s="362"/>
      <c r="AN1021" s="361"/>
      <c r="AO1021" s="445" t="s">
        <v>9</v>
      </c>
      <c r="AP1021" s="445" t="s">
        <v>9</v>
      </c>
      <c r="AQ1021" s="445" t="s">
        <v>9</v>
      </c>
    </row>
    <row r="1022" spans="1:43" ht="29" hidden="1" x14ac:dyDescent="0.35">
      <c r="A1022" s="362">
        <v>1020</v>
      </c>
      <c r="B1022" s="362" t="s">
        <v>2820</v>
      </c>
      <c r="C1022" s="362" t="s">
        <v>2</v>
      </c>
      <c r="D1022" s="368">
        <v>45233</v>
      </c>
      <c r="E1022" s="368"/>
      <c r="F1022" s="368"/>
      <c r="G1022" s="368"/>
      <c r="H1022" s="362" t="s">
        <v>65</v>
      </c>
      <c r="I1022" s="362" t="s">
        <v>2818</v>
      </c>
      <c r="J1022" s="361" t="s">
        <v>2821</v>
      </c>
      <c r="K1022" s="362"/>
      <c r="L1022" s="362" t="s">
        <v>186</v>
      </c>
      <c r="M1022" s="362" t="s">
        <v>9</v>
      </c>
      <c r="N1022" s="362" t="s">
        <v>90</v>
      </c>
      <c r="O1022" s="362" t="s">
        <v>90</v>
      </c>
      <c r="P1022" s="482" t="s">
        <v>90</v>
      </c>
      <c r="Q1022" s="362"/>
      <c r="R1022" s="362"/>
      <c r="S1022" s="362"/>
      <c r="T1022" s="362"/>
      <c r="U1022" s="362"/>
      <c r="V1022" s="362"/>
      <c r="W1022" s="362"/>
      <c r="X1022" s="362"/>
      <c r="Y1022" s="362"/>
      <c r="Z1022" s="362"/>
      <c r="AA1022" s="366"/>
      <c r="AB1022" s="362"/>
      <c r="AC1022" s="362" t="s">
        <v>19</v>
      </c>
      <c r="AD1022" s="362" t="s">
        <v>40</v>
      </c>
      <c r="AE1022" s="362"/>
      <c r="AF1022" s="362"/>
      <c r="AG1022" s="362"/>
      <c r="AH1022" s="362"/>
      <c r="AI1022" s="362"/>
      <c r="AJ1022" s="362"/>
      <c r="AK1022" s="362"/>
      <c r="AL1022" s="362"/>
      <c r="AM1022" s="362"/>
      <c r="AN1022" s="361"/>
      <c r="AO1022" s="445" t="s">
        <v>9</v>
      </c>
      <c r="AP1022" s="445" t="s">
        <v>9</v>
      </c>
      <c r="AQ1022" s="445" t="s">
        <v>9</v>
      </c>
    </row>
    <row r="1023" spans="1:43" ht="14.5" hidden="1" x14ac:dyDescent="0.35">
      <c r="A1023" s="362">
        <v>1021</v>
      </c>
      <c r="B1023" s="362" t="s">
        <v>2822</v>
      </c>
      <c r="C1023" s="362" t="s">
        <v>2</v>
      </c>
      <c r="D1023" s="368">
        <v>45233</v>
      </c>
      <c r="E1023" s="368"/>
      <c r="F1023" s="368"/>
      <c r="G1023" s="368"/>
      <c r="H1023" s="362" t="s">
        <v>65</v>
      </c>
      <c r="I1023" s="362" t="s">
        <v>2818</v>
      </c>
      <c r="J1023" s="361" t="s">
        <v>2823</v>
      </c>
      <c r="K1023" s="362"/>
      <c r="L1023" s="362" t="s">
        <v>186</v>
      </c>
      <c r="M1023" s="362" t="s">
        <v>9</v>
      </c>
      <c r="N1023" s="362" t="s">
        <v>90</v>
      </c>
      <c r="O1023" s="362" t="s">
        <v>90</v>
      </c>
      <c r="P1023" s="482" t="s">
        <v>90</v>
      </c>
      <c r="Q1023" s="362"/>
      <c r="R1023" s="362"/>
      <c r="S1023" s="362"/>
      <c r="T1023" s="362"/>
      <c r="U1023" s="362"/>
      <c r="V1023" s="362"/>
      <c r="W1023" s="362"/>
      <c r="X1023" s="362"/>
      <c r="Y1023" s="362"/>
      <c r="Z1023" s="362"/>
      <c r="AA1023" s="366"/>
      <c r="AB1023" s="362"/>
      <c r="AC1023" s="362" t="s">
        <v>19</v>
      </c>
      <c r="AD1023" s="362" t="s">
        <v>40</v>
      </c>
      <c r="AE1023" s="362"/>
      <c r="AF1023" s="362"/>
      <c r="AG1023" s="362"/>
      <c r="AH1023" s="362"/>
      <c r="AI1023" s="362"/>
      <c r="AJ1023" s="362"/>
      <c r="AK1023" s="362"/>
      <c r="AL1023" s="362"/>
      <c r="AM1023" s="362"/>
      <c r="AN1023" s="361"/>
      <c r="AO1023" s="445" t="s">
        <v>9</v>
      </c>
      <c r="AP1023" s="445" t="s">
        <v>9</v>
      </c>
      <c r="AQ1023" s="445" t="s">
        <v>9</v>
      </c>
    </row>
    <row r="1024" spans="1:43" ht="14.5" hidden="1" x14ac:dyDescent="0.35">
      <c r="A1024" s="362">
        <v>1022</v>
      </c>
      <c r="B1024" s="362" t="s">
        <v>2824</v>
      </c>
      <c r="C1024" s="362" t="s">
        <v>2</v>
      </c>
      <c r="D1024" s="368">
        <v>45233</v>
      </c>
      <c r="E1024" s="368"/>
      <c r="F1024" s="368"/>
      <c r="G1024" s="368"/>
      <c r="H1024" s="362" t="s">
        <v>65</v>
      </c>
      <c r="I1024" s="362" t="s">
        <v>2818</v>
      </c>
      <c r="J1024" s="361" t="s">
        <v>2825</v>
      </c>
      <c r="K1024" s="362"/>
      <c r="L1024" s="362" t="s">
        <v>186</v>
      </c>
      <c r="M1024" s="362" t="s">
        <v>9</v>
      </c>
      <c r="N1024" s="362" t="s">
        <v>90</v>
      </c>
      <c r="O1024" s="362" t="s">
        <v>90</v>
      </c>
      <c r="P1024" s="482" t="s">
        <v>90</v>
      </c>
      <c r="Q1024" s="362"/>
      <c r="R1024" s="362"/>
      <c r="S1024" s="362"/>
      <c r="T1024" s="362"/>
      <c r="U1024" s="362"/>
      <c r="V1024" s="362"/>
      <c r="W1024" s="362"/>
      <c r="X1024" s="362"/>
      <c r="Y1024" s="362"/>
      <c r="Z1024" s="362"/>
      <c r="AA1024" s="366"/>
      <c r="AB1024" s="362"/>
      <c r="AC1024" s="362" t="s">
        <v>19</v>
      </c>
      <c r="AD1024" s="362" t="s">
        <v>40</v>
      </c>
      <c r="AE1024" s="362"/>
      <c r="AF1024" s="362"/>
      <c r="AG1024" s="362"/>
      <c r="AH1024" s="362"/>
      <c r="AI1024" s="362"/>
      <c r="AJ1024" s="362"/>
      <c r="AK1024" s="362"/>
      <c r="AL1024" s="362"/>
      <c r="AM1024" s="362"/>
      <c r="AN1024" s="361"/>
      <c r="AO1024" s="445" t="s">
        <v>9</v>
      </c>
      <c r="AP1024" s="445" t="s">
        <v>9</v>
      </c>
      <c r="AQ1024" s="445" t="s">
        <v>9</v>
      </c>
    </row>
    <row r="1025" spans="1:43" ht="14.5" hidden="1" x14ac:dyDescent="0.35">
      <c r="A1025" s="362">
        <v>1023</v>
      </c>
      <c r="B1025" s="362" t="s">
        <v>2826</v>
      </c>
      <c r="C1025" s="362" t="s">
        <v>2</v>
      </c>
      <c r="D1025" s="368">
        <v>45233</v>
      </c>
      <c r="E1025" s="368"/>
      <c r="F1025" s="368"/>
      <c r="G1025" s="368"/>
      <c r="H1025" s="362" t="s">
        <v>65</v>
      </c>
      <c r="I1025" s="362" t="s">
        <v>2818</v>
      </c>
      <c r="J1025" s="361" t="s">
        <v>2827</v>
      </c>
      <c r="K1025" s="362"/>
      <c r="L1025" s="362" t="s">
        <v>186</v>
      </c>
      <c r="M1025" s="362" t="s">
        <v>9</v>
      </c>
      <c r="N1025" s="362" t="s">
        <v>90</v>
      </c>
      <c r="O1025" s="362" t="s">
        <v>90</v>
      </c>
      <c r="P1025" s="482" t="s">
        <v>90</v>
      </c>
      <c r="Q1025" s="362"/>
      <c r="R1025" s="362"/>
      <c r="S1025" s="362"/>
      <c r="T1025" s="362"/>
      <c r="U1025" s="362"/>
      <c r="V1025" s="362"/>
      <c r="W1025" s="362"/>
      <c r="X1025" s="362"/>
      <c r="Y1025" s="362"/>
      <c r="Z1025" s="362"/>
      <c r="AA1025" s="366"/>
      <c r="AB1025" s="362"/>
      <c r="AC1025" s="362" t="s">
        <v>19</v>
      </c>
      <c r="AD1025" s="362" t="s">
        <v>40</v>
      </c>
      <c r="AE1025" s="362"/>
      <c r="AF1025" s="362"/>
      <c r="AG1025" s="362"/>
      <c r="AH1025" s="362"/>
      <c r="AI1025" s="362"/>
      <c r="AJ1025" s="362"/>
      <c r="AK1025" s="362"/>
      <c r="AL1025" s="362"/>
      <c r="AM1025" s="362"/>
      <c r="AN1025" s="361"/>
      <c r="AO1025" s="445" t="s">
        <v>9</v>
      </c>
      <c r="AP1025" s="445" t="s">
        <v>9</v>
      </c>
      <c r="AQ1025" s="445" t="s">
        <v>9</v>
      </c>
    </row>
    <row r="1026" spans="1:43" ht="29" hidden="1" x14ac:dyDescent="0.35">
      <c r="A1026" s="362">
        <v>1024</v>
      </c>
      <c r="B1026" s="362" t="s">
        <v>2828</v>
      </c>
      <c r="C1026" s="362" t="s">
        <v>2</v>
      </c>
      <c r="D1026" s="368">
        <v>45233</v>
      </c>
      <c r="E1026" s="368"/>
      <c r="F1026" s="368"/>
      <c r="G1026" s="368"/>
      <c r="H1026" s="362" t="s">
        <v>65</v>
      </c>
      <c r="I1026" s="362" t="s">
        <v>2818</v>
      </c>
      <c r="J1026" s="361" t="s">
        <v>2829</v>
      </c>
      <c r="K1026" s="362"/>
      <c r="L1026" s="362" t="s">
        <v>186</v>
      </c>
      <c r="M1026" s="362" t="s">
        <v>9</v>
      </c>
      <c r="N1026" s="362" t="s">
        <v>90</v>
      </c>
      <c r="O1026" s="362" t="s">
        <v>90</v>
      </c>
      <c r="P1026" s="482" t="s">
        <v>90</v>
      </c>
      <c r="Q1026" s="362"/>
      <c r="R1026" s="362"/>
      <c r="S1026" s="362"/>
      <c r="T1026" s="362"/>
      <c r="U1026" s="362"/>
      <c r="V1026" s="362"/>
      <c r="W1026" s="362"/>
      <c r="X1026" s="362"/>
      <c r="Y1026" s="362"/>
      <c r="Z1026" s="362"/>
      <c r="AA1026" s="366"/>
      <c r="AB1026" s="362"/>
      <c r="AC1026" s="362" t="s">
        <v>19</v>
      </c>
      <c r="AD1026" s="362" t="s">
        <v>40</v>
      </c>
      <c r="AE1026" s="362"/>
      <c r="AF1026" s="362"/>
      <c r="AG1026" s="362"/>
      <c r="AH1026" s="362"/>
      <c r="AI1026" s="362"/>
      <c r="AJ1026" s="362"/>
      <c r="AK1026" s="362"/>
      <c r="AL1026" s="362"/>
      <c r="AM1026" s="362"/>
      <c r="AN1026" s="361"/>
      <c r="AO1026" s="445" t="s">
        <v>9</v>
      </c>
      <c r="AP1026" s="445" t="s">
        <v>9</v>
      </c>
      <c r="AQ1026" s="445" t="s">
        <v>9</v>
      </c>
    </row>
    <row r="1027" spans="1:43" ht="14.5" hidden="1" x14ac:dyDescent="0.35">
      <c r="A1027" s="362">
        <v>1025</v>
      </c>
      <c r="B1027" s="362" t="s">
        <v>2830</v>
      </c>
      <c r="C1027" s="362" t="s">
        <v>2</v>
      </c>
      <c r="D1027" s="368">
        <v>45247</v>
      </c>
      <c r="E1027" s="368"/>
      <c r="F1027" s="368"/>
      <c r="G1027" s="368"/>
      <c r="H1027" s="362" t="s">
        <v>77</v>
      </c>
      <c r="I1027" s="362" t="s">
        <v>2764</v>
      </c>
      <c r="J1027" s="361" t="s">
        <v>2831</v>
      </c>
      <c r="K1027" s="362"/>
      <c r="L1027" s="362" t="s">
        <v>186</v>
      </c>
      <c r="M1027" s="362" t="s">
        <v>9</v>
      </c>
      <c r="N1027" s="362" t="s">
        <v>90</v>
      </c>
      <c r="O1027" s="362" t="s">
        <v>90</v>
      </c>
      <c r="P1027" s="482" t="s">
        <v>90</v>
      </c>
      <c r="Q1027" s="362"/>
      <c r="R1027" s="362"/>
      <c r="S1027" s="362"/>
      <c r="T1027" s="362"/>
      <c r="U1027" s="362"/>
      <c r="V1027" s="362"/>
      <c r="W1027" s="362"/>
      <c r="X1027" s="362"/>
      <c r="Y1027" s="362"/>
      <c r="Z1027" s="362"/>
      <c r="AA1027" s="366"/>
      <c r="AB1027" s="362"/>
      <c r="AC1027" s="362" t="s">
        <v>21</v>
      </c>
      <c r="AD1027" s="362" t="s">
        <v>40</v>
      </c>
      <c r="AE1027" s="362"/>
      <c r="AF1027" s="362"/>
      <c r="AG1027" s="362"/>
      <c r="AH1027" s="362"/>
      <c r="AI1027" s="362"/>
      <c r="AJ1027" s="362"/>
      <c r="AK1027" s="362"/>
      <c r="AL1027" s="362"/>
      <c r="AM1027" s="362"/>
      <c r="AN1027" s="361"/>
      <c r="AO1027" s="445" t="s">
        <v>9</v>
      </c>
      <c r="AP1027" s="445" t="s">
        <v>9</v>
      </c>
      <c r="AQ1027" s="445" t="s">
        <v>9</v>
      </c>
    </row>
    <row r="1028" spans="1:43" ht="43.5" hidden="1" x14ac:dyDescent="0.35">
      <c r="A1028" s="362">
        <v>1026</v>
      </c>
      <c r="B1028" s="362" t="s">
        <v>2832</v>
      </c>
      <c r="C1028" s="362" t="s">
        <v>2</v>
      </c>
      <c r="D1028" s="368">
        <v>45247</v>
      </c>
      <c r="E1028" s="368"/>
      <c r="F1028" s="368"/>
      <c r="G1028" s="368"/>
      <c r="H1028" s="362" t="s">
        <v>77</v>
      </c>
      <c r="I1028" s="425" t="s">
        <v>1596</v>
      </c>
      <c r="J1028" s="361" t="s">
        <v>2833</v>
      </c>
      <c r="K1028" s="362"/>
      <c r="L1028" s="362" t="s">
        <v>186</v>
      </c>
      <c r="M1028" s="362" t="s">
        <v>1548</v>
      </c>
      <c r="N1028" s="362" t="s">
        <v>90</v>
      </c>
      <c r="O1028" s="362" t="s">
        <v>90</v>
      </c>
      <c r="P1028" s="482" t="s">
        <v>6630</v>
      </c>
      <c r="Q1028" s="362"/>
      <c r="R1028" s="362"/>
      <c r="S1028" s="362"/>
      <c r="T1028" s="362"/>
      <c r="U1028" s="362"/>
      <c r="V1028" s="362"/>
      <c r="W1028" s="362"/>
      <c r="X1028" s="362"/>
      <c r="Y1028" s="362"/>
      <c r="Z1028" s="362"/>
      <c r="AA1028" s="366"/>
      <c r="AB1028" s="362"/>
      <c r="AC1028" s="362" t="s">
        <v>21</v>
      </c>
      <c r="AD1028" s="362" t="s">
        <v>40</v>
      </c>
      <c r="AE1028" s="362"/>
      <c r="AF1028" s="362"/>
      <c r="AG1028" s="362"/>
      <c r="AH1028" s="362"/>
      <c r="AI1028" s="362"/>
      <c r="AJ1028" s="362"/>
      <c r="AK1028" s="362"/>
      <c r="AL1028" s="362"/>
      <c r="AM1028" s="362"/>
      <c r="AN1028" s="361"/>
      <c r="AO1028" s="445" t="s">
        <v>9</v>
      </c>
      <c r="AP1028" s="445" t="s">
        <v>9</v>
      </c>
      <c r="AQ1028" s="445" t="s">
        <v>9</v>
      </c>
    </row>
    <row r="1029" spans="1:43" ht="29" hidden="1" x14ac:dyDescent="0.35">
      <c r="A1029" s="362">
        <v>1027</v>
      </c>
      <c r="B1029" s="362" t="s">
        <v>2834</v>
      </c>
      <c r="C1029" s="362" t="s">
        <v>2</v>
      </c>
      <c r="D1029" s="368">
        <v>45247</v>
      </c>
      <c r="E1029" s="368"/>
      <c r="F1029" s="368"/>
      <c r="G1029" s="368"/>
      <c r="H1029" s="362" t="s">
        <v>73</v>
      </c>
      <c r="I1029" s="362" t="s">
        <v>2835</v>
      </c>
      <c r="J1029" s="361" t="s">
        <v>2836</v>
      </c>
      <c r="K1029" s="362"/>
      <c r="L1029" s="362" t="s">
        <v>186</v>
      </c>
      <c r="M1029" s="362" t="s">
        <v>8</v>
      </c>
      <c r="N1029" s="362" t="s">
        <v>90</v>
      </c>
      <c r="O1029" s="362" t="s">
        <v>90</v>
      </c>
      <c r="P1029" s="482" t="s">
        <v>1539</v>
      </c>
      <c r="Q1029" s="362"/>
      <c r="R1029" s="362"/>
      <c r="S1029" s="362"/>
      <c r="T1029" s="362"/>
      <c r="U1029" s="362"/>
      <c r="V1029" s="362"/>
      <c r="W1029" s="362"/>
      <c r="X1029" s="362"/>
      <c r="Y1029" s="362"/>
      <c r="Z1029" s="362"/>
      <c r="AA1029" s="366"/>
      <c r="AB1029" s="362"/>
      <c r="AC1029" s="362" t="s">
        <v>13</v>
      </c>
      <c r="AD1029" s="362" t="s">
        <v>8</v>
      </c>
      <c r="AE1029" s="362" t="s">
        <v>39</v>
      </c>
      <c r="AF1029" s="362" t="s">
        <v>1539</v>
      </c>
      <c r="AG1029" s="362" t="b">
        <v>0</v>
      </c>
      <c r="AH1029" s="362"/>
      <c r="AI1029" s="362"/>
      <c r="AJ1029" s="362"/>
      <c r="AK1029" s="362"/>
      <c r="AL1029" s="362"/>
      <c r="AM1029" s="368">
        <v>45923</v>
      </c>
      <c r="AN1029" s="361" t="s">
        <v>680</v>
      </c>
      <c r="AO1029" s="445" t="s">
        <v>539</v>
      </c>
      <c r="AP1029" s="445" t="s">
        <v>5841</v>
      </c>
      <c r="AQ1029" s="445" t="s">
        <v>5841</v>
      </c>
    </row>
    <row r="1030" spans="1:43" ht="14.5" hidden="1" x14ac:dyDescent="0.35">
      <c r="A1030" s="362">
        <v>1028</v>
      </c>
      <c r="B1030" s="362" t="s">
        <v>2837</v>
      </c>
      <c r="C1030" s="362" t="s">
        <v>2</v>
      </c>
      <c r="D1030" s="368">
        <v>45247</v>
      </c>
      <c r="E1030" s="368"/>
      <c r="F1030" s="368"/>
      <c r="G1030" s="368"/>
      <c r="H1030" s="362" t="s">
        <v>73</v>
      </c>
      <c r="I1030" s="362" t="s">
        <v>2835</v>
      </c>
      <c r="J1030" s="361" t="s">
        <v>2838</v>
      </c>
      <c r="K1030" s="362"/>
      <c r="L1030" s="362" t="s">
        <v>186</v>
      </c>
      <c r="M1030" s="362" t="s">
        <v>8</v>
      </c>
      <c r="N1030" s="362" t="s">
        <v>90</v>
      </c>
      <c r="O1030" s="362" t="s">
        <v>90</v>
      </c>
      <c r="P1030" s="482" t="s">
        <v>1539</v>
      </c>
      <c r="Q1030" s="362"/>
      <c r="R1030" s="362"/>
      <c r="S1030" s="362"/>
      <c r="T1030" s="362"/>
      <c r="U1030" s="362"/>
      <c r="V1030" s="362"/>
      <c r="W1030" s="362"/>
      <c r="X1030" s="362"/>
      <c r="Y1030" s="362"/>
      <c r="Z1030" s="362"/>
      <c r="AA1030" s="366"/>
      <c r="AB1030" s="362"/>
      <c r="AC1030" s="362" t="s">
        <v>13</v>
      </c>
      <c r="AD1030" s="362" t="s">
        <v>8</v>
      </c>
      <c r="AE1030" s="362" t="s">
        <v>39</v>
      </c>
      <c r="AF1030" s="362" t="s">
        <v>1539</v>
      </c>
      <c r="AG1030" s="362" t="b">
        <v>0</v>
      </c>
      <c r="AH1030" s="362"/>
      <c r="AI1030" s="362"/>
      <c r="AJ1030" s="362"/>
      <c r="AK1030" s="362"/>
      <c r="AL1030" s="362"/>
      <c r="AM1030" s="368">
        <v>45923</v>
      </c>
      <c r="AN1030" s="361" t="s">
        <v>680</v>
      </c>
      <c r="AO1030" s="445" t="s">
        <v>539</v>
      </c>
      <c r="AP1030" s="445" t="s">
        <v>5841</v>
      </c>
      <c r="AQ1030" s="445" t="s">
        <v>5841</v>
      </c>
    </row>
    <row r="1031" spans="1:43" ht="14.5" hidden="1" x14ac:dyDescent="0.35">
      <c r="A1031" s="362">
        <v>1029</v>
      </c>
      <c r="B1031" s="362" t="s">
        <v>2839</v>
      </c>
      <c r="C1031" s="362" t="s">
        <v>2</v>
      </c>
      <c r="D1031" s="368">
        <v>45084</v>
      </c>
      <c r="E1031" s="368"/>
      <c r="F1031" s="368"/>
      <c r="G1031" s="368"/>
      <c r="H1031" s="362" t="s">
        <v>61</v>
      </c>
      <c r="I1031" s="362" t="s">
        <v>1320</v>
      </c>
      <c r="J1031" s="361" t="s">
        <v>2840</v>
      </c>
      <c r="K1031" s="361"/>
      <c r="L1031" s="362" t="s">
        <v>1689</v>
      </c>
      <c r="M1031" s="362" t="s">
        <v>9</v>
      </c>
      <c r="N1031" s="362" t="s">
        <v>2273</v>
      </c>
      <c r="O1031" s="362" t="s">
        <v>90</v>
      </c>
      <c r="P1031" s="482"/>
      <c r="Q1031" s="362"/>
      <c r="R1031" s="362"/>
      <c r="S1031" s="362"/>
      <c r="T1031" s="362"/>
      <c r="U1031" s="362"/>
      <c r="V1031" s="362"/>
      <c r="W1031" s="362"/>
      <c r="X1031" s="362"/>
      <c r="Y1031" s="362"/>
      <c r="Z1031" s="362"/>
      <c r="AA1031" s="366"/>
      <c r="AB1031" s="362"/>
      <c r="AC1031" s="362" t="s">
        <v>19</v>
      </c>
      <c r="AD1031" s="362" t="s">
        <v>40</v>
      </c>
      <c r="AE1031" s="362"/>
      <c r="AF1031" s="362"/>
      <c r="AG1031" s="362"/>
      <c r="AH1031" s="362"/>
      <c r="AI1031" s="362"/>
      <c r="AJ1031" s="362"/>
      <c r="AK1031" s="362"/>
      <c r="AL1031" s="362"/>
      <c r="AM1031" s="362"/>
      <c r="AN1031" s="361"/>
      <c r="AO1031" s="445" t="s">
        <v>5839</v>
      </c>
      <c r="AP1031" s="445" t="s">
        <v>5839</v>
      </c>
      <c r="AQ1031" s="445" t="s">
        <v>5839</v>
      </c>
    </row>
    <row r="1032" spans="1:43" ht="29" hidden="1" x14ac:dyDescent="0.35">
      <c r="A1032" s="362">
        <v>1030</v>
      </c>
      <c r="B1032" s="362" t="s">
        <v>2841</v>
      </c>
      <c r="C1032" s="362" t="s">
        <v>2</v>
      </c>
      <c r="D1032" s="368">
        <v>45247</v>
      </c>
      <c r="E1032" s="368" t="s">
        <v>1278</v>
      </c>
      <c r="F1032" s="368"/>
      <c r="G1032" s="368"/>
      <c r="H1032" s="362" t="s">
        <v>73</v>
      </c>
      <c r="I1032" s="362" t="s">
        <v>1145</v>
      </c>
      <c r="J1032" s="361" t="s">
        <v>2842</v>
      </c>
      <c r="K1032" s="362"/>
      <c r="L1032" s="362" t="s">
        <v>186</v>
      </c>
      <c r="M1032" s="362" t="s">
        <v>51</v>
      </c>
      <c r="N1032" s="362" t="s">
        <v>90</v>
      </c>
      <c r="O1032" s="362" t="s">
        <v>90</v>
      </c>
      <c r="P1032" s="482" t="s">
        <v>2843</v>
      </c>
      <c r="Q1032" s="362"/>
      <c r="R1032" s="362"/>
      <c r="S1032" s="362"/>
      <c r="T1032" s="362"/>
      <c r="U1032" s="362"/>
      <c r="V1032" s="362"/>
      <c r="W1032" s="362"/>
      <c r="X1032" s="362"/>
      <c r="Y1032" s="362"/>
      <c r="Z1032" s="362"/>
      <c r="AA1032" s="366"/>
      <c r="AB1032" s="362"/>
      <c r="AC1032" s="362" t="s">
        <v>13</v>
      </c>
      <c r="AD1032" s="362" t="s">
        <v>8</v>
      </c>
      <c r="AE1032" s="362"/>
      <c r="AF1032" s="362"/>
      <c r="AG1032" s="362"/>
      <c r="AH1032" s="362" t="s">
        <v>1299</v>
      </c>
      <c r="AI1032" s="362"/>
      <c r="AJ1032" s="362"/>
      <c r="AK1032" s="362"/>
      <c r="AL1032" s="362"/>
      <c r="AM1032" s="368">
        <v>45919</v>
      </c>
      <c r="AN1032" s="361" t="s">
        <v>680</v>
      </c>
      <c r="AO1032" s="445" t="s">
        <v>539</v>
      </c>
      <c r="AP1032" s="445" t="s">
        <v>5841</v>
      </c>
      <c r="AQ1032" s="445" t="s">
        <v>5840</v>
      </c>
    </row>
    <row r="1033" spans="1:43" ht="14.5" hidden="1" x14ac:dyDescent="0.35">
      <c r="A1033" s="362">
        <v>1031</v>
      </c>
      <c r="B1033" s="362" t="s">
        <v>2844</v>
      </c>
      <c r="C1033" s="362" t="s">
        <v>2</v>
      </c>
      <c r="D1033" s="368">
        <v>45247</v>
      </c>
      <c r="E1033" s="368"/>
      <c r="F1033" s="368"/>
      <c r="G1033" s="368"/>
      <c r="H1033" s="362" t="s">
        <v>65</v>
      </c>
      <c r="I1033" s="362" t="s">
        <v>2764</v>
      </c>
      <c r="J1033" s="361" t="s">
        <v>2845</v>
      </c>
      <c r="K1033" s="362"/>
      <c r="L1033" s="362" t="s">
        <v>186</v>
      </c>
      <c r="M1033" s="362" t="s">
        <v>9</v>
      </c>
      <c r="N1033" s="362" t="s">
        <v>90</v>
      </c>
      <c r="O1033" s="362" t="s">
        <v>90</v>
      </c>
      <c r="P1033" s="482" t="s">
        <v>90</v>
      </c>
      <c r="Q1033" s="362"/>
      <c r="R1033" s="362"/>
      <c r="S1033" s="362"/>
      <c r="T1033" s="362"/>
      <c r="U1033" s="362"/>
      <c r="V1033" s="362"/>
      <c r="W1033" s="362"/>
      <c r="X1033" s="362"/>
      <c r="Y1033" s="362"/>
      <c r="Z1033" s="362"/>
      <c r="AA1033" s="366"/>
      <c r="AB1033" s="362"/>
      <c r="AC1033" s="362" t="s">
        <v>19</v>
      </c>
      <c r="AD1033" s="362" t="s">
        <v>40</v>
      </c>
      <c r="AE1033" s="362"/>
      <c r="AF1033" s="362"/>
      <c r="AG1033" s="362"/>
      <c r="AH1033" s="362"/>
      <c r="AI1033" s="362"/>
      <c r="AJ1033" s="362"/>
      <c r="AK1033" s="362"/>
      <c r="AL1033" s="362"/>
      <c r="AM1033" s="362"/>
      <c r="AN1033" s="361"/>
      <c r="AO1033" s="445" t="s">
        <v>9</v>
      </c>
      <c r="AP1033" s="445" t="s">
        <v>9</v>
      </c>
      <c r="AQ1033" s="445" t="s">
        <v>9</v>
      </c>
    </row>
    <row r="1034" spans="1:43" ht="14.5" hidden="1" x14ac:dyDescent="0.35">
      <c r="A1034" s="362">
        <v>1032</v>
      </c>
      <c r="B1034" s="362" t="s">
        <v>2846</v>
      </c>
      <c r="C1034" s="362" t="s">
        <v>2</v>
      </c>
      <c r="D1034" s="368">
        <v>45247</v>
      </c>
      <c r="E1034" s="368"/>
      <c r="F1034" s="368"/>
      <c r="G1034" s="368"/>
      <c r="H1034" s="362" t="s">
        <v>73</v>
      </c>
      <c r="I1034" s="362" t="s">
        <v>1145</v>
      </c>
      <c r="J1034" s="361" t="s">
        <v>2847</v>
      </c>
      <c r="K1034" s="362"/>
      <c r="L1034" s="362" t="s">
        <v>186</v>
      </c>
      <c r="M1034" s="362" t="s">
        <v>51</v>
      </c>
      <c r="N1034" s="362" t="s">
        <v>90</v>
      </c>
      <c r="O1034" s="362" t="s">
        <v>90</v>
      </c>
      <c r="P1034" s="482" t="s">
        <v>1539</v>
      </c>
      <c r="Q1034" s="362"/>
      <c r="R1034" s="362"/>
      <c r="S1034" s="362"/>
      <c r="T1034" s="362"/>
      <c r="U1034" s="362"/>
      <c r="V1034" s="362"/>
      <c r="W1034" s="362"/>
      <c r="X1034" s="362"/>
      <c r="Y1034" s="362"/>
      <c r="Z1034" s="362"/>
      <c r="AA1034" s="366"/>
      <c r="AB1034" s="362"/>
      <c r="AC1034" s="362" t="s">
        <v>13</v>
      </c>
      <c r="AD1034" s="362" t="s">
        <v>8</v>
      </c>
      <c r="AE1034" s="362" t="s">
        <v>39</v>
      </c>
      <c r="AF1034" s="362" t="s">
        <v>1539</v>
      </c>
      <c r="AG1034" s="362" t="b">
        <v>0</v>
      </c>
      <c r="AH1034" s="362"/>
      <c r="AI1034" s="362"/>
      <c r="AJ1034" s="362"/>
      <c r="AK1034" s="362"/>
      <c r="AL1034" s="362"/>
      <c r="AM1034" s="368">
        <v>45923</v>
      </c>
      <c r="AN1034" s="361" t="s">
        <v>680</v>
      </c>
      <c r="AO1034" s="445" t="s">
        <v>539</v>
      </c>
      <c r="AP1034" s="445" t="s">
        <v>5841</v>
      </c>
      <c r="AQ1034" s="445" t="s">
        <v>5840</v>
      </c>
    </row>
    <row r="1035" spans="1:43" ht="29" hidden="1" x14ac:dyDescent="0.35">
      <c r="A1035" s="362">
        <v>1033</v>
      </c>
      <c r="B1035" s="362" t="s">
        <v>2848</v>
      </c>
      <c r="C1035" s="362" t="s">
        <v>2</v>
      </c>
      <c r="D1035" s="368">
        <v>45247</v>
      </c>
      <c r="E1035" s="368"/>
      <c r="F1035" s="368"/>
      <c r="G1035" s="368"/>
      <c r="H1035" s="362" t="s">
        <v>57</v>
      </c>
      <c r="I1035" s="362" t="s">
        <v>1580</v>
      </c>
      <c r="J1035" s="361" t="s">
        <v>2849</v>
      </c>
      <c r="K1035" s="362"/>
      <c r="L1035" s="362" t="s">
        <v>186</v>
      </c>
      <c r="M1035" s="362" t="s">
        <v>9</v>
      </c>
      <c r="N1035" s="362" t="s">
        <v>90</v>
      </c>
      <c r="O1035" s="362" t="s">
        <v>90</v>
      </c>
      <c r="P1035" s="482" t="s">
        <v>6476</v>
      </c>
      <c r="Q1035" s="362"/>
      <c r="R1035" s="362"/>
      <c r="S1035" s="362"/>
      <c r="T1035" s="362"/>
      <c r="U1035" s="362"/>
      <c r="V1035" s="362"/>
      <c r="W1035" s="362"/>
      <c r="X1035" s="362"/>
      <c r="Y1035" s="362"/>
      <c r="Z1035" s="362"/>
      <c r="AA1035" s="366"/>
      <c r="AB1035" s="362"/>
      <c r="AC1035" s="362" t="s">
        <v>14</v>
      </c>
      <c r="AD1035" s="362" t="s">
        <v>40</v>
      </c>
      <c r="AE1035" s="362"/>
      <c r="AF1035" s="362"/>
      <c r="AG1035" s="362"/>
      <c r="AH1035" s="362"/>
      <c r="AI1035" s="362"/>
      <c r="AJ1035" s="362"/>
      <c r="AK1035" s="362"/>
      <c r="AL1035" s="362"/>
      <c r="AM1035" s="362"/>
      <c r="AN1035" s="361"/>
      <c r="AO1035" s="445" t="s">
        <v>9</v>
      </c>
      <c r="AP1035" s="445" t="s">
        <v>9</v>
      </c>
      <c r="AQ1035" s="445" t="s">
        <v>9</v>
      </c>
    </row>
    <row r="1036" spans="1:43" ht="14.5" hidden="1" x14ac:dyDescent="0.35">
      <c r="A1036" s="362">
        <v>1034</v>
      </c>
      <c r="B1036" s="362" t="s">
        <v>2850</v>
      </c>
      <c r="C1036" s="362" t="s">
        <v>2</v>
      </c>
      <c r="D1036" s="368">
        <v>45247</v>
      </c>
      <c r="E1036" s="368"/>
      <c r="F1036" s="368"/>
      <c r="G1036" s="368"/>
      <c r="H1036" s="362" t="s">
        <v>73</v>
      </c>
      <c r="I1036" s="362" t="s">
        <v>1542</v>
      </c>
      <c r="J1036" s="361" t="s">
        <v>2851</v>
      </c>
      <c r="K1036" s="362"/>
      <c r="L1036" s="362" t="s">
        <v>186</v>
      </c>
      <c r="M1036" s="362" t="s">
        <v>8</v>
      </c>
      <c r="N1036" s="362" t="s">
        <v>90</v>
      </c>
      <c r="O1036" s="362" t="s">
        <v>90</v>
      </c>
      <c r="P1036" s="482" t="s">
        <v>1539</v>
      </c>
      <c r="Q1036" s="362"/>
      <c r="R1036" s="362"/>
      <c r="S1036" s="362"/>
      <c r="T1036" s="362"/>
      <c r="U1036" s="362"/>
      <c r="V1036" s="362"/>
      <c r="W1036" s="362"/>
      <c r="X1036" s="362"/>
      <c r="Y1036" s="362"/>
      <c r="Z1036" s="362"/>
      <c r="AA1036" s="366"/>
      <c r="AB1036" s="362"/>
      <c r="AC1036" s="362" t="s">
        <v>13</v>
      </c>
      <c r="AD1036" s="362" t="s">
        <v>8</v>
      </c>
      <c r="AE1036" s="362" t="s">
        <v>39</v>
      </c>
      <c r="AF1036" s="362" t="s">
        <v>1539</v>
      </c>
      <c r="AG1036" s="362" t="b">
        <v>0</v>
      </c>
      <c r="AH1036" s="362"/>
      <c r="AI1036" s="362"/>
      <c r="AJ1036" s="362"/>
      <c r="AK1036" s="362"/>
      <c r="AL1036" s="362"/>
      <c r="AM1036" s="368">
        <v>45923</v>
      </c>
      <c r="AN1036" s="361" t="s">
        <v>680</v>
      </c>
      <c r="AO1036" s="445" t="s">
        <v>539</v>
      </c>
      <c r="AP1036" s="445" t="s">
        <v>5841</v>
      </c>
      <c r="AQ1036" s="445" t="s">
        <v>5841</v>
      </c>
    </row>
    <row r="1037" spans="1:43" ht="29" hidden="1" x14ac:dyDescent="0.35">
      <c r="A1037" s="362">
        <v>1035</v>
      </c>
      <c r="B1037" s="362" t="s">
        <v>2852</v>
      </c>
      <c r="C1037" s="362" t="s">
        <v>2</v>
      </c>
      <c r="D1037" s="368">
        <v>45247</v>
      </c>
      <c r="E1037" s="368"/>
      <c r="F1037" s="368"/>
      <c r="G1037" s="368"/>
      <c r="H1037" s="362" t="s">
        <v>73</v>
      </c>
      <c r="I1037" s="362" t="s">
        <v>1145</v>
      </c>
      <c r="J1037" s="361" t="s">
        <v>2853</v>
      </c>
      <c r="K1037" s="362"/>
      <c r="L1037" s="362" t="s">
        <v>186</v>
      </c>
      <c r="M1037" s="362" t="s">
        <v>9</v>
      </c>
      <c r="N1037" s="362" t="s">
        <v>90</v>
      </c>
      <c r="O1037" s="362" t="s">
        <v>90</v>
      </c>
      <c r="P1037" s="482" t="s">
        <v>1743</v>
      </c>
      <c r="Q1037" s="362"/>
      <c r="R1037" s="362"/>
      <c r="S1037" s="362"/>
      <c r="T1037" s="362"/>
      <c r="U1037" s="362"/>
      <c r="V1037" s="362"/>
      <c r="W1037" s="362"/>
      <c r="X1037" s="362"/>
      <c r="Y1037" s="362"/>
      <c r="Z1037" s="362"/>
      <c r="AA1037" s="366"/>
      <c r="AB1037" s="362"/>
      <c r="AC1037" s="362" t="s">
        <v>13</v>
      </c>
      <c r="AD1037" s="362" t="s">
        <v>8</v>
      </c>
      <c r="AE1037" s="362" t="s">
        <v>39</v>
      </c>
      <c r="AF1037" s="362" t="s">
        <v>1743</v>
      </c>
      <c r="AG1037" s="362" t="b">
        <v>0</v>
      </c>
      <c r="AH1037" s="362"/>
      <c r="AI1037" s="362"/>
      <c r="AJ1037" s="362"/>
      <c r="AK1037" s="362"/>
      <c r="AL1037" s="362"/>
      <c r="AM1037" s="362"/>
      <c r="AN1037" s="361" t="s">
        <v>1158</v>
      </c>
      <c r="AO1037" s="445" t="s">
        <v>539</v>
      </c>
      <c r="AP1037" s="445" t="s">
        <v>5841</v>
      </c>
      <c r="AQ1037" s="445" t="s">
        <v>5840</v>
      </c>
    </row>
    <row r="1038" spans="1:43" ht="29" hidden="1" x14ac:dyDescent="0.35">
      <c r="A1038" s="362">
        <v>1036</v>
      </c>
      <c r="B1038" s="362" t="s">
        <v>2854</v>
      </c>
      <c r="C1038" s="362" t="s">
        <v>2</v>
      </c>
      <c r="D1038" s="368">
        <v>45247</v>
      </c>
      <c r="E1038" s="368"/>
      <c r="F1038" s="368"/>
      <c r="G1038" s="368"/>
      <c r="H1038" s="362" t="s">
        <v>73</v>
      </c>
      <c r="I1038" s="362" t="s">
        <v>1145</v>
      </c>
      <c r="J1038" s="361" t="s">
        <v>2855</v>
      </c>
      <c r="K1038" s="362"/>
      <c r="L1038" s="362" t="s">
        <v>186</v>
      </c>
      <c r="M1038" s="362" t="s">
        <v>9</v>
      </c>
      <c r="N1038" s="362" t="s">
        <v>90</v>
      </c>
      <c r="O1038" s="362" t="s">
        <v>90</v>
      </c>
      <c r="P1038" s="482" t="s">
        <v>1743</v>
      </c>
      <c r="Q1038" s="362"/>
      <c r="R1038" s="362"/>
      <c r="S1038" s="362"/>
      <c r="T1038" s="362"/>
      <c r="U1038" s="362"/>
      <c r="V1038" s="362"/>
      <c r="W1038" s="362"/>
      <c r="X1038" s="362"/>
      <c r="Y1038" s="362"/>
      <c r="Z1038" s="362"/>
      <c r="AA1038" s="366"/>
      <c r="AB1038" s="362"/>
      <c r="AC1038" s="362" t="s">
        <v>13</v>
      </c>
      <c r="AD1038" s="362" t="s">
        <v>8</v>
      </c>
      <c r="AE1038" s="362" t="s">
        <v>39</v>
      </c>
      <c r="AF1038" s="362" t="s">
        <v>1743</v>
      </c>
      <c r="AG1038" s="362" t="b">
        <v>0</v>
      </c>
      <c r="AH1038" s="362"/>
      <c r="AI1038" s="362"/>
      <c r="AJ1038" s="362"/>
      <c r="AK1038" s="362"/>
      <c r="AL1038" s="362"/>
      <c r="AM1038" s="362"/>
      <c r="AN1038" s="361" t="s">
        <v>1158</v>
      </c>
      <c r="AO1038" s="445" t="s">
        <v>539</v>
      </c>
      <c r="AP1038" s="445" t="s">
        <v>5841</v>
      </c>
      <c r="AQ1038" s="445" t="s">
        <v>5840</v>
      </c>
    </row>
    <row r="1039" spans="1:43" ht="29" hidden="1" x14ac:dyDescent="0.35">
      <c r="A1039" s="362">
        <v>1037</v>
      </c>
      <c r="B1039" s="362" t="s">
        <v>2856</v>
      </c>
      <c r="C1039" s="362" t="s">
        <v>2</v>
      </c>
      <c r="D1039" s="368">
        <v>45247</v>
      </c>
      <c r="E1039" s="368"/>
      <c r="F1039" s="368"/>
      <c r="G1039" s="368"/>
      <c r="H1039" s="362" t="s">
        <v>73</v>
      </c>
      <c r="I1039" s="362" t="s">
        <v>1145</v>
      </c>
      <c r="J1039" s="361" t="s">
        <v>2857</v>
      </c>
      <c r="K1039" s="362"/>
      <c r="L1039" s="362" t="s">
        <v>186</v>
      </c>
      <c r="M1039" s="362" t="s">
        <v>9</v>
      </c>
      <c r="N1039" s="362" t="s">
        <v>90</v>
      </c>
      <c r="O1039" s="362" t="s">
        <v>90</v>
      </c>
      <c r="P1039" s="482" t="s">
        <v>1743</v>
      </c>
      <c r="Q1039" s="362"/>
      <c r="R1039" s="362"/>
      <c r="S1039" s="362"/>
      <c r="T1039" s="362"/>
      <c r="U1039" s="362"/>
      <c r="V1039" s="362"/>
      <c r="W1039" s="362"/>
      <c r="X1039" s="362"/>
      <c r="Y1039" s="362"/>
      <c r="Z1039" s="362"/>
      <c r="AA1039" s="366"/>
      <c r="AB1039" s="362"/>
      <c r="AC1039" s="362" t="s">
        <v>13</v>
      </c>
      <c r="AD1039" s="362" t="s">
        <v>8</v>
      </c>
      <c r="AE1039" s="362" t="s">
        <v>39</v>
      </c>
      <c r="AF1039" s="362" t="s">
        <v>1743</v>
      </c>
      <c r="AG1039" s="362" t="b">
        <v>0</v>
      </c>
      <c r="AH1039" s="362"/>
      <c r="AI1039" s="362"/>
      <c r="AJ1039" s="362"/>
      <c r="AK1039" s="362"/>
      <c r="AL1039" s="362"/>
      <c r="AM1039" s="362"/>
      <c r="AN1039" s="361" t="s">
        <v>1158</v>
      </c>
      <c r="AO1039" s="445" t="s">
        <v>539</v>
      </c>
      <c r="AP1039" s="445" t="s">
        <v>5841</v>
      </c>
      <c r="AQ1039" s="445" t="s">
        <v>5840</v>
      </c>
    </row>
    <row r="1040" spans="1:43" ht="14.5" hidden="1" x14ac:dyDescent="0.35">
      <c r="A1040" s="362">
        <v>1038</v>
      </c>
      <c r="B1040" s="362" t="s">
        <v>2858</v>
      </c>
      <c r="C1040" s="362" t="s">
        <v>2</v>
      </c>
      <c r="D1040" s="368">
        <v>45247</v>
      </c>
      <c r="E1040" s="368"/>
      <c r="F1040" s="368"/>
      <c r="G1040" s="368"/>
      <c r="H1040" s="362" t="s">
        <v>73</v>
      </c>
      <c r="I1040" s="362" t="s">
        <v>2859</v>
      </c>
      <c r="J1040" s="361" t="s">
        <v>2860</v>
      </c>
      <c r="K1040" s="362"/>
      <c r="L1040" s="362" t="s">
        <v>186</v>
      </c>
      <c r="M1040" s="362" t="s">
        <v>9</v>
      </c>
      <c r="N1040" s="362" t="s">
        <v>90</v>
      </c>
      <c r="O1040" s="362" t="s">
        <v>90</v>
      </c>
      <c r="P1040" s="482" t="s">
        <v>1539</v>
      </c>
      <c r="Q1040" s="362"/>
      <c r="R1040" s="362"/>
      <c r="S1040" s="362"/>
      <c r="T1040" s="362"/>
      <c r="U1040" s="362"/>
      <c r="V1040" s="362"/>
      <c r="W1040" s="362"/>
      <c r="X1040" s="362"/>
      <c r="Y1040" s="362"/>
      <c r="Z1040" s="362"/>
      <c r="AA1040" s="366"/>
      <c r="AB1040" s="362"/>
      <c r="AC1040" s="362" t="s">
        <v>13</v>
      </c>
      <c r="AD1040" s="362" t="s">
        <v>8</v>
      </c>
      <c r="AE1040" s="362" t="s">
        <v>39</v>
      </c>
      <c r="AF1040" s="362" t="s">
        <v>1539</v>
      </c>
      <c r="AG1040" s="362" t="b">
        <v>0</v>
      </c>
      <c r="AH1040" s="362"/>
      <c r="AI1040" s="362"/>
      <c r="AJ1040" s="362"/>
      <c r="AK1040" s="362"/>
      <c r="AL1040" s="362"/>
      <c r="AM1040" s="368">
        <v>45923</v>
      </c>
      <c r="AN1040" s="361" t="s">
        <v>680</v>
      </c>
      <c r="AO1040" s="445" t="s">
        <v>539</v>
      </c>
      <c r="AP1040" s="445" t="s">
        <v>5841</v>
      </c>
      <c r="AQ1040" s="445" t="s">
        <v>5840</v>
      </c>
    </row>
    <row r="1041" spans="1:43" ht="29" hidden="1" x14ac:dyDescent="0.35">
      <c r="A1041" s="362">
        <v>1039</v>
      </c>
      <c r="B1041" s="362" t="s">
        <v>2861</v>
      </c>
      <c r="C1041" s="362" t="s">
        <v>2</v>
      </c>
      <c r="D1041" s="368">
        <v>45247</v>
      </c>
      <c r="E1041" s="368"/>
      <c r="F1041" s="368"/>
      <c r="G1041" s="368"/>
      <c r="H1041" s="362" t="s">
        <v>65</v>
      </c>
      <c r="I1041" s="362" t="s">
        <v>1542</v>
      </c>
      <c r="J1041" s="361" t="s">
        <v>2862</v>
      </c>
      <c r="K1041" s="362"/>
      <c r="L1041" s="362" t="s">
        <v>186</v>
      </c>
      <c r="M1041" s="362" t="s">
        <v>9</v>
      </c>
      <c r="N1041" s="362" t="s">
        <v>90</v>
      </c>
      <c r="O1041" s="362" t="s">
        <v>90</v>
      </c>
      <c r="P1041" s="482" t="s">
        <v>90</v>
      </c>
      <c r="Q1041" s="362"/>
      <c r="R1041" s="362"/>
      <c r="S1041" s="362"/>
      <c r="T1041" s="362"/>
      <c r="U1041" s="362"/>
      <c r="V1041" s="362"/>
      <c r="W1041" s="362"/>
      <c r="X1041" s="362"/>
      <c r="Y1041" s="362"/>
      <c r="Z1041" s="362"/>
      <c r="AA1041" s="366"/>
      <c r="AB1041" s="362"/>
      <c r="AC1041" s="362" t="s">
        <v>19</v>
      </c>
      <c r="AD1041" s="362" t="s">
        <v>40</v>
      </c>
      <c r="AE1041" s="362"/>
      <c r="AF1041" s="362"/>
      <c r="AG1041" s="362"/>
      <c r="AH1041" s="362"/>
      <c r="AI1041" s="362"/>
      <c r="AJ1041" s="362"/>
      <c r="AK1041" s="362"/>
      <c r="AL1041" s="362"/>
      <c r="AM1041" s="362"/>
      <c r="AN1041" s="361"/>
      <c r="AO1041" s="445" t="s">
        <v>9</v>
      </c>
      <c r="AP1041" s="445" t="s">
        <v>9</v>
      </c>
      <c r="AQ1041" s="445" t="s">
        <v>9</v>
      </c>
    </row>
    <row r="1042" spans="1:43" ht="14.5" hidden="1" x14ac:dyDescent="0.35">
      <c r="A1042" s="362">
        <v>1040</v>
      </c>
      <c r="B1042" s="362" t="s">
        <v>2863</v>
      </c>
      <c r="C1042" s="362" t="s">
        <v>2</v>
      </c>
      <c r="D1042" s="368">
        <v>45084</v>
      </c>
      <c r="E1042" s="368"/>
      <c r="F1042" s="368"/>
      <c r="G1042" s="368"/>
      <c r="H1042" s="362" t="s">
        <v>61</v>
      </c>
      <c r="I1042" s="362" t="s">
        <v>1070</v>
      </c>
      <c r="J1042" s="361" t="s">
        <v>2864</v>
      </c>
      <c r="K1042" s="361"/>
      <c r="L1042" s="362" t="s">
        <v>1689</v>
      </c>
      <c r="M1042" s="362" t="s">
        <v>9</v>
      </c>
      <c r="N1042" s="362" t="s">
        <v>2273</v>
      </c>
      <c r="O1042" s="362" t="s">
        <v>90</v>
      </c>
      <c r="P1042" s="482"/>
      <c r="Q1042" s="362"/>
      <c r="R1042" s="362"/>
      <c r="S1042" s="362"/>
      <c r="T1042" s="362"/>
      <c r="U1042" s="362"/>
      <c r="V1042" s="362"/>
      <c r="W1042" s="362"/>
      <c r="X1042" s="362"/>
      <c r="Y1042" s="362"/>
      <c r="Z1042" s="362"/>
      <c r="AA1042" s="366"/>
      <c r="AB1042" s="362"/>
      <c r="AC1042" s="362" t="s">
        <v>19</v>
      </c>
      <c r="AD1042" s="362" t="s">
        <v>40</v>
      </c>
      <c r="AE1042" s="362"/>
      <c r="AF1042" s="362"/>
      <c r="AG1042" s="362"/>
      <c r="AH1042" s="362"/>
      <c r="AI1042" s="362"/>
      <c r="AJ1042" s="362"/>
      <c r="AK1042" s="362"/>
      <c r="AL1042" s="362"/>
      <c r="AM1042" s="362"/>
      <c r="AN1042" s="361"/>
      <c r="AO1042" s="445" t="s">
        <v>5839</v>
      </c>
      <c r="AP1042" s="445" t="s">
        <v>5839</v>
      </c>
      <c r="AQ1042" s="445" t="s">
        <v>5839</v>
      </c>
    </row>
    <row r="1043" spans="1:43" ht="14.5" hidden="1" x14ac:dyDescent="0.35">
      <c r="A1043" s="362">
        <v>1041</v>
      </c>
      <c r="B1043" s="362" t="s">
        <v>2865</v>
      </c>
      <c r="C1043" s="362" t="s">
        <v>2</v>
      </c>
      <c r="D1043" s="368">
        <v>45247</v>
      </c>
      <c r="E1043" s="368"/>
      <c r="F1043" s="368"/>
      <c r="G1043" s="368"/>
      <c r="H1043" s="362" t="s">
        <v>73</v>
      </c>
      <c r="I1043" s="362" t="s">
        <v>1145</v>
      </c>
      <c r="J1043" s="361" t="s">
        <v>2866</v>
      </c>
      <c r="K1043" s="362"/>
      <c r="L1043" s="362" t="s">
        <v>186</v>
      </c>
      <c r="M1043" s="362" t="s">
        <v>9</v>
      </c>
      <c r="N1043" s="362" t="s">
        <v>90</v>
      </c>
      <c r="O1043" s="362" t="s">
        <v>90</v>
      </c>
      <c r="P1043" s="482" t="s">
        <v>1539</v>
      </c>
      <c r="Q1043" s="362"/>
      <c r="R1043" s="362"/>
      <c r="S1043" s="362"/>
      <c r="T1043" s="362"/>
      <c r="U1043" s="362"/>
      <c r="V1043" s="362"/>
      <c r="W1043" s="362"/>
      <c r="X1043" s="362"/>
      <c r="Y1043" s="362"/>
      <c r="Z1043" s="362"/>
      <c r="AA1043" s="366"/>
      <c r="AB1043" s="362"/>
      <c r="AC1043" s="362" t="s">
        <v>13</v>
      </c>
      <c r="AD1043" s="362" t="s">
        <v>8</v>
      </c>
      <c r="AE1043" s="362" t="s">
        <v>39</v>
      </c>
      <c r="AF1043" s="362" t="s">
        <v>1539</v>
      </c>
      <c r="AG1043" s="362" t="b">
        <v>0</v>
      </c>
      <c r="AH1043" s="362"/>
      <c r="AI1043" s="362"/>
      <c r="AJ1043" s="362"/>
      <c r="AK1043" s="362"/>
      <c r="AL1043" s="362"/>
      <c r="AM1043" s="368">
        <v>45923</v>
      </c>
      <c r="AN1043" s="361" t="s">
        <v>680</v>
      </c>
      <c r="AO1043" s="445" t="s">
        <v>539</v>
      </c>
      <c r="AP1043" s="445" t="s">
        <v>5841</v>
      </c>
      <c r="AQ1043" s="445" t="s">
        <v>5840</v>
      </c>
    </row>
    <row r="1044" spans="1:43" ht="29" hidden="1" x14ac:dyDescent="0.35">
      <c r="A1044" s="362">
        <v>1042</v>
      </c>
      <c r="B1044" s="362" t="s">
        <v>2867</v>
      </c>
      <c r="C1044" s="362" t="s">
        <v>2</v>
      </c>
      <c r="D1044" s="368">
        <v>45247</v>
      </c>
      <c r="E1044" s="368"/>
      <c r="F1044" s="368"/>
      <c r="G1044" s="368"/>
      <c r="H1044" s="362" t="s">
        <v>77</v>
      </c>
      <c r="I1044" s="362" t="s">
        <v>1542</v>
      </c>
      <c r="J1044" s="361" t="s">
        <v>2868</v>
      </c>
      <c r="K1044" s="362"/>
      <c r="L1044" s="362" t="s">
        <v>186</v>
      </c>
      <c r="M1044" s="362" t="s">
        <v>1548</v>
      </c>
      <c r="N1044" s="362" t="s">
        <v>90</v>
      </c>
      <c r="O1044" s="362" t="s">
        <v>90</v>
      </c>
      <c r="P1044" s="482" t="s">
        <v>2392</v>
      </c>
      <c r="Q1044" s="362"/>
      <c r="R1044" s="362"/>
      <c r="S1044" s="362"/>
      <c r="T1044" s="362"/>
      <c r="U1044" s="362"/>
      <c r="V1044" s="362"/>
      <c r="W1044" s="362"/>
      <c r="X1044" s="362"/>
      <c r="Y1044" s="362"/>
      <c r="Z1044" s="362"/>
      <c r="AA1044" s="366"/>
      <c r="AB1044" s="362"/>
      <c r="AC1044" s="362" t="s">
        <v>21</v>
      </c>
      <c r="AD1044" s="362" t="s">
        <v>8</v>
      </c>
      <c r="AE1044" s="362"/>
      <c r="AF1044" s="362"/>
      <c r="AG1044" s="362"/>
      <c r="AH1044" s="362"/>
      <c r="AI1044" s="362"/>
      <c r="AJ1044" s="362"/>
      <c r="AK1044" s="362"/>
      <c r="AL1044" s="362"/>
      <c r="AM1044" s="368">
        <v>45924</v>
      </c>
      <c r="AN1044" s="361" t="s">
        <v>2000</v>
      </c>
      <c r="AO1044" s="445" t="s">
        <v>539</v>
      </c>
      <c r="AP1044" s="445" t="s">
        <v>5841</v>
      </c>
      <c r="AQ1044" s="445" t="s">
        <v>5840</v>
      </c>
    </row>
    <row r="1045" spans="1:43" ht="29" hidden="1" x14ac:dyDescent="0.35">
      <c r="A1045" s="362">
        <v>1043</v>
      </c>
      <c r="B1045" s="362" t="s">
        <v>2869</v>
      </c>
      <c r="C1045" s="362" t="s">
        <v>2</v>
      </c>
      <c r="D1045" s="368">
        <v>45247</v>
      </c>
      <c r="E1045" s="368" t="s">
        <v>1278</v>
      </c>
      <c r="F1045" s="368"/>
      <c r="G1045" s="368"/>
      <c r="H1045" s="362" t="s">
        <v>73</v>
      </c>
      <c r="I1045" s="362" t="s">
        <v>1145</v>
      </c>
      <c r="J1045" s="361" t="s">
        <v>2870</v>
      </c>
      <c r="K1045" s="362"/>
      <c r="L1045" s="362" t="s">
        <v>186</v>
      </c>
      <c r="M1045" s="362" t="s">
        <v>9</v>
      </c>
      <c r="N1045" s="362" t="s">
        <v>90</v>
      </c>
      <c r="O1045" s="362" t="s">
        <v>90</v>
      </c>
      <c r="P1045" s="482" t="s">
        <v>2871</v>
      </c>
      <c r="Q1045" s="362"/>
      <c r="R1045" s="362"/>
      <c r="S1045" s="362"/>
      <c r="T1045" s="362"/>
      <c r="U1045" s="362"/>
      <c r="V1045" s="362"/>
      <c r="W1045" s="362"/>
      <c r="X1045" s="362"/>
      <c r="Y1045" s="362"/>
      <c r="Z1045" s="362"/>
      <c r="AA1045" s="366"/>
      <c r="AB1045" s="362"/>
      <c r="AC1045" s="362" t="s">
        <v>13</v>
      </c>
      <c r="AD1045" s="362" t="s">
        <v>40</v>
      </c>
      <c r="AE1045" s="362"/>
      <c r="AF1045" s="362"/>
      <c r="AG1045" s="362"/>
      <c r="AH1045" s="362" t="s">
        <v>1145</v>
      </c>
      <c r="AI1045" s="368"/>
      <c r="AJ1045" s="368"/>
      <c r="AK1045" s="368"/>
      <c r="AL1045" s="368"/>
      <c r="AM1045" s="362"/>
      <c r="AN1045" s="361"/>
      <c r="AO1045" s="445" t="s">
        <v>9</v>
      </c>
      <c r="AP1045" s="445" t="s">
        <v>9</v>
      </c>
      <c r="AQ1045" s="445" t="s">
        <v>9</v>
      </c>
    </row>
    <row r="1046" spans="1:43" ht="29" hidden="1" x14ac:dyDescent="0.35">
      <c r="A1046" s="362">
        <v>1044</v>
      </c>
      <c r="B1046" s="362" t="s">
        <v>2872</v>
      </c>
      <c r="C1046" s="362" t="s">
        <v>2</v>
      </c>
      <c r="D1046" s="368">
        <v>45247</v>
      </c>
      <c r="E1046" s="368" t="s">
        <v>1278</v>
      </c>
      <c r="F1046" s="368"/>
      <c r="G1046" s="368"/>
      <c r="H1046" s="362" t="s">
        <v>73</v>
      </c>
      <c r="I1046" s="362" t="s">
        <v>1145</v>
      </c>
      <c r="J1046" s="361" t="s">
        <v>2873</v>
      </c>
      <c r="K1046" s="362"/>
      <c r="L1046" s="362" t="s">
        <v>186</v>
      </c>
      <c r="M1046" s="362" t="s">
        <v>51</v>
      </c>
      <c r="N1046" s="362" t="s">
        <v>90</v>
      </c>
      <c r="O1046" s="362" t="s">
        <v>90</v>
      </c>
      <c r="P1046" s="482" t="s">
        <v>2874</v>
      </c>
      <c r="Q1046" s="362"/>
      <c r="R1046" s="362"/>
      <c r="S1046" s="362"/>
      <c r="T1046" s="362"/>
      <c r="U1046" s="362"/>
      <c r="V1046" s="362"/>
      <c r="W1046" s="362"/>
      <c r="X1046" s="362"/>
      <c r="Y1046" s="362"/>
      <c r="Z1046" s="362"/>
      <c r="AA1046" s="366"/>
      <c r="AB1046" s="362"/>
      <c r="AC1046" s="362" t="s">
        <v>13</v>
      </c>
      <c r="AD1046" s="362" t="s">
        <v>8</v>
      </c>
      <c r="AE1046" s="362"/>
      <c r="AF1046" s="362"/>
      <c r="AG1046" s="362"/>
      <c r="AH1046" s="362" t="s">
        <v>1299</v>
      </c>
      <c r="AI1046" s="362"/>
      <c r="AJ1046" s="362"/>
      <c r="AK1046" s="362"/>
      <c r="AL1046" s="362"/>
      <c r="AM1046" s="368">
        <v>45924</v>
      </c>
      <c r="AN1046" s="361" t="s">
        <v>2412</v>
      </c>
      <c r="AO1046" s="445" t="s">
        <v>539</v>
      </c>
      <c r="AP1046" s="445" t="s">
        <v>5841</v>
      </c>
      <c r="AQ1046" s="445" t="s">
        <v>5840</v>
      </c>
    </row>
    <row r="1047" spans="1:43" ht="29" hidden="1" x14ac:dyDescent="0.35">
      <c r="A1047" s="362">
        <v>1045</v>
      </c>
      <c r="B1047" s="362" t="s">
        <v>2875</v>
      </c>
      <c r="C1047" s="362" t="s">
        <v>2</v>
      </c>
      <c r="D1047" s="368">
        <v>45247</v>
      </c>
      <c r="E1047" s="368" t="s">
        <v>1278</v>
      </c>
      <c r="F1047" s="368"/>
      <c r="G1047" s="368"/>
      <c r="H1047" s="362" t="s">
        <v>73</v>
      </c>
      <c r="I1047" s="362" t="s">
        <v>1542</v>
      </c>
      <c r="J1047" s="361" t="s">
        <v>2876</v>
      </c>
      <c r="K1047" s="362"/>
      <c r="L1047" s="362" t="s">
        <v>186</v>
      </c>
      <c r="M1047" s="362" t="s">
        <v>51</v>
      </c>
      <c r="N1047" s="362" t="s">
        <v>90</v>
      </c>
      <c r="O1047" s="362" t="s">
        <v>90</v>
      </c>
      <c r="P1047" s="482" t="s">
        <v>2877</v>
      </c>
      <c r="Q1047" s="362"/>
      <c r="R1047" s="362"/>
      <c r="S1047" s="362"/>
      <c r="T1047" s="362"/>
      <c r="U1047" s="362"/>
      <c r="V1047" s="362"/>
      <c r="W1047" s="362"/>
      <c r="X1047" s="362"/>
      <c r="Y1047" s="362"/>
      <c r="Z1047" s="362"/>
      <c r="AA1047" s="366"/>
      <c r="AB1047" s="362"/>
      <c r="AC1047" s="362" t="s">
        <v>13</v>
      </c>
      <c r="AD1047" s="362" t="s">
        <v>8</v>
      </c>
      <c r="AE1047" s="362"/>
      <c r="AF1047" s="362"/>
      <c r="AG1047" s="362"/>
      <c r="AH1047" s="362" t="s">
        <v>1299</v>
      </c>
      <c r="AI1047" s="362"/>
      <c r="AJ1047" s="362"/>
      <c r="AK1047" s="362"/>
      <c r="AL1047" s="362"/>
      <c r="AM1047" s="368">
        <v>45919</v>
      </c>
      <c r="AN1047" s="361" t="s">
        <v>680</v>
      </c>
      <c r="AO1047" s="445" t="s">
        <v>539</v>
      </c>
      <c r="AP1047" s="445" t="s">
        <v>5841</v>
      </c>
      <c r="AQ1047" s="445" t="s">
        <v>5840</v>
      </c>
    </row>
    <row r="1048" spans="1:43" ht="43.5" hidden="1" x14ac:dyDescent="0.35">
      <c r="A1048" s="362">
        <v>1046</v>
      </c>
      <c r="B1048" s="362" t="s">
        <v>2878</v>
      </c>
      <c r="C1048" s="362" t="s">
        <v>2</v>
      </c>
      <c r="D1048" s="368">
        <v>45247</v>
      </c>
      <c r="E1048" s="368" t="s">
        <v>1278</v>
      </c>
      <c r="F1048" s="368"/>
      <c r="G1048" s="368"/>
      <c r="H1048" s="362" t="s">
        <v>73</v>
      </c>
      <c r="I1048" s="362" t="s">
        <v>1542</v>
      </c>
      <c r="J1048" s="361" t="s">
        <v>2879</v>
      </c>
      <c r="K1048" s="362"/>
      <c r="L1048" s="362" t="s">
        <v>186</v>
      </c>
      <c r="M1048" s="362" t="s">
        <v>51</v>
      </c>
      <c r="N1048" s="362" t="s">
        <v>90</v>
      </c>
      <c r="O1048" s="362" t="s">
        <v>90</v>
      </c>
      <c r="P1048" s="482" t="s">
        <v>2880</v>
      </c>
      <c r="Q1048" s="362"/>
      <c r="R1048" s="362"/>
      <c r="S1048" s="362"/>
      <c r="T1048" s="362"/>
      <c r="U1048" s="362"/>
      <c r="V1048" s="362"/>
      <c r="W1048" s="362"/>
      <c r="X1048" s="362"/>
      <c r="Y1048" s="362"/>
      <c r="Z1048" s="362"/>
      <c r="AA1048" s="366"/>
      <c r="AB1048" s="362"/>
      <c r="AC1048" s="362" t="s">
        <v>13</v>
      </c>
      <c r="AD1048" s="362" t="s">
        <v>8</v>
      </c>
      <c r="AE1048" s="362"/>
      <c r="AF1048" s="362"/>
      <c r="AG1048" s="362"/>
      <c r="AH1048" s="362" t="s">
        <v>1299</v>
      </c>
      <c r="AI1048" s="362"/>
      <c r="AJ1048" s="362"/>
      <c r="AK1048" s="362"/>
      <c r="AL1048" s="362"/>
      <c r="AM1048" s="368">
        <v>45919</v>
      </c>
      <c r="AN1048" s="361" t="s">
        <v>680</v>
      </c>
      <c r="AO1048" s="445" t="s">
        <v>539</v>
      </c>
      <c r="AP1048" s="445" t="s">
        <v>5841</v>
      </c>
      <c r="AQ1048" s="445" t="s">
        <v>5840</v>
      </c>
    </row>
    <row r="1049" spans="1:43" ht="14.5" hidden="1" x14ac:dyDescent="0.35">
      <c r="A1049" s="362">
        <v>1047</v>
      </c>
      <c r="B1049" s="362" t="s">
        <v>2881</v>
      </c>
      <c r="C1049" s="362" t="s">
        <v>2</v>
      </c>
      <c r="D1049" s="368">
        <v>45247</v>
      </c>
      <c r="E1049" s="368"/>
      <c r="F1049" s="368"/>
      <c r="G1049" s="368"/>
      <c r="H1049" s="362" t="s">
        <v>65</v>
      </c>
      <c r="I1049" s="362" t="s">
        <v>2882</v>
      </c>
      <c r="J1049" s="361" t="s">
        <v>2883</v>
      </c>
      <c r="K1049" s="362"/>
      <c r="L1049" s="362" t="s">
        <v>186</v>
      </c>
      <c r="M1049" s="362" t="s">
        <v>9</v>
      </c>
      <c r="N1049" s="362" t="s">
        <v>90</v>
      </c>
      <c r="O1049" s="362" t="s">
        <v>90</v>
      </c>
      <c r="P1049" s="482" t="s">
        <v>90</v>
      </c>
      <c r="Q1049" s="362"/>
      <c r="R1049" s="362"/>
      <c r="S1049" s="362"/>
      <c r="T1049" s="362"/>
      <c r="U1049" s="362"/>
      <c r="V1049" s="362"/>
      <c r="W1049" s="362"/>
      <c r="X1049" s="362"/>
      <c r="Y1049" s="362"/>
      <c r="Z1049" s="362"/>
      <c r="AA1049" s="366"/>
      <c r="AB1049" s="362"/>
      <c r="AC1049" s="362" t="s">
        <v>19</v>
      </c>
      <c r="AD1049" s="362" t="s">
        <v>40</v>
      </c>
      <c r="AE1049" s="362"/>
      <c r="AF1049" s="362"/>
      <c r="AG1049" s="362"/>
      <c r="AH1049" s="362"/>
      <c r="AI1049" s="362"/>
      <c r="AJ1049" s="362"/>
      <c r="AK1049" s="362"/>
      <c r="AL1049" s="362"/>
      <c r="AM1049" s="362"/>
      <c r="AN1049" s="361"/>
      <c r="AO1049" s="445" t="s">
        <v>9</v>
      </c>
      <c r="AP1049" s="445" t="s">
        <v>9</v>
      </c>
      <c r="AQ1049" s="445" t="s">
        <v>9</v>
      </c>
    </row>
    <row r="1050" spans="1:43" ht="14.5" hidden="1" x14ac:dyDescent="0.35">
      <c r="A1050" s="362">
        <v>1048</v>
      </c>
      <c r="B1050" s="362" t="s">
        <v>2884</v>
      </c>
      <c r="C1050" s="362" t="s">
        <v>2</v>
      </c>
      <c r="D1050" s="368">
        <v>45247</v>
      </c>
      <c r="E1050" s="368"/>
      <c r="F1050" s="368"/>
      <c r="G1050" s="368"/>
      <c r="H1050" s="362" t="s">
        <v>73</v>
      </c>
      <c r="I1050" s="362" t="s">
        <v>1542</v>
      </c>
      <c r="J1050" s="361" t="s">
        <v>2885</v>
      </c>
      <c r="K1050" s="362"/>
      <c r="L1050" s="362" t="s">
        <v>186</v>
      </c>
      <c r="M1050" s="362" t="s">
        <v>9</v>
      </c>
      <c r="N1050" s="362" t="s">
        <v>90</v>
      </c>
      <c r="O1050" s="362" t="s">
        <v>90</v>
      </c>
      <c r="P1050" s="482" t="s">
        <v>1539</v>
      </c>
      <c r="Q1050" s="362"/>
      <c r="R1050" s="362"/>
      <c r="S1050" s="362"/>
      <c r="T1050" s="362"/>
      <c r="U1050" s="362"/>
      <c r="V1050" s="362"/>
      <c r="W1050" s="362"/>
      <c r="X1050" s="362"/>
      <c r="Y1050" s="362"/>
      <c r="Z1050" s="362"/>
      <c r="AA1050" s="366"/>
      <c r="AB1050" s="362"/>
      <c r="AC1050" s="362" t="s">
        <v>13</v>
      </c>
      <c r="AD1050" s="362" t="s">
        <v>8</v>
      </c>
      <c r="AE1050" s="362" t="s">
        <v>39</v>
      </c>
      <c r="AF1050" s="362" t="s">
        <v>1539</v>
      </c>
      <c r="AG1050" s="362" t="b">
        <v>0</v>
      </c>
      <c r="AH1050" s="362"/>
      <c r="AI1050" s="362"/>
      <c r="AJ1050" s="362"/>
      <c r="AK1050" s="362"/>
      <c r="AL1050" s="362"/>
      <c r="AM1050" s="368">
        <v>45923</v>
      </c>
      <c r="AN1050" s="361" t="s">
        <v>680</v>
      </c>
      <c r="AO1050" s="445" t="s">
        <v>539</v>
      </c>
      <c r="AP1050" s="445" t="s">
        <v>5841</v>
      </c>
      <c r="AQ1050" s="445" t="s">
        <v>5840</v>
      </c>
    </row>
    <row r="1051" spans="1:43" ht="145" hidden="1" x14ac:dyDescent="0.35">
      <c r="A1051" s="362">
        <v>1049</v>
      </c>
      <c r="B1051" s="362" t="s">
        <v>2886</v>
      </c>
      <c r="C1051" s="362" t="s">
        <v>2</v>
      </c>
      <c r="D1051" s="368">
        <v>45258</v>
      </c>
      <c r="E1051" s="368"/>
      <c r="F1051" s="368"/>
      <c r="G1051" s="368"/>
      <c r="H1051" s="362" t="s">
        <v>73</v>
      </c>
      <c r="I1051" s="362" t="s">
        <v>2859</v>
      </c>
      <c r="J1051" s="361" t="s">
        <v>2887</v>
      </c>
      <c r="K1051" s="362"/>
      <c r="L1051" s="362" t="s">
        <v>186</v>
      </c>
      <c r="M1051" s="362" t="s">
        <v>9</v>
      </c>
      <c r="N1051" s="362" t="s">
        <v>90</v>
      </c>
      <c r="O1051" s="362" t="s">
        <v>90</v>
      </c>
      <c r="P1051" s="482" t="s">
        <v>1539</v>
      </c>
      <c r="Q1051" s="362"/>
      <c r="R1051" s="362"/>
      <c r="S1051" s="362"/>
      <c r="T1051" s="362"/>
      <c r="U1051" s="362"/>
      <c r="V1051" s="362"/>
      <c r="W1051" s="362"/>
      <c r="X1051" s="362"/>
      <c r="Y1051" s="362"/>
      <c r="Z1051" s="362"/>
      <c r="AA1051" s="366"/>
      <c r="AB1051" s="362"/>
      <c r="AC1051" s="362" t="s">
        <v>13</v>
      </c>
      <c r="AD1051" s="362" t="s">
        <v>8</v>
      </c>
      <c r="AE1051" s="362" t="s">
        <v>39</v>
      </c>
      <c r="AF1051" s="362" t="s">
        <v>1539</v>
      </c>
      <c r="AG1051" s="362" t="b">
        <v>0</v>
      </c>
      <c r="AH1051" s="362"/>
      <c r="AI1051" s="362"/>
      <c r="AJ1051" s="362"/>
      <c r="AK1051" s="362"/>
      <c r="AL1051" s="362"/>
      <c r="AM1051" s="368">
        <v>45923</v>
      </c>
      <c r="AN1051" s="361" t="s">
        <v>680</v>
      </c>
      <c r="AO1051" s="445" t="s">
        <v>539</v>
      </c>
      <c r="AP1051" s="445" t="s">
        <v>5841</v>
      </c>
      <c r="AQ1051" s="445" t="s">
        <v>5840</v>
      </c>
    </row>
    <row r="1052" spans="1:43" ht="43.5" hidden="1" x14ac:dyDescent="0.35">
      <c r="A1052" s="362">
        <v>1050</v>
      </c>
      <c r="B1052" s="362" t="s">
        <v>2888</v>
      </c>
      <c r="C1052" s="362" t="s">
        <v>2</v>
      </c>
      <c r="D1052" s="368">
        <v>45258</v>
      </c>
      <c r="E1052" s="368"/>
      <c r="F1052" s="368"/>
      <c r="G1052" s="368"/>
      <c r="H1052" s="362" t="s">
        <v>57</v>
      </c>
      <c r="I1052" s="362" t="s">
        <v>1580</v>
      </c>
      <c r="J1052" s="438" t="s">
        <v>2889</v>
      </c>
      <c r="K1052" s="362"/>
      <c r="L1052" s="362" t="s">
        <v>186</v>
      </c>
      <c r="M1052" s="362" t="s">
        <v>9</v>
      </c>
      <c r="N1052" s="362" t="s">
        <v>90</v>
      </c>
      <c r="O1052" s="362" t="s">
        <v>90</v>
      </c>
      <c r="P1052" s="482" t="s">
        <v>90</v>
      </c>
      <c r="Q1052" s="362"/>
      <c r="R1052" s="362"/>
      <c r="S1052" s="362"/>
      <c r="T1052" s="362"/>
      <c r="U1052" s="362"/>
      <c r="V1052" s="362"/>
      <c r="W1052" s="362"/>
      <c r="X1052" s="362"/>
      <c r="Y1052" s="362"/>
      <c r="Z1052" s="362"/>
      <c r="AA1052" s="366"/>
      <c r="AB1052" s="362"/>
      <c r="AC1052" s="362" t="s">
        <v>14</v>
      </c>
      <c r="AD1052" s="362" t="s">
        <v>40</v>
      </c>
      <c r="AE1052" s="362"/>
      <c r="AF1052" s="362"/>
      <c r="AG1052" s="362"/>
      <c r="AH1052" s="362"/>
      <c r="AI1052" s="362"/>
      <c r="AJ1052" s="362"/>
      <c r="AK1052" s="362"/>
      <c r="AL1052" s="362"/>
      <c r="AM1052" s="362"/>
      <c r="AN1052" s="361"/>
      <c r="AO1052" s="445" t="s">
        <v>9</v>
      </c>
      <c r="AP1052" s="445" t="s">
        <v>9</v>
      </c>
      <c r="AQ1052" s="445" t="s">
        <v>9</v>
      </c>
    </row>
    <row r="1053" spans="1:43" ht="29" hidden="1" x14ac:dyDescent="0.35">
      <c r="A1053" s="362">
        <v>1051</v>
      </c>
      <c r="B1053" s="362" t="s">
        <v>2890</v>
      </c>
      <c r="C1053" s="362" t="s">
        <v>2</v>
      </c>
      <c r="D1053" s="368">
        <v>45084</v>
      </c>
      <c r="E1053" s="368"/>
      <c r="F1053" s="368"/>
      <c r="G1053" s="368"/>
      <c r="H1053" s="362" t="s">
        <v>61</v>
      </c>
      <c r="I1053" s="362" t="s">
        <v>1584</v>
      </c>
      <c r="J1053" s="361" t="s">
        <v>2891</v>
      </c>
      <c r="K1053" s="361"/>
      <c r="L1053" s="362" t="s">
        <v>1689</v>
      </c>
      <c r="M1053" s="362" t="s">
        <v>9</v>
      </c>
      <c r="N1053" s="362" t="s">
        <v>2273</v>
      </c>
      <c r="O1053" s="362" t="s">
        <v>90</v>
      </c>
      <c r="P1053" s="482"/>
      <c r="Q1053" s="362"/>
      <c r="R1053" s="362"/>
      <c r="S1053" s="362"/>
      <c r="T1053" s="362"/>
      <c r="U1053" s="362"/>
      <c r="V1053" s="362"/>
      <c r="W1053" s="362"/>
      <c r="X1053" s="362"/>
      <c r="Y1053" s="362"/>
      <c r="Z1053" s="362"/>
      <c r="AA1053" s="366"/>
      <c r="AB1053" s="362"/>
      <c r="AC1053" s="362" t="s">
        <v>19</v>
      </c>
      <c r="AD1053" s="362" t="s">
        <v>40</v>
      </c>
      <c r="AE1053" s="362"/>
      <c r="AF1053" s="362"/>
      <c r="AG1053" s="362"/>
      <c r="AH1053" s="362"/>
      <c r="AI1053" s="362"/>
      <c r="AJ1053" s="362"/>
      <c r="AK1053" s="362"/>
      <c r="AL1053" s="362"/>
      <c r="AM1053" s="362"/>
      <c r="AN1053" s="361"/>
      <c r="AO1053" s="445" t="s">
        <v>5839</v>
      </c>
      <c r="AP1053" s="445" t="s">
        <v>5839</v>
      </c>
      <c r="AQ1053" s="445" t="s">
        <v>5839</v>
      </c>
    </row>
    <row r="1054" spans="1:43" ht="14.5" hidden="1" x14ac:dyDescent="0.35">
      <c r="A1054" s="362">
        <v>1052</v>
      </c>
      <c r="B1054" s="362" t="s">
        <v>2892</v>
      </c>
      <c r="C1054" s="362" t="s">
        <v>2</v>
      </c>
      <c r="D1054" s="368">
        <v>45258</v>
      </c>
      <c r="E1054" s="368"/>
      <c r="F1054" s="368"/>
      <c r="G1054" s="368"/>
      <c r="H1054" s="362" t="s">
        <v>73</v>
      </c>
      <c r="I1054" s="362" t="s">
        <v>2764</v>
      </c>
      <c r="J1054" s="361" t="s">
        <v>2893</v>
      </c>
      <c r="K1054" s="362"/>
      <c r="L1054" s="362" t="s">
        <v>186</v>
      </c>
      <c r="M1054" s="362" t="s">
        <v>9</v>
      </c>
      <c r="N1054" s="362" t="s">
        <v>90</v>
      </c>
      <c r="O1054" s="362" t="s">
        <v>90</v>
      </c>
      <c r="P1054" s="482" t="s">
        <v>1539</v>
      </c>
      <c r="Q1054" s="362"/>
      <c r="R1054" s="362"/>
      <c r="S1054" s="362"/>
      <c r="T1054" s="362"/>
      <c r="U1054" s="362"/>
      <c r="V1054" s="362"/>
      <c r="W1054" s="362"/>
      <c r="X1054" s="362"/>
      <c r="Y1054" s="362"/>
      <c r="Z1054" s="362"/>
      <c r="AA1054" s="366"/>
      <c r="AB1054" s="362"/>
      <c r="AC1054" s="362" t="s">
        <v>13</v>
      </c>
      <c r="AD1054" s="362" t="s">
        <v>8</v>
      </c>
      <c r="AE1054" s="362" t="s">
        <v>39</v>
      </c>
      <c r="AF1054" s="362" t="s">
        <v>1539</v>
      </c>
      <c r="AG1054" s="362" t="b">
        <v>0</v>
      </c>
      <c r="AH1054" s="362"/>
      <c r="AI1054" s="362"/>
      <c r="AJ1054" s="362"/>
      <c r="AK1054" s="362"/>
      <c r="AL1054" s="362"/>
      <c r="AM1054" s="368">
        <v>45923</v>
      </c>
      <c r="AN1054" s="361" t="s">
        <v>680</v>
      </c>
      <c r="AO1054" s="445" t="s">
        <v>539</v>
      </c>
      <c r="AP1054" s="445" t="s">
        <v>5841</v>
      </c>
      <c r="AQ1054" s="445" t="s">
        <v>5840</v>
      </c>
    </row>
    <row r="1055" spans="1:43" ht="29" hidden="1" x14ac:dyDescent="0.35">
      <c r="A1055" s="362">
        <v>1053</v>
      </c>
      <c r="B1055" s="362" t="s">
        <v>2894</v>
      </c>
      <c r="C1055" s="362" t="s">
        <v>2</v>
      </c>
      <c r="D1055" s="368">
        <v>45258</v>
      </c>
      <c r="E1055" s="368"/>
      <c r="F1055" s="368"/>
      <c r="G1055" s="368"/>
      <c r="H1055" s="362" t="s">
        <v>73</v>
      </c>
      <c r="I1055" s="362" t="s">
        <v>1145</v>
      </c>
      <c r="J1055" s="361" t="s">
        <v>2895</v>
      </c>
      <c r="K1055" s="362"/>
      <c r="L1055" s="362" t="s">
        <v>186</v>
      </c>
      <c r="M1055" s="362" t="s">
        <v>51</v>
      </c>
      <c r="N1055" s="362" t="s">
        <v>90</v>
      </c>
      <c r="O1055" s="362" t="s">
        <v>90</v>
      </c>
      <c r="P1055" s="482" t="s">
        <v>1539</v>
      </c>
      <c r="Q1055" s="362"/>
      <c r="R1055" s="362"/>
      <c r="S1055" s="362"/>
      <c r="T1055" s="362"/>
      <c r="U1055" s="362"/>
      <c r="V1055" s="362"/>
      <c r="W1055" s="362"/>
      <c r="X1055" s="362"/>
      <c r="Y1055" s="362"/>
      <c r="Z1055" s="362"/>
      <c r="AA1055" s="366"/>
      <c r="AB1055" s="362"/>
      <c r="AC1055" s="362" t="s">
        <v>13</v>
      </c>
      <c r="AD1055" s="362" t="s">
        <v>8</v>
      </c>
      <c r="AE1055" s="362" t="s">
        <v>39</v>
      </c>
      <c r="AF1055" s="362" t="s">
        <v>1539</v>
      </c>
      <c r="AG1055" s="362" t="b">
        <v>0</v>
      </c>
      <c r="AH1055" s="362"/>
      <c r="AI1055" s="362"/>
      <c r="AJ1055" s="362"/>
      <c r="AK1055" s="362"/>
      <c r="AL1055" s="362"/>
      <c r="AM1055" s="368">
        <v>45923</v>
      </c>
      <c r="AN1055" s="361" t="s">
        <v>680</v>
      </c>
      <c r="AO1055" s="445" t="s">
        <v>539</v>
      </c>
      <c r="AP1055" s="445" t="s">
        <v>5841</v>
      </c>
      <c r="AQ1055" s="445" t="s">
        <v>5840</v>
      </c>
    </row>
    <row r="1056" spans="1:43" ht="29" hidden="1" x14ac:dyDescent="0.35">
      <c r="A1056" s="362">
        <v>1054</v>
      </c>
      <c r="B1056" s="362" t="s">
        <v>2896</v>
      </c>
      <c r="C1056" s="362" t="s">
        <v>2</v>
      </c>
      <c r="D1056" s="368">
        <v>45272</v>
      </c>
      <c r="E1056" s="368"/>
      <c r="F1056" s="368"/>
      <c r="G1056" s="368"/>
      <c r="H1056" s="362" t="s">
        <v>57</v>
      </c>
      <c r="I1056" s="362" t="s">
        <v>2897</v>
      </c>
      <c r="J1056" s="361" t="s">
        <v>2898</v>
      </c>
      <c r="K1056" s="362"/>
      <c r="L1056" s="362" t="s">
        <v>186</v>
      </c>
      <c r="M1056" s="362" t="s">
        <v>9</v>
      </c>
      <c r="N1056" s="362" t="s">
        <v>90</v>
      </c>
      <c r="O1056" s="362" t="s">
        <v>90</v>
      </c>
      <c r="P1056" s="482" t="s">
        <v>90</v>
      </c>
      <c r="Q1056" s="362"/>
      <c r="R1056" s="362"/>
      <c r="S1056" s="362"/>
      <c r="T1056" s="362"/>
      <c r="U1056" s="362"/>
      <c r="V1056" s="362"/>
      <c r="W1056" s="362"/>
      <c r="X1056" s="362"/>
      <c r="Y1056" s="362"/>
      <c r="Z1056" s="362"/>
      <c r="AA1056" s="366"/>
      <c r="AB1056" s="362"/>
      <c r="AC1056" s="362" t="s">
        <v>14</v>
      </c>
      <c r="AD1056" s="362" t="s">
        <v>8</v>
      </c>
      <c r="AE1056" s="362"/>
      <c r="AF1056" s="362"/>
      <c r="AG1056" s="362"/>
      <c r="AH1056" s="362"/>
      <c r="AI1056" s="362"/>
      <c r="AJ1056" s="362"/>
      <c r="AK1056" s="362"/>
      <c r="AL1056" s="362"/>
      <c r="AM1056" s="368">
        <v>45960</v>
      </c>
      <c r="AN1056" s="361" t="s">
        <v>6631</v>
      </c>
      <c r="AO1056" s="445" t="s">
        <v>8</v>
      </c>
      <c r="AP1056" s="445" t="s">
        <v>5876</v>
      </c>
      <c r="AQ1056" s="445" t="s">
        <v>9</v>
      </c>
    </row>
    <row r="1057" spans="1:43" ht="43.5" hidden="1" x14ac:dyDescent="0.35">
      <c r="A1057" s="362">
        <v>1055</v>
      </c>
      <c r="B1057" s="362" t="s">
        <v>2899</v>
      </c>
      <c r="C1057" s="362" t="s">
        <v>2</v>
      </c>
      <c r="D1057" s="368">
        <v>45272</v>
      </c>
      <c r="E1057" s="368"/>
      <c r="F1057" s="368"/>
      <c r="G1057" s="368"/>
      <c r="H1057" s="362" t="s">
        <v>57</v>
      </c>
      <c r="I1057" s="362" t="s">
        <v>2897</v>
      </c>
      <c r="J1057" s="361" t="s">
        <v>2900</v>
      </c>
      <c r="K1057" s="362"/>
      <c r="L1057" s="362" t="s">
        <v>186</v>
      </c>
      <c r="M1057" s="362" t="s">
        <v>9</v>
      </c>
      <c r="N1057" s="362" t="s">
        <v>90</v>
      </c>
      <c r="O1057" s="362" t="s">
        <v>90</v>
      </c>
      <c r="P1057" s="482" t="s">
        <v>6514</v>
      </c>
      <c r="Q1057" s="362"/>
      <c r="R1057" s="362"/>
      <c r="S1057" s="362"/>
      <c r="T1057" s="362"/>
      <c r="U1057" s="362"/>
      <c r="V1057" s="362"/>
      <c r="W1057" s="362"/>
      <c r="X1057" s="362"/>
      <c r="Y1057" s="362"/>
      <c r="Z1057" s="362"/>
      <c r="AA1057" s="366"/>
      <c r="AB1057" s="362"/>
      <c r="AC1057" s="362" t="s">
        <v>14</v>
      </c>
      <c r="AD1057" s="362" t="s">
        <v>40</v>
      </c>
      <c r="AE1057" s="362"/>
      <c r="AF1057" s="362"/>
      <c r="AG1057" s="362"/>
      <c r="AH1057" s="362"/>
      <c r="AI1057" s="362"/>
      <c r="AJ1057" s="362"/>
      <c r="AK1057" s="362"/>
      <c r="AL1057" s="362"/>
      <c r="AM1057" s="362"/>
      <c r="AN1057" s="361"/>
      <c r="AO1057" s="445" t="s">
        <v>9</v>
      </c>
      <c r="AP1057" s="445" t="s">
        <v>9</v>
      </c>
      <c r="AQ1057" s="445" t="s">
        <v>9</v>
      </c>
    </row>
    <row r="1058" spans="1:43" ht="29" hidden="1" x14ac:dyDescent="0.35">
      <c r="A1058" s="362">
        <v>1056</v>
      </c>
      <c r="B1058" s="359" t="s">
        <v>2901</v>
      </c>
      <c r="C1058" s="362" t="s">
        <v>2</v>
      </c>
      <c r="D1058" s="368">
        <v>45272</v>
      </c>
      <c r="E1058" s="368"/>
      <c r="F1058" s="368"/>
      <c r="G1058" s="368"/>
      <c r="H1058" s="362" t="s">
        <v>57</v>
      </c>
      <c r="I1058" s="362" t="s">
        <v>2897</v>
      </c>
      <c r="J1058" s="361" t="s">
        <v>2902</v>
      </c>
      <c r="K1058" s="362"/>
      <c r="L1058" s="362" t="s">
        <v>186</v>
      </c>
      <c r="M1058" s="362" t="s">
        <v>9</v>
      </c>
      <c r="N1058" s="362" t="s">
        <v>90</v>
      </c>
      <c r="O1058" s="362" t="s">
        <v>90</v>
      </c>
      <c r="P1058" s="482" t="s">
        <v>6513</v>
      </c>
      <c r="Q1058" s="362"/>
      <c r="R1058" s="362"/>
      <c r="S1058" s="362"/>
      <c r="T1058" s="362"/>
      <c r="U1058" s="362"/>
      <c r="V1058" s="362"/>
      <c r="W1058" s="362"/>
      <c r="X1058" s="362"/>
      <c r="Y1058" s="362"/>
      <c r="Z1058" s="362"/>
      <c r="AA1058" s="366"/>
      <c r="AB1058" s="362"/>
      <c r="AC1058" s="362" t="s">
        <v>14</v>
      </c>
      <c r="AD1058" s="362" t="s">
        <v>40</v>
      </c>
      <c r="AE1058" s="362"/>
      <c r="AF1058" s="362"/>
      <c r="AG1058" s="362"/>
      <c r="AH1058" s="362"/>
      <c r="AI1058" s="362"/>
      <c r="AJ1058" s="362"/>
      <c r="AK1058" s="362"/>
      <c r="AL1058" s="362"/>
      <c r="AM1058" s="368">
        <v>46010</v>
      </c>
      <c r="AN1058" s="361"/>
      <c r="AO1058" s="445" t="s">
        <v>5950</v>
      </c>
      <c r="AP1058" s="445" t="s">
        <v>5950</v>
      </c>
      <c r="AQ1058" s="445" t="s">
        <v>5950</v>
      </c>
    </row>
    <row r="1059" spans="1:43" ht="29" hidden="1" x14ac:dyDescent="0.35">
      <c r="A1059" s="362">
        <v>1057</v>
      </c>
      <c r="B1059" s="362" t="s">
        <v>2903</v>
      </c>
      <c r="C1059" s="362" t="s">
        <v>2</v>
      </c>
      <c r="D1059" s="368">
        <v>45272</v>
      </c>
      <c r="E1059" s="368"/>
      <c r="F1059" s="368"/>
      <c r="G1059" s="368"/>
      <c r="H1059" s="362" t="s">
        <v>57</v>
      </c>
      <c r="I1059" s="362" t="s">
        <v>2897</v>
      </c>
      <c r="J1059" s="438" t="s">
        <v>2904</v>
      </c>
      <c r="K1059" s="362"/>
      <c r="L1059" s="362" t="s">
        <v>186</v>
      </c>
      <c r="M1059" s="362" t="s">
        <v>9</v>
      </c>
      <c r="N1059" s="362" t="s">
        <v>90</v>
      </c>
      <c r="O1059" s="362" t="s">
        <v>90</v>
      </c>
      <c r="P1059" s="482" t="s">
        <v>6513</v>
      </c>
      <c r="Q1059" s="362"/>
      <c r="R1059" s="362"/>
      <c r="S1059" s="362"/>
      <c r="T1059" s="362"/>
      <c r="U1059" s="362"/>
      <c r="V1059" s="362"/>
      <c r="W1059" s="362"/>
      <c r="X1059" s="362"/>
      <c r="Y1059" s="362"/>
      <c r="Z1059" s="362"/>
      <c r="AA1059" s="366"/>
      <c r="AB1059" s="362"/>
      <c r="AC1059" s="362" t="s">
        <v>14</v>
      </c>
      <c r="AD1059" s="362" t="s">
        <v>40</v>
      </c>
      <c r="AE1059" s="362"/>
      <c r="AF1059" s="362"/>
      <c r="AG1059" s="362"/>
      <c r="AH1059" s="362"/>
      <c r="AI1059" s="362"/>
      <c r="AJ1059" s="362"/>
      <c r="AK1059" s="362"/>
      <c r="AL1059" s="362"/>
      <c r="AM1059" s="362"/>
      <c r="AN1059" s="361"/>
      <c r="AO1059" s="445" t="s">
        <v>9</v>
      </c>
      <c r="AP1059" s="445" t="s">
        <v>9</v>
      </c>
      <c r="AQ1059" s="445" t="s">
        <v>9</v>
      </c>
    </row>
    <row r="1060" spans="1:43" ht="43.5" hidden="1" x14ac:dyDescent="0.35">
      <c r="A1060" s="362">
        <v>1058</v>
      </c>
      <c r="B1060" s="362" t="s">
        <v>2905</v>
      </c>
      <c r="C1060" s="362" t="s">
        <v>2</v>
      </c>
      <c r="D1060" s="368">
        <v>45272</v>
      </c>
      <c r="E1060" s="368"/>
      <c r="F1060" s="368"/>
      <c r="G1060" s="368"/>
      <c r="H1060" s="362" t="s">
        <v>57</v>
      </c>
      <c r="I1060" s="362" t="s">
        <v>2897</v>
      </c>
      <c r="J1060" s="361" t="s">
        <v>2906</v>
      </c>
      <c r="K1060" s="362"/>
      <c r="L1060" s="362" t="s">
        <v>186</v>
      </c>
      <c r="M1060" s="362" t="s">
        <v>9</v>
      </c>
      <c r="N1060" s="362" t="s">
        <v>90</v>
      </c>
      <c r="O1060" s="362" t="s">
        <v>90</v>
      </c>
      <c r="P1060" s="482" t="s">
        <v>6632</v>
      </c>
      <c r="Q1060" s="362"/>
      <c r="R1060" s="362"/>
      <c r="S1060" s="362"/>
      <c r="T1060" s="362"/>
      <c r="U1060" s="362"/>
      <c r="V1060" s="362"/>
      <c r="W1060" s="362"/>
      <c r="X1060" s="362"/>
      <c r="Y1060" s="362"/>
      <c r="Z1060" s="362"/>
      <c r="AA1060" s="366"/>
      <c r="AB1060" s="362"/>
      <c r="AC1060" s="362" t="s">
        <v>14</v>
      </c>
      <c r="AD1060" s="362" t="s">
        <v>40</v>
      </c>
      <c r="AE1060" s="362"/>
      <c r="AF1060" s="362"/>
      <c r="AG1060" s="362"/>
      <c r="AH1060" s="362"/>
      <c r="AI1060" s="362"/>
      <c r="AJ1060" s="362"/>
      <c r="AK1060" s="362"/>
      <c r="AL1060" s="362"/>
      <c r="AM1060" s="362"/>
      <c r="AN1060" s="361"/>
      <c r="AO1060" s="445" t="s">
        <v>9</v>
      </c>
      <c r="AP1060" s="445" t="s">
        <v>9</v>
      </c>
      <c r="AQ1060" s="445" t="s">
        <v>9</v>
      </c>
    </row>
    <row r="1061" spans="1:43" ht="29" hidden="1" x14ac:dyDescent="0.35">
      <c r="A1061" s="362">
        <v>1059</v>
      </c>
      <c r="B1061" s="362" t="s">
        <v>2908</v>
      </c>
      <c r="C1061" s="362" t="s">
        <v>2</v>
      </c>
      <c r="D1061" s="368">
        <v>45272</v>
      </c>
      <c r="E1061" s="368"/>
      <c r="F1061" s="368"/>
      <c r="G1061" s="368"/>
      <c r="H1061" s="362" t="s">
        <v>57</v>
      </c>
      <c r="I1061" s="362" t="s">
        <v>2897</v>
      </c>
      <c r="J1061" s="361" t="s">
        <v>2909</v>
      </c>
      <c r="K1061" s="362"/>
      <c r="L1061" s="362" t="s">
        <v>186</v>
      </c>
      <c r="M1061" s="362" t="s">
        <v>9</v>
      </c>
      <c r="N1061" s="362" t="s">
        <v>90</v>
      </c>
      <c r="O1061" s="362" t="s">
        <v>90</v>
      </c>
      <c r="P1061" s="482" t="s">
        <v>6476</v>
      </c>
      <c r="Q1061" s="362"/>
      <c r="R1061" s="362"/>
      <c r="S1061" s="362"/>
      <c r="T1061" s="362"/>
      <c r="U1061" s="362"/>
      <c r="V1061" s="362"/>
      <c r="W1061" s="362"/>
      <c r="X1061" s="362"/>
      <c r="Y1061" s="362"/>
      <c r="Z1061" s="362"/>
      <c r="AA1061" s="366"/>
      <c r="AB1061" s="362"/>
      <c r="AC1061" s="362" t="s">
        <v>14</v>
      </c>
      <c r="AD1061" s="362" t="s">
        <v>40</v>
      </c>
      <c r="AE1061" s="362"/>
      <c r="AF1061" s="362"/>
      <c r="AG1061" s="362"/>
      <c r="AH1061" s="362"/>
      <c r="AI1061" s="362"/>
      <c r="AJ1061" s="362"/>
      <c r="AK1061" s="362"/>
      <c r="AL1061" s="362"/>
      <c r="AM1061" s="362"/>
      <c r="AN1061" s="361"/>
      <c r="AO1061" s="445" t="s">
        <v>9</v>
      </c>
      <c r="AP1061" s="445" t="s">
        <v>9</v>
      </c>
      <c r="AQ1061" s="445" t="s">
        <v>9</v>
      </c>
    </row>
    <row r="1062" spans="1:43" ht="29" hidden="1" x14ac:dyDescent="0.35">
      <c r="A1062" s="362">
        <v>1060</v>
      </c>
      <c r="B1062" s="362" t="s">
        <v>2910</v>
      </c>
      <c r="C1062" s="362" t="s">
        <v>2</v>
      </c>
      <c r="D1062" s="368">
        <v>45272</v>
      </c>
      <c r="E1062" s="368"/>
      <c r="F1062" s="368"/>
      <c r="G1062" s="368"/>
      <c r="H1062" s="362" t="s">
        <v>57</v>
      </c>
      <c r="I1062" s="362" t="s">
        <v>2897</v>
      </c>
      <c r="J1062" s="361" t="s">
        <v>2911</v>
      </c>
      <c r="K1062" s="362"/>
      <c r="L1062" s="362" t="s">
        <v>186</v>
      </c>
      <c r="M1062" s="362" t="s">
        <v>9</v>
      </c>
      <c r="N1062" s="362" t="s">
        <v>90</v>
      </c>
      <c r="O1062" s="362" t="s">
        <v>90</v>
      </c>
      <c r="P1062" s="482" t="s">
        <v>6633</v>
      </c>
      <c r="Q1062" s="362"/>
      <c r="R1062" s="362"/>
      <c r="S1062" s="362"/>
      <c r="T1062" s="362"/>
      <c r="U1062" s="362"/>
      <c r="V1062" s="362"/>
      <c r="W1062" s="362"/>
      <c r="X1062" s="362"/>
      <c r="Y1062" s="362"/>
      <c r="Z1062" s="362"/>
      <c r="AA1062" s="366"/>
      <c r="AB1062" s="362"/>
      <c r="AC1062" s="362" t="s">
        <v>14</v>
      </c>
      <c r="AD1062" s="362" t="s">
        <v>40</v>
      </c>
      <c r="AE1062" s="362"/>
      <c r="AF1062" s="362"/>
      <c r="AG1062" s="362"/>
      <c r="AH1062" s="362"/>
      <c r="AI1062" s="362"/>
      <c r="AJ1062" s="362"/>
      <c r="AK1062" s="362"/>
      <c r="AL1062" s="362"/>
      <c r="AM1062" s="362"/>
      <c r="AN1062" s="361"/>
      <c r="AO1062" s="445" t="s">
        <v>9</v>
      </c>
      <c r="AP1062" s="445" t="s">
        <v>9</v>
      </c>
      <c r="AQ1062" s="445" t="s">
        <v>9</v>
      </c>
    </row>
    <row r="1063" spans="1:43" ht="29" hidden="1" x14ac:dyDescent="0.35">
      <c r="A1063" s="362">
        <v>1061</v>
      </c>
      <c r="B1063" s="362" t="s">
        <v>2912</v>
      </c>
      <c r="C1063" s="362" t="s">
        <v>2</v>
      </c>
      <c r="D1063" s="368">
        <v>45272</v>
      </c>
      <c r="E1063" s="368"/>
      <c r="F1063" s="368"/>
      <c r="G1063" s="368"/>
      <c r="H1063" s="362" t="s">
        <v>57</v>
      </c>
      <c r="I1063" s="362" t="s">
        <v>2897</v>
      </c>
      <c r="J1063" s="361" t="s">
        <v>2913</v>
      </c>
      <c r="K1063" s="362"/>
      <c r="L1063" s="362" t="s">
        <v>186</v>
      </c>
      <c r="M1063" s="362" t="s">
        <v>9</v>
      </c>
      <c r="N1063" s="362" t="s">
        <v>90</v>
      </c>
      <c r="O1063" s="362" t="s">
        <v>90</v>
      </c>
      <c r="P1063" s="482" t="s">
        <v>6633</v>
      </c>
      <c r="Q1063" s="362"/>
      <c r="R1063" s="362"/>
      <c r="S1063" s="362"/>
      <c r="T1063" s="362"/>
      <c r="U1063" s="362"/>
      <c r="V1063" s="362"/>
      <c r="W1063" s="362"/>
      <c r="X1063" s="362"/>
      <c r="Y1063" s="362"/>
      <c r="Z1063" s="362"/>
      <c r="AA1063" s="366"/>
      <c r="AB1063" s="362"/>
      <c r="AC1063" s="362" t="s">
        <v>14</v>
      </c>
      <c r="AD1063" s="362" t="s">
        <v>40</v>
      </c>
      <c r="AE1063" s="362"/>
      <c r="AF1063" s="362"/>
      <c r="AG1063" s="362"/>
      <c r="AH1063" s="362"/>
      <c r="AI1063" s="362"/>
      <c r="AJ1063" s="362"/>
      <c r="AK1063" s="362"/>
      <c r="AL1063" s="362"/>
      <c r="AM1063" s="362"/>
      <c r="AN1063" s="361"/>
      <c r="AO1063" s="445" t="s">
        <v>9</v>
      </c>
      <c r="AP1063" s="445" t="s">
        <v>9</v>
      </c>
      <c r="AQ1063" s="445" t="s">
        <v>9</v>
      </c>
    </row>
    <row r="1064" spans="1:43" ht="14.5" hidden="1" x14ac:dyDescent="0.35">
      <c r="A1064" s="362">
        <v>1062</v>
      </c>
      <c r="B1064" s="362" t="s">
        <v>2914</v>
      </c>
      <c r="C1064" s="362" t="s">
        <v>2</v>
      </c>
      <c r="D1064" s="368">
        <v>45092</v>
      </c>
      <c r="E1064" s="368"/>
      <c r="F1064" s="368"/>
      <c r="G1064" s="368"/>
      <c r="H1064" s="362" t="s">
        <v>65</v>
      </c>
      <c r="I1064" s="362" t="s">
        <v>1542</v>
      </c>
      <c r="J1064" s="361" t="s">
        <v>2915</v>
      </c>
      <c r="K1064" s="362"/>
      <c r="L1064" s="362" t="s">
        <v>186</v>
      </c>
      <c r="M1064" s="362" t="s">
        <v>9</v>
      </c>
      <c r="N1064" s="362" t="s">
        <v>2916</v>
      </c>
      <c r="O1064" s="362" t="s">
        <v>90</v>
      </c>
      <c r="P1064" s="482" t="s">
        <v>90</v>
      </c>
      <c r="Q1064" s="362"/>
      <c r="R1064" s="362"/>
      <c r="S1064" s="362"/>
      <c r="T1064" s="362"/>
      <c r="U1064" s="362"/>
      <c r="V1064" s="362"/>
      <c r="W1064" s="362"/>
      <c r="X1064" s="362"/>
      <c r="Y1064" s="362"/>
      <c r="Z1064" s="362"/>
      <c r="AA1064" s="366"/>
      <c r="AB1064" s="362"/>
      <c r="AC1064" s="362" t="s">
        <v>19</v>
      </c>
      <c r="AD1064" s="362" t="s">
        <v>40</v>
      </c>
      <c r="AE1064" s="362"/>
      <c r="AF1064" s="362"/>
      <c r="AG1064" s="362"/>
      <c r="AH1064" s="362"/>
      <c r="AI1064" s="362"/>
      <c r="AJ1064" s="362"/>
      <c r="AK1064" s="362"/>
      <c r="AL1064" s="362"/>
      <c r="AM1064" s="362"/>
      <c r="AN1064" s="361"/>
      <c r="AO1064" s="445" t="s">
        <v>9</v>
      </c>
      <c r="AP1064" s="445" t="s">
        <v>9</v>
      </c>
      <c r="AQ1064" s="445" t="s">
        <v>9</v>
      </c>
    </row>
    <row r="1065" spans="1:43" ht="29" hidden="1" x14ac:dyDescent="0.35">
      <c r="A1065" s="362">
        <v>1063</v>
      </c>
      <c r="B1065" s="359" t="s">
        <v>2917</v>
      </c>
      <c r="C1065" s="362" t="s">
        <v>2</v>
      </c>
      <c r="D1065" s="368">
        <v>45272</v>
      </c>
      <c r="E1065" s="368"/>
      <c r="F1065" s="368"/>
      <c r="G1065" s="368"/>
      <c r="H1065" s="362" t="s">
        <v>57</v>
      </c>
      <c r="I1065" s="362" t="s">
        <v>2897</v>
      </c>
      <c r="J1065" s="361" t="s">
        <v>2918</v>
      </c>
      <c r="K1065" s="362"/>
      <c r="L1065" s="362" t="s">
        <v>186</v>
      </c>
      <c r="M1065" s="362" t="s">
        <v>9</v>
      </c>
      <c r="N1065" s="362" t="s">
        <v>90</v>
      </c>
      <c r="O1065" s="362" t="s">
        <v>90</v>
      </c>
      <c r="P1065" s="482" t="s">
        <v>6513</v>
      </c>
      <c r="Q1065" s="362"/>
      <c r="R1065" s="362"/>
      <c r="S1065" s="362"/>
      <c r="T1065" s="362"/>
      <c r="U1065" s="362"/>
      <c r="V1065" s="362"/>
      <c r="W1065" s="362"/>
      <c r="X1065" s="362"/>
      <c r="Y1065" s="362"/>
      <c r="Z1065" s="362"/>
      <c r="AA1065" s="366"/>
      <c r="AB1065" s="362"/>
      <c r="AC1065" s="362" t="s">
        <v>14</v>
      </c>
      <c r="AD1065" s="362" t="s">
        <v>40</v>
      </c>
      <c r="AE1065" s="362"/>
      <c r="AF1065" s="362"/>
      <c r="AG1065" s="362"/>
      <c r="AH1065" s="362"/>
      <c r="AI1065" s="362"/>
      <c r="AJ1065" s="362"/>
      <c r="AK1065" s="362"/>
      <c r="AL1065" s="362"/>
      <c r="AM1065" s="368">
        <v>46010</v>
      </c>
      <c r="AN1065" s="361"/>
      <c r="AO1065" s="445" t="s">
        <v>5950</v>
      </c>
      <c r="AP1065" s="445" t="s">
        <v>5950</v>
      </c>
      <c r="AQ1065" s="445" t="s">
        <v>5950</v>
      </c>
    </row>
    <row r="1066" spans="1:43" ht="29" hidden="1" x14ac:dyDescent="0.35">
      <c r="A1066" s="362">
        <v>1064</v>
      </c>
      <c r="B1066" s="362" t="s">
        <v>2919</v>
      </c>
      <c r="C1066" s="362" t="s">
        <v>2</v>
      </c>
      <c r="D1066" s="368">
        <v>45272</v>
      </c>
      <c r="E1066" s="368"/>
      <c r="F1066" s="368"/>
      <c r="G1066" s="368"/>
      <c r="H1066" s="362" t="s">
        <v>57</v>
      </c>
      <c r="I1066" s="362" t="s">
        <v>2897</v>
      </c>
      <c r="J1066" s="361" t="s">
        <v>2920</v>
      </c>
      <c r="K1066" s="362"/>
      <c r="L1066" s="362" t="s">
        <v>186</v>
      </c>
      <c r="M1066" s="362" t="s">
        <v>9</v>
      </c>
      <c r="N1066" s="362" t="s">
        <v>90</v>
      </c>
      <c r="O1066" s="362" t="s">
        <v>90</v>
      </c>
      <c r="P1066" s="482" t="s">
        <v>6345</v>
      </c>
      <c r="Q1066" s="362"/>
      <c r="R1066" s="362"/>
      <c r="S1066" s="362"/>
      <c r="T1066" s="362"/>
      <c r="U1066" s="362"/>
      <c r="V1066" s="362"/>
      <c r="W1066" s="362"/>
      <c r="X1066" s="362"/>
      <c r="Y1066" s="362"/>
      <c r="Z1066" s="362"/>
      <c r="AA1066" s="366"/>
      <c r="AB1066" s="362"/>
      <c r="AC1066" s="362" t="s">
        <v>14</v>
      </c>
      <c r="AD1066" s="362" t="s">
        <v>40</v>
      </c>
      <c r="AE1066" s="362"/>
      <c r="AF1066" s="362"/>
      <c r="AG1066" s="362"/>
      <c r="AH1066" s="362"/>
      <c r="AI1066" s="362"/>
      <c r="AJ1066" s="362"/>
      <c r="AK1066" s="362"/>
      <c r="AL1066" s="362"/>
      <c r="AM1066" s="362"/>
      <c r="AN1066" s="361"/>
      <c r="AO1066" s="445" t="s">
        <v>9</v>
      </c>
      <c r="AP1066" s="445" t="s">
        <v>9</v>
      </c>
      <c r="AQ1066" s="445" t="s">
        <v>9</v>
      </c>
    </row>
    <row r="1067" spans="1:43" ht="29" hidden="1" x14ac:dyDescent="0.35">
      <c r="A1067" s="362">
        <v>1065</v>
      </c>
      <c r="B1067" s="362" t="s">
        <v>2921</v>
      </c>
      <c r="C1067" s="362" t="s">
        <v>2</v>
      </c>
      <c r="D1067" s="368">
        <v>45272</v>
      </c>
      <c r="E1067" s="368"/>
      <c r="F1067" s="368"/>
      <c r="G1067" s="368"/>
      <c r="H1067" s="362" t="s">
        <v>57</v>
      </c>
      <c r="I1067" s="362" t="s">
        <v>2897</v>
      </c>
      <c r="J1067" s="361" t="s">
        <v>2922</v>
      </c>
      <c r="K1067" s="362"/>
      <c r="L1067" s="362" t="s">
        <v>186</v>
      </c>
      <c r="M1067" s="362" t="s">
        <v>9</v>
      </c>
      <c r="N1067" s="362" t="s">
        <v>90</v>
      </c>
      <c r="O1067" s="362" t="s">
        <v>90</v>
      </c>
      <c r="P1067" s="482" t="s">
        <v>6345</v>
      </c>
      <c r="Q1067" s="362"/>
      <c r="R1067" s="362"/>
      <c r="S1067" s="362"/>
      <c r="T1067" s="362"/>
      <c r="U1067" s="362"/>
      <c r="V1067" s="362"/>
      <c r="W1067" s="362"/>
      <c r="X1067" s="362"/>
      <c r="Y1067" s="362"/>
      <c r="Z1067" s="362"/>
      <c r="AA1067" s="366"/>
      <c r="AB1067" s="362"/>
      <c r="AC1067" s="362" t="s">
        <v>14</v>
      </c>
      <c r="AD1067" s="362" t="s">
        <v>40</v>
      </c>
      <c r="AE1067" s="362"/>
      <c r="AF1067" s="362"/>
      <c r="AG1067" s="362"/>
      <c r="AH1067" s="362"/>
      <c r="AI1067" s="362"/>
      <c r="AJ1067" s="362"/>
      <c r="AK1067" s="362"/>
      <c r="AL1067" s="362"/>
      <c r="AM1067" s="362"/>
      <c r="AN1067" s="361"/>
      <c r="AO1067" s="445" t="s">
        <v>9</v>
      </c>
      <c r="AP1067" s="445" t="s">
        <v>9</v>
      </c>
      <c r="AQ1067" s="445" t="s">
        <v>9</v>
      </c>
    </row>
    <row r="1068" spans="1:43" ht="29" hidden="1" x14ac:dyDescent="0.35">
      <c r="A1068" s="362">
        <v>1066</v>
      </c>
      <c r="B1068" s="362" t="s">
        <v>2923</v>
      </c>
      <c r="C1068" s="362" t="s">
        <v>2</v>
      </c>
      <c r="D1068" s="368">
        <v>45272</v>
      </c>
      <c r="E1068" s="368"/>
      <c r="F1068" s="368"/>
      <c r="G1068" s="368"/>
      <c r="H1068" s="362" t="s">
        <v>57</v>
      </c>
      <c r="I1068" s="362" t="s">
        <v>2897</v>
      </c>
      <c r="J1068" s="361" t="s">
        <v>2924</v>
      </c>
      <c r="K1068" s="362"/>
      <c r="L1068" s="362" t="s">
        <v>186</v>
      </c>
      <c r="M1068" s="362" t="s">
        <v>9</v>
      </c>
      <c r="N1068" s="362" t="s">
        <v>90</v>
      </c>
      <c r="O1068" s="362" t="s">
        <v>90</v>
      </c>
      <c r="P1068" s="482" t="s">
        <v>6476</v>
      </c>
      <c r="Q1068" s="362"/>
      <c r="R1068" s="362"/>
      <c r="S1068" s="362"/>
      <c r="T1068" s="362"/>
      <c r="U1068" s="362"/>
      <c r="V1068" s="362"/>
      <c r="W1068" s="362"/>
      <c r="X1068" s="362"/>
      <c r="Y1068" s="362"/>
      <c r="Z1068" s="362"/>
      <c r="AA1068" s="366"/>
      <c r="AB1068" s="362"/>
      <c r="AC1068" s="362" t="s">
        <v>14</v>
      </c>
      <c r="AD1068" s="362" t="s">
        <v>40</v>
      </c>
      <c r="AE1068" s="362"/>
      <c r="AF1068" s="362"/>
      <c r="AG1068" s="362"/>
      <c r="AH1068" s="362"/>
      <c r="AI1068" s="362"/>
      <c r="AJ1068" s="362"/>
      <c r="AK1068" s="362"/>
      <c r="AL1068" s="362"/>
      <c r="AM1068" s="362"/>
      <c r="AN1068" s="361"/>
      <c r="AO1068" s="445" t="s">
        <v>9</v>
      </c>
      <c r="AP1068" s="445" t="s">
        <v>9</v>
      </c>
      <c r="AQ1068" s="445" t="s">
        <v>9</v>
      </c>
    </row>
    <row r="1069" spans="1:43" ht="29" hidden="1" x14ac:dyDescent="0.35">
      <c r="A1069" s="362">
        <v>1067</v>
      </c>
      <c r="B1069" s="362" t="s">
        <v>2925</v>
      </c>
      <c r="C1069" s="362" t="s">
        <v>2</v>
      </c>
      <c r="D1069" s="368">
        <v>45272</v>
      </c>
      <c r="E1069" s="368"/>
      <c r="F1069" s="368"/>
      <c r="G1069" s="368"/>
      <c r="H1069" s="362" t="s">
        <v>57</v>
      </c>
      <c r="I1069" s="362" t="s">
        <v>2897</v>
      </c>
      <c r="J1069" s="361" t="s">
        <v>2926</v>
      </c>
      <c r="K1069" s="362"/>
      <c r="L1069" s="362" t="s">
        <v>186</v>
      </c>
      <c r="M1069" s="362" t="s">
        <v>9</v>
      </c>
      <c r="N1069" s="362" t="s">
        <v>90</v>
      </c>
      <c r="O1069" s="362" t="s">
        <v>90</v>
      </c>
      <c r="P1069" s="482" t="s">
        <v>6633</v>
      </c>
      <c r="Q1069" s="362"/>
      <c r="R1069" s="362"/>
      <c r="S1069" s="362"/>
      <c r="T1069" s="362"/>
      <c r="U1069" s="362"/>
      <c r="V1069" s="362"/>
      <c r="W1069" s="362"/>
      <c r="X1069" s="362"/>
      <c r="Y1069" s="362"/>
      <c r="Z1069" s="362"/>
      <c r="AA1069" s="366"/>
      <c r="AB1069" s="362"/>
      <c r="AC1069" s="362" t="s">
        <v>14</v>
      </c>
      <c r="AD1069" s="362" t="s">
        <v>40</v>
      </c>
      <c r="AE1069" s="362"/>
      <c r="AF1069" s="362"/>
      <c r="AG1069" s="362"/>
      <c r="AH1069" s="362"/>
      <c r="AI1069" s="362"/>
      <c r="AJ1069" s="362"/>
      <c r="AK1069" s="362"/>
      <c r="AL1069" s="362"/>
      <c r="AM1069" s="362"/>
      <c r="AN1069" s="361"/>
      <c r="AO1069" s="445" t="s">
        <v>9</v>
      </c>
      <c r="AP1069" s="445" t="s">
        <v>9</v>
      </c>
      <c r="AQ1069" s="445" t="s">
        <v>9</v>
      </c>
    </row>
    <row r="1070" spans="1:43" ht="29" hidden="1" x14ac:dyDescent="0.35">
      <c r="A1070" s="362">
        <v>1068</v>
      </c>
      <c r="B1070" s="362" t="s">
        <v>2927</v>
      </c>
      <c r="C1070" s="362" t="s">
        <v>2</v>
      </c>
      <c r="D1070" s="368">
        <v>45272</v>
      </c>
      <c r="E1070" s="368"/>
      <c r="F1070" s="368"/>
      <c r="G1070" s="368"/>
      <c r="H1070" s="362" t="s">
        <v>57</v>
      </c>
      <c r="I1070" s="362" t="s">
        <v>2897</v>
      </c>
      <c r="J1070" s="361" t="s">
        <v>2928</v>
      </c>
      <c r="K1070" s="362"/>
      <c r="L1070" s="362" t="s">
        <v>186</v>
      </c>
      <c r="M1070" s="362" t="s">
        <v>9</v>
      </c>
      <c r="N1070" s="362" t="s">
        <v>90</v>
      </c>
      <c r="O1070" s="362" t="s">
        <v>90</v>
      </c>
      <c r="P1070" s="482" t="s">
        <v>6633</v>
      </c>
      <c r="Q1070" s="362"/>
      <c r="R1070" s="362"/>
      <c r="S1070" s="362"/>
      <c r="T1070" s="362"/>
      <c r="U1070" s="362"/>
      <c r="V1070" s="362"/>
      <c r="W1070" s="362"/>
      <c r="X1070" s="362"/>
      <c r="Y1070" s="362"/>
      <c r="Z1070" s="362"/>
      <c r="AA1070" s="366"/>
      <c r="AB1070" s="362"/>
      <c r="AC1070" s="362" t="s">
        <v>14</v>
      </c>
      <c r="AD1070" s="362" t="s">
        <v>40</v>
      </c>
      <c r="AE1070" s="362"/>
      <c r="AF1070" s="362"/>
      <c r="AG1070" s="362"/>
      <c r="AH1070" s="362"/>
      <c r="AI1070" s="362"/>
      <c r="AJ1070" s="362"/>
      <c r="AK1070" s="362"/>
      <c r="AL1070" s="362"/>
      <c r="AM1070" s="362"/>
      <c r="AN1070" s="361"/>
      <c r="AO1070" s="445" t="s">
        <v>9</v>
      </c>
      <c r="AP1070" s="445" t="s">
        <v>9</v>
      </c>
      <c r="AQ1070" s="445" t="s">
        <v>9</v>
      </c>
    </row>
    <row r="1071" spans="1:43" ht="29" hidden="1" x14ac:dyDescent="0.35">
      <c r="A1071" s="362">
        <v>1069</v>
      </c>
      <c r="B1071" s="362" t="s">
        <v>2929</v>
      </c>
      <c r="C1071" s="362" t="s">
        <v>2</v>
      </c>
      <c r="D1071" s="368">
        <v>45272</v>
      </c>
      <c r="E1071" s="368"/>
      <c r="F1071" s="368"/>
      <c r="G1071" s="368"/>
      <c r="H1071" s="362" t="s">
        <v>57</v>
      </c>
      <c r="I1071" s="362" t="s">
        <v>2897</v>
      </c>
      <c r="J1071" s="361" t="s">
        <v>2930</v>
      </c>
      <c r="K1071" s="362"/>
      <c r="L1071" s="362" t="s">
        <v>186</v>
      </c>
      <c r="M1071" s="362" t="s">
        <v>9</v>
      </c>
      <c r="N1071" s="362" t="s">
        <v>90</v>
      </c>
      <c r="O1071" s="362" t="s">
        <v>90</v>
      </c>
      <c r="P1071" s="482" t="s">
        <v>6345</v>
      </c>
      <c r="Q1071" s="362"/>
      <c r="R1071" s="362"/>
      <c r="S1071" s="362"/>
      <c r="T1071" s="362"/>
      <c r="U1071" s="362"/>
      <c r="V1071" s="362"/>
      <c r="W1071" s="362"/>
      <c r="X1071" s="362"/>
      <c r="Y1071" s="362"/>
      <c r="Z1071" s="362"/>
      <c r="AA1071" s="366"/>
      <c r="AB1071" s="362"/>
      <c r="AC1071" s="362" t="s">
        <v>14</v>
      </c>
      <c r="AD1071" s="362" t="s">
        <v>40</v>
      </c>
      <c r="AE1071" s="362"/>
      <c r="AF1071" s="362"/>
      <c r="AG1071" s="362"/>
      <c r="AH1071" s="362"/>
      <c r="AI1071" s="362"/>
      <c r="AJ1071" s="362"/>
      <c r="AK1071" s="362"/>
      <c r="AL1071" s="362"/>
      <c r="AM1071" s="362"/>
      <c r="AN1071" s="361"/>
      <c r="AO1071" s="445" t="s">
        <v>9</v>
      </c>
      <c r="AP1071" s="445" t="s">
        <v>9</v>
      </c>
      <c r="AQ1071" s="445" t="s">
        <v>9</v>
      </c>
    </row>
    <row r="1072" spans="1:43" ht="29" hidden="1" x14ac:dyDescent="0.35">
      <c r="A1072" s="362">
        <v>1070</v>
      </c>
      <c r="B1072" s="362" t="s">
        <v>2931</v>
      </c>
      <c r="C1072" s="362" t="s">
        <v>2</v>
      </c>
      <c r="D1072" s="368">
        <v>45272</v>
      </c>
      <c r="E1072" s="368"/>
      <c r="F1072" s="368"/>
      <c r="G1072" s="368"/>
      <c r="H1072" s="362" t="s">
        <v>57</v>
      </c>
      <c r="I1072" s="362" t="s">
        <v>2897</v>
      </c>
      <c r="J1072" s="361" t="s">
        <v>2932</v>
      </c>
      <c r="K1072" s="362"/>
      <c r="L1072" s="362" t="s">
        <v>186</v>
      </c>
      <c r="M1072" s="362" t="s">
        <v>9</v>
      </c>
      <c r="N1072" s="362" t="s">
        <v>90</v>
      </c>
      <c r="O1072" s="362" t="s">
        <v>90</v>
      </c>
      <c r="P1072" s="482" t="s">
        <v>90</v>
      </c>
      <c r="Q1072" s="362"/>
      <c r="R1072" s="362"/>
      <c r="S1072" s="362"/>
      <c r="T1072" s="362"/>
      <c r="U1072" s="362"/>
      <c r="V1072" s="362"/>
      <c r="W1072" s="362"/>
      <c r="X1072" s="362"/>
      <c r="Y1072" s="362"/>
      <c r="Z1072" s="362"/>
      <c r="AA1072" s="366"/>
      <c r="AB1072" s="362"/>
      <c r="AC1072" s="362" t="s">
        <v>14</v>
      </c>
      <c r="AD1072" s="362" t="s">
        <v>8</v>
      </c>
      <c r="AE1072" s="362"/>
      <c r="AF1072" s="362"/>
      <c r="AG1072" s="362"/>
      <c r="AH1072" s="362"/>
      <c r="AI1072" s="362"/>
      <c r="AJ1072" s="362"/>
      <c r="AK1072" s="362"/>
      <c r="AL1072" s="362"/>
      <c r="AM1072" s="368">
        <v>45960</v>
      </c>
      <c r="AN1072" s="361" t="s">
        <v>6472</v>
      </c>
      <c r="AO1072" s="445" t="s">
        <v>8</v>
      </c>
      <c r="AP1072" s="445" t="s">
        <v>5876</v>
      </c>
      <c r="AQ1072" s="445" t="s">
        <v>9</v>
      </c>
    </row>
    <row r="1073" spans="1:43" ht="29" hidden="1" x14ac:dyDescent="0.35">
      <c r="A1073" s="362">
        <v>1071</v>
      </c>
      <c r="B1073" s="362" t="s">
        <v>2933</v>
      </c>
      <c r="C1073" s="362" t="s">
        <v>2</v>
      </c>
      <c r="D1073" s="368">
        <v>45272</v>
      </c>
      <c r="E1073" s="368"/>
      <c r="F1073" s="368"/>
      <c r="G1073" s="368"/>
      <c r="H1073" s="362" t="s">
        <v>57</v>
      </c>
      <c r="I1073" s="362" t="s">
        <v>2897</v>
      </c>
      <c r="J1073" s="361" t="s">
        <v>2934</v>
      </c>
      <c r="K1073" s="362"/>
      <c r="L1073" s="362" t="s">
        <v>186</v>
      </c>
      <c r="M1073" s="362" t="s">
        <v>9</v>
      </c>
      <c r="N1073" s="362" t="s">
        <v>90</v>
      </c>
      <c r="O1073" s="362" t="s">
        <v>90</v>
      </c>
      <c r="P1073" s="482" t="s">
        <v>6633</v>
      </c>
      <c r="Q1073" s="362"/>
      <c r="R1073" s="362"/>
      <c r="S1073" s="362"/>
      <c r="T1073" s="362"/>
      <c r="U1073" s="362"/>
      <c r="V1073" s="362"/>
      <c r="W1073" s="362"/>
      <c r="X1073" s="362"/>
      <c r="Y1073" s="362"/>
      <c r="Z1073" s="362"/>
      <c r="AA1073" s="366"/>
      <c r="AB1073" s="362"/>
      <c r="AC1073" s="362" t="s">
        <v>14</v>
      </c>
      <c r="AD1073" s="362" t="s">
        <v>40</v>
      </c>
      <c r="AE1073" s="362"/>
      <c r="AF1073" s="362"/>
      <c r="AG1073" s="362"/>
      <c r="AH1073" s="362"/>
      <c r="AI1073" s="362"/>
      <c r="AJ1073" s="362"/>
      <c r="AK1073" s="362"/>
      <c r="AL1073" s="362"/>
      <c r="AM1073" s="362"/>
      <c r="AN1073" s="361"/>
      <c r="AO1073" s="445" t="s">
        <v>9</v>
      </c>
      <c r="AP1073" s="445" t="s">
        <v>9</v>
      </c>
      <c r="AQ1073" s="445" t="s">
        <v>9</v>
      </c>
    </row>
    <row r="1074" spans="1:43" ht="43.5" hidden="1" x14ac:dyDescent="0.35">
      <c r="A1074" s="362">
        <v>1072</v>
      </c>
      <c r="B1074" s="362" t="s">
        <v>2935</v>
      </c>
      <c r="C1074" s="362" t="s">
        <v>2</v>
      </c>
      <c r="D1074" s="368">
        <v>45272</v>
      </c>
      <c r="E1074" s="368"/>
      <c r="F1074" s="368"/>
      <c r="G1074" s="368"/>
      <c r="H1074" s="362" t="s">
        <v>57</v>
      </c>
      <c r="I1074" s="362" t="s">
        <v>2897</v>
      </c>
      <c r="J1074" s="361" t="s">
        <v>2936</v>
      </c>
      <c r="K1074" s="362"/>
      <c r="L1074" s="362" t="s">
        <v>186</v>
      </c>
      <c r="M1074" s="362" t="s">
        <v>9</v>
      </c>
      <c r="N1074" s="362" t="s">
        <v>90</v>
      </c>
      <c r="O1074" s="362" t="s">
        <v>90</v>
      </c>
      <c r="P1074" s="482" t="s">
        <v>6514</v>
      </c>
      <c r="Q1074" s="362"/>
      <c r="R1074" s="362"/>
      <c r="S1074" s="362"/>
      <c r="T1074" s="362"/>
      <c r="U1074" s="362"/>
      <c r="V1074" s="362"/>
      <c r="W1074" s="362"/>
      <c r="X1074" s="362"/>
      <c r="Y1074" s="362"/>
      <c r="Z1074" s="362"/>
      <c r="AA1074" s="366"/>
      <c r="AB1074" s="362"/>
      <c r="AC1074" s="362" t="s">
        <v>14</v>
      </c>
      <c r="AD1074" s="362" t="s">
        <v>40</v>
      </c>
      <c r="AE1074" s="362"/>
      <c r="AF1074" s="362"/>
      <c r="AG1074" s="362"/>
      <c r="AH1074" s="362"/>
      <c r="AI1074" s="362"/>
      <c r="AJ1074" s="362"/>
      <c r="AK1074" s="362"/>
      <c r="AL1074" s="362"/>
      <c r="AM1074" s="362"/>
      <c r="AN1074" s="361"/>
      <c r="AO1074" s="445" t="s">
        <v>9</v>
      </c>
      <c r="AP1074" s="445" t="s">
        <v>9</v>
      </c>
      <c r="AQ1074" s="445" t="s">
        <v>9</v>
      </c>
    </row>
    <row r="1075" spans="1:43" ht="14.5" hidden="1" x14ac:dyDescent="0.35">
      <c r="A1075" s="362">
        <v>1073</v>
      </c>
      <c r="B1075" s="362" t="s">
        <v>2937</v>
      </c>
      <c r="C1075" s="362" t="s">
        <v>2</v>
      </c>
      <c r="D1075" s="368">
        <v>45092</v>
      </c>
      <c r="E1075" s="368"/>
      <c r="F1075" s="368"/>
      <c r="G1075" s="368"/>
      <c r="H1075" s="362" t="s">
        <v>65</v>
      </c>
      <c r="I1075" s="362" t="s">
        <v>1546</v>
      </c>
      <c r="J1075" s="361" t="s">
        <v>2938</v>
      </c>
      <c r="K1075" s="362"/>
      <c r="L1075" s="362" t="s">
        <v>186</v>
      </c>
      <c r="M1075" s="362" t="s">
        <v>9</v>
      </c>
      <c r="N1075" s="362" t="s">
        <v>90</v>
      </c>
      <c r="O1075" s="362" t="s">
        <v>90</v>
      </c>
      <c r="P1075" s="482" t="s">
        <v>90</v>
      </c>
      <c r="Q1075" s="362"/>
      <c r="R1075" s="362"/>
      <c r="S1075" s="362"/>
      <c r="T1075" s="362"/>
      <c r="U1075" s="362"/>
      <c r="V1075" s="362"/>
      <c r="W1075" s="362"/>
      <c r="X1075" s="362"/>
      <c r="Y1075" s="362"/>
      <c r="Z1075" s="362"/>
      <c r="AA1075" s="366"/>
      <c r="AB1075" s="362"/>
      <c r="AC1075" s="362" t="s">
        <v>19</v>
      </c>
      <c r="AD1075" s="362" t="s">
        <v>40</v>
      </c>
      <c r="AE1075" s="362"/>
      <c r="AF1075" s="362"/>
      <c r="AG1075" s="362"/>
      <c r="AH1075" s="362"/>
      <c r="AI1075" s="362"/>
      <c r="AJ1075" s="362"/>
      <c r="AK1075" s="362"/>
      <c r="AL1075" s="362"/>
      <c r="AM1075" s="362"/>
      <c r="AN1075" s="361"/>
      <c r="AO1075" s="445" t="s">
        <v>9</v>
      </c>
      <c r="AP1075" s="445" t="s">
        <v>9</v>
      </c>
      <c r="AQ1075" s="445" t="s">
        <v>9</v>
      </c>
    </row>
    <row r="1076" spans="1:43" ht="29" hidden="1" x14ac:dyDescent="0.35">
      <c r="A1076" s="362">
        <v>1074</v>
      </c>
      <c r="B1076" s="362" t="s">
        <v>2939</v>
      </c>
      <c r="C1076" s="362" t="s">
        <v>2</v>
      </c>
      <c r="D1076" s="368">
        <v>45272</v>
      </c>
      <c r="E1076" s="368"/>
      <c r="F1076" s="368"/>
      <c r="G1076" s="368"/>
      <c r="H1076" s="362" t="s">
        <v>57</v>
      </c>
      <c r="I1076" s="362" t="s">
        <v>2897</v>
      </c>
      <c r="J1076" s="361" t="s">
        <v>2940</v>
      </c>
      <c r="K1076" s="362"/>
      <c r="L1076" s="362" t="s">
        <v>186</v>
      </c>
      <c r="M1076" s="362" t="s">
        <v>9</v>
      </c>
      <c r="N1076" s="362" t="s">
        <v>90</v>
      </c>
      <c r="O1076" s="362" t="s">
        <v>90</v>
      </c>
      <c r="P1076" s="482" t="s">
        <v>90</v>
      </c>
      <c r="Q1076" s="362"/>
      <c r="R1076" s="362"/>
      <c r="S1076" s="362"/>
      <c r="T1076" s="362"/>
      <c r="U1076" s="362"/>
      <c r="V1076" s="362"/>
      <c r="W1076" s="362"/>
      <c r="X1076" s="362"/>
      <c r="Y1076" s="362"/>
      <c r="Z1076" s="362"/>
      <c r="AA1076" s="366"/>
      <c r="AB1076" s="362"/>
      <c r="AC1076" s="362" t="s">
        <v>14</v>
      </c>
      <c r="AD1076" s="362" t="s">
        <v>8</v>
      </c>
      <c r="AE1076" s="362"/>
      <c r="AF1076" s="362"/>
      <c r="AG1076" s="362"/>
      <c r="AH1076" s="362"/>
      <c r="AI1076" s="362"/>
      <c r="AJ1076" s="362"/>
      <c r="AK1076" s="362"/>
      <c r="AL1076" s="362"/>
      <c r="AM1076" s="368">
        <v>45960</v>
      </c>
      <c r="AN1076" s="361" t="s">
        <v>6631</v>
      </c>
      <c r="AO1076" s="445" t="s">
        <v>8</v>
      </c>
      <c r="AP1076" s="445" t="s">
        <v>5876</v>
      </c>
      <c r="AQ1076" s="445" t="s">
        <v>9</v>
      </c>
    </row>
    <row r="1077" spans="1:43" ht="29" hidden="1" x14ac:dyDescent="0.35">
      <c r="A1077" s="362">
        <v>1075</v>
      </c>
      <c r="B1077" s="362" t="s">
        <v>2941</v>
      </c>
      <c r="C1077" s="362" t="s">
        <v>2</v>
      </c>
      <c r="D1077" s="368">
        <v>45272</v>
      </c>
      <c r="E1077" s="368"/>
      <c r="F1077" s="368"/>
      <c r="G1077" s="368"/>
      <c r="H1077" s="362" t="s">
        <v>57</v>
      </c>
      <c r="I1077" s="362" t="s">
        <v>2897</v>
      </c>
      <c r="J1077" s="361" t="s">
        <v>2942</v>
      </c>
      <c r="K1077" s="362"/>
      <c r="L1077" s="362" t="s">
        <v>186</v>
      </c>
      <c r="M1077" s="362" t="s">
        <v>9</v>
      </c>
      <c r="N1077" s="362" t="s">
        <v>90</v>
      </c>
      <c r="O1077" s="362" t="s">
        <v>90</v>
      </c>
      <c r="P1077" s="482" t="s">
        <v>6476</v>
      </c>
      <c r="Q1077" s="362"/>
      <c r="R1077" s="362"/>
      <c r="S1077" s="362"/>
      <c r="T1077" s="362"/>
      <c r="U1077" s="362"/>
      <c r="V1077" s="362"/>
      <c r="W1077" s="362"/>
      <c r="X1077" s="362"/>
      <c r="Y1077" s="362"/>
      <c r="Z1077" s="362"/>
      <c r="AA1077" s="366"/>
      <c r="AB1077" s="362"/>
      <c r="AC1077" s="362" t="s">
        <v>14</v>
      </c>
      <c r="AD1077" s="362" t="s">
        <v>40</v>
      </c>
      <c r="AE1077" s="362"/>
      <c r="AF1077" s="362"/>
      <c r="AG1077" s="362"/>
      <c r="AH1077" s="362"/>
      <c r="AI1077" s="362"/>
      <c r="AJ1077" s="362"/>
      <c r="AK1077" s="362"/>
      <c r="AL1077" s="362"/>
      <c r="AM1077" s="362"/>
      <c r="AN1077" s="361"/>
      <c r="AO1077" s="445" t="s">
        <v>9</v>
      </c>
      <c r="AP1077" s="445" t="s">
        <v>9</v>
      </c>
      <c r="AQ1077" s="445" t="s">
        <v>9</v>
      </c>
    </row>
    <row r="1078" spans="1:43" ht="43.5" hidden="1" x14ac:dyDescent="0.35">
      <c r="A1078" s="362">
        <v>1076</v>
      </c>
      <c r="B1078" s="362" t="s">
        <v>2943</v>
      </c>
      <c r="C1078" s="362" t="s">
        <v>2</v>
      </c>
      <c r="D1078" s="368">
        <v>45272</v>
      </c>
      <c r="E1078" s="368"/>
      <c r="F1078" s="368"/>
      <c r="G1078" s="368"/>
      <c r="H1078" s="362" t="s">
        <v>57</v>
      </c>
      <c r="I1078" s="362" t="s">
        <v>2897</v>
      </c>
      <c r="J1078" s="361" t="s">
        <v>2944</v>
      </c>
      <c r="K1078" s="362"/>
      <c r="L1078" s="362" t="s">
        <v>186</v>
      </c>
      <c r="M1078" s="362" t="s">
        <v>9</v>
      </c>
      <c r="N1078" s="362" t="s">
        <v>90</v>
      </c>
      <c r="O1078" s="362" t="s">
        <v>90</v>
      </c>
      <c r="P1078" s="482" t="s">
        <v>6514</v>
      </c>
      <c r="Q1078" s="362"/>
      <c r="R1078" s="362"/>
      <c r="S1078" s="362"/>
      <c r="T1078" s="362"/>
      <c r="U1078" s="362"/>
      <c r="V1078" s="362"/>
      <c r="W1078" s="362"/>
      <c r="X1078" s="362"/>
      <c r="Y1078" s="362"/>
      <c r="Z1078" s="362"/>
      <c r="AA1078" s="366"/>
      <c r="AB1078" s="362"/>
      <c r="AC1078" s="362" t="s">
        <v>14</v>
      </c>
      <c r="AD1078" s="362" t="s">
        <v>40</v>
      </c>
      <c r="AE1078" s="362"/>
      <c r="AF1078" s="362"/>
      <c r="AG1078" s="362"/>
      <c r="AH1078" s="362"/>
      <c r="AI1078" s="362"/>
      <c r="AJ1078" s="362"/>
      <c r="AK1078" s="362"/>
      <c r="AL1078" s="362"/>
      <c r="AM1078" s="362"/>
      <c r="AN1078" s="361"/>
      <c r="AO1078" s="445" t="s">
        <v>9</v>
      </c>
      <c r="AP1078" s="445" t="s">
        <v>9</v>
      </c>
      <c r="AQ1078" s="445" t="s">
        <v>9</v>
      </c>
    </row>
    <row r="1079" spans="1:43" ht="29" hidden="1" x14ac:dyDescent="0.35">
      <c r="A1079" s="362">
        <v>1077</v>
      </c>
      <c r="B1079" s="362" t="s">
        <v>2945</v>
      </c>
      <c r="C1079" s="362" t="s">
        <v>2</v>
      </c>
      <c r="D1079" s="368">
        <v>45272</v>
      </c>
      <c r="E1079" s="368"/>
      <c r="F1079" s="368"/>
      <c r="G1079" s="368"/>
      <c r="H1079" s="362" t="s">
        <v>57</v>
      </c>
      <c r="I1079" s="362" t="s">
        <v>2897</v>
      </c>
      <c r="J1079" s="361" t="s">
        <v>2946</v>
      </c>
      <c r="K1079" s="362"/>
      <c r="L1079" s="362" t="s">
        <v>186</v>
      </c>
      <c r="M1079" s="362" t="s">
        <v>9</v>
      </c>
      <c r="N1079" s="362" t="s">
        <v>90</v>
      </c>
      <c r="O1079" s="362" t="s">
        <v>90</v>
      </c>
      <c r="P1079" s="482" t="s">
        <v>6476</v>
      </c>
      <c r="Q1079" s="362"/>
      <c r="R1079" s="362"/>
      <c r="S1079" s="362"/>
      <c r="T1079" s="362"/>
      <c r="U1079" s="362"/>
      <c r="V1079" s="362"/>
      <c r="W1079" s="362"/>
      <c r="X1079" s="362"/>
      <c r="Y1079" s="362"/>
      <c r="Z1079" s="362"/>
      <c r="AA1079" s="366"/>
      <c r="AB1079" s="362"/>
      <c r="AC1079" s="362" t="s">
        <v>14</v>
      </c>
      <c r="AD1079" s="362" t="s">
        <v>40</v>
      </c>
      <c r="AE1079" s="362"/>
      <c r="AF1079" s="362"/>
      <c r="AG1079" s="362"/>
      <c r="AH1079" s="362"/>
      <c r="AI1079" s="362"/>
      <c r="AJ1079" s="362"/>
      <c r="AK1079" s="362"/>
      <c r="AL1079" s="362"/>
      <c r="AM1079" s="362"/>
      <c r="AN1079" s="361"/>
      <c r="AO1079" s="445" t="s">
        <v>9</v>
      </c>
      <c r="AP1079" s="445" t="s">
        <v>9</v>
      </c>
      <c r="AQ1079" s="445" t="s">
        <v>9</v>
      </c>
    </row>
    <row r="1080" spans="1:43" ht="29" hidden="1" x14ac:dyDescent="0.35">
      <c r="A1080" s="362">
        <v>1078</v>
      </c>
      <c r="B1080" s="362" t="s">
        <v>2947</v>
      </c>
      <c r="C1080" s="362" t="s">
        <v>2</v>
      </c>
      <c r="D1080" s="368">
        <v>45272</v>
      </c>
      <c r="E1080" s="368"/>
      <c r="F1080" s="368"/>
      <c r="G1080" s="368"/>
      <c r="H1080" s="362" t="s">
        <v>57</v>
      </c>
      <c r="I1080" s="362" t="s">
        <v>2897</v>
      </c>
      <c r="J1080" s="361" t="s">
        <v>2948</v>
      </c>
      <c r="K1080" s="362"/>
      <c r="L1080" s="362" t="s">
        <v>186</v>
      </c>
      <c r="M1080" s="362" t="s">
        <v>9</v>
      </c>
      <c r="N1080" s="362" t="s">
        <v>90</v>
      </c>
      <c r="O1080" s="362" t="s">
        <v>90</v>
      </c>
      <c r="P1080" s="482" t="s">
        <v>6476</v>
      </c>
      <c r="Q1080" s="362"/>
      <c r="R1080" s="362"/>
      <c r="S1080" s="362"/>
      <c r="T1080" s="362"/>
      <c r="U1080" s="362"/>
      <c r="V1080" s="362"/>
      <c r="W1080" s="362"/>
      <c r="X1080" s="362"/>
      <c r="Y1080" s="362"/>
      <c r="Z1080" s="362"/>
      <c r="AA1080" s="366"/>
      <c r="AB1080" s="362"/>
      <c r="AC1080" s="362" t="s">
        <v>14</v>
      </c>
      <c r="AD1080" s="362" t="s">
        <v>40</v>
      </c>
      <c r="AE1080" s="362"/>
      <c r="AF1080" s="362"/>
      <c r="AG1080" s="362"/>
      <c r="AH1080" s="362"/>
      <c r="AI1080" s="362"/>
      <c r="AJ1080" s="362"/>
      <c r="AK1080" s="362"/>
      <c r="AL1080" s="362"/>
      <c r="AM1080" s="362"/>
      <c r="AN1080" s="361"/>
      <c r="AO1080" s="445" t="s">
        <v>9</v>
      </c>
      <c r="AP1080" s="445" t="s">
        <v>9</v>
      </c>
      <c r="AQ1080" s="445" t="s">
        <v>9</v>
      </c>
    </row>
    <row r="1081" spans="1:43" ht="29" hidden="1" x14ac:dyDescent="0.35">
      <c r="A1081" s="362">
        <v>1079</v>
      </c>
      <c r="B1081" s="362" t="s">
        <v>2949</v>
      </c>
      <c r="C1081" s="362" t="s">
        <v>2</v>
      </c>
      <c r="D1081" s="368">
        <v>45272</v>
      </c>
      <c r="E1081" s="368"/>
      <c r="F1081" s="368"/>
      <c r="G1081" s="368"/>
      <c r="H1081" s="362" t="s">
        <v>57</v>
      </c>
      <c r="I1081" s="362" t="s">
        <v>2897</v>
      </c>
      <c r="J1081" s="361" t="s">
        <v>2950</v>
      </c>
      <c r="K1081" s="362"/>
      <c r="L1081" s="362" t="s">
        <v>186</v>
      </c>
      <c r="M1081" s="362" t="s">
        <v>9</v>
      </c>
      <c r="N1081" s="362" t="s">
        <v>90</v>
      </c>
      <c r="O1081" s="362" t="s">
        <v>90</v>
      </c>
      <c r="P1081" s="482" t="s">
        <v>6476</v>
      </c>
      <c r="Q1081" s="362"/>
      <c r="R1081" s="362"/>
      <c r="S1081" s="362"/>
      <c r="T1081" s="362"/>
      <c r="U1081" s="362"/>
      <c r="V1081" s="362"/>
      <c r="W1081" s="362"/>
      <c r="X1081" s="362"/>
      <c r="Y1081" s="362"/>
      <c r="Z1081" s="362"/>
      <c r="AA1081" s="366"/>
      <c r="AB1081" s="362"/>
      <c r="AC1081" s="362" t="s">
        <v>14</v>
      </c>
      <c r="AD1081" s="362" t="s">
        <v>40</v>
      </c>
      <c r="AE1081" s="362"/>
      <c r="AF1081" s="362"/>
      <c r="AG1081" s="362"/>
      <c r="AH1081" s="362"/>
      <c r="AI1081" s="362"/>
      <c r="AJ1081" s="362"/>
      <c r="AK1081" s="362"/>
      <c r="AL1081" s="362"/>
      <c r="AM1081" s="362"/>
      <c r="AN1081" s="361"/>
      <c r="AO1081" s="445" t="s">
        <v>9</v>
      </c>
      <c r="AP1081" s="445" t="s">
        <v>9</v>
      </c>
      <c r="AQ1081" s="445" t="s">
        <v>9</v>
      </c>
    </row>
    <row r="1082" spans="1:43" ht="29" hidden="1" x14ac:dyDescent="0.35">
      <c r="A1082" s="362">
        <v>1080</v>
      </c>
      <c r="B1082" s="362" t="s">
        <v>2951</v>
      </c>
      <c r="C1082" s="362" t="s">
        <v>2</v>
      </c>
      <c r="D1082" s="368">
        <v>45272</v>
      </c>
      <c r="E1082" s="368"/>
      <c r="F1082" s="368"/>
      <c r="G1082" s="368"/>
      <c r="H1082" s="362" t="s">
        <v>57</v>
      </c>
      <c r="I1082" s="362" t="s">
        <v>2897</v>
      </c>
      <c r="J1082" s="361" t="s">
        <v>2952</v>
      </c>
      <c r="K1082" s="362"/>
      <c r="L1082" s="362" t="s">
        <v>186</v>
      </c>
      <c r="M1082" s="362" t="s">
        <v>9</v>
      </c>
      <c r="N1082" s="362" t="s">
        <v>90</v>
      </c>
      <c r="O1082" s="362" t="s">
        <v>90</v>
      </c>
      <c r="P1082" s="482" t="s">
        <v>6476</v>
      </c>
      <c r="Q1082" s="362"/>
      <c r="R1082" s="362"/>
      <c r="S1082" s="362"/>
      <c r="T1082" s="362"/>
      <c r="U1082" s="362"/>
      <c r="V1082" s="362"/>
      <c r="W1082" s="362"/>
      <c r="X1082" s="362"/>
      <c r="Y1082" s="362"/>
      <c r="Z1082" s="362"/>
      <c r="AA1082" s="366"/>
      <c r="AB1082" s="362"/>
      <c r="AC1082" s="362" t="s">
        <v>14</v>
      </c>
      <c r="AD1082" s="362" t="s">
        <v>40</v>
      </c>
      <c r="AE1082" s="362"/>
      <c r="AF1082" s="362"/>
      <c r="AG1082" s="362"/>
      <c r="AH1082" s="362"/>
      <c r="AI1082" s="362"/>
      <c r="AJ1082" s="362"/>
      <c r="AK1082" s="362"/>
      <c r="AL1082" s="362"/>
      <c r="AM1082" s="362"/>
      <c r="AN1082" s="361"/>
      <c r="AO1082" s="445" t="s">
        <v>9</v>
      </c>
      <c r="AP1082" s="445" t="s">
        <v>9</v>
      </c>
      <c r="AQ1082" s="445" t="s">
        <v>9</v>
      </c>
    </row>
    <row r="1083" spans="1:43" ht="43.5" hidden="1" x14ac:dyDescent="0.35">
      <c r="A1083" s="362">
        <v>1081</v>
      </c>
      <c r="B1083" s="362" t="s">
        <v>2953</v>
      </c>
      <c r="C1083" s="362" t="s">
        <v>2</v>
      </c>
      <c r="D1083" s="368">
        <v>45272</v>
      </c>
      <c r="E1083" s="368"/>
      <c r="F1083" s="368"/>
      <c r="G1083" s="368"/>
      <c r="H1083" s="362" t="s">
        <v>57</v>
      </c>
      <c r="I1083" s="362" t="s">
        <v>2897</v>
      </c>
      <c r="J1083" s="361" t="s">
        <v>2954</v>
      </c>
      <c r="K1083" s="362"/>
      <c r="L1083" s="362" t="s">
        <v>186</v>
      </c>
      <c r="M1083" s="362" t="s">
        <v>9</v>
      </c>
      <c r="N1083" s="362" t="s">
        <v>90</v>
      </c>
      <c r="O1083" s="362" t="s">
        <v>90</v>
      </c>
      <c r="P1083" s="482" t="s">
        <v>6514</v>
      </c>
      <c r="Q1083" s="362"/>
      <c r="R1083" s="362"/>
      <c r="S1083" s="362"/>
      <c r="T1083" s="362"/>
      <c r="U1083" s="362"/>
      <c r="V1083" s="362"/>
      <c r="W1083" s="362"/>
      <c r="X1083" s="362"/>
      <c r="Y1083" s="362"/>
      <c r="Z1083" s="362"/>
      <c r="AA1083" s="366"/>
      <c r="AB1083" s="362"/>
      <c r="AC1083" s="362" t="s">
        <v>14</v>
      </c>
      <c r="AD1083" s="362" t="s">
        <v>40</v>
      </c>
      <c r="AE1083" s="362"/>
      <c r="AF1083" s="362"/>
      <c r="AG1083" s="362"/>
      <c r="AH1083" s="362"/>
      <c r="AI1083" s="362"/>
      <c r="AJ1083" s="362"/>
      <c r="AK1083" s="362"/>
      <c r="AL1083" s="362"/>
      <c r="AM1083" s="362"/>
      <c r="AN1083" s="361"/>
      <c r="AO1083" s="445" t="s">
        <v>9</v>
      </c>
      <c r="AP1083" s="445" t="s">
        <v>9</v>
      </c>
      <c r="AQ1083" s="445" t="s">
        <v>9</v>
      </c>
    </row>
    <row r="1084" spans="1:43" ht="58" hidden="1" x14ac:dyDescent="0.35">
      <c r="A1084" s="362">
        <v>1082</v>
      </c>
      <c r="B1084" s="359" t="s">
        <v>2955</v>
      </c>
      <c r="C1084" s="362" t="s">
        <v>2</v>
      </c>
      <c r="D1084" s="368">
        <v>45272</v>
      </c>
      <c r="E1084" s="368"/>
      <c r="F1084" s="368"/>
      <c r="G1084" s="368"/>
      <c r="H1084" s="362" t="s">
        <v>57</v>
      </c>
      <c r="I1084" s="362" t="s">
        <v>2897</v>
      </c>
      <c r="J1084" s="361" t="s">
        <v>2956</v>
      </c>
      <c r="K1084" s="362"/>
      <c r="L1084" s="362" t="s">
        <v>186</v>
      </c>
      <c r="M1084" s="362" t="s">
        <v>9</v>
      </c>
      <c r="N1084" s="362" t="s">
        <v>90</v>
      </c>
      <c r="O1084" s="362" t="s">
        <v>90</v>
      </c>
      <c r="P1084" s="482" t="s">
        <v>6634</v>
      </c>
      <c r="Q1084" s="362"/>
      <c r="R1084" s="362"/>
      <c r="S1084" s="362"/>
      <c r="T1084" s="362"/>
      <c r="U1084" s="362"/>
      <c r="V1084" s="362"/>
      <c r="W1084" s="362"/>
      <c r="X1084" s="362"/>
      <c r="Y1084" s="362"/>
      <c r="Z1084" s="362"/>
      <c r="AA1084" s="366"/>
      <c r="AB1084" s="362"/>
      <c r="AC1084" s="362" t="s">
        <v>14</v>
      </c>
      <c r="AD1084" s="362" t="s">
        <v>40</v>
      </c>
      <c r="AE1084" s="362"/>
      <c r="AF1084" s="362"/>
      <c r="AG1084" s="362"/>
      <c r="AH1084" s="362"/>
      <c r="AI1084" s="362"/>
      <c r="AJ1084" s="362"/>
      <c r="AK1084" s="362"/>
      <c r="AL1084" s="362"/>
      <c r="AM1084" s="368">
        <v>46010</v>
      </c>
      <c r="AN1084" s="361"/>
      <c r="AO1084" s="445" t="s">
        <v>5950</v>
      </c>
      <c r="AP1084" s="445" t="s">
        <v>5950</v>
      </c>
      <c r="AQ1084" s="445" t="s">
        <v>5950</v>
      </c>
    </row>
    <row r="1085" spans="1:43" ht="87" hidden="1" x14ac:dyDescent="0.35">
      <c r="A1085" s="362">
        <v>1083</v>
      </c>
      <c r="B1085" s="362" t="s">
        <v>2958</v>
      </c>
      <c r="C1085" s="362" t="s">
        <v>2</v>
      </c>
      <c r="D1085" s="368">
        <v>45275</v>
      </c>
      <c r="E1085" s="368"/>
      <c r="F1085" s="368"/>
      <c r="G1085" s="368"/>
      <c r="H1085" s="362" t="s">
        <v>74</v>
      </c>
      <c r="I1085" s="362" t="s">
        <v>2959</v>
      </c>
      <c r="J1085" s="361" t="s">
        <v>2960</v>
      </c>
      <c r="K1085" s="362"/>
      <c r="L1085" s="362" t="s">
        <v>186</v>
      </c>
      <c r="M1085" s="362" t="s">
        <v>9</v>
      </c>
      <c r="N1085" s="362" t="s">
        <v>90</v>
      </c>
      <c r="O1085" s="362" t="s">
        <v>90</v>
      </c>
      <c r="P1085" s="51" t="s">
        <v>6635</v>
      </c>
      <c r="Q1085" s="362" t="s">
        <v>6636</v>
      </c>
      <c r="R1085" s="362" t="s">
        <v>6637</v>
      </c>
      <c r="S1085" s="362" t="s">
        <v>6638</v>
      </c>
      <c r="T1085" s="362" t="s">
        <v>6639</v>
      </c>
      <c r="U1085" s="362" t="s">
        <v>6640</v>
      </c>
      <c r="V1085" s="362"/>
      <c r="W1085" s="362"/>
      <c r="X1085" s="362"/>
      <c r="Y1085" s="362"/>
      <c r="Z1085" s="362"/>
      <c r="AA1085" s="366"/>
      <c r="AB1085" s="362"/>
      <c r="AC1085" s="362" t="s">
        <v>19</v>
      </c>
      <c r="AD1085" s="362"/>
      <c r="AE1085" s="362"/>
      <c r="AF1085" s="362"/>
      <c r="AG1085" s="362"/>
      <c r="AH1085" s="362"/>
      <c r="AI1085" s="362" t="s">
        <v>6641</v>
      </c>
      <c r="AJ1085" s="362"/>
      <c r="AK1085" s="362"/>
      <c r="AL1085" s="362"/>
      <c r="AM1085" s="362"/>
      <c r="AN1085" s="361"/>
      <c r="AO1085" s="445" t="s">
        <v>9</v>
      </c>
      <c r="AP1085" s="445" t="s">
        <v>9</v>
      </c>
      <c r="AQ1085" s="445" t="s">
        <v>9</v>
      </c>
    </row>
    <row r="1086" spans="1:43" ht="29" hidden="1" x14ac:dyDescent="0.35">
      <c r="A1086" s="362">
        <v>1084</v>
      </c>
      <c r="B1086" s="362" t="s">
        <v>2962</v>
      </c>
      <c r="C1086" s="362" t="s">
        <v>2</v>
      </c>
      <c r="D1086" s="368">
        <v>45012</v>
      </c>
      <c r="E1086" s="368"/>
      <c r="F1086" s="368"/>
      <c r="G1086" s="368"/>
      <c r="H1086" s="362" t="s">
        <v>65</v>
      </c>
      <c r="I1086" s="362" t="s">
        <v>2064</v>
      </c>
      <c r="J1086" s="361" t="s">
        <v>2963</v>
      </c>
      <c r="K1086" s="362"/>
      <c r="L1086" s="362" t="s">
        <v>186</v>
      </c>
      <c r="M1086" s="362" t="s">
        <v>9</v>
      </c>
      <c r="N1086" s="362" t="s">
        <v>1398</v>
      </c>
      <c r="O1086" s="362" t="s">
        <v>90</v>
      </c>
      <c r="P1086" s="482" t="s">
        <v>90</v>
      </c>
      <c r="Q1086" s="362"/>
      <c r="R1086" s="362"/>
      <c r="S1086" s="362"/>
      <c r="T1086" s="362"/>
      <c r="U1086" s="362"/>
      <c r="V1086" s="362"/>
      <c r="W1086" s="362"/>
      <c r="X1086" s="362"/>
      <c r="Y1086" s="362"/>
      <c r="Z1086" s="362"/>
      <c r="AA1086" s="366"/>
      <c r="AB1086" s="362"/>
      <c r="AC1086" s="362" t="s">
        <v>19</v>
      </c>
      <c r="AD1086" s="362" t="s">
        <v>40</v>
      </c>
      <c r="AE1086" s="362"/>
      <c r="AF1086" s="362"/>
      <c r="AG1086" s="362"/>
      <c r="AH1086" s="362"/>
      <c r="AI1086" s="362"/>
      <c r="AJ1086" s="362"/>
      <c r="AK1086" s="362"/>
      <c r="AL1086" s="362"/>
      <c r="AM1086" s="362"/>
      <c r="AN1086" s="361"/>
      <c r="AO1086" s="445" t="s">
        <v>9</v>
      </c>
      <c r="AP1086" s="445" t="s">
        <v>9</v>
      </c>
      <c r="AQ1086" s="445" t="s">
        <v>9</v>
      </c>
    </row>
    <row r="1087" spans="1:43" ht="14.5" hidden="1" x14ac:dyDescent="0.35">
      <c r="A1087" s="362">
        <v>1085</v>
      </c>
      <c r="B1087" s="362" t="s">
        <v>2964</v>
      </c>
      <c r="C1087" s="362" t="s">
        <v>2</v>
      </c>
      <c r="D1087" s="368">
        <v>45096</v>
      </c>
      <c r="E1087" s="368"/>
      <c r="F1087" s="368"/>
      <c r="G1087" s="368"/>
      <c r="H1087" s="362" t="s">
        <v>61</v>
      </c>
      <c r="I1087" s="362" t="s">
        <v>1584</v>
      </c>
      <c r="J1087" s="361" t="s">
        <v>2965</v>
      </c>
      <c r="K1087" s="361"/>
      <c r="L1087" s="362" t="s">
        <v>186</v>
      </c>
      <c r="M1087" s="362" t="s">
        <v>9</v>
      </c>
      <c r="N1087" s="362" t="s">
        <v>2273</v>
      </c>
      <c r="O1087" s="362" t="s">
        <v>90</v>
      </c>
      <c r="P1087" s="482" t="s">
        <v>6642</v>
      </c>
      <c r="Q1087" s="362"/>
      <c r="R1087" s="362"/>
      <c r="S1087" s="362"/>
      <c r="T1087" s="362"/>
      <c r="U1087" s="362"/>
      <c r="V1087" s="362"/>
      <c r="W1087" s="362"/>
      <c r="X1087" s="362"/>
      <c r="Y1087" s="362"/>
      <c r="Z1087" s="362"/>
      <c r="AA1087" s="366"/>
      <c r="AB1087" s="362"/>
      <c r="AC1087" s="362" t="s">
        <v>19</v>
      </c>
      <c r="AD1087" s="362" t="s">
        <v>40</v>
      </c>
      <c r="AE1087" s="362"/>
      <c r="AF1087" s="362"/>
      <c r="AG1087" s="362"/>
      <c r="AH1087" s="362"/>
      <c r="AI1087" s="362"/>
      <c r="AJ1087" s="362"/>
      <c r="AK1087" s="362"/>
      <c r="AL1087" s="362"/>
      <c r="AM1087" s="362"/>
      <c r="AN1087" s="361"/>
      <c r="AO1087" s="445" t="s">
        <v>5839</v>
      </c>
      <c r="AP1087" s="445" t="s">
        <v>5839</v>
      </c>
      <c r="AQ1087" s="445" t="s">
        <v>5839</v>
      </c>
    </row>
    <row r="1088" spans="1:43" ht="72.5" hidden="1" x14ac:dyDescent="0.35">
      <c r="A1088" s="362">
        <v>1086</v>
      </c>
      <c r="B1088" s="362" t="s">
        <v>2967</v>
      </c>
      <c r="C1088" s="362" t="s">
        <v>2</v>
      </c>
      <c r="D1088" s="368">
        <v>45275</v>
      </c>
      <c r="E1088" s="368"/>
      <c r="F1088" s="368"/>
      <c r="G1088" s="368"/>
      <c r="H1088" s="362" t="s">
        <v>74</v>
      </c>
      <c r="I1088" s="362" t="s">
        <v>2959</v>
      </c>
      <c r="J1088" s="361" t="s">
        <v>2968</v>
      </c>
      <c r="K1088" s="362"/>
      <c r="L1088" s="362" t="s">
        <v>186</v>
      </c>
      <c r="M1088" s="362" t="s">
        <v>9</v>
      </c>
      <c r="N1088" s="362" t="s">
        <v>90</v>
      </c>
      <c r="O1088" s="362" t="s">
        <v>90</v>
      </c>
      <c r="P1088" s="51" t="s">
        <v>6643</v>
      </c>
      <c r="Q1088" s="362" t="s">
        <v>5961</v>
      </c>
      <c r="R1088" s="361" t="s">
        <v>6644</v>
      </c>
      <c r="S1088" s="362" t="s">
        <v>6645</v>
      </c>
      <c r="T1088" s="362" t="s">
        <v>6646</v>
      </c>
      <c r="U1088" s="362" t="s">
        <v>6647</v>
      </c>
      <c r="V1088" s="362"/>
      <c r="W1088" s="362" t="s">
        <v>6380</v>
      </c>
      <c r="X1088" s="362" t="s">
        <v>6274</v>
      </c>
      <c r="Y1088" s="362"/>
      <c r="Z1088" s="362"/>
      <c r="AA1088" s="366" t="s">
        <v>6648</v>
      </c>
      <c r="AB1088" s="362" t="s">
        <v>6649</v>
      </c>
      <c r="AC1088" s="362" t="s">
        <v>19</v>
      </c>
      <c r="AD1088" s="362" t="s">
        <v>40</v>
      </c>
      <c r="AE1088" s="362"/>
      <c r="AF1088" s="362"/>
      <c r="AG1088" s="362"/>
      <c r="AH1088" s="362"/>
      <c r="AI1088" s="362" t="s">
        <v>5963</v>
      </c>
      <c r="AJ1088" s="362"/>
      <c r="AK1088" s="362"/>
      <c r="AL1088" s="362"/>
      <c r="AM1088" s="362"/>
      <c r="AN1088" s="361"/>
      <c r="AO1088" s="445" t="s">
        <v>5839</v>
      </c>
      <c r="AP1088" s="445" t="s">
        <v>5839</v>
      </c>
      <c r="AQ1088" s="445" t="s">
        <v>5839</v>
      </c>
    </row>
    <row r="1089" spans="1:43" ht="43.5" hidden="1" x14ac:dyDescent="0.35">
      <c r="A1089" s="362">
        <v>1087</v>
      </c>
      <c r="B1089" s="362" t="s">
        <v>2969</v>
      </c>
      <c r="C1089" s="362" t="s">
        <v>2</v>
      </c>
      <c r="D1089" s="368">
        <v>45275</v>
      </c>
      <c r="E1089" s="368"/>
      <c r="F1089" s="368"/>
      <c r="G1089" s="368"/>
      <c r="H1089" s="362" t="s">
        <v>74</v>
      </c>
      <c r="I1089" s="362" t="s">
        <v>2959</v>
      </c>
      <c r="J1089" s="449" t="s">
        <v>2970</v>
      </c>
      <c r="K1089" s="362"/>
      <c r="L1089" s="362" t="s">
        <v>186</v>
      </c>
      <c r="M1089" s="362" t="s">
        <v>9</v>
      </c>
      <c r="N1089" s="362" t="s">
        <v>90</v>
      </c>
      <c r="O1089" s="362" t="s">
        <v>90</v>
      </c>
      <c r="P1089" s="482"/>
      <c r="Q1089" s="362"/>
      <c r="R1089" s="362"/>
      <c r="S1089" s="362"/>
      <c r="T1089" s="362"/>
      <c r="U1089" s="362"/>
      <c r="V1089" s="362"/>
      <c r="W1089" s="362"/>
      <c r="X1089" s="362"/>
      <c r="Y1089" s="362"/>
      <c r="Z1089" s="362"/>
      <c r="AA1089" s="366"/>
      <c r="AB1089" s="362"/>
      <c r="AC1089" s="362" t="s">
        <v>19</v>
      </c>
      <c r="AD1089" s="362" t="s">
        <v>40</v>
      </c>
      <c r="AE1089" s="362"/>
      <c r="AF1089" s="362"/>
      <c r="AG1089" s="362"/>
      <c r="AH1089" s="362"/>
      <c r="AI1089" s="362"/>
      <c r="AJ1089" s="362"/>
      <c r="AK1089" s="362"/>
      <c r="AL1089" s="362"/>
      <c r="AM1089" s="362"/>
      <c r="AN1089" s="361"/>
      <c r="AO1089" s="445" t="s">
        <v>5839</v>
      </c>
      <c r="AP1089" s="445" t="s">
        <v>5839</v>
      </c>
      <c r="AQ1089" s="445" t="s">
        <v>5839</v>
      </c>
    </row>
    <row r="1090" spans="1:43" ht="72.5" hidden="1" x14ac:dyDescent="0.35">
      <c r="A1090" s="362">
        <v>1088</v>
      </c>
      <c r="B1090" s="362" t="s">
        <v>2971</v>
      </c>
      <c r="C1090" s="362" t="s">
        <v>2</v>
      </c>
      <c r="D1090" s="368">
        <v>45275</v>
      </c>
      <c r="E1090" s="368"/>
      <c r="F1090" s="368"/>
      <c r="G1090" s="368"/>
      <c r="H1090" s="362" t="s">
        <v>74</v>
      </c>
      <c r="I1090" s="362" t="s">
        <v>2959</v>
      </c>
      <c r="J1090" s="361" t="s">
        <v>2972</v>
      </c>
      <c r="K1090" s="362"/>
      <c r="L1090" s="362" t="s">
        <v>1689</v>
      </c>
      <c r="M1090" s="362" t="s">
        <v>9</v>
      </c>
      <c r="N1090" s="362" t="s">
        <v>90</v>
      </c>
      <c r="O1090" s="362" t="s">
        <v>90</v>
      </c>
      <c r="P1090" s="51" t="s">
        <v>6643</v>
      </c>
      <c r="Q1090" s="362" t="s">
        <v>5961</v>
      </c>
      <c r="R1090" s="361" t="s">
        <v>6650</v>
      </c>
      <c r="S1090" s="362" t="s">
        <v>6651</v>
      </c>
      <c r="T1090" s="362" t="s">
        <v>6652</v>
      </c>
      <c r="U1090" s="362" t="s">
        <v>6653</v>
      </c>
      <c r="V1090" s="362"/>
      <c r="W1090" s="362" t="s">
        <v>6654</v>
      </c>
      <c r="X1090" s="362" t="s">
        <v>6655</v>
      </c>
      <c r="Y1090" s="362"/>
      <c r="Z1090" s="362"/>
      <c r="AA1090" s="366" t="s">
        <v>6656</v>
      </c>
      <c r="AB1090" s="362" t="s">
        <v>6657</v>
      </c>
      <c r="AC1090" s="362" t="s">
        <v>19</v>
      </c>
      <c r="AD1090" s="362" t="s">
        <v>40</v>
      </c>
      <c r="AE1090" s="362"/>
      <c r="AF1090" s="362"/>
      <c r="AG1090" s="362"/>
      <c r="AH1090" s="362"/>
      <c r="AI1090" s="362" t="s">
        <v>6658</v>
      </c>
      <c r="AJ1090" s="362"/>
      <c r="AK1090" s="362"/>
      <c r="AL1090" s="362"/>
      <c r="AM1090" s="362"/>
      <c r="AN1090" s="361"/>
      <c r="AO1090" s="445" t="s">
        <v>5839</v>
      </c>
      <c r="AP1090" s="445" t="s">
        <v>5839</v>
      </c>
      <c r="AQ1090" s="445" t="s">
        <v>5839</v>
      </c>
    </row>
    <row r="1091" spans="1:43" ht="72.5" hidden="1" x14ac:dyDescent="0.35">
      <c r="A1091" s="362">
        <v>1089</v>
      </c>
      <c r="B1091" s="362" t="s">
        <v>2973</v>
      </c>
      <c r="C1091" s="362" t="s">
        <v>2</v>
      </c>
      <c r="D1091" s="368">
        <v>45275</v>
      </c>
      <c r="E1091" s="368"/>
      <c r="F1091" s="368"/>
      <c r="G1091" s="368"/>
      <c r="H1091" s="362" t="s">
        <v>74</v>
      </c>
      <c r="I1091" s="362" t="s">
        <v>2959</v>
      </c>
      <c r="J1091" s="361" t="s">
        <v>2974</v>
      </c>
      <c r="K1091" s="362"/>
      <c r="L1091" s="362" t="s">
        <v>1689</v>
      </c>
      <c r="M1091" s="362" t="s">
        <v>9</v>
      </c>
      <c r="N1091" s="362" t="s">
        <v>90</v>
      </c>
      <c r="O1091" s="362" t="s">
        <v>90</v>
      </c>
      <c r="P1091" s="494" t="s">
        <v>6643</v>
      </c>
      <c r="Q1091" s="362" t="s">
        <v>5961</v>
      </c>
      <c r="R1091" s="361" t="s">
        <v>6644</v>
      </c>
      <c r="S1091" s="362" t="s">
        <v>6645</v>
      </c>
      <c r="T1091" s="362" t="s">
        <v>6659</v>
      </c>
      <c r="U1091" s="362" t="s">
        <v>6660</v>
      </c>
      <c r="V1091" s="362"/>
      <c r="W1091" s="362" t="s">
        <v>6661</v>
      </c>
      <c r="X1091" s="362" t="s">
        <v>6662</v>
      </c>
      <c r="Y1091" s="362"/>
      <c r="Z1091" s="362"/>
      <c r="AA1091" s="366" t="s">
        <v>6654</v>
      </c>
      <c r="AB1091" s="362" t="s">
        <v>6663</v>
      </c>
      <c r="AC1091" s="362" t="s">
        <v>19</v>
      </c>
      <c r="AD1091" s="362" t="s">
        <v>40</v>
      </c>
      <c r="AE1091" s="362"/>
      <c r="AF1091" s="362"/>
      <c r="AG1091" s="362"/>
      <c r="AH1091" s="362"/>
      <c r="AI1091" s="362" t="s">
        <v>6664</v>
      </c>
      <c r="AJ1091" s="362"/>
      <c r="AK1091" s="362"/>
      <c r="AL1091" s="362"/>
      <c r="AM1091" s="362"/>
      <c r="AN1091" s="361"/>
      <c r="AO1091" s="445" t="s">
        <v>5839</v>
      </c>
      <c r="AP1091" s="445" t="s">
        <v>5839</v>
      </c>
      <c r="AQ1091" s="445" t="s">
        <v>5839</v>
      </c>
    </row>
    <row r="1092" spans="1:43" ht="72.5" hidden="1" x14ac:dyDescent="0.35">
      <c r="A1092" s="362">
        <v>1090</v>
      </c>
      <c r="B1092" s="362" t="s">
        <v>2976</v>
      </c>
      <c r="C1092" s="362" t="s">
        <v>2</v>
      </c>
      <c r="D1092" s="368">
        <v>45275</v>
      </c>
      <c r="E1092" s="368"/>
      <c r="F1092" s="368"/>
      <c r="G1092" s="368"/>
      <c r="H1092" s="362" t="s">
        <v>74</v>
      </c>
      <c r="I1092" s="362" t="s">
        <v>2959</v>
      </c>
      <c r="J1092" s="361" t="s">
        <v>2977</v>
      </c>
      <c r="K1092" s="362"/>
      <c r="L1092" s="362" t="s">
        <v>1689</v>
      </c>
      <c r="M1092" s="362" t="s">
        <v>9</v>
      </c>
      <c r="N1092" s="362" t="s">
        <v>90</v>
      </c>
      <c r="O1092" s="362" t="s">
        <v>90</v>
      </c>
      <c r="P1092" s="51" t="s">
        <v>6643</v>
      </c>
      <c r="Q1092" s="362" t="s">
        <v>5961</v>
      </c>
      <c r="R1092" s="361" t="s">
        <v>6644</v>
      </c>
      <c r="S1092" s="362" t="s">
        <v>6645</v>
      </c>
      <c r="T1092" s="362" t="s">
        <v>6665</v>
      </c>
      <c r="U1092" s="362" t="s">
        <v>6666</v>
      </c>
      <c r="V1092" s="362"/>
      <c r="W1092" s="362" t="s">
        <v>6071</v>
      </c>
      <c r="X1092" s="362" t="s">
        <v>6667</v>
      </c>
      <c r="Y1092" s="362"/>
      <c r="Z1092" s="362"/>
      <c r="AA1092" s="366" t="s">
        <v>6668</v>
      </c>
      <c r="AB1092" s="362" t="s">
        <v>6669</v>
      </c>
      <c r="AC1092" s="362" t="s">
        <v>19</v>
      </c>
      <c r="AD1092" s="362" t="s">
        <v>40</v>
      </c>
      <c r="AE1092" s="362"/>
      <c r="AF1092" s="362"/>
      <c r="AG1092" s="362"/>
      <c r="AH1092" s="362"/>
      <c r="AI1092" s="362" t="s">
        <v>6670</v>
      </c>
      <c r="AJ1092" s="362"/>
      <c r="AK1092" s="362"/>
      <c r="AL1092" s="362"/>
      <c r="AM1092" s="362"/>
      <c r="AN1092" s="361"/>
      <c r="AO1092" s="445" t="s">
        <v>9</v>
      </c>
      <c r="AP1092" s="445" t="s">
        <v>9</v>
      </c>
      <c r="AQ1092" s="445" t="s">
        <v>9</v>
      </c>
    </row>
    <row r="1093" spans="1:43" ht="43.5" hidden="1" x14ac:dyDescent="0.35">
      <c r="A1093" s="362">
        <v>1091</v>
      </c>
      <c r="B1093" s="362" t="s">
        <v>2978</v>
      </c>
      <c r="C1093" s="362" t="s">
        <v>2</v>
      </c>
      <c r="D1093" s="368">
        <v>45275</v>
      </c>
      <c r="E1093" s="368"/>
      <c r="F1093" s="368"/>
      <c r="G1093" s="368"/>
      <c r="H1093" s="362" t="s">
        <v>74</v>
      </c>
      <c r="I1093" s="362" t="s">
        <v>2959</v>
      </c>
      <c r="J1093" s="449" t="s">
        <v>2979</v>
      </c>
      <c r="K1093" s="362"/>
      <c r="L1093" s="362" t="s">
        <v>1689</v>
      </c>
      <c r="M1093" s="362" t="s">
        <v>9</v>
      </c>
      <c r="N1093" s="362" t="s">
        <v>90</v>
      </c>
      <c r="O1093" s="362" t="s">
        <v>90</v>
      </c>
      <c r="P1093" s="482"/>
      <c r="Q1093" s="362"/>
      <c r="R1093" s="362"/>
      <c r="S1093" s="362"/>
      <c r="T1093" s="362"/>
      <c r="U1093" s="362"/>
      <c r="V1093" s="362"/>
      <c r="W1093" s="362"/>
      <c r="X1093" s="362"/>
      <c r="Y1093" s="362"/>
      <c r="Z1093" s="362"/>
      <c r="AA1093" s="366"/>
      <c r="AB1093" s="362"/>
      <c r="AC1093" s="362" t="s">
        <v>19</v>
      </c>
      <c r="AD1093" s="362" t="s">
        <v>40</v>
      </c>
      <c r="AE1093" s="362"/>
      <c r="AF1093" s="362"/>
      <c r="AG1093" s="362"/>
      <c r="AH1093" s="362"/>
      <c r="AI1093" s="362"/>
      <c r="AJ1093" s="362"/>
      <c r="AK1093" s="362"/>
      <c r="AL1093" s="362"/>
      <c r="AM1093" s="362"/>
      <c r="AN1093" s="361"/>
      <c r="AO1093" s="445" t="s">
        <v>5839</v>
      </c>
      <c r="AP1093" s="445" t="s">
        <v>5839</v>
      </c>
      <c r="AQ1093" s="445" t="s">
        <v>5839</v>
      </c>
    </row>
    <row r="1094" spans="1:43" ht="72.5" hidden="1" x14ac:dyDescent="0.35">
      <c r="A1094" s="362">
        <v>1092</v>
      </c>
      <c r="B1094" s="362" t="s">
        <v>2980</v>
      </c>
      <c r="C1094" s="362" t="s">
        <v>2</v>
      </c>
      <c r="D1094" s="368">
        <v>45275</v>
      </c>
      <c r="E1094" s="368"/>
      <c r="F1094" s="368"/>
      <c r="G1094" s="368"/>
      <c r="H1094" s="362" t="s">
        <v>74</v>
      </c>
      <c r="I1094" s="362" t="s">
        <v>2959</v>
      </c>
      <c r="J1094" s="361" t="s">
        <v>2981</v>
      </c>
      <c r="K1094" s="362"/>
      <c r="L1094" s="362" t="s">
        <v>1689</v>
      </c>
      <c r="M1094" s="362" t="s">
        <v>9</v>
      </c>
      <c r="N1094" s="362" t="s">
        <v>90</v>
      </c>
      <c r="O1094" s="362" t="s">
        <v>90</v>
      </c>
      <c r="P1094" s="51" t="s">
        <v>6671</v>
      </c>
      <c r="Q1094" s="362"/>
      <c r="R1094" s="362"/>
      <c r="S1094" s="362"/>
      <c r="T1094" s="362"/>
      <c r="U1094" s="362"/>
      <c r="V1094" s="362"/>
      <c r="W1094" s="362"/>
      <c r="X1094" s="362"/>
      <c r="Y1094" s="362"/>
      <c r="Z1094" s="362"/>
      <c r="AA1094" s="366"/>
      <c r="AB1094" s="362"/>
      <c r="AC1094" s="362" t="s">
        <v>19</v>
      </c>
      <c r="AD1094" s="362" t="s">
        <v>40</v>
      </c>
      <c r="AE1094" s="362"/>
      <c r="AF1094" s="362"/>
      <c r="AG1094" s="362"/>
      <c r="AH1094" s="362"/>
      <c r="AI1094" s="362"/>
      <c r="AJ1094" s="362"/>
      <c r="AK1094" s="362"/>
      <c r="AL1094" s="362"/>
      <c r="AM1094" s="362"/>
      <c r="AN1094" s="361" t="e">
        <v>#N/A</v>
      </c>
      <c r="AO1094" s="445" t="s">
        <v>8</v>
      </c>
      <c r="AP1094" s="445" t="s">
        <v>8</v>
      </c>
      <c r="AQ1094" s="445" t="s">
        <v>9</v>
      </c>
    </row>
    <row r="1095" spans="1:43" ht="29" hidden="1" x14ac:dyDescent="0.35">
      <c r="A1095" s="362">
        <v>1093</v>
      </c>
      <c r="B1095" s="362" t="s">
        <v>2982</v>
      </c>
      <c r="C1095" s="362" t="s">
        <v>2</v>
      </c>
      <c r="D1095" s="368">
        <v>45275</v>
      </c>
      <c r="E1095" s="368"/>
      <c r="F1095" s="368"/>
      <c r="G1095" s="368"/>
      <c r="H1095" s="362" t="s">
        <v>74</v>
      </c>
      <c r="I1095" s="362" t="s">
        <v>2959</v>
      </c>
      <c r="J1095" s="449" t="s">
        <v>2983</v>
      </c>
      <c r="K1095" s="362"/>
      <c r="L1095" s="362" t="s">
        <v>1689</v>
      </c>
      <c r="M1095" s="362" t="s">
        <v>9</v>
      </c>
      <c r="N1095" s="362" t="s">
        <v>90</v>
      </c>
      <c r="O1095" s="362" t="s">
        <v>90</v>
      </c>
      <c r="P1095" s="482"/>
      <c r="Q1095" s="362"/>
      <c r="R1095" s="362"/>
      <c r="S1095" s="362"/>
      <c r="T1095" s="362"/>
      <c r="U1095" s="362"/>
      <c r="V1095" s="362"/>
      <c r="W1095" s="362"/>
      <c r="X1095" s="362"/>
      <c r="Y1095" s="362"/>
      <c r="Z1095" s="362"/>
      <c r="AA1095" s="366"/>
      <c r="AB1095" s="362"/>
      <c r="AC1095" s="362" t="s">
        <v>19</v>
      </c>
      <c r="AD1095" s="362" t="s">
        <v>40</v>
      </c>
      <c r="AE1095" s="362"/>
      <c r="AF1095" s="362"/>
      <c r="AG1095" s="362"/>
      <c r="AH1095" s="362"/>
      <c r="AI1095" s="362"/>
      <c r="AJ1095" s="362"/>
      <c r="AK1095" s="362"/>
      <c r="AL1095" s="362"/>
      <c r="AM1095" s="362"/>
      <c r="AN1095" s="361"/>
      <c r="AO1095" s="445" t="s">
        <v>5839</v>
      </c>
      <c r="AP1095" s="445" t="s">
        <v>5839</v>
      </c>
      <c r="AQ1095" s="445" t="s">
        <v>5839</v>
      </c>
    </row>
    <row r="1096" spans="1:43" ht="29" hidden="1" x14ac:dyDescent="0.35">
      <c r="A1096" s="362">
        <v>1094</v>
      </c>
      <c r="B1096" s="362" t="s">
        <v>2984</v>
      </c>
      <c r="C1096" s="362" t="s">
        <v>2</v>
      </c>
      <c r="D1096" s="368">
        <v>45275</v>
      </c>
      <c r="E1096" s="368"/>
      <c r="F1096" s="368"/>
      <c r="G1096" s="368"/>
      <c r="H1096" s="362" t="s">
        <v>74</v>
      </c>
      <c r="I1096" s="362" t="s">
        <v>2959</v>
      </c>
      <c r="J1096" s="449" t="s">
        <v>2985</v>
      </c>
      <c r="K1096" s="362"/>
      <c r="L1096" s="362" t="s">
        <v>186</v>
      </c>
      <c r="M1096" s="362" t="s">
        <v>9</v>
      </c>
      <c r="N1096" s="362" t="s">
        <v>90</v>
      </c>
      <c r="O1096" s="362" t="s">
        <v>90</v>
      </c>
      <c r="P1096" s="482"/>
      <c r="Q1096" s="362"/>
      <c r="R1096" s="362"/>
      <c r="S1096" s="362"/>
      <c r="T1096" s="362"/>
      <c r="U1096" s="362"/>
      <c r="V1096" s="362"/>
      <c r="W1096" s="362"/>
      <c r="X1096" s="362"/>
      <c r="Y1096" s="362"/>
      <c r="Z1096" s="362"/>
      <c r="AA1096" s="366"/>
      <c r="AB1096" s="362"/>
      <c r="AC1096" s="362" t="s">
        <v>19</v>
      </c>
      <c r="AD1096" s="362" t="s">
        <v>40</v>
      </c>
      <c r="AE1096" s="362"/>
      <c r="AF1096" s="362"/>
      <c r="AG1096" s="362"/>
      <c r="AH1096" s="362"/>
      <c r="AI1096" s="362"/>
      <c r="AJ1096" s="362"/>
      <c r="AK1096" s="362"/>
      <c r="AL1096" s="362"/>
      <c r="AM1096" s="362"/>
      <c r="AN1096" s="361"/>
      <c r="AO1096" s="445" t="s">
        <v>5839</v>
      </c>
      <c r="AP1096" s="445" t="s">
        <v>5839</v>
      </c>
      <c r="AQ1096" s="445" t="s">
        <v>5839</v>
      </c>
    </row>
    <row r="1097" spans="1:43" ht="29" hidden="1" x14ac:dyDescent="0.35">
      <c r="A1097" s="362">
        <v>1095</v>
      </c>
      <c r="B1097" s="362" t="s">
        <v>2986</v>
      </c>
      <c r="C1097" s="362" t="s">
        <v>2</v>
      </c>
      <c r="D1097" s="368">
        <v>45275</v>
      </c>
      <c r="E1097" s="368"/>
      <c r="F1097" s="368"/>
      <c r="G1097" s="368"/>
      <c r="H1097" s="362" t="s">
        <v>74</v>
      </c>
      <c r="I1097" s="362" t="s">
        <v>2959</v>
      </c>
      <c r="J1097" s="449" t="s">
        <v>2987</v>
      </c>
      <c r="K1097" s="362"/>
      <c r="L1097" s="362" t="s">
        <v>186</v>
      </c>
      <c r="M1097" s="362" t="s">
        <v>9</v>
      </c>
      <c r="N1097" s="362" t="s">
        <v>90</v>
      </c>
      <c r="O1097" s="362" t="s">
        <v>90</v>
      </c>
      <c r="P1097" s="482"/>
      <c r="Q1097" s="362"/>
      <c r="R1097" s="362"/>
      <c r="S1097" s="362"/>
      <c r="T1097" s="362"/>
      <c r="U1097" s="362"/>
      <c r="V1097" s="362"/>
      <c r="W1097" s="362"/>
      <c r="X1097" s="362"/>
      <c r="Y1097" s="362"/>
      <c r="Z1097" s="362"/>
      <c r="AA1097" s="366"/>
      <c r="AB1097" s="362"/>
      <c r="AC1097" s="362" t="s">
        <v>19</v>
      </c>
      <c r="AD1097" s="362" t="s">
        <v>40</v>
      </c>
      <c r="AE1097" s="362"/>
      <c r="AF1097" s="362"/>
      <c r="AG1097" s="362"/>
      <c r="AH1097" s="362"/>
      <c r="AI1097" s="362"/>
      <c r="AJ1097" s="362"/>
      <c r="AK1097" s="362"/>
      <c r="AL1097" s="362"/>
      <c r="AM1097" s="362"/>
      <c r="AN1097" s="361"/>
      <c r="AO1097" s="445" t="s">
        <v>5839</v>
      </c>
      <c r="AP1097" s="445" t="s">
        <v>5839</v>
      </c>
      <c r="AQ1097" s="445" t="s">
        <v>5839</v>
      </c>
    </row>
    <row r="1098" spans="1:43" ht="14.5" hidden="1" x14ac:dyDescent="0.35">
      <c r="A1098" s="362">
        <v>1096</v>
      </c>
      <c r="B1098" s="362" t="s">
        <v>2988</v>
      </c>
      <c r="C1098" s="362" t="s">
        <v>2</v>
      </c>
      <c r="D1098" s="368">
        <v>45096</v>
      </c>
      <c r="E1098" s="368"/>
      <c r="F1098" s="368"/>
      <c r="G1098" s="368"/>
      <c r="H1098" s="362" t="s">
        <v>61</v>
      </c>
      <c r="I1098" s="362" t="s">
        <v>1584</v>
      </c>
      <c r="J1098" s="361" t="s">
        <v>2989</v>
      </c>
      <c r="K1098" s="361"/>
      <c r="L1098" s="362" t="s">
        <v>186</v>
      </c>
      <c r="M1098" s="362" t="s">
        <v>9</v>
      </c>
      <c r="N1098" s="362" t="s">
        <v>2273</v>
      </c>
      <c r="O1098" s="362" t="s">
        <v>90</v>
      </c>
      <c r="P1098" s="482"/>
      <c r="Q1098" s="362"/>
      <c r="R1098" s="362"/>
      <c r="S1098" s="362"/>
      <c r="T1098" s="362"/>
      <c r="U1098" s="362"/>
      <c r="V1098" s="362"/>
      <c r="W1098" s="362"/>
      <c r="X1098" s="362"/>
      <c r="Y1098" s="362"/>
      <c r="Z1098" s="362"/>
      <c r="AA1098" s="366"/>
      <c r="AB1098" s="362"/>
      <c r="AC1098" s="362" t="s">
        <v>19</v>
      </c>
      <c r="AD1098" s="362" t="s">
        <v>40</v>
      </c>
      <c r="AE1098" s="362"/>
      <c r="AF1098" s="362"/>
      <c r="AG1098" s="362"/>
      <c r="AH1098" s="362"/>
      <c r="AI1098" s="362"/>
      <c r="AJ1098" s="362"/>
      <c r="AK1098" s="362"/>
      <c r="AL1098" s="362"/>
      <c r="AM1098" s="362"/>
      <c r="AN1098" s="361"/>
      <c r="AO1098" s="445" t="s">
        <v>9</v>
      </c>
      <c r="AP1098" s="445" t="s">
        <v>9</v>
      </c>
      <c r="AQ1098" s="445" t="s">
        <v>9</v>
      </c>
    </row>
    <row r="1099" spans="1:43" ht="29" hidden="1" x14ac:dyDescent="0.35">
      <c r="A1099" s="362">
        <v>1097</v>
      </c>
      <c r="B1099" s="362" t="s">
        <v>2990</v>
      </c>
      <c r="C1099" s="362" t="s">
        <v>2</v>
      </c>
      <c r="D1099" s="368">
        <v>45275</v>
      </c>
      <c r="E1099" s="368"/>
      <c r="F1099" s="368"/>
      <c r="G1099" s="368"/>
      <c r="H1099" s="362" t="s">
        <v>74</v>
      </c>
      <c r="I1099" s="362" t="s">
        <v>2959</v>
      </c>
      <c r="J1099" s="449" t="s">
        <v>2987</v>
      </c>
      <c r="K1099" s="362"/>
      <c r="L1099" s="362" t="s">
        <v>1689</v>
      </c>
      <c r="M1099" s="362" t="s">
        <v>9</v>
      </c>
      <c r="N1099" s="362" t="s">
        <v>90</v>
      </c>
      <c r="O1099" s="362" t="s">
        <v>90</v>
      </c>
      <c r="P1099" s="482"/>
      <c r="Q1099" s="362"/>
      <c r="R1099" s="362"/>
      <c r="S1099" s="362"/>
      <c r="T1099" s="362"/>
      <c r="U1099" s="362"/>
      <c r="V1099" s="362"/>
      <c r="W1099" s="362"/>
      <c r="X1099" s="362"/>
      <c r="Y1099" s="362"/>
      <c r="Z1099" s="362"/>
      <c r="AA1099" s="366"/>
      <c r="AB1099" s="362"/>
      <c r="AC1099" s="362" t="s">
        <v>19</v>
      </c>
      <c r="AD1099" s="362" t="s">
        <v>40</v>
      </c>
      <c r="AE1099" s="362"/>
      <c r="AF1099" s="362"/>
      <c r="AG1099" s="362"/>
      <c r="AH1099" s="362"/>
      <c r="AI1099" s="362"/>
      <c r="AJ1099" s="362"/>
      <c r="AK1099" s="362"/>
      <c r="AL1099" s="362"/>
      <c r="AM1099" s="362"/>
      <c r="AN1099" s="361"/>
      <c r="AO1099" s="445" t="s">
        <v>5839</v>
      </c>
      <c r="AP1099" s="445" t="s">
        <v>5839</v>
      </c>
      <c r="AQ1099" s="445" t="s">
        <v>5839</v>
      </c>
    </row>
    <row r="1100" spans="1:43" ht="29" hidden="1" x14ac:dyDescent="0.35">
      <c r="A1100" s="362">
        <v>1098</v>
      </c>
      <c r="B1100" s="362" t="s">
        <v>2991</v>
      </c>
      <c r="C1100" s="362" t="s">
        <v>2</v>
      </c>
      <c r="D1100" s="368">
        <v>45275</v>
      </c>
      <c r="E1100" s="368"/>
      <c r="F1100" s="368"/>
      <c r="G1100" s="368"/>
      <c r="H1100" s="362" t="s">
        <v>74</v>
      </c>
      <c r="I1100" s="362" t="s">
        <v>2959</v>
      </c>
      <c r="J1100" s="361" t="s">
        <v>2992</v>
      </c>
      <c r="K1100" s="362"/>
      <c r="L1100" s="362" t="s">
        <v>186</v>
      </c>
      <c r="M1100" s="362" t="s">
        <v>9</v>
      </c>
      <c r="N1100" s="362" t="s">
        <v>90</v>
      </c>
      <c r="O1100" s="362" t="s">
        <v>90</v>
      </c>
      <c r="P1100" s="495" t="s">
        <v>6672</v>
      </c>
      <c r="Q1100" s="362"/>
      <c r="R1100" s="362"/>
      <c r="S1100" s="362"/>
      <c r="T1100" s="362"/>
      <c r="U1100" s="362"/>
      <c r="V1100" s="362"/>
      <c r="W1100" s="362"/>
      <c r="X1100" s="362"/>
      <c r="Y1100" s="362"/>
      <c r="Z1100" s="362"/>
      <c r="AA1100" s="366"/>
      <c r="AB1100" s="362"/>
      <c r="AC1100" s="362" t="s">
        <v>19</v>
      </c>
      <c r="AD1100" s="362" t="s">
        <v>40</v>
      </c>
      <c r="AE1100" s="362"/>
      <c r="AF1100" s="362"/>
      <c r="AG1100" s="362"/>
      <c r="AH1100" s="362"/>
      <c r="AI1100" s="362"/>
      <c r="AJ1100" s="362"/>
      <c r="AK1100" s="362"/>
      <c r="AL1100" s="362"/>
      <c r="AM1100" s="362"/>
      <c r="AN1100" s="361"/>
      <c r="AO1100" s="445" t="s">
        <v>9</v>
      </c>
      <c r="AP1100" s="445" t="s">
        <v>9</v>
      </c>
      <c r="AQ1100" s="445" t="s">
        <v>9</v>
      </c>
    </row>
    <row r="1101" spans="1:43" ht="43.5" hidden="1" x14ac:dyDescent="0.35">
      <c r="A1101" s="362">
        <v>1099</v>
      </c>
      <c r="B1101" s="362" t="s">
        <v>2993</v>
      </c>
      <c r="C1101" s="362" t="s">
        <v>2</v>
      </c>
      <c r="D1101" s="368">
        <v>45275</v>
      </c>
      <c r="E1101" s="368"/>
      <c r="F1101" s="368"/>
      <c r="G1101" s="368"/>
      <c r="H1101" s="362" t="s">
        <v>74</v>
      </c>
      <c r="I1101" s="362" t="s">
        <v>2959</v>
      </c>
      <c r="J1101" s="449" t="s">
        <v>2994</v>
      </c>
      <c r="K1101" s="362"/>
      <c r="L1101" s="362" t="s">
        <v>186</v>
      </c>
      <c r="M1101" s="362" t="s">
        <v>9</v>
      </c>
      <c r="N1101" s="362" t="s">
        <v>90</v>
      </c>
      <c r="O1101" s="362" t="s">
        <v>90</v>
      </c>
      <c r="P1101" s="482"/>
      <c r="Q1101" s="362"/>
      <c r="R1101" s="362"/>
      <c r="S1101" s="362"/>
      <c r="T1101" s="362"/>
      <c r="U1101" s="362"/>
      <c r="V1101" s="362"/>
      <c r="W1101" s="362"/>
      <c r="X1101" s="362"/>
      <c r="Y1101" s="362"/>
      <c r="Z1101" s="362"/>
      <c r="AA1101" s="366"/>
      <c r="AB1101" s="362"/>
      <c r="AC1101" s="362" t="s">
        <v>19</v>
      </c>
      <c r="AD1101" s="362" t="s">
        <v>40</v>
      </c>
      <c r="AE1101" s="362"/>
      <c r="AF1101" s="362"/>
      <c r="AG1101" s="362"/>
      <c r="AH1101" s="362"/>
      <c r="AI1101" s="362"/>
      <c r="AJ1101" s="362"/>
      <c r="AK1101" s="362"/>
      <c r="AL1101" s="362"/>
      <c r="AM1101" s="362"/>
      <c r="AN1101" s="361"/>
      <c r="AO1101" s="445" t="s">
        <v>5839</v>
      </c>
      <c r="AP1101" s="445" t="s">
        <v>5839</v>
      </c>
      <c r="AQ1101" s="445" t="s">
        <v>5839</v>
      </c>
    </row>
    <row r="1102" spans="1:43" ht="29" hidden="1" x14ac:dyDescent="0.35">
      <c r="A1102" s="362">
        <v>1100</v>
      </c>
      <c r="B1102" s="362" t="s">
        <v>2995</v>
      </c>
      <c r="C1102" s="362" t="s">
        <v>2</v>
      </c>
      <c r="D1102" s="368">
        <v>45279</v>
      </c>
      <c r="E1102" s="368"/>
      <c r="F1102" s="368"/>
      <c r="G1102" s="368"/>
      <c r="H1102" s="362" t="s">
        <v>74</v>
      </c>
      <c r="I1102" s="362" t="s">
        <v>2959</v>
      </c>
      <c r="J1102" s="449" t="s">
        <v>2996</v>
      </c>
      <c r="K1102" s="362"/>
      <c r="L1102" s="362" t="s">
        <v>186</v>
      </c>
      <c r="M1102" s="362" t="s">
        <v>9</v>
      </c>
      <c r="N1102" s="362" t="s">
        <v>90</v>
      </c>
      <c r="O1102" s="362" t="s">
        <v>90</v>
      </c>
      <c r="P1102" s="482"/>
      <c r="Q1102" s="362"/>
      <c r="R1102" s="362"/>
      <c r="S1102" s="362"/>
      <c r="T1102" s="362"/>
      <c r="U1102" s="362"/>
      <c r="V1102" s="362"/>
      <c r="W1102" s="362"/>
      <c r="X1102" s="362"/>
      <c r="Y1102" s="362"/>
      <c r="Z1102" s="362"/>
      <c r="AA1102" s="366"/>
      <c r="AB1102" s="362"/>
      <c r="AC1102" s="362" t="s">
        <v>19</v>
      </c>
      <c r="AD1102" s="362" t="s">
        <v>40</v>
      </c>
      <c r="AE1102" s="362"/>
      <c r="AF1102" s="362"/>
      <c r="AG1102" s="362"/>
      <c r="AH1102" s="362"/>
      <c r="AI1102" s="362"/>
      <c r="AJ1102" s="362"/>
      <c r="AK1102" s="362"/>
      <c r="AL1102" s="362"/>
      <c r="AM1102" s="362"/>
      <c r="AN1102" s="361"/>
      <c r="AO1102" s="445" t="s">
        <v>5839</v>
      </c>
      <c r="AP1102" s="445" t="s">
        <v>5839</v>
      </c>
      <c r="AQ1102" s="445" t="s">
        <v>5839</v>
      </c>
    </row>
    <row r="1103" spans="1:43" ht="29" hidden="1" x14ac:dyDescent="0.35">
      <c r="A1103" s="362">
        <v>1101</v>
      </c>
      <c r="B1103" s="362" t="s">
        <v>2997</v>
      </c>
      <c r="C1103" s="362" t="s">
        <v>2</v>
      </c>
      <c r="D1103" s="368">
        <v>45279</v>
      </c>
      <c r="E1103" s="368"/>
      <c r="F1103" s="368"/>
      <c r="G1103" s="368"/>
      <c r="H1103" s="362" t="s">
        <v>65</v>
      </c>
      <c r="I1103" s="362" t="s">
        <v>2308</v>
      </c>
      <c r="J1103" s="361" t="s">
        <v>2998</v>
      </c>
      <c r="K1103" s="362"/>
      <c r="L1103" s="362" t="s">
        <v>186</v>
      </c>
      <c r="M1103" s="362" t="s">
        <v>9</v>
      </c>
      <c r="N1103" s="362" t="s">
        <v>90</v>
      </c>
      <c r="O1103" s="362" t="s">
        <v>90</v>
      </c>
      <c r="P1103" s="482" t="s">
        <v>90</v>
      </c>
      <c r="Q1103" s="362"/>
      <c r="R1103" s="362"/>
      <c r="S1103" s="362"/>
      <c r="T1103" s="362"/>
      <c r="U1103" s="362"/>
      <c r="V1103" s="362"/>
      <c r="W1103" s="362"/>
      <c r="X1103" s="362"/>
      <c r="Y1103" s="362"/>
      <c r="Z1103" s="362"/>
      <c r="AA1103" s="366"/>
      <c r="AB1103" s="362"/>
      <c r="AC1103" s="362" t="s">
        <v>19</v>
      </c>
      <c r="AD1103" s="362" t="s">
        <v>40</v>
      </c>
      <c r="AE1103" s="362"/>
      <c r="AF1103" s="362"/>
      <c r="AG1103" s="362"/>
      <c r="AH1103" s="362"/>
      <c r="AI1103" s="362"/>
      <c r="AJ1103" s="362"/>
      <c r="AK1103" s="362"/>
      <c r="AL1103" s="362"/>
      <c r="AM1103" s="362"/>
      <c r="AN1103" s="361"/>
      <c r="AO1103" s="445" t="s">
        <v>9</v>
      </c>
      <c r="AP1103" s="445" t="s">
        <v>9</v>
      </c>
      <c r="AQ1103" s="445" t="s">
        <v>9</v>
      </c>
    </row>
    <row r="1104" spans="1:43" ht="14.5" hidden="1" x14ac:dyDescent="0.35">
      <c r="A1104" s="362">
        <v>1102</v>
      </c>
      <c r="B1104" s="362" t="s">
        <v>2999</v>
      </c>
      <c r="C1104" s="362" t="s">
        <v>2</v>
      </c>
      <c r="D1104" s="368">
        <v>45279</v>
      </c>
      <c r="E1104" s="368"/>
      <c r="F1104" s="368"/>
      <c r="G1104" s="368"/>
      <c r="H1104" s="362" t="s">
        <v>65</v>
      </c>
      <c r="I1104" s="362" t="s">
        <v>1070</v>
      </c>
      <c r="J1104" s="361" t="s">
        <v>3000</v>
      </c>
      <c r="K1104" s="362"/>
      <c r="L1104" s="362" t="s">
        <v>186</v>
      </c>
      <c r="M1104" s="362" t="s">
        <v>9</v>
      </c>
      <c r="N1104" s="362" t="s">
        <v>90</v>
      </c>
      <c r="O1104" s="362" t="s">
        <v>90</v>
      </c>
      <c r="P1104" s="482" t="s">
        <v>90</v>
      </c>
      <c r="Q1104" s="362"/>
      <c r="R1104" s="362"/>
      <c r="S1104" s="362"/>
      <c r="T1104" s="362"/>
      <c r="U1104" s="362"/>
      <c r="V1104" s="362"/>
      <c r="W1104" s="362"/>
      <c r="X1104" s="362"/>
      <c r="Y1104" s="362"/>
      <c r="Z1104" s="362"/>
      <c r="AA1104" s="366"/>
      <c r="AB1104" s="362"/>
      <c r="AC1104" s="362" t="s">
        <v>19</v>
      </c>
      <c r="AD1104" s="362" t="s">
        <v>40</v>
      </c>
      <c r="AE1104" s="362"/>
      <c r="AF1104" s="362"/>
      <c r="AG1104" s="362"/>
      <c r="AH1104" s="362"/>
      <c r="AI1104" s="362"/>
      <c r="AJ1104" s="362"/>
      <c r="AK1104" s="362"/>
      <c r="AL1104" s="362"/>
      <c r="AM1104" s="362"/>
      <c r="AN1104" s="361"/>
      <c r="AO1104" s="445" t="s">
        <v>9</v>
      </c>
      <c r="AP1104" s="445" t="s">
        <v>9</v>
      </c>
      <c r="AQ1104" s="445" t="s">
        <v>9</v>
      </c>
    </row>
    <row r="1105" spans="1:43" ht="29" hidden="1" x14ac:dyDescent="0.35">
      <c r="A1105" s="362">
        <v>1103</v>
      </c>
      <c r="B1105" s="362" t="s">
        <v>3001</v>
      </c>
      <c r="C1105" s="362" t="s">
        <v>2</v>
      </c>
      <c r="D1105" s="368">
        <v>45279</v>
      </c>
      <c r="E1105" s="368"/>
      <c r="F1105" s="368"/>
      <c r="G1105" s="368"/>
      <c r="H1105" s="362" t="s">
        <v>65</v>
      </c>
      <c r="I1105" s="362" t="s">
        <v>1596</v>
      </c>
      <c r="J1105" s="361" t="s">
        <v>3002</v>
      </c>
      <c r="K1105" s="362"/>
      <c r="L1105" s="362" t="s">
        <v>186</v>
      </c>
      <c r="M1105" s="362" t="s">
        <v>9</v>
      </c>
      <c r="N1105" s="362" t="s">
        <v>90</v>
      </c>
      <c r="O1105" s="362" t="s">
        <v>90</v>
      </c>
      <c r="P1105" s="482" t="s">
        <v>90</v>
      </c>
      <c r="Q1105" s="362"/>
      <c r="R1105" s="362"/>
      <c r="S1105" s="362"/>
      <c r="T1105" s="362"/>
      <c r="U1105" s="362"/>
      <c r="V1105" s="362"/>
      <c r="W1105" s="362"/>
      <c r="X1105" s="362"/>
      <c r="Y1105" s="362"/>
      <c r="Z1105" s="362"/>
      <c r="AA1105" s="366"/>
      <c r="AB1105" s="362"/>
      <c r="AC1105" s="362" t="s">
        <v>19</v>
      </c>
      <c r="AD1105" s="362" t="s">
        <v>40</v>
      </c>
      <c r="AE1105" s="362"/>
      <c r="AF1105" s="362"/>
      <c r="AG1105" s="362"/>
      <c r="AH1105" s="362"/>
      <c r="AI1105" s="362"/>
      <c r="AJ1105" s="362"/>
      <c r="AK1105" s="362"/>
      <c r="AL1105" s="362"/>
      <c r="AM1105" s="362"/>
      <c r="AN1105" s="361"/>
      <c r="AO1105" s="445" t="s">
        <v>9</v>
      </c>
      <c r="AP1105" s="445" t="s">
        <v>9</v>
      </c>
      <c r="AQ1105" s="445" t="s">
        <v>9</v>
      </c>
    </row>
    <row r="1106" spans="1:43" ht="14.5" hidden="1" x14ac:dyDescent="0.35">
      <c r="A1106" s="362">
        <v>1104</v>
      </c>
      <c r="B1106" s="362" t="s">
        <v>3003</v>
      </c>
      <c r="C1106" s="362" t="s">
        <v>2</v>
      </c>
      <c r="D1106" s="368">
        <v>45279</v>
      </c>
      <c r="E1106" s="368"/>
      <c r="F1106" s="368"/>
      <c r="G1106" s="368"/>
      <c r="H1106" s="362" t="s">
        <v>65</v>
      </c>
      <c r="I1106" s="362" t="s">
        <v>2308</v>
      </c>
      <c r="J1106" s="361" t="s">
        <v>3004</v>
      </c>
      <c r="K1106" s="362"/>
      <c r="L1106" s="362" t="s">
        <v>186</v>
      </c>
      <c r="M1106" s="362" t="s">
        <v>9</v>
      </c>
      <c r="N1106" s="362" t="s">
        <v>90</v>
      </c>
      <c r="O1106" s="362" t="s">
        <v>90</v>
      </c>
      <c r="P1106" s="482" t="s">
        <v>90</v>
      </c>
      <c r="Q1106" s="362"/>
      <c r="R1106" s="362"/>
      <c r="S1106" s="362"/>
      <c r="T1106" s="362"/>
      <c r="U1106" s="362"/>
      <c r="V1106" s="362"/>
      <c r="W1106" s="362"/>
      <c r="X1106" s="362"/>
      <c r="Y1106" s="362"/>
      <c r="Z1106" s="362"/>
      <c r="AA1106" s="366"/>
      <c r="AB1106" s="362"/>
      <c r="AC1106" s="362" t="s">
        <v>19</v>
      </c>
      <c r="AD1106" s="362" t="s">
        <v>40</v>
      </c>
      <c r="AE1106" s="362"/>
      <c r="AF1106" s="362"/>
      <c r="AG1106" s="362"/>
      <c r="AH1106" s="362"/>
      <c r="AI1106" s="362"/>
      <c r="AJ1106" s="362"/>
      <c r="AK1106" s="362"/>
      <c r="AL1106" s="362"/>
      <c r="AM1106" s="362"/>
      <c r="AN1106" s="361"/>
      <c r="AO1106" s="445" t="s">
        <v>9</v>
      </c>
      <c r="AP1106" s="445" t="s">
        <v>9</v>
      </c>
      <c r="AQ1106" s="445" t="s">
        <v>9</v>
      </c>
    </row>
    <row r="1107" spans="1:43" ht="14.5" hidden="1" x14ac:dyDescent="0.35">
      <c r="A1107" s="362">
        <v>1105</v>
      </c>
      <c r="B1107" s="362" t="s">
        <v>3005</v>
      </c>
      <c r="C1107" s="362" t="s">
        <v>2</v>
      </c>
      <c r="D1107" s="368">
        <v>45279</v>
      </c>
      <c r="E1107" s="368"/>
      <c r="F1107" s="368"/>
      <c r="G1107" s="368"/>
      <c r="H1107" s="362" t="s">
        <v>65</v>
      </c>
      <c r="I1107" s="362" t="s">
        <v>2308</v>
      </c>
      <c r="J1107" s="361" t="s">
        <v>3006</v>
      </c>
      <c r="K1107" s="362"/>
      <c r="L1107" s="362" t="s">
        <v>186</v>
      </c>
      <c r="M1107" s="362" t="s">
        <v>9</v>
      </c>
      <c r="N1107" s="362" t="s">
        <v>90</v>
      </c>
      <c r="O1107" s="362" t="s">
        <v>90</v>
      </c>
      <c r="P1107" s="482" t="s">
        <v>90</v>
      </c>
      <c r="Q1107" s="362"/>
      <c r="R1107" s="362"/>
      <c r="S1107" s="362"/>
      <c r="T1107" s="362"/>
      <c r="U1107" s="362"/>
      <c r="V1107" s="362"/>
      <c r="W1107" s="362"/>
      <c r="X1107" s="362"/>
      <c r="Y1107" s="362"/>
      <c r="Z1107" s="362"/>
      <c r="AA1107" s="366"/>
      <c r="AB1107" s="362"/>
      <c r="AC1107" s="362" t="s">
        <v>19</v>
      </c>
      <c r="AD1107" s="362" t="s">
        <v>40</v>
      </c>
      <c r="AE1107" s="362"/>
      <c r="AF1107" s="362"/>
      <c r="AG1107" s="362"/>
      <c r="AH1107" s="362"/>
      <c r="AI1107" s="362"/>
      <c r="AJ1107" s="362"/>
      <c r="AK1107" s="362"/>
      <c r="AL1107" s="362"/>
      <c r="AM1107" s="362"/>
      <c r="AN1107" s="361"/>
      <c r="AO1107" s="445" t="s">
        <v>9</v>
      </c>
      <c r="AP1107" s="445" t="s">
        <v>9</v>
      </c>
      <c r="AQ1107" s="445" t="s">
        <v>9</v>
      </c>
    </row>
    <row r="1108" spans="1:43" ht="43.5" hidden="1" x14ac:dyDescent="0.35">
      <c r="A1108" s="362">
        <v>1106</v>
      </c>
      <c r="B1108" s="362" t="s">
        <v>3007</v>
      </c>
      <c r="C1108" s="362" t="s">
        <v>2</v>
      </c>
      <c r="D1108" s="368">
        <v>45279</v>
      </c>
      <c r="E1108" s="368"/>
      <c r="F1108" s="368"/>
      <c r="G1108" s="368"/>
      <c r="H1108" s="362" t="s">
        <v>65</v>
      </c>
      <c r="I1108" s="362" t="s">
        <v>3008</v>
      </c>
      <c r="J1108" s="361" t="s">
        <v>3009</v>
      </c>
      <c r="K1108" s="362"/>
      <c r="L1108" s="362" t="s">
        <v>186</v>
      </c>
      <c r="M1108" s="362" t="s">
        <v>9</v>
      </c>
      <c r="N1108" s="362" t="s">
        <v>90</v>
      </c>
      <c r="O1108" s="362" t="s">
        <v>90</v>
      </c>
      <c r="P1108" s="482" t="s">
        <v>90</v>
      </c>
      <c r="Q1108" s="362"/>
      <c r="R1108" s="362"/>
      <c r="S1108" s="362"/>
      <c r="T1108" s="362"/>
      <c r="U1108" s="362"/>
      <c r="V1108" s="362"/>
      <c r="W1108" s="362"/>
      <c r="X1108" s="362"/>
      <c r="Y1108" s="362"/>
      <c r="Z1108" s="362"/>
      <c r="AA1108" s="366"/>
      <c r="AB1108" s="362"/>
      <c r="AC1108" s="362" t="s">
        <v>19</v>
      </c>
      <c r="AD1108" s="362" t="s">
        <v>40</v>
      </c>
      <c r="AE1108" s="362"/>
      <c r="AF1108" s="362"/>
      <c r="AG1108" s="362"/>
      <c r="AH1108" s="362"/>
      <c r="AI1108" s="362"/>
      <c r="AJ1108" s="362"/>
      <c r="AK1108" s="362"/>
      <c r="AL1108" s="362"/>
      <c r="AM1108" s="362"/>
      <c r="AN1108" s="361"/>
      <c r="AO1108" s="445" t="s">
        <v>9</v>
      </c>
      <c r="AP1108" s="445" t="s">
        <v>9</v>
      </c>
      <c r="AQ1108" s="445" t="s">
        <v>9</v>
      </c>
    </row>
    <row r="1109" spans="1:43" ht="72.5" hidden="1" x14ac:dyDescent="0.35">
      <c r="A1109" s="362">
        <v>1107</v>
      </c>
      <c r="B1109" s="362" t="s">
        <v>3010</v>
      </c>
      <c r="C1109" s="362" t="s">
        <v>2</v>
      </c>
      <c r="D1109" s="368">
        <v>45096</v>
      </c>
      <c r="E1109" s="368"/>
      <c r="F1109" s="368"/>
      <c r="G1109" s="368"/>
      <c r="H1109" s="362" t="s">
        <v>61</v>
      </c>
      <c r="I1109" s="362" t="s">
        <v>1584</v>
      </c>
      <c r="J1109" s="361" t="s">
        <v>3011</v>
      </c>
      <c r="K1109" s="361"/>
      <c r="L1109" s="362" t="s">
        <v>186</v>
      </c>
      <c r="M1109" s="362" t="s">
        <v>9</v>
      </c>
      <c r="N1109" s="362" t="s">
        <v>2273</v>
      </c>
      <c r="O1109" s="362" t="s">
        <v>90</v>
      </c>
      <c r="P1109" s="482" t="s">
        <v>6673</v>
      </c>
      <c r="Q1109" s="362" t="s">
        <v>6674</v>
      </c>
      <c r="R1109" s="362" t="s">
        <v>6675</v>
      </c>
      <c r="S1109" s="362" t="s">
        <v>6676</v>
      </c>
      <c r="T1109" s="362" t="s">
        <v>6677</v>
      </c>
      <c r="U1109" s="362" t="s">
        <v>6678</v>
      </c>
      <c r="V1109" s="362"/>
      <c r="W1109" s="362"/>
      <c r="X1109" s="362"/>
      <c r="Y1109" s="362"/>
      <c r="Z1109" s="362"/>
      <c r="AA1109" s="366"/>
      <c r="AB1109" s="362"/>
      <c r="AC1109" s="362" t="s">
        <v>19</v>
      </c>
      <c r="AD1109" s="362"/>
      <c r="AE1109" s="362"/>
      <c r="AF1109" s="362"/>
      <c r="AG1109" s="362"/>
      <c r="AH1109" s="362"/>
      <c r="AI1109" s="362" t="s">
        <v>6679</v>
      </c>
      <c r="AJ1109" s="362"/>
      <c r="AK1109" s="362"/>
      <c r="AL1109" s="362"/>
      <c r="AM1109" s="362"/>
      <c r="AN1109" s="361"/>
      <c r="AO1109" s="445" t="s">
        <v>9</v>
      </c>
      <c r="AP1109" s="445" t="s">
        <v>9</v>
      </c>
      <c r="AQ1109" s="445" t="s">
        <v>9</v>
      </c>
    </row>
    <row r="1110" spans="1:43" ht="14.5" hidden="1" x14ac:dyDescent="0.35">
      <c r="A1110" s="362">
        <v>1108</v>
      </c>
      <c r="B1110" s="362" t="s">
        <v>3013</v>
      </c>
      <c r="C1110" s="362" t="s">
        <v>2</v>
      </c>
      <c r="D1110" s="368">
        <v>45279</v>
      </c>
      <c r="E1110" s="368"/>
      <c r="F1110" s="368"/>
      <c r="G1110" s="368"/>
      <c r="H1110" s="362" t="s">
        <v>65</v>
      </c>
      <c r="I1110" s="362" t="s">
        <v>3014</v>
      </c>
      <c r="J1110" s="361" t="s">
        <v>3015</v>
      </c>
      <c r="K1110" s="362"/>
      <c r="L1110" s="362" t="s">
        <v>186</v>
      </c>
      <c r="M1110" s="362" t="s">
        <v>9</v>
      </c>
      <c r="N1110" s="362" t="s">
        <v>90</v>
      </c>
      <c r="O1110" s="362" t="s">
        <v>90</v>
      </c>
      <c r="P1110" s="482" t="s">
        <v>90</v>
      </c>
      <c r="Q1110" s="362"/>
      <c r="R1110" s="362"/>
      <c r="S1110" s="362"/>
      <c r="T1110" s="362"/>
      <c r="U1110" s="362"/>
      <c r="V1110" s="362"/>
      <c r="W1110" s="362"/>
      <c r="X1110" s="362"/>
      <c r="Y1110" s="362"/>
      <c r="Z1110" s="362"/>
      <c r="AA1110" s="366"/>
      <c r="AB1110" s="362"/>
      <c r="AC1110" s="362" t="s">
        <v>19</v>
      </c>
      <c r="AD1110" s="362" t="s">
        <v>40</v>
      </c>
      <c r="AE1110" s="362"/>
      <c r="AF1110" s="362"/>
      <c r="AG1110" s="362"/>
      <c r="AH1110" s="362"/>
      <c r="AI1110" s="362"/>
      <c r="AJ1110" s="362"/>
      <c r="AK1110" s="362"/>
      <c r="AL1110" s="362"/>
      <c r="AM1110" s="362"/>
      <c r="AN1110" s="361"/>
      <c r="AO1110" s="445" t="s">
        <v>9</v>
      </c>
      <c r="AP1110" s="445" t="s">
        <v>9</v>
      </c>
      <c r="AQ1110" s="445" t="s">
        <v>9</v>
      </c>
    </row>
    <row r="1111" spans="1:43" ht="29" hidden="1" x14ac:dyDescent="0.35">
      <c r="A1111" s="362">
        <v>1109</v>
      </c>
      <c r="B1111" s="362" t="s">
        <v>3016</v>
      </c>
      <c r="C1111" s="362" t="s">
        <v>2</v>
      </c>
      <c r="D1111" s="368">
        <v>45279</v>
      </c>
      <c r="E1111" s="368"/>
      <c r="F1111" s="368"/>
      <c r="G1111" s="368"/>
      <c r="H1111" s="362" t="s">
        <v>65</v>
      </c>
      <c r="I1111" s="362" t="s">
        <v>3014</v>
      </c>
      <c r="J1111" s="361" t="s">
        <v>3017</v>
      </c>
      <c r="K1111" s="362"/>
      <c r="L1111" s="362" t="s">
        <v>186</v>
      </c>
      <c r="M1111" s="362" t="s">
        <v>9</v>
      </c>
      <c r="N1111" s="362" t="s">
        <v>90</v>
      </c>
      <c r="O1111" s="362" t="s">
        <v>90</v>
      </c>
      <c r="P1111" s="482" t="s">
        <v>90</v>
      </c>
      <c r="Q1111" s="362"/>
      <c r="R1111" s="362"/>
      <c r="S1111" s="362"/>
      <c r="T1111" s="362"/>
      <c r="U1111" s="362"/>
      <c r="V1111" s="362"/>
      <c r="W1111" s="362"/>
      <c r="X1111" s="362"/>
      <c r="Y1111" s="362"/>
      <c r="Z1111" s="362"/>
      <c r="AA1111" s="366"/>
      <c r="AB1111" s="362"/>
      <c r="AC1111" s="362" t="s">
        <v>19</v>
      </c>
      <c r="AD1111" s="362" t="s">
        <v>40</v>
      </c>
      <c r="AE1111" s="362"/>
      <c r="AF1111" s="362"/>
      <c r="AG1111" s="362"/>
      <c r="AH1111" s="362"/>
      <c r="AI1111" s="362"/>
      <c r="AJ1111" s="362"/>
      <c r="AK1111" s="362"/>
      <c r="AL1111" s="362"/>
      <c r="AM1111" s="362"/>
      <c r="AN1111" s="361"/>
      <c r="AO1111" s="445" t="s">
        <v>9</v>
      </c>
      <c r="AP1111" s="445" t="s">
        <v>9</v>
      </c>
      <c r="AQ1111" s="445" t="s">
        <v>9</v>
      </c>
    </row>
    <row r="1112" spans="1:43" ht="29" hidden="1" x14ac:dyDescent="0.35">
      <c r="A1112" s="362">
        <v>1110</v>
      </c>
      <c r="B1112" s="362" t="s">
        <v>3018</v>
      </c>
      <c r="C1112" s="362" t="s">
        <v>2</v>
      </c>
      <c r="D1112" s="368">
        <v>45279</v>
      </c>
      <c r="E1112" s="368"/>
      <c r="F1112" s="368"/>
      <c r="G1112" s="368"/>
      <c r="H1112" s="362" t="s">
        <v>65</v>
      </c>
      <c r="I1112" s="362" t="s">
        <v>3014</v>
      </c>
      <c r="J1112" s="361" t="s">
        <v>3019</v>
      </c>
      <c r="K1112" s="362"/>
      <c r="L1112" s="362" t="s">
        <v>186</v>
      </c>
      <c r="M1112" s="362" t="s">
        <v>9</v>
      </c>
      <c r="N1112" s="362" t="s">
        <v>90</v>
      </c>
      <c r="O1112" s="362" t="s">
        <v>90</v>
      </c>
      <c r="P1112" s="482" t="s">
        <v>90</v>
      </c>
      <c r="Q1112" s="362"/>
      <c r="R1112" s="362"/>
      <c r="S1112" s="362"/>
      <c r="T1112" s="362"/>
      <c r="U1112" s="362"/>
      <c r="V1112" s="362"/>
      <c r="W1112" s="362"/>
      <c r="X1112" s="362"/>
      <c r="Y1112" s="362"/>
      <c r="Z1112" s="362"/>
      <c r="AA1112" s="366"/>
      <c r="AB1112" s="362"/>
      <c r="AC1112" s="362" t="s">
        <v>19</v>
      </c>
      <c r="AD1112" s="362" t="s">
        <v>40</v>
      </c>
      <c r="AE1112" s="362"/>
      <c r="AF1112" s="362"/>
      <c r="AG1112" s="362"/>
      <c r="AH1112" s="362"/>
      <c r="AI1112" s="362"/>
      <c r="AJ1112" s="362"/>
      <c r="AK1112" s="362"/>
      <c r="AL1112" s="362"/>
      <c r="AM1112" s="362"/>
      <c r="AN1112" s="361"/>
      <c r="AO1112" s="445" t="s">
        <v>9</v>
      </c>
      <c r="AP1112" s="445" t="s">
        <v>9</v>
      </c>
      <c r="AQ1112" s="445" t="s">
        <v>9</v>
      </c>
    </row>
    <row r="1113" spans="1:43" ht="29" hidden="1" x14ac:dyDescent="0.35">
      <c r="A1113" s="362">
        <v>1111</v>
      </c>
      <c r="B1113" s="362" t="s">
        <v>3020</v>
      </c>
      <c r="C1113" s="362" t="s">
        <v>2</v>
      </c>
      <c r="D1113" s="368">
        <v>45279</v>
      </c>
      <c r="E1113" s="368"/>
      <c r="F1113" s="368"/>
      <c r="G1113" s="368"/>
      <c r="H1113" s="362" t="s">
        <v>65</v>
      </c>
      <c r="I1113" s="362" t="s">
        <v>3014</v>
      </c>
      <c r="J1113" s="361" t="s">
        <v>3021</v>
      </c>
      <c r="K1113" s="362"/>
      <c r="L1113" s="362" t="s">
        <v>186</v>
      </c>
      <c r="M1113" s="362" t="s">
        <v>9</v>
      </c>
      <c r="N1113" s="362" t="s">
        <v>90</v>
      </c>
      <c r="O1113" s="362" t="s">
        <v>90</v>
      </c>
      <c r="P1113" s="482" t="s">
        <v>90</v>
      </c>
      <c r="Q1113" s="362"/>
      <c r="R1113" s="362"/>
      <c r="S1113" s="362"/>
      <c r="T1113" s="362"/>
      <c r="U1113" s="362"/>
      <c r="V1113" s="362"/>
      <c r="W1113" s="362"/>
      <c r="X1113" s="362"/>
      <c r="Y1113" s="362"/>
      <c r="Z1113" s="362"/>
      <c r="AA1113" s="366"/>
      <c r="AB1113" s="362"/>
      <c r="AC1113" s="362" t="s">
        <v>19</v>
      </c>
      <c r="AD1113" s="362" t="s">
        <v>40</v>
      </c>
      <c r="AE1113" s="362"/>
      <c r="AF1113" s="362"/>
      <c r="AG1113" s="362"/>
      <c r="AH1113" s="362"/>
      <c r="AI1113" s="362"/>
      <c r="AJ1113" s="362"/>
      <c r="AK1113" s="362"/>
      <c r="AL1113" s="362"/>
      <c r="AM1113" s="362"/>
      <c r="AN1113" s="361"/>
      <c r="AO1113" s="445" t="s">
        <v>9</v>
      </c>
      <c r="AP1113" s="445" t="s">
        <v>9</v>
      </c>
      <c r="AQ1113" s="445" t="s">
        <v>9</v>
      </c>
    </row>
    <row r="1114" spans="1:43" ht="14.5" hidden="1" x14ac:dyDescent="0.35">
      <c r="A1114" s="362">
        <v>1112</v>
      </c>
      <c r="B1114" s="362" t="s">
        <v>3022</v>
      </c>
      <c r="C1114" s="362" t="s">
        <v>2</v>
      </c>
      <c r="D1114" s="368">
        <v>45279</v>
      </c>
      <c r="E1114" s="368"/>
      <c r="F1114" s="368"/>
      <c r="G1114" s="368"/>
      <c r="H1114" s="362" t="s">
        <v>65</v>
      </c>
      <c r="I1114" s="362" t="s">
        <v>3014</v>
      </c>
      <c r="J1114" s="361" t="s">
        <v>3023</v>
      </c>
      <c r="K1114" s="362"/>
      <c r="L1114" s="362" t="s">
        <v>186</v>
      </c>
      <c r="M1114" s="362" t="s">
        <v>9</v>
      </c>
      <c r="N1114" s="362" t="s">
        <v>90</v>
      </c>
      <c r="O1114" s="362" t="s">
        <v>90</v>
      </c>
      <c r="P1114" s="482" t="s">
        <v>90</v>
      </c>
      <c r="Q1114" s="362"/>
      <c r="R1114" s="362"/>
      <c r="S1114" s="362"/>
      <c r="T1114" s="362"/>
      <c r="U1114" s="362"/>
      <c r="V1114" s="362"/>
      <c r="W1114" s="362"/>
      <c r="X1114" s="362"/>
      <c r="Y1114" s="362"/>
      <c r="Z1114" s="362"/>
      <c r="AA1114" s="366"/>
      <c r="AB1114" s="362"/>
      <c r="AC1114" s="362" t="s">
        <v>19</v>
      </c>
      <c r="AD1114" s="362" t="s">
        <v>40</v>
      </c>
      <c r="AE1114" s="362"/>
      <c r="AF1114" s="362"/>
      <c r="AG1114" s="362"/>
      <c r="AH1114" s="362"/>
      <c r="AI1114" s="362"/>
      <c r="AJ1114" s="362"/>
      <c r="AK1114" s="362"/>
      <c r="AL1114" s="362"/>
      <c r="AM1114" s="362"/>
      <c r="AN1114" s="361"/>
      <c r="AO1114" s="445" t="s">
        <v>9</v>
      </c>
      <c r="AP1114" s="445" t="s">
        <v>9</v>
      </c>
      <c r="AQ1114" s="445" t="s">
        <v>9</v>
      </c>
    </row>
    <row r="1115" spans="1:43" ht="14.5" hidden="1" x14ac:dyDescent="0.35">
      <c r="A1115" s="362">
        <v>1113</v>
      </c>
      <c r="B1115" s="362" t="s">
        <v>3024</v>
      </c>
      <c r="C1115" s="362" t="s">
        <v>2</v>
      </c>
      <c r="D1115" s="368">
        <v>45279</v>
      </c>
      <c r="E1115" s="368"/>
      <c r="F1115" s="368"/>
      <c r="G1115" s="368"/>
      <c r="H1115" s="362" t="s">
        <v>65</v>
      </c>
      <c r="I1115" s="362" t="s">
        <v>3014</v>
      </c>
      <c r="J1115" s="361" t="s">
        <v>3025</v>
      </c>
      <c r="K1115" s="362"/>
      <c r="L1115" s="362" t="s">
        <v>186</v>
      </c>
      <c r="M1115" s="362" t="s">
        <v>9</v>
      </c>
      <c r="N1115" s="362" t="s">
        <v>90</v>
      </c>
      <c r="O1115" s="362" t="s">
        <v>90</v>
      </c>
      <c r="P1115" s="482" t="s">
        <v>90</v>
      </c>
      <c r="Q1115" s="362"/>
      <c r="R1115" s="362"/>
      <c r="S1115" s="362"/>
      <c r="T1115" s="362"/>
      <c r="U1115" s="362"/>
      <c r="V1115" s="362"/>
      <c r="W1115" s="362"/>
      <c r="X1115" s="362"/>
      <c r="Y1115" s="362"/>
      <c r="Z1115" s="362"/>
      <c r="AA1115" s="366"/>
      <c r="AB1115" s="362"/>
      <c r="AC1115" s="362" t="s">
        <v>19</v>
      </c>
      <c r="AD1115" s="362" t="s">
        <v>40</v>
      </c>
      <c r="AE1115" s="362"/>
      <c r="AF1115" s="362"/>
      <c r="AG1115" s="362"/>
      <c r="AH1115" s="362"/>
      <c r="AI1115" s="362"/>
      <c r="AJ1115" s="362"/>
      <c r="AK1115" s="362"/>
      <c r="AL1115" s="362"/>
      <c r="AM1115" s="362"/>
      <c r="AN1115" s="361"/>
      <c r="AO1115" s="445" t="s">
        <v>9</v>
      </c>
      <c r="AP1115" s="445" t="s">
        <v>9</v>
      </c>
      <c r="AQ1115" s="445" t="s">
        <v>9</v>
      </c>
    </row>
    <row r="1116" spans="1:43" ht="29" hidden="1" x14ac:dyDescent="0.35">
      <c r="A1116" s="362">
        <v>1114</v>
      </c>
      <c r="B1116" s="362" t="s">
        <v>3026</v>
      </c>
      <c r="C1116" s="362" t="s">
        <v>2</v>
      </c>
      <c r="D1116" s="368">
        <v>45279</v>
      </c>
      <c r="E1116" s="368"/>
      <c r="F1116" s="368"/>
      <c r="G1116" s="368"/>
      <c r="H1116" s="362" t="s">
        <v>65</v>
      </c>
      <c r="I1116" s="362" t="s">
        <v>3014</v>
      </c>
      <c r="J1116" s="361" t="s">
        <v>3027</v>
      </c>
      <c r="K1116" s="362"/>
      <c r="L1116" s="362" t="s">
        <v>186</v>
      </c>
      <c r="M1116" s="362" t="s">
        <v>9</v>
      </c>
      <c r="N1116" s="362" t="s">
        <v>90</v>
      </c>
      <c r="O1116" s="362" t="s">
        <v>90</v>
      </c>
      <c r="P1116" s="482" t="s">
        <v>90</v>
      </c>
      <c r="Q1116" s="362"/>
      <c r="R1116" s="362"/>
      <c r="S1116" s="362"/>
      <c r="T1116" s="362"/>
      <c r="U1116" s="362"/>
      <c r="V1116" s="362"/>
      <c r="W1116" s="362"/>
      <c r="X1116" s="362"/>
      <c r="Y1116" s="362"/>
      <c r="Z1116" s="362"/>
      <c r="AA1116" s="366"/>
      <c r="AB1116" s="362"/>
      <c r="AC1116" s="362" t="s">
        <v>19</v>
      </c>
      <c r="AD1116" s="362" t="s">
        <v>40</v>
      </c>
      <c r="AE1116" s="362"/>
      <c r="AF1116" s="362"/>
      <c r="AG1116" s="362"/>
      <c r="AH1116" s="362"/>
      <c r="AI1116" s="362"/>
      <c r="AJ1116" s="362"/>
      <c r="AK1116" s="362"/>
      <c r="AL1116" s="362"/>
      <c r="AM1116" s="362"/>
      <c r="AN1116" s="361"/>
      <c r="AO1116" s="445" t="s">
        <v>9</v>
      </c>
      <c r="AP1116" s="445" t="s">
        <v>9</v>
      </c>
      <c r="AQ1116" s="445" t="s">
        <v>9</v>
      </c>
    </row>
    <row r="1117" spans="1:43" ht="29" hidden="1" x14ac:dyDescent="0.35">
      <c r="A1117" s="362">
        <v>1115</v>
      </c>
      <c r="B1117" s="362" t="s">
        <v>3028</v>
      </c>
      <c r="C1117" s="362" t="s">
        <v>2</v>
      </c>
      <c r="D1117" s="368">
        <v>45279</v>
      </c>
      <c r="E1117" s="368"/>
      <c r="F1117" s="368"/>
      <c r="G1117" s="368"/>
      <c r="H1117" s="362" t="s">
        <v>65</v>
      </c>
      <c r="I1117" s="362" t="s">
        <v>3014</v>
      </c>
      <c r="J1117" s="361" t="s">
        <v>3029</v>
      </c>
      <c r="K1117" s="362"/>
      <c r="L1117" s="362" t="s">
        <v>186</v>
      </c>
      <c r="M1117" s="362" t="s">
        <v>9</v>
      </c>
      <c r="N1117" s="362" t="s">
        <v>90</v>
      </c>
      <c r="O1117" s="362" t="s">
        <v>90</v>
      </c>
      <c r="P1117" s="482" t="s">
        <v>90</v>
      </c>
      <c r="Q1117" s="362"/>
      <c r="R1117" s="362"/>
      <c r="S1117" s="362"/>
      <c r="T1117" s="362"/>
      <c r="U1117" s="362"/>
      <c r="V1117" s="362"/>
      <c r="W1117" s="362"/>
      <c r="X1117" s="362"/>
      <c r="Y1117" s="362"/>
      <c r="Z1117" s="362"/>
      <c r="AA1117" s="366"/>
      <c r="AB1117" s="362"/>
      <c r="AC1117" s="362" t="s">
        <v>19</v>
      </c>
      <c r="AD1117" s="362" t="s">
        <v>40</v>
      </c>
      <c r="AE1117" s="362"/>
      <c r="AF1117" s="362"/>
      <c r="AG1117" s="362"/>
      <c r="AH1117" s="362"/>
      <c r="AI1117" s="362"/>
      <c r="AJ1117" s="362"/>
      <c r="AK1117" s="362"/>
      <c r="AL1117" s="362"/>
      <c r="AM1117" s="362"/>
      <c r="AN1117" s="361"/>
      <c r="AO1117" s="445" t="s">
        <v>9</v>
      </c>
      <c r="AP1117" s="445" t="s">
        <v>9</v>
      </c>
      <c r="AQ1117" s="445" t="s">
        <v>9</v>
      </c>
    </row>
    <row r="1118" spans="1:43" ht="14.5" hidden="1" x14ac:dyDescent="0.35">
      <c r="A1118" s="362">
        <v>1116</v>
      </c>
      <c r="B1118" s="362" t="s">
        <v>3030</v>
      </c>
      <c r="C1118" s="362" t="s">
        <v>2</v>
      </c>
      <c r="D1118" s="368">
        <v>45279</v>
      </c>
      <c r="E1118" s="368"/>
      <c r="F1118" s="368"/>
      <c r="G1118" s="368"/>
      <c r="H1118" s="362" t="s">
        <v>65</v>
      </c>
      <c r="I1118" s="362" t="s">
        <v>3014</v>
      </c>
      <c r="J1118" s="361" t="s">
        <v>3031</v>
      </c>
      <c r="K1118" s="362"/>
      <c r="L1118" s="362" t="s">
        <v>186</v>
      </c>
      <c r="M1118" s="362" t="s">
        <v>9</v>
      </c>
      <c r="N1118" s="362" t="s">
        <v>90</v>
      </c>
      <c r="O1118" s="362" t="s">
        <v>90</v>
      </c>
      <c r="P1118" s="482" t="s">
        <v>90</v>
      </c>
      <c r="Q1118" s="362"/>
      <c r="R1118" s="362"/>
      <c r="S1118" s="362"/>
      <c r="T1118" s="362"/>
      <c r="U1118" s="362"/>
      <c r="V1118" s="362"/>
      <c r="W1118" s="362"/>
      <c r="X1118" s="362"/>
      <c r="Y1118" s="362"/>
      <c r="Z1118" s="362"/>
      <c r="AA1118" s="366"/>
      <c r="AB1118" s="362"/>
      <c r="AC1118" s="362" t="s">
        <v>19</v>
      </c>
      <c r="AD1118" s="362" t="s">
        <v>40</v>
      </c>
      <c r="AE1118" s="362"/>
      <c r="AF1118" s="362"/>
      <c r="AG1118" s="362"/>
      <c r="AH1118" s="362"/>
      <c r="AI1118" s="362"/>
      <c r="AJ1118" s="362"/>
      <c r="AK1118" s="362"/>
      <c r="AL1118" s="362"/>
      <c r="AM1118" s="362"/>
      <c r="AN1118" s="361"/>
      <c r="AO1118" s="445" t="s">
        <v>9</v>
      </c>
      <c r="AP1118" s="445" t="s">
        <v>9</v>
      </c>
      <c r="AQ1118" s="445" t="s">
        <v>9</v>
      </c>
    </row>
    <row r="1119" spans="1:43" ht="14.5" hidden="1" x14ac:dyDescent="0.35">
      <c r="A1119" s="362">
        <v>1117</v>
      </c>
      <c r="B1119" s="362" t="s">
        <v>3032</v>
      </c>
      <c r="C1119" s="362" t="s">
        <v>2</v>
      </c>
      <c r="D1119" s="368">
        <v>45279</v>
      </c>
      <c r="E1119" s="368"/>
      <c r="F1119" s="368"/>
      <c r="G1119" s="368"/>
      <c r="H1119" s="362" t="s">
        <v>65</v>
      </c>
      <c r="I1119" s="362" t="s">
        <v>3014</v>
      </c>
      <c r="J1119" s="361" t="s">
        <v>3033</v>
      </c>
      <c r="K1119" s="362"/>
      <c r="L1119" s="362" t="s">
        <v>186</v>
      </c>
      <c r="M1119" s="362" t="s">
        <v>9</v>
      </c>
      <c r="N1119" s="362" t="s">
        <v>90</v>
      </c>
      <c r="O1119" s="362" t="s">
        <v>90</v>
      </c>
      <c r="P1119" s="482" t="s">
        <v>90</v>
      </c>
      <c r="Q1119" s="362"/>
      <c r="R1119" s="362"/>
      <c r="S1119" s="362"/>
      <c r="T1119" s="362"/>
      <c r="U1119" s="362"/>
      <c r="V1119" s="362"/>
      <c r="W1119" s="362"/>
      <c r="X1119" s="362"/>
      <c r="Y1119" s="362"/>
      <c r="Z1119" s="362"/>
      <c r="AA1119" s="366"/>
      <c r="AB1119" s="362"/>
      <c r="AC1119" s="362" t="s">
        <v>19</v>
      </c>
      <c r="AD1119" s="362" t="s">
        <v>40</v>
      </c>
      <c r="AE1119" s="362"/>
      <c r="AF1119" s="362"/>
      <c r="AG1119" s="362"/>
      <c r="AH1119" s="362"/>
      <c r="AI1119" s="362"/>
      <c r="AJ1119" s="362"/>
      <c r="AK1119" s="362"/>
      <c r="AL1119" s="362"/>
      <c r="AM1119" s="362"/>
      <c r="AN1119" s="361"/>
      <c r="AO1119" s="445" t="s">
        <v>9</v>
      </c>
      <c r="AP1119" s="445" t="s">
        <v>9</v>
      </c>
      <c r="AQ1119" s="445" t="s">
        <v>9</v>
      </c>
    </row>
    <row r="1120" spans="1:43" ht="14.5" hidden="1" x14ac:dyDescent="0.35">
      <c r="A1120" s="362">
        <v>1118</v>
      </c>
      <c r="B1120" s="362" t="s">
        <v>3034</v>
      </c>
      <c r="C1120" s="362" t="s">
        <v>2</v>
      </c>
      <c r="D1120" s="368">
        <v>45096</v>
      </c>
      <c r="E1120" s="368"/>
      <c r="F1120" s="368"/>
      <c r="G1120" s="368"/>
      <c r="H1120" s="362" t="s">
        <v>61</v>
      </c>
      <c r="I1120" s="362" t="s">
        <v>1835</v>
      </c>
      <c r="J1120" s="361" t="s">
        <v>3035</v>
      </c>
      <c r="K1120" s="361"/>
      <c r="L1120" s="362" t="s">
        <v>186</v>
      </c>
      <c r="M1120" s="362" t="s">
        <v>9</v>
      </c>
      <c r="N1120" s="362" t="s">
        <v>2273</v>
      </c>
      <c r="O1120" s="362" t="s">
        <v>90</v>
      </c>
      <c r="P1120" s="482"/>
      <c r="Q1120" s="362"/>
      <c r="R1120" s="362"/>
      <c r="S1120" s="362"/>
      <c r="T1120" s="362"/>
      <c r="U1120" s="362"/>
      <c r="V1120" s="362"/>
      <c r="W1120" s="362"/>
      <c r="X1120" s="362"/>
      <c r="Y1120" s="362"/>
      <c r="Z1120" s="362"/>
      <c r="AA1120" s="366"/>
      <c r="AB1120" s="362"/>
      <c r="AC1120" s="362" t="s">
        <v>19</v>
      </c>
      <c r="AD1120" s="362" t="s">
        <v>40</v>
      </c>
      <c r="AE1120" s="362"/>
      <c r="AF1120" s="362"/>
      <c r="AG1120" s="362"/>
      <c r="AH1120" s="362"/>
      <c r="AI1120" s="362"/>
      <c r="AJ1120" s="362"/>
      <c r="AK1120" s="362"/>
      <c r="AL1120" s="362"/>
      <c r="AM1120" s="362"/>
      <c r="AN1120" s="361"/>
      <c r="AO1120" s="445" t="s">
        <v>5839</v>
      </c>
      <c r="AP1120" s="445" t="s">
        <v>5839</v>
      </c>
      <c r="AQ1120" s="445" t="s">
        <v>5839</v>
      </c>
    </row>
    <row r="1121" spans="1:43" ht="14.5" hidden="1" x14ac:dyDescent="0.35">
      <c r="A1121" s="362">
        <v>1119</v>
      </c>
      <c r="B1121" s="362" t="s">
        <v>3036</v>
      </c>
      <c r="C1121" s="362" t="s">
        <v>2</v>
      </c>
      <c r="D1121" s="368">
        <v>45279</v>
      </c>
      <c r="E1121" s="368"/>
      <c r="F1121" s="368"/>
      <c r="G1121" s="368"/>
      <c r="H1121" s="362" t="s">
        <v>65</v>
      </c>
      <c r="I1121" s="362" t="s">
        <v>3014</v>
      </c>
      <c r="J1121" s="361" t="s">
        <v>3037</v>
      </c>
      <c r="K1121" s="362"/>
      <c r="L1121" s="362" t="s">
        <v>186</v>
      </c>
      <c r="M1121" s="362" t="s">
        <v>9</v>
      </c>
      <c r="N1121" s="362" t="s">
        <v>90</v>
      </c>
      <c r="O1121" s="362" t="s">
        <v>90</v>
      </c>
      <c r="P1121" s="482" t="s">
        <v>90</v>
      </c>
      <c r="Q1121" s="362"/>
      <c r="R1121" s="362"/>
      <c r="S1121" s="362"/>
      <c r="T1121" s="362"/>
      <c r="U1121" s="362"/>
      <c r="V1121" s="362"/>
      <c r="W1121" s="362"/>
      <c r="X1121" s="362"/>
      <c r="Y1121" s="362"/>
      <c r="Z1121" s="362"/>
      <c r="AA1121" s="366"/>
      <c r="AB1121" s="362"/>
      <c r="AC1121" s="362" t="s">
        <v>19</v>
      </c>
      <c r="AD1121" s="362" t="s">
        <v>40</v>
      </c>
      <c r="AE1121" s="362"/>
      <c r="AF1121" s="362"/>
      <c r="AG1121" s="362"/>
      <c r="AH1121" s="362"/>
      <c r="AI1121" s="362"/>
      <c r="AJ1121" s="362"/>
      <c r="AK1121" s="362"/>
      <c r="AL1121" s="362"/>
      <c r="AM1121" s="362"/>
      <c r="AN1121" s="361"/>
      <c r="AO1121" s="445" t="s">
        <v>9</v>
      </c>
      <c r="AP1121" s="445" t="s">
        <v>9</v>
      </c>
      <c r="AQ1121" s="445" t="s">
        <v>9</v>
      </c>
    </row>
    <row r="1122" spans="1:43" ht="14.5" hidden="1" x14ac:dyDescent="0.35">
      <c r="A1122" s="362">
        <v>1120</v>
      </c>
      <c r="B1122" s="362" t="s">
        <v>3038</v>
      </c>
      <c r="C1122" s="362" t="s">
        <v>2</v>
      </c>
      <c r="D1122" s="368">
        <v>45279</v>
      </c>
      <c r="E1122" s="368"/>
      <c r="F1122" s="368"/>
      <c r="G1122" s="368"/>
      <c r="H1122" s="362" t="s">
        <v>65</v>
      </c>
      <c r="I1122" s="362" t="s">
        <v>3014</v>
      </c>
      <c r="J1122" s="361" t="s">
        <v>3039</v>
      </c>
      <c r="K1122" s="362"/>
      <c r="L1122" s="362" t="s">
        <v>186</v>
      </c>
      <c r="M1122" s="362" t="s">
        <v>9</v>
      </c>
      <c r="N1122" s="362" t="s">
        <v>90</v>
      </c>
      <c r="O1122" s="362" t="s">
        <v>90</v>
      </c>
      <c r="P1122" s="482" t="s">
        <v>90</v>
      </c>
      <c r="Q1122" s="362"/>
      <c r="R1122" s="362"/>
      <c r="S1122" s="362"/>
      <c r="T1122" s="362"/>
      <c r="U1122" s="362"/>
      <c r="V1122" s="362"/>
      <c r="W1122" s="362"/>
      <c r="X1122" s="362"/>
      <c r="Y1122" s="362"/>
      <c r="Z1122" s="362"/>
      <c r="AA1122" s="366"/>
      <c r="AB1122" s="362"/>
      <c r="AC1122" s="362" t="s">
        <v>19</v>
      </c>
      <c r="AD1122" s="362" t="s">
        <v>40</v>
      </c>
      <c r="AE1122" s="362"/>
      <c r="AF1122" s="362"/>
      <c r="AG1122" s="362"/>
      <c r="AH1122" s="362"/>
      <c r="AI1122" s="362"/>
      <c r="AJ1122" s="362"/>
      <c r="AK1122" s="362"/>
      <c r="AL1122" s="362"/>
      <c r="AM1122" s="362"/>
      <c r="AN1122" s="361"/>
      <c r="AO1122" s="445" t="s">
        <v>9</v>
      </c>
      <c r="AP1122" s="445" t="s">
        <v>9</v>
      </c>
      <c r="AQ1122" s="445" t="s">
        <v>9</v>
      </c>
    </row>
    <row r="1123" spans="1:43" ht="29" hidden="1" x14ac:dyDescent="0.35">
      <c r="A1123" s="362">
        <v>1121</v>
      </c>
      <c r="B1123" s="362" t="s">
        <v>3040</v>
      </c>
      <c r="C1123" s="362" t="s">
        <v>2</v>
      </c>
      <c r="D1123" s="368">
        <v>45279</v>
      </c>
      <c r="E1123" s="368"/>
      <c r="F1123" s="368"/>
      <c r="G1123" s="368"/>
      <c r="H1123" s="362" t="s">
        <v>65</v>
      </c>
      <c r="I1123" s="362" t="s">
        <v>3014</v>
      </c>
      <c r="J1123" s="361" t="s">
        <v>3041</v>
      </c>
      <c r="K1123" s="362"/>
      <c r="L1123" s="362" t="s">
        <v>186</v>
      </c>
      <c r="M1123" s="362" t="s">
        <v>9</v>
      </c>
      <c r="N1123" s="362" t="s">
        <v>90</v>
      </c>
      <c r="O1123" s="362" t="s">
        <v>90</v>
      </c>
      <c r="P1123" s="482" t="s">
        <v>90</v>
      </c>
      <c r="Q1123" s="362"/>
      <c r="R1123" s="362"/>
      <c r="S1123" s="362"/>
      <c r="T1123" s="362"/>
      <c r="U1123" s="362"/>
      <c r="V1123" s="362"/>
      <c r="W1123" s="362"/>
      <c r="X1123" s="362"/>
      <c r="Y1123" s="362"/>
      <c r="Z1123" s="362"/>
      <c r="AA1123" s="366"/>
      <c r="AB1123" s="362"/>
      <c r="AC1123" s="362" t="s">
        <v>19</v>
      </c>
      <c r="AD1123" s="362" t="s">
        <v>40</v>
      </c>
      <c r="AE1123" s="362"/>
      <c r="AF1123" s="362"/>
      <c r="AG1123" s="362"/>
      <c r="AH1123" s="362"/>
      <c r="AI1123" s="362"/>
      <c r="AJ1123" s="362"/>
      <c r="AK1123" s="362"/>
      <c r="AL1123" s="362"/>
      <c r="AM1123" s="362"/>
      <c r="AN1123" s="361"/>
      <c r="AO1123" s="445" t="s">
        <v>9</v>
      </c>
      <c r="AP1123" s="445" t="s">
        <v>9</v>
      </c>
      <c r="AQ1123" s="445" t="s">
        <v>9</v>
      </c>
    </row>
    <row r="1124" spans="1:43" ht="14.5" hidden="1" x14ac:dyDescent="0.35">
      <c r="A1124" s="362">
        <v>1122</v>
      </c>
      <c r="B1124" s="362" t="s">
        <v>3042</v>
      </c>
      <c r="C1124" s="362" t="s">
        <v>2</v>
      </c>
      <c r="D1124" s="368">
        <v>45279</v>
      </c>
      <c r="E1124" s="368"/>
      <c r="F1124" s="368"/>
      <c r="G1124" s="368"/>
      <c r="H1124" s="362" t="s">
        <v>65</v>
      </c>
      <c r="I1124" s="362" t="s">
        <v>3014</v>
      </c>
      <c r="J1124" s="361" t="s">
        <v>3043</v>
      </c>
      <c r="K1124" s="362"/>
      <c r="L1124" s="362" t="s">
        <v>186</v>
      </c>
      <c r="M1124" s="362" t="s">
        <v>9</v>
      </c>
      <c r="N1124" s="362" t="s">
        <v>90</v>
      </c>
      <c r="O1124" s="362" t="s">
        <v>90</v>
      </c>
      <c r="P1124" s="482" t="s">
        <v>90</v>
      </c>
      <c r="Q1124" s="362"/>
      <c r="R1124" s="362"/>
      <c r="S1124" s="362"/>
      <c r="T1124" s="362"/>
      <c r="U1124" s="362"/>
      <c r="V1124" s="362"/>
      <c r="W1124" s="362"/>
      <c r="X1124" s="362"/>
      <c r="Y1124" s="362"/>
      <c r="Z1124" s="362"/>
      <c r="AA1124" s="366"/>
      <c r="AB1124" s="362"/>
      <c r="AC1124" s="362" t="s">
        <v>19</v>
      </c>
      <c r="AD1124" s="362" t="s">
        <v>40</v>
      </c>
      <c r="AE1124" s="362"/>
      <c r="AF1124" s="362"/>
      <c r="AG1124" s="362"/>
      <c r="AH1124" s="362"/>
      <c r="AI1124" s="362"/>
      <c r="AJ1124" s="362"/>
      <c r="AK1124" s="362"/>
      <c r="AL1124" s="362"/>
      <c r="AM1124" s="362"/>
      <c r="AN1124" s="361"/>
      <c r="AO1124" s="445" t="s">
        <v>9</v>
      </c>
      <c r="AP1124" s="445" t="s">
        <v>9</v>
      </c>
      <c r="AQ1124" s="445" t="s">
        <v>9</v>
      </c>
    </row>
    <row r="1125" spans="1:43" ht="14.5" hidden="1" x14ac:dyDescent="0.35">
      <c r="A1125" s="362">
        <v>1123</v>
      </c>
      <c r="B1125" s="362" t="s">
        <v>3044</v>
      </c>
      <c r="C1125" s="362" t="s">
        <v>2</v>
      </c>
      <c r="D1125" s="368">
        <v>45279</v>
      </c>
      <c r="E1125" s="368"/>
      <c r="F1125" s="368"/>
      <c r="G1125" s="368"/>
      <c r="H1125" s="362" t="s">
        <v>65</v>
      </c>
      <c r="I1125" s="362" t="s">
        <v>3014</v>
      </c>
      <c r="J1125" s="361" t="s">
        <v>3045</v>
      </c>
      <c r="K1125" s="362"/>
      <c r="L1125" s="362" t="s">
        <v>186</v>
      </c>
      <c r="M1125" s="362" t="s">
        <v>9</v>
      </c>
      <c r="N1125" s="362" t="s">
        <v>90</v>
      </c>
      <c r="O1125" s="362" t="s">
        <v>90</v>
      </c>
      <c r="P1125" s="482" t="s">
        <v>90</v>
      </c>
      <c r="Q1125" s="362"/>
      <c r="R1125" s="362"/>
      <c r="S1125" s="362"/>
      <c r="T1125" s="362"/>
      <c r="U1125" s="362"/>
      <c r="V1125" s="362"/>
      <c r="W1125" s="362"/>
      <c r="X1125" s="362"/>
      <c r="Y1125" s="362"/>
      <c r="Z1125" s="362"/>
      <c r="AA1125" s="366"/>
      <c r="AB1125" s="362"/>
      <c r="AC1125" s="362" t="s">
        <v>19</v>
      </c>
      <c r="AD1125" s="362" t="s">
        <v>40</v>
      </c>
      <c r="AE1125" s="362"/>
      <c r="AF1125" s="362"/>
      <c r="AG1125" s="362"/>
      <c r="AH1125" s="362"/>
      <c r="AI1125" s="362"/>
      <c r="AJ1125" s="362"/>
      <c r="AK1125" s="362"/>
      <c r="AL1125" s="362"/>
      <c r="AM1125" s="362"/>
      <c r="AN1125" s="361"/>
      <c r="AO1125" s="445" t="s">
        <v>9</v>
      </c>
      <c r="AP1125" s="445" t="s">
        <v>9</v>
      </c>
      <c r="AQ1125" s="445" t="s">
        <v>9</v>
      </c>
    </row>
    <row r="1126" spans="1:43" ht="29" hidden="1" x14ac:dyDescent="0.35">
      <c r="A1126" s="362">
        <v>1124</v>
      </c>
      <c r="B1126" s="362" t="s">
        <v>3046</v>
      </c>
      <c r="C1126" s="362" t="s">
        <v>2</v>
      </c>
      <c r="D1126" s="368">
        <v>45279</v>
      </c>
      <c r="E1126" s="368"/>
      <c r="F1126" s="368"/>
      <c r="G1126" s="368"/>
      <c r="H1126" s="362" t="s">
        <v>65</v>
      </c>
      <c r="I1126" s="362" t="s">
        <v>3014</v>
      </c>
      <c r="J1126" s="361" t="s">
        <v>3047</v>
      </c>
      <c r="K1126" s="362"/>
      <c r="L1126" s="362" t="s">
        <v>186</v>
      </c>
      <c r="M1126" s="362" t="s">
        <v>9</v>
      </c>
      <c r="N1126" s="362" t="s">
        <v>90</v>
      </c>
      <c r="O1126" s="362" t="s">
        <v>90</v>
      </c>
      <c r="P1126" s="482" t="s">
        <v>90</v>
      </c>
      <c r="Q1126" s="362"/>
      <c r="R1126" s="362"/>
      <c r="S1126" s="362"/>
      <c r="T1126" s="362"/>
      <c r="U1126" s="362"/>
      <c r="V1126" s="362"/>
      <c r="W1126" s="362"/>
      <c r="X1126" s="362"/>
      <c r="Y1126" s="362"/>
      <c r="Z1126" s="362"/>
      <c r="AA1126" s="366"/>
      <c r="AB1126" s="362"/>
      <c r="AC1126" s="362" t="s">
        <v>19</v>
      </c>
      <c r="AD1126" s="362" t="s">
        <v>40</v>
      </c>
      <c r="AE1126" s="362"/>
      <c r="AF1126" s="362"/>
      <c r="AG1126" s="362"/>
      <c r="AH1126" s="362"/>
      <c r="AI1126" s="362"/>
      <c r="AJ1126" s="362"/>
      <c r="AK1126" s="362"/>
      <c r="AL1126" s="362"/>
      <c r="AM1126" s="362"/>
      <c r="AN1126" s="361"/>
      <c r="AO1126" s="445" t="s">
        <v>9</v>
      </c>
      <c r="AP1126" s="445" t="s">
        <v>9</v>
      </c>
      <c r="AQ1126" s="445" t="s">
        <v>9</v>
      </c>
    </row>
    <row r="1127" spans="1:43" ht="14.5" hidden="1" x14ac:dyDescent="0.35">
      <c r="A1127" s="362">
        <v>1125</v>
      </c>
      <c r="B1127" s="362" t="s">
        <v>3048</v>
      </c>
      <c r="C1127" s="362" t="s">
        <v>2</v>
      </c>
      <c r="D1127" s="368">
        <v>45279</v>
      </c>
      <c r="E1127" s="368"/>
      <c r="F1127" s="368"/>
      <c r="G1127" s="368"/>
      <c r="H1127" s="362" t="s">
        <v>65</v>
      </c>
      <c r="I1127" s="362" t="s">
        <v>3014</v>
      </c>
      <c r="J1127" s="361" t="s">
        <v>3049</v>
      </c>
      <c r="K1127" s="362"/>
      <c r="L1127" s="362" t="s">
        <v>186</v>
      </c>
      <c r="M1127" s="362" t="s">
        <v>9</v>
      </c>
      <c r="N1127" s="362" t="s">
        <v>90</v>
      </c>
      <c r="O1127" s="362" t="s">
        <v>90</v>
      </c>
      <c r="P1127" s="482" t="s">
        <v>90</v>
      </c>
      <c r="Q1127" s="362"/>
      <c r="R1127" s="362"/>
      <c r="S1127" s="362"/>
      <c r="T1127" s="362"/>
      <c r="U1127" s="362"/>
      <c r="V1127" s="362"/>
      <c r="W1127" s="362"/>
      <c r="X1127" s="362"/>
      <c r="Y1127" s="362"/>
      <c r="Z1127" s="362"/>
      <c r="AA1127" s="366"/>
      <c r="AB1127" s="362"/>
      <c r="AC1127" s="362" t="s">
        <v>19</v>
      </c>
      <c r="AD1127" s="362" t="s">
        <v>40</v>
      </c>
      <c r="AE1127" s="362"/>
      <c r="AF1127" s="362"/>
      <c r="AG1127" s="362"/>
      <c r="AH1127" s="362"/>
      <c r="AI1127" s="362"/>
      <c r="AJ1127" s="362"/>
      <c r="AK1127" s="362"/>
      <c r="AL1127" s="362"/>
      <c r="AM1127" s="362"/>
      <c r="AN1127" s="361"/>
      <c r="AO1127" s="445" t="s">
        <v>9</v>
      </c>
      <c r="AP1127" s="445" t="s">
        <v>9</v>
      </c>
      <c r="AQ1127" s="445" t="s">
        <v>9</v>
      </c>
    </row>
    <row r="1128" spans="1:43" ht="43.5" hidden="1" x14ac:dyDescent="0.35">
      <c r="A1128" s="362">
        <v>1126</v>
      </c>
      <c r="B1128" s="362" t="s">
        <v>3050</v>
      </c>
      <c r="C1128" s="362" t="s">
        <v>2</v>
      </c>
      <c r="D1128" s="368">
        <v>45279</v>
      </c>
      <c r="E1128" s="368"/>
      <c r="F1128" s="368"/>
      <c r="G1128" s="368"/>
      <c r="H1128" s="362" t="s">
        <v>65</v>
      </c>
      <c r="I1128" s="362" t="s">
        <v>3014</v>
      </c>
      <c r="J1128" s="361" t="s">
        <v>3051</v>
      </c>
      <c r="K1128" s="362"/>
      <c r="L1128" s="362" t="s">
        <v>186</v>
      </c>
      <c r="M1128" s="362" t="s">
        <v>9</v>
      </c>
      <c r="N1128" s="362" t="s">
        <v>90</v>
      </c>
      <c r="O1128" s="362" t="s">
        <v>90</v>
      </c>
      <c r="P1128" s="482" t="s">
        <v>90</v>
      </c>
      <c r="Q1128" s="362"/>
      <c r="R1128" s="362"/>
      <c r="S1128" s="362"/>
      <c r="T1128" s="362"/>
      <c r="U1128" s="362"/>
      <c r="V1128" s="362"/>
      <c r="W1128" s="362"/>
      <c r="X1128" s="362"/>
      <c r="Y1128" s="362"/>
      <c r="Z1128" s="362"/>
      <c r="AA1128" s="366"/>
      <c r="AB1128" s="362"/>
      <c r="AC1128" s="362" t="s">
        <v>19</v>
      </c>
      <c r="AD1128" s="362" t="s">
        <v>40</v>
      </c>
      <c r="AE1128" s="362"/>
      <c r="AF1128" s="362"/>
      <c r="AG1128" s="362"/>
      <c r="AH1128" s="362"/>
      <c r="AI1128" s="362"/>
      <c r="AJ1128" s="362"/>
      <c r="AK1128" s="362"/>
      <c r="AL1128" s="362"/>
      <c r="AM1128" s="362"/>
      <c r="AN1128" s="361"/>
      <c r="AO1128" s="445" t="s">
        <v>9</v>
      </c>
      <c r="AP1128" s="445" t="s">
        <v>9</v>
      </c>
      <c r="AQ1128" s="445" t="s">
        <v>9</v>
      </c>
    </row>
    <row r="1129" spans="1:43" ht="29" hidden="1" x14ac:dyDescent="0.35">
      <c r="A1129" s="362">
        <v>1127</v>
      </c>
      <c r="B1129" s="362" t="s">
        <v>3052</v>
      </c>
      <c r="C1129" s="362" t="s">
        <v>2</v>
      </c>
      <c r="D1129" s="368">
        <v>45279</v>
      </c>
      <c r="E1129" s="368"/>
      <c r="F1129" s="368"/>
      <c r="G1129" s="368"/>
      <c r="H1129" s="362" t="s">
        <v>65</v>
      </c>
      <c r="I1129" s="362" t="s">
        <v>2308</v>
      </c>
      <c r="J1129" s="361" t="s">
        <v>3053</v>
      </c>
      <c r="K1129" s="362"/>
      <c r="L1129" s="362" t="s">
        <v>186</v>
      </c>
      <c r="M1129" s="362" t="s">
        <v>9</v>
      </c>
      <c r="N1129" s="362" t="s">
        <v>90</v>
      </c>
      <c r="O1129" s="362" t="s">
        <v>90</v>
      </c>
      <c r="P1129" s="482" t="s">
        <v>90</v>
      </c>
      <c r="Q1129" s="362"/>
      <c r="R1129" s="362"/>
      <c r="S1129" s="362"/>
      <c r="T1129" s="362"/>
      <c r="U1129" s="362"/>
      <c r="V1129" s="362"/>
      <c r="W1129" s="362"/>
      <c r="X1129" s="362"/>
      <c r="Y1129" s="362"/>
      <c r="Z1129" s="362"/>
      <c r="AA1129" s="366"/>
      <c r="AB1129" s="362"/>
      <c r="AC1129" s="362" t="s">
        <v>19</v>
      </c>
      <c r="AD1129" s="362" t="s">
        <v>40</v>
      </c>
      <c r="AE1129" s="362"/>
      <c r="AF1129" s="362"/>
      <c r="AG1129" s="362"/>
      <c r="AH1129" s="362"/>
      <c r="AI1129" s="362"/>
      <c r="AJ1129" s="362"/>
      <c r="AK1129" s="362"/>
      <c r="AL1129" s="362"/>
      <c r="AM1129" s="362"/>
      <c r="AN1129" s="361"/>
      <c r="AO1129" s="445" t="s">
        <v>9</v>
      </c>
      <c r="AP1129" s="445" t="s">
        <v>9</v>
      </c>
      <c r="AQ1129" s="445" t="s">
        <v>9</v>
      </c>
    </row>
    <row r="1130" spans="1:43" ht="29" hidden="1" x14ac:dyDescent="0.35">
      <c r="A1130" s="362">
        <v>1128</v>
      </c>
      <c r="B1130" s="362" t="s">
        <v>3054</v>
      </c>
      <c r="C1130" s="362" t="s">
        <v>2</v>
      </c>
      <c r="D1130" s="368">
        <v>45279</v>
      </c>
      <c r="E1130" s="368"/>
      <c r="F1130" s="368"/>
      <c r="G1130" s="368"/>
      <c r="H1130" s="362" t="s">
        <v>65</v>
      </c>
      <c r="I1130" s="362" t="s">
        <v>1542</v>
      </c>
      <c r="J1130" s="361" t="s">
        <v>3055</v>
      </c>
      <c r="K1130" s="362"/>
      <c r="L1130" s="362" t="s">
        <v>186</v>
      </c>
      <c r="M1130" s="362" t="s">
        <v>9</v>
      </c>
      <c r="N1130" s="362" t="s">
        <v>90</v>
      </c>
      <c r="O1130" s="362" t="s">
        <v>90</v>
      </c>
      <c r="P1130" s="482" t="s">
        <v>90</v>
      </c>
      <c r="Q1130" s="362"/>
      <c r="R1130" s="362"/>
      <c r="S1130" s="362"/>
      <c r="T1130" s="362"/>
      <c r="U1130" s="362"/>
      <c r="V1130" s="362"/>
      <c r="W1130" s="362"/>
      <c r="X1130" s="362"/>
      <c r="Y1130" s="362"/>
      <c r="Z1130" s="362"/>
      <c r="AA1130" s="366"/>
      <c r="AB1130" s="362"/>
      <c r="AC1130" s="362" t="s">
        <v>19</v>
      </c>
      <c r="AD1130" s="362" t="s">
        <v>40</v>
      </c>
      <c r="AE1130" s="362"/>
      <c r="AF1130" s="362"/>
      <c r="AG1130" s="362"/>
      <c r="AH1130" s="362"/>
      <c r="AI1130" s="362"/>
      <c r="AJ1130" s="362"/>
      <c r="AK1130" s="362"/>
      <c r="AL1130" s="362"/>
      <c r="AM1130" s="362"/>
      <c r="AN1130" s="361"/>
      <c r="AO1130" s="445" t="s">
        <v>9</v>
      </c>
      <c r="AP1130" s="445" t="s">
        <v>9</v>
      </c>
      <c r="AQ1130" s="445" t="s">
        <v>9</v>
      </c>
    </row>
    <row r="1131" spans="1:43" ht="14.5" hidden="1" x14ac:dyDescent="0.35">
      <c r="A1131" s="362">
        <v>1129</v>
      </c>
      <c r="B1131" s="362" t="s">
        <v>3056</v>
      </c>
      <c r="C1131" s="362" t="s">
        <v>2</v>
      </c>
      <c r="D1131" s="368">
        <v>45096</v>
      </c>
      <c r="E1131" s="368"/>
      <c r="F1131" s="368"/>
      <c r="G1131" s="368"/>
      <c r="H1131" s="362" t="s">
        <v>61</v>
      </c>
      <c r="I1131" s="362" t="s">
        <v>1584</v>
      </c>
      <c r="J1131" s="361" t="s">
        <v>3057</v>
      </c>
      <c r="K1131" s="361"/>
      <c r="L1131" s="362" t="s">
        <v>186</v>
      </c>
      <c r="M1131" s="362" t="s">
        <v>9</v>
      </c>
      <c r="N1131" s="362" t="s">
        <v>2273</v>
      </c>
      <c r="O1131" s="362" t="s">
        <v>90</v>
      </c>
      <c r="P1131" s="482" t="s">
        <v>6680</v>
      </c>
      <c r="Q1131" s="362"/>
      <c r="R1131" s="362"/>
      <c r="S1131" s="362"/>
      <c r="T1131" s="362"/>
      <c r="U1131" s="362"/>
      <c r="V1131" s="362"/>
      <c r="W1131" s="362"/>
      <c r="X1131" s="362"/>
      <c r="Y1131" s="362"/>
      <c r="Z1131" s="362"/>
      <c r="AA1131" s="366"/>
      <c r="AB1131" s="362"/>
      <c r="AC1131" s="362" t="s">
        <v>19</v>
      </c>
      <c r="AD1131" s="362"/>
      <c r="AE1131" s="362"/>
      <c r="AF1131" s="362"/>
      <c r="AG1131" s="362"/>
      <c r="AH1131" s="362"/>
      <c r="AI1131" s="362"/>
      <c r="AJ1131" s="362"/>
      <c r="AK1131" s="362"/>
      <c r="AL1131" s="362"/>
      <c r="AM1131" s="362"/>
      <c r="AN1131" s="361"/>
      <c r="AO1131" s="445" t="s">
        <v>9</v>
      </c>
      <c r="AP1131" s="445" t="s">
        <v>9</v>
      </c>
      <c r="AQ1131" s="445" t="s">
        <v>9</v>
      </c>
    </row>
    <row r="1132" spans="1:43" ht="29" hidden="1" x14ac:dyDescent="0.35">
      <c r="A1132" s="362">
        <v>1130</v>
      </c>
      <c r="B1132" s="362" t="s">
        <v>3059</v>
      </c>
      <c r="C1132" s="362" t="s">
        <v>2</v>
      </c>
      <c r="D1132" s="368">
        <v>45279</v>
      </c>
      <c r="E1132" s="368"/>
      <c r="F1132" s="368"/>
      <c r="G1132" s="368"/>
      <c r="H1132" s="362" t="s">
        <v>65</v>
      </c>
      <c r="I1132" s="362" t="s">
        <v>2308</v>
      </c>
      <c r="J1132" s="361" t="s">
        <v>3060</v>
      </c>
      <c r="K1132" s="362"/>
      <c r="L1132" s="362" t="s">
        <v>1689</v>
      </c>
      <c r="M1132" s="362" t="s">
        <v>9</v>
      </c>
      <c r="N1132" s="362" t="s">
        <v>90</v>
      </c>
      <c r="O1132" s="362" t="s">
        <v>90</v>
      </c>
      <c r="P1132" s="482" t="s">
        <v>90</v>
      </c>
      <c r="Q1132" s="362"/>
      <c r="R1132" s="362"/>
      <c r="S1132" s="362"/>
      <c r="T1132" s="362"/>
      <c r="U1132" s="362"/>
      <c r="V1132" s="362"/>
      <c r="W1132" s="362"/>
      <c r="X1132" s="362"/>
      <c r="Y1132" s="362"/>
      <c r="Z1132" s="362"/>
      <c r="AA1132" s="366"/>
      <c r="AB1132" s="362"/>
      <c r="AC1132" s="362" t="s">
        <v>19</v>
      </c>
      <c r="AD1132" s="362" t="s">
        <v>40</v>
      </c>
      <c r="AE1132" s="362"/>
      <c r="AF1132" s="362"/>
      <c r="AG1132" s="362"/>
      <c r="AH1132" s="362"/>
      <c r="AI1132" s="362"/>
      <c r="AJ1132" s="362"/>
      <c r="AK1132" s="362"/>
      <c r="AL1132" s="362"/>
      <c r="AM1132" s="362"/>
      <c r="AN1132" s="361"/>
      <c r="AO1132" s="445" t="s">
        <v>9</v>
      </c>
      <c r="AP1132" s="445" t="s">
        <v>9</v>
      </c>
      <c r="AQ1132" s="445" t="s">
        <v>9</v>
      </c>
    </row>
    <row r="1133" spans="1:43" ht="14.5" hidden="1" x14ac:dyDescent="0.35">
      <c r="A1133" s="362">
        <v>1131</v>
      </c>
      <c r="B1133" s="362" t="s">
        <v>3061</v>
      </c>
      <c r="C1133" s="362" t="s">
        <v>2</v>
      </c>
      <c r="D1133" s="368">
        <v>45279</v>
      </c>
      <c r="E1133" s="368"/>
      <c r="F1133" s="368"/>
      <c r="G1133" s="368"/>
      <c r="H1133" s="362" t="s">
        <v>65</v>
      </c>
      <c r="I1133" s="362" t="s">
        <v>184</v>
      </c>
      <c r="J1133" s="361" t="s">
        <v>3062</v>
      </c>
      <c r="K1133" s="362"/>
      <c r="L1133" s="362" t="s">
        <v>1689</v>
      </c>
      <c r="M1133" s="362" t="s">
        <v>9</v>
      </c>
      <c r="N1133" s="362" t="s">
        <v>90</v>
      </c>
      <c r="O1133" s="362" t="s">
        <v>90</v>
      </c>
      <c r="P1133" s="482" t="s">
        <v>90</v>
      </c>
      <c r="Q1133" s="362"/>
      <c r="R1133" s="362"/>
      <c r="S1133" s="362"/>
      <c r="T1133" s="362"/>
      <c r="U1133" s="362"/>
      <c r="V1133" s="362"/>
      <c r="W1133" s="362"/>
      <c r="X1133" s="362"/>
      <c r="Y1133" s="362"/>
      <c r="Z1133" s="362"/>
      <c r="AA1133" s="366"/>
      <c r="AB1133" s="362"/>
      <c r="AC1133" s="362" t="s">
        <v>19</v>
      </c>
      <c r="AD1133" s="362" t="s">
        <v>40</v>
      </c>
      <c r="AE1133" s="362"/>
      <c r="AF1133" s="362"/>
      <c r="AG1133" s="362"/>
      <c r="AH1133" s="362"/>
      <c r="AI1133" s="362"/>
      <c r="AJ1133" s="362"/>
      <c r="AK1133" s="362"/>
      <c r="AL1133" s="362"/>
      <c r="AM1133" s="362"/>
      <c r="AN1133" s="361"/>
      <c r="AO1133" s="445" t="s">
        <v>9</v>
      </c>
      <c r="AP1133" s="445" t="s">
        <v>9</v>
      </c>
      <c r="AQ1133" s="445" t="s">
        <v>9</v>
      </c>
    </row>
    <row r="1134" spans="1:43" ht="14.5" hidden="1" x14ac:dyDescent="0.35">
      <c r="A1134" s="362">
        <v>1132</v>
      </c>
      <c r="B1134" s="362" t="s">
        <v>3063</v>
      </c>
      <c r="C1134" s="362" t="s">
        <v>2</v>
      </c>
      <c r="D1134" s="368">
        <v>45279</v>
      </c>
      <c r="E1134" s="368"/>
      <c r="F1134" s="368"/>
      <c r="G1134" s="368"/>
      <c r="H1134" s="362" t="s">
        <v>65</v>
      </c>
      <c r="I1134" s="362" t="s">
        <v>1584</v>
      </c>
      <c r="J1134" s="361" t="s">
        <v>3064</v>
      </c>
      <c r="K1134" s="362"/>
      <c r="L1134" s="362" t="s">
        <v>186</v>
      </c>
      <c r="M1134" s="362" t="s">
        <v>9</v>
      </c>
      <c r="N1134" s="362" t="s">
        <v>90</v>
      </c>
      <c r="O1134" s="362" t="s">
        <v>90</v>
      </c>
      <c r="P1134" s="482" t="s">
        <v>90</v>
      </c>
      <c r="Q1134" s="362"/>
      <c r="R1134" s="362"/>
      <c r="S1134" s="362"/>
      <c r="T1134" s="362"/>
      <c r="U1134" s="362"/>
      <c r="V1134" s="362"/>
      <c r="W1134" s="362"/>
      <c r="X1134" s="362"/>
      <c r="Y1134" s="362"/>
      <c r="Z1134" s="362"/>
      <c r="AA1134" s="366"/>
      <c r="AB1134" s="362"/>
      <c r="AC1134" s="362" t="s">
        <v>19</v>
      </c>
      <c r="AD1134" s="362" t="s">
        <v>40</v>
      </c>
      <c r="AE1134" s="362"/>
      <c r="AF1134" s="362"/>
      <c r="AG1134" s="362"/>
      <c r="AH1134" s="362"/>
      <c r="AI1134" s="362"/>
      <c r="AJ1134" s="362"/>
      <c r="AK1134" s="362"/>
      <c r="AL1134" s="362"/>
      <c r="AM1134" s="362"/>
      <c r="AN1134" s="361"/>
      <c r="AO1134" s="445" t="s">
        <v>9</v>
      </c>
      <c r="AP1134" s="445" t="s">
        <v>9</v>
      </c>
      <c r="AQ1134" s="445" t="s">
        <v>9</v>
      </c>
    </row>
    <row r="1135" spans="1:43" ht="14.5" hidden="1" x14ac:dyDescent="0.35">
      <c r="A1135" s="362">
        <v>1133</v>
      </c>
      <c r="B1135" s="362" t="s">
        <v>3065</v>
      </c>
      <c r="C1135" s="362" t="s">
        <v>2</v>
      </c>
      <c r="D1135" s="368">
        <v>45288</v>
      </c>
      <c r="E1135" s="368"/>
      <c r="F1135" s="368"/>
      <c r="G1135" s="368"/>
      <c r="H1135" s="362" t="s">
        <v>65</v>
      </c>
      <c r="I1135" s="362" t="s">
        <v>3014</v>
      </c>
      <c r="J1135" s="361" t="s">
        <v>3066</v>
      </c>
      <c r="K1135" s="362"/>
      <c r="L1135" s="362" t="s">
        <v>186</v>
      </c>
      <c r="M1135" s="362" t="s">
        <v>9</v>
      </c>
      <c r="N1135" s="362" t="s">
        <v>90</v>
      </c>
      <c r="O1135" s="362" t="s">
        <v>90</v>
      </c>
      <c r="P1135" s="482" t="s">
        <v>90</v>
      </c>
      <c r="Q1135" s="362"/>
      <c r="R1135" s="362"/>
      <c r="S1135" s="362"/>
      <c r="T1135" s="362"/>
      <c r="U1135" s="362"/>
      <c r="V1135" s="362"/>
      <c r="W1135" s="362"/>
      <c r="X1135" s="362"/>
      <c r="Y1135" s="362"/>
      <c r="Z1135" s="362"/>
      <c r="AA1135" s="366"/>
      <c r="AB1135" s="362"/>
      <c r="AC1135" s="362" t="s">
        <v>19</v>
      </c>
      <c r="AD1135" s="362" t="s">
        <v>40</v>
      </c>
      <c r="AE1135" s="362"/>
      <c r="AF1135" s="362"/>
      <c r="AG1135" s="362"/>
      <c r="AH1135" s="362"/>
      <c r="AI1135" s="362"/>
      <c r="AJ1135" s="362"/>
      <c r="AK1135" s="362"/>
      <c r="AL1135" s="362"/>
      <c r="AM1135" s="362"/>
      <c r="AN1135" s="361"/>
      <c r="AO1135" s="445" t="s">
        <v>9</v>
      </c>
      <c r="AP1135" s="445" t="s">
        <v>9</v>
      </c>
      <c r="AQ1135" s="445" t="s">
        <v>9</v>
      </c>
    </row>
    <row r="1136" spans="1:43" ht="14.5" hidden="1" x14ac:dyDescent="0.35">
      <c r="A1136" s="362">
        <v>1134</v>
      </c>
      <c r="B1136" s="362" t="s">
        <v>3067</v>
      </c>
      <c r="C1136" s="362" t="s">
        <v>2</v>
      </c>
      <c r="D1136" s="368">
        <v>45288</v>
      </c>
      <c r="E1136" s="368"/>
      <c r="F1136" s="368"/>
      <c r="G1136" s="368"/>
      <c r="H1136" s="362" t="s">
        <v>65</v>
      </c>
      <c r="I1136" s="362" t="s">
        <v>3014</v>
      </c>
      <c r="J1136" s="361" t="s">
        <v>3068</v>
      </c>
      <c r="K1136" s="362"/>
      <c r="L1136" s="362" t="s">
        <v>186</v>
      </c>
      <c r="M1136" s="362" t="s">
        <v>9</v>
      </c>
      <c r="N1136" s="362" t="s">
        <v>90</v>
      </c>
      <c r="O1136" s="362" t="s">
        <v>90</v>
      </c>
      <c r="P1136" s="482" t="s">
        <v>90</v>
      </c>
      <c r="Q1136" s="362"/>
      <c r="R1136" s="362"/>
      <c r="S1136" s="362"/>
      <c r="T1136" s="362"/>
      <c r="U1136" s="362"/>
      <c r="V1136" s="362"/>
      <c r="W1136" s="362"/>
      <c r="X1136" s="362"/>
      <c r="Y1136" s="362"/>
      <c r="Z1136" s="362"/>
      <c r="AA1136" s="366"/>
      <c r="AB1136" s="362"/>
      <c r="AC1136" s="362" t="s">
        <v>19</v>
      </c>
      <c r="AD1136" s="362" t="s">
        <v>40</v>
      </c>
      <c r="AE1136" s="362"/>
      <c r="AF1136" s="362"/>
      <c r="AG1136" s="362"/>
      <c r="AH1136" s="362"/>
      <c r="AI1136" s="362"/>
      <c r="AJ1136" s="362"/>
      <c r="AK1136" s="362"/>
      <c r="AL1136" s="362"/>
      <c r="AM1136" s="362"/>
      <c r="AN1136" s="361"/>
      <c r="AO1136" s="445" t="s">
        <v>9</v>
      </c>
      <c r="AP1136" s="445" t="s">
        <v>9</v>
      </c>
      <c r="AQ1136" s="445" t="s">
        <v>9</v>
      </c>
    </row>
    <row r="1137" spans="1:43" ht="14.5" hidden="1" x14ac:dyDescent="0.35">
      <c r="A1137" s="362">
        <v>1135</v>
      </c>
      <c r="B1137" s="362" t="s">
        <v>3069</v>
      </c>
      <c r="C1137" s="362" t="s">
        <v>2</v>
      </c>
      <c r="D1137" s="368">
        <v>45288</v>
      </c>
      <c r="E1137" s="368"/>
      <c r="F1137" s="368"/>
      <c r="G1137" s="368"/>
      <c r="H1137" s="362" t="s">
        <v>65</v>
      </c>
      <c r="I1137" s="362" t="s">
        <v>3014</v>
      </c>
      <c r="J1137" s="361" t="s">
        <v>3070</v>
      </c>
      <c r="K1137" s="362"/>
      <c r="L1137" s="362" t="s">
        <v>186</v>
      </c>
      <c r="M1137" s="362" t="s">
        <v>9</v>
      </c>
      <c r="N1137" s="362" t="s">
        <v>90</v>
      </c>
      <c r="O1137" s="362" t="s">
        <v>90</v>
      </c>
      <c r="P1137" s="482" t="s">
        <v>90</v>
      </c>
      <c r="Q1137" s="362"/>
      <c r="R1137" s="362"/>
      <c r="S1137" s="362"/>
      <c r="T1137" s="362"/>
      <c r="U1137" s="362"/>
      <c r="V1137" s="362"/>
      <c r="W1137" s="362"/>
      <c r="X1137" s="362"/>
      <c r="Y1137" s="362"/>
      <c r="Z1137" s="362"/>
      <c r="AA1137" s="366"/>
      <c r="AB1137" s="362"/>
      <c r="AC1137" s="362" t="s">
        <v>19</v>
      </c>
      <c r="AD1137" s="362" t="s">
        <v>40</v>
      </c>
      <c r="AE1137" s="362"/>
      <c r="AF1137" s="362"/>
      <c r="AG1137" s="362"/>
      <c r="AH1137" s="362"/>
      <c r="AI1137" s="362"/>
      <c r="AJ1137" s="362"/>
      <c r="AK1137" s="362"/>
      <c r="AL1137" s="362"/>
      <c r="AM1137" s="362"/>
      <c r="AN1137" s="361"/>
      <c r="AO1137" s="445" t="s">
        <v>9</v>
      </c>
      <c r="AP1137" s="445" t="s">
        <v>9</v>
      </c>
      <c r="AQ1137" s="445" t="s">
        <v>9</v>
      </c>
    </row>
    <row r="1138" spans="1:43" ht="14.5" hidden="1" x14ac:dyDescent="0.35">
      <c r="A1138" s="362">
        <v>1136</v>
      </c>
      <c r="B1138" s="362" t="s">
        <v>3071</v>
      </c>
      <c r="C1138" s="362" t="s">
        <v>2</v>
      </c>
      <c r="D1138" s="368">
        <v>45288</v>
      </c>
      <c r="E1138" s="368"/>
      <c r="F1138" s="362" t="s">
        <v>63</v>
      </c>
      <c r="G1138" s="362" t="s">
        <v>63</v>
      </c>
      <c r="H1138" s="362" t="s">
        <v>63</v>
      </c>
      <c r="I1138" s="362" t="s">
        <v>2208</v>
      </c>
      <c r="J1138" s="361" t="s">
        <v>3072</v>
      </c>
      <c r="K1138" s="361"/>
      <c r="L1138" s="362" t="s">
        <v>186</v>
      </c>
      <c r="M1138" s="362" t="s">
        <v>9</v>
      </c>
      <c r="N1138" s="362" t="s">
        <v>90</v>
      </c>
      <c r="O1138" s="362" t="s">
        <v>90</v>
      </c>
      <c r="P1138" s="482"/>
      <c r="Q1138" s="362"/>
      <c r="R1138" s="362"/>
      <c r="S1138" s="362"/>
      <c r="T1138" s="362"/>
      <c r="U1138" s="362"/>
      <c r="V1138" s="362"/>
      <c r="W1138" s="362"/>
      <c r="X1138" s="362"/>
      <c r="Y1138" s="362"/>
      <c r="Z1138" s="362"/>
      <c r="AA1138" s="366"/>
      <c r="AB1138" s="362"/>
      <c r="AC1138" s="362" t="s">
        <v>19</v>
      </c>
      <c r="AD1138" s="362" t="s">
        <v>40</v>
      </c>
      <c r="AE1138" s="362" t="s">
        <v>6681</v>
      </c>
      <c r="AF1138" s="362" t="s">
        <v>6171</v>
      </c>
      <c r="AG1138" s="362" t="b">
        <v>0</v>
      </c>
      <c r="AH1138" s="362"/>
      <c r="AI1138" s="362"/>
      <c r="AJ1138" s="362"/>
      <c r="AK1138" s="362"/>
      <c r="AL1138" s="362"/>
      <c r="AM1138" s="362"/>
      <c r="AN1138" s="361"/>
      <c r="AO1138" s="445" t="s">
        <v>5839</v>
      </c>
      <c r="AP1138" s="445" t="s">
        <v>5839</v>
      </c>
      <c r="AQ1138" s="445" t="s">
        <v>5839</v>
      </c>
    </row>
    <row r="1139" spans="1:43" ht="58" hidden="1" x14ac:dyDescent="0.35">
      <c r="A1139" s="362">
        <v>1137</v>
      </c>
      <c r="B1139" s="359" t="s">
        <v>3073</v>
      </c>
      <c r="C1139" s="362" t="s">
        <v>2</v>
      </c>
      <c r="D1139" s="368">
        <v>45288</v>
      </c>
      <c r="E1139" s="368"/>
      <c r="F1139" s="368"/>
      <c r="G1139" s="368"/>
      <c r="H1139" s="362" t="s">
        <v>57</v>
      </c>
      <c r="I1139" s="362" t="s">
        <v>1580</v>
      </c>
      <c r="J1139" s="361" t="s">
        <v>3074</v>
      </c>
      <c r="K1139" s="362"/>
      <c r="L1139" s="362" t="s">
        <v>186</v>
      </c>
      <c r="M1139" s="362" t="s">
        <v>9</v>
      </c>
      <c r="N1139" s="362" t="s">
        <v>90</v>
      </c>
      <c r="O1139" s="362" t="s">
        <v>90</v>
      </c>
      <c r="P1139" s="482" t="s">
        <v>6634</v>
      </c>
      <c r="Q1139" s="362"/>
      <c r="R1139" s="362"/>
      <c r="S1139" s="362"/>
      <c r="T1139" s="362"/>
      <c r="U1139" s="362"/>
      <c r="V1139" s="362"/>
      <c r="W1139" s="362"/>
      <c r="X1139" s="362"/>
      <c r="Y1139" s="362"/>
      <c r="Z1139" s="362"/>
      <c r="AA1139" s="366"/>
      <c r="AB1139" s="362"/>
      <c r="AC1139" s="362" t="s">
        <v>14</v>
      </c>
      <c r="AD1139" s="362" t="s">
        <v>40</v>
      </c>
      <c r="AE1139" s="362"/>
      <c r="AF1139" s="362"/>
      <c r="AG1139" s="362"/>
      <c r="AH1139" s="362"/>
      <c r="AI1139" s="362"/>
      <c r="AJ1139" s="362"/>
      <c r="AK1139" s="362"/>
      <c r="AL1139" s="362"/>
      <c r="AM1139" s="368">
        <v>46010</v>
      </c>
      <c r="AN1139" s="361"/>
      <c r="AO1139" s="445" t="s">
        <v>5950</v>
      </c>
      <c r="AP1139" s="445" t="s">
        <v>5950</v>
      </c>
      <c r="AQ1139" s="445" t="s">
        <v>5950</v>
      </c>
    </row>
    <row r="1140" spans="1:43" ht="58" hidden="1" x14ac:dyDescent="0.35">
      <c r="A1140" s="362">
        <v>1138</v>
      </c>
      <c r="B1140" s="359" t="s">
        <v>3075</v>
      </c>
      <c r="C1140" s="362" t="s">
        <v>2</v>
      </c>
      <c r="D1140" s="368">
        <v>45288</v>
      </c>
      <c r="E1140" s="368"/>
      <c r="F1140" s="368"/>
      <c r="G1140" s="368"/>
      <c r="H1140" s="362" t="s">
        <v>57</v>
      </c>
      <c r="I1140" s="362" t="s">
        <v>1580</v>
      </c>
      <c r="J1140" s="361" t="s">
        <v>3076</v>
      </c>
      <c r="K1140" s="362"/>
      <c r="L1140" s="362" t="s">
        <v>186</v>
      </c>
      <c r="M1140" s="362" t="s">
        <v>9</v>
      </c>
      <c r="N1140" s="362" t="s">
        <v>90</v>
      </c>
      <c r="O1140" s="362" t="s">
        <v>90</v>
      </c>
      <c r="P1140" s="482" t="s">
        <v>6634</v>
      </c>
      <c r="Q1140" s="362"/>
      <c r="R1140" s="362"/>
      <c r="S1140" s="362"/>
      <c r="T1140" s="362"/>
      <c r="U1140" s="362"/>
      <c r="V1140" s="362"/>
      <c r="W1140" s="362"/>
      <c r="X1140" s="362"/>
      <c r="Y1140" s="362"/>
      <c r="Z1140" s="362"/>
      <c r="AA1140" s="366"/>
      <c r="AB1140" s="362"/>
      <c r="AC1140" s="362" t="s">
        <v>14</v>
      </c>
      <c r="AD1140" s="362" t="s">
        <v>40</v>
      </c>
      <c r="AE1140" s="362"/>
      <c r="AF1140" s="362"/>
      <c r="AG1140" s="362"/>
      <c r="AH1140" s="362"/>
      <c r="AI1140" s="362"/>
      <c r="AJ1140" s="362"/>
      <c r="AK1140" s="362"/>
      <c r="AL1140" s="362"/>
      <c r="AM1140" s="368">
        <v>46010</v>
      </c>
      <c r="AN1140" s="361"/>
      <c r="AO1140" s="445" t="s">
        <v>5950</v>
      </c>
      <c r="AP1140" s="445" t="s">
        <v>5950</v>
      </c>
      <c r="AQ1140" s="445" t="s">
        <v>5950</v>
      </c>
    </row>
    <row r="1141" spans="1:43" ht="29" hidden="1" x14ac:dyDescent="0.35">
      <c r="A1141" s="362">
        <v>1139</v>
      </c>
      <c r="B1141" s="362" t="s">
        <v>3077</v>
      </c>
      <c r="C1141" s="362" t="s">
        <v>2</v>
      </c>
      <c r="D1141" s="368">
        <v>45288</v>
      </c>
      <c r="E1141" s="368"/>
      <c r="F1141" s="368"/>
      <c r="G1141" s="368"/>
      <c r="H1141" s="362" t="s">
        <v>77</v>
      </c>
      <c r="I1141" s="362" t="s">
        <v>1320</v>
      </c>
      <c r="J1141" s="361" t="s">
        <v>3078</v>
      </c>
      <c r="K1141" s="362"/>
      <c r="L1141" s="362" t="s">
        <v>186</v>
      </c>
      <c r="M1141" s="362" t="s">
        <v>9</v>
      </c>
      <c r="N1141" s="362" t="s">
        <v>90</v>
      </c>
      <c r="O1141" s="362" t="s">
        <v>90</v>
      </c>
      <c r="P1141" s="482" t="s">
        <v>2110</v>
      </c>
      <c r="Q1141" s="362"/>
      <c r="R1141" s="362"/>
      <c r="S1141" s="362"/>
      <c r="T1141" s="362"/>
      <c r="U1141" s="362"/>
      <c r="V1141" s="362"/>
      <c r="W1141" s="362"/>
      <c r="X1141" s="362"/>
      <c r="Y1141" s="362"/>
      <c r="Z1141" s="362"/>
      <c r="AA1141" s="366"/>
      <c r="AB1141" s="362"/>
      <c r="AC1141" s="362" t="s">
        <v>21</v>
      </c>
      <c r="AD1141" s="362" t="s">
        <v>8</v>
      </c>
      <c r="AE1141" s="362"/>
      <c r="AF1141" s="362"/>
      <c r="AG1141" s="362"/>
      <c r="AH1141" s="362"/>
      <c r="AI1141" s="362"/>
      <c r="AJ1141" s="362"/>
      <c r="AK1141" s="362"/>
      <c r="AL1141" s="362"/>
      <c r="AM1141" s="368">
        <v>45924</v>
      </c>
      <c r="AN1141" s="361" t="s">
        <v>1930</v>
      </c>
      <c r="AO1141" s="445" t="s">
        <v>539</v>
      </c>
      <c r="AP1141" s="445" t="s">
        <v>5841</v>
      </c>
      <c r="AQ1141" s="445" t="s">
        <v>5840</v>
      </c>
    </row>
    <row r="1142" spans="1:43" ht="14.5" hidden="1" x14ac:dyDescent="0.35">
      <c r="A1142" s="362">
        <v>1140</v>
      </c>
      <c r="B1142" s="362" t="s">
        <v>3079</v>
      </c>
      <c r="C1142" s="362" t="s">
        <v>2</v>
      </c>
      <c r="D1142" s="368">
        <v>45096</v>
      </c>
      <c r="E1142" s="368"/>
      <c r="F1142" s="368"/>
      <c r="G1142" s="368"/>
      <c r="H1142" s="362" t="s">
        <v>61</v>
      </c>
      <c r="I1142" s="362" t="s">
        <v>1584</v>
      </c>
      <c r="J1142" s="361" t="s">
        <v>3080</v>
      </c>
      <c r="K1142" s="361"/>
      <c r="L1142" s="362" t="s">
        <v>186</v>
      </c>
      <c r="M1142" s="362" t="s">
        <v>9</v>
      </c>
      <c r="N1142" s="362" t="s">
        <v>2273</v>
      </c>
      <c r="O1142" s="362" t="s">
        <v>90</v>
      </c>
      <c r="P1142" s="482" t="s">
        <v>6682</v>
      </c>
      <c r="Q1142" s="362"/>
      <c r="R1142" s="362"/>
      <c r="S1142" s="362"/>
      <c r="T1142" s="362"/>
      <c r="U1142" s="362"/>
      <c r="V1142" s="362"/>
      <c r="W1142" s="362"/>
      <c r="X1142" s="362"/>
      <c r="Y1142" s="362"/>
      <c r="Z1142" s="362"/>
      <c r="AA1142" s="366"/>
      <c r="AB1142" s="362"/>
      <c r="AC1142" s="362" t="s">
        <v>19</v>
      </c>
      <c r="AD1142" s="362"/>
      <c r="AE1142" s="362"/>
      <c r="AF1142" s="362"/>
      <c r="AG1142" s="362"/>
      <c r="AH1142" s="362"/>
      <c r="AI1142" s="362"/>
      <c r="AJ1142" s="362"/>
      <c r="AK1142" s="362"/>
      <c r="AL1142" s="362"/>
      <c r="AM1142" s="362"/>
      <c r="AN1142" s="361"/>
      <c r="AO1142" s="445" t="s">
        <v>9</v>
      </c>
      <c r="AP1142" s="445" t="s">
        <v>9</v>
      </c>
      <c r="AQ1142" s="445" t="s">
        <v>9</v>
      </c>
    </row>
    <row r="1143" spans="1:43" ht="14.5" hidden="1" x14ac:dyDescent="0.35">
      <c r="A1143" s="362">
        <v>1141</v>
      </c>
      <c r="B1143" s="362" t="s">
        <v>3082</v>
      </c>
      <c r="C1143" s="362" t="s">
        <v>2</v>
      </c>
      <c r="D1143" s="368">
        <v>45288</v>
      </c>
      <c r="E1143" s="368"/>
      <c r="F1143" s="362" t="s">
        <v>63</v>
      </c>
      <c r="G1143" s="362" t="s">
        <v>63</v>
      </c>
      <c r="H1143" s="362" t="s">
        <v>63</v>
      </c>
      <c r="I1143" s="362" t="s">
        <v>2208</v>
      </c>
      <c r="J1143" s="361" t="s">
        <v>3083</v>
      </c>
      <c r="K1143" s="361"/>
      <c r="L1143" s="362" t="s">
        <v>186</v>
      </c>
      <c r="M1143" s="362" t="s">
        <v>9</v>
      </c>
      <c r="N1143" s="362" t="s">
        <v>90</v>
      </c>
      <c r="O1143" s="362" t="s">
        <v>90</v>
      </c>
      <c r="P1143" s="482"/>
      <c r="Q1143" s="362"/>
      <c r="R1143" s="362"/>
      <c r="S1143" s="362"/>
      <c r="T1143" s="362"/>
      <c r="U1143" s="362"/>
      <c r="V1143" s="362"/>
      <c r="W1143" s="362"/>
      <c r="X1143" s="362"/>
      <c r="Y1143" s="362"/>
      <c r="Z1143" s="362"/>
      <c r="AA1143" s="366"/>
      <c r="AB1143" s="362"/>
      <c r="AC1143" s="362" t="s">
        <v>19</v>
      </c>
      <c r="AD1143" s="362" t="s">
        <v>40</v>
      </c>
      <c r="AE1143" s="362">
        <v>0</v>
      </c>
      <c r="AF1143" s="362" t="s">
        <v>6171</v>
      </c>
      <c r="AG1143" s="362" t="b">
        <v>1</v>
      </c>
      <c r="AH1143" s="362"/>
      <c r="AI1143" s="362"/>
      <c r="AJ1143" s="362"/>
      <c r="AK1143" s="362"/>
      <c r="AL1143" s="362"/>
      <c r="AM1143" s="362"/>
      <c r="AN1143" s="361"/>
      <c r="AO1143" s="445" t="s">
        <v>5839</v>
      </c>
      <c r="AP1143" s="445" t="s">
        <v>5839</v>
      </c>
      <c r="AQ1143" s="445" t="s">
        <v>5839</v>
      </c>
    </row>
    <row r="1144" spans="1:43" ht="29" hidden="1" x14ac:dyDescent="0.35">
      <c r="A1144" s="362">
        <v>1142</v>
      </c>
      <c r="B1144" s="362" t="s">
        <v>3084</v>
      </c>
      <c r="C1144" s="362" t="s">
        <v>2</v>
      </c>
      <c r="D1144" s="368">
        <v>45288</v>
      </c>
      <c r="E1144" s="368"/>
      <c r="F1144" s="368"/>
      <c r="G1144" s="368"/>
      <c r="H1144" s="362" t="s">
        <v>73</v>
      </c>
      <c r="I1144" s="362" t="s">
        <v>2835</v>
      </c>
      <c r="J1144" s="361" t="s">
        <v>3085</v>
      </c>
      <c r="K1144" s="362"/>
      <c r="L1144" s="362" t="s">
        <v>186</v>
      </c>
      <c r="M1144" s="362" t="s">
        <v>9</v>
      </c>
      <c r="N1144" s="362" t="s">
        <v>90</v>
      </c>
      <c r="O1144" s="362" t="s">
        <v>90</v>
      </c>
      <c r="P1144" s="482" t="s">
        <v>1539</v>
      </c>
      <c r="Q1144" s="362"/>
      <c r="R1144" s="362"/>
      <c r="S1144" s="362"/>
      <c r="T1144" s="362"/>
      <c r="U1144" s="362"/>
      <c r="V1144" s="362"/>
      <c r="W1144" s="362"/>
      <c r="X1144" s="362"/>
      <c r="Y1144" s="362"/>
      <c r="Z1144" s="362"/>
      <c r="AA1144" s="366"/>
      <c r="AB1144" s="362"/>
      <c r="AC1144" s="362" t="s">
        <v>13</v>
      </c>
      <c r="AD1144" s="362" t="s">
        <v>8</v>
      </c>
      <c r="AE1144" s="362" t="s">
        <v>39</v>
      </c>
      <c r="AF1144" s="362" t="s">
        <v>1539</v>
      </c>
      <c r="AG1144" s="362" t="b">
        <v>0</v>
      </c>
      <c r="AH1144" s="362"/>
      <c r="AI1144" s="362"/>
      <c r="AJ1144" s="362"/>
      <c r="AK1144" s="362"/>
      <c r="AL1144" s="362"/>
      <c r="AM1144" s="368">
        <v>45923</v>
      </c>
      <c r="AN1144" s="361" t="s">
        <v>680</v>
      </c>
      <c r="AO1144" s="445" t="s">
        <v>539</v>
      </c>
      <c r="AP1144" s="445" t="s">
        <v>5841</v>
      </c>
      <c r="AQ1144" s="445" t="s">
        <v>5840</v>
      </c>
    </row>
    <row r="1145" spans="1:43" ht="14.5" hidden="1" x14ac:dyDescent="0.35">
      <c r="A1145" s="362">
        <v>1143</v>
      </c>
      <c r="B1145" s="362" t="s">
        <v>3086</v>
      </c>
      <c r="C1145" s="362" t="s">
        <v>2</v>
      </c>
      <c r="D1145" s="368">
        <v>45288</v>
      </c>
      <c r="E1145" s="368"/>
      <c r="F1145" s="362" t="s">
        <v>63</v>
      </c>
      <c r="G1145" s="362" t="s">
        <v>63</v>
      </c>
      <c r="H1145" s="362" t="s">
        <v>63</v>
      </c>
      <c r="I1145" s="362" t="s">
        <v>2835</v>
      </c>
      <c r="J1145" s="361" t="s">
        <v>3087</v>
      </c>
      <c r="K1145" s="362"/>
      <c r="L1145" s="362" t="s">
        <v>186</v>
      </c>
      <c r="M1145" s="362" t="s">
        <v>9</v>
      </c>
      <c r="N1145" s="362" t="s">
        <v>90</v>
      </c>
      <c r="O1145" s="362" t="s">
        <v>90</v>
      </c>
      <c r="P1145" s="482"/>
      <c r="Q1145" s="362"/>
      <c r="R1145" s="362"/>
      <c r="S1145" s="362"/>
      <c r="T1145" s="362"/>
      <c r="U1145" s="362"/>
      <c r="V1145" s="362"/>
      <c r="W1145" s="362"/>
      <c r="X1145" s="362"/>
      <c r="Y1145" s="362"/>
      <c r="Z1145" s="362"/>
      <c r="AA1145" s="366"/>
      <c r="AB1145" s="362"/>
      <c r="AC1145" s="362" t="s">
        <v>19</v>
      </c>
      <c r="AD1145" s="362" t="s">
        <v>40</v>
      </c>
      <c r="AE1145" s="362">
        <v>0</v>
      </c>
      <c r="AF1145" s="362" t="s">
        <v>6171</v>
      </c>
      <c r="AG1145" s="362" t="b">
        <v>1</v>
      </c>
      <c r="AH1145" s="362"/>
      <c r="AI1145" s="362"/>
      <c r="AJ1145" s="362"/>
      <c r="AK1145" s="362"/>
      <c r="AL1145" s="362"/>
      <c r="AM1145" s="362"/>
      <c r="AN1145" s="361"/>
      <c r="AO1145" s="445" t="s">
        <v>5839</v>
      </c>
      <c r="AP1145" s="445" t="s">
        <v>5839</v>
      </c>
      <c r="AQ1145" s="445" t="s">
        <v>5839</v>
      </c>
    </row>
    <row r="1146" spans="1:43" ht="43.5" hidden="1" x14ac:dyDescent="0.35">
      <c r="A1146" s="362">
        <v>1144</v>
      </c>
      <c r="B1146" s="362" t="s">
        <v>3088</v>
      </c>
      <c r="C1146" s="362" t="s">
        <v>2</v>
      </c>
      <c r="D1146" s="368">
        <v>45288</v>
      </c>
      <c r="E1146" s="368"/>
      <c r="F1146" s="368"/>
      <c r="G1146" s="368"/>
      <c r="H1146" s="362" t="s">
        <v>73</v>
      </c>
      <c r="I1146" s="362" t="s">
        <v>2835</v>
      </c>
      <c r="J1146" s="361" t="s">
        <v>3089</v>
      </c>
      <c r="K1146" s="362"/>
      <c r="L1146" s="362" t="s">
        <v>186</v>
      </c>
      <c r="M1146" s="362" t="s">
        <v>9</v>
      </c>
      <c r="N1146" s="362" t="s">
        <v>90</v>
      </c>
      <c r="O1146" s="362" t="s">
        <v>90</v>
      </c>
      <c r="P1146" s="482" t="s">
        <v>1539</v>
      </c>
      <c r="Q1146" s="362"/>
      <c r="R1146" s="362"/>
      <c r="S1146" s="362"/>
      <c r="T1146" s="362"/>
      <c r="U1146" s="362"/>
      <c r="V1146" s="362"/>
      <c r="W1146" s="362"/>
      <c r="X1146" s="362"/>
      <c r="Y1146" s="362"/>
      <c r="Z1146" s="362"/>
      <c r="AA1146" s="366"/>
      <c r="AB1146" s="362"/>
      <c r="AC1146" s="362" t="s">
        <v>13</v>
      </c>
      <c r="AD1146" s="362" t="s">
        <v>8</v>
      </c>
      <c r="AE1146" s="362" t="s">
        <v>39</v>
      </c>
      <c r="AF1146" s="362" t="s">
        <v>1539</v>
      </c>
      <c r="AG1146" s="362" t="b">
        <v>0</v>
      </c>
      <c r="AH1146" s="362"/>
      <c r="AI1146" s="362"/>
      <c r="AJ1146" s="362"/>
      <c r="AK1146" s="362"/>
      <c r="AL1146" s="362"/>
      <c r="AM1146" s="368">
        <v>45923</v>
      </c>
      <c r="AN1146" s="361" t="s">
        <v>680</v>
      </c>
      <c r="AO1146" s="445" t="s">
        <v>539</v>
      </c>
      <c r="AP1146" s="445" t="s">
        <v>5841</v>
      </c>
      <c r="AQ1146" s="445" t="s">
        <v>5840</v>
      </c>
    </row>
    <row r="1147" spans="1:43" ht="14.5" hidden="1" x14ac:dyDescent="0.35">
      <c r="A1147" s="362">
        <v>1145</v>
      </c>
      <c r="B1147" s="362" t="s">
        <v>3090</v>
      </c>
      <c r="C1147" s="362" t="s">
        <v>2</v>
      </c>
      <c r="D1147" s="368">
        <v>45288</v>
      </c>
      <c r="E1147" s="368"/>
      <c r="F1147" s="368"/>
      <c r="G1147" s="368"/>
      <c r="H1147" s="362" t="s">
        <v>73</v>
      </c>
      <c r="I1147" s="362" t="s">
        <v>2835</v>
      </c>
      <c r="J1147" s="361" t="s">
        <v>3091</v>
      </c>
      <c r="K1147" s="362"/>
      <c r="L1147" s="362" t="s">
        <v>186</v>
      </c>
      <c r="M1147" s="362" t="s">
        <v>9</v>
      </c>
      <c r="N1147" s="362" t="s">
        <v>90</v>
      </c>
      <c r="O1147" s="362" t="s">
        <v>90</v>
      </c>
      <c r="P1147" s="482" t="s">
        <v>1751</v>
      </c>
      <c r="Q1147" s="362"/>
      <c r="R1147" s="362"/>
      <c r="S1147" s="362"/>
      <c r="T1147" s="362"/>
      <c r="U1147" s="362"/>
      <c r="V1147" s="362"/>
      <c r="W1147" s="362"/>
      <c r="X1147" s="362"/>
      <c r="Y1147" s="362"/>
      <c r="Z1147" s="362"/>
      <c r="AA1147" s="366"/>
      <c r="AB1147" s="362"/>
      <c r="AC1147" s="362" t="s">
        <v>13</v>
      </c>
      <c r="AD1147" s="362" t="s">
        <v>40</v>
      </c>
      <c r="AE1147" s="362" t="s">
        <v>40</v>
      </c>
      <c r="AF1147" s="362" t="s">
        <v>6506</v>
      </c>
      <c r="AG1147" s="362" t="b">
        <v>1</v>
      </c>
      <c r="AH1147" s="362"/>
      <c r="AI1147" s="362"/>
      <c r="AJ1147" s="362"/>
      <c r="AK1147" s="362"/>
      <c r="AL1147" s="362"/>
      <c r="AM1147" s="362"/>
      <c r="AN1147" s="361"/>
      <c r="AO1147" s="445" t="s">
        <v>9</v>
      </c>
      <c r="AP1147" s="445" t="s">
        <v>9</v>
      </c>
      <c r="AQ1147" s="445" t="s">
        <v>9</v>
      </c>
    </row>
    <row r="1148" spans="1:43" ht="29" hidden="1" x14ac:dyDescent="0.35">
      <c r="A1148" s="362">
        <v>1146</v>
      </c>
      <c r="B1148" s="362" t="s">
        <v>3092</v>
      </c>
      <c r="C1148" s="362" t="s">
        <v>2</v>
      </c>
      <c r="D1148" s="368">
        <v>45288</v>
      </c>
      <c r="E1148" s="368"/>
      <c r="F1148" s="362" t="s">
        <v>63</v>
      </c>
      <c r="G1148" s="362" t="s">
        <v>63</v>
      </c>
      <c r="H1148" s="362" t="s">
        <v>63</v>
      </c>
      <c r="I1148" s="362" t="s">
        <v>2208</v>
      </c>
      <c r="J1148" s="361" t="s">
        <v>3093</v>
      </c>
      <c r="K1148" s="361"/>
      <c r="L1148" s="362" t="s">
        <v>186</v>
      </c>
      <c r="M1148" s="362" t="s">
        <v>9</v>
      </c>
      <c r="N1148" s="362" t="s">
        <v>90</v>
      </c>
      <c r="O1148" s="362" t="s">
        <v>90</v>
      </c>
      <c r="P1148" s="482" t="s">
        <v>6683</v>
      </c>
      <c r="Q1148" s="362"/>
      <c r="R1148" s="362"/>
      <c r="S1148" s="362"/>
      <c r="T1148" s="362"/>
      <c r="U1148" s="362"/>
      <c r="V1148" s="362"/>
      <c r="W1148" s="362"/>
      <c r="X1148" s="362"/>
      <c r="Y1148" s="362"/>
      <c r="Z1148" s="362"/>
      <c r="AA1148" s="366"/>
      <c r="AB1148" s="362"/>
      <c r="AC1148" s="362" t="s">
        <v>19</v>
      </c>
      <c r="AD1148" s="362" t="s">
        <v>40</v>
      </c>
      <c r="AE1148" s="362" t="s">
        <v>6233</v>
      </c>
      <c r="AF1148" s="362" t="s">
        <v>40</v>
      </c>
      <c r="AG1148" s="362" t="b">
        <v>0</v>
      </c>
      <c r="AH1148" s="362"/>
      <c r="AI1148" s="362"/>
      <c r="AJ1148" s="362"/>
      <c r="AK1148" s="362"/>
      <c r="AL1148" s="362"/>
      <c r="AM1148" s="362"/>
      <c r="AN1148" s="361"/>
      <c r="AO1148" s="445" t="s">
        <v>5839</v>
      </c>
      <c r="AP1148" s="445" t="s">
        <v>5839</v>
      </c>
      <c r="AQ1148" s="445" t="s">
        <v>5839</v>
      </c>
    </row>
    <row r="1149" spans="1:43" ht="14.5" hidden="1" x14ac:dyDescent="0.35">
      <c r="A1149" s="362">
        <v>1147</v>
      </c>
      <c r="B1149" s="362" t="s">
        <v>3095</v>
      </c>
      <c r="C1149" s="362" t="s">
        <v>2</v>
      </c>
      <c r="D1149" s="368">
        <v>45288</v>
      </c>
      <c r="E1149" s="368"/>
      <c r="F1149" s="368"/>
      <c r="G1149" s="368"/>
      <c r="H1149" s="362" t="s">
        <v>73</v>
      </c>
      <c r="I1149" s="362" t="s">
        <v>2835</v>
      </c>
      <c r="J1149" s="361" t="s">
        <v>3096</v>
      </c>
      <c r="K1149" s="362"/>
      <c r="L1149" s="362" t="s">
        <v>186</v>
      </c>
      <c r="M1149" s="362" t="s">
        <v>9</v>
      </c>
      <c r="N1149" s="362" t="s">
        <v>90</v>
      </c>
      <c r="O1149" s="362" t="s">
        <v>90</v>
      </c>
      <c r="P1149" s="482" t="s">
        <v>6553</v>
      </c>
      <c r="Q1149" s="362"/>
      <c r="R1149" s="362"/>
      <c r="S1149" s="362"/>
      <c r="T1149" s="362"/>
      <c r="U1149" s="362"/>
      <c r="V1149" s="362"/>
      <c r="W1149" s="362"/>
      <c r="X1149" s="362"/>
      <c r="Y1149" s="362"/>
      <c r="Z1149" s="362"/>
      <c r="AA1149" s="366"/>
      <c r="AB1149" s="362"/>
      <c r="AC1149" s="362" t="s">
        <v>13</v>
      </c>
      <c r="AD1149" s="362" t="s">
        <v>40</v>
      </c>
      <c r="AE1149" s="362" t="s">
        <v>101</v>
      </c>
      <c r="AF1149" s="362" t="s">
        <v>6553</v>
      </c>
      <c r="AG1149" s="362" t="b">
        <v>0</v>
      </c>
      <c r="AH1149" s="362"/>
      <c r="AI1149" s="362"/>
      <c r="AJ1149" s="362"/>
      <c r="AK1149" s="362"/>
      <c r="AL1149" s="362"/>
      <c r="AM1149" s="362"/>
      <c r="AN1149" s="361"/>
      <c r="AO1149" s="445" t="s">
        <v>9</v>
      </c>
      <c r="AP1149" s="445" t="s">
        <v>9</v>
      </c>
      <c r="AQ1149" s="445" t="s">
        <v>9</v>
      </c>
    </row>
    <row r="1150" spans="1:43" ht="29" hidden="1" x14ac:dyDescent="0.35">
      <c r="A1150" s="362">
        <v>1148</v>
      </c>
      <c r="B1150" s="362" t="s">
        <v>3097</v>
      </c>
      <c r="C1150" s="362" t="s">
        <v>2</v>
      </c>
      <c r="D1150" s="368">
        <v>45295</v>
      </c>
      <c r="E1150" s="368"/>
      <c r="F1150" s="362" t="s">
        <v>63</v>
      </c>
      <c r="G1150" s="362" t="s">
        <v>63</v>
      </c>
      <c r="H1150" s="362" t="s">
        <v>63</v>
      </c>
      <c r="I1150" s="362" t="s">
        <v>2208</v>
      </c>
      <c r="J1150" s="361" t="s">
        <v>3098</v>
      </c>
      <c r="K1150" s="361"/>
      <c r="L1150" s="362" t="s">
        <v>186</v>
      </c>
      <c r="M1150" s="362" t="s">
        <v>9</v>
      </c>
      <c r="N1150" s="362" t="s">
        <v>90</v>
      </c>
      <c r="O1150" s="362" t="s">
        <v>90</v>
      </c>
      <c r="P1150" s="482"/>
      <c r="Q1150" s="362"/>
      <c r="R1150" s="362"/>
      <c r="S1150" s="362"/>
      <c r="T1150" s="362"/>
      <c r="U1150" s="362"/>
      <c r="V1150" s="362"/>
      <c r="W1150" s="362"/>
      <c r="X1150" s="362"/>
      <c r="Y1150" s="362"/>
      <c r="Z1150" s="362"/>
      <c r="AA1150" s="366"/>
      <c r="AB1150" s="362"/>
      <c r="AC1150" s="362" t="s">
        <v>19</v>
      </c>
      <c r="AD1150" s="362" t="s">
        <v>8</v>
      </c>
      <c r="AE1150" s="362" t="s">
        <v>6590</v>
      </c>
      <c r="AF1150" s="362" t="s">
        <v>6171</v>
      </c>
      <c r="AG1150" s="362" t="b">
        <v>0</v>
      </c>
      <c r="AH1150" s="362"/>
      <c r="AI1150" s="362"/>
      <c r="AJ1150" s="362"/>
      <c r="AK1150" s="362"/>
      <c r="AL1150" s="362"/>
      <c r="AM1150" s="368">
        <v>45979</v>
      </c>
      <c r="AN1150" s="361" t="s">
        <v>6189</v>
      </c>
      <c r="AO1150" s="445" t="s">
        <v>6190</v>
      </c>
      <c r="AP1150" s="445" t="s">
        <v>6190</v>
      </c>
      <c r="AQ1150" s="445" t="s">
        <v>5839</v>
      </c>
    </row>
    <row r="1151" spans="1:43" ht="14.5" hidden="1" x14ac:dyDescent="0.35">
      <c r="A1151" s="362">
        <v>1149</v>
      </c>
      <c r="B1151" s="362" t="s">
        <v>3099</v>
      </c>
      <c r="C1151" s="362" t="s">
        <v>2</v>
      </c>
      <c r="D1151" s="368">
        <v>45295</v>
      </c>
      <c r="E1151" s="368"/>
      <c r="F1151" s="368"/>
      <c r="G1151" s="368"/>
      <c r="H1151" s="362" t="s">
        <v>65</v>
      </c>
      <c r="I1151" s="362" t="s">
        <v>3100</v>
      </c>
      <c r="J1151" s="361" t="s">
        <v>3101</v>
      </c>
      <c r="K1151" s="362"/>
      <c r="L1151" s="362" t="s">
        <v>186</v>
      </c>
      <c r="M1151" s="362" t="s">
        <v>9</v>
      </c>
      <c r="N1151" s="362" t="s">
        <v>90</v>
      </c>
      <c r="O1151" s="362" t="s">
        <v>90</v>
      </c>
      <c r="P1151" s="482" t="s">
        <v>90</v>
      </c>
      <c r="Q1151" s="362"/>
      <c r="R1151" s="362"/>
      <c r="S1151" s="362"/>
      <c r="T1151" s="362"/>
      <c r="U1151" s="362"/>
      <c r="V1151" s="362"/>
      <c r="W1151" s="362"/>
      <c r="X1151" s="362"/>
      <c r="Y1151" s="362"/>
      <c r="Z1151" s="362"/>
      <c r="AA1151" s="366"/>
      <c r="AB1151" s="362"/>
      <c r="AC1151" s="362" t="s">
        <v>19</v>
      </c>
      <c r="AD1151" s="362" t="s">
        <v>40</v>
      </c>
      <c r="AE1151" s="362"/>
      <c r="AF1151" s="362"/>
      <c r="AG1151" s="362"/>
      <c r="AH1151" s="362"/>
      <c r="AI1151" s="362"/>
      <c r="AJ1151" s="362"/>
      <c r="AK1151" s="362"/>
      <c r="AL1151" s="362"/>
      <c r="AM1151" s="362"/>
      <c r="AN1151" s="361"/>
      <c r="AO1151" s="445" t="s">
        <v>9</v>
      </c>
      <c r="AP1151" s="445" t="s">
        <v>9</v>
      </c>
      <c r="AQ1151" s="445" t="s">
        <v>9</v>
      </c>
    </row>
    <row r="1152" spans="1:43" ht="29" hidden="1" x14ac:dyDescent="0.35">
      <c r="A1152" s="362">
        <v>1150</v>
      </c>
      <c r="B1152" s="362" t="s">
        <v>3102</v>
      </c>
      <c r="C1152" s="362" t="s">
        <v>2</v>
      </c>
      <c r="D1152" s="368">
        <v>45295</v>
      </c>
      <c r="E1152" s="368"/>
      <c r="F1152" s="368"/>
      <c r="G1152" s="368"/>
      <c r="H1152" s="362" t="s">
        <v>65</v>
      </c>
      <c r="I1152" s="362" t="s">
        <v>3100</v>
      </c>
      <c r="J1152" s="361" t="s">
        <v>3103</v>
      </c>
      <c r="K1152" s="362"/>
      <c r="L1152" s="362" t="s">
        <v>186</v>
      </c>
      <c r="M1152" s="362" t="s">
        <v>9</v>
      </c>
      <c r="N1152" s="362" t="s">
        <v>90</v>
      </c>
      <c r="O1152" s="362" t="s">
        <v>90</v>
      </c>
      <c r="P1152" s="482" t="s">
        <v>90</v>
      </c>
      <c r="Q1152" s="362"/>
      <c r="R1152" s="362"/>
      <c r="S1152" s="362"/>
      <c r="T1152" s="362"/>
      <c r="U1152" s="362"/>
      <c r="V1152" s="362"/>
      <c r="W1152" s="362"/>
      <c r="X1152" s="362"/>
      <c r="Y1152" s="362"/>
      <c r="Z1152" s="362"/>
      <c r="AA1152" s="366"/>
      <c r="AB1152" s="362"/>
      <c r="AC1152" s="362" t="s">
        <v>19</v>
      </c>
      <c r="AD1152" s="362" t="s">
        <v>40</v>
      </c>
      <c r="AE1152" s="362"/>
      <c r="AF1152" s="362"/>
      <c r="AG1152" s="362"/>
      <c r="AH1152" s="362"/>
      <c r="AI1152" s="362"/>
      <c r="AJ1152" s="362"/>
      <c r="AK1152" s="362"/>
      <c r="AL1152" s="362"/>
      <c r="AM1152" s="362"/>
      <c r="AN1152" s="361"/>
      <c r="AO1152" s="445" t="s">
        <v>9</v>
      </c>
      <c r="AP1152" s="445" t="s">
        <v>9</v>
      </c>
      <c r="AQ1152" s="445" t="s">
        <v>9</v>
      </c>
    </row>
    <row r="1153" spans="1:43" ht="14.5" hidden="1" x14ac:dyDescent="0.35">
      <c r="A1153" s="362">
        <v>1151</v>
      </c>
      <c r="B1153" s="362" t="s">
        <v>3104</v>
      </c>
      <c r="C1153" s="362" t="s">
        <v>2</v>
      </c>
      <c r="D1153" s="368">
        <v>45096</v>
      </c>
      <c r="E1153" s="368"/>
      <c r="F1153" s="368"/>
      <c r="G1153" s="368"/>
      <c r="H1153" s="362" t="s">
        <v>61</v>
      </c>
      <c r="I1153" s="362" t="s">
        <v>1584</v>
      </c>
      <c r="J1153" s="361" t="s">
        <v>3105</v>
      </c>
      <c r="K1153" s="361"/>
      <c r="L1153" s="362" t="s">
        <v>186</v>
      </c>
      <c r="M1153" s="362" t="s">
        <v>9</v>
      </c>
      <c r="N1153" s="362" t="s">
        <v>2273</v>
      </c>
      <c r="O1153" s="362" t="s">
        <v>90</v>
      </c>
      <c r="P1153" s="482"/>
      <c r="Q1153" s="362"/>
      <c r="R1153" s="362"/>
      <c r="S1153" s="362"/>
      <c r="T1153" s="362"/>
      <c r="U1153" s="362"/>
      <c r="V1153" s="362"/>
      <c r="W1153" s="362"/>
      <c r="X1153" s="362"/>
      <c r="Y1153" s="362"/>
      <c r="Z1153" s="362"/>
      <c r="AA1153" s="366"/>
      <c r="AB1153" s="362"/>
      <c r="AC1153" s="362" t="s">
        <v>19</v>
      </c>
      <c r="AD1153" s="362" t="s">
        <v>40</v>
      </c>
      <c r="AE1153" s="362"/>
      <c r="AF1153" s="362"/>
      <c r="AG1153" s="362"/>
      <c r="AH1153" s="362"/>
      <c r="AI1153" s="362"/>
      <c r="AJ1153" s="362"/>
      <c r="AK1153" s="362"/>
      <c r="AL1153" s="362"/>
      <c r="AM1153" s="362"/>
      <c r="AN1153" s="361"/>
      <c r="AO1153" s="445" t="s">
        <v>5839</v>
      </c>
      <c r="AP1153" s="445" t="s">
        <v>5839</v>
      </c>
      <c r="AQ1153" s="445" t="s">
        <v>5839</v>
      </c>
    </row>
    <row r="1154" spans="1:43" ht="29" hidden="1" x14ac:dyDescent="0.35">
      <c r="A1154" s="362">
        <v>1152</v>
      </c>
      <c r="B1154" s="362" t="s">
        <v>3106</v>
      </c>
      <c r="C1154" s="362" t="s">
        <v>2</v>
      </c>
      <c r="D1154" s="368">
        <v>45295</v>
      </c>
      <c r="E1154" s="368"/>
      <c r="F1154" s="368"/>
      <c r="G1154" s="368"/>
      <c r="H1154" s="362" t="s">
        <v>62</v>
      </c>
      <c r="I1154" s="362" t="s">
        <v>789</v>
      </c>
      <c r="J1154" s="361" t="s">
        <v>3107</v>
      </c>
      <c r="K1154" s="362"/>
      <c r="L1154" s="362" t="s">
        <v>186</v>
      </c>
      <c r="M1154" s="362" t="s">
        <v>9</v>
      </c>
      <c r="N1154" s="362" t="s">
        <v>90</v>
      </c>
      <c r="O1154" s="362" t="s">
        <v>90</v>
      </c>
      <c r="P1154" s="487" t="s">
        <v>6684</v>
      </c>
      <c r="Q1154" s="362"/>
      <c r="R1154" s="362"/>
      <c r="S1154" s="362"/>
      <c r="T1154" s="362"/>
      <c r="U1154" s="362"/>
      <c r="V1154" s="362"/>
      <c r="W1154" s="362"/>
      <c r="X1154" s="362" t="s">
        <v>6485</v>
      </c>
      <c r="Y1154" s="362"/>
      <c r="Z1154" s="362"/>
      <c r="AA1154" s="366"/>
      <c r="AB1154" s="362"/>
      <c r="AC1154" s="362" t="s">
        <v>19</v>
      </c>
      <c r="AD1154" s="362" t="s">
        <v>40</v>
      </c>
      <c r="AE1154" s="362"/>
      <c r="AF1154" s="362"/>
      <c r="AG1154" s="362"/>
      <c r="AH1154" s="362"/>
      <c r="AI1154" s="361" t="s">
        <v>6569</v>
      </c>
      <c r="AJ1154" s="362"/>
      <c r="AK1154" s="362"/>
      <c r="AL1154" s="362"/>
      <c r="AM1154" s="362"/>
      <c r="AN1154" s="361"/>
      <c r="AO1154" s="445" t="s">
        <v>9</v>
      </c>
      <c r="AP1154" s="445" t="s">
        <v>9</v>
      </c>
      <c r="AQ1154" s="445" t="s">
        <v>9</v>
      </c>
    </row>
    <row r="1155" spans="1:43" ht="14.5" hidden="1" x14ac:dyDescent="0.35">
      <c r="A1155" s="362">
        <v>1153</v>
      </c>
      <c r="B1155" s="362" t="s">
        <v>3108</v>
      </c>
      <c r="C1155" s="362" t="s">
        <v>2</v>
      </c>
      <c r="D1155" s="368">
        <v>45295</v>
      </c>
      <c r="E1155" s="368"/>
      <c r="F1155" s="368"/>
      <c r="G1155" s="368"/>
      <c r="H1155" s="362" t="s">
        <v>65</v>
      </c>
      <c r="I1155" s="362" t="s">
        <v>3100</v>
      </c>
      <c r="J1155" s="361" t="s">
        <v>3109</v>
      </c>
      <c r="K1155" s="362"/>
      <c r="L1155" s="362" t="s">
        <v>186</v>
      </c>
      <c r="M1155" s="362" t="s">
        <v>9</v>
      </c>
      <c r="N1155" s="362" t="s">
        <v>90</v>
      </c>
      <c r="O1155" s="362" t="s">
        <v>90</v>
      </c>
      <c r="P1155" s="482" t="s">
        <v>90</v>
      </c>
      <c r="Q1155" s="362"/>
      <c r="R1155" s="362"/>
      <c r="S1155" s="362"/>
      <c r="T1155" s="362"/>
      <c r="U1155" s="362"/>
      <c r="V1155" s="362"/>
      <c r="W1155" s="362"/>
      <c r="X1155" s="362"/>
      <c r="Y1155" s="362"/>
      <c r="Z1155" s="362"/>
      <c r="AA1155" s="366"/>
      <c r="AB1155" s="362"/>
      <c r="AC1155" s="362" t="s">
        <v>19</v>
      </c>
      <c r="AD1155" s="362" t="s">
        <v>40</v>
      </c>
      <c r="AE1155" s="362"/>
      <c r="AF1155" s="362"/>
      <c r="AG1155" s="362"/>
      <c r="AH1155" s="362"/>
      <c r="AI1155" s="362"/>
      <c r="AJ1155" s="362"/>
      <c r="AK1155" s="362"/>
      <c r="AL1155" s="362"/>
      <c r="AM1155" s="362"/>
      <c r="AN1155" s="361"/>
      <c r="AO1155" s="445" t="s">
        <v>9</v>
      </c>
      <c r="AP1155" s="445" t="s">
        <v>9</v>
      </c>
      <c r="AQ1155" s="445" t="s">
        <v>9</v>
      </c>
    </row>
    <row r="1156" spans="1:43" ht="29" hidden="1" x14ac:dyDescent="0.35">
      <c r="A1156" s="362">
        <v>1154</v>
      </c>
      <c r="B1156" s="362" t="s">
        <v>3110</v>
      </c>
      <c r="C1156" s="362" t="s">
        <v>2</v>
      </c>
      <c r="D1156" s="368">
        <v>45295</v>
      </c>
      <c r="E1156" s="368"/>
      <c r="F1156" s="368"/>
      <c r="G1156" s="368"/>
      <c r="H1156" s="362" t="s">
        <v>65</v>
      </c>
      <c r="I1156" s="362" t="s">
        <v>3100</v>
      </c>
      <c r="J1156" s="361" t="s">
        <v>3111</v>
      </c>
      <c r="K1156" s="362"/>
      <c r="L1156" s="362" t="s">
        <v>186</v>
      </c>
      <c r="M1156" s="362" t="s">
        <v>9</v>
      </c>
      <c r="N1156" s="362" t="s">
        <v>90</v>
      </c>
      <c r="O1156" s="362" t="s">
        <v>90</v>
      </c>
      <c r="P1156" s="482" t="s">
        <v>90</v>
      </c>
      <c r="Q1156" s="362"/>
      <c r="R1156" s="362"/>
      <c r="S1156" s="362"/>
      <c r="T1156" s="362"/>
      <c r="U1156" s="362"/>
      <c r="V1156" s="362"/>
      <c r="W1156" s="362"/>
      <c r="X1156" s="362"/>
      <c r="Y1156" s="362"/>
      <c r="Z1156" s="362"/>
      <c r="AA1156" s="366"/>
      <c r="AB1156" s="362"/>
      <c r="AC1156" s="362" t="s">
        <v>19</v>
      </c>
      <c r="AD1156" s="362" t="s">
        <v>40</v>
      </c>
      <c r="AE1156" s="362"/>
      <c r="AF1156" s="362"/>
      <c r="AG1156" s="362"/>
      <c r="AH1156" s="362"/>
      <c r="AI1156" s="362"/>
      <c r="AJ1156" s="362"/>
      <c r="AK1156" s="362"/>
      <c r="AL1156" s="362"/>
      <c r="AM1156" s="362"/>
      <c r="AN1156" s="361"/>
      <c r="AO1156" s="445" t="s">
        <v>9</v>
      </c>
      <c r="AP1156" s="445" t="s">
        <v>9</v>
      </c>
      <c r="AQ1156" s="445" t="s">
        <v>9</v>
      </c>
    </row>
    <row r="1157" spans="1:43" ht="29" hidden="1" x14ac:dyDescent="0.35">
      <c r="A1157" s="362">
        <v>1155</v>
      </c>
      <c r="B1157" s="362" t="s">
        <v>3112</v>
      </c>
      <c r="C1157" s="362" t="s">
        <v>2</v>
      </c>
      <c r="D1157" s="368">
        <v>45295</v>
      </c>
      <c r="E1157" s="368"/>
      <c r="F1157" s="368"/>
      <c r="G1157" s="368"/>
      <c r="H1157" s="362" t="s">
        <v>62</v>
      </c>
      <c r="I1157" s="362" t="s">
        <v>789</v>
      </c>
      <c r="J1157" s="361" t="s">
        <v>3113</v>
      </c>
      <c r="K1157" s="362"/>
      <c r="L1157" s="362" t="s">
        <v>186</v>
      </c>
      <c r="M1157" s="362" t="s">
        <v>9</v>
      </c>
      <c r="N1157" s="362" t="s">
        <v>90</v>
      </c>
      <c r="O1157" s="362" t="s">
        <v>90</v>
      </c>
      <c r="P1157" s="487" t="s">
        <v>6685</v>
      </c>
      <c r="Q1157" s="362"/>
      <c r="R1157" s="362"/>
      <c r="S1157" s="362"/>
      <c r="T1157" s="362"/>
      <c r="U1157" s="362"/>
      <c r="V1157" s="362"/>
      <c r="W1157" s="362"/>
      <c r="X1157" s="362" t="s">
        <v>6485</v>
      </c>
      <c r="Y1157" s="362"/>
      <c r="Z1157" s="362"/>
      <c r="AA1157" s="366"/>
      <c r="AB1157" s="362"/>
      <c r="AC1157" s="362" t="s">
        <v>19</v>
      </c>
      <c r="AD1157" s="362" t="s">
        <v>40</v>
      </c>
      <c r="AE1157" s="362"/>
      <c r="AF1157" s="362"/>
      <c r="AG1157" s="362"/>
      <c r="AH1157" s="362"/>
      <c r="AI1157" s="361" t="s">
        <v>6569</v>
      </c>
      <c r="AJ1157" s="362"/>
      <c r="AK1157" s="362"/>
      <c r="AL1157" s="362"/>
      <c r="AM1157" s="362"/>
      <c r="AN1157" s="361"/>
      <c r="AO1157" s="445" t="s">
        <v>9</v>
      </c>
      <c r="AP1157" s="445" t="s">
        <v>9</v>
      </c>
      <c r="AQ1157" s="445" t="s">
        <v>9</v>
      </c>
    </row>
    <row r="1158" spans="1:43" ht="14.5" hidden="1" x14ac:dyDescent="0.35">
      <c r="A1158" s="362">
        <v>1156</v>
      </c>
      <c r="B1158" s="362" t="s">
        <v>3114</v>
      </c>
      <c r="C1158" s="362" t="s">
        <v>2</v>
      </c>
      <c r="D1158" s="368">
        <v>45295</v>
      </c>
      <c r="E1158" s="368"/>
      <c r="F1158" s="368"/>
      <c r="G1158" s="368"/>
      <c r="H1158" s="362" t="s">
        <v>62</v>
      </c>
      <c r="I1158" s="362" t="s">
        <v>789</v>
      </c>
      <c r="J1158" s="361" t="s">
        <v>6686</v>
      </c>
      <c r="K1158" s="362"/>
      <c r="L1158" s="362" t="s">
        <v>186</v>
      </c>
      <c r="M1158" s="362" t="s">
        <v>9</v>
      </c>
      <c r="N1158" s="362" t="s">
        <v>90</v>
      </c>
      <c r="O1158" s="362" t="s">
        <v>90</v>
      </c>
      <c r="P1158" s="487" t="s">
        <v>6516</v>
      </c>
      <c r="Q1158" s="362"/>
      <c r="R1158" s="362"/>
      <c r="S1158" s="362"/>
      <c r="T1158" s="362"/>
      <c r="U1158" s="362"/>
      <c r="V1158" s="362"/>
      <c r="W1158" s="362"/>
      <c r="X1158" s="362" t="s">
        <v>6485</v>
      </c>
      <c r="Y1158" s="362"/>
      <c r="Z1158" s="362"/>
      <c r="AA1158" s="366"/>
      <c r="AB1158" s="362"/>
      <c r="AC1158" s="362" t="s">
        <v>19</v>
      </c>
      <c r="AD1158" s="362" t="s">
        <v>40</v>
      </c>
      <c r="AE1158" s="362"/>
      <c r="AF1158" s="362"/>
      <c r="AG1158" s="362"/>
      <c r="AH1158" s="362"/>
      <c r="AI1158" s="361" t="s">
        <v>6569</v>
      </c>
      <c r="AJ1158" s="362"/>
      <c r="AK1158" s="362"/>
      <c r="AL1158" s="362"/>
      <c r="AM1158" s="362"/>
      <c r="AN1158" s="361"/>
      <c r="AO1158" s="445" t="s">
        <v>9</v>
      </c>
      <c r="AP1158" s="445" t="s">
        <v>9</v>
      </c>
      <c r="AQ1158" s="445" t="s">
        <v>9</v>
      </c>
    </row>
    <row r="1159" spans="1:43" ht="29" hidden="1" x14ac:dyDescent="0.35">
      <c r="A1159" s="362">
        <v>1157</v>
      </c>
      <c r="B1159" s="362" t="s">
        <v>3116</v>
      </c>
      <c r="C1159" s="362" t="s">
        <v>2</v>
      </c>
      <c r="D1159" s="368">
        <v>45295</v>
      </c>
      <c r="E1159" s="368"/>
      <c r="F1159" s="368"/>
      <c r="G1159" s="368"/>
      <c r="H1159" s="362" t="s">
        <v>65</v>
      </c>
      <c r="I1159" s="362" t="s">
        <v>3100</v>
      </c>
      <c r="J1159" s="361" t="s">
        <v>3117</v>
      </c>
      <c r="K1159" s="362"/>
      <c r="L1159" s="362" t="s">
        <v>186</v>
      </c>
      <c r="M1159" s="362" t="s">
        <v>9</v>
      </c>
      <c r="N1159" s="362" t="s">
        <v>90</v>
      </c>
      <c r="O1159" s="362" t="s">
        <v>90</v>
      </c>
      <c r="P1159" s="482" t="s">
        <v>90</v>
      </c>
      <c r="Q1159" s="362"/>
      <c r="R1159" s="362"/>
      <c r="S1159" s="362"/>
      <c r="T1159" s="362"/>
      <c r="U1159" s="362"/>
      <c r="V1159" s="362"/>
      <c r="W1159" s="362"/>
      <c r="X1159" s="362"/>
      <c r="Y1159" s="362"/>
      <c r="Z1159" s="362"/>
      <c r="AA1159" s="366"/>
      <c r="AB1159" s="362"/>
      <c r="AC1159" s="362" t="s">
        <v>19</v>
      </c>
      <c r="AD1159" s="362" t="s">
        <v>40</v>
      </c>
      <c r="AE1159" s="362"/>
      <c r="AF1159" s="362"/>
      <c r="AG1159" s="362"/>
      <c r="AH1159" s="362"/>
      <c r="AI1159" s="362"/>
      <c r="AJ1159" s="362"/>
      <c r="AK1159" s="362"/>
      <c r="AL1159" s="362"/>
      <c r="AM1159" s="362"/>
      <c r="AN1159" s="361"/>
      <c r="AO1159" s="445" t="s">
        <v>9</v>
      </c>
      <c r="AP1159" s="445" t="s">
        <v>9</v>
      </c>
      <c r="AQ1159" s="445" t="s">
        <v>9</v>
      </c>
    </row>
    <row r="1160" spans="1:43" ht="29" hidden="1" x14ac:dyDescent="0.35">
      <c r="A1160" s="362">
        <v>1158</v>
      </c>
      <c r="B1160" s="362" t="s">
        <v>3118</v>
      </c>
      <c r="C1160" s="362" t="s">
        <v>2</v>
      </c>
      <c r="D1160" s="368">
        <v>45295</v>
      </c>
      <c r="E1160" s="368"/>
      <c r="F1160" s="368"/>
      <c r="G1160" s="368"/>
      <c r="H1160" s="362" t="s">
        <v>65</v>
      </c>
      <c r="I1160" s="362" t="s">
        <v>3100</v>
      </c>
      <c r="J1160" s="361" t="s">
        <v>3119</v>
      </c>
      <c r="K1160" s="362"/>
      <c r="L1160" s="362" t="s">
        <v>186</v>
      </c>
      <c r="M1160" s="362" t="s">
        <v>9</v>
      </c>
      <c r="N1160" s="362" t="s">
        <v>90</v>
      </c>
      <c r="O1160" s="362" t="s">
        <v>90</v>
      </c>
      <c r="P1160" s="482" t="s">
        <v>90</v>
      </c>
      <c r="Q1160" s="362"/>
      <c r="R1160" s="362"/>
      <c r="S1160" s="362"/>
      <c r="T1160" s="362"/>
      <c r="U1160" s="362"/>
      <c r="V1160" s="362"/>
      <c r="W1160" s="362"/>
      <c r="X1160" s="362"/>
      <c r="Y1160" s="362"/>
      <c r="Z1160" s="362"/>
      <c r="AA1160" s="366"/>
      <c r="AB1160" s="362"/>
      <c r="AC1160" s="362" t="s">
        <v>19</v>
      </c>
      <c r="AD1160" s="362" t="s">
        <v>40</v>
      </c>
      <c r="AE1160" s="362"/>
      <c r="AF1160" s="362"/>
      <c r="AG1160" s="362"/>
      <c r="AH1160" s="362"/>
      <c r="AI1160" s="362"/>
      <c r="AJ1160" s="362"/>
      <c r="AK1160" s="362"/>
      <c r="AL1160" s="362"/>
      <c r="AM1160" s="362"/>
      <c r="AN1160" s="361"/>
      <c r="AO1160" s="445" t="s">
        <v>9</v>
      </c>
      <c r="AP1160" s="445" t="s">
        <v>9</v>
      </c>
      <c r="AQ1160" s="445" t="s">
        <v>9</v>
      </c>
    </row>
    <row r="1161" spans="1:43" ht="14.5" hidden="1" x14ac:dyDescent="0.35">
      <c r="A1161" s="362">
        <v>1159</v>
      </c>
      <c r="B1161" s="362" t="s">
        <v>3120</v>
      </c>
      <c r="C1161" s="362" t="s">
        <v>2</v>
      </c>
      <c r="D1161" s="368">
        <v>45295</v>
      </c>
      <c r="E1161" s="368"/>
      <c r="F1161" s="368"/>
      <c r="G1161" s="368"/>
      <c r="H1161" s="362" t="s">
        <v>65</v>
      </c>
      <c r="I1161" s="362" t="s">
        <v>3100</v>
      </c>
      <c r="J1161" s="361" t="s">
        <v>3121</v>
      </c>
      <c r="K1161" s="362"/>
      <c r="L1161" s="362" t="s">
        <v>186</v>
      </c>
      <c r="M1161" s="362" t="s">
        <v>9</v>
      </c>
      <c r="N1161" s="362" t="s">
        <v>90</v>
      </c>
      <c r="O1161" s="362" t="s">
        <v>90</v>
      </c>
      <c r="P1161" s="482" t="s">
        <v>90</v>
      </c>
      <c r="Q1161" s="362"/>
      <c r="R1161" s="362"/>
      <c r="S1161" s="362"/>
      <c r="T1161" s="362"/>
      <c r="U1161" s="362"/>
      <c r="V1161" s="362"/>
      <c r="W1161" s="362"/>
      <c r="X1161" s="362"/>
      <c r="Y1161" s="362"/>
      <c r="Z1161" s="362"/>
      <c r="AA1161" s="366"/>
      <c r="AB1161" s="362"/>
      <c r="AC1161" s="362" t="s">
        <v>19</v>
      </c>
      <c r="AD1161" s="362" t="s">
        <v>40</v>
      </c>
      <c r="AE1161" s="362"/>
      <c r="AF1161" s="362"/>
      <c r="AG1161" s="362"/>
      <c r="AH1161" s="362"/>
      <c r="AI1161" s="362"/>
      <c r="AJ1161" s="362"/>
      <c r="AK1161" s="362"/>
      <c r="AL1161" s="362"/>
      <c r="AM1161" s="362"/>
      <c r="AN1161" s="361"/>
      <c r="AO1161" s="445" t="s">
        <v>9</v>
      </c>
      <c r="AP1161" s="445" t="s">
        <v>9</v>
      </c>
      <c r="AQ1161" s="445" t="s">
        <v>9</v>
      </c>
    </row>
    <row r="1162" spans="1:43" ht="58" hidden="1" x14ac:dyDescent="0.35">
      <c r="A1162" s="362">
        <v>1160</v>
      </c>
      <c r="B1162" s="362" t="s">
        <v>3122</v>
      </c>
      <c r="C1162" s="362" t="s">
        <v>2</v>
      </c>
      <c r="D1162" s="368">
        <v>45295</v>
      </c>
      <c r="E1162" s="368"/>
      <c r="F1162" s="362" t="s">
        <v>63</v>
      </c>
      <c r="G1162" s="362" t="s">
        <v>63</v>
      </c>
      <c r="H1162" s="362" t="s">
        <v>63</v>
      </c>
      <c r="I1162" s="362" t="s">
        <v>789</v>
      </c>
      <c r="J1162" s="361" t="s">
        <v>3123</v>
      </c>
      <c r="K1162" s="361"/>
      <c r="L1162" s="362" t="s">
        <v>186</v>
      </c>
      <c r="M1162" s="362" t="s">
        <v>9</v>
      </c>
      <c r="N1162" s="362" t="s">
        <v>90</v>
      </c>
      <c r="O1162" s="362" t="s">
        <v>90</v>
      </c>
      <c r="P1162" s="482"/>
      <c r="Q1162" s="362"/>
      <c r="R1162" s="362"/>
      <c r="S1162" s="362"/>
      <c r="T1162" s="362"/>
      <c r="U1162" s="362"/>
      <c r="V1162" s="362"/>
      <c r="W1162" s="362"/>
      <c r="X1162" s="362"/>
      <c r="Y1162" s="362"/>
      <c r="Z1162" s="362"/>
      <c r="AA1162" s="366"/>
      <c r="AB1162" s="362"/>
      <c r="AC1162" s="362" t="s">
        <v>19</v>
      </c>
      <c r="AD1162" s="362" t="s">
        <v>40</v>
      </c>
      <c r="AE1162" s="362">
        <v>0</v>
      </c>
      <c r="AF1162" s="362" t="s">
        <v>40</v>
      </c>
      <c r="AG1162" s="362" t="b">
        <v>1</v>
      </c>
      <c r="AH1162" s="362"/>
      <c r="AI1162" s="362"/>
      <c r="AJ1162" s="362"/>
      <c r="AK1162" s="362"/>
      <c r="AL1162" s="362"/>
      <c r="AM1162" s="362"/>
      <c r="AN1162" s="361"/>
      <c r="AO1162" s="445" t="s">
        <v>9</v>
      </c>
      <c r="AP1162" s="445" t="s">
        <v>9</v>
      </c>
      <c r="AQ1162" s="445" t="s">
        <v>9</v>
      </c>
    </row>
    <row r="1163" spans="1:43" ht="14.5" hidden="1" x14ac:dyDescent="0.35">
      <c r="A1163" s="362">
        <v>1161</v>
      </c>
      <c r="B1163" s="362" t="s">
        <v>3124</v>
      </c>
      <c r="C1163" s="362" t="s">
        <v>2</v>
      </c>
      <c r="D1163" s="368">
        <v>45295</v>
      </c>
      <c r="E1163" s="368"/>
      <c r="F1163" s="368"/>
      <c r="G1163" s="368"/>
      <c r="H1163" s="362" t="s">
        <v>73</v>
      </c>
      <c r="I1163" s="362" t="s">
        <v>2419</v>
      </c>
      <c r="J1163" s="361" t="s">
        <v>3125</v>
      </c>
      <c r="K1163" s="362"/>
      <c r="L1163" s="362" t="s">
        <v>186</v>
      </c>
      <c r="M1163" s="362" t="s">
        <v>9</v>
      </c>
      <c r="N1163" s="362" t="s">
        <v>90</v>
      </c>
      <c r="O1163" s="362" t="s">
        <v>90</v>
      </c>
      <c r="P1163" s="482" t="s">
        <v>1539</v>
      </c>
      <c r="Q1163" s="362"/>
      <c r="R1163" s="362"/>
      <c r="S1163" s="362"/>
      <c r="T1163" s="362"/>
      <c r="U1163" s="362"/>
      <c r="V1163" s="362"/>
      <c r="W1163" s="362"/>
      <c r="X1163" s="362"/>
      <c r="Y1163" s="362"/>
      <c r="Z1163" s="362"/>
      <c r="AA1163" s="366"/>
      <c r="AB1163" s="362"/>
      <c r="AC1163" s="362" t="s">
        <v>13</v>
      </c>
      <c r="AD1163" s="362" t="s">
        <v>8</v>
      </c>
      <c r="AE1163" s="362" t="s">
        <v>39</v>
      </c>
      <c r="AF1163" s="362" t="s">
        <v>1539</v>
      </c>
      <c r="AG1163" s="362" t="b">
        <v>0</v>
      </c>
      <c r="AH1163" s="362"/>
      <c r="AI1163" s="362"/>
      <c r="AJ1163" s="362"/>
      <c r="AK1163" s="362"/>
      <c r="AL1163" s="362"/>
      <c r="AM1163" s="368">
        <v>45923</v>
      </c>
      <c r="AN1163" s="361" t="s">
        <v>680</v>
      </c>
      <c r="AO1163" s="445" t="s">
        <v>539</v>
      </c>
      <c r="AP1163" s="445" t="s">
        <v>5841</v>
      </c>
      <c r="AQ1163" s="445" t="s">
        <v>5840</v>
      </c>
    </row>
    <row r="1164" spans="1:43" ht="72.5" hidden="1" x14ac:dyDescent="0.35">
      <c r="A1164" s="362">
        <v>1162</v>
      </c>
      <c r="B1164" s="362" t="s">
        <v>3126</v>
      </c>
      <c r="C1164" s="362" t="s">
        <v>2</v>
      </c>
      <c r="D1164" s="368">
        <v>45096</v>
      </c>
      <c r="E1164" s="368"/>
      <c r="F1164" s="368"/>
      <c r="G1164" s="368"/>
      <c r="H1164" s="362" t="s">
        <v>61</v>
      </c>
      <c r="I1164" s="362" t="s">
        <v>1584</v>
      </c>
      <c r="J1164" s="449" t="s">
        <v>3127</v>
      </c>
      <c r="K1164" s="361"/>
      <c r="L1164" s="362" t="s">
        <v>186</v>
      </c>
      <c r="M1164" s="362" t="s">
        <v>9</v>
      </c>
      <c r="N1164" s="362" t="s">
        <v>2273</v>
      </c>
      <c r="O1164" s="362" t="s">
        <v>90</v>
      </c>
      <c r="P1164" s="51" t="s">
        <v>6687</v>
      </c>
      <c r="Q1164" s="362" t="s">
        <v>6688</v>
      </c>
      <c r="R1164" s="362" t="s">
        <v>6689</v>
      </c>
      <c r="S1164" s="362"/>
      <c r="T1164" s="362"/>
      <c r="U1164" s="362"/>
      <c r="V1164" s="362"/>
      <c r="W1164" s="362"/>
      <c r="X1164" s="362"/>
      <c r="Y1164" s="362"/>
      <c r="Z1164" s="362"/>
      <c r="AA1164" s="366"/>
      <c r="AB1164" s="362"/>
      <c r="AC1164" s="362" t="s">
        <v>19</v>
      </c>
      <c r="AD1164" s="362" t="s">
        <v>40</v>
      </c>
      <c r="AE1164" s="362"/>
      <c r="AF1164" s="362"/>
      <c r="AG1164" s="362"/>
      <c r="AH1164" s="362"/>
      <c r="AI1164" s="362"/>
      <c r="AJ1164" s="362"/>
      <c r="AK1164" s="362"/>
      <c r="AL1164" s="362"/>
      <c r="AM1164" s="362"/>
      <c r="AN1164" s="361"/>
      <c r="AO1164" s="445" t="s">
        <v>9</v>
      </c>
      <c r="AP1164" s="445" t="s">
        <v>9</v>
      </c>
      <c r="AQ1164" s="445" t="s">
        <v>9</v>
      </c>
    </row>
    <row r="1165" spans="1:43" ht="29" hidden="1" x14ac:dyDescent="0.35">
      <c r="A1165" s="362">
        <v>1163</v>
      </c>
      <c r="B1165" s="362" t="s">
        <v>3129</v>
      </c>
      <c r="C1165" s="362" t="s">
        <v>2</v>
      </c>
      <c r="D1165" s="368">
        <v>45295</v>
      </c>
      <c r="E1165" s="368"/>
      <c r="F1165" s="368"/>
      <c r="G1165" s="368"/>
      <c r="H1165" s="362" t="s">
        <v>73</v>
      </c>
      <c r="I1165" s="362" t="s">
        <v>2419</v>
      </c>
      <c r="J1165" s="361" t="s">
        <v>3130</v>
      </c>
      <c r="K1165" s="362"/>
      <c r="L1165" s="362" t="s">
        <v>186</v>
      </c>
      <c r="M1165" s="362" t="s">
        <v>9</v>
      </c>
      <c r="N1165" s="362" t="s">
        <v>90</v>
      </c>
      <c r="O1165" s="362" t="s">
        <v>90</v>
      </c>
      <c r="P1165" s="482" t="s">
        <v>6690</v>
      </c>
      <c r="Q1165" s="362"/>
      <c r="R1165" s="362"/>
      <c r="S1165" s="362"/>
      <c r="T1165" s="362"/>
      <c r="U1165" s="362"/>
      <c r="V1165" s="362"/>
      <c r="W1165" s="362"/>
      <c r="X1165" s="362"/>
      <c r="Y1165" s="362"/>
      <c r="Z1165" s="362"/>
      <c r="AA1165" s="366"/>
      <c r="AB1165" s="362"/>
      <c r="AC1165" s="362" t="s">
        <v>13</v>
      </c>
      <c r="AD1165" s="362" t="s">
        <v>40</v>
      </c>
      <c r="AE1165" s="362" t="s">
        <v>101</v>
      </c>
      <c r="AF1165" s="362" t="s">
        <v>6690</v>
      </c>
      <c r="AG1165" s="362" t="b">
        <v>0</v>
      </c>
      <c r="AH1165" s="362"/>
      <c r="AI1165" s="362"/>
      <c r="AJ1165" s="362"/>
      <c r="AK1165" s="362"/>
      <c r="AL1165" s="362"/>
      <c r="AM1165" s="362"/>
      <c r="AN1165" s="361"/>
      <c r="AO1165" s="445" t="s">
        <v>9</v>
      </c>
      <c r="AP1165" s="445" t="s">
        <v>9</v>
      </c>
      <c r="AQ1165" s="445" t="s">
        <v>9</v>
      </c>
    </row>
    <row r="1166" spans="1:43" ht="14.5" hidden="1" x14ac:dyDescent="0.35">
      <c r="A1166" s="362">
        <v>1164</v>
      </c>
      <c r="B1166" s="362" t="s">
        <v>3131</v>
      </c>
      <c r="C1166" s="362" t="s">
        <v>2</v>
      </c>
      <c r="D1166" s="368">
        <v>45295</v>
      </c>
      <c r="E1166" s="368"/>
      <c r="F1166" s="368"/>
      <c r="G1166" s="368"/>
      <c r="H1166" s="362" t="s">
        <v>73</v>
      </c>
      <c r="I1166" s="362" t="s">
        <v>2419</v>
      </c>
      <c r="J1166" s="361" t="s">
        <v>3132</v>
      </c>
      <c r="K1166" s="362"/>
      <c r="L1166" s="362" t="s">
        <v>186</v>
      </c>
      <c r="M1166" s="362" t="s">
        <v>9</v>
      </c>
      <c r="N1166" s="362" t="s">
        <v>90</v>
      </c>
      <c r="O1166" s="362" t="s">
        <v>90</v>
      </c>
      <c r="P1166" s="482" t="s">
        <v>1539</v>
      </c>
      <c r="Q1166" s="362"/>
      <c r="R1166" s="362"/>
      <c r="S1166" s="362"/>
      <c r="T1166" s="362"/>
      <c r="U1166" s="362"/>
      <c r="V1166" s="362"/>
      <c r="W1166" s="362"/>
      <c r="X1166" s="362"/>
      <c r="Y1166" s="362"/>
      <c r="Z1166" s="362"/>
      <c r="AA1166" s="366"/>
      <c r="AB1166" s="362"/>
      <c r="AC1166" s="362" t="s">
        <v>13</v>
      </c>
      <c r="AD1166" s="362" t="s">
        <v>8</v>
      </c>
      <c r="AE1166" s="362" t="s">
        <v>39</v>
      </c>
      <c r="AF1166" s="362" t="s">
        <v>1539</v>
      </c>
      <c r="AG1166" s="362" t="b">
        <v>0</v>
      </c>
      <c r="AH1166" s="362"/>
      <c r="AI1166" s="362"/>
      <c r="AJ1166" s="362"/>
      <c r="AK1166" s="362"/>
      <c r="AL1166" s="362"/>
      <c r="AM1166" s="368">
        <v>45923</v>
      </c>
      <c r="AN1166" s="361" t="s">
        <v>680</v>
      </c>
      <c r="AO1166" s="445" t="s">
        <v>539</v>
      </c>
      <c r="AP1166" s="445" t="s">
        <v>5841</v>
      </c>
      <c r="AQ1166" s="445" t="s">
        <v>5840</v>
      </c>
    </row>
    <row r="1167" spans="1:43" ht="29" hidden="1" x14ac:dyDescent="0.35">
      <c r="A1167" s="362">
        <v>1165</v>
      </c>
      <c r="B1167" s="362" t="s">
        <v>3133</v>
      </c>
      <c r="C1167" s="362" t="s">
        <v>2</v>
      </c>
      <c r="D1167" s="368">
        <v>45295</v>
      </c>
      <c r="E1167" s="368"/>
      <c r="F1167" s="368"/>
      <c r="G1167" s="368"/>
      <c r="H1167" s="362" t="s">
        <v>65</v>
      </c>
      <c r="I1167" s="362" t="s">
        <v>3100</v>
      </c>
      <c r="J1167" s="361" t="s">
        <v>3134</v>
      </c>
      <c r="K1167" s="362"/>
      <c r="L1167" s="362" t="s">
        <v>186</v>
      </c>
      <c r="M1167" s="362" t="s">
        <v>9</v>
      </c>
      <c r="N1167" s="362" t="s">
        <v>90</v>
      </c>
      <c r="O1167" s="362" t="s">
        <v>90</v>
      </c>
      <c r="P1167" s="482" t="s">
        <v>90</v>
      </c>
      <c r="Q1167" s="362"/>
      <c r="R1167" s="362"/>
      <c r="S1167" s="362"/>
      <c r="T1167" s="362"/>
      <c r="U1167" s="362"/>
      <c r="V1167" s="362"/>
      <c r="W1167" s="362"/>
      <c r="X1167" s="362"/>
      <c r="Y1167" s="362"/>
      <c r="Z1167" s="362"/>
      <c r="AA1167" s="366"/>
      <c r="AB1167" s="362"/>
      <c r="AC1167" s="362" t="s">
        <v>19</v>
      </c>
      <c r="AD1167" s="362" t="s">
        <v>40</v>
      </c>
      <c r="AE1167" s="362"/>
      <c r="AF1167" s="362"/>
      <c r="AG1167" s="362"/>
      <c r="AH1167" s="362"/>
      <c r="AI1167" s="362"/>
      <c r="AJ1167" s="362"/>
      <c r="AK1167" s="362"/>
      <c r="AL1167" s="362"/>
      <c r="AM1167" s="362"/>
      <c r="AN1167" s="361"/>
      <c r="AO1167" s="445" t="s">
        <v>9</v>
      </c>
      <c r="AP1167" s="445" t="s">
        <v>9</v>
      </c>
      <c r="AQ1167" s="445" t="s">
        <v>9</v>
      </c>
    </row>
    <row r="1168" spans="1:43" ht="29" hidden="1" x14ac:dyDescent="0.35">
      <c r="A1168" s="362">
        <v>1166</v>
      </c>
      <c r="B1168" s="362" t="s">
        <v>3135</v>
      </c>
      <c r="C1168" s="362" t="s">
        <v>2</v>
      </c>
      <c r="D1168" s="368">
        <v>45295</v>
      </c>
      <c r="E1168" s="368"/>
      <c r="F1168" s="368"/>
      <c r="G1168" s="368"/>
      <c r="H1168" s="362" t="s">
        <v>65</v>
      </c>
      <c r="I1168" s="362" t="s">
        <v>3100</v>
      </c>
      <c r="J1168" s="361" t="s">
        <v>3136</v>
      </c>
      <c r="K1168" s="362"/>
      <c r="L1168" s="362" t="s">
        <v>186</v>
      </c>
      <c r="M1168" s="362" t="s">
        <v>9</v>
      </c>
      <c r="N1168" s="362" t="s">
        <v>90</v>
      </c>
      <c r="O1168" s="362" t="s">
        <v>90</v>
      </c>
      <c r="P1168" s="482" t="s">
        <v>90</v>
      </c>
      <c r="Q1168" s="362"/>
      <c r="R1168" s="362"/>
      <c r="S1168" s="362"/>
      <c r="T1168" s="362"/>
      <c r="U1168" s="362"/>
      <c r="V1168" s="362"/>
      <c r="W1168" s="362"/>
      <c r="X1168" s="362"/>
      <c r="Y1168" s="362"/>
      <c r="Z1168" s="362"/>
      <c r="AA1168" s="366"/>
      <c r="AB1168" s="362"/>
      <c r="AC1168" s="362" t="s">
        <v>19</v>
      </c>
      <c r="AD1168" s="362" t="s">
        <v>40</v>
      </c>
      <c r="AE1168" s="362"/>
      <c r="AF1168" s="362"/>
      <c r="AG1168" s="362"/>
      <c r="AH1168" s="362"/>
      <c r="AI1168" s="362"/>
      <c r="AJ1168" s="362"/>
      <c r="AK1168" s="362"/>
      <c r="AL1168" s="362"/>
      <c r="AM1168" s="362"/>
      <c r="AN1168" s="361"/>
      <c r="AO1168" s="445" t="s">
        <v>9</v>
      </c>
      <c r="AP1168" s="445" t="s">
        <v>9</v>
      </c>
      <c r="AQ1168" s="445" t="s">
        <v>9</v>
      </c>
    </row>
    <row r="1169" spans="1:44" ht="29" hidden="1" x14ac:dyDescent="0.35">
      <c r="A1169" s="362">
        <v>1167</v>
      </c>
      <c r="B1169" s="362" t="s">
        <v>3137</v>
      </c>
      <c r="C1169" s="362" t="s">
        <v>2</v>
      </c>
      <c r="D1169" s="368">
        <v>45296</v>
      </c>
      <c r="E1169" s="368"/>
      <c r="F1169" s="368"/>
      <c r="G1169" s="368"/>
      <c r="H1169" s="362" t="s">
        <v>65</v>
      </c>
      <c r="I1169" s="362" t="s">
        <v>3100</v>
      </c>
      <c r="J1169" s="361" t="s">
        <v>3138</v>
      </c>
      <c r="K1169" s="362"/>
      <c r="L1169" s="362" t="s">
        <v>186</v>
      </c>
      <c r="M1169" s="362" t="s">
        <v>9</v>
      </c>
      <c r="N1169" s="362" t="s">
        <v>90</v>
      </c>
      <c r="O1169" s="362" t="s">
        <v>90</v>
      </c>
      <c r="P1169" s="482" t="s">
        <v>90</v>
      </c>
      <c r="Q1169" s="362"/>
      <c r="R1169" s="362"/>
      <c r="S1169" s="362"/>
      <c r="T1169" s="362"/>
      <c r="U1169" s="362"/>
      <c r="V1169" s="362"/>
      <c r="W1169" s="362"/>
      <c r="X1169" s="362"/>
      <c r="Y1169" s="362"/>
      <c r="Z1169" s="362"/>
      <c r="AA1169" s="366"/>
      <c r="AB1169" s="362"/>
      <c r="AC1169" s="362" t="s">
        <v>19</v>
      </c>
      <c r="AD1169" s="362" t="s">
        <v>40</v>
      </c>
      <c r="AE1169" s="362"/>
      <c r="AF1169" s="362"/>
      <c r="AG1169" s="362"/>
      <c r="AH1169" s="362"/>
      <c r="AI1169" s="362"/>
      <c r="AJ1169" s="362"/>
      <c r="AK1169" s="362"/>
      <c r="AL1169" s="362"/>
      <c r="AM1169" s="362"/>
      <c r="AN1169" s="361"/>
      <c r="AO1169" s="445" t="s">
        <v>9</v>
      </c>
      <c r="AP1169" s="445" t="s">
        <v>9</v>
      </c>
      <c r="AQ1169" s="445" t="s">
        <v>9</v>
      </c>
    </row>
    <row r="1170" spans="1:44" ht="29" hidden="1" x14ac:dyDescent="0.35">
      <c r="A1170" s="362">
        <v>1168</v>
      </c>
      <c r="B1170" s="362" t="s">
        <v>3139</v>
      </c>
      <c r="C1170" s="362" t="s">
        <v>2</v>
      </c>
      <c r="D1170" s="368">
        <v>45296</v>
      </c>
      <c r="E1170" s="368"/>
      <c r="F1170" s="368"/>
      <c r="G1170" s="368"/>
      <c r="H1170" s="362" t="s">
        <v>65</v>
      </c>
      <c r="I1170" s="362" t="s">
        <v>3100</v>
      </c>
      <c r="J1170" s="361" t="s">
        <v>3140</v>
      </c>
      <c r="K1170" s="362"/>
      <c r="L1170" s="362" t="s">
        <v>186</v>
      </c>
      <c r="M1170" s="362" t="s">
        <v>9</v>
      </c>
      <c r="N1170" s="362" t="s">
        <v>90</v>
      </c>
      <c r="O1170" s="362" t="s">
        <v>90</v>
      </c>
      <c r="P1170" s="482" t="s">
        <v>90</v>
      </c>
      <c r="Q1170" s="362"/>
      <c r="R1170" s="362"/>
      <c r="S1170" s="362"/>
      <c r="T1170" s="362"/>
      <c r="U1170" s="362"/>
      <c r="V1170" s="362"/>
      <c r="W1170" s="362"/>
      <c r="X1170" s="362"/>
      <c r="Y1170" s="362"/>
      <c r="Z1170" s="362"/>
      <c r="AA1170" s="366"/>
      <c r="AB1170" s="362"/>
      <c r="AC1170" s="362" t="s">
        <v>19</v>
      </c>
      <c r="AD1170" s="362" t="s">
        <v>40</v>
      </c>
      <c r="AE1170" s="362"/>
      <c r="AF1170" s="362"/>
      <c r="AG1170" s="362"/>
      <c r="AH1170" s="362"/>
      <c r="AI1170" s="362"/>
      <c r="AJ1170" s="362"/>
      <c r="AK1170" s="362"/>
      <c r="AL1170" s="362"/>
      <c r="AM1170" s="362"/>
      <c r="AN1170" s="361"/>
      <c r="AO1170" s="445" t="s">
        <v>9</v>
      </c>
      <c r="AP1170" s="445" t="s">
        <v>9</v>
      </c>
      <c r="AQ1170" s="445" t="s">
        <v>9</v>
      </c>
    </row>
    <row r="1171" spans="1:44" s="584" customFormat="1" ht="101.5" hidden="1" x14ac:dyDescent="0.35">
      <c r="A1171" s="580">
        <v>1171</v>
      </c>
      <c r="B1171" s="580" t="s">
        <v>3145</v>
      </c>
      <c r="C1171" s="580" t="s">
        <v>2</v>
      </c>
      <c r="D1171" s="368">
        <v>45296</v>
      </c>
      <c r="E1171" s="368"/>
      <c r="F1171" s="368"/>
      <c r="G1171" s="368"/>
      <c r="H1171" s="580" t="s">
        <v>62</v>
      </c>
      <c r="I1171" s="580" t="s">
        <v>2064</v>
      </c>
      <c r="J1171" s="581" t="s">
        <v>3146</v>
      </c>
      <c r="K1171" s="362"/>
      <c r="L1171" s="362" t="s">
        <v>186</v>
      </c>
      <c r="M1171" s="362" t="s">
        <v>9</v>
      </c>
      <c r="N1171" s="362" t="s">
        <v>90</v>
      </c>
      <c r="O1171" s="362" t="s">
        <v>90</v>
      </c>
      <c r="P1171" s="585" t="s">
        <v>6691</v>
      </c>
      <c r="Q1171" s="362"/>
      <c r="R1171" s="362"/>
      <c r="S1171" s="362"/>
      <c r="T1171" s="362"/>
      <c r="U1171" s="362"/>
      <c r="V1171" s="362"/>
      <c r="W1171" s="362"/>
      <c r="X1171" s="580" t="s">
        <v>51</v>
      </c>
      <c r="Y1171" s="580"/>
      <c r="Z1171" s="580"/>
      <c r="AA1171" s="366"/>
      <c r="AB1171" s="362"/>
      <c r="AC1171" s="362" t="s">
        <v>19</v>
      </c>
      <c r="AD1171" s="362" t="s">
        <v>40</v>
      </c>
      <c r="AE1171" s="362"/>
      <c r="AF1171" s="362"/>
      <c r="AG1171" s="362"/>
      <c r="AH1171" s="362"/>
      <c r="AI1171" s="583" t="s">
        <v>6517</v>
      </c>
      <c r="AJ1171" s="580" t="s">
        <v>6233</v>
      </c>
      <c r="AK1171" s="580"/>
      <c r="AL1171" s="580" t="s">
        <v>6518</v>
      </c>
      <c r="AM1171" s="362"/>
      <c r="AN1171" s="361"/>
      <c r="AO1171" s="445" t="s">
        <v>9</v>
      </c>
      <c r="AP1171" s="445" t="s">
        <v>9</v>
      </c>
      <c r="AQ1171" s="445" t="s">
        <v>9</v>
      </c>
      <c r="AR1171" s="445"/>
    </row>
    <row r="1172" spans="1:44" s="584" customFormat="1" ht="14.5" hidden="1" x14ac:dyDescent="0.35">
      <c r="A1172" s="580">
        <v>1170</v>
      </c>
      <c r="B1172" s="580" t="s">
        <v>3143</v>
      </c>
      <c r="C1172" s="580" t="s">
        <v>2</v>
      </c>
      <c r="D1172" s="368">
        <v>45296</v>
      </c>
      <c r="E1172" s="368"/>
      <c r="F1172" s="368"/>
      <c r="G1172" s="368"/>
      <c r="H1172" s="580" t="s">
        <v>62</v>
      </c>
      <c r="I1172" s="580" t="s">
        <v>2064</v>
      </c>
      <c r="J1172" s="581" t="s">
        <v>3144</v>
      </c>
      <c r="K1172" s="362"/>
      <c r="L1172" s="362" t="s">
        <v>186</v>
      </c>
      <c r="M1172" s="362" t="s">
        <v>9</v>
      </c>
      <c r="N1172" s="362" t="s">
        <v>90</v>
      </c>
      <c r="O1172" s="362" t="s">
        <v>90</v>
      </c>
      <c r="P1172" s="582" t="s">
        <v>6558</v>
      </c>
      <c r="Q1172" s="362"/>
      <c r="R1172" s="362"/>
      <c r="S1172" s="362"/>
      <c r="T1172" s="362"/>
      <c r="U1172" s="362"/>
      <c r="V1172" s="362"/>
      <c r="W1172" s="362"/>
      <c r="X1172" s="580" t="s">
        <v>51</v>
      </c>
      <c r="Y1172" s="580"/>
      <c r="Z1172" s="580"/>
      <c r="AA1172" s="366"/>
      <c r="AB1172" s="362"/>
      <c r="AC1172" s="362" t="s">
        <v>19</v>
      </c>
      <c r="AD1172" s="362" t="s">
        <v>40</v>
      </c>
      <c r="AE1172" s="362"/>
      <c r="AF1172" s="362"/>
      <c r="AG1172" s="362"/>
      <c r="AH1172" s="362"/>
      <c r="AI1172" s="581"/>
      <c r="AJ1172" s="580" t="s">
        <v>6233</v>
      </c>
      <c r="AK1172" s="580"/>
      <c r="AL1172" s="586">
        <v>46359</v>
      </c>
      <c r="AM1172" s="362"/>
      <c r="AN1172" s="361"/>
      <c r="AO1172" s="445" t="s">
        <v>9</v>
      </c>
      <c r="AP1172" s="445" t="s">
        <v>9</v>
      </c>
      <c r="AQ1172" s="445" t="s">
        <v>9</v>
      </c>
      <c r="AR1172" s="445"/>
    </row>
    <row r="1173" spans="1:44" s="584" customFormat="1" ht="101.5" hidden="1" x14ac:dyDescent="0.35">
      <c r="A1173" s="580">
        <v>1172</v>
      </c>
      <c r="B1173" s="580" t="s">
        <v>3147</v>
      </c>
      <c r="C1173" s="580" t="s">
        <v>2</v>
      </c>
      <c r="D1173" s="368">
        <v>45296</v>
      </c>
      <c r="E1173" s="368"/>
      <c r="F1173" s="368"/>
      <c r="G1173" s="368"/>
      <c r="H1173" s="580" t="s">
        <v>62</v>
      </c>
      <c r="I1173" s="580" t="s">
        <v>2064</v>
      </c>
      <c r="J1173" s="581" t="s">
        <v>6692</v>
      </c>
      <c r="K1173" s="362"/>
      <c r="L1173" s="362" t="s">
        <v>186</v>
      </c>
      <c r="M1173" s="362" t="s">
        <v>9</v>
      </c>
      <c r="N1173" s="362" t="s">
        <v>90</v>
      </c>
      <c r="O1173" s="362" t="s">
        <v>90</v>
      </c>
      <c r="P1173" s="585" t="s">
        <v>6691</v>
      </c>
      <c r="Q1173" s="362"/>
      <c r="R1173" s="362"/>
      <c r="S1173" s="362"/>
      <c r="T1173" s="362"/>
      <c r="U1173" s="362"/>
      <c r="V1173" s="362"/>
      <c r="W1173" s="362"/>
      <c r="X1173" s="580" t="s">
        <v>51</v>
      </c>
      <c r="Y1173" s="580"/>
      <c r="Z1173" s="580"/>
      <c r="AA1173" s="366"/>
      <c r="AB1173" s="362"/>
      <c r="AC1173" s="362" t="s">
        <v>19</v>
      </c>
      <c r="AD1173" s="362" t="s">
        <v>40</v>
      </c>
      <c r="AE1173" s="362"/>
      <c r="AF1173" s="362"/>
      <c r="AG1173" s="362"/>
      <c r="AH1173" s="362"/>
      <c r="AI1173" s="583" t="s">
        <v>6517</v>
      </c>
      <c r="AJ1173" s="580" t="s">
        <v>6233</v>
      </c>
      <c r="AK1173" s="580"/>
      <c r="AL1173" s="580" t="s">
        <v>6518</v>
      </c>
      <c r="AM1173" s="362"/>
      <c r="AN1173" s="361"/>
      <c r="AO1173" s="445" t="s">
        <v>9</v>
      </c>
      <c r="AP1173" s="445" t="s">
        <v>9</v>
      </c>
      <c r="AQ1173" s="445" t="s">
        <v>9</v>
      </c>
      <c r="AR1173" s="445"/>
    </row>
    <row r="1174" spans="1:44" s="584" customFormat="1" ht="101.5" hidden="1" x14ac:dyDescent="0.35">
      <c r="A1174" s="580">
        <v>1174</v>
      </c>
      <c r="B1174" s="580" t="s">
        <v>3151</v>
      </c>
      <c r="C1174" s="580" t="s">
        <v>2</v>
      </c>
      <c r="D1174" s="368">
        <v>45296</v>
      </c>
      <c r="E1174" s="368"/>
      <c r="F1174" s="368"/>
      <c r="G1174" s="368"/>
      <c r="H1174" s="580" t="s">
        <v>62</v>
      </c>
      <c r="I1174" s="580" t="s">
        <v>2064</v>
      </c>
      <c r="J1174" s="581" t="s">
        <v>3152</v>
      </c>
      <c r="K1174" s="362"/>
      <c r="L1174" s="362" t="s">
        <v>186</v>
      </c>
      <c r="M1174" s="362" t="s">
        <v>9</v>
      </c>
      <c r="N1174" s="362" t="s">
        <v>90</v>
      </c>
      <c r="O1174" s="362" t="s">
        <v>90</v>
      </c>
      <c r="P1174" s="585" t="s">
        <v>6691</v>
      </c>
      <c r="Q1174" s="362"/>
      <c r="R1174" s="362"/>
      <c r="S1174" s="362"/>
      <c r="T1174" s="362"/>
      <c r="U1174" s="362"/>
      <c r="V1174" s="362"/>
      <c r="W1174" s="362"/>
      <c r="X1174" s="580" t="s">
        <v>51</v>
      </c>
      <c r="Y1174" s="580"/>
      <c r="Z1174" s="580"/>
      <c r="AA1174" s="366"/>
      <c r="AB1174" s="362"/>
      <c r="AC1174" s="362" t="s">
        <v>19</v>
      </c>
      <c r="AD1174" s="362" t="s">
        <v>40</v>
      </c>
      <c r="AE1174" s="362"/>
      <c r="AF1174" s="362"/>
      <c r="AG1174" s="362"/>
      <c r="AH1174" s="362"/>
      <c r="AI1174" s="583" t="s">
        <v>6517</v>
      </c>
      <c r="AJ1174" s="580" t="s">
        <v>6233</v>
      </c>
      <c r="AK1174" s="580"/>
      <c r="AL1174" s="580" t="s">
        <v>6518</v>
      </c>
      <c r="AM1174" s="362"/>
      <c r="AN1174" s="361"/>
      <c r="AO1174" s="445" t="s">
        <v>9</v>
      </c>
      <c r="AP1174" s="445" t="s">
        <v>9</v>
      </c>
      <c r="AQ1174" s="445" t="s">
        <v>9</v>
      </c>
      <c r="AR1174" s="445"/>
    </row>
    <row r="1175" spans="1:44" ht="14.5" hidden="1" x14ac:dyDescent="0.35">
      <c r="A1175" s="362">
        <v>1173</v>
      </c>
      <c r="B1175" s="362" t="s">
        <v>3149</v>
      </c>
      <c r="C1175" s="362" t="s">
        <v>2</v>
      </c>
      <c r="D1175" s="368">
        <v>45096</v>
      </c>
      <c r="E1175" s="368"/>
      <c r="F1175" s="368"/>
      <c r="G1175" s="368"/>
      <c r="H1175" s="362" t="s">
        <v>61</v>
      </c>
      <c r="I1175" s="362" t="s">
        <v>1584</v>
      </c>
      <c r="J1175" s="361" t="s">
        <v>3150</v>
      </c>
      <c r="K1175" s="361"/>
      <c r="L1175" s="362" t="s">
        <v>186</v>
      </c>
      <c r="M1175" s="362" t="s">
        <v>9</v>
      </c>
      <c r="N1175" s="362" t="s">
        <v>2273</v>
      </c>
      <c r="O1175" s="362" t="s">
        <v>90</v>
      </c>
      <c r="P1175" s="482"/>
      <c r="Q1175" s="362"/>
      <c r="R1175" s="362"/>
      <c r="S1175" s="362"/>
      <c r="T1175" s="362"/>
      <c r="U1175" s="362"/>
      <c r="V1175" s="362"/>
      <c r="W1175" s="362"/>
      <c r="X1175" s="362"/>
      <c r="Y1175" s="362"/>
      <c r="Z1175" s="362"/>
      <c r="AA1175" s="366"/>
      <c r="AB1175" s="362"/>
      <c r="AC1175" s="362" t="s">
        <v>19</v>
      </c>
      <c r="AD1175" s="362" t="s">
        <v>40</v>
      </c>
      <c r="AE1175" s="362"/>
      <c r="AF1175" s="362"/>
      <c r="AG1175" s="362"/>
      <c r="AH1175" s="362"/>
      <c r="AI1175" s="362"/>
      <c r="AJ1175" s="362"/>
      <c r="AK1175" s="362"/>
      <c r="AL1175" s="362"/>
      <c r="AM1175" s="362"/>
      <c r="AN1175" s="361"/>
      <c r="AO1175" s="445" t="s">
        <v>5839</v>
      </c>
      <c r="AP1175" s="445" t="s">
        <v>5839</v>
      </c>
      <c r="AQ1175" s="445" t="s">
        <v>5839</v>
      </c>
    </row>
    <row r="1176" spans="1:44" s="584" customFormat="1" ht="101.5" hidden="1" x14ac:dyDescent="0.35">
      <c r="A1176" s="580">
        <v>1574</v>
      </c>
      <c r="B1176" s="580" t="s">
        <v>4024</v>
      </c>
      <c r="C1176" s="580" t="s">
        <v>2</v>
      </c>
      <c r="D1176" s="368">
        <v>45233</v>
      </c>
      <c r="E1176" s="368"/>
      <c r="F1176" s="368"/>
      <c r="G1176" s="368"/>
      <c r="H1176" s="580" t="s">
        <v>62</v>
      </c>
      <c r="I1176" s="580" t="s">
        <v>1673</v>
      </c>
      <c r="J1176" s="581" t="s">
        <v>2821</v>
      </c>
      <c r="K1176" s="362"/>
      <c r="L1176" s="362" t="s">
        <v>186</v>
      </c>
      <c r="M1176" s="362" t="s">
        <v>9</v>
      </c>
      <c r="N1176" s="362" t="s">
        <v>90</v>
      </c>
      <c r="O1176" s="362" t="s">
        <v>90</v>
      </c>
      <c r="P1176" s="582" t="s">
        <v>6558</v>
      </c>
      <c r="Q1176" s="362"/>
      <c r="R1176" s="362"/>
      <c r="S1176" s="362"/>
      <c r="T1176" s="362"/>
      <c r="U1176" s="362"/>
      <c r="V1176" s="362"/>
      <c r="W1176" s="362"/>
      <c r="X1176" s="580" t="s">
        <v>51</v>
      </c>
      <c r="Y1176" s="580"/>
      <c r="Z1176" s="580"/>
      <c r="AA1176" s="366"/>
      <c r="AB1176" s="362"/>
      <c r="AC1176" s="362" t="s">
        <v>19</v>
      </c>
      <c r="AD1176" s="362" t="s">
        <v>40</v>
      </c>
      <c r="AE1176" s="362"/>
      <c r="AF1176" s="362"/>
      <c r="AG1176" s="362"/>
      <c r="AH1176" s="362"/>
      <c r="AI1176" s="583" t="s">
        <v>6517</v>
      </c>
      <c r="AJ1176" s="580" t="s">
        <v>6233</v>
      </c>
      <c r="AK1176" s="580"/>
      <c r="AL1176" s="580" t="s">
        <v>6518</v>
      </c>
      <c r="AM1176" s="362"/>
      <c r="AN1176" s="361"/>
      <c r="AO1176" s="445" t="s">
        <v>9</v>
      </c>
      <c r="AP1176" s="445" t="s">
        <v>9</v>
      </c>
      <c r="AQ1176" s="445" t="s">
        <v>9</v>
      </c>
      <c r="AR1176" s="445"/>
    </row>
    <row r="1177" spans="1:44" ht="29" hidden="1" x14ac:dyDescent="0.35">
      <c r="A1177" s="362">
        <v>1175</v>
      </c>
      <c r="B1177" s="362" t="s">
        <v>3153</v>
      </c>
      <c r="C1177" s="362" t="s">
        <v>2</v>
      </c>
      <c r="D1177" s="368">
        <v>45296</v>
      </c>
      <c r="E1177" s="368"/>
      <c r="F1177" s="368"/>
      <c r="G1177" s="368"/>
      <c r="H1177" s="362" t="s">
        <v>65</v>
      </c>
      <c r="I1177" s="362" t="s">
        <v>3100</v>
      </c>
      <c r="J1177" s="361" t="s">
        <v>3154</v>
      </c>
      <c r="K1177" s="362"/>
      <c r="L1177" s="362" t="s">
        <v>186</v>
      </c>
      <c r="M1177" s="362" t="s">
        <v>9</v>
      </c>
      <c r="N1177" s="362" t="s">
        <v>90</v>
      </c>
      <c r="O1177" s="362" t="s">
        <v>90</v>
      </c>
      <c r="P1177" s="482" t="s">
        <v>90</v>
      </c>
      <c r="Q1177" s="362"/>
      <c r="R1177" s="362"/>
      <c r="S1177" s="362"/>
      <c r="T1177" s="362"/>
      <c r="U1177" s="362"/>
      <c r="V1177" s="362"/>
      <c r="W1177" s="362"/>
      <c r="X1177" s="362"/>
      <c r="Y1177" s="362"/>
      <c r="Z1177" s="362"/>
      <c r="AA1177" s="366"/>
      <c r="AB1177" s="362"/>
      <c r="AC1177" s="362" t="s">
        <v>19</v>
      </c>
      <c r="AD1177" s="362" t="s">
        <v>40</v>
      </c>
      <c r="AE1177" s="362"/>
      <c r="AF1177" s="362"/>
      <c r="AG1177" s="362"/>
      <c r="AH1177" s="362"/>
      <c r="AI1177" s="362"/>
      <c r="AJ1177" s="362"/>
      <c r="AK1177" s="362"/>
      <c r="AL1177" s="362"/>
      <c r="AM1177" s="362"/>
      <c r="AN1177" s="361"/>
      <c r="AO1177" s="445" t="s">
        <v>9</v>
      </c>
      <c r="AP1177" s="445" t="s">
        <v>9</v>
      </c>
      <c r="AQ1177" s="445" t="s">
        <v>9</v>
      </c>
    </row>
    <row r="1178" spans="1:44" ht="29" hidden="1" x14ac:dyDescent="0.35">
      <c r="A1178" s="362">
        <v>1176</v>
      </c>
      <c r="B1178" s="362" t="s">
        <v>3155</v>
      </c>
      <c r="C1178" s="362" t="s">
        <v>2</v>
      </c>
      <c r="D1178" s="368">
        <v>45296</v>
      </c>
      <c r="E1178" s="368"/>
      <c r="F1178" s="368"/>
      <c r="G1178" s="368"/>
      <c r="H1178" s="362" t="s">
        <v>65</v>
      </c>
      <c r="I1178" s="362" t="s">
        <v>3100</v>
      </c>
      <c r="J1178" s="361" t="s">
        <v>3156</v>
      </c>
      <c r="K1178" s="362"/>
      <c r="L1178" s="362" t="s">
        <v>186</v>
      </c>
      <c r="M1178" s="362" t="s">
        <v>9</v>
      </c>
      <c r="N1178" s="362" t="s">
        <v>90</v>
      </c>
      <c r="O1178" s="362" t="s">
        <v>90</v>
      </c>
      <c r="P1178" s="482" t="s">
        <v>90</v>
      </c>
      <c r="Q1178" s="362"/>
      <c r="R1178" s="362"/>
      <c r="S1178" s="362"/>
      <c r="T1178" s="362"/>
      <c r="U1178" s="362"/>
      <c r="V1178" s="362"/>
      <c r="W1178" s="362"/>
      <c r="X1178" s="362"/>
      <c r="Y1178" s="362"/>
      <c r="Z1178" s="362"/>
      <c r="AA1178" s="366"/>
      <c r="AB1178" s="362"/>
      <c r="AC1178" s="362" t="s">
        <v>19</v>
      </c>
      <c r="AD1178" s="362" t="s">
        <v>40</v>
      </c>
      <c r="AE1178" s="362"/>
      <c r="AF1178" s="362"/>
      <c r="AG1178" s="362"/>
      <c r="AH1178" s="362"/>
      <c r="AI1178" s="362"/>
      <c r="AJ1178" s="362"/>
      <c r="AK1178" s="362"/>
      <c r="AL1178" s="362"/>
      <c r="AM1178" s="362"/>
      <c r="AN1178" s="361"/>
      <c r="AO1178" s="445" t="s">
        <v>9</v>
      </c>
      <c r="AP1178" s="445" t="s">
        <v>9</v>
      </c>
      <c r="AQ1178" s="445" t="s">
        <v>9</v>
      </c>
    </row>
    <row r="1179" spans="1:44" ht="43.5" hidden="1" x14ac:dyDescent="0.35">
      <c r="A1179" s="362">
        <v>1177</v>
      </c>
      <c r="B1179" s="362" t="s">
        <v>3157</v>
      </c>
      <c r="C1179" s="362" t="s">
        <v>2</v>
      </c>
      <c r="D1179" s="368">
        <v>45296</v>
      </c>
      <c r="E1179" s="368"/>
      <c r="F1179" s="368"/>
      <c r="G1179" s="368"/>
      <c r="H1179" s="362" t="s">
        <v>65</v>
      </c>
      <c r="I1179" s="362" t="s">
        <v>3100</v>
      </c>
      <c r="J1179" s="361" t="s">
        <v>3158</v>
      </c>
      <c r="K1179" s="362"/>
      <c r="L1179" s="362" t="s">
        <v>186</v>
      </c>
      <c r="M1179" s="362" t="s">
        <v>9</v>
      </c>
      <c r="N1179" s="362" t="s">
        <v>90</v>
      </c>
      <c r="O1179" s="362" t="s">
        <v>90</v>
      </c>
      <c r="P1179" s="482" t="s">
        <v>90</v>
      </c>
      <c r="Q1179" s="362"/>
      <c r="R1179" s="362"/>
      <c r="S1179" s="362"/>
      <c r="T1179" s="362"/>
      <c r="U1179" s="362"/>
      <c r="V1179" s="362"/>
      <c r="W1179" s="362"/>
      <c r="X1179" s="362"/>
      <c r="Y1179" s="362"/>
      <c r="Z1179" s="362"/>
      <c r="AA1179" s="366"/>
      <c r="AB1179" s="362"/>
      <c r="AC1179" s="362" t="s">
        <v>19</v>
      </c>
      <c r="AD1179" s="362" t="s">
        <v>40</v>
      </c>
      <c r="AE1179" s="362"/>
      <c r="AF1179" s="362"/>
      <c r="AG1179" s="362"/>
      <c r="AH1179" s="362"/>
      <c r="AI1179" s="362"/>
      <c r="AJ1179" s="362"/>
      <c r="AK1179" s="362"/>
      <c r="AL1179" s="362"/>
      <c r="AM1179" s="362"/>
      <c r="AN1179" s="361"/>
      <c r="AO1179" s="445" t="s">
        <v>9</v>
      </c>
      <c r="AP1179" s="445" t="s">
        <v>9</v>
      </c>
      <c r="AQ1179" s="445" t="s">
        <v>9</v>
      </c>
    </row>
    <row r="1180" spans="1:44" ht="29" hidden="1" x14ac:dyDescent="0.35">
      <c r="A1180" s="362">
        <v>1178</v>
      </c>
      <c r="B1180" s="362" t="s">
        <v>3159</v>
      </c>
      <c r="C1180" s="362" t="s">
        <v>2</v>
      </c>
      <c r="D1180" s="368">
        <v>45296</v>
      </c>
      <c r="E1180" s="368"/>
      <c r="F1180" s="368"/>
      <c r="G1180" s="368"/>
      <c r="H1180" s="362" t="s">
        <v>65</v>
      </c>
      <c r="I1180" s="362" t="s">
        <v>2375</v>
      </c>
      <c r="J1180" s="361" t="s">
        <v>3160</v>
      </c>
      <c r="K1180" s="362"/>
      <c r="L1180" s="362" t="s">
        <v>186</v>
      </c>
      <c r="M1180" s="362" t="s">
        <v>9</v>
      </c>
      <c r="N1180" s="362" t="s">
        <v>90</v>
      </c>
      <c r="O1180" s="362" t="s">
        <v>90</v>
      </c>
      <c r="P1180" s="482" t="s">
        <v>90</v>
      </c>
      <c r="Q1180" s="362"/>
      <c r="R1180" s="362"/>
      <c r="S1180" s="362"/>
      <c r="T1180" s="362"/>
      <c r="U1180" s="362"/>
      <c r="V1180" s="362"/>
      <c r="W1180" s="362"/>
      <c r="X1180" s="362"/>
      <c r="Y1180" s="362"/>
      <c r="Z1180" s="362"/>
      <c r="AA1180" s="366"/>
      <c r="AB1180" s="362"/>
      <c r="AC1180" s="362" t="s">
        <v>19</v>
      </c>
      <c r="AD1180" s="362" t="s">
        <v>40</v>
      </c>
      <c r="AE1180" s="362"/>
      <c r="AF1180" s="362"/>
      <c r="AG1180" s="362"/>
      <c r="AH1180" s="362"/>
      <c r="AI1180" s="362"/>
      <c r="AJ1180" s="362"/>
      <c r="AK1180" s="362"/>
      <c r="AL1180" s="362"/>
      <c r="AM1180" s="362"/>
      <c r="AN1180" s="361"/>
      <c r="AO1180" s="445" t="s">
        <v>9</v>
      </c>
      <c r="AP1180" s="445" t="s">
        <v>9</v>
      </c>
      <c r="AQ1180" s="445" t="s">
        <v>9</v>
      </c>
    </row>
    <row r="1181" spans="1:44" ht="29" hidden="1" x14ac:dyDescent="0.35">
      <c r="A1181" s="362">
        <v>1179</v>
      </c>
      <c r="B1181" s="362" t="s">
        <v>3161</v>
      </c>
      <c r="C1181" s="362" t="s">
        <v>2</v>
      </c>
      <c r="D1181" s="368">
        <v>45296</v>
      </c>
      <c r="E1181" s="368"/>
      <c r="F1181" s="368"/>
      <c r="G1181" s="368"/>
      <c r="H1181" s="362" t="s">
        <v>65</v>
      </c>
      <c r="I1181" s="362" t="s">
        <v>184</v>
      </c>
      <c r="J1181" s="361" t="s">
        <v>3162</v>
      </c>
      <c r="K1181" s="362"/>
      <c r="L1181" s="362" t="s">
        <v>186</v>
      </c>
      <c r="M1181" s="362" t="s">
        <v>9</v>
      </c>
      <c r="N1181" s="362" t="s">
        <v>90</v>
      </c>
      <c r="O1181" s="362" t="s">
        <v>90</v>
      </c>
      <c r="P1181" s="482" t="s">
        <v>90</v>
      </c>
      <c r="Q1181" s="362"/>
      <c r="R1181" s="362"/>
      <c r="S1181" s="362"/>
      <c r="T1181" s="362"/>
      <c r="U1181" s="362"/>
      <c r="V1181" s="362"/>
      <c r="W1181" s="362"/>
      <c r="X1181" s="362"/>
      <c r="Y1181" s="362"/>
      <c r="Z1181" s="362"/>
      <c r="AA1181" s="366"/>
      <c r="AB1181" s="362"/>
      <c r="AC1181" s="362" t="s">
        <v>19</v>
      </c>
      <c r="AD1181" s="362" t="s">
        <v>40</v>
      </c>
      <c r="AE1181" s="362"/>
      <c r="AF1181" s="362"/>
      <c r="AG1181" s="362"/>
      <c r="AH1181" s="362"/>
      <c r="AI1181" s="362"/>
      <c r="AJ1181" s="362"/>
      <c r="AK1181" s="362"/>
      <c r="AL1181" s="362"/>
      <c r="AM1181" s="362"/>
      <c r="AN1181" s="361"/>
      <c r="AO1181" s="445" t="s">
        <v>9</v>
      </c>
      <c r="AP1181" s="445" t="s">
        <v>9</v>
      </c>
      <c r="AQ1181" s="445" t="s">
        <v>9</v>
      </c>
    </row>
    <row r="1182" spans="1:44" ht="14.5" hidden="1" x14ac:dyDescent="0.35">
      <c r="A1182" s="362">
        <v>1180</v>
      </c>
      <c r="B1182" s="362" t="s">
        <v>3163</v>
      </c>
      <c r="C1182" s="362" t="s">
        <v>2</v>
      </c>
      <c r="D1182" s="368">
        <v>45296</v>
      </c>
      <c r="E1182" s="368"/>
      <c r="F1182" s="368"/>
      <c r="G1182" s="368"/>
      <c r="H1182" s="362" t="s">
        <v>65</v>
      </c>
      <c r="I1182" s="362" t="s">
        <v>2882</v>
      </c>
      <c r="J1182" s="361" t="s">
        <v>3164</v>
      </c>
      <c r="K1182" s="362"/>
      <c r="L1182" s="362" t="s">
        <v>186</v>
      </c>
      <c r="M1182" s="362" t="s">
        <v>9</v>
      </c>
      <c r="N1182" s="362" t="s">
        <v>90</v>
      </c>
      <c r="O1182" s="362" t="s">
        <v>90</v>
      </c>
      <c r="P1182" s="482" t="s">
        <v>90</v>
      </c>
      <c r="Q1182" s="362"/>
      <c r="R1182" s="362"/>
      <c r="S1182" s="362"/>
      <c r="T1182" s="362"/>
      <c r="U1182" s="362"/>
      <c r="V1182" s="362"/>
      <c r="W1182" s="362"/>
      <c r="X1182" s="362"/>
      <c r="Y1182" s="362"/>
      <c r="Z1182" s="362"/>
      <c r="AA1182" s="366"/>
      <c r="AB1182" s="362"/>
      <c r="AC1182" s="362" t="s">
        <v>19</v>
      </c>
      <c r="AD1182" s="362" t="s">
        <v>40</v>
      </c>
      <c r="AE1182" s="362"/>
      <c r="AF1182" s="362"/>
      <c r="AG1182" s="362"/>
      <c r="AH1182" s="362"/>
      <c r="AI1182" s="362"/>
      <c r="AJ1182" s="362"/>
      <c r="AK1182" s="362"/>
      <c r="AL1182" s="362"/>
      <c r="AM1182" s="362"/>
      <c r="AN1182" s="361"/>
      <c r="AO1182" s="445" t="s">
        <v>9</v>
      </c>
      <c r="AP1182" s="445" t="s">
        <v>9</v>
      </c>
      <c r="AQ1182" s="445" t="s">
        <v>9</v>
      </c>
    </row>
    <row r="1183" spans="1:44" ht="29" hidden="1" x14ac:dyDescent="0.35">
      <c r="A1183" s="362">
        <v>1181</v>
      </c>
      <c r="B1183" s="362" t="s">
        <v>3165</v>
      </c>
      <c r="C1183" s="362" t="s">
        <v>2</v>
      </c>
      <c r="D1183" s="368">
        <v>45296</v>
      </c>
      <c r="E1183" s="368"/>
      <c r="F1183" s="368"/>
      <c r="G1183" s="368"/>
      <c r="H1183" s="362" t="s">
        <v>65</v>
      </c>
      <c r="I1183" s="362" t="s">
        <v>400</v>
      </c>
      <c r="J1183" s="361" t="s">
        <v>3166</v>
      </c>
      <c r="K1183" s="362"/>
      <c r="L1183" s="362" t="s">
        <v>186</v>
      </c>
      <c r="M1183" s="362" t="s">
        <v>9</v>
      </c>
      <c r="N1183" s="362" t="s">
        <v>90</v>
      </c>
      <c r="O1183" s="362" t="s">
        <v>90</v>
      </c>
      <c r="P1183" s="482" t="s">
        <v>90</v>
      </c>
      <c r="Q1183" s="362"/>
      <c r="R1183" s="362"/>
      <c r="S1183" s="362"/>
      <c r="T1183" s="362"/>
      <c r="U1183" s="362"/>
      <c r="V1183" s="362"/>
      <c r="W1183" s="362"/>
      <c r="X1183" s="362"/>
      <c r="Y1183" s="362"/>
      <c r="Z1183" s="362"/>
      <c r="AA1183" s="366"/>
      <c r="AB1183" s="362"/>
      <c r="AC1183" s="362" t="s">
        <v>19</v>
      </c>
      <c r="AD1183" s="362" t="s">
        <v>40</v>
      </c>
      <c r="AE1183" s="362"/>
      <c r="AF1183" s="362"/>
      <c r="AG1183" s="362"/>
      <c r="AH1183" s="362"/>
      <c r="AI1183" s="362"/>
      <c r="AJ1183" s="362"/>
      <c r="AK1183" s="362"/>
      <c r="AL1183" s="362"/>
      <c r="AM1183" s="362"/>
      <c r="AN1183" s="361"/>
      <c r="AO1183" s="445" t="s">
        <v>9</v>
      </c>
      <c r="AP1183" s="445" t="s">
        <v>9</v>
      </c>
      <c r="AQ1183" s="445" t="s">
        <v>9</v>
      </c>
    </row>
    <row r="1184" spans="1:44" ht="29" hidden="1" x14ac:dyDescent="0.35">
      <c r="A1184" s="362">
        <v>1182</v>
      </c>
      <c r="B1184" s="362" t="s">
        <v>3167</v>
      </c>
      <c r="C1184" s="362" t="s">
        <v>2</v>
      </c>
      <c r="D1184" s="368">
        <v>45296</v>
      </c>
      <c r="E1184" s="368"/>
      <c r="F1184" s="368"/>
      <c r="G1184" s="368"/>
      <c r="H1184" s="362" t="s">
        <v>65</v>
      </c>
      <c r="I1184" s="362" t="s">
        <v>2375</v>
      </c>
      <c r="J1184" s="361" t="s">
        <v>3168</v>
      </c>
      <c r="K1184" s="362"/>
      <c r="L1184" s="362" t="s">
        <v>186</v>
      </c>
      <c r="M1184" s="362" t="s">
        <v>9</v>
      </c>
      <c r="N1184" s="362" t="s">
        <v>90</v>
      </c>
      <c r="O1184" s="362" t="s">
        <v>90</v>
      </c>
      <c r="P1184" s="482" t="s">
        <v>90</v>
      </c>
      <c r="Q1184" s="362"/>
      <c r="R1184" s="362"/>
      <c r="S1184" s="362"/>
      <c r="T1184" s="362"/>
      <c r="U1184" s="362"/>
      <c r="V1184" s="362"/>
      <c r="W1184" s="362"/>
      <c r="X1184" s="362"/>
      <c r="Y1184" s="362"/>
      <c r="Z1184" s="362"/>
      <c r="AA1184" s="366"/>
      <c r="AB1184" s="362"/>
      <c r="AC1184" s="362" t="s">
        <v>19</v>
      </c>
      <c r="AD1184" s="362" t="s">
        <v>40</v>
      </c>
      <c r="AE1184" s="362"/>
      <c r="AF1184" s="362"/>
      <c r="AG1184" s="362"/>
      <c r="AH1184" s="362"/>
      <c r="AI1184" s="362"/>
      <c r="AJ1184" s="362"/>
      <c r="AK1184" s="362"/>
      <c r="AL1184" s="362"/>
      <c r="AM1184" s="362"/>
      <c r="AN1184" s="361"/>
      <c r="AO1184" s="445" t="s">
        <v>9</v>
      </c>
      <c r="AP1184" s="445" t="s">
        <v>9</v>
      </c>
      <c r="AQ1184" s="445" t="s">
        <v>9</v>
      </c>
    </row>
    <row r="1185" spans="1:43" ht="29" hidden="1" x14ac:dyDescent="0.35">
      <c r="A1185" s="362">
        <v>1183</v>
      </c>
      <c r="B1185" s="362" t="s">
        <v>3169</v>
      </c>
      <c r="C1185" s="362" t="s">
        <v>2</v>
      </c>
      <c r="D1185" s="368">
        <v>45296</v>
      </c>
      <c r="E1185" s="368"/>
      <c r="F1185" s="368"/>
      <c r="G1185" s="368"/>
      <c r="H1185" s="362" t="s">
        <v>65</v>
      </c>
      <c r="I1185" s="362" t="s">
        <v>2375</v>
      </c>
      <c r="J1185" s="361" t="s">
        <v>3170</v>
      </c>
      <c r="K1185" s="362"/>
      <c r="L1185" s="362" t="s">
        <v>186</v>
      </c>
      <c r="M1185" s="362" t="s">
        <v>9</v>
      </c>
      <c r="N1185" s="362" t="s">
        <v>90</v>
      </c>
      <c r="O1185" s="362" t="s">
        <v>90</v>
      </c>
      <c r="P1185" s="482" t="s">
        <v>90</v>
      </c>
      <c r="Q1185" s="362"/>
      <c r="R1185" s="362"/>
      <c r="S1185" s="362"/>
      <c r="T1185" s="362"/>
      <c r="U1185" s="362"/>
      <c r="V1185" s="362"/>
      <c r="W1185" s="362"/>
      <c r="X1185" s="362"/>
      <c r="Y1185" s="362"/>
      <c r="Z1185" s="362"/>
      <c r="AA1185" s="366"/>
      <c r="AB1185" s="362"/>
      <c r="AC1185" s="362" t="s">
        <v>19</v>
      </c>
      <c r="AD1185" s="362" t="s">
        <v>40</v>
      </c>
      <c r="AE1185" s="362"/>
      <c r="AF1185" s="362"/>
      <c r="AG1185" s="362"/>
      <c r="AH1185" s="362"/>
      <c r="AI1185" s="362"/>
      <c r="AJ1185" s="362"/>
      <c r="AK1185" s="362"/>
      <c r="AL1185" s="362"/>
      <c r="AM1185" s="362"/>
      <c r="AN1185" s="361"/>
      <c r="AO1185" s="445" t="s">
        <v>9</v>
      </c>
      <c r="AP1185" s="445" t="s">
        <v>9</v>
      </c>
      <c r="AQ1185" s="445" t="s">
        <v>9</v>
      </c>
    </row>
    <row r="1186" spans="1:43" ht="14.5" hidden="1" x14ac:dyDescent="0.35">
      <c r="A1186" s="362">
        <v>1184</v>
      </c>
      <c r="B1186" s="362" t="s">
        <v>3171</v>
      </c>
      <c r="C1186" s="362" t="s">
        <v>2</v>
      </c>
      <c r="D1186" s="368">
        <v>45096</v>
      </c>
      <c r="E1186" s="368"/>
      <c r="F1186" s="368"/>
      <c r="G1186" s="368"/>
      <c r="H1186" s="362" t="s">
        <v>61</v>
      </c>
      <c r="I1186" s="362" t="s">
        <v>1584</v>
      </c>
      <c r="J1186" s="361" t="s">
        <v>3172</v>
      </c>
      <c r="K1186" s="361"/>
      <c r="L1186" s="362" t="s">
        <v>186</v>
      </c>
      <c r="M1186" s="362" t="s">
        <v>9</v>
      </c>
      <c r="N1186" s="362" t="s">
        <v>2273</v>
      </c>
      <c r="O1186" s="362" t="s">
        <v>90</v>
      </c>
      <c r="P1186" s="482"/>
      <c r="Q1186" s="362"/>
      <c r="R1186" s="362"/>
      <c r="S1186" s="362"/>
      <c r="T1186" s="362"/>
      <c r="U1186" s="362"/>
      <c r="V1186" s="362"/>
      <c r="W1186" s="362"/>
      <c r="X1186" s="362"/>
      <c r="Y1186" s="362"/>
      <c r="Z1186" s="362"/>
      <c r="AA1186" s="366"/>
      <c r="AB1186" s="362"/>
      <c r="AC1186" s="362" t="s">
        <v>19</v>
      </c>
      <c r="AD1186" s="362" t="s">
        <v>40</v>
      </c>
      <c r="AE1186" s="362"/>
      <c r="AF1186" s="362"/>
      <c r="AG1186" s="362"/>
      <c r="AH1186" s="362"/>
      <c r="AI1186" s="362"/>
      <c r="AJ1186" s="362"/>
      <c r="AK1186" s="362"/>
      <c r="AL1186" s="362"/>
      <c r="AM1186" s="362"/>
      <c r="AN1186" s="361"/>
      <c r="AO1186" s="445" t="s">
        <v>5839</v>
      </c>
      <c r="AP1186" s="445" t="s">
        <v>5839</v>
      </c>
      <c r="AQ1186" s="445" t="s">
        <v>5839</v>
      </c>
    </row>
    <row r="1187" spans="1:43" ht="29" hidden="1" x14ac:dyDescent="0.35">
      <c r="A1187" s="362">
        <v>1185</v>
      </c>
      <c r="B1187" s="362" t="s">
        <v>3173</v>
      </c>
      <c r="C1187" s="362" t="s">
        <v>2</v>
      </c>
      <c r="D1187" s="368">
        <v>45296</v>
      </c>
      <c r="E1187" s="368"/>
      <c r="F1187" s="368"/>
      <c r="G1187" s="368"/>
      <c r="H1187" s="362" t="s">
        <v>65</v>
      </c>
      <c r="I1187" s="362" t="s">
        <v>2375</v>
      </c>
      <c r="J1187" s="361" t="s">
        <v>3174</v>
      </c>
      <c r="K1187" s="362"/>
      <c r="L1187" s="362" t="s">
        <v>186</v>
      </c>
      <c r="M1187" s="362" t="s">
        <v>9</v>
      </c>
      <c r="N1187" s="362" t="s">
        <v>90</v>
      </c>
      <c r="O1187" s="362" t="s">
        <v>90</v>
      </c>
      <c r="P1187" s="482" t="s">
        <v>90</v>
      </c>
      <c r="Q1187" s="362"/>
      <c r="R1187" s="362"/>
      <c r="S1187" s="362"/>
      <c r="T1187" s="362"/>
      <c r="U1187" s="362"/>
      <c r="V1187" s="362"/>
      <c r="W1187" s="362"/>
      <c r="X1187" s="362"/>
      <c r="Y1187" s="362"/>
      <c r="Z1187" s="362"/>
      <c r="AA1187" s="366"/>
      <c r="AB1187" s="362"/>
      <c r="AC1187" s="362" t="s">
        <v>19</v>
      </c>
      <c r="AD1187" s="362" t="s">
        <v>40</v>
      </c>
      <c r="AE1187" s="362"/>
      <c r="AF1187" s="362"/>
      <c r="AG1187" s="362"/>
      <c r="AH1187" s="362"/>
      <c r="AI1187" s="362"/>
      <c r="AJ1187" s="362"/>
      <c r="AK1187" s="362"/>
      <c r="AL1187" s="362"/>
      <c r="AM1187" s="362"/>
      <c r="AN1187" s="361"/>
      <c r="AO1187" s="445" t="s">
        <v>9</v>
      </c>
      <c r="AP1187" s="445" t="s">
        <v>9</v>
      </c>
      <c r="AQ1187" s="445" t="s">
        <v>9</v>
      </c>
    </row>
    <row r="1188" spans="1:43" ht="14.5" hidden="1" x14ac:dyDescent="0.35">
      <c r="A1188" s="362">
        <v>1186</v>
      </c>
      <c r="B1188" s="362" t="s">
        <v>3175</v>
      </c>
      <c r="C1188" s="362" t="s">
        <v>2</v>
      </c>
      <c r="D1188" s="368">
        <v>45296</v>
      </c>
      <c r="E1188" s="368"/>
      <c r="F1188" s="368"/>
      <c r="G1188" s="368"/>
      <c r="H1188" s="362" t="s">
        <v>65</v>
      </c>
      <c r="I1188" s="362" t="s">
        <v>2375</v>
      </c>
      <c r="J1188" s="361" t="s">
        <v>3176</v>
      </c>
      <c r="K1188" s="362"/>
      <c r="L1188" s="362" t="s">
        <v>186</v>
      </c>
      <c r="M1188" s="362" t="s">
        <v>9</v>
      </c>
      <c r="N1188" s="362" t="s">
        <v>90</v>
      </c>
      <c r="O1188" s="362" t="s">
        <v>90</v>
      </c>
      <c r="P1188" s="482" t="s">
        <v>90</v>
      </c>
      <c r="Q1188" s="362"/>
      <c r="R1188" s="362"/>
      <c r="S1188" s="362"/>
      <c r="T1188" s="362"/>
      <c r="U1188" s="362"/>
      <c r="V1188" s="362"/>
      <c r="W1188" s="362"/>
      <c r="X1188" s="362"/>
      <c r="Y1188" s="362"/>
      <c r="Z1188" s="362"/>
      <c r="AA1188" s="366"/>
      <c r="AB1188" s="362"/>
      <c r="AC1188" s="362" t="s">
        <v>19</v>
      </c>
      <c r="AD1188" s="362" t="s">
        <v>40</v>
      </c>
      <c r="AE1188" s="362"/>
      <c r="AF1188" s="362"/>
      <c r="AG1188" s="362"/>
      <c r="AH1188" s="362"/>
      <c r="AI1188" s="362"/>
      <c r="AJ1188" s="362"/>
      <c r="AK1188" s="362"/>
      <c r="AL1188" s="362"/>
      <c r="AM1188" s="362"/>
      <c r="AN1188" s="361"/>
      <c r="AO1188" s="445" t="s">
        <v>9</v>
      </c>
      <c r="AP1188" s="445" t="s">
        <v>9</v>
      </c>
      <c r="AQ1188" s="445" t="s">
        <v>9</v>
      </c>
    </row>
    <row r="1189" spans="1:43" ht="14.5" hidden="1" x14ac:dyDescent="0.35">
      <c r="A1189" s="362">
        <v>1187</v>
      </c>
      <c r="B1189" s="362" t="s">
        <v>3177</v>
      </c>
      <c r="C1189" s="362" t="s">
        <v>2</v>
      </c>
      <c r="D1189" s="368">
        <v>45296</v>
      </c>
      <c r="E1189" s="368"/>
      <c r="F1189" s="368"/>
      <c r="G1189" s="368"/>
      <c r="H1189" s="362" t="s">
        <v>65</v>
      </c>
      <c r="I1189" s="362" t="s">
        <v>2375</v>
      </c>
      <c r="J1189" s="361" t="s">
        <v>3178</v>
      </c>
      <c r="K1189" s="362"/>
      <c r="L1189" s="362" t="s">
        <v>186</v>
      </c>
      <c r="M1189" s="362" t="s">
        <v>9</v>
      </c>
      <c r="N1189" s="362" t="s">
        <v>90</v>
      </c>
      <c r="O1189" s="362" t="s">
        <v>90</v>
      </c>
      <c r="P1189" s="482" t="s">
        <v>90</v>
      </c>
      <c r="Q1189" s="362"/>
      <c r="R1189" s="362"/>
      <c r="S1189" s="362"/>
      <c r="T1189" s="362"/>
      <c r="U1189" s="362"/>
      <c r="V1189" s="362"/>
      <c r="W1189" s="362"/>
      <c r="X1189" s="362"/>
      <c r="Y1189" s="362"/>
      <c r="Z1189" s="362"/>
      <c r="AA1189" s="366"/>
      <c r="AB1189" s="362"/>
      <c r="AC1189" s="362" t="s">
        <v>19</v>
      </c>
      <c r="AD1189" s="362" t="s">
        <v>40</v>
      </c>
      <c r="AE1189" s="362"/>
      <c r="AF1189" s="362"/>
      <c r="AG1189" s="362"/>
      <c r="AH1189" s="362"/>
      <c r="AI1189" s="362"/>
      <c r="AJ1189" s="362"/>
      <c r="AK1189" s="362"/>
      <c r="AL1189" s="362"/>
      <c r="AM1189" s="362"/>
      <c r="AN1189" s="361"/>
      <c r="AO1189" s="445" t="s">
        <v>9</v>
      </c>
      <c r="AP1189" s="445" t="s">
        <v>9</v>
      </c>
      <c r="AQ1189" s="445" t="s">
        <v>9</v>
      </c>
    </row>
    <row r="1190" spans="1:43" ht="29" hidden="1" x14ac:dyDescent="0.35">
      <c r="A1190" s="362">
        <v>1188</v>
      </c>
      <c r="B1190" s="362" t="s">
        <v>3179</v>
      </c>
      <c r="C1190" s="362" t="s">
        <v>2</v>
      </c>
      <c r="D1190" s="368">
        <v>45296</v>
      </c>
      <c r="E1190" s="368"/>
      <c r="F1190" s="368"/>
      <c r="G1190" s="368"/>
      <c r="H1190" s="362" t="s">
        <v>65</v>
      </c>
      <c r="I1190" s="362" t="s">
        <v>2375</v>
      </c>
      <c r="J1190" s="361" t="s">
        <v>3180</v>
      </c>
      <c r="K1190" s="362"/>
      <c r="L1190" s="362" t="s">
        <v>186</v>
      </c>
      <c r="M1190" s="362" t="s">
        <v>9</v>
      </c>
      <c r="N1190" s="362" t="s">
        <v>90</v>
      </c>
      <c r="O1190" s="362" t="s">
        <v>90</v>
      </c>
      <c r="P1190" s="482" t="s">
        <v>90</v>
      </c>
      <c r="Q1190" s="362"/>
      <c r="R1190" s="362"/>
      <c r="S1190" s="362"/>
      <c r="T1190" s="362"/>
      <c r="U1190" s="362"/>
      <c r="V1190" s="362"/>
      <c r="W1190" s="362"/>
      <c r="X1190" s="362"/>
      <c r="Y1190" s="362"/>
      <c r="Z1190" s="362"/>
      <c r="AA1190" s="366"/>
      <c r="AB1190" s="362"/>
      <c r="AC1190" s="362" t="s">
        <v>19</v>
      </c>
      <c r="AD1190" s="362" t="s">
        <v>40</v>
      </c>
      <c r="AE1190" s="362"/>
      <c r="AF1190" s="362"/>
      <c r="AG1190" s="362"/>
      <c r="AH1190" s="362"/>
      <c r="AI1190" s="362"/>
      <c r="AJ1190" s="362"/>
      <c r="AK1190" s="362"/>
      <c r="AL1190" s="362"/>
      <c r="AM1190" s="362"/>
      <c r="AN1190" s="361"/>
      <c r="AO1190" s="445" t="s">
        <v>9</v>
      </c>
      <c r="AP1190" s="445" t="s">
        <v>9</v>
      </c>
      <c r="AQ1190" s="445" t="s">
        <v>9</v>
      </c>
    </row>
    <row r="1191" spans="1:43" ht="29" hidden="1" x14ac:dyDescent="0.35">
      <c r="A1191" s="362">
        <v>1189</v>
      </c>
      <c r="B1191" s="362" t="s">
        <v>3181</v>
      </c>
      <c r="C1191" s="362" t="s">
        <v>2</v>
      </c>
      <c r="D1191" s="368">
        <v>45296</v>
      </c>
      <c r="E1191" s="368"/>
      <c r="F1191" s="368"/>
      <c r="G1191" s="368"/>
      <c r="H1191" s="362" t="s">
        <v>65</v>
      </c>
      <c r="I1191" s="362" t="s">
        <v>2375</v>
      </c>
      <c r="J1191" s="361" t="s">
        <v>3182</v>
      </c>
      <c r="K1191" s="362"/>
      <c r="L1191" s="362" t="s">
        <v>186</v>
      </c>
      <c r="M1191" s="362" t="s">
        <v>9</v>
      </c>
      <c r="N1191" s="362" t="s">
        <v>90</v>
      </c>
      <c r="O1191" s="362" t="s">
        <v>90</v>
      </c>
      <c r="P1191" s="482" t="s">
        <v>90</v>
      </c>
      <c r="Q1191" s="362"/>
      <c r="R1191" s="362"/>
      <c r="S1191" s="362"/>
      <c r="T1191" s="362"/>
      <c r="U1191" s="362"/>
      <c r="V1191" s="362"/>
      <c r="W1191" s="362"/>
      <c r="X1191" s="362"/>
      <c r="Y1191" s="362"/>
      <c r="Z1191" s="362"/>
      <c r="AA1191" s="366"/>
      <c r="AB1191" s="362"/>
      <c r="AC1191" s="362" t="s">
        <v>19</v>
      </c>
      <c r="AD1191" s="362" t="s">
        <v>40</v>
      </c>
      <c r="AE1191" s="362"/>
      <c r="AF1191" s="362"/>
      <c r="AG1191" s="362"/>
      <c r="AH1191" s="362"/>
      <c r="AI1191" s="362"/>
      <c r="AJ1191" s="362"/>
      <c r="AK1191" s="362"/>
      <c r="AL1191" s="362"/>
      <c r="AM1191" s="362"/>
      <c r="AN1191" s="361"/>
      <c r="AO1191" s="445" t="s">
        <v>9</v>
      </c>
      <c r="AP1191" s="445" t="s">
        <v>9</v>
      </c>
      <c r="AQ1191" s="445" t="s">
        <v>9</v>
      </c>
    </row>
    <row r="1192" spans="1:43" ht="29" hidden="1" x14ac:dyDescent="0.35">
      <c r="A1192" s="362">
        <v>1190</v>
      </c>
      <c r="B1192" s="362" t="s">
        <v>3183</v>
      </c>
      <c r="C1192" s="362" t="s">
        <v>2</v>
      </c>
      <c r="D1192" s="368">
        <v>45296</v>
      </c>
      <c r="E1192" s="368"/>
      <c r="F1192" s="368"/>
      <c r="G1192" s="368"/>
      <c r="H1192" s="362" t="s">
        <v>65</v>
      </c>
      <c r="I1192" s="362" t="s">
        <v>2781</v>
      </c>
      <c r="J1192" s="361" t="s">
        <v>3184</v>
      </c>
      <c r="K1192" s="362"/>
      <c r="L1192" s="362" t="s">
        <v>186</v>
      </c>
      <c r="M1192" s="362" t="s">
        <v>9</v>
      </c>
      <c r="N1192" s="362" t="s">
        <v>90</v>
      </c>
      <c r="O1192" s="362" t="s">
        <v>90</v>
      </c>
      <c r="P1192" s="482" t="s">
        <v>90</v>
      </c>
      <c r="Q1192" s="362"/>
      <c r="R1192" s="362"/>
      <c r="S1192" s="362"/>
      <c r="T1192" s="362"/>
      <c r="U1192" s="362"/>
      <c r="V1192" s="362"/>
      <c r="W1192" s="362"/>
      <c r="X1192" s="362"/>
      <c r="Y1192" s="362"/>
      <c r="Z1192" s="362"/>
      <c r="AA1192" s="366"/>
      <c r="AB1192" s="362"/>
      <c r="AC1192" s="362" t="s">
        <v>19</v>
      </c>
      <c r="AD1192" s="362" t="s">
        <v>40</v>
      </c>
      <c r="AE1192" s="362"/>
      <c r="AF1192" s="362"/>
      <c r="AG1192" s="362"/>
      <c r="AH1192" s="362"/>
      <c r="AI1192" s="362"/>
      <c r="AJ1192" s="362"/>
      <c r="AK1192" s="362"/>
      <c r="AL1192" s="362"/>
      <c r="AM1192" s="362"/>
      <c r="AN1192" s="361"/>
      <c r="AO1192" s="445" t="s">
        <v>9</v>
      </c>
      <c r="AP1192" s="445" t="s">
        <v>9</v>
      </c>
      <c r="AQ1192" s="445" t="s">
        <v>9</v>
      </c>
    </row>
    <row r="1193" spans="1:43" ht="14.5" hidden="1" x14ac:dyDescent="0.35">
      <c r="A1193" s="362">
        <v>1191</v>
      </c>
      <c r="B1193" s="362" t="s">
        <v>3185</v>
      </c>
      <c r="C1193" s="362" t="s">
        <v>2</v>
      </c>
      <c r="D1193" s="368">
        <v>45309</v>
      </c>
      <c r="E1193" s="368"/>
      <c r="F1193" s="368"/>
      <c r="G1193" s="368"/>
      <c r="H1193" s="362" t="s">
        <v>65</v>
      </c>
      <c r="I1193" s="362" t="s">
        <v>2781</v>
      </c>
      <c r="J1193" s="361" t="s">
        <v>3186</v>
      </c>
      <c r="K1193" s="362"/>
      <c r="L1193" s="362" t="s">
        <v>186</v>
      </c>
      <c r="M1193" s="362" t="s">
        <v>9</v>
      </c>
      <c r="N1193" s="362" t="s">
        <v>90</v>
      </c>
      <c r="O1193" s="362" t="s">
        <v>90</v>
      </c>
      <c r="P1193" s="482" t="s">
        <v>90</v>
      </c>
      <c r="Q1193" s="362"/>
      <c r="R1193" s="362"/>
      <c r="S1193" s="362"/>
      <c r="T1193" s="362"/>
      <c r="U1193" s="362"/>
      <c r="V1193" s="362"/>
      <c r="W1193" s="362"/>
      <c r="X1193" s="362"/>
      <c r="Y1193" s="362"/>
      <c r="Z1193" s="362"/>
      <c r="AA1193" s="366"/>
      <c r="AB1193" s="362"/>
      <c r="AC1193" s="362" t="s">
        <v>19</v>
      </c>
      <c r="AD1193" s="362" t="s">
        <v>40</v>
      </c>
      <c r="AE1193" s="362"/>
      <c r="AF1193" s="362"/>
      <c r="AG1193" s="362"/>
      <c r="AH1193" s="362"/>
      <c r="AI1193" s="362"/>
      <c r="AJ1193" s="362"/>
      <c r="AK1193" s="362"/>
      <c r="AL1193" s="362"/>
      <c r="AM1193" s="362"/>
      <c r="AN1193" s="361"/>
      <c r="AO1193" s="445" t="s">
        <v>9</v>
      </c>
      <c r="AP1193" s="445" t="s">
        <v>9</v>
      </c>
      <c r="AQ1193" s="445" t="s">
        <v>9</v>
      </c>
    </row>
    <row r="1194" spans="1:43" ht="14.5" hidden="1" x14ac:dyDescent="0.35">
      <c r="A1194" s="362">
        <v>1192</v>
      </c>
      <c r="B1194" s="362" t="s">
        <v>3187</v>
      </c>
      <c r="C1194" s="362" t="s">
        <v>2</v>
      </c>
      <c r="D1194" s="368">
        <v>45309</v>
      </c>
      <c r="E1194" s="368"/>
      <c r="F1194" s="368"/>
      <c r="G1194" s="368"/>
      <c r="H1194" s="362" t="s">
        <v>65</v>
      </c>
      <c r="I1194" s="362" t="s">
        <v>2781</v>
      </c>
      <c r="J1194" s="361" t="s">
        <v>3188</v>
      </c>
      <c r="K1194" s="362"/>
      <c r="L1194" s="362" t="s">
        <v>186</v>
      </c>
      <c r="M1194" s="362" t="s">
        <v>9</v>
      </c>
      <c r="N1194" s="362" t="s">
        <v>90</v>
      </c>
      <c r="O1194" s="362" t="s">
        <v>90</v>
      </c>
      <c r="P1194" s="482" t="s">
        <v>90</v>
      </c>
      <c r="Q1194" s="362"/>
      <c r="R1194" s="362"/>
      <c r="S1194" s="362"/>
      <c r="T1194" s="362"/>
      <c r="U1194" s="362"/>
      <c r="V1194" s="362"/>
      <c r="W1194" s="362"/>
      <c r="X1194" s="362"/>
      <c r="Y1194" s="362"/>
      <c r="Z1194" s="362"/>
      <c r="AA1194" s="366"/>
      <c r="AB1194" s="362"/>
      <c r="AC1194" s="362" t="s">
        <v>19</v>
      </c>
      <c r="AD1194" s="362" t="s">
        <v>40</v>
      </c>
      <c r="AE1194" s="362"/>
      <c r="AF1194" s="362"/>
      <c r="AG1194" s="362"/>
      <c r="AH1194" s="362"/>
      <c r="AI1194" s="362"/>
      <c r="AJ1194" s="362"/>
      <c r="AK1194" s="362"/>
      <c r="AL1194" s="362"/>
      <c r="AM1194" s="362"/>
      <c r="AN1194" s="361"/>
      <c r="AO1194" s="445" t="s">
        <v>9</v>
      </c>
      <c r="AP1194" s="445" t="s">
        <v>9</v>
      </c>
      <c r="AQ1194" s="445" t="s">
        <v>9</v>
      </c>
    </row>
    <row r="1195" spans="1:43" ht="14.5" hidden="1" x14ac:dyDescent="0.35">
      <c r="A1195" s="362">
        <v>1193</v>
      </c>
      <c r="B1195" s="362" t="s">
        <v>3189</v>
      </c>
      <c r="C1195" s="362" t="s">
        <v>2</v>
      </c>
      <c r="D1195" s="368">
        <v>45309</v>
      </c>
      <c r="E1195" s="368"/>
      <c r="F1195" s="368"/>
      <c r="G1195" s="368"/>
      <c r="H1195" s="362" t="s">
        <v>65</v>
      </c>
      <c r="I1195" s="362" t="s">
        <v>2781</v>
      </c>
      <c r="J1195" s="361" t="s">
        <v>3190</v>
      </c>
      <c r="K1195" s="362"/>
      <c r="L1195" s="362" t="s">
        <v>186</v>
      </c>
      <c r="M1195" s="362" t="s">
        <v>9</v>
      </c>
      <c r="N1195" s="362" t="s">
        <v>90</v>
      </c>
      <c r="O1195" s="362" t="s">
        <v>90</v>
      </c>
      <c r="P1195" s="482" t="s">
        <v>90</v>
      </c>
      <c r="Q1195" s="362"/>
      <c r="R1195" s="362"/>
      <c r="S1195" s="362"/>
      <c r="T1195" s="362"/>
      <c r="U1195" s="362"/>
      <c r="V1195" s="362"/>
      <c r="W1195" s="362"/>
      <c r="X1195" s="362"/>
      <c r="Y1195" s="362"/>
      <c r="Z1195" s="362"/>
      <c r="AA1195" s="366"/>
      <c r="AB1195" s="362"/>
      <c r="AC1195" s="362" t="s">
        <v>19</v>
      </c>
      <c r="AD1195" s="362" t="s">
        <v>40</v>
      </c>
      <c r="AE1195" s="362"/>
      <c r="AF1195" s="362"/>
      <c r="AG1195" s="362"/>
      <c r="AH1195" s="362"/>
      <c r="AI1195" s="362"/>
      <c r="AJ1195" s="362"/>
      <c r="AK1195" s="362"/>
      <c r="AL1195" s="362"/>
      <c r="AM1195" s="362"/>
      <c r="AN1195" s="361"/>
      <c r="AO1195" s="445" t="s">
        <v>9</v>
      </c>
      <c r="AP1195" s="445" t="s">
        <v>9</v>
      </c>
      <c r="AQ1195" s="445" t="s">
        <v>9</v>
      </c>
    </row>
    <row r="1196" spans="1:43" ht="14.5" hidden="1" x14ac:dyDescent="0.35">
      <c r="A1196" s="362">
        <v>1194</v>
      </c>
      <c r="B1196" s="362" t="s">
        <v>3191</v>
      </c>
      <c r="C1196" s="362" t="s">
        <v>2</v>
      </c>
      <c r="D1196" s="368">
        <v>45309</v>
      </c>
      <c r="E1196" s="368"/>
      <c r="F1196" s="368"/>
      <c r="G1196" s="368"/>
      <c r="H1196" s="362" t="s">
        <v>65</v>
      </c>
      <c r="I1196" s="362" t="s">
        <v>2781</v>
      </c>
      <c r="J1196" s="361" t="s">
        <v>3192</v>
      </c>
      <c r="K1196" s="362"/>
      <c r="L1196" s="362" t="s">
        <v>186</v>
      </c>
      <c r="M1196" s="362" t="s">
        <v>9</v>
      </c>
      <c r="N1196" s="362" t="s">
        <v>90</v>
      </c>
      <c r="O1196" s="362" t="s">
        <v>90</v>
      </c>
      <c r="P1196" s="482" t="s">
        <v>90</v>
      </c>
      <c r="Q1196" s="362"/>
      <c r="R1196" s="362"/>
      <c r="S1196" s="362"/>
      <c r="T1196" s="362"/>
      <c r="U1196" s="362"/>
      <c r="V1196" s="362"/>
      <c r="W1196" s="362"/>
      <c r="X1196" s="362"/>
      <c r="Y1196" s="362"/>
      <c r="Z1196" s="362"/>
      <c r="AA1196" s="366"/>
      <c r="AB1196" s="362"/>
      <c r="AC1196" s="362" t="s">
        <v>19</v>
      </c>
      <c r="AD1196" s="362" t="s">
        <v>40</v>
      </c>
      <c r="AE1196" s="362"/>
      <c r="AF1196" s="362"/>
      <c r="AG1196" s="362"/>
      <c r="AH1196" s="362"/>
      <c r="AI1196" s="362"/>
      <c r="AJ1196" s="362"/>
      <c r="AK1196" s="362"/>
      <c r="AL1196" s="362"/>
      <c r="AM1196" s="362"/>
      <c r="AN1196" s="361"/>
      <c r="AO1196" s="445" t="s">
        <v>9</v>
      </c>
      <c r="AP1196" s="445" t="s">
        <v>9</v>
      </c>
      <c r="AQ1196" s="445" t="s">
        <v>9</v>
      </c>
    </row>
    <row r="1197" spans="1:43" ht="29" hidden="1" x14ac:dyDescent="0.35">
      <c r="A1197" s="362">
        <v>1195</v>
      </c>
      <c r="B1197" s="362" t="s">
        <v>3193</v>
      </c>
      <c r="C1197" s="362" t="s">
        <v>2</v>
      </c>
      <c r="D1197" s="368">
        <v>45012</v>
      </c>
      <c r="E1197" s="368"/>
      <c r="F1197" s="368"/>
      <c r="G1197" s="368"/>
      <c r="H1197" s="362" t="s">
        <v>62</v>
      </c>
      <c r="I1197" s="362" t="s">
        <v>2315</v>
      </c>
      <c r="J1197" s="361" t="s">
        <v>3194</v>
      </c>
      <c r="K1197" s="362"/>
      <c r="L1197" s="362" t="s">
        <v>186</v>
      </c>
      <c r="M1197" s="362" t="s">
        <v>9</v>
      </c>
      <c r="N1197" s="362" t="s">
        <v>1398</v>
      </c>
      <c r="O1197" s="362" t="s">
        <v>90</v>
      </c>
      <c r="P1197" s="487" t="s">
        <v>6558</v>
      </c>
      <c r="Q1197" s="362"/>
      <c r="R1197" s="362"/>
      <c r="S1197" s="362"/>
      <c r="T1197" s="362"/>
      <c r="U1197" s="362"/>
      <c r="V1197" s="362"/>
      <c r="W1197" s="362"/>
      <c r="X1197" s="362" t="s">
        <v>6485</v>
      </c>
      <c r="Y1197" s="362"/>
      <c r="Z1197" s="362"/>
      <c r="AA1197" s="366"/>
      <c r="AB1197" s="362"/>
      <c r="AC1197" s="362" t="s">
        <v>19</v>
      </c>
      <c r="AD1197" s="362" t="s">
        <v>40</v>
      </c>
      <c r="AE1197" s="362"/>
      <c r="AF1197" s="362"/>
      <c r="AG1197" s="362"/>
      <c r="AH1197" s="362"/>
      <c r="AI1197" s="361" t="s">
        <v>6569</v>
      </c>
      <c r="AJ1197" s="362"/>
      <c r="AK1197" s="362"/>
      <c r="AL1197" s="362"/>
      <c r="AM1197" s="362"/>
      <c r="AN1197" s="361"/>
      <c r="AO1197" s="445" t="s">
        <v>9</v>
      </c>
      <c r="AP1197" s="445" t="s">
        <v>9</v>
      </c>
      <c r="AQ1197" s="445" t="s">
        <v>9</v>
      </c>
    </row>
    <row r="1198" spans="1:43" ht="72.5" hidden="1" x14ac:dyDescent="0.35">
      <c r="A1198" s="362">
        <v>1196</v>
      </c>
      <c r="B1198" s="362" t="s">
        <v>3195</v>
      </c>
      <c r="C1198" s="362" t="s">
        <v>2</v>
      </c>
      <c r="D1198" s="368">
        <v>45096</v>
      </c>
      <c r="E1198" s="368"/>
      <c r="F1198" s="368"/>
      <c r="G1198" s="368"/>
      <c r="H1198" s="362" t="s">
        <v>61</v>
      </c>
      <c r="I1198" s="362" t="s">
        <v>1584</v>
      </c>
      <c r="J1198" s="361" t="s">
        <v>3196</v>
      </c>
      <c r="K1198" s="361"/>
      <c r="L1198" s="362" t="s">
        <v>186</v>
      </c>
      <c r="M1198" s="362" t="s">
        <v>9</v>
      </c>
      <c r="N1198" s="362" t="s">
        <v>2273</v>
      </c>
      <c r="O1198" s="362" t="s">
        <v>90</v>
      </c>
      <c r="P1198" s="482" t="s">
        <v>6693</v>
      </c>
      <c r="Q1198" s="362" t="s">
        <v>6694</v>
      </c>
      <c r="R1198" s="362" t="s">
        <v>6695</v>
      </c>
      <c r="S1198" s="362" t="s">
        <v>6696</v>
      </c>
      <c r="T1198" s="362" t="s">
        <v>6689</v>
      </c>
      <c r="U1198" s="362"/>
      <c r="V1198" s="362"/>
      <c r="W1198" s="362"/>
      <c r="X1198" s="362"/>
      <c r="Y1198" s="362"/>
      <c r="Z1198" s="362"/>
      <c r="AA1198" s="366"/>
      <c r="AB1198" s="362"/>
      <c r="AC1198" s="362" t="s">
        <v>19</v>
      </c>
      <c r="AD1198" s="362" t="s">
        <v>40</v>
      </c>
      <c r="AE1198" s="362"/>
      <c r="AF1198" s="362"/>
      <c r="AG1198" s="362"/>
      <c r="AH1198" s="362"/>
      <c r="AI1198" s="362"/>
      <c r="AJ1198" s="362"/>
      <c r="AK1198" s="362"/>
      <c r="AL1198" s="362"/>
      <c r="AM1198" s="362"/>
      <c r="AN1198" s="361"/>
      <c r="AO1198" s="445" t="s">
        <v>9</v>
      </c>
      <c r="AP1198" s="445" t="s">
        <v>9</v>
      </c>
      <c r="AQ1198" s="445" t="s">
        <v>9</v>
      </c>
    </row>
    <row r="1199" spans="1:43" ht="29" hidden="1" x14ac:dyDescent="0.35">
      <c r="A1199" s="362">
        <v>1197</v>
      </c>
      <c r="B1199" s="362" t="s">
        <v>3198</v>
      </c>
      <c r="C1199" s="362" t="s">
        <v>2</v>
      </c>
      <c r="D1199" s="368">
        <v>45309</v>
      </c>
      <c r="E1199" s="368"/>
      <c r="F1199" s="368"/>
      <c r="G1199" s="368"/>
      <c r="H1199" s="362" t="s">
        <v>65</v>
      </c>
      <c r="I1199" s="362" t="s">
        <v>2781</v>
      </c>
      <c r="J1199" s="361" t="s">
        <v>3199</v>
      </c>
      <c r="K1199" s="362"/>
      <c r="L1199" s="362" t="s">
        <v>186</v>
      </c>
      <c r="M1199" s="362" t="s">
        <v>9</v>
      </c>
      <c r="N1199" s="362" t="s">
        <v>90</v>
      </c>
      <c r="O1199" s="362" t="s">
        <v>90</v>
      </c>
      <c r="P1199" s="482" t="s">
        <v>90</v>
      </c>
      <c r="Q1199" s="362"/>
      <c r="R1199" s="362"/>
      <c r="S1199" s="362"/>
      <c r="T1199" s="362"/>
      <c r="U1199" s="362"/>
      <c r="V1199" s="362"/>
      <c r="W1199" s="362"/>
      <c r="X1199" s="362"/>
      <c r="Y1199" s="362"/>
      <c r="Z1199" s="362"/>
      <c r="AA1199" s="366"/>
      <c r="AB1199" s="362"/>
      <c r="AC1199" s="362" t="s">
        <v>19</v>
      </c>
      <c r="AD1199" s="362" t="s">
        <v>40</v>
      </c>
      <c r="AE1199" s="362"/>
      <c r="AF1199" s="362"/>
      <c r="AG1199" s="362"/>
      <c r="AH1199" s="362"/>
      <c r="AI1199" s="362"/>
      <c r="AJ1199" s="362"/>
      <c r="AK1199" s="362"/>
      <c r="AL1199" s="362"/>
      <c r="AM1199" s="362"/>
      <c r="AN1199" s="361"/>
      <c r="AO1199" s="445" t="s">
        <v>9</v>
      </c>
      <c r="AP1199" s="445" t="s">
        <v>9</v>
      </c>
      <c r="AQ1199" s="445" t="s">
        <v>9</v>
      </c>
    </row>
    <row r="1200" spans="1:43" ht="29" hidden="1" x14ac:dyDescent="0.35">
      <c r="A1200" s="362">
        <v>1198</v>
      </c>
      <c r="B1200" s="362" t="s">
        <v>3200</v>
      </c>
      <c r="C1200" s="362" t="s">
        <v>2</v>
      </c>
      <c r="D1200" s="368">
        <v>45309</v>
      </c>
      <c r="E1200" s="368"/>
      <c r="F1200" s="368"/>
      <c r="G1200" s="368"/>
      <c r="H1200" s="362" t="s">
        <v>65</v>
      </c>
      <c r="I1200" s="362" t="s">
        <v>2781</v>
      </c>
      <c r="J1200" s="361" t="s">
        <v>3201</v>
      </c>
      <c r="K1200" s="362"/>
      <c r="L1200" s="362" t="s">
        <v>186</v>
      </c>
      <c r="M1200" s="362" t="s">
        <v>9</v>
      </c>
      <c r="N1200" s="362" t="s">
        <v>90</v>
      </c>
      <c r="O1200" s="362" t="s">
        <v>90</v>
      </c>
      <c r="P1200" s="482" t="s">
        <v>90</v>
      </c>
      <c r="Q1200" s="362"/>
      <c r="R1200" s="362"/>
      <c r="S1200" s="362"/>
      <c r="T1200" s="362"/>
      <c r="U1200" s="362"/>
      <c r="V1200" s="362"/>
      <c r="W1200" s="362"/>
      <c r="X1200" s="362"/>
      <c r="Y1200" s="362"/>
      <c r="Z1200" s="362"/>
      <c r="AA1200" s="366"/>
      <c r="AB1200" s="362"/>
      <c r="AC1200" s="362" t="s">
        <v>19</v>
      </c>
      <c r="AD1200" s="362" t="s">
        <v>40</v>
      </c>
      <c r="AE1200" s="362"/>
      <c r="AF1200" s="362"/>
      <c r="AG1200" s="362"/>
      <c r="AH1200" s="362"/>
      <c r="AI1200" s="362"/>
      <c r="AJ1200" s="362"/>
      <c r="AK1200" s="362"/>
      <c r="AL1200" s="362"/>
      <c r="AM1200" s="362"/>
      <c r="AN1200" s="361"/>
      <c r="AO1200" s="445" t="s">
        <v>9</v>
      </c>
      <c r="AP1200" s="445" t="s">
        <v>9</v>
      </c>
      <c r="AQ1200" s="445" t="s">
        <v>9</v>
      </c>
    </row>
    <row r="1201" spans="1:43" ht="29" hidden="1" x14ac:dyDescent="0.35">
      <c r="A1201" s="362">
        <v>1199</v>
      </c>
      <c r="B1201" s="362" t="s">
        <v>3202</v>
      </c>
      <c r="C1201" s="362" t="s">
        <v>2</v>
      </c>
      <c r="D1201" s="368">
        <v>45309</v>
      </c>
      <c r="E1201" s="368"/>
      <c r="F1201" s="368"/>
      <c r="G1201" s="368"/>
      <c r="H1201" s="362" t="s">
        <v>65</v>
      </c>
      <c r="I1201" s="362" t="s">
        <v>2781</v>
      </c>
      <c r="J1201" s="361" t="s">
        <v>3203</v>
      </c>
      <c r="K1201" s="362"/>
      <c r="L1201" s="362" t="s">
        <v>186</v>
      </c>
      <c r="M1201" s="362" t="s">
        <v>9</v>
      </c>
      <c r="N1201" s="362" t="s">
        <v>90</v>
      </c>
      <c r="O1201" s="362" t="s">
        <v>90</v>
      </c>
      <c r="P1201" s="482" t="s">
        <v>90</v>
      </c>
      <c r="Q1201" s="362"/>
      <c r="R1201" s="362"/>
      <c r="S1201" s="362"/>
      <c r="T1201" s="362"/>
      <c r="U1201" s="362"/>
      <c r="V1201" s="362"/>
      <c r="W1201" s="362"/>
      <c r="X1201" s="362"/>
      <c r="Y1201" s="362"/>
      <c r="Z1201" s="362"/>
      <c r="AA1201" s="366"/>
      <c r="AB1201" s="362"/>
      <c r="AC1201" s="362" t="s">
        <v>19</v>
      </c>
      <c r="AD1201" s="362" t="s">
        <v>40</v>
      </c>
      <c r="AE1201" s="362"/>
      <c r="AF1201" s="362"/>
      <c r="AG1201" s="362"/>
      <c r="AH1201" s="362"/>
      <c r="AI1201" s="362"/>
      <c r="AJ1201" s="362"/>
      <c r="AK1201" s="362"/>
      <c r="AL1201" s="362"/>
      <c r="AM1201" s="362"/>
      <c r="AN1201" s="361"/>
      <c r="AO1201" s="445" t="s">
        <v>9</v>
      </c>
      <c r="AP1201" s="445" t="s">
        <v>9</v>
      </c>
      <c r="AQ1201" s="445" t="s">
        <v>9</v>
      </c>
    </row>
    <row r="1202" spans="1:43" ht="29" hidden="1" x14ac:dyDescent="0.35">
      <c r="A1202" s="362">
        <v>1200</v>
      </c>
      <c r="B1202" s="362" t="s">
        <v>3204</v>
      </c>
      <c r="C1202" s="362" t="s">
        <v>2</v>
      </c>
      <c r="D1202" s="368">
        <v>45309</v>
      </c>
      <c r="E1202" s="368"/>
      <c r="F1202" s="368"/>
      <c r="G1202" s="368"/>
      <c r="H1202" s="362" t="s">
        <v>65</v>
      </c>
      <c r="I1202" s="362" t="s">
        <v>2781</v>
      </c>
      <c r="J1202" s="361" t="s">
        <v>3205</v>
      </c>
      <c r="K1202" s="362"/>
      <c r="L1202" s="362" t="s">
        <v>186</v>
      </c>
      <c r="M1202" s="362" t="s">
        <v>9</v>
      </c>
      <c r="N1202" s="362" t="s">
        <v>90</v>
      </c>
      <c r="O1202" s="362" t="s">
        <v>90</v>
      </c>
      <c r="P1202" s="482" t="s">
        <v>90</v>
      </c>
      <c r="Q1202" s="362"/>
      <c r="R1202" s="362"/>
      <c r="S1202" s="362"/>
      <c r="T1202" s="362"/>
      <c r="U1202" s="362"/>
      <c r="V1202" s="362"/>
      <c r="W1202" s="362"/>
      <c r="X1202" s="362"/>
      <c r="Y1202" s="362"/>
      <c r="Z1202" s="362"/>
      <c r="AA1202" s="366"/>
      <c r="AB1202" s="362"/>
      <c r="AC1202" s="362" t="s">
        <v>19</v>
      </c>
      <c r="AD1202" s="362" t="s">
        <v>40</v>
      </c>
      <c r="AE1202" s="362"/>
      <c r="AF1202" s="362"/>
      <c r="AG1202" s="362"/>
      <c r="AH1202" s="362"/>
      <c r="AI1202" s="362"/>
      <c r="AJ1202" s="362"/>
      <c r="AK1202" s="362"/>
      <c r="AL1202" s="362"/>
      <c r="AM1202" s="362"/>
      <c r="AN1202" s="361"/>
      <c r="AO1202" s="445" t="s">
        <v>9</v>
      </c>
      <c r="AP1202" s="445" t="s">
        <v>9</v>
      </c>
      <c r="AQ1202" s="445" t="s">
        <v>9</v>
      </c>
    </row>
    <row r="1203" spans="1:43" ht="14.5" hidden="1" x14ac:dyDescent="0.35">
      <c r="A1203" s="362">
        <v>1201</v>
      </c>
      <c r="B1203" s="362" t="s">
        <v>3206</v>
      </c>
      <c r="C1203" s="362" t="s">
        <v>2</v>
      </c>
      <c r="D1203" s="368">
        <v>45309</v>
      </c>
      <c r="E1203" s="368"/>
      <c r="F1203" s="368"/>
      <c r="G1203" s="368"/>
      <c r="H1203" s="362" t="s">
        <v>65</v>
      </c>
      <c r="I1203" s="362" t="s">
        <v>2781</v>
      </c>
      <c r="J1203" s="361" t="s">
        <v>3207</v>
      </c>
      <c r="K1203" s="362"/>
      <c r="L1203" s="362" t="s">
        <v>186</v>
      </c>
      <c r="M1203" s="362" t="s">
        <v>9</v>
      </c>
      <c r="N1203" s="362" t="s">
        <v>90</v>
      </c>
      <c r="O1203" s="362" t="s">
        <v>90</v>
      </c>
      <c r="P1203" s="482" t="s">
        <v>90</v>
      </c>
      <c r="Q1203" s="362"/>
      <c r="R1203" s="362"/>
      <c r="S1203" s="362"/>
      <c r="T1203" s="362"/>
      <c r="U1203" s="362"/>
      <c r="V1203" s="362"/>
      <c r="W1203" s="362"/>
      <c r="X1203" s="362"/>
      <c r="Y1203" s="362"/>
      <c r="Z1203" s="362"/>
      <c r="AA1203" s="366"/>
      <c r="AB1203" s="362"/>
      <c r="AC1203" s="362" t="s">
        <v>19</v>
      </c>
      <c r="AD1203" s="362" t="s">
        <v>40</v>
      </c>
      <c r="AE1203" s="362"/>
      <c r="AF1203" s="362"/>
      <c r="AG1203" s="362"/>
      <c r="AH1203" s="362"/>
      <c r="AI1203" s="362"/>
      <c r="AJ1203" s="362"/>
      <c r="AK1203" s="362"/>
      <c r="AL1203" s="362"/>
      <c r="AM1203" s="362"/>
      <c r="AN1203" s="361"/>
      <c r="AO1203" s="445" t="s">
        <v>9</v>
      </c>
      <c r="AP1203" s="445" t="s">
        <v>9</v>
      </c>
      <c r="AQ1203" s="445" t="s">
        <v>9</v>
      </c>
    </row>
    <row r="1204" spans="1:43" ht="14.5" hidden="1" x14ac:dyDescent="0.35">
      <c r="A1204" s="362">
        <v>1202</v>
      </c>
      <c r="B1204" s="362" t="s">
        <v>3208</v>
      </c>
      <c r="C1204" s="362" t="s">
        <v>2</v>
      </c>
      <c r="D1204" s="368">
        <v>45309</v>
      </c>
      <c r="E1204" s="368"/>
      <c r="F1204" s="368"/>
      <c r="G1204" s="368"/>
      <c r="H1204" s="362" t="s">
        <v>65</v>
      </c>
      <c r="I1204" s="362" t="s">
        <v>2781</v>
      </c>
      <c r="J1204" s="361" t="s">
        <v>3209</v>
      </c>
      <c r="K1204" s="362"/>
      <c r="L1204" s="362" t="s">
        <v>186</v>
      </c>
      <c r="M1204" s="362" t="s">
        <v>9</v>
      </c>
      <c r="N1204" s="362" t="s">
        <v>90</v>
      </c>
      <c r="O1204" s="362" t="s">
        <v>90</v>
      </c>
      <c r="P1204" s="482" t="s">
        <v>90</v>
      </c>
      <c r="Q1204" s="362"/>
      <c r="R1204" s="362"/>
      <c r="S1204" s="362"/>
      <c r="T1204" s="362"/>
      <c r="U1204" s="362"/>
      <c r="V1204" s="362"/>
      <c r="W1204" s="362"/>
      <c r="X1204" s="362"/>
      <c r="Y1204" s="362"/>
      <c r="Z1204" s="362"/>
      <c r="AA1204" s="366"/>
      <c r="AB1204" s="362"/>
      <c r="AC1204" s="362" t="s">
        <v>19</v>
      </c>
      <c r="AD1204" s="362" t="s">
        <v>40</v>
      </c>
      <c r="AE1204" s="362"/>
      <c r="AF1204" s="362"/>
      <c r="AG1204" s="362"/>
      <c r="AH1204" s="362"/>
      <c r="AI1204" s="362"/>
      <c r="AJ1204" s="362"/>
      <c r="AK1204" s="362"/>
      <c r="AL1204" s="362"/>
      <c r="AM1204" s="362"/>
      <c r="AN1204" s="361"/>
      <c r="AO1204" s="445" t="s">
        <v>9</v>
      </c>
      <c r="AP1204" s="445" t="s">
        <v>9</v>
      </c>
      <c r="AQ1204" s="445" t="s">
        <v>9</v>
      </c>
    </row>
    <row r="1205" spans="1:43" ht="14.5" hidden="1" x14ac:dyDescent="0.35">
      <c r="A1205" s="362">
        <v>1203</v>
      </c>
      <c r="B1205" s="362" t="s">
        <v>3210</v>
      </c>
      <c r="C1205" s="362" t="s">
        <v>2</v>
      </c>
      <c r="D1205" s="368">
        <v>45309</v>
      </c>
      <c r="E1205" s="368"/>
      <c r="F1205" s="368"/>
      <c r="G1205" s="368"/>
      <c r="H1205" s="362" t="s">
        <v>65</v>
      </c>
      <c r="I1205" s="362" t="s">
        <v>2781</v>
      </c>
      <c r="J1205" s="361" t="s">
        <v>3211</v>
      </c>
      <c r="K1205" s="362"/>
      <c r="L1205" s="362" t="s">
        <v>186</v>
      </c>
      <c r="M1205" s="362" t="s">
        <v>9</v>
      </c>
      <c r="N1205" s="362" t="s">
        <v>90</v>
      </c>
      <c r="O1205" s="362" t="s">
        <v>90</v>
      </c>
      <c r="P1205" s="482" t="s">
        <v>90</v>
      </c>
      <c r="Q1205" s="362"/>
      <c r="R1205" s="362"/>
      <c r="S1205" s="362"/>
      <c r="T1205" s="362"/>
      <c r="U1205" s="362"/>
      <c r="V1205" s="362"/>
      <c r="W1205" s="362"/>
      <c r="X1205" s="362"/>
      <c r="Y1205" s="362"/>
      <c r="Z1205" s="362"/>
      <c r="AA1205" s="366"/>
      <c r="AB1205" s="362"/>
      <c r="AC1205" s="362" t="s">
        <v>19</v>
      </c>
      <c r="AD1205" s="362" t="s">
        <v>40</v>
      </c>
      <c r="AE1205" s="362"/>
      <c r="AF1205" s="362"/>
      <c r="AG1205" s="362"/>
      <c r="AH1205" s="362"/>
      <c r="AI1205" s="362"/>
      <c r="AJ1205" s="362"/>
      <c r="AK1205" s="362"/>
      <c r="AL1205" s="362"/>
      <c r="AM1205" s="362"/>
      <c r="AN1205" s="361"/>
      <c r="AO1205" s="445" t="s">
        <v>9</v>
      </c>
      <c r="AP1205" s="445" t="s">
        <v>9</v>
      </c>
      <c r="AQ1205" s="445" t="s">
        <v>9</v>
      </c>
    </row>
    <row r="1206" spans="1:43" ht="29" hidden="1" x14ac:dyDescent="0.35">
      <c r="A1206" s="362">
        <v>1204</v>
      </c>
      <c r="B1206" s="362" t="s">
        <v>3212</v>
      </c>
      <c r="C1206" s="362" t="s">
        <v>2</v>
      </c>
      <c r="D1206" s="368">
        <v>45309</v>
      </c>
      <c r="E1206" s="368"/>
      <c r="F1206" s="368"/>
      <c r="G1206" s="368"/>
      <c r="H1206" s="362" t="s">
        <v>65</v>
      </c>
      <c r="I1206" s="362" t="s">
        <v>2781</v>
      </c>
      <c r="J1206" s="361" t="s">
        <v>3213</v>
      </c>
      <c r="K1206" s="362"/>
      <c r="L1206" s="362" t="s">
        <v>186</v>
      </c>
      <c r="M1206" s="362" t="s">
        <v>9</v>
      </c>
      <c r="N1206" s="362" t="s">
        <v>90</v>
      </c>
      <c r="O1206" s="362" t="s">
        <v>90</v>
      </c>
      <c r="P1206" s="482" t="s">
        <v>90</v>
      </c>
      <c r="Q1206" s="362"/>
      <c r="R1206" s="362"/>
      <c r="S1206" s="362"/>
      <c r="T1206" s="362"/>
      <c r="U1206" s="362"/>
      <c r="V1206" s="362"/>
      <c r="W1206" s="362"/>
      <c r="X1206" s="362"/>
      <c r="Y1206" s="362"/>
      <c r="Z1206" s="362"/>
      <c r="AA1206" s="366"/>
      <c r="AB1206" s="362"/>
      <c r="AC1206" s="362" t="s">
        <v>19</v>
      </c>
      <c r="AD1206" s="362" t="s">
        <v>40</v>
      </c>
      <c r="AE1206" s="362"/>
      <c r="AF1206" s="362"/>
      <c r="AG1206" s="362"/>
      <c r="AH1206" s="362"/>
      <c r="AI1206" s="362"/>
      <c r="AJ1206" s="362"/>
      <c r="AK1206" s="362"/>
      <c r="AL1206" s="362"/>
      <c r="AM1206" s="362"/>
      <c r="AN1206" s="361"/>
      <c r="AO1206" s="445" t="s">
        <v>9</v>
      </c>
      <c r="AP1206" s="445" t="s">
        <v>9</v>
      </c>
      <c r="AQ1206" s="445" t="s">
        <v>9</v>
      </c>
    </row>
    <row r="1207" spans="1:43" ht="29" hidden="1" x14ac:dyDescent="0.35">
      <c r="A1207" s="362">
        <v>1205</v>
      </c>
      <c r="B1207" s="362" t="s">
        <v>3214</v>
      </c>
      <c r="C1207" s="362" t="s">
        <v>2</v>
      </c>
      <c r="D1207" s="368">
        <v>45309</v>
      </c>
      <c r="E1207" s="368"/>
      <c r="F1207" s="368"/>
      <c r="G1207" s="368"/>
      <c r="H1207" s="362" t="s">
        <v>65</v>
      </c>
      <c r="I1207" s="362" t="s">
        <v>2781</v>
      </c>
      <c r="J1207" s="361" t="s">
        <v>3215</v>
      </c>
      <c r="K1207" s="362"/>
      <c r="L1207" s="362" t="s">
        <v>186</v>
      </c>
      <c r="M1207" s="362" t="s">
        <v>9</v>
      </c>
      <c r="N1207" s="362" t="s">
        <v>90</v>
      </c>
      <c r="O1207" s="362" t="s">
        <v>90</v>
      </c>
      <c r="P1207" s="482" t="s">
        <v>90</v>
      </c>
      <c r="Q1207" s="362"/>
      <c r="R1207" s="362"/>
      <c r="S1207" s="362"/>
      <c r="T1207" s="362"/>
      <c r="U1207" s="362"/>
      <c r="V1207" s="362"/>
      <c r="W1207" s="362"/>
      <c r="X1207" s="362"/>
      <c r="Y1207" s="362"/>
      <c r="Z1207" s="362"/>
      <c r="AA1207" s="366"/>
      <c r="AB1207" s="362"/>
      <c r="AC1207" s="362" t="s">
        <v>19</v>
      </c>
      <c r="AD1207" s="362" t="s">
        <v>40</v>
      </c>
      <c r="AE1207" s="362"/>
      <c r="AF1207" s="362"/>
      <c r="AG1207" s="362"/>
      <c r="AH1207" s="362"/>
      <c r="AI1207" s="362"/>
      <c r="AJ1207" s="362"/>
      <c r="AK1207" s="362"/>
      <c r="AL1207" s="362"/>
      <c r="AM1207" s="362"/>
      <c r="AN1207" s="361"/>
      <c r="AO1207" s="445" t="s">
        <v>9</v>
      </c>
      <c r="AP1207" s="445" t="s">
        <v>9</v>
      </c>
      <c r="AQ1207" s="445" t="s">
        <v>9</v>
      </c>
    </row>
    <row r="1208" spans="1:43" ht="14.5" hidden="1" x14ac:dyDescent="0.35">
      <c r="A1208" s="362">
        <v>1206</v>
      </c>
      <c r="B1208" s="362" t="s">
        <v>3216</v>
      </c>
      <c r="C1208" s="362" t="s">
        <v>2</v>
      </c>
      <c r="D1208" s="368">
        <v>45309</v>
      </c>
      <c r="E1208" s="368"/>
      <c r="F1208" s="368"/>
      <c r="G1208" s="368"/>
      <c r="H1208" s="362" t="s">
        <v>65</v>
      </c>
      <c r="I1208" s="362" t="s">
        <v>2781</v>
      </c>
      <c r="J1208" s="361" t="s">
        <v>3217</v>
      </c>
      <c r="K1208" s="362"/>
      <c r="L1208" s="362" t="s">
        <v>186</v>
      </c>
      <c r="M1208" s="362" t="s">
        <v>9</v>
      </c>
      <c r="N1208" s="362" t="s">
        <v>90</v>
      </c>
      <c r="O1208" s="362" t="s">
        <v>90</v>
      </c>
      <c r="P1208" s="482" t="s">
        <v>90</v>
      </c>
      <c r="Q1208" s="362"/>
      <c r="R1208" s="362"/>
      <c r="S1208" s="362"/>
      <c r="T1208" s="362"/>
      <c r="U1208" s="362"/>
      <c r="V1208" s="362"/>
      <c r="W1208" s="362"/>
      <c r="X1208" s="362"/>
      <c r="Y1208" s="362"/>
      <c r="Z1208" s="362"/>
      <c r="AA1208" s="366"/>
      <c r="AB1208" s="362"/>
      <c r="AC1208" s="362" t="s">
        <v>19</v>
      </c>
      <c r="AD1208" s="362" t="s">
        <v>40</v>
      </c>
      <c r="AE1208" s="362"/>
      <c r="AF1208" s="362"/>
      <c r="AG1208" s="362"/>
      <c r="AH1208" s="362"/>
      <c r="AI1208" s="362"/>
      <c r="AJ1208" s="362"/>
      <c r="AK1208" s="362"/>
      <c r="AL1208" s="362"/>
      <c r="AM1208" s="362"/>
      <c r="AN1208" s="361"/>
      <c r="AO1208" s="445" t="s">
        <v>9</v>
      </c>
      <c r="AP1208" s="445" t="s">
        <v>9</v>
      </c>
      <c r="AQ1208" s="445" t="s">
        <v>9</v>
      </c>
    </row>
    <row r="1209" spans="1:43" ht="29" hidden="1" x14ac:dyDescent="0.35">
      <c r="A1209" s="362">
        <v>1207</v>
      </c>
      <c r="B1209" s="362" t="s">
        <v>3218</v>
      </c>
      <c r="C1209" s="362" t="s">
        <v>2</v>
      </c>
      <c r="D1209" s="368">
        <v>45096</v>
      </c>
      <c r="E1209" s="368"/>
      <c r="F1209" s="368"/>
      <c r="G1209" s="368"/>
      <c r="H1209" s="362" t="s">
        <v>61</v>
      </c>
      <c r="I1209" s="362" t="s">
        <v>1584</v>
      </c>
      <c r="J1209" s="361" t="s">
        <v>3219</v>
      </c>
      <c r="K1209" s="361"/>
      <c r="L1209" s="362" t="s">
        <v>186</v>
      </c>
      <c r="M1209" s="362" t="s">
        <v>9</v>
      </c>
      <c r="N1209" s="362" t="s">
        <v>2273</v>
      </c>
      <c r="O1209" s="362" t="s">
        <v>90</v>
      </c>
      <c r="P1209" s="482"/>
      <c r="Q1209" s="362"/>
      <c r="R1209" s="362"/>
      <c r="S1209" s="362"/>
      <c r="T1209" s="362"/>
      <c r="U1209" s="362"/>
      <c r="V1209" s="362"/>
      <c r="W1209" s="362"/>
      <c r="X1209" s="362"/>
      <c r="Y1209" s="362"/>
      <c r="Z1209" s="362"/>
      <c r="AA1209" s="366"/>
      <c r="AB1209" s="362"/>
      <c r="AC1209" s="362" t="s">
        <v>19</v>
      </c>
      <c r="AD1209" s="362" t="s">
        <v>40</v>
      </c>
      <c r="AE1209" s="362"/>
      <c r="AF1209" s="362"/>
      <c r="AG1209" s="362"/>
      <c r="AH1209" s="362"/>
      <c r="AI1209" s="362"/>
      <c r="AJ1209" s="362"/>
      <c r="AK1209" s="362"/>
      <c r="AL1209" s="362"/>
      <c r="AM1209" s="362"/>
      <c r="AN1209" s="361"/>
      <c r="AO1209" s="445" t="s">
        <v>5839</v>
      </c>
      <c r="AP1209" s="445" t="s">
        <v>5839</v>
      </c>
      <c r="AQ1209" s="445" t="s">
        <v>5839</v>
      </c>
    </row>
    <row r="1210" spans="1:43" ht="14.5" hidden="1" x14ac:dyDescent="0.35">
      <c r="A1210" s="362">
        <v>1208</v>
      </c>
      <c r="B1210" s="362" t="s">
        <v>3220</v>
      </c>
      <c r="C1210" s="362" t="s">
        <v>2</v>
      </c>
      <c r="D1210" s="368">
        <v>45309</v>
      </c>
      <c r="E1210" s="368"/>
      <c r="F1210" s="368"/>
      <c r="G1210" s="368"/>
      <c r="H1210" s="362" t="s">
        <v>65</v>
      </c>
      <c r="I1210" s="362" t="s">
        <v>2781</v>
      </c>
      <c r="J1210" s="361" t="s">
        <v>3221</v>
      </c>
      <c r="K1210" s="362"/>
      <c r="L1210" s="362" t="s">
        <v>186</v>
      </c>
      <c r="M1210" s="362" t="s">
        <v>9</v>
      </c>
      <c r="N1210" s="362" t="s">
        <v>90</v>
      </c>
      <c r="O1210" s="362" t="s">
        <v>90</v>
      </c>
      <c r="P1210" s="482" t="s">
        <v>90</v>
      </c>
      <c r="Q1210" s="362"/>
      <c r="R1210" s="362"/>
      <c r="S1210" s="362"/>
      <c r="T1210" s="362"/>
      <c r="U1210" s="362"/>
      <c r="V1210" s="362"/>
      <c r="W1210" s="362"/>
      <c r="X1210" s="362"/>
      <c r="Y1210" s="362"/>
      <c r="Z1210" s="362"/>
      <c r="AA1210" s="366"/>
      <c r="AB1210" s="362"/>
      <c r="AC1210" s="362" t="s">
        <v>19</v>
      </c>
      <c r="AD1210" s="362" t="s">
        <v>40</v>
      </c>
      <c r="AE1210" s="362"/>
      <c r="AF1210" s="362"/>
      <c r="AG1210" s="362"/>
      <c r="AH1210" s="362"/>
      <c r="AI1210" s="362"/>
      <c r="AJ1210" s="362"/>
      <c r="AK1210" s="362"/>
      <c r="AL1210" s="362"/>
      <c r="AM1210" s="362"/>
      <c r="AN1210" s="361"/>
      <c r="AO1210" s="445" t="s">
        <v>9</v>
      </c>
      <c r="AP1210" s="445" t="s">
        <v>9</v>
      </c>
      <c r="AQ1210" s="445" t="s">
        <v>9</v>
      </c>
    </row>
    <row r="1211" spans="1:43" ht="14.5" hidden="1" x14ac:dyDescent="0.35">
      <c r="A1211" s="362">
        <v>1209</v>
      </c>
      <c r="B1211" s="362" t="s">
        <v>3222</v>
      </c>
      <c r="C1211" s="362" t="s">
        <v>2</v>
      </c>
      <c r="D1211" s="368">
        <v>45309</v>
      </c>
      <c r="E1211" s="368"/>
      <c r="F1211" s="368"/>
      <c r="G1211" s="368"/>
      <c r="H1211" s="362" t="s">
        <v>65</v>
      </c>
      <c r="I1211" s="362" t="s">
        <v>2781</v>
      </c>
      <c r="J1211" s="361" t="s">
        <v>3223</v>
      </c>
      <c r="K1211" s="362"/>
      <c r="L1211" s="362" t="s">
        <v>186</v>
      </c>
      <c r="M1211" s="362" t="s">
        <v>9</v>
      </c>
      <c r="N1211" s="362" t="s">
        <v>90</v>
      </c>
      <c r="O1211" s="362" t="s">
        <v>90</v>
      </c>
      <c r="P1211" s="482" t="s">
        <v>90</v>
      </c>
      <c r="Q1211" s="362"/>
      <c r="R1211" s="362"/>
      <c r="S1211" s="362"/>
      <c r="T1211" s="362"/>
      <c r="U1211" s="362"/>
      <c r="V1211" s="362"/>
      <c r="W1211" s="362"/>
      <c r="X1211" s="362"/>
      <c r="Y1211" s="362"/>
      <c r="Z1211" s="362"/>
      <c r="AA1211" s="366"/>
      <c r="AB1211" s="362"/>
      <c r="AC1211" s="362" t="s">
        <v>19</v>
      </c>
      <c r="AD1211" s="362" t="s">
        <v>40</v>
      </c>
      <c r="AE1211" s="362"/>
      <c r="AF1211" s="362"/>
      <c r="AG1211" s="362"/>
      <c r="AH1211" s="362"/>
      <c r="AI1211" s="362"/>
      <c r="AJ1211" s="362"/>
      <c r="AK1211" s="362"/>
      <c r="AL1211" s="362"/>
      <c r="AM1211" s="362"/>
      <c r="AN1211" s="361"/>
      <c r="AO1211" s="445" t="s">
        <v>9</v>
      </c>
      <c r="AP1211" s="445" t="s">
        <v>9</v>
      </c>
      <c r="AQ1211" s="445" t="s">
        <v>9</v>
      </c>
    </row>
    <row r="1212" spans="1:43" ht="14.5" hidden="1" x14ac:dyDescent="0.35">
      <c r="A1212" s="362">
        <v>1210</v>
      </c>
      <c r="B1212" s="362" t="s">
        <v>3224</v>
      </c>
      <c r="C1212" s="362" t="s">
        <v>2</v>
      </c>
      <c r="D1212" s="368">
        <v>45309</v>
      </c>
      <c r="E1212" s="368"/>
      <c r="F1212" s="368"/>
      <c r="G1212" s="368"/>
      <c r="H1212" s="362" t="s">
        <v>65</v>
      </c>
      <c r="I1212" s="362" t="s">
        <v>2781</v>
      </c>
      <c r="J1212" s="361" t="s">
        <v>3225</v>
      </c>
      <c r="K1212" s="362"/>
      <c r="L1212" s="362" t="s">
        <v>186</v>
      </c>
      <c r="M1212" s="362" t="s">
        <v>9</v>
      </c>
      <c r="N1212" s="362" t="s">
        <v>90</v>
      </c>
      <c r="O1212" s="362" t="s">
        <v>90</v>
      </c>
      <c r="P1212" s="482" t="s">
        <v>90</v>
      </c>
      <c r="Q1212" s="362"/>
      <c r="R1212" s="362"/>
      <c r="S1212" s="362"/>
      <c r="T1212" s="362"/>
      <c r="U1212" s="362"/>
      <c r="V1212" s="362"/>
      <c r="W1212" s="362"/>
      <c r="X1212" s="362"/>
      <c r="Y1212" s="362"/>
      <c r="Z1212" s="362"/>
      <c r="AA1212" s="366"/>
      <c r="AB1212" s="362"/>
      <c r="AC1212" s="362" t="s">
        <v>19</v>
      </c>
      <c r="AD1212" s="362" t="s">
        <v>40</v>
      </c>
      <c r="AE1212" s="362"/>
      <c r="AF1212" s="362"/>
      <c r="AG1212" s="362"/>
      <c r="AH1212" s="362"/>
      <c r="AI1212" s="362"/>
      <c r="AJ1212" s="362"/>
      <c r="AK1212" s="362"/>
      <c r="AL1212" s="362"/>
      <c r="AM1212" s="362"/>
      <c r="AN1212" s="361"/>
      <c r="AO1212" s="445" t="s">
        <v>9</v>
      </c>
      <c r="AP1212" s="445" t="s">
        <v>9</v>
      </c>
      <c r="AQ1212" s="445" t="s">
        <v>9</v>
      </c>
    </row>
    <row r="1213" spans="1:43" ht="29" hidden="1" x14ac:dyDescent="0.35">
      <c r="A1213" s="362">
        <v>1211</v>
      </c>
      <c r="B1213" s="362" t="s">
        <v>3226</v>
      </c>
      <c r="C1213" s="362" t="s">
        <v>2</v>
      </c>
      <c r="D1213" s="368">
        <v>45309</v>
      </c>
      <c r="E1213" s="368"/>
      <c r="F1213" s="368"/>
      <c r="G1213" s="368"/>
      <c r="H1213" s="362" t="s">
        <v>65</v>
      </c>
      <c r="I1213" s="362" t="s">
        <v>2781</v>
      </c>
      <c r="J1213" s="361" t="s">
        <v>3227</v>
      </c>
      <c r="K1213" s="362"/>
      <c r="L1213" s="362" t="s">
        <v>186</v>
      </c>
      <c r="M1213" s="362" t="s">
        <v>9</v>
      </c>
      <c r="N1213" s="362" t="s">
        <v>90</v>
      </c>
      <c r="O1213" s="362" t="s">
        <v>90</v>
      </c>
      <c r="P1213" s="482" t="s">
        <v>90</v>
      </c>
      <c r="Q1213" s="362"/>
      <c r="R1213" s="362"/>
      <c r="S1213" s="362"/>
      <c r="T1213" s="362"/>
      <c r="U1213" s="362"/>
      <c r="V1213" s="362"/>
      <c r="W1213" s="362"/>
      <c r="X1213" s="362"/>
      <c r="Y1213" s="362"/>
      <c r="Z1213" s="362"/>
      <c r="AA1213" s="366"/>
      <c r="AB1213" s="362"/>
      <c r="AC1213" s="362" t="s">
        <v>19</v>
      </c>
      <c r="AD1213" s="362" t="s">
        <v>40</v>
      </c>
      <c r="AE1213" s="362"/>
      <c r="AF1213" s="362"/>
      <c r="AG1213" s="362"/>
      <c r="AH1213" s="362"/>
      <c r="AI1213" s="362"/>
      <c r="AJ1213" s="362"/>
      <c r="AK1213" s="362"/>
      <c r="AL1213" s="362"/>
      <c r="AM1213" s="362"/>
      <c r="AN1213" s="361"/>
      <c r="AO1213" s="445" t="s">
        <v>9</v>
      </c>
      <c r="AP1213" s="445" t="s">
        <v>9</v>
      </c>
      <c r="AQ1213" s="445" t="s">
        <v>9</v>
      </c>
    </row>
    <row r="1214" spans="1:43" ht="14.5" hidden="1" x14ac:dyDescent="0.35">
      <c r="A1214" s="362">
        <v>1212</v>
      </c>
      <c r="B1214" s="362" t="s">
        <v>3228</v>
      </c>
      <c r="C1214" s="362" t="s">
        <v>2</v>
      </c>
      <c r="D1214" s="368">
        <v>45309</v>
      </c>
      <c r="E1214" s="368"/>
      <c r="F1214" s="368"/>
      <c r="G1214" s="368"/>
      <c r="H1214" s="362" t="s">
        <v>65</v>
      </c>
      <c r="I1214" s="362" t="s">
        <v>2781</v>
      </c>
      <c r="J1214" s="361" t="s">
        <v>3229</v>
      </c>
      <c r="K1214" s="362"/>
      <c r="L1214" s="362" t="s">
        <v>186</v>
      </c>
      <c r="M1214" s="362" t="s">
        <v>9</v>
      </c>
      <c r="N1214" s="362" t="s">
        <v>90</v>
      </c>
      <c r="O1214" s="362" t="s">
        <v>90</v>
      </c>
      <c r="P1214" s="482" t="s">
        <v>90</v>
      </c>
      <c r="Q1214" s="362"/>
      <c r="R1214" s="362"/>
      <c r="S1214" s="362"/>
      <c r="T1214" s="362"/>
      <c r="U1214" s="362"/>
      <c r="V1214" s="362"/>
      <c r="W1214" s="362"/>
      <c r="X1214" s="362"/>
      <c r="Y1214" s="362"/>
      <c r="Z1214" s="362"/>
      <c r="AA1214" s="366"/>
      <c r="AB1214" s="362"/>
      <c r="AC1214" s="362" t="s">
        <v>19</v>
      </c>
      <c r="AD1214" s="362" t="s">
        <v>40</v>
      </c>
      <c r="AE1214" s="362"/>
      <c r="AF1214" s="362"/>
      <c r="AG1214" s="362"/>
      <c r="AH1214" s="362"/>
      <c r="AI1214" s="362"/>
      <c r="AJ1214" s="362"/>
      <c r="AK1214" s="362"/>
      <c r="AL1214" s="362"/>
      <c r="AM1214" s="362"/>
      <c r="AN1214" s="361"/>
      <c r="AO1214" s="445" t="s">
        <v>9</v>
      </c>
      <c r="AP1214" s="445" t="s">
        <v>9</v>
      </c>
      <c r="AQ1214" s="445" t="s">
        <v>9</v>
      </c>
    </row>
    <row r="1215" spans="1:43" ht="14.5" hidden="1" x14ac:dyDescent="0.35">
      <c r="A1215" s="362">
        <v>1213</v>
      </c>
      <c r="B1215" s="362" t="s">
        <v>3230</v>
      </c>
      <c r="C1215" s="362" t="s">
        <v>2</v>
      </c>
      <c r="D1215" s="368">
        <v>45309</v>
      </c>
      <c r="E1215" s="368"/>
      <c r="F1215" s="368"/>
      <c r="G1215" s="368"/>
      <c r="H1215" s="362" t="s">
        <v>65</v>
      </c>
      <c r="I1215" s="362" t="s">
        <v>2781</v>
      </c>
      <c r="J1215" s="361" t="s">
        <v>3231</v>
      </c>
      <c r="K1215" s="362"/>
      <c r="L1215" s="362" t="s">
        <v>186</v>
      </c>
      <c r="M1215" s="362" t="s">
        <v>9</v>
      </c>
      <c r="N1215" s="362" t="s">
        <v>90</v>
      </c>
      <c r="O1215" s="362" t="s">
        <v>90</v>
      </c>
      <c r="P1215" s="482" t="s">
        <v>90</v>
      </c>
      <c r="Q1215" s="362"/>
      <c r="R1215" s="362"/>
      <c r="S1215" s="362"/>
      <c r="T1215" s="362"/>
      <c r="U1215" s="362"/>
      <c r="V1215" s="362"/>
      <c r="W1215" s="362"/>
      <c r="X1215" s="362"/>
      <c r="Y1215" s="362"/>
      <c r="Z1215" s="362"/>
      <c r="AA1215" s="366"/>
      <c r="AB1215" s="362"/>
      <c r="AC1215" s="362" t="s">
        <v>19</v>
      </c>
      <c r="AD1215" s="362" t="s">
        <v>40</v>
      </c>
      <c r="AE1215" s="362"/>
      <c r="AF1215" s="362"/>
      <c r="AG1215" s="362"/>
      <c r="AH1215" s="362"/>
      <c r="AI1215" s="362"/>
      <c r="AJ1215" s="362"/>
      <c r="AK1215" s="362"/>
      <c r="AL1215" s="362"/>
      <c r="AM1215" s="362"/>
      <c r="AN1215" s="361"/>
      <c r="AO1215" s="445" t="s">
        <v>9</v>
      </c>
      <c r="AP1215" s="445" t="s">
        <v>9</v>
      </c>
      <c r="AQ1215" s="445" t="s">
        <v>9</v>
      </c>
    </row>
    <row r="1216" spans="1:43" ht="29" hidden="1" x14ac:dyDescent="0.35">
      <c r="A1216" s="362">
        <v>1214</v>
      </c>
      <c r="B1216" s="362" t="s">
        <v>3232</v>
      </c>
      <c r="C1216" s="362" t="s">
        <v>2</v>
      </c>
      <c r="D1216" s="368">
        <v>45309</v>
      </c>
      <c r="E1216" s="368"/>
      <c r="F1216" s="368"/>
      <c r="G1216" s="368"/>
      <c r="H1216" s="362" t="s">
        <v>65</v>
      </c>
      <c r="I1216" s="362" t="s">
        <v>2781</v>
      </c>
      <c r="J1216" s="361" t="s">
        <v>3233</v>
      </c>
      <c r="K1216" s="362"/>
      <c r="L1216" s="362" t="s">
        <v>186</v>
      </c>
      <c r="M1216" s="362" t="s">
        <v>9</v>
      </c>
      <c r="N1216" s="362" t="s">
        <v>90</v>
      </c>
      <c r="O1216" s="362" t="s">
        <v>90</v>
      </c>
      <c r="P1216" s="482" t="s">
        <v>90</v>
      </c>
      <c r="Q1216" s="362"/>
      <c r="R1216" s="362"/>
      <c r="S1216" s="362"/>
      <c r="T1216" s="362"/>
      <c r="U1216" s="362"/>
      <c r="V1216" s="362"/>
      <c r="W1216" s="362"/>
      <c r="X1216" s="362"/>
      <c r="Y1216" s="362"/>
      <c r="Z1216" s="362"/>
      <c r="AA1216" s="366"/>
      <c r="AB1216" s="362"/>
      <c r="AC1216" s="362" t="s">
        <v>19</v>
      </c>
      <c r="AD1216" s="362" t="s">
        <v>40</v>
      </c>
      <c r="AE1216" s="362"/>
      <c r="AF1216" s="362"/>
      <c r="AG1216" s="362"/>
      <c r="AH1216" s="362"/>
      <c r="AI1216" s="362"/>
      <c r="AJ1216" s="362"/>
      <c r="AK1216" s="362"/>
      <c r="AL1216" s="362"/>
      <c r="AM1216" s="362"/>
      <c r="AN1216" s="361"/>
      <c r="AO1216" s="445" t="s">
        <v>9</v>
      </c>
      <c r="AP1216" s="445" t="s">
        <v>9</v>
      </c>
      <c r="AQ1216" s="445" t="s">
        <v>9</v>
      </c>
    </row>
    <row r="1217" spans="1:43" ht="29" hidden="1" x14ac:dyDescent="0.35">
      <c r="A1217" s="362">
        <v>1215</v>
      </c>
      <c r="B1217" s="362" t="s">
        <v>3234</v>
      </c>
      <c r="C1217" s="362" t="s">
        <v>2</v>
      </c>
      <c r="D1217" s="368">
        <v>45309</v>
      </c>
      <c r="E1217" s="368"/>
      <c r="F1217" s="368"/>
      <c r="G1217" s="368"/>
      <c r="H1217" s="362" t="s">
        <v>65</v>
      </c>
      <c r="I1217" s="362" t="s">
        <v>2781</v>
      </c>
      <c r="J1217" s="361" t="s">
        <v>3235</v>
      </c>
      <c r="K1217" s="362"/>
      <c r="L1217" s="362" t="s">
        <v>186</v>
      </c>
      <c r="M1217" s="362" t="s">
        <v>9</v>
      </c>
      <c r="N1217" s="362" t="s">
        <v>90</v>
      </c>
      <c r="O1217" s="362" t="s">
        <v>90</v>
      </c>
      <c r="P1217" s="482" t="s">
        <v>90</v>
      </c>
      <c r="Q1217" s="362"/>
      <c r="R1217" s="362"/>
      <c r="S1217" s="362"/>
      <c r="T1217" s="362"/>
      <c r="U1217" s="362"/>
      <c r="V1217" s="362"/>
      <c r="W1217" s="362"/>
      <c r="X1217" s="362"/>
      <c r="Y1217" s="362"/>
      <c r="Z1217" s="362"/>
      <c r="AA1217" s="366"/>
      <c r="AB1217" s="362"/>
      <c r="AC1217" s="362" t="s">
        <v>19</v>
      </c>
      <c r="AD1217" s="362" t="s">
        <v>40</v>
      </c>
      <c r="AE1217" s="362"/>
      <c r="AF1217" s="362"/>
      <c r="AG1217" s="362"/>
      <c r="AH1217" s="362"/>
      <c r="AI1217" s="362"/>
      <c r="AJ1217" s="362"/>
      <c r="AK1217" s="362"/>
      <c r="AL1217" s="362"/>
      <c r="AM1217" s="362"/>
      <c r="AN1217" s="361"/>
      <c r="AO1217" s="445" t="s">
        <v>9</v>
      </c>
      <c r="AP1217" s="445" t="s">
        <v>9</v>
      </c>
      <c r="AQ1217" s="445" t="s">
        <v>9</v>
      </c>
    </row>
    <row r="1218" spans="1:43" ht="14.5" hidden="1" x14ac:dyDescent="0.35">
      <c r="A1218" s="362">
        <v>1216</v>
      </c>
      <c r="B1218" s="362" t="s">
        <v>3236</v>
      </c>
      <c r="C1218" s="362" t="s">
        <v>2</v>
      </c>
      <c r="D1218" s="368">
        <v>45309</v>
      </c>
      <c r="E1218" s="368"/>
      <c r="F1218" s="368"/>
      <c r="G1218" s="368"/>
      <c r="H1218" s="362" t="s">
        <v>65</v>
      </c>
      <c r="I1218" s="362" t="s">
        <v>2781</v>
      </c>
      <c r="J1218" s="361" t="s">
        <v>3237</v>
      </c>
      <c r="K1218" s="362"/>
      <c r="L1218" s="362" t="s">
        <v>186</v>
      </c>
      <c r="M1218" s="362" t="s">
        <v>9</v>
      </c>
      <c r="N1218" s="362" t="s">
        <v>90</v>
      </c>
      <c r="O1218" s="362" t="s">
        <v>90</v>
      </c>
      <c r="P1218" s="482" t="s">
        <v>90</v>
      </c>
      <c r="Q1218" s="362"/>
      <c r="R1218" s="362"/>
      <c r="S1218" s="362"/>
      <c r="T1218" s="362"/>
      <c r="U1218" s="362"/>
      <c r="V1218" s="362"/>
      <c r="W1218" s="362"/>
      <c r="X1218" s="362"/>
      <c r="Y1218" s="362"/>
      <c r="Z1218" s="362"/>
      <c r="AA1218" s="366"/>
      <c r="AB1218" s="362"/>
      <c r="AC1218" s="362" t="s">
        <v>19</v>
      </c>
      <c r="AD1218" s="362" t="s">
        <v>40</v>
      </c>
      <c r="AE1218" s="362"/>
      <c r="AF1218" s="362"/>
      <c r="AG1218" s="362"/>
      <c r="AH1218" s="362"/>
      <c r="AI1218" s="362"/>
      <c r="AJ1218" s="362"/>
      <c r="AK1218" s="362"/>
      <c r="AL1218" s="362"/>
      <c r="AM1218" s="362"/>
      <c r="AN1218" s="361"/>
      <c r="AO1218" s="445" t="s">
        <v>9</v>
      </c>
      <c r="AP1218" s="445" t="s">
        <v>9</v>
      </c>
      <c r="AQ1218" s="445" t="s">
        <v>9</v>
      </c>
    </row>
    <row r="1219" spans="1:43" ht="14.5" hidden="1" x14ac:dyDescent="0.35">
      <c r="A1219" s="362">
        <v>1217</v>
      </c>
      <c r="B1219" s="362" t="s">
        <v>3238</v>
      </c>
      <c r="C1219" s="362" t="s">
        <v>2</v>
      </c>
      <c r="D1219" s="368">
        <v>45309</v>
      </c>
      <c r="E1219" s="368"/>
      <c r="F1219" s="368"/>
      <c r="G1219" s="368"/>
      <c r="H1219" s="362" t="s">
        <v>65</v>
      </c>
      <c r="I1219" s="362" t="s">
        <v>2781</v>
      </c>
      <c r="J1219" s="361" t="s">
        <v>3239</v>
      </c>
      <c r="K1219" s="362"/>
      <c r="L1219" s="362" t="s">
        <v>186</v>
      </c>
      <c r="M1219" s="362" t="s">
        <v>9</v>
      </c>
      <c r="N1219" s="362" t="s">
        <v>90</v>
      </c>
      <c r="O1219" s="362" t="s">
        <v>90</v>
      </c>
      <c r="P1219" s="482" t="s">
        <v>90</v>
      </c>
      <c r="Q1219" s="362"/>
      <c r="R1219" s="362"/>
      <c r="S1219" s="362"/>
      <c r="T1219" s="362"/>
      <c r="U1219" s="362"/>
      <c r="V1219" s="362"/>
      <c r="W1219" s="362"/>
      <c r="X1219" s="362"/>
      <c r="Y1219" s="362"/>
      <c r="Z1219" s="362"/>
      <c r="AA1219" s="366"/>
      <c r="AB1219" s="362"/>
      <c r="AC1219" s="362" t="s">
        <v>19</v>
      </c>
      <c r="AD1219" s="362" t="s">
        <v>40</v>
      </c>
      <c r="AE1219" s="362"/>
      <c r="AF1219" s="362"/>
      <c r="AG1219" s="362"/>
      <c r="AH1219" s="362"/>
      <c r="AI1219" s="362"/>
      <c r="AJ1219" s="362"/>
      <c r="AK1219" s="362"/>
      <c r="AL1219" s="362"/>
      <c r="AM1219" s="362"/>
      <c r="AN1219" s="361"/>
      <c r="AO1219" s="445" t="s">
        <v>9</v>
      </c>
      <c r="AP1219" s="445" t="s">
        <v>9</v>
      </c>
      <c r="AQ1219" s="445" t="s">
        <v>9</v>
      </c>
    </row>
    <row r="1220" spans="1:43" ht="14.5" hidden="1" x14ac:dyDescent="0.35">
      <c r="A1220" s="362">
        <v>1218</v>
      </c>
      <c r="B1220" s="362" t="s">
        <v>3240</v>
      </c>
      <c r="C1220" s="362" t="s">
        <v>2</v>
      </c>
      <c r="D1220" s="368">
        <v>45096</v>
      </c>
      <c r="E1220" s="368"/>
      <c r="F1220" s="368"/>
      <c r="G1220" s="368"/>
      <c r="H1220" s="362" t="s">
        <v>61</v>
      </c>
      <c r="I1220" s="362" t="s">
        <v>184</v>
      </c>
      <c r="J1220" s="361" t="s">
        <v>3241</v>
      </c>
      <c r="K1220" s="361"/>
      <c r="L1220" s="362" t="s">
        <v>186</v>
      </c>
      <c r="M1220" s="362" t="s">
        <v>9</v>
      </c>
      <c r="N1220" s="362" t="s">
        <v>2273</v>
      </c>
      <c r="O1220" s="362" t="s">
        <v>90</v>
      </c>
      <c r="P1220" s="482"/>
      <c r="Q1220" s="362"/>
      <c r="R1220" s="362"/>
      <c r="S1220" s="362"/>
      <c r="T1220" s="362"/>
      <c r="U1220" s="362"/>
      <c r="V1220" s="362"/>
      <c r="W1220" s="362"/>
      <c r="X1220" s="362"/>
      <c r="Y1220" s="362"/>
      <c r="Z1220" s="362"/>
      <c r="AA1220" s="366"/>
      <c r="AB1220" s="362"/>
      <c r="AC1220" s="362" t="s">
        <v>19</v>
      </c>
      <c r="AD1220" s="362" t="s">
        <v>40</v>
      </c>
      <c r="AE1220" s="362"/>
      <c r="AF1220" s="362"/>
      <c r="AG1220" s="362"/>
      <c r="AH1220" s="362"/>
      <c r="AI1220" s="362"/>
      <c r="AJ1220" s="362"/>
      <c r="AK1220" s="362"/>
      <c r="AL1220" s="362"/>
      <c r="AM1220" s="362"/>
      <c r="AN1220" s="361"/>
      <c r="AO1220" s="445" t="s">
        <v>5839</v>
      </c>
      <c r="AP1220" s="445" t="s">
        <v>5839</v>
      </c>
      <c r="AQ1220" s="445" t="s">
        <v>5839</v>
      </c>
    </row>
    <row r="1221" spans="1:43" ht="29" hidden="1" x14ac:dyDescent="0.35">
      <c r="A1221" s="362">
        <v>1219</v>
      </c>
      <c r="B1221" s="362" t="s">
        <v>3242</v>
      </c>
      <c r="C1221" s="362" t="s">
        <v>2</v>
      </c>
      <c r="D1221" s="368">
        <v>45309</v>
      </c>
      <c r="E1221" s="368"/>
      <c r="F1221" s="368"/>
      <c r="G1221" s="368"/>
      <c r="H1221" s="362" t="s">
        <v>65</v>
      </c>
      <c r="I1221" s="362" t="s">
        <v>2781</v>
      </c>
      <c r="J1221" s="361" t="s">
        <v>3243</v>
      </c>
      <c r="K1221" s="362"/>
      <c r="L1221" s="362" t="s">
        <v>186</v>
      </c>
      <c r="M1221" s="362" t="s">
        <v>9</v>
      </c>
      <c r="N1221" s="362" t="s">
        <v>90</v>
      </c>
      <c r="O1221" s="362" t="s">
        <v>90</v>
      </c>
      <c r="P1221" s="482" t="s">
        <v>90</v>
      </c>
      <c r="Q1221" s="362"/>
      <c r="R1221" s="362"/>
      <c r="S1221" s="362"/>
      <c r="T1221" s="362"/>
      <c r="U1221" s="362"/>
      <c r="V1221" s="362"/>
      <c r="W1221" s="362"/>
      <c r="X1221" s="362"/>
      <c r="Y1221" s="362"/>
      <c r="Z1221" s="362"/>
      <c r="AA1221" s="366"/>
      <c r="AB1221" s="362"/>
      <c r="AC1221" s="362" t="s">
        <v>19</v>
      </c>
      <c r="AD1221" s="362" t="s">
        <v>40</v>
      </c>
      <c r="AE1221" s="362"/>
      <c r="AF1221" s="362"/>
      <c r="AG1221" s="362"/>
      <c r="AH1221" s="362"/>
      <c r="AI1221" s="362"/>
      <c r="AJ1221" s="362"/>
      <c r="AK1221" s="362"/>
      <c r="AL1221" s="362"/>
      <c r="AM1221" s="362"/>
      <c r="AN1221" s="361"/>
      <c r="AO1221" s="445" t="s">
        <v>9</v>
      </c>
      <c r="AP1221" s="445" t="s">
        <v>9</v>
      </c>
      <c r="AQ1221" s="445" t="s">
        <v>9</v>
      </c>
    </row>
    <row r="1222" spans="1:43" ht="14.5" hidden="1" x14ac:dyDescent="0.35">
      <c r="A1222" s="362">
        <v>1220</v>
      </c>
      <c r="B1222" s="362" t="s">
        <v>3244</v>
      </c>
      <c r="C1222" s="362" t="s">
        <v>2</v>
      </c>
      <c r="D1222" s="368">
        <v>45315</v>
      </c>
      <c r="E1222" s="368"/>
      <c r="F1222" s="368"/>
      <c r="G1222" s="368"/>
      <c r="H1222" s="362" t="s">
        <v>62</v>
      </c>
      <c r="I1222" s="362" t="s">
        <v>2419</v>
      </c>
      <c r="J1222" s="361" t="s">
        <v>3245</v>
      </c>
      <c r="K1222" s="362"/>
      <c r="L1222" s="362" t="s">
        <v>186</v>
      </c>
      <c r="M1222" s="362" t="s">
        <v>9</v>
      </c>
      <c r="N1222" s="362" t="s">
        <v>90</v>
      </c>
      <c r="O1222" s="362" t="s">
        <v>90</v>
      </c>
      <c r="P1222" s="487" t="s">
        <v>6558</v>
      </c>
      <c r="Q1222" s="362"/>
      <c r="R1222" s="362"/>
      <c r="S1222" s="362"/>
      <c r="T1222" s="362"/>
      <c r="U1222" s="362"/>
      <c r="V1222" s="362"/>
      <c r="W1222" s="362"/>
      <c r="X1222" s="362" t="s">
        <v>6485</v>
      </c>
      <c r="Y1222" s="362"/>
      <c r="Z1222" s="362"/>
      <c r="AA1222" s="366"/>
      <c r="AB1222" s="362"/>
      <c r="AC1222" s="362" t="s">
        <v>19</v>
      </c>
      <c r="AD1222" s="362" t="s">
        <v>40</v>
      </c>
      <c r="AE1222" s="362"/>
      <c r="AF1222" s="362"/>
      <c r="AG1222" s="362"/>
      <c r="AH1222" s="362"/>
      <c r="AI1222" s="361" t="s">
        <v>5954</v>
      </c>
      <c r="AJ1222" s="362"/>
      <c r="AK1222" s="362"/>
      <c r="AL1222" s="362"/>
      <c r="AM1222" s="362"/>
      <c r="AN1222" s="361"/>
      <c r="AO1222" s="445" t="s">
        <v>9</v>
      </c>
      <c r="AP1222" s="445" t="s">
        <v>9</v>
      </c>
      <c r="AQ1222" s="445" t="s">
        <v>9</v>
      </c>
    </row>
    <row r="1223" spans="1:43" ht="14.5" hidden="1" x14ac:dyDescent="0.35">
      <c r="A1223" s="362">
        <v>1221</v>
      </c>
      <c r="B1223" s="362" t="s">
        <v>3246</v>
      </c>
      <c r="C1223" s="362" t="s">
        <v>2</v>
      </c>
      <c r="D1223" s="368">
        <v>45315</v>
      </c>
      <c r="E1223" s="368"/>
      <c r="F1223" s="368"/>
      <c r="G1223" s="368"/>
      <c r="H1223" s="362" t="s">
        <v>65</v>
      </c>
      <c r="I1223" s="362" t="s">
        <v>400</v>
      </c>
      <c r="J1223" s="361" t="s">
        <v>3247</v>
      </c>
      <c r="K1223" s="362"/>
      <c r="L1223" s="362" t="s">
        <v>186</v>
      </c>
      <c r="M1223" s="362" t="s">
        <v>9</v>
      </c>
      <c r="N1223" s="362" t="s">
        <v>90</v>
      </c>
      <c r="O1223" s="362" t="s">
        <v>90</v>
      </c>
      <c r="P1223" s="482" t="s">
        <v>90</v>
      </c>
      <c r="Q1223" s="362"/>
      <c r="R1223" s="362"/>
      <c r="S1223" s="362"/>
      <c r="T1223" s="362"/>
      <c r="U1223" s="362"/>
      <c r="V1223" s="362"/>
      <c r="W1223" s="362"/>
      <c r="X1223" s="362"/>
      <c r="Y1223" s="362"/>
      <c r="Z1223" s="362"/>
      <c r="AA1223" s="366"/>
      <c r="AB1223" s="362"/>
      <c r="AC1223" s="362" t="s">
        <v>19</v>
      </c>
      <c r="AD1223" s="362" t="s">
        <v>40</v>
      </c>
      <c r="AE1223" s="362"/>
      <c r="AF1223" s="362"/>
      <c r="AG1223" s="362"/>
      <c r="AH1223" s="362"/>
      <c r="AI1223" s="362"/>
      <c r="AJ1223" s="362"/>
      <c r="AK1223" s="362"/>
      <c r="AL1223" s="362"/>
      <c r="AM1223" s="362"/>
      <c r="AN1223" s="361"/>
      <c r="AO1223" s="445" t="s">
        <v>9</v>
      </c>
      <c r="AP1223" s="445" t="s">
        <v>9</v>
      </c>
      <c r="AQ1223" s="445" t="s">
        <v>9</v>
      </c>
    </row>
    <row r="1224" spans="1:43" ht="29" hidden="1" x14ac:dyDescent="0.35">
      <c r="A1224" s="362">
        <v>1222</v>
      </c>
      <c r="B1224" s="362" t="s">
        <v>3248</v>
      </c>
      <c r="C1224" s="362" t="s">
        <v>2</v>
      </c>
      <c r="D1224" s="368">
        <v>45315</v>
      </c>
      <c r="E1224" s="368"/>
      <c r="F1224" s="368"/>
      <c r="G1224" s="368"/>
      <c r="H1224" s="362" t="s">
        <v>65</v>
      </c>
      <c r="I1224" s="362" t="s">
        <v>400</v>
      </c>
      <c r="J1224" s="361" t="s">
        <v>3249</v>
      </c>
      <c r="K1224" s="362"/>
      <c r="L1224" s="362" t="s">
        <v>186</v>
      </c>
      <c r="M1224" s="362" t="s">
        <v>9</v>
      </c>
      <c r="N1224" s="362" t="s">
        <v>90</v>
      </c>
      <c r="O1224" s="362" t="s">
        <v>90</v>
      </c>
      <c r="P1224" s="482" t="s">
        <v>90</v>
      </c>
      <c r="Q1224" s="362"/>
      <c r="R1224" s="362"/>
      <c r="S1224" s="362"/>
      <c r="T1224" s="362"/>
      <c r="U1224" s="362"/>
      <c r="V1224" s="362"/>
      <c r="W1224" s="362"/>
      <c r="X1224" s="362"/>
      <c r="Y1224" s="362"/>
      <c r="Z1224" s="362"/>
      <c r="AA1224" s="366"/>
      <c r="AB1224" s="362"/>
      <c r="AC1224" s="362" t="s">
        <v>19</v>
      </c>
      <c r="AD1224" s="362" t="s">
        <v>40</v>
      </c>
      <c r="AE1224" s="362"/>
      <c r="AF1224" s="362"/>
      <c r="AG1224" s="362"/>
      <c r="AH1224" s="362"/>
      <c r="AI1224" s="362"/>
      <c r="AJ1224" s="362"/>
      <c r="AK1224" s="362"/>
      <c r="AL1224" s="362"/>
      <c r="AM1224" s="362"/>
      <c r="AN1224" s="361"/>
      <c r="AO1224" s="445" t="s">
        <v>9</v>
      </c>
      <c r="AP1224" s="445" t="s">
        <v>9</v>
      </c>
      <c r="AQ1224" s="445" t="s">
        <v>9</v>
      </c>
    </row>
    <row r="1225" spans="1:43" ht="29" hidden="1" x14ac:dyDescent="0.35">
      <c r="A1225" s="362">
        <v>1223</v>
      </c>
      <c r="B1225" s="362" t="s">
        <v>3250</v>
      </c>
      <c r="C1225" s="362" t="s">
        <v>2</v>
      </c>
      <c r="D1225" s="368">
        <v>45315</v>
      </c>
      <c r="E1225" s="368"/>
      <c r="F1225" s="368"/>
      <c r="G1225" s="368"/>
      <c r="H1225" s="362" t="s">
        <v>73</v>
      </c>
      <c r="I1225" s="362" t="s">
        <v>400</v>
      </c>
      <c r="J1225" s="361" t="s">
        <v>3251</v>
      </c>
      <c r="K1225" s="362"/>
      <c r="L1225" s="362" t="s">
        <v>186</v>
      </c>
      <c r="M1225" s="362" t="s">
        <v>9</v>
      </c>
      <c r="N1225" s="362" t="s">
        <v>90</v>
      </c>
      <c r="O1225" s="362" t="s">
        <v>90</v>
      </c>
      <c r="P1225" s="482" t="s">
        <v>1539</v>
      </c>
      <c r="Q1225" s="362"/>
      <c r="R1225" s="362"/>
      <c r="S1225" s="362"/>
      <c r="T1225" s="362"/>
      <c r="U1225" s="362"/>
      <c r="V1225" s="362"/>
      <c r="W1225" s="362"/>
      <c r="X1225" s="362"/>
      <c r="Y1225" s="362"/>
      <c r="Z1225" s="362"/>
      <c r="AA1225" s="366"/>
      <c r="AB1225" s="362"/>
      <c r="AC1225" s="362" t="s">
        <v>13</v>
      </c>
      <c r="AD1225" s="362" t="s">
        <v>8</v>
      </c>
      <c r="AE1225" s="362" t="s">
        <v>39</v>
      </c>
      <c r="AF1225" s="362" t="s">
        <v>1539</v>
      </c>
      <c r="AG1225" s="362" t="b">
        <v>0</v>
      </c>
      <c r="AH1225" s="362"/>
      <c r="AI1225" s="362"/>
      <c r="AJ1225" s="362"/>
      <c r="AK1225" s="362"/>
      <c r="AL1225" s="362"/>
      <c r="AM1225" s="368">
        <v>45923</v>
      </c>
      <c r="AN1225" s="361" t="s">
        <v>680</v>
      </c>
      <c r="AO1225" s="445" t="s">
        <v>539</v>
      </c>
      <c r="AP1225" s="445" t="s">
        <v>5841</v>
      </c>
      <c r="AQ1225" s="445" t="s">
        <v>5840</v>
      </c>
    </row>
    <row r="1226" spans="1:43" ht="14.5" hidden="1" x14ac:dyDescent="0.35">
      <c r="A1226" s="362">
        <v>1224</v>
      </c>
      <c r="B1226" s="362" t="s">
        <v>3252</v>
      </c>
      <c r="C1226" s="362" t="s">
        <v>2</v>
      </c>
      <c r="D1226" s="368">
        <v>45315</v>
      </c>
      <c r="E1226" s="368"/>
      <c r="F1226" s="362" t="s">
        <v>63</v>
      </c>
      <c r="G1226" s="362" t="s">
        <v>63</v>
      </c>
      <c r="H1226" s="362" t="s">
        <v>63</v>
      </c>
      <c r="I1226" s="362" t="s">
        <v>2781</v>
      </c>
      <c r="J1226" s="361" t="s">
        <v>3253</v>
      </c>
      <c r="K1226" s="361"/>
      <c r="L1226" s="362" t="s">
        <v>186</v>
      </c>
      <c r="M1226" s="362" t="s">
        <v>9</v>
      </c>
      <c r="N1226" s="362" t="s">
        <v>90</v>
      </c>
      <c r="O1226" s="362" t="s">
        <v>90</v>
      </c>
      <c r="P1226" s="482" t="s">
        <v>6683</v>
      </c>
      <c r="Q1226" s="362"/>
      <c r="R1226" s="362"/>
      <c r="S1226" s="362"/>
      <c r="T1226" s="362"/>
      <c r="U1226" s="362"/>
      <c r="V1226" s="362"/>
      <c r="W1226" s="362"/>
      <c r="X1226" s="362"/>
      <c r="Y1226" s="362"/>
      <c r="Z1226" s="362"/>
      <c r="AA1226" s="366"/>
      <c r="AB1226" s="362"/>
      <c r="AC1226" s="362" t="s">
        <v>19</v>
      </c>
      <c r="AD1226" s="362" t="s">
        <v>40</v>
      </c>
      <c r="AE1226" s="362"/>
      <c r="AF1226" s="362" t="s">
        <v>101</v>
      </c>
      <c r="AG1226" s="362" t="b">
        <v>0</v>
      </c>
      <c r="AH1226" s="362"/>
      <c r="AI1226" s="362"/>
      <c r="AJ1226" s="362"/>
      <c r="AK1226" s="362"/>
      <c r="AL1226" s="362"/>
      <c r="AM1226" s="362"/>
      <c r="AN1226" s="361"/>
      <c r="AO1226" s="445" t="s">
        <v>9</v>
      </c>
      <c r="AP1226" s="445" t="s">
        <v>9</v>
      </c>
      <c r="AQ1226" s="445" t="s">
        <v>9</v>
      </c>
    </row>
    <row r="1227" spans="1:43" ht="29" hidden="1" x14ac:dyDescent="0.35">
      <c r="A1227" s="362">
        <v>1225</v>
      </c>
      <c r="B1227" s="362" t="s">
        <v>3254</v>
      </c>
      <c r="C1227" s="362" t="s">
        <v>2</v>
      </c>
      <c r="D1227" s="368">
        <v>45315</v>
      </c>
      <c r="E1227" s="368"/>
      <c r="F1227" s="368"/>
      <c r="G1227" s="368"/>
      <c r="H1227" s="362" t="s">
        <v>73</v>
      </c>
      <c r="I1227" s="362" t="s">
        <v>400</v>
      </c>
      <c r="J1227" s="361" t="s">
        <v>3255</v>
      </c>
      <c r="K1227" s="362"/>
      <c r="L1227" s="362" t="s">
        <v>186</v>
      </c>
      <c r="M1227" s="362" t="s">
        <v>9</v>
      </c>
      <c r="N1227" s="362" t="s">
        <v>90</v>
      </c>
      <c r="O1227" s="362" t="s">
        <v>90</v>
      </c>
      <c r="P1227" s="482" t="s">
        <v>1539</v>
      </c>
      <c r="Q1227" s="362"/>
      <c r="R1227" s="362"/>
      <c r="S1227" s="362"/>
      <c r="T1227" s="362"/>
      <c r="U1227" s="362"/>
      <c r="V1227" s="362"/>
      <c r="W1227" s="362"/>
      <c r="X1227" s="362"/>
      <c r="Y1227" s="362"/>
      <c r="Z1227" s="362"/>
      <c r="AA1227" s="366"/>
      <c r="AB1227" s="362"/>
      <c r="AC1227" s="362" t="s">
        <v>13</v>
      </c>
      <c r="AD1227" s="362" t="s">
        <v>8</v>
      </c>
      <c r="AE1227" s="362" t="s">
        <v>39</v>
      </c>
      <c r="AF1227" s="362" t="s">
        <v>1539</v>
      </c>
      <c r="AG1227" s="362" t="b">
        <v>0</v>
      </c>
      <c r="AH1227" s="362"/>
      <c r="AI1227" s="362"/>
      <c r="AJ1227" s="362"/>
      <c r="AK1227" s="362"/>
      <c r="AL1227" s="362"/>
      <c r="AM1227" s="368">
        <v>45923</v>
      </c>
      <c r="AN1227" s="361" t="s">
        <v>680</v>
      </c>
      <c r="AO1227" s="445" t="s">
        <v>539</v>
      </c>
      <c r="AP1227" s="445" t="s">
        <v>5841</v>
      </c>
      <c r="AQ1227" s="445" t="s">
        <v>5840</v>
      </c>
    </row>
    <row r="1228" spans="1:43" ht="43.5" hidden="1" x14ac:dyDescent="0.35">
      <c r="A1228" s="362">
        <v>1226</v>
      </c>
      <c r="B1228" s="362" t="s">
        <v>3256</v>
      </c>
      <c r="C1228" s="362" t="s">
        <v>2</v>
      </c>
      <c r="D1228" s="368">
        <v>45315</v>
      </c>
      <c r="E1228" s="368"/>
      <c r="F1228" s="368"/>
      <c r="G1228" s="368"/>
      <c r="H1228" s="362" t="s">
        <v>77</v>
      </c>
      <c r="I1228" s="362" t="s">
        <v>77</v>
      </c>
      <c r="J1228" s="361" t="s">
        <v>3257</v>
      </c>
      <c r="K1228" s="362"/>
      <c r="L1228" s="362" t="s">
        <v>186</v>
      </c>
      <c r="M1228" s="362" t="s">
        <v>1548</v>
      </c>
      <c r="N1228" s="362" t="s">
        <v>90</v>
      </c>
      <c r="O1228" s="362" t="s">
        <v>90</v>
      </c>
      <c r="P1228" s="482" t="s">
        <v>3258</v>
      </c>
      <c r="Q1228" s="362"/>
      <c r="R1228" s="362"/>
      <c r="S1228" s="362"/>
      <c r="T1228" s="362"/>
      <c r="U1228" s="362"/>
      <c r="V1228" s="362"/>
      <c r="W1228" s="362"/>
      <c r="X1228" s="362"/>
      <c r="Y1228" s="362"/>
      <c r="Z1228" s="362"/>
      <c r="AA1228" s="366"/>
      <c r="AB1228" s="362"/>
      <c r="AC1228" s="362" t="s">
        <v>21</v>
      </c>
      <c r="AD1228" s="362" t="s">
        <v>8</v>
      </c>
      <c r="AE1228" s="362"/>
      <c r="AF1228" s="362"/>
      <c r="AG1228" s="362"/>
      <c r="AH1228" s="362"/>
      <c r="AI1228" s="362"/>
      <c r="AJ1228" s="362"/>
      <c r="AK1228" s="362"/>
      <c r="AL1228" s="362"/>
      <c r="AM1228" s="368">
        <v>45924</v>
      </c>
      <c r="AN1228" s="361" t="s">
        <v>1782</v>
      </c>
      <c r="AO1228" s="445" t="s">
        <v>539</v>
      </c>
      <c r="AP1228" s="445" t="s">
        <v>5841</v>
      </c>
      <c r="AQ1228" s="445" t="s">
        <v>5840</v>
      </c>
    </row>
    <row r="1229" spans="1:43" ht="29" hidden="1" x14ac:dyDescent="0.35">
      <c r="A1229" s="362">
        <v>1227</v>
      </c>
      <c r="B1229" s="362" t="s">
        <v>3259</v>
      </c>
      <c r="C1229" s="362" t="s">
        <v>2</v>
      </c>
      <c r="D1229" s="368">
        <v>45315</v>
      </c>
      <c r="E1229" s="368"/>
      <c r="F1229" s="368"/>
      <c r="G1229" s="368"/>
      <c r="H1229" s="362" t="s">
        <v>73</v>
      </c>
      <c r="I1229" s="362" t="s">
        <v>2419</v>
      </c>
      <c r="J1229" s="361" t="s">
        <v>3260</v>
      </c>
      <c r="K1229" s="362"/>
      <c r="L1229" s="362" t="s">
        <v>186</v>
      </c>
      <c r="M1229" s="362" t="s">
        <v>9</v>
      </c>
      <c r="N1229" s="362" t="s">
        <v>90</v>
      </c>
      <c r="O1229" s="362" t="s">
        <v>90</v>
      </c>
      <c r="P1229" s="482" t="s">
        <v>1539</v>
      </c>
      <c r="Q1229" s="362"/>
      <c r="R1229" s="362"/>
      <c r="S1229" s="362"/>
      <c r="T1229" s="362"/>
      <c r="U1229" s="362"/>
      <c r="V1229" s="362"/>
      <c r="W1229" s="362"/>
      <c r="X1229" s="362"/>
      <c r="Y1229" s="362"/>
      <c r="Z1229" s="362"/>
      <c r="AA1229" s="366"/>
      <c r="AB1229" s="362"/>
      <c r="AC1229" s="362" t="s">
        <v>13</v>
      </c>
      <c r="AD1229" s="362" t="s">
        <v>8</v>
      </c>
      <c r="AE1229" s="362" t="s">
        <v>39</v>
      </c>
      <c r="AF1229" s="362" t="s">
        <v>1539</v>
      </c>
      <c r="AG1229" s="362" t="b">
        <v>0</v>
      </c>
      <c r="AH1229" s="362"/>
      <c r="AI1229" s="362"/>
      <c r="AJ1229" s="362"/>
      <c r="AK1229" s="362"/>
      <c r="AL1229" s="362"/>
      <c r="AM1229" s="368">
        <v>45923</v>
      </c>
      <c r="AN1229" s="361" t="s">
        <v>680</v>
      </c>
      <c r="AO1229" s="445" t="s">
        <v>539</v>
      </c>
      <c r="AP1229" s="445" t="s">
        <v>5841</v>
      </c>
      <c r="AQ1229" s="445" t="s">
        <v>5840</v>
      </c>
    </row>
    <row r="1230" spans="1:43" ht="29" hidden="1" x14ac:dyDescent="0.35">
      <c r="A1230" s="362">
        <v>1228</v>
      </c>
      <c r="B1230" s="362" t="s">
        <v>3261</v>
      </c>
      <c r="C1230" s="362" t="s">
        <v>2</v>
      </c>
      <c r="D1230" s="368">
        <v>45315</v>
      </c>
      <c r="E1230" s="368"/>
      <c r="F1230" s="368"/>
      <c r="G1230" s="368"/>
      <c r="H1230" s="362" t="s">
        <v>62</v>
      </c>
      <c r="I1230" s="362" t="s">
        <v>2781</v>
      </c>
      <c r="J1230" s="361" t="s">
        <v>3262</v>
      </c>
      <c r="K1230" s="362"/>
      <c r="L1230" s="362" t="s">
        <v>186</v>
      </c>
      <c r="M1230" s="362" t="s">
        <v>9</v>
      </c>
      <c r="N1230" s="362" t="s">
        <v>90</v>
      </c>
      <c r="O1230" s="362" t="s">
        <v>90</v>
      </c>
      <c r="P1230" s="487" t="s">
        <v>6558</v>
      </c>
      <c r="Q1230" s="362"/>
      <c r="R1230" s="362"/>
      <c r="S1230" s="362"/>
      <c r="T1230" s="362"/>
      <c r="U1230" s="362"/>
      <c r="V1230" s="362"/>
      <c r="W1230" s="362"/>
      <c r="X1230" s="362" t="s">
        <v>6485</v>
      </c>
      <c r="Y1230" s="362"/>
      <c r="Z1230" s="362"/>
      <c r="AA1230" s="366"/>
      <c r="AB1230" s="362"/>
      <c r="AC1230" s="362" t="s">
        <v>19</v>
      </c>
      <c r="AD1230" s="362" t="s">
        <v>40</v>
      </c>
      <c r="AE1230" s="362"/>
      <c r="AF1230" s="362"/>
      <c r="AG1230" s="362"/>
      <c r="AH1230" s="362"/>
      <c r="AI1230" s="361" t="s">
        <v>5954</v>
      </c>
      <c r="AJ1230" s="362"/>
      <c r="AK1230" s="362"/>
      <c r="AM1230" s="362"/>
      <c r="AN1230" s="361"/>
      <c r="AO1230" s="445" t="s">
        <v>9</v>
      </c>
      <c r="AP1230" s="445" t="s">
        <v>9</v>
      </c>
      <c r="AQ1230" s="445" t="s">
        <v>9</v>
      </c>
    </row>
    <row r="1231" spans="1:43" ht="14.5" hidden="1" x14ac:dyDescent="0.35">
      <c r="A1231" s="362">
        <v>1229</v>
      </c>
      <c r="B1231" s="362" t="s">
        <v>3263</v>
      </c>
      <c r="C1231" s="362" t="s">
        <v>2</v>
      </c>
      <c r="D1231" s="368">
        <v>45096</v>
      </c>
      <c r="E1231" s="368"/>
      <c r="F1231" s="368"/>
      <c r="G1231" s="368"/>
      <c r="H1231" s="362" t="s">
        <v>61</v>
      </c>
      <c r="I1231" s="362" t="s">
        <v>1584</v>
      </c>
      <c r="J1231" s="361" t="s">
        <v>3264</v>
      </c>
      <c r="K1231" s="361"/>
      <c r="L1231" s="362" t="s">
        <v>186</v>
      </c>
      <c r="M1231" s="362" t="s">
        <v>9</v>
      </c>
      <c r="N1231" s="362" t="s">
        <v>2273</v>
      </c>
      <c r="O1231" s="362" t="s">
        <v>90</v>
      </c>
      <c r="P1231" s="482" t="s">
        <v>6697</v>
      </c>
      <c r="Q1231" s="362"/>
      <c r="R1231" s="362"/>
      <c r="S1231" s="362"/>
      <c r="T1231" s="362"/>
      <c r="U1231" s="362"/>
      <c r="V1231" s="362"/>
      <c r="W1231" s="362"/>
      <c r="X1231" s="362"/>
      <c r="Y1231" s="362"/>
      <c r="Z1231" s="362"/>
      <c r="AA1231" s="366"/>
      <c r="AB1231" s="362"/>
      <c r="AC1231" s="362" t="s">
        <v>19</v>
      </c>
      <c r="AD1231" s="362"/>
      <c r="AE1231" s="362"/>
      <c r="AF1231" s="362"/>
      <c r="AG1231" s="362"/>
      <c r="AH1231" s="362"/>
      <c r="AI1231" s="362"/>
      <c r="AJ1231" s="362"/>
      <c r="AK1231" s="362"/>
      <c r="AL1231" s="362"/>
      <c r="AM1231" s="362"/>
      <c r="AN1231" s="361"/>
      <c r="AO1231" s="445" t="s">
        <v>9</v>
      </c>
      <c r="AP1231" s="445" t="s">
        <v>9</v>
      </c>
      <c r="AQ1231" s="445" t="s">
        <v>9</v>
      </c>
    </row>
    <row r="1232" spans="1:43" ht="29" hidden="1" x14ac:dyDescent="0.35">
      <c r="A1232" s="362">
        <v>1230</v>
      </c>
      <c r="B1232" s="362" t="s">
        <v>3266</v>
      </c>
      <c r="C1232" s="362" t="s">
        <v>2</v>
      </c>
      <c r="D1232" s="368">
        <v>45315</v>
      </c>
      <c r="E1232" s="368"/>
      <c r="F1232" s="368"/>
      <c r="G1232" s="368"/>
      <c r="H1232" s="362" t="s">
        <v>62</v>
      </c>
      <c r="I1232" s="362" t="s">
        <v>2781</v>
      </c>
      <c r="J1232" s="361" t="s">
        <v>3267</v>
      </c>
      <c r="K1232" s="362"/>
      <c r="L1232" s="362" t="s">
        <v>186</v>
      </c>
      <c r="M1232" s="362" t="s">
        <v>9</v>
      </c>
      <c r="N1232" s="362" t="s">
        <v>90</v>
      </c>
      <c r="O1232" s="362" t="s">
        <v>90</v>
      </c>
      <c r="P1232" s="487" t="s">
        <v>6684</v>
      </c>
      <c r="Q1232" s="362"/>
      <c r="R1232" s="362"/>
      <c r="S1232" s="362"/>
      <c r="T1232" s="362"/>
      <c r="U1232" s="362"/>
      <c r="V1232" s="362"/>
      <c r="W1232" s="362"/>
      <c r="X1232" s="362" t="s">
        <v>6485</v>
      </c>
      <c r="Y1232" s="362"/>
      <c r="Z1232" s="362"/>
      <c r="AA1232" s="366"/>
      <c r="AB1232" s="362"/>
      <c r="AC1232" s="362" t="s">
        <v>19</v>
      </c>
      <c r="AD1232" s="362" t="s">
        <v>40</v>
      </c>
      <c r="AE1232" s="362"/>
      <c r="AF1232" s="362"/>
      <c r="AG1232" s="362"/>
      <c r="AH1232" s="362"/>
      <c r="AI1232" s="361" t="s">
        <v>5954</v>
      </c>
      <c r="AJ1232" s="362"/>
      <c r="AK1232" s="362"/>
      <c r="AL1232" s="362"/>
      <c r="AM1232" s="362"/>
      <c r="AN1232" s="361"/>
      <c r="AO1232" s="445" t="s">
        <v>9</v>
      </c>
      <c r="AP1232" s="445" t="s">
        <v>9</v>
      </c>
      <c r="AQ1232" s="445" t="s">
        <v>9</v>
      </c>
    </row>
    <row r="1233" spans="1:43" ht="29" hidden="1" x14ac:dyDescent="0.35">
      <c r="A1233" s="362">
        <v>1231</v>
      </c>
      <c r="B1233" s="362" t="s">
        <v>3268</v>
      </c>
      <c r="C1233" s="362" t="s">
        <v>2</v>
      </c>
      <c r="D1233" s="368">
        <v>45315</v>
      </c>
      <c r="E1233" s="368"/>
      <c r="F1233" s="368"/>
      <c r="G1233" s="368"/>
      <c r="H1233" s="362" t="s">
        <v>65</v>
      </c>
      <c r="I1233" s="362" t="s">
        <v>2781</v>
      </c>
      <c r="J1233" s="361" t="s">
        <v>3269</v>
      </c>
      <c r="K1233" s="362"/>
      <c r="L1233" s="362" t="s">
        <v>186</v>
      </c>
      <c r="M1233" s="362" t="s">
        <v>9</v>
      </c>
      <c r="N1233" s="362" t="s">
        <v>90</v>
      </c>
      <c r="O1233" s="362" t="s">
        <v>90</v>
      </c>
      <c r="P1233" s="482" t="s">
        <v>90</v>
      </c>
      <c r="Q1233" s="362"/>
      <c r="R1233" s="362"/>
      <c r="S1233" s="362"/>
      <c r="T1233" s="362"/>
      <c r="U1233" s="362"/>
      <c r="V1233" s="362"/>
      <c r="W1233" s="362"/>
      <c r="X1233" s="362"/>
      <c r="Y1233" s="362"/>
      <c r="Z1233" s="362"/>
      <c r="AA1233" s="366"/>
      <c r="AB1233" s="362"/>
      <c r="AC1233" s="362" t="s">
        <v>19</v>
      </c>
      <c r="AD1233" s="362" t="s">
        <v>40</v>
      </c>
      <c r="AE1233" s="362"/>
      <c r="AF1233" s="362"/>
      <c r="AG1233" s="362"/>
      <c r="AH1233" s="362"/>
      <c r="AI1233" s="362"/>
      <c r="AJ1233" s="362"/>
      <c r="AK1233" s="362"/>
      <c r="AL1233" s="362"/>
      <c r="AM1233" s="362"/>
      <c r="AN1233" s="361"/>
      <c r="AO1233" s="445" t="s">
        <v>9</v>
      </c>
      <c r="AP1233" s="445" t="s">
        <v>9</v>
      </c>
      <c r="AQ1233" s="445" t="s">
        <v>9</v>
      </c>
    </row>
    <row r="1234" spans="1:43" ht="29" hidden="1" x14ac:dyDescent="0.35">
      <c r="A1234" s="362">
        <v>1232</v>
      </c>
      <c r="B1234" s="362" t="s">
        <v>3270</v>
      </c>
      <c r="C1234" s="362" t="s">
        <v>2</v>
      </c>
      <c r="D1234" s="368">
        <v>45315</v>
      </c>
      <c r="E1234" s="368"/>
      <c r="F1234" s="368"/>
      <c r="G1234" s="368"/>
      <c r="H1234" s="362" t="s">
        <v>61</v>
      </c>
      <c r="I1234" s="362" t="s">
        <v>2781</v>
      </c>
      <c r="J1234" s="361" t="s">
        <v>3271</v>
      </c>
      <c r="K1234" s="361"/>
      <c r="L1234" s="362" t="s">
        <v>186</v>
      </c>
      <c r="M1234" s="362" t="s">
        <v>9</v>
      </c>
      <c r="N1234" s="362" t="s">
        <v>90</v>
      </c>
      <c r="O1234" s="362" t="s">
        <v>90</v>
      </c>
      <c r="P1234" s="482"/>
      <c r="Q1234" s="362"/>
      <c r="R1234" s="362"/>
      <c r="S1234" s="362"/>
      <c r="T1234" s="362"/>
      <c r="U1234" s="362"/>
      <c r="V1234" s="362"/>
      <c r="W1234" s="362"/>
      <c r="X1234" s="362"/>
      <c r="Y1234" s="362"/>
      <c r="Z1234" s="362"/>
      <c r="AA1234" s="366"/>
      <c r="AB1234" s="362"/>
      <c r="AC1234" s="362" t="s">
        <v>19</v>
      </c>
      <c r="AD1234" s="362" t="s">
        <v>40</v>
      </c>
      <c r="AE1234" s="362"/>
      <c r="AF1234" s="362"/>
      <c r="AG1234" s="362"/>
      <c r="AH1234" s="362"/>
      <c r="AI1234" s="362"/>
      <c r="AJ1234" s="362"/>
      <c r="AK1234" s="362"/>
      <c r="AL1234" s="362"/>
      <c r="AM1234" s="362"/>
      <c r="AN1234" s="361"/>
      <c r="AO1234" s="445" t="s">
        <v>5839</v>
      </c>
      <c r="AP1234" s="445" t="s">
        <v>5839</v>
      </c>
      <c r="AQ1234" s="445" t="s">
        <v>5839</v>
      </c>
    </row>
    <row r="1235" spans="1:43" ht="14.5" hidden="1" x14ac:dyDescent="0.35">
      <c r="A1235" s="362">
        <v>1233</v>
      </c>
      <c r="B1235" s="362" t="s">
        <v>3272</v>
      </c>
      <c r="C1235" s="362" t="s">
        <v>2</v>
      </c>
      <c r="D1235" s="368">
        <v>45315</v>
      </c>
      <c r="E1235" s="368"/>
      <c r="F1235" s="368"/>
      <c r="G1235" s="368"/>
      <c r="H1235" s="362" t="s">
        <v>77</v>
      </c>
      <c r="I1235" s="362" t="s">
        <v>2781</v>
      </c>
      <c r="J1235" s="361" t="s">
        <v>3273</v>
      </c>
      <c r="K1235" s="362"/>
      <c r="L1235" s="362" t="s">
        <v>186</v>
      </c>
      <c r="M1235" s="362" t="s">
        <v>9</v>
      </c>
      <c r="N1235" s="362" t="s">
        <v>90</v>
      </c>
      <c r="O1235" s="362" t="s">
        <v>90</v>
      </c>
      <c r="P1235" s="482" t="s">
        <v>3274</v>
      </c>
      <c r="Q1235" s="362"/>
      <c r="R1235" s="362"/>
      <c r="S1235" s="362"/>
      <c r="T1235" s="362"/>
      <c r="U1235" s="362"/>
      <c r="V1235" s="362"/>
      <c r="W1235" s="362"/>
      <c r="X1235" s="362"/>
      <c r="Y1235" s="362"/>
      <c r="Z1235" s="362"/>
      <c r="AA1235" s="366"/>
      <c r="AB1235" s="367"/>
      <c r="AC1235" s="362" t="s">
        <v>21</v>
      </c>
      <c r="AD1235" s="362" t="s">
        <v>8</v>
      </c>
      <c r="AE1235" s="362"/>
      <c r="AF1235" s="362"/>
      <c r="AG1235" s="362"/>
      <c r="AH1235" s="362"/>
      <c r="AI1235" s="362"/>
      <c r="AJ1235" s="362"/>
      <c r="AK1235" s="362"/>
      <c r="AL1235" s="362"/>
      <c r="AM1235" s="368">
        <v>45857</v>
      </c>
      <c r="AN1235" s="361" t="s">
        <v>1340</v>
      </c>
      <c r="AO1235" s="445" t="s">
        <v>539</v>
      </c>
      <c r="AP1235" s="445" t="s">
        <v>5841</v>
      </c>
      <c r="AQ1235" s="445" t="s">
        <v>5840</v>
      </c>
    </row>
    <row r="1236" spans="1:43" ht="29" hidden="1" x14ac:dyDescent="0.35">
      <c r="A1236" s="362">
        <v>1234</v>
      </c>
      <c r="B1236" s="362" t="s">
        <v>3276</v>
      </c>
      <c r="C1236" s="362" t="s">
        <v>2</v>
      </c>
      <c r="D1236" s="368">
        <v>45315</v>
      </c>
      <c r="E1236" s="368"/>
      <c r="F1236" s="368"/>
      <c r="G1236" s="368"/>
      <c r="H1236" s="362" t="s">
        <v>77</v>
      </c>
      <c r="I1236" s="362" t="s">
        <v>2781</v>
      </c>
      <c r="J1236" s="361" t="s">
        <v>3277</v>
      </c>
      <c r="K1236" s="362"/>
      <c r="L1236" s="362" t="s">
        <v>186</v>
      </c>
      <c r="M1236" s="362" t="s">
        <v>9</v>
      </c>
      <c r="N1236" s="362" t="s">
        <v>90</v>
      </c>
      <c r="O1236" s="362" t="s">
        <v>90</v>
      </c>
      <c r="P1236" s="482" t="s">
        <v>6698</v>
      </c>
      <c r="Q1236" s="362"/>
      <c r="R1236" s="362"/>
      <c r="S1236" s="362"/>
      <c r="T1236" s="362"/>
      <c r="U1236" s="362"/>
      <c r="V1236" s="362"/>
      <c r="W1236" s="362"/>
      <c r="X1236" s="362"/>
      <c r="Y1236" s="362"/>
      <c r="Z1236" s="362"/>
      <c r="AA1236" s="366"/>
      <c r="AB1236" s="362"/>
      <c r="AC1236" s="362" t="s">
        <v>21</v>
      </c>
      <c r="AD1236" s="362" t="s">
        <v>40</v>
      </c>
      <c r="AE1236" s="362"/>
      <c r="AF1236" s="362"/>
      <c r="AG1236" s="362"/>
      <c r="AH1236" s="362"/>
      <c r="AI1236" s="362"/>
      <c r="AJ1236" s="362"/>
      <c r="AK1236" s="362"/>
      <c r="AL1236" s="362"/>
      <c r="AM1236" s="362"/>
      <c r="AN1236" s="361"/>
      <c r="AO1236" s="445" t="s">
        <v>9</v>
      </c>
      <c r="AP1236" s="445" t="s">
        <v>9</v>
      </c>
      <c r="AQ1236" s="445" t="s">
        <v>9</v>
      </c>
    </row>
    <row r="1237" spans="1:43" ht="43.5" hidden="1" x14ac:dyDescent="0.35">
      <c r="A1237" s="362">
        <v>1235</v>
      </c>
      <c r="B1237" s="362" t="s">
        <v>3278</v>
      </c>
      <c r="C1237" s="362" t="s">
        <v>2</v>
      </c>
      <c r="D1237" s="368">
        <v>45315</v>
      </c>
      <c r="E1237" s="368"/>
      <c r="F1237" s="368"/>
      <c r="G1237" s="368"/>
      <c r="H1237" s="362" t="s">
        <v>77</v>
      </c>
      <c r="I1237" s="362" t="s">
        <v>77</v>
      </c>
      <c r="J1237" s="361" t="s">
        <v>3279</v>
      </c>
      <c r="K1237" s="362"/>
      <c r="L1237" s="362" t="s">
        <v>186</v>
      </c>
      <c r="M1237" s="362" t="s">
        <v>1548</v>
      </c>
      <c r="N1237" s="362" t="s">
        <v>90</v>
      </c>
      <c r="O1237" s="362" t="s">
        <v>90</v>
      </c>
      <c r="P1237" s="482" t="s">
        <v>3280</v>
      </c>
      <c r="Q1237" s="362"/>
      <c r="R1237" s="362"/>
      <c r="S1237" s="362"/>
      <c r="T1237" s="362"/>
      <c r="U1237" s="362"/>
      <c r="V1237" s="362"/>
      <c r="W1237" s="362"/>
      <c r="X1237" s="362"/>
      <c r="Y1237" s="362"/>
      <c r="Z1237" s="362"/>
      <c r="AA1237" s="366"/>
      <c r="AB1237" s="362"/>
      <c r="AC1237" s="362" t="s">
        <v>21</v>
      </c>
      <c r="AD1237" s="362" t="s">
        <v>8</v>
      </c>
      <c r="AE1237" s="362"/>
      <c r="AF1237" s="362"/>
      <c r="AG1237" s="362"/>
      <c r="AH1237" s="362"/>
      <c r="AI1237" s="362"/>
      <c r="AJ1237" s="362"/>
      <c r="AK1237" s="362"/>
      <c r="AL1237" s="362"/>
      <c r="AM1237" s="368">
        <v>45924</v>
      </c>
      <c r="AN1237" s="361" t="s">
        <v>680</v>
      </c>
      <c r="AO1237" s="445" t="s">
        <v>539</v>
      </c>
      <c r="AP1237" s="445" t="s">
        <v>5841</v>
      </c>
      <c r="AQ1237" s="445" t="s">
        <v>5840</v>
      </c>
    </row>
    <row r="1238" spans="1:43" ht="29" hidden="1" x14ac:dyDescent="0.35">
      <c r="A1238" s="362">
        <v>1236</v>
      </c>
      <c r="B1238" s="362" t="s">
        <v>3281</v>
      </c>
      <c r="C1238" s="362" t="s">
        <v>2</v>
      </c>
      <c r="D1238" s="368">
        <v>45315</v>
      </c>
      <c r="E1238" s="368"/>
      <c r="F1238" s="368"/>
      <c r="G1238" s="368"/>
      <c r="H1238" s="362" t="s">
        <v>57</v>
      </c>
      <c r="I1238" s="362" t="s">
        <v>1596</v>
      </c>
      <c r="J1238" s="361" t="s">
        <v>3282</v>
      </c>
      <c r="K1238" s="362"/>
      <c r="L1238" s="362" t="s">
        <v>186</v>
      </c>
      <c r="M1238" s="362" t="s">
        <v>9</v>
      </c>
      <c r="N1238" s="362" t="s">
        <v>90</v>
      </c>
      <c r="O1238" s="362" t="s">
        <v>90</v>
      </c>
      <c r="P1238" s="482" t="s">
        <v>6476</v>
      </c>
      <c r="Q1238" s="362"/>
      <c r="R1238" s="362"/>
      <c r="S1238" s="362"/>
      <c r="T1238" s="362"/>
      <c r="U1238" s="362"/>
      <c r="V1238" s="362"/>
      <c r="W1238" s="362"/>
      <c r="X1238" s="362"/>
      <c r="Y1238" s="362"/>
      <c r="Z1238" s="362"/>
      <c r="AA1238" s="366"/>
      <c r="AB1238" s="362"/>
      <c r="AC1238" s="362" t="s">
        <v>14</v>
      </c>
      <c r="AD1238" s="362" t="s">
        <v>40</v>
      </c>
      <c r="AE1238" s="362"/>
      <c r="AF1238" s="362"/>
      <c r="AG1238" s="362"/>
      <c r="AH1238" s="362"/>
      <c r="AI1238" s="362"/>
      <c r="AJ1238" s="362"/>
      <c r="AK1238" s="362"/>
      <c r="AL1238" s="362"/>
      <c r="AM1238" s="362"/>
      <c r="AN1238" s="361"/>
      <c r="AO1238" s="445" t="s">
        <v>9</v>
      </c>
      <c r="AP1238" s="445" t="s">
        <v>9</v>
      </c>
      <c r="AQ1238" s="445" t="s">
        <v>9</v>
      </c>
    </row>
    <row r="1239" spans="1:43" ht="14.5" hidden="1" x14ac:dyDescent="0.35">
      <c r="A1239" s="362">
        <v>1237</v>
      </c>
      <c r="B1239" s="362" t="s">
        <v>3283</v>
      </c>
      <c r="C1239" s="362" t="s">
        <v>2</v>
      </c>
      <c r="D1239" s="368">
        <v>45316</v>
      </c>
      <c r="E1239" s="368"/>
      <c r="F1239" s="368"/>
      <c r="G1239" s="368"/>
      <c r="H1239" s="362" t="s">
        <v>74</v>
      </c>
      <c r="I1239" s="362" t="s">
        <v>2574</v>
      </c>
      <c r="J1239" s="361" t="s">
        <v>3284</v>
      </c>
      <c r="K1239" s="361"/>
      <c r="L1239" s="362" t="s">
        <v>186</v>
      </c>
      <c r="M1239" s="362" t="s">
        <v>9</v>
      </c>
      <c r="N1239" s="362" t="s">
        <v>90</v>
      </c>
      <c r="O1239" s="362" t="s">
        <v>90</v>
      </c>
      <c r="P1239" s="482"/>
      <c r="Q1239" s="362"/>
      <c r="R1239" s="362"/>
      <c r="S1239" s="362"/>
      <c r="T1239" s="362"/>
      <c r="U1239" s="362"/>
      <c r="V1239" s="362"/>
      <c r="W1239" s="362"/>
      <c r="X1239" s="362"/>
      <c r="Y1239" s="362"/>
      <c r="Z1239" s="362"/>
      <c r="AA1239" s="366"/>
      <c r="AB1239" s="362"/>
      <c r="AC1239" s="362" t="s">
        <v>19</v>
      </c>
      <c r="AD1239" s="362" t="s">
        <v>40</v>
      </c>
      <c r="AE1239" s="362"/>
      <c r="AF1239" s="362"/>
      <c r="AG1239" s="362"/>
      <c r="AH1239" s="362"/>
      <c r="AI1239" s="362"/>
      <c r="AJ1239" s="362"/>
      <c r="AK1239" s="362"/>
      <c r="AL1239" s="362"/>
      <c r="AM1239" s="362"/>
      <c r="AN1239" s="361"/>
      <c r="AO1239" s="445" t="s">
        <v>9</v>
      </c>
      <c r="AP1239" s="445" t="s">
        <v>9</v>
      </c>
      <c r="AQ1239" s="445" t="s">
        <v>9</v>
      </c>
    </row>
    <row r="1240" spans="1:43" ht="14.5" hidden="1" x14ac:dyDescent="0.35">
      <c r="A1240" s="362">
        <v>1238</v>
      </c>
      <c r="B1240" s="362" t="s">
        <v>3285</v>
      </c>
      <c r="C1240" s="362" t="s">
        <v>2</v>
      </c>
      <c r="D1240" s="368">
        <v>45316</v>
      </c>
      <c r="E1240" s="368"/>
      <c r="F1240" s="368"/>
      <c r="G1240" s="368"/>
      <c r="H1240" s="362" t="s">
        <v>74</v>
      </c>
      <c r="I1240" s="362" t="s">
        <v>2574</v>
      </c>
      <c r="J1240" s="361" t="s">
        <v>3286</v>
      </c>
      <c r="K1240" s="361"/>
      <c r="L1240" s="362" t="s">
        <v>186</v>
      </c>
      <c r="M1240" s="362" t="s">
        <v>9</v>
      </c>
      <c r="N1240" s="362" t="s">
        <v>90</v>
      </c>
      <c r="O1240" s="362" t="s">
        <v>90</v>
      </c>
      <c r="P1240" s="482"/>
      <c r="Q1240" s="362"/>
      <c r="R1240" s="362"/>
      <c r="S1240" s="362"/>
      <c r="T1240" s="362"/>
      <c r="U1240" s="362"/>
      <c r="V1240" s="362"/>
      <c r="W1240" s="362"/>
      <c r="X1240" s="362"/>
      <c r="Y1240" s="362"/>
      <c r="Z1240" s="362"/>
      <c r="AA1240" s="366"/>
      <c r="AB1240" s="362"/>
      <c r="AC1240" s="362" t="s">
        <v>19</v>
      </c>
      <c r="AD1240" s="362" t="s">
        <v>40</v>
      </c>
      <c r="AE1240" s="362"/>
      <c r="AF1240" s="362"/>
      <c r="AG1240" s="362"/>
      <c r="AH1240" s="362"/>
      <c r="AI1240" s="362"/>
      <c r="AJ1240" s="362"/>
      <c r="AK1240" s="362"/>
      <c r="AL1240" s="362"/>
      <c r="AM1240" s="362"/>
      <c r="AN1240" s="361"/>
      <c r="AO1240" s="445" t="s">
        <v>5839</v>
      </c>
      <c r="AP1240" s="445" t="s">
        <v>5839</v>
      </c>
      <c r="AQ1240" s="445" t="s">
        <v>5839</v>
      </c>
    </row>
    <row r="1241" spans="1:43" ht="72.5" hidden="1" x14ac:dyDescent="0.35">
      <c r="A1241" s="362">
        <v>1239</v>
      </c>
      <c r="B1241" s="362" t="s">
        <v>3287</v>
      </c>
      <c r="C1241" s="362" t="s">
        <v>2</v>
      </c>
      <c r="D1241" s="368">
        <v>45316</v>
      </c>
      <c r="E1241" s="368"/>
      <c r="F1241" s="368"/>
      <c r="G1241" s="368"/>
      <c r="H1241" s="362" t="s">
        <v>63</v>
      </c>
      <c r="I1241" s="362" t="s">
        <v>2574</v>
      </c>
      <c r="J1241" s="361" t="s">
        <v>3288</v>
      </c>
      <c r="K1241" s="361"/>
      <c r="L1241" s="362" t="s">
        <v>186</v>
      </c>
      <c r="M1241" s="362" t="s">
        <v>9</v>
      </c>
      <c r="N1241" s="362" t="s">
        <v>90</v>
      </c>
      <c r="O1241" s="362" t="s">
        <v>90</v>
      </c>
      <c r="P1241" s="482" t="s">
        <v>3289</v>
      </c>
      <c r="Q1241" s="362"/>
      <c r="R1241" s="362"/>
      <c r="S1241" s="362"/>
      <c r="T1241" s="362"/>
      <c r="U1241" s="362"/>
      <c r="V1241" s="362"/>
      <c r="W1241" s="362"/>
      <c r="X1241" s="362"/>
      <c r="Y1241" s="362"/>
      <c r="Z1241" s="362"/>
      <c r="AA1241" s="366"/>
      <c r="AB1241" s="362"/>
      <c r="AC1241" s="362" t="s">
        <v>19</v>
      </c>
      <c r="AD1241" s="362" t="s">
        <v>40</v>
      </c>
      <c r="AE1241" s="362" t="s">
        <v>6699</v>
      </c>
      <c r="AF1241" s="362" t="s">
        <v>40</v>
      </c>
      <c r="AG1241" s="362" t="b">
        <v>0</v>
      </c>
      <c r="AH1241" s="362"/>
      <c r="AI1241" s="362"/>
      <c r="AJ1241" s="362"/>
      <c r="AK1241" s="362"/>
      <c r="AL1241" s="362"/>
      <c r="AM1241" s="362"/>
      <c r="AN1241" s="361"/>
      <c r="AO1241" s="445" t="s">
        <v>9</v>
      </c>
      <c r="AP1241" s="445" t="s">
        <v>9</v>
      </c>
      <c r="AQ1241" s="445" t="s">
        <v>9</v>
      </c>
    </row>
    <row r="1242" spans="1:43" ht="14.5" hidden="1" x14ac:dyDescent="0.35">
      <c r="A1242" s="362">
        <v>1240</v>
      </c>
      <c r="B1242" s="362" t="s">
        <v>3291</v>
      </c>
      <c r="C1242" s="362" t="s">
        <v>2</v>
      </c>
      <c r="D1242" s="368">
        <v>45096</v>
      </c>
      <c r="E1242" s="368"/>
      <c r="F1242" s="368"/>
      <c r="G1242" s="368"/>
      <c r="H1242" s="362" t="s">
        <v>61</v>
      </c>
      <c r="I1242" s="362" t="s">
        <v>184</v>
      </c>
      <c r="J1242" s="361" t="s">
        <v>3292</v>
      </c>
      <c r="K1242" s="361"/>
      <c r="L1242" s="362" t="s">
        <v>186</v>
      </c>
      <c r="M1242" s="362" t="s">
        <v>9</v>
      </c>
      <c r="N1242" s="362" t="s">
        <v>2273</v>
      </c>
      <c r="O1242" s="362" t="s">
        <v>90</v>
      </c>
      <c r="P1242" s="482"/>
      <c r="Q1242" s="362"/>
      <c r="R1242" s="362"/>
      <c r="S1242" s="362"/>
      <c r="T1242" s="362"/>
      <c r="U1242" s="362"/>
      <c r="V1242" s="362"/>
      <c r="W1242" s="362"/>
      <c r="X1242" s="362"/>
      <c r="Y1242" s="362"/>
      <c r="Z1242" s="362"/>
      <c r="AA1242" s="366"/>
      <c r="AB1242" s="362"/>
      <c r="AC1242" s="362" t="s">
        <v>19</v>
      </c>
      <c r="AD1242" s="362" t="s">
        <v>40</v>
      </c>
      <c r="AE1242" s="362"/>
      <c r="AF1242" s="362"/>
      <c r="AG1242" s="362"/>
      <c r="AH1242" s="362"/>
      <c r="AI1242" s="362"/>
      <c r="AJ1242" s="362"/>
      <c r="AK1242" s="362"/>
      <c r="AL1242" s="362"/>
      <c r="AM1242" s="362"/>
      <c r="AN1242" s="361"/>
      <c r="AO1242" s="445" t="s">
        <v>9</v>
      </c>
      <c r="AP1242" s="445" t="s">
        <v>9</v>
      </c>
      <c r="AQ1242" s="445" t="s">
        <v>9</v>
      </c>
    </row>
    <row r="1243" spans="1:43" ht="29" hidden="1" x14ac:dyDescent="0.35">
      <c r="A1243" s="362">
        <v>1241</v>
      </c>
      <c r="B1243" s="362" t="s">
        <v>3293</v>
      </c>
      <c r="C1243" s="362" t="s">
        <v>2</v>
      </c>
      <c r="D1243" s="368">
        <v>45316</v>
      </c>
      <c r="E1243" s="368"/>
      <c r="F1243" s="368"/>
      <c r="G1243" s="368"/>
      <c r="H1243" s="362" t="s">
        <v>74</v>
      </c>
      <c r="I1243" s="362" t="s">
        <v>2574</v>
      </c>
      <c r="J1243" s="361" t="s">
        <v>3294</v>
      </c>
      <c r="K1243" s="361"/>
      <c r="L1243" s="362" t="s">
        <v>186</v>
      </c>
      <c r="M1243" s="362" t="s">
        <v>9</v>
      </c>
      <c r="N1243" s="362" t="s">
        <v>90</v>
      </c>
      <c r="O1243" s="362" t="s">
        <v>90</v>
      </c>
      <c r="P1243" s="482" t="s">
        <v>6700</v>
      </c>
      <c r="Q1243" s="362"/>
      <c r="R1243" s="362"/>
      <c r="S1243" s="362"/>
      <c r="T1243" s="362"/>
      <c r="U1243" s="362"/>
      <c r="V1243" s="362"/>
      <c r="W1243" s="362"/>
      <c r="X1243" s="362"/>
      <c r="Y1243" s="362"/>
      <c r="Z1243" s="362"/>
      <c r="AA1243" s="366"/>
      <c r="AB1243" s="362"/>
      <c r="AC1243" s="362" t="s">
        <v>19</v>
      </c>
      <c r="AD1243" s="362" t="s">
        <v>40</v>
      </c>
      <c r="AE1243" s="362"/>
      <c r="AF1243" s="362"/>
      <c r="AG1243" s="362"/>
      <c r="AH1243" s="362"/>
      <c r="AI1243" s="362"/>
      <c r="AJ1243" s="362"/>
      <c r="AK1243" s="362"/>
      <c r="AL1243" s="362"/>
      <c r="AM1243" s="362"/>
      <c r="AN1243" s="361"/>
      <c r="AO1243" s="445" t="s">
        <v>9</v>
      </c>
      <c r="AP1243" s="445" t="s">
        <v>9</v>
      </c>
      <c r="AQ1243" s="445" t="s">
        <v>9</v>
      </c>
    </row>
    <row r="1244" spans="1:43" ht="29" hidden="1" x14ac:dyDescent="0.35">
      <c r="A1244" s="362">
        <v>1242</v>
      </c>
      <c r="B1244" s="362" t="s">
        <v>3296</v>
      </c>
      <c r="C1244" s="362" t="s">
        <v>2</v>
      </c>
      <c r="D1244" s="368">
        <v>45316</v>
      </c>
      <c r="E1244" s="368"/>
      <c r="F1244" s="368"/>
      <c r="G1244" s="368"/>
      <c r="H1244" s="362" t="s">
        <v>74</v>
      </c>
      <c r="I1244" s="362" t="s">
        <v>2574</v>
      </c>
      <c r="J1244" s="361" t="s">
        <v>3297</v>
      </c>
      <c r="K1244" s="361"/>
      <c r="L1244" s="362" t="s">
        <v>186</v>
      </c>
      <c r="M1244" s="362" t="s">
        <v>9</v>
      </c>
      <c r="N1244" s="362" t="s">
        <v>90</v>
      </c>
      <c r="O1244" s="362" t="s">
        <v>90</v>
      </c>
      <c r="P1244" s="482"/>
      <c r="Q1244" s="362"/>
      <c r="R1244" s="362"/>
      <c r="S1244" s="362"/>
      <c r="T1244" s="362"/>
      <c r="U1244" s="362"/>
      <c r="V1244" s="362"/>
      <c r="W1244" s="362"/>
      <c r="X1244" s="362"/>
      <c r="Y1244" s="362"/>
      <c r="Z1244" s="362"/>
      <c r="AA1244" s="366"/>
      <c r="AB1244" s="362"/>
      <c r="AC1244" s="362" t="s">
        <v>19</v>
      </c>
      <c r="AD1244" s="362" t="s">
        <v>40</v>
      </c>
      <c r="AE1244" s="362"/>
      <c r="AF1244" s="362"/>
      <c r="AG1244" s="362"/>
      <c r="AH1244" s="362"/>
      <c r="AI1244" s="362"/>
      <c r="AJ1244" s="362"/>
      <c r="AK1244" s="362"/>
      <c r="AL1244" s="362"/>
      <c r="AM1244" s="362"/>
      <c r="AN1244" s="361"/>
      <c r="AO1244" s="445" t="s">
        <v>5839</v>
      </c>
      <c r="AP1244" s="445" t="s">
        <v>5839</v>
      </c>
      <c r="AQ1244" s="445" t="s">
        <v>5839</v>
      </c>
    </row>
    <row r="1245" spans="1:43" ht="14.5" hidden="1" x14ac:dyDescent="0.35">
      <c r="A1245" s="362">
        <v>1243</v>
      </c>
      <c r="B1245" s="362" t="s">
        <v>3298</v>
      </c>
      <c r="C1245" s="362" t="s">
        <v>2</v>
      </c>
      <c r="D1245" s="368">
        <v>45316</v>
      </c>
      <c r="E1245" s="368"/>
      <c r="F1245" s="368"/>
      <c r="G1245" s="368"/>
      <c r="H1245" s="362" t="s">
        <v>74</v>
      </c>
      <c r="I1245" s="362" t="s">
        <v>2574</v>
      </c>
      <c r="J1245" s="361" t="s">
        <v>3299</v>
      </c>
      <c r="K1245" s="361"/>
      <c r="L1245" s="362" t="s">
        <v>186</v>
      </c>
      <c r="M1245" s="362" t="s">
        <v>9</v>
      </c>
      <c r="N1245" s="362" t="s">
        <v>90</v>
      </c>
      <c r="O1245" s="362" t="s">
        <v>90</v>
      </c>
      <c r="P1245" s="482"/>
      <c r="Q1245" s="362"/>
      <c r="R1245" s="362"/>
      <c r="S1245" s="362"/>
      <c r="T1245" s="362"/>
      <c r="U1245" s="362"/>
      <c r="V1245" s="362"/>
      <c r="W1245" s="362"/>
      <c r="X1245" s="362"/>
      <c r="Y1245" s="362"/>
      <c r="Z1245" s="362"/>
      <c r="AA1245" s="366"/>
      <c r="AB1245" s="362"/>
      <c r="AC1245" s="362" t="s">
        <v>19</v>
      </c>
      <c r="AD1245" s="362" t="s">
        <v>40</v>
      </c>
      <c r="AE1245" s="362"/>
      <c r="AF1245" s="362"/>
      <c r="AG1245" s="362"/>
      <c r="AH1245" s="362"/>
      <c r="AI1245" s="362"/>
      <c r="AJ1245" s="362"/>
      <c r="AK1245" s="362"/>
      <c r="AL1245" s="362"/>
      <c r="AM1245" s="362"/>
      <c r="AN1245" s="361"/>
      <c r="AO1245" s="445" t="s">
        <v>5839</v>
      </c>
      <c r="AP1245" s="445" t="s">
        <v>5839</v>
      </c>
      <c r="AQ1245" s="445" t="s">
        <v>5839</v>
      </c>
    </row>
    <row r="1246" spans="1:43" ht="14.5" hidden="1" x14ac:dyDescent="0.35">
      <c r="A1246" s="362">
        <v>1244</v>
      </c>
      <c r="B1246" s="362" t="s">
        <v>3300</v>
      </c>
      <c r="C1246" s="362" t="s">
        <v>2</v>
      </c>
      <c r="D1246" s="368">
        <v>45316</v>
      </c>
      <c r="E1246" s="368"/>
      <c r="F1246" s="368"/>
      <c r="G1246" s="368"/>
      <c r="H1246" s="362" t="s">
        <v>74</v>
      </c>
      <c r="I1246" s="362" t="s">
        <v>2574</v>
      </c>
      <c r="J1246" s="361" t="s">
        <v>3301</v>
      </c>
      <c r="K1246" s="361"/>
      <c r="L1246" s="362" t="s">
        <v>186</v>
      </c>
      <c r="M1246" s="362" t="s">
        <v>9</v>
      </c>
      <c r="N1246" s="362" t="s">
        <v>90</v>
      </c>
      <c r="O1246" s="362" t="s">
        <v>90</v>
      </c>
      <c r="P1246" s="482"/>
      <c r="Q1246" s="362"/>
      <c r="R1246" s="362"/>
      <c r="S1246" s="362"/>
      <c r="T1246" s="362"/>
      <c r="U1246" s="362"/>
      <c r="V1246" s="362"/>
      <c r="W1246" s="362"/>
      <c r="X1246" s="362"/>
      <c r="Y1246" s="362"/>
      <c r="Z1246" s="362"/>
      <c r="AA1246" s="366"/>
      <c r="AB1246" s="362"/>
      <c r="AC1246" s="362" t="s">
        <v>19</v>
      </c>
      <c r="AD1246" s="362" t="s">
        <v>40</v>
      </c>
      <c r="AE1246" s="362"/>
      <c r="AF1246" s="362"/>
      <c r="AG1246" s="362"/>
      <c r="AH1246" s="362"/>
      <c r="AI1246" s="362"/>
      <c r="AJ1246" s="362"/>
      <c r="AK1246" s="362"/>
      <c r="AL1246" s="362"/>
      <c r="AM1246" s="362"/>
      <c r="AN1246" s="361"/>
      <c r="AO1246" s="445" t="s">
        <v>5839</v>
      </c>
      <c r="AP1246" s="445" t="s">
        <v>5839</v>
      </c>
      <c r="AQ1246" s="445" t="s">
        <v>5839</v>
      </c>
    </row>
    <row r="1247" spans="1:43" ht="14.5" hidden="1" x14ac:dyDescent="0.35">
      <c r="A1247" s="362">
        <v>1245</v>
      </c>
      <c r="B1247" s="362" t="s">
        <v>3302</v>
      </c>
      <c r="C1247" s="362" t="s">
        <v>2</v>
      </c>
      <c r="D1247" s="368">
        <v>45316</v>
      </c>
      <c r="E1247" s="368"/>
      <c r="F1247" s="368"/>
      <c r="G1247" s="368"/>
      <c r="H1247" s="362" t="s">
        <v>74</v>
      </c>
      <c r="I1247" s="362" t="s">
        <v>2574</v>
      </c>
      <c r="J1247" s="361" t="s">
        <v>3303</v>
      </c>
      <c r="K1247" s="361"/>
      <c r="L1247" s="362" t="s">
        <v>186</v>
      </c>
      <c r="M1247" s="362" t="s">
        <v>9</v>
      </c>
      <c r="N1247" s="362" t="s">
        <v>90</v>
      </c>
      <c r="O1247" s="362" t="s">
        <v>90</v>
      </c>
      <c r="P1247" s="482"/>
      <c r="Q1247" s="362"/>
      <c r="R1247" s="362"/>
      <c r="S1247" s="362"/>
      <c r="T1247" s="362"/>
      <c r="U1247" s="362"/>
      <c r="V1247" s="362"/>
      <c r="W1247" s="362"/>
      <c r="X1247" s="362"/>
      <c r="Y1247" s="362"/>
      <c r="Z1247" s="362"/>
      <c r="AA1247" s="366"/>
      <c r="AB1247" s="362"/>
      <c r="AC1247" s="362" t="s">
        <v>19</v>
      </c>
      <c r="AD1247" s="362" t="s">
        <v>40</v>
      </c>
      <c r="AE1247" s="362"/>
      <c r="AF1247" s="362"/>
      <c r="AG1247" s="362"/>
      <c r="AH1247" s="362"/>
      <c r="AI1247" s="362"/>
      <c r="AJ1247" s="362"/>
      <c r="AK1247" s="362"/>
      <c r="AL1247" s="362"/>
      <c r="AM1247" s="362"/>
      <c r="AN1247" s="361"/>
      <c r="AO1247" s="445" t="s">
        <v>5839</v>
      </c>
      <c r="AP1247" s="445" t="s">
        <v>5839</v>
      </c>
      <c r="AQ1247" s="445" t="s">
        <v>5839</v>
      </c>
    </row>
    <row r="1248" spans="1:43" ht="29" hidden="1" x14ac:dyDescent="0.35">
      <c r="A1248" s="362">
        <v>1246</v>
      </c>
      <c r="B1248" s="362" t="s">
        <v>3304</v>
      </c>
      <c r="C1248" s="362" t="s">
        <v>2</v>
      </c>
      <c r="D1248" s="368">
        <v>45316</v>
      </c>
      <c r="E1248" s="368"/>
      <c r="F1248" s="368"/>
      <c r="G1248" s="368"/>
      <c r="H1248" s="362" t="s">
        <v>74</v>
      </c>
      <c r="I1248" s="362" t="s">
        <v>2574</v>
      </c>
      <c r="J1248" s="361" t="s">
        <v>3305</v>
      </c>
      <c r="K1248" s="361"/>
      <c r="L1248" s="362" t="s">
        <v>186</v>
      </c>
      <c r="M1248" s="362" t="s">
        <v>9</v>
      </c>
      <c r="N1248" s="362" t="s">
        <v>90</v>
      </c>
      <c r="O1248" s="362" t="s">
        <v>90</v>
      </c>
      <c r="P1248" s="482"/>
      <c r="Q1248" s="362"/>
      <c r="R1248" s="362"/>
      <c r="S1248" s="362"/>
      <c r="T1248" s="362"/>
      <c r="U1248" s="362"/>
      <c r="V1248" s="362"/>
      <c r="W1248" s="362"/>
      <c r="X1248" s="362"/>
      <c r="Y1248" s="362"/>
      <c r="Z1248" s="362"/>
      <c r="AA1248" s="366"/>
      <c r="AB1248" s="362"/>
      <c r="AC1248" s="362" t="s">
        <v>19</v>
      </c>
      <c r="AD1248" s="362" t="s">
        <v>40</v>
      </c>
      <c r="AE1248" s="362"/>
      <c r="AF1248" s="362"/>
      <c r="AG1248" s="362"/>
      <c r="AH1248" s="362"/>
      <c r="AI1248" s="362"/>
      <c r="AJ1248" s="362"/>
      <c r="AK1248" s="362"/>
      <c r="AL1248" s="362"/>
      <c r="AM1248" s="362"/>
      <c r="AN1248" s="361"/>
      <c r="AO1248" s="445" t="s">
        <v>5839</v>
      </c>
      <c r="AP1248" s="445" t="s">
        <v>5839</v>
      </c>
      <c r="AQ1248" s="445" t="s">
        <v>5839</v>
      </c>
    </row>
    <row r="1249" spans="1:43" ht="43.5" hidden="1" x14ac:dyDescent="0.35">
      <c r="A1249" s="362">
        <v>1247</v>
      </c>
      <c r="B1249" s="362" t="s">
        <v>3306</v>
      </c>
      <c r="C1249" s="362" t="s">
        <v>2</v>
      </c>
      <c r="D1249" s="368">
        <v>45316</v>
      </c>
      <c r="E1249" s="368"/>
      <c r="F1249" s="368"/>
      <c r="G1249" s="368"/>
      <c r="H1249" s="362" t="s">
        <v>74</v>
      </c>
      <c r="I1249" s="362" t="s">
        <v>2574</v>
      </c>
      <c r="J1249" s="361" t="s">
        <v>3307</v>
      </c>
      <c r="K1249" s="361"/>
      <c r="L1249" s="362" t="s">
        <v>186</v>
      </c>
      <c r="M1249" s="362" t="s">
        <v>9</v>
      </c>
      <c r="N1249" s="362" t="s">
        <v>90</v>
      </c>
      <c r="O1249" s="362" t="s">
        <v>90</v>
      </c>
      <c r="P1249" s="482" t="s">
        <v>6701</v>
      </c>
      <c r="Q1249" s="362"/>
      <c r="R1249" s="362"/>
      <c r="S1249" s="362"/>
      <c r="T1249" s="362"/>
      <c r="U1249" s="362"/>
      <c r="V1249" s="362"/>
      <c r="W1249" s="362"/>
      <c r="X1249" s="362"/>
      <c r="Y1249" s="362"/>
      <c r="Z1249" s="362"/>
      <c r="AA1249" s="366"/>
      <c r="AB1249" s="362"/>
      <c r="AC1249" s="362" t="s">
        <v>19</v>
      </c>
      <c r="AD1249" s="362" t="s">
        <v>40</v>
      </c>
      <c r="AE1249" s="362"/>
      <c r="AF1249" s="362"/>
      <c r="AG1249" s="362"/>
      <c r="AH1249" s="362"/>
      <c r="AI1249" s="362"/>
      <c r="AJ1249" s="362"/>
      <c r="AK1249" s="362"/>
      <c r="AL1249" s="362"/>
      <c r="AM1249" s="362"/>
      <c r="AN1249" s="361"/>
      <c r="AO1249" s="445" t="s">
        <v>5839</v>
      </c>
      <c r="AP1249" s="445" t="s">
        <v>5839</v>
      </c>
      <c r="AQ1249" s="445" t="s">
        <v>5839</v>
      </c>
    </row>
    <row r="1250" spans="1:43" ht="29" hidden="1" x14ac:dyDescent="0.35">
      <c r="A1250" s="362">
        <v>1248</v>
      </c>
      <c r="B1250" s="362" t="s">
        <v>3309</v>
      </c>
      <c r="C1250" s="362" t="s">
        <v>2</v>
      </c>
      <c r="D1250" s="368">
        <v>45316</v>
      </c>
      <c r="E1250" s="368"/>
      <c r="F1250" s="368"/>
      <c r="G1250" s="368"/>
      <c r="H1250" s="362" t="s">
        <v>74</v>
      </c>
      <c r="I1250" s="362" t="s">
        <v>2574</v>
      </c>
      <c r="J1250" s="361" t="s">
        <v>3310</v>
      </c>
      <c r="K1250" s="361"/>
      <c r="L1250" s="362" t="s">
        <v>186</v>
      </c>
      <c r="M1250" s="362" t="s">
        <v>9</v>
      </c>
      <c r="N1250" s="362" t="s">
        <v>90</v>
      </c>
      <c r="O1250" s="362" t="s">
        <v>90</v>
      </c>
      <c r="P1250" s="482"/>
      <c r="Q1250" s="362"/>
      <c r="R1250" s="362"/>
      <c r="S1250" s="362"/>
      <c r="T1250" s="362"/>
      <c r="U1250" s="362"/>
      <c r="V1250" s="362"/>
      <c r="W1250" s="362"/>
      <c r="X1250" s="362"/>
      <c r="Y1250" s="362"/>
      <c r="Z1250" s="362"/>
      <c r="AA1250" s="366"/>
      <c r="AB1250" s="362"/>
      <c r="AC1250" s="362" t="s">
        <v>19</v>
      </c>
      <c r="AD1250" s="362" t="s">
        <v>40</v>
      </c>
      <c r="AE1250" s="362"/>
      <c r="AF1250" s="362"/>
      <c r="AG1250" s="362"/>
      <c r="AH1250" s="362"/>
      <c r="AI1250" s="362"/>
      <c r="AJ1250" s="362"/>
      <c r="AK1250" s="362"/>
      <c r="AL1250" s="362"/>
      <c r="AM1250" s="362"/>
      <c r="AN1250" s="361"/>
      <c r="AO1250" s="445" t="s">
        <v>5839</v>
      </c>
      <c r="AP1250" s="445" t="s">
        <v>5839</v>
      </c>
      <c r="AQ1250" s="445" t="s">
        <v>5839</v>
      </c>
    </row>
    <row r="1251" spans="1:43" ht="29" hidden="1" x14ac:dyDescent="0.35">
      <c r="A1251" s="362">
        <v>1249</v>
      </c>
      <c r="B1251" s="362" t="s">
        <v>3311</v>
      </c>
      <c r="C1251" s="362" t="s">
        <v>2</v>
      </c>
      <c r="D1251" s="368">
        <v>45335</v>
      </c>
      <c r="E1251" s="368"/>
      <c r="F1251" s="368"/>
      <c r="G1251" s="368"/>
      <c r="H1251" s="362" t="s">
        <v>57</v>
      </c>
      <c r="I1251" s="362" t="s">
        <v>2897</v>
      </c>
      <c r="J1251" s="361" t="s">
        <v>3312</v>
      </c>
      <c r="K1251" s="362"/>
      <c r="L1251" s="362" t="s">
        <v>186</v>
      </c>
      <c r="M1251" s="362" t="s">
        <v>9</v>
      </c>
      <c r="N1251" s="362" t="s">
        <v>90</v>
      </c>
      <c r="O1251" s="362" t="s">
        <v>90</v>
      </c>
      <c r="P1251" s="482" t="s">
        <v>90</v>
      </c>
      <c r="Q1251" s="362"/>
      <c r="R1251" s="362"/>
      <c r="S1251" s="362"/>
      <c r="T1251" s="362"/>
      <c r="U1251" s="362"/>
      <c r="V1251" s="362"/>
      <c r="W1251" s="362"/>
      <c r="X1251" s="362"/>
      <c r="Y1251" s="362"/>
      <c r="Z1251" s="362"/>
      <c r="AA1251" s="366"/>
      <c r="AB1251" s="362"/>
      <c r="AC1251" s="362" t="s">
        <v>14</v>
      </c>
      <c r="AD1251" s="362" t="s">
        <v>8</v>
      </c>
      <c r="AE1251" s="362"/>
      <c r="AF1251" s="362"/>
      <c r="AG1251" s="362"/>
      <c r="AH1251" s="362"/>
      <c r="AI1251" s="362"/>
      <c r="AJ1251" s="362"/>
      <c r="AK1251" s="362"/>
      <c r="AL1251" s="362"/>
      <c r="AM1251" s="362"/>
      <c r="AN1251" s="361" t="s">
        <v>6458</v>
      </c>
      <c r="AO1251" s="445" t="s">
        <v>8</v>
      </c>
      <c r="AP1251" s="445" t="s">
        <v>5876</v>
      </c>
      <c r="AQ1251" s="445" t="s">
        <v>9</v>
      </c>
    </row>
    <row r="1252" spans="1:43" ht="43.5" hidden="1" x14ac:dyDescent="0.35">
      <c r="A1252" s="362">
        <v>1250</v>
      </c>
      <c r="B1252" s="362" t="s">
        <v>3313</v>
      </c>
      <c r="C1252" s="362" t="s">
        <v>2</v>
      </c>
      <c r="D1252" s="368">
        <v>45335</v>
      </c>
      <c r="E1252" s="368"/>
      <c r="F1252" s="368"/>
      <c r="G1252" s="368"/>
      <c r="H1252" s="362" t="s">
        <v>57</v>
      </c>
      <c r="I1252" s="362" t="s">
        <v>2897</v>
      </c>
      <c r="J1252" s="361" t="s">
        <v>3314</v>
      </c>
      <c r="K1252" s="362"/>
      <c r="L1252" s="362" t="s">
        <v>186</v>
      </c>
      <c r="M1252" s="362" t="s">
        <v>9</v>
      </c>
      <c r="N1252" s="362" t="s">
        <v>90</v>
      </c>
      <c r="O1252" s="362" t="s">
        <v>90</v>
      </c>
      <c r="P1252" s="482" t="s">
        <v>90</v>
      </c>
      <c r="Q1252" s="362"/>
      <c r="R1252" s="362"/>
      <c r="S1252" s="362"/>
      <c r="T1252" s="362"/>
      <c r="U1252" s="362"/>
      <c r="V1252" s="362"/>
      <c r="W1252" s="362"/>
      <c r="X1252" s="362"/>
      <c r="Y1252" s="362"/>
      <c r="Z1252" s="362"/>
      <c r="AA1252" s="366"/>
      <c r="AB1252" s="362"/>
      <c r="AC1252" s="362" t="s">
        <v>14</v>
      </c>
      <c r="AD1252" s="362" t="s">
        <v>8</v>
      </c>
      <c r="AE1252" s="362"/>
      <c r="AF1252" s="362"/>
      <c r="AG1252" s="362"/>
      <c r="AH1252" s="362"/>
      <c r="AI1252" s="362"/>
      <c r="AJ1252" s="362"/>
      <c r="AK1252" s="362"/>
      <c r="AL1252" s="362"/>
      <c r="AM1252" s="362"/>
      <c r="AN1252" s="361" t="s">
        <v>6535</v>
      </c>
      <c r="AO1252" s="445" t="s">
        <v>8</v>
      </c>
      <c r="AP1252" s="445" t="s">
        <v>5876</v>
      </c>
      <c r="AQ1252" s="445" t="s">
        <v>9</v>
      </c>
    </row>
    <row r="1253" spans="1:43" ht="58" hidden="1" x14ac:dyDescent="0.35">
      <c r="A1253" s="362">
        <v>1251</v>
      </c>
      <c r="B1253" s="359" t="s">
        <v>3315</v>
      </c>
      <c r="C1253" s="362" t="s">
        <v>2</v>
      </c>
      <c r="D1253" s="368">
        <v>45099</v>
      </c>
      <c r="E1253" s="368"/>
      <c r="F1253" s="368"/>
      <c r="G1253" s="368"/>
      <c r="H1253" s="362" t="s">
        <v>57</v>
      </c>
      <c r="I1253" s="362" t="s">
        <v>3316</v>
      </c>
      <c r="J1253" s="361" t="s">
        <v>3317</v>
      </c>
      <c r="K1253" s="362"/>
      <c r="L1253" s="362" t="s">
        <v>186</v>
      </c>
      <c r="M1253" s="362" t="s">
        <v>9</v>
      </c>
      <c r="N1253" s="362" t="s">
        <v>90</v>
      </c>
      <c r="O1253" s="362" t="s">
        <v>90</v>
      </c>
      <c r="P1253" s="482" t="s">
        <v>6702</v>
      </c>
      <c r="Q1253" s="362"/>
      <c r="R1253" s="362"/>
      <c r="S1253" s="362"/>
      <c r="T1253" s="362"/>
      <c r="U1253" s="362"/>
      <c r="V1253" s="362"/>
      <c r="W1253" s="362"/>
      <c r="X1253" s="362"/>
      <c r="Y1253" s="362"/>
      <c r="Z1253" s="362"/>
      <c r="AA1253" s="366"/>
      <c r="AB1253" s="362"/>
      <c r="AC1253" s="362" t="s">
        <v>14</v>
      </c>
      <c r="AD1253" s="362" t="s">
        <v>40</v>
      </c>
      <c r="AE1253" s="362"/>
      <c r="AF1253" s="362"/>
      <c r="AG1253" s="362"/>
      <c r="AH1253" s="362"/>
      <c r="AI1253" s="362"/>
      <c r="AJ1253" s="362"/>
      <c r="AK1253" s="362"/>
      <c r="AL1253" s="362"/>
      <c r="AM1253" s="368">
        <v>46010</v>
      </c>
      <c r="AN1253" s="361"/>
      <c r="AO1253" s="445" t="s">
        <v>5950</v>
      </c>
      <c r="AP1253" s="445" t="s">
        <v>5950</v>
      </c>
      <c r="AQ1253" s="445" t="s">
        <v>5950</v>
      </c>
    </row>
    <row r="1254" spans="1:43" ht="72.5" hidden="1" x14ac:dyDescent="0.35">
      <c r="A1254" s="362">
        <v>1252</v>
      </c>
      <c r="B1254" s="362" t="s">
        <v>3319</v>
      </c>
      <c r="C1254" s="362" t="s">
        <v>2</v>
      </c>
      <c r="D1254" s="368">
        <v>45335</v>
      </c>
      <c r="E1254" s="368"/>
      <c r="F1254" s="368"/>
      <c r="G1254" s="368"/>
      <c r="H1254" s="362" t="s">
        <v>57</v>
      </c>
      <c r="I1254" s="362" t="s">
        <v>2897</v>
      </c>
      <c r="J1254" s="361" t="s">
        <v>3320</v>
      </c>
      <c r="K1254" s="362"/>
      <c r="L1254" s="362" t="s">
        <v>186</v>
      </c>
      <c r="M1254" s="362" t="s">
        <v>9</v>
      </c>
      <c r="N1254" s="362" t="s">
        <v>90</v>
      </c>
      <c r="O1254" s="362" t="s">
        <v>90</v>
      </c>
      <c r="P1254" s="482" t="s">
        <v>6703</v>
      </c>
      <c r="Q1254" s="362"/>
      <c r="R1254" s="362"/>
      <c r="S1254" s="362"/>
      <c r="T1254" s="362"/>
      <c r="U1254" s="362"/>
      <c r="V1254" s="362"/>
      <c r="W1254" s="362"/>
      <c r="X1254" s="362"/>
      <c r="Y1254" s="362"/>
      <c r="Z1254" s="362"/>
      <c r="AA1254" s="366"/>
      <c r="AB1254" s="362"/>
      <c r="AC1254" s="362" t="s">
        <v>14</v>
      </c>
      <c r="AD1254" s="362" t="s">
        <v>40</v>
      </c>
      <c r="AE1254" s="362"/>
      <c r="AF1254" s="362"/>
      <c r="AG1254" s="362"/>
      <c r="AH1254" s="362"/>
      <c r="AI1254" s="362"/>
      <c r="AJ1254" s="362"/>
      <c r="AK1254" s="362"/>
      <c r="AL1254" s="362"/>
      <c r="AM1254" s="362"/>
      <c r="AN1254" s="361"/>
      <c r="AO1254" s="445" t="s">
        <v>5839</v>
      </c>
      <c r="AP1254" s="445" t="s">
        <v>5839</v>
      </c>
      <c r="AQ1254" s="445" t="s">
        <v>5839</v>
      </c>
    </row>
    <row r="1255" spans="1:43" ht="29" hidden="1" x14ac:dyDescent="0.35">
      <c r="A1255" s="362">
        <v>1253</v>
      </c>
      <c r="B1255" s="362" t="s">
        <v>3322</v>
      </c>
      <c r="C1255" s="362" t="s">
        <v>2</v>
      </c>
      <c r="D1255" s="368">
        <v>45335</v>
      </c>
      <c r="E1255" s="368"/>
      <c r="F1255" s="368"/>
      <c r="G1255" s="368"/>
      <c r="H1255" s="362" t="s">
        <v>65</v>
      </c>
      <c r="I1255" s="362" t="s">
        <v>1910</v>
      </c>
      <c r="J1255" s="361" t="s">
        <v>3323</v>
      </c>
      <c r="K1255" s="362"/>
      <c r="L1255" s="362" t="s">
        <v>186</v>
      </c>
      <c r="M1255" s="362" t="s">
        <v>9</v>
      </c>
      <c r="N1255" s="362" t="s">
        <v>90</v>
      </c>
      <c r="O1255" s="362" t="s">
        <v>90</v>
      </c>
      <c r="P1255" s="482" t="s">
        <v>90</v>
      </c>
      <c r="Q1255" s="362"/>
      <c r="R1255" s="362"/>
      <c r="S1255" s="362"/>
      <c r="T1255" s="362"/>
      <c r="U1255" s="362"/>
      <c r="V1255" s="362"/>
      <c r="W1255" s="362"/>
      <c r="X1255" s="362"/>
      <c r="Y1255" s="362"/>
      <c r="Z1255" s="362"/>
      <c r="AA1255" s="366"/>
      <c r="AB1255" s="362"/>
      <c r="AC1255" s="362" t="s">
        <v>19</v>
      </c>
      <c r="AD1255" s="362" t="s">
        <v>40</v>
      </c>
      <c r="AE1255" s="362"/>
      <c r="AF1255" s="362"/>
      <c r="AG1255" s="362"/>
      <c r="AH1255" s="362"/>
      <c r="AI1255" s="362"/>
      <c r="AJ1255" s="362"/>
      <c r="AK1255" s="362"/>
      <c r="AL1255" s="362"/>
      <c r="AM1255" s="362"/>
      <c r="AN1255" s="361"/>
      <c r="AO1255" s="445" t="s">
        <v>9</v>
      </c>
      <c r="AP1255" s="445" t="s">
        <v>9</v>
      </c>
      <c r="AQ1255" s="445" t="s">
        <v>9</v>
      </c>
    </row>
    <row r="1256" spans="1:43" ht="29" hidden="1" x14ac:dyDescent="0.35">
      <c r="A1256" s="362">
        <v>1254</v>
      </c>
      <c r="B1256" s="362" t="s">
        <v>3324</v>
      </c>
      <c r="C1256" s="362" t="s">
        <v>2</v>
      </c>
      <c r="D1256" s="368">
        <v>45335</v>
      </c>
      <c r="E1256" s="368"/>
      <c r="F1256" s="368"/>
      <c r="G1256" s="368"/>
      <c r="H1256" s="362" t="s">
        <v>65</v>
      </c>
      <c r="I1256" s="362" t="s">
        <v>1910</v>
      </c>
      <c r="J1256" s="361" t="s">
        <v>3325</v>
      </c>
      <c r="K1256" s="362"/>
      <c r="L1256" s="362" t="s">
        <v>186</v>
      </c>
      <c r="M1256" s="362" t="s">
        <v>9</v>
      </c>
      <c r="N1256" s="362" t="s">
        <v>90</v>
      </c>
      <c r="O1256" s="362" t="s">
        <v>90</v>
      </c>
      <c r="P1256" s="482" t="s">
        <v>90</v>
      </c>
      <c r="Q1256" s="362"/>
      <c r="R1256" s="362"/>
      <c r="S1256" s="362"/>
      <c r="T1256" s="362"/>
      <c r="U1256" s="362"/>
      <c r="V1256" s="362"/>
      <c r="W1256" s="362"/>
      <c r="X1256" s="362"/>
      <c r="Y1256" s="362"/>
      <c r="Z1256" s="362"/>
      <c r="AA1256" s="366"/>
      <c r="AB1256" s="362"/>
      <c r="AC1256" s="362" t="s">
        <v>19</v>
      </c>
      <c r="AD1256" s="362" t="s">
        <v>40</v>
      </c>
      <c r="AE1256" s="362"/>
      <c r="AF1256" s="362"/>
      <c r="AG1256" s="362"/>
      <c r="AH1256" s="362"/>
      <c r="AI1256" s="362"/>
      <c r="AJ1256" s="362"/>
      <c r="AK1256" s="362"/>
      <c r="AL1256" s="362"/>
      <c r="AM1256" s="362"/>
      <c r="AN1256" s="361"/>
      <c r="AO1256" s="445" t="s">
        <v>9</v>
      </c>
      <c r="AP1256" s="445" t="s">
        <v>9</v>
      </c>
      <c r="AQ1256" s="445" t="s">
        <v>9</v>
      </c>
    </row>
    <row r="1257" spans="1:43" ht="14.5" hidden="1" x14ac:dyDescent="0.35">
      <c r="A1257" s="362">
        <v>1255</v>
      </c>
      <c r="B1257" s="362" t="s">
        <v>3326</v>
      </c>
      <c r="C1257" s="362" t="s">
        <v>2</v>
      </c>
      <c r="D1257" s="368">
        <v>45335</v>
      </c>
      <c r="E1257" s="368"/>
      <c r="F1257" s="368"/>
      <c r="G1257" s="368"/>
      <c r="H1257" s="362" t="s">
        <v>65</v>
      </c>
      <c r="I1257" s="362" t="s">
        <v>1910</v>
      </c>
      <c r="J1257" s="361" t="s">
        <v>3327</v>
      </c>
      <c r="K1257" s="362"/>
      <c r="L1257" s="362" t="s">
        <v>186</v>
      </c>
      <c r="M1257" s="362" t="s">
        <v>9</v>
      </c>
      <c r="N1257" s="362" t="s">
        <v>90</v>
      </c>
      <c r="O1257" s="362" t="s">
        <v>90</v>
      </c>
      <c r="P1257" s="482" t="s">
        <v>90</v>
      </c>
      <c r="Q1257" s="362"/>
      <c r="R1257" s="362"/>
      <c r="S1257" s="362"/>
      <c r="T1257" s="362"/>
      <c r="U1257" s="362"/>
      <c r="V1257" s="362"/>
      <c r="W1257" s="362"/>
      <c r="X1257" s="362"/>
      <c r="Y1257" s="362"/>
      <c r="Z1257" s="362"/>
      <c r="AA1257" s="366"/>
      <c r="AB1257" s="362"/>
      <c r="AC1257" s="362" t="s">
        <v>19</v>
      </c>
      <c r="AD1257" s="362" t="s">
        <v>40</v>
      </c>
      <c r="AE1257" s="362"/>
      <c r="AF1257" s="362"/>
      <c r="AG1257" s="362"/>
      <c r="AH1257" s="362"/>
      <c r="AI1257" s="362"/>
      <c r="AJ1257" s="362"/>
      <c r="AK1257" s="362"/>
      <c r="AL1257" s="362"/>
      <c r="AM1257" s="362"/>
      <c r="AN1257" s="361"/>
      <c r="AO1257" s="445" t="s">
        <v>9</v>
      </c>
      <c r="AP1257" s="445" t="s">
        <v>9</v>
      </c>
      <c r="AQ1257" s="445" t="s">
        <v>9</v>
      </c>
    </row>
    <row r="1258" spans="1:43" ht="14.5" hidden="1" x14ac:dyDescent="0.35">
      <c r="A1258" s="362">
        <v>1256</v>
      </c>
      <c r="B1258" s="362" t="s">
        <v>3328</v>
      </c>
      <c r="C1258" s="362" t="s">
        <v>2</v>
      </c>
      <c r="D1258" s="368">
        <v>45335</v>
      </c>
      <c r="E1258" s="368"/>
      <c r="F1258" s="368"/>
      <c r="G1258" s="368"/>
      <c r="H1258" s="362" t="s">
        <v>65</v>
      </c>
      <c r="I1258" s="362" t="s">
        <v>1910</v>
      </c>
      <c r="J1258" s="361" t="s">
        <v>3329</v>
      </c>
      <c r="K1258" s="362"/>
      <c r="L1258" s="362" t="s">
        <v>186</v>
      </c>
      <c r="M1258" s="362" t="s">
        <v>9</v>
      </c>
      <c r="N1258" s="362" t="s">
        <v>90</v>
      </c>
      <c r="O1258" s="362" t="s">
        <v>90</v>
      </c>
      <c r="P1258" s="482" t="s">
        <v>90</v>
      </c>
      <c r="Q1258" s="362"/>
      <c r="R1258" s="362"/>
      <c r="S1258" s="362"/>
      <c r="T1258" s="362"/>
      <c r="U1258" s="362"/>
      <c r="V1258" s="362"/>
      <c r="W1258" s="362"/>
      <c r="X1258" s="362"/>
      <c r="Y1258" s="362"/>
      <c r="Z1258" s="362"/>
      <c r="AA1258" s="366"/>
      <c r="AB1258" s="362"/>
      <c r="AC1258" s="362" t="s">
        <v>19</v>
      </c>
      <c r="AD1258" s="362" t="s">
        <v>40</v>
      </c>
      <c r="AE1258" s="362"/>
      <c r="AF1258" s="362"/>
      <c r="AG1258" s="362"/>
      <c r="AH1258" s="362"/>
      <c r="AI1258" s="362"/>
      <c r="AJ1258" s="362"/>
      <c r="AK1258" s="362"/>
      <c r="AL1258" s="362"/>
      <c r="AM1258" s="362"/>
      <c r="AN1258" s="361"/>
      <c r="AO1258" s="445" t="s">
        <v>9</v>
      </c>
      <c r="AP1258" s="445" t="s">
        <v>9</v>
      </c>
      <c r="AQ1258" s="445" t="s">
        <v>9</v>
      </c>
    </row>
    <row r="1259" spans="1:43" ht="14.5" hidden="1" x14ac:dyDescent="0.35">
      <c r="A1259" s="362">
        <v>1257</v>
      </c>
      <c r="B1259" s="362" t="s">
        <v>3330</v>
      </c>
      <c r="C1259" s="362" t="s">
        <v>2</v>
      </c>
      <c r="D1259" s="368">
        <v>45335</v>
      </c>
      <c r="E1259" s="368"/>
      <c r="F1259" s="368"/>
      <c r="G1259" s="368"/>
      <c r="H1259" s="362" t="s">
        <v>65</v>
      </c>
      <c r="I1259" s="362" t="s">
        <v>1910</v>
      </c>
      <c r="J1259" s="361" t="s">
        <v>3331</v>
      </c>
      <c r="K1259" s="362"/>
      <c r="L1259" s="362" t="s">
        <v>186</v>
      </c>
      <c r="M1259" s="362" t="s">
        <v>9</v>
      </c>
      <c r="N1259" s="362" t="s">
        <v>90</v>
      </c>
      <c r="O1259" s="362" t="s">
        <v>90</v>
      </c>
      <c r="P1259" s="482" t="s">
        <v>90</v>
      </c>
      <c r="Q1259" s="362"/>
      <c r="R1259" s="362"/>
      <c r="S1259" s="362"/>
      <c r="T1259" s="362"/>
      <c r="U1259" s="362"/>
      <c r="V1259" s="362"/>
      <c r="W1259" s="362"/>
      <c r="X1259" s="362"/>
      <c r="Y1259" s="362"/>
      <c r="Z1259" s="362"/>
      <c r="AA1259" s="366"/>
      <c r="AB1259" s="362"/>
      <c r="AC1259" s="362" t="s">
        <v>19</v>
      </c>
      <c r="AD1259" s="362" t="s">
        <v>40</v>
      </c>
      <c r="AE1259" s="362"/>
      <c r="AF1259" s="362"/>
      <c r="AG1259" s="362"/>
      <c r="AH1259" s="362"/>
      <c r="AI1259" s="362"/>
      <c r="AJ1259" s="362"/>
      <c r="AK1259" s="362"/>
      <c r="AL1259" s="362"/>
      <c r="AM1259" s="362"/>
      <c r="AN1259" s="361"/>
      <c r="AO1259" s="445" t="s">
        <v>9</v>
      </c>
      <c r="AP1259" s="445" t="s">
        <v>9</v>
      </c>
      <c r="AQ1259" s="445" t="s">
        <v>9</v>
      </c>
    </row>
    <row r="1260" spans="1:43" ht="29" hidden="1" x14ac:dyDescent="0.35">
      <c r="A1260" s="362">
        <v>1258</v>
      </c>
      <c r="B1260" s="362" t="s">
        <v>3332</v>
      </c>
      <c r="C1260" s="362" t="s">
        <v>2</v>
      </c>
      <c r="D1260" s="368">
        <v>45335</v>
      </c>
      <c r="E1260" s="368"/>
      <c r="F1260" s="368"/>
      <c r="G1260" s="368"/>
      <c r="H1260" s="362" t="s">
        <v>57</v>
      </c>
      <c r="I1260" s="362" t="s">
        <v>2897</v>
      </c>
      <c r="J1260" s="438" t="s">
        <v>3333</v>
      </c>
      <c r="K1260" s="362"/>
      <c r="L1260" s="362" t="s">
        <v>186</v>
      </c>
      <c r="M1260" s="362" t="s">
        <v>9</v>
      </c>
      <c r="N1260" s="362" t="s">
        <v>90</v>
      </c>
      <c r="O1260" s="362" t="s">
        <v>90</v>
      </c>
      <c r="P1260" s="482" t="s">
        <v>90</v>
      </c>
      <c r="Q1260" s="362"/>
      <c r="R1260" s="362"/>
      <c r="S1260" s="362"/>
      <c r="T1260" s="362"/>
      <c r="U1260" s="362"/>
      <c r="V1260" s="362"/>
      <c r="W1260" s="362"/>
      <c r="X1260" s="362"/>
      <c r="Y1260" s="362"/>
      <c r="Z1260" s="362"/>
      <c r="AA1260" s="366"/>
      <c r="AB1260" s="362"/>
      <c r="AC1260" s="362" t="s">
        <v>14</v>
      </c>
      <c r="AD1260" s="362" t="s">
        <v>40</v>
      </c>
      <c r="AE1260" s="362"/>
      <c r="AF1260" s="362"/>
      <c r="AG1260" s="362"/>
      <c r="AH1260" s="362"/>
      <c r="AI1260" s="362"/>
      <c r="AJ1260" s="362"/>
      <c r="AK1260" s="362"/>
      <c r="AL1260" s="362"/>
      <c r="AM1260" s="362"/>
      <c r="AN1260" s="361"/>
      <c r="AO1260" s="445" t="s">
        <v>9</v>
      </c>
      <c r="AP1260" s="445" t="s">
        <v>9</v>
      </c>
      <c r="AQ1260" s="445" t="s">
        <v>9</v>
      </c>
    </row>
    <row r="1261" spans="1:43" ht="87" hidden="1" x14ac:dyDescent="0.35">
      <c r="A1261" s="362">
        <v>1259</v>
      </c>
      <c r="B1261" s="362" t="s">
        <v>3334</v>
      </c>
      <c r="C1261" s="362" t="s">
        <v>2</v>
      </c>
      <c r="D1261" s="368">
        <v>45335</v>
      </c>
      <c r="E1261" s="368"/>
      <c r="F1261" s="368"/>
      <c r="G1261" s="368"/>
      <c r="H1261" s="362" t="s">
        <v>61</v>
      </c>
      <c r="I1261" s="362" t="s">
        <v>3335</v>
      </c>
      <c r="J1261" s="361" t="s">
        <v>3336</v>
      </c>
      <c r="K1261" s="362"/>
      <c r="L1261" s="362" t="s">
        <v>186</v>
      </c>
      <c r="M1261" s="362" t="s">
        <v>9</v>
      </c>
      <c r="N1261" s="362" t="s">
        <v>90</v>
      </c>
      <c r="O1261" s="362" t="s">
        <v>90</v>
      </c>
      <c r="P1261" s="51" t="s">
        <v>6704</v>
      </c>
      <c r="Q1261" s="362" t="s">
        <v>6705</v>
      </c>
      <c r="R1261" s="362" t="s">
        <v>6706</v>
      </c>
      <c r="S1261" s="362" t="s">
        <v>6707</v>
      </c>
      <c r="T1261" s="362" t="s">
        <v>6708</v>
      </c>
      <c r="U1261" s="362" t="s">
        <v>6709</v>
      </c>
      <c r="V1261" s="362"/>
      <c r="W1261" s="362" t="s">
        <v>6710</v>
      </c>
      <c r="X1261" s="362" t="s">
        <v>6711</v>
      </c>
      <c r="Y1261" s="362"/>
      <c r="Z1261" s="362"/>
      <c r="AA1261" s="366" t="s">
        <v>6712</v>
      </c>
      <c r="AB1261" s="362" t="s">
        <v>6713</v>
      </c>
      <c r="AC1261" s="362" t="s">
        <v>19</v>
      </c>
      <c r="AD1261" s="362" t="s">
        <v>40</v>
      </c>
      <c r="AE1261" s="362"/>
      <c r="AF1261" s="362"/>
      <c r="AG1261" s="362"/>
      <c r="AH1261" s="362"/>
      <c r="AI1261" s="362" t="s">
        <v>6123</v>
      </c>
      <c r="AJ1261" s="362"/>
      <c r="AK1261" s="362"/>
      <c r="AL1261" s="362"/>
      <c r="AM1261" s="362"/>
      <c r="AN1261" s="361"/>
      <c r="AO1261" s="445" t="s">
        <v>9</v>
      </c>
      <c r="AP1261" s="445" t="s">
        <v>9</v>
      </c>
      <c r="AQ1261" s="445" t="s">
        <v>9</v>
      </c>
    </row>
    <row r="1262" spans="1:43" ht="14.5" hidden="1" x14ac:dyDescent="0.35">
      <c r="A1262" s="362">
        <v>1260</v>
      </c>
      <c r="B1262" s="362" t="s">
        <v>3337</v>
      </c>
      <c r="C1262" s="362" t="s">
        <v>2</v>
      </c>
      <c r="D1262" s="368">
        <v>45335</v>
      </c>
      <c r="E1262" s="368"/>
      <c r="F1262" s="368"/>
      <c r="G1262" s="368"/>
      <c r="H1262" s="362" t="s">
        <v>65</v>
      </c>
      <c r="I1262" s="362"/>
      <c r="J1262" s="361" t="s">
        <v>3338</v>
      </c>
      <c r="K1262" s="362"/>
      <c r="L1262" s="362" t="s">
        <v>186</v>
      </c>
      <c r="M1262" s="362" t="s">
        <v>9</v>
      </c>
      <c r="N1262" s="362" t="s">
        <v>90</v>
      </c>
      <c r="O1262" s="362" t="s">
        <v>90</v>
      </c>
      <c r="P1262" s="482" t="s">
        <v>90</v>
      </c>
      <c r="Q1262" s="362"/>
      <c r="R1262" s="362"/>
      <c r="S1262" s="362"/>
      <c r="T1262" s="362"/>
      <c r="U1262" s="362"/>
      <c r="V1262" s="362"/>
      <c r="W1262" s="362"/>
      <c r="X1262" s="362"/>
      <c r="Y1262" s="362"/>
      <c r="Z1262" s="362"/>
      <c r="AA1262" s="366"/>
      <c r="AB1262" s="362"/>
      <c r="AC1262" s="362" t="s">
        <v>19</v>
      </c>
      <c r="AD1262" s="362" t="s">
        <v>40</v>
      </c>
      <c r="AE1262" s="362"/>
      <c r="AF1262" s="362"/>
      <c r="AG1262" s="362"/>
      <c r="AH1262" s="362"/>
      <c r="AI1262" s="362"/>
      <c r="AJ1262" s="362"/>
      <c r="AK1262" s="362"/>
      <c r="AL1262" s="362"/>
      <c r="AM1262" s="362"/>
      <c r="AN1262" s="361"/>
      <c r="AO1262" s="445" t="s">
        <v>9</v>
      </c>
      <c r="AP1262" s="445" t="s">
        <v>9</v>
      </c>
      <c r="AQ1262" s="445" t="s">
        <v>9</v>
      </c>
    </row>
    <row r="1263" spans="1:43" ht="29" hidden="1" x14ac:dyDescent="0.35">
      <c r="A1263" s="362">
        <v>1261</v>
      </c>
      <c r="B1263" s="362" t="s">
        <v>3339</v>
      </c>
      <c r="C1263" s="362" t="s">
        <v>2</v>
      </c>
      <c r="D1263" s="368">
        <v>45335</v>
      </c>
      <c r="E1263" s="368"/>
      <c r="F1263" s="368"/>
      <c r="G1263" s="368"/>
      <c r="H1263" s="362" t="s">
        <v>65</v>
      </c>
      <c r="I1263" s="362"/>
      <c r="J1263" s="361" t="s">
        <v>3134</v>
      </c>
      <c r="K1263" s="362"/>
      <c r="L1263" s="362" t="s">
        <v>186</v>
      </c>
      <c r="M1263" s="362" t="s">
        <v>9</v>
      </c>
      <c r="N1263" s="362" t="s">
        <v>90</v>
      </c>
      <c r="O1263" s="362" t="s">
        <v>90</v>
      </c>
      <c r="P1263" s="482" t="s">
        <v>90</v>
      </c>
      <c r="Q1263" s="362"/>
      <c r="R1263" s="362"/>
      <c r="S1263" s="362"/>
      <c r="T1263" s="362"/>
      <c r="U1263" s="362"/>
      <c r="V1263" s="362"/>
      <c r="W1263" s="362"/>
      <c r="X1263" s="362"/>
      <c r="Y1263" s="362"/>
      <c r="Z1263" s="362"/>
      <c r="AA1263" s="366"/>
      <c r="AB1263" s="362"/>
      <c r="AC1263" s="362" t="s">
        <v>19</v>
      </c>
      <c r="AD1263" s="362" t="s">
        <v>40</v>
      </c>
      <c r="AE1263" s="362"/>
      <c r="AF1263" s="362"/>
      <c r="AG1263" s="362"/>
      <c r="AH1263" s="362"/>
      <c r="AI1263" s="362"/>
      <c r="AJ1263" s="362"/>
      <c r="AK1263" s="362"/>
      <c r="AL1263" s="362"/>
      <c r="AM1263" s="362"/>
      <c r="AN1263" s="361"/>
      <c r="AO1263" s="445" t="s">
        <v>9</v>
      </c>
      <c r="AP1263" s="445" t="s">
        <v>9</v>
      </c>
      <c r="AQ1263" s="445" t="s">
        <v>9</v>
      </c>
    </row>
    <row r="1264" spans="1:43" ht="72.5" hidden="1" x14ac:dyDescent="0.35">
      <c r="A1264" s="362">
        <v>1262</v>
      </c>
      <c r="B1264" s="362" t="s">
        <v>3340</v>
      </c>
      <c r="C1264" s="362" t="s">
        <v>2</v>
      </c>
      <c r="D1264" s="368">
        <v>45099</v>
      </c>
      <c r="E1264" s="368"/>
      <c r="F1264" s="368"/>
      <c r="G1264" s="368"/>
      <c r="H1264" s="362" t="s">
        <v>57</v>
      </c>
      <c r="I1264" s="362" t="s">
        <v>3316</v>
      </c>
      <c r="J1264" s="361" t="s">
        <v>3341</v>
      </c>
      <c r="K1264" s="362"/>
      <c r="L1264" s="362" t="s">
        <v>186</v>
      </c>
      <c r="M1264" s="362" t="s">
        <v>9</v>
      </c>
      <c r="N1264" s="362" t="s">
        <v>90</v>
      </c>
      <c r="O1264" s="362" t="s">
        <v>90</v>
      </c>
      <c r="P1264" s="482" t="s">
        <v>6714</v>
      </c>
      <c r="Q1264" s="362"/>
      <c r="R1264" s="362"/>
      <c r="S1264" s="362"/>
      <c r="T1264" s="362"/>
      <c r="U1264" s="362"/>
      <c r="V1264" s="362"/>
      <c r="W1264" s="362"/>
      <c r="X1264" s="362"/>
      <c r="Y1264" s="362"/>
      <c r="Z1264" s="362"/>
      <c r="AA1264" s="366"/>
      <c r="AB1264" s="362"/>
      <c r="AC1264" s="362" t="s">
        <v>14</v>
      </c>
      <c r="AD1264" s="362" t="s">
        <v>40</v>
      </c>
      <c r="AE1264" s="362"/>
      <c r="AF1264" s="362"/>
      <c r="AG1264" s="362"/>
      <c r="AH1264" s="362"/>
      <c r="AI1264" s="362"/>
      <c r="AJ1264" s="362"/>
      <c r="AK1264" s="362"/>
      <c r="AL1264" s="362"/>
      <c r="AM1264" s="362"/>
      <c r="AN1264" s="361"/>
      <c r="AO1264" s="445" t="s">
        <v>5839</v>
      </c>
      <c r="AP1264" s="445" t="s">
        <v>5839</v>
      </c>
      <c r="AQ1264" s="445" t="s">
        <v>5839</v>
      </c>
    </row>
    <row r="1265" spans="1:43" ht="14.5" hidden="1" x14ac:dyDescent="0.35">
      <c r="A1265" s="362">
        <v>1263</v>
      </c>
      <c r="B1265" s="362" t="s">
        <v>3342</v>
      </c>
      <c r="C1265" s="362" t="s">
        <v>2</v>
      </c>
      <c r="D1265" s="368">
        <v>45335</v>
      </c>
      <c r="E1265" s="368"/>
      <c r="F1265" s="368"/>
      <c r="G1265" s="368"/>
      <c r="H1265" s="362" t="s">
        <v>57</v>
      </c>
      <c r="I1265" s="362" t="s">
        <v>2897</v>
      </c>
      <c r="J1265" s="438" t="s">
        <v>3343</v>
      </c>
      <c r="K1265" s="362"/>
      <c r="L1265" s="362" t="s">
        <v>186</v>
      </c>
      <c r="M1265" s="362" t="s">
        <v>9</v>
      </c>
      <c r="N1265" s="362" t="s">
        <v>90</v>
      </c>
      <c r="O1265" s="362" t="s">
        <v>90</v>
      </c>
      <c r="P1265" s="482" t="s">
        <v>90</v>
      </c>
      <c r="Q1265" s="362"/>
      <c r="R1265" s="362"/>
      <c r="S1265" s="362"/>
      <c r="T1265" s="362"/>
      <c r="U1265" s="362"/>
      <c r="V1265" s="362"/>
      <c r="W1265" s="362"/>
      <c r="X1265" s="362"/>
      <c r="Y1265" s="362"/>
      <c r="Z1265" s="362"/>
      <c r="AA1265" s="366"/>
      <c r="AB1265" s="362"/>
      <c r="AC1265" s="362" t="s">
        <v>14</v>
      </c>
      <c r="AD1265" s="362" t="s">
        <v>40</v>
      </c>
      <c r="AE1265" s="362"/>
      <c r="AF1265" s="362"/>
      <c r="AG1265" s="362"/>
      <c r="AH1265" s="362"/>
      <c r="AI1265" s="362"/>
      <c r="AJ1265" s="362"/>
      <c r="AK1265" s="362"/>
      <c r="AL1265" s="362"/>
      <c r="AM1265" s="362"/>
      <c r="AN1265" s="361"/>
      <c r="AO1265" s="445" t="s">
        <v>9</v>
      </c>
      <c r="AP1265" s="445" t="s">
        <v>9</v>
      </c>
      <c r="AQ1265" s="445" t="s">
        <v>9</v>
      </c>
    </row>
    <row r="1266" spans="1:43" ht="14.5" hidden="1" x14ac:dyDescent="0.35">
      <c r="A1266" s="362">
        <v>1264</v>
      </c>
      <c r="B1266" s="362" t="s">
        <v>3344</v>
      </c>
      <c r="C1266" s="362" t="s">
        <v>2</v>
      </c>
      <c r="D1266" s="368">
        <v>45335</v>
      </c>
      <c r="E1266" s="368"/>
      <c r="F1266" s="368"/>
      <c r="G1266" s="368"/>
      <c r="H1266" s="362" t="s">
        <v>57</v>
      </c>
      <c r="I1266" s="362" t="s">
        <v>2897</v>
      </c>
      <c r="J1266" s="438" t="s">
        <v>3345</v>
      </c>
      <c r="K1266" s="362"/>
      <c r="L1266" s="362" t="s">
        <v>186</v>
      </c>
      <c r="M1266" s="362" t="s">
        <v>9</v>
      </c>
      <c r="N1266" s="362" t="s">
        <v>90</v>
      </c>
      <c r="O1266" s="362" t="s">
        <v>90</v>
      </c>
      <c r="P1266" s="482" t="s">
        <v>90</v>
      </c>
      <c r="Q1266" s="362"/>
      <c r="R1266" s="362"/>
      <c r="S1266" s="362"/>
      <c r="T1266" s="362"/>
      <c r="U1266" s="362"/>
      <c r="V1266" s="362"/>
      <c r="W1266" s="362"/>
      <c r="X1266" s="362"/>
      <c r="Y1266" s="362"/>
      <c r="Z1266" s="362"/>
      <c r="AA1266" s="366"/>
      <c r="AB1266" s="362"/>
      <c r="AC1266" s="362" t="s">
        <v>14</v>
      </c>
      <c r="AD1266" s="362" t="s">
        <v>40</v>
      </c>
      <c r="AE1266" s="362"/>
      <c r="AF1266" s="362"/>
      <c r="AG1266" s="362"/>
      <c r="AH1266" s="362"/>
      <c r="AI1266" s="362"/>
      <c r="AJ1266" s="362"/>
      <c r="AK1266" s="362"/>
      <c r="AL1266" s="362"/>
      <c r="AM1266" s="362"/>
      <c r="AN1266" s="361"/>
      <c r="AO1266" s="445" t="s">
        <v>9</v>
      </c>
      <c r="AP1266" s="445" t="s">
        <v>9</v>
      </c>
      <c r="AQ1266" s="445" t="s">
        <v>9</v>
      </c>
    </row>
    <row r="1267" spans="1:43" ht="14.5" hidden="1" x14ac:dyDescent="0.35">
      <c r="A1267" s="362">
        <v>1265</v>
      </c>
      <c r="B1267" s="362" t="s">
        <v>3346</v>
      </c>
      <c r="C1267" s="362" t="s">
        <v>2</v>
      </c>
      <c r="D1267" s="368">
        <v>45335</v>
      </c>
      <c r="E1267" s="368"/>
      <c r="F1267" s="368"/>
      <c r="G1267" s="368"/>
      <c r="H1267" s="362" t="s">
        <v>57</v>
      </c>
      <c r="I1267" s="362" t="s">
        <v>2897</v>
      </c>
      <c r="J1267" s="438" t="s">
        <v>3347</v>
      </c>
      <c r="K1267" s="362"/>
      <c r="L1267" s="362" t="s">
        <v>186</v>
      </c>
      <c r="M1267" s="362" t="s">
        <v>9</v>
      </c>
      <c r="N1267" s="362" t="s">
        <v>90</v>
      </c>
      <c r="O1267" s="362" t="s">
        <v>90</v>
      </c>
      <c r="P1267" s="482" t="s">
        <v>90</v>
      </c>
      <c r="Q1267" s="362"/>
      <c r="R1267" s="362"/>
      <c r="S1267" s="362"/>
      <c r="T1267" s="362"/>
      <c r="U1267" s="362"/>
      <c r="V1267" s="362"/>
      <c r="W1267" s="362"/>
      <c r="X1267" s="362"/>
      <c r="Y1267" s="362"/>
      <c r="Z1267" s="362"/>
      <c r="AA1267" s="366"/>
      <c r="AB1267" s="362"/>
      <c r="AC1267" s="362" t="s">
        <v>14</v>
      </c>
      <c r="AD1267" s="362" t="s">
        <v>40</v>
      </c>
      <c r="AE1267" s="362"/>
      <c r="AF1267" s="362"/>
      <c r="AG1267" s="362"/>
      <c r="AH1267" s="362"/>
      <c r="AI1267" s="362"/>
      <c r="AJ1267" s="362"/>
      <c r="AK1267" s="362"/>
      <c r="AL1267" s="362"/>
      <c r="AM1267" s="362"/>
      <c r="AN1267" s="361"/>
      <c r="AO1267" s="445" t="s">
        <v>9</v>
      </c>
      <c r="AP1267" s="445" t="s">
        <v>9</v>
      </c>
      <c r="AQ1267" s="445" t="s">
        <v>9</v>
      </c>
    </row>
    <row r="1268" spans="1:43" ht="72.5" hidden="1" x14ac:dyDescent="0.35">
      <c r="A1268" s="362">
        <v>1266</v>
      </c>
      <c r="B1268" s="362" t="s">
        <v>3348</v>
      </c>
      <c r="C1268" s="362" t="s">
        <v>2</v>
      </c>
      <c r="D1268" s="368">
        <v>45335</v>
      </c>
      <c r="E1268" s="368"/>
      <c r="F1268" s="368"/>
      <c r="G1268" s="368"/>
      <c r="H1268" s="362" t="s">
        <v>57</v>
      </c>
      <c r="I1268" s="362" t="s">
        <v>2897</v>
      </c>
      <c r="J1268" s="361" t="s">
        <v>3349</v>
      </c>
      <c r="K1268" s="362"/>
      <c r="L1268" s="362" t="s">
        <v>186</v>
      </c>
      <c r="M1268" s="362" t="s">
        <v>9</v>
      </c>
      <c r="N1268" s="362" t="s">
        <v>90</v>
      </c>
      <c r="O1268" s="362" t="s">
        <v>90</v>
      </c>
      <c r="P1268" s="482" t="s">
        <v>6715</v>
      </c>
      <c r="Q1268" s="362"/>
      <c r="R1268" s="362"/>
      <c r="S1268" s="362"/>
      <c r="T1268" s="362"/>
      <c r="U1268" s="362"/>
      <c r="V1268" s="362"/>
      <c r="W1268" s="362"/>
      <c r="X1268" s="362"/>
      <c r="Y1268" s="362"/>
      <c r="Z1268" s="362"/>
      <c r="AA1268" s="366"/>
      <c r="AB1268" s="362"/>
      <c r="AC1268" s="362" t="s">
        <v>14</v>
      </c>
      <c r="AD1268" s="362" t="s">
        <v>40</v>
      </c>
      <c r="AE1268" s="362"/>
      <c r="AF1268" s="362"/>
      <c r="AG1268" s="362"/>
      <c r="AH1268" s="362"/>
      <c r="AI1268" s="362"/>
      <c r="AJ1268" s="362"/>
      <c r="AK1268" s="362"/>
      <c r="AL1268" s="362"/>
      <c r="AM1268" s="362"/>
      <c r="AN1268" s="361"/>
      <c r="AO1268" s="445" t="s">
        <v>5839</v>
      </c>
      <c r="AP1268" s="445" t="s">
        <v>5839</v>
      </c>
      <c r="AQ1268" s="445" t="s">
        <v>5839</v>
      </c>
    </row>
    <row r="1269" spans="1:43" ht="29" hidden="1" x14ac:dyDescent="0.35">
      <c r="A1269" s="362">
        <v>1267</v>
      </c>
      <c r="B1269" s="362" t="s">
        <v>3351</v>
      </c>
      <c r="C1269" s="362" t="s">
        <v>2</v>
      </c>
      <c r="D1269" s="368">
        <v>45335</v>
      </c>
      <c r="E1269" s="368"/>
      <c r="F1269" s="368"/>
      <c r="G1269" s="368"/>
      <c r="H1269" s="362" t="s">
        <v>57</v>
      </c>
      <c r="I1269" s="362" t="s">
        <v>2897</v>
      </c>
      <c r="J1269" s="361" t="s">
        <v>3352</v>
      </c>
      <c r="K1269" s="362"/>
      <c r="L1269" s="362" t="s">
        <v>186</v>
      </c>
      <c r="M1269" s="362" t="s">
        <v>9</v>
      </c>
      <c r="N1269" s="362" t="s">
        <v>90</v>
      </c>
      <c r="O1269" s="362" t="s">
        <v>90</v>
      </c>
      <c r="P1269" s="482" t="s">
        <v>6345</v>
      </c>
      <c r="Q1269" s="362"/>
      <c r="R1269" s="362"/>
      <c r="S1269" s="362"/>
      <c r="T1269" s="362"/>
      <c r="U1269" s="362"/>
      <c r="V1269" s="362"/>
      <c r="W1269" s="362"/>
      <c r="X1269" s="362"/>
      <c r="Y1269" s="362"/>
      <c r="Z1269" s="362"/>
      <c r="AA1269" s="366"/>
      <c r="AB1269" s="362"/>
      <c r="AC1269" s="362" t="s">
        <v>14</v>
      </c>
      <c r="AD1269" s="362" t="s">
        <v>40</v>
      </c>
      <c r="AE1269" s="362"/>
      <c r="AF1269" s="362"/>
      <c r="AG1269" s="362"/>
      <c r="AH1269" s="362"/>
      <c r="AI1269" s="362"/>
      <c r="AJ1269" s="362"/>
      <c r="AK1269" s="362"/>
      <c r="AL1269" s="362"/>
      <c r="AM1269" s="362"/>
      <c r="AN1269" s="361"/>
      <c r="AO1269" s="445" t="s">
        <v>9</v>
      </c>
      <c r="AP1269" s="445" t="s">
        <v>9</v>
      </c>
      <c r="AQ1269" s="445" t="s">
        <v>9</v>
      </c>
    </row>
    <row r="1270" spans="1:43" ht="29" hidden="1" x14ac:dyDescent="0.35">
      <c r="A1270" s="362">
        <v>1268</v>
      </c>
      <c r="B1270" s="362" t="s">
        <v>3353</v>
      </c>
      <c r="C1270" s="362" t="s">
        <v>2</v>
      </c>
      <c r="D1270" s="368">
        <v>45335</v>
      </c>
      <c r="E1270" s="368"/>
      <c r="F1270" s="368"/>
      <c r="G1270" s="368"/>
      <c r="H1270" s="362" t="s">
        <v>57</v>
      </c>
      <c r="I1270" s="362" t="s">
        <v>2897</v>
      </c>
      <c r="J1270" s="361" t="s">
        <v>3354</v>
      </c>
      <c r="K1270" s="362"/>
      <c r="L1270" s="362" t="s">
        <v>186</v>
      </c>
      <c r="M1270" s="362" t="s">
        <v>9</v>
      </c>
      <c r="N1270" s="362" t="s">
        <v>90</v>
      </c>
      <c r="O1270" s="362" t="s">
        <v>90</v>
      </c>
      <c r="P1270" s="482" t="s">
        <v>6476</v>
      </c>
      <c r="Q1270" s="362"/>
      <c r="R1270" s="362"/>
      <c r="S1270" s="362"/>
      <c r="T1270" s="362"/>
      <c r="U1270" s="362"/>
      <c r="V1270" s="362"/>
      <c r="W1270" s="362"/>
      <c r="X1270" s="362"/>
      <c r="Y1270" s="362"/>
      <c r="Z1270" s="362"/>
      <c r="AA1270" s="366"/>
      <c r="AB1270" s="362"/>
      <c r="AC1270" s="362" t="s">
        <v>14</v>
      </c>
      <c r="AD1270" s="362" t="s">
        <v>40</v>
      </c>
      <c r="AE1270" s="362"/>
      <c r="AF1270" s="362"/>
      <c r="AG1270" s="362"/>
      <c r="AH1270" s="362"/>
      <c r="AI1270" s="362"/>
      <c r="AJ1270" s="362"/>
      <c r="AK1270" s="362"/>
      <c r="AL1270" s="362"/>
      <c r="AM1270" s="362"/>
      <c r="AN1270" s="361"/>
      <c r="AO1270" s="445" t="s">
        <v>9</v>
      </c>
      <c r="AP1270" s="445" t="s">
        <v>9</v>
      </c>
      <c r="AQ1270" s="445" t="s">
        <v>9</v>
      </c>
    </row>
    <row r="1271" spans="1:43" ht="43.5" hidden="1" x14ac:dyDescent="0.35">
      <c r="A1271" s="362">
        <v>1269</v>
      </c>
      <c r="B1271" s="362" t="s">
        <v>3355</v>
      </c>
      <c r="C1271" s="362" t="s">
        <v>2</v>
      </c>
      <c r="D1271" s="368">
        <v>45335</v>
      </c>
      <c r="E1271" s="368"/>
      <c r="F1271" s="368"/>
      <c r="G1271" s="368"/>
      <c r="H1271" s="362" t="s">
        <v>57</v>
      </c>
      <c r="I1271" s="362" t="s">
        <v>2897</v>
      </c>
      <c r="J1271" s="361" t="s">
        <v>3356</v>
      </c>
      <c r="K1271" s="362"/>
      <c r="L1271" s="362" t="s">
        <v>186</v>
      </c>
      <c r="M1271" s="362" t="s">
        <v>9</v>
      </c>
      <c r="N1271" s="362" t="s">
        <v>90</v>
      </c>
      <c r="O1271" s="362" t="s">
        <v>90</v>
      </c>
      <c r="P1271" s="482" t="s">
        <v>6514</v>
      </c>
      <c r="Q1271" s="362"/>
      <c r="R1271" s="362"/>
      <c r="S1271" s="362"/>
      <c r="T1271" s="362"/>
      <c r="U1271" s="362"/>
      <c r="V1271" s="362"/>
      <c r="W1271" s="362"/>
      <c r="X1271" s="362"/>
      <c r="Y1271" s="362"/>
      <c r="Z1271" s="362"/>
      <c r="AA1271" s="366"/>
      <c r="AB1271" s="362"/>
      <c r="AC1271" s="362" t="s">
        <v>14</v>
      </c>
      <c r="AD1271" s="362" t="s">
        <v>40</v>
      </c>
      <c r="AE1271" s="362"/>
      <c r="AF1271" s="362"/>
      <c r="AG1271" s="362"/>
      <c r="AH1271" s="362"/>
      <c r="AI1271" s="362"/>
      <c r="AJ1271" s="362"/>
      <c r="AK1271" s="362"/>
      <c r="AL1271" s="362"/>
      <c r="AM1271" s="362"/>
      <c r="AN1271" s="361"/>
      <c r="AO1271" s="445" t="s">
        <v>9</v>
      </c>
      <c r="AP1271" s="445" t="s">
        <v>9</v>
      </c>
      <c r="AQ1271" s="445" t="s">
        <v>9</v>
      </c>
    </row>
    <row r="1272" spans="1:43" ht="29" hidden="1" x14ac:dyDescent="0.35">
      <c r="A1272" s="362">
        <v>1270</v>
      </c>
      <c r="B1272" s="362" t="s">
        <v>3357</v>
      </c>
      <c r="C1272" s="362" t="s">
        <v>2</v>
      </c>
      <c r="D1272" s="368">
        <v>45335</v>
      </c>
      <c r="E1272" s="368"/>
      <c r="F1272" s="368"/>
      <c r="G1272" s="368"/>
      <c r="H1272" s="362" t="s">
        <v>57</v>
      </c>
      <c r="I1272" s="362" t="s">
        <v>2897</v>
      </c>
      <c r="J1272" s="361" t="s">
        <v>3358</v>
      </c>
      <c r="K1272" s="362"/>
      <c r="L1272" s="362" t="s">
        <v>186</v>
      </c>
      <c r="M1272" s="362" t="s">
        <v>9</v>
      </c>
      <c r="N1272" s="362" t="s">
        <v>90</v>
      </c>
      <c r="O1272" s="362" t="s">
        <v>90</v>
      </c>
      <c r="P1272" s="482" t="s">
        <v>6633</v>
      </c>
      <c r="Q1272" s="362"/>
      <c r="R1272" s="362"/>
      <c r="S1272" s="362"/>
      <c r="T1272" s="362"/>
      <c r="U1272" s="362"/>
      <c r="V1272" s="362"/>
      <c r="W1272" s="362"/>
      <c r="X1272" s="362"/>
      <c r="Y1272" s="362"/>
      <c r="Z1272" s="362"/>
      <c r="AA1272" s="366"/>
      <c r="AB1272" s="362"/>
      <c r="AC1272" s="362" t="s">
        <v>14</v>
      </c>
      <c r="AD1272" s="362" t="s">
        <v>40</v>
      </c>
      <c r="AE1272" s="362"/>
      <c r="AF1272" s="362"/>
      <c r="AG1272" s="362"/>
      <c r="AH1272" s="362"/>
      <c r="AI1272" s="362"/>
      <c r="AJ1272" s="362"/>
      <c r="AK1272" s="362"/>
      <c r="AL1272" s="362"/>
      <c r="AM1272" s="362"/>
      <c r="AN1272" s="361"/>
      <c r="AO1272" s="445" t="s">
        <v>9</v>
      </c>
      <c r="AP1272" s="445" t="s">
        <v>9</v>
      </c>
      <c r="AQ1272" s="445" t="s">
        <v>9</v>
      </c>
    </row>
    <row r="1273" spans="1:43" ht="14.5" hidden="1" x14ac:dyDescent="0.35">
      <c r="A1273" s="362">
        <v>1271</v>
      </c>
      <c r="B1273" s="362" t="s">
        <v>3359</v>
      </c>
      <c r="C1273" s="362" t="s">
        <v>2</v>
      </c>
      <c r="D1273" s="368">
        <v>45336</v>
      </c>
      <c r="E1273" s="368"/>
      <c r="F1273" s="368"/>
      <c r="G1273" s="368"/>
      <c r="H1273" s="362" t="s">
        <v>62</v>
      </c>
      <c r="I1273" s="362" t="s">
        <v>2064</v>
      </c>
      <c r="J1273" s="361" t="s">
        <v>3360</v>
      </c>
      <c r="K1273" s="362"/>
      <c r="L1273" s="362" t="s">
        <v>186</v>
      </c>
      <c r="M1273" s="362" t="s">
        <v>9</v>
      </c>
      <c r="N1273" s="362" t="s">
        <v>90</v>
      </c>
      <c r="O1273" s="362" t="s">
        <v>90</v>
      </c>
      <c r="P1273" s="487" t="s">
        <v>6558</v>
      </c>
      <c r="Q1273" s="362"/>
      <c r="R1273" s="362"/>
      <c r="S1273" s="362"/>
      <c r="T1273" s="362"/>
      <c r="U1273" s="362"/>
      <c r="V1273" s="362"/>
      <c r="W1273" s="362"/>
      <c r="X1273" s="362" t="s">
        <v>6485</v>
      </c>
      <c r="Y1273" s="362"/>
      <c r="Z1273" s="362"/>
      <c r="AA1273" s="366"/>
      <c r="AB1273" s="362"/>
      <c r="AC1273" s="362" t="s">
        <v>19</v>
      </c>
      <c r="AD1273" s="362" t="s">
        <v>40</v>
      </c>
      <c r="AE1273" s="362"/>
      <c r="AF1273" s="362"/>
      <c r="AG1273" s="362"/>
      <c r="AH1273" s="362"/>
      <c r="AI1273" s="361" t="s">
        <v>6569</v>
      </c>
      <c r="AJ1273" s="362"/>
      <c r="AK1273" s="362"/>
      <c r="AL1273" s="362"/>
      <c r="AM1273" s="362"/>
      <c r="AN1273" s="361"/>
      <c r="AO1273" s="445" t="s">
        <v>9</v>
      </c>
      <c r="AP1273" s="445" t="s">
        <v>9</v>
      </c>
      <c r="AQ1273" s="445" t="s">
        <v>9</v>
      </c>
    </row>
    <row r="1274" spans="1:43" ht="14.5" hidden="1" x14ac:dyDescent="0.35">
      <c r="A1274" s="362">
        <v>1272</v>
      </c>
      <c r="B1274" s="362" t="s">
        <v>3361</v>
      </c>
      <c r="C1274" s="362" t="s">
        <v>2</v>
      </c>
      <c r="D1274" s="368">
        <v>45336</v>
      </c>
      <c r="E1274" s="368"/>
      <c r="F1274" s="368"/>
      <c r="G1274" s="368"/>
      <c r="H1274" s="362" t="s">
        <v>62</v>
      </c>
      <c r="I1274" s="362" t="s">
        <v>2064</v>
      </c>
      <c r="J1274" s="361" t="s">
        <v>3362</v>
      </c>
      <c r="K1274" s="362"/>
      <c r="L1274" s="362" t="s">
        <v>186</v>
      </c>
      <c r="M1274" s="362" t="s">
        <v>9</v>
      </c>
      <c r="N1274" s="362" t="s">
        <v>90</v>
      </c>
      <c r="O1274" s="362" t="s">
        <v>90</v>
      </c>
      <c r="P1274" s="487" t="s">
        <v>6716</v>
      </c>
      <c r="Q1274" s="362"/>
      <c r="R1274" s="362"/>
      <c r="S1274" s="362"/>
      <c r="T1274" s="362"/>
      <c r="U1274" s="362"/>
      <c r="V1274" s="362"/>
      <c r="W1274" s="362"/>
      <c r="X1274" s="362"/>
      <c r="Y1274" s="362"/>
      <c r="Z1274" s="362"/>
      <c r="AA1274" s="366"/>
      <c r="AB1274" s="362"/>
      <c r="AC1274" s="362" t="s">
        <v>19</v>
      </c>
      <c r="AD1274" s="362" t="s">
        <v>40</v>
      </c>
      <c r="AE1274" s="362"/>
      <c r="AF1274" s="362"/>
      <c r="AG1274" s="362"/>
      <c r="AH1274" s="362"/>
      <c r="AI1274" s="361" t="s">
        <v>6567</v>
      </c>
      <c r="AJ1274" s="362"/>
      <c r="AK1274" s="362"/>
      <c r="AL1274" s="362"/>
      <c r="AM1274" s="362"/>
      <c r="AN1274" s="361"/>
      <c r="AO1274" s="445" t="s">
        <v>9</v>
      </c>
      <c r="AP1274" s="445" t="s">
        <v>9</v>
      </c>
      <c r="AQ1274" s="445" t="s">
        <v>9</v>
      </c>
    </row>
    <row r="1275" spans="1:43" ht="72.5" hidden="1" x14ac:dyDescent="0.35">
      <c r="A1275" s="362">
        <v>1273</v>
      </c>
      <c r="B1275" s="362" t="s">
        <v>3363</v>
      </c>
      <c r="C1275" s="362" t="s">
        <v>2</v>
      </c>
      <c r="D1275" s="368">
        <v>45099</v>
      </c>
      <c r="E1275" s="368"/>
      <c r="F1275" s="368"/>
      <c r="G1275" s="368"/>
      <c r="H1275" s="362" t="s">
        <v>57</v>
      </c>
      <c r="I1275" s="362" t="s">
        <v>3316</v>
      </c>
      <c r="J1275" s="361" t="s">
        <v>3364</v>
      </c>
      <c r="K1275" s="362"/>
      <c r="L1275" s="362" t="s">
        <v>186</v>
      </c>
      <c r="M1275" s="362" t="s">
        <v>9</v>
      </c>
      <c r="N1275" s="362" t="s">
        <v>90</v>
      </c>
      <c r="O1275" s="362" t="s">
        <v>90</v>
      </c>
      <c r="P1275" s="482" t="s">
        <v>6714</v>
      </c>
      <c r="Q1275" s="362"/>
      <c r="R1275" s="362"/>
      <c r="S1275" s="362"/>
      <c r="T1275" s="362"/>
      <c r="U1275" s="362"/>
      <c r="V1275" s="362"/>
      <c r="W1275" s="362"/>
      <c r="X1275" s="362"/>
      <c r="Y1275" s="362"/>
      <c r="Z1275" s="362"/>
      <c r="AA1275" s="366"/>
      <c r="AB1275" s="362"/>
      <c r="AC1275" s="362" t="s">
        <v>14</v>
      </c>
      <c r="AD1275" s="362" t="s">
        <v>40</v>
      </c>
      <c r="AE1275" s="362"/>
      <c r="AF1275" s="362"/>
      <c r="AG1275" s="362"/>
      <c r="AH1275" s="362"/>
      <c r="AI1275" s="362"/>
      <c r="AJ1275" s="362"/>
      <c r="AK1275" s="362"/>
      <c r="AL1275" s="362"/>
      <c r="AM1275" s="362"/>
      <c r="AN1275" s="361"/>
      <c r="AO1275" s="445" t="s">
        <v>5839</v>
      </c>
      <c r="AP1275" s="445" t="s">
        <v>5839</v>
      </c>
      <c r="AQ1275" s="445" t="s">
        <v>5839</v>
      </c>
    </row>
    <row r="1276" spans="1:43" ht="87" hidden="1" x14ac:dyDescent="0.35">
      <c r="A1276" s="362">
        <v>1274</v>
      </c>
      <c r="B1276" s="362" t="s">
        <v>3365</v>
      </c>
      <c r="C1276" s="362" t="s">
        <v>2</v>
      </c>
      <c r="D1276" s="368">
        <v>45336</v>
      </c>
      <c r="E1276" s="368"/>
      <c r="F1276" s="368"/>
      <c r="G1276" s="368"/>
      <c r="H1276" s="362" t="s">
        <v>62</v>
      </c>
      <c r="I1276" s="362" t="s">
        <v>2064</v>
      </c>
      <c r="J1276" s="361" t="s">
        <v>3366</v>
      </c>
      <c r="K1276" s="362"/>
      <c r="L1276" s="362" t="s">
        <v>186</v>
      </c>
      <c r="M1276" s="362" t="s">
        <v>9</v>
      </c>
      <c r="N1276" s="362" t="s">
        <v>90</v>
      </c>
      <c r="O1276" s="362" t="s">
        <v>90</v>
      </c>
      <c r="P1276" s="488" t="s">
        <v>6717</v>
      </c>
      <c r="Q1276" s="362"/>
      <c r="R1276" s="362"/>
      <c r="S1276" s="362"/>
      <c r="T1276" s="362"/>
      <c r="U1276" s="362"/>
      <c r="V1276" s="362"/>
      <c r="W1276" s="362"/>
      <c r="X1276" s="362" t="s">
        <v>6485</v>
      </c>
      <c r="Y1276" s="362"/>
      <c r="Z1276" s="362"/>
      <c r="AA1276" s="366"/>
      <c r="AB1276" s="362"/>
      <c r="AC1276" s="362" t="s">
        <v>19</v>
      </c>
      <c r="AD1276" s="362" t="s">
        <v>40</v>
      </c>
      <c r="AE1276" s="362"/>
      <c r="AF1276" s="362"/>
      <c r="AG1276" s="362"/>
      <c r="AH1276" s="362"/>
      <c r="AI1276" s="589" t="s">
        <v>6718</v>
      </c>
      <c r="AJ1276" s="362"/>
      <c r="AK1276" s="362"/>
      <c r="AL1276" s="362"/>
      <c r="AM1276" s="362"/>
      <c r="AN1276" s="361"/>
      <c r="AO1276" s="445" t="s">
        <v>9</v>
      </c>
      <c r="AP1276" s="445" t="s">
        <v>9</v>
      </c>
      <c r="AQ1276" s="445" t="s">
        <v>9</v>
      </c>
    </row>
    <row r="1277" spans="1:43" ht="14.5" hidden="1" x14ac:dyDescent="0.35">
      <c r="A1277" s="362">
        <v>1275</v>
      </c>
      <c r="B1277" s="362" t="s">
        <v>3367</v>
      </c>
      <c r="C1277" s="362" t="s">
        <v>2</v>
      </c>
      <c r="D1277" s="368">
        <v>45336</v>
      </c>
      <c r="E1277" s="368"/>
      <c r="F1277" s="368"/>
      <c r="G1277" s="368"/>
      <c r="H1277" s="362" t="s">
        <v>62</v>
      </c>
      <c r="I1277" s="362" t="s">
        <v>2064</v>
      </c>
      <c r="J1277" s="361" t="s">
        <v>3368</v>
      </c>
      <c r="K1277" s="362"/>
      <c r="L1277" s="362" t="s">
        <v>186</v>
      </c>
      <c r="M1277" s="362" t="s">
        <v>9</v>
      </c>
      <c r="N1277" s="362" t="s">
        <v>90</v>
      </c>
      <c r="O1277" s="362" t="s">
        <v>90</v>
      </c>
      <c r="P1277" s="487" t="s">
        <v>6558</v>
      </c>
      <c r="Q1277" s="362"/>
      <c r="R1277" s="362"/>
      <c r="S1277" s="362"/>
      <c r="T1277" s="362"/>
      <c r="U1277" s="362"/>
      <c r="V1277" s="362"/>
      <c r="W1277" s="362"/>
      <c r="X1277" s="362" t="s">
        <v>6485</v>
      </c>
      <c r="Y1277" s="362"/>
      <c r="Z1277" s="362"/>
      <c r="AA1277" s="366"/>
      <c r="AB1277" s="362"/>
      <c r="AC1277" s="362" t="s">
        <v>19</v>
      </c>
      <c r="AD1277" s="362" t="s">
        <v>40</v>
      </c>
      <c r="AE1277" s="362"/>
      <c r="AF1277" s="362"/>
      <c r="AG1277" s="362"/>
      <c r="AH1277" s="362"/>
      <c r="AI1277" s="361" t="s">
        <v>6569</v>
      </c>
      <c r="AJ1277" s="362"/>
      <c r="AK1277" s="362"/>
      <c r="AL1277" s="362"/>
      <c r="AM1277" s="362"/>
      <c r="AN1277" s="361"/>
      <c r="AO1277" s="445" t="s">
        <v>9</v>
      </c>
      <c r="AP1277" s="445" t="s">
        <v>9</v>
      </c>
      <c r="AQ1277" s="445" t="s">
        <v>9</v>
      </c>
    </row>
    <row r="1278" spans="1:43" ht="29" hidden="1" x14ac:dyDescent="0.35">
      <c r="A1278" s="362">
        <v>1276</v>
      </c>
      <c r="B1278" s="362" t="s">
        <v>3369</v>
      </c>
      <c r="C1278" s="362" t="s">
        <v>2</v>
      </c>
      <c r="D1278" s="368">
        <v>45336</v>
      </c>
      <c r="E1278" s="368"/>
      <c r="F1278" s="368"/>
      <c r="G1278" s="368"/>
      <c r="H1278" s="362" t="s">
        <v>62</v>
      </c>
      <c r="I1278" s="362" t="s">
        <v>2064</v>
      </c>
      <c r="J1278" s="361" t="s">
        <v>3370</v>
      </c>
      <c r="K1278" s="362"/>
      <c r="L1278" s="362" t="s">
        <v>186</v>
      </c>
      <c r="M1278" s="362" t="s">
        <v>9</v>
      </c>
      <c r="N1278" s="362" t="s">
        <v>90</v>
      </c>
      <c r="O1278" s="362" t="s">
        <v>90</v>
      </c>
      <c r="P1278" s="487" t="s">
        <v>6684</v>
      </c>
      <c r="Q1278" s="362"/>
      <c r="R1278" s="362"/>
      <c r="S1278" s="362"/>
      <c r="T1278" s="362"/>
      <c r="U1278" s="362"/>
      <c r="V1278" s="362"/>
      <c r="W1278" s="362"/>
      <c r="X1278" s="362" t="s">
        <v>6485</v>
      </c>
      <c r="Y1278" s="362"/>
      <c r="Z1278" s="362"/>
      <c r="AA1278" s="366"/>
      <c r="AB1278" s="362"/>
      <c r="AC1278" s="362" t="s">
        <v>19</v>
      </c>
      <c r="AD1278" s="362" t="s">
        <v>40</v>
      </c>
      <c r="AE1278" s="362"/>
      <c r="AF1278" s="362"/>
      <c r="AG1278" s="362"/>
      <c r="AH1278" s="362"/>
      <c r="AI1278" s="361" t="s">
        <v>6569</v>
      </c>
      <c r="AJ1278" s="362"/>
      <c r="AK1278" s="362"/>
      <c r="AL1278" s="362"/>
      <c r="AM1278" s="362"/>
      <c r="AN1278" s="361"/>
      <c r="AO1278" s="445" t="s">
        <v>9</v>
      </c>
      <c r="AP1278" s="445" t="s">
        <v>9</v>
      </c>
      <c r="AQ1278" s="445" t="s">
        <v>9</v>
      </c>
    </row>
    <row r="1279" spans="1:43" ht="14.5" hidden="1" x14ac:dyDescent="0.35">
      <c r="A1279" s="362">
        <v>1277</v>
      </c>
      <c r="B1279" s="362" t="s">
        <v>3371</v>
      </c>
      <c r="C1279" s="362" t="s">
        <v>2</v>
      </c>
      <c r="D1279" s="368">
        <v>45336</v>
      </c>
      <c r="E1279" s="368"/>
      <c r="F1279" s="368"/>
      <c r="G1279" s="368"/>
      <c r="H1279" s="362" t="s">
        <v>65</v>
      </c>
      <c r="I1279" s="362" t="s">
        <v>2882</v>
      </c>
      <c r="J1279" s="361" t="s">
        <v>3372</v>
      </c>
      <c r="K1279" s="362"/>
      <c r="L1279" s="362" t="s">
        <v>186</v>
      </c>
      <c r="M1279" s="362" t="s">
        <v>9</v>
      </c>
      <c r="N1279" s="362" t="s">
        <v>90</v>
      </c>
      <c r="O1279" s="362" t="s">
        <v>90</v>
      </c>
      <c r="P1279" s="482" t="s">
        <v>90</v>
      </c>
      <c r="Q1279" s="362"/>
      <c r="R1279" s="362"/>
      <c r="S1279" s="362"/>
      <c r="T1279" s="362"/>
      <c r="U1279" s="362"/>
      <c r="V1279" s="362"/>
      <c r="W1279" s="362"/>
      <c r="X1279" s="362"/>
      <c r="Y1279" s="362"/>
      <c r="Z1279" s="362"/>
      <c r="AA1279" s="366"/>
      <c r="AB1279" s="362"/>
      <c r="AC1279" s="362" t="s">
        <v>19</v>
      </c>
      <c r="AD1279" s="362" t="s">
        <v>40</v>
      </c>
      <c r="AE1279" s="362"/>
      <c r="AF1279" s="362"/>
      <c r="AG1279" s="362"/>
      <c r="AH1279" s="362"/>
      <c r="AI1279" s="362"/>
      <c r="AJ1279" s="362"/>
      <c r="AK1279" s="362"/>
      <c r="AL1279" s="362"/>
      <c r="AM1279" s="362"/>
      <c r="AN1279" s="361"/>
      <c r="AO1279" s="445" t="s">
        <v>9</v>
      </c>
      <c r="AP1279" s="445" t="s">
        <v>9</v>
      </c>
      <c r="AQ1279" s="445" t="s">
        <v>9</v>
      </c>
    </row>
    <row r="1280" spans="1:43" ht="14.5" hidden="1" x14ac:dyDescent="0.35">
      <c r="A1280" s="362">
        <v>1278</v>
      </c>
      <c r="B1280" s="362" t="s">
        <v>3373</v>
      </c>
      <c r="C1280" s="362" t="s">
        <v>2</v>
      </c>
      <c r="D1280" s="368">
        <v>45336</v>
      </c>
      <c r="E1280" s="368"/>
      <c r="F1280" s="368"/>
      <c r="G1280" s="368"/>
      <c r="H1280" s="362" t="s">
        <v>62</v>
      </c>
      <c r="I1280" s="362" t="s">
        <v>2064</v>
      </c>
      <c r="J1280" s="361" t="s">
        <v>3374</v>
      </c>
      <c r="K1280" s="362"/>
      <c r="L1280" s="362" t="s">
        <v>186</v>
      </c>
      <c r="M1280" s="362" t="s">
        <v>9</v>
      </c>
      <c r="N1280" s="362" t="s">
        <v>90</v>
      </c>
      <c r="O1280" s="362" t="s">
        <v>90</v>
      </c>
      <c r="P1280" s="487" t="s">
        <v>6684</v>
      </c>
      <c r="Q1280" s="362"/>
      <c r="R1280" s="362"/>
      <c r="S1280" s="362"/>
      <c r="T1280" s="362"/>
      <c r="U1280" s="362"/>
      <c r="V1280" s="362"/>
      <c r="W1280" s="362"/>
      <c r="X1280" s="362" t="s">
        <v>6485</v>
      </c>
      <c r="Y1280" s="362"/>
      <c r="Z1280" s="362"/>
      <c r="AA1280" s="366"/>
      <c r="AB1280" s="362"/>
      <c r="AC1280" s="362" t="s">
        <v>19</v>
      </c>
      <c r="AD1280" s="362" t="s">
        <v>40</v>
      </c>
      <c r="AE1280" s="362"/>
      <c r="AF1280" s="362"/>
      <c r="AG1280" s="362"/>
      <c r="AH1280" s="362"/>
      <c r="AI1280" s="361" t="s">
        <v>6569</v>
      </c>
      <c r="AJ1280" s="362"/>
      <c r="AK1280" s="362"/>
      <c r="AL1280" s="362"/>
      <c r="AM1280" s="362"/>
      <c r="AN1280" s="361"/>
      <c r="AO1280" s="445" t="s">
        <v>9</v>
      </c>
      <c r="AP1280" s="445" t="s">
        <v>9</v>
      </c>
      <c r="AQ1280" s="445" t="s">
        <v>9</v>
      </c>
    </row>
    <row r="1281" spans="1:43" ht="14.5" hidden="1" x14ac:dyDescent="0.35">
      <c r="A1281" s="362">
        <v>1279</v>
      </c>
      <c r="B1281" s="362" t="s">
        <v>3375</v>
      </c>
      <c r="C1281" s="362" t="s">
        <v>2</v>
      </c>
      <c r="D1281" s="368">
        <v>45336</v>
      </c>
      <c r="E1281" s="368"/>
      <c r="F1281" s="368"/>
      <c r="G1281" s="368"/>
      <c r="H1281" s="362" t="s">
        <v>62</v>
      </c>
      <c r="I1281" s="362" t="s">
        <v>2064</v>
      </c>
      <c r="J1281" s="361" t="s">
        <v>3376</v>
      </c>
      <c r="K1281" s="362"/>
      <c r="L1281" s="362" t="s">
        <v>186</v>
      </c>
      <c r="M1281" s="362" t="s">
        <v>9</v>
      </c>
      <c r="N1281" s="362" t="s">
        <v>90</v>
      </c>
      <c r="O1281" s="362" t="s">
        <v>90</v>
      </c>
      <c r="P1281" s="487" t="s">
        <v>6558</v>
      </c>
      <c r="Q1281" s="362"/>
      <c r="R1281" s="362"/>
      <c r="S1281" s="362"/>
      <c r="T1281" s="362"/>
      <c r="U1281" s="362"/>
      <c r="V1281" s="362"/>
      <c r="W1281" s="362"/>
      <c r="X1281" s="362" t="s">
        <v>6485</v>
      </c>
      <c r="Y1281" s="362"/>
      <c r="Z1281" s="362"/>
      <c r="AA1281" s="366"/>
      <c r="AB1281" s="362"/>
      <c r="AC1281" s="362" t="s">
        <v>19</v>
      </c>
      <c r="AD1281" s="362" t="s">
        <v>40</v>
      </c>
      <c r="AE1281" s="362"/>
      <c r="AF1281" s="362"/>
      <c r="AG1281" s="362"/>
      <c r="AH1281" s="362"/>
      <c r="AI1281" s="361" t="s">
        <v>6569</v>
      </c>
      <c r="AJ1281" s="362"/>
      <c r="AK1281" s="362"/>
      <c r="AL1281" s="362"/>
      <c r="AM1281" s="362"/>
      <c r="AN1281" s="361"/>
      <c r="AO1281" s="445" t="s">
        <v>9</v>
      </c>
      <c r="AP1281" s="445" t="s">
        <v>9</v>
      </c>
      <c r="AQ1281" s="445" t="s">
        <v>9</v>
      </c>
    </row>
    <row r="1282" spans="1:43" ht="14.5" hidden="1" x14ac:dyDescent="0.35">
      <c r="A1282" s="362">
        <v>1280</v>
      </c>
      <c r="B1282" s="362" t="s">
        <v>3377</v>
      </c>
      <c r="C1282" s="362" t="s">
        <v>2</v>
      </c>
      <c r="D1282" s="368">
        <v>45336</v>
      </c>
      <c r="E1282" s="368"/>
      <c r="F1282" s="368"/>
      <c r="G1282" s="368"/>
      <c r="H1282" s="362" t="s">
        <v>77</v>
      </c>
      <c r="I1282" s="362" t="s">
        <v>77</v>
      </c>
      <c r="J1282" s="361" t="s">
        <v>3378</v>
      </c>
      <c r="K1282" s="362"/>
      <c r="L1282" s="362" t="s">
        <v>186</v>
      </c>
      <c r="M1282" s="362" t="s">
        <v>9</v>
      </c>
      <c r="N1282" s="362" t="s">
        <v>90</v>
      </c>
      <c r="O1282" s="362" t="s">
        <v>90</v>
      </c>
      <c r="P1282" s="482" t="s">
        <v>90</v>
      </c>
      <c r="Q1282" s="362"/>
      <c r="R1282" s="362"/>
      <c r="S1282" s="362"/>
      <c r="T1282" s="362"/>
      <c r="U1282" s="362"/>
      <c r="V1282" s="362"/>
      <c r="W1282" s="362"/>
      <c r="X1282" s="362"/>
      <c r="Y1282" s="362"/>
      <c r="Z1282" s="362"/>
      <c r="AA1282" s="366"/>
      <c r="AB1282" s="362"/>
      <c r="AC1282" s="362" t="s">
        <v>21</v>
      </c>
      <c r="AD1282" s="362" t="s">
        <v>40</v>
      </c>
      <c r="AE1282" s="362"/>
      <c r="AF1282" s="362"/>
      <c r="AG1282" s="362"/>
      <c r="AH1282" s="362"/>
      <c r="AI1282" s="362"/>
      <c r="AJ1282" s="362"/>
      <c r="AK1282" s="362"/>
      <c r="AL1282" s="362"/>
      <c r="AM1282" s="362"/>
      <c r="AN1282" s="361"/>
      <c r="AO1282" s="445" t="s">
        <v>9</v>
      </c>
      <c r="AP1282" s="445" t="s">
        <v>9</v>
      </c>
      <c r="AQ1282" s="445" t="s">
        <v>9</v>
      </c>
    </row>
    <row r="1283" spans="1:43" ht="14.5" hidden="1" x14ac:dyDescent="0.35">
      <c r="A1283" s="362">
        <v>1281</v>
      </c>
      <c r="B1283" s="362" t="s">
        <v>3379</v>
      </c>
      <c r="C1283" s="362" t="s">
        <v>2</v>
      </c>
      <c r="D1283" s="368">
        <v>45336</v>
      </c>
      <c r="E1283" s="368"/>
      <c r="F1283" s="368"/>
      <c r="G1283" s="368"/>
      <c r="H1283" s="362" t="s">
        <v>73</v>
      </c>
      <c r="I1283" s="362" t="s">
        <v>2419</v>
      </c>
      <c r="J1283" s="361" t="s">
        <v>3380</v>
      </c>
      <c r="K1283" s="362"/>
      <c r="L1283" s="362" t="s">
        <v>186</v>
      </c>
      <c r="M1283" s="362" t="s">
        <v>9</v>
      </c>
      <c r="N1283" s="362" t="s">
        <v>90</v>
      </c>
      <c r="O1283" s="362" t="s">
        <v>90</v>
      </c>
      <c r="P1283" s="482" t="s">
        <v>1539</v>
      </c>
      <c r="Q1283" s="362"/>
      <c r="R1283" s="362"/>
      <c r="S1283" s="362"/>
      <c r="T1283" s="362"/>
      <c r="U1283" s="362"/>
      <c r="V1283" s="362"/>
      <c r="W1283" s="362"/>
      <c r="X1283" s="362"/>
      <c r="Y1283" s="362"/>
      <c r="Z1283" s="362"/>
      <c r="AA1283" s="366"/>
      <c r="AB1283" s="362"/>
      <c r="AC1283" s="362" t="s">
        <v>13</v>
      </c>
      <c r="AD1283" s="362" t="s">
        <v>8</v>
      </c>
      <c r="AE1283" s="362" t="s">
        <v>39</v>
      </c>
      <c r="AF1283" s="362" t="s">
        <v>1539</v>
      </c>
      <c r="AG1283" s="362" t="b">
        <v>0</v>
      </c>
      <c r="AH1283" s="362"/>
      <c r="AI1283" s="362"/>
      <c r="AJ1283" s="362"/>
      <c r="AK1283" s="362"/>
      <c r="AL1283" s="362"/>
      <c r="AM1283" s="368">
        <v>45923</v>
      </c>
      <c r="AN1283" s="361" t="s">
        <v>680</v>
      </c>
      <c r="AO1283" s="445" t="s">
        <v>539</v>
      </c>
      <c r="AP1283" s="445" t="s">
        <v>5841</v>
      </c>
      <c r="AQ1283" s="445" t="s">
        <v>5840</v>
      </c>
    </row>
    <row r="1284" spans="1:43" ht="14.5" hidden="1" x14ac:dyDescent="0.35">
      <c r="A1284" s="362">
        <v>1282</v>
      </c>
      <c r="B1284" s="362" t="s">
        <v>3381</v>
      </c>
      <c r="C1284" s="362" t="s">
        <v>2</v>
      </c>
      <c r="D1284" s="368">
        <v>45336</v>
      </c>
      <c r="E1284" s="368"/>
      <c r="F1284" s="368"/>
      <c r="G1284" s="368"/>
      <c r="H1284" s="362" t="s">
        <v>73</v>
      </c>
      <c r="I1284" s="362" t="s">
        <v>2419</v>
      </c>
      <c r="J1284" s="361" t="s">
        <v>3382</v>
      </c>
      <c r="K1284" s="362"/>
      <c r="L1284" s="362" t="s">
        <v>186</v>
      </c>
      <c r="M1284" s="362" t="s">
        <v>9</v>
      </c>
      <c r="N1284" s="362" t="s">
        <v>90</v>
      </c>
      <c r="O1284" s="362" t="s">
        <v>90</v>
      </c>
      <c r="P1284" s="482" t="s">
        <v>1539</v>
      </c>
      <c r="Q1284" s="362"/>
      <c r="R1284" s="362"/>
      <c r="S1284" s="362"/>
      <c r="T1284" s="362"/>
      <c r="U1284" s="362"/>
      <c r="V1284" s="362"/>
      <c r="W1284" s="362"/>
      <c r="X1284" s="362"/>
      <c r="Y1284" s="362"/>
      <c r="Z1284" s="362"/>
      <c r="AA1284" s="366"/>
      <c r="AB1284" s="362"/>
      <c r="AC1284" s="362" t="s">
        <v>13</v>
      </c>
      <c r="AD1284" s="362" t="s">
        <v>8</v>
      </c>
      <c r="AE1284" s="362" t="s">
        <v>39</v>
      </c>
      <c r="AF1284" s="362" t="s">
        <v>1539</v>
      </c>
      <c r="AG1284" s="362" t="b">
        <v>0</v>
      </c>
      <c r="AH1284" s="362"/>
      <c r="AI1284" s="362"/>
      <c r="AJ1284" s="362"/>
      <c r="AK1284" s="362"/>
      <c r="AL1284" s="362"/>
      <c r="AM1284" s="368">
        <v>45923</v>
      </c>
      <c r="AN1284" s="361" t="s">
        <v>680</v>
      </c>
      <c r="AO1284" s="445" t="s">
        <v>539</v>
      </c>
      <c r="AP1284" s="445" t="s">
        <v>5841</v>
      </c>
      <c r="AQ1284" s="445" t="s">
        <v>5840</v>
      </c>
    </row>
    <row r="1285" spans="1:43" ht="29" hidden="1" x14ac:dyDescent="0.35">
      <c r="A1285" s="362">
        <v>1283</v>
      </c>
      <c r="B1285" s="362" t="s">
        <v>3383</v>
      </c>
      <c r="C1285" s="362" t="s">
        <v>2</v>
      </c>
      <c r="D1285" s="368">
        <v>45336</v>
      </c>
      <c r="E1285" s="368"/>
      <c r="F1285" s="368"/>
      <c r="G1285" s="368"/>
      <c r="H1285" s="362" t="s">
        <v>73</v>
      </c>
      <c r="I1285" s="362" t="s">
        <v>2419</v>
      </c>
      <c r="J1285" s="361" t="s">
        <v>3384</v>
      </c>
      <c r="K1285" s="362"/>
      <c r="L1285" s="362" t="s">
        <v>186</v>
      </c>
      <c r="M1285" s="362" t="s">
        <v>51</v>
      </c>
      <c r="N1285" s="362" t="s">
        <v>90</v>
      </c>
      <c r="O1285" s="362" t="s">
        <v>90</v>
      </c>
      <c r="P1285" s="482" t="s">
        <v>1539</v>
      </c>
      <c r="Q1285" s="362"/>
      <c r="R1285" s="362"/>
      <c r="S1285" s="362"/>
      <c r="T1285" s="362"/>
      <c r="U1285" s="362"/>
      <c r="V1285" s="362"/>
      <c r="W1285" s="362"/>
      <c r="X1285" s="362"/>
      <c r="Y1285" s="362"/>
      <c r="Z1285" s="362"/>
      <c r="AA1285" s="366"/>
      <c r="AB1285" s="362"/>
      <c r="AC1285" s="362" t="s">
        <v>13</v>
      </c>
      <c r="AD1285" s="362" t="s">
        <v>8</v>
      </c>
      <c r="AE1285" s="362" t="s">
        <v>39</v>
      </c>
      <c r="AF1285" s="362" t="s">
        <v>1539</v>
      </c>
      <c r="AG1285" s="362" t="b">
        <v>0</v>
      </c>
      <c r="AH1285" s="362"/>
      <c r="AI1285" s="362"/>
      <c r="AJ1285" s="362"/>
      <c r="AK1285" s="362"/>
      <c r="AL1285" s="362"/>
      <c r="AM1285" s="368">
        <v>45923</v>
      </c>
      <c r="AN1285" s="361" t="s">
        <v>680</v>
      </c>
      <c r="AO1285" s="445" t="s">
        <v>539</v>
      </c>
      <c r="AP1285" s="445" t="s">
        <v>5841</v>
      </c>
      <c r="AQ1285" s="445" t="s">
        <v>5840</v>
      </c>
    </row>
    <row r="1286" spans="1:43" ht="29" hidden="1" x14ac:dyDescent="0.35">
      <c r="A1286" s="362">
        <v>1284</v>
      </c>
      <c r="B1286" s="362" t="s">
        <v>3385</v>
      </c>
      <c r="C1286" s="362" t="s">
        <v>2</v>
      </c>
      <c r="D1286" s="368">
        <v>45099</v>
      </c>
      <c r="E1286" s="368"/>
      <c r="F1286" s="368"/>
      <c r="G1286" s="368"/>
      <c r="H1286" s="362" t="s">
        <v>57</v>
      </c>
      <c r="I1286" s="362" t="s">
        <v>3316</v>
      </c>
      <c r="J1286" s="361" t="s">
        <v>3386</v>
      </c>
      <c r="K1286" s="362"/>
      <c r="L1286" s="362" t="s">
        <v>186</v>
      </c>
      <c r="M1286" s="362" t="s">
        <v>9</v>
      </c>
      <c r="N1286" s="362" t="s">
        <v>90</v>
      </c>
      <c r="O1286" s="362" t="s">
        <v>90</v>
      </c>
      <c r="P1286" s="482" t="s">
        <v>6513</v>
      </c>
      <c r="Q1286" s="362"/>
      <c r="R1286" s="362"/>
      <c r="S1286" s="362"/>
      <c r="T1286" s="362"/>
      <c r="U1286" s="362"/>
      <c r="V1286" s="362"/>
      <c r="W1286" s="362"/>
      <c r="X1286" s="362"/>
      <c r="Y1286" s="362"/>
      <c r="Z1286" s="362"/>
      <c r="AA1286" s="366"/>
      <c r="AB1286" s="362"/>
      <c r="AC1286" s="362" t="s">
        <v>14</v>
      </c>
      <c r="AD1286" s="362" t="s">
        <v>40</v>
      </c>
      <c r="AE1286" s="362"/>
      <c r="AF1286" s="362"/>
      <c r="AG1286" s="362"/>
      <c r="AH1286" s="362"/>
      <c r="AI1286" s="362"/>
      <c r="AJ1286" s="362"/>
      <c r="AK1286" s="362"/>
      <c r="AL1286" s="362"/>
      <c r="AM1286" s="362"/>
      <c r="AN1286" s="361"/>
      <c r="AO1286" s="445" t="s">
        <v>9</v>
      </c>
      <c r="AP1286" s="445" t="s">
        <v>9</v>
      </c>
      <c r="AQ1286" s="445" t="s">
        <v>9</v>
      </c>
    </row>
    <row r="1287" spans="1:43" ht="29" hidden="1" x14ac:dyDescent="0.35">
      <c r="A1287" s="362">
        <v>1285</v>
      </c>
      <c r="B1287" s="362" t="s">
        <v>3387</v>
      </c>
      <c r="C1287" s="362" t="s">
        <v>2</v>
      </c>
      <c r="D1287" s="368">
        <v>45336</v>
      </c>
      <c r="E1287" s="368"/>
      <c r="F1287" s="368"/>
      <c r="G1287" s="368"/>
      <c r="H1287" s="362" t="s">
        <v>73</v>
      </c>
      <c r="I1287" s="362" t="s">
        <v>2419</v>
      </c>
      <c r="J1287" s="361" t="s">
        <v>3388</v>
      </c>
      <c r="K1287" s="362"/>
      <c r="L1287" s="362" t="s">
        <v>186</v>
      </c>
      <c r="M1287" s="362" t="s">
        <v>51</v>
      </c>
      <c r="N1287" s="362" t="s">
        <v>90</v>
      </c>
      <c r="O1287" s="362" t="s">
        <v>90</v>
      </c>
      <c r="P1287" s="482" t="s">
        <v>1539</v>
      </c>
      <c r="Q1287" s="362"/>
      <c r="R1287" s="362"/>
      <c r="S1287" s="362"/>
      <c r="T1287" s="362"/>
      <c r="U1287" s="362"/>
      <c r="V1287" s="362"/>
      <c r="W1287" s="362"/>
      <c r="X1287" s="362"/>
      <c r="Y1287" s="362"/>
      <c r="Z1287" s="362"/>
      <c r="AA1287" s="366"/>
      <c r="AB1287" s="362"/>
      <c r="AC1287" s="362" t="s">
        <v>13</v>
      </c>
      <c r="AD1287" s="362" t="s">
        <v>8</v>
      </c>
      <c r="AE1287" s="362" t="s">
        <v>39</v>
      </c>
      <c r="AF1287" s="362" t="s">
        <v>1539</v>
      </c>
      <c r="AG1287" s="362" t="b">
        <v>0</v>
      </c>
      <c r="AH1287" s="362"/>
      <c r="AI1287" s="362"/>
      <c r="AJ1287" s="362"/>
      <c r="AK1287" s="362"/>
      <c r="AL1287" s="362"/>
      <c r="AM1287" s="368">
        <v>45923</v>
      </c>
      <c r="AN1287" s="361" t="s">
        <v>680</v>
      </c>
      <c r="AO1287" s="445" t="s">
        <v>539</v>
      </c>
      <c r="AP1287" s="445" t="s">
        <v>5841</v>
      </c>
      <c r="AQ1287" s="445" t="s">
        <v>5840</v>
      </c>
    </row>
    <row r="1288" spans="1:43" ht="14.5" hidden="1" x14ac:dyDescent="0.35">
      <c r="A1288" s="362">
        <v>1286</v>
      </c>
      <c r="B1288" s="362" t="s">
        <v>3389</v>
      </c>
      <c r="C1288" s="362" t="s">
        <v>2</v>
      </c>
      <c r="D1288" s="368">
        <v>45338</v>
      </c>
      <c r="E1288" s="368"/>
      <c r="F1288" s="368"/>
      <c r="G1288" s="368"/>
      <c r="H1288" s="362" t="s">
        <v>65</v>
      </c>
      <c r="I1288" s="362" t="s">
        <v>2419</v>
      </c>
      <c r="J1288" s="361" t="s">
        <v>3098</v>
      </c>
      <c r="K1288" s="362"/>
      <c r="L1288" s="362" t="s">
        <v>186</v>
      </c>
      <c r="M1288" s="362" t="s">
        <v>9</v>
      </c>
      <c r="N1288" s="362" t="s">
        <v>90</v>
      </c>
      <c r="O1288" s="362" t="s">
        <v>90</v>
      </c>
      <c r="P1288" s="482" t="s">
        <v>90</v>
      </c>
      <c r="Q1288" s="362"/>
      <c r="R1288" s="362"/>
      <c r="S1288" s="362"/>
      <c r="T1288" s="362"/>
      <c r="U1288" s="362"/>
      <c r="V1288" s="362"/>
      <c r="W1288" s="362"/>
      <c r="X1288" s="362"/>
      <c r="Y1288" s="362"/>
      <c r="Z1288" s="362"/>
      <c r="AA1288" s="366"/>
      <c r="AB1288" s="362"/>
      <c r="AC1288" s="362" t="s">
        <v>19</v>
      </c>
      <c r="AD1288" s="362" t="s">
        <v>40</v>
      </c>
      <c r="AE1288" s="362"/>
      <c r="AF1288" s="362"/>
      <c r="AG1288" s="362"/>
      <c r="AH1288" s="362"/>
      <c r="AI1288" s="362"/>
      <c r="AJ1288" s="362"/>
      <c r="AK1288" s="362"/>
      <c r="AL1288" s="362"/>
      <c r="AM1288" s="362"/>
      <c r="AN1288" s="361"/>
      <c r="AO1288" s="445" t="s">
        <v>9</v>
      </c>
      <c r="AP1288" s="445" t="s">
        <v>9</v>
      </c>
      <c r="AQ1288" s="445" t="s">
        <v>9</v>
      </c>
    </row>
    <row r="1289" spans="1:43" ht="14.5" hidden="1" x14ac:dyDescent="0.35">
      <c r="A1289" s="362">
        <v>1287</v>
      </c>
      <c r="B1289" s="362" t="s">
        <v>3390</v>
      </c>
      <c r="C1289" s="362" t="s">
        <v>2</v>
      </c>
      <c r="D1289" s="368">
        <v>45338</v>
      </c>
      <c r="E1289" s="368"/>
      <c r="F1289" s="368"/>
      <c r="G1289" s="368"/>
      <c r="H1289" s="362" t="s">
        <v>65</v>
      </c>
      <c r="I1289" s="362" t="s">
        <v>61</v>
      </c>
      <c r="J1289" s="361" t="s">
        <v>3391</v>
      </c>
      <c r="K1289" s="362"/>
      <c r="L1289" s="362" t="s">
        <v>186</v>
      </c>
      <c r="M1289" s="362" t="s">
        <v>9</v>
      </c>
      <c r="N1289" s="362" t="s">
        <v>90</v>
      </c>
      <c r="O1289" s="362" t="s">
        <v>90</v>
      </c>
      <c r="P1289" s="482" t="s">
        <v>90</v>
      </c>
      <c r="Q1289" s="362"/>
      <c r="R1289" s="362"/>
      <c r="S1289" s="362"/>
      <c r="T1289" s="362"/>
      <c r="U1289" s="362"/>
      <c r="V1289" s="362"/>
      <c r="W1289" s="362"/>
      <c r="X1289" s="362"/>
      <c r="Y1289" s="362"/>
      <c r="Z1289" s="362"/>
      <c r="AA1289" s="366"/>
      <c r="AB1289" s="362"/>
      <c r="AC1289" s="362" t="s">
        <v>19</v>
      </c>
      <c r="AD1289" s="362" t="s">
        <v>40</v>
      </c>
      <c r="AE1289" s="362"/>
      <c r="AF1289" s="362"/>
      <c r="AG1289" s="362"/>
      <c r="AH1289" s="362"/>
      <c r="AI1289" s="362"/>
      <c r="AJ1289" s="362"/>
      <c r="AK1289" s="362"/>
      <c r="AL1289" s="362"/>
      <c r="AM1289" s="362"/>
      <c r="AN1289" s="361"/>
      <c r="AO1289" s="445" t="s">
        <v>9</v>
      </c>
      <c r="AP1289" s="445" t="s">
        <v>9</v>
      </c>
      <c r="AQ1289" s="445" t="s">
        <v>9</v>
      </c>
    </row>
    <row r="1290" spans="1:43" ht="14.5" hidden="1" x14ac:dyDescent="0.35">
      <c r="A1290" s="362">
        <v>1288</v>
      </c>
      <c r="B1290" s="362" t="s">
        <v>3392</v>
      </c>
      <c r="C1290" s="362" t="s">
        <v>2</v>
      </c>
      <c r="D1290" s="368">
        <v>45338</v>
      </c>
      <c r="E1290" s="368"/>
      <c r="F1290" s="368"/>
      <c r="G1290" s="368"/>
      <c r="H1290" s="362" t="s">
        <v>65</v>
      </c>
      <c r="I1290" s="362" t="s">
        <v>61</v>
      </c>
      <c r="J1290" s="361" t="s">
        <v>3393</v>
      </c>
      <c r="K1290" s="362"/>
      <c r="L1290" s="362" t="s">
        <v>186</v>
      </c>
      <c r="M1290" s="362" t="s">
        <v>9</v>
      </c>
      <c r="N1290" s="362" t="s">
        <v>90</v>
      </c>
      <c r="O1290" s="362" t="s">
        <v>90</v>
      </c>
      <c r="P1290" s="482" t="s">
        <v>90</v>
      </c>
      <c r="Q1290" s="362"/>
      <c r="R1290" s="362"/>
      <c r="S1290" s="362"/>
      <c r="T1290" s="362"/>
      <c r="U1290" s="362"/>
      <c r="V1290" s="362"/>
      <c r="W1290" s="362"/>
      <c r="X1290" s="362"/>
      <c r="Y1290" s="362"/>
      <c r="Z1290" s="362"/>
      <c r="AA1290" s="366"/>
      <c r="AB1290" s="362"/>
      <c r="AC1290" s="362" t="s">
        <v>19</v>
      </c>
      <c r="AD1290" s="362" t="s">
        <v>40</v>
      </c>
      <c r="AE1290" s="362"/>
      <c r="AF1290" s="362"/>
      <c r="AG1290" s="362"/>
      <c r="AH1290" s="362"/>
      <c r="AI1290" s="362"/>
      <c r="AJ1290" s="362"/>
      <c r="AK1290" s="362"/>
      <c r="AL1290" s="362"/>
      <c r="AM1290" s="362"/>
      <c r="AN1290" s="361"/>
      <c r="AO1290" s="445" t="s">
        <v>9</v>
      </c>
      <c r="AP1290" s="445" t="s">
        <v>9</v>
      </c>
      <c r="AQ1290" s="445" t="s">
        <v>9</v>
      </c>
    </row>
    <row r="1291" spans="1:43" ht="29" hidden="1" x14ac:dyDescent="0.35">
      <c r="A1291" s="362">
        <v>1289</v>
      </c>
      <c r="B1291" s="362" t="s">
        <v>3394</v>
      </c>
      <c r="C1291" s="362" t="s">
        <v>2</v>
      </c>
      <c r="D1291" s="368">
        <v>45338</v>
      </c>
      <c r="E1291" s="368"/>
      <c r="F1291" s="368"/>
      <c r="G1291" s="368"/>
      <c r="H1291" s="362" t="s">
        <v>65</v>
      </c>
      <c r="I1291" s="362" t="s">
        <v>3395</v>
      </c>
      <c r="J1291" s="361" t="s">
        <v>3396</v>
      </c>
      <c r="K1291" s="362"/>
      <c r="L1291" s="362" t="s">
        <v>186</v>
      </c>
      <c r="M1291" s="362" t="s">
        <v>9</v>
      </c>
      <c r="N1291" s="362" t="s">
        <v>90</v>
      </c>
      <c r="O1291" s="362" t="s">
        <v>90</v>
      </c>
      <c r="P1291" s="482" t="s">
        <v>90</v>
      </c>
      <c r="Q1291" s="362"/>
      <c r="R1291" s="362"/>
      <c r="S1291" s="362"/>
      <c r="T1291" s="362"/>
      <c r="U1291" s="362"/>
      <c r="V1291" s="362"/>
      <c r="W1291" s="362"/>
      <c r="X1291" s="362"/>
      <c r="Y1291" s="362"/>
      <c r="Z1291" s="362"/>
      <c r="AA1291" s="366"/>
      <c r="AB1291" s="362"/>
      <c r="AC1291" s="362" t="s">
        <v>19</v>
      </c>
      <c r="AD1291" s="362" t="s">
        <v>40</v>
      </c>
      <c r="AE1291" s="362"/>
      <c r="AF1291" s="362"/>
      <c r="AG1291" s="362"/>
      <c r="AH1291" s="362"/>
      <c r="AI1291" s="362"/>
      <c r="AJ1291" s="362"/>
      <c r="AK1291" s="362"/>
      <c r="AL1291" s="362"/>
      <c r="AM1291" s="362"/>
      <c r="AN1291" s="361"/>
      <c r="AO1291" s="445" t="s">
        <v>9</v>
      </c>
      <c r="AP1291" s="445" t="s">
        <v>9</v>
      </c>
      <c r="AQ1291" s="445" t="s">
        <v>9</v>
      </c>
    </row>
    <row r="1292" spans="1:43" ht="14.5" hidden="1" x14ac:dyDescent="0.35">
      <c r="A1292" s="362">
        <v>1290</v>
      </c>
      <c r="B1292" s="362" t="s">
        <v>3397</v>
      </c>
      <c r="C1292" s="362" t="s">
        <v>2</v>
      </c>
      <c r="D1292" s="368">
        <v>45338</v>
      </c>
      <c r="E1292" s="368"/>
      <c r="F1292" s="368"/>
      <c r="G1292" s="368"/>
      <c r="H1292" s="362" t="s">
        <v>65</v>
      </c>
      <c r="I1292" s="362" t="s">
        <v>3395</v>
      </c>
      <c r="J1292" s="361" t="s">
        <v>3398</v>
      </c>
      <c r="K1292" s="362"/>
      <c r="L1292" s="362" t="s">
        <v>186</v>
      </c>
      <c r="M1292" s="362" t="s">
        <v>9</v>
      </c>
      <c r="N1292" s="362" t="s">
        <v>90</v>
      </c>
      <c r="O1292" s="362" t="s">
        <v>90</v>
      </c>
      <c r="P1292" s="482" t="s">
        <v>90</v>
      </c>
      <c r="Q1292" s="362"/>
      <c r="R1292" s="362"/>
      <c r="S1292" s="362"/>
      <c r="T1292" s="362"/>
      <c r="U1292" s="362"/>
      <c r="V1292" s="362"/>
      <c r="W1292" s="362"/>
      <c r="X1292" s="362"/>
      <c r="Y1292" s="362"/>
      <c r="Z1292" s="362"/>
      <c r="AA1292" s="366"/>
      <c r="AB1292" s="362"/>
      <c r="AC1292" s="362" t="s">
        <v>19</v>
      </c>
      <c r="AD1292" s="362" t="s">
        <v>40</v>
      </c>
      <c r="AE1292" s="362"/>
      <c r="AF1292" s="362"/>
      <c r="AG1292" s="362"/>
      <c r="AH1292" s="362"/>
      <c r="AI1292" s="362"/>
      <c r="AJ1292" s="362"/>
      <c r="AK1292" s="362"/>
      <c r="AL1292" s="362"/>
      <c r="AM1292" s="362"/>
      <c r="AN1292" s="361"/>
      <c r="AO1292" s="445" t="s">
        <v>9</v>
      </c>
      <c r="AP1292" s="445" t="s">
        <v>9</v>
      </c>
      <c r="AQ1292" s="445" t="s">
        <v>9</v>
      </c>
    </row>
    <row r="1293" spans="1:43" ht="14.5" hidden="1" x14ac:dyDescent="0.35">
      <c r="A1293" s="362">
        <v>1291</v>
      </c>
      <c r="B1293" s="362" t="s">
        <v>3399</v>
      </c>
      <c r="C1293" s="362" t="s">
        <v>2</v>
      </c>
      <c r="D1293" s="368">
        <v>45338</v>
      </c>
      <c r="E1293" s="368"/>
      <c r="F1293" s="368"/>
      <c r="G1293" s="368"/>
      <c r="H1293" s="362" t="s">
        <v>65</v>
      </c>
      <c r="I1293" s="362" t="s">
        <v>3395</v>
      </c>
      <c r="J1293" s="361" t="s">
        <v>3400</v>
      </c>
      <c r="K1293" s="362"/>
      <c r="L1293" s="362" t="s">
        <v>186</v>
      </c>
      <c r="M1293" s="362" t="s">
        <v>9</v>
      </c>
      <c r="N1293" s="362" t="s">
        <v>90</v>
      </c>
      <c r="O1293" s="362" t="s">
        <v>90</v>
      </c>
      <c r="P1293" s="482" t="s">
        <v>90</v>
      </c>
      <c r="Q1293" s="362"/>
      <c r="R1293" s="362"/>
      <c r="S1293" s="362"/>
      <c r="T1293" s="362"/>
      <c r="U1293" s="362"/>
      <c r="V1293" s="362"/>
      <c r="W1293" s="362"/>
      <c r="X1293" s="362"/>
      <c r="Y1293" s="362"/>
      <c r="Z1293" s="362"/>
      <c r="AA1293" s="366"/>
      <c r="AB1293" s="362"/>
      <c r="AC1293" s="362" t="s">
        <v>19</v>
      </c>
      <c r="AD1293" s="362" t="s">
        <v>40</v>
      </c>
      <c r="AE1293" s="362"/>
      <c r="AF1293" s="362"/>
      <c r="AG1293" s="362"/>
      <c r="AH1293" s="362"/>
      <c r="AI1293" s="362"/>
      <c r="AJ1293" s="362"/>
      <c r="AK1293" s="362"/>
      <c r="AL1293" s="362"/>
      <c r="AM1293" s="362"/>
      <c r="AN1293" s="361"/>
      <c r="AO1293" s="445" t="s">
        <v>9</v>
      </c>
      <c r="AP1293" s="445" t="s">
        <v>9</v>
      </c>
      <c r="AQ1293" s="445" t="s">
        <v>9</v>
      </c>
    </row>
    <row r="1294" spans="1:43" ht="29" hidden="1" x14ac:dyDescent="0.35">
      <c r="A1294" s="362">
        <v>1292</v>
      </c>
      <c r="B1294" s="362" t="s">
        <v>3401</v>
      </c>
      <c r="C1294" s="362" t="s">
        <v>2</v>
      </c>
      <c r="D1294" s="368">
        <v>45338</v>
      </c>
      <c r="E1294" s="368"/>
      <c r="F1294" s="368"/>
      <c r="G1294" s="368"/>
      <c r="H1294" s="362" t="s">
        <v>65</v>
      </c>
      <c r="I1294" s="362" t="s">
        <v>3395</v>
      </c>
      <c r="J1294" s="361" t="s">
        <v>3402</v>
      </c>
      <c r="K1294" s="362"/>
      <c r="L1294" s="362" t="s">
        <v>186</v>
      </c>
      <c r="M1294" s="362" t="s">
        <v>9</v>
      </c>
      <c r="N1294" s="362" t="s">
        <v>90</v>
      </c>
      <c r="O1294" s="362" t="s">
        <v>90</v>
      </c>
      <c r="P1294" s="482" t="s">
        <v>90</v>
      </c>
      <c r="Q1294" s="362"/>
      <c r="R1294" s="362"/>
      <c r="S1294" s="362"/>
      <c r="T1294" s="362"/>
      <c r="U1294" s="362"/>
      <c r="V1294" s="362"/>
      <c r="W1294" s="362"/>
      <c r="X1294" s="362"/>
      <c r="Y1294" s="362"/>
      <c r="Z1294" s="362"/>
      <c r="AA1294" s="366"/>
      <c r="AB1294" s="362"/>
      <c r="AC1294" s="362" t="s">
        <v>19</v>
      </c>
      <c r="AD1294" s="362" t="s">
        <v>40</v>
      </c>
      <c r="AE1294" s="362"/>
      <c r="AF1294" s="362"/>
      <c r="AG1294" s="362"/>
      <c r="AH1294" s="362"/>
      <c r="AI1294" s="362"/>
      <c r="AJ1294" s="362"/>
      <c r="AK1294" s="362"/>
      <c r="AL1294" s="362"/>
      <c r="AM1294" s="362"/>
      <c r="AN1294" s="361"/>
      <c r="AO1294" s="445" t="s">
        <v>9</v>
      </c>
      <c r="AP1294" s="445" t="s">
        <v>9</v>
      </c>
      <c r="AQ1294" s="445" t="s">
        <v>9</v>
      </c>
    </row>
    <row r="1295" spans="1:43" ht="14.5" hidden="1" x14ac:dyDescent="0.35">
      <c r="A1295" s="362">
        <v>1293</v>
      </c>
      <c r="B1295" s="362" t="s">
        <v>3403</v>
      </c>
      <c r="C1295" s="362" t="s">
        <v>2</v>
      </c>
      <c r="D1295" s="368">
        <v>45338</v>
      </c>
      <c r="E1295" s="368"/>
      <c r="F1295" s="368"/>
      <c r="G1295" s="368"/>
      <c r="H1295" s="362" t="s">
        <v>65</v>
      </c>
      <c r="I1295" s="362" t="s">
        <v>3395</v>
      </c>
      <c r="J1295" s="361" t="s">
        <v>3404</v>
      </c>
      <c r="K1295" s="362"/>
      <c r="L1295" s="362" t="s">
        <v>186</v>
      </c>
      <c r="M1295" s="362" t="s">
        <v>9</v>
      </c>
      <c r="N1295" s="362" t="s">
        <v>90</v>
      </c>
      <c r="O1295" s="362" t="s">
        <v>90</v>
      </c>
      <c r="P1295" s="482" t="s">
        <v>90</v>
      </c>
      <c r="Q1295" s="362"/>
      <c r="R1295" s="362"/>
      <c r="S1295" s="362"/>
      <c r="T1295" s="362"/>
      <c r="U1295" s="362"/>
      <c r="V1295" s="362"/>
      <c r="W1295" s="362"/>
      <c r="X1295" s="362"/>
      <c r="Y1295" s="362"/>
      <c r="Z1295" s="362"/>
      <c r="AA1295" s="366"/>
      <c r="AB1295" s="362"/>
      <c r="AC1295" s="362" t="s">
        <v>19</v>
      </c>
      <c r="AD1295" s="362" t="s">
        <v>40</v>
      </c>
      <c r="AE1295" s="362"/>
      <c r="AF1295" s="362"/>
      <c r="AG1295" s="362"/>
      <c r="AH1295" s="362"/>
      <c r="AI1295" s="362"/>
      <c r="AJ1295" s="362"/>
      <c r="AK1295" s="362"/>
      <c r="AL1295" s="362"/>
      <c r="AM1295" s="362"/>
      <c r="AN1295" s="361"/>
      <c r="AO1295" s="445" t="s">
        <v>9</v>
      </c>
      <c r="AP1295" s="445" t="s">
        <v>9</v>
      </c>
      <c r="AQ1295" s="445" t="s">
        <v>9</v>
      </c>
    </row>
    <row r="1296" spans="1:43" ht="29" hidden="1" x14ac:dyDescent="0.35">
      <c r="A1296" s="362">
        <v>1294</v>
      </c>
      <c r="B1296" s="362" t="s">
        <v>3405</v>
      </c>
      <c r="C1296" s="362" t="s">
        <v>2</v>
      </c>
      <c r="D1296" s="368">
        <v>45338</v>
      </c>
      <c r="E1296" s="368"/>
      <c r="F1296" s="368"/>
      <c r="G1296" s="368"/>
      <c r="H1296" s="362" t="s">
        <v>65</v>
      </c>
      <c r="I1296" s="362" t="s">
        <v>3395</v>
      </c>
      <c r="J1296" s="361" t="s">
        <v>3406</v>
      </c>
      <c r="K1296" s="362"/>
      <c r="L1296" s="362" t="s">
        <v>186</v>
      </c>
      <c r="M1296" s="362" t="s">
        <v>9</v>
      </c>
      <c r="N1296" s="362" t="s">
        <v>90</v>
      </c>
      <c r="O1296" s="362" t="s">
        <v>90</v>
      </c>
      <c r="P1296" s="482" t="s">
        <v>90</v>
      </c>
      <c r="Q1296" s="362"/>
      <c r="R1296" s="362"/>
      <c r="S1296" s="362"/>
      <c r="T1296" s="362"/>
      <c r="U1296" s="362"/>
      <c r="V1296" s="362"/>
      <c r="W1296" s="362"/>
      <c r="X1296" s="362"/>
      <c r="Y1296" s="362"/>
      <c r="Z1296" s="362"/>
      <c r="AA1296" s="366"/>
      <c r="AB1296" s="362"/>
      <c r="AC1296" s="362" t="s">
        <v>19</v>
      </c>
      <c r="AD1296" s="362" t="s">
        <v>40</v>
      </c>
      <c r="AE1296" s="362"/>
      <c r="AF1296" s="362"/>
      <c r="AG1296" s="362"/>
      <c r="AH1296" s="362"/>
      <c r="AI1296" s="362"/>
      <c r="AJ1296" s="362"/>
      <c r="AK1296" s="362"/>
      <c r="AL1296" s="362"/>
      <c r="AM1296" s="362"/>
      <c r="AN1296" s="361"/>
      <c r="AO1296" s="445" t="s">
        <v>9</v>
      </c>
      <c r="AP1296" s="445" t="s">
        <v>9</v>
      </c>
      <c r="AQ1296" s="445" t="s">
        <v>9</v>
      </c>
    </row>
    <row r="1297" spans="1:43" ht="72.5" hidden="1" x14ac:dyDescent="0.35">
      <c r="A1297" s="362">
        <v>1295</v>
      </c>
      <c r="B1297" s="362" t="s">
        <v>3407</v>
      </c>
      <c r="C1297" s="362" t="s">
        <v>2</v>
      </c>
      <c r="D1297" s="368">
        <v>45099</v>
      </c>
      <c r="E1297" s="368"/>
      <c r="F1297" s="368"/>
      <c r="G1297" s="368"/>
      <c r="H1297" s="362" t="s">
        <v>74</v>
      </c>
      <c r="I1297" s="362" t="s">
        <v>2959</v>
      </c>
      <c r="J1297" s="361" t="s">
        <v>3408</v>
      </c>
      <c r="K1297" s="362"/>
      <c r="L1297" s="362" t="s">
        <v>186</v>
      </c>
      <c r="M1297" s="362" t="s">
        <v>9</v>
      </c>
      <c r="N1297" s="362" t="s">
        <v>90</v>
      </c>
      <c r="O1297" s="362" t="s">
        <v>90</v>
      </c>
      <c r="P1297" s="51" t="s">
        <v>6719</v>
      </c>
      <c r="Q1297" s="362"/>
      <c r="R1297" s="362"/>
      <c r="S1297" s="362"/>
      <c r="T1297" s="362"/>
      <c r="U1297" s="362"/>
      <c r="V1297" s="362"/>
      <c r="W1297" s="362"/>
      <c r="X1297" s="362"/>
      <c r="Y1297" s="362"/>
      <c r="Z1297" s="362"/>
      <c r="AA1297" s="366"/>
      <c r="AB1297" s="362"/>
      <c r="AC1297" s="362" t="s">
        <v>19</v>
      </c>
      <c r="AD1297" s="362" t="s">
        <v>40</v>
      </c>
      <c r="AE1297" s="362"/>
      <c r="AF1297" s="362"/>
      <c r="AG1297" s="362"/>
      <c r="AH1297" s="362"/>
      <c r="AI1297" s="362"/>
      <c r="AJ1297" s="362"/>
      <c r="AK1297" s="362"/>
      <c r="AL1297" s="362"/>
      <c r="AM1297" s="362"/>
      <c r="AN1297" s="361" t="e">
        <v>#N/A</v>
      </c>
      <c r="AO1297" s="445" t="s">
        <v>8</v>
      </c>
      <c r="AP1297" s="445" t="s">
        <v>8</v>
      </c>
      <c r="AQ1297" s="445" t="s">
        <v>9</v>
      </c>
    </row>
    <row r="1298" spans="1:43" ht="29" hidden="1" x14ac:dyDescent="0.35">
      <c r="A1298" s="362">
        <v>1296</v>
      </c>
      <c r="B1298" s="362" t="s">
        <v>3409</v>
      </c>
      <c r="C1298" s="362" t="s">
        <v>2</v>
      </c>
      <c r="D1298" s="368">
        <v>45338</v>
      </c>
      <c r="E1298" s="368"/>
      <c r="F1298" s="368"/>
      <c r="G1298" s="368"/>
      <c r="H1298" s="362" t="s">
        <v>65</v>
      </c>
      <c r="I1298" s="362" t="s">
        <v>3395</v>
      </c>
      <c r="J1298" s="361" t="s">
        <v>3410</v>
      </c>
      <c r="K1298" s="362"/>
      <c r="L1298" s="362" t="s">
        <v>186</v>
      </c>
      <c r="M1298" s="362" t="s">
        <v>9</v>
      </c>
      <c r="N1298" s="362" t="s">
        <v>90</v>
      </c>
      <c r="O1298" s="362" t="s">
        <v>90</v>
      </c>
      <c r="P1298" s="482" t="s">
        <v>90</v>
      </c>
      <c r="Q1298" s="362"/>
      <c r="R1298" s="362"/>
      <c r="S1298" s="362"/>
      <c r="T1298" s="362"/>
      <c r="U1298" s="362"/>
      <c r="V1298" s="362"/>
      <c r="W1298" s="362"/>
      <c r="X1298" s="362"/>
      <c r="Y1298" s="362"/>
      <c r="Z1298" s="362"/>
      <c r="AA1298" s="366"/>
      <c r="AB1298" s="362"/>
      <c r="AC1298" s="362" t="s">
        <v>19</v>
      </c>
      <c r="AD1298" s="362" t="s">
        <v>40</v>
      </c>
      <c r="AE1298" s="362"/>
      <c r="AF1298" s="362"/>
      <c r="AG1298" s="362"/>
      <c r="AH1298" s="362"/>
      <c r="AI1298" s="362"/>
      <c r="AJ1298" s="362"/>
      <c r="AK1298" s="362"/>
      <c r="AL1298" s="362"/>
      <c r="AM1298" s="362"/>
      <c r="AN1298" s="361"/>
      <c r="AO1298" s="445" t="s">
        <v>9</v>
      </c>
      <c r="AP1298" s="445" t="s">
        <v>9</v>
      </c>
      <c r="AQ1298" s="445" t="s">
        <v>9</v>
      </c>
    </row>
    <row r="1299" spans="1:43" ht="14.5" hidden="1" x14ac:dyDescent="0.35">
      <c r="A1299" s="362">
        <v>1297</v>
      </c>
      <c r="B1299" s="362" t="s">
        <v>3411</v>
      </c>
      <c r="C1299" s="362" t="s">
        <v>2</v>
      </c>
      <c r="D1299" s="368">
        <v>45338</v>
      </c>
      <c r="E1299" s="368"/>
      <c r="F1299" s="368"/>
      <c r="G1299" s="368"/>
      <c r="H1299" s="362" t="s">
        <v>65</v>
      </c>
      <c r="I1299" s="362" t="s">
        <v>65</v>
      </c>
      <c r="J1299" s="361" t="s">
        <v>3412</v>
      </c>
      <c r="K1299" s="362"/>
      <c r="L1299" s="362" t="s">
        <v>186</v>
      </c>
      <c r="M1299" s="362" t="s">
        <v>9</v>
      </c>
      <c r="N1299" s="362" t="s">
        <v>90</v>
      </c>
      <c r="O1299" s="362" t="s">
        <v>90</v>
      </c>
      <c r="P1299" s="482" t="s">
        <v>90</v>
      </c>
      <c r="Q1299" s="362"/>
      <c r="R1299" s="362"/>
      <c r="S1299" s="362"/>
      <c r="T1299" s="362"/>
      <c r="U1299" s="362"/>
      <c r="V1299" s="362"/>
      <c r="W1299" s="362"/>
      <c r="X1299" s="362"/>
      <c r="Y1299" s="362"/>
      <c r="Z1299" s="362"/>
      <c r="AA1299" s="366"/>
      <c r="AB1299" s="362"/>
      <c r="AC1299" s="362" t="s">
        <v>19</v>
      </c>
      <c r="AD1299" s="362" t="s">
        <v>40</v>
      </c>
      <c r="AE1299" s="362"/>
      <c r="AF1299" s="362"/>
      <c r="AG1299" s="362"/>
      <c r="AH1299" s="362"/>
      <c r="AI1299" s="362"/>
      <c r="AJ1299" s="362"/>
      <c r="AK1299" s="362"/>
      <c r="AL1299" s="362"/>
      <c r="AM1299" s="362"/>
      <c r="AN1299" s="361"/>
      <c r="AO1299" s="445" t="s">
        <v>9</v>
      </c>
      <c r="AP1299" s="445" t="s">
        <v>9</v>
      </c>
      <c r="AQ1299" s="445" t="s">
        <v>9</v>
      </c>
    </row>
    <row r="1300" spans="1:43" ht="14.5" hidden="1" x14ac:dyDescent="0.35">
      <c r="A1300" s="362">
        <v>1298</v>
      </c>
      <c r="B1300" s="362" t="s">
        <v>3413</v>
      </c>
      <c r="C1300" s="362" t="s">
        <v>2</v>
      </c>
      <c r="D1300" s="368">
        <v>45338</v>
      </c>
      <c r="E1300" s="368"/>
      <c r="F1300" s="368"/>
      <c r="G1300" s="368"/>
      <c r="H1300" s="362" t="s">
        <v>65</v>
      </c>
      <c r="I1300" s="362" t="s">
        <v>65</v>
      </c>
      <c r="J1300" s="361" t="s">
        <v>3414</v>
      </c>
      <c r="K1300" s="362"/>
      <c r="L1300" s="362" t="s">
        <v>186</v>
      </c>
      <c r="M1300" s="362" t="s">
        <v>9</v>
      </c>
      <c r="N1300" s="362" t="s">
        <v>90</v>
      </c>
      <c r="O1300" s="362" t="s">
        <v>90</v>
      </c>
      <c r="P1300" s="482" t="s">
        <v>90</v>
      </c>
      <c r="Q1300" s="362"/>
      <c r="R1300" s="362"/>
      <c r="S1300" s="362"/>
      <c r="T1300" s="362"/>
      <c r="U1300" s="362"/>
      <c r="V1300" s="362"/>
      <c r="W1300" s="362"/>
      <c r="X1300" s="362"/>
      <c r="Y1300" s="362"/>
      <c r="Z1300" s="362"/>
      <c r="AA1300" s="366"/>
      <c r="AB1300" s="362"/>
      <c r="AC1300" s="362" t="s">
        <v>19</v>
      </c>
      <c r="AD1300" s="362" t="s">
        <v>40</v>
      </c>
      <c r="AE1300" s="362"/>
      <c r="AF1300" s="362"/>
      <c r="AG1300" s="362"/>
      <c r="AH1300" s="362"/>
      <c r="AI1300" s="362"/>
      <c r="AJ1300" s="362"/>
      <c r="AK1300" s="362"/>
      <c r="AL1300" s="362"/>
      <c r="AM1300" s="362"/>
      <c r="AN1300" s="361"/>
      <c r="AO1300" s="445" t="s">
        <v>9</v>
      </c>
      <c r="AP1300" s="445" t="s">
        <v>9</v>
      </c>
      <c r="AQ1300" s="445" t="s">
        <v>9</v>
      </c>
    </row>
    <row r="1301" spans="1:43" ht="14.5" hidden="1" x14ac:dyDescent="0.35">
      <c r="A1301" s="362">
        <v>1299</v>
      </c>
      <c r="B1301" s="362" t="s">
        <v>3415</v>
      </c>
      <c r="C1301" s="362" t="s">
        <v>2</v>
      </c>
      <c r="D1301" s="368">
        <v>45338</v>
      </c>
      <c r="E1301" s="368"/>
      <c r="F1301" s="368"/>
      <c r="G1301" s="368"/>
      <c r="H1301" s="362" t="s">
        <v>65</v>
      </c>
      <c r="I1301" s="362" t="s">
        <v>61</v>
      </c>
      <c r="J1301" s="361" t="s">
        <v>3416</v>
      </c>
      <c r="K1301" s="362"/>
      <c r="L1301" s="362" t="s">
        <v>186</v>
      </c>
      <c r="M1301" s="362" t="s">
        <v>9</v>
      </c>
      <c r="N1301" s="362" t="s">
        <v>90</v>
      </c>
      <c r="O1301" s="362" t="s">
        <v>90</v>
      </c>
      <c r="P1301" s="482" t="s">
        <v>90</v>
      </c>
      <c r="Q1301" s="362"/>
      <c r="R1301" s="362"/>
      <c r="S1301" s="362"/>
      <c r="T1301" s="362"/>
      <c r="U1301" s="362"/>
      <c r="V1301" s="362"/>
      <c r="W1301" s="362"/>
      <c r="X1301" s="362"/>
      <c r="Y1301" s="362"/>
      <c r="Z1301" s="362"/>
      <c r="AA1301" s="366"/>
      <c r="AB1301" s="362"/>
      <c r="AC1301" s="362" t="s">
        <v>19</v>
      </c>
      <c r="AD1301" s="362" t="s">
        <v>40</v>
      </c>
      <c r="AE1301" s="362"/>
      <c r="AF1301" s="362"/>
      <c r="AG1301" s="362"/>
      <c r="AH1301" s="362"/>
      <c r="AI1301" s="362"/>
      <c r="AJ1301" s="362"/>
      <c r="AK1301" s="362"/>
      <c r="AL1301" s="362"/>
      <c r="AM1301" s="362"/>
      <c r="AN1301" s="361"/>
      <c r="AO1301" s="445" t="s">
        <v>9</v>
      </c>
      <c r="AP1301" s="445" t="s">
        <v>9</v>
      </c>
      <c r="AQ1301" s="445" t="s">
        <v>9</v>
      </c>
    </row>
    <row r="1302" spans="1:43" ht="14.5" hidden="1" x14ac:dyDescent="0.35">
      <c r="A1302" s="362">
        <v>1300</v>
      </c>
      <c r="B1302" s="362" t="s">
        <v>3417</v>
      </c>
      <c r="C1302" s="362" t="s">
        <v>2</v>
      </c>
      <c r="D1302" s="368">
        <v>45338</v>
      </c>
      <c r="E1302" s="368"/>
      <c r="F1302" s="368"/>
      <c r="G1302" s="368"/>
      <c r="H1302" s="362" t="s">
        <v>65</v>
      </c>
      <c r="I1302" s="362" t="s">
        <v>65</v>
      </c>
      <c r="J1302" s="361" t="s">
        <v>3418</v>
      </c>
      <c r="K1302" s="362"/>
      <c r="L1302" s="362" t="s">
        <v>186</v>
      </c>
      <c r="M1302" s="362" t="s">
        <v>9</v>
      </c>
      <c r="N1302" s="362" t="s">
        <v>90</v>
      </c>
      <c r="O1302" s="362" t="s">
        <v>90</v>
      </c>
      <c r="P1302" s="482" t="s">
        <v>90</v>
      </c>
      <c r="Q1302" s="362"/>
      <c r="R1302" s="362"/>
      <c r="S1302" s="362"/>
      <c r="T1302" s="362"/>
      <c r="U1302" s="362"/>
      <c r="V1302" s="362"/>
      <c r="W1302" s="362"/>
      <c r="X1302" s="362"/>
      <c r="Y1302" s="362"/>
      <c r="Z1302" s="362"/>
      <c r="AA1302" s="366"/>
      <c r="AB1302" s="362"/>
      <c r="AC1302" s="362" t="s">
        <v>19</v>
      </c>
      <c r="AD1302" s="362" t="s">
        <v>40</v>
      </c>
      <c r="AE1302" s="362"/>
      <c r="AF1302" s="362"/>
      <c r="AG1302" s="362"/>
      <c r="AH1302" s="362"/>
      <c r="AI1302" s="362"/>
      <c r="AJ1302" s="362"/>
      <c r="AK1302" s="362"/>
      <c r="AL1302" s="362"/>
      <c r="AM1302" s="362"/>
      <c r="AN1302" s="361"/>
      <c r="AO1302" s="445" t="s">
        <v>9</v>
      </c>
      <c r="AP1302" s="445" t="s">
        <v>9</v>
      </c>
      <c r="AQ1302" s="445" t="s">
        <v>9</v>
      </c>
    </row>
    <row r="1303" spans="1:43" ht="14.5" hidden="1" x14ac:dyDescent="0.35">
      <c r="A1303" s="362">
        <v>1301</v>
      </c>
      <c r="B1303" s="362" t="s">
        <v>3419</v>
      </c>
      <c r="C1303" s="362" t="s">
        <v>2</v>
      </c>
      <c r="D1303" s="368">
        <v>45338</v>
      </c>
      <c r="E1303" s="368"/>
      <c r="F1303" s="368"/>
      <c r="G1303" s="368"/>
      <c r="H1303" s="362" t="s">
        <v>65</v>
      </c>
      <c r="I1303" s="362" t="s">
        <v>2574</v>
      </c>
      <c r="J1303" s="361" t="s">
        <v>3420</v>
      </c>
      <c r="K1303" s="362"/>
      <c r="L1303" s="362" t="s">
        <v>186</v>
      </c>
      <c r="M1303" s="362" t="s">
        <v>9</v>
      </c>
      <c r="N1303" s="362" t="s">
        <v>90</v>
      </c>
      <c r="O1303" s="362" t="s">
        <v>90</v>
      </c>
      <c r="P1303" s="482" t="s">
        <v>90</v>
      </c>
      <c r="Q1303" s="362"/>
      <c r="R1303" s="362"/>
      <c r="S1303" s="362"/>
      <c r="T1303" s="362"/>
      <c r="U1303" s="362"/>
      <c r="V1303" s="362"/>
      <c r="W1303" s="362"/>
      <c r="X1303" s="362"/>
      <c r="Y1303" s="362"/>
      <c r="Z1303" s="362"/>
      <c r="AA1303" s="366"/>
      <c r="AB1303" s="362"/>
      <c r="AC1303" s="362" t="s">
        <v>19</v>
      </c>
      <c r="AD1303" s="362" t="s">
        <v>40</v>
      </c>
      <c r="AE1303" s="362"/>
      <c r="AF1303" s="362"/>
      <c r="AG1303" s="362"/>
      <c r="AH1303" s="362"/>
      <c r="AI1303" s="362"/>
      <c r="AJ1303" s="362"/>
      <c r="AK1303" s="362"/>
      <c r="AL1303" s="362"/>
      <c r="AM1303" s="362"/>
      <c r="AN1303" s="361"/>
      <c r="AO1303" s="445" t="s">
        <v>9</v>
      </c>
      <c r="AP1303" s="445" t="s">
        <v>9</v>
      </c>
      <c r="AQ1303" s="445" t="s">
        <v>9</v>
      </c>
    </row>
    <row r="1304" spans="1:43" ht="14.5" hidden="1" x14ac:dyDescent="0.35">
      <c r="A1304" s="362">
        <v>1302</v>
      </c>
      <c r="B1304" s="362" t="s">
        <v>3421</v>
      </c>
      <c r="C1304" s="362" t="s">
        <v>2</v>
      </c>
      <c r="D1304" s="368">
        <v>45338</v>
      </c>
      <c r="E1304" s="368"/>
      <c r="F1304" s="368"/>
      <c r="G1304" s="368"/>
      <c r="H1304" s="362" t="s">
        <v>65</v>
      </c>
      <c r="I1304" s="362" t="s">
        <v>2574</v>
      </c>
      <c r="J1304" s="361" t="s">
        <v>3422</v>
      </c>
      <c r="K1304" s="362"/>
      <c r="L1304" s="362" t="s">
        <v>186</v>
      </c>
      <c r="M1304" s="362" t="s">
        <v>9</v>
      </c>
      <c r="N1304" s="362" t="s">
        <v>90</v>
      </c>
      <c r="O1304" s="362" t="s">
        <v>90</v>
      </c>
      <c r="P1304" s="482" t="s">
        <v>90</v>
      </c>
      <c r="Q1304" s="362"/>
      <c r="R1304" s="362"/>
      <c r="S1304" s="362"/>
      <c r="T1304" s="362"/>
      <c r="U1304" s="362"/>
      <c r="V1304" s="362"/>
      <c r="W1304" s="362"/>
      <c r="X1304" s="362"/>
      <c r="Y1304" s="362"/>
      <c r="Z1304" s="362"/>
      <c r="AA1304" s="366"/>
      <c r="AB1304" s="362"/>
      <c r="AC1304" s="362" t="s">
        <v>19</v>
      </c>
      <c r="AD1304" s="362" t="s">
        <v>40</v>
      </c>
      <c r="AE1304" s="362"/>
      <c r="AF1304" s="362"/>
      <c r="AG1304" s="362"/>
      <c r="AH1304" s="362"/>
      <c r="AI1304" s="362"/>
      <c r="AJ1304" s="362"/>
      <c r="AK1304" s="362"/>
      <c r="AL1304" s="362"/>
      <c r="AM1304" s="362"/>
      <c r="AN1304" s="361"/>
      <c r="AO1304" s="445" t="s">
        <v>9</v>
      </c>
      <c r="AP1304" s="445" t="s">
        <v>9</v>
      </c>
      <c r="AQ1304" s="445" t="s">
        <v>9</v>
      </c>
    </row>
    <row r="1305" spans="1:43" ht="29" hidden="1" x14ac:dyDescent="0.35">
      <c r="A1305" s="362">
        <v>1303</v>
      </c>
      <c r="B1305" s="362" t="s">
        <v>3423</v>
      </c>
      <c r="C1305" s="362" t="s">
        <v>2</v>
      </c>
      <c r="D1305" s="368">
        <v>45338</v>
      </c>
      <c r="E1305" s="368"/>
      <c r="F1305" s="368"/>
      <c r="G1305" s="368"/>
      <c r="H1305" s="362" t="s">
        <v>65</v>
      </c>
      <c r="I1305" s="362" t="s">
        <v>62</v>
      </c>
      <c r="J1305" s="361" t="s">
        <v>3424</v>
      </c>
      <c r="K1305" s="362"/>
      <c r="L1305" s="362" t="s">
        <v>186</v>
      </c>
      <c r="M1305" s="362" t="s">
        <v>9</v>
      </c>
      <c r="N1305" s="362" t="s">
        <v>90</v>
      </c>
      <c r="O1305" s="362" t="s">
        <v>90</v>
      </c>
      <c r="P1305" s="482" t="s">
        <v>90</v>
      </c>
      <c r="Q1305" s="362"/>
      <c r="R1305" s="362"/>
      <c r="S1305" s="362"/>
      <c r="T1305" s="362"/>
      <c r="U1305" s="362"/>
      <c r="V1305" s="362"/>
      <c r="W1305" s="362"/>
      <c r="X1305" s="362"/>
      <c r="Y1305" s="362"/>
      <c r="Z1305" s="362"/>
      <c r="AA1305" s="366"/>
      <c r="AB1305" s="362"/>
      <c r="AC1305" s="362" t="s">
        <v>19</v>
      </c>
      <c r="AD1305" s="362" t="s">
        <v>40</v>
      </c>
      <c r="AE1305" s="362"/>
      <c r="AF1305" s="362"/>
      <c r="AG1305" s="362"/>
      <c r="AH1305" s="362"/>
      <c r="AI1305" s="362"/>
      <c r="AJ1305" s="362"/>
      <c r="AK1305" s="362"/>
      <c r="AL1305" s="362"/>
      <c r="AM1305" s="362"/>
      <c r="AN1305" s="361"/>
      <c r="AO1305" s="445" t="s">
        <v>9</v>
      </c>
      <c r="AP1305" s="445" t="s">
        <v>9</v>
      </c>
      <c r="AQ1305" s="445" t="s">
        <v>9</v>
      </c>
    </row>
    <row r="1306" spans="1:43" ht="14.5" hidden="1" x14ac:dyDescent="0.35">
      <c r="A1306" s="362">
        <v>1304</v>
      </c>
      <c r="B1306" s="362" t="s">
        <v>3425</v>
      </c>
      <c r="C1306" s="362" t="s">
        <v>2</v>
      </c>
      <c r="D1306" s="368">
        <v>45338</v>
      </c>
      <c r="E1306" s="368"/>
      <c r="F1306" s="368"/>
      <c r="G1306" s="368"/>
      <c r="H1306" s="362" t="s">
        <v>65</v>
      </c>
      <c r="I1306" s="362" t="s">
        <v>65</v>
      </c>
      <c r="J1306" s="361" t="s">
        <v>3426</v>
      </c>
      <c r="K1306" s="362"/>
      <c r="L1306" s="362" t="s">
        <v>1689</v>
      </c>
      <c r="M1306" s="362" t="s">
        <v>9</v>
      </c>
      <c r="N1306" s="362" t="s">
        <v>90</v>
      </c>
      <c r="O1306" s="362" t="s">
        <v>90</v>
      </c>
      <c r="P1306" s="482" t="s">
        <v>90</v>
      </c>
      <c r="Q1306" s="362"/>
      <c r="R1306" s="362"/>
      <c r="S1306" s="362"/>
      <c r="T1306" s="362"/>
      <c r="U1306" s="362"/>
      <c r="V1306" s="362"/>
      <c r="W1306" s="362"/>
      <c r="X1306" s="362"/>
      <c r="Y1306" s="362"/>
      <c r="Z1306" s="362"/>
      <c r="AA1306" s="366"/>
      <c r="AB1306" s="362"/>
      <c r="AC1306" s="362" t="s">
        <v>19</v>
      </c>
      <c r="AD1306" s="362" t="s">
        <v>40</v>
      </c>
      <c r="AE1306" s="362"/>
      <c r="AF1306" s="362"/>
      <c r="AG1306" s="362"/>
      <c r="AH1306" s="362"/>
      <c r="AI1306" s="362"/>
      <c r="AJ1306" s="362"/>
      <c r="AK1306" s="362"/>
      <c r="AL1306" s="362"/>
      <c r="AM1306" s="362"/>
      <c r="AN1306" s="361"/>
      <c r="AO1306" s="445" t="s">
        <v>9</v>
      </c>
      <c r="AP1306" s="445" t="s">
        <v>9</v>
      </c>
      <c r="AQ1306" s="445" t="s">
        <v>9</v>
      </c>
    </row>
    <row r="1307" spans="1:43" ht="14.5" hidden="1" x14ac:dyDescent="0.35">
      <c r="A1307" s="362">
        <v>1305</v>
      </c>
      <c r="B1307" s="362" t="s">
        <v>3427</v>
      </c>
      <c r="C1307" s="362" t="s">
        <v>2</v>
      </c>
      <c r="D1307" s="368">
        <v>45338</v>
      </c>
      <c r="E1307" s="368"/>
      <c r="F1307" s="368"/>
      <c r="G1307" s="368"/>
      <c r="H1307" s="362" t="s">
        <v>65</v>
      </c>
      <c r="I1307" s="362" t="s">
        <v>2574</v>
      </c>
      <c r="J1307" s="361" t="s">
        <v>3428</v>
      </c>
      <c r="K1307" s="362"/>
      <c r="L1307" s="362" t="s">
        <v>1689</v>
      </c>
      <c r="M1307" s="362" t="s">
        <v>9</v>
      </c>
      <c r="N1307" s="362" t="s">
        <v>90</v>
      </c>
      <c r="O1307" s="362" t="s">
        <v>90</v>
      </c>
      <c r="P1307" s="482" t="s">
        <v>90</v>
      </c>
      <c r="Q1307" s="362"/>
      <c r="R1307" s="362"/>
      <c r="S1307" s="362"/>
      <c r="T1307" s="362"/>
      <c r="U1307" s="362"/>
      <c r="V1307" s="362"/>
      <c r="W1307" s="362"/>
      <c r="X1307" s="362"/>
      <c r="Y1307" s="362"/>
      <c r="Z1307" s="362"/>
      <c r="AA1307" s="366"/>
      <c r="AB1307" s="362"/>
      <c r="AC1307" s="362" t="s">
        <v>19</v>
      </c>
      <c r="AD1307" s="362" t="s">
        <v>40</v>
      </c>
      <c r="AE1307" s="362"/>
      <c r="AF1307" s="362"/>
      <c r="AG1307" s="362"/>
      <c r="AH1307" s="362"/>
      <c r="AI1307" s="362"/>
      <c r="AJ1307" s="362"/>
      <c r="AK1307" s="362"/>
      <c r="AL1307" s="362"/>
      <c r="AM1307" s="362"/>
      <c r="AN1307" s="361"/>
      <c r="AO1307" s="445" t="s">
        <v>9</v>
      </c>
      <c r="AP1307" s="445" t="s">
        <v>9</v>
      </c>
      <c r="AQ1307" s="445" t="s">
        <v>9</v>
      </c>
    </row>
    <row r="1308" spans="1:43" ht="29" hidden="1" x14ac:dyDescent="0.35">
      <c r="A1308" s="362">
        <v>1306</v>
      </c>
      <c r="B1308" s="362" t="s">
        <v>3429</v>
      </c>
      <c r="C1308" s="362" t="s">
        <v>2</v>
      </c>
      <c r="D1308" s="368">
        <v>45012</v>
      </c>
      <c r="E1308" s="368"/>
      <c r="F1308" s="368"/>
      <c r="G1308" s="368"/>
      <c r="H1308" s="362" t="s">
        <v>73</v>
      </c>
      <c r="I1308" s="362" t="s">
        <v>1546</v>
      </c>
      <c r="J1308" s="361" t="s">
        <v>3430</v>
      </c>
      <c r="K1308" s="362"/>
      <c r="L1308" s="362" t="s">
        <v>186</v>
      </c>
      <c r="M1308" s="362" t="s">
        <v>51</v>
      </c>
      <c r="N1308" s="362" t="s">
        <v>62</v>
      </c>
      <c r="O1308" s="362" t="s">
        <v>90</v>
      </c>
      <c r="P1308" s="482" t="s">
        <v>1539</v>
      </c>
      <c r="Q1308" s="362"/>
      <c r="R1308" s="362"/>
      <c r="S1308" s="362"/>
      <c r="T1308" s="362"/>
      <c r="U1308" s="362"/>
      <c r="V1308" s="362"/>
      <c r="W1308" s="362"/>
      <c r="X1308" s="362"/>
      <c r="Y1308" s="362"/>
      <c r="Z1308" s="362"/>
      <c r="AA1308" s="366"/>
      <c r="AB1308" s="362"/>
      <c r="AC1308" s="362" t="s">
        <v>13</v>
      </c>
      <c r="AD1308" s="362" t="s">
        <v>8</v>
      </c>
      <c r="AE1308" s="362" t="s">
        <v>39</v>
      </c>
      <c r="AF1308" s="362" t="s">
        <v>1539</v>
      </c>
      <c r="AG1308" s="362" t="b">
        <v>0</v>
      </c>
      <c r="AH1308" s="362"/>
      <c r="AI1308" s="362"/>
      <c r="AJ1308" s="362"/>
      <c r="AK1308" s="362"/>
      <c r="AL1308" s="362"/>
      <c r="AM1308" s="368">
        <v>45923</v>
      </c>
      <c r="AN1308" s="361" t="s">
        <v>680</v>
      </c>
      <c r="AO1308" s="445" t="s">
        <v>539</v>
      </c>
      <c r="AP1308" s="445" t="s">
        <v>5841</v>
      </c>
      <c r="AQ1308" s="445" t="s">
        <v>5840</v>
      </c>
    </row>
    <row r="1309" spans="1:43" ht="14.5" hidden="1" x14ac:dyDescent="0.35">
      <c r="A1309" s="362">
        <v>1307</v>
      </c>
      <c r="B1309" s="362" t="s">
        <v>3431</v>
      </c>
      <c r="C1309" s="362" t="s">
        <v>2</v>
      </c>
      <c r="D1309" s="368">
        <v>45105</v>
      </c>
      <c r="E1309" s="368"/>
      <c r="F1309" s="368"/>
      <c r="G1309" s="368"/>
      <c r="H1309" s="362" t="s">
        <v>73</v>
      </c>
      <c r="I1309" s="362" t="s">
        <v>1546</v>
      </c>
      <c r="J1309" s="361" t="s">
        <v>3432</v>
      </c>
      <c r="K1309" s="362"/>
      <c r="L1309" s="362" t="s">
        <v>186</v>
      </c>
      <c r="M1309" s="362" t="s">
        <v>9</v>
      </c>
      <c r="N1309" s="362" t="s">
        <v>90</v>
      </c>
      <c r="O1309" s="362" t="s">
        <v>90</v>
      </c>
      <c r="P1309" s="482" t="s">
        <v>1539</v>
      </c>
      <c r="Q1309" s="362"/>
      <c r="R1309" s="362"/>
      <c r="S1309" s="362"/>
      <c r="T1309" s="362"/>
      <c r="U1309" s="362"/>
      <c r="V1309" s="362"/>
      <c r="W1309" s="362"/>
      <c r="X1309" s="362"/>
      <c r="Y1309" s="362"/>
      <c r="Z1309" s="362"/>
      <c r="AA1309" s="366"/>
      <c r="AB1309" s="362"/>
      <c r="AC1309" s="362" t="s">
        <v>13</v>
      </c>
      <c r="AD1309" s="362" t="s">
        <v>8</v>
      </c>
      <c r="AE1309" s="362" t="s">
        <v>39</v>
      </c>
      <c r="AF1309" s="362" t="s">
        <v>1539</v>
      </c>
      <c r="AG1309" s="362" t="b">
        <v>0</v>
      </c>
      <c r="AH1309" s="362"/>
      <c r="AI1309" s="362"/>
      <c r="AJ1309" s="362"/>
      <c r="AK1309" s="362"/>
      <c r="AL1309" s="362"/>
      <c r="AM1309" s="368">
        <v>45923</v>
      </c>
      <c r="AN1309" s="361" t="s">
        <v>680</v>
      </c>
      <c r="AO1309" s="445" t="s">
        <v>539</v>
      </c>
      <c r="AP1309" s="445" t="s">
        <v>5841</v>
      </c>
      <c r="AQ1309" s="445" t="s">
        <v>5840</v>
      </c>
    </row>
    <row r="1310" spans="1:43" ht="29" hidden="1" x14ac:dyDescent="0.35">
      <c r="A1310" s="362">
        <v>1308</v>
      </c>
      <c r="B1310" s="362" t="s">
        <v>3433</v>
      </c>
      <c r="C1310" s="362" t="s">
        <v>2</v>
      </c>
      <c r="D1310" s="368">
        <v>45338</v>
      </c>
      <c r="E1310" s="368"/>
      <c r="F1310" s="368"/>
      <c r="G1310" s="368"/>
      <c r="H1310" s="362" t="s">
        <v>65</v>
      </c>
      <c r="I1310" s="362" t="s">
        <v>2574</v>
      </c>
      <c r="J1310" s="361" t="s">
        <v>3434</v>
      </c>
      <c r="K1310" s="362"/>
      <c r="L1310" s="362" t="s">
        <v>1689</v>
      </c>
      <c r="M1310" s="362" t="s">
        <v>9</v>
      </c>
      <c r="N1310" s="362" t="s">
        <v>90</v>
      </c>
      <c r="O1310" s="362" t="s">
        <v>90</v>
      </c>
      <c r="P1310" s="482" t="s">
        <v>90</v>
      </c>
      <c r="Q1310" s="362"/>
      <c r="R1310" s="362"/>
      <c r="S1310" s="362"/>
      <c r="T1310" s="362"/>
      <c r="U1310" s="362"/>
      <c r="V1310" s="362"/>
      <c r="W1310" s="362"/>
      <c r="X1310" s="362"/>
      <c r="Y1310" s="362"/>
      <c r="Z1310" s="362"/>
      <c r="AA1310" s="366"/>
      <c r="AB1310" s="362"/>
      <c r="AC1310" s="362" t="s">
        <v>19</v>
      </c>
      <c r="AD1310" s="362" t="s">
        <v>40</v>
      </c>
      <c r="AE1310" s="362"/>
      <c r="AF1310" s="362"/>
      <c r="AG1310" s="362"/>
      <c r="AH1310" s="362"/>
      <c r="AI1310" s="362"/>
      <c r="AJ1310" s="362"/>
      <c r="AK1310" s="362"/>
      <c r="AL1310" s="362"/>
      <c r="AM1310" s="362"/>
      <c r="AN1310" s="361"/>
      <c r="AO1310" s="445" t="s">
        <v>9</v>
      </c>
      <c r="AP1310" s="445" t="s">
        <v>9</v>
      </c>
      <c r="AQ1310" s="445" t="s">
        <v>9</v>
      </c>
    </row>
    <row r="1311" spans="1:43" ht="29" hidden="1" x14ac:dyDescent="0.35">
      <c r="A1311" s="362">
        <v>1309</v>
      </c>
      <c r="B1311" s="362" t="s">
        <v>3435</v>
      </c>
      <c r="C1311" s="362" t="s">
        <v>2</v>
      </c>
      <c r="D1311" s="368">
        <v>45110</v>
      </c>
      <c r="E1311" s="368"/>
      <c r="F1311" s="368"/>
      <c r="G1311" s="368"/>
      <c r="H1311" s="362" t="s">
        <v>57</v>
      </c>
      <c r="I1311" s="362" t="s">
        <v>3436</v>
      </c>
      <c r="J1311" s="361" t="s">
        <v>3437</v>
      </c>
      <c r="K1311" s="362"/>
      <c r="L1311" s="362" t="s">
        <v>186</v>
      </c>
      <c r="M1311" s="362" t="s">
        <v>9</v>
      </c>
      <c r="N1311" s="362" t="s">
        <v>90</v>
      </c>
      <c r="O1311" s="362" t="s">
        <v>90</v>
      </c>
      <c r="P1311" s="482" t="s">
        <v>6513</v>
      </c>
      <c r="Q1311" s="362"/>
      <c r="R1311" s="362"/>
      <c r="S1311" s="362"/>
      <c r="T1311" s="362"/>
      <c r="U1311" s="362"/>
      <c r="V1311" s="362"/>
      <c r="W1311" s="362"/>
      <c r="X1311" s="362"/>
      <c r="Y1311" s="362"/>
      <c r="Z1311" s="362"/>
      <c r="AA1311" s="366"/>
      <c r="AB1311" s="362"/>
      <c r="AC1311" s="362" t="s">
        <v>14</v>
      </c>
      <c r="AD1311" s="362" t="s">
        <v>40</v>
      </c>
      <c r="AE1311" s="362"/>
      <c r="AF1311" s="362"/>
      <c r="AG1311" s="362"/>
      <c r="AH1311" s="362"/>
      <c r="AI1311" s="362"/>
      <c r="AJ1311" s="362"/>
      <c r="AK1311" s="362"/>
      <c r="AL1311" s="362"/>
      <c r="AM1311" s="362"/>
      <c r="AN1311" s="361"/>
      <c r="AO1311" s="445" t="s">
        <v>9</v>
      </c>
      <c r="AP1311" s="445" t="s">
        <v>9</v>
      </c>
      <c r="AQ1311" s="445" t="s">
        <v>9</v>
      </c>
    </row>
    <row r="1312" spans="1:43" ht="29" hidden="1" x14ac:dyDescent="0.35">
      <c r="A1312" s="362">
        <v>1310</v>
      </c>
      <c r="B1312" s="362" t="s">
        <v>3438</v>
      </c>
      <c r="C1312" s="362" t="s">
        <v>2</v>
      </c>
      <c r="D1312" s="368">
        <v>45110</v>
      </c>
      <c r="E1312" s="368"/>
      <c r="F1312" s="368"/>
      <c r="G1312" s="368"/>
      <c r="H1312" s="362" t="s">
        <v>57</v>
      </c>
      <c r="I1312" s="362" t="s">
        <v>3439</v>
      </c>
      <c r="J1312" s="361" t="s">
        <v>3440</v>
      </c>
      <c r="K1312" s="362"/>
      <c r="L1312" s="362" t="s">
        <v>186</v>
      </c>
      <c r="M1312" s="362" t="s">
        <v>9</v>
      </c>
      <c r="N1312" s="362" t="s">
        <v>90</v>
      </c>
      <c r="O1312" s="362" t="s">
        <v>90</v>
      </c>
      <c r="P1312" s="482" t="s">
        <v>90</v>
      </c>
      <c r="Q1312" s="362"/>
      <c r="R1312" s="362"/>
      <c r="S1312" s="362"/>
      <c r="T1312" s="362"/>
      <c r="U1312" s="362"/>
      <c r="V1312" s="362"/>
      <c r="W1312" s="362"/>
      <c r="X1312" s="362"/>
      <c r="Y1312" s="362"/>
      <c r="Z1312" s="362"/>
      <c r="AA1312" s="366"/>
      <c r="AB1312" s="362"/>
      <c r="AC1312" s="362" t="s">
        <v>14</v>
      </c>
      <c r="AD1312" s="362" t="s">
        <v>8</v>
      </c>
      <c r="AE1312" s="362"/>
      <c r="AF1312" s="362"/>
      <c r="AG1312" s="362"/>
      <c r="AH1312" s="362"/>
      <c r="AI1312" s="362"/>
      <c r="AJ1312" s="362"/>
      <c r="AK1312" s="362"/>
      <c r="AL1312" s="362"/>
      <c r="AM1312" s="368">
        <v>45960</v>
      </c>
      <c r="AN1312" s="361" t="s">
        <v>6631</v>
      </c>
      <c r="AO1312" s="445" t="s">
        <v>8</v>
      </c>
      <c r="AP1312" s="445" t="s">
        <v>5876</v>
      </c>
      <c r="AQ1312" s="445" t="s">
        <v>9</v>
      </c>
    </row>
    <row r="1313" spans="1:43" ht="29" hidden="1" x14ac:dyDescent="0.35">
      <c r="A1313" s="362">
        <v>1311</v>
      </c>
      <c r="B1313" s="362" t="s">
        <v>3441</v>
      </c>
      <c r="C1313" s="362" t="s">
        <v>2</v>
      </c>
      <c r="D1313" s="368">
        <v>45110</v>
      </c>
      <c r="E1313" s="368"/>
      <c r="F1313" s="368"/>
      <c r="G1313" s="368"/>
      <c r="H1313" s="362" t="s">
        <v>57</v>
      </c>
      <c r="I1313" s="362" t="s">
        <v>3442</v>
      </c>
      <c r="J1313" s="361" t="s">
        <v>3443</v>
      </c>
      <c r="K1313" s="362"/>
      <c r="L1313" s="362" t="s">
        <v>186</v>
      </c>
      <c r="M1313" s="362" t="s">
        <v>9</v>
      </c>
      <c r="N1313" s="362" t="s">
        <v>90</v>
      </c>
      <c r="O1313" s="362" t="s">
        <v>90</v>
      </c>
      <c r="P1313" s="482" t="s">
        <v>3444</v>
      </c>
      <c r="Q1313" s="362"/>
      <c r="R1313" s="362"/>
      <c r="S1313" s="362"/>
      <c r="T1313" s="362"/>
      <c r="U1313" s="362"/>
      <c r="V1313" s="362"/>
      <c r="W1313" s="362"/>
      <c r="X1313" s="362"/>
      <c r="Y1313" s="362"/>
      <c r="Z1313" s="362"/>
      <c r="AA1313" s="366"/>
      <c r="AB1313" s="362"/>
      <c r="AC1313" s="362" t="s">
        <v>14</v>
      </c>
      <c r="AD1313" s="362" t="s">
        <v>40</v>
      </c>
      <c r="AE1313" s="362"/>
      <c r="AF1313" s="362"/>
      <c r="AG1313" s="362"/>
      <c r="AH1313" s="362"/>
      <c r="AI1313" s="362"/>
      <c r="AJ1313" s="362"/>
      <c r="AK1313" s="362"/>
      <c r="AL1313" s="362"/>
      <c r="AM1313" s="362"/>
      <c r="AN1313" s="361"/>
      <c r="AO1313" s="445" t="s">
        <v>5839</v>
      </c>
      <c r="AP1313" s="445" t="s">
        <v>5839</v>
      </c>
      <c r="AQ1313" s="445" t="s">
        <v>5839</v>
      </c>
    </row>
    <row r="1314" spans="1:43" ht="14.5" hidden="1" x14ac:dyDescent="0.35">
      <c r="A1314" s="362">
        <v>1312</v>
      </c>
      <c r="B1314" s="362" t="s">
        <v>3445</v>
      </c>
      <c r="C1314" s="362" t="s">
        <v>2</v>
      </c>
      <c r="D1314" s="368">
        <v>45110</v>
      </c>
      <c r="E1314" s="368"/>
      <c r="F1314" s="368"/>
      <c r="G1314" s="368"/>
      <c r="H1314" s="362" t="s">
        <v>57</v>
      </c>
      <c r="I1314" s="362" t="s">
        <v>3439</v>
      </c>
      <c r="J1314" s="361" t="s">
        <v>3446</v>
      </c>
      <c r="K1314" s="362"/>
      <c r="L1314" s="362" t="s">
        <v>186</v>
      </c>
      <c r="M1314" s="362" t="s">
        <v>9</v>
      </c>
      <c r="N1314" s="362" t="s">
        <v>90</v>
      </c>
      <c r="O1314" s="362" t="s">
        <v>90</v>
      </c>
      <c r="P1314" s="482" t="s">
        <v>3447</v>
      </c>
      <c r="Q1314" s="362"/>
      <c r="R1314" s="362"/>
      <c r="S1314" s="362"/>
      <c r="T1314" s="362"/>
      <c r="U1314" s="362"/>
      <c r="V1314" s="362"/>
      <c r="W1314" s="362"/>
      <c r="X1314" s="362"/>
      <c r="Y1314" s="362"/>
      <c r="Z1314" s="362"/>
      <c r="AA1314" s="366"/>
      <c r="AB1314" s="362"/>
      <c r="AC1314" s="362" t="s">
        <v>14</v>
      </c>
      <c r="AD1314" s="362" t="s">
        <v>40</v>
      </c>
      <c r="AE1314" s="362"/>
      <c r="AF1314" s="362"/>
      <c r="AG1314" s="362"/>
      <c r="AH1314" s="362"/>
      <c r="AI1314" s="362"/>
      <c r="AJ1314" s="362"/>
      <c r="AK1314" s="362"/>
      <c r="AL1314" s="362"/>
      <c r="AM1314" s="362"/>
      <c r="AN1314" s="361"/>
      <c r="AO1314" s="445" t="s">
        <v>5839</v>
      </c>
      <c r="AP1314" s="445" t="s">
        <v>5839</v>
      </c>
      <c r="AQ1314" s="445" t="s">
        <v>5839</v>
      </c>
    </row>
    <row r="1315" spans="1:43" ht="29" hidden="1" x14ac:dyDescent="0.35">
      <c r="A1315" s="362">
        <v>1313</v>
      </c>
      <c r="B1315" s="362" t="s">
        <v>3448</v>
      </c>
      <c r="C1315" s="362" t="s">
        <v>2</v>
      </c>
      <c r="D1315" s="368">
        <v>45110</v>
      </c>
      <c r="E1315" s="368"/>
      <c r="F1315" s="368"/>
      <c r="G1315" s="368"/>
      <c r="H1315" s="362" t="s">
        <v>57</v>
      </c>
      <c r="I1315" s="362" t="s">
        <v>3439</v>
      </c>
      <c r="J1315" s="361" t="s">
        <v>3449</v>
      </c>
      <c r="K1315" s="362"/>
      <c r="L1315" s="362" t="s">
        <v>186</v>
      </c>
      <c r="M1315" s="362" t="s">
        <v>9</v>
      </c>
      <c r="N1315" s="362" t="s">
        <v>90</v>
      </c>
      <c r="O1315" s="362" t="s">
        <v>90</v>
      </c>
      <c r="P1315" s="482" t="s">
        <v>6513</v>
      </c>
      <c r="Q1315" s="362"/>
      <c r="R1315" s="362"/>
      <c r="S1315" s="362"/>
      <c r="T1315" s="362"/>
      <c r="U1315" s="362"/>
      <c r="V1315" s="362"/>
      <c r="W1315" s="362"/>
      <c r="X1315" s="362"/>
      <c r="Y1315" s="362"/>
      <c r="Z1315" s="362"/>
      <c r="AA1315" s="366"/>
      <c r="AB1315" s="362"/>
      <c r="AC1315" s="362" t="s">
        <v>14</v>
      </c>
      <c r="AD1315" s="362" t="s">
        <v>40</v>
      </c>
      <c r="AE1315" s="362"/>
      <c r="AF1315" s="362"/>
      <c r="AG1315" s="362"/>
      <c r="AH1315" s="362"/>
      <c r="AI1315" s="362"/>
      <c r="AJ1315" s="362"/>
      <c r="AK1315" s="362"/>
      <c r="AL1315" s="362"/>
      <c r="AM1315" s="362"/>
      <c r="AN1315" s="361"/>
      <c r="AO1315" s="445" t="s">
        <v>9</v>
      </c>
      <c r="AP1315" s="445" t="s">
        <v>9</v>
      </c>
      <c r="AQ1315" s="445" t="s">
        <v>9</v>
      </c>
    </row>
    <row r="1316" spans="1:43" ht="29" hidden="1" x14ac:dyDescent="0.35">
      <c r="A1316" s="362">
        <v>1314</v>
      </c>
      <c r="B1316" s="362" t="s">
        <v>3450</v>
      </c>
      <c r="C1316" s="362" t="s">
        <v>2</v>
      </c>
      <c r="D1316" s="368">
        <v>45110</v>
      </c>
      <c r="E1316" s="368"/>
      <c r="F1316" s="368"/>
      <c r="G1316" s="368"/>
      <c r="H1316" s="362" t="s">
        <v>57</v>
      </c>
      <c r="I1316" s="362" t="s">
        <v>3439</v>
      </c>
      <c r="J1316" s="361" t="s">
        <v>3451</v>
      </c>
      <c r="K1316" s="362"/>
      <c r="L1316" s="362" t="s">
        <v>186</v>
      </c>
      <c r="M1316" s="362" t="s">
        <v>9</v>
      </c>
      <c r="N1316" s="362" t="s">
        <v>90</v>
      </c>
      <c r="O1316" s="362" t="s">
        <v>90</v>
      </c>
      <c r="P1316" s="482" t="s">
        <v>6476</v>
      </c>
      <c r="Q1316" s="362"/>
      <c r="R1316" s="362"/>
      <c r="S1316" s="362"/>
      <c r="T1316" s="362"/>
      <c r="U1316" s="362"/>
      <c r="V1316" s="362"/>
      <c r="W1316" s="362"/>
      <c r="X1316" s="362"/>
      <c r="Y1316" s="362"/>
      <c r="Z1316" s="362"/>
      <c r="AA1316" s="366"/>
      <c r="AB1316" s="362"/>
      <c r="AC1316" s="362" t="s">
        <v>14</v>
      </c>
      <c r="AD1316" s="362" t="s">
        <v>40</v>
      </c>
      <c r="AE1316" s="362"/>
      <c r="AF1316" s="362"/>
      <c r="AG1316" s="362"/>
      <c r="AH1316" s="362"/>
      <c r="AI1316" s="362"/>
      <c r="AJ1316" s="362"/>
      <c r="AK1316" s="362"/>
      <c r="AL1316" s="362"/>
      <c r="AM1316" s="362"/>
      <c r="AN1316" s="361"/>
      <c r="AO1316" s="445" t="s">
        <v>9</v>
      </c>
      <c r="AP1316" s="445" t="s">
        <v>9</v>
      </c>
      <c r="AQ1316" s="445" t="s">
        <v>9</v>
      </c>
    </row>
    <row r="1317" spans="1:43" ht="29" hidden="1" x14ac:dyDescent="0.35">
      <c r="A1317" s="362">
        <v>1315</v>
      </c>
      <c r="B1317" s="362" t="s">
        <v>3452</v>
      </c>
      <c r="C1317" s="362" t="s">
        <v>2</v>
      </c>
      <c r="D1317" s="368">
        <v>45110</v>
      </c>
      <c r="E1317" s="368"/>
      <c r="F1317" s="368"/>
      <c r="G1317" s="368"/>
      <c r="H1317" s="362" t="s">
        <v>57</v>
      </c>
      <c r="I1317" s="362" t="s">
        <v>3442</v>
      </c>
      <c r="J1317" s="361" t="s">
        <v>1320</v>
      </c>
      <c r="K1317" s="362"/>
      <c r="L1317" s="362" t="s">
        <v>186</v>
      </c>
      <c r="M1317" s="362" t="s">
        <v>9</v>
      </c>
      <c r="N1317" s="362" t="s">
        <v>90</v>
      </c>
      <c r="O1317" s="362" t="s">
        <v>90</v>
      </c>
      <c r="P1317" s="482" t="s">
        <v>3444</v>
      </c>
      <c r="Q1317" s="362"/>
      <c r="R1317" s="362"/>
      <c r="S1317" s="362"/>
      <c r="T1317" s="362"/>
      <c r="U1317" s="362"/>
      <c r="V1317" s="362"/>
      <c r="W1317" s="362"/>
      <c r="X1317" s="362"/>
      <c r="Y1317" s="362"/>
      <c r="Z1317" s="362"/>
      <c r="AA1317" s="366"/>
      <c r="AB1317" s="362"/>
      <c r="AC1317" s="362" t="s">
        <v>14</v>
      </c>
      <c r="AD1317" s="362" t="s">
        <v>40</v>
      </c>
      <c r="AE1317" s="362"/>
      <c r="AF1317" s="362"/>
      <c r="AG1317" s="362"/>
      <c r="AH1317" s="362"/>
      <c r="AI1317" s="362"/>
      <c r="AJ1317" s="362"/>
      <c r="AK1317" s="362"/>
      <c r="AL1317" s="362"/>
      <c r="AM1317" s="362"/>
      <c r="AN1317" s="361"/>
      <c r="AO1317" s="445" t="s">
        <v>5839</v>
      </c>
      <c r="AP1317" s="445" t="s">
        <v>5839</v>
      </c>
      <c r="AQ1317" s="445" t="s">
        <v>5839</v>
      </c>
    </row>
    <row r="1318" spans="1:43" ht="43.5" hidden="1" x14ac:dyDescent="0.35">
      <c r="A1318" s="362">
        <v>1316</v>
      </c>
      <c r="B1318" s="362" t="s">
        <v>3453</v>
      </c>
      <c r="C1318" s="362" t="s">
        <v>2</v>
      </c>
      <c r="D1318" s="368">
        <v>45110</v>
      </c>
      <c r="E1318" s="368"/>
      <c r="F1318" s="368"/>
      <c r="G1318" s="368"/>
      <c r="H1318" s="362" t="s">
        <v>57</v>
      </c>
      <c r="I1318" s="362" t="s">
        <v>3439</v>
      </c>
      <c r="J1318" s="361" t="s">
        <v>3454</v>
      </c>
      <c r="K1318" s="362"/>
      <c r="L1318" s="362" t="s">
        <v>186</v>
      </c>
      <c r="M1318" s="362" t="s">
        <v>9</v>
      </c>
      <c r="N1318" s="362" t="s">
        <v>90</v>
      </c>
      <c r="O1318" s="362" t="s">
        <v>90</v>
      </c>
      <c r="P1318" s="482" t="s">
        <v>6514</v>
      </c>
      <c r="Q1318" s="362"/>
      <c r="R1318" s="362"/>
      <c r="S1318" s="362"/>
      <c r="T1318" s="362"/>
      <c r="U1318" s="362"/>
      <c r="V1318" s="362"/>
      <c r="W1318" s="362"/>
      <c r="X1318" s="362"/>
      <c r="Y1318" s="362"/>
      <c r="Z1318" s="362"/>
      <c r="AA1318" s="366"/>
      <c r="AB1318" s="362"/>
      <c r="AC1318" s="362" t="s">
        <v>14</v>
      </c>
      <c r="AD1318" s="362" t="s">
        <v>40</v>
      </c>
      <c r="AE1318" s="362"/>
      <c r="AF1318" s="362"/>
      <c r="AG1318" s="362"/>
      <c r="AH1318" s="362"/>
      <c r="AI1318" s="362"/>
      <c r="AJ1318" s="362"/>
      <c r="AK1318" s="362"/>
      <c r="AL1318" s="362"/>
      <c r="AM1318" s="362"/>
      <c r="AN1318" s="361"/>
      <c r="AO1318" s="445" t="s">
        <v>9</v>
      </c>
      <c r="AP1318" s="445" t="s">
        <v>9</v>
      </c>
      <c r="AQ1318" s="445" t="s">
        <v>9</v>
      </c>
    </row>
    <row r="1319" spans="1:43" ht="29" hidden="1" x14ac:dyDescent="0.35">
      <c r="A1319" s="362">
        <v>1317</v>
      </c>
      <c r="B1319" s="359" t="s">
        <v>3455</v>
      </c>
      <c r="C1319" s="362" t="s">
        <v>2</v>
      </c>
      <c r="D1319" s="368">
        <v>45110</v>
      </c>
      <c r="E1319" s="368"/>
      <c r="F1319" s="368"/>
      <c r="G1319" s="368"/>
      <c r="H1319" s="362" t="s">
        <v>57</v>
      </c>
      <c r="I1319" s="362" t="s">
        <v>3439</v>
      </c>
      <c r="J1319" s="361" t="s">
        <v>3456</v>
      </c>
      <c r="K1319" s="362"/>
      <c r="L1319" s="362" t="s">
        <v>186</v>
      </c>
      <c r="M1319" s="362" t="s">
        <v>9</v>
      </c>
      <c r="N1319" s="362" t="s">
        <v>90</v>
      </c>
      <c r="O1319" s="362" t="s">
        <v>90</v>
      </c>
      <c r="P1319" s="482" t="s">
        <v>6513</v>
      </c>
      <c r="Q1319" s="362"/>
      <c r="R1319" s="362"/>
      <c r="S1319" s="362"/>
      <c r="T1319" s="362"/>
      <c r="U1319" s="362"/>
      <c r="V1319" s="362"/>
      <c r="W1319" s="362"/>
      <c r="X1319" s="362"/>
      <c r="Y1319" s="362"/>
      <c r="Z1319" s="362"/>
      <c r="AA1319" s="366"/>
      <c r="AB1319" s="362"/>
      <c r="AC1319" s="362" t="s">
        <v>14</v>
      </c>
      <c r="AD1319" s="362" t="s">
        <v>40</v>
      </c>
      <c r="AE1319" s="362"/>
      <c r="AF1319" s="362"/>
      <c r="AG1319" s="362"/>
      <c r="AH1319" s="362"/>
      <c r="AI1319" s="362"/>
      <c r="AJ1319" s="362"/>
      <c r="AK1319" s="362"/>
      <c r="AL1319" s="362"/>
      <c r="AM1319" s="368">
        <v>46010</v>
      </c>
      <c r="AN1319" s="361"/>
      <c r="AO1319" s="445" t="s">
        <v>5950</v>
      </c>
      <c r="AP1319" s="445" t="s">
        <v>5950</v>
      </c>
      <c r="AQ1319" s="445" t="s">
        <v>5950</v>
      </c>
    </row>
    <row r="1320" spans="1:43" ht="14.5" hidden="1" x14ac:dyDescent="0.35">
      <c r="A1320" s="362">
        <v>1318</v>
      </c>
      <c r="B1320" s="362" t="s">
        <v>3457</v>
      </c>
      <c r="C1320" s="362" t="s">
        <v>2</v>
      </c>
      <c r="D1320" s="368">
        <v>45105</v>
      </c>
      <c r="E1320" s="368"/>
      <c r="F1320" s="368"/>
      <c r="G1320" s="368"/>
      <c r="H1320" s="362" t="s">
        <v>73</v>
      </c>
      <c r="I1320" s="362" t="s">
        <v>1542</v>
      </c>
      <c r="J1320" s="361" t="s">
        <v>3458</v>
      </c>
      <c r="K1320" s="362"/>
      <c r="L1320" s="362" t="s">
        <v>186</v>
      </c>
      <c r="M1320" s="362" t="s">
        <v>9</v>
      </c>
      <c r="N1320" s="362" t="s">
        <v>90</v>
      </c>
      <c r="O1320" s="362" t="s">
        <v>90</v>
      </c>
      <c r="P1320" s="482" t="s">
        <v>6720</v>
      </c>
      <c r="Q1320" s="362"/>
      <c r="R1320" s="362"/>
      <c r="S1320" s="362"/>
      <c r="T1320" s="362"/>
      <c r="U1320" s="362"/>
      <c r="V1320" s="362"/>
      <c r="W1320" s="362"/>
      <c r="X1320" s="362"/>
      <c r="Y1320" s="362"/>
      <c r="Z1320" s="362"/>
      <c r="AA1320" s="366"/>
      <c r="AB1320" s="362"/>
      <c r="AC1320" s="362" t="s">
        <v>13</v>
      </c>
      <c r="AD1320" s="362" t="s">
        <v>40</v>
      </c>
      <c r="AE1320" s="362" t="s">
        <v>40</v>
      </c>
      <c r="AF1320" s="362" t="s">
        <v>6720</v>
      </c>
      <c r="AG1320" s="362" t="b">
        <v>1</v>
      </c>
      <c r="AH1320" s="362"/>
      <c r="AI1320" s="362"/>
      <c r="AJ1320" s="362"/>
      <c r="AK1320" s="362"/>
      <c r="AL1320" s="362"/>
      <c r="AM1320" s="362"/>
      <c r="AN1320" s="361"/>
      <c r="AO1320" s="445" t="s">
        <v>9</v>
      </c>
      <c r="AP1320" s="445" t="s">
        <v>9</v>
      </c>
      <c r="AQ1320" s="445" t="s">
        <v>9</v>
      </c>
    </row>
    <row r="1321" spans="1:43" ht="43.5" hidden="1" x14ac:dyDescent="0.35">
      <c r="A1321" s="362">
        <v>1319</v>
      </c>
      <c r="B1321" s="362" t="s">
        <v>3459</v>
      </c>
      <c r="C1321" s="362" t="s">
        <v>2</v>
      </c>
      <c r="D1321" s="368">
        <v>45110</v>
      </c>
      <c r="E1321" s="368"/>
      <c r="F1321" s="368"/>
      <c r="G1321" s="368"/>
      <c r="H1321" s="362" t="s">
        <v>57</v>
      </c>
      <c r="I1321" s="362" t="s">
        <v>3439</v>
      </c>
      <c r="J1321" s="361" t="s">
        <v>3460</v>
      </c>
      <c r="K1321" s="362"/>
      <c r="L1321" s="362" t="s">
        <v>186</v>
      </c>
      <c r="M1321" s="362" t="s">
        <v>9</v>
      </c>
      <c r="N1321" s="362" t="s">
        <v>90</v>
      </c>
      <c r="O1321" s="362" t="s">
        <v>90</v>
      </c>
      <c r="P1321" s="482" t="s">
        <v>6721</v>
      </c>
      <c r="Q1321" s="362"/>
      <c r="R1321" s="362"/>
      <c r="S1321" s="362"/>
      <c r="T1321" s="362"/>
      <c r="U1321" s="362"/>
      <c r="V1321" s="362"/>
      <c r="W1321" s="362"/>
      <c r="X1321" s="362"/>
      <c r="Y1321" s="362"/>
      <c r="Z1321" s="362"/>
      <c r="AA1321" s="366"/>
      <c r="AB1321" s="362"/>
      <c r="AC1321" s="362" t="s">
        <v>14</v>
      </c>
      <c r="AD1321" s="362" t="s">
        <v>8</v>
      </c>
      <c r="AE1321" s="362"/>
      <c r="AF1321" s="362"/>
      <c r="AG1321" s="362"/>
      <c r="AH1321" s="362"/>
      <c r="AI1321" s="362"/>
      <c r="AJ1321" s="362"/>
      <c r="AK1321" s="362"/>
      <c r="AL1321" s="362"/>
      <c r="AM1321" s="368">
        <v>45990</v>
      </c>
      <c r="AN1321" s="361" t="s">
        <v>5953</v>
      </c>
      <c r="AO1321" s="445" t="s">
        <v>8</v>
      </c>
      <c r="AP1321" s="445" t="s">
        <v>5876</v>
      </c>
      <c r="AQ1321" s="445" t="s">
        <v>5839</v>
      </c>
    </row>
    <row r="1322" spans="1:43" ht="72.5" hidden="1" x14ac:dyDescent="0.35">
      <c r="A1322" s="362">
        <v>1320</v>
      </c>
      <c r="B1322" s="362" t="s">
        <v>3462</v>
      </c>
      <c r="C1322" s="362" t="s">
        <v>2</v>
      </c>
      <c r="D1322" s="368">
        <v>45111</v>
      </c>
      <c r="E1322" s="368" t="s">
        <v>1278</v>
      </c>
      <c r="F1322" s="368"/>
      <c r="G1322" s="368"/>
      <c r="H1322" s="362" t="s">
        <v>73</v>
      </c>
      <c r="I1322" s="362" t="s">
        <v>3463</v>
      </c>
      <c r="J1322" s="361" t="s">
        <v>3464</v>
      </c>
      <c r="K1322" s="362"/>
      <c r="L1322" s="362" t="s">
        <v>186</v>
      </c>
      <c r="M1322" s="362" t="s">
        <v>9</v>
      </c>
      <c r="N1322" s="362" t="s">
        <v>90</v>
      </c>
      <c r="O1322" s="362" t="s">
        <v>90</v>
      </c>
      <c r="P1322" s="482" t="s">
        <v>3465</v>
      </c>
      <c r="Q1322" s="362"/>
      <c r="R1322" s="362"/>
      <c r="S1322" s="362"/>
      <c r="T1322" s="362"/>
      <c r="U1322" s="368"/>
      <c r="V1322" s="368"/>
      <c r="W1322" s="362"/>
      <c r="X1322" s="362"/>
      <c r="Y1322" s="362"/>
      <c r="Z1322" s="362"/>
      <c r="AA1322" s="366"/>
      <c r="AB1322" s="362"/>
      <c r="AC1322" s="362" t="s">
        <v>13</v>
      </c>
      <c r="AD1322" s="362" t="s">
        <v>8</v>
      </c>
      <c r="AE1322" s="362"/>
      <c r="AF1322" s="362"/>
      <c r="AG1322" s="362"/>
      <c r="AH1322" s="362" t="s">
        <v>1145</v>
      </c>
      <c r="AI1322" s="368"/>
      <c r="AJ1322" s="368"/>
      <c r="AK1322" s="368"/>
      <c r="AL1322" s="368"/>
      <c r="AM1322" s="368">
        <v>45924</v>
      </c>
      <c r="AN1322" s="361" t="s">
        <v>2399</v>
      </c>
      <c r="AO1322" s="445" t="s">
        <v>539</v>
      </c>
      <c r="AP1322" s="445" t="s">
        <v>5841</v>
      </c>
      <c r="AQ1322" s="445" t="s">
        <v>5840</v>
      </c>
    </row>
    <row r="1323" spans="1:43" ht="43.5" hidden="1" x14ac:dyDescent="0.35">
      <c r="A1323" s="362">
        <v>1321</v>
      </c>
      <c r="B1323" s="362" t="s">
        <v>3466</v>
      </c>
      <c r="C1323" s="362" t="s">
        <v>2</v>
      </c>
      <c r="D1323" s="368">
        <v>45111</v>
      </c>
      <c r="E1323" s="368"/>
      <c r="F1323" s="368"/>
      <c r="G1323" s="368"/>
      <c r="H1323" s="362" t="s">
        <v>73</v>
      </c>
      <c r="I1323" s="362" t="s">
        <v>3463</v>
      </c>
      <c r="J1323" s="361" t="s">
        <v>3467</v>
      </c>
      <c r="K1323" s="362"/>
      <c r="L1323" s="362" t="s">
        <v>186</v>
      </c>
      <c r="M1323" s="362" t="s">
        <v>9</v>
      </c>
      <c r="N1323" s="362" t="s">
        <v>90</v>
      </c>
      <c r="O1323" s="362" t="s">
        <v>90</v>
      </c>
      <c r="P1323" s="482" t="s">
        <v>1678</v>
      </c>
      <c r="Q1323" s="362"/>
      <c r="R1323" s="362"/>
      <c r="S1323" s="362"/>
      <c r="T1323" s="362"/>
      <c r="U1323" s="362"/>
      <c r="V1323" s="362"/>
      <c r="W1323" s="362"/>
      <c r="X1323" s="362"/>
      <c r="Y1323" s="362"/>
      <c r="Z1323" s="362"/>
      <c r="AA1323" s="366"/>
      <c r="AB1323" s="362"/>
      <c r="AC1323" s="362" t="s">
        <v>13</v>
      </c>
      <c r="AD1323" s="362" t="s">
        <v>8</v>
      </c>
      <c r="AE1323" s="362"/>
      <c r="AF1323" s="362"/>
      <c r="AG1323" s="362"/>
      <c r="AH1323" s="362"/>
      <c r="AI1323" s="362"/>
      <c r="AJ1323" s="362"/>
      <c r="AK1323" s="362"/>
      <c r="AL1323" s="362"/>
      <c r="AM1323" s="368">
        <v>45924</v>
      </c>
      <c r="AN1323" s="361" t="s">
        <v>1679</v>
      </c>
      <c r="AO1323" s="445" t="s">
        <v>539</v>
      </c>
      <c r="AP1323" s="445" t="s">
        <v>5841</v>
      </c>
      <c r="AQ1323" s="445" t="s">
        <v>5840</v>
      </c>
    </row>
    <row r="1324" spans="1:43" ht="29" hidden="1" x14ac:dyDescent="0.35">
      <c r="A1324" s="362">
        <v>1322</v>
      </c>
      <c r="B1324" s="362" t="s">
        <v>3468</v>
      </c>
      <c r="C1324" s="362" t="s">
        <v>2</v>
      </c>
      <c r="D1324" s="368">
        <v>45111</v>
      </c>
      <c r="E1324" s="368"/>
      <c r="F1324" s="362" t="s">
        <v>63</v>
      </c>
      <c r="G1324" s="362" t="s">
        <v>63</v>
      </c>
      <c r="H1324" s="362" t="s">
        <v>63</v>
      </c>
      <c r="I1324" s="362" t="s">
        <v>2419</v>
      </c>
      <c r="J1324" s="361" t="s">
        <v>3469</v>
      </c>
      <c r="K1324" s="361"/>
      <c r="L1324" s="362" t="s">
        <v>186</v>
      </c>
      <c r="M1324" s="362" t="s">
        <v>9</v>
      </c>
      <c r="N1324" s="362" t="s">
        <v>90</v>
      </c>
      <c r="O1324" s="362" t="s">
        <v>90</v>
      </c>
      <c r="P1324" s="482"/>
      <c r="Q1324" s="362"/>
      <c r="R1324" s="362"/>
      <c r="S1324" s="362"/>
      <c r="T1324" s="362"/>
      <c r="U1324" s="362"/>
      <c r="V1324" s="362"/>
      <c r="W1324" s="362"/>
      <c r="X1324" s="362"/>
      <c r="Y1324" s="362"/>
      <c r="Z1324" s="362"/>
      <c r="AA1324" s="366"/>
      <c r="AB1324" s="367"/>
      <c r="AC1324" s="362" t="s">
        <v>19</v>
      </c>
      <c r="AD1324" s="362" t="s">
        <v>40</v>
      </c>
      <c r="AE1324" s="362">
        <v>0</v>
      </c>
      <c r="AF1324" s="362" t="s">
        <v>6534</v>
      </c>
      <c r="AG1324" s="362" t="b">
        <v>1</v>
      </c>
      <c r="AH1324" s="362"/>
      <c r="AI1324" s="362"/>
      <c r="AJ1324" s="362"/>
      <c r="AK1324" s="362"/>
      <c r="AL1324" s="362"/>
      <c r="AM1324" s="362"/>
      <c r="AN1324" s="361"/>
      <c r="AO1324" s="445" t="s">
        <v>5839</v>
      </c>
      <c r="AP1324" s="445" t="s">
        <v>5839</v>
      </c>
      <c r="AQ1324" s="445" t="s">
        <v>5839</v>
      </c>
    </row>
    <row r="1325" spans="1:43" ht="43.5" hidden="1" x14ac:dyDescent="0.35">
      <c r="A1325" s="362">
        <v>1323</v>
      </c>
      <c r="B1325" s="362" t="s">
        <v>3470</v>
      </c>
      <c r="C1325" s="362" t="s">
        <v>2</v>
      </c>
      <c r="D1325" s="368">
        <v>45111</v>
      </c>
      <c r="E1325" s="368"/>
      <c r="F1325" s="368"/>
      <c r="G1325" s="368"/>
      <c r="H1325" s="362" t="s">
        <v>73</v>
      </c>
      <c r="I1325" s="362" t="s">
        <v>2419</v>
      </c>
      <c r="J1325" s="361" t="s">
        <v>3471</v>
      </c>
      <c r="K1325" s="362"/>
      <c r="L1325" s="362" t="s">
        <v>186</v>
      </c>
      <c r="M1325" s="362" t="s">
        <v>9</v>
      </c>
      <c r="N1325" s="362" t="s">
        <v>90</v>
      </c>
      <c r="O1325" s="362" t="s">
        <v>90</v>
      </c>
      <c r="P1325" s="482" t="s">
        <v>1539</v>
      </c>
      <c r="Q1325" s="362"/>
      <c r="R1325" s="362"/>
      <c r="S1325" s="362"/>
      <c r="T1325" s="362"/>
      <c r="U1325" s="362"/>
      <c r="V1325" s="362"/>
      <c r="W1325" s="362"/>
      <c r="X1325" s="362"/>
      <c r="Y1325" s="362"/>
      <c r="Z1325" s="362"/>
      <c r="AA1325" s="366"/>
      <c r="AB1325" s="362"/>
      <c r="AC1325" s="362" t="s">
        <v>13</v>
      </c>
      <c r="AD1325" s="362" t="s">
        <v>8</v>
      </c>
      <c r="AE1325" s="362" t="s">
        <v>39</v>
      </c>
      <c r="AF1325" s="362" t="s">
        <v>1539</v>
      </c>
      <c r="AG1325" s="362" t="b">
        <v>0</v>
      </c>
      <c r="AH1325" s="362"/>
      <c r="AI1325" s="362"/>
      <c r="AJ1325" s="362"/>
      <c r="AK1325" s="362"/>
      <c r="AL1325" s="362"/>
      <c r="AM1325" s="368">
        <v>45923</v>
      </c>
      <c r="AN1325" s="361" t="s">
        <v>680</v>
      </c>
      <c r="AO1325" s="445" t="s">
        <v>539</v>
      </c>
      <c r="AP1325" s="445" t="s">
        <v>5841</v>
      </c>
      <c r="AQ1325" s="445" t="s">
        <v>5840</v>
      </c>
    </row>
    <row r="1326" spans="1:43" ht="72.5" hidden="1" x14ac:dyDescent="0.35">
      <c r="A1326" s="362">
        <v>1324</v>
      </c>
      <c r="B1326" s="362" t="s">
        <v>3472</v>
      </c>
      <c r="C1326" s="362" t="s">
        <v>2</v>
      </c>
      <c r="D1326" s="368">
        <v>45111</v>
      </c>
      <c r="E1326" s="368"/>
      <c r="F1326" s="368"/>
      <c r="G1326" s="368"/>
      <c r="H1326" s="362" t="s">
        <v>73</v>
      </c>
      <c r="I1326" s="362" t="s">
        <v>3473</v>
      </c>
      <c r="J1326" s="361" t="s">
        <v>3474</v>
      </c>
      <c r="K1326" s="362"/>
      <c r="L1326" s="362" t="s">
        <v>186</v>
      </c>
      <c r="M1326" s="362" t="s">
        <v>9</v>
      </c>
      <c r="N1326" s="362" t="s">
        <v>90</v>
      </c>
      <c r="O1326" s="362" t="s">
        <v>90</v>
      </c>
      <c r="P1326" s="482" t="s">
        <v>6722</v>
      </c>
      <c r="Q1326" s="362"/>
      <c r="R1326" s="362"/>
      <c r="S1326" s="362"/>
      <c r="T1326" s="362"/>
      <c r="U1326" s="362"/>
      <c r="V1326" s="362"/>
      <c r="W1326" s="362"/>
      <c r="X1326" s="362"/>
      <c r="Y1326" s="362"/>
      <c r="Z1326" s="362"/>
      <c r="AA1326" s="366"/>
      <c r="AB1326" s="362"/>
      <c r="AC1326" s="362" t="s">
        <v>13</v>
      </c>
      <c r="AD1326" s="362" t="s">
        <v>40</v>
      </c>
      <c r="AE1326" s="362" t="s">
        <v>40</v>
      </c>
      <c r="AF1326" s="362" t="s">
        <v>6722</v>
      </c>
      <c r="AG1326" s="362" t="b">
        <v>1</v>
      </c>
      <c r="AH1326" s="362"/>
      <c r="AI1326" s="362"/>
      <c r="AJ1326" s="362"/>
      <c r="AK1326" s="362"/>
      <c r="AL1326" s="362"/>
      <c r="AM1326" s="362"/>
      <c r="AN1326" s="361"/>
      <c r="AO1326" s="445" t="s">
        <v>9</v>
      </c>
      <c r="AP1326" s="445" t="s">
        <v>9</v>
      </c>
      <c r="AQ1326" s="445" t="s">
        <v>9</v>
      </c>
    </row>
    <row r="1327" spans="1:43" ht="58" hidden="1" x14ac:dyDescent="0.35">
      <c r="A1327" s="362">
        <v>1325</v>
      </c>
      <c r="B1327" s="362" t="s">
        <v>3475</v>
      </c>
      <c r="C1327" s="362" t="s">
        <v>2</v>
      </c>
      <c r="D1327" s="368">
        <v>45111</v>
      </c>
      <c r="E1327" s="368"/>
      <c r="F1327" s="368"/>
      <c r="G1327" s="368"/>
      <c r="H1327" s="362" t="s">
        <v>73</v>
      </c>
      <c r="I1327" s="362" t="s">
        <v>2419</v>
      </c>
      <c r="J1327" s="361" t="s">
        <v>3476</v>
      </c>
      <c r="K1327" s="362"/>
      <c r="L1327" s="362" t="s">
        <v>186</v>
      </c>
      <c r="M1327" s="362" t="s">
        <v>9</v>
      </c>
      <c r="N1327" s="362" t="s">
        <v>90</v>
      </c>
      <c r="O1327" s="362" t="s">
        <v>90</v>
      </c>
      <c r="P1327" s="482" t="s">
        <v>1539</v>
      </c>
      <c r="Q1327" s="362"/>
      <c r="R1327" s="362"/>
      <c r="S1327" s="362"/>
      <c r="T1327" s="362"/>
      <c r="U1327" s="362"/>
      <c r="V1327" s="362"/>
      <c r="W1327" s="362"/>
      <c r="X1327" s="362"/>
      <c r="Y1327" s="362"/>
      <c r="Z1327" s="362"/>
      <c r="AA1327" s="366"/>
      <c r="AB1327" s="362"/>
      <c r="AC1327" s="362" t="s">
        <v>13</v>
      </c>
      <c r="AD1327" s="362" t="s">
        <v>8</v>
      </c>
      <c r="AE1327" s="362" t="s">
        <v>39</v>
      </c>
      <c r="AF1327" s="362" t="s">
        <v>1539</v>
      </c>
      <c r="AG1327" s="362" t="b">
        <v>0</v>
      </c>
      <c r="AH1327" s="362"/>
      <c r="AI1327" s="362"/>
      <c r="AJ1327" s="362"/>
      <c r="AK1327" s="362"/>
      <c r="AL1327" s="362"/>
      <c r="AM1327" s="368">
        <v>45923</v>
      </c>
      <c r="AN1327" s="361" t="s">
        <v>680</v>
      </c>
      <c r="AO1327" s="445" t="s">
        <v>539</v>
      </c>
      <c r="AP1327" s="445" t="s">
        <v>5841</v>
      </c>
      <c r="AQ1327" s="445" t="s">
        <v>5840</v>
      </c>
    </row>
    <row r="1328" spans="1:43" ht="29" hidden="1" x14ac:dyDescent="0.35">
      <c r="A1328" s="362">
        <v>1326</v>
      </c>
      <c r="B1328" s="362" t="s">
        <v>3477</v>
      </c>
      <c r="C1328" s="362" t="s">
        <v>2</v>
      </c>
      <c r="D1328" s="368">
        <v>45111</v>
      </c>
      <c r="E1328" s="368" t="s">
        <v>1278</v>
      </c>
      <c r="F1328" s="368"/>
      <c r="G1328" s="368"/>
      <c r="H1328" s="362" t="s">
        <v>73</v>
      </c>
      <c r="I1328" s="362" t="s">
        <v>3478</v>
      </c>
      <c r="J1328" s="361" t="s">
        <v>3479</v>
      </c>
      <c r="K1328" s="362"/>
      <c r="L1328" s="362" t="s">
        <v>186</v>
      </c>
      <c r="M1328" s="362" t="s">
        <v>9</v>
      </c>
      <c r="N1328" s="362" t="s">
        <v>90</v>
      </c>
      <c r="O1328" s="362" t="s">
        <v>90</v>
      </c>
      <c r="P1328" s="482" t="s">
        <v>90</v>
      </c>
      <c r="Q1328" s="362"/>
      <c r="R1328" s="362"/>
      <c r="S1328" s="362"/>
      <c r="T1328" s="362"/>
      <c r="U1328" s="362"/>
      <c r="V1328" s="362"/>
      <c r="W1328" s="362"/>
      <c r="X1328" s="362"/>
      <c r="Y1328" s="362"/>
      <c r="Z1328" s="362"/>
      <c r="AA1328" s="366"/>
      <c r="AB1328" s="362"/>
      <c r="AC1328" s="362" t="s">
        <v>13</v>
      </c>
      <c r="AD1328" s="362" t="s">
        <v>40</v>
      </c>
      <c r="AE1328" s="362"/>
      <c r="AF1328" s="362"/>
      <c r="AG1328" s="362"/>
      <c r="AH1328" s="362" t="s">
        <v>1145</v>
      </c>
      <c r="AI1328" s="368"/>
      <c r="AJ1328" s="368"/>
      <c r="AK1328" s="368"/>
      <c r="AL1328" s="368"/>
      <c r="AM1328" s="362"/>
      <c r="AN1328" s="361"/>
      <c r="AO1328" s="445" t="s">
        <v>9</v>
      </c>
      <c r="AP1328" s="445" t="s">
        <v>9</v>
      </c>
      <c r="AQ1328" s="445" t="s">
        <v>9</v>
      </c>
    </row>
    <row r="1329" spans="1:43" ht="43.5" hidden="1" x14ac:dyDescent="0.35">
      <c r="A1329" s="362">
        <v>1327</v>
      </c>
      <c r="B1329" s="362" t="s">
        <v>3480</v>
      </c>
      <c r="C1329" s="362" t="s">
        <v>2</v>
      </c>
      <c r="D1329" s="368">
        <v>45111</v>
      </c>
      <c r="E1329" s="368"/>
      <c r="F1329" s="368"/>
      <c r="G1329" s="368"/>
      <c r="H1329" s="362" t="s">
        <v>73</v>
      </c>
      <c r="I1329" s="362" t="s">
        <v>2419</v>
      </c>
      <c r="J1329" s="361" t="s">
        <v>3481</v>
      </c>
      <c r="K1329" s="362"/>
      <c r="L1329" s="362" t="s">
        <v>186</v>
      </c>
      <c r="M1329" s="362" t="s">
        <v>9</v>
      </c>
      <c r="N1329" s="362" t="s">
        <v>90</v>
      </c>
      <c r="O1329" s="362" t="s">
        <v>90</v>
      </c>
      <c r="P1329" s="482" t="s">
        <v>1539</v>
      </c>
      <c r="Q1329" s="362"/>
      <c r="R1329" s="362"/>
      <c r="S1329" s="362"/>
      <c r="T1329" s="362"/>
      <c r="U1329" s="362"/>
      <c r="V1329" s="362"/>
      <c r="W1329" s="362"/>
      <c r="X1329" s="362"/>
      <c r="Y1329" s="362"/>
      <c r="Z1329" s="362"/>
      <c r="AA1329" s="366"/>
      <c r="AB1329" s="362"/>
      <c r="AC1329" s="362" t="s">
        <v>13</v>
      </c>
      <c r="AD1329" s="362" t="s">
        <v>8</v>
      </c>
      <c r="AE1329" s="362" t="s">
        <v>39</v>
      </c>
      <c r="AF1329" s="362" t="s">
        <v>1539</v>
      </c>
      <c r="AG1329" s="362" t="b">
        <v>0</v>
      </c>
      <c r="AH1329" s="362"/>
      <c r="AI1329" s="362"/>
      <c r="AJ1329" s="362"/>
      <c r="AK1329" s="362"/>
      <c r="AL1329" s="362"/>
      <c r="AM1329" s="368">
        <v>45923</v>
      </c>
      <c r="AN1329" s="361" t="s">
        <v>680</v>
      </c>
      <c r="AO1329" s="445" t="s">
        <v>539</v>
      </c>
      <c r="AP1329" s="445" t="s">
        <v>5841</v>
      </c>
      <c r="AQ1329" s="445" t="s">
        <v>5840</v>
      </c>
    </row>
    <row r="1330" spans="1:43" ht="43.5" hidden="1" x14ac:dyDescent="0.35">
      <c r="A1330" s="362">
        <v>1328</v>
      </c>
      <c r="B1330" s="362" t="s">
        <v>3482</v>
      </c>
      <c r="C1330" s="362" t="s">
        <v>2</v>
      </c>
      <c r="D1330" s="368">
        <v>45111</v>
      </c>
      <c r="E1330" s="368" t="s">
        <v>1278</v>
      </c>
      <c r="F1330" s="368"/>
      <c r="G1330" s="368"/>
      <c r="H1330" s="362" t="s">
        <v>73</v>
      </c>
      <c r="I1330" s="362" t="s">
        <v>3478</v>
      </c>
      <c r="J1330" s="361" t="s">
        <v>3483</v>
      </c>
      <c r="K1330" s="362"/>
      <c r="L1330" s="362" t="s">
        <v>186</v>
      </c>
      <c r="M1330" s="362" t="s">
        <v>9</v>
      </c>
      <c r="N1330" s="362" t="s">
        <v>90</v>
      </c>
      <c r="O1330" s="362" t="s">
        <v>90</v>
      </c>
      <c r="P1330" s="482" t="s">
        <v>1678</v>
      </c>
      <c r="Q1330" s="362"/>
      <c r="R1330" s="362"/>
      <c r="S1330" s="362"/>
      <c r="T1330" s="362"/>
      <c r="U1330" s="362"/>
      <c r="V1330" s="362"/>
      <c r="W1330" s="362"/>
      <c r="X1330" s="362"/>
      <c r="Y1330" s="362"/>
      <c r="Z1330" s="362"/>
      <c r="AA1330" s="366"/>
      <c r="AB1330" s="362"/>
      <c r="AC1330" s="362" t="s">
        <v>13</v>
      </c>
      <c r="AD1330" s="362" t="s">
        <v>8</v>
      </c>
      <c r="AE1330" s="362"/>
      <c r="AF1330" s="362"/>
      <c r="AG1330" s="362"/>
      <c r="AH1330" s="362" t="s">
        <v>1299</v>
      </c>
      <c r="AI1330" s="362"/>
      <c r="AJ1330" s="362"/>
      <c r="AK1330" s="362"/>
      <c r="AL1330" s="362"/>
      <c r="AM1330" s="368">
        <v>45924</v>
      </c>
      <c r="AN1330" s="361" t="s">
        <v>2412</v>
      </c>
      <c r="AO1330" s="445" t="s">
        <v>539</v>
      </c>
      <c r="AP1330" s="445" t="s">
        <v>5841</v>
      </c>
      <c r="AQ1330" s="445" t="s">
        <v>5840</v>
      </c>
    </row>
    <row r="1331" spans="1:43" ht="43.5" hidden="1" x14ac:dyDescent="0.35">
      <c r="A1331" s="362">
        <v>1329</v>
      </c>
      <c r="B1331" s="362" t="s">
        <v>3484</v>
      </c>
      <c r="C1331" s="362" t="s">
        <v>2</v>
      </c>
      <c r="D1331" s="368">
        <v>45105</v>
      </c>
      <c r="E1331" s="368" t="s">
        <v>1278</v>
      </c>
      <c r="F1331" s="368"/>
      <c r="G1331" s="368"/>
      <c r="H1331" s="362" t="s">
        <v>73</v>
      </c>
      <c r="I1331" s="362" t="s">
        <v>1546</v>
      </c>
      <c r="J1331" s="361" t="s">
        <v>3485</v>
      </c>
      <c r="K1331" s="362"/>
      <c r="L1331" s="362" t="s">
        <v>186</v>
      </c>
      <c r="M1331" s="362" t="s">
        <v>51</v>
      </c>
      <c r="N1331" s="362" t="s">
        <v>90</v>
      </c>
      <c r="O1331" s="362" t="s">
        <v>90</v>
      </c>
      <c r="P1331" s="482" t="s">
        <v>3486</v>
      </c>
      <c r="Q1331" s="362"/>
      <c r="R1331" s="362"/>
      <c r="S1331" s="362"/>
      <c r="T1331" s="362"/>
      <c r="U1331" s="368"/>
      <c r="V1331" s="368"/>
      <c r="W1331" s="362"/>
      <c r="X1331" s="362"/>
      <c r="Y1331" s="362"/>
      <c r="Z1331" s="362"/>
      <c r="AA1331" s="366"/>
      <c r="AB1331" s="362"/>
      <c r="AC1331" s="362" t="s">
        <v>13</v>
      </c>
      <c r="AD1331" s="362" t="s">
        <v>8</v>
      </c>
      <c r="AE1331" s="362"/>
      <c r="AF1331" s="362"/>
      <c r="AG1331" s="362"/>
      <c r="AH1331" s="362" t="s">
        <v>1145</v>
      </c>
      <c r="AI1331" s="368"/>
      <c r="AJ1331" s="368"/>
      <c r="AK1331" s="368"/>
      <c r="AL1331" s="368"/>
      <c r="AM1331" s="368">
        <v>45924</v>
      </c>
      <c r="AN1331" s="361" t="s">
        <v>3487</v>
      </c>
      <c r="AO1331" s="445" t="s">
        <v>539</v>
      </c>
      <c r="AP1331" s="445" t="s">
        <v>5841</v>
      </c>
      <c r="AQ1331" s="445" t="s">
        <v>5840</v>
      </c>
    </row>
    <row r="1332" spans="1:43" ht="29" hidden="1" x14ac:dyDescent="0.35">
      <c r="A1332" s="362">
        <v>1330</v>
      </c>
      <c r="B1332" s="362" t="s">
        <v>3488</v>
      </c>
      <c r="C1332" s="362" t="s">
        <v>2</v>
      </c>
      <c r="D1332" s="368">
        <v>45111</v>
      </c>
      <c r="E1332" s="368"/>
      <c r="F1332" s="368"/>
      <c r="G1332" s="368"/>
      <c r="H1332" s="362" t="s">
        <v>73</v>
      </c>
      <c r="I1332" s="362" t="s">
        <v>61</v>
      </c>
      <c r="J1332" s="361" t="s">
        <v>3489</v>
      </c>
      <c r="K1332" s="362"/>
      <c r="L1332" s="362" t="s">
        <v>186</v>
      </c>
      <c r="M1332" s="362" t="s">
        <v>9</v>
      </c>
      <c r="N1332" s="362" t="s">
        <v>90</v>
      </c>
      <c r="O1332" s="362" t="s">
        <v>90</v>
      </c>
      <c r="P1332" s="482" t="s">
        <v>1539</v>
      </c>
      <c r="Q1332" s="362"/>
      <c r="R1332" s="362"/>
      <c r="S1332" s="362"/>
      <c r="T1332" s="362"/>
      <c r="U1332" s="362"/>
      <c r="V1332" s="362"/>
      <c r="W1332" s="362"/>
      <c r="X1332" s="362"/>
      <c r="Y1332" s="362"/>
      <c r="Z1332" s="362"/>
      <c r="AA1332" s="366"/>
      <c r="AB1332" s="362"/>
      <c r="AC1332" s="362" t="s">
        <v>13</v>
      </c>
      <c r="AD1332" s="362" t="s">
        <v>8</v>
      </c>
      <c r="AE1332" s="362" t="s">
        <v>39</v>
      </c>
      <c r="AF1332" s="362" t="s">
        <v>1539</v>
      </c>
      <c r="AG1332" s="362" t="b">
        <v>0</v>
      </c>
      <c r="AH1332" s="362"/>
      <c r="AI1332" s="362"/>
      <c r="AJ1332" s="362"/>
      <c r="AK1332" s="362"/>
      <c r="AL1332" s="362"/>
      <c r="AM1332" s="368">
        <v>45923</v>
      </c>
      <c r="AN1332" s="361" t="s">
        <v>680</v>
      </c>
      <c r="AO1332" s="445" t="s">
        <v>539</v>
      </c>
      <c r="AP1332" s="445" t="s">
        <v>5841</v>
      </c>
      <c r="AQ1332" s="445" t="s">
        <v>5840</v>
      </c>
    </row>
    <row r="1333" spans="1:43" ht="43.5" hidden="1" x14ac:dyDescent="0.35">
      <c r="A1333" s="362">
        <v>1331</v>
      </c>
      <c r="B1333" s="362" t="s">
        <v>3490</v>
      </c>
      <c r="C1333" s="362" t="s">
        <v>2</v>
      </c>
      <c r="D1333" s="368">
        <v>45111</v>
      </c>
      <c r="E1333" s="368"/>
      <c r="F1333" s="368"/>
      <c r="G1333" s="368"/>
      <c r="H1333" s="362" t="s">
        <v>77</v>
      </c>
      <c r="I1333" s="362" t="s">
        <v>77</v>
      </c>
      <c r="J1333" s="361" t="s">
        <v>3491</v>
      </c>
      <c r="K1333" s="362"/>
      <c r="L1333" s="362" t="s">
        <v>186</v>
      </c>
      <c r="M1333" s="362" t="s">
        <v>1548</v>
      </c>
      <c r="N1333" s="362" t="s">
        <v>90</v>
      </c>
      <c r="O1333" s="362" t="s">
        <v>90</v>
      </c>
      <c r="P1333" s="482" t="s">
        <v>2392</v>
      </c>
      <c r="Q1333" s="362"/>
      <c r="R1333" s="362"/>
      <c r="S1333" s="362"/>
      <c r="T1333" s="362"/>
      <c r="U1333" s="362"/>
      <c r="V1333" s="362"/>
      <c r="W1333" s="362"/>
      <c r="X1333" s="362"/>
      <c r="Y1333" s="362"/>
      <c r="Z1333" s="362"/>
      <c r="AA1333" s="366"/>
      <c r="AB1333" s="362"/>
      <c r="AC1333" s="362" t="s">
        <v>21</v>
      </c>
      <c r="AD1333" s="362" t="s">
        <v>8</v>
      </c>
      <c r="AE1333" s="362"/>
      <c r="AF1333" s="362"/>
      <c r="AG1333" s="362"/>
      <c r="AH1333" s="362"/>
      <c r="AI1333" s="362"/>
      <c r="AJ1333" s="362"/>
      <c r="AK1333" s="362"/>
      <c r="AL1333" s="362"/>
      <c r="AM1333" s="368">
        <v>45924</v>
      </c>
      <c r="AN1333" s="361" t="s">
        <v>2000</v>
      </c>
      <c r="AO1333" s="445" t="s">
        <v>539</v>
      </c>
      <c r="AP1333" s="445" t="s">
        <v>5841</v>
      </c>
      <c r="AQ1333" s="445" t="s">
        <v>5840</v>
      </c>
    </row>
    <row r="1334" spans="1:43" ht="29" hidden="1" x14ac:dyDescent="0.35">
      <c r="A1334" s="362">
        <v>1332</v>
      </c>
      <c r="B1334" s="362" t="s">
        <v>3492</v>
      </c>
      <c r="C1334" s="362" t="s">
        <v>2</v>
      </c>
      <c r="D1334" s="368">
        <v>45111</v>
      </c>
      <c r="E1334" s="368" t="s">
        <v>1278</v>
      </c>
      <c r="F1334" s="368"/>
      <c r="G1334" s="368"/>
      <c r="H1334" s="362" t="s">
        <v>73</v>
      </c>
      <c r="I1334" s="362" t="s">
        <v>2419</v>
      </c>
      <c r="J1334" s="361" t="s">
        <v>3493</v>
      </c>
      <c r="K1334" s="362"/>
      <c r="L1334" s="362" t="s">
        <v>186</v>
      </c>
      <c r="M1334" s="362" t="s">
        <v>9</v>
      </c>
      <c r="N1334" s="362" t="s">
        <v>90</v>
      </c>
      <c r="O1334" s="362" t="s">
        <v>90</v>
      </c>
      <c r="P1334" s="482" t="s">
        <v>3494</v>
      </c>
      <c r="Q1334" s="362"/>
      <c r="R1334" s="362"/>
      <c r="S1334" s="362"/>
      <c r="T1334" s="362"/>
      <c r="U1334" s="368"/>
      <c r="V1334" s="368"/>
      <c r="W1334" s="362"/>
      <c r="X1334" s="362"/>
      <c r="Y1334" s="362"/>
      <c r="Z1334" s="362"/>
      <c r="AA1334" s="366"/>
      <c r="AB1334" s="362"/>
      <c r="AC1334" s="362" t="s">
        <v>13</v>
      </c>
      <c r="AD1334" s="362" t="s">
        <v>8</v>
      </c>
      <c r="AE1334" s="362"/>
      <c r="AF1334" s="362"/>
      <c r="AG1334" s="362"/>
      <c r="AH1334" s="362" t="s">
        <v>1145</v>
      </c>
      <c r="AI1334" s="368"/>
      <c r="AJ1334" s="368"/>
      <c r="AK1334" s="368"/>
      <c r="AL1334" s="368"/>
      <c r="AM1334" s="368">
        <v>45922</v>
      </c>
      <c r="AN1334" s="361" t="s">
        <v>3495</v>
      </c>
      <c r="AO1334" s="445" t="s">
        <v>539</v>
      </c>
      <c r="AP1334" s="445" t="s">
        <v>5841</v>
      </c>
      <c r="AQ1334" s="445" t="s">
        <v>5840</v>
      </c>
    </row>
    <row r="1335" spans="1:43" ht="14.5" hidden="1" x14ac:dyDescent="0.35">
      <c r="A1335" s="362">
        <v>1333</v>
      </c>
      <c r="B1335" s="362" t="s">
        <v>3496</v>
      </c>
      <c r="C1335" s="362" t="s">
        <v>2</v>
      </c>
      <c r="D1335" s="368">
        <v>45111</v>
      </c>
      <c r="E1335" s="368"/>
      <c r="F1335" s="368"/>
      <c r="G1335" s="368"/>
      <c r="H1335" s="362" t="s">
        <v>73</v>
      </c>
      <c r="I1335" s="362" t="s">
        <v>2419</v>
      </c>
      <c r="J1335" s="361" t="s">
        <v>3497</v>
      </c>
      <c r="K1335" s="362"/>
      <c r="L1335" s="362" t="s">
        <v>186</v>
      </c>
      <c r="M1335" s="362" t="s">
        <v>9</v>
      </c>
      <c r="N1335" s="362" t="s">
        <v>90</v>
      </c>
      <c r="O1335" s="362" t="s">
        <v>90</v>
      </c>
      <c r="P1335" s="482" t="s">
        <v>1539</v>
      </c>
      <c r="Q1335" s="362"/>
      <c r="R1335" s="362"/>
      <c r="S1335" s="362"/>
      <c r="T1335" s="362"/>
      <c r="U1335" s="362"/>
      <c r="V1335" s="362"/>
      <c r="W1335" s="362"/>
      <c r="X1335" s="362"/>
      <c r="Y1335" s="362"/>
      <c r="Z1335" s="362"/>
      <c r="AA1335" s="366"/>
      <c r="AB1335" s="362"/>
      <c r="AC1335" s="362" t="s">
        <v>13</v>
      </c>
      <c r="AD1335" s="362" t="s">
        <v>8</v>
      </c>
      <c r="AE1335" s="362" t="s">
        <v>39</v>
      </c>
      <c r="AF1335" s="362" t="s">
        <v>1539</v>
      </c>
      <c r="AG1335" s="362" t="b">
        <v>0</v>
      </c>
      <c r="AH1335" s="362"/>
      <c r="AI1335" s="362"/>
      <c r="AJ1335" s="362"/>
      <c r="AK1335" s="362"/>
      <c r="AL1335" s="362"/>
      <c r="AM1335" s="368">
        <v>45923</v>
      </c>
      <c r="AN1335" s="361" t="s">
        <v>680</v>
      </c>
      <c r="AO1335" s="445" t="s">
        <v>539</v>
      </c>
      <c r="AP1335" s="445" t="s">
        <v>5841</v>
      </c>
      <c r="AQ1335" s="445" t="s">
        <v>5840</v>
      </c>
    </row>
    <row r="1336" spans="1:43" ht="29" hidden="1" x14ac:dyDescent="0.35">
      <c r="A1336" s="362">
        <v>1334</v>
      </c>
      <c r="B1336" s="362" t="s">
        <v>3498</v>
      </c>
      <c r="C1336" s="362" t="s">
        <v>2</v>
      </c>
      <c r="D1336" s="368">
        <v>45111</v>
      </c>
      <c r="E1336" s="368"/>
      <c r="F1336" s="368"/>
      <c r="G1336" s="368"/>
      <c r="H1336" s="362" t="s">
        <v>73</v>
      </c>
      <c r="I1336" s="362" t="s">
        <v>2419</v>
      </c>
      <c r="J1336" s="361" t="s">
        <v>3499</v>
      </c>
      <c r="K1336" s="362"/>
      <c r="L1336" s="362" t="s">
        <v>186</v>
      </c>
      <c r="M1336" s="362" t="s">
        <v>9</v>
      </c>
      <c r="N1336" s="362" t="s">
        <v>90</v>
      </c>
      <c r="O1336" s="362" t="s">
        <v>90</v>
      </c>
      <c r="P1336" s="482" t="s">
        <v>6723</v>
      </c>
      <c r="Q1336" s="362"/>
      <c r="R1336" s="362"/>
      <c r="S1336" s="362"/>
      <c r="T1336" s="362"/>
      <c r="U1336" s="362"/>
      <c r="V1336" s="362"/>
      <c r="W1336" s="362"/>
      <c r="X1336" s="362"/>
      <c r="Y1336" s="362"/>
      <c r="Z1336" s="362"/>
      <c r="AA1336" s="366"/>
      <c r="AB1336" s="362"/>
      <c r="AC1336" s="362" t="s">
        <v>13</v>
      </c>
      <c r="AD1336" s="362" t="s">
        <v>40</v>
      </c>
      <c r="AE1336" s="362" t="s">
        <v>39</v>
      </c>
      <c r="AF1336" s="362" t="s">
        <v>6723</v>
      </c>
      <c r="AG1336" s="362" t="b">
        <v>0</v>
      </c>
      <c r="AH1336" s="362"/>
      <c r="AI1336" s="362"/>
      <c r="AJ1336" s="362"/>
      <c r="AK1336" s="362"/>
      <c r="AL1336" s="362"/>
      <c r="AM1336" s="362"/>
      <c r="AN1336" s="361"/>
      <c r="AO1336" s="445" t="s">
        <v>9</v>
      </c>
      <c r="AP1336" s="445" t="s">
        <v>9</v>
      </c>
      <c r="AQ1336" s="445" t="s">
        <v>9</v>
      </c>
    </row>
    <row r="1337" spans="1:43" ht="29" hidden="1" x14ac:dyDescent="0.35">
      <c r="A1337" s="362">
        <v>1335</v>
      </c>
      <c r="B1337" s="362" t="s">
        <v>3500</v>
      </c>
      <c r="C1337" s="362" t="s">
        <v>2</v>
      </c>
      <c r="D1337" s="368">
        <v>45111</v>
      </c>
      <c r="E1337" s="368"/>
      <c r="F1337" s="368"/>
      <c r="G1337" s="368"/>
      <c r="H1337" s="362" t="s">
        <v>73</v>
      </c>
      <c r="I1337" s="362" t="s">
        <v>2419</v>
      </c>
      <c r="J1337" s="361" t="s">
        <v>3501</v>
      </c>
      <c r="K1337" s="362"/>
      <c r="L1337" s="362" t="s">
        <v>186</v>
      </c>
      <c r="M1337" s="362" t="s">
        <v>9</v>
      </c>
      <c r="N1337" s="362" t="s">
        <v>90</v>
      </c>
      <c r="O1337" s="362" t="s">
        <v>90</v>
      </c>
      <c r="P1337" s="482" t="s">
        <v>6622</v>
      </c>
      <c r="Q1337" s="362"/>
      <c r="R1337" s="362"/>
      <c r="S1337" s="362"/>
      <c r="T1337" s="362"/>
      <c r="U1337" s="362"/>
      <c r="V1337" s="362"/>
      <c r="W1337" s="362"/>
      <c r="X1337" s="362"/>
      <c r="Y1337" s="362"/>
      <c r="Z1337" s="362"/>
      <c r="AA1337" s="366"/>
      <c r="AB1337" s="362"/>
      <c r="AC1337" s="362" t="s">
        <v>13</v>
      </c>
      <c r="AD1337" s="362" t="s">
        <v>40</v>
      </c>
      <c r="AE1337" s="362" t="s">
        <v>101</v>
      </c>
      <c r="AF1337" s="362" t="s">
        <v>6622</v>
      </c>
      <c r="AG1337" s="362" t="b">
        <v>0</v>
      </c>
      <c r="AH1337" s="362"/>
      <c r="AI1337" s="362"/>
      <c r="AJ1337" s="362"/>
      <c r="AK1337" s="362"/>
      <c r="AL1337" s="362"/>
      <c r="AM1337" s="362"/>
      <c r="AN1337" s="361"/>
      <c r="AO1337" s="445" t="s">
        <v>9</v>
      </c>
      <c r="AP1337" s="445" t="s">
        <v>9</v>
      </c>
      <c r="AQ1337" s="445" t="s">
        <v>9</v>
      </c>
    </row>
    <row r="1338" spans="1:43" ht="43.5" hidden="1" x14ac:dyDescent="0.35">
      <c r="A1338" s="362">
        <v>1336</v>
      </c>
      <c r="B1338" s="362" t="s">
        <v>3502</v>
      </c>
      <c r="C1338" s="362" t="s">
        <v>2</v>
      </c>
      <c r="D1338" s="368">
        <v>45111</v>
      </c>
      <c r="E1338" s="368"/>
      <c r="F1338" s="368"/>
      <c r="G1338" s="368"/>
      <c r="H1338" s="362" t="s">
        <v>73</v>
      </c>
      <c r="I1338" s="362" t="s">
        <v>2419</v>
      </c>
      <c r="J1338" s="361" t="s">
        <v>3503</v>
      </c>
      <c r="K1338" s="362"/>
      <c r="L1338" s="362" t="s">
        <v>186</v>
      </c>
      <c r="M1338" s="362" t="s">
        <v>9</v>
      </c>
      <c r="N1338" s="362" t="s">
        <v>90</v>
      </c>
      <c r="O1338" s="362" t="s">
        <v>90</v>
      </c>
      <c r="P1338" s="482" t="s">
        <v>6724</v>
      </c>
      <c r="Q1338" s="362"/>
      <c r="R1338" s="362"/>
      <c r="S1338" s="362"/>
      <c r="T1338" s="362"/>
      <c r="U1338" s="362"/>
      <c r="V1338" s="362"/>
      <c r="W1338" s="362"/>
      <c r="X1338" s="362"/>
      <c r="Y1338" s="362"/>
      <c r="Z1338" s="362"/>
      <c r="AA1338" s="366"/>
      <c r="AB1338" s="362"/>
      <c r="AC1338" s="362" t="s">
        <v>13</v>
      </c>
      <c r="AD1338" s="362" t="s">
        <v>40</v>
      </c>
      <c r="AE1338" s="362" t="s">
        <v>40</v>
      </c>
      <c r="AF1338" s="362" t="s">
        <v>6724</v>
      </c>
      <c r="AG1338" s="362" t="b">
        <v>1</v>
      </c>
      <c r="AH1338" s="362"/>
      <c r="AI1338" s="362"/>
      <c r="AJ1338" s="362"/>
      <c r="AK1338" s="362"/>
      <c r="AL1338" s="362"/>
      <c r="AM1338" s="362"/>
      <c r="AN1338" s="361"/>
      <c r="AO1338" s="445" t="s">
        <v>9</v>
      </c>
      <c r="AP1338" s="445" t="s">
        <v>9</v>
      </c>
      <c r="AQ1338" s="445" t="s">
        <v>9</v>
      </c>
    </row>
    <row r="1339" spans="1:43" ht="29" hidden="1" x14ac:dyDescent="0.35">
      <c r="A1339" s="362">
        <v>1337</v>
      </c>
      <c r="B1339" s="362" t="s">
        <v>3504</v>
      </c>
      <c r="C1339" s="362" t="s">
        <v>2</v>
      </c>
      <c r="D1339" s="368">
        <v>45111</v>
      </c>
      <c r="E1339" s="368"/>
      <c r="F1339" s="368"/>
      <c r="G1339" s="368"/>
      <c r="H1339" s="362" t="s">
        <v>73</v>
      </c>
      <c r="I1339" s="362" t="s">
        <v>2882</v>
      </c>
      <c r="J1339" s="361" t="s">
        <v>3505</v>
      </c>
      <c r="K1339" s="362"/>
      <c r="L1339" s="362" t="s">
        <v>186</v>
      </c>
      <c r="M1339" s="362" t="s">
        <v>9</v>
      </c>
      <c r="N1339" s="362" t="s">
        <v>90</v>
      </c>
      <c r="O1339" s="362" t="s">
        <v>90</v>
      </c>
      <c r="P1339" s="482" t="s">
        <v>1539</v>
      </c>
      <c r="Q1339" s="362"/>
      <c r="R1339" s="362"/>
      <c r="S1339" s="362"/>
      <c r="T1339" s="362"/>
      <c r="U1339" s="362"/>
      <c r="V1339" s="362"/>
      <c r="W1339" s="362"/>
      <c r="X1339" s="362"/>
      <c r="Y1339" s="362"/>
      <c r="Z1339" s="362"/>
      <c r="AA1339" s="366"/>
      <c r="AB1339" s="362"/>
      <c r="AC1339" s="362" t="s">
        <v>13</v>
      </c>
      <c r="AD1339" s="362" t="s">
        <v>8</v>
      </c>
      <c r="AE1339" s="362" t="s">
        <v>39</v>
      </c>
      <c r="AF1339" s="362" t="s">
        <v>1539</v>
      </c>
      <c r="AG1339" s="362" t="b">
        <v>0</v>
      </c>
      <c r="AH1339" s="362"/>
      <c r="AI1339" s="362"/>
      <c r="AJ1339" s="362"/>
      <c r="AK1339" s="362"/>
      <c r="AL1339" s="362"/>
      <c r="AM1339" s="368">
        <v>45923</v>
      </c>
      <c r="AN1339" s="361" t="s">
        <v>680</v>
      </c>
      <c r="AO1339" s="445" t="s">
        <v>539</v>
      </c>
      <c r="AP1339" s="445" t="s">
        <v>5841</v>
      </c>
      <c r="AQ1339" s="445" t="s">
        <v>5840</v>
      </c>
    </row>
    <row r="1340" spans="1:43" ht="29" hidden="1" x14ac:dyDescent="0.35">
      <c r="A1340" s="362">
        <v>1338</v>
      </c>
      <c r="B1340" s="362" t="s">
        <v>3506</v>
      </c>
      <c r="C1340" s="362" t="s">
        <v>2</v>
      </c>
      <c r="D1340" s="368">
        <v>45111</v>
      </c>
      <c r="E1340" s="368"/>
      <c r="F1340" s="368"/>
      <c r="G1340" s="368"/>
      <c r="H1340" s="362" t="s">
        <v>74</v>
      </c>
      <c r="I1340" s="362" t="s">
        <v>2959</v>
      </c>
      <c r="J1340" s="361" t="s">
        <v>3507</v>
      </c>
      <c r="K1340" s="361"/>
      <c r="L1340" s="362" t="s">
        <v>186</v>
      </c>
      <c r="M1340" s="362" t="s">
        <v>9</v>
      </c>
      <c r="N1340" s="362" t="s">
        <v>90</v>
      </c>
      <c r="O1340" s="362" t="s">
        <v>90</v>
      </c>
      <c r="P1340" s="482"/>
      <c r="Q1340" s="362"/>
      <c r="R1340" s="362"/>
      <c r="S1340" s="362"/>
      <c r="T1340" s="362"/>
      <c r="U1340" s="362"/>
      <c r="V1340" s="362"/>
      <c r="W1340" s="362"/>
      <c r="X1340" s="362"/>
      <c r="Y1340" s="362"/>
      <c r="Z1340" s="362"/>
      <c r="AA1340" s="366"/>
      <c r="AB1340" s="362"/>
      <c r="AC1340" s="362" t="s">
        <v>19</v>
      </c>
      <c r="AD1340" s="362" t="s">
        <v>40</v>
      </c>
      <c r="AE1340" s="362"/>
      <c r="AF1340" s="362"/>
      <c r="AG1340" s="362"/>
      <c r="AH1340" s="362"/>
      <c r="AI1340" s="362"/>
      <c r="AJ1340" s="362"/>
      <c r="AK1340" s="362"/>
      <c r="AL1340" s="362"/>
      <c r="AM1340" s="362"/>
      <c r="AN1340" s="361"/>
      <c r="AO1340" s="445" t="s">
        <v>5839</v>
      </c>
      <c r="AP1340" s="445" t="s">
        <v>5839</v>
      </c>
      <c r="AQ1340" s="445" t="s">
        <v>5839</v>
      </c>
    </row>
    <row r="1341" spans="1:43" ht="29" hidden="1" x14ac:dyDescent="0.35">
      <c r="A1341" s="362">
        <v>1339</v>
      </c>
      <c r="B1341" s="362" t="s">
        <v>3508</v>
      </c>
      <c r="C1341" s="362" t="s">
        <v>2</v>
      </c>
      <c r="D1341" s="368">
        <v>45111</v>
      </c>
      <c r="E1341" s="368"/>
      <c r="F1341" s="368"/>
      <c r="G1341" s="368"/>
      <c r="H1341" s="362" t="s">
        <v>73</v>
      </c>
      <c r="I1341" s="362" t="s">
        <v>90</v>
      </c>
      <c r="J1341" s="361" t="s">
        <v>3509</v>
      </c>
      <c r="K1341" s="362"/>
      <c r="L1341" s="362" t="s">
        <v>186</v>
      </c>
      <c r="M1341" s="362" t="s">
        <v>9</v>
      </c>
      <c r="N1341" s="362" t="s">
        <v>90</v>
      </c>
      <c r="O1341" s="362" t="s">
        <v>90</v>
      </c>
      <c r="P1341" s="482" t="s">
        <v>6553</v>
      </c>
      <c r="Q1341" s="362"/>
      <c r="R1341" s="362"/>
      <c r="S1341" s="362"/>
      <c r="T1341" s="362"/>
      <c r="U1341" s="362"/>
      <c r="V1341" s="362"/>
      <c r="W1341" s="362"/>
      <c r="X1341" s="362"/>
      <c r="Y1341" s="362"/>
      <c r="Z1341" s="362"/>
      <c r="AA1341" s="366"/>
      <c r="AB1341" s="362"/>
      <c r="AC1341" s="362" t="s">
        <v>13</v>
      </c>
      <c r="AD1341" s="362" t="s">
        <v>40</v>
      </c>
      <c r="AE1341" s="362" t="s">
        <v>101</v>
      </c>
      <c r="AF1341" s="362" t="s">
        <v>6553</v>
      </c>
      <c r="AG1341" s="362" t="b">
        <v>0</v>
      </c>
      <c r="AH1341" s="362"/>
      <c r="AI1341" s="362"/>
      <c r="AJ1341" s="362"/>
      <c r="AK1341" s="362"/>
      <c r="AL1341" s="362"/>
      <c r="AM1341" s="362"/>
      <c r="AN1341" s="361"/>
      <c r="AO1341" s="445" t="s">
        <v>9</v>
      </c>
      <c r="AP1341" s="445" t="s">
        <v>9</v>
      </c>
      <c r="AQ1341" s="445" t="s">
        <v>9</v>
      </c>
    </row>
    <row r="1342" spans="1:43" ht="14.5" hidden="1" x14ac:dyDescent="0.35">
      <c r="A1342" s="362">
        <v>1340</v>
      </c>
      <c r="B1342" s="362" t="s">
        <v>3510</v>
      </c>
      <c r="C1342" s="362" t="s">
        <v>2</v>
      </c>
      <c r="D1342" s="368">
        <v>45105</v>
      </c>
      <c r="E1342" s="368"/>
      <c r="F1342" s="368"/>
      <c r="G1342" s="368"/>
      <c r="H1342" s="362" t="s">
        <v>73</v>
      </c>
      <c r="I1342" s="362" t="s">
        <v>1546</v>
      </c>
      <c r="J1342" s="361" t="s">
        <v>3511</v>
      </c>
      <c r="K1342" s="362"/>
      <c r="L1342" s="362" t="s">
        <v>186</v>
      </c>
      <c r="M1342" s="362" t="s">
        <v>9</v>
      </c>
      <c r="N1342" s="362" t="s">
        <v>90</v>
      </c>
      <c r="O1342" s="362" t="s">
        <v>90</v>
      </c>
      <c r="P1342" s="482" t="s">
        <v>1539</v>
      </c>
      <c r="Q1342" s="362"/>
      <c r="R1342" s="362"/>
      <c r="S1342" s="362"/>
      <c r="T1342" s="362"/>
      <c r="U1342" s="362"/>
      <c r="V1342" s="362"/>
      <c r="W1342" s="362"/>
      <c r="X1342" s="362"/>
      <c r="Y1342" s="362"/>
      <c r="Z1342" s="362"/>
      <c r="AA1342" s="366"/>
      <c r="AB1342" s="362"/>
      <c r="AC1342" s="362" t="s">
        <v>13</v>
      </c>
      <c r="AD1342" s="362" t="s">
        <v>8</v>
      </c>
      <c r="AE1342" s="362" t="s">
        <v>39</v>
      </c>
      <c r="AF1342" s="362" t="s">
        <v>1539</v>
      </c>
      <c r="AG1342" s="362" t="b">
        <v>0</v>
      </c>
      <c r="AH1342" s="362"/>
      <c r="AI1342" s="362"/>
      <c r="AJ1342" s="362"/>
      <c r="AK1342" s="362"/>
      <c r="AL1342" s="362"/>
      <c r="AM1342" s="368">
        <v>45923</v>
      </c>
      <c r="AN1342" s="361" t="s">
        <v>680</v>
      </c>
      <c r="AO1342" s="445" t="s">
        <v>539</v>
      </c>
      <c r="AP1342" s="445" t="s">
        <v>5841</v>
      </c>
      <c r="AQ1342" s="445" t="s">
        <v>5840</v>
      </c>
    </row>
    <row r="1343" spans="1:43" ht="29" hidden="1" x14ac:dyDescent="0.35">
      <c r="A1343" s="362">
        <v>1341</v>
      </c>
      <c r="B1343" s="362" t="s">
        <v>3512</v>
      </c>
      <c r="C1343" s="362" t="s">
        <v>2</v>
      </c>
      <c r="D1343" s="368">
        <v>45111</v>
      </c>
      <c r="E1343" s="368"/>
      <c r="F1343" s="368"/>
      <c r="G1343" s="368"/>
      <c r="H1343" s="362" t="s">
        <v>73</v>
      </c>
      <c r="I1343" s="362" t="s">
        <v>90</v>
      </c>
      <c r="J1343" s="361" t="s">
        <v>3513</v>
      </c>
      <c r="K1343" s="362"/>
      <c r="L1343" s="362" t="s">
        <v>1689</v>
      </c>
      <c r="M1343" s="362" t="s">
        <v>9</v>
      </c>
      <c r="N1343" s="362" t="s">
        <v>90</v>
      </c>
      <c r="O1343" s="362" t="s">
        <v>90</v>
      </c>
      <c r="P1343" s="482" t="s">
        <v>6553</v>
      </c>
      <c r="Q1343" s="362"/>
      <c r="R1343" s="362"/>
      <c r="S1343" s="362"/>
      <c r="T1343" s="362"/>
      <c r="U1343" s="362"/>
      <c r="V1343" s="362"/>
      <c r="W1343" s="362"/>
      <c r="X1343" s="362"/>
      <c r="Y1343" s="362"/>
      <c r="Z1343" s="362"/>
      <c r="AA1343" s="366"/>
      <c r="AB1343" s="362"/>
      <c r="AC1343" s="362" t="s">
        <v>13</v>
      </c>
      <c r="AD1343" s="362" t="s">
        <v>40</v>
      </c>
      <c r="AE1343" s="362" t="s">
        <v>101</v>
      </c>
      <c r="AF1343" s="362" t="s">
        <v>6553</v>
      </c>
      <c r="AG1343" s="362" t="b">
        <v>0</v>
      </c>
      <c r="AH1343" s="362"/>
      <c r="AI1343" s="362"/>
      <c r="AJ1343" s="362"/>
      <c r="AK1343" s="362"/>
      <c r="AL1343" s="362"/>
      <c r="AM1343" s="362"/>
      <c r="AN1343" s="361"/>
      <c r="AO1343" s="445" t="s">
        <v>9</v>
      </c>
      <c r="AP1343" s="445" t="s">
        <v>9</v>
      </c>
      <c r="AQ1343" s="445" t="s">
        <v>9</v>
      </c>
    </row>
    <row r="1344" spans="1:43" ht="29" hidden="1" x14ac:dyDescent="0.35">
      <c r="A1344" s="362">
        <v>1342</v>
      </c>
      <c r="B1344" s="362" t="s">
        <v>3514</v>
      </c>
      <c r="C1344" s="362" t="s">
        <v>2</v>
      </c>
      <c r="D1344" s="368">
        <v>45111</v>
      </c>
      <c r="E1344" s="368"/>
      <c r="F1344" s="368"/>
      <c r="G1344" s="368"/>
      <c r="H1344" s="362" t="s">
        <v>65</v>
      </c>
      <c r="I1344" s="362" t="s">
        <v>3515</v>
      </c>
      <c r="J1344" s="361" t="s">
        <v>3516</v>
      </c>
      <c r="K1344" s="362"/>
      <c r="L1344" s="362" t="s">
        <v>186</v>
      </c>
      <c r="M1344" s="362" t="s">
        <v>9</v>
      </c>
      <c r="N1344" s="362" t="s">
        <v>90</v>
      </c>
      <c r="O1344" s="362" t="s">
        <v>90</v>
      </c>
      <c r="P1344" s="482" t="s">
        <v>90</v>
      </c>
      <c r="Q1344" s="362"/>
      <c r="R1344" s="362"/>
      <c r="S1344" s="362"/>
      <c r="T1344" s="362"/>
      <c r="U1344" s="362"/>
      <c r="V1344" s="362"/>
      <c r="W1344" s="362"/>
      <c r="X1344" s="362"/>
      <c r="Y1344" s="362"/>
      <c r="Z1344" s="362"/>
      <c r="AA1344" s="366"/>
      <c r="AB1344" s="362"/>
      <c r="AC1344" s="362" t="s">
        <v>19</v>
      </c>
      <c r="AD1344" s="362" t="s">
        <v>40</v>
      </c>
      <c r="AE1344" s="362"/>
      <c r="AF1344" s="362"/>
      <c r="AG1344" s="362"/>
      <c r="AH1344" s="362"/>
      <c r="AI1344" s="362"/>
      <c r="AJ1344" s="362"/>
      <c r="AK1344" s="362"/>
      <c r="AL1344" s="362"/>
      <c r="AM1344" s="362"/>
      <c r="AN1344" s="361"/>
      <c r="AO1344" s="445" t="s">
        <v>9</v>
      </c>
      <c r="AP1344" s="445" t="s">
        <v>9</v>
      </c>
      <c r="AQ1344" s="445" t="s">
        <v>9</v>
      </c>
    </row>
    <row r="1345" spans="1:43" ht="43.5" hidden="1" x14ac:dyDescent="0.35">
      <c r="A1345" s="362">
        <v>1343</v>
      </c>
      <c r="B1345" s="362" t="s">
        <v>3517</v>
      </c>
      <c r="C1345" s="362" t="s">
        <v>2</v>
      </c>
      <c r="D1345" s="368">
        <v>45111</v>
      </c>
      <c r="E1345" s="368"/>
      <c r="F1345" s="368"/>
      <c r="G1345" s="368"/>
      <c r="H1345" s="362" t="s">
        <v>65</v>
      </c>
      <c r="I1345" s="362" t="s">
        <v>3515</v>
      </c>
      <c r="J1345" s="361" t="s">
        <v>3518</v>
      </c>
      <c r="K1345" s="362"/>
      <c r="L1345" s="362" t="s">
        <v>186</v>
      </c>
      <c r="M1345" s="362" t="s">
        <v>9</v>
      </c>
      <c r="N1345" s="362" t="s">
        <v>90</v>
      </c>
      <c r="O1345" s="362" t="s">
        <v>90</v>
      </c>
      <c r="P1345" s="482" t="s">
        <v>90</v>
      </c>
      <c r="Q1345" s="362"/>
      <c r="R1345" s="362"/>
      <c r="S1345" s="362"/>
      <c r="T1345" s="362"/>
      <c r="U1345" s="362"/>
      <c r="V1345" s="362"/>
      <c r="W1345" s="362"/>
      <c r="X1345" s="362"/>
      <c r="Y1345" s="362"/>
      <c r="Z1345" s="362"/>
      <c r="AA1345" s="366"/>
      <c r="AB1345" s="362"/>
      <c r="AC1345" s="362" t="s">
        <v>19</v>
      </c>
      <c r="AD1345" s="362" t="s">
        <v>40</v>
      </c>
      <c r="AE1345" s="362"/>
      <c r="AF1345" s="362"/>
      <c r="AG1345" s="362"/>
      <c r="AH1345" s="362"/>
      <c r="AI1345" s="362"/>
      <c r="AJ1345" s="362"/>
      <c r="AK1345" s="362"/>
      <c r="AL1345" s="362"/>
      <c r="AM1345" s="362"/>
      <c r="AN1345" s="361"/>
      <c r="AO1345" s="445" t="s">
        <v>9</v>
      </c>
      <c r="AP1345" s="445" t="s">
        <v>9</v>
      </c>
      <c r="AQ1345" s="445" t="s">
        <v>9</v>
      </c>
    </row>
    <row r="1346" spans="1:43" ht="43.5" hidden="1" x14ac:dyDescent="0.35">
      <c r="A1346" s="362">
        <v>1344</v>
      </c>
      <c r="B1346" s="362" t="s">
        <v>3519</v>
      </c>
      <c r="C1346" s="362" t="s">
        <v>2</v>
      </c>
      <c r="D1346" s="368">
        <v>45111</v>
      </c>
      <c r="E1346" s="368"/>
      <c r="F1346" s="368"/>
      <c r="G1346" s="368"/>
      <c r="H1346" s="362" t="s">
        <v>65</v>
      </c>
      <c r="I1346" s="362" t="s">
        <v>3515</v>
      </c>
      <c r="J1346" s="361" t="s">
        <v>3520</v>
      </c>
      <c r="K1346" s="362"/>
      <c r="L1346" s="362" t="s">
        <v>186</v>
      </c>
      <c r="M1346" s="362" t="s">
        <v>9</v>
      </c>
      <c r="N1346" s="362" t="s">
        <v>90</v>
      </c>
      <c r="O1346" s="362" t="s">
        <v>90</v>
      </c>
      <c r="P1346" s="482" t="s">
        <v>90</v>
      </c>
      <c r="Q1346" s="362"/>
      <c r="R1346" s="362"/>
      <c r="S1346" s="362"/>
      <c r="T1346" s="362"/>
      <c r="U1346" s="362"/>
      <c r="V1346" s="362"/>
      <c r="W1346" s="362"/>
      <c r="X1346" s="362"/>
      <c r="Y1346" s="362"/>
      <c r="Z1346" s="362"/>
      <c r="AA1346" s="366"/>
      <c r="AB1346" s="362"/>
      <c r="AC1346" s="362" t="s">
        <v>19</v>
      </c>
      <c r="AD1346" s="362" t="s">
        <v>40</v>
      </c>
      <c r="AE1346" s="362"/>
      <c r="AF1346" s="362"/>
      <c r="AG1346" s="362"/>
      <c r="AH1346" s="362"/>
      <c r="AI1346" s="362"/>
      <c r="AJ1346" s="362"/>
      <c r="AK1346" s="362"/>
      <c r="AL1346" s="362"/>
      <c r="AM1346" s="362"/>
      <c r="AN1346" s="361"/>
      <c r="AO1346" s="445" t="s">
        <v>9</v>
      </c>
      <c r="AP1346" s="445" t="s">
        <v>9</v>
      </c>
      <c r="AQ1346" s="445" t="s">
        <v>9</v>
      </c>
    </row>
    <row r="1347" spans="1:43" ht="29" hidden="1" x14ac:dyDescent="0.35">
      <c r="A1347" s="362">
        <v>1345</v>
      </c>
      <c r="B1347" s="362" t="s">
        <v>3521</v>
      </c>
      <c r="C1347" s="362" t="s">
        <v>2</v>
      </c>
      <c r="D1347" s="368">
        <v>45111</v>
      </c>
      <c r="E1347" s="368"/>
      <c r="F1347" s="368"/>
      <c r="G1347" s="368"/>
      <c r="H1347" s="362" t="s">
        <v>61</v>
      </c>
      <c r="I1347" s="362" t="s">
        <v>3522</v>
      </c>
      <c r="J1347" s="361" t="s">
        <v>3523</v>
      </c>
      <c r="K1347" s="361"/>
      <c r="L1347" s="362" t="s">
        <v>186</v>
      </c>
      <c r="M1347" s="362" t="s">
        <v>9</v>
      </c>
      <c r="N1347" s="362" t="s">
        <v>90</v>
      </c>
      <c r="O1347" s="362" t="s">
        <v>90</v>
      </c>
      <c r="P1347" s="482"/>
      <c r="Q1347" s="362"/>
      <c r="R1347" s="362"/>
      <c r="S1347" s="362"/>
      <c r="T1347" s="362"/>
      <c r="U1347" s="362"/>
      <c r="V1347" s="362"/>
      <c r="W1347" s="362"/>
      <c r="X1347" s="362"/>
      <c r="Y1347" s="362"/>
      <c r="Z1347" s="362"/>
      <c r="AA1347" s="366"/>
      <c r="AB1347" s="362"/>
      <c r="AC1347" s="362" t="s">
        <v>19</v>
      </c>
      <c r="AD1347" s="362" t="s">
        <v>40</v>
      </c>
      <c r="AE1347" s="362"/>
      <c r="AF1347" s="362"/>
      <c r="AG1347" s="362"/>
      <c r="AH1347" s="362"/>
      <c r="AI1347" s="362"/>
      <c r="AJ1347" s="362"/>
      <c r="AK1347" s="362"/>
      <c r="AL1347" s="362"/>
      <c r="AM1347" s="362"/>
      <c r="AN1347" s="361"/>
      <c r="AO1347" s="445" t="s">
        <v>5839</v>
      </c>
      <c r="AP1347" s="445" t="s">
        <v>5839</v>
      </c>
      <c r="AQ1347" s="445" t="s">
        <v>5839</v>
      </c>
    </row>
    <row r="1348" spans="1:43" ht="43.5" hidden="1" x14ac:dyDescent="0.35">
      <c r="A1348" s="362">
        <v>1346</v>
      </c>
      <c r="B1348" s="362" t="s">
        <v>3524</v>
      </c>
      <c r="C1348" s="362" t="s">
        <v>2</v>
      </c>
      <c r="D1348" s="368">
        <v>45111</v>
      </c>
      <c r="E1348" s="368"/>
      <c r="F1348" s="368"/>
      <c r="G1348" s="368"/>
      <c r="H1348" s="362" t="s">
        <v>79</v>
      </c>
      <c r="I1348" s="362" t="s">
        <v>14</v>
      </c>
      <c r="J1348" s="361" t="s">
        <v>3525</v>
      </c>
      <c r="K1348" s="362"/>
      <c r="L1348" s="362" t="s">
        <v>186</v>
      </c>
      <c r="M1348" s="362" t="s">
        <v>9</v>
      </c>
      <c r="N1348" s="362" t="s">
        <v>90</v>
      </c>
      <c r="O1348" s="362" t="s">
        <v>90</v>
      </c>
      <c r="P1348" s="482" t="s">
        <v>1539</v>
      </c>
      <c r="Q1348" s="362"/>
      <c r="R1348" s="362"/>
      <c r="S1348" s="362"/>
      <c r="T1348" s="362"/>
      <c r="U1348" s="362"/>
      <c r="V1348" s="362"/>
      <c r="W1348" s="362"/>
      <c r="X1348" s="362"/>
      <c r="Y1348" s="362"/>
      <c r="Z1348" s="362"/>
      <c r="AA1348" s="366"/>
      <c r="AB1348" s="362"/>
      <c r="AC1348" s="362" t="s">
        <v>34</v>
      </c>
      <c r="AD1348" s="362" t="s">
        <v>8</v>
      </c>
      <c r="AE1348" s="362" t="s">
        <v>39</v>
      </c>
      <c r="AF1348" s="362" t="s">
        <v>1539</v>
      </c>
      <c r="AG1348" s="362" t="b">
        <v>0</v>
      </c>
      <c r="AH1348" s="362"/>
      <c r="AI1348" s="362"/>
      <c r="AJ1348" s="362"/>
      <c r="AK1348" s="362"/>
      <c r="AL1348" s="362"/>
      <c r="AM1348" s="368">
        <v>45923</v>
      </c>
      <c r="AN1348" s="361" t="s">
        <v>680</v>
      </c>
      <c r="AO1348" s="445" t="s">
        <v>539</v>
      </c>
      <c r="AP1348" s="445" t="s">
        <v>5841</v>
      </c>
      <c r="AQ1348" s="445" t="s">
        <v>5840</v>
      </c>
    </row>
    <row r="1349" spans="1:43" ht="43.5" hidden="1" x14ac:dyDescent="0.35">
      <c r="A1349" s="362">
        <v>1347</v>
      </c>
      <c r="B1349" s="362" t="s">
        <v>3526</v>
      </c>
      <c r="C1349" s="362" t="s">
        <v>2</v>
      </c>
      <c r="D1349" s="368">
        <v>45111</v>
      </c>
      <c r="E1349" s="368"/>
      <c r="F1349" s="368"/>
      <c r="G1349" s="368"/>
      <c r="H1349" s="362" t="s">
        <v>75</v>
      </c>
      <c r="I1349" s="362" t="s">
        <v>75</v>
      </c>
      <c r="J1349" s="361" t="s">
        <v>3527</v>
      </c>
      <c r="K1349" s="362"/>
      <c r="L1349" s="362" t="s">
        <v>1689</v>
      </c>
      <c r="M1349" s="362" t="s">
        <v>9</v>
      </c>
      <c r="N1349" s="362" t="s">
        <v>90</v>
      </c>
      <c r="O1349" s="362" t="s">
        <v>90</v>
      </c>
      <c r="P1349" s="482" t="s">
        <v>1539</v>
      </c>
      <c r="Q1349" s="362"/>
      <c r="R1349" s="362"/>
      <c r="S1349" s="362"/>
      <c r="T1349" s="362"/>
      <c r="U1349" s="362"/>
      <c r="V1349" s="362"/>
      <c r="W1349" s="362"/>
      <c r="X1349" s="362"/>
      <c r="Y1349" s="362"/>
      <c r="Z1349" s="362"/>
      <c r="AA1349" s="366"/>
      <c r="AB1349" s="362"/>
      <c r="AC1349" s="362" t="s">
        <v>43</v>
      </c>
      <c r="AD1349" s="362" t="s">
        <v>8</v>
      </c>
      <c r="AE1349" s="362" t="s">
        <v>39</v>
      </c>
      <c r="AF1349" s="362" t="s">
        <v>1539</v>
      </c>
      <c r="AG1349" s="362" t="b">
        <v>0</v>
      </c>
      <c r="AH1349" s="362"/>
      <c r="AI1349" s="362"/>
      <c r="AJ1349" s="362"/>
      <c r="AK1349" s="362"/>
      <c r="AL1349" s="362"/>
      <c r="AM1349" s="368">
        <v>45923</v>
      </c>
      <c r="AN1349" s="361" t="s">
        <v>680</v>
      </c>
      <c r="AO1349" s="445" t="s">
        <v>539</v>
      </c>
      <c r="AP1349" s="445" t="s">
        <v>5841</v>
      </c>
      <c r="AQ1349" s="445" t="s">
        <v>5840</v>
      </c>
    </row>
    <row r="1350" spans="1:43" ht="29" hidden="1" x14ac:dyDescent="0.35">
      <c r="A1350" s="362">
        <v>1348</v>
      </c>
      <c r="B1350" s="362" t="s">
        <v>3528</v>
      </c>
      <c r="C1350" s="362" t="s">
        <v>2</v>
      </c>
      <c r="D1350" s="368">
        <v>45111</v>
      </c>
      <c r="E1350" s="368"/>
      <c r="F1350" s="368"/>
      <c r="G1350" s="368"/>
      <c r="H1350" s="362" t="s">
        <v>65</v>
      </c>
      <c r="I1350" s="362" t="s">
        <v>65</v>
      </c>
      <c r="J1350" s="361" t="s">
        <v>3529</v>
      </c>
      <c r="K1350" s="362"/>
      <c r="L1350" s="362" t="s">
        <v>186</v>
      </c>
      <c r="M1350" s="362" t="s">
        <v>9</v>
      </c>
      <c r="N1350" s="362" t="s">
        <v>90</v>
      </c>
      <c r="O1350" s="362" t="s">
        <v>90</v>
      </c>
      <c r="P1350" s="482" t="s">
        <v>90</v>
      </c>
      <c r="Q1350" s="362"/>
      <c r="R1350" s="362"/>
      <c r="S1350" s="362"/>
      <c r="T1350" s="362"/>
      <c r="U1350" s="362"/>
      <c r="V1350" s="362"/>
      <c r="W1350" s="362"/>
      <c r="X1350" s="362"/>
      <c r="Y1350" s="362"/>
      <c r="Z1350" s="362"/>
      <c r="AA1350" s="366"/>
      <c r="AB1350" s="362"/>
      <c r="AC1350" s="362" t="s">
        <v>19</v>
      </c>
      <c r="AD1350" s="362" t="s">
        <v>40</v>
      </c>
      <c r="AE1350" s="362"/>
      <c r="AF1350" s="362"/>
      <c r="AG1350" s="362"/>
      <c r="AH1350" s="362"/>
      <c r="AI1350" s="362"/>
      <c r="AJ1350" s="362"/>
      <c r="AK1350" s="362"/>
      <c r="AL1350" s="362"/>
      <c r="AM1350" s="362"/>
      <c r="AN1350" s="361"/>
      <c r="AO1350" s="445" t="s">
        <v>9</v>
      </c>
      <c r="AP1350" s="445" t="s">
        <v>9</v>
      </c>
      <c r="AQ1350" s="445" t="s">
        <v>9</v>
      </c>
    </row>
    <row r="1351" spans="1:43" ht="29" hidden="1" x14ac:dyDescent="0.35">
      <c r="A1351" s="362">
        <v>1349</v>
      </c>
      <c r="B1351" s="362" t="s">
        <v>3530</v>
      </c>
      <c r="C1351" s="362" t="s">
        <v>2</v>
      </c>
      <c r="D1351" s="368">
        <v>45111</v>
      </c>
      <c r="E1351" s="368"/>
      <c r="F1351" s="368"/>
      <c r="G1351" s="368"/>
      <c r="H1351" s="362" t="s">
        <v>73</v>
      </c>
      <c r="I1351" s="362" t="s">
        <v>3531</v>
      </c>
      <c r="J1351" s="361" t="s">
        <v>3532</v>
      </c>
      <c r="K1351" s="362"/>
      <c r="L1351" s="362" t="s">
        <v>186</v>
      </c>
      <c r="M1351" s="362" t="s">
        <v>9</v>
      </c>
      <c r="N1351" s="362" t="s">
        <v>90</v>
      </c>
      <c r="O1351" s="362" t="s">
        <v>90</v>
      </c>
      <c r="P1351" s="482" t="s">
        <v>1539</v>
      </c>
      <c r="Q1351" s="362"/>
      <c r="R1351" s="362"/>
      <c r="S1351" s="362"/>
      <c r="T1351" s="362"/>
      <c r="U1351" s="362"/>
      <c r="V1351" s="362"/>
      <c r="W1351" s="362"/>
      <c r="X1351" s="362"/>
      <c r="Y1351" s="362"/>
      <c r="Z1351" s="362"/>
      <c r="AA1351" s="366"/>
      <c r="AB1351" s="362"/>
      <c r="AC1351" s="362" t="s">
        <v>13</v>
      </c>
      <c r="AD1351" s="362" t="s">
        <v>8</v>
      </c>
      <c r="AE1351" s="362" t="s">
        <v>39</v>
      </c>
      <c r="AF1351" s="362" t="s">
        <v>1539</v>
      </c>
      <c r="AG1351" s="362" t="b">
        <v>0</v>
      </c>
      <c r="AH1351" s="362"/>
      <c r="AI1351" s="362"/>
      <c r="AJ1351" s="362"/>
      <c r="AK1351" s="362"/>
      <c r="AL1351" s="362"/>
      <c r="AM1351" s="368">
        <v>45923</v>
      </c>
      <c r="AN1351" s="361" t="s">
        <v>680</v>
      </c>
      <c r="AO1351" s="445" t="s">
        <v>539</v>
      </c>
      <c r="AP1351" s="445" t="s">
        <v>5841</v>
      </c>
      <c r="AQ1351" s="445" t="s">
        <v>5840</v>
      </c>
    </row>
    <row r="1352" spans="1:43" ht="29" hidden="1" x14ac:dyDescent="0.35">
      <c r="A1352" s="362">
        <v>1350</v>
      </c>
      <c r="B1352" s="362" t="s">
        <v>3533</v>
      </c>
      <c r="C1352" s="362" t="s">
        <v>2</v>
      </c>
      <c r="D1352" s="368">
        <v>45111</v>
      </c>
      <c r="E1352" s="368"/>
      <c r="F1352" s="368"/>
      <c r="G1352" s="368"/>
      <c r="H1352" s="362" t="s">
        <v>73</v>
      </c>
      <c r="I1352" s="362" t="s">
        <v>3534</v>
      </c>
      <c r="J1352" s="361" t="s">
        <v>3535</v>
      </c>
      <c r="K1352" s="362"/>
      <c r="L1352" s="362" t="s">
        <v>186</v>
      </c>
      <c r="M1352" s="362" t="s">
        <v>9</v>
      </c>
      <c r="N1352" s="362" t="s">
        <v>90</v>
      </c>
      <c r="O1352" s="362" t="s">
        <v>90</v>
      </c>
      <c r="P1352" s="482" t="s">
        <v>1539</v>
      </c>
      <c r="Q1352" s="362"/>
      <c r="R1352" s="362"/>
      <c r="S1352" s="362"/>
      <c r="T1352" s="362"/>
      <c r="U1352" s="362"/>
      <c r="V1352" s="362"/>
      <c r="W1352" s="362"/>
      <c r="X1352" s="362"/>
      <c r="Y1352" s="362"/>
      <c r="Z1352" s="362"/>
      <c r="AA1352" s="366"/>
      <c r="AB1352" s="362"/>
      <c r="AC1352" s="362" t="s">
        <v>13</v>
      </c>
      <c r="AD1352" s="362" t="s">
        <v>8</v>
      </c>
      <c r="AE1352" s="362" t="s">
        <v>39</v>
      </c>
      <c r="AF1352" s="362" t="s">
        <v>1539</v>
      </c>
      <c r="AG1352" s="362" t="b">
        <v>0</v>
      </c>
      <c r="AH1352" s="362"/>
      <c r="AI1352" s="362"/>
      <c r="AJ1352" s="362"/>
      <c r="AK1352" s="362"/>
      <c r="AL1352" s="362"/>
      <c r="AM1352" s="368">
        <v>45923</v>
      </c>
      <c r="AN1352" s="361" t="s">
        <v>680</v>
      </c>
      <c r="AO1352" s="445" t="s">
        <v>539</v>
      </c>
      <c r="AP1352" s="445" t="s">
        <v>5841</v>
      </c>
      <c r="AQ1352" s="445" t="s">
        <v>5840</v>
      </c>
    </row>
    <row r="1353" spans="1:43" ht="29" hidden="1" x14ac:dyDescent="0.35">
      <c r="A1353" s="362">
        <v>1351</v>
      </c>
      <c r="B1353" s="362" t="s">
        <v>3536</v>
      </c>
      <c r="C1353" s="362" t="s">
        <v>2</v>
      </c>
      <c r="D1353" s="368">
        <v>45105</v>
      </c>
      <c r="E1353" s="368"/>
      <c r="F1353" s="368"/>
      <c r="G1353" s="368"/>
      <c r="H1353" s="362" t="s">
        <v>73</v>
      </c>
      <c r="I1353" s="362" t="s">
        <v>1546</v>
      </c>
      <c r="J1353" s="361" t="s">
        <v>3537</v>
      </c>
      <c r="K1353" s="362"/>
      <c r="L1353" s="362" t="s">
        <v>186</v>
      </c>
      <c r="M1353" s="362" t="s">
        <v>51</v>
      </c>
      <c r="N1353" s="362" t="s">
        <v>90</v>
      </c>
      <c r="O1353" s="362" t="s">
        <v>90</v>
      </c>
      <c r="P1353" s="482" t="s">
        <v>6725</v>
      </c>
      <c r="Q1353" s="362"/>
      <c r="R1353" s="362"/>
      <c r="S1353" s="362"/>
      <c r="T1353" s="362"/>
      <c r="U1353" s="362"/>
      <c r="V1353" s="362"/>
      <c r="W1353" s="362"/>
      <c r="X1353" s="362"/>
      <c r="Y1353" s="362"/>
      <c r="Z1353" s="362"/>
      <c r="AA1353" s="366"/>
      <c r="AB1353" s="362"/>
      <c r="AC1353" s="362" t="s">
        <v>13</v>
      </c>
      <c r="AD1353" s="362" t="s">
        <v>40</v>
      </c>
      <c r="AE1353" s="362" t="s">
        <v>39</v>
      </c>
      <c r="AF1353" s="362" t="s">
        <v>6725</v>
      </c>
      <c r="AG1353" s="362" t="b">
        <v>0</v>
      </c>
      <c r="AH1353" s="362"/>
      <c r="AI1353" s="362"/>
      <c r="AJ1353" s="362"/>
      <c r="AK1353" s="362"/>
      <c r="AL1353" s="362"/>
      <c r="AM1353" s="362"/>
      <c r="AN1353" s="361"/>
      <c r="AO1353" s="445" t="s">
        <v>9</v>
      </c>
      <c r="AP1353" s="445" t="s">
        <v>9</v>
      </c>
      <c r="AQ1353" s="445" t="s">
        <v>9</v>
      </c>
    </row>
    <row r="1354" spans="1:43" ht="58" hidden="1" x14ac:dyDescent="0.35">
      <c r="A1354" s="362">
        <v>1352</v>
      </c>
      <c r="B1354" s="362" t="s">
        <v>3538</v>
      </c>
      <c r="C1354" s="362" t="s">
        <v>2</v>
      </c>
      <c r="D1354" s="368">
        <v>45111</v>
      </c>
      <c r="E1354" s="368"/>
      <c r="F1354" s="368"/>
      <c r="G1354" s="368"/>
      <c r="H1354" s="362" t="s">
        <v>73</v>
      </c>
      <c r="I1354" s="362" t="s">
        <v>789</v>
      </c>
      <c r="J1354" s="361" t="s">
        <v>3539</v>
      </c>
      <c r="K1354" s="362"/>
      <c r="L1354" s="362" t="s">
        <v>186</v>
      </c>
      <c r="M1354" s="362" t="s">
        <v>9</v>
      </c>
      <c r="N1354" s="362" t="s">
        <v>90</v>
      </c>
      <c r="O1354" s="362" t="s">
        <v>90</v>
      </c>
      <c r="P1354" s="482" t="s">
        <v>6553</v>
      </c>
      <c r="Q1354" s="362"/>
      <c r="R1354" s="362"/>
      <c r="S1354" s="362"/>
      <c r="T1354" s="362"/>
      <c r="U1354" s="362"/>
      <c r="V1354" s="362"/>
      <c r="W1354" s="362"/>
      <c r="X1354" s="362"/>
      <c r="Y1354" s="362"/>
      <c r="Z1354" s="362"/>
      <c r="AA1354" s="366"/>
      <c r="AB1354" s="362"/>
      <c r="AC1354" s="362" t="s">
        <v>13</v>
      </c>
      <c r="AD1354" s="362" t="s">
        <v>40</v>
      </c>
      <c r="AE1354" s="362" t="s">
        <v>40</v>
      </c>
      <c r="AF1354" s="362" t="s">
        <v>6553</v>
      </c>
      <c r="AG1354" s="362" t="b">
        <v>1</v>
      </c>
      <c r="AH1354" s="362"/>
      <c r="AI1354" s="362"/>
      <c r="AJ1354" s="362"/>
      <c r="AK1354" s="362"/>
      <c r="AL1354" s="362"/>
      <c r="AM1354" s="362"/>
      <c r="AN1354" s="361"/>
      <c r="AO1354" s="445" t="s">
        <v>9</v>
      </c>
      <c r="AP1354" s="445" t="s">
        <v>9</v>
      </c>
      <c r="AQ1354" s="445" t="s">
        <v>9</v>
      </c>
    </row>
    <row r="1355" spans="1:43" ht="43.5" hidden="1" x14ac:dyDescent="0.35">
      <c r="A1355" s="362">
        <v>1353</v>
      </c>
      <c r="B1355" s="362" t="s">
        <v>3540</v>
      </c>
      <c r="C1355" s="362" t="s">
        <v>2</v>
      </c>
      <c r="D1355" s="368">
        <v>45111</v>
      </c>
      <c r="E1355" s="368"/>
      <c r="F1355" s="368"/>
      <c r="G1355" s="368"/>
      <c r="H1355" s="362" t="s">
        <v>78</v>
      </c>
      <c r="I1355" s="362" t="s">
        <v>3531</v>
      </c>
      <c r="J1355" s="361" t="s">
        <v>3541</v>
      </c>
      <c r="K1355" s="362"/>
      <c r="L1355" s="362" t="s">
        <v>186</v>
      </c>
      <c r="M1355" s="362" t="s">
        <v>9</v>
      </c>
      <c r="N1355" s="362" t="s">
        <v>90</v>
      </c>
      <c r="O1355" s="362" t="s">
        <v>90</v>
      </c>
      <c r="P1355" s="482"/>
      <c r="Q1355" s="362"/>
      <c r="R1355" s="362"/>
      <c r="S1355" s="362"/>
      <c r="T1355" s="362"/>
      <c r="U1355" s="362"/>
      <c r="V1355" s="362"/>
      <c r="W1355" s="362"/>
      <c r="X1355" s="362"/>
      <c r="Y1355" s="362"/>
      <c r="Z1355" s="362"/>
      <c r="AA1355" s="366"/>
      <c r="AB1355" s="362"/>
      <c r="AC1355" s="362" t="s">
        <v>33</v>
      </c>
      <c r="AD1355" s="362" t="s">
        <v>40</v>
      </c>
      <c r="AE1355" s="362"/>
      <c r="AF1355" s="362"/>
      <c r="AG1355" s="362"/>
      <c r="AH1355" s="362" t="s">
        <v>1558</v>
      </c>
      <c r="AI1355" s="362"/>
      <c r="AJ1355" s="362"/>
      <c r="AK1355" s="362"/>
      <c r="AL1355" s="362"/>
      <c r="AM1355" s="362"/>
      <c r="AN1355" s="361" t="s">
        <v>1724</v>
      </c>
      <c r="AO1355" s="445" t="s">
        <v>9</v>
      </c>
      <c r="AP1355" s="445" t="s">
        <v>9</v>
      </c>
      <c r="AQ1355" s="445" t="s">
        <v>9</v>
      </c>
    </row>
    <row r="1356" spans="1:43" ht="43.5" hidden="1" x14ac:dyDescent="0.35">
      <c r="A1356" s="362">
        <v>1354</v>
      </c>
      <c r="B1356" s="362" t="s">
        <v>3542</v>
      </c>
      <c r="C1356" s="362" t="s">
        <v>2</v>
      </c>
      <c r="D1356" s="368">
        <v>45111</v>
      </c>
      <c r="E1356" s="368"/>
      <c r="F1356" s="368"/>
      <c r="G1356" s="368"/>
      <c r="H1356" s="362" t="s">
        <v>78</v>
      </c>
      <c r="I1356" s="362" t="s">
        <v>3543</v>
      </c>
      <c r="J1356" s="361" t="s">
        <v>3544</v>
      </c>
      <c r="K1356" s="362"/>
      <c r="L1356" s="362" t="s">
        <v>186</v>
      </c>
      <c r="M1356" s="362" t="s">
        <v>9</v>
      </c>
      <c r="N1356" s="362" t="s">
        <v>90</v>
      </c>
      <c r="O1356" s="362" t="s">
        <v>90</v>
      </c>
      <c r="P1356" s="482"/>
      <c r="Q1356" s="362"/>
      <c r="R1356" s="362"/>
      <c r="S1356" s="362"/>
      <c r="T1356" s="362"/>
      <c r="U1356" s="362"/>
      <c r="V1356" s="362"/>
      <c r="W1356" s="362"/>
      <c r="X1356" s="362"/>
      <c r="Y1356" s="362"/>
      <c r="Z1356" s="362"/>
      <c r="AA1356" s="366"/>
      <c r="AB1356" s="362"/>
      <c r="AC1356" s="362" t="s">
        <v>33</v>
      </c>
      <c r="AD1356" s="362" t="s">
        <v>40</v>
      </c>
      <c r="AE1356" s="362"/>
      <c r="AF1356" s="362"/>
      <c r="AG1356" s="362"/>
      <c r="AH1356" s="362" t="s">
        <v>1558</v>
      </c>
      <c r="AI1356" s="362"/>
      <c r="AJ1356" s="362"/>
      <c r="AK1356" s="362"/>
      <c r="AL1356" s="362"/>
      <c r="AM1356" s="362"/>
      <c r="AN1356" s="361"/>
      <c r="AO1356" s="445" t="s">
        <v>9</v>
      </c>
      <c r="AP1356" s="445" t="s">
        <v>9</v>
      </c>
      <c r="AQ1356" s="445" t="s">
        <v>9</v>
      </c>
    </row>
    <row r="1357" spans="1:43" ht="29" hidden="1" x14ac:dyDescent="0.35">
      <c r="A1357" s="362">
        <v>1355</v>
      </c>
      <c r="B1357" s="362" t="s">
        <v>3545</v>
      </c>
      <c r="C1357" s="362" t="s">
        <v>2</v>
      </c>
      <c r="D1357" s="368">
        <v>45112</v>
      </c>
      <c r="E1357" s="368"/>
      <c r="F1357" s="368"/>
      <c r="G1357" s="368"/>
      <c r="H1357" s="362" t="s">
        <v>61</v>
      </c>
      <c r="I1357" s="362" t="s">
        <v>3522</v>
      </c>
      <c r="J1357" s="361" t="s">
        <v>3546</v>
      </c>
      <c r="K1357" s="361"/>
      <c r="L1357" s="362" t="s">
        <v>186</v>
      </c>
      <c r="M1357" s="362" t="s">
        <v>9</v>
      </c>
      <c r="N1357" s="362" t="s">
        <v>90</v>
      </c>
      <c r="O1357" s="362" t="s">
        <v>90</v>
      </c>
      <c r="P1357" s="482"/>
      <c r="Q1357" s="362"/>
      <c r="R1357" s="362"/>
      <c r="S1357" s="362"/>
      <c r="T1357" s="362"/>
      <c r="U1357" s="362"/>
      <c r="V1357" s="362"/>
      <c r="W1357" s="362"/>
      <c r="X1357" s="362"/>
      <c r="Y1357" s="362"/>
      <c r="Z1357" s="362"/>
      <c r="AA1357" s="366"/>
      <c r="AB1357" s="362"/>
      <c r="AC1357" s="362" t="s">
        <v>19</v>
      </c>
      <c r="AD1357" s="362" t="s">
        <v>40</v>
      </c>
      <c r="AE1357" s="362"/>
      <c r="AF1357" s="362"/>
      <c r="AG1357" s="362"/>
      <c r="AH1357" s="362"/>
      <c r="AI1357" s="362"/>
      <c r="AJ1357" s="362"/>
      <c r="AK1357" s="362"/>
      <c r="AL1357" s="362"/>
      <c r="AM1357" s="362"/>
      <c r="AN1357" s="361"/>
      <c r="AO1357" s="445" t="s">
        <v>5839</v>
      </c>
      <c r="AP1357" s="445" t="s">
        <v>5839</v>
      </c>
      <c r="AQ1357" s="445" t="s">
        <v>5839</v>
      </c>
    </row>
    <row r="1358" spans="1:43" ht="29" hidden="1" x14ac:dyDescent="0.35">
      <c r="A1358" s="362">
        <v>1356</v>
      </c>
      <c r="B1358" s="362" t="s">
        <v>3547</v>
      </c>
      <c r="C1358" s="362" t="s">
        <v>2</v>
      </c>
      <c r="D1358" s="368">
        <v>45112</v>
      </c>
      <c r="E1358" s="368"/>
      <c r="F1358" s="368"/>
      <c r="G1358" s="368"/>
      <c r="H1358" s="362" t="s">
        <v>65</v>
      </c>
      <c r="I1358" s="362" t="s">
        <v>65</v>
      </c>
      <c r="J1358" s="361" t="s">
        <v>3548</v>
      </c>
      <c r="K1358" s="362"/>
      <c r="L1358" s="362" t="s">
        <v>186</v>
      </c>
      <c r="M1358" s="362" t="s">
        <v>9</v>
      </c>
      <c r="N1358" s="362" t="s">
        <v>90</v>
      </c>
      <c r="O1358" s="362" t="s">
        <v>90</v>
      </c>
      <c r="P1358" s="482" t="s">
        <v>90</v>
      </c>
      <c r="Q1358" s="362"/>
      <c r="R1358" s="362"/>
      <c r="S1358" s="362"/>
      <c r="T1358" s="362"/>
      <c r="U1358" s="362"/>
      <c r="V1358" s="362"/>
      <c r="W1358" s="362"/>
      <c r="X1358" s="362"/>
      <c r="Y1358" s="362"/>
      <c r="Z1358" s="362"/>
      <c r="AA1358" s="366"/>
      <c r="AB1358" s="362"/>
      <c r="AC1358" s="362" t="s">
        <v>19</v>
      </c>
      <c r="AD1358" s="362" t="s">
        <v>40</v>
      </c>
      <c r="AE1358" s="362"/>
      <c r="AF1358" s="362"/>
      <c r="AG1358" s="362"/>
      <c r="AH1358" s="362"/>
      <c r="AI1358" s="362"/>
      <c r="AJ1358" s="362"/>
      <c r="AK1358" s="362"/>
      <c r="AL1358" s="362"/>
      <c r="AM1358" s="362"/>
      <c r="AN1358" s="361"/>
      <c r="AO1358" s="445" t="s">
        <v>9</v>
      </c>
      <c r="AP1358" s="445" t="s">
        <v>9</v>
      </c>
      <c r="AQ1358" s="445" t="s">
        <v>9</v>
      </c>
    </row>
    <row r="1359" spans="1:43" ht="29" hidden="1" x14ac:dyDescent="0.35">
      <c r="A1359" s="362">
        <v>1357</v>
      </c>
      <c r="B1359" s="362" t="s">
        <v>3549</v>
      </c>
      <c r="C1359" s="362" t="s">
        <v>2</v>
      </c>
      <c r="D1359" s="368">
        <v>45112</v>
      </c>
      <c r="E1359" s="368"/>
      <c r="F1359" s="368"/>
      <c r="G1359" s="368"/>
      <c r="H1359" s="362" t="s">
        <v>65</v>
      </c>
      <c r="I1359" s="362" t="s">
        <v>2882</v>
      </c>
      <c r="J1359" s="361" t="s">
        <v>3550</v>
      </c>
      <c r="K1359" s="362"/>
      <c r="L1359" s="362" t="s">
        <v>186</v>
      </c>
      <c r="M1359" s="362" t="s">
        <v>9</v>
      </c>
      <c r="N1359" s="362" t="s">
        <v>90</v>
      </c>
      <c r="O1359" s="362" t="s">
        <v>90</v>
      </c>
      <c r="P1359" s="482" t="s">
        <v>90</v>
      </c>
      <c r="Q1359" s="362"/>
      <c r="R1359" s="362"/>
      <c r="S1359" s="362"/>
      <c r="T1359" s="362"/>
      <c r="U1359" s="362"/>
      <c r="V1359" s="362"/>
      <c r="W1359" s="362"/>
      <c r="X1359" s="362"/>
      <c r="Y1359" s="362"/>
      <c r="Z1359" s="362"/>
      <c r="AA1359" s="366"/>
      <c r="AB1359" s="362"/>
      <c r="AC1359" s="362" t="s">
        <v>19</v>
      </c>
      <c r="AD1359" s="362" t="s">
        <v>40</v>
      </c>
      <c r="AE1359" s="362"/>
      <c r="AF1359" s="362"/>
      <c r="AG1359" s="362"/>
      <c r="AH1359" s="362"/>
      <c r="AI1359" s="362"/>
      <c r="AJ1359" s="362"/>
      <c r="AK1359" s="362"/>
      <c r="AL1359" s="362"/>
      <c r="AM1359" s="362"/>
      <c r="AN1359" s="361"/>
      <c r="AO1359" s="445" t="s">
        <v>9</v>
      </c>
      <c r="AP1359" s="445" t="s">
        <v>9</v>
      </c>
      <c r="AQ1359" s="445" t="s">
        <v>9</v>
      </c>
    </row>
    <row r="1360" spans="1:43" ht="29" hidden="1" x14ac:dyDescent="0.35">
      <c r="A1360" s="362">
        <v>1358</v>
      </c>
      <c r="B1360" s="362" t="s">
        <v>3551</v>
      </c>
      <c r="C1360" s="362" t="s">
        <v>2</v>
      </c>
      <c r="D1360" s="368">
        <v>45112</v>
      </c>
      <c r="E1360" s="368"/>
      <c r="F1360" s="368"/>
      <c r="G1360" s="368"/>
      <c r="H1360" s="362" t="s">
        <v>73</v>
      </c>
      <c r="I1360" s="362" t="s">
        <v>73</v>
      </c>
      <c r="J1360" s="361" t="s">
        <v>3552</v>
      </c>
      <c r="K1360" s="362"/>
      <c r="L1360" s="362" t="s">
        <v>186</v>
      </c>
      <c r="M1360" s="362" t="s">
        <v>9</v>
      </c>
      <c r="N1360" s="362" t="s">
        <v>90</v>
      </c>
      <c r="O1360" s="362" t="s">
        <v>90</v>
      </c>
      <c r="P1360" s="482" t="s">
        <v>3553</v>
      </c>
      <c r="Q1360" s="362"/>
      <c r="R1360" s="362"/>
      <c r="S1360" s="362"/>
      <c r="T1360" s="362"/>
      <c r="U1360" s="362"/>
      <c r="V1360" s="362"/>
      <c r="W1360" s="362"/>
      <c r="X1360" s="362"/>
      <c r="Y1360" s="362"/>
      <c r="Z1360" s="362"/>
      <c r="AA1360" s="366"/>
      <c r="AB1360" s="362"/>
      <c r="AC1360" s="362" t="s">
        <v>13</v>
      </c>
      <c r="AD1360" s="362" t="s">
        <v>8</v>
      </c>
      <c r="AE1360" s="362"/>
      <c r="AF1360" s="362"/>
      <c r="AG1360" s="362"/>
      <c r="AH1360" s="362" t="s">
        <v>3554</v>
      </c>
      <c r="AI1360" s="362"/>
      <c r="AJ1360" s="362"/>
      <c r="AK1360" s="362"/>
      <c r="AL1360" s="362"/>
      <c r="AM1360" s="368">
        <v>45919</v>
      </c>
      <c r="AN1360" s="361" t="s">
        <v>680</v>
      </c>
      <c r="AO1360" s="445" t="s">
        <v>539</v>
      </c>
      <c r="AP1360" s="445" t="s">
        <v>5841</v>
      </c>
      <c r="AQ1360" s="445" t="s">
        <v>5840</v>
      </c>
    </row>
    <row r="1361" spans="1:43" ht="43.5" hidden="1" x14ac:dyDescent="0.35">
      <c r="A1361" s="362">
        <v>1359</v>
      </c>
      <c r="B1361" s="362" t="s">
        <v>3555</v>
      </c>
      <c r="C1361" s="362" t="s">
        <v>2</v>
      </c>
      <c r="D1361" s="368">
        <v>45112</v>
      </c>
      <c r="E1361" s="368"/>
      <c r="F1361" s="368"/>
      <c r="G1361" s="368"/>
      <c r="H1361" s="362" t="s">
        <v>61</v>
      </c>
      <c r="I1361" s="362" t="s">
        <v>3522</v>
      </c>
      <c r="J1361" s="361" t="s">
        <v>3556</v>
      </c>
      <c r="K1361" s="361"/>
      <c r="L1361" s="362" t="s">
        <v>186</v>
      </c>
      <c r="M1361" s="362" t="s">
        <v>9</v>
      </c>
      <c r="N1361" s="362" t="s">
        <v>90</v>
      </c>
      <c r="O1361" s="362" t="s">
        <v>90</v>
      </c>
      <c r="P1361" s="482"/>
      <c r="Q1361" s="362"/>
      <c r="R1361" s="362"/>
      <c r="S1361" s="362"/>
      <c r="T1361" s="362"/>
      <c r="U1361" s="362"/>
      <c r="V1361" s="362"/>
      <c r="W1361" s="362"/>
      <c r="X1361" s="362"/>
      <c r="Y1361" s="362"/>
      <c r="Z1361" s="362"/>
      <c r="AA1361" s="366"/>
      <c r="AB1361" s="362"/>
      <c r="AC1361" s="362" t="s">
        <v>19</v>
      </c>
      <c r="AD1361" s="362" t="s">
        <v>40</v>
      </c>
      <c r="AE1361" s="362"/>
      <c r="AF1361" s="362"/>
      <c r="AG1361" s="362"/>
      <c r="AH1361" s="362"/>
      <c r="AI1361" s="362"/>
      <c r="AJ1361" s="362"/>
      <c r="AK1361" s="362"/>
      <c r="AL1361" s="362"/>
      <c r="AM1361" s="362"/>
      <c r="AN1361" s="361"/>
      <c r="AO1361" s="445" t="s">
        <v>5839</v>
      </c>
      <c r="AP1361" s="445" t="s">
        <v>5839</v>
      </c>
      <c r="AQ1361" s="445" t="s">
        <v>5839</v>
      </c>
    </row>
    <row r="1362" spans="1:43" ht="43.5" hidden="1" x14ac:dyDescent="0.35">
      <c r="A1362" s="362">
        <v>1360</v>
      </c>
      <c r="B1362" s="362" t="s">
        <v>3557</v>
      </c>
      <c r="C1362" s="362" t="s">
        <v>2</v>
      </c>
      <c r="D1362" s="368">
        <v>45112</v>
      </c>
      <c r="E1362" s="368"/>
      <c r="F1362" s="368"/>
      <c r="G1362" s="368"/>
      <c r="H1362" s="362" t="s">
        <v>61</v>
      </c>
      <c r="I1362" s="362" t="s">
        <v>3522</v>
      </c>
      <c r="J1362" s="361" t="s">
        <v>3558</v>
      </c>
      <c r="K1362" s="361"/>
      <c r="L1362" s="362" t="s">
        <v>186</v>
      </c>
      <c r="M1362" s="362" t="s">
        <v>9</v>
      </c>
      <c r="N1362" s="362" t="s">
        <v>90</v>
      </c>
      <c r="O1362" s="362" t="s">
        <v>90</v>
      </c>
      <c r="P1362" s="482" t="s">
        <v>6726</v>
      </c>
      <c r="Q1362" s="362"/>
      <c r="R1362" s="362"/>
      <c r="S1362" s="362"/>
      <c r="T1362" s="362"/>
      <c r="U1362" s="362"/>
      <c r="V1362" s="362"/>
      <c r="W1362" s="362"/>
      <c r="X1362" s="362"/>
      <c r="Y1362" s="362"/>
      <c r="Z1362" s="362"/>
      <c r="AA1362" s="366"/>
      <c r="AB1362" s="362"/>
      <c r="AC1362" s="362" t="s">
        <v>19</v>
      </c>
      <c r="AD1362" s="362" t="s">
        <v>40</v>
      </c>
      <c r="AE1362" s="362"/>
      <c r="AF1362" s="362"/>
      <c r="AG1362" s="362"/>
      <c r="AH1362" s="362"/>
      <c r="AI1362" s="362"/>
      <c r="AJ1362" s="362"/>
      <c r="AK1362" s="362"/>
      <c r="AL1362" s="362"/>
      <c r="AM1362" s="362"/>
      <c r="AN1362" s="361"/>
      <c r="AO1362" s="445" t="s">
        <v>5839</v>
      </c>
      <c r="AP1362" s="445" t="s">
        <v>5839</v>
      </c>
      <c r="AQ1362" s="445" t="s">
        <v>5839</v>
      </c>
    </row>
    <row r="1363" spans="1:43" ht="29" hidden="1" x14ac:dyDescent="0.35">
      <c r="A1363" s="362">
        <v>1361</v>
      </c>
      <c r="B1363" s="362" t="s">
        <v>3559</v>
      </c>
      <c r="C1363" s="362" t="s">
        <v>2</v>
      </c>
      <c r="D1363" s="368">
        <v>45112</v>
      </c>
      <c r="E1363" s="368" t="s">
        <v>1278</v>
      </c>
      <c r="F1363" s="368"/>
      <c r="G1363" s="368"/>
      <c r="H1363" s="362" t="s">
        <v>73</v>
      </c>
      <c r="I1363" s="362" t="s">
        <v>3560</v>
      </c>
      <c r="J1363" s="361" t="s">
        <v>3561</v>
      </c>
      <c r="K1363" s="362"/>
      <c r="L1363" s="362" t="s">
        <v>186</v>
      </c>
      <c r="M1363" s="362" t="s">
        <v>9</v>
      </c>
      <c r="N1363" s="362" t="s">
        <v>90</v>
      </c>
      <c r="O1363" s="362" t="s">
        <v>90</v>
      </c>
      <c r="P1363" s="482" t="s">
        <v>90</v>
      </c>
      <c r="Q1363" s="362"/>
      <c r="R1363" s="362"/>
      <c r="S1363" s="362"/>
      <c r="T1363" s="362"/>
      <c r="U1363" s="362"/>
      <c r="V1363" s="362"/>
      <c r="W1363" s="362"/>
      <c r="X1363" s="362"/>
      <c r="Y1363" s="362"/>
      <c r="Z1363" s="362"/>
      <c r="AA1363" s="366"/>
      <c r="AB1363" s="362"/>
      <c r="AC1363" s="362" t="s">
        <v>13</v>
      </c>
      <c r="AD1363" s="362" t="s">
        <v>40</v>
      </c>
      <c r="AE1363" s="362"/>
      <c r="AF1363" s="362"/>
      <c r="AG1363" s="362"/>
      <c r="AH1363" s="362" t="s">
        <v>1145</v>
      </c>
      <c r="AI1363" s="368"/>
      <c r="AJ1363" s="368"/>
      <c r="AK1363" s="368"/>
      <c r="AL1363" s="368"/>
      <c r="AM1363" s="362"/>
      <c r="AN1363" s="361"/>
      <c r="AO1363" s="445" t="s">
        <v>9</v>
      </c>
      <c r="AP1363" s="445" t="s">
        <v>9</v>
      </c>
      <c r="AQ1363" s="445" t="s">
        <v>9</v>
      </c>
    </row>
    <row r="1364" spans="1:43" ht="29" hidden="1" x14ac:dyDescent="0.35">
      <c r="A1364" s="362">
        <v>1362</v>
      </c>
      <c r="B1364" s="362" t="s">
        <v>3562</v>
      </c>
      <c r="C1364" s="362" t="s">
        <v>2</v>
      </c>
      <c r="D1364" s="368">
        <v>45105</v>
      </c>
      <c r="E1364" s="368" t="s">
        <v>1278</v>
      </c>
      <c r="F1364" s="368"/>
      <c r="G1364" s="368"/>
      <c r="H1364" s="362" t="s">
        <v>73</v>
      </c>
      <c r="I1364" s="362" t="s">
        <v>1546</v>
      </c>
      <c r="J1364" s="361" t="s">
        <v>3563</v>
      </c>
      <c r="K1364" s="362"/>
      <c r="L1364" s="362" t="s">
        <v>186</v>
      </c>
      <c r="M1364" s="362" t="s">
        <v>9</v>
      </c>
      <c r="N1364" s="362" t="s">
        <v>90</v>
      </c>
      <c r="O1364" s="362" t="s">
        <v>90</v>
      </c>
      <c r="P1364" s="482" t="s">
        <v>90</v>
      </c>
      <c r="Q1364" s="362"/>
      <c r="R1364" s="362"/>
      <c r="S1364" s="362"/>
      <c r="T1364" s="362"/>
      <c r="U1364" s="362"/>
      <c r="V1364" s="362"/>
      <c r="W1364" s="362"/>
      <c r="X1364" s="362"/>
      <c r="Y1364" s="362"/>
      <c r="Z1364" s="362"/>
      <c r="AA1364" s="366"/>
      <c r="AB1364" s="362"/>
      <c r="AC1364" s="362" t="s">
        <v>13</v>
      </c>
      <c r="AD1364" s="362" t="s">
        <v>40</v>
      </c>
      <c r="AE1364" s="362"/>
      <c r="AF1364" s="362"/>
      <c r="AG1364" s="362"/>
      <c r="AH1364" s="362" t="s">
        <v>1145</v>
      </c>
      <c r="AI1364" s="368"/>
      <c r="AJ1364" s="368"/>
      <c r="AK1364" s="368"/>
      <c r="AL1364" s="368"/>
      <c r="AM1364" s="362"/>
      <c r="AN1364" s="361"/>
      <c r="AO1364" s="445" t="s">
        <v>9</v>
      </c>
      <c r="AP1364" s="445" t="s">
        <v>9</v>
      </c>
      <c r="AQ1364" s="445" t="s">
        <v>9</v>
      </c>
    </row>
    <row r="1365" spans="1:43" ht="14.5" hidden="1" x14ac:dyDescent="0.35">
      <c r="A1365" s="362">
        <v>1363</v>
      </c>
      <c r="B1365" s="362" t="s">
        <v>3564</v>
      </c>
      <c r="C1365" s="362" t="s">
        <v>2</v>
      </c>
      <c r="D1365" s="368">
        <v>45112</v>
      </c>
      <c r="E1365" s="368"/>
      <c r="F1365" s="368"/>
      <c r="G1365" s="368"/>
      <c r="H1365" s="362" t="s">
        <v>65</v>
      </c>
      <c r="I1365" s="362" t="s">
        <v>2882</v>
      </c>
      <c r="J1365" s="361" t="s">
        <v>3565</v>
      </c>
      <c r="K1365" s="362"/>
      <c r="L1365" s="362" t="s">
        <v>186</v>
      </c>
      <c r="M1365" s="362" t="s">
        <v>9</v>
      </c>
      <c r="N1365" s="362" t="s">
        <v>90</v>
      </c>
      <c r="O1365" s="362" t="s">
        <v>90</v>
      </c>
      <c r="P1365" s="482" t="s">
        <v>90</v>
      </c>
      <c r="Q1365" s="362"/>
      <c r="R1365" s="362"/>
      <c r="S1365" s="362"/>
      <c r="T1365" s="362"/>
      <c r="U1365" s="362"/>
      <c r="V1365" s="362"/>
      <c r="W1365" s="362"/>
      <c r="X1365" s="362"/>
      <c r="Y1365" s="362"/>
      <c r="Z1365" s="362"/>
      <c r="AA1365" s="366"/>
      <c r="AB1365" s="362"/>
      <c r="AC1365" s="362" t="s">
        <v>19</v>
      </c>
      <c r="AD1365" s="362" t="s">
        <v>40</v>
      </c>
      <c r="AE1365" s="362"/>
      <c r="AF1365" s="362"/>
      <c r="AG1365" s="362"/>
      <c r="AH1365" s="362"/>
      <c r="AI1365" s="362"/>
      <c r="AJ1365" s="362"/>
      <c r="AK1365" s="362"/>
      <c r="AL1365" s="362"/>
      <c r="AM1365" s="362"/>
      <c r="AN1365" s="361"/>
      <c r="AO1365" s="445" t="s">
        <v>9</v>
      </c>
      <c r="AP1365" s="445" t="s">
        <v>9</v>
      </c>
      <c r="AQ1365" s="445" t="s">
        <v>9</v>
      </c>
    </row>
    <row r="1366" spans="1:43" ht="29" hidden="1" x14ac:dyDescent="0.35">
      <c r="A1366" s="362">
        <v>1364</v>
      </c>
      <c r="B1366" s="362" t="s">
        <v>3566</v>
      </c>
      <c r="C1366" s="362" t="s">
        <v>2</v>
      </c>
      <c r="D1366" s="368">
        <v>45112</v>
      </c>
      <c r="E1366" s="368"/>
      <c r="F1366" s="368"/>
      <c r="G1366" s="368"/>
      <c r="H1366" s="362" t="s">
        <v>65</v>
      </c>
      <c r="I1366" s="362" t="s">
        <v>2882</v>
      </c>
      <c r="J1366" s="361" t="s">
        <v>3567</v>
      </c>
      <c r="K1366" s="362"/>
      <c r="L1366" s="362" t="s">
        <v>186</v>
      </c>
      <c r="M1366" s="362" t="s">
        <v>9</v>
      </c>
      <c r="N1366" s="362" t="s">
        <v>90</v>
      </c>
      <c r="O1366" s="362" t="s">
        <v>90</v>
      </c>
      <c r="P1366" s="482" t="s">
        <v>90</v>
      </c>
      <c r="Q1366" s="362"/>
      <c r="R1366" s="362"/>
      <c r="S1366" s="362"/>
      <c r="T1366" s="362"/>
      <c r="U1366" s="362"/>
      <c r="V1366" s="362"/>
      <c r="W1366" s="362"/>
      <c r="X1366" s="362"/>
      <c r="Y1366" s="362"/>
      <c r="Z1366" s="362"/>
      <c r="AA1366" s="366"/>
      <c r="AB1366" s="362"/>
      <c r="AC1366" s="362" t="s">
        <v>19</v>
      </c>
      <c r="AD1366" s="362" t="s">
        <v>40</v>
      </c>
      <c r="AE1366" s="362"/>
      <c r="AF1366" s="362"/>
      <c r="AG1366" s="362"/>
      <c r="AH1366" s="362"/>
      <c r="AI1366" s="362"/>
      <c r="AJ1366" s="362"/>
      <c r="AK1366" s="362"/>
      <c r="AL1366" s="362"/>
      <c r="AM1366" s="362"/>
      <c r="AN1366" s="361"/>
      <c r="AO1366" s="445" t="s">
        <v>9</v>
      </c>
      <c r="AP1366" s="445" t="s">
        <v>9</v>
      </c>
      <c r="AQ1366" s="445" t="s">
        <v>9</v>
      </c>
    </row>
    <row r="1367" spans="1:43" ht="43.5" hidden="1" x14ac:dyDescent="0.35">
      <c r="A1367" s="362">
        <v>1365</v>
      </c>
      <c r="B1367" s="362" t="s">
        <v>3568</v>
      </c>
      <c r="C1367" s="362" t="s">
        <v>2</v>
      </c>
      <c r="D1367" s="368">
        <v>45112</v>
      </c>
      <c r="E1367" s="368"/>
      <c r="F1367" s="368"/>
      <c r="G1367" s="368"/>
      <c r="H1367" s="362" t="s">
        <v>78</v>
      </c>
      <c r="I1367" s="362" t="s">
        <v>2315</v>
      </c>
      <c r="J1367" s="361" t="s">
        <v>3569</v>
      </c>
      <c r="K1367" s="362"/>
      <c r="L1367" s="362" t="s">
        <v>186</v>
      </c>
      <c r="M1367" s="362" t="s">
        <v>9</v>
      </c>
      <c r="N1367" s="362" t="s">
        <v>90</v>
      </c>
      <c r="O1367" s="362" t="s">
        <v>90</v>
      </c>
      <c r="P1367" s="482"/>
      <c r="Q1367" s="362"/>
      <c r="R1367" s="362"/>
      <c r="S1367" s="362"/>
      <c r="T1367" s="362"/>
      <c r="U1367" s="362"/>
      <c r="V1367" s="362"/>
      <c r="W1367" s="362"/>
      <c r="X1367" s="362"/>
      <c r="Y1367" s="362"/>
      <c r="Z1367" s="362"/>
      <c r="AA1367" s="366"/>
      <c r="AB1367" s="362"/>
      <c r="AC1367" s="362" t="s">
        <v>33</v>
      </c>
      <c r="AD1367" s="362" t="s">
        <v>40</v>
      </c>
      <c r="AE1367" s="362"/>
      <c r="AF1367" s="362"/>
      <c r="AG1367" s="362"/>
      <c r="AH1367" s="362" t="s">
        <v>1558</v>
      </c>
      <c r="AI1367" s="362"/>
      <c r="AJ1367" s="362"/>
      <c r="AK1367" s="362"/>
      <c r="AL1367" s="362"/>
      <c r="AM1367" s="362"/>
      <c r="AN1367" s="361"/>
      <c r="AO1367" s="445" t="s">
        <v>9</v>
      </c>
      <c r="AP1367" s="445" t="s">
        <v>9</v>
      </c>
      <c r="AQ1367" s="445" t="s">
        <v>9</v>
      </c>
    </row>
    <row r="1368" spans="1:43" ht="43.5" hidden="1" x14ac:dyDescent="0.35">
      <c r="A1368" s="362">
        <v>1366</v>
      </c>
      <c r="B1368" s="362" t="s">
        <v>3570</v>
      </c>
      <c r="C1368" s="362" t="s">
        <v>2</v>
      </c>
      <c r="D1368" s="368">
        <v>45112</v>
      </c>
      <c r="E1368" s="368"/>
      <c r="F1368" s="368"/>
      <c r="G1368" s="368"/>
      <c r="H1368" s="362" t="s">
        <v>73</v>
      </c>
      <c r="I1368" s="362" t="s">
        <v>2315</v>
      </c>
      <c r="J1368" s="361" t="s">
        <v>3571</v>
      </c>
      <c r="K1368" s="362"/>
      <c r="L1368" s="362" t="s">
        <v>186</v>
      </c>
      <c r="M1368" s="362" t="s">
        <v>9</v>
      </c>
      <c r="N1368" s="362" t="s">
        <v>90</v>
      </c>
      <c r="O1368" s="362" t="s">
        <v>90</v>
      </c>
      <c r="P1368" s="482" t="s">
        <v>6727</v>
      </c>
      <c r="Q1368" s="362"/>
      <c r="R1368" s="362"/>
      <c r="S1368" s="362"/>
      <c r="T1368" s="362"/>
      <c r="U1368" s="362"/>
      <c r="V1368" s="362"/>
      <c r="W1368" s="362"/>
      <c r="X1368" s="362"/>
      <c r="Y1368" s="362"/>
      <c r="Z1368" s="362"/>
      <c r="AA1368" s="366"/>
      <c r="AB1368" s="362"/>
      <c r="AC1368" s="362" t="s">
        <v>13</v>
      </c>
      <c r="AD1368" s="362" t="s">
        <v>40</v>
      </c>
      <c r="AE1368" s="362" t="s">
        <v>39</v>
      </c>
      <c r="AF1368" s="362" t="s">
        <v>6727</v>
      </c>
      <c r="AG1368" s="362" t="b">
        <v>0</v>
      </c>
      <c r="AH1368" s="362"/>
      <c r="AI1368" s="362"/>
      <c r="AJ1368" s="362"/>
      <c r="AK1368" s="362"/>
      <c r="AL1368" s="362"/>
      <c r="AM1368" s="362"/>
      <c r="AN1368" s="361"/>
      <c r="AO1368" s="445" t="s">
        <v>9</v>
      </c>
      <c r="AP1368" s="445" t="s">
        <v>9</v>
      </c>
      <c r="AQ1368" s="445" t="s">
        <v>9</v>
      </c>
    </row>
    <row r="1369" spans="1:43" ht="29" hidden="1" x14ac:dyDescent="0.35">
      <c r="A1369" s="362">
        <v>1367</v>
      </c>
      <c r="B1369" s="362" t="s">
        <v>3572</v>
      </c>
      <c r="C1369" s="362" t="s">
        <v>2</v>
      </c>
      <c r="D1369" s="368">
        <v>45112</v>
      </c>
      <c r="E1369" s="368"/>
      <c r="F1369" s="368"/>
      <c r="G1369" s="368"/>
      <c r="H1369" s="362" t="s">
        <v>57</v>
      </c>
      <c r="I1369" s="362" t="s">
        <v>2315</v>
      </c>
      <c r="J1369" s="361" t="s">
        <v>3573</v>
      </c>
      <c r="K1369" s="362"/>
      <c r="L1369" s="362" t="s">
        <v>186</v>
      </c>
      <c r="M1369" s="362" t="s">
        <v>9</v>
      </c>
      <c r="N1369" s="362" t="s">
        <v>90</v>
      </c>
      <c r="O1369" s="362" t="s">
        <v>90</v>
      </c>
      <c r="P1369" s="482" t="s">
        <v>6476</v>
      </c>
      <c r="Q1369" s="362"/>
      <c r="R1369" s="362"/>
      <c r="S1369" s="362"/>
      <c r="T1369" s="362"/>
      <c r="U1369" s="362"/>
      <c r="V1369" s="362"/>
      <c r="W1369" s="362"/>
      <c r="X1369" s="362"/>
      <c r="Y1369" s="362"/>
      <c r="Z1369" s="362"/>
      <c r="AA1369" s="366"/>
      <c r="AB1369" s="362"/>
      <c r="AC1369" s="362" t="s">
        <v>14</v>
      </c>
      <c r="AD1369" s="362" t="s">
        <v>40</v>
      </c>
      <c r="AE1369" s="362"/>
      <c r="AF1369" s="362"/>
      <c r="AG1369" s="362"/>
      <c r="AH1369" s="362"/>
      <c r="AI1369" s="362"/>
      <c r="AJ1369" s="362"/>
      <c r="AK1369" s="362"/>
      <c r="AL1369" s="362"/>
      <c r="AM1369" s="362"/>
      <c r="AN1369" s="361"/>
      <c r="AO1369" s="445" t="s">
        <v>9</v>
      </c>
      <c r="AP1369" s="445" t="s">
        <v>9</v>
      </c>
      <c r="AQ1369" s="445" t="s">
        <v>9</v>
      </c>
    </row>
    <row r="1370" spans="1:43" ht="29" hidden="1" x14ac:dyDescent="0.35">
      <c r="A1370" s="362">
        <v>1368</v>
      </c>
      <c r="B1370" s="362" t="s">
        <v>3574</v>
      </c>
      <c r="C1370" s="362" t="s">
        <v>2</v>
      </c>
      <c r="D1370" s="368">
        <v>45112</v>
      </c>
      <c r="E1370" s="368"/>
      <c r="F1370" s="368"/>
      <c r="G1370" s="368"/>
      <c r="H1370" s="362" t="s">
        <v>65</v>
      </c>
      <c r="I1370" s="362" t="s">
        <v>2574</v>
      </c>
      <c r="J1370" s="361" t="s">
        <v>3575</v>
      </c>
      <c r="K1370" s="362"/>
      <c r="L1370" s="362" t="s">
        <v>186</v>
      </c>
      <c r="M1370" s="362" t="s">
        <v>9</v>
      </c>
      <c r="N1370" s="362" t="s">
        <v>90</v>
      </c>
      <c r="O1370" s="362" t="s">
        <v>90</v>
      </c>
      <c r="P1370" s="482" t="s">
        <v>90</v>
      </c>
      <c r="Q1370" s="362"/>
      <c r="R1370" s="362"/>
      <c r="S1370" s="362"/>
      <c r="T1370" s="362"/>
      <c r="U1370" s="362"/>
      <c r="V1370" s="362"/>
      <c r="W1370" s="362"/>
      <c r="X1370" s="362"/>
      <c r="Y1370" s="362"/>
      <c r="Z1370" s="362"/>
      <c r="AA1370" s="366"/>
      <c r="AB1370" s="362"/>
      <c r="AC1370" s="362" t="s">
        <v>19</v>
      </c>
      <c r="AD1370" s="362" t="s">
        <v>40</v>
      </c>
      <c r="AE1370" s="362"/>
      <c r="AF1370" s="362"/>
      <c r="AG1370" s="362"/>
      <c r="AH1370" s="362"/>
      <c r="AI1370" s="362"/>
      <c r="AJ1370" s="362"/>
      <c r="AK1370" s="362"/>
      <c r="AL1370" s="362"/>
      <c r="AM1370" s="362"/>
      <c r="AN1370" s="361"/>
      <c r="AO1370" s="445" t="s">
        <v>9</v>
      </c>
      <c r="AP1370" s="445" t="s">
        <v>9</v>
      </c>
      <c r="AQ1370" s="445" t="s">
        <v>9</v>
      </c>
    </row>
    <row r="1371" spans="1:43" ht="14.5" hidden="1" x14ac:dyDescent="0.35">
      <c r="A1371" s="362">
        <v>1369</v>
      </c>
      <c r="B1371" s="362" t="s">
        <v>3576</v>
      </c>
      <c r="C1371" s="362" t="s">
        <v>2</v>
      </c>
      <c r="D1371" s="368">
        <v>45112</v>
      </c>
      <c r="E1371" s="368"/>
      <c r="F1371" s="368"/>
      <c r="G1371" s="368"/>
      <c r="H1371" s="362" t="s">
        <v>65</v>
      </c>
      <c r="I1371" s="362" t="s">
        <v>2882</v>
      </c>
      <c r="J1371" s="361" t="s">
        <v>3577</v>
      </c>
      <c r="K1371" s="362"/>
      <c r="L1371" s="362" t="s">
        <v>186</v>
      </c>
      <c r="M1371" s="362" t="s">
        <v>9</v>
      </c>
      <c r="N1371" s="362" t="s">
        <v>90</v>
      </c>
      <c r="O1371" s="362" t="s">
        <v>90</v>
      </c>
      <c r="P1371" s="482" t="s">
        <v>90</v>
      </c>
      <c r="Q1371" s="362"/>
      <c r="R1371" s="362"/>
      <c r="S1371" s="362"/>
      <c r="T1371" s="362"/>
      <c r="U1371" s="362"/>
      <c r="V1371" s="362"/>
      <c r="W1371" s="362"/>
      <c r="X1371" s="362"/>
      <c r="Y1371" s="362"/>
      <c r="Z1371" s="362"/>
      <c r="AA1371" s="366"/>
      <c r="AB1371" s="362"/>
      <c r="AC1371" s="362" t="s">
        <v>19</v>
      </c>
      <c r="AD1371" s="362" t="s">
        <v>40</v>
      </c>
      <c r="AE1371" s="362"/>
      <c r="AF1371" s="362"/>
      <c r="AG1371" s="362"/>
      <c r="AH1371" s="362"/>
      <c r="AI1371" s="362"/>
      <c r="AJ1371" s="362"/>
      <c r="AK1371" s="362"/>
      <c r="AL1371" s="362"/>
      <c r="AM1371" s="362"/>
      <c r="AN1371" s="361"/>
      <c r="AO1371" s="445" t="s">
        <v>9</v>
      </c>
      <c r="AP1371" s="445" t="s">
        <v>9</v>
      </c>
      <c r="AQ1371" s="445" t="s">
        <v>9</v>
      </c>
    </row>
    <row r="1372" spans="1:43" ht="29" hidden="1" x14ac:dyDescent="0.35">
      <c r="A1372" s="362">
        <v>1370</v>
      </c>
      <c r="B1372" s="362" t="s">
        <v>3578</v>
      </c>
      <c r="C1372" s="362" t="s">
        <v>2</v>
      </c>
      <c r="D1372" s="368">
        <v>45112</v>
      </c>
      <c r="E1372" s="368"/>
      <c r="F1372" s="368"/>
      <c r="G1372" s="368"/>
      <c r="H1372" s="362" t="s">
        <v>73</v>
      </c>
      <c r="I1372" s="362" t="s">
        <v>3560</v>
      </c>
      <c r="J1372" s="361" t="s">
        <v>3579</v>
      </c>
      <c r="K1372" s="362"/>
      <c r="L1372" s="362" t="s">
        <v>186</v>
      </c>
      <c r="M1372" s="362" t="s">
        <v>9</v>
      </c>
      <c r="N1372" s="362" t="s">
        <v>90</v>
      </c>
      <c r="O1372" s="362" t="s">
        <v>90</v>
      </c>
      <c r="P1372" s="482" t="s">
        <v>1539</v>
      </c>
      <c r="Q1372" s="362"/>
      <c r="R1372" s="362"/>
      <c r="S1372" s="362"/>
      <c r="T1372" s="362"/>
      <c r="U1372" s="362"/>
      <c r="V1372" s="362"/>
      <c r="W1372" s="362"/>
      <c r="X1372" s="362"/>
      <c r="Y1372" s="362"/>
      <c r="Z1372" s="362"/>
      <c r="AA1372" s="366"/>
      <c r="AB1372" s="362"/>
      <c r="AC1372" s="362" t="s">
        <v>13</v>
      </c>
      <c r="AD1372" s="362" t="s">
        <v>8</v>
      </c>
      <c r="AE1372" s="362" t="s">
        <v>39</v>
      </c>
      <c r="AF1372" s="362" t="s">
        <v>1539</v>
      </c>
      <c r="AG1372" s="362" t="b">
        <v>0</v>
      </c>
      <c r="AH1372" s="362"/>
      <c r="AI1372" s="362"/>
      <c r="AJ1372" s="362"/>
      <c r="AK1372" s="362"/>
      <c r="AL1372" s="362"/>
      <c r="AM1372" s="368">
        <v>45923</v>
      </c>
      <c r="AN1372" s="361" t="s">
        <v>680</v>
      </c>
      <c r="AO1372" s="445" t="s">
        <v>539</v>
      </c>
      <c r="AP1372" s="445" t="s">
        <v>5841</v>
      </c>
      <c r="AQ1372" s="445" t="s">
        <v>5840</v>
      </c>
    </row>
    <row r="1373" spans="1:43" ht="29" hidden="1" x14ac:dyDescent="0.35">
      <c r="A1373" s="362">
        <v>1371</v>
      </c>
      <c r="B1373" s="362" t="s">
        <v>3580</v>
      </c>
      <c r="C1373" s="362" t="s">
        <v>2</v>
      </c>
      <c r="D1373" s="368">
        <v>45112</v>
      </c>
      <c r="E1373" s="368" t="s">
        <v>1278</v>
      </c>
      <c r="F1373" s="368"/>
      <c r="G1373" s="368"/>
      <c r="H1373" s="362" t="s">
        <v>73</v>
      </c>
      <c r="I1373" s="362" t="s">
        <v>3478</v>
      </c>
      <c r="J1373" s="361" t="s">
        <v>3581</v>
      </c>
      <c r="K1373" s="362"/>
      <c r="L1373" s="362" t="s">
        <v>186</v>
      </c>
      <c r="M1373" s="362" t="s">
        <v>9</v>
      </c>
      <c r="N1373" s="362" t="s">
        <v>90</v>
      </c>
      <c r="O1373" s="362" t="s">
        <v>90</v>
      </c>
      <c r="P1373" s="482" t="s">
        <v>90</v>
      </c>
      <c r="Q1373" s="362"/>
      <c r="R1373" s="362"/>
      <c r="S1373" s="362"/>
      <c r="T1373" s="362"/>
      <c r="U1373" s="362"/>
      <c r="V1373" s="362"/>
      <c r="W1373" s="362"/>
      <c r="X1373" s="362"/>
      <c r="Y1373" s="362"/>
      <c r="Z1373" s="362"/>
      <c r="AA1373" s="366"/>
      <c r="AB1373" s="362"/>
      <c r="AC1373" s="362" t="s">
        <v>13</v>
      </c>
      <c r="AD1373" s="362" t="s">
        <v>8</v>
      </c>
      <c r="AE1373" s="362"/>
      <c r="AF1373" s="362"/>
      <c r="AG1373" s="362"/>
      <c r="AH1373" s="362" t="s">
        <v>1299</v>
      </c>
      <c r="AI1373" s="362"/>
      <c r="AJ1373" s="362"/>
      <c r="AK1373" s="362"/>
      <c r="AL1373" s="362"/>
      <c r="AM1373" s="368">
        <v>45919</v>
      </c>
      <c r="AN1373" s="361" t="s">
        <v>680</v>
      </c>
      <c r="AO1373" s="445" t="s">
        <v>539</v>
      </c>
      <c r="AP1373" s="445" t="s">
        <v>5841</v>
      </c>
      <c r="AQ1373" s="445" t="s">
        <v>5840</v>
      </c>
    </row>
    <row r="1374" spans="1:43" ht="29" hidden="1" x14ac:dyDescent="0.35">
      <c r="A1374" s="362">
        <v>1372</v>
      </c>
      <c r="B1374" s="362" t="s">
        <v>3582</v>
      </c>
      <c r="C1374" s="362" t="s">
        <v>2</v>
      </c>
      <c r="D1374" s="368">
        <v>45112</v>
      </c>
      <c r="E1374" s="368"/>
      <c r="F1374" s="368"/>
      <c r="G1374" s="368"/>
      <c r="H1374" s="362" t="s">
        <v>61</v>
      </c>
      <c r="I1374" s="362" t="s">
        <v>3522</v>
      </c>
      <c r="J1374" s="361" t="s">
        <v>3583</v>
      </c>
      <c r="K1374" s="361"/>
      <c r="L1374" s="362" t="s">
        <v>186</v>
      </c>
      <c r="M1374" s="362" t="s">
        <v>9</v>
      </c>
      <c r="N1374" s="362" t="s">
        <v>90</v>
      </c>
      <c r="O1374" s="362" t="s">
        <v>90</v>
      </c>
      <c r="P1374" s="482" t="s">
        <v>6728</v>
      </c>
      <c r="Q1374" s="362"/>
      <c r="R1374" s="362"/>
      <c r="S1374" s="362"/>
      <c r="T1374" s="362"/>
      <c r="U1374" s="362"/>
      <c r="V1374" s="362"/>
      <c r="W1374" s="362"/>
      <c r="X1374" s="362"/>
      <c r="Y1374" s="362"/>
      <c r="Z1374" s="362"/>
      <c r="AA1374" s="366"/>
      <c r="AB1374" s="362"/>
      <c r="AC1374" s="362" t="s">
        <v>19</v>
      </c>
      <c r="AD1374" s="362" t="s">
        <v>40</v>
      </c>
      <c r="AE1374" s="362"/>
      <c r="AF1374" s="362"/>
      <c r="AG1374" s="362"/>
      <c r="AH1374" s="362"/>
      <c r="AI1374" s="362"/>
      <c r="AJ1374" s="362"/>
      <c r="AK1374" s="362"/>
      <c r="AL1374" s="362"/>
      <c r="AM1374" s="362"/>
      <c r="AN1374" s="361"/>
      <c r="AO1374" s="445" t="s">
        <v>5839</v>
      </c>
      <c r="AP1374" s="445" t="s">
        <v>5839</v>
      </c>
      <c r="AQ1374" s="445" t="s">
        <v>5839</v>
      </c>
    </row>
    <row r="1375" spans="1:43" ht="14.5" hidden="1" x14ac:dyDescent="0.35">
      <c r="A1375" s="362">
        <v>1373</v>
      </c>
      <c r="B1375" s="362" t="s">
        <v>3585</v>
      </c>
      <c r="C1375" s="362" t="s">
        <v>2</v>
      </c>
      <c r="D1375" s="368">
        <v>45105</v>
      </c>
      <c r="E1375" s="368" t="s">
        <v>1278</v>
      </c>
      <c r="F1375" s="368"/>
      <c r="G1375" s="368"/>
      <c r="H1375" s="362" t="s">
        <v>73</v>
      </c>
      <c r="I1375" s="362" t="s">
        <v>1546</v>
      </c>
      <c r="J1375" s="361" t="s">
        <v>3586</v>
      </c>
      <c r="K1375" s="362"/>
      <c r="L1375" s="362" t="s">
        <v>186</v>
      </c>
      <c r="M1375" s="362" t="s">
        <v>9</v>
      </c>
      <c r="N1375" s="362" t="s">
        <v>90</v>
      </c>
      <c r="O1375" s="362" t="s">
        <v>90</v>
      </c>
      <c r="P1375" s="482" t="s">
        <v>90</v>
      </c>
      <c r="Q1375" s="362"/>
      <c r="R1375" s="362"/>
      <c r="S1375" s="362"/>
      <c r="T1375" s="362"/>
      <c r="U1375" s="362"/>
      <c r="V1375" s="362"/>
      <c r="W1375" s="362"/>
      <c r="X1375" s="362"/>
      <c r="Y1375" s="362"/>
      <c r="Z1375" s="362"/>
      <c r="AA1375" s="366"/>
      <c r="AB1375" s="362"/>
      <c r="AC1375" s="362" t="s">
        <v>13</v>
      </c>
      <c r="AD1375" s="362" t="s">
        <v>40</v>
      </c>
      <c r="AE1375" s="362"/>
      <c r="AF1375" s="362"/>
      <c r="AG1375" s="362"/>
      <c r="AH1375" s="362" t="s">
        <v>1145</v>
      </c>
      <c r="AI1375" s="368"/>
      <c r="AJ1375" s="368"/>
      <c r="AK1375" s="368"/>
      <c r="AL1375" s="368"/>
      <c r="AM1375" s="362"/>
      <c r="AN1375" s="361"/>
      <c r="AO1375" s="445" t="s">
        <v>9</v>
      </c>
      <c r="AP1375" s="445" t="s">
        <v>9</v>
      </c>
      <c r="AQ1375" s="445" t="s">
        <v>9</v>
      </c>
    </row>
    <row r="1376" spans="1:43" ht="29" hidden="1" x14ac:dyDescent="0.35">
      <c r="A1376" s="362">
        <v>1374</v>
      </c>
      <c r="B1376" s="362" t="s">
        <v>3587</v>
      </c>
      <c r="C1376" s="362" t="s">
        <v>2</v>
      </c>
      <c r="D1376" s="368">
        <v>45112</v>
      </c>
      <c r="E1376" s="368"/>
      <c r="F1376" s="368"/>
      <c r="G1376" s="368"/>
      <c r="H1376" s="362" t="s">
        <v>65</v>
      </c>
      <c r="I1376" s="362" t="s">
        <v>61</v>
      </c>
      <c r="J1376" s="361" t="s">
        <v>3588</v>
      </c>
      <c r="K1376" s="362"/>
      <c r="L1376" s="362" t="s">
        <v>186</v>
      </c>
      <c r="M1376" s="362" t="s">
        <v>9</v>
      </c>
      <c r="N1376" s="362" t="s">
        <v>90</v>
      </c>
      <c r="O1376" s="362" t="s">
        <v>90</v>
      </c>
      <c r="P1376" s="482" t="s">
        <v>90</v>
      </c>
      <c r="Q1376" s="362"/>
      <c r="R1376" s="362"/>
      <c r="S1376" s="362"/>
      <c r="T1376" s="362"/>
      <c r="U1376" s="362"/>
      <c r="V1376" s="362"/>
      <c r="W1376" s="362"/>
      <c r="X1376" s="362"/>
      <c r="Y1376" s="362"/>
      <c r="Z1376" s="362"/>
      <c r="AA1376" s="366"/>
      <c r="AB1376" s="362"/>
      <c r="AC1376" s="362" t="s">
        <v>19</v>
      </c>
      <c r="AD1376" s="362" t="s">
        <v>40</v>
      </c>
      <c r="AE1376" s="362"/>
      <c r="AF1376" s="362"/>
      <c r="AG1376" s="362"/>
      <c r="AH1376" s="362"/>
      <c r="AI1376" s="362"/>
      <c r="AJ1376" s="362"/>
      <c r="AK1376" s="362"/>
      <c r="AL1376" s="362"/>
      <c r="AM1376" s="362"/>
      <c r="AN1376" s="361"/>
      <c r="AO1376" s="445" t="s">
        <v>9</v>
      </c>
      <c r="AP1376" s="445" t="s">
        <v>9</v>
      </c>
      <c r="AQ1376" s="445" t="s">
        <v>9</v>
      </c>
    </row>
    <row r="1377" spans="1:43" ht="14.5" hidden="1" x14ac:dyDescent="0.35">
      <c r="A1377" s="362">
        <v>1375</v>
      </c>
      <c r="B1377" s="362" t="s">
        <v>3589</v>
      </c>
      <c r="C1377" s="362" t="s">
        <v>2</v>
      </c>
      <c r="D1377" s="368">
        <v>45112</v>
      </c>
      <c r="E1377" s="368"/>
      <c r="F1377" s="368"/>
      <c r="G1377" s="368"/>
      <c r="H1377" s="362" t="s">
        <v>65</v>
      </c>
      <c r="I1377" s="362" t="s">
        <v>3590</v>
      </c>
      <c r="J1377" s="361" t="s">
        <v>3591</v>
      </c>
      <c r="K1377" s="362"/>
      <c r="L1377" s="362" t="s">
        <v>186</v>
      </c>
      <c r="M1377" s="362" t="s">
        <v>9</v>
      </c>
      <c r="N1377" s="362" t="s">
        <v>90</v>
      </c>
      <c r="O1377" s="362" t="s">
        <v>90</v>
      </c>
      <c r="P1377" s="482" t="s">
        <v>90</v>
      </c>
      <c r="Q1377" s="362"/>
      <c r="R1377" s="362"/>
      <c r="S1377" s="362"/>
      <c r="T1377" s="362"/>
      <c r="U1377" s="362"/>
      <c r="V1377" s="362"/>
      <c r="W1377" s="362"/>
      <c r="X1377" s="362"/>
      <c r="Y1377" s="362"/>
      <c r="Z1377" s="362"/>
      <c r="AA1377" s="366"/>
      <c r="AB1377" s="362"/>
      <c r="AC1377" s="362" t="s">
        <v>19</v>
      </c>
      <c r="AD1377" s="362" t="s">
        <v>40</v>
      </c>
      <c r="AE1377" s="362"/>
      <c r="AF1377" s="362"/>
      <c r="AG1377" s="362"/>
      <c r="AH1377" s="362"/>
      <c r="AI1377" s="362"/>
      <c r="AJ1377" s="362"/>
      <c r="AK1377" s="362"/>
      <c r="AL1377" s="362"/>
      <c r="AM1377" s="362"/>
      <c r="AN1377" s="361"/>
      <c r="AO1377" s="445" t="s">
        <v>9</v>
      </c>
      <c r="AP1377" s="445" t="s">
        <v>9</v>
      </c>
      <c r="AQ1377" s="445" t="s">
        <v>9</v>
      </c>
    </row>
    <row r="1378" spans="1:43" ht="29" hidden="1" x14ac:dyDescent="0.35">
      <c r="A1378" s="362">
        <v>1376</v>
      </c>
      <c r="B1378" s="362" t="s">
        <v>3592</v>
      </c>
      <c r="C1378" s="362" t="s">
        <v>2</v>
      </c>
      <c r="D1378" s="368">
        <v>45112</v>
      </c>
      <c r="E1378" s="368"/>
      <c r="F1378" s="368"/>
      <c r="G1378" s="368"/>
      <c r="H1378" s="362" t="s">
        <v>61</v>
      </c>
      <c r="I1378" s="362" t="s">
        <v>3522</v>
      </c>
      <c r="J1378" s="361" t="s">
        <v>3593</v>
      </c>
      <c r="K1378" s="361"/>
      <c r="L1378" s="362" t="s">
        <v>186</v>
      </c>
      <c r="M1378" s="362" t="s">
        <v>9</v>
      </c>
      <c r="N1378" s="362" t="s">
        <v>90</v>
      </c>
      <c r="O1378" s="362" t="s">
        <v>90</v>
      </c>
      <c r="P1378" s="482"/>
      <c r="Q1378" s="362"/>
      <c r="R1378" s="362"/>
      <c r="S1378" s="362"/>
      <c r="T1378" s="362"/>
      <c r="U1378" s="362"/>
      <c r="V1378" s="362"/>
      <c r="W1378" s="362"/>
      <c r="X1378" s="362"/>
      <c r="Y1378" s="362"/>
      <c r="Z1378" s="362"/>
      <c r="AA1378" s="366"/>
      <c r="AB1378" s="362"/>
      <c r="AC1378" s="362" t="s">
        <v>19</v>
      </c>
      <c r="AD1378" s="362" t="s">
        <v>40</v>
      </c>
      <c r="AE1378" s="362"/>
      <c r="AF1378" s="362"/>
      <c r="AG1378" s="362"/>
      <c r="AH1378" s="362"/>
      <c r="AI1378" s="362"/>
      <c r="AJ1378" s="362"/>
      <c r="AK1378" s="362"/>
      <c r="AL1378" s="362"/>
      <c r="AM1378" s="362"/>
      <c r="AN1378" s="361"/>
      <c r="AO1378" s="445" t="s">
        <v>5839</v>
      </c>
      <c r="AP1378" s="445" t="s">
        <v>5839</v>
      </c>
      <c r="AQ1378" s="445" t="s">
        <v>5839</v>
      </c>
    </row>
    <row r="1379" spans="1:43" ht="43.5" hidden="1" x14ac:dyDescent="0.35">
      <c r="A1379" s="362">
        <v>1377</v>
      </c>
      <c r="B1379" s="362" t="s">
        <v>3594</v>
      </c>
      <c r="C1379" s="362" t="s">
        <v>2</v>
      </c>
      <c r="D1379" s="368">
        <v>45112</v>
      </c>
      <c r="E1379" s="368"/>
      <c r="F1379" s="368"/>
      <c r="G1379" s="368"/>
      <c r="H1379" s="362" t="s">
        <v>77</v>
      </c>
      <c r="I1379" s="362" t="s">
        <v>77</v>
      </c>
      <c r="J1379" s="361" t="s">
        <v>3595</v>
      </c>
      <c r="K1379" s="362"/>
      <c r="L1379" s="362" t="s">
        <v>186</v>
      </c>
      <c r="M1379" s="362" t="s">
        <v>9</v>
      </c>
      <c r="N1379" s="362" t="s">
        <v>90</v>
      </c>
      <c r="O1379" s="362" t="s">
        <v>90</v>
      </c>
      <c r="P1379" s="482" t="s">
        <v>2110</v>
      </c>
      <c r="Q1379" s="362"/>
      <c r="R1379" s="362"/>
      <c r="S1379" s="362"/>
      <c r="T1379" s="362"/>
      <c r="U1379" s="362"/>
      <c r="V1379" s="362"/>
      <c r="W1379" s="362"/>
      <c r="X1379" s="362"/>
      <c r="Y1379" s="362"/>
      <c r="Z1379" s="362"/>
      <c r="AA1379" s="366"/>
      <c r="AB1379" s="362"/>
      <c r="AC1379" s="362" t="s">
        <v>21</v>
      </c>
      <c r="AD1379" s="362" t="s">
        <v>8</v>
      </c>
      <c r="AE1379" s="362"/>
      <c r="AF1379" s="362"/>
      <c r="AG1379" s="362"/>
      <c r="AH1379" s="362"/>
      <c r="AI1379" s="362"/>
      <c r="AJ1379" s="362"/>
      <c r="AK1379" s="362"/>
      <c r="AL1379" s="362"/>
      <c r="AM1379" s="368">
        <v>45924</v>
      </c>
      <c r="AN1379" s="361" t="s">
        <v>1930</v>
      </c>
      <c r="AO1379" s="445" t="s">
        <v>539</v>
      </c>
      <c r="AP1379" s="445" t="s">
        <v>5841</v>
      </c>
      <c r="AQ1379" s="445" t="s">
        <v>5840</v>
      </c>
    </row>
    <row r="1380" spans="1:43" ht="29" hidden="1" x14ac:dyDescent="0.35">
      <c r="A1380" s="362">
        <v>1378</v>
      </c>
      <c r="B1380" s="362" t="s">
        <v>3596</v>
      </c>
      <c r="C1380" s="362" t="s">
        <v>2</v>
      </c>
      <c r="D1380" s="368">
        <v>45112</v>
      </c>
      <c r="E1380" s="368"/>
      <c r="F1380" s="368"/>
      <c r="G1380" s="368"/>
      <c r="H1380" s="362" t="s">
        <v>65</v>
      </c>
      <c r="I1380" s="362" t="s">
        <v>3395</v>
      </c>
      <c r="J1380" s="361" t="s">
        <v>3597</v>
      </c>
      <c r="K1380" s="362"/>
      <c r="L1380" s="362" t="s">
        <v>186</v>
      </c>
      <c r="M1380" s="362" t="s">
        <v>9</v>
      </c>
      <c r="N1380" s="362" t="s">
        <v>90</v>
      </c>
      <c r="O1380" s="362" t="s">
        <v>90</v>
      </c>
      <c r="P1380" s="482" t="s">
        <v>90</v>
      </c>
      <c r="Q1380" s="362"/>
      <c r="R1380" s="362"/>
      <c r="S1380" s="362"/>
      <c r="T1380" s="362"/>
      <c r="U1380" s="362"/>
      <c r="V1380" s="362"/>
      <c r="W1380" s="362"/>
      <c r="X1380" s="362"/>
      <c r="Y1380" s="362"/>
      <c r="Z1380" s="362"/>
      <c r="AA1380" s="366"/>
      <c r="AB1380" s="362"/>
      <c r="AC1380" s="362" t="s">
        <v>19</v>
      </c>
      <c r="AD1380" s="362" t="s">
        <v>40</v>
      </c>
      <c r="AE1380" s="362"/>
      <c r="AF1380" s="362"/>
      <c r="AG1380" s="362"/>
      <c r="AH1380" s="362"/>
      <c r="AI1380" s="362"/>
      <c r="AJ1380" s="362"/>
      <c r="AK1380" s="362"/>
      <c r="AL1380" s="362"/>
      <c r="AM1380" s="362"/>
      <c r="AN1380" s="361"/>
      <c r="AO1380" s="445" t="s">
        <v>9</v>
      </c>
      <c r="AP1380" s="445" t="s">
        <v>9</v>
      </c>
      <c r="AQ1380" s="445" t="s">
        <v>9</v>
      </c>
    </row>
    <row r="1381" spans="1:43" ht="43.5" hidden="1" x14ac:dyDescent="0.35">
      <c r="A1381" s="362">
        <v>1379</v>
      </c>
      <c r="B1381" s="362" t="s">
        <v>3598</v>
      </c>
      <c r="C1381" s="362" t="s">
        <v>2</v>
      </c>
      <c r="D1381" s="368">
        <v>45112</v>
      </c>
      <c r="E1381" s="368"/>
      <c r="F1381" s="368"/>
      <c r="G1381" s="368"/>
      <c r="H1381" s="362" t="s">
        <v>62</v>
      </c>
      <c r="I1381" s="362" t="s">
        <v>62</v>
      </c>
      <c r="J1381" s="361" t="s">
        <v>3599</v>
      </c>
      <c r="K1381" s="362"/>
      <c r="L1381" s="362" t="s">
        <v>186</v>
      </c>
      <c r="M1381" s="362" t="s">
        <v>9</v>
      </c>
      <c r="N1381" s="362" t="s">
        <v>90</v>
      </c>
      <c r="O1381" s="362" t="s">
        <v>90</v>
      </c>
      <c r="P1381" s="487" t="s">
        <v>6729</v>
      </c>
      <c r="Q1381" s="362"/>
      <c r="R1381" s="362"/>
      <c r="S1381" s="362"/>
      <c r="T1381" s="362"/>
      <c r="U1381" s="362"/>
      <c r="V1381" s="362"/>
      <c r="W1381" s="362"/>
      <c r="X1381" s="362" t="s">
        <v>6485</v>
      </c>
      <c r="Y1381" s="362"/>
      <c r="Z1381" s="362"/>
      <c r="AA1381" s="366"/>
      <c r="AB1381" s="362"/>
      <c r="AC1381" s="362" t="s">
        <v>19</v>
      </c>
      <c r="AD1381" s="362" t="s">
        <v>40</v>
      </c>
      <c r="AE1381" s="362"/>
      <c r="AF1381" s="362"/>
      <c r="AG1381" s="362"/>
      <c r="AH1381" s="362"/>
      <c r="AI1381" s="361" t="s">
        <v>5954</v>
      </c>
      <c r="AJ1381" s="362"/>
      <c r="AK1381" s="362"/>
      <c r="AL1381" s="362"/>
      <c r="AM1381" s="362"/>
      <c r="AN1381" s="361"/>
      <c r="AO1381" s="445" t="s">
        <v>9</v>
      </c>
      <c r="AP1381" s="445" t="s">
        <v>9</v>
      </c>
      <c r="AQ1381" s="445" t="s">
        <v>9</v>
      </c>
    </row>
    <row r="1382" spans="1:43" ht="29" hidden="1" x14ac:dyDescent="0.35">
      <c r="A1382" s="362">
        <v>1380</v>
      </c>
      <c r="B1382" s="362" t="s">
        <v>3600</v>
      </c>
      <c r="C1382" s="362" t="s">
        <v>2</v>
      </c>
      <c r="D1382" s="368">
        <v>45112</v>
      </c>
      <c r="E1382" s="368"/>
      <c r="F1382" s="368"/>
      <c r="G1382" s="368"/>
      <c r="H1382" s="362" t="s">
        <v>73</v>
      </c>
      <c r="I1382" s="362" t="s">
        <v>3601</v>
      </c>
      <c r="J1382" s="361" t="s">
        <v>3602</v>
      </c>
      <c r="K1382" s="362"/>
      <c r="L1382" s="362" t="s">
        <v>186</v>
      </c>
      <c r="M1382" s="362" t="s">
        <v>9</v>
      </c>
      <c r="N1382" s="362" t="s">
        <v>90</v>
      </c>
      <c r="O1382" s="362" t="s">
        <v>90</v>
      </c>
      <c r="P1382" s="482" t="s">
        <v>1539</v>
      </c>
      <c r="Q1382" s="362"/>
      <c r="R1382" s="362"/>
      <c r="S1382" s="362"/>
      <c r="T1382" s="362"/>
      <c r="U1382" s="362"/>
      <c r="V1382" s="362"/>
      <c r="W1382" s="362"/>
      <c r="X1382" s="362"/>
      <c r="Y1382" s="362"/>
      <c r="Z1382" s="362"/>
      <c r="AA1382" s="366"/>
      <c r="AB1382" s="362"/>
      <c r="AC1382" s="362" t="s">
        <v>13</v>
      </c>
      <c r="AD1382" s="362" t="s">
        <v>8</v>
      </c>
      <c r="AE1382" s="362" t="s">
        <v>39</v>
      </c>
      <c r="AF1382" s="362" t="s">
        <v>1539</v>
      </c>
      <c r="AG1382" s="362" t="b">
        <v>0</v>
      </c>
      <c r="AH1382" s="362"/>
      <c r="AI1382" s="362"/>
      <c r="AJ1382" s="362"/>
      <c r="AK1382" s="362"/>
      <c r="AL1382" s="362"/>
      <c r="AM1382" s="368">
        <v>45923</v>
      </c>
      <c r="AN1382" s="361" t="s">
        <v>680</v>
      </c>
      <c r="AO1382" s="445" t="s">
        <v>539</v>
      </c>
      <c r="AP1382" s="445" t="s">
        <v>5841</v>
      </c>
      <c r="AQ1382" s="445" t="s">
        <v>5840</v>
      </c>
    </row>
    <row r="1383" spans="1:43" ht="14.5" hidden="1" x14ac:dyDescent="0.35">
      <c r="A1383" s="362">
        <v>1381</v>
      </c>
      <c r="B1383" s="362" t="s">
        <v>3603</v>
      </c>
      <c r="C1383" s="362" t="s">
        <v>2</v>
      </c>
      <c r="D1383" s="368">
        <v>45112</v>
      </c>
      <c r="E1383" s="368"/>
      <c r="F1383" s="368"/>
      <c r="G1383" s="368"/>
      <c r="H1383" s="362" t="s">
        <v>65</v>
      </c>
      <c r="I1383" s="362" t="s">
        <v>2882</v>
      </c>
      <c r="J1383" s="361" t="s">
        <v>3604</v>
      </c>
      <c r="K1383" s="362"/>
      <c r="L1383" s="362" t="s">
        <v>186</v>
      </c>
      <c r="M1383" s="362" t="s">
        <v>9</v>
      </c>
      <c r="N1383" s="362" t="s">
        <v>90</v>
      </c>
      <c r="O1383" s="362" t="s">
        <v>90</v>
      </c>
      <c r="P1383" s="482" t="s">
        <v>90</v>
      </c>
      <c r="Q1383" s="362"/>
      <c r="R1383" s="362"/>
      <c r="S1383" s="362"/>
      <c r="T1383" s="362"/>
      <c r="U1383" s="362"/>
      <c r="V1383" s="362"/>
      <c r="W1383" s="362"/>
      <c r="X1383" s="362"/>
      <c r="Y1383" s="362"/>
      <c r="Z1383" s="362"/>
      <c r="AA1383" s="366"/>
      <c r="AB1383" s="362"/>
      <c r="AC1383" s="362" t="s">
        <v>19</v>
      </c>
      <c r="AD1383" s="362" t="s">
        <v>40</v>
      </c>
      <c r="AE1383" s="362"/>
      <c r="AF1383" s="362"/>
      <c r="AG1383" s="362"/>
      <c r="AH1383" s="362"/>
      <c r="AI1383" s="362"/>
      <c r="AJ1383" s="362"/>
      <c r="AK1383" s="362"/>
      <c r="AL1383" s="362"/>
      <c r="AM1383" s="362"/>
      <c r="AN1383" s="361"/>
      <c r="AO1383" s="445" t="s">
        <v>9</v>
      </c>
      <c r="AP1383" s="445" t="s">
        <v>9</v>
      </c>
      <c r="AQ1383" s="445" t="s">
        <v>9</v>
      </c>
    </row>
    <row r="1384" spans="1:43" ht="14.5" hidden="1" x14ac:dyDescent="0.35">
      <c r="A1384" s="362">
        <v>1382</v>
      </c>
      <c r="B1384" s="362" t="s">
        <v>3605</v>
      </c>
      <c r="C1384" s="362" t="s">
        <v>2</v>
      </c>
      <c r="D1384" s="368">
        <v>45112</v>
      </c>
      <c r="E1384" s="368"/>
      <c r="F1384" s="368"/>
      <c r="G1384" s="368"/>
      <c r="H1384" s="362" t="s">
        <v>73</v>
      </c>
      <c r="I1384" s="362" t="s">
        <v>3560</v>
      </c>
      <c r="J1384" s="361" t="s">
        <v>3606</v>
      </c>
      <c r="K1384" s="362"/>
      <c r="L1384" s="362" t="s">
        <v>186</v>
      </c>
      <c r="M1384" s="362" t="s">
        <v>9</v>
      </c>
      <c r="N1384" s="362" t="s">
        <v>90</v>
      </c>
      <c r="O1384" s="362" t="s">
        <v>90</v>
      </c>
      <c r="P1384" s="482" t="s">
        <v>1539</v>
      </c>
      <c r="Q1384" s="362"/>
      <c r="R1384" s="362"/>
      <c r="S1384" s="362"/>
      <c r="T1384" s="362"/>
      <c r="U1384" s="362"/>
      <c r="V1384" s="362"/>
      <c r="W1384" s="362"/>
      <c r="X1384" s="362"/>
      <c r="Y1384" s="362"/>
      <c r="Z1384" s="362"/>
      <c r="AA1384" s="366"/>
      <c r="AB1384" s="362"/>
      <c r="AC1384" s="362" t="s">
        <v>13</v>
      </c>
      <c r="AD1384" s="362" t="s">
        <v>8</v>
      </c>
      <c r="AE1384" s="362" t="s">
        <v>39</v>
      </c>
      <c r="AF1384" s="362" t="s">
        <v>1539</v>
      </c>
      <c r="AG1384" s="362" t="b">
        <v>0</v>
      </c>
      <c r="AH1384" s="362"/>
      <c r="AI1384" s="362"/>
      <c r="AJ1384" s="362"/>
      <c r="AK1384" s="362"/>
      <c r="AL1384" s="362"/>
      <c r="AM1384" s="368">
        <v>45923</v>
      </c>
      <c r="AN1384" s="361" t="s">
        <v>680</v>
      </c>
      <c r="AO1384" s="445" t="s">
        <v>539</v>
      </c>
      <c r="AP1384" s="445" t="s">
        <v>5841</v>
      </c>
      <c r="AQ1384" s="445" t="s">
        <v>5840</v>
      </c>
    </row>
    <row r="1385" spans="1:43" ht="14.5" hidden="1" x14ac:dyDescent="0.35">
      <c r="A1385" s="362">
        <v>1383</v>
      </c>
      <c r="B1385" s="362" t="s">
        <v>3607</v>
      </c>
      <c r="C1385" s="362" t="s">
        <v>2</v>
      </c>
      <c r="D1385" s="368">
        <v>45112</v>
      </c>
      <c r="E1385" s="368"/>
      <c r="F1385" s="368"/>
      <c r="G1385" s="368"/>
      <c r="H1385" s="362" t="s">
        <v>65</v>
      </c>
      <c r="I1385" s="362" t="s">
        <v>3515</v>
      </c>
      <c r="J1385" s="361" t="s">
        <v>3608</v>
      </c>
      <c r="K1385" s="362"/>
      <c r="L1385" s="362" t="s">
        <v>186</v>
      </c>
      <c r="M1385" s="362" t="s">
        <v>9</v>
      </c>
      <c r="N1385" s="362" t="s">
        <v>90</v>
      </c>
      <c r="O1385" s="362" t="s">
        <v>90</v>
      </c>
      <c r="P1385" s="482" t="s">
        <v>90</v>
      </c>
      <c r="Q1385" s="362"/>
      <c r="R1385" s="362"/>
      <c r="S1385" s="362"/>
      <c r="T1385" s="362"/>
      <c r="U1385" s="362"/>
      <c r="V1385" s="362"/>
      <c r="W1385" s="362"/>
      <c r="X1385" s="362"/>
      <c r="Y1385" s="362"/>
      <c r="Z1385" s="362"/>
      <c r="AA1385" s="366"/>
      <c r="AB1385" s="362"/>
      <c r="AC1385" s="362" t="s">
        <v>19</v>
      </c>
      <c r="AD1385" s="362" t="s">
        <v>40</v>
      </c>
      <c r="AE1385" s="362"/>
      <c r="AF1385" s="362"/>
      <c r="AG1385" s="362"/>
      <c r="AH1385" s="362"/>
      <c r="AI1385" s="362"/>
      <c r="AJ1385" s="362"/>
      <c r="AK1385" s="362"/>
      <c r="AL1385" s="362"/>
      <c r="AM1385" s="362"/>
      <c r="AN1385" s="361"/>
      <c r="AO1385" s="445" t="s">
        <v>9</v>
      </c>
      <c r="AP1385" s="445" t="s">
        <v>9</v>
      </c>
      <c r="AQ1385" s="445" t="s">
        <v>9</v>
      </c>
    </row>
    <row r="1386" spans="1:43" ht="29" hidden="1" x14ac:dyDescent="0.35">
      <c r="A1386" s="362">
        <v>1384</v>
      </c>
      <c r="B1386" s="362" t="s">
        <v>3609</v>
      </c>
      <c r="C1386" s="362" t="s">
        <v>2</v>
      </c>
      <c r="D1386" s="368">
        <v>45105</v>
      </c>
      <c r="E1386" s="368"/>
      <c r="F1386" s="368"/>
      <c r="G1386" s="368"/>
      <c r="H1386" s="362" t="s">
        <v>73</v>
      </c>
      <c r="I1386" s="362" t="s">
        <v>1546</v>
      </c>
      <c r="J1386" s="361" t="s">
        <v>3610</v>
      </c>
      <c r="K1386" s="362"/>
      <c r="L1386" s="362" t="s">
        <v>186</v>
      </c>
      <c r="M1386" s="362" t="s">
        <v>9</v>
      </c>
      <c r="N1386" s="362" t="s">
        <v>90</v>
      </c>
      <c r="O1386" s="362" t="s">
        <v>90</v>
      </c>
      <c r="P1386" s="482" t="s">
        <v>1539</v>
      </c>
      <c r="Q1386" s="362"/>
      <c r="R1386" s="362"/>
      <c r="S1386" s="362"/>
      <c r="T1386" s="362"/>
      <c r="U1386" s="362"/>
      <c r="V1386" s="362"/>
      <c r="W1386" s="362"/>
      <c r="X1386" s="362"/>
      <c r="Y1386" s="362"/>
      <c r="Z1386" s="362"/>
      <c r="AA1386" s="366"/>
      <c r="AB1386" s="362"/>
      <c r="AC1386" s="362" t="s">
        <v>13</v>
      </c>
      <c r="AD1386" s="362" t="s">
        <v>8</v>
      </c>
      <c r="AE1386" s="362" t="s">
        <v>39</v>
      </c>
      <c r="AF1386" s="362" t="s">
        <v>1539</v>
      </c>
      <c r="AG1386" s="362" t="b">
        <v>0</v>
      </c>
      <c r="AH1386" s="362"/>
      <c r="AI1386" s="362"/>
      <c r="AJ1386" s="362"/>
      <c r="AK1386" s="362"/>
      <c r="AL1386" s="362"/>
      <c r="AM1386" s="368">
        <v>45923</v>
      </c>
      <c r="AN1386" s="361" t="s">
        <v>680</v>
      </c>
      <c r="AO1386" s="445" t="s">
        <v>539</v>
      </c>
      <c r="AP1386" s="445" t="s">
        <v>5841</v>
      </c>
      <c r="AQ1386" s="445" t="s">
        <v>5840</v>
      </c>
    </row>
    <row r="1387" spans="1:43" ht="14.5" hidden="1" x14ac:dyDescent="0.35">
      <c r="A1387" s="362">
        <v>1385</v>
      </c>
      <c r="B1387" s="362" t="s">
        <v>3611</v>
      </c>
      <c r="C1387" s="362" t="s">
        <v>2</v>
      </c>
      <c r="D1387" s="368">
        <v>45112</v>
      </c>
      <c r="E1387" s="368"/>
      <c r="F1387" s="368"/>
      <c r="G1387" s="368"/>
      <c r="H1387" s="362" t="s">
        <v>65</v>
      </c>
      <c r="I1387" s="362" t="s">
        <v>2375</v>
      </c>
      <c r="J1387" s="361" t="s">
        <v>3612</v>
      </c>
      <c r="K1387" s="362"/>
      <c r="L1387" s="362" t="s">
        <v>1689</v>
      </c>
      <c r="M1387" s="362" t="s">
        <v>9</v>
      </c>
      <c r="N1387" s="362" t="s">
        <v>90</v>
      </c>
      <c r="O1387" s="362" t="s">
        <v>90</v>
      </c>
      <c r="P1387" s="482" t="s">
        <v>90</v>
      </c>
      <c r="Q1387" s="362"/>
      <c r="R1387" s="362"/>
      <c r="S1387" s="362"/>
      <c r="T1387" s="362"/>
      <c r="U1387" s="362"/>
      <c r="V1387" s="362"/>
      <c r="W1387" s="362"/>
      <c r="X1387" s="362"/>
      <c r="Y1387" s="362"/>
      <c r="Z1387" s="362"/>
      <c r="AA1387" s="366"/>
      <c r="AB1387" s="362"/>
      <c r="AC1387" s="362" t="s">
        <v>19</v>
      </c>
      <c r="AD1387" s="362" t="s">
        <v>40</v>
      </c>
      <c r="AE1387" s="362"/>
      <c r="AF1387" s="362"/>
      <c r="AG1387" s="362"/>
      <c r="AH1387" s="362"/>
      <c r="AI1387" s="362"/>
      <c r="AJ1387" s="362"/>
      <c r="AK1387" s="362"/>
      <c r="AL1387" s="362"/>
      <c r="AM1387" s="362"/>
      <c r="AN1387" s="361"/>
      <c r="AO1387" s="445" t="s">
        <v>9</v>
      </c>
      <c r="AP1387" s="445" t="s">
        <v>9</v>
      </c>
      <c r="AQ1387" s="445" t="s">
        <v>9</v>
      </c>
    </row>
    <row r="1388" spans="1:43" ht="14.5" hidden="1" x14ac:dyDescent="0.35">
      <c r="A1388" s="362">
        <v>1386</v>
      </c>
      <c r="B1388" s="362" t="s">
        <v>3613</v>
      </c>
      <c r="C1388" s="362" t="s">
        <v>2</v>
      </c>
      <c r="D1388" s="368">
        <v>45112</v>
      </c>
      <c r="E1388" s="368"/>
      <c r="F1388" s="368"/>
      <c r="G1388" s="368"/>
      <c r="H1388" s="362" t="s">
        <v>77</v>
      </c>
      <c r="I1388" s="362" t="s">
        <v>77</v>
      </c>
      <c r="J1388" s="361" t="s">
        <v>3614</v>
      </c>
      <c r="K1388" s="362"/>
      <c r="L1388" s="362" t="s">
        <v>186</v>
      </c>
      <c r="M1388" s="362" t="s">
        <v>9</v>
      </c>
      <c r="N1388" s="362" t="s">
        <v>90</v>
      </c>
      <c r="O1388" s="362" t="s">
        <v>90</v>
      </c>
      <c r="P1388" s="482" t="s">
        <v>90</v>
      </c>
      <c r="Q1388" s="362"/>
      <c r="R1388" s="362"/>
      <c r="S1388" s="362"/>
      <c r="T1388" s="362"/>
      <c r="U1388" s="362"/>
      <c r="V1388" s="362"/>
      <c r="W1388" s="362"/>
      <c r="X1388" s="362"/>
      <c r="Y1388" s="362"/>
      <c r="Z1388" s="362"/>
      <c r="AA1388" s="366"/>
      <c r="AB1388" s="362"/>
      <c r="AC1388" s="362" t="s">
        <v>21</v>
      </c>
      <c r="AD1388" s="362" t="s">
        <v>40</v>
      </c>
      <c r="AE1388" s="362"/>
      <c r="AF1388" s="362"/>
      <c r="AG1388" s="362"/>
      <c r="AH1388" s="362"/>
      <c r="AI1388" s="362"/>
      <c r="AJ1388" s="362"/>
      <c r="AK1388" s="362"/>
      <c r="AL1388" s="362"/>
      <c r="AM1388" s="362"/>
      <c r="AN1388" s="361"/>
      <c r="AO1388" s="445" t="s">
        <v>9</v>
      </c>
      <c r="AP1388" s="445" t="s">
        <v>9</v>
      </c>
      <c r="AQ1388" s="445" t="s">
        <v>9</v>
      </c>
    </row>
    <row r="1389" spans="1:43" ht="43.5" hidden="1" x14ac:dyDescent="0.35">
      <c r="A1389" s="362">
        <v>1387</v>
      </c>
      <c r="B1389" s="362" t="s">
        <v>3615</v>
      </c>
      <c r="C1389" s="362" t="s">
        <v>2</v>
      </c>
      <c r="D1389" s="368">
        <v>45128</v>
      </c>
      <c r="E1389" s="368"/>
      <c r="F1389" s="368"/>
      <c r="G1389" s="368"/>
      <c r="H1389" s="362" t="s">
        <v>65</v>
      </c>
      <c r="I1389" s="362" t="s">
        <v>65</v>
      </c>
      <c r="J1389" s="361" t="s">
        <v>3616</v>
      </c>
      <c r="K1389" s="362"/>
      <c r="L1389" s="362" t="s">
        <v>186</v>
      </c>
      <c r="M1389" s="362" t="s">
        <v>9</v>
      </c>
      <c r="N1389" s="362" t="s">
        <v>90</v>
      </c>
      <c r="O1389" s="362" t="s">
        <v>90</v>
      </c>
      <c r="P1389" s="482" t="s">
        <v>90</v>
      </c>
      <c r="Q1389" s="362"/>
      <c r="R1389" s="362"/>
      <c r="S1389" s="362"/>
      <c r="T1389" s="362"/>
      <c r="U1389" s="362"/>
      <c r="V1389" s="362"/>
      <c r="W1389" s="362"/>
      <c r="X1389" s="362"/>
      <c r="Y1389" s="362"/>
      <c r="Z1389" s="362"/>
      <c r="AA1389" s="366"/>
      <c r="AB1389" s="362"/>
      <c r="AC1389" s="362" t="s">
        <v>19</v>
      </c>
      <c r="AD1389" s="362" t="s">
        <v>40</v>
      </c>
      <c r="AE1389" s="362"/>
      <c r="AF1389" s="362"/>
      <c r="AG1389" s="362"/>
      <c r="AH1389" s="362"/>
      <c r="AI1389" s="362"/>
      <c r="AJ1389" s="362"/>
      <c r="AK1389" s="362"/>
      <c r="AL1389" s="362"/>
      <c r="AM1389" s="362"/>
      <c r="AN1389" s="361"/>
      <c r="AO1389" s="445" t="s">
        <v>9</v>
      </c>
      <c r="AP1389" s="445" t="s">
        <v>9</v>
      </c>
      <c r="AQ1389" s="445" t="s">
        <v>9</v>
      </c>
    </row>
    <row r="1390" spans="1:43" ht="43.5" hidden="1" x14ac:dyDescent="0.35">
      <c r="A1390" s="362">
        <v>1388</v>
      </c>
      <c r="B1390" s="362" t="s">
        <v>3617</v>
      </c>
      <c r="C1390" s="362" t="s">
        <v>2</v>
      </c>
      <c r="D1390" s="368">
        <v>45128</v>
      </c>
      <c r="E1390" s="368"/>
      <c r="F1390" s="368"/>
      <c r="G1390" s="368"/>
      <c r="H1390" s="362" t="s">
        <v>65</v>
      </c>
      <c r="I1390" s="362" t="s">
        <v>2882</v>
      </c>
      <c r="J1390" s="361" t="s">
        <v>3618</v>
      </c>
      <c r="K1390" s="362"/>
      <c r="L1390" s="362" t="s">
        <v>186</v>
      </c>
      <c r="M1390" s="362" t="s">
        <v>9</v>
      </c>
      <c r="N1390" s="362" t="s">
        <v>90</v>
      </c>
      <c r="O1390" s="362" t="s">
        <v>90</v>
      </c>
      <c r="P1390" s="482" t="s">
        <v>90</v>
      </c>
      <c r="Q1390" s="362"/>
      <c r="R1390" s="362"/>
      <c r="S1390" s="362"/>
      <c r="T1390" s="362"/>
      <c r="U1390" s="362"/>
      <c r="V1390" s="362"/>
      <c r="W1390" s="362"/>
      <c r="X1390" s="362"/>
      <c r="Y1390" s="362"/>
      <c r="Z1390" s="362"/>
      <c r="AA1390" s="366"/>
      <c r="AB1390" s="362"/>
      <c r="AC1390" s="362" t="s">
        <v>19</v>
      </c>
      <c r="AD1390" s="362" t="s">
        <v>40</v>
      </c>
      <c r="AE1390" s="362"/>
      <c r="AF1390" s="362"/>
      <c r="AG1390" s="362"/>
      <c r="AH1390" s="362"/>
      <c r="AI1390" s="362"/>
      <c r="AJ1390" s="362"/>
      <c r="AK1390" s="362"/>
      <c r="AL1390" s="362"/>
      <c r="AM1390" s="362"/>
      <c r="AN1390" s="361"/>
      <c r="AO1390" s="445" t="s">
        <v>9</v>
      </c>
      <c r="AP1390" s="445" t="s">
        <v>9</v>
      </c>
      <c r="AQ1390" s="445" t="s">
        <v>9</v>
      </c>
    </row>
    <row r="1391" spans="1:43" ht="29" hidden="1" x14ac:dyDescent="0.35">
      <c r="A1391" s="362">
        <v>1389</v>
      </c>
      <c r="B1391" s="362" t="s">
        <v>3619</v>
      </c>
      <c r="C1391" s="362" t="s">
        <v>2</v>
      </c>
      <c r="D1391" s="368">
        <v>45128</v>
      </c>
      <c r="E1391" s="368"/>
      <c r="F1391" s="368"/>
      <c r="G1391" s="368"/>
      <c r="H1391" s="362" t="s">
        <v>74</v>
      </c>
      <c r="I1391" s="362" t="s">
        <v>90</v>
      </c>
      <c r="J1391" s="361" t="s">
        <v>3620</v>
      </c>
      <c r="K1391" s="361"/>
      <c r="L1391" s="362" t="s">
        <v>186</v>
      </c>
      <c r="M1391" s="362" t="s">
        <v>9</v>
      </c>
      <c r="N1391" s="362" t="s">
        <v>90</v>
      </c>
      <c r="O1391" s="362" t="s">
        <v>90</v>
      </c>
      <c r="P1391" s="482"/>
      <c r="Q1391" s="362"/>
      <c r="R1391" s="362"/>
      <c r="S1391" s="362"/>
      <c r="T1391" s="362"/>
      <c r="U1391" s="362"/>
      <c r="V1391" s="362"/>
      <c r="W1391" s="362"/>
      <c r="X1391" s="362"/>
      <c r="Y1391" s="362"/>
      <c r="Z1391" s="362"/>
      <c r="AA1391" s="366"/>
      <c r="AB1391" s="362"/>
      <c r="AC1391" s="362" t="s">
        <v>19</v>
      </c>
      <c r="AD1391" s="362" t="s">
        <v>40</v>
      </c>
      <c r="AE1391" s="362"/>
      <c r="AF1391" s="362"/>
      <c r="AG1391" s="362"/>
      <c r="AH1391" s="362"/>
      <c r="AI1391" s="362"/>
      <c r="AJ1391" s="362"/>
      <c r="AK1391" s="362"/>
      <c r="AL1391" s="362"/>
      <c r="AM1391" s="362"/>
      <c r="AN1391" s="361"/>
      <c r="AO1391" s="445" t="s">
        <v>5839</v>
      </c>
      <c r="AP1391" s="445" t="s">
        <v>5839</v>
      </c>
      <c r="AQ1391" s="445" t="s">
        <v>5839</v>
      </c>
    </row>
    <row r="1392" spans="1:43" ht="14.5" hidden="1" x14ac:dyDescent="0.35">
      <c r="A1392" s="362">
        <v>1390</v>
      </c>
      <c r="B1392" s="362" t="s">
        <v>3621</v>
      </c>
      <c r="C1392" s="362" t="s">
        <v>2</v>
      </c>
      <c r="D1392" s="368">
        <v>45128</v>
      </c>
      <c r="E1392" s="368"/>
      <c r="F1392" s="368"/>
      <c r="G1392" s="368"/>
      <c r="H1392" s="362" t="s">
        <v>65</v>
      </c>
      <c r="I1392" s="362" t="s">
        <v>62</v>
      </c>
      <c r="J1392" s="361" t="s">
        <v>3622</v>
      </c>
      <c r="K1392" s="362"/>
      <c r="L1392" s="362" t="s">
        <v>1689</v>
      </c>
      <c r="M1392" s="362" t="s">
        <v>9</v>
      </c>
      <c r="N1392" s="362" t="s">
        <v>90</v>
      </c>
      <c r="O1392" s="362" t="s">
        <v>90</v>
      </c>
      <c r="P1392" s="482" t="s">
        <v>90</v>
      </c>
      <c r="Q1392" s="362"/>
      <c r="R1392" s="362"/>
      <c r="S1392" s="362"/>
      <c r="T1392" s="362"/>
      <c r="U1392" s="362"/>
      <c r="V1392" s="362"/>
      <c r="W1392" s="362"/>
      <c r="X1392" s="362"/>
      <c r="Y1392" s="362"/>
      <c r="Z1392" s="362"/>
      <c r="AA1392" s="366"/>
      <c r="AB1392" s="362"/>
      <c r="AC1392" s="362" t="s">
        <v>19</v>
      </c>
      <c r="AD1392" s="362" t="s">
        <v>40</v>
      </c>
      <c r="AE1392" s="362"/>
      <c r="AF1392" s="362"/>
      <c r="AG1392" s="362"/>
      <c r="AH1392" s="362"/>
      <c r="AI1392" s="362"/>
      <c r="AJ1392" s="362"/>
      <c r="AK1392" s="362"/>
      <c r="AL1392" s="362"/>
      <c r="AM1392" s="362"/>
      <c r="AN1392" s="361"/>
      <c r="AO1392" s="445" t="s">
        <v>9</v>
      </c>
      <c r="AP1392" s="445" t="s">
        <v>9</v>
      </c>
      <c r="AQ1392" s="445" t="s">
        <v>9</v>
      </c>
    </row>
    <row r="1393" spans="1:43" ht="43.5" hidden="1" x14ac:dyDescent="0.35">
      <c r="A1393" s="362">
        <v>1391</v>
      </c>
      <c r="B1393" s="362" t="s">
        <v>3623</v>
      </c>
      <c r="C1393" s="362" t="s">
        <v>2</v>
      </c>
      <c r="D1393" s="368">
        <v>45128</v>
      </c>
      <c r="E1393" s="368"/>
      <c r="F1393" s="368"/>
      <c r="G1393" s="368"/>
      <c r="H1393" s="362" t="s">
        <v>57</v>
      </c>
      <c r="I1393" s="362" t="s">
        <v>1596</v>
      </c>
      <c r="J1393" s="361" t="s">
        <v>3624</v>
      </c>
      <c r="K1393" s="362"/>
      <c r="L1393" s="362" t="s">
        <v>186</v>
      </c>
      <c r="M1393" s="362" t="s">
        <v>9</v>
      </c>
      <c r="N1393" s="362" t="s">
        <v>90</v>
      </c>
      <c r="O1393" s="362" t="s">
        <v>90</v>
      </c>
      <c r="P1393" s="482" t="s">
        <v>6476</v>
      </c>
      <c r="Q1393" s="362"/>
      <c r="R1393" s="362"/>
      <c r="S1393" s="362"/>
      <c r="T1393" s="362"/>
      <c r="U1393" s="362"/>
      <c r="V1393" s="362"/>
      <c r="W1393" s="362"/>
      <c r="X1393" s="362"/>
      <c r="Y1393" s="362"/>
      <c r="Z1393" s="362"/>
      <c r="AA1393" s="366"/>
      <c r="AB1393" s="362"/>
      <c r="AC1393" s="362" t="s">
        <v>14</v>
      </c>
      <c r="AD1393" s="362" t="s">
        <v>40</v>
      </c>
      <c r="AE1393" s="362"/>
      <c r="AF1393" s="362"/>
      <c r="AG1393" s="362"/>
      <c r="AH1393" s="362"/>
      <c r="AI1393" s="362"/>
      <c r="AJ1393" s="362"/>
      <c r="AK1393" s="362"/>
      <c r="AL1393" s="362"/>
      <c r="AM1393" s="362"/>
      <c r="AN1393" s="361"/>
      <c r="AO1393" s="445" t="s">
        <v>9</v>
      </c>
      <c r="AP1393" s="445" t="s">
        <v>9</v>
      </c>
      <c r="AQ1393" s="445" t="s">
        <v>9</v>
      </c>
    </row>
    <row r="1394" spans="1:43" ht="43.5" hidden="1" x14ac:dyDescent="0.35">
      <c r="A1394" s="362">
        <v>1392</v>
      </c>
      <c r="B1394" s="362" t="s">
        <v>3625</v>
      </c>
      <c r="C1394" s="362" t="s">
        <v>2</v>
      </c>
      <c r="D1394" s="368">
        <v>45128</v>
      </c>
      <c r="E1394" s="368"/>
      <c r="F1394" s="368"/>
      <c r="G1394" s="368"/>
      <c r="H1394" s="362" t="s">
        <v>65</v>
      </c>
      <c r="I1394" s="362" t="s">
        <v>2375</v>
      </c>
      <c r="J1394" s="361" t="s">
        <v>3626</v>
      </c>
      <c r="K1394" s="362"/>
      <c r="L1394" s="362" t="s">
        <v>186</v>
      </c>
      <c r="M1394" s="362" t="s">
        <v>9</v>
      </c>
      <c r="N1394" s="362" t="s">
        <v>90</v>
      </c>
      <c r="O1394" s="362" t="s">
        <v>90</v>
      </c>
      <c r="P1394" s="482" t="s">
        <v>90</v>
      </c>
      <c r="Q1394" s="362"/>
      <c r="R1394" s="362"/>
      <c r="S1394" s="362"/>
      <c r="T1394" s="362"/>
      <c r="U1394" s="362"/>
      <c r="V1394" s="362"/>
      <c r="W1394" s="362"/>
      <c r="X1394" s="362"/>
      <c r="Y1394" s="362"/>
      <c r="Z1394" s="362"/>
      <c r="AA1394" s="366"/>
      <c r="AB1394" s="362"/>
      <c r="AC1394" s="362" t="s">
        <v>19</v>
      </c>
      <c r="AD1394" s="362" t="s">
        <v>40</v>
      </c>
      <c r="AE1394" s="362"/>
      <c r="AF1394" s="362"/>
      <c r="AG1394" s="362"/>
      <c r="AH1394" s="362"/>
      <c r="AI1394" s="362"/>
      <c r="AJ1394" s="362"/>
      <c r="AK1394" s="362"/>
      <c r="AL1394" s="362"/>
      <c r="AM1394" s="362"/>
      <c r="AN1394" s="361"/>
      <c r="AO1394" s="445" t="s">
        <v>9</v>
      </c>
      <c r="AP1394" s="445" t="s">
        <v>9</v>
      </c>
      <c r="AQ1394" s="445" t="s">
        <v>9</v>
      </c>
    </row>
    <row r="1395" spans="1:43" ht="43.5" hidden="1" x14ac:dyDescent="0.35">
      <c r="A1395" s="362">
        <v>1393</v>
      </c>
      <c r="B1395" s="362" t="s">
        <v>3627</v>
      </c>
      <c r="C1395" s="362" t="s">
        <v>2</v>
      </c>
      <c r="D1395" s="368">
        <v>45128</v>
      </c>
      <c r="E1395" s="368"/>
      <c r="F1395" s="368"/>
      <c r="G1395" s="368"/>
      <c r="H1395" s="362" t="s">
        <v>65</v>
      </c>
      <c r="I1395" s="362" t="s">
        <v>2882</v>
      </c>
      <c r="J1395" s="361" t="s">
        <v>3628</v>
      </c>
      <c r="K1395" s="362"/>
      <c r="L1395" s="362" t="s">
        <v>186</v>
      </c>
      <c r="M1395" s="362" t="s">
        <v>9</v>
      </c>
      <c r="N1395" s="362" t="s">
        <v>90</v>
      </c>
      <c r="O1395" s="362" t="s">
        <v>90</v>
      </c>
      <c r="P1395" s="482" t="s">
        <v>90</v>
      </c>
      <c r="Q1395" s="362"/>
      <c r="R1395" s="362"/>
      <c r="S1395" s="362"/>
      <c r="T1395" s="362"/>
      <c r="U1395" s="362"/>
      <c r="V1395" s="362"/>
      <c r="W1395" s="362"/>
      <c r="X1395" s="362"/>
      <c r="Y1395" s="362"/>
      <c r="Z1395" s="362"/>
      <c r="AA1395" s="366"/>
      <c r="AB1395" s="362"/>
      <c r="AC1395" s="362" t="s">
        <v>19</v>
      </c>
      <c r="AD1395" s="362" t="s">
        <v>40</v>
      </c>
      <c r="AE1395" s="362"/>
      <c r="AF1395" s="362"/>
      <c r="AG1395" s="362"/>
      <c r="AH1395" s="362"/>
      <c r="AI1395" s="362"/>
      <c r="AJ1395" s="362"/>
      <c r="AK1395" s="362"/>
      <c r="AL1395" s="362"/>
      <c r="AM1395" s="362"/>
      <c r="AN1395" s="361"/>
      <c r="AO1395" s="445" t="s">
        <v>9</v>
      </c>
      <c r="AP1395" s="445" t="s">
        <v>9</v>
      </c>
      <c r="AQ1395" s="445" t="s">
        <v>9</v>
      </c>
    </row>
    <row r="1396" spans="1:43" ht="43.5" hidden="1" x14ac:dyDescent="0.35">
      <c r="A1396" s="362">
        <v>1394</v>
      </c>
      <c r="B1396" s="362" t="s">
        <v>3629</v>
      </c>
      <c r="C1396" s="362" t="s">
        <v>2</v>
      </c>
      <c r="D1396" s="368">
        <v>45128</v>
      </c>
      <c r="E1396" s="368"/>
      <c r="F1396" s="368"/>
      <c r="G1396" s="368"/>
      <c r="H1396" s="362" t="s">
        <v>74</v>
      </c>
      <c r="I1396" s="362" t="s">
        <v>90</v>
      </c>
      <c r="J1396" s="361" t="s">
        <v>3630</v>
      </c>
      <c r="K1396" s="361"/>
      <c r="L1396" s="362" t="s">
        <v>186</v>
      </c>
      <c r="M1396" s="362" t="s">
        <v>9</v>
      </c>
      <c r="N1396" s="362" t="s">
        <v>90</v>
      </c>
      <c r="O1396" s="362" t="s">
        <v>90</v>
      </c>
      <c r="P1396" s="482"/>
      <c r="Q1396" s="362"/>
      <c r="R1396" s="362"/>
      <c r="S1396" s="362"/>
      <c r="T1396" s="362"/>
      <c r="U1396" s="362"/>
      <c r="V1396" s="362"/>
      <c r="W1396" s="362"/>
      <c r="X1396" s="362"/>
      <c r="Y1396" s="362"/>
      <c r="Z1396" s="362"/>
      <c r="AA1396" s="366"/>
      <c r="AB1396" s="362"/>
      <c r="AC1396" s="362" t="s">
        <v>19</v>
      </c>
      <c r="AD1396" s="362" t="s">
        <v>40</v>
      </c>
      <c r="AE1396" s="362"/>
      <c r="AF1396" s="362"/>
      <c r="AG1396" s="362"/>
      <c r="AH1396" s="362"/>
      <c r="AI1396" s="362"/>
      <c r="AJ1396" s="362"/>
      <c r="AK1396" s="362"/>
      <c r="AL1396" s="362"/>
      <c r="AM1396" s="362"/>
      <c r="AN1396" s="361"/>
      <c r="AO1396" s="445" t="s">
        <v>5839</v>
      </c>
      <c r="AP1396" s="445" t="s">
        <v>5839</v>
      </c>
      <c r="AQ1396" s="445" t="s">
        <v>5839</v>
      </c>
    </row>
    <row r="1397" spans="1:43" ht="43.5" hidden="1" x14ac:dyDescent="0.35">
      <c r="A1397" s="362">
        <v>1395</v>
      </c>
      <c r="B1397" s="362" t="s">
        <v>3631</v>
      </c>
      <c r="C1397" s="362" t="s">
        <v>2</v>
      </c>
      <c r="D1397" s="368">
        <v>45111</v>
      </c>
      <c r="E1397" s="368" t="s">
        <v>1278</v>
      </c>
      <c r="F1397" s="368"/>
      <c r="G1397" s="368"/>
      <c r="H1397" s="362" t="s">
        <v>73</v>
      </c>
      <c r="I1397" s="362" t="s">
        <v>1546</v>
      </c>
      <c r="J1397" s="361" t="s">
        <v>3632</v>
      </c>
      <c r="K1397" s="362"/>
      <c r="L1397" s="362" t="s">
        <v>186</v>
      </c>
      <c r="M1397" s="362" t="s">
        <v>8</v>
      </c>
      <c r="N1397" s="362" t="s">
        <v>90</v>
      </c>
      <c r="O1397" s="362" t="s">
        <v>90</v>
      </c>
      <c r="P1397" s="482" t="s">
        <v>3633</v>
      </c>
      <c r="Q1397" s="362"/>
      <c r="R1397" s="362"/>
      <c r="S1397" s="362"/>
      <c r="T1397" s="362"/>
      <c r="U1397" s="362"/>
      <c r="V1397" s="362"/>
      <c r="W1397" s="362"/>
      <c r="X1397" s="362"/>
      <c r="Y1397" s="362"/>
      <c r="Z1397" s="362"/>
      <c r="AA1397" s="366"/>
      <c r="AB1397" s="362"/>
      <c r="AC1397" s="362" t="s">
        <v>13</v>
      </c>
      <c r="AD1397" s="362" t="s">
        <v>8</v>
      </c>
      <c r="AE1397" s="362"/>
      <c r="AF1397" s="362"/>
      <c r="AG1397" s="362"/>
      <c r="AH1397" s="362" t="s">
        <v>1299</v>
      </c>
      <c r="AI1397" s="362"/>
      <c r="AJ1397" s="362"/>
      <c r="AK1397" s="362"/>
      <c r="AL1397" s="362"/>
      <c r="AM1397" s="368">
        <v>45919</v>
      </c>
      <c r="AN1397" s="361" t="s">
        <v>680</v>
      </c>
      <c r="AO1397" s="445" t="s">
        <v>539</v>
      </c>
      <c r="AP1397" s="445" t="s">
        <v>5841</v>
      </c>
      <c r="AQ1397" s="445" t="s">
        <v>5841</v>
      </c>
    </row>
    <row r="1398" spans="1:43" ht="29" hidden="1" x14ac:dyDescent="0.35">
      <c r="A1398" s="362">
        <v>1396</v>
      </c>
      <c r="B1398" s="362" t="s">
        <v>3634</v>
      </c>
      <c r="C1398" s="362" t="s">
        <v>2</v>
      </c>
      <c r="D1398" s="368">
        <v>45128</v>
      </c>
      <c r="E1398" s="368"/>
      <c r="F1398" s="368"/>
      <c r="G1398" s="368"/>
      <c r="H1398" s="362" t="s">
        <v>62</v>
      </c>
      <c r="I1398" s="362" t="s">
        <v>3635</v>
      </c>
      <c r="J1398" s="361" t="s">
        <v>3636</v>
      </c>
      <c r="K1398" s="362"/>
      <c r="L1398" s="362" t="s">
        <v>186</v>
      </c>
      <c r="M1398" s="362" t="s">
        <v>9</v>
      </c>
      <c r="N1398" s="362" t="s">
        <v>90</v>
      </c>
      <c r="O1398" s="362" t="s">
        <v>90</v>
      </c>
      <c r="P1398" s="487" t="s">
        <v>6730</v>
      </c>
      <c r="Q1398" s="362"/>
      <c r="R1398" s="362"/>
      <c r="S1398" s="362"/>
      <c r="T1398" s="362"/>
      <c r="U1398" s="362"/>
      <c r="V1398" s="362"/>
      <c r="W1398" s="362"/>
      <c r="X1398" s="362" t="s">
        <v>6485</v>
      </c>
      <c r="Y1398" s="362"/>
      <c r="Z1398" s="362"/>
      <c r="AA1398" s="366"/>
      <c r="AB1398" s="362"/>
      <c r="AC1398" s="362" t="s">
        <v>19</v>
      </c>
      <c r="AD1398" s="362" t="s">
        <v>40</v>
      </c>
      <c r="AE1398" s="362"/>
      <c r="AF1398" s="362"/>
      <c r="AG1398" s="362"/>
      <c r="AH1398" s="362"/>
      <c r="AI1398" s="361" t="s">
        <v>6569</v>
      </c>
      <c r="AJ1398" s="362"/>
      <c r="AK1398" s="362"/>
      <c r="AL1398" s="362"/>
      <c r="AM1398" s="362"/>
      <c r="AN1398" s="361"/>
      <c r="AO1398" s="445" t="s">
        <v>9</v>
      </c>
      <c r="AP1398" s="445" t="s">
        <v>9</v>
      </c>
      <c r="AQ1398" s="445" t="s">
        <v>9</v>
      </c>
    </row>
    <row r="1399" spans="1:43" ht="29" hidden="1" x14ac:dyDescent="0.35">
      <c r="A1399" s="362">
        <v>1397</v>
      </c>
      <c r="B1399" s="362" t="s">
        <v>3637</v>
      </c>
      <c r="C1399" s="362" t="s">
        <v>2</v>
      </c>
      <c r="D1399" s="368">
        <v>45128</v>
      </c>
      <c r="E1399" s="368"/>
      <c r="F1399" s="368"/>
      <c r="G1399" s="368"/>
      <c r="H1399" s="362" t="s">
        <v>76</v>
      </c>
      <c r="I1399" s="362" t="s">
        <v>3638</v>
      </c>
      <c r="J1399" s="361" t="s">
        <v>3639</v>
      </c>
      <c r="K1399" s="361"/>
      <c r="L1399" s="362" t="s">
        <v>1689</v>
      </c>
      <c r="M1399" s="362" t="s">
        <v>9</v>
      </c>
      <c r="N1399" s="362" t="s">
        <v>90</v>
      </c>
      <c r="O1399" s="362" t="s">
        <v>90</v>
      </c>
      <c r="P1399" s="482" t="s">
        <v>3640</v>
      </c>
      <c r="Q1399" s="361"/>
      <c r="R1399" s="361"/>
      <c r="S1399" s="361"/>
      <c r="T1399" s="362"/>
      <c r="U1399" s="362"/>
      <c r="V1399" s="362"/>
      <c r="W1399" s="362"/>
      <c r="X1399" s="362"/>
      <c r="Y1399" s="362"/>
      <c r="Z1399" s="362"/>
      <c r="AA1399" s="366"/>
      <c r="AB1399" s="362"/>
      <c r="AC1399" s="362" t="s">
        <v>43</v>
      </c>
      <c r="AD1399" s="362" t="s">
        <v>8</v>
      </c>
      <c r="AE1399" s="362"/>
      <c r="AF1399" s="362"/>
      <c r="AG1399" s="362"/>
      <c r="AH1399" s="362"/>
      <c r="AI1399" s="362"/>
      <c r="AJ1399" s="362"/>
      <c r="AK1399" s="362"/>
      <c r="AL1399" s="362"/>
      <c r="AM1399" s="368"/>
      <c r="AN1399" s="361" t="s">
        <v>1158</v>
      </c>
      <c r="AO1399" s="445" t="s">
        <v>539</v>
      </c>
      <c r="AP1399" s="445" t="s">
        <v>5841</v>
      </c>
      <c r="AQ1399" s="445" t="s">
        <v>5840</v>
      </c>
    </row>
    <row r="1400" spans="1:43" ht="29" hidden="1" x14ac:dyDescent="0.35">
      <c r="A1400" s="362">
        <v>1398</v>
      </c>
      <c r="B1400" s="362" t="s">
        <v>3641</v>
      </c>
      <c r="C1400" s="362" t="s">
        <v>2</v>
      </c>
      <c r="D1400" s="368">
        <v>45128</v>
      </c>
      <c r="E1400" s="368"/>
      <c r="F1400" s="368"/>
      <c r="G1400" s="368"/>
      <c r="H1400" s="362" t="s">
        <v>65</v>
      </c>
      <c r="I1400" s="362" t="s">
        <v>3638</v>
      </c>
      <c r="J1400" s="361" t="s">
        <v>3642</v>
      </c>
      <c r="K1400" s="362"/>
      <c r="L1400" s="362" t="s">
        <v>186</v>
      </c>
      <c r="M1400" s="362" t="s">
        <v>9</v>
      </c>
      <c r="N1400" s="362" t="s">
        <v>90</v>
      </c>
      <c r="O1400" s="362" t="s">
        <v>90</v>
      </c>
      <c r="P1400" s="482" t="s">
        <v>90</v>
      </c>
      <c r="Q1400" s="362"/>
      <c r="R1400" s="362"/>
      <c r="S1400" s="362"/>
      <c r="T1400" s="362"/>
      <c r="U1400" s="362"/>
      <c r="V1400" s="362"/>
      <c r="W1400" s="362"/>
      <c r="X1400" s="362"/>
      <c r="Y1400" s="362"/>
      <c r="Z1400" s="362"/>
      <c r="AA1400" s="366"/>
      <c r="AB1400" s="362"/>
      <c r="AC1400" s="362" t="s">
        <v>19</v>
      </c>
      <c r="AD1400" s="362" t="s">
        <v>40</v>
      </c>
      <c r="AE1400" s="362"/>
      <c r="AF1400" s="362"/>
      <c r="AG1400" s="362"/>
      <c r="AH1400" s="362"/>
      <c r="AI1400" s="362"/>
      <c r="AJ1400" s="362"/>
      <c r="AK1400" s="362"/>
      <c r="AL1400" s="362"/>
      <c r="AM1400" s="362"/>
      <c r="AN1400" s="361"/>
      <c r="AO1400" s="445" t="s">
        <v>9</v>
      </c>
      <c r="AP1400" s="445" t="s">
        <v>9</v>
      </c>
      <c r="AQ1400" s="445" t="s">
        <v>9</v>
      </c>
    </row>
    <row r="1401" spans="1:43" ht="29" hidden="1" x14ac:dyDescent="0.35">
      <c r="A1401" s="362">
        <v>1399</v>
      </c>
      <c r="B1401" s="362" t="s">
        <v>3643</v>
      </c>
      <c r="C1401" s="362" t="s">
        <v>2</v>
      </c>
      <c r="D1401" s="368">
        <v>45128</v>
      </c>
      <c r="E1401" s="368"/>
      <c r="F1401" s="368"/>
      <c r="G1401" s="368"/>
      <c r="H1401" s="362" t="s">
        <v>65</v>
      </c>
      <c r="I1401" s="362" t="s">
        <v>2375</v>
      </c>
      <c r="J1401" s="361" t="s">
        <v>3644</v>
      </c>
      <c r="K1401" s="362"/>
      <c r="L1401" s="362" t="s">
        <v>186</v>
      </c>
      <c r="M1401" s="362" t="s">
        <v>9</v>
      </c>
      <c r="N1401" s="362" t="s">
        <v>90</v>
      </c>
      <c r="O1401" s="362" t="s">
        <v>90</v>
      </c>
      <c r="P1401" s="482" t="s">
        <v>90</v>
      </c>
      <c r="Q1401" s="362"/>
      <c r="R1401" s="362"/>
      <c r="S1401" s="362"/>
      <c r="T1401" s="362"/>
      <c r="U1401" s="362"/>
      <c r="V1401" s="362"/>
      <c r="W1401" s="362"/>
      <c r="X1401" s="362"/>
      <c r="Y1401" s="362"/>
      <c r="Z1401" s="362"/>
      <c r="AA1401" s="366"/>
      <c r="AB1401" s="362"/>
      <c r="AC1401" s="362" t="s">
        <v>19</v>
      </c>
      <c r="AD1401" s="362" t="s">
        <v>40</v>
      </c>
      <c r="AE1401" s="362"/>
      <c r="AF1401" s="362"/>
      <c r="AG1401" s="362"/>
      <c r="AH1401" s="362"/>
      <c r="AI1401" s="362"/>
      <c r="AJ1401" s="362"/>
      <c r="AK1401" s="362"/>
      <c r="AL1401" s="362"/>
      <c r="AM1401" s="362"/>
      <c r="AN1401" s="361"/>
      <c r="AO1401" s="445" t="s">
        <v>9</v>
      </c>
      <c r="AP1401" s="445" t="s">
        <v>9</v>
      </c>
      <c r="AQ1401" s="445" t="s">
        <v>9</v>
      </c>
    </row>
    <row r="1402" spans="1:43" ht="29" hidden="1" x14ac:dyDescent="0.35">
      <c r="A1402" s="362">
        <v>1400</v>
      </c>
      <c r="B1402" s="362" t="s">
        <v>3645</v>
      </c>
      <c r="C1402" s="362" t="s">
        <v>2</v>
      </c>
      <c r="D1402" s="368">
        <v>45128</v>
      </c>
      <c r="E1402" s="368"/>
      <c r="F1402" s="368"/>
      <c r="G1402" s="368"/>
      <c r="H1402" s="362" t="s">
        <v>65</v>
      </c>
      <c r="I1402" s="362" t="s">
        <v>2835</v>
      </c>
      <c r="J1402" s="361" t="s">
        <v>3646</v>
      </c>
      <c r="K1402" s="362"/>
      <c r="L1402" s="362" t="s">
        <v>186</v>
      </c>
      <c r="M1402" s="362" t="s">
        <v>9</v>
      </c>
      <c r="N1402" s="362" t="s">
        <v>90</v>
      </c>
      <c r="O1402" s="362" t="s">
        <v>90</v>
      </c>
      <c r="P1402" s="482" t="s">
        <v>90</v>
      </c>
      <c r="Q1402" s="362"/>
      <c r="R1402" s="362"/>
      <c r="S1402" s="362"/>
      <c r="T1402" s="362"/>
      <c r="U1402" s="362"/>
      <c r="V1402" s="362"/>
      <c r="W1402" s="362"/>
      <c r="X1402" s="362"/>
      <c r="Y1402" s="362"/>
      <c r="Z1402" s="362"/>
      <c r="AA1402" s="366"/>
      <c r="AB1402" s="362"/>
      <c r="AC1402" s="362" t="s">
        <v>19</v>
      </c>
      <c r="AD1402" s="362" t="s">
        <v>40</v>
      </c>
      <c r="AE1402" s="362"/>
      <c r="AF1402" s="362"/>
      <c r="AG1402" s="362"/>
      <c r="AH1402" s="362"/>
      <c r="AI1402" s="362"/>
      <c r="AJ1402" s="362"/>
      <c r="AK1402" s="362"/>
      <c r="AL1402" s="362"/>
      <c r="AM1402" s="362"/>
      <c r="AN1402" s="361"/>
      <c r="AO1402" s="445" t="s">
        <v>9</v>
      </c>
      <c r="AP1402" s="445" t="s">
        <v>9</v>
      </c>
      <c r="AQ1402" s="445" t="s">
        <v>9</v>
      </c>
    </row>
    <row r="1403" spans="1:43" ht="29" hidden="1" x14ac:dyDescent="0.35">
      <c r="A1403" s="362">
        <v>1401</v>
      </c>
      <c r="B1403" s="362" t="s">
        <v>3647</v>
      </c>
      <c r="C1403" s="362" t="s">
        <v>2</v>
      </c>
      <c r="D1403" s="368">
        <v>45128</v>
      </c>
      <c r="E1403" s="368"/>
      <c r="F1403" s="368"/>
      <c r="G1403" s="368"/>
      <c r="H1403" s="362" t="s">
        <v>65</v>
      </c>
      <c r="I1403" s="362" t="s">
        <v>2882</v>
      </c>
      <c r="J1403" s="361" t="s">
        <v>3648</v>
      </c>
      <c r="K1403" s="362"/>
      <c r="L1403" s="362" t="s">
        <v>186</v>
      </c>
      <c r="M1403" s="362" t="s">
        <v>9</v>
      </c>
      <c r="N1403" s="362" t="s">
        <v>90</v>
      </c>
      <c r="O1403" s="362" t="s">
        <v>90</v>
      </c>
      <c r="P1403" s="482" t="s">
        <v>90</v>
      </c>
      <c r="Q1403" s="362"/>
      <c r="R1403" s="362"/>
      <c r="S1403" s="362"/>
      <c r="T1403" s="362"/>
      <c r="U1403" s="362"/>
      <c r="V1403" s="362"/>
      <c r="W1403" s="362"/>
      <c r="X1403" s="362"/>
      <c r="Y1403" s="362"/>
      <c r="Z1403" s="362"/>
      <c r="AA1403" s="366"/>
      <c r="AB1403" s="362"/>
      <c r="AC1403" s="362" t="s">
        <v>19</v>
      </c>
      <c r="AD1403" s="362" t="s">
        <v>40</v>
      </c>
      <c r="AE1403" s="362"/>
      <c r="AF1403" s="362"/>
      <c r="AG1403" s="362"/>
      <c r="AH1403" s="362"/>
      <c r="AI1403" s="362"/>
      <c r="AJ1403" s="362"/>
      <c r="AK1403" s="362"/>
      <c r="AL1403" s="362"/>
      <c r="AM1403" s="362"/>
      <c r="AN1403" s="361"/>
      <c r="AO1403" s="445" t="s">
        <v>9</v>
      </c>
      <c r="AP1403" s="445" t="s">
        <v>9</v>
      </c>
      <c r="AQ1403" s="445" t="s">
        <v>9</v>
      </c>
    </row>
    <row r="1404" spans="1:43" ht="29" hidden="1" x14ac:dyDescent="0.35">
      <c r="A1404" s="362">
        <v>1402</v>
      </c>
      <c r="B1404" s="362" t="s">
        <v>3649</v>
      </c>
      <c r="C1404" s="362" t="s">
        <v>2</v>
      </c>
      <c r="D1404" s="368">
        <v>45128</v>
      </c>
      <c r="E1404" s="368"/>
      <c r="F1404" s="368"/>
      <c r="G1404" s="368"/>
      <c r="H1404" s="362" t="s">
        <v>65</v>
      </c>
      <c r="I1404" s="362" t="s">
        <v>2835</v>
      </c>
      <c r="J1404" s="361" t="s">
        <v>3650</v>
      </c>
      <c r="K1404" s="362"/>
      <c r="L1404" s="362" t="s">
        <v>186</v>
      </c>
      <c r="M1404" s="362" t="s">
        <v>9</v>
      </c>
      <c r="N1404" s="362" t="s">
        <v>90</v>
      </c>
      <c r="O1404" s="362" t="s">
        <v>90</v>
      </c>
      <c r="P1404" s="482" t="s">
        <v>90</v>
      </c>
      <c r="Q1404" s="362"/>
      <c r="R1404" s="362"/>
      <c r="S1404" s="362"/>
      <c r="T1404" s="362"/>
      <c r="U1404" s="362"/>
      <c r="V1404" s="362"/>
      <c r="W1404" s="362"/>
      <c r="X1404" s="362"/>
      <c r="Y1404" s="362"/>
      <c r="Z1404" s="362"/>
      <c r="AA1404" s="366"/>
      <c r="AB1404" s="362"/>
      <c r="AC1404" s="362" t="s">
        <v>19</v>
      </c>
      <c r="AD1404" s="362" t="s">
        <v>40</v>
      </c>
      <c r="AE1404" s="362"/>
      <c r="AF1404" s="362"/>
      <c r="AG1404" s="362"/>
      <c r="AH1404" s="362"/>
      <c r="AI1404" s="362"/>
      <c r="AJ1404" s="362"/>
      <c r="AK1404" s="362"/>
      <c r="AL1404" s="362"/>
      <c r="AM1404" s="362"/>
      <c r="AN1404" s="361"/>
      <c r="AO1404" s="445" t="s">
        <v>9</v>
      </c>
      <c r="AP1404" s="445" t="s">
        <v>9</v>
      </c>
      <c r="AQ1404" s="445" t="s">
        <v>9</v>
      </c>
    </row>
    <row r="1405" spans="1:43" ht="43.5" hidden="1" x14ac:dyDescent="0.35">
      <c r="A1405" s="362">
        <v>1403</v>
      </c>
      <c r="B1405" s="362" t="s">
        <v>3651</v>
      </c>
      <c r="C1405" s="362" t="s">
        <v>2</v>
      </c>
      <c r="D1405" s="368">
        <v>45128</v>
      </c>
      <c r="E1405" s="368"/>
      <c r="F1405" s="368"/>
      <c r="G1405" s="368"/>
      <c r="H1405" s="362" t="s">
        <v>65</v>
      </c>
      <c r="I1405" s="362" t="s">
        <v>2835</v>
      </c>
      <c r="J1405" s="361" t="s">
        <v>3652</v>
      </c>
      <c r="K1405" s="362"/>
      <c r="L1405" s="362" t="s">
        <v>186</v>
      </c>
      <c r="M1405" s="362" t="s">
        <v>9</v>
      </c>
      <c r="N1405" s="362" t="s">
        <v>90</v>
      </c>
      <c r="O1405" s="362" t="s">
        <v>90</v>
      </c>
      <c r="P1405" s="482" t="s">
        <v>90</v>
      </c>
      <c r="Q1405" s="362"/>
      <c r="R1405" s="362"/>
      <c r="S1405" s="362"/>
      <c r="T1405" s="362"/>
      <c r="U1405" s="362"/>
      <c r="V1405" s="362"/>
      <c r="W1405" s="362"/>
      <c r="X1405" s="362"/>
      <c r="Y1405" s="362"/>
      <c r="Z1405" s="362"/>
      <c r="AA1405" s="366"/>
      <c r="AB1405" s="362"/>
      <c r="AC1405" s="362" t="s">
        <v>19</v>
      </c>
      <c r="AD1405" s="362" t="s">
        <v>40</v>
      </c>
      <c r="AE1405" s="362"/>
      <c r="AF1405" s="362"/>
      <c r="AG1405" s="362"/>
      <c r="AH1405" s="362"/>
      <c r="AI1405" s="362"/>
      <c r="AJ1405" s="362"/>
      <c r="AK1405" s="362"/>
      <c r="AL1405" s="362"/>
      <c r="AM1405" s="362"/>
      <c r="AN1405" s="361"/>
      <c r="AO1405" s="445" t="s">
        <v>9</v>
      </c>
      <c r="AP1405" s="445" t="s">
        <v>9</v>
      </c>
      <c r="AQ1405" s="445" t="s">
        <v>9</v>
      </c>
    </row>
    <row r="1406" spans="1:43" ht="43.5" hidden="1" x14ac:dyDescent="0.35">
      <c r="A1406" s="362">
        <v>1404</v>
      </c>
      <c r="B1406" s="362" t="s">
        <v>3653</v>
      </c>
      <c r="C1406" s="362" t="s">
        <v>2</v>
      </c>
      <c r="D1406" s="368">
        <v>45128</v>
      </c>
      <c r="E1406" s="368"/>
      <c r="F1406" s="368"/>
      <c r="G1406" s="368"/>
      <c r="H1406" s="362" t="s">
        <v>65</v>
      </c>
      <c r="I1406" s="362" t="s">
        <v>1580</v>
      </c>
      <c r="J1406" s="361" t="s">
        <v>3654</v>
      </c>
      <c r="K1406" s="361"/>
      <c r="L1406" s="362" t="s">
        <v>186</v>
      </c>
      <c r="M1406" s="362" t="s">
        <v>9</v>
      </c>
      <c r="N1406" s="362" t="s">
        <v>90</v>
      </c>
      <c r="O1406" s="362" t="s">
        <v>90</v>
      </c>
      <c r="P1406" s="482" t="s">
        <v>90</v>
      </c>
      <c r="Q1406" s="362"/>
      <c r="R1406" s="362"/>
      <c r="S1406" s="362"/>
      <c r="T1406" s="362"/>
      <c r="U1406" s="362"/>
      <c r="V1406" s="362"/>
      <c r="W1406" s="362"/>
      <c r="X1406" s="362"/>
      <c r="Y1406" s="362"/>
      <c r="Z1406" s="362"/>
      <c r="AA1406" s="366"/>
      <c r="AB1406" s="362"/>
      <c r="AC1406" s="362" t="s">
        <v>19</v>
      </c>
      <c r="AD1406" s="362" t="s">
        <v>40</v>
      </c>
      <c r="AE1406" s="362"/>
      <c r="AF1406" s="362"/>
      <c r="AG1406" s="362"/>
      <c r="AH1406" s="362"/>
      <c r="AI1406" s="362"/>
      <c r="AJ1406" s="362"/>
      <c r="AK1406" s="362"/>
      <c r="AL1406" s="362"/>
      <c r="AM1406" s="362"/>
      <c r="AN1406" s="361"/>
      <c r="AO1406" s="445" t="s">
        <v>9</v>
      </c>
      <c r="AP1406" s="445" t="s">
        <v>9</v>
      </c>
      <c r="AQ1406" s="445" t="s">
        <v>9</v>
      </c>
    </row>
    <row r="1407" spans="1:43" ht="29" hidden="1" x14ac:dyDescent="0.35">
      <c r="A1407" s="362">
        <v>1405</v>
      </c>
      <c r="B1407" s="362" t="s">
        <v>3655</v>
      </c>
      <c r="C1407" s="362" t="s">
        <v>2</v>
      </c>
      <c r="D1407" s="368">
        <v>45133</v>
      </c>
      <c r="E1407" s="368"/>
      <c r="F1407" s="368"/>
      <c r="G1407" s="368"/>
      <c r="H1407" s="362" t="s">
        <v>74</v>
      </c>
      <c r="I1407" s="362" t="s">
        <v>90</v>
      </c>
      <c r="J1407" s="361" t="s">
        <v>3656</v>
      </c>
      <c r="K1407" s="361"/>
      <c r="L1407" s="362" t="s">
        <v>186</v>
      </c>
      <c r="M1407" s="362" t="s">
        <v>9</v>
      </c>
      <c r="N1407" s="362" t="s">
        <v>90</v>
      </c>
      <c r="O1407" s="362" t="s">
        <v>90</v>
      </c>
      <c r="P1407" s="482"/>
      <c r="Q1407" s="362"/>
      <c r="R1407" s="362"/>
      <c r="S1407" s="362"/>
      <c r="T1407" s="362"/>
      <c r="U1407" s="362"/>
      <c r="V1407" s="362"/>
      <c r="W1407" s="362"/>
      <c r="X1407" s="362"/>
      <c r="Y1407" s="362"/>
      <c r="Z1407" s="362"/>
      <c r="AA1407" s="366"/>
      <c r="AB1407" s="362"/>
      <c r="AC1407" s="362" t="s">
        <v>19</v>
      </c>
      <c r="AD1407" s="362" t="s">
        <v>40</v>
      </c>
      <c r="AE1407" s="362"/>
      <c r="AF1407" s="362"/>
      <c r="AG1407" s="362"/>
      <c r="AH1407" s="362"/>
      <c r="AI1407" s="362"/>
      <c r="AJ1407" s="362"/>
      <c r="AK1407" s="362"/>
      <c r="AL1407" s="362"/>
      <c r="AM1407" s="362"/>
      <c r="AN1407" s="361"/>
      <c r="AO1407" s="445" t="s">
        <v>5839</v>
      </c>
      <c r="AP1407" s="445" t="s">
        <v>5839</v>
      </c>
      <c r="AQ1407" s="445" t="s">
        <v>5839</v>
      </c>
    </row>
    <row r="1408" spans="1:43" ht="43.5" hidden="1" x14ac:dyDescent="0.35">
      <c r="A1408" s="362">
        <v>1406</v>
      </c>
      <c r="B1408" s="362" t="s">
        <v>3657</v>
      </c>
      <c r="C1408" s="362" t="s">
        <v>2</v>
      </c>
      <c r="D1408" s="368">
        <v>45111</v>
      </c>
      <c r="E1408" s="368" t="s">
        <v>1278</v>
      </c>
      <c r="F1408" s="368"/>
      <c r="G1408" s="368"/>
      <c r="H1408" s="362" t="s">
        <v>73</v>
      </c>
      <c r="I1408" s="362" t="s">
        <v>1546</v>
      </c>
      <c r="J1408" s="361" t="s">
        <v>3658</v>
      </c>
      <c r="K1408" s="362"/>
      <c r="L1408" s="362" t="s">
        <v>186</v>
      </c>
      <c r="M1408" s="362" t="s">
        <v>51</v>
      </c>
      <c r="N1408" s="362" t="s">
        <v>90</v>
      </c>
      <c r="O1408" s="362" t="s">
        <v>90</v>
      </c>
      <c r="P1408" s="482" t="s">
        <v>3659</v>
      </c>
      <c r="Q1408" s="362"/>
      <c r="R1408" s="362"/>
      <c r="S1408" s="362"/>
      <c r="T1408" s="362"/>
      <c r="U1408" s="362"/>
      <c r="V1408" s="362"/>
      <c r="W1408" s="362"/>
      <c r="X1408" s="362"/>
      <c r="Y1408" s="362"/>
      <c r="Z1408" s="362"/>
      <c r="AA1408" s="366"/>
      <c r="AB1408" s="362"/>
      <c r="AC1408" s="362" t="s">
        <v>13</v>
      </c>
      <c r="AD1408" s="362" t="s">
        <v>8</v>
      </c>
      <c r="AE1408" s="362"/>
      <c r="AF1408" s="362"/>
      <c r="AG1408" s="362"/>
      <c r="AH1408" s="362" t="s">
        <v>1299</v>
      </c>
      <c r="AI1408" s="362"/>
      <c r="AJ1408" s="362"/>
      <c r="AK1408" s="362"/>
      <c r="AL1408" s="362"/>
      <c r="AM1408" s="368">
        <v>45924</v>
      </c>
      <c r="AN1408" s="361" t="s">
        <v>2412</v>
      </c>
      <c r="AO1408" s="445" t="s">
        <v>539</v>
      </c>
      <c r="AP1408" s="445" t="s">
        <v>5841</v>
      </c>
      <c r="AQ1408" s="445" t="s">
        <v>5840</v>
      </c>
    </row>
    <row r="1409" spans="1:43" ht="14.5" hidden="1" x14ac:dyDescent="0.35">
      <c r="A1409" s="362">
        <v>1407</v>
      </c>
      <c r="B1409" s="362" t="s">
        <v>3660</v>
      </c>
      <c r="C1409" s="362" t="s">
        <v>2</v>
      </c>
      <c r="D1409" s="368">
        <v>45133</v>
      </c>
      <c r="E1409" s="368"/>
      <c r="F1409" s="368"/>
      <c r="G1409" s="368"/>
      <c r="H1409" s="362" t="s">
        <v>74</v>
      </c>
      <c r="I1409" s="362" t="s">
        <v>90</v>
      </c>
      <c r="J1409" s="361" t="s">
        <v>3661</v>
      </c>
      <c r="K1409" s="361"/>
      <c r="L1409" s="362" t="s">
        <v>186</v>
      </c>
      <c r="M1409" s="362" t="s">
        <v>9</v>
      </c>
      <c r="N1409" s="362" t="s">
        <v>90</v>
      </c>
      <c r="O1409" s="362" t="s">
        <v>90</v>
      </c>
      <c r="P1409" s="482" t="s">
        <v>6731</v>
      </c>
      <c r="Q1409" s="362"/>
      <c r="R1409" s="362"/>
      <c r="S1409" s="362"/>
      <c r="T1409" s="362"/>
      <c r="U1409" s="362"/>
      <c r="V1409" s="362"/>
      <c r="W1409" s="362"/>
      <c r="X1409" s="362"/>
      <c r="Y1409" s="362"/>
      <c r="Z1409" s="362"/>
      <c r="AA1409" s="366"/>
      <c r="AB1409" s="362"/>
      <c r="AC1409" s="362" t="s">
        <v>19</v>
      </c>
      <c r="AD1409" s="362"/>
      <c r="AE1409" s="362"/>
      <c r="AF1409" s="362"/>
      <c r="AG1409" s="362"/>
      <c r="AH1409" s="362"/>
      <c r="AI1409" s="362"/>
      <c r="AJ1409" s="362"/>
      <c r="AK1409" s="362"/>
      <c r="AL1409" s="362"/>
      <c r="AM1409" s="362"/>
      <c r="AN1409" s="361"/>
      <c r="AO1409" s="445" t="s">
        <v>9</v>
      </c>
      <c r="AP1409" s="445" t="s">
        <v>9</v>
      </c>
      <c r="AQ1409" s="445" t="s">
        <v>9</v>
      </c>
    </row>
    <row r="1410" spans="1:43" ht="29" hidden="1" x14ac:dyDescent="0.35">
      <c r="A1410" s="362">
        <v>1408</v>
      </c>
      <c r="B1410" s="362" t="s">
        <v>3663</v>
      </c>
      <c r="C1410" s="362" t="s">
        <v>2</v>
      </c>
      <c r="D1410" s="368">
        <v>45133</v>
      </c>
      <c r="E1410" s="368"/>
      <c r="F1410" s="368"/>
      <c r="G1410" s="368"/>
      <c r="H1410" s="362" t="s">
        <v>74</v>
      </c>
      <c r="I1410" s="362" t="s">
        <v>90</v>
      </c>
      <c r="J1410" s="361" t="s">
        <v>3664</v>
      </c>
      <c r="K1410" s="361"/>
      <c r="L1410" s="362" t="s">
        <v>186</v>
      </c>
      <c r="M1410" s="362" t="s">
        <v>9</v>
      </c>
      <c r="N1410" s="362" t="s">
        <v>90</v>
      </c>
      <c r="O1410" s="362" t="s">
        <v>90</v>
      </c>
      <c r="P1410" s="482"/>
      <c r="Q1410" s="362"/>
      <c r="R1410" s="362"/>
      <c r="S1410" s="362"/>
      <c r="T1410" s="362"/>
      <c r="U1410" s="362"/>
      <c r="V1410" s="362"/>
      <c r="W1410" s="362"/>
      <c r="X1410" s="362"/>
      <c r="Y1410" s="362"/>
      <c r="Z1410" s="362"/>
      <c r="AA1410" s="366"/>
      <c r="AB1410" s="362"/>
      <c r="AC1410" s="362" t="s">
        <v>19</v>
      </c>
      <c r="AD1410" s="362" t="s">
        <v>40</v>
      </c>
      <c r="AE1410" s="362"/>
      <c r="AF1410" s="362"/>
      <c r="AG1410" s="362"/>
      <c r="AH1410" s="362"/>
      <c r="AI1410" s="362"/>
      <c r="AJ1410" s="362"/>
      <c r="AK1410" s="362"/>
      <c r="AL1410" s="362"/>
      <c r="AM1410" s="362"/>
      <c r="AN1410" s="361"/>
      <c r="AO1410" s="445" t="s">
        <v>5839</v>
      </c>
      <c r="AP1410" s="445" t="s">
        <v>5839</v>
      </c>
      <c r="AQ1410" s="445" t="s">
        <v>5839</v>
      </c>
    </row>
    <row r="1411" spans="1:43" ht="29" hidden="1" x14ac:dyDescent="0.35">
      <c r="A1411" s="362">
        <v>1409</v>
      </c>
      <c r="B1411" s="362" t="s">
        <v>3665</v>
      </c>
      <c r="C1411" s="362" t="s">
        <v>2</v>
      </c>
      <c r="D1411" s="368">
        <v>45133</v>
      </c>
      <c r="E1411" s="368"/>
      <c r="F1411" s="368"/>
      <c r="G1411" s="368"/>
      <c r="H1411" s="362" t="s">
        <v>74</v>
      </c>
      <c r="I1411" s="362" t="s">
        <v>90</v>
      </c>
      <c r="J1411" s="361" t="s">
        <v>3666</v>
      </c>
      <c r="K1411" s="361"/>
      <c r="L1411" s="362" t="s">
        <v>186</v>
      </c>
      <c r="M1411" s="362" t="s">
        <v>9</v>
      </c>
      <c r="N1411" s="362" t="s">
        <v>90</v>
      </c>
      <c r="O1411" s="362" t="s">
        <v>90</v>
      </c>
      <c r="P1411" s="482"/>
      <c r="Q1411" s="362"/>
      <c r="R1411" s="362"/>
      <c r="S1411" s="362"/>
      <c r="T1411" s="362"/>
      <c r="U1411" s="362"/>
      <c r="V1411" s="362"/>
      <c r="W1411" s="362"/>
      <c r="X1411" s="362"/>
      <c r="Y1411" s="362"/>
      <c r="Z1411" s="362"/>
      <c r="AA1411" s="366"/>
      <c r="AB1411" s="362"/>
      <c r="AC1411" s="362" t="s">
        <v>19</v>
      </c>
      <c r="AD1411" s="362" t="s">
        <v>40</v>
      </c>
      <c r="AE1411" s="362"/>
      <c r="AF1411" s="362"/>
      <c r="AG1411" s="362"/>
      <c r="AH1411" s="362"/>
      <c r="AI1411" s="362"/>
      <c r="AJ1411" s="362"/>
      <c r="AK1411" s="362"/>
      <c r="AL1411" s="362"/>
      <c r="AM1411" s="362"/>
      <c r="AN1411" s="361"/>
      <c r="AO1411" s="445" t="s">
        <v>5839</v>
      </c>
      <c r="AP1411" s="445" t="s">
        <v>5839</v>
      </c>
      <c r="AQ1411" s="445" t="s">
        <v>5839</v>
      </c>
    </row>
    <row r="1412" spans="1:43" ht="14.5" hidden="1" x14ac:dyDescent="0.35">
      <c r="A1412" s="362">
        <v>1410</v>
      </c>
      <c r="B1412" s="362" t="s">
        <v>3667</v>
      </c>
      <c r="C1412" s="362" t="s">
        <v>2</v>
      </c>
      <c r="D1412" s="368">
        <v>45133</v>
      </c>
      <c r="E1412" s="368"/>
      <c r="F1412" s="368"/>
      <c r="G1412" s="368"/>
      <c r="H1412" s="362" t="s">
        <v>65</v>
      </c>
      <c r="I1412" s="362" t="s">
        <v>2882</v>
      </c>
      <c r="J1412" s="361" t="s">
        <v>3668</v>
      </c>
      <c r="K1412" s="362"/>
      <c r="L1412" s="362" t="s">
        <v>186</v>
      </c>
      <c r="M1412" s="362" t="s">
        <v>9</v>
      </c>
      <c r="N1412" s="362" t="s">
        <v>90</v>
      </c>
      <c r="O1412" s="362" t="s">
        <v>90</v>
      </c>
      <c r="P1412" s="482" t="s">
        <v>90</v>
      </c>
      <c r="Q1412" s="362"/>
      <c r="R1412" s="362"/>
      <c r="S1412" s="362"/>
      <c r="T1412" s="362"/>
      <c r="U1412" s="362"/>
      <c r="V1412" s="362"/>
      <c r="W1412" s="362"/>
      <c r="X1412" s="362"/>
      <c r="Y1412" s="362"/>
      <c r="Z1412" s="362"/>
      <c r="AA1412" s="366"/>
      <c r="AB1412" s="362"/>
      <c r="AC1412" s="362" t="s">
        <v>19</v>
      </c>
      <c r="AD1412" s="362" t="s">
        <v>40</v>
      </c>
      <c r="AE1412" s="362"/>
      <c r="AF1412" s="362"/>
      <c r="AG1412" s="362"/>
      <c r="AH1412" s="362"/>
      <c r="AI1412" s="362"/>
      <c r="AJ1412" s="362"/>
      <c r="AK1412" s="362"/>
      <c r="AL1412" s="362"/>
      <c r="AM1412" s="362"/>
      <c r="AN1412" s="361"/>
      <c r="AO1412" s="445" t="s">
        <v>9</v>
      </c>
      <c r="AP1412" s="445" t="s">
        <v>9</v>
      </c>
      <c r="AQ1412" s="445" t="s">
        <v>9</v>
      </c>
    </row>
    <row r="1413" spans="1:43" ht="29" hidden="1" x14ac:dyDescent="0.35">
      <c r="A1413" s="362">
        <v>1411</v>
      </c>
      <c r="B1413" s="362" t="s">
        <v>3669</v>
      </c>
      <c r="C1413" s="362" t="s">
        <v>2</v>
      </c>
      <c r="D1413" s="368">
        <v>45133</v>
      </c>
      <c r="E1413" s="368"/>
      <c r="F1413" s="368"/>
      <c r="G1413" s="368"/>
      <c r="H1413" s="362" t="s">
        <v>74</v>
      </c>
      <c r="I1413" s="362" t="s">
        <v>90</v>
      </c>
      <c r="J1413" s="361" t="s">
        <v>3670</v>
      </c>
      <c r="K1413" s="361"/>
      <c r="L1413" s="362" t="s">
        <v>186</v>
      </c>
      <c r="M1413" s="362" t="s">
        <v>9</v>
      </c>
      <c r="N1413" s="362" t="s">
        <v>90</v>
      </c>
      <c r="O1413" s="362" t="s">
        <v>90</v>
      </c>
      <c r="P1413" s="482" t="s">
        <v>6732</v>
      </c>
      <c r="Q1413" s="362"/>
      <c r="R1413" s="362"/>
      <c r="S1413" s="362"/>
      <c r="T1413" s="362"/>
      <c r="U1413" s="362"/>
      <c r="V1413" s="362"/>
      <c r="W1413" s="362"/>
      <c r="X1413" s="362"/>
      <c r="Y1413" s="362"/>
      <c r="Z1413" s="362"/>
      <c r="AA1413" s="366"/>
      <c r="AB1413" s="362"/>
      <c r="AC1413" s="362" t="s">
        <v>19</v>
      </c>
      <c r="AD1413" s="362" t="s">
        <v>40</v>
      </c>
      <c r="AE1413" s="362"/>
      <c r="AF1413" s="362"/>
      <c r="AG1413" s="362"/>
      <c r="AH1413" s="362"/>
      <c r="AI1413" s="362"/>
      <c r="AJ1413" s="362"/>
      <c r="AK1413" s="362"/>
      <c r="AL1413" s="362"/>
      <c r="AM1413" s="362"/>
      <c r="AN1413" s="361"/>
      <c r="AO1413" s="445" t="s">
        <v>5839</v>
      </c>
      <c r="AP1413" s="445" t="s">
        <v>5839</v>
      </c>
      <c r="AQ1413" s="445" t="s">
        <v>5839</v>
      </c>
    </row>
    <row r="1414" spans="1:43" ht="14.5" hidden="1" x14ac:dyDescent="0.35">
      <c r="A1414" s="362">
        <v>1412</v>
      </c>
      <c r="B1414" s="362" t="s">
        <v>3672</v>
      </c>
      <c r="C1414" s="362" t="s">
        <v>2</v>
      </c>
      <c r="D1414" s="368">
        <v>45133</v>
      </c>
      <c r="E1414" s="368"/>
      <c r="F1414" s="368"/>
      <c r="G1414" s="368"/>
      <c r="H1414" s="362" t="s">
        <v>74</v>
      </c>
      <c r="I1414" s="362" t="s">
        <v>90</v>
      </c>
      <c r="J1414" s="361" t="s">
        <v>3673</v>
      </c>
      <c r="K1414" s="361"/>
      <c r="L1414" s="362" t="s">
        <v>186</v>
      </c>
      <c r="M1414" s="362" t="s">
        <v>9</v>
      </c>
      <c r="N1414" s="362" t="s">
        <v>90</v>
      </c>
      <c r="O1414" s="362" t="s">
        <v>90</v>
      </c>
      <c r="P1414" s="482"/>
      <c r="Q1414" s="362"/>
      <c r="R1414" s="362"/>
      <c r="S1414" s="362"/>
      <c r="T1414" s="362"/>
      <c r="U1414" s="362"/>
      <c r="V1414" s="362"/>
      <c r="W1414" s="362"/>
      <c r="X1414" s="362"/>
      <c r="Y1414" s="362"/>
      <c r="Z1414" s="362"/>
      <c r="AA1414" s="366"/>
      <c r="AB1414" s="362"/>
      <c r="AC1414" s="362" t="s">
        <v>19</v>
      </c>
      <c r="AD1414" s="362" t="s">
        <v>40</v>
      </c>
      <c r="AE1414" s="362"/>
      <c r="AF1414" s="362"/>
      <c r="AG1414" s="362"/>
      <c r="AH1414" s="362"/>
      <c r="AI1414" s="362"/>
      <c r="AJ1414" s="362"/>
      <c r="AK1414" s="362"/>
      <c r="AL1414" s="362"/>
      <c r="AM1414" s="362"/>
      <c r="AN1414" s="361"/>
      <c r="AO1414" s="445" t="s">
        <v>5839</v>
      </c>
      <c r="AP1414" s="445" t="s">
        <v>5839</v>
      </c>
      <c r="AQ1414" s="445" t="s">
        <v>5839</v>
      </c>
    </row>
    <row r="1415" spans="1:43" ht="29" hidden="1" x14ac:dyDescent="0.35">
      <c r="A1415" s="362">
        <v>1413</v>
      </c>
      <c r="B1415" s="362" t="s">
        <v>3674</v>
      </c>
      <c r="C1415" s="362" t="s">
        <v>2</v>
      </c>
      <c r="D1415" s="368">
        <v>45133</v>
      </c>
      <c r="E1415" s="368"/>
      <c r="F1415" s="368"/>
      <c r="G1415" s="368"/>
      <c r="H1415" s="362" t="s">
        <v>74</v>
      </c>
      <c r="I1415" s="362" t="s">
        <v>90</v>
      </c>
      <c r="J1415" s="361" t="s">
        <v>3675</v>
      </c>
      <c r="K1415" s="361"/>
      <c r="L1415" s="362" t="s">
        <v>186</v>
      </c>
      <c r="M1415" s="362" t="s">
        <v>9</v>
      </c>
      <c r="N1415" s="362" t="s">
        <v>90</v>
      </c>
      <c r="O1415" s="362" t="s">
        <v>90</v>
      </c>
      <c r="P1415" s="482" t="s">
        <v>6733</v>
      </c>
      <c r="Q1415" s="362"/>
      <c r="R1415" s="362"/>
      <c r="S1415" s="362"/>
      <c r="T1415" s="362"/>
      <c r="U1415" s="362"/>
      <c r="V1415" s="362"/>
      <c r="W1415" s="362"/>
      <c r="X1415" s="362"/>
      <c r="Y1415" s="362"/>
      <c r="Z1415" s="362"/>
      <c r="AA1415" s="366"/>
      <c r="AB1415" s="362"/>
      <c r="AC1415" s="362" t="s">
        <v>19</v>
      </c>
      <c r="AD1415" s="362"/>
      <c r="AE1415" s="362"/>
      <c r="AF1415" s="362"/>
      <c r="AG1415" s="362"/>
      <c r="AH1415" s="362"/>
      <c r="AI1415" s="362"/>
      <c r="AJ1415" s="362"/>
      <c r="AK1415" s="362"/>
      <c r="AL1415" s="362"/>
      <c r="AM1415" s="362"/>
      <c r="AN1415" s="361"/>
      <c r="AO1415" s="445" t="s">
        <v>9</v>
      </c>
      <c r="AP1415" s="445" t="s">
        <v>9</v>
      </c>
      <c r="AQ1415" s="445" t="s">
        <v>9</v>
      </c>
    </row>
    <row r="1416" spans="1:43" ht="14.5" hidden="1" x14ac:dyDescent="0.35">
      <c r="A1416" s="362">
        <v>1414</v>
      </c>
      <c r="B1416" s="362" t="s">
        <v>3677</v>
      </c>
      <c r="C1416" s="362" t="s">
        <v>2</v>
      </c>
      <c r="D1416" s="368">
        <v>45133</v>
      </c>
      <c r="E1416" s="368"/>
      <c r="F1416" s="368"/>
      <c r="G1416" s="368"/>
      <c r="H1416" s="362" t="s">
        <v>74</v>
      </c>
      <c r="I1416" s="362" t="s">
        <v>90</v>
      </c>
      <c r="J1416" s="361" t="s">
        <v>3678</v>
      </c>
      <c r="K1416" s="361"/>
      <c r="L1416" s="362" t="s">
        <v>186</v>
      </c>
      <c r="M1416" s="362" t="s">
        <v>9</v>
      </c>
      <c r="N1416" s="362" t="s">
        <v>90</v>
      </c>
      <c r="O1416" s="362" t="s">
        <v>90</v>
      </c>
      <c r="P1416" s="482" t="s">
        <v>6734</v>
      </c>
      <c r="Q1416" s="362"/>
      <c r="R1416" s="362"/>
      <c r="S1416" s="362"/>
      <c r="T1416" s="362"/>
      <c r="U1416" s="362"/>
      <c r="V1416" s="362"/>
      <c r="W1416" s="362"/>
      <c r="X1416" s="362"/>
      <c r="Y1416" s="362"/>
      <c r="Z1416" s="362"/>
      <c r="AA1416" s="366"/>
      <c r="AB1416" s="362"/>
      <c r="AC1416" s="362" t="s">
        <v>19</v>
      </c>
      <c r="AD1416" s="362"/>
      <c r="AE1416" s="362"/>
      <c r="AF1416" s="362"/>
      <c r="AG1416" s="362"/>
      <c r="AH1416" s="362"/>
      <c r="AI1416" s="362"/>
      <c r="AJ1416" s="362"/>
      <c r="AK1416" s="362"/>
      <c r="AL1416" s="362"/>
      <c r="AM1416" s="362"/>
      <c r="AN1416" s="361"/>
      <c r="AO1416" s="445" t="s">
        <v>9</v>
      </c>
      <c r="AP1416" s="445" t="s">
        <v>9</v>
      </c>
      <c r="AQ1416" s="445" t="s">
        <v>9</v>
      </c>
    </row>
    <row r="1417" spans="1:43" ht="29" hidden="1" x14ac:dyDescent="0.35">
      <c r="A1417" s="362">
        <v>1415</v>
      </c>
      <c r="B1417" s="362" t="s">
        <v>3680</v>
      </c>
      <c r="C1417" s="362" t="s">
        <v>2</v>
      </c>
      <c r="D1417" s="368">
        <v>45133</v>
      </c>
      <c r="E1417" s="368"/>
      <c r="F1417" s="368"/>
      <c r="G1417" s="368"/>
      <c r="H1417" s="362" t="s">
        <v>74</v>
      </c>
      <c r="I1417" s="362" t="s">
        <v>90</v>
      </c>
      <c r="J1417" s="361" t="s">
        <v>3681</v>
      </c>
      <c r="K1417" s="361"/>
      <c r="L1417" s="362" t="s">
        <v>186</v>
      </c>
      <c r="M1417" s="362" t="s">
        <v>9</v>
      </c>
      <c r="N1417" s="362" t="s">
        <v>90</v>
      </c>
      <c r="O1417" s="362" t="s">
        <v>90</v>
      </c>
      <c r="P1417" s="482" t="s">
        <v>6735</v>
      </c>
      <c r="Q1417" s="362"/>
      <c r="R1417" s="362"/>
      <c r="S1417" s="362"/>
      <c r="T1417" s="362"/>
      <c r="U1417" s="362"/>
      <c r="V1417" s="362"/>
      <c r="W1417" s="362"/>
      <c r="X1417" s="362"/>
      <c r="Y1417" s="362"/>
      <c r="Z1417" s="362"/>
      <c r="AA1417" s="366"/>
      <c r="AB1417" s="362"/>
      <c r="AC1417" s="362" t="s">
        <v>19</v>
      </c>
      <c r="AD1417" s="362"/>
      <c r="AE1417" s="362"/>
      <c r="AF1417" s="362"/>
      <c r="AG1417" s="362"/>
      <c r="AH1417" s="362"/>
      <c r="AI1417" s="362"/>
      <c r="AJ1417" s="362"/>
      <c r="AK1417" s="362"/>
      <c r="AL1417" s="362"/>
      <c r="AM1417" s="362"/>
      <c r="AN1417" s="361"/>
      <c r="AO1417" s="445" t="s">
        <v>9</v>
      </c>
      <c r="AP1417" s="445" t="s">
        <v>9</v>
      </c>
      <c r="AQ1417" s="445" t="s">
        <v>9</v>
      </c>
    </row>
    <row r="1418" spans="1:43" ht="29" hidden="1" x14ac:dyDescent="0.35">
      <c r="A1418" s="362">
        <v>1416</v>
      </c>
      <c r="B1418" s="362" t="s">
        <v>3683</v>
      </c>
      <c r="C1418" s="362" t="s">
        <v>2</v>
      </c>
      <c r="D1418" s="368">
        <v>45133</v>
      </c>
      <c r="E1418" s="368"/>
      <c r="F1418" s="368"/>
      <c r="G1418" s="368"/>
      <c r="H1418" s="362" t="s">
        <v>74</v>
      </c>
      <c r="I1418" s="362" t="s">
        <v>90</v>
      </c>
      <c r="J1418" s="361" t="s">
        <v>3684</v>
      </c>
      <c r="K1418" s="361"/>
      <c r="L1418" s="362" t="s">
        <v>186</v>
      </c>
      <c r="M1418" s="362" t="s">
        <v>9</v>
      </c>
      <c r="N1418" s="362" t="s">
        <v>90</v>
      </c>
      <c r="O1418" s="362" t="s">
        <v>90</v>
      </c>
      <c r="P1418" s="482"/>
      <c r="Q1418" s="362"/>
      <c r="R1418" s="362"/>
      <c r="S1418" s="362"/>
      <c r="T1418" s="362"/>
      <c r="U1418" s="362"/>
      <c r="V1418" s="362"/>
      <c r="W1418" s="362"/>
      <c r="X1418" s="362"/>
      <c r="Y1418" s="362"/>
      <c r="Z1418" s="362"/>
      <c r="AA1418" s="366"/>
      <c r="AB1418" s="362"/>
      <c r="AC1418" s="362" t="s">
        <v>19</v>
      </c>
      <c r="AD1418" s="362" t="s">
        <v>40</v>
      </c>
      <c r="AE1418" s="362"/>
      <c r="AF1418" s="362"/>
      <c r="AG1418" s="362"/>
      <c r="AH1418" s="362"/>
      <c r="AI1418" s="362"/>
      <c r="AJ1418" s="362"/>
      <c r="AK1418" s="362"/>
      <c r="AL1418" s="362"/>
      <c r="AM1418" s="362"/>
      <c r="AN1418" s="361"/>
      <c r="AO1418" s="445" t="s">
        <v>5839</v>
      </c>
      <c r="AP1418" s="445" t="s">
        <v>5839</v>
      </c>
      <c r="AQ1418" s="445" t="s">
        <v>5839</v>
      </c>
    </row>
    <row r="1419" spans="1:43" ht="58" hidden="1" x14ac:dyDescent="0.35">
      <c r="A1419" s="362">
        <v>1417</v>
      </c>
      <c r="B1419" s="362" t="s">
        <v>3685</v>
      </c>
      <c r="C1419" s="362" t="s">
        <v>2</v>
      </c>
      <c r="D1419" s="368">
        <v>45019</v>
      </c>
      <c r="E1419" s="368"/>
      <c r="F1419" s="368"/>
      <c r="G1419" s="368"/>
      <c r="H1419" s="362" t="s">
        <v>73</v>
      </c>
      <c r="I1419" s="362" t="s">
        <v>2315</v>
      </c>
      <c r="J1419" s="361" t="s">
        <v>3686</v>
      </c>
      <c r="K1419" s="362"/>
      <c r="L1419" s="362" t="s">
        <v>186</v>
      </c>
      <c r="M1419" s="362" t="s">
        <v>51</v>
      </c>
      <c r="N1419" s="362" t="s">
        <v>1398</v>
      </c>
      <c r="O1419" s="362" t="s">
        <v>90</v>
      </c>
      <c r="P1419" s="482" t="s">
        <v>3687</v>
      </c>
      <c r="Q1419" s="362"/>
      <c r="R1419" s="362"/>
      <c r="S1419" s="362"/>
      <c r="T1419" s="362"/>
      <c r="U1419" s="362"/>
      <c r="V1419" s="362"/>
      <c r="W1419" s="362"/>
      <c r="X1419" s="362"/>
      <c r="Y1419" s="362"/>
      <c r="Z1419" s="362"/>
      <c r="AA1419" s="366"/>
      <c r="AB1419" s="362"/>
      <c r="AC1419" s="362" t="s">
        <v>13</v>
      </c>
      <c r="AD1419" s="362" t="s">
        <v>8</v>
      </c>
      <c r="AE1419" s="362"/>
      <c r="AF1419" s="362"/>
      <c r="AG1419" s="362"/>
      <c r="AH1419" s="362"/>
      <c r="AI1419" s="362"/>
      <c r="AJ1419" s="362"/>
      <c r="AK1419" s="362"/>
      <c r="AL1419" s="362"/>
      <c r="AM1419" s="368">
        <v>45924</v>
      </c>
      <c r="AN1419" s="361" t="s">
        <v>3688</v>
      </c>
      <c r="AO1419" s="445" t="s">
        <v>539</v>
      </c>
      <c r="AP1419" s="445" t="s">
        <v>5841</v>
      </c>
      <c r="AQ1419" s="445" t="s">
        <v>5840</v>
      </c>
    </row>
    <row r="1420" spans="1:43" ht="14.5" hidden="1" x14ac:dyDescent="0.35">
      <c r="A1420" s="362">
        <v>1418</v>
      </c>
      <c r="B1420" s="362" t="s">
        <v>3689</v>
      </c>
      <c r="C1420" s="362" t="s">
        <v>2</v>
      </c>
      <c r="D1420" s="368">
        <v>45111</v>
      </c>
      <c r="E1420" s="368" t="s">
        <v>1278</v>
      </c>
      <c r="F1420" s="368"/>
      <c r="G1420" s="368"/>
      <c r="H1420" s="362" t="s">
        <v>73</v>
      </c>
      <c r="I1420" s="362" t="s">
        <v>3316</v>
      </c>
      <c r="J1420" s="361" t="s">
        <v>3690</v>
      </c>
      <c r="K1420" s="362"/>
      <c r="L1420" s="362" t="s">
        <v>186</v>
      </c>
      <c r="M1420" s="362" t="s">
        <v>51</v>
      </c>
      <c r="N1420" s="362" t="s">
        <v>90</v>
      </c>
      <c r="O1420" s="362" t="s">
        <v>90</v>
      </c>
      <c r="P1420" s="482" t="s">
        <v>3691</v>
      </c>
      <c r="Q1420" s="362"/>
      <c r="R1420" s="362"/>
      <c r="S1420" s="362"/>
      <c r="T1420" s="362"/>
      <c r="U1420" s="362"/>
      <c r="V1420" s="362"/>
      <c r="W1420" s="362"/>
      <c r="X1420" s="362"/>
      <c r="Y1420" s="362"/>
      <c r="Z1420" s="362"/>
      <c r="AA1420" s="366"/>
      <c r="AB1420" s="362"/>
      <c r="AC1420" s="362" t="s">
        <v>13</v>
      </c>
      <c r="AD1420" s="362" t="s">
        <v>8</v>
      </c>
      <c r="AE1420" s="362"/>
      <c r="AF1420" s="362"/>
      <c r="AG1420" s="362"/>
      <c r="AH1420" s="362" t="s">
        <v>2053</v>
      </c>
      <c r="AI1420" s="362"/>
      <c r="AJ1420" s="362"/>
      <c r="AK1420" s="362"/>
      <c r="AL1420" s="362"/>
      <c r="AM1420" s="368">
        <v>45919</v>
      </c>
      <c r="AN1420" s="361" t="s">
        <v>680</v>
      </c>
      <c r="AO1420" s="445" t="s">
        <v>539</v>
      </c>
      <c r="AP1420" s="445" t="s">
        <v>5841</v>
      </c>
      <c r="AQ1420" s="445" t="s">
        <v>5840</v>
      </c>
    </row>
    <row r="1421" spans="1:43" ht="29" hidden="1" x14ac:dyDescent="0.35">
      <c r="A1421" s="362">
        <v>1419</v>
      </c>
      <c r="B1421" s="362" t="s">
        <v>3692</v>
      </c>
      <c r="C1421" s="362" t="s">
        <v>2</v>
      </c>
      <c r="D1421" s="368">
        <v>45133</v>
      </c>
      <c r="E1421" s="368"/>
      <c r="F1421" s="368"/>
      <c r="G1421" s="368"/>
      <c r="H1421" s="362" t="s">
        <v>74</v>
      </c>
      <c r="I1421" s="362" t="s">
        <v>90</v>
      </c>
      <c r="J1421" s="361" t="s">
        <v>3693</v>
      </c>
      <c r="K1421" s="361"/>
      <c r="L1421" s="362" t="s">
        <v>186</v>
      </c>
      <c r="M1421" s="362" t="s">
        <v>9</v>
      </c>
      <c r="N1421" s="362" t="s">
        <v>90</v>
      </c>
      <c r="O1421" s="362" t="s">
        <v>90</v>
      </c>
      <c r="P1421" s="482" t="s">
        <v>6736</v>
      </c>
      <c r="Q1421" s="362"/>
      <c r="R1421" s="362"/>
      <c r="S1421" s="362"/>
      <c r="T1421" s="362"/>
      <c r="U1421" s="362"/>
      <c r="V1421" s="362"/>
      <c r="W1421" s="362"/>
      <c r="X1421" s="362"/>
      <c r="Y1421" s="362"/>
      <c r="Z1421" s="362"/>
      <c r="AA1421" s="366"/>
      <c r="AB1421" s="362"/>
      <c r="AC1421" s="362" t="s">
        <v>19</v>
      </c>
      <c r="AD1421" s="362"/>
      <c r="AE1421" s="362"/>
      <c r="AF1421" s="362"/>
      <c r="AG1421" s="362"/>
      <c r="AH1421" s="362"/>
      <c r="AI1421" s="362"/>
      <c r="AJ1421" s="362"/>
      <c r="AK1421" s="362"/>
      <c r="AL1421" s="362"/>
      <c r="AM1421" s="362"/>
      <c r="AN1421" s="361"/>
      <c r="AO1421" s="445" t="s">
        <v>9</v>
      </c>
      <c r="AP1421" s="445" t="s">
        <v>9</v>
      </c>
      <c r="AQ1421" s="445" t="s">
        <v>9</v>
      </c>
    </row>
    <row r="1422" spans="1:43" ht="29" hidden="1" x14ac:dyDescent="0.35">
      <c r="A1422" s="362">
        <v>1420</v>
      </c>
      <c r="B1422" s="362" t="s">
        <v>3695</v>
      </c>
      <c r="C1422" s="362" t="s">
        <v>2</v>
      </c>
      <c r="D1422" s="368">
        <v>45133</v>
      </c>
      <c r="E1422" s="368"/>
      <c r="F1422" s="368"/>
      <c r="G1422" s="368"/>
      <c r="H1422" s="362" t="s">
        <v>74</v>
      </c>
      <c r="I1422" s="362" t="s">
        <v>90</v>
      </c>
      <c r="J1422" s="361" t="s">
        <v>3696</v>
      </c>
      <c r="K1422" s="361"/>
      <c r="L1422" s="362" t="s">
        <v>186</v>
      </c>
      <c r="M1422" s="362" t="s">
        <v>9</v>
      </c>
      <c r="N1422" s="362" t="s">
        <v>90</v>
      </c>
      <c r="O1422" s="362" t="s">
        <v>90</v>
      </c>
      <c r="P1422" s="482" t="s">
        <v>6737</v>
      </c>
      <c r="Q1422" s="362"/>
      <c r="R1422" s="362"/>
      <c r="S1422" s="362"/>
      <c r="T1422" s="362"/>
      <c r="U1422" s="362"/>
      <c r="V1422" s="362"/>
      <c r="W1422" s="362"/>
      <c r="X1422" s="362"/>
      <c r="Y1422" s="362"/>
      <c r="Z1422" s="362"/>
      <c r="AA1422" s="366"/>
      <c r="AB1422" s="362"/>
      <c r="AC1422" s="362" t="s">
        <v>19</v>
      </c>
      <c r="AD1422" s="362"/>
      <c r="AE1422" s="362"/>
      <c r="AF1422" s="362"/>
      <c r="AG1422" s="362"/>
      <c r="AH1422" s="362"/>
      <c r="AI1422" s="362"/>
      <c r="AJ1422" s="362"/>
      <c r="AK1422" s="362"/>
      <c r="AL1422" s="362"/>
      <c r="AM1422" s="362"/>
      <c r="AN1422" s="361"/>
      <c r="AO1422" s="445" t="s">
        <v>9</v>
      </c>
      <c r="AP1422" s="445" t="s">
        <v>9</v>
      </c>
      <c r="AQ1422" s="445" t="s">
        <v>9</v>
      </c>
    </row>
    <row r="1423" spans="1:43" ht="29" hidden="1" x14ac:dyDescent="0.35">
      <c r="A1423" s="362">
        <v>1421</v>
      </c>
      <c r="B1423" s="362" t="s">
        <v>3698</v>
      </c>
      <c r="C1423" s="362" t="s">
        <v>2</v>
      </c>
      <c r="D1423" s="368">
        <v>45133</v>
      </c>
      <c r="E1423" s="368"/>
      <c r="F1423" s="368"/>
      <c r="G1423" s="368"/>
      <c r="H1423" s="362" t="s">
        <v>74</v>
      </c>
      <c r="I1423" s="362" t="s">
        <v>90</v>
      </c>
      <c r="J1423" s="361" t="s">
        <v>3699</v>
      </c>
      <c r="K1423" s="361"/>
      <c r="L1423" s="362" t="s">
        <v>186</v>
      </c>
      <c r="M1423" s="362" t="s">
        <v>9</v>
      </c>
      <c r="N1423" s="362" t="s">
        <v>90</v>
      </c>
      <c r="O1423" s="362" t="s">
        <v>90</v>
      </c>
      <c r="P1423" s="482" t="s">
        <v>6738</v>
      </c>
      <c r="Q1423" s="362"/>
      <c r="R1423" s="362"/>
      <c r="S1423" s="362"/>
      <c r="T1423" s="362"/>
      <c r="U1423" s="362"/>
      <c r="V1423" s="362"/>
      <c r="W1423" s="362"/>
      <c r="X1423" s="362"/>
      <c r="Y1423" s="362"/>
      <c r="Z1423" s="362"/>
      <c r="AA1423" s="366"/>
      <c r="AB1423" s="362"/>
      <c r="AC1423" s="362" t="s">
        <v>19</v>
      </c>
      <c r="AD1423" s="362"/>
      <c r="AE1423" s="362"/>
      <c r="AF1423" s="362"/>
      <c r="AG1423" s="362"/>
      <c r="AH1423" s="362"/>
      <c r="AI1423" s="362"/>
      <c r="AJ1423" s="362"/>
      <c r="AK1423" s="362"/>
      <c r="AL1423" s="362"/>
      <c r="AM1423" s="362"/>
      <c r="AN1423" s="361"/>
      <c r="AO1423" s="445" t="s">
        <v>9</v>
      </c>
      <c r="AP1423" s="445" t="s">
        <v>9</v>
      </c>
      <c r="AQ1423" s="445" t="s">
        <v>9</v>
      </c>
    </row>
    <row r="1424" spans="1:43" ht="29" hidden="1" x14ac:dyDescent="0.35">
      <c r="A1424" s="362">
        <v>1422</v>
      </c>
      <c r="B1424" s="362" t="s">
        <v>3701</v>
      </c>
      <c r="C1424" s="362" t="s">
        <v>2</v>
      </c>
      <c r="D1424" s="368">
        <v>45133</v>
      </c>
      <c r="E1424" s="368"/>
      <c r="F1424" s="368"/>
      <c r="G1424" s="368"/>
      <c r="H1424" s="362" t="s">
        <v>74</v>
      </c>
      <c r="I1424" s="362" t="s">
        <v>90</v>
      </c>
      <c r="J1424" s="361" t="s">
        <v>3702</v>
      </c>
      <c r="K1424" s="361"/>
      <c r="L1424" s="362" t="s">
        <v>186</v>
      </c>
      <c r="M1424" s="362" t="s">
        <v>9</v>
      </c>
      <c r="N1424" s="362" t="s">
        <v>90</v>
      </c>
      <c r="O1424" s="362" t="s">
        <v>90</v>
      </c>
      <c r="P1424" s="482" t="s">
        <v>6739</v>
      </c>
      <c r="Q1424" s="362"/>
      <c r="R1424" s="362"/>
      <c r="S1424" s="362"/>
      <c r="T1424" s="362"/>
      <c r="U1424" s="362"/>
      <c r="V1424" s="362"/>
      <c r="W1424" s="362"/>
      <c r="X1424" s="362"/>
      <c r="Y1424" s="362"/>
      <c r="Z1424" s="362"/>
      <c r="AA1424" s="366"/>
      <c r="AB1424" s="362"/>
      <c r="AC1424" s="362" t="s">
        <v>19</v>
      </c>
      <c r="AD1424" s="362"/>
      <c r="AE1424" s="362"/>
      <c r="AF1424" s="362"/>
      <c r="AG1424" s="362"/>
      <c r="AH1424" s="362"/>
      <c r="AI1424" s="362"/>
      <c r="AJ1424" s="362"/>
      <c r="AK1424" s="362"/>
      <c r="AL1424" s="362"/>
      <c r="AM1424" s="362"/>
      <c r="AN1424" s="361"/>
      <c r="AO1424" s="445" t="s">
        <v>9</v>
      </c>
      <c r="AP1424" s="445" t="s">
        <v>9</v>
      </c>
      <c r="AQ1424" s="445" t="s">
        <v>9</v>
      </c>
    </row>
    <row r="1425" spans="1:43" ht="14.5" hidden="1" x14ac:dyDescent="0.35">
      <c r="A1425" s="362">
        <v>1423</v>
      </c>
      <c r="B1425" s="362" t="s">
        <v>3704</v>
      </c>
      <c r="C1425" s="362" t="s">
        <v>2</v>
      </c>
      <c r="D1425" s="368">
        <v>45133</v>
      </c>
      <c r="E1425" s="368"/>
      <c r="F1425" s="368"/>
      <c r="G1425" s="368"/>
      <c r="H1425" s="362" t="s">
        <v>74</v>
      </c>
      <c r="I1425" s="362" t="s">
        <v>90</v>
      </c>
      <c r="J1425" s="361" t="s">
        <v>3705</v>
      </c>
      <c r="K1425" s="361"/>
      <c r="L1425" s="362" t="s">
        <v>186</v>
      </c>
      <c r="M1425" s="362" t="s">
        <v>9</v>
      </c>
      <c r="N1425" s="362" t="s">
        <v>90</v>
      </c>
      <c r="O1425" s="362" t="s">
        <v>90</v>
      </c>
      <c r="P1425" s="482" t="s">
        <v>6740</v>
      </c>
      <c r="Q1425" s="362"/>
      <c r="R1425" s="362"/>
      <c r="S1425" s="362"/>
      <c r="T1425" s="362"/>
      <c r="U1425" s="362"/>
      <c r="V1425" s="362"/>
      <c r="W1425" s="362"/>
      <c r="X1425" s="362"/>
      <c r="Y1425" s="362"/>
      <c r="Z1425" s="362"/>
      <c r="AA1425" s="366"/>
      <c r="AB1425" s="362"/>
      <c r="AC1425" s="362" t="s">
        <v>19</v>
      </c>
      <c r="AD1425" s="362"/>
      <c r="AE1425" s="362"/>
      <c r="AF1425" s="362"/>
      <c r="AG1425" s="362"/>
      <c r="AH1425" s="362"/>
      <c r="AI1425" s="362"/>
      <c r="AJ1425" s="362"/>
      <c r="AK1425" s="362"/>
      <c r="AL1425" s="362"/>
      <c r="AM1425" s="362"/>
      <c r="AN1425" s="361"/>
      <c r="AO1425" s="445" t="s">
        <v>9</v>
      </c>
      <c r="AP1425" s="445" t="s">
        <v>9</v>
      </c>
      <c r="AQ1425" s="445" t="s">
        <v>9</v>
      </c>
    </row>
    <row r="1426" spans="1:43" ht="29" hidden="1" x14ac:dyDescent="0.35">
      <c r="A1426" s="362">
        <v>1424</v>
      </c>
      <c r="B1426" s="362" t="s">
        <v>3707</v>
      </c>
      <c r="C1426" s="362" t="s">
        <v>2</v>
      </c>
      <c r="D1426" s="368">
        <v>45133</v>
      </c>
      <c r="E1426" s="368"/>
      <c r="F1426" s="368"/>
      <c r="G1426" s="368"/>
      <c r="H1426" s="362" t="s">
        <v>73</v>
      </c>
      <c r="I1426" s="362" t="s">
        <v>1661</v>
      </c>
      <c r="J1426" s="361" t="s">
        <v>3708</v>
      </c>
      <c r="K1426" s="362"/>
      <c r="L1426" s="362" t="s">
        <v>186</v>
      </c>
      <c r="M1426" s="362" t="s">
        <v>9</v>
      </c>
      <c r="N1426" s="362" t="s">
        <v>90</v>
      </c>
      <c r="O1426" s="362" t="s">
        <v>90</v>
      </c>
      <c r="P1426" s="482" t="s">
        <v>1539</v>
      </c>
      <c r="Q1426" s="362"/>
      <c r="R1426" s="362"/>
      <c r="S1426" s="362"/>
      <c r="T1426" s="362"/>
      <c r="U1426" s="362"/>
      <c r="V1426" s="362"/>
      <c r="W1426" s="362"/>
      <c r="X1426" s="362"/>
      <c r="Y1426" s="362"/>
      <c r="Z1426" s="362"/>
      <c r="AA1426" s="366"/>
      <c r="AB1426" s="362"/>
      <c r="AC1426" s="362" t="s">
        <v>13</v>
      </c>
      <c r="AD1426" s="362" t="s">
        <v>8</v>
      </c>
      <c r="AE1426" s="362" t="s">
        <v>39</v>
      </c>
      <c r="AF1426" s="362" t="s">
        <v>1539</v>
      </c>
      <c r="AG1426" s="362" t="b">
        <v>0</v>
      </c>
      <c r="AH1426" s="362"/>
      <c r="AI1426" s="362"/>
      <c r="AJ1426" s="362"/>
      <c r="AK1426" s="362"/>
      <c r="AL1426" s="362"/>
      <c r="AM1426" s="368">
        <v>45923</v>
      </c>
      <c r="AN1426" s="361" t="s">
        <v>680</v>
      </c>
      <c r="AO1426" s="445" t="s">
        <v>539</v>
      </c>
      <c r="AP1426" s="445" t="s">
        <v>5841</v>
      </c>
      <c r="AQ1426" s="445" t="s">
        <v>5840</v>
      </c>
    </row>
    <row r="1427" spans="1:43" ht="29" hidden="1" x14ac:dyDescent="0.35">
      <c r="A1427" s="362">
        <v>1425</v>
      </c>
      <c r="B1427" s="362" t="s">
        <v>3709</v>
      </c>
      <c r="C1427" s="362" t="s">
        <v>2</v>
      </c>
      <c r="D1427" s="368">
        <v>45139</v>
      </c>
      <c r="E1427" s="368"/>
      <c r="F1427" s="368"/>
      <c r="G1427" s="368"/>
      <c r="H1427" s="362" t="s">
        <v>61</v>
      </c>
      <c r="I1427" s="362" t="s">
        <v>1661</v>
      </c>
      <c r="J1427" s="361" t="s">
        <v>3710</v>
      </c>
      <c r="K1427" s="361"/>
      <c r="L1427" s="362" t="s">
        <v>186</v>
      </c>
      <c r="M1427" s="362" t="s">
        <v>9</v>
      </c>
      <c r="N1427" s="362" t="s">
        <v>90</v>
      </c>
      <c r="O1427" s="362" t="s">
        <v>90</v>
      </c>
      <c r="P1427" s="482"/>
      <c r="Q1427" s="362"/>
      <c r="R1427" s="362"/>
      <c r="S1427" s="362"/>
      <c r="T1427" s="362"/>
      <c r="U1427" s="362"/>
      <c r="V1427" s="362"/>
      <c r="W1427" s="362"/>
      <c r="X1427" s="362"/>
      <c r="Y1427" s="362"/>
      <c r="Z1427" s="362"/>
      <c r="AA1427" s="366"/>
      <c r="AB1427" s="362"/>
      <c r="AC1427" s="362" t="s">
        <v>19</v>
      </c>
      <c r="AD1427" s="362" t="s">
        <v>40</v>
      </c>
      <c r="AE1427" s="362"/>
      <c r="AF1427" s="362"/>
      <c r="AG1427" s="362"/>
      <c r="AH1427" s="362"/>
      <c r="AI1427" s="362"/>
      <c r="AJ1427" s="362"/>
      <c r="AK1427" s="362"/>
      <c r="AL1427" s="362"/>
      <c r="AM1427" s="362"/>
      <c r="AN1427" s="361"/>
      <c r="AO1427" s="445" t="s">
        <v>5839</v>
      </c>
      <c r="AP1427" s="445" t="s">
        <v>5839</v>
      </c>
      <c r="AQ1427" s="445" t="s">
        <v>5839</v>
      </c>
    </row>
    <row r="1428" spans="1:43" ht="14.5" hidden="1" x14ac:dyDescent="0.35">
      <c r="A1428" s="362">
        <v>1426</v>
      </c>
      <c r="B1428" s="362" t="s">
        <v>3711</v>
      </c>
      <c r="C1428" s="362" t="s">
        <v>2</v>
      </c>
      <c r="D1428" s="368">
        <v>45139</v>
      </c>
      <c r="E1428" s="368"/>
      <c r="F1428" s="368"/>
      <c r="G1428" s="368"/>
      <c r="H1428" s="362" t="s">
        <v>61</v>
      </c>
      <c r="I1428" s="362" t="s">
        <v>1661</v>
      </c>
      <c r="J1428" s="361" t="s">
        <v>3712</v>
      </c>
      <c r="K1428" s="361"/>
      <c r="L1428" s="362" t="s">
        <v>186</v>
      </c>
      <c r="M1428" s="362" t="s">
        <v>9</v>
      </c>
      <c r="N1428" s="362" t="s">
        <v>90</v>
      </c>
      <c r="O1428" s="362" t="s">
        <v>90</v>
      </c>
      <c r="P1428" s="482"/>
      <c r="Q1428" s="362"/>
      <c r="R1428" s="362"/>
      <c r="S1428" s="362"/>
      <c r="T1428" s="362"/>
      <c r="U1428" s="362"/>
      <c r="V1428" s="362"/>
      <c r="W1428" s="362"/>
      <c r="X1428" s="362"/>
      <c r="Y1428" s="362"/>
      <c r="Z1428" s="362"/>
      <c r="AA1428" s="366"/>
      <c r="AB1428" s="362"/>
      <c r="AC1428" s="362" t="s">
        <v>19</v>
      </c>
      <c r="AD1428" s="362" t="s">
        <v>40</v>
      </c>
      <c r="AE1428" s="362"/>
      <c r="AF1428" s="362"/>
      <c r="AG1428" s="362"/>
      <c r="AH1428" s="362"/>
      <c r="AI1428" s="362"/>
      <c r="AJ1428" s="362"/>
      <c r="AK1428" s="362"/>
      <c r="AL1428" s="362"/>
      <c r="AM1428" s="362"/>
      <c r="AN1428" s="361"/>
      <c r="AO1428" s="445" t="s">
        <v>5839</v>
      </c>
      <c r="AP1428" s="445" t="s">
        <v>5839</v>
      </c>
      <c r="AQ1428" s="445" t="s">
        <v>5839</v>
      </c>
    </row>
    <row r="1429" spans="1:43" ht="29" hidden="1" x14ac:dyDescent="0.35">
      <c r="A1429" s="362">
        <v>1427</v>
      </c>
      <c r="B1429" s="362" t="s">
        <v>3713</v>
      </c>
      <c r="C1429" s="362" t="s">
        <v>2</v>
      </c>
      <c r="D1429" s="368">
        <v>45139</v>
      </c>
      <c r="E1429" s="368"/>
      <c r="F1429" s="368"/>
      <c r="G1429" s="368"/>
      <c r="H1429" s="362" t="s">
        <v>61</v>
      </c>
      <c r="I1429" s="362" t="s">
        <v>1661</v>
      </c>
      <c r="J1429" s="361" t="s">
        <v>3714</v>
      </c>
      <c r="K1429" s="361"/>
      <c r="L1429" s="362" t="s">
        <v>186</v>
      </c>
      <c r="M1429" s="362" t="s">
        <v>9</v>
      </c>
      <c r="N1429" s="362" t="s">
        <v>90</v>
      </c>
      <c r="O1429" s="362" t="s">
        <v>90</v>
      </c>
      <c r="P1429" s="482"/>
      <c r="Q1429" s="362"/>
      <c r="R1429" s="362"/>
      <c r="S1429" s="362"/>
      <c r="T1429" s="362"/>
      <c r="U1429" s="362"/>
      <c r="V1429" s="362"/>
      <c r="W1429" s="362"/>
      <c r="X1429" s="362"/>
      <c r="Y1429" s="362"/>
      <c r="Z1429" s="362"/>
      <c r="AA1429" s="366"/>
      <c r="AB1429" s="362"/>
      <c r="AC1429" s="362" t="s">
        <v>19</v>
      </c>
      <c r="AD1429" s="362" t="s">
        <v>40</v>
      </c>
      <c r="AE1429" s="362"/>
      <c r="AF1429" s="362"/>
      <c r="AG1429" s="362"/>
      <c r="AH1429" s="362"/>
      <c r="AI1429" s="362"/>
      <c r="AJ1429" s="362"/>
      <c r="AK1429" s="362"/>
      <c r="AL1429" s="362"/>
      <c r="AM1429" s="362"/>
      <c r="AN1429" s="361"/>
      <c r="AO1429" s="445" t="s">
        <v>5839</v>
      </c>
      <c r="AP1429" s="445" t="s">
        <v>5839</v>
      </c>
      <c r="AQ1429" s="445" t="s">
        <v>5839</v>
      </c>
    </row>
    <row r="1430" spans="1:43" ht="29" hidden="1" x14ac:dyDescent="0.35">
      <c r="A1430" s="362">
        <v>1428</v>
      </c>
      <c r="B1430" s="362" t="s">
        <v>3715</v>
      </c>
      <c r="C1430" s="362" t="s">
        <v>2</v>
      </c>
      <c r="D1430" s="368">
        <v>45139</v>
      </c>
      <c r="E1430" s="368"/>
      <c r="F1430" s="368"/>
      <c r="G1430" s="368"/>
      <c r="H1430" s="362" t="s">
        <v>61</v>
      </c>
      <c r="I1430" s="362" t="s">
        <v>1661</v>
      </c>
      <c r="J1430" s="361" t="s">
        <v>3716</v>
      </c>
      <c r="K1430" s="361"/>
      <c r="L1430" s="362" t="s">
        <v>186</v>
      </c>
      <c r="M1430" s="362" t="s">
        <v>9</v>
      </c>
      <c r="N1430" s="362" t="s">
        <v>90</v>
      </c>
      <c r="O1430" s="362" t="s">
        <v>90</v>
      </c>
      <c r="P1430" s="482"/>
      <c r="Q1430" s="362"/>
      <c r="R1430" s="362"/>
      <c r="S1430" s="362"/>
      <c r="T1430" s="362"/>
      <c r="U1430" s="362"/>
      <c r="V1430" s="362"/>
      <c r="W1430" s="362"/>
      <c r="X1430" s="362"/>
      <c r="Y1430" s="362"/>
      <c r="Z1430" s="362"/>
      <c r="AA1430" s="366"/>
      <c r="AB1430" s="362"/>
      <c r="AC1430" s="362" t="s">
        <v>19</v>
      </c>
      <c r="AD1430" s="362" t="s">
        <v>40</v>
      </c>
      <c r="AE1430" s="362"/>
      <c r="AF1430" s="362"/>
      <c r="AG1430" s="362"/>
      <c r="AH1430" s="362"/>
      <c r="AI1430" s="362"/>
      <c r="AJ1430" s="362"/>
      <c r="AK1430" s="362"/>
      <c r="AL1430" s="362"/>
      <c r="AM1430" s="362"/>
      <c r="AN1430" s="361"/>
      <c r="AO1430" s="445" t="s">
        <v>5839</v>
      </c>
      <c r="AP1430" s="445" t="s">
        <v>5839</v>
      </c>
      <c r="AQ1430" s="445" t="s">
        <v>5839</v>
      </c>
    </row>
    <row r="1431" spans="1:43" ht="29" hidden="1" x14ac:dyDescent="0.35">
      <c r="A1431" s="362">
        <v>1429</v>
      </c>
      <c r="B1431" s="362" t="s">
        <v>3717</v>
      </c>
      <c r="C1431" s="362" t="s">
        <v>2</v>
      </c>
      <c r="D1431" s="368">
        <v>45111</v>
      </c>
      <c r="E1431" s="368"/>
      <c r="F1431" s="368"/>
      <c r="G1431" s="368"/>
      <c r="H1431" s="362" t="s">
        <v>73</v>
      </c>
      <c r="I1431" s="362" t="s">
        <v>3316</v>
      </c>
      <c r="J1431" s="361" t="s">
        <v>3718</v>
      </c>
      <c r="K1431" s="362"/>
      <c r="L1431" s="362" t="s">
        <v>186</v>
      </c>
      <c r="M1431" s="362" t="s">
        <v>51</v>
      </c>
      <c r="N1431" s="362" t="s">
        <v>90</v>
      </c>
      <c r="O1431" s="362" t="s">
        <v>90</v>
      </c>
      <c r="P1431" s="482" t="s">
        <v>6741</v>
      </c>
      <c r="Q1431" s="362"/>
      <c r="R1431" s="362"/>
      <c r="S1431" s="362"/>
      <c r="T1431" s="362"/>
      <c r="U1431" s="362"/>
      <c r="V1431" s="362"/>
      <c r="W1431" s="362"/>
      <c r="X1431" s="362"/>
      <c r="Y1431" s="362"/>
      <c r="Z1431" s="362"/>
      <c r="AA1431" s="366"/>
      <c r="AB1431" s="362"/>
      <c r="AC1431" s="362" t="s">
        <v>13</v>
      </c>
      <c r="AD1431" s="362" t="s">
        <v>40</v>
      </c>
      <c r="AE1431" s="362"/>
      <c r="AF1431" s="362"/>
      <c r="AG1431" s="362"/>
      <c r="AH1431" s="362"/>
      <c r="AI1431" s="362"/>
      <c r="AJ1431" s="362"/>
      <c r="AK1431" s="362"/>
      <c r="AL1431" s="362"/>
      <c r="AM1431" s="362"/>
      <c r="AN1431" s="361"/>
      <c r="AO1431" s="445" t="s">
        <v>9</v>
      </c>
      <c r="AP1431" s="445" t="s">
        <v>9</v>
      </c>
      <c r="AQ1431" s="445" t="s">
        <v>9</v>
      </c>
    </row>
    <row r="1432" spans="1:43" ht="29" hidden="1" x14ac:dyDescent="0.35">
      <c r="A1432" s="362">
        <v>1430</v>
      </c>
      <c r="B1432" s="362" t="s">
        <v>3721</v>
      </c>
      <c r="C1432" s="362" t="s">
        <v>2</v>
      </c>
      <c r="D1432" s="368">
        <v>45139</v>
      </c>
      <c r="E1432" s="368"/>
      <c r="F1432" s="368"/>
      <c r="G1432" s="368"/>
      <c r="H1432" s="362" t="s">
        <v>78</v>
      </c>
      <c r="I1432" s="362" t="s">
        <v>1661</v>
      </c>
      <c r="J1432" s="361" t="s">
        <v>3722</v>
      </c>
      <c r="K1432" s="362"/>
      <c r="L1432" s="362" t="s">
        <v>186</v>
      </c>
      <c r="M1432" s="362" t="s">
        <v>9</v>
      </c>
      <c r="N1432" s="362" t="s">
        <v>90</v>
      </c>
      <c r="O1432" s="362" t="s">
        <v>90</v>
      </c>
      <c r="P1432" s="482"/>
      <c r="Q1432" s="362"/>
      <c r="R1432" s="362"/>
      <c r="S1432" s="362"/>
      <c r="T1432" s="362"/>
      <c r="U1432" s="362"/>
      <c r="V1432" s="362"/>
      <c r="W1432" s="362"/>
      <c r="X1432" s="362"/>
      <c r="Y1432" s="362"/>
      <c r="Z1432" s="362"/>
      <c r="AA1432" s="366"/>
      <c r="AB1432" s="362"/>
      <c r="AC1432" s="362" t="s">
        <v>33</v>
      </c>
      <c r="AD1432" s="362" t="s">
        <v>40</v>
      </c>
      <c r="AE1432" s="362"/>
      <c r="AF1432" s="362"/>
      <c r="AG1432" s="362"/>
      <c r="AH1432" s="362" t="s">
        <v>1558</v>
      </c>
      <c r="AI1432" s="362"/>
      <c r="AJ1432" s="362"/>
      <c r="AK1432" s="362"/>
      <c r="AL1432" s="362"/>
      <c r="AM1432" s="362"/>
      <c r="AN1432" s="361"/>
      <c r="AO1432" s="445" t="s">
        <v>9</v>
      </c>
      <c r="AP1432" s="445" t="s">
        <v>9</v>
      </c>
      <c r="AQ1432" s="445" t="s">
        <v>9</v>
      </c>
    </row>
    <row r="1433" spans="1:43" ht="43.5" hidden="1" x14ac:dyDescent="0.35">
      <c r="A1433" s="362">
        <v>1431</v>
      </c>
      <c r="B1433" s="362" t="s">
        <v>3723</v>
      </c>
      <c r="C1433" s="362" t="s">
        <v>2</v>
      </c>
      <c r="D1433" s="368">
        <v>45139</v>
      </c>
      <c r="E1433" s="368"/>
      <c r="F1433" s="368"/>
      <c r="G1433" s="368"/>
      <c r="H1433" s="362" t="s">
        <v>78</v>
      </c>
      <c r="I1433" s="362" t="s">
        <v>3724</v>
      </c>
      <c r="J1433" s="361" t="s">
        <v>3725</v>
      </c>
      <c r="K1433" s="362"/>
      <c r="L1433" s="362" t="s">
        <v>1689</v>
      </c>
      <c r="M1433" s="362" t="s">
        <v>9</v>
      </c>
      <c r="N1433" s="362" t="s">
        <v>90</v>
      </c>
      <c r="O1433" s="362" t="s">
        <v>90</v>
      </c>
      <c r="P1433" s="482" t="s">
        <v>3726</v>
      </c>
      <c r="Q1433" s="362"/>
      <c r="R1433" s="362"/>
      <c r="S1433" s="362"/>
      <c r="T1433" s="362"/>
      <c r="U1433" s="362"/>
      <c r="V1433" s="362"/>
      <c r="W1433" s="362"/>
      <c r="X1433" s="362"/>
      <c r="Y1433" s="362"/>
      <c r="Z1433" s="362"/>
      <c r="AA1433" s="366"/>
      <c r="AB1433" s="362"/>
      <c r="AC1433" s="362" t="s">
        <v>33</v>
      </c>
      <c r="AD1433" s="362" t="s">
        <v>40</v>
      </c>
      <c r="AE1433" s="362"/>
      <c r="AF1433" s="362"/>
      <c r="AG1433" s="362"/>
      <c r="AH1433" s="362" t="s">
        <v>1558</v>
      </c>
      <c r="AI1433" s="362"/>
      <c r="AJ1433" s="362"/>
      <c r="AK1433" s="362"/>
      <c r="AL1433" s="362"/>
      <c r="AM1433" s="362"/>
      <c r="AN1433" s="361"/>
      <c r="AO1433" s="445" t="s">
        <v>9</v>
      </c>
      <c r="AP1433" s="445" t="s">
        <v>9</v>
      </c>
      <c r="AQ1433" s="445" t="s">
        <v>9</v>
      </c>
    </row>
    <row r="1434" spans="1:43" ht="29" hidden="1" x14ac:dyDescent="0.35">
      <c r="A1434" s="362">
        <v>1432</v>
      </c>
      <c r="B1434" s="362" t="s">
        <v>3727</v>
      </c>
      <c r="C1434" s="362" t="s">
        <v>2</v>
      </c>
      <c r="D1434" s="368">
        <v>45139</v>
      </c>
      <c r="E1434" s="368"/>
      <c r="F1434" s="368"/>
      <c r="G1434" s="368"/>
      <c r="H1434" s="362" t="s">
        <v>61</v>
      </c>
      <c r="I1434" s="362" t="s">
        <v>1661</v>
      </c>
      <c r="J1434" s="361" t="s">
        <v>3728</v>
      </c>
      <c r="K1434" s="361"/>
      <c r="L1434" s="362" t="s">
        <v>186</v>
      </c>
      <c r="M1434" s="362" t="s">
        <v>9</v>
      </c>
      <c r="N1434" s="362" t="s">
        <v>90</v>
      </c>
      <c r="O1434" s="362" t="s">
        <v>90</v>
      </c>
      <c r="P1434" s="482"/>
      <c r="Q1434" s="362"/>
      <c r="R1434" s="362"/>
      <c r="S1434" s="362"/>
      <c r="T1434" s="362"/>
      <c r="U1434" s="362"/>
      <c r="V1434" s="362"/>
      <c r="W1434" s="362"/>
      <c r="X1434" s="362"/>
      <c r="Y1434" s="362"/>
      <c r="Z1434" s="362"/>
      <c r="AA1434" s="366"/>
      <c r="AB1434" s="362"/>
      <c r="AC1434" s="362" t="s">
        <v>19</v>
      </c>
      <c r="AD1434" s="362" t="s">
        <v>40</v>
      </c>
      <c r="AE1434" s="362"/>
      <c r="AF1434" s="362"/>
      <c r="AG1434" s="362"/>
      <c r="AH1434" s="362"/>
      <c r="AI1434" s="362"/>
      <c r="AJ1434" s="362"/>
      <c r="AK1434" s="362"/>
      <c r="AL1434" s="362"/>
      <c r="AM1434" s="362"/>
      <c r="AN1434" s="361"/>
      <c r="AO1434" s="445" t="s">
        <v>5839</v>
      </c>
      <c r="AP1434" s="445" t="s">
        <v>5839</v>
      </c>
      <c r="AQ1434" s="445" t="s">
        <v>5839</v>
      </c>
    </row>
    <row r="1435" spans="1:43" ht="14.5" hidden="1" x14ac:dyDescent="0.35">
      <c r="A1435" s="362">
        <v>1433</v>
      </c>
      <c r="B1435" s="362" t="s">
        <v>3729</v>
      </c>
      <c r="C1435" s="362" t="s">
        <v>2</v>
      </c>
      <c r="D1435" s="368">
        <v>45139</v>
      </c>
      <c r="E1435" s="368"/>
      <c r="F1435" s="368"/>
      <c r="G1435" s="368"/>
      <c r="H1435" s="362" t="s">
        <v>77</v>
      </c>
      <c r="I1435" s="362" t="s">
        <v>1661</v>
      </c>
      <c r="J1435" s="361" t="s">
        <v>3730</v>
      </c>
      <c r="K1435" s="362"/>
      <c r="L1435" s="362" t="s">
        <v>186</v>
      </c>
      <c r="M1435" s="362" t="s">
        <v>9</v>
      </c>
      <c r="N1435" s="362" t="s">
        <v>90</v>
      </c>
      <c r="O1435" s="362" t="s">
        <v>90</v>
      </c>
      <c r="P1435" s="482" t="s">
        <v>90</v>
      </c>
      <c r="Q1435" s="362"/>
      <c r="R1435" s="362"/>
      <c r="S1435" s="362"/>
      <c r="T1435" s="362"/>
      <c r="U1435" s="362"/>
      <c r="V1435" s="362"/>
      <c r="W1435" s="362"/>
      <c r="X1435" s="362"/>
      <c r="Y1435" s="362"/>
      <c r="Z1435" s="362"/>
      <c r="AA1435" s="366"/>
      <c r="AB1435" s="362"/>
      <c r="AC1435" s="362" t="s">
        <v>21</v>
      </c>
      <c r="AD1435" s="362" t="s">
        <v>40</v>
      </c>
      <c r="AE1435" s="362"/>
      <c r="AF1435" s="362"/>
      <c r="AG1435" s="362"/>
      <c r="AH1435" s="362"/>
      <c r="AI1435" s="362"/>
      <c r="AJ1435" s="362"/>
      <c r="AK1435" s="362"/>
      <c r="AL1435" s="362"/>
      <c r="AM1435" s="362"/>
      <c r="AN1435" s="361"/>
      <c r="AO1435" s="445" t="s">
        <v>9</v>
      </c>
      <c r="AP1435" s="445" t="s">
        <v>9</v>
      </c>
      <c r="AQ1435" s="445" t="s">
        <v>9</v>
      </c>
    </row>
    <row r="1436" spans="1:43" ht="14.5" hidden="1" x14ac:dyDescent="0.35">
      <c r="A1436" s="362">
        <v>1434</v>
      </c>
      <c r="B1436" s="362" t="s">
        <v>3731</v>
      </c>
      <c r="C1436" s="362" t="s">
        <v>2</v>
      </c>
      <c r="D1436" s="368">
        <v>45139</v>
      </c>
      <c r="E1436" s="368"/>
      <c r="F1436" s="368"/>
      <c r="G1436" s="368"/>
      <c r="H1436" s="362" t="s">
        <v>65</v>
      </c>
      <c r="I1436" s="362" t="s">
        <v>1661</v>
      </c>
      <c r="J1436" s="361" t="s">
        <v>3732</v>
      </c>
      <c r="K1436" s="362"/>
      <c r="L1436" s="362" t="s">
        <v>186</v>
      </c>
      <c r="M1436" s="362" t="s">
        <v>9</v>
      </c>
      <c r="N1436" s="362" t="s">
        <v>90</v>
      </c>
      <c r="O1436" s="362" t="s">
        <v>90</v>
      </c>
      <c r="P1436" s="482" t="s">
        <v>90</v>
      </c>
      <c r="Q1436" s="362"/>
      <c r="R1436" s="362"/>
      <c r="S1436" s="362"/>
      <c r="T1436" s="362"/>
      <c r="U1436" s="362"/>
      <c r="V1436" s="362"/>
      <c r="W1436" s="362"/>
      <c r="X1436" s="362"/>
      <c r="Y1436" s="362"/>
      <c r="Z1436" s="362"/>
      <c r="AA1436" s="366"/>
      <c r="AB1436" s="362"/>
      <c r="AC1436" s="362" t="s">
        <v>19</v>
      </c>
      <c r="AD1436" s="362" t="s">
        <v>40</v>
      </c>
      <c r="AE1436" s="362"/>
      <c r="AF1436" s="362"/>
      <c r="AG1436" s="362"/>
      <c r="AH1436" s="362"/>
      <c r="AI1436" s="362"/>
      <c r="AJ1436" s="362"/>
      <c r="AK1436" s="362"/>
      <c r="AL1436" s="362"/>
      <c r="AM1436" s="362"/>
      <c r="AN1436" s="361"/>
      <c r="AO1436" s="445" t="s">
        <v>9</v>
      </c>
      <c r="AP1436" s="445" t="s">
        <v>9</v>
      </c>
      <c r="AQ1436" s="445" t="s">
        <v>9</v>
      </c>
    </row>
    <row r="1437" spans="1:43" ht="29" hidden="1" x14ac:dyDescent="0.35">
      <c r="A1437" s="362">
        <v>1435</v>
      </c>
      <c r="B1437" s="362" t="s">
        <v>3733</v>
      </c>
      <c r="C1437" s="362" t="s">
        <v>2</v>
      </c>
      <c r="D1437" s="368">
        <v>45139</v>
      </c>
      <c r="E1437" s="368"/>
      <c r="F1437" s="368"/>
      <c r="G1437" s="368"/>
      <c r="H1437" s="362" t="s">
        <v>77</v>
      </c>
      <c r="I1437" s="362" t="s">
        <v>1661</v>
      </c>
      <c r="J1437" s="361" t="s">
        <v>3734</v>
      </c>
      <c r="K1437" s="362"/>
      <c r="L1437" s="362" t="s">
        <v>186</v>
      </c>
      <c r="M1437" s="362" t="s">
        <v>1548</v>
      </c>
      <c r="N1437" s="362" t="s">
        <v>90</v>
      </c>
      <c r="O1437" s="362" t="s">
        <v>90</v>
      </c>
      <c r="P1437" s="482" t="s">
        <v>2392</v>
      </c>
      <c r="Q1437" s="362"/>
      <c r="R1437" s="362"/>
      <c r="S1437" s="362"/>
      <c r="T1437" s="362"/>
      <c r="U1437" s="362"/>
      <c r="V1437" s="362"/>
      <c r="W1437" s="362"/>
      <c r="X1437" s="362"/>
      <c r="Y1437" s="362"/>
      <c r="Z1437" s="362"/>
      <c r="AA1437" s="366"/>
      <c r="AB1437" s="362"/>
      <c r="AC1437" s="362" t="s">
        <v>21</v>
      </c>
      <c r="AD1437" s="362" t="s">
        <v>8</v>
      </c>
      <c r="AE1437" s="362"/>
      <c r="AF1437" s="362"/>
      <c r="AG1437" s="362"/>
      <c r="AH1437" s="362"/>
      <c r="AI1437" s="362"/>
      <c r="AJ1437" s="362"/>
      <c r="AK1437" s="362"/>
      <c r="AL1437" s="362"/>
      <c r="AM1437" s="368">
        <v>45924</v>
      </c>
      <c r="AN1437" s="361" t="s">
        <v>2000</v>
      </c>
      <c r="AO1437" s="445" t="s">
        <v>539</v>
      </c>
      <c r="AP1437" s="445" t="s">
        <v>5841</v>
      </c>
      <c r="AQ1437" s="445" t="s">
        <v>5840</v>
      </c>
    </row>
    <row r="1438" spans="1:43" ht="14.5" hidden="1" x14ac:dyDescent="0.35">
      <c r="A1438" s="362">
        <v>1436</v>
      </c>
      <c r="B1438" s="362" t="s">
        <v>3735</v>
      </c>
      <c r="C1438" s="362" t="s">
        <v>2</v>
      </c>
      <c r="D1438" s="368">
        <v>45139</v>
      </c>
      <c r="E1438" s="368"/>
      <c r="F1438" s="368"/>
      <c r="G1438" s="368"/>
      <c r="H1438" s="362" t="s">
        <v>77</v>
      </c>
      <c r="I1438" s="362" t="s">
        <v>1661</v>
      </c>
      <c r="J1438" s="361" t="s">
        <v>3736</v>
      </c>
      <c r="K1438" s="362"/>
      <c r="L1438" s="362" t="s">
        <v>186</v>
      </c>
      <c r="M1438" s="362" t="s">
        <v>1548</v>
      </c>
      <c r="N1438" s="362" t="s">
        <v>90</v>
      </c>
      <c r="O1438" s="362" t="s">
        <v>90</v>
      </c>
      <c r="P1438" s="482" t="s">
        <v>90</v>
      </c>
      <c r="Q1438" s="362"/>
      <c r="R1438" s="362"/>
      <c r="S1438" s="362"/>
      <c r="T1438" s="362"/>
      <c r="U1438" s="362"/>
      <c r="V1438" s="362"/>
      <c r="W1438" s="362"/>
      <c r="X1438" s="362"/>
      <c r="Y1438" s="362"/>
      <c r="Z1438" s="362"/>
      <c r="AA1438" s="366"/>
      <c r="AB1438" s="362"/>
      <c r="AC1438" s="362" t="s">
        <v>21</v>
      </c>
      <c r="AD1438" s="362" t="s">
        <v>40</v>
      </c>
      <c r="AE1438" s="362"/>
      <c r="AF1438" s="362"/>
      <c r="AG1438" s="362"/>
      <c r="AH1438" s="362"/>
      <c r="AI1438" s="362"/>
      <c r="AJ1438" s="362"/>
      <c r="AK1438" s="362"/>
      <c r="AL1438" s="362"/>
      <c r="AM1438" s="362"/>
      <c r="AN1438" s="361"/>
      <c r="AO1438" s="445" t="s">
        <v>9</v>
      </c>
      <c r="AP1438" s="445" t="s">
        <v>9</v>
      </c>
      <c r="AQ1438" s="445" t="s">
        <v>9</v>
      </c>
    </row>
    <row r="1439" spans="1:43" ht="29" hidden="1" x14ac:dyDescent="0.35">
      <c r="A1439" s="362">
        <v>1437</v>
      </c>
      <c r="B1439" s="362" t="s">
        <v>3737</v>
      </c>
      <c r="C1439" s="362" t="s">
        <v>2</v>
      </c>
      <c r="D1439" s="368">
        <v>45139</v>
      </c>
      <c r="E1439" s="368"/>
      <c r="F1439" s="362" t="s">
        <v>63</v>
      </c>
      <c r="G1439" s="362" t="s">
        <v>63</v>
      </c>
      <c r="H1439" s="362" t="s">
        <v>63</v>
      </c>
      <c r="I1439" s="362" t="s">
        <v>1661</v>
      </c>
      <c r="J1439" s="361" t="s">
        <v>3738</v>
      </c>
      <c r="K1439" s="361"/>
      <c r="L1439" s="362" t="s">
        <v>186</v>
      </c>
      <c r="M1439" s="362" t="s">
        <v>9</v>
      </c>
      <c r="N1439" s="362" t="s">
        <v>90</v>
      </c>
      <c r="O1439" s="362" t="s">
        <v>90</v>
      </c>
      <c r="P1439" s="482"/>
      <c r="Q1439" s="362"/>
      <c r="R1439" s="362"/>
      <c r="S1439" s="362"/>
      <c r="T1439" s="362"/>
      <c r="U1439" s="362"/>
      <c r="V1439" s="362"/>
      <c r="W1439" s="362"/>
      <c r="X1439" s="362"/>
      <c r="Y1439" s="362"/>
      <c r="Z1439" s="362"/>
      <c r="AA1439" s="366"/>
      <c r="AB1439" s="362"/>
      <c r="AC1439" s="362" t="s">
        <v>19</v>
      </c>
      <c r="AD1439" s="362" t="s">
        <v>8</v>
      </c>
      <c r="AE1439" s="362">
        <v>0</v>
      </c>
      <c r="AF1439" s="362" t="s">
        <v>6171</v>
      </c>
      <c r="AG1439" s="362" t="b">
        <v>1</v>
      </c>
      <c r="AH1439" s="362"/>
      <c r="AI1439" s="362"/>
      <c r="AJ1439" s="362"/>
      <c r="AK1439" s="362"/>
      <c r="AL1439" s="362"/>
      <c r="AM1439" s="368">
        <v>45979</v>
      </c>
      <c r="AN1439" s="361" t="s">
        <v>6189</v>
      </c>
      <c r="AO1439" s="445" t="s">
        <v>6190</v>
      </c>
      <c r="AP1439" s="445" t="s">
        <v>6190</v>
      </c>
      <c r="AQ1439" s="445" t="s">
        <v>5839</v>
      </c>
    </row>
    <row r="1440" spans="1:43" ht="14.5" hidden="1" x14ac:dyDescent="0.35">
      <c r="A1440" s="362">
        <v>1438</v>
      </c>
      <c r="B1440" s="362" t="s">
        <v>3739</v>
      </c>
      <c r="C1440" s="362" t="s">
        <v>2</v>
      </c>
      <c r="D1440" s="368">
        <v>45139</v>
      </c>
      <c r="E1440" s="368"/>
      <c r="F1440" s="368"/>
      <c r="G1440" s="368"/>
      <c r="H1440" s="362" t="s">
        <v>77</v>
      </c>
      <c r="I1440" s="362" t="s">
        <v>1661</v>
      </c>
      <c r="J1440" s="361" t="s">
        <v>3740</v>
      </c>
      <c r="K1440" s="362"/>
      <c r="L1440" s="362" t="s">
        <v>186</v>
      </c>
      <c r="M1440" s="362" t="s">
        <v>9</v>
      </c>
      <c r="N1440" s="362" t="s">
        <v>90</v>
      </c>
      <c r="O1440" s="362" t="s">
        <v>90</v>
      </c>
      <c r="P1440" s="482" t="s">
        <v>3274</v>
      </c>
      <c r="Q1440" s="362"/>
      <c r="R1440" s="362"/>
      <c r="S1440" s="362"/>
      <c r="T1440" s="362"/>
      <c r="U1440" s="362"/>
      <c r="V1440" s="362"/>
      <c r="W1440" s="362"/>
      <c r="X1440" s="362"/>
      <c r="Y1440" s="362"/>
      <c r="Z1440" s="362"/>
      <c r="AA1440" s="366"/>
      <c r="AB1440" s="367"/>
      <c r="AC1440" s="362" t="s">
        <v>21</v>
      </c>
      <c r="AD1440" s="362" t="s">
        <v>8</v>
      </c>
      <c r="AE1440" s="362"/>
      <c r="AF1440" s="362"/>
      <c r="AG1440" s="362"/>
      <c r="AH1440" s="362"/>
      <c r="AI1440" s="362"/>
      <c r="AJ1440" s="362"/>
      <c r="AK1440" s="362"/>
      <c r="AL1440" s="362"/>
      <c r="AM1440" s="368">
        <v>45857</v>
      </c>
      <c r="AN1440" s="361" t="s">
        <v>1340</v>
      </c>
      <c r="AO1440" s="445" t="s">
        <v>539</v>
      </c>
      <c r="AP1440" s="445" t="s">
        <v>5841</v>
      </c>
      <c r="AQ1440" s="445" t="s">
        <v>5840</v>
      </c>
    </row>
    <row r="1441" spans="1:43" ht="29" hidden="1" x14ac:dyDescent="0.35">
      <c r="A1441" s="362">
        <v>1439</v>
      </c>
      <c r="B1441" s="362" t="s">
        <v>3741</v>
      </c>
      <c r="C1441" s="362" t="s">
        <v>2</v>
      </c>
      <c r="D1441" s="368">
        <v>45139</v>
      </c>
      <c r="E1441" s="368"/>
      <c r="F1441" s="368"/>
      <c r="G1441" s="368"/>
      <c r="H1441" s="362" t="s">
        <v>65</v>
      </c>
      <c r="I1441" s="362" t="s">
        <v>1661</v>
      </c>
      <c r="J1441" s="361" t="s">
        <v>3742</v>
      </c>
      <c r="K1441" s="362"/>
      <c r="L1441" s="362" t="s">
        <v>186</v>
      </c>
      <c r="M1441" s="362" t="s">
        <v>9</v>
      </c>
      <c r="N1441" s="362" t="s">
        <v>90</v>
      </c>
      <c r="O1441" s="362" t="s">
        <v>90</v>
      </c>
      <c r="P1441" s="482" t="s">
        <v>90</v>
      </c>
      <c r="Q1441" s="362"/>
      <c r="R1441" s="362"/>
      <c r="S1441" s="362"/>
      <c r="T1441" s="362"/>
      <c r="U1441" s="362"/>
      <c r="V1441" s="362"/>
      <c r="W1441" s="362"/>
      <c r="X1441" s="362"/>
      <c r="Y1441" s="362"/>
      <c r="Z1441" s="362"/>
      <c r="AA1441" s="366"/>
      <c r="AB1441" s="362"/>
      <c r="AC1441" s="362" t="s">
        <v>19</v>
      </c>
      <c r="AD1441" s="362" t="s">
        <v>40</v>
      </c>
      <c r="AE1441" s="362"/>
      <c r="AF1441" s="362"/>
      <c r="AG1441" s="362"/>
      <c r="AH1441" s="362"/>
      <c r="AI1441" s="362"/>
      <c r="AJ1441" s="362"/>
      <c r="AK1441" s="362"/>
      <c r="AL1441" s="362"/>
      <c r="AM1441" s="362"/>
      <c r="AN1441" s="361"/>
      <c r="AO1441" s="445" t="s">
        <v>9</v>
      </c>
      <c r="AP1441" s="445" t="s">
        <v>9</v>
      </c>
      <c r="AQ1441" s="445" t="s">
        <v>9</v>
      </c>
    </row>
    <row r="1442" spans="1:43" ht="14.5" hidden="1" x14ac:dyDescent="0.35">
      <c r="A1442" s="362">
        <v>1440</v>
      </c>
      <c r="B1442" s="362" t="s">
        <v>3743</v>
      </c>
      <c r="C1442" s="362" t="s">
        <v>2</v>
      </c>
      <c r="D1442" s="368">
        <v>45111</v>
      </c>
      <c r="E1442" s="368" t="s">
        <v>1278</v>
      </c>
      <c r="F1442" s="368"/>
      <c r="G1442" s="368"/>
      <c r="H1442" s="362" t="s">
        <v>73</v>
      </c>
      <c r="I1442" s="362" t="s">
        <v>1546</v>
      </c>
      <c r="J1442" s="361" t="s">
        <v>3744</v>
      </c>
      <c r="K1442" s="362"/>
      <c r="L1442" s="362" t="s">
        <v>186</v>
      </c>
      <c r="M1442" s="362" t="s">
        <v>9</v>
      </c>
      <c r="N1442" s="362" t="s">
        <v>90</v>
      </c>
      <c r="O1442" s="362" t="s">
        <v>90</v>
      </c>
      <c r="P1442" s="482" t="s">
        <v>90</v>
      </c>
      <c r="Q1442" s="362"/>
      <c r="R1442" s="362"/>
      <c r="S1442" s="362"/>
      <c r="T1442" s="362"/>
      <c r="U1442" s="362"/>
      <c r="V1442" s="362"/>
      <c r="W1442" s="362"/>
      <c r="X1442" s="362"/>
      <c r="Y1442" s="362"/>
      <c r="Z1442" s="362"/>
      <c r="AA1442" s="366"/>
      <c r="AB1442" s="362"/>
      <c r="AC1442" s="362" t="s">
        <v>13</v>
      </c>
      <c r="AD1442" s="362" t="s">
        <v>40</v>
      </c>
      <c r="AE1442" s="362"/>
      <c r="AF1442" s="362"/>
      <c r="AG1442" s="362"/>
      <c r="AH1442" s="362" t="s">
        <v>1145</v>
      </c>
      <c r="AI1442" s="368"/>
      <c r="AJ1442" s="368"/>
      <c r="AK1442" s="368"/>
      <c r="AL1442" s="368"/>
      <c r="AM1442" s="362"/>
      <c r="AN1442" s="361"/>
      <c r="AO1442" s="445" t="s">
        <v>9</v>
      </c>
      <c r="AP1442" s="445" t="s">
        <v>9</v>
      </c>
      <c r="AQ1442" s="445" t="s">
        <v>9</v>
      </c>
    </row>
    <row r="1443" spans="1:43" ht="14.5" hidden="1" x14ac:dyDescent="0.35">
      <c r="A1443" s="362">
        <v>1441</v>
      </c>
      <c r="B1443" s="362" t="s">
        <v>3745</v>
      </c>
      <c r="C1443" s="362" t="s">
        <v>2</v>
      </c>
      <c r="D1443" s="368">
        <v>45139</v>
      </c>
      <c r="E1443" s="368"/>
      <c r="F1443" s="362" t="s">
        <v>63</v>
      </c>
      <c r="G1443" s="362" t="s">
        <v>63</v>
      </c>
      <c r="H1443" s="362" t="s">
        <v>63</v>
      </c>
      <c r="I1443" s="362" t="s">
        <v>1661</v>
      </c>
      <c r="J1443" s="361" t="s">
        <v>3746</v>
      </c>
      <c r="K1443" s="361"/>
      <c r="L1443" s="362" t="s">
        <v>186</v>
      </c>
      <c r="M1443" s="362" t="s">
        <v>9</v>
      </c>
      <c r="N1443" s="362" t="s">
        <v>90</v>
      </c>
      <c r="O1443" s="362" t="s">
        <v>90</v>
      </c>
      <c r="P1443" s="482"/>
      <c r="Q1443" s="362"/>
      <c r="R1443" s="362"/>
      <c r="S1443" s="362"/>
      <c r="T1443" s="362"/>
      <c r="U1443" s="362"/>
      <c r="V1443" s="362"/>
      <c r="W1443" s="362"/>
      <c r="X1443" s="362"/>
      <c r="Y1443" s="362"/>
      <c r="Z1443" s="362"/>
      <c r="AA1443" s="366"/>
      <c r="AB1443" s="362"/>
      <c r="AC1443" s="362" t="s">
        <v>19</v>
      </c>
      <c r="AD1443" s="362" t="s">
        <v>40</v>
      </c>
      <c r="AE1443" s="362" t="s">
        <v>6590</v>
      </c>
      <c r="AF1443" s="362" t="s">
        <v>6171</v>
      </c>
      <c r="AG1443" s="362" t="b">
        <v>0</v>
      </c>
      <c r="AH1443" s="362"/>
      <c r="AI1443" s="362"/>
      <c r="AJ1443" s="362"/>
      <c r="AK1443" s="362"/>
      <c r="AL1443" s="362"/>
      <c r="AM1443" s="362"/>
      <c r="AN1443" s="361"/>
      <c r="AO1443" s="445" t="s">
        <v>5839</v>
      </c>
      <c r="AP1443" s="445" t="s">
        <v>5839</v>
      </c>
      <c r="AQ1443" s="445" t="s">
        <v>5839</v>
      </c>
    </row>
    <row r="1444" spans="1:43" ht="29" hidden="1" x14ac:dyDescent="0.35">
      <c r="A1444" s="362">
        <v>1442</v>
      </c>
      <c r="B1444" s="362" t="s">
        <v>3747</v>
      </c>
      <c r="C1444" s="362" t="s">
        <v>2</v>
      </c>
      <c r="D1444" s="368">
        <v>45139</v>
      </c>
      <c r="E1444" s="368"/>
      <c r="F1444" s="368"/>
      <c r="G1444" s="368"/>
      <c r="H1444" s="362" t="s">
        <v>77</v>
      </c>
      <c r="I1444" s="362" t="s">
        <v>1661</v>
      </c>
      <c r="J1444" s="361" t="s">
        <v>3748</v>
      </c>
      <c r="K1444" s="362"/>
      <c r="L1444" s="362" t="s">
        <v>186</v>
      </c>
      <c r="M1444" s="362" t="s">
        <v>9</v>
      </c>
      <c r="N1444" s="362" t="s">
        <v>90</v>
      </c>
      <c r="O1444" s="362" t="s">
        <v>90</v>
      </c>
      <c r="P1444" s="482" t="s">
        <v>90</v>
      </c>
      <c r="Q1444" s="362"/>
      <c r="R1444" s="362"/>
      <c r="S1444" s="362"/>
      <c r="T1444" s="362"/>
      <c r="U1444" s="362"/>
      <c r="V1444" s="362"/>
      <c r="W1444" s="362"/>
      <c r="X1444" s="362"/>
      <c r="Y1444" s="362"/>
      <c r="Z1444" s="362"/>
      <c r="AA1444" s="366"/>
      <c r="AB1444" s="362"/>
      <c r="AC1444" s="362" t="s">
        <v>21</v>
      </c>
      <c r="AD1444" s="362" t="s">
        <v>40</v>
      </c>
      <c r="AE1444" s="362"/>
      <c r="AF1444" s="362"/>
      <c r="AG1444" s="362"/>
      <c r="AH1444" s="362"/>
      <c r="AI1444" s="362"/>
      <c r="AJ1444" s="362"/>
      <c r="AK1444" s="362"/>
      <c r="AL1444" s="362"/>
      <c r="AM1444" s="362"/>
      <c r="AN1444" s="361"/>
      <c r="AO1444" s="445" t="s">
        <v>9</v>
      </c>
      <c r="AP1444" s="445" t="s">
        <v>9</v>
      </c>
      <c r="AQ1444" s="445" t="s">
        <v>9</v>
      </c>
    </row>
    <row r="1445" spans="1:43" ht="29" hidden="1" x14ac:dyDescent="0.35">
      <c r="A1445" s="362">
        <v>1443</v>
      </c>
      <c r="B1445" s="362" t="s">
        <v>3749</v>
      </c>
      <c r="C1445" s="362" t="s">
        <v>2</v>
      </c>
      <c r="D1445" s="368">
        <v>45139</v>
      </c>
      <c r="E1445" s="368"/>
      <c r="F1445" s="368"/>
      <c r="G1445" s="368"/>
      <c r="H1445" s="362" t="s">
        <v>77</v>
      </c>
      <c r="I1445" s="362" t="s">
        <v>1661</v>
      </c>
      <c r="J1445" s="361" t="s">
        <v>3750</v>
      </c>
      <c r="K1445" s="362"/>
      <c r="L1445" s="362" t="s">
        <v>186</v>
      </c>
      <c r="M1445" s="362" t="s">
        <v>1548</v>
      </c>
      <c r="N1445" s="362" t="s">
        <v>90</v>
      </c>
      <c r="O1445" s="362" t="s">
        <v>90</v>
      </c>
      <c r="P1445" s="482" t="s">
        <v>3751</v>
      </c>
      <c r="Q1445" s="362"/>
      <c r="R1445" s="362"/>
      <c r="S1445" s="362"/>
      <c r="T1445" s="362"/>
      <c r="U1445" s="362"/>
      <c r="V1445" s="362"/>
      <c r="W1445" s="362"/>
      <c r="X1445" s="362"/>
      <c r="Y1445" s="362"/>
      <c r="Z1445" s="362"/>
      <c r="AA1445" s="366"/>
      <c r="AB1445" s="362"/>
      <c r="AC1445" s="362" t="s">
        <v>21</v>
      </c>
      <c r="AD1445" s="362" t="s">
        <v>8</v>
      </c>
      <c r="AE1445" s="362"/>
      <c r="AF1445" s="362"/>
      <c r="AG1445" s="362"/>
      <c r="AH1445" s="362"/>
      <c r="AI1445" s="362"/>
      <c r="AJ1445" s="362"/>
      <c r="AK1445" s="362"/>
      <c r="AL1445" s="362"/>
      <c r="AM1445" s="368">
        <v>45924</v>
      </c>
      <c r="AN1445" s="361" t="s">
        <v>1930</v>
      </c>
      <c r="AO1445" s="445" t="s">
        <v>539</v>
      </c>
      <c r="AP1445" s="445" t="s">
        <v>5841</v>
      </c>
      <c r="AQ1445" s="445" t="s">
        <v>5840</v>
      </c>
    </row>
    <row r="1446" spans="1:43" ht="58" hidden="1" x14ac:dyDescent="0.35">
      <c r="A1446" s="362">
        <v>1444</v>
      </c>
      <c r="B1446" s="362" t="s">
        <v>3752</v>
      </c>
      <c r="C1446" s="362" t="s">
        <v>2</v>
      </c>
      <c r="D1446" s="368">
        <v>45139</v>
      </c>
      <c r="E1446" s="368"/>
      <c r="F1446" s="368"/>
      <c r="G1446" s="368"/>
      <c r="H1446" s="362" t="s">
        <v>77</v>
      </c>
      <c r="I1446" s="362" t="s">
        <v>1661</v>
      </c>
      <c r="J1446" s="361" t="s">
        <v>3753</v>
      </c>
      <c r="K1446" s="362"/>
      <c r="L1446" s="362" t="s">
        <v>186</v>
      </c>
      <c r="M1446" s="362" t="s">
        <v>1548</v>
      </c>
      <c r="N1446" s="362" t="s">
        <v>90</v>
      </c>
      <c r="O1446" s="362" t="s">
        <v>90</v>
      </c>
      <c r="P1446" s="482" t="s">
        <v>3754</v>
      </c>
      <c r="Q1446" s="362"/>
      <c r="R1446" s="362"/>
      <c r="S1446" s="362"/>
      <c r="T1446" s="362"/>
      <c r="U1446" s="362"/>
      <c r="V1446" s="362"/>
      <c r="W1446" s="362"/>
      <c r="X1446" s="362"/>
      <c r="Y1446" s="362"/>
      <c r="Z1446" s="362"/>
      <c r="AA1446" s="366"/>
      <c r="AB1446" s="362"/>
      <c r="AC1446" s="362" t="s">
        <v>21</v>
      </c>
      <c r="AD1446" s="362" t="s">
        <v>8</v>
      </c>
      <c r="AE1446" s="362"/>
      <c r="AF1446" s="362"/>
      <c r="AG1446" s="362"/>
      <c r="AH1446" s="362"/>
      <c r="AI1446" s="362"/>
      <c r="AJ1446" s="362"/>
      <c r="AK1446" s="362"/>
      <c r="AL1446" s="362"/>
      <c r="AM1446" s="368">
        <v>45924</v>
      </c>
      <c r="AN1446" s="361" t="s">
        <v>1637</v>
      </c>
      <c r="AO1446" s="445" t="s">
        <v>539</v>
      </c>
      <c r="AP1446" s="445" t="s">
        <v>5841</v>
      </c>
      <c r="AQ1446" s="445" t="s">
        <v>5840</v>
      </c>
    </row>
    <row r="1447" spans="1:43" ht="58" hidden="1" x14ac:dyDescent="0.35">
      <c r="A1447" s="362">
        <v>1445</v>
      </c>
      <c r="B1447" s="362" t="s">
        <v>3755</v>
      </c>
      <c r="C1447" s="362" t="s">
        <v>2</v>
      </c>
      <c r="D1447" s="368">
        <v>45139</v>
      </c>
      <c r="E1447" s="368"/>
      <c r="F1447" s="368"/>
      <c r="G1447" s="368"/>
      <c r="H1447" s="362" t="s">
        <v>77</v>
      </c>
      <c r="I1447" s="362" t="s">
        <v>1661</v>
      </c>
      <c r="J1447" s="361" t="s">
        <v>3756</v>
      </c>
      <c r="K1447" s="362"/>
      <c r="L1447" s="362" t="s">
        <v>186</v>
      </c>
      <c r="M1447" s="362" t="s">
        <v>1548</v>
      </c>
      <c r="N1447" s="362" t="s">
        <v>90</v>
      </c>
      <c r="O1447" s="362" t="s">
        <v>90</v>
      </c>
      <c r="P1447" s="482" t="s">
        <v>3754</v>
      </c>
      <c r="Q1447" s="362"/>
      <c r="R1447" s="362"/>
      <c r="S1447" s="362"/>
      <c r="T1447" s="362"/>
      <c r="U1447" s="362"/>
      <c r="V1447" s="362"/>
      <c r="W1447" s="362"/>
      <c r="X1447" s="362"/>
      <c r="Y1447" s="362"/>
      <c r="Z1447" s="362"/>
      <c r="AA1447" s="366"/>
      <c r="AB1447" s="362"/>
      <c r="AC1447" s="362" t="s">
        <v>21</v>
      </c>
      <c r="AD1447" s="362" t="s">
        <v>8</v>
      </c>
      <c r="AE1447" s="362"/>
      <c r="AF1447" s="362"/>
      <c r="AG1447" s="362"/>
      <c r="AH1447" s="362"/>
      <c r="AI1447" s="362"/>
      <c r="AJ1447" s="362"/>
      <c r="AK1447" s="362"/>
      <c r="AL1447" s="362"/>
      <c r="AM1447" s="368">
        <v>45924</v>
      </c>
      <c r="AN1447" s="361" t="s">
        <v>3757</v>
      </c>
      <c r="AO1447" s="445" t="s">
        <v>539</v>
      </c>
      <c r="AP1447" s="445" t="s">
        <v>5841</v>
      </c>
      <c r="AQ1447" s="445" t="s">
        <v>5840</v>
      </c>
    </row>
    <row r="1448" spans="1:43" ht="29" hidden="1" x14ac:dyDescent="0.35">
      <c r="A1448" s="362">
        <v>1446</v>
      </c>
      <c r="B1448" s="362" t="s">
        <v>3758</v>
      </c>
      <c r="C1448" s="362" t="s">
        <v>2</v>
      </c>
      <c r="D1448" s="368">
        <v>45139</v>
      </c>
      <c r="E1448" s="368"/>
      <c r="F1448" s="368"/>
      <c r="G1448" s="368"/>
      <c r="H1448" s="362" t="s">
        <v>77</v>
      </c>
      <c r="I1448" s="362" t="s">
        <v>1661</v>
      </c>
      <c r="J1448" s="361" t="s">
        <v>3759</v>
      </c>
      <c r="K1448" s="362"/>
      <c r="L1448" s="362" t="s">
        <v>186</v>
      </c>
      <c r="M1448" s="362" t="s">
        <v>1548</v>
      </c>
      <c r="N1448" s="362" t="s">
        <v>90</v>
      </c>
      <c r="O1448" s="362" t="s">
        <v>90</v>
      </c>
      <c r="P1448" s="482" t="s">
        <v>3760</v>
      </c>
      <c r="Q1448" s="362"/>
      <c r="R1448" s="362"/>
      <c r="S1448" s="362"/>
      <c r="T1448" s="362"/>
      <c r="U1448" s="362"/>
      <c r="V1448" s="362"/>
      <c r="W1448" s="362"/>
      <c r="X1448" s="362"/>
      <c r="Y1448" s="362"/>
      <c r="Z1448" s="362"/>
      <c r="AA1448" s="366"/>
      <c r="AB1448" s="362"/>
      <c r="AC1448" s="362" t="s">
        <v>21</v>
      </c>
      <c r="AD1448" s="362" t="s">
        <v>8</v>
      </c>
      <c r="AE1448" s="362"/>
      <c r="AF1448" s="362"/>
      <c r="AG1448" s="362"/>
      <c r="AH1448" s="362"/>
      <c r="AI1448" s="362"/>
      <c r="AJ1448" s="362"/>
      <c r="AK1448" s="362"/>
      <c r="AL1448" s="362"/>
      <c r="AM1448" s="368">
        <v>45924</v>
      </c>
      <c r="AN1448" s="361" t="s">
        <v>3761</v>
      </c>
      <c r="AO1448" s="445" t="s">
        <v>539</v>
      </c>
      <c r="AP1448" s="445" t="s">
        <v>5841</v>
      </c>
      <c r="AQ1448" s="445" t="s">
        <v>5840</v>
      </c>
    </row>
    <row r="1449" spans="1:43" ht="29" hidden="1" x14ac:dyDescent="0.35">
      <c r="A1449" s="362">
        <v>1447</v>
      </c>
      <c r="B1449" s="362" t="s">
        <v>3762</v>
      </c>
      <c r="C1449" s="362" t="s">
        <v>2</v>
      </c>
      <c r="D1449" s="368">
        <v>45139</v>
      </c>
      <c r="E1449" s="368"/>
      <c r="F1449" s="368"/>
      <c r="G1449" s="368"/>
      <c r="H1449" s="362" t="s">
        <v>77</v>
      </c>
      <c r="I1449" s="362" t="s">
        <v>1661</v>
      </c>
      <c r="J1449" s="361" t="s">
        <v>3763</v>
      </c>
      <c r="K1449" s="362"/>
      <c r="L1449" s="362" t="s">
        <v>186</v>
      </c>
      <c r="M1449" s="362" t="s">
        <v>1548</v>
      </c>
      <c r="N1449" s="362" t="s">
        <v>90</v>
      </c>
      <c r="O1449" s="362" t="s">
        <v>90</v>
      </c>
      <c r="P1449" s="482" t="s">
        <v>3764</v>
      </c>
      <c r="Q1449" s="362"/>
      <c r="R1449" s="362"/>
      <c r="S1449" s="362"/>
      <c r="T1449" s="362"/>
      <c r="U1449" s="362"/>
      <c r="V1449" s="362"/>
      <c r="W1449" s="362"/>
      <c r="X1449" s="362"/>
      <c r="Y1449" s="362"/>
      <c r="Z1449" s="362"/>
      <c r="AA1449" s="366"/>
      <c r="AB1449" s="362"/>
      <c r="AC1449" s="362" t="s">
        <v>21</v>
      </c>
      <c r="AD1449" s="362" t="s">
        <v>8</v>
      </c>
      <c r="AE1449" s="362"/>
      <c r="AF1449" s="362"/>
      <c r="AG1449" s="362"/>
      <c r="AH1449" s="362"/>
      <c r="AI1449" s="362"/>
      <c r="AJ1449" s="362"/>
      <c r="AK1449" s="362"/>
      <c r="AL1449" s="362"/>
      <c r="AM1449" s="368">
        <v>45924</v>
      </c>
      <c r="AN1449" s="361" t="s">
        <v>2111</v>
      </c>
      <c r="AO1449" s="445" t="s">
        <v>539</v>
      </c>
      <c r="AP1449" s="445" t="s">
        <v>5841</v>
      </c>
      <c r="AQ1449" s="445" t="s">
        <v>5840</v>
      </c>
    </row>
    <row r="1450" spans="1:43" ht="29" hidden="1" x14ac:dyDescent="0.35">
      <c r="A1450" s="362">
        <v>1448</v>
      </c>
      <c r="B1450" s="362" t="s">
        <v>3765</v>
      </c>
      <c r="C1450" s="362" t="s">
        <v>2</v>
      </c>
      <c r="D1450" s="368">
        <v>45139</v>
      </c>
      <c r="E1450" s="368"/>
      <c r="F1450" s="368"/>
      <c r="G1450" s="368"/>
      <c r="H1450" s="362" t="s">
        <v>77</v>
      </c>
      <c r="I1450" s="362" t="s">
        <v>1661</v>
      </c>
      <c r="J1450" s="361" t="s">
        <v>3766</v>
      </c>
      <c r="K1450" s="362"/>
      <c r="L1450" s="362" t="s">
        <v>186</v>
      </c>
      <c r="M1450" s="362" t="s">
        <v>1548</v>
      </c>
      <c r="N1450" s="362" t="s">
        <v>90</v>
      </c>
      <c r="O1450" s="362" t="s">
        <v>90</v>
      </c>
      <c r="P1450" s="482" t="s">
        <v>6742</v>
      </c>
      <c r="Q1450" s="362"/>
      <c r="R1450" s="362"/>
      <c r="S1450" s="362"/>
      <c r="T1450" s="362"/>
      <c r="U1450" s="362"/>
      <c r="V1450" s="362"/>
      <c r="W1450" s="362"/>
      <c r="X1450" s="362"/>
      <c r="Y1450" s="362"/>
      <c r="Z1450" s="362"/>
      <c r="AA1450" s="366"/>
      <c r="AB1450" s="362"/>
      <c r="AC1450" s="362" t="s">
        <v>21</v>
      </c>
      <c r="AD1450" s="362" t="s">
        <v>40</v>
      </c>
      <c r="AE1450" s="362"/>
      <c r="AF1450" s="362"/>
      <c r="AG1450" s="362"/>
      <c r="AH1450" s="362"/>
      <c r="AI1450" s="362"/>
      <c r="AJ1450" s="362"/>
      <c r="AK1450" s="362"/>
      <c r="AL1450" s="362"/>
      <c r="AM1450" s="362"/>
      <c r="AN1450" s="361"/>
      <c r="AO1450" s="445" t="s">
        <v>9</v>
      </c>
      <c r="AP1450" s="445" t="s">
        <v>9</v>
      </c>
      <c r="AQ1450" s="445" t="s">
        <v>9</v>
      </c>
    </row>
    <row r="1451" spans="1:43" ht="29" hidden="1" x14ac:dyDescent="0.35">
      <c r="A1451" s="362">
        <v>1449</v>
      </c>
      <c r="B1451" s="362" t="s">
        <v>3768</v>
      </c>
      <c r="C1451" s="362" t="s">
        <v>2</v>
      </c>
      <c r="D1451" s="368">
        <v>45139</v>
      </c>
      <c r="E1451" s="368"/>
      <c r="F1451" s="368"/>
      <c r="G1451" s="368"/>
      <c r="H1451" s="362" t="s">
        <v>77</v>
      </c>
      <c r="I1451" s="362" t="s">
        <v>3531</v>
      </c>
      <c r="J1451" s="361" t="s">
        <v>3769</v>
      </c>
      <c r="K1451" s="362"/>
      <c r="L1451" s="362" t="s">
        <v>186</v>
      </c>
      <c r="M1451" s="362" t="s">
        <v>1548</v>
      </c>
      <c r="N1451" s="362" t="s">
        <v>90</v>
      </c>
      <c r="O1451" s="362" t="s">
        <v>90</v>
      </c>
      <c r="P1451" s="482" t="s">
        <v>3770</v>
      </c>
      <c r="Q1451" s="362"/>
      <c r="R1451" s="362"/>
      <c r="S1451" s="362"/>
      <c r="T1451" s="362"/>
      <c r="U1451" s="362"/>
      <c r="V1451" s="362"/>
      <c r="W1451" s="362"/>
      <c r="X1451" s="362"/>
      <c r="Y1451" s="362"/>
      <c r="Z1451" s="362"/>
      <c r="AA1451" s="366"/>
      <c r="AB1451" s="362"/>
      <c r="AC1451" s="362" t="s">
        <v>21</v>
      </c>
      <c r="AD1451" s="362" t="s">
        <v>8</v>
      </c>
      <c r="AE1451" s="362"/>
      <c r="AF1451" s="362"/>
      <c r="AG1451" s="362"/>
      <c r="AH1451" s="362"/>
      <c r="AI1451" s="362"/>
      <c r="AJ1451" s="362"/>
      <c r="AK1451" s="362"/>
      <c r="AL1451" s="362"/>
      <c r="AM1451" s="368">
        <v>45924</v>
      </c>
      <c r="AN1451" s="361" t="s">
        <v>2000</v>
      </c>
      <c r="AO1451" s="445" t="s">
        <v>539</v>
      </c>
      <c r="AP1451" s="445" t="s">
        <v>5841</v>
      </c>
      <c r="AQ1451" s="445" t="s">
        <v>5840</v>
      </c>
    </row>
    <row r="1452" spans="1:43" ht="43.5" hidden="1" x14ac:dyDescent="0.35">
      <c r="A1452" s="362">
        <v>1450</v>
      </c>
      <c r="B1452" s="362" t="s">
        <v>3771</v>
      </c>
      <c r="C1452" s="362" t="s">
        <v>2</v>
      </c>
      <c r="D1452" s="368">
        <v>45139</v>
      </c>
      <c r="E1452" s="368"/>
      <c r="F1452" s="368"/>
      <c r="G1452" s="368"/>
      <c r="H1452" s="362" t="s">
        <v>77</v>
      </c>
      <c r="I1452" s="362" t="s">
        <v>1661</v>
      </c>
      <c r="J1452" s="361" t="s">
        <v>3772</v>
      </c>
      <c r="K1452" s="362"/>
      <c r="L1452" s="362" t="s">
        <v>186</v>
      </c>
      <c r="M1452" s="362" t="s">
        <v>1548</v>
      </c>
      <c r="N1452" s="362" t="s">
        <v>90</v>
      </c>
      <c r="O1452" s="362" t="s">
        <v>90</v>
      </c>
      <c r="P1452" s="482" t="s">
        <v>1648</v>
      </c>
      <c r="Q1452" s="362"/>
      <c r="R1452" s="362"/>
      <c r="S1452" s="362"/>
      <c r="T1452" s="362"/>
      <c r="U1452" s="362"/>
      <c r="V1452" s="362"/>
      <c r="W1452" s="362"/>
      <c r="X1452" s="362"/>
      <c r="Y1452" s="362"/>
      <c r="Z1452" s="362"/>
      <c r="AA1452" s="366"/>
      <c r="AB1452" s="362"/>
      <c r="AC1452" s="362" t="s">
        <v>21</v>
      </c>
      <c r="AD1452" s="362" t="s">
        <v>8</v>
      </c>
      <c r="AE1452" s="362"/>
      <c r="AF1452" s="362"/>
      <c r="AG1452" s="362"/>
      <c r="AH1452" s="362"/>
      <c r="AI1452" s="362"/>
      <c r="AJ1452" s="362"/>
      <c r="AK1452" s="362"/>
      <c r="AL1452" s="362"/>
      <c r="AM1452" s="368">
        <v>45924</v>
      </c>
      <c r="AN1452" s="361" t="s">
        <v>680</v>
      </c>
      <c r="AO1452" s="445" t="s">
        <v>539</v>
      </c>
      <c r="AP1452" s="445" t="s">
        <v>5841</v>
      </c>
      <c r="AQ1452" s="445" t="s">
        <v>5840</v>
      </c>
    </row>
    <row r="1453" spans="1:43" ht="87" hidden="1" x14ac:dyDescent="0.35">
      <c r="A1453" s="362">
        <v>1451</v>
      </c>
      <c r="B1453" s="362" t="s">
        <v>3773</v>
      </c>
      <c r="C1453" s="362" t="s">
        <v>2</v>
      </c>
      <c r="D1453" s="368">
        <v>45133</v>
      </c>
      <c r="E1453" s="368"/>
      <c r="F1453" s="368"/>
      <c r="G1453" s="368"/>
      <c r="H1453" s="362" t="s">
        <v>74</v>
      </c>
      <c r="I1453" s="362" t="s">
        <v>1584</v>
      </c>
      <c r="J1453" s="361" t="s">
        <v>3774</v>
      </c>
      <c r="K1453" s="361"/>
      <c r="L1453" s="362" t="s">
        <v>186</v>
      </c>
      <c r="M1453" s="362" t="s">
        <v>9</v>
      </c>
      <c r="N1453" s="362" t="s">
        <v>90</v>
      </c>
      <c r="O1453" s="362" t="s">
        <v>90</v>
      </c>
      <c r="P1453" s="482" t="s">
        <v>6743</v>
      </c>
      <c r="Q1453" s="362" t="s">
        <v>6744</v>
      </c>
      <c r="R1453" s="362" t="s">
        <v>6745</v>
      </c>
      <c r="S1453" s="362" t="s">
        <v>6746</v>
      </c>
      <c r="T1453" s="362" t="s">
        <v>6747</v>
      </c>
      <c r="U1453" s="362" t="s">
        <v>6748</v>
      </c>
      <c r="V1453" s="362"/>
      <c r="W1453" s="362" t="s">
        <v>6749</v>
      </c>
      <c r="X1453" s="362" t="s">
        <v>6132</v>
      </c>
      <c r="Y1453" s="362"/>
      <c r="Z1453" s="362"/>
      <c r="AA1453" s="366" t="s">
        <v>6750</v>
      </c>
      <c r="AB1453" s="362" t="s">
        <v>6751</v>
      </c>
      <c r="AC1453" s="362" t="s">
        <v>19</v>
      </c>
      <c r="AD1453" s="362"/>
      <c r="AE1453" s="362"/>
      <c r="AF1453" s="362"/>
      <c r="AG1453" s="362"/>
      <c r="AH1453" s="362"/>
      <c r="AI1453" s="362" t="s">
        <v>6432</v>
      </c>
      <c r="AJ1453" s="362"/>
      <c r="AK1453" s="362"/>
      <c r="AL1453" s="362"/>
      <c r="AM1453" s="362"/>
      <c r="AN1453" s="361"/>
      <c r="AO1453" s="445" t="s">
        <v>9</v>
      </c>
      <c r="AP1453" s="445" t="s">
        <v>9</v>
      </c>
      <c r="AQ1453" s="445" t="s">
        <v>9</v>
      </c>
    </row>
    <row r="1454" spans="1:43" ht="29" hidden="1" x14ac:dyDescent="0.35">
      <c r="A1454" s="362">
        <v>1452</v>
      </c>
      <c r="B1454" s="362" t="s">
        <v>3776</v>
      </c>
      <c r="C1454" s="362" t="s">
        <v>2</v>
      </c>
      <c r="D1454" s="368">
        <v>45139</v>
      </c>
      <c r="E1454" s="368"/>
      <c r="F1454" s="368"/>
      <c r="G1454" s="368"/>
      <c r="H1454" s="362" t="s">
        <v>73</v>
      </c>
      <c r="I1454" s="362" t="s">
        <v>1661</v>
      </c>
      <c r="J1454" s="361" t="s">
        <v>3777</v>
      </c>
      <c r="K1454" s="362"/>
      <c r="L1454" s="362" t="s">
        <v>186</v>
      </c>
      <c r="M1454" s="362" t="s">
        <v>9</v>
      </c>
      <c r="N1454" s="362" t="s">
        <v>90</v>
      </c>
      <c r="O1454" s="362" t="s">
        <v>90</v>
      </c>
      <c r="P1454" s="482" t="s">
        <v>1539</v>
      </c>
      <c r="Q1454" s="362"/>
      <c r="R1454" s="362"/>
      <c r="S1454" s="362"/>
      <c r="T1454" s="362"/>
      <c r="U1454" s="362"/>
      <c r="V1454" s="362"/>
      <c r="W1454" s="362"/>
      <c r="X1454" s="362"/>
      <c r="Y1454" s="362"/>
      <c r="Z1454" s="362"/>
      <c r="AA1454" s="366"/>
      <c r="AB1454" s="362"/>
      <c r="AC1454" s="362" t="s">
        <v>13</v>
      </c>
      <c r="AD1454" s="362" t="s">
        <v>8</v>
      </c>
      <c r="AE1454" s="362" t="s">
        <v>39</v>
      </c>
      <c r="AF1454" s="362" t="s">
        <v>1539</v>
      </c>
      <c r="AG1454" s="362" t="b">
        <v>0</v>
      </c>
      <c r="AH1454" s="362"/>
      <c r="AI1454" s="362"/>
      <c r="AJ1454" s="362"/>
      <c r="AK1454" s="362"/>
      <c r="AL1454" s="362"/>
      <c r="AM1454" s="368">
        <v>45923</v>
      </c>
      <c r="AN1454" s="361" t="s">
        <v>680</v>
      </c>
      <c r="AO1454" s="445" t="s">
        <v>539</v>
      </c>
      <c r="AP1454" s="445" t="s">
        <v>5841</v>
      </c>
      <c r="AQ1454" s="445" t="s">
        <v>5840</v>
      </c>
    </row>
    <row r="1455" spans="1:43" ht="29" hidden="1" x14ac:dyDescent="0.35">
      <c r="A1455" s="362">
        <v>1453</v>
      </c>
      <c r="B1455" s="362" t="s">
        <v>3778</v>
      </c>
      <c r="C1455" s="362" t="s">
        <v>2</v>
      </c>
      <c r="D1455" s="368">
        <v>45139</v>
      </c>
      <c r="E1455" s="368"/>
      <c r="F1455" s="368"/>
      <c r="G1455" s="368"/>
      <c r="H1455" s="362" t="s">
        <v>77</v>
      </c>
      <c r="I1455" s="362" t="s">
        <v>1661</v>
      </c>
      <c r="J1455" s="361" t="s">
        <v>3779</v>
      </c>
      <c r="K1455" s="362"/>
      <c r="L1455" s="362" t="s">
        <v>186</v>
      </c>
      <c r="M1455" s="362" t="s">
        <v>9</v>
      </c>
      <c r="N1455" s="362" t="s">
        <v>90</v>
      </c>
      <c r="O1455" s="362" t="s">
        <v>90</v>
      </c>
      <c r="P1455" s="482" t="s">
        <v>6752</v>
      </c>
      <c r="Q1455" s="362"/>
      <c r="R1455" s="362"/>
      <c r="S1455" s="362"/>
      <c r="T1455" s="362"/>
      <c r="U1455" s="362"/>
      <c r="V1455" s="362"/>
      <c r="W1455" s="362"/>
      <c r="X1455" s="362"/>
      <c r="Y1455" s="362"/>
      <c r="Z1455" s="362"/>
      <c r="AA1455" s="366"/>
      <c r="AB1455" s="362"/>
      <c r="AC1455" s="362" t="s">
        <v>21</v>
      </c>
      <c r="AD1455" s="362" t="s">
        <v>40</v>
      </c>
      <c r="AE1455" s="362"/>
      <c r="AF1455" s="362"/>
      <c r="AG1455" s="362"/>
      <c r="AH1455" s="362"/>
      <c r="AI1455" s="362"/>
      <c r="AJ1455" s="362"/>
      <c r="AK1455" s="362"/>
      <c r="AL1455" s="362"/>
      <c r="AM1455" s="362"/>
      <c r="AN1455" s="361"/>
      <c r="AO1455" s="445" t="s">
        <v>9</v>
      </c>
      <c r="AP1455" s="445" t="s">
        <v>9</v>
      </c>
      <c r="AQ1455" s="445" t="s">
        <v>9</v>
      </c>
    </row>
    <row r="1456" spans="1:43" ht="14.5" hidden="1" x14ac:dyDescent="0.35">
      <c r="A1456" s="362">
        <v>1454</v>
      </c>
      <c r="B1456" s="362" t="s">
        <v>3780</v>
      </c>
      <c r="C1456" s="362" t="s">
        <v>2</v>
      </c>
      <c r="D1456" s="368">
        <v>45139</v>
      </c>
      <c r="E1456" s="368"/>
      <c r="F1456" s="368"/>
      <c r="G1456" s="368"/>
      <c r="H1456" s="362" t="s">
        <v>77</v>
      </c>
      <c r="I1456" s="362" t="s">
        <v>1661</v>
      </c>
      <c r="J1456" s="361" t="s">
        <v>3781</v>
      </c>
      <c r="K1456" s="362"/>
      <c r="L1456" s="362" t="s">
        <v>186</v>
      </c>
      <c r="M1456" s="362" t="s">
        <v>1548</v>
      </c>
      <c r="N1456" s="362" t="s">
        <v>90</v>
      </c>
      <c r="O1456" s="362" t="s">
        <v>90</v>
      </c>
      <c r="P1456" s="482" t="s">
        <v>90</v>
      </c>
      <c r="Q1456" s="362"/>
      <c r="R1456" s="362"/>
      <c r="S1456" s="362"/>
      <c r="T1456" s="362"/>
      <c r="U1456" s="362"/>
      <c r="V1456" s="362"/>
      <c r="W1456" s="362"/>
      <c r="X1456" s="362"/>
      <c r="Y1456" s="362"/>
      <c r="Z1456" s="362"/>
      <c r="AA1456" s="366"/>
      <c r="AB1456" s="362"/>
      <c r="AC1456" s="362" t="s">
        <v>21</v>
      </c>
      <c r="AD1456" s="362" t="s">
        <v>40</v>
      </c>
      <c r="AE1456" s="362"/>
      <c r="AF1456" s="362"/>
      <c r="AG1456" s="362"/>
      <c r="AH1456" s="362"/>
      <c r="AI1456" s="362"/>
      <c r="AJ1456" s="362"/>
      <c r="AK1456" s="362"/>
      <c r="AL1456" s="362"/>
      <c r="AM1456" s="362"/>
      <c r="AN1456" s="361"/>
      <c r="AO1456" s="445" t="s">
        <v>9</v>
      </c>
      <c r="AP1456" s="445" t="s">
        <v>9</v>
      </c>
      <c r="AQ1456" s="445" t="s">
        <v>9</v>
      </c>
    </row>
    <row r="1457" spans="1:43" ht="43.5" hidden="1" x14ac:dyDescent="0.35">
      <c r="A1457" s="362">
        <v>1455</v>
      </c>
      <c r="B1457" s="362" t="s">
        <v>3782</v>
      </c>
      <c r="C1457" s="362" t="s">
        <v>2</v>
      </c>
      <c r="D1457" s="368">
        <v>45139</v>
      </c>
      <c r="E1457" s="368"/>
      <c r="F1457" s="368"/>
      <c r="G1457" s="368"/>
      <c r="H1457" s="362" t="s">
        <v>77</v>
      </c>
      <c r="I1457" s="362" t="s">
        <v>90</v>
      </c>
      <c r="J1457" s="361" t="s">
        <v>3783</v>
      </c>
      <c r="K1457" s="362"/>
      <c r="L1457" s="362" t="s">
        <v>186</v>
      </c>
      <c r="M1457" s="362" t="s">
        <v>1548</v>
      </c>
      <c r="N1457" s="362" t="s">
        <v>90</v>
      </c>
      <c r="O1457" s="362" t="s">
        <v>90</v>
      </c>
      <c r="P1457" s="482" t="s">
        <v>3784</v>
      </c>
      <c r="Q1457" s="362"/>
      <c r="R1457" s="362"/>
      <c r="S1457" s="362"/>
      <c r="T1457" s="362"/>
      <c r="U1457" s="362"/>
      <c r="V1457" s="362"/>
      <c r="W1457" s="362"/>
      <c r="X1457" s="362"/>
      <c r="Y1457" s="362"/>
      <c r="Z1457" s="362"/>
      <c r="AA1457" s="366"/>
      <c r="AB1457" s="362"/>
      <c r="AC1457" s="362" t="s">
        <v>21</v>
      </c>
      <c r="AD1457" s="362" t="s">
        <v>8</v>
      </c>
      <c r="AE1457" s="362"/>
      <c r="AF1457" s="362"/>
      <c r="AG1457" s="362"/>
      <c r="AH1457" s="362"/>
      <c r="AI1457" s="362"/>
      <c r="AJ1457" s="362"/>
      <c r="AK1457" s="362"/>
      <c r="AL1457" s="362"/>
      <c r="AM1457" s="368">
        <v>45924</v>
      </c>
      <c r="AN1457" s="361" t="s">
        <v>2049</v>
      </c>
      <c r="AO1457" s="445" t="s">
        <v>539</v>
      </c>
      <c r="AP1457" s="445" t="s">
        <v>5841</v>
      </c>
      <c r="AQ1457" s="445" t="s">
        <v>5840</v>
      </c>
    </row>
    <row r="1458" spans="1:43" ht="29" hidden="1" x14ac:dyDescent="0.35">
      <c r="A1458" s="362">
        <v>1456</v>
      </c>
      <c r="B1458" s="362" t="s">
        <v>3785</v>
      </c>
      <c r="C1458" s="362" t="s">
        <v>2</v>
      </c>
      <c r="D1458" s="368">
        <v>45139</v>
      </c>
      <c r="E1458" s="368"/>
      <c r="F1458" s="368"/>
      <c r="G1458" s="368"/>
      <c r="H1458" s="362" t="s">
        <v>77</v>
      </c>
      <c r="I1458" s="362" t="s">
        <v>90</v>
      </c>
      <c r="J1458" s="361" t="s">
        <v>3786</v>
      </c>
      <c r="K1458" s="362"/>
      <c r="L1458" s="362" t="s">
        <v>186</v>
      </c>
      <c r="M1458" s="362" t="s">
        <v>1548</v>
      </c>
      <c r="N1458" s="362" t="s">
        <v>90</v>
      </c>
      <c r="O1458" s="362" t="s">
        <v>90</v>
      </c>
      <c r="P1458" s="482" t="s">
        <v>6753</v>
      </c>
      <c r="Q1458" s="362"/>
      <c r="R1458" s="362"/>
      <c r="S1458" s="362"/>
      <c r="T1458" s="362"/>
      <c r="U1458" s="362"/>
      <c r="V1458" s="362"/>
      <c r="W1458" s="362"/>
      <c r="X1458" s="362"/>
      <c r="Y1458" s="362"/>
      <c r="Z1458" s="362"/>
      <c r="AA1458" s="366"/>
      <c r="AB1458" s="362"/>
      <c r="AC1458" s="362" t="s">
        <v>21</v>
      </c>
      <c r="AD1458" s="362" t="s">
        <v>40</v>
      </c>
      <c r="AE1458" s="362"/>
      <c r="AF1458" s="362"/>
      <c r="AG1458" s="362"/>
      <c r="AH1458" s="362"/>
      <c r="AI1458" s="362"/>
      <c r="AJ1458" s="362"/>
      <c r="AK1458" s="362"/>
      <c r="AL1458" s="362"/>
      <c r="AM1458" s="362"/>
      <c r="AN1458" s="361"/>
      <c r="AO1458" s="445" t="s">
        <v>9</v>
      </c>
      <c r="AP1458" s="445" t="s">
        <v>9</v>
      </c>
      <c r="AQ1458" s="445" t="s">
        <v>9</v>
      </c>
    </row>
    <row r="1459" spans="1:43" ht="43.5" hidden="1" x14ac:dyDescent="0.35">
      <c r="A1459" s="362">
        <v>1457</v>
      </c>
      <c r="B1459" s="362" t="s">
        <v>3787</v>
      </c>
      <c r="C1459" s="362" t="s">
        <v>2</v>
      </c>
      <c r="D1459" s="368">
        <v>45142</v>
      </c>
      <c r="E1459" s="368"/>
      <c r="F1459" s="368"/>
      <c r="G1459" s="368"/>
      <c r="H1459" s="362" t="s">
        <v>77</v>
      </c>
      <c r="I1459" s="362" t="s">
        <v>90</v>
      </c>
      <c r="J1459" s="361" t="s">
        <v>3788</v>
      </c>
      <c r="K1459" s="362"/>
      <c r="L1459" s="362" t="s">
        <v>186</v>
      </c>
      <c r="M1459" s="362" t="s">
        <v>1548</v>
      </c>
      <c r="N1459" s="362" t="s">
        <v>90</v>
      </c>
      <c r="O1459" s="362" t="s">
        <v>90</v>
      </c>
      <c r="P1459" s="482" t="s">
        <v>3789</v>
      </c>
      <c r="Q1459" s="362"/>
      <c r="R1459" s="362"/>
      <c r="S1459" s="362"/>
      <c r="T1459" s="362"/>
      <c r="U1459" s="362"/>
      <c r="V1459" s="362"/>
      <c r="W1459" s="362"/>
      <c r="X1459" s="362"/>
      <c r="Y1459" s="362"/>
      <c r="Z1459" s="362"/>
      <c r="AA1459" s="366"/>
      <c r="AB1459" s="362"/>
      <c r="AC1459" s="362" t="s">
        <v>21</v>
      </c>
      <c r="AD1459" s="362" t="s">
        <v>8</v>
      </c>
      <c r="AE1459" s="362"/>
      <c r="AF1459" s="362"/>
      <c r="AG1459" s="362"/>
      <c r="AH1459" s="362"/>
      <c r="AI1459" s="362"/>
      <c r="AJ1459" s="362"/>
      <c r="AK1459" s="362"/>
      <c r="AL1459" s="362"/>
      <c r="AM1459" s="368">
        <v>45924</v>
      </c>
      <c r="AN1459" s="361" t="s">
        <v>3761</v>
      </c>
      <c r="AO1459" s="445" t="s">
        <v>539</v>
      </c>
      <c r="AP1459" s="445" t="s">
        <v>5841</v>
      </c>
      <c r="AQ1459" s="445" t="s">
        <v>5840</v>
      </c>
    </row>
    <row r="1460" spans="1:43" ht="14.5" hidden="1" x14ac:dyDescent="0.35">
      <c r="A1460" s="362">
        <v>1458</v>
      </c>
      <c r="B1460" s="362" t="s">
        <v>3790</v>
      </c>
      <c r="C1460" s="362" t="s">
        <v>2</v>
      </c>
      <c r="D1460" s="368">
        <v>45142</v>
      </c>
      <c r="E1460" s="368"/>
      <c r="F1460" s="368"/>
      <c r="G1460" s="368"/>
      <c r="H1460" s="362" t="s">
        <v>77</v>
      </c>
      <c r="I1460" s="362" t="s">
        <v>90</v>
      </c>
      <c r="J1460" s="361" t="s">
        <v>3791</v>
      </c>
      <c r="K1460" s="362"/>
      <c r="L1460" s="362" t="s">
        <v>186</v>
      </c>
      <c r="M1460" s="362" t="s">
        <v>9</v>
      </c>
      <c r="N1460" s="362" t="s">
        <v>90</v>
      </c>
      <c r="O1460" s="362" t="s">
        <v>90</v>
      </c>
      <c r="P1460" s="482" t="s">
        <v>90</v>
      </c>
      <c r="Q1460" s="362"/>
      <c r="R1460" s="362"/>
      <c r="S1460" s="362"/>
      <c r="T1460" s="362"/>
      <c r="U1460" s="362"/>
      <c r="V1460" s="362"/>
      <c r="W1460" s="362"/>
      <c r="X1460" s="362"/>
      <c r="Y1460" s="362"/>
      <c r="Z1460" s="362"/>
      <c r="AA1460" s="366"/>
      <c r="AB1460" s="362"/>
      <c r="AC1460" s="362" t="s">
        <v>21</v>
      </c>
      <c r="AD1460" s="362" t="s">
        <v>40</v>
      </c>
      <c r="AE1460" s="362"/>
      <c r="AF1460" s="362"/>
      <c r="AG1460" s="362"/>
      <c r="AH1460" s="362"/>
      <c r="AI1460" s="362"/>
      <c r="AJ1460" s="362"/>
      <c r="AK1460" s="362"/>
      <c r="AL1460" s="362"/>
      <c r="AM1460" s="362"/>
      <c r="AN1460" s="361"/>
      <c r="AO1460" s="445" t="s">
        <v>9</v>
      </c>
      <c r="AP1460" s="445" t="s">
        <v>9</v>
      </c>
      <c r="AQ1460" s="445" t="s">
        <v>9</v>
      </c>
    </row>
    <row r="1461" spans="1:43" ht="29" hidden="1" x14ac:dyDescent="0.35">
      <c r="A1461" s="362">
        <v>1459</v>
      </c>
      <c r="B1461" s="362" t="s">
        <v>3792</v>
      </c>
      <c r="C1461" s="362" t="s">
        <v>2</v>
      </c>
      <c r="D1461" s="368">
        <v>45156</v>
      </c>
      <c r="E1461" s="368"/>
      <c r="F1461" s="368"/>
      <c r="G1461" s="368"/>
      <c r="H1461" s="362" t="s">
        <v>65</v>
      </c>
      <c r="I1461" s="362" t="s">
        <v>62</v>
      </c>
      <c r="J1461" s="361" t="s">
        <v>3793</v>
      </c>
      <c r="K1461" s="362"/>
      <c r="L1461" s="362" t="s">
        <v>186</v>
      </c>
      <c r="M1461" s="362" t="s">
        <v>9</v>
      </c>
      <c r="N1461" s="362" t="s">
        <v>90</v>
      </c>
      <c r="O1461" s="362" t="s">
        <v>90</v>
      </c>
      <c r="P1461" s="482" t="s">
        <v>90</v>
      </c>
      <c r="Q1461" s="362"/>
      <c r="R1461" s="362"/>
      <c r="S1461" s="362"/>
      <c r="T1461" s="362"/>
      <c r="U1461" s="362"/>
      <c r="V1461" s="362"/>
      <c r="W1461" s="362"/>
      <c r="X1461" s="362"/>
      <c r="Y1461" s="362"/>
      <c r="Z1461" s="362"/>
      <c r="AA1461" s="366"/>
      <c r="AB1461" s="362"/>
      <c r="AC1461" s="362" t="s">
        <v>19</v>
      </c>
      <c r="AD1461" s="362" t="s">
        <v>40</v>
      </c>
      <c r="AE1461" s="362"/>
      <c r="AF1461" s="362"/>
      <c r="AG1461" s="362"/>
      <c r="AH1461" s="362"/>
      <c r="AI1461" s="362"/>
      <c r="AJ1461" s="362"/>
      <c r="AK1461" s="362"/>
      <c r="AL1461" s="362"/>
      <c r="AM1461" s="362"/>
      <c r="AN1461" s="361"/>
      <c r="AO1461" s="445" t="s">
        <v>9</v>
      </c>
      <c r="AP1461" s="445" t="s">
        <v>9</v>
      </c>
      <c r="AQ1461" s="445" t="s">
        <v>9</v>
      </c>
    </row>
    <row r="1462" spans="1:43" ht="29" hidden="1" x14ac:dyDescent="0.35">
      <c r="A1462" s="362">
        <v>1460</v>
      </c>
      <c r="B1462" s="362" t="s">
        <v>3794</v>
      </c>
      <c r="C1462" s="362" t="s">
        <v>2</v>
      </c>
      <c r="D1462" s="368">
        <v>45156</v>
      </c>
      <c r="E1462" s="368"/>
      <c r="F1462" s="368"/>
      <c r="G1462" s="368"/>
      <c r="H1462" s="362" t="s">
        <v>74</v>
      </c>
      <c r="I1462" s="362" t="s">
        <v>2574</v>
      </c>
      <c r="J1462" s="361" t="s">
        <v>3795</v>
      </c>
      <c r="K1462" s="361"/>
      <c r="L1462" s="362" t="s">
        <v>186</v>
      </c>
      <c r="M1462" s="362" t="s">
        <v>9</v>
      </c>
      <c r="N1462" s="362" t="s">
        <v>90</v>
      </c>
      <c r="O1462" s="362" t="s">
        <v>90</v>
      </c>
      <c r="P1462" s="482" t="s">
        <v>6754</v>
      </c>
      <c r="Q1462" s="362"/>
      <c r="R1462" s="362"/>
      <c r="S1462" s="362"/>
      <c r="T1462" s="362"/>
      <c r="U1462" s="362"/>
      <c r="V1462" s="362"/>
      <c r="W1462" s="362"/>
      <c r="X1462" s="362"/>
      <c r="Y1462" s="362"/>
      <c r="Z1462" s="362"/>
      <c r="AA1462" s="366"/>
      <c r="AB1462" s="362"/>
      <c r="AC1462" s="362" t="s">
        <v>19</v>
      </c>
      <c r="AD1462" s="362"/>
      <c r="AE1462" s="362"/>
      <c r="AF1462" s="362"/>
      <c r="AG1462" s="362"/>
      <c r="AH1462" s="362"/>
      <c r="AI1462" s="362"/>
      <c r="AJ1462" s="362"/>
      <c r="AK1462" s="362"/>
      <c r="AL1462" s="362"/>
      <c r="AM1462" s="362"/>
      <c r="AN1462" s="361"/>
      <c r="AO1462" s="445" t="s">
        <v>9</v>
      </c>
      <c r="AP1462" s="445" t="s">
        <v>9</v>
      </c>
      <c r="AQ1462" s="445" t="s">
        <v>9</v>
      </c>
    </row>
    <row r="1463" spans="1:43" ht="43.5" hidden="1" x14ac:dyDescent="0.35">
      <c r="A1463" s="362">
        <v>1461</v>
      </c>
      <c r="B1463" s="362" t="s">
        <v>3796</v>
      </c>
      <c r="C1463" s="362" t="s">
        <v>2</v>
      </c>
      <c r="D1463" s="368">
        <v>45156</v>
      </c>
      <c r="E1463" s="368"/>
      <c r="F1463" s="368"/>
      <c r="G1463" s="368"/>
      <c r="H1463" s="362" t="s">
        <v>65</v>
      </c>
      <c r="I1463" s="362" t="s">
        <v>2375</v>
      </c>
      <c r="J1463" s="361" t="s">
        <v>3797</v>
      </c>
      <c r="K1463" s="362"/>
      <c r="L1463" s="362" t="s">
        <v>186</v>
      </c>
      <c r="M1463" s="362" t="s">
        <v>9</v>
      </c>
      <c r="N1463" s="362" t="s">
        <v>90</v>
      </c>
      <c r="O1463" s="362" t="s">
        <v>90</v>
      </c>
      <c r="P1463" s="482" t="s">
        <v>94</v>
      </c>
      <c r="Q1463" s="362"/>
      <c r="R1463" s="362"/>
      <c r="S1463" s="362"/>
      <c r="T1463" s="362"/>
      <c r="U1463" s="362"/>
      <c r="V1463" s="362"/>
      <c r="W1463" s="362"/>
      <c r="X1463" s="362"/>
      <c r="Y1463" s="362"/>
      <c r="Z1463" s="362"/>
      <c r="AA1463" s="366"/>
      <c r="AB1463" s="362"/>
      <c r="AC1463" s="362" t="s">
        <v>19</v>
      </c>
      <c r="AD1463" s="362" t="s">
        <v>40</v>
      </c>
      <c r="AE1463" s="362"/>
      <c r="AF1463" s="362"/>
      <c r="AG1463" s="362"/>
      <c r="AH1463" s="362"/>
      <c r="AI1463" s="362"/>
      <c r="AJ1463" s="362"/>
      <c r="AK1463" s="362"/>
      <c r="AL1463" s="362"/>
      <c r="AM1463" s="362"/>
      <c r="AN1463" s="361"/>
      <c r="AO1463" s="445" t="s">
        <v>9</v>
      </c>
      <c r="AP1463" s="445" t="s">
        <v>9</v>
      </c>
      <c r="AQ1463" s="445" t="s">
        <v>9</v>
      </c>
    </row>
    <row r="1464" spans="1:43" ht="14.5" hidden="1" x14ac:dyDescent="0.35">
      <c r="A1464" s="362">
        <v>1462</v>
      </c>
      <c r="B1464" s="362" t="s">
        <v>3798</v>
      </c>
      <c r="C1464" s="362" t="s">
        <v>2</v>
      </c>
      <c r="D1464" s="368">
        <v>45133</v>
      </c>
      <c r="E1464" s="368"/>
      <c r="F1464" s="368"/>
      <c r="G1464" s="368"/>
      <c r="H1464" s="362" t="s">
        <v>74</v>
      </c>
      <c r="I1464" s="362" t="s">
        <v>1546</v>
      </c>
      <c r="J1464" s="361" t="s">
        <v>3799</v>
      </c>
      <c r="K1464" s="361"/>
      <c r="L1464" s="362" t="s">
        <v>186</v>
      </c>
      <c r="M1464" s="362" t="s">
        <v>9</v>
      </c>
      <c r="N1464" s="362" t="s">
        <v>90</v>
      </c>
      <c r="O1464" s="362" t="s">
        <v>90</v>
      </c>
      <c r="P1464" s="482"/>
      <c r="Q1464" s="362"/>
      <c r="R1464" s="362"/>
      <c r="S1464" s="362"/>
      <c r="T1464" s="362"/>
      <c r="U1464" s="362"/>
      <c r="V1464" s="362"/>
      <c r="W1464" s="362"/>
      <c r="X1464" s="362"/>
      <c r="Y1464" s="362"/>
      <c r="Z1464" s="362"/>
      <c r="AA1464" s="366"/>
      <c r="AB1464" s="362"/>
      <c r="AC1464" s="362" t="s">
        <v>19</v>
      </c>
      <c r="AD1464" s="362" t="s">
        <v>40</v>
      </c>
      <c r="AE1464" s="362"/>
      <c r="AF1464" s="362"/>
      <c r="AG1464" s="362"/>
      <c r="AH1464" s="362"/>
      <c r="AI1464" s="362"/>
      <c r="AJ1464" s="362"/>
      <c r="AK1464" s="362"/>
      <c r="AL1464" s="362"/>
      <c r="AM1464" s="362"/>
      <c r="AN1464" s="361"/>
      <c r="AO1464" s="445" t="s">
        <v>5839</v>
      </c>
      <c r="AP1464" s="445" t="s">
        <v>5839</v>
      </c>
      <c r="AQ1464" s="445" t="s">
        <v>5839</v>
      </c>
    </row>
    <row r="1465" spans="1:43" ht="29" hidden="1" x14ac:dyDescent="0.35">
      <c r="A1465" s="362">
        <v>1463</v>
      </c>
      <c r="B1465" s="362" t="s">
        <v>3800</v>
      </c>
      <c r="C1465" s="362" t="s">
        <v>2</v>
      </c>
      <c r="D1465" s="368">
        <v>45156</v>
      </c>
      <c r="E1465" s="368"/>
      <c r="F1465" s="368"/>
      <c r="G1465" s="368"/>
      <c r="H1465" s="362" t="s">
        <v>57</v>
      </c>
      <c r="I1465" s="362" t="s">
        <v>1596</v>
      </c>
      <c r="J1465" s="361" t="s">
        <v>3801</v>
      </c>
      <c r="K1465" s="362"/>
      <c r="L1465" s="362" t="s">
        <v>186</v>
      </c>
      <c r="M1465" s="362" t="s">
        <v>9</v>
      </c>
      <c r="N1465" s="362" t="s">
        <v>90</v>
      </c>
      <c r="O1465" s="362" t="s">
        <v>90</v>
      </c>
      <c r="P1465" s="482" t="s">
        <v>6476</v>
      </c>
      <c r="Q1465" s="362"/>
      <c r="R1465" s="362"/>
      <c r="S1465" s="362"/>
      <c r="T1465" s="362"/>
      <c r="U1465" s="362"/>
      <c r="V1465" s="362"/>
      <c r="W1465" s="362"/>
      <c r="X1465" s="362"/>
      <c r="Y1465" s="362"/>
      <c r="Z1465" s="362"/>
      <c r="AA1465" s="366"/>
      <c r="AB1465" s="362"/>
      <c r="AC1465" s="362" t="s">
        <v>14</v>
      </c>
      <c r="AD1465" s="362" t="s">
        <v>40</v>
      </c>
      <c r="AE1465" s="362"/>
      <c r="AF1465" s="362"/>
      <c r="AG1465" s="362"/>
      <c r="AH1465" s="362"/>
      <c r="AI1465" s="362"/>
      <c r="AJ1465" s="362"/>
      <c r="AK1465" s="362"/>
      <c r="AL1465" s="362"/>
      <c r="AM1465" s="362"/>
      <c r="AN1465" s="361"/>
      <c r="AO1465" s="445" t="s">
        <v>9</v>
      </c>
      <c r="AP1465" s="445" t="s">
        <v>9</v>
      </c>
      <c r="AQ1465" s="445" t="s">
        <v>9</v>
      </c>
    </row>
    <row r="1466" spans="1:43" ht="29" hidden="1" x14ac:dyDescent="0.35">
      <c r="A1466" s="362">
        <v>1464</v>
      </c>
      <c r="B1466" s="362" t="s">
        <v>3802</v>
      </c>
      <c r="C1466" s="362" t="s">
        <v>2</v>
      </c>
      <c r="D1466" s="368">
        <v>45156</v>
      </c>
      <c r="E1466" s="368"/>
      <c r="F1466" s="368"/>
      <c r="G1466" s="368"/>
      <c r="H1466" s="362" t="s">
        <v>65</v>
      </c>
      <c r="I1466" s="362" t="s">
        <v>65</v>
      </c>
      <c r="J1466" s="361" t="s">
        <v>3803</v>
      </c>
      <c r="K1466" s="362"/>
      <c r="L1466" s="362" t="s">
        <v>186</v>
      </c>
      <c r="M1466" s="362" t="s">
        <v>9</v>
      </c>
      <c r="N1466" s="362" t="s">
        <v>90</v>
      </c>
      <c r="O1466" s="362" t="s">
        <v>90</v>
      </c>
      <c r="P1466" s="482" t="s">
        <v>90</v>
      </c>
      <c r="Q1466" s="362"/>
      <c r="R1466" s="362"/>
      <c r="S1466" s="362"/>
      <c r="T1466" s="362"/>
      <c r="U1466" s="362"/>
      <c r="V1466" s="362"/>
      <c r="W1466" s="362"/>
      <c r="X1466" s="362"/>
      <c r="Y1466" s="362"/>
      <c r="Z1466" s="362"/>
      <c r="AA1466" s="366"/>
      <c r="AB1466" s="362"/>
      <c r="AC1466" s="362" t="s">
        <v>19</v>
      </c>
      <c r="AD1466" s="362" t="s">
        <v>40</v>
      </c>
      <c r="AE1466" s="362"/>
      <c r="AF1466" s="362"/>
      <c r="AG1466" s="362"/>
      <c r="AH1466" s="362"/>
      <c r="AI1466" s="362"/>
      <c r="AJ1466" s="362"/>
      <c r="AK1466" s="362"/>
      <c r="AL1466" s="362"/>
      <c r="AM1466" s="362"/>
      <c r="AN1466" s="361"/>
      <c r="AO1466" s="445" t="s">
        <v>9</v>
      </c>
      <c r="AP1466" s="445" t="s">
        <v>9</v>
      </c>
      <c r="AQ1466" s="445" t="s">
        <v>9</v>
      </c>
    </row>
    <row r="1467" spans="1:43" ht="14.5" hidden="1" x14ac:dyDescent="0.35">
      <c r="A1467" s="362">
        <v>1465</v>
      </c>
      <c r="B1467" s="362" t="s">
        <v>3804</v>
      </c>
      <c r="C1467" s="362" t="s">
        <v>2</v>
      </c>
      <c r="D1467" s="368">
        <v>45156</v>
      </c>
      <c r="E1467" s="368"/>
      <c r="F1467" s="368"/>
      <c r="G1467" s="368"/>
      <c r="H1467" s="362" t="s">
        <v>65</v>
      </c>
      <c r="I1467" s="362" t="s">
        <v>3805</v>
      </c>
      <c r="J1467" s="361" t="s">
        <v>3806</v>
      </c>
      <c r="K1467" s="362"/>
      <c r="L1467" s="362" t="s">
        <v>186</v>
      </c>
      <c r="M1467" s="362" t="s">
        <v>9</v>
      </c>
      <c r="N1467" s="362" t="s">
        <v>90</v>
      </c>
      <c r="O1467" s="362" t="s">
        <v>90</v>
      </c>
      <c r="P1467" s="482" t="s">
        <v>90</v>
      </c>
      <c r="Q1467" s="362"/>
      <c r="R1467" s="362"/>
      <c r="S1467" s="362"/>
      <c r="T1467" s="362"/>
      <c r="U1467" s="362"/>
      <c r="V1467" s="362"/>
      <c r="W1467" s="362"/>
      <c r="X1467" s="362"/>
      <c r="Y1467" s="362"/>
      <c r="Z1467" s="362"/>
      <c r="AA1467" s="366"/>
      <c r="AB1467" s="362"/>
      <c r="AC1467" s="362" t="s">
        <v>19</v>
      </c>
      <c r="AD1467" s="362" t="s">
        <v>40</v>
      </c>
      <c r="AE1467" s="362"/>
      <c r="AF1467" s="362"/>
      <c r="AG1467" s="362"/>
      <c r="AH1467" s="362"/>
      <c r="AI1467" s="362"/>
      <c r="AJ1467" s="362"/>
      <c r="AK1467" s="362"/>
      <c r="AL1467" s="362"/>
      <c r="AM1467" s="362"/>
      <c r="AN1467" s="361"/>
      <c r="AO1467" s="445" t="s">
        <v>9</v>
      </c>
      <c r="AP1467" s="445" t="s">
        <v>9</v>
      </c>
      <c r="AQ1467" s="445" t="s">
        <v>9</v>
      </c>
    </row>
    <row r="1468" spans="1:43" ht="29" hidden="1" x14ac:dyDescent="0.35">
      <c r="A1468" s="362">
        <v>1466</v>
      </c>
      <c r="B1468" s="362" t="s">
        <v>3807</v>
      </c>
      <c r="C1468" s="362" t="s">
        <v>2</v>
      </c>
      <c r="D1468" s="368">
        <v>45156</v>
      </c>
      <c r="E1468" s="368"/>
      <c r="F1468" s="368"/>
      <c r="G1468" s="368"/>
      <c r="H1468" s="362" t="s">
        <v>65</v>
      </c>
      <c r="I1468" s="362" t="s">
        <v>76</v>
      </c>
      <c r="J1468" s="361" t="s">
        <v>3808</v>
      </c>
      <c r="K1468" s="362"/>
      <c r="L1468" s="362" t="s">
        <v>186</v>
      </c>
      <c r="M1468" s="362" t="s">
        <v>9</v>
      </c>
      <c r="N1468" s="362" t="s">
        <v>90</v>
      </c>
      <c r="O1468" s="362" t="s">
        <v>90</v>
      </c>
      <c r="P1468" s="482" t="s">
        <v>90</v>
      </c>
      <c r="Q1468" s="362"/>
      <c r="R1468" s="362"/>
      <c r="S1468" s="362"/>
      <c r="T1468" s="362"/>
      <c r="U1468" s="362"/>
      <c r="V1468" s="362"/>
      <c r="W1468" s="362"/>
      <c r="X1468" s="362"/>
      <c r="Y1468" s="362"/>
      <c r="Z1468" s="362"/>
      <c r="AA1468" s="366"/>
      <c r="AB1468" s="362"/>
      <c r="AC1468" s="362" t="s">
        <v>19</v>
      </c>
      <c r="AD1468" s="362" t="s">
        <v>40</v>
      </c>
      <c r="AE1468" s="362"/>
      <c r="AF1468" s="362"/>
      <c r="AG1468" s="362"/>
      <c r="AH1468" s="362"/>
      <c r="AI1468" s="362"/>
      <c r="AJ1468" s="362"/>
      <c r="AK1468" s="362"/>
      <c r="AL1468" s="362"/>
      <c r="AM1468" s="362"/>
      <c r="AN1468" s="361"/>
      <c r="AO1468" s="445" t="s">
        <v>9</v>
      </c>
      <c r="AP1468" s="445" t="s">
        <v>9</v>
      </c>
      <c r="AQ1468" s="445" t="s">
        <v>9</v>
      </c>
    </row>
    <row r="1469" spans="1:43" ht="29" hidden="1" x14ac:dyDescent="0.35">
      <c r="A1469" s="362">
        <v>1467</v>
      </c>
      <c r="B1469" s="362" t="s">
        <v>3809</v>
      </c>
      <c r="C1469" s="362" t="s">
        <v>2</v>
      </c>
      <c r="D1469" s="368">
        <v>45156</v>
      </c>
      <c r="E1469" s="368"/>
      <c r="F1469" s="368"/>
      <c r="G1469" s="368"/>
      <c r="H1469" s="362" t="s">
        <v>65</v>
      </c>
      <c r="I1469" s="362" t="s">
        <v>3531</v>
      </c>
      <c r="J1469" s="361" t="s">
        <v>3810</v>
      </c>
      <c r="K1469" s="362"/>
      <c r="L1469" s="362" t="s">
        <v>186</v>
      </c>
      <c r="M1469" s="362" t="s">
        <v>9</v>
      </c>
      <c r="N1469" s="362" t="s">
        <v>90</v>
      </c>
      <c r="O1469" s="362" t="s">
        <v>90</v>
      </c>
      <c r="P1469" s="482" t="s">
        <v>90</v>
      </c>
      <c r="Q1469" s="362"/>
      <c r="R1469" s="362"/>
      <c r="S1469" s="362"/>
      <c r="T1469" s="362"/>
      <c r="U1469" s="362"/>
      <c r="V1469" s="362"/>
      <c r="W1469" s="362"/>
      <c r="X1469" s="362"/>
      <c r="Y1469" s="362"/>
      <c r="Z1469" s="362"/>
      <c r="AA1469" s="366"/>
      <c r="AB1469" s="362"/>
      <c r="AC1469" s="362" t="s">
        <v>19</v>
      </c>
      <c r="AD1469" s="362" t="s">
        <v>40</v>
      </c>
      <c r="AE1469" s="362"/>
      <c r="AF1469" s="362"/>
      <c r="AG1469" s="362"/>
      <c r="AH1469" s="362"/>
      <c r="AI1469" s="362"/>
      <c r="AJ1469" s="362"/>
      <c r="AK1469" s="362"/>
      <c r="AL1469" s="362"/>
      <c r="AM1469" s="362"/>
      <c r="AN1469" s="361"/>
      <c r="AO1469" s="445" t="s">
        <v>9</v>
      </c>
      <c r="AP1469" s="445" t="s">
        <v>9</v>
      </c>
      <c r="AQ1469" s="445" t="s">
        <v>9</v>
      </c>
    </row>
    <row r="1470" spans="1:43" ht="29" hidden="1" x14ac:dyDescent="0.35">
      <c r="A1470" s="362">
        <v>1468</v>
      </c>
      <c r="B1470" s="362" t="s">
        <v>3811</v>
      </c>
      <c r="C1470" s="362" t="s">
        <v>2</v>
      </c>
      <c r="D1470" s="368">
        <v>45156</v>
      </c>
      <c r="E1470" s="368"/>
      <c r="F1470" s="368"/>
      <c r="G1470" s="368"/>
      <c r="H1470" s="362" t="s">
        <v>65</v>
      </c>
      <c r="I1470" s="362" t="s">
        <v>2375</v>
      </c>
      <c r="J1470" s="361" t="s">
        <v>3812</v>
      </c>
      <c r="K1470" s="362"/>
      <c r="L1470" s="362" t="s">
        <v>186</v>
      </c>
      <c r="M1470" s="362" t="s">
        <v>9</v>
      </c>
      <c r="N1470" s="362" t="s">
        <v>90</v>
      </c>
      <c r="O1470" s="362" t="s">
        <v>90</v>
      </c>
      <c r="P1470" s="482" t="s">
        <v>90</v>
      </c>
      <c r="Q1470" s="362"/>
      <c r="R1470" s="362"/>
      <c r="S1470" s="362"/>
      <c r="T1470" s="362"/>
      <c r="U1470" s="362"/>
      <c r="V1470" s="362"/>
      <c r="W1470" s="362"/>
      <c r="X1470" s="362"/>
      <c r="Y1470" s="362"/>
      <c r="Z1470" s="362"/>
      <c r="AA1470" s="366"/>
      <c r="AB1470" s="362"/>
      <c r="AC1470" s="362" t="s">
        <v>19</v>
      </c>
      <c r="AD1470" s="362" t="s">
        <v>40</v>
      </c>
      <c r="AE1470" s="362"/>
      <c r="AF1470" s="362"/>
      <c r="AG1470" s="362"/>
      <c r="AH1470" s="362"/>
      <c r="AI1470" s="362"/>
      <c r="AJ1470" s="362"/>
      <c r="AK1470" s="362"/>
      <c r="AL1470" s="362"/>
      <c r="AM1470" s="362"/>
      <c r="AN1470" s="361"/>
      <c r="AO1470" s="445" t="s">
        <v>9</v>
      </c>
      <c r="AP1470" s="445" t="s">
        <v>9</v>
      </c>
      <c r="AQ1470" s="445" t="s">
        <v>9</v>
      </c>
    </row>
    <row r="1471" spans="1:43" ht="29" hidden="1" x14ac:dyDescent="0.35">
      <c r="A1471" s="362">
        <v>1469</v>
      </c>
      <c r="B1471" s="362" t="s">
        <v>3813</v>
      </c>
      <c r="C1471" s="362" t="s">
        <v>2</v>
      </c>
      <c r="D1471" s="368">
        <v>45156</v>
      </c>
      <c r="E1471" s="368"/>
      <c r="F1471" s="368"/>
      <c r="G1471" s="368"/>
      <c r="H1471" s="362" t="s">
        <v>65</v>
      </c>
      <c r="I1471" s="362" t="s">
        <v>76</v>
      </c>
      <c r="J1471" s="361" t="s">
        <v>3814</v>
      </c>
      <c r="K1471" s="362"/>
      <c r="L1471" s="362" t="s">
        <v>186</v>
      </c>
      <c r="M1471" s="362" t="s">
        <v>9</v>
      </c>
      <c r="N1471" s="362" t="s">
        <v>90</v>
      </c>
      <c r="O1471" s="362" t="s">
        <v>90</v>
      </c>
      <c r="P1471" s="482" t="s">
        <v>90</v>
      </c>
      <c r="Q1471" s="362"/>
      <c r="R1471" s="362"/>
      <c r="S1471" s="362"/>
      <c r="T1471" s="362"/>
      <c r="U1471" s="362"/>
      <c r="V1471" s="362"/>
      <c r="W1471" s="362"/>
      <c r="X1471" s="362"/>
      <c r="Y1471" s="362"/>
      <c r="Z1471" s="362"/>
      <c r="AA1471" s="366"/>
      <c r="AB1471" s="362"/>
      <c r="AC1471" s="362" t="s">
        <v>19</v>
      </c>
      <c r="AD1471" s="362" t="s">
        <v>40</v>
      </c>
      <c r="AE1471" s="362"/>
      <c r="AF1471" s="362"/>
      <c r="AG1471" s="362"/>
      <c r="AH1471" s="362"/>
      <c r="AI1471" s="362"/>
      <c r="AJ1471" s="362"/>
      <c r="AK1471" s="362"/>
      <c r="AL1471" s="362"/>
      <c r="AM1471" s="362"/>
      <c r="AN1471" s="361"/>
      <c r="AO1471" s="445" t="s">
        <v>9</v>
      </c>
      <c r="AP1471" s="445" t="s">
        <v>9</v>
      </c>
      <c r="AQ1471" s="445" t="s">
        <v>9</v>
      </c>
    </row>
    <row r="1472" spans="1:43" ht="29" hidden="1" x14ac:dyDescent="0.35">
      <c r="A1472" s="362">
        <v>1470</v>
      </c>
      <c r="B1472" s="362" t="s">
        <v>3815</v>
      </c>
      <c r="C1472" s="362" t="s">
        <v>2</v>
      </c>
      <c r="D1472" s="368">
        <v>45156</v>
      </c>
      <c r="E1472" s="368"/>
      <c r="F1472" s="368"/>
      <c r="G1472" s="368"/>
      <c r="H1472" s="362" t="s">
        <v>65</v>
      </c>
      <c r="I1472" s="362" t="s">
        <v>2882</v>
      </c>
      <c r="J1472" s="361" t="s">
        <v>3816</v>
      </c>
      <c r="K1472" s="362"/>
      <c r="L1472" s="362" t="s">
        <v>186</v>
      </c>
      <c r="M1472" s="362" t="s">
        <v>9</v>
      </c>
      <c r="N1472" s="362" t="s">
        <v>90</v>
      </c>
      <c r="O1472" s="362" t="s">
        <v>90</v>
      </c>
      <c r="P1472" s="482" t="s">
        <v>90</v>
      </c>
      <c r="Q1472" s="362"/>
      <c r="R1472" s="362"/>
      <c r="S1472" s="362"/>
      <c r="T1472" s="362"/>
      <c r="U1472" s="362"/>
      <c r="V1472" s="362"/>
      <c r="W1472" s="362"/>
      <c r="X1472" s="362"/>
      <c r="Y1472" s="362"/>
      <c r="Z1472" s="362"/>
      <c r="AA1472" s="366"/>
      <c r="AB1472" s="362"/>
      <c r="AC1472" s="362" t="s">
        <v>19</v>
      </c>
      <c r="AD1472" s="362" t="s">
        <v>40</v>
      </c>
      <c r="AE1472" s="362"/>
      <c r="AF1472" s="362"/>
      <c r="AG1472" s="362"/>
      <c r="AH1472" s="362"/>
      <c r="AI1472" s="362"/>
      <c r="AJ1472" s="362"/>
      <c r="AK1472" s="362"/>
      <c r="AL1472" s="362"/>
      <c r="AM1472" s="362"/>
      <c r="AN1472" s="361"/>
      <c r="AO1472" s="445" t="s">
        <v>9</v>
      </c>
      <c r="AP1472" s="445" t="s">
        <v>9</v>
      </c>
      <c r="AQ1472" s="445" t="s">
        <v>9</v>
      </c>
    </row>
    <row r="1473" spans="1:43" ht="29" hidden="1" x14ac:dyDescent="0.35">
      <c r="A1473" s="362">
        <v>1471</v>
      </c>
      <c r="B1473" s="362" t="s">
        <v>3817</v>
      </c>
      <c r="C1473" s="362" t="s">
        <v>2</v>
      </c>
      <c r="D1473" s="368">
        <v>45156</v>
      </c>
      <c r="E1473" s="368"/>
      <c r="F1473" s="368"/>
      <c r="G1473" s="368"/>
      <c r="H1473" s="362" t="s">
        <v>65</v>
      </c>
      <c r="I1473" s="362" t="s">
        <v>2882</v>
      </c>
      <c r="J1473" s="361" t="s">
        <v>3818</v>
      </c>
      <c r="K1473" s="362"/>
      <c r="L1473" s="362" t="s">
        <v>186</v>
      </c>
      <c r="M1473" s="362" t="s">
        <v>9</v>
      </c>
      <c r="N1473" s="362" t="s">
        <v>90</v>
      </c>
      <c r="O1473" s="362" t="s">
        <v>90</v>
      </c>
      <c r="P1473" s="482" t="s">
        <v>90</v>
      </c>
      <c r="Q1473" s="362"/>
      <c r="R1473" s="362"/>
      <c r="S1473" s="362"/>
      <c r="T1473" s="362"/>
      <c r="U1473" s="362"/>
      <c r="V1473" s="362"/>
      <c r="W1473" s="362"/>
      <c r="X1473" s="362"/>
      <c r="Y1473" s="362"/>
      <c r="Z1473" s="362"/>
      <c r="AA1473" s="366"/>
      <c r="AB1473" s="362"/>
      <c r="AC1473" s="362" t="s">
        <v>19</v>
      </c>
      <c r="AD1473" s="362" t="s">
        <v>40</v>
      </c>
      <c r="AE1473" s="362"/>
      <c r="AF1473" s="362"/>
      <c r="AG1473" s="362"/>
      <c r="AH1473" s="362"/>
      <c r="AI1473" s="362"/>
      <c r="AJ1473" s="362"/>
      <c r="AK1473" s="362"/>
      <c r="AL1473" s="362"/>
      <c r="AM1473" s="362"/>
      <c r="AN1473" s="361"/>
      <c r="AO1473" s="445" t="s">
        <v>9</v>
      </c>
      <c r="AP1473" s="445" t="s">
        <v>9</v>
      </c>
      <c r="AQ1473" s="445" t="s">
        <v>9</v>
      </c>
    </row>
    <row r="1474" spans="1:43" ht="43.5" hidden="1" x14ac:dyDescent="0.35">
      <c r="A1474" s="362">
        <v>1472</v>
      </c>
      <c r="B1474" s="362" t="s">
        <v>3819</v>
      </c>
      <c r="C1474" s="362" t="s">
        <v>2</v>
      </c>
      <c r="D1474" s="368">
        <v>45156</v>
      </c>
      <c r="E1474" s="368"/>
      <c r="F1474" s="368"/>
      <c r="G1474" s="368"/>
      <c r="H1474" s="362" t="s">
        <v>65</v>
      </c>
      <c r="I1474" s="362" t="s">
        <v>2882</v>
      </c>
      <c r="J1474" s="361" t="s">
        <v>3820</v>
      </c>
      <c r="K1474" s="362"/>
      <c r="L1474" s="362" t="s">
        <v>186</v>
      </c>
      <c r="M1474" s="362" t="s">
        <v>9</v>
      </c>
      <c r="N1474" s="362" t="s">
        <v>90</v>
      </c>
      <c r="O1474" s="362" t="s">
        <v>90</v>
      </c>
      <c r="P1474" s="482" t="s">
        <v>90</v>
      </c>
      <c r="Q1474" s="362"/>
      <c r="R1474" s="362"/>
      <c r="S1474" s="362"/>
      <c r="T1474" s="362"/>
      <c r="U1474" s="362"/>
      <c r="V1474" s="362"/>
      <c r="W1474" s="362"/>
      <c r="X1474" s="362"/>
      <c r="Y1474" s="362"/>
      <c r="Z1474" s="362"/>
      <c r="AA1474" s="366"/>
      <c r="AB1474" s="362"/>
      <c r="AC1474" s="362" t="s">
        <v>19</v>
      </c>
      <c r="AD1474" s="362" t="s">
        <v>40</v>
      </c>
      <c r="AE1474" s="362"/>
      <c r="AF1474" s="362"/>
      <c r="AG1474" s="362"/>
      <c r="AH1474" s="362"/>
      <c r="AI1474" s="362"/>
      <c r="AJ1474" s="362"/>
      <c r="AK1474" s="362"/>
      <c r="AL1474" s="362"/>
      <c r="AM1474" s="362"/>
      <c r="AN1474" s="361"/>
      <c r="AO1474" s="445" t="s">
        <v>9</v>
      </c>
      <c r="AP1474" s="445" t="s">
        <v>9</v>
      </c>
      <c r="AQ1474" s="445" t="s">
        <v>9</v>
      </c>
    </row>
    <row r="1475" spans="1:43" ht="14.5" hidden="1" x14ac:dyDescent="0.35">
      <c r="A1475" s="362">
        <v>1473</v>
      </c>
      <c r="B1475" s="362" t="s">
        <v>3821</v>
      </c>
      <c r="C1475" s="362" t="s">
        <v>2</v>
      </c>
      <c r="D1475" s="368">
        <v>45133</v>
      </c>
      <c r="E1475" s="368"/>
      <c r="F1475" s="368"/>
      <c r="G1475" s="368"/>
      <c r="H1475" s="362" t="s">
        <v>74</v>
      </c>
      <c r="I1475" s="362" t="s">
        <v>1546</v>
      </c>
      <c r="J1475" s="361" t="s">
        <v>3822</v>
      </c>
      <c r="K1475" s="361"/>
      <c r="L1475" s="362" t="s">
        <v>186</v>
      </c>
      <c r="M1475" s="362" t="s">
        <v>9</v>
      </c>
      <c r="N1475" s="362" t="s">
        <v>90</v>
      </c>
      <c r="O1475" s="362" t="s">
        <v>90</v>
      </c>
      <c r="P1475" s="482"/>
      <c r="Q1475" s="362"/>
      <c r="R1475" s="362"/>
      <c r="S1475" s="362"/>
      <c r="T1475" s="362"/>
      <c r="U1475" s="362"/>
      <c r="V1475" s="362"/>
      <c r="W1475" s="362"/>
      <c r="X1475" s="362"/>
      <c r="Y1475" s="362"/>
      <c r="Z1475" s="362"/>
      <c r="AA1475" s="366"/>
      <c r="AB1475" s="362"/>
      <c r="AC1475" s="362" t="s">
        <v>19</v>
      </c>
      <c r="AD1475" s="362" t="s">
        <v>40</v>
      </c>
      <c r="AE1475" s="362"/>
      <c r="AF1475" s="362"/>
      <c r="AG1475" s="362"/>
      <c r="AH1475" s="362"/>
      <c r="AI1475" s="362"/>
      <c r="AJ1475" s="362"/>
      <c r="AK1475" s="362"/>
      <c r="AL1475" s="362"/>
      <c r="AM1475" s="362"/>
      <c r="AN1475" s="361"/>
      <c r="AO1475" s="445" t="s">
        <v>5839</v>
      </c>
      <c r="AP1475" s="445" t="s">
        <v>5839</v>
      </c>
      <c r="AQ1475" s="445" t="s">
        <v>5839</v>
      </c>
    </row>
    <row r="1476" spans="1:43" ht="43.5" hidden="1" x14ac:dyDescent="0.35">
      <c r="A1476" s="362">
        <v>1474</v>
      </c>
      <c r="B1476" s="362" t="s">
        <v>3823</v>
      </c>
      <c r="C1476" s="362" t="s">
        <v>2</v>
      </c>
      <c r="D1476" s="368">
        <v>45156</v>
      </c>
      <c r="E1476" s="368"/>
      <c r="F1476" s="368"/>
      <c r="G1476" s="368"/>
      <c r="H1476" s="362" t="s">
        <v>65</v>
      </c>
      <c r="I1476" s="362" t="s">
        <v>1580</v>
      </c>
      <c r="J1476" s="361" t="s">
        <v>3824</v>
      </c>
      <c r="K1476" s="361"/>
      <c r="L1476" s="362" t="s">
        <v>186</v>
      </c>
      <c r="M1476" s="362" t="s">
        <v>9</v>
      </c>
      <c r="N1476" s="362" t="s">
        <v>90</v>
      </c>
      <c r="O1476" s="362" t="s">
        <v>90</v>
      </c>
      <c r="P1476" s="482" t="s">
        <v>93</v>
      </c>
      <c r="Q1476" s="362"/>
      <c r="R1476" s="362"/>
      <c r="S1476" s="362"/>
      <c r="T1476" s="362"/>
      <c r="U1476" s="362"/>
      <c r="V1476" s="362"/>
      <c r="W1476" s="362"/>
      <c r="X1476" s="362"/>
      <c r="Y1476" s="362"/>
      <c r="Z1476" s="362"/>
      <c r="AA1476" s="366"/>
      <c r="AB1476" s="362"/>
      <c r="AC1476" s="362" t="s">
        <v>19</v>
      </c>
      <c r="AD1476" s="362" t="s">
        <v>40</v>
      </c>
      <c r="AE1476" s="362"/>
      <c r="AF1476" s="362"/>
      <c r="AG1476" s="362"/>
      <c r="AH1476" s="362"/>
      <c r="AI1476" s="362"/>
      <c r="AJ1476" s="362"/>
      <c r="AK1476" s="362"/>
      <c r="AL1476" s="362"/>
      <c r="AM1476" s="362"/>
      <c r="AN1476" s="361"/>
      <c r="AO1476" s="445" t="s">
        <v>9</v>
      </c>
      <c r="AP1476" s="445" t="s">
        <v>9</v>
      </c>
      <c r="AQ1476" s="445" t="s">
        <v>9</v>
      </c>
    </row>
    <row r="1477" spans="1:43" ht="43.5" hidden="1" x14ac:dyDescent="0.35">
      <c r="A1477" s="362">
        <v>1475</v>
      </c>
      <c r="B1477" s="362" t="s">
        <v>3825</v>
      </c>
      <c r="C1477" s="362" t="s">
        <v>2</v>
      </c>
      <c r="D1477" s="368">
        <v>45156</v>
      </c>
      <c r="E1477" s="368"/>
      <c r="F1477" s="368"/>
      <c r="G1477" s="368"/>
      <c r="H1477" s="362" t="s">
        <v>65</v>
      </c>
      <c r="I1477" s="362" t="s">
        <v>90</v>
      </c>
      <c r="J1477" s="361" t="s">
        <v>3826</v>
      </c>
      <c r="K1477" s="362"/>
      <c r="L1477" s="362" t="s">
        <v>186</v>
      </c>
      <c r="M1477" s="362" t="s">
        <v>9</v>
      </c>
      <c r="N1477" s="362" t="s">
        <v>90</v>
      </c>
      <c r="O1477" s="362" t="s">
        <v>90</v>
      </c>
      <c r="P1477" s="482" t="s">
        <v>90</v>
      </c>
      <c r="Q1477" s="362"/>
      <c r="R1477" s="362"/>
      <c r="S1477" s="362"/>
      <c r="T1477" s="362"/>
      <c r="U1477" s="362"/>
      <c r="V1477" s="362"/>
      <c r="W1477" s="362"/>
      <c r="X1477" s="362"/>
      <c r="Y1477" s="362"/>
      <c r="Z1477" s="362"/>
      <c r="AA1477" s="366"/>
      <c r="AB1477" s="362"/>
      <c r="AC1477" s="362" t="s">
        <v>19</v>
      </c>
      <c r="AD1477" s="362" t="s">
        <v>40</v>
      </c>
      <c r="AE1477" s="362"/>
      <c r="AF1477" s="362"/>
      <c r="AG1477" s="362"/>
      <c r="AH1477" s="362"/>
      <c r="AI1477" s="362"/>
      <c r="AJ1477" s="362"/>
      <c r="AK1477" s="362"/>
      <c r="AL1477" s="362"/>
      <c r="AM1477" s="362"/>
      <c r="AN1477" s="361"/>
      <c r="AO1477" s="445" t="s">
        <v>9</v>
      </c>
      <c r="AP1477" s="445" t="s">
        <v>9</v>
      </c>
      <c r="AQ1477" s="445" t="s">
        <v>9</v>
      </c>
    </row>
    <row r="1478" spans="1:43" ht="14.5" hidden="1" x14ac:dyDescent="0.35">
      <c r="A1478" s="362">
        <v>1476</v>
      </c>
      <c r="B1478" s="362" t="s">
        <v>3827</v>
      </c>
      <c r="C1478" s="362" t="s">
        <v>2</v>
      </c>
      <c r="D1478" s="368">
        <v>45161</v>
      </c>
      <c r="E1478" s="368"/>
      <c r="F1478" s="368"/>
      <c r="G1478" s="368"/>
      <c r="H1478" s="362" t="s">
        <v>65</v>
      </c>
      <c r="I1478" s="362" t="s">
        <v>90</v>
      </c>
      <c r="J1478" s="361" t="s">
        <v>3828</v>
      </c>
      <c r="K1478" s="362"/>
      <c r="L1478" s="362" t="s">
        <v>186</v>
      </c>
      <c r="M1478" s="362" t="s">
        <v>9</v>
      </c>
      <c r="N1478" s="362" t="s">
        <v>90</v>
      </c>
      <c r="O1478" s="362" t="s">
        <v>90</v>
      </c>
      <c r="P1478" s="482" t="s">
        <v>90</v>
      </c>
      <c r="Q1478" s="362"/>
      <c r="R1478" s="362"/>
      <c r="S1478" s="362"/>
      <c r="T1478" s="362"/>
      <c r="U1478" s="362"/>
      <c r="V1478" s="362"/>
      <c r="W1478" s="362"/>
      <c r="X1478" s="362"/>
      <c r="Y1478" s="362"/>
      <c r="Z1478" s="362"/>
      <c r="AA1478" s="366"/>
      <c r="AB1478" s="362"/>
      <c r="AC1478" s="362" t="s">
        <v>19</v>
      </c>
      <c r="AD1478" s="362" t="s">
        <v>40</v>
      </c>
      <c r="AE1478" s="362"/>
      <c r="AF1478" s="362"/>
      <c r="AG1478" s="362"/>
      <c r="AH1478" s="362"/>
      <c r="AI1478" s="362"/>
      <c r="AJ1478" s="362"/>
      <c r="AK1478" s="362"/>
      <c r="AL1478" s="362"/>
      <c r="AM1478" s="362"/>
      <c r="AN1478" s="361"/>
      <c r="AO1478" s="445" t="s">
        <v>9</v>
      </c>
      <c r="AP1478" s="445" t="s">
        <v>9</v>
      </c>
      <c r="AQ1478" s="445" t="s">
        <v>9</v>
      </c>
    </row>
    <row r="1479" spans="1:43" ht="14.5" hidden="1" x14ac:dyDescent="0.35">
      <c r="A1479" s="362">
        <v>1477</v>
      </c>
      <c r="B1479" s="362" t="s">
        <v>3829</v>
      </c>
      <c r="C1479" s="362" t="s">
        <v>2</v>
      </c>
      <c r="D1479" s="368">
        <v>45161</v>
      </c>
      <c r="E1479" s="368"/>
      <c r="F1479" s="368"/>
      <c r="G1479" s="368"/>
      <c r="H1479" s="362" t="s">
        <v>65</v>
      </c>
      <c r="I1479" s="362" t="s">
        <v>90</v>
      </c>
      <c r="J1479" s="361" t="s">
        <v>3830</v>
      </c>
      <c r="K1479" s="362"/>
      <c r="L1479" s="362" t="s">
        <v>186</v>
      </c>
      <c r="M1479" s="362" t="s">
        <v>9</v>
      </c>
      <c r="N1479" s="362" t="s">
        <v>90</v>
      </c>
      <c r="O1479" s="362" t="s">
        <v>90</v>
      </c>
      <c r="P1479" s="482" t="s">
        <v>90</v>
      </c>
      <c r="Q1479" s="362"/>
      <c r="R1479" s="362"/>
      <c r="S1479" s="362"/>
      <c r="T1479" s="362"/>
      <c r="U1479" s="362"/>
      <c r="V1479" s="362"/>
      <c r="W1479" s="362"/>
      <c r="X1479" s="362"/>
      <c r="Y1479" s="362"/>
      <c r="Z1479" s="362"/>
      <c r="AA1479" s="366"/>
      <c r="AB1479" s="362"/>
      <c r="AC1479" s="362" t="s">
        <v>19</v>
      </c>
      <c r="AD1479" s="362" t="s">
        <v>40</v>
      </c>
      <c r="AE1479" s="362"/>
      <c r="AF1479" s="362"/>
      <c r="AG1479" s="362"/>
      <c r="AH1479" s="362"/>
      <c r="AI1479" s="362"/>
      <c r="AJ1479" s="362"/>
      <c r="AK1479" s="362"/>
      <c r="AL1479" s="362"/>
      <c r="AM1479" s="362"/>
      <c r="AN1479" s="361"/>
      <c r="AO1479" s="445" t="s">
        <v>9</v>
      </c>
      <c r="AP1479" s="445" t="s">
        <v>9</v>
      </c>
      <c r="AQ1479" s="445" t="s">
        <v>9</v>
      </c>
    </row>
    <row r="1480" spans="1:43" ht="14.5" hidden="1" x14ac:dyDescent="0.35">
      <c r="A1480" s="362">
        <v>1478</v>
      </c>
      <c r="B1480" s="362" t="s">
        <v>3831</v>
      </c>
      <c r="C1480" s="362" t="s">
        <v>2</v>
      </c>
      <c r="D1480" s="368">
        <v>45161</v>
      </c>
      <c r="E1480" s="368"/>
      <c r="F1480" s="368"/>
      <c r="G1480" s="368"/>
      <c r="H1480" s="362" t="s">
        <v>65</v>
      </c>
      <c r="I1480" s="362" t="s">
        <v>90</v>
      </c>
      <c r="J1480" s="361" t="s">
        <v>3832</v>
      </c>
      <c r="K1480" s="362"/>
      <c r="L1480" s="362" t="s">
        <v>186</v>
      </c>
      <c r="M1480" s="362" t="s">
        <v>9</v>
      </c>
      <c r="N1480" s="362" t="s">
        <v>90</v>
      </c>
      <c r="O1480" s="362" t="s">
        <v>90</v>
      </c>
      <c r="P1480" s="482" t="s">
        <v>90</v>
      </c>
      <c r="Q1480" s="362"/>
      <c r="R1480" s="362"/>
      <c r="S1480" s="362"/>
      <c r="T1480" s="362"/>
      <c r="U1480" s="362"/>
      <c r="V1480" s="362"/>
      <c r="W1480" s="362"/>
      <c r="X1480" s="362"/>
      <c r="Y1480" s="362"/>
      <c r="Z1480" s="362"/>
      <c r="AA1480" s="366"/>
      <c r="AB1480" s="362"/>
      <c r="AC1480" s="362" t="s">
        <v>19</v>
      </c>
      <c r="AD1480" s="362" t="s">
        <v>40</v>
      </c>
      <c r="AE1480" s="362"/>
      <c r="AF1480" s="362"/>
      <c r="AG1480" s="362"/>
      <c r="AH1480" s="362"/>
      <c r="AI1480" s="362"/>
      <c r="AJ1480" s="362"/>
      <c r="AK1480" s="362"/>
      <c r="AL1480" s="362"/>
      <c r="AM1480" s="362"/>
      <c r="AN1480" s="361"/>
      <c r="AO1480" s="445" t="s">
        <v>9</v>
      </c>
      <c r="AP1480" s="445" t="s">
        <v>9</v>
      </c>
      <c r="AQ1480" s="445" t="s">
        <v>9</v>
      </c>
    </row>
    <row r="1481" spans="1:43" ht="14.5" hidden="1" x14ac:dyDescent="0.35">
      <c r="A1481" s="362">
        <v>1479</v>
      </c>
      <c r="B1481" s="362" t="s">
        <v>3833</v>
      </c>
      <c r="C1481" s="362" t="s">
        <v>2</v>
      </c>
      <c r="D1481" s="368">
        <v>45161</v>
      </c>
      <c r="E1481" s="368"/>
      <c r="F1481" s="368"/>
      <c r="G1481" s="368"/>
      <c r="H1481" s="362" t="s">
        <v>65</v>
      </c>
      <c r="I1481" s="362" t="s">
        <v>90</v>
      </c>
      <c r="J1481" s="361" t="s">
        <v>3834</v>
      </c>
      <c r="K1481" s="362"/>
      <c r="L1481" s="362" t="s">
        <v>186</v>
      </c>
      <c r="M1481" s="362" t="s">
        <v>9</v>
      </c>
      <c r="N1481" s="362" t="s">
        <v>90</v>
      </c>
      <c r="O1481" s="362" t="s">
        <v>90</v>
      </c>
      <c r="P1481" s="482" t="s">
        <v>90</v>
      </c>
      <c r="Q1481" s="362"/>
      <c r="R1481" s="362"/>
      <c r="S1481" s="362"/>
      <c r="T1481" s="362"/>
      <c r="U1481" s="362"/>
      <c r="V1481" s="362"/>
      <c r="W1481" s="362"/>
      <c r="X1481" s="362"/>
      <c r="Y1481" s="362"/>
      <c r="Z1481" s="362"/>
      <c r="AA1481" s="366"/>
      <c r="AB1481" s="362"/>
      <c r="AC1481" s="362" t="s">
        <v>19</v>
      </c>
      <c r="AD1481" s="362" t="s">
        <v>40</v>
      </c>
      <c r="AE1481" s="362"/>
      <c r="AF1481" s="362"/>
      <c r="AG1481" s="362"/>
      <c r="AH1481" s="362"/>
      <c r="AI1481" s="362"/>
      <c r="AJ1481" s="362"/>
      <c r="AK1481" s="362"/>
      <c r="AL1481" s="362"/>
      <c r="AM1481" s="362"/>
      <c r="AN1481" s="361"/>
      <c r="AO1481" s="445" t="s">
        <v>9</v>
      </c>
      <c r="AP1481" s="445" t="s">
        <v>9</v>
      </c>
      <c r="AQ1481" s="445" t="s">
        <v>9</v>
      </c>
    </row>
    <row r="1482" spans="1:43" ht="14.5" hidden="1" x14ac:dyDescent="0.35">
      <c r="A1482" s="362">
        <v>1480</v>
      </c>
      <c r="B1482" s="362" t="s">
        <v>3835</v>
      </c>
      <c r="C1482" s="362" t="s">
        <v>2</v>
      </c>
      <c r="D1482" s="368">
        <v>45161</v>
      </c>
      <c r="E1482" s="368"/>
      <c r="F1482" s="368"/>
      <c r="G1482" s="368"/>
      <c r="H1482" s="362" t="s">
        <v>65</v>
      </c>
      <c r="I1482" s="362" t="s">
        <v>90</v>
      </c>
      <c r="J1482" s="361" t="s">
        <v>3836</v>
      </c>
      <c r="K1482" s="362"/>
      <c r="L1482" s="362" t="s">
        <v>186</v>
      </c>
      <c r="M1482" s="362" t="s">
        <v>9</v>
      </c>
      <c r="N1482" s="362" t="s">
        <v>90</v>
      </c>
      <c r="O1482" s="362" t="s">
        <v>90</v>
      </c>
      <c r="P1482" s="482" t="s">
        <v>90</v>
      </c>
      <c r="Q1482" s="362"/>
      <c r="R1482" s="362"/>
      <c r="S1482" s="362"/>
      <c r="T1482" s="362"/>
      <c r="U1482" s="362"/>
      <c r="V1482" s="362"/>
      <c r="W1482" s="362"/>
      <c r="X1482" s="362"/>
      <c r="Y1482" s="362"/>
      <c r="Z1482" s="362"/>
      <c r="AA1482" s="366"/>
      <c r="AB1482" s="362"/>
      <c r="AC1482" s="362" t="s">
        <v>19</v>
      </c>
      <c r="AD1482" s="362" t="s">
        <v>40</v>
      </c>
      <c r="AE1482" s="362"/>
      <c r="AF1482" s="362"/>
      <c r="AG1482" s="362"/>
      <c r="AH1482" s="362"/>
      <c r="AI1482" s="362"/>
      <c r="AJ1482" s="362"/>
      <c r="AK1482" s="362"/>
      <c r="AL1482" s="362"/>
      <c r="AM1482" s="362"/>
      <c r="AN1482" s="361"/>
      <c r="AO1482" s="445" t="s">
        <v>9</v>
      </c>
      <c r="AP1482" s="445" t="s">
        <v>9</v>
      </c>
      <c r="AQ1482" s="445" t="s">
        <v>9</v>
      </c>
    </row>
    <row r="1483" spans="1:43" ht="14.5" hidden="1" x14ac:dyDescent="0.35">
      <c r="A1483" s="362">
        <v>1481</v>
      </c>
      <c r="B1483" s="362" t="s">
        <v>3837</v>
      </c>
      <c r="C1483" s="362" t="s">
        <v>2</v>
      </c>
      <c r="D1483" s="368">
        <v>45161</v>
      </c>
      <c r="E1483" s="368"/>
      <c r="F1483" s="368"/>
      <c r="G1483" s="368"/>
      <c r="H1483" s="362" t="s">
        <v>65</v>
      </c>
      <c r="I1483" s="362" t="s">
        <v>90</v>
      </c>
      <c r="J1483" s="361" t="s">
        <v>3838</v>
      </c>
      <c r="K1483" s="362"/>
      <c r="L1483" s="362" t="s">
        <v>186</v>
      </c>
      <c r="M1483" s="362" t="s">
        <v>9</v>
      </c>
      <c r="N1483" s="362" t="s">
        <v>90</v>
      </c>
      <c r="O1483" s="362" t="s">
        <v>90</v>
      </c>
      <c r="P1483" s="482" t="s">
        <v>90</v>
      </c>
      <c r="Q1483" s="362"/>
      <c r="R1483" s="362"/>
      <c r="S1483" s="362"/>
      <c r="T1483" s="362"/>
      <c r="U1483" s="362"/>
      <c r="V1483" s="362"/>
      <c r="W1483" s="362"/>
      <c r="X1483" s="362"/>
      <c r="Y1483" s="362"/>
      <c r="Z1483" s="362"/>
      <c r="AA1483" s="366"/>
      <c r="AB1483" s="362"/>
      <c r="AC1483" s="362" t="s">
        <v>19</v>
      </c>
      <c r="AD1483" s="362" t="s">
        <v>40</v>
      </c>
      <c r="AE1483" s="362"/>
      <c r="AF1483" s="362"/>
      <c r="AG1483" s="362"/>
      <c r="AH1483" s="362"/>
      <c r="AI1483" s="362"/>
      <c r="AJ1483" s="362"/>
      <c r="AK1483" s="362"/>
      <c r="AL1483" s="362"/>
      <c r="AM1483" s="362"/>
      <c r="AN1483" s="361"/>
      <c r="AO1483" s="445" t="s">
        <v>9</v>
      </c>
      <c r="AP1483" s="445" t="s">
        <v>9</v>
      </c>
      <c r="AQ1483" s="445" t="s">
        <v>9</v>
      </c>
    </row>
    <row r="1484" spans="1:43" ht="14.5" hidden="1" x14ac:dyDescent="0.35">
      <c r="A1484" s="362">
        <v>1482</v>
      </c>
      <c r="B1484" s="362" t="s">
        <v>3839</v>
      </c>
      <c r="C1484" s="362" t="s">
        <v>2</v>
      </c>
      <c r="D1484" s="368">
        <v>45161</v>
      </c>
      <c r="E1484" s="368"/>
      <c r="F1484" s="368"/>
      <c r="G1484" s="368"/>
      <c r="H1484" s="362" t="s">
        <v>73</v>
      </c>
      <c r="I1484" s="362" t="s">
        <v>90</v>
      </c>
      <c r="J1484" s="361" t="s">
        <v>3840</v>
      </c>
      <c r="K1484" s="362"/>
      <c r="L1484" s="362" t="s">
        <v>186</v>
      </c>
      <c r="M1484" s="362" t="s">
        <v>9</v>
      </c>
      <c r="N1484" s="362" t="s">
        <v>90</v>
      </c>
      <c r="O1484" s="362" t="s">
        <v>90</v>
      </c>
      <c r="P1484" s="482" t="s">
        <v>6755</v>
      </c>
      <c r="Q1484" s="362"/>
      <c r="R1484" s="362"/>
      <c r="S1484" s="362"/>
      <c r="T1484" s="362"/>
      <c r="U1484" s="362"/>
      <c r="V1484" s="362"/>
      <c r="W1484" s="362"/>
      <c r="X1484" s="362"/>
      <c r="Y1484" s="362"/>
      <c r="Z1484" s="362"/>
      <c r="AA1484" s="366"/>
      <c r="AB1484" s="362"/>
      <c r="AC1484" s="362" t="s">
        <v>13</v>
      </c>
      <c r="AD1484" s="362" t="s">
        <v>40</v>
      </c>
      <c r="AE1484" s="362" t="s">
        <v>101</v>
      </c>
      <c r="AF1484" s="362" t="s">
        <v>6755</v>
      </c>
      <c r="AG1484" s="362" t="b">
        <v>0</v>
      </c>
      <c r="AH1484" s="362"/>
      <c r="AI1484" s="362"/>
      <c r="AJ1484" s="362"/>
      <c r="AK1484" s="362"/>
      <c r="AL1484" s="362"/>
      <c r="AM1484" s="362"/>
      <c r="AN1484" s="361"/>
      <c r="AO1484" s="445" t="s">
        <v>9</v>
      </c>
      <c r="AP1484" s="445" t="s">
        <v>9</v>
      </c>
      <c r="AQ1484" s="445" t="s">
        <v>9</v>
      </c>
    </row>
    <row r="1485" spans="1:43" ht="29" hidden="1" x14ac:dyDescent="0.35">
      <c r="A1485" s="362">
        <v>1483</v>
      </c>
      <c r="B1485" s="362" t="s">
        <v>3841</v>
      </c>
      <c r="C1485" s="362" t="s">
        <v>2</v>
      </c>
      <c r="D1485" s="368">
        <v>45161</v>
      </c>
      <c r="E1485" s="368"/>
      <c r="F1485" s="368"/>
      <c r="G1485" s="368"/>
      <c r="H1485" s="362" t="s">
        <v>65</v>
      </c>
      <c r="I1485" s="362" t="s">
        <v>90</v>
      </c>
      <c r="J1485" s="361" t="s">
        <v>3842</v>
      </c>
      <c r="K1485" s="362"/>
      <c r="L1485" s="362" t="s">
        <v>186</v>
      </c>
      <c r="M1485" s="362" t="s">
        <v>9</v>
      </c>
      <c r="N1485" s="362" t="s">
        <v>90</v>
      </c>
      <c r="O1485" s="362" t="s">
        <v>90</v>
      </c>
      <c r="P1485" s="482" t="s">
        <v>90</v>
      </c>
      <c r="Q1485" s="362"/>
      <c r="R1485" s="362"/>
      <c r="S1485" s="362"/>
      <c r="T1485" s="362"/>
      <c r="U1485" s="362"/>
      <c r="V1485" s="362"/>
      <c r="W1485" s="362"/>
      <c r="X1485" s="362"/>
      <c r="Y1485" s="362"/>
      <c r="Z1485" s="362"/>
      <c r="AA1485" s="366"/>
      <c r="AB1485" s="362"/>
      <c r="AC1485" s="362" t="s">
        <v>19</v>
      </c>
      <c r="AD1485" s="362" t="s">
        <v>40</v>
      </c>
      <c r="AE1485" s="362"/>
      <c r="AF1485" s="362"/>
      <c r="AG1485" s="362"/>
      <c r="AH1485" s="362"/>
      <c r="AI1485" s="362"/>
      <c r="AJ1485" s="362"/>
      <c r="AK1485" s="362"/>
      <c r="AL1485" s="362"/>
      <c r="AM1485" s="362"/>
      <c r="AN1485" s="361"/>
      <c r="AO1485" s="445" t="s">
        <v>9</v>
      </c>
      <c r="AP1485" s="445" t="s">
        <v>9</v>
      </c>
      <c r="AQ1485" s="445" t="s">
        <v>9</v>
      </c>
    </row>
    <row r="1486" spans="1:43" ht="14.5" hidden="1" x14ac:dyDescent="0.35">
      <c r="A1486" s="362">
        <v>1484</v>
      </c>
      <c r="B1486" s="362" t="s">
        <v>3843</v>
      </c>
      <c r="C1486" s="362" t="s">
        <v>2</v>
      </c>
      <c r="D1486" s="368">
        <v>45133</v>
      </c>
      <c r="E1486" s="368"/>
      <c r="F1486" s="368"/>
      <c r="G1486" s="368"/>
      <c r="H1486" s="362" t="s">
        <v>74</v>
      </c>
      <c r="I1486" s="362" t="s">
        <v>1584</v>
      </c>
      <c r="J1486" s="361" t="s">
        <v>3844</v>
      </c>
      <c r="K1486" s="361"/>
      <c r="L1486" s="362" t="s">
        <v>186</v>
      </c>
      <c r="M1486" s="362" t="s">
        <v>9</v>
      </c>
      <c r="N1486" s="362" t="s">
        <v>90</v>
      </c>
      <c r="O1486" s="362" t="s">
        <v>90</v>
      </c>
      <c r="P1486" s="482"/>
      <c r="Q1486" s="362"/>
      <c r="R1486" s="362"/>
      <c r="S1486" s="362"/>
      <c r="T1486" s="362"/>
      <c r="U1486" s="362"/>
      <c r="V1486" s="362"/>
      <c r="W1486" s="362"/>
      <c r="X1486" s="362"/>
      <c r="Y1486" s="362"/>
      <c r="Z1486" s="362"/>
      <c r="AA1486" s="366"/>
      <c r="AB1486" s="362"/>
      <c r="AC1486" s="362" t="s">
        <v>19</v>
      </c>
      <c r="AD1486" s="362" t="s">
        <v>40</v>
      </c>
      <c r="AE1486" s="362"/>
      <c r="AF1486" s="362"/>
      <c r="AG1486" s="362"/>
      <c r="AH1486" s="362"/>
      <c r="AI1486" s="362"/>
      <c r="AJ1486" s="362"/>
      <c r="AK1486" s="362"/>
      <c r="AL1486" s="362"/>
      <c r="AM1486" s="362"/>
      <c r="AN1486" s="361"/>
      <c r="AO1486" s="445" t="s">
        <v>5839</v>
      </c>
      <c r="AP1486" s="445" t="s">
        <v>5839</v>
      </c>
      <c r="AQ1486" s="445" t="s">
        <v>5839</v>
      </c>
    </row>
    <row r="1487" spans="1:43" ht="29" hidden="1" x14ac:dyDescent="0.35">
      <c r="A1487" s="362">
        <v>1485</v>
      </c>
      <c r="B1487" s="362" t="s">
        <v>3845</v>
      </c>
      <c r="C1487" s="362" t="s">
        <v>2</v>
      </c>
      <c r="D1487" s="368">
        <v>45161</v>
      </c>
      <c r="E1487" s="368"/>
      <c r="F1487" s="368"/>
      <c r="G1487" s="368"/>
      <c r="H1487" s="362" t="s">
        <v>65</v>
      </c>
      <c r="I1487" s="362" t="s">
        <v>90</v>
      </c>
      <c r="J1487" s="361" t="s">
        <v>3846</v>
      </c>
      <c r="K1487" s="362"/>
      <c r="L1487" s="362" t="s">
        <v>186</v>
      </c>
      <c r="M1487" s="362" t="s">
        <v>9</v>
      </c>
      <c r="N1487" s="362" t="s">
        <v>90</v>
      </c>
      <c r="O1487" s="362" t="s">
        <v>90</v>
      </c>
      <c r="P1487" s="482" t="s">
        <v>90</v>
      </c>
      <c r="Q1487" s="362"/>
      <c r="R1487" s="362"/>
      <c r="S1487" s="362"/>
      <c r="T1487" s="362"/>
      <c r="U1487" s="362"/>
      <c r="V1487" s="362"/>
      <c r="W1487" s="362"/>
      <c r="X1487" s="362"/>
      <c r="Y1487" s="362"/>
      <c r="Z1487" s="362"/>
      <c r="AA1487" s="366"/>
      <c r="AB1487" s="362"/>
      <c r="AC1487" s="362" t="s">
        <v>19</v>
      </c>
      <c r="AD1487" s="362" t="s">
        <v>40</v>
      </c>
      <c r="AE1487" s="362"/>
      <c r="AF1487" s="362"/>
      <c r="AG1487" s="362"/>
      <c r="AH1487" s="362"/>
      <c r="AI1487" s="362"/>
      <c r="AJ1487" s="362"/>
      <c r="AK1487" s="362"/>
      <c r="AL1487" s="362"/>
      <c r="AM1487" s="362"/>
      <c r="AN1487" s="361"/>
      <c r="AO1487" s="445" t="s">
        <v>9</v>
      </c>
      <c r="AP1487" s="445" t="s">
        <v>9</v>
      </c>
      <c r="AQ1487" s="445" t="s">
        <v>9</v>
      </c>
    </row>
    <row r="1488" spans="1:43" ht="14.5" hidden="1" x14ac:dyDescent="0.35">
      <c r="A1488" s="362">
        <v>1486</v>
      </c>
      <c r="B1488" s="362" t="s">
        <v>3847</v>
      </c>
      <c r="C1488" s="362" t="s">
        <v>2</v>
      </c>
      <c r="D1488" s="368">
        <v>45161</v>
      </c>
      <c r="E1488" s="368"/>
      <c r="F1488" s="368"/>
      <c r="G1488" s="368"/>
      <c r="H1488" s="362" t="s">
        <v>65</v>
      </c>
      <c r="I1488" s="362" t="s">
        <v>90</v>
      </c>
      <c r="J1488" s="361" t="s">
        <v>3848</v>
      </c>
      <c r="K1488" s="362"/>
      <c r="L1488" s="362" t="s">
        <v>186</v>
      </c>
      <c r="M1488" s="362" t="s">
        <v>9</v>
      </c>
      <c r="N1488" s="362" t="s">
        <v>90</v>
      </c>
      <c r="O1488" s="362" t="s">
        <v>90</v>
      </c>
      <c r="P1488" s="482" t="s">
        <v>90</v>
      </c>
      <c r="Q1488" s="362"/>
      <c r="R1488" s="362"/>
      <c r="S1488" s="362"/>
      <c r="T1488" s="362"/>
      <c r="U1488" s="362"/>
      <c r="V1488" s="362"/>
      <c r="W1488" s="362"/>
      <c r="X1488" s="362"/>
      <c r="Y1488" s="362"/>
      <c r="Z1488" s="362"/>
      <c r="AA1488" s="366"/>
      <c r="AB1488" s="362"/>
      <c r="AC1488" s="362" t="s">
        <v>19</v>
      </c>
      <c r="AD1488" s="362" t="s">
        <v>40</v>
      </c>
      <c r="AE1488" s="362"/>
      <c r="AF1488" s="362"/>
      <c r="AG1488" s="362"/>
      <c r="AH1488" s="362"/>
      <c r="AI1488" s="362"/>
      <c r="AJ1488" s="362"/>
      <c r="AK1488" s="362"/>
      <c r="AL1488" s="362"/>
      <c r="AM1488" s="362"/>
      <c r="AN1488" s="361"/>
      <c r="AO1488" s="445" t="s">
        <v>9</v>
      </c>
      <c r="AP1488" s="445" t="s">
        <v>9</v>
      </c>
      <c r="AQ1488" s="445" t="s">
        <v>9</v>
      </c>
    </row>
    <row r="1489" spans="1:43" ht="14.5" hidden="1" x14ac:dyDescent="0.35">
      <c r="A1489" s="362">
        <v>1487</v>
      </c>
      <c r="B1489" s="362" t="s">
        <v>3849</v>
      </c>
      <c r="C1489" s="362" t="s">
        <v>2</v>
      </c>
      <c r="D1489" s="368">
        <v>45161</v>
      </c>
      <c r="E1489" s="368"/>
      <c r="F1489" s="368"/>
      <c r="G1489" s="368"/>
      <c r="H1489" s="362" t="s">
        <v>74</v>
      </c>
      <c r="I1489" s="362" t="s">
        <v>90</v>
      </c>
      <c r="J1489" s="361" t="s">
        <v>3850</v>
      </c>
      <c r="K1489" s="361"/>
      <c r="L1489" s="362" t="s">
        <v>186</v>
      </c>
      <c r="M1489" s="362" t="s">
        <v>9</v>
      </c>
      <c r="N1489" s="362" t="s">
        <v>90</v>
      </c>
      <c r="O1489" s="362" t="s">
        <v>90</v>
      </c>
      <c r="P1489" s="482"/>
      <c r="Q1489" s="362"/>
      <c r="R1489" s="362"/>
      <c r="S1489" s="362"/>
      <c r="T1489" s="362"/>
      <c r="U1489" s="362"/>
      <c r="V1489" s="362"/>
      <c r="W1489" s="362"/>
      <c r="X1489" s="362"/>
      <c r="Y1489" s="362"/>
      <c r="Z1489" s="362"/>
      <c r="AA1489" s="366"/>
      <c r="AB1489" s="362"/>
      <c r="AC1489" s="362" t="s">
        <v>19</v>
      </c>
      <c r="AD1489" s="362" t="s">
        <v>40</v>
      </c>
      <c r="AE1489" s="362"/>
      <c r="AF1489" s="362"/>
      <c r="AG1489" s="362"/>
      <c r="AH1489" s="362"/>
      <c r="AI1489" s="362"/>
      <c r="AJ1489" s="362"/>
      <c r="AK1489" s="362"/>
      <c r="AL1489" s="362"/>
      <c r="AM1489" s="362"/>
      <c r="AN1489" s="361"/>
      <c r="AO1489" s="445" t="s">
        <v>5839</v>
      </c>
      <c r="AP1489" s="445" t="s">
        <v>5839</v>
      </c>
      <c r="AQ1489" s="445" t="s">
        <v>5839</v>
      </c>
    </row>
    <row r="1490" spans="1:43" ht="14.5" hidden="1" x14ac:dyDescent="0.35">
      <c r="A1490" s="362">
        <v>1488</v>
      </c>
      <c r="B1490" s="362" t="s">
        <v>3851</v>
      </c>
      <c r="C1490" s="362" t="s">
        <v>2</v>
      </c>
      <c r="D1490" s="368">
        <v>45161</v>
      </c>
      <c r="E1490" s="368"/>
      <c r="F1490" s="368"/>
      <c r="G1490" s="368"/>
      <c r="H1490" s="362" t="s">
        <v>65</v>
      </c>
      <c r="I1490" s="362" t="s">
        <v>90</v>
      </c>
      <c r="J1490" s="361" t="s">
        <v>3852</v>
      </c>
      <c r="K1490" s="362"/>
      <c r="L1490" s="362" t="s">
        <v>186</v>
      </c>
      <c r="M1490" s="362" t="s">
        <v>9</v>
      </c>
      <c r="N1490" s="362" t="s">
        <v>90</v>
      </c>
      <c r="O1490" s="362" t="s">
        <v>90</v>
      </c>
      <c r="P1490" s="482" t="s">
        <v>90</v>
      </c>
      <c r="Q1490" s="362"/>
      <c r="R1490" s="362"/>
      <c r="S1490" s="362"/>
      <c r="T1490" s="362"/>
      <c r="U1490" s="362"/>
      <c r="V1490" s="362"/>
      <c r="W1490" s="362"/>
      <c r="X1490" s="362"/>
      <c r="Y1490" s="362"/>
      <c r="Z1490" s="362"/>
      <c r="AA1490" s="366"/>
      <c r="AB1490" s="362"/>
      <c r="AC1490" s="362" t="s">
        <v>19</v>
      </c>
      <c r="AD1490" s="362" t="s">
        <v>40</v>
      </c>
      <c r="AE1490" s="362"/>
      <c r="AF1490" s="362"/>
      <c r="AG1490" s="362"/>
      <c r="AH1490" s="362"/>
      <c r="AI1490" s="362"/>
      <c r="AJ1490" s="362"/>
      <c r="AK1490" s="362"/>
      <c r="AL1490" s="362"/>
      <c r="AM1490" s="362"/>
      <c r="AN1490" s="361"/>
      <c r="AO1490" s="445" t="s">
        <v>9</v>
      </c>
      <c r="AP1490" s="445" t="s">
        <v>9</v>
      </c>
      <c r="AQ1490" s="445" t="s">
        <v>9</v>
      </c>
    </row>
    <row r="1491" spans="1:43" ht="43.5" hidden="1" x14ac:dyDescent="0.35">
      <c r="A1491" s="362">
        <v>1489</v>
      </c>
      <c r="B1491" s="362" t="s">
        <v>3853</v>
      </c>
      <c r="C1491" s="362" t="s">
        <v>2</v>
      </c>
      <c r="D1491" s="368">
        <v>45161</v>
      </c>
      <c r="E1491" s="368"/>
      <c r="F1491" s="368"/>
      <c r="G1491" s="368"/>
      <c r="H1491" s="362" t="s">
        <v>65</v>
      </c>
      <c r="I1491" s="362" t="s">
        <v>90</v>
      </c>
      <c r="J1491" s="361" t="s">
        <v>3854</v>
      </c>
      <c r="K1491" s="362"/>
      <c r="L1491" s="362" t="s">
        <v>186</v>
      </c>
      <c r="M1491" s="362" t="s">
        <v>9</v>
      </c>
      <c r="N1491" s="362" t="s">
        <v>90</v>
      </c>
      <c r="O1491" s="362" t="s">
        <v>90</v>
      </c>
      <c r="P1491" s="482" t="s">
        <v>90</v>
      </c>
      <c r="Q1491" s="362"/>
      <c r="R1491" s="362"/>
      <c r="S1491" s="362"/>
      <c r="T1491" s="362"/>
      <c r="U1491" s="362"/>
      <c r="V1491" s="362"/>
      <c r="W1491" s="362"/>
      <c r="X1491" s="362"/>
      <c r="Y1491" s="362"/>
      <c r="Z1491" s="362"/>
      <c r="AA1491" s="366"/>
      <c r="AB1491" s="362"/>
      <c r="AC1491" s="362" t="s">
        <v>19</v>
      </c>
      <c r="AD1491" s="362" t="s">
        <v>40</v>
      </c>
      <c r="AE1491" s="362"/>
      <c r="AF1491" s="362"/>
      <c r="AG1491" s="362"/>
      <c r="AH1491" s="362"/>
      <c r="AI1491" s="362"/>
      <c r="AJ1491" s="362"/>
      <c r="AK1491" s="362"/>
      <c r="AL1491" s="362"/>
      <c r="AM1491" s="362"/>
      <c r="AN1491" s="361"/>
      <c r="AO1491" s="445" t="s">
        <v>9</v>
      </c>
      <c r="AP1491" s="445" t="s">
        <v>9</v>
      </c>
      <c r="AQ1491" s="445" t="s">
        <v>9</v>
      </c>
    </row>
    <row r="1492" spans="1:43" ht="29" hidden="1" x14ac:dyDescent="0.35">
      <c r="A1492" s="362">
        <v>1490</v>
      </c>
      <c r="B1492" s="362" t="s">
        <v>3855</v>
      </c>
      <c r="C1492" s="362" t="s">
        <v>2</v>
      </c>
      <c r="D1492" s="368">
        <v>45161</v>
      </c>
      <c r="E1492" s="368"/>
      <c r="F1492" s="368"/>
      <c r="G1492" s="368"/>
      <c r="H1492" s="362" t="s">
        <v>65</v>
      </c>
      <c r="I1492" s="362" t="s">
        <v>90</v>
      </c>
      <c r="J1492" s="361" t="s">
        <v>3856</v>
      </c>
      <c r="K1492" s="362"/>
      <c r="L1492" s="362" t="s">
        <v>186</v>
      </c>
      <c r="M1492" s="362" t="s">
        <v>9</v>
      </c>
      <c r="N1492" s="362" t="s">
        <v>90</v>
      </c>
      <c r="O1492" s="362" t="s">
        <v>90</v>
      </c>
      <c r="P1492" s="482" t="s">
        <v>90</v>
      </c>
      <c r="Q1492" s="362"/>
      <c r="R1492" s="362"/>
      <c r="S1492" s="362"/>
      <c r="T1492" s="362"/>
      <c r="U1492" s="362"/>
      <c r="V1492" s="362"/>
      <c r="W1492" s="362"/>
      <c r="X1492" s="362"/>
      <c r="Y1492" s="362"/>
      <c r="Z1492" s="362"/>
      <c r="AA1492" s="366"/>
      <c r="AB1492" s="362"/>
      <c r="AC1492" s="362" t="s">
        <v>19</v>
      </c>
      <c r="AD1492" s="362" t="s">
        <v>40</v>
      </c>
      <c r="AE1492" s="362"/>
      <c r="AF1492" s="362"/>
      <c r="AG1492" s="362"/>
      <c r="AH1492" s="362"/>
      <c r="AI1492" s="362"/>
      <c r="AJ1492" s="362"/>
      <c r="AK1492" s="362"/>
      <c r="AL1492" s="362"/>
      <c r="AM1492" s="362"/>
      <c r="AN1492" s="361"/>
      <c r="AO1492" s="445" t="s">
        <v>9</v>
      </c>
      <c r="AP1492" s="445" t="s">
        <v>9</v>
      </c>
      <c r="AQ1492" s="445" t="s">
        <v>9</v>
      </c>
    </row>
    <row r="1493" spans="1:43" ht="43.5" hidden="1" x14ac:dyDescent="0.35">
      <c r="A1493" s="362">
        <v>1491</v>
      </c>
      <c r="B1493" s="362" t="s">
        <v>3857</v>
      </c>
      <c r="C1493" s="362" t="s">
        <v>2</v>
      </c>
      <c r="D1493" s="368">
        <v>45161</v>
      </c>
      <c r="E1493" s="368"/>
      <c r="F1493" s="368"/>
      <c r="G1493" s="368"/>
      <c r="H1493" s="362" t="s">
        <v>65</v>
      </c>
      <c r="I1493" s="362" t="s">
        <v>90</v>
      </c>
      <c r="J1493" s="361" t="s">
        <v>3858</v>
      </c>
      <c r="K1493" s="362"/>
      <c r="L1493" s="362" t="s">
        <v>186</v>
      </c>
      <c r="M1493" s="362" t="s">
        <v>9</v>
      </c>
      <c r="N1493" s="362" t="s">
        <v>90</v>
      </c>
      <c r="O1493" s="362" t="s">
        <v>90</v>
      </c>
      <c r="P1493" s="482" t="s">
        <v>90</v>
      </c>
      <c r="Q1493" s="362"/>
      <c r="R1493" s="362"/>
      <c r="S1493" s="362"/>
      <c r="T1493" s="362"/>
      <c r="U1493" s="362"/>
      <c r="V1493" s="362"/>
      <c r="W1493" s="362"/>
      <c r="X1493" s="362"/>
      <c r="Y1493" s="362"/>
      <c r="Z1493" s="362"/>
      <c r="AA1493" s="366"/>
      <c r="AB1493" s="362"/>
      <c r="AC1493" s="362" t="s">
        <v>19</v>
      </c>
      <c r="AD1493" s="362" t="s">
        <v>40</v>
      </c>
      <c r="AE1493" s="362"/>
      <c r="AF1493" s="362"/>
      <c r="AG1493" s="362"/>
      <c r="AH1493" s="362"/>
      <c r="AI1493" s="362"/>
      <c r="AJ1493" s="362"/>
      <c r="AK1493" s="362"/>
      <c r="AL1493" s="362"/>
      <c r="AM1493" s="362"/>
      <c r="AN1493" s="361"/>
      <c r="AO1493" s="445" t="s">
        <v>9</v>
      </c>
      <c r="AP1493" s="445" t="s">
        <v>9</v>
      </c>
      <c r="AQ1493" s="445" t="s">
        <v>9</v>
      </c>
    </row>
    <row r="1494" spans="1:43" ht="29" hidden="1" x14ac:dyDescent="0.35">
      <c r="A1494" s="362">
        <v>1492</v>
      </c>
      <c r="B1494" s="362" t="s">
        <v>3859</v>
      </c>
      <c r="C1494" s="362" t="s">
        <v>2</v>
      </c>
      <c r="D1494" s="368">
        <v>45161</v>
      </c>
      <c r="E1494" s="368"/>
      <c r="F1494" s="368"/>
      <c r="G1494" s="368"/>
      <c r="H1494" s="362" t="s">
        <v>65</v>
      </c>
      <c r="I1494" s="362" t="s">
        <v>90</v>
      </c>
      <c r="J1494" s="361" t="s">
        <v>3860</v>
      </c>
      <c r="K1494" s="362"/>
      <c r="L1494" s="362" t="s">
        <v>186</v>
      </c>
      <c r="M1494" s="362" t="s">
        <v>9</v>
      </c>
      <c r="N1494" s="362" t="s">
        <v>90</v>
      </c>
      <c r="O1494" s="362" t="s">
        <v>90</v>
      </c>
      <c r="P1494" s="482" t="s">
        <v>90</v>
      </c>
      <c r="Q1494" s="362"/>
      <c r="R1494" s="362"/>
      <c r="S1494" s="362"/>
      <c r="T1494" s="362"/>
      <c r="U1494" s="362"/>
      <c r="V1494" s="362"/>
      <c r="W1494" s="362"/>
      <c r="X1494" s="362"/>
      <c r="Y1494" s="362"/>
      <c r="Z1494" s="362"/>
      <c r="AA1494" s="366"/>
      <c r="AB1494" s="362"/>
      <c r="AC1494" s="362" t="s">
        <v>19</v>
      </c>
      <c r="AD1494" s="362" t="s">
        <v>40</v>
      </c>
      <c r="AE1494" s="362"/>
      <c r="AF1494" s="362"/>
      <c r="AG1494" s="362"/>
      <c r="AH1494" s="362"/>
      <c r="AI1494" s="362"/>
      <c r="AJ1494" s="362"/>
      <c r="AK1494" s="362"/>
      <c r="AL1494" s="362"/>
      <c r="AM1494" s="362"/>
      <c r="AN1494" s="361"/>
      <c r="AO1494" s="445" t="s">
        <v>9</v>
      </c>
      <c r="AP1494" s="445" t="s">
        <v>9</v>
      </c>
      <c r="AQ1494" s="445" t="s">
        <v>9</v>
      </c>
    </row>
    <row r="1495" spans="1:43" ht="14.5" hidden="1" x14ac:dyDescent="0.35">
      <c r="A1495" s="362">
        <v>1493</v>
      </c>
      <c r="B1495" s="362" t="s">
        <v>3861</v>
      </c>
      <c r="C1495" s="362" t="s">
        <v>2</v>
      </c>
      <c r="D1495" s="368">
        <v>45161</v>
      </c>
      <c r="E1495" s="368"/>
      <c r="F1495" s="368"/>
      <c r="G1495" s="368"/>
      <c r="H1495" s="362" t="s">
        <v>65</v>
      </c>
      <c r="I1495" s="362" t="s">
        <v>3515</v>
      </c>
      <c r="J1495" s="361" t="s">
        <v>3862</v>
      </c>
      <c r="K1495" s="362"/>
      <c r="L1495" s="362" t="s">
        <v>186</v>
      </c>
      <c r="M1495" s="362" t="s">
        <v>9</v>
      </c>
      <c r="N1495" s="362" t="s">
        <v>90</v>
      </c>
      <c r="O1495" s="362" t="s">
        <v>90</v>
      </c>
      <c r="P1495" s="482" t="s">
        <v>90</v>
      </c>
      <c r="Q1495" s="362"/>
      <c r="R1495" s="362"/>
      <c r="S1495" s="362"/>
      <c r="T1495" s="362"/>
      <c r="U1495" s="362"/>
      <c r="V1495" s="362"/>
      <c r="W1495" s="362"/>
      <c r="X1495" s="362"/>
      <c r="Y1495" s="362"/>
      <c r="Z1495" s="362"/>
      <c r="AA1495" s="366"/>
      <c r="AB1495" s="362"/>
      <c r="AC1495" s="362" t="s">
        <v>19</v>
      </c>
      <c r="AD1495" s="362" t="s">
        <v>40</v>
      </c>
      <c r="AE1495" s="362"/>
      <c r="AF1495" s="362"/>
      <c r="AG1495" s="362"/>
      <c r="AH1495" s="362"/>
      <c r="AI1495" s="362"/>
      <c r="AJ1495" s="362"/>
      <c r="AK1495" s="362"/>
      <c r="AL1495" s="362"/>
      <c r="AM1495" s="362"/>
      <c r="AN1495" s="361"/>
      <c r="AO1495" s="445" t="s">
        <v>9</v>
      </c>
      <c r="AP1495" s="445" t="s">
        <v>9</v>
      </c>
      <c r="AQ1495" s="445" t="s">
        <v>9</v>
      </c>
    </row>
    <row r="1496" spans="1:43" ht="43.5" hidden="1" x14ac:dyDescent="0.35">
      <c r="A1496" s="362">
        <v>1494</v>
      </c>
      <c r="B1496" s="362" t="s">
        <v>3863</v>
      </c>
      <c r="C1496" s="362" t="s">
        <v>2</v>
      </c>
      <c r="D1496" s="368">
        <v>45169</v>
      </c>
      <c r="E1496" s="368"/>
      <c r="F1496" s="368"/>
      <c r="G1496" s="368"/>
      <c r="H1496" s="362" t="s">
        <v>73</v>
      </c>
      <c r="I1496" s="362" t="s">
        <v>90</v>
      </c>
      <c r="J1496" s="361" t="s">
        <v>3864</v>
      </c>
      <c r="K1496" s="362"/>
      <c r="L1496" s="362" t="s">
        <v>186</v>
      </c>
      <c r="M1496" s="362" t="s">
        <v>9</v>
      </c>
      <c r="N1496" s="362" t="s">
        <v>90</v>
      </c>
      <c r="O1496" s="362" t="s">
        <v>90</v>
      </c>
      <c r="P1496" s="482" t="s">
        <v>6756</v>
      </c>
      <c r="Q1496" s="362"/>
      <c r="R1496" s="362"/>
      <c r="S1496" s="362"/>
      <c r="T1496" s="362"/>
      <c r="U1496" s="362"/>
      <c r="V1496" s="362"/>
      <c r="W1496" s="362"/>
      <c r="X1496" s="362"/>
      <c r="Y1496" s="362"/>
      <c r="Z1496" s="362"/>
      <c r="AA1496" s="366"/>
      <c r="AB1496" s="362"/>
      <c r="AC1496" s="362" t="s">
        <v>13</v>
      </c>
      <c r="AD1496" s="362" t="s">
        <v>40</v>
      </c>
      <c r="AE1496" s="362" t="s">
        <v>101</v>
      </c>
      <c r="AF1496" s="362" t="s">
        <v>6756</v>
      </c>
      <c r="AG1496" s="362" t="b">
        <v>0</v>
      </c>
      <c r="AH1496" s="362"/>
      <c r="AI1496" s="362"/>
      <c r="AJ1496" s="362"/>
      <c r="AK1496" s="362"/>
      <c r="AL1496" s="362"/>
      <c r="AM1496" s="362"/>
      <c r="AN1496" s="361"/>
      <c r="AO1496" s="445" t="s">
        <v>9</v>
      </c>
      <c r="AP1496" s="445" t="s">
        <v>9</v>
      </c>
      <c r="AQ1496" s="445" t="s">
        <v>9</v>
      </c>
    </row>
    <row r="1497" spans="1:43" ht="14.5" hidden="1" x14ac:dyDescent="0.35">
      <c r="A1497" s="362">
        <v>1495</v>
      </c>
      <c r="B1497" s="362" t="s">
        <v>3865</v>
      </c>
      <c r="C1497" s="362" t="s">
        <v>2</v>
      </c>
      <c r="D1497" s="368">
        <v>45133</v>
      </c>
      <c r="E1497" s="368"/>
      <c r="F1497" s="368"/>
      <c r="G1497" s="368"/>
      <c r="H1497" s="362" t="s">
        <v>74</v>
      </c>
      <c r="I1497" s="362" t="s">
        <v>2308</v>
      </c>
      <c r="J1497" s="361" t="s">
        <v>3866</v>
      </c>
      <c r="K1497" s="361"/>
      <c r="L1497" s="362" t="s">
        <v>186</v>
      </c>
      <c r="M1497" s="362" t="s">
        <v>9</v>
      </c>
      <c r="N1497" s="362" t="s">
        <v>90</v>
      </c>
      <c r="O1497" s="362" t="s">
        <v>90</v>
      </c>
      <c r="P1497" s="482"/>
      <c r="Q1497" s="362"/>
      <c r="R1497" s="362"/>
      <c r="S1497" s="362"/>
      <c r="T1497" s="362"/>
      <c r="U1497" s="362"/>
      <c r="V1497" s="362"/>
      <c r="W1497" s="362"/>
      <c r="X1497" s="362"/>
      <c r="Y1497" s="362"/>
      <c r="Z1497" s="362"/>
      <c r="AA1497" s="366"/>
      <c r="AB1497" s="362"/>
      <c r="AC1497" s="362" t="s">
        <v>19</v>
      </c>
      <c r="AD1497" s="362" t="s">
        <v>40</v>
      </c>
      <c r="AE1497" s="362"/>
      <c r="AF1497" s="362"/>
      <c r="AG1497" s="362"/>
      <c r="AH1497" s="362"/>
      <c r="AI1497" s="362"/>
      <c r="AJ1497" s="362"/>
      <c r="AK1497" s="362"/>
      <c r="AL1497" s="362"/>
      <c r="AM1497" s="362"/>
      <c r="AN1497" s="361"/>
      <c r="AO1497" s="445" t="s">
        <v>5839</v>
      </c>
      <c r="AP1497" s="445" t="s">
        <v>5839</v>
      </c>
      <c r="AQ1497" s="445" t="s">
        <v>5839</v>
      </c>
    </row>
    <row r="1498" spans="1:43" ht="29" hidden="1" x14ac:dyDescent="0.35">
      <c r="A1498" s="362">
        <v>1496</v>
      </c>
      <c r="B1498" s="362" t="s">
        <v>3867</v>
      </c>
      <c r="C1498" s="362" t="s">
        <v>2</v>
      </c>
      <c r="D1498" s="368">
        <v>45169</v>
      </c>
      <c r="E1498" s="368"/>
      <c r="F1498" s="368"/>
      <c r="G1498" s="368"/>
      <c r="H1498" s="362" t="s">
        <v>73</v>
      </c>
      <c r="I1498" s="362" t="s">
        <v>1661</v>
      </c>
      <c r="J1498" s="361" t="s">
        <v>3868</v>
      </c>
      <c r="K1498" s="362"/>
      <c r="L1498" s="362" t="s">
        <v>186</v>
      </c>
      <c r="M1498" s="362" t="s">
        <v>9</v>
      </c>
      <c r="N1498" s="362" t="s">
        <v>90</v>
      </c>
      <c r="O1498" s="362" t="s">
        <v>90</v>
      </c>
      <c r="P1498" s="482" t="s">
        <v>6501</v>
      </c>
      <c r="Q1498" s="362"/>
      <c r="R1498" s="362"/>
      <c r="S1498" s="362"/>
      <c r="T1498" s="362"/>
      <c r="U1498" s="362"/>
      <c r="V1498" s="362"/>
      <c r="W1498" s="362"/>
      <c r="X1498" s="362"/>
      <c r="Y1498" s="362"/>
      <c r="Z1498" s="362"/>
      <c r="AA1498" s="366"/>
      <c r="AB1498" s="362"/>
      <c r="AC1498" s="362" t="s">
        <v>13</v>
      </c>
      <c r="AD1498" s="362" t="s">
        <v>40</v>
      </c>
      <c r="AE1498" s="362" t="s">
        <v>101</v>
      </c>
      <c r="AF1498" s="362" t="s">
        <v>6501</v>
      </c>
      <c r="AG1498" s="362" t="b">
        <v>0</v>
      </c>
      <c r="AH1498" s="362"/>
      <c r="AI1498" s="362"/>
      <c r="AJ1498" s="362"/>
      <c r="AK1498" s="362"/>
      <c r="AL1498" s="362"/>
      <c r="AM1498" s="362"/>
      <c r="AN1498" s="361"/>
      <c r="AO1498" s="445" t="s">
        <v>9</v>
      </c>
      <c r="AP1498" s="445" t="s">
        <v>9</v>
      </c>
      <c r="AQ1498" s="445" t="s">
        <v>9</v>
      </c>
    </row>
    <row r="1499" spans="1:43" ht="29" hidden="1" x14ac:dyDescent="0.35">
      <c r="A1499" s="362">
        <v>1497</v>
      </c>
      <c r="B1499" s="362" t="s">
        <v>3869</v>
      </c>
      <c r="C1499" s="362" t="s">
        <v>2</v>
      </c>
      <c r="D1499" s="368">
        <v>45169</v>
      </c>
      <c r="E1499" s="368"/>
      <c r="F1499" s="368"/>
      <c r="G1499" s="368"/>
      <c r="H1499" s="362" t="s">
        <v>73</v>
      </c>
      <c r="I1499" s="362" t="s">
        <v>73</v>
      </c>
      <c r="J1499" s="361" t="s">
        <v>3870</v>
      </c>
      <c r="K1499" s="362"/>
      <c r="L1499" s="362" t="s">
        <v>186</v>
      </c>
      <c r="M1499" s="362" t="s">
        <v>9</v>
      </c>
      <c r="N1499" s="362" t="s">
        <v>90</v>
      </c>
      <c r="O1499" s="362" t="s">
        <v>90</v>
      </c>
      <c r="P1499" s="482" t="s">
        <v>1539</v>
      </c>
      <c r="Q1499" s="362"/>
      <c r="R1499" s="362"/>
      <c r="S1499" s="362"/>
      <c r="T1499" s="362"/>
      <c r="U1499" s="362"/>
      <c r="V1499" s="362"/>
      <c r="W1499" s="362"/>
      <c r="X1499" s="362"/>
      <c r="Y1499" s="362"/>
      <c r="Z1499" s="362"/>
      <c r="AA1499" s="366"/>
      <c r="AB1499" s="362"/>
      <c r="AC1499" s="362" t="s">
        <v>13</v>
      </c>
      <c r="AD1499" s="362" t="s">
        <v>8</v>
      </c>
      <c r="AE1499" s="362" t="s">
        <v>39</v>
      </c>
      <c r="AF1499" s="362" t="s">
        <v>1539</v>
      </c>
      <c r="AG1499" s="362" t="b">
        <v>0</v>
      </c>
      <c r="AH1499" s="362"/>
      <c r="AI1499" s="362"/>
      <c r="AJ1499" s="362"/>
      <c r="AK1499" s="362"/>
      <c r="AL1499" s="362"/>
      <c r="AM1499" s="368">
        <v>45923</v>
      </c>
      <c r="AN1499" s="361" t="s">
        <v>680</v>
      </c>
      <c r="AO1499" s="445" t="s">
        <v>539</v>
      </c>
      <c r="AP1499" s="445" t="s">
        <v>5841</v>
      </c>
      <c r="AQ1499" s="445" t="s">
        <v>5840</v>
      </c>
    </row>
    <row r="1500" spans="1:43" ht="29" hidden="1" x14ac:dyDescent="0.35">
      <c r="A1500" s="362">
        <v>1498</v>
      </c>
      <c r="B1500" s="362" t="s">
        <v>3871</v>
      </c>
      <c r="C1500" s="362" t="s">
        <v>2</v>
      </c>
      <c r="D1500" s="368">
        <v>45169</v>
      </c>
      <c r="E1500" s="368"/>
      <c r="F1500" s="362" t="s">
        <v>63</v>
      </c>
      <c r="G1500" s="362" t="s">
        <v>3872</v>
      </c>
      <c r="H1500" s="362" t="s">
        <v>80</v>
      </c>
      <c r="I1500" s="362" t="s">
        <v>36</v>
      </c>
      <c r="J1500" s="361" t="s">
        <v>3873</v>
      </c>
      <c r="K1500" s="362"/>
      <c r="L1500" s="362" t="s">
        <v>1689</v>
      </c>
      <c r="M1500" s="362" t="s">
        <v>9</v>
      </c>
      <c r="N1500" s="362" t="s">
        <v>90</v>
      </c>
      <c r="O1500" s="362" t="s">
        <v>90</v>
      </c>
      <c r="P1500" s="482" t="s">
        <v>6757</v>
      </c>
      <c r="Q1500" s="362"/>
      <c r="R1500" s="362"/>
      <c r="S1500" s="362"/>
      <c r="T1500" s="362"/>
      <c r="U1500" s="362"/>
      <c r="V1500" s="362"/>
      <c r="W1500" s="362"/>
      <c r="X1500" s="362"/>
      <c r="Y1500" s="362"/>
      <c r="Z1500" s="362"/>
      <c r="AA1500" s="366"/>
      <c r="AB1500" s="362"/>
      <c r="AC1500" s="362" t="s">
        <v>19</v>
      </c>
      <c r="AD1500" s="362" t="s">
        <v>40</v>
      </c>
      <c r="AE1500" s="362" t="s">
        <v>40</v>
      </c>
      <c r="AF1500" s="362" t="s">
        <v>6757</v>
      </c>
      <c r="AG1500" s="362" t="b">
        <v>1</v>
      </c>
      <c r="AH1500" s="362"/>
      <c r="AI1500" s="362"/>
      <c r="AJ1500" s="362"/>
      <c r="AK1500" s="362"/>
      <c r="AL1500" s="362"/>
      <c r="AM1500" s="362"/>
      <c r="AN1500" s="361"/>
      <c r="AO1500" s="445" t="s">
        <v>9</v>
      </c>
      <c r="AP1500" s="445" t="s">
        <v>9</v>
      </c>
      <c r="AQ1500" s="445" t="s">
        <v>9</v>
      </c>
    </row>
    <row r="1501" spans="1:43" ht="14.5" hidden="1" x14ac:dyDescent="0.35">
      <c r="A1501" s="362">
        <v>1499</v>
      </c>
      <c r="B1501" s="362" t="s">
        <v>3874</v>
      </c>
      <c r="C1501" s="362" t="s">
        <v>2</v>
      </c>
      <c r="D1501" s="368">
        <v>45169</v>
      </c>
      <c r="E1501" s="368"/>
      <c r="F1501" s="368"/>
      <c r="G1501" s="368"/>
      <c r="H1501" s="362" t="s">
        <v>65</v>
      </c>
      <c r="I1501" s="362" t="s">
        <v>90</v>
      </c>
      <c r="J1501" s="361" t="s">
        <v>3875</v>
      </c>
      <c r="K1501" s="362"/>
      <c r="L1501" s="362" t="s">
        <v>186</v>
      </c>
      <c r="M1501" s="362" t="s">
        <v>9</v>
      </c>
      <c r="N1501" s="362" t="s">
        <v>90</v>
      </c>
      <c r="O1501" s="362" t="s">
        <v>90</v>
      </c>
      <c r="P1501" s="482" t="s">
        <v>90</v>
      </c>
      <c r="Q1501" s="362"/>
      <c r="R1501" s="362"/>
      <c r="S1501" s="362"/>
      <c r="T1501" s="362"/>
      <c r="U1501" s="362"/>
      <c r="V1501" s="362"/>
      <c r="W1501" s="362"/>
      <c r="X1501" s="362"/>
      <c r="Y1501" s="362"/>
      <c r="Z1501" s="362"/>
      <c r="AA1501" s="366"/>
      <c r="AB1501" s="362"/>
      <c r="AC1501" s="362" t="s">
        <v>19</v>
      </c>
      <c r="AD1501" s="362" t="s">
        <v>40</v>
      </c>
      <c r="AE1501" s="362"/>
      <c r="AF1501" s="362"/>
      <c r="AG1501" s="362"/>
      <c r="AH1501" s="362"/>
      <c r="AI1501" s="362"/>
      <c r="AJ1501" s="362"/>
      <c r="AK1501" s="362"/>
      <c r="AL1501" s="362"/>
      <c r="AM1501" s="362"/>
      <c r="AN1501" s="361"/>
      <c r="AO1501" s="445" t="s">
        <v>9</v>
      </c>
      <c r="AP1501" s="445" t="s">
        <v>9</v>
      </c>
      <c r="AQ1501" s="445" t="s">
        <v>9</v>
      </c>
    </row>
    <row r="1502" spans="1:43" ht="14.5" hidden="1" x14ac:dyDescent="0.35">
      <c r="A1502" s="362">
        <v>1500</v>
      </c>
      <c r="B1502" s="362" t="s">
        <v>3876</v>
      </c>
      <c r="C1502" s="362" t="s">
        <v>2</v>
      </c>
      <c r="D1502" s="368">
        <v>45169</v>
      </c>
      <c r="E1502" s="368"/>
      <c r="F1502" s="368"/>
      <c r="G1502" s="368"/>
      <c r="H1502" s="362" t="s">
        <v>74</v>
      </c>
      <c r="I1502" s="362" t="s">
        <v>90</v>
      </c>
      <c r="J1502" s="361" t="s">
        <v>3877</v>
      </c>
      <c r="K1502" s="361"/>
      <c r="L1502" s="362" t="s">
        <v>186</v>
      </c>
      <c r="M1502" s="362" t="s">
        <v>9</v>
      </c>
      <c r="N1502" s="362" t="s">
        <v>90</v>
      </c>
      <c r="O1502" s="362" t="s">
        <v>90</v>
      </c>
      <c r="P1502" s="482"/>
      <c r="Q1502" s="362"/>
      <c r="R1502" s="362"/>
      <c r="S1502" s="362"/>
      <c r="T1502" s="362"/>
      <c r="U1502" s="362"/>
      <c r="V1502" s="362"/>
      <c r="W1502" s="362"/>
      <c r="X1502" s="362"/>
      <c r="Y1502" s="362"/>
      <c r="Z1502" s="362"/>
      <c r="AA1502" s="366"/>
      <c r="AB1502" s="362"/>
      <c r="AC1502" s="362" t="s">
        <v>19</v>
      </c>
      <c r="AD1502" s="362" t="s">
        <v>40</v>
      </c>
      <c r="AE1502" s="362"/>
      <c r="AF1502" s="362"/>
      <c r="AG1502" s="362"/>
      <c r="AH1502" s="362"/>
      <c r="AI1502" s="362"/>
      <c r="AJ1502" s="362"/>
      <c r="AK1502" s="362"/>
      <c r="AL1502" s="362"/>
      <c r="AM1502" s="362"/>
      <c r="AN1502" s="361"/>
      <c r="AO1502" s="445" t="s">
        <v>5839</v>
      </c>
      <c r="AP1502" s="445" t="s">
        <v>5839</v>
      </c>
      <c r="AQ1502" s="445" t="s">
        <v>5839</v>
      </c>
    </row>
    <row r="1503" spans="1:43" ht="29" hidden="1" x14ac:dyDescent="0.35">
      <c r="A1503" s="362">
        <v>1501</v>
      </c>
      <c r="B1503" s="362" t="s">
        <v>3878</v>
      </c>
      <c r="C1503" s="362" t="s">
        <v>2</v>
      </c>
      <c r="D1503" s="368">
        <v>45177</v>
      </c>
      <c r="E1503" s="368"/>
      <c r="F1503" s="368"/>
      <c r="G1503" s="368"/>
      <c r="H1503" s="362" t="s">
        <v>78</v>
      </c>
      <c r="I1503" s="362" t="s">
        <v>3879</v>
      </c>
      <c r="J1503" s="361" t="s">
        <v>3880</v>
      </c>
      <c r="K1503" s="362"/>
      <c r="L1503" s="362" t="s">
        <v>1689</v>
      </c>
      <c r="M1503" s="362" t="s">
        <v>9</v>
      </c>
      <c r="N1503" s="362" t="s">
        <v>90</v>
      </c>
      <c r="O1503" s="362" t="s">
        <v>90</v>
      </c>
      <c r="P1503" s="482" t="s">
        <v>3881</v>
      </c>
      <c r="Q1503" s="362"/>
      <c r="R1503" s="362"/>
      <c r="S1503" s="362"/>
      <c r="T1503" s="362"/>
      <c r="U1503" s="362"/>
      <c r="V1503" s="362"/>
      <c r="W1503" s="362"/>
      <c r="X1503" s="362"/>
      <c r="Y1503" s="362"/>
      <c r="Z1503" s="362"/>
      <c r="AA1503" s="366"/>
      <c r="AB1503" s="362"/>
      <c r="AC1503" s="362" t="s">
        <v>33</v>
      </c>
      <c r="AD1503" s="362" t="s">
        <v>40</v>
      </c>
      <c r="AE1503" s="362"/>
      <c r="AF1503" s="362"/>
      <c r="AG1503" s="362"/>
      <c r="AH1503" s="362" t="s">
        <v>1684</v>
      </c>
      <c r="AI1503" s="362"/>
      <c r="AJ1503" s="362"/>
      <c r="AK1503" s="362"/>
      <c r="AL1503" s="362"/>
      <c r="AM1503" s="362"/>
      <c r="AN1503" s="361"/>
      <c r="AO1503" s="445" t="s">
        <v>9</v>
      </c>
      <c r="AP1503" s="445" t="s">
        <v>9</v>
      </c>
      <c r="AQ1503" s="445" t="s">
        <v>9</v>
      </c>
    </row>
    <row r="1504" spans="1:43" ht="29" hidden="1" x14ac:dyDescent="0.35">
      <c r="A1504" s="362">
        <v>1502</v>
      </c>
      <c r="B1504" s="362" t="s">
        <v>3882</v>
      </c>
      <c r="C1504" s="362" t="s">
        <v>2</v>
      </c>
      <c r="D1504" s="368">
        <v>45177</v>
      </c>
      <c r="E1504" s="368"/>
      <c r="F1504" s="368"/>
      <c r="G1504" s="368"/>
      <c r="H1504" s="362" t="s">
        <v>73</v>
      </c>
      <c r="I1504" s="362" t="s">
        <v>1661</v>
      </c>
      <c r="J1504" s="361" t="s">
        <v>3883</v>
      </c>
      <c r="K1504" s="362"/>
      <c r="L1504" s="362" t="s">
        <v>186</v>
      </c>
      <c r="M1504" s="362" t="s">
        <v>9</v>
      </c>
      <c r="N1504" s="362" t="s">
        <v>90</v>
      </c>
      <c r="O1504" s="362" t="s">
        <v>90</v>
      </c>
      <c r="P1504" s="482" t="s">
        <v>6521</v>
      </c>
      <c r="Q1504" s="362"/>
      <c r="R1504" s="362"/>
      <c r="S1504" s="362"/>
      <c r="T1504" s="362"/>
      <c r="U1504" s="362"/>
      <c r="V1504" s="362"/>
      <c r="W1504" s="362"/>
      <c r="X1504" s="362"/>
      <c r="Y1504" s="362"/>
      <c r="Z1504" s="362"/>
      <c r="AA1504" s="366"/>
      <c r="AB1504" s="362"/>
      <c r="AC1504" s="362" t="s">
        <v>13</v>
      </c>
      <c r="AD1504" s="362" t="s">
        <v>40</v>
      </c>
      <c r="AE1504" s="362" t="s">
        <v>101</v>
      </c>
      <c r="AF1504" s="362" t="s">
        <v>6521</v>
      </c>
      <c r="AG1504" s="362" t="b">
        <v>0</v>
      </c>
      <c r="AH1504" s="362"/>
      <c r="AI1504" s="362"/>
      <c r="AJ1504" s="362"/>
      <c r="AK1504" s="362"/>
      <c r="AL1504" s="362"/>
      <c r="AM1504" s="362"/>
      <c r="AN1504" s="361"/>
      <c r="AO1504" s="445" t="s">
        <v>9</v>
      </c>
      <c r="AP1504" s="445" t="s">
        <v>9</v>
      </c>
      <c r="AQ1504" s="445" t="s">
        <v>9</v>
      </c>
    </row>
    <row r="1505" spans="1:43" ht="29" hidden="1" x14ac:dyDescent="0.35">
      <c r="A1505" s="362">
        <v>1503</v>
      </c>
      <c r="B1505" s="362" t="s">
        <v>3884</v>
      </c>
      <c r="C1505" s="362" t="s">
        <v>2</v>
      </c>
      <c r="D1505" s="368">
        <v>45177</v>
      </c>
      <c r="E1505" s="368"/>
      <c r="F1505" s="368"/>
      <c r="G1505" s="368"/>
      <c r="H1505" s="362" t="s">
        <v>73</v>
      </c>
      <c r="I1505" s="362" t="s">
        <v>1661</v>
      </c>
      <c r="J1505" s="361" t="s">
        <v>3885</v>
      </c>
      <c r="K1505" s="362"/>
      <c r="L1505" s="362" t="s">
        <v>186</v>
      </c>
      <c r="M1505" s="362" t="s">
        <v>9</v>
      </c>
      <c r="N1505" s="362" t="s">
        <v>90</v>
      </c>
      <c r="O1505" s="362" t="s">
        <v>90</v>
      </c>
      <c r="P1505" s="482" t="s">
        <v>6553</v>
      </c>
      <c r="Q1505" s="362"/>
      <c r="R1505" s="362"/>
      <c r="S1505" s="362"/>
      <c r="T1505" s="362"/>
      <c r="U1505" s="362"/>
      <c r="V1505" s="362"/>
      <c r="W1505" s="362"/>
      <c r="X1505" s="362"/>
      <c r="Y1505" s="362"/>
      <c r="Z1505" s="362"/>
      <c r="AA1505" s="366"/>
      <c r="AB1505" s="362"/>
      <c r="AC1505" s="362" t="s">
        <v>13</v>
      </c>
      <c r="AD1505" s="362" t="s">
        <v>40</v>
      </c>
      <c r="AE1505" s="362" t="s">
        <v>101</v>
      </c>
      <c r="AF1505" s="362" t="s">
        <v>6553</v>
      </c>
      <c r="AG1505" s="362" t="b">
        <v>0</v>
      </c>
      <c r="AH1505" s="362"/>
      <c r="AI1505" s="362"/>
      <c r="AJ1505" s="362"/>
      <c r="AK1505" s="362"/>
      <c r="AL1505" s="362"/>
      <c r="AM1505" s="362"/>
      <c r="AN1505" s="361"/>
      <c r="AO1505" s="445" t="s">
        <v>9</v>
      </c>
      <c r="AP1505" s="445" t="s">
        <v>9</v>
      </c>
      <c r="AQ1505" s="445" t="s">
        <v>9</v>
      </c>
    </row>
    <row r="1506" spans="1:43" ht="14.5" hidden="1" x14ac:dyDescent="0.35">
      <c r="A1506" s="362">
        <v>1504</v>
      </c>
      <c r="B1506" s="362" t="s">
        <v>3886</v>
      </c>
      <c r="C1506" s="362" t="s">
        <v>2</v>
      </c>
      <c r="D1506" s="368">
        <v>45177</v>
      </c>
      <c r="E1506" s="368"/>
      <c r="F1506" s="368"/>
      <c r="G1506" s="368"/>
      <c r="H1506" s="362" t="s">
        <v>73</v>
      </c>
      <c r="I1506" s="362" t="s">
        <v>90</v>
      </c>
      <c r="J1506" s="361" t="s">
        <v>3887</v>
      </c>
      <c r="K1506" s="362"/>
      <c r="L1506" s="362" t="s">
        <v>186</v>
      </c>
      <c r="M1506" s="362" t="s">
        <v>9</v>
      </c>
      <c r="N1506" s="362" t="s">
        <v>90</v>
      </c>
      <c r="O1506" s="362" t="s">
        <v>90</v>
      </c>
      <c r="P1506" s="482" t="s">
        <v>6611</v>
      </c>
      <c r="Q1506" s="362"/>
      <c r="R1506" s="362"/>
      <c r="S1506" s="362"/>
      <c r="T1506" s="362"/>
      <c r="U1506" s="362"/>
      <c r="V1506" s="362"/>
      <c r="W1506" s="362"/>
      <c r="X1506" s="362"/>
      <c r="Y1506" s="362"/>
      <c r="Z1506" s="362"/>
      <c r="AA1506" s="366"/>
      <c r="AB1506" s="362"/>
      <c r="AC1506" s="362" t="s">
        <v>13</v>
      </c>
      <c r="AD1506" s="362" t="s">
        <v>40</v>
      </c>
      <c r="AE1506" s="362" t="s">
        <v>101</v>
      </c>
      <c r="AF1506" s="362" t="s">
        <v>6611</v>
      </c>
      <c r="AG1506" s="362" t="b">
        <v>0</v>
      </c>
      <c r="AH1506" s="362"/>
      <c r="AI1506" s="362"/>
      <c r="AJ1506" s="362"/>
      <c r="AK1506" s="362"/>
      <c r="AL1506" s="362"/>
      <c r="AM1506" s="362"/>
      <c r="AN1506" s="361"/>
      <c r="AO1506" s="445" t="s">
        <v>9</v>
      </c>
      <c r="AP1506" s="445" t="s">
        <v>9</v>
      </c>
      <c r="AQ1506" s="445" t="s">
        <v>9</v>
      </c>
    </row>
    <row r="1507" spans="1:43" ht="29" hidden="1" x14ac:dyDescent="0.35">
      <c r="A1507" s="362">
        <v>1505</v>
      </c>
      <c r="B1507" s="362" t="s">
        <v>3888</v>
      </c>
      <c r="C1507" s="362" t="s">
        <v>2</v>
      </c>
      <c r="D1507" s="368">
        <v>45177</v>
      </c>
      <c r="E1507" s="368"/>
      <c r="F1507" s="368"/>
      <c r="G1507" s="368"/>
      <c r="H1507" s="362" t="s">
        <v>73</v>
      </c>
      <c r="I1507" s="362" t="s">
        <v>1661</v>
      </c>
      <c r="J1507" s="361" t="s">
        <v>3889</v>
      </c>
      <c r="K1507" s="362"/>
      <c r="L1507" s="362" t="s">
        <v>186</v>
      </c>
      <c r="M1507" s="362" t="s">
        <v>9</v>
      </c>
      <c r="N1507" s="362" t="s">
        <v>90</v>
      </c>
      <c r="O1507" s="362" t="s">
        <v>90</v>
      </c>
      <c r="P1507" s="482" t="s">
        <v>1539</v>
      </c>
      <c r="Q1507" s="362"/>
      <c r="R1507" s="362"/>
      <c r="S1507" s="362"/>
      <c r="T1507" s="362"/>
      <c r="U1507" s="362"/>
      <c r="V1507" s="362"/>
      <c r="W1507" s="362"/>
      <c r="X1507" s="362"/>
      <c r="Y1507" s="362"/>
      <c r="Z1507" s="362"/>
      <c r="AA1507" s="366"/>
      <c r="AB1507" s="362"/>
      <c r="AC1507" s="362" t="s">
        <v>13</v>
      </c>
      <c r="AD1507" s="362" t="s">
        <v>8</v>
      </c>
      <c r="AE1507" s="362" t="s">
        <v>39</v>
      </c>
      <c r="AF1507" s="362" t="s">
        <v>1539</v>
      </c>
      <c r="AG1507" s="362" t="b">
        <v>0</v>
      </c>
      <c r="AH1507" s="362"/>
      <c r="AI1507" s="362"/>
      <c r="AJ1507" s="362"/>
      <c r="AK1507" s="362"/>
      <c r="AL1507" s="362"/>
      <c r="AM1507" s="368">
        <v>45923</v>
      </c>
      <c r="AN1507" s="361" t="s">
        <v>680</v>
      </c>
      <c r="AO1507" s="445" t="s">
        <v>539</v>
      </c>
      <c r="AP1507" s="445" t="s">
        <v>5841</v>
      </c>
      <c r="AQ1507" s="445" t="s">
        <v>5840</v>
      </c>
    </row>
    <row r="1508" spans="1:43" ht="14.5" hidden="1" x14ac:dyDescent="0.35">
      <c r="A1508" s="362">
        <v>1506</v>
      </c>
      <c r="B1508" s="362" t="s">
        <v>3890</v>
      </c>
      <c r="C1508" s="362" t="s">
        <v>2</v>
      </c>
      <c r="D1508" s="368">
        <v>45133</v>
      </c>
      <c r="E1508" s="368"/>
      <c r="F1508" s="368"/>
      <c r="G1508" s="368"/>
      <c r="H1508" s="362" t="s">
        <v>74</v>
      </c>
      <c r="I1508" s="362" t="s">
        <v>2308</v>
      </c>
      <c r="J1508" s="361" t="s">
        <v>3891</v>
      </c>
      <c r="K1508" s="361"/>
      <c r="L1508" s="362" t="s">
        <v>186</v>
      </c>
      <c r="M1508" s="362" t="s">
        <v>9</v>
      </c>
      <c r="N1508" s="362" t="s">
        <v>90</v>
      </c>
      <c r="O1508" s="362" t="s">
        <v>90</v>
      </c>
      <c r="P1508" s="482"/>
      <c r="Q1508" s="362"/>
      <c r="R1508" s="362"/>
      <c r="S1508" s="362"/>
      <c r="T1508" s="362"/>
      <c r="U1508" s="362"/>
      <c r="V1508" s="362"/>
      <c r="W1508" s="362"/>
      <c r="X1508" s="362"/>
      <c r="Y1508" s="362"/>
      <c r="Z1508" s="362"/>
      <c r="AA1508" s="366"/>
      <c r="AB1508" s="362"/>
      <c r="AC1508" s="362" t="s">
        <v>19</v>
      </c>
      <c r="AD1508" s="362" t="s">
        <v>40</v>
      </c>
      <c r="AE1508" s="362"/>
      <c r="AF1508" s="362"/>
      <c r="AG1508" s="362"/>
      <c r="AH1508" s="362"/>
      <c r="AI1508" s="362"/>
      <c r="AJ1508" s="362"/>
      <c r="AK1508" s="362"/>
      <c r="AL1508" s="362"/>
      <c r="AM1508" s="362"/>
      <c r="AN1508" s="361"/>
      <c r="AO1508" s="445" t="s">
        <v>5839</v>
      </c>
      <c r="AP1508" s="445" t="s">
        <v>5839</v>
      </c>
      <c r="AQ1508" s="445" t="s">
        <v>5839</v>
      </c>
    </row>
    <row r="1509" spans="1:43" ht="29" hidden="1" x14ac:dyDescent="0.35">
      <c r="A1509" s="362">
        <v>1507</v>
      </c>
      <c r="B1509" s="362" t="s">
        <v>3892</v>
      </c>
      <c r="C1509" s="362" t="s">
        <v>2</v>
      </c>
      <c r="D1509" s="368">
        <v>45177</v>
      </c>
      <c r="E1509" s="368"/>
      <c r="F1509" s="368"/>
      <c r="G1509" s="368"/>
      <c r="H1509" s="362" t="s">
        <v>57</v>
      </c>
      <c r="I1509" s="362" t="s">
        <v>73</v>
      </c>
      <c r="J1509" s="361" t="s">
        <v>3893</v>
      </c>
      <c r="K1509" s="362"/>
      <c r="L1509" s="362" t="s">
        <v>186</v>
      </c>
      <c r="M1509" s="362" t="s">
        <v>9</v>
      </c>
      <c r="N1509" s="362" t="s">
        <v>90</v>
      </c>
      <c r="O1509" s="362" t="s">
        <v>90</v>
      </c>
      <c r="P1509" s="482" t="s">
        <v>6476</v>
      </c>
      <c r="Q1509" s="362"/>
      <c r="R1509" s="362"/>
      <c r="S1509" s="362"/>
      <c r="T1509" s="362"/>
      <c r="U1509" s="362"/>
      <c r="V1509" s="362"/>
      <c r="W1509" s="362"/>
      <c r="X1509" s="362"/>
      <c r="Y1509" s="362"/>
      <c r="Z1509" s="362"/>
      <c r="AA1509" s="366"/>
      <c r="AB1509" s="362"/>
      <c r="AC1509" s="362" t="s">
        <v>14</v>
      </c>
      <c r="AD1509" s="362" t="s">
        <v>40</v>
      </c>
      <c r="AE1509" s="362"/>
      <c r="AF1509" s="362"/>
      <c r="AG1509" s="362"/>
      <c r="AH1509" s="362"/>
      <c r="AI1509" s="362"/>
      <c r="AJ1509" s="362"/>
      <c r="AK1509" s="362"/>
      <c r="AL1509" s="362"/>
      <c r="AM1509" s="362"/>
      <c r="AN1509" s="361"/>
      <c r="AO1509" s="445" t="s">
        <v>9</v>
      </c>
      <c r="AP1509" s="445" t="s">
        <v>9</v>
      </c>
      <c r="AQ1509" s="445" t="s">
        <v>9</v>
      </c>
    </row>
    <row r="1510" spans="1:43" ht="14.5" hidden="1" x14ac:dyDescent="0.35">
      <c r="A1510" s="362">
        <v>1508</v>
      </c>
      <c r="B1510" s="362" t="s">
        <v>3894</v>
      </c>
      <c r="C1510" s="362" t="s">
        <v>2</v>
      </c>
      <c r="D1510" s="368">
        <v>45177</v>
      </c>
      <c r="E1510" s="368"/>
      <c r="F1510" s="368"/>
      <c r="G1510" s="368"/>
      <c r="H1510" s="362" t="s">
        <v>73</v>
      </c>
      <c r="I1510" s="362" t="s">
        <v>90</v>
      </c>
      <c r="J1510" s="361" t="s">
        <v>3895</v>
      </c>
      <c r="K1510" s="362"/>
      <c r="L1510" s="362" t="s">
        <v>186</v>
      </c>
      <c r="M1510" s="362" t="s">
        <v>9</v>
      </c>
      <c r="N1510" s="362" t="s">
        <v>90</v>
      </c>
      <c r="O1510" s="362" t="s">
        <v>90</v>
      </c>
      <c r="P1510" s="482" t="s">
        <v>6611</v>
      </c>
      <c r="Q1510" s="362"/>
      <c r="R1510" s="362"/>
      <c r="S1510" s="362"/>
      <c r="T1510" s="362"/>
      <c r="U1510" s="362"/>
      <c r="V1510" s="362"/>
      <c r="W1510" s="362"/>
      <c r="X1510" s="362"/>
      <c r="Y1510" s="362"/>
      <c r="Z1510" s="362"/>
      <c r="AA1510" s="366"/>
      <c r="AB1510" s="362"/>
      <c r="AC1510" s="362" t="s">
        <v>13</v>
      </c>
      <c r="AD1510" s="362" t="s">
        <v>40</v>
      </c>
      <c r="AE1510" s="362" t="s">
        <v>101</v>
      </c>
      <c r="AF1510" s="362" t="s">
        <v>6611</v>
      </c>
      <c r="AG1510" s="362" t="b">
        <v>0</v>
      </c>
      <c r="AH1510" s="362"/>
      <c r="AI1510" s="362"/>
      <c r="AJ1510" s="362"/>
      <c r="AK1510" s="362"/>
      <c r="AL1510" s="362"/>
      <c r="AM1510" s="362"/>
      <c r="AN1510" s="361"/>
      <c r="AO1510" s="445" t="s">
        <v>9</v>
      </c>
      <c r="AP1510" s="445" t="s">
        <v>9</v>
      </c>
      <c r="AQ1510" s="445" t="s">
        <v>9</v>
      </c>
    </row>
    <row r="1511" spans="1:43" ht="29" hidden="1" x14ac:dyDescent="0.35">
      <c r="A1511" s="362">
        <v>1509</v>
      </c>
      <c r="B1511" s="362" t="s">
        <v>3896</v>
      </c>
      <c r="C1511" s="362" t="s">
        <v>2</v>
      </c>
      <c r="D1511" s="368">
        <v>45177</v>
      </c>
      <c r="E1511" s="368"/>
      <c r="F1511" s="368"/>
      <c r="G1511" s="368"/>
      <c r="H1511" s="362" t="s">
        <v>73</v>
      </c>
      <c r="I1511" s="362" t="s">
        <v>1661</v>
      </c>
      <c r="J1511" s="361" t="s">
        <v>3897</v>
      </c>
      <c r="K1511" s="362"/>
      <c r="L1511" s="362" t="s">
        <v>186</v>
      </c>
      <c r="M1511" s="362" t="s">
        <v>9</v>
      </c>
      <c r="N1511" s="362" t="s">
        <v>90</v>
      </c>
      <c r="O1511" s="362" t="s">
        <v>90</v>
      </c>
      <c r="P1511" s="482" t="s">
        <v>1539</v>
      </c>
      <c r="Q1511" s="362"/>
      <c r="R1511" s="362"/>
      <c r="S1511" s="362"/>
      <c r="T1511" s="362"/>
      <c r="U1511" s="362"/>
      <c r="V1511" s="362"/>
      <c r="W1511" s="362"/>
      <c r="X1511" s="362"/>
      <c r="Y1511" s="362"/>
      <c r="Z1511" s="362"/>
      <c r="AA1511" s="366"/>
      <c r="AB1511" s="362"/>
      <c r="AC1511" s="362" t="s">
        <v>13</v>
      </c>
      <c r="AD1511" s="362" t="s">
        <v>8</v>
      </c>
      <c r="AE1511" s="362" t="s">
        <v>39</v>
      </c>
      <c r="AF1511" s="362" t="s">
        <v>1539</v>
      </c>
      <c r="AG1511" s="362" t="b">
        <v>0</v>
      </c>
      <c r="AH1511" s="362"/>
      <c r="AI1511" s="362"/>
      <c r="AJ1511" s="362"/>
      <c r="AK1511" s="362"/>
      <c r="AL1511" s="362"/>
      <c r="AM1511" s="368">
        <v>45923</v>
      </c>
      <c r="AN1511" s="361" t="s">
        <v>680</v>
      </c>
      <c r="AO1511" s="445" t="s">
        <v>539</v>
      </c>
      <c r="AP1511" s="445" t="s">
        <v>5841</v>
      </c>
      <c r="AQ1511" s="445" t="s">
        <v>5840</v>
      </c>
    </row>
    <row r="1512" spans="1:43" ht="29" hidden="1" x14ac:dyDescent="0.35">
      <c r="A1512" s="362">
        <v>1510</v>
      </c>
      <c r="B1512" s="362" t="s">
        <v>3898</v>
      </c>
      <c r="C1512" s="362" t="s">
        <v>2</v>
      </c>
      <c r="D1512" s="368">
        <v>45177</v>
      </c>
      <c r="E1512" s="368"/>
      <c r="F1512" s="368"/>
      <c r="G1512" s="368"/>
      <c r="H1512" s="362" t="s">
        <v>73</v>
      </c>
      <c r="I1512" s="362" t="s">
        <v>1661</v>
      </c>
      <c r="J1512" s="361" t="s">
        <v>3899</v>
      </c>
      <c r="K1512" s="362"/>
      <c r="L1512" s="362" t="s">
        <v>186</v>
      </c>
      <c r="M1512" s="362" t="s">
        <v>9</v>
      </c>
      <c r="N1512" s="362" t="s">
        <v>90</v>
      </c>
      <c r="O1512" s="362" t="s">
        <v>90</v>
      </c>
      <c r="P1512" s="482" t="s">
        <v>1743</v>
      </c>
      <c r="Q1512" s="362"/>
      <c r="R1512" s="362"/>
      <c r="S1512" s="362"/>
      <c r="T1512" s="362"/>
      <c r="U1512" s="362"/>
      <c r="V1512" s="362"/>
      <c r="W1512" s="362"/>
      <c r="X1512" s="362"/>
      <c r="Y1512" s="362"/>
      <c r="Z1512" s="362"/>
      <c r="AA1512" s="366"/>
      <c r="AB1512" s="362"/>
      <c r="AC1512" s="362" t="s">
        <v>13</v>
      </c>
      <c r="AD1512" s="362" t="s">
        <v>8</v>
      </c>
      <c r="AE1512" s="362" t="s">
        <v>39</v>
      </c>
      <c r="AF1512" s="362" t="s">
        <v>1743</v>
      </c>
      <c r="AG1512" s="362" t="b">
        <v>0</v>
      </c>
      <c r="AH1512" s="362"/>
      <c r="AI1512" s="362"/>
      <c r="AJ1512" s="362"/>
      <c r="AK1512" s="362"/>
      <c r="AL1512" s="362"/>
      <c r="AM1512" s="362"/>
      <c r="AN1512" s="361" t="s">
        <v>1158</v>
      </c>
      <c r="AO1512" s="445" t="s">
        <v>539</v>
      </c>
      <c r="AP1512" s="445" t="s">
        <v>5841</v>
      </c>
      <c r="AQ1512" s="445" t="s">
        <v>5840</v>
      </c>
    </row>
    <row r="1513" spans="1:43" ht="14.5" hidden="1" x14ac:dyDescent="0.35">
      <c r="A1513" s="362">
        <v>1511</v>
      </c>
      <c r="B1513" s="362" t="s">
        <v>3900</v>
      </c>
      <c r="C1513" s="362" t="s">
        <v>2</v>
      </c>
      <c r="D1513" s="368">
        <v>45177</v>
      </c>
      <c r="E1513" s="368"/>
      <c r="F1513" s="368"/>
      <c r="G1513" s="368"/>
      <c r="H1513" s="362" t="s">
        <v>73</v>
      </c>
      <c r="I1513" s="362" t="s">
        <v>90</v>
      </c>
      <c r="J1513" s="365" t="s">
        <v>473</v>
      </c>
      <c r="K1513" s="377"/>
      <c r="L1513" s="362" t="s">
        <v>1689</v>
      </c>
      <c r="M1513" s="362" t="s">
        <v>9</v>
      </c>
      <c r="N1513" s="362" t="s">
        <v>90</v>
      </c>
      <c r="O1513" s="362" t="s">
        <v>90</v>
      </c>
      <c r="P1513" s="482" t="s">
        <v>90</v>
      </c>
      <c r="Q1513" s="362"/>
      <c r="R1513" s="362"/>
      <c r="S1513" s="362"/>
      <c r="T1513" s="362"/>
      <c r="U1513" s="362"/>
      <c r="V1513" s="362"/>
      <c r="W1513" s="362"/>
      <c r="X1513" s="362"/>
      <c r="Y1513" s="362"/>
      <c r="Z1513" s="362"/>
      <c r="AA1513" s="366"/>
      <c r="AB1513" s="362"/>
      <c r="AC1513" s="362" t="s">
        <v>13</v>
      </c>
      <c r="AD1513" s="362" t="s">
        <v>8</v>
      </c>
      <c r="AE1513" s="362"/>
      <c r="AF1513" s="362"/>
      <c r="AG1513" s="362"/>
      <c r="AH1513" s="362"/>
      <c r="AI1513" s="362"/>
      <c r="AJ1513" s="362"/>
      <c r="AK1513" s="362"/>
      <c r="AL1513" s="362"/>
      <c r="AM1513" s="368"/>
      <c r="AN1513" s="361" t="s">
        <v>474</v>
      </c>
      <c r="AO1513" s="445" t="s">
        <v>539</v>
      </c>
      <c r="AP1513" s="445" t="s">
        <v>5841</v>
      </c>
      <c r="AQ1513" s="445" t="s">
        <v>5840</v>
      </c>
    </row>
    <row r="1514" spans="1:43" ht="29" hidden="1" x14ac:dyDescent="0.35">
      <c r="A1514" s="362">
        <v>1512</v>
      </c>
      <c r="B1514" s="362" t="s">
        <v>3901</v>
      </c>
      <c r="C1514" s="362" t="s">
        <v>2</v>
      </c>
      <c r="D1514" s="368">
        <v>45177</v>
      </c>
      <c r="E1514" s="368"/>
      <c r="F1514" s="368"/>
      <c r="G1514" s="368"/>
      <c r="H1514" s="362" t="s">
        <v>76</v>
      </c>
      <c r="I1514" s="362" t="s">
        <v>3638</v>
      </c>
      <c r="J1514" s="361" t="s">
        <v>3902</v>
      </c>
      <c r="K1514" s="361"/>
      <c r="L1514" s="362" t="s">
        <v>1689</v>
      </c>
      <c r="M1514" s="362" t="s">
        <v>9</v>
      </c>
      <c r="N1514" s="362" t="s">
        <v>90</v>
      </c>
      <c r="O1514" s="362" t="s">
        <v>90</v>
      </c>
      <c r="P1514" s="482" t="s">
        <v>3903</v>
      </c>
      <c r="Q1514" s="361"/>
      <c r="R1514" s="361"/>
      <c r="S1514" s="361"/>
      <c r="T1514" s="362"/>
      <c r="U1514" s="362"/>
      <c r="V1514" s="362"/>
      <c r="W1514" s="362"/>
      <c r="X1514" s="362"/>
      <c r="Y1514" s="362"/>
      <c r="Z1514" s="362"/>
      <c r="AA1514" s="366"/>
      <c r="AB1514" s="362"/>
      <c r="AC1514" s="362" t="s">
        <v>43</v>
      </c>
      <c r="AD1514" s="362" t="s">
        <v>8</v>
      </c>
      <c r="AE1514" s="362"/>
      <c r="AF1514" s="362"/>
      <c r="AG1514" s="362"/>
      <c r="AH1514" s="362"/>
      <c r="AI1514" s="362"/>
      <c r="AJ1514" s="362"/>
      <c r="AK1514" s="362"/>
      <c r="AL1514" s="362"/>
      <c r="AM1514" s="368"/>
      <c r="AN1514" s="361" t="s">
        <v>1158</v>
      </c>
      <c r="AO1514" s="445" t="s">
        <v>539</v>
      </c>
      <c r="AP1514" s="445" t="s">
        <v>5841</v>
      </c>
      <c r="AQ1514" s="445" t="s">
        <v>5840</v>
      </c>
    </row>
    <row r="1515" spans="1:43" ht="29" hidden="1" x14ac:dyDescent="0.35">
      <c r="A1515" s="362">
        <v>1513</v>
      </c>
      <c r="B1515" s="362" t="s">
        <v>3904</v>
      </c>
      <c r="C1515" s="362" t="s">
        <v>2</v>
      </c>
      <c r="D1515" s="368">
        <v>45177</v>
      </c>
      <c r="E1515" s="368"/>
      <c r="F1515" s="368"/>
      <c r="G1515" s="368"/>
      <c r="H1515" s="362" t="s">
        <v>73</v>
      </c>
      <c r="I1515" s="362" t="s">
        <v>1661</v>
      </c>
      <c r="J1515" s="361" t="s">
        <v>3905</v>
      </c>
      <c r="K1515" s="362"/>
      <c r="L1515" s="362" t="s">
        <v>186</v>
      </c>
      <c r="M1515" s="362" t="s">
        <v>9</v>
      </c>
      <c r="N1515" s="362" t="s">
        <v>90</v>
      </c>
      <c r="O1515" s="362" t="s">
        <v>90</v>
      </c>
      <c r="P1515" s="482" t="s">
        <v>1539</v>
      </c>
      <c r="Q1515" s="362"/>
      <c r="R1515" s="362"/>
      <c r="S1515" s="362"/>
      <c r="T1515" s="362"/>
      <c r="U1515" s="362"/>
      <c r="V1515" s="362"/>
      <c r="W1515" s="362"/>
      <c r="X1515" s="362"/>
      <c r="Y1515" s="362"/>
      <c r="Z1515" s="362"/>
      <c r="AA1515" s="366"/>
      <c r="AB1515" s="362"/>
      <c r="AC1515" s="362" t="s">
        <v>13</v>
      </c>
      <c r="AD1515" s="362" t="s">
        <v>8</v>
      </c>
      <c r="AE1515" s="362" t="s">
        <v>39</v>
      </c>
      <c r="AF1515" s="362" t="s">
        <v>1539</v>
      </c>
      <c r="AG1515" s="362" t="b">
        <v>0</v>
      </c>
      <c r="AH1515" s="362"/>
      <c r="AI1515" s="362"/>
      <c r="AJ1515" s="362"/>
      <c r="AK1515" s="362"/>
      <c r="AL1515" s="362"/>
      <c r="AM1515" s="368">
        <v>45923</v>
      </c>
      <c r="AN1515" s="361" t="s">
        <v>680</v>
      </c>
      <c r="AO1515" s="445" t="s">
        <v>539</v>
      </c>
      <c r="AP1515" s="445" t="s">
        <v>5841</v>
      </c>
      <c r="AQ1515" s="445" t="s">
        <v>5840</v>
      </c>
    </row>
    <row r="1516" spans="1:43" ht="43.5" hidden="1" x14ac:dyDescent="0.35">
      <c r="A1516" s="362">
        <v>1514</v>
      </c>
      <c r="B1516" s="362" t="s">
        <v>3906</v>
      </c>
      <c r="C1516" s="362" t="s">
        <v>2</v>
      </c>
      <c r="D1516" s="368">
        <v>45177</v>
      </c>
      <c r="E1516" s="368"/>
      <c r="F1516" s="368"/>
      <c r="G1516" s="368"/>
      <c r="H1516" s="362" t="s">
        <v>73</v>
      </c>
      <c r="I1516" s="362" t="s">
        <v>1661</v>
      </c>
      <c r="J1516" s="361" t="s">
        <v>3907</v>
      </c>
      <c r="K1516" s="362"/>
      <c r="L1516" s="362" t="s">
        <v>186</v>
      </c>
      <c r="M1516" s="362" t="s">
        <v>9</v>
      </c>
      <c r="N1516" s="362" t="s">
        <v>90</v>
      </c>
      <c r="O1516" s="362" t="s">
        <v>90</v>
      </c>
      <c r="P1516" s="482" t="s">
        <v>1539</v>
      </c>
      <c r="Q1516" s="362"/>
      <c r="R1516" s="362"/>
      <c r="S1516" s="362"/>
      <c r="T1516" s="362"/>
      <c r="U1516" s="362"/>
      <c r="V1516" s="362"/>
      <c r="W1516" s="362"/>
      <c r="X1516" s="362"/>
      <c r="Y1516" s="362"/>
      <c r="Z1516" s="362"/>
      <c r="AA1516" s="366"/>
      <c r="AB1516" s="362"/>
      <c r="AC1516" s="362" t="s">
        <v>13</v>
      </c>
      <c r="AD1516" s="362" t="s">
        <v>8</v>
      </c>
      <c r="AE1516" s="362" t="s">
        <v>39</v>
      </c>
      <c r="AF1516" s="362" t="s">
        <v>1539</v>
      </c>
      <c r="AG1516" s="362" t="b">
        <v>0</v>
      </c>
      <c r="AH1516" s="362"/>
      <c r="AI1516" s="362"/>
      <c r="AJ1516" s="362"/>
      <c r="AK1516" s="362"/>
      <c r="AL1516" s="362"/>
      <c r="AM1516" s="368">
        <v>45923</v>
      </c>
      <c r="AN1516" s="361" t="s">
        <v>680</v>
      </c>
      <c r="AO1516" s="445" t="s">
        <v>539</v>
      </c>
      <c r="AP1516" s="445" t="s">
        <v>5841</v>
      </c>
      <c r="AQ1516" s="445" t="s">
        <v>5840</v>
      </c>
    </row>
    <row r="1517" spans="1:43" ht="43.5" hidden="1" x14ac:dyDescent="0.35">
      <c r="A1517" s="362">
        <v>1515</v>
      </c>
      <c r="B1517" s="362" t="s">
        <v>3908</v>
      </c>
      <c r="C1517" s="362" t="s">
        <v>2</v>
      </c>
      <c r="D1517" s="368">
        <v>45177</v>
      </c>
      <c r="E1517" s="368"/>
      <c r="F1517" s="368"/>
      <c r="G1517" s="368"/>
      <c r="H1517" s="362" t="s">
        <v>73</v>
      </c>
      <c r="I1517" s="362" t="s">
        <v>1661</v>
      </c>
      <c r="J1517" s="361" t="s">
        <v>3909</v>
      </c>
      <c r="K1517" s="362"/>
      <c r="L1517" s="362" t="s">
        <v>186</v>
      </c>
      <c r="M1517" s="362" t="s">
        <v>9</v>
      </c>
      <c r="N1517" s="362" t="s">
        <v>90</v>
      </c>
      <c r="O1517" s="362" t="s">
        <v>90</v>
      </c>
      <c r="P1517" s="482" t="s">
        <v>1539</v>
      </c>
      <c r="Q1517" s="362"/>
      <c r="R1517" s="362"/>
      <c r="S1517" s="362"/>
      <c r="T1517" s="362"/>
      <c r="U1517" s="362"/>
      <c r="V1517" s="362"/>
      <c r="W1517" s="362"/>
      <c r="X1517" s="362"/>
      <c r="Y1517" s="362"/>
      <c r="Z1517" s="362"/>
      <c r="AA1517" s="366"/>
      <c r="AB1517" s="362"/>
      <c r="AC1517" s="362" t="s">
        <v>13</v>
      </c>
      <c r="AD1517" s="362" t="s">
        <v>8</v>
      </c>
      <c r="AE1517" s="362" t="s">
        <v>39</v>
      </c>
      <c r="AF1517" s="362" t="s">
        <v>1539</v>
      </c>
      <c r="AG1517" s="362" t="b">
        <v>0</v>
      </c>
      <c r="AH1517" s="362"/>
      <c r="AI1517" s="362"/>
      <c r="AJ1517" s="362"/>
      <c r="AK1517" s="362"/>
      <c r="AL1517" s="362"/>
      <c r="AM1517" s="368">
        <v>45923</v>
      </c>
      <c r="AN1517" s="361" t="s">
        <v>680</v>
      </c>
      <c r="AO1517" s="445" t="s">
        <v>539</v>
      </c>
      <c r="AP1517" s="445" t="s">
        <v>5841</v>
      </c>
      <c r="AQ1517" s="445" t="s">
        <v>5840</v>
      </c>
    </row>
    <row r="1518" spans="1:43" ht="43.5" hidden="1" x14ac:dyDescent="0.35">
      <c r="A1518" s="362">
        <v>1516</v>
      </c>
      <c r="B1518" s="362" t="s">
        <v>3910</v>
      </c>
      <c r="C1518" s="362" t="s">
        <v>2</v>
      </c>
      <c r="D1518" s="368">
        <v>45177</v>
      </c>
      <c r="E1518" s="368"/>
      <c r="F1518" s="368"/>
      <c r="G1518" s="368"/>
      <c r="H1518" s="362" t="s">
        <v>73</v>
      </c>
      <c r="I1518" s="362" t="s">
        <v>90</v>
      </c>
      <c r="J1518" s="361" t="s">
        <v>3911</v>
      </c>
      <c r="K1518" s="362"/>
      <c r="L1518" s="362" t="s">
        <v>186</v>
      </c>
      <c r="M1518" s="362" t="s">
        <v>9</v>
      </c>
      <c r="N1518" s="362" t="s">
        <v>90</v>
      </c>
      <c r="O1518" s="362" t="s">
        <v>90</v>
      </c>
      <c r="P1518" s="482" t="s">
        <v>1539</v>
      </c>
      <c r="Q1518" s="362"/>
      <c r="R1518" s="362"/>
      <c r="S1518" s="362"/>
      <c r="T1518" s="362"/>
      <c r="U1518" s="362"/>
      <c r="V1518" s="362"/>
      <c r="W1518" s="362"/>
      <c r="X1518" s="362"/>
      <c r="Y1518" s="362"/>
      <c r="Z1518" s="362"/>
      <c r="AA1518" s="366"/>
      <c r="AB1518" s="362"/>
      <c r="AC1518" s="362" t="s">
        <v>13</v>
      </c>
      <c r="AD1518" s="362" t="s">
        <v>8</v>
      </c>
      <c r="AE1518" s="362" t="s">
        <v>39</v>
      </c>
      <c r="AF1518" s="362" t="s">
        <v>1539</v>
      </c>
      <c r="AG1518" s="362" t="b">
        <v>0</v>
      </c>
      <c r="AH1518" s="362"/>
      <c r="AI1518" s="362"/>
      <c r="AJ1518" s="362"/>
      <c r="AK1518" s="362"/>
      <c r="AL1518" s="362"/>
      <c r="AM1518" s="368">
        <v>45923</v>
      </c>
      <c r="AN1518" s="361" t="s">
        <v>680</v>
      </c>
      <c r="AO1518" s="445" t="s">
        <v>539</v>
      </c>
      <c r="AP1518" s="445" t="s">
        <v>5841</v>
      </c>
      <c r="AQ1518" s="445" t="s">
        <v>5840</v>
      </c>
    </row>
    <row r="1519" spans="1:43" ht="14.5" hidden="1" x14ac:dyDescent="0.35">
      <c r="A1519" s="362">
        <v>1517</v>
      </c>
      <c r="B1519" s="362" t="s">
        <v>3912</v>
      </c>
      <c r="C1519" s="362" t="s">
        <v>2</v>
      </c>
      <c r="D1519" s="368">
        <v>45133</v>
      </c>
      <c r="E1519" s="368"/>
      <c r="F1519" s="368"/>
      <c r="G1519" s="368"/>
      <c r="H1519" s="362" t="s">
        <v>74</v>
      </c>
      <c r="I1519" s="362" t="s">
        <v>1584</v>
      </c>
      <c r="J1519" s="361" t="s">
        <v>3913</v>
      </c>
      <c r="K1519" s="361"/>
      <c r="L1519" s="362" t="s">
        <v>186</v>
      </c>
      <c r="M1519" s="362" t="s">
        <v>9</v>
      </c>
      <c r="N1519" s="362" t="s">
        <v>90</v>
      </c>
      <c r="O1519" s="362" t="s">
        <v>90</v>
      </c>
      <c r="P1519" s="482"/>
      <c r="Q1519" s="362"/>
      <c r="R1519" s="362"/>
      <c r="S1519" s="362"/>
      <c r="T1519" s="362"/>
      <c r="U1519" s="362"/>
      <c r="V1519" s="362"/>
      <c r="W1519" s="362"/>
      <c r="X1519" s="362"/>
      <c r="Y1519" s="362"/>
      <c r="Z1519" s="362"/>
      <c r="AA1519" s="366"/>
      <c r="AB1519" s="362"/>
      <c r="AC1519" s="362" t="s">
        <v>19</v>
      </c>
      <c r="AD1519" s="362" t="s">
        <v>40</v>
      </c>
      <c r="AE1519" s="362"/>
      <c r="AF1519" s="362"/>
      <c r="AG1519" s="362"/>
      <c r="AH1519" s="362"/>
      <c r="AI1519" s="362"/>
      <c r="AJ1519" s="362"/>
      <c r="AK1519" s="362"/>
      <c r="AL1519" s="362"/>
      <c r="AM1519" s="362"/>
      <c r="AN1519" s="361"/>
      <c r="AO1519" s="445" t="s">
        <v>5839</v>
      </c>
      <c r="AP1519" s="445" t="s">
        <v>5839</v>
      </c>
      <c r="AQ1519" s="445" t="s">
        <v>5839</v>
      </c>
    </row>
    <row r="1520" spans="1:43" ht="29" hidden="1" x14ac:dyDescent="0.35">
      <c r="A1520" s="362">
        <v>1518</v>
      </c>
      <c r="B1520" s="362" t="s">
        <v>3914</v>
      </c>
      <c r="C1520" s="362" t="s">
        <v>2</v>
      </c>
      <c r="D1520" s="368">
        <v>45177</v>
      </c>
      <c r="E1520" s="368"/>
      <c r="F1520" s="368"/>
      <c r="G1520" s="368"/>
      <c r="H1520" s="362" t="s">
        <v>73</v>
      </c>
      <c r="I1520" s="362" t="s">
        <v>90</v>
      </c>
      <c r="J1520" s="361" t="s">
        <v>3915</v>
      </c>
      <c r="K1520" s="362"/>
      <c r="L1520" s="362" t="s">
        <v>1689</v>
      </c>
      <c r="M1520" s="362" t="s">
        <v>9</v>
      </c>
      <c r="N1520" s="362" t="s">
        <v>90</v>
      </c>
      <c r="O1520" s="362" t="s">
        <v>90</v>
      </c>
      <c r="P1520" s="482" t="s">
        <v>1539</v>
      </c>
      <c r="Q1520" s="362"/>
      <c r="R1520" s="362"/>
      <c r="S1520" s="362"/>
      <c r="T1520" s="362"/>
      <c r="U1520" s="362"/>
      <c r="V1520" s="362"/>
      <c r="W1520" s="362"/>
      <c r="X1520" s="362"/>
      <c r="Y1520" s="362"/>
      <c r="Z1520" s="362"/>
      <c r="AA1520" s="366"/>
      <c r="AB1520" s="362"/>
      <c r="AC1520" s="362" t="s">
        <v>13</v>
      </c>
      <c r="AD1520" s="362" t="s">
        <v>8</v>
      </c>
      <c r="AE1520" s="362" t="s">
        <v>39</v>
      </c>
      <c r="AF1520" s="362" t="s">
        <v>1539</v>
      </c>
      <c r="AG1520" s="362" t="b">
        <v>0</v>
      </c>
      <c r="AH1520" s="362"/>
      <c r="AI1520" s="362"/>
      <c r="AJ1520" s="362"/>
      <c r="AK1520" s="362"/>
      <c r="AL1520" s="362"/>
      <c r="AM1520" s="368">
        <v>45923</v>
      </c>
      <c r="AN1520" s="361" t="s">
        <v>680</v>
      </c>
      <c r="AO1520" s="445" t="s">
        <v>539</v>
      </c>
      <c r="AP1520" s="445" t="s">
        <v>5841</v>
      </c>
      <c r="AQ1520" s="445" t="s">
        <v>5840</v>
      </c>
    </row>
    <row r="1521" spans="1:43" ht="29" hidden="1" x14ac:dyDescent="0.35">
      <c r="A1521" s="362">
        <v>1519</v>
      </c>
      <c r="B1521" s="362" t="s">
        <v>3916</v>
      </c>
      <c r="C1521" s="362" t="s">
        <v>2</v>
      </c>
      <c r="D1521" s="368">
        <v>45177</v>
      </c>
      <c r="E1521" s="368"/>
      <c r="F1521" s="368"/>
      <c r="G1521" s="368"/>
      <c r="H1521" s="362" t="s">
        <v>57</v>
      </c>
      <c r="I1521" s="362" t="s">
        <v>1596</v>
      </c>
      <c r="J1521" s="361" t="s">
        <v>3917</v>
      </c>
      <c r="K1521" s="362"/>
      <c r="L1521" s="362" t="s">
        <v>186</v>
      </c>
      <c r="M1521" s="362" t="s">
        <v>9</v>
      </c>
      <c r="N1521" s="362" t="s">
        <v>90</v>
      </c>
      <c r="O1521" s="362" t="s">
        <v>90</v>
      </c>
      <c r="P1521" s="482" t="s">
        <v>6476</v>
      </c>
      <c r="Q1521" s="362"/>
      <c r="R1521" s="362"/>
      <c r="S1521" s="362"/>
      <c r="T1521" s="362"/>
      <c r="U1521" s="362"/>
      <c r="V1521" s="362"/>
      <c r="W1521" s="362"/>
      <c r="X1521" s="362"/>
      <c r="Y1521" s="362"/>
      <c r="Z1521" s="362"/>
      <c r="AA1521" s="366"/>
      <c r="AB1521" s="362"/>
      <c r="AC1521" s="362" t="s">
        <v>14</v>
      </c>
      <c r="AD1521" s="362" t="s">
        <v>40</v>
      </c>
      <c r="AE1521" s="362"/>
      <c r="AF1521" s="362"/>
      <c r="AG1521" s="362"/>
      <c r="AH1521" s="362"/>
      <c r="AI1521" s="362"/>
      <c r="AJ1521" s="362"/>
      <c r="AK1521" s="362"/>
      <c r="AL1521" s="362"/>
      <c r="AM1521" s="362"/>
      <c r="AN1521" s="361"/>
      <c r="AO1521" s="445" t="s">
        <v>9</v>
      </c>
      <c r="AP1521" s="445" t="s">
        <v>9</v>
      </c>
      <c r="AQ1521" s="445" t="s">
        <v>9</v>
      </c>
    </row>
    <row r="1522" spans="1:43" ht="43.5" hidden="1" x14ac:dyDescent="0.35">
      <c r="A1522" s="362">
        <v>1520</v>
      </c>
      <c r="B1522" s="362" t="s">
        <v>3918</v>
      </c>
      <c r="C1522" s="362" t="s">
        <v>2</v>
      </c>
      <c r="D1522" s="368">
        <v>45177</v>
      </c>
      <c r="E1522" s="368"/>
      <c r="F1522" s="368"/>
      <c r="G1522" s="368"/>
      <c r="H1522" s="362" t="s">
        <v>65</v>
      </c>
      <c r="I1522" s="362" t="s">
        <v>90</v>
      </c>
      <c r="J1522" s="361" t="s">
        <v>3797</v>
      </c>
      <c r="K1522" s="362"/>
      <c r="L1522" s="362" t="s">
        <v>186</v>
      </c>
      <c r="M1522" s="362" t="s">
        <v>9</v>
      </c>
      <c r="N1522" s="362" t="s">
        <v>90</v>
      </c>
      <c r="O1522" s="362" t="s">
        <v>90</v>
      </c>
      <c r="P1522" s="482" t="s">
        <v>94</v>
      </c>
      <c r="Q1522" s="362"/>
      <c r="R1522" s="362"/>
      <c r="S1522" s="362"/>
      <c r="T1522" s="362"/>
      <c r="U1522" s="362"/>
      <c r="V1522" s="362"/>
      <c r="W1522" s="362"/>
      <c r="X1522" s="362"/>
      <c r="Y1522" s="362"/>
      <c r="Z1522" s="362"/>
      <c r="AA1522" s="366"/>
      <c r="AB1522" s="362"/>
      <c r="AC1522" s="362" t="s">
        <v>19</v>
      </c>
      <c r="AD1522" s="362" t="s">
        <v>40</v>
      </c>
      <c r="AE1522" s="362"/>
      <c r="AF1522" s="362"/>
      <c r="AG1522" s="362"/>
      <c r="AH1522" s="362"/>
      <c r="AI1522" s="362"/>
      <c r="AJ1522" s="362"/>
      <c r="AK1522" s="362"/>
      <c r="AL1522" s="362"/>
      <c r="AM1522" s="362"/>
      <c r="AN1522" s="361"/>
      <c r="AO1522" s="445" t="s">
        <v>9</v>
      </c>
      <c r="AP1522" s="445" t="s">
        <v>9</v>
      </c>
      <c r="AQ1522" s="445" t="s">
        <v>9</v>
      </c>
    </row>
    <row r="1523" spans="1:43" ht="43.5" hidden="1" x14ac:dyDescent="0.35">
      <c r="A1523" s="362">
        <v>1521</v>
      </c>
      <c r="B1523" s="362" t="s">
        <v>3919</v>
      </c>
      <c r="C1523" s="362" t="s">
        <v>2</v>
      </c>
      <c r="D1523" s="368">
        <v>45177</v>
      </c>
      <c r="E1523" s="368"/>
      <c r="F1523" s="368"/>
      <c r="G1523" s="368"/>
      <c r="H1523" s="362" t="s">
        <v>57</v>
      </c>
      <c r="I1523" s="362" t="s">
        <v>1596</v>
      </c>
      <c r="J1523" s="361" t="s">
        <v>3920</v>
      </c>
      <c r="K1523" s="362"/>
      <c r="L1523" s="362" t="s">
        <v>186</v>
      </c>
      <c r="M1523" s="362" t="s">
        <v>9</v>
      </c>
      <c r="N1523" s="362" t="s">
        <v>90</v>
      </c>
      <c r="O1523" s="362" t="s">
        <v>90</v>
      </c>
      <c r="P1523" s="482" t="s">
        <v>6476</v>
      </c>
      <c r="Q1523" s="362"/>
      <c r="R1523" s="362"/>
      <c r="S1523" s="362"/>
      <c r="T1523" s="362"/>
      <c r="U1523" s="362"/>
      <c r="V1523" s="362"/>
      <c r="W1523" s="362"/>
      <c r="X1523" s="362"/>
      <c r="Y1523" s="362"/>
      <c r="Z1523" s="362"/>
      <c r="AA1523" s="366"/>
      <c r="AB1523" s="362"/>
      <c r="AC1523" s="362" t="s">
        <v>14</v>
      </c>
      <c r="AD1523" s="362" t="s">
        <v>40</v>
      </c>
      <c r="AE1523" s="362"/>
      <c r="AF1523" s="362"/>
      <c r="AG1523" s="362"/>
      <c r="AH1523" s="362"/>
      <c r="AI1523" s="362"/>
      <c r="AJ1523" s="362"/>
      <c r="AK1523" s="362"/>
      <c r="AL1523" s="362"/>
      <c r="AM1523" s="362"/>
      <c r="AN1523" s="361"/>
      <c r="AO1523" s="445" t="s">
        <v>9</v>
      </c>
      <c r="AP1523" s="445" t="s">
        <v>9</v>
      </c>
      <c r="AQ1523" s="445" t="s">
        <v>9</v>
      </c>
    </row>
    <row r="1524" spans="1:43" ht="43.5" hidden="1" x14ac:dyDescent="0.35">
      <c r="A1524" s="362">
        <v>1522</v>
      </c>
      <c r="B1524" s="362" t="s">
        <v>3921</v>
      </c>
      <c r="C1524" s="362" t="s">
        <v>2</v>
      </c>
      <c r="D1524" s="368">
        <v>45177</v>
      </c>
      <c r="E1524" s="368"/>
      <c r="F1524" s="368"/>
      <c r="G1524" s="368"/>
      <c r="H1524" s="362" t="s">
        <v>57</v>
      </c>
      <c r="I1524" s="362" t="s">
        <v>1596</v>
      </c>
      <c r="J1524" s="361" t="s">
        <v>3922</v>
      </c>
      <c r="K1524" s="362"/>
      <c r="L1524" s="362" t="s">
        <v>186</v>
      </c>
      <c r="M1524" s="362" t="s">
        <v>9</v>
      </c>
      <c r="N1524" s="362" t="s">
        <v>90</v>
      </c>
      <c r="O1524" s="362" t="s">
        <v>90</v>
      </c>
      <c r="P1524" s="482" t="s">
        <v>6476</v>
      </c>
      <c r="Q1524" s="362"/>
      <c r="R1524" s="362"/>
      <c r="S1524" s="362"/>
      <c r="T1524" s="362"/>
      <c r="U1524" s="362"/>
      <c r="V1524" s="362"/>
      <c r="W1524" s="362"/>
      <c r="X1524" s="362"/>
      <c r="Y1524" s="362"/>
      <c r="Z1524" s="362"/>
      <c r="AA1524" s="366"/>
      <c r="AB1524" s="362"/>
      <c r="AC1524" s="362" t="s">
        <v>14</v>
      </c>
      <c r="AD1524" s="362" t="s">
        <v>40</v>
      </c>
      <c r="AE1524" s="362"/>
      <c r="AF1524" s="362"/>
      <c r="AG1524" s="362"/>
      <c r="AH1524" s="362"/>
      <c r="AI1524" s="362"/>
      <c r="AJ1524" s="362"/>
      <c r="AK1524" s="362"/>
      <c r="AL1524" s="362"/>
      <c r="AM1524" s="362"/>
      <c r="AN1524" s="361"/>
      <c r="AO1524" s="445" t="s">
        <v>9</v>
      </c>
      <c r="AP1524" s="445" t="s">
        <v>9</v>
      </c>
      <c r="AQ1524" s="445" t="s">
        <v>9</v>
      </c>
    </row>
    <row r="1525" spans="1:43" ht="43.5" hidden="1" x14ac:dyDescent="0.35">
      <c r="A1525" s="362">
        <v>1523</v>
      </c>
      <c r="B1525" s="362" t="s">
        <v>3923</v>
      </c>
      <c r="C1525" s="362" t="s">
        <v>2</v>
      </c>
      <c r="D1525" s="368">
        <v>45177</v>
      </c>
      <c r="E1525" s="368"/>
      <c r="F1525" s="368"/>
      <c r="G1525" s="368"/>
      <c r="H1525" s="362" t="s">
        <v>57</v>
      </c>
      <c r="I1525" s="362" t="s">
        <v>1596</v>
      </c>
      <c r="J1525" s="361" t="s">
        <v>3924</v>
      </c>
      <c r="K1525" s="362"/>
      <c r="L1525" s="362" t="s">
        <v>186</v>
      </c>
      <c r="M1525" s="362" t="s">
        <v>9</v>
      </c>
      <c r="N1525" s="362" t="s">
        <v>90</v>
      </c>
      <c r="O1525" s="362" t="s">
        <v>90</v>
      </c>
      <c r="P1525" s="482" t="s">
        <v>90</v>
      </c>
      <c r="Q1525" s="362"/>
      <c r="R1525" s="362"/>
      <c r="S1525" s="362"/>
      <c r="T1525" s="362"/>
      <c r="U1525" s="362"/>
      <c r="V1525" s="362"/>
      <c r="W1525" s="362"/>
      <c r="X1525" s="362"/>
      <c r="Y1525" s="362"/>
      <c r="Z1525" s="362"/>
      <c r="AA1525" s="366"/>
      <c r="AB1525" s="362"/>
      <c r="AC1525" s="362" t="s">
        <v>14</v>
      </c>
      <c r="AD1525" s="362" t="s">
        <v>8</v>
      </c>
      <c r="AE1525" s="362"/>
      <c r="AF1525" s="362"/>
      <c r="AG1525" s="362"/>
      <c r="AH1525" s="362"/>
      <c r="AI1525" s="362"/>
      <c r="AJ1525" s="362"/>
      <c r="AK1525" s="362"/>
      <c r="AL1525" s="362"/>
      <c r="AM1525" s="368">
        <v>45973</v>
      </c>
      <c r="AN1525" s="361" t="s">
        <v>732</v>
      </c>
      <c r="AO1525" s="445" t="s">
        <v>539</v>
      </c>
      <c r="AP1525" s="445" t="s">
        <v>5858</v>
      </c>
      <c r="AQ1525" s="445" t="s">
        <v>9</v>
      </c>
    </row>
    <row r="1526" spans="1:43" ht="29" hidden="1" x14ac:dyDescent="0.35">
      <c r="A1526" s="362">
        <v>1524</v>
      </c>
      <c r="B1526" s="362" t="s">
        <v>3925</v>
      </c>
      <c r="C1526" s="362" t="s">
        <v>2</v>
      </c>
      <c r="D1526" s="368">
        <v>45177</v>
      </c>
      <c r="E1526" s="368"/>
      <c r="F1526" s="368"/>
      <c r="G1526" s="368"/>
      <c r="H1526" s="362" t="s">
        <v>57</v>
      </c>
      <c r="I1526" s="362" t="s">
        <v>1596</v>
      </c>
      <c r="J1526" s="361" t="s">
        <v>3926</v>
      </c>
      <c r="K1526" s="362"/>
      <c r="L1526" s="362" t="s">
        <v>186</v>
      </c>
      <c r="M1526" s="362" t="s">
        <v>9</v>
      </c>
      <c r="N1526" s="362" t="s">
        <v>90</v>
      </c>
      <c r="O1526" s="362" t="s">
        <v>90</v>
      </c>
      <c r="P1526" s="482"/>
      <c r="Q1526" s="362"/>
      <c r="R1526" s="362"/>
      <c r="S1526" s="362"/>
      <c r="T1526" s="362"/>
      <c r="U1526" s="362"/>
      <c r="V1526" s="362"/>
      <c r="W1526" s="362"/>
      <c r="X1526" s="362"/>
      <c r="Y1526" s="362"/>
      <c r="Z1526" s="362"/>
      <c r="AA1526" s="366"/>
      <c r="AB1526" s="362"/>
      <c r="AC1526" s="362" t="s">
        <v>14</v>
      </c>
      <c r="AD1526" s="362" t="s">
        <v>40</v>
      </c>
      <c r="AE1526" s="362">
        <v>0</v>
      </c>
      <c r="AF1526" s="362" t="s">
        <v>51</v>
      </c>
      <c r="AG1526" s="362" t="b">
        <v>1</v>
      </c>
      <c r="AH1526" s="362"/>
      <c r="AI1526" s="362"/>
      <c r="AJ1526" s="362"/>
      <c r="AK1526" s="362"/>
      <c r="AL1526" s="362"/>
      <c r="AM1526" s="362"/>
      <c r="AN1526" s="361"/>
      <c r="AO1526" s="445" t="s">
        <v>5839</v>
      </c>
      <c r="AP1526" s="445" t="s">
        <v>5839</v>
      </c>
      <c r="AQ1526" s="445" t="s">
        <v>5839</v>
      </c>
    </row>
    <row r="1527" spans="1:43" ht="43.5" hidden="1" x14ac:dyDescent="0.35">
      <c r="A1527" s="362">
        <v>1525</v>
      </c>
      <c r="B1527" s="362" t="s">
        <v>3927</v>
      </c>
      <c r="C1527" s="362" t="s">
        <v>2</v>
      </c>
      <c r="D1527" s="368">
        <v>45177</v>
      </c>
      <c r="E1527" s="368"/>
      <c r="F1527" s="368"/>
      <c r="G1527" s="368"/>
      <c r="H1527" s="362" t="s">
        <v>57</v>
      </c>
      <c r="I1527" s="362" t="s">
        <v>1596</v>
      </c>
      <c r="J1527" s="361" t="s">
        <v>3928</v>
      </c>
      <c r="K1527" s="362"/>
      <c r="L1527" s="362" t="s">
        <v>186</v>
      </c>
      <c r="M1527" s="362" t="s">
        <v>9</v>
      </c>
      <c r="N1527" s="362" t="s">
        <v>90</v>
      </c>
      <c r="O1527" s="362" t="s">
        <v>90</v>
      </c>
      <c r="P1527" s="482" t="s">
        <v>6633</v>
      </c>
      <c r="Q1527" s="362"/>
      <c r="R1527" s="362"/>
      <c r="S1527" s="362"/>
      <c r="T1527" s="362"/>
      <c r="U1527" s="362"/>
      <c r="V1527" s="362"/>
      <c r="W1527" s="362"/>
      <c r="X1527" s="362"/>
      <c r="Y1527" s="362"/>
      <c r="Z1527" s="362"/>
      <c r="AA1527" s="366"/>
      <c r="AB1527" s="362"/>
      <c r="AC1527" s="362" t="s">
        <v>14</v>
      </c>
      <c r="AD1527" s="362" t="s">
        <v>40</v>
      </c>
      <c r="AE1527" s="362"/>
      <c r="AF1527" s="362"/>
      <c r="AG1527" s="362"/>
      <c r="AH1527" s="362"/>
      <c r="AI1527" s="362"/>
      <c r="AJ1527" s="362"/>
      <c r="AK1527" s="362"/>
      <c r="AL1527" s="362"/>
      <c r="AM1527" s="362"/>
      <c r="AN1527" s="361"/>
      <c r="AO1527" s="445" t="s">
        <v>9</v>
      </c>
      <c r="AP1527" s="445" t="s">
        <v>9</v>
      </c>
      <c r="AQ1527" s="445" t="s">
        <v>9</v>
      </c>
    </row>
    <row r="1528" spans="1:43" ht="87" hidden="1" x14ac:dyDescent="0.35">
      <c r="A1528" s="362">
        <v>1526</v>
      </c>
      <c r="B1528" s="359" t="s">
        <v>3929</v>
      </c>
      <c r="C1528" s="362" t="s">
        <v>2</v>
      </c>
      <c r="D1528" s="368">
        <v>45177</v>
      </c>
      <c r="E1528" s="368"/>
      <c r="F1528" s="368"/>
      <c r="G1528" s="368"/>
      <c r="H1528" s="362" t="s">
        <v>57</v>
      </c>
      <c r="I1528" s="362" t="s">
        <v>1596</v>
      </c>
      <c r="J1528" s="361" t="s">
        <v>3930</v>
      </c>
      <c r="K1528" s="362"/>
      <c r="L1528" s="362" t="s">
        <v>186</v>
      </c>
      <c r="M1528" s="362" t="s">
        <v>9</v>
      </c>
      <c r="N1528" s="362" t="s">
        <v>90</v>
      </c>
      <c r="O1528" s="362" t="s">
        <v>90</v>
      </c>
      <c r="P1528" s="482" t="s">
        <v>6758</v>
      </c>
      <c r="Q1528" s="362"/>
      <c r="R1528" s="362"/>
      <c r="S1528" s="362"/>
      <c r="T1528" s="362"/>
      <c r="U1528" s="362"/>
      <c r="V1528" s="362"/>
      <c r="W1528" s="362"/>
      <c r="X1528" s="362"/>
      <c r="Y1528" s="362"/>
      <c r="Z1528" s="362"/>
      <c r="AA1528" s="366"/>
      <c r="AB1528" s="362"/>
      <c r="AC1528" s="362" t="s">
        <v>14</v>
      </c>
      <c r="AD1528" s="362" t="s">
        <v>40</v>
      </c>
      <c r="AE1528" s="362"/>
      <c r="AF1528" s="362"/>
      <c r="AG1528" s="362"/>
      <c r="AH1528" s="362"/>
      <c r="AI1528" s="362"/>
      <c r="AJ1528" s="362"/>
      <c r="AK1528" s="362"/>
      <c r="AL1528" s="362"/>
      <c r="AM1528" s="368">
        <v>46010</v>
      </c>
      <c r="AN1528" s="361"/>
      <c r="AO1528" s="445" t="s">
        <v>5950</v>
      </c>
      <c r="AP1528" s="445" t="s">
        <v>5950</v>
      </c>
      <c r="AQ1528" s="445" t="s">
        <v>5950</v>
      </c>
    </row>
    <row r="1529" spans="1:43" ht="29" hidden="1" x14ac:dyDescent="0.35">
      <c r="A1529" s="362">
        <v>1527</v>
      </c>
      <c r="B1529" s="362" t="s">
        <v>3931</v>
      </c>
      <c r="C1529" s="362" t="s">
        <v>2</v>
      </c>
      <c r="D1529" s="368">
        <v>45181</v>
      </c>
      <c r="E1529" s="368"/>
      <c r="F1529" s="368"/>
      <c r="G1529" s="368"/>
      <c r="H1529" s="362" t="s">
        <v>74</v>
      </c>
      <c r="I1529" s="362" t="s">
        <v>90</v>
      </c>
      <c r="J1529" s="361" t="s">
        <v>3932</v>
      </c>
      <c r="K1529" s="361"/>
      <c r="L1529" s="362" t="s">
        <v>186</v>
      </c>
      <c r="M1529" s="362" t="s">
        <v>9</v>
      </c>
      <c r="N1529" s="362" t="s">
        <v>90</v>
      </c>
      <c r="O1529" s="362" t="s">
        <v>90</v>
      </c>
      <c r="P1529" s="482"/>
      <c r="Q1529" s="362"/>
      <c r="R1529" s="362"/>
      <c r="S1529" s="362"/>
      <c r="T1529" s="362"/>
      <c r="U1529" s="362"/>
      <c r="V1529" s="362"/>
      <c r="W1529" s="362"/>
      <c r="X1529" s="362"/>
      <c r="Y1529" s="362"/>
      <c r="Z1529" s="362"/>
      <c r="AA1529" s="366"/>
      <c r="AB1529" s="362"/>
      <c r="AC1529" s="362" t="s">
        <v>19</v>
      </c>
      <c r="AD1529" s="362" t="s">
        <v>40</v>
      </c>
      <c r="AE1529" s="362"/>
      <c r="AF1529" s="362"/>
      <c r="AG1529" s="362"/>
      <c r="AH1529" s="362"/>
      <c r="AI1529" s="362"/>
      <c r="AJ1529" s="362"/>
      <c r="AK1529" s="362"/>
      <c r="AL1529" s="362"/>
      <c r="AM1529" s="362"/>
      <c r="AN1529" s="361"/>
      <c r="AO1529" s="445" t="s">
        <v>5839</v>
      </c>
      <c r="AP1529" s="445" t="s">
        <v>5839</v>
      </c>
      <c r="AQ1529" s="445" t="s">
        <v>5839</v>
      </c>
    </row>
    <row r="1530" spans="1:43" ht="29" hidden="1" x14ac:dyDescent="0.35">
      <c r="A1530" s="362">
        <v>1528</v>
      </c>
      <c r="B1530" s="362" t="s">
        <v>3933</v>
      </c>
      <c r="C1530" s="362" t="s">
        <v>2</v>
      </c>
      <c r="D1530" s="368">
        <v>45019</v>
      </c>
      <c r="E1530" s="368"/>
      <c r="F1530" s="368"/>
      <c r="G1530" s="368"/>
      <c r="H1530" s="362" t="s">
        <v>73</v>
      </c>
      <c r="I1530" s="362" t="s">
        <v>2315</v>
      </c>
      <c r="J1530" s="361" t="s">
        <v>3934</v>
      </c>
      <c r="K1530" s="362"/>
      <c r="L1530" s="362" t="s">
        <v>186</v>
      </c>
      <c r="M1530" s="362" t="s">
        <v>9</v>
      </c>
      <c r="N1530" s="362" t="s">
        <v>1398</v>
      </c>
      <c r="O1530" s="362" t="s">
        <v>90</v>
      </c>
      <c r="P1530" s="482" t="s">
        <v>1539</v>
      </c>
      <c r="Q1530" s="362"/>
      <c r="R1530" s="362"/>
      <c r="S1530" s="362"/>
      <c r="T1530" s="362"/>
      <c r="U1530" s="362"/>
      <c r="V1530" s="362"/>
      <c r="W1530" s="362"/>
      <c r="X1530" s="362"/>
      <c r="Y1530" s="362"/>
      <c r="Z1530" s="362"/>
      <c r="AA1530" s="366"/>
      <c r="AB1530" s="362"/>
      <c r="AC1530" s="362" t="s">
        <v>13</v>
      </c>
      <c r="AD1530" s="362" t="s">
        <v>8</v>
      </c>
      <c r="AE1530" s="362" t="s">
        <v>39</v>
      </c>
      <c r="AF1530" s="362" t="s">
        <v>1539</v>
      </c>
      <c r="AG1530" s="362" t="b">
        <v>0</v>
      </c>
      <c r="AH1530" s="362"/>
      <c r="AI1530" s="362"/>
      <c r="AJ1530" s="362"/>
      <c r="AK1530" s="362"/>
      <c r="AL1530" s="362"/>
      <c r="AM1530" s="368">
        <v>45923</v>
      </c>
      <c r="AN1530" s="361" t="s">
        <v>680</v>
      </c>
      <c r="AO1530" s="445" t="s">
        <v>539</v>
      </c>
      <c r="AP1530" s="445" t="s">
        <v>5841</v>
      </c>
      <c r="AQ1530" s="445" t="s">
        <v>5840</v>
      </c>
    </row>
    <row r="1531" spans="1:43" ht="14.5" hidden="1" x14ac:dyDescent="0.35">
      <c r="A1531" s="362">
        <v>1529</v>
      </c>
      <c r="B1531" s="362" t="s">
        <v>3935</v>
      </c>
      <c r="C1531" s="362" t="s">
        <v>2</v>
      </c>
      <c r="D1531" s="368">
        <v>45133</v>
      </c>
      <c r="E1531" s="368"/>
      <c r="F1531" s="368"/>
      <c r="G1531" s="368"/>
      <c r="H1531" s="362" t="s">
        <v>74</v>
      </c>
      <c r="I1531" s="362" t="s">
        <v>1584</v>
      </c>
      <c r="J1531" s="361" t="s">
        <v>3936</v>
      </c>
      <c r="K1531" s="361"/>
      <c r="L1531" s="362" t="s">
        <v>186</v>
      </c>
      <c r="M1531" s="362" t="s">
        <v>9</v>
      </c>
      <c r="N1531" s="362" t="s">
        <v>90</v>
      </c>
      <c r="O1531" s="362" t="s">
        <v>90</v>
      </c>
      <c r="P1531" s="482"/>
      <c r="Q1531" s="362"/>
      <c r="R1531" s="362"/>
      <c r="S1531" s="362"/>
      <c r="T1531" s="362"/>
      <c r="U1531" s="362"/>
      <c r="V1531" s="362"/>
      <c r="W1531" s="362"/>
      <c r="X1531" s="362"/>
      <c r="Y1531" s="362"/>
      <c r="Z1531" s="362"/>
      <c r="AA1531" s="366"/>
      <c r="AB1531" s="362"/>
      <c r="AC1531" s="362" t="s">
        <v>19</v>
      </c>
      <c r="AD1531" s="362" t="s">
        <v>40</v>
      </c>
      <c r="AE1531" s="362"/>
      <c r="AF1531" s="362"/>
      <c r="AG1531" s="362"/>
      <c r="AH1531" s="362"/>
      <c r="AI1531" s="362"/>
      <c r="AJ1531" s="362"/>
      <c r="AK1531" s="362"/>
      <c r="AL1531" s="362"/>
      <c r="AM1531" s="362"/>
      <c r="AN1531" s="361"/>
      <c r="AO1531" s="445" t="s">
        <v>5839</v>
      </c>
      <c r="AP1531" s="445" t="s">
        <v>5839</v>
      </c>
      <c r="AQ1531" s="445" t="s">
        <v>5839</v>
      </c>
    </row>
    <row r="1532" spans="1:43" ht="14.5" hidden="1" x14ac:dyDescent="0.35">
      <c r="A1532" s="362">
        <v>1530</v>
      </c>
      <c r="B1532" s="362" t="s">
        <v>3937</v>
      </c>
      <c r="C1532" s="362" t="s">
        <v>2</v>
      </c>
      <c r="D1532" s="368">
        <v>45181</v>
      </c>
      <c r="E1532" s="368"/>
      <c r="F1532" s="368"/>
      <c r="G1532" s="368"/>
      <c r="H1532" s="362" t="s">
        <v>74</v>
      </c>
      <c r="I1532" s="362" t="s">
        <v>90</v>
      </c>
      <c r="J1532" s="361" t="s">
        <v>3938</v>
      </c>
      <c r="K1532" s="361"/>
      <c r="L1532" s="362" t="s">
        <v>186</v>
      </c>
      <c r="M1532" s="362" t="s">
        <v>9</v>
      </c>
      <c r="N1532" s="362" t="s">
        <v>90</v>
      </c>
      <c r="O1532" s="362" t="s">
        <v>90</v>
      </c>
      <c r="P1532" s="482"/>
      <c r="Q1532" s="362"/>
      <c r="R1532" s="362"/>
      <c r="S1532" s="362"/>
      <c r="T1532" s="362"/>
      <c r="U1532" s="362"/>
      <c r="V1532" s="362"/>
      <c r="W1532" s="362"/>
      <c r="X1532" s="362"/>
      <c r="Y1532" s="362"/>
      <c r="Z1532" s="362"/>
      <c r="AA1532" s="366"/>
      <c r="AB1532" s="362"/>
      <c r="AC1532" s="362" t="s">
        <v>19</v>
      </c>
      <c r="AD1532" s="362" t="s">
        <v>40</v>
      </c>
      <c r="AE1532" s="362"/>
      <c r="AF1532" s="362"/>
      <c r="AG1532" s="362"/>
      <c r="AH1532" s="362"/>
      <c r="AI1532" s="362"/>
      <c r="AJ1532" s="362"/>
      <c r="AK1532" s="362"/>
      <c r="AL1532" s="362"/>
      <c r="AM1532" s="362"/>
      <c r="AN1532" s="361"/>
      <c r="AO1532" s="445" t="s">
        <v>5839</v>
      </c>
      <c r="AP1532" s="445" t="s">
        <v>5839</v>
      </c>
      <c r="AQ1532" s="445" t="s">
        <v>5839</v>
      </c>
    </row>
    <row r="1533" spans="1:43" ht="29" hidden="1" x14ac:dyDescent="0.35">
      <c r="A1533" s="362">
        <v>1531</v>
      </c>
      <c r="B1533" s="362" t="s">
        <v>3939</v>
      </c>
      <c r="C1533" s="362" t="s">
        <v>2</v>
      </c>
      <c r="D1533" s="368">
        <v>45191</v>
      </c>
      <c r="E1533" s="368"/>
      <c r="F1533" s="368"/>
      <c r="G1533" s="368"/>
      <c r="H1533" s="362" t="s">
        <v>73</v>
      </c>
      <c r="I1533" s="362" t="s">
        <v>1661</v>
      </c>
      <c r="J1533" s="361" t="s">
        <v>3940</v>
      </c>
      <c r="K1533" s="362"/>
      <c r="L1533" s="362" t="s">
        <v>186</v>
      </c>
      <c r="M1533" s="362" t="s">
        <v>9</v>
      </c>
      <c r="N1533" s="362" t="s">
        <v>90</v>
      </c>
      <c r="O1533" s="362" t="s">
        <v>90</v>
      </c>
      <c r="P1533" s="482" t="s">
        <v>1539</v>
      </c>
      <c r="Q1533" s="362"/>
      <c r="R1533" s="362"/>
      <c r="S1533" s="362"/>
      <c r="T1533" s="362"/>
      <c r="U1533" s="362"/>
      <c r="V1533" s="362"/>
      <c r="W1533" s="362"/>
      <c r="X1533" s="362"/>
      <c r="Y1533" s="362"/>
      <c r="Z1533" s="362"/>
      <c r="AA1533" s="366"/>
      <c r="AB1533" s="362"/>
      <c r="AC1533" s="362" t="s">
        <v>13</v>
      </c>
      <c r="AD1533" s="362" t="s">
        <v>8</v>
      </c>
      <c r="AE1533" s="362" t="s">
        <v>39</v>
      </c>
      <c r="AF1533" s="362" t="s">
        <v>1539</v>
      </c>
      <c r="AG1533" s="362" t="b">
        <v>0</v>
      </c>
      <c r="AH1533" s="362"/>
      <c r="AI1533" s="362"/>
      <c r="AJ1533" s="362"/>
      <c r="AK1533" s="362"/>
      <c r="AL1533" s="362"/>
      <c r="AM1533" s="368">
        <v>45923</v>
      </c>
      <c r="AN1533" s="361" t="s">
        <v>680</v>
      </c>
      <c r="AO1533" s="445" t="s">
        <v>539</v>
      </c>
      <c r="AP1533" s="445" t="s">
        <v>5841</v>
      </c>
      <c r="AQ1533" s="445" t="s">
        <v>5840</v>
      </c>
    </row>
    <row r="1534" spans="1:43" ht="14.5" hidden="1" x14ac:dyDescent="0.35">
      <c r="A1534" s="362">
        <v>1532</v>
      </c>
      <c r="B1534" s="362" t="s">
        <v>3941</v>
      </c>
      <c r="C1534" s="362" t="s">
        <v>2</v>
      </c>
      <c r="D1534" s="368">
        <v>45191</v>
      </c>
      <c r="E1534" s="368"/>
      <c r="F1534" s="368"/>
      <c r="G1534" s="368"/>
      <c r="H1534" s="362" t="s">
        <v>73</v>
      </c>
      <c r="I1534" s="362" t="s">
        <v>1661</v>
      </c>
      <c r="J1534" s="361" t="s">
        <v>3942</v>
      </c>
      <c r="K1534" s="362"/>
      <c r="L1534" s="362" t="s">
        <v>186</v>
      </c>
      <c r="M1534" s="362" t="s">
        <v>9</v>
      </c>
      <c r="N1534" s="362" t="s">
        <v>90</v>
      </c>
      <c r="O1534" s="362" t="s">
        <v>90</v>
      </c>
      <c r="P1534" s="482" t="s">
        <v>1539</v>
      </c>
      <c r="Q1534" s="362"/>
      <c r="R1534" s="362"/>
      <c r="S1534" s="362"/>
      <c r="T1534" s="362"/>
      <c r="U1534" s="362"/>
      <c r="V1534" s="362"/>
      <c r="W1534" s="362"/>
      <c r="X1534" s="362"/>
      <c r="Y1534" s="362"/>
      <c r="Z1534" s="362"/>
      <c r="AA1534" s="366"/>
      <c r="AB1534" s="362"/>
      <c r="AC1534" s="362" t="s">
        <v>13</v>
      </c>
      <c r="AD1534" s="362" t="s">
        <v>8</v>
      </c>
      <c r="AE1534" s="362" t="s">
        <v>39</v>
      </c>
      <c r="AF1534" s="362" t="s">
        <v>1539</v>
      </c>
      <c r="AG1534" s="362" t="b">
        <v>0</v>
      </c>
      <c r="AH1534" s="362"/>
      <c r="AI1534" s="362"/>
      <c r="AJ1534" s="362"/>
      <c r="AK1534" s="362"/>
      <c r="AL1534" s="362"/>
      <c r="AM1534" s="368">
        <v>45923</v>
      </c>
      <c r="AN1534" s="361" t="s">
        <v>680</v>
      </c>
      <c r="AO1534" s="445" t="s">
        <v>539</v>
      </c>
      <c r="AP1534" s="445" t="s">
        <v>5841</v>
      </c>
      <c r="AQ1534" s="445" t="s">
        <v>5840</v>
      </c>
    </row>
    <row r="1535" spans="1:43" ht="29" hidden="1" x14ac:dyDescent="0.35">
      <c r="A1535" s="362">
        <v>1533</v>
      </c>
      <c r="B1535" s="362" t="s">
        <v>3943</v>
      </c>
      <c r="C1535" s="362" t="s">
        <v>2</v>
      </c>
      <c r="D1535" s="368">
        <v>45191</v>
      </c>
      <c r="E1535" s="368"/>
      <c r="F1535" s="368"/>
      <c r="G1535" s="368"/>
      <c r="H1535" s="362" t="s">
        <v>73</v>
      </c>
      <c r="I1535" s="362" t="s">
        <v>1661</v>
      </c>
      <c r="J1535" s="361" t="s">
        <v>3944</v>
      </c>
      <c r="K1535" s="362"/>
      <c r="L1535" s="362" t="s">
        <v>186</v>
      </c>
      <c r="M1535" s="362" t="s">
        <v>9</v>
      </c>
      <c r="N1535" s="362" t="s">
        <v>90</v>
      </c>
      <c r="O1535" s="362" t="s">
        <v>90</v>
      </c>
      <c r="P1535" s="482" t="s">
        <v>6501</v>
      </c>
      <c r="Q1535" s="362"/>
      <c r="R1535" s="362"/>
      <c r="S1535" s="362"/>
      <c r="T1535" s="362"/>
      <c r="U1535" s="362"/>
      <c r="V1535" s="362"/>
      <c r="W1535" s="362"/>
      <c r="X1535" s="362"/>
      <c r="Y1535" s="362"/>
      <c r="Z1535" s="362"/>
      <c r="AA1535" s="366"/>
      <c r="AB1535" s="362"/>
      <c r="AC1535" s="362" t="s">
        <v>13</v>
      </c>
      <c r="AD1535" s="362" t="s">
        <v>40</v>
      </c>
      <c r="AE1535" s="362" t="s">
        <v>101</v>
      </c>
      <c r="AF1535" s="362" t="s">
        <v>6501</v>
      </c>
      <c r="AG1535" s="362" t="b">
        <v>0</v>
      </c>
      <c r="AH1535" s="362"/>
      <c r="AI1535" s="362"/>
      <c r="AJ1535" s="362"/>
      <c r="AK1535" s="362"/>
      <c r="AL1535" s="362"/>
      <c r="AM1535" s="362"/>
      <c r="AN1535" s="361"/>
      <c r="AO1535" s="445" t="s">
        <v>9</v>
      </c>
      <c r="AP1535" s="445" t="s">
        <v>9</v>
      </c>
      <c r="AQ1535" s="445" t="s">
        <v>9</v>
      </c>
    </row>
    <row r="1536" spans="1:43" ht="14.5" hidden="1" x14ac:dyDescent="0.35">
      <c r="A1536" s="362">
        <v>1534</v>
      </c>
      <c r="B1536" s="362" t="s">
        <v>3945</v>
      </c>
      <c r="C1536" s="362" t="s">
        <v>2</v>
      </c>
      <c r="D1536" s="368">
        <v>45191</v>
      </c>
      <c r="E1536" s="368"/>
      <c r="F1536" s="368"/>
      <c r="G1536" s="368"/>
      <c r="H1536" s="362" t="s">
        <v>65</v>
      </c>
      <c r="I1536" s="362" t="s">
        <v>90</v>
      </c>
      <c r="J1536" s="361" t="s">
        <v>3946</v>
      </c>
      <c r="K1536" s="362"/>
      <c r="L1536" s="362" t="s">
        <v>186</v>
      </c>
      <c r="M1536" s="362" t="s">
        <v>9</v>
      </c>
      <c r="N1536" s="362" t="s">
        <v>90</v>
      </c>
      <c r="O1536" s="362" t="s">
        <v>90</v>
      </c>
      <c r="P1536" s="482" t="s">
        <v>90</v>
      </c>
      <c r="Q1536" s="362"/>
      <c r="R1536" s="362"/>
      <c r="S1536" s="362"/>
      <c r="T1536" s="362"/>
      <c r="U1536" s="362"/>
      <c r="V1536" s="362"/>
      <c r="W1536" s="362"/>
      <c r="X1536" s="362"/>
      <c r="Y1536" s="362"/>
      <c r="Z1536" s="362"/>
      <c r="AA1536" s="366"/>
      <c r="AB1536" s="362"/>
      <c r="AC1536" s="362" t="s">
        <v>19</v>
      </c>
      <c r="AD1536" s="362" t="s">
        <v>40</v>
      </c>
      <c r="AE1536" s="362"/>
      <c r="AF1536" s="362"/>
      <c r="AG1536" s="362"/>
      <c r="AH1536" s="362"/>
      <c r="AI1536" s="362"/>
      <c r="AJ1536" s="362"/>
      <c r="AK1536" s="362"/>
      <c r="AL1536" s="362"/>
      <c r="AM1536" s="362"/>
      <c r="AN1536" s="361"/>
      <c r="AO1536" s="445" t="s">
        <v>9</v>
      </c>
      <c r="AP1536" s="445" t="s">
        <v>9</v>
      </c>
      <c r="AQ1536" s="445" t="s">
        <v>9</v>
      </c>
    </row>
    <row r="1537" spans="1:43" ht="29" hidden="1" x14ac:dyDescent="0.35">
      <c r="A1537" s="362">
        <v>1535</v>
      </c>
      <c r="B1537" s="362" t="s">
        <v>3947</v>
      </c>
      <c r="C1537" s="362" t="s">
        <v>2</v>
      </c>
      <c r="D1537" s="368">
        <v>45191</v>
      </c>
      <c r="E1537" s="368"/>
      <c r="F1537" s="368"/>
      <c r="G1537" s="368"/>
      <c r="H1537" s="362" t="s">
        <v>65</v>
      </c>
      <c r="I1537" s="362" t="s">
        <v>90</v>
      </c>
      <c r="J1537" s="361" t="s">
        <v>3948</v>
      </c>
      <c r="K1537" s="362"/>
      <c r="L1537" s="362" t="s">
        <v>186</v>
      </c>
      <c r="M1537" s="362" t="s">
        <v>9</v>
      </c>
      <c r="N1537" s="362" t="s">
        <v>90</v>
      </c>
      <c r="O1537" s="362" t="s">
        <v>90</v>
      </c>
      <c r="P1537" s="482" t="s">
        <v>90</v>
      </c>
      <c r="Q1537" s="362"/>
      <c r="R1537" s="362"/>
      <c r="S1537" s="362"/>
      <c r="T1537" s="362"/>
      <c r="U1537" s="362"/>
      <c r="V1537" s="362"/>
      <c r="W1537" s="362"/>
      <c r="X1537" s="362"/>
      <c r="Y1537" s="362"/>
      <c r="Z1537" s="362"/>
      <c r="AA1537" s="366"/>
      <c r="AB1537" s="362"/>
      <c r="AC1537" s="362" t="s">
        <v>19</v>
      </c>
      <c r="AD1537" s="362" t="s">
        <v>40</v>
      </c>
      <c r="AE1537" s="362"/>
      <c r="AF1537" s="362"/>
      <c r="AG1537" s="362"/>
      <c r="AH1537" s="362"/>
      <c r="AI1537" s="362"/>
      <c r="AJ1537" s="362"/>
      <c r="AK1537" s="362"/>
      <c r="AL1537" s="362"/>
      <c r="AM1537" s="362"/>
      <c r="AN1537" s="361"/>
      <c r="AO1537" s="445" t="s">
        <v>9</v>
      </c>
      <c r="AP1537" s="445" t="s">
        <v>9</v>
      </c>
      <c r="AQ1537" s="445" t="s">
        <v>9</v>
      </c>
    </row>
    <row r="1538" spans="1:43" ht="29" hidden="1" x14ac:dyDescent="0.35">
      <c r="A1538" s="362">
        <v>1536</v>
      </c>
      <c r="B1538" s="362" t="s">
        <v>3949</v>
      </c>
      <c r="C1538" s="362" t="s">
        <v>2</v>
      </c>
      <c r="D1538" s="368">
        <v>45191</v>
      </c>
      <c r="E1538" s="368"/>
      <c r="F1538" s="368"/>
      <c r="G1538" s="368"/>
      <c r="H1538" s="362" t="s">
        <v>73</v>
      </c>
      <c r="I1538" s="362" t="s">
        <v>90</v>
      </c>
      <c r="J1538" s="361" t="s">
        <v>3950</v>
      </c>
      <c r="K1538" s="362"/>
      <c r="L1538" s="362" t="s">
        <v>186</v>
      </c>
      <c r="M1538" s="362" t="s">
        <v>9</v>
      </c>
      <c r="N1538" s="362" t="s">
        <v>90</v>
      </c>
      <c r="O1538" s="362" t="s">
        <v>90</v>
      </c>
      <c r="P1538" s="482" t="s">
        <v>6759</v>
      </c>
      <c r="Q1538" s="362"/>
      <c r="R1538" s="362"/>
      <c r="S1538" s="362"/>
      <c r="T1538" s="362"/>
      <c r="U1538" s="362"/>
      <c r="V1538" s="362"/>
      <c r="W1538" s="362"/>
      <c r="X1538" s="362"/>
      <c r="Y1538" s="362"/>
      <c r="Z1538" s="362"/>
      <c r="AA1538" s="366"/>
      <c r="AB1538" s="362"/>
      <c r="AC1538" s="362" t="s">
        <v>13</v>
      </c>
      <c r="AD1538" s="362" t="s">
        <v>40</v>
      </c>
      <c r="AE1538" s="362" t="s">
        <v>101</v>
      </c>
      <c r="AF1538" s="362" t="s">
        <v>6759</v>
      </c>
      <c r="AG1538" s="362" t="b">
        <v>0</v>
      </c>
      <c r="AH1538" s="362"/>
      <c r="AI1538" s="362"/>
      <c r="AJ1538" s="362"/>
      <c r="AK1538" s="362"/>
      <c r="AL1538" s="362"/>
      <c r="AM1538" s="362"/>
      <c r="AN1538" s="361"/>
      <c r="AO1538" s="445" t="s">
        <v>9</v>
      </c>
      <c r="AP1538" s="445" t="s">
        <v>9</v>
      </c>
      <c r="AQ1538" s="445" t="s">
        <v>9</v>
      </c>
    </row>
    <row r="1539" spans="1:43" ht="29" hidden="1" x14ac:dyDescent="0.35">
      <c r="A1539" s="362">
        <v>1537</v>
      </c>
      <c r="B1539" s="362" t="s">
        <v>3951</v>
      </c>
      <c r="C1539" s="362" t="s">
        <v>2</v>
      </c>
      <c r="D1539" s="368">
        <v>45191</v>
      </c>
      <c r="E1539" s="368"/>
      <c r="F1539" s="368"/>
      <c r="G1539" s="368"/>
      <c r="H1539" s="362" t="s">
        <v>73</v>
      </c>
      <c r="I1539" s="362" t="s">
        <v>90</v>
      </c>
      <c r="J1539" s="361" t="s">
        <v>3952</v>
      </c>
      <c r="K1539" s="362"/>
      <c r="L1539" s="362" t="s">
        <v>186</v>
      </c>
      <c r="M1539" s="362" t="s">
        <v>9</v>
      </c>
      <c r="N1539" s="362" t="s">
        <v>90</v>
      </c>
      <c r="O1539" s="362" t="s">
        <v>90</v>
      </c>
      <c r="P1539" s="482" t="s">
        <v>6501</v>
      </c>
      <c r="Q1539" s="362"/>
      <c r="R1539" s="362"/>
      <c r="S1539" s="362"/>
      <c r="T1539" s="362"/>
      <c r="U1539" s="362"/>
      <c r="V1539" s="362"/>
      <c r="W1539" s="362"/>
      <c r="X1539" s="362"/>
      <c r="Y1539" s="362"/>
      <c r="Z1539" s="362"/>
      <c r="AA1539" s="366"/>
      <c r="AB1539" s="362"/>
      <c r="AC1539" s="362" t="s">
        <v>13</v>
      </c>
      <c r="AD1539" s="362" t="s">
        <v>40</v>
      </c>
      <c r="AE1539" s="362" t="s">
        <v>101</v>
      </c>
      <c r="AF1539" s="362" t="s">
        <v>6501</v>
      </c>
      <c r="AG1539" s="362" t="b">
        <v>0</v>
      </c>
      <c r="AH1539" s="362"/>
      <c r="AI1539" s="362"/>
      <c r="AJ1539" s="362"/>
      <c r="AK1539" s="362"/>
      <c r="AL1539" s="362"/>
      <c r="AM1539" s="362"/>
      <c r="AN1539" s="361"/>
      <c r="AO1539" s="445" t="s">
        <v>9</v>
      </c>
      <c r="AP1539" s="445" t="s">
        <v>9</v>
      </c>
      <c r="AQ1539" s="445" t="s">
        <v>9</v>
      </c>
    </row>
    <row r="1540" spans="1:43" ht="29" hidden="1" x14ac:dyDescent="0.35">
      <c r="A1540" s="362">
        <v>1538</v>
      </c>
      <c r="B1540" s="362" t="s">
        <v>3953</v>
      </c>
      <c r="C1540" s="362" t="s">
        <v>2</v>
      </c>
      <c r="D1540" s="368">
        <v>45191</v>
      </c>
      <c r="E1540" s="368"/>
      <c r="F1540" s="368"/>
      <c r="G1540" s="368"/>
      <c r="H1540" s="362" t="s">
        <v>73</v>
      </c>
      <c r="I1540" s="362" t="s">
        <v>90</v>
      </c>
      <c r="J1540" s="361" t="s">
        <v>3954</v>
      </c>
      <c r="K1540" s="362"/>
      <c r="L1540" s="362" t="s">
        <v>186</v>
      </c>
      <c r="M1540" s="362" t="s">
        <v>9</v>
      </c>
      <c r="N1540" s="362" t="s">
        <v>90</v>
      </c>
      <c r="O1540" s="362" t="s">
        <v>90</v>
      </c>
      <c r="P1540" s="482" t="s">
        <v>6760</v>
      </c>
      <c r="Q1540" s="362"/>
      <c r="R1540" s="362"/>
      <c r="S1540" s="362"/>
      <c r="T1540" s="362"/>
      <c r="U1540" s="362"/>
      <c r="V1540" s="362"/>
      <c r="W1540" s="362"/>
      <c r="X1540" s="362"/>
      <c r="Y1540" s="362"/>
      <c r="Z1540" s="362"/>
      <c r="AA1540" s="366"/>
      <c r="AB1540" s="362"/>
      <c r="AC1540" s="362" t="s">
        <v>13</v>
      </c>
      <c r="AD1540" s="362" t="s">
        <v>40</v>
      </c>
      <c r="AE1540" s="362" t="s">
        <v>101</v>
      </c>
      <c r="AF1540" s="362" t="s">
        <v>6760</v>
      </c>
      <c r="AG1540" s="362" t="b">
        <v>0</v>
      </c>
      <c r="AH1540" s="362"/>
      <c r="AI1540" s="362"/>
      <c r="AJ1540" s="362"/>
      <c r="AK1540" s="362"/>
      <c r="AL1540" s="362"/>
      <c r="AM1540" s="362"/>
      <c r="AN1540" s="361"/>
      <c r="AO1540" s="445" t="s">
        <v>9</v>
      </c>
      <c r="AP1540" s="445" t="s">
        <v>9</v>
      </c>
      <c r="AQ1540" s="445" t="s">
        <v>9</v>
      </c>
    </row>
    <row r="1541" spans="1:43" ht="29" hidden="1" x14ac:dyDescent="0.35">
      <c r="A1541" s="362">
        <v>1539</v>
      </c>
      <c r="B1541" s="362" t="s">
        <v>3955</v>
      </c>
      <c r="C1541" s="362" t="s">
        <v>2</v>
      </c>
      <c r="D1541" s="368">
        <v>45191</v>
      </c>
      <c r="E1541" s="368"/>
      <c r="F1541" s="368"/>
      <c r="G1541" s="368"/>
      <c r="H1541" s="362" t="s">
        <v>73</v>
      </c>
      <c r="I1541" s="362" t="s">
        <v>90</v>
      </c>
      <c r="J1541" s="361" t="s">
        <v>3956</v>
      </c>
      <c r="K1541" s="362"/>
      <c r="L1541" s="362" t="s">
        <v>186</v>
      </c>
      <c r="M1541" s="362" t="s">
        <v>9</v>
      </c>
      <c r="N1541" s="362" t="s">
        <v>90</v>
      </c>
      <c r="O1541" s="362" t="s">
        <v>90</v>
      </c>
      <c r="P1541" s="482" t="s">
        <v>6560</v>
      </c>
      <c r="Q1541" s="362"/>
      <c r="R1541" s="362"/>
      <c r="S1541" s="362"/>
      <c r="T1541" s="362"/>
      <c r="U1541" s="362"/>
      <c r="V1541" s="362"/>
      <c r="W1541" s="362"/>
      <c r="X1541" s="362"/>
      <c r="Y1541" s="362"/>
      <c r="Z1541" s="362"/>
      <c r="AA1541" s="366"/>
      <c r="AB1541" s="362"/>
      <c r="AC1541" s="362" t="s">
        <v>13</v>
      </c>
      <c r="AD1541" s="362" t="s">
        <v>40</v>
      </c>
      <c r="AE1541" s="362" t="s">
        <v>39</v>
      </c>
      <c r="AF1541" s="362" t="s">
        <v>6560</v>
      </c>
      <c r="AG1541" s="362" t="b">
        <v>0</v>
      </c>
      <c r="AH1541" s="362"/>
      <c r="AI1541" s="362"/>
      <c r="AJ1541" s="362"/>
      <c r="AK1541" s="362"/>
      <c r="AL1541" s="362"/>
      <c r="AM1541" s="362"/>
      <c r="AN1541" s="361"/>
      <c r="AO1541" s="445" t="s">
        <v>9</v>
      </c>
      <c r="AP1541" s="445" t="s">
        <v>9</v>
      </c>
      <c r="AQ1541" s="445" t="s">
        <v>9</v>
      </c>
    </row>
    <row r="1542" spans="1:43" ht="14.5" hidden="1" x14ac:dyDescent="0.35">
      <c r="A1542" s="362">
        <v>1540</v>
      </c>
      <c r="B1542" s="362" t="s">
        <v>3957</v>
      </c>
      <c r="C1542" s="362" t="s">
        <v>2</v>
      </c>
      <c r="D1542" s="368">
        <v>45133</v>
      </c>
      <c r="E1542" s="368"/>
      <c r="F1542" s="368"/>
      <c r="G1542" s="368"/>
      <c r="H1542" s="362" t="s">
        <v>74</v>
      </c>
      <c r="I1542" s="362" t="s">
        <v>1546</v>
      </c>
      <c r="J1542" s="361" t="s">
        <v>3958</v>
      </c>
      <c r="K1542" s="361"/>
      <c r="L1542" s="362" t="s">
        <v>186</v>
      </c>
      <c r="M1542" s="362" t="s">
        <v>9</v>
      </c>
      <c r="N1542" s="362" t="s">
        <v>90</v>
      </c>
      <c r="O1542" s="362" t="s">
        <v>90</v>
      </c>
      <c r="P1542" s="482"/>
      <c r="Q1542" s="362"/>
      <c r="R1542" s="362"/>
      <c r="S1542" s="362"/>
      <c r="T1542" s="362"/>
      <c r="U1542" s="362"/>
      <c r="V1542" s="362"/>
      <c r="W1542" s="362"/>
      <c r="X1542" s="362"/>
      <c r="Y1542" s="362"/>
      <c r="Z1542" s="362"/>
      <c r="AA1542" s="366"/>
      <c r="AB1542" s="362"/>
      <c r="AC1542" s="362" t="s">
        <v>19</v>
      </c>
      <c r="AD1542" s="362" t="s">
        <v>40</v>
      </c>
      <c r="AE1542" s="362"/>
      <c r="AF1542" s="362"/>
      <c r="AG1542" s="362"/>
      <c r="AH1542" s="362"/>
      <c r="AI1542" s="362"/>
      <c r="AJ1542" s="362"/>
      <c r="AK1542" s="362"/>
      <c r="AL1542" s="362"/>
      <c r="AM1542" s="362"/>
      <c r="AN1542" s="361"/>
      <c r="AO1542" s="445" t="s">
        <v>5839</v>
      </c>
      <c r="AP1542" s="445" t="s">
        <v>5839</v>
      </c>
      <c r="AQ1542" s="445" t="s">
        <v>5839</v>
      </c>
    </row>
    <row r="1543" spans="1:43" ht="29" hidden="1" x14ac:dyDescent="0.35">
      <c r="A1543" s="362">
        <v>1541</v>
      </c>
      <c r="B1543" s="362" t="s">
        <v>3959</v>
      </c>
      <c r="C1543" s="362" t="s">
        <v>2</v>
      </c>
      <c r="D1543" s="368">
        <v>45191</v>
      </c>
      <c r="E1543" s="368"/>
      <c r="F1543" s="368"/>
      <c r="G1543" s="368"/>
      <c r="H1543" s="362" t="s">
        <v>73</v>
      </c>
      <c r="I1543" s="362" t="s">
        <v>2882</v>
      </c>
      <c r="J1543" s="361" t="s">
        <v>3960</v>
      </c>
      <c r="K1543" s="362"/>
      <c r="L1543" s="362" t="s">
        <v>186</v>
      </c>
      <c r="M1543" s="362" t="s">
        <v>9</v>
      </c>
      <c r="N1543" s="362" t="s">
        <v>90</v>
      </c>
      <c r="O1543" s="362" t="s">
        <v>90</v>
      </c>
      <c r="P1543" s="482" t="s">
        <v>1539</v>
      </c>
      <c r="Q1543" s="362"/>
      <c r="R1543" s="362"/>
      <c r="S1543" s="362"/>
      <c r="T1543" s="362"/>
      <c r="U1543" s="362"/>
      <c r="V1543" s="362"/>
      <c r="W1543" s="362"/>
      <c r="X1543" s="362"/>
      <c r="Y1543" s="362"/>
      <c r="Z1543" s="362"/>
      <c r="AA1543" s="366"/>
      <c r="AB1543" s="362"/>
      <c r="AC1543" s="362" t="s">
        <v>13</v>
      </c>
      <c r="AD1543" s="362" t="s">
        <v>8</v>
      </c>
      <c r="AE1543" s="362" t="s">
        <v>39</v>
      </c>
      <c r="AF1543" s="362" t="s">
        <v>1539</v>
      </c>
      <c r="AG1543" s="362" t="b">
        <v>0</v>
      </c>
      <c r="AH1543" s="362"/>
      <c r="AI1543" s="362"/>
      <c r="AJ1543" s="362"/>
      <c r="AK1543" s="362"/>
      <c r="AL1543" s="362"/>
      <c r="AM1543" s="368">
        <v>45923</v>
      </c>
      <c r="AN1543" s="361" t="s">
        <v>680</v>
      </c>
      <c r="AO1543" s="445" t="s">
        <v>539</v>
      </c>
      <c r="AP1543" s="445" t="s">
        <v>5841</v>
      </c>
      <c r="AQ1543" s="445" t="s">
        <v>5840</v>
      </c>
    </row>
    <row r="1544" spans="1:43" ht="14.5" hidden="1" x14ac:dyDescent="0.35">
      <c r="A1544" s="362">
        <v>1542</v>
      </c>
      <c r="B1544" s="362" t="s">
        <v>3961</v>
      </c>
      <c r="C1544" s="362" t="s">
        <v>2</v>
      </c>
      <c r="D1544" s="368">
        <v>45191</v>
      </c>
      <c r="E1544" s="368"/>
      <c r="F1544" s="368"/>
      <c r="G1544" s="368"/>
      <c r="H1544" s="362" t="s">
        <v>73</v>
      </c>
      <c r="I1544" s="362" t="s">
        <v>2882</v>
      </c>
      <c r="J1544" s="361" t="s">
        <v>3962</v>
      </c>
      <c r="K1544" s="362"/>
      <c r="L1544" s="362" t="s">
        <v>186</v>
      </c>
      <c r="M1544" s="362" t="s">
        <v>9</v>
      </c>
      <c r="N1544" s="362" t="s">
        <v>90</v>
      </c>
      <c r="O1544" s="362" t="s">
        <v>90</v>
      </c>
      <c r="P1544" s="482" t="s">
        <v>6756</v>
      </c>
      <c r="Q1544" s="362"/>
      <c r="R1544" s="362"/>
      <c r="S1544" s="362"/>
      <c r="T1544" s="362"/>
      <c r="U1544" s="362"/>
      <c r="V1544" s="362"/>
      <c r="W1544" s="362"/>
      <c r="X1544" s="362"/>
      <c r="Y1544" s="362"/>
      <c r="Z1544" s="362"/>
      <c r="AA1544" s="366"/>
      <c r="AB1544" s="362"/>
      <c r="AC1544" s="362" t="s">
        <v>13</v>
      </c>
      <c r="AD1544" s="362" t="s">
        <v>40</v>
      </c>
      <c r="AE1544" s="362" t="s">
        <v>101</v>
      </c>
      <c r="AF1544" s="362" t="s">
        <v>6756</v>
      </c>
      <c r="AG1544" s="362" t="b">
        <v>0</v>
      </c>
      <c r="AH1544" s="362"/>
      <c r="AI1544" s="362"/>
      <c r="AJ1544" s="362"/>
      <c r="AK1544" s="362"/>
      <c r="AL1544" s="362"/>
      <c r="AM1544" s="362"/>
      <c r="AN1544" s="361"/>
      <c r="AO1544" s="445" t="s">
        <v>9</v>
      </c>
      <c r="AP1544" s="445" t="s">
        <v>9</v>
      </c>
      <c r="AQ1544" s="445" t="s">
        <v>9</v>
      </c>
    </row>
    <row r="1545" spans="1:43" ht="14.5" hidden="1" x14ac:dyDescent="0.35">
      <c r="A1545" s="362">
        <v>1543</v>
      </c>
      <c r="B1545" s="362" t="s">
        <v>3963</v>
      </c>
      <c r="C1545" s="362" t="s">
        <v>2</v>
      </c>
      <c r="D1545" s="368">
        <v>45191</v>
      </c>
      <c r="E1545" s="368"/>
      <c r="F1545" s="368"/>
      <c r="G1545" s="368"/>
      <c r="H1545" s="362" t="s">
        <v>73</v>
      </c>
      <c r="I1545" s="362" t="s">
        <v>2882</v>
      </c>
      <c r="J1545" s="361" t="s">
        <v>3964</v>
      </c>
      <c r="K1545" s="362"/>
      <c r="L1545" s="362" t="s">
        <v>186</v>
      </c>
      <c r="M1545" s="362" t="s">
        <v>9</v>
      </c>
      <c r="N1545" s="362" t="s">
        <v>90</v>
      </c>
      <c r="O1545" s="362" t="s">
        <v>90</v>
      </c>
      <c r="P1545" s="482" t="s">
        <v>1539</v>
      </c>
      <c r="Q1545" s="362"/>
      <c r="R1545" s="362"/>
      <c r="S1545" s="362"/>
      <c r="T1545" s="362"/>
      <c r="U1545" s="362"/>
      <c r="V1545" s="362"/>
      <c r="W1545" s="362"/>
      <c r="X1545" s="362"/>
      <c r="Y1545" s="362"/>
      <c r="Z1545" s="362"/>
      <c r="AA1545" s="366"/>
      <c r="AB1545" s="362"/>
      <c r="AC1545" s="362" t="s">
        <v>13</v>
      </c>
      <c r="AD1545" s="362" t="s">
        <v>8</v>
      </c>
      <c r="AE1545" s="362" t="s">
        <v>39</v>
      </c>
      <c r="AF1545" s="362" t="s">
        <v>1539</v>
      </c>
      <c r="AG1545" s="362" t="b">
        <v>0</v>
      </c>
      <c r="AH1545" s="362"/>
      <c r="AI1545" s="362"/>
      <c r="AJ1545" s="362"/>
      <c r="AK1545" s="362"/>
      <c r="AL1545" s="362"/>
      <c r="AM1545" s="368">
        <v>45923</v>
      </c>
      <c r="AN1545" s="361" t="s">
        <v>680</v>
      </c>
      <c r="AO1545" s="445" t="s">
        <v>539</v>
      </c>
      <c r="AP1545" s="445" t="s">
        <v>5841</v>
      </c>
      <c r="AQ1545" s="445" t="s">
        <v>5840</v>
      </c>
    </row>
    <row r="1546" spans="1:43" ht="29" hidden="1" x14ac:dyDescent="0.35">
      <c r="A1546" s="362">
        <v>1544</v>
      </c>
      <c r="B1546" s="362" t="s">
        <v>3965</v>
      </c>
      <c r="C1546" s="362" t="s">
        <v>2</v>
      </c>
      <c r="D1546" s="368">
        <v>45191</v>
      </c>
      <c r="E1546" s="368"/>
      <c r="F1546" s="368"/>
      <c r="G1546" s="368"/>
      <c r="H1546" s="362" t="s">
        <v>73</v>
      </c>
      <c r="I1546" s="362" t="s">
        <v>62</v>
      </c>
      <c r="J1546" s="361" t="s">
        <v>3966</v>
      </c>
      <c r="K1546" s="362"/>
      <c r="L1546" s="362" t="s">
        <v>186</v>
      </c>
      <c r="M1546" s="362" t="s">
        <v>9</v>
      </c>
      <c r="N1546" s="362" t="s">
        <v>90</v>
      </c>
      <c r="O1546" s="362" t="s">
        <v>90</v>
      </c>
      <c r="P1546" s="482" t="s">
        <v>6761</v>
      </c>
      <c r="Q1546" s="362"/>
      <c r="R1546" s="362"/>
      <c r="S1546" s="362"/>
      <c r="T1546" s="362"/>
      <c r="U1546" s="362"/>
      <c r="V1546" s="362"/>
      <c r="W1546" s="362"/>
      <c r="X1546" s="362"/>
      <c r="Y1546" s="362"/>
      <c r="Z1546" s="362"/>
      <c r="AA1546" s="366"/>
      <c r="AB1546" s="362"/>
      <c r="AC1546" s="362" t="s">
        <v>13</v>
      </c>
      <c r="AD1546" s="362" t="s">
        <v>40</v>
      </c>
      <c r="AE1546" s="362" t="s">
        <v>39</v>
      </c>
      <c r="AF1546" s="362" t="s">
        <v>6761</v>
      </c>
      <c r="AG1546" s="362" t="b">
        <v>0</v>
      </c>
      <c r="AH1546" s="362"/>
      <c r="AI1546" s="362"/>
      <c r="AJ1546" s="362"/>
      <c r="AK1546" s="362"/>
      <c r="AL1546" s="362"/>
      <c r="AM1546" s="362"/>
      <c r="AN1546" s="361"/>
      <c r="AO1546" s="445" t="s">
        <v>9</v>
      </c>
      <c r="AP1546" s="445" t="s">
        <v>9</v>
      </c>
      <c r="AQ1546" s="445" t="s">
        <v>9</v>
      </c>
    </row>
    <row r="1547" spans="1:43" ht="29" hidden="1" x14ac:dyDescent="0.35">
      <c r="A1547" s="362">
        <v>1545</v>
      </c>
      <c r="B1547" s="362" t="s">
        <v>3967</v>
      </c>
      <c r="C1547" s="362" t="s">
        <v>2</v>
      </c>
      <c r="D1547" s="368">
        <v>45191</v>
      </c>
      <c r="E1547" s="368"/>
      <c r="F1547" s="368"/>
      <c r="G1547" s="368"/>
      <c r="H1547" s="362" t="s">
        <v>73</v>
      </c>
      <c r="I1547" s="362" t="s">
        <v>90</v>
      </c>
      <c r="J1547" s="361" t="s">
        <v>3968</v>
      </c>
      <c r="K1547" s="362"/>
      <c r="L1547" s="362" t="s">
        <v>186</v>
      </c>
      <c r="M1547" s="362" t="s">
        <v>9</v>
      </c>
      <c r="N1547" s="362" t="s">
        <v>90</v>
      </c>
      <c r="O1547" s="362" t="s">
        <v>90</v>
      </c>
      <c r="P1547" s="482" t="s">
        <v>1539</v>
      </c>
      <c r="Q1547" s="362"/>
      <c r="R1547" s="362"/>
      <c r="S1547" s="362"/>
      <c r="T1547" s="362"/>
      <c r="U1547" s="362"/>
      <c r="V1547" s="362"/>
      <c r="W1547" s="362"/>
      <c r="X1547" s="362"/>
      <c r="Y1547" s="362"/>
      <c r="Z1547" s="362"/>
      <c r="AA1547" s="366"/>
      <c r="AB1547" s="362"/>
      <c r="AC1547" s="362" t="s">
        <v>13</v>
      </c>
      <c r="AD1547" s="362" t="s">
        <v>8</v>
      </c>
      <c r="AE1547" s="362" t="s">
        <v>39</v>
      </c>
      <c r="AF1547" s="362" t="s">
        <v>1539</v>
      </c>
      <c r="AG1547" s="362" t="b">
        <v>0</v>
      </c>
      <c r="AH1547" s="362"/>
      <c r="AI1547" s="362"/>
      <c r="AJ1547" s="362"/>
      <c r="AK1547" s="362"/>
      <c r="AL1547" s="362"/>
      <c r="AM1547" s="368">
        <v>45923</v>
      </c>
      <c r="AN1547" s="361" t="s">
        <v>680</v>
      </c>
      <c r="AO1547" s="445" t="s">
        <v>539</v>
      </c>
      <c r="AP1547" s="445" t="s">
        <v>5841</v>
      </c>
      <c r="AQ1547" s="445" t="s">
        <v>5840</v>
      </c>
    </row>
    <row r="1548" spans="1:43" ht="29" hidden="1" x14ac:dyDescent="0.35">
      <c r="A1548" s="362">
        <v>1546</v>
      </c>
      <c r="B1548" s="362" t="s">
        <v>3969</v>
      </c>
      <c r="C1548" s="362" t="s">
        <v>2</v>
      </c>
      <c r="D1548" s="368">
        <v>45191</v>
      </c>
      <c r="E1548" s="368"/>
      <c r="F1548" s="368"/>
      <c r="G1548" s="368"/>
      <c r="H1548" s="362" t="s">
        <v>73</v>
      </c>
      <c r="I1548" s="362" t="s">
        <v>90</v>
      </c>
      <c r="J1548" s="361" t="s">
        <v>3970</v>
      </c>
      <c r="K1548" s="362"/>
      <c r="L1548" s="362" t="s">
        <v>186</v>
      </c>
      <c r="M1548" s="362" t="s">
        <v>9</v>
      </c>
      <c r="N1548" s="362" t="s">
        <v>90</v>
      </c>
      <c r="O1548" s="362" t="s">
        <v>90</v>
      </c>
      <c r="P1548" s="482" t="s">
        <v>1539</v>
      </c>
      <c r="Q1548" s="362"/>
      <c r="R1548" s="362"/>
      <c r="S1548" s="362"/>
      <c r="T1548" s="362"/>
      <c r="U1548" s="362"/>
      <c r="V1548" s="362"/>
      <c r="W1548" s="362"/>
      <c r="X1548" s="362"/>
      <c r="Y1548" s="362"/>
      <c r="Z1548" s="362"/>
      <c r="AA1548" s="366"/>
      <c r="AB1548" s="362"/>
      <c r="AC1548" s="362" t="s">
        <v>13</v>
      </c>
      <c r="AD1548" s="362" t="s">
        <v>8</v>
      </c>
      <c r="AE1548" s="362" t="s">
        <v>39</v>
      </c>
      <c r="AF1548" s="362" t="s">
        <v>1539</v>
      </c>
      <c r="AG1548" s="362" t="b">
        <v>0</v>
      </c>
      <c r="AH1548" s="362"/>
      <c r="AI1548" s="362"/>
      <c r="AJ1548" s="362"/>
      <c r="AK1548" s="362"/>
      <c r="AL1548" s="362"/>
      <c r="AM1548" s="368">
        <v>45923</v>
      </c>
      <c r="AN1548" s="361" t="s">
        <v>680</v>
      </c>
      <c r="AO1548" s="445" t="s">
        <v>539</v>
      </c>
      <c r="AP1548" s="445" t="s">
        <v>5841</v>
      </c>
      <c r="AQ1548" s="445" t="s">
        <v>5840</v>
      </c>
    </row>
    <row r="1549" spans="1:43" ht="43.5" hidden="1" x14ac:dyDescent="0.35">
      <c r="A1549" s="362">
        <v>1547</v>
      </c>
      <c r="B1549" s="362" t="s">
        <v>3971</v>
      </c>
      <c r="C1549" s="362" t="s">
        <v>2</v>
      </c>
      <c r="D1549" s="368">
        <v>45191</v>
      </c>
      <c r="E1549" s="368"/>
      <c r="F1549" s="368"/>
      <c r="G1549" s="368"/>
      <c r="H1549" s="362" t="s">
        <v>73</v>
      </c>
      <c r="I1549" s="362" t="s">
        <v>90</v>
      </c>
      <c r="J1549" s="361" t="s">
        <v>3972</v>
      </c>
      <c r="K1549" s="362"/>
      <c r="L1549" s="362" t="s">
        <v>186</v>
      </c>
      <c r="M1549" s="362" t="s">
        <v>9</v>
      </c>
      <c r="N1549" s="362" t="s">
        <v>90</v>
      </c>
      <c r="O1549" s="362" t="s">
        <v>90</v>
      </c>
      <c r="P1549" s="482" t="s">
        <v>1539</v>
      </c>
      <c r="Q1549" s="362"/>
      <c r="R1549" s="362"/>
      <c r="S1549" s="362"/>
      <c r="T1549" s="362"/>
      <c r="U1549" s="362"/>
      <c r="V1549" s="362"/>
      <c r="W1549" s="362"/>
      <c r="X1549" s="362"/>
      <c r="Y1549" s="362"/>
      <c r="Z1549" s="362"/>
      <c r="AA1549" s="366"/>
      <c r="AB1549" s="362"/>
      <c r="AC1549" s="362" t="s">
        <v>13</v>
      </c>
      <c r="AD1549" s="362" t="s">
        <v>8</v>
      </c>
      <c r="AE1549" s="362" t="s">
        <v>39</v>
      </c>
      <c r="AF1549" s="362" t="s">
        <v>1539</v>
      </c>
      <c r="AG1549" s="362" t="b">
        <v>0</v>
      </c>
      <c r="AH1549" s="362"/>
      <c r="AI1549" s="362"/>
      <c r="AJ1549" s="362"/>
      <c r="AK1549" s="362"/>
      <c r="AL1549" s="362"/>
      <c r="AM1549" s="368">
        <v>45923</v>
      </c>
      <c r="AN1549" s="361" t="s">
        <v>680</v>
      </c>
      <c r="AO1549" s="445" t="s">
        <v>539</v>
      </c>
      <c r="AP1549" s="445" t="s">
        <v>5841</v>
      </c>
      <c r="AQ1549" s="445" t="s">
        <v>5840</v>
      </c>
    </row>
    <row r="1550" spans="1:43" ht="29" hidden="1" x14ac:dyDescent="0.35">
      <c r="A1550" s="362">
        <v>1548</v>
      </c>
      <c r="B1550" s="362" t="s">
        <v>3973</v>
      </c>
      <c r="C1550" s="362" t="s">
        <v>2</v>
      </c>
      <c r="D1550" s="368">
        <v>45561</v>
      </c>
      <c r="E1550" s="368"/>
      <c r="F1550" s="368"/>
      <c r="G1550" s="368"/>
      <c r="H1550" s="362" t="s">
        <v>76</v>
      </c>
      <c r="I1550" s="362" t="s">
        <v>3974</v>
      </c>
      <c r="J1550" s="361" t="s">
        <v>3975</v>
      </c>
      <c r="K1550" s="362"/>
      <c r="L1550" s="362" t="s">
        <v>1689</v>
      </c>
      <c r="M1550" s="362" t="s">
        <v>9</v>
      </c>
      <c r="N1550" s="362" t="s">
        <v>90</v>
      </c>
      <c r="O1550" s="362" t="s">
        <v>90</v>
      </c>
      <c r="P1550" s="482" t="s">
        <v>6762</v>
      </c>
      <c r="Q1550" s="362"/>
      <c r="R1550" s="362"/>
      <c r="S1550" s="362"/>
      <c r="T1550" s="362"/>
      <c r="U1550" s="362"/>
      <c r="V1550" s="362"/>
      <c r="W1550" s="362"/>
      <c r="X1550" s="362"/>
      <c r="Y1550" s="362"/>
      <c r="Z1550" s="362"/>
      <c r="AA1550" s="366"/>
      <c r="AB1550" s="362"/>
      <c r="AC1550" s="362" t="s">
        <v>43</v>
      </c>
      <c r="AD1550" s="362" t="s">
        <v>40</v>
      </c>
      <c r="AE1550" s="362" t="s">
        <v>40</v>
      </c>
      <c r="AF1550" s="362" t="s">
        <v>6762</v>
      </c>
      <c r="AG1550" s="362" t="b">
        <v>1</v>
      </c>
      <c r="AH1550" s="362"/>
      <c r="AI1550" s="362"/>
      <c r="AJ1550" s="362"/>
      <c r="AK1550" s="362"/>
      <c r="AL1550" s="362"/>
      <c r="AM1550" s="362"/>
      <c r="AN1550" s="361"/>
      <c r="AO1550" s="445" t="s">
        <v>9</v>
      </c>
      <c r="AP1550" s="445" t="s">
        <v>9</v>
      </c>
      <c r="AQ1550" s="445" t="s">
        <v>9</v>
      </c>
    </row>
    <row r="1551" spans="1:43" ht="29" hidden="1" x14ac:dyDescent="0.35">
      <c r="A1551" s="362">
        <v>1549</v>
      </c>
      <c r="B1551" s="362" t="s">
        <v>3976</v>
      </c>
      <c r="C1551" s="362" t="s">
        <v>2</v>
      </c>
      <c r="D1551" s="368">
        <v>45195</v>
      </c>
      <c r="E1551" s="368"/>
      <c r="F1551" s="368"/>
      <c r="G1551" s="368"/>
      <c r="H1551" s="362" t="s">
        <v>77</v>
      </c>
      <c r="I1551" s="362" t="s">
        <v>90</v>
      </c>
      <c r="J1551" s="361" t="s">
        <v>3977</v>
      </c>
      <c r="K1551" s="362"/>
      <c r="L1551" s="362" t="s">
        <v>186</v>
      </c>
      <c r="M1551" s="362" t="s">
        <v>9</v>
      </c>
      <c r="N1551" s="362" t="s">
        <v>90</v>
      </c>
      <c r="O1551" s="362" t="s">
        <v>90</v>
      </c>
      <c r="P1551" s="482" t="s">
        <v>3978</v>
      </c>
      <c r="Q1551" s="362"/>
      <c r="R1551" s="362"/>
      <c r="S1551" s="362"/>
      <c r="T1551" s="362"/>
      <c r="U1551" s="362"/>
      <c r="V1551" s="362"/>
      <c r="W1551" s="362"/>
      <c r="X1551" s="362"/>
      <c r="Y1551" s="362"/>
      <c r="Z1551" s="362"/>
      <c r="AA1551" s="366"/>
      <c r="AB1551" s="362"/>
      <c r="AC1551" s="362" t="s">
        <v>21</v>
      </c>
      <c r="AD1551" s="362" t="s">
        <v>8</v>
      </c>
      <c r="AE1551" s="362"/>
      <c r="AF1551" s="362"/>
      <c r="AG1551" s="362"/>
      <c r="AH1551" s="362"/>
      <c r="AI1551" s="362"/>
      <c r="AJ1551" s="362"/>
      <c r="AK1551" s="362"/>
      <c r="AL1551" s="362"/>
      <c r="AM1551" s="368">
        <v>45924</v>
      </c>
      <c r="AN1551" s="361" t="s">
        <v>680</v>
      </c>
      <c r="AO1551" s="445" t="s">
        <v>539</v>
      </c>
      <c r="AP1551" s="445" t="s">
        <v>5841</v>
      </c>
      <c r="AQ1551" s="445" t="s">
        <v>5840</v>
      </c>
    </row>
    <row r="1552" spans="1:43" ht="29" hidden="1" x14ac:dyDescent="0.35">
      <c r="A1552" s="362">
        <v>1550</v>
      </c>
      <c r="B1552" s="362" t="s">
        <v>3979</v>
      </c>
      <c r="C1552" s="362" t="s">
        <v>2</v>
      </c>
      <c r="D1552" s="368">
        <v>45195</v>
      </c>
      <c r="E1552" s="368"/>
      <c r="F1552" s="368"/>
      <c r="G1552" s="368"/>
      <c r="H1552" s="362" t="s">
        <v>76</v>
      </c>
      <c r="I1552" s="362" t="s">
        <v>76</v>
      </c>
      <c r="J1552" s="361" t="s">
        <v>3980</v>
      </c>
      <c r="K1552" s="361"/>
      <c r="L1552" s="362" t="s">
        <v>1689</v>
      </c>
      <c r="M1552" s="362" t="s">
        <v>9</v>
      </c>
      <c r="N1552" s="362" t="s">
        <v>90</v>
      </c>
      <c r="O1552" s="362" t="s">
        <v>90</v>
      </c>
      <c r="P1552" s="482" t="s">
        <v>3640</v>
      </c>
      <c r="Q1552" s="361"/>
      <c r="R1552" s="361"/>
      <c r="S1552" s="361"/>
      <c r="T1552" s="362"/>
      <c r="U1552" s="362"/>
      <c r="V1552" s="362"/>
      <c r="W1552" s="362"/>
      <c r="X1552" s="362"/>
      <c r="Y1552" s="362"/>
      <c r="Z1552" s="362"/>
      <c r="AA1552" s="366"/>
      <c r="AB1552" s="362"/>
      <c r="AC1552" s="362" t="s">
        <v>43</v>
      </c>
      <c r="AD1552" s="362" t="s">
        <v>8</v>
      </c>
      <c r="AE1552" s="362"/>
      <c r="AF1552" s="362"/>
      <c r="AG1552" s="362"/>
      <c r="AH1552" s="362"/>
      <c r="AI1552" s="362"/>
      <c r="AJ1552" s="362"/>
      <c r="AK1552" s="362"/>
      <c r="AL1552" s="362"/>
      <c r="AM1552" s="368"/>
      <c r="AN1552" s="361" t="s">
        <v>1158</v>
      </c>
      <c r="AO1552" s="445" t="s">
        <v>539</v>
      </c>
      <c r="AP1552" s="445" t="s">
        <v>5841</v>
      </c>
      <c r="AQ1552" s="445" t="s">
        <v>5840</v>
      </c>
    </row>
    <row r="1553" spans="1:44" ht="43.5" hidden="1" x14ac:dyDescent="0.35">
      <c r="A1553" s="362">
        <v>1551</v>
      </c>
      <c r="B1553" s="362" t="s">
        <v>3981</v>
      </c>
      <c r="C1553" s="362" t="s">
        <v>2</v>
      </c>
      <c r="D1553" s="368">
        <v>45133</v>
      </c>
      <c r="E1553" s="368"/>
      <c r="F1553" s="368"/>
      <c r="G1553" s="368"/>
      <c r="H1553" s="362" t="s">
        <v>74</v>
      </c>
      <c r="I1553" s="362" t="s">
        <v>1584</v>
      </c>
      <c r="J1553" s="361" t="s">
        <v>3982</v>
      </c>
      <c r="K1553" s="361"/>
      <c r="L1553" s="362" t="s">
        <v>186</v>
      </c>
      <c r="M1553" s="362" t="s">
        <v>9</v>
      </c>
      <c r="N1553" s="362" t="s">
        <v>90</v>
      </c>
      <c r="O1553" s="362" t="s">
        <v>90</v>
      </c>
      <c r="P1553" s="482" t="s">
        <v>6763</v>
      </c>
      <c r="Q1553" s="362"/>
      <c r="R1553" s="362"/>
      <c r="S1553" s="362"/>
      <c r="T1553" s="362"/>
      <c r="U1553" s="362"/>
      <c r="V1553" s="362"/>
      <c r="W1553" s="362"/>
      <c r="X1553" s="362"/>
      <c r="Y1553" s="362"/>
      <c r="Z1553" s="362"/>
      <c r="AA1553" s="366"/>
      <c r="AB1553" s="362"/>
      <c r="AC1553" s="362" t="s">
        <v>19</v>
      </c>
      <c r="AD1553" s="362" t="s">
        <v>40</v>
      </c>
      <c r="AE1553" s="362"/>
      <c r="AF1553" s="362"/>
      <c r="AG1553" s="362"/>
      <c r="AH1553" s="362"/>
      <c r="AI1553" s="362"/>
      <c r="AJ1553" s="362"/>
      <c r="AK1553" s="362"/>
      <c r="AL1553" s="362"/>
      <c r="AM1553" s="362"/>
      <c r="AN1553" s="361"/>
      <c r="AO1553" s="445" t="s">
        <v>5839</v>
      </c>
      <c r="AP1553" s="445" t="s">
        <v>5839</v>
      </c>
      <c r="AQ1553" s="445" t="s">
        <v>5839</v>
      </c>
    </row>
    <row r="1554" spans="1:44" ht="29" hidden="1" x14ac:dyDescent="0.35">
      <c r="A1554" s="362">
        <v>1552</v>
      </c>
      <c r="B1554" s="362" t="s">
        <v>3984</v>
      </c>
      <c r="C1554" s="362" t="s">
        <v>2</v>
      </c>
      <c r="D1554" s="368">
        <v>45195</v>
      </c>
      <c r="E1554" s="368"/>
      <c r="F1554" s="368"/>
      <c r="G1554" s="368"/>
      <c r="H1554" s="362" t="s">
        <v>76</v>
      </c>
      <c r="I1554" s="362" t="s">
        <v>76</v>
      </c>
      <c r="J1554" s="361" t="s">
        <v>3985</v>
      </c>
      <c r="K1554" s="361"/>
      <c r="L1554" s="362" t="s">
        <v>1689</v>
      </c>
      <c r="M1554" s="362" t="s">
        <v>9</v>
      </c>
      <c r="N1554" s="362" t="s">
        <v>90</v>
      </c>
      <c r="O1554" s="362" t="s">
        <v>90</v>
      </c>
      <c r="P1554" s="482" t="s">
        <v>6764</v>
      </c>
      <c r="Q1554" s="361"/>
      <c r="R1554" s="361"/>
      <c r="S1554" s="361"/>
      <c r="T1554" s="362"/>
      <c r="U1554" s="362"/>
      <c r="V1554" s="362"/>
      <c r="W1554" s="362"/>
      <c r="X1554" s="362"/>
      <c r="Y1554" s="362"/>
      <c r="Z1554" s="362"/>
      <c r="AA1554" s="366"/>
      <c r="AB1554" s="362"/>
      <c r="AC1554" s="362" t="s">
        <v>43</v>
      </c>
      <c r="AD1554" s="362" t="s">
        <v>8</v>
      </c>
      <c r="AE1554" s="362"/>
      <c r="AF1554" s="362"/>
      <c r="AG1554" s="362"/>
      <c r="AH1554" s="362"/>
      <c r="AI1554" s="362"/>
      <c r="AJ1554" s="362"/>
      <c r="AK1554" s="362"/>
      <c r="AL1554" s="362"/>
      <c r="AM1554" s="368"/>
      <c r="AN1554" s="361" t="s">
        <v>1158</v>
      </c>
      <c r="AO1554" s="445" t="s">
        <v>539</v>
      </c>
      <c r="AP1554" s="445" t="s">
        <v>5841</v>
      </c>
      <c r="AQ1554" s="445" t="s">
        <v>5840</v>
      </c>
    </row>
    <row r="1555" spans="1:44" ht="14.5" hidden="1" x14ac:dyDescent="0.35">
      <c r="A1555" s="362">
        <v>1553</v>
      </c>
      <c r="B1555" s="362" t="s">
        <v>3987</v>
      </c>
      <c r="C1555" s="362" t="s">
        <v>2</v>
      </c>
      <c r="D1555" s="368">
        <v>45217</v>
      </c>
      <c r="E1555" s="368"/>
      <c r="F1555" s="368"/>
      <c r="G1555" s="368"/>
      <c r="H1555" s="362" t="s">
        <v>65</v>
      </c>
      <c r="I1555" s="362" t="s">
        <v>3988</v>
      </c>
      <c r="J1555" s="361" t="s">
        <v>3989</v>
      </c>
      <c r="K1555" s="362"/>
      <c r="L1555" s="362" t="s">
        <v>186</v>
      </c>
      <c r="M1555" s="362" t="s">
        <v>9</v>
      </c>
      <c r="N1555" s="362" t="s">
        <v>90</v>
      </c>
      <c r="O1555" s="362" t="s">
        <v>90</v>
      </c>
      <c r="P1555" s="482" t="s">
        <v>90</v>
      </c>
      <c r="Q1555" s="362"/>
      <c r="R1555" s="362"/>
      <c r="S1555" s="362"/>
      <c r="T1555" s="362"/>
      <c r="U1555" s="362"/>
      <c r="V1555" s="362"/>
      <c r="W1555" s="362"/>
      <c r="X1555" s="362"/>
      <c r="Y1555" s="362"/>
      <c r="Z1555" s="362"/>
      <c r="AA1555" s="366"/>
      <c r="AB1555" s="362"/>
      <c r="AC1555" s="362" t="s">
        <v>19</v>
      </c>
      <c r="AD1555" s="362" t="s">
        <v>40</v>
      </c>
      <c r="AE1555" s="362"/>
      <c r="AF1555" s="362"/>
      <c r="AG1555" s="362"/>
      <c r="AH1555" s="362"/>
      <c r="AI1555" s="362"/>
      <c r="AJ1555" s="362"/>
      <c r="AK1555" s="362"/>
      <c r="AL1555" s="362"/>
      <c r="AM1555" s="362"/>
      <c r="AN1555" s="361"/>
      <c r="AO1555" s="445" t="s">
        <v>9</v>
      </c>
      <c r="AP1555" s="445" t="s">
        <v>9</v>
      </c>
      <c r="AQ1555" s="445" t="s">
        <v>9</v>
      </c>
    </row>
    <row r="1556" spans="1:44" ht="29" hidden="1" x14ac:dyDescent="0.35">
      <c r="A1556" s="362">
        <v>1554</v>
      </c>
      <c r="B1556" s="362" t="s">
        <v>3990</v>
      </c>
      <c r="C1556" s="362" t="s">
        <v>2</v>
      </c>
      <c r="D1556" s="368">
        <v>45217</v>
      </c>
      <c r="E1556" s="368"/>
      <c r="F1556" s="368"/>
      <c r="G1556" s="368"/>
      <c r="H1556" s="362" t="s">
        <v>65</v>
      </c>
      <c r="I1556" s="362" t="s">
        <v>3988</v>
      </c>
      <c r="J1556" s="361" t="s">
        <v>3991</v>
      </c>
      <c r="K1556" s="362"/>
      <c r="L1556" s="362" t="s">
        <v>186</v>
      </c>
      <c r="M1556" s="362" t="s">
        <v>9</v>
      </c>
      <c r="N1556" s="362" t="s">
        <v>90</v>
      </c>
      <c r="O1556" s="362" t="s">
        <v>90</v>
      </c>
      <c r="P1556" s="482" t="s">
        <v>90</v>
      </c>
      <c r="Q1556" s="362"/>
      <c r="R1556" s="362"/>
      <c r="S1556" s="362"/>
      <c r="T1556" s="362"/>
      <c r="U1556" s="362"/>
      <c r="V1556" s="362"/>
      <c r="W1556" s="362"/>
      <c r="X1556" s="362"/>
      <c r="Y1556" s="362"/>
      <c r="Z1556" s="362"/>
      <c r="AA1556" s="366"/>
      <c r="AB1556" s="362"/>
      <c r="AC1556" s="362" t="s">
        <v>19</v>
      </c>
      <c r="AD1556" s="362" t="s">
        <v>40</v>
      </c>
      <c r="AE1556" s="362"/>
      <c r="AF1556" s="362"/>
      <c r="AG1556" s="362"/>
      <c r="AH1556" s="362"/>
      <c r="AI1556" s="362"/>
      <c r="AJ1556" s="362"/>
      <c r="AK1556" s="362"/>
      <c r="AL1556" s="362"/>
      <c r="AM1556" s="362"/>
      <c r="AN1556" s="361"/>
      <c r="AO1556" s="445" t="s">
        <v>9</v>
      </c>
      <c r="AP1556" s="445" t="s">
        <v>9</v>
      </c>
      <c r="AQ1556" s="445" t="s">
        <v>9</v>
      </c>
    </row>
    <row r="1557" spans="1:44" ht="29" hidden="1" x14ac:dyDescent="0.35">
      <c r="A1557" s="362">
        <v>1555</v>
      </c>
      <c r="B1557" s="362" t="s">
        <v>3992</v>
      </c>
      <c r="C1557" s="362" t="s">
        <v>2</v>
      </c>
      <c r="D1557" s="368">
        <v>45217</v>
      </c>
      <c r="E1557" s="368"/>
      <c r="F1557" s="368"/>
      <c r="G1557" s="368"/>
      <c r="H1557" s="362" t="s">
        <v>65</v>
      </c>
      <c r="I1557" s="362" t="s">
        <v>3988</v>
      </c>
      <c r="J1557" s="361" t="s">
        <v>3993</v>
      </c>
      <c r="K1557" s="362"/>
      <c r="L1557" s="362" t="s">
        <v>186</v>
      </c>
      <c r="M1557" s="362" t="s">
        <v>9</v>
      </c>
      <c r="N1557" s="362" t="s">
        <v>90</v>
      </c>
      <c r="O1557" s="362" t="s">
        <v>90</v>
      </c>
      <c r="P1557" s="482" t="s">
        <v>90</v>
      </c>
      <c r="Q1557" s="362"/>
      <c r="R1557" s="362"/>
      <c r="S1557" s="362"/>
      <c r="T1557" s="362"/>
      <c r="U1557" s="362"/>
      <c r="V1557" s="362"/>
      <c r="W1557" s="362"/>
      <c r="X1557" s="362"/>
      <c r="Y1557" s="362"/>
      <c r="Z1557" s="362"/>
      <c r="AA1557" s="366"/>
      <c r="AB1557" s="362"/>
      <c r="AC1557" s="362" t="s">
        <v>19</v>
      </c>
      <c r="AD1557" s="362" t="s">
        <v>40</v>
      </c>
      <c r="AE1557" s="362"/>
      <c r="AF1557" s="362"/>
      <c r="AG1557" s="362"/>
      <c r="AH1557" s="362"/>
      <c r="AI1557" s="362"/>
      <c r="AJ1557" s="362"/>
      <c r="AK1557" s="362"/>
      <c r="AL1557" s="362"/>
      <c r="AM1557" s="362"/>
      <c r="AN1557" s="361"/>
      <c r="AO1557" s="445" t="s">
        <v>9</v>
      </c>
      <c r="AP1557" s="445" t="s">
        <v>9</v>
      </c>
      <c r="AQ1557" s="445" t="s">
        <v>9</v>
      </c>
    </row>
    <row r="1558" spans="1:44" ht="29" hidden="1" x14ac:dyDescent="0.35">
      <c r="A1558" s="362">
        <v>1556</v>
      </c>
      <c r="B1558" s="362" t="s">
        <v>3994</v>
      </c>
      <c r="C1558" s="362" t="s">
        <v>2</v>
      </c>
      <c r="D1558" s="368">
        <v>45217</v>
      </c>
      <c r="E1558" s="368"/>
      <c r="F1558" s="368"/>
      <c r="G1558" s="368"/>
      <c r="H1558" s="362" t="s">
        <v>65</v>
      </c>
      <c r="I1558" s="362" t="s">
        <v>3988</v>
      </c>
      <c r="J1558" s="361" t="s">
        <v>3995</v>
      </c>
      <c r="K1558" s="362"/>
      <c r="L1558" s="362" t="s">
        <v>186</v>
      </c>
      <c r="M1558" s="362" t="s">
        <v>9</v>
      </c>
      <c r="N1558" s="362" t="s">
        <v>90</v>
      </c>
      <c r="O1558" s="362" t="s">
        <v>90</v>
      </c>
      <c r="P1558" s="482" t="s">
        <v>90</v>
      </c>
      <c r="Q1558" s="362"/>
      <c r="R1558" s="362"/>
      <c r="S1558" s="362"/>
      <c r="T1558" s="362"/>
      <c r="U1558" s="362"/>
      <c r="V1558" s="362"/>
      <c r="W1558" s="362"/>
      <c r="X1558" s="362"/>
      <c r="Y1558" s="362"/>
      <c r="Z1558" s="362"/>
      <c r="AA1558" s="366"/>
      <c r="AB1558" s="362"/>
      <c r="AC1558" s="362" t="s">
        <v>19</v>
      </c>
      <c r="AD1558" s="362" t="s">
        <v>40</v>
      </c>
      <c r="AE1558" s="362"/>
      <c r="AF1558" s="362"/>
      <c r="AG1558" s="362"/>
      <c r="AH1558" s="362"/>
      <c r="AI1558" s="362"/>
      <c r="AJ1558" s="362"/>
      <c r="AK1558" s="362"/>
      <c r="AL1558" s="362"/>
      <c r="AM1558" s="362"/>
      <c r="AN1558" s="361"/>
      <c r="AO1558" s="445" t="s">
        <v>9</v>
      </c>
      <c r="AP1558" s="445" t="s">
        <v>9</v>
      </c>
      <c r="AQ1558" s="445" t="s">
        <v>9</v>
      </c>
    </row>
    <row r="1559" spans="1:44" ht="29" hidden="1" x14ac:dyDescent="0.35">
      <c r="A1559" s="362">
        <v>1557</v>
      </c>
      <c r="B1559" s="362" t="s">
        <v>3996</v>
      </c>
      <c r="C1559" s="362" t="s">
        <v>2</v>
      </c>
      <c r="D1559" s="368">
        <v>45217</v>
      </c>
      <c r="E1559" s="368"/>
      <c r="F1559" s="368"/>
      <c r="G1559" s="368"/>
      <c r="H1559" s="362" t="s">
        <v>65</v>
      </c>
      <c r="I1559" s="362" t="s">
        <v>3988</v>
      </c>
      <c r="J1559" s="361" t="s">
        <v>3997</v>
      </c>
      <c r="K1559" s="362"/>
      <c r="L1559" s="362" t="s">
        <v>186</v>
      </c>
      <c r="M1559" s="362" t="s">
        <v>9</v>
      </c>
      <c r="N1559" s="362" t="s">
        <v>90</v>
      </c>
      <c r="O1559" s="362" t="s">
        <v>90</v>
      </c>
      <c r="P1559" s="482" t="s">
        <v>90</v>
      </c>
      <c r="Q1559" s="362"/>
      <c r="R1559" s="362"/>
      <c r="S1559" s="362"/>
      <c r="T1559" s="362"/>
      <c r="U1559" s="362"/>
      <c r="V1559" s="362"/>
      <c r="W1559" s="362"/>
      <c r="X1559" s="362"/>
      <c r="Y1559" s="362"/>
      <c r="Z1559" s="362"/>
      <c r="AA1559" s="366"/>
      <c r="AB1559" s="362"/>
      <c r="AC1559" s="362" t="s">
        <v>19</v>
      </c>
      <c r="AD1559" s="362" t="s">
        <v>40</v>
      </c>
      <c r="AE1559" s="362"/>
      <c r="AF1559" s="362"/>
      <c r="AG1559" s="362"/>
      <c r="AH1559" s="362"/>
      <c r="AI1559" s="362"/>
      <c r="AJ1559" s="362"/>
      <c r="AK1559" s="362"/>
      <c r="AL1559" s="362"/>
      <c r="AM1559" s="362"/>
      <c r="AN1559" s="361"/>
      <c r="AO1559" s="445" t="s">
        <v>9</v>
      </c>
      <c r="AP1559" s="445" t="s">
        <v>9</v>
      </c>
      <c r="AQ1559" s="445" t="s">
        <v>9</v>
      </c>
    </row>
    <row r="1560" spans="1:44" ht="43.5" hidden="1" x14ac:dyDescent="0.35">
      <c r="A1560" s="362">
        <v>1558</v>
      </c>
      <c r="B1560" s="362" t="s">
        <v>3998</v>
      </c>
      <c r="C1560" s="362" t="s">
        <v>2</v>
      </c>
      <c r="D1560" s="368">
        <v>45217</v>
      </c>
      <c r="E1560" s="368"/>
      <c r="F1560" s="368"/>
      <c r="G1560" s="368"/>
      <c r="H1560" s="362" t="s">
        <v>65</v>
      </c>
      <c r="I1560" s="362" t="s">
        <v>3988</v>
      </c>
      <c r="J1560" s="361" t="s">
        <v>3999</v>
      </c>
      <c r="K1560" s="362"/>
      <c r="L1560" s="362" t="s">
        <v>186</v>
      </c>
      <c r="M1560" s="362" t="s">
        <v>9</v>
      </c>
      <c r="N1560" s="362" t="s">
        <v>90</v>
      </c>
      <c r="O1560" s="362" t="s">
        <v>90</v>
      </c>
      <c r="P1560" s="482" t="s">
        <v>90</v>
      </c>
      <c r="Q1560" s="362"/>
      <c r="R1560" s="362"/>
      <c r="S1560" s="362"/>
      <c r="T1560" s="362"/>
      <c r="U1560" s="362"/>
      <c r="V1560" s="362"/>
      <c r="W1560" s="362"/>
      <c r="X1560" s="362"/>
      <c r="Y1560" s="362"/>
      <c r="Z1560" s="362"/>
      <c r="AA1560" s="366"/>
      <c r="AB1560" s="362"/>
      <c r="AC1560" s="362" t="s">
        <v>19</v>
      </c>
      <c r="AD1560" s="362" t="s">
        <v>40</v>
      </c>
      <c r="AE1560" s="362"/>
      <c r="AF1560" s="362"/>
      <c r="AG1560" s="362"/>
      <c r="AH1560" s="362"/>
      <c r="AI1560" s="362"/>
      <c r="AJ1560" s="362"/>
      <c r="AK1560" s="362"/>
      <c r="AL1560" s="362"/>
      <c r="AM1560" s="362"/>
      <c r="AN1560" s="361"/>
      <c r="AO1560" s="445" t="s">
        <v>9</v>
      </c>
      <c r="AP1560" s="445" t="s">
        <v>9</v>
      </c>
      <c r="AQ1560" s="445" t="s">
        <v>9</v>
      </c>
    </row>
    <row r="1561" spans="1:44" ht="29" hidden="1" x14ac:dyDescent="0.35">
      <c r="A1561" s="362">
        <v>1559</v>
      </c>
      <c r="B1561" s="362" t="s">
        <v>4000</v>
      </c>
      <c r="C1561" s="362" t="s">
        <v>2</v>
      </c>
      <c r="D1561" s="368">
        <v>45217</v>
      </c>
      <c r="E1561" s="368"/>
      <c r="F1561" s="368"/>
      <c r="G1561" s="368"/>
      <c r="H1561" s="362" t="s">
        <v>65</v>
      </c>
      <c r="I1561" s="362" t="s">
        <v>3988</v>
      </c>
      <c r="J1561" s="361" t="s">
        <v>4001</v>
      </c>
      <c r="K1561" s="362"/>
      <c r="L1561" s="362" t="s">
        <v>186</v>
      </c>
      <c r="M1561" s="362" t="s">
        <v>9</v>
      </c>
      <c r="N1561" s="362" t="s">
        <v>90</v>
      </c>
      <c r="O1561" s="362" t="s">
        <v>90</v>
      </c>
      <c r="P1561" s="482" t="s">
        <v>90</v>
      </c>
      <c r="Q1561" s="362"/>
      <c r="R1561" s="362"/>
      <c r="S1561" s="362"/>
      <c r="T1561" s="362"/>
      <c r="U1561" s="362"/>
      <c r="V1561" s="362"/>
      <c r="W1561" s="362"/>
      <c r="X1561" s="362"/>
      <c r="Y1561" s="362"/>
      <c r="Z1561" s="362"/>
      <c r="AA1561" s="366"/>
      <c r="AB1561" s="362"/>
      <c r="AC1561" s="362" t="s">
        <v>19</v>
      </c>
      <c r="AD1561" s="362" t="s">
        <v>40</v>
      </c>
      <c r="AE1561" s="362"/>
      <c r="AF1561" s="362"/>
      <c r="AG1561" s="362"/>
      <c r="AH1561" s="362"/>
      <c r="AI1561" s="362"/>
      <c r="AJ1561" s="362"/>
      <c r="AK1561" s="362"/>
      <c r="AL1561" s="362"/>
      <c r="AM1561" s="362"/>
      <c r="AN1561" s="361"/>
      <c r="AO1561" s="445" t="s">
        <v>9</v>
      </c>
      <c r="AP1561" s="445" t="s">
        <v>9</v>
      </c>
      <c r="AQ1561" s="445" t="s">
        <v>9</v>
      </c>
    </row>
    <row r="1562" spans="1:44" ht="29" hidden="1" x14ac:dyDescent="0.35">
      <c r="A1562" s="362">
        <v>1560</v>
      </c>
      <c r="B1562" s="362" t="s">
        <v>4002</v>
      </c>
      <c r="C1562" s="362" t="s">
        <v>2</v>
      </c>
      <c r="D1562" s="368">
        <v>45217</v>
      </c>
      <c r="E1562" s="368"/>
      <c r="F1562" s="368"/>
      <c r="G1562" s="368"/>
      <c r="H1562" s="362" t="s">
        <v>65</v>
      </c>
      <c r="I1562" s="362" t="s">
        <v>3988</v>
      </c>
      <c r="J1562" s="361" t="s">
        <v>4003</v>
      </c>
      <c r="K1562" s="362"/>
      <c r="L1562" s="362" t="s">
        <v>186</v>
      </c>
      <c r="M1562" s="362" t="s">
        <v>9</v>
      </c>
      <c r="N1562" s="362" t="s">
        <v>90</v>
      </c>
      <c r="O1562" s="362" t="s">
        <v>90</v>
      </c>
      <c r="P1562" s="482" t="s">
        <v>90</v>
      </c>
      <c r="Q1562" s="362"/>
      <c r="R1562" s="362"/>
      <c r="S1562" s="362"/>
      <c r="T1562" s="362"/>
      <c r="U1562" s="362"/>
      <c r="V1562" s="362"/>
      <c r="W1562" s="362"/>
      <c r="X1562" s="362"/>
      <c r="Y1562" s="362"/>
      <c r="Z1562" s="362"/>
      <c r="AA1562" s="366"/>
      <c r="AB1562" s="362"/>
      <c r="AC1562" s="362" t="s">
        <v>19</v>
      </c>
      <c r="AD1562" s="362" t="s">
        <v>40</v>
      </c>
      <c r="AE1562" s="362"/>
      <c r="AF1562" s="362"/>
      <c r="AG1562" s="362"/>
      <c r="AH1562" s="362"/>
      <c r="AI1562" s="362"/>
      <c r="AJ1562" s="362"/>
      <c r="AK1562" s="362"/>
      <c r="AL1562" s="362"/>
      <c r="AM1562" s="362"/>
      <c r="AN1562" s="361"/>
      <c r="AO1562" s="445" t="s">
        <v>9</v>
      </c>
      <c r="AP1562" s="445" t="s">
        <v>9</v>
      </c>
      <c r="AQ1562" s="445" t="s">
        <v>9</v>
      </c>
    </row>
    <row r="1563" spans="1:44" ht="29" hidden="1" x14ac:dyDescent="0.35">
      <c r="A1563" s="362">
        <v>1561</v>
      </c>
      <c r="B1563" s="362" t="s">
        <v>4004</v>
      </c>
      <c r="C1563" s="362" t="s">
        <v>2</v>
      </c>
      <c r="D1563" s="368">
        <v>45217</v>
      </c>
      <c r="E1563" s="368"/>
      <c r="F1563" s="368"/>
      <c r="G1563" s="368"/>
      <c r="H1563" s="362" t="s">
        <v>65</v>
      </c>
      <c r="I1563" s="362" t="s">
        <v>3988</v>
      </c>
      <c r="J1563" s="361" t="s">
        <v>4005</v>
      </c>
      <c r="K1563" s="362"/>
      <c r="L1563" s="362" t="s">
        <v>186</v>
      </c>
      <c r="M1563" s="362" t="s">
        <v>9</v>
      </c>
      <c r="N1563" s="362" t="s">
        <v>90</v>
      </c>
      <c r="O1563" s="362" t="s">
        <v>90</v>
      </c>
      <c r="P1563" s="482" t="s">
        <v>90</v>
      </c>
      <c r="Q1563" s="362"/>
      <c r="R1563" s="362"/>
      <c r="S1563" s="362"/>
      <c r="T1563" s="362"/>
      <c r="U1563" s="362"/>
      <c r="V1563" s="362"/>
      <c r="W1563" s="362"/>
      <c r="X1563" s="362"/>
      <c r="Y1563" s="362"/>
      <c r="Z1563" s="362"/>
      <c r="AA1563" s="366"/>
      <c r="AB1563" s="362"/>
      <c r="AC1563" s="362" t="s">
        <v>19</v>
      </c>
      <c r="AD1563" s="362" t="s">
        <v>40</v>
      </c>
      <c r="AE1563" s="362"/>
      <c r="AF1563" s="362"/>
      <c r="AG1563" s="362"/>
      <c r="AH1563" s="362"/>
      <c r="AI1563" s="362"/>
      <c r="AJ1563" s="362"/>
      <c r="AK1563" s="362"/>
      <c r="AL1563" s="362"/>
      <c r="AM1563" s="362"/>
      <c r="AN1563" s="361"/>
      <c r="AO1563" s="445" t="s">
        <v>9</v>
      </c>
      <c r="AP1563" s="445" t="s">
        <v>9</v>
      </c>
      <c r="AQ1563" s="445" t="s">
        <v>9</v>
      </c>
    </row>
    <row r="1564" spans="1:44" ht="87" hidden="1" x14ac:dyDescent="0.35">
      <c r="A1564" s="362">
        <v>1562</v>
      </c>
      <c r="B1564" s="362" t="s">
        <v>4006</v>
      </c>
      <c r="C1564" s="362" t="s">
        <v>2</v>
      </c>
      <c r="D1564" s="368">
        <v>45133</v>
      </c>
      <c r="E1564" s="368"/>
      <c r="F1564" s="368"/>
      <c r="G1564" s="368"/>
      <c r="H1564" s="362" t="s">
        <v>74</v>
      </c>
      <c r="I1564" s="362" t="s">
        <v>1584</v>
      </c>
      <c r="J1564" s="361" t="s">
        <v>4007</v>
      </c>
      <c r="K1564" s="361"/>
      <c r="L1564" s="362" t="s">
        <v>186</v>
      </c>
      <c r="M1564" s="362" t="s">
        <v>9</v>
      </c>
      <c r="N1564" s="362" t="s">
        <v>90</v>
      </c>
      <c r="O1564" s="362" t="s">
        <v>90</v>
      </c>
      <c r="P1564" s="482" t="s">
        <v>6765</v>
      </c>
      <c r="Q1564" s="362" t="s">
        <v>6744</v>
      </c>
      <c r="R1564" s="362" t="s">
        <v>6745</v>
      </c>
      <c r="S1564" s="362" t="s">
        <v>6746</v>
      </c>
      <c r="T1564" s="362" t="s">
        <v>6747</v>
      </c>
      <c r="U1564" s="362" t="s">
        <v>6748</v>
      </c>
      <c r="V1564" s="362"/>
      <c r="W1564" s="362" t="s">
        <v>6749</v>
      </c>
      <c r="X1564" s="362" t="s">
        <v>6132</v>
      </c>
      <c r="Y1564" s="362"/>
      <c r="Z1564" s="362"/>
      <c r="AA1564" s="366" t="s">
        <v>6750</v>
      </c>
      <c r="AB1564" s="362" t="s">
        <v>6751</v>
      </c>
      <c r="AC1564" s="362" t="s">
        <v>19</v>
      </c>
      <c r="AD1564" s="362"/>
      <c r="AE1564" s="362"/>
      <c r="AF1564" s="362"/>
      <c r="AG1564" s="362"/>
      <c r="AH1564" s="362"/>
      <c r="AI1564" s="362" t="s">
        <v>6432</v>
      </c>
      <c r="AJ1564" s="362"/>
      <c r="AK1564" s="362"/>
      <c r="AL1564" s="362"/>
      <c r="AM1564" s="362"/>
      <c r="AN1564" s="361"/>
      <c r="AO1564" s="445" t="s">
        <v>9</v>
      </c>
      <c r="AP1564" s="445" t="s">
        <v>9</v>
      </c>
      <c r="AQ1564" s="445" t="s">
        <v>9</v>
      </c>
    </row>
    <row r="1565" spans="1:44" ht="29" hidden="1" x14ac:dyDescent="0.35">
      <c r="A1565" s="362">
        <v>1563</v>
      </c>
      <c r="B1565" s="362" t="s">
        <v>4009</v>
      </c>
      <c r="C1565" s="362" t="s">
        <v>2</v>
      </c>
      <c r="D1565" s="368">
        <v>45217</v>
      </c>
      <c r="E1565" s="368"/>
      <c r="F1565" s="368"/>
      <c r="G1565" s="368"/>
      <c r="H1565" s="362" t="s">
        <v>65</v>
      </c>
      <c r="I1565" s="362" t="s">
        <v>3988</v>
      </c>
      <c r="J1565" s="361" t="s">
        <v>4010</v>
      </c>
      <c r="K1565" s="362"/>
      <c r="L1565" s="362" t="s">
        <v>1689</v>
      </c>
      <c r="M1565" s="362" t="s">
        <v>9</v>
      </c>
      <c r="N1565" s="362" t="s">
        <v>90</v>
      </c>
      <c r="O1565" s="362" t="s">
        <v>90</v>
      </c>
      <c r="P1565" s="482" t="s">
        <v>90</v>
      </c>
      <c r="Q1565" s="362"/>
      <c r="R1565" s="362"/>
      <c r="S1565" s="362"/>
      <c r="T1565" s="362"/>
      <c r="U1565" s="362"/>
      <c r="V1565" s="362"/>
      <c r="W1565" s="362"/>
      <c r="X1565" s="362"/>
      <c r="Y1565" s="362"/>
      <c r="Z1565" s="362"/>
      <c r="AA1565" s="366"/>
      <c r="AB1565" s="362"/>
      <c r="AC1565" s="362" t="s">
        <v>19</v>
      </c>
      <c r="AD1565" s="362" t="s">
        <v>40</v>
      </c>
      <c r="AE1565" s="362"/>
      <c r="AF1565" s="362"/>
      <c r="AG1565" s="362"/>
      <c r="AH1565" s="362"/>
      <c r="AI1565" s="362"/>
      <c r="AJ1565" s="362"/>
      <c r="AK1565" s="362"/>
      <c r="AL1565" s="362"/>
      <c r="AM1565" s="362"/>
      <c r="AN1565" s="361"/>
      <c r="AO1565" s="445" t="s">
        <v>9</v>
      </c>
      <c r="AP1565" s="445" t="s">
        <v>9</v>
      </c>
      <c r="AQ1565" s="445" t="s">
        <v>9</v>
      </c>
    </row>
    <row r="1566" spans="1:44" ht="43.5" hidden="1" x14ac:dyDescent="0.35">
      <c r="A1566" s="362">
        <v>1564</v>
      </c>
      <c r="B1566" s="362" t="s">
        <v>4011</v>
      </c>
      <c r="C1566" s="362" t="s">
        <v>2</v>
      </c>
      <c r="D1566" s="368">
        <v>45218</v>
      </c>
      <c r="E1566" s="368"/>
      <c r="F1566" s="368"/>
      <c r="G1566" s="368"/>
      <c r="H1566" s="362" t="s">
        <v>81</v>
      </c>
      <c r="I1566" s="362" t="s">
        <v>1580</v>
      </c>
      <c r="J1566" s="361" t="s">
        <v>4012</v>
      </c>
      <c r="K1566" s="362"/>
      <c r="L1566" s="362" t="s">
        <v>186</v>
      </c>
      <c r="M1566" s="362" t="s">
        <v>9</v>
      </c>
      <c r="N1566" s="362" t="s">
        <v>90</v>
      </c>
      <c r="O1566" s="362" t="s">
        <v>90</v>
      </c>
      <c r="P1566" s="482" t="s">
        <v>90</v>
      </c>
      <c r="Q1566" s="362"/>
      <c r="R1566" s="362"/>
      <c r="S1566" s="362"/>
      <c r="T1566" s="362"/>
      <c r="U1566" s="362"/>
      <c r="V1566" s="362"/>
      <c r="W1566" s="362"/>
      <c r="X1566" s="362"/>
      <c r="Y1566" s="362"/>
      <c r="Z1566" s="362"/>
      <c r="AA1566" s="366"/>
      <c r="AB1566" s="362"/>
      <c r="AC1566" s="362" t="s">
        <v>19</v>
      </c>
      <c r="AD1566" s="362" t="s">
        <v>40</v>
      </c>
      <c r="AE1566" s="362"/>
      <c r="AF1566" s="362"/>
      <c r="AG1566" s="362"/>
      <c r="AH1566" s="362"/>
      <c r="AI1566" s="362"/>
      <c r="AJ1566" s="362"/>
      <c r="AK1566" s="362"/>
      <c r="AL1566" s="362"/>
      <c r="AM1566" s="362"/>
      <c r="AN1566" s="361"/>
      <c r="AO1566" s="445" t="s">
        <v>5839</v>
      </c>
      <c r="AP1566" s="445" t="s">
        <v>5839</v>
      </c>
      <c r="AQ1566" s="445" t="s">
        <v>5839</v>
      </c>
    </row>
    <row r="1567" spans="1:44" s="584" customFormat="1" ht="14.5" hidden="1" x14ac:dyDescent="0.35">
      <c r="A1567" s="580">
        <v>1679</v>
      </c>
      <c r="B1567" s="580" t="s">
        <v>4243</v>
      </c>
      <c r="C1567" s="580" t="s">
        <v>2</v>
      </c>
      <c r="D1567" s="368">
        <v>45296</v>
      </c>
      <c r="E1567" s="368"/>
      <c r="F1567" s="368"/>
      <c r="G1567" s="368"/>
      <c r="H1567" s="580" t="s">
        <v>62</v>
      </c>
      <c r="I1567" s="580" t="s">
        <v>2064</v>
      </c>
      <c r="J1567" s="581" t="s">
        <v>4244</v>
      </c>
      <c r="K1567" s="362"/>
      <c r="L1567" s="362" t="s">
        <v>186</v>
      </c>
      <c r="M1567" s="362" t="s">
        <v>9</v>
      </c>
      <c r="N1567" s="362" t="s">
        <v>90</v>
      </c>
      <c r="O1567" s="362" t="s">
        <v>90</v>
      </c>
      <c r="P1567" s="585" t="s">
        <v>6766</v>
      </c>
      <c r="Q1567" s="362"/>
      <c r="R1567" s="362"/>
      <c r="S1567" s="362"/>
      <c r="T1567" s="362"/>
      <c r="U1567" s="362"/>
      <c r="V1567" s="362"/>
      <c r="W1567" s="362"/>
      <c r="X1567" s="580" t="s">
        <v>51</v>
      </c>
      <c r="Y1567" s="580"/>
      <c r="Z1567" s="580"/>
      <c r="AA1567" s="366"/>
      <c r="AB1567" s="362"/>
      <c r="AC1567" s="362" t="s">
        <v>19</v>
      </c>
      <c r="AD1567" s="362" t="s">
        <v>40</v>
      </c>
      <c r="AE1567" s="362"/>
      <c r="AF1567" s="362"/>
      <c r="AG1567" s="362"/>
      <c r="AH1567" s="362"/>
      <c r="AI1567" s="581"/>
      <c r="AJ1567" s="580" t="s">
        <v>6233</v>
      </c>
      <c r="AK1567" s="580"/>
      <c r="AL1567" s="586">
        <v>46359</v>
      </c>
      <c r="AM1567" s="362"/>
      <c r="AN1567" s="361"/>
      <c r="AO1567" s="445" t="s">
        <v>9</v>
      </c>
      <c r="AP1567" s="445" t="s">
        <v>9</v>
      </c>
      <c r="AQ1567" s="445" t="s">
        <v>9</v>
      </c>
      <c r="AR1567" s="445"/>
    </row>
    <row r="1568" spans="1:44" ht="14.5" hidden="1" x14ac:dyDescent="0.35">
      <c r="A1568" s="362">
        <v>1566</v>
      </c>
      <c r="B1568" s="362" t="s">
        <v>4014</v>
      </c>
      <c r="C1568" s="362" t="s">
        <v>2</v>
      </c>
      <c r="D1568" s="368">
        <v>45233</v>
      </c>
      <c r="E1568" s="368"/>
      <c r="F1568" s="368"/>
      <c r="G1568" s="368"/>
      <c r="H1568" s="362" t="s">
        <v>62</v>
      </c>
      <c r="I1568" s="362" t="s">
        <v>1673</v>
      </c>
      <c r="J1568" s="361" t="s">
        <v>2804</v>
      </c>
      <c r="K1568" s="362"/>
      <c r="L1568" s="362" t="s">
        <v>186</v>
      </c>
      <c r="M1568" s="362" t="s">
        <v>9</v>
      </c>
      <c r="N1568" s="362" t="s">
        <v>90</v>
      </c>
      <c r="O1568" s="362" t="s">
        <v>90</v>
      </c>
      <c r="P1568" s="487" t="s">
        <v>6767</v>
      </c>
      <c r="Q1568" s="362"/>
      <c r="R1568" s="362"/>
      <c r="S1568" s="362"/>
      <c r="T1568" s="362"/>
      <c r="U1568" s="362"/>
      <c r="V1568" s="362"/>
      <c r="W1568" s="362"/>
      <c r="X1568" s="362" t="s">
        <v>6768</v>
      </c>
      <c r="Y1568" s="362"/>
      <c r="Z1568" s="362"/>
      <c r="AA1568" s="366"/>
      <c r="AB1568" s="362"/>
      <c r="AC1568" s="362" t="s">
        <v>19</v>
      </c>
      <c r="AD1568" s="362" t="s">
        <v>40</v>
      </c>
      <c r="AE1568" s="362"/>
      <c r="AF1568" s="362"/>
      <c r="AG1568" s="362"/>
      <c r="AH1568" s="362"/>
      <c r="AI1568" s="589" t="s">
        <v>6769</v>
      </c>
      <c r="AJ1568" s="362"/>
      <c r="AK1568" s="362"/>
      <c r="AL1568" s="362" t="s">
        <v>101</v>
      </c>
      <c r="AM1568" s="362"/>
      <c r="AN1568" s="361"/>
      <c r="AO1568" s="445" t="s">
        <v>9</v>
      </c>
      <c r="AP1568" s="445" t="s">
        <v>9</v>
      </c>
      <c r="AQ1568" s="445" t="s">
        <v>9</v>
      </c>
    </row>
    <row r="1569" spans="1:44" s="584" customFormat="1" ht="14.5" hidden="1" x14ac:dyDescent="0.35">
      <c r="A1569" s="580">
        <v>1567</v>
      </c>
      <c r="B1569" s="580" t="s">
        <v>4015</v>
      </c>
      <c r="C1569" s="580" t="s">
        <v>2</v>
      </c>
      <c r="D1569" s="368">
        <v>45233</v>
      </c>
      <c r="E1569" s="368"/>
      <c r="F1569" s="368"/>
      <c r="G1569" s="368"/>
      <c r="H1569" s="580" t="s">
        <v>62</v>
      </c>
      <c r="I1569" s="580" t="s">
        <v>1673</v>
      </c>
      <c r="J1569" s="581" t="s">
        <v>2806</v>
      </c>
      <c r="K1569" s="362"/>
      <c r="L1569" s="362" t="s">
        <v>186</v>
      </c>
      <c r="M1569" s="362" t="s">
        <v>9</v>
      </c>
      <c r="N1569" s="362" t="s">
        <v>90</v>
      </c>
      <c r="O1569" s="362" t="s">
        <v>90</v>
      </c>
      <c r="P1569" s="582" t="s">
        <v>6558</v>
      </c>
      <c r="Q1569" s="362"/>
      <c r="R1569" s="362"/>
      <c r="S1569" s="362"/>
      <c r="T1569" s="362"/>
      <c r="U1569" s="362"/>
      <c r="V1569" s="362"/>
      <c r="W1569" s="362"/>
      <c r="X1569" s="580" t="s">
        <v>51</v>
      </c>
      <c r="Y1569" s="580"/>
      <c r="Z1569" s="580"/>
      <c r="AA1569" s="366"/>
      <c r="AB1569" s="362"/>
      <c r="AC1569" s="362" t="s">
        <v>19</v>
      </c>
      <c r="AD1569" s="362" t="s">
        <v>40</v>
      </c>
      <c r="AE1569" s="362"/>
      <c r="AF1569" s="362"/>
      <c r="AG1569" s="362"/>
      <c r="AH1569" s="362"/>
      <c r="AI1569" s="581"/>
      <c r="AJ1569" s="580" t="s">
        <v>6233</v>
      </c>
      <c r="AK1569" s="580"/>
      <c r="AL1569" s="587" t="s">
        <v>6770</v>
      </c>
      <c r="AM1569" s="362"/>
      <c r="AN1569" s="361"/>
      <c r="AO1569" s="445" t="s">
        <v>9</v>
      </c>
      <c r="AP1569" s="445" t="s">
        <v>9</v>
      </c>
      <c r="AQ1569" s="445" t="s">
        <v>9</v>
      </c>
      <c r="AR1569" s="445"/>
    </row>
    <row r="1570" spans="1:44" ht="14.5" hidden="1" x14ac:dyDescent="0.35">
      <c r="A1570" s="362">
        <v>1568</v>
      </c>
      <c r="B1570" s="362" t="s">
        <v>4016</v>
      </c>
      <c r="C1570" s="362" t="s">
        <v>2</v>
      </c>
      <c r="D1570" s="368">
        <v>45233</v>
      </c>
      <c r="E1570" s="368"/>
      <c r="F1570" s="368"/>
      <c r="G1570" s="368"/>
      <c r="H1570" s="362" t="s">
        <v>62</v>
      </c>
      <c r="I1570" s="362" t="s">
        <v>1673</v>
      </c>
      <c r="J1570" s="361" t="s">
        <v>2808</v>
      </c>
      <c r="K1570" s="362"/>
      <c r="L1570" s="362" t="s">
        <v>186</v>
      </c>
      <c r="M1570" s="362" t="s">
        <v>9</v>
      </c>
      <c r="N1570" s="362" t="s">
        <v>90</v>
      </c>
      <c r="O1570" s="362" t="s">
        <v>90</v>
      </c>
      <c r="P1570" s="487" t="s">
        <v>6558</v>
      </c>
      <c r="Q1570" s="362"/>
      <c r="R1570" s="362"/>
      <c r="S1570" s="362"/>
      <c r="T1570" s="362"/>
      <c r="U1570" s="362"/>
      <c r="V1570" s="362"/>
      <c r="W1570" s="362"/>
      <c r="X1570" s="362" t="s">
        <v>6485</v>
      </c>
      <c r="Y1570" s="362"/>
      <c r="Z1570" s="362"/>
      <c r="AA1570" s="366"/>
      <c r="AB1570" s="362"/>
      <c r="AC1570" s="362" t="s">
        <v>19</v>
      </c>
      <c r="AD1570" s="362" t="s">
        <v>40</v>
      </c>
      <c r="AE1570" s="362"/>
      <c r="AF1570" s="362"/>
      <c r="AG1570" s="362"/>
      <c r="AH1570" s="362"/>
      <c r="AI1570" s="361" t="s">
        <v>6569</v>
      </c>
      <c r="AJ1570" s="362"/>
      <c r="AK1570" s="362"/>
      <c r="AL1570" s="362"/>
      <c r="AM1570" s="362"/>
      <c r="AN1570" s="361"/>
      <c r="AO1570" s="445" t="s">
        <v>9</v>
      </c>
      <c r="AP1570" s="445" t="s">
        <v>9</v>
      </c>
      <c r="AQ1570" s="445" t="s">
        <v>9</v>
      </c>
    </row>
    <row r="1571" spans="1:44" ht="14.5" hidden="1" x14ac:dyDescent="0.35">
      <c r="A1571" s="362">
        <v>1569</v>
      </c>
      <c r="B1571" s="362" t="s">
        <v>4017</v>
      </c>
      <c r="C1571" s="362" t="s">
        <v>2</v>
      </c>
      <c r="D1571" s="368">
        <v>45233</v>
      </c>
      <c r="E1571" s="368"/>
      <c r="F1571" s="368"/>
      <c r="G1571" s="368"/>
      <c r="H1571" s="362" t="s">
        <v>62</v>
      </c>
      <c r="I1571" s="362" t="s">
        <v>1673</v>
      </c>
      <c r="J1571" s="361" t="s">
        <v>2810</v>
      </c>
      <c r="K1571" s="362"/>
      <c r="L1571" s="362" t="s">
        <v>186</v>
      </c>
      <c r="M1571" s="362" t="s">
        <v>9</v>
      </c>
      <c r="N1571" s="362" t="s">
        <v>90</v>
      </c>
      <c r="O1571" s="362" t="s">
        <v>90</v>
      </c>
      <c r="P1571" s="487" t="s">
        <v>6558</v>
      </c>
      <c r="Q1571" s="362"/>
      <c r="R1571" s="362"/>
      <c r="S1571" s="362"/>
      <c r="T1571" s="362"/>
      <c r="U1571" s="362"/>
      <c r="V1571" s="362"/>
      <c r="W1571" s="362"/>
      <c r="X1571" s="362" t="s">
        <v>6485</v>
      </c>
      <c r="Y1571" s="362"/>
      <c r="Z1571" s="362"/>
      <c r="AA1571" s="366"/>
      <c r="AB1571" s="362"/>
      <c r="AC1571" s="362" t="s">
        <v>19</v>
      </c>
      <c r="AD1571" s="362" t="s">
        <v>40</v>
      </c>
      <c r="AE1571" s="362"/>
      <c r="AF1571" s="362"/>
      <c r="AG1571" s="362"/>
      <c r="AH1571" s="362"/>
      <c r="AI1571" s="361" t="s">
        <v>6569</v>
      </c>
      <c r="AJ1571" s="362"/>
      <c r="AK1571" s="362"/>
      <c r="AL1571" s="362"/>
      <c r="AM1571" s="362"/>
      <c r="AN1571" s="361"/>
      <c r="AO1571" s="445" t="s">
        <v>9</v>
      </c>
      <c r="AP1571" s="445" t="s">
        <v>9</v>
      </c>
      <c r="AQ1571" s="445" t="s">
        <v>9</v>
      </c>
    </row>
    <row r="1572" spans="1:44" ht="29" hidden="1" x14ac:dyDescent="0.35">
      <c r="A1572" s="362">
        <v>1570</v>
      </c>
      <c r="B1572" s="362" t="s">
        <v>4018</v>
      </c>
      <c r="C1572" s="362" t="s">
        <v>2</v>
      </c>
      <c r="D1572" s="368">
        <v>45233</v>
      </c>
      <c r="E1572" s="368"/>
      <c r="F1572" s="368"/>
      <c r="G1572" s="368"/>
      <c r="H1572" s="362" t="s">
        <v>62</v>
      </c>
      <c r="I1572" s="362" t="s">
        <v>1673</v>
      </c>
      <c r="J1572" s="361" t="s">
        <v>2812</v>
      </c>
      <c r="K1572" s="362"/>
      <c r="L1572" s="362" t="s">
        <v>186</v>
      </c>
      <c r="M1572" s="362" t="s">
        <v>9</v>
      </c>
      <c r="N1572" s="362" t="s">
        <v>90</v>
      </c>
      <c r="O1572" s="362" t="s">
        <v>90</v>
      </c>
      <c r="P1572" s="487" t="s">
        <v>6771</v>
      </c>
      <c r="Q1572" s="362"/>
      <c r="R1572" s="362"/>
      <c r="S1572" s="362"/>
      <c r="T1572" s="362"/>
      <c r="U1572" s="362"/>
      <c r="V1572" s="362"/>
      <c r="W1572" s="362"/>
      <c r="X1572" s="362" t="s">
        <v>6485</v>
      </c>
      <c r="Y1572" s="362"/>
      <c r="Z1572" s="362"/>
      <c r="AA1572" s="366"/>
      <c r="AB1572" s="362"/>
      <c r="AC1572" s="362" t="s">
        <v>19</v>
      </c>
      <c r="AD1572" s="362" t="s">
        <v>40</v>
      </c>
      <c r="AE1572" s="362"/>
      <c r="AF1572" s="362"/>
      <c r="AG1572" s="362"/>
      <c r="AH1572" s="362"/>
      <c r="AI1572" s="361" t="s">
        <v>5954</v>
      </c>
      <c r="AJ1572" s="362"/>
      <c r="AK1572" s="362"/>
      <c r="AL1572" s="362"/>
      <c r="AM1572" s="362"/>
      <c r="AN1572" s="361"/>
      <c r="AO1572" s="445" t="s">
        <v>9</v>
      </c>
      <c r="AP1572" s="445" t="s">
        <v>9</v>
      </c>
      <c r="AQ1572" s="445" t="s">
        <v>9</v>
      </c>
    </row>
    <row r="1573" spans="1:44" ht="29" hidden="1" x14ac:dyDescent="0.35">
      <c r="A1573" s="362">
        <v>1571</v>
      </c>
      <c r="B1573" s="362" t="s">
        <v>4019</v>
      </c>
      <c r="C1573" s="362" t="s">
        <v>2</v>
      </c>
      <c r="D1573" s="368">
        <v>45233</v>
      </c>
      <c r="E1573" s="368"/>
      <c r="F1573" s="368"/>
      <c r="G1573" s="368"/>
      <c r="H1573" s="362" t="s">
        <v>62</v>
      </c>
      <c r="I1573" s="362" t="s">
        <v>1673</v>
      </c>
      <c r="J1573" s="361" t="s">
        <v>2814</v>
      </c>
      <c r="K1573" s="362"/>
      <c r="L1573" s="362" t="s">
        <v>186</v>
      </c>
      <c r="M1573" s="362" t="s">
        <v>9</v>
      </c>
      <c r="N1573" s="362" t="s">
        <v>90</v>
      </c>
      <c r="O1573" s="362" t="s">
        <v>90</v>
      </c>
      <c r="P1573" s="487" t="s">
        <v>6558</v>
      </c>
      <c r="Q1573" s="362"/>
      <c r="R1573" s="362"/>
      <c r="S1573" s="362"/>
      <c r="T1573" s="362"/>
      <c r="U1573" s="362"/>
      <c r="V1573" s="362"/>
      <c r="W1573" s="362"/>
      <c r="X1573" s="362" t="s">
        <v>6485</v>
      </c>
      <c r="Y1573" s="362"/>
      <c r="Z1573" s="362"/>
      <c r="AA1573" s="366"/>
      <c r="AB1573" s="362"/>
      <c r="AC1573" s="362" t="s">
        <v>19</v>
      </c>
      <c r="AD1573" s="362" t="s">
        <v>40</v>
      </c>
      <c r="AE1573" s="362"/>
      <c r="AF1573" s="362"/>
      <c r="AG1573" s="362"/>
      <c r="AH1573" s="362"/>
      <c r="AI1573" s="361" t="s">
        <v>6569</v>
      </c>
      <c r="AJ1573" s="362"/>
      <c r="AK1573" s="362"/>
      <c r="AL1573" s="362"/>
      <c r="AM1573" s="362"/>
      <c r="AN1573" s="361"/>
      <c r="AO1573" s="445" t="s">
        <v>9</v>
      </c>
      <c r="AP1573" s="445" t="s">
        <v>9</v>
      </c>
      <c r="AQ1573" s="445" t="s">
        <v>9</v>
      </c>
    </row>
    <row r="1574" spans="1:44" ht="29" hidden="1" x14ac:dyDescent="0.35">
      <c r="A1574" s="362">
        <v>1572</v>
      </c>
      <c r="B1574" s="362" t="s">
        <v>4020</v>
      </c>
      <c r="C1574" s="362" t="s">
        <v>2</v>
      </c>
      <c r="D1574" s="368">
        <v>45233</v>
      </c>
      <c r="E1574" s="368"/>
      <c r="F1574" s="368"/>
      <c r="G1574" s="368"/>
      <c r="H1574" s="362" t="s">
        <v>62</v>
      </c>
      <c r="I1574" s="362" t="s">
        <v>1673</v>
      </c>
      <c r="J1574" s="361" t="s">
        <v>2819</v>
      </c>
      <c r="K1574" s="362"/>
      <c r="L1574" s="362" t="s">
        <v>186</v>
      </c>
      <c r="M1574" s="362" t="s">
        <v>9</v>
      </c>
      <c r="N1574" s="362" t="s">
        <v>90</v>
      </c>
      <c r="O1574" s="362" t="s">
        <v>90</v>
      </c>
      <c r="P1574" s="488" t="s">
        <v>6772</v>
      </c>
      <c r="Q1574" s="362"/>
      <c r="R1574" s="362"/>
      <c r="S1574" s="362"/>
      <c r="T1574" s="362"/>
      <c r="U1574" s="362"/>
      <c r="V1574" s="362"/>
      <c r="W1574" s="362"/>
      <c r="X1574" s="362" t="s">
        <v>6485</v>
      </c>
      <c r="Y1574" s="362"/>
      <c r="Z1574" s="362"/>
      <c r="AA1574" s="366"/>
      <c r="AB1574" s="362"/>
      <c r="AC1574" s="362" t="s">
        <v>19</v>
      </c>
      <c r="AD1574" s="362" t="s">
        <v>40</v>
      </c>
      <c r="AE1574" s="362"/>
      <c r="AF1574" s="362"/>
      <c r="AG1574" s="362"/>
      <c r="AH1574" s="362"/>
      <c r="AI1574" s="361" t="s">
        <v>5954</v>
      </c>
      <c r="AJ1574" s="362"/>
      <c r="AK1574" s="362"/>
      <c r="AL1574" s="362"/>
      <c r="AM1574" s="362"/>
      <c r="AN1574" s="361"/>
      <c r="AO1574" s="445" t="s">
        <v>9</v>
      </c>
      <c r="AP1574" s="445" t="s">
        <v>9</v>
      </c>
      <c r="AQ1574" s="445" t="s">
        <v>9</v>
      </c>
    </row>
    <row r="1575" spans="1:44" ht="43.5" hidden="1" x14ac:dyDescent="0.35">
      <c r="A1575" s="362">
        <v>1573</v>
      </c>
      <c r="B1575" s="362" t="s">
        <v>4021</v>
      </c>
      <c r="C1575" s="362" t="s">
        <v>2</v>
      </c>
      <c r="D1575" s="368">
        <v>45133</v>
      </c>
      <c r="E1575" s="368"/>
      <c r="F1575" s="368"/>
      <c r="G1575" s="368"/>
      <c r="H1575" s="362" t="s">
        <v>74</v>
      </c>
      <c r="I1575" s="362" t="s">
        <v>1070</v>
      </c>
      <c r="J1575" s="361" t="s">
        <v>4022</v>
      </c>
      <c r="K1575" s="361"/>
      <c r="L1575" s="362" t="s">
        <v>186</v>
      </c>
      <c r="M1575" s="362" t="s">
        <v>9</v>
      </c>
      <c r="N1575" s="362" t="s">
        <v>90</v>
      </c>
      <c r="O1575" s="362" t="s">
        <v>90</v>
      </c>
      <c r="P1575" s="482" t="s">
        <v>6773</v>
      </c>
      <c r="Q1575" s="362"/>
      <c r="R1575" s="362"/>
      <c r="S1575" s="362"/>
      <c r="T1575" s="362"/>
      <c r="U1575" s="362"/>
      <c r="V1575" s="362"/>
      <c r="W1575" s="362"/>
      <c r="X1575" s="362"/>
      <c r="Y1575" s="362"/>
      <c r="Z1575" s="362"/>
      <c r="AA1575" s="366"/>
      <c r="AB1575" s="362"/>
      <c r="AC1575" s="362" t="s">
        <v>19</v>
      </c>
      <c r="AD1575" s="362" t="s">
        <v>40</v>
      </c>
      <c r="AE1575" s="362"/>
      <c r="AF1575" s="362"/>
      <c r="AG1575" s="362"/>
      <c r="AH1575" s="362"/>
      <c r="AI1575" s="362"/>
      <c r="AJ1575" s="362"/>
      <c r="AK1575" s="362"/>
      <c r="AL1575" s="362"/>
      <c r="AM1575" s="362"/>
      <c r="AN1575" s="361"/>
      <c r="AO1575" s="445" t="s">
        <v>5839</v>
      </c>
      <c r="AP1575" s="445" t="s">
        <v>5839</v>
      </c>
      <c r="AQ1575" s="445" t="s">
        <v>5839</v>
      </c>
    </row>
    <row r="1576" spans="1:44" ht="29" hidden="1" x14ac:dyDescent="0.35">
      <c r="A1576" s="362">
        <v>1577</v>
      </c>
      <c r="B1576" s="362" t="s">
        <v>4028</v>
      </c>
      <c r="C1576" s="362" t="s">
        <v>2</v>
      </c>
      <c r="D1576" s="368">
        <v>45233</v>
      </c>
      <c r="E1576" s="368"/>
      <c r="F1576" s="368"/>
      <c r="G1576" s="368"/>
      <c r="H1576" s="362" t="s">
        <v>62</v>
      </c>
      <c r="I1576" s="362" t="s">
        <v>1673</v>
      </c>
      <c r="J1576" s="361" t="s">
        <v>2827</v>
      </c>
      <c r="K1576" s="362"/>
      <c r="L1576" s="362" t="s">
        <v>186</v>
      </c>
      <c r="M1576" s="362" t="s">
        <v>9</v>
      </c>
      <c r="N1576" s="362" t="s">
        <v>90</v>
      </c>
      <c r="O1576" s="362" t="s">
        <v>90</v>
      </c>
      <c r="P1576" s="487" t="s">
        <v>90</v>
      </c>
      <c r="Q1576" s="362"/>
      <c r="R1576" s="362"/>
      <c r="S1576" s="362"/>
      <c r="T1576" s="362"/>
      <c r="U1576" s="362"/>
      <c r="V1576" s="362"/>
      <c r="W1576" s="362"/>
      <c r="X1576" s="362" t="s">
        <v>6485</v>
      </c>
      <c r="Y1576" s="362"/>
      <c r="Z1576" s="362"/>
      <c r="AA1576" s="366"/>
      <c r="AB1576" s="362"/>
      <c r="AC1576" s="362" t="s">
        <v>19</v>
      </c>
      <c r="AD1576" s="362" t="s">
        <v>40</v>
      </c>
      <c r="AE1576" s="362"/>
      <c r="AF1576" s="362"/>
      <c r="AG1576" s="362"/>
      <c r="AH1576" s="362"/>
      <c r="AI1576" s="361" t="s">
        <v>6774</v>
      </c>
      <c r="AJ1576" s="362"/>
      <c r="AK1576" s="362"/>
      <c r="AL1576" s="362" t="s">
        <v>102</v>
      </c>
      <c r="AM1576" s="362"/>
      <c r="AN1576" s="361"/>
      <c r="AO1576" s="445" t="s">
        <v>9</v>
      </c>
      <c r="AP1576" s="445" t="s">
        <v>9</v>
      </c>
      <c r="AQ1576" s="445" t="s">
        <v>9</v>
      </c>
    </row>
    <row r="1577" spans="1:44" ht="29" hidden="1" x14ac:dyDescent="0.35">
      <c r="A1577" s="362">
        <v>1575</v>
      </c>
      <c r="B1577" s="362" t="s">
        <v>4026</v>
      </c>
      <c r="C1577" s="362" t="s">
        <v>2</v>
      </c>
      <c r="D1577" s="368">
        <v>45233</v>
      </c>
      <c r="E1577" s="368"/>
      <c r="F1577" s="368"/>
      <c r="G1577" s="368"/>
      <c r="H1577" s="362" t="s">
        <v>62</v>
      </c>
      <c r="I1577" s="362" t="s">
        <v>1673</v>
      </c>
      <c r="J1577" s="361" t="s">
        <v>2823</v>
      </c>
      <c r="K1577" s="362"/>
      <c r="L1577" s="362" t="s">
        <v>186</v>
      </c>
      <c r="M1577" s="362" t="s">
        <v>9</v>
      </c>
      <c r="N1577" s="362" t="s">
        <v>90</v>
      </c>
      <c r="O1577" s="362" t="s">
        <v>90</v>
      </c>
      <c r="P1577" s="487" t="s">
        <v>6775</v>
      </c>
      <c r="Q1577" s="362"/>
      <c r="R1577" s="362"/>
      <c r="S1577" s="362"/>
      <c r="T1577" s="362"/>
      <c r="U1577" s="362"/>
      <c r="V1577" s="362"/>
      <c r="W1577" s="362"/>
      <c r="X1577" s="362" t="s">
        <v>6485</v>
      </c>
      <c r="Y1577" s="362"/>
      <c r="Z1577" s="362"/>
      <c r="AA1577" s="366"/>
      <c r="AB1577" s="362"/>
      <c r="AC1577" s="362" t="s">
        <v>19</v>
      </c>
      <c r="AD1577" s="362" t="s">
        <v>40</v>
      </c>
      <c r="AE1577" s="362"/>
      <c r="AF1577" s="362"/>
      <c r="AG1577" s="362"/>
      <c r="AH1577" s="362"/>
      <c r="AI1577" s="361" t="s">
        <v>6776</v>
      </c>
      <c r="AJ1577" s="362"/>
      <c r="AK1577" s="362"/>
      <c r="AL1577" s="362"/>
      <c r="AM1577" s="362"/>
      <c r="AN1577" s="361"/>
      <c r="AO1577" s="445" t="s">
        <v>9</v>
      </c>
      <c r="AP1577" s="445" t="s">
        <v>9</v>
      </c>
      <c r="AQ1577" s="445" t="s">
        <v>9</v>
      </c>
    </row>
    <row r="1578" spans="1:44" ht="29" hidden="1" x14ac:dyDescent="0.35">
      <c r="A1578" s="362">
        <v>1576</v>
      </c>
      <c r="B1578" s="362" t="s">
        <v>4027</v>
      </c>
      <c r="C1578" s="362" t="s">
        <v>2</v>
      </c>
      <c r="D1578" s="368">
        <v>45233</v>
      </c>
      <c r="E1578" s="368"/>
      <c r="F1578" s="368"/>
      <c r="G1578" s="368"/>
      <c r="H1578" s="362" t="s">
        <v>62</v>
      </c>
      <c r="I1578" s="362" t="s">
        <v>1673</v>
      </c>
      <c r="J1578" s="361" t="s">
        <v>2825</v>
      </c>
      <c r="K1578" s="362"/>
      <c r="L1578" s="362" t="s">
        <v>186</v>
      </c>
      <c r="M1578" s="362" t="s">
        <v>9</v>
      </c>
      <c r="N1578" s="362" t="s">
        <v>90</v>
      </c>
      <c r="O1578" s="362" t="s">
        <v>90</v>
      </c>
      <c r="P1578" s="487" t="s">
        <v>90</v>
      </c>
      <c r="Q1578" s="362"/>
      <c r="R1578" s="362"/>
      <c r="S1578" s="362"/>
      <c r="T1578" s="362"/>
      <c r="U1578" s="362"/>
      <c r="V1578" s="362"/>
      <c r="W1578" s="362"/>
      <c r="X1578" s="362" t="s">
        <v>6485</v>
      </c>
      <c r="Y1578" s="362"/>
      <c r="Z1578" s="362"/>
      <c r="AA1578" s="366"/>
      <c r="AB1578" s="362"/>
      <c r="AC1578" s="362" t="s">
        <v>19</v>
      </c>
      <c r="AD1578" s="362" t="s">
        <v>40</v>
      </c>
      <c r="AE1578" s="362"/>
      <c r="AF1578" s="362"/>
      <c r="AG1578" s="362"/>
      <c r="AH1578" s="362"/>
      <c r="AI1578" s="361" t="s">
        <v>6776</v>
      </c>
      <c r="AJ1578" s="362"/>
      <c r="AK1578" s="362"/>
      <c r="AL1578" s="362"/>
      <c r="AM1578" s="362"/>
      <c r="AN1578" s="361"/>
      <c r="AO1578" s="445" t="s">
        <v>9</v>
      </c>
      <c r="AP1578" s="445" t="s">
        <v>9</v>
      </c>
      <c r="AQ1578" s="445" t="s">
        <v>9</v>
      </c>
    </row>
    <row r="1579" spans="1:44" ht="203" hidden="1" x14ac:dyDescent="0.35">
      <c r="A1579" s="362">
        <v>584</v>
      </c>
      <c r="B1579" s="362" t="s">
        <v>1834</v>
      </c>
      <c r="C1579" s="362" t="s">
        <v>2</v>
      </c>
      <c r="D1579" s="368">
        <v>45019</v>
      </c>
      <c r="E1579" s="368"/>
      <c r="F1579" s="368"/>
      <c r="G1579" s="368"/>
      <c r="H1579" s="362" t="s">
        <v>62</v>
      </c>
      <c r="I1579" s="362" t="s">
        <v>1835</v>
      </c>
      <c r="J1579" s="361" t="s">
        <v>1836</v>
      </c>
      <c r="K1579" s="362"/>
      <c r="L1579" s="362" t="s">
        <v>186</v>
      </c>
      <c r="M1579" s="362" t="s">
        <v>9</v>
      </c>
      <c r="N1579" s="362" t="s">
        <v>1398</v>
      </c>
      <c r="O1579" s="362" t="s">
        <v>90</v>
      </c>
      <c r="P1579" s="487" t="s">
        <v>6558</v>
      </c>
      <c r="Q1579" s="362"/>
      <c r="R1579" s="362"/>
      <c r="S1579" s="362"/>
      <c r="T1579" s="362"/>
      <c r="U1579" s="362"/>
      <c r="V1579" s="362"/>
      <c r="W1579" s="362"/>
      <c r="X1579" s="362" t="s">
        <v>6485</v>
      </c>
      <c r="Y1579" s="362"/>
      <c r="Z1579" s="362"/>
      <c r="AA1579" s="366"/>
      <c r="AB1579" s="362"/>
      <c r="AC1579" s="362" t="s">
        <v>19</v>
      </c>
      <c r="AD1579" s="362" t="s">
        <v>40</v>
      </c>
      <c r="AE1579" s="362"/>
      <c r="AF1579" s="362"/>
      <c r="AG1579" s="362"/>
      <c r="AH1579" s="362"/>
      <c r="AI1579" s="589" t="s">
        <v>6777</v>
      </c>
      <c r="AJ1579" s="362"/>
      <c r="AK1579" s="362"/>
      <c r="AL1579" s="362"/>
      <c r="AM1579" s="362"/>
      <c r="AN1579" s="361"/>
      <c r="AO1579" s="445" t="s">
        <v>9</v>
      </c>
      <c r="AP1579" s="445" t="s">
        <v>9</v>
      </c>
      <c r="AQ1579" s="445" t="s">
        <v>9</v>
      </c>
    </row>
    <row r="1580" spans="1:44" ht="29" hidden="1" x14ac:dyDescent="0.35">
      <c r="A1580" s="362">
        <v>1578</v>
      </c>
      <c r="B1580" s="362" t="s">
        <v>4029</v>
      </c>
      <c r="C1580" s="362" t="s">
        <v>2</v>
      </c>
      <c r="D1580" s="368">
        <v>45233</v>
      </c>
      <c r="E1580" s="368"/>
      <c r="F1580" s="368"/>
      <c r="G1580" s="368"/>
      <c r="H1580" s="362" t="s">
        <v>62</v>
      </c>
      <c r="I1580" s="362" t="s">
        <v>1673</v>
      </c>
      <c r="J1580" s="361" t="s">
        <v>2829</v>
      </c>
      <c r="K1580" s="362"/>
      <c r="L1580" s="362" t="s">
        <v>186</v>
      </c>
      <c r="M1580" s="362" t="s">
        <v>9</v>
      </c>
      <c r="N1580" s="362" t="s">
        <v>90</v>
      </c>
      <c r="O1580" s="362" t="s">
        <v>90</v>
      </c>
      <c r="P1580" s="487" t="s">
        <v>90</v>
      </c>
      <c r="Q1580" s="362"/>
      <c r="R1580" s="362"/>
      <c r="S1580" s="362"/>
      <c r="T1580" s="362"/>
      <c r="U1580" s="362"/>
      <c r="V1580" s="362"/>
      <c r="W1580" s="362"/>
      <c r="X1580" s="362" t="s">
        <v>6485</v>
      </c>
      <c r="Y1580" s="362"/>
      <c r="Z1580" s="362"/>
      <c r="AA1580" s="366"/>
      <c r="AB1580" s="362"/>
      <c r="AC1580" s="362" t="s">
        <v>19</v>
      </c>
      <c r="AD1580" s="362" t="s">
        <v>40</v>
      </c>
      <c r="AE1580" s="362"/>
      <c r="AF1580" s="362"/>
      <c r="AG1580" s="362"/>
      <c r="AH1580" s="362"/>
      <c r="AI1580" s="361" t="s">
        <v>6569</v>
      </c>
      <c r="AJ1580" s="362"/>
      <c r="AK1580" s="362"/>
      <c r="AL1580" s="362"/>
      <c r="AM1580" s="362"/>
      <c r="AN1580" s="361"/>
      <c r="AO1580" s="445" t="s">
        <v>9</v>
      </c>
      <c r="AP1580" s="445" t="s">
        <v>9</v>
      </c>
      <c r="AQ1580" s="445" t="s">
        <v>9</v>
      </c>
    </row>
    <row r="1581" spans="1:44" ht="14.5" hidden="1" x14ac:dyDescent="0.35">
      <c r="A1581" s="362">
        <v>1579</v>
      </c>
      <c r="B1581" s="362" t="s">
        <v>4030</v>
      </c>
      <c r="C1581" s="362" t="s">
        <v>2</v>
      </c>
      <c r="D1581" s="368">
        <v>45247</v>
      </c>
      <c r="E1581" s="368"/>
      <c r="F1581" s="368"/>
      <c r="G1581" s="368"/>
      <c r="H1581" s="362" t="s">
        <v>77</v>
      </c>
      <c r="I1581" s="362" t="s">
        <v>90</v>
      </c>
      <c r="J1581" s="361" t="s">
        <v>4031</v>
      </c>
      <c r="K1581" s="362"/>
      <c r="L1581" s="362" t="s">
        <v>186</v>
      </c>
      <c r="M1581" s="362" t="s">
        <v>9</v>
      </c>
      <c r="N1581" s="362" t="s">
        <v>90</v>
      </c>
      <c r="O1581" s="362" t="s">
        <v>90</v>
      </c>
      <c r="P1581" s="482" t="s">
        <v>90</v>
      </c>
      <c r="Q1581" s="362"/>
      <c r="R1581" s="362"/>
      <c r="S1581" s="362"/>
      <c r="T1581" s="362"/>
      <c r="U1581" s="362"/>
      <c r="V1581" s="362"/>
      <c r="W1581" s="362"/>
      <c r="X1581" s="362"/>
      <c r="Y1581" s="362"/>
      <c r="Z1581" s="362"/>
      <c r="AA1581" s="366"/>
      <c r="AB1581" s="362"/>
      <c r="AC1581" s="362" t="s">
        <v>21</v>
      </c>
      <c r="AD1581" s="362" t="s">
        <v>40</v>
      </c>
      <c r="AE1581" s="362"/>
      <c r="AF1581" s="362"/>
      <c r="AG1581" s="362"/>
      <c r="AH1581" s="362"/>
      <c r="AI1581" s="362"/>
      <c r="AJ1581" s="362"/>
      <c r="AK1581" s="362"/>
      <c r="AL1581" s="362"/>
      <c r="AM1581" s="362"/>
      <c r="AN1581" s="361"/>
      <c r="AO1581" s="445" t="s">
        <v>9</v>
      </c>
      <c r="AP1581" s="445" t="s">
        <v>9</v>
      </c>
      <c r="AQ1581" s="445" t="s">
        <v>9</v>
      </c>
    </row>
    <row r="1582" spans="1:44" ht="29" hidden="1" x14ac:dyDescent="0.35">
      <c r="A1582" s="362">
        <v>1580</v>
      </c>
      <c r="B1582" s="362" t="s">
        <v>4032</v>
      </c>
      <c r="C1582" s="362" t="s">
        <v>2</v>
      </c>
      <c r="D1582" s="368">
        <v>45247</v>
      </c>
      <c r="E1582" s="368"/>
      <c r="F1582" s="368"/>
      <c r="G1582" s="368"/>
      <c r="H1582" s="362" t="s">
        <v>77</v>
      </c>
      <c r="I1582" s="362" t="s">
        <v>90</v>
      </c>
      <c r="J1582" s="361" t="s">
        <v>4033</v>
      </c>
      <c r="K1582" s="362"/>
      <c r="L1582" s="362" t="s">
        <v>186</v>
      </c>
      <c r="M1582" s="362" t="s">
        <v>1548</v>
      </c>
      <c r="N1582" s="362" t="s">
        <v>90</v>
      </c>
      <c r="O1582" s="362" t="s">
        <v>90</v>
      </c>
      <c r="P1582" s="482" t="s">
        <v>6778</v>
      </c>
      <c r="Q1582" s="362"/>
      <c r="R1582" s="362"/>
      <c r="S1582" s="362"/>
      <c r="T1582" s="362"/>
      <c r="U1582" s="362"/>
      <c r="V1582" s="362"/>
      <c r="W1582" s="362"/>
      <c r="X1582" s="362"/>
      <c r="Y1582" s="362"/>
      <c r="Z1582" s="362"/>
      <c r="AA1582" s="366"/>
      <c r="AB1582" s="362"/>
      <c r="AC1582" s="362" t="s">
        <v>21</v>
      </c>
      <c r="AD1582" s="362" t="s">
        <v>40</v>
      </c>
      <c r="AE1582" s="362"/>
      <c r="AF1582" s="362"/>
      <c r="AG1582" s="362"/>
      <c r="AH1582" s="362"/>
      <c r="AI1582" s="362"/>
      <c r="AJ1582" s="362"/>
      <c r="AK1582" s="362"/>
      <c r="AL1582" s="362"/>
      <c r="AM1582" s="362"/>
      <c r="AN1582" s="361"/>
      <c r="AO1582" s="445" t="s">
        <v>9</v>
      </c>
      <c r="AP1582" s="445" t="s">
        <v>9</v>
      </c>
      <c r="AQ1582" s="445" t="s">
        <v>9</v>
      </c>
    </row>
    <row r="1583" spans="1:44" ht="29" hidden="1" x14ac:dyDescent="0.35">
      <c r="A1583" s="362">
        <v>1581</v>
      </c>
      <c r="B1583" s="362" t="s">
        <v>4035</v>
      </c>
      <c r="C1583" s="362" t="s">
        <v>2</v>
      </c>
      <c r="D1583" s="368">
        <v>45247</v>
      </c>
      <c r="E1583" s="368"/>
      <c r="F1583" s="368"/>
      <c r="G1583" s="368"/>
      <c r="H1583" s="362" t="s">
        <v>77</v>
      </c>
      <c r="I1583" s="362" t="s">
        <v>90</v>
      </c>
      <c r="J1583" s="361" t="s">
        <v>4036</v>
      </c>
      <c r="K1583" s="362"/>
      <c r="L1583" s="362" t="s">
        <v>186</v>
      </c>
      <c r="M1583" s="362" t="s">
        <v>1548</v>
      </c>
      <c r="N1583" s="362" t="s">
        <v>90</v>
      </c>
      <c r="O1583" s="362" t="s">
        <v>90</v>
      </c>
      <c r="P1583" s="482" t="s">
        <v>6779</v>
      </c>
      <c r="Q1583" s="362"/>
      <c r="R1583" s="362"/>
      <c r="S1583" s="362"/>
      <c r="T1583" s="362"/>
      <c r="U1583" s="362"/>
      <c r="V1583" s="362"/>
      <c r="W1583" s="362"/>
      <c r="X1583" s="362"/>
      <c r="Y1583" s="362"/>
      <c r="Z1583" s="362"/>
      <c r="AA1583" s="366"/>
      <c r="AB1583" s="362"/>
      <c r="AC1583" s="362" t="s">
        <v>21</v>
      </c>
      <c r="AD1583" s="362" t="s">
        <v>40</v>
      </c>
      <c r="AE1583" s="362"/>
      <c r="AF1583" s="362"/>
      <c r="AG1583" s="362"/>
      <c r="AH1583" s="362"/>
      <c r="AI1583" s="362"/>
      <c r="AJ1583" s="362"/>
      <c r="AK1583" s="362"/>
      <c r="AL1583" s="362"/>
      <c r="AM1583" s="362"/>
      <c r="AN1583" s="361"/>
      <c r="AO1583" s="445" t="s">
        <v>9</v>
      </c>
      <c r="AP1583" s="445" t="s">
        <v>9</v>
      </c>
      <c r="AQ1583" s="445" t="s">
        <v>9</v>
      </c>
    </row>
    <row r="1584" spans="1:44" ht="29" hidden="1" x14ac:dyDescent="0.35">
      <c r="A1584" s="362">
        <v>1582</v>
      </c>
      <c r="B1584" s="362" t="s">
        <v>4037</v>
      </c>
      <c r="C1584" s="362" t="s">
        <v>2</v>
      </c>
      <c r="D1584" s="368">
        <v>45247</v>
      </c>
      <c r="E1584" s="368"/>
      <c r="F1584" s="368"/>
      <c r="G1584" s="368"/>
      <c r="H1584" s="362" t="s">
        <v>79</v>
      </c>
      <c r="I1584" s="362" t="s">
        <v>26</v>
      </c>
      <c r="J1584" s="361" t="s">
        <v>4038</v>
      </c>
      <c r="K1584" s="362"/>
      <c r="L1584" s="362" t="s">
        <v>186</v>
      </c>
      <c r="M1584" s="362" t="s">
        <v>9</v>
      </c>
      <c r="N1584" s="362" t="s">
        <v>90</v>
      </c>
      <c r="O1584" s="362" t="s">
        <v>90</v>
      </c>
      <c r="P1584" s="482" t="s">
        <v>1539</v>
      </c>
      <c r="Q1584" s="362"/>
      <c r="R1584" s="362"/>
      <c r="S1584" s="362"/>
      <c r="T1584" s="362"/>
      <c r="U1584" s="362"/>
      <c r="V1584" s="362"/>
      <c r="W1584" s="362"/>
      <c r="X1584" s="362"/>
      <c r="Y1584" s="362"/>
      <c r="Z1584" s="362"/>
      <c r="AA1584" s="366"/>
      <c r="AB1584" s="362"/>
      <c r="AC1584" s="362" t="s">
        <v>34</v>
      </c>
      <c r="AD1584" s="362" t="s">
        <v>8</v>
      </c>
      <c r="AE1584" s="362" t="s">
        <v>39</v>
      </c>
      <c r="AF1584" s="362" t="s">
        <v>1539</v>
      </c>
      <c r="AG1584" s="362" t="b">
        <v>0</v>
      </c>
      <c r="AH1584" s="362"/>
      <c r="AI1584" s="362"/>
      <c r="AJ1584" s="362"/>
      <c r="AK1584" s="362"/>
      <c r="AL1584" s="362"/>
      <c r="AM1584" s="368">
        <v>45923</v>
      </c>
      <c r="AN1584" s="361" t="s">
        <v>680</v>
      </c>
      <c r="AO1584" s="445" t="s">
        <v>539</v>
      </c>
      <c r="AP1584" s="445" t="s">
        <v>5841</v>
      </c>
      <c r="AQ1584" s="445" t="s">
        <v>5840</v>
      </c>
    </row>
    <row r="1585" spans="1:43" ht="29" hidden="1" x14ac:dyDescent="0.35">
      <c r="A1585" s="362">
        <v>1583</v>
      </c>
      <c r="B1585" s="362" t="s">
        <v>4039</v>
      </c>
      <c r="C1585" s="362" t="s">
        <v>2</v>
      </c>
      <c r="D1585" s="368">
        <v>45247</v>
      </c>
      <c r="E1585" s="368"/>
      <c r="F1585" s="368"/>
      <c r="G1585" s="368"/>
      <c r="H1585" s="362" t="s">
        <v>79</v>
      </c>
      <c r="I1585" s="362" t="s">
        <v>26</v>
      </c>
      <c r="J1585" s="361" t="s">
        <v>4040</v>
      </c>
      <c r="K1585" s="362"/>
      <c r="L1585" s="362" t="s">
        <v>186</v>
      </c>
      <c r="M1585" s="362" t="s">
        <v>9</v>
      </c>
      <c r="N1585" s="362" t="s">
        <v>90</v>
      </c>
      <c r="O1585" s="362" t="s">
        <v>90</v>
      </c>
      <c r="P1585" s="482" t="s">
        <v>1539</v>
      </c>
      <c r="Q1585" s="362"/>
      <c r="R1585" s="362"/>
      <c r="S1585" s="362"/>
      <c r="T1585" s="362"/>
      <c r="U1585" s="362"/>
      <c r="V1585" s="362"/>
      <c r="W1585" s="362"/>
      <c r="X1585" s="362"/>
      <c r="Y1585" s="362"/>
      <c r="Z1585" s="362"/>
      <c r="AA1585" s="366"/>
      <c r="AB1585" s="362"/>
      <c r="AC1585" s="362" t="s">
        <v>34</v>
      </c>
      <c r="AD1585" s="362" t="s">
        <v>8</v>
      </c>
      <c r="AE1585" s="362" t="s">
        <v>39</v>
      </c>
      <c r="AF1585" s="362" t="s">
        <v>1539</v>
      </c>
      <c r="AG1585" s="362" t="b">
        <v>0</v>
      </c>
      <c r="AH1585" s="362"/>
      <c r="AI1585" s="362"/>
      <c r="AJ1585" s="362"/>
      <c r="AK1585" s="362"/>
      <c r="AL1585" s="362"/>
      <c r="AM1585" s="368">
        <v>45923</v>
      </c>
      <c r="AN1585" s="361" t="s">
        <v>680</v>
      </c>
      <c r="AO1585" s="445" t="s">
        <v>539</v>
      </c>
      <c r="AP1585" s="445" t="s">
        <v>5841</v>
      </c>
      <c r="AQ1585" s="445" t="s">
        <v>5840</v>
      </c>
    </row>
    <row r="1586" spans="1:43" ht="72.5" hidden="1" x14ac:dyDescent="0.35">
      <c r="A1586" s="362">
        <v>1584</v>
      </c>
      <c r="B1586" s="362" t="s">
        <v>4041</v>
      </c>
      <c r="C1586" s="362" t="s">
        <v>2</v>
      </c>
      <c r="D1586" s="368">
        <v>45133</v>
      </c>
      <c r="E1586" s="368"/>
      <c r="F1586" s="368"/>
      <c r="G1586" s="368"/>
      <c r="H1586" s="362" t="s">
        <v>74</v>
      </c>
      <c r="I1586" s="362" t="s">
        <v>2308</v>
      </c>
      <c r="J1586" s="361" t="s">
        <v>4042</v>
      </c>
      <c r="K1586" s="361"/>
      <c r="L1586" s="362" t="s">
        <v>186</v>
      </c>
      <c r="M1586" s="362" t="s">
        <v>9</v>
      </c>
      <c r="N1586" s="362" t="s">
        <v>90</v>
      </c>
      <c r="O1586" s="362" t="s">
        <v>90</v>
      </c>
      <c r="P1586" s="482" t="s">
        <v>6780</v>
      </c>
      <c r="Q1586" s="361" t="s">
        <v>6781</v>
      </c>
      <c r="R1586" s="479">
        <v>45839</v>
      </c>
      <c r="S1586" s="362" t="s">
        <v>6782</v>
      </c>
      <c r="T1586" s="362" t="s">
        <v>6783</v>
      </c>
      <c r="U1586" s="362" t="s">
        <v>6784</v>
      </c>
      <c r="V1586" s="362"/>
      <c r="W1586" s="362" t="s">
        <v>6785</v>
      </c>
      <c r="X1586" s="362" t="s">
        <v>6786</v>
      </c>
      <c r="Y1586" s="362"/>
      <c r="Z1586" s="362"/>
      <c r="AA1586" s="366" t="s">
        <v>6787</v>
      </c>
      <c r="AB1586" s="362" t="s">
        <v>6788</v>
      </c>
      <c r="AC1586" s="362" t="s">
        <v>19</v>
      </c>
      <c r="AD1586" s="362" t="s">
        <v>40</v>
      </c>
      <c r="AE1586" s="362"/>
      <c r="AF1586" s="362"/>
      <c r="AG1586" s="362"/>
      <c r="AH1586" s="362"/>
      <c r="AI1586" s="362" t="s">
        <v>5920</v>
      </c>
      <c r="AJ1586" s="362"/>
      <c r="AK1586" s="362"/>
      <c r="AL1586" s="362"/>
      <c r="AM1586" s="362"/>
      <c r="AN1586" s="361"/>
      <c r="AO1586" s="445" t="s">
        <v>9</v>
      </c>
      <c r="AP1586" s="445" t="s">
        <v>9</v>
      </c>
      <c r="AQ1586" s="445" t="s">
        <v>9</v>
      </c>
    </row>
    <row r="1587" spans="1:43" ht="43.5" hidden="1" x14ac:dyDescent="0.35">
      <c r="A1587" s="362">
        <v>1585</v>
      </c>
      <c r="B1587" s="362" t="s">
        <v>4044</v>
      </c>
      <c r="C1587" s="362" t="s">
        <v>2</v>
      </c>
      <c r="D1587" s="368">
        <v>45247</v>
      </c>
      <c r="E1587" s="368"/>
      <c r="F1587" s="368"/>
      <c r="G1587" s="368"/>
      <c r="H1587" s="362" t="s">
        <v>79</v>
      </c>
      <c r="I1587" s="362" t="s">
        <v>90</v>
      </c>
      <c r="J1587" s="361" t="s">
        <v>4045</v>
      </c>
      <c r="K1587" s="362"/>
      <c r="L1587" s="362" t="s">
        <v>186</v>
      </c>
      <c r="M1587" s="362" t="s">
        <v>9</v>
      </c>
      <c r="N1587" s="362" t="s">
        <v>90</v>
      </c>
      <c r="O1587" s="362" t="s">
        <v>90</v>
      </c>
      <c r="P1587" s="482" t="s">
        <v>1539</v>
      </c>
      <c r="Q1587" s="362"/>
      <c r="R1587" s="362"/>
      <c r="S1587" s="362"/>
      <c r="T1587" s="362"/>
      <c r="U1587" s="362"/>
      <c r="V1587" s="362"/>
      <c r="W1587" s="362"/>
      <c r="X1587" s="362"/>
      <c r="Y1587" s="362"/>
      <c r="Z1587" s="362"/>
      <c r="AA1587" s="366"/>
      <c r="AB1587" s="362"/>
      <c r="AC1587" s="362" t="s">
        <v>34</v>
      </c>
      <c r="AD1587" s="362" t="s">
        <v>8</v>
      </c>
      <c r="AE1587" s="362" t="s">
        <v>39</v>
      </c>
      <c r="AF1587" s="362" t="s">
        <v>1539</v>
      </c>
      <c r="AG1587" s="362" t="b">
        <v>0</v>
      </c>
      <c r="AH1587" s="362"/>
      <c r="AI1587" s="362"/>
      <c r="AJ1587" s="362"/>
      <c r="AK1587" s="362"/>
      <c r="AL1587" s="362"/>
      <c r="AM1587" s="368">
        <v>45923</v>
      </c>
      <c r="AN1587" s="361" t="s">
        <v>680</v>
      </c>
      <c r="AO1587" s="445" t="s">
        <v>539</v>
      </c>
      <c r="AP1587" s="445" t="s">
        <v>5841</v>
      </c>
      <c r="AQ1587" s="445" t="s">
        <v>5840</v>
      </c>
    </row>
    <row r="1588" spans="1:43" ht="58" hidden="1" x14ac:dyDescent="0.35">
      <c r="A1588" s="362">
        <v>1586</v>
      </c>
      <c r="B1588" s="362" t="s">
        <v>4046</v>
      </c>
      <c r="C1588" s="362" t="s">
        <v>2</v>
      </c>
      <c r="D1588" s="368">
        <v>45258</v>
      </c>
      <c r="E1588" s="368"/>
      <c r="F1588" s="368"/>
      <c r="G1588" s="368"/>
      <c r="H1588" s="362" t="s">
        <v>57</v>
      </c>
      <c r="I1588" s="362" t="s">
        <v>1596</v>
      </c>
      <c r="J1588" s="361" t="s">
        <v>4047</v>
      </c>
      <c r="K1588" s="362"/>
      <c r="L1588" s="362" t="s">
        <v>186</v>
      </c>
      <c r="M1588" s="362" t="s">
        <v>9</v>
      </c>
      <c r="N1588" s="362" t="s">
        <v>90</v>
      </c>
      <c r="O1588" s="362" t="s">
        <v>90</v>
      </c>
      <c r="P1588" s="482" t="s">
        <v>6789</v>
      </c>
      <c r="Q1588" s="362"/>
      <c r="R1588" s="362"/>
      <c r="S1588" s="362"/>
      <c r="T1588" s="362"/>
      <c r="U1588" s="362"/>
      <c r="V1588" s="362"/>
      <c r="W1588" s="362"/>
      <c r="X1588" s="362"/>
      <c r="Y1588" s="362"/>
      <c r="Z1588" s="362"/>
      <c r="AA1588" s="366"/>
      <c r="AB1588" s="362"/>
      <c r="AC1588" s="362" t="s">
        <v>14</v>
      </c>
      <c r="AD1588" s="362" t="s">
        <v>40</v>
      </c>
      <c r="AE1588" s="362"/>
      <c r="AF1588" s="362"/>
      <c r="AG1588" s="362"/>
      <c r="AH1588" s="362"/>
      <c r="AI1588" s="362"/>
      <c r="AJ1588" s="362"/>
      <c r="AK1588" s="362"/>
      <c r="AL1588" s="362"/>
      <c r="AM1588" s="362"/>
      <c r="AN1588" s="361"/>
      <c r="AO1588" s="445" t="s">
        <v>5839</v>
      </c>
      <c r="AP1588" s="445" t="s">
        <v>5839</v>
      </c>
      <c r="AQ1588" s="445" t="s">
        <v>5839</v>
      </c>
    </row>
    <row r="1589" spans="1:43" ht="14.5" hidden="1" x14ac:dyDescent="0.35">
      <c r="A1589" s="362">
        <v>1587</v>
      </c>
      <c r="B1589" s="362" t="s">
        <v>4048</v>
      </c>
      <c r="C1589" s="362" t="s">
        <v>2</v>
      </c>
      <c r="D1589" s="368">
        <v>45272</v>
      </c>
      <c r="E1589" s="368"/>
      <c r="F1589" s="368"/>
      <c r="G1589" s="368"/>
      <c r="H1589" s="362" t="s">
        <v>73</v>
      </c>
      <c r="I1589" s="362" t="s">
        <v>90</v>
      </c>
      <c r="J1589" s="361" t="s">
        <v>4049</v>
      </c>
      <c r="K1589" s="362"/>
      <c r="L1589" s="362" t="s">
        <v>186</v>
      </c>
      <c r="M1589" s="362" t="s">
        <v>9</v>
      </c>
      <c r="N1589" s="362" t="s">
        <v>90</v>
      </c>
      <c r="O1589" s="362" t="s">
        <v>90</v>
      </c>
      <c r="P1589" s="482" t="s">
        <v>6790</v>
      </c>
      <c r="Q1589" s="362"/>
      <c r="R1589" s="362"/>
      <c r="S1589" s="362"/>
      <c r="T1589" s="362"/>
      <c r="U1589" s="362"/>
      <c r="V1589" s="362"/>
      <c r="W1589" s="362"/>
      <c r="X1589" s="362"/>
      <c r="Y1589" s="362"/>
      <c r="Z1589" s="362"/>
      <c r="AA1589" s="366"/>
      <c r="AB1589" s="362"/>
      <c r="AC1589" s="362" t="s">
        <v>13</v>
      </c>
      <c r="AD1589" s="362" t="s">
        <v>40</v>
      </c>
      <c r="AE1589" s="362" t="s">
        <v>40</v>
      </c>
      <c r="AF1589" s="362" t="s">
        <v>6790</v>
      </c>
      <c r="AG1589" s="362" t="b">
        <v>1</v>
      </c>
      <c r="AH1589" s="362"/>
      <c r="AI1589" s="362"/>
      <c r="AJ1589" s="362"/>
      <c r="AK1589" s="362"/>
      <c r="AL1589" s="362"/>
      <c r="AM1589" s="362"/>
      <c r="AN1589" s="361"/>
      <c r="AO1589" s="445" t="s">
        <v>9</v>
      </c>
      <c r="AP1589" s="445" t="s">
        <v>9</v>
      </c>
      <c r="AQ1589" s="445" t="s">
        <v>9</v>
      </c>
    </row>
    <row r="1590" spans="1:43" ht="43.5" hidden="1" x14ac:dyDescent="0.35">
      <c r="A1590" s="362">
        <v>1588</v>
      </c>
      <c r="B1590" s="362" t="s">
        <v>4050</v>
      </c>
      <c r="C1590" s="362" t="s">
        <v>2</v>
      </c>
      <c r="D1590" s="368">
        <v>45272</v>
      </c>
      <c r="E1590" s="368"/>
      <c r="F1590" s="368"/>
      <c r="G1590" s="368"/>
      <c r="H1590" s="362" t="s">
        <v>57</v>
      </c>
      <c r="I1590" s="362" t="s">
        <v>1596</v>
      </c>
      <c r="J1590" s="361" t="s">
        <v>4051</v>
      </c>
      <c r="K1590" s="362"/>
      <c r="L1590" s="362" t="s">
        <v>186</v>
      </c>
      <c r="M1590" s="362" t="s">
        <v>9</v>
      </c>
      <c r="N1590" s="362" t="s">
        <v>90</v>
      </c>
      <c r="O1590" s="362" t="s">
        <v>90</v>
      </c>
      <c r="P1590" s="482" t="s">
        <v>6514</v>
      </c>
      <c r="Q1590" s="362"/>
      <c r="R1590" s="362"/>
      <c r="S1590" s="362"/>
      <c r="T1590" s="362"/>
      <c r="U1590" s="362"/>
      <c r="V1590" s="362"/>
      <c r="W1590" s="362"/>
      <c r="X1590" s="362"/>
      <c r="Y1590" s="362"/>
      <c r="Z1590" s="362"/>
      <c r="AA1590" s="366"/>
      <c r="AB1590" s="362"/>
      <c r="AC1590" s="362" t="s">
        <v>14</v>
      </c>
      <c r="AD1590" s="362" t="s">
        <v>40</v>
      </c>
      <c r="AE1590" s="362"/>
      <c r="AF1590" s="362"/>
      <c r="AG1590" s="362"/>
      <c r="AH1590" s="362"/>
      <c r="AI1590" s="362"/>
      <c r="AJ1590" s="362"/>
      <c r="AK1590" s="362"/>
      <c r="AL1590" s="362"/>
      <c r="AM1590" s="362"/>
      <c r="AN1590" s="361"/>
      <c r="AO1590" s="445" t="s">
        <v>9</v>
      </c>
      <c r="AP1590" s="445" t="s">
        <v>9</v>
      </c>
      <c r="AQ1590" s="445" t="s">
        <v>9</v>
      </c>
    </row>
    <row r="1591" spans="1:43" ht="72.5" hidden="1" x14ac:dyDescent="0.35">
      <c r="A1591" s="362">
        <v>1589</v>
      </c>
      <c r="B1591" s="362" t="s">
        <v>4052</v>
      </c>
      <c r="C1591" s="362" t="s">
        <v>2</v>
      </c>
      <c r="D1591" s="368">
        <v>45272</v>
      </c>
      <c r="E1591" s="368"/>
      <c r="F1591" s="368"/>
      <c r="G1591" s="368"/>
      <c r="H1591" s="362" t="s">
        <v>57</v>
      </c>
      <c r="I1591" s="362" t="s">
        <v>1596</v>
      </c>
      <c r="J1591" s="361" t="s">
        <v>4053</v>
      </c>
      <c r="K1591" s="362"/>
      <c r="L1591" s="362" t="s">
        <v>186</v>
      </c>
      <c r="M1591" s="362" t="s">
        <v>9</v>
      </c>
      <c r="N1591" s="362" t="s">
        <v>90</v>
      </c>
      <c r="O1591" s="362" t="s">
        <v>90</v>
      </c>
      <c r="P1591" s="482" t="s">
        <v>6714</v>
      </c>
      <c r="Q1591" s="362"/>
      <c r="R1591" s="362"/>
      <c r="S1591" s="362"/>
      <c r="T1591" s="362"/>
      <c r="U1591" s="362"/>
      <c r="V1591" s="362"/>
      <c r="W1591" s="362"/>
      <c r="X1591" s="362"/>
      <c r="Y1591" s="362"/>
      <c r="Z1591" s="362"/>
      <c r="AA1591" s="366"/>
      <c r="AB1591" s="362"/>
      <c r="AC1591" s="362" t="s">
        <v>14</v>
      </c>
      <c r="AD1591" s="362" t="s">
        <v>40</v>
      </c>
      <c r="AE1591" s="362"/>
      <c r="AF1591" s="362"/>
      <c r="AG1591" s="362"/>
      <c r="AH1591" s="362"/>
      <c r="AI1591" s="362"/>
      <c r="AJ1591" s="362"/>
      <c r="AK1591" s="362"/>
      <c r="AL1591" s="362"/>
      <c r="AM1591" s="362"/>
      <c r="AN1591" s="361"/>
      <c r="AO1591" s="445" t="s">
        <v>5839</v>
      </c>
      <c r="AP1591" s="445" t="s">
        <v>5839</v>
      </c>
      <c r="AQ1591" s="445" t="s">
        <v>5839</v>
      </c>
    </row>
    <row r="1592" spans="1:43" ht="29" hidden="1" x14ac:dyDescent="0.35">
      <c r="A1592" s="362">
        <v>1590</v>
      </c>
      <c r="B1592" s="362" t="s">
        <v>4054</v>
      </c>
      <c r="C1592" s="362" t="s">
        <v>2</v>
      </c>
      <c r="D1592" s="368">
        <v>45272</v>
      </c>
      <c r="E1592" s="368"/>
      <c r="F1592" s="368"/>
      <c r="G1592" s="368"/>
      <c r="H1592" s="362" t="s">
        <v>57</v>
      </c>
      <c r="I1592" s="362" t="s">
        <v>1596</v>
      </c>
      <c r="J1592" s="361" t="s">
        <v>4055</v>
      </c>
      <c r="K1592" s="362"/>
      <c r="L1592" s="362" t="s">
        <v>186</v>
      </c>
      <c r="M1592" s="362" t="s">
        <v>9</v>
      </c>
      <c r="N1592" s="362" t="s">
        <v>90</v>
      </c>
      <c r="O1592" s="362" t="s">
        <v>90</v>
      </c>
      <c r="P1592" s="482" t="s">
        <v>6633</v>
      </c>
      <c r="Q1592" s="362"/>
      <c r="R1592" s="362"/>
      <c r="S1592" s="362"/>
      <c r="T1592" s="362"/>
      <c r="U1592" s="362"/>
      <c r="V1592" s="362"/>
      <c r="W1592" s="362"/>
      <c r="X1592" s="362"/>
      <c r="Y1592" s="362"/>
      <c r="Z1592" s="362"/>
      <c r="AA1592" s="366"/>
      <c r="AB1592" s="362"/>
      <c r="AC1592" s="362" t="s">
        <v>14</v>
      </c>
      <c r="AD1592" s="362" t="s">
        <v>40</v>
      </c>
      <c r="AE1592" s="362"/>
      <c r="AF1592" s="362"/>
      <c r="AG1592" s="362"/>
      <c r="AH1592" s="362"/>
      <c r="AI1592" s="362"/>
      <c r="AJ1592" s="362"/>
      <c r="AK1592" s="362"/>
      <c r="AL1592" s="362"/>
      <c r="AM1592" s="362"/>
      <c r="AN1592" s="361"/>
      <c r="AO1592" s="445" t="s">
        <v>9</v>
      </c>
      <c r="AP1592" s="445" t="s">
        <v>9</v>
      </c>
      <c r="AQ1592" s="445" t="s">
        <v>9</v>
      </c>
    </row>
    <row r="1593" spans="1:43" ht="43.5" hidden="1" x14ac:dyDescent="0.35">
      <c r="A1593" s="362">
        <v>1591</v>
      </c>
      <c r="B1593" s="362" t="s">
        <v>4056</v>
      </c>
      <c r="C1593" s="362" t="s">
        <v>2</v>
      </c>
      <c r="D1593" s="368">
        <v>45272</v>
      </c>
      <c r="E1593" s="368"/>
      <c r="F1593" s="368"/>
      <c r="G1593" s="368"/>
      <c r="H1593" s="362" t="s">
        <v>57</v>
      </c>
      <c r="I1593" s="362" t="s">
        <v>1596</v>
      </c>
      <c r="J1593" s="361" t="s">
        <v>4057</v>
      </c>
      <c r="K1593" s="362"/>
      <c r="L1593" s="362" t="s">
        <v>186</v>
      </c>
      <c r="M1593" s="362" t="s">
        <v>9</v>
      </c>
      <c r="N1593" s="362" t="s">
        <v>90</v>
      </c>
      <c r="O1593" s="362" t="s">
        <v>90</v>
      </c>
      <c r="P1593" s="482" t="s">
        <v>6514</v>
      </c>
      <c r="Q1593" s="362"/>
      <c r="R1593" s="362"/>
      <c r="S1593" s="362"/>
      <c r="T1593" s="362"/>
      <c r="U1593" s="362"/>
      <c r="V1593" s="362"/>
      <c r="W1593" s="362"/>
      <c r="X1593" s="362"/>
      <c r="Y1593" s="362"/>
      <c r="Z1593" s="362"/>
      <c r="AA1593" s="366"/>
      <c r="AB1593" s="362"/>
      <c r="AC1593" s="362" t="s">
        <v>14</v>
      </c>
      <c r="AD1593" s="362" t="s">
        <v>40</v>
      </c>
      <c r="AE1593" s="362"/>
      <c r="AF1593" s="362"/>
      <c r="AG1593" s="362"/>
      <c r="AH1593" s="362"/>
      <c r="AI1593" s="362"/>
      <c r="AJ1593" s="362"/>
      <c r="AK1593" s="362"/>
      <c r="AL1593" s="362"/>
      <c r="AM1593" s="362"/>
      <c r="AN1593" s="361"/>
      <c r="AO1593" s="445" t="s">
        <v>9</v>
      </c>
      <c r="AP1593" s="445" t="s">
        <v>9</v>
      </c>
      <c r="AQ1593" s="445" t="s">
        <v>9</v>
      </c>
    </row>
    <row r="1594" spans="1:43" ht="43.5" hidden="1" x14ac:dyDescent="0.35">
      <c r="A1594" s="362">
        <v>1592</v>
      </c>
      <c r="B1594" s="362" t="s">
        <v>4058</v>
      </c>
      <c r="C1594" s="362" t="s">
        <v>2</v>
      </c>
      <c r="D1594" s="368">
        <v>45272</v>
      </c>
      <c r="E1594" s="368"/>
      <c r="F1594" s="368"/>
      <c r="G1594" s="368"/>
      <c r="H1594" s="362" t="s">
        <v>57</v>
      </c>
      <c r="I1594" s="362" t="s">
        <v>1596</v>
      </c>
      <c r="J1594" s="361" t="s">
        <v>4059</v>
      </c>
      <c r="K1594" s="362"/>
      <c r="L1594" s="362" t="s">
        <v>186</v>
      </c>
      <c r="M1594" s="362" t="s">
        <v>9</v>
      </c>
      <c r="N1594" s="362" t="s">
        <v>90</v>
      </c>
      <c r="O1594" s="362" t="s">
        <v>90</v>
      </c>
      <c r="P1594" s="482" t="s">
        <v>6514</v>
      </c>
      <c r="Q1594" s="362"/>
      <c r="R1594" s="362"/>
      <c r="S1594" s="362"/>
      <c r="T1594" s="362"/>
      <c r="U1594" s="362"/>
      <c r="V1594" s="362"/>
      <c r="W1594" s="362"/>
      <c r="X1594" s="362"/>
      <c r="Y1594" s="362"/>
      <c r="Z1594" s="362"/>
      <c r="AA1594" s="366"/>
      <c r="AB1594" s="362"/>
      <c r="AC1594" s="362" t="s">
        <v>14</v>
      </c>
      <c r="AD1594" s="362" t="s">
        <v>40</v>
      </c>
      <c r="AE1594" s="362"/>
      <c r="AF1594" s="362"/>
      <c r="AG1594" s="362"/>
      <c r="AH1594" s="362"/>
      <c r="AI1594" s="362"/>
      <c r="AJ1594" s="362"/>
      <c r="AK1594" s="362"/>
      <c r="AL1594" s="362"/>
      <c r="AM1594" s="362"/>
      <c r="AN1594" s="361"/>
      <c r="AO1594" s="445" t="s">
        <v>9</v>
      </c>
      <c r="AP1594" s="445" t="s">
        <v>9</v>
      </c>
      <c r="AQ1594" s="445" t="s">
        <v>9</v>
      </c>
    </row>
    <row r="1595" spans="1:43" ht="29" hidden="1" x14ac:dyDescent="0.35">
      <c r="A1595" s="362">
        <v>1593</v>
      </c>
      <c r="B1595" s="362" t="s">
        <v>4060</v>
      </c>
      <c r="C1595" s="362" t="s">
        <v>2</v>
      </c>
      <c r="D1595" s="368">
        <v>45272</v>
      </c>
      <c r="E1595" s="368"/>
      <c r="F1595" s="368"/>
      <c r="G1595" s="368"/>
      <c r="H1595" s="362" t="s">
        <v>57</v>
      </c>
      <c r="I1595" s="362" t="s">
        <v>1596</v>
      </c>
      <c r="J1595" s="361" t="s">
        <v>4061</v>
      </c>
      <c r="K1595" s="362"/>
      <c r="L1595" s="362" t="s">
        <v>186</v>
      </c>
      <c r="M1595" s="362" t="s">
        <v>9</v>
      </c>
      <c r="N1595" s="362" t="s">
        <v>90</v>
      </c>
      <c r="O1595" s="362" t="s">
        <v>90</v>
      </c>
      <c r="P1595" s="482" t="s">
        <v>6345</v>
      </c>
      <c r="Q1595" s="362"/>
      <c r="R1595" s="362"/>
      <c r="S1595" s="362"/>
      <c r="T1595" s="362"/>
      <c r="U1595" s="362"/>
      <c r="V1595" s="362"/>
      <c r="W1595" s="362"/>
      <c r="X1595" s="362"/>
      <c r="Y1595" s="362"/>
      <c r="Z1595" s="362"/>
      <c r="AA1595" s="366"/>
      <c r="AB1595" s="362"/>
      <c r="AC1595" s="362" t="s">
        <v>14</v>
      </c>
      <c r="AD1595" s="362" t="s">
        <v>40</v>
      </c>
      <c r="AE1595" s="362"/>
      <c r="AF1595" s="362"/>
      <c r="AG1595" s="362"/>
      <c r="AH1595" s="362"/>
      <c r="AI1595" s="362"/>
      <c r="AJ1595" s="362"/>
      <c r="AK1595" s="362"/>
      <c r="AL1595" s="362"/>
      <c r="AM1595" s="362"/>
      <c r="AN1595" s="361"/>
      <c r="AO1595" s="445" t="s">
        <v>9</v>
      </c>
      <c r="AP1595" s="445" t="s">
        <v>9</v>
      </c>
      <c r="AQ1595" s="445" t="s">
        <v>9</v>
      </c>
    </row>
    <row r="1596" spans="1:43" ht="29" hidden="1" x14ac:dyDescent="0.35">
      <c r="A1596" s="362">
        <v>1594</v>
      </c>
      <c r="B1596" s="362" t="s">
        <v>4062</v>
      </c>
      <c r="C1596" s="362" t="s">
        <v>2</v>
      </c>
      <c r="D1596" s="368">
        <v>45272</v>
      </c>
      <c r="E1596" s="368"/>
      <c r="F1596" s="368"/>
      <c r="G1596" s="368"/>
      <c r="H1596" s="362" t="s">
        <v>57</v>
      </c>
      <c r="I1596" s="362" t="s">
        <v>1596</v>
      </c>
      <c r="J1596" s="361" t="s">
        <v>4063</v>
      </c>
      <c r="K1596" s="362"/>
      <c r="L1596" s="362" t="s">
        <v>186</v>
      </c>
      <c r="M1596" s="362" t="s">
        <v>9</v>
      </c>
      <c r="N1596" s="362" t="s">
        <v>90</v>
      </c>
      <c r="O1596" s="362" t="s">
        <v>90</v>
      </c>
      <c r="P1596" s="482" t="s">
        <v>6513</v>
      </c>
      <c r="Q1596" s="362"/>
      <c r="R1596" s="362"/>
      <c r="S1596" s="362"/>
      <c r="T1596" s="362"/>
      <c r="U1596" s="362"/>
      <c r="V1596" s="362"/>
      <c r="W1596" s="362"/>
      <c r="X1596" s="362"/>
      <c r="Y1596" s="362"/>
      <c r="Z1596" s="362"/>
      <c r="AA1596" s="366"/>
      <c r="AB1596" s="362"/>
      <c r="AC1596" s="362" t="s">
        <v>14</v>
      </c>
      <c r="AD1596" s="362" t="s">
        <v>40</v>
      </c>
      <c r="AE1596" s="362"/>
      <c r="AF1596" s="362"/>
      <c r="AG1596" s="362"/>
      <c r="AH1596" s="362"/>
      <c r="AI1596" s="362"/>
      <c r="AJ1596" s="362"/>
      <c r="AK1596" s="362"/>
      <c r="AL1596" s="362"/>
      <c r="AM1596" s="362"/>
      <c r="AN1596" s="361"/>
      <c r="AO1596" s="445" t="s">
        <v>9</v>
      </c>
      <c r="AP1596" s="445" t="s">
        <v>9</v>
      </c>
      <c r="AQ1596" s="445" t="s">
        <v>9</v>
      </c>
    </row>
    <row r="1597" spans="1:43" ht="14.5" hidden="1" x14ac:dyDescent="0.35">
      <c r="A1597" s="362">
        <v>1595</v>
      </c>
      <c r="B1597" s="362" t="s">
        <v>4064</v>
      </c>
      <c r="C1597" s="362" t="s">
        <v>2</v>
      </c>
      <c r="D1597" s="368">
        <v>45133</v>
      </c>
      <c r="E1597" s="368"/>
      <c r="F1597" s="368"/>
      <c r="G1597" s="368"/>
      <c r="H1597" s="362" t="s">
        <v>74</v>
      </c>
      <c r="I1597" s="362" t="s">
        <v>2308</v>
      </c>
      <c r="J1597" s="361" t="s">
        <v>4065</v>
      </c>
      <c r="K1597" s="361"/>
      <c r="L1597" s="362" t="s">
        <v>186</v>
      </c>
      <c r="M1597" s="362" t="s">
        <v>9</v>
      </c>
      <c r="N1597" s="362" t="s">
        <v>90</v>
      </c>
      <c r="O1597" s="362" t="s">
        <v>90</v>
      </c>
      <c r="P1597" s="482" t="s">
        <v>6791</v>
      </c>
      <c r="Q1597" s="362"/>
      <c r="R1597" s="362"/>
      <c r="S1597" s="362"/>
      <c r="T1597" s="362"/>
      <c r="U1597" s="362"/>
      <c r="V1597" s="362"/>
      <c r="W1597" s="362"/>
      <c r="X1597" s="362"/>
      <c r="Y1597" s="362"/>
      <c r="Z1597" s="362"/>
      <c r="AA1597" s="366"/>
      <c r="AB1597" s="362"/>
      <c r="AC1597" s="362" t="s">
        <v>19</v>
      </c>
      <c r="AD1597" s="362" t="s">
        <v>40</v>
      </c>
      <c r="AE1597" s="362"/>
      <c r="AF1597" s="362"/>
      <c r="AG1597" s="362"/>
      <c r="AH1597" s="362"/>
      <c r="AI1597" s="362"/>
      <c r="AJ1597" s="362"/>
      <c r="AK1597" s="362"/>
      <c r="AL1597" s="362"/>
      <c r="AM1597" s="362"/>
      <c r="AN1597" s="361"/>
      <c r="AO1597" s="445" t="s">
        <v>9</v>
      </c>
      <c r="AP1597" s="445" t="s">
        <v>9</v>
      </c>
      <c r="AQ1597" s="445" t="s">
        <v>9</v>
      </c>
    </row>
    <row r="1598" spans="1:43" ht="72.5" hidden="1" x14ac:dyDescent="0.35">
      <c r="A1598" s="362">
        <v>1596</v>
      </c>
      <c r="B1598" s="362" t="s">
        <v>4067</v>
      </c>
      <c r="C1598" s="362" t="s">
        <v>2</v>
      </c>
      <c r="D1598" s="368">
        <v>45272</v>
      </c>
      <c r="E1598" s="368"/>
      <c r="F1598" s="368"/>
      <c r="G1598" s="368"/>
      <c r="H1598" s="362" t="s">
        <v>57</v>
      </c>
      <c r="I1598" s="362" t="s">
        <v>1596</v>
      </c>
      <c r="J1598" s="361" t="s">
        <v>2911</v>
      </c>
      <c r="K1598" s="362"/>
      <c r="L1598" s="362" t="s">
        <v>186</v>
      </c>
      <c r="M1598" s="362" t="s">
        <v>9</v>
      </c>
      <c r="N1598" s="362" t="s">
        <v>90</v>
      </c>
      <c r="O1598" s="362" t="s">
        <v>90</v>
      </c>
      <c r="P1598" s="482" t="s">
        <v>6715</v>
      </c>
      <c r="Q1598" s="362"/>
      <c r="R1598" s="362"/>
      <c r="S1598" s="362"/>
      <c r="T1598" s="362"/>
      <c r="U1598" s="362"/>
      <c r="V1598" s="362"/>
      <c r="W1598" s="362"/>
      <c r="X1598" s="362"/>
      <c r="Y1598" s="362"/>
      <c r="Z1598" s="362"/>
      <c r="AA1598" s="366"/>
      <c r="AB1598" s="362"/>
      <c r="AC1598" s="362" t="s">
        <v>14</v>
      </c>
      <c r="AD1598" s="362" t="s">
        <v>40</v>
      </c>
      <c r="AE1598" s="362"/>
      <c r="AF1598" s="362"/>
      <c r="AG1598" s="362"/>
      <c r="AH1598" s="362"/>
      <c r="AI1598" s="362"/>
      <c r="AJ1598" s="362"/>
      <c r="AK1598" s="362"/>
      <c r="AL1598" s="362"/>
      <c r="AM1598" s="362"/>
      <c r="AN1598" s="361"/>
      <c r="AO1598" s="445" t="s">
        <v>9</v>
      </c>
      <c r="AP1598" s="445" t="s">
        <v>9</v>
      </c>
      <c r="AQ1598" s="445" t="s">
        <v>9</v>
      </c>
    </row>
    <row r="1599" spans="1:43" ht="72.5" hidden="1" x14ac:dyDescent="0.35">
      <c r="A1599" s="362">
        <v>1597</v>
      </c>
      <c r="B1599" s="362" t="s">
        <v>4068</v>
      </c>
      <c r="C1599" s="362" t="s">
        <v>2</v>
      </c>
      <c r="D1599" s="368">
        <v>45272</v>
      </c>
      <c r="E1599" s="368"/>
      <c r="F1599" s="368"/>
      <c r="G1599" s="368"/>
      <c r="H1599" s="362" t="s">
        <v>57</v>
      </c>
      <c r="I1599" s="362" t="s">
        <v>1596</v>
      </c>
      <c r="J1599" s="361" t="s">
        <v>2913</v>
      </c>
      <c r="K1599" s="362"/>
      <c r="L1599" s="362" t="s">
        <v>186</v>
      </c>
      <c r="M1599" s="362" t="s">
        <v>9</v>
      </c>
      <c r="N1599" s="362" t="s">
        <v>90</v>
      </c>
      <c r="O1599" s="362" t="s">
        <v>90</v>
      </c>
      <c r="P1599" s="482" t="s">
        <v>6715</v>
      </c>
      <c r="Q1599" s="362"/>
      <c r="R1599" s="362"/>
      <c r="S1599" s="362"/>
      <c r="T1599" s="362"/>
      <c r="U1599" s="362"/>
      <c r="V1599" s="362"/>
      <c r="W1599" s="362"/>
      <c r="X1599" s="362"/>
      <c r="Y1599" s="362"/>
      <c r="Z1599" s="362"/>
      <c r="AA1599" s="366"/>
      <c r="AB1599" s="362"/>
      <c r="AC1599" s="362" t="s">
        <v>14</v>
      </c>
      <c r="AD1599" s="362" t="s">
        <v>40</v>
      </c>
      <c r="AE1599" s="362"/>
      <c r="AF1599" s="362"/>
      <c r="AG1599" s="362"/>
      <c r="AH1599" s="362"/>
      <c r="AI1599" s="362"/>
      <c r="AJ1599" s="362"/>
      <c r="AK1599" s="362"/>
      <c r="AL1599" s="362"/>
      <c r="AM1599" s="362"/>
      <c r="AN1599" s="361"/>
      <c r="AO1599" s="445" t="s">
        <v>9</v>
      </c>
      <c r="AP1599" s="445" t="s">
        <v>9</v>
      </c>
      <c r="AQ1599" s="445" t="s">
        <v>9</v>
      </c>
    </row>
    <row r="1600" spans="1:43" ht="29" hidden="1" x14ac:dyDescent="0.35">
      <c r="A1600" s="362">
        <v>1598</v>
      </c>
      <c r="B1600" s="362" t="s">
        <v>4069</v>
      </c>
      <c r="C1600" s="362" t="s">
        <v>2</v>
      </c>
      <c r="D1600" s="368">
        <v>45272</v>
      </c>
      <c r="E1600" s="368"/>
      <c r="F1600" s="368"/>
      <c r="G1600" s="368"/>
      <c r="H1600" s="362" t="s">
        <v>57</v>
      </c>
      <c r="I1600" s="362" t="s">
        <v>1596</v>
      </c>
      <c r="J1600" s="361" t="s">
        <v>4070</v>
      </c>
      <c r="K1600" s="362"/>
      <c r="L1600" s="362" t="s">
        <v>186</v>
      </c>
      <c r="M1600" s="362" t="s">
        <v>9</v>
      </c>
      <c r="N1600" s="362" t="s">
        <v>90</v>
      </c>
      <c r="O1600" s="362" t="s">
        <v>90</v>
      </c>
      <c r="P1600" s="482" t="s">
        <v>90</v>
      </c>
      <c r="Q1600" s="362"/>
      <c r="R1600" s="362"/>
      <c r="S1600" s="362"/>
      <c r="T1600" s="362"/>
      <c r="U1600" s="362"/>
      <c r="V1600" s="362"/>
      <c r="W1600" s="362"/>
      <c r="X1600" s="362"/>
      <c r="Y1600" s="362"/>
      <c r="Z1600" s="362"/>
      <c r="AA1600" s="366"/>
      <c r="AB1600" s="362"/>
      <c r="AC1600" s="362" t="s">
        <v>14</v>
      </c>
      <c r="AD1600" s="362" t="s">
        <v>8</v>
      </c>
      <c r="AE1600" s="362"/>
      <c r="AF1600" s="362"/>
      <c r="AG1600" s="362"/>
      <c r="AH1600" s="362"/>
      <c r="AI1600" s="362"/>
      <c r="AJ1600" s="362"/>
      <c r="AK1600" s="362"/>
      <c r="AL1600" s="362"/>
      <c r="AM1600" s="368">
        <v>45973</v>
      </c>
      <c r="AN1600" s="361" t="s">
        <v>6792</v>
      </c>
      <c r="AO1600" s="445" t="s">
        <v>539</v>
      </c>
      <c r="AP1600" s="445" t="s">
        <v>5858</v>
      </c>
      <c r="AQ1600" s="445" t="s">
        <v>9</v>
      </c>
    </row>
    <row r="1601" spans="1:43" ht="29" hidden="1" x14ac:dyDescent="0.35">
      <c r="A1601" s="362">
        <v>1599</v>
      </c>
      <c r="B1601" s="359" t="s">
        <v>4071</v>
      </c>
      <c r="C1601" s="362" t="s">
        <v>2</v>
      </c>
      <c r="D1601" s="368">
        <v>45272</v>
      </c>
      <c r="E1601" s="368"/>
      <c r="F1601" s="368"/>
      <c r="G1601" s="368"/>
      <c r="H1601" s="362" t="s">
        <v>57</v>
      </c>
      <c r="I1601" s="362" t="s">
        <v>1596</v>
      </c>
      <c r="J1601" s="361" t="s">
        <v>4072</v>
      </c>
      <c r="K1601" s="362"/>
      <c r="L1601" s="362" t="s">
        <v>186</v>
      </c>
      <c r="M1601" s="362" t="s">
        <v>9</v>
      </c>
      <c r="N1601" s="362" t="s">
        <v>90</v>
      </c>
      <c r="O1601" s="362" t="s">
        <v>90</v>
      </c>
      <c r="P1601" s="482" t="s">
        <v>6513</v>
      </c>
      <c r="Q1601" s="362"/>
      <c r="R1601" s="362"/>
      <c r="S1601" s="362"/>
      <c r="T1601" s="362"/>
      <c r="U1601" s="362"/>
      <c r="V1601" s="362"/>
      <c r="W1601" s="362"/>
      <c r="X1601" s="362"/>
      <c r="Y1601" s="362"/>
      <c r="Z1601" s="362"/>
      <c r="AA1601" s="366"/>
      <c r="AB1601" s="362"/>
      <c r="AC1601" s="362" t="s">
        <v>14</v>
      </c>
      <c r="AD1601" s="362" t="s">
        <v>40</v>
      </c>
      <c r="AE1601" s="362"/>
      <c r="AF1601" s="362"/>
      <c r="AG1601" s="362"/>
      <c r="AH1601" s="362"/>
      <c r="AI1601" s="362"/>
      <c r="AJ1601" s="362"/>
      <c r="AK1601" s="362"/>
      <c r="AL1601" s="362"/>
      <c r="AM1601" s="368">
        <v>46010</v>
      </c>
      <c r="AN1601" s="361"/>
      <c r="AO1601" s="445" t="s">
        <v>5950</v>
      </c>
      <c r="AP1601" s="445" t="s">
        <v>5950</v>
      </c>
      <c r="AQ1601" s="445" t="s">
        <v>5950</v>
      </c>
    </row>
    <row r="1602" spans="1:43" ht="29" hidden="1" x14ac:dyDescent="0.35">
      <c r="A1602" s="362">
        <v>1600</v>
      </c>
      <c r="B1602" s="362" t="s">
        <v>4073</v>
      </c>
      <c r="C1602" s="362" t="s">
        <v>2</v>
      </c>
      <c r="D1602" s="368">
        <v>45272</v>
      </c>
      <c r="E1602" s="368"/>
      <c r="F1602" s="368"/>
      <c r="G1602" s="368"/>
      <c r="H1602" s="362" t="s">
        <v>57</v>
      </c>
      <c r="I1602" s="362" t="s">
        <v>1596</v>
      </c>
      <c r="J1602" s="361" t="s">
        <v>4074</v>
      </c>
      <c r="K1602" s="362"/>
      <c r="L1602" s="362" t="s">
        <v>186</v>
      </c>
      <c r="M1602" s="362" t="s">
        <v>9</v>
      </c>
      <c r="N1602" s="362" t="s">
        <v>90</v>
      </c>
      <c r="O1602" s="362" t="s">
        <v>90</v>
      </c>
      <c r="P1602" s="482" t="s">
        <v>6513</v>
      </c>
      <c r="Q1602" s="362"/>
      <c r="R1602" s="362"/>
      <c r="S1602" s="362"/>
      <c r="T1602" s="362"/>
      <c r="U1602" s="362"/>
      <c r="V1602" s="362"/>
      <c r="W1602" s="362"/>
      <c r="X1602" s="362"/>
      <c r="Y1602" s="362"/>
      <c r="Z1602" s="362"/>
      <c r="AA1602" s="366"/>
      <c r="AB1602" s="362"/>
      <c r="AC1602" s="362" t="s">
        <v>14</v>
      </c>
      <c r="AD1602" s="362" t="s">
        <v>40</v>
      </c>
      <c r="AE1602" s="362"/>
      <c r="AF1602" s="362"/>
      <c r="AG1602" s="362"/>
      <c r="AH1602" s="362"/>
      <c r="AI1602" s="362"/>
      <c r="AJ1602" s="362"/>
      <c r="AK1602" s="362"/>
      <c r="AL1602" s="362"/>
      <c r="AM1602" s="362"/>
      <c r="AN1602" s="361"/>
      <c r="AO1602" s="445" t="s">
        <v>9</v>
      </c>
      <c r="AP1602" s="445" t="s">
        <v>9</v>
      </c>
      <c r="AQ1602" s="445" t="s">
        <v>9</v>
      </c>
    </row>
    <row r="1603" spans="1:43" ht="43.5" hidden="1" x14ac:dyDescent="0.35">
      <c r="A1603" s="362">
        <v>1601</v>
      </c>
      <c r="B1603" s="362" t="s">
        <v>4075</v>
      </c>
      <c r="C1603" s="362" t="s">
        <v>2</v>
      </c>
      <c r="D1603" s="368">
        <v>45272</v>
      </c>
      <c r="E1603" s="368"/>
      <c r="F1603" s="368"/>
      <c r="G1603" s="368"/>
      <c r="H1603" s="362" t="s">
        <v>57</v>
      </c>
      <c r="I1603" s="362" t="s">
        <v>1596</v>
      </c>
      <c r="J1603" s="361" t="s">
        <v>4076</v>
      </c>
      <c r="K1603" s="362"/>
      <c r="L1603" s="362" t="s">
        <v>186</v>
      </c>
      <c r="M1603" s="362" t="s">
        <v>9</v>
      </c>
      <c r="N1603" s="362" t="s">
        <v>90</v>
      </c>
      <c r="O1603" s="362" t="s">
        <v>90</v>
      </c>
      <c r="P1603" s="482" t="s">
        <v>6514</v>
      </c>
      <c r="Q1603" s="362"/>
      <c r="R1603" s="362"/>
      <c r="S1603" s="362"/>
      <c r="T1603" s="362"/>
      <c r="U1603" s="362"/>
      <c r="V1603" s="362"/>
      <c r="W1603" s="362"/>
      <c r="X1603" s="362"/>
      <c r="Y1603" s="362"/>
      <c r="Z1603" s="362"/>
      <c r="AA1603" s="366"/>
      <c r="AB1603" s="362"/>
      <c r="AC1603" s="362" t="s">
        <v>14</v>
      </c>
      <c r="AD1603" s="362" t="s">
        <v>40</v>
      </c>
      <c r="AE1603" s="362"/>
      <c r="AF1603" s="362"/>
      <c r="AG1603" s="362"/>
      <c r="AH1603" s="362"/>
      <c r="AI1603" s="362"/>
      <c r="AJ1603" s="362"/>
      <c r="AK1603" s="362"/>
      <c r="AL1603" s="362"/>
      <c r="AM1603" s="362"/>
      <c r="AN1603" s="361"/>
      <c r="AO1603" s="445" t="s">
        <v>9</v>
      </c>
      <c r="AP1603" s="445" t="s">
        <v>9</v>
      </c>
      <c r="AQ1603" s="445" t="s">
        <v>9</v>
      </c>
    </row>
    <row r="1604" spans="1:43" ht="14.5" hidden="1" x14ac:dyDescent="0.35">
      <c r="A1604" s="362">
        <v>1602</v>
      </c>
      <c r="B1604" s="362" t="s">
        <v>4077</v>
      </c>
      <c r="C1604" s="362" t="s">
        <v>2</v>
      </c>
      <c r="D1604" s="368">
        <v>45272</v>
      </c>
      <c r="E1604" s="368"/>
      <c r="F1604" s="368"/>
      <c r="G1604" s="368"/>
      <c r="H1604" s="362" t="s">
        <v>79</v>
      </c>
      <c r="I1604" s="362" t="s">
        <v>4078</v>
      </c>
      <c r="J1604" s="361" t="s">
        <v>4079</v>
      </c>
      <c r="K1604" s="362"/>
      <c r="L1604" s="362" t="s">
        <v>186</v>
      </c>
      <c r="M1604" s="362" t="s">
        <v>9</v>
      </c>
      <c r="N1604" s="362" t="s">
        <v>90</v>
      </c>
      <c r="O1604" s="362" t="s">
        <v>90</v>
      </c>
      <c r="P1604" s="482" t="s">
        <v>1539</v>
      </c>
      <c r="Q1604" s="362"/>
      <c r="R1604" s="362"/>
      <c r="S1604" s="362"/>
      <c r="T1604" s="362"/>
      <c r="U1604" s="362"/>
      <c r="V1604" s="362"/>
      <c r="W1604" s="362"/>
      <c r="X1604" s="362"/>
      <c r="Y1604" s="362"/>
      <c r="Z1604" s="362"/>
      <c r="AA1604" s="366"/>
      <c r="AB1604" s="362"/>
      <c r="AC1604" s="362" t="s">
        <v>34</v>
      </c>
      <c r="AD1604" s="362" t="s">
        <v>8</v>
      </c>
      <c r="AE1604" s="362" t="s">
        <v>39</v>
      </c>
      <c r="AF1604" s="362" t="s">
        <v>1539</v>
      </c>
      <c r="AG1604" s="362" t="b">
        <v>0</v>
      </c>
      <c r="AH1604" s="362"/>
      <c r="AI1604" s="362"/>
      <c r="AJ1604" s="362"/>
      <c r="AK1604" s="362"/>
      <c r="AL1604" s="362"/>
      <c r="AM1604" s="368">
        <v>45923</v>
      </c>
      <c r="AN1604" s="361" t="s">
        <v>680</v>
      </c>
      <c r="AO1604" s="445" t="s">
        <v>539</v>
      </c>
      <c r="AP1604" s="445" t="s">
        <v>5841</v>
      </c>
      <c r="AQ1604" s="445" t="s">
        <v>5840</v>
      </c>
    </row>
    <row r="1605" spans="1:43" ht="29" hidden="1" x14ac:dyDescent="0.35">
      <c r="A1605" s="362">
        <v>1603</v>
      </c>
      <c r="B1605" s="362" t="s">
        <v>4080</v>
      </c>
      <c r="C1605" s="362" t="s">
        <v>2</v>
      </c>
      <c r="D1605" s="368">
        <v>45272</v>
      </c>
      <c r="E1605" s="368"/>
      <c r="F1605" s="368"/>
      <c r="G1605" s="368"/>
      <c r="H1605" s="362" t="s">
        <v>57</v>
      </c>
      <c r="I1605" s="362" t="s">
        <v>1596</v>
      </c>
      <c r="J1605" s="361" t="s">
        <v>4081</v>
      </c>
      <c r="K1605" s="362"/>
      <c r="L1605" s="362" t="s">
        <v>186</v>
      </c>
      <c r="M1605" s="362" t="s">
        <v>9</v>
      </c>
      <c r="N1605" s="362" t="s">
        <v>90</v>
      </c>
      <c r="O1605" s="362" t="s">
        <v>90</v>
      </c>
      <c r="P1605" s="482" t="s">
        <v>6476</v>
      </c>
      <c r="Q1605" s="362"/>
      <c r="R1605" s="362"/>
      <c r="S1605" s="362"/>
      <c r="T1605" s="362"/>
      <c r="U1605" s="362"/>
      <c r="V1605" s="362"/>
      <c r="W1605" s="362"/>
      <c r="X1605" s="362"/>
      <c r="Y1605" s="362"/>
      <c r="Z1605" s="362"/>
      <c r="AA1605" s="366"/>
      <c r="AB1605" s="362"/>
      <c r="AC1605" s="362" t="s">
        <v>14</v>
      </c>
      <c r="AD1605" s="362" t="s">
        <v>40</v>
      </c>
      <c r="AE1605" s="362"/>
      <c r="AF1605" s="362"/>
      <c r="AG1605" s="362"/>
      <c r="AH1605" s="362"/>
      <c r="AI1605" s="362"/>
      <c r="AJ1605" s="362"/>
      <c r="AK1605" s="362"/>
      <c r="AL1605" s="362"/>
      <c r="AM1605" s="362"/>
      <c r="AN1605" s="361"/>
      <c r="AO1605" s="445" t="s">
        <v>9</v>
      </c>
      <c r="AP1605" s="445" t="s">
        <v>9</v>
      </c>
      <c r="AQ1605" s="445" t="s">
        <v>9</v>
      </c>
    </row>
    <row r="1606" spans="1:43" ht="29" hidden="1" x14ac:dyDescent="0.35">
      <c r="A1606" s="362">
        <v>1604</v>
      </c>
      <c r="B1606" s="362" t="s">
        <v>4082</v>
      </c>
      <c r="C1606" s="362" t="s">
        <v>2</v>
      </c>
      <c r="D1606" s="368">
        <v>45272</v>
      </c>
      <c r="E1606" s="368"/>
      <c r="F1606" s="368"/>
      <c r="G1606" s="368"/>
      <c r="H1606" s="362" t="s">
        <v>57</v>
      </c>
      <c r="I1606" s="362" t="s">
        <v>1596</v>
      </c>
      <c r="J1606" s="361" t="s">
        <v>2926</v>
      </c>
      <c r="K1606" s="362"/>
      <c r="L1606" s="362" t="s">
        <v>186</v>
      </c>
      <c r="M1606" s="362" t="s">
        <v>9</v>
      </c>
      <c r="N1606" s="362" t="s">
        <v>90</v>
      </c>
      <c r="O1606" s="362" t="s">
        <v>90</v>
      </c>
      <c r="P1606" s="482" t="s">
        <v>90</v>
      </c>
      <c r="Q1606" s="362"/>
      <c r="R1606" s="362"/>
      <c r="S1606" s="362"/>
      <c r="T1606" s="362"/>
      <c r="U1606" s="362"/>
      <c r="V1606" s="362"/>
      <c r="W1606" s="362"/>
      <c r="X1606" s="362"/>
      <c r="Y1606" s="362"/>
      <c r="Z1606" s="362"/>
      <c r="AA1606" s="366"/>
      <c r="AB1606" s="362"/>
      <c r="AC1606" s="362" t="s">
        <v>14</v>
      </c>
      <c r="AD1606" s="362" t="s">
        <v>8</v>
      </c>
      <c r="AE1606" s="362"/>
      <c r="AF1606" s="362"/>
      <c r="AG1606" s="362"/>
      <c r="AH1606" s="362"/>
      <c r="AI1606" s="362"/>
      <c r="AJ1606" s="362"/>
      <c r="AK1606" s="362"/>
      <c r="AL1606" s="362"/>
      <c r="AM1606" s="368">
        <v>45973</v>
      </c>
      <c r="AN1606" s="361" t="s">
        <v>6475</v>
      </c>
      <c r="AO1606" s="445" t="s">
        <v>539</v>
      </c>
      <c r="AP1606" s="445" t="s">
        <v>5858</v>
      </c>
      <c r="AQ1606" s="445" t="s">
        <v>9</v>
      </c>
    </row>
    <row r="1607" spans="1:43" ht="29" hidden="1" x14ac:dyDescent="0.35">
      <c r="A1607" s="362">
        <v>1605</v>
      </c>
      <c r="B1607" s="362" t="s">
        <v>4083</v>
      </c>
      <c r="C1607" s="362" t="s">
        <v>2</v>
      </c>
      <c r="D1607" s="368">
        <v>45272</v>
      </c>
      <c r="E1607" s="368"/>
      <c r="F1607" s="368"/>
      <c r="G1607" s="368"/>
      <c r="H1607" s="362" t="s">
        <v>57</v>
      </c>
      <c r="I1607" s="362" t="s">
        <v>1596</v>
      </c>
      <c r="J1607" s="361" t="s">
        <v>4084</v>
      </c>
      <c r="K1607" s="362"/>
      <c r="L1607" s="362" t="s">
        <v>186</v>
      </c>
      <c r="M1607" s="362" t="s">
        <v>9</v>
      </c>
      <c r="N1607" s="362" t="s">
        <v>90</v>
      </c>
      <c r="O1607" s="362" t="s">
        <v>90</v>
      </c>
      <c r="P1607" s="482" t="s">
        <v>6633</v>
      </c>
      <c r="Q1607" s="362"/>
      <c r="R1607" s="362"/>
      <c r="S1607" s="362"/>
      <c r="T1607" s="362"/>
      <c r="U1607" s="362"/>
      <c r="V1607" s="362"/>
      <c r="W1607" s="362"/>
      <c r="X1607" s="362"/>
      <c r="Y1607" s="362"/>
      <c r="Z1607" s="362"/>
      <c r="AA1607" s="366"/>
      <c r="AB1607" s="362"/>
      <c r="AC1607" s="362" t="s">
        <v>14</v>
      </c>
      <c r="AD1607" s="362" t="s">
        <v>40</v>
      </c>
      <c r="AE1607" s="362"/>
      <c r="AF1607" s="362"/>
      <c r="AG1607" s="362"/>
      <c r="AH1607" s="362"/>
      <c r="AI1607" s="362"/>
      <c r="AJ1607" s="362"/>
      <c r="AK1607" s="362"/>
      <c r="AL1607" s="362"/>
      <c r="AM1607" s="362"/>
      <c r="AN1607" s="361"/>
      <c r="AO1607" s="445" t="s">
        <v>9</v>
      </c>
      <c r="AP1607" s="445" t="s">
        <v>9</v>
      </c>
      <c r="AQ1607" s="445" t="s">
        <v>9</v>
      </c>
    </row>
    <row r="1608" spans="1:43" ht="29" hidden="1" x14ac:dyDescent="0.35">
      <c r="A1608" s="362">
        <v>1606</v>
      </c>
      <c r="B1608" s="362" t="s">
        <v>4085</v>
      </c>
      <c r="C1608" s="362" t="s">
        <v>2</v>
      </c>
      <c r="D1608" s="368">
        <v>45133</v>
      </c>
      <c r="E1608" s="368"/>
      <c r="F1608" s="368"/>
      <c r="G1608" s="368"/>
      <c r="H1608" s="362" t="s">
        <v>74</v>
      </c>
      <c r="I1608" s="362" t="s">
        <v>1546</v>
      </c>
      <c r="J1608" s="361" t="s">
        <v>4086</v>
      </c>
      <c r="K1608" s="361"/>
      <c r="L1608" s="362" t="s">
        <v>186</v>
      </c>
      <c r="M1608" s="362" t="s">
        <v>9</v>
      </c>
      <c r="N1608" s="362" t="s">
        <v>90</v>
      </c>
      <c r="O1608" s="362" t="s">
        <v>90</v>
      </c>
      <c r="P1608" s="482"/>
      <c r="Q1608" s="362"/>
      <c r="R1608" s="362"/>
      <c r="S1608" s="362"/>
      <c r="T1608" s="362"/>
      <c r="U1608" s="362"/>
      <c r="V1608" s="362"/>
      <c r="W1608" s="362"/>
      <c r="X1608" s="362"/>
      <c r="Y1608" s="362"/>
      <c r="Z1608" s="362"/>
      <c r="AA1608" s="366"/>
      <c r="AB1608" s="362"/>
      <c r="AC1608" s="362" t="s">
        <v>19</v>
      </c>
      <c r="AD1608" s="362" t="s">
        <v>40</v>
      </c>
      <c r="AE1608" s="362"/>
      <c r="AF1608" s="362"/>
      <c r="AG1608" s="362"/>
      <c r="AH1608" s="362"/>
      <c r="AI1608" s="362"/>
      <c r="AJ1608" s="362"/>
      <c r="AK1608" s="362"/>
      <c r="AL1608" s="362"/>
      <c r="AM1608" s="362"/>
      <c r="AN1608" s="361"/>
      <c r="AO1608" s="445" t="s">
        <v>5839</v>
      </c>
      <c r="AP1608" s="445" t="s">
        <v>5839</v>
      </c>
      <c r="AQ1608" s="445" t="s">
        <v>5839</v>
      </c>
    </row>
    <row r="1609" spans="1:43" ht="29" hidden="1" x14ac:dyDescent="0.35">
      <c r="A1609" s="362">
        <v>1607</v>
      </c>
      <c r="B1609" s="362" t="s">
        <v>4087</v>
      </c>
      <c r="C1609" s="362" t="s">
        <v>2</v>
      </c>
      <c r="D1609" s="368">
        <v>45272</v>
      </c>
      <c r="E1609" s="368"/>
      <c r="F1609" s="368"/>
      <c r="G1609" s="368"/>
      <c r="H1609" s="362" t="s">
        <v>57</v>
      </c>
      <c r="I1609" s="362" t="s">
        <v>1596</v>
      </c>
      <c r="J1609" s="361" t="s">
        <v>4088</v>
      </c>
      <c r="K1609" s="362"/>
      <c r="L1609" s="362" t="s">
        <v>186</v>
      </c>
      <c r="M1609" s="362" t="s">
        <v>9</v>
      </c>
      <c r="N1609" s="362" t="s">
        <v>90</v>
      </c>
      <c r="O1609" s="362" t="s">
        <v>90</v>
      </c>
      <c r="P1609" s="482" t="s">
        <v>6476</v>
      </c>
      <c r="Q1609" s="362"/>
      <c r="R1609" s="362"/>
      <c r="S1609" s="362"/>
      <c r="T1609" s="362"/>
      <c r="U1609" s="362"/>
      <c r="V1609" s="362"/>
      <c r="W1609" s="362"/>
      <c r="X1609" s="362"/>
      <c r="Y1609" s="362"/>
      <c r="Z1609" s="362"/>
      <c r="AA1609" s="366"/>
      <c r="AB1609" s="362"/>
      <c r="AC1609" s="362" t="s">
        <v>14</v>
      </c>
      <c r="AD1609" s="362" t="s">
        <v>40</v>
      </c>
      <c r="AE1609" s="362"/>
      <c r="AF1609" s="362"/>
      <c r="AG1609" s="362"/>
      <c r="AH1609" s="362"/>
      <c r="AI1609" s="362"/>
      <c r="AJ1609" s="362"/>
      <c r="AK1609" s="362"/>
      <c r="AL1609" s="362"/>
      <c r="AM1609" s="362"/>
      <c r="AN1609" s="361"/>
      <c r="AO1609" s="445" t="s">
        <v>9</v>
      </c>
      <c r="AP1609" s="445" t="s">
        <v>9</v>
      </c>
      <c r="AQ1609" s="445" t="s">
        <v>9</v>
      </c>
    </row>
    <row r="1610" spans="1:43" ht="29" hidden="1" x14ac:dyDescent="0.35">
      <c r="A1610" s="362">
        <v>1608</v>
      </c>
      <c r="B1610" s="362" t="s">
        <v>4089</v>
      </c>
      <c r="C1610" s="362" t="s">
        <v>2</v>
      </c>
      <c r="D1610" s="368">
        <v>45272</v>
      </c>
      <c r="E1610" s="368"/>
      <c r="F1610" s="368"/>
      <c r="G1610" s="368"/>
      <c r="H1610" s="362" t="s">
        <v>57</v>
      </c>
      <c r="I1610" s="362" t="s">
        <v>1596</v>
      </c>
      <c r="J1610" s="361" t="s">
        <v>2930</v>
      </c>
      <c r="K1610" s="362"/>
      <c r="L1610" s="362" t="s">
        <v>186</v>
      </c>
      <c r="M1610" s="362" t="s">
        <v>9</v>
      </c>
      <c r="N1610" s="362" t="s">
        <v>90</v>
      </c>
      <c r="O1610" s="362" t="s">
        <v>90</v>
      </c>
      <c r="P1610" s="482" t="s">
        <v>6345</v>
      </c>
      <c r="Q1610" s="362"/>
      <c r="R1610" s="362"/>
      <c r="S1610" s="362"/>
      <c r="T1610" s="362"/>
      <c r="U1610" s="362"/>
      <c r="V1610" s="362"/>
      <c r="W1610" s="362"/>
      <c r="X1610" s="362"/>
      <c r="Y1610" s="362"/>
      <c r="Z1610" s="362"/>
      <c r="AA1610" s="366"/>
      <c r="AB1610" s="362"/>
      <c r="AC1610" s="362" t="s">
        <v>14</v>
      </c>
      <c r="AD1610" s="362" t="s">
        <v>40</v>
      </c>
      <c r="AE1610" s="362"/>
      <c r="AF1610" s="362"/>
      <c r="AG1610" s="362"/>
      <c r="AH1610" s="362"/>
      <c r="AI1610" s="362"/>
      <c r="AJ1610" s="362"/>
      <c r="AK1610" s="362"/>
      <c r="AL1610" s="362"/>
      <c r="AM1610" s="362"/>
      <c r="AN1610" s="361"/>
      <c r="AO1610" s="445" t="s">
        <v>9</v>
      </c>
      <c r="AP1610" s="445" t="s">
        <v>9</v>
      </c>
      <c r="AQ1610" s="445" t="s">
        <v>9</v>
      </c>
    </row>
    <row r="1611" spans="1:43" ht="29" hidden="1" x14ac:dyDescent="0.35">
      <c r="A1611" s="362">
        <v>1609</v>
      </c>
      <c r="B1611" s="362" t="s">
        <v>4090</v>
      </c>
      <c r="C1611" s="362" t="s">
        <v>2</v>
      </c>
      <c r="D1611" s="368">
        <v>45272</v>
      </c>
      <c r="E1611" s="368"/>
      <c r="F1611" s="368"/>
      <c r="G1611" s="368"/>
      <c r="H1611" s="362" t="s">
        <v>57</v>
      </c>
      <c r="I1611" s="362" t="s">
        <v>1596</v>
      </c>
      <c r="J1611" s="361" t="s">
        <v>4091</v>
      </c>
      <c r="K1611" s="362"/>
      <c r="L1611" s="362" t="s">
        <v>186</v>
      </c>
      <c r="M1611" s="362" t="s">
        <v>9</v>
      </c>
      <c r="N1611" s="362" t="s">
        <v>90</v>
      </c>
      <c r="O1611" s="362" t="s">
        <v>90</v>
      </c>
      <c r="P1611" s="482" t="s">
        <v>90</v>
      </c>
      <c r="Q1611" s="362"/>
      <c r="R1611" s="362"/>
      <c r="S1611" s="362"/>
      <c r="T1611" s="362"/>
      <c r="U1611" s="362"/>
      <c r="V1611" s="362"/>
      <c r="W1611" s="362"/>
      <c r="X1611" s="362"/>
      <c r="Y1611" s="362"/>
      <c r="Z1611" s="362"/>
      <c r="AA1611" s="366"/>
      <c r="AB1611" s="362"/>
      <c r="AC1611" s="362" t="s">
        <v>14</v>
      </c>
      <c r="AD1611" s="362" t="s">
        <v>8</v>
      </c>
      <c r="AE1611" s="362"/>
      <c r="AF1611" s="362"/>
      <c r="AG1611" s="362"/>
      <c r="AH1611" s="362"/>
      <c r="AI1611" s="362"/>
      <c r="AJ1611" s="362"/>
      <c r="AK1611" s="362"/>
      <c r="AL1611" s="362"/>
      <c r="AM1611" s="368">
        <v>45960</v>
      </c>
      <c r="AN1611" s="361" t="s">
        <v>6472</v>
      </c>
      <c r="AO1611" s="445" t="s">
        <v>8</v>
      </c>
      <c r="AP1611" s="445" t="s">
        <v>5876</v>
      </c>
      <c r="AQ1611" s="445" t="s">
        <v>9</v>
      </c>
    </row>
    <row r="1612" spans="1:43" ht="29" hidden="1" x14ac:dyDescent="0.35">
      <c r="A1612" s="362">
        <v>1610</v>
      </c>
      <c r="B1612" s="362" t="s">
        <v>4092</v>
      </c>
      <c r="C1612" s="362" t="s">
        <v>2</v>
      </c>
      <c r="D1612" s="368">
        <v>45272</v>
      </c>
      <c r="E1612" s="368"/>
      <c r="F1612" s="368"/>
      <c r="G1612" s="368"/>
      <c r="H1612" s="362" t="s">
        <v>57</v>
      </c>
      <c r="I1612" s="362" t="s">
        <v>1596</v>
      </c>
      <c r="J1612" s="361" t="s">
        <v>4093</v>
      </c>
      <c r="K1612" s="362"/>
      <c r="L1612" s="362" t="s">
        <v>186</v>
      </c>
      <c r="M1612" s="362" t="s">
        <v>9</v>
      </c>
      <c r="N1612" s="362" t="s">
        <v>90</v>
      </c>
      <c r="O1612" s="362" t="s">
        <v>90</v>
      </c>
      <c r="P1612" s="482" t="s">
        <v>90</v>
      </c>
      <c r="Q1612" s="362"/>
      <c r="R1612" s="362"/>
      <c r="S1612" s="362"/>
      <c r="T1612" s="362"/>
      <c r="U1612" s="362"/>
      <c r="V1612" s="362"/>
      <c r="W1612" s="362"/>
      <c r="X1612" s="362"/>
      <c r="Y1612" s="362"/>
      <c r="Z1612" s="362"/>
      <c r="AA1612" s="366"/>
      <c r="AB1612" s="362"/>
      <c r="AC1612" s="362" t="s">
        <v>14</v>
      </c>
      <c r="AD1612" s="362" t="s">
        <v>8</v>
      </c>
      <c r="AE1612" s="362"/>
      <c r="AF1612" s="362"/>
      <c r="AG1612" s="362"/>
      <c r="AH1612" s="362"/>
      <c r="AI1612" s="362"/>
      <c r="AJ1612" s="362"/>
      <c r="AK1612" s="362"/>
      <c r="AL1612" s="362"/>
      <c r="AM1612" s="368">
        <v>45960</v>
      </c>
      <c r="AN1612" s="361" t="s">
        <v>6472</v>
      </c>
      <c r="AO1612" s="445" t="s">
        <v>8</v>
      </c>
      <c r="AP1612" s="445" t="s">
        <v>5876</v>
      </c>
      <c r="AQ1612" s="445" t="s">
        <v>9</v>
      </c>
    </row>
    <row r="1613" spans="1:43" ht="29" hidden="1" x14ac:dyDescent="0.35">
      <c r="A1613" s="362">
        <v>1611</v>
      </c>
      <c r="B1613" s="362" t="s">
        <v>4094</v>
      </c>
      <c r="C1613" s="362" t="s">
        <v>2</v>
      </c>
      <c r="D1613" s="368">
        <v>45272</v>
      </c>
      <c r="E1613" s="368"/>
      <c r="F1613" s="368"/>
      <c r="G1613" s="368"/>
      <c r="H1613" s="362" t="s">
        <v>57</v>
      </c>
      <c r="I1613" s="362" t="s">
        <v>1596</v>
      </c>
      <c r="J1613" s="361" t="s">
        <v>4095</v>
      </c>
      <c r="K1613" s="362"/>
      <c r="L1613" s="362" t="s">
        <v>186</v>
      </c>
      <c r="M1613" s="362" t="s">
        <v>9</v>
      </c>
      <c r="N1613" s="362" t="s">
        <v>90</v>
      </c>
      <c r="O1613" s="362" t="s">
        <v>90</v>
      </c>
      <c r="P1613" s="482" t="s">
        <v>6513</v>
      </c>
      <c r="Q1613" s="362"/>
      <c r="R1613" s="362"/>
      <c r="S1613" s="362"/>
      <c r="T1613" s="362"/>
      <c r="U1613" s="362"/>
      <c r="V1613" s="362"/>
      <c r="W1613" s="362"/>
      <c r="X1613" s="362"/>
      <c r="Y1613" s="362"/>
      <c r="Z1613" s="362"/>
      <c r="AA1613" s="366"/>
      <c r="AB1613" s="362"/>
      <c r="AC1613" s="362" t="s">
        <v>14</v>
      </c>
      <c r="AD1613" s="362" t="s">
        <v>40</v>
      </c>
      <c r="AE1613" s="362"/>
      <c r="AF1613" s="362"/>
      <c r="AG1613" s="362"/>
      <c r="AH1613" s="362"/>
      <c r="AI1613" s="362"/>
      <c r="AJ1613" s="362"/>
      <c r="AK1613" s="362"/>
      <c r="AL1613" s="362"/>
      <c r="AM1613" s="362"/>
      <c r="AN1613" s="361"/>
      <c r="AO1613" s="445" t="s">
        <v>9</v>
      </c>
      <c r="AP1613" s="445" t="s">
        <v>9</v>
      </c>
      <c r="AQ1613" s="445" t="s">
        <v>9</v>
      </c>
    </row>
    <row r="1614" spans="1:43" ht="29" hidden="1" x14ac:dyDescent="0.35">
      <c r="A1614" s="362">
        <v>1612</v>
      </c>
      <c r="B1614" s="362" t="s">
        <v>4096</v>
      </c>
      <c r="C1614" s="362" t="s">
        <v>2</v>
      </c>
      <c r="D1614" s="368">
        <v>45272</v>
      </c>
      <c r="E1614" s="368"/>
      <c r="F1614" s="368"/>
      <c r="G1614" s="368"/>
      <c r="H1614" s="362" t="s">
        <v>57</v>
      </c>
      <c r="I1614" s="362" t="s">
        <v>1596</v>
      </c>
      <c r="J1614" s="361" t="s">
        <v>4097</v>
      </c>
      <c r="K1614" s="362"/>
      <c r="L1614" s="362" t="s">
        <v>186</v>
      </c>
      <c r="M1614" s="362" t="s">
        <v>9</v>
      </c>
      <c r="N1614" s="362" t="s">
        <v>90</v>
      </c>
      <c r="O1614" s="362" t="s">
        <v>90</v>
      </c>
      <c r="P1614" s="482" t="s">
        <v>6513</v>
      </c>
      <c r="Q1614" s="362"/>
      <c r="R1614" s="362"/>
      <c r="S1614" s="362"/>
      <c r="T1614" s="362"/>
      <c r="U1614" s="362"/>
      <c r="V1614" s="362"/>
      <c r="W1614" s="362"/>
      <c r="X1614" s="362"/>
      <c r="Y1614" s="362"/>
      <c r="Z1614" s="362"/>
      <c r="AA1614" s="366"/>
      <c r="AB1614" s="362"/>
      <c r="AC1614" s="362" t="s">
        <v>14</v>
      </c>
      <c r="AD1614" s="362" t="s">
        <v>40</v>
      </c>
      <c r="AE1614" s="362"/>
      <c r="AF1614" s="362"/>
      <c r="AG1614" s="362"/>
      <c r="AH1614" s="362"/>
      <c r="AI1614" s="362"/>
      <c r="AJ1614" s="362"/>
      <c r="AK1614" s="362"/>
      <c r="AL1614" s="362"/>
      <c r="AM1614" s="362"/>
      <c r="AN1614" s="361"/>
      <c r="AO1614" s="445" t="s">
        <v>9</v>
      </c>
      <c r="AP1614" s="445" t="s">
        <v>9</v>
      </c>
      <c r="AQ1614" s="445" t="s">
        <v>9</v>
      </c>
    </row>
    <row r="1615" spans="1:43" ht="58" hidden="1" x14ac:dyDescent="0.35">
      <c r="A1615" s="362">
        <v>1613</v>
      </c>
      <c r="B1615" s="362" t="s">
        <v>4098</v>
      </c>
      <c r="C1615" s="362" t="s">
        <v>2</v>
      </c>
      <c r="D1615" s="368">
        <v>45272</v>
      </c>
      <c r="E1615" s="368"/>
      <c r="F1615" s="368"/>
      <c r="G1615" s="368"/>
      <c r="H1615" s="362" t="s">
        <v>57</v>
      </c>
      <c r="I1615" s="362" t="s">
        <v>1596</v>
      </c>
      <c r="J1615" s="361" t="s">
        <v>4099</v>
      </c>
      <c r="K1615" s="362"/>
      <c r="L1615" s="362" t="s">
        <v>186</v>
      </c>
      <c r="M1615" s="362" t="s">
        <v>9</v>
      </c>
      <c r="N1615" s="362" t="s">
        <v>90</v>
      </c>
      <c r="O1615" s="362" t="s">
        <v>90</v>
      </c>
      <c r="P1615" s="482" t="s">
        <v>6793</v>
      </c>
      <c r="Q1615" s="362"/>
      <c r="R1615" s="362"/>
      <c r="S1615" s="362"/>
      <c r="T1615" s="362"/>
      <c r="U1615" s="362"/>
      <c r="V1615" s="362"/>
      <c r="W1615" s="362"/>
      <c r="X1615" s="362"/>
      <c r="Y1615" s="362"/>
      <c r="Z1615" s="362"/>
      <c r="AA1615" s="366"/>
      <c r="AB1615" s="362"/>
      <c r="AC1615" s="362" t="s">
        <v>14</v>
      </c>
      <c r="AD1615" s="362" t="s">
        <v>40</v>
      </c>
      <c r="AE1615" s="362"/>
      <c r="AF1615" s="362"/>
      <c r="AG1615" s="362"/>
      <c r="AH1615" s="362"/>
      <c r="AI1615" s="362"/>
      <c r="AJ1615" s="362"/>
      <c r="AK1615" s="362"/>
      <c r="AL1615" s="362"/>
      <c r="AM1615" s="362"/>
      <c r="AN1615" s="361"/>
      <c r="AO1615" s="445" t="s">
        <v>9</v>
      </c>
      <c r="AP1615" s="445" t="s">
        <v>9</v>
      </c>
      <c r="AQ1615" s="445" t="s">
        <v>9</v>
      </c>
    </row>
    <row r="1616" spans="1:43" ht="72.5" hidden="1" x14ac:dyDescent="0.35">
      <c r="A1616" s="362">
        <v>1614</v>
      </c>
      <c r="B1616" s="362" t="s">
        <v>4101</v>
      </c>
      <c r="C1616" s="362" t="s">
        <v>2</v>
      </c>
      <c r="D1616" s="368">
        <v>45272</v>
      </c>
      <c r="E1616" s="368"/>
      <c r="F1616" s="368"/>
      <c r="G1616" s="368"/>
      <c r="H1616" s="362" t="s">
        <v>57</v>
      </c>
      <c r="I1616" s="362" t="s">
        <v>1596</v>
      </c>
      <c r="J1616" s="361" t="s">
        <v>4102</v>
      </c>
      <c r="K1616" s="362"/>
      <c r="L1616" s="362" t="s">
        <v>186</v>
      </c>
      <c r="M1616" s="362" t="s">
        <v>9</v>
      </c>
      <c r="N1616" s="362" t="s">
        <v>90</v>
      </c>
      <c r="O1616" s="362" t="s">
        <v>90</v>
      </c>
      <c r="P1616" s="482" t="s">
        <v>6794</v>
      </c>
      <c r="Q1616" s="362"/>
      <c r="R1616" s="362"/>
      <c r="S1616" s="362"/>
      <c r="T1616" s="362"/>
      <c r="U1616" s="362"/>
      <c r="V1616" s="362"/>
      <c r="W1616" s="362"/>
      <c r="X1616" s="362"/>
      <c r="Y1616" s="362"/>
      <c r="Z1616" s="362"/>
      <c r="AA1616" s="366"/>
      <c r="AB1616" s="362"/>
      <c r="AC1616" s="362" t="s">
        <v>14</v>
      </c>
      <c r="AD1616" s="362" t="s">
        <v>40</v>
      </c>
      <c r="AE1616" s="362"/>
      <c r="AF1616" s="362"/>
      <c r="AG1616" s="362"/>
      <c r="AH1616" s="362"/>
      <c r="AI1616" s="362"/>
      <c r="AJ1616" s="362"/>
      <c r="AK1616" s="362"/>
      <c r="AL1616" s="362"/>
      <c r="AM1616" s="362"/>
      <c r="AN1616" s="361"/>
      <c r="AO1616" s="445" t="s">
        <v>9</v>
      </c>
      <c r="AP1616" s="445" t="s">
        <v>9</v>
      </c>
      <c r="AQ1616" s="445" t="s">
        <v>9</v>
      </c>
    </row>
    <row r="1617" spans="1:43" ht="87" hidden="1" x14ac:dyDescent="0.35">
      <c r="A1617" s="362">
        <v>1615</v>
      </c>
      <c r="B1617" s="362" t="s">
        <v>4104</v>
      </c>
      <c r="C1617" s="362" t="s">
        <v>2</v>
      </c>
      <c r="D1617" s="368">
        <v>45272</v>
      </c>
      <c r="E1617" s="368"/>
      <c r="F1617" s="368"/>
      <c r="G1617" s="368"/>
      <c r="H1617" s="362" t="s">
        <v>57</v>
      </c>
      <c r="I1617" s="362" t="s">
        <v>1596</v>
      </c>
      <c r="J1617" s="361" t="s">
        <v>4105</v>
      </c>
      <c r="K1617" s="362"/>
      <c r="L1617" s="362" t="s">
        <v>186</v>
      </c>
      <c r="M1617" s="362" t="s">
        <v>9</v>
      </c>
      <c r="N1617" s="362" t="s">
        <v>90</v>
      </c>
      <c r="O1617" s="362" t="s">
        <v>90</v>
      </c>
      <c r="P1617" s="482" t="s">
        <v>6795</v>
      </c>
      <c r="Q1617" s="362"/>
      <c r="R1617" s="362"/>
      <c r="S1617" s="362"/>
      <c r="T1617" s="362"/>
      <c r="U1617" s="362"/>
      <c r="V1617" s="362"/>
      <c r="W1617" s="362"/>
      <c r="X1617" s="362"/>
      <c r="Y1617" s="362"/>
      <c r="Z1617" s="362"/>
      <c r="AA1617" s="366"/>
      <c r="AB1617" s="362"/>
      <c r="AC1617" s="362" t="s">
        <v>14</v>
      </c>
      <c r="AD1617" s="362" t="s">
        <v>40</v>
      </c>
      <c r="AE1617" s="362"/>
      <c r="AF1617" s="362"/>
      <c r="AG1617" s="362"/>
      <c r="AH1617" s="362"/>
      <c r="AI1617" s="362"/>
      <c r="AJ1617" s="362"/>
      <c r="AK1617" s="362"/>
      <c r="AL1617" s="362"/>
      <c r="AM1617" s="362"/>
      <c r="AN1617" s="361"/>
      <c r="AO1617" s="445" t="s">
        <v>9</v>
      </c>
      <c r="AP1617" s="445" t="s">
        <v>9</v>
      </c>
      <c r="AQ1617" s="445" t="s">
        <v>9</v>
      </c>
    </row>
    <row r="1618" spans="1:43" ht="72.5" hidden="1" x14ac:dyDescent="0.35">
      <c r="A1618" s="362">
        <v>1616</v>
      </c>
      <c r="B1618" s="362" t="s">
        <v>4107</v>
      </c>
      <c r="C1618" s="362" t="s">
        <v>2</v>
      </c>
      <c r="D1618" s="368">
        <v>45272</v>
      </c>
      <c r="E1618" s="368"/>
      <c r="F1618" s="368"/>
      <c r="G1618" s="368"/>
      <c r="H1618" s="362" t="s">
        <v>57</v>
      </c>
      <c r="I1618" s="362" t="s">
        <v>1596</v>
      </c>
      <c r="J1618" s="361" t="s">
        <v>4108</v>
      </c>
      <c r="K1618" s="362"/>
      <c r="L1618" s="362" t="s">
        <v>186</v>
      </c>
      <c r="M1618" s="362" t="s">
        <v>9</v>
      </c>
      <c r="N1618" s="362" t="s">
        <v>90</v>
      </c>
      <c r="O1618" s="362" t="s">
        <v>90</v>
      </c>
      <c r="P1618" s="482" t="s">
        <v>6796</v>
      </c>
      <c r="Q1618" s="362"/>
      <c r="R1618" s="362"/>
      <c r="S1618" s="362"/>
      <c r="T1618" s="362"/>
      <c r="U1618" s="362"/>
      <c r="V1618" s="362"/>
      <c r="W1618" s="362"/>
      <c r="X1618" s="362"/>
      <c r="Y1618" s="362"/>
      <c r="Z1618" s="362"/>
      <c r="AA1618" s="366"/>
      <c r="AB1618" s="362"/>
      <c r="AC1618" s="362" t="s">
        <v>14</v>
      </c>
      <c r="AD1618" s="362" t="s">
        <v>40</v>
      </c>
      <c r="AE1618" s="362"/>
      <c r="AF1618" s="362"/>
      <c r="AG1618" s="362"/>
      <c r="AH1618" s="362"/>
      <c r="AI1618" s="362"/>
      <c r="AJ1618" s="362"/>
      <c r="AK1618" s="362"/>
      <c r="AL1618" s="362"/>
      <c r="AM1618" s="362"/>
      <c r="AN1618" s="361"/>
      <c r="AO1618" s="445" t="s">
        <v>5839</v>
      </c>
      <c r="AP1618" s="445" t="s">
        <v>5839</v>
      </c>
      <c r="AQ1618" s="445" t="s">
        <v>5839</v>
      </c>
    </row>
    <row r="1619" spans="1:43" ht="29" hidden="1" x14ac:dyDescent="0.35">
      <c r="A1619" s="362">
        <v>1617</v>
      </c>
      <c r="B1619" s="362" t="s">
        <v>4110</v>
      </c>
      <c r="C1619" s="362" t="s">
        <v>2</v>
      </c>
      <c r="D1619" s="368">
        <v>45133</v>
      </c>
      <c r="E1619" s="368"/>
      <c r="F1619" s="368"/>
      <c r="G1619" s="368"/>
      <c r="H1619" s="362" t="s">
        <v>74</v>
      </c>
      <c r="I1619" s="362" t="s">
        <v>1546</v>
      </c>
      <c r="J1619" s="361" t="s">
        <v>4111</v>
      </c>
      <c r="K1619" s="361"/>
      <c r="L1619" s="362" t="s">
        <v>186</v>
      </c>
      <c r="M1619" s="362" t="s">
        <v>9</v>
      </c>
      <c r="N1619" s="362" t="s">
        <v>90</v>
      </c>
      <c r="O1619" s="362" t="s">
        <v>90</v>
      </c>
      <c r="P1619" s="482" t="s">
        <v>6797</v>
      </c>
      <c r="Q1619" s="362"/>
      <c r="R1619" s="362"/>
      <c r="S1619" s="362"/>
      <c r="T1619" s="362"/>
      <c r="U1619" s="362"/>
      <c r="V1619" s="362"/>
      <c r="W1619" s="362"/>
      <c r="X1619" s="362"/>
      <c r="Y1619" s="362"/>
      <c r="Z1619" s="362"/>
      <c r="AA1619" s="366"/>
      <c r="AB1619" s="362"/>
      <c r="AC1619" s="362" t="s">
        <v>19</v>
      </c>
      <c r="AD1619" s="362" t="s">
        <v>40</v>
      </c>
      <c r="AE1619" s="362"/>
      <c r="AF1619" s="362"/>
      <c r="AG1619" s="362"/>
      <c r="AH1619" s="362"/>
      <c r="AI1619" s="362"/>
      <c r="AJ1619" s="362"/>
      <c r="AK1619" s="362"/>
      <c r="AL1619" s="362"/>
      <c r="AM1619" s="362"/>
      <c r="AN1619" s="361"/>
      <c r="AO1619" s="445" t="s">
        <v>5839</v>
      </c>
      <c r="AP1619" s="445" t="s">
        <v>5839</v>
      </c>
      <c r="AQ1619" s="445" t="s">
        <v>5839</v>
      </c>
    </row>
    <row r="1620" spans="1:43" ht="101.5" hidden="1" x14ac:dyDescent="0.35">
      <c r="A1620" s="362">
        <v>1618</v>
      </c>
      <c r="B1620" s="362" t="s">
        <v>4113</v>
      </c>
      <c r="C1620" s="362" t="s">
        <v>2</v>
      </c>
      <c r="D1620" s="368">
        <v>45272</v>
      </c>
      <c r="E1620" s="368"/>
      <c r="F1620" s="368"/>
      <c r="G1620" s="368"/>
      <c r="H1620" s="362" t="s">
        <v>57</v>
      </c>
      <c r="I1620" s="362" t="s">
        <v>1596</v>
      </c>
      <c r="J1620" s="361" t="s">
        <v>4114</v>
      </c>
      <c r="K1620" s="362"/>
      <c r="L1620" s="362" t="s">
        <v>186</v>
      </c>
      <c r="M1620" s="362" t="s">
        <v>9</v>
      </c>
      <c r="N1620" s="362" t="s">
        <v>90</v>
      </c>
      <c r="O1620" s="362" t="s">
        <v>90</v>
      </c>
      <c r="P1620" s="482" t="s">
        <v>6798</v>
      </c>
      <c r="Q1620" s="362" t="s">
        <v>6799</v>
      </c>
      <c r="R1620" s="362" t="s">
        <v>6800</v>
      </c>
      <c r="S1620" s="362" t="s">
        <v>6801</v>
      </c>
      <c r="T1620" s="362" t="s">
        <v>6802</v>
      </c>
      <c r="U1620" s="362" t="s">
        <v>6803</v>
      </c>
      <c r="V1620" s="362"/>
      <c r="W1620" s="362" t="s">
        <v>6804</v>
      </c>
      <c r="X1620" s="362" t="s">
        <v>6805</v>
      </c>
      <c r="Y1620" s="362"/>
      <c r="Z1620" s="362"/>
      <c r="AA1620" s="366" t="s">
        <v>6806</v>
      </c>
      <c r="AB1620" s="362" t="s">
        <v>6807</v>
      </c>
      <c r="AC1620" s="362" t="s">
        <v>14</v>
      </c>
      <c r="AD1620" s="362" t="s">
        <v>40</v>
      </c>
      <c r="AE1620" s="362"/>
      <c r="AF1620" s="362"/>
      <c r="AG1620" s="362"/>
      <c r="AH1620" s="362"/>
      <c r="AI1620" s="362" t="s">
        <v>6808</v>
      </c>
      <c r="AJ1620" s="362"/>
      <c r="AK1620" s="362"/>
      <c r="AL1620" s="362"/>
      <c r="AM1620" s="362"/>
      <c r="AN1620" s="361"/>
      <c r="AO1620" s="445" t="s">
        <v>9</v>
      </c>
      <c r="AP1620" s="445" t="s">
        <v>9</v>
      </c>
      <c r="AQ1620" s="445" t="s">
        <v>9</v>
      </c>
    </row>
    <row r="1621" spans="1:43" ht="29" hidden="1" x14ac:dyDescent="0.35">
      <c r="A1621" s="362">
        <v>1619</v>
      </c>
      <c r="B1621" s="362" t="s">
        <v>4116</v>
      </c>
      <c r="C1621" s="362" t="s">
        <v>2</v>
      </c>
      <c r="D1621" s="368">
        <v>45275</v>
      </c>
      <c r="E1621" s="368"/>
      <c r="F1621" s="368"/>
      <c r="G1621" s="368"/>
      <c r="H1621" s="362" t="s">
        <v>74</v>
      </c>
      <c r="I1621" s="362" t="s">
        <v>90</v>
      </c>
      <c r="J1621" s="361" t="s">
        <v>2996</v>
      </c>
      <c r="K1621" s="361"/>
      <c r="L1621" s="362" t="s">
        <v>186</v>
      </c>
      <c r="M1621" s="362" t="s">
        <v>9</v>
      </c>
      <c r="N1621" s="362" t="s">
        <v>90</v>
      </c>
      <c r="O1621" s="362" t="s">
        <v>90</v>
      </c>
      <c r="P1621" s="482"/>
      <c r="Q1621" s="362"/>
      <c r="R1621" s="362"/>
      <c r="S1621" s="362"/>
      <c r="T1621" s="362"/>
      <c r="U1621" s="362"/>
      <c r="V1621" s="362"/>
      <c r="W1621" s="362"/>
      <c r="X1621" s="362"/>
      <c r="Y1621" s="362"/>
      <c r="Z1621" s="362"/>
      <c r="AA1621" s="366"/>
      <c r="AB1621" s="362"/>
      <c r="AC1621" s="362" t="s">
        <v>19</v>
      </c>
      <c r="AD1621" s="362" t="s">
        <v>40</v>
      </c>
      <c r="AE1621" s="362"/>
      <c r="AF1621" s="362"/>
      <c r="AG1621" s="362"/>
      <c r="AH1621" s="362"/>
      <c r="AI1621" s="362"/>
      <c r="AJ1621" s="362"/>
      <c r="AK1621" s="362"/>
      <c r="AL1621" s="362"/>
      <c r="AM1621" s="362"/>
      <c r="AN1621" s="361"/>
      <c r="AO1621" s="445" t="s">
        <v>5839</v>
      </c>
      <c r="AP1621" s="445" t="s">
        <v>5839</v>
      </c>
      <c r="AQ1621" s="445" t="s">
        <v>5839</v>
      </c>
    </row>
    <row r="1622" spans="1:43" ht="43.5" hidden="1" x14ac:dyDescent="0.35">
      <c r="A1622" s="362">
        <v>1620</v>
      </c>
      <c r="B1622" s="362" t="s">
        <v>4117</v>
      </c>
      <c r="C1622" s="362" t="s">
        <v>2</v>
      </c>
      <c r="D1622" s="368">
        <v>45275</v>
      </c>
      <c r="E1622" s="368"/>
      <c r="F1622" s="368"/>
      <c r="G1622" s="368"/>
      <c r="H1622" s="362" t="s">
        <v>74</v>
      </c>
      <c r="I1622" s="362" t="s">
        <v>90</v>
      </c>
      <c r="J1622" s="361" t="s">
        <v>2970</v>
      </c>
      <c r="K1622" s="361"/>
      <c r="L1622" s="362" t="s">
        <v>186</v>
      </c>
      <c r="M1622" s="362" t="s">
        <v>9</v>
      </c>
      <c r="N1622" s="362" t="s">
        <v>90</v>
      </c>
      <c r="O1622" s="362" t="s">
        <v>90</v>
      </c>
      <c r="P1622" s="482"/>
      <c r="Q1622" s="362"/>
      <c r="R1622" s="362"/>
      <c r="S1622" s="362"/>
      <c r="T1622" s="362"/>
      <c r="U1622" s="362"/>
      <c r="V1622" s="362"/>
      <c r="W1622" s="362"/>
      <c r="X1622" s="362"/>
      <c r="Y1622" s="362"/>
      <c r="Z1622" s="362"/>
      <c r="AA1622" s="366"/>
      <c r="AB1622" s="362"/>
      <c r="AC1622" s="362" t="s">
        <v>19</v>
      </c>
      <c r="AD1622" s="362" t="s">
        <v>40</v>
      </c>
      <c r="AE1622" s="362"/>
      <c r="AF1622" s="362"/>
      <c r="AG1622" s="362"/>
      <c r="AH1622" s="362"/>
      <c r="AI1622" s="362"/>
      <c r="AJ1622" s="362"/>
      <c r="AK1622" s="362"/>
      <c r="AL1622" s="362"/>
      <c r="AM1622" s="362"/>
      <c r="AN1622" s="361"/>
      <c r="AO1622" s="445" t="s">
        <v>5839</v>
      </c>
      <c r="AP1622" s="445" t="s">
        <v>5839</v>
      </c>
      <c r="AQ1622" s="445" t="s">
        <v>5839</v>
      </c>
    </row>
    <row r="1623" spans="1:43" ht="72.5" hidden="1" x14ac:dyDescent="0.35">
      <c r="A1623" s="362">
        <v>1621</v>
      </c>
      <c r="B1623" s="362" t="s">
        <v>4118</v>
      </c>
      <c r="C1623" s="362" t="s">
        <v>2</v>
      </c>
      <c r="D1623" s="368">
        <v>45275</v>
      </c>
      <c r="E1623" s="368"/>
      <c r="F1623" s="368"/>
      <c r="G1623" s="368"/>
      <c r="H1623" s="362" t="s">
        <v>74</v>
      </c>
      <c r="I1623" s="362" t="s">
        <v>90</v>
      </c>
      <c r="J1623" s="361" t="s">
        <v>4119</v>
      </c>
      <c r="K1623" s="361"/>
      <c r="L1623" s="362" t="s">
        <v>186</v>
      </c>
      <c r="M1623" s="362" t="s">
        <v>9</v>
      </c>
      <c r="N1623" s="362" t="s">
        <v>90</v>
      </c>
      <c r="O1623" s="362" t="s">
        <v>90</v>
      </c>
      <c r="P1623" s="482" t="s">
        <v>6809</v>
      </c>
      <c r="Q1623" s="362" t="s">
        <v>6810</v>
      </c>
      <c r="R1623" s="362" t="s">
        <v>6811</v>
      </c>
      <c r="S1623" s="362" t="s">
        <v>6812</v>
      </c>
      <c r="T1623" s="362" t="s">
        <v>6813</v>
      </c>
      <c r="U1623" s="362" t="s">
        <v>6814</v>
      </c>
      <c r="V1623" s="362"/>
      <c r="W1623" s="362" t="s">
        <v>6815</v>
      </c>
      <c r="X1623" s="362" t="s">
        <v>6816</v>
      </c>
      <c r="Y1623" s="362"/>
      <c r="Z1623" s="362"/>
      <c r="AA1623" s="366" t="s">
        <v>6817</v>
      </c>
      <c r="AB1623" s="362" t="s">
        <v>6818</v>
      </c>
      <c r="AC1623" s="362" t="s">
        <v>19</v>
      </c>
      <c r="AD1623" s="362" t="s">
        <v>40</v>
      </c>
      <c r="AE1623" s="362"/>
      <c r="AF1623" s="362"/>
      <c r="AG1623" s="362"/>
      <c r="AH1623" s="362"/>
      <c r="AI1623" s="362" t="s">
        <v>6819</v>
      </c>
      <c r="AJ1623" s="362"/>
      <c r="AK1623" s="362"/>
      <c r="AL1623" s="362"/>
      <c r="AM1623" s="362"/>
      <c r="AN1623" s="361"/>
      <c r="AO1623" s="445" t="s">
        <v>5839</v>
      </c>
      <c r="AP1623" s="445" t="s">
        <v>5839</v>
      </c>
      <c r="AQ1623" s="445" t="s">
        <v>5839</v>
      </c>
    </row>
    <row r="1624" spans="1:43" ht="29" hidden="1" x14ac:dyDescent="0.35">
      <c r="A1624" s="362">
        <v>1622</v>
      </c>
      <c r="B1624" s="362" t="s">
        <v>4120</v>
      </c>
      <c r="C1624" s="362" t="s">
        <v>2</v>
      </c>
      <c r="D1624" s="368">
        <v>45275</v>
      </c>
      <c r="E1624" s="368"/>
      <c r="F1624" s="368"/>
      <c r="G1624" s="368"/>
      <c r="H1624" s="362" t="s">
        <v>74</v>
      </c>
      <c r="I1624" s="362" t="s">
        <v>90</v>
      </c>
      <c r="J1624" s="361" t="s">
        <v>4121</v>
      </c>
      <c r="K1624" s="361"/>
      <c r="L1624" s="362" t="s">
        <v>186</v>
      </c>
      <c r="M1624" s="362" t="s">
        <v>9</v>
      </c>
      <c r="N1624" s="362" t="s">
        <v>90</v>
      </c>
      <c r="O1624" s="362" t="s">
        <v>90</v>
      </c>
      <c r="P1624" s="482"/>
      <c r="Q1624" s="362"/>
      <c r="R1624" s="362"/>
      <c r="S1624" s="362"/>
      <c r="T1624" s="362"/>
      <c r="U1624" s="362"/>
      <c r="V1624" s="362"/>
      <c r="W1624" s="362"/>
      <c r="X1624" s="362"/>
      <c r="Y1624" s="362"/>
      <c r="Z1624" s="362"/>
      <c r="AA1624" s="366"/>
      <c r="AB1624" s="362"/>
      <c r="AC1624" s="362" t="s">
        <v>19</v>
      </c>
      <c r="AD1624" s="362" t="s">
        <v>40</v>
      </c>
      <c r="AE1624" s="362"/>
      <c r="AF1624" s="362"/>
      <c r="AG1624" s="362"/>
      <c r="AH1624" s="362"/>
      <c r="AI1624" s="362"/>
      <c r="AJ1624" s="362"/>
      <c r="AK1624" s="362"/>
      <c r="AL1624" s="362"/>
      <c r="AM1624" s="362"/>
      <c r="AN1624" s="361"/>
      <c r="AO1624" s="445" t="s">
        <v>5839</v>
      </c>
      <c r="AP1624" s="445" t="s">
        <v>5839</v>
      </c>
      <c r="AQ1624" s="445" t="s">
        <v>5839</v>
      </c>
    </row>
    <row r="1625" spans="1:43" ht="29" hidden="1" x14ac:dyDescent="0.35">
      <c r="A1625" s="362">
        <v>1623</v>
      </c>
      <c r="B1625" s="362" t="s">
        <v>4122</v>
      </c>
      <c r="C1625" s="362" t="s">
        <v>2</v>
      </c>
      <c r="D1625" s="368">
        <v>45275</v>
      </c>
      <c r="E1625" s="368"/>
      <c r="F1625" s="368"/>
      <c r="G1625" s="368"/>
      <c r="H1625" s="362" t="s">
        <v>74</v>
      </c>
      <c r="I1625" s="362" t="s">
        <v>90</v>
      </c>
      <c r="J1625" s="361" t="s">
        <v>2983</v>
      </c>
      <c r="K1625" s="361"/>
      <c r="L1625" s="362" t="s">
        <v>186</v>
      </c>
      <c r="M1625" s="362" t="s">
        <v>9</v>
      </c>
      <c r="N1625" s="362" t="s">
        <v>90</v>
      </c>
      <c r="O1625" s="362" t="s">
        <v>90</v>
      </c>
      <c r="P1625" s="482"/>
      <c r="Q1625" s="362"/>
      <c r="R1625" s="362"/>
      <c r="S1625" s="362"/>
      <c r="T1625" s="362"/>
      <c r="U1625" s="362"/>
      <c r="V1625" s="362"/>
      <c r="W1625" s="362"/>
      <c r="X1625" s="362"/>
      <c r="Y1625" s="362"/>
      <c r="Z1625" s="362"/>
      <c r="AA1625" s="366"/>
      <c r="AB1625" s="362"/>
      <c r="AC1625" s="362" t="s">
        <v>19</v>
      </c>
      <c r="AD1625" s="362" t="s">
        <v>40</v>
      </c>
      <c r="AE1625" s="362"/>
      <c r="AF1625" s="362"/>
      <c r="AG1625" s="362"/>
      <c r="AH1625" s="362"/>
      <c r="AI1625" s="362"/>
      <c r="AJ1625" s="362"/>
      <c r="AK1625" s="362"/>
      <c r="AL1625" s="362"/>
      <c r="AM1625" s="362"/>
      <c r="AN1625" s="361"/>
      <c r="AO1625" s="445" t="s">
        <v>5839</v>
      </c>
      <c r="AP1625" s="445" t="s">
        <v>5839</v>
      </c>
      <c r="AQ1625" s="445" t="s">
        <v>5839</v>
      </c>
    </row>
    <row r="1626" spans="1:43" ht="29" hidden="1" x14ac:dyDescent="0.35">
      <c r="A1626" s="362">
        <v>1624</v>
      </c>
      <c r="B1626" s="362" t="s">
        <v>4123</v>
      </c>
      <c r="C1626" s="362" t="s">
        <v>2</v>
      </c>
      <c r="D1626" s="368">
        <v>45275</v>
      </c>
      <c r="E1626" s="368"/>
      <c r="F1626" s="368"/>
      <c r="G1626" s="368"/>
      <c r="H1626" s="362" t="s">
        <v>61</v>
      </c>
      <c r="I1626" s="362" t="s">
        <v>4124</v>
      </c>
      <c r="J1626" s="361" t="s">
        <v>2985</v>
      </c>
      <c r="K1626" s="361"/>
      <c r="L1626" s="362" t="s">
        <v>186</v>
      </c>
      <c r="M1626" s="362" t="s">
        <v>9</v>
      </c>
      <c r="N1626" s="362" t="s">
        <v>90</v>
      </c>
      <c r="O1626" s="362" t="s">
        <v>90</v>
      </c>
      <c r="P1626" s="482"/>
      <c r="Q1626" s="362"/>
      <c r="R1626" s="362"/>
      <c r="S1626" s="362"/>
      <c r="T1626" s="362"/>
      <c r="U1626" s="362"/>
      <c r="V1626" s="362"/>
      <c r="W1626" s="362"/>
      <c r="X1626" s="362"/>
      <c r="Y1626" s="362"/>
      <c r="Z1626" s="362"/>
      <c r="AA1626" s="366"/>
      <c r="AB1626" s="362"/>
      <c r="AC1626" s="362" t="s">
        <v>19</v>
      </c>
      <c r="AD1626" s="362" t="s">
        <v>40</v>
      </c>
      <c r="AE1626" s="362"/>
      <c r="AF1626" s="362"/>
      <c r="AG1626" s="362"/>
      <c r="AH1626" s="362"/>
      <c r="AI1626" s="362"/>
      <c r="AJ1626" s="362"/>
      <c r="AK1626" s="362"/>
      <c r="AL1626" s="362"/>
      <c r="AM1626" s="362"/>
      <c r="AN1626" s="361"/>
      <c r="AO1626" s="445" t="s">
        <v>5839</v>
      </c>
      <c r="AP1626" s="445" t="s">
        <v>5839</v>
      </c>
      <c r="AQ1626" s="445" t="s">
        <v>5839</v>
      </c>
    </row>
    <row r="1627" spans="1:43" ht="29" hidden="1" x14ac:dyDescent="0.35">
      <c r="A1627" s="362">
        <v>1625</v>
      </c>
      <c r="B1627" s="362" t="s">
        <v>4125</v>
      </c>
      <c r="C1627" s="362" t="s">
        <v>2</v>
      </c>
      <c r="D1627" s="368">
        <v>45275</v>
      </c>
      <c r="E1627" s="368"/>
      <c r="F1627" s="368"/>
      <c r="G1627" s="368"/>
      <c r="H1627" s="362" t="s">
        <v>74</v>
      </c>
      <c r="I1627" s="362" t="s">
        <v>3522</v>
      </c>
      <c r="J1627" s="361" t="s">
        <v>2987</v>
      </c>
      <c r="K1627" s="361"/>
      <c r="L1627" s="362" t="s">
        <v>186</v>
      </c>
      <c r="M1627" s="362" t="s">
        <v>9</v>
      </c>
      <c r="N1627" s="362" t="s">
        <v>90</v>
      </c>
      <c r="O1627" s="362" t="s">
        <v>90</v>
      </c>
      <c r="P1627" s="482"/>
      <c r="Q1627" s="362"/>
      <c r="R1627" s="362"/>
      <c r="S1627" s="362"/>
      <c r="T1627" s="362"/>
      <c r="U1627" s="362"/>
      <c r="V1627" s="362"/>
      <c r="W1627" s="362"/>
      <c r="X1627" s="362"/>
      <c r="Y1627" s="362"/>
      <c r="Z1627" s="362"/>
      <c r="AA1627" s="366"/>
      <c r="AB1627" s="362"/>
      <c r="AC1627" s="362" t="s">
        <v>19</v>
      </c>
      <c r="AD1627" s="362" t="s">
        <v>40</v>
      </c>
      <c r="AE1627" s="362"/>
      <c r="AF1627" s="362"/>
      <c r="AG1627" s="362"/>
      <c r="AH1627" s="362"/>
      <c r="AI1627" s="362"/>
      <c r="AJ1627" s="362"/>
      <c r="AK1627" s="362"/>
      <c r="AL1627" s="362"/>
      <c r="AM1627" s="362"/>
      <c r="AN1627" s="361"/>
      <c r="AO1627" s="445" t="s">
        <v>5839</v>
      </c>
      <c r="AP1627" s="445" t="s">
        <v>5839</v>
      </c>
      <c r="AQ1627" s="445" t="s">
        <v>5839</v>
      </c>
    </row>
    <row r="1628" spans="1:43" ht="29" hidden="1" x14ac:dyDescent="0.35">
      <c r="A1628" s="362">
        <v>1626</v>
      </c>
      <c r="B1628" s="362" t="s">
        <v>4126</v>
      </c>
      <c r="C1628" s="362" t="s">
        <v>2</v>
      </c>
      <c r="D1628" s="368">
        <v>45275</v>
      </c>
      <c r="E1628" s="368" t="s">
        <v>1278</v>
      </c>
      <c r="F1628" s="368"/>
      <c r="G1628" s="368"/>
      <c r="H1628" s="362" t="s">
        <v>73</v>
      </c>
      <c r="I1628" s="362" t="s">
        <v>3463</v>
      </c>
      <c r="J1628" s="361" t="s">
        <v>4127</v>
      </c>
      <c r="K1628" s="362"/>
      <c r="L1628" s="362" t="s">
        <v>186</v>
      </c>
      <c r="M1628" s="362" t="s">
        <v>9</v>
      </c>
      <c r="N1628" s="362" t="s">
        <v>90</v>
      </c>
      <c r="O1628" s="362" t="s">
        <v>90</v>
      </c>
      <c r="P1628" s="482" t="s">
        <v>90</v>
      </c>
      <c r="Q1628" s="362"/>
      <c r="R1628" s="362"/>
      <c r="S1628" s="362"/>
      <c r="T1628" s="362"/>
      <c r="U1628" s="362"/>
      <c r="V1628" s="362"/>
      <c r="W1628" s="362"/>
      <c r="X1628" s="362"/>
      <c r="Y1628" s="362"/>
      <c r="Z1628" s="362"/>
      <c r="AA1628" s="366"/>
      <c r="AB1628" s="362"/>
      <c r="AC1628" s="362" t="s">
        <v>13</v>
      </c>
      <c r="AD1628" s="362" t="s">
        <v>40</v>
      </c>
      <c r="AE1628" s="362"/>
      <c r="AF1628" s="362"/>
      <c r="AG1628" s="362"/>
      <c r="AH1628" s="362" t="s">
        <v>1145</v>
      </c>
      <c r="AI1628" s="368"/>
      <c r="AJ1628" s="368"/>
      <c r="AK1628" s="368"/>
      <c r="AL1628" s="368"/>
      <c r="AM1628" s="362"/>
      <c r="AN1628" s="361"/>
      <c r="AO1628" s="445" t="s">
        <v>9</v>
      </c>
      <c r="AP1628" s="445" t="s">
        <v>9</v>
      </c>
      <c r="AQ1628" s="445" t="s">
        <v>9</v>
      </c>
    </row>
    <row r="1629" spans="1:43" ht="43.5" hidden="1" x14ac:dyDescent="0.35">
      <c r="A1629" s="362">
        <v>1627</v>
      </c>
      <c r="B1629" s="362" t="s">
        <v>4128</v>
      </c>
      <c r="C1629" s="362" t="s">
        <v>2</v>
      </c>
      <c r="D1629" s="368">
        <v>45275</v>
      </c>
      <c r="E1629" s="368"/>
      <c r="F1629" s="368"/>
      <c r="G1629" s="368"/>
      <c r="H1629" s="362" t="s">
        <v>74</v>
      </c>
      <c r="I1629" s="362" t="s">
        <v>90</v>
      </c>
      <c r="J1629" s="361" t="s">
        <v>2994</v>
      </c>
      <c r="K1629" s="361"/>
      <c r="L1629" s="362" t="s">
        <v>186</v>
      </c>
      <c r="M1629" s="362" t="s">
        <v>9</v>
      </c>
      <c r="N1629" s="362" t="s">
        <v>90</v>
      </c>
      <c r="O1629" s="362" t="s">
        <v>90</v>
      </c>
      <c r="P1629" s="482"/>
      <c r="Q1629" s="362"/>
      <c r="R1629" s="362"/>
      <c r="S1629" s="362"/>
      <c r="T1629" s="362"/>
      <c r="U1629" s="362"/>
      <c r="V1629" s="362"/>
      <c r="W1629" s="362"/>
      <c r="X1629" s="362"/>
      <c r="Y1629" s="362"/>
      <c r="Z1629" s="362"/>
      <c r="AA1629" s="366"/>
      <c r="AB1629" s="362"/>
      <c r="AC1629" s="362" t="s">
        <v>19</v>
      </c>
      <c r="AD1629" s="362" t="s">
        <v>40</v>
      </c>
      <c r="AE1629" s="362"/>
      <c r="AF1629" s="362"/>
      <c r="AG1629" s="362"/>
      <c r="AH1629" s="362"/>
      <c r="AI1629" s="362"/>
      <c r="AJ1629" s="362"/>
      <c r="AK1629" s="362"/>
      <c r="AL1629" s="362"/>
      <c r="AM1629" s="362"/>
      <c r="AN1629" s="361"/>
      <c r="AO1629" s="445" t="s">
        <v>5839</v>
      </c>
      <c r="AP1629" s="445" t="s">
        <v>5839</v>
      </c>
      <c r="AQ1629" s="445" t="s">
        <v>5839</v>
      </c>
    </row>
    <row r="1630" spans="1:43" ht="87" hidden="1" x14ac:dyDescent="0.35">
      <c r="A1630" s="362">
        <v>1628</v>
      </c>
      <c r="B1630" s="362" t="s">
        <v>4129</v>
      </c>
      <c r="C1630" s="362" t="s">
        <v>2</v>
      </c>
      <c r="D1630" s="368">
        <v>45133</v>
      </c>
      <c r="E1630" s="368"/>
      <c r="F1630" s="368"/>
      <c r="G1630" s="368"/>
      <c r="H1630" s="362" t="s">
        <v>74</v>
      </c>
      <c r="I1630" s="362" t="s">
        <v>184</v>
      </c>
      <c r="J1630" s="361" t="s">
        <v>4130</v>
      </c>
      <c r="K1630" s="361"/>
      <c r="L1630" s="362" t="s">
        <v>186</v>
      </c>
      <c r="M1630" s="362" t="s">
        <v>9</v>
      </c>
      <c r="N1630" s="362" t="s">
        <v>90</v>
      </c>
      <c r="O1630" s="362" t="s">
        <v>90</v>
      </c>
      <c r="P1630" s="482" t="s">
        <v>6820</v>
      </c>
      <c r="Q1630" s="362" t="s">
        <v>6163</v>
      </c>
      <c r="R1630" s="362" t="s">
        <v>6821</v>
      </c>
      <c r="S1630" s="362" t="s">
        <v>6086</v>
      </c>
      <c r="T1630" s="362" t="s">
        <v>6822</v>
      </c>
      <c r="U1630" s="362" t="s">
        <v>6823</v>
      </c>
      <c r="V1630" s="362"/>
      <c r="W1630" s="362" t="s">
        <v>6269</v>
      </c>
      <c r="X1630" s="362" t="s">
        <v>6100</v>
      </c>
      <c r="Y1630" s="362"/>
      <c r="Z1630" s="362"/>
      <c r="AA1630" s="366" t="s">
        <v>6824</v>
      </c>
      <c r="AB1630" s="362" t="s">
        <v>6825</v>
      </c>
      <c r="AC1630" s="362" t="s">
        <v>19</v>
      </c>
      <c r="AD1630" s="362" t="s">
        <v>40</v>
      </c>
      <c r="AE1630" s="362"/>
      <c r="AF1630" s="362"/>
      <c r="AG1630" s="362"/>
      <c r="AH1630" s="362"/>
      <c r="AI1630" s="362" t="s">
        <v>6826</v>
      </c>
      <c r="AJ1630" s="362"/>
      <c r="AK1630" s="362"/>
      <c r="AL1630" s="362"/>
      <c r="AM1630" s="362"/>
      <c r="AN1630" s="361"/>
      <c r="AO1630" s="445" t="s">
        <v>5839</v>
      </c>
      <c r="AP1630" s="445" t="s">
        <v>5839</v>
      </c>
      <c r="AQ1630" s="445" t="s">
        <v>5839</v>
      </c>
    </row>
    <row r="1631" spans="1:43" ht="43.5" hidden="1" x14ac:dyDescent="0.35">
      <c r="A1631" s="362">
        <v>1629</v>
      </c>
      <c r="B1631" s="362" t="s">
        <v>4132</v>
      </c>
      <c r="C1631" s="362" t="s">
        <v>2</v>
      </c>
      <c r="D1631" s="368">
        <v>45275</v>
      </c>
      <c r="E1631" s="368"/>
      <c r="F1631" s="368"/>
      <c r="G1631" s="368"/>
      <c r="H1631" s="362" t="s">
        <v>74</v>
      </c>
      <c r="I1631" s="362" t="s">
        <v>90</v>
      </c>
      <c r="J1631" s="361" t="s">
        <v>2979</v>
      </c>
      <c r="K1631" s="361"/>
      <c r="L1631" s="362" t="s">
        <v>186</v>
      </c>
      <c r="M1631" s="362" t="s">
        <v>9</v>
      </c>
      <c r="N1631" s="362" t="s">
        <v>90</v>
      </c>
      <c r="O1631" s="362" t="s">
        <v>90</v>
      </c>
      <c r="P1631" s="482"/>
      <c r="Q1631" s="362"/>
      <c r="R1631" s="362"/>
      <c r="S1631" s="362"/>
      <c r="T1631" s="362"/>
      <c r="U1631" s="362"/>
      <c r="V1631" s="362"/>
      <c r="W1631" s="362"/>
      <c r="X1631" s="362"/>
      <c r="Y1631" s="362"/>
      <c r="Z1631" s="362"/>
      <c r="AA1631" s="366"/>
      <c r="AB1631" s="362"/>
      <c r="AC1631" s="362" t="s">
        <v>19</v>
      </c>
      <c r="AD1631" s="362" t="s">
        <v>40</v>
      </c>
      <c r="AE1631" s="362"/>
      <c r="AF1631" s="362"/>
      <c r="AG1631" s="362"/>
      <c r="AH1631" s="362"/>
      <c r="AI1631" s="362"/>
      <c r="AJ1631" s="362"/>
      <c r="AK1631" s="362"/>
      <c r="AL1631" s="362"/>
      <c r="AM1631" s="362"/>
      <c r="AN1631" s="361"/>
      <c r="AO1631" s="445" t="s">
        <v>5839</v>
      </c>
      <c r="AP1631" s="445" t="s">
        <v>5839</v>
      </c>
      <c r="AQ1631" s="445" t="s">
        <v>5839</v>
      </c>
    </row>
    <row r="1632" spans="1:43" ht="29" hidden="1" x14ac:dyDescent="0.35">
      <c r="A1632" s="362">
        <v>1630</v>
      </c>
      <c r="B1632" s="362" t="s">
        <v>4133</v>
      </c>
      <c r="C1632" s="362" t="s">
        <v>2</v>
      </c>
      <c r="D1632" s="368">
        <v>45275</v>
      </c>
      <c r="E1632" s="368"/>
      <c r="F1632" s="368"/>
      <c r="G1632" s="368"/>
      <c r="H1632" s="362" t="s">
        <v>74</v>
      </c>
      <c r="I1632" s="362" t="s">
        <v>90</v>
      </c>
      <c r="J1632" s="361" t="s">
        <v>4134</v>
      </c>
      <c r="K1632" s="361"/>
      <c r="L1632" s="362" t="s">
        <v>186</v>
      </c>
      <c r="M1632" s="362" t="s">
        <v>9</v>
      </c>
      <c r="N1632" s="362" t="s">
        <v>90</v>
      </c>
      <c r="O1632" s="362" t="s">
        <v>90</v>
      </c>
      <c r="P1632" s="482" t="s">
        <v>6827</v>
      </c>
      <c r="Q1632" s="362"/>
      <c r="R1632" s="362"/>
      <c r="S1632" s="362"/>
      <c r="T1632" s="362"/>
      <c r="U1632" s="362"/>
      <c r="V1632" s="362"/>
      <c r="W1632" s="362"/>
      <c r="X1632" s="362"/>
      <c r="Y1632" s="362"/>
      <c r="Z1632" s="362"/>
      <c r="AA1632" s="366"/>
      <c r="AB1632" s="362"/>
      <c r="AC1632" s="362" t="s">
        <v>19</v>
      </c>
      <c r="AD1632" s="362"/>
      <c r="AE1632" s="362"/>
      <c r="AF1632" s="362"/>
      <c r="AG1632" s="362"/>
      <c r="AH1632" s="362"/>
      <c r="AI1632" s="362"/>
      <c r="AJ1632" s="362"/>
      <c r="AK1632" s="362"/>
      <c r="AL1632" s="362"/>
      <c r="AM1632" s="362"/>
      <c r="AN1632" s="361"/>
      <c r="AO1632" s="445" t="s">
        <v>9</v>
      </c>
      <c r="AP1632" s="445" t="s">
        <v>9</v>
      </c>
      <c r="AQ1632" s="445" t="s">
        <v>9</v>
      </c>
    </row>
    <row r="1633" spans="1:43" ht="29" hidden="1" x14ac:dyDescent="0.35">
      <c r="A1633" s="362">
        <v>1631</v>
      </c>
      <c r="B1633" s="362" t="s">
        <v>4136</v>
      </c>
      <c r="C1633" s="362" t="s">
        <v>2</v>
      </c>
      <c r="D1633" s="368">
        <v>45275</v>
      </c>
      <c r="E1633" s="368"/>
      <c r="F1633" s="368"/>
      <c r="G1633" s="368"/>
      <c r="H1633" s="362" t="s">
        <v>74</v>
      </c>
      <c r="I1633" s="362" t="s">
        <v>90</v>
      </c>
      <c r="J1633" s="361" t="s">
        <v>4137</v>
      </c>
      <c r="K1633" s="361"/>
      <c r="L1633" s="362" t="s">
        <v>186</v>
      </c>
      <c r="M1633" s="362" t="s">
        <v>9</v>
      </c>
      <c r="N1633" s="362" t="s">
        <v>90</v>
      </c>
      <c r="O1633" s="362" t="s">
        <v>90</v>
      </c>
      <c r="P1633" s="482"/>
      <c r="Q1633" s="362"/>
      <c r="R1633" s="362"/>
      <c r="S1633" s="362"/>
      <c r="T1633" s="362"/>
      <c r="U1633" s="362"/>
      <c r="V1633" s="362"/>
      <c r="W1633" s="362"/>
      <c r="X1633" s="362"/>
      <c r="Y1633" s="362"/>
      <c r="Z1633" s="362"/>
      <c r="AA1633" s="366"/>
      <c r="AB1633" s="362"/>
      <c r="AC1633" s="362" t="s">
        <v>19</v>
      </c>
      <c r="AD1633" s="362" t="s">
        <v>40</v>
      </c>
      <c r="AE1633" s="362"/>
      <c r="AF1633" s="362"/>
      <c r="AG1633" s="362"/>
      <c r="AH1633" s="362"/>
      <c r="AI1633" s="362"/>
      <c r="AJ1633" s="362"/>
      <c r="AK1633" s="362"/>
      <c r="AL1633" s="362"/>
      <c r="AM1633" s="362"/>
      <c r="AN1633" s="361"/>
      <c r="AO1633" s="445" t="s">
        <v>5839</v>
      </c>
      <c r="AP1633" s="445" t="s">
        <v>5839</v>
      </c>
      <c r="AQ1633" s="445" t="s">
        <v>5839</v>
      </c>
    </row>
    <row r="1634" spans="1:43" ht="43.5" hidden="1" x14ac:dyDescent="0.35">
      <c r="A1634" s="362">
        <v>1632</v>
      </c>
      <c r="B1634" s="362" t="s">
        <v>4138</v>
      </c>
      <c r="C1634" s="362" t="s">
        <v>2</v>
      </c>
      <c r="D1634" s="368">
        <v>45275</v>
      </c>
      <c r="E1634" s="368"/>
      <c r="F1634" s="368"/>
      <c r="G1634" s="368"/>
      <c r="H1634" s="362" t="s">
        <v>74</v>
      </c>
      <c r="I1634" s="362" t="s">
        <v>90</v>
      </c>
      <c r="J1634" s="361" t="s">
        <v>4139</v>
      </c>
      <c r="K1634" s="361"/>
      <c r="L1634" s="362" t="s">
        <v>186</v>
      </c>
      <c r="M1634" s="362" t="s">
        <v>9</v>
      </c>
      <c r="N1634" s="362" t="s">
        <v>90</v>
      </c>
      <c r="O1634" s="362" t="s">
        <v>90</v>
      </c>
      <c r="P1634" s="482"/>
      <c r="Q1634" s="362"/>
      <c r="R1634" s="362"/>
      <c r="S1634" s="362"/>
      <c r="T1634" s="362"/>
      <c r="U1634" s="362"/>
      <c r="V1634" s="362"/>
      <c r="W1634" s="362"/>
      <c r="X1634" s="362"/>
      <c r="Y1634" s="362"/>
      <c r="Z1634" s="362"/>
      <c r="AA1634" s="366"/>
      <c r="AB1634" s="362"/>
      <c r="AC1634" s="362" t="s">
        <v>19</v>
      </c>
      <c r="AD1634" s="362" t="s">
        <v>40</v>
      </c>
      <c r="AE1634" s="362"/>
      <c r="AF1634" s="362"/>
      <c r="AG1634" s="362"/>
      <c r="AH1634" s="362"/>
      <c r="AI1634" s="362"/>
      <c r="AJ1634" s="362"/>
      <c r="AK1634" s="362"/>
      <c r="AL1634" s="362"/>
      <c r="AM1634" s="362"/>
      <c r="AN1634" s="361"/>
      <c r="AO1634" s="445" t="s">
        <v>5839</v>
      </c>
      <c r="AP1634" s="445" t="s">
        <v>5839</v>
      </c>
      <c r="AQ1634" s="445" t="s">
        <v>5839</v>
      </c>
    </row>
    <row r="1635" spans="1:43" ht="43.5" hidden="1" x14ac:dyDescent="0.35">
      <c r="A1635" s="362">
        <v>1633</v>
      </c>
      <c r="B1635" s="362" t="s">
        <v>4140</v>
      </c>
      <c r="C1635" s="362" t="s">
        <v>2</v>
      </c>
      <c r="D1635" s="368">
        <v>45279</v>
      </c>
      <c r="E1635" s="368"/>
      <c r="F1635" s="368"/>
      <c r="G1635" s="368"/>
      <c r="H1635" s="362" t="s">
        <v>65</v>
      </c>
      <c r="I1635" s="362" t="s">
        <v>90</v>
      </c>
      <c r="J1635" s="361" t="s">
        <v>4141</v>
      </c>
      <c r="K1635" s="362"/>
      <c r="L1635" s="362" t="s">
        <v>1689</v>
      </c>
      <c r="M1635" s="362" t="s">
        <v>9</v>
      </c>
      <c r="N1635" s="362" t="s">
        <v>90</v>
      </c>
      <c r="O1635" s="362" t="s">
        <v>90</v>
      </c>
      <c r="P1635" s="482" t="s">
        <v>90</v>
      </c>
      <c r="Q1635" s="362"/>
      <c r="R1635" s="362"/>
      <c r="S1635" s="362"/>
      <c r="T1635" s="362"/>
      <c r="U1635" s="362"/>
      <c r="V1635" s="362"/>
      <c r="W1635" s="362"/>
      <c r="X1635" s="362"/>
      <c r="Y1635" s="362"/>
      <c r="Z1635" s="362"/>
      <c r="AA1635" s="366"/>
      <c r="AB1635" s="362"/>
      <c r="AC1635" s="362" t="s">
        <v>19</v>
      </c>
      <c r="AD1635" s="362" t="s">
        <v>40</v>
      </c>
      <c r="AE1635" s="362"/>
      <c r="AF1635" s="362"/>
      <c r="AG1635" s="362"/>
      <c r="AH1635" s="362"/>
      <c r="AI1635" s="362"/>
      <c r="AJ1635" s="362"/>
      <c r="AK1635" s="362"/>
      <c r="AL1635" s="362"/>
      <c r="AM1635" s="362"/>
      <c r="AN1635" s="361"/>
      <c r="AO1635" s="445" t="s">
        <v>9</v>
      </c>
      <c r="AP1635" s="445" t="s">
        <v>9</v>
      </c>
      <c r="AQ1635" s="445" t="s">
        <v>9</v>
      </c>
    </row>
    <row r="1636" spans="1:43" ht="29" hidden="1" x14ac:dyDescent="0.35">
      <c r="A1636" s="362">
        <v>1634</v>
      </c>
      <c r="B1636" s="362" t="s">
        <v>4142</v>
      </c>
      <c r="C1636" s="362" t="s">
        <v>2</v>
      </c>
      <c r="D1636" s="368">
        <v>45279</v>
      </c>
      <c r="E1636" s="368"/>
      <c r="F1636" s="368"/>
      <c r="G1636" s="368"/>
      <c r="H1636" s="362" t="s">
        <v>65</v>
      </c>
      <c r="I1636" s="362" t="s">
        <v>90</v>
      </c>
      <c r="J1636" s="361" t="s">
        <v>4143</v>
      </c>
      <c r="K1636" s="362"/>
      <c r="L1636" s="362" t="s">
        <v>1689</v>
      </c>
      <c r="M1636" s="362" t="s">
        <v>9</v>
      </c>
      <c r="N1636" s="362" t="s">
        <v>90</v>
      </c>
      <c r="O1636" s="362" t="s">
        <v>90</v>
      </c>
      <c r="P1636" s="482" t="s">
        <v>90</v>
      </c>
      <c r="Q1636" s="362"/>
      <c r="R1636" s="362"/>
      <c r="S1636" s="362"/>
      <c r="T1636" s="362"/>
      <c r="U1636" s="362"/>
      <c r="V1636" s="362"/>
      <c r="W1636" s="362"/>
      <c r="X1636" s="362"/>
      <c r="Y1636" s="362"/>
      <c r="Z1636" s="362"/>
      <c r="AA1636" s="366"/>
      <c r="AB1636" s="362"/>
      <c r="AC1636" s="362" t="s">
        <v>19</v>
      </c>
      <c r="AD1636" s="362" t="s">
        <v>40</v>
      </c>
      <c r="AE1636" s="362"/>
      <c r="AF1636" s="362"/>
      <c r="AG1636" s="362"/>
      <c r="AH1636" s="362"/>
      <c r="AI1636" s="362"/>
      <c r="AJ1636" s="362"/>
      <c r="AK1636" s="362"/>
      <c r="AL1636" s="362"/>
      <c r="AM1636" s="362"/>
      <c r="AN1636" s="361"/>
      <c r="AO1636" s="445" t="s">
        <v>9</v>
      </c>
      <c r="AP1636" s="445" t="s">
        <v>9</v>
      </c>
      <c r="AQ1636" s="445" t="s">
        <v>9</v>
      </c>
    </row>
    <row r="1637" spans="1:43" ht="43.5" hidden="1" x14ac:dyDescent="0.35">
      <c r="A1637" s="362">
        <v>1635</v>
      </c>
      <c r="B1637" s="362" t="s">
        <v>4144</v>
      </c>
      <c r="C1637" s="362" t="s">
        <v>2</v>
      </c>
      <c r="D1637" s="368">
        <v>45279</v>
      </c>
      <c r="E1637" s="368"/>
      <c r="F1637" s="368"/>
      <c r="G1637" s="368"/>
      <c r="H1637" s="362" t="s">
        <v>65</v>
      </c>
      <c r="I1637" s="362" t="s">
        <v>90</v>
      </c>
      <c r="J1637" s="361" t="s">
        <v>4145</v>
      </c>
      <c r="K1637" s="362"/>
      <c r="L1637" s="362" t="s">
        <v>1689</v>
      </c>
      <c r="M1637" s="362" t="s">
        <v>9</v>
      </c>
      <c r="N1637" s="362" t="s">
        <v>90</v>
      </c>
      <c r="O1637" s="362" t="s">
        <v>90</v>
      </c>
      <c r="P1637" s="482" t="s">
        <v>90</v>
      </c>
      <c r="Q1637" s="362"/>
      <c r="R1637" s="362"/>
      <c r="S1637" s="362"/>
      <c r="T1637" s="362"/>
      <c r="U1637" s="362"/>
      <c r="V1637" s="362"/>
      <c r="W1637" s="362"/>
      <c r="X1637" s="362"/>
      <c r="Y1637" s="362"/>
      <c r="Z1637" s="362"/>
      <c r="AA1637" s="366"/>
      <c r="AB1637" s="362"/>
      <c r="AC1637" s="362" t="s">
        <v>19</v>
      </c>
      <c r="AD1637" s="362" t="s">
        <v>40</v>
      </c>
      <c r="AE1637" s="362"/>
      <c r="AF1637" s="362"/>
      <c r="AG1637" s="362"/>
      <c r="AH1637" s="362"/>
      <c r="AI1637" s="362"/>
      <c r="AJ1637" s="362"/>
      <c r="AK1637" s="362"/>
      <c r="AL1637" s="362"/>
      <c r="AM1637" s="362"/>
      <c r="AN1637" s="361"/>
      <c r="AO1637" s="445" t="s">
        <v>9</v>
      </c>
      <c r="AP1637" s="445" t="s">
        <v>9</v>
      </c>
      <c r="AQ1637" s="445" t="s">
        <v>9</v>
      </c>
    </row>
    <row r="1638" spans="1:43" ht="43.5" hidden="1" x14ac:dyDescent="0.35">
      <c r="A1638" s="362">
        <v>1636</v>
      </c>
      <c r="B1638" s="362" t="s">
        <v>4146</v>
      </c>
      <c r="C1638" s="362" t="s">
        <v>2</v>
      </c>
      <c r="D1638" s="368">
        <v>45279</v>
      </c>
      <c r="E1638" s="368"/>
      <c r="F1638" s="368"/>
      <c r="G1638" s="368"/>
      <c r="H1638" s="362" t="s">
        <v>65</v>
      </c>
      <c r="I1638" s="362" t="s">
        <v>90</v>
      </c>
      <c r="J1638" s="361" t="s">
        <v>4147</v>
      </c>
      <c r="K1638" s="362"/>
      <c r="L1638" s="362" t="s">
        <v>186</v>
      </c>
      <c r="M1638" s="362" t="s">
        <v>9</v>
      </c>
      <c r="N1638" s="362" t="s">
        <v>90</v>
      </c>
      <c r="O1638" s="362" t="s">
        <v>90</v>
      </c>
      <c r="P1638" s="482" t="s">
        <v>90</v>
      </c>
      <c r="Q1638" s="362"/>
      <c r="R1638" s="362"/>
      <c r="S1638" s="362"/>
      <c r="T1638" s="362"/>
      <c r="U1638" s="362"/>
      <c r="V1638" s="362"/>
      <c r="W1638" s="362"/>
      <c r="X1638" s="362"/>
      <c r="Y1638" s="362"/>
      <c r="Z1638" s="362"/>
      <c r="AA1638" s="366"/>
      <c r="AB1638" s="362"/>
      <c r="AC1638" s="362" t="s">
        <v>19</v>
      </c>
      <c r="AD1638" s="362" t="s">
        <v>40</v>
      </c>
      <c r="AE1638" s="362"/>
      <c r="AF1638" s="362"/>
      <c r="AG1638" s="362"/>
      <c r="AH1638" s="362"/>
      <c r="AI1638" s="362"/>
      <c r="AJ1638" s="362"/>
      <c r="AK1638" s="362"/>
      <c r="AL1638" s="362"/>
      <c r="AM1638" s="362"/>
      <c r="AN1638" s="361"/>
      <c r="AO1638" s="445" t="s">
        <v>9</v>
      </c>
      <c r="AP1638" s="445" t="s">
        <v>9</v>
      </c>
      <c r="AQ1638" s="445" t="s">
        <v>9</v>
      </c>
    </row>
    <row r="1639" spans="1:43" ht="29" hidden="1" x14ac:dyDescent="0.35">
      <c r="A1639" s="362">
        <v>1637</v>
      </c>
      <c r="B1639" s="362" t="s">
        <v>4148</v>
      </c>
      <c r="C1639" s="362" t="s">
        <v>2</v>
      </c>
      <c r="D1639" s="368">
        <v>45279</v>
      </c>
      <c r="E1639" s="368"/>
      <c r="F1639" s="368"/>
      <c r="G1639" s="368"/>
      <c r="H1639" s="362" t="s">
        <v>65</v>
      </c>
      <c r="I1639" s="362" t="s">
        <v>90</v>
      </c>
      <c r="J1639" s="361" t="s">
        <v>4149</v>
      </c>
      <c r="K1639" s="362"/>
      <c r="L1639" s="362" t="s">
        <v>186</v>
      </c>
      <c r="M1639" s="362" t="s">
        <v>9</v>
      </c>
      <c r="N1639" s="362" t="s">
        <v>90</v>
      </c>
      <c r="O1639" s="362" t="s">
        <v>90</v>
      </c>
      <c r="P1639" s="482" t="s">
        <v>90</v>
      </c>
      <c r="Q1639" s="362"/>
      <c r="R1639" s="362"/>
      <c r="S1639" s="362"/>
      <c r="T1639" s="362"/>
      <c r="U1639" s="362"/>
      <c r="V1639" s="362"/>
      <c r="W1639" s="362"/>
      <c r="X1639" s="362"/>
      <c r="Y1639" s="362"/>
      <c r="Z1639" s="362"/>
      <c r="AA1639" s="366"/>
      <c r="AB1639" s="362"/>
      <c r="AC1639" s="362" t="s">
        <v>19</v>
      </c>
      <c r="AD1639" s="362" t="s">
        <v>40</v>
      </c>
      <c r="AE1639" s="362"/>
      <c r="AF1639" s="362"/>
      <c r="AG1639" s="362"/>
      <c r="AH1639" s="362"/>
      <c r="AI1639" s="362"/>
      <c r="AJ1639" s="362"/>
      <c r="AK1639" s="362"/>
      <c r="AL1639" s="362"/>
      <c r="AM1639" s="362"/>
      <c r="AN1639" s="361"/>
      <c r="AO1639" s="445" t="s">
        <v>9</v>
      </c>
      <c r="AP1639" s="445" t="s">
        <v>9</v>
      </c>
      <c r="AQ1639" s="445" t="s">
        <v>9</v>
      </c>
    </row>
    <row r="1640" spans="1:43" ht="29" hidden="1" x14ac:dyDescent="0.35">
      <c r="A1640" s="362">
        <v>1638</v>
      </c>
      <c r="B1640" s="362" t="s">
        <v>4150</v>
      </c>
      <c r="C1640" s="362" t="s">
        <v>2</v>
      </c>
      <c r="D1640" s="368">
        <v>45279</v>
      </c>
      <c r="E1640" s="368"/>
      <c r="F1640" s="368"/>
      <c r="G1640" s="368"/>
      <c r="H1640" s="362" t="s">
        <v>65</v>
      </c>
      <c r="I1640" s="362" t="s">
        <v>90</v>
      </c>
      <c r="J1640" s="361" t="s">
        <v>4151</v>
      </c>
      <c r="K1640" s="362"/>
      <c r="L1640" s="362" t="s">
        <v>186</v>
      </c>
      <c r="M1640" s="362" t="s">
        <v>9</v>
      </c>
      <c r="N1640" s="362" t="s">
        <v>90</v>
      </c>
      <c r="O1640" s="362" t="s">
        <v>90</v>
      </c>
      <c r="P1640" s="482" t="s">
        <v>90</v>
      </c>
      <c r="Q1640" s="362"/>
      <c r="R1640" s="362"/>
      <c r="S1640" s="362"/>
      <c r="T1640" s="362"/>
      <c r="U1640" s="362"/>
      <c r="V1640" s="362"/>
      <c r="W1640" s="362"/>
      <c r="X1640" s="362"/>
      <c r="Y1640" s="362"/>
      <c r="Z1640" s="362"/>
      <c r="AA1640" s="366"/>
      <c r="AB1640" s="362"/>
      <c r="AC1640" s="362" t="s">
        <v>19</v>
      </c>
      <c r="AD1640" s="362" t="s">
        <v>40</v>
      </c>
      <c r="AE1640" s="362"/>
      <c r="AF1640" s="362"/>
      <c r="AG1640" s="362"/>
      <c r="AH1640" s="362"/>
      <c r="AI1640" s="362"/>
      <c r="AJ1640" s="362"/>
      <c r="AK1640" s="362"/>
      <c r="AL1640" s="362"/>
      <c r="AM1640" s="362"/>
      <c r="AN1640" s="361"/>
      <c r="AO1640" s="445" t="s">
        <v>9</v>
      </c>
      <c r="AP1640" s="445" t="s">
        <v>9</v>
      </c>
      <c r="AQ1640" s="445" t="s">
        <v>9</v>
      </c>
    </row>
    <row r="1641" spans="1:43" ht="43.5" hidden="1" x14ac:dyDescent="0.35">
      <c r="A1641" s="362">
        <v>1639</v>
      </c>
      <c r="B1641" s="362" t="s">
        <v>4152</v>
      </c>
      <c r="C1641" s="362" t="s">
        <v>2</v>
      </c>
      <c r="D1641" s="368">
        <v>45019</v>
      </c>
      <c r="E1641" s="368"/>
      <c r="F1641" s="368"/>
      <c r="G1641" s="368"/>
      <c r="H1641" s="362" t="s">
        <v>73</v>
      </c>
      <c r="I1641" s="362" t="s">
        <v>2315</v>
      </c>
      <c r="J1641" s="361" t="s">
        <v>4153</v>
      </c>
      <c r="K1641" s="362"/>
      <c r="L1641" s="362" t="s">
        <v>186</v>
      </c>
      <c r="M1641" s="362" t="s">
        <v>9</v>
      </c>
      <c r="N1641" s="362" t="s">
        <v>77</v>
      </c>
      <c r="O1641" s="362" t="s">
        <v>90</v>
      </c>
      <c r="P1641" s="482" t="s">
        <v>6828</v>
      </c>
      <c r="Q1641" s="362"/>
      <c r="R1641" s="362"/>
      <c r="S1641" s="362"/>
      <c r="T1641" s="362"/>
      <c r="U1641" s="362"/>
      <c r="V1641" s="362"/>
      <c r="W1641" s="362"/>
      <c r="X1641" s="362"/>
      <c r="Y1641" s="362"/>
      <c r="Z1641" s="362"/>
      <c r="AA1641" s="366"/>
      <c r="AB1641" s="362"/>
      <c r="AC1641" s="362" t="s">
        <v>13</v>
      </c>
      <c r="AD1641" s="362" t="s">
        <v>8</v>
      </c>
      <c r="AE1641" s="362"/>
      <c r="AF1641" s="362"/>
      <c r="AG1641" s="362"/>
      <c r="AH1641" s="362"/>
      <c r="AI1641" s="362"/>
      <c r="AJ1641" s="362"/>
      <c r="AK1641" s="362"/>
      <c r="AL1641" s="362"/>
      <c r="AM1641" s="368">
        <v>45924</v>
      </c>
      <c r="AN1641" s="361" t="s">
        <v>3688</v>
      </c>
      <c r="AO1641" s="445" t="s">
        <v>539</v>
      </c>
      <c r="AP1641" s="445" t="s">
        <v>5841</v>
      </c>
      <c r="AQ1641" s="445" t="s">
        <v>5840</v>
      </c>
    </row>
    <row r="1642" spans="1:43" ht="43.5" hidden="1" x14ac:dyDescent="0.35">
      <c r="A1642" s="362">
        <v>1640</v>
      </c>
      <c r="B1642" s="362" t="s">
        <v>4155</v>
      </c>
      <c r="C1642" s="362" t="s">
        <v>2</v>
      </c>
      <c r="D1642" s="368">
        <v>45133</v>
      </c>
      <c r="E1642" s="368"/>
      <c r="F1642" s="368"/>
      <c r="G1642" s="368"/>
      <c r="H1642" s="362" t="s">
        <v>74</v>
      </c>
      <c r="I1642" s="362" t="s">
        <v>2308</v>
      </c>
      <c r="J1642" s="361" t="s">
        <v>4156</v>
      </c>
      <c r="K1642" s="361"/>
      <c r="L1642" s="362" t="s">
        <v>186</v>
      </c>
      <c r="M1642" s="362" t="s">
        <v>9</v>
      </c>
      <c r="N1642" s="362" t="s">
        <v>90</v>
      </c>
      <c r="O1642" s="362" t="s">
        <v>90</v>
      </c>
      <c r="P1642" s="482" t="s">
        <v>6829</v>
      </c>
      <c r="Q1642" s="362"/>
      <c r="R1642" s="362"/>
      <c r="S1642" s="362"/>
      <c r="T1642" s="362"/>
      <c r="U1642" s="362"/>
      <c r="V1642" s="362"/>
      <c r="W1642" s="362"/>
      <c r="X1642" s="362"/>
      <c r="Y1642" s="362"/>
      <c r="Z1642" s="362"/>
      <c r="AA1642" s="366"/>
      <c r="AB1642" s="362"/>
      <c r="AC1642" s="362" t="s">
        <v>19</v>
      </c>
      <c r="AD1642" s="362" t="s">
        <v>40</v>
      </c>
      <c r="AE1642" s="362"/>
      <c r="AF1642" s="362"/>
      <c r="AG1642" s="362"/>
      <c r="AH1642" s="362"/>
      <c r="AI1642" s="362"/>
      <c r="AJ1642" s="362"/>
      <c r="AK1642" s="362"/>
      <c r="AL1642" s="362"/>
      <c r="AM1642" s="362"/>
      <c r="AN1642" s="361"/>
      <c r="AO1642" s="445" t="s">
        <v>5839</v>
      </c>
      <c r="AP1642" s="445" t="s">
        <v>5839</v>
      </c>
      <c r="AQ1642" s="445" t="s">
        <v>5839</v>
      </c>
    </row>
    <row r="1643" spans="1:43" ht="29" hidden="1" x14ac:dyDescent="0.35">
      <c r="A1643" s="362">
        <v>1641</v>
      </c>
      <c r="B1643" s="362" t="s">
        <v>4158</v>
      </c>
      <c r="C1643" s="362" t="s">
        <v>2</v>
      </c>
      <c r="D1643" s="368">
        <v>45279</v>
      </c>
      <c r="E1643" s="368"/>
      <c r="F1643" s="368"/>
      <c r="G1643" s="368"/>
      <c r="H1643" s="362" t="s">
        <v>65</v>
      </c>
      <c r="I1643" s="362" t="s">
        <v>90</v>
      </c>
      <c r="J1643" s="361" t="s">
        <v>4159</v>
      </c>
      <c r="K1643" s="362"/>
      <c r="L1643" s="362" t="s">
        <v>186</v>
      </c>
      <c r="M1643" s="362" t="s">
        <v>9</v>
      </c>
      <c r="N1643" s="362" t="s">
        <v>90</v>
      </c>
      <c r="O1643" s="362" t="s">
        <v>90</v>
      </c>
      <c r="P1643" s="482" t="s">
        <v>90</v>
      </c>
      <c r="Q1643" s="362"/>
      <c r="R1643" s="362"/>
      <c r="S1643" s="362"/>
      <c r="T1643" s="362"/>
      <c r="U1643" s="362"/>
      <c r="V1643" s="362"/>
      <c r="W1643" s="362"/>
      <c r="X1643" s="362"/>
      <c r="Y1643" s="362"/>
      <c r="Z1643" s="362"/>
      <c r="AA1643" s="366"/>
      <c r="AB1643" s="362"/>
      <c r="AC1643" s="362" t="s">
        <v>19</v>
      </c>
      <c r="AD1643" s="362" t="s">
        <v>40</v>
      </c>
      <c r="AE1643" s="362"/>
      <c r="AF1643" s="362"/>
      <c r="AG1643" s="362"/>
      <c r="AH1643" s="362"/>
      <c r="AI1643" s="362"/>
      <c r="AJ1643" s="362"/>
      <c r="AK1643" s="362"/>
      <c r="AL1643" s="362"/>
      <c r="AM1643" s="362"/>
      <c r="AN1643" s="361"/>
      <c r="AO1643" s="445" t="s">
        <v>9</v>
      </c>
      <c r="AP1643" s="445" t="s">
        <v>9</v>
      </c>
      <c r="AQ1643" s="445" t="s">
        <v>9</v>
      </c>
    </row>
    <row r="1644" spans="1:43" ht="29" hidden="1" x14ac:dyDescent="0.35">
      <c r="A1644" s="362">
        <v>1642</v>
      </c>
      <c r="B1644" s="362" t="s">
        <v>4160</v>
      </c>
      <c r="C1644" s="362" t="s">
        <v>2</v>
      </c>
      <c r="D1644" s="368">
        <v>45279</v>
      </c>
      <c r="E1644" s="368"/>
      <c r="F1644" s="368"/>
      <c r="G1644" s="368"/>
      <c r="H1644" s="362" t="s">
        <v>65</v>
      </c>
      <c r="I1644" s="362" t="s">
        <v>90</v>
      </c>
      <c r="J1644" s="361" t="s">
        <v>4161</v>
      </c>
      <c r="K1644" s="362"/>
      <c r="L1644" s="362" t="s">
        <v>186</v>
      </c>
      <c r="M1644" s="362" t="s">
        <v>9</v>
      </c>
      <c r="N1644" s="362" t="s">
        <v>90</v>
      </c>
      <c r="O1644" s="362" t="s">
        <v>90</v>
      </c>
      <c r="P1644" s="482" t="s">
        <v>90</v>
      </c>
      <c r="Q1644" s="362"/>
      <c r="R1644" s="362"/>
      <c r="S1644" s="362"/>
      <c r="T1644" s="362"/>
      <c r="U1644" s="362"/>
      <c r="V1644" s="362"/>
      <c r="W1644" s="362"/>
      <c r="X1644" s="362"/>
      <c r="Y1644" s="362"/>
      <c r="Z1644" s="362"/>
      <c r="AA1644" s="366"/>
      <c r="AB1644" s="362"/>
      <c r="AC1644" s="362" t="s">
        <v>19</v>
      </c>
      <c r="AD1644" s="362" t="s">
        <v>40</v>
      </c>
      <c r="AE1644" s="362"/>
      <c r="AF1644" s="362"/>
      <c r="AG1644" s="362"/>
      <c r="AH1644" s="362"/>
      <c r="AI1644" s="362"/>
      <c r="AJ1644" s="362"/>
      <c r="AK1644" s="362"/>
      <c r="AL1644" s="362"/>
      <c r="AM1644" s="362"/>
      <c r="AN1644" s="361"/>
      <c r="AO1644" s="445" t="s">
        <v>9</v>
      </c>
      <c r="AP1644" s="445" t="s">
        <v>9</v>
      </c>
      <c r="AQ1644" s="445" t="s">
        <v>9</v>
      </c>
    </row>
    <row r="1645" spans="1:43" ht="43.5" hidden="1" x14ac:dyDescent="0.35">
      <c r="A1645" s="362">
        <v>1643</v>
      </c>
      <c r="B1645" s="362" t="s">
        <v>4162</v>
      </c>
      <c r="C1645" s="362" t="s">
        <v>2</v>
      </c>
      <c r="D1645" s="368">
        <v>45279</v>
      </c>
      <c r="E1645" s="368"/>
      <c r="F1645" s="368"/>
      <c r="G1645" s="368"/>
      <c r="H1645" s="362" t="s">
        <v>65</v>
      </c>
      <c r="I1645" s="362" t="s">
        <v>90</v>
      </c>
      <c r="J1645" s="361" t="s">
        <v>4163</v>
      </c>
      <c r="K1645" s="362"/>
      <c r="L1645" s="362" t="s">
        <v>186</v>
      </c>
      <c r="M1645" s="362" t="s">
        <v>9</v>
      </c>
      <c r="N1645" s="362" t="s">
        <v>90</v>
      </c>
      <c r="O1645" s="362" t="s">
        <v>90</v>
      </c>
      <c r="P1645" s="482" t="s">
        <v>90</v>
      </c>
      <c r="Q1645" s="362"/>
      <c r="R1645" s="362"/>
      <c r="S1645" s="362"/>
      <c r="T1645" s="362"/>
      <c r="U1645" s="362"/>
      <c r="V1645" s="362"/>
      <c r="W1645" s="362"/>
      <c r="X1645" s="362"/>
      <c r="Y1645" s="362"/>
      <c r="Z1645" s="362"/>
      <c r="AA1645" s="366"/>
      <c r="AB1645" s="362"/>
      <c r="AC1645" s="362" t="s">
        <v>19</v>
      </c>
      <c r="AD1645" s="362" t="s">
        <v>40</v>
      </c>
      <c r="AE1645" s="362"/>
      <c r="AF1645" s="362"/>
      <c r="AG1645" s="362"/>
      <c r="AH1645" s="362"/>
      <c r="AI1645" s="362"/>
      <c r="AJ1645" s="362"/>
      <c r="AK1645" s="362"/>
      <c r="AL1645" s="362"/>
      <c r="AM1645" s="362"/>
      <c r="AN1645" s="361"/>
      <c r="AO1645" s="445" t="s">
        <v>9</v>
      </c>
      <c r="AP1645" s="445" t="s">
        <v>9</v>
      </c>
      <c r="AQ1645" s="445" t="s">
        <v>9</v>
      </c>
    </row>
    <row r="1646" spans="1:43" ht="43.5" hidden="1" x14ac:dyDescent="0.35">
      <c r="A1646" s="362">
        <v>1644</v>
      </c>
      <c r="B1646" s="362" t="s">
        <v>4164</v>
      </c>
      <c r="C1646" s="362" t="s">
        <v>2</v>
      </c>
      <c r="D1646" s="368">
        <v>45279</v>
      </c>
      <c r="E1646" s="368"/>
      <c r="F1646" s="368"/>
      <c r="G1646" s="368"/>
      <c r="H1646" s="362" t="s">
        <v>74</v>
      </c>
      <c r="I1646" s="362" t="s">
        <v>90</v>
      </c>
      <c r="J1646" s="361" t="s">
        <v>4165</v>
      </c>
      <c r="K1646" s="361"/>
      <c r="L1646" s="362" t="s">
        <v>186</v>
      </c>
      <c r="M1646" s="362" t="s">
        <v>9</v>
      </c>
      <c r="N1646" s="362" t="s">
        <v>90</v>
      </c>
      <c r="O1646" s="362" t="s">
        <v>90</v>
      </c>
      <c r="P1646" s="482" t="s">
        <v>6830</v>
      </c>
      <c r="Q1646" s="362"/>
      <c r="R1646" s="362"/>
      <c r="S1646" s="362"/>
      <c r="T1646" s="362"/>
      <c r="U1646" s="362"/>
      <c r="V1646" s="362"/>
      <c r="W1646" s="362"/>
      <c r="X1646" s="362"/>
      <c r="Y1646" s="362"/>
      <c r="Z1646" s="362"/>
      <c r="AA1646" s="366"/>
      <c r="AB1646" s="362"/>
      <c r="AC1646" s="362" t="s">
        <v>19</v>
      </c>
      <c r="AD1646" s="362"/>
      <c r="AE1646" s="362"/>
      <c r="AF1646" s="362"/>
      <c r="AG1646" s="362"/>
      <c r="AH1646" s="362"/>
      <c r="AI1646" s="362"/>
      <c r="AJ1646" s="362"/>
      <c r="AK1646" s="362"/>
      <c r="AL1646" s="362"/>
      <c r="AM1646" s="362"/>
      <c r="AN1646" s="361"/>
      <c r="AO1646" s="445" t="s">
        <v>9</v>
      </c>
      <c r="AP1646" s="445" t="s">
        <v>9</v>
      </c>
      <c r="AQ1646" s="445" t="s">
        <v>9</v>
      </c>
    </row>
    <row r="1647" spans="1:43" ht="29" hidden="1" x14ac:dyDescent="0.35">
      <c r="A1647" s="362">
        <v>1645</v>
      </c>
      <c r="B1647" s="362" t="s">
        <v>4167</v>
      </c>
      <c r="C1647" s="362" t="s">
        <v>2</v>
      </c>
      <c r="D1647" s="368">
        <v>45279</v>
      </c>
      <c r="E1647" s="368"/>
      <c r="F1647" s="368"/>
      <c r="G1647" s="368"/>
      <c r="H1647" s="362" t="s">
        <v>61</v>
      </c>
      <c r="I1647" s="362" t="s">
        <v>3522</v>
      </c>
      <c r="J1647" s="50" t="s">
        <v>4168</v>
      </c>
      <c r="K1647" s="361"/>
      <c r="L1647" s="362" t="s">
        <v>186</v>
      </c>
      <c r="M1647" s="362" t="s">
        <v>9</v>
      </c>
      <c r="N1647" s="362" t="s">
        <v>90</v>
      </c>
      <c r="O1647" s="362" t="s">
        <v>90</v>
      </c>
      <c r="P1647" s="495" t="s">
        <v>6831</v>
      </c>
      <c r="Q1647" s="362" t="s">
        <v>6832</v>
      </c>
      <c r="R1647" s="362" t="s">
        <v>6833</v>
      </c>
      <c r="S1647" s="362" t="s">
        <v>157</v>
      </c>
      <c r="T1647" s="362"/>
      <c r="U1647" s="362"/>
      <c r="V1647" s="362"/>
      <c r="W1647" s="362"/>
      <c r="X1647" s="362"/>
      <c r="Y1647" s="362"/>
      <c r="Z1647" s="362"/>
      <c r="AA1647" s="366"/>
      <c r="AB1647" s="362"/>
      <c r="AC1647" s="362" t="s">
        <v>19</v>
      </c>
      <c r="AD1647" s="362" t="s">
        <v>40</v>
      </c>
      <c r="AE1647" s="362"/>
      <c r="AF1647" s="362"/>
      <c r="AG1647" s="362"/>
      <c r="AH1647" s="362"/>
      <c r="AI1647" s="362"/>
      <c r="AJ1647" s="362"/>
      <c r="AK1647" s="362"/>
      <c r="AL1647" s="362"/>
      <c r="AM1647" s="362"/>
      <c r="AN1647" s="361"/>
      <c r="AO1647" s="445" t="s">
        <v>9</v>
      </c>
      <c r="AP1647" s="445" t="s">
        <v>9</v>
      </c>
      <c r="AQ1647" s="445" t="s">
        <v>9</v>
      </c>
    </row>
    <row r="1648" spans="1:43" ht="29" hidden="1" x14ac:dyDescent="0.35">
      <c r="A1648" s="362">
        <v>1646</v>
      </c>
      <c r="B1648" s="362" t="s">
        <v>4170</v>
      </c>
      <c r="C1648" s="362" t="s">
        <v>2</v>
      </c>
      <c r="D1648" s="368">
        <v>45279</v>
      </c>
      <c r="E1648" s="368"/>
      <c r="F1648" s="368"/>
      <c r="G1648" s="368"/>
      <c r="H1648" s="362" t="s">
        <v>73</v>
      </c>
      <c r="I1648" s="362" t="s">
        <v>1661</v>
      </c>
      <c r="J1648" s="361" t="s">
        <v>4171</v>
      </c>
      <c r="K1648" s="362"/>
      <c r="L1648" s="362" t="s">
        <v>186</v>
      </c>
      <c r="M1648" s="362" t="s">
        <v>9</v>
      </c>
      <c r="N1648" s="362" t="s">
        <v>90</v>
      </c>
      <c r="O1648" s="362" t="s">
        <v>90</v>
      </c>
      <c r="P1648" s="482" t="s">
        <v>6834</v>
      </c>
      <c r="Q1648" s="362"/>
      <c r="R1648" s="362"/>
      <c r="S1648" s="362"/>
      <c r="T1648" s="362"/>
      <c r="U1648" s="362"/>
      <c r="V1648" s="362"/>
      <c r="W1648" s="362"/>
      <c r="X1648" s="362"/>
      <c r="Y1648" s="362"/>
      <c r="Z1648" s="362"/>
      <c r="AA1648" s="366"/>
      <c r="AB1648" s="362"/>
      <c r="AC1648" s="362" t="s">
        <v>13</v>
      </c>
      <c r="AD1648" s="362" t="s">
        <v>40</v>
      </c>
      <c r="AE1648" s="362" t="s">
        <v>101</v>
      </c>
      <c r="AF1648" s="362" t="s">
        <v>6834</v>
      </c>
      <c r="AG1648" s="362" t="b">
        <v>0</v>
      </c>
      <c r="AH1648" s="362"/>
      <c r="AI1648" s="362"/>
      <c r="AJ1648" s="362"/>
      <c r="AK1648" s="362"/>
      <c r="AL1648" s="362"/>
      <c r="AM1648" s="362"/>
      <c r="AN1648" s="361"/>
      <c r="AO1648" s="445" t="s">
        <v>9</v>
      </c>
      <c r="AP1648" s="445" t="s">
        <v>9</v>
      </c>
      <c r="AQ1648" s="445" t="s">
        <v>9</v>
      </c>
    </row>
    <row r="1649" spans="1:43" ht="29" hidden="1" x14ac:dyDescent="0.35">
      <c r="A1649" s="362">
        <v>1647</v>
      </c>
      <c r="B1649" s="362" t="s">
        <v>4172</v>
      </c>
      <c r="C1649" s="362" t="s">
        <v>2</v>
      </c>
      <c r="D1649" s="368">
        <v>45279</v>
      </c>
      <c r="E1649" s="368"/>
      <c r="F1649" s="368"/>
      <c r="G1649" s="368"/>
      <c r="H1649" s="362" t="s">
        <v>61</v>
      </c>
      <c r="I1649" s="362" t="s">
        <v>4173</v>
      </c>
      <c r="J1649" s="361" t="s">
        <v>4174</v>
      </c>
      <c r="K1649" s="361"/>
      <c r="L1649" s="362" t="s">
        <v>186</v>
      </c>
      <c r="M1649" s="362" t="s">
        <v>9</v>
      </c>
      <c r="N1649" s="362" t="s">
        <v>90</v>
      </c>
      <c r="O1649" s="362" t="s">
        <v>90</v>
      </c>
      <c r="P1649" s="482" t="s">
        <v>6835</v>
      </c>
      <c r="Q1649" s="362"/>
      <c r="R1649" s="362"/>
      <c r="S1649" s="362"/>
      <c r="T1649" s="362"/>
      <c r="U1649" s="362"/>
      <c r="V1649" s="362"/>
      <c r="W1649" s="362"/>
      <c r="X1649" s="362"/>
      <c r="Y1649" s="362"/>
      <c r="Z1649" s="362"/>
      <c r="AA1649" s="366"/>
      <c r="AB1649" s="362"/>
      <c r="AC1649" s="362" t="s">
        <v>19</v>
      </c>
      <c r="AD1649" s="362" t="s">
        <v>40</v>
      </c>
      <c r="AE1649" s="362"/>
      <c r="AF1649" s="362"/>
      <c r="AG1649" s="362"/>
      <c r="AH1649" s="362"/>
      <c r="AI1649" s="362"/>
      <c r="AJ1649" s="362"/>
      <c r="AK1649" s="362"/>
      <c r="AL1649" s="362"/>
      <c r="AM1649" s="362"/>
      <c r="AN1649" s="361"/>
      <c r="AO1649" s="445" t="s">
        <v>5839</v>
      </c>
      <c r="AP1649" s="445" t="s">
        <v>5839</v>
      </c>
      <c r="AQ1649" s="445" t="s">
        <v>5839</v>
      </c>
    </row>
    <row r="1650" spans="1:43" ht="43.5" hidden="1" x14ac:dyDescent="0.35">
      <c r="A1650" s="362">
        <v>1648</v>
      </c>
      <c r="B1650" s="362" t="s">
        <v>4176</v>
      </c>
      <c r="C1650" s="362" t="s">
        <v>2</v>
      </c>
      <c r="D1650" s="368">
        <v>45279</v>
      </c>
      <c r="E1650" s="368"/>
      <c r="F1650" s="368"/>
      <c r="G1650" s="368"/>
      <c r="H1650" s="362" t="s">
        <v>63</v>
      </c>
      <c r="I1650" s="362" t="s">
        <v>4173</v>
      </c>
      <c r="J1650" s="361" t="s">
        <v>4177</v>
      </c>
      <c r="K1650" s="361"/>
      <c r="L1650" s="362" t="s">
        <v>186</v>
      </c>
      <c r="M1650" s="362" t="s">
        <v>9</v>
      </c>
      <c r="N1650" s="362" t="s">
        <v>90</v>
      </c>
      <c r="O1650" s="362" t="s">
        <v>90</v>
      </c>
      <c r="P1650" s="482" t="s">
        <v>4178</v>
      </c>
      <c r="Q1650" s="362"/>
      <c r="R1650" s="362"/>
      <c r="S1650" s="362"/>
      <c r="T1650" s="362"/>
      <c r="U1650" s="362"/>
      <c r="V1650" s="362"/>
      <c r="W1650" s="362"/>
      <c r="X1650" s="362"/>
      <c r="Y1650" s="362"/>
      <c r="Z1650" s="362"/>
      <c r="AA1650" s="366"/>
      <c r="AB1650" s="362"/>
      <c r="AC1650" s="362" t="s">
        <v>19</v>
      </c>
      <c r="AD1650" s="362" t="s">
        <v>40</v>
      </c>
      <c r="AE1650" s="362"/>
      <c r="AF1650" s="362" t="s">
        <v>40</v>
      </c>
      <c r="AG1650" s="362" t="b">
        <v>0</v>
      </c>
      <c r="AH1650" s="362"/>
      <c r="AI1650" s="362"/>
      <c r="AJ1650" s="362"/>
      <c r="AK1650" s="362"/>
      <c r="AL1650" s="362"/>
      <c r="AM1650" s="362"/>
      <c r="AN1650" s="361"/>
      <c r="AO1650" s="445" t="s">
        <v>9</v>
      </c>
      <c r="AP1650" s="445" t="s">
        <v>9</v>
      </c>
      <c r="AQ1650" s="445" t="s">
        <v>9</v>
      </c>
    </row>
    <row r="1651" spans="1:43" ht="29" hidden="1" x14ac:dyDescent="0.35">
      <c r="A1651" s="362">
        <v>1649</v>
      </c>
      <c r="B1651" s="362" t="s">
        <v>4179</v>
      </c>
      <c r="C1651" s="362" t="s">
        <v>2</v>
      </c>
      <c r="D1651" s="368">
        <v>45279</v>
      </c>
      <c r="E1651" s="368"/>
      <c r="F1651" s="368"/>
      <c r="G1651" s="368"/>
      <c r="H1651" s="362" t="s">
        <v>65</v>
      </c>
      <c r="I1651" s="362" t="s">
        <v>3531</v>
      </c>
      <c r="J1651" s="361" t="s">
        <v>4180</v>
      </c>
      <c r="K1651" s="362"/>
      <c r="L1651" s="362" t="s">
        <v>186</v>
      </c>
      <c r="M1651" s="362" t="s">
        <v>9</v>
      </c>
      <c r="N1651" s="362" t="s">
        <v>90</v>
      </c>
      <c r="O1651" s="362" t="s">
        <v>90</v>
      </c>
      <c r="P1651" s="482" t="s">
        <v>90</v>
      </c>
      <c r="Q1651" s="362"/>
      <c r="R1651" s="362"/>
      <c r="S1651" s="362"/>
      <c r="T1651" s="362"/>
      <c r="U1651" s="362"/>
      <c r="V1651" s="362"/>
      <c r="W1651" s="362"/>
      <c r="X1651" s="362"/>
      <c r="Y1651" s="362"/>
      <c r="Z1651" s="362"/>
      <c r="AA1651" s="366"/>
      <c r="AB1651" s="362"/>
      <c r="AC1651" s="362" t="s">
        <v>19</v>
      </c>
      <c r="AD1651" s="362" t="s">
        <v>40</v>
      </c>
      <c r="AE1651" s="362"/>
      <c r="AF1651" s="362"/>
      <c r="AG1651" s="362"/>
      <c r="AH1651" s="362"/>
      <c r="AI1651" s="362"/>
      <c r="AJ1651" s="362"/>
      <c r="AK1651" s="362"/>
      <c r="AL1651" s="362"/>
      <c r="AM1651" s="362"/>
      <c r="AN1651" s="361"/>
      <c r="AO1651" s="445" t="s">
        <v>9</v>
      </c>
      <c r="AP1651" s="445" t="s">
        <v>9</v>
      </c>
      <c r="AQ1651" s="445" t="s">
        <v>9</v>
      </c>
    </row>
    <row r="1652" spans="1:43" ht="29" hidden="1" x14ac:dyDescent="0.35">
      <c r="A1652" s="362">
        <v>1650</v>
      </c>
      <c r="B1652" s="362" t="s">
        <v>4181</v>
      </c>
      <c r="C1652" s="362" t="s">
        <v>2</v>
      </c>
      <c r="D1652" s="368">
        <v>45279</v>
      </c>
      <c r="E1652" s="368"/>
      <c r="F1652" s="368"/>
      <c r="G1652" s="368"/>
      <c r="H1652" s="362" t="s">
        <v>65</v>
      </c>
      <c r="I1652" s="362" t="s">
        <v>65</v>
      </c>
      <c r="J1652" s="361" t="s">
        <v>4182</v>
      </c>
      <c r="K1652" s="361"/>
      <c r="L1652" s="362" t="s">
        <v>1689</v>
      </c>
      <c r="M1652" s="362" t="s">
        <v>9</v>
      </c>
      <c r="N1652" s="362" t="s">
        <v>90</v>
      </c>
      <c r="O1652" s="362" t="s">
        <v>90</v>
      </c>
      <c r="P1652" s="482" t="s">
        <v>90</v>
      </c>
      <c r="Q1652" s="362"/>
      <c r="R1652" s="362"/>
      <c r="S1652" s="362"/>
      <c r="T1652" s="362"/>
      <c r="U1652" s="362"/>
      <c r="V1652" s="362"/>
      <c r="W1652" s="362"/>
      <c r="X1652" s="362"/>
      <c r="Y1652" s="362"/>
      <c r="Z1652" s="362"/>
      <c r="AA1652" s="366"/>
      <c r="AB1652" s="362"/>
      <c r="AC1652" s="362" t="s">
        <v>19</v>
      </c>
      <c r="AD1652" s="362" t="s">
        <v>40</v>
      </c>
      <c r="AE1652" s="362"/>
      <c r="AF1652" s="362"/>
      <c r="AG1652" s="362"/>
      <c r="AH1652" s="362"/>
      <c r="AI1652" s="362"/>
      <c r="AJ1652" s="362"/>
      <c r="AK1652" s="362"/>
      <c r="AL1652" s="362"/>
      <c r="AM1652" s="362"/>
      <c r="AN1652" s="361"/>
      <c r="AO1652" s="445" t="s">
        <v>9</v>
      </c>
      <c r="AP1652" s="445" t="s">
        <v>9</v>
      </c>
      <c r="AQ1652" s="445" t="s">
        <v>9</v>
      </c>
    </row>
    <row r="1653" spans="1:43" ht="14.5" hidden="1" x14ac:dyDescent="0.35">
      <c r="A1653" s="362">
        <v>1651</v>
      </c>
      <c r="B1653" s="362" t="s">
        <v>4183</v>
      </c>
      <c r="C1653" s="362" t="s">
        <v>2</v>
      </c>
      <c r="D1653" s="368">
        <v>45133</v>
      </c>
      <c r="E1653" s="368"/>
      <c r="F1653" s="368"/>
      <c r="G1653" s="368"/>
      <c r="H1653" s="362" t="s">
        <v>74</v>
      </c>
      <c r="I1653" s="362" t="s">
        <v>1546</v>
      </c>
      <c r="J1653" s="361" t="s">
        <v>4184</v>
      </c>
      <c r="K1653" s="361"/>
      <c r="L1653" s="362" t="s">
        <v>186</v>
      </c>
      <c r="M1653" s="362" t="s">
        <v>9</v>
      </c>
      <c r="N1653" s="362" t="s">
        <v>90</v>
      </c>
      <c r="O1653" s="362" t="s">
        <v>90</v>
      </c>
      <c r="P1653" s="482"/>
      <c r="Q1653" s="362"/>
      <c r="R1653" s="362"/>
      <c r="S1653" s="362"/>
      <c r="T1653" s="362"/>
      <c r="U1653" s="362"/>
      <c r="V1653" s="362"/>
      <c r="W1653" s="362"/>
      <c r="X1653" s="362"/>
      <c r="Y1653" s="362"/>
      <c r="Z1653" s="362"/>
      <c r="AA1653" s="366"/>
      <c r="AB1653" s="362"/>
      <c r="AC1653" s="362" t="s">
        <v>19</v>
      </c>
      <c r="AD1653" s="362" t="s">
        <v>40</v>
      </c>
      <c r="AE1653" s="362"/>
      <c r="AF1653" s="362"/>
      <c r="AG1653" s="362"/>
      <c r="AH1653" s="362"/>
      <c r="AI1653" s="362"/>
      <c r="AJ1653" s="362"/>
      <c r="AK1653" s="362"/>
      <c r="AL1653" s="362"/>
      <c r="AM1653" s="362"/>
      <c r="AN1653" s="361"/>
      <c r="AO1653" s="445" t="s">
        <v>5839</v>
      </c>
      <c r="AP1653" s="445" t="s">
        <v>5839</v>
      </c>
      <c r="AQ1653" s="445" t="s">
        <v>5839</v>
      </c>
    </row>
    <row r="1654" spans="1:43" ht="29" hidden="1" x14ac:dyDescent="0.35">
      <c r="A1654" s="362">
        <v>1652</v>
      </c>
      <c r="B1654" s="362" t="s">
        <v>4185</v>
      </c>
      <c r="C1654" s="362" t="s">
        <v>2</v>
      </c>
      <c r="D1654" s="368">
        <v>45279</v>
      </c>
      <c r="E1654" s="368"/>
      <c r="F1654" s="368"/>
      <c r="G1654" s="368"/>
      <c r="H1654" s="362" t="s">
        <v>65</v>
      </c>
      <c r="I1654" s="362" t="s">
        <v>36</v>
      </c>
      <c r="J1654" s="361" t="s">
        <v>4186</v>
      </c>
      <c r="K1654" s="361"/>
      <c r="L1654" s="362" t="s">
        <v>1689</v>
      </c>
      <c r="M1654" s="362" t="s">
        <v>9</v>
      </c>
      <c r="N1654" s="362" t="s">
        <v>90</v>
      </c>
      <c r="O1654" s="362" t="s">
        <v>90</v>
      </c>
      <c r="P1654" s="482" t="s">
        <v>90</v>
      </c>
      <c r="Q1654" s="362"/>
      <c r="R1654" s="362"/>
      <c r="S1654" s="362"/>
      <c r="T1654" s="362"/>
      <c r="U1654" s="362"/>
      <c r="V1654" s="362"/>
      <c r="W1654" s="362"/>
      <c r="X1654" s="362"/>
      <c r="Y1654" s="362"/>
      <c r="Z1654" s="362"/>
      <c r="AA1654" s="366"/>
      <c r="AB1654" s="362"/>
      <c r="AC1654" s="362" t="s">
        <v>19</v>
      </c>
      <c r="AD1654" s="362" t="s">
        <v>40</v>
      </c>
      <c r="AE1654" s="362"/>
      <c r="AF1654" s="362"/>
      <c r="AG1654" s="362"/>
      <c r="AH1654" s="362"/>
      <c r="AI1654" s="362"/>
      <c r="AJ1654" s="362"/>
      <c r="AK1654" s="362"/>
      <c r="AL1654" s="362"/>
      <c r="AM1654" s="362"/>
      <c r="AN1654" s="361"/>
      <c r="AO1654" s="445" t="s">
        <v>9</v>
      </c>
      <c r="AP1654" s="445" t="s">
        <v>9</v>
      </c>
      <c r="AQ1654" s="445" t="s">
        <v>9</v>
      </c>
    </row>
    <row r="1655" spans="1:43" ht="29" hidden="1" x14ac:dyDescent="0.35">
      <c r="A1655" s="362">
        <v>1653</v>
      </c>
      <c r="B1655" s="362" t="s">
        <v>4187</v>
      </c>
      <c r="C1655" s="362" t="s">
        <v>2</v>
      </c>
      <c r="D1655" s="368">
        <v>45279</v>
      </c>
      <c r="E1655" s="368"/>
      <c r="F1655" s="368"/>
      <c r="G1655" s="368"/>
      <c r="H1655" s="362" t="s">
        <v>65</v>
      </c>
      <c r="I1655" s="362" t="s">
        <v>90</v>
      </c>
      <c r="J1655" s="361" t="s">
        <v>4188</v>
      </c>
      <c r="K1655" s="362"/>
      <c r="L1655" s="362" t="s">
        <v>186</v>
      </c>
      <c r="M1655" s="362" t="s">
        <v>9</v>
      </c>
      <c r="N1655" s="362" t="s">
        <v>90</v>
      </c>
      <c r="O1655" s="362" t="s">
        <v>90</v>
      </c>
      <c r="P1655" s="482" t="s">
        <v>90</v>
      </c>
      <c r="Q1655" s="362"/>
      <c r="R1655" s="362"/>
      <c r="S1655" s="362"/>
      <c r="T1655" s="362"/>
      <c r="U1655" s="362"/>
      <c r="V1655" s="362"/>
      <c r="W1655" s="362"/>
      <c r="X1655" s="362"/>
      <c r="Y1655" s="362"/>
      <c r="Z1655" s="362"/>
      <c r="AA1655" s="366"/>
      <c r="AB1655" s="362"/>
      <c r="AC1655" s="362" t="s">
        <v>19</v>
      </c>
      <c r="AD1655" s="362" t="s">
        <v>40</v>
      </c>
      <c r="AE1655" s="362"/>
      <c r="AF1655" s="362"/>
      <c r="AG1655" s="362"/>
      <c r="AH1655" s="362"/>
      <c r="AI1655" s="362"/>
      <c r="AJ1655" s="362"/>
      <c r="AK1655" s="362"/>
      <c r="AL1655" s="362"/>
      <c r="AM1655" s="362"/>
      <c r="AN1655" s="361"/>
      <c r="AO1655" s="445" t="s">
        <v>9</v>
      </c>
      <c r="AP1655" s="445" t="s">
        <v>9</v>
      </c>
      <c r="AQ1655" s="445" t="s">
        <v>9</v>
      </c>
    </row>
    <row r="1656" spans="1:43" ht="29" hidden="1" x14ac:dyDescent="0.35">
      <c r="A1656" s="362">
        <v>1654</v>
      </c>
      <c r="B1656" s="362" t="s">
        <v>4189</v>
      </c>
      <c r="C1656" s="362" t="s">
        <v>2</v>
      </c>
      <c r="D1656" s="368">
        <v>45279</v>
      </c>
      <c r="E1656" s="368"/>
      <c r="F1656" s="368"/>
      <c r="G1656" s="368"/>
      <c r="H1656" s="362" t="s">
        <v>65</v>
      </c>
      <c r="I1656" s="362" t="s">
        <v>90</v>
      </c>
      <c r="J1656" s="361" t="s">
        <v>4190</v>
      </c>
      <c r="K1656" s="362"/>
      <c r="L1656" s="362" t="s">
        <v>186</v>
      </c>
      <c r="M1656" s="362" t="s">
        <v>9</v>
      </c>
      <c r="N1656" s="362" t="s">
        <v>90</v>
      </c>
      <c r="O1656" s="362" t="s">
        <v>90</v>
      </c>
      <c r="P1656" s="482" t="s">
        <v>90</v>
      </c>
      <c r="Q1656" s="362"/>
      <c r="R1656" s="362"/>
      <c r="S1656" s="362"/>
      <c r="T1656" s="362"/>
      <c r="U1656" s="362"/>
      <c r="V1656" s="362"/>
      <c r="W1656" s="362"/>
      <c r="X1656" s="362"/>
      <c r="Y1656" s="362"/>
      <c r="Z1656" s="362"/>
      <c r="AA1656" s="366"/>
      <c r="AB1656" s="362"/>
      <c r="AC1656" s="362" t="s">
        <v>19</v>
      </c>
      <c r="AD1656" s="362" t="s">
        <v>40</v>
      </c>
      <c r="AE1656" s="362"/>
      <c r="AF1656" s="362"/>
      <c r="AG1656" s="362"/>
      <c r="AH1656" s="362"/>
      <c r="AI1656" s="362"/>
      <c r="AJ1656" s="362"/>
      <c r="AK1656" s="362"/>
      <c r="AL1656" s="362"/>
      <c r="AM1656" s="362"/>
      <c r="AN1656" s="361"/>
      <c r="AO1656" s="445" t="s">
        <v>9</v>
      </c>
      <c r="AP1656" s="445" t="s">
        <v>9</v>
      </c>
      <c r="AQ1656" s="445" t="s">
        <v>9</v>
      </c>
    </row>
    <row r="1657" spans="1:43" ht="29" hidden="1" x14ac:dyDescent="0.35">
      <c r="A1657" s="362">
        <v>1655</v>
      </c>
      <c r="B1657" s="362" t="s">
        <v>4191</v>
      </c>
      <c r="C1657" s="362" t="s">
        <v>2</v>
      </c>
      <c r="D1657" s="368">
        <v>45279</v>
      </c>
      <c r="E1657" s="368"/>
      <c r="F1657" s="368"/>
      <c r="G1657" s="368"/>
      <c r="H1657" s="362" t="s">
        <v>78</v>
      </c>
      <c r="I1657" s="362" t="s">
        <v>1713</v>
      </c>
      <c r="J1657" s="361" t="s">
        <v>4192</v>
      </c>
      <c r="K1657" s="362"/>
      <c r="L1657" s="362" t="s">
        <v>1689</v>
      </c>
      <c r="M1657" s="362" t="s">
        <v>9</v>
      </c>
      <c r="N1657" s="362" t="s">
        <v>90</v>
      </c>
      <c r="O1657" s="362" t="s">
        <v>90</v>
      </c>
      <c r="P1657" s="482"/>
      <c r="Q1657" s="362"/>
      <c r="R1657" s="362"/>
      <c r="S1657" s="362"/>
      <c r="T1657" s="362"/>
      <c r="U1657" s="362"/>
      <c r="V1657" s="362"/>
      <c r="W1657" s="362"/>
      <c r="X1657" s="362"/>
      <c r="Y1657" s="362"/>
      <c r="Z1657" s="362"/>
      <c r="AA1657" s="366"/>
      <c r="AB1657" s="362"/>
      <c r="AC1657" s="362" t="s">
        <v>33</v>
      </c>
      <c r="AD1657" s="362" t="s">
        <v>40</v>
      </c>
      <c r="AE1657" s="362"/>
      <c r="AF1657" s="362"/>
      <c r="AG1657" s="362"/>
      <c r="AH1657" s="362" t="s">
        <v>1558</v>
      </c>
      <c r="AI1657" s="362"/>
      <c r="AJ1657" s="362"/>
      <c r="AK1657" s="362"/>
      <c r="AL1657" s="362"/>
      <c r="AM1657" s="362"/>
      <c r="AN1657" s="361"/>
      <c r="AO1657" s="445" t="s">
        <v>9</v>
      </c>
      <c r="AP1657" s="445" t="s">
        <v>9</v>
      </c>
      <c r="AQ1657" s="445" t="s">
        <v>9</v>
      </c>
    </row>
    <row r="1658" spans="1:43" ht="29" hidden="1" x14ac:dyDescent="0.35">
      <c r="A1658" s="362">
        <v>1656</v>
      </c>
      <c r="B1658" s="362" t="s">
        <v>4193</v>
      </c>
      <c r="C1658" s="362" t="s">
        <v>2</v>
      </c>
      <c r="D1658" s="368">
        <v>45279</v>
      </c>
      <c r="E1658" s="368"/>
      <c r="F1658" s="368"/>
      <c r="G1658" s="368"/>
      <c r="H1658" s="362" t="s">
        <v>73</v>
      </c>
      <c r="I1658" s="362" t="s">
        <v>90</v>
      </c>
      <c r="J1658" s="361" t="s">
        <v>4194</v>
      </c>
      <c r="K1658" s="362"/>
      <c r="L1658" s="362" t="s">
        <v>186</v>
      </c>
      <c r="M1658" s="362" t="s">
        <v>9</v>
      </c>
      <c r="N1658" s="362" t="s">
        <v>90</v>
      </c>
      <c r="O1658" s="362" t="s">
        <v>90</v>
      </c>
      <c r="P1658" s="482" t="s">
        <v>90</v>
      </c>
      <c r="Q1658" s="362"/>
      <c r="R1658" s="362"/>
      <c r="S1658" s="362"/>
      <c r="T1658" s="362"/>
      <c r="U1658" s="362"/>
      <c r="V1658" s="362"/>
      <c r="W1658" s="362"/>
      <c r="X1658" s="362"/>
      <c r="Y1658" s="362"/>
      <c r="Z1658" s="362"/>
      <c r="AA1658" s="366"/>
      <c r="AB1658" s="362"/>
      <c r="AC1658" s="362" t="s">
        <v>13</v>
      </c>
      <c r="AD1658" s="362" t="s">
        <v>8</v>
      </c>
      <c r="AE1658" s="362"/>
      <c r="AF1658" s="362"/>
      <c r="AG1658" s="362"/>
      <c r="AH1658" s="362" t="s">
        <v>1299</v>
      </c>
      <c r="AI1658" s="362"/>
      <c r="AJ1658" s="362"/>
      <c r="AK1658" s="362"/>
      <c r="AL1658" s="362"/>
      <c r="AM1658" s="368">
        <v>45922</v>
      </c>
      <c r="AN1658" s="361" t="s">
        <v>680</v>
      </c>
      <c r="AO1658" s="445" t="s">
        <v>539</v>
      </c>
      <c r="AP1658" s="445" t="s">
        <v>5841</v>
      </c>
      <c r="AQ1658" s="445" t="s">
        <v>5840</v>
      </c>
    </row>
    <row r="1659" spans="1:43" ht="29" hidden="1" x14ac:dyDescent="0.35">
      <c r="A1659" s="362">
        <v>1657</v>
      </c>
      <c r="B1659" s="362" t="s">
        <v>4195</v>
      </c>
      <c r="C1659" s="362" t="s">
        <v>2</v>
      </c>
      <c r="D1659" s="368">
        <v>45279</v>
      </c>
      <c r="E1659" s="368"/>
      <c r="F1659" s="368"/>
      <c r="G1659" s="368"/>
      <c r="H1659" s="362" t="s">
        <v>78</v>
      </c>
      <c r="I1659" s="362" t="s">
        <v>3531</v>
      </c>
      <c r="J1659" s="361" t="s">
        <v>4196</v>
      </c>
      <c r="K1659" s="362"/>
      <c r="L1659" s="362" t="s">
        <v>1689</v>
      </c>
      <c r="M1659" s="362" t="s">
        <v>9</v>
      </c>
      <c r="N1659" s="362" t="s">
        <v>90</v>
      </c>
      <c r="O1659" s="362" t="s">
        <v>90</v>
      </c>
      <c r="P1659" s="482"/>
      <c r="Q1659" s="362"/>
      <c r="R1659" s="362"/>
      <c r="S1659" s="362"/>
      <c r="T1659" s="362"/>
      <c r="U1659" s="362"/>
      <c r="V1659" s="362"/>
      <c r="W1659" s="362"/>
      <c r="X1659" s="362"/>
      <c r="Y1659" s="362"/>
      <c r="Z1659" s="362"/>
      <c r="AA1659" s="366"/>
      <c r="AB1659" s="362"/>
      <c r="AC1659" s="362" t="s">
        <v>33</v>
      </c>
      <c r="AD1659" s="362" t="s">
        <v>40</v>
      </c>
      <c r="AE1659" s="362"/>
      <c r="AF1659" s="362"/>
      <c r="AG1659" s="362"/>
      <c r="AH1659" s="362" t="s">
        <v>1558</v>
      </c>
      <c r="AI1659" s="362"/>
      <c r="AJ1659" s="362"/>
      <c r="AK1659" s="362"/>
      <c r="AL1659" s="362"/>
      <c r="AM1659" s="362"/>
      <c r="AN1659" s="361"/>
      <c r="AO1659" s="445" t="s">
        <v>9</v>
      </c>
      <c r="AP1659" s="445" t="s">
        <v>9</v>
      </c>
      <c r="AQ1659" s="445" t="s">
        <v>9</v>
      </c>
    </row>
    <row r="1660" spans="1:43" ht="29" hidden="1" x14ac:dyDescent="0.35">
      <c r="A1660" s="362">
        <v>1658</v>
      </c>
      <c r="B1660" s="362" t="s">
        <v>4197</v>
      </c>
      <c r="C1660" s="362" t="s">
        <v>2</v>
      </c>
      <c r="D1660" s="368">
        <v>45279</v>
      </c>
      <c r="E1660" s="368"/>
      <c r="F1660" s="368"/>
      <c r="G1660" s="368"/>
      <c r="H1660" s="362" t="s">
        <v>78</v>
      </c>
      <c r="I1660" s="362" t="s">
        <v>4198</v>
      </c>
      <c r="J1660" s="361" t="s">
        <v>4199</v>
      </c>
      <c r="K1660" s="362"/>
      <c r="L1660" s="362" t="s">
        <v>1689</v>
      </c>
      <c r="M1660" s="362" t="s">
        <v>9</v>
      </c>
      <c r="N1660" s="362" t="s">
        <v>90</v>
      </c>
      <c r="O1660" s="362" t="s">
        <v>90</v>
      </c>
      <c r="P1660" s="482"/>
      <c r="Q1660" s="362"/>
      <c r="R1660" s="362"/>
      <c r="S1660" s="362"/>
      <c r="T1660" s="362"/>
      <c r="U1660" s="362"/>
      <c r="V1660" s="362"/>
      <c r="W1660" s="362"/>
      <c r="X1660" s="362"/>
      <c r="Y1660" s="362"/>
      <c r="Z1660" s="362"/>
      <c r="AA1660" s="366"/>
      <c r="AB1660" s="362"/>
      <c r="AC1660" s="362" t="s">
        <v>33</v>
      </c>
      <c r="AD1660" s="362" t="s">
        <v>40</v>
      </c>
      <c r="AE1660" s="362"/>
      <c r="AF1660" s="362"/>
      <c r="AG1660" s="362"/>
      <c r="AH1660" s="362" t="s">
        <v>1558</v>
      </c>
      <c r="AI1660" s="362"/>
      <c r="AJ1660" s="362"/>
      <c r="AK1660" s="362"/>
      <c r="AL1660" s="362"/>
      <c r="AM1660" s="362"/>
      <c r="AN1660" s="361"/>
      <c r="AO1660" s="445" t="s">
        <v>9</v>
      </c>
      <c r="AP1660" s="445" t="s">
        <v>9</v>
      </c>
      <c r="AQ1660" s="445" t="s">
        <v>9</v>
      </c>
    </row>
    <row r="1661" spans="1:43" ht="29" hidden="1" x14ac:dyDescent="0.35">
      <c r="A1661" s="362">
        <v>1659</v>
      </c>
      <c r="B1661" s="362" t="s">
        <v>4200</v>
      </c>
      <c r="C1661" s="362" t="s">
        <v>2</v>
      </c>
      <c r="D1661" s="368">
        <v>45279</v>
      </c>
      <c r="E1661" s="368"/>
      <c r="F1661" s="368"/>
      <c r="G1661" s="368"/>
      <c r="H1661" s="362" t="s">
        <v>73</v>
      </c>
      <c r="I1661" s="362" t="s">
        <v>90</v>
      </c>
      <c r="J1661" s="361" t="s">
        <v>4201</v>
      </c>
      <c r="K1661" s="362"/>
      <c r="L1661" s="362" t="s">
        <v>186</v>
      </c>
      <c r="M1661" s="362" t="s">
        <v>9</v>
      </c>
      <c r="N1661" s="362" t="s">
        <v>90</v>
      </c>
      <c r="O1661" s="362" t="s">
        <v>90</v>
      </c>
      <c r="P1661" s="482" t="s">
        <v>90</v>
      </c>
      <c r="Q1661" s="362"/>
      <c r="R1661" s="362"/>
      <c r="S1661" s="362"/>
      <c r="T1661" s="362"/>
      <c r="U1661" s="362"/>
      <c r="V1661" s="362"/>
      <c r="W1661" s="362"/>
      <c r="X1661" s="362"/>
      <c r="Y1661" s="362"/>
      <c r="Z1661" s="362"/>
      <c r="AA1661" s="366"/>
      <c r="AB1661" s="362"/>
      <c r="AC1661" s="362" t="s">
        <v>13</v>
      </c>
      <c r="AD1661" s="362" t="s">
        <v>8</v>
      </c>
      <c r="AE1661" s="362"/>
      <c r="AF1661" s="362"/>
      <c r="AG1661" s="362"/>
      <c r="AH1661" s="362" t="s">
        <v>1299</v>
      </c>
      <c r="AI1661" s="362"/>
      <c r="AJ1661" s="362"/>
      <c r="AK1661" s="362"/>
      <c r="AL1661" s="362"/>
      <c r="AM1661" s="368">
        <v>45922</v>
      </c>
      <c r="AN1661" s="361" t="s">
        <v>680</v>
      </c>
      <c r="AO1661" s="445" t="s">
        <v>539</v>
      </c>
      <c r="AP1661" s="445" t="s">
        <v>5841</v>
      </c>
      <c r="AQ1661" s="445" t="s">
        <v>5840</v>
      </c>
    </row>
    <row r="1662" spans="1:43" ht="29" hidden="1" x14ac:dyDescent="0.35">
      <c r="A1662" s="362">
        <v>1660</v>
      </c>
      <c r="B1662" s="362" t="s">
        <v>4202</v>
      </c>
      <c r="C1662" s="362" t="s">
        <v>2</v>
      </c>
      <c r="D1662" s="368">
        <v>45279</v>
      </c>
      <c r="E1662" s="368"/>
      <c r="F1662" s="368"/>
      <c r="G1662" s="368"/>
      <c r="H1662" s="362" t="s">
        <v>78</v>
      </c>
      <c r="I1662" s="362" t="s">
        <v>3543</v>
      </c>
      <c r="J1662" s="361" t="s">
        <v>4203</v>
      </c>
      <c r="K1662" s="362"/>
      <c r="L1662" s="362" t="s">
        <v>1689</v>
      </c>
      <c r="M1662" s="362" t="s">
        <v>9</v>
      </c>
      <c r="N1662" s="362" t="s">
        <v>90</v>
      </c>
      <c r="O1662" s="362" t="s">
        <v>90</v>
      </c>
      <c r="P1662" s="482"/>
      <c r="Q1662" s="362"/>
      <c r="R1662" s="362"/>
      <c r="S1662" s="362"/>
      <c r="T1662" s="362"/>
      <c r="U1662" s="362"/>
      <c r="V1662" s="362"/>
      <c r="W1662" s="362"/>
      <c r="X1662" s="362"/>
      <c r="Y1662" s="362"/>
      <c r="Z1662" s="362"/>
      <c r="AA1662" s="366"/>
      <c r="AB1662" s="362"/>
      <c r="AC1662" s="362" t="s">
        <v>33</v>
      </c>
      <c r="AD1662" s="362" t="s">
        <v>40</v>
      </c>
      <c r="AE1662" s="362"/>
      <c r="AF1662" s="362"/>
      <c r="AG1662" s="362"/>
      <c r="AH1662" s="362" t="s">
        <v>1558</v>
      </c>
      <c r="AI1662" s="362"/>
      <c r="AJ1662" s="362"/>
      <c r="AK1662" s="362"/>
      <c r="AL1662" s="362"/>
      <c r="AM1662" s="362"/>
      <c r="AN1662" s="361"/>
      <c r="AO1662" s="445" t="s">
        <v>9</v>
      </c>
      <c r="AP1662" s="445" t="s">
        <v>9</v>
      </c>
      <c r="AQ1662" s="445" t="s">
        <v>9</v>
      </c>
    </row>
    <row r="1663" spans="1:43" ht="29" hidden="1" x14ac:dyDescent="0.35">
      <c r="A1663" s="362">
        <v>1661</v>
      </c>
      <c r="B1663" s="362" t="s">
        <v>4204</v>
      </c>
      <c r="C1663" s="362" t="s">
        <v>2</v>
      </c>
      <c r="D1663" s="368">
        <v>45288</v>
      </c>
      <c r="E1663" s="368"/>
      <c r="F1663" s="368"/>
      <c r="G1663" s="368"/>
      <c r="H1663" s="362" t="s">
        <v>73</v>
      </c>
      <c r="I1663" s="362" t="s">
        <v>1661</v>
      </c>
      <c r="J1663" s="361" t="s">
        <v>4205</v>
      </c>
      <c r="K1663" s="362"/>
      <c r="L1663" s="362" t="s">
        <v>186</v>
      </c>
      <c r="M1663" s="362" t="s">
        <v>9</v>
      </c>
      <c r="N1663" s="362" t="s">
        <v>90</v>
      </c>
      <c r="O1663" s="362" t="s">
        <v>90</v>
      </c>
      <c r="P1663" s="482" t="s">
        <v>6834</v>
      </c>
      <c r="Q1663" s="362"/>
      <c r="R1663" s="362"/>
      <c r="S1663" s="362"/>
      <c r="T1663" s="362"/>
      <c r="U1663" s="362"/>
      <c r="V1663" s="362"/>
      <c r="W1663" s="362"/>
      <c r="X1663" s="362"/>
      <c r="Y1663" s="362"/>
      <c r="Z1663" s="362"/>
      <c r="AA1663" s="366"/>
      <c r="AB1663" s="362"/>
      <c r="AC1663" s="362" t="s">
        <v>13</v>
      </c>
      <c r="AD1663" s="362" t="s">
        <v>40</v>
      </c>
      <c r="AE1663" s="362" t="s">
        <v>101</v>
      </c>
      <c r="AF1663" s="362" t="s">
        <v>6834</v>
      </c>
      <c r="AG1663" s="362" t="b">
        <v>0</v>
      </c>
      <c r="AH1663" s="362"/>
      <c r="AI1663" s="362"/>
      <c r="AJ1663" s="362"/>
      <c r="AK1663" s="362"/>
      <c r="AL1663" s="362"/>
      <c r="AM1663" s="362"/>
      <c r="AN1663" s="361"/>
      <c r="AO1663" s="445" t="s">
        <v>9</v>
      </c>
      <c r="AP1663" s="445" t="s">
        <v>9</v>
      </c>
      <c r="AQ1663" s="445" t="s">
        <v>9</v>
      </c>
    </row>
    <row r="1664" spans="1:43" ht="29" hidden="1" x14ac:dyDescent="0.35">
      <c r="A1664" s="362">
        <v>1662</v>
      </c>
      <c r="B1664" s="362" t="s">
        <v>4206</v>
      </c>
      <c r="C1664" s="362" t="s">
        <v>2</v>
      </c>
      <c r="D1664" s="368">
        <v>45133</v>
      </c>
      <c r="E1664" s="368"/>
      <c r="F1664" s="368"/>
      <c r="G1664" s="368"/>
      <c r="H1664" s="362" t="s">
        <v>74</v>
      </c>
      <c r="I1664" s="362" t="s">
        <v>1542</v>
      </c>
      <c r="J1664" s="361" t="s">
        <v>4207</v>
      </c>
      <c r="K1664" s="361"/>
      <c r="L1664" s="362" t="s">
        <v>186</v>
      </c>
      <c r="M1664" s="362" t="s">
        <v>9</v>
      </c>
      <c r="N1664" s="362" t="s">
        <v>90</v>
      </c>
      <c r="O1664" s="362" t="s">
        <v>90</v>
      </c>
      <c r="P1664" s="482" t="s">
        <v>6836</v>
      </c>
      <c r="Q1664" s="362"/>
      <c r="R1664" s="362"/>
      <c r="S1664" s="362"/>
      <c r="T1664" s="362"/>
      <c r="U1664" s="362"/>
      <c r="V1664" s="362"/>
      <c r="W1664" s="362"/>
      <c r="X1664" s="362"/>
      <c r="Y1664" s="362"/>
      <c r="Z1664" s="362"/>
      <c r="AA1664" s="366"/>
      <c r="AB1664" s="362"/>
      <c r="AC1664" s="362" t="s">
        <v>19</v>
      </c>
      <c r="AD1664" s="362" t="s">
        <v>40</v>
      </c>
      <c r="AE1664" s="362"/>
      <c r="AF1664" s="362"/>
      <c r="AG1664" s="362"/>
      <c r="AH1664" s="362"/>
      <c r="AI1664" s="362"/>
      <c r="AJ1664" s="362"/>
      <c r="AK1664" s="362"/>
      <c r="AL1664" s="362"/>
      <c r="AM1664" s="362"/>
      <c r="AN1664" s="361"/>
      <c r="AO1664" s="445" t="s">
        <v>9</v>
      </c>
      <c r="AP1664" s="445" t="s">
        <v>9</v>
      </c>
      <c r="AQ1664" s="445" t="s">
        <v>9</v>
      </c>
    </row>
    <row r="1665" spans="1:43" ht="29" hidden="1" x14ac:dyDescent="0.35">
      <c r="A1665" s="362">
        <v>1663</v>
      </c>
      <c r="B1665" s="362" t="s">
        <v>4208</v>
      </c>
      <c r="C1665" s="362" t="s">
        <v>2</v>
      </c>
      <c r="D1665" s="368">
        <v>45288</v>
      </c>
      <c r="E1665" s="368"/>
      <c r="F1665" s="368"/>
      <c r="G1665" s="368"/>
      <c r="H1665" s="362" t="s">
        <v>73</v>
      </c>
      <c r="I1665" s="362" t="s">
        <v>1661</v>
      </c>
      <c r="J1665" s="361" t="s">
        <v>4209</v>
      </c>
      <c r="K1665" s="362"/>
      <c r="L1665" s="362" t="s">
        <v>186</v>
      </c>
      <c r="M1665" s="362" t="s">
        <v>9</v>
      </c>
      <c r="N1665" s="362" t="s">
        <v>90</v>
      </c>
      <c r="O1665" s="362" t="s">
        <v>90</v>
      </c>
      <c r="P1665" s="482" t="s">
        <v>6834</v>
      </c>
      <c r="Q1665" s="362"/>
      <c r="R1665" s="362"/>
      <c r="S1665" s="362"/>
      <c r="T1665" s="362"/>
      <c r="U1665" s="362"/>
      <c r="V1665" s="362"/>
      <c r="W1665" s="362"/>
      <c r="X1665" s="362"/>
      <c r="Y1665" s="362"/>
      <c r="Z1665" s="362"/>
      <c r="AA1665" s="366"/>
      <c r="AB1665" s="362"/>
      <c r="AC1665" s="362" t="s">
        <v>13</v>
      </c>
      <c r="AD1665" s="362" t="s">
        <v>40</v>
      </c>
      <c r="AE1665" s="362" t="s">
        <v>101</v>
      </c>
      <c r="AF1665" s="362" t="s">
        <v>6834</v>
      </c>
      <c r="AG1665" s="362" t="b">
        <v>0</v>
      </c>
      <c r="AH1665" s="362"/>
      <c r="AI1665" s="362"/>
      <c r="AJ1665" s="362"/>
      <c r="AK1665" s="362"/>
      <c r="AL1665" s="362"/>
      <c r="AM1665" s="362"/>
      <c r="AN1665" s="361"/>
      <c r="AO1665" s="445" t="s">
        <v>9</v>
      </c>
      <c r="AP1665" s="445" t="s">
        <v>9</v>
      </c>
      <c r="AQ1665" s="445" t="s">
        <v>9</v>
      </c>
    </row>
    <row r="1666" spans="1:43" ht="29" hidden="1" x14ac:dyDescent="0.35">
      <c r="A1666" s="362">
        <v>1664</v>
      </c>
      <c r="B1666" s="362" t="s">
        <v>4210</v>
      </c>
      <c r="C1666" s="362" t="s">
        <v>2</v>
      </c>
      <c r="D1666" s="368">
        <v>45288</v>
      </c>
      <c r="E1666" s="368"/>
      <c r="F1666" s="368"/>
      <c r="G1666" s="368"/>
      <c r="H1666" s="362" t="s">
        <v>62</v>
      </c>
      <c r="I1666" s="362" t="s">
        <v>1673</v>
      </c>
      <c r="J1666" s="361" t="s">
        <v>4211</v>
      </c>
      <c r="K1666" s="362"/>
      <c r="L1666" s="362" t="s">
        <v>186</v>
      </c>
      <c r="M1666" s="362" t="s">
        <v>9</v>
      </c>
      <c r="N1666" s="362" t="s">
        <v>90</v>
      </c>
      <c r="O1666" s="362" t="s">
        <v>90</v>
      </c>
      <c r="P1666" s="487" t="s">
        <v>90</v>
      </c>
      <c r="Q1666" s="362"/>
      <c r="R1666" s="362"/>
      <c r="S1666" s="362"/>
      <c r="T1666" s="362"/>
      <c r="U1666" s="362"/>
      <c r="V1666" s="362"/>
      <c r="W1666" s="362"/>
      <c r="X1666" s="362" t="s">
        <v>6485</v>
      </c>
      <c r="Y1666" s="362"/>
      <c r="Z1666" s="362"/>
      <c r="AA1666" s="366"/>
      <c r="AB1666" s="362"/>
      <c r="AC1666" s="362" t="s">
        <v>19</v>
      </c>
      <c r="AD1666" s="362" t="s">
        <v>40</v>
      </c>
      <c r="AE1666" s="362"/>
      <c r="AF1666" s="362"/>
      <c r="AG1666" s="362"/>
      <c r="AH1666" s="362"/>
      <c r="AI1666" s="361" t="s">
        <v>5954</v>
      </c>
      <c r="AJ1666" s="362"/>
      <c r="AK1666" s="362"/>
      <c r="AL1666" s="362"/>
      <c r="AM1666" s="362"/>
      <c r="AN1666" s="361"/>
      <c r="AO1666" s="445" t="s">
        <v>9</v>
      </c>
      <c r="AP1666" s="445" t="s">
        <v>9</v>
      </c>
      <c r="AQ1666" s="445" t="s">
        <v>9</v>
      </c>
    </row>
    <row r="1667" spans="1:43" ht="29" hidden="1" x14ac:dyDescent="0.35">
      <c r="A1667" s="362">
        <v>1665</v>
      </c>
      <c r="B1667" s="362" t="s">
        <v>4212</v>
      </c>
      <c r="C1667" s="362" t="s">
        <v>2</v>
      </c>
      <c r="D1667" s="368">
        <v>45288</v>
      </c>
      <c r="E1667" s="368"/>
      <c r="F1667" s="368"/>
      <c r="G1667" s="368"/>
      <c r="H1667" s="362" t="s">
        <v>79</v>
      </c>
      <c r="I1667" s="362" t="s">
        <v>1673</v>
      </c>
      <c r="J1667" s="361" t="s">
        <v>4213</v>
      </c>
      <c r="K1667" s="362"/>
      <c r="L1667" s="362" t="s">
        <v>186</v>
      </c>
      <c r="M1667" s="362" t="s">
        <v>9</v>
      </c>
      <c r="N1667" s="362" t="s">
        <v>90</v>
      </c>
      <c r="O1667" s="362" t="s">
        <v>90</v>
      </c>
      <c r="P1667" s="482" t="s">
        <v>6837</v>
      </c>
      <c r="Q1667" s="362"/>
      <c r="R1667" s="362"/>
      <c r="S1667" s="362"/>
      <c r="T1667" s="362"/>
      <c r="U1667" s="362"/>
      <c r="V1667" s="362"/>
      <c r="W1667" s="362"/>
      <c r="X1667" s="362"/>
      <c r="Y1667" s="362"/>
      <c r="Z1667" s="362"/>
      <c r="AA1667" s="366"/>
      <c r="AB1667" s="362"/>
      <c r="AC1667" s="362" t="s">
        <v>34</v>
      </c>
      <c r="AD1667" s="362" t="s">
        <v>40</v>
      </c>
      <c r="AE1667" s="362" t="s">
        <v>39</v>
      </c>
      <c r="AF1667" s="362" t="s">
        <v>6837</v>
      </c>
      <c r="AG1667" s="362" t="b">
        <v>0</v>
      </c>
      <c r="AH1667" s="362"/>
      <c r="AI1667" s="362"/>
      <c r="AJ1667" s="362"/>
      <c r="AK1667" s="362"/>
      <c r="AL1667" s="362"/>
      <c r="AM1667" s="362"/>
      <c r="AN1667" s="361"/>
      <c r="AO1667" s="445" t="s">
        <v>9</v>
      </c>
      <c r="AP1667" s="445" t="s">
        <v>9</v>
      </c>
      <c r="AQ1667" s="445" t="s">
        <v>9</v>
      </c>
    </row>
    <row r="1668" spans="1:43" ht="29" hidden="1" x14ac:dyDescent="0.35">
      <c r="A1668" s="362">
        <v>1666</v>
      </c>
      <c r="B1668" s="362" t="s">
        <v>4214</v>
      </c>
      <c r="C1668" s="362" t="s">
        <v>2</v>
      </c>
      <c r="D1668" s="368">
        <v>45288</v>
      </c>
      <c r="E1668" s="368"/>
      <c r="F1668" s="368"/>
      <c r="G1668" s="368"/>
      <c r="H1668" s="362" t="s">
        <v>79</v>
      </c>
      <c r="I1668" s="362" t="s">
        <v>90</v>
      </c>
      <c r="J1668" s="361" t="s">
        <v>4215</v>
      </c>
      <c r="K1668" s="362"/>
      <c r="L1668" s="362" t="s">
        <v>186</v>
      </c>
      <c r="M1668" s="362" t="s">
        <v>9</v>
      </c>
      <c r="N1668" s="362" t="s">
        <v>90</v>
      </c>
      <c r="O1668" s="362" t="s">
        <v>90</v>
      </c>
      <c r="P1668" s="482" t="s">
        <v>1539</v>
      </c>
      <c r="Q1668" s="362"/>
      <c r="R1668" s="362"/>
      <c r="S1668" s="362"/>
      <c r="T1668" s="362"/>
      <c r="U1668" s="362"/>
      <c r="V1668" s="362"/>
      <c r="W1668" s="362"/>
      <c r="X1668" s="362"/>
      <c r="Y1668" s="362"/>
      <c r="Z1668" s="362"/>
      <c r="AA1668" s="366"/>
      <c r="AB1668" s="362"/>
      <c r="AC1668" s="362" t="s">
        <v>34</v>
      </c>
      <c r="AD1668" s="362" t="s">
        <v>8</v>
      </c>
      <c r="AE1668" s="362" t="s">
        <v>39</v>
      </c>
      <c r="AF1668" s="362" t="s">
        <v>1539</v>
      </c>
      <c r="AG1668" s="362" t="b">
        <v>0</v>
      </c>
      <c r="AH1668" s="362"/>
      <c r="AI1668" s="362"/>
      <c r="AJ1668" s="362"/>
      <c r="AK1668" s="362"/>
      <c r="AL1668" s="362"/>
      <c r="AM1668" s="368">
        <v>45923</v>
      </c>
      <c r="AN1668" s="361" t="s">
        <v>680</v>
      </c>
      <c r="AO1668" s="445" t="s">
        <v>539</v>
      </c>
      <c r="AP1668" s="445" t="s">
        <v>5841</v>
      </c>
      <c r="AQ1668" s="445" t="s">
        <v>5840</v>
      </c>
    </row>
    <row r="1669" spans="1:43" ht="29" hidden="1" x14ac:dyDescent="0.35">
      <c r="A1669" s="362">
        <v>1667</v>
      </c>
      <c r="B1669" s="362" t="s">
        <v>4216</v>
      </c>
      <c r="C1669" s="362" t="s">
        <v>2</v>
      </c>
      <c r="D1669" s="368">
        <v>45288</v>
      </c>
      <c r="E1669" s="368"/>
      <c r="F1669" s="368"/>
      <c r="G1669" s="368"/>
      <c r="H1669" s="362" t="s">
        <v>62</v>
      </c>
      <c r="I1669" s="362" t="s">
        <v>3531</v>
      </c>
      <c r="J1669" s="361" t="s">
        <v>4217</v>
      </c>
      <c r="K1669" s="362"/>
      <c r="L1669" s="362" t="s">
        <v>186</v>
      </c>
      <c r="M1669" s="362" t="s">
        <v>9</v>
      </c>
      <c r="N1669" s="362" t="s">
        <v>90</v>
      </c>
      <c r="O1669" s="362" t="s">
        <v>90</v>
      </c>
      <c r="P1669" s="487" t="s">
        <v>90</v>
      </c>
      <c r="Q1669" s="362"/>
      <c r="R1669" s="362"/>
      <c r="S1669" s="362"/>
      <c r="T1669" s="362"/>
      <c r="U1669" s="362"/>
      <c r="V1669" s="362"/>
      <c r="W1669" s="362"/>
      <c r="X1669" s="362" t="s">
        <v>6485</v>
      </c>
      <c r="Y1669" s="362"/>
      <c r="Z1669" s="362"/>
      <c r="AA1669" s="366"/>
      <c r="AB1669" s="362"/>
      <c r="AC1669" s="362" t="s">
        <v>19</v>
      </c>
      <c r="AD1669" s="362" t="s">
        <v>40</v>
      </c>
      <c r="AE1669" s="362"/>
      <c r="AF1669" s="362"/>
      <c r="AG1669" s="362"/>
      <c r="AH1669" s="362"/>
      <c r="AI1669" s="361" t="s">
        <v>6569</v>
      </c>
      <c r="AJ1669" s="362"/>
      <c r="AK1669" s="362"/>
      <c r="AL1669" s="362"/>
      <c r="AM1669" s="362"/>
      <c r="AN1669" s="361"/>
      <c r="AO1669" s="445" t="s">
        <v>9</v>
      </c>
      <c r="AP1669" s="445" t="s">
        <v>9</v>
      </c>
      <c r="AQ1669" s="445" t="s">
        <v>9</v>
      </c>
    </row>
    <row r="1670" spans="1:43" ht="29" hidden="1" x14ac:dyDescent="0.35">
      <c r="A1670" s="362">
        <v>1668</v>
      </c>
      <c r="B1670" s="362" t="s">
        <v>4218</v>
      </c>
      <c r="C1670" s="362" t="s">
        <v>2</v>
      </c>
      <c r="D1670" s="368">
        <v>45288</v>
      </c>
      <c r="E1670" s="368"/>
      <c r="F1670" s="368"/>
      <c r="G1670" s="368"/>
      <c r="H1670" s="362" t="s">
        <v>73</v>
      </c>
      <c r="I1670" s="362" t="s">
        <v>1661</v>
      </c>
      <c r="J1670" s="361" t="s">
        <v>4219</v>
      </c>
      <c r="K1670" s="362"/>
      <c r="L1670" s="362" t="s">
        <v>186</v>
      </c>
      <c r="M1670" s="362" t="s">
        <v>9</v>
      </c>
      <c r="N1670" s="362" t="s">
        <v>90</v>
      </c>
      <c r="O1670" s="362" t="s">
        <v>90</v>
      </c>
      <c r="P1670" s="482" t="s">
        <v>6756</v>
      </c>
      <c r="Q1670" s="362"/>
      <c r="R1670" s="362"/>
      <c r="S1670" s="362"/>
      <c r="T1670" s="362"/>
      <c r="U1670" s="362"/>
      <c r="V1670" s="362"/>
      <c r="W1670" s="362"/>
      <c r="X1670" s="362"/>
      <c r="Y1670" s="362"/>
      <c r="Z1670" s="362"/>
      <c r="AA1670" s="366"/>
      <c r="AB1670" s="362"/>
      <c r="AC1670" s="362" t="s">
        <v>13</v>
      </c>
      <c r="AD1670" s="362" t="s">
        <v>40</v>
      </c>
      <c r="AE1670" s="362" t="s">
        <v>40</v>
      </c>
      <c r="AF1670" s="362" t="s">
        <v>6756</v>
      </c>
      <c r="AG1670" s="362" t="b">
        <v>1</v>
      </c>
      <c r="AH1670" s="362"/>
      <c r="AI1670" s="362"/>
      <c r="AJ1670" s="362"/>
      <c r="AK1670" s="362"/>
      <c r="AL1670" s="362"/>
      <c r="AM1670" s="362"/>
      <c r="AN1670" s="361"/>
      <c r="AO1670" s="445" t="s">
        <v>9</v>
      </c>
      <c r="AP1670" s="445" t="s">
        <v>9</v>
      </c>
      <c r="AQ1670" s="445" t="s">
        <v>9</v>
      </c>
    </row>
    <row r="1671" spans="1:43" ht="14.5" hidden="1" x14ac:dyDescent="0.35">
      <c r="A1671" s="362">
        <v>1669</v>
      </c>
      <c r="B1671" s="362" t="s">
        <v>4220</v>
      </c>
      <c r="C1671" s="362" t="s">
        <v>2</v>
      </c>
      <c r="D1671" s="368">
        <v>45288</v>
      </c>
      <c r="E1671" s="368"/>
      <c r="F1671" s="368"/>
      <c r="G1671" s="368"/>
      <c r="H1671" s="362" t="s">
        <v>73</v>
      </c>
      <c r="I1671" s="362" t="s">
        <v>3534</v>
      </c>
      <c r="J1671" s="361" t="s">
        <v>4221</v>
      </c>
      <c r="K1671" s="362"/>
      <c r="L1671" s="362" t="s">
        <v>186</v>
      </c>
      <c r="M1671" s="362" t="s">
        <v>9</v>
      </c>
      <c r="N1671" s="362" t="s">
        <v>90</v>
      </c>
      <c r="O1671" s="362" t="s">
        <v>90</v>
      </c>
      <c r="P1671" s="482" t="s">
        <v>1539</v>
      </c>
      <c r="Q1671" s="362"/>
      <c r="R1671" s="362"/>
      <c r="S1671" s="362"/>
      <c r="T1671" s="362"/>
      <c r="U1671" s="362"/>
      <c r="V1671" s="362"/>
      <c r="W1671" s="362"/>
      <c r="X1671" s="362"/>
      <c r="Y1671" s="362"/>
      <c r="Z1671" s="362"/>
      <c r="AA1671" s="366"/>
      <c r="AB1671" s="362"/>
      <c r="AC1671" s="362" t="s">
        <v>13</v>
      </c>
      <c r="AD1671" s="362" t="s">
        <v>8</v>
      </c>
      <c r="AE1671" s="362" t="s">
        <v>39</v>
      </c>
      <c r="AF1671" s="362" t="s">
        <v>1539</v>
      </c>
      <c r="AG1671" s="362" t="b">
        <v>0</v>
      </c>
      <c r="AH1671" s="362"/>
      <c r="AI1671" s="362"/>
      <c r="AJ1671" s="362"/>
      <c r="AK1671" s="362"/>
      <c r="AL1671" s="362"/>
      <c r="AM1671" s="368">
        <v>45923</v>
      </c>
      <c r="AN1671" s="361" t="s">
        <v>680</v>
      </c>
      <c r="AO1671" s="445" t="s">
        <v>539</v>
      </c>
      <c r="AP1671" s="445" t="s">
        <v>5841</v>
      </c>
      <c r="AQ1671" s="445" t="s">
        <v>5840</v>
      </c>
    </row>
    <row r="1672" spans="1:43" ht="29" hidden="1" x14ac:dyDescent="0.35">
      <c r="A1672" s="362">
        <v>1670</v>
      </c>
      <c r="B1672" s="362" t="s">
        <v>4222</v>
      </c>
      <c r="C1672" s="362" t="s">
        <v>2</v>
      </c>
      <c r="D1672" s="368">
        <v>45288</v>
      </c>
      <c r="E1672" s="368"/>
      <c r="F1672" s="368"/>
      <c r="G1672" s="368"/>
      <c r="H1672" s="362" t="s">
        <v>73</v>
      </c>
      <c r="I1672" s="362" t="s">
        <v>4223</v>
      </c>
      <c r="J1672" s="361" t="s">
        <v>4224</v>
      </c>
      <c r="K1672" s="362"/>
      <c r="L1672" s="362" t="s">
        <v>186</v>
      </c>
      <c r="M1672" s="362" t="s">
        <v>9</v>
      </c>
      <c r="N1672" s="362" t="s">
        <v>90</v>
      </c>
      <c r="O1672" s="362" t="s">
        <v>90</v>
      </c>
      <c r="P1672" s="482" t="s">
        <v>2110</v>
      </c>
      <c r="Q1672" s="362"/>
      <c r="R1672" s="362"/>
      <c r="S1672" s="362"/>
      <c r="T1672" s="362"/>
      <c r="U1672" s="362"/>
      <c r="V1672" s="362"/>
      <c r="W1672" s="362"/>
      <c r="X1672" s="362"/>
      <c r="Y1672" s="362"/>
      <c r="Z1672" s="362"/>
      <c r="AA1672" s="366"/>
      <c r="AB1672" s="362"/>
      <c r="AC1672" s="362" t="s">
        <v>13</v>
      </c>
      <c r="AD1672" s="362" t="s">
        <v>8</v>
      </c>
      <c r="AE1672" s="362"/>
      <c r="AF1672" s="362"/>
      <c r="AG1672" s="362"/>
      <c r="AH1672" s="362"/>
      <c r="AI1672" s="362"/>
      <c r="AJ1672" s="362"/>
      <c r="AK1672" s="362"/>
      <c r="AL1672" s="362"/>
      <c r="AM1672" s="368">
        <v>45924</v>
      </c>
      <c r="AN1672" s="361" t="s">
        <v>4225</v>
      </c>
      <c r="AO1672" s="445" t="s">
        <v>539</v>
      </c>
      <c r="AP1672" s="445" t="s">
        <v>5841</v>
      </c>
      <c r="AQ1672" s="445" t="s">
        <v>5840</v>
      </c>
    </row>
    <row r="1673" spans="1:43" ht="87" hidden="1" x14ac:dyDescent="0.35">
      <c r="A1673" s="362">
        <v>1671</v>
      </c>
      <c r="B1673" s="362" t="s">
        <v>4226</v>
      </c>
      <c r="C1673" s="362" t="s">
        <v>2</v>
      </c>
      <c r="D1673" s="368">
        <v>45288</v>
      </c>
      <c r="E1673" s="368"/>
      <c r="F1673" s="368"/>
      <c r="G1673" s="368"/>
      <c r="H1673" s="362" t="s">
        <v>57</v>
      </c>
      <c r="I1673" s="362" t="s">
        <v>1596</v>
      </c>
      <c r="J1673" s="361" t="s">
        <v>4227</v>
      </c>
      <c r="K1673" s="362"/>
      <c r="L1673" s="362" t="s">
        <v>186</v>
      </c>
      <c r="M1673" s="362" t="s">
        <v>9</v>
      </c>
      <c r="N1673" s="362" t="s">
        <v>90</v>
      </c>
      <c r="O1673" s="362" t="s">
        <v>90</v>
      </c>
      <c r="P1673" s="482" t="s">
        <v>6838</v>
      </c>
      <c r="Q1673" s="362" t="s">
        <v>6839</v>
      </c>
      <c r="R1673" s="362" t="s">
        <v>6840</v>
      </c>
      <c r="S1673" s="362" t="s">
        <v>6841</v>
      </c>
      <c r="T1673" s="362" t="s">
        <v>6842</v>
      </c>
      <c r="U1673" s="362" t="s">
        <v>6843</v>
      </c>
      <c r="V1673" s="362"/>
      <c r="W1673" s="362" t="s">
        <v>6844</v>
      </c>
      <c r="X1673" s="362" t="s">
        <v>6845</v>
      </c>
      <c r="Y1673" s="362"/>
      <c r="Z1673" s="362"/>
      <c r="AA1673" s="366" t="s">
        <v>6846</v>
      </c>
      <c r="AB1673" s="362" t="s">
        <v>6847</v>
      </c>
      <c r="AC1673" s="362" t="s">
        <v>14</v>
      </c>
      <c r="AD1673" s="362" t="s">
        <v>40</v>
      </c>
      <c r="AE1673" s="362"/>
      <c r="AF1673" s="362"/>
      <c r="AG1673" s="362"/>
      <c r="AH1673" s="362"/>
      <c r="AI1673" s="362" t="s">
        <v>6848</v>
      </c>
      <c r="AJ1673" s="362"/>
      <c r="AK1673" s="362"/>
      <c r="AL1673" s="362"/>
      <c r="AM1673" s="362"/>
      <c r="AN1673" s="361"/>
      <c r="AO1673" s="445" t="s">
        <v>5839</v>
      </c>
      <c r="AP1673" s="445" t="s">
        <v>5839</v>
      </c>
      <c r="AQ1673" s="445" t="s">
        <v>5839</v>
      </c>
    </row>
    <row r="1674" spans="1:43" ht="29" hidden="1" x14ac:dyDescent="0.35">
      <c r="A1674" s="362">
        <v>1672</v>
      </c>
      <c r="B1674" s="362" t="s">
        <v>4229</v>
      </c>
      <c r="C1674" s="362" t="s">
        <v>2</v>
      </c>
      <c r="D1674" s="368">
        <v>45288</v>
      </c>
      <c r="E1674" s="368"/>
      <c r="F1674" s="368"/>
      <c r="G1674" s="368"/>
      <c r="H1674" s="362" t="s">
        <v>77</v>
      </c>
      <c r="I1674" s="362" t="s">
        <v>90</v>
      </c>
      <c r="J1674" s="361" t="s">
        <v>4230</v>
      </c>
      <c r="K1674" s="362"/>
      <c r="L1674" s="362" t="s">
        <v>186</v>
      </c>
      <c r="M1674" s="362" t="s">
        <v>9</v>
      </c>
      <c r="N1674" s="362" t="s">
        <v>90</v>
      </c>
      <c r="O1674" s="362" t="s">
        <v>90</v>
      </c>
      <c r="P1674" s="482" t="s">
        <v>90</v>
      </c>
      <c r="Q1674" s="362"/>
      <c r="R1674" s="362"/>
      <c r="S1674" s="362"/>
      <c r="T1674" s="362"/>
      <c r="U1674" s="362"/>
      <c r="V1674" s="362"/>
      <c r="W1674" s="362"/>
      <c r="X1674" s="362"/>
      <c r="Y1674" s="362"/>
      <c r="Z1674" s="362"/>
      <c r="AA1674" s="366"/>
      <c r="AB1674" s="362"/>
      <c r="AC1674" s="362" t="s">
        <v>21</v>
      </c>
      <c r="AD1674" s="362" t="s">
        <v>40</v>
      </c>
      <c r="AE1674" s="362"/>
      <c r="AF1674" s="362"/>
      <c r="AG1674" s="362"/>
      <c r="AH1674" s="362"/>
      <c r="AI1674" s="362"/>
      <c r="AJ1674" s="362"/>
      <c r="AK1674" s="362"/>
      <c r="AL1674" s="362"/>
      <c r="AM1674" s="362"/>
      <c r="AN1674" s="361"/>
      <c r="AO1674" s="445" t="s">
        <v>9</v>
      </c>
      <c r="AP1674" s="445" t="s">
        <v>9</v>
      </c>
      <c r="AQ1674" s="445" t="s">
        <v>9</v>
      </c>
    </row>
    <row r="1675" spans="1:43" ht="43.5" hidden="1" x14ac:dyDescent="0.35">
      <c r="A1675" s="362">
        <v>1673</v>
      </c>
      <c r="B1675" s="362" t="s">
        <v>4231</v>
      </c>
      <c r="C1675" s="362" t="s">
        <v>2</v>
      </c>
      <c r="D1675" s="368">
        <v>45133</v>
      </c>
      <c r="E1675" s="368"/>
      <c r="F1675" s="368"/>
      <c r="G1675" s="368"/>
      <c r="H1675" s="362" t="s">
        <v>74</v>
      </c>
      <c r="I1675" s="362" t="s">
        <v>1546</v>
      </c>
      <c r="J1675" s="361" t="s">
        <v>4232</v>
      </c>
      <c r="K1675" s="361"/>
      <c r="L1675" s="362" t="s">
        <v>186</v>
      </c>
      <c r="M1675" s="362" t="s">
        <v>9</v>
      </c>
      <c r="N1675" s="362" t="s">
        <v>90</v>
      </c>
      <c r="O1675" s="362" t="s">
        <v>90</v>
      </c>
      <c r="P1675" s="482"/>
      <c r="Q1675" s="362"/>
      <c r="R1675" s="362"/>
      <c r="S1675" s="362"/>
      <c r="T1675" s="362"/>
      <c r="U1675" s="362"/>
      <c r="V1675" s="362"/>
      <c r="W1675" s="362"/>
      <c r="X1675" s="362"/>
      <c r="Y1675" s="362"/>
      <c r="Z1675" s="362"/>
      <c r="AA1675" s="366"/>
      <c r="AB1675" s="362"/>
      <c r="AC1675" s="362" t="s">
        <v>19</v>
      </c>
      <c r="AD1675" s="362" t="s">
        <v>40</v>
      </c>
      <c r="AE1675" s="362"/>
      <c r="AF1675" s="362"/>
      <c r="AG1675" s="362"/>
      <c r="AH1675" s="362"/>
      <c r="AI1675" s="362"/>
      <c r="AJ1675" s="362"/>
      <c r="AK1675" s="362"/>
      <c r="AL1675" s="362"/>
      <c r="AM1675" s="362"/>
      <c r="AN1675" s="361"/>
      <c r="AO1675" s="445" t="s">
        <v>5839</v>
      </c>
      <c r="AP1675" s="445" t="s">
        <v>5839</v>
      </c>
      <c r="AQ1675" s="445" t="s">
        <v>5839</v>
      </c>
    </row>
    <row r="1676" spans="1:43" ht="43.5" hidden="1" x14ac:dyDescent="0.35">
      <c r="A1676" s="362">
        <v>1674</v>
      </c>
      <c r="B1676" s="362" t="s">
        <v>4233</v>
      </c>
      <c r="C1676" s="362" t="s">
        <v>2</v>
      </c>
      <c r="D1676" s="368">
        <v>45288</v>
      </c>
      <c r="E1676" s="368"/>
      <c r="F1676" s="368"/>
      <c r="G1676" s="368"/>
      <c r="H1676" s="362" t="s">
        <v>73</v>
      </c>
      <c r="I1676" s="362" t="s">
        <v>1661</v>
      </c>
      <c r="J1676" s="361" t="s">
        <v>4234</v>
      </c>
      <c r="K1676" s="362"/>
      <c r="L1676" s="362" t="s">
        <v>186</v>
      </c>
      <c r="M1676" s="362" t="s">
        <v>9</v>
      </c>
      <c r="N1676" s="362" t="s">
        <v>90</v>
      </c>
      <c r="O1676" s="362" t="s">
        <v>90</v>
      </c>
      <c r="P1676" s="482" t="s">
        <v>1539</v>
      </c>
      <c r="Q1676" s="362"/>
      <c r="R1676" s="362"/>
      <c r="S1676" s="362"/>
      <c r="T1676" s="362"/>
      <c r="U1676" s="362"/>
      <c r="V1676" s="362"/>
      <c r="W1676" s="362"/>
      <c r="X1676" s="362"/>
      <c r="Y1676" s="362"/>
      <c r="Z1676" s="362"/>
      <c r="AA1676" s="366"/>
      <c r="AB1676" s="362"/>
      <c r="AC1676" s="362" t="s">
        <v>13</v>
      </c>
      <c r="AD1676" s="362" t="s">
        <v>8</v>
      </c>
      <c r="AE1676" s="362" t="s">
        <v>39</v>
      </c>
      <c r="AF1676" s="362" t="s">
        <v>1539</v>
      </c>
      <c r="AG1676" s="362" t="b">
        <v>0</v>
      </c>
      <c r="AH1676" s="362"/>
      <c r="AI1676" s="362"/>
      <c r="AJ1676" s="362"/>
      <c r="AK1676" s="362"/>
      <c r="AL1676" s="362"/>
      <c r="AM1676" s="368">
        <v>45923</v>
      </c>
      <c r="AN1676" s="361" t="s">
        <v>680</v>
      </c>
      <c r="AO1676" s="445" t="s">
        <v>539</v>
      </c>
      <c r="AP1676" s="445" t="s">
        <v>5841</v>
      </c>
      <c r="AQ1676" s="445" t="s">
        <v>5840</v>
      </c>
    </row>
    <row r="1677" spans="1:43" ht="29" hidden="1" x14ac:dyDescent="0.35">
      <c r="A1677" s="362">
        <v>1675</v>
      </c>
      <c r="B1677" s="362" t="s">
        <v>4235</v>
      </c>
      <c r="C1677" s="362" t="s">
        <v>2</v>
      </c>
      <c r="D1677" s="368">
        <v>45288</v>
      </c>
      <c r="E1677" s="368"/>
      <c r="F1677" s="368"/>
      <c r="G1677" s="368"/>
      <c r="H1677" s="362" t="s">
        <v>73</v>
      </c>
      <c r="I1677" s="362" t="s">
        <v>4223</v>
      </c>
      <c r="J1677" s="361" t="s">
        <v>4236</v>
      </c>
      <c r="K1677" s="362"/>
      <c r="L1677" s="362" t="s">
        <v>186</v>
      </c>
      <c r="M1677" s="362" t="s">
        <v>9</v>
      </c>
      <c r="N1677" s="362" t="s">
        <v>90</v>
      </c>
      <c r="O1677" s="362" t="s">
        <v>90</v>
      </c>
      <c r="P1677" s="482" t="s">
        <v>6849</v>
      </c>
      <c r="Q1677" s="362"/>
      <c r="R1677" s="362"/>
      <c r="S1677" s="362"/>
      <c r="T1677" s="362"/>
      <c r="U1677" s="362"/>
      <c r="V1677" s="362"/>
      <c r="W1677" s="362"/>
      <c r="X1677" s="362"/>
      <c r="Y1677" s="362"/>
      <c r="Z1677" s="362"/>
      <c r="AA1677" s="366"/>
      <c r="AB1677" s="362"/>
      <c r="AC1677" s="362" t="s">
        <v>13</v>
      </c>
      <c r="AD1677" s="362" t="s">
        <v>40</v>
      </c>
      <c r="AE1677" s="362" t="s">
        <v>101</v>
      </c>
      <c r="AF1677" s="362" t="s">
        <v>6849</v>
      </c>
      <c r="AG1677" s="362" t="b">
        <v>0</v>
      </c>
      <c r="AH1677" s="362"/>
      <c r="AI1677" s="362"/>
      <c r="AJ1677" s="362"/>
      <c r="AK1677" s="362"/>
      <c r="AL1677" s="362"/>
      <c r="AM1677" s="362"/>
      <c r="AN1677" s="361"/>
      <c r="AO1677" s="445" t="s">
        <v>9</v>
      </c>
      <c r="AP1677" s="445" t="s">
        <v>9</v>
      </c>
      <c r="AQ1677" s="445" t="s">
        <v>9</v>
      </c>
    </row>
    <row r="1678" spans="1:43" ht="14.5" hidden="1" x14ac:dyDescent="0.35">
      <c r="A1678" s="362">
        <v>1676</v>
      </c>
      <c r="B1678" s="362" t="s">
        <v>4237</v>
      </c>
      <c r="C1678" s="362" t="s">
        <v>2</v>
      </c>
      <c r="D1678" s="368">
        <v>45288</v>
      </c>
      <c r="E1678" s="368"/>
      <c r="F1678" s="368"/>
      <c r="G1678" s="368"/>
      <c r="H1678" s="362" t="s">
        <v>73</v>
      </c>
      <c r="I1678" s="362" t="s">
        <v>1661</v>
      </c>
      <c r="J1678" s="361" t="s">
        <v>4238</v>
      </c>
      <c r="K1678" s="362"/>
      <c r="L1678" s="362" t="s">
        <v>186</v>
      </c>
      <c r="M1678" s="362" t="s">
        <v>9</v>
      </c>
      <c r="N1678" s="362" t="s">
        <v>90</v>
      </c>
      <c r="O1678" s="362" t="s">
        <v>90</v>
      </c>
      <c r="P1678" s="482" t="s">
        <v>1539</v>
      </c>
      <c r="Q1678" s="362"/>
      <c r="R1678" s="362"/>
      <c r="S1678" s="362"/>
      <c r="T1678" s="362"/>
      <c r="U1678" s="362"/>
      <c r="V1678" s="362"/>
      <c r="W1678" s="362"/>
      <c r="X1678" s="362"/>
      <c r="Y1678" s="362"/>
      <c r="Z1678" s="362"/>
      <c r="AA1678" s="366"/>
      <c r="AB1678" s="362"/>
      <c r="AC1678" s="362" t="s">
        <v>13</v>
      </c>
      <c r="AD1678" s="362" t="s">
        <v>8</v>
      </c>
      <c r="AE1678" s="362" t="s">
        <v>39</v>
      </c>
      <c r="AF1678" s="362" t="s">
        <v>1539</v>
      </c>
      <c r="AG1678" s="362" t="b">
        <v>0</v>
      </c>
      <c r="AH1678" s="362"/>
      <c r="AI1678" s="362"/>
      <c r="AJ1678" s="362"/>
      <c r="AK1678" s="362"/>
      <c r="AL1678" s="362"/>
      <c r="AM1678" s="368">
        <v>45923</v>
      </c>
      <c r="AN1678" s="361" t="s">
        <v>680</v>
      </c>
      <c r="AO1678" s="445" t="s">
        <v>539</v>
      </c>
      <c r="AP1678" s="445" t="s">
        <v>5841</v>
      </c>
      <c r="AQ1678" s="445" t="s">
        <v>5840</v>
      </c>
    </row>
    <row r="1679" spans="1:43" ht="14.5" hidden="1" x14ac:dyDescent="0.35">
      <c r="A1679" s="362">
        <v>1677</v>
      </c>
      <c r="B1679" s="362" t="s">
        <v>4239</v>
      </c>
      <c r="C1679" s="362" t="s">
        <v>2</v>
      </c>
      <c r="D1679" s="368">
        <v>45296</v>
      </c>
      <c r="E1679" s="368"/>
      <c r="F1679" s="368"/>
      <c r="G1679" s="368"/>
      <c r="H1679" s="362" t="s">
        <v>65</v>
      </c>
      <c r="I1679" s="362" t="s">
        <v>65</v>
      </c>
      <c r="J1679" s="361" t="s">
        <v>4240</v>
      </c>
      <c r="K1679" s="362"/>
      <c r="L1679" s="362" t="s">
        <v>186</v>
      </c>
      <c r="M1679" s="362" t="s">
        <v>9</v>
      </c>
      <c r="N1679" s="362" t="s">
        <v>90</v>
      </c>
      <c r="O1679" s="362" t="s">
        <v>90</v>
      </c>
      <c r="P1679" s="482" t="s">
        <v>90</v>
      </c>
      <c r="Q1679" s="362"/>
      <c r="R1679" s="362"/>
      <c r="S1679" s="362"/>
      <c r="T1679" s="362"/>
      <c r="U1679" s="362"/>
      <c r="V1679" s="362"/>
      <c r="W1679" s="362"/>
      <c r="X1679" s="362"/>
      <c r="Y1679" s="362"/>
      <c r="Z1679" s="362"/>
      <c r="AA1679" s="366"/>
      <c r="AB1679" s="362"/>
      <c r="AC1679" s="362" t="s">
        <v>19</v>
      </c>
      <c r="AD1679" s="362" t="s">
        <v>40</v>
      </c>
      <c r="AE1679" s="362"/>
      <c r="AF1679" s="362"/>
      <c r="AG1679" s="362"/>
      <c r="AH1679" s="362"/>
      <c r="AI1679" s="362"/>
      <c r="AJ1679" s="362"/>
      <c r="AK1679" s="362"/>
      <c r="AL1679" s="362"/>
      <c r="AM1679" s="362"/>
      <c r="AN1679" s="361"/>
      <c r="AO1679" s="445" t="s">
        <v>9</v>
      </c>
      <c r="AP1679" s="445" t="s">
        <v>9</v>
      </c>
      <c r="AQ1679" s="445" t="s">
        <v>9</v>
      </c>
    </row>
    <row r="1680" spans="1:43" ht="14.5" hidden="1" x14ac:dyDescent="0.35">
      <c r="A1680" s="362">
        <v>1678</v>
      </c>
      <c r="B1680" s="362" t="s">
        <v>4241</v>
      </c>
      <c r="C1680" s="362" t="s">
        <v>2</v>
      </c>
      <c r="D1680" s="368">
        <v>45296</v>
      </c>
      <c r="E1680" s="368"/>
      <c r="F1680" s="368"/>
      <c r="G1680" s="368"/>
      <c r="H1680" s="362" t="s">
        <v>65</v>
      </c>
      <c r="I1680" s="362" t="s">
        <v>3100</v>
      </c>
      <c r="J1680" s="361" t="s">
        <v>4242</v>
      </c>
      <c r="K1680" s="362"/>
      <c r="L1680" s="362" t="s">
        <v>186</v>
      </c>
      <c r="M1680" s="362" t="s">
        <v>9</v>
      </c>
      <c r="N1680" s="362" t="s">
        <v>90</v>
      </c>
      <c r="O1680" s="362" t="s">
        <v>90</v>
      </c>
      <c r="P1680" s="482" t="s">
        <v>90</v>
      </c>
      <c r="Q1680" s="362"/>
      <c r="R1680" s="362"/>
      <c r="S1680" s="362"/>
      <c r="T1680" s="362"/>
      <c r="U1680" s="362"/>
      <c r="V1680" s="362"/>
      <c r="W1680" s="362"/>
      <c r="X1680" s="362"/>
      <c r="Y1680" s="362"/>
      <c r="Z1680" s="362"/>
      <c r="AA1680" s="366"/>
      <c r="AB1680" s="362"/>
      <c r="AC1680" s="362" t="s">
        <v>19</v>
      </c>
      <c r="AD1680" s="362" t="s">
        <v>40</v>
      </c>
      <c r="AE1680" s="362"/>
      <c r="AF1680" s="362"/>
      <c r="AG1680" s="362"/>
      <c r="AH1680" s="362"/>
      <c r="AI1680" s="362"/>
      <c r="AJ1680" s="362"/>
      <c r="AK1680" s="362"/>
      <c r="AL1680" s="362"/>
      <c r="AM1680" s="362"/>
      <c r="AN1680" s="361"/>
      <c r="AO1680" s="445" t="s">
        <v>9</v>
      </c>
      <c r="AP1680" s="445" t="s">
        <v>9</v>
      </c>
      <c r="AQ1680" s="445" t="s">
        <v>9</v>
      </c>
    </row>
    <row r="1681" spans="1:44" s="584" customFormat="1" ht="14.5" hidden="1" x14ac:dyDescent="0.35">
      <c r="A1681" s="580">
        <v>1565</v>
      </c>
      <c r="B1681" s="580" t="s">
        <v>4013</v>
      </c>
      <c r="C1681" s="580" t="s">
        <v>2</v>
      </c>
      <c r="D1681" s="368">
        <v>45233</v>
      </c>
      <c r="E1681" s="368"/>
      <c r="F1681" s="368"/>
      <c r="G1681" s="368"/>
      <c r="H1681" s="580" t="s">
        <v>62</v>
      </c>
      <c r="I1681" s="580" t="s">
        <v>1673</v>
      </c>
      <c r="J1681" s="581" t="s">
        <v>2802</v>
      </c>
      <c r="K1681" s="362"/>
      <c r="L1681" s="362" t="s">
        <v>186</v>
      </c>
      <c r="M1681" s="362" t="s">
        <v>9</v>
      </c>
      <c r="N1681" s="362" t="s">
        <v>90</v>
      </c>
      <c r="O1681" s="362" t="s">
        <v>90</v>
      </c>
      <c r="P1681" s="585" t="s">
        <v>6850</v>
      </c>
      <c r="Q1681" s="362"/>
      <c r="R1681" s="362"/>
      <c r="S1681" s="362"/>
      <c r="T1681" s="362"/>
      <c r="U1681" s="362"/>
      <c r="V1681" s="362"/>
      <c r="W1681" s="362"/>
      <c r="X1681" s="580" t="s">
        <v>51</v>
      </c>
      <c r="Y1681" s="580"/>
      <c r="Z1681" s="580"/>
      <c r="AA1681" s="366"/>
      <c r="AB1681" s="362"/>
      <c r="AC1681" s="362" t="s">
        <v>19</v>
      </c>
      <c r="AD1681" s="362" t="s">
        <v>40</v>
      </c>
      <c r="AE1681" s="362"/>
      <c r="AF1681" s="362"/>
      <c r="AG1681" s="362"/>
      <c r="AH1681" s="362"/>
      <c r="AI1681" s="581"/>
      <c r="AJ1681" s="580" t="s">
        <v>6233</v>
      </c>
      <c r="AK1681" s="580"/>
      <c r="AL1681" s="580" t="s">
        <v>6851</v>
      </c>
      <c r="AM1681" s="362"/>
      <c r="AN1681" s="361"/>
      <c r="AO1681" s="445" t="s">
        <v>9</v>
      </c>
      <c r="AP1681" s="445" t="s">
        <v>9</v>
      </c>
      <c r="AQ1681" s="445" t="s">
        <v>9</v>
      </c>
      <c r="AR1681" s="445"/>
    </row>
    <row r="1682" spans="1:44" ht="14.5" hidden="1" x14ac:dyDescent="0.35">
      <c r="A1682" s="362">
        <v>1680</v>
      </c>
      <c r="B1682" s="362" t="s">
        <v>4245</v>
      </c>
      <c r="C1682" s="362" t="s">
        <v>2</v>
      </c>
      <c r="D1682" s="368">
        <v>45296</v>
      </c>
      <c r="E1682" s="368"/>
      <c r="F1682" s="368"/>
      <c r="G1682" s="368"/>
      <c r="H1682" s="362" t="s">
        <v>65</v>
      </c>
      <c r="I1682" s="362" t="s">
        <v>2375</v>
      </c>
      <c r="J1682" s="361" t="s">
        <v>4246</v>
      </c>
      <c r="K1682" s="362"/>
      <c r="L1682" s="362" t="s">
        <v>186</v>
      </c>
      <c r="M1682" s="362" t="s">
        <v>9</v>
      </c>
      <c r="N1682" s="362" t="s">
        <v>90</v>
      </c>
      <c r="O1682" s="362" t="s">
        <v>90</v>
      </c>
      <c r="P1682" s="482" t="s">
        <v>90</v>
      </c>
      <c r="Q1682" s="362"/>
      <c r="R1682" s="362"/>
      <c r="S1682" s="362"/>
      <c r="T1682" s="362"/>
      <c r="U1682" s="362"/>
      <c r="V1682" s="362"/>
      <c r="W1682" s="362"/>
      <c r="X1682" s="362"/>
      <c r="Y1682" s="362"/>
      <c r="Z1682" s="362"/>
      <c r="AA1682" s="366"/>
      <c r="AB1682" s="362"/>
      <c r="AC1682" s="362" t="s">
        <v>19</v>
      </c>
      <c r="AD1682" s="362" t="s">
        <v>40</v>
      </c>
      <c r="AE1682" s="362"/>
      <c r="AF1682" s="362"/>
      <c r="AG1682" s="362"/>
      <c r="AH1682" s="362"/>
      <c r="AI1682" s="362"/>
      <c r="AJ1682" s="362"/>
      <c r="AK1682" s="362"/>
      <c r="AL1682" s="362"/>
      <c r="AM1682" s="362"/>
      <c r="AN1682" s="361"/>
      <c r="AO1682" s="445" t="s">
        <v>9</v>
      </c>
      <c r="AP1682" s="445" t="s">
        <v>9</v>
      </c>
      <c r="AQ1682" s="445" t="s">
        <v>9</v>
      </c>
    </row>
    <row r="1683" spans="1:44" ht="14.5" hidden="1" x14ac:dyDescent="0.35">
      <c r="A1683" s="362">
        <v>1681</v>
      </c>
      <c r="B1683" s="362" t="s">
        <v>4247</v>
      </c>
      <c r="C1683" s="362" t="s">
        <v>2</v>
      </c>
      <c r="D1683" s="368">
        <v>45296</v>
      </c>
      <c r="E1683" s="368"/>
      <c r="F1683" s="368"/>
      <c r="G1683" s="368"/>
      <c r="H1683" s="362" t="s">
        <v>65</v>
      </c>
      <c r="I1683" s="362" t="s">
        <v>2375</v>
      </c>
      <c r="J1683" s="361" t="s">
        <v>4248</v>
      </c>
      <c r="K1683" s="362"/>
      <c r="L1683" s="362" t="s">
        <v>186</v>
      </c>
      <c r="M1683" s="362" t="s">
        <v>9</v>
      </c>
      <c r="N1683" s="362" t="s">
        <v>90</v>
      </c>
      <c r="O1683" s="362" t="s">
        <v>90</v>
      </c>
      <c r="P1683" s="482" t="s">
        <v>90</v>
      </c>
      <c r="Q1683" s="362"/>
      <c r="R1683" s="362"/>
      <c r="S1683" s="362"/>
      <c r="T1683" s="362"/>
      <c r="U1683" s="362"/>
      <c r="V1683" s="362"/>
      <c r="W1683" s="362"/>
      <c r="X1683" s="362"/>
      <c r="Y1683" s="362"/>
      <c r="Z1683" s="362"/>
      <c r="AA1683" s="366"/>
      <c r="AB1683" s="362"/>
      <c r="AC1683" s="362" t="s">
        <v>19</v>
      </c>
      <c r="AD1683" s="362" t="s">
        <v>40</v>
      </c>
      <c r="AE1683" s="362"/>
      <c r="AF1683" s="362"/>
      <c r="AG1683" s="362"/>
      <c r="AH1683" s="362"/>
      <c r="AI1683" s="362"/>
      <c r="AJ1683" s="362"/>
      <c r="AK1683" s="362"/>
      <c r="AL1683" s="362"/>
      <c r="AM1683" s="362"/>
      <c r="AN1683" s="361"/>
      <c r="AO1683" s="445" t="s">
        <v>9</v>
      </c>
      <c r="AP1683" s="445" t="s">
        <v>9</v>
      </c>
      <c r="AQ1683" s="445" t="s">
        <v>9</v>
      </c>
    </row>
    <row r="1684" spans="1:44" ht="14.5" hidden="1" x14ac:dyDescent="0.35">
      <c r="A1684" s="362">
        <v>1682</v>
      </c>
      <c r="B1684" s="362" t="s">
        <v>4249</v>
      </c>
      <c r="C1684" s="362" t="s">
        <v>2</v>
      </c>
      <c r="D1684" s="368">
        <v>45296</v>
      </c>
      <c r="E1684" s="368"/>
      <c r="F1684" s="368"/>
      <c r="G1684" s="368"/>
      <c r="H1684" s="362" t="s">
        <v>65</v>
      </c>
      <c r="I1684" s="362" t="s">
        <v>2375</v>
      </c>
      <c r="J1684" s="361" t="s">
        <v>4250</v>
      </c>
      <c r="K1684" s="362"/>
      <c r="L1684" s="362" t="s">
        <v>186</v>
      </c>
      <c r="M1684" s="362" t="s">
        <v>9</v>
      </c>
      <c r="N1684" s="362" t="s">
        <v>90</v>
      </c>
      <c r="O1684" s="362" t="s">
        <v>90</v>
      </c>
      <c r="P1684" s="482" t="s">
        <v>90</v>
      </c>
      <c r="Q1684" s="362"/>
      <c r="R1684" s="362"/>
      <c r="S1684" s="362"/>
      <c r="T1684" s="362"/>
      <c r="U1684" s="362"/>
      <c r="V1684" s="362"/>
      <c r="W1684" s="362"/>
      <c r="X1684" s="362"/>
      <c r="Y1684" s="362"/>
      <c r="Z1684" s="362"/>
      <c r="AA1684" s="366"/>
      <c r="AB1684" s="362"/>
      <c r="AC1684" s="362" t="s">
        <v>19</v>
      </c>
      <c r="AD1684" s="362" t="s">
        <v>40</v>
      </c>
      <c r="AE1684" s="362"/>
      <c r="AF1684" s="362"/>
      <c r="AG1684" s="362"/>
      <c r="AH1684" s="362"/>
      <c r="AI1684" s="362"/>
      <c r="AJ1684" s="362"/>
      <c r="AK1684" s="362"/>
      <c r="AL1684" s="362"/>
      <c r="AM1684" s="362"/>
      <c r="AN1684" s="361"/>
      <c r="AO1684" s="445" t="s">
        <v>9</v>
      </c>
      <c r="AP1684" s="445" t="s">
        <v>9</v>
      </c>
      <c r="AQ1684" s="445" t="s">
        <v>9</v>
      </c>
    </row>
    <row r="1685" spans="1:44" ht="14.5" hidden="1" x14ac:dyDescent="0.35">
      <c r="A1685" s="362">
        <v>1683</v>
      </c>
      <c r="B1685" s="362" t="s">
        <v>4251</v>
      </c>
      <c r="C1685" s="362" t="s">
        <v>2</v>
      </c>
      <c r="D1685" s="368">
        <v>45309</v>
      </c>
      <c r="E1685" s="368"/>
      <c r="F1685" s="368"/>
      <c r="G1685" s="368"/>
      <c r="H1685" s="362" t="s">
        <v>65</v>
      </c>
      <c r="I1685" s="362" t="s">
        <v>3100</v>
      </c>
      <c r="J1685" s="361" t="s">
        <v>4252</v>
      </c>
      <c r="K1685" s="362"/>
      <c r="L1685" s="362" t="s">
        <v>186</v>
      </c>
      <c r="M1685" s="362" t="s">
        <v>9</v>
      </c>
      <c r="N1685" s="362" t="s">
        <v>90</v>
      </c>
      <c r="O1685" s="362" t="s">
        <v>90</v>
      </c>
      <c r="P1685" s="482" t="s">
        <v>90</v>
      </c>
      <c r="Q1685" s="362"/>
      <c r="R1685" s="362"/>
      <c r="S1685" s="362"/>
      <c r="T1685" s="362"/>
      <c r="U1685" s="362"/>
      <c r="V1685" s="362"/>
      <c r="W1685" s="362"/>
      <c r="X1685" s="362"/>
      <c r="Y1685" s="362"/>
      <c r="Z1685" s="362"/>
      <c r="AA1685" s="366"/>
      <c r="AB1685" s="362"/>
      <c r="AC1685" s="362" t="s">
        <v>19</v>
      </c>
      <c r="AD1685" s="362" t="s">
        <v>40</v>
      </c>
      <c r="AE1685" s="362"/>
      <c r="AF1685" s="362"/>
      <c r="AG1685" s="362"/>
      <c r="AH1685" s="362"/>
      <c r="AI1685" s="362"/>
      <c r="AJ1685" s="362"/>
      <c r="AK1685" s="362"/>
      <c r="AL1685" s="362"/>
      <c r="AM1685" s="362"/>
      <c r="AN1685" s="361"/>
      <c r="AO1685" s="445" t="s">
        <v>9</v>
      </c>
      <c r="AP1685" s="445" t="s">
        <v>9</v>
      </c>
      <c r="AQ1685" s="445" t="s">
        <v>9</v>
      </c>
    </row>
    <row r="1686" spans="1:44" ht="29" hidden="1" x14ac:dyDescent="0.35">
      <c r="A1686" s="362">
        <v>1684</v>
      </c>
      <c r="B1686" s="362" t="s">
        <v>4253</v>
      </c>
      <c r="C1686" s="362" t="s">
        <v>2</v>
      </c>
      <c r="D1686" s="368">
        <v>45133</v>
      </c>
      <c r="E1686" s="368"/>
      <c r="F1686" s="368"/>
      <c r="G1686" s="368"/>
      <c r="H1686" s="362" t="s">
        <v>74</v>
      </c>
      <c r="I1686" s="362" t="s">
        <v>2308</v>
      </c>
      <c r="J1686" s="361" t="s">
        <v>4254</v>
      </c>
      <c r="K1686" s="361"/>
      <c r="L1686" s="362" t="s">
        <v>186</v>
      </c>
      <c r="M1686" s="362" t="s">
        <v>9</v>
      </c>
      <c r="N1686" s="362" t="s">
        <v>90</v>
      </c>
      <c r="O1686" s="362" t="s">
        <v>90</v>
      </c>
      <c r="P1686" s="482" t="s">
        <v>6852</v>
      </c>
      <c r="Q1686" s="362"/>
      <c r="R1686" s="362"/>
      <c r="S1686" s="362"/>
      <c r="T1686" s="362"/>
      <c r="U1686" s="362"/>
      <c r="V1686" s="362"/>
      <c r="W1686" s="362"/>
      <c r="X1686" s="362"/>
      <c r="Y1686" s="362"/>
      <c r="Z1686" s="362"/>
      <c r="AA1686" s="366"/>
      <c r="AB1686" s="362"/>
      <c r="AC1686" s="362" t="s">
        <v>19</v>
      </c>
      <c r="AD1686" s="362" t="s">
        <v>40</v>
      </c>
      <c r="AE1686" s="362"/>
      <c r="AF1686" s="362"/>
      <c r="AG1686" s="362"/>
      <c r="AH1686" s="362"/>
      <c r="AI1686" s="362"/>
      <c r="AJ1686" s="362"/>
      <c r="AK1686" s="362"/>
      <c r="AL1686" s="362"/>
      <c r="AM1686" s="362"/>
      <c r="AN1686" s="361"/>
      <c r="AO1686" s="445" t="s">
        <v>5839</v>
      </c>
      <c r="AP1686" s="445" t="s">
        <v>5839</v>
      </c>
      <c r="AQ1686" s="445" t="s">
        <v>5839</v>
      </c>
    </row>
    <row r="1687" spans="1:44" ht="58" hidden="1" x14ac:dyDescent="0.35">
      <c r="A1687" s="362">
        <v>1685</v>
      </c>
      <c r="B1687" s="362" t="s">
        <v>4256</v>
      </c>
      <c r="C1687" s="362" t="s">
        <v>2</v>
      </c>
      <c r="D1687" s="368">
        <v>45309</v>
      </c>
      <c r="E1687" s="368"/>
      <c r="F1687" s="368"/>
      <c r="G1687" s="368"/>
      <c r="H1687" s="362" t="s">
        <v>63</v>
      </c>
      <c r="I1687" s="362" t="s">
        <v>184</v>
      </c>
      <c r="J1687" s="361" t="s">
        <v>4257</v>
      </c>
      <c r="K1687" s="361"/>
      <c r="L1687" s="362" t="s">
        <v>186</v>
      </c>
      <c r="M1687" s="362" t="s">
        <v>9</v>
      </c>
      <c r="N1687" s="362" t="s">
        <v>2273</v>
      </c>
      <c r="O1687" s="362" t="s">
        <v>90</v>
      </c>
      <c r="P1687" s="482" t="s">
        <v>4258</v>
      </c>
      <c r="Q1687" s="362"/>
      <c r="R1687" s="362"/>
      <c r="S1687" s="362"/>
      <c r="T1687" s="362"/>
      <c r="U1687" s="362"/>
      <c r="V1687" s="362"/>
      <c r="W1687" s="362"/>
      <c r="X1687" s="362"/>
      <c r="Y1687" s="362"/>
      <c r="Z1687" s="362"/>
      <c r="AA1687" s="366"/>
      <c r="AB1687" s="362"/>
      <c r="AC1687" s="362" t="s">
        <v>19</v>
      </c>
      <c r="AD1687" s="362" t="s">
        <v>40</v>
      </c>
      <c r="AE1687" s="362"/>
      <c r="AF1687" s="362" t="s">
        <v>40</v>
      </c>
      <c r="AG1687" s="362" t="b">
        <v>0</v>
      </c>
      <c r="AH1687" s="362"/>
      <c r="AI1687" s="362"/>
      <c r="AJ1687" s="362"/>
      <c r="AK1687" s="362"/>
      <c r="AL1687" s="362"/>
      <c r="AM1687" s="362"/>
      <c r="AN1687" s="361"/>
      <c r="AO1687" s="445" t="s">
        <v>9</v>
      </c>
      <c r="AP1687" s="445" t="s">
        <v>9</v>
      </c>
      <c r="AQ1687" s="445" t="s">
        <v>9</v>
      </c>
    </row>
    <row r="1688" spans="1:44" ht="72.5" hidden="1" x14ac:dyDescent="0.35">
      <c r="A1688" s="362">
        <v>1686</v>
      </c>
      <c r="B1688" s="362" t="s">
        <v>4259</v>
      </c>
      <c r="C1688" s="362" t="s">
        <v>2</v>
      </c>
      <c r="D1688" s="368">
        <v>45309</v>
      </c>
      <c r="E1688" s="368"/>
      <c r="F1688" s="368"/>
      <c r="G1688" s="368"/>
      <c r="H1688" s="362" t="s">
        <v>63</v>
      </c>
      <c r="I1688" s="362" t="s">
        <v>184</v>
      </c>
      <c r="J1688" s="361" t="s">
        <v>4260</v>
      </c>
      <c r="K1688" s="361"/>
      <c r="L1688" s="362" t="s">
        <v>186</v>
      </c>
      <c r="M1688" s="362" t="s">
        <v>9</v>
      </c>
      <c r="N1688" s="362" t="s">
        <v>2273</v>
      </c>
      <c r="O1688" s="362" t="s">
        <v>90</v>
      </c>
      <c r="P1688" s="482" t="s">
        <v>6853</v>
      </c>
      <c r="Q1688" s="362" t="s">
        <v>61</v>
      </c>
      <c r="R1688" s="362"/>
      <c r="S1688" s="362"/>
      <c r="T1688" s="362"/>
      <c r="U1688" s="362"/>
      <c r="V1688" s="362"/>
      <c r="W1688" s="362"/>
      <c r="X1688" s="362"/>
      <c r="Y1688" s="362"/>
      <c r="Z1688" s="362"/>
      <c r="AA1688" s="366"/>
      <c r="AB1688" s="362"/>
      <c r="AC1688" s="362" t="s">
        <v>19</v>
      </c>
      <c r="AD1688" s="362" t="s">
        <v>40</v>
      </c>
      <c r="AE1688" s="362" t="s">
        <v>6699</v>
      </c>
      <c r="AF1688" s="362" t="s">
        <v>40</v>
      </c>
      <c r="AG1688" s="362" t="b">
        <v>0</v>
      </c>
      <c r="AH1688" s="362"/>
      <c r="AI1688" s="362"/>
      <c r="AJ1688" s="362"/>
      <c r="AK1688" s="362"/>
      <c r="AL1688" s="362"/>
      <c r="AM1688" s="362"/>
      <c r="AN1688" s="361"/>
      <c r="AO1688" s="445" t="s">
        <v>9</v>
      </c>
      <c r="AP1688" s="445" t="s">
        <v>9</v>
      </c>
      <c r="AQ1688" s="445" t="s">
        <v>9</v>
      </c>
    </row>
    <row r="1689" spans="1:44" ht="14.5" hidden="1" x14ac:dyDescent="0.35">
      <c r="A1689" s="362">
        <v>1687</v>
      </c>
      <c r="B1689" s="362" t="s">
        <v>4262</v>
      </c>
      <c r="C1689" s="362" t="s">
        <v>2</v>
      </c>
      <c r="D1689" s="368">
        <v>45309</v>
      </c>
      <c r="E1689" s="368"/>
      <c r="F1689" s="368"/>
      <c r="G1689" s="368"/>
      <c r="H1689" s="362" t="s">
        <v>65</v>
      </c>
      <c r="I1689" s="362" t="s">
        <v>3395</v>
      </c>
      <c r="J1689" s="361" t="s">
        <v>4263</v>
      </c>
      <c r="K1689" s="362"/>
      <c r="L1689" s="362" t="s">
        <v>186</v>
      </c>
      <c r="M1689" s="362" t="s">
        <v>9</v>
      </c>
      <c r="N1689" s="362" t="s">
        <v>90</v>
      </c>
      <c r="O1689" s="362" t="s">
        <v>90</v>
      </c>
      <c r="P1689" s="482" t="s">
        <v>90</v>
      </c>
      <c r="Q1689" s="362"/>
      <c r="R1689" s="362"/>
      <c r="S1689" s="362"/>
      <c r="T1689" s="362"/>
      <c r="U1689" s="362"/>
      <c r="V1689" s="362"/>
      <c r="W1689" s="362"/>
      <c r="X1689" s="362"/>
      <c r="Y1689" s="362"/>
      <c r="Z1689" s="362"/>
      <c r="AA1689" s="366"/>
      <c r="AB1689" s="362"/>
      <c r="AC1689" s="362" t="s">
        <v>19</v>
      </c>
      <c r="AD1689" s="362" t="s">
        <v>40</v>
      </c>
      <c r="AE1689" s="362"/>
      <c r="AF1689" s="362"/>
      <c r="AG1689" s="362"/>
      <c r="AH1689" s="362"/>
      <c r="AI1689" s="362"/>
      <c r="AJ1689" s="362"/>
      <c r="AK1689" s="362"/>
      <c r="AL1689" s="362"/>
      <c r="AM1689" s="362"/>
      <c r="AN1689" s="361"/>
      <c r="AO1689" s="445" t="s">
        <v>9</v>
      </c>
      <c r="AP1689" s="445" t="s">
        <v>9</v>
      </c>
      <c r="AQ1689" s="445" t="s">
        <v>9</v>
      </c>
    </row>
    <row r="1690" spans="1:44" ht="14.5" hidden="1" x14ac:dyDescent="0.35">
      <c r="A1690" s="362">
        <v>1688</v>
      </c>
      <c r="B1690" s="362" t="s">
        <v>4264</v>
      </c>
      <c r="C1690" s="362" t="s">
        <v>2</v>
      </c>
      <c r="D1690" s="368">
        <v>45309</v>
      </c>
      <c r="E1690" s="368"/>
      <c r="F1690" s="368"/>
      <c r="G1690" s="368"/>
      <c r="H1690" s="362" t="s">
        <v>65</v>
      </c>
      <c r="I1690" s="362" t="s">
        <v>90</v>
      </c>
      <c r="J1690" s="361" t="s">
        <v>4265</v>
      </c>
      <c r="K1690" s="362"/>
      <c r="L1690" s="362" t="s">
        <v>186</v>
      </c>
      <c r="M1690" s="362" t="s">
        <v>9</v>
      </c>
      <c r="N1690" s="362" t="s">
        <v>90</v>
      </c>
      <c r="O1690" s="362" t="s">
        <v>90</v>
      </c>
      <c r="P1690" s="482" t="s">
        <v>90</v>
      </c>
      <c r="Q1690" s="362"/>
      <c r="R1690" s="362"/>
      <c r="S1690" s="362"/>
      <c r="T1690" s="362"/>
      <c r="U1690" s="362"/>
      <c r="V1690" s="362"/>
      <c r="W1690" s="362"/>
      <c r="X1690" s="362"/>
      <c r="Y1690" s="362"/>
      <c r="Z1690" s="362"/>
      <c r="AA1690" s="366"/>
      <c r="AB1690" s="362"/>
      <c r="AC1690" s="362" t="s">
        <v>19</v>
      </c>
      <c r="AD1690" s="362" t="s">
        <v>40</v>
      </c>
      <c r="AE1690" s="362"/>
      <c r="AF1690" s="362"/>
      <c r="AG1690" s="362"/>
      <c r="AH1690" s="362"/>
      <c r="AI1690" s="362"/>
      <c r="AJ1690" s="362"/>
      <c r="AK1690" s="362"/>
      <c r="AL1690" s="362"/>
      <c r="AM1690" s="362"/>
      <c r="AN1690" s="361"/>
      <c r="AO1690" s="445" t="s">
        <v>9</v>
      </c>
      <c r="AP1690" s="445" t="s">
        <v>9</v>
      </c>
      <c r="AQ1690" s="445" t="s">
        <v>9</v>
      </c>
    </row>
    <row r="1691" spans="1:44" ht="14.5" hidden="1" x14ac:dyDescent="0.35">
      <c r="A1691" s="362">
        <v>1689</v>
      </c>
      <c r="B1691" s="362" t="s">
        <v>4266</v>
      </c>
      <c r="C1691" s="362" t="s">
        <v>2</v>
      </c>
      <c r="D1691" s="368">
        <v>45309</v>
      </c>
      <c r="E1691" s="368"/>
      <c r="F1691" s="368"/>
      <c r="G1691" s="368"/>
      <c r="H1691" s="362" t="s">
        <v>65</v>
      </c>
      <c r="I1691" s="362" t="s">
        <v>61</v>
      </c>
      <c r="J1691" s="361" t="s">
        <v>4267</v>
      </c>
      <c r="K1691" s="362"/>
      <c r="L1691" s="362" t="s">
        <v>186</v>
      </c>
      <c r="M1691" s="362" t="s">
        <v>9</v>
      </c>
      <c r="N1691" s="362" t="s">
        <v>90</v>
      </c>
      <c r="O1691" s="362" t="s">
        <v>90</v>
      </c>
      <c r="P1691" s="482" t="s">
        <v>90</v>
      </c>
      <c r="Q1691" s="362"/>
      <c r="R1691" s="362"/>
      <c r="S1691" s="362"/>
      <c r="T1691" s="362"/>
      <c r="U1691" s="362"/>
      <c r="V1691" s="362"/>
      <c r="W1691" s="362"/>
      <c r="X1691" s="362"/>
      <c r="Y1691" s="362"/>
      <c r="Z1691" s="362"/>
      <c r="AA1691" s="366"/>
      <c r="AB1691" s="362"/>
      <c r="AC1691" s="362" t="s">
        <v>19</v>
      </c>
      <c r="AD1691" s="362" t="s">
        <v>40</v>
      </c>
      <c r="AE1691" s="362"/>
      <c r="AF1691" s="362"/>
      <c r="AG1691" s="362"/>
      <c r="AH1691" s="362"/>
      <c r="AI1691" s="362"/>
      <c r="AJ1691" s="362"/>
      <c r="AK1691" s="362"/>
      <c r="AL1691" s="362"/>
      <c r="AM1691" s="362"/>
      <c r="AN1691" s="361"/>
      <c r="AO1691" s="445" t="s">
        <v>9</v>
      </c>
      <c r="AP1691" s="445" t="s">
        <v>9</v>
      </c>
      <c r="AQ1691" s="445" t="s">
        <v>9</v>
      </c>
    </row>
    <row r="1692" spans="1:44" ht="29" hidden="1" x14ac:dyDescent="0.35">
      <c r="A1692" s="362">
        <v>1690</v>
      </c>
      <c r="B1692" s="362" t="s">
        <v>4268</v>
      </c>
      <c r="C1692" s="362" t="s">
        <v>2</v>
      </c>
      <c r="D1692" s="368">
        <v>45309</v>
      </c>
      <c r="E1692" s="368"/>
      <c r="F1692" s="368"/>
      <c r="G1692" s="368"/>
      <c r="H1692" s="362" t="s">
        <v>65</v>
      </c>
      <c r="I1692" s="362" t="s">
        <v>90</v>
      </c>
      <c r="J1692" s="361" t="s">
        <v>4269</v>
      </c>
      <c r="K1692" s="362"/>
      <c r="L1692" s="362" t="s">
        <v>186</v>
      </c>
      <c r="M1692" s="362" t="s">
        <v>9</v>
      </c>
      <c r="N1692" s="362" t="s">
        <v>90</v>
      </c>
      <c r="O1692" s="362" t="s">
        <v>90</v>
      </c>
      <c r="P1692" s="482" t="s">
        <v>90</v>
      </c>
      <c r="Q1692" s="362"/>
      <c r="R1692" s="362"/>
      <c r="S1692" s="362"/>
      <c r="T1692" s="362"/>
      <c r="U1692" s="362"/>
      <c r="V1692" s="362"/>
      <c r="W1692" s="362"/>
      <c r="X1692" s="362"/>
      <c r="Y1692" s="362"/>
      <c r="Z1692" s="362"/>
      <c r="AA1692" s="366"/>
      <c r="AB1692" s="362"/>
      <c r="AC1692" s="362" t="s">
        <v>19</v>
      </c>
      <c r="AD1692" s="362" t="s">
        <v>40</v>
      </c>
      <c r="AE1692" s="362"/>
      <c r="AF1692" s="362"/>
      <c r="AG1692" s="362"/>
      <c r="AH1692" s="362"/>
      <c r="AI1692" s="362"/>
      <c r="AJ1692" s="362"/>
      <c r="AK1692" s="362"/>
      <c r="AL1692" s="362"/>
      <c r="AM1692" s="362"/>
      <c r="AN1692" s="361"/>
      <c r="AO1692" s="445" t="s">
        <v>9</v>
      </c>
      <c r="AP1692" s="445" t="s">
        <v>9</v>
      </c>
      <c r="AQ1692" s="445" t="s">
        <v>9</v>
      </c>
    </row>
    <row r="1693" spans="1:44" ht="14.5" hidden="1" x14ac:dyDescent="0.35">
      <c r="A1693" s="362">
        <v>1691</v>
      </c>
      <c r="B1693" s="362" t="s">
        <v>4270</v>
      </c>
      <c r="C1693" s="362" t="s">
        <v>2</v>
      </c>
      <c r="D1693" s="368">
        <v>45309</v>
      </c>
      <c r="E1693" s="368"/>
      <c r="F1693" s="368"/>
      <c r="G1693" s="368"/>
      <c r="H1693" s="362" t="s">
        <v>65</v>
      </c>
      <c r="I1693" s="362" t="s">
        <v>90</v>
      </c>
      <c r="J1693" s="361" t="s">
        <v>4271</v>
      </c>
      <c r="K1693" s="362"/>
      <c r="L1693" s="362" t="s">
        <v>186</v>
      </c>
      <c r="M1693" s="362" t="s">
        <v>9</v>
      </c>
      <c r="N1693" s="362" t="s">
        <v>90</v>
      </c>
      <c r="O1693" s="362" t="s">
        <v>90</v>
      </c>
      <c r="P1693" s="482" t="s">
        <v>90</v>
      </c>
      <c r="Q1693" s="362"/>
      <c r="R1693" s="362"/>
      <c r="S1693" s="362"/>
      <c r="T1693" s="362"/>
      <c r="U1693" s="362"/>
      <c r="V1693" s="362"/>
      <c r="W1693" s="362"/>
      <c r="X1693" s="362"/>
      <c r="Y1693" s="362"/>
      <c r="Z1693" s="362"/>
      <c r="AA1693" s="366"/>
      <c r="AB1693" s="362"/>
      <c r="AC1693" s="362" t="s">
        <v>19</v>
      </c>
      <c r="AD1693" s="362" t="s">
        <v>40</v>
      </c>
      <c r="AE1693" s="362"/>
      <c r="AF1693" s="362"/>
      <c r="AG1693" s="362"/>
      <c r="AH1693" s="362"/>
      <c r="AI1693" s="362"/>
      <c r="AJ1693" s="362"/>
      <c r="AK1693" s="362"/>
      <c r="AL1693" s="362"/>
      <c r="AM1693" s="362"/>
      <c r="AN1693" s="361"/>
      <c r="AO1693" s="445" t="s">
        <v>9</v>
      </c>
      <c r="AP1693" s="445" t="s">
        <v>9</v>
      </c>
      <c r="AQ1693" s="445" t="s">
        <v>9</v>
      </c>
    </row>
    <row r="1694" spans="1:44" ht="14.5" hidden="1" x14ac:dyDescent="0.35">
      <c r="A1694" s="362">
        <v>1692</v>
      </c>
      <c r="B1694" s="362" t="s">
        <v>4272</v>
      </c>
      <c r="C1694" s="362" t="s">
        <v>2</v>
      </c>
      <c r="D1694" s="368">
        <v>45309</v>
      </c>
      <c r="E1694" s="368"/>
      <c r="F1694" s="368"/>
      <c r="G1694" s="368"/>
      <c r="H1694" s="362" t="s">
        <v>65</v>
      </c>
      <c r="I1694" s="362" t="s">
        <v>90</v>
      </c>
      <c r="J1694" s="361" t="s">
        <v>4273</v>
      </c>
      <c r="K1694" s="362"/>
      <c r="L1694" s="362" t="s">
        <v>186</v>
      </c>
      <c r="M1694" s="362" t="s">
        <v>9</v>
      </c>
      <c r="N1694" s="362" t="s">
        <v>90</v>
      </c>
      <c r="O1694" s="362" t="s">
        <v>90</v>
      </c>
      <c r="P1694" s="482" t="s">
        <v>90</v>
      </c>
      <c r="Q1694" s="362"/>
      <c r="R1694" s="362"/>
      <c r="S1694" s="362"/>
      <c r="T1694" s="362"/>
      <c r="U1694" s="362"/>
      <c r="V1694" s="362"/>
      <c r="W1694" s="362"/>
      <c r="X1694" s="362"/>
      <c r="Y1694" s="362"/>
      <c r="Z1694" s="362"/>
      <c r="AA1694" s="366"/>
      <c r="AB1694" s="362"/>
      <c r="AC1694" s="362" t="s">
        <v>19</v>
      </c>
      <c r="AD1694" s="362" t="s">
        <v>40</v>
      </c>
      <c r="AE1694" s="362"/>
      <c r="AF1694" s="362"/>
      <c r="AG1694" s="362"/>
      <c r="AH1694" s="362"/>
      <c r="AI1694" s="362"/>
      <c r="AJ1694" s="362"/>
      <c r="AK1694" s="362"/>
      <c r="AL1694" s="362"/>
      <c r="AM1694" s="362"/>
      <c r="AN1694" s="361"/>
      <c r="AO1694" s="445" t="s">
        <v>9</v>
      </c>
      <c r="AP1694" s="445" t="s">
        <v>9</v>
      </c>
      <c r="AQ1694" s="445" t="s">
        <v>9</v>
      </c>
    </row>
    <row r="1695" spans="1:44" ht="14.5" hidden="1" x14ac:dyDescent="0.35">
      <c r="A1695" s="362">
        <v>1693</v>
      </c>
      <c r="B1695" s="362" t="s">
        <v>4274</v>
      </c>
      <c r="C1695" s="362" t="s">
        <v>2</v>
      </c>
      <c r="D1695" s="368">
        <v>45309</v>
      </c>
      <c r="E1695" s="368"/>
      <c r="F1695" s="368"/>
      <c r="G1695" s="368"/>
      <c r="H1695" s="362" t="s">
        <v>65</v>
      </c>
      <c r="I1695" s="362" t="s">
        <v>90</v>
      </c>
      <c r="J1695" s="361" t="s">
        <v>4275</v>
      </c>
      <c r="K1695" s="362"/>
      <c r="L1695" s="362" t="s">
        <v>186</v>
      </c>
      <c r="M1695" s="362" t="s">
        <v>9</v>
      </c>
      <c r="N1695" s="362" t="s">
        <v>90</v>
      </c>
      <c r="O1695" s="362" t="s">
        <v>90</v>
      </c>
      <c r="P1695" s="482" t="s">
        <v>90</v>
      </c>
      <c r="Q1695" s="362"/>
      <c r="R1695" s="362"/>
      <c r="S1695" s="362"/>
      <c r="T1695" s="362"/>
      <c r="U1695" s="362"/>
      <c r="V1695" s="362"/>
      <c r="W1695" s="362"/>
      <c r="X1695" s="362"/>
      <c r="Y1695" s="362"/>
      <c r="Z1695" s="362"/>
      <c r="AA1695" s="366"/>
      <c r="AB1695" s="362"/>
      <c r="AC1695" s="362" t="s">
        <v>19</v>
      </c>
      <c r="AD1695" s="362" t="s">
        <v>40</v>
      </c>
      <c r="AE1695" s="362"/>
      <c r="AF1695" s="362"/>
      <c r="AG1695" s="362"/>
      <c r="AH1695" s="362"/>
      <c r="AI1695" s="362"/>
      <c r="AJ1695" s="362"/>
      <c r="AK1695" s="362"/>
      <c r="AL1695" s="362"/>
      <c r="AM1695" s="362"/>
      <c r="AN1695" s="361"/>
      <c r="AO1695" s="445" t="s">
        <v>9</v>
      </c>
      <c r="AP1695" s="445" t="s">
        <v>9</v>
      </c>
      <c r="AQ1695" s="445" t="s">
        <v>9</v>
      </c>
    </row>
    <row r="1696" spans="1:44" ht="14.5" hidden="1" x14ac:dyDescent="0.35">
      <c r="A1696" s="362">
        <v>1694</v>
      </c>
      <c r="B1696" s="362" t="s">
        <v>4276</v>
      </c>
      <c r="C1696" s="362" t="s">
        <v>2</v>
      </c>
      <c r="D1696" s="368">
        <v>45309</v>
      </c>
      <c r="E1696" s="368"/>
      <c r="F1696" s="368"/>
      <c r="G1696" s="368"/>
      <c r="H1696" s="362" t="s">
        <v>65</v>
      </c>
      <c r="I1696" s="362" t="s">
        <v>90</v>
      </c>
      <c r="J1696" s="361" t="s">
        <v>4277</v>
      </c>
      <c r="K1696" s="362"/>
      <c r="L1696" s="362" t="s">
        <v>186</v>
      </c>
      <c r="M1696" s="362" t="s">
        <v>9</v>
      </c>
      <c r="N1696" s="362" t="s">
        <v>90</v>
      </c>
      <c r="O1696" s="362" t="s">
        <v>90</v>
      </c>
      <c r="P1696" s="482" t="s">
        <v>90</v>
      </c>
      <c r="Q1696" s="362"/>
      <c r="R1696" s="362"/>
      <c r="S1696" s="362"/>
      <c r="T1696" s="362"/>
      <c r="U1696" s="362"/>
      <c r="V1696" s="362"/>
      <c r="W1696" s="362"/>
      <c r="X1696" s="362"/>
      <c r="Y1696" s="362"/>
      <c r="Z1696" s="362"/>
      <c r="AA1696" s="366"/>
      <c r="AB1696" s="362"/>
      <c r="AC1696" s="362" t="s">
        <v>19</v>
      </c>
      <c r="AD1696" s="362" t="s">
        <v>40</v>
      </c>
      <c r="AE1696" s="362"/>
      <c r="AF1696" s="362"/>
      <c r="AG1696" s="362"/>
      <c r="AH1696" s="362"/>
      <c r="AI1696" s="362"/>
      <c r="AJ1696" s="362"/>
      <c r="AK1696" s="362"/>
      <c r="AL1696" s="362"/>
      <c r="AM1696" s="362"/>
      <c r="AN1696" s="361"/>
      <c r="AO1696" s="445" t="s">
        <v>9</v>
      </c>
      <c r="AP1696" s="445" t="s">
        <v>9</v>
      </c>
      <c r="AQ1696" s="445" t="s">
        <v>9</v>
      </c>
    </row>
    <row r="1697" spans="1:43" ht="29" hidden="1" x14ac:dyDescent="0.35">
      <c r="A1697" s="362">
        <v>1695</v>
      </c>
      <c r="B1697" s="362" t="s">
        <v>4278</v>
      </c>
      <c r="C1697" s="362" t="s">
        <v>2</v>
      </c>
      <c r="D1697" s="368">
        <v>45133</v>
      </c>
      <c r="E1697" s="368"/>
      <c r="F1697" s="368"/>
      <c r="G1697" s="368"/>
      <c r="H1697" s="362" t="s">
        <v>74</v>
      </c>
      <c r="I1697" s="362" t="s">
        <v>1584</v>
      </c>
      <c r="J1697" s="361" t="s">
        <v>4279</v>
      </c>
      <c r="K1697" s="361"/>
      <c r="L1697" s="362" t="s">
        <v>186</v>
      </c>
      <c r="M1697" s="362" t="s">
        <v>9</v>
      </c>
      <c r="N1697" s="362" t="s">
        <v>90</v>
      </c>
      <c r="O1697" s="362" t="s">
        <v>90</v>
      </c>
      <c r="P1697" s="482"/>
      <c r="Q1697" s="362"/>
      <c r="R1697" s="362"/>
      <c r="S1697" s="362"/>
      <c r="T1697" s="362"/>
      <c r="U1697" s="362"/>
      <c r="V1697" s="362"/>
      <c r="W1697" s="362"/>
      <c r="X1697" s="362"/>
      <c r="Y1697" s="362"/>
      <c r="Z1697" s="362"/>
      <c r="AA1697" s="366"/>
      <c r="AB1697" s="362"/>
      <c r="AC1697" s="362" t="s">
        <v>19</v>
      </c>
      <c r="AD1697" s="362" t="s">
        <v>40</v>
      </c>
      <c r="AE1697" s="362"/>
      <c r="AF1697" s="362"/>
      <c r="AG1697" s="362"/>
      <c r="AH1697" s="362"/>
      <c r="AI1697" s="362"/>
      <c r="AJ1697" s="362"/>
      <c r="AK1697" s="362"/>
      <c r="AL1697" s="362"/>
      <c r="AM1697" s="362"/>
      <c r="AN1697" s="361"/>
      <c r="AO1697" s="445" t="s">
        <v>5839</v>
      </c>
      <c r="AP1697" s="445" t="s">
        <v>5839</v>
      </c>
      <c r="AQ1697" s="445" t="s">
        <v>5839</v>
      </c>
    </row>
    <row r="1698" spans="1:43" ht="29" hidden="1" x14ac:dyDescent="0.35">
      <c r="A1698" s="362">
        <v>1696</v>
      </c>
      <c r="B1698" s="362" t="s">
        <v>4280</v>
      </c>
      <c r="C1698" s="362" t="s">
        <v>2</v>
      </c>
      <c r="D1698" s="368">
        <v>45309</v>
      </c>
      <c r="E1698" s="368"/>
      <c r="F1698" s="368"/>
      <c r="G1698" s="368"/>
      <c r="H1698" s="362" t="s">
        <v>65</v>
      </c>
      <c r="I1698" s="362" t="s">
        <v>90</v>
      </c>
      <c r="J1698" s="361" t="s">
        <v>4281</v>
      </c>
      <c r="K1698" s="362"/>
      <c r="L1698" s="362" t="s">
        <v>186</v>
      </c>
      <c r="M1698" s="362" t="s">
        <v>9</v>
      </c>
      <c r="N1698" s="362" t="s">
        <v>90</v>
      </c>
      <c r="O1698" s="362" t="s">
        <v>90</v>
      </c>
      <c r="P1698" s="482" t="s">
        <v>90</v>
      </c>
      <c r="Q1698" s="362"/>
      <c r="R1698" s="362"/>
      <c r="S1698" s="362"/>
      <c r="T1698" s="362"/>
      <c r="U1698" s="362"/>
      <c r="V1698" s="362"/>
      <c r="W1698" s="362"/>
      <c r="X1698" s="362"/>
      <c r="Y1698" s="362"/>
      <c r="Z1698" s="362"/>
      <c r="AA1698" s="366"/>
      <c r="AB1698" s="362"/>
      <c r="AC1698" s="362" t="s">
        <v>19</v>
      </c>
      <c r="AD1698" s="362" t="s">
        <v>40</v>
      </c>
      <c r="AE1698" s="362"/>
      <c r="AF1698" s="362"/>
      <c r="AG1698" s="362"/>
      <c r="AH1698" s="362"/>
      <c r="AI1698" s="362"/>
      <c r="AJ1698" s="362"/>
      <c r="AK1698" s="362"/>
      <c r="AL1698" s="362"/>
      <c r="AM1698" s="362"/>
      <c r="AN1698" s="361"/>
      <c r="AO1698" s="445" t="s">
        <v>9</v>
      </c>
      <c r="AP1698" s="445" t="s">
        <v>9</v>
      </c>
      <c r="AQ1698" s="445" t="s">
        <v>9</v>
      </c>
    </row>
    <row r="1699" spans="1:43" ht="14.5" hidden="1" x14ac:dyDescent="0.35">
      <c r="A1699" s="362">
        <v>1697</v>
      </c>
      <c r="B1699" s="362" t="s">
        <v>4282</v>
      </c>
      <c r="C1699" s="362" t="s">
        <v>2</v>
      </c>
      <c r="D1699" s="368">
        <v>45309</v>
      </c>
      <c r="E1699" s="368"/>
      <c r="F1699" s="368"/>
      <c r="G1699" s="368"/>
      <c r="H1699" s="362" t="s">
        <v>65</v>
      </c>
      <c r="I1699" s="362" t="s">
        <v>90</v>
      </c>
      <c r="J1699" s="361" t="s">
        <v>4283</v>
      </c>
      <c r="K1699" s="362"/>
      <c r="L1699" s="362" t="s">
        <v>186</v>
      </c>
      <c r="M1699" s="362" t="s">
        <v>9</v>
      </c>
      <c r="N1699" s="362" t="s">
        <v>90</v>
      </c>
      <c r="O1699" s="362" t="s">
        <v>90</v>
      </c>
      <c r="P1699" s="482" t="s">
        <v>90</v>
      </c>
      <c r="Q1699" s="362"/>
      <c r="R1699" s="362"/>
      <c r="S1699" s="362"/>
      <c r="T1699" s="362"/>
      <c r="U1699" s="362"/>
      <c r="V1699" s="362"/>
      <c r="W1699" s="362"/>
      <c r="X1699" s="362"/>
      <c r="Y1699" s="362"/>
      <c r="Z1699" s="362"/>
      <c r="AA1699" s="366"/>
      <c r="AB1699" s="362"/>
      <c r="AC1699" s="362" t="s">
        <v>19</v>
      </c>
      <c r="AD1699" s="362" t="s">
        <v>40</v>
      </c>
      <c r="AE1699" s="362"/>
      <c r="AF1699" s="362"/>
      <c r="AG1699" s="362"/>
      <c r="AH1699" s="362"/>
      <c r="AI1699" s="362"/>
      <c r="AJ1699" s="362"/>
      <c r="AK1699" s="362"/>
      <c r="AL1699" s="362"/>
      <c r="AM1699" s="362"/>
      <c r="AN1699" s="361"/>
      <c r="AO1699" s="445" t="s">
        <v>9</v>
      </c>
      <c r="AP1699" s="445" t="s">
        <v>9</v>
      </c>
      <c r="AQ1699" s="445" t="s">
        <v>9</v>
      </c>
    </row>
    <row r="1700" spans="1:43" ht="14.5" hidden="1" x14ac:dyDescent="0.35">
      <c r="A1700" s="362">
        <v>1698</v>
      </c>
      <c r="B1700" s="362" t="s">
        <v>4284</v>
      </c>
      <c r="C1700" s="362" t="s">
        <v>2</v>
      </c>
      <c r="D1700" s="368">
        <v>45309</v>
      </c>
      <c r="E1700" s="368"/>
      <c r="F1700" s="368"/>
      <c r="G1700" s="368"/>
      <c r="H1700" s="362" t="s">
        <v>65</v>
      </c>
      <c r="I1700" s="362" t="s">
        <v>90</v>
      </c>
      <c r="J1700" s="361" t="s">
        <v>4285</v>
      </c>
      <c r="K1700" s="362"/>
      <c r="L1700" s="362" t="s">
        <v>186</v>
      </c>
      <c r="M1700" s="362" t="s">
        <v>9</v>
      </c>
      <c r="N1700" s="362" t="s">
        <v>90</v>
      </c>
      <c r="O1700" s="362" t="s">
        <v>90</v>
      </c>
      <c r="P1700" s="482" t="s">
        <v>90</v>
      </c>
      <c r="Q1700" s="362"/>
      <c r="R1700" s="362"/>
      <c r="S1700" s="362"/>
      <c r="T1700" s="362"/>
      <c r="U1700" s="362"/>
      <c r="V1700" s="362"/>
      <c r="W1700" s="362"/>
      <c r="X1700" s="362"/>
      <c r="Y1700" s="362"/>
      <c r="Z1700" s="362"/>
      <c r="AA1700" s="366"/>
      <c r="AB1700" s="362"/>
      <c r="AC1700" s="362" t="s">
        <v>19</v>
      </c>
      <c r="AD1700" s="362" t="s">
        <v>40</v>
      </c>
      <c r="AE1700" s="362"/>
      <c r="AF1700" s="362"/>
      <c r="AG1700" s="362"/>
      <c r="AH1700" s="362"/>
      <c r="AI1700" s="362"/>
      <c r="AJ1700" s="362"/>
      <c r="AK1700" s="362"/>
      <c r="AL1700" s="362"/>
      <c r="AM1700" s="362"/>
      <c r="AN1700" s="361"/>
      <c r="AO1700" s="445" t="s">
        <v>9</v>
      </c>
      <c r="AP1700" s="445" t="s">
        <v>9</v>
      </c>
      <c r="AQ1700" s="445" t="s">
        <v>9</v>
      </c>
    </row>
    <row r="1701" spans="1:43" ht="14.5" hidden="1" x14ac:dyDescent="0.35">
      <c r="A1701" s="362">
        <v>1699</v>
      </c>
      <c r="B1701" s="362" t="s">
        <v>4286</v>
      </c>
      <c r="C1701" s="362" t="s">
        <v>2</v>
      </c>
      <c r="D1701" s="368">
        <v>45315</v>
      </c>
      <c r="E1701" s="368"/>
      <c r="F1701" s="368"/>
      <c r="G1701" s="368"/>
      <c r="H1701" s="362" t="s">
        <v>73</v>
      </c>
      <c r="I1701" s="362" t="s">
        <v>90</v>
      </c>
      <c r="J1701" s="361" t="s">
        <v>4287</v>
      </c>
      <c r="K1701" s="362"/>
      <c r="L1701" s="362" t="s">
        <v>186</v>
      </c>
      <c r="M1701" s="362" t="s">
        <v>9</v>
      </c>
      <c r="N1701" s="362" t="s">
        <v>90</v>
      </c>
      <c r="O1701" s="362" t="s">
        <v>90</v>
      </c>
      <c r="P1701" s="482" t="s">
        <v>1539</v>
      </c>
      <c r="Q1701" s="362"/>
      <c r="R1701" s="362"/>
      <c r="S1701" s="362"/>
      <c r="T1701" s="362"/>
      <c r="U1701" s="362"/>
      <c r="V1701" s="362"/>
      <c r="W1701" s="362"/>
      <c r="X1701" s="362"/>
      <c r="Y1701" s="362"/>
      <c r="Z1701" s="362"/>
      <c r="AA1701" s="366"/>
      <c r="AB1701" s="362"/>
      <c r="AC1701" s="362" t="s">
        <v>13</v>
      </c>
      <c r="AD1701" s="362" t="s">
        <v>8</v>
      </c>
      <c r="AE1701" s="362" t="s">
        <v>39</v>
      </c>
      <c r="AF1701" s="362" t="s">
        <v>1539</v>
      </c>
      <c r="AG1701" s="362" t="b">
        <v>0</v>
      </c>
      <c r="AH1701" s="362"/>
      <c r="AI1701" s="362"/>
      <c r="AJ1701" s="362"/>
      <c r="AK1701" s="362"/>
      <c r="AL1701" s="362"/>
      <c r="AM1701" s="368">
        <v>45923</v>
      </c>
      <c r="AN1701" s="361" t="s">
        <v>680</v>
      </c>
      <c r="AO1701" s="445" t="s">
        <v>539</v>
      </c>
      <c r="AP1701" s="445" t="s">
        <v>5841</v>
      </c>
      <c r="AQ1701" s="445" t="s">
        <v>5840</v>
      </c>
    </row>
    <row r="1702" spans="1:43" ht="29" hidden="1" x14ac:dyDescent="0.35">
      <c r="A1702" s="362">
        <v>1700</v>
      </c>
      <c r="B1702" s="362" t="s">
        <v>4288</v>
      </c>
      <c r="C1702" s="362" t="s">
        <v>2</v>
      </c>
      <c r="D1702" s="368">
        <v>45315</v>
      </c>
      <c r="E1702" s="368"/>
      <c r="F1702" s="368"/>
      <c r="G1702" s="368"/>
      <c r="H1702" s="362" t="s">
        <v>73</v>
      </c>
      <c r="I1702" s="362" t="s">
        <v>90</v>
      </c>
      <c r="J1702" s="361" t="s">
        <v>4289</v>
      </c>
      <c r="K1702" s="362"/>
      <c r="L1702" s="362" t="s">
        <v>186</v>
      </c>
      <c r="M1702" s="362" t="s">
        <v>9</v>
      </c>
      <c r="N1702" s="362" t="s">
        <v>90</v>
      </c>
      <c r="O1702" s="362" t="s">
        <v>90</v>
      </c>
      <c r="P1702" s="482" t="s">
        <v>1539</v>
      </c>
      <c r="Q1702" s="362"/>
      <c r="R1702" s="362"/>
      <c r="S1702" s="362"/>
      <c r="T1702" s="362"/>
      <c r="U1702" s="362"/>
      <c r="V1702" s="362"/>
      <c r="W1702" s="362"/>
      <c r="X1702" s="362"/>
      <c r="Y1702" s="362"/>
      <c r="Z1702" s="362"/>
      <c r="AA1702" s="366"/>
      <c r="AB1702" s="362"/>
      <c r="AC1702" s="362" t="s">
        <v>13</v>
      </c>
      <c r="AD1702" s="362" t="s">
        <v>8</v>
      </c>
      <c r="AE1702" s="362" t="s">
        <v>39</v>
      </c>
      <c r="AF1702" s="362" t="s">
        <v>1539</v>
      </c>
      <c r="AG1702" s="362" t="b">
        <v>0</v>
      </c>
      <c r="AH1702" s="362"/>
      <c r="AI1702" s="362"/>
      <c r="AJ1702" s="362"/>
      <c r="AK1702" s="362"/>
      <c r="AL1702" s="362"/>
      <c r="AM1702" s="368">
        <v>45923</v>
      </c>
      <c r="AN1702" s="361" t="s">
        <v>680</v>
      </c>
      <c r="AO1702" s="445" t="s">
        <v>539</v>
      </c>
      <c r="AP1702" s="445" t="s">
        <v>5841</v>
      </c>
      <c r="AQ1702" s="445" t="s">
        <v>5840</v>
      </c>
    </row>
    <row r="1703" spans="1:43" ht="29" hidden="1" x14ac:dyDescent="0.35">
      <c r="A1703" s="362">
        <v>1701</v>
      </c>
      <c r="B1703" s="362" t="s">
        <v>4290</v>
      </c>
      <c r="C1703" s="362" t="s">
        <v>2</v>
      </c>
      <c r="D1703" s="368">
        <v>45315</v>
      </c>
      <c r="E1703" s="368"/>
      <c r="F1703" s="368"/>
      <c r="G1703" s="368"/>
      <c r="H1703" s="362" t="s">
        <v>73</v>
      </c>
      <c r="I1703" s="362" t="s">
        <v>90</v>
      </c>
      <c r="J1703" s="361" t="s">
        <v>4291</v>
      </c>
      <c r="K1703" s="362"/>
      <c r="L1703" s="362" t="s">
        <v>186</v>
      </c>
      <c r="M1703" s="362" t="s">
        <v>9</v>
      </c>
      <c r="N1703" s="362" t="s">
        <v>90</v>
      </c>
      <c r="O1703" s="362" t="s">
        <v>90</v>
      </c>
      <c r="P1703" s="482" t="s">
        <v>6553</v>
      </c>
      <c r="Q1703" s="362"/>
      <c r="R1703" s="362"/>
      <c r="S1703" s="362"/>
      <c r="T1703" s="362"/>
      <c r="U1703" s="362"/>
      <c r="V1703" s="362"/>
      <c r="W1703" s="362"/>
      <c r="X1703" s="362"/>
      <c r="Y1703" s="362"/>
      <c r="Z1703" s="362"/>
      <c r="AA1703" s="366"/>
      <c r="AB1703" s="362"/>
      <c r="AC1703" s="362" t="s">
        <v>13</v>
      </c>
      <c r="AD1703" s="362" t="s">
        <v>40</v>
      </c>
      <c r="AE1703" s="362" t="s">
        <v>101</v>
      </c>
      <c r="AF1703" s="362" t="s">
        <v>6553</v>
      </c>
      <c r="AG1703" s="362" t="b">
        <v>0</v>
      </c>
      <c r="AH1703" s="362"/>
      <c r="AI1703" s="362"/>
      <c r="AJ1703" s="362"/>
      <c r="AK1703" s="362"/>
      <c r="AL1703" s="362"/>
      <c r="AM1703" s="362"/>
      <c r="AN1703" s="361"/>
      <c r="AO1703" s="445" t="s">
        <v>9</v>
      </c>
      <c r="AP1703" s="445" t="s">
        <v>9</v>
      </c>
      <c r="AQ1703" s="445" t="s">
        <v>9</v>
      </c>
    </row>
    <row r="1704" spans="1:43" ht="29" hidden="1" x14ac:dyDescent="0.35">
      <c r="A1704" s="362">
        <v>1702</v>
      </c>
      <c r="B1704" s="362" t="s">
        <v>4292</v>
      </c>
      <c r="C1704" s="362" t="s">
        <v>2</v>
      </c>
      <c r="D1704" s="368">
        <v>45315</v>
      </c>
      <c r="E1704" s="368"/>
      <c r="F1704" s="368"/>
      <c r="G1704" s="368"/>
      <c r="H1704" s="362" t="s">
        <v>73</v>
      </c>
      <c r="I1704" s="362" t="s">
        <v>90</v>
      </c>
      <c r="J1704" s="361" t="s">
        <v>4293</v>
      </c>
      <c r="K1704" s="362"/>
      <c r="L1704" s="362" t="s">
        <v>186</v>
      </c>
      <c r="M1704" s="362" t="s">
        <v>9</v>
      </c>
      <c r="N1704" s="362" t="s">
        <v>90</v>
      </c>
      <c r="O1704" s="362" t="s">
        <v>90</v>
      </c>
      <c r="P1704" s="482" t="s">
        <v>6854</v>
      </c>
      <c r="Q1704" s="362"/>
      <c r="R1704" s="362"/>
      <c r="S1704" s="362"/>
      <c r="T1704" s="362"/>
      <c r="U1704" s="362"/>
      <c r="V1704" s="362"/>
      <c r="W1704" s="362"/>
      <c r="X1704" s="362"/>
      <c r="Y1704" s="362"/>
      <c r="Z1704" s="362"/>
      <c r="AA1704" s="366"/>
      <c r="AB1704" s="362"/>
      <c r="AC1704" s="362" t="s">
        <v>13</v>
      </c>
      <c r="AD1704" s="362" t="s">
        <v>40</v>
      </c>
      <c r="AE1704" s="362" t="s">
        <v>40</v>
      </c>
      <c r="AF1704" s="362" t="s">
        <v>6854</v>
      </c>
      <c r="AG1704" s="362" t="b">
        <v>1</v>
      </c>
      <c r="AH1704" s="362"/>
      <c r="AI1704" s="362"/>
      <c r="AJ1704" s="362"/>
      <c r="AK1704" s="362"/>
      <c r="AL1704" s="362"/>
      <c r="AM1704" s="362"/>
      <c r="AN1704" s="361"/>
      <c r="AO1704" s="445" t="s">
        <v>9</v>
      </c>
      <c r="AP1704" s="445" t="s">
        <v>9</v>
      </c>
      <c r="AQ1704" s="445" t="s">
        <v>9</v>
      </c>
    </row>
    <row r="1705" spans="1:43" ht="29" hidden="1" x14ac:dyDescent="0.35">
      <c r="A1705" s="362">
        <v>1703</v>
      </c>
      <c r="B1705" s="362" t="s">
        <v>4294</v>
      </c>
      <c r="C1705" s="362" t="s">
        <v>2</v>
      </c>
      <c r="D1705" s="368">
        <v>45315</v>
      </c>
      <c r="E1705" s="368"/>
      <c r="F1705" s="368"/>
      <c r="G1705" s="368"/>
      <c r="H1705" s="362" t="s">
        <v>73</v>
      </c>
      <c r="I1705" s="362" t="s">
        <v>90</v>
      </c>
      <c r="J1705" s="361" t="s">
        <v>4295</v>
      </c>
      <c r="K1705" s="362"/>
      <c r="L1705" s="362" t="s">
        <v>186</v>
      </c>
      <c r="M1705" s="362" t="s">
        <v>9</v>
      </c>
      <c r="N1705" s="362" t="s">
        <v>90</v>
      </c>
      <c r="O1705" s="362" t="s">
        <v>90</v>
      </c>
      <c r="P1705" s="482" t="s">
        <v>6855</v>
      </c>
      <c r="Q1705" s="362"/>
      <c r="R1705" s="362"/>
      <c r="S1705" s="362"/>
      <c r="T1705" s="362"/>
      <c r="U1705" s="362"/>
      <c r="V1705" s="362"/>
      <c r="W1705" s="362"/>
      <c r="X1705" s="362"/>
      <c r="Y1705" s="362"/>
      <c r="Z1705" s="362"/>
      <c r="AA1705" s="366"/>
      <c r="AB1705" s="362"/>
      <c r="AC1705" s="362" t="s">
        <v>13</v>
      </c>
      <c r="AD1705" s="362" t="s">
        <v>40</v>
      </c>
      <c r="AE1705" s="362" t="s">
        <v>101</v>
      </c>
      <c r="AF1705" s="362" t="s">
        <v>6855</v>
      </c>
      <c r="AG1705" s="362" t="b">
        <v>0</v>
      </c>
      <c r="AH1705" s="362"/>
      <c r="AI1705" s="362"/>
      <c r="AJ1705" s="362"/>
      <c r="AK1705" s="362"/>
      <c r="AL1705" s="362"/>
      <c r="AM1705" s="362"/>
      <c r="AN1705" s="361"/>
      <c r="AO1705" s="445" t="s">
        <v>9</v>
      </c>
      <c r="AP1705" s="445" t="s">
        <v>9</v>
      </c>
      <c r="AQ1705" s="445" t="s">
        <v>9</v>
      </c>
    </row>
    <row r="1706" spans="1:43" ht="14.5" hidden="1" x14ac:dyDescent="0.35">
      <c r="A1706" s="362">
        <v>1704</v>
      </c>
      <c r="B1706" s="362" t="s">
        <v>4296</v>
      </c>
      <c r="C1706" s="362" t="s">
        <v>2</v>
      </c>
      <c r="D1706" s="368">
        <v>45315</v>
      </c>
      <c r="E1706" s="368"/>
      <c r="F1706" s="368"/>
      <c r="G1706" s="368"/>
      <c r="H1706" s="362" t="s">
        <v>73</v>
      </c>
      <c r="I1706" s="362" t="s">
        <v>90</v>
      </c>
      <c r="J1706" s="361" t="s">
        <v>4297</v>
      </c>
      <c r="K1706" s="362"/>
      <c r="L1706" s="362" t="s">
        <v>186</v>
      </c>
      <c r="M1706" s="362" t="s">
        <v>9</v>
      </c>
      <c r="N1706" s="362" t="s">
        <v>90</v>
      </c>
      <c r="O1706" s="362" t="s">
        <v>90</v>
      </c>
      <c r="P1706" s="482" t="s">
        <v>1539</v>
      </c>
      <c r="Q1706" s="362"/>
      <c r="R1706" s="362"/>
      <c r="S1706" s="362"/>
      <c r="T1706" s="362"/>
      <c r="U1706" s="362"/>
      <c r="V1706" s="362"/>
      <c r="W1706" s="362"/>
      <c r="X1706" s="362"/>
      <c r="Y1706" s="362"/>
      <c r="Z1706" s="362"/>
      <c r="AA1706" s="366"/>
      <c r="AB1706" s="362"/>
      <c r="AC1706" s="362" t="s">
        <v>13</v>
      </c>
      <c r="AD1706" s="362" t="s">
        <v>8</v>
      </c>
      <c r="AE1706" s="362" t="s">
        <v>39</v>
      </c>
      <c r="AF1706" s="362" t="s">
        <v>1539</v>
      </c>
      <c r="AG1706" s="362" t="b">
        <v>0</v>
      </c>
      <c r="AH1706" s="362"/>
      <c r="AI1706" s="362"/>
      <c r="AJ1706" s="362"/>
      <c r="AK1706" s="362"/>
      <c r="AL1706" s="362"/>
      <c r="AM1706" s="368">
        <v>45923</v>
      </c>
      <c r="AN1706" s="361" t="s">
        <v>680</v>
      </c>
      <c r="AO1706" s="445" t="s">
        <v>539</v>
      </c>
      <c r="AP1706" s="445" t="s">
        <v>5841</v>
      </c>
      <c r="AQ1706" s="445" t="s">
        <v>5840</v>
      </c>
    </row>
    <row r="1707" spans="1:43" ht="29" hidden="1" x14ac:dyDescent="0.35">
      <c r="A1707" s="362">
        <v>1705</v>
      </c>
      <c r="B1707" s="362" t="s">
        <v>4298</v>
      </c>
      <c r="C1707" s="362" t="s">
        <v>2</v>
      </c>
      <c r="D1707" s="368">
        <v>45315</v>
      </c>
      <c r="E1707" s="368"/>
      <c r="F1707" s="368"/>
      <c r="G1707" s="368"/>
      <c r="H1707" s="362" t="s">
        <v>73</v>
      </c>
      <c r="I1707" s="362" t="s">
        <v>90</v>
      </c>
      <c r="J1707" s="361" t="s">
        <v>4299</v>
      </c>
      <c r="K1707" s="362"/>
      <c r="L1707" s="362" t="s">
        <v>186</v>
      </c>
      <c r="M1707" s="362" t="s">
        <v>9</v>
      </c>
      <c r="N1707" s="362" t="s">
        <v>90</v>
      </c>
      <c r="O1707" s="362" t="s">
        <v>90</v>
      </c>
      <c r="P1707" s="482" t="s">
        <v>6690</v>
      </c>
      <c r="Q1707" s="362"/>
      <c r="R1707" s="362"/>
      <c r="S1707" s="362"/>
      <c r="T1707" s="362"/>
      <c r="U1707" s="362"/>
      <c r="V1707" s="362"/>
      <c r="W1707" s="362"/>
      <c r="X1707" s="362"/>
      <c r="Y1707" s="362"/>
      <c r="Z1707" s="362"/>
      <c r="AA1707" s="366"/>
      <c r="AB1707" s="362"/>
      <c r="AC1707" s="362" t="s">
        <v>13</v>
      </c>
      <c r="AD1707" s="362" t="s">
        <v>40</v>
      </c>
      <c r="AE1707" s="362" t="s">
        <v>101</v>
      </c>
      <c r="AF1707" s="362" t="s">
        <v>6690</v>
      </c>
      <c r="AG1707" s="362" t="b">
        <v>0</v>
      </c>
      <c r="AH1707" s="362"/>
      <c r="AI1707" s="362"/>
      <c r="AJ1707" s="362"/>
      <c r="AK1707" s="362"/>
      <c r="AL1707" s="362"/>
      <c r="AM1707" s="362"/>
      <c r="AN1707" s="361"/>
      <c r="AO1707" s="445" t="s">
        <v>9</v>
      </c>
      <c r="AP1707" s="445" t="s">
        <v>9</v>
      </c>
      <c r="AQ1707" s="445" t="s">
        <v>9</v>
      </c>
    </row>
    <row r="1708" spans="1:43" ht="14.5" hidden="1" x14ac:dyDescent="0.35">
      <c r="A1708" s="362">
        <v>1706</v>
      </c>
      <c r="B1708" s="362" t="s">
        <v>4300</v>
      </c>
      <c r="C1708" s="362" t="s">
        <v>2</v>
      </c>
      <c r="D1708" s="368">
        <v>45139</v>
      </c>
      <c r="E1708" s="368"/>
      <c r="F1708" s="368"/>
      <c r="G1708" s="368"/>
      <c r="H1708" s="362" t="s">
        <v>77</v>
      </c>
      <c r="I1708" s="362" t="s">
        <v>1584</v>
      </c>
      <c r="J1708" s="361" t="s">
        <v>4301</v>
      </c>
      <c r="K1708" s="362"/>
      <c r="L1708" s="362" t="s">
        <v>1689</v>
      </c>
      <c r="M1708" s="362" t="s">
        <v>9</v>
      </c>
      <c r="N1708" s="362" t="s">
        <v>90</v>
      </c>
      <c r="O1708" s="362" t="s">
        <v>90</v>
      </c>
      <c r="P1708" s="482" t="s">
        <v>3274</v>
      </c>
      <c r="Q1708" s="362"/>
      <c r="R1708" s="362"/>
      <c r="S1708" s="362"/>
      <c r="T1708" s="362"/>
      <c r="U1708" s="362"/>
      <c r="V1708" s="362"/>
      <c r="W1708" s="362"/>
      <c r="X1708" s="362"/>
      <c r="Y1708" s="362"/>
      <c r="Z1708" s="362"/>
      <c r="AA1708" s="366"/>
      <c r="AB1708" s="367"/>
      <c r="AC1708" s="362" t="s">
        <v>21</v>
      </c>
      <c r="AD1708" s="362" t="s">
        <v>8</v>
      </c>
      <c r="AE1708" s="362"/>
      <c r="AF1708" s="362"/>
      <c r="AG1708" s="362"/>
      <c r="AH1708" s="362"/>
      <c r="AI1708" s="362"/>
      <c r="AJ1708" s="362"/>
      <c r="AK1708" s="362"/>
      <c r="AL1708" s="362"/>
      <c r="AM1708" s="368">
        <v>45857</v>
      </c>
      <c r="AN1708" s="361" t="s">
        <v>1340</v>
      </c>
      <c r="AO1708" s="445" t="s">
        <v>539</v>
      </c>
      <c r="AP1708" s="445" t="s">
        <v>5841</v>
      </c>
      <c r="AQ1708" s="445" t="s">
        <v>5840</v>
      </c>
    </row>
    <row r="1709" spans="1:43" ht="14.5" hidden="1" x14ac:dyDescent="0.35">
      <c r="A1709" s="362">
        <v>1707</v>
      </c>
      <c r="B1709" s="362" t="s">
        <v>4302</v>
      </c>
      <c r="C1709" s="362" t="s">
        <v>2</v>
      </c>
      <c r="D1709" s="368">
        <v>45315</v>
      </c>
      <c r="E1709" s="368"/>
      <c r="F1709" s="368"/>
      <c r="G1709" s="368"/>
      <c r="H1709" s="362" t="s">
        <v>73</v>
      </c>
      <c r="I1709" s="362" t="s">
        <v>90</v>
      </c>
      <c r="J1709" s="361" t="s">
        <v>4303</v>
      </c>
      <c r="K1709" s="362"/>
      <c r="L1709" s="362" t="s">
        <v>186</v>
      </c>
      <c r="M1709" s="362" t="s">
        <v>9</v>
      </c>
      <c r="N1709" s="362" t="s">
        <v>90</v>
      </c>
      <c r="O1709" s="362" t="s">
        <v>90</v>
      </c>
      <c r="P1709" s="482" t="s">
        <v>1539</v>
      </c>
      <c r="Q1709" s="362"/>
      <c r="R1709" s="362"/>
      <c r="S1709" s="362"/>
      <c r="T1709" s="362"/>
      <c r="U1709" s="362"/>
      <c r="V1709" s="362"/>
      <c r="W1709" s="362"/>
      <c r="X1709" s="362"/>
      <c r="Y1709" s="362"/>
      <c r="Z1709" s="362"/>
      <c r="AA1709" s="366"/>
      <c r="AB1709" s="362"/>
      <c r="AC1709" s="362" t="s">
        <v>13</v>
      </c>
      <c r="AD1709" s="362" t="s">
        <v>8</v>
      </c>
      <c r="AE1709" s="362" t="s">
        <v>39</v>
      </c>
      <c r="AF1709" s="362" t="s">
        <v>1539</v>
      </c>
      <c r="AG1709" s="362" t="b">
        <v>0</v>
      </c>
      <c r="AH1709" s="362"/>
      <c r="AI1709" s="362"/>
      <c r="AJ1709" s="362"/>
      <c r="AK1709" s="362"/>
      <c r="AL1709" s="362"/>
      <c r="AM1709" s="368">
        <v>45923</v>
      </c>
      <c r="AN1709" s="361" t="s">
        <v>680</v>
      </c>
      <c r="AO1709" s="445" t="s">
        <v>539</v>
      </c>
      <c r="AP1709" s="445" t="s">
        <v>5841</v>
      </c>
      <c r="AQ1709" s="445" t="s">
        <v>5840</v>
      </c>
    </row>
    <row r="1710" spans="1:43" ht="14.5" hidden="1" x14ac:dyDescent="0.35">
      <c r="A1710" s="362">
        <v>1708</v>
      </c>
      <c r="B1710" s="362" t="s">
        <v>4304</v>
      </c>
      <c r="C1710" s="362" t="s">
        <v>2</v>
      </c>
      <c r="D1710" s="368">
        <v>45315</v>
      </c>
      <c r="E1710" s="368"/>
      <c r="F1710" s="368"/>
      <c r="G1710" s="368"/>
      <c r="H1710" s="362" t="s">
        <v>73</v>
      </c>
      <c r="I1710" s="362" t="s">
        <v>90</v>
      </c>
      <c r="J1710" s="361" t="s">
        <v>4305</v>
      </c>
      <c r="K1710" s="362"/>
      <c r="L1710" s="362" t="s">
        <v>186</v>
      </c>
      <c r="M1710" s="362" t="s">
        <v>9</v>
      </c>
      <c r="N1710" s="362" t="s">
        <v>90</v>
      </c>
      <c r="O1710" s="362" t="s">
        <v>90</v>
      </c>
      <c r="P1710" s="482" t="s">
        <v>1539</v>
      </c>
      <c r="Q1710" s="362"/>
      <c r="R1710" s="362"/>
      <c r="S1710" s="362"/>
      <c r="T1710" s="362"/>
      <c r="U1710" s="362"/>
      <c r="V1710" s="362"/>
      <c r="W1710" s="362"/>
      <c r="X1710" s="362"/>
      <c r="Y1710" s="362"/>
      <c r="Z1710" s="362"/>
      <c r="AA1710" s="366"/>
      <c r="AB1710" s="362"/>
      <c r="AC1710" s="362" t="s">
        <v>13</v>
      </c>
      <c r="AD1710" s="362" t="s">
        <v>8</v>
      </c>
      <c r="AE1710" s="362" t="s">
        <v>39</v>
      </c>
      <c r="AF1710" s="362" t="s">
        <v>1539</v>
      </c>
      <c r="AG1710" s="362" t="b">
        <v>0</v>
      </c>
      <c r="AH1710" s="362"/>
      <c r="AI1710" s="362"/>
      <c r="AJ1710" s="362"/>
      <c r="AK1710" s="362"/>
      <c r="AL1710" s="362"/>
      <c r="AM1710" s="368">
        <v>45923</v>
      </c>
      <c r="AN1710" s="361" t="s">
        <v>680</v>
      </c>
      <c r="AO1710" s="445" t="s">
        <v>539</v>
      </c>
      <c r="AP1710" s="445" t="s">
        <v>5841</v>
      </c>
      <c r="AQ1710" s="445" t="s">
        <v>5840</v>
      </c>
    </row>
    <row r="1711" spans="1:43" ht="14.5" hidden="1" x14ac:dyDescent="0.35">
      <c r="A1711" s="362">
        <v>1709</v>
      </c>
      <c r="B1711" s="362" t="s">
        <v>4306</v>
      </c>
      <c r="C1711" s="362" t="s">
        <v>2</v>
      </c>
      <c r="D1711" s="368">
        <v>45315</v>
      </c>
      <c r="E1711" s="368"/>
      <c r="F1711" s="368"/>
      <c r="G1711" s="368"/>
      <c r="H1711" s="362" t="s">
        <v>73</v>
      </c>
      <c r="I1711" s="362" t="s">
        <v>90</v>
      </c>
      <c r="J1711" s="361" t="s">
        <v>4307</v>
      </c>
      <c r="K1711" s="362"/>
      <c r="L1711" s="362" t="s">
        <v>186</v>
      </c>
      <c r="M1711" s="362" t="s">
        <v>9</v>
      </c>
      <c r="N1711" s="362" t="s">
        <v>90</v>
      </c>
      <c r="O1711" s="362" t="s">
        <v>90</v>
      </c>
      <c r="P1711" s="482" t="s">
        <v>1539</v>
      </c>
      <c r="Q1711" s="362"/>
      <c r="R1711" s="362"/>
      <c r="S1711" s="362"/>
      <c r="T1711" s="362"/>
      <c r="U1711" s="362"/>
      <c r="V1711" s="362"/>
      <c r="W1711" s="362"/>
      <c r="X1711" s="362"/>
      <c r="Y1711" s="362"/>
      <c r="Z1711" s="362"/>
      <c r="AA1711" s="366"/>
      <c r="AB1711" s="362"/>
      <c r="AC1711" s="362" t="s">
        <v>13</v>
      </c>
      <c r="AD1711" s="362" t="s">
        <v>8</v>
      </c>
      <c r="AE1711" s="362" t="s">
        <v>39</v>
      </c>
      <c r="AF1711" s="362" t="s">
        <v>1539</v>
      </c>
      <c r="AG1711" s="362" t="b">
        <v>0</v>
      </c>
      <c r="AH1711" s="362"/>
      <c r="AI1711" s="362"/>
      <c r="AJ1711" s="362"/>
      <c r="AK1711" s="362"/>
      <c r="AL1711" s="362"/>
      <c r="AM1711" s="368">
        <v>45923</v>
      </c>
      <c r="AN1711" s="361" t="s">
        <v>680</v>
      </c>
      <c r="AO1711" s="445" t="s">
        <v>539</v>
      </c>
      <c r="AP1711" s="445" t="s">
        <v>5841</v>
      </c>
      <c r="AQ1711" s="445" t="s">
        <v>5840</v>
      </c>
    </row>
    <row r="1712" spans="1:43" ht="29" hidden="1" x14ac:dyDescent="0.35">
      <c r="A1712" s="362">
        <v>1710</v>
      </c>
      <c r="B1712" s="362" t="s">
        <v>4308</v>
      </c>
      <c r="C1712" s="362" t="s">
        <v>2</v>
      </c>
      <c r="D1712" s="368">
        <v>45315</v>
      </c>
      <c r="E1712" s="368"/>
      <c r="F1712" s="368"/>
      <c r="G1712" s="368"/>
      <c r="H1712" s="362" t="s">
        <v>73</v>
      </c>
      <c r="I1712" s="362" t="s">
        <v>90</v>
      </c>
      <c r="J1712" s="361" t="s">
        <v>4309</v>
      </c>
      <c r="K1712" s="362"/>
      <c r="L1712" s="362" t="s">
        <v>186</v>
      </c>
      <c r="M1712" s="362" t="s">
        <v>9</v>
      </c>
      <c r="N1712" s="362" t="s">
        <v>90</v>
      </c>
      <c r="O1712" s="362" t="s">
        <v>90</v>
      </c>
      <c r="P1712" s="482" t="s">
        <v>6690</v>
      </c>
      <c r="Q1712" s="362"/>
      <c r="R1712" s="362"/>
      <c r="S1712" s="362"/>
      <c r="T1712" s="362"/>
      <c r="U1712" s="362"/>
      <c r="V1712" s="362"/>
      <c r="W1712" s="362"/>
      <c r="X1712" s="362"/>
      <c r="Y1712" s="362"/>
      <c r="Z1712" s="362"/>
      <c r="AA1712" s="366"/>
      <c r="AB1712" s="362"/>
      <c r="AC1712" s="362" t="s">
        <v>13</v>
      </c>
      <c r="AD1712" s="362" t="s">
        <v>40</v>
      </c>
      <c r="AE1712" s="362" t="s">
        <v>101</v>
      </c>
      <c r="AF1712" s="362" t="s">
        <v>6690</v>
      </c>
      <c r="AG1712" s="362" t="b">
        <v>0</v>
      </c>
      <c r="AH1712" s="362"/>
      <c r="AI1712" s="362"/>
      <c r="AJ1712" s="362"/>
      <c r="AK1712" s="362"/>
      <c r="AL1712" s="362"/>
      <c r="AM1712" s="362"/>
      <c r="AN1712" s="361"/>
      <c r="AO1712" s="445" t="s">
        <v>9</v>
      </c>
      <c r="AP1712" s="445" t="s">
        <v>9</v>
      </c>
      <c r="AQ1712" s="445" t="s">
        <v>9</v>
      </c>
    </row>
    <row r="1713" spans="1:43" ht="14.5" hidden="1" x14ac:dyDescent="0.35">
      <c r="A1713" s="362">
        <v>1711</v>
      </c>
      <c r="B1713" s="362" t="s">
        <v>4310</v>
      </c>
      <c r="C1713" s="362" t="s">
        <v>2</v>
      </c>
      <c r="D1713" s="368">
        <v>45315</v>
      </c>
      <c r="E1713" s="368"/>
      <c r="F1713" s="368"/>
      <c r="G1713" s="368"/>
      <c r="H1713" s="362" t="s">
        <v>73</v>
      </c>
      <c r="I1713" s="362" t="s">
        <v>90</v>
      </c>
      <c r="J1713" s="361" t="s">
        <v>4311</v>
      </c>
      <c r="K1713" s="362"/>
      <c r="L1713" s="362" t="s">
        <v>186</v>
      </c>
      <c r="M1713" s="362" t="s">
        <v>9</v>
      </c>
      <c r="N1713" s="362" t="s">
        <v>90</v>
      </c>
      <c r="O1713" s="362" t="s">
        <v>90</v>
      </c>
      <c r="P1713" s="482" t="s">
        <v>1539</v>
      </c>
      <c r="Q1713" s="362"/>
      <c r="R1713" s="362"/>
      <c r="S1713" s="362"/>
      <c r="T1713" s="362"/>
      <c r="U1713" s="362"/>
      <c r="V1713" s="362"/>
      <c r="W1713" s="362"/>
      <c r="X1713" s="362"/>
      <c r="Y1713" s="362"/>
      <c r="Z1713" s="362"/>
      <c r="AA1713" s="366"/>
      <c r="AB1713" s="362"/>
      <c r="AC1713" s="362" t="s">
        <v>13</v>
      </c>
      <c r="AD1713" s="362" t="s">
        <v>8</v>
      </c>
      <c r="AE1713" s="362" t="s">
        <v>39</v>
      </c>
      <c r="AF1713" s="362" t="s">
        <v>1539</v>
      </c>
      <c r="AG1713" s="362" t="b">
        <v>0</v>
      </c>
      <c r="AH1713" s="362"/>
      <c r="AI1713" s="362"/>
      <c r="AJ1713" s="362"/>
      <c r="AK1713" s="362"/>
      <c r="AL1713" s="362"/>
      <c r="AM1713" s="368">
        <v>45923</v>
      </c>
      <c r="AN1713" s="361" t="s">
        <v>680</v>
      </c>
      <c r="AO1713" s="445" t="s">
        <v>539</v>
      </c>
      <c r="AP1713" s="445" t="s">
        <v>5841</v>
      </c>
      <c r="AQ1713" s="445" t="s">
        <v>5840</v>
      </c>
    </row>
    <row r="1714" spans="1:43" ht="14.5" hidden="1" x14ac:dyDescent="0.35">
      <c r="A1714" s="362">
        <v>1712</v>
      </c>
      <c r="B1714" s="362" t="s">
        <v>4312</v>
      </c>
      <c r="C1714" s="362" t="s">
        <v>2</v>
      </c>
      <c r="D1714" s="368">
        <v>45315</v>
      </c>
      <c r="E1714" s="368"/>
      <c r="F1714" s="368"/>
      <c r="G1714" s="368"/>
      <c r="H1714" s="362" t="s">
        <v>73</v>
      </c>
      <c r="I1714" s="362" t="s">
        <v>90</v>
      </c>
      <c r="J1714" s="361" t="s">
        <v>4313</v>
      </c>
      <c r="K1714" s="362"/>
      <c r="L1714" s="362" t="s">
        <v>186</v>
      </c>
      <c r="M1714" s="362" t="s">
        <v>9</v>
      </c>
      <c r="N1714" s="362" t="s">
        <v>90</v>
      </c>
      <c r="O1714" s="362" t="s">
        <v>90</v>
      </c>
      <c r="P1714" s="482" t="s">
        <v>1539</v>
      </c>
      <c r="Q1714" s="362"/>
      <c r="R1714" s="362"/>
      <c r="S1714" s="362"/>
      <c r="T1714" s="362"/>
      <c r="U1714" s="362"/>
      <c r="V1714" s="362"/>
      <c r="W1714" s="362"/>
      <c r="X1714" s="362"/>
      <c r="Y1714" s="362"/>
      <c r="Z1714" s="362"/>
      <c r="AA1714" s="366"/>
      <c r="AB1714" s="362"/>
      <c r="AC1714" s="362" t="s">
        <v>13</v>
      </c>
      <c r="AD1714" s="362" t="s">
        <v>8</v>
      </c>
      <c r="AE1714" s="362" t="s">
        <v>39</v>
      </c>
      <c r="AF1714" s="362" t="s">
        <v>1539</v>
      </c>
      <c r="AG1714" s="362" t="b">
        <v>0</v>
      </c>
      <c r="AH1714" s="362"/>
      <c r="AI1714" s="362"/>
      <c r="AJ1714" s="362"/>
      <c r="AK1714" s="362"/>
      <c r="AL1714" s="362"/>
      <c r="AM1714" s="368">
        <v>45923</v>
      </c>
      <c r="AN1714" s="361" t="s">
        <v>680</v>
      </c>
      <c r="AO1714" s="445" t="s">
        <v>539</v>
      </c>
      <c r="AP1714" s="445" t="s">
        <v>5841</v>
      </c>
      <c r="AQ1714" s="445" t="s">
        <v>5840</v>
      </c>
    </row>
    <row r="1715" spans="1:43" ht="14.5" hidden="1" x14ac:dyDescent="0.35">
      <c r="A1715" s="362">
        <v>1713</v>
      </c>
      <c r="B1715" s="362" t="s">
        <v>4314</v>
      </c>
      <c r="C1715" s="362" t="s">
        <v>2</v>
      </c>
      <c r="D1715" s="368">
        <v>45315</v>
      </c>
      <c r="E1715" s="368"/>
      <c r="F1715" s="368"/>
      <c r="G1715" s="368"/>
      <c r="H1715" s="362" t="s">
        <v>74</v>
      </c>
      <c r="I1715" s="362" t="s">
        <v>73</v>
      </c>
      <c r="J1715" s="361" t="s">
        <v>4315</v>
      </c>
      <c r="K1715" s="362"/>
      <c r="L1715" s="362" t="s">
        <v>186</v>
      </c>
      <c r="M1715" s="362" t="s">
        <v>9</v>
      </c>
      <c r="N1715" s="362" t="s">
        <v>90</v>
      </c>
      <c r="O1715" s="362" t="s">
        <v>90</v>
      </c>
      <c r="P1715" s="495" t="s">
        <v>6856</v>
      </c>
      <c r="Q1715" s="362"/>
      <c r="R1715" s="362"/>
      <c r="S1715" s="362"/>
      <c r="T1715" s="362"/>
      <c r="U1715" s="362"/>
      <c r="V1715" s="362"/>
      <c r="W1715" s="362"/>
      <c r="X1715" s="362"/>
      <c r="Y1715" s="362"/>
      <c r="Z1715" s="362"/>
      <c r="AA1715" s="366"/>
      <c r="AB1715" s="362"/>
      <c r="AC1715" s="362" t="s">
        <v>19</v>
      </c>
      <c r="AD1715" s="362" t="s">
        <v>40</v>
      </c>
      <c r="AE1715" s="362"/>
      <c r="AF1715" s="362"/>
      <c r="AG1715" s="362"/>
      <c r="AH1715" s="362"/>
      <c r="AI1715" s="362"/>
      <c r="AJ1715" s="362"/>
      <c r="AK1715" s="362"/>
      <c r="AL1715" s="362"/>
      <c r="AM1715" s="362"/>
      <c r="AN1715" s="361"/>
      <c r="AO1715" s="445" t="s">
        <v>9</v>
      </c>
      <c r="AP1715" s="445" t="s">
        <v>9</v>
      </c>
      <c r="AQ1715" s="445" t="s">
        <v>9</v>
      </c>
    </row>
    <row r="1716" spans="1:43" ht="29" hidden="1" x14ac:dyDescent="0.35">
      <c r="A1716" s="362">
        <v>1714</v>
      </c>
      <c r="B1716" s="362" t="s">
        <v>4316</v>
      </c>
      <c r="C1716" s="362" t="s">
        <v>2</v>
      </c>
      <c r="D1716" s="368">
        <v>45315</v>
      </c>
      <c r="E1716" s="368"/>
      <c r="F1716" s="368"/>
      <c r="G1716" s="368"/>
      <c r="H1716" s="362" t="s">
        <v>73</v>
      </c>
      <c r="I1716" s="362" t="s">
        <v>90</v>
      </c>
      <c r="J1716" s="361" t="s">
        <v>4317</v>
      </c>
      <c r="K1716" s="362"/>
      <c r="L1716" s="362" t="s">
        <v>186</v>
      </c>
      <c r="M1716" s="362" t="s">
        <v>9</v>
      </c>
      <c r="N1716" s="362" t="s">
        <v>90</v>
      </c>
      <c r="O1716" s="362" t="s">
        <v>90</v>
      </c>
      <c r="P1716" s="482" t="s">
        <v>6857</v>
      </c>
      <c r="Q1716" s="362"/>
      <c r="R1716" s="362"/>
      <c r="S1716" s="362"/>
      <c r="T1716" s="362"/>
      <c r="U1716" s="362"/>
      <c r="V1716" s="362"/>
      <c r="W1716" s="362"/>
      <c r="X1716" s="362"/>
      <c r="Y1716" s="362"/>
      <c r="Z1716" s="362"/>
      <c r="AA1716" s="366"/>
      <c r="AB1716" s="362"/>
      <c r="AC1716" s="362" t="s">
        <v>13</v>
      </c>
      <c r="AD1716" s="362" t="s">
        <v>40</v>
      </c>
      <c r="AE1716" s="362" t="s">
        <v>39</v>
      </c>
      <c r="AF1716" s="362" t="s">
        <v>6857</v>
      </c>
      <c r="AG1716" s="362" t="b">
        <v>0</v>
      </c>
      <c r="AH1716" s="362"/>
      <c r="AI1716" s="362"/>
      <c r="AJ1716" s="362"/>
      <c r="AK1716" s="362"/>
      <c r="AL1716" s="362"/>
      <c r="AM1716" s="362"/>
      <c r="AN1716" s="361"/>
      <c r="AO1716" s="445" t="s">
        <v>9</v>
      </c>
      <c r="AP1716" s="445" t="s">
        <v>9</v>
      </c>
      <c r="AQ1716" s="445" t="s">
        <v>9</v>
      </c>
    </row>
    <row r="1717" spans="1:43" ht="58" hidden="1" x14ac:dyDescent="0.35">
      <c r="A1717" s="362">
        <v>1715</v>
      </c>
      <c r="B1717" s="362" t="s">
        <v>4318</v>
      </c>
      <c r="C1717" s="362" t="s">
        <v>2</v>
      </c>
      <c r="D1717" s="368">
        <v>45315</v>
      </c>
      <c r="E1717" s="368"/>
      <c r="F1717" s="368"/>
      <c r="G1717" s="368"/>
      <c r="H1717" s="362" t="s">
        <v>73</v>
      </c>
      <c r="I1717" s="362" t="s">
        <v>90</v>
      </c>
      <c r="J1717" s="361" t="s">
        <v>4319</v>
      </c>
      <c r="K1717" s="362"/>
      <c r="L1717" s="362" t="s">
        <v>186</v>
      </c>
      <c r="M1717" s="362" t="s">
        <v>9</v>
      </c>
      <c r="N1717" s="362" t="s">
        <v>90</v>
      </c>
      <c r="O1717" s="362" t="s">
        <v>90</v>
      </c>
      <c r="P1717" s="482" t="s">
        <v>6858</v>
      </c>
      <c r="Q1717" s="362"/>
      <c r="R1717" s="362"/>
      <c r="S1717" s="362"/>
      <c r="T1717" s="362"/>
      <c r="U1717" s="362"/>
      <c r="V1717" s="362"/>
      <c r="W1717" s="362"/>
      <c r="X1717" s="362"/>
      <c r="Y1717" s="362"/>
      <c r="Z1717" s="362"/>
      <c r="AA1717" s="366"/>
      <c r="AB1717" s="362"/>
      <c r="AC1717" s="362" t="s">
        <v>13</v>
      </c>
      <c r="AD1717" s="362" t="s">
        <v>40</v>
      </c>
      <c r="AE1717" s="362"/>
      <c r="AF1717" s="362"/>
      <c r="AG1717" s="362"/>
      <c r="AH1717" s="362"/>
      <c r="AI1717" s="362"/>
      <c r="AJ1717" s="362"/>
      <c r="AK1717" s="362"/>
      <c r="AL1717" s="362"/>
      <c r="AM1717" s="362"/>
      <c r="AN1717" s="361"/>
      <c r="AO1717" s="445" t="s">
        <v>9</v>
      </c>
      <c r="AP1717" s="445" t="s">
        <v>9</v>
      </c>
      <c r="AQ1717" s="445" t="s">
        <v>9</v>
      </c>
    </row>
    <row r="1718" spans="1:43" ht="29" hidden="1" x14ac:dyDescent="0.35">
      <c r="A1718" s="362">
        <v>1716</v>
      </c>
      <c r="B1718" s="362" t="s">
        <v>4321</v>
      </c>
      <c r="C1718" s="362" t="s">
        <v>2</v>
      </c>
      <c r="D1718" s="368">
        <v>45315</v>
      </c>
      <c r="E1718" s="368"/>
      <c r="F1718" s="368"/>
      <c r="G1718" s="368"/>
      <c r="H1718" s="362" t="s">
        <v>73</v>
      </c>
      <c r="I1718" s="362" t="s">
        <v>90</v>
      </c>
      <c r="J1718" s="361" t="s">
        <v>4322</v>
      </c>
      <c r="K1718" s="362"/>
      <c r="L1718" s="362" t="s">
        <v>186</v>
      </c>
      <c r="M1718" s="362" t="s">
        <v>9</v>
      </c>
      <c r="N1718" s="362" t="s">
        <v>90</v>
      </c>
      <c r="O1718" s="362" t="s">
        <v>90</v>
      </c>
      <c r="P1718" s="482" t="s">
        <v>90</v>
      </c>
      <c r="Q1718" s="362"/>
      <c r="R1718" s="362"/>
      <c r="S1718" s="362"/>
      <c r="T1718" s="362"/>
      <c r="U1718" s="362"/>
      <c r="V1718" s="362"/>
      <c r="W1718" s="362"/>
      <c r="X1718" s="362"/>
      <c r="Y1718" s="362"/>
      <c r="Z1718" s="362"/>
      <c r="AA1718" s="366"/>
      <c r="AB1718" s="362"/>
      <c r="AC1718" s="362" t="s">
        <v>13</v>
      </c>
      <c r="AD1718" s="362" t="s">
        <v>40</v>
      </c>
      <c r="AE1718" s="362"/>
      <c r="AF1718" s="362"/>
      <c r="AG1718" s="362"/>
      <c r="AH1718" s="362"/>
      <c r="AI1718" s="362"/>
      <c r="AJ1718" s="362"/>
      <c r="AK1718" s="362"/>
      <c r="AL1718" s="362"/>
      <c r="AM1718" s="362"/>
      <c r="AN1718" s="361"/>
      <c r="AO1718" s="445" t="s">
        <v>9</v>
      </c>
      <c r="AP1718" s="445" t="s">
        <v>9</v>
      </c>
      <c r="AQ1718" s="445" t="s">
        <v>9</v>
      </c>
    </row>
    <row r="1719" spans="1:43" ht="29" hidden="1" x14ac:dyDescent="0.35">
      <c r="A1719" s="362">
        <v>1717</v>
      </c>
      <c r="B1719" s="362" t="s">
        <v>4323</v>
      </c>
      <c r="C1719" s="362" t="s">
        <v>2</v>
      </c>
      <c r="D1719" s="368">
        <v>45139</v>
      </c>
      <c r="E1719" s="368"/>
      <c r="F1719" s="368"/>
      <c r="G1719" s="368"/>
      <c r="H1719" s="362" t="s">
        <v>77</v>
      </c>
      <c r="I1719" s="362" t="s">
        <v>1584</v>
      </c>
      <c r="J1719" s="361" t="s">
        <v>4324</v>
      </c>
      <c r="K1719" s="362"/>
      <c r="L1719" s="362" t="s">
        <v>186</v>
      </c>
      <c r="M1719" s="362" t="s">
        <v>1548</v>
      </c>
      <c r="N1719" s="362" t="s">
        <v>90</v>
      </c>
      <c r="O1719" s="362" t="s">
        <v>90</v>
      </c>
      <c r="P1719" s="482" t="s">
        <v>4325</v>
      </c>
      <c r="Q1719" s="362"/>
      <c r="R1719" s="362"/>
      <c r="S1719" s="362"/>
      <c r="T1719" s="362"/>
      <c r="U1719" s="362"/>
      <c r="V1719" s="362"/>
      <c r="W1719" s="362"/>
      <c r="X1719" s="362"/>
      <c r="Y1719" s="362"/>
      <c r="Z1719" s="362"/>
      <c r="AA1719" s="366"/>
      <c r="AB1719" s="362"/>
      <c r="AC1719" s="362" t="s">
        <v>21</v>
      </c>
      <c r="AD1719" s="362" t="s">
        <v>40</v>
      </c>
      <c r="AE1719" s="362"/>
      <c r="AF1719" s="362"/>
      <c r="AG1719" s="362"/>
      <c r="AH1719" s="362"/>
      <c r="AI1719" s="362"/>
      <c r="AJ1719" s="362"/>
      <c r="AK1719" s="362"/>
      <c r="AL1719" s="362"/>
      <c r="AM1719" s="362"/>
      <c r="AN1719" s="361"/>
      <c r="AO1719" s="445" t="s">
        <v>9</v>
      </c>
      <c r="AP1719" s="445" t="s">
        <v>9</v>
      </c>
      <c r="AQ1719" s="445" t="s">
        <v>9</v>
      </c>
    </row>
    <row r="1720" spans="1:43" ht="29" hidden="1" x14ac:dyDescent="0.35">
      <c r="A1720" s="362">
        <v>1718</v>
      </c>
      <c r="B1720" s="362" t="s">
        <v>4326</v>
      </c>
      <c r="C1720" s="362" t="s">
        <v>2</v>
      </c>
      <c r="D1720" s="368">
        <v>45315</v>
      </c>
      <c r="E1720" s="368"/>
      <c r="F1720" s="368"/>
      <c r="G1720" s="368"/>
      <c r="H1720" s="362" t="s">
        <v>73</v>
      </c>
      <c r="I1720" s="362" t="s">
        <v>90</v>
      </c>
      <c r="J1720" s="361" t="s">
        <v>4327</v>
      </c>
      <c r="K1720" s="362"/>
      <c r="L1720" s="362" t="s">
        <v>186</v>
      </c>
      <c r="M1720" s="362" t="s">
        <v>9</v>
      </c>
      <c r="N1720" s="362" t="s">
        <v>90</v>
      </c>
      <c r="O1720" s="362" t="s">
        <v>90</v>
      </c>
      <c r="P1720" s="482" t="s">
        <v>6859</v>
      </c>
      <c r="Q1720" s="362"/>
      <c r="R1720" s="362"/>
      <c r="S1720" s="362"/>
      <c r="T1720" s="362"/>
      <c r="U1720" s="362"/>
      <c r="V1720" s="362"/>
      <c r="W1720" s="362"/>
      <c r="X1720" s="362"/>
      <c r="Y1720" s="362"/>
      <c r="Z1720" s="362"/>
      <c r="AA1720" s="366"/>
      <c r="AB1720" s="362"/>
      <c r="AC1720" s="362" t="s">
        <v>13</v>
      </c>
      <c r="AD1720" s="362" t="s">
        <v>40</v>
      </c>
      <c r="AE1720" s="362"/>
      <c r="AF1720" s="362"/>
      <c r="AG1720" s="362"/>
      <c r="AH1720" s="362"/>
      <c r="AI1720" s="362"/>
      <c r="AJ1720" s="362"/>
      <c r="AK1720" s="362"/>
      <c r="AL1720" s="362"/>
      <c r="AM1720" s="362"/>
      <c r="AN1720" s="361"/>
      <c r="AO1720" s="445" t="s">
        <v>9</v>
      </c>
      <c r="AP1720" s="445" t="s">
        <v>9</v>
      </c>
      <c r="AQ1720" s="445" t="s">
        <v>9</v>
      </c>
    </row>
    <row r="1721" spans="1:43" ht="29" hidden="1" x14ac:dyDescent="0.35">
      <c r="A1721" s="362">
        <v>1719</v>
      </c>
      <c r="B1721" s="362" t="s">
        <v>4328</v>
      </c>
      <c r="C1721" s="362" t="s">
        <v>2</v>
      </c>
      <c r="D1721" s="368">
        <v>45315</v>
      </c>
      <c r="E1721" s="368"/>
      <c r="F1721" s="368"/>
      <c r="G1721" s="368"/>
      <c r="H1721" s="362" t="s">
        <v>73</v>
      </c>
      <c r="I1721" s="362" t="s">
        <v>90</v>
      </c>
      <c r="J1721" s="361" t="s">
        <v>4329</v>
      </c>
      <c r="K1721" s="362"/>
      <c r="L1721" s="362" t="s">
        <v>186</v>
      </c>
      <c r="M1721" s="362" t="s">
        <v>9</v>
      </c>
      <c r="N1721" s="362" t="s">
        <v>90</v>
      </c>
      <c r="O1721" s="362" t="s">
        <v>90</v>
      </c>
      <c r="P1721" s="482" t="s">
        <v>1539</v>
      </c>
      <c r="Q1721" s="362"/>
      <c r="R1721" s="362"/>
      <c r="S1721" s="362"/>
      <c r="T1721" s="362"/>
      <c r="U1721" s="362"/>
      <c r="V1721" s="362"/>
      <c r="W1721" s="362"/>
      <c r="X1721" s="362"/>
      <c r="Y1721" s="362"/>
      <c r="Z1721" s="362"/>
      <c r="AA1721" s="366"/>
      <c r="AB1721" s="362"/>
      <c r="AC1721" s="362" t="s">
        <v>13</v>
      </c>
      <c r="AD1721" s="362" t="s">
        <v>8</v>
      </c>
      <c r="AE1721" s="362" t="s">
        <v>39</v>
      </c>
      <c r="AF1721" s="362" t="s">
        <v>1539</v>
      </c>
      <c r="AG1721" s="362" t="b">
        <v>0</v>
      </c>
      <c r="AH1721" s="362"/>
      <c r="AI1721" s="362"/>
      <c r="AJ1721" s="362"/>
      <c r="AK1721" s="362"/>
      <c r="AL1721" s="362"/>
      <c r="AM1721" s="368">
        <v>45923</v>
      </c>
      <c r="AN1721" s="361" t="s">
        <v>680</v>
      </c>
      <c r="AO1721" s="445" t="s">
        <v>539</v>
      </c>
      <c r="AP1721" s="445" t="s">
        <v>5841</v>
      </c>
      <c r="AQ1721" s="445" t="s">
        <v>5840</v>
      </c>
    </row>
    <row r="1722" spans="1:43" ht="14.5" hidden="1" x14ac:dyDescent="0.35">
      <c r="A1722" s="362">
        <v>1720</v>
      </c>
      <c r="B1722" s="362" t="s">
        <v>4330</v>
      </c>
      <c r="C1722" s="362" t="s">
        <v>2</v>
      </c>
      <c r="D1722" s="368">
        <v>45315</v>
      </c>
      <c r="E1722" s="368"/>
      <c r="F1722" s="368"/>
      <c r="G1722" s="368"/>
      <c r="H1722" s="362" t="s">
        <v>73</v>
      </c>
      <c r="I1722" s="362" t="s">
        <v>90</v>
      </c>
      <c r="J1722" s="361" t="s">
        <v>4331</v>
      </c>
      <c r="K1722" s="362"/>
      <c r="L1722" s="362" t="s">
        <v>186</v>
      </c>
      <c r="M1722" s="362" t="s">
        <v>9</v>
      </c>
      <c r="N1722" s="362" t="s">
        <v>90</v>
      </c>
      <c r="O1722" s="362" t="s">
        <v>90</v>
      </c>
      <c r="P1722" s="482" t="s">
        <v>1539</v>
      </c>
      <c r="Q1722" s="362"/>
      <c r="R1722" s="362"/>
      <c r="S1722" s="362"/>
      <c r="T1722" s="362"/>
      <c r="U1722" s="362"/>
      <c r="V1722" s="362"/>
      <c r="W1722" s="362"/>
      <c r="X1722" s="362"/>
      <c r="Y1722" s="362"/>
      <c r="Z1722" s="362"/>
      <c r="AA1722" s="366"/>
      <c r="AB1722" s="362"/>
      <c r="AC1722" s="362" t="s">
        <v>13</v>
      </c>
      <c r="AD1722" s="362" t="s">
        <v>8</v>
      </c>
      <c r="AE1722" s="362" t="s">
        <v>39</v>
      </c>
      <c r="AF1722" s="362" t="s">
        <v>1539</v>
      </c>
      <c r="AG1722" s="362" t="b">
        <v>0</v>
      </c>
      <c r="AH1722" s="362"/>
      <c r="AI1722" s="362"/>
      <c r="AJ1722" s="362"/>
      <c r="AK1722" s="362"/>
      <c r="AL1722" s="362"/>
      <c r="AM1722" s="368">
        <v>45923</v>
      </c>
      <c r="AN1722" s="361" t="s">
        <v>680</v>
      </c>
      <c r="AO1722" s="445" t="s">
        <v>539</v>
      </c>
      <c r="AP1722" s="445" t="s">
        <v>5841</v>
      </c>
      <c r="AQ1722" s="445" t="s">
        <v>5840</v>
      </c>
    </row>
    <row r="1723" spans="1:43" ht="14.5" hidden="1" x14ac:dyDescent="0.35">
      <c r="A1723" s="362">
        <v>1721</v>
      </c>
      <c r="B1723" s="362" t="s">
        <v>4332</v>
      </c>
      <c r="C1723" s="362" t="s">
        <v>2</v>
      </c>
      <c r="D1723" s="368">
        <v>45315</v>
      </c>
      <c r="E1723" s="368"/>
      <c r="F1723" s="368"/>
      <c r="G1723" s="368"/>
      <c r="H1723" s="362" t="s">
        <v>73</v>
      </c>
      <c r="I1723" s="362" t="s">
        <v>90</v>
      </c>
      <c r="J1723" s="361" t="s">
        <v>4333</v>
      </c>
      <c r="K1723" s="362"/>
      <c r="L1723" s="362" t="s">
        <v>186</v>
      </c>
      <c r="M1723" s="362" t="s">
        <v>9</v>
      </c>
      <c r="N1723" s="362" t="s">
        <v>90</v>
      </c>
      <c r="O1723" s="362" t="s">
        <v>90</v>
      </c>
      <c r="P1723" s="482" t="s">
        <v>1539</v>
      </c>
      <c r="Q1723" s="362"/>
      <c r="R1723" s="362"/>
      <c r="S1723" s="362"/>
      <c r="T1723" s="362"/>
      <c r="U1723" s="362"/>
      <c r="V1723" s="362"/>
      <c r="W1723" s="362"/>
      <c r="X1723" s="362"/>
      <c r="Y1723" s="362"/>
      <c r="Z1723" s="362"/>
      <c r="AA1723" s="366"/>
      <c r="AB1723" s="362"/>
      <c r="AC1723" s="362" t="s">
        <v>13</v>
      </c>
      <c r="AD1723" s="362" t="s">
        <v>8</v>
      </c>
      <c r="AE1723" s="362" t="s">
        <v>39</v>
      </c>
      <c r="AF1723" s="362" t="s">
        <v>1539</v>
      </c>
      <c r="AG1723" s="362" t="b">
        <v>0</v>
      </c>
      <c r="AH1723" s="362"/>
      <c r="AI1723" s="362"/>
      <c r="AJ1723" s="362"/>
      <c r="AK1723" s="362"/>
      <c r="AL1723" s="362"/>
      <c r="AM1723" s="368">
        <v>45923</v>
      </c>
      <c r="AN1723" s="361" t="s">
        <v>680</v>
      </c>
      <c r="AO1723" s="445" t="s">
        <v>539</v>
      </c>
      <c r="AP1723" s="445" t="s">
        <v>5841</v>
      </c>
      <c r="AQ1723" s="445" t="s">
        <v>5840</v>
      </c>
    </row>
    <row r="1724" spans="1:43" ht="14.5" hidden="1" x14ac:dyDescent="0.35">
      <c r="A1724" s="362">
        <v>1722</v>
      </c>
      <c r="B1724" s="362" t="s">
        <v>4334</v>
      </c>
      <c r="C1724" s="362" t="s">
        <v>2</v>
      </c>
      <c r="D1724" s="368">
        <v>45315</v>
      </c>
      <c r="E1724" s="368"/>
      <c r="F1724" s="368"/>
      <c r="G1724" s="368"/>
      <c r="H1724" s="362" t="s">
        <v>73</v>
      </c>
      <c r="I1724" s="362" t="s">
        <v>90</v>
      </c>
      <c r="J1724" s="361" t="s">
        <v>4335</v>
      </c>
      <c r="K1724" s="362"/>
      <c r="L1724" s="362" t="s">
        <v>186</v>
      </c>
      <c r="M1724" s="362" t="s">
        <v>9</v>
      </c>
      <c r="N1724" s="362" t="s">
        <v>90</v>
      </c>
      <c r="O1724" s="362" t="s">
        <v>90</v>
      </c>
      <c r="P1724" s="482" t="s">
        <v>4336</v>
      </c>
      <c r="Q1724" s="362"/>
      <c r="R1724" s="362"/>
      <c r="S1724" s="362"/>
      <c r="T1724" s="362"/>
      <c r="U1724" s="362"/>
      <c r="V1724" s="362"/>
      <c r="W1724" s="362"/>
      <c r="X1724" s="362"/>
      <c r="Y1724" s="362"/>
      <c r="Z1724" s="362"/>
      <c r="AA1724" s="366"/>
      <c r="AB1724" s="362"/>
      <c r="AC1724" s="362" t="s">
        <v>13</v>
      </c>
      <c r="AD1724" s="362" t="s">
        <v>8</v>
      </c>
      <c r="AE1724" s="362"/>
      <c r="AF1724" s="362"/>
      <c r="AG1724" s="362"/>
      <c r="AH1724" s="362"/>
      <c r="AI1724" s="362"/>
      <c r="AJ1724" s="362"/>
      <c r="AK1724" s="362"/>
      <c r="AL1724" s="362"/>
      <c r="AM1724" s="368">
        <v>45924</v>
      </c>
      <c r="AN1724" s="361" t="s">
        <v>680</v>
      </c>
      <c r="AO1724" s="445" t="s">
        <v>539</v>
      </c>
      <c r="AP1724" s="445" t="s">
        <v>5841</v>
      </c>
      <c r="AQ1724" s="445" t="s">
        <v>5840</v>
      </c>
    </row>
    <row r="1725" spans="1:43" ht="14.5" hidden="1" x14ac:dyDescent="0.35">
      <c r="A1725" s="362">
        <v>1723</v>
      </c>
      <c r="B1725" s="362" t="s">
        <v>4337</v>
      </c>
      <c r="C1725" s="362" t="s">
        <v>2</v>
      </c>
      <c r="D1725" s="368">
        <v>45315</v>
      </c>
      <c r="E1725" s="368"/>
      <c r="F1725" s="368"/>
      <c r="G1725" s="368"/>
      <c r="H1725" s="362" t="s">
        <v>73</v>
      </c>
      <c r="I1725" s="362" t="s">
        <v>90</v>
      </c>
      <c r="J1725" s="361" t="s">
        <v>4338</v>
      </c>
      <c r="K1725" s="362"/>
      <c r="L1725" s="362" t="s">
        <v>186</v>
      </c>
      <c r="M1725" s="362" t="s">
        <v>9</v>
      </c>
      <c r="N1725" s="362" t="s">
        <v>90</v>
      </c>
      <c r="O1725" s="362" t="s">
        <v>90</v>
      </c>
      <c r="P1725" s="482" t="s">
        <v>1539</v>
      </c>
      <c r="Q1725" s="362"/>
      <c r="R1725" s="362"/>
      <c r="S1725" s="362"/>
      <c r="T1725" s="362"/>
      <c r="U1725" s="362"/>
      <c r="V1725" s="362"/>
      <c r="W1725" s="362"/>
      <c r="X1725" s="362"/>
      <c r="Y1725" s="362"/>
      <c r="Z1725" s="362"/>
      <c r="AA1725" s="366"/>
      <c r="AB1725" s="362"/>
      <c r="AC1725" s="362" t="s">
        <v>13</v>
      </c>
      <c r="AD1725" s="362" t="s">
        <v>8</v>
      </c>
      <c r="AE1725" s="362" t="s">
        <v>39</v>
      </c>
      <c r="AF1725" s="362" t="s">
        <v>1539</v>
      </c>
      <c r="AG1725" s="362" t="b">
        <v>0</v>
      </c>
      <c r="AH1725" s="362"/>
      <c r="AI1725" s="362"/>
      <c r="AJ1725" s="362"/>
      <c r="AK1725" s="362"/>
      <c r="AL1725" s="362"/>
      <c r="AM1725" s="368">
        <v>45923</v>
      </c>
      <c r="AN1725" s="361" t="s">
        <v>680</v>
      </c>
      <c r="AO1725" s="445" t="s">
        <v>539</v>
      </c>
      <c r="AP1725" s="445" t="s">
        <v>5841</v>
      </c>
      <c r="AQ1725" s="445" t="s">
        <v>5840</v>
      </c>
    </row>
    <row r="1726" spans="1:43" ht="29" hidden="1" x14ac:dyDescent="0.35">
      <c r="A1726" s="362">
        <v>1724</v>
      </c>
      <c r="B1726" s="362" t="s">
        <v>4339</v>
      </c>
      <c r="C1726" s="362" t="s">
        <v>2</v>
      </c>
      <c r="D1726" s="368">
        <v>45315</v>
      </c>
      <c r="E1726" s="368" t="s">
        <v>1278</v>
      </c>
      <c r="F1726" s="368"/>
      <c r="G1726" s="368"/>
      <c r="H1726" s="362" t="s">
        <v>73</v>
      </c>
      <c r="I1726" s="362" t="s">
        <v>90</v>
      </c>
      <c r="J1726" s="361" t="s">
        <v>4340</v>
      </c>
      <c r="K1726" s="362"/>
      <c r="L1726" s="362" t="s">
        <v>186</v>
      </c>
      <c r="M1726" s="362" t="s">
        <v>9</v>
      </c>
      <c r="N1726" s="362" t="s">
        <v>90</v>
      </c>
      <c r="O1726" s="362" t="s">
        <v>90</v>
      </c>
      <c r="P1726" s="482" t="s">
        <v>4341</v>
      </c>
      <c r="Q1726" s="362"/>
      <c r="R1726" s="362"/>
      <c r="S1726" s="362"/>
      <c r="T1726" s="362"/>
      <c r="U1726" s="362"/>
      <c r="V1726" s="362"/>
      <c r="W1726" s="362"/>
      <c r="X1726" s="362"/>
      <c r="Y1726" s="362"/>
      <c r="Z1726" s="362"/>
      <c r="AA1726" s="366"/>
      <c r="AB1726" s="362"/>
      <c r="AC1726" s="362" t="s">
        <v>13</v>
      </c>
      <c r="AD1726" s="362" t="s">
        <v>8</v>
      </c>
      <c r="AE1726" s="362"/>
      <c r="AF1726" s="362"/>
      <c r="AG1726" s="362"/>
      <c r="AH1726" s="362" t="s">
        <v>1299</v>
      </c>
      <c r="AI1726" s="362"/>
      <c r="AJ1726" s="362"/>
      <c r="AK1726" s="362"/>
      <c r="AL1726" s="362"/>
      <c r="AM1726" s="368">
        <v>45919</v>
      </c>
      <c r="AN1726" s="361" t="s">
        <v>680</v>
      </c>
      <c r="AO1726" s="445" t="s">
        <v>539</v>
      </c>
      <c r="AP1726" s="445" t="s">
        <v>5841</v>
      </c>
      <c r="AQ1726" s="445" t="s">
        <v>5840</v>
      </c>
    </row>
    <row r="1727" spans="1:43" ht="29" hidden="1" x14ac:dyDescent="0.35">
      <c r="A1727" s="362">
        <v>1725</v>
      </c>
      <c r="B1727" s="362" t="s">
        <v>4342</v>
      </c>
      <c r="C1727" s="362" t="s">
        <v>2</v>
      </c>
      <c r="D1727" s="368">
        <v>45315</v>
      </c>
      <c r="E1727" s="368"/>
      <c r="F1727" s="368"/>
      <c r="G1727" s="368"/>
      <c r="H1727" s="362" t="s">
        <v>73</v>
      </c>
      <c r="I1727" s="362" t="s">
        <v>90</v>
      </c>
      <c r="J1727" s="361" t="s">
        <v>4343</v>
      </c>
      <c r="K1727" s="362"/>
      <c r="L1727" s="362" t="s">
        <v>186</v>
      </c>
      <c r="M1727" s="362" t="s">
        <v>9</v>
      </c>
      <c r="N1727" s="362" t="s">
        <v>90</v>
      </c>
      <c r="O1727" s="362" t="s">
        <v>90</v>
      </c>
      <c r="P1727" s="482" t="s">
        <v>6860</v>
      </c>
      <c r="Q1727" s="362"/>
      <c r="R1727" s="362"/>
      <c r="S1727" s="362"/>
      <c r="T1727" s="362"/>
      <c r="U1727" s="362"/>
      <c r="V1727" s="362"/>
      <c r="W1727" s="362"/>
      <c r="X1727" s="362"/>
      <c r="Y1727" s="362"/>
      <c r="Z1727" s="362"/>
      <c r="AA1727" s="366"/>
      <c r="AB1727" s="362"/>
      <c r="AC1727" s="362" t="s">
        <v>13</v>
      </c>
      <c r="AD1727" s="362" t="s">
        <v>40</v>
      </c>
      <c r="AE1727" s="362" t="s">
        <v>101</v>
      </c>
      <c r="AF1727" s="362" t="s">
        <v>6860</v>
      </c>
      <c r="AG1727" s="362" t="b">
        <v>0</v>
      </c>
      <c r="AH1727" s="362"/>
      <c r="AI1727" s="362"/>
      <c r="AJ1727" s="362"/>
      <c r="AK1727" s="362"/>
      <c r="AL1727" s="362"/>
      <c r="AM1727" s="362"/>
      <c r="AN1727" s="361"/>
      <c r="AO1727" s="445" t="s">
        <v>9</v>
      </c>
      <c r="AP1727" s="445" t="s">
        <v>9</v>
      </c>
      <c r="AQ1727" s="445" t="s">
        <v>9</v>
      </c>
    </row>
    <row r="1728" spans="1:43" ht="14.5" hidden="1" x14ac:dyDescent="0.35">
      <c r="A1728" s="362">
        <v>1726</v>
      </c>
      <c r="B1728" s="362" t="s">
        <v>4344</v>
      </c>
      <c r="C1728" s="362" t="s">
        <v>2</v>
      </c>
      <c r="D1728" s="368">
        <v>45315</v>
      </c>
      <c r="E1728" s="368"/>
      <c r="F1728" s="368"/>
      <c r="G1728" s="368"/>
      <c r="H1728" s="362" t="s">
        <v>78</v>
      </c>
      <c r="I1728" s="362" t="s">
        <v>90</v>
      </c>
      <c r="J1728" s="361" t="s">
        <v>4345</v>
      </c>
      <c r="K1728" s="362"/>
      <c r="L1728" s="362" t="s">
        <v>1689</v>
      </c>
      <c r="M1728" s="362" t="s">
        <v>9</v>
      </c>
      <c r="N1728" s="362" t="s">
        <v>90</v>
      </c>
      <c r="O1728" s="362" t="s">
        <v>90</v>
      </c>
      <c r="P1728" s="482"/>
      <c r="Q1728" s="362"/>
      <c r="R1728" s="362"/>
      <c r="S1728" s="362"/>
      <c r="T1728" s="362"/>
      <c r="U1728" s="362"/>
      <c r="V1728" s="362"/>
      <c r="W1728" s="362"/>
      <c r="X1728" s="362"/>
      <c r="Y1728" s="362"/>
      <c r="Z1728" s="362"/>
      <c r="AA1728" s="366"/>
      <c r="AB1728" s="362"/>
      <c r="AC1728" s="362" t="s">
        <v>33</v>
      </c>
      <c r="AD1728" s="362" t="s">
        <v>40</v>
      </c>
      <c r="AE1728" s="362"/>
      <c r="AF1728" s="362"/>
      <c r="AG1728" s="362"/>
      <c r="AH1728" s="362" t="s">
        <v>1558</v>
      </c>
      <c r="AI1728" s="362"/>
      <c r="AJ1728" s="362"/>
      <c r="AK1728" s="362"/>
      <c r="AL1728" s="362"/>
      <c r="AM1728" s="362"/>
      <c r="AN1728" s="361"/>
      <c r="AO1728" s="445" t="s">
        <v>9</v>
      </c>
      <c r="AP1728" s="445" t="s">
        <v>9</v>
      </c>
      <c r="AQ1728" s="445" t="s">
        <v>9</v>
      </c>
    </row>
    <row r="1729" spans="1:43" ht="14.5" hidden="1" x14ac:dyDescent="0.35">
      <c r="A1729" s="362">
        <v>1727</v>
      </c>
      <c r="B1729" s="362" t="s">
        <v>4346</v>
      </c>
      <c r="C1729" s="362" t="s">
        <v>2</v>
      </c>
      <c r="D1729" s="368">
        <v>45315</v>
      </c>
      <c r="E1729" s="368"/>
      <c r="F1729" s="368"/>
      <c r="G1729" s="368"/>
      <c r="H1729" s="362" t="s">
        <v>73</v>
      </c>
      <c r="I1729" s="362" t="s">
        <v>90</v>
      </c>
      <c r="J1729" s="361" t="s">
        <v>4347</v>
      </c>
      <c r="K1729" s="362"/>
      <c r="L1729" s="362" t="s">
        <v>186</v>
      </c>
      <c r="M1729" s="362" t="s">
        <v>9</v>
      </c>
      <c r="N1729" s="362" t="s">
        <v>90</v>
      </c>
      <c r="O1729" s="362" t="s">
        <v>90</v>
      </c>
      <c r="P1729" s="482" t="s">
        <v>1539</v>
      </c>
      <c r="Q1729" s="362"/>
      <c r="R1729" s="362"/>
      <c r="S1729" s="362"/>
      <c r="T1729" s="362"/>
      <c r="U1729" s="362"/>
      <c r="V1729" s="362"/>
      <c r="W1729" s="362"/>
      <c r="X1729" s="362"/>
      <c r="Y1729" s="362"/>
      <c r="Z1729" s="362"/>
      <c r="AA1729" s="366"/>
      <c r="AB1729" s="362"/>
      <c r="AC1729" s="362" t="s">
        <v>13</v>
      </c>
      <c r="AD1729" s="362" t="s">
        <v>8</v>
      </c>
      <c r="AE1729" s="362" t="s">
        <v>39</v>
      </c>
      <c r="AF1729" s="362" t="s">
        <v>1539</v>
      </c>
      <c r="AG1729" s="362" t="b">
        <v>0</v>
      </c>
      <c r="AH1729" s="362"/>
      <c r="AI1729" s="362"/>
      <c r="AJ1729" s="362"/>
      <c r="AK1729" s="362"/>
      <c r="AL1729" s="362"/>
      <c r="AM1729" s="368">
        <v>45923</v>
      </c>
      <c r="AN1729" s="361" t="s">
        <v>680</v>
      </c>
      <c r="AO1729" s="445" t="s">
        <v>539</v>
      </c>
      <c r="AP1729" s="445" t="s">
        <v>5841</v>
      </c>
      <c r="AQ1729" s="445" t="s">
        <v>5840</v>
      </c>
    </row>
    <row r="1730" spans="1:43" ht="14.5" hidden="1" x14ac:dyDescent="0.35">
      <c r="A1730" s="362">
        <v>1728</v>
      </c>
      <c r="B1730" s="362" t="s">
        <v>4348</v>
      </c>
      <c r="C1730" s="362" t="s">
        <v>2</v>
      </c>
      <c r="D1730" s="368">
        <v>45139</v>
      </c>
      <c r="E1730" s="368"/>
      <c r="F1730" s="368"/>
      <c r="G1730" s="368"/>
      <c r="H1730" s="362" t="s">
        <v>77</v>
      </c>
      <c r="I1730" s="362" t="s">
        <v>1070</v>
      </c>
      <c r="J1730" s="361" t="s">
        <v>4349</v>
      </c>
      <c r="K1730" s="362"/>
      <c r="L1730" s="362" t="s">
        <v>186</v>
      </c>
      <c r="M1730" s="362" t="s">
        <v>1548</v>
      </c>
      <c r="N1730" s="362" t="s">
        <v>90</v>
      </c>
      <c r="O1730" s="362" t="s">
        <v>90</v>
      </c>
      <c r="P1730" s="482" t="s">
        <v>4350</v>
      </c>
      <c r="Q1730" s="362"/>
      <c r="R1730" s="362"/>
      <c r="S1730" s="362"/>
      <c r="T1730" s="362"/>
      <c r="U1730" s="362"/>
      <c r="V1730" s="362"/>
      <c r="W1730" s="362"/>
      <c r="X1730" s="362"/>
      <c r="Y1730" s="362"/>
      <c r="Z1730" s="362"/>
      <c r="AA1730" s="366"/>
      <c r="AB1730" s="362"/>
      <c r="AC1730" s="362" t="s">
        <v>21</v>
      </c>
      <c r="AD1730" s="362" t="s">
        <v>40</v>
      </c>
      <c r="AE1730" s="362"/>
      <c r="AF1730" s="362"/>
      <c r="AG1730" s="362"/>
      <c r="AH1730" s="362"/>
      <c r="AI1730" s="362"/>
      <c r="AJ1730" s="362"/>
      <c r="AK1730" s="362"/>
      <c r="AL1730" s="362"/>
      <c r="AM1730" s="362"/>
      <c r="AN1730" s="361"/>
      <c r="AO1730" s="445" t="s">
        <v>9</v>
      </c>
      <c r="AP1730" s="445" t="s">
        <v>9</v>
      </c>
      <c r="AQ1730" s="445" t="s">
        <v>9</v>
      </c>
    </row>
    <row r="1731" spans="1:43" ht="14.5" hidden="1" x14ac:dyDescent="0.35">
      <c r="A1731" s="362">
        <v>1729</v>
      </c>
      <c r="B1731" s="362" t="s">
        <v>4351</v>
      </c>
      <c r="C1731" s="362" t="s">
        <v>2</v>
      </c>
      <c r="D1731" s="368">
        <v>45315</v>
      </c>
      <c r="E1731" s="368"/>
      <c r="F1731" s="368"/>
      <c r="G1731" s="368"/>
      <c r="H1731" s="362" t="s">
        <v>78</v>
      </c>
      <c r="I1731" s="362" t="s">
        <v>90</v>
      </c>
      <c r="J1731" s="361" t="s">
        <v>4352</v>
      </c>
      <c r="K1731" s="362"/>
      <c r="L1731" s="362" t="s">
        <v>186</v>
      </c>
      <c r="M1731" s="362" t="s">
        <v>9</v>
      </c>
      <c r="N1731" s="362" t="s">
        <v>90</v>
      </c>
      <c r="O1731" s="362" t="s">
        <v>90</v>
      </c>
      <c r="P1731" s="482"/>
      <c r="Q1731" s="362"/>
      <c r="R1731" s="362"/>
      <c r="S1731" s="362"/>
      <c r="T1731" s="362"/>
      <c r="U1731" s="362"/>
      <c r="V1731" s="362"/>
      <c r="W1731" s="362"/>
      <c r="X1731" s="362"/>
      <c r="Y1731" s="362"/>
      <c r="Z1731" s="362"/>
      <c r="AA1731" s="366"/>
      <c r="AB1731" s="362"/>
      <c r="AC1731" s="362" t="s">
        <v>33</v>
      </c>
      <c r="AD1731" s="362" t="s">
        <v>40</v>
      </c>
      <c r="AE1731" s="362"/>
      <c r="AF1731" s="362"/>
      <c r="AG1731" s="362"/>
      <c r="AH1731" s="362" t="s">
        <v>1558</v>
      </c>
      <c r="AI1731" s="362"/>
      <c r="AJ1731" s="362"/>
      <c r="AK1731" s="362"/>
      <c r="AL1731" s="362"/>
      <c r="AM1731" s="362"/>
      <c r="AN1731" s="361" t="s">
        <v>1724</v>
      </c>
      <c r="AO1731" s="445" t="s">
        <v>9</v>
      </c>
      <c r="AP1731" s="445" t="s">
        <v>9</v>
      </c>
      <c r="AQ1731" s="445" t="s">
        <v>9</v>
      </c>
    </row>
    <row r="1732" spans="1:43" ht="14.5" hidden="1" x14ac:dyDescent="0.35">
      <c r="A1732" s="362">
        <v>1730</v>
      </c>
      <c r="B1732" s="362" t="s">
        <v>4353</v>
      </c>
      <c r="C1732" s="362" t="s">
        <v>2</v>
      </c>
      <c r="D1732" s="368">
        <v>45315</v>
      </c>
      <c r="E1732" s="368"/>
      <c r="F1732" s="368"/>
      <c r="G1732" s="368"/>
      <c r="H1732" s="362" t="s">
        <v>73</v>
      </c>
      <c r="I1732" s="362" t="s">
        <v>90</v>
      </c>
      <c r="J1732" s="361" t="s">
        <v>4354</v>
      </c>
      <c r="K1732" s="362"/>
      <c r="L1732" s="362" t="s">
        <v>186</v>
      </c>
      <c r="M1732" s="362" t="s">
        <v>9</v>
      </c>
      <c r="N1732" s="362" t="s">
        <v>90</v>
      </c>
      <c r="O1732" s="362" t="s">
        <v>90</v>
      </c>
      <c r="P1732" s="482" t="s">
        <v>1539</v>
      </c>
      <c r="Q1732" s="362"/>
      <c r="R1732" s="362"/>
      <c r="S1732" s="362"/>
      <c r="T1732" s="362"/>
      <c r="U1732" s="362"/>
      <c r="V1732" s="362"/>
      <c r="W1732" s="362"/>
      <c r="X1732" s="362"/>
      <c r="Y1732" s="362"/>
      <c r="Z1732" s="362"/>
      <c r="AA1732" s="366"/>
      <c r="AB1732" s="362"/>
      <c r="AC1732" s="362" t="s">
        <v>13</v>
      </c>
      <c r="AD1732" s="362" t="s">
        <v>8</v>
      </c>
      <c r="AE1732" s="362" t="s">
        <v>39</v>
      </c>
      <c r="AF1732" s="362" t="s">
        <v>1539</v>
      </c>
      <c r="AG1732" s="362" t="b">
        <v>0</v>
      </c>
      <c r="AH1732" s="362"/>
      <c r="AI1732" s="362"/>
      <c r="AJ1732" s="362"/>
      <c r="AK1732" s="362"/>
      <c r="AL1732" s="362"/>
      <c r="AM1732" s="368">
        <v>45923</v>
      </c>
      <c r="AN1732" s="361" t="s">
        <v>680</v>
      </c>
      <c r="AO1732" s="445" t="s">
        <v>539</v>
      </c>
      <c r="AP1732" s="445" t="s">
        <v>5841</v>
      </c>
      <c r="AQ1732" s="445" t="s">
        <v>5840</v>
      </c>
    </row>
    <row r="1733" spans="1:43" ht="87" hidden="1" x14ac:dyDescent="0.35">
      <c r="A1733" s="362">
        <v>1731</v>
      </c>
      <c r="B1733" s="362" t="s">
        <v>4355</v>
      </c>
      <c r="C1733" s="362" t="s">
        <v>2</v>
      </c>
      <c r="D1733" s="368">
        <v>45316</v>
      </c>
      <c r="E1733" s="368"/>
      <c r="F1733" s="368"/>
      <c r="G1733" s="368"/>
      <c r="H1733" s="362" t="s">
        <v>74</v>
      </c>
      <c r="I1733" s="362" t="s">
        <v>73</v>
      </c>
      <c r="J1733" s="361" t="s">
        <v>4356</v>
      </c>
      <c r="K1733" s="362"/>
      <c r="L1733" s="362" t="s">
        <v>186</v>
      </c>
      <c r="M1733" s="362" t="s">
        <v>9</v>
      </c>
      <c r="N1733" s="362" t="s">
        <v>90</v>
      </c>
      <c r="O1733" s="362" t="s">
        <v>90</v>
      </c>
      <c r="P1733" s="51" t="s">
        <v>6861</v>
      </c>
      <c r="Q1733" s="362" t="s">
        <v>6636</v>
      </c>
      <c r="R1733" s="362" t="s">
        <v>6637</v>
      </c>
      <c r="S1733" s="362" t="s">
        <v>6638</v>
      </c>
      <c r="T1733" s="362" t="s">
        <v>6639</v>
      </c>
      <c r="U1733" s="362" t="s">
        <v>6640</v>
      </c>
      <c r="V1733" s="362"/>
      <c r="W1733" s="362"/>
      <c r="X1733" s="362"/>
      <c r="Y1733" s="362"/>
      <c r="Z1733" s="362"/>
      <c r="AA1733" s="366"/>
      <c r="AB1733" s="362"/>
      <c r="AC1733" s="362" t="s">
        <v>19</v>
      </c>
      <c r="AD1733" s="362" t="s">
        <v>40</v>
      </c>
      <c r="AE1733" s="362"/>
      <c r="AF1733" s="362"/>
      <c r="AG1733" s="362"/>
      <c r="AH1733" s="362"/>
      <c r="AI1733" s="362" t="s">
        <v>6641</v>
      </c>
      <c r="AJ1733" s="362"/>
      <c r="AK1733" s="362"/>
      <c r="AL1733" s="362"/>
      <c r="AM1733" s="362"/>
      <c r="AN1733" s="361"/>
      <c r="AO1733" s="445" t="s">
        <v>9</v>
      </c>
      <c r="AP1733" s="445" t="s">
        <v>9</v>
      </c>
      <c r="AQ1733" s="445" t="s">
        <v>9</v>
      </c>
    </row>
    <row r="1734" spans="1:43" ht="14.5" hidden="1" x14ac:dyDescent="0.35">
      <c r="A1734" s="362">
        <v>1732</v>
      </c>
      <c r="B1734" s="362" t="s">
        <v>4357</v>
      </c>
      <c r="C1734" s="362" t="s">
        <v>2</v>
      </c>
      <c r="D1734" s="368">
        <v>45316</v>
      </c>
      <c r="E1734" s="368"/>
      <c r="F1734" s="368"/>
      <c r="G1734" s="368"/>
      <c r="H1734" s="362" t="s">
        <v>74</v>
      </c>
      <c r="I1734" s="362" t="s">
        <v>73</v>
      </c>
      <c r="J1734" s="361" t="s">
        <v>4358</v>
      </c>
      <c r="K1734" s="362"/>
      <c r="L1734" s="362" t="s">
        <v>186</v>
      </c>
      <c r="M1734" s="362" t="s">
        <v>9</v>
      </c>
      <c r="N1734" s="362" t="s">
        <v>90</v>
      </c>
      <c r="O1734" s="362" t="s">
        <v>90</v>
      </c>
      <c r="P1734" s="495" t="s">
        <v>6862</v>
      </c>
      <c r="Q1734" s="362"/>
      <c r="R1734" s="362"/>
      <c r="S1734" s="362"/>
      <c r="T1734" s="362"/>
      <c r="U1734" s="362"/>
      <c r="V1734" s="362"/>
      <c r="W1734" s="362"/>
      <c r="X1734" s="362"/>
      <c r="Y1734" s="362"/>
      <c r="Z1734" s="362"/>
      <c r="AA1734" s="366"/>
      <c r="AB1734" s="362"/>
      <c r="AC1734" s="362" t="s">
        <v>19</v>
      </c>
      <c r="AD1734" s="362" t="s">
        <v>40</v>
      </c>
      <c r="AE1734" s="362"/>
      <c r="AF1734" s="362"/>
      <c r="AG1734" s="362"/>
      <c r="AH1734" s="362"/>
      <c r="AI1734" s="362"/>
      <c r="AJ1734" s="362"/>
      <c r="AK1734" s="362"/>
      <c r="AL1734" s="362"/>
      <c r="AM1734" s="362"/>
      <c r="AN1734" s="361"/>
      <c r="AO1734" s="445" t="s">
        <v>9</v>
      </c>
      <c r="AP1734" s="445" t="s">
        <v>9</v>
      </c>
      <c r="AQ1734" s="445" t="s">
        <v>9</v>
      </c>
    </row>
    <row r="1735" spans="1:43" ht="14.5" hidden="1" x14ac:dyDescent="0.35">
      <c r="A1735" s="362">
        <v>1733</v>
      </c>
      <c r="B1735" s="362" t="s">
        <v>4359</v>
      </c>
      <c r="C1735" s="362" t="s">
        <v>2</v>
      </c>
      <c r="D1735" s="368">
        <v>45316</v>
      </c>
      <c r="E1735" s="368"/>
      <c r="F1735" s="368"/>
      <c r="G1735" s="368"/>
      <c r="H1735" s="362" t="s">
        <v>73</v>
      </c>
      <c r="I1735" s="362" t="s">
        <v>90</v>
      </c>
      <c r="J1735" s="361" t="s">
        <v>4360</v>
      </c>
      <c r="K1735" s="362"/>
      <c r="L1735" s="362" t="s">
        <v>186</v>
      </c>
      <c r="M1735" s="362" t="s">
        <v>9</v>
      </c>
      <c r="N1735" s="362" t="s">
        <v>90</v>
      </c>
      <c r="O1735" s="362" t="s">
        <v>90</v>
      </c>
      <c r="P1735" s="482" t="s">
        <v>1539</v>
      </c>
      <c r="Q1735" s="362"/>
      <c r="R1735" s="362"/>
      <c r="S1735" s="362"/>
      <c r="T1735" s="362"/>
      <c r="U1735" s="362"/>
      <c r="V1735" s="362"/>
      <c r="W1735" s="362"/>
      <c r="X1735" s="362"/>
      <c r="Y1735" s="362"/>
      <c r="Z1735" s="362"/>
      <c r="AA1735" s="366"/>
      <c r="AB1735" s="362"/>
      <c r="AC1735" s="362" t="s">
        <v>13</v>
      </c>
      <c r="AD1735" s="362" t="s">
        <v>8</v>
      </c>
      <c r="AE1735" s="362" t="s">
        <v>39</v>
      </c>
      <c r="AF1735" s="362" t="s">
        <v>1539</v>
      </c>
      <c r="AG1735" s="362" t="b">
        <v>0</v>
      </c>
      <c r="AH1735" s="362"/>
      <c r="AI1735" s="362"/>
      <c r="AJ1735" s="362"/>
      <c r="AK1735" s="362"/>
      <c r="AL1735" s="362"/>
      <c r="AM1735" s="368">
        <v>45923</v>
      </c>
      <c r="AN1735" s="361" t="s">
        <v>680</v>
      </c>
      <c r="AO1735" s="445" t="s">
        <v>539</v>
      </c>
      <c r="AP1735" s="445" t="s">
        <v>5841</v>
      </c>
      <c r="AQ1735" s="445" t="s">
        <v>5840</v>
      </c>
    </row>
    <row r="1736" spans="1:43" ht="14.5" hidden="1" x14ac:dyDescent="0.35">
      <c r="A1736" s="362">
        <v>1734</v>
      </c>
      <c r="B1736" s="362" t="s">
        <v>4361</v>
      </c>
      <c r="C1736" s="362" t="s">
        <v>2</v>
      </c>
      <c r="D1736" s="368">
        <v>45316</v>
      </c>
      <c r="E1736" s="368"/>
      <c r="F1736" s="368"/>
      <c r="G1736" s="368"/>
      <c r="H1736" s="362" t="s">
        <v>74</v>
      </c>
      <c r="I1736" s="362" t="s">
        <v>73</v>
      </c>
      <c r="J1736" s="449" t="s">
        <v>3286</v>
      </c>
      <c r="K1736" s="362"/>
      <c r="L1736" s="362" t="s">
        <v>186</v>
      </c>
      <c r="M1736" s="362" t="s">
        <v>9</v>
      </c>
      <c r="N1736" s="362" t="s">
        <v>90</v>
      </c>
      <c r="O1736" s="362" t="s">
        <v>90</v>
      </c>
      <c r="P1736" s="482"/>
      <c r="Q1736" s="362"/>
      <c r="R1736" s="362"/>
      <c r="S1736" s="362"/>
      <c r="T1736" s="362"/>
      <c r="U1736" s="362"/>
      <c r="V1736" s="362"/>
      <c r="W1736" s="362"/>
      <c r="X1736" s="362"/>
      <c r="Y1736" s="362"/>
      <c r="Z1736" s="362"/>
      <c r="AA1736" s="366"/>
      <c r="AB1736" s="362"/>
      <c r="AC1736" s="362" t="s">
        <v>19</v>
      </c>
      <c r="AD1736" s="362" t="s">
        <v>40</v>
      </c>
      <c r="AE1736" s="362"/>
      <c r="AF1736" s="362"/>
      <c r="AG1736" s="362"/>
      <c r="AH1736" s="362"/>
      <c r="AI1736" s="362"/>
      <c r="AJ1736" s="362"/>
      <c r="AK1736" s="362"/>
      <c r="AL1736" s="362"/>
      <c r="AM1736" s="362"/>
      <c r="AN1736" s="361"/>
      <c r="AO1736" s="445" t="s">
        <v>5839</v>
      </c>
      <c r="AP1736" s="445" t="s">
        <v>5839</v>
      </c>
      <c r="AQ1736" s="445" t="s">
        <v>5839</v>
      </c>
    </row>
    <row r="1737" spans="1:43" ht="29" hidden="1" x14ac:dyDescent="0.35">
      <c r="A1737" s="362">
        <v>1735</v>
      </c>
      <c r="B1737" s="362" t="s">
        <v>4362</v>
      </c>
      <c r="C1737" s="362" t="s">
        <v>2</v>
      </c>
      <c r="D1737" s="368">
        <v>45316</v>
      </c>
      <c r="E1737" s="368"/>
      <c r="F1737" s="362" t="s">
        <v>63</v>
      </c>
      <c r="G1737" s="362" t="s">
        <v>63</v>
      </c>
      <c r="H1737" s="362" t="s">
        <v>63</v>
      </c>
      <c r="I1737" s="362" t="s">
        <v>90</v>
      </c>
      <c r="J1737" s="361" t="s">
        <v>4363</v>
      </c>
      <c r="K1737" s="362"/>
      <c r="L1737" s="362" t="s">
        <v>186</v>
      </c>
      <c r="M1737" s="362" t="s">
        <v>9</v>
      </c>
      <c r="N1737" s="362" t="s">
        <v>90</v>
      </c>
      <c r="O1737" s="362" t="s">
        <v>90</v>
      </c>
      <c r="P1737" s="482"/>
      <c r="Q1737" s="362"/>
      <c r="R1737" s="362"/>
      <c r="S1737" s="362"/>
      <c r="T1737" s="362"/>
      <c r="U1737" s="362"/>
      <c r="V1737" s="362"/>
      <c r="W1737" s="362"/>
      <c r="X1737" s="362"/>
      <c r="Y1737" s="362"/>
      <c r="Z1737" s="362"/>
      <c r="AA1737" s="366"/>
      <c r="AB1737" s="362"/>
      <c r="AC1737" s="362" t="s">
        <v>19</v>
      </c>
      <c r="AD1737" s="362" t="s">
        <v>8</v>
      </c>
      <c r="AE1737" s="362">
        <v>0</v>
      </c>
      <c r="AF1737" s="362" t="s">
        <v>6534</v>
      </c>
      <c r="AG1737" s="362" t="b">
        <v>1</v>
      </c>
      <c r="AH1737" s="362"/>
      <c r="AI1737" s="362"/>
      <c r="AJ1737" s="362"/>
      <c r="AK1737" s="362"/>
      <c r="AL1737" s="362"/>
      <c r="AM1737" s="368">
        <v>45979</v>
      </c>
      <c r="AN1737" s="361" t="s">
        <v>6189</v>
      </c>
      <c r="AO1737" s="445" t="s">
        <v>6190</v>
      </c>
      <c r="AP1737" s="445" t="s">
        <v>6190</v>
      </c>
      <c r="AQ1737" s="445" t="s">
        <v>5839</v>
      </c>
    </row>
    <row r="1738" spans="1:43" ht="72.5" hidden="1" x14ac:dyDescent="0.35">
      <c r="A1738" s="362">
        <v>1736</v>
      </c>
      <c r="B1738" s="362" t="s">
        <v>4364</v>
      </c>
      <c r="C1738" s="362" t="s">
        <v>2</v>
      </c>
      <c r="D1738" s="368">
        <v>45316</v>
      </c>
      <c r="E1738" s="368"/>
      <c r="F1738" s="368"/>
      <c r="G1738" s="368"/>
      <c r="H1738" s="362" t="s">
        <v>74</v>
      </c>
      <c r="I1738" s="362" t="s">
        <v>73</v>
      </c>
      <c r="J1738" s="361" t="s">
        <v>4365</v>
      </c>
      <c r="K1738" s="362"/>
      <c r="L1738" s="362" t="s">
        <v>186</v>
      </c>
      <c r="M1738" s="362" t="s">
        <v>9</v>
      </c>
      <c r="N1738" s="362" t="s">
        <v>90</v>
      </c>
      <c r="O1738" s="362" t="s">
        <v>90</v>
      </c>
      <c r="P1738" s="51" t="s">
        <v>6863</v>
      </c>
      <c r="Q1738" s="362"/>
      <c r="R1738" s="362"/>
      <c r="S1738" s="362"/>
      <c r="T1738" s="362"/>
      <c r="U1738" s="362"/>
      <c r="V1738" s="362"/>
      <c r="W1738" s="362"/>
      <c r="X1738" s="362"/>
      <c r="Y1738" s="362"/>
      <c r="Z1738" s="362"/>
      <c r="AA1738" s="366"/>
      <c r="AB1738" s="362"/>
      <c r="AC1738" s="362" t="s">
        <v>19</v>
      </c>
      <c r="AD1738" s="362" t="s">
        <v>40</v>
      </c>
      <c r="AE1738" s="362"/>
      <c r="AF1738" s="362"/>
      <c r="AG1738" s="362"/>
      <c r="AH1738" s="362"/>
      <c r="AI1738" s="362"/>
      <c r="AJ1738" s="362"/>
      <c r="AK1738" s="362"/>
      <c r="AL1738" s="362"/>
      <c r="AM1738" s="362"/>
      <c r="AN1738" s="361" t="e">
        <v>#N/A</v>
      </c>
      <c r="AO1738" s="445" t="s">
        <v>8</v>
      </c>
      <c r="AP1738" s="445" t="s">
        <v>8</v>
      </c>
      <c r="AQ1738" s="445" t="s">
        <v>9</v>
      </c>
    </row>
    <row r="1739" spans="1:43" ht="14.5" hidden="1" x14ac:dyDescent="0.35">
      <c r="A1739" s="362">
        <v>1737</v>
      </c>
      <c r="B1739" s="362" t="s">
        <v>4366</v>
      </c>
      <c r="C1739" s="362" t="s">
        <v>2</v>
      </c>
      <c r="D1739" s="368">
        <v>45316</v>
      </c>
      <c r="E1739" s="368"/>
      <c r="F1739" s="368"/>
      <c r="G1739" s="368"/>
      <c r="H1739" s="362" t="s">
        <v>74</v>
      </c>
      <c r="I1739" s="362" t="s">
        <v>73</v>
      </c>
      <c r="J1739" s="449" t="s">
        <v>3299</v>
      </c>
      <c r="K1739" s="362"/>
      <c r="L1739" s="362" t="s">
        <v>186</v>
      </c>
      <c r="M1739" s="362" t="s">
        <v>9</v>
      </c>
      <c r="N1739" s="362" t="s">
        <v>90</v>
      </c>
      <c r="O1739" s="362" t="s">
        <v>90</v>
      </c>
      <c r="P1739" s="482"/>
      <c r="Q1739" s="362"/>
      <c r="R1739" s="362"/>
      <c r="S1739" s="362"/>
      <c r="T1739" s="362"/>
      <c r="U1739" s="362"/>
      <c r="V1739" s="362"/>
      <c r="W1739" s="362"/>
      <c r="X1739" s="362"/>
      <c r="Y1739" s="362"/>
      <c r="Z1739" s="362"/>
      <c r="AA1739" s="366"/>
      <c r="AB1739" s="362"/>
      <c r="AC1739" s="362" t="s">
        <v>19</v>
      </c>
      <c r="AD1739" s="362" t="s">
        <v>40</v>
      </c>
      <c r="AE1739" s="362"/>
      <c r="AF1739" s="362"/>
      <c r="AG1739" s="362"/>
      <c r="AH1739" s="362"/>
      <c r="AI1739" s="362"/>
      <c r="AJ1739" s="362"/>
      <c r="AK1739" s="362"/>
      <c r="AL1739" s="362"/>
      <c r="AM1739" s="362"/>
      <c r="AN1739" s="361"/>
      <c r="AO1739" s="445" t="s">
        <v>5839</v>
      </c>
      <c r="AP1739" s="445" t="s">
        <v>5839</v>
      </c>
      <c r="AQ1739" s="445" t="s">
        <v>5839</v>
      </c>
    </row>
    <row r="1740" spans="1:43" ht="72.5" hidden="1" x14ac:dyDescent="0.35">
      <c r="A1740" s="362">
        <v>1738</v>
      </c>
      <c r="B1740" s="362" t="s">
        <v>4367</v>
      </c>
      <c r="C1740" s="362" t="s">
        <v>2</v>
      </c>
      <c r="D1740" s="368">
        <v>45316</v>
      </c>
      <c r="E1740" s="368"/>
      <c r="F1740" s="368"/>
      <c r="G1740" s="368"/>
      <c r="H1740" s="362" t="s">
        <v>57</v>
      </c>
      <c r="I1740" s="362" t="s">
        <v>73</v>
      </c>
      <c r="J1740" s="361" t="s">
        <v>4368</v>
      </c>
      <c r="K1740" s="362"/>
      <c r="L1740" s="362" t="s">
        <v>186</v>
      </c>
      <c r="M1740" s="362" t="s">
        <v>9</v>
      </c>
      <c r="N1740" s="362" t="s">
        <v>90</v>
      </c>
      <c r="O1740" s="362" t="s">
        <v>90</v>
      </c>
      <c r="P1740" s="482" t="s">
        <v>6864</v>
      </c>
      <c r="Q1740" s="362"/>
      <c r="R1740" s="362"/>
      <c r="S1740" s="362"/>
      <c r="T1740" s="362"/>
      <c r="U1740" s="362"/>
      <c r="V1740" s="362"/>
      <c r="W1740" s="362"/>
      <c r="X1740" s="362"/>
      <c r="Y1740" s="362"/>
      <c r="Z1740" s="362"/>
      <c r="AA1740" s="366"/>
      <c r="AB1740" s="362"/>
      <c r="AC1740" s="362" t="s">
        <v>14</v>
      </c>
      <c r="AD1740" s="362" t="s">
        <v>40</v>
      </c>
      <c r="AE1740" s="362"/>
      <c r="AF1740" s="362"/>
      <c r="AG1740" s="362"/>
      <c r="AH1740" s="362"/>
      <c r="AI1740" s="362"/>
      <c r="AJ1740" s="362"/>
      <c r="AK1740" s="362"/>
      <c r="AL1740" s="362"/>
      <c r="AM1740" s="362"/>
      <c r="AN1740" s="361"/>
      <c r="AO1740" s="445" t="s">
        <v>9</v>
      </c>
      <c r="AP1740" s="445" t="s">
        <v>9</v>
      </c>
      <c r="AQ1740" s="445" t="s">
        <v>9</v>
      </c>
    </row>
    <row r="1741" spans="1:43" ht="29" hidden="1" x14ac:dyDescent="0.35">
      <c r="A1741" s="362">
        <v>1739</v>
      </c>
      <c r="B1741" s="362" t="s">
        <v>4370</v>
      </c>
      <c r="C1741" s="362" t="s">
        <v>2</v>
      </c>
      <c r="D1741" s="368">
        <v>45139</v>
      </c>
      <c r="E1741" s="368"/>
      <c r="F1741" s="368"/>
      <c r="G1741" s="368"/>
      <c r="H1741" s="362" t="s">
        <v>77</v>
      </c>
      <c r="I1741" s="362" t="s">
        <v>1584</v>
      </c>
      <c r="J1741" s="361" t="s">
        <v>4371</v>
      </c>
      <c r="K1741" s="362"/>
      <c r="L1741" s="362" t="s">
        <v>186</v>
      </c>
      <c r="M1741" s="362" t="s">
        <v>1548</v>
      </c>
      <c r="N1741" s="362" t="s">
        <v>90</v>
      </c>
      <c r="O1741" s="362" t="s">
        <v>90</v>
      </c>
      <c r="P1741" s="482" t="s">
        <v>3764</v>
      </c>
      <c r="Q1741" s="362"/>
      <c r="R1741" s="362"/>
      <c r="S1741" s="362"/>
      <c r="T1741" s="362"/>
      <c r="U1741" s="362"/>
      <c r="V1741" s="362"/>
      <c r="W1741" s="362"/>
      <c r="X1741" s="362"/>
      <c r="Y1741" s="362"/>
      <c r="Z1741" s="362"/>
      <c r="AA1741" s="366"/>
      <c r="AB1741" s="362"/>
      <c r="AC1741" s="362" t="s">
        <v>21</v>
      </c>
      <c r="AD1741" s="362" t="s">
        <v>8</v>
      </c>
      <c r="AE1741" s="362"/>
      <c r="AF1741" s="362"/>
      <c r="AG1741" s="362"/>
      <c r="AH1741" s="362"/>
      <c r="AI1741" s="362"/>
      <c r="AJ1741" s="362"/>
      <c r="AK1741" s="362"/>
      <c r="AL1741" s="362"/>
      <c r="AM1741" s="368">
        <v>45924</v>
      </c>
      <c r="AN1741" s="361" t="s">
        <v>2111</v>
      </c>
      <c r="AO1741" s="445" t="s">
        <v>539</v>
      </c>
      <c r="AP1741" s="445" t="s">
        <v>5841</v>
      </c>
      <c r="AQ1741" s="445" t="s">
        <v>5840</v>
      </c>
    </row>
    <row r="1742" spans="1:43" ht="14.5" hidden="1" x14ac:dyDescent="0.35">
      <c r="A1742" s="362">
        <v>1740</v>
      </c>
      <c r="B1742" s="362" t="s">
        <v>4372</v>
      </c>
      <c r="C1742" s="362" t="s">
        <v>2</v>
      </c>
      <c r="D1742" s="368">
        <v>45316</v>
      </c>
      <c r="E1742" s="368"/>
      <c r="F1742" s="362" t="s">
        <v>63</v>
      </c>
      <c r="G1742" s="362" t="s">
        <v>63</v>
      </c>
      <c r="H1742" s="362" t="s">
        <v>63</v>
      </c>
      <c r="I1742" s="362" t="s">
        <v>90</v>
      </c>
      <c r="J1742" s="361" t="s">
        <v>4373</v>
      </c>
      <c r="K1742" s="362"/>
      <c r="L1742" s="362" t="s">
        <v>186</v>
      </c>
      <c r="M1742" s="362" t="s">
        <v>9</v>
      </c>
      <c r="N1742" s="362" t="s">
        <v>90</v>
      </c>
      <c r="O1742" s="362" t="s">
        <v>90</v>
      </c>
      <c r="P1742" s="482"/>
      <c r="Q1742" s="362"/>
      <c r="R1742" s="362"/>
      <c r="S1742" s="362"/>
      <c r="T1742" s="362"/>
      <c r="U1742" s="362"/>
      <c r="V1742" s="362"/>
      <c r="W1742" s="362"/>
      <c r="X1742" s="362"/>
      <c r="Y1742" s="362"/>
      <c r="Z1742" s="362"/>
      <c r="AA1742" s="366"/>
      <c r="AB1742" s="362"/>
      <c r="AC1742" s="362" t="s">
        <v>19</v>
      </c>
      <c r="AD1742" s="362" t="s">
        <v>40</v>
      </c>
      <c r="AE1742" s="362">
        <v>0</v>
      </c>
      <c r="AF1742" s="362" t="s">
        <v>51</v>
      </c>
      <c r="AG1742" s="362" t="b">
        <v>1</v>
      </c>
      <c r="AH1742" s="362"/>
      <c r="AI1742" s="362"/>
      <c r="AJ1742" s="362"/>
      <c r="AK1742" s="362"/>
      <c r="AL1742" s="362"/>
      <c r="AM1742" s="362"/>
      <c r="AN1742" s="361"/>
      <c r="AO1742" s="445" t="s">
        <v>5839</v>
      </c>
      <c r="AP1742" s="445" t="s">
        <v>5839</v>
      </c>
      <c r="AQ1742" s="445" t="s">
        <v>5839</v>
      </c>
    </row>
    <row r="1743" spans="1:43" ht="14.5" hidden="1" x14ac:dyDescent="0.35">
      <c r="A1743" s="362">
        <v>1741</v>
      </c>
      <c r="B1743" s="362" t="s">
        <v>4374</v>
      </c>
      <c r="C1743" s="362" t="s">
        <v>2</v>
      </c>
      <c r="D1743" s="368">
        <v>45316</v>
      </c>
      <c r="E1743" s="368" t="s">
        <v>1278</v>
      </c>
      <c r="F1743" s="368"/>
      <c r="G1743" s="368"/>
      <c r="H1743" s="362" t="s">
        <v>73</v>
      </c>
      <c r="I1743" s="362" t="s">
        <v>90</v>
      </c>
      <c r="J1743" s="361" t="s">
        <v>4375</v>
      </c>
      <c r="K1743" s="362"/>
      <c r="L1743" s="362" t="s">
        <v>186</v>
      </c>
      <c r="M1743" s="362" t="s">
        <v>9</v>
      </c>
      <c r="N1743" s="362" t="s">
        <v>90</v>
      </c>
      <c r="O1743" s="362" t="s">
        <v>90</v>
      </c>
      <c r="P1743" s="482" t="s">
        <v>90</v>
      </c>
      <c r="Q1743" s="362"/>
      <c r="R1743" s="362"/>
      <c r="S1743" s="362"/>
      <c r="T1743" s="362"/>
      <c r="U1743" s="362"/>
      <c r="V1743" s="362"/>
      <c r="W1743" s="362"/>
      <c r="X1743" s="362"/>
      <c r="Y1743" s="362"/>
      <c r="Z1743" s="362"/>
      <c r="AA1743" s="366"/>
      <c r="AB1743" s="362"/>
      <c r="AC1743" s="362" t="s">
        <v>13</v>
      </c>
      <c r="AD1743" s="362" t="s">
        <v>40</v>
      </c>
      <c r="AE1743" s="362"/>
      <c r="AF1743" s="362"/>
      <c r="AG1743" s="362"/>
      <c r="AH1743" s="362" t="s">
        <v>1145</v>
      </c>
      <c r="AI1743" s="368"/>
      <c r="AJ1743" s="368"/>
      <c r="AK1743" s="368"/>
      <c r="AL1743" s="368"/>
      <c r="AM1743" s="362"/>
      <c r="AN1743" s="361"/>
      <c r="AO1743" s="445" t="s">
        <v>9</v>
      </c>
      <c r="AP1743" s="445" t="s">
        <v>9</v>
      </c>
      <c r="AQ1743" s="445" t="s">
        <v>9</v>
      </c>
    </row>
    <row r="1744" spans="1:43" ht="14.5" hidden="1" x14ac:dyDescent="0.35">
      <c r="A1744" s="362">
        <v>1742</v>
      </c>
      <c r="B1744" s="362" t="s">
        <v>4376</v>
      </c>
      <c r="C1744" s="362" t="s">
        <v>2</v>
      </c>
      <c r="D1744" s="368">
        <v>45316</v>
      </c>
      <c r="E1744" s="368"/>
      <c r="F1744" s="368"/>
      <c r="G1744" s="368"/>
      <c r="H1744" s="362" t="s">
        <v>73</v>
      </c>
      <c r="I1744" s="362" t="s">
        <v>90</v>
      </c>
      <c r="J1744" s="361" t="s">
        <v>4377</v>
      </c>
      <c r="K1744" s="362"/>
      <c r="L1744" s="362" t="s">
        <v>186</v>
      </c>
      <c r="M1744" s="362" t="s">
        <v>9</v>
      </c>
      <c r="N1744" s="362" t="s">
        <v>90</v>
      </c>
      <c r="O1744" s="362" t="s">
        <v>90</v>
      </c>
      <c r="P1744" s="482" t="s">
        <v>1539</v>
      </c>
      <c r="Q1744" s="362"/>
      <c r="R1744" s="362"/>
      <c r="S1744" s="362"/>
      <c r="T1744" s="362"/>
      <c r="U1744" s="362"/>
      <c r="V1744" s="362"/>
      <c r="W1744" s="362"/>
      <c r="X1744" s="362"/>
      <c r="Y1744" s="362"/>
      <c r="Z1744" s="362"/>
      <c r="AA1744" s="366"/>
      <c r="AB1744" s="362"/>
      <c r="AC1744" s="362" t="s">
        <v>13</v>
      </c>
      <c r="AD1744" s="362" t="s">
        <v>8</v>
      </c>
      <c r="AE1744" s="362" t="s">
        <v>39</v>
      </c>
      <c r="AF1744" s="362" t="s">
        <v>1539</v>
      </c>
      <c r="AG1744" s="362" t="b">
        <v>0</v>
      </c>
      <c r="AH1744" s="362"/>
      <c r="AI1744" s="362"/>
      <c r="AJ1744" s="362"/>
      <c r="AK1744" s="362"/>
      <c r="AL1744" s="362"/>
      <c r="AM1744" s="368">
        <v>45923</v>
      </c>
      <c r="AN1744" s="361" t="s">
        <v>680</v>
      </c>
      <c r="AO1744" s="445" t="s">
        <v>539</v>
      </c>
      <c r="AP1744" s="445" t="s">
        <v>5841</v>
      </c>
      <c r="AQ1744" s="445" t="s">
        <v>5840</v>
      </c>
    </row>
    <row r="1745" spans="1:43" ht="14.5" hidden="1" x14ac:dyDescent="0.35">
      <c r="A1745" s="362">
        <v>1743</v>
      </c>
      <c r="B1745" s="362" t="s">
        <v>4378</v>
      </c>
      <c r="C1745" s="362" t="s">
        <v>2</v>
      </c>
      <c r="D1745" s="368">
        <v>45316</v>
      </c>
      <c r="E1745" s="368"/>
      <c r="F1745" s="368"/>
      <c r="G1745" s="368"/>
      <c r="H1745" s="362" t="s">
        <v>73</v>
      </c>
      <c r="I1745" s="362" t="s">
        <v>90</v>
      </c>
      <c r="J1745" s="361" t="s">
        <v>4379</v>
      </c>
      <c r="K1745" s="362"/>
      <c r="L1745" s="362" t="s">
        <v>186</v>
      </c>
      <c r="M1745" s="362" t="s">
        <v>9</v>
      </c>
      <c r="N1745" s="362" t="s">
        <v>90</v>
      </c>
      <c r="O1745" s="362" t="s">
        <v>90</v>
      </c>
      <c r="P1745" s="482" t="s">
        <v>1539</v>
      </c>
      <c r="Q1745" s="362"/>
      <c r="R1745" s="362"/>
      <c r="S1745" s="362"/>
      <c r="T1745" s="362"/>
      <c r="U1745" s="362"/>
      <c r="V1745" s="362"/>
      <c r="W1745" s="362"/>
      <c r="X1745" s="362"/>
      <c r="Y1745" s="362"/>
      <c r="Z1745" s="362"/>
      <c r="AA1745" s="366"/>
      <c r="AB1745" s="362"/>
      <c r="AC1745" s="362" t="s">
        <v>13</v>
      </c>
      <c r="AD1745" s="362" t="s">
        <v>8</v>
      </c>
      <c r="AE1745" s="362" t="s">
        <v>39</v>
      </c>
      <c r="AF1745" s="362" t="s">
        <v>1539</v>
      </c>
      <c r="AG1745" s="362" t="b">
        <v>0</v>
      </c>
      <c r="AH1745" s="362"/>
      <c r="AI1745" s="362"/>
      <c r="AJ1745" s="362"/>
      <c r="AK1745" s="362"/>
      <c r="AL1745" s="362"/>
      <c r="AM1745" s="368">
        <v>45923</v>
      </c>
      <c r="AN1745" s="361" t="s">
        <v>680</v>
      </c>
      <c r="AO1745" s="445" t="s">
        <v>539</v>
      </c>
      <c r="AP1745" s="445" t="s">
        <v>5841</v>
      </c>
      <c r="AQ1745" s="445" t="s">
        <v>5840</v>
      </c>
    </row>
    <row r="1746" spans="1:43" ht="14.5" hidden="1" x14ac:dyDescent="0.35">
      <c r="A1746" s="362">
        <v>1744</v>
      </c>
      <c r="B1746" s="362" t="s">
        <v>4380</v>
      </c>
      <c r="C1746" s="362" t="s">
        <v>2</v>
      </c>
      <c r="D1746" s="368">
        <v>45316</v>
      </c>
      <c r="E1746" s="368"/>
      <c r="F1746" s="368"/>
      <c r="G1746" s="368"/>
      <c r="H1746" s="362" t="s">
        <v>73</v>
      </c>
      <c r="I1746" s="362" t="s">
        <v>90</v>
      </c>
      <c r="J1746" s="361" t="s">
        <v>4381</v>
      </c>
      <c r="K1746" s="362"/>
      <c r="L1746" s="362" t="s">
        <v>186</v>
      </c>
      <c r="M1746" s="362" t="s">
        <v>9</v>
      </c>
      <c r="N1746" s="362" t="s">
        <v>90</v>
      </c>
      <c r="O1746" s="362" t="s">
        <v>90</v>
      </c>
      <c r="P1746" s="482" t="s">
        <v>1539</v>
      </c>
      <c r="Q1746" s="362"/>
      <c r="R1746" s="362"/>
      <c r="S1746" s="362"/>
      <c r="T1746" s="362"/>
      <c r="U1746" s="362"/>
      <c r="V1746" s="362"/>
      <c r="W1746" s="362"/>
      <c r="X1746" s="362"/>
      <c r="Y1746" s="362"/>
      <c r="Z1746" s="362"/>
      <c r="AA1746" s="366"/>
      <c r="AB1746" s="362"/>
      <c r="AC1746" s="362" t="s">
        <v>13</v>
      </c>
      <c r="AD1746" s="362" t="s">
        <v>8</v>
      </c>
      <c r="AE1746" s="362" t="s">
        <v>39</v>
      </c>
      <c r="AF1746" s="362" t="s">
        <v>1539</v>
      </c>
      <c r="AG1746" s="362" t="b">
        <v>0</v>
      </c>
      <c r="AH1746" s="362"/>
      <c r="AI1746" s="362"/>
      <c r="AJ1746" s="362"/>
      <c r="AK1746" s="362"/>
      <c r="AL1746" s="362"/>
      <c r="AM1746" s="368">
        <v>45923</v>
      </c>
      <c r="AN1746" s="361" t="s">
        <v>680</v>
      </c>
      <c r="AO1746" s="445" t="s">
        <v>539</v>
      </c>
      <c r="AP1746" s="445" t="s">
        <v>5841</v>
      </c>
      <c r="AQ1746" s="445" t="s">
        <v>5840</v>
      </c>
    </row>
    <row r="1747" spans="1:43" ht="14.5" hidden="1" x14ac:dyDescent="0.35">
      <c r="A1747" s="362">
        <v>1745</v>
      </c>
      <c r="B1747" s="362" t="s">
        <v>4382</v>
      </c>
      <c r="C1747" s="362" t="s">
        <v>2</v>
      </c>
      <c r="D1747" s="368">
        <v>45316</v>
      </c>
      <c r="E1747" s="368"/>
      <c r="F1747" s="368"/>
      <c r="G1747" s="368"/>
      <c r="H1747" s="362" t="s">
        <v>65</v>
      </c>
      <c r="I1747" s="362" t="s">
        <v>90</v>
      </c>
      <c r="J1747" s="361" t="s">
        <v>4383</v>
      </c>
      <c r="K1747" s="362"/>
      <c r="L1747" s="362" t="s">
        <v>186</v>
      </c>
      <c r="M1747" s="362" t="s">
        <v>9</v>
      </c>
      <c r="N1747" s="362" t="s">
        <v>90</v>
      </c>
      <c r="O1747" s="362" t="s">
        <v>90</v>
      </c>
      <c r="P1747" s="482" t="s">
        <v>90</v>
      </c>
      <c r="Q1747" s="362"/>
      <c r="R1747" s="362"/>
      <c r="S1747" s="362"/>
      <c r="T1747" s="362"/>
      <c r="U1747" s="362"/>
      <c r="V1747" s="362"/>
      <c r="W1747" s="362"/>
      <c r="X1747" s="362"/>
      <c r="Y1747" s="362"/>
      <c r="Z1747" s="362"/>
      <c r="AA1747" s="366"/>
      <c r="AB1747" s="362"/>
      <c r="AC1747" s="362" t="s">
        <v>19</v>
      </c>
      <c r="AD1747" s="362" t="s">
        <v>40</v>
      </c>
      <c r="AE1747" s="362"/>
      <c r="AF1747" s="362"/>
      <c r="AG1747" s="362"/>
      <c r="AH1747" s="362"/>
      <c r="AI1747" s="362"/>
      <c r="AJ1747" s="362"/>
      <c r="AK1747" s="362"/>
      <c r="AL1747" s="362"/>
      <c r="AM1747" s="362"/>
      <c r="AN1747" s="361"/>
      <c r="AO1747" s="445" t="s">
        <v>9</v>
      </c>
      <c r="AP1747" s="445" t="s">
        <v>9</v>
      </c>
      <c r="AQ1747" s="445" t="s">
        <v>9</v>
      </c>
    </row>
    <row r="1748" spans="1:43" ht="29" hidden="1" x14ac:dyDescent="0.35">
      <c r="A1748" s="362">
        <v>1746</v>
      </c>
      <c r="B1748" s="362" t="s">
        <v>4384</v>
      </c>
      <c r="C1748" s="362" t="s">
        <v>2</v>
      </c>
      <c r="D1748" s="368">
        <v>45316</v>
      </c>
      <c r="E1748" s="368"/>
      <c r="F1748" s="368"/>
      <c r="G1748" s="368"/>
      <c r="H1748" s="362" t="s">
        <v>74</v>
      </c>
      <c r="I1748" s="362" t="s">
        <v>73</v>
      </c>
      <c r="J1748" s="449" t="s">
        <v>3305</v>
      </c>
      <c r="K1748" s="362"/>
      <c r="L1748" s="362" t="s">
        <v>186</v>
      </c>
      <c r="M1748" s="362" t="s">
        <v>9</v>
      </c>
      <c r="N1748" s="362" t="s">
        <v>90</v>
      </c>
      <c r="O1748" s="362" t="s">
        <v>90</v>
      </c>
      <c r="P1748" s="482"/>
      <c r="Q1748" s="362"/>
      <c r="R1748" s="362"/>
      <c r="S1748" s="362"/>
      <c r="T1748" s="362"/>
      <c r="U1748" s="362"/>
      <c r="V1748" s="362"/>
      <c r="W1748" s="362"/>
      <c r="X1748" s="362"/>
      <c r="Y1748" s="362"/>
      <c r="Z1748" s="362"/>
      <c r="AA1748" s="366"/>
      <c r="AB1748" s="362"/>
      <c r="AC1748" s="362" t="s">
        <v>19</v>
      </c>
      <c r="AD1748" s="362" t="s">
        <v>40</v>
      </c>
      <c r="AE1748" s="362"/>
      <c r="AF1748" s="362"/>
      <c r="AG1748" s="362"/>
      <c r="AH1748" s="362"/>
      <c r="AI1748" s="362"/>
      <c r="AJ1748" s="362"/>
      <c r="AK1748" s="362"/>
      <c r="AL1748" s="362"/>
      <c r="AM1748" s="362"/>
      <c r="AN1748" s="361"/>
      <c r="AO1748" s="445" t="s">
        <v>5839</v>
      </c>
      <c r="AP1748" s="445" t="s">
        <v>5839</v>
      </c>
      <c r="AQ1748" s="445" t="s">
        <v>5839</v>
      </c>
    </row>
    <row r="1749" spans="1:43" ht="14.5" hidden="1" x14ac:dyDescent="0.35">
      <c r="A1749" s="362">
        <v>1747</v>
      </c>
      <c r="B1749" s="362" t="s">
        <v>4385</v>
      </c>
      <c r="C1749" s="362" t="s">
        <v>2</v>
      </c>
      <c r="D1749" s="368">
        <v>45316</v>
      </c>
      <c r="E1749" s="368"/>
      <c r="F1749" s="368"/>
      <c r="G1749" s="368"/>
      <c r="H1749" s="362" t="s">
        <v>78</v>
      </c>
      <c r="I1749" s="362" t="s">
        <v>90</v>
      </c>
      <c r="J1749" s="361" t="s">
        <v>4386</v>
      </c>
      <c r="K1749" s="362"/>
      <c r="L1749" s="362" t="s">
        <v>1689</v>
      </c>
      <c r="M1749" s="362" t="s">
        <v>9</v>
      </c>
      <c r="N1749" s="362" t="s">
        <v>90</v>
      </c>
      <c r="O1749" s="362" t="s">
        <v>90</v>
      </c>
      <c r="P1749" s="482"/>
      <c r="Q1749" s="362"/>
      <c r="R1749" s="362"/>
      <c r="S1749" s="362"/>
      <c r="T1749" s="362"/>
      <c r="U1749" s="362"/>
      <c r="V1749" s="362"/>
      <c r="W1749" s="362"/>
      <c r="X1749" s="362"/>
      <c r="Y1749" s="362"/>
      <c r="Z1749" s="362"/>
      <c r="AA1749" s="366"/>
      <c r="AB1749" s="362"/>
      <c r="AC1749" s="362" t="s">
        <v>33</v>
      </c>
      <c r="AD1749" s="362" t="s">
        <v>40</v>
      </c>
      <c r="AE1749" s="362"/>
      <c r="AF1749" s="362"/>
      <c r="AG1749" s="362"/>
      <c r="AH1749" s="362" t="s">
        <v>1558</v>
      </c>
      <c r="AI1749" s="362"/>
      <c r="AJ1749" s="362"/>
      <c r="AK1749" s="362"/>
      <c r="AL1749" s="362"/>
      <c r="AM1749" s="362"/>
      <c r="AN1749" s="361"/>
      <c r="AO1749" s="445" t="s">
        <v>9</v>
      </c>
      <c r="AP1749" s="445" t="s">
        <v>9</v>
      </c>
      <c r="AQ1749" s="445" t="s">
        <v>9</v>
      </c>
    </row>
    <row r="1750" spans="1:43" ht="29" hidden="1" x14ac:dyDescent="0.35">
      <c r="A1750" s="362">
        <v>1748</v>
      </c>
      <c r="B1750" s="362" t="s">
        <v>4387</v>
      </c>
      <c r="C1750" s="362" t="s">
        <v>2</v>
      </c>
      <c r="D1750" s="368">
        <v>45316</v>
      </c>
      <c r="E1750" s="368"/>
      <c r="F1750" s="368"/>
      <c r="G1750" s="368"/>
      <c r="H1750" s="362" t="s">
        <v>78</v>
      </c>
      <c r="I1750" s="362" t="s">
        <v>90</v>
      </c>
      <c r="J1750" s="361" t="s">
        <v>4388</v>
      </c>
      <c r="K1750" s="362"/>
      <c r="L1750" s="362" t="s">
        <v>1689</v>
      </c>
      <c r="M1750" s="362" t="s">
        <v>9</v>
      </c>
      <c r="N1750" s="362" t="s">
        <v>90</v>
      </c>
      <c r="O1750" s="362" t="s">
        <v>90</v>
      </c>
      <c r="P1750" s="482"/>
      <c r="Q1750" s="362"/>
      <c r="R1750" s="362"/>
      <c r="S1750" s="362"/>
      <c r="T1750" s="362"/>
      <c r="U1750" s="362"/>
      <c r="V1750" s="362"/>
      <c r="W1750" s="362"/>
      <c r="X1750" s="362"/>
      <c r="Y1750" s="362"/>
      <c r="Z1750" s="362"/>
      <c r="AA1750" s="366"/>
      <c r="AB1750" s="362"/>
      <c r="AC1750" s="362" t="s">
        <v>33</v>
      </c>
      <c r="AD1750" s="362" t="s">
        <v>40</v>
      </c>
      <c r="AE1750" s="362"/>
      <c r="AF1750" s="362"/>
      <c r="AG1750" s="362"/>
      <c r="AH1750" s="362" t="s">
        <v>1684</v>
      </c>
      <c r="AI1750" s="362"/>
      <c r="AJ1750" s="362"/>
      <c r="AK1750" s="362"/>
      <c r="AL1750" s="362"/>
      <c r="AM1750" s="362"/>
      <c r="AN1750" s="361"/>
      <c r="AO1750" s="445" t="s">
        <v>9</v>
      </c>
      <c r="AP1750" s="445" t="s">
        <v>9</v>
      </c>
      <c r="AQ1750" s="445" t="s">
        <v>9</v>
      </c>
    </row>
    <row r="1751" spans="1:43" ht="14.5" hidden="1" x14ac:dyDescent="0.35">
      <c r="A1751" s="362">
        <v>1749</v>
      </c>
      <c r="B1751" s="362" t="s">
        <v>4389</v>
      </c>
      <c r="C1751" s="362" t="s">
        <v>2</v>
      </c>
      <c r="D1751" s="368">
        <v>45316</v>
      </c>
      <c r="E1751" s="368"/>
      <c r="F1751" s="368"/>
      <c r="G1751" s="368"/>
      <c r="H1751" s="362" t="s">
        <v>78</v>
      </c>
      <c r="I1751" s="362" t="s">
        <v>90</v>
      </c>
      <c r="J1751" s="361" t="s">
        <v>4390</v>
      </c>
      <c r="K1751" s="362"/>
      <c r="L1751" s="362" t="s">
        <v>1689</v>
      </c>
      <c r="M1751" s="362" t="s">
        <v>9</v>
      </c>
      <c r="N1751" s="362" t="s">
        <v>90</v>
      </c>
      <c r="O1751" s="362" t="s">
        <v>90</v>
      </c>
      <c r="P1751" s="482"/>
      <c r="Q1751" s="362"/>
      <c r="R1751" s="362"/>
      <c r="S1751" s="362"/>
      <c r="T1751" s="362"/>
      <c r="U1751" s="362"/>
      <c r="V1751" s="362"/>
      <c r="W1751" s="362"/>
      <c r="X1751" s="362"/>
      <c r="Y1751" s="362"/>
      <c r="Z1751" s="362"/>
      <c r="AA1751" s="366"/>
      <c r="AB1751" s="362"/>
      <c r="AC1751" s="362" t="s">
        <v>33</v>
      </c>
      <c r="AD1751" s="362" t="s">
        <v>40</v>
      </c>
      <c r="AE1751" s="362"/>
      <c r="AF1751" s="362"/>
      <c r="AG1751" s="362"/>
      <c r="AH1751" s="362" t="s">
        <v>1684</v>
      </c>
      <c r="AI1751" s="362"/>
      <c r="AJ1751" s="362"/>
      <c r="AK1751" s="362"/>
      <c r="AL1751" s="362"/>
      <c r="AM1751" s="362"/>
      <c r="AN1751" s="361"/>
      <c r="AO1751" s="445" t="s">
        <v>9</v>
      </c>
      <c r="AP1751" s="445" t="s">
        <v>9</v>
      </c>
      <c r="AQ1751" s="445" t="s">
        <v>9</v>
      </c>
    </row>
    <row r="1752" spans="1:43" ht="14.5" hidden="1" x14ac:dyDescent="0.35">
      <c r="A1752" s="362">
        <v>1750</v>
      </c>
      <c r="B1752" s="362" t="s">
        <v>4391</v>
      </c>
      <c r="C1752" s="362" t="s">
        <v>3</v>
      </c>
      <c r="D1752" s="362" t="s">
        <v>172</v>
      </c>
      <c r="E1752" s="362"/>
      <c r="F1752" s="362" t="s">
        <v>63</v>
      </c>
      <c r="G1752" s="362" t="s">
        <v>63</v>
      </c>
      <c r="H1752" s="362" t="s">
        <v>63</v>
      </c>
      <c r="I1752" s="362" t="s">
        <v>4392</v>
      </c>
      <c r="J1752" s="361" t="s">
        <v>4393</v>
      </c>
      <c r="K1752" s="362"/>
      <c r="L1752" s="362" t="s">
        <v>186</v>
      </c>
      <c r="M1752" s="362" t="s">
        <v>90</v>
      </c>
      <c r="N1752" s="362" t="s">
        <v>2208</v>
      </c>
      <c r="O1752" s="362" t="s">
        <v>4394</v>
      </c>
      <c r="P1752" s="482"/>
      <c r="Q1752" s="362"/>
      <c r="R1752" s="362"/>
      <c r="S1752" s="362"/>
      <c r="T1752" s="362"/>
      <c r="U1752" s="362"/>
      <c r="V1752" s="362"/>
      <c r="W1752" s="362"/>
      <c r="X1752" s="362"/>
      <c r="Y1752" s="362"/>
      <c r="Z1752" s="362"/>
      <c r="AA1752" s="366"/>
      <c r="AB1752" s="362"/>
      <c r="AC1752" s="362" t="s">
        <v>19</v>
      </c>
      <c r="AD1752" s="362" t="s">
        <v>40</v>
      </c>
      <c r="AE1752" s="362">
        <v>0</v>
      </c>
      <c r="AF1752" s="362" t="s">
        <v>46</v>
      </c>
      <c r="AG1752" s="362" t="b">
        <v>1</v>
      </c>
      <c r="AH1752" s="362"/>
      <c r="AI1752" s="362"/>
      <c r="AJ1752" s="362"/>
      <c r="AK1752" s="362"/>
      <c r="AL1752" s="362"/>
      <c r="AM1752" s="362"/>
      <c r="AN1752" s="361"/>
      <c r="AO1752" s="445" t="s">
        <v>9</v>
      </c>
      <c r="AP1752" s="445" t="s">
        <v>9</v>
      </c>
      <c r="AQ1752" s="445" t="s">
        <v>9</v>
      </c>
    </row>
    <row r="1753" spans="1:43" ht="14.5" hidden="1" x14ac:dyDescent="0.35">
      <c r="A1753" s="362">
        <v>1751</v>
      </c>
      <c r="B1753" s="362" t="s">
        <v>4395</v>
      </c>
      <c r="C1753" s="362" t="s">
        <v>3</v>
      </c>
      <c r="D1753" s="362" t="s">
        <v>172</v>
      </c>
      <c r="E1753" s="362"/>
      <c r="F1753" s="362" t="s">
        <v>63</v>
      </c>
      <c r="G1753" s="362" t="s">
        <v>63</v>
      </c>
      <c r="H1753" s="362" t="s">
        <v>63</v>
      </c>
      <c r="I1753" s="362" t="s">
        <v>4392</v>
      </c>
      <c r="J1753" s="361" t="s">
        <v>4396</v>
      </c>
      <c r="K1753" s="362"/>
      <c r="L1753" s="362" t="s">
        <v>186</v>
      </c>
      <c r="M1753" s="362" t="s">
        <v>90</v>
      </c>
      <c r="N1753" s="362" t="s">
        <v>2208</v>
      </c>
      <c r="O1753" s="362" t="s">
        <v>4394</v>
      </c>
      <c r="P1753" s="482"/>
      <c r="Q1753" s="362"/>
      <c r="R1753" s="362"/>
      <c r="S1753" s="362"/>
      <c r="T1753" s="362"/>
      <c r="U1753" s="362"/>
      <c r="V1753" s="362"/>
      <c r="W1753" s="362"/>
      <c r="X1753" s="362"/>
      <c r="Y1753" s="362"/>
      <c r="Z1753" s="362"/>
      <c r="AA1753" s="366"/>
      <c r="AB1753" s="362"/>
      <c r="AC1753" s="362" t="s">
        <v>19</v>
      </c>
      <c r="AD1753" s="362" t="s">
        <v>40</v>
      </c>
      <c r="AE1753" s="362">
        <v>0</v>
      </c>
      <c r="AF1753" s="362" t="s">
        <v>6171</v>
      </c>
      <c r="AG1753" s="362" t="b">
        <v>1</v>
      </c>
      <c r="AH1753" s="362"/>
      <c r="AI1753" s="362"/>
      <c r="AJ1753" s="362"/>
      <c r="AK1753" s="362"/>
      <c r="AL1753" s="362"/>
      <c r="AM1753" s="362"/>
      <c r="AN1753" s="361"/>
      <c r="AO1753" s="445" t="s">
        <v>5839</v>
      </c>
      <c r="AP1753" s="445" t="s">
        <v>5839</v>
      </c>
      <c r="AQ1753" s="445" t="s">
        <v>5839</v>
      </c>
    </row>
    <row r="1754" spans="1:43" ht="29" hidden="1" x14ac:dyDescent="0.35">
      <c r="A1754" s="362">
        <v>1752</v>
      </c>
      <c r="B1754" s="362" t="s">
        <v>4397</v>
      </c>
      <c r="C1754" s="362" t="s">
        <v>3</v>
      </c>
      <c r="D1754" s="362" t="s">
        <v>172</v>
      </c>
      <c r="E1754" s="362"/>
      <c r="F1754" s="362"/>
      <c r="G1754" s="362"/>
      <c r="H1754" s="362" t="s">
        <v>26</v>
      </c>
      <c r="I1754" s="362" t="s">
        <v>63</v>
      </c>
      <c r="J1754" s="361" t="s">
        <v>4398</v>
      </c>
      <c r="K1754" s="362"/>
      <c r="L1754" s="362" t="s">
        <v>186</v>
      </c>
      <c r="M1754" s="362" t="s">
        <v>40</v>
      </c>
      <c r="N1754" s="362" t="s">
        <v>4399</v>
      </c>
      <c r="O1754" s="362" t="s">
        <v>4400</v>
      </c>
      <c r="P1754" s="482" t="s">
        <v>4401</v>
      </c>
      <c r="Q1754" s="362"/>
      <c r="R1754" s="362"/>
      <c r="S1754" s="362"/>
      <c r="T1754" s="362"/>
      <c r="U1754" s="362"/>
      <c r="V1754" s="362"/>
      <c r="W1754" s="362"/>
      <c r="X1754" s="362"/>
      <c r="Y1754" s="362"/>
      <c r="Z1754" s="362"/>
      <c r="AA1754" s="366"/>
      <c r="AB1754" s="362"/>
      <c r="AC1754" s="362" t="s">
        <v>19</v>
      </c>
      <c r="AD1754" s="362" t="s">
        <v>40</v>
      </c>
      <c r="AE1754" s="362"/>
      <c r="AF1754" s="362" t="s">
        <v>6865</v>
      </c>
      <c r="AG1754" s="362" t="b">
        <v>0</v>
      </c>
      <c r="AH1754" s="362"/>
      <c r="AI1754" s="362"/>
      <c r="AJ1754" s="362"/>
      <c r="AK1754" s="362"/>
      <c r="AL1754" s="362"/>
      <c r="AM1754" s="362"/>
      <c r="AN1754" s="361"/>
      <c r="AO1754" s="445" t="s">
        <v>9</v>
      </c>
      <c r="AP1754" s="445" t="s">
        <v>9</v>
      </c>
      <c r="AQ1754" s="445" t="s">
        <v>9</v>
      </c>
    </row>
    <row r="1755" spans="1:43" ht="29" hidden="1" x14ac:dyDescent="0.35">
      <c r="A1755" s="362">
        <v>1753</v>
      </c>
      <c r="B1755" s="362" t="s">
        <v>4402</v>
      </c>
      <c r="C1755" s="362" t="s">
        <v>3</v>
      </c>
      <c r="D1755" s="362" t="s">
        <v>172</v>
      </c>
      <c r="E1755" s="362"/>
      <c r="F1755" s="362"/>
      <c r="G1755" s="362"/>
      <c r="H1755" s="362" t="s">
        <v>26</v>
      </c>
      <c r="I1755" s="362" t="s">
        <v>63</v>
      </c>
      <c r="J1755" s="361" t="s">
        <v>4403</v>
      </c>
      <c r="K1755" s="362"/>
      <c r="L1755" s="362" t="s">
        <v>186</v>
      </c>
      <c r="M1755" s="362" t="s">
        <v>40</v>
      </c>
      <c r="N1755" s="362" t="s">
        <v>4399</v>
      </c>
      <c r="O1755" s="362" t="s">
        <v>4400</v>
      </c>
      <c r="P1755" s="482" t="s">
        <v>4401</v>
      </c>
      <c r="Q1755" s="362"/>
      <c r="R1755" s="362"/>
      <c r="S1755" s="362"/>
      <c r="T1755" s="362"/>
      <c r="U1755" s="362"/>
      <c r="V1755" s="362"/>
      <c r="W1755" s="362"/>
      <c r="X1755" s="362"/>
      <c r="Y1755" s="362"/>
      <c r="Z1755" s="362"/>
      <c r="AA1755" s="366"/>
      <c r="AB1755" s="362"/>
      <c r="AC1755" s="362" t="s">
        <v>19</v>
      </c>
      <c r="AD1755" s="362" t="s">
        <v>40</v>
      </c>
      <c r="AE1755" s="362"/>
      <c r="AF1755" s="362" t="s">
        <v>6865</v>
      </c>
      <c r="AG1755" s="362" t="b">
        <v>0</v>
      </c>
      <c r="AH1755" s="362"/>
      <c r="AI1755" s="362"/>
      <c r="AJ1755" s="362"/>
      <c r="AK1755" s="362"/>
      <c r="AL1755" s="362"/>
      <c r="AM1755" s="362"/>
      <c r="AN1755" s="361"/>
      <c r="AO1755" s="445" t="s">
        <v>9</v>
      </c>
      <c r="AP1755" s="445" t="s">
        <v>9</v>
      </c>
      <c r="AQ1755" s="445" t="s">
        <v>9</v>
      </c>
    </row>
    <row r="1756" spans="1:43" ht="29" hidden="1" x14ac:dyDescent="0.35">
      <c r="A1756" s="362">
        <v>1754</v>
      </c>
      <c r="B1756" s="362" t="s">
        <v>4404</v>
      </c>
      <c r="C1756" s="362" t="s">
        <v>3</v>
      </c>
      <c r="D1756" s="362" t="s">
        <v>172</v>
      </c>
      <c r="E1756" s="362"/>
      <c r="F1756" s="362"/>
      <c r="G1756" s="362"/>
      <c r="H1756" s="362" t="s">
        <v>26</v>
      </c>
      <c r="I1756" s="362" t="s">
        <v>63</v>
      </c>
      <c r="J1756" s="361" t="s">
        <v>4405</v>
      </c>
      <c r="K1756" s="362"/>
      <c r="L1756" s="362" t="s">
        <v>186</v>
      </c>
      <c r="M1756" s="362" t="s">
        <v>40</v>
      </c>
      <c r="N1756" s="362" t="s">
        <v>4399</v>
      </c>
      <c r="O1756" s="362" t="s">
        <v>4400</v>
      </c>
      <c r="P1756" s="482" t="s">
        <v>4401</v>
      </c>
      <c r="Q1756" s="362"/>
      <c r="R1756" s="362"/>
      <c r="S1756" s="362"/>
      <c r="T1756" s="362"/>
      <c r="U1756" s="362"/>
      <c r="V1756" s="362"/>
      <c r="W1756" s="362"/>
      <c r="X1756" s="362"/>
      <c r="Y1756" s="362"/>
      <c r="Z1756" s="362"/>
      <c r="AA1756" s="366"/>
      <c r="AB1756" s="362"/>
      <c r="AC1756" s="362" t="s">
        <v>19</v>
      </c>
      <c r="AD1756" s="362" t="s">
        <v>40</v>
      </c>
      <c r="AE1756" s="362"/>
      <c r="AF1756" s="362" t="s">
        <v>6865</v>
      </c>
      <c r="AG1756" s="362" t="b">
        <v>0</v>
      </c>
      <c r="AH1756" s="362"/>
      <c r="AI1756" s="362"/>
      <c r="AJ1756" s="362"/>
      <c r="AK1756" s="362"/>
      <c r="AL1756" s="362"/>
      <c r="AM1756" s="362"/>
      <c r="AN1756" s="361"/>
      <c r="AO1756" s="445" t="s">
        <v>9</v>
      </c>
      <c r="AP1756" s="445" t="s">
        <v>9</v>
      </c>
      <c r="AQ1756" s="445" t="s">
        <v>9</v>
      </c>
    </row>
    <row r="1757" spans="1:43" ht="29" hidden="1" x14ac:dyDescent="0.35">
      <c r="A1757" s="362">
        <v>1755</v>
      </c>
      <c r="B1757" s="362" t="s">
        <v>4406</v>
      </c>
      <c r="C1757" s="362" t="s">
        <v>3</v>
      </c>
      <c r="D1757" s="362" t="s">
        <v>172</v>
      </c>
      <c r="E1757" s="362"/>
      <c r="F1757" s="362"/>
      <c r="G1757" s="362"/>
      <c r="H1757" s="362" t="s">
        <v>26</v>
      </c>
      <c r="I1757" s="362" t="s">
        <v>63</v>
      </c>
      <c r="J1757" s="361" t="s">
        <v>4407</v>
      </c>
      <c r="K1757" s="362"/>
      <c r="L1757" s="362" t="s">
        <v>186</v>
      </c>
      <c r="M1757" s="362" t="s">
        <v>40</v>
      </c>
      <c r="N1757" s="362" t="s">
        <v>4399</v>
      </c>
      <c r="O1757" s="362" t="s">
        <v>4400</v>
      </c>
      <c r="P1757" s="482" t="s">
        <v>4401</v>
      </c>
      <c r="Q1757" s="362"/>
      <c r="R1757" s="362"/>
      <c r="S1757" s="362"/>
      <c r="T1757" s="362"/>
      <c r="U1757" s="362"/>
      <c r="V1757" s="362"/>
      <c r="W1757" s="362"/>
      <c r="X1757" s="362"/>
      <c r="Y1757" s="362"/>
      <c r="Z1757" s="362"/>
      <c r="AA1757" s="366"/>
      <c r="AB1757" s="362"/>
      <c r="AC1757" s="362" t="s">
        <v>19</v>
      </c>
      <c r="AD1757" s="362" t="s">
        <v>40</v>
      </c>
      <c r="AE1757" s="362"/>
      <c r="AF1757" s="362" t="s">
        <v>6865</v>
      </c>
      <c r="AG1757" s="362" t="b">
        <v>0</v>
      </c>
      <c r="AH1757" s="362"/>
      <c r="AI1757" s="362"/>
      <c r="AJ1757" s="362"/>
      <c r="AK1757" s="362"/>
      <c r="AL1757" s="362"/>
      <c r="AM1757" s="362"/>
      <c r="AN1757" s="361"/>
      <c r="AO1757" s="445" t="s">
        <v>9</v>
      </c>
      <c r="AP1757" s="445" t="s">
        <v>9</v>
      </c>
      <c r="AQ1757" s="445" t="s">
        <v>9</v>
      </c>
    </row>
    <row r="1758" spans="1:43" ht="29" hidden="1" x14ac:dyDescent="0.35">
      <c r="A1758" s="362">
        <v>1756</v>
      </c>
      <c r="B1758" s="362" t="s">
        <v>4408</v>
      </c>
      <c r="C1758" s="362" t="s">
        <v>3</v>
      </c>
      <c r="D1758" s="362" t="s">
        <v>172</v>
      </c>
      <c r="E1758" s="362"/>
      <c r="F1758" s="362"/>
      <c r="G1758" s="362"/>
      <c r="H1758" s="362" t="s">
        <v>26</v>
      </c>
      <c r="I1758" s="362" t="s">
        <v>63</v>
      </c>
      <c r="J1758" s="361" t="s">
        <v>4409</v>
      </c>
      <c r="K1758" s="362"/>
      <c r="L1758" s="362" t="s">
        <v>186</v>
      </c>
      <c r="M1758" s="362" t="s">
        <v>4410</v>
      </c>
      <c r="N1758" s="362" t="s">
        <v>2208</v>
      </c>
      <c r="O1758" s="362" t="s">
        <v>4394</v>
      </c>
      <c r="P1758" s="482"/>
      <c r="Q1758" s="362"/>
      <c r="R1758" s="362"/>
      <c r="S1758" s="362"/>
      <c r="T1758" s="362"/>
      <c r="U1758" s="362"/>
      <c r="V1758" s="362"/>
      <c r="W1758" s="362"/>
      <c r="X1758" s="362"/>
      <c r="Y1758" s="362"/>
      <c r="Z1758" s="362"/>
      <c r="AA1758" s="366"/>
      <c r="AB1758" s="362"/>
      <c r="AC1758" s="362" t="s">
        <v>19</v>
      </c>
      <c r="AD1758" s="362" t="s">
        <v>40</v>
      </c>
      <c r="AE1758" s="362" t="s">
        <v>6866</v>
      </c>
      <c r="AF1758" s="362" t="s">
        <v>6171</v>
      </c>
      <c r="AG1758" s="362" t="b">
        <v>0</v>
      </c>
      <c r="AH1758" s="362"/>
      <c r="AI1758" s="362"/>
      <c r="AJ1758" s="362"/>
      <c r="AK1758" s="362"/>
      <c r="AL1758" s="362"/>
      <c r="AM1758" s="362"/>
      <c r="AN1758" s="361"/>
      <c r="AO1758" s="445" t="s">
        <v>5839</v>
      </c>
      <c r="AP1758" s="445" t="s">
        <v>5839</v>
      </c>
      <c r="AQ1758" s="445" t="s">
        <v>5839</v>
      </c>
    </row>
    <row r="1759" spans="1:43" ht="130.5" hidden="1" x14ac:dyDescent="0.35">
      <c r="A1759" s="362">
        <v>1757</v>
      </c>
      <c r="B1759" s="362" t="s">
        <v>4411</v>
      </c>
      <c r="C1759" s="362" t="s">
        <v>3</v>
      </c>
      <c r="D1759" s="362" t="s">
        <v>172</v>
      </c>
      <c r="E1759" s="362"/>
      <c r="F1759" s="362"/>
      <c r="G1759" s="362"/>
      <c r="H1759" s="362" t="s">
        <v>26</v>
      </c>
      <c r="I1759" s="362" t="s">
        <v>63</v>
      </c>
      <c r="J1759" s="361" t="s">
        <v>4412</v>
      </c>
      <c r="K1759" s="362"/>
      <c r="L1759" s="362" t="s">
        <v>186</v>
      </c>
      <c r="M1759" s="362" t="s">
        <v>40</v>
      </c>
      <c r="N1759" s="362" t="s">
        <v>2208</v>
      </c>
      <c r="O1759" s="362" t="s">
        <v>4394</v>
      </c>
      <c r="P1759" s="482" t="s">
        <v>6867</v>
      </c>
      <c r="Q1759" s="362" t="s">
        <v>6868</v>
      </c>
      <c r="R1759" s="362" t="s">
        <v>6869</v>
      </c>
      <c r="S1759" s="362" t="s">
        <v>6870</v>
      </c>
      <c r="T1759" s="361" t="s">
        <v>6871</v>
      </c>
      <c r="U1759" s="362" t="s">
        <v>6872</v>
      </c>
      <c r="V1759" s="362"/>
      <c r="W1759" s="362" t="s">
        <v>6873</v>
      </c>
      <c r="X1759" s="362" t="s">
        <v>6874</v>
      </c>
      <c r="Y1759" s="362"/>
      <c r="Z1759" s="362"/>
      <c r="AA1759" s="366" t="s">
        <v>6123</v>
      </c>
      <c r="AB1759" s="361" t="s">
        <v>6875</v>
      </c>
      <c r="AC1759" s="362" t="s">
        <v>19</v>
      </c>
      <c r="AD1759" s="362" t="s">
        <v>40</v>
      </c>
      <c r="AE1759" s="362" t="s">
        <v>6876</v>
      </c>
      <c r="AF1759" s="362" t="s">
        <v>6316</v>
      </c>
      <c r="AG1759" s="362" t="b">
        <v>0</v>
      </c>
      <c r="AH1759" s="362"/>
      <c r="AI1759" s="362" t="s">
        <v>6877</v>
      </c>
      <c r="AJ1759" s="362"/>
      <c r="AK1759" s="362"/>
      <c r="AL1759" s="362"/>
      <c r="AM1759" s="362"/>
      <c r="AN1759" s="361"/>
      <c r="AO1759" s="445" t="s">
        <v>9</v>
      </c>
      <c r="AP1759" s="445" t="s">
        <v>9</v>
      </c>
      <c r="AQ1759" s="445" t="s">
        <v>9</v>
      </c>
    </row>
    <row r="1760" spans="1:43" ht="29" hidden="1" x14ac:dyDescent="0.35">
      <c r="A1760" s="362">
        <v>1758</v>
      </c>
      <c r="B1760" s="362" t="s">
        <v>4414</v>
      </c>
      <c r="C1760" s="362" t="s">
        <v>3</v>
      </c>
      <c r="D1760" s="362" t="s">
        <v>172</v>
      </c>
      <c r="E1760" s="362"/>
      <c r="F1760" s="362"/>
      <c r="G1760" s="362"/>
      <c r="H1760" s="362" t="s">
        <v>26</v>
      </c>
      <c r="I1760" s="362" t="s">
        <v>63</v>
      </c>
      <c r="J1760" s="361" t="s">
        <v>4415</v>
      </c>
      <c r="K1760" s="362"/>
      <c r="L1760" s="362" t="s">
        <v>186</v>
      </c>
      <c r="M1760" s="362" t="s">
        <v>4410</v>
      </c>
      <c r="N1760" s="362" t="s">
        <v>2208</v>
      </c>
      <c r="O1760" s="362" t="s">
        <v>4394</v>
      </c>
      <c r="P1760" s="482"/>
      <c r="Q1760" s="362"/>
      <c r="R1760" s="362"/>
      <c r="S1760" s="362"/>
      <c r="T1760" s="362"/>
      <c r="U1760" s="362"/>
      <c r="V1760" s="362"/>
      <c r="W1760" s="362"/>
      <c r="X1760" s="362"/>
      <c r="Y1760" s="362"/>
      <c r="Z1760" s="362"/>
      <c r="AA1760" s="366"/>
      <c r="AB1760" s="362"/>
      <c r="AC1760" s="362" t="s">
        <v>19</v>
      </c>
      <c r="AD1760" s="362" t="s">
        <v>40</v>
      </c>
      <c r="AE1760" s="362" t="s">
        <v>6866</v>
      </c>
      <c r="AF1760" s="362" t="s">
        <v>6171</v>
      </c>
      <c r="AG1760" s="362" t="b">
        <v>0</v>
      </c>
      <c r="AH1760" s="362"/>
      <c r="AI1760" s="362"/>
      <c r="AJ1760" s="362"/>
      <c r="AK1760" s="362"/>
      <c r="AL1760" s="362"/>
      <c r="AM1760" s="362"/>
      <c r="AN1760" s="361"/>
      <c r="AO1760" s="445" t="s">
        <v>5839</v>
      </c>
      <c r="AP1760" s="445" t="s">
        <v>5839</v>
      </c>
      <c r="AQ1760" s="445" t="s">
        <v>5839</v>
      </c>
    </row>
    <row r="1761" spans="1:43" ht="29" hidden="1" x14ac:dyDescent="0.35">
      <c r="A1761" s="362">
        <v>1759</v>
      </c>
      <c r="B1761" s="362" t="s">
        <v>4416</v>
      </c>
      <c r="C1761" s="362" t="s">
        <v>3</v>
      </c>
      <c r="D1761" s="362" t="s">
        <v>172</v>
      </c>
      <c r="E1761" s="362"/>
      <c r="F1761" s="362"/>
      <c r="G1761" s="362"/>
      <c r="H1761" s="362" t="s">
        <v>26</v>
      </c>
      <c r="I1761" s="362" t="s">
        <v>63</v>
      </c>
      <c r="J1761" s="361" t="s">
        <v>4417</v>
      </c>
      <c r="K1761" s="362"/>
      <c r="L1761" s="362" t="s">
        <v>186</v>
      </c>
      <c r="M1761" s="362" t="s">
        <v>4410</v>
      </c>
      <c r="N1761" s="362" t="s">
        <v>2208</v>
      </c>
      <c r="O1761" s="362" t="s">
        <v>4394</v>
      </c>
      <c r="P1761" s="482"/>
      <c r="Q1761" s="362"/>
      <c r="R1761" s="362"/>
      <c r="S1761" s="362"/>
      <c r="T1761" s="362"/>
      <c r="U1761" s="362"/>
      <c r="V1761" s="362"/>
      <c r="W1761" s="362"/>
      <c r="X1761" s="362"/>
      <c r="Y1761" s="362"/>
      <c r="Z1761" s="362"/>
      <c r="AA1761" s="366"/>
      <c r="AB1761" s="362"/>
      <c r="AC1761" s="362" t="s">
        <v>19</v>
      </c>
      <c r="AD1761" s="362" t="s">
        <v>40</v>
      </c>
      <c r="AE1761" s="362">
        <v>0</v>
      </c>
      <c r="AF1761" s="362" t="s">
        <v>6171</v>
      </c>
      <c r="AG1761" s="362" t="b">
        <v>1</v>
      </c>
      <c r="AH1761" s="362"/>
      <c r="AI1761" s="362"/>
      <c r="AJ1761" s="362"/>
      <c r="AK1761" s="362"/>
      <c r="AL1761" s="362"/>
      <c r="AM1761" s="362"/>
      <c r="AN1761" s="361"/>
      <c r="AO1761" s="445" t="s">
        <v>5839</v>
      </c>
      <c r="AP1761" s="445" t="s">
        <v>5839</v>
      </c>
      <c r="AQ1761" s="445" t="s">
        <v>5839</v>
      </c>
    </row>
    <row r="1762" spans="1:43" ht="29" hidden="1" x14ac:dyDescent="0.35">
      <c r="A1762" s="362">
        <v>1760</v>
      </c>
      <c r="B1762" s="362" t="s">
        <v>4418</v>
      </c>
      <c r="C1762" s="362" t="s">
        <v>3</v>
      </c>
      <c r="D1762" s="362" t="s">
        <v>172</v>
      </c>
      <c r="E1762" s="362"/>
      <c r="F1762" s="362"/>
      <c r="G1762" s="362"/>
      <c r="H1762" s="362" t="s">
        <v>26</v>
      </c>
      <c r="I1762" s="362" t="s">
        <v>63</v>
      </c>
      <c r="J1762" s="361" t="s">
        <v>4419</v>
      </c>
      <c r="K1762" s="362"/>
      <c r="L1762" s="362" t="s">
        <v>186</v>
      </c>
      <c r="M1762" s="362" t="s">
        <v>4410</v>
      </c>
      <c r="N1762" s="362" t="s">
        <v>2208</v>
      </c>
      <c r="O1762" s="362" t="s">
        <v>4394</v>
      </c>
      <c r="P1762" s="482"/>
      <c r="Q1762" s="362"/>
      <c r="R1762" s="362"/>
      <c r="S1762" s="362"/>
      <c r="T1762" s="362"/>
      <c r="U1762" s="362"/>
      <c r="V1762" s="362"/>
      <c r="W1762" s="362"/>
      <c r="X1762" s="362"/>
      <c r="Y1762" s="362"/>
      <c r="Z1762" s="362"/>
      <c r="AA1762" s="366"/>
      <c r="AB1762" s="362"/>
      <c r="AC1762" s="362" t="s">
        <v>19</v>
      </c>
      <c r="AD1762" s="362" t="s">
        <v>40</v>
      </c>
      <c r="AE1762" s="362">
        <v>0</v>
      </c>
      <c r="AF1762" s="362" t="s">
        <v>6171</v>
      </c>
      <c r="AG1762" s="362" t="b">
        <v>1</v>
      </c>
      <c r="AH1762" s="362"/>
      <c r="AI1762" s="362"/>
      <c r="AJ1762" s="362"/>
      <c r="AK1762" s="362"/>
      <c r="AL1762" s="362"/>
      <c r="AM1762" s="362"/>
      <c r="AN1762" s="361"/>
      <c r="AO1762" s="445" t="s">
        <v>5839</v>
      </c>
      <c r="AP1762" s="445" t="s">
        <v>5839</v>
      </c>
      <c r="AQ1762" s="445" t="s">
        <v>5839</v>
      </c>
    </row>
    <row r="1763" spans="1:43" ht="29" hidden="1" x14ac:dyDescent="0.35">
      <c r="A1763" s="362">
        <v>1761</v>
      </c>
      <c r="B1763" s="362" t="s">
        <v>4420</v>
      </c>
      <c r="C1763" s="362" t="s">
        <v>3</v>
      </c>
      <c r="D1763" s="362" t="s">
        <v>172</v>
      </c>
      <c r="E1763" s="362"/>
      <c r="F1763" s="362"/>
      <c r="G1763" s="362"/>
      <c r="H1763" s="362" t="s">
        <v>26</v>
      </c>
      <c r="I1763" s="362" t="s">
        <v>63</v>
      </c>
      <c r="J1763" s="361" t="s">
        <v>4421</v>
      </c>
      <c r="K1763" s="362"/>
      <c r="L1763" s="362" t="s">
        <v>186</v>
      </c>
      <c r="M1763" s="362" t="s">
        <v>4410</v>
      </c>
      <c r="N1763" s="362" t="s">
        <v>2208</v>
      </c>
      <c r="O1763" s="362" t="s">
        <v>4394</v>
      </c>
      <c r="P1763" s="482"/>
      <c r="Q1763" s="362"/>
      <c r="R1763" s="362"/>
      <c r="S1763" s="362"/>
      <c r="T1763" s="362"/>
      <c r="U1763" s="362"/>
      <c r="V1763" s="362"/>
      <c r="W1763" s="362"/>
      <c r="X1763" s="362"/>
      <c r="Y1763" s="362"/>
      <c r="Z1763" s="362"/>
      <c r="AA1763" s="366"/>
      <c r="AB1763" s="362"/>
      <c r="AC1763" s="362" t="s">
        <v>19</v>
      </c>
      <c r="AD1763" s="362" t="s">
        <v>40</v>
      </c>
      <c r="AE1763" s="362">
        <v>0</v>
      </c>
      <c r="AF1763" s="362" t="s">
        <v>6171</v>
      </c>
      <c r="AG1763" s="362" t="b">
        <v>1</v>
      </c>
      <c r="AH1763" s="362"/>
      <c r="AI1763" s="362"/>
      <c r="AJ1763" s="362"/>
      <c r="AK1763" s="362"/>
      <c r="AL1763" s="362"/>
      <c r="AM1763" s="362"/>
      <c r="AN1763" s="361"/>
      <c r="AO1763" s="445" t="s">
        <v>5839</v>
      </c>
      <c r="AP1763" s="445" t="s">
        <v>5839</v>
      </c>
      <c r="AQ1763" s="445" t="s">
        <v>5839</v>
      </c>
    </row>
    <row r="1764" spans="1:43" ht="14.5" hidden="1" x14ac:dyDescent="0.35">
      <c r="A1764" s="362">
        <v>1762</v>
      </c>
      <c r="B1764" s="362" t="s">
        <v>4422</v>
      </c>
      <c r="C1764" s="362" t="s">
        <v>3</v>
      </c>
      <c r="D1764" s="362" t="s">
        <v>172</v>
      </c>
      <c r="E1764" s="362"/>
      <c r="F1764" s="362" t="s">
        <v>63</v>
      </c>
      <c r="G1764" s="362" t="s">
        <v>63</v>
      </c>
      <c r="H1764" s="362" t="s">
        <v>63</v>
      </c>
      <c r="I1764" s="362" t="s">
        <v>4392</v>
      </c>
      <c r="J1764" s="361" t="s">
        <v>4423</v>
      </c>
      <c r="K1764" s="362"/>
      <c r="L1764" s="362" t="s">
        <v>186</v>
      </c>
      <c r="M1764" s="362" t="s">
        <v>90</v>
      </c>
      <c r="N1764" s="362" t="s">
        <v>2208</v>
      </c>
      <c r="O1764" s="362" t="s">
        <v>4394</v>
      </c>
      <c r="P1764" s="482"/>
      <c r="Q1764" s="362"/>
      <c r="R1764" s="362"/>
      <c r="S1764" s="362"/>
      <c r="T1764" s="362"/>
      <c r="U1764" s="362"/>
      <c r="V1764" s="362"/>
      <c r="W1764" s="362"/>
      <c r="X1764" s="362"/>
      <c r="Y1764" s="362"/>
      <c r="Z1764" s="362"/>
      <c r="AA1764" s="366"/>
      <c r="AB1764" s="362"/>
      <c r="AC1764" s="362" t="s">
        <v>19</v>
      </c>
      <c r="AD1764" s="362" t="s">
        <v>40</v>
      </c>
      <c r="AE1764" s="362">
        <v>0</v>
      </c>
      <c r="AF1764" s="362" t="s">
        <v>6171</v>
      </c>
      <c r="AG1764" s="362" t="b">
        <v>1</v>
      </c>
      <c r="AH1764" s="362"/>
      <c r="AI1764" s="362"/>
      <c r="AJ1764" s="362"/>
      <c r="AK1764" s="362"/>
      <c r="AL1764" s="362"/>
      <c r="AM1764" s="362"/>
      <c r="AN1764" s="361"/>
      <c r="AO1764" s="445" t="s">
        <v>5839</v>
      </c>
      <c r="AP1764" s="445" t="s">
        <v>5839</v>
      </c>
      <c r="AQ1764" s="445" t="s">
        <v>5839</v>
      </c>
    </row>
    <row r="1765" spans="1:43" ht="29" hidden="1" x14ac:dyDescent="0.35">
      <c r="A1765" s="362">
        <v>1763</v>
      </c>
      <c r="B1765" s="362" t="s">
        <v>4424</v>
      </c>
      <c r="C1765" s="362" t="s">
        <v>3</v>
      </c>
      <c r="D1765" s="362" t="s">
        <v>172</v>
      </c>
      <c r="E1765" s="362"/>
      <c r="F1765" s="362"/>
      <c r="G1765" s="362"/>
      <c r="H1765" s="362" t="s">
        <v>26</v>
      </c>
      <c r="I1765" s="362" t="s">
        <v>63</v>
      </c>
      <c r="J1765" s="361" t="s">
        <v>4425</v>
      </c>
      <c r="K1765" s="362"/>
      <c r="L1765" s="362" t="s">
        <v>186</v>
      </c>
      <c r="M1765" s="362" t="s">
        <v>4410</v>
      </c>
      <c r="N1765" s="362" t="s">
        <v>2208</v>
      </c>
      <c r="O1765" s="362" t="s">
        <v>4394</v>
      </c>
      <c r="P1765" s="482"/>
      <c r="Q1765" s="362"/>
      <c r="R1765" s="362"/>
      <c r="S1765" s="362"/>
      <c r="T1765" s="362"/>
      <c r="U1765" s="362"/>
      <c r="V1765" s="362"/>
      <c r="W1765" s="362"/>
      <c r="X1765" s="362"/>
      <c r="Y1765" s="362"/>
      <c r="Z1765" s="362"/>
      <c r="AA1765" s="366"/>
      <c r="AB1765" s="362"/>
      <c r="AC1765" s="362" t="s">
        <v>19</v>
      </c>
      <c r="AD1765" s="362" t="s">
        <v>40</v>
      </c>
      <c r="AE1765" s="362">
        <v>0</v>
      </c>
      <c r="AF1765" s="362" t="s">
        <v>6171</v>
      </c>
      <c r="AG1765" s="362" t="b">
        <v>1</v>
      </c>
      <c r="AH1765" s="362"/>
      <c r="AI1765" s="362"/>
      <c r="AJ1765" s="362"/>
      <c r="AK1765" s="362"/>
      <c r="AL1765" s="362"/>
      <c r="AM1765" s="362"/>
      <c r="AN1765" s="361"/>
      <c r="AO1765" s="445" t="s">
        <v>5839</v>
      </c>
      <c r="AP1765" s="445" t="s">
        <v>5839</v>
      </c>
      <c r="AQ1765" s="445" t="s">
        <v>5839</v>
      </c>
    </row>
    <row r="1766" spans="1:43" ht="101.5" hidden="1" x14ac:dyDescent="0.35">
      <c r="A1766" s="362">
        <v>1764</v>
      </c>
      <c r="B1766" s="362" t="s">
        <v>4426</v>
      </c>
      <c r="C1766" s="362" t="s">
        <v>3</v>
      </c>
      <c r="D1766" s="362" t="s">
        <v>172</v>
      </c>
      <c r="E1766" s="362"/>
      <c r="F1766" s="362"/>
      <c r="G1766" s="362"/>
      <c r="H1766" s="362" t="s">
        <v>26</v>
      </c>
      <c r="I1766" s="362" t="s">
        <v>63</v>
      </c>
      <c r="J1766" s="361" t="s">
        <v>4427</v>
      </c>
      <c r="K1766" s="362"/>
      <c r="L1766" s="362" t="s">
        <v>186</v>
      </c>
      <c r="M1766" s="362" t="s">
        <v>40</v>
      </c>
      <c r="N1766" s="362" t="s">
        <v>2208</v>
      </c>
      <c r="O1766" s="362" t="s">
        <v>4394</v>
      </c>
      <c r="P1766" s="482" t="s">
        <v>4428</v>
      </c>
      <c r="Q1766" s="362"/>
      <c r="R1766" s="362"/>
      <c r="S1766" s="362"/>
      <c r="T1766" s="362"/>
      <c r="U1766" s="362"/>
      <c r="V1766" s="362"/>
      <c r="W1766" s="362"/>
      <c r="X1766" s="362"/>
      <c r="Y1766" s="362"/>
      <c r="Z1766" s="362"/>
      <c r="AA1766" s="366"/>
      <c r="AB1766" s="362"/>
      <c r="AC1766" s="362" t="s">
        <v>19</v>
      </c>
      <c r="AD1766" s="362" t="s">
        <v>40</v>
      </c>
      <c r="AE1766" s="362" t="s">
        <v>4428</v>
      </c>
      <c r="AF1766" s="362" t="s">
        <v>6171</v>
      </c>
      <c r="AG1766" s="362" t="b">
        <v>1</v>
      </c>
      <c r="AH1766" s="362"/>
      <c r="AI1766" s="362"/>
      <c r="AJ1766" s="362"/>
      <c r="AK1766" s="362"/>
      <c r="AL1766" s="362"/>
      <c r="AM1766" s="362"/>
      <c r="AN1766" s="361"/>
      <c r="AO1766" s="445" t="s">
        <v>9</v>
      </c>
      <c r="AP1766" s="445" t="s">
        <v>9</v>
      </c>
      <c r="AQ1766" s="445" t="s">
        <v>9</v>
      </c>
    </row>
    <row r="1767" spans="1:43" ht="29" hidden="1" x14ac:dyDescent="0.35">
      <c r="A1767" s="362">
        <v>1765</v>
      </c>
      <c r="B1767" s="362" t="s">
        <v>4429</v>
      </c>
      <c r="C1767" s="362" t="s">
        <v>3</v>
      </c>
      <c r="D1767" s="362" t="s">
        <v>172</v>
      </c>
      <c r="E1767" s="362"/>
      <c r="F1767" s="362"/>
      <c r="G1767" s="362"/>
      <c r="H1767" s="362" t="s">
        <v>26</v>
      </c>
      <c r="I1767" s="362" t="s">
        <v>63</v>
      </c>
      <c r="J1767" s="361" t="s">
        <v>4430</v>
      </c>
      <c r="K1767" s="362"/>
      <c r="L1767" s="362" t="s">
        <v>186</v>
      </c>
      <c r="M1767" s="362" t="s">
        <v>40</v>
      </c>
      <c r="N1767" s="362" t="s">
        <v>2208</v>
      </c>
      <c r="O1767" s="362" t="s">
        <v>4394</v>
      </c>
      <c r="P1767" s="482" t="s">
        <v>4431</v>
      </c>
      <c r="Q1767" s="362"/>
      <c r="R1767" s="362"/>
      <c r="S1767" s="362"/>
      <c r="T1767" s="362"/>
      <c r="U1767" s="362"/>
      <c r="V1767" s="362"/>
      <c r="W1767" s="362"/>
      <c r="X1767" s="362"/>
      <c r="Y1767" s="362"/>
      <c r="Z1767" s="362"/>
      <c r="AA1767" s="366"/>
      <c r="AB1767" s="362"/>
      <c r="AC1767" s="362" t="s">
        <v>19</v>
      </c>
      <c r="AD1767" s="362" t="s">
        <v>40</v>
      </c>
      <c r="AE1767" s="362" t="s">
        <v>4431</v>
      </c>
      <c r="AF1767" s="362" t="s">
        <v>6316</v>
      </c>
      <c r="AG1767" s="362" t="b">
        <v>1</v>
      </c>
      <c r="AH1767" s="362"/>
      <c r="AI1767" s="362"/>
      <c r="AJ1767" s="362"/>
      <c r="AK1767" s="362"/>
      <c r="AL1767" s="362"/>
      <c r="AM1767" s="362"/>
      <c r="AN1767" s="361"/>
      <c r="AO1767" s="445" t="s">
        <v>9</v>
      </c>
      <c r="AP1767" s="445" t="s">
        <v>9</v>
      </c>
      <c r="AQ1767" s="445" t="s">
        <v>9</v>
      </c>
    </row>
    <row r="1768" spans="1:43" ht="29" hidden="1" x14ac:dyDescent="0.35">
      <c r="A1768" s="362">
        <v>1766</v>
      </c>
      <c r="B1768" s="362" t="s">
        <v>4432</v>
      </c>
      <c r="C1768" s="362" t="s">
        <v>3</v>
      </c>
      <c r="D1768" s="362" t="s">
        <v>172</v>
      </c>
      <c r="E1768" s="362"/>
      <c r="F1768" s="362"/>
      <c r="G1768" s="362"/>
      <c r="H1768" s="362" t="s">
        <v>26</v>
      </c>
      <c r="I1768" s="362" t="s">
        <v>63</v>
      </c>
      <c r="J1768" s="361" t="s">
        <v>4433</v>
      </c>
      <c r="K1768" s="362"/>
      <c r="L1768" s="362" t="s">
        <v>186</v>
      </c>
      <c r="M1768" s="362" t="s">
        <v>4410</v>
      </c>
      <c r="N1768" s="362" t="s">
        <v>2208</v>
      </c>
      <c r="O1768" s="362" t="s">
        <v>4394</v>
      </c>
      <c r="P1768" s="482"/>
      <c r="Q1768" s="362"/>
      <c r="R1768" s="362"/>
      <c r="S1768" s="362"/>
      <c r="T1768" s="362"/>
      <c r="U1768" s="362"/>
      <c r="V1768" s="362"/>
      <c r="W1768" s="362"/>
      <c r="X1768" s="362"/>
      <c r="Y1768" s="362"/>
      <c r="Z1768" s="362"/>
      <c r="AA1768" s="366"/>
      <c r="AB1768" s="362"/>
      <c r="AC1768" s="362" t="s">
        <v>19</v>
      </c>
      <c r="AD1768" s="362" t="s">
        <v>40</v>
      </c>
      <c r="AE1768" s="362">
        <v>0</v>
      </c>
      <c r="AF1768" s="362" t="s">
        <v>6171</v>
      </c>
      <c r="AG1768" s="362" t="b">
        <v>1</v>
      </c>
      <c r="AH1768" s="362"/>
      <c r="AI1768" s="362"/>
      <c r="AJ1768" s="362"/>
      <c r="AK1768" s="362"/>
      <c r="AL1768" s="362"/>
      <c r="AM1768" s="362"/>
      <c r="AN1768" s="361"/>
      <c r="AO1768" s="445" t="s">
        <v>5839</v>
      </c>
      <c r="AP1768" s="445" t="s">
        <v>5839</v>
      </c>
      <c r="AQ1768" s="445" t="s">
        <v>5839</v>
      </c>
    </row>
    <row r="1769" spans="1:43" ht="29" hidden="1" x14ac:dyDescent="0.35">
      <c r="A1769" s="362">
        <v>1767</v>
      </c>
      <c r="B1769" s="362" t="s">
        <v>4434</v>
      </c>
      <c r="C1769" s="362" t="s">
        <v>3</v>
      </c>
      <c r="D1769" s="362" t="s">
        <v>172</v>
      </c>
      <c r="E1769" s="362"/>
      <c r="F1769" s="362"/>
      <c r="G1769" s="362"/>
      <c r="H1769" s="362" t="s">
        <v>26</v>
      </c>
      <c r="I1769" s="362" t="s">
        <v>63</v>
      </c>
      <c r="J1769" s="361" t="s">
        <v>4435</v>
      </c>
      <c r="K1769" s="362"/>
      <c r="L1769" s="362" t="s">
        <v>186</v>
      </c>
      <c r="M1769" s="362" t="s">
        <v>40</v>
      </c>
      <c r="N1769" s="362" t="s">
        <v>2208</v>
      </c>
      <c r="O1769" s="362" t="s">
        <v>4394</v>
      </c>
      <c r="P1769" s="482" t="s">
        <v>4436</v>
      </c>
      <c r="Q1769" s="362"/>
      <c r="R1769" s="362"/>
      <c r="S1769" s="362"/>
      <c r="T1769" s="362"/>
      <c r="U1769" s="362"/>
      <c r="V1769" s="362"/>
      <c r="W1769" s="362"/>
      <c r="X1769" s="362"/>
      <c r="Y1769" s="362"/>
      <c r="Z1769" s="362"/>
      <c r="AA1769" s="366"/>
      <c r="AB1769" s="362"/>
      <c r="AC1769" s="362" t="s">
        <v>19</v>
      </c>
      <c r="AD1769" s="362" t="s">
        <v>40</v>
      </c>
      <c r="AE1769" s="362"/>
      <c r="AF1769" s="362" t="s">
        <v>6316</v>
      </c>
      <c r="AG1769" s="362" t="b">
        <v>0</v>
      </c>
      <c r="AH1769" s="362"/>
      <c r="AI1769" s="362"/>
      <c r="AJ1769" s="362"/>
      <c r="AK1769" s="362"/>
      <c r="AL1769" s="362"/>
      <c r="AM1769" s="362"/>
      <c r="AN1769" s="361"/>
      <c r="AO1769" s="445" t="s">
        <v>9</v>
      </c>
      <c r="AP1769" s="445" t="s">
        <v>9</v>
      </c>
      <c r="AQ1769" s="445" t="s">
        <v>9</v>
      </c>
    </row>
    <row r="1770" spans="1:43" ht="29" hidden="1" x14ac:dyDescent="0.35">
      <c r="A1770" s="362">
        <v>1768</v>
      </c>
      <c r="B1770" s="362" t="s">
        <v>4437</v>
      </c>
      <c r="C1770" s="362" t="s">
        <v>3</v>
      </c>
      <c r="D1770" s="362" t="s">
        <v>172</v>
      </c>
      <c r="E1770" s="362"/>
      <c r="F1770" s="362"/>
      <c r="G1770" s="362"/>
      <c r="H1770" s="362" t="s">
        <v>26</v>
      </c>
      <c r="I1770" s="362" t="s">
        <v>63</v>
      </c>
      <c r="J1770" s="361" t="s">
        <v>4438</v>
      </c>
      <c r="K1770" s="362"/>
      <c r="L1770" s="362" t="s">
        <v>186</v>
      </c>
      <c r="M1770" s="362" t="s">
        <v>4410</v>
      </c>
      <c r="N1770" s="362" t="s">
        <v>2208</v>
      </c>
      <c r="O1770" s="362" t="s">
        <v>4394</v>
      </c>
      <c r="P1770" s="482"/>
      <c r="Q1770" s="362"/>
      <c r="R1770" s="362"/>
      <c r="S1770" s="362"/>
      <c r="T1770" s="362"/>
      <c r="U1770" s="362"/>
      <c r="V1770" s="362"/>
      <c r="W1770" s="362"/>
      <c r="X1770" s="362"/>
      <c r="Y1770" s="362"/>
      <c r="Z1770" s="362"/>
      <c r="AA1770" s="366"/>
      <c r="AB1770" s="362"/>
      <c r="AC1770" s="362" t="s">
        <v>19</v>
      </c>
      <c r="AD1770" s="362" t="s">
        <v>40</v>
      </c>
      <c r="AE1770" s="362">
        <v>0</v>
      </c>
      <c r="AF1770" s="362" t="s">
        <v>6171</v>
      </c>
      <c r="AG1770" s="362" t="b">
        <v>1</v>
      </c>
      <c r="AH1770" s="362"/>
      <c r="AI1770" s="362"/>
      <c r="AJ1770" s="362"/>
      <c r="AK1770" s="362"/>
      <c r="AL1770" s="362"/>
      <c r="AM1770" s="362"/>
      <c r="AN1770" s="361"/>
      <c r="AO1770" s="445" t="s">
        <v>5839</v>
      </c>
      <c r="AP1770" s="445" t="s">
        <v>5839</v>
      </c>
      <c r="AQ1770" s="445" t="s">
        <v>5839</v>
      </c>
    </row>
    <row r="1771" spans="1:43" ht="29" hidden="1" x14ac:dyDescent="0.35">
      <c r="A1771" s="362">
        <v>1769</v>
      </c>
      <c r="B1771" s="362" t="s">
        <v>4439</v>
      </c>
      <c r="C1771" s="362" t="s">
        <v>3</v>
      </c>
      <c r="D1771" s="362" t="s">
        <v>172</v>
      </c>
      <c r="E1771" s="362"/>
      <c r="F1771" s="362"/>
      <c r="G1771" s="362"/>
      <c r="H1771" s="362" t="s">
        <v>26</v>
      </c>
      <c r="I1771" s="362" t="s">
        <v>63</v>
      </c>
      <c r="J1771" s="361" t="s">
        <v>4440</v>
      </c>
      <c r="K1771" s="362"/>
      <c r="L1771" s="362" t="s">
        <v>186</v>
      </c>
      <c r="M1771" s="362" t="s">
        <v>4410</v>
      </c>
      <c r="N1771" s="362" t="s">
        <v>2208</v>
      </c>
      <c r="O1771" s="362" t="s">
        <v>4394</v>
      </c>
      <c r="P1771" s="482"/>
      <c r="Q1771" s="362"/>
      <c r="R1771" s="362"/>
      <c r="S1771" s="362"/>
      <c r="T1771" s="362"/>
      <c r="U1771" s="362"/>
      <c r="V1771" s="362"/>
      <c r="W1771" s="362"/>
      <c r="X1771" s="362"/>
      <c r="Y1771" s="362"/>
      <c r="Z1771" s="362"/>
      <c r="AA1771" s="366"/>
      <c r="AB1771" s="362"/>
      <c r="AC1771" s="362" t="s">
        <v>19</v>
      </c>
      <c r="AD1771" s="362" t="s">
        <v>40</v>
      </c>
      <c r="AE1771" s="362">
        <v>0</v>
      </c>
      <c r="AF1771" s="362" t="s">
        <v>6316</v>
      </c>
      <c r="AG1771" s="362" t="b">
        <v>1</v>
      </c>
      <c r="AH1771" s="362"/>
      <c r="AI1771" s="362"/>
      <c r="AJ1771" s="362"/>
      <c r="AK1771" s="362"/>
      <c r="AL1771" s="362"/>
      <c r="AM1771" s="362"/>
      <c r="AN1771" s="361"/>
      <c r="AO1771" s="445" t="s">
        <v>5839</v>
      </c>
      <c r="AP1771" s="445" t="s">
        <v>5839</v>
      </c>
      <c r="AQ1771" s="445" t="s">
        <v>5839</v>
      </c>
    </row>
    <row r="1772" spans="1:43" ht="29" hidden="1" x14ac:dyDescent="0.35">
      <c r="A1772" s="362">
        <v>1770</v>
      </c>
      <c r="B1772" s="362" t="s">
        <v>4441</v>
      </c>
      <c r="C1772" s="362" t="s">
        <v>3</v>
      </c>
      <c r="D1772" s="362" t="s">
        <v>172</v>
      </c>
      <c r="E1772" s="362"/>
      <c r="F1772" s="362"/>
      <c r="G1772" s="362"/>
      <c r="H1772" s="362" t="s">
        <v>26</v>
      </c>
      <c r="I1772" s="362" t="s">
        <v>63</v>
      </c>
      <c r="J1772" s="361" t="s">
        <v>4442</v>
      </c>
      <c r="K1772" s="362"/>
      <c r="L1772" s="362" t="s">
        <v>186</v>
      </c>
      <c r="M1772" s="362" t="s">
        <v>4410</v>
      </c>
      <c r="N1772" s="362" t="s">
        <v>2208</v>
      </c>
      <c r="O1772" s="362" t="s">
        <v>4394</v>
      </c>
      <c r="P1772" s="482"/>
      <c r="Q1772" s="362"/>
      <c r="R1772" s="362"/>
      <c r="S1772" s="362"/>
      <c r="T1772" s="362"/>
      <c r="U1772" s="362"/>
      <c r="V1772" s="362"/>
      <c r="W1772" s="362"/>
      <c r="X1772" s="362"/>
      <c r="Y1772" s="362"/>
      <c r="Z1772" s="362"/>
      <c r="AA1772" s="366"/>
      <c r="AB1772" s="362"/>
      <c r="AC1772" s="362" t="s">
        <v>19</v>
      </c>
      <c r="AD1772" s="362" t="s">
        <v>40</v>
      </c>
      <c r="AE1772" s="362">
        <v>0</v>
      </c>
      <c r="AF1772" s="362" t="s">
        <v>6171</v>
      </c>
      <c r="AG1772" s="362" t="b">
        <v>1</v>
      </c>
      <c r="AH1772" s="362"/>
      <c r="AI1772" s="362"/>
      <c r="AJ1772" s="362"/>
      <c r="AK1772" s="362"/>
      <c r="AL1772" s="362"/>
      <c r="AM1772" s="362"/>
      <c r="AN1772" s="361"/>
      <c r="AO1772" s="445" t="s">
        <v>5839</v>
      </c>
      <c r="AP1772" s="445" t="s">
        <v>5839</v>
      </c>
      <c r="AQ1772" s="445" t="s">
        <v>5839</v>
      </c>
    </row>
    <row r="1773" spans="1:43" ht="29" hidden="1" x14ac:dyDescent="0.35">
      <c r="A1773" s="362">
        <v>1771</v>
      </c>
      <c r="B1773" s="362" t="s">
        <v>4443</v>
      </c>
      <c r="C1773" s="362" t="s">
        <v>3</v>
      </c>
      <c r="D1773" s="362" t="s">
        <v>172</v>
      </c>
      <c r="E1773" s="362"/>
      <c r="F1773" s="362"/>
      <c r="G1773" s="362"/>
      <c r="H1773" s="362" t="s">
        <v>26</v>
      </c>
      <c r="I1773" s="362" t="s">
        <v>63</v>
      </c>
      <c r="J1773" s="361" t="s">
        <v>4444</v>
      </c>
      <c r="K1773" s="362"/>
      <c r="L1773" s="362" t="s">
        <v>186</v>
      </c>
      <c r="M1773" s="362" t="s">
        <v>4410</v>
      </c>
      <c r="N1773" s="362" t="s">
        <v>2208</v>
      </c>
      <c r="O1773" s="362" t="s">
        <v>4394</v>
      </c>
      <c r="P1773" s="482"/>
      <c r="Q1773" s="362"/>
      <c r="R1773" s="362"/>
      <c r="S1773" s="362"/>
      <c r="T1773" s="362"/>
      <c r="U1773" s="362"/>
      <c r="V1773" s="362"/>
      <c r="W1773" s="362"/>
      <c r="X1773" s="362"/>
      <c r="Y1773" s="362"/>
      <c r="Z1773" s="362"/>
      <c r="AA1773" s="366"/>
      <c r="AB1773" s="362"/>
      <c r="AC1773" s="362" t="s">
        <v>19</v>
      </c>
      <c r="AD1773" s="362" t="s">
        <v>40</v>
      </c>
      <c r="AE1773" s="362">
        <v>0</v>
      </c>
      <c r="AF1773" s="362" t="s">
        <v>6171</v>
      </c>
      <c r="AG1773" s="362" t="b">
        <v>1</v>
      </c>
      <c r="AH1773" s="362"/>
      <c r="AI1773" s="362"/>
      <c r="AJ1773" s="362"/>
      <c r="AK1773" s="362"/>
      <c r="AL1773" s="362"/>
      <c r="AM1773" s="362"/>
      <c r="AN1773" s="361"/>
      <c r="AO1773" s="445" t="s">
        <v>5839</v>
      </c>
      <c r="AP1773" s="445" t="s">
        <v>5839</v>
      </c>
      <c r="AQ1773" s="445" t="s">
        <v>5839</v>
      </c>
    </row>
    <row r="1774" spans="1:43" ht="29" hidden="1" x14ac:dyDescent="0.35">
      <c r="A1774" s="362">
        <v>1772</v>
      </c>
      <c r="B1774" s="362" t="s">
        <v>4445</v>
      </c>
      <c r="C1774" s="362" t="s">
        <v>3</v>
      </c>
      <c r="D1774" s="362" t="s">
        <v>172</v>
      </c>
      <c r="E1774" s="362"/>
      <c r="F1774" s="362"/>
      <c r="G1774" s="362"/>
      <c r="H1774" s="362" t="s">
        <v>26</v>
      </c>
      <c r="I1774" s="362" t="s">
        <v>63</v>
      </c>
      <c r="J1774" s="361" t="s">
        <v>4446</v>
      </c>
      <c r="K1774" s="362"/>
      <c r="L1774" s="362" t="s">
        <v>186</v>
      </c>
      <c r="M1774" s="362" t="s">
        <v>4410</v>
      </c>
      <c r="N1774" s="362" t="s">
        <v>2208</v>
      </c>
      <c r="O1774" s="362" t="s">
        <v>4394</v>
      </c>
      <c r="P1774" s="482"/>
      <c r="Q1774" s="362"/>
      <c r="R1774" s="362"/>
      <c r="S1774" s="362"/>
      <c r="T1774" s="362"/>
      <c r="U1774" s="362"/>
      <c r="V1774" s="362"/>
      <c r="W1774" s="362"/>
      <c r="X1774" s="362"/>
      <c r="Y1774" s="362"/>
      <c r="Z1774" s="362"/>
      <c r="AA1774" s="366"/>
      <c r="AB1774" s="362"/>
      <c r="AC1774" s="362" t="s">
        <v>19</v>
      </c>
      <c r="AD1774" s="362" t="s">
        <v>40</v>
      </c>
      <c r="AE1774" s="362">
        <v>0</v>
      </c>
      <c r="AF1774" s="362" t="s">
        <v>6171</v>
      </c>
      <c r="AG1774" s="362" t="b">
        <v>1</v>
      </c>
      <c r="AH1774" s="362"/>
      <c r="AI1774" s="362"/>
      <c r="AJ1774" s="362"/>
      <c r="AK1774" s="362"/>
      <c r="AL1774" s="362"/>
      <c r="AM1774" s="362"/>
      <c r="AN1774" s="361"/>
      <c r="AO1774" s="445" t="s">
        <v>5839</v>
      </c>
      <c r="AP1774" s="445" t="s">
        <v>5839</v>
      </c>
      <c r="AQ1774" s="445" t="s">
        <v>5839</v>
      </c>
    </row>
    <row r="1775" spans="1:43" ht="14.5" hidden="1" x14ac:dyDescent="0.35">
      <c r="A1775" s="362">
        <v>1773</v>
      </c>
      <c r="B1775" s="362" t="s">
        <v>4447</v>
      </c>
      <c r="C1775" s="362" t="s">
        <v>3</v>
      </c>
      <c r="D1775" s="362" t="s">
        <v>172</v>
      </c>
      <c r="E1775" s="362"/>
      <c r="F1775" s="362" t="s">
        <v>63</v>
      </c>
      <c r="G1775" s="362" t="s">
        <v>63</v>
      </c>
      <c r="H1775" s="362" t="s">
        <v>63</v>
      </c>
      <c r="I1775" s="362" t="s">
        <v>4392</v>
      </c>
      <c r="J1775" s="361" t="s">
        <v>4448</v>
      </c>
      <c r="K1775" s="362"/>
      <c r="L1775" s="362" t="s">
        <v>186</v>
      </c>
      <c r="M1775" s="362" t="s">
        <v>90</v>
      </c>
      <c r="N1775" s="362" t="s">
        <v>2208</v>
      </c>
      <c r="O1775" s="362" t="s">
        <v>4394</v>
      </c>
      <c r="P1775" s="482"/>
      <c r="Q1775" s="362"/>
      <c r="R1775" s="362"/>
      <c r="S1775" s="362"/>
      <c r="T1775" s="362"/>
      <c r="U1775" s="362"/>
      <c r="V1775" s="362"/>
      <c r="W1775" s="362"/>
      <c r="X1775" s="362"/>
      <c r="Y1775" s="362"/>
      <c r="Z1775" s="362"/>
      <c r="AA1775" s="366"/>
      <c r="AB1775" s="362"/>
      <c r="AC1775" s="362" t="s">
        <v>19</v>
      </c>
      <c r="AD1775" s="362" t="s">
        <v>40</v>
      </c>
      <c r="AE1775" s="362">
        <v>0</v>
      </c>
      <c r="AF1775" s="362" t="s">
        <v>6171</v>
      </c>
      <c r="AG1775" s="362" t="b">
        <v>1</v>
      </c>
      <c r="AH1775" s="362"/>
      <c r="AI1775" s="362"/>
      <c r="AJ1775" s="362"/>
      <c r="AK1775" s="362"/>
      <c r="AL1775" s="362"/>
      <c r="AM1775" s="362"/>
      <c r="AN1775" s="361"/>
      <c r="AO1775" s="445" t="s">
        <v>5839</v>
      </c>
      <c r="AP1775" s="445" t="s">
        <v>5839</v>
      </c>
      <c r="AQ1775" s="445" t="s">
        <v>5839</v>
      </c>
    </row>
    <row r="1776" spans="1:43" ht="43.5" hidden="1" x14ac:dyDescent="0.35">
      <c r="A1776" s="362">
        <v>1774</v>
      </c>
      <c r="B1776" s="362" t="s">
        <v>4449</v>
      </c>
      <c r="C1776" s="362" t="s">
        <v>3</v>
      </c>
      <c r="D1776" s="362" t="s">
        <v>172</v>
      </c>
      <c r="E1776" s="362"/>
      <c r="F1776" s="362"/>
      <c r="G1776" s="362"/>
      <c r="H1776" s="362" t="s">
        <v>26</v>
      </c>
      <c r="I1776" s="362" t="s">
        <v>63</v>
      </c>
      <c r="J1776" s="361" t="s">
        <v>4450</v>
      </c>
      <c r="K1776" s="362"/>
      <c r="L1776" s="362" t="s">
        <v>186</v>
      </c>
      <c r="M1776" s="362" t="s">
        <v>40</v>
      </c>
      <c r="N1776" s="362" t="s">
        <v>2208</v>
      </c>
      <c r="O1776" s="362" t="s">
        <v>4394</v>
      </c>
      <c r="P1776" s="482" t="s">
        <v>4451</v>
      </c>
      <c r="Q1776" s="362"/>
      <c r="R1776" s="362"/>
      <c r="S1776" s="362"/>
      <c r="T1776" s="362"/>
      <c r="U1776" s="362"/>
      <c r="V1776" s="362"/>
      <c r="W1776" s="362"/>
      <c r="X1776" s="362"/>
      <c r="Y1776" s="362"/>
      <c r="Z1776" s="362"/>
      <c r="AA1776" s="366"/>
      <c r="AB1776" s="362"/>
      <c r="AC1776" s="362" t="s">
        <v>19</v>
      </c>
      <c r="AD1776" s="362" t="s">
        <v>40</v>
      </c>
      <c r="AE1776" s="362"/>
      <c r="AF1776" s="362" t="s">
        <v>6171</v>
      </c>
      <c r="AG1776" s="362" t="b">
        <v>0</v>
      </c>
      <c r="AH1776" s="362"/>
      <c r="AI1776" s="362"/>
      <c r="AJ1776" s="362"/>
      <c r="AK1776" s="362"/>
      <c r="AL1776" s="362"/>
      <c r="AM1776" s="362"/>
      <c r="AN1776" s="361"/>
      <c r="AO1776" s="445" t="s">
        <v>9</v>
      </c>
      <c r="AP1776" s="445" t="s">
        <v>9</v>
      </c>
      <c r="AQ1776" s="445" t="s">
        <v>9</v>
      </c>
    </row>
    <row r="1777" spans="1:43" ht="29" hidden="1" x14ac:dyDescent="0.35">
      <c r="A1777" s="362">
        <v>1775</v>
      </c>
      <c r="B1777" s="362" t="s">
        <v>4452</v>
      </c>
      <c r="C1777" s="362" t="s">
        <v>3</v>
      </c>
      <c r="D1777" s="362" t="s">
        <v>172</v>
      </c>
      <c r="E1777" s="362"/>
      <c r="F1777" s="362" t="s">
        <v>63</v>
      </c>
      <c r="G1777" s="362" t="s">
        <v>63</v>
      </c>
      <c r="H1777" s="362" t="s">
        <v>80</v>
      </c>
      <c r="I1777" s="362" t="s">
        <v>63</v>
      </c>
      <c r="J1777" s="361" t="s">
        <v>4453</v>
      </c>
      <c r="K1777" s="362"/>
      <c r="L1777" s="362" t="s">
        <v>186</v>
      </c>
      <c r="M1777" s="362" t="s">
        <v>4410</v>
      </c>
      <c r="N1777" s="362" t="s">
        <v>2208</v>
      </c>
      <c r="O1777" s="362" t="s">
        <v>4394</v>
      </c>
      <c r="P1777" s="482"/>
      <c r="Q1777" s="362"/>
      <c r="R1777" s="362"/>
      <c r="S1777" s="362"/>
      <c r="T1777" s="362"/>
      <c r="U1777" s="362"/>
      <c r="V1777" s="362"/>
      <c r="W1777" s="362"/>
      <c r="X1777" s="362"/>
      <c r="Y1777" s="362"/>
      <c r="Z1777" s="362"/>
      <c r="AA1777" s="366"/>
      <c r="AB1777" s="362"/>
      <c r="AC1777" s="362" t="s">
        <v>19</v>
      </c>
      <c r="AD1777" s="362" t="s">
        <v>40</v>
      </c>
      <c r="AE1777" s="362">
        <v>0</v>
      </c>
      <c r="AF1777" s="362" t="s">
        <v>6171</v>
      </c>
      <c r="AG1777" s="362" t="b">
        <v>1</v>
      </c>
      <c r="AH1777" s="362"/>
      <c r="AI1777" s="362"/>
      <c r="AJ1777" s="362"/>
      <c r="AK1777" s="362"/>
      <c r="AL1777" s="362"/>
      <c r="AM1777" s="362"/>
      <c r="AN1777" s="361"/>
      <c r="AO1777" s="445" t="s">
        <v>5839</v>
      </c>
      <c r="AP1777" s="445" t="s">
        <v>5839</v>
      </c>
      <c r="AQ1777" s="445" t="s">
        <v>5839</v>
      </c>
    </row>
    <row r="1778" spans="1:43" ht="29" hidden="1" x14ac:dyDescent="0.35">
      <c r="A1778" s="362">
        <v>1776</v>
      </c>
      <c r="B1778" s="362" t="s">
        <v>4454</v>
      </c>
      <c r="C1778" s="362" t="s">
        <v>3</v>
      </c>
      <c r="D1778" s="362" t="s">
        <v>172</v>
      </c>
      <c r="E1778" s="362"/>
      <c r="F1778" s="362" t="s">
        <v>63</v>
      </c>
      <c r="G1778" s="362" t="s">
        <v>63</v>
      </c>
      <c r="H1778" s="362" t="s">
        <v>80</v>
      </c>
      <c r="I1778" s="362" t="s">
        <v>63</v>
      </c>
      <c r="J1778" s="361" t="s">
        <v>4455</v>
      </c>
      <c r="K1778" s="362"/>
      <c r="L1778" s="362" t="s">
        <v>186</v>
      </c>
      <c r="M1778" s="362" t="s">
        <v>4410</v>
      </c>
      <c r="N1778" s="362" t="s">
        <v>2208</v>
      </c>
      <c r="O1778" s="362" t="s">
        <v>4394</v>
      </c>
      <c r="P1778" s="482"/>
      <c r="Q1778" s="362"/>
      <c r="R1778" s="362"/>
      <c r="S1778" s="362"/>
      <c r="T1778" s="362"/>
      <c r="U1778" s="362"/>
      <c r="V1778" s="362"/>
      <c r="W1778" s="362"/>
      <c r="X1778" s="362"/>
      <c r="Y1778" s="362"/>
      <c r="Z1778" s="362"/>
      <c r="AA1778" s="366"/>
      <c r="AB1778" s="362"/>
      <c r="AC1778" s="362" t="s">
        <v>19</v>
      </c>
      <c r="AD1778" s="362" t="s">
        <v>40</v>
      </c>
      <c r="AE1778" s="362">
        <v>0</v>
      </c>
      <c r="AF1778" s="362" t="s">
        <v>6171</v>
      </c>
      <c r="AG1778" s="362" t="b">
        <v>1</v>
      </c>
      <c r="AH1778" s="362"/>
      <c r="AI1778" s="362"/>
      <c r="AJ1778" s="362"/>
      <c r="AK1778" s="362"/>
      <c r="AL1778" s="362"/>
      <c r="AM1778" s="362"/>
      <c r="AN1778" s="361"/>
      <c r="AO1778" s="445" t="s">
        <v>5839</v>
      </c>
      <c r="AP1778" s="445" t="s">
        <v>5839</v>
      </c>
      <c r="AQ1778" s="445" t="s">
        <v>5839</v>
      </c>
    </row>
    <row r="1779" spans="1:43" ht="29" hidden="1" x14ac:dyDescent="0.35">
      <c r="A1779" s="362">
        <v>1777</v>
      </c>
      <c r="B1779" s="362" t="s">
        <v>4456</v>
      </c>
      <c r="C1779" s="362" t="s">
        <v>3</v>
      </c>
      <c r="D1779" s="362" t="s">
        <v>172</v>
      </c>
      <c r="E1779" s="362"/>
      <c r="F1779" s="362" t="s">
        <v>63</v>
      </c>
      <c r="G1779" s="362" t="s">
        <v>63</v>
      </c>
      <c r="H1779" s="362" t="s">
        <v>80</v>
      </c>
      <c r="I1779" s="362" t="s">
        <v>63</v>
      </c>
      <c r="J1779" s="361" t="s">
        <v>4457</v>
      </c>
      <c r="K1779" s="362"/>
      <c r="L1779" s="362" t="s">
        <v>186</v>
      </c>
      <c r="M1779" s="362" t="s">
        <v>4410</v>
      </c>
      <c r="N1779" s="362" t="s">
        <v>2208</v>
      </c>
      <c r="O1779" s="362" t="s">
        <v>4394</v>
      </c>
      <c r="P1779" s="482"/>
      <c r="Q1779" s="362"/>
      <c r="R1779" s="362"/>
      <c r="S1779" s="362"/>
      <c r="T1779" s="362"/>
      <c r="U1779" s="362"/>
      <c r="V1779" s="362"/>
      <c r="W1779" s="362"/>
      <c r="X1779" s="362"/>
      <c r="Y1779" s="362"/>
      <c r="Z1779" s="362"/>
      <c r="AA1779" s="366"/>
      <c r="AB1779" s="362"/>
      <c r="AC1779" s="362" t="s">
        <v>19</v>
      </c>
      <c r="AD1779" s="362" t="s">
        <v>40</v>
      </c>
      <c r="AE1779" s="362">
        <v>0</v>
      </c>
      <c r="AF1779" s="362" t="s">
        <v>6171</v>
      </c>
      <c r="AG1779" s="362" t="b">
        <v>1</v>
      </c>
      <c r="AH1779" s="362"/>
      <c r="AI1779" s="362"/>
      <c r="AJ1779" s="362"/>
      <c r="AK1779" s="362"/>
      <c r="AL1779" s="362"/>
      <c r="AM1779" s="362"/>
      <c r="AN1779" s="361"/>
      <c r="AO1779" s="445" t="s">
        <v>5839</v>
      </c>
      <c r="AP1779" s="445" t="s">
        <v>5839</v>
      </c>
      <c r="AQ1779" s="445" t="s">
        <v>5839</v>
      </c>
    </row>
    <row r="1780" spans="1:43" ht="29" hidden="1" x14ac:dyDescent="0.35">
      <c r="A1780" s="362">
        <v>1778</v>
      </c>
      <c r="B1780" s="362" t="s">
        <v>4458</v>
      </c>
      <c r="C1780" s="362" t="s">
        <v>3</v>
      </c>
      <c r="D1780" s="362" t="s">
        <v>172</v>
      </c>
      <c r="E1780" s="362"/>
      <c r="F1780" s="362" t="s">
        <v>63</v>
      </c>
      <c r="G1780" s="362" t="s">
        <v>63</v>
      </c>
      <c r="H1780" s="362" t="s">
        <v>80</v>
      </c>
      <c r="I1780" s="362" t="s">
        <v>63</v>
      </c>
      <c r="J1780" s="361" t="s">
        <v>4459</v>
      </c>
      <c r="K1780" s="362"/>
      <c r="L1780" s="362" t="s">
        <v>186</v>
      </c>
      <c r="M1780" s="362" t="s">
        <v>4410</v>
      </c>
      <c r="N1780" s="362" t="s">
        <v>2208</v>
      </c>
      <c r="O1780" s="362" t="s">
        <v>4394</v>
      </c>
      <c r="P1780" s="482"/>
      <c r="Q1780" s="362"/>
      <c r="R1780" s="362"/>
      <c r="S1780" s="362"/>
      <c r="T1780" s="362"/>
      <c r="U1780" s="362"/>
      <c r="V1780" s="362"/>
      <c r="W1780" s="362"/>
      <c r="X1780" s="362"/>
      <c r="Y1780" s="362"/>
      <c r="Z1780" s="362"/>
      <c r="AA1780" s="366"/>
      <c r="AB1780" s="362"/>
      <c r="AC1780" s="362" t="s">
        <v>19</v>
      </c>
      <c r="AD1780" s="362" t="s">
        <v>40</v>
      </c>
      <c r="AE1780" s="362">
        <v>0</v>
      </c>
      <c r="AF1780" s="362" t="s">
        <v>6171</v>
      </c>
      <c r="AG1780" s="362" t="b">
        <v>1</v>
      </c>
      <c r="AH1780" s="362"/>
      <c r="AI1780" s="362"/>
      <c r="AJ1780" s="362"/>
      <c r="AK1780" s="362"/>
      <c r="AL1780" s="362"/>
      <c r="AM1780" s="362"/>
      <c r="AN1780" s="361"/>
      <c r="AO1780" s="445" t="s">
        <v>5839</v>
      </c>
      <c r="AP1780" s="445" t="s">
        <v>5839</v>
      </c>
      <c r="AQ1780" s="445" t="s">
        <v>5839</v>
      </c>
    </row>
    <row r="1781" spans="1:43" ht="29" hidden="1" x14ac:dyDescent="0.35">
      <c r="A1781" s="362">
        <v>1779</v>
      </c>
      <c r="B1781" s="362" t="s">
        <v>4460</v>
      </c>
      <c r="C1781" s="362" t="s">
        <v>3</v>
      </c>
      <c r="D1781" s="362" t="s">
        <v>172</v>
      </c>
      <c r="E1781" s="362"/>
      <c r="F1781" s="362" t="s">
        <v>63</v>
      </c>
      <c r="G1781" s="362" t="s">
        <v>63</v>
      </c>
      <c r="H1781" s="362" t="s">
        <v>80</v>
      </c>
      <c r="I1781" s="362" t="s">
        <v>63</v>
      </c>
      <c r="J1781" s="361" t="s">
        <v>4461</v>
      </c>
      <c r="K1781" s="362"/>
      <c r="L1781" s="362" t="s">
        <v>186</v>
      </c>
      <c r="M1781" s="362" t="s">
        <v>4410</v>
      </c>
      <c r="N1781" s="362" t="s">
        <v>2208</v>
      </c>
      <c r="O1781" s="362" t="s">
        <v>4394</v>
      </c>
      <c r="P1781" s="482"/>
      <c r="Q1781" s="362"/>
      <c r="R1781" s="362"/>
      <c r="S1781" s="362"/>
      <c r="T1781" s="362"/>
      <c r="U1781" s="362"/>
      <c r="V1781" s="362"/>
      <c r="W1781" s="362"/>
      <c r="X1781" s="362"/>
      <c r="Y1781" s="362"/>
      <c r="Z1781" s="362"/>
      <c r="AA1781" s="366"/>
      <c r="AB1781" s="362"/>
      <c r="AC1781" s="362" t="s">
        <v>19</v>
      </c>
      <c r="AD1781" s="362" t="s">
        <v>40</v>
      </c>
      <c r="AE1781" s="362">
        <v>0</v>
      </c>
      <c r="AF1781" s="362" t="s">
        <v>6171</v>
      </c>
      <c r="AG1781" s="362" t="b">
        <v>1</v>
      </c>
      <c r="AH1781" s="362"/>
      <c r="AI1781" s="362"/>
      <c r="AJ1781" s="362"/>
      <c r="AK1781" s="362"/>
      <c r="AL1781" s="362"/>
      <c r="AM1781" s="362"/>
      <c r="AN1781" s="361"/>
      <c r="AO1781" s="445" t="s">
        <v>5839</v>
      </c>
      <c r="AP1781" s="445" t="s">
        <v>5839</v>
      </c>
      <c r="AQ1781" s="445" t="s">
        <v>5839</v>
      </c>
    </row>
    <row r="1782" spans="1:43" ht="14.5" hidden="1" x14ac:dyDescent="0.35">
      <c r="A1782" s="362">
        <v>1780</v>
      </c>
      <c r="B1782" s="362" t="s">
        <v>4462</v>
      </c>
      <c r="C1782" s="362" t="s">
        <v>3</v>
      </c>
      <c r="D1782" s="362" t="s">
        <v>172</v>
      </c>
      <c r="E1782" s="362"/>
      <c r="F1782" s="362" t="s">
        <v>63</v>
      </c>
      <c r="G1782" s="362" t="s">
        <v>63</v>
      </c>
      <c r="H1782" s="362" t="s">
        <v>80</v>
      </c>
      <c r="I1782" s="362" t="s">
        <v>63</v>
      </c>
      <c r="J1782" s="361" t="s">
        <v>4463</v>
      </c>
      <c r="K1782" s="362"/>
      <c r="L1782" s="362" t="s">
        <v>186</v>
      </c>
      <c r="M1782" s="362" t="s">
        <v>4410</v>
      </c>
      <c r="N1782" s="362" t="s">
        <v>1398</v>
      </c>
      <c r="O1782" s="362" t="s">
        <v>4464</v>
      </c>
      <c r="P1782" s="482"/>
      <c r="Q1782" s="362"/>
      <c r="R1782" s="362"/>
      <c r="S1782" s="362"/>
      <c r="T1782" s="362"/>
      <c r="U1782" s="362"/>
      <c r="V1782" s="362"/>
      <c r="W1782" s="362"/>
      <c r="X1782" s="362"/>
      <c r="Y1782" s="362"/>
      <c r="Z1782" s="362"/>
      <c r="AA1782" s="366"/>
      <c r="AB1782" s="362"/>
      <c r="AC1782" s="362" t="s">
        <v>19</v>
      </c>
      <c r="AD1782" s="362" t="s">
        <v>40</v>
      </c>
      <c r="AE1782" s="362" t="s">
        <v>6878</v>
      </c>
      <c r="AF1782" s="362" t="s">
        <v>6171</v>
      </c>
      <c r="AG1782" s="362" t="b">
        <v>0</v>
      </c>
      <c r="AH1782" s="362"/>
      <c r="AI1782" s="362"/>
      <c r="AJ1782" s="362"/>
      <c r="AK1782" s="362"/>
      <c r="AL1782" s="362"/>
      <c r="AM1782" s="362"/>
      <c r="AN1782" s="361"/>
      <c r="AO1782" s="445" t="s">
        <v>5839</v>
      </c>
      <c r="AP1782" s="445" t="s">
        <v>5839</v>
      </c>
      <c r="AQ1782" s="445" t="s">
        <v>5839</v>
      </c>
    </row>
    <row r="1783" spans="1:43" ht="14.5" hidden="1" x14ac:dyDescent="0.35">
      <c r="A1783" s="362">
        <v>1781</v>
      </c>
      <c r="B1783" s="362" t="s">
        <v>4465</v>
      </c>
      <c r="C1783" s="362" t="s">
        <v>3</v>
      </c>
      <c r="D1783" s="362" t="s">
        <v>172</v>
      </c>
      <c r="E1783" s="362"/>
      <c r="F1783" s="362" t="s">
        <v>63</v>
      </c>
      <c r="G1783" s="362" t="s">
        <v>63</v>
      </c>
      <c r="H1783" s="362" t="s">
        <v>80</v>
      </c>
      <c r="I1783" s="362" t="s">
        <v>63</v>
      </c>
      <c r="J1783" s="361" t="s">
        <v>4466</v>
      </c>
      <c r="K1783" s="362"/>
      <c r="L1783" s="362" t="s">
        <v>186</v>
      </c>
      <c r="M1783" s="362" t="s">
        <v>95</v>
      </c>
      <c r="N1783" s="362" t="s">
        <v>1398</v>
      </c>
      <c r="O1783" s="362" t="s">
        <v>4464</v>
      </c>
      <c r="P1783" s="482"/>
      <c r="Q1783" s="362"/>
      <c r="R1783" s="362"/>
      <c r="S1783" s="362"/>
      <c r="T1783" s="362"/>
      <c r="U1783" s="362"/>
      <c r="V1783" s="362"/>
      <c r="W1783" s="362"/>
      <c r="X1783" s="362"/>
      <c r="Y1783" s="362"/>
      <c r="Z1783" s="362"/>
      <c r="AA1783" s="366"/>
      <c r="AB1783" s="362"/>
      <c r="AC1783" s="362" t="s">
        <v>19</v>
      </c>
      <c r="AD1783" s="362" t="s">
        <v>40</v>
      </c>
      <c r="AE1783" s="362">
        <v>0</v>
      </c>
      <c r="AF1783" s="362" t="s">
        <v>6316</v>
      </c>
      <c r="AG1783" s="362" t="b">
        <v>1</v>
      </c>
      <c r="AH1783" s="362"/>
      <c r="AI1783" s="362"/>
      <c r="AJ1783" s="362"/>
      <c r="AK1783" s="362"/>
      <c r="AL1783" s="362"/>
      <c r="AM1783" s="362"/>
      <c r="AN1783" s="361"/>
      <c r="AO1783" s="445" t="s">
        <v>9</v>
      </c>
      <c r="AP1783" s="445" t="s">
        <v>9</v>
      </c>
      <c r="AQ1783" s="445" t="s">
        <v>9</v>
      </c>
    </row>
    <row r="1784" spans="1:43" ht="14.5" hidden="1" x14ac:dyDescent="0.35">
      <c r="A1784" s="362">
        <v>1782</v>
      </c>
      <c r="B1784" s="362" t="s">
        <v>4467</v>
      </c>
      <c r="C1784" s="362" t="s">
        <v>3</v>
      </c>
      <c r="D1784" s="362" t="s">
        <v>172</v>
      </c>
      <c r="E1784" s="362"/>
      <c r="F1784" s="362" t="s">
        <v>63</v>
      </c>
      <c r="G1784" s="362" t="s">
        <v>63</v>
      </c>
      <c r="H1784" s="362" t="s">
        <v>80</v>
      </c>
      <c r="I1784" s="362" t="s">
        <v>63</v>
      </c>
      <c r="J1784" s="361" t="s">
        <v>4468</v>
      </c>
      <c r="K1784" s="362"/>
      <c r="L1784" s="362" t="s">
        <v>186</v>
      </c>
      <c r="M1784" s="362" t="s">
        <v>4410</v>
      </c>
      <c r="N1784" s="362" t="s">
        <v>1398</v>
      </c>
      <c r="O1784" s="362" t="s">
        <v>4464</v>
      </c>
      <c r="P1784" s="482" t="s">
        <v>4469</v>
      </c>
      <c r="Q1784" s="362"/>
      <c r="R1784" s="362"/>
      <c r="S1784" s="362"/>
      <c r="T1784" s="362"/>
      <c r="U1784" s="362"/>
      <c r="V1784" s="362"/>
      <c r="W1784" s="362"/>
      <c r="X1784" s="362"/>
      <c r="Y1784" s="362"/>
      <c r="Z1784" s="362"/>
      <c r="AA1784" s="366"/>
      <c r="AB1784" s="362"/>
      <c r="AC1784" s="362" t="s">
        <v>19</v>
      </c>
      <c r="AD1784" s="362" t="s">
        <v>40</v>
      </c>
      <c r="AE1784" s="362" t="s">
        <v>4469</v>
      </c>
      <c r="AF1784" s="362" t="s">
        <v>6171</v>
      </c>
      <c r="AG1784" s="362" t="b">
        <v>1</v>
      </c>
      <c r="AH1784" s="362"/>
      <c r="AI1784" s="362"/>
      <c r="AJ1784" s="362"/>
      <c r="AK1784" s="362"/>
      <c r="AL1784" s="362"/>
      <c r="AM1784" s="362"/>
      <c r="AN1784" s="361"/>
      <c r="AO1784" s="445" t="s">
        <v>5839</v>
      </c>
      <c r="AP1784" s="445" t="s">
        <v>5839</v>
      </c>
      <c r="AQ1784" s="445" t="s">
        <v>5839</v>
      </c>
    </row>
    <row r="1785" spans="1:43" ht="29" hidden="1" x14ac:dyDescent="0.35">
      <c r="A1785" s="362">
        <v>1783</v>
      </c>
      <c r="B1785" s="362" t="s">
        <v>4470</v>
      </c>
      <c r="C1785" s="362" t="s">
        <v>3</v>
      </c>
      <c r="D1785" s="362" t="s">
        <v>172</v>
      </c>
      <c r="E1785" s="362"/>
      <c r="F1785" s="362" t="s">
        <v>63</v>
      </c>
      <c r="G1785" s="362" t="s">
        <v>63</v>
      </c>
      <c r="H1785" s="362" t="s">
        <v>80</v>
      </c>
      <c r="I1785" s="362" t="s">
        <v>63</v>
      </c>
      <c r="J1785" s="361" t="s">
        <v>4471</v>
      </c>
      <c r="K1785" s="362"/>
      <c r="L1785" s="362" t="s">
        <v>186</v>
      </c>
      <c r="M1785" s="362" t="s">
        <v>95</v>
      </c>
      <c r="N1785" s="362" t="s">
        <v>1398</v>
      </c>
      <c r="O1785" s="362" t="s">
        <v>4464</v>
      </c>
      <c r="P1785" s="482"/>
      <c r="Q1785" s="362"/>
      <c r="R1785" s="362"/>
      <c r="S1785" s="362"/>
      <c r="T1785" s="362"/>
      <c r="U1785" s="362"/>
      <c r="V1785" s="362"/>
      <c r="W1785" s="362"/>
      <c r="X1785" s="362"/>
      <c r="Y1785" s="362"/>
      <c r="Z1785" s="362"/>
      <c r="AA1785" s="366"/>
      <c r="AB1785" s="362"/>
      <c r="AC1785" s="362" t="s">
        <v>19</v>
      </c>
      <c r="AD1785" s="362" t="s">
        <v>40</v>
      </c>
      <c r="AE1785" s="362">
        <v>0</v>
      </c>
      <c r="AF1785" s="362" t="s">
        <v>6316</v>
      </c>
      <c r="AG1785" s="362" t="b">
        <v>1</v>
      </c>
      <c r="AH1785" s="362"/>
      <c r="AI1785" s="362"/>
      <c r="AJ1785" s="362"/>
      <c r="AK1785" s="362"/>
      <c r="AL1785" s="362"/>
      <c r="AM1785" s="362"/>
      <c r="AN1785" s="361"/>
      <c r="AO1785" s="445" t="s">
        <v>9</v>
      </c>
      <c r="AP1785" s="445" t="s">
        <v>9</v>
      </c>
      <c r="AQ1785" s="445" t="s">
        <v>9</v>
      </c>
    </row>
    <row r="1786" spans="1:43" ht="14.5" hidden="1" x14ac:dyDescent="0.35">
      <c r="A1786" s="362">
        <v>1784</v>
      </c>
      <c r="B1786" s="362" t="s">
        <v>4472</v>
      </c>
      <c r="C1786" s="362" t="s">
        <v>3</v>
      </c>
      <c r="D1786" s="362" t="s">
        <v>172</v>
      </c>
      <c r="E1786" s="362"/>
      <c r="F1786" s="362" t="s">
        <v>63</v>
      </c>
      <c r="G1786" s="362" t="s">
        <v>63</v>
      </c>
      <c r="H1786" s="362" t="s">
        <v>63</v>
      </c>
      <c r="I1786" s="362" t="s">
        <v>4392</v>
      </c>
      <c r="J1786" s="361" t="s">
        <v>4473</v>
      </c>
      <c r="K1786" s="362"/>
      <c r="L1786" s="362" t="s">
        <v>186</v>
      </c>
      <c r="M1786" s="362" t="s">
        <v>90</v>
      </c>
      <c r="N1786" s="362" t="s">
        <v>2208</v>
      </c>
      <c r="O1786" s="362" t="s">
        <v>4394</v>
      </c>
      <c r="P1786" s="482"/>
      <c r="Q1786" s="362"/>
      <c r="R1786" s="362"/>
      <c r="S1786" s="362"/>
      <c r="T1786" s="362"/>
      <c r="U1786" s="362"/>
      <c r="V1786" s="362"/>
      <c r="W1786" s="362"/>
      <c r="X1786" s="362"/>
      <c r="Y1786" s="362"/>
      <c r="Z1786" s="362"/>
      <c r="AA1786" s="366"/>
      <c r="AB1786" s="362"/>
      <c r="AC1786" s="362" t="s">
        <v>19</v>
      </c>
      <c r="AD1786" s="362" t="s">
        <v>40</v>
      </c>
      <c r="AE1786" s="362">
        <v>0</v>
      </c>
      <c r="AF1786" s="362" t="s">
        <v>51</v>
      </c>
      <c r="AG1786" s="362" t="b">
        <v>1</v>
      </c>
      <c r="AH1786" s="362"/>
      <c r="AI1786" s="362"/>
      <c r="AJ1786" s="362"/>
      <c r="AK1786" s="362"/>
      <c r="AL1786" s="362"/>
      <c r="AM1786" s="362"/>
      <c r="AN1786" s="361"/>
      <c r="AO1786" s="445" t="s">
        <v>9</v>
      </c>
      <c r="AP1786" s="445" t="s">
        <v>9</v>
      </c>
      <c r="AQ1786" s="445" t="s">
        <v>9</v>
      </c>
    </row>
    <row r="1787" spans="1:43" ht="29" hidden="1" x14ac:dyDescent="0.35">
      <c r="A1787" s="362">
        <v>1785</v>
      </c>
      <c r="B1787" s="362" t="s">
        <v>4474</v>
      </c>
      <c r="C1787" s="362" t="s">
        <v>3</v>
      </c>
      <c r="D1787" s="362" t="s">
        <v>172</v>
      </c>
      <c r="E1787" s="362"/>
      <c r="F1787" s="362" t="s">
        <v>63</v>
      </c>
      <c r="G1787" s="362" t="s">
        <v>63</v>
      </c>
      <c r="H1787" s="362" t="s">
        <v>63</v>
      </c>
      <c r="I1787" s="362" t="s">
        <v>4475</v>
      </c>
      <c r="J1787" s="361" t="s">
        <v>4476</v>
      </c>
      <c r="K1787" s="362"/>
      <c r="L1787" s="362" t="s">
        <v>186</v>
      </c>
      <c r="M1787" s="362" t="s">
        <v>4410</v>
      </c>
      <c r="N1787" s="362" t="s">
        <v>2208</v>
      </c>
      <c r="O1787" s="362" t="s">
        <v>4394</v>
      </c>
      <c r="P1787" s="482"/>
      <c r="Q1787" s="362"/>
      <c r="R1787" s="362"/>
      <c r="S1787" s="362"/>
      <c r="T1787" s="362"/>
      <c r="U1787" s="362"/>
      <c r="V1787" s="362"/>
      <c r="W1787" s="362"/>
      <c r="X1787" s="362"/>
      <c r="Y1787" s="362"/>
      <c r="Z1787" s="362"/>
      <c r="AA1787" s="366"/>
      <c r="AB1787" s="362"/>
      <c r="AC1787" s="362" t="s">
        <v>19</v>
      </c>
      <c r="AD1787" s="362" t="s">
        <v>40</v>
      </c>
      <c r="AE1787" s="362">
        <v>0</v>
      </c>
      <c r="AF1787" s="362" t="s">
        <v>6171</v>
      </c>
      <c r="AG1787" s="362" t="b">
        <v>1</v>
      </c>
      <c r="AH1787" s="362"/>
      <c r="AI1787" s="362"/>
      <c r="AJ1787" s="362"/>
      <c r="AK1787" s="362"/>
      <c r="AL1787" s="362"/>
      <c r="AM1787" s="362"/>
      <c r="AN1787" s="361"/>
      <c r="AO1787" s="445" t="s">
        <v>5839</v>
      </c>
      <c r="AP1787" s="445" t="s">
        <v>5839</v>
      </c>
      <c r="AQ1787" s="445" t="s">
        <v>5839</v>
      </c>
    </row>
    <row r="1788" spans="1:43" ht="29" hidden="1" x14ac:dyDescent="0.35">
      <c r="A1788" s="362">
        <v>1786</v>
      </c>
      <c r="B1788" s="362" t="s">
        <v>4477</v>
      </c>
      <c r="C1788" s="362" t="s">
        <v>3</v>
      </c>
      <c r="D1788" s="362" t="s">
        <v>172</v>
      </c>
      <c r="E1788" s="362"/>
      <c r="F1788" s="362" t="s">
        <v>63</v>
      </c>
      <c r="G1788" s="362" t="s">
        <v>63</v>
      </c>
      <c r="H1788" s="362" t="s">
        <v>63</v>
      </c>
      <c r="I1788" s="362" t="s">
        <v>4475</v>
      </c>
      <c r="J1788" s="361" t="s">
        <v>4478</v>
      </c>
      <c r="K1788" s="362"/>
      <c r="L1788" s="362" t="s">
        <v>186</v>
      </c>
      <c r="M1788" s="362" t="s">
        <v>95</v>
      </c>
      <c r="N1788" s="362" t="s">
        <v>2208</v>
      </c>
      <c r="O1788" s="362" t="s">
        <v>4394</v>
      </c>
      <c r="P1788" s="482"/>
      <c r="Q1788" s="362"/>
      <c r="R1788" s="362"/>
      <c r="S1788" s="362"/>
      <c r="T1788" s="362"/>
      <c r="U1788" s="362"/>
      <c r="V1788" s="362"/>
      <c r="W1788" s="362"/>
      <c r="X1788" s="362"/>
      <c r="Y1788" s="362"/>
      <c r="Z1788" s="362"/>
      <c r="AA1788" s="366"/>
      <c r="AB1788" s="362"/>
      <c r="AC1788" s="362" t="s">
        <v>19</v>
      </c>
      <c r="AD1788" s="362" t="s">
        <v>40</v>
      </c>
      <c r="AE1788" s="362">
        <v>0</v>
      </c>
      <c r="AF1788" s="362" t="s">
        <v>6316</v>
      </c>
      <c r="AG1788" s="362" t="b">
        <v>1</v>
      </c>
      <c r="AH1788" s="362"/>
      <c r="AI1788" s="362"/>
      <c r="AJ1788" s="362"/>
      <c r="AK1788" s="362"/>
      <c r="AL1788" s="362"/>
      <c r="AM1788" s="362"/>
      <c r="AN1788" s="361"/>
      <c r="AO1788" s="445" t="s">
        <v>9</v>
      </c>
      <c r="AP1788" s="445" t="s">
        <v>9</v>
      </c>
      <c r="AQ1788" s="445" t="s">
        <v>9</v>
      </c>
    </row>
    <row r="1789" spans="1:43" ht="29" hidden="1" x14ac:dyDescent="0.35">
      <c r="A1789" s="362">
        <v>1787</v>
      </c>
      <c r="B1789" s="362" t="s">
        <v>4479</v>
      </c>
      <c r="C1789" s="362" t="s">
        <v>3</v>
      </c>
      <c r="D1789" s="362" t="s">
        <v>172</v>
      </c>
      <c r="E1789" s="362"/>
      <c r="F1789" s="362" t="s">
        <v>63</v>
      </c>
      <c r="G1789" s="362" t="s">
        <v>63</v>
      </c>
      <c r="H1789" s="362" t="s">
        <v>63</v>
      </c>
      <c r="I1789" s="362" t="s">
        <v>4475</v>
      </c>
      <c r="J1789" s="361" t="s">
        <v>4480</v>
      </c>
      <c r="K1789" s="362"/>
      <c r="L1789" s="362" t="s">
        <v>186</v>
      </c>
      <c r="M1789" s="362" t="s">
        <v>4410</v>
      </c>
      <c r="N1789" s="362" t="s">
        <v>2208</v>
      </c>
      <c r="O1789" s="362" t="s">
        <v>4394</v>
      </c>
      <c r="P1789" s="482"/>
      <c r="Q1789" s="362"/>
      <c r="R1789" s="362"/>
      <c r="S1789" s="362"/>
      <c r="T1789" s="362"/>
      <c r="U1789" s="362"/>
      <c r="V1789" s="362"/>
      <c r="W1789" s="362"/>
      <c r="X1789" s="362"/>
      <c r="Y1789" s="362"/>
      <c r="Z1789" s="362"/>
      <c r="AA1789" s="366"/>
      <c r="AB1789" s="362"/>
      <c r="AC1789" s="362" t="s">
        <v>19</v>
      </c>
      <c r="AD1789" s="362" t="s">
        <v>40</v>
      </c>
      <c r="AE1789" s="362">
        <v>0</v>
      </c>
      <c r="AF1789" s="362" t="s">
        <v>6171</v>
      </c>
      <c r="AG1789" s="362" t="b">
        <v>1</v>
      </c>
      <c r="AH1789" s="362"/>
      <c r="AI1789" s="362"/>
      <c r="AJ1789" s="362"/>
      <c r="AK1789" s="362"/>
      <c r="AL1789" s="362"/>
      <c r="AM1789" s="362"/>
      <c r="AN1789" s="361"/>
      <c r="AO1789" s="445" t="s">
        <v>5839</v>
      </c>
      <c r="AP1789" s="445" t="s">
        <v>5839</v>
      </c>
      <c r="AQ1789" s="445" t="s">
        <v>5839</v>
      </c>
    </row>
    <row r="1790" spans="1:43" ht="29" hidden="1" x14ac:dyDescent="0.35">
      <c r="A1790" s="362">
        <v>1788</v>
      </c>
      <c r="B1790" s="362" t="s">
        <v>4481</v>
      </c>
      <c r="C1790" s="362" t="s">
        <v>3</v>
      </c>
      <c r="D1790" s="362" t="s">
        <v>172</v>
      </c>
      <c r="E1790" s="362"/>
      <c r="F1790" s="362" t="s">
        <v>63</v>
      </c>
      <c r="G1790" s="362" t="s">
        <v>63</v>
      </c>
      <c r="H1790" s="362" t="s">
        <v>63</v>
      </c>
      <c r="I1790" s="362" t="s">
        <v>4475</v>
      </c>
      <c r="J1790" s="361" t="s">
        <v>4482</v>
      </c>
      <c r="K1790" s="362"/>
      <c r="L1790" s="362" t="s">
        <v>186</v>
      </c>
      <c r="M1790" s="362" t="s">
        <v>4410</v>
      </c>
      <c r="N1790" s="362" t="s">
        <v>4399</v>
      </c>
      <c r="O1790" s="362" t="s">
        <v>4400</v>
      </c>
      <c r="P1790" s="482"/>
      <c r="Q1790" s="362"/>
      <c r="R1790" s="362"/>
      <c r="S1790" s="362"/>
      <c r="T1790" s="362"/>
      <c r="U1790" s="362"/>
      <c r="V1790" s="362"/>
      <c r="W1790" s="362"/>
      <c r="X1790" s="362"/>
      <c r="Y1790" s="362"/>
      <c r="Z1790" s="362"/>
      <c r="AA1790" s="366"/>
      <c r="AB1790" s="362"/>
      <c r="AC1790" s="362" t="s">
        <v>19</v>
      </c>
      <c r="AD1790" s="362" t="s">
        <v>40</v>
      </c>
      <c r="AE1790" s="362" t="s">
        <v>6879</v>
      </c>
      <c r="AF1790" s="362" t="s">
        <v>6171</v>
      </c>
      <c r="AG1790" s="362" t="b">
        <v>0</v>
      </c>
      <c r="AH1790" s="362"/>
      <c r="AI1790" s="362"/>
      <c r="AJ1790" s="362"/>
      <c r="AK1790" s="362"/>
      <c r="AL1790" s="362"/>
      <c r="AM1790" s="362"/>
      <c r="AN1790" s="361"/>
      <c r="AO1790" s="445" t="s">
        <v>5839</v>
      </c>
      <c r="AP1790" s="445" t="s">
        <v>5839</v>
      </c>
      <c r="AQ1790" s="445" t="s">
        <v>5839</v>
      </c>
    </row>
    <row r="1791" spans="1:43" ht="29" hidden="1" x14ac:dyDescent="0.35">
      <c r="A1791" s="362">
        <v>1789</v>
      </c>
      <c r="B1791" s="362" t="s">
        <v>4483</v>
      </c>
      <c r="C1791" s="362" t="s">
        <v>3</v>
      </c>
      <c r="D1791" s="362" t="s">
        <v>172</v>
      </c>
      <c r="E1791" s="362"/>
      <c r="F1791" s="362" t="s">
        <v>63</v>
      </c>
      <c r="G1791" s="362" t="s">
        <v>63</v>
      </c>
      <c r="H1791" s="362" t="s">
        <v>63</v>
      </c>
      <c r="I1791" s="362" t="s">
        <v>4484</v>
      </c>
      <c r="J1791" s="361" t="s">
        <v>4485</v>
      </c>
      <c r="K1791" s="362"/>
      <c r="L1791" s="362" t="s">
        <v>186</v>
      </c>
      <c r="M1791" s="362" t="s">
        <v>4410</v>
      </c>
      <c r="N1791" s="362" t="s">
        <v>4399</v>
      </c>
      <c r="O1791" s="362" t="s">
        <v>4400</v>
      </c>
      <c r="P1791" s="482"/>
      <c r="Q1791" s="362"/>
      <c r="R1791" s="362"/>
      <c r="S1791" s="362"/>
      <c r="T1791" s="362"/>
      <c r="U1791" s="362"/>
      <c r="V1791" s="362"/>
      <c r="W1791" s="362"/>
      <c r="X1791" s="362"/>
      <c r="Y1791" s="362"/>
      <c r="Z1791" s="362"/>
      <c r="AA1791" s="366"/>
      <c r="AB1791" s="362"/>
      <c r="AC1791" s="362" t="s">
        <v>19</v>
      </c>
      <c r="AD1791" s="362" t="s">
        <v>40</v>
      </c>
      <c r="AE1791" s="362" t="s">
        <v>6880</v>
      </c>
      <c r="AF1791" s="362" t="s">
        <v>6171</v>
      </c>
      <c r="AG1791" s="362" t="b">
        <v>0</v>
      </c>
      <c r="AH1791" s="362"/>
      <c r="AI1791" s="362"/>
      <c r="AJ1791" s="362"/>
      <c r="AK1791" s="362"/>
      <c r="AL1791" s="362"/>
      <c r="AM1791" s="362"/>
      <c r="AN1791" s="361"/>
      <c r="AO1791" s="445" t="s">
        <v>5839</v>
      </c>
      <c r="AP1791" s="445" t="s">
        <v>5839</v>
      </c>
      <c r="AQ1791" s="445" t="s">
        <v>5839</v>
      </c>
    </row>
    <row r="1792" spans="1:43" ht="29" hidden="1" x14ac:dyDescent="0.35">
      <c r="A1792" s="362">
        <v>1790</v>
      </c>
      <c r="B1792" s="362" t="s">
        <v>4486</v>
      </c>
      <c r="C1792" s="362" t="s">
        <v>3</v>
      </c>
      <c r="D1792" s="362" t="s">
        <v>172</v>
      </c>
      <c r="E1792" s="362"/>
      <c r="F1792" s="362" t="s">
        <v>63</v>
      </c>
      <c r="G1792" s="362" t="s">
        <v>63</v>
      </c>
      <c r="H1792" s="362" t="s">
        <v>63</v>
      </c>
      <c r="I1792" s="362" t="s">
        <v>4484</v>
      </c>
      <c r="J1792" s="361" t="s">
        <v>4487</v>
      </c>
      <c r="K1792" s="362"/>
      <c r="L1792" s="362" t="s">
        <v>186</v>
      </c>
      <c r="M1792" s="362" t="s">
        <v>4410</v>
      </c>
      <c r="N1792" s="362" t="s">
        <v>4399</v>
      </c>
      <c r="O1792" s="362" t="s">
        <v>4400</v>
      </c>
      <c r="P1792" s="482"/>
      <c r="Q1792" s="362"/>
      <c r="R1792" s="362"/>
      <c r="S1792" s="362"/>
      <c r="T1792" s="362"/>
      <c r="U1792" s="362"/>
      <c r="V1792" s="362"/>
      <c r="W1792" s="362"/>
      <c r="X1792" s="362"/>
      <c r="Y1792" s="362"/>
      <c r="Z1792" s="362"/>
      <c r="AA1792" s="366"/>
      <c r="AB1792" s="362"/>
      <c r="AC1792" s="362" t="s">
        <v>19</v>
      </c>
      <c r="AD1792" s="362" t="s">
        <v>40</v>
      </c>
      <c r="AE1792" s="362">
        <v>0</v>
      </c>
      <c r="AF1792" s="362" t="s">
        <v>6171</v>
      </c>
      <c r="AG1792" s="362" t="b">
        <v>1</v>
      </c>
      <c r="AH1792" s="362"/>
      <c r="AI1792" s="362"/>
      <c r="AJ1792" s="362"/>
      <c r="AK1792" s="362"/>
      <c r="AL1792" s="362"/>
      <c r="AM1792" s="362"/>
      <c r="AN1792" s="361"/>
      <c r="AO1792" s="445" t="s">
        <v>5839</v>
      </c>
      <c r="AP1792" s="445" t="s">
        <v>5839</v>
      </c>
      <c r="AQ1792" s="445" t="s">
        <v>5839</v>
      </c>
    </row>
    <row r="1793" spans="1:43" ht="29" hidden="1" x14ac:dyDescent="0.35">
      <c r="A1793" s="362">
        <v>1791</v>
      </c>
      <c r="B1793" s="362" t="s">
        <v>4488</v>
      </c>
      <c r="C1793" s="362" t="s">
        <v>3</v>
      </c>
      <c r="D1793" s="362" t="s">
        <v>172</v>
      </c>
      <c r="E1793" s="362"/>
      <c r="F1793" s="362" t="s">
        <v>63</v>
      </c>
      <c r="G1793" s="362" t="s">
        <v>63</v>
      </c>
      <c r="H1793" s="362" t="s">
        <v>63</v>
      </c>
      <c r="I1793" s="362" t="s">
        <v>4484</v>
      </c>
      <c r="J1793" s="361" t="s">
        <v>4489</v>
      </c>
      <c r="K1793" s="362"/>
      <c r="L1793" s="362" t="s">
        <v>186</v>
      </c>
      <c r="M1793" s="362" t="s">
        <v>4410</v>
      </c>
      <c r="N1793" s="362" t="s">
        <v>4399</v>
      </c>
      <c r="O1793" s="362" t="s">
        <v>4400</v>
      </c>
      <c r="P1793" s="482"/>
      <c r="Q1793" s="362"/>
      <c r="R1793" s="362"/>
      <c r="S1793" s="362"/>
      <c r="T1793" s="362"/>
      <c r="U1793" s="362"/>
      <c r="V1793" s="362"/>
      <c r="W1793" s="362"/>
      <c r="X1793" s="362"/>
      <c r="Y1793" s="362"/>
      <c r="Z1793" s="362"/>
      <c r="AA1793" s="366"/>
      <c r="AB1793" s="362"/>
      <c r="AC1793" s="362" t="s">
        <v>19</v>
      </c>
      <c r="AD1793" s="362" t="s">
        <v>40</v>
      </c>
      <c r="AE1793" s="362">
        <v>0</v>
      </c>
      <c r="AF1793" s="362" t="s">
        <v>6171</v>
      </c>
      <c r="AG1793" s="362" t="b">
        <v>1</v>
      </c>
      <c r="AH1793" s="362"/>
      <c r="AI1793" s="362"/>
      <c r="AJ1793" s="362"/>
      <c r="AK1793" s="362"/>
      <c r="AL1793" s="362"/>
      <c r="AM1793" s="362"/>
      <c r="AN1793" s="361"/>
      <c r="AO1793" s="445" t="s">
        <v>5839</v>
      </c>
      <c r="AP1793" s="445" t="s">
        <v>5839</v>
      </c>
      <c r="AQ1793" s="445" t="s">
        <v>5839</v>
      </c>
    </row>
    <row r="1794" spans="1:43" ht="29" hidden="1" x14ac:dyDescent="0.35">
      <c r="A1794" s="362">
        <v>1792</v>
      </c>
      <c r="B1794" s="362" t="s">
        <v>4490</v>
      </c>
      <c r="C1794" s="362" t="s">
        <v>3</v>
      </c>
      <c r="D1794" s="362" t="s">
        <v>172</v>
      </c>
      <c r="E1794" s="362"/>
      <c r="F1794" s="362" t="s">
        <v>63</v>
      </c>
      <c r="G1794" s="362" t="s">
        <v>63</v>
      </c>
      <c r="H1794" s="362" t="s">
        <v>63</v>
      </c>
      <c r="I1794" s="362" t="s">
        <v>4484</v>
      </c>
      <c r="J1794" s="361" t="s">
        <v>4491</v>
      </c>
      <c r="K1794" s="362"/>
      <c r="L1794" s="362" t="s">
        <v>186</v>
      </c>
      <c r="M1794" s="362" t="s">
        <v>4410</v>
      </c>
      <c r="N1794" s="362" t="s">
        <v>4399</v>
      </c>
      <c r="O1794" s="362" t="s">
        <v>4400</v>
      </c>
      <c r="P1794" s="482"/>
      <c r="Q1794" s="362"/>
      <c r="R1794" s="362"/>
      <c r="S1794" s="362"/>
      <c r="T1794" s="362"/>
      <c r="U1794" s="362"/>
      <c r="V1794" s="362"/>
      <c r="W1794" s="362"/>
      <c r="X1794" s="362"/>
      <c r="Y1794" s="362"/>
      <c r="Z1794" s="362"/>
      <c r="AA1794" s="366"/>
      <c r="AB1794" s="362"/>
      <c r="AC1794" s="362" t="s">
        <v>19</v>
      </c>
      <c r="AD1794" s="362" t="s">
        <v>40</v>
      </c>
      <c r="AE1794" s="362">
        <v>0</v>
      </c>
      <c r="AF1794" s="362" t="s">
        <v>6171</v>
      </c>
      <c r="AG1794" s="362" t="b">
        <v>1</v>
      </c>
      <c r="AH1794" s="362"/>
      <c r="AI1794" s="362"/>
      <c r="AJ1794" s="362"/>
      <c r="AK1794" s="362"/>
      <c r="AL1794" s="362"/>
      <c r="AM1794" s="362"/>
      <c r="AN1794" s="361"/>
      <c r="AO1794" s="445" t="s">
        <v>5839</v>
      </c>
      <c r="AP1794" s="445" t="s">
        <v>5839</v>
      </c>
      <c r="AQ1794" s="445" t="s">
        <v>5839</v>
      </c>
    </row>
    <row r="1795" spans="1:43" ht="29" hidden="1" x14ac:dyDescent="0.35">
      <c r="A1795" s="362">
        <v>1793</v>
      </c>
      <c r="B1795" s="362" t="s">
        <v>4492</v>
      </c>
      <c r="C1795" s="362" t="s">
        <v>3</v>
      </c>
      <c r="D1795" s="362" t="s">
        <v>172</v>
      </c>
      <c r="E1795" s="362"/>
      <c r="F1795" s="362" t="s">
        <v>63</v>
      </c>
      <c r="G1795" s="362" t="s">
        <v>63</v>
      </c>
      <c r="H1795" s="362" t="s">
        <v>63</v>
      </c>
      <c r="I1795" s="362" t="s">
        <v>4493</v>
      </c>
      <c r="J1795" s="361" t="s">
        <v>4494</v>
      </c>
      <c r="K1795" s="362"/>
      <c r="L1795" s="362" t="s">
        <v>1689</v>
      </c>
      <c r="M1795" s="362" t="s">
        <v>90</v>
      </c>
      <c r="N1795" s="362" t="s">
        <v>2208</v>
      </c>
      <c r="O1795" s="362" t="s">
        <v>4394</v>
      </c>
      <c r="P1795" s="482"/>
      <c r="Q1795" s="362"/>
      <c r="R1795" s="362"/>
      <c r="S1795" s="362"/>
      <c r="T1795" s="362"/>
      <c r="U1795" s="362"/>
      <c r="V1795" s="362"/>
      <c r="W1795" s="362"/>
      <c r="X1795" s="362"/>
      <c r="Y1795" s="362"/>
      <c r="Z1795" s="362"/>
      <c r="AA1795" s="366"/>
      <c r="AB1795" s="362"/>
      <c r="AC1795" s="362" t="s">
        <v>19</v>
      </c>
      <c r="AD1795" s="362" t="s">
        <v>40</v>
      </c>
      <c r="AE1795" s="362">
        <v>0</v>
      </c>
      <c r="AF1795" s="362" t="s">
        <v>46</v>
      </c>
      <c r="AG1795" s="362" t="b">
        <v>1</v>
      </c>
      <c r="AH1795" s="362"/>
      <c r="AI1795" s="362"/>
      <c r="AJ1795" s="362"/>
      <c r="AK1795" s="362"/>
      <c r="AL1795" s="362"/>
      <c r="AM1795" s="362"/>
      <c r="AN1795" s="361"/>
      <c r="AO1795" s="445" t="s">
        <v>9</v>
      </c>
      <c r="AP1795" s="445" t="s">
        <v>9</v>
      </c>
      <c r="AQ1795" s="445" t="s">
        <v>9</v>
      </c>
    </row>
    <row r="1796" spans="1:43" ht="29" hidden="1" x14ac:dyDescent="0.35">
      <c r="A1796" s="362">
        <v>1794</v>
      </c>
      <c r="B1796" s="362" t="s">
        <v>4495</v>
      </c>
      <c r="C1796" s="362" t="s">
        <v>3</v>
      </c>
      <c r="D1796" s="362" t="s">
        <v>172</v>
      </c>
      <c r="E1796" s="362"/>
      <c r="F1796" s="362" t="s">
        <v>63</v>
      </c>
      <c r="G1796" s="362" t="s">
        <v>63</v>
      </c>
      <c r="H1796" s="362" t="s">
        <v>63</v>
      </c>
      <c r="I1796" s="362" t="s">
        <v>4493</v>
      </c>
      <c r="J1796" s="361" t="s">
        <v>4496</v>
      </c>
      <c r="K1796" s="362"/>
      <c r="L1796" s="362" t="s">
        <v>1689</v>
      </c>
      <c r="M1796" s="362" t="s">
        <v>90</v>
      </c>
      <c r="N1796" s="362" t="s">
        <v>2208</v>
      </c>
      <c r="O1796" s="362" t="s">
        <v>4394</v>
      </c>
      <c r="P1796" s="482"/>
      <c r="Q1796" s="362"/>
      <c r="R1796" s="362"/>
      <c r="S1796" s="362"/>
      <c r="T1796" s="362"/>
      <c r="U1796" s="362"/>
      <c r="V1796" s="362"/>
      <c r="W1796" s="362"/>
      <c r="X1796" s="362"/>
      <c r="Y1796" s="362"/>
      <c r="Z1796" s="362"/>
      <c r="AA1796" s="366"/>
      <c r="AB1796" s="362"/>
      <c r="AC1796" s="362" t="s">
        <v>19</v>
      </c>
      <c r="AD1796" s="362" t="s">
        <v>40</v>
      </c>
      <c r="AE1796" s="362">
        <v>0</v>
      </c>
      <c r="AF1796" s="362" t="s">
        <v>46</v>
      </c>
      <c r="AG1796" s="362" t="b">
        <v>1</v>
      </c>
      <c r="AH1796" s="362"/>
      <c r="AI1796" s="362"/>
      <c r="AJ1796" s="362"/>
      <c r="AK1796" s="362"/>
      <c r="AL1796" s="362"/>
      <c r="AM1796" s="362"/>
      <c r="AN1796" s="361"/>
      <c r="AO1796" s="445" t="s">
        <v>9</v>
      </c>
      <c r="AP1796" s="445" t="s">
        <v>9</v>
      </c>
      <c r="AQ1796" s="445" t="s">
        <v>9</v>
      </c>
    </row>
    <row r="1797" spans="1:43" ht="14.5" hidden="1" x14ac:dyDescent="0.35">
      <c r="A1797" s="362">
        <v>1795</v>
      </c>
      <c r="B1797" s="362" t="s">
        <v>4497</v>
      </c>
      <c r="C1797" s="362" t="s">
        <v>3</v>
      </c>
      <c r="D1797" s="362" t="s">
        <v>172</v>
      </c>
      <c r="E1797" s="362"/>
      <c r="F1797" s="362" t="s">
        <v>63</v>
      </c>
      <c r="G1797" s="362" t="s">
        <v>63</v>
      </c>
      <c r="H1797" s="362" t="s">
        <v>63</v>
      </c>
      <c r="I1797" s="362" t="s">
        <v>4392</v>
      </c>
      <c r="J1797" s="361" t="s">
        <v>4498</v>
      </c>
      <c r="K1797" s="362"/>
      <c r="L1797" s="362" t="s">
        <v>186</v>
      </c>
      <c r="M1797" s="362" t="s">
        <v>90</v>
      </c>
      <c r="N1797" s="362" t="s">
        <v>2208</v>
      </c>
      <c r="O1797" s="362" t="s">
        <v>4394</v>
      </c>
      <c r="P1797" s="482"/>
      <c r="Q1797" s="362"/>
      <c r="R1797" s="362"/>
      <c r="S1797" s="362"/>
      <c r="T1797" s="362"/>
      <c r="U1797" s="362"/>
      <c r="V1797" s="362"/>
      <c r="W1797" s="362"/>
      <c r="X1797" s="362"/>
      <c r="Y1797" s="362"/>
      <c r="Z1797" s="362"/>
      <c r="AA1797" s="366"/>
      <c r="AB1797" s="362"/>
      <c r="AC1797" s="362" t="s">
        <v>19</v>
      </c>
      <c r="AD1797" s="362" t="s">
        <v>40</v>
      </c>
      <c r="AE1797" s="362">
        <v>0</v>
      </c>
      <c r="AF1797" s="362" t="s">
        <v>6316</v>
      </c>
      <c r="AG1797" s="362" t="b">
        <v>1</v>
      </c>
      <c r="AH1797" s="362"/>
      <c r="AI1797" s="362"/>
      <c r="AJ1797" s="362"/>
      <c r="AK1797" s="362"/>
      <c r="AL1797" s="362"/>
      <c r="AM1797" s="362"/>
      <c r="AN1797" s="361"/>
      <c r="AO1797" s="445" t="s">
        <v>9</v>
      </c>
      <c r="AP1797" s="445" t="s">
        <v>9</v>
      </c>
      <c r="AQ1797" s="445" t="s">
        <v>9</v>
      </c>
    </row>
    <row r="1798" spans="1:43" ht="29" hidden="1" x14ac:dyDescent="0.35">
      <c r="A1798" s="362">
        <v>1796</v>
      </c>
      <c r="B1798" s="362" t="s">
        <v>4499</v>
      </c>
      <c r="C1798" s="362" t="s">
        <v>3</v>
      </c>
      <c r="D1798" s="362" t="s">
        <v>172</v>
      </c>
      <c r="E1798" s="362"/>
      <c r="F1798" s="362" t="s">
        <v>63</v>
      </c>
      <c r="G1798" s="362" t="s">
        <v>63</v>
      </c>
      <c r="H1798" s="362" t="s">
        <v>63</v>
      </c>
      <c r="I1798" s="362" t="s">
        <v>4493</v>
      </c>
      <c r="J1798" s="361" t="s">
        <v>4500</v>
      </c>
      <c r="K1798" s="362"/>
      <c r="L1798" s="362" t="s">
        <v>1689</v>
      </c>
      <c r="M1798" s="362" t="s">
        <v>90</v>
      </c>
      <c r="N1798" s="362" t="s">
        <v>2208</v>
      </c>
      <c r="O1798" s="362" t="s">
        <v>4394</v>
      </c>
      <c r="P1798" s="482"/>
      <c r="Q1798" s="362"/>
      <c r="R1798" s="362"/>
      <c r="S1798" s="362"/>
      <c r="T1798" s="362"/>
      <c r="U1798" s="362"/>
      <c r="V1798" s="362"/>
      <c r="W1798" s="362"/>
      <c r="X1798" s="362"/>
      <c r="Y1798" s="362"/>
      <c r="Z1798" s="362"/>
      <c r="AA1798" s="366"/>
      <c r="AB1798" s="362"/>
      <c r="AC1798" s="362" t="s">
        <v>19</v>
      </c>
      <c r="AD1798" s="362" t="s">
        <v>40</v>
      </c>
      <c r="AE1798" s="362">
        <v>0</v>
      </c>
      <c r="AF1798" s="362" t="s">
        <v>51</v>
      </c>
      <c r="AG1798" s="362" t="b">
        <v>1</v>
      </c>
      <c r="AH1798" s="362"/>
      <c r="AI1798" s="362"/>
      <c r="AJ1798" s="362"/>
      <c r="AK1798" s="362"/>
      <c r="AL1798" s="362"/>
      <c r="AM1798" s="362"/>
      <c r="AN1798" s="361"/>
      <c r="AO1798" s="445" t="s">
        <v>9</v>
      </c>
      <c r="AP1798" s="445" t="s">
        <v>9</v>
      </c>
      <c r="AQ1798" s="445" t="s">
        <v>9</v>
      </c>
    </row>
    <row r="1799" spans="1:43" ht="29" hidden="1" x14ac:dyDescent="0.35">
      <c r="A1799" s="362">
        <v>1797</v>
      </c>
      <c r="B1799" s="362" t="s">
        <v>4501</v>
      </c>
      <c r="C1799" s="362" t="s">
        <v>3</v>
      </c>
      <c r="D1799" s="362" t="s">
        <v>172</v>
      </c>
      <c r="E1799" s="362"/>
      <c r="F1799" s="362" t="s">
        <v>63</v>
      </c>
      <c r="G1799" s="362" t="s">
        <v>63</v>
      </c>
      <c r="H1799" s="362" t="s">
        <v>63</v>
      </c>
      <c r="I1799" s="362" t="s">
        <v>4493</v>
      </c>
      <c r="J1799" s="361" t="s">
        <v>4502</v>
      </c>
      <c r="K1799" s="362"/>
      <c r="L1799" s="362" t="s">
        <v>1689</v>
      </c>
      <c r="M1799" s="362" t="s">
        <v>90</v>
      </c>
      <c r="N1799" s="362" t="s">
        <v>2208</v>
      </c>
      <c r="O1799" s="362" t="s">
        <v>4394</v>
      </c>
      <c r="P1799" s="482"/>
      <c r="Q1799" s="362"/>
      <c r="R1799" s="362"/>
      <c r="S1799" s="362"/>
      <c r="T1799" s="362"/>
      <c r="U1799" s="362"/>
      <c r="V1799" s="362"/>
      <c r="W1799" s="362"/>
      <c r="X1799" s="362"/>
      <c r="Y1799" s="362"/>
      <c r="Z1799" s="362"/>
      <c r="AA1799" s="366"/>
      <c r="AB1799" s="362"/>
      <c r="AC1799" s="362" t="s">
        <v>19</v>
      </c>
      <c r="AD1799" s="362" t="s">
        <v>40</v>
      </c>
      <c r="AE1799" s="362">
        <v>0</v>
      </c>
      <c r="AF1799" s="362" t="s">
        <v>6316</v>
      </c>
      <c r="AG1799" s="362" t="b">
        <v>1</v>
      </c>
      <c r="AH1799" s="362"/>
      <c r="AI1799" s="362"/>
      <c r="AJ1799" s="362"/>
      <c r="AK1799" s="362"/>
      <c r="AL1799" s="362"/>
      <c r="AM1799" s="362"/>
      <c r="AN1799" s="361"/>
      <c r="AO1799" s="445" t="s">
        <v>9</v>
      </c>
      <c r="AP1799" s="445" t="s">
        <v>9</v>
      </c>
      <c r="AQ1799" s="445" t="s">
        <v>9</v>
      </c>
    </row>
    <row r="1800" spans="1:43" ht="29" hidden="1" x14ac:dyDescent="0.35">
      <c r="A1800" s="362">
        <v>1798</v>
      </c>
      <c r="B1800" s="362" t="s">
        <v>4503</v>
      </c>
      <c r="C1800" s="362" t="s">
        <v>3</v>
      </c>
      <c r="D1800" s="362" t="s">
        <v>172</v>
      </c>
      <c r="E1800" s="362"/>
      <c r="F1800" s="362"/>
      <c r="G1800" s="362"/>
      <c r="H1800" s="362" t="s">
        <v>82</v>
      </c>
      <c r="I1800" s="362" t="s">
        <v>63</v>
      </c>
      <c r="J1800" s="361" t="s">
        <v>4504</v>
      </c>
      <c r="K1800" s="362"/>
      <c r="L1800" s="362" t="s">
        <v>1689</v>
      </c>
      <c r="M1800" s="362" t="s">
        <v>90</v>
      </c>
      <c r="N1800" s="362" t="s">
        <v>2208</v>
      </c>
      <c r="O1800" s="362" t="s">
        <v>4394</v>
      </c>
      <c r="P1800" s="482"/>
      <c r="Q1800" s="362"/>
      <c r="R1800" s="362"/>
      <c r="S1800" s="362"/>
      <c r="T1800" s="362"/>
      <c r="U1800" s="362"/>
      <c r="V1800" s="362"/>
      <c r="W1800" s="362"/>
      <c r="X1800" s="362"/>
      <c r="Y1800" s="362"/>
      <c r="Z1800" s="362"/>
      <c r="AA1800" s="366"/>
      <c r="AB1800" s="362"/>
      <c r="AC1800" s="362" t="s">
        <v>19</v>
      </c>
      <c r="AD1800" s="362" t="s">
        <v>40</v>
      </c>
      <c r="AE1800" s="362">
        <v>0</v>
      </c>
      <c r="AF1800" s="362" t="s">
        <v>51</v>
      </c>
      <c r="AG1800" s="362" t="b">
        <v>1</v>
      </c>
      <c r="AH1800" s="362"/>
      <c r="AI1800" s="362"/>
      <c r="AJ1800" s="362"/>
      <c r="AK1800" s="362"/>
      <c r="AL1800" s="362"/>
      <c r="AM1800" s="362"/>
      <c r="AN1800" s="361"/>
      <c r="AO1800" s="445" t="s">
        <v>9</v>
      </c>
      <c r="AP1800" s="445" t="s">
        <v>9</v>
      </c>
      <c r="AQ1800" s="445" t="s">
        <v>9</v>
      </c>
    </row>
    <row r="1801" spans="1:43" ht="29" hidden="1" x14ac:dyDescent="0.35">
      <c r="A1801" s="362">
        <v>1799</v>
      </c>
      <c r="B1801" s="362" t="s">
        <v>4505</v>
      </c>
      <c r="C1801" s="362" t="s">
        <v>3</v>
      </c>
      <c r="D1801" s="362" t="s">
        <v>172</v>
      </c>
      <c r="E1801" s="362"/>
      <c r="F1801" s="362"/>
      <c r="G1801" s="362"/>
      <c r="H1801" s="362" t="s">
        <v>82</v>
      </c>
      <c r="I1801" s="362" t="s">
        <v>63</v>
      </c>
      <c r="J1801" s="361" t="s">
        <v>4506</v>
      </c>
      <c r="K1801" s="362"/>
      <c r="L1801" s="362" t="s">
        <v>1689</v>
      </c>
      <c r="M1801" s="362" t="s">
        <v>90</v>
      </c>
      <c r="N1801" s="362" t="s">
        <v>2208</v>
      </c>
      <c r="O1801" s="362" t="s">
        <v>4394</v>
      </c>
      <c r="P1801" s="482"/>
      <c r="Q1801" s="362"/>
      <c r="R1801" s="362"/>
      <c r="S1801" s="362"/>
      <c r="T1801" s="362"/>
      <c r="U1801" s="362"/>
      <c r="V1801" s="362"/>
      <c r="W1801" s="362"/>
      <c r="X1801" s="362"/>
      <c r="Y1801" s="362"/>
      <c r="Z1801" s="362"/>
      <c r="AA1801" s="366"/>
      <c r="AB1801" s="362"/>
      <c r="AC1801" s="362" t="s">
        <v>19</v>
      </c>
      <c r="AD1801" s="362" t="s">
        <v>40</v>
      </c>
      <c r="AE1801" s="362">
        <v>0</v>
      </c>
      <c r="AF1801" s="362" t="s">
        <v>6316</v>
      </c>
      <c r="AG1801" s="362" t="b">
        <v>1</v>
      </c>
      <c r="AH1801" s="362"/>
      <c r="AI1801" s="362"/>
      <c r="AJ1801" s="362"/>
      <c r="AK1801" s="362"/>
      <c r="AL1801" s="362"/>
      <c r="AM1801" s="362"/>
      <c r="AN1801" s="361"/>
      <c r="AO1801" s="445" t="s">
        <v>9</v>
      </c>
      <c r="AP1801" s="445" t="s">
        <v>9</v>
      </c>
      <c r="AQ1801" s="445" t="s">
        <v>9</v>
      </c>
    </row>
    <row r="1802" spans="1:43" ht="29" hidden="1" x14ac:dyDescent="0.35">
      <c r="A1802" s="362">
        <v>1800</v>
      </c>
      <c r="B1802" s="362" t="s">
        <v>4507</v>
      </c>
      <c r="C1802" s="362" t="s">
        <v>3</v>
      </c>
      <c r="D1802" s="362" t="s">
        <v>172</v>
      </c>
      <c r="E1802" s="362"/>
      <c r="F1802" s="362"/>
      <c r="G1802" s="362"/>
      <c r="H1802" s="362" t="s">
        <v>82</v>
      </c>
      <c r="I1802" s="362" t="s">
        <v>63</v>
      </c>
      <c r="J1802" s="361" t="s">
        <v>4508</v>
      </c>
      <c r="K1802" s="362"/>
      <c r="L1802" s="362" t="s">
        <v>1689</v>
      </c>
      <c r="M1802" s="362" t="s">
        <v>90</v>
      </c>
      <c r="N1802" s="362" t="s">
        <v>2208</v>
      </c>
      <c r="O1802" s="362" t="s">
        <v>4394</v>
      </c>
      <c r="P1802" s="482"/>
      <c r="Q1802" s="362"/>
      <c r="R1802" s="362"/>
      <c r="S1802" s="362"/>
      <c r="T1802" s="362"/>
      <c r="U1802" s="362"/>
      <c r="V1802" s="362"/>
      <c r="W1802" s="362"/>
      <c r="X1802" s="362"/>
      <c r="Y1802" s="362"/>
      <c r="Z1802" s="362"/>
      <c r="AA1802" s="366"/>
      <c r="AB1802" s="362"/>
      <c r="AC1802" s="362" t="s">
        <v>19</v>
      </c>
      <c r="AD1802" s="362" t="s">
        <v>40</v>
      </c>
      <c r="AE1802" s="362">
        <v>0</v>
      </c>
      <c r="AF1802" s="362" t="s">
        <v>51</v>
      </c>
      <c r="AG1802" s="362" t="b">
        <v>1</v>
      </c>
      <c r="AH1802" s="362"/>
      <c r="AI1802" s="362"/>
      <c r="AJ1802" s="362"/>
      <c r="AK1802" s="362"/>
      <c r="AL1802" s="362"/>
      <c r="AM1802" s="362"/>
      <c r="AN1802" s="361"/>
      <c r="AO1802" s="445" t="s">
        <v>9</v>
      </c>
      <c r="AP1802" s="445" t="s">
        <v>9</v>
      </c>
      <c r="AQ1802" s="445" t="s">
        <v>9</v>
      </c>
    </row>
    <row r="1803" spans="1:43" ht="29" hidden="1" x14ac:dyDescent="0.35">
      <c r="A1803" s="362">
        <v>1801</v>
      </c>
      <c r="B1803" s="362" t="s">
        <v>4509</v>
      </c>
      <c r="C1803" s="362" t="s">
        <v>3</v>
      </c>
      <c r="D1803" s="362" t="s">
        <v>172</v>
      </c>
      <c r="E1803" s="362"/>
      <c r="F1803" s="362"/>
      <c r="G1803" s="362"/>
      <c r="H1803" s="362" t="s">
        <v>82</v>
      </c>
      <c r="I1803" s="362" t="s">
        <v>63</v>
      </c>
      <c r="J1803" s="361" t="s">
        <v>4510</v>
      </c>
      <c r="K1803" s="362"/>
      <c r="L1803" s="362" t="s">
        <v>1689</v>
      </c>
      <c r="M1803" s="362" t="s">
        <v>90</v>
      </c>
      <c r="N1803" s="362" t="s">
        <v>2208</v>
      </c>
      <c r="O1803" s="362" t="s">
        <v>4394</v>
      </c>
      <c r="P1803" s="482"/>
      <c r="Q1803" s="362"/>
      <c r="R1803" s="362"/>
      <c r="S1803" s="362"/>
      <c r="T1803" s="362"/>
      <c r="U1803" s="362"/>
      <c r="V1803" s="362"/>
      <c r="W1803" s="362"/>
      <c r="X1803" s="362"/>
      <c r="Y1803" s="362"/>
      <c r="Z1803" s="362"/>
      <c r="AA1803" s="366"/>
      <c r="AB1803" s="362"/>
      <c r="AC1803" s="362" t="s">
        <v>19</v>
      </c>
      <c r="AD1803" s="362" t="s">
        <v>40</v>
      </c>
      <c r="AE1803" s="362">
        <v>0</v>
      </c>
      <c r="AF1803" s="362" t="s">
        <v>6316</v>
      </c>
      <c r="AG1803" s="362" t="b">
        <v>1</v>
      </c>
      <c r="AH1803" s="362"/>
      <c r="AI1803" s="362"/>
      <c r="AJ1803" s="362"/>
      <c r="AK1803" s="362"/>
      <c r="AL1803" s="362"/>
      <c r="AM1803" s="362"/>
      <c r="AN1803" s="361"/>
      <c r="AO1803" s="445" t="s">
        <v>9</v>
      </c>
      <c r="AP1803" s="445" t="s">
        <v>9</v>
      </c>
      <c r="AQ1803" s="445" t="s">
        <v>9</v>
      </c>
    </row>
    <row r="1804" spans="1:43" ht="29" hidden="1" x14ac:dyDescent="0.35">
      <c r="A1804" s="362">
        <v>1802</v>
      </c>
      <c r="B1804" s="362" t="s">
        <v>4511</v>
      </c>
      <c r="C1804" s="362" t="s">
        <v>3</v>
      </c>
      <c r="D1804" s="362" t="s">
        <v>172</v>
      </c>
      <c r="E1804" s="362"/>
      <c r="F1804" s="362" t="s">
        <v>63</v>
      </c>
      <c r="G1804" s="362" t="s">
        <v>63</v>
      </c>
      <c r="H1804" s="362" t="s">
        <v>63</v>
      </c>
      <c r="I1804" s="362" t="s">
        <v>63</v>
      </c>
      <c r="J1804" s="361" t="s">
        <v>4512</v>
      </c>
      <c r="K1804" s="361"/>
      <c r="L1804" s="362" t="s">
        <v>186</v>
      </c>
      <c r="M1804" s="362" t="s">
        <v>4410</v>
      </c>
      <c r="N1804" s="362" t="s">
        <v>1398</v>
      </c>
      <c r="O1804" s="362" t="s">
        <v>4513</v>
      </c>
      <c r="P1804" s="482" t="s">
        <v>6881</v>
      </c>
      <c r="Q1804" s="362"/>
      <c r="R1804" s="362"/>
      <c r="S1804" s="362"/>
      <c r="T1804" s="362"/>
      <c r="U1804" s="362"/>
      <c r="V1804" s="362"/>
      <c r="W1804" s="362"/>
      <c r="X1804" s="362"/>
      <c r="Y1804" s="362"/>
      <c r="Z1804" s="362"/>
      <c r="AA1804" s="366"/>
      <c r="AB1804" s="362"/>
      <c r="AC1804" s="362" t="s">
        <v>19</v>
      </c>
      <c r="AD1804" s="362" t="s">
        <v>40</v>
      </c>
      <c r="AE1804" s="362" t="s">
        <v>4514</v>
      </c>
      <c r="AF1804" s="362" t="s">
        <v>6171</v>
      </c>
      <c r="AG1804" s="362" t="b">
        <v>1</v>
      </c>
      <c r="AH1804" s="362"/>
      <c r="AI1804" s="362"/>
      <c r="AJ1804" s="362"/>
      <c r="AK1804" s="362"/>
      <c r="AL1804" s="362"/>
      <c r="AM1804" s="362"/>
      <c r="AN1804" s="361"/>
      <c r="AO1804" s="445" t="s">
        <v>5839</v>
      </c>
      <c r="AP1804" s="445" t="s">
        <v>5839</v>
      </c>
      <c r="AQ1804" s="445" t="s">
        <v>5839</v>
      </c>
    </row>
    <row r="1805" spans="1:43" ht="29" hidden="1" x14ac:dyDescent="0.35">
      <c r="A1805" s="362">
        <v>1803</v>
      </c>
      <c r="B1805" s="362" t="s">
        <v>4515</v>
      </c>
      <c r="C1805" s="362" t="s">
        <v>3</v>
      </c>
      <c r="D1805" s="362" t="s">
        <v>172</v>
      </c>
      <c r="E1805" s="362"/>
      <c r="F1805" s="362" t="s">
        <v>63</v>
      </c>
      <c r="G1805" s="362" t="s">
        <v>63</v>
      </c>
      <c r="H1805" s="362" t="s">
        <v>63</v>
      </c>
      <c r="I1805" s="362" t="s">
        <v>63</v>
      </c>
      <c r="J1805" s="361" t="s">
        <v>4516</v>
      </c>
      <c r="K1805" s="361"/>
      <c r="L1805" s="362" t="s">
        <v>186</v>
      </c>
      <c r="M1805" s="362" t="s">
        <v>4410</v>
      </c>
      <c r="N1805" s="362" t="s">
        <v>1398</v>
      </c>
      <c r="O1805" s="362" t="s">
        <v>4513</v>
      </c>
      <c r="P1805" s="482"/>
      <c r="Q1805" s="362"/>
      <c r="R1805" s="362"/>
      <c r="S1805" s="362"/>
      <c r="T1805" s="362"/>
      <c r="U1805" s="362"/>
      <c r="V1805" s="362"/>
      <c r="W1805" s="362"/>
      <c r="X1805" s="362"/>
      <c r="Y1805" s="362"/>
      <c r="Z1805" s="362"/>
      <c r="AA1805" s="366"/>
      <c r="AB1805" s="362"/>
      <c r="AC1805" s="362" t="s">
        <v>19</v>
      </c>
      <c r="AD1805" s="362" t="s">
        <v>40</v>
      </c>
      <c r="AE1805" s="362" t="s">
        <v>6882</v>
      </c>
      <c r="AF1805" s="362" t="s">
        <v>6171</v>
      </c>
      <c r="AG1805" s="362" t="b">
        <v>0</v>
      </c>
      <c r="AH1805" s="362"/>
      <c r="AI1805" s="362"/>
      <c r="AJ1805" s="362"/>
      <c r="AK1805" s="362"/>
      <c r="AL1805" s="362"/>
      <c r="AM1805" s="362"/>
      <c r="AN1805" s="361"/>
      <c r="AO1805" s="445" t="s">
        <v>5839</v>
      </c>
      <c r="AP1805" s="445" t="s">
        <v>5839</v>
      </c>
      <c r="AQ1805" s="445" t="s">
        <v>5839</v>
      </c>
    </row>
    <row r="1806" spans="1:43" ht="29" hidden="1" x14ac:dyDescent="0.35">
      <c r="A1806" s="362">
        <v>1804</v>
      </c>
      <c r="B1806" s="362" t="s">
        <v>4517</v>
      </c>
      <c r="C1806" s="362" t="s">
        <v>3</v>
      </c>
      <c r="D1806" s="362" t="s">
        <v>172</v>
      </c>
      <c r="E1806" s="362"/>
      <c r="F1806" s="362" t="s">
        <v>63</v>
      </c>
      <c r="G1806" s="362" t="s">
        <v>63</v>
      </c>
      <c r="H1806" s="362" t="s">
        <v>63</v>
      </c>
      <c r="I1806" s="362" t="s">
        <v>63</v>
      </c>
      <c r="J1806" s="361" t="s">
        <v>4518</v>
      </c>
      <c r="K1806" s="361"/>
      <c r="L1806" s="362" t="s">
        <v>186</v>
      </c>
      <c r="M1806" s="362" t="s">
        <v>4410</v>
      </c>
      <c r="N1806" s="362" t="s">
        <v>1398</v>
      </c>
      <c r="O1806" s="362" t="s">
        <v>4513</v>
      </c>
      <c r="P1806" s="482" t="s">
        <v>6881</v>
      </c>
      <c r="Q1806" s="362"/>
      <c r="R1806" s="362"/>
      <c r="S1806" s="362"/>
      <c r="T1806" s="362"/>
      <c r="U1806" s="362"/>
      <c r="V1806" s="362"/>
      <c r="W1806" s="362"/>
      <c r="X1806" s="362"/>
      <c r="Y1806" s="362"/>
      <c r="Z1806" s="362"/>
      <c r="AA1806" s="366"/>
      <c r="AB1806" s="362"/>
      <c r="AC1806" s="362" t="s">
        <v>19</v>
      </c>
      <c r="AD1806" s="362" t="s">
        <v>40</v>
      </c>
      <c r="AE1806" s="362" t="s">
        <v>4514</v>
      </c>
      <c r="AF1806" s="362" t="s">
        <v>6171</v>
      </c>
      <c r="AG1806" s="362" t="b">
        <v>1</v>
      </c>
      <c r="AH1806" s="362"/>
      <c r="AI1806" s="362"/>
      <c r="AJ1806" s="362"/>
      <c r="AK1806" s="362"/>
      <c r="AL1806" s="362"/>
      <c r="AM1806" s="362"/>
      <c r="AN1806" s="361"/>
      <c r="AO1806" s="445" t="s">
        <v>5839</v>
      </c>
      <c r="AP1806" s="445" t="s">
        <v>5839</v>
      </c>
      <c r="AQ1806" s="445" t="s">
        <v>5839</v>
      </c>
    </row>
    <row r="1807" spans="1:43" ht="29" hidden="1" x14ac:dyDescent="0.35">
      <c r="A1807" s="362">
        <v>1805</v>
      </c>
      <c r="B1807" s="362" t="s">
        <v>4519</v>
      </c>
      <c r="C1807" s="362" t="s">
        <v>3</v>
      </c>
      <c r="D1807" s="362" t="s">
        <v>172</v>
      </c>
      <c r="E1807" s="362"/>
      <c r="F1807" s="362" t="s">
        <v>63</v>
      </c>
      <c r="G1807" s="362" t="s">
        <v>63</v>
      </c>
      <c r="H1807" s="362" t="s">
        <v>63</v>
      </c>
      <c r="I1807" s="362" t="s">
        <v>63</v>
      </c>
      <c r="J1807" s="361" t="s">
        <v>4520</v>
      </c>
      <c r="K1807" s="361"/>
      <c r="L1807" s="362" t="s">
        <v>186</v>
      </c>
      <c r="M1807" s="362" t="s">
        <v>4410</v>
      </c>
      <c r="N1807" s="362" t="s">
        <v>1398</v>
      </c>
      <c r="O1807" s="362" t="s">
        <v>4513</v>
      </c>
      <c r="P1807" s="482" t="s">
        <v>6883</v>
      </c>
      <c r="Q1807" s="362"/>
      <c r="R1807" s="362"/>
      <c r="S1807" s="362"/>
      <c r="T1807" s="362"/>
      <c r="U1807" s="362"/>
      <c r="V1807" s="362"/>
      <c r="W1807" s="362"/>
      <c r="X1807" s="362"/>
      <c r="Y1807" s="362"/>
      <c r="Z1807" s="362"/>
      <c r="AA1807" s="366"/>
      <c r="AB1807" s="362"/>
      <c r="AC1807" s="362" t="s">
        <v>19</v>
      </c>
      <c r="AD1807" s="362" t="s">
        <v>40</v>
      </c>
      <c r="AE1807" s="362" t="s">
        <v>4521</v>
      </c>
      <c r="AF1807" s="362" t="s">
        <v>6171</v>
      </c>
      <c r="AG1807" s="362" t="b">
        <v>1</v>
      </c>
      <c r="AH1807" s="362"/>
      <c r="AI1807" s="362"/>
      <c r="AJ1807" s="362"/>
      <c r="AK1807" s="362"/>
      <c r="AL1807" s="362"/>
      <c r="AM1807" s="362"/>
      <c r="AN1807" s="361"/>
      <c r="AO1807" s="445" t="s">
        <v>5839</v>
      </c>
      <c r="AP1807" s="445" t="s">
        <v>5839</v>
      </c>
      <c r="AQ1807" s="445" t="s">
        <v>5839</v>
      </c>
    </row>
    <row r="1808" spans="1:43" ht="14.5" hidden="1" x14ac:dyDescent="0.35">
      <c r="A1808" s="362">
        <v>1806</v>
      </c>
      <c r="B1808" s="362" t="s">
        <v>4522</v>
      </c>
      <c r="C1808" s="362" t="s">
        <v>3</v>
      </c>
      <c r="D1808" s="362" t="s">
        <v>172</v>
      </c>
      <c r="E1808" s="362"/>
      <c r="F1808" s="362" t="s">
        <v>63</v>
      </c>
      <c r="G1808" s="362" t="s">
        <v>63</v>
      </c>
      <c r="H1808" s="362" t="s">
        <v>63</v>
      </c>
      <c r="I1808" s="362" t="s">
        <v>4392</v>
      </c>
      <c r="J1808" s="361" t="s">
        <v>4523</v>
      </c>
      <c r="K1808" s="362"/>
      <c r="L1808" s="362" t="s">
        <v>186</v>
      </c>
      <c r="M1808" s="362" t="s">
        <v>90</v>
      </c>
      <c r="N1808" s="362" t="s">
        <v>2208</v>
      </c>
      <c r="O1808" s="362" t="s">
        <v>4394</v>
      </c>
      <c r="P1808" s="482"/>
      <c r="Q1808" s="362"/>
      <c r="R1808" s="362"/>
      <c r="S1808" s="362"/>
      <c r="T1808" s="362"/>
      <c r="U1808" s="362"/>
      <c r="V1808" s="362"/>
      <c r="W1808" s="362"/>
      <c r="X1808" s="362"/>
      <c r="Y1808" s="362"/>
      <c r="Z1808" s="362"/>
      <c r="AA1808" s="366"/>
      <c r="AB1808" s="362"/>
      <c r="AC1808" s="362" t="s">
        <v>19</v>
      </c>
      <c r="AD1808" s="362" t="s">
        <v>40</v>
      </c>
      <c r="AE1808" s="362">
        <v>0</v>
      </c>
      <c r="AF1808" s="362" t="s">
        <v>51</v>
      </c>
      <c r="AG1808" s="362" t="b">
        <v>1</v>
      </c>
      <c r="AH1808" s="362"/>
      <c r="AI1808" s="362"/>
      <c r="AJ1808" s="362"/>
      <c r="AK1808" s="362"/>
      <c r="AL1808" s="362"/>
      <c r="AM1808" s="362"/>
      <c r="AN1808" s="361"/>
      <c r="AO1808" s="445" t="s">
        <v>9</v>
      </c>
      <c r="AP1808" s="445" t="s">
        <v>9</v>
      </c>
      <c r="AQ1808" s="445" t="s">
        <v>9</v>
      </c>
    </row>
    <row r="1809" spans="1:43" ht="14.5" hidden="1" x14ac:dyDescent="0.35">
      <c r="A1809" s="362">
        <v>1807</v>
      </c>
      <c r="B1809" s="362" t="s">
        <v>4524</v>
      </c>
      <c r="C1809" s="362" t="s">
        <v>3</v>
      </c>
      <c r="D1809" s="362" t="s">
        <v>172</v>
      </c>
      <c r="E1809" s="362"/>
      <c r="F1809" s="362" t="s">
        <v>63</v>
      </c>
      <c r="G1809" s="362" t="s">
        <v>63</v>
      </c>
      <c r="H1809" s="362" t="s">
        <v>63</v>
      </c>
      <c r="I1809" s="362" t="s">
        <v>63</v>
      </c>
      <c r="J1809" s="361" t="s">
        <v>4525</v>
      </c>
      <c r="K1809" s="361"/>
      <c r="L1809" s="362" t="s">
        <v>186</v>
      </c>
      <c r="M1809" s="362" t="s">
        <v>90</v>
      </c>
      <c r="N1809" s="362" t="s">
        <v>1398</v>
      </c>
      <c r="O1809" s="362" t="s">
        <v>4526</v>
      </c>
      <c r="P1809" s="482" t="s">
        <v>4527</v>
      </c>
      <c r="Q1809" s="362"/>
      <c r="R1809" s="362"/>
      <c r="S1809" s="362"/>
      <c r="T1809" s="362"/>
      <c r="U1809" s="362"/>
      <c r="V1809" s="362"/>
      <c r="W1809" s="362"/>
      <c r="X1809" s="362"/>
      <c r="Y1809" s="362"/>
      <c r="Z1809" s="362"/>
      <c r="AA1809" s="366"/>
      <c r="AB1809" s="362"/>
      <c r="AC1809" s="362" t="s">
        <v>19</v>
      </c>
      <c r="AD1809" s="362" t="s">
        <v>40</v>
      </c>
      <c r="AE1809" s="362"/>
      <c r="AF1809" s="362" t="s">
        <v>51</v>
      </c>
      <c r="AG1809" s="362" t="b">
        <v>0</v>
      </c>
      <c r="AH1809" s="362"/>
      <c r="AI1809" s="362"/>
      <c r="AJ1809" s="362"/>
      <c r="AK1809" s="362"/>
      <c r="AL1809" s="362"/>
      <c r="AM1809" s="362"/>
      <c r="AN1809" s="361"/>
      <c r="AO1809" s="445" t="s">
        <v>9</v>
      </c>
      <c r="AP1809" s="445" t="s">
        <v>9</v>
      </c>
      <c r="AQ1809" s="445" t="s">
        <v>9</v>
      </c>
    </row>
    <row r="1810" spans="1:43" ht="14.5" hidden="1" x14ac:dyDescent="0.35">
      <c r="A1810" s="362">
        <v>1808</v>
      </c>
      <c r="B1810" s="362" t="s">
        <v>4528</v>
      </c>
      <c r="C1810" s="362" t="s">
        <v>3</v>
      </c>
      <c r="D1810" s="362" t="s">
        <v>172</v>
      </c>
      <c r="E1810" s="362"/>
      <c r="F1810" s="362" t="s">
        <v>63</v>
      </c>
      <c r="G1810" s="362" t="s">
        <v>63</v>
      </c>
      <c r="H1810" s="362" t="s">
        <v>63</v>
      </c>
      <c r="I1810" s="362" t="s">
        <v>63</v>
      </c>
      <c r="J1810" s="361" t="s">
        <v>4529</v>
      </c>
      <c r="K1810" s="361"/>
      <c r="L1810" s="362" t="s">
        <v>186</v>
      </c>
      <c r="M1810" s="362" t="s">
        <v>90</v>
      </c>
      <c r="N1810" s="362" t="s">
        <v>1398</v>
      </c>
      <c r="O1810" s="362" t="s">
        <v>4526</v>
      </c>
      <c r="P1810" s="482"/>
      <c r="Q1810" s="362"/>
      <c r="R1810" s="362"/>
      <c r="S1810" s="362"/>
      <c r="T1810" s="362"/>
      <c r="U1810" s="362"/>
      <c r="V1810" s="362"/>
      <c r="W1810" s="362"/>
      <c r="X1810" s="362"/>
      <c r="Y1810" s="362"/>
      <c r="Z1810" s="362"/>
      <c r="AA1810" s="366"/>
      <c r="AB1810" s="362"/>
      <c r="AC1810" s="362" t="s">
        <v>19</v>
      </c>
      <c r="AD1810" s="362" t="s">
        <v>40</v>
      </c>
      <c r="AE1810" s="362" t="s">
        <v>6884</v>
      </c>
      <c r="AF1810" s="362" t="s">
        <v>6171</v>
      </c>
      <c r="AG1810" s="362" t="b">
        <v>0</v>
      </c>
      <c r="AH1810" s="362"/>
      <c r="AI1810" s="362"/>
      <c r="AJ1810" s="362"/>
      <c r="AK1810" s="362"/>
      <c r="AL1810" s="362"/>
      <c r="AM1810" s="362"/>
      <c r="AN1810" s="361"/>
      <c r="AO1810" s="445" t="s">
        <v>5839</v>
      </c>
      <c r="AP1810" s="445" t="s">
        <v>5839</v>
      </c>
      <c r="AQ1810" s="445" t="s">
        <v>5839</v>
      </c>
    </row>
    <row r="1811" spans="1:43" ht="14.5" hidden="1" x14ac:dyDescent="0.35">
      <c r="A1811" s="362">
        <v>1809</v>
      </c>
      <c r="B1811" s="362" t="s">
        <v>4530</v>
      </c>
      <c r="C1811" s="362" t="s">
        <v>3</v>
      </c>
      <c r="D1811" s="362" t="s">
        <v>172</v>
      </c>
      <c r="E1811" s="362"/>
      <c r="F1811" s="362" t="s">
        <v>63</v>
      </c>
      <c r="G1811" s="362" t="s">
        <v>63</v>
      </c>
      <c r="H1811" s="362" t="s">
        <v>63</v>
      </c>
      <c r="I1811" s="362" t="s">
        <v>63</v>
      </c>
      <c r="J1811" s="361" t="s">
        <v>4531</v>
      </c>
      <c r="K1811" s="361"/>
      <c r="L1811" s="362" t="s">
        <v>186</v>
      </c>
      <c r="M1811" s="362" t="s">
        <v>90</v>
      </c>
      <c r="N1811" s="362" t="s">
        <v>1398</v>
      </c>
      <c r="O1811" s="362" t="s">
        <v>4526</v>
      </c>
      <c r="P1811" s="482"/>
      <c r="Q1811" s="362"/>
      <c r="R1811" s="362"/>
      <c r="S1811" s="362"/>
      <c r="T1811" s="362"/>
      <c r="U1811" s="362"/>
      <c r="V1811" s="362"/>
      <c r="W1811" s="362"/>
      <c r="X1811" s="362"/>
      <c r="Y1811" s="362"/>
      <c r="Z1811" s="362"/>
      <c r="AA1811" s="366"/>
      <c r="AB1811" s="362"/>
      <c r="AC1811" s="362" t="s">
        <v>19</v>
      </c>
      <c r="AD1811" s="362" t="s">
        <v>40</v>
      </c>
      <c r="AE1811" s="362">
        <v>0</v>
      </c>
      <c r="AF1811" s="362" t="s">
        <v>6308</v>
      </c>
      <c r="AG1811" s="362" t="b">
        <v>1</v>
      </c>
      <c r="AH1811" s="362"/>
      <c r="AI1811" s="362"/>
      <c r="AJ1811" s="362"/>
      <c r="AK1811" s="362"/>
      <c r="AL1811" s="362"/>
      <c r="AM1811" s="362"/>
      <c r="AN1811" s="361"/>
      <c r="AO1811" s="445" t="s">
        <v>9</v>
      </c>
      <c r="AP1811" s="445" t="s">
        <v>9</v>
      </c>
      <c r="AQ1811" s="445" t="s">
        <v>9</v>
      </c>
    </row>
    <row r="1812" spans="1:43" ht="14.5" hidden="1" x14ac:dyDescent="0.35">
      <c r="A1812" s="362">
        <v>1810</v>
      </c>
      <c r="B1812" s="362" t="s">
        <v>4532</v>
      </c>
      <c r="C1812" s="362" t="s">
        <v>3</v>
      </c>
      <c r="D1812" s="362" t="s">
        <v>172</v>
      </c>
      <c r="E1812" s="362"/>
      <c r="F1812" s="362" t="s">
        <v>63</v>
      </c>
      <c r="G1812" s="362" t="s">
        <v>63</v>
      </c>
      <c r="H1812" s="362" t="s">
        <v>63</v>
      </c>
      <c r="I1812" s="362" t="s">
        <v>63</v>
      </c>
      <c r="J1812" s="361" t="s">
        <v>4533</v>
      </c>
      <c r="K1812" s="361"/>
      <c r="L1812" s="362" t="s">
        <v>186</v>
      </c>
      <c r="M1812" s="362" t="s">
        <v>90</v>
      </c>
      <c r="N1812" s="362" t="s">
        <v>1398</v>
      </c>
      <c r="O1812" s="362" t="s">
        <v>4526</v>
      </c>
      <c r="P1812" s="482" t="s">
        <v>4534</v>
      </c>
      <c r="Q1812" s="362"/>
      <c r="R1812" s="362"/>
      <c r="S1812" s="362"/>
      <c r="T1812" s="362"/>
      <c r="U1812" s="362"/>
      <c r="V1812" s="362"/>
      <c r="W1812" s="362"/>
      <c r="X1812" s="362"/>
      <c r="Y1812" s="362"/>
      <c r="Z1812" s="362"/>
      <c r="AA1812" s="366"/>
      <c r="AB1812" s="362"/>
      <c r="AC1812" s="362" t="s">
        <v>19</v>
      </c>
      <c r="AD1812" s="362" t="s">
        <v>40</v>
      </c>
      <c r="AE1812" s="362"/>
      <c r="AF1812" s="362" t="s">
        <v>40</v>
      </c>
      <c r="AG1812" s="362" t="b">
        <v>0</v>
      </c>
      <c r="AH1812" s="362"/>
      <c r="AI1812" s="362"/>
      <c r="AJ1812" s="362"/>
      <c r="AK1812" s="362"/>
      <c r="AL1812" s="362"/>
      <c r="AM1812" s="362"/>
      <c r="AN1812" s="361"/>
      <c r="AO1812" s="445" t="s">
        <v>9</v>
      </c>
      <c r="AP1812" s="445" t="s">
        <v>9</v>
      </c>
      <c r="AQ1812" s="445" t="s">
        <v>9</v>
      </c>
    </row>
    <row r="1813" spans="1:43" ht="14.5" hidden="1" x14ac:dyDescent="0.35">
      <c r="A1813" s="362">
        <v>1811</v>
      </c>
      <c r="B1813" s="362" t="s">
        <v>4535</v>
      </c>
      <c r="C1813" s="362" t="s">
        <v>3</v>
      </c>
      <c r="D1813" s="362" t="s">
        <v>172</v>
      </c>
      <c r="E1813" s="362"/>
      <c r="F1813" s="362" t="s">
        <v>63</v>
      </c>
      <c r="G1813" s="362" t="s">
        <v>63</v>
      </c>
      <c r="H1813" s="362" t="s">
        <v>63</v>
      </c>
      <c r="I1813" s="362" t="s">
        <v>63</v>
      </c>
      <c r="J1813" s="361" t="s">
        <v>4536</v>
      </c>
      <c r="K1813" s="361"/>
      <c r="L1813" s="362" t="s">
        <v>186</v>
      </c>
      <c r="M1813" s="362" t="s">
        <v>90</v>
      </c>
      <c r="N1813" s="362" t="s">
        <v>1398</v>
      </c>
      <c r="O1813" s="362" t="s">
        <v>4526</v>
      </c>
      <c r="P1813" s="482" t="s">
        <v>4534</v>
      </c>
      <c r="Q1813" s="362"/>
      <c r="R1813" s="362"/>
      <c r="S1813" s="362"/>
      <c r="T1813" s="362"/>
      <c r="U1813" s="362"/>
      <c r="V1813" s="362"/>
      <c r="W1813" s="362"/>
      <c r="X1813" s="362"/>
      <c r="Y1813" s="362"/>
      <c r="Z1813" s="362"/>
      <c r="AA1813" s="366"/>
      <c r="AB1813" s="362"/>
      <c r="AC1813" s="362" t="s">
        <v>19</v>
      </c>
      <c r="AD1813" s="362" t="s">
        <v>40</v>
      </c>
      <c r="AE1813" s="362" t="s">
        <v>6885</v>
      </c>
      <c r="AF1813" s="362" t="s">
        <v>6171</v>
      </c>
      <c r="AG1813" s="362" t="b">
        <v>0</v>
      </c>
      <c r="AH1813" s="362"/>
      <c r="AI1813" s="362"/>
      <c r="AJ1813" s="362"/>
      <c r="AK1813" s="362"/>
      <c r="AL1813" s="362"/>
      <c r="AM1813" s="362"/>
      <c r="AN1813" s="361"/>
      <c r="AO1813" s="445" t="s">
        <v>5839</v>
      </c>
      <c r="AP1813" s="445" t="s">
        <v>5839</v>
      </c>
      <c r="AQ1813" s="445" t="s">
        <v>5839</v>
      </c>
    </row>
    <row r="1814" spans="1:43" ht="14.5" hidden="1" x14ac:dyDescent="0.35">
      <c r="A1814" s="362">
        <v>1812</v>
      </c>
      <c r="B1814" s="362" t="s">
        <v>4537</v>
      </c>
      <c r="C1814" s="362" t="s">
        <v>3</v>
      </c>
      <c r="D1814" s="362" t="s">
        <v>172</v>
      </c>
      <c r="E1814" s="362"/>
      <c r="F1814" s="362" t="s">
        <v>63</v>
      </c>
      <c r="G1814" s="362" t="s">
        <v>63</v>
      </c>
      <c r="H1814" s="362" t="s">
        <v>63</v>
      </c>
      <c r="I1814" s="362" t="s">
        <v>63</v>
      </c>
      <c r="J1814" s="361" t="s">
        <v>4538</v>
      </c>
      <c r="K1814" s="361"/>
      <c r="L1814" s="362" t="s">
        <v>186</v>
      </c>
      <c r="M1814" s="362" t="s">
        <v>90</v>
      </c>
      <c r="N1814" s="362" t="s">
        <v>1398</v>
      </c>
      <c r="O1814" s="362" t="s">
        <v>4526</v>
      </c>
      <c r="P1814" s="482" t="s">
        <v>6683</v>
      </c>
      <c r="Q1814" s="362"/>
      <c r="R1814" s="362"/>
      <c r="S1814" s="362"/>
      <c r="T1814" s="362"/>
      <c r="U1814" s="362"/>
      <c r="V1814" s="362"/>
      <c r="W1814" s="362"/>
      <c r="X1814" s="362"/>
      <c r="Y1814" s="362"/>
      <c r="Z1814" s="362"/>
      <c r="AA1814" s="366"/>
      <c r="AB1814" s="362"/>
      <c r="AC1814" s="362" t="s">
        <v>19</v>
      </c>
      <c r="AD1814" s="362" t="s">
        <v>40</v>
      </c>
      <c r="AE1814" s="362"/>
      <c r="AF1814" s="362" t="s">
        <v>40</v>
      </c>
      <c r="AG1814" s="362" t="b">
        <v>0</v>
      </c>
      <c r="AH1814" s="362"/>
      <c r="AI1814" s="362"/>
      <c r="AJ1814" s="362"/>
      <c r="AK1814" s="362"/>
      <c r="AL1814" s="362"/>
      <c r="AM1814" s="362"/>
      <c r="AN1814" s="361"/>
      <c r="AO1814" s="445" t="s">
        <v>9</v>
      </c>
      <c r="AP1814" s="445" t="s">
        <v>9</v>
      </c>
      <c r="AQ1814" s="445" t="s">
        <v>9</v>
      </c>
    </row>
    <row r="1815" spans="1:43" ht="14.5" hidden="1" x14ac:dyDescent="0.35">
      <c r="A1815" s="362">
        <v>1813</v>
      </c>
      <c r="B1815" s="362" t="s">
        <v>4539</v>
      </c>
      <c r="C1815" s="362" t="s">
        <v>3</v>
      </c>
      <c r="D1815" s="362" t="s">
        <v>172</v>
      </c>
      <c r="E1815" s="362"/>
      <c r="F1815" s="362" t="s">
        <v>63</v>
      </c>
      <c r="G1815" s="362" t="s">
        <v>63</v>
      </c>
      <c r="H1815" s="362" t="s">
        <v>63</v>
      </c>
      <c r="I1815" s="362" t="s">
        <v>63</v>
      </c>
      <c r="J1815" s="361" t="s">
        <v>4540</v>
      </c>
      <c r="K1815" s="361"/>
      <c r="L1815" s="362" t="s">
        <v>186</v>
      </c>
      <c r="M1815" s="362" t="s">
        <v>90</v>
      </c>
      <c r="N1815" s="362" t="s">
        <v>1398</v>
      </c>
      <c r="O1815" s="362" t="s">
        <v>4526</v>
      </c>
      <c r="P1815" s="482"/>
      <c r="Q1815" s="362"/>
      <c r="R1815" s="362"/>
      <c r="S1815" s="362"/>
      <c r="T1815" s="362"/>
      <c r="U1815" s="362"/>
      <c r="V1815" s="362"/>
      <c r="W1815" s="362"/>
      <c r="X1815" s="362"/>
      <c r="Y1815" s="362"/>
      <c r="Z1815" s="362"/>
      <c r="AA1815" s="366"/>
      <c r="AB1815" s="362"/>
      <c r="AC1815" s="362" t="s">
        <v>19</v>
      </c>
      <c r="AD1815" s="362" t="s">
        <v>40</v>
      </c>
      <c r="AE1815" s="362">
        <v>0</v>
      </c>
      <c r="AF1815" s="362" t="s">
        <v>40</v>
      </c>
      <c r="AG1815" s="362" t="b">
        <v>1</v>
      </c>
      <c r="AH1815" s="362"/>
      <c r="AI1815" s="362"/>
      <c r="AJ1815" s="362"/>
      <c r="AK1815" s="362"/>
      <c r="AL1815" s="362"/>
      <c r="AM1815" s="362"/>
      <c r="AN1815" s="361"/>
      <c r="AO1815" s="445" t="s">
        <v>9</v>
      </c>
      <c r="AP1815" s="445" t="s">
        <v>9</v>
      </c>
      <c r="AQ1815" s="445" t="s">
        <v>9</v>
      </c>
    </row>
    <row r="1816" spans="1:43" ht="14.5" hidden="1" x14ac:dyDescent="0.35">
      <c r="A1816" s="362">
        <v>1814</v>
      </c>
      <c r="B1816" s="362" t="s">
        <v>4541</v>
      </c>
      <c r="C1816" s="362" t="s">
        <v>3</v>
      </c>
      <c r="D1816" s="362" t="s">
        <v>172</v>
      </c>
      <c r="E1816" s="362"/>
      <c r="F1816" s="362" t="s">
        <v>63</v>
      </c>
      <c r="G1816" s="362" t="s">
        <v>63</v>
      </c>
      <c r="H1816" s="362" t="s">
        <v>123</v>
      </c>
      <c r="I1816" s="362" t="s">
        <v>63</v>
      </c>
      <c r="J1816" s="361" t="s">
        <v>4542</v>
      </c>
      <c r="K1816" s="361"/>
      <c r="L1816" s="362" t="s">
        <v>186</v>
      </c>
      <c r="M1816" s="362" t="s">
        <v>40</v>
      </c>
      <c r="N1816" s="362" t="s">
        <v>2208</v>
      </c>
      <c r="O1816" s="362" t="s">
        <v>4394</v>
      </c>
      <c r="P1816" s="482" t="s">
        <v>4543</v>
      </c>
      <c r="Q1816" s="362"/>
      <c r="R1816" s="362"/>
      <c r="S1816" s="362"/>
      <c r="T1816" s="362"/>
      <c r="U1816" s="362"/>
      <c r="V1816" s="362"/>
      <c r="W1816" s="362"/>
      <c r="X1816" s="362"/>
      <c r="Y1816" s="362"/>
      <c r="Z1816" s="362"/>
      <c r="AA1816" s="366"/>
      <c r="AB1816" s="362"/>
      <c r="AC1816" s="362" t="e">
        <v>#N/A</v>
      </c>
      <c r="AD1816" s="362" t="s">
        <v>40</v>
      </c>
      <c r="AE1816" s="362"/>
      <c r="AF1816" s="362" t="s">
        <v>6308</v>
      </c>
      <c r="AG1816" s="362" t="b">
        <v>0</v>
      </c>
      <c r="AH1816" s="362"/>
      <c r="AI1816" s="362"/>
      <c r="AJ1816" s="362"/>
      <c r="AK1816" s="362"/>
      <c r="AL1816" s="362"/>
      <c r="AM1816" s="362"/>
      <c r="AN1816" s="361"/>
      <c r="AO1816" s="445" t="s">
        <v>9</v>
      </c>
      <c r="AP1816" s="445" t="s">
        <v>9</v>
      </c>
      <c r="AQ1816" s="445" t="s">
        <v>9</v>
      </c>
    </row>
    <row r="1817" spans="1:43" ht="14.5" hidden="1" x14ac:dyDescent="0.35">
      <c r="A1817" s="362">
        <v>1815</v>
      </c>
      <c r="B1817" s="362" t="s">
        <v>4544</v>
      </c>
      <c r="C1817" s="362" t="s">
        <v>3</v>
      </c>
      <c r="D1817" s="362" t="s">
        <v>172</v>
      </c>
      <c r="E1817" s="362"/>
      <c r="F1817" s="362" t="s">
        <v>63</v>
      </c>
      <c r="G1817" s="362" t="s">
        <v>63</v>
      </c>
      <c r="H1817" s="362" t="s">
        <v>123</v>
      </c>
      <c r="I1817" s="362" t="s">
        <v>63</v>
      </c>
      <c r="J1817" s="361" t="s">
        <v>4545</v>
      </c>
      <c r="K1817" s="361"/>
      <c r="L1817" s="362" t="s">
        <v>186</v>
      </c>
      <c r="M1817" s="362" t="s">
        <v>40</v>
      </c>
      <c r="N1817" s="362" t="s">
        <v>2208</v>
      </c>
      <c r="O1817" s="362" t="s">
        <v>4394</v>
      </c>
      <c r="P1817" s="482" t="s">
        <v>4543</v>
      </c>
      <c r="Q1817" s="362"/>
      <c r="R1817" s="362"/>
      <c r="S1817" s="362"/>
      <c r="T1817" s="362"/>
      <c r="U1817" s="362"/>
      <c r="V1817" s="362"/>
      <c r="W1817" s="362"/>
      <c r="X1817" s="362"/>
      <c r="Y1817" s="362"/>
      <c r="Z1817" s="362"/>
      <c r="AA1817" s="366"/>
      <c r="AB1817" s="362"/>
      <c r="AC1817" s="362" t="e">
        <v>#N/A</v>
      </c>
      <c r="AD1817" s="362" t="s">
        <v>40</v>
      </c>
      <c r="AE1817" s="362"/>
      <c r="AF1817" s="362" t="s">
        <v>6308</v>
      </c>
      <c r="AG1817" s="362" t="b">
        <v>0</v>
      </c>
      <c r="AH1817" s="362"/>
      <c r="AI1817" s="362"/>
      <c r="AJ1817" s="362"/>
      <c r="AK1817" s="362"/>
      <c r="AL1817" s="362"/>
      <c r="AM1817" s="362"/>
      <c r="AN1817" s="361"/>
      <c r="AO1817" s="445" t="s">
        <v>9</v>
      </c>
      <c r="AP1817" s="445" t="s">
        <v>9</v>
      </c>
      <c r="AQ1817" s="445" t="s">
        <v>9</v>
      </c>
    </row>
    <row r="1818" spans="1:43" ht="29" hidden="1" x14ac:dyDescent="0.35">
      <c r="A1818" s="362">
        <v>1816</v>
      </c>
      <c r="B1818" s="362" t="s">
        <v>4546</v>
      </c>
      <c r="C1818" s="362" t="s">
        <v>3</v>
      </c>
      <c r="D1818" s="362" t="s">
        <v>172</v>
      </c>
      <c r="E1818" s="362"/>
      <c r="F1818" s="362" t="s">
        <v>63</v>
      </c>
      <c r="G1818" s="362" t="s">
        <v>63</v>
      </c>
      <c r="H1818" s="362" t="s">
        <v>63</v>
      </c>
      <c r="I1818" s="362" t="s">
        <v>63</v>
      </c>
      <c r="J1818" s="361" t="s">
        <v>4547</v>
      </c>
      <c r="K1818" s="361"/>
      <c r="L1818" s="362" t="s">
        <v>186</v>
      </c>
      <c r="M1818" s="362" t="s">
        <v>40</v>
      </c>
      <c r="N1818" s="362" t="s">
        <v>2208</v>
      </c>
      <c r="O1818" s="362" t="s">
        <v>4394</v>
      </c>
      <c r="P1818" s="482" t="s">
        <v>4543</v>
      </c>
      <c r="Q1818" s="362"/>
      <c r="R1818" s="362"/>
      <c r="S1818" s="362"/>
      <c r="T1818" s="362"/>
      <c r="U1818" s="362"/>
      <c r="V1818" s="362"/>
      <c r="W1818" s="362"/>
      <c r="X1818" s="362"/>
      <c r="Y1818" s="362"/>
      <c r="Z1818" s="362"/>
      <c r="AA1818" s="366"/>
      <c r="AB1818" s="362"/>
      <c r="AC1818" s="362" t="s">
        <v>19</v>
      </c>
      <c r="AD1818" s="362" t="s">
        <v>40</v>
      </c>
      <c r="AE1818" s="362"/>
      <c r="AF1818" s="362" t="s">
        <v>40</v>
      </c>
      <c r="AG1818" s="362" t="b">
        <v>0</v>
      </c>
      <c r="AH1818" s="362"/>
      <c r="AI1818" s="362"/>
      <c r="AJ1818" s="362"/>
      <c r="AK1818" s="362"/>
      <c r="AL1818" s="362"/>
      <c r="AM1818" s="362"/>
      <c r="AN1818" s="361"/>
      <c r="AO1818" s="445" t="s">
        <v>9</v>
      </c>
      <c r="AP1818" s="445" t="s">
        <v>9</v>
      </c>
      <c r="AQ1818" s="445" t="s">
        <v>9</v>
      </c>
    </row>
    <row r="1819" spans="1:43" ht="14.5" hidden="1" x14ac:dyDescent="0.35">
      <c r="A1819" s="362">
        <v>1817</v>
      </c>
      <c r="B1819" s="362" t="s">
        <v>4548</v>
      </c>
      <c r="C1819" s="362" t="s">
        <v>3</v>
      </c>
      <c r="D1819" s="362" t="s">
        <v>172</v>
      </c>
      <c r="E1819" s="362"/>
      <c r="F1819" s="362" t="s">
        <v>63</v>
      </c>
      <c r="G1819" s="362" t="s">
        <v>63</v>
      </c>
      <c r="H1819" s="362" t="s">
        <v>63</v>
      </c>
      <c r="I1819" s="362" t="s">
        <v>4392</v>
      </c>
      <c r="J1819" s="361" t="s">
        <v>4549</v>
      </c>
      <c r="K1819" s="362"/>
      <c r="L1819" s="362" t="s">
        <v>186</v>
      </c>
      <c r="M1819" s="362" t="s">
        <v>90</v>
      </c>
      <c r="N1819" s="362" t="s">
        <v>2208</v>
      </c>
      <c r="O1819" s="362" t="s">
        <v>4394</v>
      </c>
      <c r="P1819" s="482"/>
      <c r="Q1819" s="362"/>
      <c r="R1819" s="362"/>
      <c r="S1819" s="362"/>
      <c r="T1819" s="362"/>
      <c r="U1819" s="362"/>
      <c r="V1819" s="362"/>
      <c r="W1819" s="362"/>
      <c r="X1819" s="362"/>
      <c r="Y1819" s="362"/>
      <c r="Z1819" s="362"/>
      <c r="AA1819" s="366"/>
      <c r="AB1819" s="362"/>
      <c r="AC1819" s="362" t="s">
        <v>19</v>
      </c>
      <c r="AD1819" s="362" t="s">
        <v>40</v>
      </c>
      <c r="AE1819" s="362">
        <v>0</v>
      </c>
      <c r="AF1819" s="362" t="s">
        <v>6316</v>
      </c>
      <c r="AG1819" s="362" t="b">
        <v>1</v>
      </c>
      <c r="AH1819" s="362"/>
      <c r="AI1819" s="362"/>
      <c r="AJ1819" s="362"/>
      <c r="AK1819" s="362"/>
      <c r="AL1819" s="362"/>
      <c r="AM1819" s="362"/>
      <c r="AN1819" s="361"/>
      <c r="AO1819" s="445" t="s">
        <v>9</v>
      </c>
      <c r="AP1819" s="445" t="s">
        <v>9</v>
      </c>
      <c r="AQ1819" s="445" t="s">
        <v>9</v>
      </c>
    </row>
    <row r="1820" spans="1:43" ht="29" hidden="1" x14ac:dyDescent="0.35">
      <c r="A1820" s="362">
        <v>1818</v>
      </c>
      <c r="B1820" s="362" t="s">
        <v>4550</v>
      </c>
      <c r="C1820" s="362" t="s">
        <v>3</v>
      </c>
      <c r="D1820" s="362" t="s">
        <v>172</v>
      </c>
      <c r="E1820" s="362"/>
      <c r="F1820" s="362"/>
      <c r="G1820" s="362"/>
      <c r="H1820" s="362" t="s">
        <v>82</v>
      </c>
      <c r="I1820" s="362" t="s">
        <v>63</v>
      </c>
      <c r="J1820" s="361" t="s">
        <v>4551</v>
      </c>
      <c r="K1820" s="362"/>
      <c r="L1820" s="362" t="s">
        <v>1689</v>
      </c>
      <c r="M1820" s="362" t="s">
        <v>90</v>
      </c>
      <c r="N1820" s="362" t="s">
        <v>1398</v>
      </c>
      <c r="O1820" s="362" t="s">
        <v>4513</v>
      </c>
      <c r="P1820" s="482"/>
      <c r="Q1820" s="362"/>
      <c r="R1820" s="362"/>
      <c r="S1820" s="362"/>
      <c r="T1820" s="362"/>
      <c r="U1820" s="362"/>
      <c r="V1820" s="362"/>
      <c r="W1820" s="362"/>
      <c r="X1820" s="362"/>
      <c r="Y1820" s="362"/>
      <c r="Z1820" s="362"/>
      <c r="AA1820" s="366"/>
      <c r="AB1820" s="362"/>
      <c r="AC1820" s="362" t="s">
        <v>19</v>
      </c>
      <c r="AD1820" s="362" t="s">
        <v>40</v>
      </c>
      <c r="AE1820" s="362">
        <v>0</v>
      </c>
      <c r="AF1820" s="362" t="s">
        <v>40</v>
      </c>
      <c r="AG1820" s="362" t="b">
        <v>1</v>
      </c>
      <c r="AH1820" s="362"/>
      <c r="AI1820" s="362"/>
      <c r="AJ1820" s="362"/>
      <c r="AK1820" s="362"/>
      <c r="AL1820" s="362"/>
      <c r="AM1820" s="362"/>
      <c r="AN1820" s="361"/>
      <c r="AO1820" s="445" t="s">
        <v>9</v>
      </c>
      <c r="AP1820" s="445" t="s">
        <v>9</v>
      </c>
      <c r="AQ1820" s="445" t="s">
        <v>9</v>
      </c>
    </row>
    <row r="1821" spans="1:43" ht="29" hidden="1" x14ac:dyDescent="0.35">
      <c r="A1821" s="362">
        <v>1819</v>
      </c>
      <c r="B1821" s="362" t="s">
        <v>4552</v>
      </c>
      <c r="C1821" s="362" t="s">
        <v>3</v>
      </c>
      <c r="D1821" s="362" t="s">
        <v>172</v>
      </c>
      <c r="E1821" s="362"/>
      <c r="F1821" s="362"/>
      <c r="G1821" s="362"/>
      <c r="H1821" s="362" t="s">
        <v>82</v>
      </c>
      <c r="I1821" s="362" t="s">
        <v>63</v>
      </c>
      <c r="J1821" s="361" t="s">
        <v>4553</v>
      </c>
      <c r="K1821" s="362"/>
      <c r="L1821" s="362" t="s">
        <v>1689</v>
      </c>
      <c r="M1821" s="362" t="s">
        <v>90</v>
      </c>
      <c r="N1821" s="362" t="s">
        <v>1398</v>
      </c>
      <c r="O1821" s="362" t="s">
        <v>4513</v>
      </c>
      <c r="P1821" s="482"/>
      <c r="Q1821" s="362"/>
      <c r="R1821" s="362"/>
      <c r="S1821" s="362"/>
      <c r="T1821" s="362"/>
      <c r="U1821" s="362"/>
      <c r="V1821" s="362"/>
      <c r="W1821" s="362"/>
      <c r="X1821" s="362"/>
      <c r="Y1821" s="362"/>
      <c r="Z1821" s="362"/>
      <c r="AA1821" s="366"/>
      <c r="AB1821" s="362"/>
      <c r="AC1821" s="362" t="s">
        <v>19</v>
      </c>
      <c r="AD1821" s="362" t="s">
        <v>40</v>
      </c>
      <c r="AE1821" s="362">
        <v>0</v>
      </c>
      <c r="AF1821" s="362" t="s">
        <v>40</v>
      </c>
      <c r="AG1821" s="362" t="b">
        <v>1</v>
      </c>
      <c r="AH1821" s="362"/>
      <c r="AI1821" s="362"/>
      <c r="AJ1821" s="362"/>
      <c r="AK1821" s="362"/>
      <c r="AL1821" s="362"/>
      <c r="AM1821" s="362"/>
      <c r="AN1821" s="361"/>
      <c r="AO1821" s="445" t="s">
        <v>9</v>
      </c>
      <c r="AP1821" s="445" t="s">
        <v>9</v>
      </c>
      <c r="AQ1821" s="445" t="s">
        <v>9</v>
      </c>
    </row>
    <row r="1822" spans="1:43" ht="29" hidden="1" x14ac:dyDescent="0.35">
      <c r="A1822" s="362">
        <v>1820</v>
      </c>
      <c r="B1822" s="362" t="s">
        <v>4554</v>
      </c>
      <c r="C1822" s="362" t="s">
        <v>3</v>
      </c>
      <c r="D1822" s="362" t="s">
        <v>172</v>
      </c>
      <c r="E1822" s="362"/>
      <c r="F1822" s="362"/>
      <c r="G1822" s="362"/>
      <c r="H1822" s="362" t="s">
        <v>82</v>
      </c>
      <c r="I1822" s="362" t="s">
        <v>63</v>
      </c>
      <c r="J1822" s="361" t="s">
        <v>4555</v>
      </c>
      <c r="K1822" s="362"/>
      <c r="L1822" s="362" t="s">
        <v>1689</v>
      </c>
      <c r="M1822" s="362" t="s">
        <v>90</v>
      </c>
      <c r="N1822" s="362" t="s">
        <v>1398</v>
      </c>
      <c r="O1822" s="362" t="s">
        <v>4513</v>
      </c>
      <c r="P1822" s="482"/>
      <c r="Q1822" s="362"/>
      <c r="R1822" s="362"/>
      <c r="S1822" s="362"/>
      <c r="T1822" s="362"/>
      <c r="U1822" s="362"/>
      <c r="V1822" s="362"/>
      <c r="W1822" s="362"/>
      <c r="X1822" s="362"/>
      <c r="Y1822" s="362"/>
      <c r="Z1822" s="362"/>
      <c r="AA1822" s="366"/>
      <c r="AB1822" s="362"/>
      <c r="AC1822" s="362" t="s">
        <v>19</v>
      </c>
      <c r="AD1822" s="362" t="s">
        <v>40</v>
      </c>
      <c r="AE1822" s="362">
        <v>0</v>
      </c>
      <c r="AF1822" s="362" t="s">
        <v>40</v>
      </c>
      <c r="AG1822" s="362" t="b">
        <v>1</v>
      </c>
      <c r="AH1822" s="362"/>
      <c r="AI1822" s="362"/>
      <c r="AJ1822" s="362"/>
      <c r="AK1822" s="362"/>
      <c r="AL1822" s="362"/>
      <c r="AM1822" s="362"/>
      <c r="AN1822" s="361"/>
      <c r="AO1822" s="445" t="s">
        <v>9</v>
      </c>
      <c r="AP1822" s="445" t="s">
        <v>9</v>
      </c>
      <c r="AQ1822" s="445" t="s">
        <v>9</v>
      </c>
    </row>
    <row r="1823" spans="1:43" ht="29" hidden="1" x14ac:dyDescent="0.35">
      <c r="A1823" s="362">
        <v>1821</v>
      </c>
      <c r="B1823" s="362" t="s">
        <v>4556</v>
      </c>
      <c r="C1823" s="362" t="s">
        <v>3</v>
      </c>
      <c r="D1823" s="362" t="s">
        <v>172</v>
      </c>
      <c r="E1823" s="362"/>
      <c r="F1823" s="362"/>
      <c r="G1823" s="362"/>
      <c r="H1823" s="362" t="s">
        <v>82</v>
      </c>
      <c r="I1823" s="362" t="s">
        <v>63</v>
      </c>
      <c r="J1823" s="361" t="s">
        <v>4557</v>
      </c>
      <c r="K1823" s="362"/>
      <c r="L1823" s="362" t="s">
        <v>1689</v>
      </c>
      <c r="M1823" s="362" t="s">
        <v>90</v>
      </c>
      <c r="N1823" s="362" t="s">
        <v>1398</v>
      </c>
      <c r="O1823" s="362" t="s">
        <v>4513</v>
      </c>
      <c r="P1823" s="482"/>
      <c r="Q1823" s="362"/>
      <c r="R1823" s="362"/>
      <c r="S1823" s="362"/>
      <c r="T1823" s="362"/>
      <c r="U1823" s="362"/>
      <c r="V1823" s="362"/>
      <c r="W1823" s="362"/>
      <c r="X1823" s="362"/>
      <c r="Y1823" s="362"/>
      <c r="Z1823" s="362"/>
      <c r="AA1823" s="366"/>
      <c r="AB1823" s="362"/>
      <c r="AC1823" s="362" t="s">
        <v>19</v>
      </c>
      <c r="AD1823" s="362" t="s">
        <v>40</v>
      </c>
      <c r="AE1823" s="362">
        <v>0</v>
      </c>
      <c r="AF1823" s="362" t="s">
        <v>40</v>
      </c>
      <c r="AG1823" s="362" t="b">
        <v>1</v>
      </c>
      <c r="AH1823" s="362"/>
      <c r="AI1823" s="362"/>
      <c r="AJ1823" s="362"/>
      <c r="AK1823" s="362"/>
      <c r="AL1823" s="362"/>
      <c r="AM1823" s="362"/>
      <c r="AN1823" s="361"/>
      <c r="AO1823" s="445" t="s">
        <v>9</v>
      </c>
      <c r="AP1823" s="445" t="s">
        <v>9</v>
      </c>
      <c r="AQ1823" s="445" t="s">
        <v>9</v>
      </c>
    </row>
    <row r="1824" spans="1:43" ht="29" hidden="1" x14ac:dyDescent="0.35">
      <c r="A1824" s="362">
        <v>1822</v>
      </c>
      <c r="B1824" s="362" t="s">
        <v>4558</v>
      </c>
      <c r="C1824" s="362" t="s">
        <v>3</v>
      </c>
      <c r="D1824" s="362" t="s">
        <v>172</v>
      </c>
      <c r="E1824" s="362"/>
      <c r="F1824" s="362" t="s">
        <v>63</v>
      </c>
      <c r="G1824" s="362" t="s">
        <v>63</v>
      </c>
      <c r="H1824" s="362" t="s">
        <v>63</v>
      </c>
      <c r="I1824" s="362" t="s">
        <v>3</v>
      </c>
      <c r="J1824" s="361" t="s">
        <v>4559</v>
      </c>
      <c r="K1824" s="362"/>
      <c r="L1824" s="362" t="s">
        <v>186</v>
      </c>
      <c r="M1824" s="362" t="s">
        <v>90</v>
      </c>
      <c r="N1824" s="362" t="s">
        <v>1398</v>
      </c>
      <c r="O1824" s="362" t="s">
        <v>4560</v>
      </c>
      <c r="P1824" s="482" t="s">
        <v>4561</v>
      </c>
      <c r="Q1824" s="362"/>
      <c r="R1824" s="362"/>
      <c r="S1824" s="362"/>
      <c r="T1824" s="362"/>
      <c r="U1824" s="362"/>
      <c r="V1824" s="362"/>
      <c r="W1824" s="362"/>
      <c r="X1824" s="362"/>
      <c r="Y1824" s="362"/>
      <c r="Z1824" s="362"/>
      <c r="AA1824" s="366"/>
      <c r="AB1824" s="362"/>
      <c r="AC1824" s="362" t="s">
        <v>19</v>
      </c>
      <c r="AD1824" s="362" t="s">
        <v>40</v>
      </c>
      <c r="AE1824" s="362"/>
      <c r="AF1824" s="362" t="s">
        <v>51</v>
      </c>
      <c r="AG1824" s="362" t="b">
        <v>0</v>
      </c>
      <c r="AH1824" s="362"/>
      <c r="AI1824" s="362"/>
      <c r="AJ1824" s="362"/>
      <c r="AK1824" s="362"/>
      <c r="AL1824" s="362"/>
      <c r="AM1824" s="362"/>
      <c r="AN1824" s="361"/>
      <c r="AO1824" s="445" t="s">
        <v>5839</v>
      </c>
      <c r="AP1824" s="445" t="s">
        <v>5839</v>
      </c>
      <c r="AQ1824" s="445" t="s">
        <v>5839</v>
      </c>
    </row>
    <row r="1825" spans="1:43" ht="29" hidden="1" x14ac:dyDescent="0.35">
      <c r="A1825" s="362">
        <v>1823</v>
      </c>
      <c r="B1825" s="362" t="s">
        <v>4562</v>
      </c>
      <c r="C1825" s="362" t="s">
        <v>3</v>
      </c>
      <c r="D1825" s="362" t="s">
        <v>172</v>
      </c>
      <c r="E1825" s="362"/>
      <c r="F1825" s="362" t="s">
        <v>63</v>
      </c>
      <c r="G1825" s="362" t="s">
        <v>63</v>
      </c>
      <c r="H1825" s="362" t="s">
        <v>63</v>
      </c>
      <c r="I1825" s="362" t="s">
        <v>3</v>
      </c>
      <c r="J1825" s="361" t="s">
        <v>4563</v>
      </c>
      <c r="K1825" s="362"/>
      <c r="L1825" s="362" t="s">
        <v>186</v>
      </c>
      <c r="M1825" s="362" t="s">
        <v>90</v>
      </c>
      <c r="N1825" s="362" t="s">
        <v>1398</v>
      </c>
      <c r="O1825" s="362" t="s">
        <v>4560</v>
      </c>
      <c r="P1825" s="482"/>
      <c r="Q1825" s="362"/>
      <c r="R1825" s="362"/>
      <c r="S1825" s="362"/>
      <c r="T1825" s="362"/>
      <c r="U1825" s="362"/>
      <c r="V1825" s="362"/>
      <c r="W1825" s="362"/>
      <c r="X1825" s="362"/>
      <c r="Y1825" s="362"/>
      <c r="Z1825" s="362"/>
      <c r="AA1825" s="366"/>
      <c r="AB1825" s="362"/>
      <c r="AC1825" s="362" t="s">
        <v>19</v>
      </c>
      <c r="AD1825" s="362" t="s">
        <v>40</v>
      </c>
      <c r="AE1825" s="362">
        <v>0</v>
      </c>
      <c r="AF1825" s="362" t="s">
        <v>6171</v>
      </c>
      <c r="AG1825" s="362" t="b">
        <v>1</v>
      </c>
      <c r="AH1825" s="362"/>
      <c r="AI1825" s="362"/>
      <c r="AJ1825" s="362"/>
      <c r="AK1825" s="362"/>
      <c r="AL1825" s="362"/>
      <c r="AM1825" s="362"/>
      <c r="AN1825" s="361"/>
      <c r="AO1825" s="445" t="s">
        <v>5839</v>
      </c>
      <c r="AP1825" s="445" t="s">
        <v>5839</v>
      </c>
      <c r="AQ1825" s="445" t="s">
        <v>5839</v>
      </c>
    </row>
    <row r="1826" spans="1:43" ht="29" hidden="1" x14ac:dyDescent="0.35">
      <c r="A1826" s="362">
        <v>1824</v>
      </c>
      <c r="B1826" s="362" t="s">
        <v>4564</v>
      </c>
      <c r="C1826" s="362" t="s">
        <v>3</v>
      </c>
      <c r="D1826" s="362" t="s">
        <v>172</v>
      </c>
      <c r="E1826" s="362"/>
      <c r="F1826" s="362" t="s">
        <v>63</v>
      </c>
      <c r="G1826" s="362" t="s">
        <v>63</v>
      </c>
      <c r="H1826" s="362" t="s">
        <v>63</v>
      </c>
      <c r="I1826" s="362" t="s">
        <v>3</v>
      </c>
      <c r="J1826" s="361" t="s">
        <v>4565</v>
      </c>
      <c r="K1826" s="362"/>
      <c r="L1826" s="362" t="s">
        <v>186</v>
      </c>
      <c r="M1826" s="362" t="s">
        <v>90</v>
      </c>
      <c r="N1826" s="362" t="s">
        <v>1398</v>
      </c>
      <c r="O1826" s="362" t="s">
        <v>4560</v>
      </c>
      <c r="P1826" s="482"/>
      <c r="Q1826" s="362"/>
      <c r="R1826" s="362"/>
      <c r="S1826" s="362"/>
      <c r="T1826" s="362"/>
      <c r="U1826" s="362"/>
      <c r="V1826" s="362"/>
      <c r="W1826" s="362"/>
      <c r="X1826" s="362"/>
      <c r="Y1826" s="362"/>
      <c r="Z1826" s="362"/>
      <c r="AA1826" s="366"/>
      <c r="AB1826" s="362"/>
      <c r="AC1826" s="362" t="s">
        <v>19</v>
      </c>
      <c r="AD1826" s="362" t="s">
        <v>40</v>
      </c>
      <c r="AE1826" s="362">
        <v>0</v>
      </c>
      <c r="AF1826" s="362" t="s">
        <v>6316</v>
      </c>
      <c r="AG1826" s="362" t="b">
        <v>1</v>
      </c>
      <c r="AH1826" s="362"/>
      <c r="AI1826" s="362"/>
      <c r="AJ1826" s="362"/>
      <c r="AK1826" s="362"/>
      <c r="AL1826" s="362"/>
      <c r="AM1826" s="362"/>
      <c r="AN1826" s="361"/>
      <c r="AO1826" s="445" t="s">
        <v>5839</v>
      </c>
      <c r="AP1826" s="445" t="s">
        <v>5839</v>
      </c>
      <c r="AQ1826" s="445" t="s">
        <v>5839</v>
      </c>
    </row>
    <row r="1827" spans="1:43" ht="29" hidden="1" x14ac:dyDescent="0.35">
      <c r="A1827" s="362">
        <v>1825</v>
      </c>
      <c r="B1827" s="362" t="s">
        <v>4566</v>
      </c>
      <c r="C1827" s="362" t="s">
        <v>3</v>
      </c>
      <c r="D1827" s="362" t="s">
        <v>172</v>
      </c>
      <c r="E1827" s="362"/>
      <c r="F1827" s="362" t="s">
        <v>63</v>
      </c>
      <c r="G1827" s="362" t="s">
        <v>63</v>
      </c>
      <c r="H1827" s="362" t="s">
        <v>63</v>
      </c>
      <c r="I1827" s="362" t="s">
        <v>3</v>
      </c>
      <c r="J1827" s="361" t="s">
        <v>4567</v>
      </c>
      <c r="K1827" s="362"/>
      <c r="L1827" s="362" t="s">
        <v>186</v>
      </c>
      <c r="M1827" s="362" t="s">
        <v>90</v>
      </c>
      <c r="N1827" s="362" t="s">
        <v>1398</v>
      </c>
      <c r="O1827" s="362" t="s">
        <v>4560</v>
      </c>
      <c r="P1827" s="482"/>
      <c r="Q1827" s="362"/>
      <c r="R1827" s="362"/>
      <c r="S1827" s="362"/>
      <c r="T1827" s="362"/>
      <c r="U1827" s="362"/>
      <c r="V1827" s="362"/>
      <c r="W1827" s="362"/>
      <c r="X1827" s="362"/>
      <c r="Y1827" s="362"/>
      <c r="Z1827" s="362"/>
      <c r="AA1827" s="366"/>
      <c r="AB1827" s="362"/>
      <c r="AC1827" s="362" t="s">
        <v>19</v>
      </c>
      <c r="AD1827" s="362" t="s">
        <v>40</v>
      </c>
      <c r="AE1827" s="362">
        <v>0</v>
      </c>
      <c r="AF1827" s="362" t="s">
        <v>6171</v>
      </c>
      <c r="AG1827" s="362" t="b">
        <v>1</v>
      </c>
      <c r="AH1827" s="362"/>
      <c r="AI1827" s="362"/>
      <c r="AJ1827" s="362"/>
      <c r="AK1827" s="362"/>
      <c r="AL1827" s="362"/>
      <c r="AM1827" s="362"/>
      <c r="AN1827" s="361"/>
      <c r="AO1827" s="445" t="s">
        <v>5839</v>
      </c>
      <c r="AP1827" s="445" t="s">
        <v>5839</v>
      </c>
      <c r="AQ1827" s="445" t="s">
        <v>5839</v>
      </c>
    </row>
    <row r="1828" spans="1:43" ht="14.5" hidden="1" x14ac:dyDescent="0.35">
      <c r="A1828" s="362">
        <v>1826</v>
      </c>
      <c r="B1828" s="362" t="s">
        <v>4568</v>
      </c>
      <c r="C1828" s="362" t="s">
        <v>3</v>
      </c>
      <c r="D1828" s="362" t="s">
        <v>172</v>
      </c>
      <c r="E1828" s="362"/>
      <c r="F1828" s="362" t="s">
        <v>63</v>
      </c>
      <c r="G1828" s="362" t="s">
        <v>63</v>
      </c>
      <c r="H1828" s="362" t="s">
        <v>63</v>
      </c>
      <c r="I1828" s="362" t="s">
        <v>3</v>
      </c>
      <c r="J1828" s="361" t="s">
        <v>4569</v>
      </c>
      <c r="K1828" s="362"/>
      <c r="L1828" s="362" t="s">
        <v>186</v>
      </c>
      <c r="M1828" s="362" t="s">
        <v>90</v>
      </c>
      <c r="N1828" s="362" t="s">
        <v>2208</v>
      </c>
      <c r="O1828" s="362" t="s">
        <v>4394</v>
      </c>
      <c r="P1828" s="482"/>
      <c r="Q1828" s="362"/>
      <c r="R1828" s="362"/>
      <c r="S1828" s="362"/>
      <c r="T1828" s="362"/>
      <c r="U1828" s="362"/>
      <c r="V1828" s="362"/>
      <c r="W1828" s="362"/>
      <c r="X1828" s="362"/>
      <c r="Y1828" s="362"/>
      <c r="Z1828" s="362"/>
      <c r="AA1828" s="366"/>
      <c r="AB1828" s="362"/>
      <c r="AC1828" s="362" t="s">
        <v>19</v>
      </c>
      <c r="AD1828" s="362" t="s">
        <v>40</v>
      </c>
      <c r="AE1828" s="362" t="s">
        <v>6886</v>
      </c>
      <c r="AF1828" s="362" t="s">
        <v>6171</v>
      </c>
      <c r="AG1828" s="362" t="b">
        <v>0</v>
      </c>
      <c r="AH1828" s="362"/>
      <c r="AI1828" s="362"/>
      <c r="AJ1828" s="362"/>
      <c r="AK1828" s="362"/>
      <c r="AL1828" s="362"/>
      <c r="AM1828" s="362"/>
      <c r="AN1828" s="361"/>
      <c r="AO1828" s="445" t="s">
        <v>5839</v>
      </c>
      <c r="AP1828" s="445" t="s">
        <v>5839</v>
      </c>
      <c r="AQ1828" s="445" t="s">
        <v>5839</v>
      </c>
    </row>
    <row r="1829" spans="1:43" ht="14.5" hidden="1" x14ac:dyDescent="0.35">
      <c r="A1829" s="362">
        <v>1827</v>
      </c>
      <c r="B1829" s="362" t="s">
        <v>4570</v>
      </c>
      <c r="C1829" s="362" t="s">
        <v>3</v>
      </c>
      <c r="D1829" s="362" t="s">
        <v>172</v>
      </c>
      <c r="E1829" s="362"/>
      <c r="F1829" s="362" t="s">
        <v>63</v>
      </c>
      <c r="G1829" s="362" t="s">
        <v>63</v>
      </c>
      <c r="H1829" s="362" t="s">
        <v>63</v>
      </c>
      <c r="I1829" s="362" t="s">
        <v>3</v>
      </c>
      <c r="J1829" s="361" t="s">
        <v>4571</v>
      </c>
      <c r="K1829" s="362"/>
      <c r="L1829" s="362" t="s">
        <v>186</v>
      </c>
      <c r="M1829" s="362" t="s">
        <v>90</v>
      </c>
      <c r="N1829" s="362" t="s">
        <v>2208</v>
      </c>
      <c r="O1829" s="362" t="s">
        <v>4394</v>
      </c>
      <c r="P1829" s="482"/>
      <c r="Q1829" s="362"/>
      <c r="R1829" s="362"/>
      <c r="S1829" s="362"/>
      <c r="T1829" s="362"/>
      <c r="U1829" s="362"/>
      <c r="V1829" s="362"/>
      <c r="W1829" s="362"/>
      <c r="X1829" s="362"/>
      <c r="Y1829" s="362"/>
      <c r="Z1829" s="362"/>
      <c r="AA1829" s="366"/>
      <c r="AB1829" s="362"/>
      <c r="AC1829" s="362" t="s">
        <v>19</v>
      </c>
      <c r="AD1829" s="362" t="s">
        <v>40</v>
      </c>
      <c r="AE1829" s="362">
        <v>0</v>
      </c>
      <c r="AF1829" s="362" t="s">
        <v>6171</v>
      </c>
      <c r="AG1829" s="362" t="b">
        <v>1</v>
      </c>
      <c r="AH1829" s="362"/>
      <c r="AI1829" s="362"/>
      <c r="AJ1829" s="362"/>
      <c r="AK1829" s="362"/>
      <c r="AL1829" s="362"/>
      <c r="AM1829" s="362"/>
      <c r="AN1829" s="361"/>
      <c r="AO1829" s="445" t="s">
        <v>5839</v>
      </c>
      <c r="AP1829" s="445" t="s">
        <v>5839</v>
      </c>
      <c r="AQ1829" s="445" t="s">
        <v>5839</v>
      </c>
    </row>
    <row r="1830" spans="1:43" ht="14.5" hidden="1" x14ac:dyDescent="0.35">
      <c r="A1830" s="362">
        <v>1828</v>
      </c>
      <c r="B1830" s="362" t="s">
        <v>4572</v>
      </c>
      <c r="C1830" s="362" t="s">
        <v>3</v>
      </c>
      <c r="D1830" s="362" t="s">
        <v>172</v>
      </c>
      <c r="E1830" s="362"/>
      <c r="F1830" s="362"/>
      <c r="G1830" s="362"/>
      <c r="H1830" s="362" t="s">
        <v>65</v>
      </c>
      <c r="I1830" s="362" t="s">
        <v>822</v>
      </c>
      <c r="J1830" s="361" t="s">
        <v>4573</v>
      </c>
      <c r="K1830" s="362"/>
      <c r="L1830" s="362" t="s">
        <v>186</v>
      </c>
      <c r="M1830" s="362" t="s">
        <v>40</v>
      </c>
      <c r="N1830" s="362" t="s">
        <v>65</v>
      </c>
      <c r="O1830" s="362" t="s">
        <v>3395</v>
      </c>
      <c r="P1830" s="482" t="s">
        <v>4574</v>
      </c>
      <c r="Q1830" s="362"/>
      <c r="R1830" s="362"/>
      <c r="S1830" s="362"/>
      <c r="T1830" s="362"/>
      <c r="U1830" s="362"/>
      <c r="V1830" s="362"/>
      <c r="W1830" s="362"/>
      <c r="X1830" s="362"/>
      <c r="Y1830" s="362"/>
      <c r="Z1830" s="362"/>
      <c r="AA1830" s="366"/>
      <c r="AB1830" s="362"/>
      <c r="AC1830" s="362" t="s">
        <v>19</v>
      </c>
      <c r="AD1830" s="362" t="s">
        <v>40</v>
      </c>
      <c r="AE1830" s="362"/>
      <c r="AF1830" s="362"/>
      <c r="AG1830" s="362"/>
      <c r="AH1830" s="362"/>
      <c r="AI1830" s="362"/>
      <c r="AJ1830" s="362"/>
      <c r="AK1830" s="362"/>
      <c r="AL1830" s="362"/>
      <c r="AM1830" s="362"/>
      <c r="AN1830" s="361"/>
      <c r="AO1830" s="445" t="s">
        <v>9</v>
      </c>
      <c r="AP1830" s="445" t="s">
        <v>9</v>
      </c>
      <c r="AQ1830" s="445" t="s">
        <v>9</v>
      </c>
    </row>
    <row r="1831" spans="1:43" ht="14.5" hidden="1" x14ac:dyDescent="0.35">
      <c r="A1831" s="362">
        <v>1829</v>
      </c>
      <c r="B1831" s="362" t="s">
        <v>4575</v>
      </c>
      <c r="C1831" s="362" t="s">
        <v>3</v>
      </c>
      <c r="D1831" s="362" t="s">
        <v>172</v>
      </c>
      <c r="E1831" s="362"/>
      <c r="F1831" s="362" t="s">
        <v>63</v>
      </c>
      <c r="G1831" s="362" t="s">
        <v>63</v>
      </c>
      <c r="H1831" s="362" t="s">
        <v>63</v>
      </c>
      <c r="I1831" s="362" t="s">
        <v>3</v>
      </c>
      <c r="J1831" s="361" t="s">
        <v>4576</v>
      </c>
      <c r="K1831" s="362"/>
      <c r="L1831" s="362" t="s">
        <v>186</v>
      </c>
      <c r="M1831" s="362" t="s">
        <v>90</v>
      </c>
      <c r="N1831" s="362" t="s">
        <v>2208</v>
      </c>
      <c r="O1831" s="362" t="s">
        <v>4394</v>
      </c>
      <c r="P1831" s="482"/>
      <c r="Q1831" s="362"/>
      <c r="R1831" s="362"/>
      <c r="S1831" s="362"/>
      <c r="T1831" s="362"/>
      <c r="U1831" s="362"/>
      <c r="V1831" s="362"/>
      <c r="W1831" s="362"/>
      <c r="X1831" s="362"/>
      <c r="Y1831" s="362"/>
      <c r="Z1831" s="362"/>
      <c r="AA1831" s="366"/>
      <c r="AB1831" s="362"/>
      <c r="AC1831" s="362" t="s">
        <v>19</v>
      </c>
      <c r="AD1831" s="362" t="s">
        <v>40</v>
      </c>
      <c r="AE1831" s="362">
        <v>0</v>
      </c>
      <c r="AF1831" s="362" t="s">
        <v>6171</v>
      </c>
      <c r="AG1831" s="362" t="b">
        <v>1</v>
      </c>
      <c r="AH1831" s="362"/>
      <c r="AI1831" s="362"/>
      <c r="AJ1831" s="362"/>
      <c r="AK1831" s="362"/>
      <c r="AL1831" s="362"/>
      <c r="AM1831" s="362"/>
      <c r="AN1831" s="361"/>
      <c r="AO1831" s="445" t="s">
        <v>5839</v>
      </c>
      <c r="AP1831" s="445" t="s">
        <v>5839</v>
      </c>
      <c r="AQ1831" s="445" t="s">
        <v>5839</v>
      </c>
    </row>
    <row r="1832" spans="1:43" ht="29" hidden="1" x14ac:dyDescent="0.35">
      <c r="A1832" s="362">
        <v>1830</v>
      </c>
      <c r="B1832" s="362" t="s">
        <v>4577</v>
      </c>
      <c r="C1832" s="362" t="s">
        <v>3</v>
      </c>
      <c r="D1832" s="362" t="s">
        <v>172</v>
      </c>
      <c r="E1832" s="362"/>
      <c r="F1832" s="362" t="s">
        <v>63</v>
      </c>
      <c r="G1832" s="362" t="s">
        <v>63</v>
      </c>
      <c r="H1832" s="362" t="s">
        <v>63</v>
      </c>
      <c r="I1832" s="362" t="s">
        <v>3</v>
      </c>
      <c r="J1832" s="361" t="s">
        <v>4578</v>
      </c>
      <c r="K1832" s="362"/>
      <c r="L1832" s="362" t="s">
        <v>186</v>
      </c>
      <c r="M1832" s="362" t="s">
        <v>90</v>
      </c>
      <c r="N1832" s="362" t="s">
        <v>2208</v>
      </c>
      <c r="O1832" s="362" t="s">
        <v>4394</v>
      </c>
      <c r="P1832" s="482"/>
      <c r="Q1832" s="362"/>
      <c r="R1832" s="362"/>
      <c r="S1832" s="362"/>
      <c r="T1832" s="362"/>
      <c r="U1832" s="362"/>
      <c r="V1832" s="362"/>
      <c r="W1832" s="362"/>
      <c r="X1832" s="362"/>
      <c r="Y1832" s="362"/>
      <c r="Z1832" s="362"/>
      <c r="AA1832" s="366"/>
      <c r="AB1832" s="362"/>
      <c r="AC1832" s="362" t="s">
        <v>19</v>
      </c>
      <c r="AD1832" s="362" t="s">
        <v>40</v>
      </c>
      <c r="AE1832" s="362">
        <v>0</v>
      </c>
      <c r="AF1832" s="362" t="s">
        <v>6171</v>
      </c>
      <c r="AG1832" s="362" t="b">
        <v>1</v>
      </c>
      <c r="AH1832" s="362"/>
      <c r="AI1832" s="362"/>
      <c r="AJ1832" s="362"/>
      <c r="AK1832" s="362"/>
      <c r="AL1832" s="362"/>
      <c r="AM1832" s="362"/>
      <c r="AN1832" s="361"/>
      <c r="AO1832" s="445" t="s">
        <v>5839</v>
      </c>
      <c r="AP1832" s="445" t="s">
        <v>5839</v>
      </c>
      <c r="AQ1832" s="445" t="s">
        <v>5839</v>
      </c>
    </row>
    <row r="1833" spans="1:43" ht="14.5" hidden="1" x14ac:dyDescent="0.35">
      <c r="A1833" s="362">
        <v>1831</v>
      </c>
      <c r="B1833" s="362" t="s">
        <v>4579</v>
      </c>
      <c r="C1833" s="362" t="s">
        <v>3</v>
      </c>
      <c r="D1833" s="362" t="s">
        <v>172</v>
      </c>
      <c r="E1833" s="362"/>
      <c r="F1833" s="362" t="s">
        <v>63</v>
      </c>
      <c r="G1833" s="362" t="s">
        <v>63</v>
      </c>
      <c r="H1833" s="362" t="s">
        <v>63</v>
      </c>
      <c r="I1833" s="362" t="s">
        <v>4580</v>
      </c>
      <c r="J1833" s="361" t="s">
        <v>4581</v>
      </c>
      <c r="K1833" s="362"/>
      <c r="L1833" s="362" t="s">
        <v>186</v>
      </c>
      <c r="M1833" s="362" t="s">
        <v>4410</v>
      </c>
      <c r="N1833" s="362" t="s">
        <v>2208</v>
      </c>
      <c r="O1833" s="362" t="s">
        <v>4394</v>
      </c>
      <c r="P1833" s="482"/>
      <c r="Q1833" s="362"/>
      <c r="R1833" s="362"/>
      <c r="S1833" s="362"/>
      <c r="T1833" s="362"/>
      <c r="U1833" s="362"/>
      <c r="V1833" s="362"/>
      <c r="W1833" s="362"/>
      <c r="X1833" s="362"/>
      <c r="Y1833" s="362"/>
      <c r="Z1833" s="362"/>
      <c r="AA1833" s="366"/>
      <c r="AB1833" s="362"/>
      <c r="AC1833" s="362" t="s">
        <v>19</v>
      </c>
      <c r="AD1833" s="362" t="s">
        <v>40</v>
      </c>
      <c r="AE1833" s="362">
        <v>0</v>
      </c>
      <c r="AF1833" s="362" t="s">
        <v>6171</v>
      </c>
      <c r="AG1833" s="362" t="b">
        <v>1</v>
      </c>
      <c r="AH1833" s="362"/>
      <c r="AI1833" s="362"/>
      <c r="AJ1833" s="362"/>
      <c r="AK1833" s="362"/>
      <c r="AL1833" s="362"/>
      <c r="AM1833" s="362"/>
      <c r="AN1833" s="361"/>
      <c r="AO1833" s="445" t="s">
        <v>5839</v>
      </c>
      <c r="AP1833" s="445" t="s">
        <v>5839</v>
      </c>
      <c r="AQ1833" s="445" t="s">
        <v>5839</v>
      </c>
    </row>
    <row r="1834" spans="1:43" ht="29" hidden="1" x14ac:dyDescent="0.35">
      <c r="A1834" s="362">
        <v>1832</v>
      </c>
      <c r="B1834" s="362" t="s">
        <v>4582</v>
      </c>
      <c r="C1834" s="362" t="s">
        <v>3</v>
      </c>
      <c r="D1834" s="362" t="s">
        <v>172</v>
      </c>
      <c r="E1834" s="362"/>
      <c r="F1834" s="362" t="s">
        <v>63</v>
      </c>
      <c r="G1834" s="362" t="s">
        <v>63</v>
      </c>
      <c r="H1834" s="362" t="s">
        <v>63</v>
      </c>
      <c r="I1834" s="362" t="s">
        <v>4580</v>
      </c>
      <c r="J1834" s="361" t="s">
        <v>4583</v>
      </c>
      <c r="K1834" s="362"/>
      <c r="L1834" s="362" t="s">
        <v>186</v>
      </c>
      <c r="M1834" s="362" t="s">
        <v>95</v>
      </c>
      <c r="N1834" s="362" t="s">
        <v>2208</v>
      </c>
      <c r="O1834" s="362" t="s">
        <v>4394</v>
      </c>
      <c r="P1834" s="482" t="s">
        <v>6887</v>
      </c>
      <c r="Q1834" s="362"/>
      <c r="R1834" s="362"/>
      <c r="S1834" s="362"/>
      <c r="T1834" s="362"/>
      <c r="U1834" s="362"/>
      <c r="V1834" s="362"/>
      <c r="W1834" s="362"/>
      <c r="X1834" s="362"/>
      <c r="Y1834" s="362"/>
      <c r="Z1834" s="362"/>
      <c r="AA1834" s="366"/>
      <c r="AB1834" s="362"/>
      <c r="AC1834" s="362" t="s">
        <v>19</v>
      </c>
      <c r="AD1834" s="362"/>
      <c r="AE1834" s="362" t="s">
        <v>6887</v>
      </c>
      <c r="AF1834" s="362" t="s">
        <v>6888</v>
      </c>
      <c r="AG1834" s="362" t="b">
        <v>1</v>
      </c>
      <c r="AH1834" s="362"/>
      <c r="AI1834" s="362"/>
      <c r="AJ1834" s="362"/>
      <c r="AK1834" s="362"/>
      <c r="AL1834" s="362"/>
      <c r="AM1834" s="362"/>
      <c r="AN1834" s="361"/>
      <c r="AO1834" s="445" t="s">
        <v>9</v>
      </c>
      <c r="AP1834" s="445" t="s">
        <v>9</v>
      </c>
      <c r="AQ1834" s="445" t="s">
        <v>9</v>
      </c>
    </row>
    <row r="1835" spans="1:43" ht="14.5" hidden="1" x14ac:dyDescent="0.35">
      <c r="A1835" s="362">
        <v>1833</v>
      </c>
      <c r="B1835" s="362" t="s">
        <v>4584</v>
      </c>
      <c r="C1835" s="362" t="s">
        <v>3</v>
      </c>
      <c r="D1835" s="362" t="s">
        <v>172</v>
      </c>
      <c r="E1835" s="362"/>
      <c r="F1835" s="362" t="s">
        <v>63</v>
      </c>
      <c r="G1835" s="362" t="s">
        <v>63</v>
      </c>
      <c r="H1835" s="362" t="s">
        <v>63</v>
      </c>
      <c r="I1835" s="362" t="s">
        <v>4580</v>
      </c>
      <c r="J1835" s="361" t="s">
        <v>4585</v>
      </c>
      <c r="K1835" s="362"/>
      <c r="L1835" s="362" t="s">
        <v>186</v>
      </c>
      <c r="M1835" s="362" t="s">
        <v>4410</v>
      </c>
      <c r="N1835" s="362" t="s">
        <v>2208</v>
      </c>
      <c r="O1835" s="362" t="s">
        <v>4394</v>
      </c>
      <c r="P1835" s="482"/>
      <c r="Q1835" s="362"/>
      <c r="R1835" s="362"/>
      <c r="S1835" s="362"/>
      <c r="T1835" s="362"/>
      <c r="U1835" s="362"/>
      <c r="V1835" s="362"/>
      <c r="W1835" s="362"/>
      <c r="X1835" s="362"/>
      <c r="Y1835" s="362"/>
      <c r="Z1835" s="362"/>
      <c r="AA1835" s="366"/>
      <c r="AB1835" s="362"/>
      <c r="AC1835" s="362" t="s">
        <v>19</v>
      </c>
      <c r="AD1835" s="362" t="s">
        <v>40</v>
      </c>
      <c r="AE1835" s="362">
        <v>0</v>
      </c>
      <c r="AF1835" s="362" t="s">
        <v>6171</v>
      </c>
      <c r="AG1835" s="362" t="b">
        <v>1</v>
      </c>
      <c r="AH1835" s="362"/>
      <c r="AI1835" s="362"/>
      <c r="AJ1835" s="362"/>
      <c r="AK1835" s="362"/>
      <c r="AL1835" s="362"/>
      <c r="AM1835" s="362"/>
      <c r="AN1835" s="361"/>
      <c r="AO1835" s="445" t="s">
        <v>5839</v>
      </c>
      <c r="AP1835" s="445" t="s">
        <v>5839</v>
      </c>
      <c r="AQ1835" s="445" t="s">
        <v>5839</v>
      </c>
    </row>
    <row r="1836" spans="1:43" ht="29" hidden="1" x14ac:dyDescent="0.35">
      <c r="A1836" s="362">
        <v>1834</v>
      </c>
      <c r="B1836" s="362" t="s">
        <v>4586</v>
      </c>
      <c r="C1836" s="362" t="s">
        <v>3</v>
      </c>
      <c r="D1836" s="362" t="s">
        <v>172</v>
      </c>
      <c r="E1836" s="362"/>
      <c r="F1836" s="362" t="s">
        <v>63</v>
      </c>
      <c r="G1836" s="362" t="s">
        <v>63</v>
      </c>
      <c r="H1836" s="362" t="s">
        <v>63</v>
      </c>
      <c r="I1836" s="362" t="s">
        <v>4580</v>
      </c>
      <c r="J1836" s="361" t="s">
        <v>4587</v>
      </c>
      <c r="K1836" s="362"/>
      <c r="L1836" s="362" t="s">
        <v>186</v>
      </c>
      <c r="M1836" s="362" t="s">
        <v>95</v>
      </c>
      <c r="N1836" s="362" t="s">
        <v>2208</v>
      </c>
      <c r="O1836" s="362" t="s">
        <v>4394</v>
      </c>
      <c r="P1836" s="482" t="s">
        <v>6889</v>
      </c>
      <c r="Q1836" s="362"/>
      <c r="R1836" s="362"/>
      <c r="S1836" s="362"/>
      <c r="T1836" s="362"/>
      <c r="U1836" s="362"/>
      <c r="V1836" s="362"/>
      <c r="W1836" s="362"/>
      <c r="X1836" s="362"/>
      <c r="Y1836" s="362"/>
      <c r="Z1836" s="362"/>
      <c r="AA1836" s="366"/>
      <c r="AB1836" s="362"/>
      <c r="AC1836" s="362" t="s">
        <v>19</v>
      </c>
      <c r="AD1836" s="362"/>
      <c r="AE1836" s="362" t="s">
        <v>6889</v>
      </c>
      <c r="AF1836" s="362" t="s">
        <v>6888</v>
      </c>
      <c r="AG1836" s="362" t="b">
        <v>1</v>
      </c>
      <c r="AH1836" s="362"/>
      <c r="AI1836" s="362"/>
      <c r="AJ1836" s="362"/>
      <c r="AK1836" s="362"/>
      <c r="AL1836" s="362"/>
      <c r="AM1836" s="362"/>
      <c r="AN1836" s="361"/>
      <c r="AO1836" s="445" t="s">
        <v>9</v>
      </c>
      <c r="AP1836" s="445" t="s">
        <v>9</v>
      </c>
      <c r="AQ1836" s="445" t="s">
        <v>9</v>
      </c>
    </row>
    <row r="1837" spans="1:43" ht="29" hidden="1" x14ac:dyDescent="0.35">
      <c r="A1837" s="362">
        <v>1835</v>
      </c>
      <c r="B1837" s="362" t="s">
        <v>4588</v>
      </c>
      <c r="C1837" s="362" t="s">
        <v>3</v>
      </c>
      <c r="D1837" s="362" t="s">
        <v>172</v>
      </c>
      <c r="E1837" s="362"/>
      <c r="F1837" s="362" t="s">
        <v>63</v>
      </c>
      <c r="G1837" s="362" t="s">
        <v>63</v>
      </c>
      <c r="H1837" s="362" t="s">
        <v>63</v>
      </c>
      <c r="I1837" s="362" t="s">
        <v>4475</v>
      </c>
      <c r="J1837" s="361" t="s">
        <v>4589</v>
      </c>
      <c r="K1837" s="362"/>
      <c r="L1837" s="362" t="s">
        <v>186</v>
      </c>
      <c r="M1837" s="362" t="s">
        <v>4410</v>
      </c>
      <c r="N1837" s="362" t="s">
        <v>4399</v>
      </c>
      <c r="O1837" s="362" t="s">
        <v>4399</v>
      </c>
      <c r="P1837" s="482" t="s">
        <v>4590</v>
      </c>
      <c r="Q1837" s="362"/>
      <c r="R1837" s="362"/>
      <c r="S1837" s="362"/>
      <c r="T1837" s="362"/>
      <c r="U1837" s="362"/>
      <c r="V1837" s="362"/>
      <c r="W1837" s="362"/>
      <c r="X1837" s="362"/>
      <c r="Y1837" s="362"/>
      <c r="Z1837" s="362"/>
      <c r="AA1837" s="366"/>
      <c r="AB1837" s="362"/>
      <c r="AC1837" s="362" t="s">
        <v>19</v>
      </c>
      <c r="AD1837" s="362" t="s">
        <v>40</v>
      </c>
      <c r="AE1837" s="362" t="s">
        <v>4590</v>
      </c>
      <c r="AF1837" s="362" t="s">
        <v>6171</v>
      </c>
      <c r="AG1837" s="362" t="b">
        <v>1</v>
      </c>
      <c r="AH1837" s="362"/>
      <c r="AI1837" s="362"/>
      <c r="AJ1837" s="362"/>
      <c r="AK1837" s="362"/>
      <c r="AL1837" s="362"/>
      <c r="AM1837" s="362"/>
      <c r="AN1837" s="361"/>
      <c r="AO1837" s="445" t="s">
        <v>5839</v>
      </c>
      <c r="AP1837" s="445" t="s">
        <v>5839</v>
      </c>
      <c r="AQ1837" s="445" t="s">
        <v>5839</v>
      </c>
    </row>
    <row r="1838" spans="1:43" ht="14.5" hidden="1" x14ac:dyDescent="0.35">
      <c r="A1838" s="362">
        <v>1836</v>
      </c>
      <c r="B1838" s="362" t="s">
        <v>4591</v>
      </c>
      <c r="C1838" s="362" t="s">
        <v>3</v>
      </c>
      <c r="D1838" s="362" t="s">
        <v>172</v>
      </c>
      <c r="E1838" s="362"/>
      <c r="F1838" s="362" t="s">
        <v>63</v>
      </c>
      <c r="G1838" s="362" t="s">
        <v>63</v>
      </c>
      <c r="H1838" s="362" t="s">
        <v>63</v>
      </c>
      <c r="I1838" s="362" t="s">
        <v>4475</v>
      </c>
      <c r="J1838" s="361" t="s">
        <v>4592</v>
      </c>
      <c r="K1838" s="362"/>
      <c r="L1838" s="362" t="s">
        <v>186</v>
      </c>
      <c r="M1838" s="362" t="s">
        <v>95</v>
      </c>
      <c r="N1838" s="362" t="s">
        <v>4399</v>
      </c>
      <c r="O1838" s="362" t="s">
        <v>4399</v>
      </c>
      <c r="P1838" s="482"/>
      <c r="Q1838" s="362"/>
      <c r="R1838" s="362"/>
      <c r="S1838" s="362"/>
      <c r="T1838" s="362"/>
      <c r="U1838" s="362"/>
      <c r="V1838" s="362"/>
      <c r="W1838" s="362"/>
      <c r="X1838" s="362"/>
      <c r="Y1838" s="362"/>
      <c r="Z1838" s="362"/>
      <c r="AA1838" s="366"/>
      <c r="AB1838" s="362"/>
      <c r="AC1838" s="362" t="s">
        <v>19</v>
      </c>
      <c r="AD1838" s="362" t="s">
        <v>40</v>
      </c>
      <c r="AE1838" s="362">
        <v>0</v>
      </c>
      <c r="AF1838" s="362" t="s">
        <v>6316</v>
      </c>
      <c r="AG1838" s="362" t="b">
        <v>1</v>
      </c>
      <c r="AH1838" s="362"/>
      <c r="AI1838" s="362"/>
      <c r="AJ1838" s="362"/>
      <c r="AK1838" s="362"/>
      <c r="AL1838" s="362"/>
      <c r="AM1838" s="362"/>
      <c r="AN1838" s="361"/>
      <c r="AO1838" s="445" t="s">
        <v>9</v>
      </c>
      <c r="AP1838" s="445" t="s">
        <v>9</v>
      </c>
      <c r="AQ1838" s="445" t="s">
        <v>9</v>
      </c>
    </row>
    <row r="1839" spans="1:43" ht="14.5" hidden="1" x14ac:dyDescent="0.35">
      <c r="A1839" s="362">
        <v>1837</v>
      </c>
      <c r="B1839" s="362" t="s">
        <v>4593</v>
      </c>
      <c r="C1839" s="362" t="s">
        <v>3</v>
      </c>
      <c r="D1839" s="362" t="s">
        <v>172</v>
      </c>
      <c r="E1839" s="362"/>
      <c r="F1839" s="362" t="s">
        <v>63</v>
      </c>
      <c r="G1839" s="362" t="s">
        <v>63</v>
      </c>
      <c r="H1839" s="362" t="s">
        <v>63</v>
      </c>
      <c r="I1839" s="362" t="s">
        <v>4475</v>
      </c>
      <c r="J1839" s="361" t="s">
        <v>4594</v>
      </c>
      <c r="K1839" s="362"/>
      <c r="L1839" s="362" t="s">
        <v>186</v>
      </c>
      <c r="M1839" s="362" t="s">
        <v>4410</v>
      </c>
      <c r="N1839" s="362" t="s">
        <v>4399</v>
      </c>
      <c r="O1839" s="362" t="s">
        <v>4399</v>
      </c>
      <c r="P1839" s="482" t="s">
        <v>4595</v>
      </c>
      <c r="Q1839" s="362"/>
      <c r="R1839" s="362"/>
      <c r="S1839" s="362"/>
      <c r="T1839" s="362"/>
      <c r="U1839" s="362"/>
      <c r="V1839" s="362"/>
      <c r="W1839" s="362"/>
      <c r="X1839" s="362"/>
      <c r="Y1839" s="362"/>
      <c r="Z1839" s="362"/>
      <c r="AA1839" s="366"/>
      <c r="AB1839" s="362"/>
      <c r="AC1839" s="362" t="s">
        <v>19</v>
      </c>
      <c r="AD1839" s="362" t="s">
        <v>40</v>
      </c>
      <c r="AE1839" s="362" t="s">
        <v>4595</v>
      </c>
      <c r="AF1839" s="362" t="s">
        <v>6171</v>
      </c>
      <c r="AG1839" s="362" t="b">
        <v>1</v>
      </c>
      <c r="AH1839" s="362"/>
      <c r="AI1839" s="362"/>
      <c r="AJ1839" s="362"/>
      <c r="AK1839" s="362"/>
      <c r="AL1839" s="362"/>
      <c r="AM1839" s="362"/>
      <c r="AN1839" s="361"/>
      <c r="AO1839" s="445" t="s">
        <v>5839</v>
      </c>
      <c r="AP1839" s="445" t="s">
        <v>5839</v>
      </c>
      <c r="AQ1839" s="445" t="s">
        <v>5839</v>
      </c>
    </row>
    <row r="1840" spans="1:43" ht="29" hidden="1" x14ac:dyDescent="0.35">
      <c r="A1840" s="362">
        <v>1838</v>
      </c>
      <c r="B1840" s="362" t="s">
        <v>4596</v>
      </c>
      <c r="C1840" s="362" t="s">
        <v>3</v>
      </c>
      <c r="D1840" s="362" t="s">
        <v>172</v>
      </c>
      <c r="E1840" s="362"/>
      <c r="F1840" s="362" t="s">
        <v>63</v>
      </c>
      <c r="G1840" s="362" t="s">
        <v>63</v>
      </c>
      <c r="H1840" s="362" t="s">
        <v>63</v>
      </c>
      <c r="I1840" s="362" t="s">
        <v>4475</v>
      </c>
      <c r="J1840" s="361" t="s">
        <v>4597</v>
      </c>
      <c r="K1840" s="362"/>
      <c r="L1840" s="362" t="s">
        <v>186</v>
      </c>
      <c r="M1840" s="362" t="s">
        <v>4410</v>
      </c>
      <c r="N1840" s="362" t="s">
        <v>4399</v>
      </c>
      <c r="O1840" s="362" t="s">
        <v>4399</v>
      </c>
      <c r="P1840" s="482" t="s">
        <v>4595</v>
      </c>
      <c r="Q1840" s="362"/>
      <c r="R1840" s="362"/>
      <c r="S1840" s="362"/>
      <c r="T1840" s="362"/>
      <c r="U1840" s="362"/>
      <c r="V1840" s="362"/>
      <c r="W1840" s="362"/>
      <c r="X1840" s="362"/>
      <c r="Y1840" s="362"/>
      <c r="Z1840" s="362"/>
      <c r="AA1840" s="366"/>
      <c r="AB1840" s="362"/>
      <c r="AC1840" s="362" t="s">
        <v>19</v>
      </c>
      <c r="AD1840" s="362" t="s">
        <v>40</v>
      </c>
      <c r="AE1840" s="362" t="s">
        <v>4595</v>
      </c>
      <c r="AF1840" s="362" t="s">
        <v>6171</v>
      </c>
      <c r="AG1840" s="362" t="b">
        <v>1</v>
      </c>
      <c r="AH1840" s="362"/>
      <c r="AI1840" s="362"/>
      <c r="AJ1840" s="362"/>
      <c r="AK1840" s="362"/>
      <c r="AL1840" s="362"/>
      <c r="AM1840" s="362"/>
      <c r="AN1840" s="361"/>
      <c r="AO1840" s="445" t="s">
        <v>5839</v>
      </c>
      <c r="AP1840" s="445" t="s">
        <v>5839</v>
      </c>
      <c r="AQ1840" s="445" t="s">
        <v>5839</v>
      </c>
    </row>
    <row r="1841" spans="1:43" ht="14.5" hidden="1" x14ac:dyDescent="0.35">
      <c r="A1841" s="362">
        <v>1839</v>
      </c>
      <c r="B1841" s="362" t="s">
        <v>4598</v>
      </c>
      <c r="C1841" s="362" t="s">
        <v>3</v>
      </c>
      <c r="D1841" s="362" t="s">
        <v>172</v>
      </c>
      <c r="E1841" s="362"/>
      <c r="F1841" s="362"/>
      <c r="G1841" s="362"/>
      <c r="H1841" s="362" t="s">
        <v>65</v>
      </c>
      <c r="I1841" s="362" t="s">
        <v>822</v>
      </c>
      <c r="J1841" s="361" t="s">
        <v>4599</v>
      </c>
      <c r="K1841" s="362"/>
      <c r="L1841" s="362" t="s">
        <v>186</v>
      </c>
      <c r="M1841" s="362" t="s">
        <v>40</v>
      </c>
      <c r="N1841" s="362" t="s">
        <v>65</v>
      </c>
      <c r="O1841" s="362" t="s">
        <v>3395</v>
      </c>
      <c r="P1841" s="482" t="s">
        <v>4574</v>
      </c>
      <c r="Q1841" s="362"/>
      <c r="R1841" s="362"/>
      <c r="S1841" s="362"/>
      <c r="T1841" s="362"/>
      <c r="U1841" s="362"/>
      <c r="V1841" s="362"/>
      <c r="W1841" s="362"/>
      <c r="X1841" s="362"/>
      <c r="Y1841" s="362"/>
      <c r="Z1841" s="362"/>
      <c r="AA1841" s="366"/>
      <c r="AB1841" s="362"/>
      <c r="AC1841" s="362" t="s">
        <v>19</v>
      </c>
      <c r="AD1841" s="362" t="s">
        <v>40</v>
      </c>
      <c r="AE1841" s="362"/>
      <c r="AF1841" s="362"/>
      <c r="AG1841" s="362"/>
      <c r="AH1841" s="362"/>
      <c r="AI1841" s="362"/>
      <c r="AJ1841" s="362"/>
      <c r="AK1841" s="362"/>
      <c r="AL1841" s="362"/>
      <c r="AM1841" s="362"/>
      <c r="AN1841" s="361"/>
      <c r="AO1841" s="445" t="s">
        <v>9</v>
      </c>
      <c r="AP1841" s="445" t="s">
        <v>9</v>
      </c>
      <c r="AQ1841" s="445" t="s">
        <v>9</v>
      </c>
    </row>
    <row r="1842" spans="1:43" ht="29" hidden="1" x14ac:dyDescent="0.35">
      <c r="A1842" s="362">
        <v>1840</v>
      </c>
      <c r="B1842" s="362" t="s">
        <v>4600</v>
      </c>
      <c r="C1842" s="362" t="s">
        <v>3</v>
      </c>
      <c r="D1842" s="362" t="s">
        <v>172</v>
      </c>
      <c r="E1842" s="362"/>
      <c r="F1842" s="362"/>
      <c r="G1842" s="362"/>
      <c r="H1842" s="362" t="s">
        <v>24</v>
      </c>
      <c r="I1842" s="362" t="s">
        <v>63</v>
      </c>
      <c r="J1842" s="361" t="s">
        <v>4601</v>
      </c>
      <c r="K1842" s="362"/>
      <c r="L1842" s="362" t="s">
        <v>186</v>
      </c>
      <c r="M1842" s="362" t="s">
        <v>4410</v>
      </c>
      <c r="N1842" s="362" t="s">
        <v>2208</v>
      </c>
      <c r="O1842" s="362" t="s">
        <v>4394</v>
      </c>
      <c r="P1842" s="482"/>
      <c r="Q1842" s="362"/>
      <c r="R1842" s="362"/>
      <c r="S1842" s="362"/>
      <c r="T1842" s="362"/>
      <c r="U1842" s="362"/>
      <c r="V1842" s="362"/>
      <c r="W1842" s="362"/>
      <c r="X1842" s="362"/>
      <c r="Y1842" s="362"/>
      <c r="Z1842" s="362"/>
      <c r="AA1842" s="366"/>
      <c r="AB1842" s="362"/>
      <c r="AC1842" s="362" t="s">
        <v>19</v>
      </c>
      <c r="AD1842" s="362" t="s">
        <v>40</v>
      </c>
      <c r="AE1842" s="362">
        <v>0</v>
      </c>
      <c r="AF1842" s="362" t="s">
        <v>6171</v>
      </c>
      <c r="AG1842" s="362" t="b">
        <v>1</v>
      </c>
      <c r="AH1842" s="362"/>
      <c r="AI1842" s="362"/>
      <c r="AJ1842" s="362"/>
      <c r="AK1842" s="362"/>
      <c r="AL1842" s="362"/>
      <c r="AM1842" s="362"/>
      <c r="AN1842" s="361"/>
      <c r="AO1842" s="445" t="s">
        <v>5839</v>
      </c>
      <c r="AP1842" s="445" t="s">
        <v>5839</v>
      </c>
      <c r="AQ1842" s="445" t="s">
        <v>5839</v>
      </c>
    </row>
    <row r="1843" spans="1:43" ht="29" hidden="1" x14ac:dyDescent="0.35">
      <c r="A1843" s="362">
        <v>1841</v>
      </c>
      <c r="B1843" s="362" t="s">
        <v>4602</v>
      </c>
      <c r="C1843" s="362" t="s">
        <v>3</v>
      </c>
      <c r="D1843" s="362" t="s">
        <v>172</v>
      </c>
      <c r="E1843" s="362"/>
      <c r="F1843" s="362"/>
      <c r="G1843" s="362"/>
      <c r="H1843" s="362" t="s">
        <v>24</v>
      </c>
      <c r="I1843" s="362" t="s">
        <v>63</v>
      </c>
      <c r="J1843" s="361" t="s">
        <v>4603</v>
      </c>
      <c r="K1843" s="362"/>
      <c r="L1843" s="362" t="s">
        <v>186</v>
      </c>
      <c r="M1843" s="362" t="s">
        <v>40</v>
      </c>
      <c r="N1843" s="362" t="s">
        <v>2208</v>
      </c>
      <c r="O1843" s="362" t="s">
        <v>4394</v>
      </c>
      <c r="P1843" s="482" t="s">
        <v>4451</v>
      </c>
      <c r="Q1843" s="362"/>
      <c r="R1843" s="362"/>
      <c r="S1843" s="362"/>
      <c r="T1843" s="362"/>
      <c r="U1843" s="362"/>
      <c r="V1843" s="362"/>
      <c r="W1843" s="362"/>
      <c r="X1843" s="362"/>
      <c r="Y1843" s="362"/>
      <c r="Z1843" s="362"/>
      <c r="AA1843" s="366"/>
      <c r="AB1843" s="362"/>
      <c r="AC1843" s="362" t="s">
        <v>19</v>
      </c>
      <c r="AD1843" s="362" t="s">
        <v>40</v>
      </c>
      <c r="AE1843" s="362"/>
      <c r="AF1843" s="362" t="s">
        <v>6316</v>
      </c>
      <c r="AG1843" s="362" t="b">
        <v>0</v>
      </c>
      <c r="AH1843" s="362"/>
      <c r="AI1843" s="362"/>
      <c r="AJ1843" s="362"/>
      <c r="AK1843" s="362"/>
      <c r="AL1843" s="362"/>
      <c r="AM1843" s="362"/>
      <c r="AN1843" s="361"/>
      <c r="AO1843" s="445" t="s">
        <v>9</v>
      </c>
      <c r="AP1843" s="445" t="s">
        <v>9</v>
      </c>
      <c r="AQ1843" s="445" t="s">
        <v>9</v>
      </c>
    </row>
    <row r="1844" spans="1:43" ht="29" hidden="1" x14ac:dyDescent="0.35">
      <c r="A1844" s="362">
        <v>1842</v>
      </c>
      <c r="B1844" s="362" t="s">
        <v>4604</v>
      </c>
      <c r="C1844" s="362" t="s">
        <v>3</v>
      </c>
      <c r="D1844" s="362" t="s">
        <v>172</v>
      </c>
      <c r="E1844" s="362"/>
      <c r="F1844" s="362"/>
      <c r="G1844" s="362"/>
      <c r="H1844" s="362" t="s">
        <v>24</v>
      </c>
      <c r="I1844" s="362" t="s">
        <v>63</v>
      </c>
      <c r="J1844" s="361" t="s">
        <v>4605</v>
      </c>
      <c r="K1844" s="362"/>
      <c r="L1844" s="362" t="s">
        <v>186</v>
      </c>
      <c r="M1844" s="362" t="s">
        <v>4410</v>
      </c>
      <c r="N1844" s="362" t="s">
        <v>2208</v>
      </c>
      <c r="O1844" s="362" t="s">
        <v>4394</v>
      </c>
      <c r="P1844" s="482"/>
      <c r="Q1844" s="362"/>
      <c r="R1844" s="362"/>
      <c r="S1844" s="362"/>
      <c r="T1844" s="362"/>
      <c r="U1844" s="362"/>
      <c r="V1844" s="362"/>
      <c r="W1844" s="362"/>
      <c r="X1844" s="362"/>
      <c r="Y1844" s="362"/>
      <c r="Z1844" s="362"/>
      <c r="AA1844" s="366"/>
      <c r="AB1844" s="362"/>
      <c r="AC1844" s="362" t="s">
        <v>19</v>
      </c>
      <c r="AD1844" s="362" t="s">
        <v>8</v>
      </c>
      <c r="AE1844" s="362">
        <v>0</v>
      </c>
      <c r="AF1844" s="362" t="s">
        <v>6171</v>
      </c>
      <c r="AG1844" s="362" t="b">
        <v>1</v>
      </c>
      <c r="AH1844" s="362"/>
      <c r="AI1844" s="362"/>
      <c r="AJ1844" s="362"/>
      <c r="AK1844" s="362"/>
      <c r="AL1844" s="362"/>
      <c r="AM1844" s="368">
        <v>45979</v>
      </c>
      <c r="AN1844" s="361" t="s">
        <v>6189</v>
      </c>
      <c r="AO1844" s="445" t="s">
        <v>6190</v>
      </c>
      <c r="AP1844" s="445" t="s">
        <v>6190</v>
      </c>
      <c r="AQ1844" s="445" t="s">
        <v>5839</v>
      </c>
    </row>
    <row r="1845" spans="1:43" ht="29" hidden="1" x14ac:dyDescent="0.35">
      <c r="A1845" s="362">
        <v>1843</v>
      </c>
      <c r="B1845" s="362" t="s">
        <v>4606</v>
      </c>
      <c r="C1845" s="362" t="s">
        <v>3</v>
      </c>
      <c r="D1845" s="362" t="s">
        <v>172</v>
      </c>
      <c r="E1845" s="362"/>
      <c r="F1845" s="362"/>
      <c r="G1845" s="362"/>
      <c r="H1845" s="362" t="s">
        <v>24</v>
      </c>
      <c r="I1845" s="362" t="s">
        <v>63</v>
      </c>
      <c r="J1845" s="361" t="s">
        <v>4607</v>
      </c>
      <c r="K1845" s="362"/>
      <c r="L1845" s="362" t="s">
        <v>186</v>
      </c>
      <c r="M1845" s="362" t="s">
        <v>4410</v>
      </c>
      <c r="N1845" s="362" t="s">
        <v>2208</v>
      </c>
      <c r="O1845" s="362" t="s">
        <v>4394</v>
      </c>
      <c r="P1845" s="482"/>
      <c r="Q1845" s="362"/>
      <c r="R1845" s="362"/>
      <c r="S1845" s="362"/>
      <c r="T1845" s="362"/>
      <c r="U1845" s="362"/>
      <c r="V1845" s="362"/>
      <c r="W1845" s="362"/>
      <c r="X1845" s="362"/>
      <c r="Y1845" s="362"/>
      <c r="Z1845" s="362"/>
      <c r="AA1845" s="366"/>
      <c r="AB1845" s="362"/>
      <c r="AC1845" s="362" t="s">
        <v>19</v>
      </c>
      <c r="AD1845" s="362" t="s">
        <v>40</v>
      </c>
      <c r="AE1845" s="362">
        <v>0</v>
      </c>
      <c r="AF1845" s="362" t="s">
        <v>6171</v>
      </c>
      <c r="AG1845" s="362" t="b">
        <v>1</v>
      </c>
      <c r="AH1845" s="362"/>
      <c r="AI1845" s="362"/>
      <c r="AJ1845" s="362"/>
      <c r="AK1845" s="362"/>
      <c r="AL1845" s="362"/>
      <c r="AM1845" s="362"/>
      <c r="AN1845" s="361"/>
      <c r="AO1845" s="445" t="s">
        <v>5839</v>
      </c>
      <c r="AP1845" s="445" t="s">
        <v>5839</v>
      </c>
      <c r="AQ1845" s="445" t="s">
        <v>5839</v>
      </c>
    </row>
    <row r="1846" spans="1:43" ht="43.5" hidden="1" x14ac:dyDescent="0.35">
      <c r="A1846" s="362">
        <v>1844</v>
      </c>
      <c r="B1846" s="362" t="s">
        <v>4608</v>
      </c>
      <c r="C1846" s="362" t="s">
        <v>3</v>
      </c>
      <c r="D1846" s="362" t="s">
        <v>172</v>
      </c>
      <c r="E1846" s="362"/>
      <c r="F1846" s="362"/>
      <c r="G1846" s="362"/>
      <c r="H1846" s="362" t="s">
        <v>24</v>
      </c>
      <c r="I1846" s="362" t="s">
        <v>63</v>
      </c>
      <c r="J1846" s="361" t="s">
        <v>4609</v>
      </c>
      <c r="K1846" s="362"/>
      <c r="L1846" s="362" t="s">
        <v>186</v>
      </c>
      <c r="M1846" s="362" t="s">
        <v>4410</v>
      </c>
      <c r="N1846" s="362" t="s">
        <v>2208</v>
      </c>
      <c r="O1846" s="362" t="s">
        <v>4394</v>
      </c>
      <c r="P1846" s="482"/>
      <c r="Q1846" s="362"/>
      <c r="R1846" s="362"/>
      <c r="S1846" s="362"/>
      <c r="T1846" s="362"/>
      <c r="U1846" s="362"/>
      <c r="V1846" s="362"/>
      <c r="W1846" s="362"/>
      <c r="X1846" s="362"/>
      <c r="Y1846" s="362"/>
      <c r="Z1846" s="362"/>
      <c r="AA1846" s="366"/>
      <c r="AB1846" s="362"/>
      <c r="AC1846" s="362" t="s">
        <v>19</v>
      </c>
      <c r="AD1846" s="362" t="s">
        <v>40</v>
      </c>
      <c r="AE1846" s="362">
        <v>0</v>
      </c>
      <c r="AF1846" s="362" t="s">
        <v>6171</v>
      </c>
      <c r="AG1846" s="362" t="b">
        <v>1</v>
      </c>
      <c r="AH1846" s="362"/>
      <c r="AI1846" s="362"/>
      <c r="AJ1846" s="362"/>
      <c r="AK1846" s="362"/>
      <c r="AL1846" s="362"/>
      <c r="AM1846" s="362"/>
      <c r="AN1846" s="361"/>
      <c r="AO1846" s="445" t="s">
        <v>5839</v>
      </c>
      <c r="AP1846" s="445" t="s">
        <v>5839</v>
      </c>
      <c r="AQ1846" s="445" t="s">
        <v>5839</v>
      </c>
    </row>
    <row r="1847" spans="1:43" ht="43.5" hidden="1" x14ac:dyDescent="0.35">
      <c r="A1847" s="362">
        <v>1845</v>
      </c>
      <c r="B1847" s="362" t="s">
        <v>4610</v>
      </c>
      <c r="C1847" s="362" t="s">
        <v>3</v>
      </c>
      <c r="D1847" s="362" t="s">
        <v>172</v>
      </c>
      <c r="E1847" s="362"/>
      <c r="F1847" s="362"/>
      <c r="G1847" s="362"/>
      <c r="H1847" s="362" t="s">
        <v>24</v>
      </c>
      <c r="I1847" s="362" t="s">
        <v>63</v>
      </c>
      <c r="J1847" s="361" t="s">
        <v>4611</v>
      </c>
      <c r="K1847" s="362"/>
      <c r="L1847" s="362" t="s">
        <v>186</v>
      </c>
      <c r="M1847" s="362" t="s">
        <v>4410</v>
      </c>
      <c r="N1847" s="362" t="s">
        <v>2208</v>
      </c>
      <c r="O1847" s="362" t="s">
        <v>4394</v>
      </c>
      <c r="P1847" s="482"/>
      <c r="Q1847" s="362"/>
      <c r="R1847" s="362"/>
      <c r="S1847" s="362"/>
      <c r="T1847" s="362"/>
      <c r="U1847" s="362"/>
      <c r="V1847" s="362"/>
      <c r="W1847" s="362"/>
      <c r="X1847" s="362"/>
      <c r="Y1847" s="362"/>
      <c r="Z1847" s="362"/>
      <c r="AA1847" s="366"/>
      <c r="AB1847" s="362"/>
      <c r="AC1847" s="362" t="s">
        <v>19</v>
      </c>
      <c r="AD1847" s="362" t="s">
        <v>40</v>
      </c>
      <c r="AE1847" s="362">
        <v>0</v>
      </c>
      <c r="AF1847" s="362" t="s">
        <v>6171</v>
      </c>
      <c r="AG1847" s="362" t="b">
        <v>1</v>
      </c>
      <c r="AH1847" s="362"/>
      <c r="AI1847" s="362"/>
      <c r="AJ1847" s="362"/>
      <c r="AK1847" s="362"/>
      <c r="AL1847" s="362"/>
      <c r="AM1847" s="362"/>
      <c r="AN1847" s="361"/>
      <c r="AO1847" s="445" t="s">
        <v>5839</v>
      </c>
      <c r="AP1847" s="445" t="s">
        <v>5839</v>
      </c>
      <c r="AQ1847" s="445" t="s">
        <v>5839</v>
      </c>
    </row>
    <row r="1848" spans="1:43" ht="43.5" hidden="1" x14ac:dyDescent="0.35">
      <c r="A1848" s="362">
        <v>1846</v>
      </c>
      <c r="B1848" s="362" t="s">
        <v>4612</v>
      </c>
      <c r="C1848" s="362" t="s">
        <v>3</v>
      </c>
      <c r="D1848" s="362" t="s">
        <v>172</v>
      </c>
      <c r="E1848" s="362"/>
      <c r="F1848" s="362"/>
      <c r="G1848" s="362"/>
      <c r="H1848" s="362" t="s">
        <v>24</v>
      </c>
      <c r="I1848" s="362" t="s">
        <v>63</v>
      </c>
      <c r="J1848" s="361" t="s">
        <v>4613</v>
      </c>
      <c r="K1848" s="362"/>
      <c r="L1848" s="362" t="s">
        <v>186</v>
      </c>
      <c r="M1848" s="362" t="s">
        <v>4410</v>
      </c>
      <c r="N1848" s="362" t="s">
        <v>2208</v>
      </c>
      <c r="O1848" s="362" t="s">
        <v>4394</v>
      </c>
      <c r="P1848" s="482"/>
      <c r="Q1848" s="362"/>
      <c r="R1848" s="362"/>
      <c r="S1848" s="362"/>
      <c r="T1848" s="362"/>
      <c r="U1848" s="362"/>
      <c r="V1848" s="362"/>
      <c r="W1848" s="362"/>
      <c r="X1848" s="362"/>
      <c r="Y1848" s="362"/>
      <c r="Z1848" s="362"/>
      <c r="AA1848" s="366"/>
      <c r="AB1848" s="362"/>
      <c r="AC1848" s="362" t="s">
        <v>19</v>
      </c>
      <c r="AD1848" s="362" t="s">
        <v>40</v>
      </c>
      <c r="AE1848" s="362">
        <v>0</v>
      </c>
      <c r="AF1848" s="362" t="s">
        <v>6171</v>
      </c>
      <c r="AG1848" s="362" t="b">
        <v>1</v>
      </c>
      <c r="AH1848" s="362"/>
      <c r="AI1848" s="362"/>
      <c r="AJ1848" s="362"/>
      <c r="AK1848" s="362"/>
      <c r="AL1848" s="362"/>
      <c r="AM1848" s="362"/>
      <c r="AN1848" s="361"/>
      <c r="AO1848" s="445" t="s">
        <v>5839</v>
      </c>
      <c r="AP1848" s="445" t="s">
        <v>5839</v>
      </c>
      <c r="AQ1848" s="445" t="s">
        <v>5839</v>
      </c>
    </row>
    <row r="1849" spans="1:43" ht="43.5" hidden="1" x14ac:dyDescent="0.35">
      <c r="A1849" s="362">
        <v>1847</v>
      </c>
      <c r="B1849" s="362" t="s">
        <v>4614</v>
      </c>
      <c r="C1849" s="362" t="s">
        <v>3</v>
      </c>
      <c r="D1849" s="362" t="s">
        <v>172</v>
      </c>
      <c r="E1849" s="362"/>
      <c r="F1849" s="362"/>
      <c r="G1849" s="362"/>
      <c r="H1849" s="362" t="s">
        <v>24</v>
      </c>
      <c r="I1849" s="362" t="s">
        <v>63</v>
      </c>
      <c r="J1849" s="361" t="s">
        <v>4615</v>
      </c>
      <c r="K1849" s="362"/>
      <c r="L1849" s="362" t="s">
        <v>186</v>
      </c>
      <c r="M1849" s="362" t="s">
        <v>40</v>
      </c>
      <c r="N1849" s="362" t="s">
        <v>2208</v>
      </c>
      <c r="O1849" s="362" t="s">
        <v>4394</v>
      </c>
      <c r="P1849" s="482" t="s">
        <v>4451</v>
      </c>
      <c r="Q1849" s="362"/>
      <c r="R1849" s="362"/>
      <c r="S1849" s="362"/>
      <c r="T1849" s="362"/>
      <c r="U1849" s="362"/>
      <c r="V1849" s="362"/>
      <c r="W1849" s="362"/>
      <c r="X1849" s="362"/>
      <c r="Y1849" s="362"/>
      <c r="Z1849" s="362"/>
      <c r="AA1849" s="366"/>
      <c r="AB1849" s="362"/>
      <c r="AC1849" s="362" t="s">
        <v>19</v>
      </c>
      <c r="AD1849" s="362" t="s">
        <v>40</v>
      </c>
      <c r="AE1849" s="362"/>
      <c r="AF1849" s="362" t="s">
        <v>6171</v>
      </c>
      <c r="AG1849" s="362" t="b">
        <v>0</v>
      </c>
      <c r="AH1849" s="362"/>
      <c r="AI1849" s="362"/>
      <c r="AJ1849" s="362"/>
      <c r="AK1849" s="362"/>
      <c r="AL1849" s="362"/>
      <c r="AM1849" s="362"/>
      <c r="AN1849" s="361"/>
      <c r="AO1849" s="445" t="s">
        <v>9</v>
      </c>
      <c r="AP1849" s="445" t="s">
        <v>9</v>
      </c>
      <c r="AQ1849" s="445" t="s">
        <v>9</v>
      </c>
    </row>
    <row r="1850" spans="1:43" ht="29" hidden="1" x14ac:dyDescent="0.35">
      <c r="A1850" s="362">
        <v>1848</v>
      </c>
      <c r="B1850" s="362" t="s">
        <v>4616</v>
      </c>
      <c r="C1850" s="362" t="s">
        <v>3</v>
      </c>
      <c r="D1850" s="362" t="s">
        <v>172</v>
      </c>
      <c r="E1850" s="362"/>
      <c r="F1850" s="362"/>
      <c r="G1850" s="362"/>
      <c r="H1850" s="362" t="s">
        <v>24</v>
      </c>
      <c r="I1850" s="362" t="s">
        <v>63</v>
      </c>
      <c r="J1850" s="361" t="s">
        <v>4617</v>
      </c>
      <c r="K1850" s="362"/>
      <c r="L1850" s="362" t="s">
        <v>186</v>
      </c>
      <c r="M1850" s="362" t="s">
        <v>4410</v>
      </c>
      <c r="N1850" s="362" t="s">
        <v>2208</v>
      </c>
      <c r="O1850" s="362" t="s">
        <v>4394</v>
      </c>
      <c r="P1850" s="482" t="s">
        <v>4618</v>
      </c>
      <c r="Q1850" s="362"/>
      <c r="R1850" s="362"/>
      <c r="S1850" s="362"/>
      <c r="T1850" s="362"/>
      <c r="U1850" s="362"/>
      <c r="V1850" s="362"/>
      <c r="W1850" s="362"/>
      <c r="X1850" s="362"/>
      <c r="Y1850" s="362"/>
      <c r="Z1850" s="362"/>
      <c r="AA1850" s="366"/>
      <c r="AB1850" s="362"/>
      <c r="AC1850" s="362" t="s">
        <v>19</v>
      </c>
      <c r="AD1850" s="362" t="s">
        <v>40</v>
      </c>
      <c r="AE1850" s="362" t="s">
        <v>4618</v>
      </c>
      <c r="AF1850" s="362" t="s">
        <v>6171</v>
      </c>
      <c r="AG1850" s="362" t="b">
        <v>1</v>
      </c>
      <c r="AH1850" s="362"/>
      <c r="AI1850" s="362"/>
      <c r="AJ1850" s="362"/>
      <c r="AK1850" s="362"/>
      <c r="AL1850" s="362"/>
      <c r="AM1850" s="362"/>
      <c r="AN1850" s="361"/>
      <c r="AO1850" s="445" t="s">
        <v>5839</v>
      </c>
      <c r="AP1850" s="445" t="s">
        <v>5839</v>
      </c>
      <c r="AQ1850" s="445" t="s">
        <v>5839</v>
      </c>
    </row>
    <row r="1851" spans="1:43" ht="29" hidden="1" x14ac:dyDescent="0.35">
      <c r="A1851" s="362">
        <v>1849</v>
      </c>
      <c r="B1851" s="362" t="s">
        <v>4619</v>
      </c>
      <c r="C1851" s="362" t="s">
        <v>3</v>
      </c>
      <c r="D1851" s="362" t="s">
        <v>172</v>
      </c>
      <c r="E1851" s="362"/>
      <c r="F1851" s="362"/>
      <c r="G1851" s="362"/>
      <c r="H1851" s="362" t="s">
        <v>24</v>
      </c>
      <c r="I1851" s="362" t="s">
        <v>63</v>
      </c>
      <c r="J1851" s="361" t="s">
        <v>4620</v>
      </c>
      <c r="K1851" s="362"/>
      <c r="L1851" s="362" t="s">
        <v>186</v>
      </c>
      <c r="M1851" s="362" t="s">
        <v>40</v>
      </c>
      <c r="N1851" s="362" t="s">
        <v>2208</v>
      </c>
      <c r="O1851" s="362" t="s">
        <v>4394</v>
      </c>
      <c r="P1851" s="482" t="s">
        <v>4618</v>
      </c>
      <c r="Q1851" s="362"/>
      <c r="R1851" s="362"/>
      <c r="S1851" s="362"/>
      <c r="T1851" s="362"/>
      <c r="U1851" s="362"/>
      <c r="V1851" s="362"/>
      <c r="W1851" s="362"/>
      <c r="X1851" s="362"/>
      <c r="Y1851" s="362"/>
      <c r="Z1851" s="362"/>
      <c r="AA1851" s="366"/>
      <c r="AB1851" s="362"/>
      <c r="AC1851" s="362" t="s">
        <v>19</v>
      </c>
      <c r="AD1851" s="362" t="s">
        <v>40</v>
      </c>
      <c r="AE1851" s="362" t="s">
        <v>4618</v>
      </c>
      <c r="AF1851" s="362" t="s">
        <v>46</v>
      </c>
      <c r="AG1851" s="362" t="b">
        <v>1</v>
      </c>
      <c r="AH1851" s="362"/>
      <c r="AI1851" s="362"/>
      <c r="AJ1851" s="362"/>
      <c r="AK1851" s="362"/>
      <c r="AL1851" s="362"/>
      <c r="AM1851" s="362"/>
      <c r="AN1851" s="361"/>
      <c r="AO1851" s="445" t="s">
        <v>9</v>
      </c>
      <c r="AP1851" s="445" t="s">
        <v>9</v>
      </c>
      <c r="AQ1851" s="445" t="s">
        <v>9</v>
      </c>
    </row>
    <row r="1852" spans="1:43" ht="14.5" hidden="1" x14ac:dyDescent="0.35">
      <c r="A1852" s="362">
        <v>1850</v>
      </c>
      <c r="B1852" s="362" t="s">
        <v>4621</v>
      </c>
      <c r="C1852" s="362" t="s">
        <v>3</v>
      </c>
      <c r="D1852" s="362" t="s">
        <v>172</v>
      </c>
      <c r="E1852" s="362"/>
      <c r="F1852" s="362"/>
      <c r="G1852" s="362"/>
      <c r="H1852" s="362" t="s">
        <v>65</v>
      </c>
      <c r="I1852" s="362" t="s">
        <v>822</v>
      </c>
      <c r="J1852" s="361" t="s">
        <v>4622</v>
      </c>
      <c r="K1852" s="362"/>
      <c r="L1852" s="362" t="s">
        <v>186</v>
      </c>
      <c r="M1852" s="362" t="s">
        <v>40</v>
      </c>
      <c r="N1852" s="362" t="s">
        <v>65</v>
      </c>
      <c r="O1852" s="362" t="s">
        <v>3395</v>
      </c>
      <c r="P1852" s="482" t="s">
        <v>4574</v>
      </c>
      <c r="Q1852" s="362"/>
      <c r="R1852" s="362"/>
      <c r="S1852" s="362"/>
      <c r="T1852" s="362"/>
      <c r="U1852" s="362"/>
      <c r="V1852" s="362"/>
      <c r="W1852" s="362"/>
      <c r="X1852" s="362"/>
      <c r="Y1852" s="362"/>
      <c r="Z1852" s="362"/>
      <c r="AA1852" s="366"/>
      <c r="AB1852" s="362"/>
      <c r="AC1852" s="362" t="s">
        <v>19</v>
      </c>
      <c r="AD1852" s="362" t="s">
        <v>40</v>
      </c>
      <c r="AE1852" s="362"/>
      <c r="AF1852" s="362"/>
      <c r="AG1852" s="362"/>
      <c r="AH1852" s="362"/>
      <c r="AI1852" s="362"/>
      <c r="AJ1852" s="362"/>
      <c r="AK1852" s="362"/>
      <c r="AL1852" s="362"/>
      <c r="AM1852" s="362"/>
      <c r="AN1852" s="361"/>
      <c r="AO1852" s="445" t="s">
        <v>9</v>
      </c>
      <c r="AP1852" s="445" t="s">
        <v>9</v>
      </c>
      <c r="AQ1852" s="445" t="s">
        <v>9</v>
      </c>
    </row>
    <row r="1853" spans="1:43" ht="29" hidden="1" x14ac:dyDescent="0.35">
      <c r="A1853" s="362">
        <v>1851</v>
      </c>
      <c r="B1853" s="362" t="s">
        <v>4623</v>
      </c>
      <c r="C1853" s="362" t="s">
        <v>3</v>
      </c>
      <c r="D1853" s="362" t="s">
        <v>172</v>
      </c>
      <c r="E1853" s="362"/>
      <c r="F1853" s="362"/>
      <c r="G1853" s="362"/>
      <c r="H1853" s="362" t="s">
        <v>24</v>
      </c>
      <c r="I1853" s="362" t="s">
        <v>63</v>
      </c>
      <c r="J1853" s="361" t="s">
        <v>4624</v>
      </c>
      <c r="K1853" s="362"/>
      <c r="L1853" s="362" t="s">
        <v>186</v>
      </c>
      <c r="M1853" s="362" t="s">
        <v>40</v>
      </c>
      <c r="N1853" s="362" t="s">
        <v>2208</v>
      </c>
      <c r="O1853" s="362" t="s">
        <v>4394</v>
      </c>
      <c r="P1853" s="482" t="s">
        <v>4618</v>
      </c>
      <c r="Q1853" s="362"/>
      <c r="R1853" s="362"/>
      <c r="S1853" s="362"/>
      <c r="T1853" s="362"/>
      <c r="U1853" s="362"/>
      <c r="V1853" s="362"/>
      <c r="W1853" s="362"/>
      <c r="X1853" s="362"/>
      <c r="Y1853" s="362"/>
      <c r="Z1853" s="362"/>
      <c r="AA1853" s="366"/>
      <c r="AB1853" s="362"/>
      <c r="AC1853" s="362" t="s">
        <v>19</v>
      </c>
      <c r="AD1853" s="362" t="s">
        <v>40</v>
      </c>
      <c r="AE1853" s="362" t="s">
        <v>4618</v>
      </c>
      <c r="AF1853" s="362" t="s">
        <v>46</v>
      </c>
      <c r="AG1853" s="362" t="b">
        <v>1</v>
      </c>
      <c r="AH1853" s="362"/>
      <c r="AI1853" s="362"/>
      <c r="AJ1853" s="362"/>
      <c r="AK1853" s="362"/>
      <c r="AL1853" s="362"/>
      <c r="AM1853" s="362"/>
      <c r="AN1853" s="361"/>
      <c r="AO1853" s="445" t="s">
        <v>9</v>
      </c>
      <c r="AP1853" s="445" t="s">
        <v>9</v>
      </c>
      <c r="AQ1853" s="445" t="s">
        <v>9</v>
      </c>
    </row>
    <row r="1854" spans="1:43" ht="29" hidden="1" x14ac:dyDescent="0.35">
      <c r="A1854" s="362">
        <v>1852</v>
      </c>
      <c r="B1854" s="362" t="s">
        <v>4625</v>
      </c>
      <c r="C1854" s="362" t="s">
        <v>3</v>
      </c>
      <c r="D1854" s="362" t="s">
        <v>172</v>
      </c>
      <c r="E1854" s="362"/>
      <c r="F1854" s="362"/>
      <c r="G1854" s="362"/>
      <c r="H1854" s="362" t="s">
        <v>24</v>
      </c>
      <c r="I1854" s="362" t="s">
        <v>63</v>
      </c>
      <c r="J1854" s="361" t="s">
        <v>4626</v>
      </c>
      <c r="K1854" s="362"/>
      <c r="L1854" s="362" t="s">
        <v>186</v>
      </c>
      <c r="M1854" s="362" t="s">
        <v>40</v>
      </c>
      <c r="N1854" s="362" t="s">
        <v>2208</v>
      </c>
      <c r="O1854" s="362" t="s">
        <v>4394</v>
      </c>
      <c r="P1854" s="482" t="s">
        <v>4451</v>
      </c>
      <c r="Q1854" s="362"/>
      <c r="R1854" s="362"/>
      <c r="S1854" s="362"/>
      <c r="T1854" s="362"/>
      <c r="U1854" s="362"/>
      <c r="V1854" s="362"/>
      <c r="W1854" s="362"/>
      <c r="X1854" s="362"/>
      <c r="Y1854" s="362"/>
      <c r="Z1854" s="362"/>
      <c r="AA1854" s="366"/>
      <c r="AB1854" s="362"/>
      <c r="AC1854" s="362" t="s">
        <v>19</v>
      </c>
      <c r="AD1854" s="362" t="s">
        <v>40</v>
      </c>
      <c r="AE1854" s="362"/>
      <c r="AF1854" s="362" t="s">
        <v>6171</v>
      </c>
      <c r="AG1854" s="362" t="b">
        <v>0</v>
      </c>
      <c r="AH1854" s="362"/>
      <c r="AI1854" s="362"/>
      <c r="AJ1854" s="362"/>
      <c r="AK1854" s="362"/>
      <c r="AL1854" s="362"/>
      <c r="AM1854" s="362"/>
      <c r="AN1854" s="361"/>
      <c r="AO1854" s="445" t="s">
        <v>9</v>
      </c>
      <c r="AP1854" s="445" t="s">
        <v>9</v>
      </c>
      <c r="AQ1854" s="445" t="s">
        <v>9</v>
      </c>
    </row>
    <row r="1855" spans="1:43" ht="14.5" hidden="1" x14ac:dyDescent="0.35">
      <c r="A1855" s="362">
        <v>1853</v>
      </c>
      <c r="B1855" s="362" t="s">
        <v>4627</v>
      </c>
      <c r="C1855" s="362" t="s">
        <v>3</v>
      </c>
      <c r="D1855" s="362" t="s">
        <v>172</v>
      </c>
      <c r="E1855" s="362"/>
      <c r="F1855" s="362"/>
      <c r="G1855" s="362"/>
      <c r="H1855" s="362" t="s">
        <v>24</v>
      </c>
      <c r="I1855" s="362" t="s">
        <v>63</v>
      </c>
      <c r="J1855" s="361" t="s">
        <v>4628</v>
      </c>
      <c r="K1855" s="362"/>
      <c r="L1855" s="362" t="s">
        <v>186</v>
      </c>
      <c r="M1855" s="362" t="s">
        <v>40</v>
      </c>
      <c r="N1855" s="362" t="s">
        <v>2208</v>
      </c>
      <c r="O1855" s="362" t="s">
        <v>4394</v>
      </c>
      <c r="P1855" s="482"/>
      <c r="Q1855" s="362"/>
      <c r="R1855" s="362"/>
      <c r="S1855" s="362"/>
      <c r="T1855" s="362"/>
      <c r="U1855" s="362"/>
      <c r="V1855" s="362"/>
      <c r="W1855" s="362"/>
      <c r="X1855" s="362"/>
      <c r="Y1855" s="362"/>
      <c r="Z1855" s="362"/>
      <c r="AA1855" s="366"/>
      <c r="AB1855" s="362"/>
      <c r="AC1855" s="362" t="s">
        <v>19</v>
      </c>
      <c r="AD1855" s="362" t="s">
        <v>40</v>
      </c>
      <c r="AE1855" s="362">
        <v>0</v>
      </c>
      <c r="AF1855" s="362" t="s">
        <v>6171</v>
      </c>
      <c r="AG1855" s="362" t="b">
        <v>1</v>
      </c>
      <c r="AH1855" s="362"/>
      <c r="AI1855" s="362"/>
      <c r="AJ1855" s="362"/>
      <c r="AK1855" s="362"/>
      <c r="AL1855" s="362"/>
      <c r="AM1855" s="362"/>
      <c r="AN1855" s="361"/>
      <c r="AO1855" s="445" t="s">
        <v>9</v>
      </c>
      <c r="AP1855" s="445" t="s">
        <v>9</v>
      </c>
      <c r="AQ1855" s="445" t="s">
        <v>9</v>
      </c>
    </row>
    <row r="1856" spans="1:43" ht="14.5" hidden="1" x14ac:dyDescent="0.35">
      <c r="A1856" s="362">
        <v>1854</v>
      </c>
      <c r="B1856" s="362" t="s">
        <v>4629</v>
      </c>
      <c r="C1856" s="362" t="s">
        <v>3</v>
      </c>
      <c r="D1856" s="362" t="s">
        <v>172</v>
      </c>
      <c r="E1856" s="362"/>
      <c r="F1856" s="362"/>
      <c r="G1856" s="362"/>
      <c r="H1856" s="362" t="s">
        <v>24</v>
      </c>
      <c r="I1856" s="362" t="s">
        <v>63</v>
      </c>
      <c r="J1856" s="361" t="s">
        <v>4630</v>
      </c>
      <c r="K1856" s="362"/>
      <c r="L1856" s="362" t="s">
        <v>186</v>
      </c>
      <c r="M1856" s="362" t="s">
        <v>40</v>
      </c>
      <c r="N1856" s="362" t="s">
        <v>2208</v>
      </c>
      <c r="O1856" s="362" t="s">
        <v>4394</v>
      </c>
      <c r="P1856" s="482"/>
      <c r="Q1856" s="362"/>
      <c r="R1856" s="362"/>
      <c r="S1856" s="362"/>
      <c r="T1856" s="362"/>
      <c r="U1856" s="362"/>
      <c r="V1856" s="362"/>
      <c r="W1856" s="362"/>
      <c r="X1856" s="362"/>
      <c r="Y1856" s="362"/>
      <c r="Z1856" s="362"/>
      <c r="AA1856" s="366"/>
      <c r="AB1856" s="362"/>
      <c r="AC1856" s="362" t="s">
        <v>19</v>
      </c>
      <c r="AD1856" s="362" t="s">
        <v>40</v>
      </c>
      <c r="AE1856" s="362">
        <v>0</v>
      </c>
      <c r="AF1856" s="362" t="s">
        <v>46</v>
      </c>
      <c r="AG1856" s="362" t="b">
        <v>1</v>
      </c>
      <c r="AH1856" s="362"/>
      <c r="AI1856" s="362"/>
      <c r="AJ1856" s="362"/>
      <c r="AK1856" s="362"/>
      <c r="AL1856" s="362"/>
      <c r="AM1856" s="362"/>
      <c r="AN1856" s="361"/>
      <c r="AO1856" s="445" t="s">
        <v>9</v>
      </c>
      <c r="AP1856" s="445" t="s">
        <v>9</v>
      </c>
      <c r="AQ1856" s="445" t="s">
        <v>9</v>
      </c>
    </row>
    <row r="1857" spans="1:43" ht="14.5" hidden="1" x14ac:dyDescent="0.35">
      <c r="A1857" s="362">
        <v>1855</v>
      </c>
      <c r="B1857" s="362" t="s">
        <v>4631</v>
      </c>
      <c r="C1857" s="362" t="s">
        <v>3</v>
      </c>
      <c r="D1857" s="362" t="s">
        <v>172</v>
      </c>
      <c r="E1857" s="362"/>
      <c r="F1857" s="362"/>
      <c r="G1857" s="362"/>
      <c r="H1857" s="362" t="s">
        <v>24</v>
      </c>
      <c r="I1857" s="362" t="s">
        <v>63</v>
      </c>
      <c r="J1857" s="361" t="s">
        <v>4632</v>
      </c>
      <c r="K1857" s="362"/>
      <c r="L1857" s="362" t="s">
        <v>186</v>
      </c>
      <c r="M1857" s="362" t="s">
        <v>40</v>
      </c>
      <c r="N1857" s="362" t="s">
        <v>2208</v>
      </c>
      <c r="O1857" s="362" t="s">
        <v>4394</v>
      </c>
      <c r="P1857" s="482"/>
      <c r="Q1857" s="362"/>
      <c r="R1857" s="362"/>
      <c r="S1857" s="362"/>
      <c r="T1857" s="362"/>
      <c r="U1857" s="362"/>
      <c r="V1857" s="362"/>
      <c r="W1857" s="362"/>
      <c r="X1857" s="362"/>
      <c r="Y1857" s="362"/>
      <c r="Z1857" s="362"/>
      <c r="AA1857" s="366"/>
      <c r="AB1857" s="362"/>
      <c r="AC1857" s="362" t="s">
        <v>19</v>
      </c>
      <c r="AD1857" s="362" t="s">
        <v>40</v>
      </c>
      <c r="AE1857" s="362">
        <v>0</v>
      </c>
      <c r="AF1857" s="362" t="s">
        <v>46</v>
      </c>
      <c r="AG1857" s="362" t="b">
        <v>1</v>
      </c>
      <c r="AH1857" s="362"/>
      <c r="AI1857" s="362"/>
      <c r="AJ1857" s="362"/>
      <c r="AK1857" s="362"/>
      <c r="AL1857" s="362"/>
      <c r="AM1857" s="362"/>
      <c r="AN1857" s="361"/>
      <c r="AO1857" s="445" t="s">
        <v>9</v>
      </c>
      <c r="AP1857" s="445" t="s">
        <v>9</v>
      </c>
      <c r="AQ1857" s="445" t="s">
        <v>9</v>
      </c>
    </row>
    <row r="1858" spans="1:43" ht="29" hidden="1" x14ac:dyDescent="0.35">
      <c r="A1858" s="362">
        <v>1856</v>
      </c>
      <c r="B1858" s="362" t="s">
        <v>4633</v>
      </c>
      <c r="C1858" s="362" t="s">
        <v>3</v>
      </c>
      <c r="D1858" s="362" t="s">
        <v>172</v>
      </c>
      <c r="E1858" s="362"/>
      <c r="F1858" s="362"/>
      <c r="G1858" s="362"/>
      <c r="H1858" s="362" t="s">
        <v>24</v>
      </c>
      <c r="I1858" s="362" t="s">
        <v>63</v>
      </c>
      <c r="J1858" s="361" t="s">
        <v>4634</v>
      </c>
      <c r="K1858" s="362"/>
      <c r="L1858" s="362" t="s">
        <v>186</v>
      </c>
      <c r="M1858" s="362" t="s">
        <v>40</v>
      </c>
      <c r="N1858" s="362" t="s">
        <v>2208</v>
      </c>
      <c r="O1858" s="362" t="s">
        <v>4394</v>
      </c>
      <c r="P1858" s="482" t="s">
        <v>4451</v>
      </c>
      <c r="Q1858" s="362"/>
      <c r="R1858" s="362"/>
      <c r="S1858" s="362"/>
      <c r="T1858" s="362"/>
      <c r="U1858" s="362"/>
      <c r="V1858" s="362"/>
      <c r="W1858" s="362"/>
      <c r="X1858" s="362"/>
      <c r="Y1858" s="362"/>
      <c r="Z1858" s="362"/>
      <c r="AA1858" s="366"/>
      <c r="AB1858" s="362"/>
      <c r="AC1858" s="362" t="s">
        <v>19</v>
      </c>
      <c r="AD1858" s="362" t="s">
        <v>40</v>
      </c>
      <c r="AE1858" s="362"/>
      <c r="AF1858" s="362" t="s">
        <v>46</v>
      </c>
      <c r="AG1858" s="362" t="b">
        <v>0</v>
      </c>
      <c r="AH1858" s="362"/>
      <c r="AI1858" s="362"/>
      <c r="AJ1858" s="362"/>
      <c r="AK1858" s="362"/>
      <c r="AL1858" s="362"/>
      <c r="AM1858" s="362"/>
      <c r="AN1858" s="361"/>
      <c r="AO1858" s="445" t="s">
        <v>9</v>
      </c>
      <c r="AP1858" s="445" t="s">
        <v>9</v>
      </c>
      <c r="AQ1858" s="445" t="s">
        <v>9</v>
      </c>
    </row>
    <row r="1859" spans="1:43" ht="29" hidden="1" x14ac:dyDescent="0.35">
      <c r="A1859" s="362">
        <v>1857</v>
      </c>
      <c r="B1859" s="362" t="s">
        <v>4635</v>
      </c>
      <c r="C1859" s="362" t="s">
        <v>3</v>
      </c>
      <c r="D1859" s="362" t="s">
        <v>172</v>
      </c>
      <c r="E1859" s="362"/>
      <c r="F1859" s="362"/>
      <c r="G1859" s="362"/>
      <c r="H1859" s="362" t="s">
        <v>24</v>
      </c>
      <c r="I1859" s="362" t="s">
        <v>63</v>
      </c>
      <c r="J1859" s="361" t="s">
        <v>4636</v>
      </c>
      <c r="K1859" s="362"/>
      <c r="L1859" s="362" t="s">
        <v>186</v>
      </c>
      <c r="M1859" s="362" t="s">
        <v>40</v>
      </c>
      <c r="N1859" s="362" t="s">
        <v>2208</v>
      </c>
      <c r="O1859" s="362" t="s">
        <v>4394</v>
      </c>
      <c r="P1859" s="482" t="s">
        <v>4637</v>
      </c>
      <c r="Q1859" s="362"/>
      <c r="R1859" s="362"/>
      <c r="S1859" s="362"/>
      <c r="T1859" s="362"/>
      <c r="U1859" s="362"/>
      <c r="V1859" s="362"/>
      <c r="W1859" s="362"/>
      <c r="X1859" s="362"/>
      <c r="Y1859" s="362"/>
      <c r="Z1859" s="362"/>
      <c r="AA1859" s="366"/>
      <c r="AB1859" s="362"/>
      <c r="AC1859" s="362" t="s">
        <v>19</v>
      </c>
      <c r="AD1859" s="362" t="s">
        <v>40</v>
      </c>
      <c r="AE1859" s="362" t="s">
        <v>4637</v>
      </c>
      <c r="AF1859" s="362" t="s">
        <v>6171</v>
      </c>
      <c r="AG1859" s="362" t="b">
        <v>1</v>
      </c>
      <c r="AH1859" s="362"/>
      <c r="AI1859" s="362"/>
      <c r="AJ1859" s="362"/>
      <c r="AK1859" s="362"/>
      <c r="AL1859" s="362"/>
      <c r="AM1859" s="362"/>
      <c r="AN1859" s="361"/>
      <c r="AO1859" s="445" t="s">
        <v>5839</v>
      </c>
      <c r="AP1859" s="445" t="s">
        <v>5839</v>
      </c>
      <c r="AQ1859" s="445" t="s">
        <v>5839</v>
      </c>
    </row>
    <row r="1860" spans="1:43" ht="29" hidden="1" x14ac:dyDescent="0.35">
      <c r="A1860" s="362">
        <v>1858</v>
      </c>
      <c r="B1860" s="362" t="s">
        <v>4638</v>
      </c>
      <c r="C1860" s="362" t="s">
        <v>3</v>
      </c>
      <c r="D1860" s="362" t="s">
        <v>172</v>
      </c>
      <c r="E1860" s="362"/>
      <c r="F1860" s="362"/>
      <c r="G1860" s="362"/>
      <c r="H1860" s="362" t="s">
        <v>24</v>
      </c>
      <c r="I1860" s="362" t="s">
        <v>63</v>
      </c>
      <c r="J1860" s="361" t="s">
        <v>4639</v>
      </c>
      <c r="K1860" s="362"/>
      <c r="L1860" s="362" t="s">
        <v>186</v>
      </c>
      <c r="M1860" s="362" t="s">
        <v>4410</v>
      </c>
      <c r="N1860" s="362" t="s">
        <v>2208</v>
      </c>
      <c r="O1860" s="362" t="s">
        <v>4394</v>
      </c>
      <c r="P1860" s="482"/>
      <c r="Q1860" s="362"/>
      <c r="R1860" s="362"/>
      <c r="S1860" s="362"/>
      <c r="T1860" s="362"/>
      <c r="U1860" s="362"/>
      <c r="V1860" s="362"/>
      <c r="W1860" s="362"/>
      <c r="X1860" s="362"/>
      <c r="Y1860" s="362"/>
      <c r="Z1860" s="362"/>
      <c r="AA1860" s="366"/>
      <c r="AB1860" s="362"/>
      <c r="AC1860" s="362" t="s">
        <v>19</v>
      </c>
      <c r="AD1860" s="362" t="s">
        <v>40</v>
      </c>
      <c r="AE1860" s="362">
        <v>0</v>
      </c>
      <c r="AF1860" s="362" t="s">
        <v>6171</v>
      </c>
      <c r="AG1860" s="362" t="b">
        <v>1</v>
      </c>
      <c r="AH1860" s="362"/>
      <c r="AI1860" s="362"/>
      <c r="AJ1860" s="362"/>
      <c r="AK1860" s="362"/>
      <c r="AL1860" s="362"/>
      <c r="AM1860" s="362"/>
      <c r="AN1860" s="361"/>
      <c r="AO1860" s="445" t="s">
        <v>5839</v>
      </c>
      <c r="AP1860" s="445" t="s">
        <v>5839</v>
      </c>
      <c r="AQ1860" s="445" t="s">
        <v>5839</v>
      </c>
    </row>
    <row r="1861" spans="1:43" ht="29" hidden="1" x14ac:dyDescent="0.35">
      <c r="A1861" s="362">
        <v>1859</v>
      </c>
      <c r="B1861" s="362" t="s">
        <v>4640</v>
      </c>
      <c r="C1861" s="362" t="s">
        <v>3</v>
      </c>
      <c r="D1861" s="362" t="s">
        <v>172</v>
      </c>
      <c r="E1861" s="362"/>
      <c r="F1861" s="362"/>
      <c r="G1861" s="362"/>
      <c r="H1861" s="362" t="s">
        <v>24</v>
      </c>
      <c r="I1861" s="362" t="s">
        <v>63</v>
      </c>
      <c r="J1861" s="361" t="s">
        <v>4641</v>
      </c>
      <c r="K1861" s="362"/>
      <c r="L1861" s="362" t="s">
        <v>186</v>
      </c>
      <c r="M1861" s="362" t="s">
        <v>4410</v>
      </c>
      <c r="N1861" s="362" t="s">
        <v>2208</v>
      </c>
      <c r="O1861" s="362" t="s">
        <v>4394</v>
      </c>
      <c r="P1861" s="482"/>
      <c r="Q1861" s="362"/>
      <c r="R1861" s="362"/>
      <c r="S1861" s="362"/>
      <c r="T1861" s="362"/>
      <c r="U1861" s="362"/>
      <c r="V1861" s="362"/>
      <c r="W1861" s="362"/>
      <c r="X1861" s="362"/>
      <c r="Y1861" s="362"/>
      <c r="Z1861" s="362"/>
      <c r="AA1861" s="366"/>
      <c r="AB1861" s="362"/>
      <c r="AC1861" s="362" t="s">
        <v>19</v>
      </c>
      <c r="AD1861" s="362" t="s">
        <v>40</v>
      </c>
      <c r="AE1861" s="362">
        <v>0</v>
      </c>
      <c r="AF1861" s="362" t="s">
        <v>6171</v>
      </c>
      <c r="AG1861" s="362" t="b">
        <v>1</v>
      </c>
      <c r="AH1861" s="362"/>
      <c r="AI1861" s="362"/>
      <c r="AJ1861" s="362"/>
      <c r="AK1861" s="362"/>
      <c r="AL1861" s="362"/>
      <c r="AM1861" s="362"/>
      <c r="AN1861" s="361"/>
      <c r="AO1861" s="445" t="s">
        <v>5839</v>
      </c>
      <c r="AP1861" s="445" t="s">
        <v>5839</v>
      </c>
      <c r="AQ1861" s="445" t="s">
        <v>5839</v>
      </c>
    </row>
    <row r="1862" spans="1:43" ht="29" hidden="1" x14ac:dyDescent="0.35">
      <c r="A1862" s="362">
        <v>1860</v>
      </c>
      <c r="B1862" s="362" t="s">
        <v>4642</v>
      </c>
      <c r="C1862" s="362" t="s">
        <v>3</v>
      </c>
      <c r="D1862" s="362" t="s">
        <v>172</v>
      </c>
      <c r="E1862" s="362"/>
      <c r="F1862" s="362"/>
      <c r="G1862" s="362"/>
      <c r="H1862" s="362" t="s">
        <v>24</v>
      </c>
      <c r="I1862" s="362" t="s">
        <v>63</v>
      </c>
      <c r="J1862" s="361" t="s">
        <v>4643</v>
      </c>
      <c r="K1862" s="362"/>
      <c r="L1862" s="362" t="s">
        <v>186</v>
      </c>
      <c r="M1862" s="362" t="s">
        <v>4410</v>
      </c>
      <c r="N1862" s="362" t="s">
        <v>2208</v>
      </c>
      <c r="O1862" s="362" t="s">
        <v>4394</v>
      </c>
      <c r="P1862" s="482"/>
      <c r="Q1862" s="362"/>
      <c r="R1862" s="362"/>
      <c r="S1862" s="362"/>
      <c r="T1862" s="362"/>
      <c r="U1862" s="362"/>
      <c r="V1862" s="362"/>
      <c r="W1862" s="362"/>
      <c r="X1862" s="362"/>
      <c r="Y1862" s="362"/>
      <c r="Z1862" s="362"/>
      <c r="AA1862" s="366"/>
      <c r="AB1862" s="362"/>
      <c r="AC1862" s="362" t="s">
        <v>19</v>
      </c>
      <c r="AD1862" s="362" t="s">
        <v>40</v>
      </c>
      <c r="AE1862" s="362">
        <v>0</v>
      </c>
      <c r="AF1862" s="362" t="s">
        <v>6171</v>
      </c>
      <c r="AG1862" s="362" t="b">
        <v>1</v>
      </c>
      <c r="AH1862" s="362"/>
      <c r="AI1862" s="362"/>
      <c r="AJ1862" s="362"/>
      <c r="AK1862" s="362"/>
      <c r="AL1862" s="362"/>
      <c r="AM1862" s="362"/>
      <c r="AN1862" s="361"/>
      <c r="AO1862" s="445" t="s">
        <v>5839</v>
      </c>
      <c r="AP1862" s="445" t="s">
        <v>5839</v>
      </c>
      <c r="AQ1862" s="445" t="s">
        <v>5839</v>
      </c>
    </row>
    <row r="1863" spans="1:43" ht="14.5" hidden="1" x14ac:dyDescent="0.35">
      <c r="A1863" s="362">
        <v>1861</v>
      </c>
      <c r="B1863" s="362" t="s">
        <v>4644</v>
      </c>
      <c r="C1863" s="362" t="s">
        <v>3</v>
      </c>
      <c r="D1863" s="362" t="s">
        <v>172</v>
      </c>
      <c r="E1863" s="362"/>
      <c r="F1863" s="362" t="s">
        <v>63</v>
      </c>
      <c r="G1863" s="362" t="s">
        <v>63</v>
      </c>
      <c r="H1863" s="362" t="s">
        <v>63</v>
      </c>
      <c r="I1863" s="362" t="s">
        <v>4392</v>
      </c>
      <c r="J1863" s="361" t="s">
        <v>4645</v>
      </c>
      <c r="K1863" s="362"/>
      <c r="L1863" s="362" t="s">
        <v>186</v>
      </c>
      <c r="M1863" s="362" t="s">
        <v>90</v>
      </c>
      <c r="N1863" s="362" t="s">
        <v>2208</v>
      </c>
      <c r="O1863" s="362" t="s">
        <v>4394</v>
      </c>
      <c r="P1863" s="482"/>
      <c r="Q1863" s="362"/>
      <c r="R1863" s="362"/>
      <c r="S1863" s="362"/>
      <c r="T1863" s="362"/>
      <c r="U1863" s="362"/>
      <c r="V1863" s="362"/>
      <c r="W1863" s="362"/>
      <c r="X1863" s="362"/>
      <c r="Y1863" s="362"/>
      <c r="Z1863" s="362"/>
      <c r="AA1863" s="366"/>
      <c r="AB1863" s="362"/>
      <c r="AC1863" s="362" t="s">
        <v>19</v>
      </c>
      <c r="AD1863" s="362" t="s">
        <v>40</v>
      </c>
      <c r="AE1863" s="362">
        <v>0</v>
      </c>
      <c r="AF1863" s="362" t="s">
        <v>40</v>
      </c>
      <c r="AG1863" s="362" t="b">
        <v>1</v>
      </c>
      <c r="AH1863" s="362"/>
      <c r="AI1863" s="362"/>
      <c r="AJ1863" s="362"/>
      <c r="AK1863" s="362"/>
      <c r="AL1863" s="362"/>
      <c r="AM1863" s="362"/>
      <c r="AN1863" s="361"/>
      <c r="AO1863" s="445" t="s">
        <v>9</v>
      </c>
      <c r="AP1863" s="445" t="s">
        <v>9</v>
      </c>
      <c r="AQ1863" s="445" t="s">
        <v>9</v>
      </c>
    </row>
    <row r="1864" spans="1:43" ht="29" hidden="1" x14ac:dyDescent="0.35">
      <c r="A1864" s="362">
        <v>1862</v>
      </c>
      <c r="B1864" s="362" t="s">
        <v>4646</v>
      </c>
      <c r="C1864" s="362" t="s">
        <v>3</v>
      </c>
      <c r="D1864" s="362" t="s">
        <v>172</v>
      </c>
      <c r="E1864" s="362"/>
      <c r="F1864" s="362"/>
      <c r="G1864" s="362"/>
      <c r="H1864" s="362" t="s">
        <v>65</v>
      </c>
      <c r="I1864" s="362" t="s">
        <v>822</v>
      </c>
      <c r="J1864" s="361" t="s">
        <v>4647</v>
      </c>
      <c r="K1864" s="362"/>
      <c r="L1864" s="362" t="s">
        <v>186</v>
      </c>
      <c r="M1864" s="362" t="s">
        <v>40</v>
      </c>
      <c r="N1864" s="362" t="s">
        <v>65</v>
      </c>
      <c r="O1864" s="362" t="s">
        <v>3395</v>
      </c>
      <c r="P1864" s="482" t="s">
        <v>4574</v>
      </c>
      <c r="Q1864" s="362"/>
      <c r="R1864" s="362"/>
      <c r="S1864" s="362"/>
      <c r="T1864" s="362"/>
      <c r="U1864" s="362"/>
      <c r="V1864" s="362"/>
      <c r="W1864" s="362"/>
      <c r="X1864" s="362"/>
      <c r="Y1864" s="362"/>
      <c r="Z1864" s="362"/>
      <c r="AA1864" s="366"/>
      <c r="AB1864" s="362"/>
      <c r="AC1864" s="362" t="s">
        <v>19</v>
      </c>
      <c r="AD1864" s="362" t="s">
        <v>40</v>
      </c>
      <c r="AE1864" s="362"/>
      <c r="AF1864" s="362"/>
      <c r="AG1864" s="362"/>
      <c r="AH1864" s="362"/>
      <c r="AI1864" s="362"/>
      <c r="AJ1864" s="362"/>
      <c r="AK1864" s="362"/>
      <c r="AL1864" s="362"/>
      <c r="AM1864" s="362"/>
      <c r="AN1864" s="361"/>
      <c r="AO1864" s="445" t="s">
        <v>9</v>
      </c>
      <c r="AP1864" s="445" t="s">
        <v>9</v>
      </c>
      <c r="AQ1864" s="445" t="s">
        <v>9</v>
      </c>
    </row>
    <row r="1865" spans="1:43" ht="29" hidden="1" x14ac:dyDescent="0.35">
      <c r="A1865" s="362">
        <v>1863</v>
      </c>
      <c r="B1865" s="362" t="s">
        <v>4648</v>
      </c>
      <c r="C1865" s="362" t="s">
        <v>3</v>
      </c>
      <c r="D1865" s="362" t="s">
        <v>172</v>
      </c>
      <c r="E1865" s="362"/>
      <c r="F1865" s="362"/>
      <c r="G1865" s="362"/>
      <c r="H1865" s="362" t="s">
        <v>24</v>
      </c>
      <c r="I1865" s="362" t="s">
        <v>63</v>
      </c>
      <c r="J1865" s="361" t="s">
        <v>4649</v>
      </c>
      <c r="K1865" s="362"/>
      <c r="L1865" s="362" t="s">
        <v>186</v>
      </c>
      <c r="M1865" s="362" t="s">
        <v>4410</v>
      </c>
      <c r="N1865" s="362" t="s">
        <v>2208</v>
      </c>
      <c r="O1865" s="362" t="s">
        <v>4394</v>
      </c>
      <c r="P1865" s="482"/>
      <c r="Q1865" s="362"/>
      <c r="R1865" s="362"/>
      <c r="S1865" s="362"/>
      <c r="T1865" s="362"/>
      <c r="U1865" s="362"/>
      <c r="V1865" s="362"/>
      <c r="W1865" s="362"/>
      <c r="X1865" s="362"/>
      <c r="Y1865" s="362"/>
      <c r="Z1865" s="362"/>
      <c r="AA1865" s="366"/>
      <c r="AB1865" s="362"/>
      <c r="AC1865" s="362" t="s">
        <v>19</v>
      </c>
      <c r="AD1865" s="362" t="s">
        <v>40</v>
      </c>
      <c r="AE1865" s="362">
        <v>0</v>
      </c>
      <c r="AF1865" s="362" t="s">
        <v>6171</v>
      </c>
      <c r="AG1865" s="362" t="b">
        <v>1</v>
      </c>
      <c r="AH1865" s="362"/>
      <c r="AI1865" s="362"/>
      <c r="AJ1865" s="362"/>
      <c r="AK1865" s="362"/>
      <c r="AL1865" s="362"/>
      <c r="AM1865" s="362"/>
      <c r="AN1865" s="361"/>
      <c r="AO1865" s="445" t="s">
        <v>5839</v>
      </c>
      <c r="AP1865" s="445" t="s">
        <v>5839</v>
      </c>
      <c r="AQ1865" s="445" t="s">
        <v>5839</v>
      </c>
    </row>
    <row r="1866" spans="1:43" ht="29" hidden="1" x14ac:dyDescent="0.35">
      <c r="A1866" s="362">
        <v>1864</v>
      </c>
      <c r="B1866" s="362" t="s">
        <v>4650</v>
      </c>
      <c r="C1866" s="362" t="s">
        <v>3</v>
      </c>
      <c r="D1866" s="362" t="s">
        <v>172</v>
      </c>
      <c r="E1866" s="362"/>
      <c r="F1866" s="362"/>
      <c r="G1866" s="362"/>
      <c r="H1866" s="362" t="s">
        <v>24</v>
      </c>
      <c r="I1866" s="362" t="s">
        <v>63</v>
      </c>
      <c r="J1866" s="361" t="s">
        <v>4651</v>
      </c>
      <c r="K1866" s="362"/>
      <c r="L1866" s="362" t="s">
        <v>186</v>
      </c>
      <c r="M1866" s="362" t="s">
        <v>4410</v>
      </c>
      <c r="N1866" s="362" t="s">
        <v>1398</v>
      </c>
      <c r="O1866" s="362" t="s">
        <v>4513</v>
      </c>
      <c r="P1866" s="482"/>
      <c r="Q1866" s="362"/>
      <c r="R1866" s="362"/>
      <c r="S1866" s="362"/>
      <c r="T1866" s="362"/>
      <c r="U1866" s="362"/>
      <c r="V1866" s="362"/>
      <c r="W1866" s="362"/>
      <c r="X1866" s="362"/>
      <c r="Y1866" s="362"/>
      <c r="Z1866" s="362"/>
      <c r="AA1866" s="366"/>
      <c r="AB1866" s="362"/>
      <c r="AC1866" s="362" t="s">
        <v>19</v>
      </c>
      <c r="AD1866" s="362" t="s">
        <v>40</v>
      </c>
      <c r="AE1866" s="362">
        <v>0</v>
      </c>
      <c r="AF1866" s="362" t="s">
        <v>6171</v>
      </c>
      <c r="AG1866" s="362" t="b">
        <v>1</v>
      </c>
      <c r="AH1866" s="362"/>
      <c r="AI1866" s="362"/>
      <c r="AJ1866" s="362"/>
      <c r="AK1866" s="362"/>
      <c r="AL1866" s="362"/>
      <c r="AM1866" s="362"/>
      <c r="AN1866" s="361"/>
      <c r="AO1866" s="445" t="s">
        <v>5839</v>
      </c>
      <c r="AP1866" s="445" t="s">
        <v>5839</v>
      </c>
      <c r="AQ1866" s="445" t="s">
        <v>5839</v>
      </c>
    </row>
    <row r="1867" spans="1:43" ht="29" hidden="1" x14ac:dyDescent="0.35">
      <c r="A1867" s="362">
        <v>1865</v>
      </c>
      <c r="B1867" s="362" t="s">
        <v>4652</v>
      </c>
      <c r="C1867" s="362" t="s">
        <v>3</v>
      </c>
      <c r="D1867" s="362" t="s">
        <v>172</v>
      </c>
      <c r="E1867" s="362"/>
      <c r="F1867" s="362"/>
      <c r="G1867" s="362"/>
      <c r="H1867" s="362" t="s">
        <v>24</v>
      </c>
      <c r="I1867" s="362" t="s">
        <v>63</v>
      </c>
      <c r="J1867" s="361" t="s">
        <v>4653</v>
      </c>
      <c r="K1867" s="362"/>
      <c r="L1867" s="362" t="s">
        <v>186</v>
      </c>
      <c r="M1867" s="362" t="s">
        <v>95</v>
      </c>
      <c r="N1867" s="362" t="s">
        <v>1398</v>
      </c>
      <c r="O1867" s="362" t="s">
        <v>4513</v>
      </c>
      <c r="P1867" s="482"/>
      <c r="Q1867" s="362"/>
      <c r="R1867" s="362"/>
      <c r="S1867" s="362"/>
      <c r="T1867" s="362"/>
      <c r="U1867" s="362"/>
      <c r="V1867" s="362"/>
      <c r="W1867" s="362"/>
      <c r="X1867" s="362"/>
      <c r="Y1867" s="362"/>
      <c r="Z1867" s="362"/>
      <c r="AA1867" s="366"/>
      <c r="AB1867" s="362"/>
      <c r="AC1867" s="362" t="s">
        <v>19</v>
      </c>
      <c r="AD1867" s="362" t="s">
        <v>40</v>
      </c>
      <c r="AE1867" s="362">
        <v>0</v>
      </c>
      <c r="AF1867" s="362" t="s">
        <v>6316</v>
      </c>
      <c r="AG1867" s="362" t="b">
        <v>1</v>
      </c>
      <c r="AH1867" s="362"/>
      <c r="AI1867" s="362"/>
      <c r="AJ1867" s="362"/>
      <c r="AK1867" s="362"/>
      <c r="AL1867" s="362"/>
      <c r="AM1867" s="362"/>
      <c r="AN1867" s="361"/>
      <c r="AO1867" s="445" t="s">
        <v>9</v>
      </c>
      <c r="AP1867" s="445" t="s">
        <v>9</v>
      </c>
      <c r="AQ1867" s="445" t="s">
        <v>9</v>
      </c>
    </row>
    <row r="1868" spans="1:43" ht="29" hidden="1" x14ac:dyDescent="0.35">
      <c r="A1868" s="362">
        <v>1866</v>
      </c>
      <c r="B1868" s="362" t="s">
        <v>4654</v>
      </c>
      <c r="C1868" s="362" t="s">
        <v>3</v>
      </c>
      <c r="D1868" s="362" t="s">
        <v>172</v>
      </c>
      <c r="E1868" s="362"/>
      <c r="F1868" s="362"/>
      <c r="G1868" s="362"/>
      <c r="H1868" s="362" t="s">
        <v>24</v>
      </c>
      <c r="I1868" s="362" t="s">
        <v>63</v>
      </c>
      <c r="J1868" s="361" t="s">
        <v>4655</v>
      </c>
      <c r="K1868" s="362"/>
      <c r="L1868" s="362" t="s">
        <v>186</v>
      </c>
      <c r="M1868" s="362" t="s">
        <v>4410</v>
      </c>
      <c r="N1868" s="362" t="s">
        <v>1398</v>
      </c>
      <c r="O1868" s="362" t="s">
        <v>4513</v>
      </c>
      <c r="P1868" s="482"/>
      <c r="Q1868" s="362"/>
      <c r="R1868" s="362"/>
      <c r="S1868" s="362"/>
      <c r="T1868" s="362"/>
      <c r="U1868" s="362"/>
      <c r="V1868" s="362"/>
      <c r="W1868" s="362"/>
      <c r="X1868" s="362"/>
      <c r="Y1868" s="362"/>
      <c r="Z1868" s="362"/>
      <c r="AA1868" s="366"/>
      <c r="AB1868" s="362"/>
      <c r="AC1868" s="362" t="s">
        <v>19</v>
      </c>
      <c r="AD1868" s="362" t="s">
        <v>40</v>
      </c>
      <c r="AE1868" s="362">
        <v>0</v>
      </c>
      <c r="AF1868" s="362" t="s">
        <v>6171</v>
      </c>
      <c r="AG1868" s="362" t="b">
        <v>1</v>
      </c>
      <c r="AH1868" s="362"/>
      <c r="AI1868" s="362"/>
      <c r="AJ1868" s="362"/>
      <c r="AK1868" s="362"/>
      <c r="AL1868" s="362"/>
      <c r="AM1868" s="362"/>
      <c r="AN1868" s="361"/>
      <c r="AO1868" s="445" t="s">
        <v>5839</v>
      </c>
      <c r="AP1868" s="445" t="s">
        <v>5839</v>
      </c>
      <c r="AQ1868" s="445" t="s">
        <v>5839</v>
      </c>
    </row>
    <row r="1869" spans="1:43" ht="29" hidden="1" x14ac:dyDescent="0.35">
      <c r="A1869" s="362">
        <v>1867</v>
      </c>
      <c r="B1869" s="362" t="s">
        <v>4656</v>
      </c>
      <c r="C1869" s="362" t="s">
        <v>3</v>
      </c>
      <c r="D1869" s="362" t="s">
        <v>172</v>
      </c>
      <c r="E1869" s="362"/>
      <c r="F1869" s="362"/>
      <c r="G1869" s="362"/>
      <c r="H1869" s="362" t="s">
        <v>24</v>
      </c>
      <c r="I1869" s="362" t="s">
        <v>63</v>
      </c>
      <c r="J1869" s="361" t="s">
        <v>4657</v>
      </c>
      <c r="K1869" s="362"/>
      <c r="L1869" s="362" t="s">
        <v>186</v>
      </c>
      <c r="M1869" s="362" t="s">
        <v>4410</v>
      </c>
      <c r="N1869" s="362" t="s">
        <v>1398</v>
      </c>
      <c r="O1869" s="362" t="s">
        <v>4513</v>
      </c>
      <c r="P1869" s="482" t="s">
        <v>6890</v>
      </c>
      <c r="Q1869" s="362"/>
      <c r="R1869" s="362"/>
      <c r="S1869" s="362"/>
      <c r="T1869" s="362"/>
      <c r="U1869" s="362"/>
      <c r="V1869" s="362"/>
      <c r="W1869" s="362"/>
      <c r="X1869" s="362"/>
      <c r="Y1869" s="362"/>
      <c r="Z1869" s="362"/>
      <c r="AA1869" s="366"/>
      <c r="AB1869" s="362"/>
      <c r="AC1869" s="362" t="s">
        <v>19</v>
      </c>
      <c r="AD1869" s="362" t="s">
        <v>40</v>
      </c>
      <c r="AE1869" s="362">
        <v>0</v>
      </c>
      <c r="AF1869" s="362" t="s">
        <v>6171</v>
      </c>
      <c r="AG1869" s="362" t="b">
        <v>1</v>
      </c>
      <c r="AH1869" s="362"/>
      <c r="AI1869" s="362"/>
      <c r="AJ1869" s="362"/>
      <c r="AK1869" s="362"/>
      <c r="AL1869" s="362"/>
      <c r="AM1869" s="362"/>
      <c r="AN1869" s="361"/>
      <c r="AO1869" s="445" t="s">
        <v>6311</v>
      </c>
      <c r="AP1869" s="445" t="s">
        <v>6311</v>
      </c>
      <c r="AQ1869" s="445" t="s">
        <v>5839</v>
      </c>
    </row>
    <row r="1870" spans="1:43" ht="29" hidden="1" x14ac:dyDescent="0.35">
      <c r="A1870" s="362">
        <v>1868</v>
      </c>
      <c r="B1870" s="362" t="s">
        <v>4658</v>
      </c>
      <c r="C1870" s="362" t="s">
        <v>3</v>
      </c>
      <c r="D1870" s="362" t="s">
        <v>172</v>
      </c>
      <c r="E1870" s="362"/>
      <c r="F1870" s="362"/>
      <c r="G1870" s="362"/>
      <c r="H1870" s="362" t="s">
        <v>24</v>
      </c>
      <c r="I1870" s="362" t="s">
        <v>63</v>
      </c>
      <c r="J1870" s="361" t="s">
        <v>4659</v>
      </c>
      <c r="K1870" s="362"/>
      <c r="L1870" s="362" t="s">
        <v>186</v>
      </c>
      <c r="M1870" s="362" t="s">
        <v>4410</v>
      </c>
      <c r="N1870" s="362" t="s">
        <v>2208</v>
      </c>
      <c r="O1870" s="362" t="s">
        <v>4394</v>
      </c>
      <c r="P1870" s="482"/>
      <c r="Q1870" s="362"/>
      <c r="R1870" s="362"/>
      <c r="S1870" s="362"/>
      <c r="T1870" s="362"/>
      <c r="U1870" s="362"/>
      <c r="V1870" s="362"/>
      <c r="W1870" s="362"/>
      <c r="X1870" s="362"/>
      <c r="Y1870" s="362"/>
      <c r="Z1870" s="362"/>
      <c r="AA1870" s="366"/>
      <c r="AB1870" s="362"/>
      <c r="AC1870" s="362" t="s">
        <v>19</v>
      </c>
      <c r="AD1870" s="362" t="s">
        <v>40</v>
      </c>
      <c r="AE1870" s="362">
        <v>0</v>
      </c>
      <c r="AF1870" s="362" t="s">
        <v>6171</v>
      </c>
      <c r="AG1870" s="362" t="b">
        <v>1</v>
      </c>
      <c r="AH1870" s="362"/>
      <c r="AI1870" s="362"/>
      <c r="AJ1870" s="362"/>
      <c r="AK1870" s="362"/>
      <c r="AL1870" s="362"/>
      <c r="AM1870" s="362"/>
      <c r="AN1870" s="361"/>
      <c r="AO1870" s="445" t="s">
        <v>5839</v>
      </c>
      <c r="AP1870" s="445" t="s">
        <v>5839</v>
      </c>
      <c r="AQ1870" s="445" t="s">
        <v>5839</v>
      </c>
    </row>
    <row r="1871" spans="1:43" ht="29" hidden="1" x14ac:dyDescent="0.35">
      <c r="A1871" s="362">
        <v>1869</v>
      </c>
      <c r="B1871" s="362" t="s">
        <v>4660</v>
      </c>
      <c r="C1871" s="362" t="s">
        <v>3</v>
      </c>
      <c r="D1871" s="362" t="s">
        <v>172</v>
      </c>
      <c r="E1871" s="362"/>
      <c r="F1871" s="362"/>
      <c r="G1871" s="362"/>
      <c r="H1871" s="362" t="s">
        <v>24</v>
      </c>
      <c r="I1871" s="362" t="s">
        <v>63</v>
      </c>
      <c r="J1871" s="361" t="s">
        <v>4661</v>
      </c>
      <c r="K1871" s="362"/>
      <c r="L1871" s="362" t="s">
        <v>186</v>
      </c>
      <c r="M1871" s="362" t="s">
        <v>4410</v>
      </c>
      <c r="N1871" s="362" t="s">
        <v>2208</v>
      </c>
      <c r="O1871" s="362" t="s">
        <v>4394</v>
      </c>
      <c r="P1871" s="482" t="s">
        <v>4662</v>
      </c>
      <c r="Q1871" s="362"/>
      <c r="R1871" s="362"/>
      <c r="S1871" s="362"/>
      <c r="T1871" s="362"/>
      <c r="U1871" s="362"/>
      <c r="V1871" s="362"/>
      <c r="W1871" s="362"/>
      <c r="X1871" s="362"/>
      <c r="Y1871" s="362"/>
      <c r="Z1871" s="362"/>
      <c r="AA1871" s="366"/>
      <c r="AB1871" s="362"/>
      <c r="AC1871" s="362" t="s">
        <v>19</v>
      </c>
      <c r="AD1871" s="362" t="s">
        <v>40</v>
      </c>
      <c r="AE1871" s="362" t="s">
        <v>4662</v>
      </c>
      <c r="AF1871" s="362" t="s">
        <v>6171</v>
      </c>
      <c r="AG1871" s="362" t="b">
        <v>1</v>
      </c>
      <c r="AH1871" s="362"/>
      <c r="AI1871" s="362"/>
      <c r="AJ1871" s="362"/>
      <c r="AK1871" s="362"/>
      <c r="AL1871" s="362"/>
      <c r="AM1871" s="362"/>
      <c r="AN1871" s="361"/>
      <c r="AO1871" s="445" t="s">
        <v>5839</v>
      </c>
      <c r="AP1871" s="445" t="s">
        <v>5839</v>
      </c>
      <c r="AQ1871" s="445" t="s">
        <v>5839</v>
      </c>
    </row>
    <row r="1872" spans="1:43" ht="29" hidden="1" x14ac:dyDescent="0.35">
      <c r="A1872" s="362">
        <v>1870</v>
      </c>
      <c r="B1872" s="362" t="s">
        <v>4663</v>
      </c>
      <c r="C1872" s="362" t="s">
        <v>3</v>
      </c>
      <c r="D1872" s="362" t="s">
        <v>172</v>
      </c>
      <c r="E1872" s="362"/>
      <c r="F1872" s="362"/>
      <c r="G1872" s="362"/>
      <c r="H1872" s="362" t="s">
        <v>24</v>
      </c>
      <c r="I1872" s="362" t="s">
        <v>63</v>
      </c>
      <c r="J1872" s="361" t="s">
        <v>4664</v>
      </c>
      <c r="K1872" s="362"/>
      <c r="L1872" s="362" t="s">
        <v>186</v>
      </c>
      <c r="M1872" s="362" t="s">
        <v>4410</v>
      </c>
      <c r="N1872" s="362" t="s">
        <v>2208</v>
      </c>
      <c r="O1872" s="362" t="s">
        <v>4394</v>
      </c>
      <c r="P1872" s="482"/>
      <c r="Q1872" s="362"/>
      <c r="R1872" s="362"/>
      <c r="S1872" s="362"/>
      <c r="T1872" s="362"/>
      <c r="U1872" s="362"/>
      <c r="V1872" s="362"/>
      <c r="W1872" s="362"/>
      <c r="X1872" s="362"/>
      <c r="Y1872" s="362"/>
      <c r="Z1872" s="362"/>
      <c r="AA1872" s="366"/>
      <c r="AB1872" s="362"/>
      <c r="AC1872" s="362" t="s">
        <v>19</v>
      </c>
      <c r="AD1872" s="362" t="s">
        <v>40</v>
      </c>
      <c r="AE1872" s="362">
        <v>0</v>
      </c>
      <c r="AF1872" s="362" t="s">
        <v>6171</v>
      </c>
      <c r="AG1872" s="362" t="b">
        <v>1</v>
      </c>
      <c r="AH1872" s="362"/>
      <c r="AI1872" s="362"/>
      <c r="AJ1872" s="362"/>
      <c r="AK1872" s="362"/>
      <c r="AL1872" s="362"/>
      <c r="AM1872" s="362"/>
      <c r="AN1872" s="361"/>
      <c r="AO1872" s="445" t="s">
        <v>5839</v>
      </c>
      <c r="AP1872" s="445" t="s">
        <v>5839</v>
      </c>
      <c r="AQ1872" s="445" t="s">
        <v>5839</v>
      </c>
    </row>
    <row r="1873" spans="1:43" ht="43.5" hidden="1" x14ac:dyDescent="0.35">
      <c r="A1873" s="362">
        <v>1871</v>
      </c>
      <c r="B1873" s="362" t="s">
        <v>4665</v>
      </c>
      <c r="C1873" s="362" t="s">
        <v>3</v>
      </c>
      <c r="D1873" s="362" t="s">
        <v>172</v>
      </c>
      <c r="E1873" s="362"/>
      <c r="F1873" s="362"/>
      <c r="G1873" s="362"/>
      <c r="H1873" s="362" t="s">
        <v>24</v>
      </c>
      <c r="I1873" s="362" t="s">
        <v>63</v>
      </c>
      <c r="J1873" s="361" t="s">
        <v>4666</v>
      </c>
      <c r="K1873" s="362"/>
      <c r="L1873" s="362" t="s">
        <v>186</v>
      </c>
      <c r="M1873" s="362" t="s">
        <v>4410</v>
      </c>
      <c r="N1873" s="362" t="s">
        <v>2208</v>
      </c>
      <c r="O1873" s="362" t="s">
        <v>4394</v>
      </c>
      <c r="P1873" s="482"/>
      <c r="Q1873" s="362"/>
      <c r="R1873" s="362"/>
      <c r="S1873" s="362"/>
      <c r="T1873" s="362"/>
      <c r="U1873" s="362"/>
      <c r="V1873" s="362"/>
      <c r="W1873" s="362"/>
      <c r="X1873" s="362"/>
      <c r="Y1873" s="362"/>
      <c r="Z1873" s="362"/>
      <c r="AA1873" s="366"/>
      <c r="AB1873" s="362"/>
      <c r="AC1873" s="362" t="s">
        <v>19</v>
      </c>
      <c r="AD1873" s="362" t="s">
        <v>40</v>
      </c>
      <c r="AE1873" s="362">
        <v>0</v>
      </c>
      <c r="AF1873" s="362" t="s">
        <v>6171</v>
      </c>
      <c r="AG1873" s="362" t="b">
        <v>1</v>
      </c>
      <c r="AH1873" s="362"/>
      <c r="AI1873" s="362"/>
      <c r="AJ1873" s="362"/>
      <c r="AK1873" s="362"/>
      <c r="AL1873" s="362"/>
      <c r="AM1873" s="362"/>
      <c r="AN1873" s="361"/>
      <c r="AO1873" s="445" t="s">
        <v>5839</v>
      </c>
      <c r="AP1873" s="445" t="s">
        <v>5839</v>
      </c>
      <c r="AQ1873" s="445" t="s">
        <v>5839</v>
      </c>
    </row>
    <row r="1874" spans="1:43" ht="29" hidden="1" x14ac:dyDescent="0.35">
      <c r="A1874" s="362">
        <v>1872</v>
      </c>
      <c r="B1874" s="362" t="s">
        <v>4667</v>
      </c>
      <c r="C1874" s="362" t="s">
        <v>3</v>
      </c>
      <c r="D1874" s="362" t="s">
        <v>172</v>
      </c>
      <c r="E1874" s="362"/>
      <c r="F1874" s="362"/>
      <c r="G1874" s="362"/>
      <c r="H1874" s="362" t="s">
        <v>24</v>
      </c>
      <c r="I1874" s="362" t="s">
        <v>63</v>
      </c>
      <c r="J1874" s="361" t="s">
        <v>4668</v>
      </c>
      <c r="K1874" s="362"/>
      <c r="L1874" s="362" t="s">
        <v>186</v>
      </c>
      <c r="M1874" s="362" t="s">
        <v>40</v>
      </c>
      <c r="N1874" s="362" t="s">
        <v>1398</v>
      </c>
      <c r="O1874" s="362" t="s">
        <v>4513</v>
      </c>
      <c r="P1874" s="482"/>
      <c r="Q1874" s="362"/>
      <c r="R1874" s="362"/>
      <c r="S1874" s="362"/>
      <c r="T1874" s="362"/>
      <c r="U1874" s="362"/>
      <c r="V1874" s="362"/>
      <c r="W1874" s="362"/>
      <c r="X1874" s="362"/>
      <c r="Y1874" s="362"/>
      <c r="Z1874" s="362"/>
      <c r="AA1874" s="366"/>
      <c r="AB1874" s="362"/>
      <c r="AC1874" s="362" t="s">
        <v>19</v>
      </c>
      <c r="AD1874" s="362" t="s">
        <v>8</v>
      </c>
      <c r="AE1874" s="362">
        <v>0</v>
      </c>
      <c r="AF1874" s="362" t="s">
        <v>6171</v>
      </c>
      <c r="AG1874" s="362" t="b">
        <v>1</v>
      </c>
      <c r="AH1874" s="362"/>
      <c r="AI1874" s="362"/>
      <c r="AJ1874" s="362"/>
      <c r="AK1874" s="362"/>
      <c r="AL1874" s="362"/>
      <c r="AM1874" s="368">
        <v>45979</v>
      </c>
      <c r="AN1874" s="361" t="s">
        <v>6189</v>
      </c>
      <c r="AO1874" s="445" t="s">
        <v>6190</v>
      </c>
      <c r="AP1874" s="445" t="s">
        <v>6190</v>
      </c>
      <c r="AQ1874" s="445" t="s">
        <v>5839</v>
      </c>
    </row>
    <row r="1875" spans="1:43" ht="29" hidden="1" x14ac:dyDescent="0.35">
      <c r="A1875" s="362">
        <v>1873</v>
      </c>
      <c r="B1875" s="362" t="s">
        <v>4669</v>
      </c>
      <c r="C1875" s="362" t="s">
        <v>3</v>
      </c>
      <c r="D1875" s="362" t="s">
        <v>172</v>
      </c>
      <c r="E1875" s="362"/>
      <c r="F1875" s="362" t="s">
        <v>63</v>
      </c>
      <c r="G1875" s="362" t="s">
        <v>63</v>
      </c>
      <c r="H1875" s="362" t="s">
        <v>63</v>
      </c>
      <c r="I1875" s="362" t="s">
        <v>4670</v>
      </c>
      <c r="J1875" s="361" t="s">
        <v>4671</v>
      </c>
      <c r="K1875" s="362"/>
      <c r="L1875" s="362" t="s">
        <v>1689</v>
      </c>
      <c r="M1875" s="362" t="s">
        <v>40</v>
      </c>
      <c r="N1875" s="362" t="s">
        <v>2208</v>
      </c>
      <c r="O1875" s="362" t="s">
        <v>4394</v>
      </c>
      <c r="P1875" s="482" t="s">
        <v>4401</v>
      </c>
      <c r="Q1875" s="362"/>
      <c r="R1875" s="362"/>
      <c r="S1875" s="362"/>
      <c r="T1875" s="362"/>
      <c r="U1875" s="362"/>
      <c r="V1875" s="362"/>
      <c r="W1875" s="362"/>
      <c r="X1875" s="362"/>
      <c r="Y1875" s="362"/>
      <c r="Z1875" s="362"/>
      <c r="AA1875" s="366"/>
      <c r="AB1875" s="362"/>
      <c r="AC1875" s="362" t="s">
        <v>19</v>
      </c>
      <c r="AD1875" s="362" t="s">
        <v>40</v>
      </c>
      <c r="AE1875" s="362"/>
      <c r="AF1875" s="362" t="s">
        <v>6865</v>
      </c>
      <c r="AG1875" s="362" t="b">
        <v>0</v>
      </c>
      <c r="AH1875" s="362"/>
      <c r="AI1875" s="362"/>
      <c r="AJ1875" s="362"/>
      <c r="AK1875" s="362"/>
      <c r="AL1875" s="362"/>
      <c r="AM1875" s="362"/>
      <c r="AN1875" s="361"/>
      <c r="AO1875" s="445" t="s">
        <v>9</v>
      </c>
      <c r="AP1875" s="445" t="s">
        <v>9</v>
      </c>
      <c r="AQ1875" s="445" t="s">
        <v>9</v>
      </c>
    </row>
    <row r="1876" spans="1:43" ht="29" hidden="1" x14ac:dyDescent="0.35">
      <c r="A1876" s="362">
        <v>1874</v>
      </c>
      <c r="B1876" s="362" t="s">
        <v>4672</v>
      </c>
      <c r="C1876" s="362" t="s">
        <v>3</v>
      </c>
      <c r="D1876" s="362" t="s">
        <v>172</v>
      </c>
      <c r="E1876" s="362"/>
      <c r="F1876" s="362"/>
      <c r="G1876" s="362"/>
      <c r="H1876" s="362" t="s">
        <v>24</v>
      </c>
      <c r="I1876" s="362" t="s">
        <v>63</v>
      </c>
      <c r="J1876" s="361" t="s">
        <v>4673</v>
      </c>
      <c r="K1876" s="362"/>
      <c r="L1876" s="362" t="s">
        <v>186</v>
      </c>
      <c r="M1876" s="362" t="s">
        <v>40</v>
      </c>
      <c r="N1876" s="362" t="s">
        <v>1398</v>
      </c>
      <c r="O1876" s="362" t="s">
        <v>4513</v>
      </c>
      <c r="P1876" s="482"/>
      <c r="Q1876" s="362"/>
      <c r="R1876" s="362"/>
      <c r="S1876" s="362"/>
      <c r="T1876" s="362"/>
      <c r="U1876" s="362"/>
      <c r="V1876" s="362"/>
      <c r="W1876" s="362"/>
      <c r="X1876" s="362"/>
      <c r="Y1876" s="362"/>
      <c r="Z1876" s="362"/>
      <c r="AA1876" s="366"/>
      <c r="AB1876" s="362"/>
      <c r="AC1876" s="362" t="s">
        <v>19</v>
      </c>
      <c r="AD1876" s="362" t="s">
        <v>8</v>
      </c>
      <c r="AE1876" s="362">
        <v>0</v>
      </c>
      <c r="AF1876" s="362" t="s">
        <v>6171</v>
      </c>
      <c r="AG1876" s="362" t="b">
        <v>1</v>
      </c>
      <c r="AH1876" s="362"/>
      <c r="AI1876" s="362"/>
      <c r="AJ1876" s="362"/>
      <c r="AK1876" s="362"/>
      <c r="AL1876" s="362"/>
      <c r="AM1876" s="368">
        <v>45979</v>
      </c>
      <c r="AN1876" s="361" t="s">
        <v>6189</v>
      </c>
      <c r="AO1876" s="445" t="s">
        <v>6190</v>
      </c>
      <c r="AP1876" s="445" t="s">
        <v>6190</v>
      </c>
      <c r="AQ1876" s="445" t="s">
        <v>5839</v>
      </c>
    </row>
    <row r="1877" spans="1:43" ht="29" hidden="1" x14ac:dyDescent="0.35">
      <c r="A1877" s="362">
        <v>1875</v>
      </c>
      <c r="B1877" s="362" t="s">
        <v>4674</v>
      </c>
      <c r="C1877" s="362" t="s">
        <v>3</v>
      </c>
      <c r="D1877" s="362" t="s">
        <v>172</v>
      </c>
      <c r="E1877" s="362"/>
      <c r="F1877" s="362"/>
      <c r="G1877" s="362"/>
      <c r="H1877" s="362" t="s">
        <v>24</v>
      </c>
      <c r="I1877" s="362" t="s">
        <v>63</v>
      </c>
      <c r="J1877" s="361" t="s">
        <v>4675</v>
      </c>
      <c r="K1877" s="362"/>
      <c r="L1877" s="362" t="s">
        <v>186</v>
      </c>
      <c r="M1877" s="362" t="s">
        <v>40</v>
      </c>
      <c r="N1877" s="362" t="s">
        <v>1398</v>
      </c>
      <c r="O1877" s="362" t="s">
        <v>4513</v>
      </c>
      <c r="P1877" s="482"/>
      <c r="Q1877" s="362"/>
      <c r="R1877" s="362"/>
      <c r="S1877" s="362"/>
      <c r="T1877" s="362"/>
      <c r="U1877" s="362"/>
      <c r="V1877" s="362"/>
      <c r="W1877" s="362"/>
      <c r="X1877" s="362"/>
      <c r="Y1877" s="362"/>
      <c r="Z1877" s="362"/>
      <c r="AA1877" s="366"/>
      <c r="AB1877" s="362"/>
      <c r="AC1877" s="362" t="s">
        <v>19</v>
      </c>
      <c r="AD1877" s="362" t="s">
        <v>8</v>
      </c>
      <c r="AE1877" s="362">
        <v>0</v>
      </c>
      <c r="AF1877" s="362" t="s">
        <v>6171</v>
      </c>
      <c r="AG1877" s="362" t="b">
        <v>1</v>
      </c>
      <c r="AH1877" s="362"/>
      <c r="AI1877" s="362"/>
      <c r="AJ1877" s="362"/>
      <c r="AK1877" s="362"/>
      <c r="AL1877" s="362"/>
      <c r="AM1877" s="368">
        <v>45979</v>
      </c>
      <c r="AN1877" s="361" t="s">
        <v>6189</v>
      </c>
      <c r="AO1877" s="445" t="s">
        <v>6190</v>
      </c>
      <c r="AP1877" s="445" t="s">
        <v>6190</v>
      </c>
      <c r="AQ1877" s="445" t="s">
        <v>5839</v>
      </c>
    </row>
    <row r="1878" spans="1:43" ht="29" hidden="1" x14ac:dyDescent="0.35">
      <c r="A1878" s="362">
        <v>1876</v>
      </c>
      <c r="B1878" s="362" t="s">
        <v>4676</v>
      </c>
      <c r="C1878" s="362" t="s">
        <v>3</v>
      </c>
      <c r="D1878" s="362" t="s">
        <v>172</v>
      </c>
      <c r="E1878" s="362"/>
      <c r="F1878" s="362"/>
      <c r="G1878" s="362"/>
      <c r="H1878" s="362" t="s">
        <v>24</v>
      </c>
      <c r="I1878" s="362" t="s">
        <v>63</v>
      </c>
      <c r="J1878" s="361" t="s">
        <v>4677</v>
      </c>
      <c r="K1878" s="362"/>
      <c r="L1878" s="362" t="s">
        <v>186</v>
      </c>
      <c r="M1878" s="362" t="s">
        <v>40</v>
      </c>
      <c r="N1878" s="362" t="s">
        <v>1398</v>
      </c>
      <c r="O1878" s="362" t="s">
        <v>4513</v>
      </c>
      <c r="P1878" s="482"/>
      <c r="Q1878" s="362"/>
      <c r="R1878" s="362"/>
      <c r="S1878" s="362"/>
      <c r="T1878" s="362"/>
      <c r="U1878" s="362"/>
      <c r="V1878" s="362"/>
      <c r="W1878" s="362"/>
      <c r="X1878" s="362"/>
      <c r="Y1878" s="362"/>
      <c r="Z1878" s="362"/>
      <c r="AA1878" s="366"/>
      <c r="AB1878" s="362"/>
      <c r="AC1878" s="362" t="s">
        <v>19</v>
      </c>
      <c r="AD1878" s="362" t="s">
        <v>8</v>
      </c>
      <c r="AE1878" s="362">
        <v>0</v>
      </c>
      <c r="AF1878" s="362" t="s">
        <v>6171</v>
      </c>
      <c r="AG1878" s="362" t="b">
        <v>1</v>
      </c>
      <c r="AH1878" s="362"/>
      <c r="AI1878" s="362"/>
      <c r="AJ1878" s="362"/>
      <c r="AK1878" s="362"/>
      <c r="AL1878" s="362"/>
      <c r="AM1878" s="368">
        <v>45979</v>
      </c>
      <c r="AN1878" s="361" t="s">
        <v>6189</v>
      </c>
      <c r="AO1878" s="445" t="s">
        <v>6190</v>
      </c>
      <c r="AP1878" s="445" t="s">
        <v>6190</v>
      </c>
      <c r="AQ1878" s="445" t="s">
        <v>5839</v>
      </c>
    </row>
    <row r="1879" spans="1:43" ht="29" hidden="1" x14ac:dyDescent="0.35">
      <c r="A1879" s="362">
        <v>1877</v>
      </c>
      <c r="B1879" s="362" t="s">
        <v>4678</v>
      </c>
      <c r="C1879" s="362" t="s">
        <v>3</v>
      </c>
      <c r="D1879" s="362" t="s">
        <v>172</v>
      </c>
      <c r="E1879" s="362"/>
      <c r="F1879" s="362"/>
      <c r="G1879" s="362"/>
      <c r="H1879" s="362" t="s">
        <v>24</v>
      </c>
      <c r="I1879" s="362" t="s">
        <v>63</v>
      </c>
      <c r="J1879" s="361" t="s">
        <v>4679</v>
      </c>
      <c r="K1879" s="362"/>
      <c r="L1879" s="362" t="s">
        <v>186</v>
      </c>
      <c r="M1879" s="362" t="s">
        <v>40</v>
      </c>
      <c r="N1879" s="362" t="s">
        <v>1398</v>
      </c>
      <c r="O1879" s="362" t="s">
        <v>4513</v>
      </c>
      <c r="P1879" s="482"/>
      <c r="Q1879" s="362"/>
      <c r="R1879" s="362"/>
      <c r="S1879" s="362"/>
      <c r="T1879" s="362"/>
      <c r="U1879" s="362"/>
      <c r="V1879" s="362"/>
      <c r="W1879" s="362"/>
      <c r="X1879" s="362"/>
      <c r="Y1879" s="362"/>
      <c r="Z1879" s="362"/>
      <c r="AA1879" s="366"/>
      <c r="AB1879" s="362"/>
      <c r="AC1879" s="362" t="s">
        <v>19</v>
      </c>
      <c r="AD1879" s="362" t="s">
        <v>8</v>
      </c>
      <c r="AE1879" s="362">
        <v>0</v>
      </c>
      <c r="AF1879" s="362" t="s">
        <v>6171</v>
      </c>
      <c r="AG1879" s="362" t="b">
        <v>1</v>
      </c>
      <c r="AH1879" s="362"/>
      <c r="AI1879" s="362"/>
      <c r="AJ1879" s="362"/>
      <c r="AK1879" s="362"/>
      <c r="AL1879" s="362"/>
      <c r="AM1879" s="368">
        <v>45979</v>
      </c>
      <c r="AN1879" s="361" t="s">
        <v>6189</v>
      </c>
      <c r="AO1879" s="445" t="s">
        <v>6190</v>
      </c>
      <c r="AP1879" s="445" t="s">
        <v>6190</v>
      </c>
      <c r="AQ1879" s="445" t="s">
        <v>5839</v>
      </c>
    </row>
    <row r="1880" spans="1:43" ht="29" hidden="1" x14ac:dyDescent="0.35">
      <c r="A1880" s="362">
        <v>1878</v>
      </c>
      <c r="B1880" s="362" t="s">
        <v>4680</v>
      </c>
      <c r="C1880" s="362" t="s">
        <v>3</v>
      </c>
      <c r="D1880" s="362" t="s">
        <v>172</v>
      </c>
      <c r="E1880" s="362"/>
      <c r="F1880" s="362"/>
      <c r="G1880" s="362"/>
      <c r="H1880" s="362" t="s">
        <v>24</v>
      </c>
      <c r="I1880" s="362" t="s">
        <v>63</v>
      </c>
      <c r="J1880" s="361" t="s">
        <v>4681</v>
      </c>
      <c r="K1880" s="362"/>
      <c r="L1880" s="362" t="s">
        <v>186</v>
      </c>
      <c r="M1880" s="362" t="s">
        <v>40</v>
      </c>
      <c r="N1880" s="362" t="s">
        <v>1398</v>
      </c>
      <c r="O1880" s="362" t="s">
        <v>4513</v>
      </c>
      <c r="P1880" s="482"/>
      <c r="Q1880" s="362"/>
      <c r="R1880" s="362"/>
      <c r="S1880" s="362"/>
      <c r="T1880" s="362"/>
      <c r="U1880" s="362"/>
      <c r="V1880" s="362"/>
      <c r="W1880" s="362"/>
      <c r="X1880" s="362"/>
      <c r="Y1880" s="362"/>
      <c r="Z1880" s="362"/>
      <c r="AA1880" s="366"/>
      <c r="AB1880" s="362"/>
      <c r="AC1880" s="362" t="s">
        <v>19</v>
      </c>
      <c r="AD1880" s="362" t="s">
        <v>8</v>
      </c>
      <c r="AE1880" s="362">
        <v>0</v>
      </c>
      <c r="AF1880" s="362" t="s">
        <v>6171</v>
      </c>
      <c r="AG1880" s="362" t="b">
        <v>1</v>
      </c>
      <c r="AH1880" s="362"/>
      <c r="AI1880" s="362"/>
      <c r="AJ1880" s="362"/>
      <c r="AK1880" s="362"/>
      <c r="AL1880" s="362"/>
      <c r="AM1880" s="368">
        <v>45979</v>
      </c>
      <c r="AN1880" s="361" t="s">
        <v>6189</v>
      </c>
      <c r="AO1880" s="445" t="s">
        <v>6190</v>
      </c>
      <c r="AP1880" s="445" t="s">
        <v>6190</v>
      </c>
      <c r="AQ1880" s="445" t="s">
        <v>5839</v>
      </c>
    </row>
    <row r="1881" spans="1:43" ht="29" hidden="1" x14ac:dyDescent="0.35">
      <c r="A1881" s="362">
        <v>1879</v>
      </c>
      <c r="B1881" s="362" t="s">
        <v>4682</v>
      </c>
      <c r="C1881" s="362" t="s">
        <v>3</v>
      </c>
      <c r="D1881" s="362" t="s">
        <v>172</v>
      </c>
      <c r="E1881" s="362"/>
      <c r="F1881" s="362"/>
      <c r="G1881" s="362"/>
      <c r="H1881" s="362" t="s">
        <v>24</v>
      </c>
      <c r="I1881" s="362" t="s">
        <v>63</v>
      </c>
      <c r="J1881" s="361" t="s">
        <v>4683</v>
      </c>
      <c r="K1881" s="362"/>
      <c r="L1881" s="362" t="s">
        <v>186</v>
      </c>
      <c r="M1881" s="362" t="s">
        <v>40</v>
      </c>
      <c r="N1881" s="362" t="s">
        <v>1398</v>
      </c>
      <c r="O1881" s="362" t="s">
        <v>4513</v>
      </c>
      <c r="P1881" s="482"/>
      <c r="Q1881" s="362"/>
      <c r="R1881" s="362"/>
      <c r="S1881" s="362"/>
      <c r="T1881" s="362"/>
      <c r="U1881" s="362"/>
      <c r="V1881" s="362"/>
      <c r="W1881" s="362"/>
      <c r="X1881" s="362"/>
      <c r="Y1881" s="362"/>
      <c r="Z1881" s="362"/>
      <c r="AA1881" s="366"/>
      <c r="AB1881" s="362"/>
      <c r="AC1881" s="362" t="s">
        <v>19</v>
      </c>
      <c r="AD1881" s="362" t="s">
        <v>8</v>
      </c>
      <c r="AE1881" s="362">
        <v>0</v>
      </c>
      <c r="AF1881" s="362" t="s">
        <v>6171</v>
      </c>
      <c r="AG1881" s="362" t="b">
        <v>1</v>
      </c>
      <c r="AH1881" s="362"/>
      <c r="AI1881" s="362"/>
      <c r="AJ1881" s="362"/>
      <c r="AK1881" s="362"/>
      <c r="AL1881" s="362"/>
      <c r="AM1881" s="368">
        <v>45979</v>
      </c>
      <c r="AN1881" s="361" t="s">
        <v>6189</v>
      </c>
      <c r="AO1881" s="445" t="s">
        <v>6190</v>
      </c>
      <c r="AP1881" s="445" t="s">
        <v>6190</v>
      </c>
      <c r="AQ1881" s="445" t="s">
        <v>5839</v>
      </c>
    </row>
    <row r="1882" spans="1:43" ht="29" hidden="1" x14ac:dyDescent="0.35">
      <c r="A1882" s="362">
        <v>1880</v>
      </c>
      <c r="B1882" s="362" t="s">
        <v>4684</v>
      </c>
      <c r="C1882" s="362" t="s">
        <v>3</v>
      </c>
      <c r="D1882" s="362" t="s">
        <v>172</v>
      </c>
      <c r="E1882" s="362"/>
      <c r="F1882" s="362"/>
      <c r="G1882" s="362"/>
      <c r="H1882" s="362" t="s">
        <v>24</v>
      </c>
      <c r="I1882" s="362" t="s">
        <v>63</v>
      </c>
      <c r="J1882" s="361" t="s">
        <v>4685</v>
      </c>
      <c r="K1882" s="362"/>
      <c r="L1882" s="362" t="s">
        <v>186</v>
      </c>
      <c r="M1882" s="362" t="s">
        <v>40</v>
      </c>
      <c r="N1882" s="362" t="s">
        <v>1398</v>
      </c>
      <c r="O1882" s="362" t="s">
        <v>4513</v>
      </c>
      <c r="P1882" s="482"/>
      <c r="Q1882" s="362"/>
      <c r="R1882" s="362"/>
      <c r="S1882" s="362"/>
      <c r="T1882" s="362"/>
      <c r="U1882" s="362"/>
      <c r="V1882" s="362"/>
      <c r="W1882" s="362"/>
      <c r="X1882" s="362"/>
      <c r="Y1882" s="362"/>
      <c r="Z1882" s="362"/>
      <c r="AA1882" s="366"/>
      <c r="AB1882" s="362"/>
      <c r="AC1882" s="362" t="s">
        <v>19</v>
      </c>
      <c r="AD1882" s="362" t="s">
        <v>8</v>
      </c>
      <c r="AE1882" s="362">
        <v>0</v>
      </c>
      <c r="AF1882" s="362" t="s">
        <v>6171</v>
      </c>
      <c r="AG1882" s="362" t="b">
        <v>1</v>
      </c>
      <c r="AH1882" s="362"/>
      <c r="AI1882" s="362"/>
      <c r="AJ1882" s="362"/>
      <c r="AK1882" s="362"/>
      <c r="AL1882" s="362"/>
      <c r="AM1882" s="368">
        <v>45979</v>
      </c>
      <c r="AN1882" s="361" t="s">
        <v>6189</v>
      </c>
      <c r="AO1882" s="445" t="s">
        <v>6190</v>
      </c>
      <c r="AP1882" s="445" t="s">
        <v>6190</v>
      </c>
      <c r="AQ1882" s="445" t="s">
        <v>5839</v>
      </c>
    </row>
    <row r="1883" spans="1:43" ht="29" hidden="1" x14ac:dyDescent="0.35">
      <c r="A1883" s="362">
        <v>1881</v>
      </c>
      <c r="B1883" s="362" t="s">
        <v>4686</v>
      </c>
      <c r="C1883" s="362" t="s">
        <v>3</v>
      </c>
      <c r="D1883" s="362" t="s">
        <v>172</v>
      </c>
      <c r="E1883" s="362"/>
      <c r="F1883" s="362"/>
      <c r="G1883" s="362"/>
      <c r="H1883" s="362" t="s">
        <v>24</v>
      </c>
      <c r="I1883" s="362" t="s">
        <v>63</v>
      </c>
      <c r="J1883" s="361" t="s">
        <v>4687</v>
      </c>
      <c r="K1883" s="362"/>
      <c r="L1883" s="362" t="s">
        <v>186</v>
      </c>
      <c r="M1883" s="362" t="s">
        <v>40</v>
      </c>
      <c r="N1883" s="362" t="s">
        <v>1398</v>
      </c>
      <c r="O1883" s="362" t="s">
        <v>4513</v>
      </c>
      <c r="P1883" s="482"/>
      <c r="Q1883" s="362"/>
      <c r="R1883" s="362"/>
      <c r="S1883" s="362"/>
      <c r="T1883" s="362"/>
      <c r="U1883" s="362"/>
      <c r="V1883" s="362"/>
      <c r="W1883" s="362"/>
      <c r="X1883" s="362"/>
      <c r="Y1883" s="362"/>
      <c r="Z1883" s="362"/>
      <c r="AA1883" s="366"/>
      <c r="AB1883" s="362"/>
      <c r="AC1883" s="362" t="s">
        <v>19</v>
      </c>
      <c r="AD1883" s="362" t="s">
        <v>8</v>
      </c>
      <c r="AE1883" s="362">
        <v>0</v>
      </c>
      <c r="AF1883" s="362" t="s">
        <v>6171</v>
      </c>
      <c r="AG1883" s="362" t="b">
        <v>1</v>
      </c>
      <c r="AH1883" s="362"/>
      <c r="AI1883" s="362"/>
      <c r="AJ1883" s="362"/>
      <c r="AK1883" s="362"/>
      <c r="AL1883" s="362"/>
      <c r="AM1883" s="368">
        <v>45979</v>
      </c>
      <c r="AN1883" s="361" t="s">
        <v>6189</v>
      </c>
      <c r="AO1883" s="445" t="s">
        <v>6190</v>
      </c>
      <c r="AP1883" s="445" t="s">
        <v>6190</v>
      </c>
      <c r="AQ1883" s="445" t="s">
        <v>5839</v>
      </c>
    </row>
    <row r="1884" spans="1:43" ht="29" hidden="1" x14ac:dyDescent="0.35">
      <c r="A1884" s="362">
        <v>1882</v>
      </c>
      <c r="B1884" s="362" t="s">
        <v>4688</v>
      </c>
      <c r="C1884" s="362" t="s">
        <v>3</v>
      </c>
      <c r="D1884" s="362" t="s">
        <v>172</v>
      </c>
      <c r="E1884" s="362"/>
      <c r="F1884" s="362"/>
      <c r="G1884" s="362"/>
      <c r="H1884" s="362" t="s">
        <v>24</v>
      </c>
      <c r="I1884" s="362" t="s">
        <v>63</v>
      </c>
      <c r="J1884" s="361" t="s">
        <v>4689</v>
      </c>
      <c r="K1884" s="362"/>
      <c r="L1884" s="362" t="s">
        <v>186</v>
      </c>
      <c r="M1884" s="362" t="s">
        <v>40</v>
      </c>
      <c r="N1884" s="362" t="s">
        <v>1398</v>
      </c>
      <c r="O1884" s="362" t="s">
        <v>4513</v>
      </c>
      <c r="P1884" s="482"/>
      <c r="Q1884" s="362"/>
      <c r="R1884" s="362"/>
      <c r="S1884" s="362"/>
      <c r="T1884" s="362"/>
      <c r="U1884" s="362"/>
      <c r="V1884" s="362"/>
      <c r="W1884" s="362"/>
      <c r="X1884" s="362"/>
      <c r="Y1884" s="362"/>
      <c r="Z1884" s="362"/>
      <c r="AA1884" s="366"/>
      <c r="AB1884" s="362"/>
      <c r="AC1884" s="362" t="s">
        <v>19</v>
      </c>
      <c r="AD1884" s="362" t="s">
        <v>8</v>
      </c>
      <c r="AE1884" s="362">
        <v>0</v>
      </c>
      <c r="AF1884" s="362" t="s">
        <v>6171</v>
      </c>
      <c r="AG1884" s="362" t="b">
        <v>1</v>
      </c>
      <c r="AH1884" s="362"/>
      <c r="AI1884" s="362"/>
      <c r="AJ1884" s="362"/>
      <c r="AK1884" s="362"/>
      <c r="AL1884" s="362"/>
      <c r="AM1884" s="368">
        <v>45979</v>
      </c>
      <c r="AN1884" s="361" t="s">
        <v>6189</v>
      </c>
      <c r="AO1884" s="445" t="s">
        <v>6190</v>
      </c>
      <c r="AP1884" s="445" t="s">
        <v>6190</v>
      </c>
      <c r="AQ1884" s="445" t="s">
        <v>5839</v>
      </c>
    </row>
    <row r="1885" spans="1:43" ht="29" hidden="1" x14ac:dyDescent="0.35">
      <c r="A1885" s="362">
        <v>1883</v>
      </c>
      <c r="B1885" s="362" t="s">
        <v>4690</v>
      </c>
      <c r="C1885" s="362" t="s">
        <v>3</v>
      </c>
      <c r="D1885" s="362" t="s">
        <v>172</v>
      </c>
      <c r="E1885" s="362"/>
      <c r="F1885" s="362"/>
      <c r="G1885" s="362"/>
      <c r="H1885" s="362" t="s">
        <v>24</v>
      </c>
      <c r="I1885" s="362" t="s">
        <v>63</v>
      </c>
      <c r="J1885" s="361" t="s">
        <v>4691</v>
      </c>
      <c r="K1885" s="362"/>
      <c r="L1885" s="362" t="s">
        <v>186</v>
      </c>
      <c r="M1885" s="362" t="s">
        <v>40</v>
      </c>
      <c r="N1885" s="362" t="s">
        <v>1398</v>
      </c>
      <c r="O1885" s="362" t="s">
        <v>4513</v>
      </c>
      <c r="P1885" s="482"/>
      <c r="Q1885" s="362"/>
      <c r="R1885" s="362"/>
      <c r="S1885" s="362"/>
      <c r="T1885" s="362"/>
      <c r="U1885" s="362"/>
      <c r="V1885" s="362"/>
      <c r="W1885" s="362"/>
      <c r="X1885" s="362"/>
      <c r="Y1885" s="362"/>
      <c r="Z1885" s="362"/>
      <c r="AA1885" s="366"/>
      <c r="AB1885" s="362"/>
      <c r="AC1885" s="362" t="s">
        <v>19</v>
      </c>
      <c r="AD1885" s="362" t="s">
        <v>8</v>
      </c>
      <c r="AE1885" s="362">
        <v>0</v>
      </c>
      <c r="AF1885" s="362" t="s">
        <v>6171</v>
      </c>
      <c r="AG1885" s="362" t="b">
        <v>1</v>
      </c>
      <c r="AH1885" s="362"/>
      <c r="AI1885" s="362"/>
      <c r="AJ1885" s="362"/>
      <c r="AK1885" s="362"/>
      <c r="AL1885" s="362"/>
      <c r="AM1885" s="368">
        <v>45979</v>
      </c>
      <c r="AN1885" s="361" t="s">
        <v>6189</v>
      </c>
      <c r="AO1885" s="445" t="s">
        <v>6190</v>
      </c>
      <c r="AP1885" s="445" t="s">
        <v>6190</v>
      </c>
      <c r="AQ1885" s="445" t="s">
        <v>5839</v>
      </c>
    </row>
    <row r="1886" spans="1:43" ht="29" hidden="1" x14ac:dyDescent="0.35">
      <c r="A1886" s="362">
        <v>1884</v>
      </c>
      <c r="B1886" s="362" t="s">
        <v>4692</v>
      </c>
      <c r="C1886" s="362" t="s">
        <v>3</v>
      </c>
      <c r="D1886" s="362" t="s">
        <v>172</v>
      </c>
      <c r="E1886" s="362"/>
      <c r="F1886" s="362" t="s">
        <v>63</v>
      </c>
      <c r="G1886" s="362" t="s">
        <v>63</v>
      </c>
      <c r="H1886" s="362" t="s">
        <v>63</v>
      </c>
      <c r="I1886" s="362" t="s">
        <v>4670</v>
      </c>
      <c r="J1886" s="361" t="s">
        <v>4693</v>
      </c>
      <c r="K1886" s="362"/>
      <c r="L1886" s="362" t="s">
        <v>1689</v>
      </c>
      <c r="M1886" s="362" t="s">
        <v>40</v>
      </c>
      <c r="N1886" s="362" t="s">
        <v>2208</v>
      </c>
      <c r="O1886" s="362" t="s">
        <v>4394</v>
      </c>
      <c r="P1886" s="482" t="s">
        <v>4401</v>
      </c>
      <c r="Q1886" s="362"/>
      <c r="R1886" s="362"/>
      <c r="S1886" s="362"/>
      <c r="T1886" s="362"/>
      <c r="U1886" s="362"/>
      <c r="V1886" s="362"/>
      <c r="W1886" s="362"/>
      <c r="X1886" s="362"/>
      <c r="Y1886" s="362"/>
      <c r="Z1886" s="362"/>
      <c r="AA1886" s="366"/>
      <c r="AB1886" s="362"/>
      <c r="AC1886" s="362" t="s">
        <v>19</v>
      </c>
      <c r="AD1886" s="362" t="s">
        <v>40</v>
      </c>
      <c r="AE1886" s="362"/>
      <c r="AF1886" s="362" t="s">
        <v>6865</v>
      </c>
      <c r="AG1886" s="362" t="b">
        <v>0</v>
      </c>
      <c r="AH1886" s="362"/>
      <c r="AI1886" s="362"/>
      <c r="AJ1886" s="362"/>
      <c r="AK1886" s="362"/>
      <c r="AL1886" s="362"/>
      <c r="AM1886" s="362"/>
      <c r="AN1886" s="361"/>
      <c r="AO1886" s="445" t="s">
        <v>9</v>
      </c>
      <c r="AP1886" s="445" t="s">
        <v>9</v>
      </c>
      <c r="AQ1886" s="445" t="s">
        <v>9</v>
      </c>
    </row>
    <row r="1887" spans="1:43" ht="29" hidden="1" x14ac:dyDescent="0.35">
      <c r="A1887" s="362">
        <v>1885</v>
      </c>
      <c r="B1887" s="362" t="s">
        <v>4694</v>
      </c>
      <c r="C1887" s="362" t="s">
        <v>3</v>
      </c>
      <c r="D1887" s="362" t="s">
        <v>172</v>
      </c>
      <c r="E1887" s="362"/>
      <c r="F1887" s="362"/>
      <c r="G1887" s="362"/>
      <c r="H1887" s="362" t="s">
        <v>24</v>
      </c>
      <c r="I1887" s="362" t="s">
        <v>63</v>
      </c>
      <c r="J1887" s="361" t="s">
        <v>4695</v>
      </c>
      <c r="K1887" s="362"/>
      <c r="L1887" s="362" t="s">
        <v>186</v>
      </c>
      <c r="M1887" s="362" t="s">
        <v>40</v>
      </c>
      <c r="N1887" s="362" t="s">
        <v>1398</v>
      </c>
      <c r="O1887" s="362" t="s">
        <v>4513</v>
      </c>
      <c r="P1887" s="482"/>
      <c r="Q1887" s="362"/>
      <c r="R1887" s="362"/>
      <c r="S1887" s="362"/>
      <c r="T1887" s="362"/>
      <c r="U1887" s="362"/>
      <c r="V1887" s="362"/>
      <c r="W1887" s="362"/>
      <c r="X1887" s="362"/>
      <c r="Y1887" s="362"/>
      <c r="Z1887" s="362"/>
      <c r="AA1887" s="366"/>
      <c r="AB1887" s="362"/>
      <c r="AC1887" s="362" t="s">
        <v>19</v>
      </c>
      <c r="AD1887" s="362" t="s">
        <v>8</v>
      </c>
      <c r="AE1887" s="362">
        <v>0</v>
      </c>
      <c r="AF1887" s="362" t="s">
        <v>6171</v>
      </c>
      <c r="AG1887" s="362" t="b">
        <v>1</v>
      </c>
      <c r="AH1887" s="362"/>
      <c r="AI1887" s="362"/>
      <c r="AJ1887" s="362"/>
      <c r="AK1887" s="362"/>
      <c r="AL1887" s="362"/>
      <c r="AM1887" s="368">
        <v>45979</v>
      </c>
      <c r="AN1887" s="361" t="s">
        <v>6189</v>
      </c>
      <c r="AO1887" s="445" t="s">
        <v>6190</v>
      </c>
      <c r="AP1887" s="445" t="s">
        <v>6190</v>
      </c>
      <c r="AQ1887" s="445" t="s">
        <v>5839</v>
      </c>
    </row>
    <row r="1888" spans="1:43" ht="14.5" hidden="1" x14ac:dyDescent="0.35">
      <c r="A1888" s="362">
        <v>1886</v>
      </c>
      <c r="B1888" s="362" t="s">
        <v>4696</v>
      </c>
      <c r="C1888" s="362" t="s">
        <v>3</v>
      </c>
      <c r="D1888" s="362" t="s">
        <v>172</v>
      </c>
      <c r="E1888" s="362"/>
      <c r="F1888" s="362" t="s">
        <v>63</v>
      </c>
      <c r="G1888" s="362" t="s">
        <v>63</v>
      </c>
      <c r="H1888" s="362" t="s">
        <v>63</v>
      </c>
      <c r="I1888" s="362" t="s">
        <v>4697</v>
      </c>
      <c r="J1888" s="361" t="s">
        <v>4698</v>
      </c>
      <c r="K1888" s="362"/>
      <c r="L1888" s="362" t="s">
        <v>186</v>
      </c>
      <c r="M1888" s="362" t="s">
        <v>40</v>
      </c>
      <c r="N1888" s="362" t="s">
        <v>2208</v>
      </c>
      <c r="O1888" s="362" t="s">
        <v>4394</v>
      </c>
      <c r="P1888" s="482" t="s">
        <v>4401</v>
      </c>
      <c r="Q1888" s="362"/>
      <c r="R1888" s="362"/>
      <c r="S1888" s="362"/>
      <c r="T1888" s="362"/>
      <c r="U1888" s="362"/>
      <c r="V1888" s="362"/>
      <c r="W1888" s="362"/>
      <c r="X1888" s="362"/>
      <c r="Y1888" s="362"/>
      <c r="Z1888" s="362"/>
      <c r="AA1888" s="366"/>
      <c r="AB1888" s="362"/>
      <c r="AC1888" s="362" t="s">
        <v>19</v>
      </c>
      <c r="AD1888" s="362" t="s">
        <v>40</v>
      </c>
      <c r="AE1888" s="362"/>
      <c r="AF1888" s="362" t="s">
        <v>6865</v>
      </c>
      <c r="AG1888" s="362" t="b">
        <v>0</v>
      </c>
      <c r="AH1888" s="362"/>
      <c r="AI1888" s="362"/>
      <c r="AJ1888" s="362"/>
      <c r="AK1888" s="362"/>
      <c r="AL1888" s="362"/>
      <c r="AM1888" s="362"/>
      <c r="AN1888" s="361"/>
      <c r="AO1888" s="445" t="s">
        <v>9</v>
      </c>
      <c r="AP1888" s="445" t="s">
        <v>9</v>
      </c>
      <c r="AQ1888" s="445" t="s">
        <v>9</v>
      </c>
    </row>
    <row r="1889" spans="1:43" ht="14.5" hidden="1" x14ac:dyDescent="0.35">
      <c r="A1889" s="362">
        <v>1887</v>
      </c>
      <c r="B1889" s="362" t="s">
        <v>4699</v>
      </c>
      <c r="C1889" s="362" t="s">
        <v>3</v>
      </c>
      <c r="D1889" s="362" t="s">
        <v>172</v>
      </c>
      <c r="E1889" s="362"/>
      <c r="F1889" s="362" t="s">
        <v>63</v>
      </c>
      <c r="G1889" s="362" t="s">
        <v>63</v>
      </c>
      <c r="H1889" s="362" t="s">
        <v>63</v>
      </c>
      <c r="I1889" s="362" t="s">
        <v>4697</v>
      </c>
      <c r="J1889" s="361" t="s">
        <v>4700</v>
      </c>
      <c r="K1889" s="362"/>
      <c r="L1889" s="362" t="s">
        <v>186</v>
      </c>
      <c r="M1889" s="362" t="s">
        <v>40</v>
      </c>
      <c r="N1889" s="362" t="s">
        <v>2208</v>
      </c>
      <c r="O1889" s="362" t="s">
        <v>4394</v>
      </c>
      <c r="P1889" s="482" t="s">
        <v>4401</v>
      </c>
      <c r="Q1889" s="362"/>
      <c r="R1889" s="362"/>
      <c r="S1889" s="362"/>
      <c r="T1889" s="362"/>
      <c r="U1889" s="362"/>
      <c r="V1889" s="362"/>
      <c r="W1889" s="362"/>
      <c r="X1889" s="362"/>
      <c r="Y1889" s="362"/>
      <c r="Z1889" s="362"/>
      <c r="AA1889" s="366"/>
      <c r="AB1889" s="362"/>
      <c r="AC1889" s="362" t="s">
        <v>19</v>
      </c>
      <c r="AD1889" s="362" t="s">
        <v>40</v>
      </c>
      <c r="AE1889" s="362"/>
      <c r="AF1889" s="362" t="s">
        <v>6865</v>
      </c>
      <c r="AG1889" s="362" t="b">
        <v>0</v>
      </c>
      <c r="AH1889" s="362"/>
      <c r="AI1889" s="362"/>
      <c r="AJ1889" s="362"/>
      <c r="AK1889" s="362"/>
      <c r="AL1889" s="362"/>
      <c r="AM1889" s="362"/>
      <c r="AN1889" s="361"/>
      <c r="AO1889" s="445" t="s">
        <v>9</v>
      </c>
      <c r="AP1889" s="445" t="s">
        <v>9</v>
      </c>
      <c r="AQ1889" s="445" t="s">
        <v>9</v>
      </c>
    </row>
    <row r="1890" spans="1:43" ht="14.5" hidden="1" x14ac:dyDescent="0.35">
      <c r="A1890" s="362">
        <v>1888</v>
      </c>
      <c r="B1890" s="362" t="s">
        <v>4701</v>
      </c>
      <c r="C1890" s="362" t="s">
        <v>3</v>
      </c>
      <c r="D1890" s="362" t="s">
        <v>172</v>
      </c>
      <c r="E1890" s="362"/>
      <c r="F1890" s="362" t="s">
        <v>63</v>
      </c>
      <c r="G1890" s="362" t="s">
        <v>63</v>
      </c>
      <c r="H1890" s="362" t="s">
        <v>63</v>
      </c>
      <c r="I1890" s="362" t="s">
        <v>4697</v>
      </c>
      <c r="J1890" s="361" t="s">
        <v>4702</v>
      </c>
      <c r="K1890" s="362"/>
      <c r="L1890" s="362" t="s">
        <v>186</v>
      </c>
      <c r="M1890" s="362" t="s">
        <v>40</v>
      </c>
      <c r="N1890" s="362" t="s">
        <v>2208</v>
      </c>
      <c r="O1890" s="362" t="s">
        <v>4394</v>
      </c>
      <c r="P1890" s="482" t="s">
        <v>4401</v>
      </c>
      <c r="Q1890" s="362"/>
      <c r="R1890" s="362"/>
      <c r="S1890" s="362"/>
      <c r="T1890" s="362"/>
      <c r="U1890" s="362"/>
      <c r="V1890" s="362"/>
      <c r="W1890" s="362"/>
      <c r="X1890" s="362"/>
      <c r="Y1890" s="362"/>
      <c r="Z1890" s="362"/>
      <c r="AA1890" s="366"/>
      <c r="AB1890" s="362"/>
      <c r="AC1890" s="362" t="s">
        <v>19</v>
      </c>
      <c r="AD1890" s="362" t="s">
        <v>40</v>
      </c>
      <c r="AE1890" s="362"/>
      <c r="AF1890" s="362" t="s">
        <v>6865</v>
      </c>
      <c r="AG1890" s="362" t="b">
        <v>0</v>
      </c>
      <c r="AH1890" s="362"/>
      <c r="AI1890" s="362"/>
      <c r="AJ1890" s="362"/>
      <c r="AK1890" s="362"/>
      <c r="AL1890" s="362"/>
      <c r="AM1890" s="362"/>
      <c r="AN1890" s="361"/>
      <c r="AO1890" s="445" t="s">
        <v>9</v>
      </c>
      <c r="AP1890" s="445" t="s">
        <v>9</v>
      </c>
      <c r="AQ1890" s="445" t="s">
        <v>9</v>
      </c>
    </row>
    <row r="1891" spans="1:43" ht="29" hidden="1" x14ac:dyDescent="0.35">
      <c r="A1891" s="362">
        <v>1889</v>
      </c>
      <c r="B1891" s="362" t="s">
        <v>4703</v>
      </c>
      <c r="C1891" s="362" t="s">
        <v>3</v>
      </c>
      <c r="D1891" s="362" t="s">
        <v>172</v>
      </c>
      <c r="E1891" s="362"/>
      <c r="F1891" s="362" t="s">
        <v>63</v>
      </c>
      <c r="G1891" s="362" t="s">
        <v>63</v>
      </c>
      <c r="H1891" s="362" t="s">
        <v>63</v>
      </c>
      <c r="I1891" s="362" t="s">
        <v>4697</v>
      </c>
      <c r="J1891" s="361" t="s">
        <v>4704</v>
      </c>
      <c r="K1891" s="362"/>
      <c r="L1891" s="362" t="s">
        <v>186</v>
      </c>
      <c r="M1891" s="362" t="s">
        <v>40</v>
      </c>
      <c r="N1891" s="362" t="s">
        <v>2208</v>
      </c>
      <c r="O1891" s="362" t="s">
        <v>4394</v>
      </c>
      <c r="P1891" s="482" t="s">
        <v>4401</v>
      </c>
      <c r="Q1891" s="362"/>
      <c r="R1891" s="362"/>
      <c r="S1891" s="362"/>
      <c r="T1891" s="362"/>
      <c r="U1891" s="362"/>
      <c r="V1891" s="362"/>
      <c r="W1891" s="362"/>
      <c r="X1891" s="362"/>
      <c r="Y1891" s="362"/>
      <c r="Z1891" s="362"/>
      <c r="AA1891" s="366"/>
      <c r="AB1891" s="362"/>
      <c r="AC1891" s="362" t="s">
        <v>19</v>
      </c>
      <c r="AD1891" s="362" t="s">
        <v>40</v>
      </c>
      <c r="AE1891" s="362"/>
      <c r="AF1891" s="362" t="s">
        <v>6865</v>
      </c>
      <c r="AG1891" s="362" t="b">
        <v>0</v>
      </c>
      <c r="AH1891" s="362"/>
      <c r="AI1891" s="362"/>
      <c r="AJ1891" s="362"/>
      <c r="AK1891" s="362"/>
      <c r="AL1891" s="362"/>
      <c r="AM1891" s="362"/>
      <c r="AN1891" s="361"/>
      <c r="AO1891" s="445" t="s">
        <v>9</v>
      </c>
      <c r="AP1891" s="445" t="s">
        <v>9</v>
      </c>
      <c r="AQ1891" s="445" t="s">
        <v>9</v>
      </c>
    </row>
    <row r="1892" spans="1:43" ht="29" hidden="1" x14ac:dyDescent="0.35">
      <c r="A1892" s="362">
        <v>1890</v>
      </c>
      <c r="B1892" s="362" t="s">
        <v>4705</v>
      </c>
      <c r="C1892" s="362" t="s">
        <v>3</v>
      </c>
      <c r="D1892" s="362" t="s">
        <v>172</v>
      </c>
      <c r="E1892" s="362"/>
      <c r="F1892" s="362"/>
      <c r="G1892" s="362"/>
      <c r="H1892" s="362" t="s">
        <v>59</v>
      </c>
      <c r="I1892" s="362" t="s">
        <v>63</v>
      </c>
      <c r="J1892" s="361" t="s">
        <v>4706</v>
      </c>
      <c r="K1892" s="362"/>
      <c r="L1892" s="362" t="s">
        <v>186</v>
      </c>
      <c r="M1892" s="362" t="s">
        <v>40</v>
      </c>
      <c r="N1892" s="362" t="s">
        <v>2208</v>
      </c>
      <c r="O1892" s="362" t="s">
        <v>4394</v>
      </c>
      <c r="P1892" s="482" t="s">
        <v>4618</v>
      </c>
      <c r="Q1892" s="362"/>
      <c r="R1892" s="362"/>
      <c r="S1892" s="362"/>
      <c r="T1892" s="362"/>
      <c r="U1892" s="362"/>
      <c r="V1892" s="362"/>
      <c r="W1892" s="362"/>
      <c r="X1892" s="362"/>
      <c r="Y1892" s="362"/>
      <c r="Z1892" s="362"/>
      <c r="AA1892" s="366"/>
      <c r="AB1892" s="362"/>
      <c r="AC1892" s="362" t="s">
        <v>19</v>
      </c>
      <c r="AD1892" s="362" t="s">
        <v>40</v>
      </c>
      <c r="AE1892" s="362" t="s">
        <v>4618</v>
      </c>
      <c r="AF1892" s="362" t="s">
        <v>6171</v>
      </c>
      <c r="AG1892" s="362" t="b">
        <v>1</v>
      </c>
      <c r="AH1892" s="362"/>
      <c r="AI1892" s="362"/>
      <c r="AJ1892" s="362"/>
      <c r="AK1892" s="362"/>
      <c r="AL1892" s="362"/>
      <c r="AM1892" s="362"/>
      <c r="AN1892" s="361"/>
      <c r="AO1892" s="445" t="s">
        <v>9</v>
      </c>
      <c r="AP1892" s="445" t="s">
        <v>9</v>
      </c>
      <c r="AQ1892" s="445" t="s">
        <v>9</v>
      </c>
    </row>
    <row r="1893" spans="1:43" ht="29" hidden="1" x14ac:dyDescent="0.35">
      <c r="A1893" s="362">
        <v>1891</v>
      </c>
      <c r="B1893" s="362" t="s">
        <v>4707</v>
      </c>
      <c r="C1893" s="362" t="s">
        <v>3</v>
      </c>
      <c r="D1893" s="362" t="s">
        <v>172</v>
      </c>
      <c r="E1893" s="362"/>
      <c r="F1893" s="362"/>
      <c r="G1893" s="362"/>
      <c r="H1893" s="362" t="s">
        <v>59</v>
      </c>
      <c r="I1893" s="362" t="s">
        <v>63</v>
      </c>
      <c r="J1893" s="361" t="s">
        <v>4708</v>
      </c>
      <c r="K1893" s="362"/>
      <c r="L1893" s="362" t="s">
        <v>186</v>
      </c>
      <c r="M1893" s="362" t="s">
        <v>4410</v>
      </c>
      <c r="N1893" s="362" t="s">
        <v>2208</v>
      </c>
      <c r="O1893" s="362" t="s">
        <v>4394</v>
      </c>
      <c r="P1893" s="482" t="s">
        <v>4618</v>
      </c>
      <c r="Q1893" s="362"/>
      <c r="R1893" s="362"/>
      <c r="S1893" s="362"/>
      <c r="T1893" s="362"/>
      <c r="U1893" s="362"/>
      <c r="V1893" s="362"/>
      <c r="W1893" s="362"/>
      <c r="X1893" s="362"/>
      <c r="Y1893" s="362"/>
      <c r="Z1893" s="362"/>
      <c r="AA1893" s="366"/>
      <c r="AB1893" s="362"/>
      <c r="AC1893" s="362" t="s">
        <v>19</v>
      </c>
      <c r="AD1893" s="362" t="s">
        <v>40</v>
      </c>
      <c r="AE1893" s="362" t="s">
        <v>4618</v>
      </c>
      <c r="AF1893" s="362" t="s">
        <v>6171</v>
      </c>
      <c r="AG1893" s="362" t="b">
        <v>1</v>
      </c>
      <c r="AH1893" s="362"/>
      <c r="AI1893" s="362"/>
      <c r="AJ1893" s="362"/>
      <c r="AK1893" s="362"/>
      <c r="AL1893" s="362"/>
      <c r="AM1893" s="362"/>
      <c r="AN1893" s="361"/>
      <c r="AO1893" s="445" t="s">
        <v>5839</v>
      </c>
      <c r="AP1893" s="445" t="s">
        <v>5839</v>
      </c>
      <c r="AQ1893" s="445" t="s">
        <v>5839</v>
      </c>
    </row>
    <row r="1894" spans="1:43" ht="29" hidden="1" x14ac:dyDescent="0.35">
      <c r="A1894" s="362">
        <v>1892</v>
      </c>
      <c r="B1894" s="362" t="s">
        <v>4709</v>
      </c>
      <c r="C1894" s="362" t="s">
        <v>3</v>
      </c>
      <c r="D1894" s="362" t="s">
        <v>172</v>
      </c>
      <c r="E1894" s="362"/>
      <c r="F1894" s="362"/>
      <c r="G1894" s="362"/>
      <c r="H1894" s="362" t="s">
        <v>59</v>
      </c>
      <c r="I1894" s="362" t="s">
        <v>63</v>
      </c>
      <c r="J1894" s="361" t="s">
        <v>4710</v>
      </c>
      <c r="K1894" s="362"/>
      <c r="L1894" s="362" t="s">
        <v>186</v>
      </c>
      <c r="M1894" s="362" t="s">
        <v>4410</v>
      </c>
      <c r="N1894" s="362" t="s">
        <v>2208</v>
      </c>
      <c r="O1894" s="362" t="s">
        <v>4394</v>
      </c>
      <c r="P1894" s="482"/>
      <c r="Q1894" s="362"/>
      <c r="R1894" s="362"/>
      <c r="S1894" s="362"/>
      <c r="T1894" s="362"/>
      <c r="U1894" s="362"/>
      <c r="V1894" s="362"/>
      <c r="W1894" s="362"/>
      <c r="X1894" s="362"/>
      <c r="Y1894" s="362"/>
      <c r="Z1894" s="362"/>
      <c r="AA1894" s="366"/>
      <c r="AB1894" s="362"/>
      <c r="AC1894" s="362" t="s">
        <v>19</v>
      </c>
      <c r="AD1894" s="362" t="s">
        <v>40</v>
      </c>
      <c r="AE1894" s="362" t="s">
        <v>6891</v>
      </c>
      <c r="AF1894" s="362" t="s">
        <v>6171</v>
      </c>
      <c r="AG1894" s="362" t="b">
        <v>0</v>
      </c>
      <c r="AH1894" s="362"/>
      <c r="AI1894" s="362"/>
      <c r="AJ1894" s="362"/>
      <c r="AK1894" s="362"/>
      <c r="AL1894" s="362"/>
      <c r="AM1894" s="362"/>
      <c r="AN1894" s="361"/>
      <c r="AO1894" s="445" t="s">
        <v>5839</v>
      </c>
      <c r="AP1894" s="445" t="s">
        <v>5839</v>
      </c>
      <c r="AQ1894" s="445" t="s">
        <v>5839</v>
      </c>
    </row>
    <row r="1895" spans="1:43" ht="29" hidden="1" x14ac:dyDescent="0.35">
      <c r="A1895" s="362">
        <v>1893</v>
      </c>
      <c r="B1895" s="362" t="s">
        <v>4711</v>
      </c>
      <c r="C1895" s="362" t="s">
        <v>3</v>
      </c>
      <c r="D1895" s="362" t="s">
        <v>172</v>
      </c>
      <c r="E1895" s="362"/>
      <c r="F1895" s="362"/>
      <c r="G1895" s="362"/>
      <c r="H1895" s="362" t="s">
        <v>59</v>
      </c>
      <c r="I1895" s="362" t="s">
        <v>63</v>
      </c>
      <c r="J1895" s="361" t="s">
        <v>4712</v>
      </c>
      <c r="K1895" s="362"/>
      <c r="L1895" s="362" t="s">
        <v>186</v>
      </c>
      <c r="M1895" s="362" t="s">
        <v>40</v>
      </c>
      <c r="N1895" s="362" t="s">
        <v>2208</v>
      </c>
      <c r="O1895" s="362" t="s">
        <v>4394</v>
      </c>
      <c r="P1895" s="482" t="s">
        <v>4618</v>
      </c>
      <c r="Q1895" s="362"/>
      <c r="R1895" s="362"/>
      <c r="S1895" s="362"/>
      <c r="T1895" s="362"/>
      <c r="U1895" s="362"/>
      <c r="V1895" s="362"/>
      <c r="W1895" s="362"/>
      <c r="X1895" s="362"/>
      <c r="Y1895" s="362"/>
      <c r="Z1895" s="362"/>
      <c r="AA1895" s="366"/>
      <c r="AB1895" s="362"/>
      <c r="AC1895" s="362" t="s">
        <v>19</v>
      </c>
      <c r="AD1895" s="362" t="s">
        <v>40</v>
      </c>
      <c r="AE1895" s="362" t="s">
        <v>4618</v>
      </c>
      <c r="AF1895" s="362" t="s">
        <v>6171</v>
      </c>
      <c r="AG1895" s="362" t="b">
        <v>1</v>
      </c>
      <c r="AH1895" s="362"/>
      <c r="AI1895" s="362"/>
      <c r="AJ1895" s="362"/>
      <c r="AK1895" s="362"/>
      <c r="AL1895" s="362"/>
      <c r="AM1895" s="362"/>
      <c r="AN1895" s="361"/>
      <c r="AO1895" s="445" t="s">
        <v>9</v>
      </c>
      <c r="AP1895" s="445" t="s">
        <v>9</v>
      </c>
      <c r="AQ1895" s="445" t="s">
        <v>9</v>
      </c>
    </row>
    <row r="1896" spans="1:43" ht="43.5" hidden="1" x14ac:dyDescent="0.35">
      <c r="A1896" s="362">
        <v>1894</v>
      </c>
      <c r="B1896" s="362" t="s">
        <v>4713</v>
      </c>
      <c r="C1896" s="362" t="s">
        <v>3</v>
      </c>
      <c r="D1896" s="362" t="s">
        <v>172</v>
      </c>
      <c r="E1896" s="362"/>
      <c r="F1896" s="362"/>
      <c r="G1896" s="362"/>
      <c r="H1896" s="362" t="s">
        <v>59</v>
      </c>
      <c r="I1896" s="362" t="s">
        <v>63</v>
      </c>
      <c r="J1896" s="361" t="s">
        <v>4714</v>
      </c>
      <c r="K1896" s="362"/>
      <c r="L1896" s="362" t="s">
        <v>186</v>
      </c>
      <c r="M1896" s="362" t="s">
        <v>40</v>
      </c>
      <c r="N1896" s="362" t="s">
        <v>2208</v>
      </c>
      <c r="O1896" s="362" t="s">
        <v>4394</v>
      </c>
      <c r="P1896" s="482" t="s">
        <v>4618</v>
      </c>
      <c r="Q1896" s="362"/>
      <c r="R1896" s="362"/>
      <c r="S1896" s="362"/>
      <c r="T1896" s="362"/>
      <c r="U1896" s="362"/>
      <c r="V1896" s="362"/>
      <c r="W1896" s="362"/>
      <c r="X1896" s="362"/>
      <c r="Y1896" s="362"/>
      <c r="Z1896" s="362"/>
      <c r="AA1896" s="366"/>
      <c r="AB1896" s="362"/>
      <c r="AC1896" s="362" t="s">
        <v>19</v>
      </c>
      <c r="AD1896" s="362" t="s">
        <v>40</v>
      </c>
      <c r="AE1896" s="362" t="s">
        <v>4618</v>
      </c>
      <c r="AF1896" s="362" t="s">
        <v>6171</v>
      </c>
      <c r="AG1896" s="362" t="b">
        <v>1</v>
      </c>
      <c r="AH1896" s="362"/>
      <c r="AI1896" s="362"/>
      <c r="AJ1896" s="362"/>
      <c r="AK1896" s="362"/>
      <c r="AL1896" s="362"/>
      <c r="AM1896" s="362"/>
      <c r="AN1896" s="361"/>
      <c r="AO1896" s="445" t="s">
        <v>9</v>
      </c>
      <c r="AP1896" s="445" t="s">
        <v>9</v>
      </c>
      <c r="AQ1896" s="445" t="s">
        <v>9</v>
      </c>
    </row>
    <row r="1897" spans="1:43" ht="29" hidden="1" x14ac:dyDescent="0.35">
      <c r="A1897" s="362">
        <v>1895</v>
      </c>
      <c r="B1897" s="362" t="s">
        <v>4715</v>
      </c>
      <c r="C1897" s="362" t="s">
        <v>3</v>
      </c>
      <c r="D1897" s="362" t="s">
        <v>172</v>
      </c>
      <c r="E1897" s="362"/>
      <c r="F1897" s="362" t="s">
        <v>63</v>
      </c>
      <c r="G1897" s="362" t="s">
        <v>63</v>
      </c>
      <c r="H1897" s="362" t="s">
        <v>63</v>
      </c>
      <c r="I1897" s="362" t="s">
        <v>4670</v>
      </c>
      <c r="J1897" s="361" t="s">
        <v>4716</v>
      </c>
      <c r="K1897" s="362"/>
      <c r="L1897" s="362" t="s">
        <v>1689</v>
      </c>
      <c r="M1897" s="362" t="s">
        <v>40</v>
      </c>
      <c r="N1897" s="362" t="s">
        <v>2208</v>
      </c>
      <c r="O1897" s="362" t="s">
        <v>4394</v>
      </c>
      <c r="P1897" s="482" t="s">
        <v>4401</v>
      </c>
      <c r="Q1897" s="362"/>
      <c r="R1897" s="362"/>
      <c r="S1897" s="362"/>
      <c r="T1897" s="362"/>
      <c r="U1897" s="362"/>
      <c r="V1897" s="362"/>
      <c r="W1897" s="362"/>
      <c r="X1897" s="362"/>
      <c r="Y1897" s="362"/>
      <c r="Z1897" s="362"/>
      <c r="AA1897" s="366"/>
      <c r="AB1897" s="362"/>
      <c r="AC1897" s="362" t="s">
        <v>19</v>
      </c>
      <c r="AD1897" s="362" t="s">
        <v>40</v>
      </c>
      <c r="AE1897" s="362"/>
      <c r="AF1897" s="362" t="s">
        <v>6865</v>
      </c>
      <c r="AG1897" s="362" t="b">
        <v>0</v>
      </c>
      <c r="AH1897" s="362"/>
      <c r="AI1897" s="362"/>
      <c r="AJ1897" s="362"/>
      <c r="AK1897" s="362"/>
      <c r="AL1897" s="362"/>
      <c r="AM1897" s="362"/>
      <c r="AN1897" s="361"/>
      <c r="AO1897" s="445" t="s">
        <v>9</v>
      </c>
      <c r="AP1897" s="445" t="s">
        <v>9</v>
      </c>
      <c r="AQ1897" s="445" t="s">
        <v>9</v>
      </c>
    </row>
    <row r="1898" spans="1:43" ht="29" hidden="1" x14ac:dyDescent="0.35">
      <c r="A1898" s="362">
        <v>1896</v>
      </c>
      <c r="B1898" s="362" t="s">
        <v>4717</v>
      </c>
      <c r="C1898" s="362" t="s">
        <v>3</v>
      </c>
      <c r="D1898" s="362" t="s">
        <v>172</v>
      </c>
      <c r="E1898" s="362"/>
      <c r="F1898" s="362"/>
      <c r="G1898" s="362"/>
      <c r="H1898" s="362" t="s">
        <v>59</v>
      </c>
      <c r="I1898" s="362" t="s">
        <v>63</v>
      </c>
      <c r="J1898" s="361" t="s">
        <v>4718</v>
      </c>
      <c r="K1898" s="362"/>
      <c r="L1898" s="362" t="s">
        <v>186</v>
      </c>
      <c r="M1898" s="362" t="s">
        <v>4410</v>
      </c>
      <c r="N1898" s="362" t="s">
        <v>2208</v>
      </c>
      <c r="O1898" s="362" t="s">
        <v>4394</v>
      </c>
      <c r="P1898" s="482" t="s">
        <v>4618</v>
      </c>
      <c r="Q1898" s="362"/>
      <c r="R1898" s="362"/>
      <c r="S1898" s="362"/>
      <c r="T1898" s="362"/>
      <c r="U1898" s="362"/>
      <c r="V1898" s="362"/>
      <c r="W1898" s="362"/>
      <c r="X1898" s="362"/>
      <c r="Y1898" s="362"/>
      <c r="Z1898" s="362"/>
      <c r="AA1898" s="366"/>
      <c r="AB1898" s="362"/>
      <c r="AC1898" s="362" t="s">
        <v>19</v>
      </c>
      <c r="AD1898" s="362" t="s">
        <v>40</v>
      </c>
      <c r="AE1898" s="362" t="s">
        <v>4618</v>
      </c>
      <c r="AF1898" s="362" t="s">
        <v>6171</v>
      </c>
      <c r="AG1898" s="362" t="b">
        <v>1</v>
      </c>
      <c r="AH1898" s="362"/>
      <c r="AI1898" s="362"/>
      <c r="AJ1898" s="362"/>
      <c r="AK1898" s="362"/>
      <c r="AL1898" s="362"/>
      <c r="AM1898" s="362"/>
      <c r="AN1898" s="361"/>
      <c r="AO1898" s="445" t="s">
        <v>5839</v>
      </c>
      <c r="AP1898" s="445" t="s">
        <v>5839</v>
      </c>
      <c r="AQ1898" s="445" t="s">
        <v>5839</v>
      </c>
    </row>
    <row r="1899" spans="1:43" ht="29" hidden="1" x14ac:dyDescent="0.35">
      <c r="A1899" s="362">
        <v>1897</v>
      </c>
      <c r="B1899" s="362" t="s">
        <v>4719</v>
      </c>
      <c r="C1899" s="362" t="s">
        <v>3</v>
      </c>
      <c r="D1899" s="362" t="s">
        <v>172</v>
      </c>
      <c r="E1899" s="362"/>
      <c r="F1899" s="362"/>
      <c r="G1899" s="362"/>
      <c r="H1899" s="362" t="s">
        <v>59</v>
      </c>
      <c r="I1899" s="362" t="s">
        <v>63</v>
      </c>
      <c r="J1899" s="361" t="s">
        <v>4720</v>
      </c>
      <c r="K1899" s="362"/>
      <c r="L1899" s="362" t="s">
        <v>186</v>
      </c>
      <c r="M1899" s="362" t="s">
        <v>40</v>
      </c>
      <c r="N1899" s="362" t="s">
        <v>2208</v>
      </c>
      <c r="O1899" s="362" t="s">
        <v>4394</v>
      </c>
      <c r="P1899" s="482" t="s">
        <v>4618</v>
      </c>
      <c r="Q1899" s="362"/>
      <c r="R1899" s="362"/>
      <c r="S1899" s="362"/>
      <c r="T1899" s="362"/>
      <c r="U1899" s="362"/>
      <c r="V1899" s="362"/>
      <c r="W1899" s="362"/>
      <c r="X1899" s="362"/>
      <c r="Y1899" s="362"/>
      <c r="Z1899" s="362"/>
      <c r="AA1899" s="366"/>
      <c r="AB1899" s="362"/>
      <c r="AC1899" s="362" t="s">
        <v>19</v>
      </c>
      <c r="AD1899" s="362" t="s">
        <v>40</v>
      </c>
      <c r="AE1899" s="362" t="s">
        <v>4618</v>
      </c>
      <c r="AF1899" s="362" t="s">
        <v>6171</v>
      </c>
      <c r="AG1899" s="362" t="b">
        <v>1</v>
      </c>
      <c r="AH1899" s="362"/>
      <c r="AI1899" s="362"/>
      <c r="AJ1899" s="362"/>
      <c r="AK1899" s="362"/>
      <c r="AL1899" s="362"/>
      <c r="AM1899" s="362"/>
      <c r="AN1899" s="361"/>
      <c r="AO1899" s="445" t="s">
        <v>9</v>
      </c>
      <c r="AP1899" s="445" t="s">
        <v>9</v>
      </c>
      <c r="AQ1899" s="445" t="s">
        <v>9</v>
      </c>
    </row>
    <row r="1900" spans="1:43" ht="29" hidden="1" x14ac:dyDescent="0.35">
      <c r="A1900" s="362">
        <v>1898</v>
      </c>
      <c r="B1900" s="362" t="s">
        <v>4721</v>
      </c>
      <c r="C1900" s="362" t="s">
        <v>3</v>
      </c>
      <c r="D1900" s="362" t="s">
        <v>172</v>
      </c>
      <c r="E1900" s="362"/>
      <c r="F1900" s="362"/>
      <c r="G1900" s="362"/>
      <c r="H1900" s="362" t="s">
        <v>59</v>
      </c>
      <c r="I1900" s="362" t="s">
        <v>63</v>
      </c>
      <c r="J1900" s="361" t="s">
        <v>4722</v>
      </c>
      <c r="K1900" s="362"/>
      <c r="L1900" s="362" t="s">
        <v>186</v>
      </c>
      <c r="M1900" s="362" t="s">
        <v>40</v>
      </c>
      <c r="N1900" s="362" t="s">
        <v>2208</v>
      </c>
      <c r="O1900" s="362" t="s">
        <v>4394</v>
      </c>
      <c r="P1900" s="482" t="s">
        <v>4618</v>
      </c>
      <c r="Q1900" s="362"/>
      <c r="R1900" s="362"/>
      <c r="S1900" s="362"/>
      <c r="T1900" s="362"/>
      <c r="U1900" s="362"/>
      <c r="V1900" s="362"/>
      <c r="W1900" s="362"/>
      <c r="X1900" s="362"/>
      <c r="Y1900" s="362"/>
      <c r="Z1900" s="362"/>
      <c r="AA1900" s="366"/>
      <c r="AB1900" s="362"/>
      <c r="AC1900" s="362" t="s">
        <v>19</v>
      </c>
      <c r="AD1900" s="362" t="s">
        <v>40</v>
      </c>
      <c r="AE1900" s="362" t="s">
        <v>4618</v>
      </c>
      <c r="AF1900" s="362" t="s">
        <v>6171</v>
      </c>
      <c r="AG1900" s="362" t="b">
        <v>1</v>
      </c>
      <c r="AH1900" s="362"/>
      <c r="AI1900" s="362"/>
      <c r="AJ1900" s="362"/>
      <c r="AK1900" s="362"/>
      <c r="AL1900" s="362"/>
      <c r="AM1900" s="362"/>
      <c r="AN1900" s="361"/>
      <c r="AO1900" s="445" t="s">
        <v>9</v>
      </c>
      <c r="AP1900" s="445" t="s">
        <v>9</v>
      </c>
      <c r="AQ1900" s="445" t="s">
        <v>9</v>
      </c>
    </row>
    <row r="1901" spans="1:43" ht="43.5" hidden="1" x14ac:dyDescent="0.35">
      <c r="A1901" s="362">
        <v>1899</v>
      </c>
      <c r="B1901" s="362" t="s">
        <v>4723</v>
      </c>
      <c r="C1901" s="362" t="s">
        <v>3</v>
      </c>
      <c r="D1901" s="362" t="s">
        <v>172</v>
      </c>
      <c r="E1901" s="362"/>
      <c r="F1901" s="362"/>
      <c r="G1901" s="362"/>
      <c r="H1901" s="362" t="s">
        <v>59</v>
      </c>
      <c r="I1901" s="362" t="s">
        <v>63</v>
      </c>
      <c r="J1901" s="361" t="s">
        <v>4724</v>
      </c>
      <c r="K1901" s="362"/>
      <c r="L1901" s="362" t="s">
        <v>186</v>
      </c>
      <c r="M1901" s="362" t="s">
        <v>40</v>
      </c>
      <c r="N1901" s="362" t="s">
        <v>2208</v>
      </c>
      <c r="O1901" s="362" t="s">
        <v>4394</v>
      </c>
      <c r="P1901" s="482" t="s">
        <v>4618</v>
      </c>
      <c r="Q1901" s="362"/>
      <c r="R1901" s="362"/>
      <c r="S1901" s="362"/>
      <c r="T1901" s="362"/>
      <c r="U1901" s="362"/>
      <c r="V1901" s="362"/>
      <c r="W1901" s="362"/>
      <c r="X1901" s="362"/>
      <c r="Y1901" s="362"/>
      <c r="Z1901" s="362"/>
      <c r="AA1901" s="366"/>
      <c r="AB1901" s="362"/>
      <c r="AC1901" s="362" t="s">
        <v>19</v>
      </c>
      <c r="AD1901" s="362" t="s">
        <v>40</v>
      </c>
      <c r="AE1901" s="362" t="s">
        <v>4618</v>
      </c>
      <c r="AF1901" s="362" t="s">
        <v>46</v>
      </c>
      <c r="AG1901" s="362" t="b">
        <v>1</v>
      </c>
      <c r="AH1901" s="362"/>
      <c r="AI1901" s="362"/>
      <c r="AJ1901" s="362"/>
      <c r="AK1901" s="362"/>
      <c r="AL1901" s="362"/>
      <c r="AM1901" s="362"/>
      <c r="AN1901" s="361"/>
      <c r="AO1901" s="445" t="s">
        <v>9</v>
      </c>
      <c r="AP1901" s="445" t="s">
        <v>9</v>
      </c>
      <c r="AQ1901" s="445" t="s">
        <v>9</v>
      </c>
    </row>
    <row r="1902" spans="1:43" ht="43.5" hidden="1" x14ac:dyDescent="0.35">
      <c r="A1902" s="362">
        <v>1900</v>
      </c>
      <c r="B1902" s="362" t="s">
        <v>4725</v>
      </c>
      <c r="C1902" s="362" t="s">
        <v>3</v>
      </c>
      <c r="D1902" s="362" t="s">
        <v>172</v>
      </c>
      <c r="E1902" s="362"/>
      <c r="F1902" s="362"/>
      <c r="G1902" s="362"/>
      <c r="H1902" s="362" t="s">
        <v>59</v>
      </c>
      <c r="I1902" s="362" t="s">
        <v>63</v>
      </c>
      <c r="J1902" s="361" t="s">
        <v>4726</v>
      </c>
      <c r="K1902" s="362"/>
      <c r="L1902" s="362" t="s">
        <v>186</v>
      </c>
      <c r="M1902" s="362" t="s">
        <v>40</v>
      </c>
      <c r="N1902" s="362" t="s">
        <v>2208</v>
      </c>
      <c r="O1902" s="362" t="s">
        <v>4394</v>
      </c>
      <c r="P1902" s="482" t="s">
        <v>4727</v>
      </c>
      <c r="Q1902" s="362"/>
      <c r="R1902" s="362"/>
      <c r="S1902" s="362"/>
      <c r="T1902" s="362"/>
      <c r="U1902" s="362"/>
      <c r="V1902" s="362"/>
      <c r="W1902" s="362"/>
      <c r="X1902" s="362"/>
      <c r="Y1902" s="362"/>
      <c r="Z1902" s="362"/>
      <c r="AA1902" s="366"/>
      <c r="AB1902" s="362"/>
      <c r="AC1902" s="362" t="s">
        <v>19</v>
      </c>
      <c r="AD1902" s="362" t="s">
        <v>40</v>
      </c>
      <c r="AE1902" s="362" t="s">
        <v>4727</v>
      </c>
      <c r="AF1902" s="362" t="s">
        <v>6171</v>
      </c>
      <c r="AG1902" s="362" t="b">
        <v>1</v>
      </c>
      <c r="AH1902" s="362"/>
      <c r="AI1902" s="362"/>
      <c r="AJ1902" s="362"/>
      <c r="AK1902" s="362"/>
      <c r="AL1902" s="362"/>
      <c r="AM1902" s="362"/>
      <c r="AN1902" s="361"/>
      <c r="AO1902" s="445" t="s">
        <v>5839</v>
      </c>
      <c r="AP1902" s="445" t="s">
        <v>5839</v>
      </c>
      <c r="AQ1902" s="445" t="s">
        <v>5839</v>
      </c>
    </row>
    <row r="1903" spans="1:43" ht="14.5" hidden="1" x14ac:dyDescent="0.35">
      <c r="A1903" s="362">
        <v>1901</v>
      </c>
      <c r="B1903" s="362" t="s">
        <v>4728</v>
      </c>
      <c r="C1903" s="362" t="s">
        <v>3</v>
      </c>
      <c r="D1903" s="362" t="s">
        <v>172</v>
      </c>
      <c r="E1903" s="362"/>
      <c r="F1903" s="362"/>
      <c r="G1903" s="362"/>
      <c r="H1903" s="362" t="s">
        <v>59</v>
      </c>
      <c r="I1903" s="362" t="s">
        <v>63</v>
      </c>
      <c r="J1903" s="361" t="s">
        <v>4729</v>
      </c>
      <c r="K1903" s="362"/>
      <c r="L1903" s="362" t="s">
        <v>186</v>
      </c>
      <c r="M1903" s="362" t="s">
        <v>4410</v>
      </c>
      <c r="N1903" s="362" t="s">
        <v>2208</v>
      </c>
      <c r="O1903" s="362" t="s">
        <v>4394</v>
      </c>
      <c r="P1903" s="482"/>
      <c r="Q1903" s="362"/>
      <c r="R1903" s="362"/>
      <c r="S1903" s="362"/>
      <c r="T1903" s="362"/>
      <c r="U1903" s="362"/>
      <c r="V1903" s="362"/>
      <c r="W1903" s="362"/>
      <c r="X1903" s="362"/>
      <c r="Y1903" s="362"/>
      <c r="Z1903" s="362"/>
      <c r="AA1903" s="366"/>
      <c r="AB1903" s="362"/>
      <c r="AC1903" s="362" t="s">
        <v>19</v>
      </c>
      <c r="AD1903" s="362" t="s">
        <v>40</v>
      </c>
      <c r="AE1903" s="362">
        <v>0</v>
      </c>
      <c r="AF1903" s="362" t="s">
        <v>6171</v>
      </c>
      <c r="AG1903" s="362" t="b">
        <v>1</v>
      </c>
      <c r="AH1903" s="362"/>
      <c r="AI1903" s="362"/>
      <c r="AJ1903" s="362"/>
      <c r="AK1903" s="362"/>
      <c r="AL1903" s="362"/>
      <c r="AM1903" s="362"/>
      <c r="AN1903" s="361"/>
      <c r="AO1903" s="445" t="s">
        <v>5839</v>
      </c>
      <c r="AP1903" s="445" t="s">
        <v>5839</v>
      </c>
      <c r="AQ1903" s="445" t="s">
        <v>5839</v>
      </c>
    </row>
    <row r="1904" spans="1:43" ht="43.5" hidden="1" x14ac:dyDescent="0.35">
      <c r="A1904" s="362">
        <v>1902</v>
      </c>
      <c r="B1904" s="362" t="s">
        <v>4730</v>
      </c>
      <c r="C1904" s="362" t="s">
        <v>3</v>
      </c>
      <c r="D1904" s="362" t="s">
        <v>172</v>
      </c>
      <c r="E1904" s="362"/>
      <c r="F1904" s="362"/>
      <c r="G1904" s="362"/>
      <c r="H1904" s="362" t="s">
        <v>59</v>
      </c>
      <c r="I1904" s="362" t="s">
        <v>63</v>
      </c>
      <c r="J1904" s="361" t="s">
        <v>4731</v>
      </c>
      <c r="K1904" s="362"/>
      <c r="L1904" s="362" t="s">
        <v>186</v>
      </c>
      <c r="M1904" s="362" t="s">
        <v>40</v>
      </c>
      <c r="N1904" s="362" t="s">
        <v>2208</v>
      </c>
      <c r="O1904" s="362" t="s">
        <v>4394</v>
      </c>
      <c r="P1904" s="482" t="s">
        <v>4727</v>
      </c>
      <c r="Q1904" s="362"/>
      <c r="R1904" s="362"/>
      <c r="S1904" s="362"/>
      <c r="T1904" s="362"/>
      <c r="U1904" s="362"/>
      <c r="V1904" s="362"/>
      <c r="W1904" s="362"/>
      <c r="X1904" s="362"/>
      <c r="Y1904" s="362"/>
      <c r="Z1904" s="362"/>
      <c r="AA1904" s="366"/>
      <c r="AB1904" s="362"/>
      <c r="AC1904" s="362" t="s">
        <v>19</v>
      </c>
      <c r="AD1904" s="362" t="s">
        <v>40</v>
      </c>
      <c r="AE1904" s="362" t="s">
        <v>4727</v>
      </c>
      <c r="AF1904" s="362" t="s">
        <v>6171</v>
      </c>
      <c r="AG1904" s="362" t="b">
        <v>1</v>
      </c>
      <c r="AH1904" s="362"/>
      <c r="AI1904" s="362"/>
      <c r="AJ1904" s="362"/>
      <c r="AK1904" s="362"/>
      <c r="AL1904" s="362"/>
      <c r="AM1904" s="362"/>
      <c r="AN1904" s="361"/>
      <c r="AO1904" s="445" t="s">
        <v>5839</v>
      </c>
      <c r="AP1904" s="445" t="s">
        <v>5839</v>
      </c>
      <c r="AQ1904" s="445" t="s">
        <v>5839</v>
      </c>
    </row>
    <row r="1905" spans="1:43" ht="29" hidden="1" x14ac:dyDescent="0.35">
      <c r="A1905" s="362">
        <v>1903</v>
      </c>
      <c r="B1905" s="362" t="s">
        <v>4732</v>
      </c>
      <c r="C1905" s="362" t="s">
        <v>3</v>
      </c>
      <c r="D1905" s="362" t="s">
        <v>172</v>
      </c>
      <c r="E1905" s="362"/>
      <c r="F1905" s="362"/>
      <c r="G1905" s="362"/>
      <c r="H1905" s="362" t="s">
        <v>59</v>
      </c>
      <c r="I1905" s="362" t="s">
        <v>63</v>
      </c>
      <c r="J1905" s="361" t="s">
        <v>4733</v>
      </c>
      <c r="K1905" s="362"/>
      <c r="L1905" s="362" t="s">
        <v>186</v>
      </c>
      <c r="M1905" s="362" t="s">
        <v>4410</v>
      </c>
      <c r="N1905" s="362" t="s">
        <v>2208</v>
      </c>
      <c r="O1905" s="362" t="s">
        <v>4394</v>
      </c>
      <c r="P1905" s="482"/>
      <c r="Q1905" s="362"/>
      <c r="R1905" s="362"/>
      <c r="S1905" s="362"/>
      <c r="T1905" s="362"/>
      <c r="U1905" s="362"/>
      <c r="V1905" s="362"/>
      <c r="W1905" s="362"/>
      <c r="X1905" s="362"/>
      <c r="Y1905" s="362"/>
      <c r="Z1905" s="362"/>
      <c r="AA1905" s="366"/>
      <c r="AB1905" s="362"/>
      <c r="AC1905" s="362" t="s">
        <v>19</v>
      </c>
      <c r="AD1905" s="362" t="s">
        <v>40</v>
      </c>
      <c r="AE1905" s="362">
        <v>0</v>
      </c>
      <c r="AF1905" s="362" t="s">
        <v>6171</v>
      </c>
      <c r="AG1905" s="362" t="b">
        <v>1</v>
      </c>
      <c r="AH1905" s="362"/>
      <c r="AI1905" s="362"/>
      <c r="AJ1905" s="362"/>
      <c r="AK1905" s="362"/>
      <c r="AL1905" s="362"/>
      <c r="AM1905" s="362"/>
      <c r="AN1905" s="361"/>
      <c r="AO1905" s="445" t="s">
        <v>5839</v>
      </c>
      <c r="AP1905" s="445" t="s">
        <v>5839</v>
      </c>
      <c r="AQ1905" s="445" t="s">
        <v>5839</v>
      </c>
    </row>
    <row r="1906" spans="1:43" ht="29" hidden="1" x14ac:dyDescent="0.35">
      <c r="A1906" s="362">
        <v>1904</v>
      </c>
      <c r="B1906" s="362" t="s">
        <v>4734</v>
      </c>
      <c r="C1906" s="362" t="s">
        <v>3</v>
      </c>
      <c r="D1906" s="362" t="s">
        <v>172</v>
      </c>
      <c r="E1906" s="362"/>
      <c r="F1906" s="362"/>
      <c r="G1906" s="362"/>
      <c r="H1906" s="362" t="s">
        <v>59</v>
      </c>
      <c r="I1906" s="362" t="s">
        <v>63</v>
      </c>
      <c r="J1906" s="361" t="s">
        <v>4735</v>
      </c>
      <c r="K1906" s="362"/>
      <c r="L1906" s="362" t="s">
        <v>186</v>
      </c>
      <c r="M1906" s="362" t="s">
        <v>4410</v>
      </c>
      <c r="N1906" s="362" t="s">
        <v>2208</v>
      </c>
      <c r="O1906" s="362" t="s">
        <v>4394</v>
      </c>
      <c r="P1906" s="482"/>
      <c r="Q1906" s="362"/>
      <c r="R1906" s="362"/>
      <c r="S1906" s="362"/>
      <c r="T1906" s="362"/>
      <c r="U1906" s="362"/>
      <c r="V1906" s="362"/>
      <c r="W1906" s="362"/>
      <c r="X1906" s="362"/>
      <c r="Y1906" s="362"/>
      <c r="Z1906" s="362"/>
      <c r="AA1906" s="366"/>
      <c r="AB1906" s="362"/>
      <c r="AC1906" s="362" t="s">
        <v>19</v>
      </c>
      <c r="AD1906" s="362" t="s">
        <v>40</v>
      </c>
      <c r="AE1906" s="362">
        <v>0</v>
      </c>
      <c r="AF1906" s="362" t="s">
        <v>6171</v>
      </c>
      <c r="AG1906" s="362" t="b">
        <v>1</v>
      </c>
      <c r="AH1906" s="362"/>
      <c r="AI1906" s="362"/>
      <c r="AJ1906" s="362"/>
      <c r="AK1906" s="362"/>
      <c r="AL1906" s="362"/>
      <c r="AM1906" s="362"/>
      <c r="AN1906" s="361"/>
      <c r="AO1906" s="445" t="s">
        <v>5839</v>
      </c>
      <c r="AP1906" s="445" t="s">
        <v>5839</v>
      </c>
      <c r="AQ1906" s="445" t="s">
        <v>5839</v>
      </c>
    </row>
    <row r="1907" spans="1:43" ht="29" hidden="1" x14ac:dyDescent="0.35">
      <c r="A1907" s="362">
        <v>1905</v>
      </c>
      <c r="B1907" s="362" t="s">
        <v>4736</v>
      </c>
      <c r="C1907" s="362" t="s">
        <v>3</v>
      </c>
      <c r="D1907" s="362" t="s">
        <v>172</v>
      </c>
      <c r="E1907" s="362"/>
      <c r="F1907" s="362"/>
      <c r="G1907" s="362"/>
      <c r="H1907" s="362" t="s">
        <v>59</v>
      </c>
      <c r="I1907" s="362" t="s">
        <v>63</v>
      </c>
      <c r="J1907" s="361" t="s">
        <v>4737</v>
      </c>
      <c r="K1907" s="362"/>
      <c r="L1907" s="362" t="s">
        <v>186</v>
      </c>
      <c r="M1907" s="362" t="s">
        <v>40</v>
      </c>
      <c r="N1907" s="362" t="s">
        <v>2208</v>
      </c>
      <c r="O1907" s="362" t="s">
        <v>4394</v>
      </c>
      <c r="P1907" s="482" t="s">
        <v>4401</v>
      </c>
      <c r="Q1907" s="362"/>
      <c r="R1907" s="362"/>
      <c r="S1907" s="362"/>
      <c r="T1907" s="362"/>
      <c r="U1907" s="362"/>
      <c r="V1907" s="362"/>
      <c r="W1907" s="362"/>
      <c r="X1907" s="362"/>
      <c r="Y1907" s="362"/>
      <c r="Z1907" s="362"/>
      <c r="AA1907" s="366"/>
      <c r="AB1907" s="362"/>
      <c r="AC1907" s="362" t="s">
        <v>19</v>
      </c>
      <c r="AD1907" s="362" t="s">
        <v>40</v>
      </c>
      <c r="AE1907" s="362"/>
      <c r="AF1907" s="362" t="s">
        <v>6865</v>
      </c>
      <c r="AG1907" s="362" t="b">
        <v>0</v>
      </c>
      <c r="AH1907" s="362"/>
      <c r="AI1907" s="362"/>
      <c r="AJ1907" s="362"/>
      <c r="AK1907" s="362"/>
      <c r="AL1907" s="362"/>
      <c r="AM1907" s="362"/>
      <c r="AN1907" s="361"/>
      <c r="AO1907" s="445" t="s">
        <v>9</v>
      </c>
      <c r="AP1907" s="445" t="s">
        <v>9</v>
      </c>
      <c r="AQ1907" s="445" t="s">
        <v>9</v>
      </c>
    </row>
    <row r="1908" spans="1:43" ht="29" hidden="1" x14ac:dyDescent="0.35">
      <c r="A1908" s="362">
        <v>1906</v>
      </c>
      <c r="B1908" s="362" t="s">
        <v>4738</v>
      </c>
      <c r="C1908" s="362" t="s">
        <v>3</v>
      </c>
      <c r="D1908" s="362" t="s">
        <v>172</v>
      </c>
      <c r="E1908" s="362"/>
      <c r="F1908" s="362" t="s">
        <v>63</v>
      </c>
      <c r="G1908" s="362" t="s">
        <v>63</v>
      </c>
      <c r="H1908" s="362" t="s">
        <v>63</v>
      </c>
      <c r="I1908" s="362" t="s">
        <v>4670</v>
      </c>
      <c r="J1908" s="361" t="s">
        <v>4739</v>
      </c>
      <c r="K1908" s="362"/>
      <c r="L1908" s="362" t="s">
        <v>1689</v>
      </c>
      <c r="M1908" s="362" t="s">
        <v>40</v>
      </c>
      <c r="N1908" s="362" t="s">
        <v>2208</v>
      </c>
      <c r="O1908" s="362" t="s">
        <v>4394</v>
      </c>
      <c r="P1908" s="482" t="s">
        <v>4401</v>
      </c>
      <c r="Q1908" s="362"/>
      <c r="R1908" s="362"/>
      <c r="S1908" s="362"/>
      <c r="T1908" s="362"/>
      <c r="U1908" s="362"/>
      <c r="V1908" s="362"/>
      <c r="W1908" s="362"/>
      <c r="X1908" s="362"/>
      <c r="Y1908" s="362"/>
      <c r="Z1908" s="362"/>
      <c r="AA1908" s="366"/>
      <c r="AB1908" s="362"/>
      <c r="AC1908" s="362" t="s">
        <v>19</v>
      </c>
      <c r="AD1908" s="362" t="s">
        <v>40</v>
      </c>
      <c r="AE1908" s="362"/>
      <c r="AF1908" s="362" t="s">
        <v>6865</v>
      </c>
      <c r="AG1908" s="362" t="b">
        <v>0</v>
      </c>
      <c r="AH1908" s="362"/>
      <c r="AI1908" s="362"/>
      <c r="AJ1908" s="362"/>
      <c r="AK1908" s="362"/>
      <c r="AL1908" s="362"/>
      <c r="AM1908" s="362"/>
      <c r="AN1908" s="361"/>
      <c r="AO1908" s="445" t="s">
        <v>9</v>
      </c>
      <c r="AP1908" s="445" t="s">
        <v>9</v>
      </c>
      <c r="AQ1908" s="445" t="s">
        <v>9</v>
      </c>
    </row>
    <row r="1909" spans="1:43" ht="29" hidden="1" x14ac:dyDescent="0.35">
      <c r="A1909" s="362">
        <v>1907</v>
      </c>
      <c r="B1909" s="362" t="s">
        <v>4740</v>
      </c>
      <c r="C1909" s="362" t="s">
        <v>3</v>
      </c>
      <c r="D1909" s="362" t="s">
        <v>172</v>
      </c>
      <c r="E1909" s="362"/>
      <c r="F1909" s="362"/>
      <c r="G1909" s="362"/>
      <c r="H1909" s="362" t="s">
        <v>59</v>
      </c>
      <c r="I1909" s="362" t="s">
        <v>63</v>
      </c>
      <c r="J1909" s="361" t="s">
        <v>4741</v>
      </c>
      <c r="K1909" s="362"/>
      <c r="L1909" s="362" t="s">
        <v>186</v>
      </c>
      <c r="M1909" s="362" t="s">
        <v>40</v>
      </c>
      <c r="N1909" s="362" t="s">
        <v>2208</v>
      </c>
      <c r="O1909" s="362" t="s">
        <v>4394</v>
      </c>
      <c r="P1909" s="482" t="s">
        <v>4401</v>
      </c>
      <c r="Q1909" s="362"/>
      <c r="R1909" s="362"/>
      <c r="S1909" s="362"/>
      <c r="T1909" s="362"/>
      <c r="U1909" s="362"/>
      <c r="V1909" s="362"/>
      <c r="W1909" s="362"/>
      <c r="X1909" s="362"/>
      <c r="Y1909" s="362"/>
      <c r="Z1909" s="362"/>
      <c r="AA1909" s="366"/>
      <c r="AB1909" s="362"/>
      <c r="AC1909" s="362" t="s">
        <v>19</v>
      </c>
      <c r="AD1909" s="362" t="s">
        <v>40</v>
      </c>
      <c r="AE1909" s="362"/>
      <c r="AF1909" s="362" t="s">
        <v>6865</v>
      </c>
      <c r="AG1909" s="362" t="b">
        <v>0</v>
      </c>
      <c r="AH1909" s="362"/>
      <c r="AI1909" s="362"/>
      <c r="AJ1909" s="362"/>
      <c r="AK1909" s="362"/>
      <c r="AL1909" s="362"/>
      <c r="AM1909" s="362"/>
      <c r="AN1909" s="361"/>
      <c r="AO1909" s="445" t="s">
        <v>9</v>
      </c>
      <c r="AP1909" s="445" t="s">
        <v>9</v>
      </c>
      <c r="AQ1909" s="445" t="s">
        <v>9</v>
      </c>
    </row>
    <row r="1910" spans="1:43" ht="29" hidden="1" x14ac:dyDescent="0.35">
      <c r="A1910" s="362">
        <v>1908</v>
      </c>
      <c r="B1910" s="362" t="s">
        <v>4742</v>
      </c>
      <c r="C1910" s="362" t="s">
        <v>3</v>
      </c>
      <c r="D1910" s="362" t="s">
        <v>172</v>
      </c>
      <c r="E1910" s="362"/>
      <c r="F1910" s="362"/>
      <c r="G1910" s="362"/>
      <c r="H1910" s="362" t="s">
        <v>59</v>
      </c>
      <c r="I1910" s="362" t="s">
        <v>63</v>
      </c>
      <c r="J1910" s="361" t="s">
        <v>4743</v>
      </c>
      <c r="K1910" s="362"/>
      <c r="L1910" s="362" t="s">
        <v>186</v>
      </c>
      <c r="M1910" s="362" t="s">
        <v>40</v>
      </c>
      <c r="N1910" s="362" t="s">
        <v>2208</v>
      </c>
      <c r="O1910" s="362" t="s">
        <v>4394</v>
      </c>
      <c r="P1910" s="482" t="s">
        <v>4401</v>
      </c>
      <c r="Q1910" s="362"/>
      <c r="R1910" s="362"/>
      <c r="S1910" s="362"/>
      <c r="T1910" s="362"/>
      <c r="U1910" s="362"/>
      <c r="V1910" s="362"/>
      <c r="W1910" s="362"/>
      <c r="X1910" s="362"/>
      <c r="Y1910" s="362"/>
      <c r="Z1910" s="362"/>
      <c r="AA1910" s="366"/>
      <c r="AB1910" s="362"/>
      <c r="AC1910" s="362" t="s">
        <v>19</v>
      </c>
      <c r="AD1910" s="362" t="s">
        <v>40</v>
      </c>
      <c r="AE1910" s="362"/>
      <c r="AF1910" s="362" t="s">
        <v>6865</v>
      </c>
      <c r="AG1910" s="362" t="b">
        <v>0</v>
      </c>
      <c r="AH1910" s="362"/>
      <c r="AI1910" s="362"/>
      <c r="AJ1910" s="362"/>
      <c r="AK1910" s="362"/>
      <c r="AL1910" s="362"/>
      <c r="AM1910" s="362"/>
      <c r="AN1910" s="361"/>
      <c r="AO1910" s="445" t="s">
        <v>9</v>
      </c>
      <c r="AP1910" s="445" t="s">
        <v>9</v>
      </c>
      <c r="AQ1910" s="445" t="s">
        <v>9</v>
      </c>
    </row>
    <row r="1911" spans="1:43" ht="29" hidden="1" x14ac:dyDescent="0.35">
      <c r="A1911" s="362">
        <v>1909</v>
      </c>
      <c r="B1911" s="362" t="s">
        <v>4744</v>
      </c>
      <c r="C1911" s="362" t="s">
        <v>3</v>
      </c>
      <c r="D1911" s="362" t="s">
        <v>172</v>
      </c>
      <c r="E1911" s="362"/>
      <c r="F1911" s="362"/>
      <c r="G1911" s="362"/>
      <c r="H1911" s="362" t="s">
        <v>59</v>
      </c>
      <c r="I1911" s="362" t="s">
        <v>63</v>
      </c>
      <c r="J1911" s="361" t="s">
        <v>4745</v>
      </c>
      <c r="K1911" s="362"/>
      <c r="L1911" s="362" t="s">
        <v>186</v>
      </c>
      <c r="M1911" s="362" t="s">
        <v>40</v>
      </c>
      <c r="N1911" s="362" t="s">
        <v>2208</v>
      </c>
      <c r="O1911" s="362" t="s">
        <v>4394</v>
      </c>
      <c r="P1911" s="482" t="s">
        <v>4401</v>
      </c>
      <c r="Q1911" s="362"/>
      <c r="R1911" s="362"/>
      <c r="S1911" s="362"/>
      <c r="T1911" s="362"/>
      <c r="U1911" s="362"/>
      <c r="V1911" s="362"/>
      <c r="W1911" s="362"/>
      <c r="X1911" s="362"/>
      <c r="Y1911" s="362"/>
      <c r="Z1911" s="362"/>
      <c r="AA1911" s="366"/>
      <c r="AB1911" s="362"/>
      <c r="AC1911" s="362" t="s">
        <v>19</v>
      </c>
      <c r="AD1911" s="362" t="s">
        <v>40</v>
      </c>
      <c r="AE1911" s="362"/>
      <c r="AF1911" s="362" t="s">
        <v>6865</v>
      </c>
      <c r="AG1911" s="362" t="b">
        <v>0</v>
      </c>
      <c r="AH1911" s="362"/>
      <c r="AI1911" s="362"/>
      <c r="AJ1911" s="362"/>
      <c r="AK1911" s="362"/>
      <c r="AL1911" s="362"/>
      <c r="AM1911" s="362"/>
      <c r="AN1911" s="361"/>
      <c r="AO1911" s="445" t="s">
        <v>9</v>
      </c>
      <c r="AP1911" s="445" t="s">
        <v>9</v>
      </c>
      <c r="AQ1911" s="445" t="s">
        <v>9</v>
      </c>
    </row>
    <row r="1912" spans="1:43" ht="43.5" hidden="1" x14ac:dyDescent="0.35">
      <c r="A1912" s="362">
        <v>1910</v>
      </c>
      <c r="B1912" s="362" t="s">
        <v>4746</v>
      </c>
      <c r="C1912" s="362" t="s">
        <v>3</v>
      </c>
      <c r="D1912" s="362" t="s">
        <v>172</v>
      </c>
      <c r="E1912" s="362"/>
      <c r="F1912" s="362"/>
      <c r="G1912" s="362"/>
      <c r="H1912" s="362" t="s">
        <v>59</v>
      </c>
      <c r="I1912" s="362" t="s">
        <v>63</v>
      </c>
      <c r="J1912" s="361" t="s">
        <v>4747</v>
      </c>
      <c r="K1912" s="362"/>
      <c r="L1912" s="362" t="s">
        <v>186</v>
      </c>
      <c r="M1912" s="362" t="s">
        <v>40</v>
      </c>
      <c r="N1912" s="362" t="s">
        <v>2208</v>
      </c>
      <c r="O1912" s="362" t="s">
        <v>4394</v>
      </c>
      <c r="P1912" s="482" t="s">
        <v>4401</v>
      </c>
      <c r="Q1912" s="362"/>
      <c r="R1912" s="362"/>
      <c r="S1912" s="362"/>
      <c r="T1912" s="362"/>
      <c r="U1912" s="362"/>
      <c r="V1912" s="362"/>
      <c r="W1912" s="362"/>
      <c r="X1912" s="362"/>
      <c r="Y1912" s="362"/>
      <c r="Z1912" s="362"/>
      <c r="AA1912" s="366"/>
      <c r="AB1912" s="362"/>
      <c r="AC1912" s="362" t="s">
        <v>19</v>
      </c>
      <c r="AD1912" s="362" t="s">
        <v>40</v>
      </c>
      <c r="AE1912" s="362"/>
      <c r="AF1912" s="362" t="s">
        <v>6865</v>
      </c>
      <c r="AG1912" s="362" t="b">
        <v>0</v>
      </c>
      <c r="AH1912" s="362"/>
      <c r="AI1912" s="362"/>
      <c r="AJ1912" s="362"/>
      <c r="AK1912" s="362"/>
      <c r="AL1912" s="362"/>
      <c r="AM1912" s="362"/>
      <c r="AN1912" s="361"/>
      <c r="AO1912" s="445" t="s">
        <v>9</v>
      </c>
      <c r="AP1912" s="445" t="s">
        <v>9</v>
      </c>
      <c r="AQ1912" s="445" t="s">
        <v>9</v>
      </c>
    </row>
    <row r="1913" spans="1:43" ht="29" hidden="1" x14ac:dyDescent="0.35">
      <c r="A1913" s="362">
        <v>1911</v>
      </c>
      <c r="B1913" s="362" t="s">
        <v>4748</v>
      </c>
      <c r="C1913" s="362" t="s">
        <v>3</v>
      </c>
      <c r="D1913" s="362" t="s">
        <v>172</v>
      </c>
      <c r="E1913" s="362"/>
      <c r="F1913" s="362"/>
      <c r="G1913" s="362"/>
      <c r="H1913" s="362" t="s">
        <v>59</v>
      </c>
      <c r="I1913" s="362" t="s">
        <v>63</v>
      </c>
      <c r="J1913" s="361" t="s">
        <v>4749</v>
      </c>
      <c r="K1913" s="362"/>
      <c r="L1913" s="362" t="s">
        <v>186</v>
      </c>
      <c r="M1913" s="362" t="s">
        <v>4410</v>
      </c>
      <c r="N1913" s="362" t="s">
        <v>2208</v>
      </c>
      <c r="O1913" s="362" t="s">
        <v>4394</v>
      </c>
      <c r="P1913" s="482"/>
      <c r="Q1913" s="362"/>
      <c r="R1913" s="362"/>
      <c r="S1913" s="362"/>
      <c r="T1913" s="362"/>
      <c r="U1913" s="362"/>
      <c r="V1913" s="362"/>
      <c r="W1913" s="362"/>
      <c r="X1913" s="362"/>
      <c r="Y1913" s="362"/>
      <c r="Z1913" s="362"/>
      <c r="AA1913" s="366"/>
      <c r="AB1913" s="362"/>
      <c r="AC1913" s="362" t="s">
        <v>19</v>
      </c>
      <c r="AD1913" s="362" t="s">
        <v>40</v>
      </c>
      <c r="AE1913" s="362">
        <v>0</v>
      </c>
      <c r="AF1913" s="362" t="s">
        <v>6171</v>
      </c>
      <c r="AG1913" s="362" t="b">
        <v>1</v>
      </c>
      <c r="AH1913" s="362"/>
      <c r="AI1913" s="362"/>
      <c r="AJ1913" s="362"/>
      <c r="AK1913" s="362"/>
      <c r="AL1913" s="362"/>
      <c r="AM1913" s="362"/>
      <c r="AN1913" s="361"/>
      <c r="AO1913" s="445" t="s">
        <v>5839</v>
      </c>
      <c r="AP1913" s="445" t="s">
        <v>5839</v>
      </c>
      <c r="AQ1913" s="445" t="s">
        <v>5839</v>
      </c>
    </row>
    <row r="1914" spans="1:43" ht="43.5" hidden="1" x14ac:dyDescent="0.35">
      <c r="A1914" s="362">
        <v>1912</v>
      </c>
      <c r="B1914" s="362" t="s">
        <v>4750</v>
      </c>
      <c r="C1914" s="362" t="s">
        <v>3</v>
      </c>
      <c r="D1914" s="362" t="s">
        <v>172</v>
      </c>
      <c r="E1914" s="362"/>
      <c r="F1914" s="362"/>
      <c r="G1914" s="362"/>
      <c r="H1914" s="362" t="s">
        <v>59</v>
      </c>
      <c r="I1914" s="362" t="s">
        <v>63</v>
      </c>
      <c r="J1914" s="361" t="s">
        <v>4751</v>
      </c>
      <c r="K1914" s="362"/>
      <c r="L1914" s="362" t="s">
        <v>186</v>
      </c>
      <c r="M1914" s="362" t="s">
        <v>4410</v>
      </c>
      <c r="N1914" s="362" t="s">
        <v>2208</v>
      </c>
      <c r="O1914" s="362" t="s">
        <v>4394</v>
      </c>
      <c r="P1914" s="482"/>
      <c r="Q1914" s="362"/>
      <c r="R1914" s="362"/>
      <c r="S1914" s="362"/>
      <c r="T1914" s="362"/>
      <c r="U1914" s="362"/>
      <c r="V1914" s="362"/>
      <c r="W1914" s="362"/>
      <c r="X1914" s="362"/>
      <c r="Y1914" s="362"/>
      <c r="Z1914" s="362"/>
      <c r="AA1914" s="366"/>
      <c r="AB1914" s="362"/>
      <c r="AC1914" s="362" t="s">
        <v>19</v>
      </c>
      <c r="AD1914" s="362" t="s">
        <v>40</v>
      </c>
      <c r="AE1914" s="362">
        <v>0</v>
      </c>
      <c r="AF1914" s="362" t="s">
        <v>6171</v>
      </c>
      <c r="AG1914" s="362" t="b">
        <v>1</v>
      </c>
      <c r="AH1914" s="362"/>
      <c r="AI1914" s="362"/>
      <c r="AJ1914" s="362"/>
      <c r="AK1914" s="362"/>
      <c r="AL1914" s="362"/>
      <c r="AM1914" s="362"/>
      <c r="AN1914" s="361"/>
      <c r="AO1914" s="445" t="s">
        <v>5839</v>
      </c>
      <c r="AP1914" s="445" t="s">
        <v>5839</v>
      </c>
      <c r="AQ1914" s="445" t="s">
        <v>5839</v>
      </c>
    </row>
    <row r="1915" spans="1:43" ht="43.5" hidden="1" x14ac:dyDescent="0.35">
      <c r="A1915" s="362">
        <v>1913</v>
      </c>
      <c r="B1915" s="362" t="s">
        <v>4752</v>
      </c>
      <c r="C1915" s="362" t="s">
        <v>3</v>
      </c>
      <c r="D1915" s="362" t="s">
        <v>172</v>
      </c>
      <c r="E1915" s="362"/>
      <c r="F1915" s="362"/>
      <c r="G1915" s="362"/>
      <c r="H1915" s="362" t="s">
        <v>59</v>
      </c>
      <c r="I1915" s="362" t="s">
        <v>63</v>
      </c>
      <c r="J1915" s="361" t="s">
        <v>4753</v>
      </c>
      <c r="K1915" s="362"/>
      <c r="L1915" s="362" t="s">
        <v>186</v>
      </c>
      <c r="M1915" s="362" t="s">
        <v>4410</v>
      </c>
      <c r="N1915" s="362" t="s">
        <v>2208</v>
      </c>
      <c r="O1915" s="362" t="s">
        <v>4394</v>
      </c>
      <c r="P1915" s="482"/>
      <c r="Q1915" s="362"/>
      <c r="R1915" s="362"/>
      <c r="S1915" s="362"/>
      <c r="T1915" s="362"/>
      <c r="U1915" s="362"/>
      <c r="V1915" s="362"/>
      <c r="W1915" s="362"/>
      <c r="X1915" s="362"/>
      <c r="Y1915" s="362"/>
      <c r="Z1915" s="362"/>
      <c r="AA1915" s="366"/>
      <c r="AB1915" s="362"/>
      <c r="AC1915" s="362" t="s">
        <v>19</v>
      </c>
      <c r="AD1915" s="362" t="s">
        <v>40</v>
      </c>
      <c r="AE1915" s="362" t="s">
        <v>6892</v>
      </c>
      <c r="AF1915" s="362" t="s">
        <v>6171</v>
      </c>
      <c r="AG1915" s="362" t="b">
        <v>0</v>
      </c>
      <c r="AH1915" s="362"/>
      <c r="AI1915" s="362"/>
      <c r="AJ1915" s="362"/>
      <c r="AK1915" s="362"/>
      <c r="AL1915" s="362"/>
      <c r="AM1915" s="362"/>
      <c r="AN1915" s="361"/>
      <c r="AO1915" s="445" t="s">
        <v>5839</v>
      </c>
      <c r="AP1915" s="445" t="s">
        <v>5839</v>
      </c>
      <c r="AQ1915" s="445" t="s">
        <v>5839</v>
      </c>
    </row>
    <row r="1916" spans="1:43" ht="43.5" hidden="1" x14ac:dyDescent="0.35">
      <c r="A1916" s="362">
        <v>1914</v>
      </c>
      <c r="B1916" s="362" t="s">
        <v>4754</v>
      </c>
      <c r="C1916" s="362" t="s">
        <v>3</v>
      </c>
      <c r="D1916" s="362" t="s">
        <v>172</v>
      </c>
      <c r="E1916" s="362"/>
      <c r="F1916" s="362"/>
      <c r="G1916" s="362"/>
      <c r="H1916" s="362" t="s">
        <v>59</v>
      </c>
      <c r="I1916" s="362" t="s">
        <v>63</v>
      </c>
      <c r="J1916" s="361" t="s">
        <v>4755</v>
      </c>
      <c r="K1916" s="362"/>
      <c r="L1916" s="362" t="s">
        <v>186</v>
      </c>
      <c r="M1916" s="362" t="s">
        <v>4410</v>
      </c>
      <c r="N1916" s="362" t="s">
        <v>2208</v>
      </c>
      <c r="O1916" s="362" t="s">
        <v>4394</v>
      </c>
      <c r="P1916" s="482"/>
      <c r="Q1916" s="362"/>
      <c r="R1916" s="362"/>
      <c r="S1916" s="362"/>
      <c r="T1916" s="362"/>
      <c r="U1916" s="362"/>
      <c r="V1916" s="362"/>
      <c r="W1916" s="362"/>
      <c r="X1916" s="362"/>
      <c r="Y1916" s="362"/>
      <c r="Z1916" s="362"/>
      <c r="AA1916" s="366"/>
      <c r="AB1916" s="362"/>
      <c r="AC1916" s="362" t="s">
        <v>19</v>
      </c>
      <c r="AD1916" s="362" t="s">
        <v>40</v>
      </c>
      <c r="AE1916" s="362" t="s">
        <v>6892</v>
      </c>
      <c r="AF1916" s="362" t="s">
        <v>6171</v>
      </c>
      <c r="AG1916" s="362" t="b">
        <v>0</v>
      </c>
      <c r="AH1916" s="362"/>
      <c r="AI1916" s="362"/>
      <c r="AJ1916" s="362"/>
      <c r="AK1916" s="362"/>
      <c r="AL1916" s="362"/>
      <c r="AM1916" s="362"/>
      <c r="AN1916" s="361"/>
      <c r="AO1916" s="445" t="s">
        <v>5839</v>
      </c>
      <c r="AP1916" s="445" t="s">
        <v>5839</v>
      </c>
      <c r="AQ1916" s="445" t="s">
        <v>5839</v>
      </c>
    </row>
    <row r="1917" spans="1:43" ht="29" hidden="1" x14ac:dyDescent="0.35">
      <c r="A1917" s="362">
        <v>1915</v>
      </c>
      <c r="B1917" s="362" t="s">
        <v>4756</v>
      </c>
      <c r="C1917" s="362" t="s">
        <v>3</v>
      </c>
      <c r="D1917" s="362" t="s">
        <v>172</v>
      </c>
      <c r="E1917" s="362"/>
      <c r="F1917" s="362"/>
      <c r="G1917" s="362"/>
      <c r="H1917" s="362" t="s">
        <v>59</v>
      </c>
      <c r="I1917" s="362" t="s">
        <v>63</v>
      </c>
      <c r="J1917" s="361" t="s">
        <v>4757</v>
      </c>
      <c r="K1917" s="362"/>
      <c r="L1917" s="362" t="s">
        <v>186</v>
      </c>
      <c r="M1917" s="362" t="s">
        <v>4410</v>
      </c>
      <c r="N1917" s="362" t="s">
        <v>4399</v>
      </c>
      <c r="O1917" s="362" t="s">
        <v>4400</v>
      </c>
      <c r="P1917" s="482"/>
      <c r="Q1917" s="362"/>
      <c r="R1917" s="362"/>
      <c r="S1917" s="362"/>
      <c r="T1917" s="362"/>
      <c r="U1917" s="362"/>
      <c r="V1917" s="362"/>
      <c r="W1917" s="362"/>
      <c r="X1917" s="362"/>
      <c r="Y1917" s="362"/>
      <c r="Z1917" s="362"/>
      <c r="AA1917" s="366"/>
      <c r="AB1917" s="362"/>
      <c r="AC1917" s="362" t="s">
        <v>19</v>
      </c>
      <c r="AD1917" s="362" t="s">
        <v>40</v>
      </c>
      <c r="AE1917" s="362">
        <v>0</v>
      </c>
      <c r="AF1917" s="362" t="s">
        <v>6171</v>
      </c>
      <c r="AG1917" s="362" t="b">
        <v>1</v>
      </c>
      <c r="AH1917" s="362"/>
      <c r="AI1917" s="362"/>
      <c r="AJ1917" s="362"/>
      <c r="AK1917" s="362"/>
      <c r="AL1917" s="362"/>
      <c r="AM1917" s="362"/>
      <c r="AN1917" s="361"/>
      <c r="AO1917" s="445" t="s">
        <v>5839</v>
      </c>
      <c r="AP1917" s="445" t="s">
        <v>5839</v>
      </c>
      <c r="AQ1917" s="445" t="s">
        <v>5839</v>
      </c>
    </row>
    <row r="1918" spans="1:43" ht="29" hidden="1" x14ac:dyDescent="0.35">
      <c r="A1918" s="362">
        <v>1916</v>
      </c>
      <c r="B1918" s="362" t="s">
        <v>4758</v>
      </c>
      <c r="C1918" s="362" t="s">
        <v>3</v>
      </c>
      <c r="D1918" s="362" t="s">
        <v>172</v>
      </c>
      <c r="E1918" s="362"/>
      <c r="F1918" s="362"/>
      <c r="G1918" s="362"/>
      <c r="H1918" s="362" t="s">
        <v>59</v>
      </c>
      <c r="I1918" s="362" t="s">
        <v>63</v>
      </c>
      <c r="J1918" s="361" t="s">
        <v>4759</v>
      </c>
      <c r="K1918" s="362"/>
      <c r="L1918" s="362" t="s">
        <v>186</v>
      </c>
      <c r="M1918" s="362" t="s">
        <v>95</v>
      </c>
      <c r="N1918" s="362" t="s">
        <v>4399</v>
      </c>
      <c r="O1918" s="362" t="s">
        <v>4400</v>
      </c>
      <c r="P1918" s="482"/>
      <c r="Q1918" s="362"/>
      <c r="R1918" s="362"/>
      <c r="S1918" s="362"/>
      <c r="T1918" s="362"/>
      <c r="U1918" s="362"/>
      <c r="V1918" s="362"/>
      <c r="W1918" s="362"/>
      <c r="X1918" s="362"/>
      <c r="Y1918" s="362"/>
      <c r="Z1918" s="362"/>
      <c r="AA1918" s="366"/>
      <c r="AB1918" s="362"/>
      <c r="AC1918" s="362" t="s">
        <v>19</v>
      </c>
      <c r="AD1918" s="362"/>
      <c r="AE1918" s="362" t="s">
        <v>6893</v>
      </c>
      <c r="AF1918" s="362" t="s">
        <v>6171</v>
      </c>
      <c r="AG1918" s="362" t="b">
        <v>0</v>
      </c>
      <c r="AH1918" s="362"/>
      <c r="AI1918" s="362"/>
      <c r="AJ1918" s="362"/>
      <c r="AK1918" s="362"/>
      <c r="AL1918" s="362"/>
      <c r="AM1918" s="362"/>
      <c r="AN1918" s="361"/>
      <c r="AO1918" s="445" t="s">
        <v>5839</v>
      </c>
      <c r="AP1918" s="445" t="s">
        <v>5839</v>
      </c>
      <c r="AQ1918" s="445" t="s">
        <v>5839</v>
      </c>
    </row>
    <row r="1919" spans="1:43" ht="29" hidden="1" x14ac:dyDescent="0.35">
      <c r="A1919" s="362">
        <v>1917</v>
      </c>
      <c r="B1919" s="362" t="s">
        <v>4760</v>
      </c>
      <c r="C1919" s="362" t="s">
        <v>3</v>
      </c>
      <c r="D1919" s="362" t="s">
        <v>172</v>
      </c>
      <c r="E1919" s="362"/>
      <c r="F1919" s="362" t="s">
        <v>63</v>
      </c>
      <c r="G1919" s="362" t="s">
        <v>63</v>
      </c>
      <c r="H1919" s="362" t="s">
        <v>63</v>
      </c>
      <c r="I1919" s="362" t="s">
        <v>4670</v>
      </c>
      <c r="J1919" s="361" t="s">
        <v>4761</v>
      </c>
      <c r="K1919" s="362"/>
      <c r="L1919" s="362" t="s">
        <v>1689</v>
      </c>
      <c r="M1919" s="362" t="s">
        <v>40</v>
      </c>
      <c r="N1919" s="362" t="s">
        <v>2208</v>
      </c>
      <c r="O1919" s="362" t="s">
        <v>4394</v>
      </c>
      <c r="P1919" s="482" t="s">
        <v>4401</v>
      </c>
      <c r="Q1919" s="362"/>
      <c r="R1919" s="362"/>
      <c r="S1919" s="362"/>
      <c r="T1919" s="362"/>
      <c r="U1919" s="362"/>
      <c r="V1919" s="362"/>
      <c r="W1919" s="362"/>
      <c r="X1919" s="362"/>
      <c r="Y1919" s="362"/>
      <c r="Z1919" s="362"/>
      <c r="AA1919" s="366"/>
      <c r="AB1919" s="362"/>
      <c r="AC1919" s="362" t="s">
        <v>19</v>
      </c>
      <c r="AD1919" s="362" t="s">
        <v>40</v>
      </c>
      <c r="AE1919" s="362"/>
      <c r="AF1919" s="362" t="s">
        <v>6865</v>
      </c>
      <c r="AG1919" s="362" t="b">
        <v>0</v>
      </c>
      <c r="AH1919" s="362"/>
      <c r="AI1919" s="362"/>
      <c r="AJ1919" s="362"/>
      <c r="AK1919" s="362"/>
      <c r="AL1919" s="362"/>
      <c r="AM1919" s="362"/>
      <c r="AN1919" s="361"/>
      <c r="AO1919" s="445" t="s">
        <v>9</v>
      </c>
      <c r="AP1919" s="445" t="s">
        <v>9</v>
      </c>
      <c r="AQ1919" s="445" t="s">
        <v>9</v>
      </c>
    </row>
    <row r="1920" spans="1:43" ht="29" hidden="1" x14ac:dyDescent="0.35">
      <c r="A1920" s="362">
        <v>1918</v>
      </c>
      <c r="B1920" s="362" t="s">
        <v>4762</v>
      </c>
      <c r="C1920" s="362" t="s">
        <v>3</v>
      </c>
      <c r="D1920" s="362" t="s">
        <v>172</v>
      </c>
      <c r="E1920" s="362"/>
      <c r="F1920" s="362"/>
      <c r="G1920" s="362"/>
      <c r="H1920" s="362" t="s">
        <v>59</v>
      </c>
      <c r="I1920" s="362" t="s">
        <v>63</v>
      </c>
      <c r="J1920" s="361" t="s">
        <v>4763</v>
      </c>
      <c r="K1920" s="362"/>
      <c r="L1920" s="362" t="s">
        <v>186</v>
      </c>
      <c r="M1920" s="362" t="s">
        <v>4410</v>
      </c>
      <c r="N1920" s="362" t="s">
        <v>4399</v>
      </c>
      <c r="O1920" s="362" t="s">
        <v>4400</v>
      </c>
      <c r="P1920" s="482"/>
      <c r="Q1920" s="362"/>
      <c r="R1920" s="362"/>
      <c r="S1920" s="362"/>
      <c r="T1920" s="362"/>
      <c r="U1920" s="362"/>
      <c r="V1920" s="362"/>
      <c r="W1920" s="362"/>
      <c r="X1920" s="362"/>
      <c r="Y1920" s="362"/>
      <c r="Z1920" s="362"/>
      <c r="AA1920" s="366"/>
      <c r="AB1920" s="362"/>
      <c r="AC1920" s="362" t="s">
        <v>19</v>
      </c>
      <c r="AD1920" s="362" t="s">
        <v>40</v>
      </c>
      <c r="AE1920" s="362">
        <v>0</v>
      </c>
      <c r="AF1920" s="362" t="s">
        <v>6171</v>
      </c>
      <c r="AG1920" s="362" t="b">
        <v>1</v>
      </c>
      <c r="AH1920" s="362"/>
      <c r="AI1920" s="362"/>
      <c r="AJ1920" s="362"/>
      <c r="AK1920" s="362"/>
      <c r="AL1920" s="362"/>
      <c r="AM1920" s="362"/>
      <c r="AN1920" s="361"/>
      <c r="AO1920" s="445" t="s">
        <v>5839</v>
      </c>
      <c r="AP1920" s="445" t="s">
        <v>5839</v>
      </c>
      <c r="AQ1920" s="445" t="s">
        <v>5839</v>
      </c>
    </row>
    <row r="1921" spans="1:43" ht="29" hidden="1" x14ac:dyDescent="0.35">
      <c r="A1921" s="362">
        <v>1919</v>
      </c>
      <c r="B1921" s="362" t="s">
        <v>4764</v>
      </c>
      <c r="C1921" s="362" t="s">
        <v>3</v>
      </c>
      <c r="D1921" s="362" t="s">
        <v>172</v>
      </c>
      <c r="E1921" s="362"/>
      <c r="F1921" s="362"/>
      <c r="G1921" s="362"/>
      <c r="H1921" s="362" t="s">
        <v>59</v>
      </c>
      <c r="I1921" s="362" t="s">
        <v>63</v>
      </c>
      <c r="J1921" s="361" t="s">
        <v>4765</v>
      </c>
      <c r="K1921" s="362"/>
      <c r="L1921" s="362" t="s">
        <v>186</v>
      </c>
      <c r="M1921" s="362" t="s">
        <v>4410</v>
      </c>
      <c r="N1921" s="362" t="s">
        <v>4399</v>
      </c>
      <c r="O1921" s="362" t="s">
        <v>4400</v>
      </c>
      <c r="P1921" s="482"/>
      <c r="Q1921" s="362"/>
      <c r="R1921" s="362"/>
      <c r="S1921" s="362"/>
      <c r="T1921" s="362"/>
      <c r="U1921" s="362"/>
      <c r="V1921" s="362"/>
      <c r="W1921" s="362"/>
      <c r="X1921" s="362"/>
      <c r="Y1921" s="362"/>
      <c r="Z1921" s="362"/>
      <c r="AA1921" s="366"/>
      <c r="AB1921" s="362"/>
      <c r="AC1921" s="362" t="s">
        <v>19</v>
      </c>
      <c r="AD1921" s="362" t="s">
        <v>40</v>
      </c>
      <c r="AE1921" s="362">
        <v>0</v>
      </c>
      <c r="AF1921" s="362" t="s">
        <v>6171</v>
      </c>
      <c r="AG1921" s="362" t="b">
        <v>1</v>
      </c>
      <c r="AH1921" s="362"/>
      <c r="AI1921" s="362"/>
      <c r="AJ1921" s="362"/>
      <c r="AK1921" s="362"/>
      <c r="AL1921" s="362"/>
      <c r="AM1921" s="362"/>
      <c r="AN1921" s="361"/>
      <c r="AO1921" s="445" t="s">
        <v>5839</v>
      </c>
      <c r="AP1921" s="445" t="s">
        <v>5839</v>
      </c>
      <c r="AQ1921" s="445" t="s">
        <v>5839</v>
      </c>
    </row>
    <row r="1922" spans="1:43" ht="29" hidden="1" x14ac:dyDescent="0.35">
      <c r="A1922" s="362">
        <v>1920</v>
      </c>
      <c r="B1922" s="362" t="s">
        <v>4766</v>
      </c>
      <c r="C1922" s="362" t="s">
        <v>3</v>
      </c>
      <c r="D1922" s="362" t="s">
        <v>172</v>
      </c>
      <c r="E1922" s="362"/>
      <c r="F1922" s="362"/>
      <c r="G1922" s="362"/>
      <c r="H1922" s="362" t="s">
        <v>59</v>
      </c>
      <c r="I1922" s="362" t="s">
        <v>63</v>
      </c>
      <c r="J1922" s="361" t="s">
        <v>4767</v>
      </c>
      <c r="K1922" s="362"/>
      <c r="L1922" s="362" t="s">
        <v>186</v>
      </c>
      <c r="M1922" s="362" t="s">
        <v>4410</v>
      </c>
      <c r="N1922" s="362" t="s">
        <v>2208</v>
      </c>
      <c r="O1922" s="362" t="s">
        <v>4394</v>
      </c>
      <c r="P1922" s="482" t="s">
        <v>4768</v>
      </c>
      <c r="Q1922" s="362"/>
      <c r="R1922" s="362"/>
      <c r="S1922" s="362"/>
      <c r="T1922" s="362"/>
      <c r="U1922" s="362"/>
      <c r="V1922" s="362"/>
      <c r="W1922" s="362"/>
      <c r="X1922" s="362"/>
      <c r="Y1922" s="362"/>
      <c r="Z1922" s="362"/>
      <c r="AA1922" s="366"/>
      <c r="AB1922" s="362"/>
      <c r="AC1922" s="362" t="s">
        <v>19</v>
      </c>
      <c r="AD1922" s="362" t="s">
        <v>40</v>
      </c>
      <c r="AE1922" s="362" t="s">
        <v>4768</v>
      </c>
      <c r="AF1922" s="362" t="s">
        <v>6171</v>
      </c>
      <c r="AG1922" s="362" t="b">
        <v>1</v>
      </c>
      <c r="AH1922" s="362"/>
      <c r="AI1922" s="362"/>
      <c r="AJ1922" s="362"/>
      <c r="AK1922" s="362"/>
      <c r="AL1922" s="362"/>
      <c r="AM1922" s="362"/>
      <c r="AN1922" s="361"/>
      <c r="AO1922" s="445" t="s">
        <v>5839</v>
      </c>
      <c r="AP1922" s="445" t="s">
        <v>5839</v>
      </c>
      <c r="AQ1922" s="445" t="s">
        <v>5839</v>
      </c>
    </row>
    <row r="1923" spans="1:43" ht="29" hidden="1" x14ac:dyDescent="0.35">
      <c r="A1923" s="362">
        <v>1921</v>
      </c>
      <c r="B1923" s="362" t="s">
        <v>4769</v>
      </c>
      <c r="C1923" s="362" t="s">
        <v>3</v>
      </c>
      <c r="D1923" s="362" t="s">
        <v>172</v>
      </c>
      <c r="E1923" s="362"/>
      <c r="F1923" s="362"/>
      <c r="G1923" s="362"/>
      <c r="H1923" s="362" t="s">
        <v>59</v>
      </c>
      <c r="I1923" s="362" t="s">
        <v>63</v>
      </c>
      <c r="J1923" s="361" t="s">
        <v>4770</v>
      </c>
      <c r="K1923" s="362"/>
      <c r="L1923" s="362" t="s">
        <v>186</v>
      </c>
      <c r="M1923" s="362" t="s">
        <v>4410</v>
      </c>
      <c r="N1923" s="362" t="s">
        <v>4399</v>
      </c>
      <c r="O1923" s="362" t="s">
        <v>4400</v>
      </c>
      <c r="P1923" s="482"/>
      <c r="Q1923" s="362"/>
      <c r="R1923" s="362"/>
      <c r="S1923" s="362"/>
      <c r="T1923" s="362"/>
      <c r="U1923" s="362"/>
      <c r="V1923" s="362"/>
      <c r="W1923" s="362"/>
      <c r="X1923" s="362"/>
      <c r="Y1923" s="362"/>
      <c r="Z1923" s="362"/>
      <c r="AA1923" s="366"/>
      <c r="AB1923" s="362"/>
      <c r="AC1923" s="362" t="s">
        <v>19</v>
      </c>
      <c r="AD1923" s="362" t="s">
        <v>40</v>
      </c>
      <c r="AE1923" s="362">
        <v>0</v>
      </c>
      <c r="AF1923" s="362" t="s">
        <v>6171</v>
      </c>
      <c r="AG1923" s="362" t="b">
        <v>1</v>
      </c>
      <c r="AH1923" s="362"/>
      <c r="AI1923" s="362"/>
      <c r="AJ1923" s="362"/>
      <c r="AK1923" s="362"/>
      <c r="AL1923" s="362"/>
      <c r="AM1923" s="362"/>
      <c r="AN1923" s="361"/>
      <c r="AO1923" s="445" t="s">
        <v>5839</v>
      </c>
      <c r="AP1923" s="445" t="s">
        <v>5839</v>
      </c>
      <c r="AQ1923" s="445" t="s">
        <v>5839</v>
      </c>
    </row>
    <row r="1924" spans="1:43" ht="29" hidden="1" x14ac:dyDescent="0.35">
      <c r="A1924" s="362">
        <v>1922</v>
      </c>
      <c r="B1924" s="362" t="s">
        <v>4771</v>
      </c>
      <c r="C1924" s="362" t="s">
        <v>3</v>
      </c>
      <c r="D1924" s="362" t="s">
        <v>172</v>
      </c>
      <c r="E1924" s="362"/>
      <c r="F1924" s="362"/>
      <c r="G1924" s="362"/>
      <c r="H1924" s="362" t="s">
        <v>59</v>
      </c>
      <c r="I1924" s="362" t="s">
        <v>63</v>
      </c>
      <c r="J1924" s="361" t="s">
        <v>4772</v>
      </c>
      <c r="K1924" s="362"/>
      <c r="L1924" s="362" t="s">
        <v>186</v>
      </c>
      <c r="M1924" s="362" t="s">
        <v>4410</v>
      </c>
      <c r="N1924" s="362" t="s">
        <v>4399</v>
      </c>
      <c r="O1924" s="362" t="s">
        <v>4400</v>
      </c>
      <c r="P1924" s="482"/>
      <c r="Q1924" s="362"/>
      <c r="R1924" s="362"/>
      <c r="S1924" s="362"/>
      <c r="T1924" s="362"/>
      <c r="U1924" s="362"/>
      <c r="V1924" s="362"/>
      <c r="W1924" s="362"/>
      <c r="X1924" s="362"/>
      <c r="Y1924" s="362"/>
      <c r="Z1924" s="362"/>
      <c r="AA1924" s="366"/>
      <c r="AB1924" s="362"/>
      <c r="AC1924" s="362" t="s">
        <v>19</v>
      </c>
      <c r="AD1924" s="362" t="s">
        <v>40</v>
      </c>
      <c r="AE1924" s="362">
        <v>0</v>
      </c>
      <c r="AF1924" s="362" t="s">
        <v>6171</v>
      </c>
      <c r="AG1924" s="362" t="b">
        <v>1</v>
      </c>
      <c r="AH1924" s="362"/>
      <c r="AI1924" s="362"/>
      <c r="AJ1924" s="362"/>
      <c r="AK1924" s="362"/>
      <c r="AL1924" s="362"/>
      <c r="AM1924" s="362"/>
      <c r="AN1924" s="361"/>
      <c r="AO1924" s="445" t="s">
        <v>5839</v>
      </c>
      <c r="AP1924" s="445" t="s">
        <v>5839</v>
      </c>
      <c r="AQ1924" s="445" t="s">
        <v>5839</v>
      </c>
    </row>
    <row r="1925" spans="1:43" ht="29" hidden="1" x14ac:dyDescent="0.35">
      <c r="A1925" s="362">
        <v>1923</v>
      </c>
      <c r="B1925" s="362" t="s">
        <v>4773</v>
      </c>
      <c r="C1925" s="362" t="s">
        <v>3</v>
      </c>
      <c r="D1925" s="362" t="s">
        <v>172</v>
      </c>
      <c r="E1925" s="362"/>
      <c r="F1925" s="362"/>
      <c r="G1925" s="362"/>
      <c r="H1925" s="362" t="s">
        <v>59</v>
      </c>
      <c r="I1925" s="362" t="s">
        <v>63</v>
      </c>
      <c r="J1925" s="361" t="s">
        <v>4774</v>
      </c>
      <c r="K1925" s="362"/>
      <c r="L1925" s="362" t="s">
        <v>186</v>
      </c>
      <c r="M1925" s="362" t="s">
        <v>4410</v>
      </c>
      <c r="N1925" s="362" t="s">
        <v>4399</v>
      </c>
      <c r="O1925" s="362" t="s">
        <v>4400</v>
      </c>
      <c r="P1925" s="482"/>
      <c r="Q1925" s="362"/>
      <c r="R1925" s="362"/>
      <c r="S1925" s="362"/>
      <c r="T1925" s="362"/>
      <c r="U1925" s="362"/>
      <c r="V1925" s="362"/>
      <c r="W1925" s="362"/>
      <c r="X1925" s="362"/>
      <c r="Y1925" s="362"/>
      <c r="Z1925" s="362"/>
      <c r="AA1925" s="366"/>
      <c r="AB1925" s="362"/>
      <c r="AC1925" s="362" t="s">
        <v>19</v>
      </c>
      <c r="AD1925" s="362" t="s">
        <v>40</v>
      </c>
      <c r="AE1925" s="362">
        <v>0</v>
      </c>
      <c r="AF1925" s="362" t="s">
        <v>6171</v>
      </c>
      <c r="AG1925" s="362" t="b">
        <v>1</v>
      </c>
      <c r="AH1925" s="362"/>
      <c r="AI1925" s="362"/>
      <c r="AJ1925" s="362"/>
      <c r="AK1925" s="362"/>
      <c r="AL1925" s="362"/>
      <c r="AM1925" s="362"/>
      <c r="AN1925" s="361"/>
      <c r="AO1925" s="445" t="s">
        <v>5839</v>
      </c>
      <c r="AP1925" s="445" t="s">
        <v>5839</v>
      </c>
      <c r="AQ1925" s="445" t="s">
        <v>5839</v>
      </c>
    </row>
    <row r="1926" spans="1:43" ht="29" hidden="1" x14ac:dyDescent="0.35">
      <c r="A1926" s="362">
        <v>1924</v>
      </c>
      <c r="B1926" s="362" t="s">
        <v>4775</v>
      </c>
      <c r="C1926" s="362" t="s">
        <v>3</v>
      </c>
      <c r="D1926" s="362" t="s">
        <v>172</v>
      </c>
      <c r="E1926" s="362"/>
      <c r="F1926" s="362"/>
      <c r="G1926" s="362"/>
      <c r="H1926" s="362" t="s">
        <v>59</v>
      </c>
      <c r="I1926" s="362" t="s">
        <v>63</v>
      </c>
      <c r="J1926" s="361" t="s">
        <v>4776</v>
      </c>
      <c r="K1926" s="362"/>
      <c r="L1926" s="362" t="s">
        <v>186</v>
      </c>
      <c r="M1926" s="362" t="s">
        <v>4410</v>
      </c>
      <c r="N1926" s="362" t="s">
        <v>4399</v>
      </c>
      <c r="O1926" s="362" t="s">
        <v>4400</v>
      </c>
      <c r="P1926" s="482" t="s">
        <v>4768</v>
      </c>
      <c r="Q1926" s="362"/>
      <c r="R1926" s="362"/>
      <c r="S1926" s="362"/>
      <c r="T1926" s="362"/>
      <c r="U1926" s="362"/>
      <c r="V1926" s="362"/>
      <c r="W1926" s="362"/>
      <c r="X1926" s="362"/>
      <c r="Y1926" s="362"/>
      <c r="Z1926" s="362"/>
      <c r="AA1926" s="366"/>
      <c r="AB1926" s="362"/>
      <c r="AC1926" s="362" t="s">
        <v>19</v>
      </c>
      <c r="AD1926" s="362" t="s">
        <v>40</v>
      </c>
      <c r="AE1926" s="362" t="s">
        <v>4768</v>
      </c>
      <c r="AF1926" s="362" t="s">
        <v>6171</v>
      </c>
      <c r="AG1926" s="362" t="b">
        <v>1</v>
      </c>
      <c r="AH1926" s="362"/>
      <c r="AI1926" s="362"/>
      <c r="AJ1926" s="362"/>
      <c r="AK1926" s="362"/>
      <c r="AL1926" s="362"/>
      <c r="AM1926" s="362"/>
      <c r="AN1926" s="361"/>
      <c r="AO1926" s="445" t="s">
        <v>5839</v>
      </c>
      <c r="AP1926" s="445" t="s">
        <v>5839</v>
      </c>
      <c r="AQ1926" s="445" t="s">
        <v>5839</v>
      </c>
    </row>
    <row r="1927" spans="1:43" ht="29" hidden="1" x14ac:dyDescent="0.35">
      <c r="A1927" s="362">
        <v>1925</v>
      </c>
      <c r="B1927" s="362" t="s">
        <v>4777</v>
      </c>
      <c r="C1927" s="362" t="s">
        <v>3</v>
      </c>
      <c r="D1927" s="362" t="s">
        <v>172</v>
      </c>
      <c r="E1927" s="362"/>
      <c r="F1927" s="362"/>
      <c r="G1927" s="362"/>
      <c r="H1927" s="362" t="s">
        <v>59</v>
      </c>
      <c r="I1927" s="362" t="s">
        <v>63</v>
      </c>
      <c r="J1927" s="361" t="s">
        <v>4778</v>
      </c>
      <c r="K1927" s="362"/>
      <c r="L1927" s="362" t="s">
        <v>186</v>
      </c>
      <c r="M1927" s="362" t="s">
        <v>40</v>
      </c>
      <c r="N1927" s="362" t="s">
        <v>4399</v>
      </c>
      <c r="O1927" s="362" t="s">
        <v>4399</v>
      </c>
      <c r="P1927" s="482" t="s">
        <v>4779</v>
      </c>
      <c r="Q1927" s="362"/>
      <c r="R1927" s="362"/>
      <c r="S1927" s="362"/>
      <c r="T1927" s="362"/>
      <c r="U1927" s="362"/>
      <c r="V1927" s="362"/>
      <c r="W1927" s="362"/>
      <c r="X1927" s="362"/>
      <c r="Y1927" s="362"/>
      <c r="Z1927" s="362"/>
      <c r="AA1927" s="366"/>
      <c r="AB1927" s="362"/>
      <c r="AC1927" s="362" t="s">
        <v>19</v>
      </c>
      <c r="AD1927" s="362" t="s">
        <v>40</v>
      </c>
      <c r="AE1927" s="362" t="s">
        <v>4779</v>
      </c>
      <c r="AF1927" s="362" t="s">
        <v>40</v>
      </c>
      <c r="AG1927" s="362" t="b">
        <v>1</v>
      </c>
      <c r="AH1927" s="362"/>
      <c r="AI1927" s="362"/>
      <c r="AJ1927" s="362"/>
      <c r="AK1927" s="362"/>
      <c r="AL1927" s="362"/>
      <c r="AM1927" s="362"/>
      <c r="AN1927" s="361"/>
      <c r="AO1927" s="445" t="s">
        <v>9</v>
      </c>
      <c r="AP1927" s="445" t="s">
        <v>9</v>
      </c>
      <c r="AQ1927" s="445" t="s">
        <v>9</v>
      </c>
    </row>
    <row r="1928" spans="1:43" ht="14.5" hidden="1" x14ac:dyDescent="0.35">
      <c r="A1928" s="362">
        <v>1926</v>
      </c>
      <c r="B1928" s="362" t="s">
        <v>4780</v>
      </c>
      <c r="C1928" s="362" t="s">
        <v>3</v>
      </c>
      <c r="D1928" s="362" t="s">
        <v>172</v>
      </c>
      <c r="E1928" s="362"/>
      <c r="F1928" s="362"/>
      <c r="G1928" s="362"/>
      <c r="H1928" s="362" t="s">
        <v>59</v>
      </c>
      <c r="I1928" s="362" t="s">
        <v>63</v>
      </c>
      <c r="J1928" s="361" t="s">
        <v>4781</v>
      </c>
      <c r="K1928" s="362"/>
      <c r="L1928" s="362" t="s">
        <v>186</v>
      </c>
      <c r="M1928" s="362" t="s">
        <v>40</v>
      </c>
      <c r="N1928" s="362" t="s">
        <v>4399</v>
      </c>
      <c r="O1928" s="362" t="s">
        <v>4399</v>
      </c>
      <c r="P1928" s="482"/>
      <c r="Q1928" s="362"/>
      <c r="R1928" s="362"/>
      <c r="S1928" s="362"/>
      <c r="T1928" s="362"/>
      <c r="U1928" s="362"/>
      <c r="V1928" s="362"/>
      <c r="W1928" s="362"/>
      <c r="X1928" s="362"/>
      <c r="Y1928" s="362"/>
      <c r="Z1928" s="362"/>
      <c r="AA1928" s="366"/>
      <c r="AB1928" s="362"/>
      <c r="AC1928" s="362" t="s">
        <v>19</v>
      </c>
      <c r="AD1928" s="362" t="s">
        <v>40</v>
      </c>
      <c r="AE1928" s="362">
        <v>0</v>
      </c>
      <c r="AF1928" s="362" t="s">
        <v>40</v>
      </c>
      <c r="AG1928" s="362" t="b">
        <v>1</v>
      </c>
      <c r="AH1928" s="362"/>
      <c r="AI1928" s="362"/>
      <c r="AJ1928" s="362"/>
      <c r="AK1928" s="362"/>
      <c r="AL1928" s="362"/>
      <c r="AM1928" s="362"/>
      <c r="AN1928" s="361"/>
      <c r="AO1928" s="445" t="s">
        <v>9</v>
      </c>
      <c r="AP1928" s="445" t="s">
        <v>9</v>
      </c>
      <c r="AQ1928" s="445" t="s">
        <v>9</v>
      </c>
    </row>
    <row r="1929" spans="1:43" ht="29" hidden="1" x14ac:dyDescent="0.35">
      <c r="A1929" s="362">
        <v>1927</v>
      </c>
      <c r="B1929" s="362" t="s">
        <v>4782</v>
      </c>
      <c r="C1929" s="362" t="s">
        <v>3</v>
      </c>
      <c r="D1929" s="362" t="s">
        <v>172</v>
      </c>
      <c r="E1929" s="362"/>
      <c r="F1929" s="362"/>
      <c r="G1929" s="362"/>
      <c r="H1929" s="362" t="s">
        <v>59</v>
      </c>
      <c r="I1929" s="362" t="s">
        <v>63</v>
      </c>
      <c r="J1929" s="361" t="s">
        <v>4783</v>
      </c>
      <c r="K1929" s="362"/>
      <c r="L1929" s="362" t="s">
        <v>186</v>
      </c>
      <c r="M1929" s="362" t="s">
        <v>40</v>
      </c>
      <c r="N1929" s="362" t="s">
        <v>4399</v>
      </c>
      <c r="O1929" s="362" t="s">
        <v>4399</v>
      </c>
      <c r="P1929" s="482" t="s">
        <v>4779</v>
      </c>
      <c r="Q1929" s="362"/>
      <c r="R1929" s="362"/>
      <c r="S1929" s="362"/>
      <c r="T1929" s="362"/>
      <c r="U1929" s="362"/>
      <c r="V1929" s="362"/>
      <c r="W1929" s="362"/>
      <c r="X1929" s="362"/>
      <c r="Y1929" s="362"/>
      <c r="Z1929" s="362"/>
      <c r="AA1929" s="366"/>
      <c r="AB1929" s="362"/>
      <c r="AC1929" s="362" t="s">
        <v>19</v>
      </c>
      <c r="AD1929" s="362" t="s">
        <v>40</v>
      </c>
      <c r="AE1929" s="362" t="s">
        <v>4779</v>
      </c>
      <c r="AF1929" s="362" t="s">
        <v>40</v>
      </c>
      <c r="AG1929" s="362" t="b">
        <v>1</v>
      </c>
      <c r="AH1929" s="362"/>
      <c r="AI1929" s="362"/>
      <c r="AJ1929" s="362"/>
      <c r="AK1929" s="362"/>
      <c r="AL1929" s="362"/>
      <c r="AM1929" s="362"/>
      <c r="AN1929" s="361"/>
      <c r="AO1929" s="445" t="s">
        <v>9</v>
      </c>
      <c r="AP1929" s="445" t="s">
        <v>9</v>
      </c>
      <c r="AQ1929" s="445" t="s">
        <v>9</v>
      </c>
    </row>
    <row r="1930" spans="1:43" ht="29" hidden="1" x14ac:dyDescent="0.35">
      <c r="A1930" s="362">
        <v>1928</v>
      </c>
      <c r="B1930" s="362" t="s">
        <v>4784</v>
      </c>
      <c r="C1930" s="362" t="s">
        <v>3</v>
      </c>
      <c r="D1930" s="362" t="s">
        <v>172</v>
      </c>
      <c r="E1930" s="362"/>
      <c r="F1930" s="362" t="s">
        <v>63</v>
      </c>
      <c r="G1930" s="362" t="s">
        <v>63</v>
      </c>
      <c r="H1930" s="362" t="s">
        <v>63</v>
      </c>
      <c r="I1930" s="362" t="s">
        <v>4540</v>
      </c>
      <c r="J1930" s="361" t="s">
        <v>4785</v>
      </c>
      <c r="K1930" s="362"/>
      <c r="L1930" s="362" t="s">
        <v>186</v>
      </c>
      <c r="M1930" s="362" t="s">
        <v>40</v>
      </c>
      <c r="N1930" s="362" t="s">
        <v>2208</v>
      </c>
      <c r="O1930" s="362" t="s">
        <v>4394</v>
      </c>
      <c r="P1930" s="482" t="s">
        <v>4401</v>
      </c>
      <c r="Q1930" s="362"/>
      <c r="R1930" s="362"/>
      <c r="S1930" s="362"/>
      <c r="T1930" s="362"/>
      <c r="U1930" s="362"/>
      <c r="V1930" s="362"/>
      <c r="W1930" s="362"/>
      <c r="X1930" s="362"/>
      <c r="Y1930" s="362"/>
      <c r="Z1930" s="362"/>
      <c r="AA1930" s="366"/>
      <c r="AB1930" s="362"/>
      <c r="AC1930" s="362" t="s">
        <v>19</v>
      </c>
      <c r="AD1930" s="362" t="s">
        <v>40</v>
      </c>
      <c r="AE1930" s="362"/>
      <c r="AF1930" s="362" t="s">
        <v>6865</v>
      </c>
      <c r="AG1930" s="362" t="b">
        <v>0</v>
      </c>
      <c r="AH1930" s="362"/>
      <c r="AI1930" s="362"/>
      <c r="AJ1930" s="362"/>
      <c r="AK1930" s="362"/>
      <c r="AL1930" s="362"/>
      <c r="AM1930" s="362"/>
      <c r="AN1930" s="361"/>
      <c r="AO1930" s="445" t="s">
        <v>9</v>
      </c>
      <c r="AP1930" s="445" t="s">
        <v>9</v>
      </c>
      <c r="AQ1930" s="445" t="s">
        <v>9</v>
      </c>
    </row>
    <row r="1931" spans="1:43" ht="29" hidden="1" x14ac:dyDescent="0.35">
      <c r="A1931" s="362">
        <v>1929</v>
      </c>
      <c r="B1931" s="362" t="s">
        <v>4786</v>
      </c>
      <c r="C1931" s="362" t="s">
        <v>3</v>
      </c>
      <c r="D1931" s="362" t="s">
        <v>172</v>
      </c>
      <c r="E1931" s="362"/>
      <c r="F1931" s="362"/>
      <c r="G1931" s="362"/>
      <c r="H1931" s="362" t="s">
        <v>59</v>
      </c>
      <c r="I1931" s="362" t="s">
        <v>63</v>
      </c>
      <c r="J1931" s="361" t="s">
        <v>4787</v>
      </c>
      <c r="K1931" s="362"/>
      <c r="L1931" s="362" t="s">
        <v>186</v>
      </c>
      <c r="M1931" s="362" t="s">
        <v>40</v>
      </c>
      <c r="N1931" s="362" t="s">
        <v>4399</v>
      </c>
      <c r="O1931" s="362" t="s">
        <v>4399</v>
      </c>
      <c r="P1931" s="482" t="s">
        <v>4779</v>
      </c>
      <c r="Q1931" s="362"/>
      <c r="R1931" s="362"/>
      <c r="S1931" s="362"/>
      <c r="T1931" s="362"/>
      <c r="U1931" s="362"/>
      <c r="V1931" s="362"/>
      <c r="W1931" s="362"/>
      <c r="X1931" s="362"/>
      <c r="Y1931" s="362"/>
      <c r="Z1931" s="362"/>
      <c r="AA1931" s="366"/>
      <c r="AB1931" s="362"/>
      <c r="AC1931" s="362" t="s">
        <v>19</v>
      </c>
      <c r="AD1931" s="362" t="s">
        <v>40</v>
      </c>
      <c r="AE1931" s="362" t="s">
        <v>4779</v>
      </c>
      <c r="AF1931" s="362" t="s">
        <v>40</v>
      </c>
      <c r="AG1931" s="362" t="b">
        <v>1</v>
      </c>
      <c r="AH1931" s="362"/>
      <c r="AI1931" s="362"/>
      <c r="AJ1931" s="362"/>
      <c r="AK1931" s="362"/>
      <c r="AL1931" s="362"/>
      <c r="AM1931" s="362"/>
      <c r="AN1931" s="361"/>
      <c r="AO1931" s="445" t="s">
        <v>9</v>
      </c>
      <c r="AP1931" s="445" t="s">
        <v>9</v>
      </c>
      <c r="AQ1931" s="445" t="s">
        <v>9</v>
      </c>
    </row>
    <row r="1932" spans="1:43" ht="29" hidden="1" x14ac:dyDescent="0.35">
      <c r="A1932" s="362">
        <v>1930</v>
      </c>
      <c r="B1932" s="362" t="s">
        <v>4788</v>
      </c>
      <c r="C1932" s="362" t="s">
        <v>3</v>
      </c>
      <c r="D1932" s="362" t="s">
        <v>172</v>
      </c>
      <c r="E1932" s="362"/>
      <c r="F1932" s="362"/>
      <c r="G1932" s="362"/>
      <c r="H1932" s="362" t="s">
        <v>59</v>
      </c>
      <c r="I1932" s="362" t="s">
        <v>63</v>
      </c>
      <c r="J1932" s="361" t="s">
        <v>4789</v>
      </c>
      <c r="K1932" s="362"/>
      <c r="L1932" s="362" t="s">
        <v>186</v>
      </c>
      <c r="M1932" s="362" t="s">
        <v>40</v>
      </c>
      <c r="N1932" s="362" t="s">
        <v>4399</v>
      </c>
      <c r="O1932" s="362" t="s">
        <v>4399</v>
      </c>
      <c r="P1932" s="482" t="s">
        <v>4779</v>
      </c>
      <c r="Q1932" s="362"/>
      <c r="R1932" s="362"/>
      <c r="S1932" s="362"/>
      <c r="T1932" s="362"/>
      <c r="U1932" s="362"/>
      <c r="V1932" s="362"/>
      <c r="W1932" s="362"/>
      <c r="X1932" s="362"/>
      <c r="Y1932" s="362"/>
      <c r="Z1932" s="362"/>
      <c r="AA1932" s="366"/>
      <c r="AB1932" s="362"/>
      <c r="AC1932" s="362" t="s">
        <v>19</v>
      </c>
      <c r="AD1932" s="362" t="s">
        <v>40</v>
      </c>
      <c r="AE1932" s="362" t="s">
        <v>4779</v>
      </c>
      <c r="AF1932" s="362" t="s">
        <v>40</v>
      </c>
      <c r="AG1932" s="362" t="b">
        <v>1</v>
      </c>
      <c r="AH1932" s="362"/>
      <c r="AI1932" s="362"/>
      <c r="AJ1932" s="362"/>
      <c r="AK1932" s="362"/>
      <c r="AL1932" s="362"/>
      <c r="AM1932" s="362"/>
      <c r="AN1932" s="361"/>
      <c r="AO1932" s="445" t="s">
        <v>9</v>
      </c>
      <c r="AP1932" s="445" t="s">
        <v>9</v>
      </c>
      <c r="AQ1932" s="445" t="s">
        <v>9</v>
      </c>
    </row>
    <row r="1933" spans="1:43" ht="14.5" hidden="1" x14ac:dyDescent="0.35">
      <c r="A1933" s="362">
        <v>1931</v>
      </c>
      <c r="B1933" s="362" t="s">
        <v>4790</v>
      </c>
      <c r="C1933" s="362" t="s">
        <v>3</v>
      </c>
      <c r="D1933" s="362" t="s">
        <v>172</v>
      </c>
      <c r="E1933" s="362"/>
      <c r="F1933" s="362"/>
      <c r="G1933" s="362"/>
      <c r="H1933" s="362" t="s">
        <v>59</v>
      </c>
      <c r="I1933" s="362" t="s">
        <v>63</v>
      </c>
      <c r="J1933" s="361" t="s">
        <v>4791</v>
      </c>
      <c r="K1933" s="362"/>
      <c r="L1933" s="362" t="s">
        <v>186</v>
      </c>
      <c r="M1933" s="362" t="s">
        <v>40</v>
      </c>
      <c r="N1933" s="362" t="s">
        <v>4399</v>
      </c>
      <c r="O1933" s="362" t="s">
        <v>4399</v>
      </c>
      <c r="P1933" s="482"/>
      <c r="Q1933" s="362"/>
      <c r="R1933" s="362"/>
      <c r="S1933" s="362"/>
      <c r="T1933" s="362"/>
      <c r="U1933" s="362"/>
      <c r="V1933" s="362"/>
      <c r="W1933" s="362"/>
      <c r="X1933" s="362"/>
      <c r="Y1933" s="362"/>
      <c r="Z1933" s="362"/>
      <c r="AA1933" s="366"/>
      <c r="AB1933" s="362"/>
      <c r="AC1933" s="362" t="s">
        <v>19</v>
      </c>
      <c r="AD1933" s="362" t="s">
        <v>40</v>
      </c>
      <c r="AE1933" s="362">
        <v>0</v>
      </c>
      <c r="AF1933" s="362" t="s">
        <v>40</v>
      </c>
      <c r="AG1933" s="362" t="b">
        <v>1</v>
      </c>
      <c r="AH1933" s="362"/>
      <c r="AI1933" s="362"/>
      <c r="AJ1933" s="362"/>
      <c r="AK1933" s="362"/>
      <c r="AL1933" s="362"/>
      <c r="AM1933" s="362"/>
      <c r="AN1933" s="361"/>
      <c r="AO1933" s="445" t="s">
        <v>9</v>
      </c>
      <c r="AP1933" s="445" t="s">
        <v>9</v>
      </c>
      <c r="AQ1933" s="445" t="s">
        <v>9</v>
      </c>
    </row>
    <row r="1934" spans="1:43" ht="29" hidden="1" x14ac:dyDescent="0.35">
      <c r="A1934" s="362">
        <v>1932</v>
      </c>
      <c r="B1934" s="362" t="s">
        <v>4792</v>
      </c>
      <c r="C1934" s="362" t="s">
        <v>3</v>
      </c>
      <c r="D1934" s="362" t="s">
        <v>172</v>
      </c>
      <c r="E1934" s="362"/>
      <c r="F1934" s="362"/>
      <c r="G1934" s="362"/>
      <c r="H1934" s="362" t="s">
        <v>59</v>
      </c>
      <c r="I1934" s="362" t="s">
        <v>63</v>
      </c>
      <c r="J1934" s="361" t="s">
        <v>4793</v>
      </c>
      <c r="K1934" s="362"/>
      <c r="L1934" s="362" t="s">
        <v>186</v>
      </c>
      <c r="M1934" s="362" t="s">
        <v>40</v>
      </c>
      <c r="N1934" s="362" t="s">
        <v>4399</v>
      </c>
      <c r="O1934" s="362" t="s">
        <v>4399</v>
      </c>
      <c r="P1934" s="482" t="s">
        <v>4779</v>
      </c>
      <c r="Q1934" s="362"/>
      <c r="R1934" s="362"/>
      <c r="S1934" s="362"/>
      <c r="T1934" s="362"/>
      <c r="U1934" s="362"/>
      <c r="V1934" s="362"/>
      <c r="W1934" s="362"/>
      <c r="X1934" s="362"/>
      <c r="Y1934" s="362"/>
      <c r="Z1934" s="362"/>
      <c r="AA1934" s="366"/>
      <c r="AB1934" s="362"/>
      <c r="AC1934" s="362" t="s">
        <v>19</v>
      </c>
      <c r="AD1934" s="362" t="s">
        <v>40</v>
      </c>
      <c r="AE1934" s="362" t="s">
        <v>4779</v>
      </c>
      <c r="AF1934" s="362" t="s">
        <v>40</v>
      </c>
      <c r="AG1934" s="362" t="b">
        <v>1</v>
      </c>
      <c r="AH1934" s="362"/>
      <c r="AI1934" s="362"/>
      <c r="AJ1934" s="362"/>
      <c r="AK1934" s="362"/>
      <c r="AL1934" s="362"/>
      <c r="AM1934" s="362"/>
      <c r="AN1934" s="361"/>
      <c r="AO1934" s="445" t="s">
        <v>9</v>
      </c>
      <c r="AP1934" s="445" t="s">
        <v>9</v>
      </c>
      <c r="AQ1934" s="445" t="s">
        <v>9</v>
      </c>
    </row>
    <row r="1935" spans="1:43" ht="29" hidden="1" x14ac:dyDescent="0.35">
      <c r="A1935" s="362">
        <v>1933</v>
      </c>
      <c r="B1935" s="362" t="s">
        <v>4794</v>
      </c>
      <c r="C1935" s="362" t="s">
        <v>3</v>
      </c>
      <c r="D1935" s="362" t="s">
        <v>172</v>
      </c>
      <c r="E1935" s="362"/>
      <c r="F1935" s="362"/>
      <c r="G1935" s="362"/>
      <c r="H1935" s="362" t="s">
        <v>59</v>
      </c>
      <c r="I1935" s="362" t="s">
        <v>63</v>
      </c>
      <c r="J1935" s="361" t="s">
        <v>4795</v>
      </c>
      <c r="K1935" s="362"/>
      <c r="L1935" s="362" t="s">
        <v>186</v>
      </c>
      <c r="M1935" s="362" t="s">
        <v>40</v>
      </c>
      <c r="N1935" s="362" t="s">
        <v>4399</v>
      </c>
      <c r="O1935" s="362" t="s">
        <v>4399</v>
      </c>
      <c r="P1935" s="482" t="s">
        <v>4779</v>
      </c>
      <c r="Q1935" s="362"/>
      <c r="R1935" s="362"/>
      <c r="S1935" s="362"/>
      <c r="T1935" s="362"/>
      <c r="U1935" s="362"/>
      <c r="V1935" s="362"/>
      <c r="W1935" s="362"/>
      <c r="X1935" s="362"/>
      <c r="Y1935" s="362"/>
      <c r="Z1935" s="362"/>
      <c r="AA1935" s="366"/>
      <c r="AB1935" s="362"/>
      <c r="AC1935" s="362" t="s">
        <v>19</v>
      </c>
      <c r="AD1935" s="362" t="s">
        <v>40</v>
      </c>
      <c r="AE1935" s="362" t="s">
        <v>4779</v>
      </c>
      <c r="AF1935" s="362" t="s">
        <v>40</v>
      </c>
      <c r="AG1935" s="362" t="b">
        <v>1</v>
      </c>
      <c r="AH1935" s="362"/>
      <c r="AI1935" s="362"/>
      <c r="AJ1935" s="362"/>
      <c r="AK1935" s="362"/>
      <c r="AL1935" s="362"/>
      <c r="AM1935" s="362"/>
      <c r="AN1935" s="361"/>
      <c r="AO1935" s="445" t="s">
        <v>9</v>
      </c>
      <c r="AP1935" s="445" t="s">
        <v>9</v>
      </c>
      <c r="AQ1935" s="445" t="s">
        <v>9</v>
      </c>
    </row>
    <row r="1936" spans="1:43" ht="29" hidden="1" x14ac:dyDescent="0.35">
      <c r="A1936" s="362">
        <v>1934</v>
      </c>
      <c r="B1936" s="362" t="s">
        <v>4796</v>
      </c>
      <c r="C1936" s="362" t="s">
        <v>3</v>
      </c>
      <c r="D1936" s="362" t="s">
        <v>172</v>
      </c>
      <c r="E1936" s="362"/>
      <c r="F1936" s="362"/>
      <c r="G1936" s="362"/>
      <c r="H1936" s="362" t="s">
        <v>59</v>
      </c>
      <c r="I1936" s="362" t="s">
        <v>63</v>
      </c>
      <c r="J1936" s="361" t="s">
        <v>4797</v>
      </c>
      <c r="K1936" s="362"/>
      <c r="L1936" s="362" t="s">
        <v>186</v>
      </c>
      <c r="M1936" s="362" t="s">
        <v>40</v>
      </c>
      <c r="N1936" s="362" t="s">
        <v>4399</v>
      </c>
      <c r="O1936" s="362" t="s">
        <v>4399</v>
      </c>
      <c r="P1936" s="482" t="s">
        <v>4779</v>
      </c>
      <c r="Q1936" s="362"/>
      <c r="R1936" s="362"/>
      <c r="S1936" s="362"/>
      <c r="T1936" s="362"/>
      <c r="U1936" s="362"/>
      <c r="V1936" s="362"/>
      <c r="W1936" s="362"/>
      <c r="X1936" s="362"/>
      <c r="Y1936" s="362"/>
      <c r="Z1936" s="362"/>
      <c r="AA1936" s="366"/>
      <c r="AB1936" s="362"/>
      <c r="AC1936" s="362" t="s">
        <v>19</v>
      </c>
      <c r="AD1936" s="362" t="s">
        <v>40</v>
      </c>
      <c r="AE1936" s="362" t="s">
        <v>4779</v>
      </c>
      <c r="AF1936" s="362" t="s">
        <v>40</v>
      </c>
      <c r="AG1936" s="362" t="b">
        <v>1</v>
      </c>
      <c r="AH1936" s="362"/>
      <c r="AI1936" s="362"/>
      <c r="AJ1936" s="362"/>
      <c r="AK1936" s="362"/>
      <c r="AL1936" s="362"/>
      <c r="AM1936" s="362"/>
      <c r="AN1936" s="361"/>
      <c r="AO1936" s="445" t="s">
        <v>9</v>
      </c>
      <c r="AP1936" s="445" t="s">
        <v>9</v>
      </c>
      <c r="AQ1936" s="445" t="s">
        <v>9</v>
      </c>
    </row>
    <row r="1937" spans="1:43" ht="14.5" hidden="1" x14ac:dyDescent="0.35">
      <c r="A1937" s="362">
        <v>1935</v>
      </c>
      <c r="B1937" s="362" t="s">
        <v>4798</v>
      </c>
      <c r="C1937" s="362" t="s">
        <v>3</v>
      </c>
      <c r="D1937" s="362" t="s">
        <v>172</v>
      </c>
      <c r="E1937" s="362"/>
      <c r="F1937" s="362"/>
      <c r="G1937" s="362"/>
      <c r="H1937" s="362" t="s">
        <v>59</v>
      </c>
      <c r="I1937" s="362" t="s">
        <v>63</v>
      </c>
      <c r="J1937" s="361" t="s">
        <v>4799</v>
      </c>
      <c r="K1937" s="362"/>
      <c r="L1937" s="362" t="s">
        <v>186</v>
      </c>
      <c r="M1937" s="362" t="s">
        <v>40</v>
      </c>
      <c r="N1937" s="362" t="s">
        <v>4399</v>
      </c>
      <c r="O1937" s="362" t="s">
        <v>4399</v>
      </c>
      <c r="P1937" s="482"/>
      <c r="Q1937" s="362"/>
      <c r="R1937" s="362"/>
      <c r="S1937" s="362"/>
      <c r="T1937" s="362"/>
      <c r="U1937" s="362"/>
      <c r="V1937" s="362"/>
      <c r="W1937" s="362"/>
      <c r="X1937" s="362"/>
      <c r="Y1937" s="362"/>
      <c r="Z1937" s="362"/>
      <c r="AA1937" s="366"/>
      <c r="AB1937" s="362"/>
      <c r="AC1937" s="362" t="s">
        <v>19</v>
      </c>
      <c r="AD1937" s="362" t="s">
        <v>40</v>
      </c>
      <c r="AE1937" s="362">
        <v>0</v>
      </c>
      <c r="AF1937" s="362" t="s">
        <v>40</v>
      </c>
      <c r="AG1937" s="362" t="b">
        <v>1</v>
      </c>
      <c r="AH1937" s="362"/>
      <c r="AI1937" s="362"/>
      <c r="AJ1937" s="362"/>
      <c r="AK1937" s="362"/>
      <c r="AL1937" s="362"/>
      <c r="AM1937" s="362"/>
      <c r="AN1937" s="361"/>
      <c r="AO1937" s="445" t="s">
        <v>9</v>
      </c>
      <c r="AP1937" s="445" t="s">
        <v>9</v>
      </c>
      <c r="AQ1937" s="445" t="s">
        <v>9</v>
      </c>
    </row>
    <row r="1938" spans="1:43" ht="29" hidden="1" x14ac:dyDescent="0.35">
      <c r="A1938" s="362">
        <v>1936</v>
      </c>
      <c r="B1938" s="362" t="s">
        <v>4800</v>
      </c>
      <c r="C1938" s="362" t="s">
        <v>3</v>
      </c>
      <c r="D1938" s="362" t="s">
        <v>172</v>
      </c>
      <c r="E1938" s="362"/>
      <c r="F1938" s="362"/>
      <c r="G1938" s="362"/>
      <c r="H1938" s="362" t="s">
        <v>59</v>
      </c>
      <c r="I1938" s="362" t="s">
        <v>63</v>
      </c>
      <c r="J1938" s="361" t="s">
        <v>4801</v>
      </c>
      <c r="K1938" s="362"/>
      <c r="L1938" s="362" t="s">
        <v>186</v>
      </c>
      <c r="M1938" s="362" t="s">
        <v>40</v>
      </c>
      <c r="N1938" s="362" t="s">
        <v>4399</v>
      </c>
      <c r="O1938" s="362" t="s">
        <v>4399</v>
      </c>
      <c r="P1938" s="482" t="s">
        <v>4779</v>
      </c>
      <c r="Q1938" s="362"/>
      <c r="R1938" s="362"/>
      <c r="S1938" s="362"/>
      <c r="T1938" s="362"/>
      <c r="U1938" s="362"/>
      <c r="V1938" s="362"/>
      <c r="W1938" s="362"/>
      <c r="X1938" s="362"/>
      <c r="Y1938" s="362"/>
      <c r="Z1938" s="362"/>
      <c r="AA1938" s="366"/>
      <c r="AB1938" s="362"/>
      <c r="AC1938" s="362" t="s">
        <v>19</v>
      </c>
      <c r="AD1938" s="362" t="s">
        <v>40</v>
      </c>
      <c r="AE1938" s="362" t="s">
        <v>4779</v>
      </c>
      <c r="AF1938" s="362" t="s">
        <v>40</v>
      </c>
      <c r="AG1938" s="362" t="b">
        <v>1</v>
      </c>
      <c r="AH1938" s="362"/>
      <c r="AI1938" s="362"/>
      <c r="AJ1938" s="362"/>
      <c r="AK1938" s="362"/>
      <c r="AL1938" s="362"/>
      <c r="AM1938" s="362"/>
      <c r="AN1938" s="361"/>
      <c r="AO1938" s="445" t="s">
        <v>9</v>
      </c>
      <c r="AP1938" s="445" t="s">
        <v>9</v>
      </c>
      <c r="AQ1938" s="445" t="s">
        <v>9</v>
      </c>
    </row>
    <row r="1939" spans="1:43" ht="29" hidden="1" x14ac:dyDescent="0.35">
      <c r="A1939" s="362">
        <v>1937</v>
      </c>
      <c r="B1939" s="362" t="s">
        <v>4802</v>
      </c>
      <c r="C1939" s="362" t="s">
        <v>3</v>
      </c>
      <c r="D1939" s="362" t="s">
        <v>172</v>
      </c>
      <c r="E1939" s="362"/>
      <c r="F1939" s="362"/>
      <c r="G1939" s="362"/>
      <c r="H1939" s="362" t="s">
        <v>59</v>
      </c>
      <c r="I1939" s="362" t="s">
        <v>63</v>
      </c>
      <c r="J1939" s="361" t="s">
        <v>4803</v>
      </c>
      <c r="K1939" s="362"/>
      <c r="L1939" s="362" t="s">
        <v>186</v>
      </c>
      <c r="M1939" s="362" t="s">
        <v>40</v>
      </c>
      <c r="N1939" s="362" t="s">
        <v>4399</v>
      </c>
      <c r="O1939" s="362" t="s">
        <v>4399</v>
      </c>
      <c r="P1939" s="482" t="s">
        <v>4779</v>
      </c>
      <c r="Q1939" s="362"/>
      <c r="R1939" s="362"/>
      <c r="S1939" s="362"/>
      <c r="T1939" s="362"/>
      <c r="U1939" s="362"/>
      <c r="V1939" s="362"/>
      <c r="W1939" s="362"/>
      <c r="X1939" s="362"/>
      <c r="Y1939" s="362"/>
      <c r="Z1939" s="362"/>
      <c r="AA1939" s="366"/>
      <c r="AB1939" s="362"/>
      <c r="AC1939" s="362" t="s">
        <v>19</v>
      </c>
      <c r="AD1939" s="362" t="s">
        <v>40</v>
      </c>
      <c r="AE1939" s="362" t="s">
        <v>4779</v>
      </c>
      <c r="AF1939" s="362" t="s">
        <v>40</v>
      </c>
      <c r="AG1939" s="362" t="b">
        <v>1</v>
      </c>
      <c r="AH1939" s="362"/>
      <c r="AI1939" s="362"/>
      <c r="AJ1939" s="362"/>
      <c r="AK1939" s="362"/>
      <c r="AL1939" s="362"/>
      <c r="AM1939" s="362"/>
      <c r="AN1939" s="361"/>
      <c r="AO1939" s="445" t="s">
        <v>9</v>
      </c>
      <c r="AP1939" s="445" t="s">
        <v>9</v>
      </c>
      <c r="AQ1939" s="445" t="s">
        <v>9</v>
      </c>
    </row>
    <row r="1940" spans="1:43" ht="29" hidden="1" x14ac:dyDescent="0.35">
      <c r="A1940" s="362">
        <v>1938</v>
      </c>
      <c r="B1940" s="362" t="s">
        <v>4804</v>
      </c>
      <c r="C1940" s="362" t="s">
        <v>3</v>
      </c>
      <c r="D1940" s="362" t="s">
        <v>172</v>
      </c>
      <c r="E1940" s="362"/>
      <c r="F1940" s="362"/>
      <c r="G1940" s="362"/>
      <c r="H1940" s="362" t="s">
        <v>59</v>
      </c>
      <c r="I1940" s="362" t="s">
        <v>63</v>
      </c>
      <c r="J1940" s="361" t="s">
        <v>4805</v>
      </c>
      <c r="K1940" s="362"/>
      <c r="L1940" s="362" t="s">
        <v>186</v>
      </c>
      <c r="M1940" s="362" t="s">
        <v>4410</v>
      </c>
      <c r="N1940" s="362" t="s">
        <v>2208</v>
      </c>
      <c r="O1940" s="362" t="s">
        <v>4394</v>
      </c>
      <c r="P1940" s="482" t="s">
        <v>4779</v>
      </c>
      <c r="Q1940" s="362"/>
      <c r="R1940" s="362"/>
      <c r="S1940" s="362"/>
      <c r="T1940" s="362"/>
      <c r="U1940" s="362"/>
      <c r="V1940" s="362"/>
      <c r="W1940" s="362"/>
      <c r="X1940" s="362"/>
      <c r="Y1940" s="362"/>
      <c r="Z1940" s="362"/>
      <c r="AA1940" s="366"/>
      <c r="AB1940" s="362"/>
      <c r="AC1940" s="362" t="s">
        <v>19</v>
      </c>
      <c r="AD1940" s="362" t="s">
        <v>40</v>
      </c>
      <c r="AE1940" s="362" t="s">
        <v>4779</v>
      </c>
      <c r="AF1940" s="362" t="s">
        <v>6171</v>
      </c>
      <c r="AG1940" s="362" t="b">
        <v>1</v>
      </c>
      <c r="AH1940" s="362"/>
      <c r="AI1940" s="362"/>
      <c r="AJ1940" s="362"/>
      <c r="AK1940" s="362"/>
      <c r="AL1940" s="362"/>
      <c r="AM1940" s="362"/>
      <c r="AN1940" s="361"/>
      <c r="AO1940" s="445" t="s">
        <v>5839</v>
      </c>
      <c r="AP1940" s="445" t="s">
        <v>5839</v>
      </c>
      <c r="AQ1940" s="445" t="s">
        <v>5839</v>
      </c>
    </row>
    <row r="1941" spans="1:43" ht="29" hidden="1" x14ac:dyDescent="0.35">
      <c r="A1941" s="362">
        <v>1939</v>
      </c>
      <c r="B1941" s="362" t="s">
        <v>4806</v>
      </c>
      <c r="C1941" s="362" t="s">
        <v>3</v>
      </c>
      <c r="D1941" s="362" t="s">
        <v>172</v>
      </c>
      <c r="E1941" s="362"/>
      <c r="F1941" s="362" t="s">
        <v>63</v>
      </c>
      <c r="G1941" s="362" t="s">
        <v>63</v>
      </c>
      <c r="H1941" s="362" t="s">
        <v>63</v>
      </c>
      <c r="I1941" s="362" t="s">
        <v>4540</v>
      </c>
      <c r="J1941" s="361" t="s">
        <v>4807</v>
      </c>
      <c r="K1941" s="362"/>
      <c r="L1941" s="362" t="s">
        <v>186</v>
      </c>
      <c r="M1941" s="362" t="s">
        <v>40</v>
      </c>
      <c r="N1941" s="362" t="s">
        <v>2208</v>
      </c>
      <c r="O1941" s="362" t="s">
        <v>4394</v>
      </c>
      <c r="P1941" s="482" t="s">
        <v>4401</v>
      </c>
      <c r="Q1941" s="362"/>
      <c r="R1941" s="362"/>
      <c r="S1941" s="362"/>
      <c r="T1941" s="362"/>
      <c r="U1941" s="362"/>
      <c r="V1941" s="362"/>
      <c r="W1941" s="362"/>
      <c r="X1941" s="362"/>
      <c r="Y1941" s="362"/>
      <c r="Z1941" s="362"/>
      <c r="AA1941" s="366"/>
      <c r="AB1941" s="362"/>
      <c r="AC1941" s="362" t="s">
        <v>19</v>
      </c>
      <c r="AD1941" s="362" t="s">
        <v>40</v>
      </c>
      <c r="AE1941" s="362"/>
      <c r="AF1941" s="362" t="s">
        <v>6865</v>
      </c>
      <c r="AG1941" s="362" t="b">
        <v>0</v>
      </c>
      <c r="AH1941" s="362"/>
      <c r="AI1941" s="362"/>
      <c r="AJ1941" s="362"/>
      <c r="AK1941" s="362"/>
      <c r="AL1941" s="362"/>
      <c r="AM1941" s="362"/>
      <c r="AN1941" s="361"/>
      <c r="AO1941" s="445" t="s">
        <v>9</v>
      </c>
      <c r="AP1941" s="445" t="s">
        <v>9</v>
      </c>
      <c r="AQ1941" s="445" t="s">
        <v>9</v>
      </c>
    </row>
    <row r="1942" spans="1:43" ht="14.5" hidden="1" x14ac:dyDescent="0.35">
      <c r="A1942" s="362">
        <v>1940</v>
      </c>
      <c r="B1942" s="362" t="s">
        <v>4808</v>
      </c>
      <c r="C1942" s="362" t="s">
        <v>3</v>
      </c>
      <c r="D1942" s="362" t="s">
        <v>172</v>
      </c>
      <c r="E1942" s="362"/>
      <c r="F1942" s="362"/>
      <c r="G1942" s="362"/>
      <c r="H1942" s="362" t="s">
        <v>59</v>
      </c>
      <c r="I1942" s="362" t="s">
        <v>63</v>
      </c>
      <c r="J1942" s="361" t="s">
        <v>4809</v>
      </c>
      <c r="K1942" s="362"/>
      <c r="L1942" s="362" t="s">
        <v>186</v>
      </c>
      <c r="M1942" s="362" t="s">
        <v>4410</v>
      </c>
      <c r="N1942" s="362" t="s">
        <v>2208</v>
      </c>
      <c r="O1942" s="362" t="s">
        <v>4394</v>
      </c>
      <c r="P1942" s="482"/>
      <c r="Q1942" s="362"/>
      <c r="R1942" s="362"/>
      <c r="S1942" s="362"/>
      <c r="T1942" s="362"/>
      <c r="U1942" s="362"/>
      <c r="V1942" s="362"/>
      <c r="W1942" s="362"/>
      <c r="X1942" s="362"/>
      <c r="Y1942" s="362"/>
      <c r="Z1942" s="362"/>
      <c r="AA1942" s="366"/>
      <c r="AB1942" s="362"/>
      <c r="AC1942" s="362" t="s">
        <v>19</v>
      </c>
      <c r="AD1942" s="362" t="s">
        <v>40</v>
      </c>
      <c r="AE1942" s="362">
        <v>0</v>
      </c>
      <c r="AF1942" s="362" t="s">
        <v>6171</v>
      </c>
      <c r="AG1942" s="362" t="b">
        <v>1</v>
      </c>
      <c r="AH1942" s="362"/>
      <c r="AI1942" s="362"/>
      <c r="AJ1942" s="362"/>
      <c r="AK1942" s="362"/>
      <c r="AL1942" s="362"/>
      <c r="AM1942" s="362"/>
      <c r="AN1942" s="361"/>
      <c r="AO1942" s="445" t="s">
        <v>5839</v>
      </c>
      <c r="AP1942" s="445" t="s">
        <v>5839</v>
      </c>
      <c r="AQ1942" s="445" t="s">
        <v>5839</v>
      </c>
    </row>
    <row r="1943" spans="1:43" ht="14.5" hidden="1" x14ac:dyDescent="0.35">
      <c r="A1943" s="362">
        <v>1941</v>
      </c>
      <c r="B1943" s="362" t="s">
        <v>4810</v>
      </c>
      <c r="C1943" s="362" t="s">
        <v>3</v>
      </c>
      <c r="D1943" s="362" t="s">
        <v>172</v>
      </c>
      <c r="E1943" s="362"/>
      <c r="F1943" s="362"/>
      <c r="G1943" s="362"/>
      <c r="H1943" s="362" t="s">
        <v>59</v>
      </c>
      <c r="I1943" s="362" t="s">
        <v>63</v>
      </c>
      <c r="J1943" s="361" t="s">
        <v>4811</v>
      </c>
      <c r="K1943" s="362"/>
      <c r="L1943" s="362" t="s">
        <v>186</v>
      </c>
      <c r="M1943" s="362" t="s">
        <v>4410</v>
      </c>
      <c r="N1943" s="362" t="s">
        <v>2208</v>
      </c>
      <c r="O1943" s="362" t="s">
        <v>4394</v>
      </c>
      <c r="P1943" s="482"/>
      <c r="Q1943" s="362"/>
      <c r="R1943" s="362"/>
      <c r="S1943" s="362"/>
      <c r="T1943" s="362"/>
      <c r="U1943" s="362"/>
      <c r="V1943" s="362"/>
      <c r="W1943" s="362"/>
      <c r="X1943" s="362"/>
      <c r="Y1943" s="362"/>
      <c r="Z1943" s="362"/>
      <c r="AA1943" s="366"/>
      <c r="AB1943" s="362"/>
      <c r="AC1943" s="362" t="s">
        <v>19</v>
      </c>
      <c r="AD1943" s="362" t="s">
        <v>40</v>
      </c>
      <c r="AE1943" s="362">
        <v>0</v>
      </c>
      <c r="AF1943" s="362" t="s">
        <v>6171</v>
      </c>
      <c r="AG1943" s="362" t="b">
        <v>1</v>
      </c>
      <c r="AH1943" s="362"/>
      <c r="AI1943" s="362"/>
      <c r="AJ1943" s="362"/>
      <c r="AK1943" s="362"/>
      <c r="AL1943" s="362"/>
      <c r="AM1943" s="362"/>
      <c r="AN1943" s="361"/>
      <c r="AO1943" s="445" t="s">
        <v>5839</v>
      </c>
      <c r="AP1943" s="445" t="s">
        <v>5839</v>
      </c>
      <c r="AQ1943" s="445" t="s">
        <v>5839</v>
      </c>
    </row>
    <row r="1944" spans="1:43" ht="29" hidden="1" x14ac:dyDescent="0.35">
      <c r="A1944" s="362">
        <v>1942</v>
      </c>
      <c r="B1944" s="362" t="s">
        <v>4812</v>
      </c>
      <c r="C1944" s="362" t="s">
        <v>3</v>
      </c>
      <c r="D1944" s="362" t="s">
        <v>172</v>
      </c>
      <c r="E1944" s="362"/>
      <c r="F1944" s="362"/>
      <c r="G1944" s="362"/>
      <c r="H1944" s="362" t="s">
        <v>59</v>
      </c>
      <c r="I1944" s="362" t="s">
        <v>63</v>
      </c>
      <c r="J1944" s="361" t="s">
        <v>4813</v>
      </c>
      <c r="K1944" s="362"/>
      <c r="L1944" s="362" t="s">
        <v>186</v>
      </c>
      <c r="M1944" s="362" t="s">
        <v>4410</v>
      </c>
      <c r="N1944" s="362" t="s">
        <v>2208</v>
      </c>
      <c r="O1944" s="362" t="s">
        <v>4394</v>
      </c>
      <c r="P1944" s="482"/>
      <c r="Q1944" s="362"/>
      <c r="R1944" s="362"/>
      <c r="S1944" s="362"/>
      <c r="T1944" s="362"/>
      <c r="U1944" s="362"/>
      <c r="V1944" s="362"/>
      <c r="W1944" s="362"/>
      <c r="X1944" s="362"/>
      <c r="Y1944" s="362"/>
      <c r="Z1944" s="362"/>
      <c r="AA1944" s="366"/>
      <c r="AB1944" s="362"/>
      <c r="AC1944" s="362" t="s">
        <v>19</v>
      </c>
      <c r="AD1944" s="362" t="s">
        <v>40</v>
      </c>
      <c r="AE1944" s="362">
        <v>0</v>
      </c>
      <c r="AF1944" s="362" t="s">
        <v>6171</v>
      </c>
      <c r="AG1944" s="362" t="b">
        <v>1</v>
      </c>
      <c r="AH1944" s="362"/>
      <c r="AI1944" s="362"/>
      <c r="AJ1944" s="362"/>
      <c r="AK1944" s="362"/>
      <c r="AL1944" s="362"/>
      <c r="AM1944" s="362"/>
      <c r="AN1944" s="361"/>
      <c r="AO1944" s="445" t="s">
        <v>5839</v>
      </c>
      <c r="AP1944" s="445" t="s">
        <v>5839</v>
      </c>
      <c r="AQ1944" s="445" t="s">
        <v>5839</v>
      </c>
    </row>
    <row r="1945" spans="1:43" ht="72.5" hidden="1" x14ac:dyDescent="0.35">
      <c r="A1945" s="362">
        <v>1943</v>
      </c>
      <c r="B1945" s="362" t="s">
        <v>4814</v>
      </c>
      <c r="C1945" s="362" t="s">
        <v>3</v>
      </c>
      <c r="D1945" s="362" t="s">
        <v>172</v>
      </c>
      <c r="E1945" s="362"/>
      <c r="F1945" s="362" t="s">
        <v>63</v>
      </c>
      <c r="G1945" s="362" t="s">
        <v>63</v>
      </c>
      <c r="H1945" s="362" t="s">
        <v>80</v>
      </c>
      <c r="I1945" s="362" t="s">
        <v>63</v>
      </c>
      <c r="J1945" s="361" t="s">
        <v>4815</v>
      </c>
      <c r="K1945" s="362"/>
      <c r="L1945" s="362" t="s">
        <v>186</v>
      </c>
      <c r="M1945" s="362" t="s">
        <v>4410</v>
      </c>
      <c r="N1945" s="362" t="s">
        <v>2208</v>
      </c>
      <c r="O1945" s="362" t="s">
        <v>4394</v>
      </c>
      <c r="P1945" s="482" t="s">
        <v>4816</v>
      </c>
      <c r="Q1945" s="362"/>
      <c r="R1945" s="362"/>
      <c r="S1945" s="362"/>
      <c r="T1945" s="362"/>
      <c r="U1945" s="362"/>
      <c r="V1945" s="362"/>
      <c r="W1945" s="362"/>
      <c r="X1945" s="362"/>
      <c r="Y1945" s="362"/>
      <c r="Z1945" s="362"/>
      <c r="AA1945" s="366"/>
      <c r="AB1945" s="362"/>
      <c r="AC1945" s="362" t="s">
        <v>19</v>
      </c>
      <c r="AD1945" s="362" t="s">
        <v>40</v>
      </c>
      <c r="AE1945" s="362" t="s">
        <v>4816</v>
      </c>
      <c r="AF1945" s="362" t="s">
        <v>6171</v>
      </c>
      <c r="AG1945" s="362" t="b">
        <v>1</v>
      </c>
      <c r="AH1945" s="362"/>
      <c r="AI1945" s="362"/>
      <c r="AJ1945" s="362"/>
      <c r="AK1945" s="362"/>
      <c r="AL1945" s="362"/>
      <c r="AM1945" s="362"/>
      <c r="AN1945" s="361"/>
      <c r="AO1945" s="445" t="s">
        <v>5839</v>
      </c>
      <c r="AP1945" s="445" t="s">
        <v>5839</v>
      </c>
      <c r="AQ1945" s="445" t="s">
        <v>5839</v>
      </c>
    </row>
    <row r="1946" spans="1:43" ht="72.5" hidden="1" x14ac:dyDescent="0.35">
      <c r="A1946" s="362">
        <v>1944</v>
      </c>
      <c r="B1946" s="362" t="s">
        <v>4817</v>
      </c>
      <c r="C1946" s="362" t="s">
        <v>3</v>
      </c>
      <c r="D1946" s="362" t="s">
        <v>172</v>
      </c>
      <c r="E1946" s="362"/>
      <c r="F1946" s="362" t="s">
        <v>63</v>
      </c>
      <c r="G1946" s="362" t="s">
        <v>63</v>
      </c>
      <c r="H1946" s="362" t="s">
        <v>80</v>
      </c>
      <c r="I1946" s="362" t="s">
        <v>63</v>
      </c>
      <c r="J1946" s="361" t="s">
        <v>4818</v>
      </c>
      <c r="K1946" s="362"/>
      <c r="L1946" s="362" t="s">
        <v>186</v>
      </c>
      <c r="M1946" s="362" t="s">
        <v>4410</v>
      </c>
      <c r="N1946" s="362" t="s">
        <v>2208</v>
      </c>
      <c r="O1946" s="362" t="s">
        <v>4394</v>
      </c>
      <c r="P1946" s="482" t="s">
        <v>4816</v>
      </c>
      <c r="Q1946" s="362"/>
      <c r="R1946" s="362"/>
      <c r="S1946" s="362"/>
      <c r="T1946" s="362"/>
      <c r="U1946" s="362"/>
      <c r="V1946" s="362"/>
      <c r="W1946" s="362"/>
      <c r="X1946" s="362"/>
      <c r="Y1946" s="362"/>
      <c r="Z1946" s="362"/>
      <c r="AA1946" s="366"/>
      <c r="AB1946" s="362"/>
      <c r="AC1946" s="362" t="s">
        <v>19</v>
      </c>
      <c r="AD1946" s="362" t="s">
        <v>40</v>
      </c>
      <c r="AE1946" s="362" t="s">
        <v>4816</v>
      </c>
      <c r="AF1946" s="362" t="s">
        <v>6171</v>
      </c>
      <c r="AG1946" s="362" t="b">
        <v>1</v>
      </c>
      <c r="AH1946" s="362"/>
      <c r="AI1946" s="362"/>
      <c r="AJ1946" s="362"/>
      <c r="AK1946" s="362"/>
      <c r="AL1946" s="362"/>
      <c r="AM1946" s="362"/>
      <c r="AN1946" s="361"/>
      <c r="AO1946" s="445" t="s">
        <v>5839</v>
      </c>
      <c r="AP1946" s="445" t="s">
        <v>5839</v>
      </c>
      <c r="AQ1946" s="445" t="s">
        <v>5839</v>
      </c>
    </row>
    <row r="1947" spans="1:43" ht="72.5" hidden="1" x14ac:dyDescent="0.35">
      <c r="A1947" s="362">
        <v>1945</v>
      </c>
      <c r="B1947" s="362" t="s">
        <v>4819</v>
      </c>
      <c r="C1947" s="362" t="s">
        <v>3</v>
      </c>
      <c r="D1947" s="362" t="s">
        <v>172</v>
      </c>
      <c r="E1947" s="362"/>
      <c r="F1947" s="362" t="s">
        <v>63</v>
      </c>
      <c r="G1947" s="362" t="s">
        <v>63</v>
      </c>
      <c r="H1947" s="362" t="s">
        <v>80</v>
      </c>
      <c r="I1947" s="362" t="s">
        <v>63</v>
      </c>
      <c r="J1947" s="361" t="s">
        <v>4820</v>
      </c>
      <c r="K1947" s="362"/>
      <c r="L1947" s="362" t="s">
        <v>186</v>
      </c>
      <c r="M1947" s="362" t="s">
        <v>4410</v>
      </c>
      <c r="N1947" s="362" t="s">
        <v>2208</v>
      </c>
      <c r="O1947" s="362" t="s">
        <v>4394</v>
      </c>
      <c r="P1947" s="482" t="s">
        <v>4816</v>
      </c>
      <c r="Q1947" s="362"/>
      <c r="R1947" s="362"/>
      <c r="S1947" s="362"/>
      <c r="T1947" s="362"/>
      <c r="U1947" s="362"/>
      <c r="V1947" s="362"/>
      <c r="W1947" s="362"/>
      <c r="X1947" s="362"/>
      <c r="Y1947" s="362"/>
      <c r="Z1947" s="362"/>
      <c r="AA1947" s="366"/>
      <c r="AB1947" s="362"/>
      <c r="AC1947" s="362" t="s">
        <v>19</v>
      </c>
      <c r="AD1947" s="362" t="s">
        <v>40</v>
      </c>
      <c r="AE1947" s="362" t="s">
        <v>4816</v>
      </c>
      <c r="AF1947" s="362" t="s">
        <v>6171</v>
      </c>
      <c r="AG1947" s="362" t="b">
        <v>1</v>
      </c>
      <c r="AH1947" s="362"/>
      <c r="AI1947" s="362"/>
      <c r="AJ1947" s="362"/>
      <c r="AK1947" s="362"/>
      <c r="AL1947" s="362"/>
      <c r="AM1947" s="362"/>
      <c r="AN1947" s="361"/>
      <c r="AO1947" s="445" t="s">
        <v>5839</v>
      </c>
      <c r="AP1947" s="445" t="s">
        <v>5839</v>
      </c>
      <c r="AQ1947" s="445" t="s">
        <v>5839</v>
      </c>
    </row>
    <row r="1948" spans="1:43" ht="72.5" hidden="1" x14ac:dyDescent="0.35">
      <c r="A1948" s="362">
        <v>1946</v>
      </c>
      <c r="B1948" s="362" t="s">
        <v>4821</v>
      </c>
      <c r="C1948" s="362" t="s">
        <v>3</v>
      </c>
      <c r="D1948" s="362" t="s">
        <v>172</v>
      </c>
      <c r="E1948" s="362"/>
      <c r="F1948" s="362" t="s">
        <v>63</v>
      </c>
      <c r="G1948" s="362" t="s">
        <v>63</v>
      </c>
      <c r="H1948" s="362" t="s">
        <v>80</v>
      </c>
      <c r="I1948" s="362" t="s">
        <v>63</v>
      </c>
      <c r="J1948" s="361" t="s">
        <v>4822</v>
      </c>
      <c r="K1948" s="362"/>
      <c r="L1948" s="362" t="s">
        <v>186</v>
      </c>
      <c r="M1948" s="362" t="s">
        <v>4410</v>
      </c>
      <c r="N1948" s="362" t="s">
        <v>2208</v>
      </c>
      <c r="O1948" s="362" t="s">
        <v>4394</v>
      </c>
      <c r="P1948" s="482" t="s">
        <v>4816</v>
      </c>
      <c r="Q1948" s="362"/>
      <c r="R1948" s="362"/>
      <c r="S1948" s="362"/>
      <c r="T1948" s="362"/>
      <c r="U1948" s="362"/>
      <c r="V1948" s="362"/>
      <c r="W1948" s="362"/>
      <c r="X1948" s="362"/>
      <c r="Y1948" s="362"/>
      <c r="Z1948" s="362"/>
      <c r="AA1948" s="366"/>
      <c r="AB1948" s="362"/>
      <c r="AC1948" s="362" t="s">
        <v>19</v>
      </c>
      <c r="AD1948" s="362" t="s">
        <v>40</v>
      </c>
      <c r="AE1948" s="362" t="s">
        <v>4816</v>
      </c>
      <c r="AF1948" s="362" t="s">
        <v>6171</v>
      </c>
      <c r="AG1948" s="362" t="b">
        <v>1</v>
      </c>
      <c r="AH1948" s="362"/>
      <c r="AI1948" s="362"/>
      <c r="AJ1948" s="362"/>
      <c r="AK1948" s="362"/>
      <c r="AL1948" s="362"/>
      <c r="AM1948" s="362"/>
      <c r="AN1948" s="361"/>
      <c r="AO1948" s="445" t="s">
        <v>5839</v>
      </c>
      <c r="AP1948" s="445" t="s">
        <v>5839</v>
      </c>
      <c r="AQ1948" s="445" t="s">
        <v>5839</v>
      </c>
    </row>
    <row r="1949" spans="1:43" ht="72.5" hidden="1" x14ac:dyDescent="0.35">
      <c r="A1949" s="362">
        <v>1947</v>
      </c>
      <c r="B1949" s="362" t="s">
        <v>4823</v>
      </c>
      <c r="C1949" s="362" t="s">
        <v>3</v>
      </c>
      <c r="D1949" s="362" t="s">
        <v>172</v>
      </c>
      <c r="E1949" s="362"/>
      <c r="F1949" s="362" t="s">
        <v>63</v>
      </c>
      <c r="G1949" s="362" t="s">
        <v>63</v>
      </c>
      <c r="H1949" s="362" t="s">
        <v>80</v>
      </c>
      <c r="I1949" s="362" t="s">
        <v>63</v>
      </c>
      <c r="J1949" s="361" t="s">
        <v>4824</v>
      </c>
      <c r="K1949" s="362"/>
      <c r="L1949" s="362" t="s">
        <v>186</v>
      </c>
      <c r="M1949" s="362" t="s">
        <v>4410</v>
      </c>
      <c r="N1949" s="362" t="s">
        <v>2208</v>
      </c>
      <c r="O1949" s="362" t="s">
        <v>4394</v>
      </c>
      <c r="P1949" s="482" t="s">
        <v>4816</v>
      </c>
      <c r="Q1949" s="362"/>
      <c r="R1949" s="362"/>
      <c r="S1949" s="362"/>
      <c r="T1949" s="362"/>
      <c r="U1949" s="362"/>
      <c r="V1949" s="362"/>
      <c r="W1949" s="362"/>
      <c r="X1949" s="362"/>
      <c r="Y1949" s="362"/>
      <c r="Z1949" s="362"/>
      <c r="AA1949" s="366"/>
      <c r="AB1949" s="362"/>
      <c r="AC1949" s="362" t="s">
        <v>19</v>
      </c>
      <c r="AD1949" s="362" t="s">
        <v>40</v>
      </c>
      <c r="AE1949" s="362" t="s">
        <v>4816</v>
      </c>
      <c r="AF1949" s="362" t="s">
        <v>6171</v>
      </c>
      <c r="AG1949" s="362" t="b">
        <v>1</v>
      </c>
      <c r="AH1949" s="362"/>
      <c r="AI1949" s="362"/>
      <c r="AJ1949" s="362"/>
      <c r="AK1949" s="362"/>
      <c r="AL1949" s="362"/>
      <c r="AM1949" s="362"/>
      <c r="AN1949" s="361"/>
      <c r="AO1949" s="445" t="s">
        <v>5839</v>
      </c>
      <c r="AP1949" s="445" t="s">
        <v>5839</v>
      </c>
      <c r="AQ1949" s="445" t="s">
        <v>5839</v>
      </c>
    </row>
    <row r="1950" spans="1:43" ht="72.5" hidden="1" x14ac:dyDescent="0.35">
      <c r="A1950" s="362">
        <v>1948</v>
      </c>
      <c r="B1950" s="362" t="s">
        <v>4825</v>
      </c>
      <c r="C1950" s="362" t="s">
        <v>3</v>
      </c>
      <c r="D1950" s="362" t="s">
        <v>172</v>
      </c>
      <c r="E1950" s="362"/>
      <c r="F1950" s="362" t="s">
        <v>63</v>
      </c>
      <c r="G1950" s="362" t="s">
        <v>63</v>
      </c>
      <c r="H1950" s="362" t="s">
        <v>80</v>
      </c>
      <c r="I1950" s="362" t="s">
        <v>63</v>
      </c>
      <c r="J1950" s="361" t="s">
        <v>4826</v>
      </c>
      <c r="K1950" s="362"/>
      <c r="L1950" s="362" t="s">
        <v>186</v>
      </c>
      <c r="M1950" s="362" t="s">
        <v>4410</v>
      </c>
      <c r="N1950" s="362" t="s">
        <v>2208</v>
      </c>
      <c r="O1950" s="362" t="s">
        <v>4394</v>
      </c>
      <c r="P1950" s="482" t="s">
        <v>4816</v>
      </c>
      <c r="Q1950" s="362"/>
      <c r="R1950" s="362"/>
      <c r="S1950" s="362"/>
      <c r="T1950" s="362"/>
      <c r="U1950" s="362"/>
      <c r="V1950" s="362"/>
      <c r="W1950" s="362"/>
      <c r="X1950" s="362"/>
      <c r="Y1950" s="362"/>
      <c r="Z1950" s="362"/>
      <c r="AA1950" s="366"/>
      <c r="AB1950" s="362"/>
      <c r="AC1950" s="362" t="s">
        <v>19</v>
      </c>
      <c r="AD1950" s="362" t="s">
        <v>40</v>
      </c>
      <c r="AE1950" s="362" t="s">
        <v>4816</v>
      </c>
      <c r="AF1950" s="362" t="s">
        <v>6171</v>
      </c>
      <c r="AG1950" s="362" t="b">
        <v>1</v>
      </c>
      <c r="AH1950" s="362"/>
      <c r="AI1950" s="362"/>
      <c r="AJ1950" s="362"/>
      <c r="AK1950" s="362"/>
      <c r="AL1950" s="362"/>
      <c r="AM1950" s="362"/>
      <c r="AN1950" s="361"/>
      <c r="AO1950" s="445" t="s">
        <v>5839</v>
      </c>
      <c r="AP1950" s="445" t="s">
        <v>5839</v>
      </c>
      <c r="AQ1950" s="445" t="s">
        <v>5839</v>
      </c>
    </row>
    <row r="1951" spans="1:43" ht="72.5" hidden="1" x14ac:dyDescent="0.35">
      <c r="A1951" s="362">
        <v>1949</v>
      </c>
      <c r="B1951" s="362" t="s">
        <v>4827</v>
      </c>
      <c r="C1951" s="362" t="s">
        <v>3</v>
      </c>
      <c r="D1951" s="362" t="s">
        <v>172</v>
      </c>
      <c r="E1951" s="362"/>
      <c r="F1951" s="362" t="s">
        <v>63</v>
      </c>
      <c r="G1951" s="362" t="s">
        <v>63</v>
      </c>
      <c r="H1951" s="362" t="s">
        <v>80</v>
      </c>
      <c r="I1951" s="362" t="s">
        <v>63</v>
      </c>
      <c r="J1951" s="361" t="s">
        <v>4828</v>
      </c>
      <c r="K1951" s="362"/>
      <c r="L1951" s="362" t="s">
        <v>186</v>
      </c>
      <c r="M1951" s="362" t="s">
        <v>4410</v>
      </c>
      <c r="N1951" s="362" t="s">
        <v>2208</v>
      </c>
      <c r="O1951" s="362" t="s">
        <v>4394</v>
      </c>
      <c r="P1951" s="482" t="s">
        <v>4816</v>
      </c>
      <c r="Q1951" s="362"/>
      <c r="R1951" s="362"/>
      <c r="S1951" s="362"/>
      <c r="T1951" s="362"/>
      <c r="U1951" s="362"/>
      <c r="V1951" s="362"/>
      <c r="W1951" s="362"/>
      <c r="X1951" s="362"/>
      <c r="Y1951" s="362"/>
      <c r="Z1951" s="362"/>
      <c r="AA1951" s="366"/>
      <c r="AB1951" s="362"/>
      <c r="AC1951" s="362" t="s">
        <v>19</v>
      </c>
      <c r="AD1951" s="362" t="s">
        <v>40</v>
      </c>
      <c r="AE1951" s="362" t="s">
        <v>4816</v>
      </c>
      <c r="AF1951" s="362" t="s">
        <v>6171</v>
      </c>
      <c r="AG1951" s="362" t="b">
        <v>1</v>
      </c>
      <c r="AH1951" s="362"/>
      <c r="AI1951" s="362"/>
      <c r="AJ1951" s="362"/>
      <c r="AK1951" s="362"/>
      <c r="AL1951" s="362"/>
      <c r="AM1951" s="362"/>
      <c r="AN1951" s="361"/>
      <c r="AO1951" s="445" t="s">
        <v>5839</v>
      </c>
      <c r="AP1951" s="445" t="s">
        <v>5839</v>
      </c>
      <c r="AQ1951" s="445" t="s">
        <v>5839</v>
      </c>
    </row>
    <row r="1952" spans="1:43" ht="29" hidden="1" x14ac:dyDescent="0.35">
      <c r="A1952" s="362">
        <v>1950</v>
      </c>
      <c r="B1952" s="362" t="s">
        <v>4829</v>
      </c>
      <c r="C1952" s="362" t="s">
        <v>3</v>
      </c>
      <c r="D1952" s="362" t="s">
        <v>172</v>
      </c>
      <c r="E1952" s="362"/>
      <c r="F1952" s="362" t="s">
        <v>63</v>
      </c>
      <c r="G1952" s="362" t="s">
        <v>63</v>
      </c>
      <c r="H1952" s="362" t="s">
        <v>63</v>
      </c>
      <c r="I1952" s="362" t="s">
        <v>4540</v>
      </c>
      <c r="J1952" s="361" t="s">
        <v>4830</v>
      </c>
      <c r="K1952" s="362"/>
      <c r="L1952" s="362" t="s">
        <v>186</v>
      </c>
      <c r="M1952" s="362" t="s">
        <v>40</v>
      </c>
      <c r="N1952" s="362" t="s">
        <v>2208</v>
      </c>
      <c r="O1952" s="362" t="s">
        <v>4394</v>
      </c>
      <c r="P1952" s="482" t="s">
        <v>4401</v>
      </c>
      <c r="Q1952" s="362"/>
      <c r="R1952" s="362"/>
      <c r="S1952" s="362"/>
      <c r="T1952" s="362"/>
      <c r="U1952" s="362"/>
      <c r="V1952" s="362"/>
      <c r="W1952" s="362"/>
      <c r="X1952" s="362"/>
      <c r="Y1952" s="362"/>
      <c r="Z1952" s="362"/>
      <c r="AA1952" s="366"/>
      <c r="AB1952" s="362"/>
      <c r="AC1952" s="362" t="s">
        <v>19</v>
      </c>
      <c r="AD1952" s="362" t="s">
        <v>40</v>
      </c>
      <c r="AE1952" s="362"/>
      <c r="AF1952" s="362" t="s">
        <v>6865</v>
      </c>
      <c r="AG1952" s="362" t="b">
        <v>0</v>
      </c>
      <c r="AH1952" s="362"/>
      <c r="AI1952" s="362"/>
      <c r="AJ1952" s="362"/>
      <c r="AK1952" s="362"/>
      <c r="AL1952" s="362"/>
      <c r="AM1952" s="362"/>
      <c r="AN1952" s="361"/>
      <c r="AO1952" s="445" t="s">
        <v>9</v>
      </c>
      <c r="AP1952" s="445" t="s">
        <v>9</v>
      </c>
      <c r="AQ1952" s="445" t="s">
        <v>9</v>
      </c>
    </row>
    <row r="1953" spans="1:43" ht="29" hidden="1" x14ac:dyDescent="0.35">
      <c r="A1953" s="362">
        <v>1951</v>
      </c>
      <c r="B1953" s="362" t="s">
        <v>4831</v>
      </c>
      <c r="C1953" s="362" t="s">
        <v>3</v>
      </c>
      <c r="D1953" s="362" t="s">
        <v>172</v>
      </c>
      <c r="E1953" s="362"/>
      <c r="F1953" s="362" t="s">
        <v>63</v>
      </c>
      <c r="G1953" s="362" t="s">
        <v>63</v>
      </c>
      <c r="H1953" s="362" t="s">
        <v>80</v>
      </c>
      <c r="I1953" s="362" t="s">
        <v>63</v>
      </c>
      <c r="J1953" s="361" t="s">
        <v>4832</v>
      </c>
      <c r="K1953" s="362"/>
      <c r="L1953" s="362" t="s">
        <v>186</v>
      </c>
      <c r="M1953" s="362" t="s">
        <v>4410</v>
      </c>
      <c r="N1953" s="362" t="s">
        <v>2208</v>
      </c>
      <c r="O1953" s="362" t="s">
        <v>4394</v>
      </c>
      <c r="P1953" s="482"/>
      <c r="Q1953" s="362"/>
      <c r="R1953" s="362"/>
      <c r="S1953" s="362"/>
      <c r="T1953" s="362"/>
      <c r="U1953" s="362"/>
      <c r="V1953" s="362"/>
      <c r="W1953" s="362"/>
      <c r="X1953" s="362"/>
      <c r="Y1953" s="362"/>
      <c r="Z1953" s="362"/>
      <c r="AA1953" s="366"/>
      <c r="AB1953" s="362"/>
      <c r="AC1953" s="362" t="s">
        <v>19</v>
      </c>
      <c r="AD1953" s="362" t="s">
        <v>8</v>
      </c>
      <c r="AE1953" s="362" t="s">
        <v>6590</v>
      </c>
      <c r="AF1953" s="362" t="s">
        <v>6171</v>
      </c>
      <c r="AG1953" s="362" t="b">
        <v>0</v>
      </c>
      <c r="AH1953" s="362"/>
      <c r="AI1953" s="362"/>
      <c r="AJ1953" s="362"/>
      <c r="AK1953" s="362"/>
      <c r="AL1953" s="362"/>
      <c r="AM1953" s="368">
        <v>45979</v>
      </c>
      <c r="AN1953" s="361" t="s">
        <v>6189</v>
      </c>
      <c r="AO1953" s="445" t="s">
        <v>6190</v>
      </c>
      <c r="AP1953" s="445" t="s">
        <v>6190</v>
      </c>
      <c r="AQ1953" s="445" t="s">
        <v>5839</v>
      </c>
    </row>
    <row r="1954" spans="1:43" ht="29" hidden="1" x14ac:dyDescent="0.35">
      <c r="A1954" s="362">
        <v>1952</v>
      </c>
      <c r="B1954" s="362" t="s">
        <v>4833</v>
      </c>
      <c r="C1954" s="362" t="s">
        <v>3</v>
      </c>
      <c r="D1954" s="362" t="s">
        <v>172</v>
      </c>
      <c r="E1954" s="362"/>
      <c r="F1954" s="362" t="s">
        <v>63</v>
      </c>
      <c r="G1954" s="362" t="s">
        <v>63</v>
      </c>
      <c r="H1954" s="362" t="s">
        <v>80</v>
      </c>
      <c r="I1954" s="362" t="s">
        <v>63</v>
      </c>
      <c r="J1954" s="361" t="s">
        <v>4834</v>
      </c>
      <c r="K1954" s="362"/>
      <c r="L1954" s="362" t="s">
        <v>186</v>
      </c>
      <c r="M1954" s="362" t="s">
        <v>4410</v>
      </c>
      <c r="N1954" s="362" t="s">
        <v>2208</v>
      </c>
      <c r="O1954" s="362" t="s">
        <v>4394</v>
      </c>
      <c r="P1954" s="482"/>
      <c r="Q1954" s="362"/>
      <c r="R1954" s="362"/>
      <c r="S1954" s="362"/>
      <c r="T1954" s="362"/>
      <c r="U1954" s="362"/>
      <c r="V1954" s="362"/>
      <c r="W1954" s="362"/>
      <c r="X1954" s="362"/>
      <c r="Y1954" s="362"/>
      <c r="Z1954" s="362"/>
      <c r="AA1954" s="366"/>
      <c r="AB1954" s="362"/>
      <c r="AC1954" s="362" t="s">
        <v>19</v>
      </c>
      <c r="AD1954" s="362" t="s">
        <v>8</v>
      </c>
      <c r="AE1954" s="362" t="s">
        <v>6590</v>
      </c>
      <c r="AF1954" s="362" t="s">
        <v>6171</v>
      </c>
      <c r="AG1954" s="362" t="b">
        <v>0</v>
      </c>
      <c r="AH1954" s="362"/>
      <c r="AI1954" s="362"/>
      <c r="AJ1954" s="362"/>
      <c r="AK1954" s="362"/>
      <c r="AL1954" s="362"/>
      <c r="AM1954" s="368">
        <v>45979</v>
      </c>
      <c r="AN1954" s="361" t="s">
        <v>6189</v>
      </c>
      <c r="AO1954" s="445" t="s">
        <v>6190</v>
      </c>
      <c r="AP1954" s="445" t="s">
        <v>6190</v>
      </c>
      <c r="AQ1954" s="445" t="s">
        <v>5839</v>
      </c>
    </row>
    <row r="1955" spans="1:43" ht="29" hidden="1" x14ac:dyDescent="0.35">
      <c r="A1955" s="362">
        <v>1953</v>
      </c>
      <c r="B1955" s="362" t="s">
        <v>4835</v>
      </c>
      <c r="C1955" s="362" t="s">
        <v>3</v>
      </c>
      <c r="D1955" s="362" t="s">
        <v>172</v>
      </c>
      <c r="E1955" s="362"/>
      <c r="F1955" s="362" t="s">
        <v>63</v>
      </c>
      <c r="G1955" s="362" t="s">
        <v>63</v>
      </c>
      <c r="H1955" s="362" t="s">
        <v>80</v>
      </c>
      <c r="I1955" s="362" t="s">
        <v>63</v>
      </c>
      <c r="J1955" s="361" t="s">
        <v>4836</v>
      </c>
      <c r="K1955" s="362"/>
      <c r="L1955" s="362" t="s">
        <v>186</v>
      </c>
      <c r="M1955" s="362" t="s">
        <v>4410</v>
      </c>
      <c r="N1955" s="362" t="s">
        <v>2208</v>
      </c>
      <c r="O1955" s="362" t="s">
        <v>4394</v>
      </c>
      <c r="P1955" s="482"/>
      <c r="Q1955" s="362"/>
      <c r="R1955" s="362"/>
      <c r="S1955" s="362"/>
      <c r="T1955" s="362"/>
      <c r="U1955" s="362"/>
      <c r="V1955" s="362"/>
      <c r="W1955" s="362"/>
      <c r="X1955" s="362"/>
      <c r="Y1955" s="362"/>
      <c r="Z1955" s="362"/>
      <c r="AA1955" s="366"/>
      <c r="AB1955" s="362"/>
      <c r="AC1955" s="362" t="s">
        <v>19</v>
      </c>
      <c r="AD1955" s="362" t="s">
        <v>8</v>
      </c>
      <c r="AE1955" s="362" t="s">
        <v>6590</v>
      </c>
      <c r="AF1955" s="362" t="s">
        <v>6171</v>
      </c>
      <c r="AG1955" s="362" t="b">
        <v>0</v>
      </c>
      <c r="AH1955" s="362"/>
      <c r="AI1955" s="362"/>
      <c r="AJ1955" s="362"/>
      <c r="AK1955" s="362"/>
      <c r="AL1955" s="362"/>
      <c r="AM1955" s="368">
        <v>45979</v>
      </c>
      <c r="AN1955" s="361" t="s">
        <v>6189</v>
      </c>
      <c r="AO1955" s="445" t="s">
        <v>6190</v>
      </c>
      <c r="AP1955" s="445" t="s">
        <v>6190</v>
      </c>
      <c r="AQ1955" s="445" t="s">
        <v>5839</v>
      </c>
    </row>
    <row r="1956" spans="1:43" ht="29" hidden="1" x14ac:dyDescent="0.35">
      <c r="A1956" s="362">
        <v>1954</v>
      </c>
      <c r="B1956" s="362" t="s">
        <v>4837</v>
      </c>
      <c r="C1956" s="362" t="s">
        <v>3</v>
      </c>
      <c r="D1956" s="362" t="s">
        <v>172</v>
      </c>
      <c r="E1956" s="362"/>
      <c r="F1956" s="362" t="s">
        <v>63</v>
      </c>
      <c r="G1956" s="362" t="s">
        <v>63</v>
      </c>
      <c r="H1956" s="362" t="s">
        <v>80</v>
      </c>
      <c r="I1956" s="362" t="s">
        <v>63</v>
      </c>
      <c r="J1956" s="361" t="s">
        <v>4838</v>
      </c>
      <c r="K1956" s="362"/>
      <c r="L1956" s="362" t="s">
        <v>186</v>
      </c>
      <c r="M1956" s="362" t="s">
        <v>4410</v>
      </c>
      <c r="N1956" s="362" t="s">
        <v>2208</v>
      </c>
      <c r="O1956" s="362" t="s">
        <v>4394</v>
      </c>
      <c r="P1956" s="482"/>
      <c r="Q1956" s="362"/>
      <c r="R1956" s="362"/>
      <c r="S1956" s="362"/>
      <c r="T1956" s="362"/>
      <c r="U1956" s="362"/>
      <c r="V1956" s="362"/>
      <c r="W1956" s="362"/>
      <c r="X1956" s="362"/>
      <c r="Y1956" s="362"/>
      <c r="Z1956" s="362"/>
      <c r="AA1956" s="366"/>
      <c r="AB1956" s="362"/>
      <c r="AC1956" s="362" t="s">
        <v>19</v>
      </c>
      <c r="AD1956" s="362" t="s">
        <v>8</v>
      </c>
      <c r="AE1956" s="362" t="s">
        <v>6590</v>
      </c>
      <c r="AF1956" s="362" t="s">
        <v>6171</v>
      </c>
      <c r="AG1956" s="362" t="b">
        <v>0</v>
      </c>
      <c r="AH1956" s="362"/>
      <c r="AI1956" s="362"/>
      <c r="AJ1956" s="362"/>
      <c r="AK1956" s="362"/>
      <c r="AL1956" s="362"/>
      <c r="AM1956" s="368">
        <v>45979</v>
      </c>
      <c r="AN1956" s="361" t="s">
        <v>6189</v>
      </c>
      <c r="AO1956" s="445" t="s">
        <v>6190</v>
      </c>
      <c r="AP1956" s="445" t="s">
        <v>6190</v>
      </c>
      <c r="AQ1956" s="445" t="s">
        <v>5839</v>
      </c>
    </row>
    <row r="1957" spans="1:43" ht="14.5" hidden="1" x14ac:dyDescent="0.35">
      <c r="A1957" s="362">
        <v>1955</v>
      </c>
      <c r="B1957" s="362" t="s">
        <v>4839</v>
      </c>
      <c r="C1957" s="362" t="s">
        <v>3</v>
      </c>
      <c r="D1957" s="362" t="s">
        <v>172</v>
      </c>
      <c r="E1957" s="362"/>
      <c r="F1957" s="362" t="s">
        <v>63</v>
      </c>
      <c r="G1957" s="362" t="s">
        <v>63</v>
      </c>
      <c r="H1957" s="362" t="s">
        <v>63</v>
      </c>
      <c r="I1957" s="362" t="s">
        <v>4475</v>
      </c>
      <c r="J1957" s="361" t="s">
        <v>4840</v>
      </c>
      <c r="K1957" s="362"/>
      <c r="L1957" s="362" t="s">
        <v>186</v>
      </c>
      <c r="M1957" s="362" t="s">
        <v>4410</v>
      </c>
      <c r="N1957" s="362" t="s">
        <v>4399</v>
      </c>
      <c r="O1957" s="362" t="s">
        <v>4399</v>
      </c>
      <c r="P1957" s="482" t="s">
        <v>4841</v>
      </c>
      <c r="Q1957" s="362"/>
      <c r="R1957" s="362"/>
      <c r="S1957" s="362"/>
      <c r="T1957" s="362"/>
      <c r="U1957" s="362"/>
      <c r="V1957" s="362"/>
      <c r="W1957" s="362"/>
      <c r="X1957" s="362"/>
      <c r="Y1957" s="362"/>
      <c r="Z1957" s="362"/>
      <c r="AA1957" s="366"/>
      <c r="AB1957" s="362"/>
      <c r="AC1957" s="362" t="s">
        <v>19</v>
      </c>
      <c r="AD1957" s="362" t="s">
        <v>40</v>
      </c>
      <c r="AE1957" s="362" t="s">
        <v>4841</v>
      </c>
      <c r="AF1957" s="362" t="s">
        <v>6171</v>
      </c>
      <c r="AG1957" s="362" t="b">
        <v>1</v>
      </c>
      <c r="AH1957" s="362"/>
      <c r="AI1957" s="362"/>
      <c r="AJ1957" s="362"/>
      <c r="AK1957" s="362"/>
      <c r="AL1957" s="362"/>
      <c r="AM1957" s="362"/>
      <c r="AN1957" s="361"/>
      <c r="AO1957" s="445" t="s">
        <v>5839</v>
      </c>
      <c r="AP1957" s="445" t="s">
        <v>5839</v>
      </c>
      <c r="AQ1957" s="445" t="s">
        <v>5839</v>
      </c>
    </row>
    <row r="1958" spans="1:43" ht="29" hidden="1" x14ac:dyDescent="0.35">
      <c r="A1958" s="362">
        <v>1956</v>
      </c>
      <c r="B1958" s="362" t="s">
        <v>4842</v>
      </c>
      <c r="C1958" s="362" t="s">
        <v>3</v>
      </c>
      <c r="D1958" s="362" t="s">
        <v>172</v>
      </c>
      <c r="E1958" s="362"/>
      <c r="F1958" s="362" t="s">
        <v>63</v>
      </c>
      <c r="G1958" s="362" t="s">
        <v>63</v>
      </c>
      <c r="H1958" s="362" t="s">
        <v>63</v>
      </c>
      <c r="I1958" s="362" t="s">
        <v>4475</v>
      </c>
      <c r="J1958" s="361" t="s">
        <v>4843</v>
      </c>
      <c r="K1958" s="362"/>
      <c r="L1958" s="362" t="s">
        <v>186</v>
      </c>
      <c r="M1958" s="362" t="s">
        <v>95</v>
      </c>
      <c r="N1958" s="362" t="s">
        <v>4399</v>
      </c>
      <c r="O1958" s="362" t="s">
        <v>4399</v>
      </c>
      <c r="P1958" s="482"/>
      <c r="Q1958" s="362"/>
      <c r="R1958" s="362"/>
      <c r="S1958" s="362"/>
      <c r="T1958" s="362"/>
      <c r="U1958" s="362"/>
      <c r="V1958" s="362"/>
      <c r="W1958" s="362"/>
      <c r="X1958" s="362"/>
      <c r="Y1958" s="362"/>
      <c r="Z1958" s="362"/>
      <c r="AA1958" s="366"/>
      <c r="AB1958" s="362"/>
      <c r="AC1958" s="362" t="s">
        <v>19</v>
      </c>
      <c r="AD1958" s="362" t="s">
        <v>40</v>
      </c>
      <c r="AE1958" s="362">
        <v>0</v>
      </c>
      <c r="AF1958" s="362" t="s">
        <v>6316</v>
      </c>
      <c r="AG1958" s="362" t="b">
        <v>1</v>
      </c>
      <c r="AH1958" s="362"/>
      <c r="AI1958" s="362"/>
      <c r="AJ1958" s="362"/>
      <c r="AK1958" s="362"/>
      <c r="AL1958" s="362"/>
      <c r="AM1958" s="362"/>
      <c r="AN1958" s="361"/>
      <c r="AO1958" s="445" t="s">
        <v>9</v>
      </c>
      <c r="AP1958" s="445" t="s">
        <v>9</v>
      </c>
      <c r="AQ1958" s="445" t="s">
        <v>9</v>
      </c>
    </row>
    <row r="1959" spans="1:43" ht="29" hidden="1" x14ac:dyDescent="0.35">
      <c r="A1959" s="362">
        <v>1957</v>
      </c>
      <c r="B1959" s="362" t="s">
        <v>4844</v>
      </c>
      <c r="C1959" s="362" t="s">
        <v>3</v>
      </c>
      <c r="D1959" s="362" t="s">
        <v>172</v>
      </c>
      <c r="E1959" s="362"/>
      <c r="F1959" s="362" t="s">
        <v>63</v>
      </c>
      <c r="G1959" s="362" t="s">
        <v>63</v>
      </c>
      <c r="H1959" s="362" t="s">
        <v>63</v>
      </c>
      <c r="I1959" s="362" t="s">
        <v>4475</v>
      </c>
      <c r="J1959" s="361" t="s">
        <v>4845</v>
      </c>
      <c r="K1959" s="362"/>
      <c r="L1959" s="362" t="s">
        <v>186</v>
      </c>
      <c r="M1959" s="362" t="s">
        <v>95</v>
      </c>
      <c r="N1959" s="362" t="s">
        <v>4399</v>
      </c>
      <c r="O1959" s="362" t="s">
        <v>4399</v>
      </c>
      <c r="P1959" s="482"/>
      <c r="Q1959" s="362"/>
      <c r="R1959" s="362"/>
      <c r="S1959" s="362"/>
      <c r="T1959" s="362"/>
      <c r="U1959" s="362"/>
      <c r="V1959" s="362"/>
      <c r="W1959" s="362"/>
      <c r="X1959" s="362"/>
      <c r="Y1959" s="362"/>
      <c r="Z1959" s="362"/>
      <c r="AA1959" s="366"/>
      <c r="AB1959" s="362"/>
      <c r="AC1959" s="362" t="s">
        <v>19</v>
      </c>
      <c r="AD1959" s="362" t="s">
        <v>40</v>
      </c>
      <c r="AE1959" s="362">
        <v>0</v>
      </c>
      <c r="AF1959" s="362" t="s">
        <v>6316</v>
      </c>
      <c r="AG1959" s="362" t="b">
        <v>1</v>
      </c>
      <c r="AH1959" s="362"/>
      <c r="AI1959" s="362"/>
      <c r="AJ1959" s="362"/>
      <c r="AK1959" s="362"/>
      <c r="AL1959" s="362"/>
      <c r="AM1959" s="362"/>
      <c r="AN1959" s="361"/>
      <c r="AO1959" s="445" t="s">
        <v>9</v>
      </c>
      <c r="AP1959" s="445" t="s">
        <v>9</v>
      </c>
      <c r="AQ1959" s="445" t="s">
        <v>9</v>
      </c>
    </row>
    <row r="1960" spans="1:43" ht="29" hidden="1" x14ac:dyDescent="0.35">
      <c r="A1960" s="362">
        <v>1958</v>
      </c>
      <c r="B1960" s="362" t="s">
        <v>4846</v>
      </c>
      <c r="C1960" s="362" t="s">
        <v>3</v>
      </c>
      <c r="D1960" s="362" t="s">
        <v>172</v>
      </c>
      <c r="E1960" s="362"/>
      <c r="F1960" s="362" t="s">
        <v>63</v>
      </c>
      <c r="G1960" s="362" t="s">
        <v>63</v>
      </c>
      <c r="H1960" s="362" t="s">
        <v>63</v>
      </c>
      <c r="I1960" s="362" t="s">
        <v>4475</v>
      </c>
      <c r="J1960" s="361" t="s">
        <v>4847</v>
      </c>
      <c r="K1960" s="362"/>
      <c r="L1960" s="362" t="s">
        <v>186</v>
      </c>
      <c r="M1960" s="362" t="s">
        <v>95</v>
      </c>
      <c r="N1960" s="362" t="s">
        <v>4399</v>
      </c>
      <c r="O1960" s="362" t="s">
        <v>4399</v>
      </c>
      <c r="P1960" s="482"/>
      <c r="Q1960" s="362"/>
      <c r="R1960" s="362"/>
      <c r="S1960" s="362"/>
      <c r="T1960" s="362"/>
      <c r="U1960" s="362"/>
      <c r="V1960" s="362"/>
      <c r="W1960" s="362"/>
      <c r="X1960" s="362"/>
      <c r="Y1960" s="362"/>
      <c r="Z1960" s="362"/>
      <c r="AA1960" s="366"/>
      <c r="AB1960" s="362"/>
      <c r="AC1960" s="362" t="s">
        <v>19</v>
      </c>
      <c r="AD1960" s="362" t="s">
        <v>40</v>
      </c>
      <c r="AE1960" s="362" t="s">
        <v>6894</v>
      </c>
      <c r="AF1960" s="362" t="s">
        <v>6316</v>
      </c>
      <c r="AG1960" s="362" t="b">
        <v>0</v>
      </c>
      <c r="AH1960" s="362"/>
      <c r="AI1960" s="362"/>
      <c r="AJ1960" s="362"/>
      <c r="AK1960" s="362"/>
      <c r="AL1960" s="362"/>
      <c r="AM1960" s="362"/>
      <c r="AN1960" s="361"/>
      <c r="AO1960" s="445" t="s">
        <v>9</v>
      </c>
      <c r="AP1960" s="445" t="s">
        <v>9</v>
      </c>
      <c r="AQ1960" s="445" t="s">
        <v>9</v>
      </c>
    </row>
    <row r="1961" spans="1:43" ht="14.5" hidden="1" x14ac:dyDescent="0.35">
      <c r="A1961" s="362">
        <v>1959</v>
      </c>
      <c r="B1961" s="362" t="s">
        <v>4848</v>
      </c>
      <c r="C1961" s="362" t="s">
        <v>3</v>
      </c>
      <c r="D1961" s="362" t="s">
        <v>172</v>
      </c>
      <c r="E1961" s="362"/>
      <c r="F1961" s="362" t="s">
        <v>63</v>
      </c>
      <c r="G1961" s="362" t="s">
        <v>63</v>
      </c>
      <c r="H1961" s="362" t="s">
        <v>63</v>
      </c>
      <c r="I1961" s="362" t="s">
        <v>4475</v>
      </c>
      <c r="J1961" s="361" t="s">
        <v>4849</v>
      </c>
      <c r="K1961" s="362"/>
      <c r="L1961" s="362" t="s">
        <v>186</v>
      </c>
      <c r="M1961" s="362" t="s">
        <v>4410</v>
      </c>
      <c r="N1961" s="362" t="s">
        <v>4399</v>
      </c>
      <c r="O1961" s="362" t="s">
        <v>4399</v>
      </c>
      <c r="P1961" s="482"/>
      <c r="Q1961" s="362"/>
      <c r="R1961" s="362"/>
      <c r="S1961" s="362"/>
      <c r="T1961" s="362"/>
      <c r="U1961" s="362"/>
      <c r="V1961" s="362"/>
      <c r="W1961" s="362"/>
      <c r="X1961" s="362"/>
      <c r="Y1961" s="362"/>
      <c r="Z1961" s="362"/>
      <c r="AA1961" s="366"/>
      <c r="AB1961" s="362"/>
      <c r="AC1961" s="362" t="s">
        <v>19</v>
      </c>
      <c r="AD1961" s="362" t="s">
        <v>40</v>
      </c>
      <c r="AE1961" s="362">
        <v>0</v>
      </c>
      <c r="AF1961" s="362" t="s">
        <v>6171</v>
      </c>
      <c r="AG1961" s="362" t="b">
        <v>1</v>
      </c>
      <c r="AH1961" s="362"/>
      <c r="AI1961" s="362"/>
      <c r="AJ1961" s="362"/>
      <c r="AK1961" s="362"/>
      <c r="AL1961" s="362"/>
      <c r="AM1961" s="362"/>
      <c r="AN1961" s="361"/>
      <c r="AO1961" s="445" t="s">
        <v>5839</v>
      </c>
      <c r="AP1961" s="445" t="s">
        <v>5839</v>
      </c>
      <c r="AQ1961" s="445" t="s">
        <v>5839</v>
      </c>
    </row>
    <row r="1962" spans="1:43" ht="14.5" hidden="1" x14ac:dyDescent="0.35">
      <c r="A1962" s="362">
        <v>1960</v>
      </c>
      <c r="B1962" s="362" t="s">
        <v>4850</v>
      </c>
      <c r="C1962" s="362" t="s">
        <v>3</v>
      </c>
      <c r="D1962" s="362" t="s">
        <v>172</v>
      </c>
      <c r="E1962" s="362"/>
      <c r="F1962" s="362" t="s">
        <v>63</v>
      </c>
      <c r="G1962" s="362" t="s">
        <v>63</v>
      </c>
      <c r="H1962" s="362" t="s">
        <v>63</v>
      </c>
      <c r="I1962" s="362" t="s">
        <v>4475</v>
      </c>
      <c r="J1962" s="361" t="s">
        <v>4851</v>
      </c>
      <c r="K1962" s="362"/>
      <c r="L1962" s="362" t="s">
        <v>186</v>
      </c>
      <c r="M1962" s="362" t="s">
        <v>4410</v>
      </c>
      <c r="N1962" s="362" t="s">
        <v>4399</v>
      </c>
      <c r="O1962" s="362" t="s">
        <v>4399</v>
      </c>
      <c r="P1962" s="482"/>
      <c r="Q1962" s="362"/>
      <c r="R1962" s="362"/>
      <c r="S1962" s="362"/>
      <c r="T1962" s="362"/>
      <c r="U1962" s="362"/>
      <c r="V1962" s="362"/>
      <c r="W1962" s="362"/>
      <c r="X1962" s="362"/>
      <c r="Y1962" s="362"/>
      <c r="Z1962" s="362"/>
      <c r="AA1962" s="366"/>
      <c r="AB1962" s="362"/>
      <c r="AC1962" s="362" t="s">
        <v>19</v>
      </c>
      <c r="AD1962" s="362" t="s">
        <v>40</v>
      </c>
      <c r="AE1962" s="362">
        <v>0</v>
      </c>
      <c r="AF1962" s="362" t="s">
        <v>6171</v>
      </c>
      <c r="AG1962" s="362" t="b">
        <v>1</v>
      </c>
      <c r="AH1962" s="362"/>
      <c r="AI1962" s="362"/>
      <c r="AJ1962" s="362"/>
      <c r="AK1962" s="362"/>
      <c r="AL1962" s="362"/>
      <c r="AM1962" s="362"/>
      <c r="AN1962" s="361"/>
      <c r="AO1962" s="445" t="s">
        <v>5839</v>
      </c>
      <c r="AP1962" s="445" t="s">
        <v>5839</v>
      </c>
      <c r="AQ1962" s="445" t="s">
        <v>5839</v>
      </c>
    </row>
    <row r="1963" spans="1:43" ht="29" hidden="1" x14ac:dyDescent="0.35">
      <c r="A1963" s="362">
        <v>1961</v>
      </c>
      <c r="B1963" s="362" t="s">
        <v>4852</v>
      </c>
      <c r="C1963" s="362" t="s">
        <v>3</v>
      </c>
      <c r="D1963" s="362" t="s">
        <v>172</v>
      </c>
      <c r="E1963" s="362"/>
      <c r="F1963" s="362" t="s">
        <v>63</v>
      </c>
      <c r="G1963" s="362" t="s">
        <v>63</v>
      </c>
      <c r="H1963" s="362" t="s">
        <v>63</v>
      </c>
      <c r="I1963" s="362" t="s">
        <v>4540</v>
      </c>
      <c r="J1963" s="361" t="s">
        <v>4853</v>
      </c>
      <c r="K1963" s="362"/>
      <c r="L1963" s="362" t="s">
        <v>186</v>
      </c>
      <c r="M1963" s="362" t="s">
        <v>40</v>
      </c>
      <c r="N1963" s="362" t="s">
        <v>2208</v>
      </c>
      <c r="O1963" s="362" t="s">
        <v>4394</v>
      </c>
      <c r="P1963" s="482" t="s">
        <v>4401</v>
      </c>
      <c r="Q1963" s="362"/>
      <c r="R1963" s="362"/>
      <c r="S1963" s="362"/>
      <c r="T1963" s="362"/>
      <c r="U1963" s="362"/>
      <c r="V1963" s="362"/>
      <c r="W1963" s="362"/>
      <c r="X1963" s="362"/>
      <c r="Y1963" s="362"/>
      <c r="Z1963" s="362"/>
      <c r="AA1963" s="366"/>
      <c r="AB1963" s="362"/>
      <c r="AC1963" s="362" t="s">
        <v>19</v>
      </c>
      <c r="AD1963" s="362" t="s">
        <v>40</v>
      </c>
      <c r="AE1963" s="362"/>
      <c r="AF1963" s="362" t="s">
        <v>6865</v>
      </c>
      <c r="AG1963" s="362" t="b">
        <v>0</v>
      </c>
      <c r="AH1963" s="362"/>
      <c r="AI1963" s="362"/>
      <c r="AJ1963" s="362"/>
      <c r="AK1963" s="362"/>
      <c r="AL1963" s="362"/>
      <c r="AM1963" s="362"/>
      <c r="AN1963" s="361"/>
      <c r="AO1963" s="445" t="s">
        <v>9</v>
      </c>
      <c r="AP1963" s="445" t="s">
        <v>9</v>
      </c>
      <c r="AQ1963" s="445" t="s">
        <v>9</v>
      </c>
    </row>
    <row r="1964" spans="1:43" ht="14.5" hidden="1" x14ac:dyDescent="0.35">
      <c r="A1964" s="362">
        <v>1962</v>
      </c>
      <c r="B1964" s="362" t="s">
        <v>4854</v>
      </c>
      <c r="C1964" s="362" t="s">
        <v>3</v>
      </c>
      <c r="D1964" s="362" t="s">
        <v>172</v>
      </c>
      <c r="E1964" s="362"/>
      <c r="F1964" s="362" t="s">
        <v>63</v>
      </c>
      <c r="G1964" s="362" t="s">
        <v>63</v>
      </c>
      <c r="H1964" s="362" t="s">
        <v>63</v>
      </c>
      <c r="I1964" s="362" t="s">
        <v>4475</v>
      </c>
      <c r="J1964" s="361" t="s">
        <v>4855</v>
      </c>
      <c r="K1964" s="362"/>
      <c r="L1964" s="362" t="s">
        <v>186</v>
      </c>
      <c r="M1964" s="362" t="s">
        <v>4410</v>
      </c>
      <c r="N1964" s="362" t="s">
        <v>4399</v>
      </c>
      <c r="O1964" s="362" t="s">
        <v>4399</v>
      </c>
      <c r="P1964" s="482"/>
      <c r="Q1964" s="362"/>
      <c r="R1964" s="362"/>
      <c r="S1964" s="362"/>
      <c r="T1964" s="362"/>
      <c r="U1964" s="362"/>
      <c r="V1964" s="362"/>
      <c r="W1964" s="362"/>
      <c r="X1964" s="362"/>
      <c r="Y1964" s="362"/>
      <c r="Z1964" s="362"/>
      <c r="AA1964" s="366"/>
      <c r="AB1964" s="362"/>
      <c r="AC1964" s="362" t="s">
        <v>19</v>
      </c>
      <c r="AD1964" s="362" t="s">
        <v>40</v>
      </c>
      <c r="AE1964" s="362">
        <v>0</v>
      </c>
      <c r="AF1964" s="362" t="s">
        <v>6171</v>
      </c>
      <c r="AG1964" s="362" t="b">
        <v>1</v>
      </c>
      <c r="AH1964" s="362"/>
      <c r="AI1964" s="362"/>
      <c r="AJ1964" s="362"/>
      <c r="AK1964" s="362"/>
      <c r="AL1964" s="362"/>
      <c r="AM1964" s="362"/>
      <c r="AN1964" s="361"/>
      <c r="AO1964" s="445" t="s">
        <v>5839</v>
      </c>
      <c r="AP1964" s="445" t="s">
        <v>5839</v>
      </c>
      <c r="AQ1964" s="445" t="s">
        <v>5839</v>
      </c>
    </row>
    <row r="1965" spans="1:43" ht="29" hidden="1" x14ac:dyDescent="0.35">
      <c r="A1965" s="362">
        <v>1963</v>
      </c>
      <c r="B1965" s="362" t="s">
        <v>4856</v>
      </c>
      <c r="C1965" s="362" t="s">
        <v>3</v>
      </c>
      <c r="D1965" s="362" t="s">
        <v>172</v>
      </c>
      <c r="E1965" s="362"/>
      <c r="F1965" s="362" t="s">
        <v>63</v>
      </c>
      <c r="G1965" s="362" t="s">
        <v>63</v>
      </c>
      <c r="H1965" s="362" t="s">
        <v>63</v>
      </c>
      <c r="I1965" s="362" t="s">
        <v>4475</v>
      </c>
      <c r="J1965" s="361" t="s">
        <v>4857</v>
      </c>
      <c r="K1965" s="362"/>
      <c r="L1965" s="362" t="s">
        <v>186</v>
      </c>
      <c r="M1965" s="362" t="s">
        <v>4410</v>
      </c>
      <c r="N1965" s="362" t="s">
        <v>4399</v>
      </c>
      <c r="O1965" s="362" t="s">
        <v>4399</v>
      </c>
      <c r="P1965" s="482"/>
      <c r="Q1965" s="362"/>
      <c r="R1965" s="362"/>
      <c r="S1965" s="362"/>
      <c r="T1965" s="362"/>
      <c r="U1965" s="362"/>
      <c r="V1965" s="362"/>
      <c r="W1965" s="362"/>
      <c r="X1965" s="362"/>
      <c r="Y1965" s="362"/>
      <c r="Z1965" s="362"/>
      <c r="AA1965" s="366"/>
      <c r="AB1965" s="362"/>
      <c r="AC1965" s="362" t="s">
        <v>19</v>
      </c>
      <c r="AD1965" s="362" t="s">
        <v>40</v>
      </c>
      <c r="AE1965" s="362">
        <v>0</v>
      </c>
      <c r="AF1965" s="362" t="s">
        <v>6171</v>
      </c>
      <c r="AG1965" s="362" t="b">
        <v>1</v>
      </c>
      <c r="AH1965" s="362"/>
      <c r="AI1965" s="362"/>
      <c r="AJ1965" s="362"/>
      <c r="AK1965" s="362"/>
      <c r="AL1965" s="362"/>
      <c r="AM1965" s="362"/>
      <c r="AN1965" s="361"/>
      <c r="AO1965" s="445" t="s">
        <v>5839</v>
      </c>
      <c r="AP1965" s="445" t="s">
        <v>5839</v>
      </c>
      <c r="AQ1965" s="445" t="s">
        <v>5839</v>
      </c>
    </row>
    <row r="1966" spans="1:43" ht="14.5" hidden="1" x14ac:dyDescent="0.35">
      <c r="A1966" s="362">
        <v>1964</v>
      </c>
      <c r="B1966" s="362" t="s">
        <v>4858</v>
      </c>
      <c r="C1966" s="362" t="s">
        <v>3</v>
      </c>
      <c r="D1966" s="362" t="s">
        <v>172</v>
      </c>
      <c r="E1966" s="362"/>
      <c r="F1966" s="362" t="s">
        <v>63</v>
      </c>
      <c r="G1966" s="362" t="s">
        <v>63</v>
      </c>
      <c r="H1966" s="362" t="s">
        <v>63</v>
      </c>
      <c r="I1966" s="362" t="s">
        <v>4475</v>
      </c>
      <c r="J1966" s="361" t="s">
        <v>4859</v>
      </c>
      <c r="K1966" s="362"/>
      <c r="L1966" s="362" t="s">
        <v>186</v>
      </c>
      <c r="M1966" s="362" t="s">
        <v>4410</v>
      </c>
      <c r="N1966" s="362" t="s">
        <v>2208</v>
      </c>
      <c r="O1966" s="362" t="s">
        <v>4394</v>
      </c>
      <c r="P1966" s="482"/>
      <c r="Q1966" s="362"/>
      <c r="R1966" s="362"/>
      <c r="S1966" s="362"/>
      <c r="T1966" s="362"/>
      <c r="U1966" s="362"/>
      <c r="V1966" s="362"/>
      <c r="W1966" s="362"/>
      <c r="X1966" s="362"/>
      <c r="Y1966" s="362"/>
      <c r="Z1966" s="362"/>
      <c r="AA1966" s="366"/>
      <c r="AB1966" s="362"/>
      <c r="AC1966" s="362" t="s">
        <v>19</v>
      </c>
      <c r="AD1966" s="362" t="s">
        <v>40</v>
      </c>
      <c r="AE1966" s="362">
        <v>0</v>
      </c>
      <c r="AF1966" s="362" t="s">
        <v>6171</v>
      </c>
      <c r="AG1966" s="362" t="b">
        <v>1</v>
      </c>
      <c r="AH1966" s="362"/>
      <c r="AI1966" s="362"/>
      <c r="AJ1966" s="362"/>
      <c r="AK1966" s="362"/>
      <c r="AL1966" s="362"/>
      <c r="AM1966" s="362"/>
      <c r="AN1966" s="361"/>
      <c r="AO1966" s="445" t="s">
        <v>5839</v>
      </c>
      <c r="AP1966" s="445" t="s">
        <v>5839</v>
      </c>
      <c r="AQ1966" s="445" t="s">
        <v>5839</v>
      </c>
    </row>
    <row r="1967" spans="1:43" ht="14.5" hidden="1" x14ac:dyDescent="0.35">
      <c r="A1967" s="362">
        <v>1965</v>
      </c>
      <c r="B1967" s="362" t="s">
        <v>4860</v>
      </c>
      <c r="C1967" s="362" t="s">
        <v>3</v>
      </c>
      <c r="D1967" s="362" t="s">
        <v>172</v>
      </c>
      <c r="E1967" s="362"/>
      <c r="F1967" s="362" t="s">
        <v>63</v>
      </c>
      <c r="G1967" s="362" t="s">
        <v>63</v>
      </c>
      <c r="H1967" s="362" t="s">
        <v>63</v>
      </c>
      <c r="I1967" s="362" t="s">
        <v>4475</v>
      </c>
      <c r="J1967" s="361" t="s">
        <v>4861</v>
      </c>
      <c r="K1967" s="362"/>
      <c r="L1967" s="362" t="s">
        <v>186</v>
      </c>
      <c r="M1967" s="362" t="s">
        <v>4410</v>
      </c>
      <c r="N1967" s="362" t="s">
        <v>2208</v>
      </c>
      <c r="O1967" s="362" t="s">
        <v>4394</v>
      </c>
      <c r="P1967" s="482"/>
      <c r="Q1967" s="362"/>
      <c r="R1967" s="362"/>
      <c r="S1967" s="362"/>
      <c r="T1967" s="362"/>
      <c r="U1967" s="362"/>
      <c r="V1967" s="362"/>
      <c r="W1967" s="362"/>
      <c r="X1967" s="362"/>
      <c r="Y1967" s="362"/>
      <c r="Z1967" s="362"/>
      <c r="AA1967" s="366"/>
      <c r="AB1967" s="362"/>
      <c r="AC1967" s="362" t="s">
        <v>19</v>
      </c>
      <c r="AD1967" s="362" t="s">
        <v>40</v>
      </c>
      <c r="AE1967" s="362">
        <v>0</v>
      </c>
      <c r="AF1967" s="362" t="s">
        <v>6171</v>
      </c>
      <c r="AG1967" s="362" t="b">
        <v>1</v>
      </c>
      <c r="AH1967" s="362"/>
      <c r="AI1967" s="362"/>
      <c r="AJ1967" s="362"/>
      <c r="AK1967" s="362"/>
      <c r="AL1967" s="362"/>
      <c r="AM1967" s="362"/>
      <c r="AN1967" s="361"/>
      <c r="AO1967" s="445" t="s">
        <v>5839</v>
      </c>
      <c r="AP1967" s="445" t="s">
        <v>5839</v>
      </c>
      <c r="AQ1967" s="445" t="s">
        <v>5839</v>
      </c>
    </row>
    <row r="1968" spans="1:43" ht="14.5" hidden="1" x14ac:dyDescent="0.35">
      <c r="A1968" s="362">
        <v>1966</v>
      </c>
      <c r="B1968" s="362" t="s">
        <v>4862</v>
      </c>
      <c r="C1968" s="362" t="s">
        <v>3</v>
      </c>
      <c r="D1968" s="362" t="s">
        <v>172</v>
      </c>
      <c r="E1968" s="362"/>
      <c r="F1968" s="362" t="s">
        <v>63</v>
      </c>
      <c r="G1968" s="362" t="s">
        <v>63</v>
      </c>
      <c r="H1968" s="362" t="s">
        <v>63</v>
      </c>
      <c r="I1968" s="362" t="s">
        <v>4475</v>
      </c>
      <c r="J1968" s="361" t="s">
        <v>4863</v>
      </c>
      <c r="K1968" s="362"/>
      <c r="L1968" s="362" t="s">
        <v>186</v>
      </c>
      <c r="M1968" s="362" t="s">
        <v>4410</v>
      </c>
      <c r="N1968" s="362" t="s">
        <v>2208</v>
      </c>
      <c r="O1968" s="362" t="s">
        <v>4394</v>
      </c>
      <c r="P1968" s="482"/>
      <c r="Q1968" s="362"/>
      <c r="R1968" s="362"/>
      <c r="S1968" s="362"/>
      <c r="T1968" s="362"/>
      <c r="U1968" s="362"/>
      <c r="V1968" s="362"/>
      <c r="W1968" s="362"/>
      <c r="X1968" s="362"/>
      <c r="Y1968" s="362"/>
      <c r="Z1968" s="362"/>
      <c r="AA1968" s="366"/>
      <c r="AB1968" s="362"/>
      <c r="AC1968" s="362" t="s">
        <v>19</v>
      </c>
      <c r="AD1968" s="362" t="s">
        <v>40</v>
      </c>
      <c r="AE1968" s="362">
        <v>0</v>
      </c>
      <c r="AF1968" s="362" t="s">
        <v>6171</v>
      </c>
      <c r="AG1968" s="362" t="b">
        <v>1</v>
      </c>
      <c r="AH1968" s="362"/>
      <c r="AI1968" s="362"/>
      <c r="AJ1968" s="362"/>
      <c r="AK1968" s="362"/>
      <c r="AL1968" s="362"/>
      <c r="AM1968" s="362"/>
      <c r="AN1968" s="361"/>
      <c r="AO1968" s="445" t="s">
        <v>5839</v>
      </c>
      <c r="AP1968" s="445" t="s">
        <v>5839</v>
      </c>
      <c r="AQ1968" s="445" t="s">
        <v>5839</v>
      </c>
    </row>
    <row r="1969" spans="1:43" ht="29" hidden="1" x14ac:dyDescent="0.35">
      <c r="A1969" s="362">
        <v>1967</v>
      </c>
      <c r="B1969" s="362" t="s">
        <v>4864</v>
      </c>
      <c r="C1969" s="362" t="s">
        <v>3</v>
      </c>
      <c r="D1969" s="362" t="s">
        <v>172</v>
      </c>
      <c r="E1969" s="362"/>
      <c r="F1969" s="362" t="s">
        <v>63</v>
      </c>
      <c r="G1969" s="362" t="s">
        <v>63</v>
      </c>
      <c r="H1969" s="362" t="s">
        <v>63</v>
      </c>
      <c r="I1969" s="362" t="s">
        <v>4475</v>
      </c>
      <c r="J1969" s="361" t="s">
        <v>4865</v>
      </c>
      <c r="K1969" s="362"/>
      <c r="L1969" s="362" t="s">
        <v>186</v>
      </c>
      <c r="M1969" s="362" t="s">
        <v>4410</v>
      </c>
      <c r="N1969" s="362" t="s">
        <v>2208</v>
      </c>
      <c r="O1969" s="362" t="s">
        <v>4394</v>
      </c>
      <c r="P1969" s="482"/>
      <c r="Q1969" s="362"/>
      <c r="R1969" s="362"/>
      <c r="S1969" s="362"/>
      <c r="T1969" s="362"/>
      <c r="U1969" s="362"/>
      <c r="V1969" s="362"/>
      <c r="W1969" s="362"/>
      <c r="X1969" s="362"/>
      <c r="Y1969" s="362"/>
      <c r="Z1969" s="362"/>
      <c r="AA1969" s="366"/>
      <c r="AB1969" s="362"/>
      <c r="AC1969" s="362" t="s">
        <v>19</v>
      </c>
      <c r="AD1969" s="362" t="s">
        <v>40</v>
      </c>
      <c r="AE1969" s="362">
        <v>0</v>
      </c>
      <c r="AF1969" s="362" t="s">
        <v>6171</v>
      </c>
      <c r="AG1969" s="362" t="b">
        <v>1</v>
      </c>
      <c r="AH1969" s="362"/>
      <c r="AI1969" s="362"/>
      <c r="AJ1969" s="362"/>
      <c r="AK1969" s="362"/>
      <c r="AL1969" s="362"/>
      <c r="AM1969" s="362"/>
      <c r="AN1969" s="361"/>
      <c r="AO1969" s="445" t="s">
        <v>5839</v>
      </c>
      <c r="AP1969" s="445" t="s">
        <v>5839</v>
      </c>
      <c r="AQ1969" s="445" t="s">
        <v>5839</v>
      </c>
    </row>
    <row r="1970" spans="1:43" ht="14.5" hidden="1" x14ac:dyDescent="0.35">
      <c r="A1970" s="362">
        <v>1968</v>
      </c>
      <c r="B1970" s="362" t="s">
        <v>4866</v>
      </c>
      <c r="C1970" s="362" t="s">
        <v>3</v>
      </c>
      <c r="D1970" s="362" t="s">
        <v>172</v>
      </c>
      <c r="E1970" s="362"/>
      <c r="F1970" s="362" t="s">
        <v>63</v>
      </c>
      <c r="G1970" s="362" t="s">
        <v>63</v>
      </c>
      <c r="H1970" s="362" t="s">
        <v>63</v>
      </c>
      <c r="I1970" s="362" t="s">
        <v>4475</v>
      </c>
      <c r="J1970" s="361" t="s">
        <v>4867</v>
      </c>
      <c r="K1970" s="362"/>
      <c r="L1970" s="362" t="s">
        <v>186</v>
      </c>
      <c r="M1970" s="362" t="s">
        <v>4410</v>
      </c>
      <c r="N1970" s="362" t="s">
        <v>2208</v>
      </c>
      <c r="O1970" s="362" t="s">
        <v>4394</v>
      </c>
      <c r="P1970" s="482"/>
      <c r="Q1970" s="362"/>
      <c r="R1970" s="362"/>
      <c r="S1970" s="362"/>
      <c r="T1970" s="362"/>
      <c r="U1970" s="362"/>
      <c r="V1970" s="362"/>
      <c r="W1970" s="362"/>
      <c r="X1970" s="362"/>
      <c r="Y1970" s="362"/>
      <c r="Z1970" s="362"/>
      <c r="AA1970" s="366"/>
      <c r="AB1970" s="362"/>
      <c r="AC1970" s="362" t="s">
        <v>19</v>
      </c>
      <c r="AD1970" s="362" t="s">
        <v>40</v>
      </c>
      <c r="AE1970" s="362">
        <v>0</v>
      </c>
      <c r="AF1970" s="362" t="s">
        <v>6171</v>
      </c>
      <c r="AG1970" s="362" t="b">
        <v>1</v>
      </c>
      <c r="AH1970" s="362"/>
      <c r="AI1970" s="362"/>
      <c r="AJ1970" s="362"/>
      <c r="AK1970" s="362"/>
      <c r="AL1970" s="362"/>
      <c r="AM1970" s="362"/>
      <c r="AN1970" s="361"/>
      <c r="AO1970" s="445" t="s">
        <v>5839</v>
      </c>
      <c r="AP1970" s="445" t="s">
        <v>5839</v>
      </c>
      <c r="AQ1970" s="445" t="s">
        <v>5839</v>
      </c>
    </row>
    <row r="1971" spans="1:43" ht="14.5" hidden="1" x14ac:dyDescent="0.35">
      <c r="A1971" s="362">
        <v>1969</v>
      </c>
      <c r="B1971" s="362" t="s">
        <v>4868</v>
      </c>
      <c r="C1971" s="362" t="s">
        <v>3</v>
      </c>
      <c r="D1971" s="362" t="s">
        <v>172</v>
      </c>
      <c r="E1971" s="362"/>
      <c r="F1971" s="362" t="s">
        <v>63</v>
      </c>
      <c r="G1971" s="362" t="s">
        <v>63</v>
      </c>
      <c r="H1971" s="362" t="s">
        <v>63</v>
      </c>
      <c r="I1971" s="362" t="s">
        <v>4475</v>
      </c>
      <c r="J1971" s="361" t="s">
        <v>4869</v>
      </c>
      <c r="K1971" s="362"/>
      <c r="L1971" s="362" t="s">
        <v>186</v>
      </c>
      <c r="M1971" s="362" t="s">
        <v>4410</v>
      </c>
      <c r="N1971" s="362" t="s">
        <v>2208</v>
      </c>
      <c r="O1971" s="362" t="s">
        <v>4394</v>
      </c>
      <c r="P1971" s="482"/>
      <c r="Q1971" s="362"/>
      <c r="R1971" s="362"/>
      <c r="S1971" s="362"/>
      <c r="T1971" s="362"/>
      <c r="U1971" s="362"/>
      <c r="V1971" s="362"/>
      <c r="W1971" s="362"/>
      <c r="X1971" s="362"/>
      <c r="Y1971" s="362"/>
      <c r="Z1971" s="362"/>
      <c r="AA1971" s="366"/>
      <c r="AB1971" s="362"/>
      <c r="AC1971" s="362" t="s">
        <v>19</v>
      </c>
      <c r="AD1971" s="362" t="s">
        <v>40</v>
      </c>
      <c r="AE1971" s="362">
        <v>0</v>
      </c>
      <c r="AF1971" s="362" t="s">
        <v>6171</v>
      </c>
      <c r="AG1971" s="362" t="b">
        <v>1</v>
      </c>
      <c r="AH1971" s="362"/>
      <c r="AI1971" s="362"/>
      <c r="AJ1971" s="362"/>
      <c r="AK1971" s="362"/>
      <c r="AL1971" s="362"/>
      <c r="AM1971" s="362"/>
      <c r="AN1971" s="361"/>
      <c r="AO1971" s="445" t="s">
        <v>5839</v>
      </c>
      <c r="AP1971" s="445" t="s">
        <v>5839</v>
      </c>
      <c r="AQ1971" s="445" t="s">
        <v>5839</v>
      </c>
    </row>
    <row r="1972" spans="1:43" ht="14.5" hidden="1" x14ac:dyDescent="0.35">
      <c r="A1972" s="362">
        <v>1970</v>
      </c>
      <c r="B1972" s="362" t="s">
        <v>4870</v>
      </c>
      <c r="C1972" s="362" t="s">
        <v>3</v>
      </c>
      <c r="D1972" s="362" t="s">
        <v>172</v>
      </c>
      <c r="E1972" s="362"/>
      <c r="F1972" s="362" t="s">
        <v>63</v>
      </c>
      <c r="G1972" s="362" t="s">
        <v>63</v>
      </c>
      <c r="H1972" s="362" t="s">
        <v>63</v>
      </c>
      <c r="I1972" s="362" t="s">
        <v>4475</v>
      </c>
      <c r="J1972" s="361" t="s">
        <v>4871</v>
      </c>
      <c r="K1972" s="362"/>
      <c r="L1972" s="362" t="s">
        <v>186</v>
      </c>
      <c r="M1972" s="362" t="s">
        <v>4410</v>
      </c>
      <c r="N1972" s="362" t="s">
        <v>2208</v>
      </c>
      <c r="O1972" s="362" t="s">
        <v>4394</v>
      </c>
      <c r="P1972" s="482"/>
      <c r="Q1972" s="362"/>
      <c r="R1972" s="362"/>
      <c r="S1972" s="362"/>
      <c r="T1972" s="362"/>
      <c r="U1972" s="362"/>
      <c r="V1972" s="362"/>
      <c r="W1972" s="362"/>
      <c r="X1972" s="362"/>
      <c r="Y1972" s="362"/>
      <c r="Z1972" s="362"/>
      <c r="AA1972" s="366"/>
      <c r="AB1972" s="362"/>
      <c r="AC1972" s="362" t="s">
        <v>19</v>
      </c>
      <c r="AD1972" s="362" t="s">
        <v>40</v>
      </c>
      <c r="AE1972" s="362">
        <v>0</v>
      </c>
      <c r="AF1972" s="362" t="s">
        <v>6171</v>
      </c>
      <c r="AG1972" s="362" t="b">
        <v>1</v>
      </c>
      <c r="AH1972" s="362"/>
      <c r="AI1972" s="362"/>
      <c r="AJ1972" s="362"/>
      <c r="AK1972" s="362"/>
      <c r="AL1972" s="362"/>
      <c r="AM1972" s="362"/>
      <c r="AN1972" s="361"/>
      <c r="AO1972" s="445" t="s">
        <v>5839</v>
      </c>
      <c r="AP1972" s="445" t="s">
        <v>5839</v>
      </c>
      <c r="AQ1972" s="445" t="s">
        <v>5839</v>
      </c>
    </row>
    <row r="1973" spans="1:43" ht="29" hidden="1" x14ac:dyDescent="0.35">
      <c r="A1973" s="362">
        <v>1971</v>
      </c>
      <c r="B1973" s="362" t="s">
        <v>4872</v>
      </c>
      <c r="C1973" s="362" t="s">
        <v>3</v>
      </c>
      <c r="D1973" s="362" t="s">
        <v>172</v>
      </c>
      <c r="E1973" s="362"/>
      <c r="F1973" s="362" t="s">
        <v>63</v>
      </c>
      <c r="G1973" s="362" t="s">
        <v>63</v>
      </c>
      <c r="H1973" s="362" t="s">
        <v>63</v>
      </c>
      <c r="I1973" s="362" t="s">
        <v>4475</v>
      </c>
      <c r="J1973" s="361" t="s">
        <v>4873</v>
      </c>
      <c r="K1973" s="362"/>
      <c r="L1973" s="362" t="s">
        <v>186</v>
      </c>
      <c r="M1973" s="362" t="s">
        <v>4410</v>
      </c>
      <c r="N1973" s="362" t="s">
        <v>2208</v>
      </c>
      <c r="O1973" s="362" t="s">
        <v>4394</v>
      </c>
      <c r="P1973" s="482"/>
      <c r="Q1973" s="362"/>
      <c r="R1973" s="362"/>
      <c r="S1973" s="362"/>
      <c r="T1973" s="362"/>
      <c r="U1973" s="362"/>
      <c r="V1973" s="362"/>
      <c r="W1973" s="362"/>
      <c r="X1973" s="362"/>
      <c r="Y1973" s="362"/>
      <c r="Z1973" s="362"/>
      <c r="AA1973" s="366"/>
      <c r="AB1973" s="362"/>
      <c r="AC1973" s="362" t="s">
        <v>19</v>
      </c>
      <c r="AD1973" s="362" t="s">
        <v>40</v>
      </c>
      <c r="AE1973" s="362">
        <v>0</v>
      </c>
      <c r="AF1973" s="362" t="s">
        <v>6171</v>
      </c>
      <c r="AG1973" s="362" t="b">
        <v>1</v>
      </c>
      <c r="AH1973" s="362"/>
      <c r="AI1973" s="362"/>
      <c r="AJ1973" s="362"/>
      <c r="AK1973" s="362"/>
      <c r="AL1973" s="362"/>
      <c r="AM1973" s="362"/>
      <c r="AN1973" s="361"/>
      <c r="AO1973" s="445" t="s">
        <v>5839</v>
      </c>
      <c r="AP1973" s="445" t="s">
        <v>5839</v>
      </c>
      <c r="AQ1973" s="445" t="s">
        <v>5839</v>
      </c>
    </row>
    <row r="1974" spans="1:43" ht="14.5" hidden="1" x14ac:dyDescent="0.35">
      <c r="A1974" s="362">
        <v>1972</v>
      </c>
      <c r="B1974" s="362" t="s">
        <v>4874</v>
      </c>
      <c r="C1974" s="362" t="s">
        <v>3</v>
      </c>
      <c r="D1974" s="362" t="s">
        <v>172</v>
      </c>
      <c r="E1974" s="362"/>
      <c r="F1974" s="362" t="s">
        <v>63</v>
      </c>
      <c r="G1974" s="362" t="s">
        <v>63</v>
      </c>
      <c r="H1974" s="362" t="s">
        <v>63</v>
      </c>
      <c r="I1974" s="362" t="s">
        <v>4392</v>
      </c>
      <c r="J1974" s="361" t="s">
        <v>4875</v>
      </c>
      <c r="K1974" s="362"/>
      <c r="L1974" s="362" t="s">
        <v>186</v>
      </c>
      <c r="M1974" s="362" t="s">
        <v>90</v>
      </c>
      <c r="N1974" s="362" t="s">
        <v>2208</v>
      </c>
      <c r="O1974" s="362" t="s">
        <v>4394</v>
      </c>
      <c r="P1974" s="482"/>
      <c r="Q1974" s="362"/>
      <c r="R1974" s="362"/>
      <c r="S1974" s="362"/>
      <c r="T1974" s="362"/>
      <c r="U1974" s="362"/>
      <c r="V1974" s="362"/>
      <c r="W1974" s="362"/>
      <c r="X1974" s="362"/>
      <c r="Y1974" s="362"/>
      <c r="Z1974" s="362"/>
      <c r="AA1974" s="366"/>
      <c r="AB1974" s="362"/>
      <c r="AC1974" s="362" t="s">
        <v>19</v>
      </c>
      <c r="AD1974" s="362" t="s">
        <v>40</v>
      </c>
      <c r="AE1974" s="362">
        <v>0</v>
      </c>
      <c r="AF1974" s="362" t="s">
        <v>40</v>
      </c>
      <c r="AG1974" s="362" t="b">
        <v>1</v>
      </c>
      <c r="AH1974" s="362"/>
      <c r="AI1974" s="362"/>
      <c r="AJ1974" s="362"/>
      <c r="AK1974" s="362"/>
      <c r="AL1974" s="362"/>
      <c r="AM1974" s="362"/>
      <c r="AN1974" s="361"/>
      <c r="AO1974" s="445" t="s">
        <v>9</v>
      </c>
      <c r="AP1974" s="445" t="s">
        <v>9</v>
      </c>
      <c r="AQ1974" s="445" t="s">
        <v>9</v>
      </c>
    </row>
    <row r="1975" spans="1:43" ht="58" hidden="1" x14ac:dyDescent="0.35">
      <c r="A1975" s="362">
        <v>1973</v>
      </c>
      <c r="B1975" s="362" t="s">
        <v>4876</v>
      </c>
      <c r="C1975" s="362" t="s">
        <v>3</v>
      </c>
      <c r="D1975" s="362" t="s">
        <v>172</v>
      </c>
      <c r="E1975" s="362"/>
      <c r="F1975" s="362"/>
      <c r="G1975" s="362"/>
      <c r="H1975" s="362" t="s">
        <v>77</v>
      </c>
      <c r="I1975" s="362" t="s">
        <v>63</v>
      </c>
      <c r="J1975" s="361" t="s">
        <v>4877</v>
      </c>
      <c r="K1975" s="362"/>
      <c r="L1975" s="362" t="s">
        <v>186</v>
      </c>
      <c r="M1975" s="362" t="s">
        <v>4410</v>
      </c>
      <c r="N1975" s="362" t="s">
        <v>2208</v>
      </c>
      <c r="O1975" s="362" t="s">
        <v>4394</v>
      </c>
      <c r="P1975" s="482" t="s">
        <v>4878</v>
      </c>
      <c r="Q1975" s="362"/>
      <c r="R1975" s="362"/>
      <c r="S1975" s="362"/>
      <c r="T1975" s="362"/>
      <c r="U1975" s="362"/>
      <c r="V1975" s="362"/>
      <c r="W1975" s="362"/>
      <c r="X1975" s="362"/>
      <c r="Y1975" s="362"/>
      <c r="Z1975" s="362"/>
      <c r="AA1975" s="366"/>
      <c r="AB1975" s="362"/>
      <c r="AC1975" s="362" t="s">
        <v>19</v>
      </c>
      <c r="AD1975" s="362" t="s">
        <v>40</v>
      </c>
      <c r="AE1975" s="362" t="s">
        <v>4878</v>
      </c>
      <c r="AF1975" s="362" t="s">
        <v>6171</v>
      </c>
      <c r="AG1975" s="362" t="b">
        <v>1</v>
      </c>
      <c r="AH1975" s="362"/>
      <c r="AI1975" s="362"/>
      <c r="AJ1975" s="362"/>
      <c r="AK1975" s="362"/>
      <c r="AL1975" s="362"/>
      <c r="AM1975" s="362"/>
      <c r="AN1975" s="361"/>
      <c r="AO1975" s="445" t="s">
        <v>5839</v>
      </c>
      <c r="AP1975" s="445" t="s">
        <v>5839</v>
      </c>
      <c r="AQ1975" s="445" t="s">
        <v>5839</v>
      </c>
    </row>
    <row r="1976" spans="1:43" ht="14.5" hidden="1" x14ac:dyDescent="0.35">
      <c r="A1976" s="362">
        <v>1974</v>
      </c>
      <c r="B1976" s="362" t="s">
        <v>4879</v>
      </c>
      <c r="C1976" s="362" t="s">
        <v>3</v>
      </c>
      <c r="D1976" s="362" t="s">
        <v>172</v>
      </c>
      <c r="E1976" s="362"/>
      <c r="F1976" s="362" t="s">
        <v>63</v>
      </c>
      <c r="G1976" s="362" t="s">
        <v>63</v>
      </c>
      <c r="H1976" s="362" t="s">
        <v>63</v>
      </c>
      <c r="I1976" s="362" t="s">
        <v>4475</v>
      </c>
      <c r="J1976" s="361" t="s">
        <v>4880</v>
      </c>
      <c r="K1976" s="362"/>
      <c r="L1976" s="362" t="s">
        <v>186</v>
      </c>
      <c r="M1976" s="362" t="s">
        <v>4410</v>
      </c>
      <c r="N1976" s="362" t="s">
        <v>2208</v>
      </c>
      <c r="O1976" s="362" t="s">
        <v>4394</v>
      </c>
      <c r="P1976" s="482"/>
      <c r="Q1976" s="362"/>
      <c r="R1976" s="362"/>
      <c r="S1976" s="362"/>
      <c r="T1976" s="362"/>
      <c r="U1976" s="362"/>
      <c r="V1976" s="362"/>
      <c r="W1976" s="362"/>
      <c r="X1976" s="362"/>
      <c r="Y1976" s="362"/>
      <c r="Z1976" s="362"/>
      <c r="AA1976" s="366"/>
      <c r="AB1976" s="362"/>
      <c r="AC1976" s="362" t="s">
        <v>19</v>
      </c>
      <c r="AD1976" s="362" t="s">
        <v>40</v>
      </c>
      <c r="AE1976" s="362">
        <v>0</v>
      </c>
      <c r="AF1976" s="362" t="s">
        <v>6171</v>
      </c>
      <c r="AG1976" s="362" t="b">
        <v>1</v>
      </c>
      <c r="AH1976" s="362"/>
      <c r="AI1976" s="362"/>
      <c r="AJ1976" s="362"/>
      <c r="AK1976" s="362"/>
      <c r="AL1976" s="362"/>
      <c r="AM1976" s="362"/>
      <c r="AN1976" s="361"/>
      <c r="AO1976" s="445" t="s">
        <v>5839</v>
      </c>
      <c r="AP1976" s="445" t="s">
        <v>5839</v>
      </c>
      <c r="AQ1976" s="445" t="s">
        <v>5839</v>
      </c>
    </row>
    <row r="1977" spans="1:43" ht="14.5" hidden="1" x14ac:dyDescent="0.35">
      <c r="A1977" s="362">
        <v>1975</v>
      </c>
      <c r="B1977" s="362" t="s">
        <v>4881</v>
      </c>
      <c r="C1977" s="362" t="s">
        <v>3</v>
      </c>
      <c r="D1977" s="362" t="s">
        <v>172</v>
      </c>
      <c r="E1977" s="362"/>
      <c r="F1977" s="362" t="s">
        <v>63</v>
      </c>
      <c r="G1977" s="362" t="s">
        <v>63</v>
      </c>
      <c r="H1977" s="362" t="s">
        <v>63</v>
      </c>
      <c r="I1977" s="362" t="s">
        <v>4475</v>
      </c>
      <c r="J1977" s="361" t="s">
        <v>4882</v>
      </c>
      <c r="K1977" s="362"/>
      <c r="L1977" s="362" t="s">
        <v>186</v>
      </c>
      <c r="M1977" s="362" t="s">
        <v>4410</v>
      </c>
      <c r="N1977" s="362" t="s">
        <v>2208</v>
      </c>
      <c r="O1977" s="362" t="s">
        <v>4394</v>
      </c>
      <c r="P1977" s="482"/>
      <c r="Q1977" s="362"/>
      <c r="R1977" s="362"/>
      <c r="S1977" s="362"/>
      <c r="T1977" s="362"/>
      <c r="U1977" s="362"/>
      <c r="V1977" s="362"/>
      <c r="W1977" s="362"/>
      <c r="X1977" s="362"/>
      <c r="Y1977" s="362"/>
      <c r="Z1977" s="362"/>
      <c r="AA1977" s="366"/>
      <c r="AB1977" s="362"/>
      <c r="AC1977" s="362" t="s">
        <v>19</v>
      </c>
      <c r="AD1977" s="362" t="s">
        <v>40</v>
      </c>
      <c r="AE1977" s="362">
        <v>0</v>
      </c>
      <c r="AF1977" s="362" t="s">
        <v>6171</v>
      </c>
      <c r="AG1977" s="362" t="b">
        <v>1</v>
      </c>
      <c r="AH1977" s="362"/>
      <c r="AI1977" s="362"/>
      <c r="AJ1977" s="362"/>
      <c r="AK1977" s="362"/>
      <c r="AL1977" s="362"/>
      <c r="AM1977" s="362"/>
      <c r="AN1977" s="361"/>
      <c r="AO1977" s="445" t="s">
        <v>5839</v>
      </c>
      <c r="AP1977" s="445" t="s">
        <v>5839</v>
      </c>
      <c r="AQ1977" s="445" t="s">
        <v>5839</v>
      </c>
    </row>
    <row r="1978" spans="1:43" ht="14.5" hidden="1" x14ac:dyDescent="0.35">
      <c r="A1978" s="362">
        <v>1976</v>
      </c>
      <c r="B1978" s="362" t="s">
        <v>4883</v>
      </c>
      <c r="C1978" s="362" t="s">
        <v>3</v>
      </c>
      <c r="D1978" s="362" t="s">
        <v>172</v>
      </c>
      <c r="E1978" s="362"/>
      <c r="F1978" s="362" t="s">
        <v>63</v>
      </c>
      <c r="G1978" s="362" t="s">
        <v>63</v>
      </c>
      <c r="H1978" s="362" t="s">
        <v>63</v>
      </c>
      <c r="I1978" s="362" t="s">
        <v>4475</v>
      </c>
      <c r="J1978" s="361" t="s">
        <v>4884</v>
      </c>
      <c r="K1978" s="362"/>
      <c r="L1978" s="362" t="s">
        <v>186</v>
      </c>
      <c r="M1978" s="362" t="s">
        <v>4410</v>
      </c>
      <c r="N1978" s="362" t="s">
        <v>2208</v>
      </c>
      <c r="O1978" s="362" t="s">
        <v>4394</v>
      </c>
      <c r="P1978" s="482"/>
      <c r="Q1978" s="362"/>
      <c r="R1978" s="362"/>
      <c r="S1978" s="362"/>
      <c r="T1978" s="362"/>
      <c r="U1978" s="362"/>
      <c r="V1978" s="362"/>
      <c r="W1978" s="362"/>
      <c r="X1978" s="362"/>
      <c r="Y1978" s="362"/>
      <c r="Z1978" s="362"/>
      <c r="AA1978" s="366"/>
      <c r="AB1978" s="362"/>
      <c r="AC1978" s="362" t="s">
        <v>19</v>
      </c>
      <c r="AD1978" s="362" t="s">
        <v>40</v>
      </c>
      <c r="AE1978" s="362">
        <v>0</v>
      </c>
      <c r="AF1978" s="362" t="s">
        <v>6171</v>
      </c>
      <c r="AG1978" s="362" t="b">
        <v>1</v>
      </c>
      <c r="AH1978" s="362"/>
      <c r="AI1978" s="362"/>
      <c r="AJ1978" s="362"/>
      <c r="AK1978" s="362"/>
      <c r="AL1978" s="362"/>
      <c r="AM1978" s="362"/>
      <c r="AN1978" s="361"/>
      <c r="AO1978" s="445" t="s">
        <v>5839</v>
      </c>
      <c r="AP1978" s="445" t="s">
        <v>5839</v>
      </c>
      <c r="AQ1978" s="445" t="s">
        <v>5839</v>
      </c>
    </row>
    <row r="1979" spans="1:43" ht="29" hidden="1" x14ac:dyDescent="0.35">
      <c r="A1979" s="362">
        <v>1977</v>
      </c>
      <c r="B1979" s="362" t="s">
        <v>4885</v>
      </c>
      <c r="C1979" s="362" t="s">
        <v>3</v>
      </c>
      <c r="D1979" s="362" t="s">
        <v>172</v>
      </c>
      <c r="E1979" s="362"/>
      <c r="F1979" s="362" t="s">
        <v>63</v>
      </c>
      <c r="G1979" s="362" t="s">
        <v>63</v>
      </c>
      <c r="H1979" s="362" t="s">
        <v>63</v>
      </c>
      <c r="I1979" s="362" t="s">
        <v>4475</v>
      </c>
      <c r="J1979" s="361" t="s">
        <v>4886</v>
      </c>
      <c r="K1979" s="362"/>
      <c r="L1979" s="362" t="s">
        <v>186</v>
      </c>
      <c r="M1979" s="362" t="s">
        <v>4410</v>
      </c>
      <c r="N1979" s="362" t="s">
        <v>2208</v>
      </c>
      <c r="O1979" s="362" t="s">
        <v>4394</v>
      </c>
      <c r="P1979" s="482"/>
      <c r="Q1979" s="362"/>
      <c r="R1979" s="362"/>
      <c r="S1979" s="362"/>
      <c r="T1979" s="362"/>
      <c r="U1979" s="362"/>
      <c r="V1979" s="362"/>
      <c r="W1979" s="362"/>
      <c r="X1979" s="362"/>
      <c r="Y1979" s="362"/>
      <c r="Z1979" s="362"/>
      <c r="AA1979" s="366"/>
      <c r="AB1979" s="362"/>
      <c r="AC1979" s="362" t="s">
        <v>19</v>
      </c>
      <c r="AD1979" s="362" t="s">
        <v>40</v>
      </c>
      <c r="AE1979" s="362">
        <v>0</v>
      </c>
      <c r="AF1979" s="362" t="s">
        <v>6171</v>
      </c>
      <c r="AG1979" s="362" t="b">
        <v>1</v>
      </c>
      <c r="AH1979" s="362"/>
      <c r="AI1979" s="362"/>
      <c r="AJ1979" s="362"/>
      <c r="AK1979" s="362"/>
      <c r="AL1979" s="362"/>
      <c r="AM1979" s="362"/>
      <c r="AN1979" s="361"/>
      <c r="AO1979" s="445" t="s">
        <v>5839</v>
      </c>
      <c r="AP1979" s="445" t="s">
        <v>5839</v>
      </c>
      <c r="AQ1979" s="445" t="s">
        <v>5839</v>
      </c>
    </row>
    <row r="1980" spans="1:43" ht="14.5" hidden="1" x14ac:dyDescent="0.35">
      <c r="A1980" s="362">
        <v>1978</v>
      </c>
      <c r="B1980" s="362" t="s">
        <v>4887</v>
      </c>
      <c r="C1980" s="362" t="s">
        <v>3</v>
      </c>
      <c r="D1980" s="362" t="s">
        <v>172</v>
      </c>
      <c r="E1980" s="362"/>
      <c r="F1980" s="362" t="s">
        <v>63</v>
      </c>
      <c r="G1980" s="362" t="s">
        <v>63</v>
      </c>
      <c r="H1980" s="362" t="s">
        <v>63</v>
      </c>
      <c r="I1980" s="362" t="s">
        <v>4475</v>
      </c>
      <c r="J1980" s="361" t="s">
        <v>4888</v>
      </c>
      <c r="K1980" s="362"/>
      <c r="L1980" s="362" t="s">
        <v>186</v>
      </c>
      <c r="M1980" s="362" t="s">
        <v>4410</v>
      </c>
      <c r="N1980" s="362" t="s">
        <v>4399</v>
      </c>
      <c r="O1980" s="362" t="s">
        <v>4399</v>
      </c>
      <c r="P1980" s="482" t="s">
        <v>4889</v>
      </c>
      <c r="Q1980" s="362"/>
      <c r="R1980" s="362"/>
      <c r="S1980" s="362"/>
      <c r="T1980" s="362"/>
      <c r="U1980" s="362"/>
      <c r="V1980" s="362"/>
      <c r="W1980" s="362"/>
      <c r="X1980" s="362"/>
      <c r="Y1980" s="362"/>
      <c r="Z1980" s="362"/>
      <c r="AA1980" s="366"/>
      <c r="AB1980" s="362"/>
      <c r="AC1980" s="362" t="s">
        <v>19</v>
      </c>
      <c r="AD1980" s="362" t="s">
        <v>40</v>
      </c>
      <c r="AE1980" s="362" t="s">
        <v>4889</v>
      </c>
      <c r="AF1980" s="362" t="s">
        <v>6171</v>
      </c>
      <c r="AG1980" s="362" t="b">
        <v>1</v>
      </c>
      <c r="AH1980" s="362"/>
      <c r="AI1980" s="362"/>
      <c r="AJ1980" s="362"/>
      <c r="AK1980" s="362"/>
      <c r="AL1980" s="362"/>
      <c r="AM1980" s="362"/>
      <c r="AN1980" s="361"/>
      <c r="AO1980" s="445" t="s">
        <v>5839</v>
      </c>
      <c r="AP1980" s="445" t="s">
        <v>5839</v>
      </c>
      <c r="AQ1980" s="445" t="s">
        <v>5839</v>
      </c>
    </row>
    <row r="1981" spans="1:43" ht="14.5" hidden="1" x14ac:dyDescent="0.35">
      <c r="A1981" s="362">
        <v>1979</v>
      </c>
      <c r="B1981" s="362" t="s">
        <v>4890</v>
      </c>
      <c r="C1981" s="362" t="s">
        <v>3</v>
      </c>
      <c r="D1981" s="362" t="s">
        <v>172</v>
      </c>
      <c r="E1981" s="362"/>
      <c r="F1981" s="362" t="s">
        <v>63</v>
      </c>
      <c r="G1981" s="362" t="s">
        <v>63</v>
      </c>
      <c r="H1981" s="362" t="s">
        <v>63</v>
      </c>
      <c r="I1981" s="362" t="s">
        <v>4475</v>
      </c>
      <c r="J1981" s="361" t="s">
        <v>4891</v>
      </c>
      <c r="K1981" s="362"/>
      <c r="L1981" s="362" t="s">
        <v>186</v>
      </c>
      <c r="M1981" s="362" t="s">
        <v>95</v>
      </c>
      <c r="N1981" s="362" t="s">
        <v>4399</v>
      </c>
      <c r="O1981" s="362" t="s">
        <v>4399</v>
      </c>
      <c r="P1981" s="482"/>
      <c r="Q1981" s="362"/>
      <c r="R1981" s="362"/>
      <c r="S1981" s="362"/>
      <c r="T1981" s="362"/>
      <c r="U1981" s="362"/>
      <c r="V1981" s="362"/>
      <c r="W1981" s="362"/>
      <c r="X1981" s="362"/>
      <c r="Y1981" s="362"/>
      <c r="Z1981" s="362"/>
      <c r="AA1981" s="366"/>
      <c r="AB1981" s="362"/>
      <c r="AC1981" s="362" t="s">
        <v>19</v>
      </c>
      <c r="AD1981" s="362"/>
      <c r="AE1981" s="362">
        <v>0</v>
      </c>
      <c r="AF1981" s="362" t="s">
        <v>6171</v>
      </c>
      <c r="AG1981" s="362" t="b">
        <v>1</v>
      </c>
      <c r="AH1981" s="362"/>
      <c r="AI1981" s="362"/>
      <c r="AJ1981" s="362"/>
      <c r="AK1981" s="362"/>
      <c r="AL1981" s="362"/>
      <c r="AM1981" s="362"/>
      <c r="AN1981" s="361"/>
      <c r="AO1981" s="445" t="s">
        <v>5839</v>
      </c>
      <c r="AP1981" s="445" t="s">
        <v>5839</v>
      </c>
      <c r="AQ1981" s="445" t="s">
        <v>5839</v>
      </c>
    </row>
    <row r="1982" spans="1:43" ht="14.5" hidden="1" x14ac:dyDescent="0.35">
      <c r="A1982" s="362">
        <v>1980</v>
      </c>
      <c r="B1982" s="362" t="s">
        <v>4892</v>
      </c>
      <c r="C1982" s="362" t="s">
        <v>3</v>
      </c>
      <c r="D1982" s="362" t="s">
        <v>172</v>
      </c>
      <c r="E1982" s="362"/>
      <c r="F1982" s="362" t="s">
        <v>63</v>
      </c>
      <c r="G1982" s="362" t="s">
        <v>63</v>
      </c>
      <c r="H1982" s="362" t="s">
        <v>63</v>
      </c>
      <c r="I1982" s="362" t="s">
        <v>4475</v>
      </c>
      <c r="J1982" s="361" t="s">
        <v>4893</v>
      </c>
      <c r="K1982" s="362"/>
      <c r="L1982" s="362" t="s">
        <v>186</v>
      </c>
      <c r="M1982" s="362" t="s">
        <v>95</v>
      </c>
      <c r="N1982" s="362" t="s">
        <v>4399</v>
      </c>
      <c r="O1982" s="362" t="s">
        <v>4399</v>
      </c>
      <c r="P1982" s="482"/>
      <c r="Q1982" s="362"/>
      <c r="R1982" s="362"/>
      <c r="S1982" s="362"/>
      <c r="T1982" s="362"/>
      <c r="U1982" s="362"/>
      <c r="V1982" s="362"/>
      <c r="W1982" s="362"/>
      <c r="X1982" s="362"/>
      <c r="Y1982" s="362"/>
      <c r="Z1982" s="362"/>
      <c r="AA1982" s="366"/>
      <c r="AB1982" s="362"/>
      <c r="AC1982" s="362" t="s">
        <v>19</v>
      </c>
      <c r="AD1982" s="362"/>
      <c r="AE1982" s="362">
        <v>0</v>
      </c>
      <c r="AF1982" s="362" t="s">
        <v>6171</v>
      </c>
      <c r="AG1982" s="362" t="b">
        <v>1</v>
      </c>
      <c r="AH1982" s="362"/>
      <c r="AI1982" s="362"/>
      <c r="AJ1982" s="362"/>
      <c r="AK1982" s="362"/>
      <c r="AL1982" s="362"/>
      <c r="AM1982" s="362"/>
      <c r="AN1982" s="361"/>
      <c r="AO1982" s="445" t="s">
        <v>5839</v>
      </c>
      <c r="AP1982" s="445" t="s">
        <v>5839</v>
      </c>
      <c r="AQ1982" s="445" t="s">
        <v>5839</v>
      </c>
    </row>
    <row r="1983" spans="1:43" ht="14.5" hidden="1" x14ac:dyDescent="0.35">
      <c r="A1983" s="362">
        <v>1981</v>
      </c>
      <c r="B1983" s="362" t="s">
        <v>4894</v>
      </c>
      <c r="C1983" s="362" t="s">
        <v>3</v>
      </c>
      <c r="D1983" s="362" t="s">
        <v>172</v>
      </c>
      <c r="E1983" s="362"/>
      <c r="F1983" s="362" t="s">
        <v>63</v>
      </c>
      <c r="G1983" s="362" t="s">
        <v>63</v>
      </c>
      <c r="H1983" s="362" t="s">
        <v>63</v>
      </c>
      <c r="I1983" s="362" t="s">
        <v>4475</v>
      </c>
      <c r="J1983" s="361" t="s">
        <v>4895</v>
      </c>
      <c r="K1983" s="362"/>
      <c r="L1983" s="362" t="s">
        <v>186</v>
      </c>
      <c r="M1983" s="362" t="s">
        <v>95</v>
      </c>
      <c r="N1983" s="362" t="s">
        <v>4399</v>
      </c>
      <c r="O1983" s="362" t="s">
        <v>4399</v>
      </c>
      <c r="P1983" s="482"/>
      <c r="Q1983" s="362"/>
      <c r="R1983" s="362"/>
      <c r="S1983" s="362"/>
      <c r="T1983" s="362"/>
      <c r="U1983" s="362"/>
      <c r="V1983" s="362"/>
      <c r="W1983" s="362"/>
      <c r="X1983" s="362"/>
      <c r="Y1983" s="362"/>
      <c r="Z1983" s="362"/>
      <c r="AA1983" s="366"/>
      <c r="AB1983" s="362"/>
      <c r="AC1983" s="362" t="s">
        <v>19</v>
      </c>
      <c r="AD1983" s="362"/>
      <c r="AE1983" s="362">
        <v>0</v>
      </c>
      <c r="AF1983" s="362" t="s">
        <v>6171</v>
      </c>
      <c r="AG1983" s="362" t="b">
        <v>1</v>
      </c>
      <c r="AH1983" s="362"/>
      <c r="AI1983" s="362"/>
      <c r="AJ1983" s="362"/>
      <c r="AK1983" s="362"/>
      <c r="AL1983" s="362"/>
      <c r="AM1983" s="362"/>
      <c r="AN1983" s="361"/>
      <c r="AO1983" s="445" t="s">
        <v>5839</v>
      </c>
      <c r="AP1983" s="445" t="s">
        <v>5839</v>
      </c>
      <c r="AQ1983" s="445" t="s">
        <v>5839</v>
      </c>
    </row>
    <row r="1984" spans="1:43" ht="14.5" hidden="1" x14ac:dyDescent="0.35">
      <c r="A1984" s="362">
        <v>1982</v>
      </c>
      <c r="B1984" s="362" t="s">
        <v>4896</v>
      </c>
      <c r="C1984" s="362" t="s">
        <v>3</v>
      </c>
      <c r="D1984" s="362" t="s">
        <v>172</v>
      </c>
      <c r="E1984" s="362"/>
      <c r="F1984" s="362" t="s">
        <v>63</v>
      </c>
      <c r="G1984" s="362" t="s">
        <v>63</v>
      </c>
      <c r="H1984" s="362" t="s">
        <v>63</v>
      </c>
      <c r="I1984" s="362" t="s">
        <v>4475</v>
      </c>
      <c r="J1984" s="361" t="s">
        <v>4897</v>
      </c>
      <c r="K1984" s="362"/>
      <c r="L1984" s="362" t="s">
        <v>186</v>
      </c>
      <c r="M1984" s="362" t="s">
        <v>40</v>
      </c>
      <c r="N1984" s="362" t="s">
        <v>2208</v>
      </c>
      <c r="O1984" s="362" t="s">
        <v>4394</v>
      </c>
      <c r="P1984" s="482"/>
      <c r="Q1984" s="362"/>
      <c r="R1984" s="362"/>
      <c r="S1984" s="362"/>
      <c r="T1984" s="362"/>
      <c r="U1984" s="362"/>
      <c r="V1984" s="362"/>
      <c r="W1984" s="362"/>
      <c r="X1984" s="362"/>
      <c r="Y1984" s="362"/>
      <c r="Z1984" s="362"/>
      <c r="AA1984" s="366"/>
      <c r="AB1984" s="362"/>
      <c r="AC1984" s="362" t="s">
        <v>19</v>
      </c>
      <c r="AD1984" s="362" t="s">
        <v>40</v>
      </c>
      <c r="AE1984" s="362">
        <v>0</v>
      </c>
      <c r="AF1984" s="362" t="s">
        <v>6316</v>
      </c>
      <c r="AG1984" s="362" t="b">
        <v>1</v>
      </c>
      <c r="AH1984" s="362"/>
      <c r="AI1984" s="362"/>
      <c r="AJ1984" s="362"/>
      <c r="AK1984" s="362"/>
      <c r="AL1984" s="362"/>
      <c r="AM1984" s="362"/>
      <c r="AN1984" s="361"/>
      <c r="AO1984" s="445" t="s">
        <v>9</v>
      </c>
      <c r="AP1984" s="445" t="s">
        <v>9</v>
      </c>
      <c r="AQ1984" s="445" t="s">
        <v>9</v>
      </c>
    </row>
    <row r="1985" spans="1:43" ht="14.5" hidden="1" x14ac:dyDescent="0.35">
      <c r="A1985" s="362">
        <v>1983</v>
      </c>
      <c r="B1985" s="362" t="s">
        <v>4898</v>
      </c>
      <c r="C1985" s="362" t="s">
        <v>3</v>
      </c>
      <c r="D1985" s="362" t="s">
        <v>172</v>
      </c>
      <c r="E1985" s="362"/>
      <c r="F1985" s="362" t="s">
        <v>63</v>
      </c>
      <c r="G1985" s="362" t="s">
        <v>63</v>
      </c>
      <c r="H1985" s="362" t="s">
        <v>63</v>
      </c>
      <c r="I1985" s="362" t="s">
        <v>4475</v>
      </c>
      <c r="J1985" s="361" t="s">
        <v>4899</v>
      </c>
      <c r="K1985" s="362"/>
      <c r="L1985" s="362" t="s">
        <v>186</v>
      </c>
      <c r="M1985" s="362" t="s">
        <v>40</v>
      </c>
      <c r="N1985" s="362" t="s">
        <v>2208</v>
      </c>
      <c r="O1985" s="362" t="s">
        <v>4394</v>
      </c>
      <c r="P1985" s="482"/>
      <c r="Q1985" s="362"/>
      <c r="R1985" s="362"/>
      <c r="S1985" s="362"/>
      <c r="T1985" s="362"/>
      <c r="U1985" s="362"/>
      <c r="V1985" s="362"/>
      <c r="W1985" s="362"/>
      <c r="X1985" s="362"/>
      <c r="Y1985" s="362"/>
      <c r="Z1985" s="362"/>
      <c r="AA1985" s="366"/>
      <c r="AB1985" s="362"/>
      <c r="AC1985" s="362" t="s">
        <v>19</v>
      </c>
      <c r="AD1985" s="362" t="s">
        <v>40</v>
      </c>
      <c r="AE1985" s="362">
        <v>0</v>
      </c>
      <c r="AF1985" s="362" t="s">
        <v>6316</v>
      </c>
      <c r="AG1985" s="362" t="b">
        <v>1</v>
      </c>
      <c r="AH1985" s="362"/>
      <c r="AI1985" s="362"/>
      <c r="AJ1985" s="362"/>
      <c r="AK1985" s="362"/>
      <c r="AL1985" s="362"/>
      <c r="AM1985" s="362"/>
      <c r="AN1985" s="361"/>
      <c r="AO1985" s="445" t="s">
        <v>9</v>
      </c>
      <c r="AP1985" s="445" t="s">
        <v>9</v>
      </c>
      <c r="AQ1985" s="445" t="s">
        <v>9</v>
      </c>
    </row>
    <row r="1986" spans="1:43" ht="58" hidden="1" x14ac:dyDescent="0.35">
      <c r="A1986" s="362">
        <v>1984</v>
      </c>
      <c r="B1986" s="362" t="s">
        <v>4900</v>
      </c>
      <c r="C1986" s="362" t="s">
        <v>3</v>
      </c>
      <c r="D1986" s="362" t="s">
        <v>172</v>
      </c>
      <c r="E1986" s="362"/>
      <c r="F1986" s="362"/>
      <c r="G1986" s="362"/>
      <c r="H1986" s="362" t="s">
        <v>77</v>
      </c>
      <c r="I1986" s="362" t="s">
        <v>63</v>
      </c>
      <c r="J1986" s="361" t="s">
        <v>4901</v>
      </c>
      <c r="K1986" s="362"/>
      <c r="L1986" s="362" t="s">
        <v>186</v>
      </c>
      <c r="M1986" s="362" t="s">
        <v>4410</v>
      </c>
      <c r="N1986" s="362" t="s">
        <v>2208</v>
      </c>
      <c r="O1986" s="362" t="s">
        <v>4394</v>
      </c>
      <c r="P1986" s="482" t="s">
        <v>4878</v>
      </c>
      <c r="Q1986" s="362"/>
      <c r="R1986" s="362"/>
      <c r="S1986" s="362"/>
      <c r="T1986" s="362"/>
      <c r="U1986" s="362"/>
      <c r="V1986" s="362"/>
      <c r="W1986" s="362"/>
      <c r="X1986" s="362"/>
      <c r="Y1986" s="362"/>
      <c r="Z1986" s="362"/>
      <c r="AA1986" s="366"/>
      <c r="AB1986" s="362"/>
      <c r="AC1986" s="362" t="s">
        <v>19</v>
      </c>
      <c r="AD1986" s="362" t="s">
        <v>40</v>
      </c>
      <c r="AE1986" s="362" t="s">
        <v>6895</v>
      </c>
      <c r="AF1986" s="362" t="s">
        <v>6171</v>
      </c>
      <c r="AG1986" s="362" t="b">
        <v>0</v>
      </c>
      <c r="AH1986" s="362"/>
      <c r="AI1986" s="362"/>
      <c r="AJ1986" s="362"/>
      <c r="AK1986" s="362"/>
      <c r="AL1986" s="362"/>
      <c r="AM1986" s="362"/>
      <c r="AN1986" s="361"/>
      <c r="AO1986" s="445" t="s">
        <v>5839</v>
      </c>
      <c r="AP1986" s="445" t="s">
        <v>5839</v>
      </c>
      <c r="AQ1986" s="445" t="s">
        <v>5839</v>
      </c>
    </row>
    <row r="1987" spans="1:43" ht="14.5" hidden="1" x14ac:dyDescent="0.35">
      <c r="A1987" s="362">
        <v>1985</v>
      </c>
      <c r="B1987" s="362" t="s">
        <v>4902</v>
      </c>
      <c r="C1987" s="362" t="s">
        <v>3</v>
      </c>
      <c r="D1987" s="362" t="s">
        <v>172</v>
      </c>
      <c r="E1987" s="362"/>
      <c r="F1987" s="362" t="s">
        <v>63</v>
      </c>
      <c r="G1987" s="362" t="s">
        <v>63</v>
      </c>
      <c r="H1987" s="362" t="s">
        <v>63</v>
      </c>
      <c r="I1987" s="362" t="s">
        <v>4475</v>
      </c>
      <c r="J1987" s="361" t="s">
        <v>4903</v>
      </c>
      <c r="K1987" s="362"/>
      <c r="L1987" s="362" t="s">
        <v>186</v>
      </c>
      <c r="M1987" s="362" t="s">
        <v>40</v>
      </c>
      <c r="N1987" s="362" t="s">
        <v>2208</v>
      </c>
      <c r="O1987" s="362" t="s">
        <v>4394</v>
      </c>
      <c r="P1987" s="482"/>
      <c r="Q1987" s="362"/>
      <c r="R1987" s="362"/>
      <c r="S1987" s="362"/>
      <c r="T1987" s="362"/>
      <c r="U1987" s="362"/>
      <c r="V1987" s="362"/>
      <c r="W1987" s="362"/>
      <c r="X1987" s="362"/>
      <c r="Y1987" s="362"/>
      <c r="Z1987" s="362"/>
      <c r="AA1987" s="366"/>
      <c r="AB1987" s="362"/>
      <c r="AC1987" s="362" t="s">
        <v>19</v>
      </c>
      <c r="AD1987" s="362" t="s">
        <v>40</v>
      </c>
      <c r="AE1987" s="362">
        <v>0</v>
      </c>
      <c r="AF1987" s="362" t="s">
        <v>6316</v>
      </c>
      <c r="AG1987" s="362" t="b">
        <v>1</v>
      </c>
      <c r="AH1987" s="362"/>
      <c r="AI1987" s="362"/>
      <c r="AJ1987" s="362"/>
      <c r="AK1987" s="362"/>
      <c r="AL1987" s="362"/>
      <c r="AM1987" s="362"/>
      <c r="AN1987" s="361"/>
      <c r="AO1987" s="445" t="s">
        <v>9</v>
      </c>
      <c r="AP1987" s="445" t="s">
        <v>9</v>
      </c>
      <c r="AQ1987" s="445" t="s">
        <v>9</v>
      </c>
    </row>
    <row r="1988" spans="1:43" ht="29" hidden="1" x14ac:dyDescent="0.35">
      <c r="A1988" s="362">
        <v>1986</v>
      </c>
      <c r="B1988" s="362" t="s">
        <v>4904</v>
      </c>
      <c r="C1988" s="362" t="s">
        <v>3</v>
      </c>
      <c r="D1988" s="362" t="s">
        <v>172</v>
      </c>
      <c r="E1988" s="362"/>
      <c r="F1988" s="362" t="s">
        <v>63</v>
      </c>
      <c r="G1988" s="362" t="s">
        <v>63</v>
      </c>
      <c r="H1988" s="362" t="s">
        <v>63</v>
      </c>
      <c r="I1988" s="362" t="s">
        <v>4475</v>
      </c>
      <c r="J1988" s="361" t="s">
        <v>4905</v>
      </c>
      <c r="K1988" s="362"/>
      <c r="L1988" s="362" t="s">
        <v>186</v>
      </c>
      <c r="M1988" s="362" t="s">
        <v>40</v>
      </c>
      <c r="N1988" s="362" t="s">
        <v>2208</v>
      </c>
      <c r="O1988" s="362" t="s">
        <v>4394</v>
      </c>
      <c r="P1988" s="482"/>
      <c r="Q1988" s="362"/>
      <c r="R1988" s="362"/>
      <c r="S1988" s="362"/>
      <c r="T1988" s="362"/>
      <c r="U1988" s="362"/>
      <c r="V1988" s="362"/>
      <c r="W1988" s="362"/>
      <c r="X1988" s="362"/>
      <c r="Y1988" s="362"/>
      <c r="Z1988" s="362"/>
      <c r="AA1988" s="366"/>
      <c r="AB1988" s="362"/>
      <c r="AC1988" s="362" t="s">
        <v>19</v>
      </c>
      <c r="AD1988" s="362" t="s">
        <v>40</v>
      </c>
      <c r="AE1988" s="362">
        <v>0</v>
      </c>
      <c r="AF1988" s="362" t="s">
        <v>6316</v>
      </c>
      <c r="AG1988" s="362" t="b">
        <v>1</v>
      </c>
      <c r="AH1988" s="362"/>
      <c r="AI1988" s="362"/>
      <c r="AJ1988" s="362"/>
      <c r="AK1988" s="362"/>
      <c r="AL1988" s="362"/>
      <c r="AM1988" s="362"/>
      <c r="AN1988" s="361"/>
      <c r="AO1988" s="445" t="s">
        <v>9</v>
      </c>
      <c r="AP1988" s="445" t="s">
        <v>9</v>
      </c>
      <c r="AQ1988" s="445" t="s">
        <v>9</v>
      </c>
    </row>
    <row r="1989" spans="1:43" ht="29" hidden="1" x14ac:dyDescent="0.35">
      <c r="A1989" s="362">
        <v>1987</v>
      </c>
      <c r="B1989" s="362" t="s">
        <v>4906</v>
      </c>
      <c r="C1989" s="362" t="s">
        <v>3</v>
      </c>
      <c r="D1989" s="362" t="s">
        <v>172</v>
      </c>
      <c r="E1989" s="362"/>
      <c r="F1989" s="362" t="s">
        <v>63</v>
      </c>
      <c r="G1989" s="362" t="s">
        <v>63</v>
      </c>
      <c r="H1989" s="362" t="s">
        <v>63</v>
      </c>
      <c r="I1989" s="362" t="s">
        <v>4475</v>
      </c>
      <c r="J1989" s="361" t="s">
        <v>4907</v>
      </c>
      <c r="K1989" s="362"/>
      <c r="L1989" s="362" t="s">
        <v>186</v>
      </c>
      <c r="M1989" s="362" t="s">
        <v>4410</v>
      </c>
      <c r="N1989" s="362" t="s">
        <v>4399</v>
      </c>
      <c r="O1989" s="362" t="s">
        <v>4399</v>
      </c>
      <c r="P1989" s="482"/>
      <c r="Q1989" s="362"/>
      <c r="R1989" s="362"/>
      <c r="S1989" s="362"/>
      <c r="T1989" s="362"/>
      <c r="U1989" s="362"/>
      <c r="V1989" s="362"/>
      <c r="W1989" s="362"/>
      <c r="X1989" s="362"/>
      <c r="Y1989" s="362"/>
      <c r="Z1989" s="362"/>
      <c r="AA1989" s="366"/>
      <c r="AB1989" s="362"/>
      <c r="AC1989" s="362" t="s">
        <v>19</v>
      </c>
      <c r="AD1989" s="362" t="s">
        <v>8</v>
      </c>
      <c r="AE1989" s="362">
        <v>0</v>
      </c>
      <c r="AF1989" s="362" t="s">
        <v>6171</v>
      </c>
      <c r="AG1989" s="362" t="b">
        <v>1</v>
      </c>
      <c r="AH1989" s="362"/>
      <c r="AI1989" s="362"/>
      <c r="AJ1989" s="362"/>
      <c r="AK1989" s="362"/>
      <c r="AL1989" s="362"/>
      <c r="AM1989" s="368">
        <v>45979</v>
      </c>
      <c r="AN1989" s="361" t="s">
        <v>6189</v>
      </c>
      <c r="AO1989" s="445" t="s">
        <v>6190</v>
      </c>
      <c r="AP1989" s="445" t="s">
        <v>6190</v>
      </c>
      <c r="AQ1989" s="445" t="s">
        <v>5839</v>
      </c>
    </row>
    <row r="1990" spans="1:43" ht="14.5" hidden="1" x14ac:dyDescent="0.35">
      <c r="A1990" s="362">
        <v>1988</v>
      </c>
      <c r="B1990" s="362" t="s">
        <v>4908</v>
      </c>
      <c r="C1990" s="362" t="s">
        <v>3</v>
      </c>
      <c r="D1990" s="362" t="s">
        <v>172</v>
      </c>
      <c r="E1990" s="362"/>
      <c r="F1990" s="362" t="s">
        <v>63</v>
      </c>
      <c r="G1990" s="362" t="s">
        <v>63</v>
      </c>
      <c r="H1990" s="362" t="s">
        <v>63</v>
      </c>
      <c r="I1990" s="362" t="s">
        <v>4475</v>
      </c>
      <c r="J1990" s="361" t="s">
        <v>4909</v>
      </c>
      <c r="K1990" s="362"/>
      <c r="L1990" s="362" t="s">
        <v>186</v>
      </c>
      <c r="M1990" s="362" t="s">
        <v>4410</v>
      </c>
      <c r="N1990" s="362" t="s">
        <v>4399</v>
      </c>
      <c r="O1990" s="362" t="s">
        <v>4399</v>
      </c>
      <c r="P1990" s="482"/>
      <c r="Q1990" s="362"/>
      <c r="R1990" s="362"/>
      <c r="S1990" s="362"/>
      <c r="T1990" s="362"/>
      <c r="U1990" s="362"/>
      <c r="V1990" s="362"/>
      <c r="W1990" s="362"/>
      <c r="X1990" s="362"/>
      <c r="Y1990" s="362"/>
      <c r="Z1990" s="362"/>
      <c r="AA1990" s="366"/>
      <c r="AB1990" s="362"/>
      <c r="AC1990" s="362" t="s">
        <v>19</v>
      </c>
      <c r="AD1990" s="362" t="s">
        <v>40</v>
      </c>
      <c r="AE1990" s="362">
        <v>0</v>
      </c>
      <c r="AF1990" s="362" t="s">
        <v>6171</v>
      </c>
      <c r="AG1990" s="362" t="b">
        <v>1</v>
      </c>
      <c r="AH1990" s="362"/>
      <c r="AI1990" s="362"/>
      <c r="AJ1990" s="362"/>
      <c r="AK1990" s="362"/>
      <c r="AL1990" s="362"/>
      <c r="AM1990" s="362"/>
      <c r="AN1990" s="361"/>
      <c r="AO1990" s="445" t="s">
        <v>5839</v>
      </c>
      <c r="AP1990" s="445" t="s">
        <v>5839</v>
      </c>
      <c r="AQ1990" s="445" t="s">
        <v>5839</v>
      </c>
    </row>
    <row r="1991" spans="1:43" ht="29" hidden="1" x14ac:dyDescent="0.35">
      <c r="A1991" s="362">
        <v>1989</v>
      </c>
      <c r="B1991" s="362" t="s">
        <v>4910</v>
      </c>
      <c r="C1991" s="362" t="s">
        <v>3</v>
      </c>
      <c r="D1991" s="362" t="s">
        <v>172</v>
      </c>
      <c r="E1991" s="362"/>
      <c r="F1991" s="362" t="s">
        <v>63</v>
      </c>
      <c r="G1991" s="362" t="s">
        <v>63</v>
      </c>
      <c r="H1991" s="362" t="s">
        <v>63</v>
      </c>
      <c r="I1991" s="362" t="s">
        <v>4475</v>
      </c>
      <c r="J1991" s="361" t="s">
        <v>4911</v>
      </c>
      <c r="K1991" s="362"/>
      <c r="L1991" s="362" t="s">
        <v>186</v>
      </c>
      <c r="M1991" s="362" t="s">
        <v>4410</v>
      </c>
      <c r="N1991" s="362" t="s">
        <v>4399</v>
      </c>
      <c r="O1991" s="362" t="s">
        <v>4399</v>
      </c>
      <c r="P1991" s="482"/>
      <c r="Q1991" s="362"/>
      <c r="R1991" s="362"/>
      <c r="S1991" s="362"/>
      <c r="T1991" s="362"/>
      <c r="U1991" s="362"/>
      <c r="V1991" s="362"/>
      <c r="W1991" s="362"/>
      <c r="X1991" s="362"/>
      <c r="Y1991" s="362"/>
      <c r="Z1991" s="362"/>
      <c r="AA1991" s="366"/>
      <c r="AB1991" s="362"/>
      <c r="AC1991" s="362" t="s">
        <v>19</v>
      </c>
      <c r="AD1991" s="362" t="s">
        <v>8</v>
      </c>
      <c r="AE1991" s="362">
        <v>0</v>
      </c>
      <c r="AF1991" s="362" t="s">
        <v>6171</v>
      </c>
      <c r="AG1991" s="362" t="b">
        <v>1</v>
      </c>
      <c r="AH1991" s="362"/>
      <c r="AI1991" s="362"/>
      <c r="AJ1991" s="362"/>
      <c r="AK1991" s="362"/>
      <c r="AL1991" s="362"/>
      <c r="AM1991" s="368">
        <v>45979</v>
      </c>
      <c r="AN1991" s="361" t="s">
        <v>6189</v>
      </c>
      <c r="AO1991" s="445" t="s">
        <v>6190</v>
      </c>
      <c r="AP1991" s="445" t="s">
        <v>6190</v>
      </c>
      <c r="AQ1991" s="445" t="s">
        <v>5839</v>
      </c>
    </row>
    <row r="1992" spans="1:43" ht="14.5" hidden="1" x14ac:dyDescent="0.35">
      <c r="A1992" s="362">
        <v>1990</v>
      </c>
      <c r="B1992" s="362" t="s">
        <v>4912</v>
      </c>
      <c r="C1992" s="362" t="s">
        <v>3</v>
      </c>
      <c r="D1992" s="362" t="s">
        <v>172</v>
      </c>
      <c r="E1992" s="362"/>
      <c r="F1992" s="362" t="s">
        <v>63</v>
      </c>
      <c r="G1992" s="362" t="s">
        <v>63</v>
      </c>
      <c r="H1992" s="362" t="s">
        <v>63</v>
      </c>
      <c r="I1992" s="362" t="s">
        <v>4475</v>
      </c>
      <c r="J1992" s="361" t="s">
        <v>4913</v>
      </c>
      <c r="K1992" s="362"/>
      <c r="L1992" s="362" t="s">
        <v>186</v>
      </c>
      <c r="M1992" s="362" t="s">
        <v>4410</v>
      </c>
      <c r="N1992" s="362" t="s">
        <v>4399</v>
      </c>
      <c r="O1992" s="362" t="s">
        <v>4399</v>
      </c>
      <c r="P1992" s="482"/>
      <c r="Q1992" s="362"/>
      <c r="R1992" s="362"/>
      <c r="S1992" s="362"/>
      <c r="T1992" s="362"/>
      <c r="U1992" s="362"/>
      <c r="V1992" s="362"/>
      <c r="W1992" s="362"/>
      <c r="X1992" s="362"/>
      <c r="Y1992" s="362"/>
      <c r="Z1992" s="362"/>
      <c r="AA1992" s="366"/>
      <c r="AB1992" s="362"/>
      <c r="AC1992" s="362" t="s">
        <v>19</v>
      </c>
      <c r="AD1992" s="362" t="s">
        <v>40</v>
      </c>
      <c r="AE1992" s="362">
        <v>0</v>
      </c>
      <c r="AF1992" s="362" t="s">
        <v>6171</v>
      </c>
      <c r="AG1992" s="362" t="b">
        <v>1</v>
      </c>
      <c r="AH1992" s="362"/>
      <c r="AI1992" s="362"/>
      <c r="AJ1992" s="362"/>
      <c r="AK1992" s="362"/>
      <c r="AL1992" s="362"/>
      <c r="AM1992" s="362"/>
      <c r="AN1992" s="361"/>
      <c r="AO1992" s="445" t="s">
        <v>5839</v>
      </c>
      <c r="AP1992" s="445" t="s">
        <v>5839</v>
      </c>
      <c r="AQ1992" s="445" t="s">
        <v>5839</v>
      </c>
    </row>
    <row r="1993" spans="1:43" ht="29" hidden="1" x14ac:dyDescent="0.35">
      <c r="A1993" s="362">
        <v>1991</v>
      </c>
      <c r="B1993" s="362" t="s">
        <v>4914</v>
      </c>
      <c r="C1993" s="362" t="s">
        <v>3</v>
      </c>
      <c r="D1993" s="362" t="s">
        <v>172</v>
      </c>
      <c r="E1993" s="362"/>
      <c r="F1993" s="362" t="s">
        <v>63</v>
      </c>
      <c r="G1993" s="362" t="s">
        <v>63</v>
      </c>
      <c r="H1993" s="362" t="s">
        <v>63</v>
      </c>
      <c r="I1993" s="362" t="s">
        <v>4540</v>
      </c>
      <c r="J1993" s="361" t="s">
        <v>4915</v>
      </c>
      <c r="K1993" s="362"/>
      <c r="L1993" s="362" t="s">
        <v>186</v>
      </c>
      <c r="M1993" s="362" t="s">
        <v>4410</v>
      </c>
      <c r="N1993" s="362" t="s">
        <v>2208</v>
      </c>
      <c r="O1993" s="362" t="s">
        <v>4394</v>
      </c>
      <c r="P1993" s="482" t="s">
        <v>6896</v>
      </c>
      <c r="Q1993" s="362"/>
      <c r="R1993" s="362"/>
      <c r="S1993" s="362"/>
      <c r="T1993" s="362"/>
      <c r="U1993" s="362"/>
      <c r="V1993" s="362"/>
      <c r="W1993" s="362"/>
      <c r="X1993" s="362"/>
      <c r="Y1993" s="362"/>
      <c r="Z1993" s="362"/>
      <c r="AA1993" s="366"/>
      <c r="AB1993" s="362"/>
      <c r="AC1993" s="362" t="s">
        <v>19</v>
      </c>
      <c r="AD1993" s="362" t="s">
        <v>40</v>
      </c>
      <c r="AE1993" s="362" t="s">
        <v>4916</v>
      </c>
      <c r="AF1993" s="362" t="s">
        <v>6171</v>
      </c>
      <c r="AG1993" s="362" t="b">
        <v>1</v>
      </c>
      <c r="AH1993" s="362"/>
      <c r="AI1993" s="362"/>
      <c r="AJ1993" s="362"/>
      <c r="AK1993" s="362"/>
      <c r="AL1993" s="362"/>
      <c r="AM1993" s="362"/>
      <c r="AN1993" s="361"/>
      <c r="AO1993" s="445" t="s">
        <v>5839</v>
      </c>
      <c r="AP1993" s="445" t="s">
        <v>5839</v>
      </c>
      <c r="AQ1993" s="445" t="s">
        <v>5839</v>
      </c>
    </row>
    <row r="1994" spans="1:43" ht="29" hidden="1" x14ac:dyDescent="0.35">
      <c r="A1994" s="362">
        <v>1992</v>
      </c>
      <c r="B1994" s="362" t="s">
        <v>4917</v>
      </c>
      <c r="C1994" s="362" t="s">
        <v>3</v>
      </c>
      <c r="D1994" s="362" t="s">
        <v>172</v>
      </c>
      <c r="E1994" s="362"/>
      <c r="F1994" s="362" t="s">
        <v>63</v>
      </c>
      <c r="G1994" s="362" t="s">
        <v>63</v>
      </c>
      <c r="H1994" s="362" t="s">
        <v>63</v>
      </c>
      <c r="I1994" s="362" t="s">
        <v>4540</v>
      </c>
      <c r="J1994" s="361" t="s">
        <v>4918</v>
      </c>
      <c r="K1994" s="362"/>
      <c r="L1994" s="362" t="s">
        <v>186</v>
      </c>
      <c r="M1994" s="362" t="s">
        <v>95</v>
      </c>
      <c r="N1994" s="362" t="s">
        <v>2208</v>
      </c>
      <c r="O1994" s="362" t="s">
        <v>4394</v>
      </c>
      <c r="P1994" s="482"/>
      <c r="Q1994" s="362"/>
      <c r="R1994" s="362"/>
      <c r="S1994" s="362"/>
      <c r="T1994" s="362"/>
      <c r="U1994" s="362"/>
      <c r="V1994" s="362"/>
      <c r="W1994" s="362"/>
      <c r="X1994" s="362"/>
      <c r="Y1994" s="362"/>
      <c r="Z1994" s="362"/>
      <c r="AA1994" s="366"/>
      <c r="AB1994" s="362"/>
      <c r="AC1994" s="362" t="s">
        <v>19</v>
      </c>
      <c r="AD1994" s="362" t="s">
        <v>40</v>
      </c>
      <c r="AE1994" s="362">
        <v>0</v>
      </c>
      <c r="AF1994" s="362" t="s">
        <v>6316</v>
      </c>
      <c r="AG1994" s="362" t="b">
        <v>1</v>
      </c>
      <c r="AH1994" s="362"/>
      <c r="AI1994" s="362"/>
      <c r="AJ1994" s="362"/>
      <c r="AK1994" s="362"/>
      <c r="AL1994" s="362"/>
      <c r="AM1994" s="362"/>
      <c r="AN1994" s="361"/>
      <c r="AO1994" s="445" t="s">
        <v>9</v>
      </c>
      <c r="AP1994" s="445" t="s">
        <v>9</v>
      </c>
      <c r="AQ1994" s="445" t="s">
        <v>9</v>
      </c>
    </row>
    <row r="1995" spans="1:43" ht="29" hidden="1" x14ac:dyDescent="0.35">
      <c r="A1995" s="362">
        <v>1993</v>
      </c>
      <c r="B1995" s="362" t="s">
        <v>4919</v>
      </c>
      <c r="C1995" s="362" t="s">
        <v>3</v>
      </c>
      <c r="D1995" s="362" t="s">
        <v>172</v>
      </c>
      <c r="E1995" s="362"/>
      <c r="F1995" s="362" t="s">
        <v>63</v>
      </c>
      <c r="G1995" s="362" t="s">
        <v>63</v>
      </c>
      <c r="H1995" s="362" t="s">
        <v>63</v>
      </c>
      <c r="I1995" s="362" t="s">
        <v>4540</v>
      </c>
      <c r="J1995" s="361" t="s">
        <v>4920</v>
      </c>
      <c r="K1995" s="362"/>
      <c r="L1995" s="362" t="s">
        <v>186</v>
      </c>
      <c r="M1995" s="362" t="s">
        <v>95</v>
      </c>
      <c r="N1995" s="362" t="s">
        <v>2208</v>
      </c>
      <c r="O1995" s="362" t="s">
        <v>4394</v>
      </c>
      <c r="P1995" s="482"/>
      <c r="Q1995" s="362"/>
      <c r="R1995" s="362"/>
      <c r="S1995" s="362"/>
      <c r="T1995" s="362"/>
      <c r="U1995" s="362"/>
      <c r="V1995" s="362"/>
      <c r="W1995" s="362"/>
      <c r="X1995" s="362"/>
      <c r="Y1995" s="362"/>
      <c r="Z1995" s="362"/>
      <c r="AA1995" s="366"/>
      <c r="AB1995" s="362"/>
      <c r="AC1995" s="362" t="s">
        <v>19</v>
      </c>
      <c r="AD1995" s="362" t="s">
        <v>40</v>
      </c>
      <c r="AE1995" s="362">
        <v>0</v>
      </c>
      <c r="AF1995" s="362" t="s">
        <v>6316</v>
      </c>
      <c r="AG1995" s="362" t="b">
        <v>1</v>
      </c>
      <c r="AH1995" s="362"/>
      <c r="AI1995" s="362"/>
      <c r="AJ1995" s="362"/>
      <c r="AK1995" s="362"/>
      <c r="AL1995" s="362"/>
      <c r="AM1995" s="362"/>
      <c r="AN1995" s="361"/>
      <c r="AO1995" s="445" t="s">
        <v>9</v>
      </c>
      <c r="AP1995" s="445" t="s">
        <v>9</v>
      </c>
      <c r="AQ1995" s="445" t="s">
        <v>9</v>
      </c>
    </row>
    <row r="1996" spans="1:43" ht="29" hidden="1" x14ac:dyDescent="0.35">
      <c r="A1996" s="362">
        <v>1994</v>
      </c>
      <c r="B1996" s="362" t="s">
        <v>4921</v>
      </c>
      <c r="C1996" s="362" t="s">
        <v>3</v>
      </c>
      <c r="D1996" s="362" t="s">
        <v>172</v>
      </c>
      <c r="E1996" s="362"/>
      <c r="F1996" s="362" t="s">
        <v>63</v>
      </c>
      <c r="G1996" s="362" t="s">
        <v>63</v>
      </c>
      <c r="H1996" s="362" t="s">
        <v>63</v>
      </c>
      <c r="I1996" s="362" t="s">
        <v>4540</v>
      </c>
      <c r="J1996" s="361" t="s">
        <v>4922</v>
      </c>
      <c r="K1996" s="362"/>
      <c r="L1996" s="362" t="s">
        <v>186</v>
      </c>
      <c r="M1996" s="362" t="s">
        <v>95</v>
      </c>
      <c r="N1996" s="362" t="s">
        <v>2208</v>
      </c>
      <c r="O1996" s="362" t="s">
        <v>4394</v>
      </c>
      <c r="P1996" s="482"/>
      <c r="Q1996" s="362"/>
      <c r="R1996" s="362"/>
      <c r="S1996" s="362"/>
      <c r="T1996" s="362"/>
      <c r="U1996" s="362"/>
      <c r="V1996" s="362"/>
      <c r="W1996" s="362"/>
      <c r="X1996" s="362"/>
      <c r="Y1996" s="362"/>
      <c r="Z1996" s="362"/>
      <c r="AA1996" s="366"/>
      <c r="AB1996" s="362"/>
      <c r="AC1996" s="362" t="s">
        <v>19</v>
      </c>
      <c r="AD1996" s="362" t="s">
        <v>40</v>
      </c>
      <c r="AE1996" s="362">
        <v>0</v>
      </c>
      <c r="AF1996" s="362" t="s">
        <v>6316</v>
      </c>
      <c r="AG1996" s="362" t="b">
        <v>1</v>
      </c>
      <c r="AH1996" s="362"/>
      <c r="AI1996" s="362"/>
      <c r="AJ1996" s="362"/>
      <c r="AK1996" s="362"/>
      <c r="AL1996" s="362"/>
      <c r="AM1996" s="362"/>
      <c r="AN1996" s="361"/>
      <c r="AO1996" s="445" t="s">
        <v>9</v>
      </c>
      <c r="AP1996" s="445" t="s">
        <v>9</v>
      </c>
      <c r="AQ1996" s="445" t="s">
        <v>9</v>
      </c>
    </row>
    <row r="1997" spans="1:43" ht="58" hidden="1" x14ac:dyDescent="0.35">
      <c r="A1997" s="362">
        <v>1995</v>
      </c>
      <c r="B1997" s="362" t="s">
        <v>4923</v>
      </c>
      <c r="C1997" s="362" t="s">
        <v>3</v>
      </c>
      <c r="D1997" s="362" t="s">
        <v>172</v>
      </c>
      <c r="E1997" s="362"/>
      <c r="F1997" s="362"/>
      <c r="G1997" s="362"/>
      <c r="H1997" s="362" t="s">
        <v>77</v>
      </c>
      <c r="I1997" s="362" t="s">
        <v>63</v>
      </c>
      <c r="J1997" s="361" t="s">
        <v>4924</v>
      </c>
      <c r="K1997" s="362"/>
      <c r="L1997" s="362" t="s">
        <v>186</v>
      </c>
      <c r="M1997" s="362" t="s">
        <v>4410</v>
      </c>
      <c r="N1997" s="362" t="s">
        <v>2208</v>
      </c>
      <c r="O1997" s="362" t="s">
        <v>4394</v>
      </c>
      <c r="P1997" s="482" t="s">
        <v>4878</v>
      </c>
      <c r="Q1997" s="362"/>
      <c r="R1997" s="362"/>
      <c r="S1997" s="362"/>
      <c r="T1997" s="362"/>
      <c r="U1997" s="362"/>
      <c r="V1997" s="362"/>
      <c r="W1997" s="362"/>
      <c r="X1997" s="362"/>
      <c r="Y1997" s="362"/>
      <c r="Z1997" s="362"/>
      <c r="AA1997" s="366"/>
      <c r="AB1997" s="362"/>
      <c r="AC1997" s="362" t="s">
        <v>19</v>
      </c>
      <c r="AD1997" s="362" t="s">
        <v>40</v>
      </c>
      <c r="AE1997" s="362" t="s">
        <v>6895</v>
      </c>
      <c r="AF1997" s="362" t="s">
        <v>6171</v>
      </c>
      <c r="AG1997" s="362" t="b">
        <v>0</v>
      </c>
      <c r="AH1997" s="362"/>
      <c r="AI1997" s="362"/>
      <c r="AJ1997" s="362"/>
      <c r="AK1997" s="362"/>
      <c r="AL1997" s="362"/>
      <c r="AM1997" s="362"/>
      <c r="AN1997" s="361"/>
      <c r="AO1997" s="445" t="s">
        <v>5839</v>
      </c>
      <c r="AP1997" s="445" t="s">
        <v>5839</v>
      </c>
      <c r="AQ1997" s="445" t="s">
        <v>5839</v>
      </c>
    </row>
    <row r="1998" spans="1:43" ht="43.5" hidden="1" x14ac:dyDescent="0.35">
      <c r="A1998" s="362">
        <v>1996</v>
      </c>
      <c r="B1998" s="362" t="s">
        <v>4925</v>
      </c>
      <c r="C1998" s="362" t="s">
        <v>3</v>
      </c>
      <c r="D1998" s="362" t="s">
        <v>172</v>
      </c>
      <c r="E1998" s="362"/>
      <c r="F1998" s="362" t="s">
        <v>63</v>
      </c>
      <c r="G1998" s="362" t="s">
        <v>63</v>
      </c>
      <c r="H1998" s="362" t="s">
        <v>63</v>
      </c>
      <c r="I1998" s="362" t="s">
        <v>4540</v>
      </c>
      <c r="J1998" s="361" t="s">
        <v>4926</v>
      </c>
      <c r="K1998" s="362"/>
      <c r="L1998" s="362" t="s">
        <v>186</v>
      </c>
      <c r="M1998" s="362" t="s">
        <v>4410</v>
      </c>
      <c r="N1998" s="362" t="s">
        <v>2208</v>
      </c>
      <c r="O1998" s="362" t="s">
        <v>4394</v>
      </c>
      <c r="P1998" s="482" t="s">
        <v>4927</v>
      </c>
      <c r="Q1998" s="362"/>
      <c r="R1998" s="362"/>
      <c r="S1998" s="362"/>
      <c r="T1998" s="362"/>
      <c r="U1998" s="362"/>
      <c r="V1998" s="362"/>
      <c r="W1998" s="362"/>
      <c r="X1998" s="362"/>
      <c r="Y1998" s="362"/>
      <c r="Z1998" s="362"/>
      <c r="AA1998" s="366"/>
      <c r="AB1998" s="362"/>
      <c r="AC1998" s="362" t="s">
        <v>19</v>
      </c>
      <c r="AD1998" s="362" t="s">
        <v>40</v>
      </c>
      <c r="AE1998" s="362" t="s">
        <v>4927</v>
      </c>
      <c r="AF1998" s="362" t="s">
        <v>6171</v>
      </c>
      <c r="AG1998" s="362" t="b">
        <v>1</v>
      </c>
      <c r="AH1998" s="362"/>
      <c r="AI1998" s="362"/>
      <c r="AJ1998" s="362"/>
      <c r="AK1998" s="362"/>
      <c r="AL1998" s="362"/>
      <c r="AM1998" s="362"/>
      <c r="AN1998" s="361"/>
      <c r="AO1998" s="445" t="s">
        <v>5839</v>
      </c>
      <c r="AP1998" s="445" t="s">
        <v>5839</v>
      </c>
      <c r="AQ1998" s="445" t="s">
        <v>5839</v>
      </c>
    </row>
    <row r="1999" spans="1:43" ht="14.5" hidden="1" x14ac:dyDescent="0.35">
      <c r="A1999" s="362">
        <v>1997</v>
      </c>
      <c r="B1999" s="362" t="s">
        <v>4928</v>
      </c>
      <c r="C1999" s="362" t="s">
        <v>3</v>
      </c>
      <c r="D1999" s="362" t="s">
        <v>172</v>
      </c>
      <c r="E1999" s="362"/>
      <c r="F1999" s="362" t="s">
        <v>63</v>
      </c>
      <c r="G1999" s="362" t="s">
        <v>63</v>
      </c>
      <c r="H1999" s="362" t="s">
        <v>63</v>
      </c>
      <c r="I1999" s="362" t="s">
        <v>4540</v>
      </c>
      <c r="J1999" s="361" t="s">
        <v>4929</v>
      </c>
      <c r="K1999" s="362"/>
      <c r="L1999" s="362" t="s">
        <v>186</v>
      </c>
      <c r="M1999" s="362" t="s">
        <v>95</v>
      </c>
      <c r="N1999" s="362" t="s">
        <v>2208</v>
      </c>
      <c r="O1999" s="362" t="s">
        <v>4394</v>
      </c>
      <c r="P1999" s="482"/>
      <c r="Q1999" s="362"/>
      <c r="R1999" s="362"/>
      <c r="S1999" s="362"/>
      <c r="T1999" s="362"/>
      <c r="U1999" s="362"/>
      <c r="V1999" s="362"/>
      <c r="W1999" s="362"/>
      <c r="X1999" s="362"/>
      <c r="Y1999" s="362"/>
      <c r="Z1999" s="362"/>
      <c r="AA1999" s="366"/>
      <c r="AB1999" s="362"/>
      <c r="AC1999" s="362" t="s">
        <v>19</v>
      </c>
      <c r="AD1999" s="362"/>
      <c r="AE1999" s="362">
        <v>0</v>
      </c>
      <c r="AF1999" s="362" t="s">
        <v>6171</v>
      </c>
      <c r="AG1999" s="362" t="b">
        <v>1</v>
      </c>
      <c r="AH1999" s="362"/>
      <c r="AI1999" s="362"/>
      <c r="AJ1999" s="362"/>
      <c r="AK1999" s="362"/>
      <c r="AL1999" s="362"/>
      <c r="AM1999" s="362"/>
      <c r="AN1999" s="361"/>
      <c r="AO1999" s="445" t="s">
        <v>9</v>
      </c>
      <c r="AP1999" s="445" t="s">
        <v>9</v>
      </c>
      <c r="AQ1999" s="445" t="s">
        <v>9</v>
      </c>
    </row>
    <row r="2000" spans="1:43" ht="43.5" hidden="1" x14ac:dyDescent="0.35">
      <c r="A2000" s="362">
        <v>1998</v>
      </c>
      <c r="B2000" s="362" t="s">
        <v>4930</v>
      </c>
      <c r="C2000" s="362" t="s">
        <v>3</v>
      </c>
      <c r="D2000" s="362" t="s">
        <v>172</v>
      </c>
      <c r="E2000" s="362"/>
      <c r="F2000" s="362" t="s">
        <v>63</v>
      </c>
      <c r="G2000" s="362" t="s">
        <v>63</v>
      </c>
      <c r="H2000" s="362" t="s">
        <v>63</v>
      </c>
      <c r="I2000" s="362" t="s">
        <v>4540</v>
      </c>
      <c r="J2000" s="361" t="s">
        <v>4931</v>
      </c>
      <c r="K2000" s="362"/>
      <c r="L2000" s="362" t="s">
        <v>186</v>
      </c>
      <c r="M2000" s="362" t="s">
        <v>4410</v>
      </c>
      <c r="N2000" s="362" t="s">
        <v>2208</v>
      </c>
      <c r="O2000" s="362" t="s">
        <v>4394</v>
      </c>
      <c r="P2000" s="482" t="s">
        <v>4927</v>
      </c>
      <c r="Q2000" s="362"/>
      <c r="R2000" s="362"/>
      <c r="S2000" s="362"/>
      <c r="T2000" s="362"/>
      <c r="U2000" s="362"/>
      <c r="V2000" s="362"/>
      <c r="W2000" s="362"/>
      <c r="X2000" s="362"/>
      <c r="Y2000" s="362"/>
      <c r="Z2000" s="362"/>
      <c r="AA2000" s="366"/>
      <c r="AB2000" s="362"/>
      <c r="AC2000" s="362" t="s">
        <v>19</v>
      </c>
      <c r="AD2000" s="362" t="s">
        <v>40</v>
      </c>
      <c r="AE2000" s="362" t="s">
        <v>4927</v>
      </c>
      <c r="AF2000" s="362" t="s">
        <v>6171</v>
      </c>
      <c r="AG2000" s="362" t="b">
        <v>1</v>
      </c>
      <c r="AH2000" s="362"/>
      <c r="AI2000" s="362"/>
      <c r="AJ2000" s="362"/>
      <c r="AK2000" s="362"/>
      <c r="AL2000" s="362"/>
      <c r="AM2000" s="362"/>
      <c r="AN2000" s="361"/>
      <c r="AO2000" s="445" t="s">
        <v>5839</v>
      </c>
      <c r="AP2000" s="445" t="s">
        <v>5839</v>
      </c>
      <c r="AQ2000" s="445" t="s">
        <v>5839</v>
      </c>
    </row>
    <row r="2001" spans="1:43" ht="43.5" hidden="1" x14ac:dyDescent="0.35">
      <c r="A2001" s="362">
        <v>1999</v>
      </c>
      <c r="B2001" s="362" t="s">
        <v>4932</v>
      </c>
      <c r="C2001" s="362" t="s">
        <v>3</v>
      </c>
      <c r="D2001" s="362" t="s">
        <v>172</v>
      </c>
      <c r="E2001" s="362"/>
      <c r="F2001" s="362" t="s">
        <v>63</v>
      </c>
      <c r="G2001" s="362" t="s">
        <v>63</v>
      </c>
      <c r="H2001" s="362" t="s">
        <v>63</v>
      </c>
      <c r="I2001" s="362" t="s">
        <v>4540</v>
      </c>
      <c r="J2001" s="361" t="s">
        <v>4933</v>
      </c>
      <c r="K2001" s="362"/>
      <c r="L2001" s="362" t="s">
        <v>186</v>
      </c>
      <c r="M2001" s="362" t="s">
        <v>4410</v>
      </c>
      <c r="N2001" s="362" t="s">
        <v>2208</v>
      </c>
      <c r="O2001" s="362" t="s">
        <v>4394</v>
      </c>
      <c r="P2001" s="482" t="s">
        <v>4927</v>
      </c>
      <c r="Q2001" s="362"/>
      <c r="R2001" s="362"/>
      <c r="S2001" s="362"/>
      <c r="T2001" s="362"/>
      <c r="U2001" s="362"/>
      <c r="V2001" s="362"/>
      <c r="W2001" s="362"/>
      <c r="X2001" s="362"/>
      <c r="Y2001" s="362"/>
      <c r="Z2001" s="362"/>
      <c r="AA2001" s="366"/>
      <c r="AB2001" s="362"/>
      <c r="AC2001" s="362" t="s">
        <v>19</v>
      </c>
      <c r="AD2001" s="362" t="s">
        <v>40</v>
      </c>
      <c r="AE2001" s="362" t="s">
        <v>4927</v>
      </c>
      <c r="AF2001" s="362" t="s">
        <v>6171</v>
      </c>
      <c r="AG2001" s="362" t="b">
        <v>1</v>
      </c>
      <c r="AH2001" s="362"/>
      <c r="AI2001" s="362"/>
      <c r="AJ2001" s="362"/>
      <c r="AK2001" s="362"/>
      <c r="AL2001" s="362"/>
      <c r="AM2001" s="362"/>
      <c r="AN2001" s="361"/>
      <c r="AO2001" s="445" t="s">
        <v>5839</v>
      </c>
      <c r="AP2001" s="445" t="s">
        <v>5839</v>
      </c>
      <c r="AQ2001" s="445" t="s">
        <v>5839</v>
      </c>
    </row>
    <row r="2002" spans="1:43" ht="29" hidden="1" x14ac:dyDescent="0.35">
      <c r="A2002" s="362">
        <v>2000</v>
      </c>
      <c r="B2002" s="362" t="s">
        <v>4934</v>
      </c>
      <c r="C2002" s="362" t="s">
        <v>3</v>
      </c>
      <c r="D2002" s="362" t="s">
        <v>172</v>
      </c>
      <c r="E2002" s="362"/>
      <c r="F2002" s="362" t="s">
        <v>63</v>
      </c>
      <c r="G2002" s="362" t="s">
        <v>63</v>
      </c>
      <c r="H2002" s="362" t="s">
        <v>63</v>
      </c>
      <c r="I2002" s="362" t="s">
        <v>4540</v>
      </c>
      <c r="J2002" s="361" t="s">
        <v>4935</v>
      </c>
      <c r="K2002" s="362"/>
      <c r="L2002" s="362" t="s">
        <v>186</v>
      </c>
      <c r="M2002" s="362" t="s">
        <v>4410</v>
      </c>
      <c r="N2002" s="362" t="s">
        <v>1398</v>
      </c>
      <c r="O2002" s="362" t="s">
        <v>4936</v>
      </c>
      <c r="P2002" s="482"/>
      <c r="Q2002" s="362"/>
      <c r="R2002" s="362"/>
      <c r="S2002" s="362"/>
      <c r="T2002" s="362"/>
      <c r="U2002" s="362"/>
      <c r="V2002" s="362"/>
      <c r="W2002" s="362"/>
      <c r="X2002" s="362"/>
      <c r="Y2002" s="362"/>
      <c r="Z2002" s="362"/>
      <c r="AA2002" s="366"/>
      <c r="AB2002" s="362"/>
      <c r="AC2002" s="362" t="s">
        <v>19</v>
      </c>
      <c r="AD2002" s="362" t="s">
        <v>8</v>
      </c>
      <c r="AE2002" s="362">
        <v>0</v>
      </c>
      <c r="AF2002" s="362" t="s">
        <v>6171</v>
      </c>
      <c r="AG2002" s="362" t="b">
        <v>1</v>
      </c>
      <c r="AH2002" s="362"/>
      <c r="AI2002" s="362"/>
      <c r="AJ2002" s="362"/>
      <c r="AK2002" s="362"/>
      <c r="AL2002" s="362"/>
      <c r="AM2002" s="368">
        <v>45979</v>
      </c>
      <c r="AN2002" s="361" t="s">
        <v>6189</v>
      </c>
      <c r="AO2002" s="445" t="s">
        <v>6190</v>
      </c>
      <c r="AP2002" s="445" t="s">
        <v>6190</v>
      </c>
      <c r="AQ2002" s="445" t="s">
        <v>5839</v>
      </c>
    </row>
    <row r="2003" spans="1:43" ht="14.5" hidden="1" x14ac:dyDescent="0.35">
      <c r="A2003" s="362">
        <v>2001</v>
      </c>
      <c r="B2003" s="362" t="s">
        <v>4937</v>
      </c>
      <c r="C2003" s="362" t="s">
        <v>3</v>
      </c>
      <c r="D2003" s="362" t="s">
        <v>172</v>
      </c>
      <c r="E2003" s="362"/>
      <c r="F2003" s="362" t="s">
        <v>63</v>
      </c>
      <c r="G2003" s="362" t="s">
        <v>63</v>
      </c>
      <c r="H2003" s="362" t="s">
        <v>63</v>
      </c>
      <c r="I2003" s="362" t="s">
        <v>4540</v>
      </c>
      <c r="J2003" s="361" t="s">
        <v>4938</v>
      </c>
      <c r="K2003" s="362"/>
      <c r="L2003" s="362" t="s">
        <v>186</v>
      </c>
      <c r="M2003" s="362" t="s">
        <v>95</v>
      </c>
      <c r="N2003" s="362" t="s">
        <v>1398</v>
      </c>
      <c r="O2003" s="362" t="s">
        <v>4936</v>
      </c>
      <c r="P2003" s="482"/>
      <c r="Q2003" s="362"/>
      <c r="R2003" s="362"/>
      <c r="S2003" s="362"/>
      <c r="T2003" s="362"/>
      <c r="U2003" s="362"/>
      <c r="V2003" s="362"/>
      <c r="W2003" s="362"/>
      <c r="X2003" s="362"/>
      <c r="Y2003" s="362"/>
      <c r="Z2003" s="362"/>
      <c r="AA2003" s="366"/>
      <c r="AB2003" s="362"/>
      <c r="AC2003" s="362" t="s">
        <v>19</v>
      </c>
      <c r="AD2003" s="362" t="s">
        <v>40</v>
      </c>
      <c r="AE2003" s="362">
        <v>0</v>
      </c>
      <c r="AF2003" s="362" t="s">
        <v>6316</v>
      </c>
      <c r="AG2003" s="362" t="b">
        <v>1</v>
      </c>
      <c r="AH2003" s="362"/>
      <c r="AI2003" s="362"/>
      <c r="AJ2003" s="362"/>
      <c r="AK2003" s="362"/>
      <c r="AL2003" s="362"/>
      <c r="AM2003" s="362"/>
      <c r="AN2003" s="361"/>
      <c r="AO2003" s="445" t="s">
        <v>9</v>
      </c>
      <c r="AP2003" s="445" t="s">
        <v>9</v>
      </c>
      <c r="AQ2003" s="445" t="s">
        <v>9</v>
      </c>
    </row>
    <row r="2004" spans="1:43" ht="29" hidden="1" x14ac:dyDescent="0.35">
      <c r="A2004" s="362">
        <v>2002</v>
      </c>
      <c r="B2004" s="362" t="s">
        <v>4939</v>
      </c>
      <c r="C2004" s="362" t="s">
        <v>3</v>
      </c>
      <c r="D2004" s="362" t="s">
        <v>172</v>
      </c>
      <c r="E2004" s="362"/>
      <c r="F2004" s="362" t="s">
        <v>63</v>
      </c>
      <c r="G2004" s="362" t="s">
        <v>63</v>
      </c>
      <c r="H2004" s="362" t="s">
        <v>63</v>
      </c>
      <c r="I2004" s="362" t="s">
        <v>4540</v>
      </c>
      <c r="J2004" s="361" t="s">
        <v>4940</v>
      </c>
      <c r="K2004" s="362"/>
      <c r="L2004" s="362" t="s">
        <v>186</v>
      </c>
      <c r="M2004" s="362" t="s">
        <v>4410</v>
      </c>
      <c r="N2004" s="362" t="s">
        <v>1398</v>
      </c>
      <c r="O2004" s="362" t="s">
        <v>4936</v>
      </c>
      <c r="P2004" s="482"/>
      <c r="Q2004" s="362"/>
      <c r="R2004" s="362"/>
      <c r="S2004" s="362"/>
      <c r="T2004" s="362"/>
      <c r="U2004" s="362"/>
      <c r="V2004" s="362"/>
      <c r="W2004" s="362"/>
      <c r="X2004" s="362"/>
      <c r="Y2004" s="362"/>
      <c r="Z2004" s="362"/>
      <c r="AA2004" s="366"/>
      <c r="AB2004" s="362"/>
      <c r="AC2004" s="362" t="s">
        <v>19</v>
      </c>
      <c r="AD2004" s="362" t="s">
        <v>8</v>
      </c>
      <c r="AE2004" s="362">
        <v>0</v>
      </c>
      <c r="AF2004" s="362" t="s">
        <v>6171</v>
      </c>
      <c r="AG2004" s="362" t="b">
        <v>1</v>
      </c>
      <c r="AH2004" s="362"/>
      <c r="AI2004" s="362"/>
      <c r="AJ2004" s="362"/>
      <c r="AK2004" s="362"/>
      <c r="AL2004" s="362"/>
      <c r="AM2004" s="368">
        <v>45979</v>
      </c>
      <c r="AN2004" s="361" t="s">
        <v>6189</v>
      </c>
      <c r="AO2004" s="445" t="s">
        <v>6190</v>
      </c>
      <c r="AP2004" s="445" t="s">
        <v>6190</v>
      </c>
      <c r="AQ2004" s="445" t="s">
        <v>5839</v>
      </c>
    </row>
    <row r="2005" spans="1:43" ht="29" hidden="1" x14ac:dyDescent="0.35">
      <c r="A2005" s="362">
        <v>2003</v>
      </c>
      <c r="B2005" s="362" t="s">
        <v>4941</v>
      </c>
      <c r="C2005" s="362" t="s">
        <v>3</v>
      </c>
      <c r="D2005" s="362" t="s">
        <v>172</v>
      </c>
      <c r="E2005" s="362"/>
      <c r="F2005" s="362" t="s">
        <v>63</v>
      </c>
      <c r="G2005" s="362" t="s">
        <v>63</v>
      </c>
      <c r="H2005" s="362" t="s">
        <v>63</v>
      </c>
      <c r="I2005" s="362" t="s">
        <v>4540</v>
      </c>
      <c r="J2005" s="361" t="s">
        <v>4942</v>
      </c>
      <c r="K2005" s="362"/>
      <c r="L2005" s="362" t="s">
        <v>186</v>
      </c>
      <c r="M2005" s="362" t="s">
        <v>95</v>
      </c>
      <c r="N2005" s="362" t="s">
        <v>1398</v>
      </c>
      <c r="O2005" s="362" t="s">
        <v>4936</v>
      </c>
      <c r="P2005" s="482"/>
      <c r="Q2005" s="362"/>
      <c r="R2005" s="362"/>
      <c r="S2005" s="362"/>
      <c r="T2005" s="362"/>
      <c r="U2005" s="362"/>
      <c r="V2005" s="362"/>
      <c r="W2005" s="362"/>
      <c r="X2005" s="362"/>
      <c r="Y2005" s="362"/>
      <c r="Z2005" s="362"/>
      <c r="AA2005" s="366"/>
      <c r="AB2005" s="362"/>
      <c r="AC2005" s="362" t="s">
        <v>19</v>
      </c>
      <c r="AD2005" s="362" t="s">
        <v>40</v>
      </c>
      <c r="AE2005" s="362">
        <v>0</v>
      </c>
      <c r="AF2005" s="362" t="s">
        <v>6316</v>
      </c>
      <c r="AG2005" s="362" t="b">
        <v>1</v>
      </c>
      <c r="AH2005" s="362"/>
      <c r="AI2005" s="362"/>
      <c r="AJ2005" s="362"/>
      <c r="AK2005" s="362"/>
      <c r="AL2005" s="362"/>
      <c r="AM2005" s="362"/>
      <c r="AN2005" s="361"/>
      <c r="AO2005" s="445" t="s">
        <v>9</v>
      </c>
      <c r="AP2005" s="445" t="s">
        <v>9</v>
      </c>
      <c r="AQ2005" s="445" t="s">
        <v>9</v>
      </c>
    </row>
    <row r="2006" spans="1:43" ht="29" hidden="1" x14ac:dyDescent="0.35">
      <c r="A2006" s="362">
        <v>2004</v>
      </c>
      <c r="B2006" s="362" t="s">
        <v>4943</v>
      </c>
      <c r="C2006" s="362" t="s">
        <v>3</v>
      </c>
      <c r="D2006" s="362" t="s">
        <v>172</v>
      </c>
      <c r="E2006" s="362"/>
      <c r="F2006" s="362" t="s">
        <v>63</v>
      </c>
      <c r="G2006" s="362" t="s">
        <v>63</v>
      </c>
      <c r="H2006" s="362" t="s">
        <v>63</v>
      </c>
      <c r="I2006" s="362" t="s">
        <v>4540</v>
      </c>
      <c r="J2006" s="361" t="s">
        <v>4944</v>
      </c>
      <c r="K2006" s="362"/>
      <c r="L2006" s="362" t="s">
        <v>186</v>
      </c>
      <c r="M2006" s="362" t="s">
        <v>4410</v>
      </c>
      <c r="N2006" s="362" t="s">
        <v>1398</v>
      </c>
      <c r="O2006" s="362" t="s">
        <v>4936</v>
      </c>
      <c r="P2006" s="482"/>
      <c r="Q2006" s="362"/>
      <c r="R2006" s="362"/>
      <c r="S2006" s="362"/>
      <c r="T2006" s="362"/>
      <c r="U2006" s="362"/>
      <c r="V2006" s="362"/>
      <c r="W2006" s="362"/>
      <c r="X2006" s="362"/>
      <c r="Y2006" s="362"/>
      <c r="Z2006" s="362"/>
      <c r="AA2006" s="366"/>
      <c r="AB2006" s="362"/>
      <c r="AC2006" s="362" t="s">
        <v>19</v>
      </c>
      <c r="AD2006" s="362" t="s">
        <v>40</v>
      </c>
      <c r="AE2006" s="362" t="s">
        <v>6897</v>
      </c>
      <c r="AF2006" s="362" t="s">
        <v>6171</v>
      </c>
      <c r="AG2006" s="362" t="b">
        <v>0</v>
      </c>
      <c r="AH2006" s="362"/>
      <c r="AI2006" s="362"/>
      <c r="AJ2006" s="362"/>
      <c r="AK2006" s="362"/>
      <c r="AL2006" s="362"/>
      <c r="AM2006" s="362"/>
      <c r="AN2006" s="361"/>
      <c r="AO2006" s="445" t="s">
        <v>5839</v>
      </c>
      <c r="AP2006" s="445" t="s">
        <v>5839</v>
      </c>
      <c r="AQ2006" s="445" t="s">
        <v>5839</v>
      </c>
    </row>
    <row r="2007" spans="1:43" ht="29" hidden="1" x14ac:dyDescent="0.35">
      <c r="A2007" s="362">
        <v>2005</v>
      </c>
      <c r="B2007" s="362" t="s">
        <v>4945</v>
      </c>
      <c r="C2007" s="362" t="s">
        <v>3</v>
      </c>
      <c r="D2007" s="362" t="s">
        <v>172</v>
      </c>
      <c r="E2007" s="362"/>
      <c r="F2007" s="362" t="s">
        <v>63</v>
      </c>
      <c r="G2007" s="362" t="s">
        <v>63</v>
      </c>
      <c r="H2007" s="362" t="s">
        <v>63</v>
      </c>
      <c r="I2007" s="362" t="s">
        <v>4540</v>
      </c>
      <c r="J2007" s="361" t="s">
        <v>4946</v>
      </c>
      <c r="K2007" s="362"/>
      <c r="L2007" s="362" t="s">
        <v>186</v>
      </c>
      <c r="M2007" s="362" t="s">
        <v>95</v>
      </c>
      <c r="N2007" s="362" t="s">
        <v>1398</v>
      </c>
      <c r="O2007" s="362" t="s">
        <v>4936</v>
      </c>
      <c r="P2007" s="482"/>
      <c r="Q2007" s="362"/>
      <c r="R2007" s="362"/>
      <c r="S2007" s="362"/>
      <c r="T2007" s="362"/>
      <c r="U2007" s="362"/>
      <c r="V2007" s="362"/>
      <c r="W2007" s="362"/>
      <c r="X2007" s="362"/>
      <c r="Y2007" s="362"/>
      <c r="Z2007" s="362"/>
      <c r="AA2007" s="366"/>
      <c r="AB2007" s="362"/>
      <c r="AC2007" s="362" t="s">
        <v>19</v>
      </c>
      <c r="AD2007" s="362" t="s">
        <v>40</v>
      </c>
      <c r="AE2007" s="362">
        <v>0</v>
      </c>
      <c r="AF2007" s="362" t="s">
        <v>6316</v>
      </c>
      <c r="AG2007" s="362" t="b">
        <v>1</v>
      </c>
      <c r="AH2007" s="362"/>
      <c r="AI2007" s="362"/>
      <c r="AJ2007" s="362"/>
      <c r="AK2007" s="362"/>
      <c r="AL2007" s="362"/>
      <c r="AM2007" s="362"/>
      <c r="AN2007" s="361"/>
      <c r="AO2007" s="445" t="s">
        <v>9</v>
      </c>
      <c r="AP2007" s="445" t="s">
        <v>9</v>
      </c>
      <c r="AQ2007" s="445" t="s">
        <v>9</v>
      </c>
    </row>
    <row r="2008" spans="1:43" ht="58" hidden="1" x14ac:dyDescent="0.35">
      <c r="A2008" s="362">
        <v>2006</v>
      </c>
      <c r="B2008" s="362" t="s">
        <v>4947</v>
      </c>
      <c r="C2008" s="362" t="s">
        <v>3</v>
      </c>
      <c r="D2008" s="362" t="s">
        <v>172</v>
      </c>
      <c r="E2008" s="362"/>
      <c r="F2008" s="362"/>
      <c r="G2008" s="362"/>
      <c r="H2008" s="362" t="s">
        <v>77</v>
      </c>
      <c r="I2008" s="362" t="s">
        <v>63</v>
      </c>
      <c r="J2008" s="361" t="s">
        <v>4948</v>
      </c>
      <c r="K2008" s="362"/>
      <c r="L2008" s="362" t="s">
        <v>186</v>
      </c>
      <c r="M2008" s="362" t="s">
        <v>4410</v>
      </c>
      <c r="N2008" s="362" t="s">
        <v>2208</v>
      </c>
      <c r="O2008" s="362" t="s">
        <v>4394</v>
      </c>
      <c r="P2008" s="482" t="s">
        <v>4878</v>
      </c>
      <c r="Q2008" s="362"/>
      <c r="R2008" s="362"/>
      <c r="S2008" s="362"/>
      <c r="T2008" s="362"/>
      <c r="U2008" s="362"/>
      <c r="V2008" s="362"/>
      <c r="W2008" s="362"/>
      <c r="X2008" s="362"/>
      <c r="Y2008" s="362"/>
      <c r="Z2008" s="362"/>
      <c r="AA2008" s="366"/>
      <c r="AB2008" s="362"/>
      <c r="AC2008" s="362" t="s">
        <v>19</v>
      </c>
      <c r="AD2008" s="362" t="s">
        <v>40</v>
      </c>
      <c r="AE2008" s="362" t="s">
        <v>6895</v>
      </c>
      <c r="AF2008" s="362" t="s">
        <v>6171</v>
      </c>
      <c r="AG2008" s="362" t="b">
        <v>0</v>
      </c>
      <c r="AH2008" s="362"/>
      <c r="AI2008" s="362"/>
      <c r="AJ2008" s="362"/>
      <c r="AK2008" s="362"/>
      <c r="AL2008" s="362"/>
      <c r="AM2008" s="362"/>
      <c r="AN2008" s="361"/>
      <c r="AO2008" s="445" t="s">
        <v>5839</v>
      </c>
      <c r="AP2008" s="445" t="s">
        <v>5839</v>
      </c>
      <c r="AQ2008" s="445" t="s">
        <v>5839</v>
      </c>
    </row>
    <row r="2009" spans="1:43" ht="29" hidden="1" x14ac:dyDescent="0.35">
      <c r="A2009" s="362">
        <v>2007</v>
      </c>
      <c r="B2009" s="362" t="s">
        <v>4949</v>
      </c>
      <c r="C2009" s="362" t="s">
        <v>3</v>
      </c>
      <c r="D2009" s="362" t="s">
        <v>172</v>
      </c>
      <c r="E2009" s="362"/>
      <c r="F2009" s="362" t="s">
        <v>63</v>
      </c>
      <c r="G2009" s="362" t="s">
        <v>63</v>
      </c>
      <c r="H2009" s="362" t="s">
        <v>63</v>
      </c>
      <c r="I2009" s="362" t="s">
        <v>4540</v>
      </c>
      <c r="J2009" s="361" t="s">
        <v>4950</v>
      </c>
      <c r="K2009" s="362"/>
      <c r="L2009" s="362" t="s">
        <v>186</v>
      </c>
      <c r="M2009" s="362" t="s">
        <v>4410</v>
      </c>
      <c r="N2009" s="362" t="s">
        <v>1398</v>
      </c>
      <c r="O2009" s="362" t="s">
        <v>4936</v>
      </c>
      <c r="P2009" s="482"/>
      <c r="Q2009" s="362"/>
      <c r="R2009" s="362"/>
      <c r="S2009" s="362"/>
      <c r="T2009" s="362"/>
      <c r="U2009" s="362"/>
      <c r="V2009" s="362"/>
      <c r="W2009" s="362"/>
      <c r="X2009" s="362"/>
      <c r="Y2009" s="362"/>
      <c r="Z2009" s="362"/>
      <c r="AA2009" s="366"/>
      <c r="AB2009" s="362"/>
      <c r="AC2009" s="362" t="s">
        <v>19</v>
      </c>
      <c r="AD2009" s="362" t="s">
        <v>40</v>
      </c>
      <c r="AE2009" s="362">
        <v>0</v>
      </c>
      <c r="AF2009" s="362" t="s">
        <v>6171</v>
      </c>
      <c r="AG2009" s="362" t="b">
        <v>1</v>
      </c>
      <c r="AH2009" s="362"/>
      <c r="AI2009" s="362"/>
      <c r="AJ2009" s="362"/>
      <c r="AK2009" s="362"/>
      <c r="AL2009" s="362"/>
      <c r="AM2009" s="362"/>
      <c r="AN2009" s="361"/>
      <c r="AO2009" s="445" t="s">
        <v>5839</v>
      </c>
      <c r="AP2009" s="445" t="s">
        <v>5839</v>
      </c>
      <c r="AQ2009" s="445" t="s">
        <v>5839</v>
      </c>
    </row>
    <row r="2010" spans="1:43" ht="29" hidden="1" x14ac:dyDescent="0.35">
      <c r="A2010" s="362">
        <v>2008</v>
      </c>
      <c r="B2010" s="362" t="s">
        <v>4951</v>
      </c>
      <c r="C2010" s="362" t="s">
        <v>3</v>
      </c>
      <c r="D2010" s="362" t="s">
        <v>172</v>
      </c>
      <c r="E2010" s="362"/>
      <c r="F2010" s="362" t="s">
        <v>63</v>
      </c>
      <c r="G2010" s="362" t="s">
        <v>63</v>
      </c>
      <c r="H2010" s="362" t="s">
        <v>63</v>
      </c>
      <c r="I2010" s="362" t="s">
        <v>4540</v>
      </c>
      <c r="J2010" s="361" t="s">
        <v>4952</v>
      </c>
      <c r="K2010" s="362"/>
      <c r="L2010" s="362" t="s">
        <v>186</v>
      </c>
      <c r="M2010" s="362" t="s">
        <v>95</v>
      </c>
      <c r="N2010" s="362" t="s">
        <v>1398</v>
      </c>
      <c r="O2010" s="362" t="s">
        <v>4936</v>
      </c>
      <c r="P2010" s="482"/>
      <c r="Q2010" s="362"/>
      <c r="R2010" s="362"/>
      <c r="S2010" s="362"/>
      <c r="T2010" s="362"/>
      <c r="U2010" s="362"/>
      <c r="V2010" s="362"/>
      <c r="W2010" s="362"/>
      <c r="X2010" s="362"/>
      <c r="Y2010" s="362"/>
      <c r="Z2010" s="362"/>
      <c r="AA2010" s="366"/>
      <c r="AB2010" s="362"/>
      <c r="AC2010" s="362" t="s">
        <v>19</v>
      </c>
      <c r="AD2010" s="362" t="s">
        <v>40</v>
      </c>
      <c r="AE2010" s="362">
        <v>0</v>
      </c>
      <c r="AF2010" s="362" t="s">
        <v>6316</v>
      </c>
      <c r="AG2010" s="362" t="b">
        <v>1</v>
      </c>
      <c r="AH2010" s="362"/>
      <c r="AI2010" s="362"/>
      <c r="AJ2010" s="362"/>
      <c r="AK2010" s="362"/>
      <c r="AL2010" s="362"/>
      <c r="AM2010" s="362"/>
      <c r="AN2010" s="361"/>
      <c r="AO2010" s="445" t="s">
        <v>9</v>
      </c>
      <c r="AP2010" s="445" t="s">
        <v>9</v>
      </c>
      <c r="AQ2010" s="445" t="s">
        <v>9</v>
      </c>
    </row>
    <row r="2011" spans="1:43" ht="29" hidden="1" x14ac:dyDescent="0.35">
      <c r="A2011" s="362">
        <v>2009</v>
      </c>
      <c r="B2011" s="362" t="s">
        <v>4953</v>
      </c>
      <c r="C2011" s="362" t="s">
        <v>3</v>
      </c>
      <c r="D2011" s="362" t="s">
        <v>172</v>
      </c>
      <c r="E2011" s="362"/>
      <c r="F2011" s="362" t="s">
        <v>63</v>
      </c>
      <c r="G2011" s="362" t="s">
        <v>63</v>
      </c>
      <c r="H2011" s="362" t="s">
        <v>123</v>
      </c>
      <c r="I2011" s="362" t="s">
        <v>4540</v>
      </c>
      <c r="J2011" s="361" t="s">
        <v>4954</v>
      </c>
      <c r="K2011" s="362"/>
      <c r="L2011" s="362" t="s">
        <v>186</v>
      </c>
      <c r="M2011" s="362" t="s">
        <v>40</v>
      </c>
      <c r="N2011" s="362" t="s">
        <v>1398</v>
      </c>
      <c r="O2011" s="362" t="s">
        <v>4936</v>
      </c>
      <c r="P2011" s="482" t="s">
        <v>4955</v>
      </c>
      <c r="Q2011" s="362"/>
      <c r="R2011" s="362"/>
      <c r="S2011" s="362"/>
      <c r="T2011" s="362"/>
      <c r="U2011" s="362"/>
      <c r="V2011" s="362"/>
      <c r="W2011" s="362"/>
      <c r="X2011" s="362"/>
      <c r="Y2011" s="362"/>
      <c r="Z2011" s="362"/>
      <c r="AA2011" s="366"/>
      <c r="AB2011" s="362"/>
      <c r="AC2011" s="362" t="e">
        <v>#N/A</v>
      </c>
      <c r="AD2011" s="362" t="s">
        <v>40</v>
      </c>
      <c r="AE2011" s="362"/>
      <c r="AF2011" s="362" t="s">
        <v>6308</v>
      </c>
      <c r="AG2011" s="362" t="b">
        <v>0</v>
      </c>
      <c r="AH2011" s="362"/>
      <c r="AI2011" s="362"/>
      <c r="AJ2011" s="362"/>
      <c r="AK2011" s="362"/>
      <c r="AL2011" s="362"/>
      <c r="AM2011" s="362"/>
      <c r="AN2011" s="361"/>
      <c r="AO2011" s="445" t="s">
        <v>9</v>
      </c>
      <c r="AP2011" s="445" t="s">
        <v>9</v>
      </c>
      <c r="AQ2011" s="445" t="s">
        <v>9</v>
      </c>
    </row>
    <row r="2012" spans="1:43" ht="29" hidden="1" x14ac:dyDescent="0.35">
      <c r="A2012" s="362">
        <v>2010</v>
      </c>
      <c r="B2012" s="362" t="s">
        <v>4956</v>
      </c>
      <c r="C2012" s="362" t="s">
        <v>3</v>
      </c>
      <c r="D2012" s="362" t="s">
        <v>172</v>
      </c>
      <c r="E2012" s="362"/>
      <c r="F2012" s="362" t="s">
        <v>63</v>
      </c>
      <c r="G2012" s="362" t="s">
        <v>63</v>
      </c>
      <c r="H2012" s="362" t="s">
        <v>123</v>
      </c>
      <c r="I2012" s="362" t="s">
        <v>4540</v>
      </c>
      <c r="J2012" s="361" t="s">
        <v>4957</v>
      </c>
      <c r="K2012" s="362"/>
      <c r="L2012" s="362" t="s">
        <v>186</v>
      </c>
      <c r="M2012" s="362" t="s">
        <v>40</v>
      </c>
      <c r="N2012" s="362" t="s">
        <v>1398</v>
      </c>
      <c r="O2012" s="362" t="s">
        <v>4936</v>
      </c>
      <c r="P2012" s="482" t="s">
        <v>4955</v>
      </c>
      <c r="Q2012" s="362"/>
      <c r="R2012" s="362"/>
      <c r="S2012" s="362"/>
      <c r="T2012" s="362"/>
      <c r="U2012" s="362"/>
      <c r="V2012" s="362"/>
      <c r="W2012" s="362"/>
      <c r="X2012" s="362"/>
      <c r="Y2012" s="362"/>
      <c r="Z2012" s="362"/>
      <c r="AA2012" s="366"/>
      <c r="AB2012" s="362"/>
      <c r="AC2012" s="362" t="e">
        <v>#N/A</v>
      </c>
      <c r="AD2012" s="362" t="s">
        <v>40</v>
      </c>
      <c r="AE2012" s="362"/>
      <c r="AF2012" s="362" t="s">
        <v>6308</v>
      </c>
      <c r="AG2012" s="362" t="b">
        <v>0</v>
      </c>
      <c r="AH2012" s="362"/>
      <c r="AI2012" s="362"/>
      <c r="AJ2012" s="362"/>
      <c r="AK2012" s="362"/>
      <c r="AL2012" s="362"/>
      <c r="AM2012" s="362"/>
      <c r="AN2012" s="361"/>
      <c r="AO2012" s="445" t="s">
        <v>9</v>
      </c>
      <c r="AP2012" s="445" t="s">
        <v>9</v>
      </c>
      <c r="AQ2012" s="445" t="s">
        <v>9</v>
      </c>
    </row>
    <row r="2013" spans="1:43" ht="29" hidden="1" x14ac:dyDescent="0.35">
      <c r="A2013" s="362">
        <v>2011</v>
      </c>
      <c r="B2013" s="362" t="s">
        <v>4958</v>
      </c>
      <c r="C2013" s="362" t="s">
        <v>3</v>
      </c>
      <c r="D2013" s="362" t="s">
        <v>172</v>
      </c>
      <c r="E2013" s="362"/>
      <c r="F2013" s="362" t="s">
        <v>63</v>
      </c>
      <c r="G2013" s="362" t="s">
        <v>63</v>
      </c>
      <c r="H2013" s="362" t="s">
        <v>123</v>
      </c>
      <c r="I2013" s="362" t="s">
        <v>4540</v>
      </c>
      <c r="J2013" s="361" t="s">
        <v>4959</v>
      </c>
      <c r="K2013" s="362"/>
      <c r="L2013" s="362" t="s">
        <v>186</v>
      </c>
      <c r="M2013" s="362" t="s">
        <v>40</v>
      </c>
      <c r="N2013" s="362" t="s">
        <v>1398</v>
      </c>
      <c r="O2013" s="362" t="s">
        <v>4936</v>
      </c>
      <c r="P2013" s="482" t="s">
        <v>4955</v>
      </c>
      <c r="Q2013" s="362"/>
      <c r="R2013" s="362"/>
      <c r="S2013" s="362"/>
      <c r="T2013" s="362"/>
      <c r="U2013" s="362"/>
      <c r="V2013" s="362"/>
      <c r="W2013" s="362"/>
      <c r="X2013" s="362"/>
      <c r="Y2013" s="362"/>
      <c r="Z2013" s="362"/>
      <c r="AA2013" s="366"/>
      <c r="AB2013" s="362"/>
      <c r="AC2013" s="362" t="e">
        <v>#N/A</v>
      </c>
      <c r="AD2013" s="362" t="s">
        <v>40</v>
      </c>
      <c r="AE2013" s="362"/>
      <c r="AF2013" s="362" t="s">
        <v>6308</v>
      </c>
      <c r="AG2013" s="362" t="b">
        <v>0</v>
      </c>
      <c r="AH2013" s="362"/>
      <c r="AI2013" s="362"/>
      <c r="AJ2013" s="362"/>
      <c r="AK2013" s="362"/>
      <c r="AL2013" s="362"/>
      <c r="AM2013" s="362"/>
      <c r="AN2013" s="361"/>
      <c r="AO2013" s="445" t="s">
        <v>9</v>
      </c>
      <c r="AP2013" s="445" t="s">
        <v>9</v>
      </c>
      <c r="AQ2013" s="445" t="s">
        <v>9</v>
      </c>
    </row>
    <row r="2014" spans="1:43" ht="29" hidden="1" x14ac:dyDescent="0.35">
      <c r="A2014" s="362">
        <v>2012</v>
      </c>
      <c r="B2014" s="362" t="s">
        <v>4960</v>
      </c>
      <c r="C2014" s="362" t="s">
        <v>3</v>
      </c>
      <c r="D2014" s="362" t="s">
        <v>172</v>
      </c>
      <c r="E2014" s="362"/>
      <c r="F2014" s="362" t="s">
        <v>63</v>
      </c>
      <c r="G2014" s="362" t="s">
        <v>63</v>
      </c>
      <c r="H2014" s="362" t="s">
        <v>123</v>
      </c>
      <c r="I2014" s="362" t="s">
        <v>4540</v>
      </c>
      <c r="J2014" s="361" t="s">
        <v>4961</v>
      </c>
      <c r="K2014" s="362"/>
      <c r="L2014" s="362" t="s">
        <v>186</v>
      </c>
      <c r="M2014" s="362" t="s">
        <v>40</v>
      </c>
      <c r="N2014" s="362" t="s">
        <v>1398</v>
      </c>
      <c r="O2014" s="362" t="s">
        <v>4936</v>
      </c>
      <c r="P2014" s="482" t="s">
        <v>4955</v>
      </c>
      <c r="Q2014" s="362"/>
      <c r="R2014" s="362"/>
      <c r="S2014" s="362"/>
      <c r="T2014" s="362"/>
      <c r="U2014" s="362"/>
      <c r="V2014" s="362"/>
      <c r="W2014" s="362"/>
      <c r="X2014" s="362"/>
      <c r="Y2014" s="362"/>
      <c r="Z2014" s="362"/>
      <c r="AA2014" s="366"/>
      <c r="AB2014" s="362"/>
      <c r="AC2014" s="362" t="e">
        <v>#N/A</v>
      </c>
      <c r="AD2014" s="362" t="s">
        <v>40</v>
      </c>
      <c r="AE2014" s="362"/>
      <c r="AF2014" s="362" t="s">
        <v>6308</v>
      </c>
      <c r="AG2014" s="362" t="b">
        <v>0</v>
      </c>
      <c r="AH2014" s="362"/>
      <c r="AI2014" s="362"/>
      <c r="AJ2014" s="362"/>
      <c r="AK2014" s="362"/>
      <c r="AL2014" s="362"/>
      <c r="AM2014" s="362"/>
      <c r="AN2014" s="361"/>
      <c r="AO2014" s="445" t="s">
        <v>9</v>
      </c>
      <c r="AP2014" s="445" t="s">
        <v>9</v>
      </c>
      <c r="AQ2014" s="445" t="s">
        <v>9</v>
      </c>
    </row>
    <row r="2015" spans="1:43" ht="29" hidden="1" x14ac:dyDescent="0.35">
      <c r="A2015" s="362">
        <v>2013</v>
      </c>
      <c r="B2015" s="362" t="s">
        <v>4962</v>
      </c>
      <c r="C2015" s="362" t="s">
        <v>3</v>
      </c>
      <c r="D2015" s="362" t="s">
        <v>172</v>
      </c>
      <c r="E2015" s="362"/>
      <c r="F2015" s="362" t="s">
        <v>63</v>
      </c>
      <c r="G2015" s="362" t="s">
        <v>63</v>
      </c>
      <c r="H2015" s="362" t="s">
        <v>123</v>
      </c>
      <c r="I2015" s="362" t="s">
        <v>4540</v>
      </c>
      <c r="J2015" s="361" t="s">
        <v>4963</v>
      </c>
      <c r="K2015" s="362"/>
      <c r="L2015" s="362" t="s">
        <v>186</v>
      </c>
      <c r="M2015" s="362" t="s">
        <v>40</v>
      </c>
      <c r="N2015" s="362" t="s">
        <v>2208</v>
      </c>
      <c r="O2015" s="362" t="s">
        <v>4394</v>
      </c>
      <c r="P2015" s="482" t="s">
        <v>4543</v>
      </c>
      <c r="Q2015" s="362"/>
      <c r="R2015" s="362"/>
      <c r="S2015" s="362"/>
      <c r="T2015" s="362"/>
      <c r="U2015" s="362"/>
      <c r="V2015" s="362"/>
      <c r="W2015" s="362"/>
      <c r="X2015" s="362"/>
      <c r="Y2015" s="362"/>
      <c r="Z2015" s="362"/>
      <c r="AA2015" s="366"/>
      <c r="AB2015" s="362"/>
      <c r="AC2015" s="362" t="e">
        <v>#N/A</v>
      </c>
      <c r="AD2015" s="362" t="s">
        <v>40</v>
      </c>
      <c r="AE2015" s="362"/>
      <c r="AF2015" s="362" t="s">
        <v>6308</v>
      </c>
      <c r="AG2015" s="362" t="b">
        <v>0</v>
      </c>
      <c r="AH2015" s="362"/>
      <c r="AI2015" s="362"/>
      <c r="AJ2015" s="362"/>
      <c r="AK2015" s="362"/>
      <c r="AL2015" s="362"/>
      <c r="AM2015" s="362"/>
      <c r="AN2015" s="361"/>
      <c r="AO2015" s="445" t="s">
        <v>9</v>
      </c>
      <c r="AP2015" s="445" t="s">
        <v>9</v>
      </c>
      <c r="AQ2015" s="445" t="s">
        <v>9</v>
      </c>
    </row>
    <row r="2016" spans="1:43" ht="29" hidden="1" x14ac:dyDescent="0.35">
      <c r="A2016" s="362">
        <v>2014</v>
      </c>
      <c r="B2016" s="362" t="s">
        <v>4964</v>
      </c>
      <c r="C2016" s="362" t="s">
        <v>3</v>
      </c>
      <c r="D2016" s="362" t="s">
        <v>172</v>
      </c>
      <c r="E2016" s="362"/>
      <c r="F2016" s="362" t="s">
        <v>63</v>
      </c>
      <c r="G2016" s="362" t="s">
        <v>63</v>
      </c>
      <c r="H2016" s="362" t="s">
        <v>123</v>
      </c>
      <c r="I2016" s="362" t="s">
        <v>4540</v>
      </c>
      <c r="J2016" s="361" t="s">
        <v>4965</v>
      </c>
      <c r="K2016" s="362"/>
      <c r="L2016" s="362" t="s">
        <v>186</v>
      </c>
      <c r="M2016" s="362" t="s">
        <v>40</v>
      </c>
      <c r="N2016" s="362" t="s">
        <v>2208</v>
      </c>
      <c r="O2016" s="362" t="s">
        <v>4394</v>
      </c>
      <c r="P2016" s="482" t="s">
        <v>4543</v>
      </c>
      <c r="Q2016" s="362"/>
      <c r="R2016" s="362"/>
      <c r="S2016" s="362"/>
      <c r="T2016" s="362"/>
      <c r="U2016" s="362"/>
      <c r="V2016" s="362"/>
      <c r="W2016" s="362"/>
      <c r="X2016" s="362"/>
      <c r="Y2016" s="362"/>
      <c r="Z2016" s="362"/>
      <c r="AA2016" s="366"/>
      <c r="AB2016" s="362"/>
      <c r="AC2016" s="362" t="e">
        <v>#N/A</v>
      </c>
      <c r="AD2016" s="362" t="s">
        <v>40</v>
      </c>
      <c r="AE2016" s="362"/>
      <c r="AF2016" s="362" t="s">
        <v>6308</v>
      </c>
      <c r="AG2016" s="362" t="b">
        <v>0</v>
      </c>
      <c r="AH2016" s="362"/>
      <c r="AI2016" s="362"/>
      <c r="AJ2016" s="362"/>
      <c r="AK2016" s="362"/>
      <c r="AL2016" s="362"/>
      <c r="AM2016" s="362"/>
      <c r="AN2016" s="361"/>
      <c r="AO2016" s="445" t="s">
        <v>9</v>
      </c>
      <c r="AP2016" s="445" t="s">
        <v>9</v>
      </c>
      <c r="AQ2016" s="445" t="s">
        <v>9</v>
      </c>
    </row>
    <row r="2017" spans="1:43" ht="29" hidden="1" x14ac:dyDescent="0.35">
      <c r="A2017" s="362">
        <v>2015</v>
      </c>
      <c r="B2017" s="362" t="s">
        <v>4966</v>
      </c>
      <c r="C2017" s="362" t="s">
        <v>3</v>
      </c>
      <c r="D2017" s="362" t="s">
        <v>172</v>
      </c>
      <c r="E2017" s="362"/>
      <c r="F2017" s="362" t="s">
        <v>63</v>
      </c>
      <c r="G2017" s="362" t="s">
        <v>63</v>
      </c>
      <c r="H2017" s="362" t="s">
        <v>123</v>
      </c>
      <c r="I2017" s="362" t="s">
        <v>4540</v>
      </c>
      <c r="J2017" s="361" t="s">
        <v>4967</v>
      </c>
      <c r="K2017" s="362"/>
      <c r="L2017" s="362" t="s">
        <v>186</v>
      </c>
      <c r="M2017" s="362" t="s">
        <v>40</v>
      </c>
      <c r="N2017" s="362" t="s">
        <v>2208</v>
      </c>
      <c r="O2017" s="362" t="s">
        <v>4394</v>
      </c>
      <c r="P2017" s="482" t="s">
        <v>4543</v>
      </c>
      <c r="Q2017" s="362"/>
      <c r="R2017" s="362"/>
      <c r="S2017" s="362"/>
      <c r="T2017" s="362"/>
      <c r="U2017" s="362"/>
      <c r="V2017" s="362"/>
      <c r="W2017" s="362"/>
      <c r="X2017" s="362"/>
      <c r="Y2017" s="362"/>
      <c r="Z2017" s="362"/>
      <c r="AA2017" s="366"/>
      <c r="AB2017" s="362"/>
      <c r="AC2017" s="362" t="e">
        <v>#N/A</v>
      </c>
      <c r="AD2017" s="362" t="s">
        <v>40</v>
      </c>
      <c r="AE2017" s="362"/>
      <c r="AF2017" s="362" t="s">
        <v>6308</v>
      </c>
      <c r="AG2017" s="362" t="b">
        <v>0</v>
      </c>
      <c r="AH2017" s="362"/>
      <c r="AI2017" s="362"/>
      <c r="AJ2017" s="362"/>
      <c r="AK2017" s="362"/>
      <c r="AL2017" s="362"/>
      <c r="AM2017" s="362"/>
      <c r="AN2017" s="361"/>
      <c r="AO2017" s="445" t="s">
        <v>9</v>
      </c>
      <c r="AP2017" s="445" t="s">
        <v>9</v>
      </c>
      <c r="AQ2017" s="445" t="s">
        <v>9</v>
      </c>
    </row>
    <row r="2018" spans="1:43" ht="29" hidden="1" x14ac:dyDescent="0.35">
      <c r="A2018" s="362">
        <v>2016</v>
      </c>
      <c r="B2018" s="362" t="s">
        <v>4968</v>
      </c>
      <c r="C2018" s="362" t="s">
        <v>3</v>
      </c>
      <c r="D2018" s="362" t="s">
        <v>172</v>
      </c>
      <c r="E2018" s="362"/>
      <c r="F2018" s="362" t="s">
        <v>63</v>
      </c>
      <c r="G2018" s="362" t="s">
        <v>63</v>
      </c>
      <c r="H2018" s="362" t="s">
        <v>123</v>
      </c>
      <c r="I2018" s="362" t="s">
        <v>4540</v>
      </c>
      <c r="J2018" s="361" t="s">
        <v>4969</v>
      </c>
      <c r="K2018" s="362"/>
      <c r="L2018" s="362" t="s">
        <v>186</v>
      </c>
      <c r="M2018" s="362" t="s">
        <v>40</v>
      </c>
      <c r="N2018" s="362" t="s">
        <v>2208</v>
      </c>
      <c r="O2018" s="362" t="s">
        <v>4394</v>
      </c>
      <c r="P2018" s="482" t="s">
        <v>4543</v>
      </c>
      <c r="Q2018" s="362"/>
      <c r="R2018" s="362"/>
      <c r="S2018" s="362"/>
      <c r="T2018" s="362"/>
      <c r="U2018" s="362"/>
      <c r="V2018" s="362"/>
      <c r="W2018" s="362"/>
      <c r="X2018" s="362"/>
      <c r="Y2018" s="362"/>
      <c r="Z2018" s="362"/>
      <c r="AA2018" s="366"/>
      <c r="AB2018" s="362"/>
      <c r="AC2018" s="362" t="e">
        <v>#N/A</v>
      </c>
      <c r="AD2018" s="362" t="s">
        <v>40</v>
      </c>
      <c r="AE2018" s="362"/>
      <c r="AF2018" s="362" t="s">
        <v>6308</v>
      </c>
      <c r="AG2018" s="362" t="b">
        <v>0</v>
      </c>
      <c r="AH2018" s="362"/>
      <c r="AI2018" s="362"/>
      <c r="AJ2018" s="362"/>
      <c r="AK2018" s="362"/>
      <c r="AL2018" s="362"/>
      <c r="AM2018" s="362"/>
      <c r="AN2018" s="361"/>
      <c r="AO2018" s="445" t="s">
        <v>9</v>
      </c>
      <c r="AP2018" s="445" t="s">
        <v>9</v>
      </c>
      <c r="AQ2018" s="445" t="s">
        <v>9</v>
      </c>
    </row>
    <row r="2019" spans="1:43" ht="116" hidden="1" x14ac:dyDescent="0.35">
      <c r="A2019" s="362">
        <v>2017</v>
      </c>
      <c r="B2019" s="362" t="s">
        <v>4970</v>
      </c>
      <c r="C2019" s="362" t="s">
        <v>3</v>
      </c>
      <c r="D2019" s="362" t="s">
        <v>172</v>
      </c>
      <c r="E2019" s="362"/>
      <c r="F2019" s="362"/>
      <c r="G2019" s="362"/>
      <c r="H2019" s="362" t="s">
        <v>77</v>
      </c>
      <c r="I2019" s="362" t="s">
        <v>63</v>
      </c>
      <c r="J2019" s="361" t="s">
        <v>4971</v>
      </c>
      <c r="K2019" s="362"/>
      <c r="L2019" s="362" t="s">
        <v>186</v>
      </c>
      <c r="M2019" s="362" t="s">
        <v>90</v>
      </c>
      <c r="N2019" s="362" t="s">
        <v>2208</v>
      </c>
      <c r="O2019" s="362" t="s">
        <v>4394</v>
      </c>
      <c r="P2019" s="482" t="s">
        <v>4972</v>
      </c>
      <c r="Q2019" s="362"/>
      <c r="R2019" s="362"/>
      <c r="S2019" s="362"/>
      <c r="T2019" s="362"/>
      <c r="U2019" s="362"/>
      <c r="V2019" s="362"/>
      <c r="W2019" s="362"/>
      <c r="X2019" s="362"/>
      <c r="Y2019" s="362"/>
      <c r="Z2019" s="362"/>
      <c r="AA2019" s="366"/>
      <c r="AB2019" s="362"/>
      <c r="AC2019" s="362" t="s">
        <v>19</v>
      </c>
      <c r="AD2019" s="362" t="s">
        <v>40</v>
      </c>
      <c r="AE2019" s="362" t="s">
        <v>4972</v>
      </c>
      <c r="AF2019" s="362" t="s">
        <v>6316</v>
      </c>
      <c r="AG2019" s="362" t="b">
        <v>1</v>
      </c>
      <c r="AH2019" s="362"/>
      <c r="AI2019" s="362"/>
      <c r="AJ2019" s="362"/>
      <c r="AK2019" s="362"/>
      <c r="AL2019" s="362"/>
      <c r="AM2019" s="362"/>
      <c r="AN2019" s="361"/>
      <c r="AO2019" s="445" t="s">
        <v>9</v>
      </c>
      <c r="AP2019" s="445" t="s">
        <v>9</v>
      </c>
      <c r="AQ2019" s="445" t="s">
        <v>9</v>
      </c>
    </row>
    <row r="2020" spans="1:43" ht="14.5" hidden="1" x14ac:dyDescent="0.35">
      <c r="A2020" s="362">
        <v>2018</v>
      </c>
      <c r="B2020" s="362" t="s">
        <v>4973</v>
      </c>
      <c r="C2020" s="362" t="s">
        <v>3</v>
      </c>
      <c r="D2020" s="362" t="s">
        <v>172</v>
      </c>
      <c r="E2020" s="362"/>
      <c r="F2020" s="362" t="s">
        <v>63</v>
      </c>
      <c r="G2020" s="362" t="s">
        <v>63</v>
      </c>
      <c r="H2020" s="362" t="s">
        <v>80</v>
      </c>
      <c r="I2020" s="362" t="s">
        <v>63</v>
      </c>
      <c r="J2020" s="361" t="s">
        <v>4974</v>
      </c>
      <c r="K2020" s="362"/>
      <c r="L2020" s="362" t="s">
        <v>186</v>
      </c>
      <c r="M2020" s="362" t="s">
        <v>40</v>
      </c>
      <c r="N2020" s="362" t="s">
        <v>2208</v>
      </c>
      <c r="O2020" s="362" t="s">
        <v>4394</v>
      </c>
      <c r="P2020" s="482"/>
      <c r="Q2020" s="362"/>
      <c r="R2020" s="362"/>
      <c r="S2020" s="362"/>
      <c r="T2020" s="362"/>
      <c r="U2020" s="362"/>
      <c r="V2020" s="362"/>
      <c r="W2020" s="362"/>
      <c r="X2020" s="362"/>
      <c r="Y2020" s="362"/>
      <c r="Z2020" s="362"/>
      <c r="AA2020" s="366"/>
      <c r="AB2020" s="362"/>
      <c r="AC2020" s="362" t="s">
        <v>19</v>
      </c>
      <c r="AD2020" s="362" t="s">
        <v>40</v>
      </c>
      <c r="AE2020" s="362">
        <v>0</v>
      </c>
      <c r="AF2020" s="362" t="s">
        <v>46</v>
      </c>
      <c r="AG2020" s="362" t="b">
        <v>1</v>
      </c>
      <c r="AH2020" s="362"/>
      <c r="AI2020" s="362"/>
      <c r="AJ2020" s="362"/>
      <c r="AK2020" s="362"/>
      <c r="AL2020" s="362"/>
      <c r="AM2020" s="362"/>
      <c r="AN2020" s="361"/>
      <c r="AO2020" s="445" t="s">
        <v>9</v>
      </c>
      <c r="AP2020" s="445" t="s">
        <v>9</v>
      </c>
      <c r="AQ2020" s="445" t="s">
        <v>9</v>
      </c>
    </row>
    <row r="2021" spans="1:43" ht="14.5" hidden="1" x14ac:dyDescent="0.35">
      <c r="A2021" s="362">
        <v>2019</v>
      </c>
      <c r="B2021" s="362" t="s">
        <v>4975</v>
      </c>
      <c r="C2021" s="362" t="s">
        <v>3</v>
      </c>
      <c r="D2021" s="362" t="s">
        <v>172</v>
      </c>
      <c r="E2021" s="362"/>
      <c r="F2021" s="362" t="s">
        <v>63</v>
      </c>
      <c r="G2021" s="362" t="s">
        <v>63</v>
      </c>
      <c r="H2021" s="362" t="s">
        <v>80</v>
      </c>
      <c r="I2021" s="362" t="s">
        <v>63</v>
      </c>
      <c r="J2021" s="361" t="s">
        <v>4976</v>
      </c>
      <c r="K2021" s="362"/>
      <c r="L2021" s="362" t="s">
        <v>186</v>
      </c>
      <c r="M2021" s="362" t="s">
        <v>40</v>
      </c>
      <c r="N2021" s="362" t="s">
        <v>2208</v>
      </c>
      <c r="O2021" s="362" t="s">
        <v>4394</v>
      </c>
      <c r="P2021" s="482"/>
      <c r="Q2021" s="362"/>
      <c r="R2021" s="362"/>
      <c r="S2021" s="362"/>
      <c r="T2021" s="362"/>
      <c r="U2021" s="362"/>
      <c r="V2021" s="362"/>
      <c r="W2021" s="362"/>
      <c r="X2021" s="362"/>
      <c r="Y2021" s="362"/>
      <c r="Z2021" s="362"/>
      <c r="AA2021" s="366"/>
      <c r="AB2021" s="362"/>
      <c r="AC2021" s="362" t="s">
        <v>19</v>
      </c>
      <c r="AD2021" s="362" t="s">
        <v>40</v>
      </c>
      <c r="AE2021" s="362">
        <v>0</v>
      </c>
      <c r="AF2021" s="362" t="s">
        <v>46</v>
      </c>
      <c r="AG2021" s="362" t="b">
        <v>1</v>
      </c>
      <c r="AH2021" s="362"/>
      <c r="AI2021" s="362"/>
      <c r="AJ2021" s="362"/>
      <c r="AK2021" s="362"/>
      <c r="AL2021" s="362"/>
      <c r="AM2021" s="362"/>
      <c r="AN2021" s="361"/>
      <c r="AO2021" s="445" t="s">
        <v>9</v>
      </c>
      <c r="AP2021" s="445" t="s">
        <v>9</v>
      </c>
      <c r="AQ2021" s="445" t="s">
        <v>9</v>
      </c>
    </row>
    <row r="2022" spans="1:43" ht="14.5" hidden="1" x14ac:dyDescent="0.35">
      <c r="A2022" s="362">
        <v>2020</v>
      </c>
      <c r="B2022" s="362" t="s">
        <v>4977</v>
      </c>
      <c r="C2022" s="362" t="s">
        <v>3</v>
      </c>
      <c r="D2022" s="362" t="s">
        <v>172</v>
      </c>
      <c r="E2022" s="362"/>
      <c r="F2022" s="362" t="s">
        <v>63</v>
      </c>
      <c r="G2022" s="362" t="s">
        <v>63</v>
      </c>
      <c r="H2022" s="362" t="s">
        <v>80</v>
      </c>
      <c r="I2022" s="362" t="s">
        <v>63</v>
      </c>
      <c r="J2022" s="361" t="s">
        <v>4978</v>
      </c>
      <c r="K2022" s="362"/>
      <c r="L2022" s="362" t="s">
        <v>186</v>
      </c>
      <c r="M2022" s="362" t="s">
        <v>40</v>
      </c>
      <c r="N2022" s="362" t="s">
        <v>2208</v>
      </c>
      <c r="O2022" s="362" t="s">
        <v>4394</v>
      </c>
      <c r="P2022" s="482"/>
      <c r="Q2022" s="362"/>
      <c r="R2022" s="362"/>
      <c r="S2022" s="362"/>
      <c r="T2022" s="362"/>
      <c r="U2022" s="362"/>
      <c r="V2022" s="362"/>
      <c r="W2022" s="362"/>
      <c r="X2022" s="362"/>
      <c r="Y2022" s="362"/>
      <c r="Z2022" s="362"/>
      <c r="AA2022" s="366"/>
      <c r="AB2022" s="362"/>
      <c r="AC2022" s="362" t="s">
        <v>19</v>
      </c>
      <c r="AD2022" s="362" t="s">
        <v>40</v>
      </c>
      <c r="AE2022" s="362">
        <v>0</v>
      </c>
      <c r="AF2022" s="362" t="s">
        <v>46</v>
      </c>
      <c r="AG2022" s="362" t="b">
        <v>1</v>
      </c>
      <c r="AH2022" s="362"/>
      <c r="AI2022" s="362"/>
      <c r="AJ2022" s="362"/>
      <c r="AK2022" s="362"/>
      <c r="AL2022" s="362"/>
      <c r="AM2022" s="362"/>
      <c r="AN2022" s="361"/>
      <c r="AO2022" s="445" t="s">
        <v>9</v>
      </c>
      <c r="AP2022" s="445" t="s">
        <v>9</v>
      </c>
      <c r="AQ2022" s="445" t="s">
        <v>9</v>
      </c>
    </row>
    <row r="2023" spans="1:43" ht="14.5" hidden="1" x14ac:dyDescent="0.35">
      <c r="A2023" s="362">
        <v>2021</v>
      </c>
      <c r="B2023" s="362" t="s">
        <v>4979</v>
      </c>
      <c r="C2023" s="362" t="s">
        <v>3</v>
      </c>
      <c r="D2023" s="362" t="s">
        <v>172</v>
      </c>
      <c r="E2023" s="362"/>
      <c r="F2023" s="362" t="s">
        <v>63</v>
      </c>
      <c r="G2023" s="362" t="s">
        <v>63</v>
      </c>
      <c r="H2023" s="362" t="s">
        <v>80</v>
      </c>
      <c r="I2023" s="362" t="s">
        <v>63</v>
      </c>
      <c r="J2023" s="361" t="s">
        <v>4980</v>
      </c>
      <c r="K2023" s="362"/>
      <c r="L2023" s="362" t="s">
        <v>186</v>
      </c>
      <c r="M2023" s="362" t="s">
        <v>95</v>
      </c>
      <c r="N2023" s="362" t="s">
        <v>2208</v>
      </c>
      <c r="O2023" s="362" t="s">
        <v>4394</v>
      </c>
      <c r="P2023" s="482"/>
      <c r="Q2023" s="362"/>
      <c r="R2023" s="362"/>
      <c r="S2023" s="362"/>
      <c r="T2023" s="362"/>
      <c r="U2023" s="362"/>
      <c r="V2023" s="362"/>
      <c r="W2023" s="362"/>
      <c r="X2023" s="362"/>
      <c r="Y2023" s="362"/>
      <c r="Z2023" s="362"/>
      <c r="AA2023" s="366"/>
      <c r="AB2023" s="362"/>
      <c r="AC2023" s="362" t="s">
        <v>19</v>
      </c>
      <c r="AD2023" s="362"/>
      <c r="AE2023" s="362">
        <v>0</v>
      </c>
      <c r="AF2023" s="362" t="s">
        <v>51</v>
      </c>
      <c r="AG2023" s="362" t="b">
        <v>1</v>
      </c>
      <c r="AH2023" s="362"/>
      <c r="AI2023" s="362"/>
      <c r="AJ2023" s="362"/>
      <c r="AK2023" s="362"/>
      <c r="AL2023" s="362"/>
      <c r="AM2023" s="362"/>
      <c r="AN2023" s="361"/>
      <c r="AO2023" s="445" t="s">
        <v>5839</v>
      </c>
      <c r="AP2023" s="445" t="s">
        <v>5839</v>
      </c>
      <c r="AQ2023" s="445" t="s">
        <v>5839</v>
      </c>
    </row>
    <row r="2024" spans="1:43" ht="14.5" hidden="1" x14ac:dyDescent="0.35">
      <c r="A2024" s="362">
        <v>2022</v>
      </c>
      <c r="B2024" s="362" t="s">
        <v>4981</v>
      </c>
      <c r="C2024" s="362" t="s">
        <v>3</v>
      </c>
      <c r="D2024" s="362" t="s">
        <v>172</v>
      </c>
      <c r="E2024" s="362"/>
      <c r="F2024" s="362"/>
      <c r="G2024" s="362"/>
      <c r="H2024" s="362" t="s">
        <v>65</v>
      </c>
      <c r="I2024" s="362" t="s">
        <v>1673</v>
      </c>
      <c r="J2024" s="361" t="s">
        <v>4982</v>
      </c>
      <c r="K2024" s="362"/>
      <c r="L2024" s="362" t="s">
        <v>186</v>
      </c>
      <c r="M2024" s="362" t="s">
        <v>40</v>
      </c>
      <c r="N2024" s="362" t="s">
        <v>65</v>
      </c>
      <c r="O2024" s="362" t="s">
        <v>3395</v>
      </c>
      <c r="P2024" s="482" t="s">
        <v>90</v>
      </c>
      <c r="Q2024" s="362"/>
      <c r="R2024" s="362"/>
      <c r="S2024" s="362"/>
      <c r="T2024" s="362"/>
      <c r="U2024" s="362"/>
      <c r="V2024" s="362"/>
      <c r="W2024" s="362"/>
      <c r="X2024" s="362"/>
      <c r="Y2024" s="362"/>
      <c r="Z2024" s="362"/>
      <c r="AA2024" s="366"/>
      <c r="AB2024" s="362"/>
      <c r="AC2024" s="362" t="s">
        <v>19</v>
      </c>
      <c r="AD2024" s="362" t="s">
        <v>40</v>
      </c>
      <c r="AE2024" s="362"/>
      <c r="AF2024" s="362"/>
      <c r="AG2024" s="362"/>
      <c r="AH2024" s="362"/>
      <c r="AI2024" s="362"/>
      <c r="AJ2024" s="362"/>
      <c r="AK2024" s="362"/>
      <c r="AL2024" s="362"/>
      <c r="AM2024" s="362"/>
      <c r="AN2024" s="361"/>
      <c r="AO2024" s="445" t="s">
        <v>9</v>
      </c>
      <c r="AP2024" s="445" t="s">
        <v>9</v>
      </c>
      <c r="AQ2024" s="445" t="s">
        <v>9</v>
      </c>
    </row>
    <row r="2025" spans="1:43" ht="14.5" hidden="1" x14ac:dyDescent="0.35">
      <c r="A2025" s="362">
        <v>2023</v>
      </c>
      <c r="B2025" s="362" t="s">
        <v>4983</v>
      </c>
      <c r="C2025" s="362" t="s">
        <v>3</v>
      </c>
      <c r="D2025" s="362" t="s">
        <v>172</v>
      </c>
      <c r="E2025" s="362"/>
      <c r="F2025" s="362"/>
      <c r="G2025" s="362"/>
      <c r="H2025" s="362" t="s">
        <v>65</v>
      </c>
      <c r="I2025" s="362" t="s">
        <v>1673</v>
      </c>
      <c r="J2025" s="361" t="s">
        <v>4984</v>
      </c>
      <c r="K2025" s="362"/>
      <c r="L2025" s="362" t="s">
        <v>186</v>
      </c>
      <c r="M2025" s="362" t="s">
        <v>40</v>
      </c>
      <c r="N2025" s="362" t="s">
        <v>65</v>
      </c>
      <c r="O2025" s="362" t="s">
        <v>3395</v>
      </c>
      <c r="P2025" s="482" t="s">
        <v>90</v>
      </c>
      <c r="Q2025" s="362"/>
      <c r="R2025" s="362"/>
      <c r="S2025" s="362"/>
      <c r="T2025" s="362"/>
      <c r="U2025" s="362"/>
      <c r="V2025" s="362"/>
      <c r="W2025" s="362"/>
      <c r="X2025" s="362"/>
      <c r="Y2025" s="362"/>
      <c r="Z2025" s="362"/>
      <c r="AA2025" s="366"/>
      <c r="AB2025" s="362"/>
      <c r="AC2025" s="362" t="s">
        <v>19</v>
      </c>
      <c r="AD2025" s="362" t="s">
        <v>40</v>
      </c>
      <c r="AE2025" s="362"/>
      <c r="AF2025" s="362"/>
      <c r="AG2025" s="362"/>
      <c r="AH2025" s="362"/>
      <c r="AI2025" s="362"/>
      <c r="AJ2025" s="362"/>
      <c r="AK2025" s="362"/>
      <c r="AL2025" s="362"/>
      <c r="AM2025" s="362"/>
      <c r="AN2025" s="361"/>
      <c r="AO2025" s="445" t="s">
        <v>9</v>
      </c>
      <c r="AP2025" s="445" t="s">
        <v>9</v>
      </c>
      <c r="AQ2025" s="445" t="s">
        <v>9</v>
      </c>
    </row>
    <row r="2026" spans="1:43" ht="14.5" hidden="1" x14ac:dyDescent="0.35">
      <c r="A2026" s="362">
        <v>2024</v>
      </c>
      <c r="B2026" s="362" t="s">
        <v>4985</v>
      </c>
      <c r="C2026" s="362" t="s">
        <v>3</v>
      </c>
      <c r="D2026" s="362" t="s">
        <v>172</v>
      </c>
      <c r="E2026" s="362"/>
      <c r="F2026" s="362"/>
      <c r="G2026" s="362"/>
      <c r="H2026" s="362" t="s">
        <v>65</v>
      </c>
      <c r="I2026" s="362" t="s">
        <v>1673</v>
      </c>
      <c r="J2026" s="361" t="s">
        <v>4986</v>
      </c>
      <c r="K2026" s="362"/>
      <c r="L2026" s="362" t="s">
        <v>186</v>
      </c>
      <c r="M2026" s="362" t="s">
        <v>40</v>
      </c>
      <c r="N2026" s="362" t="s">
        <v>65</v>
      </c>
      <c r="O2026" s="362" t="s">
        <v>3395</v>
      </c>
      <c r="P2026" s="482" t="s">
        <v>90</v>
      </c>
      <c r="Q2026" s="362"/>
      <c r="R2026" s="362"/>
      <c r="S2026" s="362"/>
      <c r="T2026" s="362"/>
      <c r="U2026" s="362"/>
      <c r="V2026" s="362"/>
      <c r="W2026" s="362"/>
      <c r="X2026" s="362"/>
      <c r="Y2026" s="362"/>
      <c r="Z2026" s="362"/>
      <c r="AA2026" s="366"/>
      <c r="AB2026" s="362"/>
      <c r="AC2026" s="362" t="s">
        <v>19</v>
      </c>
      <c r="AD2026" s="362" t="s">
        <v>40</v>
      </c>
      <c r="AE2026" s="362"/>
      <c r="AF2026" s="362"/>
      <c r="AG2026" s="362"/>
      <c r="AH2026" s="362"/>
      <c r="AI2026" s="362"/>
      <c r="AJ2026" s="362"/>
      <c r="AK2026" s="362"/>
      <c r="AL2026" s="362"/>
      <c r="AM2026" s="362"/>
      <c r="AN2026" s="361"/>
      <c r="AO2026" s="445" t="s">
        <v>9</v>
      </c>
      <c r="AP2026" s="445" t="s">
        <v>9</v>
      </c>
      <c r="AQ2026" s="445" t="s">
        <v>9</v>
      </c>
    </row>
    <row r="2027" spans="1:43" ht="14.5" hidden="1" x14ac:dyDescent="0.35">
      <c r="A2027" s="362">
        <v>2025</v>
      </c>
      <c r="B2027" s="362" t="s">
        <v>4987</v>
      </c>
      <c r="C2027" s="362" t="s">
        <v>3</v>
      </c>
      <c r="D2027" s="362" t="s">
        <v>172</v>
      </c>
      <c r="E2027" s="362"/>
      <c r="F2027" s="362"/>
      <c r="G2027" s="362"/>
      <c r="H2027" s="362" t="s">
        <v>65</v>
      </c>
      <c r="I2027" s="362" t="s">
        <v>1673</v>
      </c>
      <c r="J2027" s="361" t="s">
        <v>4988</v>
      </c>
      <c r="K2027" s="362"/>
      <c r="L2027" s="362" t="s">
        <v>186</v>
      </c>
      <c r="M2027" s="362" t="s">
        <v>40</v>
      </c>
      <c r="N2027" s="362" t="s">
        <v>65</v>
      </c>
      <c r="O2027" s="362" t="s">
        <v>3395</v>
      </c>
      <c r="P2027" s="482" t="s">
        <v>90</v>
      </c>
      <c r="Q2027" s="362"/>
      <c r="R2027" s="362"/>
      <c r="S2027" s="362"/>
      <c r="T2027" s="362"/>
      <c r="U2027" s="362"/>
      <c r="V2027" s="362"/>
      <c r="W2027" s="362"/>
      <c r="X2027" s="362"/>
      <c r="Y2027" s="362"/>
      <c r="Z2027" s="362"/>
      <c r="AA2027" s="366"/>
      <c r="AB2027" s="362"/>
      <c r="AC2027" s="362" t="s">
        <v>19</v>
      </c>
      <c r="AD2027" s="362" t="s">
        <v>40</v>
      </c>
      <c r="AE2027" s="362"/>
      <c r="AF2027" s="362"/>
      <c r="AG2027" s="362"/>
      <c r="AH2027" s="362"/>
      <c r="AI2027" s="362"/>
      <c r="AJ2027" s="362"/>
      <c r="AK2027" s="362"/>
      <c r="AL2027" s="362"/>
      <c r="AM2027" s="362"/>
      <c r="AN2027" s="361"/>
      <c r="AO2027" s="445" t="s">
        <v>9</v>
      </c>
      <c r="AP2027" s="445" t="s">
        <v>9</v>
      </c>
      <c r="AQ2027" s="445" t="s">
        <v>9</v>
      </c>
    </row>
    <row r="2028" spans="1:43" ht="14.5" hidden="1" x14ac:dyDescent="0.35">
      <c r="A2028" s="362">
        <v>2026</v>
      </c>
      <c r="B2028" s="362" t="s">
        <v>4989</v>
      </c>
      <c r="C2028" s="362" t="s">
        <v>3</v>
      </c>
      <c r="D2028" s="362" t="s">
        <v>172</v>
      </c>
      <c r="E2028" s="362"/>
      <c r="F2028" s="362"/>
      <c r="G2028" s="362"/>
      <c r="H2028" s="362" t="s">
        <v>65</v>
      </c>
      <c r="I2028" s="362" t="s">
        <v>1673</v>
      </c>
      <c r="J2028" s="361" t="s">
        <v>4990</v>
      </c>
      <c r="K2028" s="362"/>
      <c r="L2028" s="362" t="s">
        <v>186</v>
      </c>
      <c r="M2028" s="362" t="s">
        <v>40</v>
      </c>
      <c r="N2028" s="362" t="s">
        <v>65</v>
      </c>
      <c r="O2028" s="362" t="s">
        <v>3395</v>
      </c>
      <c r="P2028" s="482" t="s">
        <v>90</v>
      </c>
      <c r="Q2028" s="362"/>
      <c r="R2028" s="362"/>
      <c r="S2028" s="362"/>
      <c r="T2028" s="362"/>
      <c r="U2028" s="362"/>
      <c r="V2028" s="362"/>
      <c r="W2028" s="362"/>
      <c r="X2028" s="362"/>
      <c r="Y2028" s="362"/>
      <c r="Z2028" s="362"/>
      <c r="AA2028" s="366"/>
      <c r="AB2028" s="362"/>
      <c r="AC2028" s="362" t="s">
        <v>19</v>
      </c>
      <c r="AD2028" s="362" t="s">
        <v>40</v>
      </c>
      <c r="AE2028" s="362"/>
      <c r="AF2028" s="362"/>
      <c r="AG2028" s="362"/>
      <c r="AH2028" s="362"/>
      <c r="AI2028" s="362"/>
      <c r="AJ2028" s="362"/>
      <c r="AK2028" s="362"/>
      <c r="AL2028" s="362"/>
      <c r="AM2028" s="362"/>
      <c r="AN2028" s="361"/>
      <c r="AO2028" s="445" t="s">
        <v>9</v>
      </c>
      <c r="AP2028" s="445" t="s">
        <v>9</v>
      </c>
      <c r="AQ2028" s="445" t="s">
        <v>9</v>
      </c>
    </row>
    <row r="2029" spans="1:43" ht="14.5" hidden="1" x14ac:dyDescent="0.35">
      <c r="A2029" s="362">
        <v>2027</v>
      </c>
      <c r="B2029" s="362" t="s">
        <v>4991</v>
      </c>
      <c r="C2029" s="362" t="s">
        <v>3</v>
      </c>
      <c r="D2029" s="362" t="s">
        <v>172</v>
      </c>
      <c r="E2029" s="362"/>
      <c r="F2029" s="362"/>
      <c r="G2029" s="362"/>
      <c r="H2029" s="362" t="s">
        <v>65</v>
      </c>
      <c r="I2029" s="362" t="s">
        <v>1673</v>
      </c>
      <c r="J2029" s="361" t="s">
        <v>4992</v>
      </c>
      <c r="K2029" s="362"/>
      <c r="L2029" s="362" t="s">
        <v>186</v>
      </c>
      <c r="M2029" s="362" t="s">
        <v>40</v>
      </c>
      <c r="N2029" s="362" t="s">
        <v>65</v>
      </c>
      <c r="O2029" s="362" t="s">
        <v>3395</v>
      </c>
      <c r="P2029" s="482" t="s">
        <v>90</v>
      </c>
      <c r="Q2029" s="362"/>
      <c r="R2029" s="362"/>
      <c r="S2029" s="362"/>
      <c r="T2029" s="362"/>
      <c r="U2029" s="362"/>
      <c r="V2029" s="362"/>
      <c r="W2029" s="362"/>
      <c r="X2029" s="362"/>
      <c r="Y2029" s="362"/>
      <c r="Z2029" s="362"/>
      <c r="AA2029" s="366"/>
      <c r="AB2029" s="362"/>
      <c r="AC2029" s="362" t="s">
        <v>19</v>
      </c>
      <c r="AD2029" s="362" t="s">
        <v>40</v>
      </c>
      <c r="AE2029" s="362"/>
      <c r="AF2029" s="362"/>
      <c r="AG2029" s="362"/>
      <c r="AH2029" s="362"/>
      <c r="AI2029" s="362"/>
      <c r="AJ2029" s="362"/>
      <c r="AK2029" s="362"/>
      <c r="AL2029" s="362"/>
      <c r="AM2029" s="362"/>
      <c r="AN2029" s="361"/>
      <c r="AO2029" s="445" t="s">
        <v>9</v>
      </c>
      <c r="AP2029" s="445" t="s">
        <v>9</v>
      </c>
      <c r="AQ2029" s="445" t="s">
        <v>9</v>
      </c>
    </row>
    <row r="2030" spans="1:43" ht="116" hidden="1" x14ac:dyDescent="0.35">
      <c r="A2030" s="362">
        <v>2028</v>
      </c>
      <c r="B2030" s="362" t="s">
        <v>4993</v>
      </c>
      <c r="C2030" s="362" t="s">
        <v>3</v>
      </c>
      <c r="D2030" s="362" t="s">
        <v>172</v>
      </c>
      <c r="E2030" s="362"/>
      <c r="F2030" s="362"/>
      <c r="G2030" s="362"/>
      <c r="H2030" s="362" t="s">
        <v>77</v>
      </c>
      <c r="I2030" s="362" t="s">
        <v>63</v>
      </c>
      <c r="J2030" s="361" t="s">
        <v>4994</v>
      </c>
      <c r="K2030" s="362"/>
      <c r="L2030" s="362" t="s">
        <v>186</v>
      </c>
      <c r="M2030" s="362" t="s">
        <v>90</v>
      </c>
      <c r="N2030" s="362" t="s">
        <v>2208</v>
      </c>
      <c r="O2030" s="362" t="s">
        <v>4394</v>
      </c>
      <c r="P2030" s="482"/>
      <c r="Q2030" s="362"/>
      <c r="R2030" s="362"/>
      <c r="S2030" s="362"/>
      <c r="T2030" s="362"/>
      <c r="U2030" s="362"/>
      <c r="V2030" s="362"/>
      <c r="W2030" s="362"/>
      <c r="X2030" s="362"/>
      <c r="Y2030" s="362"/>
      <c r="Z2030" s="362"/>
      <c r="AA2030" s="366"/>
      <c r="AB2030" s="362"/>
      <c r="AC2030" s="362" t="s">
        <v>19</v>
      </c>
      <c r="AD2030" s="362" t="s">
        <v>8</v>
      </c>
      <c r="AE2030" s="362">
        <v>0</v>
      </c>
      <c r="AF2030" s="362" t="s">
        <v>6171</v>
      </c>
      <c r="AG2030" s="362" t="b">
        <v>1</v>
      </c>
      <c r="AH2030" s="362"/>
      <c r="AI2030" s="362"/>
      <c r="AJ2030" s="362"/>
      <c r="AK2030" s="362"/>
      <c r="AL2030" s="362"/>
      <c r="AM2030" s="368">
        <v>45979</v>
      </c>
      <c r="AN2030" s="361" t="s">
        <v>6189</v>
      </c>
      <c r="AO2030" s="445" t="s">
        <v>6190</v>
      </c>
      <c r="AP2030" s="445" t="s">
        <v>6190</v>
      </c>
      <c r="AQ2030" s="445" t="s">
        <v>5839</v>
      </c>
    </row>
    <row r="2031" spans="1:43" ht="14.5" hidden="1" x14ac:dyDescent="0.35">
      <c r="A2031" s="362">
        <v>2029</v>
      </c>
      <c r="B2031" s="362" t="s">
        <v>4995</v>
      </c>
      <c r="C2031" s="362" t="s">
        <v>3</v>
      </c>
      <c r="D2031" s="362" t="s">
        <v>172</v>
      </c>
      <c r="E2031" s="362"/>
      <c r="F2031" s="362"/>
      <c r="G2031" s="362"/>
      <c r="H2031" s="362" t="s">
        <v>65</v>
      </c>
      <c r="I2031" s="362" t="s">
        <v>1673</v>
      </c>
      <c r="J2031" s="361" t="s">
        <v>4996</v>
      </c>
      <c r="K2031" s="362"/>
      <c r="L2031" s="362" t="s">
        <v>186</v>
      </c>
      <c r="M2031" s="362" t="s">
        <v>40</v>
      </c>
      <c r="N2031" s="362" t="s">
        <v>65</v>
      </c>
      <c r="O2031" s="362" t="s">
        <v>3395</v>
      </c>
      <c r="P2031" s="482" t="s">
        <v>90</v>
      </c>
      <c r="Q2031" s="362"/>
      <c r="R2031" s="362"/>
      <c r="S2031" s="362"/>
      <c r="T2031" s="362"/>
      <c r="U2031" s="362"/>
      <c r="V2031" s="362"/>
      <c r="W2031" s="362"/>
      <c r="X2031" s="362"/>
      <c r="Y2031" s="362"/>
      <c r="Z2031" s="362"/>
      <c r="AA2031" s="366"/>
      <c r="AB2031" s="362"/>
      <c r="AC2031" s="362" t="s">
        <v>19</v>
      </c>
      <c r="AD2031" s="362" t="s">
        <v>40</v>
      </c>
      <c r="AE2031" s="362"/>
      <c r="AF2031" s="362"/>
      <c r="AG2031" s="362"/>
      <c r="AH2031" s="362"/>
      <c r="AI2031" s="362"/>
      <c r="AJ2031" s="362"/>
      <c r="AK2031" s="362"/>
      <c r="AL2031" s="362"/>
      <c r="AM2031" s="362"/>
      <c r="AN2031" s="361"/>
      <c r="AO2031" s="445" t="s">
        <v>9</v>
      </c>
      <c r="AP2031" s="445" t="s">
        <v>9</v>
      </c>
      <c r="AQ2031" s="445" t="s">
        <v>9</v>
      </c>
    </row>
    <row r="2032" spans="1:43" ht="14.5" hidden="1" x14ac:dyDescent="0.35">
      <c r="A2032" s="362">
        <v>2030</v>
      </c>
      <c r="B2032" s="362" t="s">
        <v>4997</v>
      </c>
      <c r="C2032" s="362" t="s">
        <v>3</v>
      </c>
      <c r="D2032" s="362" t="s">
        <v>172</v>
      </c>
      <c r="E2032" s="362"/>
      <c r="F2032" s="362"/>
      <c r="G2032" s="362"/>
      <c r="H2032" s="362" t="s">
        <v>65</v>
      </c>
      <c r="I2032" s="362" t="s">
        <v>1673</v>
      </c>
      <c r="J2032" s="361" t="s">
        <v>4998</v>
      </c>
      <c r="K2032" s="362"/>
      <c r="L2032" s="362" t="s">
        <v>186</v>
      </c>
      <c r="M2032" s="362" t="s">
        <v>40</v>
      </c>
      <c r="N2032" s="362" t="s">
        <v>65</v>
      </c>
      <c r="O2032" s="362" t="s">
        <v>3395</v>
      </c>
      <c r="P2032" s="482" t="s">
        <v>90</v>
      </c>
      <c r="Q2032" s="362"/>
      <c r="R2032" s="362"/>
      <c r="S2032" s="362"/>
      <c r="T2032" s="362"/>
      <c r="U2032" s="362"/>
      <c r="V2032" s="362"/>
      <c r="W2032" s="362"/>
      <c r="X2032" s="362"/>
      <c r="Y2032" s="362"/>
      <c r="Z2032" s="362"/>
      <c r="AA2032" s="366"/>
      <c r="AB2032" s="362"/>
      <c r="AC2032" s="362" t="s">
        <v>19</v>
      </c>
      <c r="AD2032" s="362" t="s">
        <v>40</v>
      </c>
      <c r="AE2032" s="362"/>
      <c r="AF2032" s="362"/>
      <c r="AG2032" s="362"/>
      <c r="AH2032" s="362"/>
      <c r="AI2032" s="362"/>
      <c r="AJ2032" s="362"/>
      <c r="AK2032" s="362"/>
      <c r="AL2032" s="362"/>
      <c r="AM2032" s="362"/>
      <c r="AN2032" s="361"/>
      <c r="AO2032" s="445" t="s">
        <v>9</v>
      </c>
      <c r="AP2032" s="445" t="s">
        <v>9</v>
      </c>
      <c r="AQ2032" s="445" t="s">
        <v>9</v>
      </c>
    </row>
    <row r="2033" spans="1:43" ht="14.5" hidden="1" x14ac:dyDescent="0.35">
      <c r="A2033" s="362">
        <v>2031</v>
      </c>
      <c r="B2033" s="362" t="s">
        <v>4999</v>
      </c>
      <c r="C2033" s="362" t="s">
        <v>3</v>
      </c>
      <c r="D2033" s="362" t="s">
        <v>172</v>
      </c>
      <c r="E2033" s="362"/>
      <c r="F2033" s="362"/>
      <c r="G2033" s="362"/>
      <c r="H2033" s="362" t="s">
        <v>65</v>
      </c>
      <c r="I2033" s="362" t="s">
        <v>1673</v>
      </c>
      <c r="J2033" s="361" t="s">
        <v>5000</v>
      </c>
      <c r="K2033" s="362"/>
      <c r="L2033" s="362" t="s">
        <v>186</v>
      </c>
      <c r="M2033" s="362" t="s">
        <v>40</v>
      </c>
      <c r="N2033" s="362" t="s">
        <v>65</v>
      </c>
      <c r="O2033" s="362" t="s">
        <v>3395</v>
      </c>
      <c r="P2033" s="482" t="s">
        <v>90</v>
      </c>
      <c r="Q2033" s="362"/>
      <c r="R2033" s="362"/>
      <c r="S2033" s="362"/>
      <c r="T2033" s="362"/>
      <c r="U2033" s="362"/>
      <c r="V2033" s="362"/>
      <c r="W2033" s="362"/>
      <c r="X2033" s="362"/>
      <c r="Y2033" s="362"/>
      <c r="Z2033" s="362"/>
      <c r="AA2033" s="366"/>
      <c r="AB2033" s="362"/>
      <c r="AC2033" s="362" t="s">
        <v>19</v>
      </c>
      <c r="AD2033" s="362" t="s">
        <v>40</v>
      </c>
      <c r="AE2033" s="362"/>
      <c r="AF2033" s="362"/>
      <c r="AG2033" s="362"/>
      <c r="AH2033" s="362"/>
      <c r="AI2033" s="362"/>
      <c r="AJ2033" s="362"/>
      <c r="AK2033" s="362"/>
      <c r="AL2033" s="362"/>
      <c r="AM2033" s="362"/>
      <c r="AN2033" s="361"/>
      <c r="AO2033" s="445" t="s">
        <v>9</v>
      </c>
      <c r="AP2033" s="445" t="s">
        <v>9</v>
      </c>
      <c r="AQ2033" s="445" t="s">
        <v>9</v>
      </c>
    </row>
    <row r="2034" spans="1:43" ht="14.5" hidden="1" x14ac:dyDescent="0.35">
      <c r="A2034" s="362">
        <v>2032</v>
      </c>
      <c r="B2034" s="362" t="s">
        <v>5001</v>
      </c>
      <c r="C2034" s="362" t="s">
        <v>3</v>
      </c>
      <c r="D2034" s="362" t="s">
        <v>172</v>
      </c>
      <c r="E2034" s="362"/>
      <c r="F2034" s="362"/>
      <c r="G2034" s="362"/>
      <c r="H2034" s="362" t="s">
        <v>65</v>
      </c>
      <c r="I2034" s="362" t="s">
        <v>1673</v>
      </c>
      <c r="J2034" s="361" t="s">
        <v>5002</v>
      </c>
      <c r="K2034" s="362"/>
      <c r="L2034" s="362" t="s">
        <v>186</v>
      </c>
      <c r="M2034" s="362" t="s">
        <v>40</v>
      </c>
      <c r="N2034" s="362" t="s">
        <v>65</v>
      </c>
      <c r="O2034" s="362" t="s">
        <v>3395</v>
      </c>
      <c r="P2034" s="482" t="s">
        <v>90</v>
      </c>
      <c r="Q2034" s="362"/>
      <c r="R2034" s="362"/>
      <c r="S2034" s="362"/>
      <c r="T2034" s="362"/>
      <c r="U2034" s="362"/>
      <c r="V2034" s="362"/>
      <c r="W2034" s="362"/>
      <c r="X2034" s="362"/>
      <c r="Y2034" s="362"/>
      <c r="Z2034" s="362"/>
      <c r="AA2034" s="366"/>
      <c r="AB2034" s="362"/>
      <c r="AC2034" s="362" t="s">
        <v>19</v>
      </c>
      <c r="AD2034" s="362" t="s">
        <v>40</v>
      </c>
      <c r="AE2034" s="362"/>
      <c r="AF2034" s="362"/>
      <c r="AG2034" s="362"/>
      <c r="AH2034" s="362"/>
      <c r="AI2034" s="362"/>
      <c r="AJ2034" s="362"/>
      <c r="AK2034" s="362"/>
      <c r="AL2034" s="362"/>
      <c r="AM2034" s="362"/>
      <c r="AN2034" s="361"/>
      <c r="AO2034" s="445" t="s">
        <v>9</v>
      </c>
      <c r="AP2034" s="445" t="s">
        <v>9</v>
      </c>
      <c r="AQ2034" s="445" t="s">
        <v>9</v>
      </c>
    </row>
    <row r="2035" spans="1:43" ht="14.5" hidden="1" x14ac:dyDescent="0.35">
      <c r="A2035" s="362">
        <v>2033</v>
      </c>
      <c r="B2035" s="362" t="s">
        <v>5003</v>
      </c>
      <c r="C2035" s="362" t="s">
        <v>3</v>
      </c>
      <c r="D2035" s="362" t="s">
        <v>172</v>
      </c>
      <c r="E2035" s="362"/>
      <c r="F2035" s="362"/>
      <c r="G2035" s="362"/>
      <c r="H2035" s="362" t="s">
        <v>65</v>
      </c>
      <c r="I2035" s="362" t="s">
        <v>1673</v>
      </c>
      <c r="J2035" s="361" t="s">
        <v>5004</v>
      </c>
      <c r="K2035" s="362"/>
      <c r="L2035" s="362" t="s">
        <v>186</v>
      </c>
      <c r="M2035" s="362" t="s">
        <v>40</v>
      </c>
      <c r="N2035" s="362" t="s">
        <v>65</v>
      </c>
      <c r="O2035" s="362" t="s">
        <v>3395</v>
      </c>
      <c r="P2035" s="482" t="s">
        <v>90</v>
      </c>
      <c r="Q2035" s="362"/>
      <c r="R2035" s="362"/>
      <c r="S2035" s="362"/>
      <c r="T2035" s="362"/>
      <c r="U2035" s="362"/>
      <c r="V2035" s="362"/>
      <c r="W2035" s="362"/>
      <c r="X2035" s="362"/>
      <c r="Y2035" s="362"/>
      <c r="Z2035" s="362"/>
      <c r="AA2035" s="366"/>
      <c r="AB2035" s="362"/>
      <c r="AC2035" s="362" t="s">
        <v>19</v>
      </c>
      <c r="AD2035" s="362" t="s">
        <v>40</v>
      </c>
      <c r="AE2035" s="362"/>
      <c r="AF2035" s="362"/>
      <c r="AG2035" s="362"/>
      <c r="AH2035" s="362"/>
      <c r="AI2035" s="362"/>
      <c r="AJ2035" s="362"/>
      <c r="AK2035" s="362"/>
      <c r="AL2035" s="362"/>
      <c r="AM2035" s="362"/>
      <c r="AN2035" s="361"/>
      <c r="AO2035" s="445" t="s">
        <v>9</v>
      </c>
      <c r="AP2035" s="445" t="s">
        <v>9</v>
      </c>
      <c r="AQ2035" s="445" t="s">
        <v>9</v>
      </c>
    </row>
    <row r="2036" spans="1:43" ht="14.5" hidden="1" x14ac:dyDescent="0.35">
      <c r="A2036" s="362">
        <v>2034</v>
      </c>
      <c r="B2036" s="362" t="s">
        <v>5005</v>
      </c>
      <c r="C2036" s="362" t="s">
        <v>3</v>
      </c>
      <c r="D2036" s="362" t="s">
        <v>172</v>
      </c>
      <c r="E2036" s="362"/>
      <c r="F2036" s="362"/>
      <c r="G2036" s="362"/>
      <c r="H2036" s="362" t="s">
        <v>65</v>
      </c>
      <c r="I2036" s="362" t="s">
        <v>1673</v>
      </c>
      <c r="J2036" s="361" t="s">
        <v>5006</v>
      </c>
      <c r="K2036" s="362"/>
      <c r="L2036" s="362" t="s">
        <v>186</v>
      </c>
      <c r="M2036" s="362" t="s">
        <v>40</v>
      </c>
      <c r="N2036" s="362" t="s">
        <v>65</v>
      </c>
      <c r="O2036" s="362" t="s">
        <v>3395</v>
      </c>
      <c r="P2036" s="482" t="s">
        <v>90</v>
      </c>
      <c r="Q2036" s="362"/>
      <c r="R2036" s="362"/>
      <c r="S2036" s="362"/>
      <c r="T2036" s="362"/>
      <c r="U2036" s="362"/>
      <c r="V2036" s="362"/>
      <c r="W2036" s="362"/>
      <c r="X2036" s="362"/>
      <c r="Y2036" s="362"/>
      <c r="Z2036" s="362"/>
      <c r="AA2036" s="366"/>
      <c r="AB2036" s="362"/>
      <c r="AC2036" s="362" t="s">
        <v>19</v>
      </c>
      <c r="AD2036" s="362" t="s">
        <v>40</v>
      </c>
      <c r="AE2036" s="362"/>
      <c r="AF2036" s="362"/>
      <c r="AG2036" s="362"/>
      <c r="AH2036" s="362"/>
      <c r="AI2036" s="362"/>
      <c r="AJ2036" s="362"/>
      <c r="AK2036" s="362"/>
      <c r="AL2036" s="362"/>
      <c r="AM2036" s="362"/>
      <c r="AN2036" s="361"/>
      <c r="AO2036" s="445" t="s">
        <v>9</v>
      </c>
      <c r="AP2036" s="445" t="s">
        <v>9</v>
      </c>
      <c r="AQ2036" s="445" t="s">
        <v>9</v>
      </c>
    </row>
    <row r="2037" spans="1:43" ht="29" hidden="1" x14ac:dyDescent="0.35">
      <c r="A2037" s="362">
        <v>2035</v>
      </c>
      <c r="B2037" s="362" t="s">
        <v>5007</v>
      </c>
      <c r="C2037" s="362" t="s">
        <v>3</v>
      </c>
      <c r="D2037" s="362" t="s">
        <v>172</v>
      </c>
      <c r="E2037" s="362"/>
      <c r="F2037" s="362" t="s">
        <v>63</v>
      </c>
      <c r="G2037" s="362" t="s">
        <v>63</v>
      </c>
      <c r="H2037" s="362" t="s">
        <v>80</v>
      </c>
      <c r="I2037" s="362" t="s">
        <v>63</v>
      </c>
      <c r="J2037" s="361" t="s">
        <v>5008</v>
      </c>
      <c r="K2037" s="362"/>
      <c r="L2037" s="362" t="s">
        <v>186</v>
      </c>
      <c r="M2037" s="362" t="s">
        <v>4410</v>
      </c>
      <c r="N2037" s="362" t="s">
        <v>1398</v>
      </c>
      <c r="O2037" s="362" t="s">
        <v>5009</v>
      </c>
      <c r="P2037" s="482"/>
      <c r="Q2037" s="362"/>
      <c r="R2037" s="362"/>
      <c r="S2037" s="362"/>
      <c r="T2037" s="362"/>
      <c r="U2037" s="362"/>
      <c r="V2037" s="362"/>
      <c r="W2037" s="362"/>
      <c r="X2037" s="362"/>
      <c r="Y2037" s="362"/>
      <c r="Z2037" s="362"/>
      <c r="AA2037" s="366"/>
      <c r="AB2037" s="362"/>
      <c r="AC2037" s="362" t="s">
        <v>19</v>
      </c>
      <c r="AD2037" s="362" t="s">
        <v>8</v>
      </c>
      <c r="AE2037" s="362">
        <v>0</v>
      </c>
      <c r="AF2037" s="362" t="s">
        <v>6171</v>
      </c>
      <c r="AG2037" s="362" t="b">
        <v>1</v>
      </c>
      <c r="AH2037" s="362"/>
      <c r="AI2037" s="362"/>
      <c r="AJ2037" s="362"/>
      <c r="AK2037" s="362"/>
      <c r="AL2037" s="362"/>
      <c r="AM2037" s="368">
        <v>45979</v>
      </c>
      <c r="AN2037" s="361" t="s">
        <v>6189</v>
      </c>
      <c r="AO2037" s="445" t="s">
        <v>6190</v>
      </c>
      <c r="AP2037" s="445" t="s">
        <v>6190</v>
      </c>
      <c r="AQ2037" s="445" t="s">
        <v>5839</v>
      </c>
    </row>
    <row r="2038" spans="1:43" ht="29" hidden="1" x14ac:dyDescent="0.35">
      <c r="A2038" s="362">
        <v>2036</v>
      </c>
      <c r="B2038" s="362" t="s">
        <v>5010</v>
      </c>
      <c r="C2038" s="362" t="s">
        <v>3</v>
      </c>
      <c r="D2038" s="362" t="s">
        <v>172</v>
      </c>
      <c r="E2038" s="362"/>
      <c r="F2038" s="362" t="s">
        <v>63</v>
      </c>
      <c r="G2038" s="362" t="s">
        <v>63</v>
      </c>
      <c r="H2038" s="362" t="s">
        <v>80</v>
      </c>
      <c r="I2038" s="362" t="s">
        <v>63</v>
      </c>
      <c r="J2038" s="361" t="s">
        <v>5011</v>
      </c>
      <c r="K2038" s="362"/>
      <c r="L2038" s="362" t="s">
        <v>186</v>
      </c>
      <c r="M2038" s="362" t="s">
        <v>4410</v>
      </c>
      <c r="N2038" s="362" t="s">
        <v>1398</v>
      </c>
      <c r="O2038" s="362" t="s">
        <v>5009</v>
      </c>
      <c r="P2038" s="482"/>
      <c r="Q2038" s="362"/>
      <c r="R2038" s="362"/>
      <c r="S2038" s="362"/>
      <c r="T2038" s="362"/>
      <c r="U2038" s="362"/>
      <c r="V2038" s="362"/>
      <c r="W2038" s="362"/>
      <c r="X2038" s="362"/>
      <c r="Y2038" s="362"/>
      <c r="Z2038" s="362"/>
      <c r="AA2038" s="366"/>
      <c r="AB2038" s="362"/>
      <c r="AC2038" s="362" t="s">
        <v>19</v>
      </c>
      <c r="AD2038" s="362" t="s">
        <v>8</v>
      </c>
      <c r="AE2038" s="362">
        <v>0</v>
      </c>
      <c r="AF2038" s="362" t="s">
        <v>6171</v>
      </c>
      <c r="AG2038" s="362" t="b">
        <v>1</v>
      </c>
      <c r="AH2038" s="362"/>
      <c r="AI2038" s="362"/>
      <c r="AJ2038" s="362"/>
      <c r="AK2038" s="362"/>
      <c r="AL2038" s="362"/>
      <c r="AM2038" s="368">
        <v>45979</v>
      </c>
      <c r="AN2038" s="361" t="s">
        <v>6189</v>
      </c>
      <c r="AO2038" s="445" t="s">
        <v>6190</v>
      </c>
      <c r="AP2038" s="445" t="s">
        <v>6190</v>
      </c>
      <c r="AQ2038" s="445" t="s">
        <v>5839</v>
      </c>
    </row>
    <row r="2039" spans="1:43" ht="29" hidden="1" x14ac:dyDescent="0.35">
      <c r="A2039" s="362">
        <v>2037</v>
      </c>
      <c r="B2039" s="362" t="s">
        <v>5012</v>
      </c>
      <c r="C2039" s="362" t="s">
        <v>3</v>
      </c>
      <c r="D2039" s="362" t="s">
        <v>172</v>
      </c>
      <c r="E2039" s="362"/>
      <c r="F2039" s="362" t="s">
        <v>63</v>
      </c>
      <c r="G2039" s="362" t="s">
        <v>63</v>
      </c>
      <c r="H2039" s="362" t="s">
        <v>80</v>
      </c>
      <c r="I2039" s="362" t="s">
        <v>63</v>
      </c>
      <c r="J2039" s="361" t="s">
        <v>5013</v>
      </c>
      <c r="K2039" s="362"/>
      <c r="L2039" s="362" t="s">
        <v>186</v>
      </c>
      <c r="M2039" s="362" t="s">
        <v>4410</v>
      </c>
      <c r="N2039" s="362" t="s">
        <v>1398</v>
      </c>
      <c r="O2039" s="362" t="s">
        <v>5009</v>
      </c>
      <c r="P2039" s="482"/>
      <c r="Q2039" s="362"/>
      <c r="R2039" s="362"/>
      <c r="S2039" s="362"/>
      <c r="T2039" s="362"/>
      <c r="U2039" s="362"/>
      <c r="V2039" s="362"/>
      <c r="W2039" s="362"/>
      <c r="X2039" s="362"/>
      <c r="Y2039" s="362"/>
      <c r="Z2039" s="362"/>
      <c r="AA2039" s="366"/>
      <c r="AB2039" s="362"/>
      <c r="AC2039" s="362" t="s">
        <v>19</v>
      </c>
      <c r="AD2039" s="362" t="s">
        <v>8</v>
      </c>
      <c r="AE2039" s="362">
        <v>0</v>
      </c>
      <c r="AF2039" s="362" t="s">
        <v>6171</v>
      </c>
      <c r="AG2039" s="362" t="b">
        <v>1</v>
      </c>
      <c r="AH2039" s="362"/>
      <c r="AI2039" s="362"/>
      <c r="AJ2039" s="362"/>
      <c r="AK2039" s="362"/>
      <c r="AL2039" s="362"/>
      <c r="AM2039" s="368">
        <v>45979</v>
      </c>
      <c r="AN2039" s="361" t="s">
        <v>6189</v>
      </c>
      <c r="AO2039" s="445" t="s">
        <v>6190</v>
      </c>
      <c r="AP2039" s="445" t="s">
        <v>6190</v>
      </c>
      <c r="AQ2039" s="445" t="s">
        <v>5839</v>
      </c>
    </row>
    <row r="2040" spans="1:43" ht="29" hidden="1" x14ac:dyDescent="0.35">
      <c r="A2040" s="362">
        <v>2038</v>
      </c>
      <c r="B2040" s="362" t="s">
        <v>5014</v>
      </c>
      <c r="C2040" s="362" t="s">
        <v>3</v>
      </c>
      <c r="D2040" s="362" t="s">
        <v>172</v>
      </c>
      <c r="E2040" s="362"/>
      <c r="F2040" s="362" t="s">
        <v>63</v>
      </c>
      <c r="G2040" s="362" t="s">
        <v>63</v>
      </c>
      <c r="H2040" s="362" t="s">
        <v>80</v>
      </c>
      <c r="I2040" s="362" t="s">
        <v>63</v>
      </c>
      <c r="J2040" s="361" t="s">
        <v>5015</v>
      </c>
      <c r="K2040" s="362"/>
      <c r="L2040" s="362" t="s">
        <v>186</v>
      </c>
      <c r="M2040" s="362" t="s">
        <v>4410</v>
      </c>
      <c r="N2040" s="362" t="s">
        <v>1398</v>
      </c>
      <c r="O2040" s="362" t="s">
        <v>5009</v>
      </c>
      <c r="P2040" s="482"/>
      <c r="Q2040" s="362"/>
      <c r="R2040" s="362"/>
      <c r="S2040" s="362"/>
      <c r="T2040" s="362"/>
      <c r="U2040" s="362"/>
      <c r="V2040" s="362"/>
      <c r="W2040" s="362"/>
      <c r="X2040" s="362"/>
      <c r="Y2040" s="362"/>
      <c r="Z2040" s="362"/>
      <c r="AA2040" s="366"/>
      <c r="AB2040" s="362"/>
      <c r="AC2040" s="362" t="s">
        <v>19</v>
      </c>
      <c r="AD2040" s="362" t="s">
        <v>8</v>
      </c>
      <c r="AE2040" s="362">
        <v>0</v>
      </c>
      <c r="AF2040" s="362" t="s">
        <v>6171</v>
      </c>
      <c r="AG2040" s="362" t="b">
        <v>1</v>
      </c>
      <c r="AH2040" s="362"/>
      <c r="AI2040" s="362"/>
      <c r="AJ2040" s="362"/>
      <c r="AK2040" s="362"/>
      <c r="AL2040" s="362"/>
      <c r="AM2040" s="368">
        <v>45979</v>
      </c>
      <c r="AN2040" s="361" t="s">
        <v>6189</v>
      </c>
      <c r="AO2040" s="445" t="s">
        <v>6190</v>
      </c>
      <c r="AP2040" s="445" t="s">
        <v>6190</v>
      </c>
      <c r="AQ2040" s="445" t="s">
        <v>5839</v>
      </c>
    </row>
    <row r="2041" spans="1:43" ht="116" hidden="1" x14ac:dyDescent="0.35">
      <c r="A2041" s="362">
        <v>2039</v>
      </c>
      <c r="B2041" s="362" t="s">
        <v>5016</v>
      </c>
      <c r="C2041" s="362" t="s">
        <v>3</v>
      </c>
      <c r="D2041" s="362" t="s">
        <v>172</v>
      </c>
      <c r="E2041" s="362"/>
      <c r="F2041" s="362"/>
      <c r="G2041" s="362"/>
      <c r="H2041" s="362" t="s">
        <v>77</v>
      </c>
      <c r="I2041" s="362" t="s">
        <v>63</v>
      </c>
      <c r="J2041" s="361" t="s">
        <v>5017</v>
      </c>
      <c r="K2041" s="362"/>
      <c r="L2041" s="362" t="s">
        <v>186</v>
      </c>
      <c r="M2041" s="362" t="s">
        <v>90</v>
      </c>
      <c r="N2041" s="362" t="s">
        <v>2208</v>
      </c>
      <c r="O2041" s="362" t="s">
        <v>4394</v>
      </c>
      <c r="P2041" s="482" t="s">
        <v>4972</v>
      </c>
      <c r="Q2041" s="362"/>
      <c r="R2041" s="362"/>
      <c r="S2041" s="362"/>
      <c r="T2041" s="362"/>
      <c r="U2041" s="362"/>
      <c r="V2041" s="362"/>
      <c r="W2041" s="362"/>
      <c r="X2041" s="362"/>
      <c r="Y2041" s="362"/>
      <c r="Z2041" s="362"/>
      <c r="AA2041" s="366"/>
      <c r="AB2041" s="362"/>
      <c r="AC2041" s="362" t="s">
        <v>19</v>
      </c>
      <c r="AD2041" s="362" t="s">
        <v>40</v>
      </c>
      <c r="AE2041" s="362" t="s">
        <v>4972</v>
      </c>
      <c r="AF2041" s="362" t="s">
        <v>6316</v>
      </c>
      <c r="AG2041" s="362" t="b">
        <v>1</v>
      </c>
      <c r="AH2041" s="362"/>
      <c r="AI2041" s="362"/>
      <c r="AJ2041" s="362"/>
      <c r="AK2041" s="362"/>
      <c r="AL2041" s="362"/>
      <c r="AM2041" s="362"/>
      <c r="AN2041" s="361"/>
      <c r="AO2041" s="445" t="s">
        <v>9</v>
      </c>
      <c r="AP2041" s="445" t="s">
        <v>9</v>
      </c>
      <c r="AQ2041" s="445" t="s">
        <v>9</v>
      </c>
    </row>
    <row r="2042" spans="1:43" ht="14.5" hidden="1" x14ac:dyDescent="0.35">
      <c r="A2042" s="362">
        <v>2040</v>
      </c>
      <c r="B2042" s="362" t="s">
        <v>5018</v>
      </c>
      <c r="C2042" s="362" t="s">
        <v>3</v>
      </c>
      <c r="D2042" s="362" t="s">
        <v>172</v>
      </c>
      <c r="E2042" s="362"/>
      <c r="F2042" s="362" t="s">
        <v>63</v>
      </c>
      <c r="G2042" s="362" t="s">
        <v>63</v>
      </c>
      <c r="H2042" s="362" t="s">
        <v>80</v>
      </c>
      <c r="I2042" s="362" t="s">
        <v>63</v>
      </c>
      <c r="J2042" s="361" t="s">
        <v>5019</v>
      </c>
      <c r="K2042" s="362"/>
      <c r="L2042" s="362" t="s">
        <v>186</v>
      </c>
      <c r="M2042" s="362" t="s">
        <v>4410</v>
      </c>
      <c r="N2042" s="362" t="s">
        <v>1398</v>
      </c>
      <c r="O2042" s="362" t="s">
        <v>4464</v>
      </c>
      <c r="P2042" s="482"/>
      <c r="Q2042" s="362"/>
      <c r="R2042" s="362"/>
      <c r="S2042" s="362"/>
      <c r="T2042" s="362"/>
      <c r="U2042" s="362"/>
      <c r="V2042" s="362"/>
      <c r="W2042" s="362"/>
      <c r="X2042" s="362"/>
      <c r="Y2042" s="362"/>
      <c r="Z2042" s="362"/>
      <c r="AA2042" s="366"/>
      <c r="AB2042" s="362"/>
      <c r="AC2042" s="362" t="s">
        <v>19</v>
      </c>
      <c r="AD2042" s="362" t="s">
        <v>40</v>
      </c>
      <c r="AE2042" s="362">
        <v>0</v>
      </c>
      <c r="AF2042" s="362" t="s">
        <v>6171</v>
      </c>
      <c r="AG2042" s="362" t="b">
        <v>1</v>
      </c>
      <c r="AH2042" s="362"/>
      <c r="AI2042" s="362"/>
      <c r="AJ2042" s="362"/>
      <c r="AK2042" s="362"/>
      <c r="AL2042" s="362"/>
      <c r="AM2042" s="362"/>
      <c r="AN2042" s="361"/>
      <c r="AO2042" s="445" t="s">
        <v>5839</v>
      </c>
      <c r="AP2042" s="445" t="s">
        <v>5839</v>
      </c>
      <c r="AQ2042" s="445" t="s">
        <v>5839</v>
      </c>
    </row>
    <row r="2043" spans="1:43" ht="14.5" hidden="1" x14ac:dyDescent="0.35">
      <c r="A2043" s="362">
        <v>2041</v>
      </c>
      <c r="B2043" s="362" t="s">
        <v>5020</v>
      </c>
      <c r="C2043" s="362" t="s">
        <v>3</v>
      </c>
      <c r="D2043" s="362" t="s">
        <v>172</v>
      </c>
      <c r="E2043" s="362"/>
      <c r="F2043" s="362" t="s">
        <v>63</v>
      </c>
      <c r="G2043" s="362" t="s">
        <v>63</v>
      </c>
      <c r="H2043" s="362" t="s">
        <v>80</v>
      </c>
      <c r="I2043" s="362" t="s">
        <v>63</v>
      </c>
      <c r="J2043" s="361" t="s">
        <v>5021</v>
      </c>
      <c r="K2043" s="362"/>
      <c r="L2043" s="362" t="s">
        <v>186</v>
      </c>
      <c r="M2043" s="362" t="s">
        <v>95</v>
      </c>
      <c r="N2043" s="362" t="s">
        <v>1398</v>
      </c>
      <c r="O2043" s="362" t="s">
        <v>4464</v>
      </c>
      <c r="P2043" s="482"/>
      <c r="Q2043" s="362"/>
      <c r="R2043" s="362"/>
      <c r="S2043" s="362"/>
      <c r="T2043" s="362"/>
      <c r="U2043" s="362"/>
      <c r="V2043" s="362"/>
      <c r="W2043" s="362"/>
      <c r="X2043" s="362"/>
      <c r="Y2043" s="362"/>
      <c r="Z2043" s="362"/>
      <c r="AA2043" s="366"/>
      <c r="AB2043" s="362"/>
      <c r="AC2043" s="362" t="s">
        <v>19</v>
      </c>
      <c r="AD2043" s="362" t="s">
        <v>40</v>
      </c>
      <c r="AE2043" s="362">
        <v>0</v>
      </c>
      <c r="AF2043" s="362" t="s">
        <v>6316</v>
      </c>
      <c r="AG2043" s="362" t="b">
        <v>1</v>
      </c>
      <c r="AH2043" s="362"/>
      <c r="AI2043" s="362"/>
      <c r="AJ2043" s="362"/>
      <c r="AK2043" s="362"/>
      <c r="AL2043" s="362"/>
      <c r="AM2043" s="362"/>
      <c r="AN2043" s="361"/>
      <c r="AO2043" s="445" t="s">
        <v>9</v>
      </c>
      <c r="AP2043" s="445" t="s">
        <v>9</v>
      </c>
      <c r="AQ2043" s="445" t="s">
        <v>9</v>
      </c>
    </row>
    <row r="2044" spans="1:43" ht="14.5" hidden="1" x14ac:dyDescent="0.35">
      <c r="A2044" s="362">
        <v>2042</v>
      </c>
      <c r="B2044" s="362" t="s">
        <v>5022</v>
      </c>
      <c r="C2044" s="362" t="s">
        <v>3</v>
      </c>
      <c r="D2044" s="362" t="s">
        <v>172</v>
      </c>
      <c r="E2044" s="362"/>
      <c r="F2044" s="362" t="s">
        <v>63</v>
      </c>
      <c r="G2044" s="362" t="s">
        <v>63</v>
      </c>
      <c r="H2044" s="362" t="s">
        <v>80</v>
      </c>
      <c r="I2044" s="362" t="s">
        <v>63</v>
      </c>
      <c r="J2044" s="361" t="s">
        <v>5023</v>
      </c>
      <c r="K2044" s="362"/>
      <c r="L2044" s="362" t="s">
        <v>186</v>
      </c>
      <c r="M2044" s="362" t="s">
        <v>95</v>
      </c>
      <c r="N2044" s="362" t="s">
        <v>1398</v>
      </c>
      <c r="O2044" s="362" t="s">
        <v>4464</v>
      </c>
      <c r="P2044" s="482"/>
      <c r="Q2044" s="362"/>
      <c r="R2044" s="362"/>
      <c r="S2044" s="362"/>
      <c r="T2044" s="362"/>
      <c r="U2044" s="362"/>
      <c r="V2044" s="362"/>
      <c r="W2044" s="362"/>
      <c r="X2044" s="362"/>
      <c r="Y2044" s="362"/>
      <c r="Z2044" s="362"/>
      <c r="AA2044" s="366"/>
      <c r="AB2044" s="362"/>
      <c r="AC2044" s="362" t="s">
        <v>19</v>
      </c>
      <c r="AD2044" s="362" t="s">
        <v>40</v>
      </c>
      <c r="AE2044" s="362">
        <v>0</v>
      </c>
      <c r="AF2044" s="362" t="s">
        <v>6316</v>
      </c>
      <c r="AG2044" s="362" t="b">
        <v>1</v>
      </c>
      <c r="AH2044" s="362"/>
      <c r="AI2044" s="362"/>
      <c r="AJ2044" s="362"/>
      <c r="AK2044" s="362"/>
      <c r="AL2044" s="362"/>
      <c r="AM2044" s="362"/>
      <c r="AN2044" s="361"/>
      <c r="AO2044" s="445" t="s">
        <v>9</v>
      </c>
      <c r="AP2044" s="445" t="s">
        <v>9</v>
      </c>
      <c r="AQ2044" s="445" t="s">
        <v>9</v>
      </c>
    </row>
    <row r="2045" spans="1:43" ht="29" hidden="1" x14ac:dyDescent="0.35">
      <c r="A2045" s="362">
        <v>2043</v>
      </c>
      <c r="B2045" s="362" t="s">
        <v>5024</v>
      </c>
      <c r="C2045" s="362" t="s">
        <v>3</v>
      </c>
      <c r="D2045" s="362" t="s">
        <v>172</v>
      </c>
      <c r="E2045" s="362"/>
      <c r="F2045" s="362" t="s">
        <v>63</v>
      </c>
      <c r="G2045" s="362" t="s">
        <v>63</v>
      </c>
      <c r="H2045" s="362" t="s">
        <v>80</v>
      </c>
      <c r="I2045" s="362" t="s">
        <v>63</v>
      </c>
      <c r="J2045" s="361" t="s">
        <v>5025</v>
      </c>
      <c r="K2045" s="362"/>
      <c r="L2045" s="362" t="s">
        <v>186</v>
      </c>
      <c r="M2045" s="362" t="s">
        <v>95</v>
      </c>
      <c r="N2045" s="362" t="s">
        <v>1398</v>
      </c>
      <c r="O2045" s="362" t="s">
        <v>4464</v>
      </c>
      <c r="P2045" s="482"/>
      <c r="Q2045" s="362"/>
      <c r="R2045" s="362"/>
      <c r="S2045" s="362"/>
      <c r="T2045" s="362"/>
      <c r="U2045" s="362"/>
      <c r="V2045" s="362"/>
      <c r="W2045" s="362"/>
      <c r="X2045" s="362"/>
      <c r="Y2045" s="362"/>
      <c r="Z2045" s="362"/>
      <c r="AA2045" s="366"/>
      <c r="AB2045" s="362"/>
      <c r="AC2045" s="362" t="s">
        <v>19</v>
      </c>
      <c r="AD2045" s="362" t="s">
        <v>40</v>
      </c>
      <c r="AE2045" s="362">
        <v>0</v>
      </c>
      <c r="AF2045" s="362" t="s">
        <v>6316</v>
      </c>
      <c r="AG2045" s="362" t="b">
        <v>1</v>
      </c>
      <c r="AH2045" s="362"/>
      <c r="AI2045" s="362"/>
      <c r="AJ2045" s="362"/>
      <c r="AK2045" s="362"/>
      <c r="AL2045" s="362"/>
      <c r="AM2045" s="362"/>
      <c r="AN2045" s="361"/>
      <c r="AO2045" s="445" t="s">
        <v>9</v>
      </c>
      <c r="AP2045" s="445" t="s">
        <v>9</v>
      </c>
      <c r="AQ2045" s="445" t="s">
        <v>9</v>
      </c>
    </row>
    <row r="2046" spans="1:43" ht="14.5" hidden="1" x14ac:dyDescent="0.35">
      <c r="A2046" s="362">
        <v>2044</v>
      </c>
      <c r="B2046" s="362" t="s">
        <v>5026</v>
      </c>
      <c r="C2046" s="362" t="s">
        <v>3</v>
      </c>
      <c r="D2046" s="362" t="s">
        <v>172</v>
      </c>
      <c r="E2046" s="362"/>
      <c r="F2046" s="362" t="s">
        <v>63</v>
      </c>
      <c r="G2046" s="362" t="s">
        <v>63</v>
      </c>
      <c r="H2046" s="362" t="s">
        <v>80</v>
      </c>
      <c r="I2046" s="362" t="s">
        <v>63</v>
      </c>
      <c r="J2046" s="361" t="s">
        <v>5027</v>
      </c>
      <c r="K2046" s="362"/>
      <c r="L2046" s="362" t="s">
        <v>186</v>
      </c>
      <c r="M2046" s="362" t="s">
        <v>90</v>
      </c>
      <c r="N2046" s="362" t="s">
        <v>1398</v>
      </c>
      <c r="O2046" s="362" t="s">
        <v>5028</v>
      </c>
      <c r="P2046" s="491" t="s">
        <v>6898</v>
      </c>
      <c r="Q2046" s="362"/>
      <c r="R2046" s="362"/>
      <c r="S2046" s="362"/>
      <c r="T2046" s="362"/>
      <c r="U2046" s="362"/>
      <c r="V2046" s="362"/>
      <c r="W2046" s="362"/>
      <c r="X2046" s="362"/>
      <c r="Y2046" s="362"/>
      <c r="Z2046" s="362"/>
      <c r="AA2046" s="366"/>
      <c r="AB2046" s="362"/>
      <c r="AC2046" s="362" t="s">
        <v>19</v>
      </c>
      <c r="AD2046" s="362" t="s">
        <v>40</v>
      </c>
      <c r="AE2046" s="362" t="s">
        <v>6899</v>
      </c>
      <c r="AF2046" s="362" t="s">
        <v>40</v>
      </c>
      <c r="AG2046" s="362" t="b">
        <v>0</v>
      </c>
      <c r="AH2046" s="362"/>
      <c r="AI2046" s="362"/>
      <c r="AJ2046" s="362"/>
      <c r="AK2046" s="362"/>
      <c r="AL2046" s="362"/>
      <c r="AM2046" s="362"/>
      <c r="AN2046" s="361"/>
      <c r="AO2046" s="445" t="s">
        <v>9</v>
      </c>
      <c r="AP2046" s="445" t="s">
        <v>9</v>
      </c>
      <c r="AQ2046" s="445" t="s">
        <v>9</v>
      </c>
    </row>
    <row r="2047" spans="1:43" ht="14.5" hidden="1" x14ac:dyDescent="0.35">
      <c r="A2047" s="362">
        <v>2045</v>
      </c>
      <c r="B2047" s="362" t="s">
        <v>5029</v>
      </c>
      <c r="C2047" s="362" t="s">
        <v>3</v>
      </c>
      <c r="D2047" s="362" t="s">
        <v>172</v>
      </c>
      <c r="E2047" s="362"/>
      <c r="F2047" s="362" t="s">
        <v>63</v>
      </c>
      <c r="G2047" s="362" t="s">
        <v>63</v>
      </c>
      <c r="H2047" s="362" t="s">
        <v>80</v>
      </c>
      <c r="I2047" s="362" t="s">
        <v>63</v>
      </c>
      <c r="J2047" s="361" t="s">
        <v>5030</v>
      </c>
      <c r="K2047" s="362"/>
      <c r="L2047" s="362" t="s">
        <v>186</v>
      </c>
      <c r="M2047" s="362" t="s">
        <v>1024</v>
      </c>
      <c r="N2047" s="362" t="s">
        <v>1398</v>
      </c>
      <c r="O2047" s="362" t="s">
        <v>5028</v>
      </c>
      <c r="P2047" s="491" t="s">
        <v>6898</v>
      </c>
      <c r="Q2047" s="362"/>
      <c r="R2047" s="362"/>
      <c r="S2047" s="362"/>
      <c r="T2047" s="362"/>
      <c r="U2047" s="362"/>
      <c r="V2047" s="362"/>
      <c r="W2047" s="362"/>
      <c r="X2047" s="362"/>
      <c r="Y2047" s="362"/>
      <c r="Z2047" s="362"/>
      <c r="AA2047" s="366"/>
      <c r="AB2047" s="362"/>
      <c r="AC2047" s="362" t="s">
        <v>19</v>
      </c>
      <c r="AD2047" s="362" t="s">
        <v>40</v>
      </c>
      <c r="AE2047" s="362" t="s">
        <v>6899</v>
      </c>
      <c r="AF2047" s="362" t="s">
        <v>40</v>
      </c>
      <c r="AG2047" s="362" t="b">
        <v>0</v>
      </c>
      <c r="AH2047" s="362"/>
      <c r="AI2047" s="362"/>
      <c r="AJ2047" s="362"/>
      <c r="AK2047" s="362"/>
      <c r="AL2047" s="362"/>
      <c r="AM2047" s="362"/>
      <c r="AN2047" s="361"/>
      <c r="AO2047" s="445" t="s">
        <v>9</v>
      </c>
      <c r="AP2047" s="445" t="s">
        <v>9</v>
      </c>
      <c r="AQ2047" s="445" t="s">
        <v>9</v>
      </c>
    </row>
    <row r="2048" spans="1:43" ht="14.5" hidden="1" x14ac:dyDescent="0.35">
      <c r="A2048" s="362">
        <v>2046</v>
      </c>
      <c r="B2048" s="362" t="s">
        <v>5031</v>
      </c>
      <c r="C2048" s="362" t="s">
        <v>3</v>
      </c>
      <c r="D2048" s="362" t="s">
        <v>172</v>
      </c>
      <c r="E2048" s="362"/>
      <c r="F2048" s="362" t="s">
        <v>63</v>
      </c>
      <c r="G2048" s="362" t="s">
        <v>63</v>
      </c>
      <c r="H2048" s="362" t="s">
        <v>80</v>
      </c>
      <c r="I2048" s="362" t="s">
        <v>63</v>
      </c>
      <c r="J2048" s="361" t="s">
        <v>5032</v>
      </c>
      <c r="K2048" s="362"/>
      <c r="L2048" s="362" t="s">
        <v>186</v>
      </c>
      <c r="M2048" s="362" t="s">
        <v>90</v>
      </c>
      <c r="N2048" s="362" t="s">
        <v>1398</v>
      </c>
      <c r="O2048" s="362" t="s">
        <v>5028</v>
      </c>
      <c r="P2048" s="491" t="s">
        <v>6898</v>
      </c>
      <c r="Q2048" s="362"/>
      <c r="R2048" s="362"/>
      <c r="S2048" s="362"/>
      <c r="T2048" s="362"/>
      <c r="U2048" s="362"/>
      <c r="V2048" s="362"/>
      <c r="W2048" s="362"/>
      <c r="X2048" s="362"/>
      <c r="Y2048" s="362"/>
      <c r="Z2048" s="362"/>
      <c r="AA2048" s="366"/>
      <c r="AB2048" s="362"/>
      <c r="AC2048" s="362" t="s">
        <v>19</v>
      </c>
      <c r="AD2048" s="362" t="s">
        <v>40</v>
      </c>
      <c r="AE2048" s="362" t="s">
        <v>6899</v>
      </c>
      <c r="AF2048" s="362" t="s">
        <v>40</v>
      </c>
      <c r="AG2048" s="362" t="b">
        <v>0</v>
      </c>
      <c r="AH2048" s="362"/>
      <c r="AI2048" s="362"/>
      <c r="AJ2048" s="362"/>
      <c r="AK2048" s="362"/>
      <c r="AL2048" s="362"/>
      <c r="AM2048" s="362"/>
      <c r="AN2048" s="361"/>
      <c r="AO2048" s="445" t="s">
        <v>9</v>
      </c>
      <c r="AP2048" s="445" t="s">
        <v>9</v>
      </c>
      <c r="AQ2048" s="445" t="s">
        <v>9</v>
      </c>
    </row>
    <row r="2049" spans="1:43" ht="29" hidden="1" x14ac:dyDescent="0.35">
      <c r="A2049" s="362">
        <v>2047</v>
      </c>
      <c r="B2049" s="362" t="s">
        <v>5033</v>
      </c>
      <c r="C2049" s="362" t="s">
        <v>3</v>
      </c>
      <c r="D2049" s="362" t="s">
        <v>172</v>
      </c>
      <c r="E2049" s="362"/>
      <c r="F2049" s="362" t="s">
        <v>63</v>
      </c>
      <c r="G2049" s="362" t="s">
        <v>63</v>
      </c>
      <c r="H2049" s="362" t="s">
        <v>80</v>
      </c>
      <c r="I2049" s="362" t="s">
        <v>63</v>
      </c>
      <c r="J2049" s="361" t="s">
        <v>5034</v>
      </c>
      <c r="K2049" s="362"/>
      <c r="L2049" s="362" t="s">
        <v>186</v>
      </c>
      <c r="M2049" s="362" t="s">
        <v>90</v>
      </c>
      <c r="N2049" s="362" t="s">
        <v>1398</v>
      </c>
      <c r="O2049" s="362" t="s">
        <v>5028</v>
      </c>
      <c r="P2049" s="491" t="s">
        <v>6898</v>
      </c>
      <c r="Q2049" s="362"/>
      <c r="R2049" s="362"/>
      <c r="S2049" s="362"/>
      <c r="T2049" s="362"/>
      <c r="U2049" s="362"/>
      <c r="V2049" s="362"/>
      <c r="W2049" s="362"/>
      <c r="X2049" s="362"/>
      <c r="Y2049" s="362"/>
      <c r="Z2049" s="362"/>
      <c r="AA2049" s="366"/>
      <c r="AB2049" s="362"/>
      <c r="AC2049" s="362" t="s">
        <v>19</v>
      </c>
      <c r="AD2049" s="362" t="s">
        <v>40</v>
      </c>
      <c r="AE2049" s="362" t="s">
        <v>6899</v>
      </c>
      <c r="AF2049" s="362" t="s">
        <v>40</v>
      </c>
      <c r="AG2049" s="362" t="b">
        <v>0</v>
      </c>
      <c r="AH2049" s="362"/>
      <c r="AI2049" s="362"/>
      <c r="AJ2049" s="362"/>
      <c r="AK2049" s="362"/>
      <c r="AL2049" s="362"/>
      <c r="AM2049" s="362"/>
      <c r="AN2049" s="361"/>
      <c r="AO2049" s="445" t="s">
        <v>9</v>
      </c>
      <c r="AP2049" s="445" t="s">
        <v>9</v>
      </c>
      <c r="AQ2049" s="445" t="s">
        <v>9</v>
      </c>
    </row>
    <row r="2050" spans="1:43" ht="29" hidden="1" x14ac:dyDescent="0.35">
      <c r="A2050" s="362">
        <v>2048</v>
      </c>
      <c r="B2050" s="362" t="s">
        <v>5035</v>
      </c>
      <c r="C2050" s="362" t="s">
        <v>3</v>
      </c>
      <c r="D2050" s="362" t="s">
        <v>172</v>
      </c>
      <c r="E2050" s="362"/>
      <c r="F2050" s="362" t="s">
        <v>63</v>
      </c>
      <c r="G2050" s="362" t="s">
        <v>63</v>
      </c>
      <c r="H2050" s="362" t="s">
        <v>63</v>
      </c>
      <c r="I2050" s="362" t="s">
        <v>4493</v>
      </c>
      <c r="J2050" s="361" t="s">
        <v>5036</v>
      </c>
      <c r="K2050" s="362"/>
      <c r="L2050" s="362" t="s">
        <v>186</v>
      </c>
      <c r="M2050" s="362" t="s">
        <v>90</v>
      </c>
      <c r="N2050" s="362" t="s">
        <v>2208</v>
      </c>
      <c r="O2050" s="362" t="s">
        <v>4394</v>
      </c>
      <c r="P2050" s="482"/>
      <c r="Q2050" s="362"/>
      <c r="R2050" s="362"/>
      <c r="S2050" s="362"/>
      <c r="T2050" s="362"/>
      <c r="U2050" s="362"/>
      <c r="V2050" s="362"/>
      <c r="W2050" s="362"/>
      <c r="X2050" s="362"/>
      <c r="Y2050" s="362"/>
      <c r="Z2050" s="362"/>
      <c r="AA2050" s="366"/>
      <c r="AB2050" s="362"/>
      <c r="AC2050" s="362" t="s">
        <v>19</v>
      </c>
      <c r="AD2050" s="362" t="s">
        <v>40</v>
      </c>
      <c r="AE2050" s="362">
        <v>0</v>
      </c>
      <c r="AF2050" s="362" t="s">
        <v>40</v>
      </c>
      <c r="AG2050" s="362" t="b">
        <v>1</v>
      </c>
      <c r="AH2050" s="362"/>
      <c r="AI2050" s="362"/>
      <c r="AJ2050" s="362"/>
      <c r="AK2050" s="362"/>
      <c r="AL2050" s="362"/>
      <c r="AM2050" s="362"/>
      <c r="AN2050" s="361"/>
      <c r="AO2050" s="445" t="s">
        <v>9</v>
      </c>
      <c r="AP2050" s="445" t="s">
        <v>9</v>
      </c>
      <c r="AQ2050" s="445" t="s">
        <v>9</v>
      </c>
    </row>
    <row r="2051" spans="1:43" ht="29" hidden="1" x14ac:dyDescent="0.35">
      <c r="A2051" s="362">
        <v>2049</v>
      </c>
      <c r="B2051" s="362" t="s">
        <v>5037</v>
      </c>
      <c r="C2051" s="362" t="s">
        <v>3</v>
      </c>
      <c r="D2051" s="362" t="s">
        <v>172</v>
      </c>
      <c r="E2051" s="362"/>
      <c r="F2051" s="362" t="s">
        <v>63</v>
      </c>
      <c r="G2051" s="362" t="s">
        <v>63</v>
      </c>
      <c r="H2051" s="362" t="s">
        <v>63</v>
      </c>
      <c r="I2051" s="362" t="s">
        <v>4493</v>
      </c>
      <c r="J2051" s="361" t="s">
        <v>5038</v>
      </c>
      <c r="K2051" s="362"/>
      <c r="L2051" s="362" t="s">
        <v>186</v>
      </c>
      <c r="M2051" s="362" t="s">
        <v>90</v>
      </c>
      <c r="N2051" s="362" t="s">
        <v>2208</v>
      </c>
      <c r="O2051" s="362" t="s">
        <v>4394</v>
      </c>
      <c r="P2051" s="482"/>
      <c r="Q2051" s="362"/>
      <c r="R2051" s="362"/>
      <c r="S2051" s="362"/>
      <c r="T2051" s="362"/>
      <c r="U2051" s="362"/>
      <c r="V2051" s="362"/>
      <c r="W2051" s="362"/>
      <c r="X2051" s="362"/>
      <c r="Y2051" s="362"/>
      <c r="Z2051" s="362"/>
      <c r="AA2051" s="366"/>
      <c r="AB2051" s="362"/>
      <c r="AC2051" s="362" t="s">
        <v>19</v>
      </c>
      <c r="AD2051" s="362" t="s">
        <v>40</v>
      </c>
      <c r="AE2051" s="362">
        <v>0</v>
      </c>
      <c r="AF2051" s="362" t="s">
        <v>40</v>
      </c>
      <c r="AG2051" s="362" t="b">
        <v>1</v>
      </c>
      <c r="AH2051" s="362"/>
      <c r="AI2051" s="362"/>
      <c r="AJ2051" s="362"/>
      <c r="AK2051" s="362"/>
      <c r="AL2051" s="362"/>
      <c r="AM2051" s="362"/>
      <c r="AN2051" s="361"/>
      <c r="AO2051" s="445" t="s">
        <v>9</v>
      </c>
      <c r="AP2051" s="445" t="s">
        <v>9</v>
      </c>
      <c r="AQ2051" s="445" t="s">
        <v>9</v>
      </c>
    </row>
    <row r="2052" spans="1:43" ht="116" hidden="1" x14ac:dyDescent="0.35">
      <c r="A2052" s="362">
        <v>2050</v>
      </c>
      <c r="B2052" s="362" t="s">
        <v>5039</v>
      </c>
      <c r="C2052" s="362" t="s">
        <v>3</v>
      </c>
      <c r="D2052" s="362" t="s">
        <v>172</v>
      </c>
      <c r="E2052" s="362"/>
      <c r="F2052" s="362"/>
      <c r="G2052" s="362"/>
      <c r="H2052" s="362" t="s">
        <v>77</v>
      </c>
      <c r="I2052" s="362" t="s">
        <v>63</v>
      </c>
      <c r="J2052" s="361" t="s">
        <v>5040</v>
      </c>
      <c r="K2052" s="362"/>
      <c r="L2052" s="362" t="s">
        <v>186</v>
      </c>
      <c r="M2052" s="362" t="s">
        <v>90</v>
      </c>
      <c r="N2052" s="362" t="s">
        <v>2208</v>
      </c>
      <c r="O2052" s="362" t="s">
        <v>4394</v>
      </c>
      <c r="P2052" s="482" t="s">
        <v>4972</v>
      </c>
      <c r="Q2052" s="362"/>
      <c r="R2052" s="362"/>
      <c r="S2052" s="362"/>
      <c r="T2052" s="362"/>
      <c r="U2052" s="362"/>
      <c r="V2052" s="362"/>
      <c r="W2052" s="362"/>
      <c r="X2052" s="362"/>
      <c r="Y2052" s="362"/>
      <c r="Z2052" s="362"/>
      <c r="AA2052" s="366"/>
      <c r="AB2052" s="362"/>
      <c r="AC2052" s="362" t="s">
        <v>19</v>
      </c>
      <c r="AD2052" s="362" t="s">
        <v>40</v>
      </c>
      <c r="AE2052" s="362" t="s">
        <v>4972</v>
      </c>
      <c r="AF2052" s="362" t="s">
        <v>6316</v>
      </c>
      <c r="AG2052" s="362" t="b">
        <v>1</v>
      </c>
      <c r="AH2052" s="362"/>
      <c r="AI2052" s="362"/>
      <c r="AJ2052" s="362"/>
      <c r="AK2052" s="362"/>
      <c r="AL2052" s="362"/>
      <c r="AM2052" s="362"/>
      <c r="AN2052" s="361"/>
      <c r="AO2052" s="445" t="s">
        <v>9</v>
      </c>
      <c r="AP2052" s="445" t="s">
        <v>9</v>
      </c>
      <c r="AQ2052" s="445" t="s">
        <v>9</v>
      </c>
    </row>
    <row r="2053" spans="1:43" ht="29" hidden="1" x14ac:dyDescent="0.35">
      <c r="A2053" s="362">
        <v>2051</v>
      </c>
      <c r="B2053" s="362" t="s">
        <v>5041</v>
      </c>
      <c r="C2053" s="362" t="s">
        <v>3</v>
      </c>
      <c r="D2053" s="362" t="s">
        <v>172</v>
      </c>
      <c r="E2053" s="362"/>
      <c r="F2053" s="362" t="s">
        <v>63</v>
      </c>
      <c r="G2053" s="362" t="s">
        <v>63</v>
      </c>
      <c r="H2053" s="362" t="s">
        <v>63</v>
      </c>
      <c r="I2053" s="362" t="s">
        <v>4493</v>
      </c>
      <c r="J2053" s="361" t="s">
        <v>5042</v>
      </c>
      <c r="K2053" s="362"/>
      <c r="L2053" s="362" t="s">
        <v>186</v>
      </c>
      <c r="M2053" s="362" t="s">
        <v>90</v>
      </c>
      <c r="N2053" s="362" t="s">
        <v>2208</v>
      </c>
      <c r="O2053" s="362" t="s">
        <v>4394</v>
      </c>
      <c r="P2053" s="482"/>
      <c r="Q2053" s="362"/>
      <c r="R2053" s="362"/>
      <c r="S2053" s="362"/>
      <c r="T2053" s="362"/>
      <c r="U2053" s="362"/>
      <c r="V2053" s="362"/>
      <c r="W2053" s="362"/>
      <c r="X2053" s="362"/>
      <c r="Y2053" s="362"/>
      <c r="Z2053" s="362"/>
      <c r="AA2053" s="366"/>
      <c r="AB2053" s="362"/>
      <c r="AC2053" s="362" t="s">
        <v>19</v>
      </c>
      <c r="AD2053" s="362" t="s">
        <v>40</v>
      </c>
      <c r="AE2053" s="362">
        <v>0</v>
      </c>
      <c r="AF2053" s="362" t="s">
        <v>40</v>
      </c>
      <c r="AG2053" s="362" t="b">
        <v>1</v>
      </c>
      <c r="AH2053" s="362"/>
      <c r="AI2053" s="362"/>
      <c r="AJ2053" s="362"/>
      <c r="AK2053" s="362"/>
      <c r="AL2053" s="362"/>
      <c r="AM2053" s="362"/>
      <c r="AN2053" s="361"/>
      <c r="AO2053" s="445" t="s">
        <v>9</v>
      </c>
      <c r="AP2053" s="445" t="s">
        <v>9</v>
      </c>
      <c r="AQ2053" s="445" t="s">
        <v>9</v>
      </c>
    </row>
    <row r="2054" spans="1:43" ht="43.5" hidden="1" x14ac:dyDescent="0.35">
      <c r="A2054" s="362">
        <v>2052</v>
      </c>
      <c r="B2054" s="362" t="s">
        <v>5043</v>
      </c>
      <c r="C2054" s="362" t="s">
        <v>3</v>
      </c>
      <c r="D2054" s="362" t="s">
        <v>172</v>
      </c>
      <c r="E2054" s="362"/>
      <c r="F2054" s="362" t="s">
        <v>63</v>
      </c>
      <c r="G2054" s="362" t="s">
        <v>63</v>
      </c>
      <c r="H2054" s="362" t="s">
        <v>63</v>
      </c>
      <c r="I2054" s="362" t="s">
        <v>4493</v>
      </c>
      <c r="J2054" s="361" t="s">
        <v>5044</v>
      </c>
      <c r="K2054" s="362"/>
      <c r="L2054" s="362" t="s">
        <v>186</v>
      </c>
      <c r="M2054" s="362" t="s">
        <v>90</v>
      </c>
      <c r="N2054" s="362" t="s">
        <v>2208</v>
      </c>
      <c r="O2054" s="362" t="s">
        <v>4394</v>
      </c>
      <c r="P2054" s="482"/>
      <c r="Q2054" s="362"/>
      <c r="R2054" s="362"/>
      <c r="S2054" s="362"/>
      <c r="T2054" s="362"/>
      <c r="U2054" s="362"/>
      <c r="V2054" s="362"/>
      <c r="W2054" s="362"/>
      <c r="X2054" s="362"/>
      <c r="Y2054" s="362"/>
      <c r="Z2054" s="362"/>
      <c r="AA2054" s="366"/>
      <c r="AB2054" s="362"/>
      <c r="AC2054" s="362" t="s">
        <v>19</v>
      </c>
      <c r="AD2054" s="362" t="s">
        <v>40</v>
      </c>
      <c r="AE2054" s="362">
        <v>0</v>
      </c>
      <c r="AF2054" s="362" t="s">
        <v>40</v>
      </c>
      <c r="AG2054" s="362" t="b">
        <v>1</v>
      </c>
      <c r="AH2054" s="362"/>
      <c r="AI2054" s="362"/>
      <c r="AJ2054" s="362"/>
      <c r="AK2054" s="362"/>
      <c r="AL2054" s="362"/>
      <c r="AM2054" s="362"/>
      <c r="AN2054" s="361"/>
      <c r="AO2054" s="445" t="s">
        <v>9</v>
      </c>
      <c r="AP2054" s="445" t="s">
        <v>9</v>
      </c>
      <c r="AQ2054" s="445" t="s">
        <v>9</v>
      </c>
    </row>
    <row r="2055" spans="1:43" ht="72.5" hidden="1" x14ac:dyDescent="0.35">
      <c r="A2055" s="362">
        <v>2053</v>
      </c>
      <c r="B2055" s="362" t="s">
        <v>5045</v>
      </c>
      <c r="C2055" s="362" t="s">
        <v>3</v>
      </c>
      <c r="D2055" s="362" t="s">
        <v>172</v>
      </c>
      <c r="E2055" s="362"/>
      <c r="F2055" s="362" t="s">
        <v>63</v>
      </c>
      <c r="G2055" s="362" t="s">
        <v>63</v>
      </c>
      <c r="H2055" s="362" t="s">
        <v>80</v>
      </c>
      <c r="I2055" s="362" t="s">
        <v>63</v>
      </c>
      <c r="J2055" s="361" t="s">
        <v>5046</v>
      </c>
      <c r="K2055" s="362"/>
      <c r="L2055" s="362" t="s">
        <v>186</v>
      </c>
      <c r="M2055" s="362" t="s">
        <v>4410</v>
      </c>
      <c r="N2055" s="362" t="s">
        <v>4399</v>
      </c>
      <c r="O2055" s="362" t="s">
        <v>4400</v>
      </c>
      <c r="P2055" s="482" t="s">
        <v>5047</v>
      </c>
      <c r="Q2055" s="362"/>
      <c r="R2055" s="362"/>
      <c r="S2055" s="362"/>
      <c r="T2055" s="362"/>
      <c r="U2055" s="362"/>
      <c r="V2055" s="362"/>
      <c r="W2055" s="362"/>
      <c r="X2055" s="362"/>
      <c r="Y2055" s="362"/>
      <c r="Z2055" s="362"/>
      <c r="AA2055" s="366"/>
      <c r="AB2055" s="362"/>
      <c r="AC2055" s="362" t="s">
        <v>19</v>
      </c>
      <c r="AD2055" s="362" t="s">
        <v>40</v>
      </c>
      <c r="AE2055" s="362" t="s">
        <v>6900</v>
      </c>
      <c r="AF2055" s="362" t="s">
        <v>6171</v>
      </c>
      <c r="AG2055" s="362" t="b">
        <v>0</v>
      </c>
      <c r="AH2055" s="362"/>
      <c r="AI2055" s="362"/>
      <c r="AJ2055" s="362"/>
      <c r="AK2055" s="362"/>
      <c r="AL2055" s="362"/>
      <c r="AM2055" s="362"/>
      <c r="AN2055" s="361"/>
      <c r="AO2055" s="445" t="s">
        <v>5839</v>
      </c>
      <c r="AP2055" s="445" t="s">
        <v>5839</v>
      </c>
      <c r="AQ2055" s="445" t="s">
        <v>5839</v>
      </c>
    </row>
    <row r="2056" spans="1:43" ht="72.5" hidden="1" x14ac:dyDescent="0.35">
      <c r="A2056" s="362">
        <v>2054</v>
      </c>
      <c r="B2056" s="362" t="s">
        <v>5048</v>
      </c>
      <c r="C2056" s="362" t="s">
        <v>3</v>
      </c>
      <c r="D2056" s="362" t="s">
        <v>172</v>
      </c>
      <c r="E2056" s="362"/>
      <c r="F2056" s="362" t="s">
        <v>63</v>
      </c>
      <c r="G2056" s="362" t="s">
        <v>63</v>
      </c>
      <c r="H2056" s="362" t="s">
        <v>80</v>
      </c>
      <c r="I2056" s="362" t="s">
        <v>63</v>
      </c>
      <c r="J2056" s="361" t="s">
        <v>5049</v>
      </c>
      <c r="K2056" s="362"/>
      <c r="L2056" s="362" t="s">
        <v>186</v>
      </c>
      <c r="M2056" s="362" t="s">
        <v>4410</v>
      </c>
      <c r="N2056" s="362" t="s">
        <v>4399</v>
      </c>
      <c r="O2056" s="362" t="s">
        <v>4400</v>
      </c>
      <c r="P2056" s="482" t="s">
        <v>5047</v>
      </c>
      <c r="Q2056" s="362"/>
      <c r="R2056" s="362"/>
      <c r="S2056" s="362"/>
      <c r="T2056" s="362"/>
      <c r="U2056" s="362"/>
      <c r="V2056" s="362"/>
      <c r="W2056" s="362"/>
      <c r="X2056" s="362"/>
      <c r="Y2056" s="362"/>
      <c r="Z2056" s="362"/>
      <c r="AA2056" s="366"/>
      <c r="AB2056" s="362"/>
      <c r="AC2056" s="362" t="s">
        <v>19</v>
      </c>
      <c r="AD2056" s="362" t="s">
        <v>40</v>
      </c>
      <c r="AE2056" s="362" t="s">
        <v>5047</v>
      </c>
      <c r="AF2056" s="362" t="s">
        <v>6171</v>
      </c>
      <c r="AG2056" s="362" t="b">
        <v>1</v>
      </c>
      <c r="AH2056" s="362"/>
      <c r="AI2056" s="362"/>
      <c r="AJ2056" s="362"/>
      <c r="AK2056" s="362"/>
      <c r="AL2056" s="362"/>
      <c r="AM2056" s="362"/>
      <c r="AN2056" s="361"/>
      <c r="AO2056" s="445" t="s">
        <v>5839</v>
      </c>
      <c r="AP2056" s="445" t="s">
        <v>5839</v>
      </c>
      <c r="AQ2056" s="445" t="s">
        <v>5839</v>
      </c>
    </row>
    <row r="2057" spans="1:43" ht="72.5" hidden="1" x14ac:dyDescent="0.35">
      <c r="A2057" s="362">
        <v>2055</v>
      </c>
      <c r="B2057" s="362" t="s">
        <v>5050</v>
      </c>
      <c r="C2057" s="362" t="s">
        <v>3</v>
      </c>
      <c r="D2057" s="362" t="s">
        <v>172</v>
      </c>
      <c r="E2057" s="362"/>
      <c r="F2057" s="362" t="s">
        <v>63</v>
      </c>
      <c r="G2057" s="362" t="s">
        <v>63</v>
      </c>
      <c r="H2057" s="362" t="s">
        <v>80</v>
      </c>
      <c r="I2057" s="362" t="s">
        <v>63</v>
      </c>
      <c r="J2057" s="361" t="s">
        <v>5051</v>
      </c>
      <c r="K2057" s="362"/>
      <c r="L2057" s="362" t="s">
        <v>186</v>
      </c>
      <c r="M2057" s="362" t="s">
        <v>4410</v>
      </c>
      <c r="N2057" s="362" t="s">
        <v>4399</v>
      </c>
      <c r="O2057" s="362" t="s">
        <v>4400</v>
      </c>
      <c r="P2057" s="482" t="s">
        <v>5047</v>
      </c>
      <c r="Q2057" s="362"/>
      <c r="R2057" s="362"/>
      <c r="S2057" s="362"/>
      <c r="T2057" s="362"/>
      <c r="U2057" s="362"/>
      <c r="V2057" s="362"/>
      <c r="W2057" s="362"/>
      <c r="X2057" s="362"/>
      <c r="Y2057" s="362"/>
      <c r="Z2057" s="362"/>
      <c r="AA2057" s="366"/>
      <c r="AB2057" s="362"/>
      <c r="AC2057" s="362" t="s">
        <v>19</v>
      </c>
      <c r="AD2057" s="362" t="s">
        <v>40</v>
      </c>
      <c r="AE2057" s="362" t="s">
        <v>5047</v>
      </c>
      <c r="AF2057" s="362" t="s">
        <v>6171</v>
      </c>
      <c r="AG2057" s="362" t="b">
        <v>1</v>
      </c>
      <c r="AH2057" s="362"/>
      <c r="AI2057" s="362"/>
      <c r="AJ2057" s="362"/>
      <c r="AK2057" s="362"/>
      <c r="AL2057" s="362"/>
      <c r="AM2057" s="362"/>
      <c r="AN2057" s="361"/>
      <c r="AO2057" s="445" t="s">
        <v>5839</v>
      </c>
      <c r="AP2057" s="445" t="s">
        <v>5839</v>
      </c>
      <c r="AQ2057" s="445" t="s">
        <v>5839</v>
      </c>
    </row>
    <row r="2058" spans="1:43" ht="72.5" hidden="1" x14ac:dyDescent="0.35">
      <c r="A2058" s="362">
        <v>2056</v>
      </c>
      <c r="B2058" s="362" t="s">
        <v>5052</v>
      </c>
      <c r="C2058" s="362" t="s">
        <v>3</v>
      </c>
      <c r="D2058" s="362" t="s">
        <v>172</v>
      </c>
      <c r="E2058" s="362"/>
      <c r="F2058" s="362" t="s">
        <v>63</v>
      </c>
      <c r="G2058" s="362" t="s">
        <v>63</v>
      </c>
      <c r="H2058" s="362" t="s">
        <v>80</v>
      </c>
      <c r="I2058" s="362" t="s">
        <v>63</v>
      </c>
      <c r="J2058" s="361" t="s">
        <v>5053</v>
      </c>
      <c r="K2058" s="362"/>
      <c r="L2058" s="362" t="s">
        <v>186</v>
      </c>
      <c r="M2058" s="362" t="s">
        <v>4410</v>
      </c>
      <c r="N2058" s="362" t="s">
        <v>4399</v>
      </c>
      <c r="O2058" s="362" t="s">
        <v>4400</v>
      </c>
      <c r="P2058" s="482" t="s">
        <v>5047</v>
      </c>
      <c r="Q2058" s="362"/>
      <c r="R2058" s="362"/>
      <c r="S2058" s="362"/>
      <c r="T2058" s="362"/>
      <c r="U2058" s="362"/>
      <c r="V2058" s="362"/>
      <c r="W2058" s="362"/>
      <c r="X2058" s="362"/>
      <c r="Y2058" s="362"/>
      <c r="Z2058" s="362"/>
      <c r="AA2058" s="366"/>
      <c r="AB2058" s="362"/>
      <c r="AC2058" s="362" t="s">
        <v>19</v>
      </c>
      <c r="AD2058" s="362" t="s">
        <v>40</v>
      </c>
      <c r="AE2058" s="362" t="s">
        <v>5047</v>
      </c>
      <c r="AF2058" s="362" t="s">
        <v>6171</v>
      </c>
      <c r="AG2058" s="362" t="b">
        <v>1</v>
      </c>
      <c r="AH2058" s="362"/>
      <c r="AI2058" s="362"/>
      <c r="AJ2058" s="362"/>
      <c r="AK2058" s="362"/>
      <c r="AL2058" s="362"/>
      <c r="AM2058" s="362"/>
      <c r="AN2058" s="361"/>
      <c r="AO2058" s="445" t="s">
        <v>5839</v>
      </c>
      <c r="AP2058" s="445" t="s">
        <v>5839</v>
      </c>
      <c r="AQ2058" s="445" t="s">
        <v>5839</v>
      </c>
    </row>
    <row r="2059" spans="1:43" ht="72.5" hidden="1" x14ac:dyDescent="0.35">
      <c r="A2059" s="362">
        <v>2057</v>
      </c>
      <c r="B2059" s="362" t="s">
        <v>5054</v>
      </c>
      <c r="C2059" s="362" t="s">
        <v>3</v>
      </c>
      <c r="D2059" s="362" t="s">
        <v>172</v>
      </c>
      <c r="E2059" s="362"/>
      <c r="F2059" s="362" t="s">
        <v>63</v>
      </c>
      <c r="G2059" s="362" t="s">
        <v>63</v>
      </c>
      <c r="H2059" s="362" t="s">
        <v>80</v>
      </c>
      <c r="I2059" s="362" t="s">
        <v>63</v>
      </c>
      <c r="J2059" s="361" t="s">
        <v>5055</v>
      </c>
      <c r="K2059" s="362"/>
      <c r="L2059" s="362" t="s">
        <v>186</v>
      </c>
      <c r="M2059" s="362" t="s">
        <v>4410</v>
      </c>
      <c r="N2059" s="362" t="s">
        <v>4399</v>
      </c>
      <c r="O2059" s="362" t="s">
        <v>4400</v>
      </c>
      <c r="P2059" s="482" t="s">
        <v>5047</v>
      </c>
      <c r="Q2059" s="362"/>
      <c r="R2059" s="362"/>
      <c r="S2059" s="362"/>
      <c r="T2059" s="362"/>
      <c r="U2059" s="362"/>
      <c r="V2059" s="362"/>
      <c r="W2059" s="362"/>
      <c r="X2059" s="362"/>
      <c r="Y2059" s="362"/>
      <c r="Z2059" s="362"/>
      <c r="AA2059" s="366"/>
      <c r="AB2059" s="362"/>
      <c r="AC2059" s="362" t="s">
        <v>19</v>
      </c>
      <c r="AD2059" s="362" t="s">
        <v>40</v>
      </c>
      <c r="AE2059" s="362" t="s">
        <v>5047</v>
      </c>
      <c r="AF2059" s="362" t="s">
        <v>6171</v>
      </c>
      <c r="AG2059" s="362" t="b">
        <v>1</v>
      </c>
      <c r="AH2059" s="362"/>
      <c r="AI2059" s="362"/>
      <c r="AJ2059" s="362"/>
      <c r="AK2059" s="362"/>
      <c r="AL2059" s="362"/>
      <c r="AM2059" s="362"/>
      <c r="AN2059" s="361"/>
      <c r="AO2059" s="445" t="s">
        <v>5839</v>
      </c>
      <c r="AP2059" s="445" t="s">
        <v>5839</v>
      </c>
      <c r="AQ2059" s="445" t="s">
        <v>5839</v>
      </c>
    </row>
    <row r="2060" spans="1:43" ht="72.5" hidden="1" x14ac:dyDescent="0.35">
      <c r="A2060" s="362">
        <v>2058</v>
      </c>
      <c r="B2060" s="362" t="s">
        <v>5056</v>
      </c>
      <c r="C2060" s="362" t="s">
        <v>3</v>
      </c>
      <c r="D2060" s="362" t="s">
        <v>172</v>
      </c>
      <c r="E2060" s="362"/>
      <c r="F2060" s="362" t="s">
        <v>63</v>
      </c>
      <c r="G2060" s="362" t="s">
        <v>63</v>
      </c>
      <c r="H2060" s="362" t="s">
        <v>80</v>
      </c>
      <c r="I2060" s="362" t="s">
        <v>63</v>
      </c>
      <c r="J2060" s="361" t="s">
        <v>5057</v>
      </c>
      <c r="K2060" s="362"/>
      <c r="L2060" s="362" t="s">
        <v>186</v>
      </c>
      <c r="M2060" s="362" t="s">
        <v>4410</v>
      </c>
      <c r="N2060" s="362" t="s">
        <v>4399</v>
      </c>
      <c r="O2060" s="362" t="s">
        <v>4400</v>
      </c>
      <c r="P2060" s="482" t="s">
        <v>5047</v>
      </c>
      <c r="Q2060" s="362"/>
      <c r="R2060" s="362"/>
      <c r="S2060" s="362"/>
      <c r="T2060" s="362"/>
      <c r="U2060" s="362"/>
      <c r="V2060" s="362"/>
      <c r="W2060" s="362"/>
      <c r="X2060" s="362"/>
      <c r="Y2060" s="362"/>
      <c r="Z2060" s="362"/>
      <c r="AA2060" s="366"/>
      <c r="AB2060" s="362"/>
      <c r="AC2060" s="362" t="s">
        <v>19</v>
      </c>
      <c r="AD2060" s="362" t="s">
        <v>40</v>
      </c>
      <c r="AE2060" s="362" t="s">
        <v>5047</v>
      </c>
      <c r="AF2060" s="362" t="s">
        <v>6171</v>
      </c>
      <c r="AG2060" s="362" t="b">
        <v>1</v>
      </c>
      <c r="AH2060" s="362"/>
      <c r="AI2060" s="362"/>
      <c r="AJ2060" s="362"/>
      <c r="AK2060" s="362"/>
      <c r="AL2060" s="362"/>
      <c r="AM2060" s="362"/>
      <c r="AN2060" s="361"/>
      <c r="AO2060" s="445" t="s">
        <v>5839</v>
      </c>
      <c r="AP2060" s="445" t="s">
        <v>5839</v>
      </c>
      <c r="AQ2060" s="445" t="s">
        <v>5839</v>
      </c>
    </row>
    <row r="2061" spans="1:43" ht="72.5" hidden="1" x14ac:dyDescent="0.35">
      <c r="A2061" s="362">
        <v>2059</v>
      </c>
      <c r="B2061" s="362" t="s">
        <v>5058</v>
      </c>
      <c r="C2061" s="362" t="s">
        <v>3</v>
      </c>
      <c r="D2061" s="362" t="s">
        <v>172</v>
      </c>
      <c r="E2061" s="362"/>
      <c r="F2061" s="362" t="s">
        <v>63</v>
      </c>
      <c r="G2061" s="362" t="s">
        <v>63</v>
      </c>
      <c r="H2061" s="362" t="s">
        <v>80</v>
      </c>
      <c r="I2061" s="362" t="s">
        <v>63</v>
      </c>
      <c r="J2061" s="361" t="s">
        <v>5059</v>
      </c>
      <c r="K2061" s="362"/>
      <c r="L2061" s="362" t="s">
        <v>186</v>
      </c>
      <c r="M2061" s="362" t="s">
        <v>4410</v>
      </c>
      <c r="N2061" s="362" t="s">
        <v>4399</v>
      </c>
      <c r="O2061" s="362" t="s">
        <v>4400</v>
      </c>
      <c r="P2061" s="482" t="s">
        <v>5047</v>
      </c>
      <c r="Q2061" s="362"/>
      <c r="R2061" s="362"/>
      <c r="S2061" s="362"/>
      <c r="T2061" s="362"/>
      <c r="U2061" s="362"/>
      <c r="V2061" s="362"/>
      <c r="W2061" s="362"/>
      <c r="X2061" s="362"/>
      <c r="Y2061" s="362"/>
      <c r="Z2061" s="362"/>
      <c r="AA2061" s="366"/>
      <c r="AB2061" s="362"/>
      <c r="AC2061" s="362" t="s">
        <v>19</v>
      </c>
      <c r="AD2061" s="362" t="s">
        <v>40</v>
      </c>
      <c r="AE2061" s="362" t="s">
        <v>5047</v>
      </c>
      <c r="AF2061" s="362" t="s">
        <v>6171</v>
      </c>
      <c r="AG2061" s="362" t="b">
        <v>1</v>
      </c>
      <c r="AH2061" s="362"/>
      <c r="AI2061" s="362"/>
      <c r="AJ2061" s="362"/>
      <c r="AK2061" s="362"/>
      <c r="AL2061" s="362"/>
      <c r="AM2061" s="362"/>
      <c r="AN2061" s="361"/>
      <c r="AO2061" s="445" t="s">
        <v>5839</v>
      </c>
      <c r="AP2061" s="445" t="s">
        <v>5839</v>
      </c>
      <c r="AQ2061" s="445" t="s">
        <v>5839</v>
      </c>
    </row>
    <row r="2062" spans="1:43" ht="72.5" hidden="1" x14ac:dyDescent="0.35">
      <c r="A2062" s="362">
        <v>2060</v>
      </c>
      <c r="B2062" s="362" t="s">
        <v>5060</v>
      </c>
      <c r="C2062" s="362" t="s">
        <v>3</v>
      </c>
      <c r="D2062" s="362" t="s">
        <v>172</v>
      </c>
      <c r="E2062" s="362"/>
      <c r="F2062" s="362" t="s">
        <v>63</v>
      </c>
      <c r="G2062" s="362" t="s">
        <v>63</v>
      </c>
      <c r="H2062" s="362" t="s">
        <v>80</v>
      </c>
      <c r="I2062" s="362" t="s">
        <v>63</v>
      </c>
      <c r="J2062" s="361" t="s">
        <v>5061</v>
      </c>
      <c r="K2062" s="362"/>
      <c r="L2062" s="362" t="s">
        <v>186</v>
      </c>
      <c r="M2062" s="362" t="s">
        <v>4410</v>
      </c>
      <c r="N2062" s="362" t="s">
        <v>4399</v>
      </c>
      <c r="O2062" s="362" t="s">
        <v>4400</v>
      </c>
      <c r="P2062" s="482" t="s">
        <v>5047</v>
      </c>
      <c r="Q2062" s="362"/>
      <c r="R2062" s="362"/>
      <c r="S2062" s="362"/>
      <c r="T2062" s="362"/>
      <c r="U2062" s="362"/>
      <c r="V2062" s="362"/>
      <c r="W2062" s="362"/>
      <c r="X2062" s="362"/>
      <c r="Y2062" s="362"/>
      <c r="Z2062" s="362"/>
      <c r="AA2062" s="366"/>
      <c r="AB2062" s="362"/>
      <c r="AC2062" s="362" t="s">
        <v>19</v>
      </c>
      <c r="AD2062" s="362" t="s">
        <v>40</v>
      </c>
      <c r="AE2062" s="362" t="s">
        <v>5047</v>
      </c>
      <c r="AF2062" s="362" t="s">
        <v>6171</v>
      </c>
      <c r="AG2062" s="362" t="b">
        <v>1</v>
      </c>
      <c r="AH2062" s="362"/>
      <c r="AI2062" s="362"/>
      <c r="AJ2062" s="362"/>
      <c r="AK2062" s="362"/>
      <c r="AL2062" s="362"/>
      <c r="AM2062" s="362"/>
      <c r="AN2062" s="361"/>
      <c r="AO2062" s="445" t="s">
        <v>5839</v>
      </c>
      <c r="AP2062" s="445" t="s">
        <v>5839</v>
      </c>
      <c r="AQ2062" s="445" t="s">
        <v>5839</v>
      </c>
    </row>
    <row r="2063" spans="1:43" ht="43.5" hidden="1" x14ac:dyDescent="0.35">
      <c r="A2063" s="362">
        <v>2061</v>
      </c>
      <c r="B2063" s="362" t="s">
        <v>5062</v>
      </c>
      <c r="C2063" s="362" t="s">
        <v>3</v>
      </c>
      <c r="D2063" s="362" t="s">
        <v>172</v>
      </c>
      <c r="E2063" s="362"/>
      <c r="F2063" s="362"/>
      <c r="G2063" s="362"/>
      <c r="H2063" s="362" t="s">
        <v>77</v>
      </c>
      <c r="I2063" s="362" t="s">
        <v>5063</v>
      </c>
      <c r="J2063" s="361" t="s">
        <v>5064</v>
      </c>
      <c r="K2063" s="362"/>
      <c r="L2063" s="362" t="s">
        <v>1689</v>
      </c>
      <c r="M2063" s="362" t="s">
        <v>90</v>
      </c>
      <c r="N2063" s="362" t="s">
        <v>77</v>
      </c>
      <c r="O2063" s="362" t="s">
        <v>5065</v>
      </c>
      <c r="P2063" s="482" t="s">
        <v>5066</v>
      </c>
      <c r="Q2063" s="377"/>
      <c r="R2063" s="377"/>
      <c r="S2063" s="377"/>
      <c r="T2063" s="363"/>
      <c r="U2063" s="363"/>
      <c r="V2063" s="363"/>
      <c r="W2063" s="362"/>
      <c r="X2063" s="377"/>
      <c r="Y2063" s="377"/>
      <c r="Z2063" s="377"/>
      <c r="AA2063" s="366"/>
      <c r="AB2063" s="362"/>
      <c r="AC2063" s="362" t="s">
        <v>19</v>
      </c>
      <c r="AD2063" s="362" t="s">
        <v>8</v>
      </c>
      <c r="AE2063" s="362"/>
      <c r="AF2063" s="362"/>
      <c r="AG2063" s="362"/>
      <c r="AH2063" s="362"/>
      <c r="AI2063" s="363"/>
      <c r="AJ2063" s="363"/>
      <c r="AK2063" s="363"/>
      <c r="AL2063" s="363"/>
      <c r="AM2063" s="368">
        <v>45924</v>
      </c>
      <c r="AN2063" s="361" t="s">
        <v>5067</v>
      </c>
      <c r="AO2063" s="445" t="s">
        <v>539</v>
      </c>
      <c r="AP2063" s="445" t="s">
        <v>5841</v>
      </c>
      <c r="AQ2063" s="445" t="s">
        <v>5840</v>
      </c>
    </row>
    <row r="2064" spans="1:43" ht="72.5" hidden="1" x14ac:dyDescent="0.35">
      <c r="A2064" s="362">
        <v>2062</v>
      </c>
      <c r="B2064" s="362" t="s">
        <v>5068</v>
      </c>
      <c r="C2064" s="362" t="s">
        <v>3</v>
      </c>
      <c r="D2064" s="362" t="s">
        <v>172</v>
      </c>
      <c r="E2064" s="362"/>
      <c r="F2064" s="362" t="s">
        <v>63</v>
      </c>
      <c r="G2064" s="362" t="s">
        <v>63</v>
      </c>
      <c r="H2064" s="362" t="s">
        <v>80</v>
      </c>
      <c r="I2064" s="362" t="s">
        <v>63</v>
      </c>
      <c r="J2064" s="361" t="s">
        <v>5069</v>
      </c>
      <c r="K2064" s="362"/>
      <c r="L2064" s="362" t="s">
        <v>186</v>
      </c>
      <c r="M2064" s="362" t="s">
        <v>4410</v>
      </c>
      <c r="N2064" s="362" t="s">
        <v>4399</v>
      </c>
      <c r="O2064" s="362" t="s">
        <v>4400</v>
      </c>
      <c r="P2064" s="482" t="s">
        <v>5047</v>
      </c>
      <c r="Q2064" s="362"/>
      <c r="R2064" s="362"/>
      <c r="S2064" s="362"/>
      <c r="T2064" s="362"/>
      <c r="U2064" s="362"/>
      <c r="V2064" s="362"/>
      <c r="W2064" s="362"/>
      <c r="X2064" s="362"/>
      <c r="Y2064" s="362"/>
      <c r="Z2064" s="362"/>
      <c r="AA2064" s="366"/>
      <c r="AB2064" s="362"/>
      <c r="AC2064" s="362" t="s">
        <v>19</v>
      </c>
      <c r="AD2064" s="362" t="s">
        <v>40</v>
      </c>
      <c r="AE2064" s="362" t="s">
        <v>5047</v>
      </c>
      <c r="AF2064" s="362" t="s">
        <v>6171</v>
      </c>
      <c r="AG2064" s="362" t="b">
        <v>1</v>
      </c>
      <c r="AH2064" s="362"/>
      <c r="AI2064" s="362"/>
      <c r="AJ2064" s="362"/>
      <c r="AK2064" s="362"/>
      <c r="AL2064" s="362"/>
      <c r="AM2064" s="362"/>
      <c r="AN2064" s="361"/>
      <c r="AO2064" s="445" t="s">
        <v>5839</v>
      </c>
      <c r="AP2064" s="445" t="s">
        <v>5839</v>
      </c>
      <c r="AQ2064" s="445" t="s">
        <v>5839</v>
      </c>
    </row>
    <row r="2065" spans="1:43" ht="72.5" hidden="1" x14ac:dyDescent="0.35">
      <c r="A2065" s="362">
        <v>2063</v>
      </c>
      <c r="B2065" s="362" t="s">
        <v>5070</v>
      </c>
      <c r="C2065" s="362" t="s">
        <v>3</v>
      </c>
      <c r="D2065" s="362" t="s">
        <v>172</v>
      </c>
      <c r="E2065" s="362"/>
      <c r="F2065" s="362" t="s">
        <v>63</v>
      </c>
      <c r="G2065" s="362" t="s">
        <v>63</v>
      </c>
      <c r="H2065" s="362" t="s">
        <v>80</v>
      </c>
      <c r="I2065" s="362" t="s">
        <v>63</v>
      </c>
      <c r="J2065" s="361" t="s">
        <v>5071</v>
      </c>
      <c r="K2065" s="362"/>
      <c r="L2065" s="362" t="s">
        <v>186</v>
      </c>
      <c r="M2065" s="362" t="s">
        <v>4410</v>
      </c>
      <c r="N2065" s="362" t="s">
        <v>4399</v>
      </c>
      <c r="O2065" s="362" t="s">
        <v>4400</v>
      </c>
      <c r="P2065" s="482" t="s">
        <v>5047</v>
      </c>
      <c r="Q2065" s="362"/>
      <c r="R2065" s="362"/>
      <c r="S2065" s="362"/>
      <c r="T2065" s="362"/>
      <c r="U2065" s="362"/>
      <c r="V2065" s="362"/>
      <c r="W2065" s="362"/>
      <c r="X2065" s="362"/>
      <c r="Y2065" s="362"/>
      <c r="Z2065" s="362"/>
      <c r="AA2065" s="366"/>
      <c r="AB2065" s="362"/>
      <c r="AC2065" s="362" t="s">
        <v>19</v>
      </c>
      <c r="AD2065" s="362" t="s">
        <v>40</v>
      </c>
      <c r="AE2065" s="362" t="s">
        <v>5047</v>
      </c>
      <c r="AF2065" s="362" t="s">
        <v>6171</v>
      </c>
      <c r="AG2065" s="362" t="b">
        <v>1</v>
      </c>
      <c r="AH2065" s="362"/>
      <c r="AI2065" s="362"/>
      <c r="AJ2065" s="362"/>
      <c r="AK2065" s="362"/>
      <c r="AL2065" s="362"/>
      <c r="AM2065" s="362"/>
      <c r="AN2065" s="361"/>
      <c r="AO2065" s="445" t="s">
        <v>5839</v>
      </c>
      <c r="AP2065" s="445" t="s">
        <v>5839</v>
      </c>
      <c r="AQ2065" s="445" t="s">
        <v>5839</v>
      </c>
    </row>
    <row r="2066" spans="1:43" ht="72.5" hidden="1" x14ac:dyDescent="0.35">
      <c r="A2066" s="362">
        <v>2064</v>
      </c>
      <c r="B2066" s="362" t="s">
        <v>5072</v>
      </c>
      <c r="C2066" s="362" t="s">
        <v>3</v>
      </c>
      <c r="D2066" s="362" t="s">
        <v>172</v>
      </c>
      <c r="E2066" s="362"/>
      <c r="F2066" s="362" t="s">
        <v>63</v>
      </c>
      <c r="G2066" s="362" t="s">
        <v>63</v>
      </c>
      <c r="H2066" s="362" t="s">
        <v>80</v>
      </c>
      <c r="I2066" s="362" t="s">
        <v>63</v>
      </c>
      <c r="J2066" s="361" t="s">
        <v>5073</v>
      </c>
      <c r="K2066" s="362"/>
      <c r="L2066" s="362" t="s">
        <v>186</v>
      </c>
      <c r="M2066" s="362" t="s">
        <v>4410</v>
      </c>
      <c r="N2066" s="362" t="s">
        <v>4399</v>
      </c>
      <c r="O2066" s="362" t="s">
        <v>4400</v>
      </c>
      <c r="P2066" s="482" t="s">
        <v>5047</v>
      </c>
      <c r="Q2066" s="362"/>
      <c r="R2066" s="362"/>
      <c r="S2066" s="362"/>
      <c r="T2066" s="362"/>
      <c r="U2066" s="362"/>
      <c r="V2066" s="362"/>
      <c r="W2066" s="362"/>
      <c r="X2066" s="362"/>
      <c r="Y2066" s="362"/>
      <c r="Z2066" s="362"/>
      <c r="AA2066" s="366"/>
      <c r="AB2066" s="362"/>
      <c r="AC2066" s="362" t="s">
        <v>19</v>
      </c>
      <c r="AD2066" s="362" t="s">
        <v>40</v>
      </c>
      <c r="AE2066" s="362" t="s">
        <v>5047</v>
      </c>
      <c r="AF2066" s="362" t="s">
        <v>6171</v>
      </c>
      <c r="AG2066" s="362" t="b">
        <v>1</v>
      </c>
      <c r="AH2066" s="362"/>
      <c r="AI2066" s="362"/>
      <c r="AJ2066" s="362"/>
      <c r="AK2066" s="362"/>
      <c r="AL2066" s="362"/>
      <c r="AM2066" s="362"/>
      <c r="AN2066" s="361"/>
      <c r="AO2066" s="445" t="s">
        <v>5839</v>
      </c>
      <c r="AP2066" s="445" t="s">
        <v>5839</v>
      </c>
      <c r="AQ2066" s="445" t="s">
        <v>5839</v>
      </c>
    </row>
    <row r="2067" spans="1:43" ht="72.5" hidden="1" x14ac:dyDescent="0.35">
      <c r="A2067" s="362">
        <v>2065</v>
      </c>
      <c r="B2067" s="362" t="s">
        <v>5074</v>
      </c>
      <c r="C2067" s="362" t="s">
        <v>3</v>
      </c>
      <c r="D2067" s="362" t="s">
        <v>172</v>
      </c>
      <c r="E2067" s="362"/>
      <c r="F2067" s="362" t="s">
        <v>63</v>
      </c>
      <c r="G2067" s="362" t="s">
        <v>63</v>
      </c>
      <c r="H2067" s="362" t="s">
        <v>80</v>
      </c>
      <c r="I2067" s="362" t="s">
        <v>63</v>
      </c>
      <c r="J2067" s="361" t="s">
        <v>5075</v>
      </c>
      <c r="K2067" s="362"/>
      <c r="L2067" s="362" t="s">
        <v>186</v>
      </c>
      <c r="M2067" s="362" t="s">
        <v>4410</v>
      </c>
      <c r="N2067" s="362" t="s">
        <v>4399</v>
      </c>
      <c r="O2067" s="362" t="s">
        <v>4400</v>
      </c>
      <c r="P2067" s="482" t="s">
        <v>5047</v>
      </c>
      <c r="Q2067" s="362"/>
      <c r="R2067" s="362"/>
      <c r="S2067" s="362"/>
      <c r="T2067" s="362"/>
      <c r="U2067" s="362"/>
      <c r="V2067" s="362"/>
      <c r="W2067" s="362"/>
      <c r="X2067" s="362"/>
      <c r="Y2067" s="362"/>
      <c r="Z2067" s="362"/>
      <c r="AA2067" s="366"/>
      <c r="AB2067" s="362"/>
      <c r="AC2067" s="362" t="s">
        <v>19</v>
      </c>
      <c r="AD2067" s="362" t="s">
        <v>40</v>
      </c>
      <c r="AE2067" s="362" t="s">
        <v>5047</v>
      </c>
      <c r="AF2067" s="362" t="s">
        <v>6171</v>
      </c>
      <c r="AG2067" s="362" t="b">
        <v>1</v>
      </c>
      <c r="AH2067" s="362"/>
      <c r="AI2067" s="362"/>
      <c r="AJ2067" s="362"/>
      <c r="AK2067" s="362"/>
      <c r="AL2067" s="362"/>
      <c r="AM2067" s="362"/>
      <c r="AN2067" s="361"/>
      <c r="AO2067" s="445" t="s">
        <v>5839</v>
      </c>
      <c r="AP2067" s="445" t="s">
        <v>5839</v>
      </c>
      <c r="AQ2067" s="445" t="s">
        <v>5839</v>
      </c>
    </row>
    <row r="2068" spans="1:43" ht="72.5" hidden="1" x14ac:dyDescent="0.35">
      <c r="A2068" s="362">
        <v>2066</v>
      </c>
      <c r="B2068" s="362" t="s">
        <v>5076</v>
      </c>
      <c r="C2068" s="362" t="s">
        <v>3</v>
      </c>
      <c r="D2068" s="362" t="s">
        <v>172</v>
      </c>
      <c r="E2068" s="362"/>
      <c r="F2068" s="362" t="s">
        <v>63</v>
      </c>
      <c r="G2068" s="362" t="s">
        <v>63</v>
      </c>
      <c r="H2068" s="362" t="s">
        <v>80</v>
      </c>
      <c r="I2068" s="362" t="s">
        <v>63</v>
      </c>
      <c r="J2068" s="361" t="s">
        <v>5077</v>
      </c>
      <c r="K2068" s="362"/>
      <c r="L2068" s="362" t="s">
        <v>186</v>
      </c>
      <c r="M2068" s="362" t="s">
        <v>4410</v>
      </c>
      <c r="N2068" s="362" t="s">
        <v>4399</v>
      </c>
      <c r="O2068" s="362" t="s">
        <v>4400</v>
      </c>
      <c r="P2068" s="482" t="s">
        <v>5047</v>
      </c>
      <c r="Q2068" s="362"/>
      <c r="R2068" s="362"/>
      <c r="S2068" s="362"/>
      <c r="T2068" s="362"/>
      <c r="U2068" s="362"/>
      <c r="V2068" s="362"/>
      <c r="W2068" s="362"/>
      <c r="X2068" s="362"/>
      <c r="Y2068" s="362"/>
      <c r="Z2068" s="362"/>
      <c r="AA2068" s="366"/>
      <c r="AB2068" s="362"/>
      <c r="AC2068" s="362" t="s">
        <v>19</v>
      </c>
      <c r="AD2068" s="362" t="s">
        <v>40</v>
      </c>
      <c r="AE2068" s="362" t="s">
        <v>5047</v>
      </c>
      <c r="AF2068" s="362" t="s">
        <v>6171</v>
      </c>
      <c r="AG2068" s="362" t="b">
        <v>1</v>
      </c>
      <c r="AH2068" s="362"/>
      <c r="AI2068" s="362"/>
      <c r="AJ2068" s="362"/>
      <c r="AK2068" s="362"/>
      <c r="AL2068" s="362"/>
      <c r="AM2068" s="362"/>
      <c r="AN2068" s="361"/>
      <c r="AO2068" s="445" t="s">
        <v>5839</v>
      </c>
      <c r="AP2068" s="445" t="s">
        <v>5839</v>
      </c>
      <c r="AQ2068" s="445" t="s">
        <v>5839</v>
      </c>
    </row>
    <row r="2069" spans="1:43" ht="29" hidden="1" x14ac:dyDescent="0.35">
      <c r="A2069" s="362">
        <v>2067</v>
      </c>
      <c r="B2069" s="362" t="s">
        <v>5078</v>
      </c>
      <c r="C2069" s="362" t="s">
        <v>3</v>
      </c>
      <c r="D2069" s="362" t="s">
        <v>172</v>
      </c>
      <c r="E2069" s="362"/>
      <c r="F2069" s="362" t="s">
        <v>63</v>
      </c>
      <c r="G2069" s="362" t="s">
        <v>63</v>
      </c>
      <c r="H2069" s="362" t="s">
        <v>80</v>
      </c>
      <c r="I2069" s="362" t="s">
        <v>63</v>
      </c>
      <c r="J2069" s="361" t="s">
        <v>5079</v>
      </c>
      <c r="K2069" s="362"/>
      <c r="L2069" s="362" t="s">
        <v>186</v>
      </c>
      <c r="M2069" s="362" t="s">
        <v>4410</v>
      </c>
      <c r="N2069" s="362" t="s">
        <v>2208</v>
      </c>
      <c r="O2069" s="362" t="s">
        <v>4394</v>
      </c>
      <c r="P2069" s="482" t="s">
        <v>5080</v>
      </c>
      <c r="Q2069" s="362"/>
      <c r="R2069" s="362"/>
      <c r="S2069" s="362"/>
      <c r="T2069" s="362"/>
      <c r="U2069" s="362"/>
      <c r="V2069" s="362"/>
      <c r="W2069" s="362"/>
      <c r="X2069" s="362"/>
      <c r="Y2069" s="362"/>
      <c r="Z2069" s="362"/>
      <c r="AA2069" s="366"/>
      <c r="AB2069" s="362"/>
      <c r="AC2069" s="362" t="s">
        <v>19</v>
      </c>
      <c r="AD2069" s="362" t="s">
        <v>8</v>
      </c>
      <c r="AE2069" s="362" t="s">
        <v>6901</v>
      </c>
      <c r="AF2069" s="362" t="s">
        <v>6171</v>
      </c>
      <c r="AG2069" s="362" t="b">
        <v>0</v>
      </c>
      <c r="AH2069" s="362"/>
      <c r="AI2069" s="362"/>
      <c r="AJ2069" s="362"/>
      <c r="AK2069" s="362"/>
      <c r="AL2069" s="362"/>
      <c r="AM2069" s="368">
        <v>45979</v>
      </c>
      <c r="AN2069" s="361" t="s">
        <v>6189</v>
      </c>
      <c r="AO2069" s="445" t="s">
        <v>6190</v>
      </c>
      <c r="AP2069" s="445" t="s">
        <v>6190</v>
      </c>
      <c r="AQ2069" s="445" t="s">
        <v>5839</v>
      </c>
    </row>
    <row r="2070" spans="1:43" ht="14.5" hidden="1" x14ac:dyDescent="0.35">
      <c r="A2070" s="362">
        <v>2068</v>
      </c>
      <c r="B2070" s="362" t="s">
        <v>5081</v>
      </c>
      <c r="C2070" s="362" t="s">
        <v>3</v>
      </c>
      <c r="D2070" s="362" t="s">
        <v>172</v>
      </c>
      <c r="E2070" s="362"/>
      <c r="F2070" s="362" t="s">
        <v>63</v>
      </c>
      <c r="G2070" s="362" t="s">
        <v>63</v>
      </c>
      <c r="H2070" s="362" t="s">
        <v>80</v>
      </c>
      <c r="I2070" s="362" t="s">
        <v>63</v>
      </c>
      <c r="J2070" s="361" t="s">
        <v>5082</v>
      </c>
      <c r="K2070" s="362"/>
      <c r="L2070" s="362" t="s">
        <v>186</v>
      </c>
      <c r="M2070" s="362" t="s">
        <v>4410</v>
      </c>
      <c r="N2070" s="362" t="s">
        <v>2208</v>
      </c>
      <c r="O2070" s="362" t="s">
        <v>4394</v>
      </c>
      <c r="P2070" s="482"/>
      <c r="Q2070" s="362"/>
      <c r="R2070" s="362"/>
      <c r="S2070" s="362"/>
      <c r="T2070" s="362"/>
      <c r="U2070" s="362"/>
      <c r="V2070" s="362"/>
      <c r="W2070" s="362"/>
      <c r="X2070" s="362"/>
      <c r="Y2070" s="362"/>
      <c r="Z2070" s="362"/>
      <c r="AA2070" s="366"/>
      <c r="AB2070" s="362"/>
      <c r="AC2070" s="362" t="s">
        <v>19</v>
      </c>
      <c r="AD2070" s="362" t="s">
        <v>40</v>
      </c>
      <c r="AE2070" s="362">
        <v>0</v>
      </c>
      <c r="AF2070" s="362" t="s">
        <v>6171</v>
      </c>
      <c r="AG2070" s="362" t="b">
        <v>1</v>
      </c>
      <c r="AH2070" s="362"/>
      <c r="AI2070" s="362"/>
      <c r="AJ2070" s="362"/>
      <c r="AK2070" s="362"/>
      <c r="AL2070" s="362"/>
      <c r="AM2070" s="362"/>
      <c r="AN2070" s="361"/>
      <c r="AO2070" s="445" t="s">
        <v>5839</v>
      </c>
      <c r="AP2070" s="445" t="s">
        <v>5839</v>
      </c>
      <c r="AQ2070" s="445" t="s">
        <v>5839</v>
      </c>
    </row>
    <row r="2071" spans="1:43" ht="14.5" hidden="1" x14ac:dyDescent="0.35">
      <c r="A2071" s="362">
        <v>2069</v>
      </c>
      <c r="B2071" s="362" t="s">
        <v>5083</v>
      </c>
      <c r="C2071" s="362" t="s">
        <v>3</v>
      </c>
      <c r="D2071" s="362" t="s">
        <v>172</v>
      </c>
      <c r="E2071" s="362"/>
      <c r="F2071" s="362" t="s">
        <v>63</v>
      </c>
      <c r="G2071" s="362" t="s">
        <v>63</v>
      </c>
      <c r="H2071" s="362" t="s">
        <v>80</v>
      </c>
      <c r="I2071" s="362" t="s">
        <v>63</v>
      </c>
      <c r="J2071" s="361" t="s">
        <v>5084</v>
      </c>
      <c r="K2071" s="362"/>
      <c r="L2071" s="362" t="s">
        <v>186</v>
      </c>
      <c r="M2071" s="362" t="s">
        <v>95</v>
      </c>
      <c r="N2071" s="362" t="s">
        <v>2208</v>
      </c>
      <c r="O2071" s="362" t="s">
        <v>4394</v>
      </c>
      <c r="P2071" s="482"/>
      <c r="Q2071" s="362"/>
      <c r="R2071" s="362"/>
      <c r="S2071" s="362"/>
      <c r="T2071" s="362"/>
      <c r="U2071" s="362"/>
      <c r="V2071" s="362"/>
      <c r="W2071" s="362"/>
      <c r="X2071" s="362"/>
      <c r="Y2071" s="362"/>
      <c r="Z2071" s="362"/>
      <c r="AA2071" s="366"/>
      <c r="AB2071" s="362"/>
      <c r="AC2071" s="362" t="s">
        <v>19</v>
      </c>
      <c r="AD2071" s="362" t="s">
        <v>40</v>
      </c>
      <c r="AE2071" s="362">
        <v>0</v>
      </c>
      <c r="AF2071" s="362" t="s">
        <v>6316</v>
      </c>
      <c r="AG2071" s="362" t="b">
        <v>1</v>
      </c>
      <c r="AH2071" s="362"/>
      <c r="AI2071" s="362"/>
      <c r="AJ2071" s="362"/>
      <c r="AK2071" s="362"/>
      <c r="AL2071" s="362"/>
      <c r="AM2071" s="362"/>
      <c r="AN2071" s="361"/>
      <c r="AO2071" s="445" t="s">
        <v>9</v>
      </c>
      <c r="AP2071" s="445" t="s">
        <v>9</v>
      </c>
      <c r="AQ2071" s="445" t="s">
        <v>9</v>
      </c>
    </row>
    <row r="2072" spans="1:43" ht="14.5" hidden="1" x14ac:dyDescent="0.35">
      <c r="A2072" s="362">
        <v>2070</v>
      </c>
      <c r="B2072" s="362" t="s">
        <v>5085</v>
      </c>
      <c r="C2072" s="362" t="s">
        <v>3</v>
      </c>
      <c r="D2072" s="362" t="s">
        <v>172</v>
      </c>
      <c r="E2072" s="362"/>
      <c r="F2072" s="362" t="s">
        <v>63</v>
      </c>
      <c r="G2072" s="362" t="s">
        <v>63</v>
      </c>
      <c r="H2072" s="362" t="s">
        <v>80</v>
      </c>
      <c r="I2072" s="362" t="s">
        <v>63</v>
      </c>
      <c r="J2072" s="361" t="s">
        <v>5086</v>
      </c>
      <c r="K2072" s="362"/>
      <c r="L2072" s="362" t="s">
        <v>186</v>
      </c>
      <c r="M2072" s="362" t="s">
        <v>4410</v>
      </c>
      <c r="N2072" s="362" t="s">
        <v>2208</v>
      </c>
      <c r="O2072" s="362" t="s">
        <v>4394</v>
      </c>
      <c r="P2072" s="482"/>
      <c r="Q2072" s="362"/>
      <c r="R2072" s="362"/>
      <c r="S2072" s="362"/>
      <c r="T2072" s="362"/>
      <c r="U2072" s="362"/>
      <c r="V2072" s="362"/>
      <c r="W2072" s="362"/>
      <c r="X2072" s="362"/>
      <c r="Y2072" s="362"/>
      <c r="Z2072" s="362"/>
      <c r="AA2072" s="366"/>
      <c r="AB2072" s="362"/>
      <c r="AC2072" s="362" t="s">
        <v>19</v>
      </c>
      <c r="AD2072" s="362" t="s">
        <v>40</v>
      </c>
      <c r="AE2072" s="362">
        <v>0</v>
      </c>
      <c r="AF2072" s="362" t="s">
        <v>6171</v>
      </c>
      <c r="AG2072" s="362" t="b">
        <v>1</v>
      </c>
      <c r="AH2072" s="362"/>
      <c r="AI2072" s="362"/>
      <c r="AJ2072" s="362"/>
      <c r="AK2072" s="362"/>
      <c r="AL2072" s="362"/>
      <c r="AM2072" s="362"/>
      <c r="AN2072" s="361"/>
      <c r="AO2072" s="445" t="s">
        <v>5839</v>
      </c>
      <c r="AP2072" s="445" t="s">
        <v>5839</v>
      </c>
      <c r="AQ2072" s="445" t="s">
        <v>5839</v>
      </c>
    </row>
    <row r="2073" spans="1:43" ht="14.5" hidden="1" x14ac:dyDescent="0.35">
      <c r="A2073" s="362">
        <v>2071</v>
      </c>
      <c r="B2073" s="362" t="s">
        <v>5087</v>
      </c>
      <c r="C2073" s="362" t="s">
        <v>3</v>
      </c>
      <c r="D2073" s="362" t="s">
        <v>172</v>
      </c>
      <c r="E2073" s="362"/>
      <c r="F2073" s="362" t="s">
        <v>63</v>
      </c>
      <c r="G2073" s="362" t="s">
        <v>63</v>
      </c>
      <c r="H2073" s="362" t="s">
        <v>80</v>
      </c>
      <c r="I2073" s="362" t="s">
        <v>63</v>
      </c>
      <c r="J2073" s="361" t="s">
        <v>5088</v>
      </c>
      <c r="K2073" s="362"/>
      <c r="L2073" s="362" t="s">
        <v>186</v>
      </c>
      <c r="M2073" s="362" t="s">
        <v>95</v>
      </c>
      <c r="N2073" s="362" t="s">
        <v>2208</v>
      </c>
      <c r="O2073" s="362" t="s">
        <v>4394</v>
      </c>
      <c r="P2073" s="482"/>
      <c r="Q2073" s="362"/>
      <c r="R2073" s="362"/>
      <c r="S2073" s="362"/>
      <c r="T2073" s="362"/>
      <c r="U2073" s="362"/>
      <c r="V2073" s="362"/>
      <c r="W2073" s="362"/>
      <c r="X2073" s="362"/>
      <c r="Y2073" s="362"/>
      <c r="Z2073" s="362"/>
      <c r="AA2073" s="366"/>
      <c r="AB2073" s="362"/>
      <c r="AC2073" s="362" t="s">
        <v>19</v>
      </c>
      <c r="AD2073" s="362" t="s">
        <v>40</v>
      </c>
      <c r="AE2073" s="362">
        <v>0</v>
      </c>
      <c r="AF2073" s="362" t="s">
        <v>6316</v>
      </c>
      <c r="AG2073" s="362" t="b">
        <v>1</v>
      </c>
      <c r="AH2073" s="362"/>
      <c r="AI2073" s="362"/>
      <c r="AJ2073" s="362"/>
      <c r="AK2073" s="362"/>
      <c r="AL2073" s="362"/>
      <c r="AM2073" s="362"/>
      <c r="AN2073" s="361"/>
      <c r="AO2073" s="445" t="s">
        <v>9</v>
      </c>
      <c r="AP2073" s="445" t="s">
        <v>9</v>
      </c>
      <c r="AQ2073" s="445" t="s">
        <v>9</v>
      </c>
    </row>
    <row r="2074" spans="1:43" ht="43.5" hidden="1" x14ac:dyDescent="0.35">
      <c r="A2074" s="362">
        <v>2072</v>
      </c>
      <c r="B2074" s="362" t="s">
        <v>5089</v>
      </c>
      <c r="C2074" s="362" t="s">
        <v>3</v>
      </c>
      <c r="D2074" s="362" t="s">
        <v>172</v>
      </c>
      <c r="E2074" s="362"/>
      <c r="F2074" s="362"/>
      <c r="G2074" s="362"/>
      <c r="H2074" s="362" t="s">
        <v>77</v>
      </c>
      <c r="I2074" s="362" t="s">
        <v>5063</v>
      </c>
      <c r="J2074" s="361" t="s">
        <v>5090</v>
      </c>
      <c r="K2074" s="362"/>
      <c r="L2074" s="362" t="s">
        <v>1689</v>
      </c>
      <c r="M2074" s="362" t="s">
        <v>90</v>
      </c>
      <c r="N2074" s="362" t="s">
        <v>77</v>
      </c>
      <c r="O2074" s="362" t="s">
        <v>5065</v>
      </c>
      <c r="P2074" s="482" t="s">
        <v>5066</v>
      </c>
      <c r="Q2074" s="377"/>
      <c r="R2074" s="377"/>
      <c r="S2074" s="377"/>
      <c r="T2074" s="363"/>
      <c r="U2074" s="363"/>
      <c r="V2074" s="363"/>
      <c r="W2074" s="362"/>
      <c r="X2074" s="362"/>
      <c r="Y2074" s="362"/>
      <c r="Z2074" s="362"/>
      <c r="AA2074" s="366"/>
      <c r="AB2074" s="362"/>
      <c r="AC2074" s="362" t="s">
        <v>19</v>
      </c>
      <c r="AD2074" s="362" t="s">
        <v>8</v>
      </c>
      <c r="AE2074" s="362"/>
      <c r="AF2074" s="362"/>
      <c r="AG2074" s="362"/>
      <c r="AH2074" s="362"/>
      <c r="AI2074" s="363"/>
      <c r="AJ2074" s="363"/>
      <c r="AK2074" s="363"/>
      <c r="AL2074" s="363"/>
      <c r="AM2074" s="368">
        <v>45924</v>
      </c>
      <c r="AN2074" s="361" t="s">
        <v>5067</v>
      </c>
      <c r="AO2074" s="445" t="s">
        <v>539</v>
      </c>
      <c r="AP2074" s="445" t="s">
        <v>5841</v>
      </c>
      <c r="AQ2074" s="445" t="s">
        <v>5840</v>
      </c>
    </row>
    <row r="2075" spans="1:43" ht="14.5" hidden="1" x14ac:dyDescent="0.35">
      <c r="A2075" s="362">
        <v>2073</v>
      </c>
      <c r="B2075" s="362" t="s">
        <v>5091</v>
      </c>
      <c r="C2075" s="362" t="s">
        <v>3</v>
      </c>
      <c r="D2075" s="362" t="s">
        <v>172</v>
      </c>
      <c r="E2075" s="362"/>
      <c r="F2075" s="362" t="s">
        <v>63</v>
      </c>
      <c r="G2075" s="362" t="s">
        <v>63</v>
      </c>
      <c r="H2075" s="362" t="s">
        <v>80</v>
      </c>
      <c r="I2075" s="362" t="s">
        <v>63</v>
      </c>
      <c r="J2075" s="361" t="s">
        <v>5092</v>
      </c>
      <c r="K2075" s="362"/>
      <c r="L2075" s="362" t="s">
        <v>186</v>
      </c>
      <c r="M2075" s="362" t="s">
        <v>4410</v>
      </c>
      <c r="N2075" s="362" t="s">
        <v>2208</v>
      </c>
      <c r="O2075" s="362" t="s">
        <v>4394</v>
      </c>
      <c r="P2075" s="482"/>
      <c r="Q2075" s="362"/>
      <c r="R2075" s="362"/>
      <c r="S2075" s="362"/>
      <c r="T2075" s="362"/>
      <c r="U2075" s="362"/>
      <c r="V2075" s="362"/>
      <c r="W2075" s="362"/>
      <c r="X2075" s="362"/>
      <c r="Y2075" s="362"/>
      <c r="Z2075" s="362"/>
      <c r="AA2075" s="366"/>
      <c r="AB2075" s="362"/>
      <c r="AC2075" s="362" t="s">
        <v>19</v>
      </c>
      <c r="AD2075" s="362" t="s">
        <v>40</v>
      </c>
      <c r="AE2075" s="362">
        <v>0</v>
      </c>
      <c r="AF2075" s="362" t="s">
        <v>6171</v>
      </c>
      <c r="AG2075" s="362" t="b">
        <v>1</v>
      </c>
      <c r="AH2075" s="362"/>
      <c r="AI2075" s="362"/>
      <c r="AJ2075" s="362"/>
      <c r="AK2075" s="362"/>
      <c r="AL2075" s="362"/>
      <c r="AM2075" s="362"/>
      <c r="AN2075" s="361"/>
      <c r="AO2075" s="445" t="s">
        <v>5839</v>
      </c>
      <c r="AP2075" s="445" t="s">
        <v>5839</v>
      </c>
      <c r="AQ2075" s="445" t="s">
        <v>5839</v>
      </c>
    </row>
    <row r="2076" spans="1:43" ht="14.5" hidden="1" x14ac:dyDescent="0.35">
      <c r="A2076" s="362">
        <v>2074</v>
      </c>
      <c r="B2076" s="362" t="s">
        <v>5093</v>
      </c>
      <c r="C2076" s="362" t="s">
        <v>3</v>
      </c>
      <c r="D2076" s="362" t="s">
        <v>172</v>
      </c>
      <c r="E2076" s="362"/>
      <c r="F2076" s="362" t="s">
        <v>63</v>
      </c>
      <c r="G2076" s="362" t="s">
        <v>63</v>
      </c>
      <c r="H2076" s="362" t="s">
        <v>80</v>
      </c>
      <c r="I2076" s="362" t="s">
        <v>63</v>
      </c>
      <c r="J2076" s="361" t="s">
        <v>5094</v>
      </c>
      <c r="K2076" s="362"/>
      <c r="L2076" s="362" t="s">
        <v>186</v>
      </c>
      <c r="M2076" s="362" t="s">
        <v>95</v>
      </c>
      <c r="N2076" s="362" t="s">
        <v>2208</v>
      </c>
      <c r="O2076" s="362" t="s">
        <v>4394</v>
      </c>
      <c r="P2076" s="482"/>
      <c r="Q2076" s="362"/>
      <c r="R2076" s="362"/>
      <c r="S2076" s="362"/>
      <c r="T2076" s="362"/>
      <c r="U2076" s="362"/>
      <c r="V2076" s="362"/>
      <c r="W2076" s="362"/>
      <c r="X2076" s="362"/>
      <c r="Y2076" s="362"/>
      <c r="Z2076" s="362"/>
      <c r="AA2076" s="366"/>
      <c r="AB2076" s="362"/>
      <c r="AC2076" s="362" t="s">
        <v>19</v>
      </c>
      <c r="AD2076" s="362" t="s">
        <v>40</v>
      </c>
      <c r="AE2076" s="362">
        <v>0</v>
      </c>
      <c r="AF2076" s="362" t="s">
        <v>6316</v>
      </c>
      <c r="AG2076" s="362" t="b">
        <v>1</v>
      </c>
      <c r="AH2076" s="362"/>
      <c r="AI2076" s="362"/>
      <c r="AJ2076" s="362"/>
      <c r="AK2076" s="362"/>
      <c r="AL2076" s="362"/>
      <c r="AM2076" s="362"/>
      <c r="AN2076" s="361"/>
      <c r="AO2076" s="445" t="s">
        <v>9</v>
      </c>
      <c r="AP2076" s="445" t="s">
        <v>9</v>
      </c>
      <c r="AQ2076" s="445" t="s">
        <v>9</v>
      </c>
    </row>
    <row r="2077" spans="1:43" ht="14.5" hidden="1" x14ac:dyDescent="0.35">
      <c r="A2077" s="362">
        <v>2075</v>
      </c>
      <c r="B2077" s="362" t="s">
        <v>5095</v>
      </c>
      <c r="C2077" s="362" t="s">
        <v>3</v>
      </c>
      <c r="D2077" s="362" t="s">
        <v>172</v>
      </c>
      <c r="E2077" s="362"/>
      <c r="F2077" s="362" t="s">
        <v>63</v>
      </c>
      <c r="G2077" s="362" t="s">
        <v>63</v>
      </c>
      <c r="H2077" s="362" t="s">
        <v>80</v>
      </c>
      <c r="I2077" s="362" t="s">
        <v>63</v>
      </c>
      <c r="J2077" s="361" t="s">
        <v>5096</v>
      </c>
      <c r="K2077" s="362"/>
      <c r="L2077" s="362" t="s">
        <v>186</v>
      </c>
      <c r="M2077" s="362" t="s">
        <v>4410</v>
      </c>
      <c r="N2077" s="362" t="s">
        <v>2208</v>
      </c>
      <c r="O2077" s="362" t="s">
        <v>4394</v>
      </c>
      <c r="P2077" s="482"/>
      <c r="Q2077" s="362"/>
      <c r="R2077" s="362"/>
      <c r="S2077" s="362"/>
      <c r="T2077" s="362"/>
      <c r="U2077" s="362"/>
      <c r="V2077" s="362"/>
      <c r="W2077" s="362"/>
      <c r="X2077" s="362"/>
      <c r="Y2077" s="362"/>
      <c r="Z2077" s="362"/>
      <c r="AA2077" s="366"/>
      <c r="AB2077" s="362"/>
      <c r="AC2077" s="362" t="s">
        <v>19</v>
      </c>
      <c r="AD2077" s="362" t="s">
        <v>40</v>
      </c>
      <c r="AE2077" s="362" t="s">
        <v>6902</v>
      </c>
      <c r="AF2077" s="362" t="s">
        <v>6171</v>
      </c>
      <c r="AG2077" s="362" t="b">
        <v>0</v>
      </c>
      <c r="AH2077" s="362"/>
      <c r="AI2077" s="362"/>
      <c r="AJ2077" s="362"/>
      <c r="AK2077" s="362"/>
      <c r="AL2077" s="362"/>
      <c r="AM2077" s="362"/>
      <c r="AN2077" s="361"/>
      <c r="AO2077" s="445" t="s">
        <v>5839</v>
      </c>
      <c r="AP2077" s="445" t="s">
        <v>5839</v>
      </c>
      <c r="AQ2077" s="445" t="s">
        <v>5839</v>
      </c>
    </row>
    <row r="2078" spans="1:43" ht="14.5" hidden="1" x14ac:dyDescent="0.35">
      <c r="A2078" s="362">
        <v>2076</v>
      </c>
      <c r="B2078" s="362" t="s">
        <v>5097</v>
      </c>
      <c r="C2078" s="362" t="s">
        <v>3</v>
      </c>
      <c r="D2078" s="362" t="s">
        <v>172</v>
      </c>
      <c r="E2078" s="362"/>
      <c r="F2078" s="362" t="s">
        <v>63</v>
      </c>
      <c r="G2078" s="362" t="s">
        <v>63</v>
      </c>
      <c r="H2078" s="362" t="s">
        <v>80</v>
      </c>
      <c r="I2078" s="362" t="s">
        <v>63</v>
      </c>
      <c r="J2078" s="361" t="s">
        <v>5098</v>
      </c>
      <c r="K2078" s="362"/>
      <c r="L2078" s="362" t="s">
        <v>186</v>
      </c>
      <c r="M2078" s="362" t="s">
        <v>95</v>
      </c>
      <c r="N2078" s="362" t="s">
        <v>2208</v>
      </c>
      <c r="O2078" s="362" t="s">
        <v>4394</v>
      </c>
      <c r="P2078" s="482"/>
      <c r="Q2078" s="362"/>
      <c r="R2078" s="362"/>
      <c r="S2078" s="362"/>
      <c r="T2078" s="362"/>
      <c r="U2078" s="362"/>
      <c r="V2078" s="362"/>
      <c r="W2078" s="362"/>
      <c r="X2078" s="362"/>
      <c r="Y2078" s="362"/>
      <c r="Z2078" s="362"/>
      <c r="AA2078" s="366"/>
      <c r="AB2078" s="362"/>
      <c r="AC2078" s="362" t="s">
        <v>19</v>
      </c>
      <c r="AD2078" s="362" t="s">
        <v>40</v>
      </c>
      <c r="AE2078" s="362">
        <v>0</v>
      </c>
      <c r="AF2078" s="362" t="s">
        <v>6316</v>
      </c>
      <c r="AG2078" s="362" t="b">
        <v>1</v>
      </c>
      <c r="AH2078" s="362"/>
      <c r="AI2078" s="362"/>
      <c r="AJ2078" s="362"/>
      <c r="AK2078" s="362"/>
      <c r="AL2078" s="362"/>
      <c r="AM2078" s="362"/>
      <c r="AN2078" s="361"/>
      <c r="AO2078" s="445" t="s">
        <v>9</v>
      </c>
      <c r="AP2078" s="445" t="s">
        <v>9</v>
      </c>
      <c r="AQ2078" s="445" t="s">
        <v>9</v>
      </c>
    </row>
    <row r="2079" spans="1:43" ht="29" hidden="1" x14ac:dyDescent="0.35">
      <c r="A2079" s="362">
        <v>2077</v>
      </c>
      <c r="B2079" s="362" t="s">
        <v>5099</v>
      </c>
      <c r="C2079" s="362" t="s">
        <v>3</v>
      </c>
      <c r="D2079" s="362" t="s">
        <v>172</v>
      </c>
      <c r="E2079" s="362"/>
      <c r="F2079" s="362" t="s">
        <v>63</v>
      </c>
      <c r="G2079" s="362" t="s">
        <v>63</v>
      </c>
      <c r="H2079" s="362" t="s">
        <v>80</v>
      </c>
      <c r="I2079" s="362" t="s">
        <v>63</v>
      </c>
      <c r="J2079" s="361" t="s">
        <v>5100</v>
      </c>
      <c r="K2079" s="362"/>
      <c r="L2079" s="362" t="s">
        <v>186</v>
      </c>
      <c r="M2079" s="362" t="s">
        <v>4410</v>
      </c>
      <c r="N2079" s="362" t="s">
        <v>2208</v>
      </c>
      <c r="O2079" s="362" t="s">
        <v>4394</v>
      </c>
      <c r="P2079" s="482"/>
      <c r="Q2079" s="362"/>
      <c r="R2079" s="362"/>
      <c r="S2079" s="362"/>
      <c r="T2079" s="362"/>
      <c r="U2079" s="362"/>
      <c r="V2079" s="362"/>
      <c r="W2079" s="362"/>
      <c r="X2079" s="362"/>
      <c r="Y2079" s="362"/>
      <c r="Z2079" s="362"/>
      <c r="AA2079" s="366"/>
      <c r="AB2079" s="362"/>
      <c r="AC2079" s="362" t="s">
        <v>19</v>
      </c>
      <c r="AD2079" s="362" t="s">
        <v>8</v>
      </c>
      <c r="AE2079" s="362">
        <v>0</v>
      </c>
      <c r="AF2079" s="362" t="s">
        <v>6171</v>
      </c>
      <c r="AG2079" s="362" t="b">
        <v>1</v>
      </c>
      <c r="AH2079" s="362"/>
      <c r="AI2079" s="362"/>
      <c r="AJ2079" s="362"/>
      <c r="AK2079" s="362"/>
      <c r="AL2079" s="362"/>
      <c r="AM2079" s="368">
        <v>45979</v>
      </c>
      <c r="AN2079" s="361" t="s">
        <v>6189</v>
      </c>
      <c r="AO2079" s="445" t="s">
        <v>6190</v>
      </c>
      <c r="AP2079" s="445" t="s">
        <v>6190</v>
      </c>
      <c r="AQ2079" s="445" t="s">
        <v>5839</v>
      </c>
    </row>
    <row r="2080" spans="1:43" ht="14.5" hidden="1" x14ac:dyDescent="0.35">
      <c r="A2080" s="362">
        <v>2078</v>
      </c>
      <c r="B2080" s="362" t="s">
        <v>5101</v>
      </c>
      <c r="C2080" s="362" t="s">
        <v>3</v>
      </c>
      <c r="D2080" s="362" t="s">
        <v>172</v>
      </c>
      <c r="E2080" s="362"/>
      <c r="F2080" s="362" t="s">
        <v>63</v>
      </c>
      <c r="G2080" s="362" t="s">
        <v>63</v>
      </c>
      <c r="H2080" s="362" t="s">
        <v>80</v>
      </c>
      <c r="I2080" s="362" t="s">
        <v>63</v>
      </c>
      <c r="J2080" s="361" t="s">
        <v>5102</v>
      </c>
      <c r="K2080" s="362"/>
      <c r="L2080" s="362" t="s">
        <v>186</v>
      </c>
      <c r="M2080" s="362" t="s">
        <v>95</v>
      </c>
      <c r="N2080" s="362" t="s">
        <v>2208</v>
      </c>
      <c r="O2080" s="362" t="s">
        <v>4394</v>
      </c>
      <c r="P2080" s="482"/>
      <c r="Q2080" s="362"/>
      <c r="R2080" s="362"/>
      <c r="S2080" s="362"/>
      <c r="T2080" s="362"/>
      <c r="U2080" s="362"/>
      <c r="V2080" s="362"/>
      <c r="W2080" s="362"/>
      <c r="X2080" s="362"/>
      <c r="Y2080" s="362"/>
      <c r="Z2080" s="362"/>
      <c r="AA2080" s="366"/>
      <c r="AB2080" s="362"/>
      <c r="AC2080" s="362" t="s">
        <v>19</v>
      </c>
      <c r="AD2080" s="362" t="s">
        <v>40</v>
      </c>
      <c r="AE2080" s="362">
        <v>0</v>
      </c>
      <c r="AF2080" s="362" t="s">
        <v>6316</v>
      </c>
      <c r="AG2080" s="362" t="b">
        <v>1</v>
      </c>
      <c r="AH2080" s="362"/>
      <c r="AI2080" s="362"/>
      <c r="AJ2080" s="362"/>
      <c r="AK2080" s="362"/>
      <c r="AL2080" s="362"/>
      <c r="AM2080" s="362"/>
      <c r="AN2080" s="361"/>
      <c r="AO2080" s="445" t="s">
        <v>9</v>
      </c>
      <c r="AP2080" s="445" t="s">
        <v>9</v>
      </c>
      <c r="AQ2080" s="445" t="s">
        <v>9</v>
      </c>
    </row>
    <row r="2081" spans="1:43" ht="29" hidden="1" x14ac:dyDescent="0.35">
      <c r="A2081" s="362">
        <v>2079</v>
      </c>
      <c r="B2081" s="362" t="s">
        <v>5103</v>
      </c>
      <c r="C2081" s="362" t="s">
        <v>3</v>
      </c>
      <c r="D2081" s="362" t="s">
        <v>172</v>
      </c>
      <c r="E2081" s="362"/>
      <c r="F2081" s="362" t="s">
        <v>63</v>
      </c>
      <c r="G2081" s="362" t="s">
        <v>63</v>
      </c>
      <c r="H2081" s="362" t="s">
        <v>80</v>
      </c>
      <c r="I2081" s="362" t="s">
        <v>63</v>
      </c>
      <c r="J2081" s="361" t="s">
        <v>5104</v>
      </c>
      <c r="K2081" s="362"/>
      <c r="L2081" s="362" t="s">
        <v>186</v>
      </c>
      <c r="M2081" s="362" t="s">
        <v>4410</v>
      </c>
      <c r="N2081" s="362" t="s">
        <v>2208</v>
      </c>
      <c r="O2081" s="362" t="s">
        <v>4394</v>
      </c>
      <c r="P2081" s="482"/>
      <c r="Q2081" s="362"/>
      <c r="R2081" s="362"/>
      <c r="S2081" s="362"/>
      <c r="T2081" s="362"/>
      <c r="U2081" s="362"/>
      <c r="V2081" s="362"/>
      <c r="W2081" s="362"/>
      <c r="X2081" s="362"/>
      <c r="Y2081" s="362"/>
      <c r="Z2081" s="362"/>
      <c r="AA2081" s="366"/>
      <c r="AB2081" s="362"/>
      <c r="AC2081" s="362" t="s">
        <v>19</v>
      </c>
      <c r="AD2081" s="362" t="s">
        <v>8</v>
      </c>
      <c r="AE2081" s="362">
        <v>0</v>
      </c>
      <c r="AF2081" s="362" t="s">
        <v>6171</v>
      </c>
      <c r="AG2081" s="362" t="b">
        <v>1</v>
      </c>
      <c r="AH2081" s="362"/>
      <c r="AI2081" s="362"/>
      <c r="AJ2081" s="362"/>
      <c r="AK2081" s="362"/>
      <c r="AL2081" s="362"/>
      <c r="AM2081" s="368">
        <v>45979</v>
      </c>
      <c r="AN2081" s="361" t="s">
        <v>6189</v>
      </c>
      <c r="AO2081" s="445" t="s">
        <v>6190</v>
      </c>
      <c r="AP2081" s="445" t="s">
        <v>6190</v>
      </c>
      <c r="AQ2081" s="445" t="s">
        <v>5839</v>
      </c>
    </row>
    <row r="2082" spans="1:43" ht="14.5" hidden="1" x14ac:dyDescent="0.35">
      <c r="A2082" s="362">
        <v>2080</v>
      </c>
      <c r="B2082" s="362" t="s">
        <v>5105</v>
      </c>
      <c r="C2082" s="362" t="s">
        <v>3</v>
      </c>
      <c r="D2082" s="362" t="s">
        <v>172</v>
      </c>
      <c r="E2082" s="362"/>
      <c r="F2082" s="362" t="s">
        <v>63</v>
      </c>
      <c r="G2082" s="362" t="s">
        <v>63</v>
      </c>
      <c r="H2082" s="362" t="s">
        <v>80</v>
      </c>
      <c r="I2082" s="362" t="s">
        <v>63</v>
      </c>
      <c r="J2082" s="361" t="s">
        <v>5106</v>
      </c>
      <c r="K2082" s="362"/>
      <c r="L2082" s="362" t="s">
        <v>186</v>
      </c>
      <c r="M2082" s="362" t="s">
        <v>95</v>
      </c>
      <c r="N2082" s="362" t="s">
        <v>2208</v>
      </c>
      <c r="O2082" s="362" t="s">
        <v>4394</v>
      </c>
      <c r="P2082" s="482"/>
      <c r="Q2082" s="362"/>
      <c r="R2082" s="362"/>
      <c r="S2082" s="362"/>
      <c r="T2082" s="362"/>
      <c r="U2082" s="362"/>
      <c r="V2082" s="362"/>
      <c r="W2082" s="362"/>
      <c r="X2082" s="362"/>
      <c r="Y2082" s="362"/>
      <c r="Z2082" s="362"/>
      <c r="AA2082" s="366"/>
      <c r="AB2082" s="362"/>
      <c r="AC2082" s="362" t="s">
        <v>19</v>
      </c>
      <c r="AD2082" s="362" t="s">
        <v>40</v>
      </c>
      <c r="AE2082" s="362">
        <v>0</v>
      </c>
      <c r="AF2082" s="362" t="s">
        <v>6316</v>
      </c>
      <c r="AG2082" s="362" t="b">
        <v>1</v>
      </c>
      <c r="AH2082" s="362"/>
      <c r="AI2082" s="362"/>
      <c r="AJ2082" s="362"/>
      <c r="AK2082" s="362"/>
      <c r="AL2082" s="362"/>
      <c r="AM2082" s="362"/>
      <c r="AN2082" s="361"/>
      <c r="AO2082" s="445" t="s">
        <v>9</v>
      </c>
      <c r="AP2082" s="445" t="s">
        <v>9</v>
      </c>
      <c r="AQ2082" s="445" t="s">
        <v>9</v>
      </c>
    </row>
    <row r="2083" spans="1:43" ht="14.5" hidden="1" x14ac:dyDescent="0.35">
      <c r="A2083" s="362">
        <v>2081</v>
      </c>
      <c r="B2083" s="362" t="s">
        <v>5107</v>
      </c>
      <c r="C2083" s="362" t="s">
        <v>3</v>
      </c>
      <c r="D2083" s="362" t="s">
        <v>172</v>
      </c>
      <c r="E2083" s="362"/>
      <c r="F2083" s="362" t="s">
        <v>63</v>
      </c>
      <c r="G2083" s="362" t="s">
        <v>63</v>
      </c>
      <c r="H2083" s="362" t="s">
        <v>80</v>
      </c>
      <c r="I2083" s="362" t="s">
        <v>63</v>
      </c>
      <c r="J2083" s="361" t="s">
        <v>5108</v>
      </c>
      <c r="K2083" s="362"/>
      <c r="L2083" s="362" t="s">
        <v>186</v>
      </c>
      <c r="M2083" s="362" t="s">
        <v>40</v>
      </c>
      <c r="N2083" s="362" t="s">
        <v>2208</v>
      </c>
      <c r="O2083" s="362" t="s">
        <v>4394</v>
      </c>
      <c r="P2083" s="482"/>
      <c r="Q2083" s="362"/>
      <c r="R2083" s="362"/>
      <c r="S2083" s="362"/>
      <c r="T2083" s="362"/>
      <c r="U2083" s="362"/>
      <c r="V2083" s="362"/>
      <c r="W2083" s="362"/>
      <c r="X2083" s="362"/>
      <c r="Y2083" s="362"/>
      <c r="Z2083" s="362"/>
      <c r="AA2083" s="366"/>
      <c r="AB2083" s="362"/>
      <c r="AC2083" s="362" t="s">
        <v>19</v>
      </c>
      <c r="AD2083" s="362" t="s">
        <v>40</v>
      </c>
      <c r="AE2083" s="362">
        <v>0</v>
      </c>
      <c r="AF2083" s="362" t="s">
        <v>6171</v>
      </c>
      <c r="AG2083" s="362" t="b">
        <v>1</v>
      </c>
      <c r="AH2083" s="362"/>
      <c r="AI2083" s="362"/>
      <c r="AJ2083" s="362"/>
      <c r="AK2083" s="362"/>
      <c r="AL2083" s="362"/>
      <c r="AM2083" s="362"/>
      <c r="AN2083" s="361"/>
      <c r="AO2083" s="445" t="s">
        <v>9</v>
      </c>
      <c r="AP2083" s="445" t="s">
        <v>9</v>
      </c>
      <c r="AQ2083" s="445" t="s">
        <v>9</v>
      </c>
    </row>
    <row r="2084" spans="1:43" ht="14.5" hidden="1" x14ac:dyDescent="0.35">
      <c r="A2084" s="362">
        <v>2082</v>
      </c>
      <c r="B2084" s="362" t="s">
        <v>5109</v>
      </c>
      <c r="C2084" s="362" t="s">
        <v>3</v>
      </c>
      <c r="D2084" s="362" t="s">
        <v>172</v>
      </c>
      <c r="E2084" s="362"/>
      <c r="F2084" s="362" t="s">
        <v>63</v>
      </c>
      <c r="G2084" s="362" t="s">
        <v>63</v>
      </c>
      <c r="H2084" s="362" t="s">
        <v>80</v>
      </c>
      <c r="I2084" s="362" t="s">
        <v>63</v>
      </c>
      <c r="J2084" s="361" t="s">
        <v>5110</v>
      </c>
      <c r="K2084" s="362"/>
      <c r="L2084" s="362" t="s">
        <v>186</v>
      </c>
      <c r="M2084" s="362" t="s">
        <v>40</v>
      </c>
      <c r="N2084" s="362" t="s">
        <v>2208</v>
      </c>
      <c r="O2084" s="362" t="s">
        <v>4394</v>
      </c>
      <c r="P2084" s="482"/>
      <c r="Q2084" s="362"/>
      <c r="R2084" s="362"/>
      <c r="S2084" s="362"/>
      <c r="T2084" s="362"/>
      <c r="U2084" s="362"/>
      <c r="V2084" s="362"/>
      <c r="W2084" s="362"/>
      <c r="X2084" s="362"/>
      <c r="Y2084" s="362"/>
      <c r="Z2084" s="362"/>
      <c r="AA2084" s="366"/>
      <c r="AB2084" s="362"/>
      <c r="AC2084" s="362" t="s">
        <v>19</v>
      </c>
      <c r="AD2084" s="362" t="s">
        <v>40</v>
      </c>
      <c r="AE2084" s="362">
        <v>0</v>
      </c>
      <c r="AF2084" s="362" t="s">
        <v>6171</v>
      </c>
      <c r="AG2084" s="362" t="b">
        <v>1</v>
      </c>
      <c r="AH2084" s="362"/>
      <c r="AI2084" s="362"/>
      <c r="AJ2084" s="362"/>
      <c r="AK2084" s="362"/>
      <c r="AL2084" s="362"/>
      <c r="AM2084" s="362"/>
      <c r="AN2084" s="361"/>
      <c r="AO2084" s="445" t="s">
        <v>9</v>
      </c>
      <c r="AP2084" s="445" t="s">
        <v>9</v>
      </c>
      <c r="AQ2084" s="445" t="s">
        <v>9</v>
      </c>
    </row>
    <row r="2085" spans="1:43" ht="14.5" hidden="1" x14ac:dyDescent="0.35">
      <c r="A2085" s="362">
        <v>2083</v>
      </c>
      <c r="B2085" s="362" t="s">
        <v>5111</v>
      </c>
      <c r="C2085" s="362" t="s">
        <v>3</v>
      </c>
      <c r="D2085" s="362" t="s">
        <v>172</v>
      </c>
      <c r="E2085" s="362"/>
      <c r="F2085" s="362" t="s">
        <v>63</v>
      </c>
      <c r="G2085" s="362" t="s">
        <v>63</v>
      </c>
      <c r="H2085" s="362" t="s">
        <v>63</v>
      </c>
      <c r="I2085" s="362" t="s">
        <v>4392</v>
      </c>
      <c r="J2085" s="361" t="s">
        <v>5112</v>
      </c>
      <c r="K2085" s="362"/>
      <c r="L2085" s="362" t="s">
        <v>186</v>
      </c>
      <c r="M2085" s="362" t="s">
        <v>90</v>
      </c>
      <c r="N2085" s="362" t="s">
        <v>2208</v>
      </c>
      <c r="O2085" s="362" t="s">
        <v>4394</v>
      </c>
      <c r="P2085" s="482"/>
      <c r="Q2085" s="362"/>
      <c r="R2085" s="362"/>
      <c r="S2085" s="362"/>
      <c r="T2085" s="362"/>
      <c r="U2085" s="362"/>
      <c r="V2085" s="362"/>
      <c r="W2085" s="362"/>
      <c r="X2085" s="362"/>
      <c r="Y2085" s="362"/>
      <c r="Z2085" s="362"/>
      <c r="AA2085" s="366"/>
      <c r="AB2085" s="362"/>
      <c r="AC2085" s="362" t="s">
        <v>19</v>
      </c>
      <c r="AD2085" s="362" t="s">
        <v>40</v>
      </c>
      <c r="AE2085" s="362">
        <v>0</v>
      </c>
      <c r="AF2085" s="362" t="s">
        <v>6316</v>
      </c>
      <c r="AG2085" s="362" t="b">
        <v>1</v>
      </c>
      <c r="AH2085" s="362"/>
      <c r="AI2085" s="362"/>
      <c r="AJ2085" s="362"/>
      <c r="AK2085" s="362"/>
      <c r="AL2085" s="362"/>
      <c r="AM2085" s="362"/>
      <c r="AN2085" s="361"/>
      <c r="AO2085" s="445" t="s">
        <v>9</v>
      </c>
      <c r="AP2085" s="445" t="s">
        <v>9</v>
      </c>
      <c r="AQ2085" s="445" t="s">
        <v>9</v>
      </c>
    </row>
    <row r="2086" spans="1:43" ht="43.5" hidden="1" x14ac:dyDescent="0.35">
      <c r="A2086" s="362">
        <v>2084</v>
      </c>
      <c r="B2086" s="362" t="s">
        <v>5113</v>
      </c>
      <c r="C2086" s="362" t="s">
        <v>3</v>
      </c>
      <c r="D2086" s="362" t="s">
        <v>172</v>
      </c>
      <c r="E2086" s="362"/>
      <c r="F2086" s="362"/>
      <c r="G2086" s="362"/>
      <c r="H2086" s="362" t="s">
        <v>77</v>
      </c>
      <c r="I2086" s="362" t="s">
        <v>5063</v>
      </c>
      <c r="J2086" s="361" t="s">
        <v>5114</v>
      </c>
      <c r="K2086" s="362"/>
      <c r="L2086" s="362" t="s">
        <v>1689</v>
      </c>
      <c r="M2086" s="362" t="s">
        <v>90</v>
      </c>
      <c r="N2086" s="362" t="s">
        <v>77</v>
      </c>
      <c r="O2086" s="362" t="s">
        <v>5065</v>
      </c>
      <c r="P2086" s="482" t="s">
        <v>5066</v>
      </c>
      <c r="Q2086" s="377"/>
      <c r="R2086" s="377"/>
      <c r="S2086" s="377"/>
      <c r="T2086" s="363"/>
      <c r="U2086" s="363"/>
      <c r="V2086" s="363"/>
      <c r="W2086" s="362"/>
      <c r="X2086" s="362"/>
      <c r="Y2086" s="362"/>
      <c r="Z2086" s="362"/>
      <c r="AA2086" s="366"/>
      <c r="AB2086" s="362"/>
      <c r="AC2086" s="362" t="s">
        <v>19</v>
      </c>
      <c r="AD2086" s="362" t="s">
        <v>8</v>
      </c>
      <c r="AE2086" s="362"/>
      <c r="AF2086" s="362"/>
      <c r="AG2086" s="362"/>
      <c r="AH2086" s="362"/>
      <c r="AI2086" s="363"/>
      <c r="AJ2086" s="363"/>
      <c r="AK2086" s="363"/>
      <c r="AL2086" s="363"/>
      <c r="AM2086" s="368">
        <v>45924</v>
      </c>
      <c r="AN2086" s="361" t="s">
        <v>5067</v>
      </c>
      <c r="AO2086" s="445" t="s">
        <v>539</v>
      </c>
      <c r="AP2086" s="445" t="s">
        <v>5841</v>
      </c>
      <c r="AQ2086" s="445" t="s">
        <v>5840</v>
      </c>
    </row>
    <row r="2087" spans="1:43" ht="14.5" hidden="1" x14ac:dyDescent="0.35">
      <c r="A2087" s="362">
        <v>2085</v>
      </c>
      <c r="B2087" s="362" t="s">
        <v>5115</v>
      </c>
      <c r="C2087" s="362" t="s">
        <v>3</v>
      </c>
      <c r="D2087" s="362" t="s">
        <v>172</v>
      </c>
      <c r="E2087" s="362"/>
      <c r="F2087" s="362" t="s">
        <v>63</v>
      </c>
      <c r="G2087" s="362" t="s">
        <v>63</v>
      </c>
      <c r="H2087" s="362" t="s">
        <v>80</v>
      </c>
      <c r="I2087" s="362" t="s">
        <v>63</v>
      </c>
      <c r="J2087" s="361" t="s">
        <v>5116</v>
      </c>
      <c r="K2087" s="362"/>
      <c r="L2087" s="362" t="s">
        <v>186</v>
      </c>
      <c r="M2087" s="362" t="s">
        <v>40</v>
      </c>
      <c r="N2087" s="362" t="s">
        <v>2208</v>
      </c>
      <c r="O2087" s="362" t="s">
        <v>4394</v>
      </c>
      <c r="P2087" s="482"/>
      <c r="Q2087" s="362"/>
      <c r="R2087" s="362"/>
      <c r="S2087" s="362"/>
      <c r="T2087" s="362"/>
      <c r="U2087" s="362"/>
      <c r="V2087" s="362"/>
      <c r="W2087" s="362"/>
      <c r="X2087" s="362"/>
      <c r="Y2087" s="362"/>
      <c r="Z2087" s="362"/>
      <c r="AA2087" s="366"/>
      <c r="AB2087" s="362"/>
      <c r="AC2087" s="362" t="s">
        <v>19</v>
      </c>
      <c r="AD2087" s="362" t="s">
        <v>40</v>
      </c>
      <c r="AE2087" s="362">
        <v>0</v>
      </c>
      <c r="AF2087" s="362" t="s">
        <v>6171</v>
      </c>
      <c r="AG2087" s="362" t="b">
        <v>1</v>
      </c>
      <c r="AH2087" s="362"/>
      <c r="AI2087" s="362"/>
      <c r="AJ2087" s="362"/>
      <c r="AK2087" s="362"/>
      <c r="AL2087" s="362"/>
      <c r="AM2087" s="362"/>
      <c r="AN2087" s="361"/>
      <c r="AO2087" s="445" t="s">
        <v>9</v>
      </c>
      <c r="AP2087" s="445" t="s">
        <v>9</v>
      </c>
      <c r="AQ2087" s="445" t="s">
        <v>9</v>
      </c>
    </row>
    <row r="2088" spans="1:43" ht="14.5" hidden="1" x14ac:dyDescent="0.35">
      <c r="A2088" s="362">
        <v>2086</v>
      </c>
      <c r="B2088" s="362" t="s">
        <v>5117</v>
      </c>
      <c r="C2088" s="362" t="s">
        <v>3</v>
      </c>
      <c r="D2088" s="362" t="s">
        <v>172</v>
      </c>
      <c r="E2088" s="362"/>
      <c r="F2088" s="362" t="s">
        <v>63</v>
      </c>
      <c r="G2088" s="362" t="s">
        <v>63</v>
      </c>
      <c r="H2088" s="362" t="s">
        <v>80</v>
      </c>
      <c r="I2088" s="362" t="s">
        <v>63</v>
      </c>
      <c r="J2088" s="361" t="s">
        <v>5118</v>
      </c>
      <c r="K2088" s="362"/>
      <c r="L2088" s="362" t="s">
        <v>186</v>
      </c>
      <c r="M2088" s="362" t="s">
        <v>95</v>
      </c>
      <c r="N2088" s="362" t="s">
        <v>2208</v>
      </c>
      <c r="O2088" s="362" t="s">
        <v>4394</v>
      </c>
      <c r="P2088" s="482"/>
      <c r="Q2088" s="362"/>
      <c r="R2088" s="362"/>
      <c r="S2088" s="362"/>
      <c r="T2088" s="362"/>
      <c r="U2088" s="362"/>
      <c r="V2088" s="362"/>
      <c r="W2088" s="362"/>
      <c r="X2088" s="362"/>
      <c r="Y2088" s="362"/>
      <c r="Z2088" s="362"/>
      <c r="AA2088" s="366"/>
      <c r="AB2088" s="362"/>
      <c r="AC2088" s="362" t="s">
        <v>19</v>
      </c>
      <c r="AD2088" s="362"/>
      <c r="AE2088" s="362">
        <v>0</v>
      </c>
      <c r="AF2088" s="362" t="s">
        <v>6171</v>
      </c>
      <c r="AG2088" s="362" t="b">
        <v>1</v>
      </c>
      <c r="AH2088" s="362"/>
      <c r="AI2088" s="362"/>
      <c r="AJ2088" s="362"/>
      <c r="AK2088" s="362"/>
      <c r="AL2088" s="362"/>
      <c r="AM2088" s="362"/>
      <c r="AN2088" s="361"/>
      <c r="AO2088" s="445" t="s">
        <v>5839</v>
      </c>
      <c r="AP2088" s="445" t="s">
        <v>5839</v>
      </c>
      <c r="AQ2088" s="445" t="s">
        <v>5839</v>
      </c>
    </row>
    <row r="2089" spans="1:43" ht="14.5" hidden="1" x14ac:dyDescent="0.35">
      <c r="A2089" s="362">
        <v>2087</v>
      </c>
      <c r="B2089" s="362" t="s">
        <v>5119</v>
      </c>
      <c r="C2089" s="362" t="s">
        <v>3</v>
      </c>
      <c r="D2089" s="362" t="s">
        <v>172</v>
      </c>
      <c r="E2089" s="362"/>
      <c r="F2089" s="362" t="s">
        <v>63</v>
      </c>
      <c r="G2089" s="362" t="s">
        <v>63</v>
      </c>
      <c r="H2089" s="362" t="s">
        <v>63</v>
      </c>
      <c r="I2089" s="362" t="s">
        <v>5120</v>
      </c>
      <c r="J2089" s="361" t="s">
        <v>5121</v>
      </c>
      <c r="K2089" s="362"/>
      <c r="L2089" s="362" t="s">
        <v>186</v>
      </c>
      <c r="M2089" s="362" t="s">
        <v>4410</v>
      </c>
      <c r="N2089" s="362" t="s">
        <v>4399</v>
      </c>
      <c r="O2089" s="362" t="s">
        <v>4400</v>
      </c>
      <c r="P2089" s="482"/>
      <c r="Q2089" s="362"/>
      <c r="R2089" s="362"/>
      <c r="S2089" s="362"/>
      <c r="T2089" s="362"/>
      <c r="U2089" s="362"/>
      <c r="V2089" s="362"/>
      <c r="W2089" s="362"/>
      <c r="X2089" s="362"/>
      <c r="Y2089" s="362"/>
      <c r="Z2089" s="362"/>
      <c r="AA2089" s="366"/>
      <c r="AB2089" s="362"/>
      <c r="AC2089" s="362" t="s">
        <v>19</v>
      </c>
      <c r="AD2089" s="362" t="s">
        <v>40</v>
      </c>
      <c r="AE2089" s="362">
        <v>0</v>
      </c>
      <c r="AF2089" s="362" t="s">
        <v>6171</v>
      </c>
      <c r="AG2089" s="362" t="b">
        <v>1</v>
      </c>
      <c r="AH2089" s="362"/>
      <c r="AI2089" s="362"/>
      <c r="AJ2089" s="362"/>
      <c r="AK2089" s="362"/>
      <c r="AL2089" s="362"/>
      <c r="AM2089" s="362"/>
      <c r="AN2089" s="361"/>
      <c r="AO2089" s="445" t="s">
        <v>5839</v>
      </c>
      <c r="AP2089" s="445" t="s">
        <v>5839</v>
      </c>
      <c r="AQ2089" s="445" t="s">
        <v>5839</v>
      </c>
    </row>
    <row r="2090" spans="1:43" ht="14.5" hidden="1" x14ac:dyDescent="0.35">
      <c r="A2090" s="362">
        <v>2088</v>
      </c>
      <c r="B2090" s="362" t="s">
        <v>5122</v>
      </c>
      <c r="C2090" s="362" t="s">
        <v>3</v>
      </c>
      <c r="D2090" s="362" t="s">
        <v>172</v>
      </c>
      <c r="E2090" s="362"/>
      <c r="F2090" s="362" t="s">
        <v>63</v>
      </c>
      <c r="G2090" s="362" t="s">
        <v>63</v>
      </c>
      <c r="H2090" s="362" t="s">
        <v>63</v>
      </c>
      <c r="I2090" s="362" t="s">
        <v>5120</v>
      </c>
      <c r="J2090" s="361" t="s">
        <v>5123</v>
      </c>
      <c r="K2090" s="362"/>
      <c r="L2090" s="362" t="s">
        <v>186</v>
      </c>
      <c r="M2090" s="362" t="s">
        <v>4410</v>
      </c>
      <c r="N2090" s="362" t="s">
        <v>4399</v>
      </c>
      <c r="O2090" s="362" t="s">
        <v>4400</v>
      </c>
      <c r="P2090" s="482"/>
      <c r="Q2090" s="362"/>
      <c r="R2090" s="362"/>
      <c r="S2090" s="362"/>
      <c r="T2090" s="362"/>
      <c r="U2090" s="362"/>
      <c r="V2090" s="362"/>
      <c r="W2090" s="362"/>
      <c r="X2090" s="362"/>
      <c r="Y2090" s="362"/>
      <c r="Z2090" s="362"/>
      <c r="AA2090" s="366"/>
      <c r="AB2090" s="362"/>
      <c r="AC2090" s="362" t="s">
        <v>19</v>
      </c>
      <c r="AD2090" s="362" t="s">
        <v>40</v>
      </c>
      <c r="AE2090" s="362" t="s">
        <v>6903</v>
      </c>
      <c r="AF2090" s="362" t="s">
        <v>6171</v>
      </c>
      <c r="AG2090" s="362" t="b">
        <v>0</v>
      </c>
      <c r="AH2090" s="362"/>
      <c r="AI2090" s="362"/>
      <c r="AJ2090" s="362"/>
      <c r="AK2090" s="362"/>
      <c r="AL2090" s="362"/>
      <c r="AM2090" s="362"/>
      <c r="AN2090" s="361"/>
      <c r="AO2090" s="445" t="s">
        <v>5839</v>
      </c>
      <c r="AP2090" s="445" t="s">
        <v>5839</v>
      </c>
      <c r="AQ2090" s="445" t="s">
        <v>5839</v>
      </c>
    </row>
    <row r="2091" spans="1:43" ht="14.5" hidden="1" x14ac:dyDescent="0.35">
      <c r="A2091" s="362">
        <v>2089</v>
      </c>
      <c r="B2091" s="362" t="s">
        <v>5124</v>
      </c>
      <c r="C2091" s="362" t="s">
        <v>3</v>
      </c>
      <c r="D2091" s="362" t="s">
        <v>172</v>
      </c>
      <c r="E2091" s="362"/>
      <c r="F2091" s="362" t="s">
        <v>63</v>
      </c>
      <c r="G2091" s="362" t="s">
        <v>63</v>
      </c>
      <c r="H2091" s="362" t="s">
        <v>63</v>
      </c>
      <c r="I2091" s="362" t="s">
        <v>5120</v>
      </c>
      <c r="J2091" s="361" t="s">
        <v>5125</v>
      </c>
      <c r="K2091" s="362"/>
      <c r="L2091" s="362" t="s">
        <v>186</v>
      </c>
      <c r="M2091" s="362" t="s">
        <v>4410</v>
      </c>
      <c r="N2091" s="362" t="s">
        <v>4399</v>
      </c>
      <c r="O2091" s="362" t="s">
        <v>4400</v>
      </c>
      <c r="P2091" s="482"/>
      <c r="Q2091" s="362"/>
      <c r="R2091" s="362"/>
      <c r="S2091" s="362"/>
      <c r="T2091" s="362"/>
      <c r="U2091" s="362"/>
      <c r="V2091" s="362"/>
      <c r="W2091" s="362"/>
      <c r="X2091" s="362"/>
      <c r="Y2091" s="362"/>
      <c r="Z2091" s="362"/>
      <c r="AA2091" s="366"/>
      <c r="AB2091" s="362"/>
      <c r="AC2091" s="362" t="s">
        <v>19</v>
      </c>
      <c r="AD2091" s="362" t="s">
        <v>40</v>
      </c>
      <c r="AE2091" s="362" t="s">
        <v>6903</v>
      </c>
      <c r="AF2091" s="362" t="s">
        <v>6171</v>
      </c>
      <c r="AG2091" s="362" t="b">
        <v>0</v>
      </c>
      <c r="AH2091" s="362"/>
      <c r="AI2091" s="362"/>
      <c r="AJ2091" s="362"/>
      <c r="AK2091" s="362"/>
      <c r="AL2091" s="362"/>
      <c r="AM2091" s="362"/>
      <c r="AN2091" s="361"/>
      <c r="AO2091" s="445" t="s">
        <v>5839</v>
      </c>
      <c r="AP2091" s="445" t="s">
        <v>5839</v>
      </c>
      <c r="AQ2091" s="445" t="s">
        <v>5839</v>
      </c>
    </row>
    <row r="2092" spans="1:43" ht="29" hidden="1" x14ac:dyDescent="0.35">
      <c r="A2092" s="362">
        <v>2090</v>
      </c>
      <c r="B2092" s="362" t="s">
        <v>5126</v>
      </c>
      <c r="C2092" s="362" t="s">
        <v>3</v>
      </c>
      <c r="D2092" s="362" t="s">
        <v>172</v>
      </c>
      <c r="E2092" s="362"/>
      <c r="F2092" s="362" t="s">
        <v>63</v>
      </c>
      <c r="G2092" s="362" t="s">
        <v>63</v>
      </c>
      <c r="H2092" s="362" t="s">
        <v>63</v>
      </c>
      <c r="I2092" s="362" t="s">
        <v>5120</v>
      </c>
      <c r="J2092" s="361" t="s">
        <v>5127</v>
      </c>
      <c r="K2092" s="362"/>
      <c r="L2092" s="362" t="s">
        <v>186</v>
      </c>
      <c r="M2092" s="362" t="s">
        <v>4410</v>
      </c>
      <c r="N2092" s="362" t="s">
        <v>4399</v>
      </c>
      <c r="O2092" s="362" t="s">
        <v>4400</v>
      </c>
      <c r="P2092" s="482"/>
      <c r="Q2092" s="362"/>
      <c r="R2092" s="362"/>
      <c r="S2092" s="362"/>
      <c r="T2092" s="362"/>
      <c r="U2092" s="362"/>
      <c r="V2092" s="362"/>
      <c r="W2092" s="362"/>
      <c r="X2092" s="362"/>
      <c r="Y2092" s="362"/>
      <c r="Z2092" s="362"/>
      <c r="AA2092" s="366"/>
      <c r="AB2092" s="362"/>
      <c r="AC2092" s="362" t="s">
        <v>19</v>
      </c>
      <c r="AD2092" s="362" t="s">
        <v>40</v>
      </c>
      <c r="AE2092" s="362" t="s">
        <v>6903</v>
      </c>
      <c r="AF2092" s="362" t="s">
        <v>6171</v>
      </c>
      <c r="AG2092" s="362" t="b">
        <v>0</v>
      </c>
      <c r="AH2092" s="362"/>
      <c r="AI2092" s="362"/>
      <c r="AJ2092" s="362"/>
      <c r="AK2092" s="362"/>
      <c r="AL2092" s="362"/>
      <c r="AM2092" s="362"/>
      <c r="AN2092" s="361"/>
      <c r="AO2092" s="445" t="s">
        <v>5839</v>
      </c>
      <c r="AP2092" s="445" t="s">
        <v>5839</v>
      </c>
      <c r="AQ2092" s="445" t="s">
        <v>5839</v>
      </c>
    </row>
    <row r="2093" spans="1:43" ht="29" hidden="1" x14ac:dyDescent="0.35">
      <c r="A2093" s="362">
        <v>2091</v>
      </c>
      <c r="B2093" s="362" t="s">
        <v>5128</v>
      </c>
      <c r="C2093" s="362" t="s">
        <v>3</v>
      </c>
      <c r="D2093" s="362" t="s">
        <v>172</v>
      </c>
      <c r="E2093" s="362"/>
      <c r="F2093" s="362" t="s">
        <v>63</v>
      </c>
      <c r="G2093" s="362" t="s">
        <v>63</v>
      </c>
      <c r="H2093" s="362" t="s">
        <v>63</v>
      </c>
      <c r="I2093" s="362" t="s">
        <v>5120</v>
      </c>
      <c r="J2093" s="361" t="s">
        <v>5129</v>
      </c>
      <c r="K2093" s="362"/>
      <c r="L2093" s="362" t="s">
        <v>186</v>
      </c>
      <c r="M2093" s="362" t="s">
        <v>4410</v>
      </c>
      <c r="N2093" s="362" t="s">
        <v>4399</v>
      </c>
      <c r="O2093" s="362" t="s">
        <v>4400</v>
      </c>
      <c r="P2093" s="482"/>
      <c r="Q2093" s="362"/>
      <c r="R2093" s="362"/>
      <c r="S2093" s="362"/>
      <c r="T2093" s="362"/>
      <c r="U2093" s="362"/>
      <c r="V2093" s="362"/>
      <c r="W2093" s="362"/>
      <c r="X2093" s="362"/>
      <c r="Y2093" s="362"/>
      <c r="Z2093" s="362"/>
      <c r="AA2093" s="366"/>
      <c r="AB2093" s="362"/>
      <c r="AC2093" s="362" t="s">
        <v>19</v>
      </c>
      <c r="AD2093" s="362" t="s">
        <v>40</v>
      </c>
      <c r="AE2093" s="362" t="s">
        <v>6904</v>
      </c>
      <c r="AF2093" s="362" t="s">
        <v>40</v>
      </c>
      <c r="AG2093" s="362" t="b">
        <v>0</v>
      </c>
      <c r="AH2093" s="362"/>
      <c r="AI2093" s="362"/>
      <c r="AJ2093" s="362"/>
      <c r="AK2093" s="362"/>
      <c r="AL2093" s="362"/>
      <c r="AM2093" s="362"/>
      <c r="AN2093" s="361"/>
      <c r="AO2093" s="445" t="s">
        <v>5839</v>
      </c>
      <c r="AP2093" s="445" t="s">
        <v>5839</v>
      </c>
      <c r="AQ2093" s="445" t="s">
        <v>5839</v>
      </c>
    </row>
    <row r="2094" spans="1:43" ht="29" hidden="1" x14ac:dyDescent="0.35">
      <c r="A2094" s="362">
        <v>2092</v>
      </c>
      <c r="B2094" s="362" t="s">
        <v>5130</v>
      </c>
      <c r="C2094" s="362" t="s">
        <v>3</v>
      </c>
      <c r="D2094" s="362" t="s">
        <v>172</v>
      </c>
      <c r="E2094" s="362"/>
      <c r="F2094" s="362" t="s">
        <v>63</v>
      </c>
      <c r="G2094" s="362" t="s">
        <v>63</v>
      </c>
      <c r="H2094" s="362" t="s">
        <v>63</v>
      </c>
      <c r="I2094" s="362" t="s">
        <v>5120</v>
      </c>
      <c r="J2094" s="361" t="s">
        <v>5131</v>
      </c>
      <c r="K2094" s="362"/>
      <c r="L2094" s="362" t="s">
        <v>186</v>
      </c>
      <c r="M2094" s="362" t="s">
        <v>4410</v>
      </c>
      <c r="N2094" s="362" t="s">
        <v>4399</v>
      </c>
      <c r="O2094" s="362" t="s">
        <v>4400</v>
      </c>
      <c r="P2094" s="482"/>
      <c r="Q2094" s="362"/>
      <c r="R2094" s="362"/>
      <c r="S2094" s="362"/>
      <c r="T2094" s="362"/>
      <c r="U2094" s="362"/>
      <c r="V2094" s="362"/>
      <c r="W2094" s="362"/>
      <c r="X2094" s="362"/>
      <c r="Y2094" s="362"/>
      <c r="Z2094" s="362"/>
      <c r="AA2094" s="366"/>
      <c r="AB2094" s="362"/>
      <c r="AC2094" s="362" t="s">
        <v>19</v>
      </c>
      <c r="AD2094" s="362" t="s">
        <v>40</v>
      </c>
      <c r="AE2094" s="362" t="s">
        <v>6904</v>
      </c>
      <c r="AF2094" s="362" t="s">
        <v>40</v>
      </c>
      <c r="AG2094" s="362" t="b">
        <v>0</v>
      </c>
      <c r="AH2094" s="362"/>
      <c r="AI2094" s="362"/>
      <c r="AJ2094" s="362"/>
      <c r="AK2094" s="362"/>
      <c r="AL2094" s="362"/>
      <c r="AM2094" s="362"/>
      <c r="AN2094" s="361"/>
      <c r="AO2094" s="445" t="s">
        <v>5839</v>
      </c>
      <c r="AP2094" s="445" t="s">
        <v>5839</v>
      </c>
      <c r="AQ2094" s="445" t="s">
        <v>5839</v>
      </c>
    </row>
    <row r="2095" spans="1:43" ht="29" hidden="1" x14ac:dyDescent="0.35">
      <c r="A2095" s="362">
        <v>2093</v>
      </c>
      <c r="B2095" s="362" t="s">
        <v>5132</v>
      </c>
      <c r="C2095" s="362" t="s">
        <v>3</v>
      </c>
      <c r="D2095" s="362" t="s">
        <v>172</v>
      </c>
      <c r="E2095" s="362"/>
      <c r="F2095" s="362" t="s">
        <v>63</v>
      </c>
      <c r="G2095" s="362" t="s">
        <v>63</v>
      </c>
      <c r="H2095" s="362" t="s">
        <v>63</v>
      </c>
      <c r="I2095" s="362" t="s">
        <v>5120</v>
      </c>
      <c r="J2095" s="361" t="s">
        <v>5133</v>
      </c>
      <c r="K2095" s="362"/>
      <c r="L2095" s="362" t="s">
        <v>186</v>
      </c>
      <c r="M2095" s="362" t="s">
        <v>4410</v>
      </c>
      <c r="N2095" s="362" t="s">
        <v>4399</v>
      </c>
      <c r="O2095" s="362" t="s">
        <v>4400</v>
      </c>
      <c r="P2095" s="482"/>
      <c r="Q2095" s="362"/>
      <c r="R2095" s="362"/>
      <c r="S2095" s="362"/>
      <c r="T2095" s="362"/>
      <c r="U2095" s="362"/>
      <c r="V2095" s="362"/>
      <c r="W2095" s="362"/>
      <c r="X2095" s="362"/>
      <c r="Y2095" s="362"/>
      <c r="Z2095" s="362"/>
      <c r="AA2095" s="366"/>
      <c r="AB2095" s="362"/>
      <c r="AC2095" s="362" t="s">
        <v>19</v>
      </c>
      <c r="AD2095" s="362" t="s">
        <v>40</v>
      </c>
      <c r="AE2095" s="362" t="s">
        <v>6904</v>
      </c>
      <c r="AF2095" s="362" t="s">
        <v>40</v>
      </c>
      <c r="AG2095" s="362" t="b">
        <v>0</v>
      </c>
      <c r="AH2095" s="362"/>
      <c r="AI2095" s="362"/>
      <c r="AJ2095" s="362"/>
      <c r="AK2095" s="362"/>
      <c r="AL2095" s="362"/>
      <c r="AM2095" s="362"/>
      <c r="AN2095" s="361"/>
      <c r="AO2095" s="445" t="s">
        <v>5839</v>
      </c>
      <c r="AP2095" s="445" t="s">
        <v>5839</v>
      </c>
      <c r="AQ2095" s="445" t="s">
        <v>5839</v>
      </c>
    </row>
    <row r="2096" spans="1:43" ht="14.5" hidden="1" x14ac:dyDescent="0.35">
      <c r="A2096" s="362">
        <v>2094</v>
      </c>
      <c r="B2096" s="362" t="s">
        <v>5134</v>
      </c>
      <c r="C2096" s="362" t="s">
        <v>3</v>
      </c>
      <c r="D2096" s="362" t="s">
        <v>172</v>
      </c>
      <c r="E2096" s="362"/>
      <c r="F2096" s="362" t="s">
        <v>63</v>
      </c>
      <c r="G2096" s="362" t="s">
        <v>63</v>
      </c>
      <c r="H2096" s="362" t="s">
        <v>63</v>
      </c>
      <c r="I2096" s="362" t="s">
        <v>5120</v>
      </c>
      <c r="J2096" s="361" t="s">
        <v>5135</v>
      </c>
      <c r="K2096" s="362"/>
      <c r="L2096" s="362" t="s">
        <v>186</v>
      </c>
      <c r="M2096" s="362" t="s">
        <v>40</v>
      </c>
      <c r="N2096" s="362" t="s">
        <v>4399</v>
      </c>
      <c r="O2096" s="362" t="s">
        <v>4400</v>
      </c>
      <c r="P2096" s="482" t="s">
        <v>5136</v>
      </c>
      <c r="Q2096" s="362"/>
      <c r="R2096" s="362"/>
      <c r="S2096" s="362"/>
      <c r="T2096" s="362"/>
      <c r="U2096" s="362"/>
      <c r="V2096" s="362"/>
      <c r="W2096" s="362"/>
      <c r="X2096" s="362"/>
      <c r="Y2096" s="362"/>
      <c r="Z2096" s="362"/>
      <c r="AA2096" s="366"/>
      <c r="AB2096" s="362"/>
      <c r="AC2096" s="362" t="s">
        <v>19</v>
      </c>
      <c r="AD2096" s="362" t="s">
        <v>40</v>
      </c>
      <c r="AE2096" s="362" t="s">
        <v>5136</v>
      </c>
      <c r="AF2096" s="362" t="s">
        <v>40</v>
      </c>
      <c r="AG2096" s="362" t="b">
        <v>1</v>
      </c>
      <c r="AH2096" s="362"/>
      <c r="AI2096" s="362"/>
      <c r="AJ2096" s="362"/>
      <c r="AK2096" s="362"/>
      <c r="AL2096" s="362"/>
      <c r="AM2096" s="362"/>
      <c r="AN2096" s="361"/>
      <c r="AO2096" s="445" t="s">
        <v>9</v>
      </c>
      <c r="AP2096" s="445" t="s">
        <v>9</v>
      </c>
      <c r="AQ2096" s="445" t="s">
        <v>9</v>
      </c>
    </row>
    <row r="2097" spans="1:43" ht="43.5" hidden="1" x14ac:dyDescent="0.35">
      <c r="A2097" s="362">
        <v>2095</v>
      </c>
      <c r="B2097" s="362" t="s">
        <v>5137</v>
      </c>
      <c r="C2097" s="362" t="s">
        <v>3</v>
      </c>
      <c r="D2097" s="362" t="s">
        <v>172</v>
      </c>
      <c r="E2097" s="362"/>
      <c r="F2097" s="362"/>
      <c r="G2097" s="362"/>
      <c r="H2097" s="362" t="s">
        <v>77</v>
      </c>
      <c r="I2097" s="362" t="s">
        <v>5063</v>
      </c>
      <c r="J2097" s="361" t="s">
        <v>5138</v>
      </c>
      <c r="K2097" s="362"/>
      <c r="L2097" s="362" t="s">
        <v>1689</v>
      </c>
      <c r="M2097" s="362" t="s">
        <v>90</v>
      </c>
      <c r="N2097" s="362" t="s">
        <v>77</v>
      </c>
      <c r="O2097" s="362" t="s">
        <v>5065</v>
      </c>
      <c r="P2097" s="482" t="s">
        <v>5066</v>
      </c>
      <c r="Q2097" s="377"/>
      <c r="R2097" s="377"/>
      <c r="S2097" s="377"/>
      <c r="T2097" s="363"/>
      <c r="U2097" s="363"/>
      <c r="V2097" s="363"/>
      <c r="W2097" s="362"/>
      <c r="X2097" s="362"/>
      <c r="Y2097" s="362"/>
      <c r="Z2097" s="362"/>
      <c r="AA2097" s="366"/>
      <c r="AB2097" s="362"/>
      <c r="AC2097" s="362" t="s">
        <v>19</v>
      </c>
      <c r="AD2097" s="362" t="s">
        <v>8</v>
      </c>
      <c r="AE2097" s="362"/>
      <c r="AF2097" s="362"/>
      <c r="AG2097" s="362"/>
      <c r="AH2097" s="362"/>
      <c r="AI2097" s="363"/>
      <c r="AJ2097" s="363"/>
      <c r="AK2097" s="363"/>
      <c r="AL2097" s="363"/>
      <c r="AM2097" s="368">
        <v>45924</v>
      </c>
      <c r="AN2097" s="361" t="s">
        <v>5067</v>
      </c>
      <c r="AO2097" s="445" t="s">
        <v>539</v>
      </c>
      <c r="AP2097" s="445" t="s">
        <v>5841</v>
      </c>
      <c r="AQ2097" s="445" t="s">
        <v>5840</v>
      </c>
    </row>
    <row r="2098" spans="1:43" ht="14.5" hidden="1" x14ac:dyDescent="0.35">
      <c r="A2098" s="362">
        <v>2096</v>
      </c>
      <c r="B2098" s="362" t="s">
        <v>5139</v>
      </c>
      <c r="C2098" s="362" t="s">
        <v>3</v>
      </c>
      <c r="D2098" s="362" t="s">
        <v>172</v>
      </c>
      <c r="E2098" s="362"/>
      <c r="F2098" s="362" t="s">
        <v>63</v>
      </c>
      <c r="G2098" s="362" t="s">
        <v>63</v>
      </c>
      <c r="H2098" s="362" t="s">
        <v>63</v>
      </c>
      <c r="I2098" s="362" t="s">
        <v>5120</v>
      </c>
      <c r="J2098" s="361" t="s">
        <v>5140</v>
      </c>
      <c r="K2098" s="362"/>
      <c r="L2098" s="362" t="s">
        <v>186</v>
      </c>
      <c r="M2098" s="362" t="s">
        <v>40</v>
      </c>
      <c r="N2098" s="362" t="s">
        <v>4399</v>
      </c>
      <c r="O2098" s="362" t="s">
        <v>4400</v>
      </c>
      <c r="P2098" s="482" t="s">
        <v>5136</v>
      </c>
      <c r="Q2098" s="362"/>
      <c r="R2098" s="362"/>
      <c r="S2098" s="362"/>
      <c r="T2098" s="362"/>
      <c r="U2098" s="362"/>
      <c r="V2098" s="362"/>
      <c r="W2098" s="362"/>
      <c r="X2098" s="362"/>
      <c r="Y2098" s="362"/>
      <c r="Z2098" s="362"/>
      <c r="AA2098" s="366"/>
      <c r="AB2098" s="362"/>
      <c r="AC2098" s="362" t="s">
        <v>19</v>
      </c>
      <c r="AD2098" s="362" t="s">
        <v>40</v>
      </c>
      <c r="AE2098" s="362" t="s">
        <v>5136</v>
      </c>
      <c r="AF2098" s="362" t="s">
        <v>40</v>
      </c>
      <c r="AG2098" s="362" t="b">
        <v>1</v>
      </c>
      <c r="AH2098" s="362"/>
      <c r="AI2098" s="362"/>
      <c r="AJ2098" s="362"/>
      <c r="AK2098" s="362"/>
      <c r="AL2098" s="362"/>
      <c r="AM2098" s="362"/>
      <c r="AN2098" s="361"/>
      <c r="AO2098" s="445" t="s">
        <v>9</v>
      </c>
      <c r="AP2098" s="445" t="s">
        <v>9</v>
      </c>
      <c r="AQ2098" s="445" t="s">
        <v>9</v>
      </c>
    </row>
    <row r="2099" spans="1:43" ht="14.5" hidden="1" x14ac:dyDescent="0.35">
      <c r="A2099" s="362">
        <v>2097</v>
      </c>
      <c r="B2099" s="362" t="s">
        <v>5141</v>
      </c>
      <c r="C2099" s="362" t="s">
        <v>3</v>
      </c>
      <c r="D2099" s="362" t="s">
        <v>172</v>
      </c>
      <c r="E2099" s="362"/>
      <c r="F2099" s="362" t="s">
        <v>63</v>
      </c>
      <c r="G2099" s="362" t="s">
        <v>63</v>
      </c>
      <c r="H2099" s="362" t="s">
        <v>63</v>
      </c>
      <c r="I2099" s="362" t="s">
        <v>5120</v>
      </c>
      <c r="J2099" s="361" t="s">
        <v>5142</v>
      </c>
      <c r="K2099" s="362"/>
      <c r="L2099" s="362" t="s">
        <v>186</v>
      </c>
      <c r="M2099" s="362" t="s">
        <v>40</v>
      </c>
      <c r="N2099" s="362" t="s">
        <v>4399</v>
      </c>
      <c r="O2099" s="362" t="s">
        <v>4400</v>
      </c>
      <c r="P2099" s="482" t="s">
        <v>5136</v>
      </c>
      <c r="Q2099" s="362"/>
      <c r="R2099" s="362"/>
      <c r="S2099" s="362"/>
      <c r="T2099" s="362"/>
      <c r="U2099" s="362"/>
      <c r="V2099" s="362"/>
      <c r="W2099" s="362"/>
      <c r="X2099" s="362"/>
      <c r="Y2099" s="362"/>
      <c r="Z2099" s="362"/>
      <c r="AA2099" s="366"/>
      <c r="AB2099" s="362"/>
      <c r="AC2099" s="362" t="s">
        <v>19</v>
      </c>
      <c r="AD2099" s="362" t="s">
        <v>40</v>
      </c>
      <c r="AE2099" s="362" t="s">
        <v>5136</v>
      </c>
      <c r="AF2099" s="362" t="s">
        <v>40</v>
      </c>
      <c r="AG2099" s="362" t="b">
        <v>1</v>
      </c>
      <c r="AH2099" s="362"/>
      <c r="AI2099" s="362"/>
      <c r="AJ2099" s="362"/>
      <c r="AK2099" s="362"/>
      <c r="AL2099" s="362"/>
      <c r="AM2099" s="362"/>
      <c r="AN2099" s="361"/>
      <c r="AO2099" s="445" t="s">
        <v>9</v>
      </c>
      <c r="AP2099" s="445" t="s">
        <v>9</v>
      </c>
      <c r="AQ2099" s="445" t="s">
        <v>9</v>
      </c>
    </row>
    <row r="2100" spans="1:43" ht="29" hidden="1" x14ac:dyDescent="0.35">
      <c r="A2100" s="362">
        <v>2098</v>
      </c>
      <c r="B2100" s="362" t="s">
        <v>5143</v>
      </c>
      <c r="C2100" s="362" t="s">
        <v>3</v>
      </c>
      <c r="D2100" s="362" t="s">
        <v>172</v>
      </c>
      <c r="E2100" s="362"/>
      <c r="F2100" s="362" t="s">
        <v>63</v>
      </c>
      <c r="G2100" s="362" t="s">
        <v>63</v>
      </c>
      <c r="H2100" s="362" t="s">
        <v>63</v>
      </c>
      <c r="I2100" s="362" t="s">
        <v>5120</v>
      </c>
      <c r="J2100" s="361" t="s">
        <v>5144</v>
      </c>
      <c r="K2100" s="362"/>
      <c r="L2100" s="362" t="s">
        <v>186</v>
      </c>
      <c r="M2100" s="362" t="s">
        <v>40</v>
      </c>
      <c r="N2100" s="362" t="s">
        <v>4399</v>
      </c>
      <c r="O2100" s="362" t="s">
        <v>4400</v>
      </c>
      <c r="P2100" s="482" t="s">
        <v>5136</v>
      </c>
      <c r="Q2100" s="362"/>
      <c r="R2100" s="362"/>
      <c r="S2100" s="362"/>
      <c r="T2100" s="362"/>
      <c r="U2100" s="362"/>
      <c r="V2100" s="362"/>
      <c r="W2100" s="362"/>
      <c r="X2100" s="362"/>
      <c r="Y2100" s="362"/>
      <c r="Z2100" s="362"/>
      <c r="AA2100" s="366"/>
      <c r="AB2100" s="362"/>
      <c r="AC2100" s="362" t="s">
        <v>19</v>
      </c>
      <c r="AD2100" s="362" t="s">
        <v>40</v>
      </c>
      <c r="AE2100" s="362" t="s">
        <v>5136</v>
      </c>
      <c r="AF2100" s="362" t="s">
        <v>40</v>
      </c>
      <c r="AG2100" s="362" t="b">
        <v>1</v>
      </c>
      <c r="AH2100" s="362"/>
      <c r="AI2100" s="362"/>
      <c r="AJ2100" s="362"/>
      <c r="AK2100" s="362"/>
      <c r="AL2100" s="362"/>
      <c r="AM2100" s="362"/>
      <c r="AN2100" s="361"/>
      <c r="AO2100" s="445" t="s">
        <v>9</v>
      </c>
      <c r="AP2100" s="445" t="s">
        <v>9</v>
      </c>
      <c r="AQ2100" s="445" t="s">
        <v>9</v>
      </c>
    </row>
    <row r="2101" spans="1:43" ht="29" hidden="1" x14ac:dyDescent="0.35">
      <c r="A2101" s="362">
        <v>2099</v>
      </c>
      <c r="B2101" s="362" t="s">
        <v>5145</v>
      </c>
      <c r="C2101" s="362" t="s">
        <v>3</v>
      </c>
      <c r="D2101" s="362" t="s">
        <v>172</v>
      </c>
      <c r="E2101" s="362"/>
      <c r="F2101" s="362" t="s">
        <v>63</v>
      </c>
      <c r="G2101" s="362" t="s">
        <v>63</v>
      </c>
      <c r="H2101" s="362" t="s">
        <v>63</v>
      </c>
      <c r="I2101" s="362" t="s">
        <v>4580</v>
      </c>
      <c r="J2101" s="361" t="s">
        <v>5146</v>
      </c>
      <c r="K2101" s="362"/>
      <c r="L2101" s="362" t="s">
        <v>186</v>
      </c>
      <c r="M2101" s="362" t="s">
        <v>4410</v>
      </c>
      <c r="N2101" s="362" t="s">
        <v>2208</v>
      </c>
      <c r="O2101" s="362" t="s">
        <v>4394</v>
      </c>
      <c r="P2101" s="482"/>
      <c r="Q2101" s="362"/>
      <c r="R2101" s="362"/>
      <c r="S2101" s="362"/>
      <c r="T2101" s="362"/>
      <c r="U2101" s="362"/>
      <c r="V2101" s="362"/>
      <c r="W2101" s="362"/>
      <c r="X2101" s="362"/>
      <c r="Y2101" s="362"/>
      <c r="Z2101" s="362"/>
      <c r="AA2101" s="366"/>
      <c r="AB2101" s="362"/>
      <c r="AC2101" s="362" t="s">
        <v>19</v>
      </c>
      <c r="AD2101" s="362" t="s">
        <v>8</v>
      </c>
      <c r="AE2101" s="362">
        <v>0</v>
      </c>
      <c r="AF2101" s="362" t="s">
        <v>6171</v>
      </c>
      <c r="AG2101" s="362" t="b">
        <v>1</v>
      </c>
      <c r="AH2101" s="362"/>
      <c r="AI2101" s="362"/>
      <c r="AJ2101" s="362"/>
      <c r="AK2101" s="362"/>
      <c r="AL2101" s="362"/>
      <c r="AM2101" s="368">
        <v>45979</v>
      </c>
      <c r="AN2101" s="361" t="s">
        <v>6189</v>
      </c>
      <c r="AO2101" s="445" t="s">
        <v>6190</v>
      </c>
      <c r="AP2101" s="445" t="s">
        <v>6190</v>
      </c>
      <c r="AQ2101" s="445" t="s">
        <v>5839</v>
      </c>
    </row>
    <row r="2102" spans="1:43" ht="29" hidden="1" x14ac:dyDescent="0.35">
      <c r="A2102" s="362">
        <v>2100</v>
      </c>
      <c r="B2102" s="362" t="s">
        <v>5147</v>
      </c>
      <c r="C2102" s="362" t="s">
        <v>3</v>
      </c>
      <c r="D2102" s="362" t="s">
        <v>172</v>
      </c>
      <c r="E2102" s="362"/>
      <c r="F2102" s="362" t="s">
        <v>63</v>
      </c>
      <c r="G2102" s="362" t="s">
        <v>63</v>
      </c>
      <c r="H2102" s="362" t="s">
        <v>63</v>
      </c>
      <c r="I2102" s="362" t="s">
        <v>4580</v>
      </c>
      <c r="J2102" s="361" t="s">
        <v>5148</v>
      </c>
      <c r="K2102" s="362"/>
      <c r="L2102" s="362" t="s">
        <v>186</v>
      </c>
      <c r="M2102" s="362" t="s">
        <v>95</v>
      </c>
      <c r="N2102" s="362" t="s">
        <v>2208</v>
      </c>
      <c r="O2102" s="362" t="s">
        <v>4394</v>
      </c>
      <c r="P2102" s="482" t="s">
        <v>6887</v>
      </c>
      <c r="Q2102" s="362"/>
      <c r="R2102" s="362"/>
      <c r="S2102" s="362"/>
      <c r="T2102" s="362"/>
      <c r="U2102" s="362"/>
      <c r="V2102" s="362"/>
      <c r="W2102" s="362"/>
      <c r="X2102" s="362"/>
      <c r="Y2102" s="362"/>
      <c r="Z2102" s="362"/>
      <c r="AA2102" s="366"/>
      <c r="AB2102" s="362"/>
      <c r="AC2102" s="362" t="s">
        <v>19</v>
      </c>
      <c r="AD2102" s="362"/>
      <c r="AE2102" s="362" t="s">
        <v>6887</v>
      </c>
      <c r="AF2102" s="362" t="s">
        <v>6888</v>
      </c>
      <c r="AG2102" s="362" t="b">
        <v>1</v>
      </c>
      <c r="AH2102" s="362"/>
      <c r="AI2102" s="362"/>
      <c r="AJ2102" s="362"/>
      <c r="AK2102" s="362"/>
      <c r="AL2102" s="362"/>
      <c r="AM2102" s="362"/>
      <c r="AN2102" s="361"/>
      <c r="AO2102" s="445" t="s">
        <v>9</v>
      </c>
      <c r="AP2102" s="445" t="s">
        <v>9</v>
      </c>
      <c r="AQ2102" s="445" t="s">
        <v>9</v>
      </c>
    </row>
    <row r="2103" spans="1:43" ht="29" hidden="1" x14ac:dyDescent="0.35">
      <c r="A2103" s="362">
        <v>2101</v>
      </c>
      <c r="B2103" s="362" t="s">
        <v>5149</v>
      </c>
      <c r="C2103" s="362" t="s">
        <v>3</v>
      </c>
      <c r="D2103" s="362" t="s">
        <v>172</v>
      </c>
      <c r="E2103" s="362"/>
      <c r="F2103" s="362" t="s">
        <v>63</v>
      </c>
      <c r="G2103" s="362" t="s">
        <v>63</v>
      </c>
      <c r="H2103" s="362" t="s">
        <v>63</v>
      </c>
      <c r="I2103" s="362" t="s">
        <v>4580</v>
      </c>
      <c r="J2103" s="361" t="s">
        <v>5150</v>
      </c>
      <c r="K2103" s="362"/>
      <c r="L2103" s="362" t="s">
        <v>186</v>
      </c>
      <c r="M2103" s="362" t="s">
        <v>4410</v>
      </c>
      <c r="N2103" s="362" t="s">
        <v>2208</v>
      </c>
      <c r="O2103" s="362" t="s">
        <v>4394</v>
      </c>
      <c r="P2103" s="482"/>
      <c r="Q2103" s="362"/>
      <c r="R2103" s="362"/>
      <c r="S2103" s="362"/>
      <c r="T2103" s="362"/>
      <c r="U2103" s="362"/>
      <c r="V2103" s="362"/>
      <c r="W2103" s="362"/>
      <c r="X2103" s="362"/>
      <c r="Y2103" s="362"/>
      <c r="Z2103" s="362"/>
      <c r="AA2103" s="366"/>
      <c r="AB2103" s="362"/>
      <c r="AC2103" s="362" t="s">
        <v>19</v>
      </c>
      <c r="AD2103" s="362" t="s">
        <v>8</v>
      </c>
      <c r="AE2103" s="362">
        <v>0</v>
      </c>
      <c r="AF2103" s="362" t="s">
        <v>6171</v>
      </c>
      <c r="AG2103" s="362" t="b">
        <v>1</v>
      </c>
      <c r="AH2103" s="362"/>
      <c r="AI2103" s="362"/>
      <c r="AJ2103" s="362"/>
      <c r="AK2103" s="362"/>
      <c r="AL2103" s="362"/>
      <c r="AM2103" s="368">
        <v>45979</v>
      </c>
      <c r="AN2103" s="361" t="s">
        <v>6189</v>
      </c>
      <c r="AO2103" s="445" t="s">
        <v>6190</v>
      </c>
      <c r="AP2103" s="445" t="s">
        <v>6190</v>
      </c>
      <c r="AQ2103" s="445" t="s">
        <v>5839</v>
      </c>
    </row>
    <row r="2104" spans="1:43" ht="29" hidden="1" x14ac:dyDescent="0.35">
      <c r="A2104" s="362">
        <v>2102</v>
      </c>
      <c r="B2104" s="362" t="s">
        <v>5151</v>
      </c>
      <c r="C2104" s="362" t="s">
        <v>3</v>
      </c>
      <c r="D2104" s="362" t="s">
        <v>172</v>
      </c>
      <c r="E2104" s="362"/>
      <c r="F2104" s="362" t="s">
        <v>63</v>
      </c>
      <c r="G2104" s="362" t="s">
        <v>63</v>
      </c>
      <c r="H2104" s="362" t="s">
        <v>63</v>
      </c>
      <c r="I2104" s="362" t="s">
        <v>4580</v>
      </c>
      <c r="J2104" s="361" t="s">
        <v>5152</v>
      </c>
      <c r="K2104" s="362"/>
      <c r="L2104" s="362" t="s">
        <v>186</v>
      </c>
      <c r="M2104" s="362" t="s">
        <v>95</v>
      </c>
      <c r="N2104" s="362" t="s">
        <v>2208</v>
      </c>
      <c r="O2104" s="362" t="s">
        <v>4394</v>
      </c>
      <c r="P2104" s="482" t="s">
        <v>6889</v>
      </c>
      <c r="Q2104" s="362"/>
      <c r="R2104" s="362"/>
      <c r="S2104" s="362"/>
      <c r="T2104" s="362"/>
      <c r="U2104" s="362"/>
      <c r="V2104" s="362"/>
      <c r="W2104" s="362"/>
      <c r="X2104" s="362"/>
      <c r="Y2104" s="362"/>
      <c r="Z2104" s="362"/>
      <c r="AA2104" s="366"/>
      <c r="AB2104" s="362"/>
      <c r="AC2104" s="362" t="s">
        <v>19</v>
      </c>
      <c r="AD2104" s="362"/>
      <c r="AE2104" s="362" t="s">
        <v>6889</v>
      </c>
      <c r="AF2104" s="362" t="s">
        <v>6888</v>
      </c>
      <c r="AG2104" s="362" t="b">
        <v>1</v>
      </c>
      <c r="AH2104" s="362"/>
      <c r="AI2104" s="362"/>
      <c r="AJ2104" s="362"/>
      <c r="AK2104" s="362"/>
      <c r="AL2104" s="362"/>
      <c r="AM2104" s="362"/>
      <c r="AN2104" s="361"/>
      <c r="AO2104" s="445" t="s">
        <v>9</v>
      </c>
      <c r="AP2104" s="445" t="s">
        <v>9</v>
      </c>
      <c r="AQ2104" s="445" t="s">
        <v>9</v>
      </c>
    </row>
    <row r="2105" spans="1:43" ht="29" hidden="1" x14ac:dyDescent="0.35">
      <c r="A2105" s="362">
        <v>2103</v>
      </c>
      <c r="B2105" s="362" t="s">
        <v>5153</v>
      </c>
      <c r="C2105" s="362" t="s">
        <v>3</v>
      </c>
      <c r="D2105" s="362" t="s">
        <v>172</v>
      </c>
      <c r="E2105" s="362"/>
      <c r="F2105" s="362" t="s">
        <v>63</v>
      </c>
      <c r="G2105" s="362" t="s">
        <v>63</v>
      </c>
      <c r="H2105" s="362" t="s">
        <v>63</v>
      </c>
      <c r="I2105" s="362" t="s">
        <v>4580</v>
      </c>
      <c r="J2105" s="361" t="s">
        <v>5154</v>
      </c>
      <c r="K2105" s="362"/>
      <c r="L2105" s="362" t="s">
        <v>186</v>
      </c>
      <c r="M2105" s="362" t="s">
        <v>4410</v>
      </c>
      <c r="N2105" s="362" t="s">
        <v>2208</v>
      </c>
      <c r="O2105" s="362" t="s">
        <v>4394</v>
      </c>
      <c r="P2105" s="482"/>
      <c r="Q2105" s="362"/>
      <c r="R2105" s="362"/>
      <c r="S2105" s="362"/>
      <c r="T2105" s="362"/>
      <c r="U2105" s="362"/>
      <c r="V2105" s="362"/>
      <c r="W2105" s="362"/>
      <c r="X2105" s="362"/>
      <c r="Y2105" s="362"/>
      <c r="Z2105" s="362"/>
      <c r="AA2105" s="366"/>
      <c r="AB2105" s="362"/>
      <c r="AC2105" s="362" t="s">
        <v>19</v>
      </c>
      <c r="AD2105" s="362" t="s">
        <v>8</v>
      </c>
      <c r="AE2105" s="362">
        <v>0</v>
      </c>
      <c r="AF2105" s="362" t="s">
        <v>6171</v>
      </c>
      <c r="AG2105" s="362" t="b">
        <v>1</v>
      </c>
      <c r="AH2105" s="362"/>
      <c r="AI2105" s="362"/>
      <c r="AJ2105" s="362"/>
      <c r="AK2105" s="362"/>
      <c r="AL2105" s="362"/>
      <c r="AM2105" s="368">
        <v>45979</v>
      </c>
      <c r="AN2105" s="361" t="s">
        <v>6189</v>
      </c>
      <c r="AO2105" s="445" t="s">
        <v>6190</v>
      </c>
      <c r="AP2105" s="445" t="s">
        <v>6190</v>
      </c>
      <c r="AQ2105" s="445" t="s">
        <v>5839</v>
      </c>
    </row>
    <row r="2106" spans="1:43" ht="29" hidden="1" x14ac:dyDescent="0.35">
      <c r="A2106" s="362">
        <v>2104</v>
      </c>
      <c r="B2106" s="362" t="s">
        <v>5155</v>
      </c>
      <c r="C2106" s="362" t="s">
        <v>3</v>
      </c>
      <c r="D2106" s="362" t="s">
        <v>172</v>
      </c>
      <c r="E2106" s="362"/>
      <c r="F2106" s="362" t="s">
        <v>63</v>
      </c>
      <c r="G2106" s="362" t="s">
        <v>63</v>
      </c>
      <c r="H2106" s="362" t="s">
        <v>63</v>
      </c>
      <c r="I2106" s="362" t="s">
        <v>4580</v>
      </c>
      <c r="J2106" s="361" t="s">
        <v>5156</v>
      </c>
      <c r="K2106" s="362"/>
      <c r="L2106" s="362" t="s">
        <v>186</v>
      </c>
      <c r="M2106" s="362" t="s">
        <v>95</v>
      </c>
      <c r="N2106" s="362" t="s">
        <v>2208</v>
      </c>
      <c r="O2106" s="362" t="s">
        <v>4394</v>
      </c>
      <c r="P2106" s="482" t="s">
        <v>6887</v>
      </c>
      <c r="Q2106" s="362"/>
      <c r="R2106" s="362"/>
      <c r="S2106" s="362"/>
      <c r="T2106" s="362"/>
      <c r="U2106" s="362"/>
      <c r="V2106" s="362"/>
      <c r="W2106" s="362"/>
      <c r="X2106" s="362"/>
      <c r="Y2106" s="362"/>
      <c r="Z2106" s="362"/>
      <c r="AA2106" s="366"/>
      <c r="AB2106" s="362"/>
      <c r="AC2106" s="362" t="s">
        <v>19</v>
      </c>
      <c r="AD2106" s="362"/>
      <c r="AE2106" s="362" t="s">
        <v>6887</v>
      </c>
      <c r="AF2106" s="362" t="s">
        <v>6888</v>
      </c>
      <c r="AG2106" s="362" t="b">
        <v>1</v>
      </c>
      <c r="AH2106" s="362"/>
      <c r="AI2106" s="362"/>
      <c r="AJ2106" s="362"/>
      <c r="AK2106" s="362"/>
      <c r="AL2106" s="362"/>
      <c r="AM2106" s="362"/>
      <c r="AN2106" s="361"/>
      <c r="AO2106" s="445" t="s">
        <v>9</v>
      </c>
      <c r="AP2106" s="445" t="s">
        <v>9</v>
      </c>
      <c r="AQ2106" s="445" t="s">
        <v>9</v>
      </c>
    </row>
    <row r="2107" spans="1:43" ht="29" hidden="1" x14ac:dyDescent="0.35">
      <c r="A2107" s="362">
        <v>2105</v>
      </c>
      <c r="B2107" s="362" t="s">
        <v>5157</v>
      </c>
      <c r="C2107" s="362" t="s">
        <v>3</v>
      </c>
      <c r="D2107" s="362" t="s">
        <v>172</v>
      </c>
      <c r="E2107" s="362"/>
      <c r="F2107" s="362" t="s">
        <v>63</v>
      </c>
      <c r="G2107" s="362" t="s">
        <v>63</v>
      </c>
      <c r="H2107" s="362" t="s">
        <v>63</v>
      </c>
      <c r="I2107" s="362" t="s">
        <v>4580</v>
      </c>
      <c r="J2107" s="361" t="s">
        <v>5158</v>
      </c>
      <c r="K2107" s="362"/>
      <c r="L2107" s="362" t="s">
        <v>186</v>
      </c>
      <c r="M2107" s="362" t="s">
        <v>4410</v>
      </c>
      <c r="N2107" s="362" t="s">
        <v>2208</v>
      </c>
      <c r="O2107" s="362" t="s">
        <v>4394</v>
      </c>
      <c r="P2107" s="482"/>
      <c r="Q2107" s="362"/>
      <c r="R2107" s="362"/>
      <c r="S2107" s="362"/>
      <c r="T2107" s="362"/>
      <c r="U2107" s="362"/>
      <c r="V2107" s="362"/>
      <c r="W2107" s="362"/>
      <c r="X2107" s="362"/>
      <c r="Y2107" s="362"/>
      <c r="Z2107" s="362"/>
      <c r="AA2107" s="366"/>
      <c r="AB2107" s="362"/>
      <c r="AC2107" s="362" t="s">
        <v>19</v>
      </c>
      <c r="AD2107" s="362" t="s">
        <v>8</v>
      </c>
      <c r="AE2107" s="362">
        <v>0</v>
      </c>
      <c r="AF2107" s="362" t="s">
        <v>6171</v>
      </c>
      <c r="AG2107" s="362" t="b">
        <v>1</v>
      </c>
      <c r="AH2107" s="362"/>
      <c r="AI2107" s="362"/>
      <c r="AJ2107" s="362"/>
      <c r="AK2107" s="362"/>
      <c r="AL2107" s="362"/>
      <c r="AM2107" s="368">
        <v>45979</v>
      </c>
      <c r="AN2107" s="361" t="s">
        <v>6189</v>
      </c>
      <c r="AO2107" s="445" t="s">
        <v>6190</v>
      </c>
      <c r="AP2107" s="445" t="s">
        <v>6190</v>
      </c>
      <c r="AQ2107" s="445" t="s">
        <v>5839</v>
      </c>
    </row>
    <row r="2108" spans="1:43" ht="43.5" hidden="1" x14ac:dyDescent="0.35">
      <c r="A2108" s="362">
        <v>2106</v>
      </c>
      <c r="B2108" s="362" t="s">
        <v>5159</v>
      </c>
      <c r="C2108" s="362" t="s">
        <v>3</v>
      </c>
      <c r="D2108" s="362" t="s">
        <v>172</v>
      </c>
      <c r="E2108" s="362"/>
      <c r="F2108" s="362"/>
      <c r="G2108" s="362"/>
      <c r="H2108" s="362" t="s">
        <v>77</v>
      </c>
      <c r="I2108" s="362" t="s">
        <v>5063</v>
      </c>
      <c r="J2108" s="361" t="s">
        <v>5160</v>
      </c>
      <c r="K2108" s="362"/>
      <c r="L2108" s="362" t="s">
        <v>1689</v>
      </c>
      <c r="M2108" s="362" t="s">
        <v>90</v>
      </c>
      <c r="N2108" s="362" t="s">
        <v>77</v>
      </c>
      <c r="O2108" s="362" t="s">
        <v>5065</v>
      </c>
      <c r="P2108" s="482" t="s">
        <v>5066</v>
      </c>
      <c r="Q2108" s="377"/>
      <c r="R2108" s="377"/>
      <c r="S2108" s="377"/>
      <c r="T2108" s="363"/>
      <c r="U2108" s="363"/>
      <c r="V2108" s="363"/>
      <c r="W2108" s="362"/>
      <c r="X2108" s="362"/>
      <c r="Y2108" s="362"/>
      <c r="Z2108" s="362"/>
      <c r="AA2108" s="366"/>
      <c r="AB2108" s="362"/>
      <c r="AC2108" s="362" t="s">
        <v>19</v>
      </c>
      <c r="AD2108" s="362" t="s">
        <v>8</v>
      </c>
      <c r="AE2108" s="362"/>
      <c r="AF2108" s="362"/>
      <c r="AG2108" s="362"/>
      <c r="AH2108" s="362"/>
      <c r="AI2108" s="363"/>
      <c r="AJ2108" s="363"/>
      <c r="AK2108" s="363"/>
      <c r="AL2108" s="363"/>
      <c r="AM2108" s="368">
        <v>45924</v>
      </c>
      <c r="AN2108" s="361" t="s">
        <v>5067</v>
      </c>
      <c r="AO2108" s="445" t="s">
        <v>539</v>
      </c>
      <c r="AP2108" s="445" t="s">
        <v>5841</v>
      </c>
      <c r="AQ2108" s="445" t="s">
        <v>5840</v>
      </c>
    </row>
    <row r="2109" spans="1:43" ht="29" hidden="1" x14ac:dyDescent="0.35">
      <c r="A2109" s="362">
        <v>2107</v>
      </c>
      <c r="B2109" s="362" t="s">
        <v>5161</v>
      </c>
      <c r="C2109" s="362" t="s">
        <v>3</v>
      </c>
      <c r="D2109" s="362" t="s">
        <v>172</v>
      </c>
      <c r="E2109" s="362"/>
      <c r="F2109" s="362" t="s">
        <v>63</v>
      </c>
      <c r="G2109" s="362" t="s">
        <v>63</v>
      </c>
      <c r="H2109" s="362" t="s">
        <v>63</v>
      </c>
      <c r="I2109" s="362" t="s">
        <v>4580</v>
      </c>
      <c r="J2109" s="361" t="s">
        <v>5162</v>
      </c>
      <c r="K2109" s="362"/>
      <c r="L2109" s="362" t="s">
        <v>186</v>
      </c>
      <c r="M2109" s="362" t="s">
        <v>95</v>
      </c>
      <c r="N2109" s="362" t="s">
        <v>2208</v>
      </c>
      <c r="O2109" s="362" t="s">
        <v>4394</v>
      </c>
      <c r="P2109" s="482" t="s">
        <v>6889</v>
      </c>
      <c r="Q2109" s="362"/>
      <c r="R2109" s="362"/>
      <c r="S2109" s="362"/>
      <c r="T2109" s="362"/>
      <c r="U2109" s="362"/>
      <c r="V2109" s="362"/>
      <c r="W2109" s="362"/>
      <c r="X2109" s="362"/>
      <c r="Y2109" s="362"/>
      <c r="Z2109" s="362"/>
      <c r="AA2109" s="366"/>
      <c r="AB2109" s="362"/>
      <c r="AC2109" s="362" t="s">
        <v>19</v>
      </c>
      <c r="AD2109" s="362"/>
      <c r="AE2109" s="362" t="s">
        <v>6889</v>
      </c>
      <c r="AF2109" s="362" t="s">
        <v>6888</v>
      </c>
      <c r="AG2109" s="362" t="b">
        <v>1</v>
      </c>
      <c r="AH2109" s="362"/>
      <c r="AI2109" s="362"/>
      <c r="AJ2109" s="362"/>
      <c r="AK2109" s="362"/>
      <c r="AL2109" s="362"/>
      <c r="AM2109" s="362"/>
      <c r="AN2109" s="361"/>
      <c r="AO2109" s="445" t="s">
        <v>9</v>
      </c>
      <c r="AP2109" s="445" t="s">
        <v>9</v>
      </c>
      <c r="AQ2109" s="445" t="s">
        <v>9</v>
      </c>
    </row>
    <row r="2110" spans="1:43" ht="14.5" hidden="1" x14ac:dyDescent="0.35">
      <c r="A2110" s="362">
        <v>2108</v>
      </c>
      <c r="B2110" s="362" t="s">
        <v>5163</v>
      </c>
      <c r="C2110" s="362" t="s">
        <v>3</v>
      </c>
      <c r="D2110" s="362" t="s">
        <v>172</v>
      </c>
      <c r="E2110" s="362"/>
      <c r="F2110" s="362"/>
      <c r="G2110" s="362"/>
      <c r="H2110" s="362" t="s">
        <v>123</v>
      </c>
      <c r="I2110" s="362" t="s">
        <v>4580</v>
      </c>
      <c r="J2110" s="361" t="s">
        <v>5164</v>
      </c>
      <c r="K2110" s="362"/>
      <c r="L2110" s="362" t="s">
        <v>186</v>
      </c>
      <c r="M2110" s="362" t="s">
        <v>40</v>
      </c>
      <c r="N2110" s="362" t="s">
        <v>65</v>
      </c>
      <c r="O2110" s="362" t="s">
        <v>3395</v>
      </c>
      <c r="P2110" s="482"/>
      <c r="Q2110" s="362"/>
      <c r="R2110" s="362"/>
      <c r="S2110" s="362"/>
      <c r="T2110" s="362"/>
      <c r="U2110" s="362"/>
      <c r="V2110" s="362"/>
      <c r="W2110" s="362"/>
      <c r="X2110" s="362"/>
      <c r="Y2110" s="362"/>
      <c r="Z2110" s="362"/>
      <c r="AA2110" s="366"/>
      <c r="AB2110" s="362"/>
      <c r="AC2110" s="362" t="e">
        <v>#N/A</v>
      </c>
      <c r="AD2110" s="362" t="s">
        <v>40</v>
      </c>
      <c r="AE2110" s="362">
        <v>0</v>
      </c>
      <c r="AF2110" s="362" t="s">
        <v>6308</v>
      </c>
      <c r="AG2110" s="362" t="b">
        <v>1</v>
      </c>
      <c r="AH2110" s="362"/>
      <c r="AI2110" s="362"/>
      <c r="AJ2110" s="362"/>
      <c r="AK2110" s="362"/>
      <c r="AL2110" s="362"/>
      <c r="AM2110" s="362"/>
      <c r="AN2110" s="361"/>
      <c r="AO2110" s="445" t="s">
        <v>9</v>
      </c>
      <c r="AP2110" s="445" t="s">
        <v>9</v>
      </c>
      <c r="AQ2110" s="445" t="s">
        <v>9</v>
      </c>
    </row>
    <row r="2111" spans="1:43" ht="14.5" hidden="1" x14ac:dyDescent="0.35">
      <c r="A2111" s="362">
        <v>2109</v>
      </c>
      <c r="B2111" s="362" t="s">
        <v>5165</v>
      </c>
      <c r="C2111" s="362" t="s">
        <v>3</v>
      </c>
      <c r="D2111" s="362" t="s">
        <v>172</v>
      </c>
      <c r="E2111" s="362"/>
      <c r="F2111" s="362"/>
      <c r="G2111" s="362"/>
      <c r="H2111" s="362" t="s">
        <v>123</v>
      </c>
      <c r="I2111" s="362" t="s">
        <v>4580</v>
      </c>
      <c r="J2111" s="361" t="s">
        <v>5166</v>
      </c>
      <c r="K2111" s="362"/>
      <c r="L2111" s="362" t="s">
        <v>186</v>
      </c>
      <c r="M2111" s="362" t="s">
        <v>40</v>
      </c>
      <c r="N2111" s="362" t="s">
        <v>65</v>
      </c>
      <c r="O2111" s="362" t="s">
        <v>3395</v>
      </c>
      <c r="P2111" s="482"/>
      <c r="Q2111" s="362"/>
      <c r="R2111" s="362"/>
      <c r="S2111" s="362"/>
      <c r="T2111" s="362"/>
      <c r="U2111" s="362"/>
      <c r="V2111" s="362"/>
      <c r="W2111" s="362"/>
      <c r="X2111" s="362"/>
      <c r="Y2111" s="362"/>
      <c r="Z2111" s="362"/>
      <c r="AA2111" s="366"/>
      <c r="AB2111" s="362"/>
      <c r="AC2111" s="362" t="e">
        <v>#N/A</v>
      </c>
      <c r="AD2111" s="362" t="s">
        <v>40</v>
      </c>
      <c r="AE2111" s="362">
        <v>0</v>
      </c>
      <c r="AF2111" s="362" t="s">
        <v>6308</v>
      </c>
      <c r="AG2111" s="362" t="b">
        <v>1</v>
      </c>
      <c r="AH2111" s="362"/>
      <c r="AI2111" s="362"/>
      <c r="AJ2111" s="362"/>
      <c r="AK2111" s="362"/>
      <c r="AL2111" s="362"/>
      <c r="AM2111" s="362"/>
      <c r="AN2111" s="361"/>
      <c r="AO2111" s="445" t="s">
        <v>9</v>
      </c>
      <c r="AP2111" s="445" t="s">
        <v>9</v>
      </c>
      <c r="AQ2111" s="445" t="s">
        <v>9</v>
      </c>
    </row>
    <row r="2112" spans="1:43" ht="29" hidden="1" x14ac:dyDescent="0.35">
      <c r="A2112" s="362">
        <v>2110</v>
      </c>
      <c r="B2112" s="362" t="s">
        <v>5167</v>
      </c>
      <c r="C2112" s="362" t="s">
        <v>3</v>
      </c>
      <c r="D2112" s="362" t="s">
        <v>172</v>
      </c>
      <c r="E2112" s="362"/>
      <c r="F2112" s="362"/>
      <c r="G2112" s="362"/>
      <c r="H2112" s="362" t="s">
        <v>123</v>
      </c>
      <c r="I2112" s="362" t="s">
        <v>4580</v>
      </c>
      <c r="J2112" s="361" t="s">
        <v>5168</v>
      </c>
      <c r="K2112" s="362"/>
      <c r="L2112" s="362" t="s">
        <v>186</v>
      </c>
      <c r="M2112" s="362" t="s">
        <v>40</v>
      </c>
      <c r="N2112" s="362" t="s">
        <v>65</v>
      </c>
      <c r="O2112" s="362" t="s">
        <v>3395</v>
      </c>
      <c r="P2112" s="482"/>
      <c r="Q2112" s="362"/>
      <c r="R2112" s="362"/>
      <c r="S2112" s="362"/>
      <c r="T2112" s="362"/>
      <c r="U2112" s="362"/>
      <c r="V2112" s="362"/>
      <c r="W2112" s="362"/>
      <c r="X2112" s="362"/>
      <c r="Y2112" s="362"/>
      <c r="Z2112" s="362"/>
      <c r="AA2112" s="366"/>
      <c r="AB2112" s="362"/>
      <c r="AC2112" s="362" t="e">
        <v>#N/A</v>
      </c>
      <c r="AD2112" s="362" t="s">
        <v>40</v>
      </c>
      <c r="AE2112" s="362">
        <v>0</v>
      </c>
      <c r="AF2112" s="362" t="s">
        <v>6308</v>
      </c>
      <c r="AG2112" s="362" t="b">
        <v>1</v>
      </c>
      <c r="AH2112" s="362"/>
      <c r="AI2112" s="362"/>
      <c r="AJ2112" s="362"/>
      <c r="AK2112" s="362"/>
      <c r="AL2112" s="362"/>
      <c r="AM2112" s="362"/>
      <c r="AN2112" s="361"/>
      <c r="AO2112" s="445" t="s">
        <v>9</v>
      </c>
      <c r="AP2112" s="445" t="s">
        <v>9</v>
      </c>
      <c r="AQ2112" s="445" t="s">
        <v>9</v>
      </c>
    </row>
    <row r="2113" spans="1:43" ht="29" hidden="1" x14ac:dyDescent="0.35">
      <c r="A2113" s="362">
        <v>2111</v>
      </c>
      <c r="B2113" s="362" t="s">
        <v>5169</v>
      </c>
      <c r="C2113" s="362" t="s">
        <v>3</v>
      </c>
      <c r="D2113" s="362" t="s">
        <v>172</v>
      </c>
      <c r="E2113" s="362"/>
      <c r="F2113" s="362"/>
      <c r="G2113" s="362"/>
      <c r="H2113" s="362" t="s">
        <v>123</v>
      </c>
      <c r="I2113" s="362" t="s">
        <v>4580</v>
      </c>
      <c r="J2113" s="361" t="s">
        <v>5170</v>
      </c>
      <c r="K2113" s="362"/>
      <c r="L2113" s="362" t="s">
        <v>186</v>
      </c>
      <c r="M2113" s="362" t="s">
        <v>40</v>
      </c>
      <c r="N2113" s="362" t="s">
        <v>65</v>
      </c>
      <c r="O2113" s="362" t="s">
        <v>3395</v>
      </c>
      <c r="P2113" s="482"/>
      <c r="Q2113" s="362"/>
      <c r="R2113" s="362"/>
      <c r="S2113" s="362"/>
      <c r="T2113" s="362"/>
      <c r="U2113" s="362"/>
      <c r="V2113" s="362"/>
      <c r="W2113" s="362"/>
      <c r="X2113" s="362"/>
      <c r="Y2113" s="362"/>
      <c r="Z2113" s="362"/>
      <c r="AA2113" s="366"/>
      <c r="AB2113" s="362"/>
      <c r="AC2113" s="362" t="e">
        <v>#N/A</v>
      </c>
      <c r="AD2113" s="362" t="s">
        <v>40</v>
      </c>
      <c r="AE2113" s="362">
        <v>0</v>
      </c>
      <c r="AF2113" s="362" t="s">
        <v>6308</v>
      </c>
      <c r="AG2113" s="362" t="b">
        <v>1</v>
      </c>
      <c r="AH2113" s="362"/>
      <c r="AI2113" s="362"/>
      <c r="AJ2113" s="362"/>
      <c r="AK2113" s="362"/>
      <c r="AL2113" s="362"/>
      <c r="AM2113" s="362"/>
      <c r="AN2113" s="361"/>
      <c r="AO2113" s="445" t="s">
        <v>9</v>
      </c>
      <c r="AP2113" s="445" t="s">
        <v>9</v>
      </c>
      <c r="AQ2113" s="445" t="s">
        <v>9</v>
      </c>
    </row>
    <row r="2114" spans="1:43" ht="14.5" hidden="1" x14ac:dyDescent="0.35">
      <c r="A2114" s="362">
        <v>2112</v>
      </c>
      <c r="B2114" s="362" t="s">
        <v>5171</v>
      </c>
      <c r="C2114" s="362" t="s">
        <v>3</v>
      </c>
      <c r="D2114" s="362" t="s">
        <v>172</v>
      </c>
      <c r="E2114" s="362"/>
      <c r="F2114" s="362"/>
      <c r="G2114" s="362"/>
      <c r="H2114" s="362" t="s">
        <v>65</v>
      </c>
      <c r="I2114" s="362" t="s">
        <v>1580</v>
      </c>
      <c r="J2114" s="361" t="s">
        <v>5172</v>
      </c>
      <c r="K2114" s="361"/>
      <c r="L2114" s="362" t="s">
        <v>186</v>
      </c>
      <c r="M2114" s="362" t="s">
        <v>40</v>
      </c>
      <c r="N2114" s="362" t="s">
        <v>65</v>
      </c>
      <c r="O2114" s="362" t="s">
        <v>3395</v>
      </c>
      <c r="P2114" s="482" t="s">
        <v>90</v>
      </c>
      <c r="Q2114" s="362"/>
      <c r="R2114" s="362"/>
      <c r="S2114" s="362"/>
      <c r="T2114" s="362"/>
      <c r="U2114" s="362"/>
      <c r="V2114" s="362"/>
      <c r="W2114" s="362"/>
      <c r="X2114" s="362"/>
      <c r="Y2114" s="362"/>
      <c r="Z2114" s="362"/>
      <c r="AA2114" s="366"/>
      <c r="AB2114" s="362"/>
      <c r="AC2114" s="362" t="s">
        <v>19</v>
      </c>
      <c r="AD2114" s="362" t="s">
        <v>40</v>
      </c>
      <c r="AE2114" s="362"/>
      <c r="AF2114" s="362"/>
      <c r="AG2114" s="362"/>
      <c r="AH2114" s="362"/>
      <c r="AI2114" s="362"/>
      <c r="AJ2114" s="362"/>
      <c r="AK2114" s="362"/>
      <c r="AL2114" s="362"/>
      <c r="AM2114" s="362"/>
      <c r="AN2114" s="361"/>
      <c r="AO2114" s="445" t="s">
        <v>9</v>
      </c>
      <c r="AP2114" s="445" t="s">
        <v>9</v>
      </c>
      <c r="AQ2114" s="445" t="s">
        <v>9</v>
      </c>
    </row>
    <row r="2115" spans="1:43" ht="14.5" hidden="1" x14ac:dyDescent="0.35">
      <c r="A2115" s="362">
        <v>2113</v>
      </c>
      <c r="B2115" s="362" t="s">
        <v>5173</v>
      </c>
      <c r="C2115" s="362" t="s">
        <v>3</v>
      </c>
      <c r="D2115" s="362" t="s">
        <v>172</v>
      </c>
      <c r="E2115" s="362"/>
      <c r="F2115" s="362"/>
      <c r="G2115" s="362"/>
      <c r="H2115" s="362" t="s">
        <v>65</v>
      </c>
      <c r="I2115" s="362" t="s">
        <v>1580</v>
      </c>
      <c r="J2115" s="361" t="s">
        <v>5174</v>
      </c>
      <c r="K2115" s="361"/>
      <c r="L2115" s="362" t="s">
        <v>186</v>
      </c>
      <c r="M2115" s="362" t="s">
        <v>40</v>
      </c>
      <c r="N2115" s="362" t="s">
        <v>65</v>
      </c>
      <c r="O2115" s="362" t="s">
        <v>3395</v>
      </c>
      <c r="P2115" s="482" t="s">
        <v>90</v>
      </c>
      <c r="Q2115" s="362"/>
      <c r="R2115" s="362"/>
      <c r="S2115" s="362"/>
      <c r="T2115" s="362"/>
      <c r="U2115" s="362"/>
      <c r="V2115" s="362"/>
      <c r="W2115" s="362"/>
      <c r="X2115" s="362"/>
      <c r="Y2115" s="362"/>
      <c r="Z2115" s="362"/>
      <c r="AA2115" s="366"/>
      <c r="AB2115" s="362"/>
      <c r="AC2115" s="362" t="s">
        <v>19</v>
      </c>
      <c r="AD2115" s="362" t="s">
        <v>40</v>
      </c>
      <c r="AE2115" s="362"/>
      <c r="AF2115" s="362"/>
      <c r="AG2115" s="362"/>
      <c r="AH2115" s="362"/>
      <c r="AI2115" s="362"/>
      <c r="AJ2115" s="362"/>
      <c r="AK2115" s="362"/>
      <c r="AL2115" s="362"/>
      <c r="AM2115" s="362"/>
      <c r="AN2115" s="361"/>
      <c r="AO2115" s="445" t="s">
        <v>9</v>
      </c>
      <c r="AP2115" s="445" t="s">
        <v>9</v>
      </c>
      <c r="AQ2115" s="445" t="s">
        <v>9</v>
      </c>
    </row>
    <row r="2116" spans="1:43" ht="14.5" hidden="1" x14ac:dyDescent="0.35">
      <c r="A2116" s="362">
        <v>2114</v>
      </c>
      <c r="B2116" s="362" t="s">
        <v>5175</v>
      </c>
      <c r="C2116" s="362" t="s">
        <v>3</v>
      </c>
      <c r="D2116" s="362" t="s">
        <v>172</v>
      </c>
      <c r="E2116" s="362"/>
      <c r="F2116" s="362"/>
      <c r="G2116" s="362"/>
      <c r="H2116" s="362" t="s">
        <v>65</v>
      </c>
      <c r="I2116" s="362" t="s">
        <v>1580</v>
      </c>
      <c r="J2116" s="361" t="s">
        <v>5176</v>
      </c>
      <c r="K2116" s="361"/>
      <c r="L2116" s="362" t="s">
        <v>186</v>
      </c>
      <c r="M2116" s="362" t="s">
        <v>40</v>
      </c>
      <c r="N2116" s="362" t="s">
        <v>65</v>
      </c>
      <c r="O2116" s="362" t="s">
        <v>3395</v>
      </c>
      <c r="P2116" s="482" t="s">
        <v>90</v>
      </c>
      <c r="Q2116" s="362"/>
      <c r="R2116" s="362"/>
      <c r="S2116" s="362"/>
      <c r="T2116" s="362"/>
      <c r="U2116" s="362"/>
      <c r="V2116" s="362"/>
      <c r="W2116" s="362"/>
      <c r="X2116" s="362"/>
      <c r="Y2116" s="362"/>
      <c r="Z2116" s="362"/>
      <c r="AA2116" s="366"/>
      <c r="AB2116" s="362"/>
      <c r="AC2116" s="362" t="s">
        <v>19</v>
      </c>
      <c r="AD2116" s="362" t="s">
        <v>40</v>
      </c>
      <c r="AE2116" s="362"/>
      <c r="AF2116" s="362"/>
      <c r="AG2116" s="362"/>
      <c r="AH2116" s="362"/>
      <c r="AI2116" s="362"/>
      <c r="AJ2116" s="362"/>
      <c r="AK2116" s="362"/>
      <c r="AL2116" s="362"/>
      <c r="AM2116" s="362"/>
      <c r="AN2116" s="361"/>
      <c r="AO2116" s="445" t="s">
        <v>9</v>
      </c>
      <c r="AP2116" s="445" t="s">
        <v>9</v>
      </c>
      <c r="AQ2116" s="445" t="s">
        <v>9</v>
      </c>
    </row>
    <row r="2117" spans="1:43" ht="14.5" hidden="1" x14ac:dyDescent="0.35">
      <c r="A2117" s="362">
        <v>2115</v>
      </c>
      <c r="B2117" s="362" t="s">
        <v>5177</v>
      </c>
      <c r="C2117" s="362" t="s">
        <v>3</v>
      </c>
      <c r="D2117" s="362" t="s">
        <v>172</v>
      </c>
      <c r="E2117" s="362"/>
      <c r="F2117" s="362"/>
      <c r="G2117" s="362"/>
      <c r="H2117" s="362" t="s">
        <v>65</v>
      </c>
      <c r="I2117" s="362" t="s">
        <v>1580</v>
      </c>
      <c r="J2117" s="361" t="s">
        <v>5178</v>
      </c>
      <c r="K2117" s="361"/>
      <c r="L2117" s="362" t="s">
        <v>186</v>
      </c>
      <c r="M2117" s="362" t="s">
        <v>40</v>
      </c>
      <c r="N2117" s="362" t="s">
        <v>65</v>
      </c>
      <c r="O2117" s="362" t="s">
        <v>3395</v>
      </c>
      <c r="P2117" s="482" t="s">
        <v>90</v>
      </c>
      <c r="Q2117" s="362"/>
      <c r="R2117" s="362"/>
      <c r="S2117" s="362"/>
      <c r="T2117" s="362"/>
      <c r="U2117" s="362"/>
      <c r="V2117" s="362"/>
      <c r="W2117" s="362"/>
      <c r="X2117" s="362"/>
      <c r="Y2117" s="362"/>
      <c r="Z2117" s="362"/>
      <c r="AA2117" s="366"/>
      <c r="AB2117" s="362"/>
      <c r="AC2117" s="362" t="s">
        <v>19</v>
      </c>
      <c r="AD2117" s="362" t="s">
        <v>40</v>
      </c>
      <c r="AE2117" s="362"/>
      <c r="AF2117" s="362"/>
      <c r="AG2117" s="362"/>
      <c r="AH2117" s="362"/>
      <c r="AI2117" s="362"/>
      <c r="AJ2117" s="362"/>
      <c r="AK2117" s="362"/>
      <c r="AL2117" s="362"/>
      <c r="AM2117" s="362"/>
      <c r="AN2117" s="361"/>
      <c r="AO2117" s="445" t="s">
        <v>9</v>
      </c>
      <c r="AP2117" s="445" t="s">
        <v>9</v>
      </c>
      <c r="AQ2117" s="445" t="s">
        <v>9</v>
      </c>
    </row>
    <row r="2118" spans="1:43" ht="14.5" hidden="1" x14ac:dyDescent="0.35">
      <c r="A2118" s="362">
        <v>2116</v>
      </c>
      <c r="B2118" s="362" t="s">
        <v>5179</v>
      </c>
      <c r="C2118" s="362" t="s">
        <v>3</v>
      </c>
      <c r="D2118" s="362" t="s">
        <v>172</v>
      </c>
      <c r="E2118" s="362"/>
      <c r="F2118" s="362"/>
      <c r="G2118" s="362"/>
      <c r="H2118" s="362" t="s">
        <v>65</v>
      </c>
      <c r="I2118" s="362" t="s">
        <v>1580</v>
      </c>
      <c r="J2118" s="361" t="s">
        <v>5180</v>
      </c>
      <c r="K2118" s="361"/>
      <c r="L2118" s="362" t="s">
        <v>186</v>
      </c>
      <c r="M2118" s="362" t="s">
        <v>40</v>
      </c>
      <c r="N2118" s="362" t="s">
        <v>65</v>
      </c>
      <c r="O2118" s="362" t="s">
        <v>2916</v>
      </c>
      <c r="P2118" s="482" t="s">
        <v>90</v>
      </c>
      <c r="Q2118" s="362"/>
      <c r="R2118" s="362"/>
      <c r="S2118" s="362"/>
      <c r="T2118" s="362"/>
      <c r="U2118" s="362"/>
      <c r="V2118" s="362"/>
      <c r="W2118" s="362"/>
      <c r="X2118" s="362"/>
      <c r="Y2118" s="362"/>
      <c r="Z2118" s="362"/>
      <c r="AA2118" s="366"/>
      <c r="AB2118" s="362"/>
      <c r="AC2118" s="362" t="s">
        <v>19</v>
      </c>
      <c r="AD2118" s="362" t="s">
        <v>40</v>
      </c>
      <c r="AE2118" s="362"/>
      <c r="AF2118" s="362"/>
      <c r="AG2118" s="362"/>
      <c r="AH2118" s="362"/>
      <c r="AI2118" s="362"/>
      <c r="AJ2118" s="362"/>
      <c r="AK2118" s="362"/>
      <c r="AL2118" s="362"/>
      <c r="AM2118" s="362"/>
      <c r="AN2118" s="361"/>
      <c r="AO2118" s="445" t="s">
        <v>9</v>
      </c>
      <c r="AP2118" s="445" t="s">
        <v>9</v>
      </c>
      <c r="AQ2118" s="445" t="s">
        <v>9</v>
      </c>
    </row>
    <row r="2119" spans="1:43" ht="43.5" hidden="1" x14ac:dyDescent="0.35">
      <c r="A2119" s="362">
        <v>2117</v>
      </c>
      <c r="B2119" s="362" t="s">
        <v>5181</v>
      </c>
      <c r="C2119" s="362" t="s">
        <v>3</v>
      </c>
      <c r="D2119" s="362" t="s">
        <v>172</v>
      </c>
      <c r="E2119" s="362"/>
      <c r="F2119" s="362" t="s">
        <v>63</v>
      </c>
      <c r="G2119" s="362" t="s">
        <v>63</v>
      </c>
      <c r="H2119" s="362" t="s">
        <v>63</v>
      </c>
      <c r="I2119" s="362" t="s">
        <v>4670</v>
      </c>
      <c r="J2119" s="361" t="s">
        <v>5182</v>
      </c>
      <c r="K2119" s="362"/>
      <c r="L2119" s="362" t="s">
        <v>186</v>
      </c>
      <c r="M2119" s="362" t="s">
        <v>4410</v>
      </c>
      <c r="N2119" s="362" t="s">
        <v>2208</v>
      </c>
      <c r="O2119" s="362" t="s">
        <v>4394</v>
      </c>
      <c r="P2119" s="482"/>
      <c r="Q2119" s="362"/>
      <c r="R2119" s="362"/>
      <c r="S2119" s="362"/>
      <c r="T2119" s="362"/>
      <c r="U2119" s="362"/>
      <c r="V2119" s="362"/>
      <c r="W2119" s="362"/>
      <c r="X2119" s="362"/>
      <c r="Y2119" s="362"/>
      <c r="Z2119" s="362"/>
      <c r="AA2119" s="366"/>
      <c r="AB2119" s="362"/>
      <c r="AC2119" s="362" t="s">
        <v>19</v>
      </c>
      <c r="AD2119" s="362" t="s">
        <v>40</v>
      </c>
      <c r="AE2119" s="362">
        <v>0</v>
      </c>
      <c r="AF2119" s="362" t="s">
        <v>6171</v>
      </c>
      <c r="AG2119" s="362" t="b">
        <v>1</v>
      </c>
      <c r="AH2119" s="362"/>
      <c r="AI2119" s="362"/>
      <c r="AJ2119" s="362"/>
      <c r="AK2119" s="362"/>
      <c r="AL2119" s="362"/>
      <c r="AM2119" s="362"/>
      <c r="AN2119" s="361"/>
      <c r="AO2119" s="445" t="s">
        <v>5839</v>
      </c>
      <c r="AP2119" s="445" t="s">
        <v>5839</v>
      </c>
      <c r="AQ2119" s="445" t="s">
        <v>5839</v>
      </c>
    </row>
    <row r="2120" spans="1:43" ht="14.5" hidden="1" x14ac:dyDescent="0.35">
      <c r="A2120" s="362">
        <v>2118</v>
      </c>
      <c r="B2120" s="362" t="s">
        <v>5183</v>
      </c>
      <c r="C2120" s="362" t="s">
        <v>3</v>
      </c>
      <c r="D2120" s="362" t="s">
        <v>172</v>
      </c>
      <c r="E2120" s="362"/>
      <c r="F2120" s="362"/>
      <c r="G2120" s="362"/>
      <c r="H2120" s="362" t="s">
        <v>65</v>
      </c>
      <c r="I2120" s="362" t="s">
        <v>1580</v>
      </c>
      <c r="J2120" s="361" t="s">
        <v>5184</v>
      </c>
      <c r="K2120" s="361"/>
      <c r="L2120" s="362" t="s">
        <v>186</v>
      </c>
      <c r="M2120" s="362" t="s">
        <v>40</v>
      </c>
      <c r="N2120" s="362" t="s">
        <v>65</v>
      </c>
      <c r="O2120" s="362" t="s">
        <v>2916</v>
      </c>
      <c r="P2120" s="482" t="s">
        <v>90</v>
      </c>
      <c r="Q2120" s="362"/>
      <c r="R2120" s="362"/>
      <c r="S2120" s="362"/>
      <c r="T2120" s="362"/>
      <c r="U2120" s="362"/>
      <c r="V2120" s="362"/>
      <c r="W2120" s="362"/>
      <c r="X2120" s="362"/>
      <c r="Y2120" s="362"/>
      <c r="Z2120" s="362"/>
      <c r="AA2120" s="366"/>
      <c r="AB2120" s="362"/>
      <c r="AC2120" s="362" t="s">
        <v>19</v>
      </c>
      <c r="AD2120" s="362" t="s">
        <v>40</v>
      </c>
      <c r="AE2120" s="362"/>
      <c r="AF2120" s="362"/>
      <c r="AG2120" s="362"/>
      <c r="AH2120" s="362"/>
      <c r="AI2120" s="362"/>
      <c r="AJ2120" s="362"/>
      <c r="AK2120" s="362"/>
      <c r="AL2120" s="362"/>
      <c r="AM2120" s="362"/>
      <c r="AN2120" s="361"/>
      <c r="AO2120" s="445" t="s">
        <v>9</v>
      </c>
      <c r="AP2120" s="445" t="s">
        <v>9</v>
      </c>
      <c r="AQ2120" s="445" t="s">
        <v>9</v>
      </c>
    </row>
    <row r="2121" spans="1:43" ht="14.5" hidden="1" x14ac:dyDescent="0.35">
      <c r="A2121" s="362">
        <v>2119</v>
      </c>
      <c r="B2121" s="362" t="s">
        <v>5185</v>
      </c>
      <c r="C2121" s="362" t="s">
        <v>3</v>
      </c>
      <c r="D2121" s="362" t="s">
        <v>172</v>
      </c>
      <c r="E2121" s="362"/>
      <c r="F2121" s="362"/>
      <c r="G2121" s="362"/>
      <c r="H2121" s="362" t="s">
        <v>65</v>
      </c>
      <c r="I2121" s="362" t="s">
        <v>1580</v>
      </c>
      <c r="J2121" s="361" t="s">
        <v>5186</v>
      </c>
      <c r="K2121" s="361"/>
      <c r="L2121" s="362" t="s">
        <v>186</v>
      </c>
      <c r="M2121" s="362" t="s">
        <v>40</v>
      </c>
      <c r="N2121" s="362" t="s">
        <v>65</v>
      </c>
      <c r="O2121" s="362" t="s">
        <v>2916</v>
      </c>
      <c r="P2121" s="482" t="s">
        <v>90</v>
      </c>
      <c r="Q2121" s="362"/>
      <c r="R2121" s="362"/>
      <c r="S2121" s="362"/>
      <c r="T2121" s="362"/>
      <c r="U2121" s="362"/>
      <c r="V2121" s="362"/>
      <c r="W2121" s="362"/>
      <c r="X2121" s="362"/>
      <c r="Y2121" s="362"/>
      <c r="Z2121" s="362"/>
      <c r="AA2121" s="366"/>
      <c r="AB2121" s="362"/>
      <c r="AC2121" s="362" t="s">
        <v>19</v>
      </c>
      <c r="AD2121" s="362" t="s">
        <v>40</v>
      </c>
      <c r="AE2121" s="362"/>
      <c r="AF2121" s="362"/>
      <c r="AG2121" s="362"/>
      <c r="AH2121" s="362"/>
      <c r="AI2121" s="362"/>
      <c r="AJ2121" s="362"/>
      <c r="AK2121" s="362"/>
      <c r="AL2121" s="362"/>
      <c r="AM2121" s="362"/>
      <c r="AN2121" s="361"/>
      <c r="AO2121" s="445" t="s">
        <v>9</v>
      </c>
      <c r="AP2121" s="445" t="s">
        <v>9</v>
      </c>
      <c r="AQ2121" s="445" t="s">
        <v>9</v>
      </c>
    </row>
    <row r="2122" spans="1:43" ht="14.5" hidden="1" x14ac:dyDescent="0.35">
      <c r="A2122" s="362">
        <v>2120</v>
      </c>
      <c r="B2122" s="362" t="s">
        <v>5187</v>
      </c>
      <c r="C2122" s="362" t="s">
        <v>3</v>
      </c>
      <c r="D2122" s="362" t="s">
        <v>172</v>
      </c>
      <c r="E2122" s="362"/>
      <c r="F2122" s="362"/>
      <c r="G2122" s="362"/>
      <c r="H2122" s="362" t="s">
        <v>65</v>
      </c>
      <c r="I2122" s="362" t="s">
        <v>1580</v>
      </c>
      <c r="J2122" s="361" t="s">
        <v>5188</v>
      </c>
      <c r="K2122" s="361"/>
      <c r="L2122" s="362" t="s">
        <v>186</v>
      </c>
      <c r="M2122" s="362" t="s">
        <v>40</v>
      </c>
      <c r="N2122" s="362" t="s">
        <v>65</v>
      </c>
      <c r="O2122" s="362" t="s">
        <v>2916</v>
      </c>
      <c r="P2122" s="482" t="s">
        <v>90</v>
      </c>
      <c r="Q2122" s="362"/>
      <c r="R2122" s="362"/>
      <c r="S2122" s="362"/>
      <c r="T2122" s="362"/>
      <c r="U2122" s="362"/>
      <c r="V2122" s="362"/>
      <c r="W2122" s="362"/>
      <c r="X2122" s="362"/>
      <c r="Y2122" s="362"/>
      <c r="Z2122" s="362"/>
      <c r="AA2122" s="366"/>
      <c r="AB2122" s="362"/>
      <c r="AC2122" s="362" t="s">
        <v>19</v>
      </c>
      <c r="AD2122" s="362" t="s">
        <v>40</v>
      </c>
      <c r="AE2122" s="362"/>
      <c r="AF2122" s="362"/>
      <c r="AG2122" s="362"/>
      <c r="AH2122" s="362"/>
      <c r="AI2122" s="362"/>
      <c r="AJ2122" s="362"/>
      <c r="AK2122" s="362"/>
      <c r="AL2122" s="362"/>
      <c r="AM2122" s="362"/>
      <c r="AN2122" s="361"/>
      <c r="AO2122" s="445" t="s">
        <v>9</v>
      </c>
      <c r="AP2122" s="445" t="s">
        <v>9</v>
      </c>
      <c r="AQ2122" s="445" t="s">
        <v>9</v>
      </c>
    </row>
    <row r="2123" spans="1:43" ht="14.5" hidden="1" x14ac:dyDescent="0.35">
      <c r="A2123" s="362">
        <v>2121</v>
      </c>
      <c r="B2123" s="362" t="s">
        <v>5189</v>
      </c>
      <c r="C2123" s="362" t="s">
        <v>3</v>
      </c>
      <c r="D2123" s="362" t="s">
        <v>172</v>
      </c>
      <c r="E2123" s="362"/>
      <c r="F2123" s="362"/>
      <c r="G2123" s="362"/>
      <c r="H2123" s="362" t="s">
        <v>65</v>
      </c>
      <c r="I2123" s="362" t="s">
        <v>1580</v>
      </c>
      <c r="J2123" s="361" t="s">
        <v>5190</v>
      </c>
      <c r="K2123" s="361"/>
      <c r="L2123" s="362" t="s">
        <v>186</v>
      </c>
      <c r="M2123" s="362" t="s">
        <v>40</v>
      </c>
      <c r="N2123" s="362" t="s">
        <v>65</v>
      </c>
      <c r="O2123" s="362" t="s">
        <v>2916</v>
      </c>
      <c r="P2123" s="482" t="s">
        <v>90</v>
      </c>
      <c r="Q2123" s="362"/>
      <c r="R2123" s="362"/>
      <c r="S2123" s="362"/>
      <c r="T2123" s="362"/>
      <c r="U2123" s="362"/>
      <c r="V2123" s="362"/>
      <c r="W2123" s="362"/>
      <c r="X2123" s="362"/>
      <c r="Y2123" s="362"/>
      <c r="Z2123" s="362"/>
      <c r="AA2123" s="366"/>
      <c r="AB2123" s="362"/>
      <c r="AC2123" s="362" t="s">
        <v>19</v>
      </c>
      <c r="AD2123" s="362" t="s">
        <v>40</v>
      </c>
      <c r="AE2123" s="362"/>
      <c r="AF2123" s="362"/>
      <c r="AG2123" s="362"/>
      <c r="AH2123" s="362"/>
      <c r="AI2123" s="362"/>
      <c r="AJ2123" s="362"/>
      <c r="AK2123" s="362"/>
      <c r="AL2123" s="362"/>
      <c r="AM2123" s="362"/>
      <c r="AN2123" s="361"/>
      <c r="AO2123" s="445" t="s">
        <v>9</v>
      </c>
      <c r="AP2123" s="445" t="s">
        <v>9</v>
      </c>
      <c r="AQ2123" s="445" t="s">
        <v>9</v>
      </c>
    </row>
    <row r="2124" spans="1:43" ht="14.5" hidden="1" x14ac:dyDescent="0.35">
      <c r="A2124" s="362">
        <v>2122</v>
      </c>
      <c r="B2124" s="362" t="s">
        <v>5191</v>
      </c>
      <c r="C2124" s="362" t="s">
        <v>3</v>
      </c>
      <c r="D2124" s="362" t="s">
        <v>172</v>
      </c>
      <c r="E2124" s="362"/>
      <c r="F2124" s="362"/>
      <c r="G2124" s="362"/>
      <c r="H2124" s="362" t="s">
        <v>65</v>
      </c>
      <c r="I2124" s="362" t="s">
        <v>1580</v>
      </c>
      <c r="J2124" s="361" t="s">
        <v>5192</v>
      </c>
      <c r="K2124" s="361"/>
      <c r="L2124" s="362" t="s">
        <v>186</v>
      </c>
      <c r="M2124" s="362" t="s">
        <v>40</v>
      </c>
      <c r="N2124" s="362" t="s">
        <v>65</v>
      </c>
      <c r="O2124" s="362" t="s">
        <v>2916</v>
      </c>
      <c r="P2124" s="482" t="s">
        <v>90</v>
      </c>
      <c r="Q2124" s="362"/>
      <c r="R2124" s="362"/>
      <c r="S2124" s="362"/>
      <c r="T2124" s="362"/>
      <c r="U2124" s="362"/>
      <c r="V2124" s="362"/>
      <c r="W2124" s="362"/>
      <c r="X2124" s="362"/>
      <c r="Y2124" s="362"/>
      <c r="Z2124" s="362"/>
      <c r="AA2124" s="366"/>
      <c r="AB2124" s="362"/>
      <c r="AC2124" s="362" t="s">
        <v>19</v>
      </c>
      <c r="AD2124" s="362" t="s">
        <v>40</v>
      </c>
      <c r="AE2124" s="362"/>
      <c r="AF2124" s="362"/>
      <c r="AG2124" s="362"/>
      <c r="AH2124" s="362"/>
      <c r="AI2124" s="362"/>
      <c r="AJ2124" s="362"/>
      <c r="AK2124" s="362"/>
      <c r="AL2124" s="362"/>
      <c r="AM2124" s="362"/>
      <c r="AN2124" s="361"/>
      <c r="AO2124" s="445" t="s">
        <v>9</v>
      </c>
      <c r="AP2124" s="445" t="s">
        <v>9</v>
      </c>
      <c r="AQ2124" s="445" t="s">
        <v>9</v>
      </c>
    </row>
    <row r="2125" spans="1:43" ht="14.5" hidden="1" x14ac:dyDescent="0.35">
      <c r="A2125" s="362">
        <v>2123</v>
      </c>
      <c r="B2125" s="362" t="s">
        <v>5193</v>
      </c>
      <c r="C2125" s="362" t="s">
        <v>3</v>
      </c>
      <c r="D2125" s="362" t="s">
        <v>172</v>
      </c>
      <c r="E2125" s="362"/>
      <c r="F2125" s="362"/>
      <c r="G2125" s="362"/>
      <c r="H2125" s="362" t="s">
        <v>65</v>
      </c>
      <c r="I2125" s="362" t="s">
        <v>1580</v>
      </c>
      <c r="J2125" s="361" t="s">
        <v>5194</v>
      </c>
      <c r="K2125" s="361"/>
      <c r="L2125" s="362" t="s">
        <v>186</v>
      </c>
      <c r="M2125" s="362" t="s">
        <v>40</v>
      </c>
      <c r="N2125" s="362" t="s">
        <v>65</v>
      </c>
      <c r="O2125" s="362" t="s">
        <v>2916</v>
      </c>
      <c r="P2125" s="482" t="s">
        <v>90</v>
      </c>
      <c r="Q2125" s="362"/>
      <c r="R2125" s="362"/>
      <c r="S2125" s="362"/>
      <c r="T2125" s="362"/>
      <c r="U2125" s="362"/>
      <c r="V2125" s="362"/>
      <c r="W2125" s="362"/>
      <c r="X2125" s="362"/>
      <c r="Y2125" s="362"/>
      <c r="Z2125" s="362"/>
      <c r="AA2125" s="366"/>
      <c r="AB2125" s="362"/>
      <c r="AC2125" s="362" t="s">
        <v>19</v>
      </c>
      <c r="AD2125" s="362" t="s">
        <v>40</v>
      </c>
      <c r="AE2125" s="362"/>
      <c r="AF2125" s="362"/>
      <c r="AG2125" s="362"/>
      <c r="AH2125" s="362"/>
      <c r="AI2125" s="362"/>
      <c r="AJ2125" s="362"/>
      <c r="AK2125" s="362"/>
      <c r="AL2125" s="362"/>
      <c r="AM2125" s="362"/>
      <c r="AN2125" s="361"/>
      <c r="AO2125" s="445" t="s">
        <v>9</v>
      </c>
      <c r="AP2125" s="445" t="s">
        <v>9</v>
      </c>
      <c r="AQ2125" s="445" t="s">
        <v>9</v>
      </c>
    </row>
    <row r="2126" spans="1:43" ht="14.5" hidden="1" x14ac:dyDescent="0.35">
      <c r="A2126" s="362">
        <v>2124</v>
      </c>
      <c r="B2126" s="362" t="s">
        <v>5195</v>
      </c>
      <c r="C2126" s="362" t="s">
        <v>3</v>
      </c>
      <c r="D2126" s="362" t="s">
        <v>172</v>
      </c>
      <c r="E2126" s="362"/>
      <c r="F2126" s="362"/>
      <c r="G2126" s="362"/>
      <c r="H2126" s="362" t="s">
        <v>65</v>
      </c>
      <c r="I2126" s="362" t="s">
        <v>1580</v>
      </c>
      <c r="J2126" s="361" t="s">
        <v>5196</v>
      </c>
      <c r="K2126" s="361"/>
      <c r="L2126" s="362" t="s">
        <v>186</v>
      </c>
      <c r="M2126" s="362" t="s">
        <v>40</v>
      </c>
      <c r="N2126" s="362" t="s">
        <v>65</v>
      </c>
      <c r="O2126" s="362" t="s">
        <v>2916</v>
      </c>
      <c r="P2126" s="482" t="s">
        <v>90</v>
      </c>
      <c r="Q2126" s="362"/>
      <c r="R2126" s="362"/>
      <c r="S2126" s="362"/>
      <c r="T2126" s="362"/>
      <c r="U2126" s="362"/>
      <c r="V2126" s="362"/>
      <c r="W2126" s="362"/>
      <c r="X2126" s="362"/>
      <c r="Y2126" s="362"/>
      <c r="Z2126" s="362"/>
      <c r="AA2126" s="366"/>
      <c r="AB2126" s="362"/>
      <c r="AC2126" s="362" t="s">
        <v>19</v>
      </c>
      <c r="AD2126" s="362" t="s">
        <v>40</v>
      </c>
      <c r="AE2126" s="362"/>
      <c r="AF2126" s="362"/>
      <c r="AG2126" s="362"/>
      <c r="AH2126" s="362"/>
      <c r="AI2126" s="362"/>
      <c r="AJ2126" s="362"/>
      <c r="AK2126" s="362"/>
      <c r="AL2126" s="362"/>
      <c r="AM2126" s="362"/>
      <c r="AN2126" s="361"/>
      <c r="AO2126" s="445" t="s">
        <v>9</v>
      </c>
      <c r="AP2126" s="445" t="s">
        <v>9</v>
      </c>
      <c r="AQ2126" s="445" t="s">
        <v>9</v>
      </c>
    </row>
    <row r="2127" spans="1:43" ht="14.5" hidden="1" x14ac:dyDescent="0.35">
      <c r="A2127" s="362">
        <v>2125</v>
      </c>
      <c r="B2127" s="362" t="s">
        <v>5197</v>
      </c>
      <c r="C2127" s="362" t="s">
        <v>3</v>
      </c>
      <c r="D2127" s="362" t="s">
        <v>172</v>
      </c>
      <c r="E2127" s="362"/>
      <c r="F2127" s="362"/>
      <c r="G2127" s="362"/>
      <c r="H2127" s="362" t="s">
        <v>81</v>
      </c>
      <c r="I2127" s="362" t="s">
        <v>35</v>
      </c>
      <c r="J2127" s="361" t="s">
        <v>5198</v>
      </c>
      <c r="K2127" s="362"/>
      <c r="L2127" s="362" t="s">
        <v>186</v>
      </c>
      <c r="M2127" s="362" t="s">
        <v>90</v>
      </c>
      <c r="N2127" s="362" t="s">
        <v>81</v>
      </c>
      <c r="O2127" s="362" t="s">
        <v>81</v>
      </c>
      <c r="P2127" s="482" t="s">
        <v>90</v>
      </c>
      <c r="Q2127" s="362"/>
      <c r="R2127" s="362"/>
      <c r="S2127" s="362"/>
      <c r="T2127" s="362"/>
      <c r="U2127" s="362"/>
      <c r="V2127" s="362"/>
      <c r="W2127" s="362"/>
      <c r="X2127" s="362"/>
      <c r="Y2127" s="362"/>
      <c r="Z2127" s="362"/>
      <c r="AA2127" s="366"/>
      <c r="AB2127" s="362"/>
      <c r="AC2127" s="362" t="s">
        <v>19</v>
      </c>
      <c r="AD2127" s="362" t="s">
        <v>40</v>
      </c>
      <c r="AE2127" s="362"/>
      <c r="AF2127" s="362"/>
      <c r="AG2127" s="362"/>
      <c r="AH2127" s="362"/>
      <c r="AI2127" s="362"/>
      <c r="AJ2127" s="362"/>
      <c r="AK2127" s="362"/>
      <c r="AL2127" s="362"/>
      <c r="AM2127" s="362"/>
      <c r="AN2127" s="361"/>
      <c r="AO2127" s="445" t="s">
        <v>5839</v>
      </c>
      <c r="AP2127" s="445" t="s">
        <v>5839</v>
      </c>
      <c r="AQ2127" s="445" t="s">
        <v>5839</v>
      </c>
    </row>
    <row r="2128" spans="1:43" ht="14.5" hidden="1" x14ac:dyDescent="0.35">
      <c r="A2128" s="362">
        <v>2126</v>
      </c>
      <c r="B2128" s="362" t="s">
        <v>5199</v>
      </c>
      <c r="C2128" s="362" t="s">
        <v>3</v>
      </c>
      <c r="D2128" s="362" t="s">
        <v>172</v>
      </c>
      <c r="E2128" s="362"/>
      <c r="F2128" s="362"/>
      <c r="G2128" s="362"/>
      <c r="H2128" s="362" t="s">
        <v>81</v>
      </c>
      <c r="I2128" s="362" t="s">
        <v>35</v>
      </c>
      <c r="J2128" s="361" t="s">
        <v>5200</v>
      </c>
      <c r="K2128" s="362"/>
      <c r="L2128" s="362" t="s">
        <v>186</v>
      </c>
      <c r="M2128" s="362" t="s">
        <v>90</v>
      </c>
      <c r="N2128" s="362" t="s">
        <v>81</v>
      </c>
      <c r="O2128" s="362" t="s">
        <v>81</v>
      </c>
      <c r="P2128" s="482" t="s">
        <v>90</v>
      </c>
      <c r="Q2128" s="362"/>
      <c r="R2128" s="362"/>
      <c r="S2128" s="362"/>
      <c r="T2128" s="362"/>
      <c r="U2128" s="362"/>
      <c r="V2128" s="362"/>
      <c r="W2128" s="362"/>
      <c r="X2128" s="362"/>
      <c r="Y2128" s="362"/>
      <c r="Z2128" s="362"/>
      <c r="AA2128" s="366"/>
      <c r="AB2128" s="362"/>
      <c r="AC2128" s="362" t="s">
        <v>19</v>
      </c>
      <c r="AD2128" s="362" t="s">
        <v>40</v>
      </c>
      <c r="AE2128" s="362"/>
      <c r="AF2128" s="362"/>
      <c r="AG2128" s="362"/>
      <c r="AH2128" s="362"/>
      <c r="AI2128" s="362"/>
      <c r="AJ2128" s="362"/>
      <c r="AK2128" s="362"/>
      <c r="AL2128" s="362"/>
      <c r="AM2128" s="362"/>
      <c r="AN2128" s="361"/>
      <c r="AO2128" s="445" t="s">
        <v>5839</v>
      </c>
      <c r="AP2128" s="445" t="s">
        <v>5839</v>
      </c>
      <c r="AQ2128" s="445" t="s">
        <v>5839</v>
      </c>
    </row>
    <row r="2129" spans="1:43" ht="14.5" hidden="1" x14ac:dyDescent="0.35">
      <c r="A2129" s="362">
        <v>2127</v>
      </c>
      <c r="B2129" s="362" t="s">
        <v>5201</v>
      </c>
      <c r="C2129" s="362" t="s">
        <v>3</v>
      </c>
      <c r="D2129" s="362" t="s">
        <v>172</v>
      </c>
      <c r="E2129" s="362"/>
      <c r="F2129" s="362"/>
      <c r="G2129" s="362"/>
      <c r="H2129" s="362" t="s">
        <v>81</v>
      </c>
      <c r="I2129" s="362" t="s">
        <v>35</v>
      </c>
      <c r="J2129" s="361" t="s">
        <v>5202</v>
      </c>
      <c r="K2129" s="362"/>
      <c r="L2129" s="362" t="s">
        <v>186</v>
      </c>
      <c r="M2129" s="362" t="s">
        <v>90</v>
      </c>
      <c r="N2129" s="362" t="s">
        <v>81</v>
      </c>
      <c r="O2129" s="362" t="s">
        <v>81</v>
      </c>
      <c r="P2129" s="482" t="s">
        <v>90</v>
      </c>
      <c r="Q2129" s="362"/>
      <c r="R2129" s="362"/>
      <c r="S2129" s="362"/>
      <c r="T2129" s="362"/>
      <c r="U2129" s="362"/>
      <c r="V2129" s="362"/>
      <c r="W2129" s="362"/>
      <c r="X2129" s="362"/>
      <c r="Y2129" s="362"/>
      <c r="Z2129" s="362"/>
      <c r="AA2129" s="366"/>
      <c r="AB2129" s="362"/>
      <c r="AC2129" s="362" t="s">
        <v>19</v>
      </c>
      <c r="AD2129" s="362" t="s">
        <v>40</v>
      </c>
      <c r="AE2129" s="362"/>
      <c r="AF2129" s="362"/>
      <c r="AG2129" s="362"/>
      <c r="AH2129" s="362"/>
      <c r="AI2129" s="362"/>
      <c r="AJ2129" s="362"/>
      <c r="AK2129" s="362"/>
      <c r="AL2129" s="362"/>
      <c r="AM2129" s="362"/>
      <c r="AN2129" s="361"/>
      <c r="AO2129" s="445" t="s">
        <v>5839</v>
      </c>
      <c r="AP2129" s="445" t="s">
        <v>5839</v>
      </c>
      <c r="AQ2129" s="445" t="s">
        <v>5839</v>
      </c>
    </row>
    <row r="2130" spans="1:43" ht="58" hidden="1" x14ac:dyDescent="0.35">
      <c r="A2130" s="362">
        <v>2128</v>
      </c>
      <c r="B2130" s="362" t="s">
        <v>5203</v>
      </c>
      <c r="C2130" s="362" t="s">
        <v>3</v>
      </c>
      <c r="D2130" s="362" t="s">
        <v>172</v>
      </c>
      <c r="E2130" s="362"/>
      <c r="F2130" s="362" t="s">
        <v>63</v>
      </c>
      <c r="G2130" s="362" t="s">
        <v>63</v>
      </c>
      <c r="H2130" s="362" t="s">
        <v>63</v>
      </c>
      <c r="I2130" s="362" t="s">
        <v>4670</v>
      </c>
      <c r="J2130" s="361" t="s">
        <v>5204</v>
      </c>
      <c r="K2130" s="362"/>
      <c r="L2130" s="362" t="s">
        <v>186</v>
      </c>
      <c r="M2130" s="362" t="s">
        <v>4410</v>
      </c>
      <c r="N2130" s="362" t="s">
        <v>2208</v>
      </c>
      <c r="O2130" s="362" t="s">
        <v>4394</v>
      </c>
      <c r="P2130" s="482" t="s">
        <v>6905</v>
      </c>
      <c r="Q2130" s="362"/>
      <c r="R2130" s="362"/>
      <c r="S2130" s="362"/>
      <c r="T2130" s="362"/>
      <c r="U2130" s="362"/>
      <c r="V2130" s="362"/>
      <c r="W2130" s="362"/>
      <c r="X2130" s="362"/>
      <c r="Y2130" s="362"/>
      <c r="Z2130" s="362"/>
      <c r="AA2130" s="366"/>
      <c r="AB2130" s="362"/>
      <c r="AC2130" s="362" t="s">
        <v>19</v>
      </c>
      <c r="AD2130" s="362" t="s">
        <v>40</v>
      </c>
      <c r="AE2130" s="362">
        <v>0</v>
      </c>
      <c r="AF2130" s="362" t="s">
        <v>6171</v>
      </c>
      <c r="AG2130" s="362" t="b">
        <v>1</v>
      </c>
      <c r="AH2130" s="362"/>
      <c r="AI2130" s="362"/>
      <c r="AJ2130" s="362"/>
      <c r="AK2130" s="362"/>
      <c r="AL2130" s="362"/>
      <c r="AM2130" s="362"/>
      <c r="AN2130" s="361"/>
      <c r="AO2130" s="445" t="s">
        <v>6311</v>
      </c>
      <c r="AP2130" s="445" t="s">
        <v>6311</v>
      </c>
      <c r="AQ2130" s="445" t="s">
        <v>5839</v>
      </c>
    </row>
    <row r="2131" spans="1:43" ht="14.5" hidden="1" x14ac:dyDescent="0.35">
      <c r="A2131" s="362">
        <v>2129</v>
      </c>
      <c r="B2131" s="362" t="s">
        <v>5205</v>
      </c>
      <c r="C2131" s="362" t="s">
        <v>3</v>
      </c>
      <c r="D2131" s="362" t="s">
        <v>172</v>
      </c>
      <c r="E2131" s="362"/>
      <c r="F2131" s="362"/>
      <c r="G2131" s="362"/>
      <c r="H2131" s="362" t="s">
        <v>81</v>
      </c>
      <c r="I2131" s="362" t="s">
        <v>35</v>
      </c>
      <c r="J2131" s="361" t="s">
        <v>5206</v>
      </c>
      <c r="K2131" s="362"/>
      <c r="L2131" s="362" t="s">
        <v>186</v>
      </c>
      <c r="M2131" s="362" t="s">
        <v>90</v>
      </c>
      <c r="N2131" s="362" t="s">
        <v>81</v>
      </c>
      <c r="O2131" s="362" t="s">
        <v>81</v>
      </c>
      <c r="P2131" s="482" t="s">
        <v>90</v>
      </c>
      <c r="Q2131" s="362"/>
      <c r="R2131" s="362"/>
      <c r="S2131" s="362"/>
      <c r="T2131" s="362"/>
      <c r="U2131" s="362"/>
      <c r="V2131" s="362"/>
      <c r="W2131" s="362"/>
      <c r="X2131" s="362"/>
      <c r="Y2131" s="362"/>
      <c r="Z2131" s="362"/>
      <c r="AA2131" s="366"/>
      <c r="AB2131" s="362"/>
      <c r="AC2131" s="362" t="s">
        <v>19</v>
      </c>
      <c r="AD2131" s="362" t="s">
        <v>40</v>
      </c>
      <c r="AE2131" s="362"/>
      <c r="AF2131" s="362"/>
      <c r="AG2131" s="362"/>
      <c r="AH2131" s="362"/>
      <c r="AI2131" s="362"/>
      <c r="AJ2131" s="362"/>
      <c r="AK2131" s="362"/>
      <c r="AL2131" s="362"/>
      <c r="AM2131" s="362"/>
      <c r="AN2131" s="361"/>
      <c r="AO2131" s="445" t="s">
        <v>5839</v>
      </c>
      <c r="AP2131" s="445" t="s">
        <v>5839</v>
      </c>
      <c r="AQ2131" s="445" t="s">
        <v>5839</v>
      </c>
    </row>
    <row r="2132" spans="1:43" ht="14.5" hidden="1" x14ac:dyDescent="0.35">
      <c r="A2132" s="362">
        <v>2130</v>
      </c>
      <c r="B2132" s="362" t="s">
        <v>5207</v>
      </c>
      <c r="C2132" s="362" t="s">
        <v>3</v>
      </c>
      <c r="D2132" s="362" t="s">
        <v>172</v>
      </c>
      <c r="E2132" s="362"/>
      <c r="F2132" s="362"/>
      <c r="G2132" s="362"/>
      <c r="H2132" s="362" t="s">
        <v>65</v>
      </c>
      <c r="I2132" s="362" t="s">
        <v>1580</v>
      </c>
      <c r="J2132" s="361" t="s">
        <v>5208</v>
      </c>
      <c r="K2132" s="361"/>
      <c r="L2132" s="362" t="s">
        <v>186</v>
      </c>
      <c r="M2132" s="362" t="s">
        <v>40</v>
      </c>
      <c r="N2132" s="362" t="s">
        <v>65</v>
      </c>
      <c r="O2132" s="362" t="s">
        <v>3395</v>
      </c>
      <c r="P2132" s="482" t="s">
        <v>90</v>
      </c>
      <c r="Q2132" s="362"/>
      <c r="R2132" s="362"/>
      <c r="S2132" s="362"/>
      <c r="T2132" s="362"/>
      <c r="U2132" s="362"/>
      <c r="V2132" s="362"/>
      <c r="W2132" s="362"/>
      <c r="X2132" s="362"/>
      <c r="Y2132" s="362"/>
      <c r="Z2132" s="362"/>
      <c r="AA2132" s="366"/>
      <c r="AB2132" s="362"/>
      <c r="AC2132" s="362" t="s">
        <v>19</v>
      </c>
      <c r="AD2132" s="362" t="s">
        <v>40</v>
      </c>
      <c r="AE2132" s="362"/>
      <c r="AF2132" s="362"/>
      <c r="AG2132" s="362"/>
      <c r="AH2132" s="362"/>
      <c r="AI2132" s="362"/>
      <c r="AJ2132" s="362"/>
      <c r="AK2132" s="362"/>
      <c r="AL2132" s="362"/>
      <c r="AM2132" s="362"/>
      <c r="AN2132" s="361"/>
      <c r="AO2132" s="445" t="s">
        <v>9</v>
      </c>
      <c r="AP2132" s="445" t="s">
        <v>9</v>
      </c>
      <c r="AQ2132" s="445" t="s">
        <v>9</v>
      </c>
    </row>
    <row r="2133" spans="1:43" ht="14.5" hidden="1" x14ac:dyDescent="0.35">
      <c r="A2133" s="362">
        <v>2131</v>
      </c>
      <c r="B2133" s="362" t="s">
        <v>5209</v>
      </c>
      <c r="C2133" s="362" t="s">
        <v>3</v>
      </c>
      <c r="D2133" s="362" t="s">
        <v>172</v>
      </c>
      <c r="E2133" s="362"/>
      <c r="F2133" s="362"/>
      <c r="G2133" s="362"/>
      <c r="H2133" s="362" t="s">
        <v>65</v>
      </c>
      <c r="I2133" s="362" t="s">
        <v>1580</v>
      </c>
      <c r="J2133" s="361" t="s">
        <v>5210</v>
      </c>
      <c r="K2133" s="361"/>
      <c r="L2133" s="362" t="s">
        <v>186</v>
      </c>
      <c r="M2133" s="362" t="s">
        <v>40</v>
      </c>
      <c r="N2133" s="362" t="s">
        <v>65</v>
      </c>
      <c r="O2133" s="362" t="s">
        <v>3395</v>
      </c>
      <c r="P2133" s="482" t="s">
        <v>90</v>
      </c>
      <c r="Q2133" s="362"/>
      <c r="R2133" s="362"/>
      <c r="S2133" s="362"/>
      <c r="T2133" s="362"/>
      <c r="U2133" s="362"/>
      <c r="V2133" s="362"/>
      <c r="W2133" s="362"/>
      <c r="X2133" s="362"/>
      <c r="Y2133" s="362"/>
      <c r="Z2133" s="362"/>
      <c r="AA2133" s="366"/>
      <c r="AB2133" s="362"/>
      <c r="AC2133" s="362" t="s">
        <v>19</v>
      </c>
      <c r="AD2133" s="362" t="s">
        <v>40</v>
      </c>
      <c r="AE2133" s="362"/>
      <c r="AF2133" s="362"/>
      <c r="AG2133" s="362"/>
      <c r="AH2133" s="362"/>
      <c r="AI2133" s="362"/>
      <c r="AJ2133" s="362"/>
      <c r="AK2133" s="362"/>
      <c r="AL2133" s="362"/>
      <c r="AM2133" s="362"/>
      <c r="AN2133" s="361"/>
      <c r="AO2133" s="445" t="s">
        <v>9</v>
      </c>
      <c r="AP2133" s="445" t="s">
        <v>9</v>
      </c>
      <c r="AQ2133" s="445" t="s">
        <v>9</v>
      </c>
    </row>
    <row r="2134" spans="1:43" ht="14.5" hidden="1" x14ac:dyDescent="0.35">
      <c r="A2134" s="362">
        <v>2132</v>
      </c>
      <c r="B2134" s="362" t="s">
        <v>5211</v>
      </c>
      <c r="C2134" s="362" t="s">
        <v>3</v>
      </c>
      <c r="D2134" s="362" t="s">
        <v>172</v>
      </c>
      <c r="E2134" s="362"/>
      <c r="F2134" s="362"/>
      <c r="G2134" s="362"/>
      <c r="H2134" s="362" t="s">
        <v>65</v>
      </c>
      <c r="I2134" s="362" t="s">
        <v>1580</v>
      </c>
      <c r="J2134" s="361" t="s">
        <v>5212</v>
      </c>
      <c r="K2134" s="361"/>
      <c r="L2134" s="362" t="s">
        <v>186</v>
      </c>
      <c r="M2134" s="362" t="s">
        <v>40</v>
      </c>
      <c r="N2134" s="362" t="s">
        <v>65</v>
      </c>
      <c r="O2134" s="362" t="s">
        <v>3395</v>
      </c>
      <c r="P2134" s="482" t="s">
        <v>90</v>
      </c>
      <c r="Q2134" s="362"/>
      <c r="R2134" s="362"/>
      <c r="S2134" s="362"/>
      <c r="T2134" s="362"/>
      <c r="U2134" s="362"/>
      <c r="V2134" s="362"/>
      <c r="W2134" s="362"/>
      <c r="X2134" s="362"/>
      <c r="Y2134" s="362"/>
      <c r="Z2134" s="362"/>
      <c r="AA2134" s="366"/>
      <c r="AB2134" s="362"/>
      <c r="AC2134" s="362" t="s">
        <v>19</v>
      </c>
      <c r="AD2134" s="362" t="s">
        <v>40</v>
      </c>
      <c r="AE2134" s="362"/>
      <c r="AF2134" s="362"/>
      <c r="AG2134" s="362"/>
      <c r="AH2134" s="362"/>
      <c r="AI2134" s="362"/>
      <c r="AJ2134" s="362"/>
      <c r="AK2134" s="362"/>
      <c r="AL2134" s="362"/>
      <c r="AM2134" s="362"/>
      <c r="AN2134" s="361"/>
      <c r="AO2134" s="445" t="s">
        <v>9</v>
      </c>
      <c r="AP2134" s="445" t="s">
        <v>9</v>
      </c>
      <c r="AQ2134" s="445" t="s">
        <v>9</v>
      </c>
    </row>
    <row r="2135" spans="1:43" ht="29" hidden="1" x14ac:dyDescent="0.35">
      <c r="A2135" s="362">
        <v>2133</v>
      </c>
      <c r="B2135" s="362" t="s">
        <v>5213</v>
      </c>
      <c r="C2135" s="362" t="s">
        <v>3</v>
      </c>
      <c r="D2135" s="362" t="s">
        <v>172</v>
      </c>
      <c r="E2135" s="362"/>
      <c r="F2135" s="362"/>
      <c r="G2135" s="362"/>
      <c r="H2135" s="362" t="s">
        <v>65</v>
      </c>
      <c r="I2135" s="362" t="s">
        <v>1580</v>
      </c>
      <c r="J2135" s="361" t="s">
        <v>5214</v>
      </c>
      <c r="K2135" s="361"/>
      <c r="L2135" s="362" t="s">
        <v>186</v>
      </c>
      <c r="M2135" s="362" t="s">
        <v>40</v>
      </c>
      <c r="N2135" s="362" t="s">
        <v>65</v>
      </c>
      <c r="O2135" s="362" t="s">
        <v>3395</v>
      </c>
      <c r="P2135" s="482" t="s">
        <v>90</v>
      </c>
      <c r="Q2135" s="362"/>
      <c r="R2135" s="362"/>
      <c r="S2135" s="362"/>
      <c r="T2135" s="362"/>
      <c r="U2135" s="362"/>
      <c r="V2135" s="362"/>
      <c r="W2135" s="362"/>
      <c r="X2135" s="362"/>
      <c r="Y2135" s="362"/>
      <c r="Z2135" s="362"/>
      <c r="AA2135" s="366"/>
      <c r="AB2135" s="362"/>
      <c r="AC2135" s="362" t="s">
        <v>19</v>
      </c>
      <c r="AD2135" s="362" t="s">
        <v>40</v>
      </c>
      <c r="AE2135" s="362"/>
      <c r="AF2135" s="362"/>
      <c r="AG2135" s="362"/>
      <c r="AH2135" s="362"/>
      <c r="AI2135" s="362"/>
      <c r="AJ2135" s="362"/>
      <c r="AK2135" s="362"/>
      <c r="AL2135" s="362"/>
      <c r="AM2135" s="362"/>
      <c r="AN2135" s="361"/>
      <c r="AO2135" s="445" t="s">
        <v>9</v>
      </c>
      <c r="AP2135" s="445" t="s">
        <v>9</v>
      </c>
      <c r="AQ2135" s="445" t="s">
        <v>9</v>
      </c>
    </row>
    <row r="2136" spans="1:43" ht="14.5" hidden="1" x14ac:dyDescent="0.35">
      <c r="A2136" s="362">
        <v>2134</v>
      </c>
      <c r="B2136" s="362" t="s">
        <v>5215</v>
      </c>
      <c r="C2136" s="362" t="s">
        <v>3</v>
      </c>
      <c r="D2136" s="362" t="s">
        <v>172</v>
      </c>
      <c r="E2136" s="362"/>
      <c r="F2136" s="362" t="s">
        <v>63</v>
      </c>
      <c r="G2136" s="362" t="s">
        <v>63</v>
      </c>
      <c r="H2136" s="362" t="s">
        <v>63</v>
      </c>
      <c r="I2136" s="362" t="s">
        <v>4540</v>
      </c>
      <c r="J2136" s="361" t="s">
        <v>5216</v>
      </c>
      <c r="K2136" s="362"/>
      <c r="L2136" s="362" t="s">
        <v>186</v>
      </c>
      <c r="M2136" s="362" t="s">
        <v>40</v>
      </c>
      <c r="N2136" s="362" t="s">
        <v>2208</v>
      </c>
      <c r="O2136" s="362" t="s">
        <v>5217</v>
      </c>
      <c r="P2136" s="482" t="s">
        <v>4401</v>
      </c>
      <c r="Q2136" s="362"/>
      <c r="R2136" s="362"/>
      <c r="S2136" s="362"/>
      <c r="T2136" s="362"/>
      <c r="U2136" s="362"/>
      <c r="V2136" s="362"/>
      <c r="W2136" s="362"/>
      <c r="X2136" s="362"/>
      <c r="Y2136" s="362"/>
      <c r="Z2136" s="362"/>
      <c r="AA2136" s="366"/>
      <c r="AB2136" s="362"/>
      <c r="AC2136" s="362" t="s">
        <v>19</v>
      </c>
      <c r="AD2136" s="362" t="s">
        <v>40</v>
      </c>
      <c r="AE2136" s="362"/>
      <c r="AF2136" s="362" t="s">
        <v>6171</v>
      </c>
      <c r="AG2136" s="362" t="b">
        <v>0</v>
      </c>
      <c r="AH2136" s="362"/>
      <c r="AI2136" s="362"/>
      <c r="AJ2136" s="362"/>
      <c r="AK2136" s="362"/>
      <c r="AL2136" s="362"/>
      <c r="AM2136" s="362"/>
      <c r="AN2136" s="361"/>
      <c r="AO2136" s="445" t="s">
        <v>5839</v>
      </c>
      <c r="AP2136" s="445" t="s">
        <v>5839</v>
      </c>
      <c r="AQ2136" s="445" t="s">
        <v>5839</v>
      </c>
    </row>
    <row r="2137" spans="1:43" ht="14.5" hidden="1" x14ac:dyDescent="0.35">
      <c r="A2137" s="362">
        <v>2135</v>
      </c>
      <c r="B2137" s="362" t="s">
        <v>5218</v>
      </c>
      <c r="C2137" s="362" t="s">
        <v>3</v>
      </c>
      <c r="D2137" s="362" t="s">
        <v>172</v>
      </c>
      <c r="E2137" s="362"/>
      <c r="F2137" s="362" t="s">
        <v>63</v>
      </c>
      <c r="G2137" s="362" t="s">
        <v>63</v>
      </c>
      <c r="H2137" s="362" t="s">
        <v>63</v>
      </c>
      <c r="I2137" s="362" t="s">
        <v>4540</v>
      </c>
      <c r="J2137" s="361" t="s">
        <v>5219</v>
      </c>
      <c r="K2137" s="362"/>
      <c r="L2137" s="362" t="s">
        <v>186</v>
      </c>
      <c r="M2137" s="362" t="s">
        <v>95</v>
      </c>
      <c r="N2137" s="362" t="s">
        <v>2208</v>
      </c>
      <c r="O2137" s="362" t="s">
        <v>5217</v>
      </c>
      <c r="P2137" s="482"/>
      <c r="Q2137" s="362"/>
      <c r="R2137" s="362"/>
      <c r="S2137" s="362"/>
      <c r="T2137" s="362"/>
      <c r="U2137" s="362"/>
      <c r="V2137" s="362"/>
      <c r="W2137" s="362"/>
      <c r="X2137" s="362"/>
      <c r="Y2137" s="362"/>
      <c r="Z2137" s="362"/>
      <c r="AA2137" s="366"/>
      <c r="AB2137" s="362"/>
      <c r="AC2137" s="362" t="s">
        <v>19</v>
      </c>
      <c r="AD2137" s="362" t="s">
        <v>40</v>
      </c>
      <c r="AE2137" s="362">
        <v>0</v>
      </c>
      <c r="AF2137" s="362" t="s">
        <v>6316</v>
      </c>
      <c r="AG2137" s="362" t="b">
        <v>1</v>
      </c>
      <c r="AH2137" s="362"/>
      <c r="AI2137" s="362"/>
      <c r="AJ2137" s="362"/>
      <c r="AK2137" s="362"/>
      <c r="AL2137" s="362"/>
      <c r="AM2137" s="362"/>
      <c r="AN2137" s="361"/>
      <c r="AO2137" s="445" t="s">
        <v>9</v>
      </c>
      <c r="AP2137" s="445" t="s">
        <v>9</v>
      </c>
      <c r="AQ2137" s="445" t="s">
        <v>9</v>
      </c>
    </row>
    <row r="2138" spans="1:43" ht="14.5" hidden="1" x14ac:dyDescent="0.35">
      <c r="A2138" s="362">
        <v>2136</v>
      </c>
      <c r="B2138" s="362" t="s">
        <v>5220</v>
      </c>
      <c r="C2138" s="362" t="s">
        <v>3</v>
      </c>
      <c r="D2138" s="362" t="s">
        <v>172</v>
      </c>
      <c r="E2138" s="362"/>
      <c r="F2138" s="362" t="s">
        <v>63</v>
      </c>
      <c r="G2138" s="362" t="s">
        <v>63</v>
      </c>
      <c r="H2138" s="362" t="s">
        <v>63</v>
      </c>
      <c r="I2138" s="362" t="s">
        <v>4540</v>
      </c>
      <c r="J2138" s="361" t="s">
        <v>5221</v>
      </c>
      <c r="K2138" s="362"/>
      <c r="L2138" s="362" t="s">
        <v>186</v>
      </c>
      <c r="M2138" s="362" t="s">
        <v>40</v>
      </c>
      <c r="N2138" s="362" t="s">
        <v>2208</v>
      </c>
      <c r="O2138" s="362" t="s">
        <v>5217</v>
      </c>
      <c r="P2138" s="482" t="s">
        <v>4401</v>
      </c>
      <c r="Q2138" s="362"/>
      <c r="R2138" s="362"/>
      <c r="S2138" s="362"/>
      <c r="T2138" s="362"/>
      <c r="U2138" s="362"/>
      <c r="V2138" s="362"/>
      <c r="W2138" s="362"/>
      <c r="X2138" s="362"/>
      <c r="Y2138" s="362"/>
      <c r="Z2138" s="362"/>
      <c r="AA2138" s="366"/>
      <c r="AB2138" s="362"/>
      <c r="AC2138" s="362" t="s">
        <v>19</v>
      </c>
      <c r="AD2138" s="362" t="s">
        <v>40</v>
      </c>
      <c r="AE2138" s="362"/>
      <c r="AF2138" s="362" t="s">
        <v>6865</v>
      </c>
      <c r="AG2138" s="362" t="b">
        <v>0</v>
      </c>
      <c r="AH2138" s="362"/>
      <c r="AI2138" s="362"/>
      <c r="AJ2138" s="362"/>
      <c r="AK2138" s="362"/>
      <c r="AL2138" s="362"/>
      <c r="AM2138" s="362"/>
      <c r="AN2138" s="361"/>
      <c r="AO2138" s="445" t="s">
        <v>9</v>
      </c>
      <c r="AP2138" s="445" t="s">
        <v>9</v>
      </c>
      <c r="AQ2138" s="445" t="s">
        <v>9</v>
      </c>
    </row>
    <row r="2139" spans="1:43" ht="14.5" hidden="1" x14ac:dyDescent="0.35">
      <c r="A2139" s="362">
        <v>2137</v>
      </c>
      <c r="B2139" s="362" t="s">
        <v>5222</v>
      </c>
      <c r="C2139" s="362" t="s">
        <v>3</v>
      </c>
      <c r="D2139" s="362" t="s">
        <v>172</v>
      </c>
      <c r="E2139" s="362"/>
      <c r="F2139" s="362"/>
      <c r="G2139" s="362"/>
      <c r="H2139" s="362" t="s">
        <v>62</v>
      </c>
      <c r="I2139" s="362" t="s">
        <v>822</v>
      </c>
      <c r="J2139" s="361" t="s">
        <v>5223</v>
      </c>
      <c r="K2139" s="362"/>
      <c r="L2139" s="362" t="s">
        <v>186</v>
      </c>
      <c r="M2139" s="362" t="s">
        <v>90</v>
      </c>
      <c r="N2139" s="362" t="s">
        <v>62</v>
      </c>
      <c r="O2139" s="362" t="s">
        <v>5224</v>
      </c>
      <c r="P2139" s="493" t="s">
        <v>6906</v>
      </c>
      <c r="Q2139" s="362"/>
      <c r="R2139" s="362"/>
      <c r="S2139" s="362"/>
      <c r="T2139" s="362"/>
      <c r="U2139" s="362"/>
      <c r="V2139" s="362"/>
      <c r="W2139" s="362"/>
      <c r="X2139" s="362"/>
      <c r="Y2139" s="362"/>
      <c r="Z2139" s="362"/>
      <c r="AA2139" s="366"/>
      <c r="AB2139" s="362"/>
      <c r="AC2139" s="362" t="s">
        <v>19</v>
      </c>
      <c r="AD2139" s="362" t="s">
        <v>40</v>
      </c>
      <c r="AE2139" s="362"/>
      <c r="AF2139" s="362"/>
      <c r="AG2139" s="362"/>
      <c r="AH2139" s="362"/>
      <c r="AI2139" s="362"/>
      <c r="AJ2139" s="362"/>
      <c r="AK2139" s="362"/>
      <c r="AL2139" s="362"/>
      <c r="AM2139" s="362"/>
      <c r="AN2139" s="361"/>
      <c r="AO2139" s="445" t="s">
        <v>9</v>
      </c>
      <c r="AP2139" s="445" t="s">
        <v>9</v>
      </c>
      <c r="AQ2139" s="445" t="s">
        <v>9</v>
      </c>
    </row>
    <row r="2140" spans="1:43" ht="14.5" hidden="1" x14ac:dyDescent="0.35">
      <c r="A2140" s="362">
        <v>2138</v>
      </c>
      <c r="B2140" s="362" t="s">
        <v>5225</v>
      </c>
      <c r="C2140" s="362" t="s">
        <v>3</v>
      </c>
      <c r="D2140" s="362" t="s">
        <v>172</v>
      </c>
      <c r="E2140" s="362"/>
      <c r="F2140" s="362"/>
      <c r="G2140" s="362"/>
      <c r="H2140" s="362" t="s">
        <v>62</v>
      </c>
      <c r="I2140" s="362" t="s">
        <v>822</v>
      </c>
      <c r="J2140" s="361" t="s">
        <v>5226</v>
      </c>
      <c r="K2140" s="362"/>
      <c r="L2140" s="362" t="s">
        <v>186</v>
      </c>
      <c r="M2140" s="362" t="s">
        <v>90</v>
      </c>
      <c r="N2140" s="362" t="s">
        <v>62</v>
      </c>
      <c r="O2140" s="362" t="s">
        <v>5224</v>
      </c>
      <c r="P2140" s="493" t="s">
        <v>6906</v>
      </c>
      <c r="Q2140" s="362"/>
      <c r="R2140" s="362"/>
      <c r="S2140" s="362"/>
      <c r="T2140" s="362"/>
      <c r="U2140" s="362"/>
      <c r="V2140" s="362"/>
      <c r="W2140" s="362"/>
      <c r="X2140" s="362"/>
      <c r="Y2140" s="362"/>
      <c r="Z2140" s="362"/>
      <c r="AA2140" s="366"/>
      <c r="AB2140" s="362"/>
      <c r="AC2140" s="362" t="s">
        <v>19</v>
      </c>
      <c r="AD2140" s="362" t="s">
        <v>40</v>
      </c>
      <c r="AE2140" s="362"/>
      <c r="AF2140" s="362"/>
      <c r="AG2140" s="362"/>
      <c r="AH2140" s="362"/>
      <c r="AI2140" s="362"/>
      <c r="AJ2140" s="362"/>
      <c r="AK2140" s="362"/>
      <c r="AL2140" s="362"/>
      <c r="AM2140" s="362"/>
      <c r="AN2140" s="361"/>
      <c r="AO2140" s="445" t="s">
        <v>9</v>
      </c>
      <c r="AP2140" s="445" t="s">
        <v>9</v>
      </c>
      <c r="AQ2140" s="445" t="s">
        <v>9</v>
      </c>
    </row>
    <row r="2141" spans="1:43" ht="58" hidden="1" x14ac:dyDescent="0.35">
      <c r="A2141" s="362">
        <v>2139</v>
      </c>
      <c r="B2141" s="362" t="s">
        <v>5227</v>
      </c>
      <c r="C2141" s="362" t="s">
        <v>3</v>
      </c>
      <c r="D2141" s="362" t="s">
        <v>172</v>
      </c>
      <c r="E2141" s="362"/>
      <c r="F2141" s="362" t="s">
        <v>63</v>
      </c>
      <c r="G2141" s="362" t="s">
        <v>63</v>
      </c>
      <c r="H2141" s="362" t="s">
        <v>63</v>
      </c>
      <c r="I2141" s="362" t="s">
        <v>4670</v>
      </c>
      <c r="J2141" s="361" t="s">
        <v>5228</v>
      </c>
      <c r="K2141" s="362"/>
      <c r="L2141" s="362" t="s">
        <v>186</v>
      </c>
      <c r="M2141" s="362" t="s">
        <v>4410</v>
      </c>
      <c r="N2141" s="362" t="s">
        <v>2208</v>
      </c>
      <c r="O2141" s="362" t="s">
        <v>4394</v>
      </c>
      <c r="P2141" s="482" t="s">
        <v>6907</v>
      </c>
      <c r="Q2141" s="362"/>
      <c r="R2141" s="362"/>
      <c r="S2141" s="362"/>
      <c r="T2141" s="362"/>
      <c r="U2141" s="362"/>
      <c r="V2141" s="362"/>
      <c r="W2141" s="362"/>
      <c r="X2141" s="362"/>
      <c r="Y2141" s="362"/>
      <c r="Z2141" s="362"/>
      <c r="AA2141" s="366"/>
      <c r="AB2141" s="362"/>
      <c r="AC2141" s="362" t="s">
        <v>19</v>
      </c>
      <c r="AD2141" s="362" t="s">
        <v>40</v>
      </c>
      <c r="AE2141" s="362">
        <v>0</v>
      </c>
      <c r="AF2141" s="362" t="s">
        <v>6171</v>
      </c>
      <c r="AG2141" s="362" t="b">
        <v>1</v>
      </c>
      <c r="AH2141" s="362"/>
      <c r="AI2141" s="362"/>
      <c r="AJ2141" s="362"/>
      <c r="AK2141" s="362"/>
      <c r="AL2141" s="362"/>
      <c r="AM2141" s="362"/>
      <c r="AN2141" s="361"/>
      <c r="AO2141" s="445" t="s">
        <v>6311</v>
      </c>
      <c r="AP2141" s="445" t="s">
        <v>6311</v>
      </c>
      <c r="AQ2141" s="445" t="s">
        <v>5839</v>
      </c>
    </row>
    <row r="2142" spans="1:43" ht="14.5" hidden="1" x14ac:dyDescent="0.35">
      <c r="A2142" s="362">
        <v>2140</v>
      </c>
      <c r="B2142" s="362" t="s">
        <v>5229</v>
      </c>
      <c r="C2142" s="362" t="s">
        <v>3</v>
      </c>
      <c r="D2142" s="362" t="s">
        <v>172</v>
      </c>
      <c r="E2142" s="362"/>
      <c r="F2142" s="362"/>
      <c r="G2142" s="362"/>
      <c r="H2142" s="362" t="s">
        <v>65</v>
      </c>
      <c r="I2142" s="362" t="s">
        <v>822</v>
      </c>
      <c r="J2142" s="361" t="s">
        <v>5230</v>
      </c>
      <c r="K2142" s="362"/>
      <c r="L2142" s="362" t="s">
        <v>186</v>
      </c>
      <c r="M2142" s="362" t="s">
        <v>40</v>
      </c>
      <c r="N2142" s="362" t="s">
        <v>65</v>
      </c>
      <c r="O2142" s="362" t="s">
        <v>3395</v>
      </c>
      <c r="P2142" s="482" t="s">
        <v>90</v>
      </c>
      <c r="Q2142" s="362"/>
      <c r="R2142" s="362"/>
      <c r="S2142" s="362"/>
      <c r="T2142" s="362"/>
      <c r="U2142" s="362"/>
      <c r="V2142" s="362"/>
      <c r="W2142" s="362"/>
      <c r="X2142" s="362"/>
      <c r="Y2142" s="362"/>
      <c r="Z2142" s="362"/>
      <c r="AA2142" s="366"/>
      <c r="AB2142" s="362"/>
      <c r="AC2142" s="362" t="s">
        <v>19</v>
      </c>
      <c r="AD2142" s="362" t="s">
        <v>40</v>
      </c>
      <c r="AE2142" s="362"/>
      <c r="AF2142" s="362"/>
      <c r="AG2142" s="362"/>
      <c r="AH2142" s="362"/>
      <c r="AI2142" s="362"/>
      <c r="AJ2142" s="362"/>
      <c r="AK2142" s="362"/>
      <c r="AL2142" s="362"/>
      <c r="AM2142" s="362"/>
      <c r="AN2142" s="361"/>
      <c r="AO2142" s="445" t="s">
        <v>9</v>
      </c>
      <c r="AP2142" s="445" t="s">
        <v>9</v>
      </c>
      <c r="AQ2142" s="445" t="s">
        <v>9</v>
      </c>
    </row>
    <row r="2143" spans="1:43" ht="14.5" hidden="1" x14ac:dyDescent="0.35">
      <c r="A2143" s="362">
        <v>2141</v>
      </c>
      <c r="B2143" s="362" t="s">
        <v>5231</v>
      </c>
      <c r="C2143" s="362" t="s">
        <v>3</v>
      </c>
      <c r="D2143" s="362" t="s">
        <v>172</v>
      </c>
      <c r="E2143" s="362"/>
      <c r="F2143" s="362"/>
      <c r="G2143" s="362"/>
      <c r="H2143" s="362" t="s">
        <v>65</v>
      </c>
      <c r="I2143" s="362" t="s">
        <v>822</v>
      </c>
      <c r="J2143" s="361" t="s">
        <v>5232</v>
      </c>
      <c r="K2143" s="362"/>
      <c r="L2143" s="362" t="s">
        <v>186</v>
      </c>
      <c r="M2143" s="362" t="s">
        <v>40</v>
      </c>
      <c r="N2143" s="362" t="s">
        <v>65</v>
      </c>
      <c r="O2143" s="362" t="s">
        <v>3395</v>
      </c>
      <c r="P2143" s="482" t="s">
        <v>90</v>
      </c>
      <c r="Q2143" s="362"/>
      <c r="R2143" s="362"/>
      <c r="S2143" s="362"/>
      <c r="T2143" s="362"/>
      <c r="U2143" s="362"/>
      <c r="V2143" s="362"/>
      <c r="W2143" s="362"/>
      <c r="X2143" s="362"/>
      <c r="Y2143" s="362"/>
      <c r="Z2143" s="362"/>
      <c r="AA2143" s="366"/>
      <c r="AB2143" s="362"/>
      <c r="AC2143" s="362" t="s">
        <v>19</v>
      </c>
      <c r="AD2143" s="362" t="s">
        <v>40</v>
      </c>
      <c r="AE2143" s="362"/>
      <c r="AF2143" s="362"/>
      <c r="AG2143" s="362"/>
      <c r="AH2143" s="362"/>
      <c r="AI2143" s="362"/>
      <c r="AJ2143" s="362"/>
      <c r="AK2143" s="362"/>
      <c r="AL2143" s="362"/>
      <c r="AM2143" s="362"/>
      <c r="AN2143" s="361"/>
      <c r="AO2143" s="445" t="s">
        <v>9</v>
      </c>
      <c r="AP2143" s="445" t="s">
        <v>9</v>
      </c>
      <c r="AQ2143" s="445" t="s">
        <v>9</v>
      </c>
    </row>
    <row r="2144" spans="1:43" ht="29" hidden="1" x14ac:dyDescent="0.35">
      <c r="A2144" s="362">
        <v>2142</v>
      </c>
      <c r="B2144" s="362" t="s">
        <v>5233</v>
      </c>
      <c r="C2144" s="362" t="s">
        <v>3</v>
      </c>
      <c r="D2144" s="362" t="s">
        <v>172</v>
      </c>
      <c r="E2144" s="362"/>
      <c r="F2144" s="362"/>
      <c r="G2144" s="362"/>
      <c r="H2144" s="362" t="s">
        <v>65</v>
      </c>
      <c r="I2144" s="362" t="s">
        <v>822</v>
      </c>
      <c r="J2144" s="361" t="s">
        <v>5234</v>
      </c>
      <c r="K2144" s="362"/>
      <c r="L2144" s="362" t="s">
        <v>186</v>
      </c>
      <c r="M2144" s="362" t="s">
        <v>4410</v>
      </c>
      <c r="N2144" s="362" t="s">
        <v>65</v>
      </c>
      <c r="O2144" s="362" t="s">
        <v>3395</v>
      </c>
      <c r="P2144" s="482" t="s">
        <v>5235</v>
      </c>
      <c r="Q2144" s="362"/>
      <c r="R2144" s="362"/>
      <c r="S2144" s="362"/>
      <c r="T2144" s="362"/>
      <c r="U2144" s="362"/>
      <c r="V2144" s="362"/>
      <c r="W2144" s="362"/>
      <c r="X2144" s="362"/>
      <c r="Y2144" s="362"/>
      <c r="Z2144" s="362"/>
      <c r="AA2144" s="366"/>
      <c r="AB2144" s="362"/>
      <c r="AC2144" s="362" t="s">
        <v>19</v>
      </c>
      <c r="AD2144" s="362" t="s">
        <v>40</v>
      </c>
      <c r="AE2144" s="362"/>
      <c r="AF2144" s="362"/>
      <c r="AG2144" s="362"/>
      <c r="AH2144" s="362"/>
      <c r="AI2144" s="362"/>
      <c r="AJ2144" s="362"/>
      <c r="AK2144" s="362"/>
      <c r="AL2144" s="362"/>
      <c r="AM2144" s="362"/>
      <c r="AN2144" s="361"/>
      <c r="AO2144" s="445" t="s">
        <v>9</v>
      </c>
      <c r="AP2144" s="445" t="s">
        <v>9</v>
      </c>
      <c r="AQ2144" s="445" t="s">
        <v>9</v>
      </c>
    </row>
    <row r="2145" spans="1:43" ht="14.5" hidden="1" x14ac:dyDescent="0.35">
      <c r="A2145" s="362">
        <v>2143</v>
      </c>
      <c r="B2145" s="362" t="s">
        <v>5236</v>
      </c>
      <c r="C2145" s="362" t="s">
        <v>3</v>
      </c>
      <c r="D2145" s="362" t="s">
        <v>172</v>
      </c>
      <c r="E2145" s="362"/>
      <c r="F2145" s="362"/>
      <c r="G2145" s="362"/>
      <c r="H2145" s="362" t="s">
        <v>65</v>
      </c>
      <c r="I2145" s="362" t="s">
        <v>822</v>
      </c>
      <c r="J2145" s="361" t="s">
        <v>5237</v>
      </c>
      <c r="K2145" s="362"/>
      <c r="L2145" s="362" t="s">
        <v>186</v>
      </c>
      <c r="M2145" s="362" t="s">
        <v>40</v>
      </c>
      <c r="N2145" s="362" t="s">
        <v>65</v>
      </c>
      <c r="O2145" s="362" t="s">
        <v>3395</v>
      </c>
      <c r="P2145" s="482" t="s">
        <v>90</v>
      </c>
      <c r="Q2145" s="362"/>
      <c r="R2145" s="362"/>
      <c r="S2145" s="362"/>
      <c r="T2145" s="362"/>
      <c r="U2145" s="362"/>
      <c r="V2145" s="362"/>
      <c r="W2145" s="362"/>
      <c r="X2145" s="362"/>
      <c r="Y2145" s="362"/>
      <c r="Z2145" s="362"/>
      <c r="AA2145" s="366"/>
      <c r="AB2145" s="362"/>
      <c r="AC2145" s="362" t="s">
        <v>19</v>
      </c>
      <c r="AD2145" s="362" t="s">
        <v>40</v>
      </c>
      <c r="AE2145" s="362"/>
      <c r="AF2145" s="362"/>
      <c r="AG2145" s="362"/>
      <c r="AH2145" s="362"/>
      <c r="AI2145" s="362"/>
      <c r="AJ2145" s="362"/>
      <c r="AK2145" s="362"/>
      <c r="AL2145" s="362"/>
      <c r="AM2145" s="362"/>
      <c r="AN2145" s="361"/>
      <c r="AO2145" s="445" t="s">
        <v>9</v>
      </c>
      <c r="AP2145" s="445" t="s">
        <v>9</v>
      </c>
      <c r="AQ2145" s="445" t="s">
        <v>9</v>
      </c>
    </row>
    <row r="2146" spans="1:43" ht="14.5" hidden="1" x14ac:dyDescent="0.35">
      <c r="A2146" s="362">
        <v>2144</v>
      </c>
      <c r="B2146" s="362" t="s">
        <v>5238</v>
      </c>
      <c r="C2146" s="362" t="s">
        <v>3</v>
      </c>
      <c r="D2146" s="362" t="s">
        <v>172</v>
      </c>
      <c r="E2146" s="362"/>
      <c r="F2146" s="362"/>
      <c r="G2146" s="362"/>
      <c r="H2146" s="362" t="s">
        <v>65</v>
      </c>
      <c r="I2146" s="362" t="s">
        <v>822</v>
      </c>
      <c r="J2146" s="361" t="s">
        <v>5239</v>
      </c>
      <c r="K2146" s="362"/>
      <c r="L2146" s="362" t="s">
        <v>186</v>
      </c>
      <c r="M2146" s="362" t="s">
        <v>40</v>
      </c>
      <c r="N2146" s="362" t="s">
        <v>65</v>
      </c>
      <c r="O2146" s="362" t="s">
        <v>3395</v>
      </c>
      <c r="P2146" s="482" t="s">
        <v>90</v>
      </c>
      <c r="Q2146" s="362"/>
      <c r="R2146" s="362"/>
      <c r="S2146" s="362"/>
      <c r="T2146" s="362"/>
      <c r="U2146" s="362"/>
      <c r="V2146" s="362"/>
      <c r="W2146" s="362"/>
      <c r="X2146" s="362"/>
      <c r="Y2146" s="362"/>
      <c r="Z2146" s="362"/>
      <c r="AA2146" s="366"/>
      <c r="AB2146" s="362"/>
      <c r="AC2146" s="362" t="s">
        <v>19</v>
      </c>
      <c r="AD2146" s="362" t="s">
        <v>40</v>
      </c>
      <c r="AE2146" s="362"/>
      <c r="AF2146" s="362"/>
      <c r="AG2146" s="362"/>
      <c r="AH2146" s="362"/>
      <c r="AI2146" s="362"/>
      <c r="AJ2146" s="362"/>
      <c r="AK2146" s="362"/>
      <c r="AL2146" s="362"/>
      <c r="AM2146" s="362"/>
      <c r="AN2146" s="361"/>
      <c r="AO2146" s="445" t="s">
        <v>9</v>
      </c>
      <c r="AP2146" s="445" t="s">
        <v>9</v>
      </c>
      <c r="AQ2146" s="445" t="s">
        <v>9</v>
      </c>
    </row>
    <row r="2147" spans="1:43" ht="14.5" hidden="1" x14ac:dyDescent="0.35">
      <c r="A2147" s="362">
        <v>2145</v>
      </c>
      <c r="B2147" s="362" t="s">
        <v>5240</v>
      </c>
      <c r="C2147" s="362" t="s">
        <v>3</v>
      </c>
      <c r="D2147" s="362" t="s">
        <v>172</v>
      </c>
      <c r="E2147" s="362"/>
      <c r="F2147" s="362"/>
      <c r="G2147" s="362"/>
      <c r="H2147" s="362" t="s">
        <v>65</v>
      </c>
      <c r="I2147" s="362" t="s">
        <v>822</v>
      </c>
      <c r="J2147" s="361" t="s">
        <v>5241</v>
      </c>
      <c r="K2147" s="362"/>
      <c r="L2147" s="362" t="s">
        <v>186</v>
      </c>
      <c r="M2147" s="362" t="s">
        <v>40</v>
      </c>
      <c r="N2147" s="362" t="s">
        <v>65</v>
      </c>
      <c r="O2147" s="362" t="s">
        <v>3395</v>
      </c>
      <c r="P2147" s="482" t="s">
        <v>90</v>
      </c>
      <c r="Q2147" s="362"/>
      <c r="R2147" s="362"/>
      <c r="S2147" s="362"/>
      <c r="T2147" s="362"/>
      <c r="U2147" s="362"/>
      <c r="V2147" s="362"/>
      <c r="W2147" s="362"/>
      <c r="X2147" s="362"/>
      <c r="Y2147" s="362"/>
      <c r="Z2147" s="362"/>
      <c r="AA2147" s="366"/>
      <c r="AB2147" s="362"/>
      <c r="AC2147" s="362" t="s">
        <v>19</v>
      </c>
      <c r="AD2147" s="362" t="s">
        <v>40</v>
      </c>
      <c r="AE2147" s="362"/>
      <c r="AF2147" s="362"/>
      <c r="AG2147" s="362"/>
      <c r="AH2147" s="362"/>
      <c r="AI2147" s="362"/>
      <c r="AJ2147" s="362"/>
      <c r="AK2147" s="362"/>
      <c r="AL2147" s="362"/>
      <c r="AM2147" s="362"/>
      <c r="AN2147" s="361"/>
      <c r="AO2147" s="445" t="s">
        <v>9</v>
      </c>
      <c r="AP2147" s="445" t="s">
        <v>9</v>
      </c>
      <c r="AQ2147" s="445" t="s">
        <v>9</v>
      </c>
    </row>
    <row r="2148" spans="1:43" ht="29" hidden="1" x14ac:dyDescent="0.35">
      <c r="A2148" s="362">
        <v>2146</v>
      </c>
      <c r="B2148" s="362" t="s">
        <v>5242</v>
      </c>
      <c r="C2148" s="362" t="s">
        <v>3</v>
      </c>
      <c r="D2148" s="362" t="s">
        <v>172</v>
      </c>
      <c r="E2148" s="362"/>
      <c r="F2148" s="362"/>
      <c r="G2148" s="362"/>
      <c r="H2148" s="362" t="s">
        <v>65</v>
      </c>
      <c r="I2148" s="362" t="s">
        <v>822</v>
      </c>
      <c r="J2148" s="361" t="s">
        <v>5243</v>
      </c>
      <c r="K2148" s="362"/>
      <c r="L2148" s="362" t="s">
        <v>186</v>
      </c>
      <c r="M2148" s="362" t="s">
        <v>4410</v>
      </c>
      <c r="N2148" s="362" t="s">
        <v>65</v>
      </c>
      <c r="O2148" s="362" t="s">
        <v>3395</v>
      </c>
      <c r="P2148" s="482" t="s">
        <v>5235</v>
      </c>
      <c r="Q2148" s="362"/>
      <c r="R2148" s="362"/>
      <c r="S2148" s="362"/>
      <c r="T2148" s="362"/>
      <c r="U2148" s="362"/>
      <c r="V2148" s="362"/>
      <c r="W2148" s="362"/>
      <c r="X2148" s="362"/>
      <c r="Y2148" s="362"/>
      <c r="Z2148" s="362"/>
      <c r="AA2148" s="366"/>
      <c r="AB2148" s="362"/>
      <c r="AC2148" s="362" t="s">
        <v>19</v>
      </c>
      <c r="AD2148" s="362" t="s">
        <v>40</v>
      </c>
      <c r="AE2148" s="362"/>
      <c r="AF2148" s="362"/>
      <c r="AG2148" s="362"/>
      <c r="AH2148" s="362"/>
      <c r="AI2148" s="362"/>
      <c r="AJ2148" s="362"/>
      <c r="AK2148" s="362"/>
      <c r="AL2148" s="362"/>
      <c r="AM2148" s="362"/>
      <c r="AN2148" s="361"/>
      <c r="AO2148" s="445" t="s">
        <v>9</v>
      </c>
      <c r="AP2148" s="445" t="s">
        <v>9</v>
      </c>
      <c r="AQ2148" s="445" t="s">
        <v>9</v>
      </c>
    </row>
    <row r="2149" spans="1:43" ht="14.5" hidden="1" x14ac:dyDescent="0.35">
      <c r="A2149" s="362">
        <v>2147</v>
      </c>
      <c r="B2149" s="362" t="s">
        <v>5244</v>
      </c>
      <c r="C2149" s="362" t="s">
        <v>3</v>
      </c>
      <c r="D2149" s="362" t="s">
        <v>172</v>
      </c>
      <c r="E2149" s="362"/>
      <c r="F2149" s="362"/>
      <c r="G2149" s="362"/>
      <c r="H2149" s="362" t="s">
        <v>65</v>
      </c>
      <c r="I2149" s="362" t="s">
        <v>822</v>
      </c>
      <c r="J2149" s="361" t="s">
        <v>5245</v>
      </c>
      <c r="K2149" s="362"/>
      <c r="L2149" s="362" t="s">
        <v>186</v>
      </c>
      <c r="M2149" s="362" t="s">
        <v>40</v>
      </c>
      <c r="N2149" s="362" t="s">
        <v>65</v>
      </c>
      <c r="O2149" s="362" t="s">
        <v>3395</v>
      </c>
      <c r="P2149" s="482" t="s">
        <v>90</v>
      </c>
      <c r="Q2149" s="362"/>
      <c r="R2149" s="362"/>
      <c r="S2149" s="362"/>
      <c r="T2149" s="362"/>
      <c r="U2149" s="362"/>
      <c r="V2149" s="362"/>
      <c r="W2149" s="362"/>
      <c r="X2149" s="362"/>
      <c r="Y2149" s="362"/>
      <c r="Z2149" s="362"/>
      <c r="AA2149" s="366"/>
      <c r="AB2149" s="362"/>
      <c r="AC2149" s="362" t="s">
        <v>19</v>
      </c>
      <c r="AD2149" s="362" t="s">
        <v>40</v>
      </c>
      <c r="AE2149" s="362"/>
      <c r="AF2149" s="362"/>
      <c r="AG2149" s="362"/>
      <c r="AH2149" s="362"/>
      <c r="AI2149" s="362"/>
      <c r="AJ2149" s="362"/>
      <c r="AK2149" s="362"/>
      <c r="AL2149" s="362"/>
      <c r="AM2149" s="362"/>
      <c r="AN2149" s="361"/>
      <c r="AO2149" s="445" t="s">
        <v>9</v>
      </c>
      <c r="AP2149" s="445" t="s">
        <v>9</v>
      </c>
      <c r="AQ2149" s="445" t="s">
        <v>9</v>
      </c>
    </row>
    <row r="2150" spans="1:43" ht="14.5" hidden="1" x14ac:dyDescent="0.35">
      <c r="A2150" s="362">
        <v>2148</v>
      </c>
      <c r="B2150" s="362" t="s">
        <v>5246</v>
      </c>
      <c r="C2150" s="362" t="s">
        <v>3</v>
      </c>
      <c r="D2150" s="362" t="s">
        <v>172</v>
      </c>
      <c r="E2150" s="362"/>
      <c r="F2150" s="362"/>
      <c r="G2150" s="362"/>
      <c r="H2150" s="362" t="s">
        <v>65</v>
      </c>
      <c r="I2150" s="362" t="s">
        <v>822</v>
      </c>
      <c r="J2150" s="361" t="s">
        <v>5247</v>
      </c>
      <c r="K2150" s="362"/>
      <c r="L2150" s="362" t="s">
        <v>186</v>
      </c>
      <c r="M2150" s="362" t="s">
        <v>40</v>
      </c>
      <c r="N2150" s="362" t="s">
        <v>65</v>
      </c>
      <c r="O2150" s="362" t="s">
        <v>3395</v>
      </c>
      <c r="P2150" s="482" t="s">
        <v>90</v>
      </c>
      <c r="Q2150" s="362"/>
      <c r="R2150" s="362"/>
      <c r="S2150" s="362"/>
      <c r="T2150" s="362"/>
      <c r="U2150" s="362"/>
      <c r="V2150" s="362"/>
      <c r="W2150" s="362"/>
      <c r="X2150" s="362"/>
      <c r="Y2150" s="362"/>
      <c r="Z2150" s="362"/>
      <c r="AA2150" s="366"/>
      <c r="AB2150" s="362"/>
      <c r="AC2150" s="362" t="s">
        <v>19</v>
      </c>
      <c r="AD2150" s="362" t="s">
        <v>40</v>
      </c>
      <c r="AE2150" s="362"/>
      <c r="AF2150" s="362"/>
      <c r="AG2150" s="362"/>
      <c r="AH2150" s="362"/>
      <c r="AI2150" s="362"/>
      <c r="AJ2150" s="362"/>
      <c r="AK2150" s="362"/>
      <c r="AL2150" s="362"/>
      <c r="AM2150" s="362"/>
      <c r="AN2150" s="361"/>
      <c r="AO2150" s="445" t="s">
        <v>9</v>
      </c>
      <c r="AP2150" s="445" t="s">
        <v>9</v>
      </c>
      <c r="AQ2150" s="445" t="s">
        <v>9</v>
      </c>
    </row>
    <row r="2151" spans="1:43" ht="14.5" hidden="1" x14ac:dyDescent="0.35">
      <c r="A2151" s="362">
        <v>2149</v>
      </c>
      <c r="B2151" s="362" t="s">
        <v>5248</v>
      </c>
      <c r="C2151" s="362" t="s">
        <v>3</v>
      </c>
      <c r="D2151" s="362" t="s">
        <v>172</v>
      </c>
      <c r="E2151" s="362"/>
      <c r="F2151" s="362"/>
      <c r="G2151" s="362"/>
      <c r="H2151" s="362" t="s">
        <v>65</v>
      </c>
      <c r="I2151" s="362" t="s">
        <v>822</v>
      </c>
      <c r="J2151" s="361" t="s">
        <v>5249</v>
      </c>
      <c r="K2151" s="362"/>
      <c r="L2151" s="362" t="s">
        <v>186</v>
      </c>
      <c r="M2151" s="362" t="s">
        <v>40</v>
      </c>
      <c r="N2151" s="362" t="s">
        <v>65</v>
      </c>
      <c r="O2151" s="362" t="s">
        <v>3395</v>
      </c>
      <c r="P2151" s="482" t="s">
        <v>90</v>
      </c>
      <c r="Q2151" s="362"/>
      <c r="R2151" s="362"/>
      <c r="S2151" s="362"/>
      <c r="T2151" s="362"/>
      <c r="U2151" s="362"/>
      <c r="V2151" s="362"/>
      <c r="W2151" s="362"/>
      <c r="X2151" s="362"/>
      <c r="Y2151" s="362"/>
      <c r="Z2151" s="362"/>
      <c r="AA2151" s="366"/>
      <c r="AB2151" s="362"/>
      <c r="AC2151" s="362" t="s">
        <v>19</v>
      </c>
      <c r="AD2151" s="362" t="s">
        <v>40</v>
      </c>
      <c r="AE2151" s="362"/>
      <c r="AF2151" s="362"/>
      <c r="AG2151" s="362"/>
      <c r="AH2151" s="362"/>
      <c r="AI2151" s="362"/>
      <c r="AJ2151" s="362"/>
      <c r="AK2151" s="362"/>
      <c r="AL2151" s="362"/>
      <c r="AM2151" s="362"/>
      <c r="AN2151" s="361"/>
      <c r="AO2151" s="445" t="s">
        <v>9</v>
      </c>
      <c r="AP2151" s="445" t="s">
        <v>9</v>
      </c>
      <c r="AQ2151" s="445" t="s">
        <v>9</v>
      </c>
    </row>
    <row r="2152" spans="1:43" ht="58" hidden="1" x14ac:dyDescent="0.35">
      <c r="A2152" s="362">
        <v>2150</v>
      </c>
      <c r="B2152" s="362" t="s">
        <v>5250</v>
      </c>
      <c r="C2152" s="362" t="s">
        <v>3</v>
      </c>
      <c r="D2152" s="362" t="s">
        <v>172</v>
      </c>
      <c r="E2152" s="362"/>
      <c r="F2152" s="362" t="s">
        <v>63</v>
      </c>
      <c r="G2152" s="362" t="s">
        <v>63</v>
      </c>
      <c r="H2152" s="362" t="s">
        <v>63</v>
      </c>
      <c r="I2152" s="362" t="s">
        <v>4670</v>
      </c>
      <c r="J2152" s="361" t="s">
        <v>5251</v>
      </c>
      <c r="K2152" s="362"/>
      <c r="L2152" s="362" t="s">
        <v>186</v>
      </c>
      <c r="M2152" s="362" t="s">
        <v>4410</v>
      </c>
      <c r="N2152" s="362" t="s">
        <v>2208</v>
      </c>
      <c r="O2152" s="362" t="s">
        <v>4394</v>
      </c>
      <c r="P2152" s="482" t="s">
        <v>6907</v>
      </c>
      <c r="Q2152" s="362"/>
      <c r="R2152" s="362"/>
      <c r="S2152" s="362"/>
      <c r="T2152" s="362"/>
      <c r="U2152" s="362"/>
      <c r="V2152" s="362"/>
      <c r="W2152" s="362"/>
      <c r="X2152" s="362"/>
      <c r="Y2152" s="362"/>
      <c r="Z2152" s="362"/>
      <c r="AA2152" s="366"/>
      <c r="AB2152" s="362"/>
      <c r="AC2152" s="362" t="s">
        <v>19</v>
      </c>
      <c r="AD2152" s="362" t="s">
        <v>40</v>
      </c>
      <c r="AE2152" s="362">
        <v>0</v>
      </c>
      <c r="AF2152" s="362" t="s">
        <v>6171</v>
      </c>
      <c r="AG2152" s="362" t="b">
        <v>1</v>
      </c>
      <c r="AH2152" s="362"/>
      <c r="AI2152" s="362"/>
      <c r="AJ2152" s="362"/>
      <c r="AK2152" s="362"/>
      <c r="AL2152" s="362"/>
      <c r="AM2152" s="362"/>
      <c r="AN2152" s="361"/>
      <c r="AO2152" s="445" t="s">
        <v>6311</v>
      </c>
      <c r="AP2152" s="445" t="s">
        <v>6311</v>
      </c>
      <c r="AQ2152" s="445" t="s">
        <v>5839</v>
      </c>
    </row>
    <row r="2153" spans="1:43" ht="29" hidden="1" x14ac:dyDescent="0.35">
      <c r="A2153" s="362">
        <v>2151</v>
      </c>
      <c r="B2153" s="362" t="s">
        <v>5252</v>
      </c>
      <c r="C2153" s="362" t="s">
        <v>3</v>
      </c>
      <c r="D2153" s="362" t="s">
        <v>172</v>
      </c>
      <c r="E2153" s="362"/>
      <c r="F2153" s="362"/>
      <c r="G2153" s="362"/>
      <c r="H2153" s="362" t="s">
        <v>65</v>
      </c>
      <c r="I2153" s="362" t="s">
        <v>822</v>
      </c>
      <c r="J2153" s="361" t="s">
        <v>5253</v>
      </c>
      <c r="K2153" s="362"/>
      <c r="L2153" s="362" t="s">
        <v>186</v>
      </c>
      <c r="M2153" s="362" t="s">
        <v>4410</v>
      </c>
      <c r="N2153" s="362" t="s">
        <v>65</v>
      </c>
      <c r="O2153" s="362" t="s">
        <v>3395</v>
      </c>
      <c r="P2153" s="482" t="s">
        <v>5235</v>
      </c>
      <c r="Q2153" s="362"/>
      <c r="R2153" s="362"/>
      <c r="S2153" s="362"/>
      <c r="T2153" s="362"/>
      <c r="U2153" s="362"/>
      <c r="V2153" s="362"/>
      <c r="W2153" s="362"/>
      <c r="X2153" s="362"/>
      <c r="Y2153" s="362"/>
      <c r="Z2153" s="362"/>
      <c r="AA2153" s="366"/>
      <c r="AB2153" s="362"/>
      <c r="AC2153" s="362" t="s">
        <v>19</v>
      </c>
      <c r="AD2153" s="362" t="s">
        <v>40</v>
      </c>
      <c r="AE2153" s="362"/>
      <c r="AF2153" s="362"/>
      <c r="AG2153" s="362"/>
      <c r="AH2153" s="362"/>
      <c r="AI2153" s="362"/>
      <c r="AJ2153" s="362"/>
      <c r="AK2153" s="362"/>
      <c r="AL2153" s="362"/>
      <c r="AM2153" s="362"/>
      <c r="AN2153" s="361"/>
      <c r="AO2153" s="445" t="s">
        <v>9</v>
      </c>
      <c r="AP2153" s="445" t="s">
        <v>9</v>
      </c>
      <c r="AQ2153" s="445" t="s">
        <v>9</v>
      </c>
    </row>
    <row r="2154" spans="1:43" ht="14.5" hidden="1" x14ac:dyDescent="0.35">
      <c r="A2154" s="362">
        <v>2152</v>
      </c>
      <c r="B2154" s="362" t="s">
        <v>5254</v>
      </c>
      <c r="C2154" s="362" t="s">
        <v>3</v>
      </c>
      <c r="D2154" s="362" t="s">
        <v>172</v>
      </c>
      <c r="E2154" s="362"/>
      <c r="F2154" s="362"/>
      <c r="G2154" s="362"/>
      <c r="H2154" s="362" t="s">
        <v>65</v>
      </c>
      <c r="I2154" s="362" t="s">
        <v>822</v>
      </c>
      <c r="J2154" s="361" t="s">
        <v>5255</v>
      </c>
      <c r="K2154" s="362"/>
      <c r="L2154" s="362" t="s">
        <v>186</v>
      </c>
      <c r="M2154" s="362" t="s">
        <v>40</v>
      </c>
      <c r="N2154" s="362" t="s">
        <v>65</v>
      </c>
      <c r="O2154" s="362" t="s">
        <v>3395</v>
      </c>
      <c r="P2154" s="482" t="s">
        <v>90</v>
      </c>
      <c r="Q2154" s="362"/>
      <c r="R2154" s="362"/>
      <c r="S2154" s="362"/>
      <c r="T2154" s="362"/>
      <c r="U2154" s="362"/>
      <c r="V2154" s="362"/>
      <c r="W2154" s="362"/>
      <c r="X2154" s="362"/>
      <c r="Y2154" s="362"/>
      <c r="Z2154" s="362"/>
      <c r="AA2154" s="366"/>
      <c r="AB2154" s="362"/>
      <c r="AC2154" s="362" t="s">
        <v>19</v>
      </c>
      <c r="AD2154" s="362" t="s">
        <v>40</v>
      </c>
      <c r="AE2154" s="362"/>
      <c r="AF2154" s="362"/>
      <c r="AG2154" s="362"/>
      <c r="AH2154" s="362"/>
      <c r="AI2154" s="362"/>
      <c r="AJ2154" s="362"/>
      <c r="AK2154" s="362"/>
      <c r="AL2154" s="362"/>
      <c r="AM2154" s="362"/>
      <c r="AN2154" s="361"/>
      <c r="AO2154" s="445" t="s">
        <v>9</v>
      </c>
      <c r="AP2154" s="445" t="s">
        <v>9</v>
      </c>
      <c r="AQ2154" s="445" t="s">
        <v>9</v>
      </c>
    </row>
    <row r="2155" spans="1:43" ht="14.5" hidden="1" x14ac:dyDescent="0.35">
      <c r="A2155" s="362">
        <v>2153</v>
      </c>
      <c r="B2155" s="362" t="s">
        <v>5256</v>
      </c>
      <c r="C2155" s="362" t="s">
        <v>3</v>
      </c>
      <c r="D2155" s="362" t="s">
        <v>172</v>
      </c>
      <c r="E2155" s="362"/>
      <c r="F2155" s="362"/>
      <c r="G2155" s="362"/>
      <c r="H2155" s="362" t="s">
        <v>65</v>
      </c>
      <c r="I2155" s="362" t="s">
        <v>822</v>
      </c>
      <c r="J2155" s="361" t="s">
        <v>5257</v>
      </c>
      <c r="K2155" s="362"/>
      <c r="L2155" s="362" t="s">
        <v>186</v>
      </c>
      <c r="M2155" s="362" t="s">
        <v>40</v>
      </c>
      <c r="N2155" s="362" t="s">
        <v>65</v>
      </c>
      <c r="O2155" s="362" t="s">
        <v>3395</v>
      </c>
      <c r="P2155" s="482" t="s">
        <v>90</v>
      </c>
      <c r="Q2155" s="362"/>
      <c r="R2155" s="362"/>
      <c r="S2155" s="362"/>
      <c r="T2155" s="362"/>
      <c r="U2155" s="362"/>
      <c r="V2155" s="362"/>
      <c r="W2155" s="362"/>
      <c r="X2155" s="362"/>
      <c r="Y2155" s="362"/>
      <c r="Z2155" s="362"/>
      <c r="AA2155" s="366"/>
      <c r="AB2155" s="362"/>
      <c r="AC2155" s="362" t="s">
        <v>19</v>
      </c>
      <c r="AD2155" s="362" t="s">
        <v>40</v>
      </c>
      <c r="AE2155" s="362"/>
      <c r="AF2155" s="362"/>
      <c r="AG2155" s="362"/>
      <c r="AH2155" s="362"/>
      <c r="AI2155" s="362"/>
      <c r="AJ2155" s="362"/>
      <c r="AK2155" s="362"/>
      <c r="AL2155" s="362"/>
      <c r="AM2155" s="362"/>
      <c r="AN2155" s="361"/>
      <c r="AO2155" s="445" t="s">
        <v>9</v>
      </c>
      <c r="AP2155" s="445" t="s">
        <v>9</v>
      </c>
      <c r="AQ2155" s="445" t="s">
        <v>9</v>
      </c>
    </row>
    <row r="2156" spans="1:43" ht="14.5" hidden="1" x14ac:dyDescent="0.35">
      <c r="A2156" s="362">
        <v>2154</v>
      </c>
      <c r="B2156" s="362" t="s">
        <v>5258</v>
      </c>
      <c r="C2156" s="362" t="s">
        <v>3</v>
      </c>
      <c r="D2156" s="362" t="s">
        <v>172</v>
      </c>
      <c r="E2156" s="362"/>
      <c r="F2156" s="362"/>
      <c r="G2156" s="362"/>
      <c r="H2156" s="362" t="s">
        <v>65</v>
      </c>
      <c r="I2156" s="362" t="s">
        <v>822</v>
      </c>
      <c r="J2156" s="361" t="s">
        <v>5259</v>
      </c>
      <c r="K2156" s="362"/>
      <c r="L2156" s="362" t="s">
        <v>186</v>
      </c>
      <c r="M2156" s="362" t="s">
        <v>40</v>
      </c>
      <c r="N2156" s="362" t="s">
        <v>65</v>
      </c>
      <c r="O2156" s="362" t="s">
        <v>3395</v>
      </c>
      <c r="P2156" s="482" t="s">
        <v>90</v>
      </c>
      <c r="Q2156" s="362"/>
      <c r="R2156" s="362"/>
      <c r="S2156" s="362"/>
      <c r="T2156" s="362"/>
      <c r="U2156" s="362"/>
      <c r="V2156" s="362"/>
      <c r="W2156" s="362"/>
      <c r="X2156" s="362"/>
      <c r="Y2156" s="362"/>
      <c r="Z2156" s="362"/>
      <c r="AA2156" s="366"/>
      <c r="AB2156" s="362"/>
      <c r="AC2156" s="362" t="s">
        <v>19</v>
      </c>
      <c r="AD2156" s="362" t="s">
        <v>40</v>
      </c>
      <c r="AE2156" s="362"/>
      <c r="AF2156" s="362"/>
      <c r="AG2156" s="362"/>
      <c r="AH2156" s="362"/>
      <c r="AI2156" s="362"/>
      <c r="AJ2156" s="362"/>
      <c r="AK2156" s="362"/>
      <c r="AL2156" s="362"/>
      <c r="AM2156" s="362"/>
      <c r="AN2156" s="361"/>
      <c r="AO2156" s="445" t="s">
        <v>9</v>
      </c>
      <c r="AP2156" s="445" t="s">
        <v>9</v>
      </c>
      <c r="AQ2156" s="445" t="s">
        <v>9</v>
      </c>
    </row>
    <row r="2157" spans="1:43" ht="14.5" hidden="1" x14ac:dyDescent="0.35">
      <c r="A2157" s="362">
        <v>2155</v>
      </c>
      <c r="B2157" s="362" t="s">
        <v>5260</v>
      </c>
      <c r="C2157" s="362" t="s">
        <v>3</v>
      </c>
      <c r="D2157" s="362" t="s">
        <v>172</v>
      </c>
      <c r="E2157" s="362"/>
      <c r="F2157" s="362"/>
      <c r="G2157" s="362"/>
      <c r="H2157" s="362" t="s">
        <v>65</v>
      </c>
      <c r="I2157" s="362" t="s">
        <v>822</v>
      </c>
      <c r="J2157" s="361" t="s">
        <v>5261</v>
      </c>
      <c r="K2157" s="362"/>
      <c r="L2157" s="362" t="s">
        <v>186</v>
      </c>
      <c r="M2157" s="362" t="s">
        <v>40</v>
      </c>
      <c r="N2157" s="362" t="s">
        <v>65</v>
      </c>
      <c r="O2157" s="362" t="s">
        <v>3395</v>
      </c>
      <c r="P2157" s="482" t="s">
        <v>90</v>
      </c>
      <c r="Q2157" s="362"/>
      <c r="R2157" s="362"/>
      <c r="S2157" s="362"/>
      <c r="T2157" s="362"/>
      <c r="U2157" s="362"/>
      <c r="V2157" s="362"/>
      <c r="W2157" s="362"/>
      <c r="X2157" s="362"/>
      <c r="Y2157" s="362"/>
      <c r="Z2157" s="362"/>
      <c r="AA2157" s="366"/>
      <c r="AB2157" s="362"/>
      <c r="AC2157" s="362" t="s">
        <v>19</v>
      </c>
      <c r="AD2157" s="362" t="s">
        <v>40</v>
      </c>
      <c r="AE2157" s="362"/>
      <c r="AF2157" s="362"/>
      <c r="AG2157" s="362"/>
      <c r="AH2157" s="362"/>
      <c r="AI2157" s="362"/>
      <c r="AJ2157" s="362"/>
      <c r="AK2157" s="362"/>
      <c r="AL2157" s="362"/>
      <c r="AM2157" s="362"/>
      <c r="AN2157" s="361"/>
      <c r="AO2157" s="445" t="s">
        <v>9</v>
      </c>
      <c r="AP2157" s="445" t="s">
        <v>9</v>
      </c>
      <c r="AQ2157" s="445" t="s">
        <v>9</v>
      </c>
    </row>
    <row r="2158" spans="1:43" ht="14.5" hidden="1" x14ac:dyDescent="0.35">
      <c r="A2158" s="362">
        <v>2156</v>
      </c>
      <c r="B2158" s="362" t="s">
        <v>5262</v>
      </c>
      <c r="C2158" s="362" t="s">
        <v>3</v>
      </c>
      <c r="D2158" s="362" t="s">
        <v>172</v>
      </c>
      <c r="E2158" s="362"/>
      <c r="F2158" s="362"/>
      <c r="G2158" s="362"/>
      <c r="H2158" s="362" t="s">
        <v>65</v>
      </c>
      <c r="I2158" s="362" t="s">
        <v>822</v>
      </c>
      <c r="J2158" s="361" t="s">
        <v>5263</v>
      </c>
      <c r="K2158" s="362"/>
      <c r="L2158" s="362" t="s">
        <v>186</v>
      </c>
      <c r="M2158" s="362" t="s">
        <v>40</v>
      </c>
      <c r="N2158" s="362" t="s">
        <v>65</v>
      </c>
      <c r="O2158" s="362" t="s">
        <v>3395</v>
      </c>
      <c r="P2158" s="482" t="s">
        <v>90</v>
      </c>
      <c r="Q2158" s="362"/>
      <c r="R2158" s="362"/>
      <c r="S2158" s="362"/>
      <c r="T2158" s="362"/>
      <c r="U2158" s="362"/>
      <c r="V2158" s="362"/>
      <c r="W2158" s="362"/>
      <c r="X2158" s="362"/>
      <c r="Y2158" s="362"/>
      <c r="Z2158" s="362"/>
      <c r="AA2158" s="366"/>
      <c r="AB2158" s="362"/>
      <c r="AC2158" s="362" t="s">
        <v>19</v>
      </c>
      <c r="AD2158" s="362" t="s">
        <v>40</v>
      </c>
      <c r="AE2158" s="362"/>
      <c r="AF2158" s="362"/>
      <c r="AG2158" s="362"/>
      <c r="AH2158" s="362"/>
      <c r="AI2158" s="362"/>
      <c r="AJ2158" s="362"/>
      <c r="AK2158" s="362"/>
      <c r="AL2158" s="362"/>
      <c r="AM2158" s="362"/>
      <c r="AN2158" s="361"/>
      <c r="AO2158" s="445" t="s">
        <v>9</v>
      </c>
      <c r="AP2158" s="445" t="s">
        <v>9</v>
      </c>
      <c r="AQ2158" s="445" t="s">
        <v>9</v>
      </c>
    </row>
    <row r="2159" spans="1:43" ht="14.5" hidden="1" x14ac:dyDescent="0.35">
      <c r="A2159" s="362">
        <v>2157</v>
      </c>
      <c r="B2159" s="362" t="s">
        <v>5264</v>
      </c>
      <c r="C2159" s="362" t="s">
        <v>3</v>
      </c>
      <c r="D2159" s="362" t="s">
        <v>172</v>
      </c>
      <c r="E2159" s="362"/>
      <c r="F2159" s="362"/>
      <c r="G2159" s="362"/>
      <c r="H2159" s="362" t="s">
        <v>65</v>
      </c>
      <c r="I2159" s="362" t="s">
        <v>822</v>
      </c>
      <c r="J2159" s="361" t="s">
        <v>5265</v>
      </c>
      <c r="K2159" s="362"/>
      <c r="L2159" s="362" t="s">
        <v>186</v>
      </c>
      <c r="M2159" s="362" t="s">
        <v>40</v>
      </c>
      <c r="N2159" s="362" t="s">
        <v>65</v>
      </c>
      <c r="O2159" s="362" t="s">
        <v>3395</v>
      </c>
      <c r="P2159" s="482" t="s">
        <v>90</v>
      </c>
      <c r="Q2159" s="362"/>
      <c r="R2159" s="362"/>
      <c r="S2159" s="362"/>
      <c r="T2159" s="362"/>
      <c r="U2159" s="362"/>
      <c r="V2159" s="362"/>
      <c r="W2159" s="362"/>
      <c r="X2159" s="362"/>
      <c r="Y2159" s="362"/>
      <c r="Z2159" s="362"/>
      <c r="AA2159" s="366"/>
      <c r="AB2159" s="362"/>
      <c r="AC2159" s="362" t="s">
        <v>19</v>
      </c>
      <c r="AD2159" s="362" t="s">
        <v>40</v>
      </c>
      <c r="AE2159" s="362"/>
      <c r="AF2159" s="362"/>
      <c r="AG2159" s="362"/>
      <c r="AH2159" s="362"/>
      <c r="AI2159" s="362"/>
      <c r="AJ2159" s="362"/>
      <c r="AK2159" s="362"/>
      <c r="AL2159" s="362"/>
      <c r="AM2159" s="362"/>
      <c r="AN2159" s="361"/>
      <c r="AO2159" s="445" t="s">
        <v>9</v>
      </c>
      <c r="AP2159" s="445" t="s">
        <v>9</v>
      </c>
      <c r="AQ2159" s="445" t="s">
        <v>9</v>
      </c>
    </row>
    <row r="2160" spans="1:43" ht="14.5" hidden="1" x14ac:dyDescent="0.35">
      <c r="A2160" s="362">
        <v>2158</v>
      </c>
      <c r="B2160" s="362" t="s">
        <v>5266</v>
      </c>
      <c r="C2160" s="362" t="s">
        <v>3</v>
      </c>
      <c r="D2160" s="362" t="s">
        <v>172</v>
      </c>
      <c r="E2160" s="362"/>
      <c r="F2160" s="362"/>
      <c r="G2160" s="362"/>
      <c r="H2160" s="362" t="s">
        <v>65</v>
      </c>
      <c r="I2160" s="362" t="s">
        <v>822</v>
      </c>
      <c r="J2160" s="361" t="s">
        <v>5267</v>
      </c>
      <c r="K2160" s="362"/>
      <c r="L2160" s="362" t="s">
        <v>186</v>
      </c>
      <c r="M2160" s="362" t="s">
        <v>40</v>
      </c>
      <c r="N2160" s="362" t="s">
        <v>65</v>
      </c>
      <c r="O2160" s="362" t="s">
        <v>3395</v>
      </c>
      <c r="P2160" s="482" t="s">
        <v>90</v>
      </c>
      <c r="Q2160" s="362"/>
      <c r="R2160" s="362"/>
      <c r="S2160" s="362"/>
      <c r="T2160" s="362"/>
      <c r="U2160" s="362"/>
      <c r="V2160" s="362"/>
      <c r="W2160" s="362"/>
      <c r="X2160" s="362"/>
      <c r="Y2160" s="362"/>
      <c r="Z2160" s="362"/>
      <c r="AA2160" s="366"/>
      <c r="AB2160" s="362"/>
      <c r="AC2160" s="362" t="s">
        <v>19</v>
      </c>
      <c r="AD2160" s="362" t="s">
        <v>40</v>
      </c>
      <c r="AE2160" s="362"/>
      <c r="AF2160" s="362"/>
      <c r="AG2160" s="362"/>
      <c r="AH2160" s="362"/>
      <c r="AI2160" s="362"/>
      <c r="AJ2160" s="362"/>
      <c r="AK2160" s="362"/>
      <c r="AL2160" s="362"/>
      <c r="AM2160" s="362"/>
      <c r="AN2160" s="361"/>
      <c r="AO2160" s="445" t="s">
        <v>9</v>
      </c>
      <c r="AP2160" s="445" t="s">
        <v>9</v>
      </c>
      <c r="AQ2160" s="445" t="s">
        <v>9</v>
      </c>
    </row>
    <row r="2161" spans="1:43" ht="14.5" hidden="1" x14ac:dyDescent="0.35">
      <c r="A2161" s="362">
        <v>2159</v>
      </c>
      <c r="B2161" s="362" t="s">
        <v>5268</v>
      </c>
      <c r="C2161" s="362" t="s">
        <v>3</v>
      </c>
      <c r="D2161" s="362" t="s">
        <v>172</v>
      </c>
      <c r="E2161" s="362"/>
      <c r="F2161" s="362"/>
      <c r="G2161" s="362"/>
      <c r="H2161" s="362" t="s">
        <v>65</v>
      </c>
      <c r="I2161" s="362" t="s">
        <v>822</v>
      </c>
      <c r="J2161" s="361" t="s">
        <v>5269</v>
      </c>
      <c r="K2161" s="362"/>
      <c r="L2161" s="362" t="s">
        <v>186</v>
      </c>
      <c r="M2161" s="362" t="s">
        <v>40</v>
      </c>
      <c r="N2161" s="362" t="s">
        <v>65</v>
      </c>
      <c r="O2161" s="362" t="s">
        <v>3395</v>
      </c>
      <c r="P2161" s="482" t="s">
        <v>90</v>
      </c>
      <c r="Q2161" s="362"/>
      <c r="R2161" s="362"/>
      <c r="S2161" s="362"/>
      <c r="T2161" s="362"/>
      <c r="U2161" s="362"/>
      <c r="V2161" s="362"/>
      <c r="W2161" s="362"/>
      <c r="X2161" s="362"/>
      <c r="Y2161" s="362"/>
      <c r="Z2161" s="362"/>
      <c r="AA2161" s="366"/>
      <c r="AB2161" s="362"/>
      <c r="AC2161" s="362" t="s">
        <v>19</v>
      </c>
      <c r="AD2161" s="362" t="s">
        <v>40</v>
      </c>
      <c r="AE2161" s="362"/>
      <c r="AF2161" s="362"/>
      <c r="AG2161" s="362"/>
      <c r="AH2161" s="362"/>
      <c r="AI2161" s="362"/>
      <c r="AJ2161" s="362"/>
      <c r="AK2161" s="362"/>
      <c r="AL2161" s="362"/>
      <c r="AM2161" s="362"/>
      <c r="AN2161" s="361"/>
      <c r="AO2161" s="445" t="s">
        <v>9</v>
      </c>
      <c r="AP2161" s="445" t="s">
        <v>9</v>
      </c>
      <c r="AQ2161" s="445" t="s">
        <v>9</v>
      </c>
    </row>
    <row r="2162" spans="1:43" ht="14.5" hidden="1" x14ac:dyDescent="0.35">
      <c r="A2162" s="362">
        <v>2160</v>
      </c>
      <c r="B2162" s="362" t="s">
        <v>5270</v>
      </c>
      <c r="C2162" s="362" t="s">
        <v>3</v>
      </c>
      <c r="D2162" s="362" t="s">
        <v>172</v>
      </c>
      <c r="E2162" s="362"/>
      <c r="F2162" s="362"/>
      <c r="G2162" s="362"/>
      <c r="H2162" s="362" t="s">
        <v>65</v>
      </c>
      <c r="I2162" s="362" t="s">
        <v>822</v>
      </c>
      <c r="J2162" s="361" t="s">
        <v>5271</v>
      </c>
      <c r="K2162" s="362"/>
      <c r="L2162" s="362" t="s">
        <v>186</v>
      </c>
      <c r="M2162" s="362" t="s">
        <v>40</v>
      </c>
      <c r="N2162" s="362" t="s">
        <v>65</v>
      </c>
      <c r="O2162" s="362" t="s">
        <v>3395</v>
      </c>
      <c r="P2162" s="482" t="s">
        <v>90</v>
      </c>
      <c r="Q2162" s="362"/>
      <c r="R2162" s="362"/>
      <c r="S2162" s="362"/>
      <c r="T2162" s="362"/>
      <c r="U2162" s="362"/>
      <c r="V2162" s="362"/>
      <c r="W2162" s="362"/>
      <c r="X2162" s="362"/>
      <c r="Y2162" s="362"/>
      <c r="Z2162" s="362"/>
      <c r="AA2162" s="366"/>
      <c r="AB2162" s="362"/>
      <c r="AC2162" s="362" t="s">
        <v>19</v>
      </c>
      <c r="AD2162" s="362" t="s">
        <v>40</v>
      </c>
      <c r="AE2162" s="362"/>
      <c r="AF2162" s="362"/>
      <c r="AG2162" s="362"/>
      <c r="AH2162" s="362"/>
      <c r="AI2162" s="362"/>
      <c r="AJ2162" s="362"/>
      <c r="AK2162" s="362"/>
      <c r="AL2162" s="362"/>
      <c r="AM2162" s="362"/>
      <c r="AN2162" s="361"/>
      <c r="AO2162" s="445" t="s">
        <v>9</v>
      </c>
      <c r="AP2162" s="445" t="s">
        <v>9</v>
      </c>
      <c r="AQ2162" s="445" t="s">
        <v>9</v>
      </c>
    </row>
    <row r="2163" spans="1:43" ht="58" hidden="1" x14ac:dyDescent="0.35">
      <c r="A2163" s="362">
        <v>2161</v>
      </c>
      <c r="B2163" s="362" t="s">
        <v>5272</v>
      </c>
      <c r="C2163" s="362" t="s">
        <v>3</v>
      </c>
      <c r="D2163" s="362" t="s">
        <v>172</v>
      </c>
      <c r="E2163" s="362"/>
      <c r="F2163" s="362" t="s">
        <v>63</v>
      </c>
      <c r="G2163" s="362" t="s">
        <v>63</v>
      </c>
      <c r="H2163" s="362" t="s">
        <v>63</v>
      </c>
      <c r="I2163" s="362" t="s">
        <v>4670</v>
      </c>
      <c r="J2163" s="361" t="s">
        <v>5273</v>
      </c>
      <c r="K2163" s="362"/>
      <c r="L2163" s="362" t="s">
        <v>186</v>
      </c>
      <c r="M2163" s="362" t="s">
        <v>4410</v>
      </c>
      <c r="N2163" s="362" t="s">
        <v>2208</v>
      </c>
      <c r="O2163" s="362" t="s">
        <v>4394</v>
      </c>
      <c r="P2163" s="482" t="s">
        <v>6907</v>
      </c>
      <c r="Q2163" s="362"/>
      <c r="R2163" s="362"/>
      <c r="S2163" s="362"/>
      <c r="T2163" s="362"/>
      <c r="U2163" s="362"/>
      <c r="V2163" s="362"/>
      <c r="W2163" s="362"/>
      <c r="X2163" s="362"/>
      <c r="Y2163" s="362"/>
      <c r="Z2163" s="362"/>
      <c r="AA2163" s="366"/>
      <c r="AB2163" s="362"/>
      <c r="AC2163" s="362" t="s">
        <v>19</v>
      </c>
      <c r="AD2163" s="362" t="s">
        <v>40</v>
      </c>
      <c r="AE2163" s="362">
        <v>0</v>
      </c>
      <c r="AF2163" s="362" t="s">
        <v>6171</v>
      </c>
      <c r="AG2163" s="362" t="b">
        <v>1</v>
      </c>
      <c r="AH2163" s="362"/>
      <c r="AI2163" s="362"/>
      <c r="AJ2163" s="362"/>
      <c r="AK2163" s="362"/>
      <c r="AL2163" s="362"/>
      <c r="AM2163" s="362"/>
      <c r="AN2163" s="361"/>
      <c r="AO2163" s="445" t="s">
        <v>6311</v>
      </c>
      <c r="AP2163" s="445" t="s">
        <v>6311</v>
      </c>
      <c r="AQ2163" s="445" t="s">
        <v>5839</v>
      </c>
    </row>
    <row r="2164" spans="1:43" ht="14.5" hidden="1" x14ac:dyDescent="0.35">
      <c r="A2164" s="362">
        <v>2162</v>
      </c>
      <c r="B2164" s="362" t="s">
        <v>5274</v>
      </c>
      <c r="C2164" s="362" t="s">
        <v>3</v>
      </c>
      <c r="D2164" s="362" t="s">
        <v>172</v>
      </c>
      <c r="E2164" s="362"/>
      <c r="F2164" s="362"/>
      <c r="G2164" s="362"/>
      <c r="H2164" s="362" t="s">
        <v>65</v>
      </c>
      <c r="I2164" s="362" t="s">
        <v>822</v>
      </c>
      <c r="J2164" s="361" t="s">
        <v>5275</v>
      </c>
      <c r="K2164" s="362"/>
      <c r="L2164" s="362" t="s">
        <v>186</v>
      </c>
      <c r="M2164" s="362" t="s">
        <v>40</v>
      </c>
      <c r="N2164" s="362" t="s">
        <v>65</v>
      </c>
      <c r="O2164" s="362" t="s">
        <v>3395</v>
      </c>
      <c r="P2164" s="482" t="s">
        <v>90</v>
      </c>
      <c r="Q2164" s="362"/>
      <c r="R2164" s="362"/>
      <c r="S2164" s="362"/>
      <c r="T2164" s="362"/>
      <c r="U2164" s="362"/>
      <c r="V2164" s="362"/>
      <c r="W2164" s="362"/>
      <c r="X2164" s="362"/>
      <c r="Y2164" s="362"/>
      <c r="Z2164" s="362"/>
      <c r="AA2164" s="366"/>
      <c r="AB2164" s="362"/>
      <c r="AC2164" s="362" t="s">
        <v>19</v>
      </c>
      <c r="AD2164" s="362" t="s">
        <v>40</v>
      </c>
      <c r="AE2164" s="362"/>
      <c r="AF2164" s="362"/>
      <c r="AG2164" s="362"/>
      <c r="AH2164" s="362"/>
      <c r="AI2164" s="362"/>
      <c r="AJ2164" s="362"/>
      <c r="AK2164" s="362"/>
      <c r="AL2164" s="362"/>
      <c r="AM2164" s="362"/>
      <c r="AN2164" s="361"/>
      <c r="AO2164" s="445" t="s">
        <v>9</v>
      </c>
      <c r="AP2164" s="445" t="s">
        <v>9</v>
      </c>
      <c r="AQ2164" s="445" t="s">
        <v>9</v>
      </c>
    </row>
    <row r="2165" spans="1:43" ht="14.5" hidden="1" x14ac:dyDescent="0.35">
      <c r="A2165" s="362">
        <v>2163</v>
      </c>
      <c r="B2165" s="362" t="s">
        <v>5276</v>
      </c>
      <c r="C2165" s="362" t="s">
        <v>3</v>
      </c>
      <c r="D2165" s="362" t="s">
        <v>172</v>
      </c>
      <c r="E2165" s="362"/>
      <c r="F2165" s="362"/>
      <c r="G2165" s="362"/>
      <c r="H2165" s="362" t="s">
        <v>65</v>
      </c>
      <c r="I2165" s="362" t="s">
        <v>822</v>
      </c>
      <c r="J2165" s="361" t="s">
        <v>5277</v>
      </c>
      <c r="K2165" s="362"/>
      <c r="L2165" s="362" t="s">
        <v>186</v>
      </c>
      <c r="M2165" s="362" t="s">
        <v>40</v>
      </c>
      <c r="N2165" s="362" t="s">
        <v>65</v>
      </c>
      <c r="O2165" s="362" t="s">
        <v>3395</v>
      </c>
      <c r="P2165" s="482" t="s">
        <v>90</v>
      </c>
      <c r="Q2165" s="362"/>
      <c r="R2165" s="362"/>
      <c r="S2165" s="362"/>
      <c r="T2165" s="362"/>
      <c r="U2165" s="362"/>
      <c r="V2165" s="362"/>
      <c r="W2165" s="362"/>
      <c r="X2165" s="362"/>
      <c r="Y2165" s="362"/>
      <c r="Z2165" s="362"/>
      <c r="AA2165" s="366"/>
      <c r="AB2165" s="362"/>
      <c r="AC2165" s="362" t="s">
        <v>19</v>
      </c>
      <c r="AD2165" s="362" t="s">
        <v>40</v>
      </c>
      <c r="AE2165" s="362"/>
      <c r="AF2165" s="362"/>
      <c r="AG2165" s="362"/>
      <c r="AH2165" s="362"/>
      <c r="AI2165" s="362"/>
      <c r="AJ2165" s="362"/>
      <c r="AK2165" s="362"/>
      <c r="AL2165" s="362"/>
      <c r="AM2165" s="362"/>
      <c r="AN2165" s="361"/>
      <c r="AO2165" s="445" t="s">
        <v>9</v>
      </c>
      <c r="AP2165" s="445" t="s">
        <v>9</v>
      </c>
      <c r="AQ2165" s="445" t="s">
        <v>9</v>
      </c>
    </row>
    <row r="2166" spans="1:43" ht="14.5" hidden="1" x14ac:dyDescent="0.35">
      <c r="A2166" s="362">
        <v>2164</v>
      </c>
      <c r="B2166" s="362" t="s">
        <v>5278</v>
      </c>
      <c r="C2166" s="362" t="s">
        <v>3</v>
      </c>
      <c r="D2166" s="362" t="s">
        <v>172</v>
      </c>
      <c r="E2166" s="362"/>
      <c r="F2166" s="362"/>
      <c r="G2166" s="362"/>
      <c r="H2166" s="362" t="s">
        <v>65</v>
      </c>
      <c r="I2166" s="362" t="s">
        <v>822</v>
      </c>
      <c r="J2166" s="361" t="s">
        <v>5279</v>
      </c>
      <c r="K2166" s="362"/>
      <c r="L2166" s="362" t="s">
        <v>186</v>
      </c>
      <c r="M2166" s="362" t="s">
        <v>40</v>
      </c>
      <c r="N2166" s="362" t="s">
        <v>65</v>
      </c>
      <c r="O2166" s="362" t="s">
        <v>3395</v>
      </c>
      <c r="P2166" s="482" t="s">
        <v>90</v>
      </c>
      <c r="Q2166" s="362"/>
      <c r="R2166" s="362"/>
      <c r="S2166" s="362"/>
      <c r="T2166" s="362"/>
      <c r="U2166" s="362"/>
      <c r="V2166" s="362"/>
      <c r="W2166" s="362"/>
      <c r="X2166" s="362"/>
      <c r="Y2166" s="362"/>
      <c r="Z2166" s="362"/>
      <c r="AA2166" s="366"/>
      <c r="AB2166" s="362"/>
      <c r="AC2166" s="362" t="s">
        <v>19</v>
      </c>
      <c r="AD2166" s="362" t="s">
        <v>40</v>
      </c>
      <c r="AE2166" s="362"/>
      <c r="AF2166" s="362"/>
      <c r="AG2166" s="362"/>
      <c r="AH2166" s="362"/>
      <c r="AI2166" s="362"/>
      <c r="AJ2166" s="362"/>
      <c r="AK2166" s="362"/>
      <c r="AL2166" s="362"/>
      <c r="AM2166" s="362"/>
      <c r="AN2166" s="361"/>
      <c r="AO2166" s="445" t="s">
        <v>9</v>
      </c>
      <c r="AP2166" s="445" t="s">
        <v>9</v>
      </c>
      <c r="AQ2166" s="445" t="s">
        <v>9</v>
      </c>
    </row>
    <row r="2167" spans="1:43" ht="14.5" hidden="1" x14ac:dyDescent="0.35">
      <c r="A2167" s="362">
        <v>2165</v>
      </c>
      <c r="B2167" s="362" t="s">
        <v>5280</v>
      </c>
      <c r="C2167" s="362" t="s">
        <v>3</v>
      </c>
      <c r="D2167" s="362" t="s">
        <v>172</v>
      </c>
      <c r="E2167" s="362"/>
      <c r="F2167" s="362"/>
      <c r="G2167" s="362"/>
      <c r="H2167" s="362" t="s">
        <v>65</v>
      </c>
      <c r="I2167" s="362" t="s">
        <v>822</v>
      </c>
      <c r="J2167" s="361" t="s">
        <v>5281</v>
      </c>
      <c r="K2167" s="362"/>
      <c r="L2167" s="362" t="s">
        <v>186</v>
      </c>
      <c r="M2167" s="362" t="s">
        <v>40</v>
      </c>
      <c r="N2167" s="362" t="s">
        <v>65</v>
      </c>
      <c r="O2167" s="362" t="s">
        <v>3395</v>
      </c>
      <c r="P2167" s="482" t="s">
        <v>90</v>
      </c>
      <c r="Q2167" s="362"/>
      <c r="R2167" s="362"/>
      <c r="S2167" s="362"/>
      <c r="T2167" s="362"/>
      <c r="U2167" s="362"/>
      <c r="V2167" s="362"/>
      <c r="W2167" s="362"/>
      <c r="X2167" s="362"/>
      <c r="Y2167" s="362"/>
      <c r="Z2167" s="362"/>
      <c r="AA2167" s="366"/>
      <c r="AB2167" s="362"/>
      <c r="AC2167" s="362" t="s">
        <v>19</v>
      </c>
      <c r="AD2167" s="362" t="s">
        <v>40</v>
      </c>
      <c r="AE2167" s="362"/>
      <c r="AF2167" s="362"/>
      <c r="AG2167" s="362"/>
      <c r="AH2167" s="362"/>
      <c r="AI2167" s="362"/>
      <c r="AJ2167" s="362"/>
      <c r="AK2167" s="362"/>
      <c r="AL2167" s="362"/>
      <c r="AM2167" s="362"/>
      <c r="AN2167" s="361"/>
      <c r="AO2167" s="445" t="s">
        <v>9</v>
      </c>
      <c r="AP2167" s="445" t="s">
        <v>9</v>
      </c>
      <c r="AQ2167" s="445" t="s">
        <v>9</v>
      </c>
    </row>
    <row r="2168" spans="1:43" ht="14.5" hidden="1" x14ac:dyDescent="0.35">
      <c r="A2168" s="362">
        <v>2166</v>
      </c>
      <c r="B2168" s="362" t="s">
        <v>5282</v>
      </c>
      <c r="C2168" s="362" t="s">
        <v>3</v>
      </c>
      <c r="D2168" s="362" t="s">
        <v>172</v>
      </c>
      <c r="E2168" s="362"/>
      <c r="F2168" s="362"/>
      <c r="G2168" s="362"/>
      <c r="H2168" s="362" t="s">
        <v>65</v>
      </c>
      <c r="I2168" s="362" t="s">
        <v>822</v>
      </c>
      <c r="J2168" s="361" t="s">
        <v>5283</v>
      </c>
      <c r="K2168" s="362"/>
      <c r="L2168" s="362" t="s">
        <v>186</v>
      </c>
      <c r="M2168" s="362" t="s">
        <v>40</v>
      </c>
      <c r="N2168" s="362" t="s">
        <v>65</v>
      </c>
      <c r="O2168" s="362" t="s">
        <v>3395</v>
      </c>
      <c r="P2168" s="482" t="s">
        <v>90</v>
      </c>
      <c r="Q2168" s="362"/>
      <c r="R2168" s="362"/>
      <c r="S2168" s="362"/>
      <c r="T2168" s="362"/>
      <c r="U2168" s="362"/>
      <c r="V2168" s="362"/>
      <c r="W2168" s="362"/>
      <c r="X2168" s="362"/>
      <c r="Y2168" s="362"/>
      <c r="Z2168" s="362"/>
      <c r="AA2168" s="366"/>
      <c r="AB2168" s="362"/>
      <c r="AC2168" s="362" t="s">
        <v>19</v>
      </c>
      <c r="AD2168" s="362" t="s">
        <v>40</v>
      </c>
      <c r="AE2168" s="362"/>
      <c r="AF2168" s="362"/>
      <c r="AG2168" s="362"/>
      <c r="AH2168" s="362"/>
      <c r="AI2168" s="362"/>
      <c r="AJ2168" s="362"/>
      <c r="AK2168" s="362"/>
      <c r="AL2168" s="362"/>
      <c r="AM2168" s="362"/>
      <c r="AN2168" s="361"/>
      <c r="AO2168" s="445" t="s">
        <v>9</v>
      </c>
      <c r="AP2168" s="445" t="s">
        <v>9</v>
      </c>
      <c r="AQ2168" s="445" t="s">
        <v>9</v>
      </c>
    </row>
    <row r="2169" spans="1:43" ht="14.5" hidden="1" x14ac:dyDescent="0.35">
      <c r="A2169" s="362">
        <v>2167</v>
      </c>
      <c r="B2169" s="362" t="s">
        <v>5284</v>
      </c>
      <c r="C2169" s="362" t="s">
        <v>3</v>
      </c>
      <c r="D2169" s="362" t="s">
        <v>172</v>
      </c>
      <c r="E2169" s="362"/>
      <c r="F2169" s="362"/>
      <c r="G2169" s="362"/>
      <c r="H2169" s="362" t="s">
        <v>65</v>
      </c>
      <c r="I2169" s="362" t="s">
        <v>822</v>
      </c>
      <c r="J2169" s="361" t="s">
        <v>5285</v>
      </c>
      <c r="K2169" s="362"/>
      <c r="L2169" s="362" t="s">
        <v>186</v>
      </c>
      <c r="M2169" s="362" t="s">
        <v>40</v>
      </c>
      <c r="N2169" s="362" t="s">
        <v>65</v>
      </c>
      <c r="O2169" s="362" t="s">
        <v>3395</v>
      </c>
      <c r="P2169" s="482" t="s">
        <v>90</v>
      </c>
      <c r="Q2169" s="362"/>
      <c r="R2169" s="362"/>
      <c r="S2169" s="362"/>
      <c r="T2169" s="362"/>
      <c r="U2169" s="362"/>
      <c r="V2169" s="362"/>
      <c r="W2169" s="362"/>
      <c r="X2169" s="362"/>
      <c r="Y2169" s="362"/>
      <c r="Z2169" s="362"/>
      <c r="AA2169" s="366"/>
      <c r="AB2169" s="362"/>
      <c r="AC2169" s="362" t="s">
        <v>19</v>
      </c>
      <c r="AD2169" s="362" t="s">
        <v>40</v>
      </c>
      <c r="AE2169" s="362"/>
      <c r="AF2169" s="362"/>
      <c r="AG2169" s="362"/>
      <c r="AH2169" s="362"/>
      <c r="AI2169" s="362"/>
      <c r="AJ2169" s="362"/>
      <c r="AK2169" s="362"/>
      <c r="AL2169" s="362"/>
      <c r="AM2169" s="362"/>
      <c r="AN2169" s="361"/>
      <c r="AO2169" s="445" t="s">
        <v>9</v>
      </c>
      <c r="AP2169" s="445" t="s">
        <v>9</v>
      </c>
      <c r="AQ2169" s="445" t="s">
        <v>9</v>
      </c>
    </row>
    <row r="2170" spans="1:43" ht="14.5" hidden="1" x14ac:dyDescent="0.35">
      <c r="A2170" s="362">
        <v>2168</v>
      </c>
      <c r="B2170" s="362" t="s">
        <v>5286</v>
      </c>
      <c r="C2170" s="362" t="s">
        <v>3</v>
      </c>
      <c r="D2170" s="362" t="s">
        <v>172</v>
      </c>
      <c r="E2170" s="362"/>
      <c r="F2170" s="362"/>
      <c r="G2170" s="362"/>
      <c r="H2170" s="362" t="s">
        <v>65</v>
      </c>
      <c r="I2170" s="362" t="s">
        <v>822</v>
      </c>
      <c r="J2170" s="361" t="s">
        <v>5287</v>
      </c>
      <c r="K2170" s="362"/>
      <c r="L2170" s="362" t="s">
        <v>186</v>
      </c>
      <c r="M2170" s="362" t="s">
        <v>40</v>
      </c>
      <c r="N2170" s="362" t="s">
        <v>65</v>
      </c>
      <c r="O2170" s="362" t="s">
        <v>3395</v>
      </c>
      <c r="P2170" s="482" t="s">
        <v>90</v>
      </c>
      <c r="Q2170" s="362"/>
      <c r="R2170" s="362"/>
      <c r="S2170" s="362"/>
      <c r="T2170" s="362"/>
      <c r="U2170" s="362"/>
      <c r="V2170" s="362"/>
      <c r="W2170" s="362"/>
      <c r="X2170" s="362"/>
      <c r="Y2170" s="362"/>
      <c r="Z2170" s="362"/>
      <c r="AA2170" s="366"/>
      <c r="AB2170" s="362"/>
      <c r="AC2170" s="362" t="s">
        <v>19</v>
      </c>
      <c r="AD2170" s="362" t="s">
        <v>40</v>
      </c>
      <c r="AE2170" s="362"/>
      <c r="AF2170" s="362"/>
      <c r="AG2170" s="362"/>
      <c r="AH2170" s="362"/>
      <c r="AI2170" s="362"/>
      <c r="AJ2170" s="362"/>
      <c r="AK2170" s="362"/>
      <c r="AL2170" s="362"/>
      <c r="AM2170" s="362"/>
      <c r="AN2170" s="361"/>
      <c r="AO2170" s="445" t="s">
        <v>9</v>
      </c>
      <c r="AP2170" s="445" t="s">
        <v>9</v>
      </c>
      <c r="AQ2170" s="445" t="s">
        <v>9</v>
      </c>
    </row>
    <row r="2171" spans="1:43" ht="14.5" hidden="1" x14ac:dyDescent="0.35">
      <c r="A2171" s="362">
        <v>2169</v>
      </c>
      <c r="B2171" s="362" t="s">
        <v>5288</v>
      </c>
      <c r="C2171" s="362" t="s">
        <v>3</v>
      </c>
      <c r="D2171" s="362" t="s">
        <v>172</v>
      </c>
      <c r="E2171" s="362"/>
      <c r="F2171" s="362"/>
      <c r="G2171" s="362"/>
      <c r="H2171" s="362" t="s">
        <v>65</v>
      </c>
      <c r="I2171" s="362" t="s">
        <v>822</v>
      </c>
      <c r="J2171" s="361" t="s">
        <v>5289</v>
      </c>
      <c r="K2171" s="362"/>
      <c r="L2171" s="362" t="s">
        <v>186</v>
      </c>
      <c r="M2171" s="362" t="s">
        <v>40</v>
      </c>
      <c r="N2171" s="362" t="s">
        <v>65</v>
      </c>
      <c r="O2171" s="362" t="s">
        <v>3395</v>
      </c>
      <c r="P2171" s="482" t="s">
        <v>90</v>
      </c>
      <c r="Q2171" s="362"/>
      <c r="R2171" s="362"/>
      <c r="S2171" s="362"/>
      <c r="T2171" s="362"/>
      <c r="U2171" s="362"/>
      <c r="V2171" s="362"/>
      <c r="W2171" s="362"/>
      <c r="X2171" s="362"/>
      <c r="Y2171" s="362"/>
      <c r="Z2171" s="362"/>
      <c r="AA2171" s="366"/>
      <c r="AB2171" s="362"/>
      <c r="AC2171" s="362" t="s">
        <v>19</v>
      </c>
      <c r="AD2171" s="362" t="s">
        <v>40</v>
      </c>
      <c r="AE2171" s="362"/>
      <c r="AF2171" s="362"/>
      <c r="AG2171" s="362"/>
      <c r="AH2171" s="362"/>
      <c r="AI2171" s="362"/>
      <c r="AJ2171" s="362"/>
      <c r="AK2171" s="362"/>
      <c r="AL2171" s="362"/>
      <c r="AM2171" s="362"/>
      <c r="AN2171" s="361"/>
      <c r="AO2171" s="445" t="s">
        <v>9</v>
      </c>
      <c r="AP2171" s="445" t="s">
        <v>9</v>
      </c>
      <c r="AQ2171" s="445" t="s">
        <v>9</v>
      </c>
    </row>
    <row r="2172" spans="1:43" ht="14.5" hidden="1" x14ac:dyDescent="0.35">
      <c r="A2172" s="362">
        <v>2170</v>
      </c>
      <c r="B2172" s="362" t="s">
        <v>5290</v>
      </c>
      <c r="C2172" s="362" t="s">
        <v>3</v>
      </c>
      <c r="D2172" s="362" t="s">
        <v>172</v>
      </c>
      <c r="E2172" s="362"/>
      <c r="F2172" s="362"/>
      <c r="G2172" s="362"/>
      <c r="H2172" s="362" t="s">
        <v>65</v>
      </c>
      <c r="I2172" s="362" t="s">
        <v>822</v>
      </c>
      <c r="J2172" s="361" t="s">
        <v>5291</v>
      </c>
      <c r="K2172" s="362"/>
      <c r="L2172" s="362" t="s">
        <v>186</v>
      </c>
      <c r="M2172" s="362" t="s">
        <v>40</v>
      </c>
      <c r="N2172" s="362" t="s">
        <v>65</v>
      </c>
      <c r="O2172" s="362" t="s">
        <v>3395</v>
      </c>
      <c r="P2172" s="482" t="s">
        <v>90</v>
      </c>
      <c r="Q2172" s="362"/>
      <c r="R2172" s="362"/>
      <c r="S2172" s="362"/>
      <c r="T2172" s="362"/>
      <c r="U2172" s="362"/>
      <c r="V2172" s="362"/>
      <c r="W2172" s="362"/>
      <c r="X2172" s="362"/>
      <c r="Y2172" s="362"/>
      <c r="Z2172" s="362"/>
      <c r="AA2172" s="366"/>
      <c r="AB2172" s="362"/>
      <c r="AC2172" s="362" t="s">
        <v>19</v>
      </c>
      <c r="AD2172" s="362" t="s">
        <v>40</v>
      </c>
      <c r="AE2172" s="362"/>
      <c r="AF2172" s="362"/>
      <c r="AG2172" s="362"/>
      <c r="AH2172" s="362"/>
      <c r="AI2172" s="362"/>
      <c r="AJ2172" s="362"/>
      <c r="AK2172" s="362"/>
      <c r="AL2172" s="362"/>
      <c r="AM2172" s="362"/>
      <c r="AN2172" s="361"/>
      <c r="AO2172" s="445" t="s">
        <v>9</v>
      </c>
      <c r="AP2172" s="445" t="s">
        <v>9</v>
      </c>
      <c r="AQ2172" s="445" t="s">
        <v>9</v>
      </c>
    </row>
    <row r="2173" spans="1:43" ht="14.5" hidden="1" x14ac:dyDescent="0.35">
      <c r="A2173" s="362">
        <v>2171</v>
      </c>
      <c r="B2173" s="362" t="s">
        <v>5292</v>
      </c>
      <c r="C2173" s="362" t="s">
        <v>3</v>
      </c>
      <c r="D2173" s="362" t="s">
        <v>172</v>
      </c>
      <c r="E2173" s="362"/>
      <c r="F2173" s="362"/>
      <c r="G2173" s="362"/>
      <c r="H2173" s="362" t="s">
        <v>65</v>
      </c>
      <c r="I2173" s="362" t="s">
        <v>822</v>
      </c>
      <c r="J2173" s="361" t="s">
        <v>5293</v>
      </c>
      <c r="K2173" s="362"/>
      <c r="L2173" s="362" t="s">
        <v>186</v>
      </c>
      <c r="M2173" s="362" t="s">
        <v>40</v>
      </c>
      <c r="N2173" s="362" t="s">
        <v>65</v>
      </c>
      <c r="O2173" s="362" t="s">
        <v>3395</v>
      </c>
      <c r="P2173" s="482" t="s">
        <v>90</v>
      </c>
      <c r="Q2173" s="362"/>
      <c r="R2173" s="362"/>
      <c r="S2173" s="362"/>
      <c r="T2173" s="362"/>
      <c r="U2173" s="362"/>
      <c r="V2173" s="362"/>
      <c r="W2173" s="362"/>
      <c r="X2173" s="362"/>
      <c r="Y2173" s="362"/>
      <c r="Z2173" s="362"/>
      <c r="AA2173" s="366"/>
      <c r="AB2173" s="362"/>
      <c r="AC2173" s="362" t="s">
        <v>19</v>
      </c>
      <c r="AD2173" s="362" t="s">
        <v>40</v>
      </c>
      <c r="AE2173" s="362"/>
      <c r="AF2173" s="362"/>
      <c r="AG2173" s="362"/>
      <c r="AH2173" s="362"/>
      <c r="AI2173" s="362"/>
      <c r="AJ2173" s="362"/>
      <c r="AK2173" s="362"/>
      <c r="AL2173" s="362"/>
      <c r="AM2173" s="362"/>
      <c r="AN2173" s="361"/>
      <c r="AO2173" s="445" t="s">
        <v>9</v>
      </c>
      <c r="AP2173" s="445" t="s">
        <v>9</v>
      </c>
      <c r="AQ2173" s="445" t="s">
        <v>9</v>
      </c>
    </row>
    <row r="2174" spans="1:43" ht="29" hidden="1" x14ac:dyDescent="0.35">
      <c r="A2174" s="362">
        <v>2172</v>
      </c>
      <c r="B2174" s="362" t="s">
        <v>5294</v>
      </c>
      <c r="C2174" s="362" t="s">
        <v>3</v>
      </c>
      <c r="D2174" s="362" t="s">
        <v>172</v>
      </c>
      <c r="E2174" s="362"/>
      <c r="F2174" s="362"/>
      <c r="G2174" s="362"/>
      <c r="H2174" s="362" t="s">
        <v>26</v>
      </c>
      <c r="I2174" s="362" t="s">
        <v>63</v>
      </c>
      <c r="J2174" s="361" t="s">
        <v>5295</v>
      </c>
      <c r="K2174" s="362"/>
      <c r="L2174" s="362" t="s">
        <v>186</v>
      </c>
      <c r="M2174" s="362" t="s">
        <v>4410</v>
      </c>
      <c r="N2174" s="362" t="s">
        <v>2208</v>
      </c>
      <c r="O2174" s="362" t="s">
        <v>4394</v>
      </c>
      <c r="P2174" s="482" t="s">
        <v>6908</v>
      </c>
      <c r="Q2174" s="362"/>
      <c r="R2174" s="362"/>
      <c r="S2174" s="362"/>
      <c r="T2174" s="362"/>
      <c r="U2174" s="362"/>
      <c r="V2174" s="362"/>
      <c r="W2174" s="362"/>
      <c r="X2174" s="362"/>
      <c r="Y2174" s="362"/>
      <c r="Z2174" s="362"/>
      <c r="AA2174" s="366"/>
      <c r="AB2174" s="362"/>
      <c r="AC2174" s="362" t="s">
        <v>19</v>
      </c>
      <c r="AD2174" s="362" t="s">
        <v>40</v>
      </c>
      <c r="AE2174" s="362">
        <v>0</v>
      </c>
      <c r="AF2174" s="362" t="s">
        <v>6171</v>
      </c>
      <c r="AG2174" s="362" t="b">
        <v>1</v>
      </c>
      <c r="AH2174" s="362"/>
      <c r="AI2174" s="362"/>
      <c r="AJ2174" s="362"/>
      <c r="AK2174" s="362"/>
      <c r="AL2174" s="362"/>
      <c r="AM2174" s="362"/>
      <c r="AN2174" s="361"/>
      <c r="AO2174" s="445" t="s">
        <v>6311</v>
      </c>
      <c r="AP2174" s="445" t="s">
        <v>6311</v>
      </c>
      <c r="AQ2174" s="445" t="s">
        <v>5839</v>
      </c>
    </row>
    <row r="2175" spans="1:43" ht="14.5" hidden="1" x14ac:dyDescent="0.35">
      <c r="A2175" s="362">
        <v>2173</v>
      </c>
      <c r="B2175" s="362" t="s">
        <v>5296</v>
      </c>
      <c r="C2175" s="362" t="s">
        <v>3</v>
      </c>
      <c r="D2175" s="362" t="s">
        <v>172</v>
      </c>
      <c r="E2175" s="362"/>
      <c r="F2175" s="362"/>
      <c r="G2175" s="362"/>
      <c r="H2175" s="362" t="s">
        <v>65</v>
      </c>
      <c r="I2175" s="362" t="s">
        <v>822</v>
      </c>
      <c r="J2175" s="361" t="s">
        <v>5297</v>
      </c>
      <c r="K2175" s="362"/>
      <c r="L2175" s="362" t="s">
        <v>186</v>
      </c>
      <c r="M2175" s="362" t="s">
        <v>40</v>
      </c>
      <c r="N2175" s="362" t="s">
        <v>65</v>
      </c>
      <c r="O2175" s="362" t="s">
        <v>3395</v>
      </c>
      <c r="P2175" s="482" t="s">
        <v>90</v>
      </c>
      <c r="Q2175" s="362"/>
      <c r="R2175" s="362"/>
      <c r="S2175" s="362"/>
      <c r="T2175" s="362"/>
      <c r="U2175" s="362"/>
      <c r="V2175" s="362"/>
      <c r="W2175" s="362"/>
      <c r="X2175" s="362"/>
      <c r="Y2175" s="362"/>
      <c r="Z2175" s="362"/>
      <c r="AA2175" s="366"/>
      <c r="AB2175" s="362"/>
      <c r="AC2175" s="362" t="s">
        <v>19</v>
      </c>
      <c r="AD2175" s="362" t="s">
        <v>40</v>
      </c>
      <c r="AE2175" s="362"/>
      <c r="AF2175" s="362"/>
      <c r="AG2175" s="362"/>
      <c r="AH2175" s="362"/>
      <c r="AI2175" s="362"/>
      <c r="AJ2175" s="362"/>
      <c r="AK2175" s="362"/>
      <c r="AL2175" s="362"/>
      <c r="AM2175" s="362"/>
      <c r="AN2175" s="361"/>
      <c r="AO2175" s="445" t="s">
        <v>9</v>
      </c>
      <c r="AP2175" s="445" t="s">
        <v>9</v>
      </c>
      <c r="AQ2175" s="445" t="s">
        <v>9</v>
      </c>
    </row>
    <row r="2176" spans="1:43" ht="14.5" hidden="1" x14ac:dyDescent="0.35">
      <c r="A2176" s="362">
        <v>2174</v>
      </c>
      <c r="B2176" s="362" t="s">
        <v>5298</v>
      </c>
      <c r="C2176" s="362" t="s">
        <v>3</v>
      </c>
      <c r="D2176" s="362" t="s">
        <v>172</v>
      </c>
      <c r="E2176" s="362"/>
      <c r="F2176" s="362"/>
      <c r="G2176" s="362"/>
      <c r="H2176" s="362" t="s">
        <v>65</v>
      </c>
      <c r="I2176" s="362" t="s">
        <v>822</v>
      </c>
      <c r="J2176" s="361" t="s">
        <v>5299</v>
      </c>
      <c r="K2176" s="362"/>
      <c r="L2176" s="362" t="s">
        <v>186</v>
      </c>
      <c r="M2176" s="362" t="s">
        <v>40</v>
      </c>
      <c r="N2176" s="362" t="s">
        <v>65</v>
      </c>
      <c r="O2176" s="362" t="s">
        <v>3395</v>
      </c>
      <c r="P2176" s="482" t="s">
        <v>90</v>
      </c>
      <c r="Q2176" s="362"/>
      <c r="R2176" s="362"/>
      <c r="S2176" s="362"/>
      <c r="T2176" s="362"/>
      <c r="U2176" s="362"/>
      <c r="V2176" s="362"/>
      <c r="W2176" s="362"/>
      <c r="X2176" s="362"/>
      <c r="Y2176" s="362"/>
      <c r="Z2176" s="362"/>
      <c r="AA2176" s="366"/>
      <c r="AB2176" s="362"/>
      <c r="AC2176" s="362" t="s">
        <v>19</v>
      </c>
      <c r="AD2176" s="362" t="s">
        <v>40</v>
      </c>
      <c r="AE2176" s="362"/>
      <c r="AF2176" s="362"/>
      <c r="AG2176" s="362"/>
      <c r="AH2176" s="362"/>
      <c r="AI2176" s="362"/>
      <c r="AJ2176" s="362"/>
      <c r="AK2176" s="362"/>
      <c r="AL2176" s="362"/>
      <c r="AM2176" s="362"/>
      <c r="AN2176" s="361"/>
      <c r="AO2176" s="445" t="s">
        <v>9</v>
      </c>
      <c r="AP2176" s="445" t="s">
        <v>9</v>
      </c>
      <c r="AQ2176" s="445" t="s">
        <v>9</v>
      </c>
    </row>
    <row r="2177" spans="1:43" ht="14.5" hidden="1" x14ac:dyDescent="0.35">
      <c r="A2177" s="362">
        <v>2175</v>
      </c>
      <c r="B2177" s="362" t="s">
        <v>5300</v>
      </c>
      <c r="C2177" s="362" t="s">
        <v>3</v>
      </c>
      <c r="D2177" s="362" t="s">
        <v>172</v>
      </c>
      <c r="E2177" s="362"/>
      <c r="F2177" s="362"/>
      <c r="G2177" s="362"/>
      <c r="H2177" s="362" t="s">
        <v>65</v>
      </c>
      <c r="I2177" s="362" t="s">
        <v>822</v>
      </c>
      <c r="J2177" s="361" t="s">
        <v>5301</v>
      </c>
      <c r="K2177" s="362"/>
      <c r="L2177" s="362" t="s">
        <v>186</v>
      </c>
      <c r="M2177" s="362" t="s">
        <v>40</v>
      </c>
      <c r="N2177" s="362" t="s">
        <v>65</v>
      </c>
      <c r="O2177" s="362" t="s">
        <v>3395</v>
      </c>
      <c r="P2177" s="482" t="s">
        <v>90</v>
      </c>
      <c r="Q2177" s="362"/>
      <c r="R2177" s="362"/>
      <c r="S2177" s="362"/>
      <c r="T2177" s="362"/>
      <c r="U2177" s="362"/>
      <c r="V2177" s="362"/>
      <c r="W2177" s="362"/>
      <c r="X2177" s="362"/>
      <c r="Y2177" s="362"/>
      <c r="Z2177" s="362"/>
      <c r="AA2177" s="366"/>
      <c r="AB2177" s="362"/>
      <c r="AC2177" s="362" t="s">
        <v>19</v>
      </c>
      <c r="AD2177" s="362" t="s">
        <v>40</v>
      </c>
      <c r="AE2177" s="362"/>
      <c r="AF2177" s="362"/>
      <c r="AG2177" s="362"/>
      <c r="AH2177" s="362"/>
      <c r="AI2177" s="362"/>
      <c r="AJ2177" s="362"/>
      <c r="AK2177" s="362"/>
      <c r="AL2177" s="362"/>
      <c r="AM2177" s="362"/>
      <c r="AN2177" s="361"/>
      <c r="AO2177" s="445" t="s">
        <v>9</v>
      </c>
      <c r="AP2177" s="445" t="s">
        <v>9</v>
      </c>
      <c r="AQ2177" s="445" t="s">
        <v>9</v>
      </c>
    </row>
    <row r="2178" spans="1:43" ht="14.5" hidden="1" x14ac:dyDescent="0.35">
      <c r="A2178" s="362">
        <v>2176</v>
      </c>
      <c r="B2178" s="362" t="s">
        <v>5302</v>
      </c>
      <c r="C2178" s="362" t="s">
        <v>3</v>
      </c>
      <c r="D2178" s="362" t="s">
        <v>172</v>
      </c>
      <c r="E2178" s="362"/>
      <c r="F2178" s="362"/>
      <c r="G2178" s="362"/>
      <c r="H2178" s="362" t="s">
        <v>65</v>
      </c>
      <c r="I2178" s="362" t="s">
        <v>822</v>
      </c>
      <c r="J2178" s="361" t="s">
        <v>5303</v>
      </c>
      <c r="K2178" s="362"/>
      <c r="L2178" s="362" t="s">
        <v>186</v>
      </c>
      <c r="M2178" s="362" t="s">
        <v>40</v>
      </c>
      <c r="N2178" s="362" t="s">
        <v>65</v>
      </c>
      <c r="O2178" s="362" t="s">
        <v>3395</v>
      </c>
      <c r="P2178" s="482" t="s">
        <v>90</v>
      </c>
      <c r="Q2178" s="362"/>
      <c r="R2178" s="362"/>
      <c r="S2178" s="362"/>
      <c r="T2178" s="362"/>
      <c r="U2178" s="362"/>
      <c r="V2178" s="362"/>
      <c r="W2178" s="362"/>
      <c r="X2178" s="362"/>
      <c r="Y2178" s="362"/>
      <c r="Z2178" s="362"/>
      <c r="AA2178" s="366"/>
      <c r="AB2178" s="362"/>
      <c r="AC2178" s="362" t="s">
        <v>19</v>
      </c>
      <c r="AD2178" s="362" t="s">
        <v>40</v>
      </c>
      <c r="AE2178" s="362"/>
      <c r="AF2178" s="362"/>
      <c r="AG2178" s="362"/>
      <c r="AH2178" s="362"/>
      <c r="AI2178" s="362"/>
      <c r="AJ2178" s="362"/>
      <c r="AK2178" s="362"/>
      <c r="AL2178" s="362"/>
      <c r="AM2178" s="362"/>
      <c r="AN2178" s="361"/>
      <c r="AO2178" s="445" t="s">
        <v>9</v>
      </c>
      <c r="AP2178" s="445" t="s">
        <v>9</v>
      </c>
      <c r="AQ2178" s="445" t="s">
        <v>9</v>
      </c>
    </row>
    <row r="2179" spans="1:43" ht="14.5" hidden="1" x14ac:dyDescent="0.35">
      <c r="A2179" s="362">
        <v>2177</v>
      </c>
      <c r="B2179" s="362" t="s">
        <v>5304</v>
      </c>
      <c r="C2179" s="362" t="s">
        <v>3</v>
      </c>
      <c r="D2179" s="362" t="s">
        <v>172</v>
      </c>
      <c r="E2179" s="362"/>
      <c r="F2179" s="362"/>
      <c r="G2179" s="362"/>
      <c r="H2179" s="362" t="s">
        <v>65</v>
      </c>
      <c r="I2179" s="362" t="s">
        <v>822</v>
      </c>
      <c r="J2179" s="361" t="s">
        <v>5305</v>
      </c>
      <c r="K2179" s="362"/>
      <c r="L2179" s="362" t="s">
        <v>186</v>
      </c>
      <c r="M2179" s="362" t="s">
        <v>40</v>
      </c>
      <c r="N2179" s="362" t="s">
        <v>65</v>
      </c>
      <c r="O2179" s="362" t="s">
        <v>3395</v>
      </c>
      <c r="P2179" s="482" t="s">
        <v>90</v>
      </c>
      <c r="Q2179" s="362"/>
      <c r="R2179" s="362"/>
      <c r="S2179" s="362"/>
      <c r="T2179" s="362"/>
      <c r="U2179" s="362"/>
      <c r="V2179" s="362"/>
      <c r="W2179" s="362"/>
      <c r="X2179" s="362"/>
      <c r="Y2179" s="362"/>
      <c r="Z2179" s="362"/>
      <c r="AA2179" s="366"/>
      <c r="AB2179" s="362"/>
      <c r="AC2179" s="362" t="s">
        <v>19</v>
      </c>
      <c r="AD2179" s="362" t="s">
        <v>40</v>
      </c>
      <c r="AE2179" s="362"/>
      <c r="AF2179" s="362"/>
      <c r="AG2179" s="362"/>
      <c r="AH2179" s="362"/>
      <c r="AI2179" s="362"/>
      <c r="AJ2179" s="362"/>
      <c r="AK2179" s="362"/>
      <c r="AL2179" s="362"/>
      <c r="AM2179" s="362"/>
      <c r="AN2179" s="361"/>
      <c r="AO2179" s="445" t="s">
        <v>9</v>
      </c>
      <c r="AP2179" s="445" t="s">
        <v>9</v>
      </c>
      <c r="AQ2179" s="445" t="s">
        <v>9</v>
      </c>
    </row>
    <row r="2180" spans="1:43" ht="14.5" hidden="1" x14ac:dyDescent="0.35">
      <c r="A2180" s="362">
        <v>2178</v>
      </c>
      <c r="B2180" s="362" t="s">
        <v>5306</v>
      </c>
      <c r="C2180" s="362" t="s">
        <v>3</v>
      </c>
      <c r="D2180" s="362" t="s">
        <v>172</v>
      </c>
      <c r="E2180" s="362"/>
      <c r="F2180" s="362"/>
      <c r="G2180" s="362"/>
      <c r="H2180" s="362" t="s">
        <v>65</v>
      </c>
      <c r="I2180" s="362" t="s">
        <v>822</v>
      </c>
      <c r="J2180" s="361" t="s">
        <v>5307</v>
      </c>
      <c r="K2180" s="362"/>
      <c r="L2180" s="362" t="s">
        <v>186</v>
      </c>
      <c r="M2180" s="362" t="s">
        <v>40</v>
      </c>
      <c r="N2180" s="362" t="s">
        <v>65</v>
      </c>
      <c r="O2180" s="362" t="s">
        <v>3395</v>
      </c>
      <c r="P2180" s="482" t="s">
        <v>90</v>
      </c>
      <c r="Q2180" s="362"/>
      <c r="R2180" s="362"/>
      <c r="S2180" s="362"/>
      <c r="T2180" s="362"/>
      <c r="U2180" s="362"/>
      <c r="V2180" s="362"/>
      <c r="W2180" s="362"/>
      <c r="X2180" s="362"/>
      <c r="Y2180" s="362"/>
      <c r="Z2180" s="362"/>
      <c r="AA2180" s="366"/>
      <c r="AB2180" s="362"/>
      <c r="AC2180" s="362" t="s">
        <v>19</v>
      </c>
      <c r="AD2180" s="362" t="s">
        <v>40</v>
      </c>
      <c r="AE2180" s="362"/>
      <c r="AF2180" s="362"/>
      <c r="AG2180" s="362"/>
      <c r="AH2180" s="362"/>
      <c r="AI2180" s="362"/>
      <c r="AJ2180" s="362"/>
      <c r="AK2180" s="362"/>
      <c r="AL2180" s="362"/>
      <c r="AM2180" s="362"/>
      <c r="AN2180" s="361"/>
      <c r="AO2180" s="445" t="s">
        <v>9</v>
      </c>
      <c r="AP2180" s="445" t="s">
        <v>9</v>
      </c>
      <c r="AQ2180" s="445" t="s">
        <v>9</v>
      </c>
    </row>
    <row r="2181" spans="1:43" ht="14.5" hidden="1" x14ac:dyDescent="0.35">
      <c r="A2181" s="362">
        <v>2179</v>
      </c>
      <c r="B2181" s="362" t="s">
        <v>5308</v>
      </c>
      <c r="C2181" s="362" t="s">
        <v>3</v>
      </c>
      <c r="D2181" s="362" t="s">
        <v>172</v>
      </c>
      <c r="E2181" s="362"/>
      <c r="F2181" s="362"/>
      <c r="G2181" s="362"/>
      <c r="H2181" s="362" t="s">
        <v>65</v>
      </c>
      <c r="I2181" s="362" t="s">
        <v>822</v>
      </c>
      <c r="J2181" s="361" t="s">
        <v>5309</v>
      </c>
      <c r="K2181" s="362"/>
      <c r="L2181" s="362" t="s">
        <v>186</v>
      </c>
      <c r="M2181" s="362" t="s">
        <v>40</v>
      </c>
      <c r="N2181" s="362" t="s">
        <v>65</v>
      </c>
      <c r="O2181" s="362" t="s">
        <v>3395</v>
      </c>
      <c r="P2181" s="482" t="s">
        <v>90</v>
      </c>
      <c r="Q2181" s="362"/>
      <c r="R2181" s="362"/>
      <c r="S2181" s="362"/>
      <c r="T2181" s="362"/>
      <c r="U2181" s="362"/>
      <c r="V2181" s="362"/>
      <c r="W2181" s="362"/>
      <c r="X2181" s="362"/>
      <c r="Y2181" s="362"/>
      <c r="Z2181" s="362"/>
      <c r="AA2181" s="366"/>
      <c r="AB2181" s="362"/>
      <c r="AC2181" s="362" t="s">
        <v>19</v>
      </c>
      <c r="AD2181" s="362" t="s">
        <v>40</v>
      </c>
      <c r="AE2181" s="362"/>
      <c r="AF2181" s="362"/>
      <c r="AG2181" s="362"/>
      <c r="AH2181" s="362"/>
      <c r="AI2181" s="362"/>
      <c r="AJ2181" s="362"/>
      <c r="AK2181" s="362"/>
      <c r="AL2181" s="362"/>
      <c r="AM2181" s="362"/>
      <c r="AN2181" s="361"/>
      <c r="AO2181" s="445" t="s">
        <v>9</v>
      </c>
      <c r="AP2181" s="445" t="s">
        <v>9</v>
      </c>
      <c r="AQ2181" s="445" t="s">
        <v>9</v>
      </c>
    </row>
    <row r="2182" spans="1:43" ht="14.5" hidden="1" x14ac:dyDescent="0.35">
      <c r="A2182" s="362">
        <v>2180</v>
      </c>
      <c r="B2182" s="362" t="s">
        <v>5310</v>
      </c>
      <c r="C2182" s="362" t="s">
        <v>3</v>
      </c>
      <c r="D2182" s="362" t="s">
        <v>172</v>
      </c>
      <c r="E2182" s="362"/>
      <c r="F2182" s="362"/>
      <c r="G2182" s="362"/>
      <c r="H2182" s="362" t="s">
        <v>65</v>
      </c>
      <c r="I2182" s="362" t="s">
        <v>822</v>
      </c>
      <c r="J2182" s="361" t="s">
        <v>5311</v>
      </c>
      <c r="K2182" s="362"/>
      <c r="L2182" s="362" t="s">
        <v>186</v>
      </c>
      <c r="M2182" s="362" t="s">
        <v>4410</v>
      </c>
      <c r="N2182" s="362" t="s">
        <v>65</v>
      </c>
      <c r="O2182" s="362" t="s">
        <v>3395</v>
      </c>
      <c r="P2182" s="482" t="s">
        <v>90</v>
      </c>
      <c r="Q2182" s="362"/>
      <c r="R2182" s="362"/>
      <c r="S2182" s="362"/>
      <c r="T2182" s="362"/>
      <c r="U2182" s="362"/>
      <c r="V2182" s="362"/>
      <c r="W2182" s="362"/>
      <c r="X2182" s="362"/>
      <c r="Y2182" s="362"/>
      <c r="Z2182" s="362"/>
      <c r="AA2182" s="366"/>
      <c r="AB2182" s="362"/>
      <c r="AC2182" s="362" t="s">
        <v>19</v>
      </c>
      <c r="AD2182" s="362" t="s">
        <v>40</v>
      </c>
      <c r="AE2182" s="362"/>
      <c r="AF2182" s="362"/>
      <c r="AG2182" s="362"/>
      <c r="AH2182" s="362"/>
      <c r="AI2182" s="362"/>
      <c r="AJ2182" s="362"/>
      <c r="AK2182" s="362"/>
      <c r="AL2182" s="362"/>
      <c r="AM2182" s="362"/>
      <c r="AN2182" s="361"/>
      <c r="AO2182" s="445" t="s">
        <v>9</v>
      </c>
      <c r="AP2182" s="445" t="s">
        <v>9</v>
      </c>
      <c r="AQ2182" s="445" t="s">
        <v>9</v>
      </c>
    </row>
    <row r="2183" spans="1:43" ht="14.5" hidden="1" x14ac:dyDescent="0.35">
      <c r="A2183" s="362">
        <v>2181</v>
      </c>
      <c r="B2183" s="362" t="s">
        <v>5312</v>
      </c>
      <c r="C2183" s="362" t="s">
        <v>3</v>
      </c>
      <c r="D2183" s="362" t="s">
        <v>172</v>
      </c>
      <c r="E2183" s="362"/>
      <c r="F2183" s="362"/>
      <c r="G2183" s="362"/>
      <c r="H2183" s="362" t="s">
        <v>65</v>
      </c>
      <c r="I2183" s="362" t="s">
        <v>822</v>
      </c>
      <c r="J2183" s="361" t="s">
        <v>5313</v>
      </c>
      <c r="K2183" s="362"/>
      <c r="L2183" s="362" t="s">
        <v>186</v>
      </c>
      <c r="M2183" s="362" t="s">
        <v>4410</v>
      </c>
      <c r="N2183" s="362" t="s">
        <v>65</v>
      </c>
      <c r="O2183" s="362" t="s">
        <v>3395</v>
      </c>
      <c r="P2183" s="482" t="s">
        <v>90</v>
      </c>
      <c r="Q2183" s="362"/>
      <c r="R2183" s="362"/>
      <c r="S2183" s="362"/>
      <c r="T2183" s="362"/>
      <c r="U2183" s="362"/>
      <c r="V2183" s="362"/>
      <c r="W2183" s="362"/>
      <c r="X2183" s="362"/>
      <c r="Y2183" s="362"/>
      <c r="Z2183" s="362"/>
      <c r="AA2183" s="366"/>
      <c r="AB2183" s="362"/>
      <c r="AC2183" s="362" t="s">
        <v>19</v>
      </c>
      <c r="AD2183" s="362" t="s">
        <v>40</v>
      </c>
      <c r="AE2183" s="362"/>
      <c r="AF2183" s="362"/>
      <c r="AG2183" s="362"/>
      <c r="AH2183" s="362"/>
      <c r="AI2183" s="362"/>
      <c r="AJ2183" s="362"/>
      <c r="AK2183" s="362"/>
      <c r="AL2183" s="362"/>
      <c r="AM2183" s="362"/>
      <c r="AN2183" s="361"/>
      <c r="AO2183" s="445" t="s">
        <v>9</v>
      </c>
      <c r="AP2183" s="445" t="s">
        <v>9</v>
      </c>
      <c r="AQ2183" s="445" t="s">
        <v>9</v>
      </c>
    </row>
    <row r="2184" spans="1:43" ht="14.5" hidden="1" x14ac:dyDescent="0.35">
      <c r="A2184" s="362">
        <v>2182</v>
      </c>
      <c r="B2184" s="362" t="s">
        <v>5314</v>
      </c>
      <c r="C2184" s="362" t="s">
        <v>3</v>
      </c>
      <c r="D2184" s="362" t="s">
        <v>172</v>
      </c>
      <c r="E2184" s="362"/>
      <c r="F2184" s="362"/>
      <c r="G2184" s="362"/>
      <c r="H2184" s="362" t="s">
        <v>65</v>
      </c>
      <c r="I2184" s="362" t="s">
        <v>822</v>
      </c>
      <c r="J2184" s="361" t="s">
        <v>5315</v>
      </c>
      <c r="K2184" s="362"/>
      <c r="L2184" s="362" t="s">
        <v>186</v>
      </c>
      <c r="M2184" s="362" t="s">
        <v>4410</v>
      </c>
      <c r="N2184" s="362" t="s">
        <v>65</v>
      </c>
      <c r="O2184" s="362" t="s">
        <v>3395</v>
      </c>
      <c r="P2184" s="482" t="s">
        <v>90</v>
      </c>
      <c r="Q2184" s="362"/>
      <c r="R2184" s="362"/>
      <c r="S2184" s="362"/>
      <c r="T2184" s="362"/>
      <c r="U2184" s="362"/>
      <c r="V2184" s="362"/>
      <c r="W2184" s="362"/>
      <c r="X2184" s="362"/>
      <c r="Y2184" s="362"/>
      <c r="Z2184" s="362"/>
      <c r="AA2184" s="366"/>
      <c r="AB2184" s="362"/>
      <c r="AC2184" s="362" t="s">
        <v>19</v>
      </c>
      <c r="AD2184" s="362" t="s">
        <v>40</v>
      </c>
      <c r="AE2184" s="362"/>
      <c r="AF2184" s="362"/>
      <c r="AG2184" s="362"/>
      <c r="AH2184" s="362"/>
      <c r="AI2184" s="362"/>
      <c r="AJ2184" s="362"/>
      <c r="AK2184" s="362"/>
      <c r="AL2184" s="362"/>
      <c r="AM2184" s="362"/>
      <c r="AN2184" s="361"/>
      <c r="AO2184" s="445" t="s">
        <v>9</v>
      </c>
      <c r="AP2184" s="445" t="s">
        <v>9</v>
      </c>
      <c r="AQ2184" s="445" t="s">
        <v>9</v>
      </c>
    </row>
    <row r="2185" spans="1:43" ht="29" hidden="1" x14ac:dyDescent="0.35">
      <c r="A2185" s="362">
        <v>2183</v>
      </c>
      <c r="B2185" s="362" t="s">
        <v>5316</v>
      </c>
      <c r="C2185" s="362" t="s">
        <v>3</v>
      </c>
      <c r="D2185" s="362" t="s">
        <v>172</v>
      </c>
      <c r="E2185" s="362"/>
      <c r="F2185" s="362"/>
      <c r="G2185" s="362"/>
      <c r="H2185" s="362" t="s">
        <v>26</v>
      </c>
      <c r="I2185" s="362" t="s">
        <v>63</v>
      </c>
      <c r="J2185" s="361" t="s">
        <v>5317</v>
      </c>
      <c r="K2185" s="362"/>
      <c r="L2185" s="362" t="s">
        <v>186</v>
      </c>
      <c r="M2185" s="362" t="s">
        <v>95</v>
      </c>
      <c r="N2185" s="362" t="s">
        <v>2208</v>
      </c>
      <c r="O2185" s="362" t="s">
        <v>4394</v>
      </c>
      <c r="P2185" s="491" t="s">
        <v>6909</v>
      </c>
      <c r="Q2185" s="362"/>
      <c r="R2185" s="362"/>
      <c r="S2185" s="362"/>
      <c r="T2185" s="362"/>
      <c r="U2185" s="362"/>
      <c r="V2185" s="362"/>
      <c r="W2185" s="362"/>
      <c r="X2185" s="362"/>
      <c r="Y2185" s="362"/>
      <c r="Z2185" s="362"/>
      <c r="AA2185" s="366"/>
      <c r="AB2185" s="362"/>
      <c r="AC2185" s="362" t="s">
        <v>19</v>
      </c>
      <c r="AD2185" s="362" t="s">
        <v>40</v>
      </c>
      <c r="AE2185" s="362" t="s">
        <v>6910</v>
      </c>
      <c r="AF2185" s="362" t="s">
        <v>6316</v>
      </c>
      <c r="AG2185" s="362" t="b">
        <v>0</v>
      </c>
      <c r="AH2185" s="362"/>
      <c r="AI2185" s="362"/>
      <c r="AJ2185" s="362"/>
      <c r="AK2185" s="362"/>
      <c r="AL2185" s="362"/>
      <c r="AM2185" s="362"/>
      <c r="AN2185" s="361"/>
      <c r="AO2185" s="445" t="s">
        <v>9</v>
      </c>
      <c r="AP2185" s="445" t="s">
        <v>9</v>
      </c>
      <c r="AQ2185" s="445" t="s">
        <v>9</v>
      </c>
    </row>
    <row r="2186" spans="1:43" ht="14.5" hidden="1" x14ac:dyDescent="0.35">
      <c r="A2186" s="362">
        <v>2184</v>
      </c>
      <c r="B2186" s="362" t="s">
        <v>5318</v>
      </c>
      <c r="C2186" s="362" t="s">
        <v>3</v>
      </c>
      <c r="D2186" s="362" t="s">
        <v>172</v>
      </c>
      <c r="E2186" s="362"/>
      <c r="F2186" s="362"/>
      <c r="G2186" s="362"/>
      <c r="H2186" s="362" t="s">
        <v>65</v>
      </c>
      <c r="I2186" s="362" t="s">
        <v>822</v>
      </c>
      <c r="J2186" s="361" t="s">
        <v>5319</v>
      </c>
      <c r="K2186" s="362"/>
      <c r="L2186" s="362" t="s">
        <v>186</v>
      </c>
      <c r="M2186" s="362" t="s">
        <v>4410</v>
      </c>
      <c r="N2186" s="362" t="s">
        <v>65</v>
      </c>
      <c r="O2186" s="362" t="s">
        <v>3395</v>
      </c>
      <c r="P2186" s="482" t="s">
        <v>90</v>
      </c>
      <c r="Q2186" s="362"/>
      <c r="R2186" s="362"/>
      <c r="S2186" s="362"/>
      <c r="T2186" s="362"/>
      <c r="U2186" s="362"/>
      <c r="V2186" s="362"/>
      <c r="W2186" s="362"/>
      <c r="X2186" s="362"/>
      <c r="Y2186" s="362"/>
      <c r="Z2186" s="362"/>
      <c r="AA2186" s="366"/>
      <c r="AB2186" s="362"/>
      <c r="AC2186" s="362" t="s">
        <v>19</v>
      </c>
      <c r="AD2186" s="362" t="s">
        <v>40</v>
      </c>
      <c r="AE2186" s="362"/>
      <c r="AF2186" s="362"/>
      <c r="AG2186" s="362"/>
      <c r="AH2186" s="362"/>
      <c r="AI2186" s="362"/>
      <c r="AJ2186" s="362"/>
      <c r="AK2186" s="362"/>
      <c r="AL2186" s="362"/>
      <c r="AM2186" s="362"/>
      <c r="AN2186" s="361"/>
      <c r="AO2186" s="445" t="s">
        <v>9</v>
      </c>
      <c r="AP2186" s="445" t="s">
        <v>9</v>
      </c>
      <c r="AQ2186" s="445" t="s">
        <v>9</v>
      </c>
    </row>
    <row r="2187" spans="1:43" ht="14.5" hidden="1" x14ac:dyDescent="0.35">
      <c r="A2187" s="362">
        <v>2185</v>
      </c>
      <c r="B2187" s="362" t="s">
        <v>5320</v>
      </c>
      <c r="C2187" s="362" t="s">
        <v>3</v>
      </c>
      <c r="D2187" s="362" t="s">
        <v>172</v>
      </c>
      <c r="E2187" s="362"/>
      <c r="F2187" s="362"/>
      <c r="G2187" s="362"/>
      <c r="H2187" s="362" t="s">
        <v>65</v>
      </c>
      <c r="I2187" s="362" t="s">
        <v>822</v>
      </c>
      <c r="J2187" s="361" t="s">
        <v>5321</v>
      </c>
      <c r="K2187" s="362"/>
      <c r="L2187" s="362" t="s">
        <v>186</v>
      </c>
      <c r="M2187" s="362" t="s">
        <v>40</v>
      </c>
      <c r="N2187" s="362" t="s">
        <v>65</v>
      </c>
      <c r="O2187" s="362" t="s">
        <v>3395</v>
      </c>
      <c r="P2187" s="482" t="s">
        <v>90</v>
      </c>
      <c r="Q2187" s="362"/>
      <c r="R2187" s="362"/>
      <c r="S2187" s="362"/>
      <c r="T2187" s="362"/>
      <c r="U2187" s="362"/>
      <c r="V2187" s="362"/>
      <c r="W2187" s="362"/>
      <c r="X2187" s="362"/>
      <c r="Y2187" s="362"/>
      <c r="Z2187" s="362"/>
      <c r="AA2187" s="366"/>
      <c r="AB2187" s="362"/>
      <c r="AC2187" s="362" t="s">
        <v>19</v>
      </c>
      <c r="AD2187" s="362" t="s">
        <v>40</v>
      </c>
      <c r="AE2187" s="362"/>
      <c r="AF2187" s="362"/>
      <c r="AG2187" s="362"/>
      <c r="AH2187" s="362"/>
      <c r="AI2187" s="362"/>
      <c r="AJ2187" s="362"/>
      <c r="AK2187" s="362"/>
      <c r="AL2187" s="362"/>
      <c r="AM2187" s="362"/>
      <c r="AN2187" s="361"/>
      <c r="AO2187" s="445" t="s">
        <v>9</v>
      </c>
      <c r="AP2187" s="445" t="s">
        <v>9</v>
      </c>
      <c r="AQ2187" s="445" t="s">
        <v>9</v>
      </c>
    </row>
    <row r="2188" spans="1:43" ht="14.5" hidden="1" x14ac:dyDescent="0.35">
      <c r="A2188" s="362">
        <v>2186</v>
      </c>
      <c r="B2188" s="362" t="s">
        <v>5322</v>
      </c>
      <c r="C2188" s="362" t="s">
        <v>3</v>
      </c>
      <c r="D2188" s="362" t="s">
        <v>172</v>
      </c>
      <c r="E2188" s="362"/>
      <c r="F2188" s="362"/>
      <c r="G2188" s="362"/>
      <c r="H2188" s="362" t="s">
        <v>65</v>
      </c>
      <c r="I2188" s="362" t="s">
        <v>822</v>
      </c>
      <c r="J2188" s="361" t="s">
        <v>5323</v>
      </c>
      <c r="K2188" s="362"/>
      <c r="L2188" s="362" t="s">
        <v>186</v>
      </c>
      <c r="M2188" s="362" t="s">
        <v>40</v>
      </c>
      <c r="N2188" s="362" t="s">
        <v>65</v>
      </c>
      <c r="O2188" s="362" t="s">
        <v>3395</v>
      </c>
      <c r="P2188" s="482" t="s">
        <v>90</v>
      </c>
      <c r="Q2188" s="362"/>
      <c r="R2188" s="362"/>
      <c r="S2188" s="362"/>
      <c r="T2188" s="362"/>
      <c r="U2188" s="362"/>
      <c r="V2188" s="362"/>
      <c r="W2188" s="362"/>
      <c r="X2188" s="362"/>
      <c r="Y2188" s="362"/>
      <c r="Z2188" s="362"/>
      <c r="AA2188" s="366"/>
      <c r="AB2188" s="362"/>
      <c r="AC2188" s="362" t="s">
        <v>19</v>
      </c>
      <c r="AD2188" s="362" t="s">
        <v>40</v>
      </c>
      <c r="AE2188" s="362"/>
      <c r="AF2188" s="362"/>
      <c r="AG2188" s="362"/>
      <c r="AH2188" s="362"/>
      <c r="AI2188" s="362"/>
      <c r="AJ2188" s="362"/>
      <c r="AK2188" s="362"/>
      <c r="AL2188" s="362"/>
      <c r="AM2188" s="362"/>
      <c r="AN2188" s="361"/>
      <c r="AO2188" s="445" t="s">
        <v>9</v>
      </c>
      <c r="AP2188" s="445" t="s">
        <v>9</v>
      </c>
      <c r="AQ2188" s="445" t="s">
        <v>9</v>
      </c>
    </row>
    <row r="2189" spans="1:43" ht="14.5" hidden="1" x14ac:dyDescent="0.35">
      <c r="A2189" s="362">
        <v>2187</v>
      </c>
      <c r="B2189" s="362" t="s">
        <v>5324</v>
      </c>
      <c r="C2189" s="362" t="s">
        <v>3</v>
      </c>
      <c r="D2189" s="362" t="s">
        <v>172</v>
      </c>
      <c r="E2189" s="362"/>
      <c r="F2189" s="362"/>
      <c r="G2189" s="362"/>
      <c r="H2189" s="362" t="s">
        <v>65</v>
      </c>
      <c r="I2189" s="362" t="s">
        <v>822</v>
      </c>
      <c r="J2189" s="361" t="s">
        <v>5325</v>
      </c>
      <c r="K2189" s="362"/>
      <c r="L2189" s="362" t="s">
        <v>186</v>
      </c>
      <c r="M2189" s="362" t="s">
        <v>40</v>
      </c>
      <c r="N2189" s="362" t="s">
        <v>65</v>
      </c>
      <c r="O2189" s="362" t="s">
        <v>3395</v>
      </c>
      <c r="P2189" s="482" t="s">
        <v>90</v>
      </c>
      <c r="Q2189" s="362"/>
      <c r="R2189" s="362"/>
      <c r="S2189" s="362"/>
      <c r="T2189" s="362"/>
      <c r="U2189" s="362"/>
      <c r="V2189" s="362"/>
      <c r="W2189" s="362"/>
      <c r="X2189" s="362"/>
      <c r="Y2189" s="362"/>
      <c r="Z2189" s="362"/>
      <c r="AA2189" s="366"/>
      <c r="AB2189" s="362"/>
      <c r="AC2189" s="362" t="s">
        <v>19</v>
      </c>
      <c r="AD2189" s="362" t="s">
        <v>40</v>
      </c>
      <c r="AE2189" s="362"/>
      <c r="AF2189" s="362"/>
      <c r="AG2189" s="362"/>
      <c r="AH2189" s="362"/>
      <c r="AI2189" s="362"/>
      <c r="AJ2189" s="362"/>
      <c r="AK2189" s="362"/>
      <c r="AL2189" s="362"/>
      <c r="AM2189" s="362"/>
      <c r="AN2189" s="361"/>
      <c r="AO2189" s="445" t="s">
        <v>9</v>
      </c>
      <c r="AP2189" s="445" t="s">
        <v>9</v>
      </c>
      <c r="AQ2189" s="445" t="s">
        <v>9</v>
      </c>
    </row>
    <row r="2190" spans="1:43" ht="14.5" hidden="1" x14ac:dyDescent="0.35">
      <c r="A2190" s="362">
        <v>2188</v>
      </c>
      <c r="B2190" s="362" t="s">
        <v>5326</v>
      </c>
      <c r="C2190" s="362" t="s">
        <v>3</v>
      </c>
      <c r="D2190" s="362" t="s">
        <v>172</v>
      </c>
      <c r="E2190" s="362"/>
      <c r="F2190" s="362"/>
      <c r="G2190" s="362"/>
      <c r="H2190" s="362" t="s">
        <v>65</v>
      </c>
      <c r="I2190" s="362" t="s">
        <v>822</v>
      </c>
      <c r="J2190" s="361" t="s">
        <v>5327</v>
      </c>
      <c r="K2190" s="362"/>
      <c r="L2190" s="362" t="s">
        <v>186</v>
      </c>
      <c r="M2190" s="362" t="s">
        <v>40</v>
      </c>
      <c r="N2190" s="362" t="s">
        <v>65</v>
      </c>
      <c r="O2190" s="362" t="s">
        <v>3395</v>
      </c>
      <c r="P2190" s="482" t="s">
        <v>90</v>
      </c>
      <c r="Q2190" s="362"/>
      <c r="R2190" s="362"/>
      <c r="S2190" s="362"/>
      <c r="T2190" s="362"/>
      <c r="U2190" s="362"/>
      <c r="V2190" s="362"/>
      <c r="W2190" s="362"/>
      <c r="X2190" s="362"/>
      <c r="Y2190" s="362"/>
      <c r="Z2190" s="362"/>
      <c r="AA2190" s="366"/>
      <c r="AB2190" s="362"/>
      <c r="AC2190" s="362" t="s">
        <v>19</v>
      </c>
      <c r="AD2190" s="362" t="s">
        <v>40</v>
      </c>
      <c r="AE2190" s="362"/>
      <c r="AF2190" s="362"/>
      <c r="AG2190" s="362"/>
      <c r="AH2190" s="362"/>
      <c r="AI2190" s="362"/>
      <c r="AJ2190" s="362"/>
      <c r="AK2190" s="362"/>
      <c r="AL2190" s="362"/>
      <c r="AM2190" s="362"/>
      <c r="AN2190" s="361"/>
      <c r="AO2190" s="445" t="s">
        <v>9</v>
      </c>
      <c r="AP2190" s="445" t="s">
        <v>9</v>
      </c>
      <c r="AQ2190" s="445" t="s">
        <v>9</v>
      </c>
    </row>
    <row r="2191" spans="1:43" ht="14.5" hidden="1" x14ac:dyDescent="0.35">
      <c r="A2191" s="362">
        <v>2189</v>
      </c>
      <c r="B2191" s="362" t="s">
        <v>5328</v>
      </c>
      <c r="C2191" s="362" t="s">
        <v>3</v>
      </c>
      <c r="D2191" s="362" t="s">
        <v>172</v>
      </c>
      <c r="E2191" s="362"/>
      <c r="F2191" s="362"/>
      <c r="G2191" s="362"/>
      <c r="H2191" s="362" t="s">
        <v>65</v>
      </c>
      <c r="I2191" s="362" t="s">
        <v>822</v>
      </c>
      <c r="J2191" s="361" t="s">
        <v>5329</v>
      </c>
      <c r="K2191" s="362"/>
      <c r="L2191" s="362" t="s">
        <v>186</v>
      </c>
      <c r="M2191" s="362" t="s">
        <v>40</v>
      </c>
      <c r="N2191" s="362" t="s">
        <v>65</v>
      </c>
      <c r="O2191" s="362" t="s">
        <v>3395</v>
      </c>
      <c r="P2191" s="482" t="s">
        <v>90</v>
      </c>
      <c r="Q2191" s="362"/>
      <c r="R2191" s="362"/>
      <c r="S2191" s="362"/>
      <c r="T2191" s="362"/>
      <c r="U2191" s="362"/>
      <c r="V2191" s="362"/>
      <c r="W2191" s="362"/>
      <c r="X2191" s="362"/>
      <c r="Y2191" s="362"/>
      <c r="Z2191" s="362"/>
      <c r="AA2191" s="366"/>
      <c r="AB2191" s="362"/>
      <c r="AC2191" s="362" t="s">
        <v>19</v>
      </c>
      <c r="AD2191" s="362" t="s">
        <v>40</v>
      </c>
      <c r="AE2191" s="362"/>
      <c r="AF2191" s="362"/>
      <c r="AG2191" s="362"/>
      <c r="AH2191" s="362"/>
      <c r="AI2191" s="362"/>
      <c r="AJ2191" s="362"/>
      <c r="AK2191" s="362"/>
      <c r="AL2191" s="362"/>
      <c r="AM2191" s="362"/>
      <c r="AN2191" s="361"/>
      <c r="AO2191" s="445" t="s">
        <v>9</v>
      </c>
      <c r="AP2191" s="445" t="s">
        <v>9</v>
      </c>
      <c r="AQ2191" s="445" t="s">
        <v>9</v>
      </c>
    </row>
    <row r="2192" spans="1:43" ht="14.5" hidden="1" x14ac:dyDescent="0.35">
      <c r="A2192" s="362">
        <v>2190</v>
      </c>
      <c r="B2192" s="362" t="s">
        <v>5330</v>
      </c>
      <c r="C2192" s="362" t="s">
        <v>3</v>
      </c>
      <c r="D2192" s="362" t="s">
        <v>172</v>
      </c>
      <c r="E2192" s="362"/>
      <c r="F2192" s="362"/>
      <c r="G2192" s="362"/>
      <c r="H2192" s="362" t="s">
        <v>65</v>
      </c>
      <c r="I2192" s="362" t="s">
        <v>822</v>
      </c>
      <c r="J2192" s="361" t="s">
        <v>5331</v>
      </c>
      <c r="K2192" s="362"/>
      <c r="L2192" s="362" t="s">
        <v>186</v>
      </c>
      <c r="M2192" s="362" t="s">
        <v>40</v>
      </c>
      <c r="N2192" s="362" t="s">
        <v>65</v>
      </c>
      <c r="O2192" s="362" t="s">
        <v>3395</v>
      </c>
      <c r="P2192" s="482" t="s">
        <v>90</v>
      </c>
      <c r="Q2192" s="362"/>
      <c r="R2192" s="362"/>
      <c r="S2192" s="362"/>
      <c r="T2192" s="362"/>
      <c r="U2192" s="362"/>
      <c r="V2192" s="362"/>
      <c r="W2192" s="362"/>
      <c r="X2192" s="362"/>
      <c r="Y2192" s="362"/>
      <c r="Z2192" s="362"/>
      <c r="AA2192" s="366"/>
      <c r="AB2192" s="362"/>
      <c r="AC2192" s="362" t="s">
        <v>19</v>
      </c>
      <c r="AD2192" s="362" t="s">
        <v>40</v>
      </c>
      <c r="AE2192" s="362"/>
      <c r="AF2192" s="362"/>
      <c r="AG2192" s="362"/>
      <c r="AH2192" s="362"/>
      <c r="AI2192" s="362"/>
      <c r="AJ2192" s="362"/>
      <c r="AK2192" s="362"/>
      <c r="AL2192" s="362"/>
      <c r="AM2192" s="362"/>
      <c r="AN2192" s="361"/>
      <c r="AO2192" s="445" t="s">
        <v>9</v>
      </c>
      <c r="AP2192" s="445" t="s">
        <v>9</v>
      </c>
      <c r="AQ2192" s="445" t="s">
        <v>9</v>
      </c>
    </row>
    <row r="2193" spans="1:43" ht="14.5" hidden="1" x14ac:dyDescent="0.35">
      <c r="A2193" s="362">
        <v>2191</v>
      </c>
      <c r="B2193" s="362" t="s">
        <v>5332</v>
      </c>
      <c r="C2193" s="362" t="s">
        <v>3</v>
      </c>
      <c r="D2193" s="362" t="s">
        <v>172</v>
      </c>
      <c r="E2193" s="362"/>
      <c r="F2193" s="362"/>
      <c r="G2193" s="362"/>
      <c r="H2193" s="362" t="s">
        <v>65</v>
      </c>
      <c r="I2193" s="362" t="s">
        <v>822</v>
      </c>
      <c r="J2193" s="361" t="s">
        <v>5333</v>
      </c>
      <c r="K2193" s="362"/>
      <c r="L2193" s="362" t="s">
        <v>186</v>
      </c>
      <c r="M2193" s="362" t="s">
        <v>40</v>
      </c>
      <c r="N2193" s="362" t="s">
        <v>65</v>
      </c>
      <c r="O2193" s="362" t="s">
        <v>3395</v>
      </c>
      <c r="P2193" s="482" t="s">
        <v>90</v>
      </c>
      <c r="Q2193" s="362"/>
      <c r="R2193" s="362"/>
      <c r="S2193" s="362"/>
      <c r="T2193" s="362"/>
      <c r="U2193" s="362"/>
      <c r="V2193" s="362"/>
      <c r="W2193" s="362"/>
      <c r="X2193" s="362"/>
      <c r="Y2193" s="362"/>
      <c r="Z2193" s="362"/>
      <c r="AA2193" s="366"/>
      <c r="AB2193" s="362"/>
      <c r="AC2193" s="362" t="s">
        <v>19</v>
      </c>
      <c r="AD2193" s="362" t="s">
        <v>40</v>
      </c>
      <c r="AE2193" s="362"/>
      <c r="AF2193" s="362"/>
      <c r="AG2193" s="362"/>
      <c r="AH2193" s="362"/>
      <c r="AI2193" s="362"/>
      <c r="AJ2193" s="362"/>
      <c r="AK2193" s="362"/>
      <c r="AL2193" s="362"/>
      <c r="AM2193" s="362"/>
      <c r="AN2193" s="361"/>
      <c r="AO2193" s="445" t="s">
        <v>9</v>
      </c>
      <c r="AP2193" s="445" t="s">
        <v>9</v>
      </c>
      <c r="AQ2193" s="445" t="s">
        <v>9</v>
      </c>
    </row>
    <row r="2194" spans="1:43" ht="14.5" hidden="1" x14ac:dyDescent="0.35">
      <c r="A2194" s="362">
        <v>2192</v>
      </c>
      <c r="B2194" s="362" t="s">
        <v>5334</v>
      </c>
      <c r="C2194" s="362" t="s">
        <v>3</v>
      </c>
      <c r="D2194" s="362" t="s">
        <v>172</v>
      </c>
      <c r="E2194" s="362"/>
      <c r="F2194" s="362"/>
      <c r="G2194" s="362"/>
      <c r="H2194" s="362" t="s">
        <v>65</v>
      </c>
      <c r="I2194" s="362" t="s">
        <v>822</v>
      </c>
      <c r="J2194" s="361" t="s">
        <v>5335</v>
      </c>
      <c r="K2194" s="362"/>
      <c r="L2194" s="362" t="s">
        <v>186</v>
      </c>
      <c r="M2194" s="362" t="s">
        <v>40</v>
      </c>
      <c r="N2194" s="362" t="s">
        <v>65</v>
      </c>
      <c r="O2194" s="362" t="s">
        <v>3395</v>
      </c>
      <c r="P2194" s="482" t="s">
        <v>90</v>
      </c>
      <c r="Q2194" s="362"/>
      <c r="R2194" s="362"/>
      <c r="S2194" s="362"/>
      <c r="T2194" s="362"/>
      <c r="U2194" s="362"/>
      <c r="V2194" s="362"/>
      <c r="W2194" s="362"/>
      <c r="X2194" s="362"/>
      <c r="Y2194" s="362"/>
      <c r="Z2194" s="362"/>
      <c r="AA2194" s="366"/>
      <c r="AB2194" s="362"/>
      <c r="AC2194" s="362" t="s">
        <v>19</v>
      </c>
      <c r="AD2194" s="362" t="s">
        <v>40</v>
      </c>
      <c r="AE2194" s="362"/>
      <c r="AF2194" s="362"/>
      <c r="AG2194" s="362"/>
      <c r="AH2194" s="362"/>
      <c r="AI2194" s="362"/>
      <c r="AJ2194" s="362"/>
      <c r="AK2194" s="362"/>
      <c r="AL2194" s="362"/>
      <c r="AM2194" s="362"/>
      <c r="AN2194" s="361"/>
      <c r="AO2194" s="445" t="s">
        <v>9</v>
      </c>
      <c r="AP2194" s="445" t="s">
        <v>9</v>
      </c>
      <c r="AQ2194" s="445" t="s">
        <v>9</v>
      </c>
    </row>
    <row r="2195" spans="1:43" ht="14.5" hidden="1" x14ac:dyDescent="0.35">
      <c r="A2195" s="362">
        <v>2193</v>
      </c>
      <c r="B2195" s="362" t="s">
        <v>5336</v>
      </c>
      <c r="C2195" s="362" t="s">
        <v>3</v>
      </c>
      <c r="D2195" s="362" t="s">
        <v>172</v>
      </c>
      <c r="E2195" s="362"/>
      <c r="F2195" s="362"/>
      <c r="G2195" s="362"/>
      <c r="H2195" s="362" t="s">
        <v>65</v>
      </c>
      <c r="I2195" s="362" t="s">
        <v>822</v>
      </c>
      <c r="J2195" s="361" t="s">
        <v>5337</v>
      </c>
      <c r="K2195" s="362"/>
      <c r="L2195" s="362" t="s">
        <v>186</v>
      </c>
      <c r="M2195" s="362" t="s">
        <v>40</v>
      </c>
      <c r="N2195" s="362" t="s">
        <v>65</v>
      </c>
      <c r="O2195" s="362" t="s">
        <v>3395</v>
      </c>
      <c r="P2195" s="482" t="s">
        <v>90</v>
      </c>
      <c r="Q2195" s="362"/>
      <c r="R2195" s="362"/>
      <c r="S2195" s="362"/>
      <c r="T2195" s="362"/>
      <c r="U2195" s="362"/>
      <c r="V2195" s="362"/>
      <c r="W2195" s="362"/>
      <c r="X2195" s="362"/>
      <c r="Y2195" s="362"/>
      <c r="Z2195" s="362"/>
      <c r="AA2195" s="366"/>
      <c r="AB2195" s="362"/>
      <c r="AC2195" s="362" t="s">
        <v>19</v>
      </c>
      <c r="AD2195" s="362" t="s">
        <v>40</v>
      </c>
      <c r="AE2195" s="362"/>
      <c r="AF2195" s="362"/>
      <c r="AG2195" s="362"/>
      <c r="AH2195" s="362"/>
      <c r="AI2195" s="362"/>
      <c r="AJ2195" s="362"/>
      <c r="AK2195" s="362"/>
      <c r="AL2195" s="362"/>
      <c r="AM2195" s="362"/>
      <c r="AN2195" s="361"/>
      <c r="AO2195" s="445" t="s">
        <v>9</v>
      </c>
      <c r="AP2195" s="445" t="s">
        <v>9</v>
      </c>
      <c r="AQ2195" s="445" t="s">
        <v>9</v>
      </c>
    </row>
    <row r="2196" spans="1:43" ht="14.5" hidden="1" x14ac:dyDescent="0.35">
      <c r="A2196" s="362">
        <v>2194</v>
      </c>
      <c r="B2196" s="362" t="s">
        <v>5338</v>
      </c>
      <c r="C2196" s="362" t="s">
        <v>3</v>
      </c>
      <c r="D2196" s="362" t="s">
        <v>172</v>
      </c>
      <c r="E2196" s="362"/>
      <c r="F2196" s="362" t="s">
        <v>63</v>
      </c>
      <c r="G2196" s="362" t="s">
        <v>63</v>
      </c>
      <c r="H2196" s="362" t="s">
        <v>63</v>
      </c>
      <c r="I2196" s="362" t="s">
        <v>4392</v>
      </c>
      <c r="J2196" s="361" t="s">
        <v>5339</v>
      </c>
      <c r="K2196" s="362"/>
      <c r="L2196" s="362" t="s">
        <v>186</v>
      </c>
      <c r="M2196" s="362" t="s">
        <v>90</v>
      </c>
      <c r="N2196" s="362" t="s">
        <v>2208</v>
      </c>
      <c r="O2196" s="362" t="s">
        <v>4394</v>
      </c>
      <c r="P2196" s="482"/>
      <c r="Q2196" s="362"/>
      <c r="R2196" s="362"/>
      <c r="S2196" s="362"/>
      <c r="T2196" s="362"/>
      <c r="U2196" s="362"/>
      <c r="V2196" s="362"/>
      <c r="W2196" s="362"/>
      <c r="X2196" s="362"/>
      <c r="Y2196" s="362"/>
      <c r="Z2196" s="362"/>
      <c r="AA2196" s="366"/>
      <c r="AB2196" s="362"/>
      <c r="AC2196" s="362" t="s">
        <v>19</v>
      </c>
      <c r="AD2196" s="362" t="s">
        <v>40</v>
      </c>
      <c r="AE2196" s="362">
        <v>0</v>
      </c>
      <c r="AF2196" s="362" t="s">
        <v>40</v>
      </c>
      <c r="AG2196" s="362" t="b">
        <v>1</v>
      </c>
      <c r="AH2196" s="362"/>
      <c r="AI2196" s="362"/>
      <c r="AJ2196" s="362"/>
      <c r="AK2196" s="362"/>
      <c r="AL2196" s="362"/>
      <c r="AM2196" s="362"/>
      <c r="AN2196" s="361"/>
      <c r="AO2196" s="445" t="s">
        <v>9</v>
      </c>
      <c r="AP2196" s="445" t="s">
        <v>9</v>
      </c>
      <c r="AQ2196" s="445" t="s">
        <v>9</v>
      </c>
    </row>
    <row r="2197" spans="1:43" ht="29" hidden="1" x14ac:dyDescent="0.35">
      <c r="A2197" s="362">
        <v>2195</v>
      </c>
      <c r="B2197" s="362" t="s">
        <v>5340</v>
      </c>
      <c r="C2197" s="362" t="s">
        <v>3</v>
      </c>
      <c r="D2197" s="362" t="s">
        <v>172</v>
      </c>
      <c r="E2197" s="362"/>
      <c r="F2197" s="362"/>
      <c r="G2197" s="362"/>
      <c r="H2197" s="362" t="s">
        <v>26</v>
      </c>
      <c r="I2197" s="362" t="s">
        <v>63</v>
      </c>
      <c r="J2197" s="361" t="s">
        <v>5341</v>
      </c>
      <c r="K2197" s="362"/>
      <c r="L2197" s="362" t="s">
        <v>186</v>
      </c>
      <c r="M2197" s="362" t="s">
        <v>4410</v>
      </c>
      <c r="N2197" s="362" t="s">
        <v>2208</v>
      </c>
      <c r="O2197" s="362" t="s">
        <v>4394</v>
      </c>
      <c r="P2197" s="482" t="s">
        <v>6911</v>
      </c>
      <c r="Q2197" s="362"/>
      <c r="R2197" s="362"/>
      <c r="S2197" s="362"/>
      <c r="T2197" s="362"/>
      <c r="U2197" s="362"/>
      <c r="V2197" s="362"/>
      <c r="W2197" s="362"/>
      <c r="X2197" s="362"/>
      <c r="Y2197" s="362"/>
      <c r="Z2197" s="362"/>
      <c r="AA2197" s="366"/>
      <c r="AB2197" s="362"/>
      <c r="AC2197" s="362" t="s">
        <v>19</v>
      </c>
      <c r="AD2197" s="362" t="s">
        <v>40</v>
      </c>
      <c r="AE2197" s="362" t="s">
        <v>6912</v>
      </c>
      <c r="AF2197" s="362" t="s">
        <v>6171</v>
      </c>
      <c r="AG2197" s="362" t="b">
        <v>0</v>
      </c>
      <c r="AH2197" s="362"/>
      <c r="AI2197" s="362"/>
      <c r="AJ2197" s="362"/>
      <c r="AK2197" s="362"/>
      <c r="AL2197" s="362"/>
      <c r="AM2197" s="362"/>
      <c r="AN2197" s="361"/>
      <c r="AO2197" s="445" t="s">
        <v>6311</v>
      </c>
      <c r="AP2197" s="445" t="s">
        <v>6311</v>
      </c>
      <c r="AQ2197" s="445" t="s">
        <v>5839</v>
      </c>
    </row>
    <row r="2198" spans="1:43" ht="14.5" hidden="1" x14ac:dyDescent="0.35">
      <c r="A2198" s="362">
        <v>2196</v>
      </c>
      <c r="B2198" s="362" t="s">
        <v>5342</v>
      </c>
      <c r="C2198" s="362" t="s">
        <v>3</v>
      </c>
      <c r="D2198" s="362" t="s">
        <v>172</v>
      </c>
      <c r="E2198" s="362"/>
      <c r="F2198" s="362"/>
      <c r="G2198" s="362"/>
      <c r="H2198" s="362" t="s">
        <v>65</v>
      </c>
      <c r="I2198" s="362" t="s">
        <v>822</v>
      </c>
      <c r="J2198" s="361" t="s">
        <v>5343</v>
      </c>
      <c r="K2198" s="362"/>
      <c r="L2198" s="362" t="s">
        <v>186</v>
      </c>
      <c r="M2198" s="362" t="s">
        <v>40</v>
      </c>
      <c r="N2198" s="362" t="s">
        <v>65</v>
      </c>
      <c r="O2198" s="362" t="s">
        <v>3395</v>
      </c>
      <c r="P2198" s="482" t="s">
        <v>90</v>
      </c>
      <c r="Q2198" s="362"/>
      <c r="R2198" s="362"/>
      <c r="S2198" s="362"/>
      <c r="T2198" s="362"/>
      <c r="U2198" s="362"/>
      <c r="V2198" s="362"/>
      <c r="W2198" s="362"/>
      <c r="X2198" s="362"/>
      <c r="Y2198" s="362"/>
      <c r="Z2198" s="362"/>
      <c r="AA2198" s="366"/>
      <c r="AB2198" s="362"/>
      <c r="AC2198" s="362" t="s">
        <v>19</v>
      </c>
      <c r="AD2198" s="362" t="s">
        <v>40</v>
      </c>
      <c r="AE2198" s="362"/>
      <c r="AF2198" s="362"/>
      <c r="AG2198" s="362"/>
      <c r="AH2198" s="362"/>
      <c r="AI2198" s="362"/>
      <c r="AJ2198" s="362"/>
      <c r="AK2198" s="362"/>
      <c r="AL2198" s="362"/>
      <c r="AM2198" s="362"/>
      <c r="AN2198" s="361"/>
      <c r="AO2198" s="445" t="s">
        <v>9</v>
      </c>
      <c r="AP2198" s="445" t="s">
        <v>9</v>
      </c>
      <c r="AQ2198" s="445" t="s">
        <v>9</v>
      </c>
    </row>
    <row r="2199" spans="1:43" ht="14.5" hidden="1" x14ac:dyDescent="0.35">
      <c r="A2199" s="362">
        <v>2197</v>
      </c>
      <c r="B2199" s="362" t="s">
        <v>5344</v>
      </c>
      <c r="C2199" s="362" t="s">
        <v>3</v>
      </c>
      <c r="D2199" s="362" t="s">
        <v>172</v>
      </c>
      <c r="E2199" s="362"/>
      <c r="F2199" s="362"/>
      <c r="G2199" s="362"/>
      <c r="H2199" s="362" t="s">
        <v>65</v>
      </c>
      <c r="I2199" s="362" t="s">
        <v>822</v>
      </c>
      <c r="J2199" s="361" t="s">
        <v>5345</v>
      </c>
      <c r="K2199" s="362"/>
      <c r="L2199" s="362" t="s">
        <v>186</v>
      </c>
      <c r="M2199" s="362" t="s">
        <v>40</v>
      </c>
      <c r="N2199" s="362" t="s">
        <v>65</v>
      </c>
      <c r="O2199" s="362" t="s">
        <v>3395</v>
      </c>
      <c r="P2199" s="482" t="s">
        <v>90</v>
      </c>
      <c r="Q2199" s="362"/>
      <c r="R2199" s="362"/>
      <c r="S2199" s="362"/>
      <c r="T2199" s="362"/>
      <c r="U2199" s="362"/>
      <c r="V2199" s="362"/>
      <c r="W2199" s="362"/>
      <c r="X2199" s="362"/>
      <c r="Y2199" s="362"/>
      <c r="Z2199" s="362"/>
      <c r="AA2199" s="366"/>
      <c r="AB2199" s="362"/>
      <c r="AC2199" s="362" t="s">
        <v>19</v>
      </c>
      <c r="AD2199" s="362" t="s">
        <v>40</v>
      </c>
      <c r="AE2199" s="362"/>
      <c r="AF2199" s="362"/>
      <c r="AG2199" s="362"/>
      <c r="AH2199" s="362"/>
      <c r="AI2199" s="362"/>
      <c r="AJ2199" s="362"/>
      <c r="AK2199" s="362"/>
      <c r="AL2199" s="362"/>
      <c r="AM2199" s="362"/>
      <c r="AN2199" s="361"/>
      <c r="AO2199" s="445" t="s">
        <v>9</v>
      </c>
      <c r="AP2199" s="445" t="s">
        <v>9</v>
      </c>
      <c r="AQ2199" s="445" t="s">
        <v>9</v>
      </c>
    </row>
    <row r="2200" spans="1:43" ht="14.5" hidden="1" x14ac:dyDescent="0.35">
      <c r="A2200" s="362">
        <v>2198</v>
      </c>
      <c r="B2200" s="362" t="s">
        <v>5346</v>
      </c>
      <c r="C2200" s="362" t="s">
        <v>3</v>
      </c>
      <c r="D2200" s="362" t="s">
        <v>172</v>
      </c>
      <c r="E2200" s="362"/>
      <c r="F2200" s="362"/>
      <c r="G2200" s="362"/>
      <c r="H2200" s="362" t="s">
        <v>65</v>
      </c>
      <c r="I2200" s="362" t="s">
        <v>822</v>
      </c>
      <c r="J2200" s="361" t="s">
        <v>5347</v>
      </c>
      <c r="K2200" s="362"/>
      <c r="L2200" s="362" t="s">
        <v>186</v>
      </c>
      <c r="M2200" s="362" t="s">
        <v>40</v>
      </c>
      <c r="N2200" s="362" t="s">
        <v>65</v>
      </c>
      <c r="O2200" s="362" t="s">
        <v>3395</v>
      </c>
      <c r="P2200" s="482" t="s">
        <v>90</v>
      </c>
      <c r="Q2200" s="362"/>
      <c r="R2200" s="362"/>
      <c r="S2200" s="362"/>
      <c r="T2200" s="362"/>
      <c r="U2200" s="362"/>
      <c r="V2200" s="362"/>
      <c r="W2200" s="362"/>
      <c r="X2200" s="362"/>
      <c r="Y2200" s="362"/>
      <c r="Z2200" s="362"/>
      <c r="AA2200" s="366"/>
      <c r="AB2200" s="362"/>
      <c r="AC2200" s="362" t="s">
        <v>19</v>
      </c>
      <c r="AD2200" s="362" t="s">
        <v>40</v>
      </c>
      <c r="AE2200" s="362"/>
      <c r="AF2200" s="362"/>
      <c r="AG2200" s="362"/>
      <c r="AH2200" s="362"/>
      <c r="AI2200" s="362"/>
      <c r="AJ2200" s="362"/>
      <c r="AK2200" s="362"/>
      <c r="AL2200" s="362"/>
      <c r="AM2200" s="362"/>
      <c r="AN2200" s="361"/>
      <c r="AO2200" s="445" t="s">
        <v>9</v>
      </c>
      <c r="AP2200" s="445" t="s">
        <v>9</v>
      </c>
      <c r="AQ2200" s="445" t="s">
        <v>9</v>
      </c>
    </row>
    <row r="2201" spans="1:43" ht="14.5" hidden="1" x14ac:dyDescent="0.35">
      <c r="A2201" s="362">
        <v>2199</v>
      </c>
      <c r="B2201" s="362" t="s">
        <v>5348</v>
      </c>
      <c r="C2201" s="362" t="s">
        <v>3</v>
      </c>
      <c r="D2201" s="362" t="s">
        <v>172</v>
      </c>
      <c r="E2201" s="362"/>
      <c r="F2201" s="362"/>
      <c r="G2201" s="362"/>
      <c r="H2201" s="362" t="s">
        <v>65</v>
      </c>
      <c r="I2201" s="362" t="s">
        <v>822</v>
      </c>
      <c r="J2201" s="361" t="s">
        <v>5349</v>
      </c>
      <c r="K2201" s="362"/>
      <c r="L2201" s="362" t="s">
        <v>186</v>
      </c>
      <c r="M2201" s="362" t="s">
        <v>40</v>
      </c>
      <c r="N2201" s="362" t="s">
        <v>65</v>
      </c>
      <c r="O2201" s="362" t="s">
        <v>3395</v>
      </c>
      <c r="P2201" s="482" t="s">
        <v>90</v>
      </c>
      <c r="Q2201" s="362"/>
      <c r="R2201" s="362"/>
      <c r="S2201" s="362"/>
      <c r="T2201" s="362"/>
      <c r="U2201" s="362"/>
      <c r="V2201" s="362"/>
      <c r="W2201" s="362"/>
      <c r="X2201" s="362"/>
      <c r="Y2201" s="362"/>
      <c r="Z2201" s="362"/>
      <c r="AA2201" s="366"/>
      <c r="AB2201" s="362"/>
      <c r="AC2201" s="362" t="s">
        <v>19</v>
      </c>
      <c r="AD2201" s="362" t="s">
        <v>40</v>
      </c>
      <c r="AE2201" s="362"/>
      <c r="AF2201" s="362"/>
      <c r="AG2201" s="362"/>
      <c r="AH2201" s="362"/>
      <c r="AI2201" s="362"/>
      <c r="AJ2201" s="362"/>
      <c r="AK2201" s="362"/>
      <c r="AL2201" s="362"/>
      <c r="AM2201" s="362"/>
      <c r="AN2201" s="361"/>
      <c r="AO2201" s="445" t="s">
        <v>9</v>
      </c>
      <c r="AP2201" s="445" t="s">
        <v>9</v>
      </c>
      <c r="AQ2201" s="445" t="s">
        <v>9</v>
      </c>
    </row>
    <row r="2202" spans="1:43" ht="14.5" hidden="1" x14ac:dyDescent="0.35">
      <c r="A2202" s="362">
        <v>2200</v>
      </c>
      <c r="B2202" s="362" t="s">
        <v>5350</v>
      </c>
      <c r="C2202" s="362" t="s">
        <v>3</v>
      </c>
      <c r="D2202" s="362" t="s">
        <v>172</v>
      </c>
      <c r="E2202" s="362"/>
      <c r="F2202" s="362"/>
      <c r="G2202" s="362"/>
      <c r="H2202" s="362" t="s">
        <v>65</v>
      </c>
      <c r="I2202" s="362" t="s">
        <v>822</v>
      </c>
      <c r="J2202" s="361" t="s">
        <v>5351</v>
      </c>
      <c r="K2202" s="362"/>
      <c r="L2202" s="362" t="s">
        <v>186</v>
      </c>
      <c r="M2202" s="362" t="s">
        <v>40</v>
      </c>
      <c r="N2202" s="362" t="s">
        <v>65</v>
      </c>
      <c r="O2202" s="362" t="s">
        <v>3395</v>
      </c>
      <c r="P2202" s="482" t="s">
        <v>90</v>
      </c>
      <c r="Q2202" s="362"/>
      <c r="R2202" s="362"/>
      <c r="S2202" s="362"/>
      <c r="T2202" s="362"/>
      <c r="U2202" s="362"/>
      <c r="V2202" s="362"/>
      <c r="W2202" s="362"/>
      <c r="X2202" s="362"/>
      <c r="Y2202" s="362"/>
      <c r="Z2202" s="362"/>
      <c r="AA2202" s="366"/>
      <c r="AB2202" s="362"/>
      <c r="AC2202" s="362" t="s">
        <v>19</v>
      </c>
      <c r="AD2202" s="362" t="s">
        <v>40</v>
      </c>
      <c r="AE2202" s="362"/>
      <c r="AF2202" s="362"/>
      <c r="AG2202" s="362"/>
      <c r="AH2202" s="362"/>
      <c r="AI2202" s="362"/>
      <c r="AJ2202" s="362"/>
      <c r="AK2202" s="362"/>
      <c r="AL2202" s="362"/>
      <c r="AM2202" s="362"/>
      <c r="AN2202" s="361"/>
      <c r="AO2202" s="445" t="s">
        <v>9</v>
      </c>
      <c r="AP2202" s="445" t="s">
        <v>9</v>
      </c>
      <c r="AQ2202" s="445" t="s">
        <v>9</v>
      </c>
    </row>
    <row r="2203" spans="1:43" ht="14.5" hidden="1" x14ac:dyDescent="0.35">
      <c r="A2203" s="362">
        <v>2201</v>
      </c>
      <c r="B2203" s="362" t="s">
        <v>5352</v>
      </c>
      <c r="C2203" s="362" t="s">
        <v>3</v>
      </c>
      <c r="D2203" s="362" t="s">
        <v>172</v>
      </c>
      <c r="E2203" s="362"/>
      <c r="F2203" s="362"/>
      <c r="G2203" s="362"/>
      <c r="H2203" s="362" t="s">
        <v>65</v>
      </c>
      <c r="I2203" s="362" t="s">
        <v>822</v>
      </c>
      <c r="J2203" s="361" t="s">
        <v>5353</v>
      </c>
      <c r="K2203" s="362"/>
      <c r="L2203" s="362" t="s">
        <v>186</v>
      </c>
      <c r="M2203" s="362" t="s">
        <v>40</v>
      </c>
      <c r="N2203" s="362" t="s">
        <v>65</v>
      </c>
      <c r="O2203" s="362" t="s">
        <v>3395</v>
      </c>
      <c r="P2203" s="482" t="s">
        <v>90</v>
      </c>
      <c r="Q2203" s="362"/>
      <c r="R2203" s="362"/>
      <c r="S2203" s="362"/>
      <c r="T2203" s="362"/>
      <c r="U2203" s="362"/>
      <c r="V2203" s="362"/>
      <c r="W2203" s="362"/>
      <c r="X2203" s="362"/>
      <c r="Y2203" s="362"/>
      <c r="Z2203" s="362"/>
      <c r="AA2203" s="366"/>
      <c r="AB2203" s="362"/>
      <c r="AC2203" s="362" t="s">
        <v>19</v>
      </c>
      <c r="AD2203" s="362" t="s">
        <v>40</v>
      </c>
      <c r="AE2203" s="362"/>
      <c r="AF2203" s="362"/>
      <c r="AG2203" s="362"/>
      <c r="AH2203" s="362"/>
      <c r="AI2203" s="362"/>
      <c r="AJ2203" s="362"/>
      <c r="AK2203" s="362"/>
      <c r="AL2203" s="362"/>
      <c r="AM2203" s="362"/>
      <c r="AN2203" s="361"/>
      <c r="AO2203" s="445" t="s">
        <v>9</v>
      </c>
      <c r="AP2203" s="445" t="s">
        <v>9</v>
      </c>
      <c r="AQ2203" s="445" t="s">
        <v>9</v>
      </c>
    </row>
    <row r="2204" spans="1:43" ht="14.5" hidden="1" x14ac:dyDescent="0.35">
      <c r="A2204" s="362">
        <v>2202</v>
      </c>
      <c r="B2204" s="362" t="s">
        <v>5354</v>
      </c>
      <c r="C2204" s="362" t="s">
        <v>3</v>
      </c>
      <c r="D2204" s="362" t="s">
        <v>172</v>
      </c>
      <c r="E2204" s="362"/>
      <c r="F2204" s="362"/>
      <c r="G2204" s="362"/>
      <c r="H2204" s="362" t="s">
        <v>65</v>
      </c>
      <c r="I2204" s="362" t="s">
        <v>822</v>
      </c>
      <c r="J2204" s="361" t="s">
        <v>5355</v>
      </c>
      <c r="K2204" s="362"/>
      <c r="L2204" s="362" t="s">
        <v>186</v>
      </c>
      <c r="M2204" s="362" t="s">
        <v>40</v>
      </c>
      <c r="N2204" s="362" t="s">
        <v>65</v>
      </c>
      <c r="O2204" s="362" t="s">
        <v>3395</v>
      </c>
      <c r="P2204" s="482" t="s">
        <v>90</v>
      </c>
      <c r="Q2204" s="362"/>
      <c r="R2204" s="362"/>
      <c r="S2204" s="362"/>
      <c r="T2204" s="362"/>
      <c r="U2204" s="362"/>
      <c r="V2204" s="362"/>
      <c r="W2204" s="362"/>
      <c r="X2204" s="362"/>
      <c r="Y2204" s="362"/>
      <c r="Z2204" s="362"/>
      <c r="AA2204" s="366"/>
      <c r="AB2204" s="362"/>
      <c r="AC2204" s="362" t="s">
        <v>19</v>
      </c>
      <c r="AD2204" s="362" t="s">
        <v>40</v>
      </c>
      <c r="AE2204" s="362"/>
      <c r="AF2204" s="362"/>
      <c r="AG2204" s="362"/>
      <c r="AH2204" s="362"/>
      <c r="AI2204" s="362"/>
      <c r="AJ2204" s="362"/>
      <c r="AK2204" s="362"/>
      <c r="AL2204" s="362"/>
      <c r="AM2204" s="362"/>
      <c r="AN2204" s="361"/>
      <c r="AO2204" s="445" t="s">
        <v>9</v>
      </c>
      <c r="AP2204" s="445" t="s">
        <v>9</v>
      </c>
      <c r="AQ2204" s="445" t="s">
        <v>9</v>
      </c>
    </row>
    <row r="2205" spans="1:43" ht="14.5" hidden="1" x14ac:dyDescent="0.35">
      <c r="A2205" s="362">
        <v>2203</v>
      </c>
      <c r="B2205" s="362" t="s">
        <v>5356</v>
      </c>
      <c r="C2205" s="362" t="s">
        <v>3</v>
      </c>
      <c r="D2205" s="362" t="s">
        <v>172</v>
      </c>
      <c r="E2205" s="362"/>
      <c r="F2205" s="362"/>
      <c r="G2205" s="362"/>
      <c r="H2205" s="362" t="s">
        <v>65</v>
      </c>
      <c r="I2205" s="362" t="s">
        <v>822</v>
      </c>
      <c r="J2205" s="361" t="s">
        <v>5357</v>
      </c>
      <c r="K2205" s="362"/>
      <c r="L2205" s="362" t="s">
        <v>186</v>
      </c>
      <c r="M2205" s="362" t="s">
        <v>40</v>
      </c>
      <c r="N2205" s="362" t="s">
        <v>65</v>
      </c>
      <c r="O2205" s="362" t="s">
        <v>3395</v>
      </c>
      <c r="P2205" s="482" t="s">
        <v>90</v>
      </c>
      <c r="Q2205" s="362"/>
      <c r="R2205" s="362"/>
      <c r="S2205" s="362"/>
      <c r="T2205" s="362"/>
      <c r="U2205" s="362"/>
      <c r="V2205" s="362"/>
      <c r="W2205" s="362"/>
      <c r="X2205" s="362"/>
      <c r="Y2205" s="362"/>
      <c r="Z2205" s="362"/>
      <c r="AA2205" s="366"/>
      <c r="AB2205" s="362"/>
      <c r="AC2205" s="362" t="s">
        <v>19</v>
      </c>
      <c r="AD2205" s="362" t="s">
        <v>40</v>
      </c>
      <c r="AE2205" s="362"/>
      <c r="AF2205" s="362"/>
      <c r="AG2205" s="362"/>
      <c r="AH2205" s="362"/>
      <c r="AI2205" s="362"/>
      <c r="AJ2205" s="362"/>
      <c r="AK2205" s="362"/>
      <c r="AL2205" s="362"/>
      <c r="AM2205" s="362"/>
      <c r="AN2205" s="361"/>
      <c r="AO2205" s="445" t="s">
        <v>9</v>
      </c>
      <c r="AP2205" s="445" t="s">
        <v>9</v>
      </c>
      <c r="AQ2205" s="445" t="s">
        <v>9</v>
      </c>
    </row>
    <row r="2206" spans="1:43" ht="14.5" hidden="1" x14ac:dyDescent="0.35">
      <c r="A2206" s="362">
        <v>2204</v>
      </c>
      <c r="B2206" s="362" t="s">
        <v>5358</v>
      </c>
      <c r="C2206" s="362" t="s">
        <v>3</v>
      </c>
      <c r="D2206" s="362" t="s">
        <v>172</v>
      </c>
      <c r="E2206" s="362"/>
      <c r="F2206" s="362"/>
      <c r="G2206" s="362"/>
      <c r="H2206" s="362" t="s">
        <v>65</v>
      </c>
      <c r="I2206" s="362" t="s">
        <v>822</v>
      </c>
      <c r="J2206" s="361" t="s">
        <v>5359</v>
      </c>
      <c r="K2206" s="362"/>
      <c r="L2206" s="362" t="s">
        <v>186</v>
      </c>
      <c r="M2206" s="362" t="s">
        <v>40</v>
      </c>
      <c r="N2206" s="362" t="s">
        <v>65</v>
      </c>
      <c r="O2206" s="362" t="s">
        <v>3395</v>
      </c>
      <c r="P2206" s="482" t="s">
        <v>90</v>
      </c>
      <c r="Q2206" s="362"/>
      <c r="R2206" s="362"/>
      <c r="S2206" s="362"/>
      <c r="T2206" s="362"/>
      <c r="U2206" s="362"/>
      <c r="V2206" s="362"/>
      <c r="W2206" s="362"/>
      <c r="X2206" s="362"/>
      <c r="Y2206" s="362"/>
      <c r="Z2206" s="362"/>
      <c r="AA2206" s="366"/>
      <c r="AB2206" s="362"/>
      <c r="AC2206" s="362" t="s">
        <v>19</v>
      </c>
      <c r="AD2206" s="362" t="s">
        <v>40</v>
      </c>
      <c r="AE2206" s="362"/>
      <c r="AF2206" s="362"/>
      <c r="AG2206" s="362"/>
      <c r="AH2206" s="362"/>
      <c r="AI2206" s="362"/>
      <c r="AJ2206" s="362"/>
      <c r="AK2206" s="362"/>
      <c r="AL2206" s="362"/>
      <c r="AM2206" s="362"/>
      <c r="AN2206" s="361"/>
      <c r="AO2206" s="445" t="s">
        <v>9</v>
      </c>
      <c r="AP2206" s="445" t="s">
        <v>9</v>
      </c>
      <c r="AQ2206" s="445" t="s">
        <v>9</v>
      </c>
    </row>
    <row r="2207" spans="1:43" ht="14.5" hidden="1" x14ac:dyDescent="0.35">
      <c r="A2207" s="362">
        <v>2205</v>
      </c>
      <c r="B2207" s="362" t="s">
        <v>5360</v>
      </c>
      <c r="C2207" s="362" t="s">
        <v>3</v>
      </c>
      <c r="D2207" s="362" t="s">
        <v>172</v>
      </c>
      <c r="E2207" s="362"/>
      <c r="F2207" s="362"/>
      <c r="G2207" s="362"/>
      <c r="H2207" s="362" t="s">
        <v>65</v>
      </c>
      <c r="I2207" s="362" t="s">
        <v>822</v>
      </c>
      <c r="J2207" s="361" t="s">
        <v>5361</v>
      </c>
      <c r="K2207" s="362"/>
      <c r="L2207" s="362" t="s">
        <v>186</v>
      </c>
      <c r="M2207" s="362" t="s">
        <v>40</v>
      </c>
      <c r="N2207" s="362" t="s">
        <v>65</v>
      </c>
      <c r="O2207" s="362" t="s">
        <v>3395</v>
      </c>
      <c r="P2207" s="482" t="s">
        <v>90</v>
      </c>
      <c r="Q2207" s="362"/>
      <c r="R2207" s="362"/>
      <c r="S2207" s="362"/>
      <c r="T2207" s="362"/>
      <c r="U2207" s="362"/>
      <c r="V2207" s="362"/>
      <c r="W2207" s="362"/>
      <c r="X2207" s="362"/>
      <c r="Y2207" s="362"/>
      <c r="Z2207" s="362"/>
      <c r="AA2207" s="366"/>
      <c r="AB2207" s="362"/>
      <c r="AC2207" s="362" t="s">
        <v>19</v>
      </c>
      <c r="AD2207" s="362" t="s">
        <v>40</v>
      </c>
      <c r="AE2207" s="362"/>
      <c r="AF2207" s="362"/>
      <c r="AG2207" s="362"/>
      <c r="AH2207" s="362"/>
      <c r="AI2207" s="362"/>
      <c r="AJ2207" s="362"/>
      <c r="AK2207" s="362"/>
      <c r="AL2207" s="362"/>
      <c r="AM2207" s="362"/>
      <c r="AN2207" s="361"/>
      <c r="AO2207" s="445" t="s">
        <v>9</v>
      </c>
      <c r="AP2207" s="445" t="s">
        <v>9</v>
      </c>
      <c r="AQ2207" s="445" t="s">
        <v>9</v>
      </c>
    </row>
    <row r="2208" spans="1:43" ht="29" hidden="1" x14ac:dyDescent="0.35">
      <c r="A2208" s="362">
        <v>2206</v>
      </c>
      <c r="B2208" s="362" t="s">
        <v>5362</v>
      </c>
      <c r="C2208" s="362" t="s">
        <v>3</v>
      </c>
      <c r="D2208" s="362" t="s">
        <v>172</v>
      </c>
      <c r="E2208" s="362"/>
      <c r="F2208" s="362"/>
      <c r="G2208" s="362"/>
      <c r="H2208" s="362" t="s">
        <v>26</v>
      </c>
      <c r="I2208" s="362" t="s">
        <v>63</v>
      </c>
      <c r="J2208" s="361" t="s">
        <v>5363</v>
      </c>
      <c r="K2208" s="362"/>
      <c r="L2208" s="362" t="s">
        <v>186</v>
      </c>
      <c r="M2208" s="362" t="s">
        <v>4410</v>
      </c>
      <c r="N2208" s="362" t="s">
        <v>2208</v>
      </c>
      <c r="O2208" s="362" t="s">
        <v>4394</v>
      </c>
      <c r="P2208" s="482" t="s">
        <v>6911</v>
      </c>
      <c r="Q2208" s="362"/>
      <c r="R2208" s="362"/>
      <c r="S2208" s="362"/>
      <c r="T2208" s="362"/>
      <c r="U2208" s="362"/>
      <c r="V2208" s="362"/>
      <c r="W2208" s="362"/>
      <c r="X2208" s="362"/>
      <c r="Y2208" s="362"/>
      <c r="Z2208" s="362"/>
      <c r="AA2208" s="366"/>
      <c r="AB2208" s="362"/>
      <c r="AC2208" s="362" t="s">
        <v>19</v>
      </c>
      <c r="AD2208" s="362" t="s">
        <v>40</v>
      </c>
      <c r="AE2208" s="362" t="s">
        <v>6913</v>
      </c>
      <c r="AF2208" s="362" t="s">
        <v>6171</v>
      </c>
      <c r="AG2208" s="362" t="b">
        <v>0</v>
      </c>
      <c r="AH2208" s="362"/>
      <c r="AI2208" s="362"/>
      <c r="AJ2208" s="362"/>
      <c r="AK2208" s="362"/>
      <c r="AL2208" s="362"/>
      <c r="AM2208" s="362"/>
      <c r="AN2208" s="361"/>
      <c r="AO2208" s="445" t="s">
        <v>6311</v>
      </c>
      <c r="AP2208" s="445" t="s">
        <v>6311</v>
      </c>
      <c r="AQ2208" s="445" t="s">
        <v>5839</v>
      </c>
    </row>
    <row r="2209" spans="1:43" ht="14.5" hidden="1" x14ac:dyDescent="0.35">
      <c r="A2209" s="362">
        <v>2207</v>
      </c>
      <c r="B2209" s="362" t="s">
        <v>5364</v>
      </c>
      <c r="C2209" s="362" t="s">
        <v>3</v>
      </c>
      <c r="D2209" s="362" t="s">
        <v>172</v>
      </c>
      <c r="E2209" s="362"/>
      <c r="F2209" s="362"/>
      <c r="G2209" s="362"/>
      <c r="H2209" s="362" t="s">
        <v>65</v>
      </c>
      <c r="I2209" s="362" t="s">
        <v>822</v>
      </c>
      <c r="J2209" s="361" t="s">
        <v>5365</v>
      </c>
      <c r="K2209" s="362"/>
      <c r="L2209" s="362" t="s">
        <v>186</v>
      </c>
      <c r="M2209" s="362" t="s">
        <v>40</v>
      </c>
      <c r="N2209" s="362" t="s">
        <v>65</v>
      </c>
      <c r="O2209" s="362" t="s">
        <v>3395</v>
      </c>
      <c r="P2209" s="482" t="s">
        <v>90</v>
      </c>
      <c r="Q2209" s="362"/>
      <c r="R2209" s="362"/>
      <c r="S2209" s="362"/>
      <c r="T2209" s="362"/>
      <c r="U2209" s="362"/>
      <c r="V2209" s="362"/>
      <c r="W2209" s="362"/>
      <c r="X2209" s="362"/>
      <c r="Y2209" s="362"/>
      <c r="Z2209" s="362"/>
      <c r="AA2209" s="366"/>
      <c r="AB2209" s="362"/>
      <c r="AC2209" s="362" t="s">
        <v>19</v>
      </c>
      <c r="AD2209" s="362" t="s">
        <v>40</v>
      </c>
      <c r="AE2209" s="362"/>
      <c r="AF2209" s="362"/>
      <c r="AG2209" s="362"/>
      <c r="AH2209" s="362"/>
      <c r="AI2209" s="362"/>
      <c r="AJ2209" s="362"/>
      <c r="AK2209" s="362"/>
      <c r="AL2209" s="362"/>
      <c r="AM2209" s="362"/>
      <c r="AN2209" s="361"/>
      <c r="AO2209" s="445" t="s">
        <v>9</v>
      </c>
      <c r="AP2209" s="445" t="s">
        <v>9</v>
      </c>
      <c r="AQ2209" s="445" t="s">
        <v>9</v>
      </c>
    </row>
    <row r="2210" spans="1:43" ht="43.5" hidden="1" x14ac:dyDescent="0.35">
      <c r="A2210" s="362">
        <v>2208</v>
      </c>
      <c r="B2210" s="362" t="s">
        <v>5366</v>
      </c>
      <c r="C2210" s="362" t="s">
        <v>3</v>
      </c>
      <c r="D2210" s="362" t="s">
        <v>172</v>
      </c>
      <c r="E2210" s="362"/>
      <c r="F2210" s="362" t="s">
        <v>63</v>
      </c>
      <c r="G2210" s="362" t="s">
        <v>63</v>
      </c>
      <c r="H2210" s="362" t="s">
        <v>83</v>
      </c>
      <c r="I2210" s="362" t="s">
        <v>822</v>
      </c>
      <c r="J2210" s="361" t="s">
        <v>5367</v>
      </c>
      <c r="K2210" s="362"/>
      <c r="L2210" s="362" t="s">
        <v>186</v>
      </c>
      <c r="M2210" s="362" t="s">
        <v>40</v>
      </c>
      <c r="N2210" s="362" t="s">
        <v>83</v>
      </c>
      <c r="O2210" s="362" t="s">
        <v>5368</v>
      </c>
      <c r="P2210" s="487" t="s">
        <v>5369</v>
      </c>
      <c r="Q2210" s="362"/>
      <c r="R2210" s="362"/>
      <c r="S2210" s="362"/>
      <c r="T2210" s="362"/>
      <c r="U2210" s="362"/>
      <c r="V2210" s="362"/>
      <c r="W2210" s="362"/>
      <c r="X2210" s="362"/>
      <c r="Y2210" s="362"/>
      <c r="Z2210" s="362"/>
      <c r="AA2210" s="366"/>
      <c r="AB2210" s="362"/>
      <c r="AC2210" s="362" t="s">
        <v>19</v>
      </c>
      <c r="AD2210" s="362" t="s">
        <v>40</v>
      </c>
      <c r="AE2210" s="362"/>
      <c r="AF2210" s="362"/>
      <c r="AG2210" s="362"/>
      <c r="AH2210" s="362"/>
      <c r="AI2210" s="362"/>
      <c r="AJ2210" s="362"/>
      <c r="AK2210" s="362"/>
      <c r="AL2210" s="362"/>
      <c r="AM2210" s="362"/>
      <c r="AN2210" s="361"/>
      <c r="AO2210" s="445" t="s">
        <v>9</v>
      </c>
      <c r="AP2210" s="445" t="s">
        <v>9</v>
      </c>
      <c r="AQ2210" s="445" t="s">
        <v>9</v>
      </c>
    </row>
    <row r="2211" spans="1:43" ht="43.5" hidden="1" x14ac:dyDescent="0.35">
      <c r="A2211" s="362">
        <v>2209</v>
      </c>
      <c r="B2211" s="362" t="s">
        <v>5370</v>
      </c>
      <c r="C2211" s="362" t="s">
        <v>3</v>
      </c>
      <c r="D2211" s="362" t="s">
        <v>172</v>
      </c>
      <c r="E2211" s="362"/>
      <c r="F2211" s="362" t="s">
        <v>63</v>
      </c>
      <c r="G2211" s="362" t="s">
        <v>63</v>
      </c>
      <c r="H2211" s="362" t="s">
        <v>83</v>
      </c>
      <c r="I2211" s="362" t="s">
        <v>822</v>
      </c>
      <c r="J2211" s="361" t="s">
        <v>5371</v>
      </c>
      <c r="K2211" s="362"/>
      <c r="L2211" s="362" t="s">
        <v>186</v>
      </c>
      <c r="M2211" s="362" t="s">
        <v>40</v>
      </c>
      <c r="N2211" s="362" t="s">
        <v>83</v>
      </c>
      <c r="O2211" s="362" t="s">
        <v>5368</v>
      </c>
      <c r="P2211" s="487" t="s">
        <v>5369</v>
      </c>
      <c r="Q2211" s="362"/>
      <c r="R2211" s="362"/>
      <c r="S2211" s="362"/>
      <c r="T2211" s="362"/>
      <c r="U2211" s="362"/>
      <c r="V2211" s="362"/>
      <c r="W2211" s="362"/>
      <c r="X2211" s="362"/>
      <c r="Y2211" s="362"/>
      <c r="Z2211" s="362"/>
      <c r="AA2211" s="366"/>
      <c r="AB2211" s="362"/>
      <c r="AC2211" s="362" t="s">
        <v>19</v>
      </c>
      <c r="AD2211" s="362" t="s">
        <v>40</v>
      </c>
      <c r="AE2211" s="362"/>
      <c r="AF2211" s="362"/>
      <c r="AG2211" s="362"/>
      <c r="AH2211" s="362"/>
      <c r="AI2211" s="362"/>
      <c r="AJ2211" s="362"/>
      <c r="AK2211" s="362"/>
      <c r="AL2211" s="362"/>
      <c r="AM2211" s="362"/>
      <c r="AN2211" s="361"/>
      <c r="AO2211" s="445" t="s">
        <v>9</v>
      </c>
      <c r="AP2211" s="445" t="s">
        <v>9</v>
      </c>
      <c r="AQ2211" s="445" t="s">
        <v>9</v>
      </c>
    </row>
    <row r="2212" spans="1:43" ht="43.5" hidden="1" x14ac:dyDescent="0.35">
      <c r="A2212" s="362">
        <v>2210</v>
      </c>
      <c r="B2212" s="362" t="s">
        <v>5372</v>
      </c>
      <c r="C2212" s="362" t="s">
        <v>3</v>
      </c>
      <c r="D2212" s="362" t="s">
        <v>172</v>
      </c>
      <c r="E2212" s="362"/>
      <c r="F2212" s="362" t="s">
        <v>63</v>
      </c>
      <c r="G2212" s="362" t="s">
        <v>63</v>
      </c>
      <c r="H2212" s="362" t="s">
        <v>83</v>
      </c>
      <c r="I2212" s="362" t="s">
        <v>822</v>
      </c>
      <c r="J2212" s="361" t="s">
        <v>5373</v>
      </c>
      <c r="K2212" s="362"/>
      <c r="L2212" s="362" t="s">
        <v>186</v>
      </c>
      <c r="M2212" s="362" t="s">
        <v>40</v>
      </c>
      <c r="N2212" s="362" t="s">
        <v>83</v>
      </c>
      <c r="O2212" s="362" t="s">
        <v>5368</v>
      </c>
      <c r="P2212" s="487" t="s">
        <v>5374</v>
      </c>
      <c r="Q2212" s="362"/>
      <c r="R2212" s="362"/>
      <c r="S2212" s="362"/>
      <c r="T2212" s="362"/>
      <c r="U2212" s="362"/>
      <c r="V2212" s="362"/>
      <c r="W2212" s="362"/>
      <c r="X2212" s="362"/>
      <c r="Y2212" s="362"/>
      <c r="Z2212" s="362"/>
      <c r="AA2212" s="366"/>
      <c r="AB2212" s="362"/>
      <c r="AC2212" s="362" t="s">
        <v>19</v>
      </c>
      <c r="AD2212" s="362" t="s">
        <v>40</v>
      </c>
      <c r="AE2212" s="362"/>
      <c r="AF2212" s="362"/>
      <c r="AG2212" s="362"/>
      <c r="AH2212" s="362"/>
      <c r="AI2212" s="362"/>
      <c r="AJ2212" s="362"/>
      <c r="AK2212" s="362"/>
      <c r="AL2212" s="362"/>
      <c r="AM2212" s="362"/>
      <c r="AN2212" s="361"/>
      <c r="AO2212" s="445" t="s">
        <v>9</v>
      </c>
      <c r="AP2212" s="445" t="s">
        <v>9</v>
      </c>
      <c r="AQ2212" s="445" t="s">
        <v>9</v>
      </c>
    </row>
    <row r="2213" spans="1:43" ht="43.5" hidden="1" x14ac:dyDescent="0.35">
      <c r="A2213" s="362">
        <v>2211</v>
      </c>
      <c r="B2213" s="362" t="s">
        <v>5375</v>
      </c>
      <c r="C2213" s="362" t="s">
        <v>3</v>
      </c>
      <c r="D2213" s="362" t="s">
        <v>172</v>
      </c>
      <c r="E2213" s="362"/>
      <c r="F2213" s="362" t="s">
        <v>63</v>
      </c>
      <c r="G2213" s="362" t="s">
        <v>63</v>
      </c>
      <c r="H2213" s="362" t="s">
        <v>83</v>
      </c>
      <c r="I2213" s="362" t="s">
        <v>822</v>
      </c>
      <c r="J2213" s="361" t="s">
        <v>5376</v>
      </c>
      <c r="K2213" s="362"/>
      <c r="L2213" s="362" t="s">
        <v>186</v>
      </c>
      <c r="M2213" s="362" t="s">
        <v>40</v>
      </c>
      <c r="N2213" s="362" t="s">
        <v>83</v>
      </c>
      <c r="O2213" s="362" t="s">
        <v>5368</v>
      </c>
      <c r="P2213" s="487" t="s">
        <v>5377</v>
      </c>
      <c r="Q2213" s="362"/>
      <c r="R2213" s="362"/>
      <c r="S2213" s="362"/>
      <c r="T2213" s="362"/>
      <c r="U2213" s="362"/>
      <c r="V2213" s="362"/>
      <c r="W2213" s="362"/>
      <c r="X2213" s="362"/>
      <c r="Y2213" s="362"/>
      <c r="Z2213" s="362"/>
      <c r="AA2213" s="366"/>
      <c r="AB2213" s="362"/>
      <c r="AC2213" s="362" t="s">
        <v>19</v>
      </c>
      <c r="AD2213" s="362" t="s">
        <v>40</v>
      </c>
      <c r="AE2213" s="362"/>
      <c r="AF2213" s="362"/>
      <c r="AG2213" s="362"/>
      <c r="AH2213" s="362"/>
      <c r="AI2213" s="362"/>
      <c r="AJ2213" s="362"/>
      <c r="AK2213" s="362"/>
      <c r="AL2213" s="362"/>
      <c r="AM2213" s="362"/>
      <c r="AN2213" s="361"/>
      <c r="AO2213" s="445" t="s">
        <v>9</v>
      </c>
      <c r="AP2213" s="445" t="s">
        <v>9</v>
      </c>
      <c r="AQ2213" s="445" t="s">
        <v>9</v>
      </c>
    </row>
    <row r="2214" spans="1:43" ht="43.5" hidden="1" x14ac:dyDescent="0.35">
      <c r="A2214" s="362">
        <v>2212</v>
      </c>
      <c r="B2214" s="362" t="s">
        <v>5378</v>
      </c>
      <c r="C2214" s="362" t="s">
        <v>3</v>
      </c>
      <c r="D2214" s="362" t="s">
        <v>172</v>
      </c>
      <c r="E2214" s="362"/>
      <c r="F2214" s="362" t="s">
        <v>63</v>
      </c>
      <c r="G2214" s="362" t="s">
        <v>63</v>
      </c>
      <c r="H2214" s="362" t="s">
        <v>63</v>
      </c>
      <c r="I2214" s="362" t="s">
        <v>822</v>
      </c>
      <c r="J2214" s="361" t="s">
        <v>5379</v>
      </c>
      <c r="K2214" s="362"/>
      <c r="L2214" s="362" t="s">
        <v>186</v>
      </c>
      <c r="M2214" s="362" t="s">
        <v>4410</v>
      </c>
      <c r="N2214" s="362" t="s">
        <v>5380</v>
      </c>
      <c r="O2214" s="362" t="s">
        <v>5381</v>
      </c>
      <c r="P2214" s="482" t="s">
        <v>5382</v>
      </c>
      <c r="Q2214" s="362"/>
      <c r="R2214" s="362"/>
      <c r="S2214" s="362"/>
      <c r="T2214" s="362"/>
      <c r="U2214" s="362"/>
      <c r="V2214" s="362"/>
      <c r="W2214" s="362"/>
      <c r="X2214" s="362"/>
      <c r="Y2214" s="362"/>
      <c r="Z2214" s="362"/>
      <c r="AA2214" s="366"/>
      <c r="AB2214" s="362"/>
      <c r="AC2214" s="362" t="s">
        <v>19</v>
      </c>
      <c r="AD2214" s="362" t="s">
        <v>40</v>
      </c>
      <c r="AE2214" s="362" t="s">
        <v>5382</v>
      </c>
      <c r="AF2214" s="362" t="s">
        <v>51</v>
      </c>
      <c r="AG2214" s="362" t="b">
        <v>1</v>
      </c>
      <c r="AH2214" s="362"/>
      <c r="AI2214" s="362"/>
      <c r="AJ2214" s="362"/>
      <c r="AK2214" s="362"/>
      <c r="AL2214" s="362"/>
      <c r="AM2214" s="362"/>
      <c r="AN2214" s="361"/>
      <c r="AO2214" s="445" t="s">
        <v>5839</v>
      </c>
      <c r="AP2214" s="445" t="s">
        <v>5839</v>
      </c>
      <c r="AQ2214" s="445" t="s">
        <v>5839</v>
      </c>
    </row>
    <row r="2215" spans="1:43" ht="29" hidden="1" x14ac:dyDescent="0.35">
      <c r="A2215" s="362">
        <v>2213</v>
      </c>
      <c r="B2215" s="362" t="s">
        <v>5383</v>
      </c>
      <c r="C2215" s="362" t="s">
        <v>3</v>
      </c>
      <c r="D2215" s="362" t="s">
        <v>172</v>
      </c>
      <c r="E2215" s="362"/>
      <c r="F2215" s="362" t="s">
        <v>63</v>
      </c>
      <c r="G2215" s="362" t="s">
        <v>63</v>
      </c>
      <c r="H2215" s="362" t="s">
        <v>63</v>
      </c>
      <c r="I2215" s="362" t="s">
        <v>822</v>
      </c>
      <c r="J2215" s="361" t="s">
        <v>5384</v>
      </c>
      <c r="K2215" s="362"/>
      <c r="L2215" s="362" t="s">
        <v>186</v>
      </c>
      <c r="M2215" s="362" t="s">
        <v>95</v>
      </c>
      <c r="N2215" s="362" t="s">
        <v>5380</v>
      </c>
      <c r="O2215" s="362" t="s">
        <v>5381</v>
      </c>
      <c r="P2215" s="482"/>
      <c r="Q2215" s="362"/>
      <c r="R2215" s="362"/>
      <c r="S2215" s="362"/>
      <c r="T2215" s="362"/>
      <c r="U2215" s="362"/>
      <c r="V2215" s="362"/>
      <c r="W2215" s="362"/>
      <c r="X2215" s="362"/>
      <c r="Y2215" s="362"/>
      <c r="Z2215" s="362"/>
      <c r="AA2215" s="366"/>
      <c r="AB2215" s="362"/>
      <c r="AC2215" s="362" t="s">
        <v>19</v>
      </c>
      <c r="AD2215" s="362" t="s">
        <v>40</v>
      </c>
      <c r="AE2215" s="362">
        <v>0</v>
      </c>
      <c r="AF2215" s="362" t="s">
        <v>6316</v>
      </c>
      <c r="AG2215" s="362" t="b">
        <v>1</v>
      </c>
      <c r="AH2215" s="362"/>
      <c r="AI2215" s="362"/>
      <c r="AJ2215" s="362"/>
      <c r="AK2215" s="362"/>
      <c r="AL2215" s="362"/>
      <c r="AM2215" s="362"/>
      <c r="AN2215" s="361"/>
      <c r="AO2215" s="445" t="s">
        <v>9</v>
      </c>
      <c r="AP2215" s="445" t="s">
        <v>9</v>
      </c>
      <c r="AQ2215" s="445" t="s">
        <v>9</v>
      </c>
    </row>
    <row r="2216" spans="1:43" ht="43.5" hidden="1" x14ac:dyDescent="0.35">
      <c r="A2216" s="362">
        <v>2214</v>
      </c>
      <c r="B2216" s="362" t="s">
        <v>5385</v>
      </c>
      <c r="C2216" s="362" t="s">
        <v>3</v>
      </c>
      <c r="D2216" s="362" t="s">
        <v>172</v>
      </c>
      <c r="E2216" s="362"/>
      <c r="F2216" s="362" t="s">
        <v>63</v>
      </c>
      <c r="G2216" s="362" t="s">
        <v>63</v>
      </c>
      <c r="H2216" s="362" t="s">
        <v>63</v>
      </c>
      <c r="I2216" s="362" t="s">
        <v>822</v>
      </c>
      <c r="J2216" s="361" t="s">
        <v>5386</v>
      </c>
      <c r="K2216" s="362"/>
      <c r="L2216" s="362" t="s">
        <v>186</v>
      </c>
      <c r="M2216" s="362" t="s">
        <v>4410</v>
      </c>
      <c r="N2216" s="362" t="s">
        <v>5380</v>
      </c>
      <c r="O2216" s="362" t="s">
        <v>5381</v>
      </c>
      <c r="P2216" s="482" t="s">
        <v>5382</v>
      </c>
      <c r="Q2216" s="362"/>
      <c r="R2216" s="362"/>
      <c r="S2216" s="362"/>
      <c r="T2216" s="362"/>
      <c r="U2216" s="362"/>
      <c r="V2216" s="362"/>
      <c r="W2216" s="362"/>
      <c r="X2216" s="362"/>
      <c r="Y2216" s="362"/>
      <c r="Z2216" s="362"/>
      <c r="AA2216" s="366"/>
      <c r="AB2216" s="362"/>
      <c r="AC2216" s="362" t="s">
        <v>19</v>
      </c>
      <c r="AD2216" s="362" t="s">
        <v>40</v>
      </c>
      <c r="AE2216" s="362" t="s">
        <v>5382</v>
      </c>
      <c r="AF2216" s="362" t="s">
        <v>51</v>
      </c>
      <c r="AG2216" s="362" t="b">
        <v>1</v>
      </c>
      <c r="AH2216" s="362"/>
      <c r="AI2216" s="362"/>
      <c r="AJ2216" s="362"/>
      <c r="AK2216" s="362"/>
      <c r="AL2216" s="362"/>
      <c r="AM2216" s="362"/>
      <c r="AN2216" s="361"/>
      <c r="AO2216" s="445" t="s">
        <v>5839</v>
      </c>
      <c r="AP2216" s="445" t="s">
        <v>5839</v>
      </c>
      <c r="AQ2216" s="445" t="s">
        <v>5839</v>
      </c>
    </row>
    <row r="2217" spans="1:43" ht="43.5" hidden="1" x14ac:dyDescent="0.35">
      <c r="A2217" s="362">
        <v>2215</v>
      </c>
      <c r="B2217" s="362" t="s">
        <v>5387</v>
      </c>
      <c r="C2217" s="362" t="s">
        <v>3</v>
      </c>
      <c r="D2217" s="362" t="s">
        <v>172</v>
      </c>
      <c r="E2217" s="362"/>
      <c r="F2217" s="362" t="s">
        <v>63</v>
      </c>
      <c r="G2217" s="362" t="s">
        <v>63</v>
      </c>
      <c r="H2217" s="362" t="s">
        <v>63</v>
      </c>
      <c r="I2217" s="362" t="s">
        <v>822</v>
      </c>
      <c r="J2217" s="361" t="s">
        <v>5388</v>
      </c>
      <c r="K2217" s="362"/>
      <c r="L2217" s="362" t="s">
        <v>186</v>
      </c>
      <c r="M2217" s="362" t="s">
        <v>4410</v>
      </c>
      <c r="N2217" s="362" t="s">
        <v>5380</v>
      </c>
      <c r="O2217" s="362" t="s">
        <v>5381</v>
      </c>
      <c r="P2217" s="482" t="s">
        <v>5382</v>
      </c>
      <c r="Q2217" s="362"/>
      <c r="R2217" s="362"/>
      <c r="S2217" s="362"/>
      <c r="T2217" s="362"/>
      <c r="U2217" s="362"/>
      <c r="V2217" s="362"/>
      <c r="W2217" s="362"/>
      <c r="X2217" s="362"/>
      <c r="Y2217" s="362"/>
      <c r="Z2217" s="362"/>
      <c r="AA2217" s="366"/>
      <c r="AB2217" s="362"/>
      <c r="AC2217" s="362" t="s">
        <v>19</v>
      </c>
      <c r="AD2217" s="362" t="s">
        <v>40</v>
      </c>
      <c r="AE2217" s="362" t="s">
        <v>5382</v>
      </c>
      <c r="AF2217" s="362" t="s">
        <v>51</v>
      </c>
      <c r="AG2217" s="362" t="b">
        <v>1</v>
      </c>
      <c r="AH2217" s="362"/>
      <c r="AI2217" s="362"/>
      <c r="AJ2217" s="362"/>
      <c r="AK2217" s="362"/>
      <c r="AL2217" s="362"/>
      <c r="AM2217" s="362"/>
      <c r="AN2217" s="361"/>
      <c r="AO2217" s="445" t="s">
        <v>5839</v>
      </c>
      <c r="AP2217" s="445" t="s">
        <v>5839</v>
      </c>
      <c r="AQ2217" s="445" t="s">
        <v>5839</v>
      </c>
    </row>
    <row r="2218" spans="1:43" ht="29" hidden="1" x14ac:dyDescent="0.35">
      <c r="A2218" s="362">
        <v>2216</v>
      </c>
      <c r="B2218" s="362" t="s">
        <v>5389</v>
      </c>
      <c r="C2218" s="362" t="s">
        <v>3</v>
      </c>
      <c r="D2218" s="362" t="s">
        <v>172</v>
      </c>
      <c r="E2218" s="362"/>
      <c r="F2218" s="362"/>
      <c r="G2218" s="362"/>
      <c r="H2218" s="362" t="s">
        <v>74</v>
      </c>
      <c r="I2218" s="362" t="s">
        <v>74</v>
      </c>
      <c r="J2218" s="361" t="s">
        <v>5390</v>
      </c>
      <c r="K2218" s="361"/>
      <c r="L2218" s="362" t="s">
        <v>186</v>
      </c>
      <c r="M2218" s="362" t="s">
        <v>90</v>
      </c>
      <c r="N2218" s="362" t="s">
        <v>74</v>
      </c>
      <c r="O2218" s="362" t="s">
        <v>5391</v>
      </c>
      <c r="P2218" s="482" t="s">
        <v>6914</v>
      </c>
      <c r="Q2218" s="362"/>
      <c r="R2218" s="362"/>
      <c r="S2218" s="362"/>
      <c r="T2218" s="362"/>
      <c r="U2218" s="362"/>
      <c r="V2218" s="362"/>
      <c r="W2218" s="362"/>
      <c r="X2218" s="362"/>
      <c r="Y2218" s="362"/>
      <c r="Z2218" s="362"/>
      <c r="AA2218" s="366"/>
      <c r="AB2218" s="362"/>
      <c r="AC2218" s="362" t="s">
        <v>19</v>
      </c>
      <c r="AD2218" s="362" t="s">
        <v>40</v>
      </c>
      <c r="AE2218" s="362"/>
      <c r="AF2218" s="362"/>
      <c r="AG2218" s="362"/>
      <c r="AH2218" s="362"/>
      <c r="AI2218" s="362"/>
      <c r="AJ2218" s="362"/>
      <c r="AK2218" s="362"/>
      <c r="AL2218" s="362"/>
      <c r="AM2218" s="362"/>
      <c r="AN2218" s="361"/>
      <c r="AO2218" s="445" t="s">
        <v>5839</v>
      </c>
      <c r="AP2218" s="445" t="s">
        <v>5839</v>
      </c>
      <c r="AQ2218" s="445" t="s">
        <v>5839</v>
      </c>
    </row>
    <row r="2219" spans="1:43" ht="29" hidden="1" x14ac:dyDescent="0.35">
      <c r="A2219" s="362">
        <v>2217</v>
      </c>
      <c r="B2219" s="362" t="s">
        <v>5393</v>
      </c>
      <c r="C2219" s="362" t="s">
        <v>3</v>
      </c>
      <c r="D2219" s="362" t="s">
        <v>172</v>
      </c>
      <c r="E2219" s="362"/>
      <c r="F2219" s="362"/>
      <c r="G2219" s="362"/>
      <c r="H2219" s="362" t="s">
        <v>26</v>
      </c>
      <c r="I2219" s="362" t="s">
        <v>63</v>
      </c>
      <c r="J2219" s="361" t="s">
        <v>5394</v>
      </c>
      <c r="K2219" s="362"/>
      <c r="L2219" s="362" t="s">
        <v>186</v>
      </c>
      <c r="M2219" s="362" t="s">
        <v>4410</v>
      </c>
      <c r="N2219" s="362" t="s">
        <v>2208</v>
      </c>
      <c r="O2219" s="362" t="s">
        <v>4394</v>
      </c>
      <c r="P2219" s="482"/>
      <c r="Q2219" s="362"/>
      <c r="R2219" s="362"/>
      <c r="S2219" s="362"/>
      <c r="T2219" s="362"/>
      <c r="U2219" s="362"/>
      <c r="V2219" s="362"/>
      <c r="W2219" s="362"/>
      <c r="X2219" s="362"/>
      <c r="Y2219" s="362"/>
      <c r="Z2219" s="362"/>
      <c r="AA2219" s="366"/>
      <c r="AB2219" s="362"/>
      <c r="AC2219" s="362" t="s">
        <v>19</v>
      </c>
      <c r="AD2219" s="362" t="s">
        <v>40</v>
      </c>
      <c r="AE2219" s="362">
        <v>0</v>
      </c>
      <c r="AF2219" s="362" t="s">
        <v>6171</v>
      </c>
      <c r="AG2219" s="362" t="b">
        <v>1</v>
      </c>
      <c r="AH2219" s="362"/>
      <c r="AI2219" s="362"/>
      <c r="AJ2219" s="362"/>
      <c r="AK2219" s="362"/>
      <c r="AL2219" s="362"/>
      <c r="AM2219" s="362"/>
      <c r="AN2219" s="361"/>
      <c r="AO2219" s="445" t="s">
        <v>5839</v>
      </c>
      <c r="AP2219" s="445" t="s">
        <v>5839</v>
      </c>
      <c r="AQ2219" s="445" t="s">
        <v>5839</v>
      </c>
    </row>
    <row r="2220" spans="1:43" ht="29" hidden="1" x14ac:dyDescent="0.35">
      <c r="A2220" s="362">
        <v>2218</v>
      </c>
      <c r="B2220" s="362" t="s">
        <v>5395</v>
      </c>
      <c r="C2220" s="362" t="s">
        <v>3</v>
      </c>
      <c r="D2220" s="362" t="s">
        <v>172</v>
      </c>
      <c r="E2220" s="362"/>
      <c r="F2220" s="362"/>
      <c r="G2220" s="362"/>
      <c r="H2220" s="362" t="s">
        <v>74</v>
      </c>
      <c r="I2220" s="362" t="s">
        <v>74</v>
      </c>
      <c r="J2220" s="361" t="s">
        <v>5396</v>
      </c>
      <c r="K2220" s="361"/>
      <c r="L2220" s="362" t="s">
        <v>186</v>
      </c>
      <c r="M2220" s="362" t="s">
        <v>90</v>
      </c>
      <c r="N2220" s="362" t="s">
        <v>74</v>
      </c>
      <c r="O2220" s="362" t="s">
        <v>4394</v>
      </c>
      <c r="P2220" s="482" t="s">
        <v>6914</v>
      </c>
      <c r="Q2220" s="362"/>
      <c r="R2220" s="362"/>
      <c r="S2220" s="362"/>
      <c r="T2220" s="362"/>
      <c r="U2220" s="362"/>
      <c r="V2220" s="362"/>
      <c r="W2220" s="362"/>
      <c r="X2220" s="362"/>
      <c r="Y2220" s="362"/>
      <c r="Z2220" s="362"/>
      <c r="AA2220" s="366"/>
      <c r="AB2220" s="362"/>
      <c r="AC2220" s="362" t="s">
        <v>19</v>
      </c>
      <c r="AD2220" s="362" t="s">
        <v>40</v>
      </c>
      <c r="AE2220" s="362"/>
      <c r="AF2220" s="362"/>
      <c r="AG2220" s="362"/>
      <c r="AH2220" s="362"/>
      <c r="AI2220" s="362"/>
      <c r="AJ2220" s="362"/>
      <c r="AK2220" s="362"/>
      <c r="AL2220" s="362"/>
      <c r="AM2220" s="362"/>
      <c r="AN2220" s="361"/>
      <c r="AO2220" s="445" t="s">
        <v>5839</v>
      </c>
      <c r="AP2220" s="445" t="s">
        <v>5839</v>
      </c>
      <c r="AQ2220" s="445" t="s">
        <v>5839</v>
      </c>
    </row>
    <row r="2221" spans="1:43" ht="29" hidden="1" x14ac:dyDescent="0.35">
      <c r="A2221" s="362">
        <v>2219</v>
      </c>
      <c r="B2221" s="362" t="s">
        <v>5397</v>
      </c>
      <c r="C2221" s="362" t="s">
        <v>3</v>
      </c>
      <c r="D2221" s="362" t="s">
        <v>172</v>
      </c>
      <c r="E2221" s="362"/>
      <c r="F2221" s="362"/>
      <c r="G2221" s="362"/>
      <c r="H2221" s="362" t="s">
        <v>74</v>
      </c>
      <c r="I2221" s="362" t="s">
        <v>74</v>
      </c>
      <c r="J2221" s="361" t="s">
        <v>5398</v>
      </c>
      <c r="K2221" s="361"/>
      <c r="L2221" s="362" t="s">
        <v>186</v>
      </c>
      <c r="M2221" s="362" t="s">
        <v>90</v>
      </c>
      <c r="N2221" s="362" t="s">
        <v>74</v>
      </c>
      <c r="O2221" s="362" t="s">
        <v>4394</v>
      </c>
      <c r="P2221" s="482" t="s">
        <v>6914</v>
      </c>
      <c r="Q2221" s="362"/>
      <c r="R2221" s="362"/>
      <c r="S2221" s="362"/>
      <c r="T2221" s="362"/>
      <c r="U2221" s="362"/>
      <c r="V2221" s="362"/>
      <c r="W2221" s="362"/>
      <c r="X2221" s="362"/>
      <c r="Y2221" s="362"/>
      <c r="Z2221" s="362"/>
      <c r="AA2221" s="366"/>
      <c r="AB2221" s="362"/>
      <c r="AC2221" s="362" t="s">
        <v>19</v>
      </c>
      <c r="AD2221" s="362" t="s">
        <v>40</v>
      </c>
      <c r="AE2221" s="362"/>
      <c r="AF2221" s="362"/>
      <c r="AG2221" s="362"/>
      <c r="AH2221" s="362"/>
      <c r="AI2221" s="362"/>
      <c r="AJ2221" s="362"/>
      <c r="AK2221" s="362"/>
      <c r="AL2221" s="362"/>
      <c r="AM2221" s="362"/>
      <c r="AN2221" s="361"/>
      <c r="AO2221" s="445" t="s">
        <v>5839</v>
      </c>
      <c r="AP2221" s="445" t="s">
        <v>5839</v>
      </c>
      <c r="AQ2221" s="445" t="s">
        <v>5839</v>
      </c>
    </row>
    <row r="2222" spans="1:43" ht="29" hidden="1" x14ac:dyDescent="0.35">
      <c r="A2222" s="362">
        <v>2220</v>
      </c>
      <c r="B2222" s="362" t="s">
        <v>5399</v>
      </c>
      <c r="C2222" s="362" t="s">
        <v>3</v>
      </c>
      <c r="D2222" s="362" t="s">
        <v>172</v>
      </c>
      <c r="E2222" s="362"/>
      <c r="F2222" s="362"/>
      <c r="G2222" s="362"/>
      <c r="H2222" s="362" t="s">
        <v>74</v>
      </c>
      <c r="I2222" s="362" t="s">
        <v>74</v>
      </c>
      <c r="J2222" s="361" t="s">
        <v>5400</v>
      </c>
      <c r="K2222" s="361"/>
      <c r="L2222" s="362" t="s">
        <v>186</v>
      </c>
      <c r="M2222" s="362" t="s">
        <v>90</v>
      </c>
      <c r="N2222" s="362" t="s">
        <v>74</v>
      </c>
      <c r="O2222" s="362" t="s">
        <v>5401</v>
      </c>
      <c r="P2222" s="482" t="s">
        <v>6914</v>
      </c>
      <c r="Q2222" s="362"/>
      <c r="R2222" s="362"/>
      <c r="S2222" s="362"/>
      <c r="T2222" s="362"/>
      <c r="U2222" s="362"/>
      <c r="V2222" s="362"/>
      <c r="W2222" s="362"/>
      <c r="X2222" s="362"/>
      <c r="Y2222" s="362"/>
      <c r="Z2222" s="362"/>
      <c r="AA2222" s="366"/>
      <c r="AB2222" s="362"/>
      <c r="AC2222" s="362" t="s">
        <v>19</v>
      </c>
      <c r="AD2222" s="362" t="s">
        <v>40</v>
      </c>
      <c r="AE2222" s="362"/>
      <c r="AF2222" s="362"/>
      <c r="AG2222" s="362"/>
      <c r="AH2222" s="362"/>
      <c r="AI2222" s="362"/>
      <c r="AJ2222" s="362"/>
      <c r="AK2222" s="362"/>
      <c r="AL2222" s="362"/>
      <c r="AM2222" s="362"/>
      <c r="AN2222" s="361"/>
      <c r="AO2222" s="445" t="s">
        <v>5839</v>
      </c>
      <c r="AP2222" s="445" t="s">
        <v>5839</v>
      </c>
      <c r="AQ2222" s="445" t="s">
        <v>5839</v>
      </c>
    </row>
    <row r="2223" spans="1:43" ht="58" hidden="1" x14ac:dyDescent="0.35">
      <c r="A2223" s="362">
        <v>2221</v>
      </c>
      <c r="B2223" s="362" t="s">
        <v>5402</v>
      </c>
      <c r="C2223" s="362" t="s">
        <v>3</v>
      </c>
      <c r="D2223" s="362" t="s">
        <v>172</v>
      </c>
      <c r="E2223" s="362"/>
      <c r="F2223" s="362"/>
      <c r="G2223" s="362"/>
      <c r="H2223" s="362" t="s">
        <v>74</v>
      </c>
      <c r="I2223" s="362" t="s">
        <v>74</v>
      </c>
      <c r="J2223" s="361" t="s">
        <v>5403</v>
      </c>
      <c r="K2223" s="361"/>
      <c r="L2223" s="362" t="s">
        <v>186</v>
      </c>
      <c r="M2223" s="362" t="s">
        <v>90</v>
      </c>
      <c r="N2223" s="362" t="s">
        <v>74</v>
      </c>
      <c r="O2223" s="362" t="s">
        <v>5401</v>
      </c>
      <c r="P2223" s="482" t="s">
        <v>6915</v>
      </c>
      <c r="Q2223" s="362"/>
      <c r="R2223" s="362"/>
      <c r="S2223" s="362"/>
      <c r="T2223" s="362"/>
      <c r="U2223" s="362"/>
      <c r="V2223" s="362"/>
      <c r="W2223" s="362"/>
      <c r="X2223" s="362"/>
      <c r="Y2223" s="362"/>
      <c r="Z2223" s="362"/>
      <c r="AA2223" s="366"/>
      <c r="AB2223" s="362"/>
      <c r="AC2223" s="362" t="s">
        <v>19</v>
      </c>
      <c r="AD2223" s="362" t="s">
        <v>40</v>
      </c>
      <c r="AE2223" s="362"/>
      <c r="AF2223" s="362"/>
      <c r="AG2223" s="362"/>
      <c r="AH2223" s="362"/>
      <c r="AI2223" s="362"/>
      <c r="AJ2223" s="362"/>
      <c r="AK2223" s="362"/>
      <c r="AL2223" s="362"/>
      <c r="AM2223" s="362"/>
      <c r="AN2223" s="361"/>
      <c r="AO2223" s="445" t="s">
        <v>5839</v>
      </c>
      <c r="AP2223" s="445" t="s">
        <v>5839</v>
      </c>
      <c r="AQ2223" s="445" t="s">
        <v>5839</v>
      </c>
    </row>
    <row r="2224" spans="1:43" ht="58" hidden="1" x14ac:dyDescent="0.35">
      <c r="A2224" s="362">
        <v>2222</v>
      </c>
      <c r="B2224" s="362" t="s">
        <v>5405</v>
      </c>
      <c r="C2224" s="362" t="s">
        <v>3</v>
      </c>
      <c r="D2224" s="362" t="s">
        <v>172</v>
      </c>
      <c r="E2224" s="362"/>
      <c r="F2224" s="362"/>
      <c r="G2224" s="362"/>
      <c r="H2224" s="362" t="s">
        <v>74</v>
      </c>
      <c r="I2224" s="362" t="s">
        <v>74</v>
      </c>
      <c r="J2224" s="361" t="s">
        <v>5406</v>
      </c>
      <c r="K2224" s="361"/>
      <c r="L2224" s="362" t="s">
        <v>186</v>
      </c>
      <c r="M2224" s="362" t="s">
        <v>90</v>
      </c>
      <c r="N2224" s="362" t="s">
        <v>74</v>
      </c>
      <c r="O2224" s="362" t="s">
        <v>5401</v>
      </c>
      <c r="P2224" s="482" t="s">
        <v>6915</v>
      </c>
      <c r="Q2224" s="362"/>
      <c r="R2224" s="362"/>
      <c r="S2224" s="362"/>
      <c r="T2224" s="362"/>
      <c r="U2224" s="362"/>
      <c r="V2224" s="362"/>
      <c r="W2224" s="362"/>
      <c r="X2224" s="362"/>
      <c r="Y2224" s="362"/>
      <c r="Z2224" s="362"/>
      <c r="AA2224" s="366"/>
      <c r="AB2224" s="362"/>
      <c r="AC2224" s="362" t="s">
        <v>19</v>
      </c>
      <c r="AD2224" s="362" t="s">
        <v>40</v>
      </c>
      <c r="AE2224" s="362"/>
      <c r="AF2224" s="362"/>
      <c r="AG2224" s="362"/>
      <c r="AH2224" s="362"/>
      <c r="AI2224" s="362"/>
      <c r="AJ2224" s="362"/>
      <c r="AK2224" s="362"/>
      <c r="AL2224" s="362"/>
      <c r="AM2224" s="362"/>
      <c r="AN2224" s="361"/>
      <c r="AO2224" s="445" t="s">
        <v>5839</v>
      </c>
      <c r="AP2224" s="445" t="s">
        <v>5839</v>
      </c>
      <c r="AQ2224" s="445" t="s">
        <v>5839</v>
      </c>
    </row>
    <row r="2225" spans="1:43" ht="58" hidden="1" x14ac:dyDescent="0.35">
      <c r="A2225" s="362">
        <v>2223</v>
      </c>
      <c r="B2225" s="362" t="s">
        <v>5407</v>
      </c>
      <c r="C2225" s="362" t="s">
        <v>3</v>
      </c>
      <c r="D2225" s="362" t="s">
        <v>172</v>
      </c>
      <c r="E2225" s="362"/>
      <c r="F2225" s="362"/>
      <c r="G2225" s="362"/>
      <c r="H2225" s="362" t="s">
        <v>74</v>
      </c>
      <c r="I2225" s="362" t="s">
        <v>74</v>
      </c>
      <c r="J2225" s="361" t="s">
        <v>5408</v>
      </c>
      <c r="K2225" s="361"/>
      <c r="L2225" s="362" t="s">
        <v>186</v>
      </c>
      <c r="M2225" s="362" t="s">
        <v>90</v>
      </c>
      <c r="N2225" s="362" t="s">
        <v>74</v>
      </c>
      <c r="O2225" s="362" t="s">
        <v>5401</v>
      </c>
      <c r="P2225" s="482" t="s">
        <v>6915</v>
      </c>
      <c r="Q2225" s="362"/>
      <c r="R2225" s="362"/>
      <c r="S2225" s="362"/>
      <c r="T2225" s="362"/>
      <c r="U2225" s="362"/>
      <c r="V2225" s="362"/>
      <c r="W2225" s="362"/>
      <c r="X2225" s="362"/>
      <c r="Y2225" s="362"/>
      <c r="Z2225" s="362"/>
      <c r="AA2225" s="366"/>
      <c r="AB2225" s="362"/>
      <c r="AC2225" s="362" t="s">
        <v>19</v>
      </c>
      <c r="AD2225" s="362" t="s">
        <v>40</v>
      </c>
      <c r="AE2225" s="362"/>
      <c r="AF2225" s="362"/>
      <c r="AG2225" s="362"/>
      <c r="AH2225" s="362"/>
      <c r="AI2225" s="362"/>
      <c r="AJ2225" s="362"/>
      <c r="AK2225" s="362"/>
      <c r="AL2225" s="362"/>
      <c r="AM2225" s="362"/>
      <c r="AN2225" s="361"/>
      <c r="AO2225" s="445" t="s">
        <v>5839</v>
      </c>
      <c r="AP2225" s="445" t="s">
        <v>5839</v>
      </c>
      <c r="AQ2225" s="445" t="s">
        <v>5839</v>
      </c>
    </row>
    <row r="2226" spans="1:43" ht="58" hidden="1" x14ac:dyDescent="0.35">
      <c r="A2226" s="362">
        <v>2224</v>
      </c>
      <c r="B2226" s="362" t="s">
        <v>5409</v>
      </c>
      <c r="C2226" s="362" t="s">
        <v>3</v>
      </c>
      <c r="D2226" s="362" t="s">
        <v>172</v>
      </c>
      <c r="E2226" s="362"/>
      <c r="F2226" s="362"/>
      <c r="G2226" s="362"/>
      <c r="H2226" s="362" t="s">
        <v>74</v>
      </c>
      <c r="I2226" s="362" t="s">
        <v>74</v>
      </c>
      <c r="J2226" s="361" t="s">
        <v>5410</v>
      </c>
      <c r="K2226" s="361"/>
      <c r="L2226" s="362" t="s">
        <v>186</v>
      </c>
      <c r="M2226" s="362" t="s">
        <v>90</v>
      </c>
      <c r="N2226" s="362" t="s">
        <v>74</v>
      </c>
      <c r="O2226" s="362" t="s">
        <v>5401</v>
      </c>
      <c r="P2226" s="482" t="s">
        <v>6915</v>
      </c>
      <c r="Q2226" s="362"/>
      <c r="R2226" s="362"/>
      <c r="S2226" s="362"/>
      <c r="T2226" s="362"/>
      <c r="U2226" s="362"/>
      <c r="V2226" s="362"/>
      <c r="W2226" s="362"/>
      <c r="X2226" s="362"/>
      <c r="Y2226" s="362"/>
      <c r="Z2226" s="362"/>
      <c r="AA2226" s="366"/>
      <c r="AB2226" s="362"/>
      <c r="AC2226" s="362" t="s">
        <v>19</v>
      </c>
      <c r="AD2226" s="362" t="s">
        <v>40</v>
      </c>
      <c r="AE2226" s="362"/>
      <c r="AF2226" s="362"/>
      <c r="AG2226" s="362"/>
      <c r="AH2226" s="362"/>
      <c r="AI2226" s="362"/>
      <c r="AJ2226" s="362"/>
      <c r="AK2226" s="362"/>
      <c r="AL2226" s="362"/>
      <c r="AM2226" s="362"/>
      <c r="AN2226" s="361"/>
      <c r="AO2226" s="445" t="s">
        <v>5839</v>
      </c>
      <c r="AP2226" s="445" t="s">
        <v>5839</v>
      </c>
      <c r="AQ2226" s="445" t="s">
        <v>5839</v>
      </c>
    </row>
    <row r="2227" spans="1:43" ht="58" hidden="1" x14ac:dyDescent="0.35">
      <c r="A2227" s="362">
        <v>2225</v>
      </c>
      <c r="B2227" s="362" t="s">
        <v>5411</v>
      </c>
      <c r="C2227" s="362" t="s">
        <v>3</v>
      </c>
      <c r="D2227" s="362" t="s">
        <v>172</v>
      </c>
      <c r="E2227" s="362"/>
      <c r="F2227" s="362"/>
      <c r="G2227" s="362"/>
      <c r="H2227" s="362" t="s">
        <v>74</v>
      </c>
      <c r="I2227" s="362" t="s">
        <v>74</v>
      </c>
      <c r="J2227" s="361" t="s">
        <v>5412</v>
      </c>
      <c r="K2227" s="361"/>
      <c r="L2227" s="362" t="s">
        <v>186</v>
      </c>
      <c r="M2227" s="362" t="s">
        <v>90</v>
      </c>
      <c r="N2227" s="362" t="s">
        <v>74</v>
      </c>
      <c r="O2227" s="362" t="s">
        <v>5401</v>
      </c>
      <c r="P2227" s="482" t="s">
        <v>6915</v>
      </c>
      <c r="Q2227" s="362"/>
      <c r="R2227" s="362"/>
      <c r="S2227" s="362"/>
      <c r="T2227" s="362"/>
      <c r="U2227" s="362"/>
      <c r="V2227" s="362"/>
      <c r="W2227" s="362"/>
      <c r="X2227" s="362"/>
      <c r="Y2227" s="362"/>
      <c r="Z2227" s="362"/>
      <c r="AA2227" s="366"/>
      <c r="AB2227" s="362"/>
      <c r="AC2227" s="362" t="s">
        <v>19</v>
      </c>
      <c r="AD2227" s="362" t="s">
        <v>40</v>
      </c>
      <c r="AE2227" s="362"/>
      <c r="AF2227" s="362"/>
      <c r="AG2227" s="362"/>
      <c r="AH2227" s="362"/>
      <c r="AI2227" s="362"/>
      <c r="AJ2227" s="362"/>
      <c r="AK2227" s="362"/>
      <c r="AL2227" s="362"/>
      <c r="AM2227" s="362"/>
      <c r="AN2227" s="361"/>
      <c r="AO2227" s="445" t="s">
        <v>5839</v>
      </c>
      <c r="AP2227" s="445" t="s">
        <v>5839</v>
      </c>
      <c r="AQ2227" s="445" t="s">
        <v>5839</v>
      </c>
    </row>
    <row r="2228" spans="1:43" ht="58" hidden="1" x14ac:dyDescent="0.35">
      <c r="A2228" s="362">
        <v>2226</v>
      </c>
      <c r="B2228" s="362" t="s">
        <v>5413</v>
      </c>
      <c r="C2228" s="362" t="s">
        <v>3</v>
      </c>
      <c r="D2228" s="362" t="s">
        <v>172</v>
      </c>
      <c r="E2228" s="362"/>
      <c r="F2228" s="362"/>
      <c r="G2228" s="362"/>
      <c r="H2228" s="362" t="s">
        <v>74</v>
      </c>
      <c r="I2228" s="362" t="s">
        <v>74</v>
      </c>
      <c r="J2228" s="361" t="s">
        <v>5414</v>
      </c>
      <c r="K2228" s="361"/>
      <c r="L2228" s="362" t="s">
        <v>186</v>
      </c>
      <c r="M2228" s="362" t="s">
        <v>90</v>
      </c>
      <c r="N2228" s="362" t="s">
        <v>74</v>
      </c>
      <c r="O2228" s="362" t="s">
        <v>5401</v>
      </c>
      <c r="P2228" s="482" t="s">
        <v>6915</v>
      </c>
      <c r="Q2228" s="362"/>
      <c r="R2228" s="362"/>
      <c r="S2228" s="362"/>
      <c r="T2228" s="362"/>
      <c r="U2228" s="362"/>
      <c r="V2228" s="362"/>
      <c r="W2228" s="362"/>
      <c r="X2228" s="362"/>
      <c r="Y2228" s="362"/>
      <c r="Z2228" s="362"/>
      <c r="AA2228" s="366"/>
      <c r="AB2228" s="362"/>
      <c r="AC2228" s="362" t="s">
        <v>19</v>
      </c>
      <c r="AD2228" s="362" t="s">
        <v>40</v>
      </c>
      <c r="AE2228" s="362"/>
      <c r="AF2228" s="362"/>
      <c r="AG2228" s="362"/>
      <c r="AH2228" s="362"/>
      <c r="AI2228" s="362"/>
      <c r="AJ2228" s="362"/>
      <c r="AK2228" s="362"/>
      <c r="AL2228" s="362"/>
      <c r="AM2228" s="362"/>
      <c r="AN2228" s="361"/>
      <c r="AO2228" s="445" t="s">
        <v>5839</v>
      </c>
      <c r="AP2228" s="445" t="s">
        <v>5839</v>
      </c>
      <c r="AQ2228" s="445" t="s">
        <v>5839</v>
      </c>
    </row>
    <row r="2229" spans="1:43" ht="58" hidden="1" x14ac:dyDescent="0.35">
      <c r="A2229" s="362">
        <v>2227</v>
      </c>
      <c r="B2229" s="362" t="s">
        <v>5415</v>
      </c>
      <c r="C2229" s="362" t="s">
        <v>3</v>
      </c>
      <c r="D2229" s="362" t="s">
        <v>172</v>
      </c>
      <c r="E2229" s="362"/>
      <c r="F2229" s="362"/>
      <c r="G2229" s="362"/>
      <c r="H2229" s="362" t="s">
        <v>74</v>
      </c>
      <c r="I2229" s="362" t="s">
        <v>74</v>
      </c>
      <c r="J2229" s="361" t="s">
        <v>5416</v>
      </c>
      <c r="K2229" s="361"/>
      <c r="L2229" s="362" t="s">
        <v>186</v>
      </c>
      <c r="M2229" s="362" t="s">
        <v>90</v>
      </c>
      <c r="N2229" s="362" t="s">
        <v>74</v>
      </c>
      <c r="O2229" s="362" t="s">
        <v>5401</v>
      </c>
      <c r="P2229" s="482" t="s">
        <v>6915</v>
      </c>
      <c r="Q2229" s="362"/>
      <c r="R2229" s="362"/>
      <c r="S2229" s="362"/>
      <c r="T2229" s="362"/>
      <c r="U2229" s="362"/>
      <c r="V2229" s="362"/>
      <c r="W2229" s="362"/>
      <c r="X2229" s="362"/>
      <c r="Y2229" s="362"/>
      <c r="Z2229" s="362"/>
      <c r="AA2229" s="366"/>
      <c r="AB2229" s="362"/>
      <c r="AC2229" s="362" t="s">
        <v>19</v>
      </c>
      <c r="AD2229" s="362" t="s">
        <v>40</v>
      </c>
      <c r="AE2229" s="362"/>
      <c r="AF2229" s="362"/>
      <c r="AG2229" s="362"/>
      <c r="AH2229" s="362"/>
      <c r="AI2229" s="362"/>
      <c r="AJ2229" s="362"/>
      <c r="AK2229" s="362"/>
      <c r="AL2229" s="362"/>
      <c r="AM2229" s="362"/>
      <c r="AN2229" s="361"/>
      <c r="AO2229" s="445" t="s">
        <v>5839</v>
      </c>
      <c r="AP2229" s="445" t="s">
        <v>5839</v>
      </c>
      <c r="AQ2229" s="445" t="s">
        <v>5839</v>
      </c>
    </row>
    <row r="2230" spans="1:43" ht="29" hidden="1" x14ac:dyDescent="0.35">
      <c r="A2230" s="362">
        <v>2228</v>
      </c>
      <c r="B2230" s="362" t="s">
        <v>5417</v>
      </c>
      <c r="C2230" s="362" t="s">
        <v>3</v>
      </c>
      <c r="D2230" s="362" t="s">
        <v>172</v>
      </c>
      <c r="E2230" s="362"/>
      <c r="F2230" s="362"/>
      <c r="G2230" s="362"/>
      <c r="H2230" s="362" t="s">
        <v>26</v>
      </c>
      <c r="I2230" s="362" t="s">
        <v>63</v>
      </c>
      <c r="J2230" s="361" t="s">
        <v>5418</v>
      </c>
      <c r="K2230" s="362"/>
      <c r="L2230" s="362" t="s">
        <v>186</v>
      </c>
      <c r="M2230" s="362" t="s">
        <v>95</v>
      </c>
      <c r="N2230" s="362" t="s">
        <v>2208</v>
      </c>
      <c r="O2230" s="362" t="s">
        <v>4394</v>
      </c>
      <c r="P2230" s="482"/>
      <c r="Q2230" s="362"/>
      <c r="R2230" s="362"/>
      <c r="S2230" s="362"/>
      <c r="T2230" s="362"/>
      <c r="U2230" s="362"/>
      <c r="V2230" s="362"/>
      <c r="W2230" s="362"/>
      <c r="X2230" s="362"/>
      <c r="Y2230" s="362"/>
      <c r="Z2230" s="362"/>
      <c r="AA2230" s="366"/>
      <c r="AB2230" s="362"/>
      <c r="AC2230" s="362" t="s">
        <v>19</v>
      </c>
      <c r="AD2230" s="362" t="s">
        <v>40</v>
      </c>
      <c r="AE2230" s="362">
        <v>0</v>
      </c>
      <c r="AF2230" s="362" t="s">
        <v>6316</v>
      </c>
      <c r="AG2230" s="362" t="b">
        <v>1</v>
      </c>
      <c r="AH2230" s="362"/>
      <c r="AI2230" s="362"/>
      <c r="AJ2230" s="362"/>
      <c r="AK2230" s="362"/>
      <c r="AL2230" s="362"/>
      <c r="AM2230" s="362"/>
      <c r="AN2230" s="361"/>
      <c r="AO2230" s="445" t="s">
        <v>9</v>
      </c>
      <c r="AP2230" s="445" t="s">
        <v>9</v>
      </c>
      <c r="AQ2230" s="445" t="s">
        <v>9</v>
      </c>
    </row>
    <row r="2231" spans="1:43" ht="58" hidden="1" x14ac:dyDescent="0.35">
      <c r="A2231" s="362">
        <v>2229</v>
      </c>
      <c r="B2231" s="362" t="s">
        <v>5419</v>
      </c>
      <c r="C2231" s="362" t="s">
        <v>3</v>
      </c>
      <c r="D2231" s="362" t="s">
        <v>172</v>
      </c>
      <c r="E2231" s="362"/>
      <c r="F2231" s="362"/>
      <c r="G2231" s="362"/>
      <c r="H2231" s="362" t="s">
        <v>74</v>
      </c>
      <c r="I2231" s="362" t="s">
        <v>74</v>
      </c>
      <c r="J2231" s="361" t="s">
        <v>5420</v>
      </c>
      <c r="K2231" s="361"/>
      <c r="L2231" s="362" t="s">
        <v>186</v>
      </c>
      <c r="M2231" s="362" t="s">
        <v>90</v>
      </c>
      <c r="N2231" s="362" t="s">
        <v>74</v>
      </c>
      <c r="O2231" s="362" t="s">
        <v>5401</v>
      </c>
      <c r="P2231" s="482" t="s">
        <v>6915</v>
      </c>
      <c r="Q2231" s="362"/>
      <c r="R2231" s="362"/>
      <c r="S2231" s="362"/>
      <c r="T2231" s="362"/>
      <c r="U2231" s="362"/>
      <c r="V2231" s="362"/>
      <c r="W2231" s="362"/>
      <c r="X2231" s="362"/>
      <c r="Y2231" s="362"/>
      <c r="Z2231" s="362"/>
      <c r="AA2231" s="366"/>
      <c r="AB2231" s="362"/>
      <c r="AC2231" s="362" t="s">
        <v>19</v>
      </c>
      <c r="AD2231" s="362" t="s">
        <v>40</v>
      </c>
      <c r="AE2231" s="362"/>
      <c r="AF2231" s="362"/>
      <c r="AG2231" s="362"/>
      <c r="AH2231" s="362"/>
      <c r="AI2231" s="362"/>
      <c r="AJ2231" s="362"/>
      <c r="AK2231" s="362"/>
      <c r="AL2231" s="362"/>
      <c r="AM2231" s="362"/>
      <c r="AN2231" s="361"/>
      <c r="AO2231" s="445" t="s">
        <v>5839</v>
      </c>
      <c r="AP2231" s="445" t="s">
        <v>5839</v>
      </c>
      <c r="AQ2231" s="445" t="s">
        <v>5839</v>
      </c>
    </row>
    <row r="2232" spans="1:43" ht="58" hidden="1" x14ac:dyDescent="0.35">
      <c r="A2232" s="362">
        <v>2230</v>
      </c>
      <c r="B2232" s="362" t="s">
        <v>5421</v>
      </c>
      <c r="C2232" s="362" t="s">
        <v>3</v>
      </c>
      <c r="D2232" s="362" t="s">
        <v>172</v>
      </c>
      <c r="E2232" s="362"/>
      <c r="F2232" s="362"/>
      <c r="G2232" s="362"/>
      <c r="H2232" s="362" t="s">
        <v>74</v>
      </c>
      <c r="I2232" s="362" t="s">
        <v>74</v>
      </c>
      <c r="J2232" s="361" t="s">
        <v>5422</v>
      </c>
      <c r="K2232" s="361"/>
      <c r="L2232" s="362" t="s">
        <v>186</v>
      </c>
      <c r="M2232" s="362" t="s">
        <v>90</v>
      </c>
      <c r="N2232" s="362" t="s">
        <v>74</v>
      </c>
      <c r="O2232" s="362" t="s">
        <v>5401</v>
      </c>
      <c r="P2232" s="482" t="s">
        <v>6915</v>
      </c>
      <c r="Q2232" s="362"/>
      <c r="R2232" s="362"/>
      <c r="S2232" s="362"/>
      <c r="T2232" s="362"/>
      <c r="U2232" s="362"/>
      <c r="V2232" s="362"/>
      <c r="W2232" s="362"/>
      <c r="X2232" s="362"/>
      <c r="Y2232" s="362"/>
      <c r="Z2232" s="362"/>
      <c r="AA2232" s="366"/>
      <c r="AB2232" s="362"/>
      <c r="AC2232" s="362" t="s">
        <v>19</v>
      </c>
      <c r="AD2232" s="362" t="s">
        <v>40</v>
      </c>
      <c r="AE2232" s="362"/>
      <c r="AF2232" s="362"/>
      <c r="AG2232" s="362"/>
      <c r="AH2232" s="362"/>
      <c r="AI2232" s="362"/>
      <c r="AJ2232" s="362"/>
      <c r="AK2232" s="362"/>
      <c r="AL2232" s="362"/>
      <c r="AM2232" s="362"/>
      <c r="AN2232" s="361"/>
      <c r="AO2232" s="445" t="s">
        <v>5839</v>
      </c>
      <c r="AP2232" s="445" t="s">
        <v>5839</v>
      </c>
      <c r="AQ2232" s="445" t="s">
        <v>5839</v>
      </c>
    </row>
    <row r="2233" spans="1:43" ht="58" hidden="1" x14ac:dyDescent="0.35">
      <c r="A2233" s="362">
        <v>2231</v>
      </c>
      <c r="B2233" s="362" t="s">
        <v>5423</v>
      </c>
      <c r="C2233" s="362" t="s">
        <v>3</v>
      </c>
      <c r="D2233" s="362" t="s">
        <v>172</v>
      </c>
      <c r="E2233" s="362"/>
      <c r="F2233" s="362"/>
      <c r="G2233" s="362"/>
      <c r="H2233" s="362" t="s">
        <v>74</v>
      </c>
      <c r="I2233" s="362" t="s">
        <v>74</v>
      </c>
      <c r="J2233" s="361" t="s">
        <v>5424</v>
      </c>
      <c r="K2233" s="361"/>
      <c r="L2233" s="362" t="s">
        <v>186</v>
      </c>
      <c r="M2233" s="362" t="s">
        <v>90</v>
      </c>
      <c r="N2233" s="362" t="s">
        <v>74</v>
      </c>
      <c r="O2233" s="362" t="s">
        <v>5401</v>
      </c>
      <c r="P2233" s="482" t="s">
        <v>6915</v>
      </c>
      <c r="Q2233" s="362"/>
      <c r="R2233" s="362"/>
      <c r="S2233" s="362"/>
      <c r="T2233" s="362"/>
      <c r="U2233" s="362"/>
      <c r="V2233" s="362"/>
      <c r="W2233" s="362"/>
      <c r="X2233" s="362"/>
      <c r="Y2233" s="362"/>
      <c r="Z2233" s="362"/>
      <c r="AA2233" s="366"/>
      <c r="AB2233" s="362"/>
      <c r="AC2233" s="362" t="s">
        <v>19</v>
      </c>
      <c r="AD2233" s="362" t="s">
        <v>40</v>
      </c>
      <c r="AE2233" s="362"/>
      <c r="AF2233" s="362"/>
      <c r="AG2233" s="362"/>
      <c r="AH2233" s="362"/>
      <c r="AI2233" s="362"/>
      <c r="AJ2233" s="362"/>
      <c r="AK2233" s="362"/>
      <c r="AL2233" s="362"/>
      <c r="AM2233" s="362"/>
      <c r="AN2233" s="361"/>
      <c r="AO2233" s="445" t="s">
        <v>5839</v>
      </c>
      <c r="AP2233" s="445" t="s">
        <v>5839</v>
      </c>
      <c r="AQ2233" s="445" t="s">
        <v>5839</v>
      </c>
    </row>
    <row r="2234" spans="1:43" ht="58" hidden="1" x14ac:dyDescent="0.35">
      <c r="A2234" s="362">
        <v>2232</v>
      </c>
      <c r="B2234" s="362" t="s">
        <v>5425</v>
      </c>
      <c r="C2234" s="362" t="s">
        <v>3</v>
      </c>
      <c r="D2234" s="362" t="s">
        <v>172</v>
      </c>
      <c r="E2234" s="362"/>
      <c r="F2234" s="362"/>
      <c r="G2234" s="362"/>
      <c r="H2234" s="362" t="s">
        <v>74</v>
      </c>
      <c r="I2234" s="362" t="s">
        <v>74</v>
      </c>
      <c r="J2234" s="361" t="s">
        <v>5426</v>
      </c>
      <c r="K2234" s="361"/>
      <c r="L2234" s="362" t="s">
        <v>186</v>
      </c>
      <c r="M2234" s="362" t="s">
        <v>90</v>
      </c>
      <c r="N2234" s="362" t="s">
        <v>74</v>
      </c>
      <c r="O2234" s="362" t="s">
        <v>5401</v>
      </c>
      <c r="P2234" s="482" t="s">
        <v>6915</v>
      </c>
      <c r="Q2234" s="362"/>
      <c r="R2234" s="362"/>
      <c r="S2234" s="362"/>
      <c r="T2234" s="362"/>
      <c r="U2234" s="362"/>
      <c r="V2234" s="362"/>
      <c r="W2234" s="362"/>
      <c r="X2234" s="362"/>
      <c r="Y2234" s="362"/>
      <c r="Z2234" s="362"/>
      <c r="AA2234" s="366"/>
      <c r="AB2234" s="362"/>
      <c r="AC2234" s="362" t="s">
        <v>19</v>
      </c>
      <c r="AD2234" s="362" t="s">
        <v>40</v>
      </c>
      <c r="AE2234" s="362"/>
      <c r="AF2234" s="362"/>
      <c r="AG2234" s="362"/>
      <c r="AH2234" s="362"/>
      <c r="AI2234" s="362"/>
      <c r="AJ2234" s="362"/>
      <c r="AK2234" s="362"/>
      <c r="AL2234" s="362"/>
      <c r="AM2234" s="362"/>
      <c r="AN2234" s="361"/>
      <c r="AO2234" s="445" t="s">
        <v>5839</v>
      </c>
      <c r="AP2234" s="445" t="s">
        <v>5839</v>
      </c>
      <c r="AQ2234" s="445" t="s">
        <v>5839</v>
      </c>
    </row>
    <row r="2235" spans="1:43" ht="58" hidden="1" x14ac:dyDescent="0.35">
      <c r="A2235" s="362">
        <v>2233</v>
      </c>
      <c r="B2235" s="362" t="s">
        <v>5427</v>
      </c>
      <c r="C2235" s="362" t="s">
        <v>3</v>
      </c>
      <c r="D2235" s="362" t="s">
        <v>172</v>
      </c>
      <c r="E2235" s="362"/>
      <c r="F2235" s="362"/>
      <c r="G2235" s="362"/>
      <c r="H2235" s="362" t="s">
        <v>74</v>
      </c>
      <c r="I2235" s="362" t="s">
        <v>74</v>
      </c>
      <c r="J2235" s="361" t="s">
        <v>5428</v>
      </c>
      <c r="K2235" s="361"/>
      <c r="L2235" s="362" t="s">
        <v>186</v>
      </c>
      <c r="M2235" s="362" t="s">
        <v>90</v>
      </c>
      <c r="N2235" s="362" t="s">
        <v>74</v>
      </c>
      <c r="O2235" s="362" t="s">
        <v>5401</v>
      </c>
      <c r="P2235" s="482" t="s">
        <v>6915</v>
      </c>
      <c r="Q2235" s="362"/>
      <c r="R2235" s="362"/>
      <c r="S2235" s="362"/>
      <c r="T2235" s="362"/>
      <c r="U2235" s="362"/>
      <c r="V2235" s="362"/>
      <c r="W2235" s="362"/>
      <c r="X2235" s="362"/>
      <c r="Y2235" s="362"/>
      <c r="Z2235" s="362"/>
      <c r="AA2235" s="366"/>
      <c r="AB2235" s="362"/>
      <c r="AC2235" s="362" t="s">
        <v>19</v>
      </c>
      <c r="AD2235" s="362" t="s">
        <v>40</v>
      </c>
      <c r="AE2235" s="362"/>
      <c r="AF2235" s="362"/>
      <c r="AG2235" s="362"/>
      <c r="AH2235" s="362"/>
      <c r="AI2235" s="362"/>
      <c r="AJ2235" s="362"/>
      <c r="AK2235" s="362"/>
      <c r="AL2235" s="362"/>
      <c r="AM2235" s="362"/>
      <c r="AN2235" s="361"/>
      <c r="AO2235" s="445" t="s">
        <v>5839</v>
      </c>
      <c r="AP2235" s="445" t="s">
        <v>5839</v>
      </c>
      <c r="AQ2235" s="445" t="s">
        <v>5839</v>
      </c>
    </row>
    <row r="2236" spans="1:43" ht="43.5" hidden="1" x14ac:dyDescent="0.35">
      <c r="A2236" s="362">
        <v>2234</v>
      </c>
      <c r="B2236" s="362" t="s">
        <v>5429</v>
      </c>
      <c r="C2236" s="362" t="s">
        <v>3</v>
      </c>
      <c r="D2236" s="362" t="s">
        <v>172</v>
      </c>
      <c r="E2236" s="362"/>
      <c r="F2236" s="362"/>
      <c r="G2236" s="362"/>
      <c r="H2236" s="362" t="s">
        <v>77</v>
      </c>
      <c r="I2236" s="362" t="s">
        <v>65</v>
      </c>
      <c r="J2236" s="361" t="s">
        <v>5430</v>
      </c>
      <c r="K2236" s="362"/>
      <c r="L2236" s="362" t="s">
        <v>1689</v>
      </c>
      <c r="M2236" s="362" t="s">
        <v>90</v>
      </c>
      <c r="N2236" s="362" t="s">
        <v>65</v>
      </c>
      <c r="O2236" s="362" t="s">
        <v>3395</v>
      </c>
      <c r="P2236" s="482" t="s">
        <v>6916</v>
      </c>
      <c r="Q2236" s="377"/>
      <c r="R2236" s="377"/>
      <c r="S2236" s="377"/>
      <c r="T2236" s="363"/>
      <c r="U2236" s="362"/>
      <c r="V2236" s="362"/>
      <c r="W2236" s="362"/>
      <c r="X2236" s="362"/>
      <c r="Y2236" s="362"/>
      <c r="Z2236" s="362"/>
      <c r="AA2236" s="366"/>
      <c r="AB2236" s="362"/>
      <c r="AC2236" s="362" t="s">
        <v>19</v>
      </c>
      <c r="AD2236" s="362" t="s">
        <v>40</v>
      </c>
      <c r="AE2236" s="362"/>
      <c r="AF2236" s="362"/>
      <c r="AG2236" s="362"/>
      <c r="AH2236" s="362"/>
      <c r="AI2236" s="362"/>
      <c r="AJ2236" s="362"/>
      <c r="AK2236" s="362"/>
      <c r="AL2236" s="362"/>
      <c r="AM2236" s="362"/>
      <c r="AN2236" s="361"/>
      <c r="AO2236" s="445" t="s">
        <v>9</v>
      </c>
      <c r="AP2236" s="445" t="s">
        <v>9</v>
      </c>
      <c r="AQ2236" s="445" t="s">
        <v>9</v>
      </c>
    </row>
    <row r="2237" spans="1:43" ht="43.5" hidden="1" x14ac:dyDescent="0.35">
      <c r="A2237" s="362">
        <v>2235</v>
      </c>
      <c r="B2237" s="362" t="s">
        <v>5432</v>
      </c>
      <c r="C2237" s="362" t="s">
        <v>3</v>
      </c>
      <c r="D2237" s="362" t="s">
        <v>172</v>
      </c>
      <c r="E2237" s="362"/>
      <c r="F2237" s="362"/>
      <c r="G2237" s="362"/>
      <c r="H2237" s="362" t="s">
        <v>77</v>
      </c>
      <c r="I2237" s="362" t="s">
        <v>65</v>
      </c>
      <c r="J2237" s="361" t="s">
        <v>5433</v>
      </c>
      <c r="K2237" s="362"/>
      <c r="L2237" s="362" t="s">
        <v>1689</v>
      </c>
      <c r="M2237" s="362" t="s">
        <v>90</v>
      </c>
      <c r="N2237" s="362" t="s">
        <v>65</v>
      </c>
      <c r="O2237" s="362" t="s">
        <v>3395</v>
      </c>
      <c r="P2237" s="482" t="s">
        <v>6916</v>
      </c>
      <c r="Q2237" s="377"/>
      <c r="R2237" s="377"/>
      <c r="S2237" s="377"/>
      <c r="T2237" s="363"/>
      <c r="U2237" s="362"/>
      <c r="V2237" s="362"/>
      <c r="W2237" s="362"/>
      <c r="X2237" s="362"/>
      <c r="Y2237" s="362"/>
      <c r="Z2237" s="362"/>
      <c r="AA2237" s="366"/>
      <c r="AB2237" s="362"/>
      <c r="AC2237" s="362" t="s">
        <v>19</v>
      </c>
      <c r="AD2237" s="362" t="s">
        <v>40</v>
      </c>
      <c r="AE2237" s="362"/>
      <c r="AF2237" s="362"/>
      <c r="AG2237" s="362"/>
      <c r="AH2237" s="362"/>
      <c r="AI2237" s="362"/>
      <c r="AJ2237" s="362"/>
      <c r="AK2237" s="362"/>
      <c r="AL2237" s="362"/>
      <c r="AM2237" s="362"/>
      <c r="AN2237" s="361"/>
      <c r="AO2237" s="445" t="s">
        <v>9</v>
      </c>
      <c r="AP2237" s="445" t="s">
        <v>9</v>
      </c>
      <c r="AQ2237" s="445" t="s">
        <v>9</v>
      </c>
    </row>
    <row r="2238" spans="1:43" ht="43.5" hidden="1" x14ac:dyDescent="0.35">
      <c r="A2238" s="362">
        <v>2236</v>
      </c>
      <c r="B2238" s="362" t="s">
        <v>5434</v>
      </c>
      <c r="C2238" s="362" t="s">
        <v>3</v>
      </c>
      <c r="D2238" s="362" t="s">
        <v>172</v>
      </c>
      <c r="E2238" s="362"/>
      <c r="F2238" s="362"/>
      <c r="G2238" s="362"/>
      <c r="H2238" s="362" t="s">
        <v>77</v>
      </c>
      <c r="I2238" s="362" t="s">
        <v>65</v>
      </c>
      <c r="J2238" s="361" t="s">
        <v>5435</v>
      </c>
      <c r="K2238" s="362"/>
      <c r="L2238" s="362" t="s">
        <v>1689</v>
      </c>
      <c r="M2238" s="362" t="s">
        <v>90</v>
      </c>
      <c r="N2238" s="362" t="s">
        <v>65</v>
      </c>
      <c r="O2238" s="362" t="s">
        <v>3395</v>
      </c>
      <c r="P2238" s="482" t="s">
        <v>6916</v>
      </c>
      <c r="Q2238" s="377"/>
      <c r="R2238" s="377"/>
      <c r="S2238" s="377"/>
      <c r="T2238" s="363"/>
      <c r="U2238" s="362"/>
      <c r="V2238" s="362"/>
      <c r="W2238" s="362"/>
      <c r="X2238" s="362"/>
      <c r="Y2238" s="362"/>
      <c r="Z2238" s="362"/>
      <c r="AA2238" s="366"/>
      <c r="AB2238" s="362"/>
      <c r="AC2238" s="362" t="s">
        <v>19</v>
      </c>
      <c r="AD2238" s="362" t="s">
        <v>40</v>
      </c>
      <c r="AE2238" s="362"/>
      <c r="AF2238" s="362"/>
      <c r="AG2238" s="362"/>
      <c r="AH2238" s="362"/>
      <c r="AI2238" s="362"/>
      <c r="AJ2238" s="362"/>
      <c r="AK2238" s="362"/>
      <c r="AL2238" s="362"/>
      <c r="AM2238" s="362"/>
      <c r="AN2238" s="361"/>
      <c r="AO2238" s="445" t="s">
        <v>9</v>
      </c>
      <c r="AP2238" s="445" t="s">
        <v>9</v>
      </c>
      <c r="AQ2238" s="445" t="s">
        <v>9</v>
      </c>
    </row>
    <row r="2239" spans="1:43" ht="43.5" hidden="1" x14ac:dyDescent="0.35">
      <c r="A2239" s="362">
        <v>2237</v>
      </c>
      <c r="B2239" s="362" t="s">
        <v>5436</v>
      </c>
      <c r="C2239" s="362" t="s">
        <v>3</v>
      </c>
      <c r="D2239" s="362" t="s">
        <v>172</v>
      </c>
      <c r="E2239" s="362"/>
      <c r="F2239" s="362"/>
      <c r="G2239" s="362"/>
      <c r="H2239" s="362" t="s">
        <v>77</v>
      </c>
      <c r="I2239" s="362" t="s">
        <v>65</v>
      </c>
      <c r="J2239" s="361" t="s">
        <v>5437</v>
      </c>
      <c r="K2239" s="362"/>
      <c r="L2239" s="362" t="s">
        <v>1689</v>
      </c>
      <c r="M2239" s="362" t="s">
        <v>90</v>
      </c>
      <c r="N2239" s="362" t="s">
        <v>65</v>
      </c>
      <c r="O2239" s="362" t="s">
        <v>3395</v>
      </c>
      <c r="P2239" s="482" t="s">
        <v>6916</v>
      </c>
      <c r="Q2239" s="377"/>
      <c r="R2239" s="377"/>
      <c r="S2239" s="377"/>
      <c r="T2239" s="363"/>
      <c r="U2239" s="362"/>
      <c r="V2239" s="362"/>
      <c r="W2239" s="362"/>
      <c r="X2239" s="362"/>
      <c r="Y2239" s="362"/>
      <c r="Z2239" s="362"/>
      <c r="AA2239" s="366"/>
      <c r="AB2239" s="362"/>
      <c r="AC2239" s="362" t="s">
        <v>19</v>
      </c>
      <c r="AD2239" s="362" t="s">
        <v>40</v>
      </c>
      <c r="AE2239" s="362"/>
      <c r="AF2239" s="362"/>
      <c r="AG2239" s="362"/>
      <c r="AH2239" s="362"/>
      <c r="AI2239" s="362"/>
      <c r="AJ2239" s="362"/>
      <c r="AK2239" s="362"/>
      <c r="AL2239" s="362"/>
      <c r="AM2239" s="362"/>
      <c r="AN2239" s="361"/>
      <c r="AO2239" s="445" t="s">
        <v>9</v>
      </c>
      <c r="AP2239" s="445" t="s">
        <v>9</v>
      </c>
      <c r="AQ2239" s="445" t="s">
        <v>9</v>
      </c>
    </row>
    <row r="2240" spans="1:43" ht="43.5" hidden="1" x14ac:dyDescent="0.35">
      <c r="A2240" s="362">
        <v>2238</v>
      </c>
      <c r="B2240" s="362" t="s">
        <v>5438</v>
      </c>
      <c r="C2240" s="362" t="s">
        <v>3</v>
      </c>
      <c r="D2240" s="362" t="s">
        <v>172</v>
      </c>
      <c r="E2240" s="362"/>
      <c r="F2240" s="362"/>
      <c r="G2240" s="362"/>
      <c r="H2240" s="362" t="s">
        <v>77</v>
      </c>
      <c r="I2240" s="362" t="s">
        <v>65</v>
      </c>
      <c r="J2240" s="361" t="s">
        <v>5439</v>
      </c>
      <c r="K2240" s="362"/>
      <c r="L2240" s="362" t="s">
        <v>1689</v>
      </c>
      <c r="M2240" s="362" t="s">
        <v>90</v>
      </c>
      <c r="N2240" s="362" t="s">
        <v>65</v>
      </c>
      <c r="O2240" s="362" t="s">
        <v>3395</v>
      </c>
      <c r="P2240" s="482" t="s">
        <v>6916</v>
      </c>
      <c r="Q2240" s="377"/>
      <c r="R2240" s="377"/>
      <c r="S2240" s="377"/>
      <c r="T2240" s="363"/>
      <c r="U2240" s="362"/>
      <c r="V2240" s="362"/>
      <c r="W2240" s="362"/>
      <c r="X2240" s="362"/>
      <c r="Y2240" s="362"/>
      <c r="Z2240" s="362"/>
      <c r="AA2240" s="366"/>
      <c r="AB2240" s="362"/>
      <c r="AC2240" s="362" t="s">
        <v>19</v>
      </c>
      <c r="AD2240" s="362" t="s">
        <v>40</v>
      </c>
      <c r="AE2240" s="362"/>
      <c r="AF2240" s="362"/>
      <c r="AG2240" s="362"/>
      <c r="AH2240" s="362"/>
      <c r="AI2240" s="362"/>
      <c r="AJ2240" s="362"/>
      <c r="AK2240" s="362"/>
      <c r="AL2240" s="362"/>
      <c r="AM2240" s="362"/>
      <c r="AN2240" s="361"/>
      <c r="AO2240" s="445" t="s">
        <v>9</v>
      </c>
      <c r="AP2240" s="445" t="s">
        <v>9</v>
      </c>
      <c r="AQ2240" s="445" t="s">
        <v>9</v>
      </c>
    </row>
    <row r="2241" spans="1:43" ht="29" hidden="1" x14ac:dyDescent="0.35">
      <c r="A2241" s="362">
        <v>2239</v>
      </c>
      <c r="B2241" s="362" t="s">
        <v>5440</v>
      </c>
      <c r="C2241" s="362" t="s">
        <v>3</v>
      </c>
      <c r="D2241" s="362" t="s">
        <v>172</v>
      </c>
      <c r="E2241" s="362"/>
      <c r="F2241" s="362"/>
      <c r="G2241" s="362"/>
      <c r="H2241" s="362" t="s">
        <v>26</v>
      </c>
      <c r="I2241" s="362" t="s">
        <v>63</v>
      </c>
      <c r="J2241" s="361" t="s">
        <v>5441</v>
      </c>
      <c r="K2241" s="362"/>
      <c r="L2241" s="362" t="s">
        <v>186</v>
      </c>
      <c r="M2241" s="362" t="s">
        <v>95</v>
      </c>
      <c r="N2241" s="362" t="s">
        <v>2208</v>
      </c>
      <c r="O2241" s="362" t="s">
        <v>4394</v>
      </c>
      <c r="P2241" s="482"/>
      <c r="Q2241" s="362"/>
      <c r="R2241" s="362"/>
      <c r="S2241" s="362"/>
      <c r="T2241" s="362"/>
      <c r="U2241" s="362"/>
      <c r="V2241" s="362"/>
      <c r="W2241" s="362"/>
      <c r="X2241" s="362"/>
      <c r="Y2241" s="362"/>
      <c r="Z2241" s="362"/>
      <c r="AA2241" s="366"/>
      <c r="AB2241" s="362"/>
      <c r="AC2241" s="362" t="s">
        <v>19</v>
      </c>
      <c r="AD2241" s="362" t="s">
        <v>40</v>
      </c>
      <c r="AE2241" s="362">
        <v>0</v>
      </c>
      <c r="AF2241" s="362" t="s">
        <v>6316</v>
      </c>
      <c r="AG2241" s="362" t="b">
        <v>1</v>
      </c>
      <c r="AH2241" s="362"/>
      <c r="AI2241" s="362"/>
      <c r="AJ2241" s="362"/>
      <c r="AK2241" s="362"/>
      <c r="AL2241" s="362"/>
      <c r="AM2241" s="362"/>
      <c r="AN2241" s="361"/>
      <c r="AO2241" s="445" t="s">
        <v>9</v>
      </c>
      <c r="AP2241" s="445" t="s">
        <v>9</v>
      </c>
      <c r="AQ2241" s="445" t="s">
        <v>9</v>
      </c>
    </row>
    <row r="2242" spans="1:43" ht="43.5" hidden="1" x14ac:dyDescent="0.35">
      <c r="A2242" s="362">
        <v>2240</v>
      </c>
      <c r="B2242" s="362" t="s">
        <v>5442</v>
      </c>
      <c r="C2242" s="362" t="s">
        <v>3</v>
      </c>
      <c r="D2242" s="362" t="s">
        <v>172</v>
      </c>
      <c r="E2242" s="362"/>
      <c r="F2242" s="362"/>
      <c r="G2242" s="362"/>
      <c r="H2242" s="362" t="s">
        <v>77</v>
      </c>
      <c r="I2242" s="362" t="s">
        <v>65</v>
      </c>
      <c r="J2242" s="361" t="s">
        <v>5443</v>
      </c>
      <c r="K2242" s="362"/>
      <c r="L2242" s="362" t="s">
        <v>1689</v>
      </c>
      <c r="M2242" s="362" t="s">
        <v>90</v>
      </c>
      <c r="N2242" s="362" t="s">
        <v>65</v>
      </c>
      <c r="O2242" s="362" t="s">
        <v>3395</v>
      </c>
      <c r="P2242" s="482" t="s">
        <v>6916</v>
      </c>
      <c r="Q2242" s="377"/>
      <c r="R2242" s="377"/>
      <c r="S2242" s="377"/>
      <c r="T2242" s="363"/>
      <c r="U2242" s="362"/>
      <c r="V2242" s="362"/>
      <c r="W2242" s="362"/>
      <c r="X2242" s="362"/>
      <c r="Y2242" s="362"/>
      <c r="Z2242" s="362"/>
      <c r="AA2242" s="366"/>
      <c r="AB2242" s="362"/>
      <c r="AC2242" s="362" t="s">
        <v>19</v>
      </c>
      <c r="AD2242" s="362" t="s">
        <v>40</v>
      </c>
      <c r="AE2242" s="362"/>
      <c r="AF2242" s="362"/>
      <c r="AG2242" s="362"/>
      <c r="AH2242" s="362"/>
      <c r="AI2242" s="362"/>
      <c r="AJ2242" s="362"/>
      <c r="AK2242" s="362"/>
      <c r="AL2242" s="362"/>
      <c r="AM2242" s="362"/>
      <c r="AN2242" s="361"/>
      <c r="AO2242" s="445" t="s">
        <v>9</v>
      </c>
      <c r="AP2242" s="445" t="s">
        <v>9</v>
      </c>
      <c r="AQ2242" s="445" t="s">
        <v>9</v>
      </c>
    </row>
    <row r="2243" spans="1:43" ht="43.5" hidden="1" x14ac:dyDescent="0.35">
      <c r="A2243" s="362">
        <v>2241</v>
      </c>
      <c r="B2243" s="362" t="s">
        <v>5444</v>
      </c>
      <c r="C2243" s="362" t="s">
        <v>3</v>
      </c>
      <c r="D2243" s="362" t="s">
        <v>172</v>
      </c>
      <c r="E2243" s="362"/>
      <c r="F2243" s="362"/>
      <c r="G2243" s="362"/>
      <c r="H2243" s="362" t="s">
        <v>77</v>
      </c>
      <c r="I2243" s="362" t="s">
        <v>65</v>
      </c>
      <c r="J2243" s="361" t="s">
        <v>5445</v>
      </c>
      <c r="K2243" s="362"/>
      <c r="L2243" s="362" t="s">
        <v>1689</v>
      </c>
      <c r="M2243" s="362" t="s">
        <v>90</v>
      </c>
      <c r="N2243" s="362" t="s">
        <v>65</v>
      </c>
      <c r="O2243" s="362" t="s">
        <v>3395</v>
      </c>
      <c r="P2243" s="482" t="s">
        <v>6916</v>
      </c>
      <c r="Q2243" s="377"/>
      <c r="R2243" s="377"/>
      <c r="S2243" s="377"/>
      <c r="T2243" s="363"/>
      <c r="U2243" s="362"/>
      <c r="V2243" s="362"/>
      <c r="W2243" s="362"/>
      <c r="X2243" s="362"/>
      <c r="Y2243" s="362"/>
      <c r="Z2243" s="362"/>
      <c r="AA2243" s="366"/>
      <c r="AB2243" s="362"/>
      <c r="AC2243" s="362" t="s">
        <v>19</v>
      </c>
      <c r="AD2243" s="362" t="s">
        <v>40</v>
      </c>
      <c r="AE2243" s="362"/>
      <c r="AF2243" s="362"/>
      <c r="AG2243" s="362"/>
      <c r="AH2243" s="362"/>
      <c r="AI2243" s="362"/>
      <c r="AJ2243" s="362"/>
      <c r="AK2243" s="362"/>
      <c r="AL2243" s="362"/>
      <c r="AM2243" s="362"/>
      <c r="AN2243" s="361"/>
      <c r="AO2243" s="445" t="s">
        <v>9</v>
      </c>
      <c r="AP2243" s="445" t="s">
        <v>9</v>
      </c>
      <c r="AQ2243" s="445" t="s">
        <v>9</v>
      </c>
    </row>
    <row r="2244" spans="1:43" ht="43.5" hidden="1" x14ac:dyDescent="0.35">
      <c r="A2244" s="362">
        <v>2242</v>
      </c>
      <c r="B2244" s="362" t="s">
        <v>5446</v>
      </c>
      <c r="C2244" s="362" t="s">
        <v>3</v>
      </c>
      <c r="D2244" s="362" t="s">
        <v>172</v>
      </c>
      <c r="E2244" s="362"/>
      <c r="F2244" s="362"/>
      <c r="G2244" s="362"/>
      <c r="H2244" s="362" t="s">
        <v>77</v>
      </c>
      <c r="I2244" s="362" t="s">
        <v>65</v>
      </c>
      <c r="J2244" s="361" t="s">
        <v>5447</v>
      </c>
      <c r="K2244" s="362"/>
      <c r="L2244" s="362" t="s">
        <v>1689</v>
      </c>
      <c r="M2244" s="362" t="s">
        <v>90</v>
      </c>
      <c r="N2244" s="362" t="s">
        <v>65</v>
      </c>
      <c r="O2244" s="362" t="s">
        <v>3395</v>
      </c>
      <c r="P2244" s="482" t="s">
        <v>6916</v>
      </c>
      <c r="Q2244" s="377"/>
      <c r="R2244" s="377"/>
      <c r="S2244" s="377"/>
      <c r="T2244" s="363"/>
      <c r="U2244" s="362"/>
      <c r="V2244" s="362"/>
      <c r="W2244" s="362"/>
      <c r="X2244" s="362"/>
      <c r="Y2244" s="362"/>
      <c r="Z2244" s="362"/>
      <c r="AA2244" s="366"/>
      <c r="AB2244" s="362"/>
      <c r="AC2244" s="362" t="s">
        <v>19</v>
      </c>
      <c r="AD2244" s="362" t="s">
        <v>40</v>
      </c>
      <c r="AE2244" s="362"/>
      <c r="AF2244" s="362"/>
      <c r="AG2244" s="362"/>
      <c r="AH2244" s="362"/>
      <c r="AI2244" s="362"/>
      <c r="AJ2244" s="362"/>
      <c r="AK2244" s="362"/>
      <c r="AL2244" s="362"/>
      <c r="AM2244" s="362"/>
      <c r="AN2244" s="361"/>
      <c r="AO2244" s="445" t="s">
        <v>9</v>
      </c>
      <c r="AP2244" s="445" t="s">
        <v>9</v>
      </c>
      <c r="AQ2244" s="445" t="s">
        <v>9</v>
      </c>
    </row>
    <row r="2245" spans="1:43" ht="43.5" hidden="1" x14ac:dyDescent="0.35">
      <c r="A2245" s="362">
        <v>2243</v>
      </c>
      <c r="B2245" s="362" t="s">
        <v>5448</v>
      </c>
      <c r="C2245" s="362" t="s">
        <v>3</v>
      </c>
      <c r="D2245" s="362" t="s">
        <v>172</v>
      </c>
      <c r="E2245" s="362"/>
      <c r="F2245" s="362"/>
      <c r="G2245" s="362"/>
      <c r="H2245" s="362" t="s">
        <v>77</v>
      </c>
      <c r="I2245" s="362" t="s">
        <v>65</v>
      </c>
      <c r="J2245" s="361" t="s">
        <v>5449</v>
      </c>
      <c r="K2245" s="362"/>
      <c r="L2245" s="362" t="s">
        <v>1689</v>
      </c>
      <c r="M2245" s="362" t="s">
        <v>90</v>
      </c>
      <c r="N2245" s="362" t="s">
        <v>65</v>
      </c>
      <c r="O2245" s="362" t="s">
        <v>3395</v>
      </c>
      <c r="P2245" s="482" t="s">
        <v>6916</v>
      </c>
      <c r="Q2245" s="377"/>
      <c r="R2245" s="377"/>
      <c r="S2245" s="377"/>
      <c r="T2245" s="363"/>
      <c r="U2245" s="362"/>
      <c r="V2245" s="362"/>
      <c r="W2245" s="362"/>
      <c r="X2245" s="362"/>
      <c r="Y2245" s="362"/>
      <c r="Z2245" s="362"/>
      <c r="AA2245" s="366"/>
      <c r="AB2245" s="362"/>
      <c r="AC2245" s="362" t="s">
        <v>19</v>
      </c>
      <c r="AD2245" s="362" t="s">
        <v>40</v>
      </c>
      <c r="AE2245" s="362"/>
      <c r="AF2245" s="362"/>
      <c r="AG2245" s="362"/>
      <c r="AH2245" s="362"/>
      <c r="AI2245" s="362"/>
      <c r="AJ2245" s="362"/>
      <c r="AK2245" s="362"/>
      <c r="AL2245" s="362"/>
      <c r="AM2245" s="362"/>
      <c r="AN2245" s="361"/>
      <c r="AO2245" s="445" t="s">
        <v>9</v>
      </c>
      <c r="AP2245" s="445" t="s">
        <v>9</v>
      </c>
      <c r="AQ2245" s="445" t="s">
        <v>9</v>
      </c>
    </row>
    <row r="2246" spans="1:43" ht="43.5" hidden="1" x14ac:dyDescent="0.35">
      <c r="A2246" s="362">
        <v>2244</v>
      </c>
      <c r="B2246" s="362" t="s">
        <v>5450</v>
      </c>
      <c r="C2246" s="362" t="s">
        <v>3</v>
      </c>
      <c r="D2246" s="362" t="s">
        <v>172</v>
      </c>
      <c r="E2246" s="362"/>
      <c r="F2246" s="362"/>
      <c r="G2246" s="362"/>
      <c r="H2246" s="362" t="s">
        <v>77</v>
      </c>
      <c r="I2246" s="362" t="s">
        <v>65</v>
      </c>
      <c r="J2246" s="361" t="s">
        <v>5451</v>
      </c>
      <c r="K2246" s="362"/>
      <c r="L2246" s="362" t="s">
        <v>1689</v>
      </c>
      <c r="M2246" s="362" t="s">
        <v>90</v>
      </c>
      <c r="N2246" s="362" t="s">
        <v>65</v>
      </c>
      <c r="O2246" s="362" t="s">
        <v>3395</v>
      </c>
      <c r="P2246" s="482" t="s">
        <v>6916</v>
      </c>
      <c r="Q2246" s="377"/>
      <c r="R2246" s="377"/>
      <c r="S2246" s="377"/>
      <c r="T2246" s="363"/>
      <c r="U2246" s="362"/>
      <c r="V2246" s="362"/>
      <c r="W2246" s="362"/>
      <c r="X2246" s="362"/>
      <c r="Y2246" s="362"/>
      <c r="Z2246" s="362"/>
      <c r="AA2246" s="366"/>
      <c r="AB2246" s="362"/>
      <c r="AC2246" s="362" t="s">
        <v>19</v>
      </c>
      <c r="AD2246" s="362" t="s">
        <v>40</v>
      </c>
      <c r="AE2246" s="362"/>
      <c r="AF2246" s="362"/>
      <c r="AG2246" s="362"/>
      <c r="AH2246" s="362"/>
      <c r="AI2246" s="362"/>
      <c r="AJ2246" s="362"/>
      <c r="AK2246" s="362"/>
      <c r="AL2246" s="362"/>
      <c r="AM2246" s="362"/>
      <c r="AN2246" s="361"/>
      <c r="AO2246" s="445" t="s">
        <v>9</v>
      </c>
      <c r="AP2246" s="445" t="s">
        <v>9</v>
      </c>
      <c r="AQ2246" s="445" t="s">
        <v>9</v>
      </c>
    </row>
    <row r="2247" spans="1:43" ht="43.5" hidden="1" x14ac:dyDescent="0.35">
      <c r="A2247" s="362">
        <v>2245</v>
      </c>
      <c r="B2247" s="362" t="s">
        <v>5452</v>
      </c>
      <c r="C2247" s="362" t="s">
        <v>3</v>
      </c>
      <c r="D2247" s="362" t="s">
        <v>172</v>
      </c>
      <c r="E2247" s="362"/>
      <c r="F2247" s="362"/>
      <c r="G2247" s="362"/>
      <c r="H2247" s="362" t="s">
        <v>77</v>
      </c>
      <c r="I2247" s="362" t="s">
        <v>65</v>
      </c>
      <c r="J2247" s="361" t="s">
        <v>5453</v>
      </c>
      <c r="K2247" s="362"/>
      <c r="L2247" s="362" t="s">
        <v>1689</v>
      </c>
      <c r="M2247" s="362" t="s">
        <v>90</v>
      </c>
      <c r="N2247" s="362" t="s">
        <v>65</v>
      </c>
      <c r="O2247" s="362" t="s">
        <v>3395</v>
      </c>
      <c r="P2247" s="482" t="s">
        <v>6916</v>
      </c>
      <c r="Q2247" s="377"/>
      <c r="R2247" s="377"/>
      <c r="S2247" s="377"/>
      <c r="T2247" s="363"/>
      <c r="U2247" s="362"/>
      <c r="V2247" s="362"/>
      <c r="W2247" s="362"/>
      <c r="X2247" s="362"/>
      <c r="Y2247" s="362"/>
      <c r="Z2247" s="362"/>
      <c r="AA2247" s="366"/>
      <c r="AB2247" s="362"/>
      <c r="AC2247" s="362" t="s">
        <v>19</v>
      </c>
      <c r="AD2247" s="362" t="s">
        <v>40</v>
      </c>
      <c r="AE2247" s="362"/>
      <c r="AF2247" s="362"/>
      <c r="AG2247" s="362"/>
      <c r="AH2247" s="362"/>
      <c r="AI2247" s="362"/>
      <c r="AJ2247" s="362"/>
      <c r="AK2247" s="362"/>
      <c r="AL2247" s="362"/>
      <c r="AM2247" s="362"/>
      <c r="AN2247" s="361"/>
      <c r="AO2247" s="445" t="s">
        <v>9</v>
      </c>
      <c r="AP2247" s="445" t="s">
        <v>9</v>
      </c>
      <c r="AQ2247" s="445" t="s">
        <v>9</v>
      </c>
    </row>
    <row r="2248" spans="1:43" ht="43.5" hidden="1" x14ac:dyDescent="0.35">
      <c r="A2248" s="362">
        <v>2246</v>
      </c>
      <c r="B2248" s="362" t="s">
        <v>5454</v>
      </c>
      <c r="C2248" s="362" t="s">
        <v>3</v>
      </c>
      <c r="D2248" s="362" t="s">
        <v>172</v>
      </c>
      <c r="E2248" s="362"/>
      <c r="F2248" s="362"/>
      <c r="G2248" s="362"/>
      <c r="H2248" s="362" t="s">
        <v>77</v>
      </c>
      <c r="I2248" s="362" t="s">
        <v>65</v>
      </c>
      <c r="J2248" s="361" t="s">
        <v>5455</v>
      </c>
      <c r="K2248" s="362"/>
      <c r="L2248" s="362" t="s">
        <v>1689</v>
      </c>
      <c r="M2248" s="362" t="s">
        <v>90</v>
      </c>
      <c r="N2248" s="362" t="s">
        <v>65</v>
      </c>
      <c r="O2248" s="362" t="s">
        <v>3395</v>
      </c>
      <c r="P2248" s="482" t="s">
        <v>6916</v>
      </c>
      <c r="Q2248" s="377"/>
      <c r="R2248" s="377"/>
      <c r="S2248" s="377"/>
      <c r="T2248" s="363"/>
      <c r="U2248" s="362"/>
      <c r="V2248" s="362"/>
      <c r="W2248" s="362"/>
      <c r="X2248" s="362"/>
      <c r="Y2248" s="362"/>
      <c r="Z2248" s="362"/>
      <c r="AA2248" s="366"/>
      <c r="AB2248" s="362"/>
      <c r="AC2248" s="362" t="s">
        <v>19</v>
      </c>
      <c r="AD2248" s="362" t="s">
        <v>40</v>
      </c>
      <c r="AE2248" s="362"/>
      <c r="AF2248" s="362"/>
      <c r="AG2248" s="362"/>
      <c r="AH2248" s="362"/>
      <c r="AI2248" s="362"/>
      <c r="AJ2248" s="362"/>
      <c r="AK2248" s="362"/>
      <c r="AL2248" s="362"/>
      <c r="AM2248" s="362"/>
      <c r="AN2248" s="361"/>
      <c r="AO2248" s="445" t="s">
        <v>9</v>
      </c>
      <c r="AP2248" s="445" t="s">
        <v>9</v>
      </c>
      <c r="AQ2248" s="445" t="s">
        <v>9</v>
      </c>
    </row>
    <row r="2249" spans="1:43" ht="43.5" hidden="1" x14ac:dyDescent="0.35">
      <c r="A2249" s="362">
        <v>2247</v>
      </c>
      <c r="B2249" s="362" t="s">
        <v>5456</v>
      </c>
      <c r="C2249" s="362" t="s">
        <v>3</v>
      </c>
      <c r="D2249" s="362" t="s">
        <v>172</v>
      </c>
      <c r="E2249" s="362"/>
      <c r="F2249" s="362"/>
      <c r="G2249" s="362"/>
      <c r="H2249" s="362" t="s">
        <v>77</v>
      </c>
      <c r="I2249" s="362" t="s">
        <v>63</v>
      </c>
      <c r="J2249" s="361" t="s">
        <v>5457</v>
      </c>
      <c r="K2249" s="362"/>
      <c r="L2249" s="362" t="s">
        <v>1689</v>
      </c>
      <c r="M2249" s="362" t="s">
        <v>90</v>
      </c>
      <c r="N2249" s="362" t="s">
        <v>2208</v>
      </c>
      <c r="O2249" s="362" t="s">
        <v>4394</v>
      </c>
      <c r="P2249" s="482" t="s">
        <v>6916</v>
      </c>
      <c r="Q2249" s="377"/>
      <c r="R2249" s="377"/>
      <c r="S2249" s="377"/>
      <c r="T2249" s="363"/>
      <c r="U2249" s="362"/>
      <c r="V2249" s="362"/>
      <c r="W2249" s="362"/>
      <c r="X2249" s="362"/>
      <c r="Y2249" s="362"/>
      <c r="Z2249" s="362"/>
      <c r="AA2249" s="366"/>
      <c r="AB2249" s="362"/>
      <c r="AC2249" s="362" t="s">
        <v>19</v>
      </c>
      <c r="AD2249" s="362" t="s">
        <v>40</v>
      </c>
      <c r="AE2249" s="362"/>
      <c r="AF2249" s="362"/>
      <c r="AG2249" s="362"/>
      <c r="AH2249" s="362"/>
      <c r="AI2249" s="362"/>
      <c r="AJ2249" s="362"/>
      <c r="AK2249" s="362"/>
      <c r="AL2249" s="362"/>
      <c r="AM2249" s="362"/>
      <c r="AN2249" s="361"/>
      <c r="AO2249" s="445" t="s">
        <v>9</v>
      </c>
      <c r="AP2249" s="445" t="s">
        <v>9</v>
      </c>
      <c r="AQ2249" s="445" t="s">
        <v>9</v>
      </c>
    </row>
    <row r="2250" spans="1:43" ht="43.5" hidden="1" x14ac:dyDescent="0.35">
      <c r="A2250" s="362">
        <v>2248</v>
      </c>
      <c r="B2250" s="362" t="s">
        <v>5458</v>
      </c>
      <c r="C2250" s="362" t="s">
        <v>3</v>
      </c>
      <c r="D2250" s="362" t="s">
        <v>172</v>
      </c>
      <c r="E2250" s="362"/>
      <c r="F2250" s="362"/>
      <c r="G2250" s="362"/>
      <c r="H2250" s="362" t="s">
        <v>77</v>
      </c>
      <c r="I2250" s="362" t="s">
        <v>63</v>
      </c>
      <c r="J2250" s="361" t="s">
        <v>5459</v>
      </c>
      <c r="K2250" s="362"/>
      <c r="L2250" s="362" t="s">
        <v>1689</v>
      </c>
      <c r="M2250" s="362" t="s">
        <v>90</v>
      </c>
      <c r="N2250" s="362" t="s">
        <v>2208</v>
      </c>
      <c r="O2250" s="362" t="s">
        <v>4394</v>
      </c>
      <c r="P2250" s="482" t="s">
        <v>6916</v>
      </c>
      <c r="Q2250" s="377"/>
      <c r="R2250" s="377"/>
      <c r="S2250" s="377"/>
      <c r="T2250" s="363"/>
      <c r="U2250" s="362"/>
      <c r="V2250" s="362"/>
      <c r="W2250" s="362"/>
      <c r="X2250" s="362"/>
      <c r="Y2250" s="362"/>
      <c r="Z2250" s="362"/>
      <c r="AA2250" s="366"/>
      <c r="AB2250" s="362"/>
      <c r="AC2250" s="362" t="s">
        <v>19</v>
      </c>
      <c r="AD2250" s="362" t="s">
        <v>40</v>
      </c>
      <c r="AE2250" s="362"/>
      <c r="AF2250" s="362"/>
      <c r="AG2250" s="362"/>
      <c r="AH2250" s="362"/>
      <c r="AI2250" s="362"/>
      <c r="AJ2250" s="362"/>
      <c r="AK2250" s="362"/>
      <c r="AL2250" s="362"/>
      <c r="AM2250" s="362"/>
      <c r="AN2250" s="361"/>
      <c r="AO2250" s="445" t="s">
        <v>9</v>
      </c>
      <c r="AP2250" s="445" t="s">
        <v>9</v>
      </c>
      <c r="AQ2250" s="445" t="s">
        <v>9</v>
      </c>
    </row>
    <row r="2251" spans="1:43" ht="43.5" hidden="1" x14ac:dyDescent="0.35">
      <c r="A2251" s="362">
        <v>2249</v>
      </c>
      <c r="B2251" s="362" t="s">
        <v>5460</v>
      </c>
      <c r="C2251" s="362" t="s">
        <v>3</v>
      </c>
      <c r="D2251" s="362" t="s">
        <v>172</v>
      </c>
      <c r="E2251" s="362"/>
      <c r="F2251" s="362"/>
      <c r="G2251" s="362"/>
      <c r="H2251" s="362" t="s">
        <v>77</v>
      </c>
      <c r="I2251" s="362" t="s">
        <v>63</v>
      </c>
      <c r="J2251" s="361" t="s">
        <v>5461</v>
      </c>
      <c r="K2251" s="362"/>
      <c r="L2251" s="362" t="s">
        <v>1689</v>
      </c>
      <c r="M2251" s="362" t="s">
        <v>90</v>
      </c>
      <c r="N2251" s="362" t="s">
        <v>2208</v>
      </c>
      <c r="O2251" s="362" t="s">
        <v>4394</v>
      </c>
      <c r="P2251" s="482" t="s">
        <v>6916</v>
      </c>
      <c r="Q2251" s="377"/>
      <c r="R2251" s="377"/>
      <c r="S2251" s="377"/>
      <c r="T2251" s="363"/>
      <c r="U2251" s="362"/>
      <c r="V2251" s="362"/>
      <c r="W2251" s="362"/>
      <c r="X2251" s="362"/>
      <c r="Y2251" s="362"/>
      <c r="Z2251" s="362"/>
      <c r="AA2251" s="366"/>
      <c r="AB2251" s="362"/>
      <c r="AC2251" s="362" t="s">
        <v>19</v>
      </c>
      <c r="AD2251" s="362" t="s">
        <v>40</v>
      </c>
      <c r="AE2251" s="362"/>
      <c r="AF2251" s="362"/>
      <c r="AG2251" s="362"/>
      <c r="AH2251" s="362"/>
      <c r="AI2251" s="362"/>
      <c r="AJ2251" s="362"/>
      <c r="AK2251" s="362"/>
      <c r="AL2251" s="362"/>
      <c r="AM2251" s="362"/>
      <c r="AN2251" s="361"/>
      <c r="AO2251" s="445" t="s">
        <v>9</v>
      </c>
      <c r="AP2251" s="445" t="s">
        <v>9</v>
      </c>
      <c r="AQ2251" s="445" t="s">
        <v>9</v>
      </c>
    </row>
    <row r="2252" spans="1:43" ht="29" hidden="1" x14ac:dyDescent="0.35">
      <c r="A2252" s="362">
        <v>2250</v>
      </c>
      <c r="B2252" s="362" t="s">
        <v>5462</v>
      </c>
      <c r="C2252" s="362" t="s">
        <v>3</v>
      </c>
      <c r="D2252" s="362" t="s">
        <v>172</v>
      </c>
      <c r="E2252" s="362"/>
      <c r="F2252" s="362"/>
      <c r="G2252" s="362"/>
      <c r="H2252" s="362" t="s">
        <v>26</v>
      </c>
      <c r="I2252" s="362" t="s">
        <v>63</v>
      </c>
      <c r="J2252" s="361" t="s">
        <v>5463</v>
      </c>
      <c r="K2252" s="362"/>
      <c r="L2252" s="362" t="s">
        <v>186</v>
      </c>
      <c r="M2252" s="362" t="s">
        <v>95</v>
      </c>
      <c r="N2252" s="362" t="s">
        <v>2208</v>
      </c>
      <c r="O2252" s="362" t="s">
        <v>4394</v>
      </c>
      <c r="P2252" s="482"/>
      <c r="Q2252" s="362"/>
      <c r="R2252" s="362"/>
      <c r="S2252" s="362"/>
      <c r="T2252" s="362"/>
      <c r="U2252" s="362"/>
      <c r="V2252" s="362"/>
      <c r="W2252" s="362"/>
      <c r="X2252" s="362"/>
      <c r="Y2252" s="362"/>
      <c r="Z2252" s="362"/>
      <c r="AA2252" s="366"/>
      <c r="AB2252" s="362"/>
      <c r="AC2252" s="362" t="s">
        <v>19</v>
      </c>
      <c r="AD2252" s="362" t="s">
        <v>40</v>
      </c>
      <c r="AE2252" s="362">
        <v>0</v>
      </c>
      <c r="AF2252" s="362" t="s">
        <v>6316</v>
      </c>
      <c r="AG2252" s="362" t="b">
        <v>1</v>
      </c>
      <c r="AH2252" s="362"/>
      <c r="AI2252" s="362"/>
      <c r="AJ2252" s="362"/>
      <c r="AK2252" s="362"/>
      <c r="AL2252" s="362"/>
      <c r="AM2252" s="362"/>
      <c r="AN2252" s="361"/>
      <c r="AO2252" s="445" t="s">
        <v>9</v>
      </c>
      <c r="AP2252" s="445" t="s">
        <v>9</v>
      </c>
      <c r="AQ2252" s="445" t="s">
        <v>9</v>
      </c>
    </row>
    <row r="2253" spans="1:43" ht="43.5" hidden="1" x14ac:dyDescent="0.35">
      <c r="A2253" s="362">
        <v>2251</v>
      </c>
      <c r="B2253" s="362" t="s">
        <v>5464</v>
      </c>
      <c r="C2253" s="362" t="s">
        <v>3</v>
      </c>
      <c r="D2253" s="362" t="s">
        <v>172</v>
      </c>
      <c r="E2253" s="362"/>
      <c r="F2253" s="362"/>
      <c r="G2253" s="362"/>
      <c r="H2253" s="362" t="s">
        <v>77</v>
      </c>
      <c r="I2253" s="362" t="s">
        <v>63</v>
      </c>
      <c r="J2253" s="361" t="s">
        <v>5465</v>
      </c>
      <c r="K2253" s="362"/>
      <c r="L2253" s="362" t="s">
        <v>1689</v>
      </c>
      <c r="M2253" s="362" t="s">
        <v>90</v>
      </c>
      <c r="N2253" s="362" t="s">
        <v>2208</v>
      </c>
      <c r="O2253" s="362" t="s">
        <v>4394</v>
      </c>
      <c r="P2253" s="482" t="s">
        <v>6916</v>
      </c>
      <c r="Q2253" s="377"/>
      <c r="R2253" s="377"/>
      <c r="S2253" s="377"/>
      <c r="T2253" s="363"/>
      <c r="U2253" s="362"/>
      <c r="V2253" s="362"/>
      <c r="W2253" s="362"/>
      <c r="X2253" s="362"/>
      <c r="Y2253" s="362"/>
      <c r="Z2253" s="362"/>
      <c r="AA2253" s="366"/>
      <c r="AB2253" s="362"/>
      <c r="AC2253" s="362" t="s">
        <v>19</v>
      </c>
      <c r="AD2253" s="362" t="s">
        <v>40</v>
      </c>
      <c r="AE2253" s="362"/>
      <c r="AF2253" s="362"/>
      <c r="AG2253" s="362"/>
      <c r="AH2253" s="362"/>
      <c r="AI2253" s="362"/>
      <c r="AJ2253" s="362"/>
      <c r="AK2253" s="362"/>
      <c r="AL2253" s="362"/>
      <c r="AM2253" s="362"/>
      <c r="AN2253" s="361"/>
      <c r="AO2253" s="445" t="s">
        <v>9</v>
      </c>
      <c r="AP2253" s="445" t="s">
        <v>9</v>
      </c>
      <c r="AQ2253" s="445" t="s">
        <v>9</v>
      </c>
    </row>
    <row r="2254" spans="1:43" ht="43.5" hidden="1" x14ac:dyDescent="0.35">
      <c r="A2254" s="362">
        <v>2252</v>
      </c>
      <c r="B2254" s="362" t="s">
        <v>5466</v>
      </c>
      <c r="C2254" s="362" t="s">
        <v>3</v>
      </c>
      <c r="D2254" s="362" t="s">
        <v>172</v>
      </c>
      <c r="E2254" s="362"/>
      <c r="F2254" s="362"/>
      <c r="G2254" s="362"/>
      <c r="H2254" s="362" t="s">
        <v>77</v>
      </c>
      <c r="I2254" s="362" t="s">
        <v>63</v>
      </c>
      <c r="J2254" s="361" t="s">
        <v>5467</v>
      </c>
      <c r="K2254" s="362"/>
      <c r="L2254" s="362" t="s">
        <v>1689</v>
      </c>
      <c r="M2254" s="362" t="s">
        <v>90</v>
      </c>
      <c r="N2254" s="362" t="s">
        <v>2208</v>
      </c>
      <c r="O2254" s="362" t="s">
        <v>4394</v>
      </c>
      <c r="P2254" s="482" t="s">
        <v>6916</v>
      </c>
      <c r="Q2254" s="377"/>
      <c r="R2254" s="377"/>
      <c r="S2254" s="377"/>
      <c r="T2254" s="363"/>
      <c r="U2254" s="362"/>
      <c r="V2254" s="362"/>
      <c r="W2254" s="362"/>
      <c r="X2254" s="362"/>
      <c r="Y2254" s="362"/>
      <c r="Z2254" s="362"/>
      <c r="AA2254" s="366"/>
      <c r="AB2254" s="362"/>
      <c r="AC2254" s="362" t="s">
        <v>19</v>
      </c>
      <c r="AD2254" s="362" t="s">
        <v>40</v>
      </c>
      <c r="AE2254" s="362"/>
      <c r="AF2254" s="362"/>
      <c r="AG2254" s="362"/>
      <c r="AH2254" s="362"/>
      <c r="AI2254" s="362"/>
      <c r="AJ2254" s="362"/>
      <c r="AK2254" s="362"/>
      <c r="AL2254" s="362"/>
      <c r="AM2254" s="362"/>
      <c r="AN2254" s="361"/>
      <c r="AO2254" s="445" t="s">
        <v>9</v>
      </c>
      <c r="AP2254" s="445" t="s">
        <v>9</v>
      </c>
      <c r="AQ2254" s="445" t="s">
        <v>9</v>
      </c>
    </row>
    <row r="2255" spans="1:43" ht="43.5" hidden="1" x14ac:dyDescent="0.35">
      <c r="A2255" s="362">
        <v>2253</v>
      </c>
      <c r="B2255" s="362" t="s">
        <v>5468</v>
      </c>
      <c r="C2255" s="362" t="s">
        <v>3</v>
      </c>
      <c r="D2255" s="362" t="s">
        <v>172</v>
      </c>
      <c r="E2255" s="362"/>
      <c r="F2255" s="362"/>
      <c r="G2255" s="362"/>
      <c r="H2255" s="362" t="s">
        <v>77</v>
      </c>
      <c r="I2255" s="362" t="s">
        <v>63</v>
      </c>
      <c r="J2255" s="361" t="s">
        <v>5469</v>
      </c>
      <c r="K2255" s="362"/>
      <c r="L2255" s="362" t="s">
        <v>1689</v>
      </c>
      <c r="M2255" s="362" t="s">
        <v>90</v>
      </c>
      <c r="N2255" s="362" t="s">
        <v>2208</v>
      </c>
      <c r="O2255" s="362" t="s">
        <v>4394</v>
      </c>
      <c r="P2255" s="482" t="s">
        <v>6916</v>
      </c>
      <c r="Q2255" s="377"/>
      <c r="R2255" s="377"/>
      <c r="S2255" s="377"/>
      <c r="T2255" s="363"/>
      <c r="U2255" s="362"/>
      <c r="V2255" s="362"/>
      <c r="W2255" s="362"/>
      <c r="X2255" s="362"/>
      <c r="Y2255" s="362"/>
      <c r="Z2255" s="362"/>
      <c r="AA2255" s="366"/>
      <c r="AB2255" s="362"/>
      <c r="AC2255" s="362" t="s">
        <v>19</v>
      </c>
      <c r="AD2255" s="362" t="s">
        <v>40</v>
      </c>
      <c r="AE2255" s="362"/>
      <c r="AF2255" s="362"/>
      <c r="AG2255" s="362"/>
      <c r="AH2255" s="362"/>
      <c r="AI2255" s="362"/>
      <c r="AJ2255" s="362"/>
      <c r="AK2255" s="362"/>
      <c r="AL2255" s="362"/>
      <c r="AM2255" s="362"/>
      <c r="AN2255" s="361"/>
      <c r="AO2255" s="445" t="s">
        <v>9</v>
      </c>
      <c r="AP2255" s="445" t="s">
        <v>9</v>
      </c>
      <c r="AQ2255" s="445" t="s">
        <v>9</v>
      </c>
    </row>
    <row r="2256" spans="1:43" ht="43.5" hidden="1" x14ac:dyDescent="0.35">
      <c r="A2256" s="362">
        <v>2254</v>
      </c>
      <c r="B2256" s="362" t="s">
        <v>5470</v>
      </c>
      <c r="C2256" s="362" t="s">
        <v>3</v>
      </c>
      <c r="D2256" s="362" t="s">
        <v>172</v>
      </c>
      <c r="E2256" s="362"/>
      <c r="F2256" s="362"/>
      <c r="G2256" s="362"/>
      <c r="H2256" s="362" t="s">
        <v>77</v>
      </c>
      <c r="I2256" s="362" t="s">
        <v>63</v>
      </c>
      <c r="J2256" s="361" t="s">
        <v>5471</v>
      </c>
      <c r="K2256" s="362"/>
      <c r="L2256" s="362" t="s">
        <v>1689</v>
      </c>
      <c r="M2256" s="362" t="s">
        <v>90</v>
      </c>
      <c r="N2256" s="362" t="s">
        <v>2208</v>
      </c>
      <c r="O2256" s="362" t="s">
        <v>4394</v>
      </c>
      <c r="P2256" s="482" t="s">
        <v>6916</v>
      </c>
      <c r="Q2256" s="377"/>
      <c r="R2256" s="377"/>
      <c r="S2256" s="377"/>
      <c r="T2256" s="363"/>
      <c r="U2256" s="362"/>
      <c r="V2256" s="362"/>
      <c r="W2256" s="362"/>
      <c r="X2256" s="362"/>
      <c r="Y2256" s="362"/>
      <c r="Z2256" s="362"/>
      <c r="AA2256" s="366"/>
      <c r="AB2256" s="362"/>
      <c r="AC2256" s="362" t="s">
        <v>19</v>
      </c>
      <c r="AD2256" s="362" t="s">
        <v>40</v>
      </c>
      <c r="AE2256" s="362"/>
      <c r="AF2256" s="362"/>
      <c r="AG2256" s="362"/>
      <c r="AH2256" s="362"/>
      <c r="AI2256" s="362"/>
      <c r="AJ2256" s="362"/>
      <c r="AK2256" s="362"/>
      <c r="AL2256" s="362"/>
      <c r="AM2256" s="362"/>
      <c r="AN2256" s="361"/>
      <c r="AO2256" s="445" t="s">
        <v>9</v>
      </c>
      <c r="AP2256" s="445" t="s">
        <v>9</v>
      </c>
      <c r="AQ2256" s="445" t="s">
        <v>9</v>
      </c>
    </row>
    <row r="2257" spans="1:43" ht="43.5" hidden="1" x14ac:dyDescent="0.35">
      <c r="A2257" s="362">
        <v>2255</v>
      </c>
      <c r="B2257" s="362" t="s">
        <v>5472</v>
      </c>
      <c r="C2257" s="362" t="s">
        <v>3</v>
      </c>
      <c r="D2257" s="362" t="s">
        <v>172</v>
      </c>
      <c r="E2257" s="362"/>
      <c r="F2257" s="362"/>
      <c r="G2257" s="362"/>
      <c r="H2257" s="362" t="s">
        <v>77</v>
      </c>
      <c r="I2257" s="362" t="s">
        <v>63</v>
      </c>
      <c r="J2257" s="361" t="s">
        <v>5473</v>
      </c>
      <c r="K2257" s="362"/>
      <c r="L2257" s="362" t="s">
        <v>1689</v>
      </c>
      <c r="M2257" s="362" t="s">
        <v>90</v>
      </c>
      <c r="N2257" s="362" t="s">
        <v>2208</v>
      </c>
      <c r="O2257" s="362" t="s">
        <v>4394</v>
      </c>
      <c r="P2257" s="482" t="s">
        <v>6916</v>
      </c>
      <c r="Q2257" s="377"/>
      <c r="R2257" s="377"/>
      <c r="S2257" s="377"/>
      <c r="T2257" s="363"/>
      <c r="U2257" s="362"/>
      <c r="V2257" s="362"/>
      <c r="W2257" s="362"/>
      <c r="X2257" s="362"/>
      <c r="Y2257" s="362"/>
      <c r="Z2257" s="362"/>
      <c r="AA2257" s="366"/>
      <c r="AB2257" s="362"/>
      <c r="AC2257" s="362" t="s">
        <v>19</v>
      </c>
      <c r="AD2257" s="362" t="s">
        <v>40</v>
      </c>
      <c r="AE2257" s="362"/>
      <c r="AF2257" s="362"/>
      <c r="AG2257" s="362"/>
      <c r="AH2257" s="362"/>
      <c r="AI2257" s="362"/>
      <c r="AJ2257" s="362"/>
      <c r="AK2257" s="362"/>
      <c r="AL2257" s="362"/>
      <c r="AM2257" s="362"/>
      <c r="AN2257" s="361"/>
      <c r="AO2257" s="445" t="s">
        <v>9</v>
      </c>
      <c r="AP2257" s="445" t="s">
        <v>9</v>
      </c>
      <c r="AQ2257" s="445" t="s">
        <v>9</v>
      </c>
    </row>
    <row r="2258" spans="1:43" ht="29" hidden="1" x14ac:dyDescent="0.35">
      <c r="A2258" s="362">
        <v>2256</v>
      </c>
      <c r="B2258" s="362" t="s">
        <v>5474</v>
      </c>
      <c r="C2258" s="362" t="s">
        <v>3</v>
      </c>
      <c r="D2258" s="362" t="s">
        <v>172</v>
      </c>
      <c r="E2258" s="362"/>
      <c r="F2258" s="362"/>
      <c r="G2258" s="362"/>
      <c r="H2258" s="362" t="s">
        <v>62</v>
      </c>
      <c r="I2258" s="362" t="s">
        <v>822</v>
      </c>
      <c r="J2258" s="361" t="s">
        <v>5475</v>
      </c>
      <c r="K2258" s="362"/>
      <c r="L2258" s="362" t="s">
        <v>186</v>
      </c>
      <c r="M2258" s="362" t="s">
        <v>40</v>
      </c>
      <c r="N2258" s="362" t="s">
        <v>62</v>
      </c>
      <c r="O2258" s="362" t="s">
        <v>5476</v>
      </c>
      <c r="P2258" s="487" t="s">
        <v>6917</v>
      </c>
      <c r="Q2258" s="362"/>
      <c r="R2258" s="362"/>
      <c r="S2258" s="362"/>
      <c r="T2258" s="362"/>
      <c r="U2258" s="362"/>
      <c r="V2258" s="362"/>
      <c r="W2258" s="362"/>
      <c r="X2258" s="362"/>
      <c r="Y2258" s="362"/>
      <c r="Z2258" s="362"/>
      <c r="AA2258" s="366"/>
      <c r="AB2258" s="362"/>
      <c r="AC2258" s="362" t="s">
        <v>19</v>
      </c>
      <c r="AD2258" s="362" t="s">
        <v>40</v>
      </c>
      <c r="AE2258" s="362"/>
      <c r="AF2258" s="362"/>
      <c r="AG2258" s="362"/>
      <c r="AH2258" s="362"/>
      <c r="AI2258" s="362"/>
      <c r="AJ2258" s="362"/>
      <c r="AK2258" s="362"/>
      <c r="AL2258" s="362"/>
      <c r="AM2258" s="362"/>
      <c r="AN2258" s="361"/>
      <c r="AO2258" s="445" t="s">
        <v>9</v>
      </c>
      <c r="AP2258" s="445" t="s">
        <v>9</v>
      </c>
      <c r="AQ2258" s="445" t="s">
        <v>9</v>
      </c>
    </row>
    <row r="2259" spans="1:43" ht="29" hidden="1" x14ac:dyDescent="0.35">
      <c r="A2259" s="362">
        <v>2257</v>
      </c>
      <c r="B2259" s="362" t="s">
        <v>5477</v>
      </c>
      <c r="C2259" s="362" t="s">
        <v>3</v>
      </c>
      <c r="D2259" s="362" t="s">
        <v>172</v>
      </c>
      <c r="E2259" s="362"/>
      <c r="F2259" s="362"/>
      <c r="G2259" s="362"/>
      <c r="H2259" s="362" t="s">
        <v>62</v>
      </c>
      <c r="I2259" s="362" t="s">
        <v>822</v>
      </c>
      <c r="J2259" s="361" t="s">
        <v>5478</v>
      </c>
      <c r="K2259" s="362"/>
      <c r="L2259" s="362" t="s">
        <v>186</v>
      </c>
      <c r="M2259" s="362" t="s">
        <v>40</v>
      </c>
      <c r="N2259" s="362" t="s">
        <v>62</v>
      </c>
      <c r="O2259" s="362" t="s">
        <v>5476</v>
      </c>
      <c r="P2259" s="487" t="s">
        <v>6917</v>
      </c>
      <c r="Q2259" s="362"/>
      <c r="R2259" s="362"/>
      <c r="S2259" s="362"/>
      <c r="T2259" s="362"/>
      <c r="U2259" s="362"/>
      <c r="V2259" s="362"/>
      <c r="W2259" s="362"/>
      <c r="X2259" s="362"/>
      <c r="Y2259" s="362"/>
      <c r="Z2259" s="362"/>
      <c r="AA2259" s="366"/>
      <c r="AB2259" s="362"/>
      <c r="AC2259" s="362" t="s">
        <v>19</v>
      </c>
      <c r="AD2259" s="362" t="s">
        <v>40</v>
      </c>
      <c r="AE2259" s="362"/>
      <c r="AF2259" s="362"/>
      <c r="AG2259" s="362"/>
      <c r="AH2259" s="362"/>
      <c r="AI2259" s="362"/>
      <c r="AJ2259" s="362"/>
      <c r="AK2259" s="362"/>
      <c r="AL2259" s="362"/>
      <c r="AM2259" s="362"/>
      <c r="AN2259" s="361"/>
      <c r="AO2259" s="445" t="s">
        <v>9</v>
      </c>
      <c r="AP2259" s="445" t="s">
        <v>9</v>
      </c>
      <c r="AQ2259" s="445" t="s">
        <v>9</v>
      </c>
    </row>
    <row r="2260" spans="1:43" ht="14.5" hidden="1" x14ac:dyDescent="0.35">
      <c r="A2260" s="362">
        <v>2258</v>
      </c>
      <c r="B2260" s="362" t="s">
        <v>5479</v>
      </c>
      <c r="C2260" s="362" t="s">
        <v>3</v>
      </c>
      <c r="D2260" s="362" t="s">
        <v>172</v>
      </c>
      <c r="E2260" s="362"/>
      <c r="F2260" s="362"/>
      <c r="G2260" s="362"/>
      <c r="H2260" s="362" t="s">
        <v>65</v>
      </c>
      <c r="I2260" s="362" t="s">
        <v>822</v>
      </c>
      <c r="J2260" s="361" t="s">
        <v>5480</v>
      </c>
      <c r="K2260" s="362"/>
      <c r="L2260" s="362" t="s">
        <v>186</v>
      </c>
      <c r="M2260" s="362" t="s">
        <v>40</v>
      </c>
      <c r="N2260" s="362" t="s">
        <v>5481</v>
      </c>
      <c r="O2260" s="362" t="s">
        <v>5482</v>
      </c>
      <c r="P2260" s="482" t="s">
        <v>90</v>
      </c>
      <c r="Q2260" s="362"/>
      <c r="R2260" s="362"/>
      <c r="S2260" s="362"/>
      <c r="T2260" s="362"/>
      <c r="U2260" s="362"/>
      <c r="V2260" s="362"/>
      <c r="W2260" s="362"/>
      <c r="X2260" s="362"/>
      <c r="Y2260" s="362"/>
      <c r="Z2260" s="362"/>
      <c r="AA2260" s="366"/>
      <c r="AB2260" s="362"/>
      <c r="AC2260" s="362" t="s">
        <v>19</v>
      </c>
      <c r="AD2260" s="362" t="s">
        <v>40</v>
      </c>
      <c r="AE2260" s="362"/>
      <c r="AF2260" s="362"/>
      <c r="AG2260" s="362"/>
      <c r="AH2260" s="362"/>
      <c r="AI2260" s="362"/>
      <c r="AJ2260" s="362"/>
      <c r="AK2260" s="362"/>
      <c r="AL2260" s="362"/>
      <c r="AM2260" s="362"/>
      <c r="AN2260" s="361"/>
      <c r="AO2260" s="445" t="s">
        <v>9</v>
      </c>
      <c r="AP2260" s="445" t="s">
        <v>9</v>
      </c>
      <c r="AQ2260" s="445" t="s">
        <v>9</v>
      </c>
    </row>
    <row r="2261" spans="1:43" ht="29" hidden="1" x14ac:dyDescent="0.35">
      <c r="A2261" s="362">
        <v>2259</v>
      </c>
      <c r="B2261" s="362" t="s">
        <v>5483</v>
      </c>
      <c r="C2261" s="362" t="s">
        <v>3</v>
      </c>
      <c r="D2261" s="362" t="s">
        <v>172</v>
      </c>
      <c r="E2261" s="362"/>
      <c r="F2261" s="362" t="s">
        <v>63</v>
      </c>
      <c r="G2261" s="362" t="s">
        <v>63</v>
      </c>
      <c r="H2261" s="362" t="s">
        <v>80</v>
      </c>
      <c r="I2261" s="362" t="s">
        <v>63</v>
      </c>
      <c r="J2261" s="361" t="s">
        <v>5484</v>
      </c>
      <c r="K2261" s="362"/>
      <c r="L2261" s="362" t="s">
        <v>186</v>
      </c>
      <c r="M2261" s="362" t="s">
        <v>40</v>
      </c>
      <c r="N2261" s="362" t="s">
        <v>2208</v>
      </c>
      <c r="O2261" s="362" t="s">
        <v>5485</v>
      </c>
      <c r="P2261" s="482"/>
      <c r="Q2261" s="362"/>
      <c r="R2261" s="362"/>
      <c r="S2261" s="362"/>
      <c r="T2261" s="362"/>
      <c r="U2261" s="362"/>
      <c r="V2261" s="362"/>
      <c r="W2261" s="362"/>
      <c r="X2261" s="362"/>
      <c r="Y2261" s="362"/>
      <c r="Z2261" s="362"/>
      <c r="AA2261" s="366"/>
      <c r="AB2261" s="362"/>
      <c r="AC2261" s="362" t="s">
        <v>19</v>
      </c>
      <c r="AD2261" s="362" t="s">
        <v>40</v>
      </c>
      <c r="AE2261" s="362">
        <v>0</v>
      </c>
      <c r="AF2261" s="362" t="s">
        <v>40</v>
      </c>
      <c r="AG2261" s="362" t="b">
        <v>1</v>
      </c>
      <c r="AH2261" s="362"/>
      <c r="AI2261" s="362"/>
      <c r="AJ2261" s="362"/>
      <c r="AK2261" s="362"/>
      <c r="AL2261" s="362"/>
      <c r="AM2261" s="362"/>
      <c r="AN2261" s="361"/>
      <c r="AO2261" s="445" t="s">
        <v>9</v>
      </c>
      <c r="AP2261" s="445" t="s">
        <v>9</v>
      </c>
      <c r="AQ2261" s="445" t="s">
        <v>9</v>
      </c>
    </row>
    <row r="2262" spans="1:43" ht="29" hidden="1" x14ac:dyDescent="0.35">
      <c r="A2262" s="362">
        <v>2260</v>
      </c>
      <c r="B2262" s="362" t="s">
        <v>5486</v>
      </c>
      <c r="C2262" s="362" t="s">
        <v>3</v>
      </c>
      <c r="D2262" s="362" t="s">
        <v>172</v>
      </c>
      <c r="E2262" s="362"/>
      <c r="F2262" s="362" t="s">
        <v>63</v>
      </c>
      <c r="G2262" s="362" t="s">
        <v>63</v>
      </c>
      <c r="H2262" s="362" t="s">
        <v>80</v>
      </c>
      <c r="I2262" s="362" t="s">
        <v>63</v>
      </c>
      <c r="J2262" s="361" t="s">
        <v>5487</v>
      </c>
      <c r="K2262" s="362"/>
      <c r="L2262" s="362" t="s">
        <v>186</v>
      </c>
      <c r="M2262" s="362" t="s">
        <v>4410</v>
      </c>
      <c r="N2262" s="362" t="s">
        <v>2208</v>
      </c>
      <c r="O2262" s="362" t="s">
        <v>5485</v>
      </c>
      <c r="P2262" s="482"/>
      <c r="Q2262" s="362"/>
      <c r="R2262" s="362"/>
      <c r="S2262" s="362"/>
      <c r="T2262" s="362"/>
      <c r="U2262" s="362"/>
      <c r="V2262" s="362"/>
      <c r="W2262" s="362"/>
      <c r="X2262" s="362"/>
      <c r="Y2262" s="362"/>
      <c r="Z2262" s="362"/>
      <c r="AA2262" s="366"/>
      <c r="AB2262" s="362"/>
      <c r="AC2262" s="362" t="s">
        <v>19</v>
      </c>
      <c r="AD2262" s="362" t="s">
        <v>40</v>
      </c>
      <c r="AE2262" s="362" t="s">
        <v>6918</v>
      </c>
      <c r="AF2262" s="362" t="s">
        <v>6171</v>
      </c>
      <c r="AG2262" s="362" t="b">
        <v>0</v>
      </c>
      <c r="AH2262" s="362"/>
      <c r="AI2262" s="362"/>
      <c r="AJ2262" s="362"/>
      <c r="AK2262" s="362"/>
      <c r="AL2262" s="362"/>
      <c r="AM2262" s="362"/>
      <c r="AN2262" s="361"/>
      <c r="AO2262" s="445" t="s">
        <v>5839</v>
      </c>
      <c r="AP2262" s="445" t="s">
        <v>5839</v>
      </c>
      <c r="AQ2262" s="445" t="s">
        <v>5839</v>
      </c>
    </row>
    <row r="2263" spans="1:43" ht="14.5" hidden="1" x14ac:dyDescent="0.35">
      <c r="A2263" s="362">
        <v>2261</v>
      </c>
      <c r="B2263" s="362" t="s">
        <v>5488</v>
      </c>
      <c r="C2263" s="362" t="s">
        <v>3</v>
      </c>
      <c r="D2263" s="362" t="s">
        <v>172</v>
      </c>
      <c r="E2263" s="362"/>
      <c r="F2263" s="362"/>
      <c r="G2263" s="362"/>
      <c r="H2263" s="362" t="s">
        <v>26</v>
      </c>
      <c r="I2263" s="362" t="s">
        <v>63</v>
      </c>
      <c r="J2263" s="361" t="s">
        <v>5489</v>
      </c>
      <c r="K2263" s="362"/>
      <c r="L2263" s="362" t="s">
        <v>186</v>
      </c>
      <c r="M2263" s="362" t="s">
        <v>4410</v>
      </c>
      <c r="N2263" s="362" t="s">
        <v>2208</v>
      </c>
      <c r="O2263" s="362" t="s">
        <v>4394</v>
      </c>
      <c r="P2263" s="482"/>
      <c r="Q2263" s="362"/>
      <c r="R2263" s="362"/>
      <c r="S2263" s="362"/>
      <c r="T2263" s="362"/>
      <c r="U2263" s="362"/>
      <c r="V2263" s="362"/>
      <c r="W2263" s="362"/>
      <c r="X2263" s="362"/>
      <c r="Y2263" s="362"/>
      <c r="Z2263" s="362"/>
      <c r="AA2263" s="366"/>
      <c r="AB2263" s="362"/>
      <c r="AC2263" s="362" t="s">
        <v>19</v>
      </c>
      <c r="AD2263" s="362" t="s">
        <v>40</v>
      </c>
      <c r="AE2263" s="362">
        <v>0</v>
      </c>
      <c r="AF2263" s="362" t="s">
        <v>6171</v>
      </c>
      <c r="AG2263" s="362" t="b">
        <v>1</v>
      </c>
      <c r="AH2263" s="362"/>
      <c r="AI2263" s="362"/>
      <c r="AJ2263" s="362"/>
      <c r="AK2263" s="362"/>
      <c r="AL2263" s="362"/>
      <c r="AM2263" s="362"/>
      <c r="AN2263" s="361"/>
      <c r="AO2263" s="445" t="s">
        <v>5839</v>
      </c>
      <c r="AP2263" s="445" t="s">
        <v>5839</v>
      </c>
      <c r="AQ2263" s="445" t="s">
        <v>5839</v>
      </c>
    </row>
    <row r="2264" spans="1:43" ht="14.5" hidden="1" x14ac:dyDescent="0.35">
      <c r="A2264" s="362">
        <v>2262</v>
      </c>
      <c r="B2264" s="362" t="s">
        <v>5490</v>
      </c>
      <c r="C2264" s="362" t="s">
        <v>3</v>
      </c>
      <c r="D2264" s="362" t="s">
        <v>172</v>
      </c>
      <c r="E2264" s="362"/>
      <c r="F2264" s="362"/>
      <c r="G2264" s="362"/>
      <c r="H2264" s="362" t="s">
        <v>74</v>
      </c>
      <c r="I2264" s="362" t="s">
        <v>74</v>
      </c>
      <c r="J2264" s="361" t="s">
        <v>5491</v>
      </c>
      <c r="K2264" s="361"/>
      <c r="L2264" s="362" t="s">
        <v>186</v>
      </c>
      <c r="M2264" s="362" t="s">
        <v>90</v>
      </c>
      <c r="N2264" s="362" t="s">
        <v>74</v>
      </c>
      <c r="O2264" s="362" t="s">
        <v>5401</v>
      </c>
      <c r="P2264" s="482"/>
      <c r="Q2264" s="362"/>
      <c r="R2264" s="362"/>
      <c r="S2264" s="362"/>
      <c r="T2264" s="362"/>
      <c r="U2264" s="362"/>
      <c r="V2264" s="362"/>
      <c r="W2264" s="362"/>
      <c r="X2264" s="362"/>
      <c r="Y2264" s="362"/>
      <c r="Z2264" s="362"/>
      <c r="AA2264" s="366"/>
      <c r="AB2264" s="362"/>
      <c r="AC2264" s="362" t="s">
        <v>19</v>
      </c>
      <c r="AD2264" s="362" t="s">
        <v>40</v>
      </c>
      <c r="AE2264" s="362"/>
      <c r="AF2264" s="362"/>
      <c r="AG2264" s="362"/>
      <c r="AH2264" s="362"/>
      <c r="AI2264" s="362"/>
      <c r="AJ2264" s="362"/>
      <c r="AK2264" s="362"/>
      <c r="AL2264" s="362"/>
      <c r="AM2264" s="362"/>
      <c r="AN2264" s="361"/>
      <c r="AO2264" s="445" t="s">
        <v>5839</v>
      </c>
      <c r="AP2264" s="445" t="s">
        <v>5839</v>
      </c>
      <c r="AQ2264" s="445" t="s">
        <v>5839</v>
      </c>
    </row>
    <row r="2265" spans="1:43" ht="29" hidden="1" x14ac:dyDescent="0.35">
      <c r="A2265" s="362">
        <v>2263</v>
      </c>
      <c r="B2265" s="362" t="s">
        <v>5492</v>
      </c>
      <c r="C2265" s="362" t="s">
        <v>3</v>
      </c>
      <c r="D2265" s="362" t="s">
        <v>172</v>
      </c>
      <c r="E2265" s="362"/>
      <c r="F2265" s="362"/>
      <c r="G2265" s="362"/>
      <c r="H2265" s="362" t="s">
        <v>74</v>
      </c>
      <c r="I2265" s="362" t="s">
        <v>74</v>
      </c>
      <c r="J2265" s="361" t="s">
        <v>5493</v>
      </c>
      <c r="K2265" s="361"/>
      <c r="L2265" s="362" t="s">
        <v>186</v>
      </c>
      <c r="M2265" s="362" t="s">
        <v>90</v>
      </c>
      <c r="N2265" s="362" t="s">
        <v>74</v>
      </c>
      <c r="O2265" s="362" t="s">
        <v>5401</v>
      </c>
      <c r="P2265" s="482" t="s">
        <v>6919</v>
      </c>
      <c r="Q2265" s="362"/>
      <c r="R2265" s="362"/>
      <c r="S2265" s="362"/>
      <c r="T2265" s="362"/>
      <c r="U2265" s="362"/>
      <c r="V2265" s="362"/>
      <c r="W2265" s="362"/>
      <c r="X2265" s="362"/>
      <c r="Y2265" s="362"/>
      <c r="Z2265" s="362"/>
      <c r="AA2265" s="366"/>
      <c r="AB2265" s="362"/>
      <c r="AC2265" s="362" t="s">
        <v>19</v>
      </c>
      <c r="AD2265" s="362" t="s">
        <v>40</v>
      </c>
      <c r="AE2265" s="362"/>
      <c r="AF2265" s="362"/>
      <c r="AG2265" s="362"/>
      <c r="AH2265" s="362"/>
      <c r="AI2265" s="362"/>
      <c r="AJ2265" s="362"/>
      <c r="AK2265" s="362"/>
      <c r="AL2265" s="362"/>
      <c r="AM2265" s="362"/>
      <c r="AN2265" s="361"/>
      <c r="AO2265" s="445" t="s">
        <v>9</v>
      </c>
      <c r="AP2265" s="445" t="s">
        <v>9</v>
      </c>
      <c r="AQ2265" s="445" t="s">
        <v>9</v>
      </c>
    </row>
    <row r="2266" spans="1:43" ht="29" hidden="1" x14ac:dyDescent="0.35">
      <c r="A2266" s="362">
        <v>2264</v>
      </c>
      <c r="B2266" s="362" t="s">
        <v>5495</v>
      </c>
      <c r="C2266" s="362" t="s">
        <v>3</v>
      </c>
      <c r="D2266" s="362" t="s">
        <v>172</v>
      </c>
      <c r="E2266" s="362"/>
      <c r="F2266" s="362" t="s">
        <v>63</v>
      </c>
      <c r="G2266" s="362" t="s">
        <v>5496</v>
      </c>
      <c r="H2266" s="362" t="s">
        <v>63</v>
      </c>
      <c r="I2266" s="362" t="s">
        <v>63</v>
      </c>
      <c r="J2266" s="361" t="s">
        <v>5497</v>
      </c>
      <c r="K2266" s="361"/>
      <c r="L2266" s="362" t="s">
        <v>186</v>
      </c>
      <c r="M2266" s="362" t="s">
        <v>90</v>
      </c>
      <c r="N2266" s="362" t="s">
        <v>2208</v>
      </c>
      <c r="O2266" s="362" t="s">
        <v>4394</v>
      </c>
      <c r="P2266" s="482" t="s">
        <v>5498</v>
      </c>
      <c r="Q2266" s="362"/>
      <c r="R2266" s="362"/>
      <c r="S2266" s="362"/>
      <c r="T2266" s="362"/>
      <c r="U2266" s="362"/>
      <c r="V2266" s="362"/>
      <c r="W2266" s="362"/>
      <c r="X2266" s="362"/>
      <c r="Y2266" s="362"/>
      <c r="Z2266" s="362"/>
      <c r="AA2266" s="366"/>
      <c r="AB2266" s="362"/>
      <c r="AC2266" s="362" t="s">
        <v>19</v>
      </c>
      <c r="AD2266" s="362" t="s">
        <v>8</v>
      </c>
      <c r="AE2266" s="362" t="s">
        <v>5498</v>
      </c>
      <c r="AF2266" s="362" t="s">
        <v>6171</v>
      </c>
      <c r="AG2266" s="362" t="b">
        <v>1</v>
      </c>
      <c r="AH2266" s="362"/>
      <c r="AI2266" s="362"/>
      <c r="AJ2266" s="362"/>
      <c r="AK2266" s="362"/>
      <c r="AL2266" s="362"/>
      <c r="AM2266" s="368">
        <v>45979</v>
      </c>
      <c r="AN2266" s="361" t="s">
        <v>6189</v>
      </c>
      <c r="AO2266" s="445" t="s">
        <v>6190</v>
      </c>
      <c r="AP2266" s="445" t="s">
        <v>6190</v>
      </c>
      <c r="AQ2266" s="445" t="s">
        <v>5839</v>
      </c>
    </row>
    <row r="2267" spans="1:43" ht="29" hidden="1" x14ac:dyDescent="0.35">
      <c r="A2267" s="362">
        <v>2265</v>
      </c>
      <c r="B2267" s="362" t="s">
        <v>5499</v>
      </c>
      <c r="C2267" s="362" t="s">
        <v>3</v>
      </c>
      <c r="D2267" s="362" t="s">
        <v>172</v>
      </c>
      <c r="E2267" s="362"/>
      <c r="F2267" s="362" t="s">
        <v>63</v>
      </c>
      <c r="G2267" s="362" t="s">
        <v>63</v>
      </c>
      <c r="H2267" s="362" t="s">
        <v>80</v>
      </c>
      <c r="I2267" s="362" t="s">
        <v>63</v>
      </c>
      <c r="J2267" s="361" t="s">
        <v>5500</v>
      </c>
      <c r="K2267" s="362"/>
      <c r="L2267" s="362" t="s">
        <v>186</v>
      </c>
      <c r="M2267" s="362" t="s">
        <v>4410</v>
      </c>
      <c r="N2267" s="362" t="s">
        <v>4399</v>
      </c>
      <c r="O2267" s="362" t="s">
        <v>4400</v>
      </c>
      <c r="P2267" s="482"/>
      <c r="Q2267" s="362"/>
      <c r="R2267" s="362"/>
      <c r="S2267" s="362"/>
      <c r="T2267" s="362"/>
      <c r="U2267" s="362"/>
      <c r="V2267" s="362"/>
      <c r="W2267" s="362"/>
      <c r="X2267" s="362"/>
      <c r="Y2267" s="362"/>
      <c r="Z2267" s="362"/>
      <c r="AA2267" s="366"/>
      <c r="AB2267" s="362"/>
      <c r="AC2267" s="362" t="s">
        <v>19</v>
      </c>
      <c r="AD2267" s="362" t="s">
        <v>8</v>
      </c>
      <c r="AE2267" s="362">
        <v>0</v>
      </c>
      <c r="AF2267" s="362" t="s">
        <v>6171</v>
      </c>
      <c r="AG2267" s="362" t="b">
        <v>1</v>
      </c>
      <c r="AH2267" s="362"/>
      <c r="AI2267" s="362"/>
      <c r="AJ2267" s="362"/>
      <c r="AK2267" s="362"/>
      <c r="AL2267" s="362"/>
      <c r="AM2267" s="368">
        <v>45979</v>
      </c>
      <c r="AN2267" s="361" t="s">
        <v>6189</v>
      </c>
      <c r="AO2267" s="445" t="s">
        <v>6190</v>
      </c>
      <c r="AP2267" s="445" t="s">
        <v>6190</v>
      </c>
      <c r="AQ2267" s="445" t="s">
        <v>5839</v>
      </c>
    </row>
    <row r="2268" spans="1:43" ht="14.5" hidden="1" x14ac:dyDescent="0.35">
      <c r="A2268" s="362">
        <v>2266</v>
      </c>
      <c r="B2268" s="362" t="s">
        <v>5501</v>
      </c>
      <c r="C2268" s="362" t="s">
        <v>3</v>
      </c>
      <c r="D2268" s="362" t="s">
        <v>172</v>
      </c>
      <c r="E2268" s="362"/>
      <c r="F2268" s="362"/>
      <c r="G2268" s="362"/>
      <c r="H2268" s="362" t="s">
        <v>26</v>
      </c>
      <c r="I2268" s="362" t="s">
        <v>26</v>
      </c>
      <c r="J2268" s="361" t="s">
        <v>1421</v>
      </c>
      <c r="K2268" s="362"/>
      <c r="L2268" s="362" t="s">
        <v>186</v>
      </c>
      <c r="M2268" s="362" t="s">
        <v>90</v>
      </c>
      <c r="N2268" s="362" t="s">
        <v>725</v>
      </c>
      <c r="O2268" s="362" t="s">
        <v>772</v>
      </c>
      <c r="P2268" s="482" t="s">
        <v>5502</v>
      </c>
      <c r="Q2268" s="362"/>
      <c r="R2268" s="362"/>
      <c r="S2268" s="362"/>
      <c r="T2268" s="362"/>
      <c r="U2268" s="362"/>
      <c r="V2268" s="362"/>
      <c r="W2268" s="362"/>
      <c r="X2268" s="362"/>
      <c r="Y2268" s="362"/>
      <c r="Z2268" s="362"/>
      <c r="AA2268" s="366"/>
      <c r="AB2268" s="362"/>
      <c r="AC2268" s="362" t="s">
        <v>19</v>
      </c>
      <c r="AD2268" s="362" t="s">
        <v>40</v>
      </c>
      <c r="AE2268" s="362"/>
      <c r="AF2268" s="362"/>
      <c r="AG2268" s="362"/>
      <c r="AH2268" s="362" t="s">
        <v>101</v>
      </c>
      <c r="AI2268" s="362"/>
      <c r="AJ2268" s="362"/>
      <c r="AK2268" s="362"/>
      <c r="AL2268" s="362"/>
      <c r="AM2268" s="362"/>
      <c r="AN2268" s="361"/>
      <c r="AO2268" s="445" t="s">
        <v>9</v>
      </c>
      <c r="AP2268" s="445" t="s">
        <v>9</v>
      </c>
      <c r="AQ2268" s="445" t="s">
        <v>9</v>
      </c>
    </row>
    <row r="2269" spans="1:43" ht="14.5" hidden="1" x14ac:dyDescent="0.35">
      <c r="A2269" s="362">
        <v>2267</v>
      </c>
      <c r="B2269" s="362" t="s">
        <v>5503</v>
      </c>
      <c r="C2269" s="362" t="s">
        <v>3</v>
      </c>
      <c r="D2269" s="362" t="s">
        <v>172</v>
      </c>
      <c r="E2269" s="362"/>
      <c r="F2269" s="362"/>
      <c r="G2269" s="362"/>
      <c r="H2269" s="362" t="s">
        <v>26</v>
      </c>
      <c r="I2269" s="362" t="s">
        <v>26</v>
      </c>
      <c r="J2269" s="361" t="s">
        <v>1431</v>
      </c>
      <c r="K2269" s="362"/>
      <c r="L2269" s="362" t="s">
        <v>186</v>
      </c>
      <c r="M2269" s="362" t="s">
        <v>90</v>
      </c>
      <c r="N2269" s="362" t="s">
        <v>725</v>
      </c>
      <c r="O2269" s="362" t="s">
        <v>1432</v>
      </c>
      <c r="P2269" s="482" t="s">
        <v>5504</v>
      </c>
      <c r="Q2269" s="362"/>
      <c r="R2269" s="362"/>
      <c r="S2269" s="362"/>
      <c r="T2269" s="362"/>
      <c r="U2269" s="362"/>
      <c r="V2269" s="362"/>
      <c r="W2269" s="362"/>
      <c r="X2269" s="362"/>
      <c r="Y2269" s="362"/>
      <c r="Z2269" s="362"/>
      <c r="AA2269" s="366"/>
      <c r="AB2269" s="362"/>
      <c r="AC2269" s="362" t="s">
        <v>19</v>
      </c>
      <c r="AD2269" s="362" t="s">
        <v>40</v>
      </c>
      <c r="AE2269" s="362"/>
      <c r="AF2269" s="362"/>
      <c r="AG2269" s="362"/>
      <c r="AH2269" s="362" t="s">
        <v>101</v>
      </c>
      <c r="AI2269" s="362"/>
      <c r="AJ2269" s="362"/>
      <c r="AK2269" s="362"/>
      <c r="AL2269" s="362"/>
      <c r="AM2269" s="362"/>
      <c r="AN2269" s="361"/>
      <c r="AO2269" s="445" t="s">
        <v>9</v>
      </c>
      <c r="AP2269" s="445" t="s">
        <v>9</v>
      </c>
      <c r="AQ2269" s="445" t="s">
        <v>9</v>
      </c>
    </row>
    <row r="2270" spans="1:43" ht="14.5" hidden="1" x14ac:dyDescent="0.35">
      <c r="A2270" s="362">
        <v>2268</v>
      </c>
      <c r="B2270" s="362" t="s">
        <v>5505</v>
      </c>
      <c r="C2270" s="362" t="s">
        <v>3</v>
      </c>
      <c r="D2270" s="362" t="s">
        <v>172</v>
      </c>
      <c r="E2270" s="362"/>
      <c r="F2270" s="362"/>
      <c r="G2270" s="362"/>
      <c r="H2270" s="362" t="s">
        <v>26</v>
      </c>
      <c r="I2270" s="362" t="s">
        <v>26</v>
      </c>
      <c r="J2270" s="361" t="s">
        <v>1437</v>
      </c>
      <c r="K2270" s="362"/>
      <c r="L2270" s="362" t="s">
        <v>186</v>
      </c>
      <c r="M2270" s="362" t="s">
        <v>90</v>
      </c>
      <c r="N2270" s="362" t="s">
        <v>725</v>
      </c>
      <c r="O2270" s="362" t="s">
        <v>5506</v>
      </c>
      <c r="P2270" s="482" t="s">
        <v>90</v>
      </c>
      <c r="Q2270" s="362"/>
      <c r="R2270" s="362"/>
      <c r="S2270" s="362"/>
      <c r="T2270" s="362"/>
      <c r="U2270" s="362"/>
      <c r="V2270" s="362"/>
      <c r="W2270" s="362"/>
      <c r="X2270" s="362"/>
      <c r="Y2270" s="362"/>
      <c r="Z2270" s="362"/>
      <c r="AA2270" s="366"/>
      <c r="AB2270" s="362"/>
      <c r="AC2270" s="362" t="s">
        <v>19</v>
      </c>
      <c r="AD2270" s="362" t="s">
        <v>8</v>
      </c>
      <c r="AE2270" s="362"/>
      <c r="AF2270" s="362"/>
      <c r="AG2270" s="362"/>
      <c r="AH2270" s="362"/>
      <c r="AI2270" s="362"/>
      <c r="AJ2270" s="362"/>
      <c r="AK2270" s="362"/>
      <c r="AL2270" s="362"/>
      <c r="AM2270" s="368">
        <v>45841</v>
      </c>
      <c r="AN2270" s="361" t="s">
        <v>1438</v>
      </c>
      <c r="AO2270" s="445" t="s">
        <v>539</v>
      </c>
      <c r="AP2270" s="445" t="s">
        <v>5841</v>
      </c>
      <c r="AQ2270" s="445" t="s">
        <v>5840</v>
      </c>
    </row>
    <row r="2271" spans="1:43" ht="14.5" hidden="1" x14ac:dyDescent="0.35">
      <c r="A2271" s="362">
        <v>2269</v>
      </c>
      <c r="B2271" s="362" t="s">
        <v>5508</v>
      </c>
      <c r="C2271" s="362" t="s">
        <v>3</v>
      </c>
      <c r="D2271" s="362" t="s">
        <v>172</v>
      </c>
      <c r="E2271" s="362"/>
      <c r="F2271" s="362"/>
      <c r="G2271" s="362"/>
      <c r="H2271" s="362" t="s">
        <v>26</v>
      </c>
      <c r="I2271" s="362" t="s">
        <v>26</v>
      </c>
      <c r="J2271" s="361" t="s">
        <v>5509</v>
      </c>
      <c r="K2271" s="362"/>
      <c r="L2271" s="362" t="s">
        <v>186</v>
      </c>
      <c r="M2271" s="362" t="s">
        <v>90</v>
      </c>
      <c r="N2271" s="362" t="s">
        <v>725</v>
      </c>
      <c r="O2271" s="362" t="s">
        <v>5506</v>
      </c>
      <c r="P2271" s="482" t="s">
        <v>90</v>
      </c>
      <c r="Q2271" s="362"/>
      <c r="R2271" s="362"/>
      <c r="S2271" s="362"/>
      <c r="T2271" s="362"/>
      <c r="U2271" s="362"/>
      <c r="V2271" s="362"/>
      <c r="W2271" s="362"/>
      <c r="X2271" s="362"/>
      <c r="Y2271" s="362"/>
      <c r="Z2271" s="362"/>
      <c r="AA2271" s="366"/>
      <c r="AB2271" s="362"/>
      <c r="AC2271" s="362" t="s">
        <v>19</v>
      </c>
      <c r="AD2271" s="362" t="s">
        <v>8</v>
      </c>
      <c r="AE2271" s="362"/>
      <c r="AF2271" s="362"/>
      <c r="AG2271" s="362"/>
      <c r="AH2271" s="362"/>
      <c r="AI2271" s="362"/>
      <c r="AJ2271" s="362"/>
      <c r="AK2271" s="362"/>
      <c r="AL2271" s="362"/>
      <c r="AM2271" s="368">
        <v>45848</v>
      </c>
      <c r="AN2271" s="361" t="s">
        <v>5510</v>
      </c>
      <c r="AO2271" s="445" t="s">
        <v>539</v>
      </c>
      <c r="AP2271" s="445" t="s">
        <v>5841</v>
      </c>
      <c r="AQ2271" s="445" t="s">
        <v>5840</v>
      </c>
    </row>
    <row r="2272" spans="1:43" ht="14.5" hidden="1" x14ac:dyDescent="0.35">
      <c r="A2272" s="362">
        <v>2270</v>
      </c>
      <c r="B2272" s="362" t="s">
        <v>5511</v>
      </c>
      <c r="C2272" s="362" t="s">
        <v>3</v>
      </c>
      <c r="D2272" s="362" t="s">
        <v>172</v>
      </c>
      <c r="E2272" s="362"/>
      <c r="F2272" s="362"/>
      <c r="G2272" s="362"/>
      <c r="H2272" s="362" t="s">
        <v>26</v>
      </c>
      <c r="I2272" s="362" t="s">
        <v>26</v>
      </c>
      <c r="J2272" s="361" t="s">
        <v>1451</v>
      </c>
      <c r="K2272" s="362"/>
      <c r="L2272" s="362" t="s">
        <v>186</v>
      </c>
      <c r="M2272" s="362" t="s">
        <v>90</v>
      </c>
      <c r="N2272" s="362" t="s">
        <v>725</v>
      </c>
      <c r="O2272" s="362" t="s">
        <v>5506</v>
      </c>
      <c r="P2272" s="482" t="s">
        <v>90</v>
      </c>
      <c r="Q2272" s="362"/>
      <c r="R2272" s="362"/>
      <c r="S2272" s="362"/>
      <c r="T2272" s="362"/>
      <c r="U2272" s="362"/>
      <c r="V2272" s="362"/>
      <c r="W2272" s="362"/>
      <c r="X2272" s="362"/>
      <c r="Y2272" s="362"/>
      <c r="Z2272" s="362"/>
      <c r="AA2272" s="366"/>
      <c r="AB2272" s="362"/>
      <c r="AC2272" s="362" t="s">
        <v>19</v>
      </c>
      <c r="AD2272" s="362" t="s">
        <v>8</v>
      </c>
      <c r="AE2272" s="362"/>
      <c r="AF2272" s="362"/>
      <c r="AG2272" s="362"/>
      <c r="AH2272" s="362"/>
      <c r="AI2272" s="362"/>
      <c r="AJ2272" s="362"/>
      <c r="AK2272" s="362"/>
      <c r="AL2272" s="362"/>
      <c r="AM2272" s="368">
        <v>45845</v>
      </c>
      <c r="AN2272" s="361" t="s">
        <v>1452</v>
      </c>
      <c r="AO2272" s="445" t="s">
        <v>539</v>
      </c>
      <c r="AP2272" s="445" t="s">
        <v>5841</v>
      </c>
      <c r="AQ2272" s="445" t="s">
        <v>5840</v>
      </c>
    </row>
    <row r="2273" spans="1:43" ht="29" hidden="1" x14ac:dyDescent="0.35">
      <c r="A2273" s="362">
        <v>2271</v>
      </c>
      <c r="B2273" s="362" t="s">
        <v>5513</v>
      </c>
      <c r="C2273" s="362" t="s">
        <v>3</v>
      </c>
      <c r="D2273" s="362" t="s">
        <v>172</v>
      </c>
      <c r="E2273" s="362"/>
      <c r="F2273" s="362"/>
      <c r="G2273" s="362"/>
      <c r="H2273" s="362" t="s">
        <v>26</v>
      </c>
      <c r="I2273" s="362" t="s">
        <v>26</v>
      </c>
      <c r="J2273" s="361" t="s">
        <v>1453</v>
      </c>
      <c r="K2273" s="362"/>
      <c r="L2273" s="362" t="s">
        <v>186</v>
      </c>
      <c r="M2273" s="362" t="s">
        <v>90</v>
      </c>
      <c r="N2273" s="362" t="s">
        <v>725</v>
      </c>
      <c r="O2273" s="362" t="s">
        <v>5506</v>
      </c>
      <c r="P2273" s="482" t="s">
        <v>90</v>
      </c>
      <c r="Q2273" s="362"/>
      <c r="R2273" s="362"/>
      <c r="S2273" s="362"/>
      <c r="T2273" s="362"/>
      <c r="U2273" s="362"/>
      <c r="V2273" s="362"/>
      <c r="W2273" s="362"/>
      <c r="X2273" s="362"/>
      <c r="Y2273" s="362"/>
      <c r="Z2273" s="362"/>
      <c r="AA2273" s="366"/>
      <c r="AB2273" s="362"/>
      <c r="AC2273" s="362" t="s">
        <v>19</v>
      </c>
      <c r="AD2273" s="362" t="s">
        <v>8</v>
      </c>
      <c r="AE2273" s="362"/>
      <c r="AF2273" s="362"/>
      <c r="AG2273" s="362"/>
      <c r="AH2273" s="362"/>
      <c r="AI2273" s="362"/>
      <c r="AJ2273" s="362"/>
      <c r="AK2273" s="362"/>
      <c r="AL2273" s="362"/>
      <c r="AM2273" s="368">
        <v>45869</v>
      </c>
      <c r="AN2273" s="361" t="s">
        <v>1455</v>
      </c>
      <c r="AO2273" s="445" t="s">
        <v>539</v>
      </c>
      <c r="AP2273" s="445" t="s">
        <v>5841</v>
      </c>
      <c r="AQ2273" s="445" t="s">
        <v>5840</v>
      </c>
    </row>
    <row r="2274" spans="1:43" ht="14.5" hidden="1" x14ac:dyDescent="0.35">
      <c r="A2274" s="362">
        <v>2272</v>
      </c>
      <c r="B2274" s="362" t="s">
        <v>5515</v>
      </c>
      <c r="C2274" s="362" t="s">
        <v>3</v>
      </c>
      <c r="D2274" s="362" t="s">
        <v>172</v>
      </c>
      <c r="E2274" s="362"/>
      <c r="F2274" s="362"/>
      <c r="G2274" s="362"/>
      <c r="H2274" s="362" t="s">
        <v>26</v>
      </c>
      <c r="I2274" s="362" t="s">
        <v>63</v>
      </c>
      <c r="J2274" s="361" t="s">
        <v>5516</v>
      </c>
      <c r="K2274" s="362"/>
      <c r="L2274" s="362" t="s">
        <v>186</v>
      </c>
      <c r="M2274" s="362" t="s">
        <v>95</v>
      </c>
      <c r="N2274" s="362" t="s">
        <v>2208</v>
      </c>
      <c r="O2274" s="362" t="s">
        <v>4394</v>
      </c>
      <c r="P2274" s="482"/>
      <c r="Q2274" s="362"/>
      <c r="R2274" s="362"/>
      <c r="S2274" s="362"/>
      <c r="T2274" s="362"/>
      <c r="U2274" s="362"/>
      <c r="V2274" s="362"/>
      <c r="W2274" s="362"/>
      <c r="X2274" s="362"/>
      <c r="Y2274" s="362"/>
      <c r="Z2274" s="362"/>
      <c r="AA2274" s="366"/>
      <c r="AB2274" s="362"/>
      <c r="AC2274" s="362" t="s">
        <v>19</v>
      </c>
      <c r="AD2274" s="362" t="s">
        <v>40</v>
      </c>
      <c r="AE2274" s="362">
        <v>0</v>
      </c>
      <c r="AF2274" s="362" t="s">
        <v>6316</v>
      </c>
      <c r="AG2274" s="362" t="b">
        <v>1</v>
      </c>
      <c r="AH2274" s="362"/>
      <c r="AI2274" s="362"/>
      <c r="AJ2274" s="362"/>
      <c r="AK2274" s="362"/>
      <c r="AL2274" s="362"/>
      <c r="AM2274" s="362"/>
      <c r="AN2274" s="361"/>
      <c r="AO2274" s="445" t="s">
        <v>9</v>
      </c>
      <c r="AP2274" s="445" t="s">
        <v>9</v>
      </c>
      <c r="AQ2274" s="445" t="s">
        <v>9</v>
      </c>
    </row>
    <row r="2275" spans="1:43" ht="14.5" hidden="1" x14ac:dyDescent="0.35">
      <c r="A2275" s="362">
        <v>2273</v>
      </c>
      <c r="B2275" s="362" t="s">
        <v>5517</v>
      </c>
      <c r="C2275" s="362" t="s">
        <v>3</v>
      </c>
      <c r="D2275" s="362" t="s">
        <v>172</v>
      </c>
      <c r="E2275" s="362"/>
      <c r="F2275" s="362"/>
      <c r="G2275" s="362"/>
      <c r="H2275" s="362" t="s">
        <v>26</v>
      </c>
      <c r="I2275" s="362" t="s">
        <v>26</v>
      </c>
      <c r="J2275" s="361" t="s">
        <v>1469</v>
      </c>
      <c r="K2275" s="362"/>
      <c r="L2275" s="362" t="s">
        <v>186</v>
      </c>
      <c r="M2275" s="362" t="s">
        <v>90</v>
      </c>
      <c r="N2275" s="362" t="s">
        <v>725</v>
      </c>
      <c r="O2275" s="362" t="s">
        <v>5506</v>
      </c>
      <c r="P2275" s="482" t="s">
        <v>90</v>
      </c>
      <c r="Q2275" s="362"/>
      <c r="R2275" s="362"/>
      <c r="S2275" s="362"/>
      <c r="T2275" s="362"/>
      <c r="U2275" s="362"/>
      <c r="V2275" s="362"/>
      <c r="W2275" s="362"/>
      <c r="X2275" s="362"/>
      <c r="Y2275" s="362"/>
      <c r="Z2275" s="362"/>
      <c r="AA2275" s="366"/>
      <c r="AB2275" s="362"/>
      <c r="AC2275" s="362" t="s">
        <v>19</v>
      </c>
      <c r="AD2275" s="362" t="s">
        <v>8</v>
      </c>
      <c r="AE2275" s="362"/>
      <c r="AF2275" s="362"/>
      <c r="AG2275" s="362"/>
      <c r="AH2275" s="362"/>
      <c r="AI2275" s="362"/>
      <c r="AJ2275" s="362"/>
      <c r="AK2275" s="362"/>
      <c r="AL2275" s="362"/>
      <c r="AM2275" s="368">
        <v>45843</v>
      </c>
      <c r="AN2275" s="361" t="s">
        <v>1470</v>
      </c>
      <c r="AO2275" s="445" t="s">
        <v>539</v>
      </c>
      <c r="AP2275" s="445" t="s">
        <v>5841</v>
      </c>
      <c r="AQ2275" s="445" t="s">
        <v>5840</v>
      </c>
    </row>
    <row r="2276" spans="1:43" ht="29" hidden="1" x14ac:dyDescent="0.35">
      <c r="A2276" s="362">
        <v>2274</v>
      </c>
      <c r="B2276" s="362" t="s">
        <v>5519</v>
      </c>
      <c r="C2276" s="362" t="s">
        <v>3</v>
      </c>
      <c r="D2276" s="362" t="s">
        <v>172</v>
      </c>
      <c r="E2276" s="362"/>
      <c r="F2276" s="362"/>
      <c r="G2276" s="362"/>
      <c r="H2276" s="362" t="s">
        <v>26</v>
      </c>
      <c r="I2276" s="362" t="s">
        <v>26</v>
      </c>
      <c r="J2276" s="361" t="s">
        <v>1477</v>
      </c>
      <c r="K2276" s="362"/>
      <c r="L2276" s="362" t="s">
        <v>186</v>
      </c>
      <c r="M2276" s="362" t="s">
        <v>90</v>
      </c>
      <c r="N2276" s="362" t="s">
        <v>725</v>
      </c>
      <c r="O2276" s="362" t="s">
        <v>5506</v>
      </c>
      <c r="P2276" s="482" t="s">
        <v>90</v>
      </c>
      <c r="Q2276" s="362"/>
      <c r="R2276" s="362"/>
      <c r="S2276" s="362"/>
      <c r="T2276" s="362"/>
      <c r="U2276" s="362"/>
      <c r="V2276" s="362"/>
      <c r="W2276" s="362"/>
      <c r="X2276" s="362"/>
      <c r="Y2276" s="362"/>
      <c r="Z2276" s="362"/>
      <c r="AA2276" s="366"/>
      <c r="AB2276" s="362"/>
      <c r="AC2276" s="362" t="s">
        <v>19</v>
      </c>
      <c r="AD2276" s="362" t="s">
        <v>8</v>
      </c>
      <c r="AE2276" s="362"/>
      <c r="AF2276" s="362"/>
      <c r="AG2276" s="362"/>
      <c r="AH2276" s="362"/>
      <c r="AI2276" s="362"/>
      <c r="AJ2276" s="362"/>
      <c r="AK2276" s="362"/>
      <c r="AL2276" s="362"/>
      <c r="AM2276" s="368">
        <v>45843</v>
      </c>
      <c r="AN2276" s="361" t="s">
        <v>1478</v>
      </c>
      <c r="AO2276" s="445" t="s">
        <v>539</v>
      </c>
      <c r="AP2276" s="445" t="s">
        <v>5841</v>
      </c>
      <c r="AQ2276" s="445" t="s">
        <v>5840</v>
      </c>
    </row>
    <row r="2277" spans="1:43" ht="14.5" hidden="1" x14ac:dyDescent="0.35">
      <c r="A2277" s="362">
        <v>2275</v>
      </c>
      <c r="B2277" s="362" t="s">
        <v>5521</v>
      </c>
      <c r="C2277" s="362" t="s">
        <v>3</v>
      </c>
      <c r="D2277" s="362" t="s">
        <v>172</v>
      </c>
      <c r="E2277" s="362"/>
      <c r="F2277" s="362"/>
      <c r="G2277" s="362"/>
      <c r="H2277" s="362" t="s">
        <v>26</v>
      </c>
      <c r="I2277" s="362" t="s">
        <v>26</v>
      </c>
      <c r="J2277" s="361" t="s">
        <v>5522</v>
      </c>
      <c r="K2277" s="362"/>
      <c r="L2277" s="362" t="s">
        <v>186</v>
      </c>
      <c r="M2277" s="362" t="s">
        <v>90</v>
      </c>
      <c r="N2277" s="362" t="s">
        <v>725</v>
      </c>
      <c r="O2277" s="362" t="s">
        <v>772</v>
      </c>
      <c r="P2277" s="482" t="s">
        <v>5523</v>
      </c>
      <c r="Q2277" s="362"/>
      <c r="R2277" s="362"/>
      <c r="S2277" s="362"/>
      <c r="T2277" s="362"/>
      <c r="U2277" s="362"/>
      <c r="V2277" s="362"/>
      <c r="W2277" s="362"/>
      <c r="X2277" s="362"/>
      <c r="Y2277" s="362"/>
      <c r="Z2277" s="362"/>
      <c r="AA2277" s="366"/>
      <c r="AB2277" s="362"/>
      <c r="AC2277" s="362" t="s">
        <v>19</v>
      </c>
      <c r="AD2277" s="362" t="s">
        <v>40</v>
      </c>
      <c r="AE2277" s="362"/>
      <c r="AF2277" s="362"/>
      <c r="AG2277" s="362"/>
      <c r="AH2277" s="362" t="s">
        <v>101</v>
      </c>
      <c r="AI2277" s="362"/>
      <c r="AJ2277" s="362"/>
      <c r="AK2277" s="362"/>
      <c r="AL2277" s="362"/>
      <c r="AM2277" s="362"/>
      <c r="AN2277" s="361"/>
      <c r="AO2277" s="445" t="s">
        <v>9</v>
      </c>
      <c r="AP2277" s="445" t="s">
        <v>9</v>
      </c>
      <c r="AQ2277" s="445" t="s">
        <v>9</v>
      </c>
    </row>
    <row r="2278" spans="1:43" ht="14.5" hidden="1" x14ac:dyDescent="0.35">
      <c r="A2278" s="362">
        <v>2276</v>
      </c>
      <c r="B2278" s="362" t="s">
        <v>5524</v>
      </c>
      <c r="C2278" s="362" t="s">
        <v>3</v>
      </c>
      <c r="D2278" s="362" t="s">
        <v>172</v>
      </c>
      <c r="E2278" s="362"/>
      <c r="F2278" s="362"/>
      <c r="G2278" s="362"/>
      <c r="H2278" s="362" t="s">
        <v>26</v>
      </c>
      <c r="I2278" s="362" t="s">
        <v>26</v>
      </c>
      <c r="J2278" s="361" t="s">
        <v>1485</v>
      </c>
      <c r="K2278" s="362"/>
      <c r="L2278" s="362" t="s">
        <v>186</v>
      </c>
      <c r="M2278" s="362" t="s">
        <v>90</v>
      </c>
      <c r="N2278" s="362" t="s">
        <v>725</v>
      </c>
      <c r="O2278" s="362" t="s">
        <v>772</v>
      </c>
      <c r="P2278" s="482" t="s">
        <v>5525</v>
      </c>
      <c r="Q2278" s="362"/>
      <c r="R2278" s="362"/>
      <c r="S2278" s="362"/>
      <c r="T2278" s="362"/>
      <c r="U2278" s="362"/>
      <c r="V2278" s="362"/>
      <c r="W2278" s="362"/>
      <c r="X2278" s="362"/>
      <c r="Y2278" s="362"/>
      <c r="Z2278" s="362"/>
      <c r="AA2278" s="366"/>
      <c r="AB2278" s="362"/>
      <c r="AC2278" s="362" t="s">
        <v>19</v>
      </c>
      <c r="AD2278" s="362" t="s">
        <v>40</v>
      </c>
      <c r="AE2278" s="362"/>
      <c r="AF2278" s="362"/>
      <c r="AG2278" s="362"/>
      <c r="AH2278" s="362" t="s">
        <v>101</v>
      </c>
      <c r="AI2278" s="362"/>
      <c r="AJ2278" s="362"/>
      <c r="AK2278" s="362"/>
      <c r="AL2278" s="362"/>
      <c r="AM2278" s="362"/>
      <c r="AN2278" s="361"/>
      <c r="AO2278" s="445" t="s">
        <v>9</v>
      </c>
      <c r="AP2278" s="445" t="s">
        <v>9</v>
      </c>
      <c r="AQ2278" s="445" t="s">
        <v>9</v>
      </c>
    </row>
    <row r="2279" spans="1:43" ht="29" hidden="1" x14ac:dyDescent="0.35">
      <c r="A2279" s="362">
        <v>2277</v>
      </c>
      <c r="B2279" s="362" t="s">
        <v>5526</v>
      </c>
      <c r="C2279" s="362" t="s">
        <v>3</v>
      </c>
      <c r="D2279" s="362" t="s">
        <v>172</v>
      </c>
      <c r="E2279" s="362"/>
      <c r="F2279" s="362"/>
      <c r="G2279" s="362"/>
      <c r="H2279" s="362" t="s">
        <v>26</v>
      </c>
      <c r="I2279" s="362" t="s">
        <v>26</v>
      </c>
      <c r="J2279" s="361" t="s">
        <v>1498</v>
      </c>
      <c r="K2279" s="362"/>
      <c r="L2279" s="362" t="s">
        <v>186</v>
      </c>
      <c r="M2279" s="362" t="s">
        <v>90</v>
      </c>
      <c r="N2279" s="362" t="s">
        <v>725</v>
      </c>
      <c r="O2279" s="362" t="s">
        <v>5506</v>
      </c>
      <c r="P2279" s="482" t="s">
        <v>90</v>
      </c>
      <c r="Q2279" s="362"/>
      <c r="R2279" s="362"/>
      <c r="S2279" s="362"/>
      <c r="T2279" s="362"/>
      <c r="U2279" s="362"/>
      <c r="V2279" s="362"/>
      <c r="W2279" s="362"/>
      <c r="X2279" s="362"/>
      <c r="Y2279" s="362"/>
      <c r="Z2279" s="362"/>
      <c r="AA2279" s="366"/>
      <c r="AB2279" s="362"/>
      <c r="AC2279" s="362" t="s">
        <v>19</v>
      </c>
      <c r="AD2279" s="362" t="s">
        <v>8</v>
      </c>
      <c r="AE2279" s="362"/>
      <c r="AF2279" s="362"/>
      <c r="AG2279" s="362"/>
      <c r="AH2279" s="362"/>
      <c r="AI2279" s="362"/>
      <c r="AJ2279" s="362"/>
      <c r="AK2279" s="362"/>
      <c r="AL2279" s="362"/>
      <c r="AM2279" s="368">
        <v>45875</v>
      </c>
      <c r="AN2279" s="361" t="s">
        <v>1499</v>
      </c>
      <c r="AO2279" s="445" t="s">
        <v>539</v>
      </c>
      <c r="AP2279" s="445" t="s">
        <v>5841</v>
      </c>
      <c r="AQ2279" s="445" t="s">
        <v>5840</v>
      </c>
    </row>
    <row r="2280" spans="1:43" ht="29" hidden="1" x14ac:dyDescent="0.35">
      <c r="A2280" s="362">
        <v>2278</v>
      </c>
      <c r="B2280" s="362" t="s">
        <v>5528</v>
      </c>
      <c r="C2280" s="362" t="s">
        <v>3</v>
      </c>
      <c r="D2280" s="362" t="s">
        <v>172</v>
      </c>
      <c r="E2280" s="362"/>
      <c r="F2280" s="362"/>
      <c r="G2280" s="362"/>
      <c r="H2280" s="362" t="s">
        <v>26</v>
      </c>
      <c r="I2280" s="362" t="s">
        <v>26</v>
      </c>
      <c r="J2280" s="361" t="s">
        <v>5529</v>
      </c>
      <c r="K2280" s="362"/>
      <c r="L2280" s="362" t="s">
        <v>186</v>
      </c>
      <c r="M2280" s="362" t="s">
        <v>90</v>
      </c>
      <c r="N2280" s="362" t="s">
        <v>725</v>
      </c>
      <c r="O2280" s="362" t="s">
        <v>5506</v>
      </c>
      <c r="P2280" s="482" t="s">
        <v>90</v>
      </c>
      <c r="Q2280" s="362"/>
      <c r="R2280" s="362"/>
      <c r="S2280" s="362"/>
      <c r="T2280" s="362"/>
      <c r="U2280" s="362"/>
      <c r="V2280" s="362"/>
      <c r="W2280" s="362"/>
      <c r="X2280" s="362"/>
      <c r="Y2280" s="362"/>
      <c r="Z2280" s="362"/>
      <c r="AA2280" s="366"/>
      <c r="AB2280" s="362"/>
      <c r="AC2280" s="362" t="s">
        <v>19</v>
      </c>
      <c r="AD2280" s="362" t="s">
        <v>8</v>
      </c>
      <c r="AE2280" s="362"/>
      <c r="AF2280" s="362"/>
      <c r="AG2280" s="362"/>
      <c r="AH2280" s="362"/>
      <c r="AI2280" s="362"/>
      <c r="AJ2280" s="362"/>
      <c r="AK2280" s="362"/>
      <c r="AL2280" s="362"/>
      <c r="AM2280" s="368">
        <v>45777</v>
      </c>
      <c r="AN2280" s="361" t="s">
        <v>2114</v>
      </c>
      <c r="AO2280" s="445" t="s">
        <v>539</v>
      </c>
      <c r="AP2280" s="445" t="s">
        <v>5841</v>
      </c>
      <c r="AQ2280" s="445" t="s">
        <v>5840</v>
      </c>
    </row>
    <row r="2281" spans="1:43" ht="43.5" hidden="1" x14ac:dyDescent="0.35">
      <c r="A2281" s="362">
        <v>2279</v>
      </c>
      <c r="B2281" s="362" t="s">
        <v>5530</v>
      </c>
      <c r="C2281" s="362" t="s">
        <v>3</v>
      </c>
      <c r="D2281" s="362" t="s">
        <v>172</v>
      </c>
      <c r="E2281" s="362"/>
      <c r="F2281" s="362"/>
      <c r="G2281" s="362"/>
      <c r="H2281" s="362" t="s">
        <v>26</v>
      </c>
      <c r="I2281" s="362" t="s">
        <v>26</v>
      </c>
      <c r="J2281" s="361" t="s">
        <v>5531</v>
      </c>
      <c r="K2281" s="362"/>
      <c r="L2281" s="362" t="s">
        <v>186</v>
      </c>
      <c r="M2281" s="362" t="s">
        <v>90</v>
      </c>
      <c r="N2281" s="362" t="s">
        <v>725</v>
      </c>
      <c r="O2281" s="362" t="s">
        <v>5506</v>
      </c>
      <c r="P2281" s="482" t="s">
        <v>6920</v>
      </c>
      <c r="Q2281" s="362"/>
      <c r="R2281" s="362"/>
      <c r="S2281" s="362"/>
      <c r="T2281" s="362"/>
      <c r="U2281" s="362"/>
      <c r="V2281" s="362"/>
      <c r="W2281" s="362"/>
      <c r="X2281" s="362"/>
      <c r="Y2281" s="362"/>
      <c r="Z2281" s="362"/>
      <c r="AA2281" s="366"/>
      <c r="AB2281" s="362"/>
      <c r="AC2281" s="362" t="s">
        <v>19</v>
      </c>
      <c r="AD2281" s="362" t="s">
        <v>40</v>
      </c>
      <c r="AE2281" s="362"/>
      <c r="AF2281" s="362"/>
      <c r="AG2281" s="362"/>
      <c r="AH2281" s="362"/>
      <c r="AI2281" s="362"/>
      <c r="AJ2281" s="362"/>
      <c r="AK2281" s="362"/>
      <c r="AL2281" s="362"/>
      <c r="AM2281" s="362"/>
      <c r="AN2281" s="361"/>
      <c r="AO2281" s="445" t="s">
        <v>9</v>
      </c>
      <c r="AP2281" s="445" t="s">
        <v>9</v>
      </c>
      <c r="AQ2281" s="445" t="s">
        <v>9</v>
      </c>
    </row>
    <row r="2282" spans="1:43" ht="29" hidden="1" x14ac:dyDescent="0.35">
      <c r="A2282" s="362">
        <v>2280</v>
      </c>
      <c r="B2282" s="362" t="s">
        <v>5534</v>
      </c>
      <c r="C2282" s="362" t="s">
        <v>3</v>
      </c>
      <c r="D2282" s="362" t="s">
        <v>172</v>
      </c>
      <c r="E2282" s="362"/>
      <c r="F2282" s="362"/>
      <c r="G2282" s="362"/>
      <c r="H2282" s="362" t="s">
        <v>26</v>
      </c>
      <c r="I2282" s="362" t="s">
        <v>26</v>
      </c>
      <c r="J2282" s="361" t="s">
        <v>1521</v>
      </c>
      <c r="K2282" s="362"/>
      <c r="L2282" s="362" t="s">
        <v>186</v>
      </c>
      <c r="M2282" s="362" t="s">
        <v>90</v>
      </c>
      <c r="N2282" s="362" t="s">
        <v>725</v>
      </c>
      <c r="O2282" s="362" t="s">
        <v>5506</v>
      </c>
      <c r="P2282" s="482" t="s">
        <v>5535</v>
      </c>
      <c r="Q2282" s="362"/>
      <c r="R2282" s="362"/>
      <c r="S2282" s="362"/>
      <c r="T2282" s="362"/>
      <c r="U2282" s="362"/>
      <c r="V2282" s="362"/>
      <c r="W2282" s="362"/>
      <c r="X2282" s="362"/>
      <c r="Y2282" s="362"/>
      <c r="Z2282" s="362"/>
      <c r="AA2282" s="366"/>
      <c r="AB2282" s="362"/>
      <c r="AC2282" s="362" t="s">
        <v>19</v>
      </c>
      <c r="AD2282" s="362" t="s">
        <v>40</v>
      </c>
      <c r="AE2282" s="362"/>
      <c r="AF2282" s="362"/>
      <c r="AG2282" s="362"/>
      <c r="AH2282" s="362" t="s">
        <v>101</v>
      </c>
      <c r="AI2282" s="362"/>
      <c r="AJ2282" s="362"/>
      <c r="AK2282" s="362"/>
      <c r="AL2282" s="362"/>
      <c r="AM2282" s="362"/>
      <c r="AN2282" s="361"/>
      <c r="AO2282" s="445" t="s">
        <v>9</v>
      </c>
      <c r="AP2282" s="445" t="s">
        <v>9</v>
      </c>
      <c r="AQ2282" s="445" t="s">
        <v>9</v>
      </c>
    </row>
    <row r="2283" spans="1:43" ht="14.5" hidden="1" x14ac:dyDescent="0.35">
      <c r="A2283" s="362">
        <v>2281</v>
      </c>
      <c r="B2283" s="362" t="s">
        <v>5536</v>
      </c>
      <c r="C2283" s="362" t="s">
        <v>3</v>
      </c>
      <c r="D2283" s="362" t="s">
        <v>172</v>
      </c>
      <c r="E2283" s="362"/>
      <c r="F2283" s="362"/>
      <c r="G2283" s="362"/>
      <c r="H2283" s="362" t="s">
        <v>26</v>
      </c>
      <c r="I2283" s="362" t="s">
        <v>26</v>
      </c>
      <c r="J2283" s="361" t="s">
        <v>5537</v>
      </c>
      <c r="K2283" s="362"/>
      <c r="L2283" s="362" t="s">
        <v>186</v>
      </c>
      <c r="M2283" s="362" t="s">
        <v>90</v>
      </c>
      <c r="N2283" s="362" t="s">
        <v>725</v>
      </c>
      <c r="O2283" s="362" t="s">
        <v>726</v>
      </c>
      <c r="P2283" s="482" t="s">
        <v>5504</v>
      </c>
      <c r="Q2283" s="362"/>
      <c r="R2283" s="362"/>
      <c r="S2283" s="362"/>
      <c r="T2283" s="362"/>
      <c r="U2283" s="362"/>
      <c r="V2283" s="362"/>
      <c r="W2283" s="362"/>
      <c r="X2283" s="362"/>
      <c r="Y2283" s="362"/>
      <c r="Z2283" s="362"/>
      <c r="AA2283" s="366"/>
      <c r="AB2283" s="362"/>
      <c r="AC2283" s="362" t="s">
        <v>19</v>
      </c>
      <c r="AD2283" s="362" t="s">
        <v>40</v>
      </c>
      <c r="AE2283" s="362"/>
      <c r="AF2283" s="362"/>
      <c r="AG2283" s="362"/>
      <c r="AH2283" s="362" t="s">
        <v>101</v>
      </c>
      <c r="AI2283" s="362"/>
      <c r="AJ2283" s="362"/>
      <c r="AK2283" s="362"/>
      <c r="AL2283" s="362"/>
      <c r="AM2283" s="362"/>
      <c r="AN2283" s="361"/>
      <c r="AO2283" s="445" t="s">
        <v>9</v>
      </c>
      <c r="AP2283" s="445" t="s">
        <v>9</v>
      </c>
      <c r="AQ2283" s="445" t="s">
        <v>9</v>
      </c>
    </row>
    <row r="2284" spans="1:43" ht="87" hidden="1" x14ac:dyDescent="0.35">
      <c r="A2284" s="362">
        <v>2282</v>
      </c>
      <c r="B2284" s="362" t="s">
        <v>5538</v>
      </c>
      <c r="C2284" s="362" t="s">
        <v>3</v>
      </c>
      <c r="D2284" s="362" t="s">
        <v>172</v>
      </c>
      <c r="E2284" s="362"/>
      <c r="F2284" s="362"/>
      <c r="G2284" s="362"/>
      <c r="H2284" s="362" t="s">
        <v>26</v>
      </c>
      <c r="I2284" s="362" t="s">
        <v>26</v>
      </c>
      <c r="J2284" s="361" t="s">
        <v>5539</v>
      </c>
      <c r="K2284" s="362"/>
      <c r="L2284" s="362" t="s">
        <v>186</v>
      </c>
      <c r="M2284" s="362" t="s">
        <v>90</v>
      </c>
      <c r="N2284" s="362" t="s">
        <v>725</v>
      </c>
      <c r="O2284" s="362" t="s">
        <v>1483</v>
      </c>
      <c r="P2284" s="482" t="s">
        <v>6921</v>
      </c>
      <c r="Q2284" s="478">
        <v>0.20833333333333334</v>
      </c>
      <c r="R2284" s="362" t="s">
        <v>6922</v>
      </c>
      <c r="S2284" s="362" t="s">
        <v>6923</v>
      </c>
      <c r="T2284" s="362" t="s">
        <v>6924</v>
      </c>
      <c r="U2284" s="362" t="s">
        <v>6925</v>
      </c>
      <c r="V2284" s="362"/>
      <c r="W2284" s="362" t="s">
        <v>6926</v>
      </c>
      <c r="X2284" s="362" t="s">
        <v>6927</v>
      </c>
      <c r="Y2284" s="362"/>
      <c r="Z2284" s="362"/>
      <c r="AA2284" s="366" t="s">
        <v>6299</v>
      </c>
      <c r="AB2284" s="362" t="s">
        <v>6928</v>
      </c>
      <c r="AC2284" s="362" t="s">
        <v>19</v>
      </c>
      <c r="AD2284" s="362" t="s">
        <v>40</v>
      </c>
      <c r="AE2284" s="362"/>
      <c r="AF2284" s="362"/>
      <c r="AG2284" s="362"/>
      <c r="AH2284" s="362"/>
      <c r="AI2284" s="362" t="s">
        <v>5979</v>
      </c>
      <c r="AJ2284" s="362"/>
      <c r="AK2284" s="362"/>
      <c r="AL2284" s="362"/>
      <c r="AM2284" s="362"/>
      <c r="AN2284" s="361"/>
      <c r="AO2284" s="445" t="s">
        <v>9</v>
      </c>
      <c r="AP2284" s="445" t="s">
        <v>9</v>
      </c>
      <c r="AQ2284" s="445" t="s">
        <v>9</v>
      </c>
    </row>
    <row r="2285" spans="1:43" ht="14.5" hidden="1" x14ac:dyDescent="0.35">
      <c r="A2285" s="362">
        <v>2283</v>
      </c>
      <c r="B2285" s="362" t="s">
        <v>5541</v>
      </c>
      <c r="C2285" s="362" t="s">
        <v>3</v>
      </c>
      <c r="D2285" s="362" t="s">
        <v>172</v>
      </c>
      <c r="E2285" s="362"/>
      <c r="F2285" s="362"/>
      <c r="G2285" s="362"/>
      <c r="H2285" s="362" t="s">
        <v>26</v>
      </c>
      <c r="I2285" s="362" t="s">
        <v>63</v>
      </c>
      <c r="J2285" s="361" t="s">
        <v>5542</v>
      </c>
      <c r="K2285" s="362"/>
      <c r="L2285" s="362" t="s">
        <v>186</v>
      </c>
      <c r="M2285" s="362" t="s">
        <v>95</v>
      </c>
      <c r="N2285" s="362" t="s">
        <v>2208</v>
      </c>
      <c r="O2285" s="362" t="s">
        <v>4394</v>
      </c>
      <c r="P2285" s="482"/>
      <c r="Q2285" s="362"/>
      <c r="R2285" s="362"/>
      <c r="S2285" s="362"/>
      <c r="T2285" s="362"/>
      <c r="U2285" s="362"/>
      <c r="V2285" s="362"/>
      <c r="W2285" s="362"/>
      <c r="X2285" s="362"/>
      <c r="Y2285" s="362"/>
      <c r="Z2285" s="362"/>
      <c r="AA2285" s="366"/>
      <c r="AB2285" s="362"/>
      <c r="AC2285" s="362" t="s">
        <v>19</v>
      </c>
      <c r="AD2285" s="362" t="s">
        <v>40</v>
      </c>
      <c r="AE2285" s="362">
        <v>0</v>
      </c>
      <c r="AF2285" s="362" t="s">
        <v>6316</v>
      </c>
      <c r="AG2285" s="362" t="b">
        <v>1</v>
      </c>
      <c r="AH2285" s="362"/>
      <c r="AI2285" s="362"/>
      <c r="AJ2285" s="362"/>
      <c r="AK2285" s="362"/>
      <c r="AL2285" s="362"/>
      <c r="AM2285" s="362"/>
      <c r="AN2285" s="361"/>
      <c r="AO2285" s="445" t="s">
        <v>9</v>
      </c>
      <c r="AP2285" s="445" t="s">
        <v>9</v>
      </c>
      <c r="AQ2285" s="445" t="s">
        <v>9</v>
      </c>
    </row>
    <row r="2286" spans="1:43" ht="14.5" hidden="1" x14ac:dyDescent="0.35">
      <c r="A2286" s="362">
        <v>2284</v>
      </c>
      <c r="B2286" s="362" t="s">
        <v>5543</v>
      </c>
      <c r="C2286" s="362" t="s">
        <v>3</v>
      </c>
      <c r="D2286" s="362" t="s">
        <v>172</v>
      </c>
      <c r="E2286" s="362"/>
      <c r="F2286" s="362"/>
      <c r="G2286" s="362"/>
      <c r="H2286" s="362" t="s">
        <v>26</v>
      </c>
      <c r="I2286" s="362" t="s">
        <v>26</v>
      </c>
      <c r="J2286" s="361" t="s">
        <v>1535</v>
      </c>
      <c r="K2286" s="362"/>
      <c r="L2286" s="362" t="s">
        <v>186</v>
      </c>
      <c r="M2286" s="362" t="s">
        <v>90</v>
      </c>
      <c r="N2286" s="362" t="s">
        <v>755</v>
      </c>
      <c r="O2286" s="362" t="s">
        <v>756</v>
      </c>
      <c r="P2286" s="482" t="s">
        <v>90</v>
      </c>
      <c r="Q2286" s="362"/>
      <c r="R2286" s="362"/>
      <c r="S2286" s="362"/>
      <c r="T2286" s="362"/>
      <c r="U2286" s="362"/>
      <c r="V2286" s="362"/>
      <c r="W2286" s="362"/>
      <c r="X2286" s="362"/>
      <c r="Y2286" s="362"/>
      <c r="Z2286" s="362"/>
      <c r="AA2286" s="366"/>
      <c r="AB2286" s="362"/>
      <c r="AC2286" s="362" t="s">
        <v>19</v>
      </c>
      <c r="AD2286" s="362" t="s">
        <v>8</v>
      </c>
      <c r="AE2286" s="362"/>
      <c r="AF2286" s="362"/>
      <c r="AG2286" s="362"/>
      <c r="AH2286" s="362"/>
      <c r="AI2286" s="362"/>
      <c r="AJ2286" s="362"/>
      <c r="AK2286" s="362"/>
      <c r="AL2286" s="362"/>
      <c r="AM2286" s="368">
        <v>45869</v>
      </c>
      <c r="AN2286" s="361" t="s">
        <v>1536</v>
      </c>
      <c r="AO2286" s="445" t="s">
        <v>539</v>
      </c>
      <c r="AP2286" s="445" t="s">
        <v>5841</v>
      </c>
      <c r="AQ2286" s="445" t="s">
        <v>5840</v>
      </c>
    </row>
    <row r="2287" spans="1:43" ht="14.5" hidden="1" x14ac:dyDescent="0.35">
      <c r="A2287" s="362">
        <v>2285</v>
      </c>
      <c r="B2287" s="362" t="s">
        <v>5545</v>
      </c>
      <c r="C2287" s="362" t="s">
        <v>3</v>
      </c>
      <c r="D2287" s="362" t="s">
        <v>172</v>
      </c>
      <c r="E2287" s="362"/>
      <c r="F2287" s="362"/>
      <c r="G2287" s="362"/>
      <c r="H2287" s="362" t="s">
        <v>26</v>
      </c>
      <c r="I2287" s="362" t="s">
        <v>26</v>
      </c>
      <c r="J2287" s="361" t="s">
        <v>5546</v>
      </c>
      <c r="K2287" s="362"/>
      <c r="L2287" s="362" t="s">
        <v>186</v>
      </c>
      <c r="M2287" s="362" t="s">
        <v>90</v>
      </c>
      <c r="N2287" s="362" t="s">
        <v>755</v>
      </c>
      <c r="O2287" s="362" t="s">
        <v>772</v>
      </c>
      <c r="P2287" s="482" t="s">
        <v>2701</v>
      </c>
      <c r="Q2287" s="362"/>
      <c r="R2287" s="362"/>
      <c r="S2287" s="362"/>
      <c r="T2287" s="362"/>
      <c r="U2287" s="362"/>
      <c r="V2287" s="362"/>
      <c r="W2287" s="362"/>
      <c r="X2287" s="362"/>
      <c r="Y2287" s="362"/>
      <c r="Z2287" s="362"/>
      <c r="AA2287" s="366"/>
      <c r="AB2287" s="362"/>
      <c r="AC2287" s="362" t="s">
        <v>19</v>
      </c>
      <c r="AD2287" s="362" t="s">
        <v>8</v>
      </c>
      <c r="AE2287" s="362"/>
      <c r="AF2287" s="362"/>
      <c r="AG2287" s="362"/>
      <c r="AH2287" s="362" t="s">
        <v>51</v>
      </c>
      <c r="AI2287" s="362"/>
      <c r="AJ2287" s="362"/>
      <c r="AK2287" s="362"/>
      <c r="AL2287" s="362"/>
      <c r="AM2287" s="362"/>
      <c r="AN2287" s="361" t="s">
        <v>680</v>
      </c>
      <c r="AO2287" s="445" t="s">
        <v>9</v>
      </c>
      <c r="AP2287" s="445" t="s">
        <v>9</v>
      </c>
      <c r="AQ2287" s="445" t="s">
        <v>9</v>
      </c>
    </row>
    <row r="2288" spans="1:43" ht="87" hidden="1" x14ac:dyDescent="0.35">
      <c r="A2288" s="362">
        <v>2286</v>
      </c>
      <c r="B2288" s="362" t="s">
        <v>5547</v>
      </c>
      <c r="C2288" s="362" t="s">
        <v>3</v>
      </c>
      <c r="D2288" s="362" t="s">
        <v>172</v>
      </c>
      <c r="E2288" s="362"/>
      <c r="F2288" s="362"/>
      <c r="G2288" s="362"/>
      <c r="H2288" s="362" t="s">
        <v>26</v>
      </c>
      <c r="I2288" s="362" t="s">
        <v>26</v>
      </c>
      <c r="J2288" s="361" t="s">
        <v>5548</v>
      </c>
      <c r="K2288" s="362"/>
      <c r="L2288" s="362" t="s">
        <v>186</v>
      </c>
      <c r="M2288" s="362" t="s">
        <v>90</v>
      </c>
      <c r="N2288" s="362" t="s">
        <v>755</v>
      </c>
      <c r="O2288" s="362" t="s">
        <v>1483</v>
      </c>
      <c r="P2288" s="482" t="s">
        <v>6921</v>
      </c>
      <c r="Q2288" s="478">
        <v>0.20833333333333334</v>
      </c>
      <c r="R2288" s="362" t="s">
        <v>6922</v>
      </c>
      <c r="S2288" s="362" t="s">
        <v>6923</v>
      </c>
      <c r="T2288" s="362" t="s">
        <v>6924</v>
      </c>
      <c r="U2288" s="362" t="s">
        <v>6925</v>
      </c>
      <c r="V2288" s="362"/>
      <c r="W2288" s="362" t="s">
        <v>6926</v>
      </c>
      <c r="X2288" s="362" t="s">
        <v>6927</v>
      </c>
      <c r="Y2288" s="362"/>
      <c r="Z2288" s="362"/>
      <c r="AA2288" s="366" t="s">
        <v>6299</v>
      </c>
      <c r="AB2288" s="362" t="s">
        <v>6928</v>
      </c>
      <c r="AC2288" s="362" t="s">
        <v>19</v>
      </c>
      <c r="AD2288" s="362" t="s">
        <v>40</v>
      </c>
      <c r="AE2288" s="362"/>
      <c r="AF2288" s="362"/>
      <c r="AG2288" s="362"/>
      <c r="AH2288" s="362"/>
      <c r="AI2288" s="362" t="s">
        <v>5979</v>
      </c>
      <c r="AJ2288" s="362"/>
      <c r="AK2288" s="362"/>
      <c r="AL2288" s="362"/>
      <c r="AM2288" s="362"/>
      <c r="AN2288" s="361"/>
      <c r="AO2288" s="445" t="s">
        <v>9</v>
      </c>
      <c r="AP2288" s="445" t="s">
        <v>9</v>
      </c>
      <c r="AQ2288" s="445" t="s">
        <v>9</v>
      </c>
    </row>
    <row r="2289" spans="1:43" ht="87" hidden="1" x14ac:dyDescent="0.35">
      <c r="A2289" s="362">
        <v>2287</v>
      </c>
      <c r="B2289" s="362" t="s">
        <v>5549</v>
      </c>
      <c r="C2289" s="362" t="s">
        <v>3</v>
      </c>
      <c r="D2289" s="362" t="s">
        <v>172</v>
      </c>
      <c r="E2289" s="362"/>
      <c r="F2289" s="362"/>
      <c r="G2289" s="362"/>
      <c r="H2289" s="362" t="s">
        <v>26</v>
      </c>
      <c r="I2289" s="362" t="s">
        <v>26</v>
      </c>
      <c r="J2289" s="361" t="s">
        <v>5550</v>
      </c>
      <c r="K2289" s="362"/>
      <c r="L2289" s="362" t="s">
        <v>186</v>
      </c>
      <c r="M2289" s="362" t="s">
        <v>90</v>
      </c>
      <c r="N2289" s="362" t="s">
        <v>755</v>
      </c>
      <c r="O2289" s="362" t="s">
        <v>1483</v>
      </c>
      <c r="P2289" s="482" t="s">
        <v>6929</v>
      </c>
      <c r="Q2289" s="362" t="s">
        <v>6930</v>
      </c>
      <c r="R2289" s="362" t="s">
        <v>6931</v>
      </c>
      <c r="S2289" s="362" t="s">
        <v>6932</v>
      </c>
      <c r="T2289" s="362" t="s">
        <v>6933</v>
      </c>
      <c r="U2289" s="362"/>
      <c r="V2289" s="362"/>
      <c r="W2289" s="362"/>
      <c r="X2289" s="362"/>
      <c r="Y2289" s="362"/>
      <c r="Z2289" s="362"/>
      <c r="AA2289" s="366"/>
      <c r="AB2289" s="362"/>
      <c r="AC2289" s="362" t="s">
        <v>19</v>
      </c>
      <c r="AD2289" s="362" t="s">
        <v>40</v>
      </c>
      <c r="AE2289" s="362"/>
      <c r="AF2289" s="362"/>
      <c r="AG2289" s="362"/>
      <c r="AH2289" s="362"/>
      <c r="AI2289" s="362"/>
      <c r="AJ2289" s="362"/>
      <c r="AK2289" s="362"/>
      <c r="AL2289" s="362"/>
      <c r="AM2289" s="362"/>
      <c r="AN2289" s="361"/>
      <c r="AO2289" s="445" t="s">
        <v>9</v>
      </c>
      <c r="AP2289" s="445" t="s">
        <v>9</v>
      </c>
      <c r="AQ2289" s="445" t="s">
        <v>9</v>
      </c>
    </row>
    <row r="2290" spans="1:43" ht="87" hidden="1" x14ac:dyDescent="0.35">
      <c r="A2290" s="362">
        <v>2288</v>
      </c>
      <c r="B2290" s="362" t="s">
        <v>5551</v>
      </c>
      <c r="C2290" s="362" t="s">
        <v>3</v>
      </c>
      <c r="D2290" s="362" t="s">
        <v>172</v>
      </c>
      <c r="E2290" s="362"/>
      <c r="F2290" s="362"/>
      <c r="G2290" s="362"/>
      <c r="H2290" s="362" t="s">
        <v>26</v>
      </c>
      <c r="I2290" s="362" t="s">
        <v>26</v>
      </c>
      <c r="J2290" s="361" t="s">
        <v>5552</v>
      </c>
      <c r="K2290" s="362"/>
      <c r="L2290" s="362" t="s">
        <v>186</v>
      </c>
      <c r="M2290" s="362" t="s">
        <v>90</v>
      </c>
      <c r="N2290" s="362" t="s">
        <v>755</v>
      </c>
      <c r="O2290" s="362" t="s">
        <v>1483</v>
      </c>
      <c r="P2290" s="482" t="s">
        <v>6929</v>
      </c>
      <c r="Q2290" s="362" t="s">
        <v>6930</v>
      </c>
      <c r="R2290" s="362" t="s">
        <v>6931</v>
      </c>
      <c r="S2290" s="362" t="s">
        <v>6932</v>
      </c>
      <c r="T2290" s="362" t="s">
        <v>6933</v>
      </c>
      <c r="U2290" s="362"/>
      <c r="V2290" s="362"/>
      <c r="W2290" s="362"/>
      <c r="X2290" s="362"/>
      <c r="Y2290" s="362"/>
      <c r="Z2290" s="362"/>
      <c r="AA2290" s="366"/>
      <c r="AB2290" s="362"/>
      <c r="AC2290" s="362" t="s">
        <v>19</v>
      </c>
      <c r="AD2290" s="362" t="s">
        <v>40</v>
      </c>
      <c r="AE2290" s="362"/>
      <c r="AF2290" s="362"/>
      <c r="AG2290" s="362"/>
      <c r="AH2290" s="362"/>
      <c r="AI2290" s="362"/>
      <c r="AJ2290" s="362"/>
      <c r="AK2290" s="362"/>
      <c r="AL2290" s="362"/>
      <c r="AM2290" s="362"/>
      <c r="AN2290" s="361"/>
      <c r="AO2290" s="445" t="s">
        <v>9</v>
      </c>
      <c r="AP2290" s="445" t="s">
        <v>9</v>
      </c>
      <c r="AQ2290" s="445" t="s">
        <v>9</v>
      </c>
    </row>
    <row r="2291" spans="1:43" ht="101.5" hidden="1" x14ac:dyDescent="0.35">
      <c r="A2291" s="362">
        <v>2289</v>
      </c>
      <c r="B2291" s="362" t="s">
        <v>5553</v>
      </c>
      <c r="C2291" s="362" t="s">
        <v>3</v>
      </c>
      <c r="D2291" s="362" t="s">
        <v>172</v>
      </c>
      <c r="E2291" s="362"/>
      <c r="F2291" s="362"/>
      <c r="G2291" s="362"/>
      <c r="H2291" s="362" t="s">
        <v>26</v>
      </c>
      <c r="I2291" s="362" t="s">
        <v>26</v>
      </c>
      <c r="J2291" s="361" t="s">
        <v>5554</v>
      </c>
      <c r="K2291" s="362"/>
      <c r="L2291" s="362" t="s">
        <v>186</v>
      </c>
      <c r="M2291" s="362" t="s">
        <v>90</v>
      </c>
      <c r="N2291" s="362" t="s">
        <v>755</v>
      </c>
      <c r="O2291" s="362" t="s">
        <v>756</v>
      </c>
      <c r="P2291" s="482" t="s">
        <v>6934</v>
      </c>
      <c r="Q2291" s="362" t="s">
        <v>6935</v>
      </c>
      <c r="R2291" s="362" t="s">
        <v>6869</v>
      </c>
      <c r="S2291" s="362" t="s">
        <v>6432</v>
      </c>
      <c r="T2291" s="361" t="s">
        <v>6936</v>
      </c>
      <c r="U2291" s="362" t="s">
        <v>6937</v>
      </c>
      <c r="V2291" s="362"/>
      <c r="W2291" s="362" t="s">
        <v>756</v>
      </c>
      <c r="X2291" s="362" t="s">
        <v>5979</v>
      </c>
      <c r="Y2291" s="362"/>
      <c r="Z2291" s="362"/>
      <c r="AA2291" s="366" t="s">
        <v>6938</v>
      </c>
      <c r="AB2291" s="361" t="s">
        <v>6939</v>
      </c>
      <c r="AC2291" s="362" t="s">
        <v>19</v>
      </c>
      <c r="AD2291" s="362" t="s">
        <v>40</v>
      </c>
      <c r="AE2291" s="362"/>
      <c r="AF2291" s="362"/>
      <c r="AG2291" s="362"/>
      <c r="AH2291" s="362"/>
      <c r="AI2291" s="362" t="s">
        <v>6940</v>
      </c>
      <c r="AJ2291" s="362"/>
      <c r="AK2291" s="362"/>
      <c r="AL2291" s="362"/>
      <c r="AM2291" s="362"/>
      <c r="AN2291" s="361"/>
      <c r="AO2291" s="445" t="s">
        <v>9</v>
      </c>
      <c r="AP2291" s="445" t="s">
        <v>9</v>
      </c>
      <c r="AQ2291" s="445" t="s">
        <v>9</v>
      </c>
    </row>
    <row r="2292" spans="1:43" ht="72.5" hidden="1" x14ac:dyDescent="0.35">
      <c r="A2292" s="362">
        <v>2290</v>
      </c>
      <c r="B2292" s="362" t="s">
        <v>5556</v>
      </c>
      <c r="C2292" s="362" t="s">
        <v>3</v>
      </c>
      <c r="D2292" s="362" t="s">
        <v>172</v>
      </c>
      <c r="E2292" s="362"/>
      <c r="F2292" s="362"/>
      <c r="G2292" s="362"/>
      <c r="H2292" s="362" t="s">
        <v>26</v>
      </c>
      <c r="I2292" s="362" t="s">
        <v>26</v>
      </c>
      <c r="J2292" s="361" t="s">
        <v>5557</v>
      </c>
      <c r="K2292" s="362"/>
      <c r="L2292" s="362" t="s">
        <v>186</v>
      </c>
      <c r="M2292" s="362" t="s">
        <v>90</v>
      </c>
      <c r="N2292" s="362" t="s">
        <v>755</v>
      </c>
      <c r="O2292" s="362" t="s">
        <v>756</v>
      </c>
      <c r="P2292" s="482" t="s">
        <v>6941</v>
      </c>
      <c r="Q2292" s="362"/>
      <c r="R2292" s="362"/>
      <c r="S2292" s="362"/>
      <c r="T2292" s="362"/>
      <c r="U2292" s="362"/>
      <c r="V2292" s="362"/>
      <c r="W2292" s="362"/>
      <c r="X2292" s="362"/>
      <c r="Y2292" s="362"/>
      <c r="Z2292" s="362"/>
      <c r="AA2292" s="366"/>
      <c r="AB2292" s="362"/>
      <c r="AC2292" s="362" t="s">
        <v>19</v>
      </c>
      <c r="AD2292" s="362" t="s">
        <v>40</v>
      </c>
      <c r="AE2292" s="362"/>
      <c r="AF2292" s="362"/>
      <c r="AG2292" s="362"/>
      <c r="AH2292" s="362"/>
      <c r="AI2292" s="362"/>
      <c r="AJ2292" s="362"/>
      <c r="AK2292" s="362"/>
      <c r="AL2292" s="362"/>
      <c r="AM2292" s="362"/>
      <c r="AN2292" s="361"/>
      <c r="AO2292" s="445" t="s">
        <v>9</v>
      </c>
      <c r="AP2292" s="445" t="s">
        <v>9</v>
      </c>
      <c r="AQ2292" s="445" t="s">
        <v>9</v>
      </c>
    </row>
    <row r="2293" spans="1:43" ht="87" hidden="1" x14ac:dyDescent="0.35">
      <c r="A2293" s="362">
        <v>2291</v>
      </c>
      <c r="B2293" s="362" t="s">
        <v>5560</v>
      </c>
      <c r="C2293" s="362" t="s">
        <v>3</v>
      </c>
      <c r="D2293" s="362" t="s">
        <v>172</v>
      </c>
      <c r="E2293" s="362"/>
      <c r="F2293" s="362"/>
      <c r="G2293" s="362"/>
      <c r="H2293" s="362" t="s">
        <v>26</v>
      </c>
      <c r="I2293" s="362" t="s">
        <v>26</v>
      </c>
      <c r="J2293" s="361" t="s">
        <v>5561</v>
      </c>
      <c r="K2293" s="362"/>
      <c r="L2293" s="362" t="s">
        <v>186</v>
      </c>
      <c r="M2293" s="362" t="s">
        <v>90</v>
      </c>
      <c r="N2293" s="362" t="s">
        <v>755</v>
      </c>
      <c r="O2293" s="362" t="s">
        <v>756</v>
      </c>
      <c r="P2293" s="482" t="s">
        <v>6942</v>
      </c>
      <c r="Q2293" s="362" t="s">
        <v>5915</v>
      </c>
      <c r="R2293" s="362" t="s">
        <v>6943</v>
      </c>
      <c r="S2293" s="362" t="s">
        <v>6944</v>
      </c>
      <c r="T2293" s="362" t="s">
        <v>6945</v>
      </c>
      <c r="U2293" s="362" t="s">
        <v>6946</v>
      </c>
      <c r="V2293" s="362"/>
      <c r="W2293" s="362" t="s">
        <v>6134</v>
      </c>
      <c r="X2293" s="362" t="s">
        <v>6947</v>
      </c>
      <c r="Y2293" s="362"/>
      <c r="Z2293" s="362"/>
      <c r="AA2293" s="366" t="s">
        <v>6948</v>
      </c>
      <c r="AB2293" s="362" t="s">
        <v>6821</v>
      </c>
      <c r="AC2293" s="362" t="s">
        <v>19</v>
      </c>
      <c r="AD2293" s="362" t="s">
        <v>40</v>
      </c>
      <c r="AE2293" s="362"/>
      <c r="AF2293" s="362"/>
      <c r="AG2293" s="362"/>
      <c r="AH2293" s="362"/>
      <c r="AI2293" s="362" t="s">
        <v>6949</v>
      </c>
      <c r="AJ2293" s="362"/>
      <c r="AK2293" s="362"/>
      <c r="AL2293" s="362"/>
      <c r="AM2293" s="362"/>
      <c r="AN2293" s="361"/>
      <c r="AO2293" s="445" t="s">
        <v>9</v>
      </c>
      <c r="AP2293" s="445" t="s">
        <v>9</v>
      </c>
      <c r="AQ2293" s="445" t="s">
        <v>9</v>
      </c>
    </row>
    <row r="2294" spans="1:43" ht="87" hidden="1" x14ac:dyDescent="0.35">
      <c r="A2294" s="362">
        <v>2292</v>
      </c>
      <c r="B2294" s="362" t="s">
        <v>5562</v>
      </c>
      <c r="C2294" s="362" t="s">
        <v>3</v>
      </c>
      <c r="D2294" s="362" t="s">
        <v>172</v>
      </c>
      <c r="E2294" s="362"/>
      <c r="F2294" s="362"/>
      <c r="G2294" s="362"/>
      <c r="H2294" s="362" t="s">
        <v>26</v>
      </c>
      <c r="I2294" s="362" t="s">
        <v>26</v>
      </c>
      <c r="J2294" s="361" t="s">
        <v>5563</v>
      </c>
      <c r="K2294" s="362"/>
      <c r="L2294" s="362" t="s">
        <v>186</v>
      </c>
      <c r="M2294" s="362" t="s">
        <v>90</v>
      </c>
      <c r="N2294" s="362" t="s">
        <v>755</v>
      </c>
      <c r="O2294" s="362" t="s">
        <v>756</v>
      </c>
      <c r="P2294" s="482" t="s">
        <v>6942</v>
      </c>
      <c r="Q2294" s="362" t="s">
        <v>5915</v>
      </c>
      <c r="R2294" s="362" t="s">
        <v>6943</v>
      </c>
      <c r="S2294" s="362" t="s">
        <v>6944</v>
      </c>
      <c r="T2294" s="362" t="s">
        <v>6945</v>
      </c>
      <c r="U2294" s="362" t="s">
        <v>6946</v>
      </c>
      <c r="V2294" s="362"/>
      <c r="W2294" s="362" t="s">
        <v>6134</v>
      </c>
      <c r="X2294" s="362" t="s">
        <v>6947</v>
      </c>
      <c r="Y2294" s="362"/>
      <c r="Z2294" s="362"/>
      <c r="AA2294" s="366" t="s">
        <v>6948</v>
      </c>
      <c r="AB2294" s="362" t="s">
        <v>6821</v>
      </c>
      <c r="AC2294" s="362" t="s">
        <v>19</v>
      </c>
      <c r="AD2294" s="362" t="s">
        <v>40</v>
      </c>
      <c r="AE2294" s="362"/>
      <c r="AF2294" s="362"/>
      <c r="AG2294" s="362"/>
      <c r="AH2294" s="362"/>
      <c r="AI2294" s="362" t="s">
        <v>6949</v>
      </c>
      <c r="AJ2294" s="362"/>
      <c r="AK2294" s="362"/>
      <c r="AL2294" s="362"/>
      <c r="AM2294" s="362"/>
      <c r="AN2294" s="361"/>
      <c r="AO2294" s="445" t="s">
        <v>9</v>
      </c>
      <c r="AP2294" s="445" t="s">
        <v>9</v>
      </c>
      <c r="AQ2294" s="445" t="s">
        <v>9</v>
      </c>
    </row>
    <row r="2295" spans="1:43" ht="87" hidden="1" x14ac:dyDescent="0.35">
      <c r="A2295" s="362">
        <v>2293</v>
      </c>
      <c r="B2295" s="362" t="s">
        <v>5564</v>
      </c>
      <c r="C2295" s="362" t="s">
        <v>3</v>
      </c>
      <c r="D2295" s="362" t="s">
        <v>172</v>
      </c>
      <c r="E2295" s="362"/>
      <c r="F2295" s="362"/>
      <c r="G2295" s="362"/>
      <c r="H2295" s="362" t="s">
        <v>26</v>
      </c>
      <c r="I2295" s="362" t="s">
        <v>26</v>
      </c>
      <c r="J2295" s="361" t="s">
        <v>5565</v>
      </c>
      <c r="K2295" s="362"/>
      <c r="L2295" s="362" t="s">
        <v>186</v>
      </c>
      <c r="M2295" s="362" t="s">
        <v>90</v>
      </c>
      <c r="N2295" s="362" t="s">
        <v>755</v>
      </c>
      <c r="O2295" s="362" t="s">
        <v>756</v>
      </c>
      <c r="P2295" s="482" t="s">
        <v>6950</v>
      </c>
      <c r="Q2295" s="362"/>
      <c r="R2295" s="362"/>
      <c r="S2295" s="362"/>
      <c r="T2295" s="362"/>
      <c r="U2295" s="362"/>
      <c r="V2295" s="362"/>
      <c r="W2295" s="362"/>
      <c r="X2295" s="362"/>
      <c r="Y2295" s="362"/>
      <c r="Z2295" s="362"/>
      <c r="AA2295" s="366"/>
      <c r="AB2295" s="362"/>
      <c r="AC2295" s="362" t="s">
        <v>19</v>
      </c>
      <c r="AD2295" s="362" t="s">
        <v>40</v>
      </c>
      <c r="AE2295" s="362"/>
      <c r="AF2295" s="362"/>
      <c r="AG2295" s="362"/>
      <c r="AH2295" s="362"/>
      <c r="AI2295" s="362"/>
      <c r="AJ2295" s="362"/>
      <c r="AK2295" s="362"/>
      <c r="AL2295" s="362"/>
      <c r="AM2295" s="362"/>
      <c r="AN2295" s="361"/>
      <c r="AO2295" s="445" t="s">
        <v>9</v>
      </c>
      <c r="AP2295" s="445" t="s">
        <v>9</v>
      </c>
      <c r="AQ2295" s="445" t="s">
        <v>9</v>
      </c>
    </row>
    <row r="2296" spans="1:43" ht="29" hidden="1" x14ac:dyDescent="0.35">
      <c r="A2296" s="362">
        <v>2294</v>
      </c>
      <c r="B2296" s="362" t="s">
        <v>5566</v>
      </c>
      <c r="C2296" s="362" t="s">
        <v>3</v>
      </c>
      <c r="D2296" s="362" t="s">
        <v>172</v>
      </c>
      <c r="E2296" s="362"/>
      <c r="F2296" s="362"/>
      <c r="G2296" s="362"/>
      <c r="H2296" s="362" t="s">
        <v>26</v>
      </c>
      <c r="I2296" s="362" t="s">
        <v>63</v>
      </c>
      <c r="J2296" s="361" t="s">
        <v>5567</v>
      </c>
      <c r="K2296" s="362"/>
      <c r="L2296" s="362" t="s">
        <v>186</v>
      </c>
      <c r="M2296" s="362" t="s">
        <v>95</v>
      </c>
      <c r="N2296" s="362" t="s">
        <v>2208</v>
      </c>
      <c r="O2296" s="362" t="s">
        <v>4394</v>
      </c>
      <c r="P2296" s="482"/>
      <c r="Q2296" s="362"/>
      <c r="R2296" s="362"/>
      <c r="S2296" s="362"/>
      <c r="T2296" s="362"/>
      <c r="U2296" s="362"/>
      <c r="V2296" s="362"/>
      <c r="W2296" s="362"/>
      <c r="X2296" s="362"/>
      <c r="Y2296" s="362"/>
      <c r="Z2296" s="362"/>
      <c r="AA2296" s="366"/>
      <c r="AB2296" s="362"/>
      <c r="AC2296" s="362" t="s">
        <v>19</v>
      </c>
      <c r="AD2296" s="362" t="s">
        <v>40</v>
      </c>
      <c r="AE2296" s="362">
        <v>0</v>
      </c>
      <c r="AF2296" s="362" t="s">
        <v>6316</v>
      </c>
      <c r="AG2296" s="362" t="b">
        <v>1</v>
      </c>
      <c r="AH2296" s="362"/>
      <c r="AI2296" s="362"/>
      <c r="AJ2296" s="362"/>
      <c r="AK2296" s="362"/>
      <c r="AL2296" s="362"/>
      <c r="AM2296" s="362"/>
      <c r="AN2296" s="361"/>
      <c r="AO2296" s="445" t="s">
        <v>9</v>
      </c>
      <c r="AP2296" s="445" t="s">
        <v>9</v>
      </c>
      <c r="AQ2296" s="445" t="s">
        <v>9</v>
      </c>
    </row>
    <row r="2297" spans="1:43" ht="72.5" hidden="1" x14ac:dyDescent="0.35">
      <c r="A2297" s="362">
        <v>2295</v>
      </c>
      <c r="B2297" s="362" t="s">
        <v>5568</v>
      </c>
      <c r="C2297" s="362" t="s">
        <v>3</v>
      </c>
      <c r="D2297" s="362" t="s">
        <v>172</v>
      </c>
      <c r="E2297" s="362"/>
      <c r="F2297" s="362"/>
      <c r="G2297" s="362"/>
      <c r="H2297" s="362" t="s">
        <v>26</v>
      </c>
      <c r="I2297" s="362" t="s">
        <v>26</v>
      </c>
      <c r="J2297" s="361" t="s">
        <v>5569</v>
      </c>
      <c r="K2297" s="362"/>
      <c r="L2297" s="362" t="s">
        <v>186</v>
      </c>
      <c r="M2297" s="362" t="s">
        <v>90</v>
      </c>
      <c r="N2297" s="362" t="s">
        <v>755</v>
      </c>
      <c r="O2297" s="362" t="s">
        <v>756</v>
      </c>
      <c r="P2297" s="482" t="s">
        <v>6941</v>
      </c>
      <c r="Q2297" s="362"/>
      <c r="R2297" s="362"/>
      <c r="S2297" s="362"/>
      <c r="T2297" s="362"/>
      <c r="U2297" s="362"/>
      <c r="V2297" s="362"/>
      <c r="W2297" s="362"/>
      <c r="X2297" s="362"/>
      <c r="Y2297" s="362"/>
      <c r="Z2297" s="362"/>
      <c r="AA2297" s="366"/>
      <c r="AB2297" s="362"/>
      <c r="AC2297" s="362" t="s">
        <v>19</v>
      </c>
      <c r="AD2297" s="362" t="s">
        <v>40</v>
      </c>
      <c r="AE2297" s="362"/>
      <c r="AF2297" s="362"/>
      <c r="AG2297" s="362"/>
      <c r="AH2297" s="362"/>
      <c r="AI2297" s="362"/>
      <c r="AJ2297" s="362"/>
      <c r="AK2297" s="362"/>
      <c r="AL2297" s="362"/>
      <c r="AM2297" s="362"/>
      <c r="AN2297" s="361"/>
      <c r="AO2297" s="445" t="s">
        <v>9</v>
      </c>
      <c r="AP2297" s="445" t="s">
        <v>9</v>
      </c>
      <c r="AQ2297" s="445" t="s">
        <v>9</v>
      </c>
    </row>
    <row r="2298" spans="1:43" ht="72.5" hidden="1" x14ac:dyDescent="0.35">
      <c r="A2298" s="362">
        <v>2296</v>
      </c>
      <c r="B2298" s="362" t="s">
        <v>5570</v>
      </c>
      <c r="C2298" s="362" t="s">
        <v>3</v>
      </c>
      <c r="D2298" s="362" t="s">
        <v>172</v>
      </c>
      <c r="E2298" s="362"/>
      <c r="F2298" s="362"/>
      <c r="G2298" s="362"/>
      <c r="H2298" s="362" t="s">
        <v>26</v>
      </c>
      <c r="I2298" s="362" t="s">
        <v>26</v>
      </c>
      <c r="J2298" s="361" t="s">
        <v>5571</v>
      </c>
      <c r="K2298" s="362"/>
      <c r="L2298" s="362" t="s">
        <v>186</v>
      </c>
      <c r="M2298" s="362" t="s">
        <v>90</v>
      </c>
      <c r="N2298" s="362" t="s">
        <v>755</v>
      </c>
      <c r="O2298" s="362" t="s">
        <v>756</v>
      </c>
      <c r="P2298" s="482" t="s">
        <v>6941</v>
      </c>
      <c r="Q2298" s="362"/>
      <c r="R2298" s="362"/>
      <c r="S2298" s="362"/>
      <c r="T2298" s="362"/>
      <c r="U2298" s="362"/>
      <c r="V2298" s="362"/>
      <c r="W2298" s="362"/>
      <c r="X2298" s="362"/>
      <c r="Y2298" s="362"/>
      <c r="Z2298" s="362"/>
      <c r="AA2298" s="366"/>
      <c r="AB2298" s="362"/>
      <c r="AC2298" s="362" t="s">
        <v>19</v>
      </c>
      <c r="AD2298" s="362" t="s">
        <v>40</v>
      </c>
      <c r="AE2298" s="362"/>
      <c r="AF2298" s="362"/>
      <c r="AG2298" s="362"/>
      <c r="AH2298" s="362"/>
      <c r="AI2298" s="362"/>
      <c r="AJ2298" s="362"/>
      <c r="AK2298" s="362"/>
      <c r="AL2298" s="362"/>
      <c r="AM2298" s="362"/>
      <c r="AN2298" s="361"/>
      <c r="AO2298" s="445" t="s">
        <v>9</v>
      </c>
      <c r="AP2298" s="445" t="s">
        <v>9</v>
      </c>
      <c r="AQ2298" s="445" t="s">
        <v>9</v>
      </c>
    </row>
    <row r="2299" spans="1:43" ht="72.5" hidden="1" x14ac:dyDescent="0.35">
      <c r="A2299" s="362">
        <v>2297</v>
      </c>
      <c r="B2299" s="362" t="s">
        <v>5572</v>
      </c>
      <c r="C2299" s="362" t="s">
        <v>3</v>
      </c>
      <c r="D2299" s="362" t="s">
        <v>172</v>
      </c>
      <c r="E2299" s="362"/>
      <c r="F2299" s="362"/>
      <c r="G2299" s="362"/>
      <c r="H2299" s="362" t="s">
        <v>26</v>
      </c>
      <c r="I2299" s="362" t="s">
        <v>26</v>
      </c>
      <c r="J2299" s="361" t="s">
        <v>5573</v>
      </c>
      <c r="K2299" s="362"/>
      <c r="L2299" s="362" t="s">
        <v>186</v>
      </c>
      <c r="M2299" s="362" t="s">
        <v>90</v>
      </c>
      <c r="N2299" s="362" t="s">
        <v>755</v>
      </c>
      <c r="O2299" s="362" t="s">
        <v>756</v>
      </c>
      <c r="P2299" s="482" t="s">
        <v>6941</v>
      </c>
      <c r="Q2299" s="362"/>
      <c r="R2299" s="362"/>
      <c r="S2299" s="362"/>
      <c r="T2299" s="362"/>
      <c r="U2299" s="362"/>
      <c r="V2299" s="362"/>
      <c r="W2299" s="362"/>
      <c r="X2299" s="362"/>
      <c r="Y2299" s="362"/>
      <c r="Z2299" s="362"/>
      <c r="AA2299" s="366"/>
      <c r="AB2299" s="362"/>
      <c r="AC2299" s="362" t="s">
        <v>19</v>
      </c>
      <c r="AD2299" s="362" t="s">
        <v>40</v>
      </c>
      <c r="AE2299" s="362"/>
      <c r="AF2299" s="362"/>
      <c r="AG2299" s="362"/>
      <c r="AH2299" s="362"/>
      <c r="AI2299" s="362"/>
      <c r="AJ2299" s="362"/>
      <c r="AK2299" s="362"/>
      <c r="AL2299" s="362"/>
      <c r="AM2299" s="362"/>
      <c r="AN2299" s="361"/>
      <c r="AO2299" s="445" t="s">
        <v>9</v>
      </c>
      <c r="AP2299" s="445" t="s">
        <v>9</v>
      </c>
      <c r="AQ2299" s="445" t="s">
        <v>9</v>
      </c>
    </row>
    <row r="2300" spans="1:43" ht="72.5" hidden="1" x14ac:dyDescent="0.35">
      <c r="A2300" s="362">
        <v>2298</v>
      </c>
      <c r="B2300" s="362" t="s">
        <v>5574</v>
      </c>
      <c r="C2300" s="362" t="s">
        <v>3</v>
      </c>
      <c r="D2300" s="362" t="s">
        <v>172</v>
      </c>
      <c r="E2300" s="362"/>
      <c r="F2300" s="362"/>
      <c r="G2300" s="362"/>
      <c r="H2300" s="362" t="s">
        <v>26</v>
      </c>
      <c r="I2300" s="362" t="s">
        <v>26</v>
      </c>
      <c r="J2300" s="361" t="s">
        <v>5575</v>
      </c>
      <c r="K2300" s="362"/>
      <c r="L2300" s="362" t="s">
        <v>186</v>
      </c>
      <c r="M2300" s="362" t="s">
        <v>90</v>
      </c>
      <c r="N2300" s="362" t="s">
        <v>755</v>
      </c>
      <c r="O2300" s="362" t="s">
        <v>756</v>
      </c>
      <c r="P2300" s="482" t="s">
        <v>6941</v>
      </c>
      <c r="Q2300" s="362"/>
      <c r="R2300" s="362"/>
      <c r="S2300" s="362"/>
      <c r="T2300" s="362"/>
      <c r="U2300" s="362"/>
      <c r="V2300" s="362"/>
      <c r="W2300" s="362"/>
      <c r="X2300" s="362"/>
      <c r="Y2300" s="362"/>
      <c r="Z2300" s="362"/>
      <c r="AA2300" s="366"/>
      <c r="AB2300" s="362"/>
      <c r="AC2300" s="362" t="s">
        <v>19</v>
      </c>
      <c r="AD2300" s="362" t="s">
        <v>40</v>
      </c>
      <c r="AE2300" s="362"/>
      <c r="AF2300" s="362"/>
      <c r="AG2300" s="362"/>
      <c r="AH2300" s="362"/>
      <c r="AI2300" s="362"/>
      <c r="AJ2300" s="362"/>
      <c r="AK2300" s="362"/>
      <c r="AL2300" s="362"/>
      <c r="AM2300" s="362"/>
      <c r="AN2300" s="361"/>
      <c r="AO2300" s="445" t="s">
        <v>9</v>
      </c>
      <c r="AP2300" s="445" t="s">
        <v>9</v>
      </c>
      <c r="AQ2300" s="445" t="s">
        <v>9</v>
      </c>
    </row>
    <row r="2301" spans="1:43" ht="29" hidden="1" x14ac:dyDescent="0.35">
      <c r="A2301" s="362">
        <v>2299</v>
      </c>
      <c r="B2301" s="362" t="s">
        <v>5576</v>
      </c>
      <c r="C2301" s="362" t="s">
        <v>3</v>
      </c>
      <c r="D2301" s="362" t="s">
        <v>172</v>
      </c>
      <c r="E2301" s="362"/>
      <c r="F2301" s="362"/>
      <c r="G2301" s="362"/>
      <c r="H2301" s="362" t="s">
        <v>26</v>
      </c>
      <c r="I2301" s="362" t="s">
        <v>26</v>
      </c>
      <c r="J2301" s="361" t="s">
        <v>5577</v>
      </c>
      <c r="K2301" s="362"/>
      <c r="L2301" s="362" t="s">
        <v>186</v>
      </c>
      <c r="M2301" s="362" t="s">
        <v>90</v>
      </c>
      <c r="N2301" s="362" t="s">
        <v>755</v>
      </c>
      <c r="O2301" s="362" t="s">
        <v>756</v>
      </c>
      <c r="P2301" s="482" t="s">
        <v>5578</v>
      </c>
      <c r="Q2301" s="362"/>
      <c r="R2301" s="362"/>
      <c r="S2301" s="362"/>
      <c r="T2301" s="362"/>
      <c r="U2301" s="362"/>
      <c r="V2301" s="362"/>
      <c r="W2301" s="362"/>
      <c r="X2301" s="362"/>
      <c r="Y2301" s="362"/>
      <c r="Z2301" s="362"/>
      <c r="AA2301" s="366"/>
      <c r="AB2301" s="362"/>
      <c r="AC2301" s="362" t="s">
        <v>19</v>
      </c>
      <c r="AD2301" s="362" t="s">
        <v>40</v>
      </c>
      <c r="AE2301" s="362"/>
      <c r="AF2301" s="362"/>
      <c r="AG2301" s="362"/>
      <c r="AH2301" s="362"/>
      <c r="AI2301" s="362"/>
      <c r="AJ2301" s="362"/>
      <c r="AK2301" s="362"/>
      <c r="AL2301" s="362"/>
      <c r="AM2301" s="362"/>
      <c r="AN2301" s="361"/>
      <c r="AO2301" s="445" t="s">
        <v>9</v>
      </c>
      <c r="AP2301" s="445" t="s">
        <v>9</v>
      </c>
      <c r="AQ2301" s="445" t="s">
        <v>9</v>
      </c>
    </row>
    <row r="2302" spans="1:43" ht="29" hidden="1" x14ac:dyDescent="0.35">
      <c r="A2302" s="362">
        <v>2300</v>
      </c>
      <c r="B2302" s="362" t="s">
        <v>5579</v>
      </c>
      <c r="C2302" s="362" t="s">
        <v>3</v>
      </c>
      <c r="D2302" s="362" t="s">
        <v>172</v>
      </c>
      <c r="E2302" s="362"/>
      <c r="F2302" s="362"/>
      <c r="G2302" s="362"/>
      <c r="H2302" s="362" t="s">
        <v>26</v>
      </c>
      <c r="I2302" s="362" t="s">
        <v>26</v>
      </c>
      <c r="J2302" s="361" t="s">
        <v>5580</v>
      </c>
      <c r="K2302" s="362"/>
      <c r="L2302" s="362" t="s">
        <v>186</v>
      </c>
      <c r="M2302" s="362" t="s">
        <v>90</v>
      </c>
      <c r="N2302" s="362" t="s">
        <v>755</v>
      </c>
      <c r="O2302" s="362" t="s">
        <v>756</v>
      </c>
      <c r="P2302" s="482" t="s">
        <v>5578</v>
      </c>
      <c r="Q2302" s="362"/>
      <c r="R2302" s="362"/>
      <c r="S2302" s="362"/>
      <c r="T2302" s="362"/>
      <c r="U2302" s="362"/>
      <c r="V2302" s="362"/>
      <c r="W2302" s="362"/>
      <c r="X2302" s="362"/>
      <c r="Y2302" s="362"/>
      <c r="Z2302" s="362"/>
      <c r="AA2302" s="366"/>
      <c r="AB2302" s="362"/>
      <c r="AC2302" s="362" t="s">
        <v>19</v>
      </c>
      <c r="AD2302" s="362" t="s">
        <v>8</v>
      </c>
      <c r="AE2302" s="362"/>
      <c r="AF2302" s="362"/>
      <c r="AG2302" s="362"/>
      <c r="AH2302" s="362"/>
      <c r="AI2302" s="362"/>
      <c r="AJ2302" s="362"/>
      <c r="AK2302" s="362"/>
      <c r="AL2302" s="362"/>
      <c r="AM2302" s="366">
        <v>45976</v>
      </c>
      <c r="AN2302" s="453" t="s">
        <v>6951</v>
      </c>
      <c r="AO2302" s="445" t="s">
        <v>6190</v>
      </c>
      <c r="AP2302" s="445" t="s">
        <v>6190</v>
      </c>
      <c r="AQ2302" s="445" t="s">
        <v>9</v>
      </c>
    </row>
    <row r="2303" spans="1:43" ht="58" hidden="1" x14ac:dyDescent="0.35">
      <c r="A2303" s="362">
        <v>2301</v>
      </c>
      <c r="B2303" s="362" t="s">
        <v>5581</v>
      </c>
      <c r="C2303" s="362" t="s">
        <v>3</v>
      </c>
      <c r="D2303" s="362" t="s">
        <v>172</v>
      </c>
      <c r="E2303" s="362"/>
      <c r="F2303" s="362"/>
      <c r="G2303" s="362"/>
      <c r="H2303" s="362" t="s">
        <v>26</v>
      </c>
      <c r="I2303" s="362" t="s">
        <v>26</v>
      </c>
      <c r="J2303" s="361" t="s">
        <v>5582</v>
      </c>
      <c r="K2303" s="362"/>
      <c r="L2303" s="362" t="s">
        <v>186</v>
      </c>
      <c r="M2303" s="362" t="s">
        <v>90</v>
      </c>
      <c r="N2303" s="362" t="s">
        <v>755</v>
      </c>
      <c r="O2303" s="362" t="s">
        <v>756</v>
      </c>
      <c r="P2303" s="482" t="s">
        <v>6952</v>
      </c>
      <c r="Q2303" s="362"/>
      <c r="R2303" s="362"/>
      <c r="S2303" s="362"/>
      <c r="T2303" s="362"/>
      <c r="U2303" s="362"/>
      <c r="V2303" s="362"/>
      <c r="W2303" s="362"/>
      <c r="X2303" s="362"/>
      <c r="Y2303" s="362"/>
      <c r="Z2303" s="362"/>
      <c r="AA2303" s="366"/>
      <c r="AB2303" s="362"/>
      <c r="AC2303" s="362" t="s">
        <v>19</v>
      </c>
      <c r="AD2303" s="362" t="s">
        <v>40</v>
      </c>
      <c r="AE2303" s="362"/>
      <c r="AF2303" s="362"/>
      <c r="AG2303" s="362"/>
      <c r="AH2303" s="362"/>
      <c r="AI2303" s="362"/>
      <c r="AJ2303" s="362"/>
      <c r="AK2303" s="362"/>
      <c r="AL2303" s="362"/>
      <c r="AM2303" s="362"/>
      <c r="AN2303" s="361"/>
      <c r="AO2303" s="445" t="s">
        <v>9</v>
      </c>
      <c r="AP2303" s="445" t="s">
        <v>9</v>
      </c>
      <c r="AQ2303" s="445" t="s">
        <v>9</v>
      </c>
    </row>
    <row r="2304" spans="1:43" ht="58" hidden="1" x14ac:dyDescent="0.35">
      <c r="A2304" s="362">
        <v>2302</v>
      </c>
      <c r="B2304" s="362" t="s">
        <v>5583</v>
      </c>
      <c r="C2304" s="362" t="s">
        <v>3</v>
      </c>
      <c r="D2304" s="362" t="s">
        <v>172</v>
      </c>
      <c r="E2304" s="362"/>
      <c r="F2304" s="362"/>
      <c r="G2304" s="362"/>
      <c r="H2304" s="362" t="s">
        <v>26</v>
      </c>
      <c r="I2304" s="362" t="s">
        <v>26</v>
      </c>
      <c r="J2304" s="361" t="s">
        <v>5584</v>
      </c>
      <c r="K2304" s="362"/>
      <c r="L2304" s="362" t="s">
        <v>186</v>
      </c>
      <c r="M2304" s="362" t="s">
        <v>90</v>
      </c>
      <c r="N2304" s="362" t="s">
        <v>755</v>
      </c>
      <c r="O2304" s="362" t="s">
        <v>756</v>
      </c>
      <c r="P2304" s="482" t="s">
        <v>6952</v>
      </c>
      <c r="Q2304" s="362"/>
      <c r="R2304" s="362"/>
      <c r="S2304" s="362"/>
      <c r="T2304" s="362"/>
      <c r="U2304" s="362"/>
      <c r="V2304" s="362"/>
      <c r="W2304" s="362"/>
      <c r="X2304" s="362"/>
      <c r="Y2304" s="362"/>
      <c r="Z2304" s="362"/>
      <c r="AA2304" s="366"/>
      <c r="AB2304" s="362"/>
      <c r="AC2304" s="362" t="s">
        <v>19</v>
      </c>
      <c r="AD2304" s="362" t="s">
        <v>40</v>
      </c>
      <c r="AE2304" s="362"/>
      <c r="AF2304" s="362"/>
      <c r="AG2304" s="362"/>
      <c r="AH2304" s="362"/>
      <c r="AI2304" s="362"/>
      <c r="AJ2304" s="362"/>
      <c r="AK2304" s="362"/>
      <c r="AL2304" s="362"/>
      <c r="AM2304" s="362"/>
      <c r="AN2304" s="361"/>
      <c r="AO2304" s="445" t="s">
        <v>9</v>
      </c>
      <c r="AP2304" s="445" t="s">
        <v>9</v>
      </c>
      <c r="AQ2304" s="445" t="s">
        <v>9</v>
      </c>
    </row>
    <row r="2305" spans="1:43" ht="58" hidden="1" x14ac:dyDescent="0.35">
      <c r="A2305" s="362">
        <v>2303</v>
      </c>
      <c r="B2305" s="362" t="s">
        <v>5585</v>
      </c>
      <c r="C2305" s="362" t="s">
        <v>3</v>
      </c>
      <c r="D2305" s="362" t="s">
        <v>172</v>
      </c>
      <c r="E2305" s="362"/>
      <c r="F2305" s="362"/>
      <c r="G2305" s="362"/>
      <c r="H2305" s="362" t="s">
        <v>26</v>
      </c>
      <c r="I2305" s="362" t="s">
        <v>26</v>
      </c>
      <c r="J2305" s="361" t="s">
        <v>5586</v>
      </c>
      <c r="K2305" s="362"/>
      <c r="L2305" s="362" t="s">
        <v>186</v>
      </c>
      <c r="M2305" s="362" t="s">
        <v>90</v>
      </c>
      <c r="N2305" s="362" t="s">
        <v>755</v>
      </c>
      <c r="O2305" s="362" t="s">
        <v>756</v>
      </c>
      <c r="P2305" s="482" t="s">
        <v>6952</v>
      </c>
      <c r="Q2305" s="362"/>
      <c r="R2305" s="362"/>
      <c r="S2305" s="362"/>
      <c r="T2305" s="362"/>
      <c r="U2305" s="362"/>
      <c r="V2305" s="362"/>
      <c r="W2305" s="362"/>
      <c r="X2305" s="362"/>
      <c r="Y2305" s="362"/>
      <c r="Z2305" s="362"/>
      <c r="AA2305" s="366"/>
      <c r="AB2305" s="362"/>
      <c r="AC2305" s="362" t="s">
        <v>19</v>
      </c>
      <c r="AD2305" s="362" t="s">
        <v>40</v>
      </c>
      <c r="AE2305" s="362"/>
      <c r="AF2305" s="362"/>
      <c r="AG2305" s="362"/>
      <c r="AH2305" s="362"/>
      <c r="AI2305" s="362"/>
      <c r="AJ2305" s="362"/>
      <c r="AK2305" s="362"/>
      <c r="AL2305" s="362"/>
      <c r="AM2305" s="362"/>
      <c r="AN2305" s="361"/>
      <c r="AO2305" s="445" t="s">
        <v>9</v>
      </c>
      <c r="AP2305" s="445" t="s">
        <v>9</v>
      </c>
      <c r="AQ2305" s="445" t="s">
        <v>9</v>
      </c>
    </row>
    <row r="2306" spans="1:43" ht="58" hidden="1" x14ac:dyDescent="0.35">
      <c r="A2306" s="362">
        <v>2304</v>
      </c>
      <c r="B2306" s="362" t="s">
        <v>5587</v>
      </c>
      <c r="C2306" s="362" t="s">
        <v>3</v>
      </c>
      <c r="D2306" s="362" t="s">
        <v>172</v>
      </c>
      <c r="E2306" s="362"/>
      <c r="F2306" s="362"/>
      <c r="G2306" s="362"/>
      <c r="H2306" s="362" t="s">
        <v>26</v>
      </c>
      <c r="I2306" s="362" t="s">
        <v>26</v>
      </c>
      <c r="J2306" s="361" t="s">
        <v>5588</v>
      </c>
      <c r="K2306" s="362"/>
      <c r="L2306" s="362" t="s">
        <v>186</v>
      </c>
      <c r="M2306" s="362" t="s">
        <v>90</v>
      </c>
      <c r="N2306" s="362" t="s">
        <v>755</v>
      </c>
      <c r="O2306" s="362" t="s">
        <v>756</v>
      </c>
      <c r="P2306" s="482" t="s">
        <v>6952</v>
      </c>
      <c r="Q2306" s="362"/>
      <c r="R2306" s="362"/>
      <c r="S2306" s="362"/>
      <c r="T2306" s="362"/>
      <c r="U2306" s="362"/>
      <c r="V2306" s="362"/>
      <c r="W2306" s="362"/>
      <c r="X2306" s="362"/>
      <c r="Y2306" s="362"/>
      <c r="Z2306" s="362"/>
      <c r="AA2306" s="366"/>
      <c r="AB2306" s="362"/>
      <c r="AC2306" s="362" t="s">
        <v>19</v>
      </c>
      <c r="AD2306" s="362" t="s">
        <v>40</v>
      </c>
      <c r="AE2306" s="362"/>
      <c r="AF2306" s="362"/>
      <c r="AG2306" s="362"/>
      <c r="AH2306" s="362"/>
      <c r="AI2306" s="362"/>
      <c r="AJ2306" s="362"/>
      <c r="AK2306" s="362"/>
      <c r="AL2306" s="362"/>
      <c r="AM2306" s="362"/>
      <c r="AN2306" s="361"/>
      <c r="AO2306" s="445" t="s">
        <v>9</v>
      </c>
      <c r="AP2306" s="445" t="s">
        <v>9</v>
      </c>
      <c r="AQ2306" s="445" t="s">
        <v>9</v>
      </c>
    </row>
    <row r="2307" spans="1:43" ht="14.5" hidden="1" x14ac:dyDescent="0.35">
      <c r="A2307" s="362">
        <v>2305</v>
      </c>
      <c r="B2307" s="362" t="s">
        <v>5589</v>
      </c>
      <c r="C2307" s="362" t="s">
        <v>3</v>
      </c>
      <c r="D2307" s="362" t="s">
        <v>172</v>
      </c>
      <c r="E2307" s="362"/>
      <c r="F2307" s="362" t="s">
        <v>63</v>
      </c>
      <c r="G2307" s="362" t="s">
        <v>63</v>
      </c>
      <c r="H2307" s="362" t="s">
        <v>63</v>
      </c>
      <c r="I2307" s="362" t="s">
        <v>4392</v>
      </c>
      <c r="J2307" s="361" t="s">
        <v>5590</v>
      </c>
      <c r="K2307" s="362"/>
      <c r="L2307" s="362" t="s">
        <v>186</v>
      </c>
      <c r="M2307" s="362" t="s">
        <v>90</v>
      </c>
      <c r="N2307" s="362" t="s">
        <v>2208</v>
      </c>
      <c r="O2307" s="362" t="s">
        <v>4394</v>
      </c>
      <c r="P2307" s="482"/>
      <c r="Q2307" s="362"/>
      <c r="R2307" s="362"/>
      <c r="S2307" s="362"/>
      <c r="T2307" s="362"/>
      <c r="U2307" s="362"/>
      <c r="V2307" s="362"/>
      <c r="W2307" s="362"/>
      <c r="X2307" s="362"/>
      <c r="Y2307" s="362"/>
      <c r="Z2307" s="362"/>
      <c r="AA2307" s="366"/>
      <c r="AB2307" s="362"/>
      <c r="AC2307" s="362" t="s">
        <v>19</v>
      </c>
      <c r="AD2307" s="362" t="s">
        <v>40</v>
      </c>
      <c r="AE2307" s="362">
        <v>0</v>
      </c>
      <c r="AF2307" s="362" t="s">
        <v>40</v>
      </c>
      <c r="AG2307" s="362" t="b">
        <v>1</v>
      </c>
      <c r="AH2307" s="362"/>
      <c r="AI2307" s="362"/>
      <c r="AJ2307" s="362"/>
      <c r="AK2307" s="362"/>
      <c r="AL2307" s="362"/>
      <c r="AM2307" s="362"/>
      <c r="AN2307" s="361"/>
      <c r="AO2307" s="445" t="s">
        <v>9</v>
      </c>
      <c r="AP2307" s="445" t="s">
        <v>9</v>
      </c>
      <c r="AQ2307" s="445" t="s">
        <v>9</v>
      </c>
    </row>
    <row r="2308" spans="1:43" ht="14.5" hidden="1" x14ac:dyDescent="0.35">
      <c r="A2308" s="362">
        <v>2306</v>
      </c>
      <c r="B2308" s="362" t="s">
        <v>5591</v>
      </c>
      <c r="C2308" s="362" t="s">
        <v>3</v>
      </c>
      <c r="D2308" s="362" t="s">
        <v>172</v>
      </c>
      <c r="E2308" s="362"/>
      <c r="F2308" s="362"/>
      <c r="G2308" s="362"/>
      <c r="H2308" s="362" t="s">
        <v>26</v>
      </c>
      <c r="I2308" s="362" t="s">
        <v>63</v>
      </c>
      <c r="J2308" s="361" t="s">
        <v>5592</v>
      </c>
      <c r="K2308" s="362"/>
      <c r="L2308" s="362" t="s">
        <v>186</v>
      </c>
      <c r="M2308" s="362" t="s">
        <v>4410</v>
      </c>
      <c r="N2308" s="362" t="s">
        <v>4399</v>
      </c>
      <c r="O2308" s="362" t="s">
        <v>4399</v>
      </c>
      <c r="P2308" s="482"/>
      <c r="Q2308" s="362"/>
      <c r="R2308" s="362"/>
      <c r="S2308" s="362"/>
      <c r="T2308" s="362"/>
      <c r="U2308" s="362"/>
      <c r="V2308" s="362"/>
      <c r="W2308" s="362"/>
      <c r="X2308" s="362"/>
      <c r="Y2308" s="362"/>
      <c r="Z2308" s="362"/>
      <c r="AA2308" s="366"/>
      <c r="AB2308" s="362"/>
      <c r="AC2308" s="362" t="s">
        <v>19</v>
      </c>
      <c r="AD2308" s="362" t="s">
        <v>40</v>
      </c>
      <c r="AE2308" s="362" t="s">
        <v>6953</v>
      </c>
      <c r="AF2308" s="362" t="s">
        <v>6171</v>
      </c>
      <c r="AG2308" s="362" t="b">
        <v>0</v>
      </c>
      <c r="AH2308" s="362"/>
      <c r="AI2308" s="362"/>
      <c r="AJ2308" s="362"/>
      <c r="AK2308" s="362"/>
      <c r="AL2308" s="362"/>
      <c r="AM2308" s="362"/>
      <c r="AN2308" s="361"/>
      <c r="AO2308" s="445" t="s">
        <v>5839</v>
      </c>
      <c r="AP2308" s="445" t="s">
        <v>5839</v>
      </c>
      <c r="AQ2308" s="445" t="s">
        <v>5839</v>
      </c>
    </row>
    <row r="2309" spans="1:43" ht="58" hidden="1" x14ac:dyDescent="0.35">
      <c r="A2309" s="362">
        <v>2307</v>
      </c>
      <c r="B2309" s="362" t="s">
        <v>5593</v>
      </c>
      <c r="C2309" s="362" t="s">
        <v>3</v>
      </c>
      <c r="D2309" s="362" t="s">
        <v>172</v>
      </c>
      <c r="E2309" s="362"/>
      <c r="F2309" s="362"/>
      <c r="G2309" s="362"/>
      <c r="H2309" s="362" t="s">
        <v>26</v>
      </c>
      <c r="I2309" s="362" t="s">
        <v>26</v>
      </c>
      <c r="J2309" s="361" t="s">
        <v>5594</v>
      </c>
      <c r="K2309" s="362"/>
      <c r="L2309" s="362" t="s">
        <v>186</v>
      </c>
      <c r="M2309" s="362" t="s">
        <v>90</v>
      </c>
      <c r="N2309" s="362" t="s">
        <v>755</v>
      </c>
      <c r="O2309" s="362" t="s">
        <v>756</v>
      </c>
      <c r="P2309" s="482" t="s">
        <v>6952</v>
      </c>
      <c r="Q2309" s="362"/>
      <c r="R2309" s="362"/>
      <c r="S2309" s="362"/>
      <c r="T2309" s="362"/>
      <c r="U2309" s="362"/>
      <c r="V2309" s="362"/>
      <c r="W2309" s="362"/>
      <c r="X2309" s="362"/>
      <c r="Y2309" s="362"/>
      <c r="Z2309" s="362"/>
      <c r="AA2309" s="366"/>
      <c r="AB2309" s="362"/>
      <c r="AC2309" s="362" t="s">
        <v>19</v>
      </c>
      <c r="AD2309" s="362" t="s">
        <v>40</v>
      </c>
      <c r="AE2309" s="362"/>
      <c r="AF2309" s="362"/>
      <c r="AG2309" s="362"/>
      <c r="AH2309" s="362"/>
      <c r="AI2309" s="362"/>
      <c r="AJ2309" s="362"/>
      <c r="AK2309" s="362"/>
      <c r="AL2309" s="362"/>
      <c r="AM2309" s="362"/>
      <c r="AN2309" s="361"/>
      <c r="AO2309" s="445" t="s">
        <v>9</v>
      </c>
      <c r="AP2309" s="445" t="s">
        <v>9</v>
      </c>
      <c r="AQ2309" s="445" t="s">
        <v>9</v>
      </c>
    </row>
    <row r="2310" spans="1:43" ht="87" hidden="1" x14ac:dyDescent="0.35">
      <c r="A2310" s="362">
        <v>2308</v>
      </c>
      <c r="B2310" s="362" t="s">
        <v>5595</v>
      </c>
      <c r="C2310" s="362" t="s">
        <v>3</v>
      </c>
      <c r="D2310" s="362" t="s">
        <v>172</v>
      </c>
      <c r="E2310" s="362"/>
      <c r="F2310" s="362"/>
      <c r="G2310" s="362"/>
      <c r="H2310" s="362" t="s">
        <v>26</v>
      </c>
      <c r="I2310" s="362" t="s">
        <v>26</v>
      </c>
      <c r="J2310" s="361" t="s">
        <v>5596</v>
      </c>
      <c r="K2310" s="362"/>
      <c r="L2310" s="362" t="s">
        <v>186</v>
      </c>
      <c r="M2310" s="362" t="s">
        <v>90</v>
      </c>
      <c r="N2310" s="362" t="s">
        <v>755</v>
      </c>
      <c r="O2310" s="362" t="s">
        <v>756</v>
      </c>
      <c r="P2310" s="482" t="s">
        <v>6954</v>
      </c>
      <c r="Q2310" s="362"/>
      <c r="R2310" s="362"/>
      <c r="S2310" s="362"/>
      <c r="T2310" s="362"/>
      <c r="U2310" s="362"/>
      <c r="V2310" s="362"/>
      <c r="W2310" s="362"/>
      <c r="X2310" s="362"/>
      <c r="Y2310" s="362"/>
      <c r="Z2310" s="362"/>
      <c r="AA2310" s="366"/>
      <c r="AB2310" s="362"/>
      <c r="AC2310" s="362" t="s">
        <v>19</v>
      </c>
      <c r="AD2310" s="362" t="s">
        <v>40</v>
      </c>
      <c r="AE2310" s="362"/>
      <c r="AF2310" s="362"/>
      <c r="AG2310" s="362"/>
      <c r="AH2310" s="362"/>
      <c r="AI2310" s="362"/>
      <c r="AJ2310" s="362"/>
      <c r="AK2310" s="362"/>
      <c r="AL2310" s="362"/>
      <c r="AM2310" s="362"/>
      <c r="AN2310" s="361"/>
      <c r="AO2310" s="445" t="s">
        <v>9</v>
      </c>
      <c r="AP2310" s="445" t="s">
        <v>9</v>
      </c>
      <c r="AQ2310" s="445" t="s">
        <v>9</v>
      </c>
    </row>
    <row r="2311" spans="1:43" ht="43.5" hidden="1" x14ac:dyDescent="0.35">
      <c r="A2311" s="362">
        <v>2309</v>
      </c>
      <c r="B2311" s="362" t="s">
        <v>5597</v>
      </c>
      <c r="C2311" s="362" t="s">
        <v>3</v>
      </c>
      <c r="D2311" s="362" t="s">
        <v>172</v>
      </c>
      <c r="E2311" s="362"/>
      <c r="F2311" s="362"/>
      <c r="G2311" s="362"/>
      <c r="H2311" s="362" t="s">
        <v>26</v>
      </c>
      <c r="I2311" s="362" t="s">
        <v>26</v>
      </c>
      <c r="J2311" s="361" t="s">
        <v>1526</v>
      </c>
      <c r="K2311" s="362"/>
      <c r="L2311" s="362" t="s">
        <v>186</v>
      </c>
      <c r="M2311" s="362" t="s">
        <v>90</v>
      </c>
      <c r="N2311" s="362" t="s">
        <v>755</v>
      </c>
      <c r="O2311" s="362" t="s">
        <v>756</v>
      </c>
      <c r="P2311" s="482" t="s">
        <v>5598</v>
      </c>
      <c r="Q2311" s="362"/>
      <c r="R2311" s="362"/>
      <c r="S2311" s="362"/>
      <c r="T2311" s="362"/>
      <c r="U2311" s="362"/>
      <c r="V2311" s="362"/>
      <c r="W2311" s="362"/>
      <c r="X2311" s="362"/>
      <c r="Y2311" s="362"/>
      <c r="Z2311" s="362"/>
      <c r="AA2311" s="366"/>
      <c r="AB2311" s="362"/>
      <c r="AC2311" s="362" t="s">
        <v>19</v>
      </c>
      <c r="AD2311" s="362" t="s">
        <v>8</v>
      </c>
      <c r="AE2311" s="362"/>
      <c r="AF2311" s="362"/>
      <c r="AG2311" s="362"/>
      <c r="AH2311" s="362"/>
      <c r="AI2311" s="362"/>
      <c r="AJ2311" s="362"/>
      <c r="AK2311" s="362"/>
      <c r="AL2311" s="362"/>
      <c r="AM2311" s="366">
        <v>45976</v>
      </c>
      <c r="AN2311" s="453" t="s">
        <v>6955</v>
      </c>
      <c r="AO2311" s="445" t="s">
        <v>6190</v>
      </c>
      <c r="AP2311" s="445" t="s">
        <v>6190</v>
      </c>
      <c r="AQ2311" s="445" t="s">
        <v>9</v>
      </c>
    </row>
    <row r="2312" spans="1:43" ht="14.5" hidden="1" x14ac:dyDescent="0.35">
      <c r="A2312" s="362">
        <v>2310</v>
      </c>
      <c r="B2312" s="362" t="s">
        <v>5599</v>
      </c>
      <c r="C2312" s="362" t="s">
        <v>3</v>
      </c>
      <c r="D2312" s="362" t="s">
        <v>172</v>
      </c>
      <c r="E2312" s="362"/>
      <c r="F2312" s="362"/>
      <c r="G2312" s="362"/>
      <c r="H2312" s="362" t="s">
        <v>26</v>
      </c>
      <c r="I2312" s="362" t="s">
        <v>26</v>
      </c>
      <c r="J2312" s="361" t="s">
        <v>5600</v>
      </c>
      <c r="K2312" s="362"/>
      <c r="L2312" s="362" t="s">
        <v>186</v>
      </c>
      <c r="M2312" s="362" t="s">
        <v>90</v>
      </c>
      <c r="N2312" s="362" t="s">
        <v>755</v>
      </c>
      <c r="O2312" s="362" t="s">
        <v>756</v>
      </c>
      <c r="P2312" s="482" t="s">
        <v>5578</v>
      </c>
      <c r="Q2312" s="362"/>
      <c r="R2312" s="362"/>
      <c r="S2312" s="362"/>
      <c r="T2312" s="362"/>
      <c r="U2312" s="362"/>
      <c r="V2312" s="362"/>
      <c r="W2312" s="362"/>
      <c r="X2312" s="362"/>
      <c r="Y2312" s="362"/>
      <c r="Z2312" s="362"/>
      <c r="AA2312" s="366"/>
      <c r="AB2312" s="362"/>
      <c r="AC2312" s="362" t="s">
        <v>19</v>
      </c>
      <c r="AD2312" s="362" t="s">
        <v>40</v>
      </c>
      <c r="AE2312" s="362"/>
      <c r="AF2312" s="362"/>
      <c r="AG2312" s="362"/>
      <c r="AH2312" s="362"/>
      <c r="AI2312" s="362"/>
      <c r="AJ2312" s="362"/>
      <c r="AK2312" s="362"/>
      <c r="AL2312" s="362"/>
      <c r="AM2312" s="362"/>
      <c r="AN2312" s="361"/>
      <c r="AO2312" s="445" t="s">
        <v>9</v>
      </c>
      <c r="AP2312" s="445" t="s">
        <v>9</v>
      </c>
      <c r="AQ2312" s="445" t="s">
        <v>9</v>
      </c>
    </row>
    <row r="2313" spans="1:43" ht="87" hidden="1" x14ac:dyDescent="0.35">
      <c r="A2313" s="362">
        <v>2311</v>
      </c>
      <c r="B2313" s="362" t="s">
        <v>5601</v>
      </c>
      <c r="C2313" s="362" t="s">
        <v>3</v>
      </c>
      <c r="D2313" s="362" t="s">
        <v>172</v>
      </c>
      <c r="E2313" s="362"/>
      <c r="F2313" s="362"/>
      <c r="G2313" s="362"/>
      <c r="H2313" s="362" t="s">
        <v>26</v>
      </c>
      <c r="I2313" s="362" t="s">
        <v>26</v>
      </c>
      <c r="J2313" s="361" t="s">
        <v>5602</v>
      </c>
      <c r="K2313" s="362"/>
      <c r="L2313" s="362" t="s">
        <v>186</v>
      </c>
      <c r="M2313" s="362" t="s">
        <v>90</v>
      </c>
      <c r="N2313" s="362" t="s">
        <v>755</v>
      </c>
      <c r="O2313" s="362" t="s">
        <v>756</v>
      </c>
      <c r="P2313" s="482" t="s">
        <v>6954</v>
      </c>
      <c r="Q2313" s="362"/>
      <c r="R2313" s="362"/>
      <c r="S2313" s="362"/>
      <c r="T2313" s="362"/>
      <c r="U2313" s="362"/>
      <c r="V2313" s="362"/>
      <c r="W2313" s="362"/>
      <c r="X2313" s="362"/>
      <c r="Y2313" s="362"/>
      <c r="Z2313" s="362"/>
      <c r="AA2313" s="366"/>
      <c r="AB2313" s="362"/>
      <c r="AC2313" s="362" t="s">
        <v>19</v>
      </c>
      <c r="AD2313" s="362" t="s">
        <v>40</v>
      </c>
      <c r="AE2313" s="362"/>
      <c r="AF2313" s="362"/>
      <c r="AG2313" s="362"/>
      <c r="AH2313" s="362"/>
      <c r="AI2313" s="362"/>
      <c r="AJ2313" s="362"/>
      <c r="AK2313" s="362"/>
      <c r="AL2313" s="362"/>
      <c r="AM2313" s="362"/>
      <c r="AN2313" s="361"/>
      <c r="AO2313" s="445" t="s">
        <v>9</v>
      </c>
      <c r="AP2313" s="445" t="s">
        <v>9</v>
      </c>
      <c r="AQ2313" s="445" t="s">
        <v>9</v>
      </c>
    </row>
    <row r="2314" spans="1:43" ht="29" hidden="1" x14ac:dyDescent="0.35">
      <c r="A2314" s="362">
        <v>2312</v>
      </c>
      <c r="B2314" s="362" t="s">
        <v>5603</v>
      </c>
      <c r="C2314" s="362" t="s">
        <v>3</v>
      </c>
      <c r="D2314" s="362" t="s">
        <v>172</v>
      </c>
      <c r="E2314" s="362"/>
      <c r="F2314" s="362"/>
      <c r="G2314" s="362"/>
      <c r="H2314" s="362" t="s">
        <v>26</v>
      </c>
      <c r="I2314" s="362" t="s">
        <v>26</v>
      </c>
      <c r="J2314" s="361" t="s">
        <v>5604</v>
      </c>
      <c r="K2314" s="362"/>
      <c r="L2314" s="362" t="s">
        <v>186</v>
      </c>
      <c r="M2314" s="362" t="s">
        <v>90</v>
      </c>
      <c r="N2314" s="362" t="s">
        <v>755</v>
      </c>
      <c r="O2314" s="362" t="s">
        <v>756</v>
      </c>
      <c r="P2314" s="482" t="s">
        <v>5578</v>
      </c>
      <c r="Q2314" s="362"/>
      <c r="R2314" s="362"/>
      <c r="S2314" s="362"/>
      <c r="T2314" s="362"/>
      <c r="U2314" s="362"/>
      <c r="V2314" s="362"/>
      <c r="W2314" s="362"/>
      <c r="X2314" s="362"/>
      <c r="Y2314" s="362"/>
      <c r="Z2314" s="362"/>
      <c r="AA2314" s="366"/>
      <c r="AB2314" s="362"/>
      <c r="AC2314" s="362" t="s">
        <v>19</v>
      </c>
      <c r="AD2314" s="362" t="s">
        <v>8</v>
      </c>
      <c r="AE2314" s="362"/>
      <c r="AF2314" s="362"/>
      <c r="AG2314" s="362"/>
      <c r="AH2314" s="362"/>
      <c r="AI2314" s="362"/>
      <c r="AJ2314" s="362"/>
      <c r="AK2314" s="362"/>
      <c r="AL2314" s="362"/>
      <c r="AM2314" s="366">
        <v>45976</v>
      </c>
      <c r="AN2314" s="454" t="s">
        <v>6956</v>
      </c>
      <c r="AO2314" s="445" t="s">
        <v>6190</v>
      </c>
      <c r="AP2314" s="445" t="s">
        <v>6190</v>
      </c>
      <c r="AQ2314" s="445" t="s">
        <v>9</v>
      </c>
    </row>
    <row r="2315" spans="1:43" ht="72.5" hidden="1" x14ac:dyDescent="0.35">
      <c r="A2315" s="362">
        <v>2313</v>
      </c>
      <c r="B2315" s="362" t="s">
        <v>5605</v>
      </c>
      <c r="C2315" s="362" t="s">
        <v>3</v>
      </c>
      <c r="D2315" s="362" t="s">
        <v>172</v>
      </c>
      <c r="E2315" s="362"/>
      <c r="F2315" s="362"/>
      <c r="G2315" s="362"/>
      <c r="H2315" s="362" t="s">
        <v>26</v>
      </c>
      <c r="I2315" s="362" t="s">
        <v>26</v>
      </c>
      <c r="J2315" s="361" t="s">
        <v>5606</v>
      </c>
      <c r="K2315" s="362"/>
      <c r="L2315" s="362" t="s">
        <v>186</v>
      </c>
      <c r="M2315" s="362" t="s">
        <v>90</v>
      </c>
      <c r="N2315" s="362" t="s">
        <v>755</v>
      </c>
      <c r="O2315" s="362" t="s">
        <v>756</v>
      </c>
      <c r="P2315" s="482" t="s">
        <v>6957</v>
      </c>
      <c r="Q2315" s="362"/>
      <c r="R2315" s="362"/>
      <c r="S2315" s="362"/>
      <c r="T2315" s="362"/>
      <c r="U2315" s="362"/>
      <c r="V2315" s="362"/>
      <c r="W2315" s="362"/>
      <c r="X2315" s="362"/>
      <c r="Y2315" s="362"/>
      <c r="Z2315" s="362"/>
      <c r="AA2315" s="366"/>
      <c r="AB2315" s="362"/>
      <c r="AC2315" s="362" t="s">
        <v>19</v>
      </c>
      <c r="AD2315" s="362" t="s">
        <v>40</v>
      </c>
      <c r="AE2315" s="362"/>
      <c r="AF2315" s="362"/>
      <c r="AG2315" s="362"/>
      <c r="AH2315" s="362"/>
      <c r="AI2315" s="362"/>
      <c r="AJ2315" s="362"/>
      <c r="AK2315" s="362"/>
      <c r="AL2315" s="362"/>
      <c r="AM2315" s="362"/>
      <c r="AN2315" s="361"/>
      <c r="AO2315" s="445" t="s">
        <v>9</v>
      </c>
      <c r="AP2315" s="445" t="s">
        <v>9</v>
      </c>
      <c r="AQ2315" s="445" t="s">
        <v>9</v>
      </c>
    </row>
    <row r="2316" spans="1:43" ht="58" hidden="1" x14ac:dyDescent="0.35">
      <c r="A2316" s="362">
        <v>2314</v>
      </c>
      <c r="B2316" s="362" t="s">
        <v>5608</v>
      </c>
      <c r="C2316" s="362" t="s">
        <v>3</v>
      </c>
      <c r="D2316" s="362" t="s">
        <v>172</v>
      </c>
      <c r="E2316" s="362"/>
      <c r="F2316" s="362"/>
      <c r="G2316" s="362"/>
      <c r="H2316" s="362" t="s">
        <v>26</v>
      </c>
      <c r="I2316" s="362" t="s">
        <v>26</v>
      </c>
      <c r="J2316" s="361" t="s">
        <v>5609</v>
      </c>
      <c r="K2316" s="362"/>
      <c r="L2316" s="362" t="s">
        <v>186</v>
      </c>
      <c r="M2316" s="362" t="s">
        <v>90</v>
      </c>
      <c r="N2316" s="362" t="s">
        <v>755</v>
      </c>
      <c r="O2316" s="362" t="s">
        <v>756</v>
      </c>
      <c r="P2316" s="482" t="s">
        <v>6952</v>
      </c>
      <c r="Q2316" s="362"/>
      <c r="R2316" s="362"/>
      <c r="S2316" s="362"/>
      <c r="T2316" s="362"/>
      <c r="U2316" s="362"/>
      <c r="V2316" s="362"/>
      <c r="W2316" s="362"/>
      <c r="X2316" s="362"/>
      <c r="Y2316" s="362"/>
      <c r="Z2316" s="362"/>
      <c r="AA2316" s="366"/>
      <c r="AB2316" s="362"/>
      <c r="AC2316" s="362" t="s">
        <v>19</v>
      </c>
      <c r="AD2316" s="362" t="s">
        <v>40</v>
      </c>
      <c r="AE2316" s="362"/>
      <c r="AF2316" s="362"/>
      <c r="AG2316" s="362"/>
      <c r="AH2316" s="362"/>
      <c r="AI2316" s="362"/>
      <c r="AJ2316" s="362"/>
      <c r="AK2316" s="362"/>
      <c r="AL2316" s="362"/>
      <c r="AM2316" s="362"/>
      <c r="AN2316" s="361"/>
      <c r="AO2316" s="445" t="s">
        <v>9</v>
      </c>
      <c r="AP2316" s="445" t="s">
        <v>9</v>
      </c>
      <c r="AQ2316" s="445" t="s">
        <v>9</v>
      </c>
    </row>
    <row r="2317" spans="1:43" ht="29" hidden="1" x14ac:dyDescent="0.35">
      <c r="A2317" s="362">
        <v>2315</v>
      </c>
      <c r="B2317" s="362" t="s">
        <v>5610</v>
      </c>
      <c r="C2317" s="362" t="s">
        <v>3</v>
      </c>
      <c r="D2317" s="362" t="s">
        <v>172</v>
      </c>
      <c r="E2317" s="362"/>
      <c r="F2317" s="362"/>
      <c r="G2317" s="362"/>
      <c r="H2317" s="362" t="s">
        <v>26</v>
      </c>
      <c r="I2317" s="362" t="s">
        <v>26</v>
      </c>
      <c r="J2317" s="361" t="s">
        <v>1514</v>
      </c>
      <c r="K2317" s="362"/>
      <c r="L2317" s="362" t="s">
        <v>186</v>
      </c>
      <c r="M2317" s="362" t="s">
        <v>90</v>
      </c>
      <c r="N2317" s="362" t="s">
        <v>755</v>
      </c>
      <c r="O2317" s="362" t="s">
        <v>756</v>
      </c>
      <c r="P2317" s="482" t="s">
        <v>6958</v>
      </c>
      <c r="Q2317" s="362"/>
      <c r="R2317" s="362"/>
      <c r="S2317" s="362"/>
      <c r="T2317" s="362"/>
      <c r="U2317" s="362"/>
      <c r="V2317" s="362"/>
      <c r="W2317" s="362"/>
      <c r="X2317" s="362"/>
      <c r="Y2317" s="362"/>
      <c r="Z2317" s="362"/>
      <c r="AA2317" s="366"/>
      <c r="AB2317" s="362"/>
      <c r="AC2317" s="362" t="s">
        <v>19</v>
      </c>
      <c r="AD2317" s="362" t="s">
        <v>40</v>
      </c>
      <c r="AE2317" s="362"/>
      <c r="AF2317" s="362"/>
      <c r="AG2317" s="362"/>
      <c r="AH2317" s="362"/>
      <c r="AI2317" s="362"/>
      <c r="AJ2317" s="362"/>
      <c r="AK2317" s="362"/>
      <c r="AL2317" s="362"/>
      <c r="AM2317" s="362"/>
      <c r="AN2317" s="361" t="s">
        <v>1515</v>
      </c>
      <c r="AO2317" s="445" t="s">
        <v>9</v>
      </c>
      <c r="AP2317" s="445" t="s">
        <v>9</v>
      </c>
      <c r="AQ2317" s="445" t="s">
        <v>9</v>
      </c>
    </row>
    <row r="2318" spans="1:43" ht="14.5" hidden="1" x14ac:dyDescent="0.35">
      <c r="A2318" s="362">
        <v>2316</v>
      </c>
      <c r="B2318" s="362" t="s">
        <v>5611</v>
      </c>
      <c r="C2318" s="362" t="s">
        <v>3</v>
      </c>
      <c r="D2318" s="362" t="s">
        <v>172</v>
      </c>
      <c r="E2318" s="362"/>
      <c r="F2318" s="362"/>
      <c r="G2318" s="362"/>
      <c r="H2318" s="362" t="s">
        <v>26</v>
      </c>
      <c r="I2318" s="362" t="s">
        <v>26</v>
      </c>
      <c r="J2318" s="361" t="s">
        <v>5612</v>
      </c>
      <c r="K2318" s="362" t="s">
        <v>5613</v>
      </c>
      <c r="L2318" s="362" t="s">
        <v>186</v>
      </c>
      <c r="M2318" s="362" t="s">
        <v>90</v>
      </c>
      <c r="N2318" s="362" t="s">
        <v>755</v>
      </c>
      <c r="O2318" s="362" t="s">
        <v>1483</v>
      </c>
      <c r="P2318" s="482" t="s">
        <v>6959</v>
      </c>
      <c r="Q2318" s="362"/>
      <c r="R2318" s="362"/>
      <c r="S2318" s="362"/>
      <c r="T2318" s="362"/>
      <c r="U2318" s="362"/>
      <c r="V2318" s="362"/>
      <c r="W2318" s="362"/>
      <c r="X2318" s="362"/>
      <c r="Y2318" s="362"/>
      <c r="Z2318" s="362"/>
      <c r="AA2318" s="366"/>
      <c r="AB2318" s="362"/>
      <c r="AC2318" s="362" t="s">
        <v>19</v>
      </c>
      <c r="AD2318" s="362" t="s">
        <v>40</v>
      </c>
      <c r="AE2318" s="362"/>
      <c r="AF2318" s="362"/>
      <c r="AG2318" s="362"/>
      <c r="AH2318" s="362"/>
      <c r="AI2318" s="362"/>
      <c r="AJ2318" s="362"/>
      <c r="AK2318" s="362"/>
      <c r="AL2318" s="362"/>
      <c r="AM2318" s="362"/>
      <c r="AN2318" s="361"/>
      <c r="AO2318" s="445" t="s">
        <v>9</v>
      </c>
      <c r="AP2318" s="445" t="s">
        <v>9</v>
      </c>
      <c r="AQ2318" s="445" t="s">
        <v>9</v>
      </c>
    </row>
    <row r="2319" spans="1:43" ht="14.5" hidden="1" x14ac:dyDescent="0.35">
      <c r="A2319" s="362">
        <v>2317</v>
      </c>
      <c r="B2319" s="362" t="s">
        <v>5615</v>
      </c>
      <c r="C2319" s="362" t="s">
        <v>3</v>
      </c>
      <c r="D2319" s="362" t="s">
        <v>172</v>
      </c>
      <c r="E2319" s="362"/>
      <c r="F2319" s="362"/>
      <c r="G2319" s="362"/>
      <c r="H2319" s="362" t="s">
        <v>26</v>
      </c>
      <c r="I2319" s="362" t="s">
        <v>63</v>
      </c>
      <c r="J2319" s="361" t="s">
        <v>5616</v>
      </c>
      <c r="K2319" s="362"/>
      <c r="L2319" s="362" t="s">
        <v>186</v>
      </c>
      <c r="M2319" s="362" t="s">
        <v>4410</v>
      </c>
      <c r="N2319" s="362" t="s">
        <v>4399</v>
      </c>
      <c r="O2319" s="362" t="s">
        <v>4399</v>
      </c>
      <c r="P2319" s="482"/>
      <c r="Q2319" s="362"/>
      <c r="R2319" s="362"/>
      <c r="S2319" s="362"/>
      <c r="T2319" s="362"/>
      <c r="U2319" s="362"/>
      <c r="V2319" s="362"/>
      <c r="W2319" s="362"/>
      <c r="X2319" s="362"/>
      <c r="Y2319" s="362"/>
      <c r="Z2319" s="362"/>
      <c r="AA2319" s="366"/>
      <c r="AB2319" s="362"/>
      <c r="AC2319" s="362" t="s">
        <v>19</v>
      </c>
      <c r="AD2319" s="362" t="s">
        <v>40</v>
      </c>
      <c r="AE2319" s="362" t="s">
        <v>6953</v>
      </c>
      <c r="AF2319" s="362" t="s">
        <v>6171</v>
      </c>
      <c r="AG2319" s="362" t="b">
        <v>0</v>
      </c>
      <c r="AH2319" s="362"/>
      <c r="AI2319" s="362"/>
      <c r="AJ2319" s="362"/>
      <c r="AK2319" s="362"/>
      <c r="AL2319" s="362"/>
      <c r="AM2319" s="362"/>
      <c r="AN2319" s="361"/>
      <c r="AO2319" s="445" t="s">
        <v>5839</v>
      </c>
      <c r="AP2319" s="445" t="s">
        <v>5839</v>
      </c>
      <c r="AQ2319" s="445" t="s">
        <v>5839</v>
      </c>
    </row>
    <row r="2320" spans="1:43" ht="72.5" hidden="1" x14ac:dyDescent="0.35">
      <c r="A2320" s="362">
        <v>2318</v>
      </c>
      <c r="B2320" s="362" t="s">
        <v>5617</v>
      </c>
      <c r="C2320" s="362" t="s">
        <v>3</v>
      </c>
      <c r="D2320" s="362" t="s">
        <v>172</v>
      </c>
      <c r="E2320" s="362"/>
      <c r="F2320" s="362"/>
      <c r="G2320" s="362"/>
      <c r="H2320" s="362" t="s">
        <v>26</v>
      </c>
      <c r="I2320" s="362" t="s">
        <v>26</v>
      </c>
      <c r="J2320" s="361" t="s">
        <v>5618</v>
      </c>
      <c r="K2320" s="362" t="s">
        <v>5619</v>
      </c>
      <c r="L2320" s="362" t="s">
        <v>186</v>
      </c>
      <c r="M2320" s="362" t="s">
        <v>90</v>
      </c>
      <c r="N2320" s="362" t="s">
        <v>755</v>
      </c>
      <c r="O2320" s="362" t="s">
        <v>772</v>
      </c>
      <c r="P2320" s="482" t="s">
        <v>6960</v>
      </c>
      <c r="Q2320" s="362"/>
      <c r="R2320" s="362"/>
      <c r="S2320" s="362"/>
      <c r="T2320" s="362"/>
      <c r="U2320" s="362"/>
      <c r="V2320" s="362"/>
      <c r="W2320" s="362"/>
      <c r="X2320" s="362"/>
      <c r="Y2320" s="362"/>
      <c r="Z2320" s="362"/>
      <c r="AA2320" s="366"/>
      <c r="AB2320" s="362"/>
      <c r="AC2320" s="362" t="s">
        <v>19</v>
      </c>
      <c r="AD2320" s="362" t="s">
        <v>40</v>
      </c>
      <c r="AE2320" s="362"/>
      <c r="AF2320" s="362"/>
      <c r="AG2320" s="362"/>
      <c r="AH2320" s="362"/>
      <c r="AI2320" s="362"/>
      <c r="AJ2320" s="362"/>
      <c r="AK2320" s="362"/>
      <c r="AL2320" s="362"/>
      <c r="AM2320" s="362"/>
      <c r="AN2320" s="361"/>
      <c r="AO2320" s="445" t="s">
        <v>9</v>
      </c>
      <c r="AP2320" s="445" t="s">
        <v>9</v>
      </c>
      <c r="AQ2320" s="445" t="s">
        <v>9</v>
      </c>
    </row>
    <row r="2321" spans="1:43" ht="14.5" hidden="1" x14ac:dyDescent="0.35">
      <c r="A2321" s="362">
        <v>2319</v>
      </c>
      <c r="B2321" s="362" t="s">
        <v>5621</v>
      </c>
      <c r="C2321" s="362" t="s">
        <v>3</v>
      </c>
      <c r="D2321" s="362" t="s">
        <v>172</v>
      </c>
      <c r="E2321" s="362"/>
      <c r="F2321" s="362"/>
      <c r="G2321" s="362"/>
      <c r="H2321" s="362" t="s">
        <v>26</v>
      </c>
      <c r="I2321" s="362" t="s">
        <v>26</v>
      </c>
      <c r="J2321" s="361" t="s">
        <v>1532</v>
      </c>
      <c r="K2321" s="362"/>
      <c r="L2321" s="362" t="s">
        <v>186</v>
      </c>
      <c r="M2321" s="362" t="s">
        <v>90</v>
      </c>
      <c r="N2321" s="362" t="s">
        <v>755</v>
      </c>
      <c r="O2321" s="362" t="s">
        <v>756</v>
      </c>
      <c r="P2321" s="482"/>
      <c r="Q2321" s="362"/>
      <c r="R2321" s="362"/>
      <c r="S2321" s="362"/>
      <c r="T2321" s="362"/>
      <c r="U2321" s="362"/>
      <c r="V2321" s="362"/>
      <c r="W2321" s="362"/>
      <c r="X2321" s="362"/>
      <c r="Y2321" s="362"/>
      <c r="Z2321" s="362"/>
      <c r="AA2321" s="366"/>
      <c r="AB2321" s="362"/>
      <c r="AC2321" s="362" t="s">
        <v>19</v>
      </c>
      <c r="AD2321" s="362" t="s">
        <v>8</v>
      </c>
      <c r="AE2321" s="362"/>
      <c r="AF2321" s="362"/>
      <c r="AG2321" s="362"/>
      <c r="AH2321" s="362"/>
      <c r="AI2321" s="362"/>
      <c r="AJ2321" s="362"/>
      <c r="AK2321" s="362"/>
      <c r="AL2321" s="362"/>
      <c r="AM2321" s="368">
        <v>45869</v>
      </c>
      <c r="AN2321" s="361" t="s">
        <v>1533</v>
      </c>
      <c r="AO2321" s="445" t="s">
        <v>539</v>
      </c>
      <c r="AP2321" s="445" t="s">
        <v>5841</v>
      </c>
      <c r="AQ2321" s="445" t="s">
        <v>5840</v>
      </c>
    </row>
    <row r="2322" spans="1:43" ht="14.5" hidden="1" x14ac:dyDescent="0.35">
      <c r="A2322" s="362">
        <v>2320</v>
      </c>
      <c r="B2322" s="362" t="s">
        <v>5623</v>
      </c>
      <c r="C2322" s="362" t="s">
        <v>3</v>
      </c>
      <c r="D2322" s="362" t="s">
        <v>172</v>
      </c>
      <c r="E2322" s="362"/>
      <c r="F2322" s="362"/>
      <c r="G2322" s="362"/>
      <c r="H2322" s="362" t="s">
        <v>26</v>
      </c>
      <c r="I2322" s="362" t="s">
        <v>26</v>
      </c>
      <c r="J2322" s="361" t="s">
        <v>5522</v>
      </c>
      <c r="K2322" s="362"/>
      <c r="L2322" s="362" t="s">
        <v>186</v>
      </c>
      <c r="M2322" s="362" t="s">
        <v>5624</v>
      </c>
      <c r="N2322" s="362" t="s">
        <v>755</v>
      </c>
      <c r="O2322" s="362" t="s">
        <v>1483</v>
      </c>
      <c r="P2322" s="482" t="s">
        <v>5523</v>
      </c>
      <c r="Q2322" s="362"/>
      <c r="R2322" s="362"/>
      <c r="S2322" s="362"/>
      <c r="T2322" s="362"/>
      <c r="U2322" s="362"/>
      <c r="V2322" s="362"/>
      <c r="W2322" s="362"/>
      <c r="X2322" s="362"/>
      <c r="Y2322" s="362"/>
      <c r="Z2322" s="362"/>
      <c r="AA2322" s="366"/>
      <c r="AB2322" s="362"/>
      <c r="AC2322" s="362" t="s">
        <v>19</v>
      </c>
      <c r="AD2322" s="362" t="s">
        <v>40</v>
      </c>
      <c r="AE2322" s="362"/>
      <c r="AF2322" s="362"/>
      <c r="AG2322" s="362"/>
      <c r="AH2322" s="362" t="s">
        <v>101</v>
      </c>
      <c r="AI2322" s="362"/>
      <c r="AJ2322" s="362"/>
      <c r="AK2322" s="362"/>
      <c r="AL2322" s="362"/>
      <c r="AM2322" s="362"/>
      <c r="AN2322" s="361"/>
      <c r="AO2322" s="445" t="s">
        <v>9</v>
      </c>
      <c r="AP2322" s="445" t="s">
        <v>9</v>
      </c>
      <c r="AQ2322" s="445" t="s">
        <v>9</v>
      </c>
    </row>
    <row r="2323" spans="1:43" ht="29" hidden="1" x14ac:dyDescent="0.35">
      <c r="A2323" s="362">
        <v>2321</v>
      </c>
      <c r="B2323" s="362" t="s">
        <v>5625</v>
      </c>
      <c r="C2323" s="362" t="s">
        <v>3</v>
      </c>
      <c r="D2323" s="362" t="s">
        <v>172</v>
      </c>
      <c r="E2323" s="362"/>
      <c r="F2323" s="362"/>
      <c r="G2323" s="362"/>
      <c r="H2323" s="362" t="s">
        <v>26</v>
      </c>
      <c r="I2323" s="362" t="s">
        <v>26</v>
      </c>
      <c r="J2323" s="361" t="s">
        <v>5626</v>
      </c>
      <c r="K2323" s="362"/>
      <c r="L2323" s="362" t="s">
        <v>186</v>
      </c>
      <c r="M2323" s="362" t="s">
        <v>90</v>
      </c>
      <c r="N2323" s="362" t="s">
        <v>755</v>
      </c>
      <c r="O2323" s="362" t="s">
        <v>756</v>
      </c>
      <c r="P2323" s="482" t="s">
        <v>2692</v>
      </c>
      <c r="Q2323" s="362"/>
      <c r="R2323" s="362"/>
      <c r="S2323" s="362"/>
      <c r="T2323" s="362"/>
      <c r="U2323" s="362"/>
      <c r="V2323" s="362"/>
      <c r="W2323" s="362"/>
      <c r="X2323" s="362"/>
      <c r="Y2323" s="362"/>
      <c r="Z2323" s="362"/>
      <c r="AA2323" s="366"/>
      <c r="AB2323" s="362"/>
      <c r="AC2323" s="362" t="s">
        <v>19</v>
      </c>
      <c r="AD2323" s="362" t="s">
        <v>40</v>
      </c>
      <c r="AE2323" s="362"/>
      <c r="AF2323" s="362"/>
      <c r="AG2323" s="362"/>
      <c r="AH2323" s="362" t="s">
        <v>101</v>
      </c>
      <c r="AI2323" s="362"/>
      <c r="AJ2323" s="362"/>
      <c r="AK2323" s="362"/>
      <c r="AL2323" s="362"/>
      <c r="AM2323" s="362"/>
      <c r="AN2323" s="361"/>
      <c r="AO2323" s="445" t="s">
        <v>9</v>
      </c>
      <c r="AP2323" s="445" t="s">
        <v>9</v>
      </c>
      <c r="AQ2323" s="445" t="s">
        <v>9</v>
      </c>
    </row>
    <row r="2324" spans="1:43" ht="14.5" hidden="1" x14ac:dyDescent="0.35">
      <c r="A2324" s="362">
        <v>2322</v>
      </c>
      <c r="B2324" s="362" t="s">
        <v>5627</v>
      </c>
      <c r="C2324" s="362" t="s">
        <v>3</v>
      </c>
      <c r="D2324" s="362" t="s">
        <v>172</v>
      </c>
      <c r="E2324" s="362"/>
      <c r="F2324" s="362" t="s">
        <v>63</v>
      </c>
      <c r="G2324" s="362" t="s">
        <v>63</v>
      </c>
      <c r="H2324" s="362" t="s">
        <v>80</v>
      </c>
      <c r="I2324" s="362" t="s">
        <v>63</v>
      </c>
      <c r="J2324" s="361" t="s">
        <v>5628</v>
      </c>
      <c r="K2324" s="362"/>
      <c r="L2324" s="362" t="s">
        <v>186</v>
      </c>
      <c r="M2324" s="362" t="s">
        <v>4410</v>
      </c>
      <c r="N2324" s="362" t="s">
        <v>2208</v>
      </c>
      <c r="O2324" s="362" t="s">
        <v>4560</v>
      </c>
      <c r="P2324" s="482"/>
      <c r="Q2324" s="362"/>
      <c r="R2324" s="362"/>
      <c r="S2324" s="362"/>
      <c r="T2324" s="362"/>
      <c r="U2324" s="362"/>
      <c r="V2324" s="362"/>
      <c r="W2324" s="362"/>
      <c r="X2324" s="362"/>
      <c r="Y2324" s="362"/>
      <c r="Z2324" s="362"/>
      <c r="AA2324" s="366"/>
      <c r="AB2324" s="362"/>
      <c r="AC2324" s="362" t="s">
        <v>19</v>
      </c>
      <c r="AD2324" s="362" t="s">
        <v>40</v>
      </c>
      <c r="AE2324" s="362" t="s">
        <v>6961</v>
      </c>
      <c r="AF2324" s="362" t="s">
        <v>6171</v>
      </c>
      <c r="AG2324" s="362" t="b">
        <v>0</v>
      </c>
      <c r="AH2324" s="362"/>
      <c r="AI2324" s="362"/>
      <c r="AJ2324" s="362"/>
      <c r="AK2324" s="362"/>
      <c r="AL2324" s="362"/>
      <c r="AM2324" s="362"/>
      <c r="AN2324" s="361"/>
      <c r="AO2324" s="445" t="s">
        <v>5839</v>
      </c>
      <c r="AP2324" s="445" t="s">
        <v>5839</v>
      </c>
      <c r="AQ2324" s="445" t="s">
        <v>5839</v>
      </c>
    </row>
    <row r="2325" spans="1:43" ht="14.5" hidden="1" x14ac:dyDescent="0.35">
      <c r="A2325" s="362">
        <v>2323</v>
      </c>
      <c r="B2325" s="362" t="s">
        <v>5629</v>
      </c>
      <c r="C2325" s="362" t="s">
        <v>3</v>
      </c>
      <c r="D2325" s="362" t="s">
        <v>172</v>
      </c>
      <c r="E2325" s="362"/>
      <c r="F2325" s="362" t="s">
        <v>63</v>
      </c>
      <c r="G2325" s="362" t="s">
        <v>63</v>
      </c>
      <c r="H2325" s="362" t="s">
        <v>80</v>
      </c>
      <c r="I2325" s="362" t="s">
        <v>63</v>
      </c>
      <c r="J2325" s="361" t="s">
        <v>5630</v>
      </c>
      <c r="K2325" s="362"/>
      <c r="L2325" s="362" t="s">
        <v>186</v>
      </c>
      <c r="M2325" s="362" t="s">
        <v>4410</v>
      </c>
      <c r="N2325" s="362" t="s">
        <v>2208</v>
      </c>
      <c r="O2325" s="362" t="s">
        <v>4560</v>
      </c>
      <c r="P2325" s="482"/>
      <c r="Q2325" s="362"/>
      <c r="R2325" s="362"/>
      <c r="S2325" s="362"/>
      <c r="T2325" s="362"/>
      <c r="U2325" s="362"/>
      <c r="V2325" s="362"/>
      <c r="W2325" s="362"/>
      <c r="X2325" s="362"/>
      <c r="Y2325" s="362"/>
      <c r="Z2325" s="362"/>
      <c r="AA2325" s="366"/>
      <c r="AB2325" s="362"/>
      <c r="AC2325" s="362" t="s">
        <v>19</v>
      </c>
      <c r="AD2325" s="362" t="s">
        <v>40</v>
      </c>
      <c r="AE2325" s="362" t="s">
        <v>6961</v>
      </c>
      <c r="AF2325" s="362" t="s">
        <v>6171</v>
      </c>
      <c r="AG2325" s="362" t="b">
        <v>0</v>
      </c>
      <c r="AH2325" s="362"/>
      <c r="AI2325" s="362"/>
      <c r="AJ2325" s="362"/>
      <c r="AK2325" s="362"/>
      <c r="AL2325" s="362"/>
      <c r="AM2325" s="362"/>
      <c r="AN2325" s="361"/>
      <c r="AO2325" s="445" t="s">
        <v>5839</v>
      </c>
      <c r="AP2325" s="445" t="s">
        <v>5839</v>
      </c>
      <c r="AQ2325" s="445" t="s">
        <v>5839</v>
      </c>
    </row>
    <row r="2326" spans="1:43" ht="14.5" hidden="1" x14ac:dyDescent="0.35">
      <c r="A2326" s="362">
        <v>2324</v>
      </c>
      <c r="B2326" s="362" t="s">
        <v>5631</v>
      </c>
      <c r="C2326" s="362" t="s">
        <v>3</v>
      </c>
      <c r="D2326" s="362" t="s">
        <v>172</v>
      </c>
      <c r="E2326" s="362"/>
      <c r="F2326" s="362" t="s">
        <v>63</v>
      </c>
      <c r="G2326" s="362" t="s">
        <v>63</v>
      </c>
      <c r="H2326" s="362" t="s">
        <v>80</v>
      </c>
      <c r="I2326" s="362" t="s">
        <v>63</v>
      </c>
      <c r="J2326" s="361" t="s">
        <v>5632</v>
      </c>
      <c r="K2326" s="362"/>
      <c r="L2326" s="362" t="s">
        <v>186</v>
      </c>
      <c r="M2326" s="362" t="s">
        <v>4410</v>
      </c>
      <c r="N2326" s="362" t="s">
        <v>2208</v>
      </c>
      <c r="O2326" s="362" t="s">
        <v>5633</v>
      </c>
      <c r="P2326" s="482"/>
      <c r="Q2326" s="362"/>
      <c r="R2326" s="362"/>
      <c r="S2326" s="362"/>
      <c r="T2326" s="362"/>
      <c r="U2326" s="362"/>
      <c r="V2326" s="362"/>
      <c r="W2326" s="362"/>
      <c r="X2326" s="362"/>
      <c r="Y2326" s="362"/>
      <c r="Z2326" s="362"/>
      <c r="AA2326" s="366"/>
      <c r="AB2326" s="362"/>
      <c r="AC2326" s="362" t="s">
        <v>19</v>
      </c>
      <c r="AD2326" s="362" t="s">
        <v>40</v>
      </c>
      <c r="AE2326" s="362">
        <v>0</v>
      </c>
      <c r="AF2326" s="362" t="s">
        <v>6171</v>
      </c>
      <c r="AG2326" s="362" t="b">
        <v>1</v>
      </c>
      <c r="AH2326" s="362"/>
      <c r="AI2326" s="362"/>
      <c r="AJ2326" s="362"/>
      <c r="AK2326" s="362"/>
      <c r="AL2326" s="362"/>
      <c r="AM2326" s="362"/>
      <c r="AN2326" s="361"/>
      <c r="AO2326" s="445" t="s">
        <v>5839</v>
      </c>
      <c r="AP2326" s="445" t="s">
        <v>5839</v>
      </c>
      <c r="AQ2326" s="445" t="s">
        <v>5839</v>
      </c>
    </row>
    <row r="2327" spans="1:43" ht="14.5" hidden="1" x14ac:dyDescent="0.35">
      <c r="A2327" s="362">
        <v>2325</v>
      </c>
      <c r="B2327" s="362" t="s">
        <v>5634</v>
      </c>
      <c r="C2327" s="362" t="s">
        <v>3</v>
      </c>
      <c r="D2327" s="362" t="s">
        <v>172</v>
      </c>
      <c r="E2327" s="362"/>
      <c r="F2327" s="362" t="s">
        <v>63</v>
      </c>
      <c r="G2327" s="362" t="s">
        <v>63</v>
      </c>
      <c r="H2327" s="362" t="s">
        <v>80</v>
      </c>
      <c r="I2327" s="362" t="s">
        <v>63</v>
      </c>
      <c r="J2327" s="361" t="s">
        <v>5635</v>
      </c>
      <c r="K2327" s="362"/>
      <c r="L2327" s="362" t="s">
        <v>186</v>
      </c>
      <c r="M2327" s="362" t="s">
        <v>4410</v>
      </c>
      <c r="N2327" s="362" t="s">
        <v>2208</v>
      </c>
      <c r="O2327" s="362" t="s">
        <v>5633</v>
      </c>
      <c r="P2327" s="482"/>
      <c r="Q2327" s="362"/>
      <c r="R2327" s="362"/>
      <c r="S2327" s="362"/>
      <c r="T2327" s="362"/>
      <c r="U2327" s="362"/>
      <c r="V2327" s="362"/>
      <c r="W2327" s="362"/>
      <c r="X2327" s="362"/>
      <c r="Y2327" s="362"/>
      <c r="Z2327" s="362"/>
      <c r="AA2327" s="366"/>
      <c r="AB2327" s="362"/>
      <c r="AC2327" s="362" t="s">
        <v>19</v>
      </c>
      <c r="AD2327" s="362" t="s">
        <v>40</v>
      </c>
      <c r="AE2327" s="362">
        <v>0</v>
      </c>
      <c r="AF2327" s="362" t="s">
        <v>6171</v>
      </c>
      <c r="AG2327" s="362" t="b">
        <v>1</v>
      </c>
      <c r="AH2327" s="362"/>
      <c r="AI2327" s="362"/>
      <c r="AJ2327" s="362"/>
      <c r="AK2327" s="362"/>
      <c r="AL2327" s="362"/>
      <c r="AM2327" s="362"/>
      <c r="AN2327" s="361"/>
      <c r="AO2327" s="445" t="s">
        <v>5839</v>
      </c>
      <c r="AP2327" s="445" t="s">
        <v>5839</v>
      </c>
      <c r="AQ2327" s="445" t="s">
        <v>5839</v>
      </c>
    </row>
    <row r="2328" spans="1:43" ht="14.5" hidden="1" x14ac:dyDescent="0.35">
      <c r="A2328" s="362">
        <v>2326</v>
      </c>
      <c r="B2328" s="362" t="s">
        <v>5636</v>
      </c>
      <c r="C2328" s="362" t="s">
        <v>3</v>
      </c>
      <c r="D2328" s="362" t="s">
        <v>172</v>
      </c>
      <c r="E2328" s="362"/>
      <c r="F2328" s="362" t="s">
        <v>63</v>
      </c>
      <c r="G2328" s="362" t="s">
        <v>63</v>
      </c>
      <c r="H2328" s="362" t="s">
        <v>80</v>
      </c>
      <c r="I2328" s="362" t="s">
        <v>63</v>
      </c>
      <c r="J2328" s="361" t="s">
        <v>5637</v>
      </c>
      <c r="K2328" s="362"/>
      <c r="L2328" s="362" t="s">
        <v>186</v>
      </c>
      <c r="M2328" s="362" t="s">
        <v>4410</v>
      </c>
      <c r="N2328" s="362" t="s">
        <v>2208</v>
      </c>
      <c r="O2328" s="362" t="s">
        <v>5633</v>
      </c>
      <c r="P2328" s="482"/>
      <c r="Q2328" s="362"/>
      <c r="R2328" s="362"/>
      <c r="S2328" s="362"/>
      <c r="T2328" s="362"/>
      <c r="U2328" s="362"/>
      <c r="V2328" s="362"/>
      <c r="W2328" s="362"/>
      <c r="X2328" s="362"/>
      <c r="Y2328" s="362"/>
      <c r="Z2328" s="362"/>
      <c r="AA2328" s="366"/>
      <c r="AB2328" s="362"/>
      <c r="AC2328" s="362" t="s">
        <v>19</v>
      </c>
      <c r="AD2328" s="362" t="s">
        <v>40</v>
      </c>
      <c r="AE2328" s="362">
        <v>0</v>
      </c>
      <c r="AF2328" s="362" t="s">
        <v>6171</v>
      </c>
      <c r="AG2328" s="362" t="b">
        <v>1</v>
      </c>
      <c r="AH2328" s="362"/>
      <c r="AI2328" s="362"/>
      <c r="AJ2328" s="362"/>
      <c r="AK2328" s="362"/>
      <c r="AL2328" s="362"/>
      <c r="AM2328" s="362"/>
      <c r="AN2328" s="361"/>
      <c r="AO2328" s="445" t="s">
        <v>5839</v>
      </c>
      <c r="AP2328" s="445" t="s">
        <v>5839</v>
      </c>
      <c r="AQ2328" s="445" t="s">
        <v>5839</v>
      </c>
    </row>
    <row r="2329" spans="1:43" ht="29" hidden="1" x14ac:dyDescent="0.35">
      <c r="A2329" s="362">
        <v>2327</v>
      </c>
      <c r="B2329" s="362" t="s">
        <v>5638</v>
      </c>
      <c r="C2329" s="362" t="s">
        <v>3</v>
      </c>
      <c r="D2329" s="362" t="s">
        <v>172</v>
      </c>
      <c r="E2329" s="362"/>
      <c r="F2329" s="362" t="s">
        <v>63</v>
      </c>
      <c r="G2329" s="362" t="s">
        <v>63</v>
      </c>
      <c r="H2329" s="362" t="s">
        <v>80</v>
      </c>
      <c r="I2329" s="362" t="s">
        <v>63</v>
      </c>
      <c r="J2329" s="361" t="s">
        <v>5639</v>
      </c>
      <c r="K2329" s="362"/>
      <c r="L2329" s="362" t="s">
        <v>186</v>
      </c>
      <c r="M2329" s="362" t="s">
        <v>4410</v>
      </c>
      <c r="N2329" s="362" t="s">
        <v>2208</v>
      </c>
      <c r="O2329" s="362" t="s">
        <v>5633</v>
      </c>
      <c r="P2329" s="482" t="s">
        <v>5640</v>
      </c>
      <c r="Q2329" s="362"/>
      <c r="R2329" s="362"/>
      <c r="S2329" s="362"/>
      <c r="T2329" s="362"/>
      <c r="U2329" s="362"/>
      <c r="V2329" s="362"/>
      <c r="W2329" s="362"/>
      <c r="X2329" s="362"/>
      <c r="Y2329" s="362"/>
      <c r="Z2329" s="362"/>
      <c r="AA2329" s="366"/>
      <c r="AB2329" s="362"/>
      <c r="AC2329" s="362" t="s">
        <v>19</v>
      </c>
      <c r="AD2329" s="362" t="s">
        <v>40</v>
      </c>
      <c r="AE2329" s="362" t="s">
        <v>5640</v>
      </c>
      <c r="AF2329" s="362" t="s">
        <v>6171</v>
      </c>
      <c r="AG2329" s="362" t="b">
        <v>1</v>
      </c>
      <c r="AH2329" s="362"/>
      <c r="AI2329" s="362"/>
      <c r="AJ2329" s="362"/>
      <c r="AK2329" s="362"/>
      <c r="AL2329" s="362"/>
      <c r="AM2329" s="362"/>
      <c r="AN2329" s="361"/>
      <c r="AO2329" s="445" t="s">
        <v>5839</v>
      </c>
      <c r="AP2329" s="445" t="s">
        <v>5839</v>
      </c>
      <c r="AQ2329" s="445" t="s">
        <v>5839</v>
      </c>
    </row>
    <row r="2330" spans="1:43" ht="14.5" hidden="1" x14ac:dyDescent="0.35">
      <c r="A2330" s="362">
        <v>2328</v>
      </c>
      <c r="B2330" s="362" t="s">
        <v>5641</v>
      </c>
      <c r="C2330" s="362" t="s">
        <v>3</v>
      </c>
      <c r="D2330" s="362" t="s">
        <v>172</v>
      </c>
      <c r="E2330" s="362"/>
      <c r="F2330" s="362"/>
      <c r="G2330" s="362"/>
      <c r="H2330" s="362" t="s">
        <v>26</v>
      </c>
      <c r="I2330" s="362" t="s">
        <v>63</v>
      </c>
      <c r="J2330" s="361" t="s">
        <v>5642</v>
      </c>
      <c r="K2330" s="362"/>
      <c r="L2330" s="362" t="s">
        <v>186</v>
      </c>
      <c r="M2330" s="362" t="s">
        <v>4410</v>
      </c>
      <c r="N2330" s="362" t="s">
        <v>4399</v>
      </c>
      <c r="O2330" s="362" t="s">
        <v>4399</v>
      </c>
      <c r="P2330" s="482"/>
      <c r="Q2330" s="362"/>
      <c r="R2330" s="362"/>
      <c r="S2330" s="362"/>
      <c r="T2330" s="362"/>
      <c r="U2330" s="362"/>
      <c r="V2330" s="362"/>
      <c r="W2330" s="362"/>
      <c r="X2330" s="362"/>
      <c r="Y2330" s="362"/>
      <c r="Z2330" s="362"/>
      <c r="AA2330" s="366"/>
      <c r="AB2330" s="362"/>
      <c r="AC2330" s="362" t="s">
        <v>19</v>
      </c>
      <c r="AD2330" s="362" t="s">
        <v>40</v>
      </c>
      <c r="AE2330" s="362" t="s">
        <v>6953</v>
      </c>
      <c r="AF2330" s="362" t="s">
        <v>6171</v>
      </c>
      <c r="AG2330" s="362" t="b">
        <v>0</v>
      </c>
      <c r="AH2330" s="362"/>
      <c r="AI2330" s="362"/>
      <c r="AJ2330" s="362"/>
      <c r="AK2330" s="362"/>
      <c r="AL2330" s="362"/>
      <c r="AM2330" s="362"/>
      <c r="AN2330" s="361"/>
      <c r="AO2330" s="445" t="s">
        <v>5839</v>
      </c>
      <c r="AP2330" s="445" t="s">
        <v>5839</v>
      </c>
      <c r="AQ2330" s="445" t="s">
        <v>5839</v>
      </c>
    </row>
    <row r="2331" spans="1:43" ht="14.5" hidden="1" x14ac:dyDescent="0.35">
      <c r="A2331" s="362">
        <v>2329</v>
      </c>
      <c r="B2331" s="362" t="s">
        <v>5643</v>
      </c>
      <c r="C2331" s="362" t="s">
        <v>3</v>
      </c>
      <c r="D2331" s="362" t="s">
        <v>172</v>
      </c>
      <c r="E2331" s="362"/>
      <c r="F2331" s="362" t="s">
        <v>63</v>
      </c>
      <c r="G2331" s="362" t="s">
        <v>63</v>
      </c>
      <c r="H2331" s="362" t="s">
        <v>80</v>
      </c>
      <c r="I2331" s="362" t="s">
        <v>63</v>
      </c>
      <c r="J2331" s="361" t="s">
        <v>5644</v>
      </c>
      <c r="K2331" s="362"/>
      <c r="L2331" s="362" t="s">
        <v>186</v>
      </c>
      <c r="M2331" s="362" t="s">
        <v>4410</v>
      </c>
      <c r="N2331" s="362" t="s">
        <v>2208</v>
      </c>
      <c r="O2331" s="362" t="s">
        <v>5645</v>
      </c>
      <c r="P2331" s="482"/>
      <c r="Q2331" s="362"/>
      <c r="R2331" s="362"/>
      <c r="S2331" s="362"/>
      <c r="T2331" s="362"/>
      <c r="U2331" s="362"/>
      <c r="V2331" s="362"/>
      <c r="W2331" s="362"/>
      <c r="X2331" s="362"/>
      <c r="Y2331" s="362"/>
      <c r="Z2331" s="362"/>
      <c r="AA2331" s="366"/>
      <c r="AB2331" s="362"/>
      <c r="AC2331" s="362" t="s">
        <v>19</v>
      </c>
      <c r="AD2331" s="362" t="s">
        <v>40</v>
      </c>
      <c r="AE2331" s="362">
        <v>0</v>
      </c>
      <c r="AF2331" s="362" t="s">
        <v>6171</v>
      </c>
      <c r="AG2331" s="362" t="b">
        <v>1</v>
      </c>
      <c r="AH2331" s="362"/>
      <c r="AI2331" s="362"/>
      <c r="AJ2331" s="362"/>
      <c r="AK2331" s="362"/>
      <c r="AL2331" s="362"/>
      <c r="AM2331" s="362"/>
      <c r="AN2331" s="361"/>
      <c r="AO2331" s="445" t="s">
        <v>5839</v>
      </c>
      <c r="AP2331" s="445" t="s">
        <v>5839</v>
      </c>
      <c r="AQ2331" s="445" t="s">
        <v>5839</v>
      </c>
    </row>
    <row r="2332" spans="1:43" ht="14.5" hidden="1" x14ac:dyDescent="0.35">
      <c r="A2332" s="362">
        <v>2330</v>
      </c>
      <c r="B2332" s="362" t="s">
        <v>5646</v>
      </c>
      <c r="C2332" s="362" t="s">
        <v>3</v>
      </c>
      <c r="D2332" s="362" t="s">
        <v>172</v>
      </c>
      <c r="E2332" s="362"/>
      <c r="F2332" s="362" t="s">
        <v>63</v>
      </c>
      <c r="G2332" s="362" t="s">
        <v>63</v>
      </c>
      <c r="H2332" s="362" t="s">
        <v>80</v>
      </c>
      <c r="I2332" s="362" t="s">
        <v>63</v>
      </c>
      <c r="J2332" s="361" t="s">
        <v>5647</v>
      </c>
      <c r="K2332" s="362"/>
      <c r="L2332" s="362" t="s">
        <v>186</v>
      </c>
      <c r="M2332" s="362" t="s">
        <v>4410</v>
      </c>
      <c r="N2332" s="362" t="s">
        <v>2208</v>
      </c>
      <c r="O2332" s="362" t="s">
        <v>5645</v>
      </c>
      <c r="P2332" s="482"/>
      <c r="Q2332" s="362"/>
      <c r="R2332" s="362"/>
      <c r="S2332" s="362"/>
      <c r="T2332" s="362"/>
      <c r="U2332" s="362"/>
      <c r="V2332" s="362"/>
      <c r="W2332" s="362"/>
      <c r="X2332" s="362"/>
      <c r="Y2332" s="362"/>
      <c r="Z2332" s="362"/>
      <c r="AA2332" s="366"/>
      <c r="AB2332" s="362"/>
      <c r="AC2332" s="362" t="s">
        <v>19</v>
      </c>
      <c r="AD2332" s="362" t="s">
        <v>40</v>
      </c>
      <c r="AE2332" s="362">
        <v>0</v>
      </c>
      <c r="AF2332" s="362" t="s">
        <v>6171</v>
      </c>
      <c r="AG2332" s="362" t="b">
        <v>1</v>
      </c>
      <c r="AH2332" s="362"/>
      <c r="AI2332" s="362"/>
      <c r="AJ2332" s="362"/>
      <c r="AK2332" s="362"/>
      <c r="AL2332" s="362"/>
      <c r="AM2332" s="362"/>
      <c r="AN2332" s="361"/>
      <c r="AO2332" s="445" t="s">
        <v>5839</v>
      </c>
      <c r="AP2332" s="445" t="s">
        <v>5839</v>
      </c>
      <c r="AQ2332" s="445" t="s">
        <v>5839</v>
      </c>
    </row>
    <row r="2333" spans="1:43" ht="14.5" hidden="1" x14ac:dyDescent="0.35">
      <c r="A2333" s="362">
        <v>2331</v>
      </c>
      <c r="B2333" s="362" t="s">
        <v>5648</v>
      </c>
      <c r="C2333" s="362" t="s">
        <v>3</v>
      </c>
      <c r="D2333" s="362" t="s">
        <v>172</v>
      </c>
      <c r="E2333" s="362"/>
      <c r="F2333" s="362" t="s">
        <v>63</v>
      </c>
      <c r="G2333" s="362" t="s">
        <v>63</v>
      </c>
      <c r="H2333" s="362" t="s">
        <v>80</v>
      </c>
      <c r="I2333" s="362" t="s">
        <v>63</v>
      </c>
      <c r="J2333" s="361" t="s">
        <v>5649</v>
      </c>
      <c r="K2333" s="362"/>
      <c r="L2333" s="362" t="s">
        <v>186</v>
      </c>
      <c r="M2333" s="362" t="s">
        <v>4410</v>
      </c>
      <c r="N2333" s="362" t="s">
        <v>2208</v>
      </c>
      <c r="O2333" s="362" t="s">
        <v>5645</v>
      </c>
      <c r="P2333" s="482"/>
      <c r="Q2333" s="362"/>
      <c r="R2333" s="362"/>
      <c r="S2333" s="362"/>
      <c r="T2333" s="362"/>
      <c r="U2333" s="362"/>
      <c r="V2333" s="362"/>
      <c r="W2333" s="362"/>
      <c r="X2333" s="362"/>
      <c r="Y2333" s="362"/>
      <c r="Z2333" s="362"/>
      <c r="AA2333" s="366"/>
      <c r="AB2333" s="362"/>
      <c r="AC2333" s="362" t="s">
        <v>19</v>
      </c>
      <c r="AD2333" s="362" t="s">
        <v>40</v>
      </c>
      <c r="AE2333" s="362">
        <v>0</v>
      </c>
      <c r="AF2333" s="362" t="s">
        <v>6171</v>
      </c>
      <c r="AG2333" s="362" t="b">
        <v>1</v>
      </c>
      <c r="AH2333" s="362"/>
      <c r="AI2333" s="362"/>
      <c r="AJ2333" s="362"/>
      <c r="AK2333" s="362"/>
      <c r="AL2333" s="362"/>
      <c r="AM2333" s="362"/>
      <c r="AN2333" s="361"/>
      <c r="AO2333" s="445" t="s">
        <v>5839</v>
      </c>
      <c r="AP2333" s="445" t="s">
        <v>5839</v>
      </c>
      <c r="AQ2333" s="445" t="s">
        <v>5839</v>
      </c>
    </row>
    <row r="2334" spans="1:43" ht="29" hidden="1" x14ac:dyDescent="0.35">
      <c r="A2334" s="362">
        <v>2332</v>
      </c>
      <c r="B2334" s="362" t="s">
        <v>5650</v>
      </c>
      <c r="C2334" s="362" t="s">
        <v>3</v>
      </c>
      <c r="D2334" s="362" t="s">
        <v>172</v>
      </c>
      <c r="E2334" s="362"/>
      <c r="F2334" s="362"/>
      <c r="G2334" s="362"/>
      <c r="H2334" s="362" t="s">
        <v>62</v>
      </c>
      <c r="I2334" s="362" t="s">
        <v>62</v>
      </c>
      <c r="J2334" s="361" t="s">
        <v>5651</v>
      </c>
      <c r="K2334" s="362"/>
      <c r="L2334" s="362" t="s">
        <v>186</v>
      </c>
      <c r="M2334" s="362" t="s">
        <v>90</v>
      </c>
      <c r="N2334" s="362" t="s">
        <v>62</v>
      </c>
      <c r="O2334" s="362" t="s">
        <v>5476</v>
      </c>
      <c r="P2334" s="487" t="s">
        <v>6917</v>
      </c>
      <c r="Q2334" s="362"/>
      <c r="R2334" s="362"/>
      <c r="S2334" s="362"/>
      <c r="T2334" s="362"/>
      <c r="U2334" s="362"/>
      <c r="V2334" s="362"/>
      <c r="W2334" s="362"/>
      <c r="X2334" s="362"/>
      <c r="Y2334" s="362"/>
      <c r="Z2334" s="362"/>
      <c r="AA2334" s="366"/>
      <c r="AB2334" s="362"/>
      <c r="AC2334" s="362" t="s">
        <v>19</v>
      </c>
      <c r="AD2334" s="362" t="s">
        <v>40</v>
      </c>
      <c r="AE2334" s="362"/>
      <c r="AF2334" s="362"/>
      <c r="AG2334" s="362"/>
      <c r="AH2334" s="362"/>
      <c r="AI2334" s="362"/>
      <c r="AJ2334" s="362"/>
      <c r="AK2334" s="362"/>
      <c r="AL2334" s="362"/>
      <c r="AM2334" s="362"/>
      <c r="AN2334" s="361"/>
      <c r="AO2334" s="445" t="s">
        <v>9</v>
      </c>
      <c r="AP2334" s="445" t="s">
        <v>9</v>
      </c>
      <c r="AQ2334" s="445" t="s">
        <v>9</v>
      </c>
    </row>
    <row r="2335" spans="1:43" ht="29" hidden="1" x14ac:dyDescent="0.35">
      <c r="A2335" s="362">
        <v>2333</v>
      </c>
      <c r="B2335" s="362" t="s">
        <v>5652</v>
      </c>
      <c r="C2335" s="362" t="s">
        <v>3</v>
      </c>
      <c r="D2335" s="362" t="s">
        <v>172</v>
      </c>
      <c r="E2335" s="362"/>
      <c r="F2335" s="362"/>
      <c r="G2335" s="362"/>
      <c r="H2335" s="362" t="s">
        <v>62</v>
      </c>
      <c r="I2335" s="362" t="s">
        <v>62</v>
      </c>
      <c r="J2335" s="361" t="s">
        <v>4547</v>
      </c>
      <c r="K2335" s="362"/>
      <c r="L2335" s="362" t="s">
        <v>186</v>
      </c>
      <c r="M2335" s="362" t="s">
        <v>90</v>
      </c>
      <c r="N2335" s="362" t="s">
        <v>62</v>
      </c>
      <c r="O2335" s="362" t="s">
        <v>5476</v>
      </c>
      <c r="P2335" s="487" t="s">
        <v>6917</v>
      </c>
      <c r="Q2335" s="362"/>
      <c r="R2335" s="362"/>
      <c r="S2335" s="362"/>
      <c r="T2335" s="362"/>
      <c r="U2335" s="362"/>
      <c r="V2335" s="362"/>
      <c r="W2335" s="362"/>
      <c r="X2335" s="362"/>
      <c r="Y2335" s="362"/>
      <c r="Z2335" s="362"/>
      <c r="AA2335" s="366"/>
      <c r="AB2335" s="362"/>
      <c r="AC2335" s="362" t="s">
        <v>19</v>
      </c>
      <c r="AD2335" s="362" t="s">
        <v>40</v>
      </c>
      <c r="AE2335" s="362"/>
      <c r="AF2335" s="362"/>
      <c r="AG2335" s="362"/>
      <c r="AH2335" s="362"/>
      <c r="AI2335" s="362"/>
      <c r="AJ2335" s="362"/>
      <c r="AK2335" s="362"/>
      <c r="AL2335" s="362"/>
      <c r="AM2335" s="362"/>
      <c r="AN2335" s="361"/>
      <c r="AO2335" s="445" t="s">
        <v>9</v>
      </c>
      <c r="AP2335" s="445" t="s">
        <v>9</v>
      </c>
      <c r="AQ2335" s="445" t="s">
        <v>9</v>
      </c>
    </row>
    <row r="2336" spans="1:43" ht="29" hidden="1" x14ac:dyDescent="0.35">
      <c r="A2336" s="362">
        <v>2334</v>
      </c>
      <c r="B2336" s="362" t="s">
        <v>5653</v>
      </c>
      <c r="C2336" s="362" t="s">
        <v>3</v>
      </c>
      <c r="D2336" s="362" t="s">
        <v>172</v>
      </c>
      <c r="E2336" s="362"/>
      <c r="F2336" s="362"/>
      <c r="G2336" s="362"/>
      <c r="H2336" s="362" t="s">
        <v>62</v>
      </c>
      <c r="I2336" s="362" t="s">
        <v>62</v>
      </c>
      <c r="J2336" s="361" t="s">
        <v>5654</v>
      </c>
      <c r="K2336" s="362"/>
      <c r="L2336" s="362" t="s">
        <v>186</v>
      </c>
      <c r="M2336" s="362" t="s">
        <v>90</v>
      </c>
      <c r="N2336" s="362" t="s">
        <v>62</v>
      </c>
      <c r="O2336" s="362" t="s">
        <v>5476</v>
      </c>
      <c r="P2336" s="487" t="s">
        <v>6917</v>
      </c>
      <c r="Q2336" s="362"/>
      <c r="R2336" s="362"/>
      <c r="S2336" s="362"/>
      <c r="T2336" s="362"/>
      <c r="U2336" s="362"/>
      <c r="V2336" s="362"/>
      <c r="W2336" s="362"/>
      <c r="X2336" s="362"/>
      <c r="Y2336" s="362"/>
      <c r="Z2336" s="362"/>
      <c r="AA2336" s="366"/>
      <c r="AB2336" s="362"/>
      <c r="AC2336" s="362" t="s">
        <v>19</v>
      </c>
      <c r="AD2336" s="362" t="s">
        <v>40</v>
      </c>
      <c r="AE2336" s="362"/>
      <c r="AF2336" s="362"/>
      <c r="AG2336" s="362"/>
      <c r="AH2336" s="362"/>
      <c r="AI2336" s="362"/>
      <c r="AJ2336" s="362"/>
      <c r="AK2336" s="362"/>
      <c r="AL2336" s="362"/>
      <c r="AM2336" s="362"/>
      <c r="AN2336" s="361"/>
      <c r="AO2336" s="445" t="s">
        <v>9</v>
      </c>
      <c r="AP2336" s="445" t="s">
        <v>9</v>
      </c>
      <c r="AQ2336" s="445" t="s">
        <v>9</v>
      </c>
    </row>
    <row r="2337" spans="1:43" ht="29" hidden="1" x14ac:dyDescent="0.35">
      <c r="A2337" s="362">
        <v>2335</v>
      </c>
      <c r="B2337" s="362" t="s">
        <v>5655</v>
      </c>
      <c r="C2337" s="362" t="s">
        <v>3</v>
      </c>
      <c r="D2337" s="362" t="s">
        <v>172</v>
      </c>
      <c r="E2337" s="362"/>
      <c r="F2337" s="362"/>
      <c r="G2337" s="362"/>
      <c r="H2337" s="362" t="s">
        <v>62</v>
      </c>
      <c r="I2337" s="362" t="s">
        <v>62</v>
      </c>
      <c r="J2337" s="361" t="s">
        <v>4547</v>
      </c>
      <c r="K2337" s="362"/>
      <c r="L2337" s="362" t="s">
        <v>186</v>
      </c>
      <c r="M2337" s="362" t="s">
        <v>1890</v>
      </c>
      <c r="N2337" s="362" t="s">
        <v>62</v>
      </c>
      <c r="O2337" s="362" t="s">
        <v>5476</v>
      </c>
      <c r="P2337" s="487" t="s">
        <v>6917</v>
      </c>
      <c r="Q2337" s="362"/>
      <c r="R2337" s="362"/>
      <c r="S2337" s="362"/>
      <c r="T2337" s="362"/>
      <c r="U2337" s="362"/>
      <c r="V2337" s="362"/>
      <c r="W2337" s="362"/>
      <c r="X2337" s="362"/>
      <c r="Y2337" s="362"/>
      <c r="Z2337" s="362"/>
      <c r="AA2337" s="366"/>
      <c r="AB2337" s="362"/>
      <c r="AC2337" s="362" t="s">
        <v>19</v>
      </c>
      <c r="AD2337" s="362" t="s">
        <v>40</v>
      </c>
      <c r="AE2337" s="362"/>
      <c r="AF2337" s="362"/>
      <c r="AG2337" s="362"/>
      <c r="AH2337" s="362"/>
      <c r="AI2337" s="362"/>
      <c r="AJ2337" s="362"/>
      <c r="AK2337" s="362"/>
      <c r="AL2337" s="362"/>
      <c r="AM2337" s="362"/>
      <c r="AN2337" s="361"/>
      <c r="AO2337" s="445" t="s">
        <v>9</v>
      </c>
      <c r="AP2337" s="445" t="s">
        <v>9</v>
      </c>
      <c r="AQ2337" s="445" t="s">
        <v>9</v>
      </c>
    </row>
    <row r="2338" spans="1:43" ht="29" hidden="1" x14ac:dyDescent="0.35">
      <c r="A2338" s="362">
        <v>2336</v>
      </c>
      <c r="B2338" s="362" t="s">
        <v>5656</v>
      </c>
      <c r="C2338" s="362" t="s">
        <v>3</v>
      </c>
      <c r="D2338" s="362" t="s">
        <v>172</v>
      </c>
      <c r="E2338" s="362"/>
      <c r="F2338" s="362"/>
      <c r="G2338" s="362"/>
      <c r="H2338" s="362" t="s">
        <v>65</v>
      </c>
      <c r="I2338" s="362" t="s">
        <v>65</v>
      </c>
      <c r="J2338" s="361" t="s">
        <v>5657</v>
      </c>
      <c r="K2338" s="362"/>
      <c r="L2338" s="362" t="s">
        <v>186</v>
      </c>
      <c r="M2338" s="362" t="s">
        <v>40</v>
      </c>
      <c r="N2338" s="362" t="s">
        <v>975</v>
      </c>
      <c r="O2338" s="362" t="s">
        <v>3395</v>
      </c>
      <c r="P2338" s="482" t="s">
        <v>90</v>
      </c>
      <c r="Q2338" s="362"/>
      <c r="R2338" s="362"/>
      <c r="S2338" s="362"/>
      <c r="T2338" s="362"/>
      <c r="U2338" s="362"/>
      <c r="V2338" s="362"/>
      <c r="W2338" s="362"/>
      <c r="X2338" s="362"/>
      <c r="Y2338" s="362"/>
      <c r="Z2338" s="362"/>
      <c r="AA2338" s="366"/>
      <c r="AB2338" s="362"/>
      <c r="AC2338" s="362" t="s">
        <v>19</v>
      </c>
      <c r="AD2338" s="362" t="s">
        <v>40</v>
      </c>
      <c r="AE2338" s="362"/>
      <c r="AF2338" s="362"/>
      <c r="AG2338" s="362"/>
      <c r="AH2338" s="362"/>
      <c r="AI2338" s="362"/>
      <c r="AJ2338" s="362"/>
      <c r="AK2338" s="362"/>
      <c r="AL2338" s="362"/>
      <c r="AM2338" s="362"/>
      <c r="AN2338" s="361"/>
      <c r="AO2338" s="445" t="s">
        <v>9</v>
      </c>
      <c r="AP2338" s="445" t="s">
        <v>9</v>
      </c>
      <c r="AQ2338" s="445" t="s">
        <v>9</v>
      </c>
    </row>
    <row r="2339" spans="1:43" ht="43.5" hidden="1" x14ac:dyDescent="0.35">
      <c r="A2339" s="362">
        <v>2337</v>
      </c>
      <c r="B2339" s="362" t="s">
        <v>5658</v>
      </c>
      <c r="C2339" s="362" t="s">
        <v>3</v>
      </c>
      <c r="D2339" s="362" t="s">
        <v>172</v>
      </c>
      <c r="E2339" s="362"/>
      <c r="F2339" s="362"/>
      <c r="G2339" s="362"/>
      <c r="H2339" s="362" t="s">
        <v>65</v>
      </c>
      <c r="I2339" s="362" t="s">
        <v>65</v>
      </c>
      <c r="J2339" s="361" t="s">
        <v>5659</v>
      </c>
      <c r="K2339" s="362"/>
      <c r="L2339" s="362" t="s">
        <v>186</v>
      </c>
      <c r="M2339" s="362" t="s">
        <v>40</v>
      </c>
      <c r="N2339" s="362" t="s">
        <v>975</v>
      </c>
      <c r="O2339" s="362" t="s">
        <v>3395</v>
      </c>
      <c r="P2339" s="482" t="s">
        <v>90</v>
      </c>
      <c r="Q2339" s="362"/>
      <c r="R2339" s="362"/>
      <c r="S2339" s="362"/>
      <c r="T2339" s="362"/>
      <c r="U2339" s="362"/>
      <c r="V2339" s="362"/>
      <c r="W2339" s="362"/>
      <c r="X2339" s="362"/>
      <c r="Y2339" s="362"/>
      <c r="Z2339" s="362"/>
      <c r="AA2339" s="366"/>
      <c r="AB2339" s="362"/>
      <c r="AC2339" s="362" t="s">
        <v>19</v>
      </c>
      <c r="AD2339" s="362" t="s">
        <v>40</v>
      </c>
      <c r="AE2339" s="362"/>
      <c r="AF2339" s="362"/>
      <c r="AG2339" s="362"/>
      <c r="AH2339" s="362"/>
      <c r="AI2339" s="362"/>
      <c r="AJ2339" s="362"/>
      <c r="AK2339" s="362"/>
      <c r="AL2339" s="362"/>
      <c r="AM2339" s="362"/>
      <c r="AN2339" s="361"/>
      <c r="AO2339" s="445" t="s">
        <v>9</v>
      </c>
      <c r="AP2339" s="445" t="s">
        <v>9</v>
      </c>
      <c r="AQ2339" s="445" t="s">
        <v>9</v>
      </c>
    </row>
    <row r="2340" spans="1:43" ht="14.5" hidden="1" x14ac:dyDescent="0.35">
      <c r="A2340" s="362">
        <v>2338</v>
      </c>
      <c r="B2340" s="362" t="s">
        <v>5660</v>
      </c>
      <c r="C2340" s="362" t="s">
        <v>3</v>
      </c>
      <c r="D2340" s="362" t="s">
        <v>172</v>
      </c>
      <c r="E2340" s="362"/>
      <c r="F2340" s="362"/>
      <c r="G2340" s="362"/>
      <c r="H2340" s="362" t="s">
        <v>65</v>
      </c>
      <c r="I2340" s="362" t="s">
        <v>65</v>
      </c>
      <c r="J2340" s="361" t="s">
        <v>5661</v>
      </c>
      <c r="K2340" s="362"/>
      <c r="L2340" s="362" t="s">
        <v>186</v>
      </c>
      <c r="M2340" s="362" t="s">
        <v>40</v>
      </c>
      <c r="N2340" s="362" t="s">
        <v>975</v>
      </c>
      <c r="O2340" s="362" t="s">
        <v>3395</v>
      </c>
      <c r="P2340" s="482" t="s">
        <v>90</v>
      </c>
      <c r="Q2340" s="362"/>
      <c r="R2340" s="362"/>
      <c r="S2340" s="362"/>
      <c r="T2340" s="362"/>
      <c r="U2340" s="362"/>
      <c r="V2340" s="362"/>
      <c r="W2340" s="362"/>
      <c r="X2340" s="362"/>
      <c r="Y2340" s="362"/>
      <c r="Z2340" s="362"/>
      <c r="AA2340" s="366"/>
      <c r="AB2340" s="362"/>
      <c r="AC2340" s="362" t="s">
        <v>19</v>
      </c>
      <c r="AD2340" s="362" t="s">
        <v>40</v>
      </c>
      <c r="AE2340" s="362"/>
      <c r="AF2340" s="362"/>
      <c r="AG2340" s="362"/>
      <c r="AH2340" s="362"/>
      <c r="AI2340" s="362"/>
      <c r="AJ2340" s="362"/>
      <c r="AK2340" s="362"/>
      <c r="AL2340" s="362"/>
      <c r="AM2340" s="362"/>
      <c r="AN2340" s="361"/>
      <c r="AO2340" s="445" t="s">
        <v>9</v>
      </c>
      <c r="AP2340" s="445" t="s">
        <v>9</v>
      </c>
      <c r="AQ2340" s="445" t="s">
        <v>9</v>
      </c>
    </row>
    <row r="2341" spans="1:43" ht="14.5" hidden="1" x14ac:dyDescent="0.35">
      <c r="A2341" s="362">
        <v>2339</v>
      </c>
      <c r="B2341" s="362" t="s">
        <v>5662</v>
      </c>
      <c r="C2341" s="362" t="s">
        <v>3</v>
      </c>
      <c r="D2341" s="362" t="s">
        <v>172</v>
      </c>
      <c r="E2341" s="362"/>
      <c r="F2341" s="362"/>
      <c r="G2341" s="362"/>
      <c r="H2341" s="362" t="s">
        <v>26</v>
      </c>
      <c r="I2341" s="362" t="s">
        <v>63</v>
      </c>
      <c r="J2341" s="361" t="s">
        <v>5663</v>
      </c>
      <c r="K2341" s="362"/>
      <c r="L2341" s="362" t="s">
        <v>186</v>
      </c>
      <c r="M2341" s="362" t="s">
        <v>4410</v>
      </c>
      <c r="N2341" s="362" t="s">
        <v>4399</v>
      </c>
      <c r="O2341" s="362" t="s">
        <v>4399</v>
      </c>
      <c r="P2341" s="482"/>
      <c r="Q2341" s="362"/>
      <c r="R2341" s="362"/>
      <c r="S2341" s="362"/>
      <c r="T2341" s="362"/>
      <c r="U2341" s="362"/>
      <c r="V2341" s="362"/>
      <c r="W2341" s="362"/>
      <c r="X2341" s="362"/>
      <c r="Y2341" s="362"/>
      <c r="Z2341" s="362"/>
      <c r="AA2341" s="366"/>
      <c r="AB2341" s="362"/>
      <c r="AC2341" s="362" t="s">
        <v>19</v>
      </c>
      <c r="AD2341" s="362" t="s">
        <v>40</v>
      </c>
      <c r="AE2341" s="362" t="s">
        <v>6953</v>
      </c>
      <c r="AF2341" s="362" t="s">
        <v>6171</v>
      </c>
      <c r="AG2341" s="362" t="b">
        <v>0</v>
      </c>
      <c r="AH2341" s="362"/>
      <c r="AI2341" s="362"/>
      <c r="AJ2341" s="362"/>
      <c r="AK2341" s="362"/>
      <c r="AL2341" s="362"/>
      <c r="AM2341" s="362"/>
      <c r="AN2341" s="361"/>
      <c r="AO2341" s="445" t="s">
        <v>5839</v>
      </c>
      <c r="AP2341" s="445" t="s">
        <v>5839</v>
      </c>
      <c r="AQ2341" s="445" t="s">
        <v>5839</v>
      </c>
    </row>
    <row r="2342" spans="1:43" ht="14.5" hidden="1" x14ac:dyDescent="0.35">
      <c r="A2342" s="362">
        <v>2340</v>
      </c>
      <c r="B2342" s="362" t="s">
        <v>5664</v>
      </c>
      <c r="C2342" s="362" t="s">
        <v>3</v>
      </c>
      <c r="D2342" s="362" t="s">
        <v>172</v>
      </c>
      <c r="E2342" s="362"/>
      <c r="F2342" s="362"/>
      <c r="G2342" s="362"/>
      <c r="H2342" s="362" t="s">
        <v>65</v>
      </c>
      <c r="I2342" s="362" t="s">
        <v>65</v>
      </c>
      <c r="J2342" s="361" t="s">
        <v>5665</v>
      </c>
      <c r="K2342" s="362"/>
      <c r="L2342" s="362" t="s">
        <v>186</v>
      </c>
      <c r="M2342" s="362" t="s">
        <v>40</v>
      </c>
      <c r="N2342" s="362" t="s">
        <v>975</v>
      </c>
      <c r="O2342" s="362" t="s">
        <v>3395</v>
      </c>
      <c r="P2342" s="482" t="s">
        <v>5666</v>
      </c>
      <c r="Q2342" s="362"/>
      <c r="R2342" s="362"/>
      <c r="S2342" s="362"/>
      <c r="T2342" s="362"/>
      <c r="U2342" s="362"/>
      <c r="V2342" s="362"/>
      <c r="W2342" s="362"/>
      <c r="X2342" s="362"/>
      <c r="Y2342" s="362"/>
      <c r="Z2342" s="362"/>
      <c r="AA2342" s="366"/>
      <c r="AB2342" s="362"/>
      <c r="AC2342" s="362" t="s">
        <v>19</v>
      </c>
      <c r="AD2342" s="362" t="s">
        <v>40</v>
      </c>
      <c r="AE2342" s="362"/>
      <c r="AF2342" s="362"/>
      <c r="AG2342" s="362"/>
      <c r="AH2342" s="362"/>
      <c r="AI2342" s="362"/>
      <c r="AJ2342" s="362"/>
      <c r="AK2342" s="362"/>
      <c r="AL2342" s="362"/>
      <c r="AM2342" s="362"/>
      <c r="AN2342" s="361"/>
      <c r="AO2342" s="445" t="s">
        <v>9</v>
      </c>
      <c r="AP2342" s="445" t="s">
        <v>9</v>
      </c>
      <c r="AQ2342" s="445" t="s">
        <v>9</v>
      </c>
    </row>
    <row r="2343" spans="1:43" ht="14.5" hidden="1" x14ac:dyDescent="0.35">
      <c r="A2343" s="362">
        <v>2341</v>
      </c>
      <c r="B2343" s="362" t="s">
        <v>5667</v>
      </c>
      <c r="C2343" s="362" t="s">
        <v>3</v>
      </c>
      <c r="D2343" s="362" t="s">
        <v>172</v>
      </c>
      <c r="E2343" s="362"/>
      <c r="F2343" s="362"/>
      <c r="G2343" s="362"/>
      <c r="H2343" s="362" t="s">
        <v>65</v>
      </c>
      <c r="I2343" s="362" t="s">
        <v>65</v>
      </c>
      <c r="J2343" s="361" t="s">
        <v>5668</v>
      </c>
      <c r="K2343" s="362"/>
      <c r="L2343" s="362" t="s">
        <v>186</v>
      </c>
      <c r="M2343" s="362" t="s">
        <v>40</v>
      </c>
      <c r="N2343" s="362" t="s">
        <v>975</v>
      </c>
      <c r="O2343" s="362" t="s">
        <v>3395</v>
      </c>
      <c r="P2343" s="482" t="s">
        <v>5669</v>
      </c>
      <c r="Q2343" s="362"/>
      <c r="R2343" s="362"/>
      <c r="S2343" s="362"/>
      <c r="T2343" s="362"/>
      <c r="U2343" s="362"/>
      <c r="V2343" s="362"/>
      <c r="W2343" s="362"/>
      <c r="X2343" s="362"/>
      <c r="Y2343" s="362"/>
      <c r="Z2343" s="362"/>
      <c r="AA2343" s="366"/>
      <c r="AB2343" s="362"/>
      <c r="AC2343" s="362" t="s">
        <v>19</v>
      </c>
      <c r="AD2343" s="362" t="s">
        <v>40</v>
      </c>
      <c r="AE2343" s="362"/>
      <c r="AF2343" s="362"/>
      <c r="AG2343" s="362"/>
      <c r="AH2343" s="362"/>
      <c r="AI2343" s="362"/>
      <c r="AJ2343" s="362"/>
      <c r="AK2343" s="362"/>
      <c r="AL2343" s="362"/>
      <c r="AM2343" s="362"/>
      <c r="AN2343" s="361"/>
      <c r="AO2343" s="445" t="s">
        <v>9</v>
      </c>
      <c r="AP2343" s="445" t="s">
        <v>9</v>
      </c>
      <c r="AQ2343" s="445" t="s">
        <v>9</v>
      </c>
    </row>
    <row r="2344" spans="1:43" ht="14.5" hidden="1" x14ac:dyDescent="0.35">
      <c r="A2344" s="362">
        <v>2342</v>
      </c>
      <c r="B2344" s="362" t="s">
        <v>5670</v>
      </c>
      <c r="C2344" s="362" t="s">
        <v>3</v>
      </c>
      <c r="D2344" s="362" t="s">
        <v>172</v>
      </c>
      <c r="E2344" s="362"/>
      <c r="F2344" s="362"/>
      <c r="G2344" s="362"/>
      <c r="H2344" s="362" t="s">
        <v>65</v>
      </c>
      <c r="I2344" s="362" t="s">
        <v>65</v>
      </c>
      <c r="J2344" s="361" t="s">
        <v>5671</v>
      </c>
      <c r="K2344" s="362"/>
      <c r="L2344" s="362" t="s">
        <v>186</v>
      </c>
      <c r="M2344" s="362" t="s">
        <v>40</v>
      </c>
      <c r="N2344" s="362" t="s">
        <v>975</v>
      </c>
      <c r="O2344" s="362" t="s">
        <v>3395</v>
      </c>
      <c r="P2344" s="482" t="s">
        <v>5672</v>
      </c>
      <c r="Q2344" s="362"/>
      <c r="R2344" s="362"/>
      <c r="S2344" s="362"/>
      <c r="T2344" s="362"/>
      <c r="U2344" s="362"/>
      <c r="V2344" s="362"/>
      <c r="W2344" s="362"/>
      <c r="X2344" s="362"/>
      <c r="Y2344" s="362"/>
      <c r="Z2344" s="362"/>
      <c r="AA2344" s="366"/>
      <c r="AB2344" s="362"/>
      <c r="AC2344" s="362" t="s">
        <v>19</v>
      </c>
      <c r="AD2344" s="362" t="s">
        <v>40</v>
      </c>
      <c r="AE2344" s="362"/>
      <c r="AF2344" s="362"/>
      <c r="AG2344" s="362"/>
      <c r="AH2344" s="362"/>
      <c r="AI2344" s="362"/>
      <c r="AJ2344" s="362"/>
      <c r="AK2344" s="362"/>
      <c r="AL2344" s="362"/>
      <c r="AM2344" s="362"/>
      <c r="AN2344" s="361"/>
      <c r="AO2344" s="445" t="s">
        <v>9</v>
      </c>
      <c r="AP2344" s="445" t="s">
        <v>9</v>
      </c>
      <c r="AQ2344" s="445" t="s">
        <v>9</v>
      </c>
    </row>
    <row r="2345" spans="1:43" ht="14.5" hidden="1" x14ac:dyDescent="0.35">
      <c r="A2345" s="362">
        <v>2343</v>
      </c>
      <c r="B2345" s="362" t="s">
        <v>5673</v>
      </c>
      <c r="C2345" s="362" t="s">
        <v>3</v>
      </c>
      <c r="D2345" s="362" t="s">
        <v>172</v>
      </c>
      <c r="E2345" s="362"/>
      <c r="F2345" s="362"/>
      <c r="G2345" s="362"/>
      <c r="H2345" s="362" t="s">
        <v>65</v>
      </c>
      <c r="I2345" s="362" t="s">
        <v>65</v>
      </c>
      <c r="J2345" s="361" t="s">
        <v>5674</v>
      </c>
      <c r="K2345" s="362"/>
      <c r="L2345" s="362" t="s">
        <v>186</v>
      </c>
      <c r="M2345" s="362" t="s">
        <v>40</v>
      </c>
      <c r="N2345" s="362" t="s">
        <v>975</v>
      </c>
      <c r="O2345" s="362" t="s">
        <v>2916</v>
      </c>
      <c r="P2345" s="482" t="s">
        <v>5675</v>
      </c>
      <c r="Q2345" s="362"/>
      <c r="R2345" s="362"/>
      <c r="S2345" s="362"/>
      <c r="T2345" s="362"/>
      <c r="U2345" s="362"/>
      <c r="V2345" s="362"/>
      <c r="W2345" s="362"/>
      <c r="X2345" s="362"/>
      <c r="Y2345" s="362"/>
      <c r="Z2345" s="362"/>
      <c r="AA2345" s="366"/>
      <c r="AB2345" s="362"/>
      <c r="AC2345" s="362" t="s">
        <v>19</v>
      </c>
      <c r="AD2345" s="362" t="s">
        <v>40</v>
      </c>
      <c r="AE2345" s="362"/>
      <c r="AF2345" s="362"/>
      <c r="AG2345" s="362"/>
      <c r="AH2345" s="362"/>
      <c r="AI2345" s="362"/>
      <c r="AJ2345" s="362"/>
      <c r="AK2345" s="362"/>
      <c r="AL2345" s="362"/>
      <c r="AM2345" s="362"/>
      <c r="AN2345" s="361"/>
      <c r="AO2345" s="445" t="s">
        <v>9</v>
      </c>
      <c r="AP2345" s="445" t="s">
        <v>9</v>
      </c>
      <c r="AQ2345" s="445" t="s">
        <v>9</v>
      </c>
    </row>
    <row r="2346" spans="1:43" ht="14.5" hidden="1" x14ac:dyDescent="0.35">
      <c r="A2346" s="362">
        <v>2344</v>
      </c>
      <c r="B2346" s="362" t="s">
        <v>5676</v>
      </c>
      <c r="C2346" s="362" t="s">
        <v>3</v>
      </c>
      <c r="D2346" s="362" t="s">
        <v>172</v>
      </c>
      <c r="E2346" s="362"/>
      <c r="F2346" s="362"/>
      <c r="G2346" s="362"/>
      <c r="H2346" s="362" t="s">
        <v>65</v>
      </c>
      <c r="I2346" s="362" t="s">
        <v>65</v>
      </c>
      <c r="J2346" s="361" t="s">
        <v>5677</v>
      </c>
      <c r="K2346" s="362"/>
      <c r="L2346" s="362" t="s">
        <v>186</v>
      </c>
      <c r="M2346" s="362" t="s">
        <v>40</v>
      </c>
      <c r="N2346" s="362" t="s">
        <v>975</v>
      </c>
      <c r="O2346" s="362" t="s">
        <v>2916</v>
      </c>
      <c r="P2346" s="482" t="s">
        <v>5678</v>
      </c>
      <c r="Q2346" s="362"/>
      <c r="R2346" s="362"/>
      <c r="S2346" s="362"/>
      <c r="T2346" s="362"/>
      <c r="U2346" s="362"/>
      <c r="V2346" s="362"/>
      <c r="W2346" s="362"/>
      <c r="X2346" s="362"/>
      <c r="Y2346" s="362"/>
      <c r="Z2346" s="362"/>
      <c r="AA2346" s="366"/>
      <c r="AB2346" s="362"/>
      <c r="AC2346" s="362" t="s">
        <v>19</v>
      </c>
      <c r="AD2346" s="362" t="s">
        <v>40</v>
      </c>
      <c r="AE2346" s="362"/>
      <c r="AF2346" s="362"/>
      <c r="AG2346" s="362"/>
      <c r="AH2346" s="362"/>
      <c r="AI2346" s="362"/>
      <c r="AJ2346" s="362"/>
      <c r="AK2346" s="362"/>
      <c r="AL2346" s="362"/>
      <c r="AM2346" s="362"/>
      <c r="AN2346" s="361"/>
      <c r="AO2346" s="445" t="s">
        <v>9</v>
      </c>
      <c r="AP2346" s="445" t="s">
        <v>9</v>
      </c>
      <c r="AQ2346" s="445" t="s">
        <v>9</v>
      </c>
    </row>
    <row r="2347" spans="1:43" ht="14.5" hidden="1" x14ac:dyDescent="0.35">
      <c r="A2347" s="362">
        <v>2345</v>
      </c>
      <c r="B2347" s="362" t="s">
        <v>5679</v>
      </c>
      <c r="C2347" s="362" t="s">
        <v>3</v>
      </c>
      <c r="D2347" s="362" t="s">
        <v>172</v>
      </c>
      <c r="E2347" s="362"/>
      <c r="F2347" s="362"/>
      <c r="G2347" s="362"/>
      <c r="H2347" s="362" t="s">
        <v>65</v>
      </c>
      <c r="I2347" s="362" t="s">
        <v>65</v>
      </c>
      <c r="J2347" s="361" t="s">
        <v>5680</v>
      </c>
      <c r="K2347" s="362"/>
      <c r="L2347" s="362" t="s">
        <v>186</v>
      </c>
      <c r="M2347" s="362" t="s">
        <v>40</v>
      </c>
      <c r="N2347" s="362" t="s">
        <v>975</v>
      </c>
      <c r="O2347" s="362" t="s">
        <v>2916</v>
      </c>
      <c r="P2347" s="482" t="s">
        <v>5681</v>
      </c>
      <c r="Q2347" s="362"/>
      <c r="R2347" s="362"/>
      <c r="S2347" s="362"/>
      <c r="T2347" s="362"/>
      <c r="U2347" s="362"/>
      <c r="V2347" s="362"/>
      <c r="W2347" s="362"/>
      <c r="X2347" s="362"/>
      <c r="Y2347" s="362"/>
      <c r="Z2347" s="362"/>
      <c r="AA2347" s="366"/>
      <c r="AB2347" s="362"/>
      <c r="AC2347" s="362" t="s">
        <v>19</v>
      </c>
      <c r="AD2347" s="362" t="s">
        <v>40</v>
      </c>
      <c r="AE2347" s="362"/>
      <c r="AF2347" s="362"/>
      <c r="AG2347" s="362"/>
      <c r="AH2347" s="362"/>
      <c r="AI2347" s="362"/>
      <c r="AJ2347" s="362"/>
      <c r="AK2347" s="362"/>
      <c r="AL2347" s="362"/>
      <c r="AM2347" s="362"/>
      <c r="AN2347" s="361"/>
      <c r="AO2347" s="445" t="s">
        <v>9</v>
      </c>
      <c r="AP2347" s="445" t="s">
        <v>9</v>
      </c>
      <c r="AQ2347" s="445" t="s">
        <v>9</v>
      </c>
    </row>
    <row r="2348" spans="1:43" ht="14.5" hidden="1" x14ac:dyDescent="0.35">
      <c r="A2348" s="362">
        <v>2346</v>
      </c>
      <c r="B2348" s="362" t="s">
        <v>5682</v>
      </c>
      <c r="C2348" s="362" t="s">
        <v>3</v>
      </c>
      <c r="D2348" s="362" t="s">
        <v>172</v>
      </c>
      <c r="E2348" s="362"/>
      <c r="F2348" s="362"/>
      <c r="G2348" s="362"/>
      <c r="H2348" s="362" t="s">
        <v>65</v>
      </c>
      <c r="I2348" s="362" t="s">
        <v>65</v>
      </c>
      <c r="J2348" s="361" t="s">
        <v>5683</v>
      </c>
      <c r="K2348" s="362"/>
      <c r="L2348" s="362" t="s">
        <v>186</v>
      </c>
      <c r="M2348" s="362" t="s">
        <v>40</v>
      </c>
      <c r="N2348" s="362" t="s">
        <v>975</v>
      </c>
      <c r="O2348" s="362" t="s">
        <v>2916</v>
      </c>
      <c r="P2348" s="482" t="s">
        <v>5684</v>
      </c>
      <c r="Q2348" s="362"/>
      <c r="R2348" s="362"/>
      <c r="S2348" s="362"/>
      <c r="T2348" s="362"/>
      <c r="U2348" s="362"/>
      <c r="V2348" s="362"/>
      <c r="W2348" s="362"/>
      <c r="X2348" s="362"/>
      <c r="Y2348" s="362"/>
      <c r="Z2348" s="362"/>
      <c r="AA2348" s="366"/>
      <c r="AB2348" s="362"/>
      <c r="AC2348" s="362" t="s">
        <v>19</v>
      </c>
      <c r="AD2348" s="362" t="s">
        <v>40</v>
      </c>
      <c r="AE2348" s="362"/>
      <c r="AF2348" s="362"/>
      <c r="AG2348" s="362"/>
      <c r="AH2348" s="362"/>
      <c r="AI2348" s="362"/>
      <c r="AJ2348" s="362"/>
      <c r="AK2348" s="362"/>
      <c r="AL2348" s="362"/>
      <c r="AM2348" s="362"/>
      <c r="AN2348" s="361"/>
      <c r="AO2348" s="445" t="s">
        <v>9</v>
      </c>
      <c r="AP2348" s="445" t="s">
        <v>9</v>
      </c>
      <c r="AQ2348" s="445" t="s">
        <v>9</v>
      </c>
    </row>
    <row r="2349" spans="1:43" ht="14.5" hidden="1" x14ac:dyDescent="0.35">
      <c r="A2349" s="362">
        <v>2347</v>
      </c>
      <c r="B2349" s="362" t="s">
        <v>5685</v>
      </c>
      <c r="C2349" s="362" t="s">
        <v>3</v>
      </c>
      <c r="D2349" s="362" t="s">
        <v>172</v>
      </c>
      <c r="E2349" s="362"/>
      <c r="F2349" s="362"/>
      <c r="G2349" s="362"/>
      <c r="H2349" s="362" t="s">
        <v>65</v>
      </c>
      <c r="I2349" s="362" t="s">
        <v>65</v>
      </c>
      <c r="J2349" s="361" t="s">
        <v>5686</v>
      </c>
      <c r="K2349" s="362"/>
      <c r="L2349" s="362" t="s">
        <v>186</v>
      </c>
      <c r="M2349" s="362" t="s">
        <v>40</v>
      </c>
      <c r="N2349" s="362" t="s">
        <v>65</v>
      </c>
      <c r="O2349" s="362" t="s">
        <v>3395</v>
      </c>
      <c r="P2349" s="482" t="s">
        <v>90</v>
      </c>
      <c r="Q2349" s="362"/>
      <c r="R2349" s="362"/>
      <c r="S2349" s="362"/>
      <c r="T2349" s="362"/>
      <c r="U2349" s="362"/>
      <c r="V2349" s="362"/>
      <c r="W2349" s="362"/>
      <c r="X2349" s="362"/>
      <c r="Y2349" s="362"/>
      <c r="Z2349" s="362"/>
      <c r="AA2349" s="366"/>
      <c r="AB2349" s="362"/>
      <c r="AC2349" s="362" t="s">
        <v>19</v>
      </c>
      <c r="AD2349" s="362" t="s">
        <v>40</v>
      </c>
      <c r="AE2349" s="362"/>
      <c r="AF2349" s="362"/>
      <c r="AG2349" s="362"/>
      <c r="AH2349" s="362"/>
      <c r="AI2349" s="362"/>
      <c r="AJ2349" s="362"/>
      <c r="AK2349" s="362"/>
      <c r="AL2349" s="362"/>
      <c r="AM2349" s="362"/>
      <c r="AN2349" s="361"/>
      <c r="AO2349" s="445" t="s">
        <v>9</v>
      </c>
      <c r="AP2349" s="445" t="s">
        <v>9</v>
      </c>
      <c r="AQ2349" s="445" t="s">
        <v>9</v>
      </c>
    </row>
    <row r="2350" spans="1:43" ht="14.5" hidden="1" x14ac:dyDescent="0.35">
      <c r="A2350" s="362">
        <v>2348</v>
      </c>
      <c r="B2350" s="362" t="s">
        <v>5687</v>
      </c>
      <c r="C2350" s="362" t="s">
        <v>3</v>
      </c>
      <c r="D2350" s="362" t="s">
        <v>172</v>
      </c>
      <c r="E2350" s="362"/>
      <c r="F2350" s="362"/>
      <c r="G2350" s="362"/>
      <c r="H2350" s="362" t="s">
        <v>65</v>
      </c>
      <c r="I2350" s="362" t="s">
        <v>65</v>
      </c>
      <c r="J2350" s="361" t="s">
        <v>5688</v>
      </c>
      <c r="K2350" s="362"/>
      <c r="L2350" s="362" t="s">
        <v>186</v>
      </c>
      <c r="M2350" s="362" t="s">
        <v>40</v>
      </c>
      <c r="N2350" s="362" t="s">
        <v>2208</v>
      </c>
      <c r="O2350" s="362" t="s">
        <v>4394</v>
      </c>
      <c r="P2350" s="482" t="s">
        <v>90</v>
      </c>
      <c r="Q2350" s="362"/>
      <c r="R2350" s="362"/>
      <c r="S2350" s="362"/>
      <c r="T2350" s="362"/>
      <c r="U2350" s="362"/>
      <c r="V2350" s="362"/>
      <c r="W2350" s="362"/>
      <c r="X2350" s="362"/>
      <c r="Y2350" s="362"/>
      <c r="Z2350" s="362"/>
      <c r="AA2350" s="366"/>
      <c r="AB2350" s="362"/>
      <c r="AC2350" s="362" t="s">
        <v>19</v>
      </c>
      <c r="AD2350" s="362" t="s">
        <v>40</v>
      </c>
      <c r="AE2350" s="362"/>
      <c r="AF2350" s="362"/>
      <c r="AG2350" s="362"/>
      <c r="AH2350" s="362"/>
      <c r="AI2350" s="362"/>
      <c r="AJ2350" s="362"/>
      <c r="AK2350" s="362"/>
      <c r="AL2350" s="362"/>
      <c r="AM2350" s="362"/>
      <c r="AN2350" s="361"/>
      <c r="AO2350" s="445" t="s">
        <v>9</v>
      </c>
      <c r="AP2350" s="445" t="s">
        <v>9</v>
      </c>
      <c r="AQ2350" s="445" t="s">
        <v>9</v>
      </c>
    </row>
    <row r="2351" spans="1:43" ht="14.5" hidden="1" x14ac:dyDescent="0.35">
      <c r="A2351" s="362">
        <v>2349</v>
      </c>
      <c r="B2351" s="362" t="s">
        <v>5689</v>
      </c>
      <c r="C2351" s="362" t="s">
        <v>3</v>
      </c>
      <c r="D2351" s="362" t="s">
        <v>172</v>
      </c>
      <c r="E2351" s="362"/>
      <c r="F2351" s="362"/>
      <c r="G2351" s="362"/>
      <c r="H2351" s="362" t="s">
        <v>65</v>
      </c>
      <c r="I2351" s="362" t="s">
        <v>65</v>
      </c>
      <c r="J2351" s="361" t="s">
        <v>5690</v>
      </c>
      <c r="K2351" s="362"/>
      <c r="L2351" s="362" t="s">
        <v>186</v>
      </c>
      <c r="M2351" s="362" t="s">
        <v>40</v>
      </c>
      <c r="N2351" s="362" t="s">
        <v>65</v>
      </c>
      <c r="O2351" s="362" t="s">
        <v>3395</v>
      </c>
      <c r="P2351" s="482" t="s">
        <v>90</v>
      </c>
      <c r="Q2351" s="362"/>
      <c r="R2351" s="362"/>
      <c r="S2351" s="362"/>
      <c r="T2351" s="362"/>
      <c r="U2351" s="362"/>
      <c r="V2351" s="362"/>
      <c r="W2351" s="362"/>
      <c r="X2351" s="362"/>
      <c r="Y2351" s="362"/>
      <c r="Z2351" s="362"/>
      <c r="AA2351" s="366"/>
      <c r="AB2351" s="362"/>
      <c r="AC2351" s="362" t="s">
        <v>19</v>
      </c>
      <c r="AD2351" s="362" t="s">
        <v>40</v>
      </c>
      <c r="AE2351" s="362"/>
      <c r="AF2351" s="362"/>
      <c r="AG2351" s="362"/>
      <c r="AH2351" s="362"/>
      <c r="AI2351" s="362"/>
      <c r="AJ2351" s="362"/>
      <c r="AK2351" s="362"/>
      <c r="AL2351" s="362"/>
      <c r="AM2351" s="362"/>
      <c r="AN2351" s="361"/>
      <c r="AO2351" s="445" t="s">
        <v>9</v>
      </c>
      <c r="AP2351" s="445" t="s">
        <v>9</v>
      </c>
      <c r="AQ2351" s="445" t="s">
        <v>9</v>
      </c>
    </row>
    <row r="2352" spans="1:43" ht="29" hidden="1" x14ac:dyDescent="0.35">
      <c r="A2352" s="362">
        <v>2350</v>
      </c>
      <c r="B2352" s="362" t="s">
        <v>5691</v>
      </c>
      <c r="C2352" s="362" t="s">
        <v>3</v>
      </c>
      <c r="D2352" s="362" t="s">
        <v>172</v>
      </c>
      <c r="E2352" s="362"/>
      <c r="F2352" s="362"/>
      <c r="G2352" s="362"/>
      <c r="H2352" s="362" t="s">
        <v>26</v>
      </c>
      <c r="I2352" s="362" t="s">
        <v>63</v>
      </c>
      <c r="J2352" s="361" t="s">
        <v>5692</v>
      </c>
      <c r="K2352" s="362"/>
      <c r="L2352" s="362" t="s">
        <v>186</v>
      </c>
      <c r="M2352" s="362" t="s">
        <v>4410</v>
      </c>
      <c r="N2352" s="362" t="s">
        <v>1398</v>
      </c>
      <c r="O2352" s="362" t="s">
        <v>4513</v>
      </c>
      <c r="P2352" s="482" t="s">
        <v>5693</v>
      </c>
      <c r="Q2352" s="362"/>
      <c r="R2352" s="362"/>
      <c r="S2352" s="362"/>
      <c r="T2352" s="362"/>
      <c r="U2352" s="362"/>
      <c r="V2352" s="362"/>
      <c r="W2352" s="362"/>
      <c r="X2352" s="362"/>
      <c r="Y2352" s="362"/>
      <c r="Z2352" s="362"/>
      <c r="AA2352" s="366"/>
      <c r="AB2352" s="362"/>
      <c r="AC2352" s="362" t="s">
        <v>19</v>
      </c>
      <c r="AD2352" s="362" t="s">
        <v>40</v>
      </c>
      <c r="AE2352" s="362" t="s">
        <v>6895</v>
      </c>
      <c r="AF2352" s="362" t="s">
        <v>6171</v>
      </c>
      <c r="AG2352" s="362" t="b">
        <v>0</v>
      </c>
      <c r="AH2352" s="362"/>
      <c r="AI2352" s="362"/>
      <c r="AJ2352" s="362"/>
      <c r="AK2352" s="362"/>
      <c r="AL2352" s="362"/>
      <c r="AM2352" s="362"/>
      <c r="AN2352" s="361"/>
      <c r="AO2352" s="445" t="s">
        <v>5839</v>
      </c>
      <c r="AP2352" s="445" t="s">
        <v>5839</v>
      </c>
      <c r="AQ2352" s="445" t="s">
        <v>5839</v>
      </c>
    </row>
    <row r="2353" spans="1:43" ht="14.5" hidden="1" x14ac:dyDescent="0.35">
      <c r="A2353" s="362">
        <v>2351</v>
      </c>
      <c r="B2353" s="362" t="s">
        <v>5694</v>
      </c>
      <c r="C2353" s="362" t="s">
        <v>3</v>
      </c>
      <c r="D2353" s="362" t="s">
        <v>172</v>
      </c>
      <c r="E2353" s="362"/>
      <c r="F2353" s="362"/>
      <c r="G2353" s="362"/>
      <c r="H2353" s="362" t="s">
        <v>65</v>
      </c>
      <c r="I2353" s="362" t="s">
        <v>65</v>
      </c>
      <c r="J2353" s="361" t="s">
        <v>5695</v>
      </c>
      <c r="K2353" s="362"/>
      <c r="L2353" s="362" t="s">
        <v>186</v>
      </c>
      <c r="M2353" s="362" t="s">
        <v>40</v>
      </c>
      <c r="N2353" s="362" t="s">
        <v>975</v>
      </c>
      <c r="O2353" s="362" t="s">
        <v>3395</v>
      </c>
      <c r="P2353" s="482" t="s">
        <v>90</v>
      </c>
      <c r="Q2353" s="362"/>
      <c r="R2353" s="362"/>
      <c r="S2353" s="362"/>
      <c r="T2353" s="362"/>
      <c r="U2353" s="362"/>
      <c r="V2353" s="362"/>
      <c r="W2353" s="362"/>
      <c r="X2353" s="362"/>
      <c r="Y2353" s="362"/>
      <c r="Z2353" s="362"/>
      <c r="AA2353" s="366"/>
      <c r="AB2353" s="362"/>
      <c r="AC2353" s="362" t="s">
        <v>19</v>
      </c>
      <c r="AD2353" s="362" t="s">
        <v>40</v>
      </c>
      <c r="AE2353" s="362"/>
      <c r="AF2353" s="362"/>
      <c r="AG2353" s="362"/>
      <c r="AH2353" s="362"/>
      <c r="AI2353" s="362"/>
      <c r="AJ2353" s="362"/>
      <c r="AK2353" s="362"/>
      <c r="AL2353" s="362"/>
      <c r="AM2353" s="362"/>
      <c r="AN2353" s="361"/>
      <c r="AO2353" s="445" t="s">
        <v>9</v>
      </c>
      <c r="AP2353" s="445" t="s">
        <v>9</v>
      </c>
      <c r="AQ2353" s="445" t="s">
        <v>9</v>
      </c>
    </row>
    <row r="2354" spans="1:43" ht="43.5" hidden="1" x14ac:dyDescent="0.35">
      <c r="A2354" s="362">
        <v>2352</v>
      </c>
      <c r="B2354" s="362" t="s">
        <v>5696</v>
      </c>
      <c r="C2354" s="362" t="s">
        <v>3</v>
      </c>
      <c r="D2354" s="362" t="s">
        <v>172</v>
      </c>
      <c r="E2354" s="362"/>
      <c r="F2354" s="362"/>
      <c r="G2354" s="362"/>
      <c r="H2354" s="362" t="s">
        <v>65</v>
      </c>
      <c r="I2354" s="362" t="s">
        <v>65</v>
      </c>
      <c r="J2354" s="361" t="s">
        <v>5697</v>
      </c>
      <c r="K2354" s="362"/>
      <c r="L2354" s="362" t="s">
        <v>186</v>
      </c>
      <c r="M2354" s="362" t="s">
        <v>40</v>
      </c>
      <c r="N2354" s="362" t="s">
        <v>975</v>
      </c>
      <c r="O2354" s="362" t="s">
        <v>3395</v>
      </c>
      <c r="P2354" s="482" t="s">
        <v>90</v>
      </c>
      <c r="Q2354" s="362"/>
      <c r="R2354" s="362"/>
      <c r="S2354" s="362"/>
      <c r="T2354" s="362"/>
      <c r="U2354" s="362"/>
      <c r="V2354" s="362"/>
      <c r="W2354" s="362"/>
      <c r="X2354" s="362"/>
      <c r="Y2354" s="362"/>
      <c r="Z2354" s="362"/>
      <c r="AA2354" s="366"/>
      <c r="AB2354" s="362"/>
      <c r="AC2354" s="362" t="s">
        <v>19</v>
      </c>
      <c r="AD2354" s="362" t="s">
        <v>40</v>
      </c>
      <c r="AE2354" s="362"/>
      <c r="AF2354" s="362"/>
      <c r="AG2354" s="362"/>
      <c r="AH2354" s="362"/>
      <c r="AI2354" s="362"/>
      <c r="AJ2354" s="362"/>
      <c r="AK2354" s="362"/>
      <c r="AL2354" s="362"/>
      <c r="AM2354" s="362"/>
      <c r="AN2354" s="361"/>
      <c r="AO2354" s="445" t="s">
        <v>9</v>
      </c>
      <c r="AP2354" s="445" t="s">
        <v>9</v>
      </c>
      <c r="AQ2354" s="445" t="s">
        <v>9</v>
      </c>
    </row>
    <row r="2355" spans="1:43" ht="14.5" hidden="1" x14ac:dyDescent="0.35">
      <c r="A2355" s="362">
        <v>2353</v>
      </c>
      <c r="B2355" s="362" t="s">
        <v>5698</v>
      </c>
      <c r="C2355" s="362" t="s">
        <v>3</v>
      </c>
      <c r="D2355" s="362" t="s">
        <v>172</v>
      </c>
      <c r="E2355" s="362"/>
      <c r="F2355" s="362"/>
      <c r="G2355" s="362"/>
      <c r="H2355" s="362" t="s">
        <v>65</v>
      </c>
      <c r="I2355" s="362" t="s">
        <v>65</v>
      </c>
      <c r="J2355" s="361" t="s">
        <v>5699</v>
      </c>
      <c r="K2355" s="362"/>
      <c r="L2355" s="362" t="s">
        <v>186</v>
      </c>
      <c r="M2355" s="362" t="s">
        <v>40</v>
      </c>
      <c r="N2355" s="362" t="s">
        <v>975</v>
      </c>
      <c r="O2355" s="362" t="s">
        <v>3395</v>
      </c>
      <c r="P2355" s="482" t="s">
        <v>90</v>
      </c>
      <c r="Q2355" s="362"/>
      <c r="R2355" s="362"/>
      <c r="S2355" s="362"/>
      <c r="T2355" s="362"/>
      <c r="U2355" s="362"/>
      <c r="V2355" s="362"/>
      <c r="W2355" s="362"/>
      <c r="X2355" s="362"/>
      <c r="Y2355" s="362"/>
      <c r="Z2355" s="362"/>
      <c r="AA2355" s="366"/>
      <c r="AB2355" s="362"/>
      <c r="AC2355" s="362" t="s">
        <v>19</v>
      </c>
      <c r="AD2355" s="362" t="s">
        <v>40</v>
      </c>
      <c r="AE2355" s="362"/>
      <c r="AF2355" s="362"/>
      <c r="AG2355" s="362"/>
      <c r="AH2355" s="362"/>
      <c r="AI2355" s="362"/>
      <c r="AJ2355" s="362"/>
      <c r="AK2355" s="362"/>
      <c r="AL2355" s="362"/>
      <c r="AM2355" s="362"/>
      <c r="AN2355" s="361"/>
      <c r="AO2355" s="445" t="s">
        <v>9</v>
      </c>
      <c r="AP2355" s="445" t="s">
        <v>9</v>
      </c>
      <c r="AQ2355" s="445" t="s">
        <v>9</v>
      </c>
    </row>
    <row r="2356" spans="1:43" ht="14.5" hidden="1" x14ac:dyDescent="0.35">
      <c r="A2356" s="362">
        <v>2354</v>
      </c>
      <c r="B2356" s="362" t="s">
        <v>5700</v>
      </c>
      <c r="C2356" s="362" t="s">
        <v>3</v>
      </c>
      <c r="D2356" s="362" t="s">
        <v>172</v>
      </c>
      <c r="E2356" s="362"/>
      <c r="F2356" s="362"/>
      <c r="G2356" s="362"/>
      <c r="H2356" s="362" t="s">
        <v>65</v>
      </c>
      <c r="I2356" s="362" t="s">
        <v>65</v>
      </c>
      <c r="J2356" s="361" t="s">
        <v>5665</v>
      </c>
      <c r="K2356" s="362"/>
      <c r="L2356" s="362" t="s">
        <v>186</v>
      </c>
      <c r="M2356" s="362" t="s">
        <v>5666</v>
      </c>
      <c r="N2356" s="362" t="s">
        <v>975</v>
      </c>
      <c r="O2356" s="362" t="s">
        <v>3395</v>
      </c>
      <c r="P2356" s="482" t="s">
        <v>5666</v>
      </c>
      <c r="Q2356" s="362"/>
      <c r="R2356" s="362"/>
      <c r="S2356" s="362"/>
      <c r="T2356" s="362"/>
      <c r="U2356" s="362"/>
      <c r="V2356" s="362"/>
      <c r="W2356" s="362"/>
      <c r="X2356" s="362"/>
      <c r="Y2356" s="362"/>
      <c r="Z2356" s="362"/>
      <c r="AA2356" s="366"/>
      <c r="AB2356" s="362"/>
      <c r="AC2356" s="362" t="s">
        <v>19</v>
      </c>
      <c r="AD2356" s="362" t="s">
        <v>40</v>
      </c>
      <c r="AE2356" s="362"/>
      <c r="AF2356" s="362"/>
      <c r="AG2356" s="362"/>
      <c r="AH2356" s="362"/>
      <c r="AI2356" s="362"/>
      <c r="AJ2356" s="362"/>
      <c r="AK2356" s="362"/>
      <c r="AL2356" s="362"/>
      <c r="AM2356" s="362"/>
      <c r="AN2356" s="361"/>
      <c r="AO2356" s="445" t="s">
        <v>9</v>
      </c>
      <c r="AP2356" s="445" t="s">
        <v>9</v>
      </c>
      <c r="AQ2356" s="445" t="s">
        <v>9</v>
      </c>
    </row>
    <row r="2357" spans="1:43" ht="14.5" hidden="1" x14ac:dyDescent="0.35">
      <c r="A2357" s="362">
        <v>2355</v>
      </c>
      <c r="B2357" s="362" t="s">
        <v>5701</v>
      </c>
      <c r="C2357" s="362" t="s">
        <v>3</v>
      </c>
      <c r="D2357" s="362" t="s">
        <v>172</v>
      </c>
      <c r="E2357" s="362"/>
      <c r="F2357" s="362"/>
      <c r="G2357" s="362"/>
      <c r="H2357" s="362" t="s">
        <v>65</v>
      </c>
      <c r="I2357" s="362" t="s">
        <v>65</v>
      </c>
      <c r="J2357" s="361" t="s">
        <v>5668</v>
      </c>
      <c r="K2357" s="362"/>
      <c r="L2357" s="362" t="s">
        <v>186</v>
      </c>
      <c r="M2357" s="362" t="s">
        <v>5669</v>
      </c>
      <c r="N2357" s="362" t="s">
        <v>975</v>
      </c>
      <c r="O2357" s="362" t="s">
        <v>3395</v>
      </c>
      <c r="P2357" s="482" t="s">
        <v>5669</v>
      </c>
      <c r="Q2357" s="362"/>
      <c r="R2357" s="362"/>
      <c r="S2357" s="362"/>
      <c r="T2357" s="362"/>
      <c r="U2357" s="362"/>
      <c r="V2357" s="362"/>
      <c r="W2357" s="362"/>
      <c r="X2357" s="362"/>
      <c r="Y2357" s="362"/>
      <c r="Z2357" s="362"/>
      <c r="AA2357" s="366"/>
      <c r="AB2357" s="362"/>
      <c r="AC2357" s="362" t="s">
        <v>19</v>
      </c>
      <c r="AD2357" s="362" t="s">
        <v>40</v>
      </c>
      <c r="AE2357" s="362"/>
      <c r="AF2357" s="362"/>
      <c r="AG2357" s="362"/>
      <c r="AH2357" s="362"/>
      <c r="AI2357" s="362"/>
      <c r="AJ2357" s="362"/>
      <c r="AK2357" s="362"/>
      <c r="AL2357" s="362"/>
      <c r="AM2357" s="362"/>
      <c r="AN2357" s="361"/>
      <c r="AO2357" s="445" t="s">
        <v>9</v>
      </c>
      <c r="AP2357" s="445" t="s">
        <v>9</v>
      </c>
      <c r="AQ2357" s="445" t="s">
        <v>9</v>
      </c>
    </row>
    <row r="2358" spans="1:43" ht="14.5" hidden="1" x14ac:dyDescent="0.35">
      <c r="A2358" s="362">
        <v>2356</v>
      </c>
      <c r="B2358" s="362" t="s">
        <v>5702</v>
      </c>
      <c r="C2358" s="362" t="s">
        <v>3</v>
      </c>
      <c r="D2358" s="362" t="s">
        <v>172</v>
      </c>
      <c r="E2358" s="362"/>
      <c r="F2358" s="362"/>
      <c r="G2358" s="362"/>
      <c r="H2358" s="362" t="s">
        <v>65</v>
      </c>
      <c r="I2358" s="362" t="s">
        <v>65</v>
      </c>
      <c r="J2358" s="361" t="s">
        <v>5671</v>
      </c>
      <c r="K2358" s="362"/>
      <c r="L2358" s="362" t="s">
        <v>186</v>
      </c>
      <c r="M2358" s="362" t="s">
        <v>5672</v>
      </c>
      <c r="N2358" s="362" t="s">
        <v>975</v>
      </c>
      <c r="O2358" s="362" t="s">
        <v>3395</v>
      </c>
      <c r="P2358" s="482" t="s">
        <v>5672</v>
      </c>
      <c r="Q2358" s="362"/>
      <c r="R2358" s="362"/>
      <c r="S2358" s="362"/>
      <c r="T2358" s="362"/>
      <c r="U2358" s="362"/>
      <c r="V2358" s="362"/>
      <c r="W2358" s="362"/>
      <c r="X2358" s="362"/>
      <c r="Y2358" s="362"/>
      <c r="Z2358" s="362"/>
      <c r="AA2358" s="366"/>
      <c r="AB2358" s="362"/>
      <c r="AC2358" s="362" t="s">
        <v>19</v>
      </c>
      <c r="AD2358" s="362" t="s">
        <v>40</v>
      </c>
      <c r="AE2358" s="362"/>
      <c r="AF2358" s="362"/>
      <c r="AG2358" s="362"/>
      <c r="AH2358" s="362"/>
      <c r="AI2358" s="362"/>
      <c r="AJ2358" s="362"/>
      <c r="AK2358" s="362"/>
      <c r="AL2358" s="362"/>
      <c r="AM2358" s="362"/>
      <c r="AN2358" s="361"/>
      <c r="AO2358" s="445" t="s">
        <v>9</v>
      </c>
      <c r="AP2358" s="445" t="s">
        <v>9</v>
      </c>
      <c r="AQ2358" s="445" t="s">
        <v>9</v>
      </c>
    </row>
    <row r="2359" spans="1:43" ht="14.5" hidden="1" x14ac:dyDescent="0.35">
      <c r="A2359" s="362">
        <v>2357</v>
      </c>
      <c r="B2359" s="362" t="s">
        <v>5703</v>
      </c>
      <c r="C2359" s="362" t="s">
        <v>3</v>
      </c>
      <c r="D2359" s="362" t="s">
        <v>172</v>
      </c>
      <c r="E2359" s="362"/>
      <c r="F2359" s="362"/>
      <c r="G2359" s="362"/>
      <c r="H2359" s="362" t="s">
        <v>65</v>
      </c>
      <c r="I2359" s="362" t="s">
        <v>65</v>
      </c>
      <c r="J2359" s="361" t="s">
        <v>5674</v>
      </c>
      <c r="K2359" s="362"/>
      <c r="L2359" s="362" t="s">
        <v>186</v>
      </c>
      <c r="M2359" s="362" t="s">
        <v>5675</v>
      </c>
      <c r="N2359" s="362" t="s">
        <v>975</v>
      </c>
      <c r="O2359" s="362" t="s">
        <v>2916</v>
      </c>
      <c r="P2359" s="482" t="s">
        <v>5675</v>
      </c>
      <c r="Q2359" s="362"/>
      <c r="R2359" s="362"/>
      <c r="S2359" s="362"/>
      <c r="T2359" s="362"/>
      <c r="U2359" s="362"/>
      <c r="V2359" s="362"/>
      <c r="W2359" s="362"/>
      <c r="X2359" s="362"/>
      <c r="Y2359" s="362"/>
      <c r="Z2359" s="362"/>
      <c r="AA2359" s="366"/>
      <c r="AB2359" s="362"/>
      <c r="AC2359" s="362" t="s">
        <v>19</v>
      </c>
      <c r="AD2359" s="362" t="s">
        <v>40</v>
      </c>
      <c r="AE2359" s="362"/>
      <c r="AF2359" s="362"/>
      <c r="AG2359" s="362"/>
      <c r="AH2359" s="362"/>
      <c r="AI2359" s="362"/>
      <c r="AJ2359" s="362"/>
      <c r="AK2359" s="362"/>
      <c r="AL2359" s="362"/>
      <c r="AM2359" s="362"/>
      <c r="AN2359" s="361"/>
      <c r="AO2359" s="445" t="s">
        <v>9</v>
      </c>
      <c r="AP2359" s="445" t="s">
        <v>9</v>
      </c>
      <c r="AQ2359" s="445" t="s">
        <v>9</v>
      </c>
    </row>
    <row r="2360" spans="1:43" ht="14.5" hidden="1" x14ac:dyDescent="0.35">
      <c r="A2360" s="362">
        <v>2358</v>
      </c>
      <c r="B2360" s="362" t="s">
        <v>5704</v>
      </c>
      <c r="C2360" s="362" t="s">
        <v>3</v>
      </c>
      <c r="D2360" s="362" t="s">
        <v>172</v>
      </c>
      <c r="E2360" s="362"/>
      <c r="F2360" s="362"/>
      <c r="G2360" s="362"/>
      <c r="H2360" s="362" t="s">
        <v>65</v>
      </c>
      <c r="I2360" s="362" t="s">
        <v>65</v>
      </c>
      <c r="J2360" s="361" t="s">
        <v>5677</v>
      </c>
      <c r="K2360" s="362"/>
      <c r="L2360" s="362" t="s">
        <v>186</v>
      </c>
      <c r="M2360" s="362" t="s">
        <v>5678</v>
      </c>
      <c r="N2360" s="362" t="s">
        <v>975</v>
      </c>
      <c r="O2360" s="362" t="s">
        <v>2916</v>
      </c>
      <c r="P2360" s="482" t="s">
        <v>5678</v>
      </c>
      <c r="Q2360" s="362"/>
      <c r="R2360" s="362"/>
      <c r="S2360" s="362"/>
      <c r="T2360" s="362"/>
      <c r="U2360" s="362"/>
      <c r="V2360" s="362"/>
      <c r="W2360" s="362"/>
      <c r="X2360" s="362"/>
      <c r="Y2360" s="362"/>
      <c r="Z2360" s="362"/>
      <c r="AA2360" s="366"/>
      <c r="AB2360" s="362"/>
      <c r="AC2360" s="362" t="s">
        <v>19</v>
      </c>
      <c r="AD2360" s="362" t="s">
        <v>40</v>
      </c>
      <c r="AE2360" s="362"/>
      <c r="AF2360" s="362"/>
      <c r="AG2360" s="362"/>
      <c r="AH2360" s="362"/>
      <c r="AI2360" s="362"/>
      <c r="AJ2360" s="362"/>
      <c r="AK2360" s="362"/>
      <c r="AL2360" s="362"/>
      <c r="AM2360" s="362"/>
      <c r="AN2360" s="361"/>
      <c r="AO2360" s="445" t="s">
        <v>9</v>
      </c>
      <c r="AP2360" s="445" t="s">
        <v>9</v>
      </c>
      <c r="AQ2360" s="445" t="s">
        <v>9</v>
      </c>
    </row>
    <row r="2361" spans="1:43" ht="14.5" hidden="1" x14ac:dyDescent="0.35">
      <c r="A2361" s="362">
        <v>2359</v>
      </c>
      <c r="B2361" s="362" t="s">
        <v>5705</v>
      </c>
      <c r="C2361" s="362" t="s">
        <v>3</v>
      </c>
      <c r="D2361" s="362" t="s">
        <v>172</v>
      </c>
      <c r="E2361" s="362"/>
      <c r="F2361" s="362"/>
      <c r="G2361" s="362"/>
      <c r="H2361" s="362" t="s">
        <v>65</v>
      </c>
      <c r="I2361" s="362" t="s">
        <v>65</v>
      </c>
      <c r="J2361" s="361" t="s">
        <v>5680</v>
      </c>
      <c r="K2361" s="362"/>
      <c r="L2361" s="362" t="s">
        <v>186</v>
      </c>
      <c r="M2361" s="362" t="s">
        <v>5681</v>
      </c>
      <c r="N2361" s="362" t="s">
        <v>975</v>
      </c>
      <c r="O2361" s="362" t="s">
        <v>2916</v>
      </c>
      <c r="P2361" s="482" t="s">
        <v>5681</v>
      </c>
      <c r="Q2361" s="362"/>
      <c r="R2361" s="362"/>
      <c r="S2361" s="362"/>
      <c r="T2361" s="362"/>
      <c r="U2361" s="362"/>
      <c r="V2361" s="362"/>
      <c r="W2361" s="362"/>
      <c r="X2361" s="362"/>
      <c r="Y2361" s="362"/>
      <c r="Z2361" s="362"/>
      <c r="AA2361" s="366"/>
      <c r="AB2361" s="362"/>
      <c r="AC2361" s="362" t="s">
        <v>19</v>
      </c>
      <c r="AD2361" s="362" t="s">
        <v>40</v>
      </c>
      <c r="AE2361" s="362"/>
      <c r="AF2361" s="362"/>
      <c r="AG2361" s="362"/>
      <c r="AH2361" s="362"/>
      <c r="AI2361" s="362"/>
      <c r="AJ2361" s="362"/>
      <c r="AK2361" s="362"/>
      <c r="AL2361" s="362"/>
      <c r="AM2361" s="362"/>
      <c r="AN2361" s="361"/>
      <c r="AO2361" s="445" t="s">
        <v>9</v>
      </c>
      <c r="AP2361" s="445" t="s">
        <v>9</v>
      </c>
      <c r="AQ2361" s="445" t="s">
        <v>9</v>
      </c>
    </row>
    <row r="2362" spans="1:43" ht="14.5" hidden="1" x14ac:dyDescent="0.35">
      <c r="A2362" s="362">
        <v>2360</v>
      </c>
      <c r="B2362" s="362" t="s">
        <v>5706</v>
      </c>
      <c r="C2362" s="362" t="s">
        <v>3</v>
      </c>
      <c r="D2362" s="362" t="s">
        <v>172</v>
      </c>
      <c r="E2362" s="362"/>
      <c r="F2362" s="362"/>
      <c r="G2362" s="362"/>
      <c r="H2362" s="362" t="s">
        <v>65</v>
      </c>
      <c r="I2362" s="362" t="s">
        <v>65</v>
      </c>
      <c r="J2362" s="361" t="s">
        <v>5683</v>
      </c>
      <c r="K2362" s="362"/>
      <c r="L2362" s="362" t="s">
        <v>186</v>
      </c>
      <c r="M2362" s="362" t="s">
        <v>5684</v>
      </c>
      <c r="N2362" s="362" t="s">
        <v>975</v>
      </c>
      <c r="O2362" s="362" t="s">
        <v>2916</v>
      </c>
      <c r="P2362" s="482" t="s">
        <v>5684</v>
      </c>
      <c r="Q2362" s="362"/>
      <c r="R2362" s="362"/>
      <c r="S2362" s="362"/>
      <c r="T2362" s="362"/>
      <c r="U2362" s="362"/>
      <c r="V2362" s="362"/>
      <c r="W2362" s="362"/>
      <c r="X2362" s="362"/>
      <c r="Y2362" s="362"/>
      <c r="Z2362" s="362"/>
      <c r="AA2362" s="366"/>
      <c r="AB2362" s="362"/>
      <c r="AC2362" s="362" t="s">
        <v>19</v>
      </c>
      <c r="AD2362" s="362" t="s">
        <v>40</v>
      </c>
      <c r="AE2362" s="362"/>
      <c r="AF2362" s="362"/>
      <c r="AG2362" s="362"/>
      <c r="AH2362" s="362"/>
      <c r="AI2362" s="362"/>
      <c r="AJ2362" s="362"/>
      <c r="AK2362" s="362"/>
      <c r="AL2362" s="362"/>
      <c r="AM2362" s="362"/>
      <c r="AN2362" s="361"/>
      <c r="AO2362" s="445" t="s">
        <v>9</v>
      </c>
      <c r="AP2362" s="445" t="s">
        <v>9</v>
      </c>
      <c r="AQ2362" s="445" t="s">
        <v>9</v>
      </c>
    </row>
    <row r="2363" spans="1:43" ht="29" hidden="1" x14ac:dyDescent="0.35">
      <c r="A2363" s="362">
        <v>2361</v>
      </c>
      <c r="B2363" s="362" t="s">
        <v>5707</v>
      </c>
      <c r="C2363" s="362" t="s">
        <v>3</v>
      </c>
      <c r="D2363" s="362" t="s">
        <v>172</v>
      </c>
      <c r="E2363" s="362"/>
      <c r="F2363" s="362"/>
      <c r="G2363" s="362"/>
      <c r="H2363" s="362" t="s">
        <v>26</v>
      </c>
      <c r="I2363" s="362" t="s">
        <v>63</v>
      </c>
      <c r="J2363" s="361" t="s">
        <v>5708</v>
      </c>
      <c r="K2363" s="362"/>
      <c r="L2363" s="362" t="s">
        <v>186</v>
      </c>
      <c r="M2363" s="362" t="s">
        <v>4410</v>
      </c>
      <c r="N2363" s="362" t="s">
        <v>1398</v>
      </c>
      <c r="O2363" s="362" t="s">
        <v>4513</v>
      </c>
      <c r="P2363" s="482" t="s">
        <v>5693</v>
      </c>
      <c r="Q2363" s="362"/>
      <c r="R2363" s="362"/>
      <c r="S2363" s="362"/>
      <c r="T2363" s="362"/>
      <c r="U2363" s="362"/>
      <c r="V2363" s="362"/>
      <c r="W2363" s="362"/>
      <c r="X2363" s="362"/>
      <c r="Y2363" s="362"/>
      <c r="Z2363" s="362"/>
      <c r="AA2363" s="366"/>
      <c r="AB2363" s="362"/>
      <c r="AC2363" s="362" t="s">
        <v>19</v>
      </c>
      <c r="AD2363" s="362" t="s">
        <v>40</v>
      </c>
      <c r="AE2363" s="362" t="s">
        <v>6895</v>
      </c>
      <c r="AF2363" s="362" t="s">
        <v>6171</v>
      </c>
      <c r="AG2363" s="362" t="b">
        <v>0</v>
      </c>
      <c r="AH2363" s="362"/>
      <c r="AI2363" s="362"/>
      <c r="AJ2363" s="362"/>
      <c r="AK2363" s="362"/>
      <c r="AL2363" s="362"/>
      <c r="AM2363" s="362"/>
      <c r="AN2363" s="361"/>
      <c r="AO2363" s="445" t="s">
        <v>5839</v>
      </c>
      <c r="AP2363" s="445" t="s">
        <v>5839</v>
      </c>
      <c r="AQ2363" s="445" t="s">
        <v>5839</v>
      </c>
    </row>
    <row r="2364" spans="1:43" ht="14.5" hidden="1" x14ac:dyDescent="0.35">
      <c r="A2364" s="362">
        <v>2362</v>
      </c>
      <c r="B2364" s="362" t="s">
        <v>5709</v>
      </c>
      <c r="C2364" s="362" t="s">
        <v>3</v>
      </c>
      <c r="D2364" s="362" t="s">
        <v>172</v>
      </c>
      <c r="E2364" s="362"/>
      <c r="F2364" s="362"/>
      <c r="G2364" s="362"/>
      <c r="H2364" s="362" t="s">
        <v>65</v>
      </c>
      <c r="I2364" s="362" t="s">
        <v>65</v>
      </c>
      <c r="J2364" s="361" t="s">
        <v>5710</v>
      </c>
      <c r="K2364" s="362"/>
      <c r="L2364" s="362" t="s">
        <v>186</v>
      </c>
      <c r="M2364" s="362" t="s">
        <v>40</v>
      </c>
      <c r="N2364" s="362" t="s">
        <v>65</v>
      </c>
      <c r="O2364" s="362" t="s">
        <v>3395</v>
      </c>
      <c r="P2364" s="482" t="s">
        <v>5711</v>
      </c>
      <c r="Q2364" s="362"/>
      <c r="R2364" s="362"/>
      <c r="S2364" s="362"/>
      <c r="T2364" s="362"/>
      <c r="U2364" s="362"/>
      <c r="V2364" s="362"/>
      <c r="W2364" s="362"/>
      <c r="X2364" s="362"/>
      <c r="Y2364" s="362"/>
      <c r="Z2364" s="362"/>
      <c r="AA2364" s="366"/>
      <c r="AB2364" s="362"/>
      <c r="AC2364" s="362" t="s">
        <v>19</v>
      </c>
      <c r="AD2364" s="362" t="s">
        <v>40</v>
      </c>
      <c r="AE2364" s="362"/>
      <c r="AF2364" s="362"/>
      <c r="AG2364" s="362"/>
      <c r="AH2364" s="362"/>
      <c r="AI2364" s="362"/>
      <c r="AJ2364" s="362"/>
      <c r="AK2364" s="362"/>
      <c r="AL2364" s="362"/>
      <c r="AM2364" s="362"/>
      <c r="AN2364" s="361"/>
      <c r="AO2364" s="445" t="s">
        <v>9</v>
      </c>
      <c r="AP2364" s="445" t="s">
        <v>9</v>
      </c>
      <c r="AQ2364" s="445" t="s">
        <v>9</v>
      </c>
    </row>
    <row r="2365" spans="1:43" ht="14.5" hidden="1" x14ac:dyDescent="0.35">
      <c r="A2365" s="362">
        <v>2363</v>
      </c>
      <c r="B2365" s="362" t="s">
        <v>5712</v>
      </c>
      <c r="C2365" s="362" t="s">
        <v>3</v>
      </c>
      <c r="D2365" s="362" t="s">
        <v>172</v>
      </c>
      <c r="E2365" s="362"/>
      <c r="F2365" s="362"/>
      <c r="G2365" s="362"/>
      <c r="H2365" s="362" t="s">
        <v>65</v>
      </c>
      <c r="I2365" s="362" t="s">
        <v>65</v>
      </c>
      <c r="J2365" s="361" t="s">
        <v>5713</v>
      </c>
      <c r="K2365" s="362"/>
      <c r="L2365" s="362" t="s">
        <v>186</v>
      </c>
      <c r="M2365" s="362" t="s">
        <v>40</v>
      </c>
      <c r="N2365" s="362" t="s">
        <v>2208</v>
      </c>
      <c r="O2365" s="362" t="s">
        <v>4394</v>
      </c>
      <c r="P2365" s="482" t="s">
        <v>5714</v>
      </c>
      <c r="Q2365" s="362"/>
      <c r="R2365" s="362"/>
      <c r="S2365" s="362"/>
      <c r="T2365" s="362"/>
      <c r="U2365" s="362"/>
      <c r="V2365" s="362"/>
      <c r="W2365" s="362"/>
      <c r="X2365" s="362"/>
      <c r="Y2365" s="362"/>
      <c r="Z2365" s="362"/>
      <c r="AA2365" s="366"/>
      <c r="AB2365" s="362"/>
      <c r="AC2365" s="362" t="s">
        <v>19</v>
      </c>
      <c r="AD2365" s="362" t="s">
        <v>40</v>
      </c>
      <c r="AE2365" s="362"/>
      <c r="AF2365" s="362"/>
      <c r="AG2365" s="362"/>
      <c r="AH2365" s="362"/>
      <c r="AI2365" s="362"/>
      <c r="AJ2365" s="362"/>
      <c r="AK2365" s="362"/>
      <c r="AL2365" s="362"/>
      <c r="AM2365" s="362"/>
      <c r="AN2365" s="361"/>
      <c r="AO2365" s="445" t="s">
        <v>9</v>
      </c>
      <c r="AP2365" s="445" t="s">
        <v>9</v>
      </c>
      <c r="AQ2365" s="445" t="s">
        <v>9</v>
      </c>
    </row>
    <row r="2366" spans="1:43" ht="14.5" hidden="1" x14ac:dyDescent="0.35">
      <c r="A2366" s="362">
        <v>2364</v>
      </c>
      <c r="B2366" s="362" t="s">
        <v>5715</v>
      </c>
      <c r="C2366" s="362" t="s">
        <v>3</v>
      </c>
      <c r="D2366" s="362" t="s">
        <v>172</v>
      </c>
      <c r="E2366" s="362"/>
      <c r="F2366" s="362"/>
      <c r="G2366" s="362"/>
      <c r="H2366" s="362" t="s">
        <v>65</v>
      </c>
      <c r="I2366" s="362" t="s">
        <v>65</v>
      </c>
      <c r="J2366" s="361" t="s">
        <v>5716</v>
      </c>
      <c r="K2366" s="362"/>
      <c r="L2366" s="362" t="s">
        <v>186</v>
      </c>
      <c r="M2366" s="362" t="s">
        <v>40</v>
      </c>
      <c r="N2366" s="362" t="s">
        <v>65</v>
      </c>
      <c r="O2366" s="362" t="s">
        <v>3395</v>
      </c>
      <c r="P2366" s="482" t="s">
        <v>5717</v>
      </c>
      <c r="Q2366" s="362"/>
      <c r="R2366" s="362"/>
      <c r="S2366" s="362"/>
      <c r="T2366" s="362"/>
      <c r="U2366" s="362"/>
      <c r="V2366" s="362"/>
      <c r="W2366" s="362"/>
      <c r="X2366" s="362"/>
      <c r="Y2366" s="362"/>
      <c r="Z2366" s="362"/>
      <c r="AA2366" s="366"/>
      <c r="AB2366" s="362"/>
      <c r="AC2366" s="362" t="s">
        <v>19</v>
      </c>
      <c r="AD2366" s="362" t="s">
        <v>40</v>
      </c>
      <c r="AE2366" s="362"/>
      <c r="AF2366" s="362"/>
      <c r="AG2366" s="362"/>
      <c r="AH2366" s="362"/>
      <c r="AI2366" s="362"/>
      <c r="AJ2366" s="362"/>
      <c r="AK2366" s="362"/>
      <c r="AL2366" s="362"/>
      <c r="AM2366" s="362"/>
      <c r="AN2366" s="361"/>
      <c r="AO2366" s="445" t="s">
        <v>9</v>
      </c>
      <c r="AP2366" s="445" t="s">
        <v>9</v>
      </c>
      <c r="AQ2366" s="445" t="s">
        <v>9</v>
      </c>
    </row>
    <row r="2367" spans="1:43" ht="29" hidden="1" x14ac:dyDescent="0.35">
      <c r="A2367" s="362">
        <v>2365</v>
      </c>
      <c r="B2367" s="362" t="s">
        <v>5718</v>
      </c>
      <c r="C2367" s="362" t="s">
        <v>3</v>
      </c>
      <c r="D2367" s="362" t="s">
        <v>172</v>
      </c>
      <c r="E2367" s="362"/>
      <c r="F2367" s="362"/>
      <c r="G2367" s="362"/>
      <c r="H2367" s="362" t="s">
        <v>65</v>
      </c>
      <c r="I2367" s="362" t="s">
        <v>65</v>
      </c>
      <c r="J2367" s="361" t="s">
        <v>5719</v>
      </c>
      <c r="K2367" s="362"/>
      <c r="L2367" s="362" t="s">
        <v>186</v>
      </c>
      <c r="M2367" s="362" t="s">
        <v>40</v>
      </c>
      <c r="N2367" s="362" t="s">
        <v>975</v>
      </c>
      <c r="O2367" s="362" t="s">
        <v>3395</v>
      </c>
      <c r="P2367" s="482" t="s">
        <v>90</v>
      </c>
      <c r="Q2367" s="362"/>
      <c r="R2367" s="362"/>
      <c r="S2367" s="362"/>
      <c r="T2367" s="362"/>
      <c r="U2367" s="362"/>
      <c r="V2367" s="362"/>
      <c r="W2367" s="362"/>
      <c r="X2367" s="362"/>
      <c r="Y2367" s="362"/>
      <c r="Z2367" s="362"/>
      <c r="AA2367" s="366"/>
      <c r="AB2367" s="362"/>
      <c r="AC2367" s="362" t="s">
        <v>19</v>
      </c>
      <c r="AD2367" s="362" t="s">
        <v>40</v>
      </c>
      <c r="AE2367" s="362"/>
      <c r="AF2367" s="362"/>
      <c r="AG2367" s="362"/>
      <c r="AH2367" s="362"/>
      <c r="AI2367" s="362"/>
      <c r="AJ2367" s="362"/>
      <c r="AK2367" s="362"/>
      <c r="AL2367" s="362"/>
      <c r="AM2367" s="362"/>
      <c r="AN2367" s="361"/>
      <c r="AO2367" s="445" t="s">
        <v>9</v>
      </c>
      <c r="AP2367" s="445" t="s">
        <v>9</v>
      </c>
      <c r="AQ2367" s="445" t="s">
        <v>9</v>
      </c>
    </row>
    <row r="2368" spans="1:43" ht="43.5" hidden="1" x14ac:dyDescent="0.35">
      <c r="A2368" s="362">
        <v>2366</v>
      </c>
      <c r="B2368" s="362" t="s">
        <v>5720</v>
      </c>
      <c r="C2368" s="362" t="s">
        <v>3</v>
      </c>
      <c r="D2368" s="362" t="s">
        <v>172</v>
      </c>
      <c r="E2368" s="362"/>
      <c r="F2368" s="362"/>
      <c r="G2368" s="362"/>
      <c r="H2368" s="362" t="s">
        <v>65</v>
      </c>
      <c r="I2368" s="362" t="s">
        <v>65</v>
      </c>
      <c r="J2368" s="361" t="s">
        <v>5721</v>
      </c>
      <c r="K2368" s="362"/>
      <c r="L2368" s="362" t="s">
        <v>186</v>
      </c>
      <c r="M2368" s="362" t="s">
        <v>40</v>
      </c>
      <c r="N2368" s="362" t="s">
        <v>975</v>
      </c>
      <c r="O2368" s="362" t="s">
        <v>3395</v>
      </c>
      <c r="P2368" s="482" t="s">
        <v>90</v>
      </c>
      <c r="Q2368" s="362"/>
      <c r="R2368" s="362"/>
      <c r="S2368" s="362"/>
      <c r="T2368" s="362"/>
      <c r="U2368" s="362"/>
      <c r="V2368" s="362"/>
      <c r="W2368" s="362"/>
      <c r="X2368" s="362"/>
      <c r="Y2368" s="362"/>
      <c r="Z2368" s="362"/>
      <c r="AA2368" s="366"/>
      <c r="AB2368" s="362"/>
      <c r="AC2368" s="362" t="s">
        <v>19</v>
      </c>
      <c r="AD2368" s="362" t="s">
        <v>40</v>
      </c>
      <c r="AE2368" s="362"/>
      <c r="AF2368" s="362"/>
      <c r="AG2368" s="362"/>
      <c r="AH2368" s="362"/>
      <c r="AI2368" s="362"/>
      <c r="AJ2368" s="362"/>
      <c r="AK2368" s="362"/>
      <c r="AL2368" s="362"/>
      <c r="AM2368" s="362"/>
      <c r="AN2368" s="361"/>
      <c r="AO2368" s="445" t="s">
        <v>9</v>
      </c>
      <c r="AP2368" s="445" t="s">
        <v>9</v>
      </c>
      <c r="AQ2368" s="445" t="s">
        <v>9</v>
      </c>
    </row>
    <row r="2369" spans="1:43" ht="14.5" hidden="1" x14ac:dyDescent="0.35">
      <c r="A2369" s="362">
        <v>2367</v>
      </c>
      <c r="B2369" s="362" t="s">
        <v>5722</v>
      </c>
      <c r="C2369" s="362" t="s">
        <v>3</v>
      </c>
      <c r="D2369" s="362" t="s">
        <v>172</v>
      </c>
      <c r="E2369" s="362"/>
      <c r="F2369" s="362"/>
      <c r="G2369" s="362"/>
      <c r="H2369" s="362" t="s">
        <v>65</v>
      </c>
      <c r="I2369" s="362" t="s">
        <v>65</v>
      </c>
      <c r="J2369" s="361" t="s">
        <v>5723</v>
      </c>
      <c r="K2369" s="362"/>
      <c r="L2369" s="362" t="s">
        <v>186</v>
      </c>
      <c r="M2369" s="362" t="s">
        <v>40</v>
      </c>
      <c r="N2369" s="362" t="s">
        <v>975</v>
      </c>
      <c r="O2369" s="362" t="s">
        <v>3395</v>
      </c>
      <c r="P2369" s="482" t="s">
        <v>90</v>
      </c>
      <c r="Q2369" s="362"/>
      <c r="R2369" s="362"/>
      <c r="S2369" s="362"/>
      <c r="T2369" s="362"/>
      <c r="U2369" s="362"/>
      <c r="V2369" s="362"/>
      <c r="W2369" s="362"/>
      <c r="X2369" s="362"/>
      <c r="Y2369" s="362"/>
      <c r="Z2369" s="362"/>
      <c r="AA2369" s="366"/>
      <c r="AB2369" s="362"/>
      <c r="AC2369" s="362" t="s">
        <v>19</v>
      </c>
      <c r="AD2369" s="362" t="s">
        <v>40</v>
      </c>
      <c r="AE2369" s="362"/>
      <c r="AF2369" s="362"/>
      <c r="AG2369" s="362"/>
      <c r="AH2369" s="362"/>
      <c r="AI2369" s="362"/>
      <c r="AJ2369" s="362"/>
      <c r="AK2369" s="362"/>
      <c r="AL2369" s="362"/>
      <c r="AM2369" s="362"/>
      <c r="AN2369" s="361"/>
      <c r="AO2369" s="445" t="s">
        <v>9</v>
      </c>
      <c r="AP2369" s="445" t="s">
        <v>9</v>
      </c>
      <c r="AQ2369" s="445" t="s">
        <v>9</v>
      </c>
    </row>
    <row r="2370" spans="1:43" ht="14.5" hidden="1" x14ac:dyDescent="0.35">
      <c r="A2370" s="362">
        <v>2368</v>
      </c>
      <c r="B2370" s="362" t="s">
        <v>5724</v>
      </c>
      <c r="C2370" s="362" t="s">
        <v>3</v>
      </c>
      <c r="D2370" s="362" t="s">
        <v>172</v>
      </c>
      <c r="E2370" s="362"/>
      <c r="F2370" s="362"/>
      <c r="G2370" s="362"/>
      <c r="H2370" s="362" t="s">
        <v>65</v>
      </c>
      <c r="I2370" s="362" t="s">
        <v>65</v>
      </c>
      <c r="J2370" s="361" t="s">
        <v>5665</v>
      </c>
      <c r="K2370" s="362"/>
      <c r="L2370" s="362" t="s">
        <v>186</v>
      </c>
      <c r="M2370" s="362" t="s">
        <v>5666</v>
      </c>
      <c r="N2370" s="362" t="s">
        <v>975</v>
      </c>
      <c r="O2370" s="362" t="s">
        <v>3395</v>
      </c>
      <c r="P2370" s="482" t="s">
        <v>5666</v>
      </c>
      <c r="Q2370" s="362"/>
      <c r="R2370" s="362"/>
      <c r="S2370" s="362"/>
      <c r="T2370" s="362"/>
      <c r="U2370" s="362"/>
      <c r="V2370" s="362"/>
      <c r="W2370" s="362"/>
      <c r="X2370" s="362"/>
      <c r="Y2370" s="362"/>
      <c r="Z2370" s="362"/>
      <c r="AA2370" s="366"/>
      <c r="AB2370" s="362"/>
      <c r="AC2370" s="362" t="s">
        <v>19</v>
      </c>
      <c r="AD2370" s="362" t="s">
        <v>40</v>
      </c>
      <c r="AE2370" s="362"/>
      <c r="AF2370" s="362"/>
      <c r="AG2370" s="362"/>
      <c r="AH2370" s="362"/>
      <c r="AI2370" s="362"/>
      <c r="AJ2370" s="362"/>
      <c r="AK2370" s="362"/>
      <c r="AL2370" s="362"/>
      <c r="AM2370" s="362"/>
      <c r="AN2370" s="361"/>
      <c r="AO2370" s="445" t="s">
        <v>9</v>
      </c>
      <c r="AP2370" s="445" t="s">
        <v>9</v>
      </c>
      <c r="AQ2370" s="445" t="s">
        <v>9</v>
      </c>
    </row>
    <row r="2371" spans="1:43" ht="14.5" hidden="1" x14ac:dyDescent="0.35">
      <c r="A2371" s="362">
        <v>2369</v>
      </c>
      <c r="B2371" s="362" t="s">
        <v>5725</v>
      </c>
      <c r="C2371" s="362" t="s">
        <v>3</v>
      </c>
      <c r="D2371" s="362" t="s">
        <v>172</v>
      </c>
      <c r="E2371" s="362"/>
      <c r="F2371" s="362"/>
      <c r="G2371" s="362"/>
      <c r="H2371" s="362" t="s">
        <v>65</v>
      </c>
      <c r="I2371" s="362" t="s">
        <v>65</v>
      </c>
      <c r="J2371" s="361" t="s">
        <v>5668</v>
      </c>
      <c r="K2371" s="362"/>
      <c r="L2371" s="362" t="s">
        <v>186</v>
      </c>
      <c r="M2371" s="362" t="s">
        <v>5669</v>
      </c>
      <c r="N2371" s="362" t="s">
        <v>975</v>
      </c>
      <c r="O2371" s="362" t="s">
        <v>3395</v>
      </c>
      <c r="P2371" s="482" t="s">
        <v>5669</v>
      </c>
      <c r="Q2371" s="362"/>
      <c r="R2371" s="362"/>
      <c r="S2371" s="362"/>
      <c r="T2371" s="362"/>
      <c r="U2371" s="362"/>
      <c r="V2371" s="362"/>
      <c r="W2371" s="362"/>
      <c r="X2371" s="362"/>
      <c r="Y2371" s="362"/>
      <c r="Z2371" s="362"/>
      <c r="AA2371" s="366"/>
      <c r="AB2371" s="362"/>
      <c r="AC2371" s="362" t="s">
        <v>19</v>
      </c>
      <c r="AD2371" s="362" t="s">
        <v>40</v>
      </c>
      <c r="AE2371" s="362"/>
      <c r="AF2371" s="362"/>
      <c r="AG2371" s="362"/>
      <c r="AH2371" s="362"/>
      <c r="AI2371" s="362"/>
      <c r="AJ2371" s="362"/>
      <c r="AK2371" s="362"/>
      <c r="AL2371" s="362"/>
      <c r="AM2371" s="362"/>
      <c r="AN2371" s="361"/>
      <c r="AO2371" s="445" t="s">
        <v>9</v>
      </c>
      <c r="AP2371" s="445" t="s">
        <v>9</v>
      </c>
      <c r="AQ2371" s="445" t="s">
        <v>9</v>
      </c>
    </row>
    <row r="2372" spans="1:43" ht="14.5" hidden="1" x14ac:dyDescent="0.35">
      <c r="A2372" s="362">
        <v>2370</v>
      </c>
      <c r="B2372" s="362" t="s">
        <v>5726</v>
      </c>
      <c r="C2372" s="362" t="s">
        <v>3</v>
      </c>
      <c r="D2372" s="362" t="s">
        <v>172</v>
      </c>
      <c r="E2372" s="362"/>
      <c r="F2372" s="362"/>
      <c r="G2372" s="362"/>
      <c r="H2372" s="362" t="s">
        <v>65</v>
      </c>
      <c r="I2372" s="362" t="s">
        <v>65</v>
      </c>
      <c r="J2372" s="361" t="s">
        <v>5671</v>
      </c>
      <c r="K2372" s="362"/>
      <c r="L2372" s="362" t="s">
        <v>186</v>
      </c>
      <c r="M2372" s="362" t="s">
        <v>5672</v>
      </c>
      <c r="N2372" s="362" t="s">
        <v>975</v>
      </c>
      <c r="O2372" s="362" t="s">
        <v>3395</v>
      </c>
      <c r="P2372" s="482" t="s">
        <v>5672</v>
      </c>
      <c r="Q2372" s="362"/>
      <c r="R2372" s="362"/>
      <c r="S2372" s="362"/>
      <c r="T2372" s="362"/>
      <c r="U2372" s="362"/>
      <c r="V2372" s="362"/>
      <c r="W2372" s="362"/>
      <c r="X2372" s="362"/>
      <c r="Y2372" s="362"/>
      <c r="Z2372" s="362"/>
      <c r="AA2372" s="366"/>
      <c r="AB2372" s="362"/>
      <c r="AC2372" s="362" t="s">
        <v>19</v>
      </c>
      <c r="AD2372" s="362" t="s">
        <v>40</v>
      </c>
      <c r="AE2372" s="362"/>
      <c r="AF2372" s="362"/>
      <c r="AG2372" s="362"/>
      <c r="AH2372" s="362"/>
      <c r="AI2372" s="362"/>
      <c r="AJ2372" s="362"/>
      <c r="AK2372" s="362"/>
      <c r="AL2372" s="362"/>
      <c r="AM2372" s="362"/>
      <c r="AN2372" s="361"/>
      <c r="AO2372" s="445" t="s">
        <v>9</v>
      </c>
      <c r="AP2372" s="445" t="s">
        <v>9</v>
      </c>
      <c r="AQ2372" s="445" t="s">
        <v>9</v>
      </c>
    </row>
    <row r="2373" spans="1:43" ht="14.5" hidden="1" x14ac:dyDescent="0.35">
      <c r="A2373" s="362">
        <v>2371</v>
      </c>
      <c r="B2373" s="362" t="s">
        <v>5727</v>
      </c>
      <c r="C2373" s="362" t="s">
        <v>3</v>
      </c>
      <c r="D2373" s="362" t="s">
        <v>172</v>
      </c>
      <c r="E2373" s="362"/>
      <c r="F2373" s="362"/>
      <c r="G2373" s="362"/>
      <c r="H2373" s="362" t="s">
        <v>65</v>
      </c>
      <c r="I2373" s="362" t="s">
        <v>65</v>
      </c>
      <c r="J2373" s="361" t="s">
        <v>5674</v>
      </c>
      <c r="K2373" s="362"/>
      <c r="L2373" s="362" t="s">
        <v>186</v>
      </c>
      <c r="M2373" s="362" t="s">
        <v>5675</v>
      </c>
      <c r="N2373" s="362" t="s">
        <v>975</v>
      </c>
      <c r="O2373" s="362" t="s">
        <v>2916</v>
      </c>
      <c r="P2373" s="482" t="s">
        <v>5675</v>
      </c>
      <c r="Q2373" s="362"/>
      <c r="R2373" s="362"/>
      <c r="S2373" s="362"/>
      <c r="T2373" s="362"/>
      <c r="U2373" s="362"/>
      <c r="V2373" s="362"/>
      <c r="W2373" s="362"/>
      <c r="X2373" s="362"/>
      <c r="Y2373" s="362"/>
      <c r="Z2373" s="362"/>
      <c r="AA2373" s="366"/>
      <c r="AB2373" s="362"/>
      <c r="AC2373" s="362" t="s">
        <v>19</v>
      </c>
      <c r="AD2373" s="362" t="s">
        <v>40</v>
      </c>
      <c r="AE2373" s="362"/>
      <c r="AF2373" s="362"/>
      <c r="AG2373" s="362"/>
      <c r="AH2373" s="362"/>
      <c r="AI2373" s="362"/>
      <c r="AJ2373" s="362"/>
      <c r="AK2373" s="362"/>
      <c r="AL2373" s="362"/>
      <c r="AM2373" s="362"/>
      <c r="AN2373" s="361"/>
      <c r="AO2373" s="445" t="s">
        <v>9</v>
      </c>
      <c r="AP2373" s="445" t="s">
        <v>9</v>
      </c>
      <c r="AQ2373" s="445" t="s">
        <v>9</v>
      </c>
    </row>
    <row r="2374" spans="1:43" ht="14.5" hidden="1" x14ac:dyDescent="0.35">
      <c r="A2374" s="362">
        <v>2372</v>
      </c>
      <c r="B2374" s="362" t="s">
        <v>5728</v>
      </c>
      <c r="C2374" s="362" t="s">
        <v>3</v>
      </c>
      <c r="D2374" s="362" t="s">
        <v>172</v>
      </c>
      <c r="E2374" s="362"/>
      <c r="F2374" s="362"/>
      <c r="G2374" s="362"/>
      <c r="H2374" s="362" t="s">
        <v>26</v>
      </c>
      <c r="I2374" s="362" t="s">
        <v>63</v>
      </c>
      <c r="J2374" s="361" t="s">
        <v>5729</v>
      </c>
      <c r="K2374" s="362"/>
      <c r="L2374" s="362" t="s">
        <v>186</v>
      </c>
      <c r="M2374" s="362" t="s">
        <v>4410</v>
      </c>
      <c r="N2374" s="362" t="s">
        <v>1398</v>
      </c>
      <c r="O2374" s="362" t="s">
        <v>4513</v>
      </c>
      <c r="P2374" s="482"/>
      <c r="Q2374" s="362"/>
      <c r="R2374" s="362"/>
      <c r="S2374" s="362"/>
      <c r="T2374" s="362"/>
      <c r="U2374" s="362"/>
      <c r="V2374" s="362"/>
      <c r="W2374" s="362"/>
      <c r="X2374" s="362"/>
      <c r="Y2374" s="362"/>
      <c r="Z2374" s="362"/>
      <c r="AA2374" s="366"/>
      <c r="AB2374" s="362"/>
      <c r="AC2374" s="362" t="s">
        <v>19</v>
      </c>
      <c r="AD2374" s="362" t="s">
        <v>40</v>
      </c>
      <c r="AE2374" s="362" t="s">
        <v>6895</v>
      </c>
      <c r="AF2374" s="362" t="s">
        <v>6171</v>
      </c>
      <c r="AG2374" s="362" t="b">
        <v>0</v>
      </c>
      <c r="AH2374" s="362"/>
      <c r="AI2374" s="362"/>
      <c r="AJ2374" s="362"/>
      <c r="AK2374" s="362"/>
      <c r="AL2374" s="362"/>
      <c r="AM2374" s="362"/>
      <c r="AN2374" s="361"/>
      <c r="AO2374" s="445" t="s">
        <v>5839</v>
      </c>
      <c r="AP2374" s="445" t="s">
        <v>5839</v>
      </c>
      <c r="AQ2374" s="445" t="s">
        <v>5839</v>
      </c>
    </row>
    <row r="2375" spans="1:43" ht="14.5" hidden="1" x14ac:dyDescent="0.35">
      <c r="A2375" s="362">
        <v>2373</v>
      </c>
      <c r="B2375" s="362" t="s">
        <v>5730</v>
      </c>
      <c r="C2375" s="362" t="s">
        <v>3</v>
      </c>
      <c r="D2375" s="362" t="s">
        <v>172</v>
      </c>
      <c r="E2375" s="362"/>
      <c r="F2375" s="362"/>
      <c r="G2375" s="362"/>
      <c r="H2375" s="362" t="s">
        <v>65</v>
      </c>
      <c r="I2375" s="362" t="s">
        <v>65</v>
      </c>
      <c r="J2375" s="361" t="s">
        <v>5677</v>
      </c>
      <c r="K2375" s="362"/>
      <c r="L2375" s="362" t="s">
        <v>186</v>
      </c>
      <c r="M2375" s="362" t="s">
        <v>5678</v>
      </c>
      <c r="N2375" s="362" t="s">
        <v>975</v>
      </c>
      <c r="O2375" s="362" t="s">
        <v>2916</v>
      </c>
      <c r="P2375" s="482" t="s">
        <v>5678</v>
      </c>
      <c r="Q2375" s="362"/>
      <c r="R2375" s="362"/>
      <c r="S2375" s="362"/>
      <c r="T2375" s="362"/>
      <c r="U2375" s="362"/>
      <c r="V2375" s="362"/>
      <c r="W2375" s="362"/>
      <c r="X2375" s="362"/>
      <c r="Y2375" s="362"/>
      <c r="Z2375" s="362"/>
      <c r="AA2375" s="366"/>
      <c r="AB2375" s="362"/>
      <c r="AC2375" s="362" t="s">
        <v>19</v>
      </c>
      <c r="AD2375" s="362" t="s">
        <v>40</v>
      </c>
      <c r="AE2375" s="362"/>
      <c r="AF2375" s="362"/>
      <c r="AG2375" s="362"/>
      <c r="AH2375" s="362"/>
      <c r="AI2375" s="362"/>
      <c r="AJ2375" s="362"/>
      <c r="AK2375" s="362"/>
      <c r="AL2375" s="362"/>
      <c r="AM2375" s="362"/>
      <c r="AN2375" s="361"/>
      <c r="AO2375" s="445" t="s">
        <v>9</v>
      </c>
      <c r="AP2375" s="445" t="s">
        <v>9</v>
      </c>
      <c r="AQ2375" s="445" t="s">
        <v>9</v>
      </c>
    </row>
    <row r="2376" spans="1:43" ht="14.5" hidden="1" x14ac:dyDescent="0.35">
      <c r="A2376" s="362">
        <v>2374</v>
      </c>
      <c r="B2376" s="362" t="s">
        <v>5731</v>
      </c>
      <c r="C2376" s="362" t="s">
        <v>3</v>
      </c>
      <c r="D2376" s="362" t="s">
        <v>172</v>
      </c>
      <c r="E2376" s="362"/>
      <c r="F2376" s="362"/>
      <c r="G2376" s="362"/>
      <c r="H2376" s="362" t="s">
        <v>65</v>
      </c>
      <c r="I2376" s="362" t="s">
        <v>65</v>
      </c>
      <c r="J2376" s="361" t="s">
        <v>5680</v>
      </c>
      <c r="K2376" s="362"/>
      <c r="L2376" s="362" t="s">
        <v>186</v>
      </c>
      <c r="M2376" s="362" t="s">
        <v>5681</v>
      </c>
      <c r="N2376" s="362" t="s">
        <v>975</v>
      </c>
      <c r="O2376" s="362" t="s">
        <v>2916</v>
      </c>
      <c r="P2376" s="482" t="s">
        <v>5681</v>
      </c>
      <c r="Q2376" s="362"/>
      <c r="R2376" s="362"/>
      <c r="S2376" s="362"/>
      <c r="T2376" s="362"/>
      <c r="U2376" s="362"/>
      <c r="V2376" s="362"/>
      <c r="W2376" s="362"/>
      <c r="X2376" s="362"/>
      <c r="Y2376" s="362"/>
      <c r="Z2376" s="362"/>
      <c r="AA2376" s="366"/>
      <c r="AB2376" s="362"/>
      <c r="AC2376" s="362" t="s">
        <v>19</v>
      </c>
      <c r="AD2376" s="362" t="s">
        <v>40</v>
      </c>
      <c r="AE2376" s="362"/>
      <c r="AF2376" s="362"/>
      <c r="AG2376" s="362"/>
      <c r="AH2376" s="362"/>
      <c r="AI2376" s="362"/>
      <c r="AJ2376" s="362"/>
      <c r="AK2376" s="362"/>
      <c r="AL2376" s="362"/>
      <c r="AM2376" s="362"/>
      <c r="AN2376" s="361"/>
      <c r="AO2376" s="445" t="s">
        <v>9</v>
      </c>
      <c r="AP2376" s="445" t="s">
        <v>9</v>
      </c>
      <c r="AQ2376" s="445" t="s">
        <v>9</v>
      </c>
    </row>
    <row r="2377" spans="1:43" ht="14.5" hidden="1" x14ac:dyDescent="0.35">
      <c r="A2377" s="362">
        <v>2375</v>
      </c>
      <c r="B2377" s="362" t="s">
        <v>5732</v>
      </c>
      <c r="C2377" s="362" t="s">
        <v>3</v>
      </c>
      <c r="D2377" s="362" t="s">
        <v>172</v>
      </c>
      <c r="E2377" s="362"/>
      <c r="F2377" s="362"/>
      <c r="G2377" s="362"/>
      <c r="H2377" s="362" t="s">
        <v>65</v>
      </c>
      <c r="I2377" s="362" t="s">
        <v>65</v>
      </c>
      <c r="J2377" s="361" t="s">
        <v>5683</v>
      </c>
      <c r="K2377" s="362"/>
      <c r="L2377" s="362" t="s">
        <v>186</v>
      </c>
      <c r="M2377" s="362" t="s">
        <v>5684</v>
      </c>
      <c r="N2377" s="362" t="s">
        <v>975</v>
      </c>
      <c r="O2377" s="362" t="s">
        <v>2916</v>
      </c>
      <c r="P2377" s="482" t="s">
        <v>5684</v>
      </c>
      <c r="Q2377" s="362"/>
      <c r="R2377" s="362"/>
      <c r="S2377" s="362"/>
      <c r="T2377" s="362"/>
      <c r="U2377" s="362"/>
      <c r="V2377" s="362"/>
      <c r="W2377" s="362"/>
      <c r="X2377" s="362"/>
      <c r="Y2377" s="362"/>
      <c r="Z2377" s="362"/>
      <c r="AA2377" s="366"/>
      <c r="AB2377" s="362"/>
      <c r="AC2377" s="362" t="s">
        <v>19</v>
      </c>
      <c r="AD2377" s="362" t="s">
        <v>40</v>
      </c>
      <c r="AE2377" s="362"/>
      <c r="AF2377" s="362"/>
      <c r="AG2377" s="362"/>
      <c r="AH2377" s="362"/>
      <c r="AI2377" s="362"/>
      <c r="AJ2377" s="362"/>
      <c r="AK2377" s="362"/>
      <c r="AL2377" s="362"/>
      <c r="AM2377" s="362"/>
      <c r="AN2377" s="361"/>
      <c r="AO2377" s="445" t="s">
        <v>9</v>
      </c>
      <c r="AP2377" s="445" t="s">
        <v>9</v>
      </c>
      <c r="AQ2377" s="445" t="s">
        <v>9</v>
      </c>
    </row>
    <row r="2378" spans="1:43" ht="14.5" hidden="1" x14ac:dyDescent="0.35">
      <c r="A2378" s="362">
        <v>2376</v>
      </c>
      <c r="B2378" s="362" t="s">
        <v>5733</v>
      </c>
      <c r="C2378" s="362" t="s">
        <v>3</v>
      </c>
      <c r="D2378" s="362" t="s">
        <v>172</v>
      </c>
      <c r="E2378" s="362"/>
      <c r="F2378" s="362"/>
      <c r="G2378" s="362"/>
      <c r="H2378" s="362" t="s">
        <v>65</v>
      </c>
      <c r="I2378" s="362" t="s">
        <v>65</v>
      </c>
      <c r="J2378" s="361" t="s">
        <v>5710</v>
      </c>
      <c r="K2378" s="362"/>
      <c r="L2378" s="362" t="s">
        <v>1689</v>
      </c>
      <c r="M2378" s="362" t="s">
        <v>5711</v>
      </c>
      <c r="N2378" s="362" t="s">
        <v>65</v>
      </c>
      <c r="O2378" s="362" t="s">
        <v>3395</v>
      </c>
      <c r="P2378" s="482" t="s">
        <v>5711</v>
      </c>
      <c r="Q2378" s="362"/>
      <c r="R2378" s="362"/>
      <c r="S2378" s="362"/>
      <c r="T2378" s="362"/>
      <c r="U2378" s="362"/>
      <c r="V2378" s="362"/>
      <c r="W2378" s="362"/>
      <c r="X2378" s="362"/>
      <c r="Y2378" s="362"/>
      <c r="Z2378" s="362"/>
      <c r="AA2378" s="366"/>
      <c r="AB2378" s="362"/>
      <c r="AC2378" s="362" t="s">
        <v>19</v>
      </c>
      <c r="AD2378" s="362" t="s">
        <v>40</v>
      </c>
      <c r="AE2378" s="362"/>
      <c r="AF2378" s="362"/>
      <c r="AG2378" s="362"/>
      <c r="AH2378" s="362"/>
      <c r="AI2378" s="362"/>
      <c r="AJ2378" s="362"/>
      <c r="AK2378" s="362"/>
      <c r="AL2378" s="362"/>
      <c r="AM2378" s="362"/>
      <c r="AN2378" s="361"/>
      <c r="AO2378" s="445" t="s">
        <v>9</v>
      </c>
      <c r="AP2378" s="445" t="s">
        <v>9</v>
      </c>
      <c r="AQ2378" s="445" t="s">
        <v>9</v>
      </c>
    </row>
    <row r="2379" spans="1:43" ht="14.5" hidden="1" x14ac:dyDescent="0.35">
      <c r="A2379" s="362">
        <v>2377</v>
      </c>
      <c r="B2379" s="362" t="s">
        <v>5734</v>
      </c>
      <c r="C2379" s="362" t="s">
        <v>3</v>
      </c>
      <c r="D2379" s="362" t="s">
        <v>172</v>
      </c>
      <c r="E2379" s="362"/>
      <c r="F2379" s="362"/>
      <c r="G2379" s="362"/>
      <c r="H2379" s="362" t="s">
        <v>65</v>
      </c>
      <c r="I2379" s="362" t="s">
        <v>65</v>
      </c>
      <c r="J2379" s="361" t="s">
        <v>5713</v>
      </c>
      <c r="K2379" s="362"/>
      <c r="L2379" s="362" t="s">
        <v>1689</v>
      </c>
      <c r="M2379" s="362" t="s">
        <v>5714</v>
      </c>
      <c r="N2379" s="362" t="s">
        <v>2208</v>
      </c>
      <c r="O2379" s="362" t="s">
        <v>4394</v>
      </c>
      <c r="P2379" s="482" t="s">
        <v>5714</v>
      </c>
      <c r="Q2379" s="362"/>
      <c r="R2379" s="362"/>
      <c r="S2379" s="362"/>
      <c r="T2379" s="362"/>
      <c r="U2379" s="362"/>
      <c r="V2379" s="362"/>
      <c r="W2379" s="362"/>
      <c r="X2379" s="362"/>
      <c r="Y2379" s="362"/>
      <c r="Z2379" s="362"/>
      <c r="AA2379" s="366"/>
      <c r="AB2379" s="362"/>
      <c r="AC2379" s="362" t="s">
        <v>19</v>
      </c>
      <c r="AD2379" s="362" t="s">
        <v>40</v>
      </c>
      <c r="AE2379" s="362"/>
      <c r="AF2379" s="362"/>
      <c r="AG2379" s="362"/>
      <c r="AH2379" s="362"/>
      <c r="AI2379" s="362"/>
      <c r="AJ2379" s="362"/>
      <c r="AK2379" s="362"/>
      <c r="AL2379" s="362"/>
      <c r="AM2379" s="362"/>
      <c r="AN2379" s="361"/>
      <c r="AO2379" s="445" t="s">
        <v>9</v>
      </c>
      <c r="AP2379" s="445" t="s">
        <v>9</v>
      </c>
      <c r="AQ2379" s="445" t="s">
        <v>9</v>
      </c>
    </row>
    <row r="2380" spans="1:43" ht="14.5" hidden="1" x14ac:dyDescent="0.35">
      <c r="A2380" s="362">
        <v>2378</v>
      </c>
      <c r="B2380" s="362" t="s">
        <v>5735</v>
      </c>
      <c r="C2380" s="362" t="s">
        <v>3</v>
      </c>
      <c r="D2380" s="362" t="s">
        <v>172</v>
      </c>
      <c r="E2380" s="362"/>
      <c r="F2380" s="362"/>
      <c r="G2380" s="362"/>
      <c r="H2380" s="362" t="s">
        <v>65</v>
      </c>
      <c r="I2380" s="362" t="s">
        <v>65</v>
      </c>
      <c r="J2380" s="361" t="s">
        <v>5716</v>
      </c>
      <c r="K2380" s="362"/>
      <c r="L2380" s="362" t="s">
        <v>1689</v>
      </c>
      <c r="M2380" s="362" t="s">
        <v>5717</v>
      </c>
      <c r="N2380" s="362" t="s">
        <v>65</v>
      </c>
      <c r="O2380" s="362" t="s">
        <v>3395</v>
      </c>
      <c r="P2380" s="482" t="s">
        <v>5717</v>
      </c>
      <c r="Q2380" s="362"/>
      <c r="R2380" s="362"/>
      <c r="S2380" s="362"/>
      <c r="T2380" s="362"/>
      <c r="U2380" s="362"/>
      <c r="V2380" s="362"/>
      <c r="W2380" s="362"/>
      <c r="X2380" s="362"/>
      <c r="Y2380" s="362"/>
      <c r="Z2380" s="362"/>
      <c r="AA2380" s="366"/>
      <c r="AB2380" s="362"/>
      <c r="AC2380" s="362" t="s">
        <v>19</v>
      </c>
      <c r="AD2380" s="362" t="s">
        <v>40</v>
      </c>
      <c r="AE2380" s="362"/>
      <c r="AF2380" s="362"/>
      <c r="AG2380" s="362"/>
      <c r="AH2380" s="362"/>
      <c r="AI2380" s="362"/>
      <c r="AJ2380" s="362"/>
      <c r="AK2380" s="362"/>
      <c r="AL2380" s="362"/>
      <c r="AM2380" s="362"/>
      <c r="AN2380" s="361"/>
      <c r="AO2380" s="445" t="s">
        <v>9</v>
      </c>
      <c r="AP2380" s="445" t="s">
        <v>9</v>
      </c>
      <c r="AQ2380" s="445" t="s">
        <v>9</v>
      </c>
    </row>
    <row r="2381" spans="1:43" ht="14.5" hidden="1" x14ac:dyDescent="0.35">
      <c r="A2381" s="362">
        <v>2379</v>
      </c>
      <c r="B2381" s="362" t="s">
        <v>5736</v>
      </c>
      <c r="C2381" s="362" t="s">
        <v>3</v>
      </c>
      <c r="D2381" s="362" t="s">
        <v>172</v>
      </c>
      <c r="E2381" s="362"/>
      <c r="F2381" s="362"/>
      <c r="G2381" s="362"/>
      <c r="H2381" s="362" t="s">
        <v>62</v>
      </c>
      <c r="I2381" s="362" t="s">
        <v>5737</v>
      </c>
      <c r="J2381" s="361" t="s">
        <v>5738</v>
      </c>
      <c r="K2381" s="362"/>
      <c r="L2381" s="362" t="s">
        <v>186</v>
      </c>
      <c r="M2381" s="362" t="s">
        <v>90</v>
      </c>
      <c r="N2381" s="362" t="s">
        <v>62</v>
      </c>
      <c r="O2381" s="362" t="s">
        <v>5476</v>
      </c>
      <c r="P2381" s="493" t="s">
        <v>6962</v>
      </c>
      <c r="Q2381" s="362"/>
      <c r="R2381" s="362"/>
      <c r="S2381" s="362"/>
      <c r="T2381" s="362"/>
      <c r="U2381" s="362"/>
      <c r="V2381" s="362"/>
      <c r="W2381" s="362"/>
      <c r="X2381" s="362"/>
      <c r="Y2381" s="362"/>
      <c r="Z2381" s="362"/>
      <c r="AA2381" s="366"/>
      <c r="AB2381" s="362"/>
      <c r="AC2381" s="362" t="s">
        <v>19</v>
      </c>
      <c r="AD2381" s="362" t="s">
        <v>40</v>
      </c>
      <c r="AE2381" s="362"/>
      <c r="AF2381" s="362"/>
      <c r="AG2381" s="362"/>
      <c r="AH2381" s="362"/>
      <c r="AI2381" s="362"/>
      <c r="AJ2381" s="362"/>
      <c r="AK2381" s="362"/>
      <c r="AL2381" s="362"/>
      <c r="AM2381" s="362"/>
      <c r="AN2381" s="361"/>
      <c r="AO2381" s="445" t="s">
        <v>9</v>
      </c>
      <c r="AP2381" s="445" t="s">
        <v>9</v>
      </c>
      <c r="AQ2381" s="445" t="s">
        <v>9</v>
      </c>
    </row>
    <row r="2382" spans="1:43" ht="29" hidden="1" x14ac:dyDescent="0.35">
      <c r="A2382" s="362">
        <v>2380</v>
      </c>
      <c r="B2382" s="362" t="s">
        <v>5739</v>
      </c>
      <c r="C2382" s="362" t="s">
        <v>3</v>
      </c>
      <c r="D2382" s="362" t="s">
        <v>172</v>
      </c>
      <c r="E2382" s="362"/>
      <c r="F2382" s="362"/>
      <c r="G2382" s="362"/>
      <c r="H2382" s="362" t="s">
        <v>62</v>
      </c>
      <c r="I2382" s="362" t="s">
        <v>5737</v>
      </c>
      <c r="J2382" s="361" t="s">
        <v>5740</v>
      </c>
      <c r="K2382" s="362"/>
      <c r="L2382" s="362" t="s">
        <v>186</v>
      </c>
      <c r="M2382" s="362" t="s">
        <v>90</v>
      </c>
      <c r="N2382" s="362" t="s">
        <v>62</v>
      </c>
      <c r="O2382" s="362" t="s">
        <v>5476</v>
      </c>
      <c r="P2382" s="487" t="s">
        <v>6917</v>
      </c>
      <c r="Q2382" s="362"/>
      <c r="R2382" s="362"/>
      <c r="S2382" s="362"/>
      <c r="T2382" s="362"/>
      <c r="U2382" s="362"/>
      <c r="V2382" s="362"/>
      <c r="W2382" s="362"/>
      <c r="X2382" s="362"/>
      <c r="Y2382" s="362"/>
      <c r="Z2382" s="362"/>
      <c r="AA2382" s="366"/>
      <c r="AB2382" s="362"/>
      <c r="AC2382" s="362" t="s">
        <v>19</v>
      </c>
      <c r="AD2382" s="362" t="s">
        <v>40</v>
      </c>
      <c r="AE2382" s="362"/>
      <c r="AF2382" s="362"/>
      <c r="AG2382" s="362"/>
      <c r="AH2382" s="362"/>
      <c r="AI2382" s="362"/>
      <c r="AJ2382" s="362"/>
      <c r="AK2382" s="362"/>
      <c r="AL2382" s="362"/>
      <c r="AM2382" s="362"/>
      <c r="AN2382" s="361"/>
      <c r="AO2382" s="445" t="s">
        <v>9</v>
      </c>
      <c r="AP2382" s="445" t="s">
        <v>9</v>
      </c>
      <c r="AQ2382" s="445" t="s">
        <v>9</v>
      </c>
    </row>
    <row r="2383" spans="1:43" ht="29" hidden="1" x14ac:dyDescent="0.35">
      <c r="A2383" s="362">
        <v>2381</v>
      </c>
      <c r="B2383" s="362" t="s">
        <v>5741</v>
      </c>
      <c r="C2383" s="362" t="s">
        <v>3</v>
      </c>
      <c r="D2383" s="362" t="s">
        <v>172</v>
      </c>
      <c r="E2383" s="362"/>
      <c r="F2383" s="362"/>
      <c r="G2383" s="362"/>
      <c r="H2383" s="362" t="s">
        <v>62</v>
      </c>
      <c r="I2383" s="362" t="s">
        <v>5737</v>
      </c>
      <c r="J2383" s="361" t="s">
        <v>5742</v>
      </c>
      <c r="K2383" s="362"/>
      <c r="L2383" s="362" t="s">
        <v>186</v>
      </c>
      <c r="M2383" s="362" t="s">
        <v>90</v>
      </c>
      <c r="N2383" s="362" t="s">
        <v>62</v>
      </c>
      <c r="O2383" s="362" t="s">
        <v>5476</v>
      </c>
      <c r="P2383" s="487" t="s">
        <v>6917</v>
      </c>
      <c r="Q2383" s="362"/>
      <c r="R2383" s="362"/>
      <c r="S2383" s="362"/>
      <c r="T2383" s="362"/>
      <c r="U2383" s="362"/>
      <c r="V2383" s="362"/>
      <c r="W2383" s="362"/>
      <c r="X2383" s="362"/>
      <c r="Y2383" s="362"/>
      <c r="Z2383" s="362"/>
      <c r="AA2383" s="366"/>
      <c r="AB2383" s="362"/>
      <c r="AC2383" s="362" t="s">
        <v>19</v>
      </c>
      <c r="AD2383" s="362" t="s">
        <v>40</v>
      </c>
      <c r="AE2383" s="362"/>
      <c r="AF2383" s="362"/>
      <c r="AG2383" s="362"/>
      <c r="AH2383" s="362"/>
      <c r="AI2383" s="362"/>
      <c r="AJ2383" s="362"/>
      <c r="AK2383" s="362"/>
      <c r="AL2383" s="362"/>
      <c r="AM2383" s="362"/>
      <c r="AN2383" s="361"/>
      <c r="AO2383" s="445" t="s">
        <v>9</v>
      </c>
      <c r="AP2383" s="445" t="s">
        <v>9</v>
      </c>
      <c r="AQ2383" s="445" t="s">
        <v>9</v>
      </c>
    </row>
    <row r="2384" spans="1:43" ht="43.5" hidden="1" x14ac:dyDescent="0.35">
      <c r="A2384" s="362">
        <v>2382</v>
      </c>
      <c r="B2384" s="362" t="s">
        <v>5743</v>
      </c>
      <c r="C2384" s="362" t="s">
        <v>3</v>
      </c>
      <c r="D2384" s="362" t="s">
        <v>172</v>
      </c>
      <c r="E2384" s="362"/>
      <c r="F2384" s="362"/>
      <c r="G2384" s="362"/>
      <c r="H2384" s="362" t="s">
        <v>62</v>
      </c>
      <c r="I2384" s="362" t="s">
        <v>5737</v>
      </c>
      <c r="J2384" s="361" t="s">
        <v>802</v>
      </c>
      <c r="K2384" s="362"/>
      <c r="L2384" s="362" t="s">
        <v>186</v>
      </c>
      <c r="M2384" s="362" t="s">
        <v>90</v>
      </c>
      <c r="N2384" s="362" t="s">
        <v>62</v>
      </c>
      <c r="O2384" s="362" t="s">
        <v>5476</v>
      </c>
      <c r="P2384" s="487" t="s">
        <v>6917</v>
      </c>
      <c r="Q2384" s="362"/>
      <c r="R2384" s="362"/>
      <c r="S2384" s="362"/>
      <c r="T2384" s="362"/>
      <c r="U2384" s="362"/>
      <c r="V2384" s="362"/>
      <c r="W2384" s="362"/>
      <c r="X2384" s="362"/>
      <c r="Y2384" s="362"/>
      <c r="Z2384" s="362"/>
      <c r="AA2384" s="366"/>
      <c r="AB2384" s="362"/>
      <c r="AC2384" s="362" t="s">
        <v>19</v>
      </c>
      <c r="AD2384" s="362" t="s">
        <v>40</v>
      </c>
      <c r="AE2384" s="362"/>
      <c r="AF2384" s="362"/>
      <c r="AG2384" s="362"/>
      <c r="AH2384" s="362"/>
      <c r="AI2384" s="362"/>
      <c r="AJ2384" s="362"/>
      <c r="AK2384" s="362"/>
      <c r="AL2384" s="362"/>
      <c r="AM2384" s="362"/>
      <c r="AN2384" s="361" t="s">
        <v>803</v>
      </c>
      <c r="AO2384" s="445" t="s">
        <v>9</v>
      </c>
      <c r="AP2384" s="445" t="s">
        <v>9</v>
      </c>
      <c r="AQ2384" s="445" t="s">
        <v>9</v>
      </c>
    </row>
    <row r="2385" spans="1:43" ht="14.5" hidden="1" x14ac:dyDescent="0.35">
      <c r="A2385" s="362">
        <v>2383</v>
      </c>
      <c r="B2385" s="362" t="s">
        <v>5744</v>
      </c>
      <c r="C2385" s="362" t="s">
        <v>3</v>
      </c>
      <c r="D2385" s="362" t="s">
        <v>172</v>
      </c>
      <c r="E2385" s="362"/>
      <c r="F2385" s="362"/>
      <c r="G2385" s="362"/>
      <c r="H2385" s="362" t="s">
        <v>26</v>
      </c>
      <c r="I2385" s="362" t="s">
        <v>63</v>
      </c>
      <c r="J2385" s="361" t="s">
        <v>5745</v>
      </c>
      <c r="K2385" s="362"/>
      <c r="L2385" s="362" t="s">
        <v>186</v>
      </c>
      <c r="M2385" s="362" t="s">
        <v>4410</v>
      </c>
      <c r="N2385" s="362" t="s">
        <v>1398</v>
      </c>
      <c r="O2385" s="362" t="s">
        <v>4513</v>
      </c>
      <c r="P2385" s="482"/>
      <c r="Q2385" s="362"/>
      <c r="R2385" s="362"/>
      <c r="S2385" s="362"/>
      <c r="T2385" s="362"/>
      <c r="U2385" s="362"/>
      <c r="V2385" s="362"/>
      <c r="W2385" s="362"/>
      <c r="X2385" s="362"/>
      <c r="Y2385" s="362"/>
      <c r="Z2385" s="362"/>
      <c r="AA2385" s="366"/>
      <c r="AB2385" s="362"/>
      <c r="AC2385" s="362" t="s">
        <v>19</v>
      </c>
      <c r="AD2385" s="362" t="s">
        <v>40</v>
      </c>
      <c r="AE2385" s="362" t="s">
        <v>6895</v>
      </c>
      <c r="AF2385" s="362" t="s">
        <v>6171</v>
      </c>
      <c r="AG2385" s="362" t="b">
        <v>0</v>
      </c>
      <c r="AH2385" s="362"/>
      <c r="AI2385" s="362"/>
      <c r="AJ2385" s="362"/>
      <c r="AK2385" s="362"/>
      <c r="AL2385" s="362"/>
      <c r="AM2385" s="362"/>
      <c r="AN2385" s="361"/>
      <c r="AO2385" s="445" t="s">
        <v>5839</v>
      </c>
      <c r="AP2385" s="445" t="s">
        <v>5839</v>
      </c>
      <c r="AQ2385" s="445" t="s">
        <v>5839</v>
      </c>
    </row>
    <row r="2386" spans="1:43" ht="29" hidden="1" x14ac:dyDescent="0.35">
      <c r="A2386" s="362">
        <v>2384</v>
      </c>
      <c r="B2386" s="362" t="s">
        <v>5746</v>
      </c>
      <c r="C2386" s="362" t="s">
        <v>3</v>
      </c>
      <c r="D2386" s="362" t="s">
        <v>172</v>
      </c>
      <c r="E2386" s="362"/>
      <c r="F2386" s="362"/>
      <c r="G2386" s="362"/>
      <c r="H2386" s="362" t="s">
        <v>62</v>
      </c>
      <c r="I2386" s="362" t="s">
        <v>5737</v>
      </c>
      <c r="J2386" s="361" t="s">
        <v>805</v>
      </c>
      <c r="K2386" s="362"/>
      <c r="L2386" s="362" t="s">
        <v>186</v>
      </c>
      <c r="M2386" s="362" t="s">
        <v>90</v>
      </c>
      <c r="N2386" s="362" t="s">
        <v>62</v>
      </c>
      <c r="O2386" s="362" t="s">
        <v>5476</v>
      </c>
      <c r="P2386" s="487" t="s">
        <v>6917</v>
      </c>
      <c r="Q2386" s="362"/>
      <c r="R2386" s="362"/>
      <c r="S2386" s="362"/>
      <c r="T2386" s="362"/>
      <c r="U2386" s="362"/>
      <c r="V2386" s="362"/>
      <c r="W2386" s="362"/>
      <c r="X2386" s="362"/>
      <c r="Y2386" s="362"/>
      <c r="Z2386" s="362"/>
      <c r="AA2386" s="366"/>
      <c r="AB2386" s="362"/>
      <c r="AC2386" s="362" t="s">
        <v>19</v>
      </c>
      <c r="AD2386" s="362" t="s">
        <v>40</v>
      </c>
      <c r="AE2386" s="362"/>
      <c r="AF2386" s="362"/>
      <c r="AG2386" s="362"/>
      <c r="AH2386" s="362"/>
      <c r="AI2386" s="362"/>
      <c r="AJ2386" s="362"/>
      <c r="AK2386" s="362"/>
      <c r="AL2386" s="362"/>
      <c r="AM2386" s="362"/>
      <c r="AN2386" s="361" t="s">
        <v>806</v>
      </c>
      <c r="AO2386" s="445" t="s">
        <v>9</v>
      </c>
      <c r="AP2386" s="445" t="s">
        <v>9</v>
      </c>
      <c r="AQ2386" s="445" t="s">
        <v>9</v>
      </c>
    </row>
    <row r="2387" spans="1:43" ht="14.5" hidden="1" x14ac:dyDescent="0.35">
      <c r="A2387" s="362">
        <v>2385</v>
      </c>
      <c r="B2387" s="362" t="s">
        <v>5747</v>
      </c>
      <c r="C2387" s="362" t="s">
        <v>3</v>
      </c>
      <c r="D2387" s="362" t="s">
        <v>172</v>
      </c>
      <c r="E2387" s="362"/>
      <c r="F2387" s="362"/>
      <c r="G2387" s="362"/>
      <c r="H2387" s="362" t="s">
        <v>62</v>
      </c>
      <c r="I2387" s="362" t="s">
        <v>5737</v>
      </c>
      <c r="J2387" s="361" t="s">
        <v>5748</v>
      </c>
      <c r="K2387" s="362"/>
      <c r="L2387" s="362" t="s">
        <v>186</v>
      </c>
      <c r="M2387" s="362" t="s">
        <v>90</v>
      </c>
      <c r="N2387" s="362" t="s">
        <v>62</v>
      </c>
      <c r="O2387" s="362" t="s">
        <v>5476</v>
      </c>
      <c r="P2387" s="493" t="s">
        <v>6962</v>
      </c>
      <c r="Q2387" s="362"/>
      <c r="R2387" s="362"/>
      <c r="S2387" s="362"/>
      <c r="T2387" s="362"/>
      <c r="U2387" s="362"/>
      <c r="V2387" s="362"/>
      <c r="W2387" s="362"/>
      <c r="X2387" s="362"/>
      <c r="Y2387" s="362"/>
      <c r="Z2387" s="362"/>
      <c r="AA2387" s="366"/>
      <c r="AB2387" s="362"/>
      <c r="AC2387" s="362" t="s">
        <v>19</v>
      </c>
      <c r="AD2387" s="362" t="s">
        <v>40</v>
      </c>
      <c r="AE2387" s="362"/>
      <c r="AF2387" s="362"/>
      <c r="AG2387" s="362"/>
      <c r="AH2387" s="362"/>
      <c r="AI2387" s="362"/>
      <c r="AJ2387" s="362"/>
      <c r="AK2387" s="362"/>
      <c r="AL2387" s="362"/>
      <c r="AM2387" s="362"/>
      <c r="AN2387" s="361"/>
      <c r="AO2387" s="445" t="s">
        <v>9</v>
      </c>
      <c r="AP2387" s="445" t="s">
        <v>9</v>
      </c>
      <c r="AQ2387" s="445" t="s">
        <v>9</v>
      </c>
    </row>
    <row r="2388" spans="1:43" ht="29" hidden="1" x14ac:dyDescent="0.35">
      <c r="A2388" s="362">
        <v>2386</v>
      </c>
      <c r="B2388" s="362" t="s">
        <v>5749</v>
      </c>
      <c r="C2388" s="362" t="s">
        <v>3</v>
      </c>
      <c r="D2388" s="362" t="s">
        <v>172</v>
      </c>
      <c r="E2388" s="362"/>
      <c r="F2388" s="362"/>
      <c r="G2388" s="362"/>
      <c r="H2388" s="362" t="s">
        <v>62</v>
      </c>
      <c r="I2388" s="362" t="s">
        <v>5737</v>
      </c>
      <c r="J2388" s="361" t="s">
        <v>5750</v>
      </c>
      <c r="K2388" s="362"/>
      <c r="L2388" s="362" t="s">
        <v>186</v>
      </c>
      <c r="M2388" s="362" t="s">
        <v>90</v>
      </c>
      <c r="N2388" s="362" t="s">
        <v>62</v>
      </c>
      <c r="O2388" s="362" t="s">
        <v>5476</v>
      </c>
      <c r="P2388" s="487" t="s">
        <v>6917</v>
      </c>
      <c r="Q2388" s="362"/>
      <c r="R2388" s="362"/>
      <c r="S2388" s="362"/>
      <c r="T2388" s="362"/>
      <c r="U2388" s="362"/>
      <c r="V2388" s="362"/>
      <c r="W2388" s="362"/>
      <c r="X2388" s="362"/>
      <c r="Y2388" s="362"/>
      <c r="Z2388" s="362"/>
      <c r="AA2388" s="366"/>
      <c r="AB2388" s="362"/>
      <c r="AC2388" s="362" t="s">
        <v>19</v>
      </c>
      <c r="AD2388" s="362" t="s">
        <v>40</v>
      </c>
      <c r="AE2388" s="362"/>
      <c r="AF2388" s="362"/>
      <c r="AG2388" s="362"/>
      <c r="AH2388" s="362"/>
      <c r="AI2388" s="362"/>
      <c r="AJ2388" s="362"/>
      <c r="AK2388" s="362"/>
      <c r="AL2388" s="362"/>
      <c r="AM2388" s="362"/>
      <c r="AN2388" s="361"/>
      <c r="AO2388" s="445" t="s">
        <v>9</v>
      </c>
      <c r="AP2388" s="445" t="s">
        <v>9</v>
      </c>
      <c r="AQ2388" s="445" t="s">
        <v>9</v>
      </c>
    </row>
    <row r="2389" spans="1:43" ht="29" hidden="1" x14ac:dyDescent="0.35">
      <c r="A2389" s="362">
        <v>2387</v>
      </c>
      <c r="B2389" s="362" t="s">
        <v>5751</v>
      </c>
      <c r="C2389" s="362" t="s">
        <v>3</v>
      </c>
      <c r="D2389" s="362" t="s">
        <v>172</v>
      </c>
      <c r="E2389" s="362"/>
      <c r="F2389" s="362"/>
      <c r="G2389" s="362"/>
      <c r="H2389" s="362" t="s">
        <v>62</v>
      </c>
      <c r="I2389" s="362" t="s">
        <v>5737</v>
      </c>
      <c r="J2389" s="361" t="s">
        <v>5752</v>
      </c>
      <c r="K2389" s="362"/>
      <c r="L2389" s="362" t="s">
        <v>186</v>
      </c>
      <c r="M2389" s="362" t="s">
        <v>90</v>
      </c>
      <c r="N2389" s="362" t="s">
        <v>62</v>
      </c>
      <c r="O2389" s="362" t="s">
        <v>5476</v>
      </c>
      <c r="P2389" s="487" t="s">
        <v>6917</v>
      </c>
      <c r="Q2389" s="362"/>
      <c r="R2389" s="362"/>
      <c r="S2389" s="362"/>
      <c r="T2389" s="362"/>
      <c r="U2389" s="362"/>
      <c r="V2389" s="362"/>
      <c r="W2389" s="362"/>
      <c r="X2389" s="362"/>
      <c r="Y2389" s="362"/>
      <c r="Z2389" s="362"/>
      <c r="AA2389" s="366"/>
      <c r="AB2389" s="362"/>
      <c r="AC2389" s="362" t="s">
        <v>19</v>
      </c>
      <c r="AD2389" s="362" t="s">
        <v>40</v>
      </c>
      <c r="AE2389" s="362"/>
      <c r="AF2389" s="362"/>
      <c r="AG2389" s="362"/>
      <c r="AH2389" s="362"/>
      <c r="AI2389" s="362"/>
      <c r="AJ2389" s="362"/>
      <c r="AK2389" s="362"/>
      <c r="AL2389" s="362"/>
      <c r="AM2389" s="362"/>
      <c r="AN2389" s="361"/>
      <c r="AO2389" s="445" t="s">
        <v>9</v>
      </c>
      <c r="AP2389" s="445" t="s">
        <v>9</v>
      </c>
      <c r="AQ2389" s="445" t="s">
        <v>9</v>
      </c>
    </row>
    <row r="2390" spans="1:43" ht="29" hidden="1" x14ac:dyDescent="0.35">
      <c r="A2390" s="362">
        <v>2388</v>
      </c>
      <c r="B2390" s="362" t="s">
        <v>5753</v>
      </c>
      <c r="C2390" s="362" t="s">
        <v>3</v>
      </c>
      <c r="D2390" s="362" t="s">
        <v>172</v>
      </c>
      <c r="E2390" s="362"/>
      <c r="F2390" s="362"/>
      <c r="G2390" s="362"/>
      <c r="H2390" s="362" t="s">
        <v>62</v>
      </c>
      <c r="I2390" s="362" t="s">
        <v>5737</v>
      </c>
      <c r="J2390" s="361" t="s">
        <v>5754</v>
      </c>
      <c r="K2390" s="362"/>
      <c r="L2390" s="362" t="s">
        <v>186</v>
      </c>
      <c r="M2390" s="362" t="s">
        <v>90</v>
      </c>
      <c r="N2390" s="362" t="s">
        <v>62</v>
      </c>
      <c r="O2390" s="362" t="s">
        <v>5476</v>
      </c>
      <c r="P2390" s="487" t="s">
        <v>6917</v>
      </c>
      <c r="Q2390" s="362"/>
      <c r="R2390" s="362"/>
      <c r="S2390" s="362"/>
      <c r="T2390" s="362"/>
      <c r="U2390" s="362"/>
      <c r="V2390" s="362"/>
      <c r="W2390" s="362"/>
      <c r="X2390" s="362"/>
      <c r="Y2390" s="362"/>
      <c r="Z2390" s="362"/>
      <c r="AA2390" s="366"/>
      <c r="AB2390" s="362"/>
      <c r="AC2390" s="362" t="s">
        <v>19</v>
      </c>
      <c r="AD2390" s="362" t="s">
        <v>40</v>
      </c>
      <c r="AE2390" s="362"/>
      <c r="AF2390" s="362"/>
      <c r="AG2390" s="362"/>
      <c r="AH2390" s="362"/>
      <c r="AI2390" s="362"/>
      <c r="AJ2390" s="362"/>
      <c r="AK2390" s="362"/>
      <c r="AL2390" s="362"/>
      <c r="AM2390" s="362"/>
      <c r="AN2390" s="361"/>
      <c r="AO2390" s="445" t="s">
        <v>9</v>
      </c>
      <c r="AP2390" s="445" t="s">
        <v>9</v>
      </c>
      <c r="AQ2390" s="445" t="s">
        <v>9</v>
      </c>
    </row>
    <row r="2391" spans="1:43" ht="29" hidden="1" x14ac:dyDescent="0.35">
      <c r="A2391" s="362">
        <v>2389</v>
      </c>
      <c r="B2391" s="362" t="s">
        <v>5755</v>
      </c>
      <c r="C2391" s="362" t="s">
        <v>3</v>
      </c>
      <c r="D2391" s="362" t="s">
        <v>172</v>
      </c>
      <c r="E2391" s="362"/>
      <c r="F2391" s="362"/>
      <c r="G2391" s="362"/>
      <c r="H2391" s="362" t="s">
        <v>62</v>
      </c>
      <c r="I2391" s="362" t="s">
        <v>5737</v>
      </c>
      <c r="J2391" s="361" t="s">
        <v>5756</v>
      </c>
      <c r="K2391" s="362"/>
      <c r="L2391" s="362" t="s">
        <v>186</v>
      </c>
      <c r="M2391" s="362" t="s">
        <v>90</v>
      </c>
      <c r="N2391" s="362" t="s">
        <v>62</v>
      </c>
      <c r="O2391" s="362" t="s">
        <v>5476</v>
      </c>
      <c r="P2391" s="487" t="s">
        <v>6917</v>
      </c>
      <c r="Q2391" s="362"/>
      <c r="R2391" s="362"/>
      <c r="S2391" s="362"/>
      <c r="T2391" s="362"/>
      <c r="U2391" s="362"/>
      <c r="V2391" s="362"/>
      <c r="W2391" s="362"/>
      <c r="X2391" s="362"/>
      <c r="Y2391" s="362"/>
      <c r="Z2391" s="362"/>
      <c r="AA2391" s="366"/>
      <c r="AB2391" s="362"/>
      <c r="AC2391" s="362" t="s">
        <v>19</v>
      </c>
      <c r="AD2391" s="362" t="s">
        <v>40</v>
      </c>
      <c r="AE2391" s="362"/>
      <c r="AF2391" s="362"/>
      <c r="AG2391" s="362"/>
      <c r="AH2391" s="362"/>
      <c r="AI2391" s="362"/>
      <c r="AJ2391" s="362"/>
      <c r="AK2391" s="362"/>
      <c r="AL2391" s="362"/>
      <c r="AM2391" s="362"/>
      <c r="AN2391" s="361"/>
      <c r="AO2391" s="445" t="s">
        <v>9</v>
      </c>
      <c r="AP2391" s="445" t="s">
        <v>9</v>
      </c>
      <c r="AQ2391" s="445" t="s">
        <v>9</v>
      </c>
    </row>
    <row r="2392" spans="1:43" ht="29" hidden="1" x14ac:dyDescent="0.35">
      <c r="A2392" s="362">
        <v>2390</v>
      </c>
      <c r="B2392" s="362" t="s">
        <v>5757</v>
      </c>
      <c r="C2392" s="362" t="s">
        <v>3</v>
      </c>
      <c r="D2392" s="362" t="s">
        <v>172</v>
      </c>
      <c r="E2392" s="362"/>
      <c r="F2392" s="362"/>
      <c r="G2392" s="362"/>
      <c r="H2392" s="362" t="s">
        <v>62</v>
      </c>
      <c r="I2392" s="362" t="s">
        <v>5737</v>
      </c>
      <c r="J2392" s="361" t="s">
        <v>5758</v>
      </c>
      <c r="K2392" s="362"/>
      <c r="L2392" s="362" t="s">
        <v>186</v>
      </c>
      <c r="M2392" s="362" t="s">
        <v>90</v>
      </c>
      <c r="N2392" s="362" t="s">
        <v>62</v>
      </c>
      <c r="O2392" s="362" t="s">
        <v>5476</v>
      </c>
      <c r="P2392" s="487" t="s">
        <v>6917</v>
      </c>
      <c r="Q2392" s="362"/>
      <c r="R2392" s="362"/>
      <c r="S2392" s="362"/>
      <c r="T2392" s="362"/>
      <c r="U2392" s="362"/>
      <c r="V2392" s="362"/>
      <c r="W2392" s="362"/>
      <c r="X2392" s="362"/>
      <c r="Y2392" s="362"/>
      <c r="Z2392" s="362"/>
      <c r="AA2392" s="366"/>
      <c r="AB2392" s="362"/>
      <c r="AC2392" s="362" t="s">
        <v>19</v>
      </c>
      <c r="AD2392" s="362" t="s">
        <v>40</v>
      </c>
      <c r="AE2392" s="362"/>
      <c r="AF2392" s="362"/>
      <c r="AG2392" s="362"/>
      <c r="AH2392" s="362"/>
      <c r="AI2392" s="362"/>
      <c r="AJ2392" s="362"/>
      <c r="AK2392" s="362"/>
      <c r="AL2392" s="362"/>
      <c r="AM2392" s="362"/>
      <c r="AN2392" s="361"/>
      <c r="AO2392" s="445" t="s">
        <v>9</v>
      </c>
      <c r="AP2392" s="445" t="s">
        <v>9</v>
      </c>
      <c r="AQ2392" s="445" t="s">
        <v>9</v>
      </c>
    </row>
    <row r="2393" spans="1:43" ht="29" hidden="1" x14ac:dyDescent="0.35">
      <c r="A2393" s="362">
        <v>2391</v>
      </c>
      <c r="B2393" s="362" t="s">
        <v>5759</v>
      </c>
      <c r="C2393" s="362" t="s">
        <v>3</v>
      </c>
      <c r="D2393" s="362" t="s">
        <v>172</v>
      </c>
      <c r="E2393" s="362"/>
      <c r="F2393" s="362"/>
      <c r="G2393" s="362"/>
      <c r="H2393" s="362" t="s">
        <v>62</v>
      </c>
      <c r="I2393" s="362" t="s">
        <v>5737</v>
      </c>
      <c r="J2393" s="361" t="s">
        <v>5760</v>
      </c>
      <c r="K2393" s="362"/>
      <c r="L2393" s="362" t="s">
        <v>186</v>
      </c>
      <c r="M2393" s="362" t="s">
        <v>90</v>
      </c>
      <c r="N2393" s="362" t="s">
        <v>62</v>
      </c>
      <c r="O2393" s="362" t="s">
        <v>5476</v>
      </c>
      <c r="P2393" s="487" t="s">
        <v>6917</v>
      </c>
      <c r="Q2393" s="362"/>
      <c r="R2393" s="362"/>
      <c r="S2393" s="362"/>
      <c r="T2393" s="362"/>
      <c r="U2393" s="362"/>
      <c r="V2393" s="362"/>
      <c r="W2393" s="362"/>
      <c r="X2393" s="362"/>
      <c r="Y2393" s="362"/>
      <c r="Z2393" s="362"/>
      <c r="AA2393" s="366"/>
      <c r="AB2393" s="362"/>
      <c r="AC2393" s="362" t="s">
        <v>19</v>
      </c>
      <c r="AD2393" s="362" t="s">
        <v>40</v>
      </c>
      <c r="AE2393" s="362"/>
      <c r="AF2393" s="362"/>
      <c r="AG2393" s="362"/>
      <c r="AH2393" s="362"/>
      <c r="AI2393" s="362"/>
      <c r="AJ2393" s="362"/>
      <c r="AK2393" s="362"/>
      <c r="AL2393" s="362"/>
      <c r="AM2393" s="362"/>
      <c r="AN2393" s="361"/>
      <c r="AO2393" s="445" t="s">
        <v>9</v>
      </c>
      <c r="AP2393" s="445" t="s">
        <v>9</v>
      </c>
      <c r="AQ2393" s="445" t="s">
        <v>9</v>
      </c>
    </row>
    <row r="2394" spans="1:43" ht="29" hidden="1" x14ac:dyDescent="0.35">
      <c r="A2394" s="362">
        <v>2392</v>
      </c>
      <c r="B2394" s="362" t="s">
        <v>5761</v>
      </c>
      <c r="C2394" s="362" t="s">
        <v>3</v>
      </c>
      <c r="D2394" s="362" t="s">
        <v>172</v>
      </c>
      <c r="E2394" s="362"/>
      <c r="F2394" s="362"/>
      <c r="G2394" s="362"/>
      <c r="H2394" s="362" t="s">
        <v>62</v>
      </c>
      <c r="I2394" s="362" t="s">
        <v>5737</v>
      </c>
      <c r="J2394" s="361" t="s">
        <v>5762</v>
      </c>
      <c r="K2394" s="362"/>
      <c r="L2394" s="362" t="s">
        <v>186</v>
      </c>
      <c r="M2394" s="362" t="s">
        <v>90</v>
      </c>
      <c r="N2394" s="362" t="s">
        <v>62</v>
      </c>
      <c r="O2394" s="362" t="s">
        <v>5476</v>
      </c>
      <c r="P2394" s="487" t="s">
        <v>6917</v>
      </c>
      <c r="Q2394" s="362"/>
      <c r="R2394" s="362"/>
      <c r="S2394" s="362"/>
      <c r="T2394" s="362"/>
      <c r="U2394" s="362"/>
      <c r="V2394" s="362"/>
      <c r="W2394" s="362"/>
      <c r="X2394" s="362"/>
      <c r="Y2394" s="362"/>
      <c r="Z2394" s="362"/>
      <c r="AA2394" s="366"/>
      <c r="AB2394" s="362"/>
      <c r="AC2394" s="362" t="s">
        <v>19</v>
      </c>
      <c r="AD2394" s="362" t="s">
        <v>40</v>
      </c>
      <c r="AE2394" s="362"/>
      <c r="AF2394" s="362"/>
      <c r="AG2394" s="362"/>
      <c r="AH2394" s="362"/>
      <c r="AI2394" s="362"/>
      <c r="AJ2394" s="362"/>
      <c r="AK2394" s="362"/>
      <c r="AL2394" s="362"/>
      <c r="AM2394" s="362"/>
      <c r="AN2394" s="361"/>
      <c r="AO2394" s="445" t="s">
        <v>9</v>
      </c>
      <c r="AP2394" s="445" t="s">
        <v>9</v>
      </c>
      <c r="AQ2394" s="445" t="s">
        <v>9</v>
      </c>
    </row>
    <row r="2395" spans="1:43" ht="29" hidden="1" x14ac:dyDescent="0.35">
      <c r="A2395" s="362">
        <v>2393</v>
      </c>
      <c r="B2395" s="362" t="s">
        <v>5763</v>
      </c>
      <c r="C2395" s="362" t="s">
        <v>3</v>
      </c>
      <c r="D2395" s="362" t="s">
        <v>172</v>
      </c>
      <c r="E2395" s="362"/>
      <c r="F2395" s="362"/>
      <c r="G2395" s="362"/>
      <c r="H2395" s="362" t="s">
        <v>26</v>
      </c>
      <c r="I2395" s="362" t="s">
        <v>63</v>
      </c>
      <c r="J2395" s="361" t="s">
        <v>5764</v>
      </c>
      <c r="K2395" s="362"/>
      <c r="L2395" s="362" t="s">
        <v>186</v>
      </c>
      <c r="M2395" s="362" t="s">
        <v>4410</v>
      </c>
      <c r="N2395" s="362" t="s">
        <v>1398</v>
      </c>
      <c r="O2395" s="362" t="s">
        <v>4513</v>
      </c>
      <c r="P2395" s="482" t="s">
        <v>5693</v>
      </c>
      <c r="Q2395" s="362"/>
      <c r="R2395" s="362"/>
      <c r="S2395" s="362"/>
      <c r="T2395" s="362"/>
      <c r="U2395" s="362"/>
      <c r="V2395" s="362"/>
      <c r="W2395" s="362"/>
      <c r="X2395" s="362"/>
      <c r="Y2395" s="362"/>
      <c r="Z2395" s="362"/>
      <c r="AA2395" s="366"/>
      <c r="AB2395" s="362"/>
      <c r="AC2395" s="362" t="s">
        <v>19</v>
      </c>
      <c r="AD2395" s="362" t="s">
        <v>40</v>
      </c>
      <c r="AE2395" s="362" t="s">
        <v>6895</v>
      </c>
      <c r="AF2395" s="362" t="s">
        <v>6171</v>
      </c>
      <c r="AG2395" s="362" t="b">
        <v>0</v>
      </c>
      <c r="AH2395" s="362"/>
      <c r="AI2395" s="362"/>
      <c r="AJ2395" s="362"/>
      <c r="AK2395" s="362"/>
      <c r="AL2395" s="362"/>
      <c r="AM2395" s="362"/>
      <c r="AN2395" s="361"/>
      <c r="AO2395" s="445" t="s">
        <v>5839</v>
      </c>
      <c r="AP2395" s="445" t="s">
        <v>5839</v>
      </c>
      <c r="AQ2395" s="445" t="s">
        <v>5839</v>
      </c>
    </row>
    <row r="2396" spans="1:43" ht="29" hidden="1" x14ac:dyDescent="0.35">
      <c r="A2396" s="362">
        <v>2394</v>
      </c>
      <c r="B2396" s="362" t="s">
        <v>5765</v>
      </c>
      <c r="C2396" s="362" t="s">
        <v>3</v>
      </c>
      <c r="D2396" s="362" t="s">
        <v>172</v>
      </c>
      <c r="E2396" s="362"/>
      <c r="F2396" s="362"/>
      <c r="G2396" s="362"/>
      <c r="H2396" s="362" t="s">
        <v>26</v>
      </c>
      <c r="I2396" s="362" t="s">
        <v>63</v>
      </c>
      <c r="J2396" s="361" t="s">
        <v>5766</v>
      </c>
      <c r="K2396" s="362"/>
      <c r="L2396" s="362" t="s">
        <v>186</v>
      </c>
      <c r="M2396" s="362" t="s">
        <v>4410</v>
      </c>
      <c r="N2396" s="362" t="s">
        <v>1398</v>
      </c>
      <c r="O2396" s="362" t="s">
        <v>4513</v>
      </c>
      <c r="P2396" s="482" t="s">
        <v>5693</v>
      </c>
      <c r="Q2396" s="362"/>
      <c r="R2396" s="362"/>
      <c r="S2396" s="362"/>
      <c r="T2396" s="362"/>
      <c r="U2396" s="362"/>
      <c r="V2396" s="362"/>
      <c r="W2396" s="362"/>
      <c r="X2396" s="362"/>
      <c r="Y2396" s="362"/>
      <c r="Z2396" s="362"/>
      <c r="AA2396" s="366"/>
      <c r="AB2396" s="362"/>
      <c r="AC2396" s="362" t="s">
        <v>19</v>
      </c>
      <c r="AD2396" s="362" t="s">
        <v>40</v>
      </c>
      <c r="AE2396" s="362" t="s">
        <v>6895</v>
      </c>
      <c r="AF2396" s="362" t="s">
        <v>6171</v>
      </c>
      <c r="AG2396" s="362" t="b">
        <v>0</v>
      </c>
      <c r="AH2396" s="362"/>
      <c r="AI2396" s="362"/>
      <c r="AJ2396" s="362"/>
      <c r="AK2396" s="362"/>
      <c r="AL2396" s="362"/>
      <c r="AM2396" s="362"/>
      <c r="AN2396" s="361"/>
      <c r="AO2396" s="445" t="s">
        <v>5839</v>
      </c>
      <c r="AP2396" s="445" t="s">
        <v>5839</v>
      </c>
      <c r="AQ2396" s="445" t="s">
        <v>5839</v>
      </c>
    </row>
    <row r="2397" spans="1:43" ht="14.5" hidden="1" x14ac:dyDescent="0.35">
      <c r="A2397" s="362">
        <v>2395</v>
      </c>
      <c r="B2397" s="362" t="s">
        <v>5767</v>
      </c>
      <c r="C2397" s="362" t="s">
        <v>3</v>
      </c>
      <c r="D2397" s="362" t="s">
        <v>172</v>
      </c>
      <c r="E2397" s="362"/>
      <c r="F2397" s="362" t="s">
        <v>63</v>
      </c>
      <c r="G2397" s="362" t="s">
        <v>63</v>
      </c>
      <c r="H2397" s="362" t="s">
        <v>63</v>
      </c>
      <c r="I2397" s="362" t="s">
        <v>4392</v>
      </c>
      <c r="J2397" s="361" t="s">
        <v>5768</v>
      </c>
      <c r="K2397" s="362"/>
      <c r="L2397" s="362" t="s">
        <v>186</v>
      </c>
      <c r="M2397" s="362" t="s">
        <v>90</v>
      </c>
      <c r="N2397" s="362" t="s">
        <v>2208</v>
      </c>
      <c r="O2397" s="362" t="s">
        <v>4394</v>
      </c>
      <c r="P2397" s="482"/>
      <c r="Q2397" s="362"/>
      <c r="R2397" s="362"/>
      <c r="S2397" s="362"/>
      <c r="T2397" s="362"/>
      <c r="U2397" s="362"/>
      <c r="V2397" s="362"/>
      <c r="W2397" s="362"/>
      <c r="X2397" s="362"/>
      <c r="Y2397" s="362"/>
      <c r="Z2397" s="362"/>
      <c r="AA2397" s="366"/>
      <c r="AB2397" s="362"/>
      <c r="AC2397" s="362" t="s">
        <v>19</v>
      </c>
      <c r="AD2397" s="362" t="s">
        <v>40</v>
      </c>
      <c r="AE2397" s="362">
        <v>0</v>
      </c>
      <c r="AF2397" s="362" t="s">
        <v>40</v>
      </c>
      <c r="AG2397" s="362" t="b">
        <v>1</v>
      </c>
      <c r="AH2397" s="362"/>
      <c r="AI2397" s="362"/>
      <c r="AJ2397" s="362"/>
      <c r="AK2397" s="362"/>
      <c r="AL2397" s="362"/>
      <c r="AM2397" s="362"/>
      <c r="AN2397" s="361"/>
      <c r="AO2397" s="445" t="s">
        <v>9</v>
      </c>
      <c r="AP2397" s="445" t="s">
        <v>9</v>
      </c>
      <c r="AQ2397" s="445" t="s">
        <v>9</v>
      </c>
    </row>
    <row r="2398" spans="1:43" ht="14.5" hidden="1" x14ac:dyDescent="0.35">
      <c r="A2398" s="362">
        <v>2396</v>
      </c>
      <c r="B2398" s="362" t="s">
        <v>5769</v>
      </c>
      <c r="C2398" s="362" t="s">
        <v>3</v>
      </c>
      <c r="D2398" s="362" t="s">
        <v>172</v>
      </c>
      <c r="E2398" s="362"/>
      <c r="F2398" s="362"/>
      <c r="G2398" s="362"/>
      <c r="H2398" s="362" t="s">
        <v>26</v>
      </c>
      <c r="I2398" s="362" t="s">
        <v>63</v>
      </c>
      <c r="J2398" s="361" t="s">
        <v>5770</v>
      </c>
      <c r="K2398" s="362"/>
      <c r="L2398" s="362" t="s">
        <v>186</v>
      </c>
      <c r="M2398" s="362" t="s">
        <v>4410</v>
      </c>
      <c r="N2398" s="362" t="s">
        <v>1398</v>
      </c>
      <c r="O2398" s="362" t="s">
        <v>4513</v>
      </c>
      <c r="P2398" s="482"/>
      <c r="Q2398" s="362"/>
      <c r="R2398" s="362"/>
      <c r="S2398" s="362"/>
      <c r="T2398" s="362"/>
      <c r="U2398" s="362"/>
      <c r="V2398" s="362"/>
      <c r="W2398" s="362"/>
      <c r="X2398" s="362"/>
      <c r="Y2398" s="362"/>
      <c r="Z2398" s="362"/>
      <c r="AA2398" s="366"/>
      <c r="AB2398" s="362"/>
      <c r="AC2398" s="362" t="s">
        <v>19</v>
      </c>
      <c r="AD2398" s="362" t="s">
        <v>40</v>
      </c>
      <c r="AE2398" s="362" t="s">
        <v>6895</v>
      </c>
      <c r="AF2398" s="362" t="s">
        <v>6171</v>
      </c>
      <c r="AG2398" s="362" t="b">
        <v>0</v>
      </c>
      <c r="AH2398" s="362"/>
      <c r="AI2398" s="362"/>
      <c r="AJ2398" s="362"/>
      <c r="AK2398" s="362"/>
      <c r="AL2398" s="362"/>
      <c r="AM2398" s="362"/>
      <c r="AN2398" s="361"/>
      <c r="AO2398" s="445" t="s">
        <v>5839</v>
      </c>
      <c r="AP2398" s="445" t="s">
        <v>5839</v>
      </c>
      <c r="AQ2398" s="445" t="s">
        <v>5839</v>
      </c>
    </row>
    <row r="2399" spans="1:43" ht="29" hidden="1" x14ac:dyDescent="0.35">
      <c r="A2399" s="362">
        <v>2397</v>
      </c>
      <c r="B2399" s="362" t="s">
        <v>5771</v>
      </c>
      <c r="C2399" s="362" t="s">
        <v>3</v>
      </c>
      <c r="D2399" s="362" t="s">
        <v>172</v>
      </c>
      <c r="E2399" s="362"/>
      <c r="F2399" s="362"/>
      <c r="G2399" s="362"/>
      <c r="H2399" s="362" t="s">
        <v>26</v>
      </c>
      <c r="I2399" s="362" t="s">
        <v>63</v>
      </c>
      <c r="J2399" s="361" t="s">
        <v>5772</v>
      </c>
      <c r="K2399" s="362"/>
      <c r="L2399" s="362" t="s">
        <v>186</v>
      </c>
      <c r="M2399" s="362" t="s">
        <v>4410</v>
      </c>
      <c r="N2399" s="362" t="s">
        <v>1398</v>
      </c>
      <c r="O2399" s="362" t="s">
        <v>4513</v>
      </c>
      <c r="P2399" s="482"/>
      <c r="Q2399" s="362"/>
      <c r="R2399" s="362"/>
      <c r="S2399" s="362"/>
      <c r="T2399" s="362"/>
      <c r="U2399" s="362"/>
      <c r="V2399" s="362"/>
      <c r="W2399" s="362"/>
      <c r="X2399" s="362"/>
      <c r="Y2399" s="362"/>
      <c r="Z2399" s="362"/>
      <c r="AA2399" s="366"/>
      <c r="AB2399" s="362"/>
      <c r="AC2399" s="362" t="s">
        <v>19</v>
      </c>
      <c r="AD2399" s="362" t="s">
        <v>40</v>
      </c>
      <c r="AE2399" s="362" t="s">
        <v>6895</v>
      </c>
      <c r="AF2399" s="362" t="s">
        <v>6171</v>
      </c>
      <c r="AG2399" s="362" t="b">
        <v>0</v>
      </c>
      <c r="AH2399" s="362"/>
      <c r="AI2399" s="362"/>
      <c r="AJ2399" s="362"/>
      <c r="AK2399" s="362"/>
      <c r="AL2399" s="362"/>
      <c r="AM2399" s="362"/>
      <c r="AN2399" s="361"/>
      <c r="AO2399" s="445" t="s">
        <v>5839</v>
      </c>
      <c r="AP2399" s="445" t="s">
        <v>5839</v>
      </c>
      <c r="AQ2399" s="445" t="s">
        <v>5839</v>
      </c>
    </row>
    <row r="2400" spans="1:43" ht="14.5" hidden="1" x14ac:dyDescent="0.35">
      <c r="A2400" s="362">
        <v>2398</v>
      </c>
      <c r="B2400" s="362" t="s">
        <v>5773</v>
      </c>
      <c r="C2400" s="362" t="s">
        <v>3</v>
      </c>
      <c r="D2400" s="362" t="s">
        <v>172</v>
      </c>
      <c r="E2400" s="362"/>
      <c r="F2400" s="362"/>
      <c r="G2400" s="362"/>
      <c r="H2400" s="362" t="s">
        <v>26</v>
      </c>
      <c r="I2400" s="362" t="s">
        <v>63</v>
      </c>
      <c r="J2400" s="361" t="s">
        <v>5774</v>
      </c>
      <c r="K2400" s="362"/>
      <c r="L2400" s="362" t="s">
        <v>1689</v>
      </c>
      <c r="M2400" s="362" t="s">
        <v>4410</v>
      </c>
      <c r="N2400" s="362" t="s">
        <v>4399</v>
      </c>
      <c r="O2400" s="362" t="s">
        <v>4400</v>
      </c>
      <c r="P2400" s="482"/>
      <c r="Q2400" s="362"/>
      <c r="R2400" s="362"/>
      <c r="S2400" s="362"/>
      <c r="T2400" s="362"/>
      <c r="U2400" s="362"/>
      <c r="V2400" s="362"/>
      <c r="W2400" s="362"/>
      <c r="X2400" s="362"/>
      <c r="Y2400" s="362"/>
      <c r="Z2400" s="362"/>
      <c r="AA2400" s="366"/>
      <c r="AB2400" s="362"/>
      <c r="AC2400" s="362" t="s">
        <v>19</v>
      </c>
      <c r="AD2400" s="362" t="s">
        <v>40</v>
      </c>
      <c r="AE2400" s="362">
        <v>0</v>
      </c>
      <c r="AF2400" s="362" t="s">
        <v>6171</v>
      </c>
      <c r="AG2400" s="362" t="b">
        <v>1</v>
      </c>
      <c r="AH2400" s="362"/>
      <c r="AI2400" s="362"/>
      <c r="AJ2400" s="362"/>
      <c r="AK2400" s="362"/>
      <c r="AL2400" s="362"/>
      <c r="AM2400" s="362"/>
      <c r="AN2400" s="361"/>
      <c r="AO2400" s="445" t="s">
        <v>5839</v>
      </c>
      <c r="AP2400" s="445" t="s">
        <v>5839</v>
      </c>
      <c r="AQ2400" s="445" t="s">
        <v>5839</v>
      </c>
    </row>
    <row r="2401" spans="1:43" ht="14.5" hidden="1" x14ac:dyDescent="0.35">
      <c r="A2401" s="362">
        <v>2399</v>
      </c>
      <c r="B2401" s="362" t="s">
        <v>5775</v>
      </c>
      <c r="C2401" s="362" t="s">
        <v>3</v>
      </c>
      <c r="D2401" s="362" t="s">
        <v>172</v>
      </c>
      <c r="E2401" s="362"/>
      <c r="F2401" s="362"/>
      <c r="G2401" s="362"/>
      <c r="H2401" s="362" t="s">
        <v>26</v>
      </c>
      <c r="I2401" s="362" t="s">
        <v>63</v>
      </c>
      <c r="J2401" s="361" t="s">
        <v>5776</v>
      </c>
      <c r="K2401" s="362"/>
      <c r="L2401" s="362" t="s">
        <v>1689</v>
      </c>
      <c r="M2401" s="362" t="s">
        <v>95</v>
      </c>
      <c r="N2401" s="362" t="s">
        <v>4399</v>
      </c>
      <c r="O2401" s="362" t="s">
        <v>4400</v>
      </c>
      <c r="P2401" s="482"/>
      <c r="Q2401" s="362"/>
      <c r="R2401" s="362"/>
      <c r="S2401" s="362"/>
      <c r="T2401" s="362"/>
      <c r="U2401" s="362"/>
      <c r="V2401" s="362"/>
      <c r="W2401" s="362"/>
      <c r="X2401" s="362"/>
      <c r="Y2401" s="362"/>
      <c r="Z2401" s="362"/>
      <c r="AA2401" s="366"/>
      <c r="AB2401" s="362"/>
      <c r="AC2401" s="362" t="s">
        <v>19</v>
      </c>
      <c r="AD2401" s="362" t="s">
        <v>40</v>
      </c>
      <c r="AE2401" s="362">
        <v>0</v>
      </c>
      <c r="AF2401" s="362" t="s">
        <v>6316</v>
      </c>
      <c r="AG2401" s="362" t="b">
        <v>1</v>
      </c>
      <c r="AH2401" s="362"/>
      <c r="AI2401" s="362"/>
      <c r="AJ2401" s="362"/>
      <c r="AK2401" s="362"/>
      <c r="AL2401" s="362"/>
      <c r="AM2401" s="362"/>
      <c r="AN2401" s="361"/>
      <c r="AO2401" s="445" t="s">
        <v>9</v>
      </c>
      <c r="AP2401" s="445" t="s">
        <v>9</v>
      </c>
      <c r="AQ2401" s="445" t="s">
        <v>9</v>
      </c>
    </row>
    <row r="2402" spans="1:43" ht="14.5" hidden="1" x14ac:dyDescent="0.35">
      <c r="A2402" s="362">
        <v>2400</v>
      </c>
      <c r="B2402" s="362" t="s">
        <v>5777</v>
      </c>
      <c r="C2402" s="362" t="s">
        <v>3</v>
      </c>
      <c r="D2402" s="362" t="s">
        <v>172</v>
      </c>
      <c r="E2402" s="362"/>
      <c r="F2402" s="362"/>
      <c r="G2402" s="362"/>
      <c r="H2402" s="362" t="s">
        <v>26</v>
      </c>
      <c r="I2402" s="362" t="s">
        <v>63</v>
      </c>
      <c r="J2402" s="361" t="s">
        <v>5778</v>
      </c>
      <c r="K2402" s="362"/>
      <c r="L2402" s="362" t="s">
        <v>1689</v>
      </c>
      <c r="M2402" s="362" t="s">
        <v>4410</v>
      </c>
      <c r="N2402" s="362" t="s">
        <v>4399</v>
      </c>
      <c r="O2402" s="362" t="s">
        <v>4400</v>
      </c>
      <c r="P2402" s="482"/>
      <c r="Q2402" s="362"/>
      <c r="R2402" s="362"/>
      <c r="S2402" s="362"/>
      <c r="T2402" s="362"/>
      <c r="U2402" s="362"/>
      <c r="V2402" s="362"/>
      <c r="W2402" s="362"/>
      <c r="X2402" s="362"/>
      <c r="Y2402" s="362"/>
      <c r="Z2402" s="362"/>
      <c r="AA2402" s="366"/>
      <c r="AB2402" s="362"/>
      <c r="AC2402" s="362" t="s">
        <v>19</v>
      </c>
      <c r="AD2402" s="362" t="s">
        <v>40</v>
      </c>
      <c r="AE2402" s="362">
        <v>0</v>
      </c>
      <c r="AF2402" s="362" t="s">
        <v>6171</v>
      </c>
      <c r="AG2402" s="362" t="b">
        <v>1</v>
      </c>
      <c r="AH2402" s="362"/>
      <c r="AI2402" s="362"/>
      <c r="AJ2402" s="362"/>
      <c r="AK2402" s="362"/>
      <c r="AL2402" s="362"/>
      <c r="AM2402" s="362"/>
      <c r="AN2402" s="361"/>
      <c r="AO2402" s="445" t="s">
        <v>5839</v>
      </c>
      <c r="AP2402" s="445" t="s">
        <v>5839</v>
      </c>
      <c r="AQ2402" s="445" t="s">
        <v>5839</v>
      </c>
    </row>
    <row r="2403" spans="1:43" ht="14.5" hidden="1" x14ac:dyDescent="0.35">
      <c r="A2403" s="362">
        <v>2401</v>
      </c>
      <c r="B2403" s="362" t="s">
        <v>5779</v>
      </c>
      <c r="C2403" s="362" t="s">
        <v>3</v>
      </c>
      <c r="D2403" s="362" t="s">
        <v>172</v>
      </c>
      <c r="E2403" s="362"/>
      <c r="F2403" s="362"/>
      <c r="G2403" s="362"/>
      <c r="H2403" s="362" t="s">
        <v>26</v>
      </c>
      <c r="I2403" s="362" t="s">
        <v>63</v>
      </c>
      <c r="J2403" s="361" t="s">
        <v>5780</v>
      </c>
      <c r="K2403" s="362"/>
      <c r="L2403" s="362" t="s">
        <v>1689</v>
      </c>
      <c r="M2403" s="362" t="s">
        <v>95</v>
      </c>
      <c r="N2403" s="362" t="s">
        <v>4399</v>
      </c>
      <c r="O2403" s="362" t="s">
        <v>4400</v>
      </c>
      <c r="P2403" s="482"/>
      <c r="Q2403" s="362"/>
      <c r="R2403" s="362"/>
      <c r="S2403" s="362"/>
      <c r="T2403" s="362"/>
      <c r="U2403" s="362"/>
      <c r="V2403" s="362"/>
      <c r="W2403" s="362"/>
      <c r="X2403" s="362"/>
      <c r="Y2403" s="362"/>
      <c r="Z2403" s="362"/>
      <c r="AA2403" s="366"/>
      <c r="AB2403" s="362"/>
      <c r="AC2403" s="362" t="s">
        <v>19</v>
      </c>
      <c r="AD2403" s="362" t="s">
        <v>40</v>
      </c>
      <c r="AE2403" s="362">
        <v>0</v>
      </c>
      <c r="AF2403" s="362" t="s">
        <v>6316</v>
      </c>
      <c r="AG2403" s="362" t="b">
        <v>1</v>
      </c>
      <c r="AH2403" s="362"/>
      <c r="AI2403" s="362"/>
      <c r="AJ2403" s="362"/>
      <c r="AK2403" s="362"/>
      <c r="AL2403" s="362"/>
      <c r="AM2403" s="362"/>
      <c r="AN2403" s="361"/>
      <c r="AO2403" s="445" t="s">
        <v>9</v>
      </c>
      <c r="AP2403" s="445" t="s">
        <v>9</v>
      </c>
      <c r="AQ2403" s="445" t="s">
        <v>9</v>
      </c>
    </row>
    <row r="2404" spans="1:43" ht="14.5" hidden="1" x14ac:dyDescent="0.35">
      <c r="A2404" s="362">
        <v>2402</v>
      </c>
      <c r="B2404" s="362" t="s">
        <v>5781</v>
      </c>
      <c r="C2404" s="362" t="s">
        <v>3</v>
      </c>
      <c r="D2404" s="362" t="s">
        <v>172</v>
      </c>
      <c r="E2404" s="362"/>
      <c r="F2404" s="362"/>
      <c r="G2404" s="362"/>
      <c r="H2404" s="362" t="s">
        <v>26</v>
      </c>
      <c r="I2404" s="362" t="s">
        <v>63</v>
      </c>
      <c r="J2404" s="361" t="s">
        <v>5782</v>
      </c>
      <c r="K2404" s="362"/>
      <c r="L2404" s="362" t="s">
        <v>1689</v>
      </c>
      <c r="M2404" s="362" t="s">
        <v>1024</v>
      </c>
      <c r="N2404" s="362" t="s">
        <v>2208</v>
      </c>
      <c r="O2404" s="362" t="s">
        <v>4394</v>
      </c>
      <c r="P2404" s="482" t="s">
        <v>1024</v>
      </c>
      <c r="Q2404" s="362"/>
      <c r="R2404" s="362"/>
      <c r="S2404" s="362"/>
      <c r="T2404" s="362"/>
      <c r="U2404" s="362"/>
      <c r="V2404" s="362"/>
      <c r="W2404" s="362"/>
      <c r="X2404" s="362"/>
      <c r="Y2404" s="362"/>
      <c r="Z2404" s="362"/>
      <c r="AA2404" s="366"/>
      <c r="AB2404" s="362"/>
      <c r="AC2404" s="362" t="s">
        <v>19</v>
      </c>
      <c r="AD2404" s="362" t="s">
        <v>40</v>
      </c>
      <c r="AE2404" s="362"/>
      <c r="AF2404" s="362" t="s">
        <v>101</v>
      </c>
      <c r="AG2404" s="362" t="b">
        <v>0</v>
      </c>
      <c r="AH2404" s="362"/>
      <c r="AI2404" s="362"/>
      <c r="AJ2404" s="362"/>
      <c r="AK2404" s="362"/>
      <c r="AL2404" s="362"/>
      <c r="AM2404" s="362"/>
      <c r="AN2404" s="361" t="s">
        <v>1724</v>
      </c>
      <c r="AO2404" s="445" t="s">
        <v>9</v>
      </c>
      <c r="AP2404" s="445" t="s">
        <v>9</v>
      </c>
      <c r="AQ2404" s="445" t="s">
        <v>9</v>
      </c>
    </row>
    <row r="2405" spans="1:43" ht="14.5" hidden="1" x14ac:dyDescent="0.35">
      <c r="A2405" s="362">
        <v>2403</v>
      </c>
      <c r="B2405" s="362" t="s">
        <v>5783</v>
      </c>
      <c r="C2405" s="362" t="s">
        <v>3</v>
      </c>
      <c r="D2405" s="362" t="s">
        <v>172</v>
      </c>
      <c r="E2405" s="362"/>
      <c r="F2405" s="362"/>
      <c r="G2405" s="362"/>
      <c r="H2405" s="362" t="s">
        <v>26</v>
      </c>
      <c r="I2405" s="362" t="s">
        <v>63</v>
      </c>
      <c r="J2405" s="361" t="s">
        <v>5784</v>
      </c>
      <c r="K2405" s="362"/>
      <c r="L2405" s="362" t="s">
        <v>1689</v>
      </c>
      <c r="M2405" s="362" t="s">
        <v>1024</v>
      </c>
      <c r="N2405" s="362" t="s">
        <v>2208</v>
      </c>
      <c r="O2405" s="362" t="s">
        <v>4394</v>
      </c>
      <c r="P2405" s="482" t="s">
        <v>1024</v>
      </c>
      <c r="Q2405" s="362"/>
      <c r="R2405" s="362"/>
      <c r="S2405" s="362"/>
      <c r="T2405" s="362"/>
      <c r="U2405" s="362"/>
      <c r="V2405" s="362"/>
      <c r="W2405" s="362"/>
      <c r="X2405" s="362"/>
      <c r="Y2405" s="362"/>
      <c r="Z2405" s="362"/>
      <c r="AA2405" s="366"/>
      <c r="AB2405" s="362"/>
      <c r="AC2405" s="362" t="s">
        <v>19</v>
      </c>
      <c r="AD2405" s="362" t="s">
        <v>40</v>
      </c>
      <c r="AE2405" s="362"/>
      <c r="AF2405" s="362" t="s">
        <v>101</v>
      </c>
      <c r="AG2405" s="362" t="b">
        <v>0</v>
      </c>
      <c r="AH2405" s="362"/>
      <c r="AI2405" s="362"/>
      <c r="AJ2405" s="362"/>
      <c r="AK2405" s="362"/>
      <c r="AL2405" s="362"/>
      <c r="AM2405" s="362"/>
      <c r="AN2405" s="361" t="s">
        <v>1724</v>
      </c>
      <c r="AO2405" s="445" t="s">
        <v>9</v>
      </c>
      <c r="AP2405" s="445" t="s">
        <v>9</v>
      </c>
      <c r="AQ2405" s="445" t="s">
        <v>9</v>
      </c>
    </row>
    <row r="2406" spans="1:43" ht="14.5" hidden="1" x14ac:dyDescent="0.35">
      <c r="A2406" s="362">
        <v>2404</v>
      </c>
      <c r="B2406" s="362" t="s">
        <v>5785</v>
      </c>
      <c r="C2406" s="362" t="s">
        <v>3</v>
      </c>
      <c r="D2406" s="362" t="s">
        <v>172</v>
      </c>
      <c r="E2406" s="362"/>
      <c r="F2406" s="362"/>
      <c r="G2406" s="362"/>
      <c r="H2406" s="362" t="s">
        <v>26</v>
      </c>
      <c r="I2406" s="362" t="s">
        <v>63</v>
      </c>
      <c r="J2406" s="361" t="s">
        <v>5786</v>
      </c>
      <c r="K2406" s="362"/>
      <c r="L2406" s="362" t="s">
        <v>1689</v>
      </c>
      <c r="M2406" s="362" t="s">
        <v>1024</v>
      </c>
      <c r="N2406" s="362" t="s">
        <v>2208</v>
      </c>
      <c r="O2406" s="362" t="s">
        <v>4394</v>
      </c>
      <c r="P2406" s="482" t="s">
        <v>1024</v>
      </c>
      <c r="Q2406" s="362"/>
      <c r="R2406" s="362"/>
      <c r="S2406" s="362"/>
      <c r="T2406" s="362"/>
      <c r="U2406" s="362"/>
      <c r="V2406" s="362"/>
      <c r="W2406" s="362"/>
      <c r="X2406" s="362"/>
      <c r="Y2406" s="362"/>
      <c r="Z2406" s="362"/>
      <c r="AA2406" s="366"/>
      <c r="AB2406" s="362"/>
      <c r="AC2406" s="362" t="s">
        <v>19</v>
      </c>
      <c r="AD2406" s="362" t="s">
        <v>40</v>
      </c>
      <c r="AE2406" s="362"/>
      <c r="AF2406" s="362" t="s">
        <v>101</v>
      </c>
      <c r="AG2406" s="362" t="b">
        <v>0</v>
      </c>
      <c r="AH2406" s="362"/>
      <c r="AI2406" s="362"/>
      <c r="AJ2406" s="362"/>
      <c r="AK2406" s="362"/>
      <c r="AL2406" s="362"/>
      <c r="AM2406" s="362"/>
      <c r="AN2406" s="361" t="s">
        <v>1724</v>
      </c>
      <c r="AO2406" s="445" t="s">
        <v>9</v>
      </c>
      <c r="AP2406" s="445" t="s">
        <v>9</v>
      </c>
      <c r="AQ2406" s="445" t="s">
        <v>9</v>
      </c>
    </row>
    <row r="2407" spans="1:43" ht="14.5" hidden="1" x14ac:dyDescent="0.35">
      <c r="A2407" s="362">
        <v>2405</v>
      </c>
      <c r="B2407" s="362" t="s">
        <v>5787</v>
      </c>
      <c r="C2407" s="362" t="s">
        <v>3</v>
      </c>
      <c r="D2407" s="362" t="s">
        <v>172</v>
      </c>
      <c r="E2407" s="362"/>
      <c r="F2407" s="362"/>
      <c r="G2407" s="362"/>
      <c r="H2407" s="362" t="s">
        <v>26</v>
      </c>
      <c r="I2407" s="362" t="s">
        <v>63</v>
      </c>
      <c r="J2407" s="361" t="s">
        <v>5788</v>
      </c>
      <c r="K2407" s="362"/>
      <c r="L2407" s="362" t="s">
        <v>186</v>
      </c>
      <c r="M2407" s="362" t="s">
        <v>1024</v>
      </c>
      <c r="N2407" s="362" t="s">
        <v>2208</v>
      </c>
      <c r="O2407" s="362" t="s">
        <v>4394</v>
      </c>
      <c r="P2407" s="482" t="s">
        <v>1024</v>
      </c>
      <c r="Q2407" s="362"/>
      <c r="R2407" s="362"/>
      <c r="S2407" s="362"/>
      <c r="T2407" s="362"/>
      <c r="U2407" s="362"/>
      <c r="V2407" s="362"/>
      <c r="W2407" s="362"/>
      <c r="X2407" s="362"/>
      <c r="Y2407" s="362"/>
      <c r="Z2407" s="362"/>
      <c r="AA2407" s="366"/>
      <c r="AB2407" s="362"/>
      <c r="AC2407" s="362" t="s">
        <v>19</v>
      </c>
      <c r="AD2407" s="362" t="s">
        <v>40</v>
      </c>
      <c r="AE2407" s="362"/>
      <c r="AF2407" s="362" t="s">
        <v>101</v>
      </c>
      <c r="AG2407" s="362" t="b">
        <v>0</v>
      </c>
      <c r="AH2407" s="362"/>
      <c r="AI2407" s="362"/>
      <c r="AJ2407" s="362"/>
      <c r="AK2407" s="362"/>
      <c r="AL2407" s="362"/>
      <c r="AM2407" s="362"/>
      <c r="AN2407" s="361" t="s">
        <v>1724</v>
      </c>
      <c r="AO2407" s="445" t="s">
        <v>9</v>
      </c>
      <c r="AP2407" s="445" t="s">
        <v>9</v>
      </c>
      <c r="AQ2407" s="445" t="s">
        <v>9</v>
      </c>
    </row>
    <row r="2408" spans="1:43" ht="14.5" hidden="1" x14ac:dyDescent="0.35">
      <c r="A2408" s="362">
        <v>2406</v>
      </c>
      <c r="B2408" s="362" t="s">
        <v>5789</v>
      </c>
      <c r="C2408" s="362" t="s">
        <v>3</v>
      </c>
      <c r="D2408" s="362" t="s">
        <v>172</v>
      </c>
      <c r="E2408" s="362"/>
      <c r="F2408" s="362" t="s">
        <v>63</v>
      </c>
      <c r="G2408" s="362" t="s">
        <v>63</v>
      </c>
      <c r="H2408" s="362" t="s">
        <v>63</v>
      </c>
      <c r="I2408" s="362" t="s">
        <v>4392</v>
      </c>
      <c r="J2408" s="361" t="s">
        <v>5790</v>
      </c>
      <c r="K2408" s="362"/>
      <c r="L2408" s="362" t="s">
        <v>186</v>
      </c>
      <c r="M2408" s="362" t="s">
        <v>90</v>
      </c>
      <c r="N2408" s="362" t="s">
        <v>2208</v>
      </c>
      <c r="O2408" s="362" t="s">
        <v>4394</v>
      </c>
      <c r="P2408" s="482"/>
      <c r="Q2408" s="362"/>
      <c r="R2408" s="362"/>
      <c r="S2408" s="362"/>
      <c r="T2408" s="362"/>
      <c r="U2408" s="362"/>
      <c r="V2408" s="362"/>
      <c r="W2408" s="362"/>
      <c r="X2408" s="362"/>
      <c r="Y2408" s="362"/>
      <c r="Z2408" s="362"/>
      <c r="AA2408" s="366"/>
      <c r="AB2408" s="362"/>
      <c r="AC2408" s="362" t="s">
        <v>19</v>
      </c>
      <c r="AD2408" s="362" t="s">
        <v>40</v>
      </c>
      <c r="AE2408" s="362">
        <v>0</v>
      </c>
      <c r="AF2408" s="362" t="s">
        <v>6316</v>
      </c>
      <c r="AG2408" s="362" t="b">
        <v>1</v>
      </c>
      <c r="AH2408" s="362"/>
      <c r="AI2408" s="362"/>
      <c r="AJ2408" s="362"/>
      <c r="AK2408" s="362"/>
      <c r="AL2408" s="362"/>
      <c r="AM2408" s="362"/>
      <c r="AN2408" s="361"/>
      <c r="AO2408" s="445" t="s">
        <v>9</v>
      </c>
      <c r="AP2408" s="445" t="s">
        <v>9</v>
      </c>
      <c r="AQ2408" s="445" t="s">
        <v>9</v>
      </c>
    </row>
    <row r="2409" spans="1:43" ht="14.5" hidden="1" x14ac:dyDescent="0.35">
      <c r="A2409" s="362">
        <v>2407</v>
      </c>
      <c r="B2409" s="362" t="s">
        <v>5791</v>
      </c>
      <c r="C2409" s="362" t="s">
        <v>3</v>
      </c>
      <c r="D2409" s="362" t="s">
        <v>172</v>
      </c>
      <c r="E2409" s="362"/>
      <c r="F2409" s="362"/>
      <c r="G2409" s="362"/>
      <c r="H2409" s="362" t="s">
        <v>26</v>
      </c>
      <c r="I2409" s="362" t="s">
        <v>63</v>
      </c>
      <c r="J2409" s="361" t="s">
        <v>5792</v>
      </c>
      <c r="K2409" s="362"/>
      <c r="L2409" s="362" t="s">
        <v>186</v>
      </c>
      <c r="M2409" s="362" t="s">
        <v>4410</v>
      </c>
      <c r="N2409" s="362" t="s">
        <v>2208</v>
      </c>
      <c r="O2409" s="362" t="s">
        <v>4394</v>
      </c>
      <c r="P2409" s="482"/>
      <c r="Q2409" s="362"/>
      <c r="R2409" s="362"/>
      <c r="S2409" s="362"/>
      <c r="T2409" s="362"/>
      <c r="U2409" s="362"/>
      <c r="V2409" s="362"/>
      <c r="W2409" s="362"/>
      <c r="X2409" s="362"/>
      <c r="Y2409" s="362"/>
      <c r="Z2409" s="362"/>
      <c r="AA2409" s="366"/>
      <c r="AB2409" s="362"/>
      <c r="AC2409" s="362" t="s">
        <v>19</v>
      </c>
      <c r="AD2409" s="362" t="s">
        <v>40</v>
      </c>
      <c r="AE2409" s="362">
        <v>0</v>
      </c>
      <c r="AF2409" s="362" t="s">
        <v>6171</v>
      </c>
      <c r="AG2409" s="362" t="b">
        <v>1</v>
      </c>
      <c r="AH2409" s="362"/>
      <c r="AI2409" s="362"/>
      <c r="AJ2409" s="362"/>
      <c r="AK2409" s="362"/>
      <c r="AL2409" s="362"/>
      <c r="AM2409" s="362"/>
      <c r="AN2409" s="361"/>
      <c r="AO2409" s="445" t="s">
        <v>5839</v>
      </c>
      <c r="AP2409" s="445" t="s">
        <v>5839</v>
      </c>
      <c r="AQ2409" s="445" t="s">
        <v>5839</v>
      </c>
    </row>
    <row r="2410" spans="1:43" ht="14.5" hidden="1" x14ac:dyDescent="0.35">
      <c r="A2410" s="362">
        <v>2408</v>
      </c>
      <c r="B2410" s="362" t="s">
        <v>5793</v>
      </c>
      <c r="C2410" s="362" t="s">
        <v>3</v>
      </c>
      <c r="D2410" s="362" t="s">
        <v>172</v>
      </c>
      <c r="E2410" s="362"/>
      <c r="F2410" s="362"/>
      <c r="G2410" s="362"/>
      <c r="H2410" s="362" t="s">
        <v>26</v>
      </c>
      <c r="I2410" s="362" t="s">
        <v>63</v>
      </c>
      <c r="J2410" s="361" t="s">
        <v>5794</v>
      </c>
      <c r="K2410" s="362"/>
      <c r="L2410" s="362" t="s">
        <v>186</v>
      </c>
      <c r="M2410" s="362" t="s">
        <v>4410</v>
      </c>
      <c r="N2410" s="362" t="s">
        <v>2208</v>
      </c>
      <c r="O2410" s="362" t="s">
        <v>4394</v>
      </c>
      <c r="P2410" s="482"/>
      <c r="Q2410" s="362"/>
      <c r="R2410" s="362"/>
      <c r="S2410" s="362"/>
      <c r="T2410" s="362"/>
      <c r="U2410" s="362"/>
      <c r="V2410" s="362"/>
      <c r="W2410" s="362"/>
      <c r="X2410" s="362"/>
      <c r="Y2410" s="362"/>
      <c r="Z2410" s="362"/>
      <c r="AA2410" s="366"/>
      <c r="AB2410" s="362"/>
      <c r="AC2410" s="362" t="s">
        <v>19</v>
      </c>
      <c r="AD2410" s="362" t="s">
        <v>40</v>
      </c>
      <c r="AE2410" s="362">
        <v>0</v>
      </c>
      <c r="AF2410" s="362" t="s">
        <v>6171</v>
      </c>
      <c r="AG2410" s="362" t="b">
        <v>1</v>
      </c>
      <c r="AH2410" s="362"/>
      <c r="AI2410" s="362"/>
      <c r="AJ2410" s="362"/>
      <c r="AK2410" s="362"/>
      <c r="AL2410" s="362"/>
      <c r="AM2410" s="362"/>
      <c r="AN2410" s="361"/>
      <c r="AO2410" s="445" t="s">
        <v>5839</v>
      </c>
      <c r="AP2410" s="445" t="s">
        <v>5839</v>
      </c>
      <c r="AQ2410" s="445" t="s">
        <v>5839</v>
      </c>
    </row>
    <row r="2411" spans="1:43" ht="14.5" hidden="1" x14ac:dyDescent="0.35">
      <c r="A2411" s="362">
        <v>2409</v>
      </c>
      <c r="B2411" s="362" t="s">
        <v>5795</v>
      </c>
      <c r="C2411" s="362" t="s">
        <v>3</v>
      </c>
      <c r="D2411" s="362" t="s">
        <v>172</v>
      </c>
      <c r="E2411" s="362"/>
      <c r="F2411" s="362"/>
      <c r="G2411" s="362"/>
      <c r="H2411" s="362" t="s">
        <v>26</v>
      </c>
      <c r="I2411" s="362" t="s">
        <v>63</v>
      </c>
      <c r="J2411" s="361" t="s">
        <v>5796</v>
      </c>
      <c r="K2411" s="362"/>
      <c r="L2411" s="362" t="s">
        <v>186</v>
      </c>
      <c r="M2411" s="362" t="s">
        <v>4410</v>
      </c>
      <c r="N2411" s="362" t="s">
        <v>2208</v>
      </c>
      <c r="O2411" s="362" t="s">
        <v>4394</v>
      </c>
      <c r="P2411" s="482"/>
      <c r="Q2411" s="362"/>
      <c r="R2411" s="362"/>
      <c r="S2411" s="362"/>
      <c r="T2411" s="362"/>
      <c r="U2411" s="362"/>
      <c r="V2411" s="362"/>
      <c r="W2411" s="362"/>
      <c r="X2411" s="362"/>
      <c r="Y2411" s="362"/>
      <c r="Z2411" s="362"/>
      <c r="AA2411" s="366"/>
      <c r="AB2411" s="362"/>
      <c r="AC2411" s="362" t="s">
        <v>19</v>
      </c>
      <c r="AD2411" s="362" t="s">
        <v>40</v>
      </c>
      <c r="AE2411" s="362">
        <v>0</v>
      </c>
      <c r="AF2411" s="362" t="s">
        <v>6171</v>
      </c>
      <c r="AG2411" s="362" t="b">
        <v>1</v>
      </c>
      <c r="AH2411" s="362"/>
      <c r="AI2411" s="362"/>
      <c r="AJ2411" s="362"/>
      <c r="AK2411" s="362"/>
      <c r="AL2411" s="362"/>
      <c r="AM2411" s="362"/>
      <c r="AN2411" s="361"/>
      <c r="AO2411" s="445" t="s">
        <v>5839</v>
      </c>
      <c r="AP2411" s="445" t="s">
        <v>5839</v>
      </c>
      <c r="AQ2411" s="445" t="s">
        <v>5839</v>
      </c>
    </row>
    <row r="2412" spans="1:43" ht="14.5" hidden="1" x14ac:dyDescent="0.35">
      <c r="A2412" s="362">
        <v>2410</v>
      </c>
      <c r="B2412" s="362" t="s">
        <v>5797</v>
      </c>
      <c r="C2412" s="362" t="s">
        <v>3</v>
      </c>
      <c r="D2412" s="362" t="s">
        <v>172</v>
      </c>
      <c r="E2412" s="362"/>
      <c r="F2412" s="362"/>
      <c r="G2412" s="362"/>
      <c r="H2412" s="362" t="s">
        <v>26</v>
      </c>
      <c r="I2412" s="362" t="s">
        <v>63</v>
      </c>
      <c r="J2412" s="361" t="s">
        <v>5798</v>
      </c>
      <c r="K2412" s="362"/>
      <c r="L2412" s="362" t="s">
        <v>186</v>
      </c>
      <c r="M2412" s="362" t="s">
        <v>4410</v>
      </c>
      <c r="N2412" s="362" t="s">
        <v>2208</v>
      </c>
      <c r="O2412" s="362" t="s">
        <v>4394</v>
      </c>
      <c r="P2412" s="482"/>
      <c r="Q2412" s="362"/>
      <c r="R2412" s="362"/>
      <c r="S2412" s="362"/>
      <c r="T2412" s="362"/>
      <c r="U2412" s="362"/>
      <c r="V2412" s="362"/>
      <c r="W2412" s="362"/>
      <c r="X2412" s="362"/>
      <c r="Y2412" s="362"/>
      <c r="Z2412" s="362"/>
      <c r="AA2412" s="366"/>
      <c r="AB2412" s="362"/>
      <c r="AC2412" s="362" t="s">
        <v>19</v>
      </c>
      <c r="AD2412" s="362" t="s">
        <v>40</v>
      </c>
      <c r="AE2412" s="362">
        <v>0</v>
      </c>
      <c r="AF2412" s="362" t="s">
        <v>6171</v>
      </c>
      <c r="AG2412" s="362" t="b">
        <v>1</v>
      </c>
      <c r="AH2412" s="362"/>
      <c r="AI2412" s="362"/>
      <c r="AJ2412" s="362"/>
      <c r="AK2412" s="362"/>
      <c r="AL2412" s="362"/>
      <c r="AM2412" s="362"/>
      <c r="AN2412" s="361"/>
      <c r="AO2412" s="445" t="s">
        <v>5839</v>
      </c>
      <c r="AP2412" s="445" t="s">
        <v>5839</v>
      </c>
      <c r="AQ2412" s="445" t="s">
        <v>5839</v>
      </c>
    </row>
    <row r="2413" spans="1:43" ht="14.5" hidden="1" x14ac:dyDescent="0.35">
      <c r="A2413" s="362">
        <v>2411</v>
      </c>
      <c r="B2413" s="362" t="s">
        <v>5799</v>
      </c>
      <c r="C2413" s="362" t="s">
        <v>3</v>
      </c>
      <c r="D2413" s="362" t="s">
        <v>172</v>
      </c>
      <c r="E2413" s="362"/>
      <c r="F2413" s="362"/>
      <c r="G2413" s="362"/>
      <c r="H2413" s="362" t="s">
        <v>26</v>
      </c>
      <c r="I2413" s="362" t="s">
        <v>63</v>
      </c>
      <c r="J2413" s="361" t="s">
        <v>5800</v>
      </c>
      <c r="K2413" s="362"/>
      <c r="L2413" s="362" t="s">
        <v>186</v>
      </c>
      <c r="M2413" s="362" t="s">
        <v>4410</v>
      </c>
      <c r="N2413" s="362" t="s">
        <v>2208</v>
      </c>
      <c r="O2413" s="362" t="s">
        <v>4394</v>
      </c>
      <c r="P2413" s="482"/>
      <c r="Q2413" s="362"/>
      <c r="R2413" s="362"/>
      <c r="S2413" s="362"/>
      <c r="T2413" s="362"/>
      <c r="U2413" s="362"/>
      <c r="V2413" s="362"/>
      <c r="W2413" s="362"/>
      <c r="X2413" s="362"/>
      <c r="Y2413" s="362"/>
      <c r="Z2413" s="362"/>
      <c r="AA2413" s="366"/>
      <c r="AB2413" s="362"/>
      <c r="AC2413" s="362" t="s">
        <v>19</v>
      </c>
      <c r="AD2413" s="362" t="s">
        <v>40</v>
      </c>
      <c r="AE2413" s="362">
        <v>0</v>
      </c>
      <c r="AF2413" s="362" t="s">
        <v>6171</v>
      </c>
      <c r="AG2413" s="362" t="b">
        <v>1</v>
      </c>
      <c r="AH2413" s="362"/>
      <c r="AI2413" s="362"/>
      <c r="AJ2413" s="362"/>
      <c r="AK2413" s="362"/>
      <c r="AL2413" s="362"/>
      <c r="AM2413" s="362"/>
      <c r="AN2413" s="361"/>
      <c r="AO2413" s="445" t="s">
        <v>5839</v>
      </c>
      <c r="AP2413" s="445" t="s">
        <v>5839</v>
      </c>
      <c r="AQ2413" s="445" t="s">
        <v>5839</v>
      </c>
    </row>
    <row r="2414" spans="1:43" ht="14.5" hidden="1" x14ac:dyDescent="0.35">
      <c r="A2414" s="362">
        <v>2412</v>
      </c>
      <c r="B2414" s="362" t="s">
        <v>5801</v>
      </c>
      <c r="C2414" s="362" t="s">
        <v>3</v>
      </c>
      <c r="D2414" s="362" t="s">
        <v>172</v>
      </c>
      <c r="E2414" s="362"/>
      <c r="F2414" s="362"/>
      <c r="G2414" s="362"/>
      <c r="H2414" s="362" t="s">
        <v>26</v>
      </c>
      <c r="I2414" s="362" t="s">
        <v>63</v>
      </c>
      <c r="J2414" s="361" t="s">
        <v>5802</v>
      </c>
      <c r="K2414" s="362"/>
      <c r="L2414" s="362" t="s">
        <v>186</v>
      </c>
      <c r="M2414" s="362" t="s">
        <v>4410</v>
      </c>
      <c r="N2414" s="362" t="s">
        <v>2208</v>
      </c>
      <c r="O2414" s="362" t="s">
        <v>4394</v>
      </c>
      <c r="P2414" s="482"/>
      <c r="Q2414" s="362"/>
      <c r="R2414" s="362"/>
      <c r="S2414" s="362"/>
      <c r="T2414" s="362"/>
      <c r="U2414" s="362"/>
      <c r="V2414" s="362"/>
      <c r="W2414" s="362"/>
      <c r="X2414" s="362"/>
      <c r="Y2414" s="362"/>
      <c r="Z2414" s="362"/>
      <c r="AA2414" s="366"/>
      <c r="AB2414" s="362"/>
      <c r="AC2414" s="362" t="s">
        <v>19</v>
      </c>
      <c r="AD2414" s="362" t="s">
        <v>40</v>
      </c>
      <c r="AE2414" s="362">
        <v>0</v>
      </c>
      <c r="AF2414" s="362" t="s">
        <v>6171</v>
      </c>
      <c r="AG2414" s="362" t="b">
        <v>1</v>
      </c>
      <c r="AH2414" s="362"/>
      <c r="AI2414" s="362"/>
      <c r="AJ2414" s="362"/>
      <c r="AK2414" s="362"/>
      <c r="AL2414" s="362"/>
      <c r="AM2414" s="362"/>
      <c r="AN2414" s="361"/>
      <c r="AO2414" s="445" t="s">
        <v>5839</v>
      </c>
      <c r="AP2414" s="445" t="s">
        <v>5839</v>
      </c>
      <c r="AQ2414" s="445" t="s">
        <v>5839</v>
      </c>
    </row>
    <row r="2415" spans="1:43" ht="14.5" hidden="1" x14ac:dyDescent="0.35">
      <c r="A2415" s="362">
        <v>2413</v>
      </c>
      <c r="B2415" s="362" t="s">
        <v>5803</v>
      </c>
      <c r="C2415" s="362" t="s">
        <v>3</v>
      </c>
      <c r="D2415" s="362" t="s">
        <v>172</v>
      </c>
      <c r="E2415" s="362"/>
      <c r="F2415" s="362"/>
      <c r="G2415" s="362"/>
      <c r="H2415" s="362" t="s">
        <v>26</v>
      </c>
      <c r="I2415" s="362" t="s">
        <v>63</v>
      </c>
      <c r="J2415" s="361" t="s">
        <v>5804</v>
      </c>
      <c r="K2415" s="362"/>
      <c r="L2415" s="362" t="s">
        <v>186</v>
      </c>
      <c r="M2415" s="362" t="s">
        <v>4410</v>
      </c>
      <c r="N2415" s="362" t="s">
        <v>2208</v>
      </c>
      <c r="O2415" s="362" t="s">
        <v>4394</v>
      </c>
      <c r="P2415" s="482"/>
      <c r="Q2415" s="362"/>
      <c r="R2415" s="362"/>
      <c r="S2415" s="362"/>
      <c r="T2415" s="362"/>
      <c r="U2415" s="362"/>
      <c r="V2415" s="362"/>
      <c r="W2415" s="362"/>
      <c r="X2415" s="362"/>
      <c r="Y2415" s="362"/>
      <c r="Z2415" s="362"/>
      <c r="AA2415" s="366"/>
      <c r="AB2415" s="362"/>
      <c r="AC2415" s="362" t="s">
        <v>19</v>
      </c>
      <c r="AD2415" s="362" t="s">
        <v>40</v>
      </c>
      <c r="AE2415" s="362">
        <v>0</v>
      </c>
      <c r="AF2415" s="362" t="s">
        <v>6171</v>
      </c>
      <c r="AG2415" s="362" t="b">
        <v>1</v>
      </c>
      <c r="AH2415" s="362"/>
      <c r="AI2415" s="362"/>
      <c r="AJ2415" s="362"/>
      <c r="AK2415" s="362"/>
      <c r="AL2415" s="362"/>
      <c r="AM2415" s="362"/>
      <c r="AN2415" s="361"/>
      <c r="AO2415" s="445" t="s">
        <v>5839</v>
      </c>
      <c r="AP2415" s="445" t="s">
        <v>5839</v>
      </c>
      <c r="AQ2415" s="445" t="s">
        <v>5839</v>
      </c>
    </row>
    <row r="2416" spans="1:43" ht="14.5" hidden="1" x14ac:dyDescent="0.35">
      <c r="A2416" s="362">
        <v>2414</v>
      </c>
      <c r="B2416" s="362" t="s">
        <v>5805</v>
      </c>
      <c r="C2416" s="362" t="s">
        <v>3</v>
      </c>
      <c r="D2416" s="362" t="s">
        <v>172</v>
      </c>
      <c r="E2416" s="362"/>
      <c r="F2416" s="362"/>
      <c r="G2416" s="362"/>
      <c r="H2416" s="362" t="s">
        <v>26</v>
      </c>
      <c r="I2416" s="362" t="s">
        <v>63</v>
      </c>
      <c r="J2416" s="361" t="s">
        <v>5806</v>
      </c>
      <c r="K2416" s="362"/>
      <c r="L2416" s="362" t="s">
        <v>186</v>
      </c>
      <c r="M2416" s="362" t="s">
        <v>4410</v>
      </c>
      <c r="N2416" s="362" t="s">
        <v>2208</v>
      </c>
      <c r="O2416" s="362" t="s">
        <v>4394</v>
      </c>
      <c r="P2416" s="482"/>
      <c r="Q2416" s="362"/>
      <c r="R2416" s="362"/>
      <c r="S2416" s="362"/>
      <c r="T2416" s="362"/>
      <c r="U2416" s="362"/>
      <c r="V2416" s="362"/>
      <c r="W2416" s="362"/>
      <c r="X2416" s="362"/>
      <c r="Y2416" s="362"/>
      <c r="Z2416" s="362"/>
      <c r="AA2416" s="366"/>
      <c r="AB2416" s="362"/>
      <c r="AC2416" s="362" t="s">
        <v>19</v>
      </c>
      <c r="AD2416" s="362" t="s">
        <v>40</v>
      </c>
      <c r="AE2416" s="362">
        <v>0</v>
      </c>
      <c r="AF2416" s="362" t="s">
        <v>6171</v>
      </c>
      <c r="AG2416" s="362" t="b">
        <v>1</v>
      </c>
      <c r="AH2416" s="362"/>
      <c r="AI2416" s="362"/>
      <c r="AJ2416" s="362"/>
      <c r="AK2416" s="362"/>
      <c r="AL2416" s="362"/>
      <c r="AM2416" s="362"/>
      <c r="AN2416" s="361"/>
      <c r="AO2416" s="445" t="s">
        <v>5839</v>
      </c>
      <c r="AP2416" s="445" t="s">
        <v>5839</v>
      </c>
      <c r="AQ2416" s="445" t="s">
        <v>5839</v>
      </c>
    </row>
    <row r="2417" spans="1:43" ht="14.5" hidden="1" x14ac:dyDescent="0.35">
      <c r="A2417" s="362">
        <v>2415</v>
      </c>
      <c r="B2417" s="362" t="s">
        <v>5807</v>
      </c>
      <c r="C2417" s="362" t="s">
        <v>3</v>
      </c>
      <c r="D2417" s="362" t="s">
        <v>172</v>
      </c>
      <c r="E2417" s="362"/>
      <c r="F2417" s="362"/>
      <c r="G2417" s="362"/>
      <c r="H2417" s="362" t="s">
        <v>26</v>
      </c>
      <c r="I2417" s="362" t="s">
        <v>63</v>
      </c>
      <c r="J2417" s="361" t="s">
        <v>5808</v>
      </c>
      <c r="K2417" s="362"/>
      <c r="L2417" s="362" t="s">
        <v>186</v>
      </c>
      <c r="M2417" s="362" t="s">
        <v>4410</v>
      </c>
      <c r="N2417" s="362" t="s">
        <v>2208</v>
      </c>
      <c r="O2417" s="362" t="s">
        <v>4394</v>
      </c>
      <c r="P2417" s="482"/>
      <c r="Q2417" s="362"/>
      <c r="R2417" s="362"/>
      <c r="S2417" s="362"/>
      <c r="T2417" s="362"/>
      <c r="U2417" s="362"/>
      <c r="V2417" s="362"/>
      <c r="W2417" s="362"/>
      <c r="X2417" s="362"/>
      <c r="Y2417" s="362"/>
      <c r="Z2417" s="362"/>
      <c r="AA2417" s="366"/>
      <c r="AB2417" s="362"/>
      <c r="AC2417" s="362" t="s">
        <v>19</v>
      </c>
      <c r="AD2417" s="362" t="s">
        <v>40</v>
      </c>
      <c r="AE2417" s="362" t="s">
        <v>6963</v>
      </c>
      <c r="AF2417" s="362" t="s">
        <v>6171</v>
      </c>
      <c r="AG2417" s="362" t="b">
        <v>0</v>
      </c>
      <c r="AH2417" s="362"/>
      <c r="AI2417" s="362"/>
      <c r="AJ2417" s="362"/>
      <c r="AK2417" s="362"/>
      <c r="AL2417" s="362"/>
      <c r="AM2417" s="362"/>
      <c r="AN2417" s="361"/>
      <c r="AO2417" s="445" t="s">
        <v>5839</v>
      </c>
      <c r="AP2417" s="445" t="s">
        <v>5839</v>
      </c>
      <c r="AQ2417" s="445" t="s">
        <v>5839</v>
      </c>
    </row>
    <row r="2418" spans="1:43" ht="14.5" hidden="1" x14ac:dyDescent="0.35">
      <c r="A2418" s="362">
        <v>2416</v>
      </c>
      <c r="B2418" s="362" t="s">
        <v>5809</v>
      </c>
      <c r="C2418" s="362" t="s">
        <v>3</v>
      </c>
      <c r="D2418" s="362" t="s">
        <v>172</v>
      </c>
      <c r="E2418" s="362"/>
      <c r="F2418" s="362"/>
      <c r="G2418" s="362"/>
      <c r="H2418" s="362" t="s">
        <v>26</v>
      </c>
      <c r="I2418" s="362" t="s">
        <v>63</v>
      </c>
      <c r="J2418" s="361" t="s">
        <v>5810</v>
      </c>
      <c r="K2418" s="362"/>
      <c r="L2418" s="362" t="s">
        <v>186</v>
      </c>
      <c r="M2418" s="362" t="s">
        <v>95</v>
      </c>
      <c r="N2418" s="362" t="s">
        <v>2208</v>
      </c>
      <c r="O2418" s="362" t="s">
        <v>4394</v>
      </c>
      <c r="P2418" s="482"/>
      <c r="Q2418" s="362"/>
      <c r="R2418" s="362"/>
      <c r="S2418" s="362"/>
      <c r="T2418" s="362"/>
      <c r="U2418" s="362"/>
      <c r="V2418" s="362"/>
      <c r="W2418" s="362"/>
      <c r="X2418" s="362"/>
      <c r="Y2418" s="362"/>
      <c r="Z2418" s="362"/>
      <c r="AA2418" s="366"/>
      <c r="AB2418" s="362"/>
      <c r="AC2418" s="362" t="s">
        <v>19</v>
      </c>
      <c r="AD2418" s="362" t="s">
        <v>40</v>
      </c>
      <c r="AE2418" s="362">
        <v>0</v>
      </c>
      <c r="AF2418" s="362" t="s">
        <v>6316</v>
      </c>
      <c r="AG2418" s="362" t="b">
        <v>1</v>
      </c>
      <c r="AH2418" s="362"/>
      <c r="AI2418" s="362"/>
      <c r="AJ2418" s="362"/>
      <c r="AK2418" s="362"/>
      <c r="AL2418" s="362"/>
      <c r="AM2418" s="362"/>
      <c r="AN2418" s="361"/>
      <c r="AO2418" s="445" t="s">
        <v>9</v>
      </c>
      <c r="AP2418" s="445" t="s">
        <v>9</v>
      </c>
      <c r="AQ2418" s="445" t="s">
        <v>9</v>
      </c>
    </row>
    <row r="2419" spans="1:43" ht="14.5" hidden="1" x14ac:dyDescent="0.35">
      <c r="A2419" s="362">
        <v>2417</v>
      </c>
      <c r="B2419" s="362" t="s">
        <v>5811</v>
      </c>
      <c r="C2419" s="362" t="s">
        <v>3</v>
      </c>
      <c r="D2419" s="362" t="s">
        <v>172</v>
      </c>
      <c r="E2419" s="362"/>
      <c r="F2419" s="362" t="s">
        <v>63</v>
      </c>
      <c r="G2419" s="362" t="s">
        <v>63</v>
      </c>
      <c r="H2419" s="362" t="s">
        <v>63</v>
      </c>
      <c r="I2419" s="362" t="s">
        <v>4392</v>
      </c>
      <c r="J2419" s="361" t="s">
        <v>5812</v>
      </c>
      <c r="K2419" s="362"/>
      <c r="L2419" s="362" t="s">
        <v>186</v>
      </c>
      <c r="M2419" s="362" t="s">
        <v>90</v>
      </c>
      <c r="N2419" s="362" t="s">
        <v>2208</v>
      </c>
      <c r="O2419" s="362" t="s">
        <v>4394</v>
      </c>
      <c r="P2419" s="482"/>
      <c r="Q2419" s="362"/>
      <c r="R2419" s="362"/>
      <c r="S2419" s="362"/>
      <c r="T2419" s="362"/>
      <c r="U2419" s="362"/>
      <c r="V2419" s="362"/>
      <c r="W2419" s="362"/>
      <c r="X2419" s="362"/>
      <c r="Y2419" s="362"/>
      <c r="Z2419" s="362"/>
      <c r="AA2419" s="366"/>
      <c r="AB2419" s="362"/>
      <c r="AC2419" s="362" t="s">
        <v>19</v>
      </c>
      <c r="AD2419" s="362" t="s">
        <v>40</v>
      </c>
      <c r="AE2419" s="362">
        <v>0</v>
      </c>
      <c r="AF2419" s="362" t="s">
        <v>6171</v>
      </c>
      <c r="AG2419" s="362" t="b">
        <v>1</v>
      </c>
      <c r="AH2419" s="362"/>
      <c r="AI2419" s="362"/>
      <c r="AJ2419" s="362"/>
      <c r="AK2419" s="362"/>
      <c r="AL2419" s="362"/>
      <c r="AM2419" s="362"/>
      <c r="AN2419" s="361"/>
      <c r="AO2419" s="445" t="s">
        <v>5839</v>
      </c>
      <c r="AP2419" s="445" t="s">
        <v>5839</v>
      </c>
      <c r="AQ2419" s="445" t="s">
        <v>5839</v>
      </c>
    </row>
    <row r="2420" spans="1:43" ht="14.5" hidden="1" x14ac:dyDescent="0.35">
      <c r="A2420" s="362">
        <v>2418</v>
      </c>
      <c r="B2420" s="362" t="s">
        <v>5813</v>
      </c>
      <c r="C2420" s="362" t="s">
        <v>3</v>
      </c>
      <c r="D2420" s="362" t="s">
        <v>172</v>
      </c>
      <c r="E2420" s="362"/>
      <c r="F2420" s="362"/>
      <c r="G2420" s="362"/>
      <c r="H2420" s="362" t="s">
        <v>26</v>
      </c>
      <c r="I2420" s="362" t="s">
        <v>63</v>
      </c>
      <c r="J2420" s="361" t="s">
        <v>5814</v>
      </c>
      <c r="K2420" s="362"/>
      <c r="L2420" s="362" t="s">
        <v>186</v>
      </c>
      <c r="M2420" s="362" t="s">
        <v>4410</v>
      </c>
      <c r="N2420" s="362" t="s">
        <v>2208</v>
      </c>
      <c r="O2420" s="362" t="s">
        <v>4394</v>
      </c>
      <c r="P2420" s="482"/>
      <c r="Q2420" s="362"/>
      <c r="R2420" s="362"/>
      <c r="S2420" s="362"/>
      <c r="T2420" s="362"/>
      <c r="U2420" s="362"/>
      <c r="V2420" s="362"/>
      <c r="W2420" s="362"/>
      <c r="X2420" s="362"/>
      <c r="Y2420" s="362"/>
      <c r="Z2420" s="362"/>
      <c r="AA2420" s="366"/>
      <c r="AB2420" s="362"/>
      <c r="AC2420" s="362" t="s">
        <v>19</v>
      </c>
      <c r="AD2420" s="362" t="s">
        <v>40</v>
      </c>
      <c r="AE2420" s="362">
        <v>0</v>
      </c>
      <c r="AF2420" s="362" t="s">
        <v>6171</v>
      </c>
      <c r="AG2420" s="362" t="b">
        <v>1</v>
      </c>
      <c r="AH2420" s="362"/>
      <c r="AI2420" s="362"/>
      <c r="AJ2420" s="362"/>
      <c r="AK2420" s="362"/>
      <c r="AL2420" s="362"/>
      <c r="AM2420" s="362"/>
      <c r="AN2420" s="361"/>
      <c r="AO2420" s="445" t="s">
        <v>5839</v>
      </c>
      <c r="AP2420" s="445" t="s">
        <v>5839</v>
      </c>
      <c r="AQ2420" s="445" t="s">
        <v>5839</v>
      </c>
    </row>
    <row r="2421" spans="1:43" ht="14.5" hidden="1" x14ac:dyDescent="0.35">
      <c r="A2421" s="362">
        <v>2419</v>
      </c>
      <c r="B2421" s="362" t="s">
        <v>5815</v>
      </c>
      <c r="C2421" s="362" t="s">
        <v>3</v>
      </c>
      <c r="D2421" s="362" t="s">
        <v>172</v>
      </c>
      <c r="E2421" s="362"/>
      <c r="F2421" s="362"/>
      <c r="G2421" s="362"/>
      <c r="H2421" s="362" t="s">
        <v>26</v>
      </c>
      <c r="I2421" s="362" t="s">
        <v>63</v>
      </c>
      <c r="J2421" s="361" t="s">
        <v>5816</v>
      </c>
      <c r="K2421" s="362"/>
      <c r="L2421" s="362" t="s">
        <v>186</v>
      </c>
      <c r="M2421" s="362" t="s">
        <v>95</v>
      </c>
      <c r="N2421" s="362" t="s">
        <v>2208</v>
      </c>
      <c r="O2421" s="362" t="s">
        <v>4394</v>
      </c>
      <c r="P2421" s="482"/>
      <c r="Q2421" s="362"/>
      <c r="R2421" s="362"/>
      <c r="S2421" s="362"/>
      <c r="T2421" s="362"/>
      <c r="U2421" s="362"/>
      <c r="V2421" s="362"/>
      <c r="W2421" s="362"/>
      <c r="X2421" s="362"/>
      <c r="Y2421" s="362"/>
      <c r="Z2421" s="362"/>
      <c r="AA2421" s="366"/>
      <c r="AB2421" s="362"/>
      <c r="AC2421" s="362" t="s">
        <v>19</v>
      </c>
      <c r="AD2421" s="362" t="s">
        <v>40</v>
      </c>
      <c r="AE2421" s="362">
        <v>0</v>
      </c>
      <c r="AF2421" s="362" t="s">
        <v>6316</v>
      </c>
      <c r="AG2421" s="362" t="b">
        <v>1</v>
      </c>
      <c r="AH2421" s="362"/>
      <c r="AI2421" s="362"/>
      <c r="AJ2421" s="362"/>
      <c r="AK2421" s="362"/>
      <c r="AL2421" s="362"/>
      <c r="AM2421" s="362"/>
      <c r="AN2421" s="361"/>
      <c r="AO2421" s="445" t="s">
        <v>9</v>
      </c>
      <c r="AP2421" s="445" t="s">
        <v>9</v>
      </c>
      <c r="AQ2421" s="445" t="s">
        <v>9</v>
      </c>
    </row>
    <row r="2422" spans="1:43" ht="29" hidden="1" x14ac:dyDescent="0.35">
      <c r="A2422" s="362">
        <v>2420</v>
      </c>
      <c r="B2422" s="362" t="s">
        <v>5817</v>
      </c>
      <c r="C2422" s="362" t="s">
        <v>3</v>
      </c>
      <c r="D2422" s="362" t="s">
        <v>172</v>
      </c>
      <c r="E2422" s="362"/>
      <c r="F2422" s="362"/>
      <c r="G2422" s="362"/>
      <c r="H2422" s="362" t="s">
        <v>26</v>
      </c>
      <c r="I2422" s="362" t="s">
        <v>63</v>
      </c>
      <c r="J2422" s="361" t="s">
        <v>5818</v>
      </c>
      <c r="K2422" s="362"/>
      <c r="L2422" s="362" t="s">
        <v>1689</v>
      </c>
      <c r="M2422" s="362" t="s">
        <v>4410</v>
      </c>
      <c r="N2422" s="362" t="s">
        <v>1398</v>
      </c>
      <c r="O2422" s="362" t="s">
        <v>4936</v>
      </c>
      <c r="P2422" s="482"/>
      <c r="Q2422" s="362"/>
      <c r="R2422" s="362"/>
      <c r="S2422" s="362"/>
      <c r="T2422" s="362"/>
      <c r="U2422" s="362"/>
      <c r="V2422" s="362"/>
      <c r="W2422" s="362"/>
      <c r="X2422" s="362"/>
      <c r="Y2422" s="362"/>
      <c r="Z2422" s="362"/>
      <c r="AA2422" s="366"/>
      <c r="AB2422" s="362"/>
      <c r="AC2422" s="362" t="s">
        <v>19</v>
      </c>
      <c r="AD2422" s="362" t="s">
        <v>8</v>
      </c>
      <c r="AE2422" s="362">
        <v>0</v>
      </c>
      <c r="AF2422" s="362" t="s">
        <v>6171</v>
      </c>
      <c r="AG2422" s="362" t="b">
        <v>1</v>
      </c>
      <c r="AH2422" s="362"/>
      <c r="AI2422" s="362"/>
      <c r="AJ2422" s="362"/>
      <c r="AK2422" s="362"/>
      <c r="AL2422" s="362"/>
      <c r="AM2422" s="368">
        <v>45979</v>
      </c>
      <c r="AN2422" s="361" t="s">
        <v>6189</v>
      </c>
      <c r="AO2422" s="445" t="s">
        <v>6190</v>
      </c>
      <c r="AP2422" s="445" t="s">
        <v>6190</v>
      </c>
      <c r="AQ2422" s="445" t="s">
        <v>5839</v>
      </c>
    </row>
    <row r="2423" spans="1:43" ht="14.5" hidden="1" x14ac:dyDescent="0.35">
      <c r="A2423" s="362">
        <v>2421</v>
      </c>
      <c r="B2423" s="362" t="s">
        <v>5819</v>
      </c>
      <c r="C2423" s="362" t="s">
        <v>3</v>
      </c>
      <c r="D2423" s="362" t="s">
        <v>172</v>
      </c>
      <c r="E2423" s="362"/>
      <c r="F2423" s="362"/>
      <c r="G2423" s="362"/>
      <c r="H2423" s="362" t="s">
        <v>26</v>
      </c>
      <c r="I2423" s="362" t="s">
        <v>63</v>
      </c>
      <c r="J2423" s="361" t="s">
        <v>5820</v>
      </c>
      <c r="K2423" s="362"/>
      <c r="L2423" s="362" t="s">
        <v>1689</v>
      </c>
      <c r="M2423" s="362" t="s">
        <v>95</v>
      </c>
      <c r="N2423" s="362" t="s">
        <v>1398</v>
      </c>
      <c r="O2423" s="362" t="s">
        <v>4936</v>
      </c>
      <c r="P2423" s="482"/>
      <c r="Q2423" s="362"/>
      <c r="R2423" s="362"/>
      <c r="S2423" s="362"/>
      <c r="T2423" s="362"/>
      <c r="U2423" s="362"/>
      <c r="V2423" s="362"/>
      <c r="W2423" s="362"/>
      <c r="X2423" s="362"/>
      <c r="Y2423" s="362"/>
      <c r="Z2423" s="362"/>
      <c r="AA2423" s="366"/>
      <c r="AB2423" s="362"/>
      <c r="AC2423" s="362" t="s">
        <v>19</v>
      </c>
      <c r="AD2423" s="362" t="s">
        <v>40</v>
      </c>
      <c r="AE2423" s="362">
        <v>0</v>
      </c>
      <c r="AF2423" s="362" t="s">
        <v>6316</v>
      </c>
      <c r="AG2423" s="362" t="b">
        <v>1</v>
      </c>
      <c r="AH2423" s="362"/>
      <c r="AI2423" s="362"/>
      <c r="AJ2423" s="362"/>
      <c r="AK2423" s="362"/>
      <c r="AL2423" s="362"/>
      <c r="AM2423" s="362"/>
      <c r="AN2423" s="361"/>
      <c r="AO2423" s="445" t="s">
        <v>9</v>
      </c>
      <c r="AP2423" s="445" t="s">
        <v>9</v>
      </c>
      <c r="AQ2423" s="445" t="s">
        <v>9</v>
      </c>
    </row>
    <row r="2424" spans="1:43" ht="29" hidden="1" x14ac:dyDescent="0.35">
      <c r="A2424" s="362">
        <v>2422</v>
      </c>
      <c r="B2424" s="362" t="s">
        <v>5821</v>
      </c>
      <c r="C2424" s="362" t="s">
        <v>3</v>
      </c>
      <c r="D2424" s="362" t="s">
        <v>172</v>
      </c>
      <c r="E2424" s="362"/>
      <c r="F2424" s="362"/>
      <c r="G2424" s="362"/>
      <c r="H2424" s="362" t="s">
        <v>26</v>
      </c>
      <c r="I2424" s="362" t="s">
        <v>63</v>
      </c>
      <c r="J2424" s="361" t="s">
        <v>5822</v>
      </c>
      <c r="K2424" s="362"/>
      <c r="L2424" s="362" t="s">
        <v>1689</v>
      </c>
      <c r="M2424" s="362" t="s">
        <v>4410</v>
      </c>
      <c r="N2424" s="362" t="s">
        <v>1398</v>
      </c>
      <c r="O2424" s="362" t="s">
        <v>4936</v>
      </c>
      <c r="P2424" s="482"/>
      <c r="Q2424" s="362"/>
      <c r="R2424" s="362"/>
      <c r="S2424" s="362"/>
      <c r="T2424" s="362"/>
      <c r="U2424" s="362"/>
      <c r="V2424" s="362"/>
      <c r="W2424" s="362"/>
      <c r="X2424" s="362"/>
      <c r="Y2424" s="362"/>
      <c r="Z2424" s="362"/>
      <c r="AA2424" s="366"/>
      <c r="AB2424" s="362"/>
      <c r="AC2424" s="362" t="s">
        <v>19</v>
      </c>
      <c r="AD2424" s="362" t="s">
        <v>8</v>
      </c>
      <c r="AE2424" s="362">
        <v>0</v>
      </c>
      <c r="AF2424" s="362" t="s">
        <v>6171</v>
      </c>
      <c r="AG2424" s="362" t="b">
        <v>1</v>
      </c>
      <c r="AH2424" s="362"/>
      <c r="AI2424" s="362"/>
      <c r="AJ2424" s="362"/>
      <c r="AK2424" s="362"/>
      <c r="AL2424" s="362"/>
      <c r="AM2424" s="368">
        <v>45979</v>
      </c>
      <c r="AN2424" s="361" t="s">
        <v>6189</v>
      </c>
      <c r="AO2424" s="445" t="s">
        <v>6190</v>
      </c>
      <c r="AP2424" s="445" t="s">
        <v>6190</v>
      </c>
      <c r="AQ2424" s="445" t="s">
        <v>5839</v>
      </c>
    </row>
    <row r="2425" spans="1:43" ht="14.5" hidden="1" x14ac:dyDescent="0.35">
      <c r="A2425" s="362">
        <v>2423</v>
      </c>
      <c r="B2425" s="362" t="s">
        <v>5823</v>
      </c>
      <c r="C2425" s="362" t="s">
        <v>3</v>
      </c>
      <c r="D2425" s="362" t="s">
        <v>172</v>
      </c>
      <c r="E2425" s="362"/>
      <c r="F2425" s="362"/>
      <c r="G2425" s="362"/>
      <c r="H2425" s="362" t="s">
        <v>26</v>
      </c>
      <c r="I2425" s="362" t="s">
        <v>63</v>
      </c>
      <c r="J2425" s="361" t="s">
        <v>5824</v>
      </c>
      <c r="K2425" s="362"/>
      <c r="L2425" s="362" t="s">
        <v>1689</v>
      </c>
      <c r="M2425" s="362" t="s">
        <v>95</v>
      </c>
      <c r="N2425" s="362" t="s">
        <v>1398</v>
      </c>
      <c r="O2425" s="362" t="s">
        <v>4936</v>
      </c>
      <c r="P2425" s="482"/>
      <c r="Q2425" s="362"/>
      <c r="R2425" s="362"/>
      <c r="S2425" s="362"/>
      <c r="T2425" s="362"/>
      <c r="U2425" s="362"/>
      <c r="V2425" s="362"/>
      <c r="W2425" s="362"/>
      <c r="X2425" s="362"/>
      <c r="Y2425" s="362"/>
      <c r="Z2425" s="362"/>
      <c r="AA2425" s="366"/>
      <c r="AB2425" s="362"/>
      <c r="AC2425" s="362" t="s">
        <v>19</v>
      </c>
      <c r="AD2425" s="362" t="s">
        <v>40</v>
      </c>
      <c r="AE2425" s="362">
        <v>0</v>
      </c>
      <c r="AF2425" s="362" t="s">
        <v>6316</v>
      </c>
      <c r="AG2425" s="362" t="b">
        <v>1</v>
      </c>
      <c r="AH2425" s="362"/>
      <c r="AI2425" s="362"/>
      <c r="AJ2425" s="362"/>
      <c r="AK2425" s="362"/>
      <c r="AL2425" s="362"/>
      <c r="AM2425" s="362"/>
      <c r="AN2425" s="361"/>
      <c r="AO2425" s="445" t="s">
        <v>9</v>
      </c>
      <c r="AP2425" s="445" t="s">
        <v>9</v>
      </c>
      <c r="AQ2425" s="445" t="s">
        <v>9</v>
      </c>
    </row>
    <row r="2426" spans="1:43" ht="29" hidden="1" x14ac:dyDescent="0.35">
      <c r="A2426" s="362">
        <v>2424</v>
      </c>
      <c r="B2426" s="362" t="s">
        <v>5825</v>
      </c>
      <c r="C2426" s="362" t="s">
        <v>3</v>
      </c>
      <c r="D2426" s="362" t="s">
        <v>172</v>
      </c>
      <c r="E2426" s="362"/>
      <c r="F2426" s="362"/>
      <c r="G2426" s="362"/>
      <c r="H2426" s="362" t="s">
        <v>26</v>
      </c>
      <c r="I2426" s="362" t="s">
        <v>63</v>
      </c>
      <c r="J2426" s="361" t="s">
        <v>5826</v>
      </c>
      <c r="K2426" s="362"/>
      <c r="L2426" s="362" t="s">
        <v>1689</v>
      </c>
      <c r="M2426" s="362" t="s">
        <v>4410</v>
      </c>
      <c r="N2426" s="362" t="s">
        <v>2208</v>
      </c>
      <c r="O2426" s="362" t="s">
        <v>4394</v>
      </c>
      <c r="P2426" s="482" t="s">
        <v>5827</v>
      </c>
      <c r="Q2426" s="362"/>
      <c r="R2426" s="362"/>
      <c r="S2426" s="362"/>
      <c r="T2426" s="362"/>
      <c r="U2426" s="362"/>
      <c r="V2426" s="362"/>
      <c r="W2426" s="362"/>
      <c r="X2426" s="362"/>
      <c r="Y2426" s="362"/>
      <c r="Z2426" s="362"/>
      <c r="AA2426" s="366"/>
      <c r="AB2426" s="362"/>
      <c r="AC2426" s="362" t="s">
        <v>19</v>
      </c>
      <c r="AD2426" s="362" t="s">
        <v>40</v>
      </c>
      <c r="AE2426" s="362" t="s">
        <v>6964</v>
      </c>
      <c r="AF2426" s="362" t="s">
        <v>6171</v>
      </c>
      <c r="AG2426" s="362" t="b">
        <v>0</v>
      </c>
      <c r="AH2426" s="362"/>
      <c r="AI2426" s="362"/>
      <c r="AJ2426" s="362"/>
      <c r="AK2426" s="362"/>
      <c r="AL2426" s="362"/>
      <c r="AM2426" s="362"/>
      <c r="AN2426" s="361"/>
      <c r="AO2426" s="445" t="s">
        <v>5839</v>
      </c>
      <c r="AP2426" s="445" t="s">
        <v>5839</v>
      </c>
      <c r="AQ2426" s="445" t="s">
        <v>5839</v>
      </c>
    </row>
    <row r="2427" spans="1:43" ht="29" hidden="1" x14ac:dyDescent="0.35">
      <c r="A2427" s="362">
        <v>2425</v>
      </c>
      <c r="B2427" s="362" t="s">
        <v>5828</v>
      </c>
      <c r="C2427" s="362" t="s">
        <v>3</v>
      </c>
      <c r="D2427" s="362" t="s">
        <v>172</v>
      </c>
      <c r="E2427" s="362"/>
      <c r="F2427" s="362"/>
      <c r="G2427" s="362"/>
      <c r="H2427" s="362" t="s">
        <v>26</v>
      </c>
      <c r="I2427" s="362" t="s">
        <v>63</v>
      </c>
      <c r="J2427" s="361" t="s">
        <v>5829</v>
      </c>
      <c r="K2427" s="362"/>
      <c r="L2427" s="362" t="s">
        <v>1689</v>
      </c>
      <c r="M2427" s="362" t="s">
        <v>95</v>
      </c>
      <c r="N2427" s="362" t="s">
        <v>2208</v>
      </c>
      <c r="O2427" s="362" t="s">
        <v>4394</v>
      </c>
      <c r="P2427" s="482"/>
      <c r="Q2427" s="362"/>
      <c r="R2427" s="362"/>
      <c r="S2427" s="362"/>
      <c r="T2427" s="362"/>
      <c r="U2427" s="362"/>
      <c r="V2427" s="362"/>
      <c r="W2427" s="362"/>
      <c r="X2427" s="362"/>
      <c r="Y2427" s="362"/>
      <c r="Z2427" s="362"/>
      <c r="AA2427" s="366"/>
      <c r="AB2427" s="362"/>
      <c r="AC2427" s="362" t="s">
        <v>19</v>
      </c>
      <c r="AD2427" s="362"/>
      <c r="AE2427" s="362" t="s">
        <v>6964</v>
      </c>
      <c r="AF2427" s="362" t="s">
        <v>6171</v>
      </c>
      <c r="AG2427" s="362" t="b">
        <v>0</v>
      </c>
      <c r="AH2427" s="362"/>
      <c r="AI2427" s="362"/>
      <c r="AJ2427" s="362"/>
      <c r="AK2427" s="362"/>
      <c r="AL2427" s="362"/>
      <c r="AM2427" s="362"/>
      <c r="AN2427" s="361"/>
      <c r="AO2427" s="445" t="s">
        <v>5839</v>
      </c>
      <c r="AP2427" s="445" t="s">
        <v>5839</v>
      </c>
      <c r="AQ2427" s="445" t="s">
        <v>5839</v>
      </c>
    </row>
    <row r="2428" spans="1:43" ht="29" hidden="1" x14ac:dyDescent="0.35">
      <c r="A2428" s="362">
        <v>2426</v>
      </c>
      <c r="B2428" s="362" t="s">
        <v>5830</v>
      </c>
      <c r="C2428" s="362" t="s">
        <v>3</v>
      </c>
      <c r="D2428" s="362" t="s">
        <v>172</v>
      </c>
      <c r="E2428" s="362"/>
      <c r="F2428" s="362"/>
      <c r="G2428" s="362"/>
      <c r="H2428" s="362" t="s">
        <v>26</v>
      </c>
      <c r="I2428" s="362" t="s">
        <v>63</v>
      </c>
      <c r="J2428" s="361" t="s">
        <v>5831</v>
      </c>
      <c r="K2428" s="362"/>
      <c r="L2428" s="362" t="s">
        <v>1689</v>
      </c>
      <c r="M2428" s="362" t="s">
        <v>4410</v>
      </c>
      <c r="N2428" s="362" t="s">
        <v>2208</v>
      </c>
      <c r="O2428" s="362" t="s">
        <v>4394</v>
      </c>
      <c r="P2428" s="482" t="s">
        <v>5827</v>
      </c>
      <c r="Q2428" s="362"/>
      <c r="R2428" s="362"/>
      <c r="S2428" s="362"/>
      <c r="T2428" s="362"/>
      <c r="U2428" s="362"/>
      <c r="V2428" s="362"/>
      <c r="W2428" s="362"/>
      <c r="X2428" s="362"/>
      <c r="Y2428" s="362"/>
      <c r="Z2428" s="362"/>
      <c r="AA2428" s="366"/>
      <c r="AB2428" s="362"/>
      <c r="AC2428" s="362" t="s">
        <v>19</v>
      </c>
      <c r="AD2428" s="362" t="s">
        <v>40</v>
      </c>
      <c r="AE2428" s="362" t="s">
        <v>6964</v>
      </c>
      <c r="AF2428" s="362" t="s">
        <v>6171</v>
      </c>
      <c r="AG2428" s="362" t="b">
        <v>0</v>
      </c>
      <c r="AH2428" s="362"/>
      <c r="AI2428" s="362"/>
      <c r="AJ2428" s="362"/>
      <c r="AK2428" s="362"/>
      <c r="AL2428" s="362"/>
      <c r="AM2428" s="362"/>
      <c r="AN2428" s="361"/>
      <c r="AO2428" s="445" t="s">
        <v>5839</v>
      </c>
      <c r="AP2428" s="445" t="s">
        <v>5839</v>
      </c>
      <c r="AQ2428" s="445" t="s">
        <v>5839</v>
      </c>
    </row>
    <row r="2429" spans="1:43" ht="29" hidden="1" x14ac:dyDescent="0.35">
      <c r="A2429" s="362">
        <v>2427</v>
      </c>
      <c r="B2429" s="362" t="s">
        <v>5832</v>
      </c>
      <c r="C2429" s="362" t="s">
        <v>3</v>
      </c>
      <c r="D2429" s="362" t="s">
        <v>172</v>
      </c>
      <c r="E2429" s="362"/>
      <c r="F2429" s="362"/>
      <c r="G2429" s="362"/>
      <c r="H2429" s="362" t="s">
        <v>26</v>
      </c>
      <c r="I2429" s="362" t="s">
        <v>63</v>
      </c>
      <c r="J2429" s="361" t="s">
        <v>5833</v>
      </c>
      <c r="K2429" s="362"/>
      <c r="L2429" s="362" t="s">
        <v>1689</v>
      </c>
      <c r="M2429" s="362" t="s">
        <v>4410</v>
      </c>
      <c r="N2429" s="362" t="s">
        <v>2208</v>
      </c>
      <c r="O2429" s="362" t="s">
        <v>4394</v>
      </c>
      <c r="P2429" s="482" t="s">
        <v>5827</v>
      </c>
      <c r="Q2429" s="362"/>
      <c r="R2429" s="362"/>
      <c r="S2429" s="362"/>
      <c r="T2429" s="362"/>
      <c r="U2429" s="362"/>
      <c r="V2429" s="362"/>
      <c r="W2429" s="362"/>
      <c r="X2429" s="362"/>
      <c r="Y2429" s="362"/>
      <c r="Z2429" s="362"/>
      <c r="AA2429" s="366"/>
      <c r="AB2429" s="362"/>
      <c r="AC2429" s="362" t="s">
        <v>19</v>
      </c>
      <c r="AD2429" s="362" t="s">
        <v>40</v>
      </c>
      <c r="AE2429" s="362" t="s">
        <v>6964</v>
      </c>
      <c r="AF2429" s="362" t="s">
        <v>6171</v>
      </c>
      <c r="AG2429" s="362" t="b">
        <v>0</v>
      </c>
      <c r="AH2429" s="362"/>
      <c r="AI2429" s="362"/>
      <c r="AJ2429" s="362"/>
      <c r="AK2429" s="362"/>
      <c r="AL2429" s="362"/>
      <c r="AM2429" s="362"/>
      <c r="AN2429" s="361"/>
      <c r="AO2429" s="445" t="s">
        <v>5839</v>
      </c>
      <c r="AP2429" s="445" t="s">
        <v>5839</v>
      </c>
      <c r="AQ2429" s="445" t="s">
        <v>5839</v>
      </c>
    </row>
    <row r="2430" spans="1:43" ht="87" hidden="1" x14ac:dyDescent="0.35">
      <c r="A2430" s="362">
        <v>2428</v>
      </c>
      <c r="B2430" s="362" t="s">
        <v>5834</v>
      </c>
      <c r="C2430" s="362">
        <v>472</v>
      </c>
      <c r="D2430" s="362" t="s">
        <v>172</v>
      </c>
      <c r="E2430" s="362"/>
      <c r="F2430" s="362"/>
      <c r="G2430" s="362"/>
      <c r="H2430" s="362" t="s">
        <v>57</v>
      </c>
      <c r="I2430" s="362" t="s">
        <v>14</v>
      </c>
      <c r="J2430" s="361" t="s">
        <v>5835</v>
      </c>
      <c r="K2430" s="362"/>
      <c r="L2430" s="362" t="s">
        <v>90</v>
      </c>
      <c r="M2430" s="362" t="s">
        <v>9</v>
      </c>
      <c r="N2430" s="362" t="s">
        <v>90</v>
      </c>
      <c r="O2430" s="362" t="s">
        <v>90</v>
      </c>
      <c r="P2430" s="482" t="s">
        <v>6965</v>
      </c>
      <c r="Q2430" s="362"/>
      <c r="R2430" s="362"/>
      <c r="S2430" s="362"/>
      <c r="T2430" s="534"/>
      <c r="U2430" s="534"/>
      <c r="V2430" s="534"/>
      <c r="W2430" s="534"/>
      <c r="X2430" s="362"/>
      <c r="Y2430" s="362"/>
      <c r="Z2430" s="362"/>
      <c r="AA2430" s="366"/>
      <c r="AB2430" s="362"/>
      <c r="AC2430" s="362" t="s">
        <v>14</v>
      </c>
      <c r="AD2430" s="362" t="s">
        <v>40</v>
      </c>
      <c r="AE2430" s="362"/>
      <c r="AF2430" s="362"/>
      <c r="AG2430" s="362"/>
      <c r="AH2430" s="362"/>
      <c r="AI2430" s="362"/>
      <c r="AJ2430" s="534"/>
      <c r="AK2430" s="534"/>
      <c r="AL2430" s="534"/>
      <c r="AM2430" s="362"/>
      <c r="AN2430" s="361"/>
      <c r="AO2430" s="445" t="s">
        <v>9</v>
      </c>
      <c r="AP2430" s="445" t="s">
        <v>9</v>
      </c>
      <c r="AQ2430" s="445" t="s">
        <v>9</v>
      </c>
    </row>
    <row r="2431" spans="1:43" ht="15" customHeight="1" x14ac:dyDescent="0.35">
      <c r="U2431" s="542"/>
      <c r="V2431" s="542"/>
      <c r="W2431" s="542"/>
      <c r="AJ2431" s="456"/>
      <c r="AK2431" s="456"/>
      <c r="AL2431" s="575"/>
    </row>
    <row r="2432" spans="1:43" ht="14.5" x14ac:dyDescent="0.35">
      <c r="J2432" s="456" t="s">
        <v>5837</v>
      </c>
      <c r="U2432" s="542"/>
      <c r="V2432" s="542"/>
      <c r="W2432" s="542"/>
      <c r="AJ2432" s="456"/>
      <c r="AK2432" s="456"/>
      <c r="AL2432" s="575"/>
    </row>
    <row r="2433" spans="21:38" ht="15" customHeight="1" x14ac:dyDescent="0.35">
      <c r="U2433" s="543"/>
      <c r="V2433" s="543"/>
      <c r="W2433" s="543"/>
      <c r="AJ2433" s="456"/>
      <c r="AK2433" s="456"/>
      <c r="AL2433" s="575"/>
    </row>
    <row r="2434" spans="21:38" ht="15" customHeight="1" x14ac:dyDescent="0.35">
      <c r="AJ2434" s="456"/>
      <c r="AK2434" s="456"/>
      <c r="AL2434" s="575"/>
    </row>
    <row r="2435" spans="21:38" ht="15" customHeight="1" x14ac:dyDescent="0.35">
      <c r="AJ2435" s="456"/>
      <c r="AK2435" s="456"/>
      <c r="AL2435" s="575"/>
    </row>
    <row r="2436" spans="21:38" ht="15" customHeight="1" x14ac:dyDescent="0.35">
      <c r="AJ2436" s="456"/>
      <c r="AK2436" s="456"/>
      <c r="AL2436" s="575"/>
    </row>
    <row r="2437" spans="21:38" ht="15" customHeight="1" x14ac:dyDescent="0.35">
      <c r="AJ2437" s="456"/>
      <c r="AK2437" s="456"/>
      <c r="AL2437" s="575"/>
    </row>
    <row r="2438" spans="21:38" ht="15" customHeight="1" x14ac:dyDescent="0.35">
      <c r="AJ2438" s="456"/>
      <c r="AK2438" s="456"/>
      <c r="AL2438" s="575"/>
    </row>
    <row r="2439" spans="21:38" ht="15" customHeight="1" x14ac:dyDescent="0.35">
      <c r="AJ2439" s="456"/>
      <c r="AK2439" s="456"/>
      <c r="AL2439" s="575"/>
    </row>
    <row r="2440" spans="21:38" ht="15" customHeight="1" x14ac:dyDescent="0.35">
      <c r="AJ2440" s="456"/>
      <c r="AK2440" s="456"/>
      <c r="AL2440" s="575"/>
    </row>
    <row r="2441" spans="21:38" ht="15" customHeight="1" x14ac:dyDescent="0.35">
      <c r="AJ2441" s="456"/>
      <c r="AK2441" s="456"/>
      <c r="AL2441" s="575"/>
    </row>
    <row r="2442" spans="21:38" ht="15" customHeight="1" x14ac:dyDescent="0.35">
      <c r="AJ2442" s="456"/>
      <c r="AK2442" s="456"/>
      <c r="AL2442" s="575"/>
    </row>
    <row r="2443" spans="21:38" ht="15" customHeight="1" x14ac:dyDescent="0.35">
      <c r="AJ2443" s="456"/>
      <c r="AK2443" s="456"/>
      <c r="AL2443" s="575"/>
    </row>
    <row r="2444" spans="21:38" ht="15" customHeight="1" x14ac:dyDescent="0.35">
      <c r="AJ2444" s="456"/>
      <c r="AK2444" s="456"/>
      <c r="AL2444" s="575"/>
    </row>
    <row r="2445" spans="21:38" ht="15" customHeight="1" x14ac:dyDescent="0.35">
      <c r="AJ2445" s="456"/>
      <c r="AK2445" s="456"/>
      <c r="AL2445" s="575"/>
    </row>
    <row r="2446" spans="21:38" ht="15" customHeight="1" x14ac:dyDescent="0.35">
      <c r="AJ2446" s="456"/>
      <c r="AK2446" s="456"/>
      <c r="AL2446" s="575"/>
    </row>
    <row r="2447" spans="21:38" ht="15" customHeight="1" x14ac:dyDescent="0.35">
      <c r="AJ2447" s="456"/>
      <c r="AK2447" s="456"/>
      <c r="AL2447" s="575"/>
    </row>
    <row r="2448" spans="21:38" ht="15" customHeight="1" x14ac:dyDescent="0.35">
      <c r="AJ2448" s="456"/>
      <c r="AK2448" s="456"/>
      <c r="AL2448" s="575"/>
    </row>
    <row r="2449" spans="36:38" ht="15" customHeight="1" x14ac:dyDescent="0.35">
      <c r="AJ2449" s="456"/>
      <c r="AK2449" s="456"/>
      <c r="AL2449" s="575"/>
    </row>
    <row r="2450" spans="36:38" ht="15" customHeight="1" x14ac:dyDescent="0.35">
      <c r="AJ2450" s="456"/>
      <c r="AK2450" s="456"/>
      <c r="AL2450" s="575"/>
    </row>
    <row r="2451" spans="36:38" ht="15" customHeight="1" x14ac:dyDescent="0.35">
      <c r="AJ2451" s="456"/>
      <c r="AK2451" s="456"/>
      <c r="AL2451" s="575"/>
    </row>
    <row r="2452" spans="36:38" ht="15" customHeight="1" x14ac:dyDescent="0.35">
      <c r="AJ2452" s="456"/>
      <c r="AK2452" s="456"/>
      <c r="AL2452" s="575"/>
    </row>
    <row r="2453" spans="36:38" ht="15" customHeight="1" x14ac:dyDescent="0.35">
      <c r="AJ2453" s="456"/>
      <c r="AK2453" s="456"/>
      <c r="AL2453" s="575"/>
    </row>
    <row r="2454" spans="36:38" ht="15" customHeight="1" x14ac:dyDescent="0.35">
      <c r="AJ2454" s="456"/>
      <c r="AK2454" s="456"/>
      <c r="AL2454" s="575"/>
    </row>
    <row r="2455" spans="36:38" ht="15" customHeight="1" x14ac:dyDescent="0.35">
      <c r="AJ2455" s="456"/>
      <c r="AK2455" s="456"/>
      <c r="AL2455" s="575"/>
    </row>
    <row r="2456" spans="36:38" ht="15" customHeight="1" x14ac:dyDescent="0.35">
      <c r="AJ2456" s="456"/>
      <c r="AK2456" s="456"/>
      <c r="AL2456" s="575"/>
    </row>
    <row r="2457" spans="36:38" ht="15" customHeight="1" x14ac:dyDescent="0.35">
      <c r="AJ2457" s="456"/>
      <c r="AK2457" s="456"/>
      <c r="AL2457" s="575"/>
    </row>
    <row r="2458" spans="36:38" ht="15" customHeight="1" x14ac:dyDescent="0.35">
      <c r="AJ2458" s="456"/>
      <c r="AK2458" s="456"/>
      <c r="AL2458" s="576"/>
    </row>
    <row r="2459" spans="36:38" ht="15" customHeight="1" x14ac:dyDescent="0.35">
      <c r="AJ2459" s="456"/>
      <c r="AK2459" s="456"/>
      <c r="AL2459" s="576"/>
    </row>
    <row r="2460" spans="36:38" ht="15" customHeight="1" x14ac:dyDescent="0.35">
      <c r="AJ2460" s="456"/>
      <c r="AK2460" s="456"/>
      <c r="AL2460" s="576"/>
    </row>
    <row r="2461" spans="36:38" ht="15" customHeight="1" x14ac:dyDescent="0.35">
      <c r="AJ2461" s="456"/>
      <c r="AK2461" s="456"/>
      <c r="AL2461" s="576"/>
    </row>
    <row r="2462" spans="36:38" ht="15" customHeight="1" x14ac:dyDescent="0.35">
      <c r="AJ2462" s="456"/>
      <c r="AK2462" s="456"/>
      <c r="AL2462" s="576"/>
    </row>
    <row r="2463" spans="36:38" ht="15" customHeight="1" x14ac:dyDescent="0.35">
      <c r="AJ2463" s="456"/>
      <c r="AK2463" s="456"/>
      <c r="AL2463" s="576"/>
    </row>
    <row r="2464" spans="36:38" ht="15" customHeight="1" x14ac:dyDescent="0.35">
      <c r="AJ2464" s="456"/>
      <c r="AK2464" s="456"/>
      <c r="AL2464" s="576"/>
    </row>
    <row r="2465" spans="36:38" ht="15" customHeight="1" x14ac:dyDescent="0.35">
      <c r="AJ2465" s="456"/>
      <c r="AK2465" s="456"/>
      <c r="AL2465" s="576"/>
    </row>
    <row r="2466" spans="36:38" ht="15" customHeight="1" x14ac:dyDescent="0.35">
      <c r="AJ2466" s="456"/>
      <c r="AK2466" s="456"/>
      <c r="AL2466" s="576"/>
    </row>
    <row r="2467" spans="36:38" ht="15" customHeight="1" x14ac:dyDescent="0.35">
      <c r="AJ2467" s="456"/>
      <c r="AK2467" s="456"/>
      <c r="AL2467" s="576"/>
    </row>
    <row r="2468" spans="36:38" ht="15" customHeight="1" x14ac:dyDescent="0.35">
      <c r="AJ2468" s="456"/>
      <c r="AK2468" s="456"/>
      <c r="AL2468" s="576"/>
    </row>
    <row r="2469" spans="36:38" ht="15" customHeight="1" x14ac:dyDescent="0.35">
      <c r="AJ2469" s="456"/>
      <c r="AK2469" s="456"/>
      <c r="AL2469" s="576"/>
    </row>
    <row r="2470" spans="36:38" ht="15" customHeight="1" x14ac:dyDescent="0.35">
      <c r="AJ2470" s="456"/>
      <c r="AK2470" s="456"/>
      <c r="AL2470" s="576"/>
    </row>
    <row r="2471" spans="36:38" ht="15" customHeight="1" x14ac:dyDescent="0.35">
      <c r="AJ2471" s="456"/>
      <c r="AK2471" s="456"/>
      <c r="AL2471" s="576"/>
    </row>
    <row r="2472" spans="36:38" ht="15" customHeight="1" x14ac:dyDescent="0.35">
      <c r="AJ2472" s="456"/>
      <c r="AK2472" s="456"/>
      <c r="AL2472" s="576"/>
    </row>
    <row r="2473" spans="36:38" ht="15" customHeight="1" x14ac:dyDescent="0.35">
      <c r="AJ2473" s="456"/>
      <c r="AK2473" s="456"/>
      <c r="AL2473" s="576"/>
    </row>
    <row r="2474" spans="36:38" ht="15" customHeight="1" x14ac:dyDescent="0.35">
      <c r="AJ2474" s="456"/>
      <c r="AK2474" s="456"/>
      <c r="AL2474" s="576"/>
    </row>
    <row r="2475" spans="36:38" ht="15" customHeight="1" x14ac:dyDescent="0.35">
      <c r="AJ2475" s="456"/>
      <c r="AK2475" s="456"/>
      <c r="AL2475" s="576"/>
    </row>
    <row r="2476" spans="36:38" ht="15" customHeight="1" x14ac:dyDescent="0.35">
      <c r="AJ2476" s="456"/>
      <c r="AK2476" s="456"/>
      <c r="AL2476" s="576"/>
    </row>
    <row r="2477" spans="36:38" ht="15" customHeight="1" x14ac:dyDescent="0.35">
      <c r="AJ2477" s="456"/>
      <c r="AK2477" s="456"/>
      <c r="AL2477" s="576"/>
    </row>
    <row r="2478" spans="36:38" ht="15" customHeight="1" x14ac:dyDescent="0.35">
      <c r="AJ2478" s="456"/>
      <c r="AK2478" s="456"/>
      <c r="AL2478" s="576"/>
    </row>
    <row r="2479" spans="36:38" ht="15" customHeight="1" x14ac:dyDescent="0.35">
      <c r="AJ2479" s="456"/>
      <c r="AK2479" s="456"/>
      <c r="AL2479" s="576"/>
    </row>
    <row r="2480" spans="36:38" ht="15" customHeight="1" x14ac:dyDescent="0.35">
      <c r="AJ2480" s="456"/>
      <c r="AK2480" s="456"/>
      <c r="AL2480" s="576"/>
    </row>
    <row r="2481" spans="36:38" ht="15" customHeight="1" x14ac:dyDescent="0.35">
      <c r="AJ2481" s="456"/>
      <c r="AK2481" s="456"/>
      <c r="AL2481" s="576"/>
    </row>
    <row r="2482" spans="36:38" ht="15" customHeight="1" x14ac:dyDescent="0.35">
      <c r="AJ2482" s="456"/>
      <c r="AK2482" s="456"/>
      <c r="AL2482" s="576"/>
    </row>
    <row r="2483" spans="36:38" ht="15" customHeight="1" x14ac:dyDescent="0.35">
      <c r="AJ2483" s="456"/>
      <c r="AK2483" s="456"/>
      <c r="AL2483" s="576"/>
    </row>
    <row r="2484" spans="36:38" ht="15" customHeight="1" x14ac:dyDescent="0.35">
      <c r="AJ2484" s="456"/>
      <c r="AK2484" s="456"/>
      <c r="AL2484" s="576"/>
    </row>
    <row r="2485" spans="36:38" ht="15" customHeight="1" x14ac:dyDescent="0.35">
      <c r="AJ2485" s="456"/>
      <c r="AK2485" s="456"/>
      <c r="AL2485" s="576"/>
    </row>
    <row r="2486" spans="36:38" ht="15" customHeight="1" x14ac:dyDescent="0.35">
      <c r="AJ2486" s="456"/>
      <c r="AK2486" s="456"/>
      <c r="AL2486" s="576"/>
    </row>
    <row r="2487" spans="36:38" ht="15" customHeight="1" x14ac:dyDescent="0.35">
      <c r="AJ2487" s="456"/>
      <c r="AK2487" s="456"/>
      <c r="AL2487" s="576"/>
    </row>
    <row r="2488" spans="36:38" ht="15" customHeight="1" x14ac:dyDescent="0.35">
      <c r="AJ2488" s="456"/>
      <c r="AK2488" s="456"/>
      <c r="AL2488" s="576"/>
    </row>
    <row r="2489" spans="36:38" ht="15" customHeight="1" x14ac:dyDescent="0.35">
      <c r="AJ2489" s="456"/>
      <c r="AK2489" s="456"/>
      <c r="AL2489" s="576"/>
    </row>
    <row r="2490" spans="36:38" ht="15" customHeight="1" x14ac:dyDescent="0.35">
      <c r="AJ2490" s="456"/>
      <c r="AK2490" s="456"/>
      <c r="AL2490" s="576"/>
    </row>
    <row r="2491" spans="36:38" ht="15" customHeight="1" x14ac:dyDescent="0.35">
      <c r="AJ2491" s="456"/>
      <c r="AK2491" s="456"/>
      <c r="AL2491" s="576"/>
    </row>
    <row r="2492" spans="36:38" ht="15" customHeight="1" x14ac:dyDescent="0.35">
      <c r="AJ2492" s="456"/>
      <c r="AK2492" s="456"/>
      <c r="AL2492" s="576"/>
    </row>
    <row r="2493" spans="36:38" ht="15" customHeight="1" x14ac:dyDescent="0.35">
      <c r="AJ2493" s="456"/>
      <c r="AK2493" s="456"/>
      <c r="AL2493" s="576"/>
    </row>
    <row r="2494" spans="36:38" ht="15" customHeight="1" x14ac:dyDescent="0.35">
      <c r="AJ2494" s="456"/>
      <c r="AK2494" s="456"/>
      <c r="AL2494" s="576"/>
    </row>
    <row r="2495" spans="36:38" ht="15" customHeight="1" x14ac:dyDescent="0.35">
      <c r="AJ2495" s="456"/>
      <c r="AK2495" s="456"/>
      <c r="AL2495" s="576"/>
    </row>
    <row r="2496" spans="36:38" ht="15" customHeight="1" x14ac:dyDescent="0.35">
      <c r="AJ2496" s="456"/>
      <c r="AK2496" s="456"/>
      <c r="AL2496" s="576"/>
    </row>
    <row r="2497" spans="36:38" ht="15" customHeight="1" x14ac:dyDescent="0.35">
      <c r="AJ2497" s="456"/>
      <c r="AK2497" s="456"/>
      <c r="AL2497" s="576"/>
    </row>
    <row r="2498" spans="36:38" ht="15" customHeight="1" x14ac:dyDescent="0.35">
      <c r="AJ2498" s="456"/>
      <c r="AK2498" s="456"/>
      <c r="AL2498" s="576"/>
    </row>
    <row r="2499" spans="36:38" ht="15" customHeight="1" x14ac:dyDescent="0.35">
      <c r="AJ2499" s="456"/>
      <c r="AK2499" s="456"/>
      <c r="AL2499" s="576"/>
    </row>
    <row r="2500" spans="36:38" ht="15" customHeight="1" x14ac:dyDescent="0.35">
      <c r="AJ2500" s="456"/>
      <c r="AK2500" s="456"/>
      <c r="AL2500" s="576"/>
    </row>
    <row r="2501" spans="36:38" ht="15" customHeight="1" x14ac:dyDescent="0.35">
      <c r="AJ2501" s="456"/>
      <c r="AK2501" s="456"/>
      <c r="AL2501" s="576"/>
    </row>
    <row r="2502" spans="36:38" ht="15" customHeight="1" x14ac:dyDescent="0.35">
      <c r="AJ2502" s="456"/>
      <c r="AK2502" s="456"/>
      <c r="AL2502" s="576"/>
    </row>
    <row r="2503" spans="36:38" ht="15" customHeight="1" x14ac:dyDescent="0.35">
      <c r="AJ2503" s="456"/>
      <c r="AK2503" s="456"/>
      <c r="AL2503" s="576"/>
    </row>
    <row r="2504" spans="36:38" ht="15" customHeight="1" x14ac:dyDescent="0.35">
      <c r="AJ2504" s="456"/>
      <c r="AK2504" s="456"/>
      <c r="AL2504" s="576"/>
    </row>
    <row r="2505" spans="36:38" ht="15" customHeight="1" x14ac:dyDescent="0.35">
      <c r="AJ2505" s="456"/>
      <c r="AK2505" s="456"/>
      <c r="AL2505" s="576"/>
    </row>
    <row r="2506" spans="36:38" ht="15" customHeight="1" x14ac:dyDescent="0.35">
      <c r="AJ2506" s="456"/>
      <c r="AK2506" s="456"/>
      <c r="AL2506" s="576"/>
    </row>
    <row r="2507" spans="36:38" ht="15" customHeight="1" x14ac:dyDescent="0.35">
      <c r="AJ2507" s="456"/>
      <c r="AK2507" s="456"/>
      <c r="AL2507" s="576"/>
    </row>
    <row r="2508" spans="36:38" ht="15" customHeight="1" x14ac:dyDescent="0.35">
      <c r="AJ2508" s="456"/>
      <c r="AK2508" s="456"/>
      <c r="AL2508" s="576"/>
    </row>
    <row r="2509" spans="36:38" ht="15" customHeight="1" x14ac:dyDescent="0.35">
      <c r="AJ2509" s="456"/>
      <c r="AK2509" s="456"/>
      <c r="AL2509" s="576"/>
    </row>
    <row r="2510" spans="36:38" ht="15" customHeight="1" x14ac:dyDescent="0.35">
      <c r="AJ2510" s="456"/>
      <c r="AK2510" s="456"/>
      <c r="AL2510" s="576"/>
    </row>
    <row r="2511" spans="36:38" ht="15" customHeight="1" x14ac:dyDescent="0.35">
      <c r="AJ2511" s="456"/>
      <c r="AK2511" s="456"/>
      <c r="AL2511" s="576"/>
    </row>
    <row r="2512" spans="36:38" ht="15" customHeight="1" x14ac:dyDescent="0.35">
      <c r="AJ2512" s="456"/>
      <c r="AK2512" s="456"/>
      <c r="AL2512" s="576"/>
    </row>
    <row r="2513" spans="36:38" ht="15" customHeight="1" x14ac:dyDescent="0.35">
      <c r="AJ2513" s="456"/>
      <c r="AK2513" s="456"/>
      <c r="AL2513" s="576"/>
    </row>
    <row r="2514" spans="36:38" ht="15" customHeight="1" x14ac:dyDescent="0.35">
      <c r="AJ2514" s="456"/>
      <c r="AK2514" s="456"/>
      <c r="AL2514" s="576"/>
    </row>
    <row r="2515" spans="36:38" ht="15" customHeight="1" x14ac:dyDescent="0.35">
      <c r="AJ2515" s="573"/>
      <c r="AK2515" s="573"/>
      <c r="AL2515" s="574"/>
    </row>
  </sheetData>
  <autoFilter ref="A2:AR2430" xr:uid="{7D1840B2-8CAF-4BE0-BF26-8A2CF9D73B34}">
    <filterColumn colId="2">
      <filters>
        <filter val="472"/>
      </filters>
    </filterColumn>
    <filterColumn colId="7">
      <filters>
        <filter val="NSO"/>
      </filters>
    </filterColumn>
    <sortState xmlns:xlrd2="http://schemas.microsoft.com/office/spreadsheetml/2017/richdata2" ref="A3:AR2430">
      <sortCondition ref="AL2:AL2430"/>
    </sortState>
  </autoFilter>
  <hyperlinks>
    <hyperlink ref="AN2314" r:id="rId1" xr:uid="{E8F2DA75-5982-4F17-96B6-7D34F343D42F}"/>
    <hyperlink ref="AN2311" r:id="rId2" display="\\172.28.9.34\Artefacts_T-Fiber" xr:uid="{53AB4891-669A-4FE2-890C-3B2F94FACF2B}"/>
    <hyperlink ref="AN2302" r:id="rId3" display="\\172.28.9.34\Artefacts_T-Fiber" xr:uid="{37F0D7E4-F60B-47EF-BB81-53009A7CC670}"/>
    <hyperlink ref="AN370" r:id="rId4" xr:uid="{4D2A5802-8EBC-4B5E-8810-47DD821161F0}"/>
    <hyperlink ref="AN299" r:id="rId5" xr:uid="{60750173-6EF5-4832-81C8-1E04A21EDA8A}"/>
    <hyperlink ref="AB306" r:id="rId6" display="\\172.28.9.34\Artefacts_T-Fiber TNOC Tracker\OSS\T305" xr:uid="{3F798B23-6553-41A5-819D-A187F12A1B4B}"/>
    <hyperlink ref="AB1324" r:id="rId7" display="\\172.28.9.34\SHARE DRIVE\Artefacts_T-Fiber TNOC Tracker\OSS" xr:uid="{5638A1FB-F0E7-4DE2-935D-08AD6BA4D485}"/>
    <hyperlink ref="AB101" r:id="rId8" display="\\172.28.9.34\Artefacts_T-Fiber TNOC Tracker\DWDM\Artefact - T98" xr:uid="{B0951F51-5086-48AF-B807-C6189B013546}"/>
    <hyperlink ref="AB99" r:id="rId9" display="\\172.28.9.34\Artefacts_T-Fiber TNOC Tracker\DWDM\Artefact - T96" xr:uid="{686B4A98-5B9F-405B-994B-55CC4C5715A9}"/>
    <hyperlink ref="AB98" r:id="rId10" display="\\172.28.9.34\Artefacts_T-Fiber TNOC Tracker\DWDM\Artefact - T95" xr:uid="{06025E04-0274-4A64-B5FF-103EBF071946}"/>
    <hyperlink ref="AB96" r:id="rId11" display="\\172.28.9.34\Artefacts_T-Fiber TNOC Tracker\DWDM\Artefact - T93" xr:uid="{2D0620F6-83F9-4948-B248-D727A5C51245}"/>
    <hyperlink ref="AB95" r:id="rId12" display="\\172.28.9.34\Artefacts_T-Fiber TNOC Tracker\DWDM\Artefact - T91 &amp; T92" xr:uid="{E678E500-0843-4F3D-BAA7-F6E7A8AE1F95}"/>
    <hyperlink ref="AB94" r:id="rId13" display="\\172.28.9.34\Artefacts_T-Fiber TNOC Tracker\DWDM\Artefact - T91 &amp; T92" xr:uid="{992A2CC0-0701-4BB0-988A-C397513F3761}"/>
    <hyperlink ref="AB93" r:id="rId14" display="\\172.28.9.34\Artefacts_T-Fiber TNOC Tracker\DWDM\Artefact - T90" xr:uid="{7C60FC97-0BC7-433B-8D38-3699242EFFB9}"/>
    <hyperlink ref="AB92" r:id="rId15" display="\\172.28.9.34\Artefacts_T-Fiber TNOC Tracker\DWDM\Artefact - T89" xr:uid="{3D4A6BAF-5D0F-46FC-92F8-EF24C1B6438B}"/>
    <hyperlink ref="AB85" r:id="rId16" display="\\172.28.9.34\share drive\Artefacts_T-Fiber TNOC Tracker\DR\Artifact for - T82" xr:uid="{159FC9EB-87E7-4CC5-9214-A5552284D1B1}"/>
    <hyperlink ref="AB83" r:id="rId17" display="\\172.28.9.34\Artefacts_T-Fiber TNOC Tracker\IPMPLS\Primary NTP - T60,T61,T62.pdf_x000a_\\172.28.9.34\Artefacts_T-Fiber TNOC Tracker\IPMPLS\Secondary NTP - T60,T61,T62.pdf" xr:uid="{7D797C3A-BDB3-403F-997B-C71B7B0E9B3D}"/>
    <hyperlink ref="AB82" r:id="rId18" display="\\172.28.9.34\Artefacts_T-Fiber TNOC Tracker\DR\Artifact for - T79" xr:uid="{54819711-1FCC-4AF9-94D7-24EBA570B014}"/>
    <hyperlink ref="AB81" r:id="rId19" display="\\172.28.9.34\share drive\Artefacts_T-Fiber TNOC Tracker\DR\Artifact for - T78" xr:uid="{5CC39AA2-02C1-4571-8BB1-09340C4266EA}"/>
    <hyperlink ref="AB80" r:id="rId20" display="\\172.28.9.34\share drive\Artefacts_T-Fiber TNOC Tracker\DR\Artifact for - T77" xr:uid="{630203FF-2041-4A6E-8F3F-D4B540288049}"/>
    <hyperlink ref="AB79" r:id="rId21" display="\\172.28.9.34\share drive\Artefacts_T-Fiber TNOC Tracker\DR\Artifact for - T76" xr:uid="{014E3F02-CB5F-46D4-B7D0-94688445A8D2}"/>
    <hyperlink ref="AB78" r:id="rId22" display="\\172.28.9.34\share drive\Artefacts_T-Fiber TNOC Tracker\DR\Artifact for - T75" xr:uid="{4C595DD9-66A2-4A15-8205-6189B5E9B970}"/>
    <hyperlink ref="AB73" r:id="rId23" display="\\172.28.9.34\share drive\Artefacts_T-Fiber TNOC Tracker\DR\Artifact for - T70" xr:uid="{B217CFC2-8AD5-4405-B21E-F38D6ED764A7}"/>
    <hyperlink ref="AB72" r:id="rId24" display="\\172.28.9.34\Artefacts_T-Fiber TNOC Tracker\DR\Artifact for -T69" xr:uid="{E26BAFC1-B032-4CB3-8C34-A88FF475A6CB}"/>
    <hyperlink ref="AB71" r:id="rId25" display="\\172.28.9.34\Artefacts_T-Fiber TNOC Tracker\DR\Artifact for -T68" xr:uid="{C7E289F1-49A9-4526-AC64-70339E5FEFCE}"/>
    <hyperlink ref="AB70" r:id="rId26" display="\\172.28.9.34\share drive\Artefacts_T-Fiber TNOC Tracker\DR\Artifact for -T67" xr:uid="{58DAC674-9FCF-48CD-AA6C-A49A38B86FB9}"/>
    <hyperlink ref="AB69" r:id="rId27" display="\\172.28.9.34\Artefacts_T-Fiber TNOC Tracker\DR\Artifact for - T66" xr:uid="{7E814089-9543-4921-9FD0-08F35943DF87}"/>
    <hyperlink ref="AB68" r:id="rId28" display="\\172.28.9.34\share drive\Artefacts_T-Fiber TNOC Tracker\DR\Artifact for - T65" xr:uid="{E8963007-5F1D-4FF1-837D-675F93A02E28}"/>
    <hyperlink ref="AB63" r:id="rId29" display="\\172.28.9.34\Artefacts_T-Fiber TNOC Tracker\IPMPLS\Primary NTP - T60,T61,T62.pdf_x000a_\\172.28.9.34\Artefacts_T-Fiber TNOC Tracker\IPMPLS\Secondary NTP - T60,T61,T62.pdf" xr:uid="{E2030F66-C9EE-450B-A705-2EF2AA1B3E63}"/>
    <hyperlink ref="AB59" r:id="rId30" display="\\172.28.9.34\share drive\Artefacts_T-Fiber TNOC Tracker\DC IT-Infra\Artifact for - T56" xr:uid="{84C35049-E0E4-4A2B-A4D4-6B387E1EB9E2}"/>
    <hyperlink ref="AB58" r:id="rId31" display="\\172.28.9.34\share drive\Artefacts_T-Fiber TNOC Tracker\DC IT-Infra\Artifact for - T55" xr:uid="{179D6E37-49AE-4647-AEDD-1CBF4CAB6219}"/>
    <hyperlink ref="AB57" r:id="rId32" display="\\172.28.9.34\share drive\Artefacts_T-Fiber TNOC Tracker\DC IT-Infra\Artifact for - T54" xr:uid="{9DFFAF18-A19B-4323-B614-893D12A17BC3}"/>
    <hyperlink ref="AB56" r:id="rId33" display="\\172.28.9.34\share drive\Artefacts_T-Fiber TNOC Tracker\DC IT-Infra\Artifact for - T53" xr:uid="{3337CED1-31A5-451D-B007-377AE9DB4237}"/>
    <hyperlink ref="AB55" r:id="rId34" display="\\172.28.9.34\share drive\Artefacts_T-Fiber TNOC Tracker\DC IT-Infra\Artifact for - T52" xr:uid="{C01006B2-B35F-4729-950E-B1986F8E1F1B}"/>
    <hyperlink ref="AB54" r:id="rId35" display="\\172.28.9.34\Artefacts_T-Fiber TNOC Tracker\DC IT-Infra\Artifact for - T51" xr:uid="{ED3B82A4-7698-4DAD-81CF-166A6CC11465}"/>
    <hyperlink ref="AB53" r:id="rId36" display="\\172.28.9.34\Artefacts_T-Fiber TNOC Tracker\NW-Security\T50" xr:uid="{E94B05F9-C944-4419-A807-DE8AD5310CCA}"/>
    <hyperlink ref="AB52" r:id="rId37" display="\\172.28.9.34\Artefacts_T-Fiber TNOC Tracker\DC IT-Infra\Artifact for - T49" xr:uid="{CF518AC4-E770-45E4-A55C-E8E18E2A4E83}"/>
    <hyperlink ref="AB51" r:id="rId38" display="\\172.28.9.34\Artefacts_T-Fiber TNOC Tracker\DC IT-Infra\Artifact for - T48" xr:uid="{E19AA235-0557-436F-A6F6-F8AF78A8DF36}"/>
    <hyperlink ref="AB50" r:id="rId39" display="\\172.28.9.34\Artefacts_T-Fiber TNOC Tracker\DC IT-Infra\Artifact for - T47" xr:uid="{C1105365-C0BD-48BE-93CF-DAD6C817A5E5}"/>
    <hyperlink ref="AB49" r:id="rId40" display="\\172.28.9.34\Artefacts_T-Fiber TNOC Tracker\DC IT-Infra\Artifact for - T46" xr:uid="{779E3CED-D470-4BDD-9292-A211924FF86D}"/>
    <hyperlink ref="AB48" r:id="rId41" display="\\172.28.9.34\Artefacts_T-Fiber TNOC Tracker\DC IT-Infra\Artifact for - T45" xr:uid="{A08A28E5-E100-4CC9-BC42-ADF39B883DC1}"/>
    <hyperlink ref="AB47" r:id="rId42" display="\\172.28.9.34\share drive\Artefacts_T-Fiber TNOC Tracker\DC IT-Infra\Artifact for -T44" xr:uid="{05F492D3-2586-4977-B528-ACF09FC8F284}"/>
    <hyperlink ref="AB46" r:id="rId43" display="\\172.28.9.34\share drive\Artefacts_T-Fiber TNOC Tracker\DC IT-Infra\Artifact for -T43" xr:uid="{414A91C1-7D0A-442E-BE32-2A4FE9970047}"/>
    <hyperlink ref="AB45" r:id="rId44" display="\\172.28.9.34\share drive\Artefacts_T-Fiber TNOC Tracker\DC IT-Infra\Artifact for -T42" xr:uid="{C8999DFC-3E9E-429C-A899-0061B60FE89E}"/>
    <hyperlink ref="AB44" r:id="rId45" display="\\172.28.9.34\share drive\Artefacts_T-Fiber TNOC Tracker\DC IT-Infra\Artifact for - T41" xr:uid="{70F598D4-9E1B-43B9-B616-AE3D91B30B23}"/>
    <hyperlink ref="AB389" r:id="rId46" display="\\172.28.9.34\Artefacts_T-Fiber TNOC Tracker\HELPDESK\T387" xr:uid="{C792403C-D0EE-4D11-91DF-DE777233524C}"/>
    <hyperlink ref="AB384" r:id="rId47" display="\\172.28.9.34\share drive\Artefacts_T-Fiber TNOC Tracker\BSS\Artifact_T382" xr:uid="{7F05541E-E96E-45FF-B2B0-6836EB260C6E}"/>
    <hyperlink ref="AB374" r:id="rId48" display="\\172.28.9.34\Artefacts_T-Fiber TNOC Tracker\GPON\T372" xr:uid="{C74095A5-A6B5-42BB-AF34-684CA6588CF2}"/>
    <hyperlink ref="AB370" r:id="rId49" display="\\172.28.9.34\Artefacts_T-Fiber TNOC Tracker\HELPDESK\T368" xr:uid="{647402F0-44B5-4600-82B1-9B0FB0FFB17C}"/>
    <hyperlink ref="AB369" r:id="rId50" display="\\172.28.9.34\Artefacts_T-Fiber TNOC Tracker\HELPDESK\T367" xr:uid="{FDCE48E1-6598-4028-A3FA-49E713FB67AB}"/>
    <hyperlink ref="AB368" r:id="rId51" display="\\172.28.9.34\Artefacts_T-Fiber TNOC Tracker\HELPDESK\T366" xr:uid="{25B05C15-0080-4128-8686-C52EDE61CB1C}"/>
    <hyperlink ref="AB364" r:id="rId52" display="\\172.28.9.34\Artefacts_T-Fiber TNOC Tracker\HELPDESK\T363" xr:uid="{74186357-5AC0-484B-A5EB-B82BA95F8A2C}"/>
    <hyperlink ref="AB363" r:id="rId53" display="\\172.28.9.34\Artefacts_T-Fiber TNOC Tracker\HELPDESK\T362" xr:uid="{0E08E027-6B47-4CC1-A023-2A32A7999A13}"/>
    <hyperlink ref="AB362" r:id="rId54" display="\\172.28.9.34\Artefacts_T-Fiber TNOC Tracker\HELPDESK\T361" xr:uid="{B86470C4-C2C6-4DEE-97DA-4F2053525F93}"/>
    <hyperlink ref="AB39" r:id="rId55" display="\\172.28.9.34\Artefacts_T-Fiber TNOC Tracker\NW-Security\T36" xr:uid="{59D98BDE-BA97-4B55-9862-524BEDE3CA5D}"/>
    <hyperlink ref="AB357" r:id="rId56" display="\\172.28.9.34\Artefacts_T-Fiber TNOC Tracker\TNOC" xr:uid="{BE2DA0D3-B1E9-4430-8D13-F19287BB5BCB}"/>
    <hyperlink ref="AB356" r:id="rId57" display="\\172.28.9.34\Artefacts_T-Fiber TNOC Tracker\HELPDESK\T166" xr:uid="{2C8B7D24-266B-40B6-ABB2-CA7FFB5B4F94}"/>
    <hyperlink ref="AB355" r:id="rId58" display="\\172.28.9.34\Artefacts_T-Fiber TNOC Tracker\HELPDESK\T166" xr:uid="{B0C2B5FC-0C32-41BA-BD0F-E419084F613C}"/>
    <hyperlink ref="AB354" r:id="rId59" display="\\172.28.9.34\Artefacts_T-Fiber TNOC Tracker\HELPDESK\T353" xr:uid="{5ECE9150-12F8-46BD-8530-CC88F934BE83}"/>
    <hyperlink ref="AB353" r:id="rId60" display="\\172.28.9.34\Artefacts_T-Fiber TNOC Tracker\HELPDESK\T166" xr:uid="{643E8800-2E93-4DDF-852F-7A862F58A213}"/>
    <hyperlink ref="AB351" r:id="rId61" display="\\172.28.9.34\Artefacts_T-Fiber TNOC Tracker\HELPDESK\T166" xr:uid="{BCFB3824-8B3C-4E1F-92E7-3F894AA32BF8}"/>
    <hyperlink ref="AB330" r:id="rId62" display="\\172.28.9.34\Artefacts_T-Fiber TNOC Tracker\NW-Security\T153" xr:uid="{041FE2F9-D9DD-44F9-9AC4-3948E9A1D3B4}"/>
    <hyperlink ref="AB328" r:id="rId63" display="\\172.28.9.34\Artefacts_T-Fiber TNOC Tracker\NW-Security\T327" xr:uid="{300E10CD-3067-4740-AC53-9A8F088070E3}"/>
    <hyperlink ref="AB327" r:id="rId64" display="\\172.28.9.34\Artefacts_T-Fiber TNOC Tracker\NW-Security\T326" xr:uid="{1F93B78C-800E-4CBE-B7D2-1C3FAA51E9BF}"/>
    <hyperlink ref="AB325" r:id="rId65" display="\\172.28.9.34\Artefacts_T-Fiber TNOC Tracker\Security\T324" xr:uid="{15D59EDD-7149-49C8-96C9-AB4BE25E6798}"/>
    <hyperlink ref="AB324" r:id="rId66" display="\\172.28.9.34\Artefacts_T-Fiber TNOC Tracker\NW-Security\T323" xr:uid="{B948EEC6-AF3F-48B4-A528-099A336AB610}"/>
    <hyperlink ref="AB319" r:id="rId67" display="\\172.28.9.34\Artefacts_T-Fiber TNOC Tracker\NW-Security\T318" xr:uid="{624D5ABF-9F99-429A-BF6C-D6B092B53A58}"/>
    <hyperlink ref="AB317" r:id="rId68" display="\\172.28.9.34\Artefacts_T-Fiber TNOC Tracker\NW-Security\T316" xr:uid="{F3CB3FD5-D157-41C4-8F0B-C88089251704}"/>
    <hyperlink ref="AB313" r:id="rId69" display="\\172.28.9.34\Artefacts_T-Fiber TNOC Tracker\HELPDESK\T312" xr:uid="{9A8F5335-60BE-4C01-99CB-5C3C05168208}"/>
    <hyperlink ref="AB299" r:id="rId70" display="\\172.28.9.34\Artefacts_T-Fiber TNOC Tracker\GPON\T298" xr:uid="{EC423E17-2B42-4B4F-8740-171C89AFF337}"/>
    <hyperlink ref="AB298" r:id="rId71" display="\\172.28.9.34\share drive\Artefacts_T-Fiber TNOC Tracker\DC IT-Infra\Artifact  for - T297" xr:uid="{AD3B6721-5447-421B-94FB-8E834C255031}"/>
    <hyperlink ref="AB236" r:id="rId72" display="\\172.28.9.34\share drive\Artefacts_T-Fiber TNOC Tracker\OSS\T235" xr:uid="{87C8BACD-24DF-4DF3-819D-60A7EB826272}"/>
    <hyperlink ref="J202" r:id="rId73" xr:uid="{15FBF5BB-F10F-4330-8855-CA1798FB59D3}"/>
    <hyperlink ref="AB4" r:id="rId74" display="\\172.28.9.34\Artefacts_T-Fiber TNOC Tracker\DWDM\Artefact - T106" xr:uid="{FB0FE78C-5D42-496D-84FF-E22CE18AF978}"/>
    <hyperlink ref="AB191" r:id="rId75" display="\\172.28.9.34\Artefacts_T-Fiber TNOC Tracker\IPMPLS\CCTV Multicast Solution LLD V1.2 - T190.pdf" xr:uid="{C133B84B-7EB0-4927-B93B-B11EB97711D5}"/>
    <hyperlink ref="AB189" r:id="rId76" display="\\172.28.9.34\Artefacts_T-Fiber TNOC Tracker\IPMPLS\T-FIBER T-Net for GI Broadband Service Design LLD V1.1 - T188.pdf" xr:uid="{314A0455-B70C-454F-AF15-4B539E737A2F}"/>
    <hyperlink ref="AB188" r:id="rId77" display="\\172.28.9.34\Artefacts_T-Fiber TNOC Tracker\IPMPLS\House Hold VoIP Services Design LLD V1.2 - t187.pdf" xr:uid="{B6EFEAB4-085F-4B8A-9F62-6DB649AF6203}"/>
    <hyperlink ref="AB185" r:id="rId78" display="\\172.28.9.34\Artefacts_T-Fiber TNOC Tracker\GPON\T184" xr:uid="{C3FFB76C-FE16-4A5A-BC7D-3E4776F6ABB0}"/>
    <hyperlink ref="AB184" r:id="rId79" display="\\172.28.9.34\Artefacts_T-Fiber TNOC Tracker\GPON\T183" xr:uid="{36FF89E9-FAD2-464E-93DB-544AFF5824BF}"/>
    <hyperlink ref="AB182" r:id="rId80" display="\\172.28.9.34\Artefacts_T-Fiber TNOC Tracker\GPON\T181" xr:uid="{8F4F68FA-58DE-48CD-A3FE-44BADCE41A13}"/>
    <hyperlink ref="AB180" r:id="rId81" display="\\172.28.9.34\Artefacts_T-Fiber TNOC Tracker\GPON\T179" xr:uid="{338EF66E-7BDD-4AD1-95DD-BBCFAC98F8B4}"/>
    <hyperlink ref="AB179" r:id="rId82" display="\\172.28.9.34\Artefacts_T-Fiber TNOC Tracker\GPON\T178" xr:uid="{753E885B-9F82-47DC-AC58-8813B7A02C6A}"/>
    <hyperlink ref="AB178" r:id="rId83" display="\\172.28.9.34\Artefacts_T-Fiber TNOC Tracker\GPON\T177" xr:uid="{15E581C1-D90E-40FF-B63A-FAE088251727}"/>
    <hyperlink ref="AB177" r:id="rId84" display="\\172.28.9.34\Artefacts_T-Fiber TNOC Tracker\GPON\T176" xr:uid="{33FFFA49-228B-47BA-97DF-EF8678A149B7}"/>
    <hyperlink ref="AB175" r:id="rId85" display="\\172.28.9.34\Artefacts_T-Fiber TNOC Tracker\GPON\T174" xr:uid="{930979DD-522C-47CF-9999-84A18F38FE97}"/>
    <hyperlink ref="AB174" r:id="rId86" display="\\172.28.9.34\Artefacts_T-Fiber TNOC Tracker\GPON\T173" xr:uid="{CA2CD7DB-0436-4B0E-93B9-80C80CE09002}"/>
    <hyperlink ref="AB173" r:id="rId87" display="\\172.28.9.34\Artefacts_T-Fiber TNOC Tracker\GPON\T172" xr:uid="{2067FFF7-6FF4-47B7-BC94-BDB9871016B5}"/>
    <hyperlink ref="AB172" r:id="rId88" display="\\172.28.9.34\Artefacts_T-Fiber TNOC Tracker\GPON\T171" xr:uid="{4621F098-327A-4B68-8B2B-A95228A5BEEB}"/>
    <hyperlink ref="AB171" r:id="rId89" display="\\172.28.9.34\Artefacts_T-Fiber TNOC Tracker\GPON\T170" xr:uid="{CFD70D61-9910-496E-9204-31B9F32B1F3E}"/>
    <hyperlink ref="AB170" r:id="rId90" display="\\172.28.9.34\Artefacts_T-Fiber TNOC Tracker\GPON\T169" xr:uid="{01D08BAE-8CAA-4F55-97ED-012EA1195A25}"/>
    <hyperlink ref="AB169" r:id="rId91" display="\\172.28.9.34\Artefacts_T-Fiber TNOC Tracker\GPON\T168" xr:uid="{D583EA98-8C34-466B-BC2B-39FC92818924}"/>
    <hyperlink ref="AB168" r:id="rId92" display="\\172.28.9.34\Artefacts_T-Fiber TNOC Tracker\GPON\T167" xr:uid="{B4712ECE-C96B-4904-BBF1-EEACF612C7FA}"/>
    <hyperlink ref="AB166" r:id="rId93" display="\\172.28.9.34\Artefacts_T-Fiber TNOC Tracker\GPON\T165" xr:uid="{332684CF-A009-4F93-851E-9F51349F7634}"/>
    <hyperlink ref="AB165" r:id="rId94" display="\\172.28.9.34\Artefacts_T-Fiber TNOC Tracker\GPON\T164" xr:uid="{82B1F464-00DC-4B8D-A49C-D1FEAF08BA3C}"/>
    <hyperlink ref="AB163" r:id="rId95" display="\\172.28.9.34\Artefacts_T-Fiber TNOC Tracker\GPON\T162" xr:uid="{F8B3C69F-A30A-4B3A-80CB-C39C0C0E29C3}"/>
    <hyperlink ref="AB160" r:id="rId96" display="\\172.28.9.34\share drive\Artefacts_T-Fiber TNOC Tracker\GIS\T159" xr:uid="{AB920B8D-6A98-4230-92FE-CA36F0AA7A5E}"/>
    <hyperlink ref="AB159" r:id="rId97" display="\\172.28.9.34\share drive\Artefacts_T-Fiber TNOC Tracker\GIS\T158" xr:uid="{44EB303D-C6A9-4490-A9CE-A08D043D798E}"/>
    <hyperlink ref="AB158" r:id="rId98" display="\\172.28.9.34\share drive\Artefacts_T-Fiber TNOC Tracker\GIS\T157" xr:uid="{A481F996-D009-4534-9F97-6D0175B28B46}"/>
    <hyperlink ref="AB157" r:id="rId99" display="\\172.28.9.34\share drive\Artefacts_T-Fiber TNOC Tracker\GIS\T156" xr:uid="{48D1BA27-93D9-4C83-BD34-7014AB612AAD}"/>
    <hyperlink ref="AB156" r:id="rId100" display="\\172.28.9.34\share drive\Artefacts_T-Fiber TNOC Tracker\GIS\T155" xr:uid="{CBE7C7A3-6454-47B2-9E99-9EA31D45F92D}"/>
    <hyperlink ref="AB155" r:id="rId101" display="\\172.28.9.34\share drive\Artefacts_T-Fiber TNOC Tracker\GIS\T154" xr:uid="{31D6FDAC-1C33-4F24-A3DE-04B171AA3E13}"/>
    <hyperlink ref="AB153" r:id="rId102" display="\\172.28.9.34\share drive\Artefacts_T-Fiber TNOC Tracker\GIS\T152" xr:uid="{C0CBB704-F7BC-454C-9DA7-5B012AE8FF8D}"/>
    <hyperlink ref="AB152" r:id="rId103" display="\\172.28.9.34\share drive\Artefacts_T-Fiber TNOC Tracker\GIS\T151" xr:uid="{583C6A19-F358-4383-8D68-50E70A842B25}"/>
    <hyperlink ref="AB151" r:id="rId104" display="\\172.28.9.34\share drive\Artefacts_T-Fiber TNOC Tracker\GIS\T150" xr:uid="{FB6C5938-0A5A-4064-844F-018CC30614ED}"/>
    <hyperlink ref="AB150" r:id="rId105" display="\\172.28.9.34\share drive\Artefacts_T-Fiber TNOC Tracker\GIS\T149" xr:uid="{AEDB2632-F3F2-4A70-9C62-8F271E9D4103}"/>
    <hyperlink ref="AB149" r:id="rId106" display="\\172.28.9.34\share drive\Artefacts_T-Fiber TNOC Tracker\GIS\T148" xr:uid="{438E099B-5439-4796-81DC-EF8BAAFA489F}"/>
    <hyperlink ref="AB148" r:id="rId107" display="\\172.28.9.34\share drive\Artefacts_T-Fiber TNOC Tracker\GIS\T147" xr:uid="{F5DF2759-9D26-441A-B930-FCF91C101199}"/>
    <hyperlink ref="AB147" r:id="rId108" display="\\172.28.9.34\share drive\Artefacts_T-Fiber TNOC Tracker\GIS\T146" xr:uid="{9576AB34-7B4F-4E1D-B4B6-7D04F62F3F80}"/>
    <hyperlink ref="AB146" r:id="rId109" display="\\172.28.9.34\share drive\Artefacts_T-Fiber TNOC Tracker\GIS\T145" xr:uid="{E669447D-26B1-40E8-95BB-C17240808365}"/>
    <hyperlink ref="AB144" r:id="rId110" display="\\172.28.9.34\share drive\Artefacts_T-Fiber TNOC Tracker\GIS\T143" xr:uid="{4AF7A56A-E4B4-4227-B0E7-5AA50A840C38}"/>
    <hyperlink ref="AB143" r:id="rId111" display="\\172.28.9.34\share drive\Artefacts_T-Fiber TNOC Tracker\GIS\T142" xr:uid="{C29CD3A9-FF06-4768-9FCD-A42E0FAB7A70}"/>
    <hyperlink ref="AB142" r:id="rId112" display="\\172.28.9.34\share drive\Artefacts_T-Fiber TNOC Tracker\GIS\T141" xr:uid="{8ACB1824-065C-4D1E-9A2B-3CA1F1CCFD00}"/>
    <hyperlink ref="AB141" r:id="rId113" display="\\172.28.9.34\share drive\Artefacts_T-Fiber TNOC Tracker\GIS\T140" xr:uid="{B688B2BE-6FA1-4967-A985-524350D6756D}"/>
    <hyperlink ref="AB140" r:id="rId114" display="\\172.28.9.34\share drive\Artefacts_T-Fiber TNOC Tracker\GIS\T139" xr:uid="{2ABEB002-985C-48E4-AEBB-4F16A339068C}"/>
    <hyperlink ref="AB139" r:id="rId115" display="\\172.28.9.34\share drive\Artefacts_T-Fiber TNOC Tracker\GIS\T138" xr:uid="{34DA5536-3F29-4825-9E76-53124932864F}"/>
    <hyperlink ref="AB138" r:id="rId116" display="\\172.28.9.34\share drive\Artefacts_T-Fiber TNOC Tracker\GIS\T137" xr:uid="{2014F962-658E-4F1B-ABFE-28956E652A3C}"/>
    <hyperlink ref="AB137" r:id="rId117" display="\\172.28.9.34\share drive\Artefacts_T-Fiber TNOC Tracker\GIS\T136" xr:uid="{80FF2FB1-AC49-4B1A-AA2F-1436207BBE51}"/>
    <hyperlink ref="AB136" r:id="rId118" display="\\172.28.9.34\share drive\Artefacts_T-Fiber TNOC Tracker\GIS\" xr:uid="{5DD63AF7-3780-4019-A6C5-A4711F45F595}"/>
    <hyperlink ref="AB135" r:id="rId119" display="\\172.28.9.34\share drive\Artefacts_T-Fiber TNOC Tracker\GIS\T134" xr:uid="{49B5B3CF-8AC9-489C-B390-213F96DFBE29}"/>
    <hyperlink ref="AB134" r:id="rId120" display="\\172.28.9.34\share drive\Artefacts_T-Fiber TNOC Tracker\GIS\" xr:uid="{52F10B12-9A0D-4E33-AB55-0509935D7EAB}"/>
    <hyperlink ref="AB133" r:id="rId121" display="\\172.28.9.34\share drive\Artefacts_T-Fiber TNOC Tracker\GIS\T132" xr:uid="{080F5F65-4B19-4C74-9F13-381DD0FAFC3E}"/>
    <hyperlink ref="AB132" r:id="rId122" display="\\172.28.9.34\share drive\Artefacts_T-Fiber TNOC Tracker\GIS\T131" xr:uid="{3F8871C8-0F00-4438-807D-6DD6AC963AFB}"/>
    <hyperlink ref="AB131" r:id="rId123" display="\\172.28.9.34\share drive\Artefacts_T-Fiber TNOC Tracker\GIS\T130" xr:uid="{172D8B2A-81B9-4882-90E2-D965BD113D6D}"/>
    <hyperlink ref="AB130" r:id="rId124" display="\\172.28.9.34\share drive\Artefacts_T-Fiber TNOC Tracker\GIS\" xr:uid="{319B65C3-CED7-4747-976D-3EF6DD7F8217}"/>
    <hyperlink ref="AB129" r:id="rId125" display="\\172.28.9.34\share drive\Artefacts_T-Fiber TNOC Tracker\GIS\T128" xr:uid="{8C7EB0E4-C805-407B-B80A-54C1E76CD7DA}"/>
    <hyperlink ref="AB128" r:id="rId126" display="\\172.28.9.34\share drive\Artefacts_T-Fiber TNOC Tracker\GIS\T127" xr:uid="{135B7688-C86A-436E-9C50-00F8CE9CF1B5}"/>
    <hyperlink ref="AB126" r:id="rId127" display="\\172.28.9.34\share drive\Artefacts_T-Fiber TNOC Tracker\GIS\" xr:uid="{E86E6D4E-FBE3-4087-88A1-7DCCEBC61445}"/>
    <hyperlink ref="AB125" r:id="rId128" display="\\172.28.9.34\share drive\Artefacts_T-Fiber TNOC Tracker\GIS\" xr:uid="{2457FEDB-C0FC-4545-8B99-31F19B206BAE}"/>
    <hyperlink ref="AB124" r:id="rId129" display="\\172.28.9.34\share drive\Artefacts_T-Fiber TNOC Tracker\GIS\T123" xr:uid="{6842F48F-4990-444F-96DB-DA86161DC997}"/>
    <hyperlink ref="AB123" r:id="rId130" display="\\172.28.9.34\share drive\Artefacts_T-Fiber TNOC Tracker\GIS\T122" xr:uid="{81104D31-50F1-4242-B363-C76F8733DB50}"/>
    <hyperlink ref="AB122" r:id="rId131" display="\\172.28.9.34\share drive\Artefacts_T-Fiber TNOC Tracker\GIS\" xr:uid="{FD4A8990-A617-493A-9A59-46336ABEEBD2}"/>
    <hyperlink ref="AB121" r:id="rId132" display="\\172.28.9.34\share drive\Artefacts_T-Fiber TNOC Tracker\GIS\T120" xr:uid="{12DD5E62-1E72-478F-8599-0DC03F5797AE}"/>
    <hyperlink ref="AB120" r:id="rId133" display="\\172.28.9.34\share drive\Artefacts_T-Fiber TNOC Tracker\GIS\T119" xr:uid="{D4738D66-4550-48F2-82A1-2AAC2E1B029D}"/>
    <hyperlink ref="AB119" r:id="rId134" display="\\172.28.9.34\share drive\Artefacts_T-Fiber TNOC Tracker\GIS\T118" xr:uid="{605D9E1A-6E02-4AB2-8F33-147529FC2AFD}"/>
    <hyperlink ref="AB118" r:id="rId135" display="\\172.28.9.34\share drive\Artefacts_T-Fiber TNOC Tracker\GIS\T117" xr:uid="{3F9B9E3A-9811-4C1D-8476-0ADE6FE3237A}"/>
    <hyperlink ref="AB117" r:id="rId136" display="\\172.28.9.34\share drive\Artefacts_T-Fiber TNOC Tracker\GIS\T116" xr:uid="{0169C8E2-48E6-495A-8922-97F182C4B736}"/>
    <hyperlink ref="AB116" r:id="rId137" display="\\172.28.9.34\share drive\Artefacts_T-Fiber TNOC Tracker\GIS\T115" xr:uid="{A9AC2B51-BE7A-4E0E-81F5-00718ED558B4}"/>
    <hyperlink ref="AB115" r:id="rId138" display="\\172.28.9.34\share drive\Artefacts_T-Fiber TNOC Tracker\GIS\T114" xr:uid="{5E3FEE64-1CA3-4266-91A3-855CBF8D0B35}"/>
    <hyperlink ref="AB114" r:id="rId139" display="\\172.28.9.34\share drive\Artefacts_T-Fiber TNOC Tracker\GIS\T113" xr:uid="{26E814D8-1BE1-4CE4-A523-6730DBBA1A84}"/>
    <hyperlink ref="AB113" r:id="rId140" display="\\172.28.9.34\share drive\Artefacts_T-Fiber TNOC Tracker\GIS\T112" xr:uid="{BAB32E76-7EB3-4441-9B32-E00CCBADE1B9}"/>
    <hyperlink ref="AB112" r:id="rId141" display="\\172.28.9.34\share drive\Artefacts_T-Fiber TNOC Tracker\GIS\T111" xr:uid="{8458EFEA-B787-491B-B3BA-DC811238652C}"/>
    <hyperlink ref="AB111" r:id="rId142" display="\\172.28.9.34\share drive\Artefacts_T-Fiber TNOC Tracker\GIS\T110" xr:uid="{D16E2579-6686-4BA2-A640-F3EACB70EC8E}"/>
    <hyperlink ref="AB109" r:id="rId143" display="\\172.28.9.34\share drive\Artefacts_T-Fiber TNOC Tracker\GIS\T108" xr:uid="{0737FD15-29B1-4996-9A13-7B118F744FDF}"/>
    <hyperlink ref="AB105" r:id="rId144" display="\\172.28.9.34\Artefacts_T-Fiber TNOC Tracker\DWDM\Artefact - T102" xr:uid="{9D42A60B-2201-4D0A-84FD-2A11E6BD01CE}"/>
    <hyperlink ref="AB13" r:id="rId145" display="\\172.28.9.34\share drive\Artefacts_T-Fiber TNOC Tracker\BSS\Artifact_T10" xr:uid="{5F3FB35A-8297-4A5E-B78B-AE2CA155F5B2}"/>
    <hyperlink ref="AB472" r:id="rId146" display="\\172.28.9.34\Artefacts_T-Fiber TNOC Tracker\GPON\Nokia LAN LOS" xr:uid="{3E553CE2-8E3D-4886-B6C5-A4110DCE54AB}"/>
    <hyperlink ref="AB470" r:id="rId147" display="\\172.28.9.34\Artefacts_T-Fiber TNOC Tracker\GPON\ONT WiFi PM Report" xr:uid="{F6ADC1C8-7C61-4B0B-BBBB-D761DF2B5175}"/>
    <hyperlink ref="AB469" r:id="rId148" display="\\172.28.9.34\Artefacts_T-Fiber TNOC Tracker\GPON\ONT ETH PM Report" xr:uid="{A2860186-949D-459A-8126-63B9F40CB173}"/>
    <hyperlink ref="AB467" r:id="rId149" display="\\172.28.9.34\Artefacts_T-Fiber TNOC Tracker\GPON\API" xr:uid="{97F2BABE-2B2B-41CE-81FF-1A66D7F45DDF}"/>
    <hyperlink ref="AB466" r:id="rId150" display="\\172.28.9.34\Artefacts_T-Fiber TNOC Tracker\GPON\API" xr:uid="{00A2B19E-13CD-461D-A743-A5F6ACA341D0}"/>
    <hyperlink ref="AB465" r:id="rId151" display="\\172.28.9.34\Artefacts_T-Fiber TNOC Tracker\GPON\API" xr:uid="{070D2781-0B30-4BE5-B1F7-46C90E39FD37}"/>
    <hyperlink ref="AB463" r:id="rId152" display="\\172.28.9.34\Artefacts_T-Fiber TNOC Tracker\GPON\API" xr:uid="{2ED69BCB-F608-44D5-B197-A7B93339DCD6}"/>
    <hyperlink ref="AB462" r:id="rId153" display="\\172.28.9.34\Artefacts_T-Fiber TNOC Tracker\GPON\API" xr:uid="{74101172-DF81-45C4-851A-8B3E088BF4B5}"/>
    <hyperlink ref="AB461" r:id="rId154" display="\\172.28.9.34\Artefacts_T-Fiber TNOC Tracker\GPON\API" xr:uid="{02D981C1-2B7F-4360-AC32-9C76DBCC45FA}"/>
    <hyperlink ref="AB460" r:id="rId155" display="\\172.28.9.34\Artefacts_T-Fiber TNOC Tracker\GPON\API to validate the configured Services" xr:uid="{31CC3DC0-71F2-4AC8-B07D-6D411A9F8534}"/>
    <hyperlink ref="AB459" r:id="rId156" display="\\172.28.9.34\Artefacts_T-Fiber TNOC Tracker\GPON\API" xr:uid="{1E180341-1E92-4E99-9E1A-EE744BABA4D5}"/>
    <hyperlink ref="AB457" r:id="rId157" display="\\172.28.9.34\Artefacts_T-Fiber TNOC Tracker\GPON\API" xr:uid="{357DE9A6-7E7A-4FA4-AE37-CA4536DCB5B7}"/>
    <hyperlink ref="AB456" r:id="rId158" display="\\172.28.9.34\Artefacts_T-Fiber TNOC Tracker\GPON\API" xr:uid="{E87C2F5B-4796-41E6-A480-EFA8CBF21D5B}"/>
    <hyperlink ref="AB455" r:id="rId159" display="\\172.28.9.34\Artefacts_T-Fiber TNOC Tracker\GPON\API" xr:uid="{5965ECED-3071-4545-8AF4-89B937C8FE56}"/>
    <hyperlink ref="AB454" r:id="rId160" display="\\172.28.9.34\Artefacts_T-Fiber TNOC Tracker\GPON\API" xr:uid="{783B13CA-F87A-47DF-BC4B-EC2EB7AF208B}"/>
    <hyperlink ref="AB453" r:id="rId161" display="\\172.28.9.34\Artefacts_T-Fiber TNOC Tracker\GPON\API" xr:uid="{AE79193C-D6B8-4055-9B9C-5D9D4928A2E1}"/>
    <hyperlink ref="AB452" r:id="rId162" display="\\172.28.9.34\Artefacts_T-Fiber TNOC Tracker\GPON\API" xr:uid="{71181219-A2AD-43FA-B868-AB8E096AAD5A}"/>
    <hyperlink ref="AB451" r:id="rId163" display="\\172.28.9.34\Artefacts_T-Fiber TNOC Tracker\GPON\API" xr:uid="{B06864C6-DE85-4882-8D83-E3DD0EC05EC1}"/>
    <hyperlink ref="AB450" r:id="rId164" display="\\172.28.9.34\Artefacts_T-Fiber TNOC Tracker\GPON\API" xr:uid="{46A1356F-A88C-4C10-885C-C6F484E32408}"/>
    <hyperlink ref="AB449" r:id="rId165" display="\\172.28.9.34\Artefacts_T-Fiber TNOC Tracker\GPON\API" xr:uid="{3D323422-E419-43DC-9045-8A78433383C5}"/>
    <hyperlink ref="AB448" r:id="rId166" display="\\172.28.9.34\Artefacts_T-Fiber TNOC Tracker\GPON\API" xr:uid="{2B839FE0-58A8-4D5E-9ACC-B10C54536E46}"/>
    <hyperlink ref="AB447" r:id="rId167" display="\\172.28.9.34\Artefacts_T-Fiber TNOC Tracker\GPON\API" xr:uid="{2C4EAD58-4665-4591-A9DF-4B88245AD591}"/>
    <hyperlink ref="AB446" r:id="rId168" display="\\172.28.9.34\Artefacts_T-Fiber TNOC Tracker\GPON\API" xr:uid="{535C126F-D459-4B20-BD76-E6C21BB92B09}"/>
    <hyperlink ref="AB445" r:id="rId169" display="\\172.28.9.34\Artefacts_T-Fiber TNOC Tracker\GPON\API" xr:uid="{03C26EA8-C73F-4181-B179-B309EED9BB3D}"/>
    <hyperlink ref="AB444" r:id="rId170" display="\\172.28.9.34\Artefacts_T-Fiber TNOC Tracker\GPON\API" xr:uid="{DE528387-3C10-417F-BD79-2C1407FB8283}"/>
    <hyperlink ref="AB442" r:id="rId171" display="\\172.28.9.34\Artefacts_T-Fiber TNOC Tracker\GPON\API" xr:uid="{C1EEED09-7200-4C02-87C2-E5AB26162309}"/>
    <hyperlink ref="AB441" r:id="rId172" display="\\172.28.9.34\Artefacts_T-Fiber TNOC Tracker\GPON\API" xr:uid="{F82EF74A-05AC-4B5C-AA60-911F3C6085F9}"/>
    <hyperlink ref="AB440" r:id="rId173" display="\\172.28.9.34\Artefacts_T-Fiber TNOC Tracker\GPON\T167" xr:uid="{02886B4E-525E-49F1-B5B9-24EC6AE88623}"/>
    <hyperlink ref="AB439" r:id="rId174" display="\\172.28.9.34\Artefacts_T-Fiber TNOC Tracker\GPON\T167" xr:uid="{9B341871-D04C-445D-9C0E-7144CEF12D77}"/>
    <hyperlink ref="AB438" r:id="rId175" display="\\172.28.9.34\Artefacts_T-Fiber TNOC Tracker\GPON\437" xr:uid="{A2BEF8E9-7EC9-404C-BDB6-AAAED28581B2}"/>
    <hyperlink ref="AB437" r:id="rId176" display="\\172.28.9.34\Artefacts_T-Fiber TNOC Tracker\GPON\T167" xr:uid="{1B2B841D-272E-4747-86B3-CF9397830E8E}"/>
    <hyperlink ref="AB436" r:id="rId177" display="\\172.28.9.34\Artefacts_T-Fiber TNOC Tracker\GPON\T167" xr:uid="{FBDC022D-22A0-4C5A-8147-2F2280BCBEC4}"/>
    <hyperlink ref="AB435" r:id="rId178" display="\\172.28.9.34\Artefacts_T-Fiber TNOC Tracker\GPON\434" xr:uid="{1C29268A-1852-4C04-B1ED-7263E5DEB23A}"/>
    <hyperlink ref="AB432" r:id="rId179" display="\\172.28.9.34\Artefacts_T-Fiber TNOC Tracker\GPON\Add UNI in Translated Service" xr:uid="{336BDAD1-8D2B-48F4-BDCB-0C0A3F83D42E}"/>
    <hyperlink ref="AB430" r:id="rId180" display="\\172.28.9.34\Artefacts_T-Fiber TNOC Tracker\GPON\DIAGUSER Credentials are Not Resetting" xr:uid="{A7E103BB-2148-4B16-9482-819398AFDBD6}"/>
    <hyperlink ref="AB429" r:id="rId181" display="\\172.28.9.34\Artefacts_T-Fiber TNOC Tracker\GPON\T167" xr:uid="{C702EED4-6882-4258-BDCB-07593C8BAB56}"/>
    <hyperlink ref="AB428" r:id="rId182" display="\\172.28.9.34\Artefacts_T-Fiber TNOC Tracker\GPON\OLT Partition Label in ONT Page" xr:uid="{5ECAC37F-6C2A-4841-9FEF-F4922BE4B9F9}"/>
    <hyperlink ref="AB427" r:id="rId183" display="\\172.28.9.34\Artefacts_T-Fiber TNOC Tracker\GPON\ONT Ports description" xr:uid="{3FD74073-00EF-49B2-BD16-104F16156468}"/>
    <hyperlink ref="AB425" r:id="rId184" display="\\172.28.9.34\Artefacts_T-Fiber TNOC Tracker\GPON\Service Report" xr:uid="{7F429445-1A3A-4791-9525-0A8D6B8D1A27}"/>
    <hyperlink ref="AB424" r:id="rId185" display="\\172.28.9.34\Artefacts_T-Fiber TNOC Tracker\GPON\Tejas LAN LOS" xr:uid="{CF6200FB-4A39-444B-AFC8-2111CAE54F4C}"/>
    <hyperlink ref="AB423" r:id="rId186" display="\\172.28.9.34\Artefacts_T-Fiber TNOC Tracker\GPON\Create Service with Mulitple UNIs" xr:uid="{E67A22B4-C709-4436-B1DA-8B89724873DE}"/>
    <hyperlink ref="AB422" r:id="rId187" display="\\172.28.9.34\Artefacts_T-Fiber TNOC Tracker\GPON\ONT Unexpected State" xr:uid="{EDEF4D0F-5BB2-48C6-B6C1-38BBB9F96645}"/>
    <hyperlink ref="AB421" r:id="rId188" display="\\172.28.9.34\Artefacts_T-Fiber TNOC Tracker\GPON\T167" xr:uid="{DFAC0C07-8C2F-4878-84DA-6520E8A9B6EA}"/>
    <hyperlink ref="AB420" r:id="rId189" display="\\172.28.9.34\Artefacts_T-Fiber TNOC Tracker\GPON\Report of Radius enabled in Tejas OLTs" xr:uid="{739DC856-C79F-4132-870A-90BF440425D0}"/>
    <hyperlink ref="AB419" r:id="rId190" display="\\172.28.9.34\Artefacts_T-Fiber TNOC Tracker\GPON\Report of Syslog enabled in Tejas OLTs" xr:uid="{DA49E1B7-C8F1-4927-A3BA-41B0AA0AB627}"/>
    <hyperlink ref="AB416" r:id="rId191" display="\\172.28.9.34\Artefacts_T-Fiber TNOC Tracker\GPON\Serivce Report" xr:uid="{0BE29A74-A988-40CB-AA4E-10C5BAA2B756}"/>
    <hyperlink ref="AB415" r:id="rId192" display="\\172.28.9.34\Artefacts_T-Fiber TNOC Tracker\GPON\416" xr:uid="{48E79B96-4290-4346-BCFB-167EDC7D15B1}"/>
    <hyperlink ref="AB414" r:id="rId193" display="\\172.28.9.34\Artefacts_T-Fiber TNOC Tracker\GPON\Discovery of Mixed Service" xr:uid="{9C6C26AA-A095-47D9-84E4-686CFDC63FFB}"/>
    <hyperlink ref="AB413" r:id="rId194" display="\\172.28.9.34\Artefacts_T-Fiber TNOC Tracker\GPON\Ens users MAC address report" xr:uid="{760A0294-495B-430B-8BE1-8D42C95FBD01}"/>
    <hyperlink ref="AB412" r:id="rId195" display="\\172.28.9.34\Artefacts_T-Fiber TNOC Tracker\GPON\Report of ONT UNI in a Service" xr:uid="{F3AB92CB-9804-4766-84F9-B8F29BD2337C}"/>
    <hyperlink ref="AB411" r:id="rId196" display="\\172.28.9.34\Artefacts_T-Fiber TNOC Tracker\GPON\Special Characters" xr:uid="{D29D3598-81A6-478B-A02F-7E87EA736E1F}"/>
    <hyperlink ref="AB409" r:id="rId197" display="\\172.28.9.34\Artefacts_T-Fiber TNOC Tracker\GPON\ONT Ports description" xr:uid="{7F8F1F63-6089-4871-99AE-39AF85F92E5E}"/>
    <hyperlink ref="AB407" r:id="rId198" display="\\172.28.9.34\Artefacts_T-Fiber TNOC Tracker\GPON\T167" xr:uid="{D487C197-CE18-4A77-B9ED-35C1DB8D937F}"/>
    <hyperlink ref="AB406" r:id="rId199" display="\\172.28.9.34\Artefacts_T-Fiber TNOC Tracker\GPON\T167" xr:uid="{0FC82D7F-3FF1-49D8-8533-00A3835868FA}"/>
    <hyperlink ref="AB405" r:id="rId200" display="\\172.28.9.34\Artefacts_T-Fiber TNOC Tracker\GPON\T167" xr:uid="{5302724E-1934-4152-926D-C196E81B6210}"/>
    <hyperlink ref="AB404" r:id="rId201" display="\\172.28.9.34\Artefacts_T-Fiber TNOC Tracker\GPON\T167" xr:uid="{E6237662-5125-4838-8567-B738846FCF4C}"/>
    <hyperlink ref="AB403" r:id="rId202" display="\\172.28.9.34\Artefacts_T-Fiber TNOC Tracker\GPON\T167" xr:uid="{6A9B62BE-96E9-478E-8C7D-85DA97ED1601}"/>
    <hyperlink ref="AB402" r:id="rId203" display="\\172.28.9.34\Artefacts_T-Fiber TNOC Tracker\GPON\T167" xr:uid="{F1B7F74B-DB42-47E3-8B3C-20FDBE7D891D}"/>
    <hyperlink ref="AB401" r:id="rId204" display="\\172.28.9.34\Artefacts_T-Fiber TNOC Tracker\GPON\T167" xr:uid="{2AB30ABD-D58E-4026-AB91-0C4975EDAC04}"/>
    <hyperlink ref="AB399" r:id="rId205" display="\\172.28.9.34\Artefacts_T-Fiber TNOC Tracker\GPON\Tejas Undertaking" xr:uid="{0226C661-C82E-47A2-96BC-98840DE3A4BA}"/>
    <hyperlink ref="AB398" r:id="rId206" display="\\172.28.9.34\Artefacts_T-Fiber TNOC Tracker\TNOC" xr:uid="{3583BB6B-5602-491C-B49A-8A3B87373EB6}"/>
    <hyperlink ref="AB397" r:id="rId207" display="\\172.28.9.34\Artefacts_T-Fiber TNOC Tracker\TNOC" xr:uid="{9C6AF0A8-DC89-4E13-A8B7-57B095638CB3}"/>
    <hyperlink ref="AB395" r:id="rId208" display="\\172.28.9.34\Artefacts_T-Fiber TNOC Tracker\TNOC\Artifact for - 394" xr:uid="{2CC34CEF-3543-4CAF-A7F3-C264E792D6BF}"/>
    <hyperlink ref="AB473" r:id="rId209" display="\\172.28.9.34\Artefacts_T-Fiber TNOC Tracker\GPON\472" xr:uid="{3F8650C0-A153-467F-873D-6C5DE0523DDD}"/>
    <hyperlink ref="AB468" r:id="rId210" display="\\172.28.9.34\Artefacts_T-Fiber TNOC Tracker\GPON\API Document" xr:uid="{24E7392B-F8B8-4D0C-B92D-F53E8522C60E}"/>
    <hyperlink ref="AB458" r:id="rId211" display="\\172.28.9.34\Artefacts_T-Fiber TNOC Tracker\GPON\API to validate the configured Services" xr:uid="{04799020-87DD-46FC-96D7-C8FBA70A0E78}"/>
    <hyperlink ref="AB443" r:id="rId212" display="\\172.28.9.34\Artefacts_T-Fiber TNOC Tracker\GPON\442" xr:uid="{CD96A65D-4E7F-43C0-921C-41779C615BB3}"/>
    <hyperlink ref="AB431" r:id="rId213" display="\\172.28.9.34\Artefacts_T-Fiber TNOC Tracker\GPON\430" xr:uid="{251B6770-71D9-49F7-84C0-D87A6DC4D7E7}"/>
    <hyperlink ref="AB418" r:id="rId214" display="\\172.28.9.34\Artefacts_T-Fiber TNOC Tracker\GPON\417" xr:uid="{050AC8B5-A219-4969-AA0C-3D16442741C9}"/>
    <hyperlink ref="AB417" r:id="rId215" display="\\172.28.9.34\Artefacts_T-Fiber TNOC Tracker\GPON\414" xr:uid="{8FE04DD8-1D6C-4DCA-9D28-C5FF6B41C735}"/>
    <hyperlink ref="AB410" r:id="rId216" display="\\172.28.9.34\Artefacts_T-Fiber TNOC Tracker\GPON\409" xr:uid="{0A41F343-3FF1-4F3C-9C1A-4AB9F869E92D}"/>
    <hyperlink ref="AB471" r:id="rId217" display="\\172.28.9.34\Artefacts_T-Fiber TNOC Tracker\GPON\470" xr:uid="{8F2A5297-78C1-432A-AC3E-9B0800B57331}"/>
    <hyperlink ref="AB301" r:id="rId218" display="\\172.28.9.34\Artefacts_T-Fiber TNOC Tracker\NW-Security\T300" xr:uid="{74513316-1104-442B-8C12-D89BD98C3B4C}"/>
    <hyperlink ref="AB426" r:id="rId219" display="\\172.28.9.34\Artefacts_T-Fiber TNOC Tracker\GPON\425" xr:uid="{D6F4D6D9-C9E4-4661-8558-2D3BB5227287}"/>
    <hyperlink ref="AB394" r:id="rId220" display="\\172.28.9.34\share drive\Artefacts_T-Fiber TNOC Tracker\OSS\T392" xr:uid="{819AEB71-78A9-46AC-A1A4-F25A7A83C04A}"/>
    <hyperlink ref="AB391" r:id="rId221" display="\\172.28.9.34\share drive\Artefacts_T-Fiber TNOC Tracker\OSS\T389" xr:uid="{7BE94BBE-C31F-496B-B8B6-2B2D1F66CD36}"/>
    <hyperlink ref="AB318" r:id="rId222" display="\\172.28.9.34\SHARE DRIVE\Artefacts_T-Fiber TNOC Tracker\OSS" xr:uid="{55802BFE-840C-4349-95CD-6E2394405C7F}"/>
    <hyperlink ref="AB316" r:id="rId223" display="\\172.28.9.34\Artefacts_T-Fiber TNOC Tracker\NW-Security\T315" xr:uid="{C8F76D81-B31A-430B-B944-F867B73B4068}"/>
    <hyperlink ref="AB295" r:id="rId224" display="\\172.28.9.34\share drive\Artefacts_T-Fiber TNOC Tracker\OSS\T294" xr:uid="{96096323-5B8C-4D64-9EFC-76EB665D6F48}"/>
    <hyperlink ref="AB276" r:id="rId225" display="\\172.28.9.34\share drive\Artefacts_T-Fiber TNOC Tracker\OSS\T275" xr:uid="{BC2327AA-BD1E-4720-9FC5-D25FD3D0D81C}"/>
    <hyperlink ref="AB275" r:id="rId226" display="\\172.28.9.34\share drive\Artefacts_T-Fiber TNOC Tracker\OSS\T274" xr:uid="{E2D708F2-DE47-4598-99EB-7897E6AF4160}"/>
    <hyperlink ref="AB272" r:id="rId227" display="\\172.28.9.34\share drive\Artefacts_T-Fiber TNOC Tracker\OSS\T271" xr:uid="{3E0D4A73-4512-42CA-8D10-968023B6EB70}"/>
    <hyperlink ref="AB271" r:id="rId228" display="\\172.28.9.34\share drive\Artefacts_T-Fiber TNOC Tracker\OSS\T270" xr:uid="{59298D35-0691-46F1-8635-918E8C4A7784}"/>
    <hyperlink ref="AB256" r:id="rId229" display="\\172.28.9.34\share drive\Artefacts_T-Fiber TNOC Tracker\OSS\T255" xr:uid="{C64ED00E-6F9F-4367-B85E-1C0BD505D04D}"/>
    <hyperlink ref="AB254" r:id="rId230" display="\\172.28.9.34\share drive\Artefacts_T-Fiber TNOC Tracker\OSS\T253" xr:uid="{CFDEDD9F-3FB4-4056-9A88-997B1E74B8E0}"/>
    <hyperlink ref="AB247" r:id="rId231" display="\\172.28.9.34\share drive\Artefacts_T-Fiber TNOC Tracker\OSS\T246" xr:uid="{7ACAF1A9-2D54-4562-A9B5-8158561E5F38}"/>
    <hyperlink ref="AB246" r:id="rId232" display="\\172.28.9.34\share drive\Artefacts_T-Fiber TNOC Tracker\OSS\T245" xr:uid="{EB9D4F17-1183-464E-ABF2-8373665AF6E1}"/>
    <hyperlink ref="AB245" r:id="rId233" display="\\172.28.9.34\share drive\Artefacts_T-Fiber TNOC Tracker\OSS\T244" xr:uid="{00C2A898-FA2B-4B9F-8B0A-A892CC2A1C6C}"/>
    <hyperlink ref="AB237" r:id="rId234" display="\\172.28.9.34\share drive\Artefacts_T-Fiber TNOC Tracker\OSS\T236" xr:uid="{62B10CB7-1776-4C46-B88C-3102FE132BD0}"/>
    <hyperlink ref="AB235" r:id="rId235" display="\\172.28.9.34\share drive\Artefacts_T-Fiber TNOC Tracker\OSS\T234" xr:uid="{67CE0608-DD1E-4328-932A-F2752F609F33}"/>
    <hyperlink ref="AB234" r:id="rId236" display="\\172.28.9.34\share drive\Artefacts_T-Fiber TNOC Tracker\OSS\T233" xr:uid="{7A6FA90F-51DD-4A5B-A2B1-6C1348CA4924}"/>
    <hyperlink ref="AB233" r:id="rId237" display="\\172.28.9.34\share drive\Artefacts_T-Fiber TNOC Tracker\OSS\T232" xr:uid="{3DC315AF-397C-40DD-B24B-BFDACFD60D5B}"/>
    <hyperlink ref="AB230" r:id="rId238" display="\\172.28.9.34\share drive\Artefacts_T-Fiber TNOC Tracker\OSS\T229" xr:uid="{1CD313AD-D187-4A7F-BE95-36A2E019914E}"/>
    <hyperlink ref="AB228" r:id="rId239" display="\\172.28.9.34\share drive\Artefacts_T-Fiber TNOC Tracker\OSS\T227" xr:uid="{B38CE941-91C3-4A12-A7B9-08A14EF52854}"/>
    <hyperlink ref="AB104" r:id="rId240" display="\\172.28.9.34\Artefacts_T-Fiber TNOC Tracker\DWDM\Artefact - T101" xr:uid="{8D79E3E0-B5BE-4640-874C-CFFE29433705}"/>
    <hyperlink ref="AB289" r:id="rId241" display="\\172.28.9.34\Artefacts_T-Fiber TNOC Tracker\OSS\Artifact-T288" xr:uid="{394CB180-A983-4319-ACA6-E611E29CADA0}"/>
    <hyperlink ref="AB1708" r:id="rId242" display="\\172.28.9.34\Artefacts_T-Fiber TNOC Tracker\HELPDESK\T366" xr:uid="{3D70AD82-00C2-4971-AFF8-521275D6C5FD}"/>
    <hyperlink ref="AB1440" r:id="rId243" display="\\172.28.9.34\Artefacts_T-Fiber TNOC Tracker\HELPDESK\T366" xr:uid="{9B99E30D-9B51-49D3-AAA9-9DC18E7827BD}"/>
    <hyperlink ref="AB1235" r:id="rId244" display="\\172.28.9.34\Artefacts_T-Fiber TNOC Tracker\HELPDESK\T366" xr:uid="{FC1B191D-7BB7-451E-91E2-92C139D6A482}"/>
  </hyperlinks>
  <pageMargins left="0.7" right="0.7" top="0.75" bottom="0.75" header="0.3" footer="0.3"/>
  <pageSetup orientation="portrait" r:id="rId245"/>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B7C91B03-389C-41B0-9870-D545A8907FDF}">
          <x14:formula1>
            <xm:f>LOV!$A$3:$A$7</xm:f>
          </x14:formula1>
          <xm:sqref>W68 W180 W2430 W2299 W1048 W1051 W2074 W2281:W2283 W78 W47:W48 W50:W51 W57:W58 W1149 W24:W26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3C17A-326E-4E2D-9CF0-028E2873F761}">
  <dimension ref="A1:F43"/>
  <sheetViews>
    <sheetView tabSelected="1" topLeftCell="A4" zoomScale="80" workbookViewId="0">
      <selection activeCell="A9" sqref="A9:XFD9"/>
    </sheetView>
  </sheetViews>
  <sheetFormatPr defaultRowHeight="14.5" x14ac:dyDescent="0.35"/>
  <cols>
    <col min="1" max="1" width="86.54296875" customWidth="1"/>
    <col min="2" max="2" width="31.81640625" customWidth="1"/>
    <col min="3" max="3" width="46.54296875" customWidth="1"/>
    <col min="4" max="4" width="60.54296875" style="9" customWidth="1"/>
    <col min="5" max="5" width="23.453125" customWidth="1"/>
  </cols>
  <sheetData>
    <row r="1" spans="1:6" x14ac:dyDescent="0.35">
      <c r="A1" s="546" t="s">
        <v>6966</v>
      </c>
      <c r="B1" s="547" t="s">
        <v>5846</v>
      </c>
      <c r="C1" s="547" t="s">
        <v>6967</v>
      </c>
      <c r="D1" s="567" t="s">
        <v>6968</v>
      </c>
      <c r="E1" t="s">
        <v>96</v>
      </c>
      <c r="F1" t="s">
        <v>6969</v>
      </c>
    </row>
    <row r="2" spans="1:6" s="555" customFormat="1" x14ac:dyDescent="0.35">
      <c r="A2" s="554" t="s">
        <v>6970</v>
      </c>
      <c r="B2" s="555" t="s">
        <v>51</v>
      </c>
      <c r="C2" s="568" t="s">
        <v>6971</v>
      </c>
      <c r="D2" s="566" t="s">
        <v>6972</v>
      </c>
      <c r="E2" s="555" t="s">
        <v>6973</v>
      </c>
      <c r="F2" s="555" t="s">
        <v>2259</v>
      </c>
    </row>
    <row r="3" spans="1:6" s="555" customFormat="1" x14ac:dyDescent="0.35">
      <c r="A3" s="554" t="s">
        <v>6974</v>
      </c>
      <c r="B3" s="555" t="s">
        <v>51</v>
      </c>
      <c r="D3" s="566"/>
      <c r="E3" s="555" t="s">
        <v>6973</v>
      </c>
      <c r="F3" s="555" t="s">
        <v>2259</v>
      </c>
    </row>
    <row r="4" spans="1:6" s="555" customFormat="1" ht="29" x14ac:dyDescent="0.35">
      <c r="A4" s="554" t="s">
        <v>5837</v>
      </c>
      <c r="B4" s="566" t="s">
        <v>6975</v>
      </c>
      <c r="C4" s="566"/>
      <c r="D4" s="566" t="s">
        <v>6976</v>
      </c>
      <c r="E4" s="555" t="s">
        <v>6973</v>
      </c>
      <c r="F4" s="555" t="s">
        <v>6977</v>
      </c>
    </row>
    <row r="5" spans="1:6" s="555" customFormat="1" x14ac:dyDescent="0.35">
      <c r="A5" s="554" t="s">
        <v>6978</v>
      </c>
      <c r="B5" s="555" t="s">
        <v>6975</v>
      </c>
      <c r="C5" s="566"/>
      <c r="D5" s="566" t="s">
        <v>6979</v>
      </c>
      <c r="E5" s="555" t="s">
        <v>6973</v>
      </c>
      <c r="F5" s="555" t="s">
        <v>6977</v>
      </c>
    </row>
    <row r="6" spans="1:6" s="555" customFormat="1" ht="29" x14ac:dyDescent="0.35">
      <c r="A6" s="554" t="s">
        <v>6980</v>
      </c>
      <c r="B6" s="555" t="s">
        <v>51</v>
      </c>
      <c r="C6" s="568" t="s">
        <v>6981</v>
      </c>
      <c r="D6" s="566" t="s">
        <v>6982</v>
      </c>
      <c r="E6" s="555" t="s">
        <v>6973</v>
      </c>
      <c r="F6" s="555" t="s">
        <v>2259</v>
      </c>
    </row>
    <row r="7" spans="1:6" s="572" customFormat="1" ht="29" x14ac:dyDescent="0.35">
      <c r="A7" s="570" t="s">
        <v>6983</v>
      </c>
      <c r="B7" s="572" t="s">
        <v>6984</v>
      </c>
      <c r="C7" s="571" t="s">
        <v>6985</v>
      </c>
      <c r="D7" s="571" t="s">
        <v>8097</v>
      </c>
      <c r="E7" s="572" t="s">
        <v>6973</v>
      </c>
      <c r="F7" s="572" t="s">
        <v>6986</v>
      </c>
    </row>
    <row r="8" spans="1:6" s="657" customFormat="1" ht="58" x14ac:dyDescent="0.35">
      <c r="A8" s="656" t="s">
        <v>6987</v>
      </c>
      <c r="B8" s="657" t="s">
        <v>6569</v>
      </c>
      <c r="C8" s="658" t="s">
        <v>6985</v>
      </c>
      <c r="D8" s="658" t="s">
        <v>8098</v>
      </c>
      <c r="E8" s="657" t="s">
        <v>6973</v>
      </c>
      <c r="F8" s="657" t="s">
        <v>6986</v>
      </c>
    </row>
    <row r="9" spans="1:6" s="657" customFormat="1" ht="43.5" x14ac:dyDescent="0.35">
      <c r="A9" s="656" t="s">
        <v>6988</v>
      </c>
      <c r="B9" s="657" t="s">
        <v>6569</v>
      </c>
      <c r="C9" s="658" t="s">
        <v>6989</v>
      </c>
      <c r="D9" s="658" t="s">
        <v>8099</v>
      </c>
      <c r="E9" s="657" t="s">
        <v>6973</v>
      </c>
    </row>
    <row r="10" spans="1:6" s="572" customFormat="1" ht="41" x14ac:dyDescent="0.35">
      <c r="A10" s="570" t="s">
        <v>6990</v>
      </c>
      <c r="B10" s="571" t="s">
        <v>51</v>
      </c>
      <c r="C10" s="571"/>
      <c r="D10" s="571" t="s">
        <v>8100</v>
      </c>
      <c r="E10" s="572" t="s">
        <v>6973</v>
      </c>
      <c r="F10" s="572" t="s">
        <v>6991</v>
      </c>
    </row>
    <row r="11" spans="1:6" s="555" customFormat="1" ht="27.5" x14ac:dyDescent="0.35">
      <c r="A11" s="554" t="s">
        <v>6992</v>
      </c>
      <c r="B11" s="555" t="s">
        <v>51</v>
      </c>
      <c r="C11" s="555" t="s">
        <v>6993</v>
      </c>
      <c r="D11" s="566" t="s">
        <v>6994</v>
      </c>
      <c r="E11" s="555" t="s">
        <v>6973</v>
      </c>
      <c r="F11" s="555" t="s">
        <v>2259</v>
      </c>
    </row>
    <row r="12" spans="1:6" s="555" customFormat="1" x14ac:dyDescent="0.35">
      <c r="A12" s="554" t="s">
        <v>6995</v>
      </c>
      <c r="B12" s="555" t="s">
        <v>51</v>
      </c>
      <c r="C12" s="566" t="s">
        <v>6996</v>
      </c>
      <c r="D12" s="566" t="s">
        <v>6996</v>
      </c>
      <c r="E12" s="555" t="s">
        <v>6973</v>
      </c>
      <c r="F12" s="555" t="s">
        <v>2259</v>
      </c>
    </row>
    <row r="13" spans="1:6" s="555" customFormat="1" x14ac:dyDescent="0.35">
      <c r="A13" s="554" t="s">
        <v>6997</v>
      </c>
      <c r="B13" s="555" t="s">
        <v>51</v>
      </c>
      <c r="C13" s="555" t="s">
        <v>6998</v>
      </c>
      <c r="D13" s="566" t="s">
        <v>6999</v>
      </c>
      <c r="E13" s="555" t="s">
        <v>6973</v>
      </c>
      <c r="F13" s="555" t="s">
        <v>2259</v>
      </c>
    </row>
    <row r="14" spans="1:6" s="555" customFormat="1" ht="29" x14ac:dyDescent="0.35">
      <c r="A14" s="554" t="s">
        <v>7000</v>
      </c>
      <c r="B14" s="555" t="s">
        <v>51</v>
      </c>
      <c r="C14" s="566" t="s">
        <v>7001</v>
      </c>
      <c r="D14" s="566" t="s">
        <v>7001</v>
      </c>
      <c r="E14" s="555" t="s">
        <v>6973</v>
      </c>
      <c r="F14" s="555" t="s">
        <v>2259</v>
      </c>
    </row>
    <row r="15" spans="1:6" s="555" customFormat="1" x14ac:dyDescent="0.35">
      <c r="A15" s="554" t="s">
        <v>7002</v>
      </c>
      <c r="B15" s="555" t="s">
        <v>51</v>
      </c>
      <c r="C15" s="568" t="s">
        <v>7003</v>
      </c>
      <c r="D15" s="566"/>
      <c r="E15" s="555" t="s">
        <v>6973</v>
      </c>
      <c r="F15" s="555" t="s">
        <v>2259</v>
      </c>
    </row>
    <row r="21" spans="4:4" x14ac:dyDescent="0.35">
      <c r="D21" t="s">
        <v>7004</v>
      </c>
    </row>
    <row r="22" spans="4:4" x14ac:dyDescent="0.35">
      <c r="D22" s="9" t="s">
        <v>7005</v>
      </c>
    </row>
    <row r="35" spans="1:1" x14ac:dyDescent="0.35">
      <c r="A35" s="578"/>
    </row>
    <row r="36" spans="1:1" x14ac:dyDescent="0.35">
      <c r="A36" s="577"/>
    </row>
    <row r="37" spans="1:1" x14ac:dyDescent="0.35">
      <c r="A37" s="577"/>
    </row>
    <row r="38" spans="1:1" x14ac:dyDescent="0.35">
      <c r="A38" s="577"/>
    </row>
    <row r="39" spans="1:1" x14ac:dyDescent="0.35">
      <c r="A39" s="577"/>
    </row>
    <row r="40" spans="1:1" x14ac:dyDescent="0.35">
      <c r="A40" s="577"/>
    </row>
    <row r="41" spans="1:1" x14ac:dyDescent="0.35">
      <c r="A41" s="577"/>
    </row>
    <row r="42" spans="1:1" x14ac:dyDescent="0.35">
      <c r="A42" s="577"/>
    </row>
    <row r="43" spans="1:1" x14ac:dyDescent="0.35">
      <c r="A43" s="577"/>
    </row>
  </sheetData>
  <autoFilter ref="A1:F15" xr:uid="{6A33C17A-326E-4E2D-9CF0-028E2873F76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C52A6-D57B-46FC-BEE4-C328A2096293}">
  <dimension ref="C5:G6"/>
  <sheetViews>
    <sheetView workbookViewId="0">
      <selection activeCell="C5" sqref="C5:G6"/>
    </sheetView>
  </sheetViews>
  <sheetFormatPr defaultRowHeight="14.5" x14ac:dyDescent="0.35"/>
  <sheetData>
    <row r="5" spans="3:7" x14ac:dyDescent="0.35">
      <c r="C5" t="s">
        <v>7006</v>
      </c>
      <c r="D5" t="s">
        <v>7007</v>
      </c>
      <c r="E5" t="s">
        <v>101</v>
      </c>
      <c r="F5" t="s">
        <v>102</v>
      </c>
      <c r="G5" t="s">
        <v>46</v>
      </c>
    </row>
    <row r="6" spans="3:7" x14ac:dyDescent="0.35">
      <c r="C6">
        <v>63</v>
      </c>
      <c r="D6">
        <v>23</v>
      </c>
      <c r="E6">
        <v>6</v>
      </c>
      <c r="F6">
        <v>4</v>
      </c>
      <c r="G6">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4A955-2545-654B-9878-F96BF463C4F9}">
  <dimension ref="B2:AT476"/>
  <sheetViews>
    <sheetView topLeftCell="B2" zoomScale="110" zoomScaleNormal="110" workbookViewId="0">
      <selection activeCell="B2" sqref="B2"/>
    </sheetView>
  </sheetViews>
  <sheetFormatPr defaultColWidth="9.1796875" defaultRowHeight="15" customHeight="1" x14ac:dyDescent="0.35"/>
  <cols>
    <col min="2" max="2" width="5.1796875" customWidth="1"/>
    <col min="4" max="4" width="11.453125" customWidth="1"/>
    <col min="5" max="5" width="17.1796875" style="59" customWidth="1"/>
    <col min="6" max="6" width="13.1796875" style="59" customWidth="1"/>
    <col min="7" max="7" width="7.81640625" style="59" customWidth="1"/>
    <col min="8" max="8" width="15.81640625" style="59" customWidth="1"/>
    <col min="9" max="9" width="31.81640625" customWidth="1"/>
    <col min="10" max="10" width="23.1796875" customWidth="1"/>
    <col min="11" max="11" width="38.1796875" style="9" customWidth="1"/>
    <col min="12" max="12" width="17.81640625" style="9" customWidth="1"/>
    <col min="13" max="13" width="16.81640625" customWidth="1"/>
    <col min="14" max="15" width="23.453125" customWidth="1"/>
    <col min="16" max="16" width="16.1796875" customWidth="1"/>
    <col min="17" max="17" width="15.453125" customWidth="1"/>
    <col min="18" max="18" width="15.81640625" customWidth="1"/>
    <col min="19" max="19" width="42.81640625" style="9" customWidth="1"/>
    <col min="20" max="20" width="20.453125" style="9" customWidth="1"/>
    <col min="21" max="21" width="14.1796875" style="9" customWidth="1"/>
    <col min="22" max="24" width="19.453125" customWidth="1"/>
    <col min="25" max="25" width="28.453125" customWidth="1"/>
    <col min="26" max="27" width="17.81640625" customWidth="1"/>
    <col min="28" max="28" width="60.1796875" customWidth="1"/>
    <col min="29" max="29" width="24.81640625" customWidth="1"/>
    <col min="30" max="34" width="9.1796875" customWidth="1"/>
    <col min="35" max="35" width="31.453125" customWidth="1"/>
    <col min="36" max="36" width="20.81640625" customWidth="1"/>
    <col min="37" max="39" width="16.1796875" customWidth="1"/>
    <col min="40" max="40" width="29.1796875" customWidth="1"/>
    <col min="41" max="41" width="22" customWidth="1"/>
    <col min="42" max="42" width="26.453125" style="9" customWidth="1"/>
    <col min="43" max="43" width="9.81640625" customWidth="1"/>
    <col min="45" max="45" width="32.81640625" bestFit="1" customWidth="1"/>
    <col min="46" max="46" width="30" customWidth="1"/>
  </cols>
  <sheetData>
    <row r="2" spans="2:46" s="435" customFormat="1" ht="26.15" customHeight="1" x14ac:dyDescent="0.35">
      <c r="B2" s="428" t="s">
        <v>136</v>
      </c>
      <c r="C2" s="428" t="s">
        <v>137</v>
      </c>
      <c r="D2" s="428" t="s">
        <v>84</v>
      </c>
      <c r="E2" s="428" t="s">
        <v>138</v>
      </c>
      <c r="F2" s="428" t="s">
        <v>139</v>
      </c>
      <c r="G2" s="428" t="s">
        <v>140</v>
      </c>
      <c r="H2" s="428" t="s">
        <v>141</v>
      </c>
      <c r="I2" s="428" t="s">
        <v>1</v>
      </c>
      <c r="J2" s="428" t="s">
        <v>142</v>
      </c>
      <c r="K2" s="429" t="s">
        <v>143</v>
      </c>
      <c r="L2" s="429" t="s">
        <v>144</v>
      </c>
      <c r="M2" s="428" t="s">
        <v>139</v>
      </c>
      <c r="N2" s="428" t="s">
        <v>145</v>
      </c>
      <c r="O2" s="428" t="s">
        <v>146</v>
      </c>
      <c r="P2" s="428" t="s">
        <v>147</v>
      </c>
      <c r="Q2" s="428" t="s">
        <v>148</v>
      </c>
      <c r="R2" s="428" t="s">
        <v>149</v>
      </c>
      <c r="S2" s="429" t="s">
        <v>149</v>
      </c>
      <c r="T2" s="428" t="s">
        <v>150</v>
      </c>
      <c r="U2" s="428" t="s">
        <v>96</v>
      </c>
      <c r="V2" s="428" t="s">
        <v>85</v>
      </c>
      <c r="W2" s="428" t="s">
        <v>151</v>
      </c>
      <c r="X2" s="428" t="s">
        <v>9</v>
      </c>
      <c r="Y2" s="430" t="s">
        <v>152</v>
      </c>
      <c r="Z2" s="428" t="s">
        <v>153</v>
      </c>
      <c r="AA2" s="428" t="s">
        <v>154</v>
      </c>
      <c r="AB2" s="428" t="s">
        <v>155</v>
      </c>
      <c r="AC2" s="431" t="s">
        <v>156</v>
      </c>
      <c r="AD2" s="431" t="s">
        <v>157</v>
      </c>
      <c r="AE2" s="431" t="s">
        <v>158</v>
      </c>
      <c r="AF2" s="431" t="s">
        <v>159</v>
      </c>
      <c r="AG2" s="431" t="s">
        <v>160</v>
      </c>
      <c r="AH2" s="431" t="s">
        <v>161</v>
      </c>
      <c r="AI2" s="431" t="s">
        <v>162</v>
      </c>
      <c r="AJ2" s="431" t="s">
        <v>163</v>
      </c>
      <c r="AK2" s="432" t="s">
        <v>164</v>
      </c>
      <c r="AL2" s="430" t="s">
        <v>63</v>
      </c>
      <c r="AM2" s="430" t="s">
        <v>165</v>
      </c>
      <c r="AN2" s="431" t="s">
        <v>166</v>
      </c>
      <c r="AO2" s="431" t="s">
        <v>167</v>
      </c>
      <c r="AP2" s="433" t="s">
        <v>168</v>
      </c>
      <c r="AQ2" s="434" t="s">
        <v>169</v>
      </c>
      <c r="AR2" s="434" t="s">
        <v>170</v>
      </c>
      <c r="AS2" s="434" t="s">
        <v>5853</v>
      </c>
      <c r="AT2" s="436" t="s">
        <v>7008</v>
      </c>
    </row>
    <row r="3" spans="2:46" ht="15" customHeight="1" x14ac:dyDescent="0.35">
      <c r="B3" s="362">
        <v>1</v>
      </c>
      <c r="C3" s="362" t="s">
        <v>171</v>
      </c>
      <c r="D3" s="362">
        <v>472</v>
      </c>
      <c r="E3" s="362" t="s">
        <v>172</v>
      </c>
      <c r="F3" s="362"/>
      <c r="G3" s="362"/>
      <c r="H3" s="362"/>
      <c r="I3" s="362" t="s">
        <v>57</v>
      </c>
      <c r="J3" s="362" t="s">
        <v>173</v>
      </c>
      <c r="K3" s="361" t="s">
        <v>174</v>
      </c>
      <c r="L3" s="362"/>
      <c r="M3" s="362" t="s">
        <v>90</v>
      </c>
      <c r="N3" s="362" t="s">
        <v>9</v>
      </c>
      <c r="O3" s="362"/>
      <c r="P3" s="362" t="s">
        <v>90</v>
      </c>
      <c r="Q3" s="362" t="s">
        <v>90</v>
      </c>
      <c r="R3" s="362"/>
      <c r="S3" s="361" t="s">
        <v>175</v>
      </c>
      <c r="T3" s="362"/>
      <c r="U3" s="362"/>
      <c r="V3" s="362" t="s">
        <v>176</v>
      </c>
      <c r="W3" s="362"/>
      <c r="X3" s="362" t="s">
        <v>9</v>
      </c>
      <c r="Y3" s="362" t="s">
        <v>50</v>
      </c>
      <c r="Z3" s="362" t="s">
        <v>90</v>
      </c>
      <c r="AA3" s="366" t="s">
        <v>90</v>
      </c>
      <c r="AB3" s="362" t="s">
        <v>90</v>
      </c>
      <c r="AC3" s="362"/>
      <c r="AD3" s="362"/>
      <c r="AE3" s="362"/>
      <c r="AF3" s="362"/>
      <c r="AG3" s="362"/>
      <c r="AH3" s="362"/>
      <c r="AI3" s="362" t="s">
        <v>7009</v>
      </c>
      <c r="AJ3" s="362" t="s">
        <v>14</v>
      </c>
      <c r="AK3" s="362" t="s">
        <v>40</v>
      </c>
      <c r="AL3" s="362"/>
      <c r="AM3" s="362"/>
      <c r="AN3" s="362"/>
      <c r="AO3" s="362"/>
      <c r="AP3" s="361"/>
      <c r="AR3">
        <v>1</v>
      </c>
      <c r="AS3" t="s">
        <v>9</v>
      </c>
      <c r="AT3" t="s">
        <v>9</v>
      </c>
    </row>
    <row r="4" spans="2:46" ht="15" customHeight="1" x14ac:dyDescent="0.35">
      <c r="B4" s="362">
        <v>2</v>
      </c>
      <c r="C4" s="362" t="s">
        <v>177</v>
      </c>
      <c r="D4" s="362">
        <v>472</v>
      </c>
      <c r="E4" s="362" t="s">
        <v>172</v>
      </c>
      <c r="F4" s="362"/>
      <c r="G4" s="362"/>
      <c r="H4" s="362"/>
      <c r="I4" s="362" t="s">
        <v>24</v>
      </c>
      <c r="J4" s="362" t="s">
        <v>178</v>
      </c>
      <c r="K4" s="361" t="s">
        <v>179</v>
      </c>
      <c r="L4" s="362"/>
      <c r="M4" s="362" t="s">
        <v>90</v>
      </c>
      <c r="N4" s="362" t="s">
        <v>180</v>
      </c>
      <c r="O4" s="362"/>
      <c r="P4" s="362" t="s">
        <v>90</v>
      </c>
      <c r="Q4" s="362" t="s">
        <v>90</v>
      </c>
      <c r="R4" s="362"/>
      <c r="S4" s="361"/>
      <c r="T4" s="362"/>
      <c r="U4" s="362"/>
      <c r="V4" s="362" t="s">
        <v>115</v>
      </c>
      <c r="W4" s="362"/>
      <c r="X4" s="362"/>
      <c r="Y4" s="362" t="s">
        <v>45</v>
      </c>
      <c r="Z4" s="362" t="s">
        <v>181</v>
      </c>
      <c r="AA4" s="366">
        <v>45783</v>
      </c>
      <c r="AB4" s="367" t="s">
        <v>182</v>
      </c>
      <c r="AC4" s="362"/>
      <c r="AD4" s="362"/>
      <c r="AE4" s="362"/>
      <c r="AF4" s="362"/>
      <c r="AG4" s="362"/>
      <c r="AH4" s="362"/>
      <c r="AI4" s="362" t="s">
        <v>7010</v>
      </c>
      <c r="AJ4" s="362" t="s">
        <v>24</v>
      </c>
      <c r="AK4" s="362" t="s">
        <v>39</v>
      </c>
      <c r="AL4" s="362"/>
      <c r="AM4" s="362"/>
      <c r="AN4" s="362"/>
      <c r="AO4" s="368">
        <v>45783</v>
      </c>
      <c r="AP4" s="361" t="s">
        <v>182</v>
      </c>
      <c r="AR4">
        <v>1</v>
      </c>
      <c r="AS4" t="s">
        <v>539</v>
      </c>
      <c r="AT4" t="s">
        <v>5841</v>
      </c>
    </row>
    <row r="5" spans="2:46" ht="15" customHeight="1" x14ac:dyDescent="0.35">
      <c r="B5" s="362">
        <v>3</v>
      </c>
      <c r="C5" s="362" t="s">
        <v>183</v>
      </c>
      <c r="D5" s="362">
        <v>472</v>
      </c>
      <c r="E5" s="362" t="s">
        <v>172</v>
      </c>
      <c r="F5" s="362"/>
      <c r="G5" s="362"/>
      <c r="H5" s="362"/>
      <c r="I5" s="362" t="s">
        <v>57</v>
      </c>
      <c r="J5" s="362" t="s">
        <v>184</v>
      </c>
      <c r="K5" s="361" t="s">
        <v>185</v>
      </c>
      <c r="L5" s="362"/>
      <c r="M5" s="362" t="s">
        <v>186</v>
      </c>
      <c r="N5" s="362" t="s">
        <v>9</v>
      </c>
      <c r="O5" s="362"/>
      <c r="P5" s="362" t="s">
        <v>90</v>
      </c>
      <c r="Q5" s="362" t="s">
        <v>90</v>
      </c>
      <c r="R5" s="362"/>
      <c r="S5" s="361" t="s">
        <v>187</v>
      </c>
      <c r="T5" s="362"/>
      <c r="U5" s="362"/>
      <c r="V5" s="362" t="s">
        <v>176</v>
      </c>
      <c r="W5" s="362"/>
      <c r="X5" s="362" t="s">
        <v>9</v>
      </c>
      <c r="Y5" s="362" t="s">
        <v>46</v>
      </c>
      <c r="Z5" s="362" t="s">
        <v>90</v>
      </c>
      <c r="AA5" s="366" t="s">
        <v>90</v>
      </c>
      <c r="AB5" s="362" t="s">
        <v>90</v>
      </c>
      <c r="AC5" s="362"/>
      <c r="AD5" s="362"/>
      <c r="AE5" s="362"/>
      <c r="AF5" s="362"/>
      <c r="AG5" s="362"/>
      <c r="AH5" s="362"/>
      <c r="AI5" s="362" t="s">
        <v>7009</v>
      </c>
      <c r="AJ5" s="362" t="s">
        <v>14</v>
      </c>
      <c r="AK5" s="362" t="s">
        <v>40</v>
      </c>
      <c r="AL5" s="362"/>
      <c r="AM5" s="362"/>
      <c r="AN5" s="362"/>
      <c r="AO5" s="362"/>
      <c r="AP5" s="361"/>
      <c r="AR5">
        <v>1</v>
      </c>
      <c r="AS5" t="s">
        <v>9</v>
      </c>
      <c r="AT5" t="s">
        <v>9</v>
      </c>
    </row>
    <row r="6" spans="2:46" ht="15" customHeight="1" x14ac:dyDescent="0.35">
      <c r="B6" s="362">
        <v>4</v>
      </c>
      <c r="C6" s="362" t="s">
        <v>183</v>
      </c>
      <c r="D6" s="362">
        <v>472</v>
      </c>
      <c r="E6" s="362" t="s">
        <v>172</v>
      </c>
      <c r="F6" s="362"/>
      <c r="G6" s="362"/>
      <c r="H6" s="362"/>
      <c r="I6" s="362" t="s">
        <v>24</v>
      </c>
      <c r="J6" s="362" t="s">
        <v>178</v>
      </c>
      <c r="K6" s="361" t="s">
        <v>188</v>
      </c>
      <c r="L6" s="362"/>
      <c r="M6" s="362" t="s">
        <v>90</v>
      </c>
      <c r="N6" s="362" t="s">
        <v>9</v>
      </c>
      <c r="O6" s="362"/>
      <c r="P6" s="362" t="s">
        <v>90</v>
      </c>
      <c r="Q6" s="362" t="s">
        <v>90</v>
      </c>
      <c r="R6" s="362"/>
      <c r="S6" s="361" t="s">
        <v>189</v>
      </c>
      <c r="T6" s="362" t="s">
        <v>113</v>
      </c>
      <c r="U6" s="362"/>
      <c r="V6" s="362" t="s">
        <v>115</v>
      </c>
      <c r="W6" s="362"/>
      <c r="X6" s="362" t="s">
        <v>9</v>
      </c>
      <c r="Y6" s="362" t="s">
        <v>46</v>
      </c>
      <c r="Z6" s="362" t="s">
        <v>90</v>
      </c>
      <c r="AA6" s="366" t="s">
        <v>90</v>
      </c>
      <c r="AB6" s="362" t="s">
        <v>90</v>
      </c>
      <c r="AC6" s="362"/>
      <c r="AD6" s="362"/>
      <c r="AE6" s="362"/>
      <c r="AF6" s="362"/>
      <c r="AG6" s="362"/>
      <c r="AH6" s="362"/>
      <c r="AI6" s="362" t="s">
        <v>7010</v>
      </c>
      <c r="AJ6" s="362" t="s">
        <v>24</v>
      </c>
      <c r="AK6" s="362" t="s">
        <v>40</v>
      </c>
      <c r="AL6" s="362"/>
      <c r="AM6" s="362"/>
      <c r="AN6" s="362"/>
      <c r="AO6" s="362"/>
      <c r="AP6" s="361"/>
      <c r="AR6">
        <v>1</v>
      </c>
      <c r="AS6" t="s">
        <v>9</v>
      </c>
      <c r="AT6" t="s">
        <v>9</v>
      </c>
    </row>
    <row r="7" spans="2:46" ht="15" customHeight="1" x14ac:dyDescent="0.35">
      <c r="B7" s="362">
        <v>5</v>
      </c>
      <c r="C7" s="362" t="s">
        <v>190</v>
      </c>
      <c r="D7" s="362">
        <v>472</v>
      </c>
      <c r="E7" s="362" t="s">
        <v>172</v>
      </c>
      <c r="F7" s="362"/>
      <c r="G7" s="362"/>
      <c r="H7" s="362"/>
      <c r="I7" s="362" t="s">
        <v>57</v>
      </c>
      <c r="J7" s="362" t="s">
        <v>14</v>
      </c>
      <c r="K7" s="361" t="s">
        <v>191</v>
      </c>
      <c r="L7" s="362"/>
      <c r="M7" s="362" t="s">
        <v>90</v>
      </c>
      <c r="N7" s="362" t="s">
        <v>9</v>
      </c>
      <c r="O7" s="362"/>
      <c r="P7" s="362" t="s">
        <v>90</v>
      </c>
      <c r="Q7" s="362" t="s">
        <v>90</v>
      </c>
      <c r="R7" s="362"/>
      <c r="S7" s="369" t="s">
        <v>192</v>
      </c>
      <c r="T7" s="369"/>
      <c r="U7" s="369"/>
      <c r="V7" s="362" t="s">
        <v>176</v>
      </c>
      <c r="W7" s="362"/>
      <c r="X7" s="362"/>
      <c r="Y7" s="362" t="s">
        <v>48</v>
      </c>
      <c r="Z7" s="362" t="s">
        <v>90</v>
      </c>
      <c r="AA7" s="366" t="s">
        <v>90</v>
      </c>
      <c r="AB7" s="362" t="s">
        <v>90</v>
      </c>
      <c r="AC7" s="362"/>
      <c r="AD7" s="362"/>
      <c r="AE7" s="362"/>
      <c r="AF7" s="362"/>
      <c r="AG7" s="362"/>
      <c r="AH7" s="362"/>
      <c r="AI7" s="362" t="s">
        <v>7009</v>
      </c>
      <c r="AJ7" s="362" t="s">
        <v>14</v>
      </c>
      <c r="AK7" s="362" t="s">
        <v>40</v>
      </c>
      <c r="AL7" s="362"/>
      <c r="AM7" s="362"/>
      <c r="AN7" s="362"/>
      <c r="AO7" s="362"/>
      <c r="AP7" s="361" t="s">
        <v>193</v>
      </c>
      <c r="AR7">
        <v>1</v>
      </c>
      <c r="AS7" t="s">
        <v>5839</v>
      </c>
      <c r="AT7" t="s">
        <v>5839</v>
      </c>
    </row>
    <row r="8" spans="2:46" ht="15" customHeight="1" x14ac:dyDescent="0.35">
      <c r="B8" s="362">
        <v>6</v>
      </c>
      <c r="C8" s="362" t="s">
        <v>194</v>
      </c>
      <c r="D8" s="362">
        <v>472</v>
      </c>
      <c r="E8" s="362" t="s">
        <v>172</v>
      </c>
      <c r="F8" s="362"/>
      <c r="G8" s="362"/>
      <c r="H8" s="362"/>
      <c r="I8" s="362" t="s">
        <v>57</v>
      </c>
      <c r="J8" s="362" t="s">
        <v>195</v>
      </c>
      <c r="K8" s="361" t="s">
        <v>196</v>
      </c>
      <c r="L8" s="362"/>
      <c r="M8" s="362" t="s">
        <v>90</v>
      </c>
      <c r="N8" s="362" t="s">
        <v>9</v>
      </c>
      <c r="O8" s="362"/>
      <c r="P8" s="362" t="s">
        <v>90</v>
      </c>
      <c r="Q8" s="362" t="s">
        <v>90</v>
      </c>
      <c r="R8" s="362"/>
      <c r="S8" s="369" t="s">
        <v>197</v>
      </c>
      <c r="T8" s="369"/>
      <c r="U8" s="369"/>
      <c r="V8" s="362" t="s">
        <v>176</v>
      </c>
      <c r="W8" s="362"/>
      <c r="X8" s="362"/>
      <c r="Y8" s="362" t="s">
        <v>48</v>
      </c>
      <c r="Z8" s="362" t="s">
        <v>90</v>
      </c>
      <c r="AA8" s="366" t="s">
        <v>90</v>
      </c>
      <c r="AB8" s="362" t="s">
        <v>90</v>
      </c>
      <c r="AC8" s="362"/>
      <c r="AD8" s="362"/>
      <c r="AE8" s="362"/>
      <c r="AF8" s="362"/>
      <c r="AG8" s="362"/>
      <c r="AH8" s="362"/>
      <c r="AI8" s="362" t="s">
        <v>7009</v>
      </c>
      <c r="AJ8" s="362" t="s">
        <v>14</v>
      </c>
      <c r="AK8" s="362" t="s">
        <v>40</v>
      </c>
      <c r="AL8" s="362"/>
      <c r="AM8" s="362"/>
      <c r="AN8" s="362"/>
      <c r="AO8" s="362"/>
      <c r="AP8" s="361" t="s">
        <v>193</v>
      </c>
      <c r="AR8">
        <v>1</v>
      </c>
      <c r="AS8" t="s">
        <v>5839</v>
      </c>
      <c r="AT8" t="s">
        <v>5839</v>
      </c>
    </row>
    <row r="9" spans="2:46" ht="15" customHeight="1" x14ac:dyDescent="0.35">
      <c r="B9" s="362">
        <v>7</v>
      </c>
      <c r="C9" s="362" t="s">
        <v>198</v>
      </c>
      <c r="D9" s="362">
        <v>472</v>
      </c>
      <c r="E9" s="362" t="s">
        <v>172</v>
      </c>
      <c r="F9" s="362"/>
      <c r="G9" s="362"/>
      <c r="H9" s="362"/>
      <c r="I9" s="362" t="s">
        <v>58</v>
      </c>
      <c r="J9" s="362" t="s">
        <v>199</v>
      </c>
      <c r="K9" s="361" t="s">
        <v>200</v>
      </c>
      <c r="L9" s="362"/>
      <c r="M9" s="362" t="s">
        <v>90</v>
      </c>
      <c r="N9" s="362" t="s">
        <v>9</v>
      </c>
      <c r="O9" s="362"/>
      <c r="P9" s="362" t="s">
        <v>90</v>
      </c>
      <c r="Q9" s="362" t="s">
        <v>90</v>
      </c>
      <c r="R9" s="362"/>
      <c r="S9" s="369" t="s">
        <v>201</v>
      </c>
      <c r="T9" s="369"/>
      <c r="U9" s="369"/>
      <c r="V9" s="362" t="s">
        <v>202</v>
      </c>
      <c r="W9" s="362"/>
      <c r="X9" s="362" t="s">
        <v>9</v>
      </c>
      <c r="Y9" s="362" t="s">
        <v>9</v>
      </c>
      <c r="Z9" s="362" t="s">
        <v>90</v>
      </c>
      <c r="AA9" s="366" t="s">
        <v>90</v>
      </c>
      <c r="AB9" s="362" t="s">
        <v>90</v>
      </c>
      <c r="AC9" s="362"/>
      <c r="AD9" s="362"/>
      <c r="AE9" s="362"/>
      <c r="AF9" s="362"/>
      <c r="AG9" s="362"/>
      <c r="AH9" s="362"/>
      <c r="AI9" s="362" t="s">
        <v>7011</v>
      </c>
      <c r="AJ9" s="362" t="s">
        <v>19</v>
      </c>
      <c r="AK9" s="362" t="s">
        <v>40</v>
      </c>
      <c r="AL9" s="362"/>
      <c r="AM9" s="362"/>
      <c r="AN9" s="362"/>
      <c r="AO9" s="362"/>
      <c r="AP9" s="361"/>
      <c r="AR9">
        <v>1</v>
      </c>
      <c r="AS9" t="s">
        <v>9</v>
      </c>
      <c r="AT9" t="s">
        <v>9</v>
      </c>
    </row>
    <row r="10" spans="2:46" ht="15" customHeight="1" x14ac:dyDescent="0.35">
      <c r="B10" s="362">
        <v>8</v>
      </c>
      <c r="C10" s="362" t="s">
        <v>203</v>
      </c>
      <c r="D10" s="362">
        <v>472</v>
      </c>
      <c r="E10" s="362" t="s">
        <v>172</v>
      </c>
      <c r="F10" s="362"/>
      <c r="G10" s="362"/>
      <c r="H10" s="362"/>
      <c r="I10" s="362" t="s">
        <v>58</v>
      </c>
      <c r="J10" s="362" t="s">
        <v>184</v>
      </c>
      <c r="K10" s="361" t="s">
        <v>204</v>
      </c>
      <c r="L10" s="362"/>
      <c r="M10" s="362" t="s">
        <v>90</v>
      </c>
      <c r="N10" s="362" t="s">
        <v>9</v>
      </c>
      <c r="O10" s="362"/>
      <c r="P10" s="362" t="s">
        <v>90</v>
      </c>
      <c r="Q10" s="362" t="s">
        <v>90</v>
      </c>
      <c r="R10" s="362"/>
      <c r="S10" s="361" t="s">
        <v>205</v>
      </c>
      <c r="T10" s="362"/>
      <c r="U10" s="362"/>
      <c r="V10" s="362" t="s">
        <v>202</v>
      </c>
      <c r="W10" s="362"/>
      <c r="X10" s="362" t="s">
        <v>9</v>
      </c>
      <c r="Y10" s="362" t="s">
        <v>9</v>
      </c>
      <c r="Z10" s="362" t="s">
        <v>90</v>
      </c>
      <c r="AA10" s="366" t="s">
        <v>90</v>
      </c>
      <c r="AB10" s="362" t="s">
        <v>90</v>
      </c>
      <c r="AC10" s="362"/>
      <c r="AD10" s="362"/>
      <c r="AE10" s="362"/>
      <c r="AF10" s="362"/>
      <c r="AG10" s="362"/>
      <c r="AH10" s="362"/>
      <c r="AI10" s="362" t="s">
        <v>7011</v>
      </c>
      <c r="AJ10" s="362" t="s">
        <v>19</v>
      </c>
      <c r="AK10" s="362" t="s">
        <v>40</v>
      </c>
      <c r="AL10" s="362"/>
      <c r="AM10" s="362"/>
      <c r="AN10" s="362"/>
      <c r="AO10" s="362"/>
      <c r="AP10" s="361"/>
      <c r="AR10">
        <v>1</v>
      </c>
      <c r="AS10" t="s">
        <v>9</v>
      </c>
      <c r="AT10" t="s">
        <v>9</v>
      </c>
    </row>
    <row r="11" spans="2:46" ht="15" customHeight="1" x14ac:dyDescent="0.35">
      <c r="B11" s="362">
        <v>9</v>
      </c>
      <c r="C11" s="362" t="s">
        <v>206</v>
      </c>
      <c r="D11" s="362">
        <v>472</v>
      </c>
      <c r="E11" s="362" t="s">
        <v>172</v>
      </c>
      <c r="F11" s="362"/>
      <c r="G11" s="362"/>
      <c r="H11" s="362"/>
      <c r="I11" s="362" t="s">
        <v>58</v>
      </c>
      <c r="J11" s="362" t="s">
        <v>184</v>
      </c>
      <c r="K11" s="361" t="s">
        <v>207</v>
      </c>
      <c r="L11" s="362"/>
      <c r="M11" s="362" t="s">
        <v>90</v>
      </c>
      <c r="N11" s="362" t="s">
        <v>9</v>
      </c>
      <c r="O11" s="362"/>
      <c r="P11" s="362" t="s">
        <v>90</v>
      </c>
      <c r="Q11" s="362" t="s">
        <v>90</v>
      </c>
      <c r="R11" s="362"/>
      <c r="S11" s="361" t="s">
        <v>208</v>
      </c>
      <c r="T11" s="362"/>
      <c r="U11" s="362"/>
      <c r="V11" s="362" t="s">
        <v>202</v>
      </c>
      <c r="W11" s="362"/>
      <c r="X11" s="362" t="s">
        <v>9</v>
      </c>
      <c r="Y11" s="362" t="s">
        <v>9</v>
      </c>
      <c r="Z11" s="362" t="s">
        <v>90</v>
      </c>
      <c r="AA11" s="366" t="s">
        <v>90</v>
      </c>
      <c r="AB11" s="362" t="s">
        <v>90</v>
      </c>
      <c r="AC11" s="362"/>
      <c r="AD11" s="362"/>
      <c r="AE11" s="362"/>
      <c r="AF11" s="362"/>
      <c r="AG11" s="362"/>
      <c r="AH11" s="362"/>
      <c r="AI11" s="362" t="s">
        <v>7011</v>
      </c>
      <c r="AJ11" s="362" t="s">
        <v>19</v>
      </c>
      <c r="AK11" s="362" t="s">
        <v>40</v>
      </c>
      <c r="AL11" s="362"/>
      <c r="AM11" s="362"/>
      <c r="AN11" s="362"/>
      <c r="AO11" s="362"/>
      <c r="AP11" s="361"/>
      <c r="AR11">
        <v>1</v>
      </c>
      <c r="AS11" t="s">
        <v>9</v>
      </c>
      <c r="AT11" t="s">
        <v>9</v>
      </c>
    </row>
    <row r="12" spans="2:46" ht="15" customHeight="1" x14ac:dyDescent="0.35">
      <c r="B12" s="362">
        <v>10</v>
      </c>
      <c r="C12" s="362" t="s">
        <v>209</v>
      </c>
      <c r="D12" s="362">
        <v>472</v>
      </c>
      <c r="E12" s="362" t="s">
        <v>172</v>
      </c>
      <c r="F12" s="362"/>
      <c r="G12" s="362"/>
      <c r="H12" s="362"/>
      <c r="I12" s="362" t="s">
        <v>58</v>
      </c>
      <c r="J12" s="362" t="s">
        <v>184</v>
      </c>
      <c r="K12" s="361" t="s">
        <v>210</v>
      </c>
      <c r="L12" s="362"/>
      <c r="M12" s="362" t="s">
        <v>90</v>
      </c>
      <c r="N12" s="362" t="s">
        <v>9</v>
      </c>
      <c r="O12" s="362"/>
      <c r="P12" s="362" t="s">
        <v>90</v>
      </c>
      <c r="Q12" s="362" t="s">
        <v>90</v>
      </c>
      <c r="R12" s="362"/>
      <c r="S12" s="361" t="s">
        <v>211</v>
      </c>
      <c r="T12" s="362"/>
      <c r="U12" s="362"/>
      <c r="V12" s="362" t="s">
        <v>202</v>
      </c>
      <c r="W12" s="362"/>
      <c r="X12" s="362" t="s">
        <v>9</v>
      </c>
      <c r="Y12" s="362" t="s">
        <v>9</v>
      </c>
      <c r="Z12" s="362" t="s">
        <v>90</v>
      </c>
      <c r="AA12" s="366" t="s">
        <v>90</v>
      </c>
      <c r="AB12" s="362" t="s">
        <v>90</v>
      </c>
      <c r="AC12" s="362"/>
      <c r="AD12" s="362"/>
      <c r="AE12" s="362"/>
      <c r="AF12" s="362"/>
      <c r="AG12" s="362"/>
      <c r="AH12" s="362"/>
      <c r="AI12" s="362" t="s">
        <v>7011</v>
      </c>
      <c r="AJ12" s="362" t="s">
        <v>19</v>
      </c>
      <c r="AK12" s="362" t="s">
        <v>40</v>
      </c>
      <c r="AL12" s="362"/>
      <c r="AM12" s="362"/>
      <c r="AN12" s="362"/>
      <c r="AO12" s="362"/>
      <c r="AP12" s="361"/>
      <c r="AR12">
        <v>1</v>
      </c>
      <c r="AS12" t="s">
        <v>9</v>
      </c>
      <c r="AT12" t="s">
        <v>9</v>
      </c>
    </row>
    <row r="13" spans="2:46" ht="15" customHeight="1" x14ac:dyDescent="0.35">
      <c r="B13" s="362">
        <v>11</v>
      </c>
      <c r="C13" s="362" t="s">
        <v>212</v>
      </c>
      <c r="D13" s="362">
        <v>472</v>
      </c>
      <c r="E13" s="362" t="s">
        <v>172</v>
      </c>
      <c r="F13" s="362"/>
      <c r="G13" s="362"/>
      <c r="H13" s="362"/>
      <c r="I13" s="362" t="s">
        <v>58</v>
      </c>
      <c r="J13" s="362" t="s">
        <v>184</v>
      </c>
      <c r="K13" s="361" t="s">
        <v>213</v>
      </c>
      <c r="L13" s="362"/>
      <c r="M13" s="362" t="s">
        <v>90</v>
      </c>
      <c r="N13" s="362" t="s">
        <v>9</v>
      </c>
      <c r="O13" s="362"/>
      <c r="P13" s="362" t="s">
        <v>90</v>
      </c>
      <c r="Q13" s="362" t="s">
        <v>90</v>
      </c>
      <c r="R13" s="362"/>
      <c r="S13" s="361"/>
      <c r="T13" s="362"/>
      <c r="U13" s="362"/>
      <c r="V13" s="362" t="s">
        <v>202</v>
      </c>
      <c r="W13" s="362"/>
      <c r="X13" s="362" t="s">
        <v>9</v>
      </c>
      <c r="Y13" s="362" t="s">
        <v>9</v>
      </c>
      <c r="Z13" s="362" t="s">
        <v>214</v>
      </c>
      <c r="AA13" s="366">
        <v>45854</v>
      </c>
      <c r="AB13" s="367" t="s">
        <v>215</v>
      </c>
      <c r="AC13" s="362"/>
      <c r="AD13" s="362"/>
      <c r="AE13" s="362"/>
      <c r="AF13" s="362"/>
      <c r="AG13" s="362"/>
      <c r="AH13" s="362"/>
      <c r="AI13" s="362" t="s">
        <v>7011</v>
      </c>
      <c r="AJ13" s="362" t="s">
        <v>19</v>
      </c>
      <c r="AK13" s="362" t="s">
        <v>39</v>
      </c>
      <c r="AL13" s="362"/>
      <c r="AM13" s="362"/>
      <c r="AN13" s="362"/>
      <c r="AO13" s="368">
        <v>45854</v>
      </c>
      <c r="AP13" s="361" t="s">
        <v>215</v>
      </c>
      <c r="AR13">
        <v>1</v>
      </c>
      <c r="AS13" t="s">
        <v>9</v>
      </c>
      <c r="AT13" t="s">
        <v>9</v>
      </c>
    </row>
    <row r="14" spans="2:46" ht="15" customHeight="1" x14ac:dyDescent="0.35">
      <c r="B14" s="362">
        <v>12</v>
      </c>
      <c r="C14" s="362" t="s">
        <v>216</v>
      </c>
      <c r="D14" s="362">
        <v>472</v>
      </c>
      <c r="E14" s="362" t="s">
        <v>172</v>
      </c>
      <c r="F14" s="362"/>
      <c r="G14" s="362"/>
      <c r="H14" s="362"/>
      <c r="I14" s="362" t="s">
        <v>58</v>
      </c>
      <c r="J14" s="362" t="s">
        <v>217</v>
      </c>
      <c r="K14" s="361" t="s">
        <v>218</v>
      </c>
      <c r="L14" s="362"/>
      <c r="M14" s="362" t="s">
        <v>90</v>
      </c>
      <c r="N14" s="362" t="s">
        <v>9</v>
      </c>
      <c r="O14" s="362"/>
      <c r="P14" s="362" t="s">
        <v>90</v>
      </c>
      <c r="Q14" s="362" t="s">
        <v>90</v>
      </c>
      <c r="R14" s="362"/>
      <c r="S14" s="361" t="s">
        <v>219</v>
      </c>
      <c r="T14" s="362"/>
      <c r="U14" s="362"/>
      <c r="V14" s="362" t="s">
        <v>202</v>
      </c>
      <c r="W14" s="362"/>
      <c r="X14" s="362" t="s">
        <v>9</v>
      </c>
      <c r="Y14" s="362" t="s">
        <v>9</v>
      </c>
      <c r="Z14" s="362" t="s">
        <v>90</v>
      </c>
      <c r="AA14" s="366" t="s">
        <v>90</v>
      </c>
      <c r="AB14" s="362" t="s">
        <v>90</v>
      </c>
      <c r="AC14" s="362"/>
      <c r="AD14" s="362"/>
      <c r="AE14" s="362"/>
      <c r="AF14" s="362"/>
      <c r="AG14" s="362"/>
      <c r="AH14" s="362"/>
      <c r="AI14" s="362" t="s">
        <v>7011</v>
      </c>
      <c r="AJ14" s="362" t="s">
        <v>19</v>
      </c>
      <c r="AK14" s="362" t="s">
        <v>40</v>
      </c>
      <c r="AL14" s="362"/>
      <c r="AM14" s="362"/>
      <c r="AN14" s="362"/>
      <c r="AO14" s="362"/>
      <c r="AP14" s="361"/>
      <c r="AR14">
        <v>1</v>
      </c>
      <c r="AS14" t="s">
        <v>9</v>
      </c>
      <c r="AT14" t="s">
        <v>9</v>
      </c>
    </row>
    <row r="15" spans="2:46" ht="15" customHeight="1" x14ac:dyDescent="0.35">
      <c r="B15" s="362">
        <v>13</v>
      </c>
      <c r="C15" s="362" t="s">
        <v>220</v>
      </c>
      <c r="D15" s="362">
        <v>472</v>
      </c>
      <c r="E15" s="362" t="s">
        <v>172</v>
      </c>
      <c r="F15" s="362"/>
      <c r="G15" s="362"/>
      <c r="H15" s="362"/>
      <c r="I15" s="362" t="s">
        <v>58</v>
      </c>
      <c r="J15" s="362" t="s">
        <v>217</v>
      </c>
      <c r="K15" s="361" t="s">
        <v>221</v>
      </c>
      <c r="L15" s="362"/>
      <c r="M15" s="362" t="s">
        <v>90</v>
      </c>
      <c r="N15" s="362" t="s">
        <v>9</v>
      </c>
      <c r="O15" s="362"/>
      <c r="P15" s="362" t="s">
        <v>90</v>
      </c>
      <c r="Q15" s="362" t="s">
        <v>90</v>
      </c>
      <c r="R15" s="362"/>
      <c r="S15" s="369" t="s">
        <v>222</v>
      </c>
      <c r="T15" s="369"/>
      <c r="U15" s="369"/>
      <c r="V15" s="362" t="s">
        <v>202</v>
      </c>
      <c r="W15" s="362"/>
      <c r="X15" s="362" t="s">
        <v>9</v>
      </c>
      <c r="Y15" s="362" t="s">
        <v>9</v>
      </c>
      <c r="Z15" s="362" t="s">
        <v>90</v>
      </c>
      <c r="AA15" s="366" t="s">
        <v>90</v>
      </c>
      <c r="AB15" s="362" t="s">
        <v>90</v>
      </c>
      <c r="AC15" s="362"/>
      <c r="AD15" s="362"/>
      <c r="AE15" s="362"/>
      <c r="AF15" s="362"/>
      <c r="AG15" s="362"/>
      <c r="AH15" s="362"/>
      <c r="AI15" s="362" t="s">
        <v>7011</v>
      </c>
      <c r="AJ15" s="362" t="s">
        <v>19</v>
      </c>
      <c r="AK15" s="362" t="s">
        <v>40</v>
      </c>
      <c r="AL15" s="362"/>
      <c r="AM15" s="362"/>
      <c r="AN15" s="362"/>
      <c r="AO15" s="362"/>
      <c r="AP15" s="361"/>
      <c r="AR15">
        <v>1</v>
      </c>
      <c r="AS15" t="s">
        <v>9</v>
      </c>
      <c r="AT15" t="s">
        <v>9</v>
      </c>
    </row>
    <row r="16" spans="2:46" ht="15" customHeight="1" x14ac:dyDescent="0.35">
      <c r="B16" s="362">
        <v>14</v>
      </c>
      <c r="C16" s="362" t="s">
        <v>223</v>
      </c>
      <c r="D16" s="362">
        <v>472</v>
      </c>
      <c r="E16" s="362" t="s">
        <v>172</v>
      </c>
      <c r="F16" s="362"/>
      <c r="G16" s="362"/>
      <c r="H16" s="362"/>
      <c r="I16" s="362" t="s">
        <v>58</v>
      </c>
      <c r="J16" s="362" t="s">
        <v>217</v>
      </c>
      <c r="K16" s="361" t="s">
        <v>224</v>
      </c>
      <c r="L16" s="362"/>
      <c r="M16" s="362" t="s">
        <v>90</v>
      </c>
      <c r="N16" s="362" t="s">
        <v>9</v>
      </c>
      <c r="O16" s="362"/>
      <c r="P16" s="362" t="s">
        <v>90</v>
      </c>
      <c r="Q16" s="362" t="s">
        <v>90</v>
      </c>
      <c r="R16" s="362"/>
      <c r="S16" s="369" t="s">
        <v>225</v>
      </c>
      <c r="T16" s="369"/>
      <c r="U16" s="369"/>
      <c r="V16" s="362" t="s">
        <v>202</v>
      </c>
      <c r="W16" s="362"/>
      <c r="X16" s="362" t="s">
        <v>9</v>
      </c>
      <c r="Y16" s="362" t="s">
        <v>9</v>
      </c>
      <c r="Z16" s="362" t="s">
        <v>90</v>
      </c>
      <c r="AA16" s="366" t="s">
        <v>90</v>
      </c>
      <c r="AB16" s="362" t="s">
        <v>90</v>
      </c>
      <c r="AC16" s="362"/>
      <c r="AD16" s="362"/>
      <c r="AE16" s="362"/>
      <c r="AF16" s="362"/>
      <c r="AG16" s="362"/>
      <c r="AH16" s="362"/>
      <c r="AI16" s="362" t="s">
        <v>7011</v>
      </c>
      <c r="AJ16" s="362" t="s">
        <v>19</v>
      </c>
      <c r="AK16" s="362" t="s">
        <v>40</v>
      </c>
      <c r="AL16" s="362"/>
      <c r="AM16" s="362"/>
      <c r="AN16" s="362"/>
      <c r="AO16" s="362"/>
      <c r="AP16" s="361"/>
      <c r="AR16">
        <v>1</v>
      </c>
      <c r="AS16" t="s">
        <v>9</v>
      </c>
      <c r="AT16" t="s">
        <v>9</v>
      </c>
    </row>
    <row r="17" spans="2:46" ht="15" customHeight="1" x14ac:dyDescent="0.35">
      <c r="B17" s="362">
        <v>15</v>
      </c>
      <c r="C17" s="362" t="s">
        <v>226</v>
      </c>
      <c r="D17" s="362">
        <v>472</v>
      </c>
      <c r="E17" s="362" t="s">
        <v>172</v>
      </c>
      <c r="F17" s="362"/>
      <c r="G17" s="362"/>
      <c r="H17" s="362"/>
      <c r="I17" s="362" t="s">
        <v>58</v>
      </c>
      <c r="J17" s="362" t="s">
        <v>217</v>
      </c>
      <c r="K17" s="361" t="s">
        <v>227</v>
      </c>
      <c r="L17" s="362"/>
      <c r="M17" s="362" t="s">
        <v>90</v>
      </c>
      <c r="N17" s="362" t="s">
        <v>9</v>
      </c>
      <c r="O17" s="362"/>
      <c r="P17" s="362" t="s">
        <v>90</v>
      </c>
      <c r="Q17" s="362" t="s">
        <v>90</v>
      </c>
      <c r="R17" s="362"/>
      <c r="S17" s="369" t="s">
        <v>228</v>
      </c>
      <c r="T17" s="369"/>
      <c r="U17" s="369"/>
      <c r="V17" s="362" t="s">
        <v>202</v>
      </c>
      <c r="W17" s="362"/>
      <c r="X17" s="362" t="s">
        <v>9</v>
      </c>
      <c r="Y17" s="362" t="s">
        <v>9</v>
      </c>
      <c r="Z17" s="362" t="s">
        <v>90</v>
      </c>
      <c r="AA17" s="366" t="s">
        <v>90</v>
      </c>
      <c r="AB17" s="362" t="s">
        <v>90</v>
      </c>
      <c r="AC17" s="362"/>
      <c r="AD17" s="362"/>
      <c r="AE17" s="362"/>
      <c r="AF17" s="362"/>
      <c r="AG17" s="362"/>
      <c r="AH17" s="362"/>
      <c r="AI17" s="362" t="s">
        <v>7011</v>
      </c>
      <c r="AJ17" s="362" t="s">
        <v>19</v>
      </c>
      <c r="AK17" s="362" t="s">
        <v>40</v>
      </c>
      <c r="AL17" s="362"/>
      <c r="AM17" s="362"/>
      <c r="AN17" s="362"/>
      <c r="AO17" s="362"/>
      <c r="AP17" s="361"/>
      <c r="AR17">
        <v>1</v>
      </c>
      <c r="AS17" t="s">
        <v>9</v>
      </c>
      <c r="AT17" t="s">
        <v>9</v>
      </c>
    </row>
    <row r="18" spans="2:46" ht="15" customHeight="1" x14ac:dyDescent="0.35">
      <c r="B18" s="362">
        <v>16</v>
      </c>
      <c r="C18" s="362" t="s">
        <v>229</v>
      </c>
      <c r="D18" s="362">
        <v>472</v>
      </c>
      <c r="E18" s="362" t="s">
        <v>172</v>
      </c>
      <c r="F18" s="362"/>
      <c r="G18" s="362"/>
      <c r="H18" s="362"/>
      <c r="I18" s="362" t="s">
        <v>58</v>
      </c>
      <c r="J18" s="362" t="s">
        <v>217</v>
      </c>
      <c r="K18" s="361" t="s">
        <v>230</v>
      </c>
      <c r="L18" s="362"/>
      <c r="M18" s="362" t="s">
        <v>90</v>
      </c>
      <c r="N18" s="362" t="s">
        <v>9</v>
      </c>
      <c r="O18" s="362"/>
      <c r="P18" s="362" t="s">
        <v>90</v>
      </c>
      <c r="Q18" s="362" t="s">
        <v>90</v>
      </c>
      <c r="R18" s="362"/>
      <c r="S18" s="369" t="s">
        <v>231</v>
      </c>
      <c r="T18" s="369"/>
      <c r="U18" s="369"/>
      <c r="V18" s="362" t="s">
        <v>202</v>
      </c>
      <c r="W18" s="362"/>
      <c r="X18" s="362" t="s">
        <v>9</v>
      </c>
      <c r="Y18" s="362" t="s">
        <v>9</v>
      </c>
      <c r="Z18" s="362" t="s">
        <v>90</v>
      </c>
      <c r="AA18" s="366" t="s">
        <v>90</v>
      </c>
      <c r="AB18" s="362" t="s">
        <v>90</v>
      </c>
      <c r="AC18" s="362"/>
      <c r="AD18" s="362"/>
      <c r="AE18" s="362"/>
      <c r="AF18" s="362"/>
      <c r="AG18" s="362"/>
      <c r="AH18" s="362"/>
      <c r="AI18" s="362" t="s">
        <v>7011</v>
      </c>
      <c r="AJ18" s="362" t="s">
        <v>19</v>
      </c>
      <c r="AK18" s="362" t="s">
        <v>40</v>
      </c>
      <c r="AL18" s="362"/>
      <c r="AM18" s="362"/>
      <c r="AN18" s="362"/>
      <c r="AO18" s="362"/>
      <c r="AP18" s="361"/>
      <c r="AR18">
        <v>1</v>
      </c>
      <c r="AS18" t="s">
        <v>9</v>
      </c>
      <c r="AT18" t="s">
        <v>9</v>
      </c>
    </row>
    <row r="19" spans="2:46" ht="15" customHeight="1" x14ac:dyDescent="0.35">
      <c r="B19" s="362">
        <v>17</v>
      </c>
      <c r="C19" s="362" t="s">
        <v>232</v>
      </c>
      <c r="D19" s="362">
        <v>472</v>
      </c>
      <c r="E19" s="362" t="s">
        <v>172</v>
      </c>
      <c r="F19" s="362"/>
      <c r="G19" s="362"/>
      <c r="H19" s="362"/>
      <c r="I19" s="362" t="s">
        <v>58</v>
      </c>
      <c r="J19" s="362" t="s">
        <v>217</v>
      </c>
      <c r="K19" s="361" t="s">
        <v>233</v>
      </c>
      <c r="L19" s="362"/>
      <c r="M19" s="362" t="s">
        <v>90</v>
      </c>
      <c r="N19" s="362" t="s">
        <v>9</v>
      </c>
      <c r="O19" s="362"/>
      <c r="P19" s="362" t="s">
        <v>90</v>
      </c>
      <c r="Q19" s="362" t="s">
        <v>90</v>
      </c>
      <c r="R19" s="362"/>
      <c r="S19" s="369" t="s">
        <v>234</v>
      </c>
      <c r="T19" s="369"/>
      <c r="U19" s="369"/>
      <c r="V19" s="362" t="s">
        <v>202</v>
      </c>
      <c r="W19" s="362"/>
      <c r="X19" s="362" t="s">
        <v>9</v>
      </c>
      <c r="Y19" s="362" t="s">
        <v>9</v>
      </c>
      <c r="Z19" s="362" t="s">
        <v>90</v>
      </c>
      <c r="AA19" s="366" t="s">
        <v>90</v>
      </c>
      <c r="AB19" s="362" t="s">
        <v>90</v>
      </c>
      <c r="AC19" s="362"/>
      <c r="AD19" s="362"/>
      <c r="AE19" s="362"/>
      <c r="AF19" s="362"/>
      <c r="AG19" s="362"/>
      <c r="AH19" s="362"/>
      <c r="AI19" s="362" t="s">
        <v>7011</v>
      </c>
      <c r="AJ19" s="362" t="s">
        <v>19</v>
      </c>
      <c r="AK19" s="362" t="s">
        <v>40</v>
      </c>
      <c r="AL19" s="362"/>
      <c r="AM19" s="362"/>
      <c r="AN19" s="362"/>
      <c r="AO19" s="362"/>
      <c r="AP19" s="361"/>
      <c r="AR19">
        <v>1</v>
      </c>
      <c r="AS19" t="s">
        <v>9</v>
      </c>
      <c r="AT19" t="s">
        <v>9</v>
      </c>
    </row>
    <row r="20" spans="2:46" ht="15" customHeight="1" x14ac:dyDescent="0.35">
      <c r="B20" s="362">
        <v>18</v>
      </c>
      <c r="C20" s="362" t="s">
        <v>235</v>
      </c>
      <c r="D20" s="362">
        <v>472</v>
      </c>
      <c r="E20" s="362" t="s">
        <v>172</v>
      </c>
      <c r="F20" s="362"/>
      <c r="G20" s="362"/>
      <c r="H20" s="362"/>
      <c r="I20" s="362" t="s">
        <v>58</v>
      </c>
      <c r="J20" s="362" t="s">
        <v>217</v>
      </c>
      <c r="K20" s="361" t="s">
        <v>236</v>
      </c>
      <c r="L20" s="362"/>
      <c r="M20" s="362" t="s">
        <v>90</v>
      </c>
      <c r="N20" s="362" t="s">
        <v>9</v>
      </c>
      <c r="O20" s="362"/>
      <c r="P20" s="362" t="s">
        <v>90</v>
      </c>
      <c r="Q20" s="362" t="s">
        <v>90</v>
      </c>
      <c r="R20" s="362"/>
      <c r="S20" s="369" t="s">
        <v>237</v>
      </c>
      <c r="T20" s="369"/>
      <c r="U20" s="369"/>
      <c r="V20" s="362" t="s">
        <v>202</v>
      </c>
      <c r="W20" s="362"/>
      <c r="X20" s="362" t="s">
        <v>9</v>
      </c>
      <c r="Y20" s="362" t="s">
        <v>9</v>
      </c>
      <c r="Z20" s="362" t="s">
        <v>90</v>
      </c>
      <c r="AA20" s="366" t="s">
        <v>90</v>
      </c>
      <c r="AB20" s="362" t="s">
        <v>90</v>
      </c>
      <c r="AC20" s="362"/>
      <c r="AD20" s="362"/>
      <c r="AE20" s="362"/>
      <c r="AF20" s="362"/>
      <c r="AG20" s="362"/>
      <c r="AH20" s="362"/>
      <c r="AI20" s="362" t="s">
        <v>7011</v>
      </c>
      <c r="AJ20" s="362" t="s">
        <v>19</v>
      </c>
      <c r="AK20" s="362" t="s">
        <v>40</v>
      </c>
      <c r="AL20" s="362"/>
      <c r="AM20" s="362"/>
      <c r="AN20" s="362"/>
      <c r="AO20" s="362"/>
      <c r="AP20" s="361"/>
      <c r="AR20">
        <v>1</v>
      </c>
      <c r="AS20" t="s">
        <v>9</v>
      </c>
      <c r="AT20" t="s">
        <v>9</v>
      </c>
    </row>
    <row r="21" spans="2:46" ht="15" customHeight="1" x14ac:dyDescent="0.35">
      <c r="B21" s="362">
        <v>19</v>
      </c>
      <c r="C21" s="362" t="s">
        <v>238</v>
      </c>
      <c r="D21" s="362">
        <v>472</v>
      </c>
      <c r="E21" s="362" t="s">
        <v>172</v>
      </c>
      <c r="F21" s="362"/>
      <c r="G21" s="362"/>
      <c r="H21" s="362"/>
      <c r="I21" s="362" t="s">
        <v>58</v>
      </c>
      <c r="J21" s="362" t="s">
        <v>184</v>
      </c>
      <c r="K21" s="361" t="s">
        <v>239</v>
      </c>
      <c r="L21" s="362"/>
      <c r="M21" s="362" t="s">
        <v>90</v>
      </c>
      <c r="N21" s="362" t="s">
        <v>9</v>
      </c>
      <c r="O21" s="362"/>
      <c r="P21" s="362" t="s">
        <v>90</v>
      </c>
      <c r="Q21" s="362" t="s">
        <v>90</v>
      </c>
      <c r="R21" s="362"/>
      <c r="S21" s="361" t="s">
        <v>240</v>
      </c>
      <c r="T21" s="362"/>
      <c r="U21" s="362"/>
      <c r="V21" s="362" t="s">
        <v>202</v>
      </c>
      <c r="W21" s="362"/>
      <c r="X21" s="362" t="s">
        <v>9</v>
      </c>
      <c r="Y21" s="362" t="s">
        <v>9</v>
      </c>
      <c r="Z21" s="362" t="s">
        <v>90</v>
      </c>
      <c r="AA21" s="366" t="s">
        <v>90</v>
      </c>
      <c r="AB21" s="362" t="s">
        <v>90</v>
      </c>
      <c r="AC21" s="362"/>
      <c r="AD21" s="362"/>
      <c r="AE21" s="362"/>
      <c r="AF21" s="362"/>
      <c r="AG21" s="362"/>
      <c r="AH21" s="362"/>
      <c r="AI21" s="362" t="s">
        <v>7011</v>
      </c>
      <c r="AJ21" s="362" t="s">
        <v>19</v>
      </c>
      <c r="AK21" s="362" t="s">
        <v>40</v>
      </c>
      <c r="AL21" s="362"/>
      <c r="AM21" s="362"/>
      <c r="AN21" s="362"/>
      <c r="AO21" s="362"/>
      <c r="AP21" s="361"/>
      <c r="AR21">
        <v>1</v>
      </c>
      <c r="AS21" t="s">
        <v>9</v>
      </c>
      <c r="AT21" t="s">
        <v>9</v>
      </c>
    </row>
    <row r="22" spans="2:46" ht="15" customHeight="1" x14ac:dyDescent="0.35">
      <c r="B22" s="362">
        <v>20</v>
      </c>
      <c r="C22" s="362" t="s">
        <v>241</v>
      </c>
      <c r="D22" s="362">
        <v>472</v>
      </c>
      <c r="E22" s="362" t="s">
        <v>172</v>
      </c>
      <c r="F22" s="362"/>
      <c r="G22" s="362"/>
      <c r="H22" s="362"/>
      <c r="I22" s="362" t="s">
        <v>58</v>
      </c>
      <c r="J22" s="362" t="s">
        <v>242</v>
      </c>
      <c r="K22" s="361" t="s">
        <v>243</v>
      </c>
      <c r="L22" s="362"/>
      <c r="M22" s="362" t="s">
        <v>90</v>
      </c>
      <c r="N22" s="362" t="s">
        <v>9</v>
      </c>
      <c r="O22" s="362"/>
      <c r="P22" s="362" t="s">
        <v>90</v>
      </c>
      <c r="Q22" s="362" t="s">
        <v>90</v>
      </c>
      <c r="R22" s="362"/>
      <c r="S22" s="361" t="s">
        <v>244</v>
      </c>
      <c r="T22" s="362"/>
      <c r="U22" s="362"/>
      <c r="V22" s="362" t="s">
        <v>202</v>
      </c>
      <c r="W22" s="362"/>
      <c r="X22" s="362" t="s">
        <v>9</v>
      </c>
      <c r="Y22" s="362" t="s">
        <v>9</v>
      </c>
      <c r="Z22" s="362" t="s">
        <v>90</v>
      </c>
      <c r="AA22" s="366" t="s">
        <v>90</v>
      </c>
      <c r="AB22" s="362" t="s">
        <v>90</v>
      </c>
      <c r="AC22" s="362"/>
      <c r="AD22" s="362"/>
      <c r="AE22" s="362"/>
      <c r="AF22" s="362"/>
      <c r="AG22" s="362"/>
      <c r="AH22" s="362"/>
      <c r="AI22" s="362" t="s">
        <v>7011</v>
      </c>
      <c r="AJ22" s="362" t="s">
        <v>19</v>
      </c>
      <c r="AK22" s="362" t="s">
        <v>40</v>
      </c>
      <c r="AL22" s="362"/>
      <c r="AM22" s="362"/>
      <c r="AN22" s="362"/>
      <c r="AO22" s="362"/>
      <c r="AP22" s="361"/>
      <c r="AR22">
        <v>1</v>
      </c>
      <c r="AS22" t="s">
        <v>9</v>
      </c>
      <c r="AT22" t="s">
        <v>9</v>
      </c>
    </row>
    <row r="23" spans="2:46" ht="15" customHeight="1" x14ac:dyDescent="0.35">
      <c r="B23" s="362">
        <v>21</v>
      </c>
      <c r="C23" s="362" t="s">
        <v>245</v>
      </c>
      <c r="D23" s="362">
        <v>472</v>
      </c>
      <c r="E23" s="362" t="s">
        <v>172</v>
      </c>
      <c r="F23" s="362"/>
      <c r="G23" s="362"/>
      <c r="H23" s="362"/>
      <c r="I23" s="362" t="s">
        <v>58</v>
      </c>
      <c r="J23" s="362" t="s">
        <v>217</v>
      </c>
      <c r="K23" s="361" t="s">
        <v>246</v>
      </c>
      <c r="L23" s="362"/>
      <c r="M23" s="362" t="s">
        <v>90</v>
      </c>
      <c r="N23" s="362" t="s">
        <v>9</v>
      </c>
      <c r="O23" s="362"/>
      <c r="P23" s="362" t="s">
        <v>90</v>
      </c>
      <c r="Q23" s="362" t="s">
        <v>90</v>
      </c>
      <c r="R23" s="362"/>
      <c r="S23" s="361" t="e">
        <v>#N/A</v>
      </c>
      <c r="T23" s="362"/>
      <c r="U23" s="362"/>
      <c r="V23" s="362" t="s">
        <v>202</v>
      </c>
      <c r="W23" s="362"/>
      <c r="X23" s="362" t="s">
        <v>9</v>
      </c>
      <c r="Y23" s="362" t="s">
        <v>9</v>
      </c>
      <c r="Z23" s="362" t="s">
        <v>90</v>
      </c>
      <c r="AA23" s="366" t="s">
        <v>90</v>
      </c>
      <c r="AB23" s="362" t="s">
        <v>90</v>
      </c>
      <c r="AC23" s="362"/>
      <c r="AD23" s="362"/>
      <c r="AE23" s="362"/>
      <c r="AF23" s="362"/>
      <c r="AG23" s="362"/>
      <c r="AH23" s="362"/>
      <c r="AI23" s="362" t="s">
        <v>7011</v>
      </c>
      <c r="AJ23" s="362" t="s">
        <v>19</v>
      </c>
      <c r="AK23" s="362" t="s">
        <v>40</v>
      </c>
      <c r="AL23" s="362"/>
      <c r="AM23" s="362"/>
      <c r="AN23" s="362"/>
      <c r="AO23" s="362"/>
      <c r="AP23" s="361" t="e">
        <v>#N/A</v>
      </c>
      <c r="AR23">
        <v>1</v>
      </c>
      <c r="AS23" t="s">
        <v>9</v>
      </c>
      <c r="AT23" t="s">
        <v>9</v>
      </c>
    </row>
    <row r="24" spans="2:46" ht="15" customHeight="1" x14ac:dyDescent="0.35">
      <c r="B24" s="362">
        <v>22</v>
      </c>
      <c r="C24" s="362" t="s">
        <v>247</v>
      </c>
      <c r="D24" s="362">
        <v>472</v>
      </c>
      <c r="E24" s="362" t="s">
        <v>172</v>
      </c>
      <c r="F24" s="362"/>
      <c r="G24" s="362"/>
      <c r="H24" s="362"/>
      <c r="I24" s="362" t="s">
        <v>58</v>
      </c>
      <c r="J24" s="362" t="s">
        <v>242</v>
      </c>
      <c r="K24" s="361" t="s">
        <v>248</v>
      </c>
      <c r="L24" s="362"/>
      <c r="M24" s="362" t="s">
        <v>90</v>
      </c>
      <c r="N24" s="362" t="s">
        <v>9</v>
      </c>
      <c r="O24" s="362"/>
      <c r="P24" s="362" t="s">
        <v>90</v>
      </c>
      <c r="Q24" s="362" t="s">
        <v>90</v>
      </c>
      <c r="R24" s="362"/>
      <c r="S24" s="361" t="s">
        <v>249</v>
      </c>
      <c r="T24" s="362"/>
      <c r="U24" s="362"/>
      <c r="V24" s="362" t="s">
        <v>176</v>
      </c>
      <c r="W24" s="362"/>
      <c r="X24" s="362" t="s">
        <v>9</v>
      </c>
      <c r="Y24" s="362" t="s">
        <v>46</v>
      </c>
      <c r="Z24" s="362" t="s">
        <v>90</v>
      </c>
      <c r="AA24" s="366" t="s">
        <v>90</v>
      </c>
      <c r="AB24" s="362" t="s">
        <v>90</v>
      </c>
      <c r="AC24" s="362"/>
      <c r="AD24" s="362"/>
      <c r="AE24" s="362"/>
      <c r="AF24" s="362"/>
      <c r="AG24" s="362"/>
      <c r="AH24" s="362"/>
      <c r="AI24" s="362" t="s">
        <v>7011</v>
      </c>
      <c r="AJ24" s="362" t="s">
        <v>19</v>
      </c>
      <c r="AK24" s="362" t="s">
        <v>40</v>
      </c>
      <c r="AL24" s="362"/>
      <c r="AM24" s="362"/>
      <c r="AN24" s="362"/>
      <c r="AO24" s="362"/>
      <c r="AP24" s="361"/>
      <c r="AR24">
        <v>1</v>
      </c>
      <c r="AS24" t="s">
        <v>9</v>
      </c>
      <c r="AT24" t="s">
        <v>9</v>
      </c>
    </row>
    <row r="25" spans="2:46" ht="15" customHeight="1" x14ac:dyDescent="0.35">
      <c r="B25" s="362">
        <v>23</v>
      </c>
      <c r="C25" s="362" t="s">
        <v>250</v>
      </c>
      <c r="D25" s="362">
        <v>472</v>
      </c>
      <c r="E25" s="362" t="s">
        <v>172</v>
      </c>
      <c r="F25" s="362"/>
      <c r="G25" s="362"/>
      <c r="H25" s="362"/>
      <c r="I25" s="362" t="s">
        <v>58</v>
      </c>
      <c r="J25" s="362" t="s">
        <v>14</v>
      </c>
      <c r="K25" s="361" t="s">
        <v>251</v>
      </c>
      <c r="L25" s="362"/>
      <c r="M25" s="362" t="s">
        <v>90</v>
      </c>
      <c r="N25" s="362" t="s">
        <v>9</v>
      </c>
      <c r="O25" s="362"/>
      <c r="P25" s="362" t="s">
        <v>90</v>
      </c>
      <c r="Q25" s="362" t="s">
        <v>90</v>
      </c>
      <c r="R25" s="362"/>
      <c r="S25" s="361" t="s">
        <v>252</v>
      </c>
      <c r="T25" s="362"/>
      <c r="U25" s="362"/>
      <c r="V25" s="362" t="s">
        <v>176</v>
      </c>
      <c r="W25" s="362"/>
      <c r="X25" s="362" t="s">
        <v>9</v>
      </c>
      <c r="Y25" s="362" t="s">
        <v>46</v>
      </c>
      <c r="Z25" s="362" t="s">
        <v>90</v>
      </c>
      <c r="AA25" s="366" t="s">
        <v>90</v>
      </c>
      <c r="AB25" s="370" t="s">
        <v>90</v>
      </c>
      <c r="AC25" s="362"/>
      <c r="AD25" s="362"/>
      <c r="AE25" s="362"/>
      <c r="AF25" s="362"/>
      <c r="AG25" s="362"/>
      <c r="AH25" s="362"/>
      <c r="AI25" s="362" t="s">
        <v>7011</v>
      </c>
      <c r="AJ25" s="362" t="s">
        <v>19</v>
      </c>
      <c r="AK25" s="362" t="s">
        <v>40</v>
      </c>
      <c r="AL25" s="362"/>
      <c r="AM25" s="362"/>
      <c r="AN25" s="362"/>
      <c r="AO25" s="362"/>
      <c r="AP25" s="361"/>
      <c r="AR25">
        <v>1</v>
      </c>
      <c r="AS25" t="s">
        <v>9</v>
      </c>
      <c r="AT25" t="s">
        <v>9</v>
      </c>
    </row>
    <row r="26" spans="2:46" ht="15" customHeight="1" x14ac:dyDescent="0.35">
      <c r="B26" s="362">
        <v>24</v>
      </c>
      <c r="C26" s="362" t="s">
        <v>253</v>
      </c>
      <c r="D26" s="362">
        <v>472</v>
      </c>
      <c r="E26" s="362" t="s">
        <v>172</v>
      </c>
      <c r="F26" s="362"/>
      <c r="G26" s="362"/>
      <c r="H26" s="362"/>
      <c r="I26" s="362" t="s">
        <v>58</v>
      </c>
      <c r="J26" s="362" t="s">
        <v>14</v>
      </c>
      <c r="K26" s="361" t="s">
        <v>254</v>
      </c>
      <c r="L26" s="362"/>
      <c r="M26" s="362" t="s">
        <v>90</v>
      </c>
      <c r="N26" s="362" t="s">
        <v>9</v>
      </c>
      <c r="O26" s="362"/>
      <c r="P26" s="362" t="s">
        <v>90</v>
      </c>
      <c r="Q26" s="362" t="s">
        <v>90</v>
      </c>
      <c r="R26" s="362"/>
      <c r="S26" s="361" t="s">
        <v>255</v>
      </c>
      <c r="T26" s="362"/>
      <c r="U26" s="362"/>
      <c r="V26" s="362" t="s">
        <v>176</v>
      </c>
      <c r="W26" s="362"/>
      <c r="X26" s="362" t="s">
        <v>9</v>
      </c>
      <c r="Y26" s="362" t="s">
        <v>46</v>
      </c>
      <c r="Z26" s="362" t="s">
        <v>90</v>
      </c>
      <c r="AA26" s="366" t="s">
        <v>90</v>
      </c>
      <c r="AB26" s="362" t="s">
        <v>90</v>
      </c>
      <c r="AC26" s="362"/>
      <c r="AD26" s="362"/>
      <c r="AE26" s="362"/>
      <c r="AF26" s="362"/>
      <c r="AG26" s="362"/>
      <c r="AH26" s="362"/>
      <c r="AI26" s="362" t="s">
        <v>7011</v>
      </c>
      <c r="AJ26" s="362" t="s">
        <v>19</v>
      </c>
      <c r="AK26" s="362" t="s">
        <v>40</v>
      </c>
      <c r="AL26" s="362"/>
      <c r="AM26" s="362"/>
      <c r="AN26" s="362"/>
      <c r="AO26" s="362"/>
      <c r="AP26" s="361"/>
      <c r="AR26">
        <v>1</v>
      </c>
      <c r="AS26" t="s">
        <v>9</v>
      </c>
      <c r="AT26" t="s">
        <v>9</v>
      </c>
    </row>
    <row r="27" spans="2:46" ht="15" customHeight="1" x14ac:dyDescent="0.35">
      <c r="B27" s="362">
        <v>25</v>
      </c>
      <c r="C27" s="362" t="s">
        <v>256</v>
      </c>
      <c r="D27" s="362">
        <v>472</v>
      </c>
      <c r="E27" s="362" t="s">
        <v>172</v>
      </c>
      <c r="F27" s="362"/>
      <c r="G27" s="362"/>
      <c r="H27" s="362"/>
      <c r="I27" s="362" t="s">
        <v>58</v>
      </c>
      <c r="J27" s="362" t="s">
        <v>242</v>
      </c>
      <c r="K27" s="361" t="s">
        <v>257</v>
      </c>
      <c r="L27" s="362"/>
      <c r="M27" s="362" t="s">
        <v>90</v>
      </c>
      <c r="N27" s="362" t="s">
        <v>9</v>
      </c>
      <c r="O27" s="362"/>
      <c r="P27" s="362" t="s">
        <v>90</v>
      </c>
      <c r="Q27" s="362" t="s">
        <v>90</v>
      </c>
      <c r="R27" s="362"/>
      <c r="S27" s="361" t="s">
        <v>258</v>
      </c>
      <c r="T27" s="362"/>
      <c r="U27" s="362"/>
      <c r="V27" s="362" t="s">
        <v>202</v>
      </c>
      <c r="W27" s="362"/>
      <c r="X27" s="362" t="s">
        <v>9</v>
      </c>
      <c r="Y27" s="362" t="s">
        <v>9</v>
      </c>
      <c r="Z27" s="362" t="s">
        <v>90</v>
      </c>
      <c r="AA27" s="366" t="s">
        <v>90</v>
      </c>
      <c r="AB27" s="362" t="s">
        <v>90</v>
      </c>
      <c r="AC27" s="362"/>
      <c r="AD27" s="362"/>
      <c r="AE27" s="362"/>
      <c r="AF27" s="362"/>
      <c r="AG27" s="362"/>
      <c r="AH27" s="362"/>
      <c r="AI27" s="362" t="s">
        <v>7011</v>
      </c>
      <c r="AJ27" s="362" t="s">
        <v>19</v>
      </c>
      <c r="AK27" s="362" t="s">
        <v>40</v>
      </c>
      <c r="AL27" s="362"/>
      <c r="AM27" s="362"/>
      <c r="AN27" s="362"/>
      <c r="AO27" s="362"/>
      <c r="AP27" s="361"/>
      <c r="AR27">
        <v>1</v>
      </c>
      <c r="AS27" t="s">
        <v>9</v>
      </c>
      <c r="AT27" t="s">
        <v>9</v>
      </c>
    </row>
    <row r="28" spans="2:46" ht="15" customHeight="1" x14ac:dyDescent="0.35">
      <c r="B28" s="362">
        <v>26</v>
      </c>
      <c r="C28" s="362" t="s">
        <v>259</v>
      </c>
      <c r="D28" s="362">
        <v>472</v>
      </c>
      <c r="E28" s="362" t="s">
        <v>172</v>
      </c>
      <c r="F28" s="362"/>
      <c r="G28" s="362"/>
      <c r="H28" s="362"/>
      <c r="I28" s="362" t="s">
        <v>58</v>
      </c>
      <c r="J28" s="362" t="s">
        <v>242</v>
      </c>
      <c r="K28" s="361" t="s">
        <v>260</v>
      </c>
      <c r="L28" s="362"/>
      <c r="M28" s="362" t="s">
        <v>90</v>
      </c>
      <c r="N28" s="362" t="s">
        <v>9</v>
      </c>
      <c r="O28" s="362"/>
      <c r="P28" s="362" t="s">
        <v>90</v>
      </c>
      <c r="Q28" s="362" t="s">
        <v>90</v>
      </c>
      <c r="R28" s="362"/>
      <c r="S28" s="361" t="s">
        <v>261</v>
      </c>
      <c r="T28" s="362"/>
      <c r="U28" s="362"/>
      <c r="V28" s="362" t="s">
        <v>202</v>
      </c>
      <c r="W28" s="362"/>
      <c r="X28" s="362" t="s">
        <v>9</v>
      </c>
      <c r="Y28" s="362" t="s">
        <v>9</v>
      </c>
      <c r="Z28" s="362" t="s">
        <v>90</v>
      </c>
      <c r="AA28" s="366" t="s">
        <v>90</v>
      </c>
      <c r="AB28" s="362" t="s">
        <v>90</v>
      </c>
      <c r="AC28" s="362"/>
      <c r="AD28" s="362"/>
      <c r="AE28" s="362"/>
      <c r="AF28" s="362"/>
      <c r="AG28" s="362"/>
      <c r="AH28" s="362"/>
      <c r="AI28" s="362" t="s">
        <v>7011</v>
      </c>
      <c r="AJ28" s="362" t="s">
        <v>19</v>
      </c>
      <c r="AK28" s="362" t="s">
        <v>40</v>
      </c>
      <c r="AL28" s="362"/>
      <c r="AM28" s="362"/>
      <c r="AN28" s="362"/>
      <c r="AO28" s="362"/>
      <c r="AP28" s="361"/>
      <c r="AR28">
        <v>1</v>
      </c>
      <c r="AS28" t="s">
        <v>9</v>
      </c>
      <c r="AT28" t="s">
        <v>9</v>
      </c>
    </row>
    <row r="29" spans="2:46" ht="15" customHeight="1" x14ac:dyDescent="0.35">
      <c r="B29" s="362">
        <v>27</v>
      </c>
      <c r="C29" s="362" t="s">
        <v>262</v>
      </c>
      <c r="D29" s="362">
        <v>472</v>
      </c>
      <c r="E29" s="362" t="s">
        <v>172</v>
      </c>
      <c r="F29" s="362"/>
      <c r="G29" s="362"/>
      <c r="H29" s="362"/>
      <c r="I29" s="362" t="s">
        <v>58</v>
      </c>
      <c r="J29" s="362" t="s">
        <v>242</v>
      </c>
      <c r="K29" s="361" t="s">
        <v>263</v>
      </c>
      <c r="L29" s="362"/>
      <c r="M29" s="362" t="s">
        <v>90</v>
      </c>
      <c r="N29" s="362" t="s">
        <v>9</v>
      </c>
      <c r="O29" s="362"/>
      <c r="P29" s="362" t="s">
        <v>90</v>
      </c>
      <c r="Q29" s="362" t="s">
        <v>90</v>
      </c>
      <c r="R29" s="362"/>
      <c r="S29" s="361" t="s">
        <v>264</v>
      </c>
      <c r="T29" s="362"/>
      <c r="U29" s="362"/>
      <c r="V29" s="362" t="s">
        <v>202</v>
      </c>
      <c r="W29" s="362"/>
      <c r="X29" s="362" t="s">
        <v>9</v>
      </c>
      <c r="Y29" s="362" t="s">
        <v>9</v>
      </c>
      <c r="Z29" s="362" t="s">
        <v>90</v>
      </c>
      <c r="AA29" s="366" t="s">
        <v>90</v>
      </c>
      <c r="AB29" s="362" t="s">
        <v>90</v>
      </c>
      <c r="AC29" s="362"/>
      <c r="AD29" s="362"/>
      <c r="AE29" s="362"/>
      <c r="AF29" s="362"/>
      <c r="AG29" s="362"/>
      <c r="AH29" s="362"/>
      <c r="AI29" s="362" t="s">
        <v>7011</v>
      </c>
      <c r="AJ29" s="362" t="s">
        <v>19</v>
      </c>
      <c r="AK29" s="362" t="s">
        <v>40</v>
      </c>
      <c r="AL29" s="362"/>
      <c r="AM29" s="362"/>
      <c r="AN29" s="362"/>
      <c r="AO29" s="362"/>
      <c r="AP29" s="361"/>
      <c r="AR29">
        <v>1</v>
      </c>
      <c r="AS29" t="s">
        <v>9</v>
      </c>
      <c r="AT29" t="s">
        <v>9</v>
      </c>
    </row>
    <row r="30" spans="2:46" ht="15" customHeight="1" x14ac:dyDescent="0.35">
      <c r="B30" s="362">
        <v>28</v>
      </c>
      <c r="C30" s="362" t="s">
        <v>265</v>
      </c>
      <c r="D30" s="362">
        <v>472</v>
      </c>
      <c r="E30" s="362" t="s">
        <v>172</v>
      </c>
      <c r="F30" s="362"/>
      <c r="G30" s="362"/>
      <c r="H30" s="362"/>
      <c r="I30" s="362" t="s">
        <v>58</v>
      </c>
      <c r="J30" s="362" t="s">
        <v>184</v>
      </c>
      <c r="K30" s="361" t="s">
        <v>266</v>
      </c>
      <c r="L30" s="362"/>
      <c r="M30" s="362" t="s">
        <v>90</v>
      </c>
      <c r="N30" s="362" t="s">
        <v>9</v>
      </c>
      <c r="O30" s="362"/>
      <c r="P30" s="362" t="s">
        <v>90</v>
      </c>
      <c r="Q30" s="362" t="s">
        <v>90</v>
      </c>
      <c r="R30" s="362"/>
      <c r="S30" s="361" t="s">
        <v>267</v>
      </c>
      <c r="T30" s="362"/>
      <c r="U30" s="362"/>
      <c r="V30" s="362" t="s">
        <v>202</v>
      </c>
      <c r="W30" s="362"/>
      <c r="X30" s="362" t="s">
        <v>9</v>
      </c>
      <c r="Y30" s="362" t="s">
        <v>9</v>
      </c>
      <c r="Z30" s="362" t="s">
        <v>90</v>
      </c>
      <c r="AA30" s="366" t="s">
        <v>90</v>
      </c>
      <c r="AB30" s="362" t="s">
        <v>90</v>
      </c>
      <c r="AC30" s="362"/>
      <c r="AD30" s="362"/>
      <c r="AE30" s="362"/>
      <c r="AF30" s="362"/>
      <c r="AG30" s="362"/>
      <c r="AH30" s="362"/>
      <c r="AI30" s="362" t="s">
        <v>7011</v>
      </c>
      <c r="AJ30" s="362" t="s">
        <v>19</v>
      </c>
      <c r="AK30" s="362" t="s">
        <v>40</v>
      </c>
      <c r="AL30" s="362"/>
      <c r="AM30" s="362"/>
      <c r="AN30" s="362"/>
      <c r="AO30" s="362"/>
      <c r="AP30" s="361"/>
      <c r="AR30">
        <v>1</v>
      </c>
      <c r="AS30" t="s">
        <v>9</v>
      </c>
      <c r="AT30" t="s">
        <v>9</v>
      </c>
    </row>
    <row r="31" spans="2:46" ht="15" customHeight="1" x14ac:dyDescent="0.35">
      <c r="B31" s="362">
        <v>29</v>
      </c>
      <c r="C31" s="362" t="s">
        <v>268</v>
      </c>
      <c r="D31" s="362">
        <v>472</v>
      </c>
      <c r="E31" s="362" t="s">
        <v>172</v>
      </c>
      <c r="F31" s="362"/>
      <c r="G31" s="362"/>
      <c r="H31" s="362"/>
      <c r="I31" s="362" t="s">
        <v>59</v>
      </c>
      <c r="J31" s="362" t="s">
        <v>195</v>
      </c>
      <c r="K31" s="361" t="s">
        <v>269</v>
      </c>
      <c r="L31" s="362"/>
      <c r="M31" s="362" t="s">
        <v>90</v>
      </c>
      <c r="N31" s="362" t="s">
        <v>9</v>
      </c>
      <c r="O31" s="362"/>
      <c r="P31" s="362" t="s">
        <v>90</v>
      </c>
      <c r="Q31" s="362" t="s">
        <v>90</v>
      </c>
      <c r="R31" s="362"/>
      <c r="S31" s="361" t="s">
        <v>270</v>
      </c>
      <c r="T31" s="362"/>
      <c r="U31" s="362"/>
      <c r="V31" s="362" t="s">
        <v>176</v>
      </c>
      <c r="W31" s="362"/>
      <c r="X31" s="362" t="s">
        <v>9</v>
      </c>
      <c r="Y31" s="362" t="s">
        <v>46</v>
      </c>
      <c r="Z31" s="362" t="s">
        <v>90</v>
      </c>
      <c r="AA31" s="366" t="s">
        <v>90</v>
      </c>
      <c r="AB31" s="362" t="s">
        <v>90</v>
      </c>
      <c r="AC31" s="362"/>
      <c r="AD31" s="362"/>
      <c r="AE31" s="362"/>
      <c r="AF31" s="362"/>
      <c r="AG31" s="362"/>
      <c r="AH31" s="362"/>
      <c r="AI31" s="362" t="s">
        <v>7012</v>
      </c>
      <c r="AJ31" s="362" t="s">
        <v>25</v>
      </c>
      <c r="AK31" s="362" t="s">
        <v>40</v>
      </c>
      <c r="AL31" s="362"/>
      <c r="AM31" s="362"/>
      <c r="AN31" s="362"/>
      <c r="AO31" s="362"/>
      <c r="AP31" s="361"/>
      <c r="AR31">
        <v>1</v>
      </c>
      <c r="AS31" t="s">
        <v>9</v>
      </c>
      <c r="AT31" t="s">
        <v>9</v>
      </c>
    </row>
    <row r="32" spans="2:46" ht="15" customHeight="1" x14ac:dyDescent="0.35">
      <c r="B32" s="362">
        <v>30</v>
      </c>
      <c r="C32" s="362" t="s">
        <v>271</v>
      </c>
      <c r="D32" s="362">
        <v>472</v>
      </c>
      <c r="E32" s="362" t="s">
        <v>172</v>
      </c>
      <c r="F32" s="362"/>
      <c r="G32" s="362"/>
      <c r="H32" s="362"/>
      <c r="I32" s="362" t="s">
        <v>59</v>
      </c>
      <c r="J32" s="362" t="s">
        <v>195</v>
      </c>
      <c r="K32" s="361" t="s">
        <v>272</v>
      </c>
      <c r="L32" s="362"/>
      <c r="M32" s="362" t="s">
        <v>90</v>
      </c>
      <c r="N32" s="362" t="s">
        <v>9</v>
      </c>
      <c r="O32" s="362"/>
      <c r="P32" s="362" t="s">
        <v>90</v>
      </c>
      <c r="Q32" s="362" t="s">
        <v>90</v>
      </c>
      <c r="R32" s="362"/>
      <c r="S32" s="361" t="s">
        <v>273</v>
      </c>
      <c r="T32" s="362"/>
      <c r="U32" s="362"/>
      <c r="V32" s="362" t="s">
        <v>176</v>
      </c>
      <c r="W32" s="362"/>
      <c r="X32" s="362" t="s">
        <v>9</v>
      </c>
      <c r="Y32" s="362" t="s">
        <v>46</v>
      </c>
      <c r="Z32" s="362" t="s">
        <v>90</v>
      </c>
      <c r="AA32" s="366" t="s">
        <v>90</v>
      </c>
      <c r="AB32" s="362" t="s">
        <v>90</v>
      </c>
      <c r="AC32" s="362"/>
      <c r="AD32" s="362"/>
      <c r="AE32" s="362"/>
      <c r="AF32" s="362"/>
      <c r="AG32" s="362"/>
      <c r="AH32" s="362"/>
      <c r="AI32" s="362" t="s">
        <v>7012</v>
      </c>
      <c r="AJ32" s="362" t="s">
        <v>25</v>
      </c>
      <c r="AK32" s="362" t="s">
        <v>40</v>
      </c>
      <c r="AL32" s="362"/>
      <c r="AM32" s="362"/>
      <c r="AN32" s="362"/>
      <c r="AO32" s="362"/>
      <c r="AP32" s="361"/>
      <c r="AR32">
        <v>1</v>
      </c>
      <c r="AS32" t="s">
        <v>9</v>
      </c>
      <c r="AT32" t="s">
        <v>9</v>
      </c>
    </row>
    <row r="33" spans="2:46" ht="15" customHeight="1" x14ac:dyDescent="0.35">
      <c r="B33" s="362">
        <v>31</v>
      </c>
      <c r="C33" s="362" t="s">
        <v>274</v>
      </c>
      <c r="D33" s="362">
        <v>472</v>
      </c>
      <c r="E33" s="362" t="s">
        <v>172</v>
      </c>
      <c r="F33" s="362"/>
      <c r="G33" s="362"/>
      <c r="H33" s="362"/>
      <c r="I33" s="362" t="s">
        <v>59</v>
      </c>
      <c r="J33" s="362" t="s">
        <v>195</v>
      </c>
      <c r="K33" s="361" t="s">
        <v>275</v>
      </c>
      <c r="L33" s="362"/>
      <c r="M33" s="362" t="s">
        <v>90</v>
      </c>
      <c r="N33" s="362" t="s">
        <v>9</v>
      </c>
      <c r="O33" s="362"/>
      <c r="P33" s="362" t="s">
        <v>90</v>
      </c>
      <c r="Q33" s="362" t="s">
        <v>90</v>
      </c>
      <c r="R33" s="362"/>
      <c r="S33" s="361" t="s">
        <v>270</v>
      </c>
      <c r="T33" s="362"/>
      <c r="U33" s="362"/>
      <c r="V33" s="362" t="s">
        <v>176</v>
      </c>
      <c r="W33" s="362"/>
      <c r="X33" s="362" t="s">
        <v>9</v>
      </c>
      <c r="Y33" s="362" t="s">
        <v>46</v>
      </c>
      <c r="Z33" s="362" t="s">
        <v>90</v>
      </c>
      <c r="AA33" s="366" t="s">
        <v>90</v>
      </c>
      <c r="AB33" s="362" t="s">
        <v>90</v>
      </c>
      <c r="AC33" s="362"/>
      <c r="AD33" s="362"/>
      <c r="AE33" s="362"/>
      <c r="AF33" s="362"/>
      <c r="AG33" s="362"/>
      <c r="AH33" s="362"/>
      <c r="AI33" s="362" t="s">
        <v>7012</v>
      </c>
      <c r="AJ33" s="362" t="s">
        <v>25</v>
      </c>
      <c r="AK33" s="362" t="s">
        <v>40</v>
      </c>
      <c r="AL33" s="362"/>
      <c r="AM33" s="362"/>
      <c r="AN33" s="362"/>
      <c r="AO33" s="362"/>
      <c r="AP33" s="361"/>
      <c r="AR33">
        <v>1</v>
      </c>
      <c r="AS33" t="s">
        <v>9</v>
      </c>
      <c r="AT33" t="s">
        <v>9</v>
      </c>
    </row>
    <row r="34" spans="2:46" ht="15" customHeight="1" x14ac:dyDescent="0.35">
      <c r="B34" s="362">
        <v>32</v>
      </c>
      <c r="C34" s="362" t="s">
        <v>276</v>
      </c>
      <c r="D34" s="362">
        <v>472</v>
      </c>
      <c r="E34" s="362" t="s">
        <v>172</v>
      </c>
      <c r="F34" s="362"/>
      <c r="G34" s="362"/>
      <c r="H34" s="362"/>
      <c r="I34" s="362" t="s">
        <v>57</v>
      </c>
      <c r="J34" s="362" t="s">
        <v>14</v>
      </c>
      <c r="K34" s="361" t="s">
        <v>277</v>
      </c>
      <c r="L34" s="362"/>
      <c r="M34" s="362" t="s">
        <v>90</v>
      </c>
      <c r="N34" s="362" t="s">
        <v>9</v>
      </c>
      <c r="O34" s="362"/>
      <c r="P34" s="362" t="s">
        <v>90</v>
      </c>
      <c r="Q34" s="362" t="s">
        <v>90</v>
      </c>
      <c r="R34" s="362"/>
      <c r="S34" s="361" t="s">
        <v>278</v>
      </c>
      <c r="T34" s="362"/>
      <c r="U34" s="362"/>
      <c r="V34" s="362" t="s">
        <v>176</v>
      </c>
      <c r="W34" s="362"/>
      <c r="X34" s="362" t="s">
        <v>9</v>
      </c>
      <c r="Y34" s="362" t="s">
        <v>46</v>
      </c>
      <c r="Z34" s="362" t="s">
        <v>90</v>
      </c>
      <c r="AA34" s="366" t="s">
        <v>90</v>
      </c>
      <c r="AB34" s="370" t="s">
        <v>90</v>
      </c>
      <c r="AC34" s="362"/>
      <c r="AD34" s="362"/>
      <c r="AE34" s="362"/>
      <c r="AF34" s="362"/>
      <c r="AG34" s="362"/>
      <c r="AH34" s="362"/>
      <c r="AI34" s="362" t="s">
        <v>7009</v>
      </c>
      <c r="AJ34" s="362" t="s">
        <v>14</v>
      </c>
      <c r="AK34" s="362" t="s">
        <v>40</v>
      </c>
      <c r="AL34" s="362"/>
      <c r="AM34" s="362"/>
      <c r="AN34" s="362"/>
      <c r="AO34" s="362"/>
      <c r="AP34" s="361"/>
      <c r="AR34">
        <v>1</v>
      </c>
      <c r="AS34" t="s">
        <v>9</v>
      </c>
      <c r="AT34" t="s">
        <v>9</v>
      </c>
    </row>
    <row r="35" spans="2:46" ht="15" customHeight="1" x14ac:dyDescent="0.35">
      <c r="B35" s="362">
        <v>33</v>
      </c>
      <c r="C35" s="362" t="s">
        <v>279</v>
      </c>
      <c r="D35" s="362">
        <v>472</v>
      </c>
      <c r="E35" s="362" t="s">
        <v>172</v>
      </c>
      <c r="F35" s="362"/>
      <c r="G35" s="362"/>
      <c r="H35" s="362"/>
      <c r="I35" s="362" t="s">
        <v>57</v>
      </c>
      <c r="J35" s="362" t="s">
        <v>14</v>
      </c>
      <c r="K35" s="361" t="s">
        <v>280</v>
      </c>
      <c r="L35" s="362"/>
      <c r="M35" s="362" t="s">
        <v>90</v>
      </c>
      <c r="N35" s="362" t="s">
        <v>9</v>
      </c>
      <c r="O35" s="362"/>
      <c r="P35" s="362" t="s">
        <v>90</v>
      </c>
      <c r="Q35" s="362" t="s">
        <v>90</v>
      </c>
      <c r="R35" s="362"/>
      <c r="S35" s="361" t="s">
        <v>281</v>
      </c>
      <c r="T35" s="362"/>
      <c r="U35" s="362"/>
      <c r="V35" s="362" t="s">
        <v>176</v>
      </c>
      <c r="W35" s="362"/>
      <c r="X35" s="362" t="s">
        <v>9</v>
      </c>
      <c r="Y35" s="362" t="s">
        <v>46</v>
      </c>
      <c r="Z35" s="362" t="s">
        <v>90</v>
      </c>
      <c r="AA35" s="366" t="s">
        <v>90</v>
      </c>
      <c r="AB35" s="370" t="s">
        <v>90</v>
      </c>
      <c r="AC35" s="362"/>
      <c r="AD35" s="362"/>
      <c r="AE35" s="362"/>
      <c r="AF35" s="362"/>
      <c r="AG35" s="362"/>
      <c r="AH35" s="362"/>
      <c r="AI35" s="362" t="s">
        <v>7009</v>
      </c>
      <c r="AJ35" s="362" t="s">
        <v>14</v>
      </c>
      <c r="AK35" s="362" t="s">
        <v>40</v>
      </c>
      <c r="AL35" s="362"/>
      <c r="AM35" s="362"/>
      <c r="AN35" s="362"/>
      <c r="AO35" s="362"/>
      <c r="AP35" s="361"/>
      <c r="AR35">
        <v>1</v>
      </c>
      <c r="AS35" t="s">
        <v>9</v>
      </c>
      <c r="AT35" t="s">
        <v>9</v>
      </c>
    </row>
    <row r="36" spans="2:46" ht="15" customHeight="1" x14ac:dyDescent="0.35">
      <c r="B36" s="362">
        <v>34</v>
      </c>
      <c r="C36" s="362" t="s">
        <v>282</v>
      </c>
      <c r="D36" s="362">
        <v>472</v>
      </c>
      <c r="E36" s="362" t="s">
        <v>172</v>
      </c>
      <c r="F36" s="362"/>
      <c r="G36" s="362"/>
      <c r="H36" s="362"/>
      <c r="I36" s="362" t="s">
        <v>58</v>
      </c>
      <c r="J36" s="362" t="s">
        <v>14</v>
      </c>
      <c r="K36" s="361" t="s">
        <v>283</v>
      </c>
      <c r="L36" s="362"/>
      <c r="M36" s="362" t="s">
        <v>90</v>
      </c>
      <c r="N36" s="362" t="s">
        <v>9</v>
      </c>
      <c r="O36" s="362"/>
      <c r="P36" s="362" t="s">
        <v>90</v>
      </c>
      <c r="Q36" s="362" t="s">
        <v>90</v>
      </c>
      <c r="R36" s="362"/>
      <c r="S36" s="361" t="s">
        <v>284</v>
      </c>
      <c r="T36" s="362"/>
      <c r="U36" s="362"/>
      <c r="V36" s="362" t="s">
        <v>202</v>
      </c>
      <c r="W36" s="362"/>
      <c r="X36" s="362" t="s">
        <v>9</v>
      </c>
      <c r="Y36" s="362" t="s">
        <v>9</v>
      </c>
      <c r="Z36" s="362" t="s">
        <v>90</v>
      </c>
      <c r="AA36" s="366" t="s">
        <v>90</v>
      </c>
      <c r="AB36" s="362" t="s">
        <v>90</v>
      </c>
      <c r="AC36" s="362"/>
      <c r="AD36" s="362"/>
      <c r="AE36" s="362"/>
      <c r="AF36" s="362"/>
      <c r="AG36" s="362"/>
      <c r="AH36" s="362"/>
      <c r="AI36" s="362" t="s">
        <v>7011</v>
      </c>
      <c r="AJ36" s="362" t="s">
        <v>19</v>
      </c>
      <c r="AK36" s="362" t="s">
        <v>40</v>
      </c>
      <c r="AL36" s="362"/>
      <c r="AM36" s="362"/>
      <c r="AN36" s="362"/>
      <c r="AO36" s="362"/>
      <c r="AP36" s="361"/>
      <c r="AR36">
        <v>1</v>
      </c>
      <c r="AS36" t="s">
        <v>9</v>
      </c>
      <c r="AT36" t="s">
        <v>9</v>
      </c>
    </row>
    <row r="37" spans="2:46" ht="15" customHeight="1" x14ac:dyDescent="0.35">
      <c r="B37" s="362">
        <v>35</v>
      </c>
      <c r="C37" s="362" t="s">
        <v>285</v>
      </c>
      <c r="D37" s="362">
        <v>472</v>
      </c>
      <c r="E37" s="362" t="s">
        <v>172</v>
      </c>
      <c r="F37" s="362"/>
      <c r="G37" s="362"/>
      <c r="H37" s="362"/>
      <c r="I37" s="362" t="s">
        <v>59</v>
      </c>
      <c r="J37" s="362" t="s">
        <v>14</v>
      </c>
      <c r="K37" s="361" t="s">
        <v>286</v>
      </c>
      <c r="L37" s="362"/>
      <c r="M37" s="362" t="s">
        <v>90</v>
      </c>
      <c r="N37" s="362" t="s">
        <v>9</v>
      </c>
      <c r="O37" s="362"/>
      <c r="P37" s="362" t="s">
        <v>90</v>
      </c>
      <c r="Q37" s="362" t="s">
        <v>90</v>
      </c>
      <c r="R37" s="362"/>
      <c r="S37" s="361" t="s">
        <v>287</v>
      </c>
      <c r="T37" s="362"/>
      <c r="U37" s="362"/>
      <c r="V37" s="362" t="s">
        <v>176</v>
      </c>
      <c r="W37" s="362"/>
      <c r="X37" s="362" t="s">
        <v>9</v>
      </c>
      <c r="Y37" s="362" t="s">
        <v>50</v>
      </c>
      <c r="Z37" s="362" t="s">
        <v>90</v>
      </c>
      <c r="AA37" s="366" t="s">
        <v>90</v>
      </c>
      <c r="AB37" s="362" t="s">
        <v>90</v>
      </c>
      <c r="AC37" s="362"/>
      <c r="AD37" s="362"/>
      <c r="AE37" s="362"/>
      <c r="AF37" s="362"/>
      <c r="AG37" s="362"/>
      <c r="AH37" s="362"/>
      <c r="AI37" s="362" t="s">
        <v>7012</v>
      </c>
      <c r="AJ37" s="362" t="s">
        <v>25</v>
      </c>
      <c r="AK37" s="362" t="s">
        <v>40</v>
      </c>
      <c r="AL37" s="362"/>
      <c r="AM37" s="362"/>
      <c r="AN37" s="362"/>
      <c r="AO37" s="362"/>
      <c r="AP37" s="361"/>
      <c r="AR37">
        <v>1</v>
      </c>
      <c r="AS37" t="s">
        <v>9</v>
      </c>
      <c r="AT37" t="s">
        <v>9</v>
      </c>
    </row>
    <row r="38" spans="2:46" ht="15" customHeight="1" x14ac:dyDescent="0.35">
      <c r="B38" s="362">
        <v>36</v>
      </c>
      <c r="C38" s="362" t="s">
        <v>288</v>
      </c>
      <c r="D38" s="362">
        <v>472</v>
      </c>
      <c r="E38" s="362" t="s">
        <v>172</v>
      </c>
      <c r="F38" s="362"/>
      <c r="G38" s="362"/>
      <c r="H38" s="362"/>
      <c r="I38" s="362" t="s">
        <v>59</v>
      </c>
      <c r="J38" s="362" t="s">
        <v>14</v>
      </c>
      <c r="K38" s="361" t="s">
        <v>289</v>
      </c>
      <c r="L38" s="362"/>
      <c r="M38" s="362" t="s">
        <v>90</v>
      </c>
      <c r="N38" s="362" t="s">
        <v>9</v>
      </c>
      <c r="O38" s="362"/>
      <c r="P38" s="362" t="s">
        <v>90</v>
      </c>
      <c r="Q38" s="362" t="s">
        <v>90</v>
      </c>
      <c r="R38" s="362"/>
      <c r="S38" s="361" t="s">
        <v>287</v>
      </c>
      <c r="T38" s="362"/>
      <c r="U38" s="362"/>
      <c r="V38" s="362" t="s">
        <v>176</v>
      </c>
      <c r="W38" s="362"/>
      <c r="X38" s="362" t="s">
        <v>9</v>
      </c>
      <c r="Y38" s="362" t="s">
        <v>50</v>
      </c>
      <c r="Z38" s="362" t="s">
        <v>90</v>
      </c>
      <c r="AA38" s="366" t="s">
        <v>90</v>
      </c>
      <c r="AB38" s="362" t="s">
        <v>90</v>
      </c>
      <c r="AC38" s="362"/>
      <c r="AD38" s="362"/>
      <c r="AE38" s="362"/>
      <c r="AF38" s="362"/>
      <c r="AG38" s="362"/>
      <c r="AH38" s="362"/>
      <c r="AI38" s="362" t="s">
        <v>7012</v>
      </c>
      <c r="AJ38" s="362" t="s">
        <v>25</v>
      </c>
      <c r="AK38" s="362" t="s">
        <v>40</v>
      </c>
      <c r="AL38" s="362"/>
      <c r="AM38" s="362"/>
      <c r="AN38" s="362"/>
      <c r="AO38" s="362"/>
      <c r="AP38" s="361"/>
      <c r="AR38">
        <v>1</v>
      </c>
      <c r="AS38" t="s">
        <v>9</v>
      </c>
      <c r="AT38" t="s">
        <v>9</v>
      </c>
    </row>
    <row r="39" spans="2:46" ht="15" customHeight="1" x14ac:dyDescent="0.35">
      <c r="B39" s="362">
        <v>37</v>
      </c>
      <c r="C39" s="362" t="s">
        <v>290</v>
      </c>
      <c r="D39" s="362">
        <v>472</v>
      </c>
      <c r="E39" s="362" t="s">
        <v>172</v>
      </c>
      <c r="F39" s="362"/>
      <c r="G39" s="362"/>
      <c r="H39" s="362"/>
      <c r="I39" s="362" t="s">
        <v>57</v>
      </c>
      <c r="J39" s="362" t="s">
        <v>14</v>
      </c>
      <c r="K39" s="361" t="s">
        <v>291</v>
      </c>
      <c r="L39" s="362"/>
      <c r="M39" s="362" t="s">
        <v>90</v>
      </c>
      <c r="N39" s="362" t="s">
        <v>9</v>
      </c>
      <c r="O39" s="362"/>
      <c r="P39" s="362" t="s">
        <v>90</v>
      </c>
      <c r="Q39" s="362" t="s">
        <v>90</v>
      </c>
      <c r="R39" s="362"/>
      <c r="S39" s="369" t="s">
        <v>292</v>
      </c>
      <c r="T39" s="369"/>
      <c r="U39" s="369"/>
      <c r="V39" s="362" t="s">
        <v>176</v>
      </c>
      <c r="W39" s="362"/>
      <c r="X39" s="362" t="s">
        <v>9</v>
      </c>
      <c r="Y39" s="362" t="s">
        <v>47</v>
      </c>
      <c r="Z39" s="362" t="s">
        <v>90</v>
      </c>
      <c r="AA39" s="366" t="s">
        <v>90</v>
      </c>
      <c r="AB39" s="367" t="s">
        <v>293</v>
      </c>
      <c r="AC39" s="362"/>
      <c r="AD39" s="362"/>
      <c r="AE39" s="362"/>
      <c r="AF39" s="362"/>
      <c r="AG39" s="362"/>
      <c r="AH39" s="362"/>
      <c r="AI39" s="362" t="s">
        <v>7009</v>
      </c>
      <c r="AJ39" s="362" t="s">
        <v>14</v>
      </c>
      <c r="AK39" s="362" t="s">
        <v>40</v>
      </c>
      <c r="AL39" s="362"/>
      <c r="AM39" s="362"/>
      <c r="AN39" s="362"/>
      <c r="AO39" s="362"/>
      <c r="AP39" s="361" t="s">
        <v>293</v>
      </c>
      <c r="AR39">
        <v>1</v>
      </c>
      <c r="AS39" t="s">
        <v>9</v>
      </c>
      <c r="AT39" t="s">
        <v>9</v>
      </c>
    </row>
    <row r="40" spans="2:46" ht="15" customHeight="1" x14ac:dyDescent="0.35">
      <c r="B40" s="362">
        <v>38</v>
      </c>
      <c r="C40" s="362" t="s">
        <v>294</v>
      </c>
      <c r="D40" s="362">
        <v>472</v>
      </c>
      <c r="E40" s="362" t="s">
        <v>172</v>
      </c>
      <c r="F40" s="362"/>
      <c r="G40" s="362"/>
      <c r="H40" s="362"/>
      <c r="I40" s="362" t="s">
        <v>57</v>
      </c>
      <c r="J40" s="362" t="s">
        <v>14</v>
      </c>
      <c r="K40" s="361" t="s">
        <v>295</v>
      </c>
      <c r="L40" s="362"/>
      <c r="M40" s="362" t="s">
        <v>90</v>
      </c>
      <c r="N40" s="362" t="s">
        <v>9</v>
      </c>
      <c r="O40" s="362"/>
      <c r="P40" s="362" t="s">
        <v>90</v>
      </c>
      <c r="Q40" s="362" t="s">
        <v>90</v>
      </c>
      <c r="R40" s="362"/>
      <c r="S40" s="369" t="s">
        <v>292</v>
      </c>
      <c r="T40" s="369"/>
      <c r="U40" s="369"/>
      <c r="V40" s="362" t="s">
        <v>176</v>
      </c>
      <c r="W40" s="362"/>
      <c r="X40" s="362" t="s">
        <v>9</v>
      </c>
      <c r="Y40" s="362" t="s">
        <v>47</v>
      </c>
      <c r="Z40" s="362" t="s">
        <v>90</v>
      </c>
      <c r="AA40" s="366" t="s">
        <v>90</v>
      </c>
      <c r="AB40" s="362" t="s">
        <v>90</v>
      </c>
      <c r="AC40" s="362"/>
      <c r="AD40" s="362"/>
      <c r="AE40" s="362"/>
      <c r="AF40" s="362"/>
      <c r="AG40" s="362"/>
      <c r="AH40" s="362"/>
      <c r="AI40" s="362" t="s">
        <v>7009</v>
      </c>
      <c r="AJ40" s="362" t="s">
        <v>14</v>
      </c>
      <c r="AK40" s="362" t="s">
        <v>40</v>
      </c>
      <c r="AL40" s="362"/>
      <c r="AM40" s="362"/>
      <c r="AN40" s="362"/>
      <c r="AO40" s="362"/>
      <c r="AP40" s="361"/>
      <c r="AR40">
        <v>1</v>
      </c>
      <c r="AS40" t="s">
        <v>9</v>
      </c>
      <c r="AT40" t="s">
        <v>9</v>
      </c>
    </row>
    <row r="41" spans="2:46" ht="15" customHeight="1" x14ac:dyDescent="0.35">
      <c r="B41" s="362">
        <v>39</v>
      </c>
      <c r="C41" s="362" t="s">
        <v>296</v>
      </c>
      <c r="D41" s="362">
        <v>472</v>
      </c>
      <c r="E41" s="362" t="s">
        <v>172</v>
      </c>
      <c r="F41" s="362"/>
      <c r="G41" s="362"/>
      <c r="H41" s="362"/>
      <c r="I41" s="362" t="s">
        <v>57</v>
      </c>
      <c r="J41" s="362" t="s">
        <v>14</v>
      </c>
      <c r="K41" s="361" t="s">
        <v>297</v>
      </c>
      <c r="L41" s="362"/>
      <c r="M41" s="362" t="s">
        <v>90</v>
      </c>
      <c r="N41" s="362" t="s">
        <v>9</v>
      </c>
      <c r="O41" s="362"/>
      <c r="P41" s="362" t="s">
        <v>90</v>
      </c>
      <c r="Q41" s="362" t="s">
        <v>90</v>
      </c>
      <c r="R41" s="362"/>
      <c r="S41" s="361" t="s">
        <v>298</v>
      </c>
      <c r="T41" s="362"/>
      <c r="U41" s="362"/>
      <c r="V41" s="362" t="s">
        <v>176</v>
      </c>
      <c r="W41" s="362"/>
      <c r="X41" s="362" t="s">
        <v>9</v>
      </c>
      <c r="Y41" s="362" t="s">
        <v>46</v>
      </c>
      <c r="Z41" s="362" t="s">
        <v>90</v>
      </c>
      <c r="AA41" s="366" t="s">
        <v>90</v>
      </c>
      <c r="AB41" s="362" t="s">
        <v>90</v>
      </c>
      <c r="AC41" s="362"/>
      <c r="AD41" s="362"/>
      <c r="AE41" s="362"/>
      <c r="AF41" s="362"/>
      <c r="AG41" s="362"/>
      <c r="AH41" s="362"/>
      <c r="AI41" s="362" t="s">
        <v>7009</v>
      </c>
      <c r="AJ41" s="362" t="s">
        <v>14</v>
      </c>
      <c r="AK41" s="362" t="s">
        <v>40</v>
      </c>
      <c r="AL41" s="362"/>
      <c r="AM41" s="362"/>
      <c r="AN41" s="362"/>
      <c r="AO41" s="362"/>
      <c r="AP41" s="361"/>
      <c r="AR41">
        <v>1</v>
      </c>
      <c r="AS41" t="s">
        <v>9</v>
      </c>
      <c r="AT41" t="s">
        <v>9</v>
      </c>
    </row>
    <row r="42" spans="2:46" ht="15" customHeight="1" x14ac:dyDescent="0.35">
      <c r="B42" s="362">
        <v>40</v>
      </c>
      <c r="C42" s="362" t="s">
        <v>299</v>
      </c>
      <c r="D42" s="362">
        <v>472</v>
      </c>
      <c r="E42" s="362" t="s">
        <v>172</v>
      </c>
      <c r="F42" s="362"/>
      <c r="G42" s="362"/>
      <c r="H42" s="362"/>
      <c r="I42" s="362" t="s">
        <v>57</v>
      </c>
      <c r="J42" s="362" t="s">
        <v>14</v>
      </c>
      <c r="K42" s="361" t="s">
        <v>300</v>
      </c>
      <c r="L42" s="362"/>
      <c r="M42" s="362" t="s">
        <v>90</v>
      </c>
      <c r="N42" s="362" t="s">
        <v>9</v>
      </c>
      <c r="O42" s="362"/>
      <c r="P42" s="362" t="s">
        <v>90</v>
      </c>
      <c r="Q42" s="362" t="s">
        <v>90</v>
      </c>
      <c r="R42" s="362"/>
      <c r="S42" s="369" t="s">
        <v>301</v>
      </c>
      <c r="T42" s="369"/>
      <c r="U42" s="369"/>
      <c r="V42" s="362" t="s">
        <v>176</v>
      </c>
      <c r="W42" s="362"/>
      <c r="X42" s="362"/>
      <c r="Y42" s="362" t="s">
        <v>48</v>
      </c>
      <c r="Z42" s="362" t="s">
        <v>90</v>
      </c>
      <c r="AA42" s="366" t="s">
        <v>90</v>
      </c>
      <c r="AB42" s="362" t="s">
        <v>90</v>
      </c>
      <c r="AC42" s="362"/>
      <c r="AD42" s="362"/>
      <c r="AE42" s="362"/>
      <c r="AF42" s="362"/>
      <c r="AG42" s="362"/>
      <c r="AH42" s="362"/>
      <c r="AI42" s="362" t="s">
        <v>7009</v>
      </c>
      <c r="AJ42" s="362" t="s">
        <v>14</v>
      </c>
      <c r="AK42" s="362" t="s">
        <v>40</v>
      </c>
      <c r="AL42" s="362"/>
      <c r="AM42" s="362"/>
      <c r="AN42" s="362"/>
      <c r="AO42" s="362"/>
      <c r="AP42" s="361" t="s">
        <v>193</v>
      </c>
      <c r="AR42">
        <v>1</v>
      </c>
      <c r="AS42" t="s">
        <v>5839</v>
      </c>
      <c r="AT42" t="s">
        <v>5839</v>
      </c>
    </row>
    <row r="43" spans="2:46" ht="15" customHeight="1" x14ac:dyDescent="0.35">
      <c r="B43" s="362">
        <v>41</v>
      </c>
      <c r="C43" s="362" t="s">
        <v>302</v>
      </c>
      <c r="D43" s="362">
        <v>472</v>
      </c>
      <c r="E43" s="362" t="s">
        <v>172</v>
      </c>
      <c r="F43" s="362"/>
      <c r="G43" s="362"/>
      <c r="H43" s="362"/>
      <c r="I43" s="362" t="s">
        <v>57</v>
      </c>
      <c r="J43" s="362" t="s">
        <v>35</v>
      </c>
      <c r="K43" s="361" t="s">
        <v>303</v>
      </c>
      <c r="L43" s="362"/>
      <c r="M43" s="362" t="s">
        <v>90</v>
      </c>
      <c r="N43" s="362" t="s">
        <v>9</v>
      </c>
      <c r="O43" s="362"/>
      <c r="P43" s="362" t="s">
        <v>90</v>
      </c>
      <c r="Q43" s="362" t="s">
        <v>90</v>
      </c>
      <c r="R43" s="362"/>
      <c r="S43" s="361" t="s">
        <v>304</v>
      </c>
      <c r="T43" s="362"/>
      <c r="U43" s="362"/>
      <c r="V43" s="362" t="s">
        <v>176</v>
      </c>
      <c r="W43" s="362"/>
      <c r="X43" s="362" t="s">
        <v>9</v>
      </c>
      <c r="Y43" s="362" t="s">
        <v>50</v>
      </c>
      <c r="Z43" s="362" t="s">
        <v>90</v>
      </c>
      <c r="AA43" s="366" t="s">
        <v>90</v>
      </c>
      <c r="AB43" s="362" t="s">
        <v>90</v>
      </c>
      <c r="AC43" s="362"/>
      <c r="AD43" s="362"/>
      <c r="AE43" s="362"/>
      <c r="AF43" s="362"/>
      <c r="AG43" s="362"/>
      <c r="AH43" s="362"/>
      <c r="AI43" s="362" t="s">
        <v>7009</v>
      </c>
      <c r="AJ43" s="362" t="s">
        <v>14</v>
      </c>
      <c r="AK43" s="362" t="s">
        <v>40</v>
      </c>
      <c r="AL43" s="362"/>
      <c r="AM43" s="362"/>
      <c r="AN43" s="362"/>
      <c r="AO43" s="362"/>
      <c r="AP43" s="361" t="e">
        <v>#VALUE!</v>
      </c>
      <c r="AR43">
        <v>1</v>
      </c>
      <c r="AS43" t="s">
        <v>9</v>
      </c>
      <c r="AT43" t="s">
        <v>9</v>
      </c>
    </row>
    <row r="44" spans="2:46" ht="15" customHeight="1" x14ac:dyDescent="0.35">
      <c r="B44" s="362">
        <v>42</v>
      </c>
      <c r="C44" s="362" t="s">
        <v>305</v>
      </c>
      <c r="D44" s="362">
        <v>472</v>
      </c>
      <c r="E44" s="362" t="s">
        <v>172</v>
      </c>
      <c r="F44" s="362"/>
      <c r="G44" s="362"/>
      <c r="H44" s="362"/>
      <c r="I44" s="362" t="s">
        <v>60</v>
      </c>
      <c r="J44" s="363" t="s">
        <v>306</v>
      </c>
      <c r="K44" s="361" t="s">
        <v>307</v>
      </c>
      <c r="L44" s="361"/>
      <c r="M44" s="362" t="s">
        <v>90</v>
      </c>
      <c r="N44" s="362" t="s">
        <v>9</v>
      </c>
      <c r="O44" s="362"/>
      <c r="P44" s="362" t="s">
        <v>90</v>
      </c>
      <c r="Q44" s="362" t="s">
        <v>90</v>
      </c>
      <c r="R44" s="362"/>
      <c r="S44" s="371" t="s">
        <v>308</v>
      </c>
      <c r="T44" s="371"/>
      <c r="U44" s="371"/>
      <c r="V44" s="362" t="s">
        <v>125</v>
      </c>
      <c r="W44" s="362"/>
      <c r="X44" s="362" t="s">
        <v>9</v>
      </c>
      <c r="Y44" s="362" t="s">
        <v>47</v>
      </c>
      <c r="Z44" s="362" t="s">
        <v>90</v>
      </c>
      <c r="AA44" s="366" t="s">
        <v>90</v>
      </c>
      <c r="AB44" s="367" t="s">
        <v>309</v>
      </c>
      <c r="AC44" s="362"/>
      <c r="AD44" s="362"/>
      <c r="AE44" s="362"/>
      <c r="AF44" s="362"/>
      <c r="AG44" s="362"/>
      <c r="AH44" s="362"/>
      <c r="AI44" s="362" t="s">
        <v>7013</v>
      </c>
      <c r="AJ44" s="362" t="s">
        <v>13</v>
      </c>
      <c r="AK44" s="362" t="s">
        <v>40</v>
      </c>
      <c r="AL44" s="362"/>
      <c r="AM44" s="362"/>
      <c r="AN44" s="362"/>
      <c r="AO44" s="362"/>
      <c r="AP44" s="361"/>
      <c r="AR44">
        <v>1</v>
      </c>
      <c r="AS44" t="s">
        <v>9</v>
      </c>
      <c r="AT44" t="s">
        <v>9</v>
      </c>
    </row>
    <row r="45" spans="2:46" ht="15" customHeight="1" x14ac:dyDescent="0.35">
      <c r="B45" s="362">
        <v>43</v>
      </c>
      <c r="C45" s="362" t="s">
        <v>310</v>
      </c>
      <c r="D45" s="362">
        <v>472</v>
      </c>
      <c r="E45" s="362" t="s">
        <v>172</v>
      </c>
      <c r="F45" s="362"/>
      <c r="G45" s="362"/>
      <c r="H45" s="362"/>
      <c r="I45" s="362" t="s">
        <v>60</v>
      </c>
      <c r="J45" s="363" t="s">
        <v>306</v>
      </c>
      <c r="K45" s="361" t="s">
        <v>311</v>
      </c>
      <c r="L45" s="361"/>
      <c r="M45" s="362" t="s">
        <v>90</v>
      </c>
      <c r="N45" s="362" t="s">
        <v>180</v>
      </c>
      <c r="O45" s="362"/>
      <c r="P45" s="362" t="s">
        <v>90</v>
      </c>
      <c r="Q45" s="362" t="s">
        <v>90</v>
      </c>
      <c r="R45" s="362"/>
      <c r="S45" s="361"/>
      <c r="T45" s="362"/>
      <c r="U45" s="362"/>
      <c r="V45" s="362" t="s">
        <v>125</v>
      </c>
      <c r="W45" s="362"/>
      <c r="X45" s="362"/>
      <c r="Y45" s="362" t="s">
        <v>45</v>
      </c>
      <c r="Z45" s="362" t="s">
        <v>181</v>
      </c>
      <c r="AA45" s="366">
        <v>45791</v>
      </c>
      <c r="AB45" s="367" t="s">
        <v>312</v>
      </c>
      <c r="AC45" s="362"/>
      <c r="AD45" s="362"/>
      <c r="AE45" s="362"/>
      <c r="AF45" s="362"/>
      <c r="AG45" s="362"/>
      <c r="AH45" s="362"/>
      <c r="AI45" s="362" t="s">
        <v>7013</v>
      </c>
      <c r="AJ45" s="362" t="s">
        <v>13</v>
      </c>
      <c r="AK45" s="362" t="s">
        <v>39</v>
      </c>
      <c r="AL45" s="362"/>
      <c r="AM45" s="362"/>
      <c r="AN45" s="362"/>
      <c r="AO45" s="368">
        <v>45791</v>
      </c>
      <c r="AP45" s="361" t="s">
        <v>312</v>
      </c>
      <c r="AR45">
        <v>1</v>
      </c>
      <c r="AS45" t="s">
        <v>539</v>
      </c>
      <c r="AT45" t="s">
        <v>5841</v>
      </c>
    </row>
    <row r="46" spans="2:46" ht="15" customHeight="1" x14ac:dyDescent="0.35">
      <c r="B46" s="362">
        <v>44</v>
      </c>
      <c r="C46" s="362" t="s">
        <v>313</v>
      </c>
      <c r="D46" s="362">
        <v>472</v>
      </c>
      <c r="E46" s="362" t="s">
        <v>172</v>
      </c>
      <c r="F46" s="362"/>
      <c r="G46" s="362"/>
      <c r="H46" s="362"/>
      <c r="I46" s="362" t="s">
        <v>60</v>
      </c>
      <c r="J46" s="363" t="s">
        <v>306</v>
      </c>
      <c r="K46" s="361" t="s">
        <v>314</v>
      </c>
      <c r="L46" s="361"/>
      <c r="M46" s="362" t="s">
        <v>90</v>
      </c>
      <c r="N46" s="362" t="s">
        <v>180</v>
      </c>
      <c r="O46" s="362"/>
      <c r="P46" s="362" t="s">
        <v>90</v>
      </c>
      <c r="Q46" s="362" t="s">
        <v>90</v>
      </c>
      <c r="R46" s="362"/>
      <c r="S46" s="361"/>
      <c r="T46" s="362"/>
      <c r="U46" s="362"/>
      <c r="V46" s="362" t="s">
        <v>125</v>
      </c>
      <c r="W46" s="362"/>
      <c r="X46" s="362"/>
      <c r="Y46" s="362" t="s">
        <v>45</v>
      </c>
      <c r="Z46" s="362" t="s">
        <v>181</v>
      </c>
      <c r="AA46" s="366">
        <v>45791</v>
      </c>
      <c r="AB46" s="367" t="s">
        <v>315</v>
      </c>
      <c r="AC46" s="362"/>
      <c r="AD46" s="362"/>
      <c r="AE46" s="362"/>
      <c r="AF46" s="362"/>
      <c r="AG46" s="362"/>
      <c r="AH46" s="362"/>
      <c r="AI46" s="362" t="s">
        <v>7013</v>
      </c>
      <c r="AJ46" s="362" t="s">
        <v>13</v>
      </c>
      <c r="AK46" s="362" t="s">
        <v>39</v>
      </c>
      <c r="AL46" s="362"/>
      <c r="AM46" s="362"/>
      <c r="AN46" s="362"/>
      <c r="AO46" s="368">
        <v>45791</v>
      </c>
      <c r="AP46" s="361" t="s">
        <v>315</v>
      </c>
      <c r="AR46">
        <v>1</v>
      </c>
      <c r="AS46" t="s">
        <v>539</v>
      </c>
      <c r="AT46" t="s">
        <v>5841</v>
      </c>
    </row>
    <row r="47" spans="2:46" ht="15" customHeight="1" x14ac:dyDescent="0.35">
      <c r="B47" s="362">
        <v>45</v>
      </c>
      <c r="C47" s="362" t="s">
        <v>316</v>
      </c>
      <c r="D47" s="362">
        <v>472</v>
      </c>
      <c r="E47" s="362" t="s">
        <v>172</v>
      </c>
      <c r="F47" s="362"/>
      <c r="G47" s="362"/>
      <c r="H47" s="362"/>
      <c r="I47" s="362" t="s">
        <v>60</v>
      </c>
      <c r="J47" s="363" t="s">
        <v>306</v>
      </c>
      <c r="K47" s="361" t="s">
        <v>317</v>
      </c>
      <c r="L47" s="361"/>
      <c r="M47" s="362" t="s">
        <v>90</v>
      </c>
      <c r="N47" s="362" t="s">
        <v>180</v>
      </c>
      <c r="O47" s="362"/>
      <c r="P47" s="362" t="s">
        <v>90</v>
      </c>
      <c r="Q47" s="362" t="s">
        <v>90</v>
      </c>
      <c r="R47" s="362"/>
      <c r="S47" s="361"/>
      <c r="T47" s="362"/>
      <c r="U47" s="362"/>
      <c r="V47" s="362" t="s">
        <v>125</v>
      </c>
      <c r="W47" s="362"/>
      <c r="X47" s="362"/>
      <c r="Y47" s="362" t="s">
        <v>45</v>
      </c>
      <c r="Z47" s="362" t="s">
        <v>181</v>
      </c>
      <c r="AA47" s="366">
        <v>45791</v>
      </c>
      <c r="AB47" s="367" t="s">
        <v>318</v>
      </c>
      <c r="AC47" s="362"/>
      <c r="AD47" s="362"/>
      <c r="AE47" s="362"/>
      <c r="AF47" s="362"/>
      <c r="AG47" s="362"/>
      <c r="AH47" s="362"/>
      <c r="AI47" s="362" t="s">
        <v>7013</v>
      </c>
      <c r="AJ47" s="362" t="s">
        <v>13</v>
      </c>
      <c r="AK47" s="362" t="s">
        <v>39</v>
      </c>
      <c r="AL47" s="362"/>
      <c r="AM47" s="362"/>
      <c r="AN47" s="362"/>
      <c r="AO47" s="368">
        <v>45791</v>
      </c>
      <c r="AP47" s="361" t="s">
        <v>318</v>
      </c>
      <c r="AR47">
        <v>1</v>
      </c>
      <c r="AS47" t="s">
        <v>539</v>
      </c>
      <c r="AT47" t="s">
        <v>5841</v>
      </c>
    </row>
    <row r="48" spans="2:46" ht="15" customHeight="1" x14ac:dyDescent="0.35">
      <c r="B48" s="362">
        <v>46</v>
      </c>
      <c r="C48" s="362" t="s">
        <v>319</v>
      </c>
      <c r="D48" s="362">
        <v>472</v>
      </c>
      <c r="E48" s="362" t="s">
        <v>172</v>
      </c>
      <c r="F48" s="362"/>
      <c r="G48" s="362"/>
      <c r="H48" s="362"/>
      <c r="I48" s="362" t="s">
        <v>60</v>
      </c>
      <c r="J48" s="363" t="s">
        <v>320</v>
      </c>
      <c r="K48" s="361" t="s">
        <v>321</v>
      </c>
      <c r="L48" s="361"/>
      <c r="M48" s="362" t="s">
        <v>90</v>
      </c>
      <c r="N48" s="362" t="s">
        <v>180</v>
      </c>
      <c r="O48" s="362"/>
      <c r="P48" s="362" t="s">
        <v>90</v>
      </c>
      <c r="Q48" s="362" t="s">
        <v>90</v>
      </c>
      <c r="R48" s="362"/>
      <c r="S48" s="361"/>
      <c r="T48" s="362"/>
      <c r="U48" s="362"/>
      <c r="V48" s="363" t="s">
        <v>125</v>
      </c>
      <c r="W48" s="363"/>
      <c r="X48" s="363"/>
      <c r="Y48" s="362" t="s">
        <v>45</v>
      </c>
      <c r="Z48" s="362" t="s">
        <v>181</v>
      </c>
      <c r="AA48" s="366">
        <v>45791</v>
      </c>
      <c r="AB48" s="367" t="s">
        <v>322</v>
      </c>
      <c r="AC48" s="362"/>
      <c r="AD48" s="362"/>
      <c r="AE48" s="362"/>
      <c r="AF48" s="362"/>
      <c r="AG48" s="362"/>
      <c r="AH48" s="362"/>
      <c r="AI48" s="362" t="s">
        <v>7013</v>
      </c>
      <c r="AJ48" s="362" t="s">
        <v>13</v>
      </c>
      <c r="AK48" s="362" t="s">
        <v>39</v>
      </c>
      <c r="AL48" s="362"/>
      <c r="AM48" s="362"/>
      <c r="AN48" s="362"/>
      <c r="AO48" s="368">
        <v>45791</v>
      </c>
      <c r="AP48" s="361" t="s">
        <v>322</v>
      </c>
      <c r="AR48">
        <v>1</v>
      </c>
      <c r="AS48" t="s">
        <v>539</v>
      </c>
      <c r="AT48" t="s">
        <v>5841</v>
      </c>
    </row>
    <row r="49" spans="2:46" ht="15" customHeight="1" x14ac:dyDescent="0.35">
      <c r="B49" s="362">
        <v>47</v>
      </c>
      <c r="C49" s="362" t="s">
        <v>323</v>
      </c>
      <c r="D49" s="362">
        <v>472</v>
      </c>
      <c r="E49" s="362" t="s">
        <v>172</v>
      </c>
      <c r="F49" s="362"/>
      <c r="G49" s="362"/>
      <c r="H49" s="362"/>
      <c r="I49" s="362" t="s">
        <v>60</v>
      </c>
      <c r="J49" s="363" t="s">
        <v>320</v>
      </c>
      <c r="K49" s="361" t="s">
        <v>324</v>
      </c>
      <c r="L49" s="361"/>
      <c r="M49" s="362" t="s">
        <v>90</v>
      </c>
      <c r="N49" s="362" t="s">
        <v>180</v>
      </c>
      <c r="O49" s="362"/>
      <c r="P49" s="362" t="s">
        <v>90</v>
      </c>
      <c r="Q49" s="362" t="s">
        <v>90</v>
      </c>
      <c r="R49" s="362"/>
      <c r="S49" s="361"/>
      <c r="T49" s="362"/>
      <c r="U49" s="362"/>
      <c r="V49" s="363" t="s">
        <v>125</v>
      </c>
      <c r="W49" s="363"/>
      <c r="X49" s="363"/>
      <c r="Y49" s="362" t="s">
        <v>45</v>
      </c>
      <c r="Z49" s="362" t="s">
        <v>181</v>
      </c>
      <c r="AA49" s="366">
        <v>45791</v>
      </c>
      <c r="AB49" s="367" t="s">
        <v>325</v>
      </c>
      <c r="AC49" s="362"/>
      <c r="AD49" s="362"/>
      <c r="AE49" s="362"/>
      <c r="AF49" s="362"/>
      <c r="AG49" s="362"/>
      <c r="AH49" s="362"/>
      <c r="AI49" s="362" t="s">
        <v>7013</v>
      </c>
      <c r="AJ49" s="362" t="s">
        <v>13</v>
      </c>
      <c r="AK49" s="362" t="s">
        <v>39</v>
      </c>
      <c r="AL49" s="362"/>
      <c r="AM49" s="362"/>
      <c r="AN49" s="362"/>
      <c r="AO49" s="368">
        <v>45791</v>
      </c>
      <c r="AP49" s="361" t="s">
        <v>325</v>
      </c>
      <c r="AR49">
        <v>1</v>
      </c>
      <c r="AS49" t="s">
        <v>539</v>
      </c>
      <c r="AT49" t="s">
        <v>5841</v>
      </c>
    </row>
    <row r="50" spans="2:46" ht="15" customHeight="1" x14ac:dyDescent="0.35">
      <c r="B50" s="362">
        <v>48</v>
      </c>
      <c r="C50" s="362" t="s">
        <v>326</v>
      </c>
      <c r="D50" s="362">
        <v>472</v>
      </c>
      <c r="E50" s="362" t="s">
        <v>172</v>
      </c>
      <c r="F50" s="362"/>
      <c r="G50" s="362"/>
      <c r="H50" s="362"/>
      <c r="I50" s="362" t="s">
        <v>60</v>
      </c>
      <c r="J50" s="363" t="s">
        <v>320</v>
      </c>
      <c r="K50" s="361" t="s">
        <v>327</v>
      </c>
      <c r="L50" s="361"/>
      <c r="M50" s="362" t="s">
        <v>90</v>
      </c>
      <c r="N50" s="362" t="s">
        <v>180</v>
      </c>
      <c r="O50" s="362"/>
      <c r="P50" s="362" t="s">
        <v>90</v>
      </c>
      <c r="Q50" s="362" t="s">
        <v>90</v>
      </c>
      <c r="R50" s="362"/>
      <c r="S50" s="361"/>
      <c r="T50" s="362"/>
      <c r="U50" s="362"/>
      <c r="V50" s="363" t="s">
        <v>125</v>
      </c>
      <c r="W50" s="363"/>
      <c r="X50" s="363"/>
      <c r="Y50" s="362" t="s">
        <v>45</v>
      </c>
      <c r="Z50" s="362" t="s">
        <v>181</v>
      </c>
      <c r="AA50" s="366">
        <v>45791</v>
      </c>
      <c r="AB50" s="367" t="s">
        <v>328</v>
      </c>
      <c r="AC50" s="362"/>
      <c r="AD50" s="362"/>
      <c r="AE50" s="362"/>
      <c r="AF50" s="362"/>
      <c r="AG50" s="362"/>
      <c r="AH50" s="362"/>
      <c r="AI50" s="362" t="s">
        <v>7013</v>
      </c>
      <c r="AJ50" s="362" t="s">
        <v>13</v>
      </c>
      <c r="AK50" s="362" t="s">
        <v>39</v>
      </c>
      <c r="AL50" s="362"/>
      <c r="AM50" s="362"/>
      <c r="AN50" s="362"/>
      <c r="AO50" s="368">
        <v>45791</v>
      </c>
      <c r="AP50" s="361" t="s">
        <v>328</v>
      </c>
      <c r="AR50">
        <v>1</v>
      </c>
      <c r="AS50" t="s">
        <v>539</v>
      </c>
      <c r="AT50" t="s">
        <v>5841</v>
      </c>
    </row>
    <row r="51" spans="2:46" ht="15" customHeight="1" x14ac:dyDescent="0.35">
      <c r="B51" s="362">
        <v>49</v>
      </c>
      <c r="C51" s="362" t="s">
        <v>329</v>
      </c>
      <c r="D51" s="362">
        <v>472</v>
      </c>
      <c r="E51" s="362" t="s">
        <v>172</v>
      </c>
      <c r="F51" s="362"/>
      <c r="G51" s="362"/>
      <c r="H51" s="362"/>
      <c r="I51" s="362" t="s">
        <v>60</v>
      </c>
      <c r="J51" s="363" t="s">
        <v>320</v>
      </c>
      <c r="K51" s="361" t="s">
        <v>330</v>
      </c>
      <c r="L51" s="361"/>
      <c r="M51" s="362" t="s">
        <v>90</v>
      </c>
      <c r="N51" s="362" t="s">
        <v>9</v>
      </c>
      <c r="O51" s="362"/>
      <c r="P51" s="362" t="s">
        <v>90</v>
      </c>
      <c r="Q51" s="362" t="s">
        <v>90</v>
      </c>
      <c r="R51" s="362"/>
      <c r="S51" s="361" t="s">
        <v>331</v>
      </c>
      <c r="T51" s="362"/>
      <c r="U51" s="362"/>
      <c r="V51" s="363" t="s">
        <v>125</v>
      </c>
      <c r="W51" s="363"/>
      <c r="X51" s="362" t="s">
        <v>9</v>
      </c>
      <c r="Y51" s="362" t="s">
        <v>46</v>
      </c>
      <c r="Z51" s="362" t="s">
        <v>90</v>
      </c>
      <c r="AA51" s="366" t="s">
        <v>90</v>
      </c>
      <c r="AB51" s="367" t="s">
        <v>332</v>
      </c>
      <c r="AC51" s="362"/>
      <c r="AD51" s="362"/>
      <c r="AE51" s="362"/>
      <c r="AF51" s="362"/>
      <c r="AG51" s="362"/>
      <c r="AH51" s="362"/>
      <c r="AI51" s="362" t="s">
        <v>7013</v>
      </c>
      <c r="AJ51" s="362" t="s">
        <v>13</v>
      </c>
      <c r="AK51" s="362" t="s">
        <v>40</v>
      </c>
      <c r="AL51" s="362"/>
      <c r="AM51" s="362"/>
      <c r="AN51" s="362"/>
      <c r="AO51" s="362"/>
      <c r="AP51" s="361"/>
      <c r="AR51">
        <v>1</v>
      </c>
      <c r="AS51" t="s">
        <v>9</v>
      </c>
      <c r="AT51" t="s">
        <v>9</v>
      </c>
    </row>
    <row r="52" spans="2:46" ht="15" customHeight="1" x14ac:dyDescent="0.35">
      <c r="B52" s="362">
        <v>50</v>
      </c>
      <c r="C52" s="362" t="s">
        <v>333</v>
      </c>
      <c r="D52" s="362">
        <v>472</v>
      </c>
      <c r="E52" s="362" t="s">
        <v>172</v>
      </c>
      <c r="F52" s="362"/>
      <c r="G52" s="362"/>
      <c r="H52" s="362"/>
      <c r="I52" s="362" t="s">
        <v>60</v>
      </c>
      <c r="J52" s="363" t="s">
        <v>334</v>
      </c>
      <c r="K52" s="361" t="s">
        <v>335</v>
      </c>
      <c r="L52" s="361"/>
      <c r="M52" s="362" t="s">
        <v>90</v>
      </c>
      <c r="N52" s="362" t="s">
        <v>9</v>
      </c>
      <c r="O52" s="362"/>
      <c r="P52" s="362" t="s">
        <v>90</v>
      </c>
      <c r="Q52" s="362" t="s">
        <v>90</v>
      </c>
      <c r="R52" s="362"/>
      <c r="S52" s="361" t="s">
        <v>336</v>
      </c>
      <c r="T52" s="362"/>
      <c r="U52" s="362"/>
      <c r="V52" s="362" t="s">
        <v>125</v>
      </c>
      <c r="W52" s="362"/>
      <c r="X52" s="362" t="s">
        <v>9</v>
      </c>
      <c r="Y52" s="362" t="s">
        <v>46</v>
      </c>
      <c r="Z52" s="362" t="s">
        <v>90</v>
      </c>
      <c r="AA52" s="366" t="s">
        <v>90</v>
      </c>
      <c r="AB52" s="367" t="s">
        <v>337</v>
      </c>
      <c r="AC52" s="362"/>
      <c r="AD52" s="362"/>
      <c r="AE52" s="362"/>
      <c r="AF52" s="362"/>
      <c r="AG52" s="362"/>
      <c r="AH52" s="362"/>
      <c r="AI52" s="362" t="s">
        <v>7013</v>
      </c>
      <c r="AJ52" s="362" t="s">
        <v>13</v>
      </c>
      <c r="AK52" s="362" t="s">
        <v>40</v>
      </c>
      <c r="AL52" s="362"/>
      <c r="AM52" s="362"/>
      <c r="AN52" s="362"/>
      <c r="AO52" s="362"/>
      <c r="AP52" s="361"/>
      <c r="AR52">
        <v>1</v>
      </c>
      <c r="AS52" t="s">
        <v>9</v>
      </c>
      <c r="AT52" t="s">
        <v>9</v>
      </c>
    </row>
    <row r="53" spans="2:46" ht="15" customHeight="1" x14ac:dyDescent="0.35">
      <c r="B53" s="362">
        <v>51</v>
      </c>
      <c r="C53" s="362" t="s">
        <v>338</v>
      </c>
      <c r="D53" s="362">
        <v>472</v>
      </c>
      <c r="E53" s="362" t="s">
        <v>172</v>
      </c>
      <c r="F53" s="362"/>
      <c r="G53" s="362"/>
      <c r="H53" s="362"/>
      <c r="I53" s="362" t="s">
        <v>60</v>
      </c>
      <c r="J53" s="363" t="s">
        <v>242</v>
      </c>
      <c r="K53" s="361" t="s">
        <v>339</v>
      </c>
      <c r="L53" s="362"/>
      <c r="M53" s="362" t="s">
        <v>90</v>
      </c>
      <c r="N53" s="362" t="s">
        <v>9</v>
      </c>
      <c r="O53" s="362"/>
      <c r="P53" s="362" t="s">
        <v>90</v>
      </c>
      <c r="Q53" s="362" t="s">
        <v>90</v>
      </c>
      <c r="R53" s="362"/>
      <c r="S53" s="369" t="s">
        <v>340</v>
      </c>
      <c r="T53" s="369"/>
      <c r="U53" s="369"/>
      <c r="V53" s="363" t="s">
        <v>176</v>
      </c>
      <c r="W53" s="363"/>
      <c r="X53" s="363"/>
      <c r="Y53" s="362" t="s">
        <v>45</v>
      </c>
      <c r="Z53" s="362" t="s">
        <v>90</v>
      </c>
      <c r="AA53" s="366" t="s">
        <v>90</v>
      </c>
      <c r="AB53" s="367" t="s">
        <v>341</v>
      </c>
      <c r="AC53" s="362"/>
      <c r="AD53" s="362"/>
      <c r="AE53" s="362"/>
      <c r="AF53" s="362"/>
      <c r="AG53" s="362"/>
      <c r="AH53" s="362"/>
      <c r="AI53" s="362" t="s">
        <v>7013</v>
      </c>
      <c r="AJ53" s="362" t="s">
        <v>13</v>
      </c>
      <c r="AK53" s="362" t="s">
        <v>39</v>
      </c>
      <c r="AL53" s="362"/>
      <c r="AM53" s="362"/>
      <c r="AN53" s="362"/>
      <c r="AO53" s="362"/>
      <c r="AP53" s="361" t="s">
        <v>341</v>
      </c>
      <c r="AR53">
        <v>1</v>
      </c>
      <c r="AS53" t="s">
        <v>539</v>
      </c>
      <c r="AT53" t="s">
        <v>5840</v>
      </c>
    </row>
    <row r="54" spans="2:46" ht="15" customHeight="1" x14ac:dyDescent="0.35">
      <c r="B54" s="362">
        <v>52</v>
      </c>
      <c r="C54" s="362" t="s">
        <v>342</v>
      </c>
      <c r="D54" s="362">
        <v>472</v>
      </c>
      <c r="E54" s="362" t="s">
        <v>172</v>
      </c>
      <c r="F54" s="362"/>
      <c r="G54" s="362"/>
      <c r="H54" s="362"/>
      <c r="I54" s="362" t="s">
        <v>60</v>
      </c>
      <c r="J54" s="363" t="s">
        <v>320</v>
      </c>
      <c r="K54" s="361" t="s">
        <v>343</v>
      </c>
      <c r="L54" s="361"/>
      <c r="M54" s="362" t="s">
        <v>90</v>
      </c>
      <c r="N54" s="362" t="s">
        <v>180</v>
      </c>
      <c r="O54" s="362"/>
      <c r="P54" s="362" t="s">
        <v>90</v>
      </c>
      <c r="Q54" s="362" t="s">
        <v>90</v>
      </c>
      <c r="R54" s="362"/>
      <c r="S54" s="361"/>
      <c r="T54" s="362"/>
      <c r="U54" s="362"/>
      <c r="V54" s="363" t="s">
        <v>125</v>
      </c>
      <c r="W54" s="363"/>
      <c r="X54" s="363"/>
      <c r="Y54" s="362" t="s">
        <v>45</v>
      </c>
      <c r="Z54" s="362" t="s">
        <v>181</v>
      </c>
      <c r="AA54" s="366">
        <v>45791</v>
      </c>
      <c r="AB54" s="367" t="s">
        <v>344</v>
      </c>
      <c r="AC54" s="362"/>
      <c r="AD54" s="362"/>
      <c r="AE54" s="362"/>
      <c r="AF54" s="362"/>
      <c r="AG54" s="362"/>
      <c r="AH54" s="362"/>
      <c r="AI54" s="362" t="s">
        <v>7013</v>
      </c>
      <c r="AJ54" s="362" t="s">
        <v>13</v>
      </c>
      <c r="AK54" s="362" t="s">
        <v>39</v>
      </c>
      <c r="AL54" s="362"/>
      <c r="AM54" s="362"/>
      <c r="AN54" s="362"/>
      <c r="AO54" s="368">
        <v>45791</v>
      </c>
      <c r="AP54" s="361" t="s">
        <v>344</v>
      </c>
      <c r="AR54">
        <v>1</v>
      </c>
      <c r="AS54" t="s">
        <v>539</v>
      </c>
      <c r="AT54" t="s">
        <v>5841</v>
      </c>
    </row>
    <row r="55" spans="2:46" ht="15" customHeight="1" x14ac:dyDescent="0.35">
      <c r="B55" s="362">
        <v>53</v>
      </c>
      <c r="C55" s="362" t="s">
        <v>345</v>
      </c>
      <c r="D55" s="362">
        <v>472</v>
      </c>
      <c r="E55" s="362" t="s">
        <v>172</v>
      </c>
      <c r="F55" s="362"/>
      <c r="G55" s="362"/>
      <c r="H55" s="362"/>
      <c r="I55" s="362" t="s">
        <v>60</v>
      </c>
      <c r="J55" s="363" t="s">
        <v>320</v>
      </c>
      <c r="K55" s="361" t="s">
        <v>346</v>
      </c>
      <c r="L55" s="361"/>
      <c r="M55" s="362" t="s">
        <v>90</v>
      </c>
      <c r="N55" s="362" t="s">
        <v>180</v>
      </c>
      <c r="O55" s="362"/>
      <c r="P55" s="362" t="s">
        <v>90</v>
      </c>
      <c r="Q55" s="362" t="s">
        <v>90</v>
      </c>
      <c r="R55" s="362"/>
      <c r="S55" s="361"/>
      <c r="T55" s="362"/>
      <c r="U55" s="362"/>
      <c r="V55" s="362" t="s">
        <v>125</v>
      </c>
      <c r="W55" s="362"/>
      <c r="X55" s="362"/>
      <c r="Y55" s="362" t="s">
        <v>45</v>
      </c>
      <c r="Z55" s="362" t="s">
        <v>181</v>
      </c>
      <c r="AA55" s="366">
        <v>45791</v>
      </c>
      <c r="AB55" s="367" t="s">
        <v>347</v>
      </c>
      <c r="AC55" s="362"/>
      <c r="AD55" s="362"/>
      <c r="AE55" s="362"/>
      <c r="AF55" s="362"/>
      <c r="AG55" s="362"/>
      <c r="AH55" s="362"/>
      <c r="AI55" s="362" t="s">
        <v>7013</v>
      </c>
      <c r="AJ55" s="362" t="s">
        <v>13</v>
      </c>
      <c r="AK55" s="362" t="s">
        <v>39</v>
      </c>
      <c r="AL55" s="362"/>
      <c r="AM55" s="362"/>
      <c r="AN55" s="362"/>
      <c r="AO55" s="368">
        <v>45791</v>
      </c>
      <c r="AP55" s="361" t="s">
        <v>347</v>
      </c>
      <c r="AR55">
        <v>1</v>
      </c>
      <c r="AS55" t="s">
        <v>539</v>
      </c>
      <c r="AT55" t="s">
        <v>5841</v>
      </c>
    </row>
    <row r="56" spans="2:46" ht="15" customHeight="1" x14ac:dyDescent="0.35">
      <c r="B56" s="362">
        <v>54</v>
      </c>
      <c r="C56" s="362" t="s">
        <v>348</v>
      </c>
      <c r="D56" s="362">
        <v>472</v>
      </c>
      <c r="E56" s="362" t="s">
        <v>172</v>
      </c>
      <c r="F56" s="362"/>
      <c r="G56" s="362"/>
      <c r="H56" s="362"/>
      <c r="I56" s="362" t="s">
        <v>60</v>
      </c>
      <c r="J56" s="363" t="s">
        <v>349</v>
      </c>
      <c r="K56" s="361" t="s">
        <v>350</v>
      </c>
      <c r="L56" s="361"/>
      <c r="M56" s="362" t="s">
        <v>90</v>
      </c>
      <c r="N56" s="362" t="s">
        <v>180</v>
      </c>
      <c r="O56" s="362"/>
      <c r="P56" s="362" t="s">
        <v>90</v>
      </c>
      <c r="Q56" s="362" t="s">
        <v>90</v>
      </c>
      <c r="R56" s="362"/>
      <c r="S56" s="361"/>
      <c r="T56" s="362"/>
      <c r="U56" s="362"/>
      <c r="V56" s="362" t="s">
        <v>125</v>
      </c>
      <c r="W56" s="362"/>
      <c r="X56" s="362"/>
      <c r="Y56" s="362" t="s">
        <v>45</v>
      </c>
      <c r="Z56" s="362" t="s">
        <v>181</v>
      </c>
      <c r="AA56" s="366">
        <v>45791</v>
      </c>
      <c r="AB56" s="367" t="s">
        <v>351</v>
      </c>
      <c r="AC56" s="362"/>
      <c r="AD56" s="362"/>
      <c r="AE56" s="362"/>
      <c r="AF56" s="362"/>
      <c r="AG56" s="362"/>
      <c r="AH56" s="362"/>
      <c r="AI56" s="362" t="s">
        <v>7013</v>
      </c>
      <c r="AJ56" s="362" t="s">
        <v>13</v>
      </c>
      <c r="AK56" s="362" t="s">
        <v>39</v>
      </c>
      <c r="AL56" s="362"/>
      <c r="AM56" s="362"/>
      <c r="AN56" s="362"/>
      <c r="AO56" s="368">
        <v>45791</v>
      </c>
      <c r="AP56" s="361" t="s">
        <v>351</v>
      </c>
      <c r="AR56">
        <v>1</v>
      </c>
      <c r="AS56" t="s">
        <v>539</v>
      </c>
      <c r="AT56" t="s">
        <v>5841</v>
      </c>
    </row>
    <row r="57" spans="2:46" ht="15" customHeight="1" x14ac:dyDescent="0.35">
      <c r="B57" s="362">
        <v>55</v>
      </c>
      <c r="C57" s="362" t="s">
        <v>352</v>
      </c>
      <c r="D57" s="362">
        <v>472</v>
      </c>
      <c r="E57" s="362" t="s">
        <v>172</v>
      </c>
      <c r="F57" s="362"/>
      <c r="G57" s="362"/>
      <c r="H57" s="362"/>
      <c r="I57" s="362" t="s">
        <v>60</v>
      </c>
      <c r="J57" s="362" t="s">
        <v>353</v>
      </c>
      <c r="K57" s="361" t="s">
        <v>354</v>
      </c>
      <c r="L57" s="361"/>
      <c r="M57" s="362" t="s">
        <v>90</v>
      </c>
      <c r="N57" s="362" t="s">
        <v>180</v>
      </c>
      <c r="O57" s="362"/>
      <c r="P57" s="362" t="s">
        <v>90</v>
      </c>
      <c r="Q57" s="362" t="s">
        <v>90</v>
      </c>
      <c r="R57" s="362"/>
      <c r="S57" s="361"/>
      <c r="T57" s="362"/>
      <c r="U57" s="362"/>
      <c r="V57" s="362" t="s">
        <v>125</v>
      </c>
      <c r="W57" s="362"/>
      <c r="X57" s="362"/>
      <c r="Y57" s="362" t="s">
        <v>45</v>
      </c>
      <c r="Z57" s="362" t="s">
        <v>181</v>
      </c>
      <c r="AA57" s="366">
        <v>45791</v>
      </c>
      <c r="AB57" s="367" t="s">
        <v>355</v>
      </c>
      <c r="AC57" s="362"/>
      <c r="AD57" s="362"/>
      <c r="AE57" s="362"/>
      <c r="AF57" s="362"/>
      <c r="AG57" s="362"/>
      <c r="AH57" s="362"/>
      <c r="AI57" s="362" t="s">
        <v>7013</v>
      </c>
      <c r="AJ57" s="362" t="s">
        <v>13</v>
      </c>
      <c r="AK57" s="362" t="s">
        <v>39</v>
      </c>
      <c r="AL57" s="362"/>
      <c r="AM57" s="362"/>
      <c r="AN57" s="362"/>
      <c r="AO57" s="368">
        <v>45791</v>
      </c>
      <c r="AP57" s="361" t="s">
        <v>355</v>
      </c>
      <c r="AR57">
        <v>1</v>
      </c>
      <c r="AS57" t="s">
        <v>539</v>
      </c>
      <c r="AT57" t="s">
        <v>5841</v>
      </c>
    </row>
    <row r="58" spans="2:46" ht="15" customHeight="1" x14ac:dyDescent="0.35">
      <c r="B58" s="362">
        <v>56</v>
      </c>
      <c r="C58" s="362" t="s">
        <v>356</v>
      </c>
      <c r="D58" s="362">
        <v>472</v>
      </c>
      <c r="E58" s="362" t="s">
        <v>172</v>
      </c>
      <c r="F58" s="362"/>
      <c r="G58" s="362"/>
      <c r="H58" s="362"/>
      <c r="I58" s="362" t="s">
        <v>60</v>
      </c>
      <c r="J58" s="363" t="s">
        <v>242</v>
      </c>
      <c r="K58" s="361" t="s">
        <v>357</v>
      </c>
      <c r="L58" s="361"/>
      <c r="M58" s="362" t="s">
        <v>90</v>
      </c>
      <c r="N58" s="362" t="s">
        <v>180</v>
      </c>
      <c r="O58" s="362"/>
      <c r="P58" s="362" t="s">
        <v>90</v>
      </c>
      <c r="Q58" s="362" t="s">
        <v>90</v>
      </c>
      <c r="R58" s="362"/>
      <c r="S58" s="361"/>
      <c r="T58" s="362"/>
      <c r="U58" s="362"/>
      <c r="V58" s="362" t="s">
        <v>125</v>
      </c>
      <c r="W58" s="362"/>
      <c r="X58" s="362"/>
      <c r="Y58" s="362" t="s">
        <v>45</v>
      </c>
      <c r="Z58" s="362" t="s">
        <v>181</v>
      </c>
      <c r="AA58" s="366">
        <v>45791</v>
      </c>
      <c r="AB58" s="367" t="s">
        <v>358</v>
      </c>
      <c r="AC58" s="362"/>
      <c r="AD58" s="362"/>
      <c r="AE58" s="362"/>
      <c r="AF58" s="362"/>
      <c r="AG58" s="362"/>
      <c r="AH58" s="362"/>
      <c r="AI58" s="362" t="s">
        <v>7013</v>
      </c>
      <c r="AJ58" s="362" t="s">
        <v>13</v>
      </c>
      <c r="AK58" s="362" t="s">
        <v>39</v>
      </c>
      <c r="AL58" s="362"/>
      <c r="AM58" s="362"/>
      <c r="AN58" s="362"/>
      <c r="AO58" s="368">
        <v>45791</v>
      </c>
      <c r="AP58" s="361" t="s">
        <v>358</v>
      </c>
      <c r="AR58">
        <v>1</v>
      </c>
      <c r="AS58" t="s">
        <v>539</v>
      </c>
      <c r="AT58" t="s">
        <v>5841</v>
      </c>
    </row>
    <row r="59" spans="2:46" ht="15" customHeight="1" x14ac:dyDescent="0.35">
      <c r="B59" s="362">
        <v>57</v>
      </c>
      <c r="C59" s="362" t="s">
        <v>359</v>
      </c>
      <c r="D59" s="362">
        <v>472</v>
      </c>
      <c r="E59" s="362" t="s">
        <v>172</v>
      </c>
      <c r="F59" s="362"/>
      <c r="G59" s="362"/>
      <c r="H59" s="362"/>
      <c r="I59" s="362" t="s">
        <v>60</v>
      </c>
      <c r="J59" s="363" t="s">
        <v>242</v>
      </c>
      <c r="K59" s="361" t="s">
        <v>360</v>
      </c>
      <c r="L59" s="361"/>
      <c r="M59" s="362" t="s">
        <v>90</v>
      </c>
      <c r="N59" s="362" t="s">
        <v>9</v>
      </c>
      <c r="O59" s="362"/>
      <c r="P59" s="362" t="s">
        <v>90</v>
      </c>
      <c r="Q59" s="362" t="s">
        <v>90</v>
      </c>
      <c r="R59" s="362"/>
      <c r="S59" s="371" t="s">
        <v>361</v>
      </c>
      <c r="T59" s="371"/>
      <c r="U59" s="371"/>
      <c r="V59" s="362" t="s">
        <v>125</v>
      </c>
      <c r="W59" s="362"/>
      <c r="X59" s="362" t="s">
        <v>9</v>
      </c>
      <c r="Y59" s="362" t="s">
        <v>47</v>
      </c>
      <c r="Z59" s="362" t="s">
        <v>90</v>
      </c>
      <c r="AA59" s="366" t="s">
        <v>90</v>
      </c>
      <c r="AB59" s="367" t="s">
        <v>362</v>
      </c>
      <c r="AC59" s="362"/>
      <c r="AD59" s="362"/>
      <c r="AE59" s="362"/>
      <c r="AF59" s="362"/>
      <c r="AG59" s="362"/>
      <c r="AH59" s="362"/>
      <c r="AI59" s="362" t="s">
        <v>7013</v>
      </c>
      <c r="AJ59" s="362" t="s">
        <v>13</v>
      </c>
      <c r="AK59" s="362" t="s">
        <v>40</v>
      </c>
      <c r="AL59" s="362"/>
      <c r="AM59" s="362"/>
      <c r="AN59" s="362"/>
      <c r="AO59" s="362"/>
      <c r="AP59" s="361"/>
      <c r="AR59">
        <v>1</v>
      </c>
      <c r="AS59" t="s">
        <v>9</v>
      </c>
      <c r="AT59" t="s">
        <v>9</v>
      </c>
    </row>
    <row r="60" spans="2:46" ht="15" customHeight="1" x14ac:dyDescent="0.35">
      <c r="B60" s="362">
        <v>58</v>
      </c>
      <c r="C60" s="362" t="s">
        <v>363</v>
      </c>
      <c r="D60" s="362">
        <v>472</v>
      </c>
      <c r="E60" s="362" t="s">
        <v>172</v>
      </c>
      <c r="F60" s="362"/>
      <c r="G60" s="362"/>
      <c r="H60" s="362"/>
      <c r="I60" s="362" t="s">
        <v>60</v>
      </c>
      <c r="J60" s="363" t="s">
        <v>334</v>
      </c>
      <c r="K60" s="364" t="s">
        <v>364</v>
      </c>
      <c r="L60" s="363"/>
      <c r="M60" s="362" t="s">
        <v>90</v>
      </c>
      <c r="N60" s="362" t="s">
        <v>9</v>
      </c>
      <c r="O60" s="362"/>
      <c r="P60" s="362" t="s">
        <v>90</v>
      </c>
      <c r="Q60" s="362" t="s">
        <v>90</v>
      </c>
      <c r="R60" s="362"/>
      <c r="S60" s="369" t="s">
        <v>365</v>
      </c>
      <c r="T60" s="362" t="s">
        <v>113</v>
      </c>
      <c r="U60" s="369"/>
      <c r="V60" s="362" t="s">
        <v>366</v>
      </c>
      <c r="W60" s="362"/>
      <c r="X60" s="362"/>
      <c r="Y60" s="362" t="s">
        <v>45</v>
      </c>
      <c r="Z60" s="362" t="s">
        <v>90</v>
      </c>
      <c r="AA60" s="366" t="s">
        <v>90</v>
      </c>
      <c r="AB60" s="362" t="s">
        <v>90</v>
      </c>
      <c r="AC60" s="362"/>
      <c r="AD60" s="362"/>
      <c r="AE60" s="362"/>
      <c r="AF60" s="362"/>
      <c r="AG60" s="362"/>
      <c r="AH60" s="362"/>
      <c r="AI60" s="362" t="s">
        <v>7013</v>
      </c>
      <c r="AJ60" s="362" t="s">
        <v>13</v>
      </c>
      <c r="AK60" s="362" t="s">
        <v>39</v>
      </c>
      <c r="AL60" s="362"/>
      <c r="AM60" s="362"/>
      <c r="AN60" s="362"/>
      <c r="AO60" s="368">
        <v>45883</v>
      </c>
      <c r="AP60" s="133" t="s">
        <v>367</v>
      </c>
      <c r="AR60">
        <v>1</v>
      </c>
      <c r="AS60" t="s">
        <v>539</v>
      </c>
      <c r="AT60" t="s">
        <v>5840</v>
      </c>
    </row>
    <row r="61" spans="2:46" ht="15" customHeight="1" x14ac:dyDescent="0.35">
      <c r="B61" s="362">
        <v>59</v>
      </c>
      <c r="C61" s="362" t="s">
        <v>368</v>
      </c>
      <c r="D61" s="362">
        <v>472</v>
      </c>
      <c r="E61" s="362" t="s">
        <v>172</v>
      </c>
      <c r="F61" s="362"/>
      <c r="G61" s="362"/>
      <c r="H61" s="362"/>
      <c r="I61" s="362" t="s">
        <v>60</v>
      </c>
      <c r="J61" s="362" t="s">
        <v>369</v>
      </c>
      <c r="K61" s="364" t="s">
        <v>370</v>
      </c>
      <c r="L61" s="363"/>
      <c r="M61" s="362" t="s">
        <v>90</v>
      </c>
      <c r="N61" s="362" t="s">
        <v>9</v>
      </c>
      <c r="O61" s="362"/>
      <c r="P61" s="362" t="s">
        <v>90</v>
      </c>
      <c r="Q61" s="362" t="s">
        <v>90</v>
      </c>
      <c r="R61" s="362"/>
      <c r="S61" s="361" t="s">
        <v>371</v>
      </c>
      <c r="T61" s="362" t="s">
        <v>113</v>
      </c>
      <c r="U61" s="362" t="s">
        <v>366</v>
      </c>
      <c r="V61" s="363" t="s">
        <v>366</v>
      </c>
      <c r="W61" s="363"/>
      <c r="X61" s="362" t="s">
        <v>9</v>
      </c>
      <c r="Y61" s="362" t="s">
        <v>9</v>
      </c>
      <c r="Z61" s="362" t="s">
        <v>90</v>
      </c>
      <c r="AA61" s="366" t="s">
        <v>90</v>
      </c>
      <c r="AB61" s="370" t="s">
        <v>90</v>
      </c>
      <c r="AC61" s="362"/>
      <c r="AD61" s="362"/>
      <c r="AE61" s="362"/>
      <c r="AF61" s="362"/>
      <c r="AG61" s="362"/>
      <c r="AH61" s="362"/>
      <c r="AI61" s="362" t="s">
        <v>7013</v>
      </c>
      <c r="AJ61" s="362" t="s">
        <v>13</v>
      </c>
      <c r="AK61" s="362" t="s">
        <v>40</v>
      </c>
      <c r="AL61" s="362"/>
      <c r="AM61" s="362"/>
      <c r="AN61" s="362"/>
      <c r="AO61" s="362"/>
      <c r="AP61" s="361"/>
      <c r="AR61">
        <v>1</v>
      </c>
      <c r="AS61" t="s">
        <v>9</v>
      </c>
      <c r="AT61" t="s">
        <v>9</v>
      </c>
    </row>
    <row r="62" spans="2:46" ht="15" customHeight="1" x14ac:dyDescent="0.35">
      <c r="B62" s="362">
        <v>60</v>
      </c>
      <c r="C62" s="362" t="s">
        <v>372</v>
      </c>
      <c r="D62" s="362">
        <v>472</v>
      </c>
      <c r="E62" s="362" t="s">
        <v>172</v>
      </c>
      <c r="F62" s="362"/>
      <c r="G62" s="362"/>
      <c r="H62" s="362"/>
      <c r="I62" s="362" t="s">
        <v>60</v>
      </c>
      <c r="J62" s="362" t="s">
        <v>373</v>
      </c>
      <c r="K62" s="364" t="s">
        <v>374</v>
      </c>
      <c r="L62" s="363"/>
      <c r="M62" s="362" t="s">
        <v>90</v>
      </c>
      <c r="N62" s="362" t="s">
        <v>9</v>
      </c>
      <c r="O62" s="362"/>
      <c r="P62" s="362" t="s">
        <v>90</v>
      </c>
      <c r="Q62" s="362" t="s">
        <v>90</v>
      </c>
      <c r="R62" s="362"/>
      <c r="S62" s="361" t="s">
        <v>375</v>
      </c>
      <c r="T62" s="362" t="s">
        <v>113</v>
      </c>
      <c r="U62" s="362" t="s">
        <v>366</v>
      </c>
      <c r="V62" s="363" t="s">
        <v>366</v>
      </c>
      <c r="W62" s="363"/>
      <c r="X62" s="362" t="s">
        <v>9</v>
      </c>
      <c r="Y62" s="362" t="s">
        <v>9</v>
      </c>
      <c r="Z62" s="362" t="s">
        <v>90</v>
      </c>
      <c r="AA62" s="366" t="s">
        <v>90</v>
      </c>
      <c r="AB62" s="370" t="s">
        <v>90</v>
      </c>
      <c r="AC62" s="362"/>
      <c r="AD62" s="362"/>
      <c r="AE62" s="362"/>
      <c r="AF62" s="362"/>
      <c r="AG62" s="362"/>
      <c r="AH62" s="362"/>
      <c r="AI62" s="362" t="s">
        <v>7013</v>
      </c>
      <c r="AJ62" s="362" t="s">
        <v>13</v>
      </c>
      <c r="AK62" s="362" t="s">
        <v>40</v>
      </c>
      <c r="AL62" s="362"/>
      <c r="AM62" s="362"/>
      <c r="AN62" s="362"/>
      <c r="AO62" s="362"/>
      <c r="AP62" s="361"/>
      <c r="AR62">
        <v>1</v>
      </c>
      <c r="AS62" t="s">
        <v>9</v>
      </c>
      <c r="AT62" t="s">
        <v>9</v>
      </c>
    </row>
    <row r="63" spans="2:46" ht="15" customHeight="1" x14ac:dyDescent="0.35">
      <c r="B63" s="362">
        <v>61</v>
      </c>
      <c r="C63" s="362" t="s">
        <v>376</v>
      </c>
      <c r="D63" s="362">
        <v>472</v>
      </c>
      <c r="E63" s="362" t="s">
        <v>172</v>
      </c>
      <c r="F63" s="362"/>
      <c r="G63" s="362"/>
      <c r="H63" s="362"/>
      <c r="I63" s="362" t="s">
        <v>60</v>
      </c>
      <c r="J63" s="362" t="s">
        <v>377</v>
      </c>
      <c r="K63" s="361" t="s">
        <v>378</v>
      </c>
      <c r="L63" s="362"/>
      <c r="M63" s="362" t="s">
        <v>90</v>
      </c>
      <c r="N63" s="362" t="s">
        <v>180</v>
      </c>
      <c r="O63" s="362"/>
      <c r="P63" s="362" t="s">
        <v>90</v>
      </c>
      <c r="Q63" s="362" t="s">
        <v>90</v>
      </c>
      <c r="R63" s="362"/>
      <c r="S63" s="361"/>
      <c r="T63" s="362"/>
      <c r="U63" s="362"/>
      <c r="V63" s="363" t="s">
        <v>366</v>
      </c>
      <c r="W63" s="363"/>
      <c r="X63" s="363"/>
      <c r="Y63" s="362" t="s">
        <v>45</v>
      </c>
      <c r="Z63" s="362" t="s">
        <v>181</v>
      </c>
      <c r="AA63" s="366">
        <v>45782</v>
      </c>
      <c r="AB63" s="367" t="s">
        <v>379</v>
      </c>
      <c r="AC63" s="362"/>
      <c r="AD63" s="362"/>
      <c r="AE63" s="362"/>
      <c r="AF63" s="362"/>
      <c r="AG63" s="362"/>
      <c r="AH63" s="362"/>
      <c r="AI63" s="362" t="s">
        <v>7013</v>
      </c>
      <c r="AJ63" s="362" t="s">
        <v>13</v>
      </c>
      <c r="AK63" s="362" t="s">
        <v>39</v>
      </c>
      <c r="AL63" s="362"/>
      <c r="AM63" s="362"/>
      <c r="AN63" s="362"/>
      <c r="AO63" s="368">
        <v>45782</v>
      </c>
      <c r="AP63" s="361" t="s">
        <v>380</v>
      </c>
      <c r="AR63">
        <v>1</v>
      </c>
      <c r="AS63" t="s">
        <v>539</v>
      </c>
      <c r="AT63" t="s">
        <v>5841</v>
      </c>
    </row>
    <row r="64" spans="2:46" ht="15" customHeight="1" x14ac:dyDescent="0.35">
      <c r="B64" s="362">
        <v>62</v>
      </c>
      <c r="C64" s="362" t="s">
        <v>381</v>
      </c>
      <c r="D64" s="362">
        <v>472</v>
      </c>
      <c r="E64" s="362" t="s">
        <v>172</v>
      </c>
      <c r="F64" s="362"/>
      <c r="G64" s="362"/>
      <c r="H64" s="362"/>
      <c r="I64" s="362" t="s">
        <v>60</v>
      </c>
      <c r="J64" s="362" t="s">
        <v>377</v>
      </c>
      <c r="K64" s="361" t="s">
        <v>382</v>
      </c>
      <c r="L64" s="362"/>
      <c r="M64" s="362" t="s">
        <v>90</v>
      </c>
      <c r="N64" s="362" t="s">
        <v>180</v>
      </c>
      <c r="O64" s="362"/>
      <c r="P64" s="362" t="s">
        <v>90</v>
      </c>
      <c r="Q64" s="362" t="s">
        <v>90</v>
      </c>
      <c r="R64" s="362"/>
      <c r="S64" s="361"/>
      <c r="T64" s="362"/>
      <c r="U64" s="362"/>
      <c r="V64" s="363" t="s">
        <v>366</v>
      </c>
      <c r="W64" s="363"/>
      <c r="X64" s="363"/>
      <c r="Y64" s="362" t="s">
        <v>45</v>
      </c>
      <c r="Z64" s="362" t="s">
        <v>181</v>
      </c>
      <c r="AA64" s="366">
        <v>45782</v>
      </c>
      <c r="AB64" s="362" t="s">
        <v>379</v>
      </c>
      <c r="AC64" s="362"/>
      <c r="AD64" s="362"/>
      <c r="AE64" s="362"/>
      <c r="AF64" s="362"/>
      <c r="AG64" s="362"/>
      <c r="AH64" s="362"/>
      <c r="AI64" s="362" t="s">
        <v>7013</v>
      </c>
      <c r="AJ64" s="362" t="s">
        <v>13</v>
      </c>
      <c r="AK64" s="362" t="s">
        <v>39</v>
      </c>
      <c r="AL64" s="362"/>
      <c r="AM64" s="362"/>
      <c r="AN64" s="362"/>
      <c r="AO64" s="368">
        <v>45782</v>
      </c>
      <c r="AP64" s="361" t="s">
        <v>380</v>
      </c>
      <c r="AR64">
        <v>1</v>
      </c>
      <c r="AS64" t="s">
        <v>539</v>
      </c>
      <c r="AT64" t="s">
        <v>5841</v>
      </c>
    </row>
    <row r="65" spans="2:46" ht="15" customHeight="1" x14ac:dyDescent="0.35">
      <c r="B65" s="362">
        <v>63</v>
      </c>
      <c r="C65" s="362" t="s">
        <v>383</v>
      </c>
      <c r="D65" s="362">
        <v>472</v>
      </c>
      <c r="E65" s="362" t="s">
        <v>172</v>
      </c>
      <c r="F65" s="362"/>
      <c r="G65" s="362"/>
      <c r="H65" s="362"/>
      <c r="I65" s="362" t="s">
        <v>60</v>
      </c>
      <c r="J65" s="362" t="s">
        <v>377</v>
      </c>
      <c r="K65" s="361" t="s">
        <v>384</v>
      </c>
      <c r="L65" s="362"/>
      <c r="M65" s="362" t="s">
        <v>90</v>
      </c>
      <c r="N65" s="362" t="s">
        <v>180</v>
      </c>
      <c r="O65" s="362"/>
      <c r="P65" s="362" t="s">
        <v>90</v>
      </c>
      <c r="Q65" s="362" t="s">
        <v>90</v>
      </c>
      <c r="R65" s="362"/>
      <c r="S65" s="361"/>
      <c r="T65" s="362"/>
      <c r="U65" s="362"/>
      <c r="V65" s="363" t="s">
        <v>366</v>
      </c>
      <c r="W65" s="363"/>
      <c r="X65" s="363"/>
      <c r="Y65" s="362" t="s">
        <v>45</v>
      </c>
      <c r="Z65" s="362" t="s">
        <v>181</v>
      </c>
      <c r="AA65" s="366">
        <v>45782</v>
      </c>
      <c r="AB65" s="362" t="s">
        <v>379</v>
      </c>
      <c r="AC65" s="362"/>
      <c r="AD65" s="362"/>
      <c r="AE65" s="362"/>
      <c r="AF65" s="362"/>
      <c r="AG65" s="362"/>
      <c r="AH65" s="362"/>
      <c r="AI65" s="362" t="s">
        <v>7013</v>
      </c>
      <c r="AJ65" s="362" t="s">
        <v>13</v>
      </c>
      <c r="AK65" s="362" t="s">
        <v>39</v>
      </c>
      <c r="AL65" s="362"/>
      <c r="AM65" s="362"/>
      <c r="AN65" s="362"/>
      <c r="AO65" s="368">
        <v>45782</v>
      </c>
      <c r="AP65" s="361" t="s">
        <v>380</v>
      </c>
      <c r="AR65">
        <v>1</v>
      </c>
      <c r="AS65" t="s">
        <v>539</v>
      </c>
      <c r="AT65" t="s">
        <v>5841</v>
      </c>
    </row>
    <row r="66" spans="2:46" ht="15" customHeight="1" x14ac:dyDescent="0.35">
      <c r="B66" s="362">
        <v>64</v>
      </c>
      <c r="C66" s="362" t="s">
        <v>385</v>
      </c>
      <c r="D66" s="362">
        <v>472</v>
      </c>
      <c r="E66" s="362" t="s">
        <v>172</v>
      </c>
      <c r="F66" s="362"/>
      <c r="G66" s="362"/>
      <c r="H66" s="362"/>
      <c r="I66" s="362" t="s">
        <v>60</v>
      </c>
      <c r="J66" s="362" t="s">
        <v>377</v>
      </c>
      <c r="K66" s="361" t="s">
        <v>386</v>
      </c>
      <c r="L66" s="362"/>
      <c r="M66" s="362" t="s">
        <v>90</v>
      </c>
      <c r="N66" s="362" t="s">
        <v>9</v>
      </c>
      <c r="O66" s="362"/>
      <c r="P66" s="362" t="s">
        <v>90</v>
      </c>
      <c r="Q66" s="362" t="s">
        <v>90</v>
      </c>
      <c r="R66" s="362"/>
      <c r="S66" s="361"/>
      <c r="T66" s="362"/>
      <c r="U66" s="362"/>
      <c r="V66" s="363" t="s">
        <v>366</v>
      </c>
      <c r="W66" s="363"/>
      <c r="X66" s="363"/>
      <c r="Y66" s="362" t="s">
        <v>45</v>
      </c>
      <c r="Z66" s="362" t="s">
        <v>181</v>
      </c>
      <c r="AA66" s="366">
        <v>45841</v>
      </c>
      <c r="AB66" s="362" t="s">
        <v>387</v>
      </c>
      <c r="AC66" s="362"/>
      <c r="AD66" s="362"/>
      <c r="AE66" s="362"/>
      <c r="AF66" s="362"/>
      <c r="AG66" s="362"/>
      <c r="AH66" s="362"/>
      <c r="AI66" s="362" t="s">
        <v>7013</v>
      </c>
      <c r="AJ66" s="362" t="s">
        <v>13</v>
      </c>
      <c r="AK66" s="362" t="s">
        <v>39</v>
      </c>
      <c r="AL66" s="362"/>
      <c r="AM66" s="362"/>
      <c r="AN66" s="362"/>
      <c r="AO66" s="368">
        <v>45841</v>
      </c>
      <c r="AP66" s="361" t="s">
        <v>387</v>
      </c>
      <c r="AR66">
        <v>1</v>
      </c>
      <c r="AS66" t="s">
        <v>539</v>
      </c>
      <c r="AT66" t="s">
        <v>5840</v>
      </c>
    </row>
    <row r="67" spans="2:46" ht="15" customHeight="1" x14ac:dyDescent="0.35">
      <c r="B67" s="362">
        <v>65</v>
      </c>
      <c r="C67" s="362" t="s">
        <v>388</v>
      </c>
      <c r="D67" s="362">
        <v>472</v>
      </c>
      <c r="E67" s="362" t="s">
        <v>172</v>
      </c>
      <c r="F67" s="362"/>
      <c r="G67" s="362"/>
      <c r="H67" s="362"/>
      <c r="I67" s="362" t="s">
        <v>60</v>
      </c>
      <c r="J67" s="362" t="s">
        <v>195</v>
      </c>
      <c r="K67" s="361" t="s">
        <v>389</v>
      </c>
      <c r="L67" s="362"/>
      <c r="M67" s="362" t="s">
        <v>90</v>
      </c>
      <c r="N67" s="362" t="s">
        <v>9</v>
      </c>
      <c r="O67" s="362"/>
      <c r="P67" s="362" t="s">
        <v>90</v>
      </c>
      <c r="Q67" s="362" t="s">
        <v>90</v>
      </c>
      <c r="R67" s="362"/>
      <c r="S67" s="361" t="s">
        <v>375</v>
      </c>
      <c r="T67" s="362" t="s">
        <v>113</v>
      </c>
      <c r="U67" s="362" t="s">
        <v>366</v>
      </c>
      <c r="V67" s="362" t="s">
        <v>366</v>
      </c>
      <c r="W67" s="362"/>
      <c r="X67" s="362" t="s">
        <v>9</v>
      </c>
      <c r="Y67" s="362" t="s">
        <v>9</v>
      </c>
      <c r="Z67" s="362" t="s">
        <v>90</v>
      </c>
      <c r="AA67" s="366" t="s">
        <v>90</v>
      </c>
      <c r="AB67" s="362" t="s">
        <v>90</v>
      </c>
      <c r="AC67" s="362"/>
      <c r="AD67" s="362"/>
      <c r="AE67" s="362"/>
      <c r="AF67" s="362"/>
      <c r="AG67" s="362"/>
      <c r="AH67" s="362"/>
      <c r="AI67" s="362" t="s">
        <v>7013</v>
      </c>
      <c r="AJ67" s="362" t="s">
        <v>13</v>
      </c>
      <c r="AK67" s="362" t="s">
        <v>40</v>
      </c>
      <c r="AL67" s="362"/>
      <c r="AM67" s="362"/>
      <c r="AN67" s="362"/>
      <c r="AO67" s="362"/>
      <c r="AP67" s="361"/>
      <c r="AR67">
        <v>1</v>
      </c>
      <c r="AS67" t="s">
        <v>9</v>
      </c>
      <c r="AT67" t="s">
        <v>9</v>
      </c>
    </row>
    <row r="68" spans="2:46" ht="15" customHeight="1" x14ac:dyDescent="0.35">
      <c r="B68" s="362">
        <v>66</v>
      </c>
      <c r="C68" s="362" t="s">
        <v>390</v>
      </c>
      <c r="D68" s="362">
        <v>472</v>
      </c>
      <c r="E68" s="362" t="s">
        <v>172</v>
      </c>
      <c r="F68" s="362"/>
      <c r="G68" s="362"/>
      <c r="H68" s="362"/>
      <c r="I68" s="362" t="s">
        <v>30</v>
      </c>
      <c r="J68" s="363" t="s">
        <v>306</v>
      </c>
      <c r="K68" s="361" t="s">
        <v>16</v>
      </c>
      <c r="L68" s="361"/>
      <c r="M68" s="362" t="s">
        <v>90</v>
      </c>
      <c r="N68" s="362" t="s">
        <v>180</v>
      </c>
      <c r="O68" s="362"/>
      <c r="P68" s="362" t="s">
        <v>90</v>
      </c>
      <c r="Q68" s="362" t="s">
        <v>90</v>
      </c>
      <c r="R68" s="362"/>
      <c r="S68" s="361"/>
      <c r="T68" s="362"/>
      <c r="U68" s="362"/>
      <c r="V68" s="362" t="s">
        <v>125</v>
      </c>
      <c r="W68" s="362"/>
      <c r="X68" s="362"/>
      <c r="Y68" s="362" t="s">
        <v>45</v>
      </c>
      <c r="Z68" s="362" t="s">
        <v>181</v>
      </c>
      <c r="AA68" s="366">
        <v>45791</v>
      </c>
      <c r="AB68" s="367" t="s">
        <v>391</v>
      </c>
      <c r="AC68" s="362"/>
      <c r="AD68" s="362"/>
      <c r="AE68" s="362"/>
      <c r="AF68" s="362"/>
      <c r="AG68" s="362"/>
      <c r="AH68" s="362"/>
      <c r="AI68" s="362" t="s">
        <v>7014</v>
      </c>
      <c r="AJ68" s="362" t="s">
        <v>30</v>
      </c>
      <c r="AK68" s="362" t="s">
        <v>39</v>
      </c>
      <c r="AL68" s="362"/>
      <c r="AM68" s="362"/>
      <c r="AN68" s="362"/>
      <c r="AO68" s="368">
        <v>45791</v>
      </c>
      <c r="AP68" s="361" t="s">
        <v>391</v>
      </c>
      <c r="AR68">
        <v>1</v>
      </c>
      <c r="AS68" t="s">
        <v>539</v>
      </c>
      <c r="AT68" t="s">
        <v>5841</v>
      </c>
    </row>
    <row r="69" spans="2:46" ht="15" customHeight="1" x14ac:dyDescent="0.35">
      <c r="B69" s="362">
        <v>67</v>
      </c>
      <c r="C69" s="362" t="s">
        <v>392</v>
      </c>
      <c r="D69" s="362">
        <v>472</v>
      </c>
      <c r="E69" s="362" t="s">
        <v>172</v>
      </c>
      <c r="F69" s="362"/>
      <c r="G69" s="362"/>
      <c r="H69" s="362"/>
      <c r="I69" s="362" t="s">
        <v>30</v>
      </c>
      <c r="J69" s="362" t="s">
        <v>393</v>
      </c>
      <c r="K69" s="361" t="s">
        <v>394</v>
      </c>
      <c r="L69" s="361"/>
      <c r="M69" s="362" t="s">
        <v>90</v>
      </c>
      <c r="N69" s="362" t="s">
        <v>180</v>
      </c>
      <c r="O69" s="362"/>
      <c r="P69" s="362" t="s">
        <v>90</v>
      </c>
      <c r="Q69" s="362" t="s">
        <v>90</v>
      </c>
      <c r="R69" s="362"/>
      <c r="S69" s="361"/>
      <c r="T69" s="362"/>
      <c r="U69" s="362"/>
      <c r="V69" s="362" t="s">
        <v>125</v>
      </c>
      <c r="W69" s="362"/>
      <c r="X69" s="362"/>
      <c r="Y69" s="362" t="s">
        <v>45</v>
      </c>
      <c r="Z69" s="362" t="s">
        <v>181</v>
      </c>
      <c r="AA69" s="366">
        <v>45791</v>
      </c>
      <c r="AB69" s="367" t="s">
        <v>395</v>
      </c>
      <c r="AC69" s="362"/>
      <c r="AD69" s="362"/>
      <c r="AE69" s="362"/>
      <c r="AF69" s="362"/>
      <c r="AG69" s="362"/>
      <c r="AH69" s="362"/>
      <c r="AI69" s="362" t="s">
        <v>7014</v>
      </c>
      <c r="AJ69" s="362" t="s">
        <v>30</v>
      </c>
      <c r="AK69" s="362" t="s">
        <v>39</v>
      </c>
      <c r="AL69" s="362"/>
      <c r="AM69" s="362"/>
      <c r="AN69" s="362"/>
      <c r="AO69" s="368">
        <v>45791</v>
      </c>
      <c r="AP69" s="361" t="s">
        <v>395</v>
      </c>
      <c r="AR69">
        <v>1</v>
      </c>
      <c r="AS69" t="s">
        <v>539</v>
      </c>
      <c r="AT69" t="s">
        <v>5841</v>
      </c>
    </row>
    <row r="70" spans="2:46" ht="15" customHeight="1" x14ac:dyDescent="0.35">
      <c r="B70" s="362">
        <v>68</v>
      </c>
      <c r="C70" s="362" t="s">
        <v>396</v>
      </c>
      <c r="D70" s="362">
        <v>472</v>
      </c>
      <c r="E70" s="362" t="s">
        <v>172</v>
      </c>
      <c r="F70" s="362"/>
      <c r="G70" s="362"/>
      <c r="H70" s="362"/>
      <c r="I70" s="362" t="s">
        <v>30</v>
      </c>
      <c r="J70" s="362" t="s">
        <v>397</v>
      </c>
      <c r="K70" s="361" t="s">
        <v>394</v>
      </c>
      <c r="L70" s="361"/>
      <c r="M70" s="362" t="s">
        <v>90</v>
      </c>
      <c r="N70" s="362" t="s">
        <v>180</v>
      </c>
      <c r="O70" s="362"/>
      <c r="P70" s="362" t="s">
        <v>90</v>
      </c>
      <c r="Q70" s="362" t="s">
        <v>90</v>
      </c>
      <c r="R70" s="362"/>
      <c r="S70" s="361"/>
      <c r="T70" s="362"/>
      <c r="U70" s="362"/>
      <c r="V70" s="362" t="s">
        <v>125</v>
      </c>
      <c r="W70" s="362"/>
      <c r="X70" s="362"/>
      <c r="Y70" s="362" t="s">
        <v>45</v>
      </c>
      <c r="Z70" s="362" t="s">
        <v>181</v>
      </c>
      <c r="AA70" s="366">
        <v>45791</v>
      </c>
      <c r="AB70" s="367" t="s">
        <v>398</v>
      </c>
      <c r="AC70" s="362"/>
      <c r="AD70" s="362"/>
      <c r="AE70" s="362"/>
      <c r="AF70" s="362"/>
      <c r="AG70" s="362"/>
      <c r="AH70" s="362"/>
      <c r="AI70" s="362" t="s">
        <v>7014</v>
      </c>
      <c r="AJ70" s="362" t="s">
        <v>30</v>
      </c>
      <c r="AK70" s="362" t="s">
        <v>39</v>
      </c>
      <c r="AL70" s="362"/>
      <c r="AM70" s="362"/>
      <c r="AN70" s="362"/>
      <c r="AO70" s="368">
        <v>45791</v>
      </c>
      <c r="AP70" s="361" t="s">
        <v>395</v>
      </c>
      <c r="AR70">
        <v>1</v>
      </c>
      <c r="AS70" t="s">
        <v>539</v>
      </c>
      <c r="AT70" t="s">
        <v>5841</v>
      </c>
    </row>
    <row r="71" spans="2:46" ht="15" customHeight="1" x14ac:dyDescent="0.35">
      <c r="B71" s="362">
        <v>69</v>
      </c>
      <c r="C71" s="362" t="s">
        <v>399</v>
      </c>
      <c r="D71" s="362">
        <v>472</v>
      </c>
      <c r="E71" s="362" t="s">
        <v>172</v>
      </c>
      <c r="F71" s="362"/>
      <c r="G71" s="362"/>
      <c r="H71" s="362"/>
      <c r="I71" s="362" t="s">
        <v>30</v>
      </c>
      <c r="J71" s="362" t="s">
        <v>400</v>
      </c>
      <c r="K71" s="364" t="s">
        <v>401</v>
      </c>
      <c r="L71" s="364"/>
      <c r="M71" s="362" t="s">
        <v>90</v>
      </c>
      <c r="N71" s="362" t="s">
        <v>9</v>
      </c>
      <c r="O71" s="362"/>
      <c r="P71" s="362" t="s">
        <v>90</v>
      </c>
      <c r="Q71" s="362" t="s">
        <v>90</v>
      </c>
      <c r="R71" s="362"/>
      <c r="S71" s="361" t="s">
        <v>402</v>
      </c>
      <c r="T71" s="362"/>
      <c r="U71" s="362"/>
      <c r="V71" s="362" t="s">
        <v>125</v>
      </c>
      <c r="W71" s="362"/>
      <c r="X71" s="362" t="s">
        <v>9</v>
      </c>
      <c r="Y71" s="362" t="s">
        <v>46</v>
      </c>
      <c r="Z71" s="362" t="s">
        <v>90</v>
      </c>
      <c r="AA71" s="366" t="s">
        <v>90</v>
      </c>
      <c r="AB71" s="367" t="s">
        <v>403</v>
      </c>
      <c r="AC71" s="362"/>
      <c r="AD71" s="362"/>
      <c r="AE71" s="362"/>
      <c r="AF71" s="362"/>
      <c r="AG71" s="362"/>
      <c r="AH71" s="362"/>
      <c r="AI71" s="362" t="s">
        <v>7014</v>
      </c>
      <c r="AJ71" s="362" t="s">
        <v>30</v>
      </c>
      <c r="AK71" s="362" t="s">
        <v>40</v>
      </c>
      <c r="AL71" s="362"/>
      <c r="AM71" s="362"/>
      <c r="AN71" s="362"/>
      <c r="AO71" s="362"/>
      <c r="AP71" s="361"/>
      <c r="AR71">
        <v>1</v>
      </c>
      <c r="AS71" t="s">
        <v>9</v>
      </c>
      <c r="AT71" t="s">
        <v>9</v>
      </c>
    </row>
    <row r="72" spans="2:46" ht="15" customHeight="1" x14ac:dyDescent="0.35">
      <c r="B72" s="362">
        <v>70</v>
      </c>
      <c r="C72" s="362" t="s">
        <v>404</v>
      </c>
      <c r="D72" s="362">
        <v>472</v>
      </c>
      <c r="E72" s="362" t="s">
        <v>172</v>
      </c>
      <c r="F72" s="362"/>
      <c r="G72" s="362"/>
      <c r="H72" s="362"/>
      <c r="I72" s="362" t="s">
        <v>30</v>
      </c>
      <c r="J72" s="362" t="s">
        <v>400</v>
      </c>
      <c r="K72" s="364" t="s">
        <v>405</v>
      </c>
      <c r="L72" s="364"/>
      <c r="M72" s="362" t="s">
        <v>90</v>
      </c>
      <c r="N72" s="362" t="s">
        <v>9</v>
      </c>
      <c r="O72" s="362"/>
      <c r="P72" s="362" t="s">
        <v>90</v>
      </c>
      <c r="Q72" s="362" t="s">
        <v>90</v>
      </c>
      <c r="R72" s="362"/>
      <c r="S72" s="361" t="s">
        <v>402</v>
      </c>
      <c r="T72" s="362"/>
      <c r="U72" s="362"/>
      <c r="V72" s="362" t="s">
        <v>125</v>
      </c>
      <c r="W72" s="362"/>
      <c r="X72" s="362" t="s">
        <v>9</v>
      </c>
      <c r="Y72" s="362" t="s">
        <v>46</v>
      </c>
      <c r="Z72" s="362" t="s">
        <v>90</v>
      </c>
      <c r="AA72" s="366" t="s">
        <v>90</v>
      </c>
      <c r="AB72" s="367" t="s">
        <v>406</v>
      </c>
      <c r="AC72" s="362"/>
      <c r="AD72" s="362"/>
      <c r="AE72" s="362"/>
      <c r="AF72" s="362"/>
      <c r="AG72" s="362"/>
      <c r="AH72" s="362"/>
      <c r="AI72" s="362" t="s">
        <v>7014</v>
      </c>
      <c r="AJ72" s="362" t="s">
        <v>30</v>
      </c>
      <c r="AK72" s="362" t="s">
        <v>40</v>
      </c>
      <c r="AL72" s="362"/>
      <c r="AM72" s="362"/>
      <c r="AN72" s="362"/>
      <c r="AO72" s="362"/>
      <c r="AP72" s="361"/>
      <c r="AR72">
        <v>1</v>
      </c>
      <c r="AS72" t="s">
        <v>9</v>
      </c>
      <c r="AT72" t="s">
        <v>9</v>
      </c>
    </row>
    <row r="73" spans="2:46" ht="15" customHeight="1" x14ac:dyDescent="0.35">
      <c r="B73" s="362">
        <v>71</v>
      </c>
      <c r="C73" s="362" t="s">
        <v>407</v>
      </c>
      <c r="D73" s="362">
        <v>472</v>
      </c>
      <c r="E73" s="362" t="s">
        <v>172</v>
      </c>
      <c r="F73" s="362"/>
      <c r="G73" s="362"/>
      <c r="H73" s="362"/>
      <c r="I73" s="362" t="s">
        <v>30</v>
      </c>
      <c r="J73" s="362" t="s">
        <v>400</v>
      </c>
      <c r="K73" s="364" t="s">
        <v>408</v>
      </c>
      <c r="L73" s="364"/>
      <c r="M73" s="362" t="s">
        <v>90</v>
      </c>
      <c r="N73" s="362" t="s">
        <v>180</v>
      </c>
      <c r="O73" s="362"/>
      <c r="P73" s="362" t="s">
        <v>90</v>
      </c>
      <c r="Q73" s="362" t="s">
        <v>90</v>
      </c>
      <c r="R73" s="362"/>
      <c r="S73" s="361"/>
      <c r="T73" s="362"/>
      <c r="U73" s="362"/>
      <c r="V73" s="362" t="s">
        <v>125</v>
      </c>
      <c r="W73" s="362"/>
      <c r="X73" s="362"/>
      <c r="Y73" s="362" t="s">
        <v>45</v>
      </c>
      <c r="Z73" s="362" t="s">
        <v>181</v>
      </c>
      <c r="AA73" s="366">
        <v>45791</v>
      </c>
      <c r="AB73" s="367" t="s">
        <v>409</v>
      </c>
      <c r="AC73" s="362"/>
      <c r="AD73" s="362"/>
      <c r="AE73" s="362"/>
      <c r="AF73" s="362"/>
      <c r="AG73" s="362"/>
      <c r="AH73" s="362"/>
      <c r="AI73" s="362" t="s">
        <v>7014</v>
      </c>
      <c r="AJ73" s="362" t="s">
        <v>30</v>
      </c>
      <c r="AK73" s="362" t="s">
        <v>39</v>
      </c>
      <c r="AL73" s="362"/>
      <c r="AM73" s="362"/>
      <c r="AN73" s="362"/>
      <c r="AO73" s="368">
        <v>45791</v>
      </c>
      <c r="AP73" s="361" t="s">
        <v>409</v>
      </c>
      <c r="AR73">
        <v>1</v>
      </c>
      <c r="AS73" t="s">
        <v>539</v>
      </c>
      <c r="AT73" t="s">
        <v>5841</v>
      </c>
    </row>
    <row r="74" spans="2:46" ht="15" customHeight="1" x14ac:dyDescent="0.35">
      <c r="B74" s="362">
        <v>72</v>
      </c>
      <c r="C74" s="362" t="s">
        <v>410</v>
      </c>
      <c r="D74" s="362">
        <v>472</v>
      </c>
      <c r="E74" s="362" t="s">
        <v>172</v>
      </c>
      <c r="F74" s="362"/>
      <c r="G74" s="362"/>
      <c r="H74" s="362"/>
      <c r="I74" s="362" t="s">
        <v>30</v>
      </c>
      <c r="J74" s="362" t="s">
        <v>242</v>
      </c>
      <c r="K74" s="364" t="s">
        <v>411</v>
      </c>
      <c r="L74" s="363"/>
      <c r="M74" s="362" t="s">
        <v>90</v>
      </c>
      <c r="N74" s="362" t="s">
        <v>9</v>
      </c>
      <c r="O74" s="362"/>
      <c r="P74" s="362" t="s">
        <v>90</v>
      </c>
      <c r="Q74" s="362" t="s">
        <v>90</v>
      </c>
      <c r="R74" s="362"/>
      <c r="S74" s="361" t="s">
        <v>412</v>
      </c>
      <c r="T74" s="362"/>
      <c r="U74" s="362"/>
      <c r="V74" s="363" t="s">
        <v>176</v>
      </c>
      <c r="W74" s="363"/>
      <c r="X74" s="362" t="s">
        <v>9</v>
      </c>
      <c r="Y74" s="362" t="s">
        <v>46</v>
      </c>
      <c r="Z74" s="362" t="s">
        <v>90</v>
      </c>
      <c r="AA74" s="366" t="s">
        <v>90</v>
      </c>
      <c r="AB74" s="362" t="s">
        <v>90</v>
      </c>
      <c r="AC74" s="362"/>
      <c r="AD74" s="362"/>
      <c r="AE74" s="362"/>
      <c r="AF74" s="362"/>
      <c r="AG74" s="362"/>
      <c r="AH74" s="362"/>
      <c r="AI74" s="362" t="s">
        <v>7014</v>
      </c>
      <c r="AJ74" s="362" t="s">
        <v>30</v>
      </c>
      <c r="AK74" s="362" t="s">
        <v>40</v>
      </c>
      <c r="AL74" s="362"/>
      <c r="AM74" s="362"/>
      <c r="AN74" s="362"/>
      <c r="AO74" s="362"/>
      <c r="AP74" s="361"/>
      <c r="AR74">
        <v>1</v>
      </c>
      <c r="AS74" t="s">
        <v>9</v>
      </c>
      <c r="AT74" t="s">
        <v>9</v>
      </c>
    </row>
    <row r="75" spans="2:46" ht="15" customHeight="1" x14ac:dyDescent="0.35">
      <c r="B75" s="362">
        <v>73</v>
      </c>
      <c r="C75" s="362" t="s">
        <v>413</v>
      </c>
      <c r="D75" s="362">
        <v>472</v>
      </c>
      <c r="E75" s="362" t="s">
        <v>172</v>
      </c>
      <c r="F75" s="362"/>
      <c r="G75" s="362"/>
      <c r="H75" s="362"/>
      <c r="I75" s="362" t="s">
        <v>30</v>
      </c>
      <c r="J75" s="362" t="s">
        <v>242</v>
      </c>
      <c r="K75" s="364" t="s">
        <v>414</v>
      </c>
      <c r="L75" s="363"/>
      <c r="M75" s="362" t="s">
        <v>90</v>
      </c>
      <c r="N75" s="362" t="s">
        <v>9</v>
      </c>
      <c r="O75" s="362"/>
      <c r="P75" s="362" t="s">
        <v>90</v>
      </c>
      <c r="Q75" s="362" t="s">
        <v>90</v>
      </c>
      <c r="R75" s="362"/>
      <c r="S75" s="361" t="s">
        <v>415</v>
      </c>
      <c r="T75" s="362" t="s">
        <v>416</v>
      </c>
      <c r="U75" s="363" t="s">
        <v>417</v>
      </c>
      <c r="V75" s="363" t="s">
        <v>125</v>
      </c>
      <c r="W75" s="363"/>
      <c r="X75" s="362" t="s">
        <v>9</v>
      </c>
      <c r="Y75" s="362" t="s">
        <v>46</v>
      </c>
      <c r="Z75" s="362" t="s">
        <v>90</v>
      </c>
      <c r="AA75" s="366" t="s">
        <v>90</v>
      </c>
      <c r="AB75" s="362" t="s">
        <v>90</v>
      </c>
      <c r="AC75" s="362"/>
      <c r="AD75" s="362"/>
      <c r="AE75" s="362"/>
      <c r="AF75" s="362"/>
      <c r="AG75" s="362"/>
      <c r="AH75" s="362"/>
      <c r="AI75" s="362" t="s">
        <v>7014</v>
      </c>
      <c r="AJ75" s="362" t="s">
        <v>30</v>
      </c>
      <c r="AK75" s="362" t="s">
        <v>40</v>
      </c>
      <c r="AL75" s="362"/>
      <c r="AM75" s="362"/>
      <c r="AN75" s="362"/>
      <c r="AO75" s="362"/>
      <c r="AP75" s="361"/>
      <c r="AR75">
        <v>1</v>
      </c>
      <c r="AS75" t="s">
        <v>9</v>
      </c>
      <c r="AT75" t="s">
        <v>9</v>
      </c>
    </row>
    <row r="76" spans="2:46" ht="15" customHeight="1" x14ac:dyDescent="0.35">
      <c r="B76" s="362">
        <v>74</v>
      </c>
      <c r="C76" s="362" t="s">
        <v>418</v>
      </c>
      <c r="D76" s="362">
        <v>472</v>
      </c>
      <c r="E76" s="362" t="s">
        <v>172</v>
      </c>
      <c r="F76" s="362"/>
      <c r="G76" s="362"/>
      <c r="H76" s="362"/>
      <c r="I76" s="362" t="s">
        <v>30</v>
      </c>
      <c r="J76" s="362" t="s">
        <v>242</v>
      </c>
      <c r="K76" s="364" t="s">
        <v>419</v>
      </c>
      <c r="L76" s="363"/>
      <c r="M76" s="362" t="s">
        <v>90</v>
      </c>
      <c r="N76" s="362" t="s">
        <v>9</v>
      </c>
      <c r="O76" s="362"/>
      <c r="P76" s="362" t="s">
        <v>90</v>
      </c>
      <c r="Q76" s="362" t="s">
        <v>90</v>
      </c>
      <c r="R76" s="362"/>
      <c r="S76" s="361" t="s">
        <v>420</v>
      </c>
      <c r="T76" s="362" t="s">
        <v>416</v>
      </c>
      <c r="U76" s="363" t="s">
        <v>417</v>
      </c>
      <c r="V76" s="363" t="s">
        <v>125</v>
      </c>
      <c r="W76" s="363"/>
      <c r="X76" s="362" t="s">
        <v>9</v>
      </c>
      <c r="Y76" s="362" t="s">
        <v>46</v>
      </c>
      <c r="Z76" s="362" t="s">
        <v>90</v>
      </c>
      <c r="AA76" s="366" t="s">
        <v>90</v>
      </c>
      <c r="AB76" s="362" t="s">
        <v>90</v>
      </c>
      <c r="AC76" s="362"/>
      <c r="AD76" s="362"/>
      <c r="AE76" s="362"/>
      <c r="AF76" s="362"/>
      <c r="AG76" s="362"/>
      <c r="AH76" s="362"/>
      <c r="AI76" s="362" t="s">
        <v>7014</v>
      </c>
      <c r="AJ76" s="362" t="s">
        <v>30</v>
      </c>
      <c r="AK76" s="362" t="s">
        <v>40</v>
      </c>
      <c r="AL76" s="362"/>
      <c r="AM76" s="362"/>
      <c r="AN76" s="362"/>
      <c r="AO76" s="362"/>
      <c r="AP76" s="361"/>
      <c r="AR76">
        <v>1</v>
      </c>
      <c r="AS76" t="s">
        <v>9</v>
      </c>
      <c r="AT76" t="s">
        <v>9</v>
      </c>
    </row>
    <row r="77" spans="2:46" ht="15" customHeight="1" x14ac:dyDescent="0.35">
      <c r="B77" s="362">
        <v>75</v>
      </c>
      <c r="C77" s="362" t="s">
        <v>421</v>
      </c>
      <c r="D77" s="362">
        <v>472</v>
      </c>
      <c r="E77" s="362" t="s">
        <v>172</v>
      </c>
      <c r="F77" s="362"/>
      <c r="G77" s="362"/>
      <c r="H77" s="362"/>
      <c r="I77" s="362" t="s">
        <v>30</v>
      </c>
      <c r="J77" s="362" t="s">
        <v>242</v>
      </c>
      <c r="K77" s="364" t="s">
        <v>422</v>
      </c>
      <c r="L77" s="363"/>
      <c r="M77" s="362" t="s">
        <v>90</v>
      </c>
      <c r="N77" s="362" t="s">
        <v>9</v>
      </c>
      <c r="O77" s="362"/>
      <c r="P77" s="362" t="s">
        <v>90</v>
      </c>
      <c r="Q77" s="362" t="s">
        <v>90</v>
      </c>
      <c r="R77" s="362"/>
      <c r="S77" s="361" t="s">
        <v>420</v>
      </c>
      <c r="T77" s="362" t="s">
        <v>416</v>
      </c>
      <c r="U77" s="363" t="s">
        <v>417</v>
      </c>
      <c r="V77" s="363" t="s">
        <v>125</v>
      </c>
      <c r="W77" s="363"/>
      <c r="X77" s="362" t="s">
        <v>9</v>
      </c>
      <c r="Y77" s="362" t="s">
        <v>46</v>
      </c>
      <c r="Z77" s="362" t="s">
        <v>90</v>
      </c>
      <c r="AA77" s="366" t="s">
        <v>90</v>
      </c>
      <c r="AB77" s="362" t="s">
        <v>90</v>
      </c>
      <c r="AC77" s="362"/>
      <c r="AD77" s="362"/>
      <c r="AE77" s="362"/>
      <c r="AF77" s="362"/>
      <c r="AG77" s="362"/>
      <c r="AH77" s="362"/>
      <c r="AI77" s="362" t="s">
        <v>7014</v>
      </c>
      <c r="AJ77" s="362" t="s">
        <v>30</v>
      </c>
      <c r="AK77" s="362" t="s">
        <v>40</v>
      </c>
      <c r="AL77" s="362"/>
      <c r="AM77" s="362"/>
      <c r="AN77" s="362"/>
      <c r="AO77" s="362"/>
      <c r="AP77" s="361"/>
      <c r="AR77">
        <v>1</v>
      </c>
      <c r="AS77" t="s">
        <v>9</v>
      </c>
      <c r="AT77" t="s">
        <v>9</v>
      </c>
    </row>
    <row r="78" spans="2:46" ht="15" customHeight="1" x14ac:dyDescent="0.35">
      <c r="B78" s="362">
        <v>76</v>
      </c>
      <c r="C78" s="362" t="s">
        <v>423</v>
      </c>
      <c r="D78" s="362">
        <v>472</v>
      </c>
      <c r="E78" s="362" t="s">
        <v>172</v>
      </c>
      <c r="F78" s="362"/>
      <c r="G78" s="362"/>
      <c r="H78" s="362"/>
      <c r="I78" s="362" t="s">
        <v>30</v>
      </c>
      <c r="J78" s="362" t="s">
        <v>242</v>
      </c>
      <c r="K78" s="364" t="s">
        <v>424</v>
      </c>
      <c r="L78" s="364"/>
      <c r="M78" s="362" t="s">
        <v>90</v>
      </c>
      <c r="N78" s="362" t="s">
        <v>180</v>
      </c>
      <c r="O78" s="362"/>
      <c r="P78" s="362" t="s">
        <v>90</v>
      </c>
      <c r="Q78" s="362" t="s">
        <v>90</v>
      </c>
      <c r="R78" s="362"/>
      <c r="S78" s="361"/>
      <c r="T78" s="362"/>
      <c r="U78" s="362"/>
      <c r="V78" s="362" t="s">
        <v>125</v>
      </c>
      <c r="W78" s="362"/>
      <c r="X78" s="362"/>
      <c r="Y78" s="362" t="s">
        <v>45</v>
      </c>
      <c r="Z78" s="362" t="s">
        <v>181</v>
      </c>
      <c r="AA78" s="366">
        <v>45791</v>
      </c>
      <c r="AB78" s="367" t="s">
        <v>425</v>
      </c>
      <c r="AC78" s="362"/>
      <c r="AD78" s="362"/>
      <c r="AE78" s="362"/>
      <c r="AF78" s="362"/>
      <c r="AG78" s="362"/>
      <c r="AH78" s="362"/>
      <c r="AI78" s="362" t="s">
        <v>7014</v>
      </c>
      <c r="AJ78" s="362" t="s">
        <v>30</v>
      </c>
      <c r="AK78" s="362" t="s">
        <v>39</v>
      </c>
      <c r="AL78" s="362"/>
      <c r="AM78" s="362"/>
      <c r="AN78" s="362"/>
      <c r="AO78" s="368">
        <v>45791</v>
      </c>
      <c r="AP78" s="361" t="s">
        <v>425</v>
      </c>
      <c r="AR78">
        <v>1</v>
      </c>
      <c r="AS78" t="s">
        <v>539</v>
      </c>
      <c r="AT78" t="s">
        <v>5841</v>
      </c>
    </row>
    <row r="79" spans="2:46" ht="15" customHeight="1" x14ac:dyDescent="0.35">
      <c r="B79" s="362">
        <v>77</v>
      </c>
      <c r="C79" s="362" t="s">
        <v>426</v>
      </c>
      <c r="D79" s="362">
        <v>472</v>
      </c>
      <c r="E79" s="362" t="s">
        <v>172</v>
      </c>
      <c r="F79" s="362"/>
      <c r="G79" s="362"/>
      <c r="H79" s="362"/>
      <c r="I79" s="362" t="s">
        <v>30</v>
      </c>
      <c r="J79" s="362" t="s">
        <v>242</v>
      </c>
      <c r="K79" s="364" t="s">
        <v>427</v>
      </c>
      <c r="L79" s="364"/>
      <c r="M79" s="362" t="s">
        <v>90</v>
      </c>
      <c r="N79" s="362" t="s">
        <v>180</v>
      </c>
      <c r="O79" s="362"/>
      <c r="P79" s="362" t="s">
        <v>90</v>
      </c>
      <c r="Q79" s="362" t="s">
        <v>90</v>
      </c>
      <c r="R79" s="362"/>
      <c r="S79" s="361"/>
      <c r="T79" s="362"/>
      <c r="U79" s="362"/>
      <c r="V79" s="362" t="s">
        <v>125</v>
      </c>
      <c r="W79" s="362"/>
      <c r="X79" s="362"/>
      <c r="Y79" s="362" t="s">
        <v>45</v>
      </c>
      <c r="Z79" s="362" t="s">
        <v>181</v>
      </c>
      <c r="AA79" s="366">
        <v>45791</v>
      </c>
      <c r="AB79" s="367" t="s">
        <v>428</v>
      </c>
      <c r="AC79" s="362"/>
      <c r="AD79" s="362"/>
      <c r="AE79" s="362"/>
      <c r="AF79" s="362"/>
      <c r="AG79" s="362"/>
      <c r="AH79" s="362"/>
      <c r="AI79" s="362" t="s">
        <v>7014</v>
      </c>
      <c r="AJ79" s="362" t="s">
        <v>30</v>
      </c>
      <c r="AK79" s="362" t="s">
        <v>39</v>
      </c>
      <c r="AL79" s="362"/>
      <c r="AM79" s="362"/>
      <c r="AN79" s="362"/>
      <c r="AO79" s="368">
        <v>45791</v>
      </c>
      <c r="AP79" s="361" t="s">
        <v>428</v>
      </c>
      <c r="AR79">
        <v>1</v>
      </c>
      <c r="AS79" t="s">
        <v>539</v>
      </c>
      <c r="AT79" t="s">
        <v>5841</v>
      </c>
    </row>
    <row r="80" spans="2:46" ht="15" customHeight="1" x14ac:dyDescent="0.35">
      <c r="B80" s="362">
        <v>78</v>
      </c>
      <c r="C80" s="362" t="s">
        <v>429</v>
      </c>
      <c r="D80" s="362">
        <v>472</v>
      </c>
      <c r="E80" s="362" t="s">
        <v>172</v>
      </c>
      <c r="F80" s="362"/>
      <c r="G80" s="362"/>
      <c r="H80" s="362"/>
      <c r="I80" s="362" t="s">
        <v>30</v>
      </c>
      <c r="J80" s="362" t="s">
        <v>242</v>
      </c>
      <c r="K80" s="364" t="s">
        <v>430</v>
      </c>
      <c r="L80" s="364"/>
      <c r="M80" s="362" t="s">
        <v>90</v>
      </c>
      <c r="N80" s="362" t="s">
        <v>9</v>
      </c>
      <c r="O80" s="362"/>
      <c r="P80" s="362" t="s">
        <v>90</v>
      </c>
      <c r="Q80" s="362" t="s">
        <v>90</v>
      </c>
      <c r="R80" s="362"/>
      <c r="S80" s="369" t="s">
        <v>431</v>
      </c>
      <c r="T80" s="369"/>
      <c r="U80" s="369"/>
      <c r="V80" s="362" t="s">
        <v>125</v>
      </c>
      <c r="W80" s="362"/>
      <c r="X80" s="362" t="s">
        <v>9</v>
      </c>
      <c r="Y80" s="362" t="s">
        <v>47</v>
      </c>
      <c r="Z80" s="362" t="s">
        <v>90</v>
      </c>
      <c r="AA80" s="366" t="s">
        <v>90</v>
      </c>
      <c r="AB80" s="367" t="s">
        <v>432</v>
      </c>
      <c r="AC80" s="362"/>
      <c r="AD80" s="362"/>
      <c r="AE80" s="362"/>
      <c r="AF80" s="362"/>
      <c r="AG80" s="362"/>
      <c r="AH80" s="362"/>
      <c r="AI80" s="362" t="s">
        <v>7014</v>
      </c>
      <c r="AJ80" s="362" t="s">
        <v>30</v>
      </c>
      <c r="AK80" s="362" t="s">
        <v>40</v>
      </c>
      <c r="AL80" s="362"/>
      <c r="AM80" s="362"/>
      <c r="AN80" s="362"/>
      <c r="AO80" s="362"/>
      <c r="AP80" s="361"/>
      <c r="AR80">
        <v>1</v>
      </c>
      <c r="AS80" t="s">
        <v>9</v>
      </c>
      <c r="AT80" t="s">
        <v>9</v>
      </c>
    </row>
    <row r="81" spans="2:46" ht="15" customHeight="1" x14ac:dyDescent="0.35">
      <c r="B81" s="362">
        <v>79</v>
      </c>
      <c r="C81" s="362" t="s">
        <v>433</v>
      </c>
      <c r="D81" s="362">
        <v>472</v>
      </c>
      <c r="E81" s="362" t="s">
        <v>172</v>
      </c>
      <c r="F81" s="362"/>
      <c r="G81" s="362"/>
      <c r="H81" s="362"/>
      <c r="I81" s="362" t="s">
        <v>30</v>
      </c>
      <c r="J81" s="362" t="s">
        <v>242</v>
      </c>
      <c r="K81" s="364" t="s">
        <v>434</v>
      </c>
      <c r="L81" s="364"/>
      <c r="M81" s="362" t="s">
        <v>90</v>
      </c>
      <c r="N81" s="362" t="s">
        <v>9</v>
      </c>
      <c r="O81" s="362"/>
      <c r="P81" s="362" t="s">
        <v>90</v>
      </c>
      <c r="Q81" s="362" t="s">
        <v>90</v>
      </c>
      <c r="R81" s="362"/>
      <c r="S81" s="361" t="s">
        <v>435</v>
      </c>
      <c r="T81" s="362"/>
      <c r="U81" s="362"/>
      <c r="V81" s="362" t="s">
        <v>125</v>
      </c>
      <c r="W81" s="362"/>
      <c r="X81" s="362" t="s">
        <v>9</v>
      </c>
      <c r="Y81" s="362" t="s">
        <v>46</v>
      </c>
      <c r="Z81" s="362" t="s">
        <v>90</v>
      </c>
      <c r="AA81" s="366" t="s">
        <v>90</v>
      </c>
      <c r="AB81" s="367" t="s">
        <v>436</v>
      </c>
      <c r="AC81" s="362"/>
      <c r="AD81" s="362"/>
      <c r="AE81" s="362"/>
      <c r="AF81" s="362"/>
      <c r="AG81" s="362"/>
      <c r="AH81" s="362"/>
      <c r="AI81" s="362" t="s">
        <v>7014</v>
      </c>
      <c r="AJ81" s="362" t="s">
        <v>30</v>
      </c>
      <c r="AK81" s="362" t="s">
        <v>40</v>
      </c>
      <c r="AL81" s="362"/>
      <c r="AM81" s="362"/>
      <c r="AN81" s="362"/>
      <c r="AO81" s="362"/>
      <c r="AP81" s="361"/>
      <c r="AR81">
        <v>1</v>
      </c>
      <c r="AS81" t="s">
        <v>9</v>
      </c>
      <c r="AT81" t="s">
        <v>9</v>
      </c>
    </row>
    <row r="82" spans="2:46" ht="15" customHeight="1" x14ac:dyDescent="0.35">
      <c r="B82" s="362">
        <v>80</v>
      </c>
      <c r="C82" s="362" t="s">
        <v>437</v>
      </c>
      <c r="D82" s="362">
        <v>472</v>
      </c>
      <c r="E82" s="362" t="s">
        <v>172</v>
      </c>
      <c r="F82" s="362"/>
      <c r="G82" s="362"/>
      <c r="H82" s="362"/>
      <c r="I82" s="362" t="s">
        <v>30</v>
      </c>
      <c r="J82" s="362" t="s">
        <v>242</v>
      </c>
      <c r="K82" s="364" t="s">
        <v>438</v>
      </c>
      <c r="L82" s="364"/>
      <c r="M82" s="362" t="s">
        <v>90</v>
      </c>
      <c r="N82" s="362" t="s">
        <v>180</v>
      </c>
      <c r="O82" s="362"/>
      <c r="P82" s="362" t="s">
        <v>90</v>
      </c>
      <c r="Q82" s="362" t="s">
        <v>90</v>
      </c>
      <c r="R82" s="362"/>
      <c r="S82" s="361"/>
      <c r="T82" s="362"/>
      <c r="U82" s="362"/>
      <c r="V82" s="362" t="s">
        <v>125</v>
      </c>
      <c r="W82" s="362"/>
      <c r="X82" s="362"/>
      <c r="Y82" s="362" t="s">
        <v>45</v>
      </c>
      <c r="Z82" s="362" t="s">
        <v>181</v>
      </c>
      <c r="AA82" s="366">
        <v>45791</v>
      </c>
      <c r="AB82" s="367" t="s">
        <v>439</v>
      </c>
      <c r="AC82" s="362"/>
      <c r="AD82" s="362"/>
      <c r="AE82" s="362"/>
      <c r="AF82" s="362"/>
      <c r="AG82" s="362"/>
      <c r="AH82" s="362"/>
      <c r="AI82" s="362" t="s">
        <v>7014</v>
      </c>
      <c r="AJ82" s="362" t="s">
        <v>30</v>
      </c>
      <c r="AK82" s="362" t="s">
        <v>39</v>
      </c>
      <c r="AL82" s="362"/>
      <c r="AM82" s="362"/>
      <c r="AN82" s="362"/>
      <c r="AO82" s="368">
        <v>45791</v>
      </c>
      <c r="AP82" s="361" t="s">
        <v>439</v>
      </c>
      <c r="AR82">
        <v>1</v>
      </c>
      <c r="AS82" t="s">
        <v>539</v>
      </c>
      <c r="AT82" t="s">
        <v>5841</v>
      </c>
    </row>
    <row r="83" spans="2:46" ht="15" customHeight="1" x14ac:dyDescent="0.35">
      <c r="B83" s="362">
        <v>81</v>
      </c>
      <c r="C83" s="362" t="s">
        <v>440</v>
      </c>
      <c r="D83" s="362">
        <v>472</v>
      </c>
      <c r="E83" s="362" t="s">
        <v>172</v>
      </c>
      <c r="F83" s="362"/>
      <c r="G83" s="362"/>
      <c r="H83" s="362"/>
      <c r="I83" s="362" t="s">
        <v>30</v>
      </c>
      <c r="J83" s="362" t="s">
        <v>242</v>
      </c>
      <c r="K83" s="364" t="s">
        <v>441</v>
      </c>
      <c r="L83" s="363"/>
      <c r="M83" s="362" t="s">
        <v>90</v>
      </c>
      <c r="N83" s="362" t="s">
        <v>180</v>
      </c>
      <c r="O83" s="362"/>
      <c r="P83" s="362" t="s">
        <v>90</v>
      </c>
      <c r="Q83" s="362" t="s">
        <v>90</v>
      </c>
      <c r="R83" s="362"/>
      <c r="S83" s="361"/>
      <c r="T83" s="362"/>
      <c r="U83" s="362"/>
      <c r="V83" s="363" t="s">
        <v>366</v>
      </c>
      <c r="W83" s="363"/>
      <c r="X83" s="363"/>
      <c r="Y83" s="362" t="s">
        <v>45</v>
      </c>
      <c r="Z83" s="362" t="s">
        <v>181</v>
      </c>
      <c r="AA83" s="366">
        <v>45782</v>
      </c>
      <c r="AB83" s="367" t="s">
        <v>379</v>
      </c>
      <c r="AC83" s="362"/>
      <c r="AD83" s="362"/>
      <c r="AE83" s="362"/>
      <c r="AF83" s="362"/>
      <c r="AG83" s="362"/>
      <c r="AH83" s="362"/>
      <c r="AI83" s="362" t="s">
        <v>7014</v>
      </c>
      <c r="AJ83" s="362" t="s">
        <v>30</v>
      </c>
      <c r="AK83" s="362" t="s">
        <v>39</v>
      </c>
      <c r="AL83" s="362"/>
      <c r="AM83" s="362"/>
      <c r="AN83" s="362"/>
      <c r="AO83" s="368">
        <v>45782</v>
      </c>
      <c r="AP83" s="361" t="s">
        <v>380</v>
      </c>
      <c r="AR83">
        <v>1</v>
      </c>
      <c r="AS83" t="s">
        <v>539</v>
      </c>
      <c r="AT83" t="s">
        <v>5841</v>
      </c>
    </row>
    <row r="84" spans="2:46" ht="15" customHeight="1" x14ac:dyDescent="0.35">
      <c r="B84" s="362">
        <v>82</v>
      </c>
      <c r="C84" s="362" t="s">
        <v>442</v>
      </c>
      <c r="D84" s="362">
        <v>472</v>
      </c>
      <c r="E84" s="362" t="s">
        <v>172</v>
      </c>
      <c r="F84" s="362"/>
      <c r="G84" s="362"/>
      <c r="H84" s="362"/>
      <c r="I84" s="362" t="s">
        <v>30</v>
      </c>
      <c r="J84" s="362" t="s">
        <v>173</v>
      </c>
      <c r="K84" s="364" t="s">
        <v>443</v>
      </c>
      <c r="L84" s="363"/>
      <c r="M84" s="362" t="s">
        <v>90</v>
      </c>
      <c r="N84" s="362" t="s">
        <v>9</v>
      </c>
      <c r="O84" s="362"/>
      <c r="P84" s="362" t="s">
        <v>90</v>
      </c>
      <c r="Q84" s="362" t="s">
        <v>90</v>
      </c>
      <c r="R84" s="362"/>
      <c r="S84" s="361" t="s">
        <v>444</v>
      </c>
      <c r="T84" s="362"/>
      <c r="U84" s="362"/>
      <c r="V84" s="363" t="s">
        <v>125</v>
      </c>
      <c r="W84" s="363"/>
      <c r="X84" s="362" t="s">
        <v>9</v>
      </c>
      <c r="Y84" s="362" t="s">
        <v>46</v>
      </c>
      <c r="Z84" s="362" t="s">
        <v>90</v>
      </c>
      <c r="AA84" s="366" t="s">
        <v>90</v>
      </c>
      <c r="AB84" s="370" t="s">
        <v>90</v>
      </c>
      <c r="AC84" s="362"/>
      <c r="AD84" s="362"/>
      <c r="AE84" s="362"/>
      <c r="AF84" s="362"/>
      <c r="AG84" s="362"/>
      <c r="AH84" s="362"/>
      <c r="AI84" s="362" t="s">
        <v>7014</v>
      </c>
      <c r="AJ84" s="362" t="s">
        <v>30</v>
      </c>
      <c r="AK84" s="362" t="s">
        <v>40</v>
      </c>
      <c r="AL84" s="362"/>
      <c r="AM84" s="362"/>
      <c r="AN84" s="362"/>
      <c r="AO84" s="362"/>
      <c r="AP84" s="361"/>
      <c r="AR84">
        <v>1</v>
      </c>
      <c r="AS84" t="s">
        <v>9</v>
      </c>
      <c r="AT84" t="s">
        <v>9</v>
      </c>
    </row>
    <row r="85" spans="2:46" ht="15" customHeight="1" x14ac:dyDescent="0.35">
      <c r="B85" s="362">
        <v>83</v>
      </c>
      <c r="C85" s="362" t="s">
        <v>445</v>
      </c>
      <c r="D85" s="362">
        <v>472</v>
      </c>
      <c r="E85" s="362" t="s">
        <v>172</v>
      </c>
      <c r="F85" s="362"/>
      <c r="G85" s="362"/>
      <c r="H85" s="362"/>
      <c r="I85" s="362" t="s">
        <v>30</v>
      </c>
      <c r="J85" s="362" t="s">
        <v>242</v>
      </c>
      <c r="K85" s="364" t="s">
        <v>446</v>
      </c>
      <c r="L85" s="364"/>
      <c r="M85" s="362" t="s">
        <v>90</v>
      </c>
      <c r="N85" s="362" t="s">
        <v>180</v>
      </c>
      <c r="O85" s="362"/>
      <c r="P85" s="362" t="s">
        <v>90</v>
      </c>
      <c r="Q85" s="362" t="s">
        <v>90</v>
      </c>
      <c r="R85" s="362"/>
      <c r="S85" s="361"/>
      <c r="T85" s="362"/>
      <c r="U85" s="362"/>
      <c r="V85" s="362" t="s">
        <v>125</v>
      </c>
      <c r="W85" s="362"/>
      <c r="X85" s="362"/>
      <c r="Y85" s="362" t="s">
        <v>45</v>
      </c>
      <c r="Z85" s="362" t="s">
        <v>181</v>
      </c>
      <c r="AA85" s="366">
        <v>45791</v>
      </c>
      <c r="AB85" s="367" t="s">
        <v>447</v>
      </c>
      <c r="AC85" s="362"/>
      <c r="AD85" s="362"/>
      <c r="AE85" s="362"/>
      <c r="AF85" s="362"/>
      <c r="AG85" s="362"/>
      <c r="AH85" s="362"/>
      <c r="AI85" s="362" t="s">
        <v>7014</v>
      </c>
      <c r="AJ85" s="362" t="s">
        <v>30</v>
      </c>
      <c r="AK85" s="362" t="s">
        <v>39</v>
      </c>
      <c r="AL85" s="362"/>
      <c r="AM85" s="362"/>
      <c r="AN85" s="362"/>
      <c r="AO85" s="368">
        <v>45791</v>
      </c>
      <c r="AP85" s="361" t="s">
        <v>447</v>
      </c>
      <c r="AR85">
        <v>1</v>
      </c>
      <c r="AS85" t="s">
        <v>539</v>
      </c>
      <c r="AT85" t="s">
        <v>5841</v>
      </c>
    </row>
    <row r="86" spans="2:46" ht="15" customHeight="1" x14ac:dyDescent="0.35">
      <c r="B86" s="362">
        <v>84</v>
      </c>
      <c r="C86" s="362" t="s">
        <v>448</v>
      </c>
      <c r="D86" s="362">
        <v>472</v>
      </c>
      <c r="E86" s="362" t="s">
        <v>172</v>
      </c>
      <c r="F86" s="362"/>
      <c r="G86" s="362"/>
      <c r="H86" s="362"/>
      <c r="I86" s="362" t="s">
        <v>24</v>
      </c>
      <c r="J86" s="362" t="s">
        <v>449</v>
      </c>
      <c r="K86" s="361" t="s">
        <v>450</v>
      </c>
      <c r="L86" s="362"/>
      <c r="M86" s="362" t="s">
        <v>90</v>
      </c>
      <c r="N86" s="362" t="s">
        <v>9</v>
      </c>
      <c r="O86" s="362"/>
      <c r="P86" s="362" t="s">
        <v>90</v>
      </c>
      <c r="Q86" s="362" t="s">
        <v>90</v>
      </c>
      <c r="R86" s="362"/>
      <c r="S86" s="361" t="s">
        <v>451</v>
      </c>
      <c r="T86" s="361" t="s">
        <v>108</v>
      </c>
      <c r="U86" s="361" t="s">
        <v>452</v>
      </c>
      <c r="V86" s="362" t="s">
        <v>115</v>
      </c>
      <c r="W86" s="362"/>
      <c r="X86" s="362" t="s">
        <v>9</v>
      </c>
      <c r="Y86" s="362" t="s">
        <v>50</v>
      </c>
      <c r="Z86" s="362" t="s">
        <v>90</v>
      </c>
      <c r="AA86" s="366" t="s">
        <v>90</v>
      </c>
      <c r="AB86" s="362" t="s">
        <v>90</v>
      </c>
      <c r="AC86" s="362"/>
      <c r="AD86" s="362"/>
      <c r="AE86" s="362"/>
      <c r="AF86" s="362"/>
      <c r="AG86" s="362"/>
      <c r="AH86" s="362"/>
      <c r="AI86" s="362" t="s">
        <v>7010</v>
      </c>
      <c r="AJ86" s="362" t="s">
        <v>24</v>
      </c>
      <c r="AK86" s="362" t="s">
        <v>40</v>
      </c>
      <c r="AL86" s="362"/>
      <c r="AM86" s="362"/>
      <c r="AN86" s="362"/>
      <c r="AO86" s="362"/>
      <c r="AP86" s="361"/>
      <c r="AR86">
        <v>1</v>
      </c>
      <c r="AS86" t="s">
        <v>9</v>
      </c>
      <c r="AT86" t="s">
        <v>9</v>
      </c>
    </row>
    <row r="87" spans="2:46" ht="15" customHeight="1" x14ac:dyDescent="0.35">
      <c r="B87" s="362">
        <v>85</v>
      </c>
      <c r="C87" s="362" t="s">
        <v>453</v>
      </c>
      <c r="D87" s="362">
        <v>472</v>
      </c>
      <c r="E87" s="362" t="s">
        <v>172</v>
      </c>
      <c r="F87" s="362"/>
      <c r="G87" s="362"/>
      <c r="H87" s="362"/>
      <c r="I87" s="362" t="s">
        <v>24</v>
      </c>
      <c r="J87" s="362" t="s">
        <v>449</v>
      </c>
      <c r="K87" s="361" t="s">
        <v>454</v>
      </c>
      <c r="L87" s="362"/>
      <c r="M87" s="362" t="s">
        <v>90</v>
      </c>
      <c r="N87" s="362" t="s">
        <v>9</v>
      </c>
      <c r="O87" s="362"/>
      <c r="P87" s="362" t="s">
        <v>90</v>
      </c>
      <c r="Q87" s="362" t="s">
        <v>90</v>
      </c>
      <c r="R87" s="362"/>
      <c r="S87" s="361" t="s">
        <v>455</v>
      </c>
      <c r="T87" s="361" t="s">
        <v>108</v>
      </c>
      <c r="U87" s="361" t="s">
        <v>452</v>
      </c>
      <c r="V87" s="362" t="s">
        <v>115</v>
      </c>
      <c r="W87" s="362"/>
      <c r="X87" s="362" t="s">
        <v>9</v>
      </c>
      <c r="Y87" s="362" t="s">
        <v>50</v>
      </c>
      <c r="Z87" s="362" t="s">
        <v>90</v>
      </c>
      <c r="AA87" s="366" t="s">
        <v>90</v>
      </c>
      <c r="AB87" s="362" t="s">
        <v>90</v>
      </c>
      <c r="AC87" s="362"/>
      <c r="AD87" s="362"/>
      <c r="AE87" s="362"/>
      <c r="AF87" s="362"/>
      <c r="AG87" s="362"/>
      <c r="AH87" s="362"/>
      <c r="AI87" s="362" t="s">
        <v>7010</v>
      </c>
      <c r="AJ87" s="362" t="s">
        <v>24</v>
      </c>
      <c r="AK87" s="362" t="s">
        <v>40</v>
      </c>
      <c r="AL87" s="362"/>
      <c r="AM87" s="362"/>
      <c r="AN87" s="362"/>
      <c r="AO87" s="362"/>
      <c r="AP87" s="361"/>
      <c r="AR87">
        <v>1</v>
      </c>
      <c r="AS87" t="s">
        <v>9</v>
      </c>
      <c r="AT87" t="s">
        <v>9</v>
      </c>
    </row>
    <row r="88" spans="2:46" ht="15" customHeight="1" x14ac:dyDescent="0.35">
      <c r="B88" s="362">
        <v>86</v>
      </c>
      <c r="C88" s="362" t="s">
        <v>456</v>
      </c>
      <c r="D88" s="362">
        <v>472</v>
      </c>
      <c r="E88" s="362" t="s">
        <v>172</v>
      </c>
      <c r="F88" s="362"/>
      <c r="G88" s="362"/>
      <c r="H88" s="362"/>
      <c r="I88" s="362" t="s">
        <v>24</v>
      </c>
      <c r="J88" s="362" t="s">
        <v>449</v>
      </c>
      <c r="K88" s="361" t="s">
        <v>457</v>
      </c>
      <c r="L88" s="362"/>
      <c r="M88" s="362" t="s">
        <v>90</v>
      </c>
      <c r="N88" s="362" t="s">
        <v>9</v>
      </c>
      <c r="O88" s="362"/>
      <c r="P88" s="362" t="s">
        <v>90</v>
      </c>
      <c r="Q88" s="362" t="s">
        <v>90</v>
      </c>
      <c r="R88" s="362"/>
      <c r="S88" s="361" t="s">
        <v>458</v>
      </c>
      <c r="T88" s="361" t="s">
        <v>108</v>
      </c>
      <c r="U88" s="361" t="s">
        <v>452</v>
      </c>
      <c r="V88" s="362" t="s">
        <v>115</v>
      </c>
      <c r="W88" s="362"/>
      <c r="X88" s="362" t="s">
        <v>9</v>
      </c>
      <c r="Y88" s="362" t="s">
        <v>50</v>
      </c>
      <c r="Z88" s="362" t="s">
        <v>90</v>
      </c>
      <c r="AA88" s="366" t="s">
        <v>90</v>
      </c>
      <c r="AB88" s="362" t="s">
        <v>90</v>
      </c>
      <c r="AC88" s="362"/>
      <c r="AD88" s="362"/>
      <c r="AE88" s="362"/>
      <c r="AF88" s="362"/>
      <c r="AG88" s="362"/>
      <c r="AH88" s="362"/>
      <c r="AI88" s="362" t="s">
        <v>7010</v>
      </c>
      <c r="AJ88" s="362" t="s">
        <v>24</v>
      </c>
      <c r="AK88" s="362" t="s">
        <v>40</v>
      </c>
      <c r="AL88" s="362"/>
      <c r="AM88" s="362"/>
      <c r="AN88" s="362"/>
      <c r="AO88" s="362"/>
      <c r="AP88" s="361"/>
      <c r="AR88">
        <v>1</v>
      </c>
      <c r="AS88" t="s">
        <v>9</v>
      </c>
      <c r="AT88" t="s">
        <v>9</v>
      </c>
    </row>
    <row r="89" spans="2:46" ht="15" customHeight="1" x14ac:dyDescent="0.35">
      <c r="B89" s="362">
        <v>87</v>
      </c>
      <c r="C89" s="362" t="s">
        <v>459</v>
      </c>
      <c r="D89" s="362">
        <v>472</v>
      </c>
      <c r="E89" s="362" t="s">
        <v>172</v>
      </c>
      <c r="F89" s="362"/>
      <c r="G89" s="362"/>
      <c r="H89" s="362"/>
      <c r="I89" s="362" t="s">
        <v>24</v>
      </c>
      <c r="J89" s="362" t="s">
        <v>460</v>
      </c>
      <c r="K89" s="361" t="s">
        <v>461</v>
      </c>
      <c r="L89" s="362"/>
      <c r="M89" s="362" t="s">
        <v>90</v>
      </c>
      <c r="N89" s="362" t="s">
        <v>9</v>
      </c>
      <c r="O89" s="362"/>
      <c r="P89" s="362" t="s">
        <v>90</v>
      </c>
      <c r="Q89" s="362" t="s">
        <v>90</v>
      </c>
      <c r="R89" s="362"/>
      <c r="S89" s="361" t="s">
        <v>455</v>
      </c>
      <c r="T89" s="361" t="s">
        <v>108</v>
      </c>
      <c r="U89" s="361" t="s">
        <v>452</v>
      </c>
      <c r="V89" s="362" t="s">
        <v>115</v>
      </c>
      <c r="W89" s="362"/>
      <c r="X89" s="362" t="s">
        <v>9</v>
      </c>
      <c r="Y89" s="362" t="s">
        <v>50</v>
      </c>
      <c r="Z89" s="362" t="s">
        <v>90</v>
      </c>
      <c r="AA89" s="366" t="s">
        <v>90</v>
      </c>
      <c r="AB89" s="362" t="s">
        <v>90</v>
      </c>
      <c r="AC89" s="362"/>
      <c r="AD89" s="362"/>
      <c r="AE89" s="362"/>
      <c r="AF89" s="362"/>
      <c r="AG89" s="362"/>
      <c r="AH89" s="362"/>
      <c r="AI89" s="362" t="s">
        <v>7010</v>
      </c>
      <c r="AJ89" s="362" t="s">
        <v>24</v>
      </c>
      <c r="AK89" s="362" t="s">
        <v>40</v>
      </c>
      <c r="AL89" s="362"/>
      <c r="AM89" s="362"/>
      <c r="AN89" s="362"/>
      <c r="AO89" s="362"/>
      <c r="AP89" s="361"/>
      <c r="AR89">
        <v>1</v>
      </c>
      <c r="AS89" t="s">
        <v>9</v>
      </c>
      <c r="AT89" t="s">
        <v>9</v>
      </c>
    </row>
    <row r="90" spans="2:46" ht="15" customHeight="1" x14ac:dyDescent="0.35">
      <c r="B90" s="362">
        <v>88</v>
      </c>
      <c r="C90" s="362" t="s">
        <v>462</v>
      </c>
      <c r="D90" s="362">
        <v>472</v>
      </c>
      <c r="E90" s="362" t="s">
        <v>172</v>
      </c>
      <c r="F90" s="362"/>
      <c r="G90" s="362"/>
      <c r="H90" s="362"/>
      <c r="I90" s="362" t="s">
        <v>24</v>
      </c>
      <c r="J90" s="362" t="s">
        <v>449</v>
      </c>
      <c r="K90" s="361" t="s">
        <v>463</v>
      </c>
      <c r="L90" s="362"/>
      <c r="M90" s="362" t="s">
        <v>90</v>
      </c>
      <c r="N90" s="362" t="s">
        <v>9</v>
      </c>
      <c r="O90" s="362"/>
      <c r="P90" s="362" t="s">
        <v>90</v>
      </c>
      <c r="Q90" s="362" t="s">
        <v>90</v>
      </c>
      <c r="R90" s="362"/>
      <c r="S90" s="361" t="s">
        <v>464</v>
      </c>
      <c r="T90" s="361" t="s">
        <v>108</v>
      </c>
      <c r="U90" s="361" t="s">
        <v>452</v>
      </c>
      <c r="V90" s="362" t="s">
        <v>115</v>
      </c>
      <c r="W90" s="362"/>
      <c r="X90" s="362" t="s">
        <v>9</v>
      </c>
      <c r="Y90" s="362" t="s">
        <v>50</v>
      </c>
      <c r="Z90" s="362" t="s">
        <v>90</v>
      </c>
      <c r="AA90" s="366" t="s">
        <v>90</v>
      </c>
      <c r="AB90" s="362" t="s">
        <v>90</v>
      </c>
      <c r="AC90" s="362"/>
      <c r="AD90" s="362"/>
      <c r="AE90" s="362"/>
      <c r="AF90" s="362"/>
      <c r="AG90" s="362"/>
      <c r="AH90" s="362"/>
      <c r="AI90" s="362" t="s">
        <v>7010</v>
      </c>
      <c r="AJ90" s="362" t="s">
        <v>24</v>
      </c>
      <c r="AK90" s="362" t="s">
        <v>40</v>
      </c>
      <c r="AL90" s="362"/>
      <c r="AM90" s="362"/>
      <c r="AN90" s="362"/>
      <c r="AO90" s="362"/>
      <c r="AP90" s="361"/>
      <c r="AR90">
        <v>1</v>
      </c>
      <c r="AS90" t="s">
        <v>9</v>
      </c>
      <c r="AT90" t="s">
        <v>9</v>
      </c>
    </row>
    <row r="91" spans="2:46" ht="15" customHeight="1" x14ac:dyDescent="0.35">
      <c r="B91" s="362">
        <v>89</v>
      </c>
      <c r="C91" s="362" t="s">
        <v>465</v>
      </c>
      <c r="D91" s="362">
        <v>472</v>
      </c>
      <c r="E91" s="362" t="s">
        <v>172</v>
      </c>
      <c r="F91" s="362"/>
      <c r="G91" s="362"/>
      <c r="H91" s="362"/>
      <c r="I91" s="362" t="s">
        <v>24</v>
      </c>
      <c r="J91" s="362" t="s">
        <v>460</v>
      </c>
      <c r="K91" s="361" t="s">
        <v>466</v>
      </c>
      <c r="L91" s="362"/>
      <c r="M91" s="362" t="s">
        <v>90</v>
      </c>
      <c r="N91" s="362" t="s">
        <v>9</v>
      </c>
      <c r="O91" s="362"/>
      <c r="P91" s="362" t="s">
        <v>90</v>
      </c>
      <c r="Q91" s="362" t="s">
        <v>90</v>
      </c>
      <c r="R91" s="362"/>
      <c r="S91" s="361" t="s">
        <v>467</v>
      </c>
      <c r="T91" s="361" t="s">
        <v>110</v>
      </c>
      <c r="U91" s="361"/>
      <c r="V91" s="362" t="s">
        <v>115</v>
      </c>
      <c r="W91" s="362"/>
      <c r="X91" s="362" t="s">
        <v>9</v>
      </c>
      <c r="Y91" s="362" t="s">
        <v>50</v>
      </c>
      <c r="Z91" s="362" t="s">
        <v>90</v>
      </c>
      <c r="AA91" s="366" t="s">
        <v>90</v>
      </c>
      <c r="AB91" s="362" t="s">
        <v>90</v>
      </c>
      <c r="AC91" s="362"/>
      <c r="AD91" s="362"/>
      <c r="AE91" s="362"/>
      <c r="AF91" s="362"/>
      <c r="AG91" s="362"/>
      <c r="AH91" s="362"/>
      <c r="AI91" s="362" t="s">
        <v>7010</v>
      </c>
      <c r="AJ91" s="362" t="s">
        <v>24</v>
      </c>
      <c r="AK91" s="362" t="s">
        <v>40</v>
      </c>
      <c r="AL91" s="362"/>
      <c r="AM91" s="362"/>
      <c r="AN91" s="362" t="s">
        <v>468</v>
      </c>
      <c r="AO91" s="362"/>
      <c r="AP91" s="361"/>
      <c r="AR91">
        <v>1</v>
      </c>
      <c r="AS91" t="s">
        <v>9</v>
      </c>
      <c r="AT91" t="s">
        <v>9</v>
      </c>
    </row>
    <row r="92" spans="2:46" ht="15" customHeight="1" x14ac:dyDescent="0.35">
      <c r="B92" s="362">
        <v>90</v>
      </c>
      <c r="C92" s="362" t="s">
        <v>469</v>
      </c>
      <c r="D92" s="362">
        <v>472</v>
      </c>
      <c r="E92" s="362" t="s">
        <v>172</v>
      </c>
      <c r="F92" s="362"/>
      <c r="G92" s="362"/>
      <c r="H92" s="362"/>
      <c r="I92" s="362" t="s">
        <v>24</v>
      </c>
      <c r="J92" s="362" t="s">
        <v>400</v>
      </c>
      <c r="K92" s="361" t="s">
        <v>470</v>
      </c>
      <c r="L92" s="362"/>
      <c r="M92" s="362" t="s">
        <v>90</v>
      </c>
      <c r="N92" s="362" t="s">
        <v>180</v>
      </c>
      <c r="O92" s="362"/>
      <c r="P92" s="362" t="s">
        <v>90</v>
      </c>
      <c r="Q92" s="362" t="s">
        <v>90</v>
      </c>
      <c r="R92" s="362"/>
      <c r="S92" s="361"/>
      <c r="T92" s="362"/>
      <c r="U92" s="362"/>
      <c r="V92" s="362" t="s">
        <v>115</v>
      </c>
      <c r="W92" s="362"/>
      <c r="X92" s="362"/>
      <c r="Y92" s="362" t="s">
        <v>45</v>
      </c>
      <c r="Z92" s="362" t="s">
        <v>181</v>
      </c>
      <c r="AA92" s="366">
        <v>45783</v>
      </c>
      <c r="AB92" s="367" t="s">
        <v>471</v>
      </c>
      <c r="AC92" s="362"/>
      <c r="AD92" s="362"/>
      <c r="AE92" s="362"/>
      <c r="AF92" s="362"/>
      <c r="AG92" s="362"/>
      <c r="AH92" s="362"/>
      <c r="AI92" s="362" t="s">
        <v>7010</v>
      </c>
      <c r="AJ92" s="362" t="s">
        <v>24</v>
      </c>
      <c r="AK92" s="362" t="s">
        <v>39</v>
      </c>
      <c r="AL92" s="362"/>
      <c r="AM92" s="362"/>
      <c r="AN92" s="362"/>
      <c r="AO92" s="368">
        <v>45783</v>
      </c>
      <c r="AP92" s="361" t="s">
        <v>471</v>
      </c>
      <c r="AR92">
        <v>1</v>
      </c>
      <c r="AS92" t="s">
        <v>539</v>
      </c>
      <c r="AT92" t="s">
        <v>5841</v>
      </c>
    </row>
    <row r="93" spans="2:46" ht="15" customHeight="1" x14ac:dyDescent="0.35">
      <c r="B93" s="362">
        <v>91</v>
      </c>
      <c r="C93" s="362" t="s">
        <v>472</v>
      </c>
      <c r="D93" s="362">
        <v>472</v>
      </c>
      <c r="E93" s="362" t="s">
        <v>172</v>
      </c>
      <c r="F93" s="362"/>
      <c r="G93" s="362"/>
      <c r="H93" s="362"/>
      <c r="I93" s="362" t="s">
        <v>24</v>
      </c>
      <c r="J93" s="362" t="s">
        <v>400</v>
      </c>
      <c r="K93" s="361" t="s">
        <v>473</v>
      </c>
      <c r="L93" s="362"/>
      <c r="M93" s="362" t="s">
        <v>90</v>
      </c>
      <c r="N93" s="362" t="s">
        <v>180</v>
      </c>
      <c r="O93" s="362"/>
      <c r="P93" s="362" t="s">
        <v>90</v>
      </c>
      <c r="Q93" s="362" t="s">
        <v>90</v>
      </c>
      <c r="R93" s="362"/>
      <c r="S93" s="361"/>
      <c r="T93" s="362"/>
      <c r="U93" s="362"/>
      <c r="V93" s="362" t="s">
        <v>115</v>
      </c>
      <c r="W93" s="362"/>
      <c r="X93" s="362"/>
      <c r="Y93" s="362" t="s">
        <v>45</v>
      </c>
      <c r="Z93" s="362" t="s">
        <v>181</v>
      </c>
      <c r="AA93" s="366">
        <v>45783</v>
      </c>
      <c r="AB93" s="367" t="s">
        <v>474</v>
      </c>
      <c r="AC93" s="362"/>
      <c r="AD93" s="362"/>
      <c r="AE93" s="362"/>
      <c r="AF93" s="362"/>
      <c r="AG93" s="362"/>
      <c r="AH93" s="362"/>
      <c r="AI93" s="362" t="s">
        <v>7010</v>
      </c>
      <c r="AJ93" s="362" t="s">
        <v>24</v>
      </c>
      <c r="AK93" s="362" t="s">
        <v>39</v>
      </c>
      <c r="AL93" s="362"/>
      <c r="AM93" s="362"/>
      <c r="AN93" s="362"/>
      <c r="AO93" s="368">
        <v>45783</v>
      </c>
      <c r="AP93" s="361" t="s">
        <v>474</v>
      </c>
      <c r="AR93">
        <v>1</v>
      </c>
      <c r="AS93" t="s">
        <v>539</v>
      </c>
      <c r="AT93" t="s">
        <v>5841</v>
      </c>
    </row>
    <row r="94" spans="2:46" ht="15" customHeight="1" x14ac:dyDescent="0.35">
      <c r="B94" s="362">
        <v>92</v>
      </c>
      <c r="C94" s="362" t="s">
        <v>475</v>
      </c>
      <c r="D94" s="362">
        <v>472</v>
      </c>
      <c r="E94" s="362" t="s">
        <v>172</v>
      </c>
      <c r="F94" s="362"/>
      <c r="G94" s="362"/>
      <c r="H94" s="362"/>
      <c r="I94" s="362" t="s">
        <v>24</v>
      </c>
      <c r="J94" s="362" t="s">
        <v>400</v>
      </c>
      <c r="K94" s="361" t="s">
        <v>476</v>
      </c>
      <c r="L94" s="362"/>
      <c r="M94" s="362" t="s">
        <v>90</v>
      </c>
      <c r="N94" s="362" t="s">
        <v>180</v>
      </c>
      <c r="O94" s="362"/>
      <c r="P94" s="362" t="s">
        <v>90</v>
      </c>
      <c r="Q94" s="362" t="s">
        <v>90</v>
      </c>
      <c r="R94" s="362"/>
      <c r="S94" s="361"/>
      <c r="T94" s="362"/>
      <c r="U94" s="362"/>
      <c r="V94" s="362" t="s">
        <v>115</v>
      </c>
      <c r="W94" s="362"/>
      <c r="X94" s="362"/>
      <c r="Y94" s="362" t="s">
        <v>45</v>
      </c>
      <c r="Z94" s="362" t="s">
        <v>181</v>
      </c>
      <c r="AA94" s="366">
        <v>45783</v>
      </c>
      <c r="AB94" s="367" t="s">
        <v>477</v>
      </c>
      <c r="AC94" s="362"/>
      <c r="AD94" s="362"/>
      <c r="AE94" s="362"/>
      <c r="AF94" s="362"/>
      <c r="AG94" s="362"/>
      <c r="AH94" s="362"/>
      <c r="AI94" s="362" t="s">
        <v>7010</v>
      </c>
      <c r="AJ94" s="362" t="s">
        <v>24</v>
      </c>
      <c r="AK94" s="362" t="s">
        <v>39</v>
      </c>
      <c r="AL94" s="362"/>
      <c r="AM94" s="362"/>
      <c r="AN94" s="362"/>
      <c r="AO94" s="368">
        <v>45783</v>
      </c>
      <c r="AP94" s="361" t="s">
        <v>477</v>
      </c>
      <c r="AR94">
        <v>1</v>
      </c>
      <c r="AS94" t="s">
        <v>539</v>
      </c>
      <c r="AT94" t="s">
        <v>5841</v>
      </c>
    </row>
    <row r="95" spans="2:46" ht="15" customHeight="1" x14ac:dyDescent="0.35">
      <c r="B95" s="362">
        <v>93</v>
      </c>
      <c r="C95" s="362" t="s">
        <v>478</v>
      </c>
      <c r="D95" s="362">
        <v>472</v>
      </c>
      <c r="E95" s="362" t="s">
        <v>172</v>
      </c>
      <c r="F95" s="362"/>
      <c r="G95" s="362"/>
      <c r="H95" s="362"/>
      <c r="I95" s="362" t="s">
        <v>24</v>
      </c>
      <c r="J95" s="362" t="s">
        <v>400</v>
      </c>
      <c r="K95" s="361" t="s">
        <v>479</v>
      </c>
      <c r="L95" s="362"/>
      <c r="M95" s="362" t="s">
        <v>90</v>
      </c>
      <c r="N95" s="362" t="s">
        <v>180</v>
      </c>
      <c r="O95" s="362"/>
      <c r="P95" s="362" t="s">
        <v>90</v>
      </c>
      <c r="Q95" s="362" t="s">
        <v>90</v>
      </c>
      <c r="R95" s="362"/>
      <c r="S95" s="361"/>
      <c r="T95" s="362"/>
      <c r="U95" s="362"/>
      <c r="V95" s="362" t="s">
        <v>115</v>
      </c>
      <c r="W95" s="362"/>
      <c r="X95" s="362"/>
      <c r="Y95" s="362" t="s">
        <v>45</v>
      </c>
      <c r="Z95" s="362" t="s">
        <v>181</v>
      </c>
      <c r="AA95" s="366">
        <v>45783</v>
      </c>
      <c r="AB95" s="367" t="s">
        <v>477</v>
      </c>
      <c r="AC95" s="362"/>
      <c r="AD95" s="362"/>
      <c r="AE95" s="362"/>
      <c r="AF95" s="362"/>
      <c r="AG95" s="362"/>
      <c r="AH95" s="362"/>
      <c r="AI95" s="362" t="s">
        <v>7010</v>
      </c>
      <c r="AJ95" s="362" t="s">
        <v>24</v>
      </c>
      <c r="AK95" s="362" t="s">
        <v>39</v>
      </c>
      <c r="AL95" s="362"/>
      <c r="AM95" s="362"/>
      <c r="AN95" s="362"/>
      <c r="AO95" s="368">
        <v>45783</v>
      </c>
      <c r="AP95" s="361" t="s">
        <v>477</v>
      </c>
      <c r="AR95">
        <v>1</v>
      </c>
      <c r="AS95" t="s">
        <v>539</v>
      </c>
      <c r="AT95" t="s">
        <v>5841</v>
      </c>
    </row>
    <row r="96" spans="2:46" ht="15" customHeight="1" x14ac:dyDescent="0.35">
      <c r="B96" s="362">
        <v>94</v>
      </c>
      <c r="C96" s="362" t="s">
        <v>480</v>
      </c>
      <c r="D96" s="362">
        <v>472</v>
      </c>
      <c r="E96" s="362" t="s">
        <v>172</v>
      </c>
      <c r="F96" s="362"/>
      <c r="G96" s="362"/>
      <c r="H96" s="362"/>
      <c r="I96" s="362" t="s">
        <v>24</v>
      </c>
      <c r="J96" s="362" t="s">
        <v>400</v>
      </c>
      <c r="K96" s="361" t="s">
        <v>481</v>
      </c>
      <c r="L96" s="362"/>
      <c r="M96" s="362" t="s">
        <v>90</v>
      </c>
      <c r="N96" s="362" t="s">
        <v>180</v>
      </c>
      <c r="O96" s="362"/>
      <c r="P96" s="362" t="s">
        <v>90</v>
      </c>
      <c r="Q96" s="362" t="s">
        <v>90</v>
      </c>
      <c r="R96" s="362"/>
      <c r="S96" s="361"/>
      <c r="T96" s="362"/>
      <c r="U96" s="362"/>
      <c r="V96" s="362" t="s">
        <v>115</v>
      </c>
      <c r="W96" s="362"/>
      <c r="X96" s="362"/>
      <c r="Y96" s="362" t="s">
        <v>45</v>
      </c>
      <c r="Z96" s="362" t="s">
        <v>181</v>
      </c>
      <c r="AA96" s="366">
        <v>45783</v>
      </c>
      <c r="AB96" s="367" t="s">
        <v>482</v>
      </c>
      <c r="AC96" s="362"/>
      <c r="AD96" s="362"/>
      <c r="AE96" s="362"/>
      <c r="AF96" s="362"/>
      <c r="AG96" s="362"/>
      <c r="AH96" s="362"/>
      <c r="AI96" s="362" t="s">
        <v>7010</v>
      </c>
      <c r="AJ96" s="362" t="s">
        <v>24</v>
      </c>
      <c r="AK96" s="362" t="s">
        <v>39</v>
      </c>
      <c r="AL96" s="362"/>
      <c r="AM96" s="362"/>
      <c r="AN96" s="362"/>
      <c r="AO96" s="368">
        <v>45783</v>
      </c>
      <c r="AP96" s="361" t="s">
        <v>482</v>
      </c>
      <c r="AR96">
        <v>1</v>
      </c>
      <c r="AS96" t="s">
        <v>539</v>
      </c>
      <c r="AT96" t="s">
        <v>5841</v>
      </c>
    </row>
    <row r="97" spans="2:46" ht="15" customHeight="1" x14ac:dyDescent="0.35">
      <c r="B97" s="362">
        <v>95</v>
      </c>
      <c r="C97" s="362" t="s">
        <v>483</v>
      </c>
      <c r="D97" s="362">
        <v>472</v>
      </c>
      <c r="E97" s="362" t="s">
        <v>172</v>
      </c>
      <c r="F97" s="362"/>
      <c r="G97" s="362"/>
      <c r="H97" s="362"/>
      <c r="I97" s="362" t="s">
        <v>24</v>
      </c>
      <c r="J97" s="362" t="s">
        <v>400</v>
      </c>
      <c r="K97" s="361" t="s">
        <v>484</v>
      </c>
      <c r="L97" s="362"/>
      <c r="M97" s="362" t="s">
        <v>90</v>
      </c>
      <c r="N97" s="362" t="s">
        <v>9</v>
      </c>
      <c r="O97" s="362"/>
      <c r="P97" s="362" t="s">
        <v>90</v>
      </c>
      <c r="Q97" s="362" t="s">
        <v>90</v>
      </c>
      <c r="R97" s="362"/>
      <c r="S97" s="361" t="s">
        <v>485</v>
      </c>
      <c r="T97" s="362" t="s">
        <v>114</v>
      </c>
      <c r="U97" s="362" t="s">
        <v>486</v>
      </c>
      <c r="V97" s="362" t="s">
        <v>115</v>
      </c>
      <c r="W97" s="362"/>
      <c r="X97" s="362" t="s">
        <v>9</v>
      </c>
      <c r="Y97" s="362" t="s">
        <v>46</v>
      </c>
      <c r="Z97" s="362" t="s">
        <v>90</v>
      </c>
      <c r="AA97" s="366" t="s">
        <v>90</v>
      </c>
      <c r="AB97" s="370" t="s">
        <v>90</v>
      </c>
      <c r="AC97" s="362"/>
      <c r="AD97" s="362"/>
      <c r="AE97" s="362"/>
      <c r="AF97" s="362"/>
      <c r="AG97" s="362"/>
      <c r="AH97" s="362"/>
      <c r="AI97" s="362" t="s">
        <v>7010</v>
      </c>
      <c r="AJ97" s="362" t="s">
        <v>24</v>
      </c>
      <c r="AK97" s="362" t="s">
        <v>40</v>
      </c>
      <c r="AL97" s="362"/>
      <c r="AM97" s="362"/>
      <c r="AN97" s="362" t="s">
        <v>487</v>
      </c>
      <c r="AO97" s="362"/>
      <c r="AP97" s="361"/>
      <c r="AR97">
        <v>1</v>
      </c>
      <c r="AS97" t="s">
        <v>9</v>
      </c>
      <c r="AT97" t="s">
        <v>9</v>
      </c>
    </row>
    <row r="98" spans="2:46" ht="15" customHeight="1" x14ac:dyDescent="0.35">
      <c r="B98" s="362">
        <v>96</v>
      </c>
      <c r="C98" s="362" t="s">
        <v>488</v>
      </c>
      <c r="D98" s="362">
        <v>472</v>
      </c>
      <c r="E98" s="362" t="s">
        <v>172</v>
      </c>
      <c r="F98" s="362"/>
      <c r="G98" s="362"/>
      <c r="H98" s="362"/>
      <c r="I98" s="362" t="s">
        <v>24</v>
      </c>
      <c r="J98" s="362" t="s">
        <v>489</v>
      </c>
      <c r="K98" s="361" t="s">
        <v>490</v>
      </c>
      <c r="L98" s="362"/>
      <c r="M98" s="362" t="s">
        <v>90</v>
      </c>
      <c r="N98" s="362" t="s">
        <v>180</v>
      </c>
      <c r="O98" s="362"/>
      <c r="P98" s="362" t="s">
        <v>90</v>
      </c>
      <c r="Q98" s="362" t="s">
        <v>90</v>
      </c>
      <c r="R98" s="362"/>
      <c r="S98" s="361"/>
      <c r="T98" s="362"/>
      <c r="U98" s="362"/>
      <c r="V98" s="362" t="s">
        <v>115</v>
      </c>
      <c r="W98" s="362"/>
      <c r="X98" s="362"/>
      <c r="Y98" s="362" t="s">
        <v>45</v>
      </c>
      <c r="Z98" s="362" t="s">
        <v>181</v>
      </c>
      <c r="AA98" s="366">
        <v>45783</v>
      </c>
      <c r="AB98" s="367" t="s">
        <v>491</v>
      </c>
      <c r="AC98" s="362"/>
      <c r="AD98" s="362"/>
      <c r="AE98" s="362"/>
      <c r="AF98" s="362"/>
      <c r="AG98" s="362"/>
      <c r="AH98" s="362"/>
      <c r="AI98" s="362" t="s">
        <v>7010</v>
      </c>
      <c r="AJ98" s="362" t="s">
        <v>24</v>
      </c>
      <c r="AK98" s="362" t="s">
        <v>39</v>
      </c>
      <c r="AL98" s="362"/>
      <c r="AM98" s="362"/>
      <c r="AN98" s="362"/>
      <c r="AO98" s="368">
        <v>45783</v>
      </c>
      <c r="AP98" s="361" t="s">
        <v>491</v>
      </c>
      <c r="AR98">
        <v>1</v>
      </c>
      <c r="AS98" t="s">
        <v>539</v>
      </c>
      <c r="AT98" t="s">
        <v>5841</v>
      </c>
    </row>
    <row r="99" spans="2:46" ht="15" customHeight="1" x14ac:dyDescent="0.35">
      <c r="B99" s="362">
        <v>97</v>
      </c>
      <c r="C99" s="362" t="s">
        <v>492</v>
      </c>
      <c r="D99" s="362">
        <v>472</v>
      </c>
      <c r="E99" s="362" t="s">
        <v>172</v>
      </c>
      <c r="F99" s="362"/>
      <c r="G99" s="362"/>
      <c r="H99" s="362"/>
      <c r="I99" s="362" t="s">
        <v>24</v>
      </c>
      <c r="J99" s="362" t="s">
        <v>489</v>
      </c>
      <c r="K99" s="361" t="s">
        <v>493</v>
      </c>
      <c r="L99" s="362"/>
      <c r="M99" s="362" t="s">
        <v>90</v>
      </c>
      <c r="N99" s="362" t="s">
        <v>180</v>
      </c>
      <c r="O99" s="362"/>
      <c r="P99" s="362" t="s">
        <v>90</v>
      </c>
      <c r="Q99" s="362" t="s">
        <v>90</v>
      </c>
      <c r="R99" s="362"/>
      <c r="S99" s="361"/>
      <c r="T99" s="362"/>
      <c r="U99" s="362"/>
      <c r="V99" s="362" t="s">
        <v>115</v>
      </c>
      <c r="W99" s="362"/>
      <c r="X99" s="362"/>
      <c r="Y99" s="362" t="s">
        <v>45</v>
      </c>
      <c r="Z99" s="362" t="s">
        <v>181</v>
      </c>
      <c r="AA99" s="366">
        <v>45783</v>
      </c>
      <c r="AB99" s="367" t="s">
        <v>494</v>
      </c>
      <c r="AC99" s="362"/>
      <c r="AD99" s="362"/>
      <c r="AE99" s="362"/>
      <c r="AF99" s="362"/>
      <c r="AG99" s="362"/>
      <c r="AH99" s="362"/>
      <c r="AI99" s="362" t="s">
        <v>7010</v>
      </c>
      <c r="AJ99" s="362" t="s">
        <v>24</v>
      </c>
      <c r="AK99" s="362" t="s">
        <v>39</v>
      </c>
      <c r="AL99" s="362"/>
      <c r="AM99" s="362"/>
      <c r="AN99" s="362"/>
      <c r="AO99" s="368">
        <v>45783</v>
      </c>
      <c r="AP99" s="361" t="s">
        <v>494</v>
      </c>
      <c r="AR99">
        <v>1</v>
      </c>
      <c r="AS99" t="s">
        <v>539</v>
      </c>
      <c r="AT99" t="s">
        <v>5841</v>
      </c>
    </row>
    <row r="100" spans="2:46" ht="15" customHeight="1" x14ac:dyDescent="0.35">
      <c r="B100" s="362">
        <v>98</v>
      </c>
      <c r="C100" s="362" t="s">
        <v>495</v>
      </c>
      <c r="D100" s="362">
        <v>472</v>
      </c>
      <c r="E100" s="362" t="s">
        <v>172</v>
      </c>
      <c r="F100" s="362"/>
      <c r="G100" s="362"/>
      <c r="H100" s="362"/>
      <c r="I100" s="362" t="s">
        <v>24</v>
      </c>
      <c r="J100" s="362" t="s">
        <v>489</v>
      </c>
      <c r="K100" s="361" t="s">
        <v>496</v>
      </c>
      <c r="L100" s="362"/>
      <c r="M100" s="362" t="s">
        <v>90</v>
      </c>
      <c r="N100" s="362" t="s">
        <v>9</v>
      </c>
      <c r="O100" s="362"/>
      <c r="P100" s="362" t="s">
        <v>90</v>
      </c>
      <c r="Q100" s="362" t="s">
        <v>90</v>
      </c>
      <c r="R100" s="362"/>
      <c r="S100" s="361" t="s">
        <v>497</v>
      </c>
      <c r="T100" s="361" t="s">
        <v>103</v>
      </c>
      <c r="U100" s="361" t="s">
        <v>498</v>
      </c>
      <c r="V100" s="362" t="s">
        <v>115</v>
      </c>
      <c r="W100" s="362"/>
      <c r="X100" s="362" t="s">
        <v>9</v>
      </c>
      <c r="Y100" s="362" t="s">
        <v>50</v>
      </c>
      <c r="Z100" s="362" t="s">
        <v>90</v>
      </c>
      <c r="AA100" s="366" t="s">
        <v>90</v>
      </c>
      <c r="AB100" s="362" t="s">
        <v>90</v>
      </c>
      <c r="AC100" s="362"/>
      <c r="AD100" s="362"/>
      <c r="AE100" s="362"/>
      <c r="AF100" s="362"/>
      <c r="AG100" s="362"/>
      <c r="AH100" s="362"/>
      <c r="AI100" s="362" t="s">
        <v>7010</v>
      </c>
      <c r="AJ100" s="362" t="s">
        <v>24</v>
      </c>
      <c r="AK100" s="362" t="s">
        <v>40</v>
      </c>
      <c r="AL100" s="362"/>
      <c r="AM100" s="362"/>
      <c r="AN100" s="362"/>
      <c r="AO100" s="362"/>
      <c r="AP100" s="361"/>
      <c r="AR100">
        <v>1</v>
      </c>
      <c r="AS100" t="s">
        <v>9</v>
      </c>
      <c r="AT100" t="s">
        <v>9</v>
      </c>
    </row>
    <row r="101" spans="2:46" ht="15" customHeight="1" x14ac:dyDescent="0.35">
      <c r="B101" s="362">
        <v>99</v>
      </c>
      <c r="C101" s="362" t="s">
        <v>499</v>
      </c>
      <c r="D101" s="362">
        <v>472</v>
      </c>
      <c r="E101" s="362" t="s">
        <v>172</v>
      </c>
      <c r="F101" s="362"/>
      <c r="G101" s="362"/>
      <c r="H101" s="362"/>
      <c r="I101" s="362" t="s">
        <v>24</v>
      </c>
      <c r="J101" s="362" t="s">
        <v>489</v>
      </c>
      <c r="K101" s="361" t="s">
        <v>500</v>
      </c>
      <c r="L101" s="362"/>
      <c r="M101" s="362" t="s">
        <v>90</v>
      </c>
      <c r="N101" s="362" t="s">
        <v>180</v>
      </c>
      <c r="O101" s="362"/>
      <c r="P101" s="362" t="s">
        <v>90</v>
      </c>
      <c r="Q101" s="362" t="s">
        <v>90</v>
      </c>
      <c r="R101" s="362"/>
      <c r="S101" s="361"/>
      <c r="T101" s="362"/>
      <c r="U101" s="362"/>
      <c r="V101" s="362" t="s">
        <v>115</v>
      </c>
      <c r="W101" s="362"/>
      <c r="X101" s="362"/>
      <c r="Y101" s="362" t="s">
        <v>45</v>
      </c>
      <c r="Z101" s="362" t="s">
        <v>181</v>
      </c>
      <c r="AA101" s="366">
        <v>45783</v>
      </c>
      <c r="AB101" s="367" t="s">
        <v>501</v>
      </c>
      <c r="AC101" s="362"/>
      <c r="AD101" s="362"/>
      <c r="AE101" s="362"/>
      <c r="AF101" s="362"/>
      <c r="AG101" s="362"/>
      <c r="AH101" s="362"/>
      <c r="AI101" s="362" t="s">
        <v>7010</v>
      </c>
      <c r="AJ101" s="362" t="s">
        <v>24</v>
      </c>
      <c r="AK101" s="362" t="s">
        <v>39</v>
      </c>
      <c r="AL101" s="362"/>
      <c r="AM101" s="362"/>
      <c r="AN101" s="362"/>
      <c r="AO101" s="368">
        <v>45783</v>
      </c>
      <c r="AP101" s="361" t="s">
        <v>501</v>
      </c>
      <c r="AR101">
        <v>1</v>
      </c>
      <c r="AS101" t="s">
        <v>539</v>
      </c>
      <c r="AT101" t="s">
        <v>5841</v>
      </c>
    </row>
    <row r="102" spans="2:46" ht="15" customHeight="1" x14ac:dyDescent="0.35">
      <c r="B102" s="362">
        <v>100</v>
      </c>
      <c r="C102" s="362" t="s">
        <v>502</v>
      </c>
      <c r="D102" s="362">
        <v>472</v>
      </c>
      <c r="E102" s="362" t="s">
        <v>172</v>
      </c>
      <c r="F102" s="362"/>
      <c r="G102" s="362"/>
      <c r="H102" s="362"/>
      <c r="I102" s="362" t="s">
        <v>24</v>
      </c>
      <c r="J102" s="362" t="s">
        <v>489</v>
      </c>
      <c r="K102" s="361" t="s">
        <v>503</v>
      </c>
      <c r="L102" s="362"/>
      <c r="M102" s="362" t="s">
        <v>90</v>
      </c>
      <c r="N102" s="362" t="s">
        <v>9</v>
      </c>
      <c r="O102" s="362"/>
      <c r="P102" s="362" t="s">
        <v>90</v>
      </c>
      <c r="Q102" s="362" t="s">
        <v>90</v>
      </c>
      <c r="R102" s="362"/>
      <c r="S102" s="361"/>
      <c r="T102" s="362"/>
      <c r="U102" s="362"/>
      <c r="V102" s="362" t="s">
        <v>115</v>
      </c>
      <c r="W102" s="362"/>
      <c r="X102" s="362"/>
      <c r="Y102" s="362" t="s">
        <v>45</v>
      </c>
      <c r="Z102" s="362" t="s">
        <v>90</v>
      </c>
      <c r="AA102" s="366" t="s">
        <v>90</v>
      </c>
      <c r="AB102" s="362" t="s">
        <v>90</v>
      </c>
      <c r="AC102" s="362"/>
      <c r="AD102" s="362"/>
      <c r="AE102" s="362"/>
      <c r="AF102" s="362"/>
      <c r="AG102" s="362"/>
      <c r="AH102" s="362"/>
      <c r="AI102" s="362" t="s">
        <v>7010</v>
      </c>
      <c r="AJ102" s="362" t="s">
        <v>24</v>
      </c>
      <c r="AK102" s="362" t="s">
        <v>9</v>
      </c>
      <c r="AL102" s="362"/>
      <c r="AM102" s="362"/>
      <c r="AN102" s="362"/>
      <c r="AO102" s="368" t="s">
        <v>90</v>
      </c>
      <c r="AP102" s="361" t="s">
        <v>504</v>
      </c>
      <c r="AR102">
        <v>1</v>
      </c>
      <c r="AS102" t="s">
        <v>539</v>
      </c>
      <c r="AT102" t="s">
        <v>5840</v>
      </c>
    </row>
    <row r="103" spans="2:46" ht="15" customHeight="1" x14ac:dyDescent="0.35">
      <c r="B103" s="362">
        <v>101</v>
      </c>
      <c r="C103" s="362" t="s">
        <v>505</v>
      </c>
      <c r="D103" s="362">
        <v>472</v>
      </c>
      <c r="E103" s="362" t="s">
        <v>172</v>
      </c>
      <c r="F103" s="362"/>
      <c r="G103" s="362"/>
      <c r="H103" s="362"/>
      <c r="I103" s="362" t="s">
        <v>24</v>
      </c>
      <c r="J103" s="362" t="s">
        <v>489</v>
      </c>
      <c r="K103" s="361" t="s">
        <v>506</v>
      </c>
      <c r="L103" s="362"/>
      <c r="M103" s="362" t="s">
        <v>90</v>
      </c>
      <c r="N103" s="362" t="s">
        <v>9</v>
      </c>
      <c r="O103" s="362"/>
      <c r="P103" s="362" t="s">
        <v>90</v>
      </c>
      <c r="Q103" s="362" t="s">
        <v>90</v>
      </c>
      <c r="R103" s="362"/>
      <c r="S103" s="361" t="s">
        <v>507</v>
      </c>
      <c r="T103" s="362" t="s">
        <v>113</v>
      </c>
      <c r="U103" s="362"/>
      <c r="V103" s="362" t="s">
        <v>115</v>
      </c>
      <c r="W103" s="362"/>
      <c r="X103" s="362"/>
      <c r="Y103" s="362" t="s">
        <v>45</v>
      </c>
      <c r="Z103" s="362" t="s">
        <v>90</v>
      </c>
      <c r="AA103" s="366" t="s">
        <v>90</v>
      </c>
      <c r="AB103" s="362" t="s">
        <v>90</v>
      </c>
      <c r="AC103" s="362"/>
      <c r="AD103" s="362"/>
      <c r="AE103" s="362"/>
      <c r="AF103" s="362"/>
      <c r="AG103" s="362"/>
      <c r="AH103" s="362"/>
      <c r="AI103" s="362" t="s">
        <v>7010</v>
      </c>
      <c r="AJ103" s="362" t="s">
        <v>24</v>
      </c>
      <c r="AK103" s="362" t="s">
        <v>39</v>
      </c>
      <c r="AL103" s="362"/>
      <c r="AM103" s="362"/>
      <c r="AN103" s="362"/>
      <c r="AO103" s="368">
        <v>45923</v>
      </c>
      <c r="AP103" s="361" t="s">
        <v>508</v>
      </c>
      <c r="AR103">
        <v>1</v>
      </c>
      <c r="AS103" t="s">
        <v>539</v>
      </c>
      <c r="AT103" t="s">
        <v>5840</v>
      </c>
    </row>
    <row r="104" spans="2:46" ht="15" customHeight="1" x14ac:dyDescent="0.35">
      <c r="B104" s="362">
        <v>102</v>
      </c>
      <c r="C104" s="362" t="s">
        <v>509</v>
      </c>
      <c r="D104" s="362">
        <v>472</v>
      </c>
      <c r="E104" s="362" t="s">
        <v>172</v>
      </c>
      <c r="F104" s="362"/>
      <c r="G104" s="362"/>
      <c r="H104" s="362"/>
      <c r="I104" s="362" t="s">
        <v>24</v>
      </c>
      <c r="J104" s="362" t="s">
        <v>489</v>
      </c>
      <c r="K104" s="361" t="s">
        <v>510</v>
      </c>
      <c r="L104" s="362"/>
      <c r="M104" s="362" t="s">
        <v>90</v>
      </c>
      <c r="N104" s="362" t="s">
        <v>180</v>
      </c>
      <c r="O104" s="362"/>
      <c r="P104" s="362" t="s">
        <v>90</v>
      </c>
      <c r="Q104" s="362" t="s">
        <v>90</v>
      </c>
      <c r="R104" s="362"/>
      <c r="S104" s="361"/>
      <c r="T104" s="362"/>
      <c r="U104" s="362"/>
      <c r="V104" s="362" t="s">
        <v>115</v>
      </c>
      <c r="W104" s="362"/>
      <c r="X104" s="362"/>
      <c r="Y104" s="362" t="s">
        <v>45</v>
      </c>
      <c r="Z104" s="362" t="s">
        <v>181</v>
      </c>
      <c r="AA104" s="366">
        <v>45783</v>
      </c>
      <c r="AB104" s="367" t="s">
        <v>511</v>
      </c>
      <c r="AC104" s="362"/>
      <c r="AD104" s="362"/>
      <c r="AE104" s="362"/>
      <c r="AF104" s="362"/>
      <c r="AG104" s="362"/>
      <c r="AH104" s="362"/>
      <c r="AI104" s="362" t="s">
        <v>7010</v>
      </c>
      <c r="AJ104" s="362" t="s">
        <v>24</v>
      </c>
      <c r="AK104" s="362" t="s">
        <v>39</v>
      </c>
      <c r="AL104" s="362"/>
      <c r="AM104" s="362"/>
      <c r="AN104" s="362"/>
      <c r="AO104" s="368">
        <v>45783</v>
      </c>
      <c r="AP104" s="361" t="s">
        <v>511</v>
      </c>
      <c r="AR104">
        <v>1</v>
      </c>
      <c r="AS104" t="s">
        <v>539</v>
      </c>
      <c r="AT104" t="s">
        <v>5841</v>
      </c>
    </row>
    <row r="105" spans="2:46" ht="15" customHeight="1" x14ac:dyDescent="0.35">
      <c r="B105" s="362">
        <v>103</v>
      </c>
      <c r="C105" s="362" t="s">
        <v>512</v>
      </c>
      <c r="D105" s="362">
        <v>472</v>
      </c>
      <c r="E105" s="362" t="s">
        <v>172</v>
      </c>
      <c r="F105" s="362"/>
      <c r="G105" s="362"/>
      <c r="H105" s="362"/>
      <c r="I105" s="362" t="s">
        <v>24</v>
      </c>
      <c r="J105" s="362" t="s">
        <v>489</v>
      </c>
      <c r="K105" s="361" t="s">
        <v>513</v>
      </c>
      <c r="L105" s="362"/>
      <c r="M105" s="362" t="s">
        <v>90</v>
      </c>
      <c r="N105" s="362" t="s">
        <v>180</v>
      </c>
      <c r="O105" s="362"/>
      <c r="P105" s="362" t="s">
        <v>90</v>
      </c>
      <c r="Q105" s="362" t="s">
        <v>90</v>
      </c>
      <c r="R105" s="362"/>
      <c r="S105" s="361"/>
      <c r="T105" s="362"/>
      <c r="U105" s="362"/>
      <c r="V105" s="362" t="s">
        <v>115</v>
      </c>
      <c r="W105" s="362"/>
      <c r="X105" s="362"/>
      <c r="Y105" s="362" t="s">
        <v>45</v>
      </c>
      <c r="Z105" s="362" t="s">
        <v>181</v>
      </c>
      <c r="AA105" s="366">
        <v>45783</v>
      </c>
      <c r="AB105" s="367" t="s">
        <v>514</v>
      </c>
      <c r="AC105" s="362"/>
      <c r="AD105" s="362"/>
      <c r="AE105" s="362"/>
      <c r="AF105" s="362"/>
      <c r="AG105" s="362"/>
      <c r="AH105" s="362"/>
      <c r="AI105" s="362" t="s">
        <v>7010</v>
      </c>
      <c r="AJ105" s="362" t="s">
        <v>24</v>
      </c>
      <c r="AK105" s="362" t="s">
        <v>39</v>
      </c>
      <c r="AL105" s="362"/>
      <c r="AM105" s="362"/>
      <c r="AN105" s="362"/>
      <c r="AO105" s="368">
        <v>45783</v>
      </c>
      <c r="AP105" s="361" t="s">
        <v>514</v>
      </c>
      <c r="AR105">
        <v>1</v>
      </c>
      <c r="AS105" t="s">
        <v>539</v>
      </c>
      <c r="AT105" t="s">
        <v>5841</v>
      </c>
    </row>
    <row r="106" spans="2:46" ht="15" customHeight="1" x14ac:dyDescent="0.35">
      <c r="B106" s="362">
        <v>104</v>
      </c>
      <c r="C106" s="362" t="s">
        <v>515</v>
      </c>
      <c r="D106" s="362">
        <v>472</v>
      </c>
      <c r="E106" s="362" t="s">
        <v>172</v>
      </c>
      <c r="F106" s="362"/>
      <c r="G106" s="362"/>
      <c r="H106" s="362"/>
      <c r="I106" s="362" t="s">
        <v>24</v>
      </c>
      <c r="J106" s="362" t="s">
        <v>489</v>
      </c>
      <c r="K106" s="361" t="s">
        <v>516</v>
      </c>
      <c r="L106" s="362"/>
      <c r="M106" s="362" t="s">
        <v>90</v>
      </c>
      <c r="N106" s="362" t="s">
        <v>9</v>
      </c>
      <c r="O106" s="362"/>
      <c r="P106" s="362" t="s">
        <v>90</v>
      </c>
      <c r="Q106" s="362" t="s">
        <v>90</v>
      </c>
      <c r="R106" s="362"/>
      <c r="S106" s="361" t="s">
        <v>517</v>
      </c>
      <c r="T106" s="361" t="s">
        <v>62</v>
      </c>
      <c r="U106" s="361" t="s">
        <v>119</v>
      </c>
      <c r="V106" s="362" t="s">
        <v>115</v>
      </c>
      <c r="W106" s="362"/>
      <c r="X106" s="362" t="s">
        <v>9</v>
      </c>
      <c r="Y106" s="362" t="s">
        <v>50</v>
      </c>
      <c r="Z106" s="362" t="s">
        <v>90</v>
      </c>
      <c r="AA106" s="366" t="s">
        <v>90</v>
      </c>
      <c r="AB106" s="362" t="s">
        <v>90</v>
      </c>
      <c r="AC106" s="362"/>
      <c r="AD106" s="362"/>
      <c r="AE106" s="362"/>
      <c r="AF106" s="362"/>
      <c r="AG106" s="362"/>
      <c r="AH106" s="362"/>
      <c r="AI106" s="362" t="s">
        <v>7010</v>
      </c>
      <c r="AJ106" s="362" t="s">
        <v>24</v>
      </c>
      <c r="AK106" s="362" t="s">
        <v>40</v>
      </c>
      <c r="AL106" s="362"/>
      <c r="AM106" s="362"/>
      <c r="AN106" s="362"/>
      <c r="AO106" s="362"/>
      <c r="AP106" s="361"/>
      <c r="AR106">
        <v>1</v>
      </c>
      <c r="AS106" t="s">
        <v>9</v>
      </c>
      <c r="AT106" t="s">
        <v>9</v>
      </c>
    </row>
    <row r="107" spans="2:46" ht="15" customHeight="1" x14ac:dyDescent="0.35">
      <c r="B107" s="362">
        <v>105</v>
      </c>
      <c r="C107" s="362" t="s">
        <v>518</v>
      </c>
      <c r="D107" s="362">
        <v>472</v>
      </c>
      <c r="E107" s="362" t="s">
        <v>172</v>
      </c>
      <c r="F107" s="362"/>
      <c r="G107" s="362"/>
      <c r="H107" s="362"/>
      <c r="I107" s="362" t="s">
        <v>24</v>
      </c>
      <c r="J107" s="362" t="s">
        <v>489</v>
      </c>
      <c r="K107" s="361" t="s">
        <v>519</v>
      </c>
      <c r="L107" s="362"/>
      <c r="M107" s="362" t="s">
        <v>90</v>
      </c>
      <c r="N107" s="362" t="s">
        <v>9</v>
      </c>
      <c r="O107" s="362"/>
      <c r="P107" s="362" t="s">
        <v>90</v>
      </c>
      <c r="Q107" s="362" t="s">
        <v>90</v>
      </c>
      <c r="R107" s="362"/>
      <c r="S107" s="361" t="s">
        <v>517</v>
      </c>
      <c r="T107" s="361" t="s">
        <v>62</v>
      </c>
      <c r="U107" s="361" t="s">
        <v>119</v>
      </c>
      <c r="V107" s="362" t="s">
        <v>115</v>
      </c>
      <c r="W107" s="362"/>
      <c r="X107" s="362" t="s">
        <v>9</v>
      </c>
      <c r="Y107" s="362" t="s">
        <v>50</v>
      </c>
      <c r="Z107" s="362" t="s">
        <v>90</v>
      </c>
      <c r="AA107" s="366" t="s">
        <v>90</v>
      </c>
      <c r="AB107" s="362" t="s">
        <v>90</v>
      </c>
      <c r="AC107" s="362"/>
      <c r="AD107" s="362"/>
      <c r="AE107" s="362"/>
      <c r="AF107" s="362"/>
      <c r="AG107" s="362"/>
      <c r="AH107" s="362"/>
      <c r="AI107" s="362" t="s">
        <v>7010</v>
      </c>
      <c r="AJ107" s="362" t="s">
        <v>24</v>
      </c>
      <c r="AK107" s="362" t="s">
        <v>40</v>
      </c>
      <c r="AL107" s="362"/>
      <c r="AM107" s="362"/>
      <c r="AN107" s="362"/>
      <c r="AO107" s="362"/>
      <c r="AP107" s="361"/>
      <c r="AR107">
        <v>1</v>
      </c>
      <c r="AS107" t="s">
        <v>9</v>
      </c>
      <c r="AT107" t="s">
        <v>9</v>
      </c>
    </row>
    <row r="108" spans="2:46" ht="15" customHeight="1" x14ac:dyDescent="0.35">
      <c r="B108" s="362">
        <v>106</v>
      </c>
      <c r="C108" s="362" t="s">
        <v>520</v>
      </c>
      <c r="D108" s="362">
        <v>472</v>
      </c>
      <c r="E108" s="362" t="s">
        <v>172</v>
      </c>
      <c r="F108" s="362"/>
      <c r="G108" s="362"/>
      <c r="H108" s="362"/>
      <c r="I108" s="362" t="s">
        <v>24</v>
      </c>
      <c r="J108" s="362" t="s">
        <v>521</v>
      </c>
      <c r="K108" s="361" t="s">
        <v>522</v>
      </c>
      <c r="L108" s="362"/>
      <c r="M108" s="362" t="s">
        <v>90</v>
      </c>
      <c r="N108" s="362" t="s">
        <v>9</v>
      </c>
      <c r="O108" s="362"/>
      <c r="P108" s="362" t="s">
        <v>90</v>
      </c>
      <c r="Q108" s="362" t="s">
        <v>90</v>
      </c>
      <c r="R108" s="362"/>
      <c r="S108" s="361" t="s">
        <v>517</v>
      </c>
      <c r="T108" s="361" t="s">
        <v>62</v>
      </c>
      <c r="U108" s="361" t="s">
        <v>119</v>
      </c>
      <c r="V108" s="362" t="s">
        <v>115</v>
      </c>
      <c r="W108" s="362"/>
      <c r="X108" s="362" t="s">
        <v>9</v>
      </c>
      <c r="Y108" s="362" t="s">
        <v>50</v>
      </c>
      <c r="Z108" s="362" t="s">
        <v>90</v>
      </c>
      <c r="AA108" s="366" t="s">
        <v>90</v>
      </c>
      <c r="AB108" s="370" t="s">
        <v>90</v>
      </c>
      <c r="AC108" s="362"/>
      <c r="AD108" s="362"/>
      <c r="AE108" s="362"/>
      <c r="AF108" s="362"/>
      <c r="AG108" s="362"/>
      <c r="AH108" s="362"/>
      <c r="AI108" s="362" t="s">
        <v>7010</v>
      </c>
      <c r="AJ108" s="362" t="s">
        <v>24</v>
      </c>
      <c r="AK108" s="362" t="s">
        <v>40</v>
      </c>
      <c r="AL108" s="362"/>
      <c r="AM108" s="362"/>
      <c r="AN108" s="362"/>
      <c r="AO108" s="362"/>
      <c r="AP108" s="361"/>
      <c r="AR108">
        <v>1</v>
      </c>
      <c r="AS108" t="s">
        <v>9</v>
      </c>
      <c r="AT108" t="s">
        <v>9</v>
      </c>
    </row>
    <row r="109" spans="2:46" ht="15" customHeight="1" x14ac:dyDescent="0.35">
      <c r="B109" s="362">
        <v>107</v>
      </c>
      <c r="C109" s="362" t="s">
        <v>523</v>
      </c>
      <c r="D109" s="362">
        <v>472</v>
      </c>
      <c r="E109" s="362" t="s">
        <v>172</v>
      </c>
      <c r="F109" s="362"/>
      <c r="G109" s="362"/>
      <c r="H109" s="362"/>
      <c r="I109" s="362" t="s">
        <v>61</v>
      </c>
      <c r="J109" s="362" t="s">
        <v>524</v>
      </c>
      <c r="K109" s="361" t="s">
        <v>525</v>
      </c>
      <c r="L109" s="362"/>
      <c r="M109" s="362" t="s">
        <v>90</v>
      </c>
      <c r="N109" s="362" t="s">
        <v>9</v>
      </c>
      <c r="O109" s="362" t="s">
        <v>526</v>
      </c>
      <c r="P109" s="362" t="s">
        <v>90</v>
      </c>
      <c r="Q109" s="362" t="s">
        <v>90</v>
      </c>
      <c r="R109" s="362"/>
      <c r="S109" s="361" t="s">
        <v>527</v>
      </c>
      <c r="T109" s="362"/>
      <c r="U109" s="362"/>
      <c r="V109" s="362" t="s">
        <v>120</v>
      </c>
      <c r="W109" s="362"/>
      <c r="X109" s="362" t="s">
        <v>9</v>
      </c>
      <c r="Y109" s="362" t="s">
        <v>528</v>
      </c>
      <c r="Z109" s="362" t="s">
        <v>529</v>
      </c>
      <c r="AA109" s="366">
        <v>45810</v>
      </c>
      <c r="AB109" s="367" t="s">
        <v>530</v>
      </c>
      <c r="AC109" s="362"/>
      <c r="AD109" s="362"/>
      <c r="AE109" s="362"/>
      <c r="AF109" s="362"/>
      <c r="AG109" s="362"/>
      <c r="AH109" s="362"/>
      <c r="AI109" s="362" t="s">
        <v>7015</v>
      </c>
      <c r="AJ109" s="362" t="s">
        <v>19</v>
      </c>
      <c r="AK109" s="362" t="e">
        <v>#N/A</v>
      </c>
      <c r="AL109" s="362"/>
      <c r="AM109" s="362"/>
      <c r="AN109" s="362"/>
      <c r="AO109" s="368">
        <v>45810</v>
      </c>
      <c r="AP109" s="361" t="s">
        <v>530</v>
      </c>
      <c r="AQ109" t="s">
        <v>531</v>
      </c>
      <c r="AR109">
        <v>1</v>
      </c>
      <c r="AS109" t="s">
        <v>9</v>
      </c>
      <c r="AT109" t="s">
        <v>9</v>
      </c>
    </row>
    <row r="110" spans="2:46" ht="15" customHeight="1" x14ac:dyDescent="0.35">
      <c r="B110" s="362">
        <v>108</v>
      </c>
      <c r="C110" s="362" t="s">
        <v>532</v>
      </c>
      <c r="D110" s="362">
        <v>472</v>
      </c>
      <c r="E110" s="362" t="s">
        <v>172</v>
      </c>
      <c r="F110" s="362"/>
      <c r="G110" s="362"/>
      <c r="H110" s="362"/>
      <c r="I110" s="362" t="s">
        <v>61</v>
      </c>
      <c r="J110" s="362" t="s">
        <v>524</v>
      </c>
      <c r="K110" s="361" t="s">
        <v>533</v>
      </c>
      <c r="L110" s="362"/>
      <c r="M110" s="362" t="s">
        <v>90</v>
      </c>
      <c r="N110" s="362" t="s">
        <v>9</v>
      </c>
      <c r="O110" s="362" t="s">
        <v>526</v>
      </c>
      <c r="P110" s="362" t="s">
        <v>90</v>
      </c>
      <c r="Q110" s="362" t="s">
        <v>90</v>
      </c>
      <c r="R110" s="362"/>
      <c r="S110" s="361" t="s">
        <v>527</v>
      </c>
      <c r="T110" s="362"/>
      <c r="U110" s="362"/>
      <c r="V110" s="362" t="s">
        <v>120</v>
      </c>
      <c r="W110" s="362"/>
      <c r="X110" s="362" t="s">
        <v>9</v>
      </c>
      <c r="Y110" s="362" t="s">
        <v>528</v>
      </c>
      <c r="Z110" s="362" t="s">
        <v>529</v>
      </c>
      <c r="AA110" s="366">
        <v>45810</v>
      </c>
      <c r="AB110" s="370" t="s">
        <v>534</v>
      </c>
      <c r="AC110" s="362"/>
      <c r="AD110" s="362"/>
      <c r="AE110" s="362"/>
      <c r="AF110" s="362"/>
      <c r="AG110" s="362"/>
      <c r="AH110" s="362"/>
      <c r="AI110" s="362" t="s">
        <v>7015</v>
      </c>
      <c r="AJ110" s="362" t="s">
        <v>19</v>
      </c>
      <c r="AK110" s="362" t="e">
        <v>#N/A</v>
      </c>
      <c r="AL110" s="362"/>
      <c r="AM110" s="362"/>
      <c r="AN110" s="362"/>
      <c r="AO110" s="368">
        <v>45810</v>
      </c>
      <c r="AP110" s="361" t="s">
        <v>534</v>
      </c>
      <c r="AQ110" t="s">
        <v>531</v>
      </c>
      <c r="AR110">
        <v>1</v>
      </c>
      <c r="AS110" t="s">
        <v>9</v>
      </c>
      <c r="AT110" t="s">
        <v>9</v>
      </c>
    </row>
    <row r="111" spans="2:46" ht="15" customHeight="1" x14ac:dyDescent="0.35">
      <c r="B111" s="362">
        <v>109</v>
      </c>
      <c r="C111" s="362" t="s">
        <v>535</v>
      </c>
      <c r="D111" s="362">
        <v>472</v>
      </c>
      <c r="E111" s="362" t="s">
        <v>172</v>
      </c>
      <c r="F111" s="362"/>
      <c r="G111" s="362"/>
      <c r="H111" s="362"/>
      <c r="I111" s="362" t="s">
        <v>61</v>
      </c>
      <c r="J111" s="362" t="s">
        <v>536</v>
      </c>
      <c r="K111" s="361" t="s">
        <v>537</v>
      </c>
      <c r="L111" s="362"/>
      <c r="M111" s="362" t="s">
        <v>90</v>
      </c>
      <c r="N111" s="362" t="s">
        <v>180</v>
      </c>
      <c r="O111" s="362"/>
      <c r="P111" s="362">
        <v>1</v>
      </c>
      <c r="Q111" s="362" t="s">
        <v>90</v>
      </c>
      <c r="R111" s="362"/>
      <c r="S111" s="361" t="s">
        <v>538</v>
      </c>
      <c r="T111" s="362"/>
      <c r="U111" s="362"/>
      <c r="V111" s="362" t="s">
        <v>120</v>
      </c>
      <c r="W111" s="362"/>
      <c r="X111" s="362"/>
      <c r="Y111" s="362" t="s">
        <v>539</v>
      </c>
      <c r="Z111" s="362" t="s">
        <v>529</v>
      </c>
      <c r="AA111" s="366">
        <v>45810</v>
      </c>
      <c r="AB111" s="367" t="s">
        <v>540</v>
      </c>
      <c r="AC111" s="362"/>
      <c r="AD111" s="362"/>
      <c r="AE111" s="362"/>
      <c r="AF111" s="362"/>
      <c r="AG111" s="362"/>
      <c r="AH111" s="362"/>
      <c r="AI111" s="362" t="s">
        <v>7015</v>
      </c>
      <c r="AJ111" s="362" t="s">
        <v>19</v>
      </c>
      <c r="AK111" s="362" t="s">
        <v>39</v>
      </c>
      <c r="AL111" s="362"/>
      <c r="AM111" s="362"/>
      <c r="AN111" s="362"/>
      <c r="AO111" s="368">
        <v>45810</v>
      </c>
      <c r="AP111" s="361" t="s">
        <v>540</v>
      </c>
      <c r="AR111">
        <v>1</v>
      </c>
      <c r="AS111" t="s">
        <v>539</v>
      </c>
      <c r="AT111" t="s">
        <v>5841</v>
      </c>
    </row>
    <row r="112" spans="2:46" ht="15" customHeight="1" x14ac:dyDescent="0.35">
      <c r="B112" s="362">
        <v>110</v>
      </c>
      <c r="C112" s="362" t="s">
        <v>541</v>
      </c>
      <c r="D112" s="362">
        <v>472</v>
      </c>
      <c r="E112" s="362" t="s">
        <v>172</v>
      </c>
      <c r="F112" s="362"/>
      <c r="G112" s="362"/>
      <c r="H112" s="362"/>
      <c r="I112" s="362" t="s">
        <v>61</v>
      </c>
      <c r="J112" s="362" t="s">
        <v>542</v>
      </c>
      <c r="K112" s="361" t="s">
        <v>543</v>
      </c>
      <c r="L112" s="362"/>
      <c r="M112" s="362" t="s">
        <v>90</v>
      </c>
      <c r="N112" s="362" t="s">
        <v>180</v>
      </c>
      <c r="O112" s="362"/>
      <c r="P112" s="362">
        <v>1</v>
      </c>
      <c r="Q112" s="362" t="s">
        <v>90</v>
      </c>
      <c r="R112" s="362"/>
      <c r="S112" s="361" t="s">
        <v>544</v>
      </c>
      <c r="T112" s="362"/>
      <c r="U112" s="362"/>
      <c r="V112" s="362" t="s">
        <v>120</v>
      </c>
      <c r="W112" s="362"/>
      <c r="X112" s="362"/>
      <c r="Y112" s="362" t="s">
        <v>539</v>
      </c>
      <c r="Z112" s="362" t="s">
        <v>529</v>
      </c>
      <c r="AA112" s="366">
        <v>45810</v>
      </c>
      <c r="AB112" s="367" t="s">
        <v>545</v>
      </c>
      <c r="AC112" s="362"/>
      <c r="AD112" s="362"/>
      <c r="AE112" s="362"/>
      <c r="AF112" s="362"/>
      <c r="AG112" s="362"/>
      <c r="AH112" s="362"/>
      <c r="AI112" s="362" t="s">
        <v>7015</v>
      </c>
      <c r="AJ112" s="362" t="s">
        <v>19</v>
      </c>
      <c r="AK112" s="362" t="s">
        <v>39</v>
      </c>
      <c r="AL112" s="362"/>
      <c r="AM112" s="362"/>
      <c r="AN112" s="362"/>
      <c r="AO112" s="368">
        <v>45810</v>
      </c>
      <c r="AP112" s="361" t="s">
        <v>545</v>
      </c>
      <c r="AR112">
        <v>1</v>
      </c>
      <c r="AS112" t="s">
        <v>539</v>
      </c>
      <c r="AT112" t="s">
        <v>5841</v>
      </c>
    </row>
    <row r="113" spans="2:46" ht="15" customHeight="1" x14ac:dyDescent="0.35">
      <c r="B113" s="362">
        <v>111</v>
      </c>
      <c r="C113" s="362" t="s">
        <v>546</v>
      </c>
      <c r="D113" s="362">
        <v>472</v>
      </c>
      <c r="E113" s="362" t="s">
        <v>172</v>
      </c>
      <c r="F113" s="362"/>
      <c r="G113" s="362"/>
      <c r="H113" s="362"/>
      <c r="I113" s="362" t="s">
        <v>61</v>
      </c>
      <c r="J113" s="362" t="s">
        <v>542</v>
      </c>
      <c r="K113" s="361" t="s">
        <v>547</v>
      </c>
      <c r="L113" s="362"/>
      <c r="M113" s="362" t="s">
        <v>90</v>
      </c>
      <c r="N113" s="362" t="s">
        <v>9</v>
      </c>
      <c r="O113" s="362"/>
      <c r="P113" s="362" t="s">
        <v>90</v>
      </c>
      <c r="Q113" s="362" t="s">
        <v>90</v>
      </c>
      <c r="R113" s="362"/>
      <c r="S113" s="361" t="s">
        <v>548</v>
      </c>
      <c r="T113" s="362"/>
      <c r="U113" s="362"/>
      <c r="V113" s="362" t="s">
        <v>120</v>
      </c>
      <c r="W113" s="362"/>
      <c r="X113" s="362"/>
      <c r="Y113" s="362" t="s">
        <v>539</v>
      </c>
      <c r="Z113" s="362" t="s">
        <v>549</v>
      </c>
      <c r="AA113" s="366">
        <v>45845</v>
      </c>
      <c r="AB113" s="367" t="s">
        <v>550</v>
      </c>
      <c r="AC113" s="362"/>
      <c r="AD113" s="362"/>
      <c r="AE113" s="362"/>
      <c r="AF113" s="362"/>
      <c r="AG113" s="362"/>
      <c r="AH113" s="362"/>
      <c r="AI113" s="362" t="s">
        <v>7015</v>
      </c>
      <c r="AJ113" s="362" t="s">
        <v>19</v>
      </c>
      <c r="AK113" s="362" t="s">
        <v>39</v>
      </c>
      <c r="AL113" s="362"/>
      <c r="AM113" s="362"/>
      <c r="AN113" s="362"/>
      <c r="AO113" s="368">
        <v>45845</v>
      </c>
      <c r="AP113" s="361" t="s">
        <v>550</v>
      </c>
      <c r="AR113">
        <v>1</v>
      </c>
      <c r="AS113" t="s">
        <v>539</v>
      </c>
      <c r="AT113" t="s">
        <v>5840</v>
      </c>
    </row>
    <row r="114" spans="2:46" ht="15" customHeight="1" x14ac:dyDescent="0.35">
      <c r="B114" s="362">
        <v>112</v>
      </c>
      <c r="C114" s="362" t="s">
        <v>551</v>
      </c>
      <c r="D114" s="362">
        <v>472</v>
      </c>
      <c r="E114" s="362" t="s">
        <v>172</v>
      </c>
      <c r="F114" s="362"/>
      <c r="G114" s="362"/>
      <c r="H114" s="362"/>
      <c r="I114" s="362" t="s">
        <v>61</v>
      </c>
      <c r="J114" s="362" t="s">
        <v>542</v>
      </c>
      <c r="K114" s="361" t="s">
        <v>552</v>
      </c>
      <c r="L114" s="362"/>
      <c r="M114" s="362" t="s">
        <v>90</v>
      </c>
      <c r="N114" s="362" t="s">
        <v>9</v>
      </c>
      <c r="O114" s="362"/>
      <c r="P114" s="362" t="s">
        <v>90</v>
      </c>
      <c r="Q114" s="362" t="s">
        <v>90</v>
      </c>
      <c r="R114" s="362"/>
      <c r="S114" s="361" t="s">
        <v>553</v>
      </c>
      <c r="T114" s="369"/>
      <c r="U114" s="369"/>
      <c r="V114" s="362" t="s">
        <v>120</v>
      </c>
      <c r="W114" s="362"/>
      <c r="X114" s="362"/>
      <c r="Y114" s="362" t="s">
        <v>539</v>
      </c>
      <c r="Z114" s="362" t="s">
        <v>90</v>
      </c>
      <c r="AA114" s="366" t="s">
        <v>90</v>
      </c>
      <c r="AB114" s="367" t="s">
        <v>554</v>
      </c>
      <c r="AC114" s="362"/>
      <c r="AD114" s="362"/>
      <c r="AE114" s="362"/>
      <c r="AF114" s="362"/>
      <c r="AG114" s="362"/>
      <c r="AH114" s="362"/>
      <c r="AI114" s="362" t="s">
        <v>7015</v>
      </c>
      <c r="AJ114" s="362" t="s">
        <v>19</v>
      </c>
      <c r="AK114" s="362" t="s">
        <v>39</v>
      </c>
      <c r="AL114" s="362"/>
      <c r="AM114" s="362"/>
      <c r="AN114" s="362"/>
      <c r="AO114" s="362" t="s">
        <v>555</v>
      </c>
      <c r="AP114" s="361" t="s">
        <v>554</v>
      </c>
      <c r="AR114">
        <v>1</v>
      </c>
      <c r="AS114" t="s">
        <v>539</v>
      </c>
      <c r="AT114" t="s">
        <v>5840</v>
      </c>
    </row>
    <row r="115" spans="2:46" ht="15" customHeight="1" x14ac:dyDescent="0.35">
      <c r="B115" s="362">
        <v>113</v>
      </c>
      <c r="C115" s="362" t="s">
        <v>556</v>
      </c>
      <c r="D115" s="362">
        <v>472</v>
      </c>
      <c r="E115" s="362" t="s">
        <v>172</v>
      </c>
      <c r="F115" s="362"/>
      <c r="G115" s="362"/>
      <c r="H115" s="362"/>
      <c r="I115" s="362" t="s">
        <v>61</v>
      </c>
      <c r="J115" s="362" t="s">
        <v>542</v>
      </c>
      <c r="K115" s="361" t="s">
        <v>557</v>
      </c>
      <c r="L115" s="362"/>
      <c r="M115" s="362" t="s">
        <v>90</v>
      </c>
      <c r="N115" s="362" t="s">
        <v>180</v>
      </c>
      <c r="O115" s="362"/>
      <c r="P115" s="362">
        <v>1</v>
      </c>
      <c r="Q115" s="362" t="s">
        <v>90</v>
      </c>
      <c r="R115" s="362"/>
      <c r="S115" s="361"/>
      <c r="T115" s="362"/>
      <c r="U115" s="362"/>
      <c r="V115" s="362" t="s">
        <v>120</v>
      </c>
      <c r="W115" s="362"/>
      <c r="X115" s="362"/>
      <c r="Y115" s="362" t="s">
        <v>539</v>
      </c>
      <c r="Z115" s="362" t="s">
        <v>529</v>
      </c>
      <c r="AA115" s="366">
        <v>45810</v>
      </c>
      <c r="AB115" s="367" t="s">
        <v>558</v>
      </c>
      <c r="AC115" s="362"/>
      <c r="AD115" s="362"/>
      <c r="AE115" s="362"/>
      <c r="AF115" s="362"/>
      <c r="AG115" s="362"/>
      <c r="AH115" s="362"/>
      <c r="AI115" s="362" t="s">
        <v>7015</v>
      </c>
      <c r="AJ115" s="362" t="s">
        <v>19</v>
      </c>
      <c r="AK115" s="362" t="s">
        <v>39</v>
      </c>
      <c r="AL115" s="362"/>
      <c r="AM115" s="362"/>
      <c r="AN115" s="362"/>
      <c r="AO115" s="368">
        <v>45810</v>
      </c>
      <c r="AP115" s="361" t="s">
        <v>558</v>
      </c>
      <c r="AR115">
        <v>1</v>
      </c>
      <c r="AS115" t="s">
        <v>539</v>
      </c>
      <c r="AT115" t="s">
        <v>5841</v>
      </c>
    </row>
    <row r="116" spans="2:46" ht="15" customHeight="1" x14ac:dyDescent="0.35">
      <c r="B116" s="362">
        <v>114</v>
      </c>
      <c r="C116" s="362" t="s">
        <v>559</v>
      </c>
      <c r="D116" s="362">
        <v>472</v>
      </c>
      <c r="E116" s="362" t="s">
        <v>172</v>
      </c>
      <c r="F116" s="362"/>
      <c r="G116" s="362"/>
      <c r="H116" s="362"/>
      <c r="I116" s="362" t="s">
        <v>61</v>
      </c>
      <c r="J116" s="362" t="s">
        <v>542</v>
      </c>
      <c r="K116" s="361" t="s">
        <v>560</v>
      </c>
      <c r="L116" s="362"/>
      <c r="M116" s="362" t="s">
        <v>90</v>
      </c>
      <c r="N116" s="362" t="s">
        <v>180</v>
      </c>
      <c r="O116" s="362"/>
      <c r="P116" s="362">
        <v>1</v>
      </c>
      <c r="Q116" s="362" t="s">
        <v>90</v>
      </c>
      <c r="R116" s="362"/>
      <c r="S116" s="361" t="s">
        <v>561</v>
      </c>
      <c r="T116" s="362"/>
      <c r="U116" s="362"/>
      <c r="V116" s="362" t="s">
        <v>120</v>
      </c>
      <c r="W116" s="362"/>
      <c r="X116" s="362"/>
      <c r="Y116" s="362" t="s">
        <v>539</v>
      </c>
      <c r="Z116" s="362" t="s">
        <v>529</v>
      </c>
      <c r="AA116" s="366">
        <v>45810</v>
      </c>
      <c r="AB116" s="367" t="s">
        <v>562</v>
      </c>
      <c r="AC116" s="362"/>
      <c r="AD116" s="362"/>
      <c r="AE116" s="362"/>
      <c r="AF116" s="362"/>
      <c r="AG116" s="362"/>
      <c r="AH116" s="362"/>
      <c r="AI116" s="362" t="s">
        <v>7015</v>
      </c>
      <c r="AJ116" s="362" t="s">
        <v>19</v>
      </c>
      <c r="AK116" s="362" t="s">
        <v>39</v>
      </c>
      <c r="AL116" s="362"/>
      <c r="AM116" s="362"/>
      <c r="AN116" s="362"/>
      <c r="AO116" s="368">
        <v>45810</v>
      </c>
      <c r="AP116" s="361" t="s">
        <v>562</v>
      </c>
      <c r="AR116">
        <v>1</v>
      </c>
      <c r="AS116" t="s">
        <v>539</v>
      </c>
      <c r="AT116" t="s">
        <v>5841</v>
      </c>
    </row>
    <row r="117" spans="2:46" ht="15" customHeight="1" x14ac:dyDescent="0.35">
      <c r="B117" s="362">
        <v>115</v>
      </c>
      <c r="C117" s="362" t="s">
        <v>563</v>
      </c>
      <c r="D117" s="362">
        <v>472</v>
      </c>
      <c r="E117" s="362" t="s">
        <v>172</v>
      </c>
      <c r="F117" s="362"/>
      <c r="G117" s="362"/>
      <c r="H117" s="362"/>
      <c r="I117" s="362" t="s">
        <v>61</v>
      </c>
      <c r="J117" s="362" t="s">
        <v>542</v>
      </c>
      <c r="K117" s="361" t="s">
        <v>564</v>
      </c>
      <c r="L117" s="362"/>
      <c r="M117" s="362" t="s">
        <v>90</v>
      </c>
      <c r="N117" s="362" t="s">
        <v>180</v>
      </c>
      <c r="O117" s="362"/>
      <c r="P117" s="362">
        <v>1</v>
      </c>
      <c r="Q117" s="362" t="s">
        <v>90</v>
      </c>
      <c r="R117" s="362"/>
      <c r="S117" s="361" t="s">
        <v>565</v>
      </c>
      <c r="T117" s="362"/>
      <c r="U117" s="362"/>
      <c r="V117" s="362" t="s">
        <v>120</v>
      </c>
      <c r="W117" s="362"/>
      <c r="X117" s="362"/>
      <c r="Y117" s="362" t="s">
        <v>539</v>
      </c>
      <c r="Z117" s="362" t="s">
        <v>529</v>
      </c>
      <c r="AA117" s="366">
        <v>45810</v>
      </c>
      <c r="AB117" s="367" t="s">
        <v>566</v>
      </c>
      <c r="AC117" s="362"/>
      <c r="AD117" s="362"/>
      <c r="AE117" s="362"/>
      <c r="AF117" s="362"/>
      <c r="AG117" s="362"/>
      <c r="AH117" s="362"/>
      <c r="AI117" s="362" t="s">
        <v>7015</v>
      </c>
      <c r="AJ117" s="362" t="s">
        <v>19</v>
      </c>
      <c r="AK117" s="362" t="s">
        <v>39</v>
      </c>
      <c r="AL117" s="362"/>
      <c r="AM117" s="362"/>
      <c r="AN117" s="362"/>
      <c r="AO117" s="368">
        <v>45810</v>
      </c>
      <c r="AP117" s="361" t="s">
        <v>566</v>
      </c>
      <c r="AR117">
        <v>1</v>
      </c>
      <c r="AS117" t="s">
        <v>539</v>
      </c>
      <c r="AT117" t="s">
        <v>5841</v>
      </c>
    </row>
    <row r="118" spans="2:46" ht="15" customHeight="1" x14ac:dyDescent="0.35">
      <c r="B118" s="362">
        <v>116</v>
      </c>
      <c r="C118" s="362" t="s">
        <v>567</v>
      </c>
      <c r="D118" s="362">
        <v>472</v>
      </c>
      <c r="E118" s="362" t="s">
        <v>172</v>
      </c>
      <c r="F118" s="362"/>
      <c r="G118" s="362"/>
      <c r="H118" s="362"/>
      <c r="I118" s="362" t="s">
        <v>61</v>
      </c>
      <c r="J118" s="362" t="s">
        <v>568</v>
      </c>
      <c r="K118" s="361" t="s">
        <v>569</v>
      </c>
      <c r="L118" s="362"/>
      <c r="M118" s="362" t="s">
        <v>90</v>
      </c>
      <c r="N118" s="362" t="s">
        <v>9</v>
      </c>
      <c r="O118" s="362"/>
      <c r="P118" s="362" t="s">
        <v>90</v>
      </c>
      <c r="Q118" s="362" t="s">
        <v>90</v>
      </c>
      <c r="R118" s="362"/>
      <c r="S118" s="361" t="e">
        <v>#N/A</v>
      </c>
      <c r="T118" s="362"/>
      <c r="U118" s="362"/>
      <c r="V118" s="362" t="s">
        <v>120</v>
      </c>
      <c r="W118" s="362"/>
      <c r="X118" s="362"/>
      <c r="Y118" s="362" t="s">
        <v>539</v>
      </c>
      <c r="Z118" s="362" t="s">
        <v>570</v>
      </c>
      <c r="AA118" s="366">
        <v>45847</v>
      </c>
      <c r="AB118" s="367" t="s">
        <v>571</v>
      </c>
      <c r="AC118" s="362"/>
      <c r="AD118" s="362"/>
      <c r="AE118" s="362"/>
      <c r="AF118" s="362"/>
      <c r="AG118" s="362"/>
      <c r="AH118" s="362"/>
      <c r="AI118" s="362" t="s">
        <v>7015</v>
      </c>
      <c r="AJ118" s="362" t="s">
        <v>19</v>
      </c>
      <c r="AK118" s="362" t="s">
        <v>39</v>
      </c>
      <c r="AL118" s="362"/>
      <c r="AM118" s="362"/>
      <c r="AN118" s="362"/>
      <c r="AO118" s="368">
        <v>45847</v>
      </c>
      <c r="AP118" s="361" t="s">
        <v>571</v>
      </c>
      <c r="AR118">
        <v>1</v>
      </c>
      <c r="AS118" t="s">
        <v>539</v>
      </c>
      <c r="AT118" t="s">
        <v>5840</v>
      </c>
    </row>
    <row r="119" spans="2:46" ht="15" customHeight="1" x14ac:dyDescent="0.35">
      <c r="B119" s="362">
        <v>117</v>
      </c>
      <c r="C119" s="362" t="s">
        <v>572</v>
      </c>
      <c r="D119" s="362">
        <v>472</v>
      </c>
      <c r="E119" s="362" t="s">
        <v>172</v>
      </c>
      <c r="F119" s="362"/>
      <c r="G119" s="362"/>
      <c r="H119" s="362"/>
      <c r="I119" s="362" t="s">
        <v>61</v>
      </c>
      <c r="J119" s="362" t="s">
        <v>568</v>
      </c>
      <c r="K119" s="361" t="s">
        <v>573</v>
      </c>
      <c r="L119" s="362"/>
      <c r="M119" s="362" t="s">
        <v>90</v>
      </c>
      <c r="N119" s="362" t="s">
        <v>9</v>
      </c>
      <c r="O119" s="362"/>
      <c r="P119" s="362" t="s">
        <v>90</v>
      </c>
      <c r="Q119" s="362" t="s">
        <v>90</v>
      </c>
      <c r="R119" s="362"/>
      <c r="S119" s="361" t="s">
        <v>574</v>
      </c>
      <c r="T119" s="362"/>
      <c r="U119" s="362"/>
      <c r="V119" s="362" t="s">
        <v>120</v>
      </c>
      <c r="W119" s="362"/>
      <c r="X119" s="362"/>
      <c r="Y119" s="362" t="s">
        <v>539</v>
      </c>
      <c r="Z119" s="362" t="s">
        <v>570</v>
      </c>
      <c r="AA119" s="366">
        <v>45847</v>
      </c>
      <c r="AB119" s="367" t="s">
        <v>575</v>
      </c>
      <c r="AC119" s="362"/>
      <c r="AD119" s="362"/>
      <c r="AE119" s="362"/>
      <c r="AF119" s="362"/>
      <c r="AG119" s="362"/>
      <c r="AH119" s="362"/>
      <c r="AI119" s="362" t="s">
        <v>7015</v>
      </c>
      <c r="AJ119" s="362" t="s">
        <v>19</v>
      </c>
      <c r="AK119" s="362" t="s">
        <v>39</v>
      </c>
      <c r="AL119" s="362"/>
      <c r="AM119" s="362"/>
      <c r="AN119" s="362"/>
      <c r="AO119" s="368">
        <v>45847</v>
      </c>
      <c r="AP119" s="361" t="s">
        <v>575</v>
      </c>
      <c r="AR119">
        <v>1</v>
      </c>
      <c r="AS119" t="s">
        <v>539</v>
      </c>
      <c r="AT119" t="s">
        <v>5840</v>
      </c>
    </row>
    <row r="120" spans="2:46" ht="15" customHeight="1" x14ac:dyDescent="0.35">
      <c r="B120" s="362">
        <v>118</v>
      </c>
      <c r="C120" s="362" t="s">
        <v>576</v>
      </c>
      <c r="D120" s="362">
        <v>472</v>
      </c>
      <c r="E120" s="362" t="s">
        <v>172</v>
      </c>
      <c r="F120" s="362"/>
      <c r="G120" s="362"/>
      <c r="H120" s="362"/>
      <c r="I120" s="362" t="s">
        <v>61</v>
      </c>
      <c r="J120" s="362" t="s">
        <v>536</v>
      </c>
      <c r="K120" s="361" t="s">
        <v>577</v>
      </c>
      <c r="L120" s="362"/>
      <c r="M120" s="362" t="s">
        <v>90</v>
      </c>
      <c r="N120" s="362" t="s">
        <v>180</v>
      </c>
      <c r="O120" s="362"/>
      <c r="P120" s="362">
        <v>1</v>
      </c>
      <c r="Q120" s="362" t="s">
        <v>90</v>
      </c>
      <c r="R120" s="362"/>
      <c r="S120" s="361"/>
      <c r="T120" s="362"/>
      <c r="U120" s="362"/>
      <c r="V120" s="362" t="s">
        <v>120</v>
      </c>
      <c r="W120" s="362"/>
      <c r="X120" s="362"/>
      <c r="Y120" s="362" t="s">
        <v>539</v>
      </c>
      <c r="Z120" s="362" t="s">
        <v>529</v>
      </c>
      <c r="AA120" s="366">
        <v>45810</v>
      </c>
      <c r="AB120" s="367" t="s">
        <v>578</v>
      </c>
      <c r="AC120" s="362"/>
      <c r="AD120" s="362"/>
      <c r="AE120" s="362"/>
      <c r="AF120" s="362"/>
      <c r="AG120" s="362"/>
      <c r="AH120" s="362"/>
      <c r="AI120" s="362" t="s">
        <v>7015</v>
      </c>
      <c r="AJ120" s="362" t="s">
        <v>19</v>
      </c>
      <c r="AK120" s="362" t="s">
        <v>39</v>
      </c>
      <c r="AL120" s="362"/>
      <c r="AM120" s="362"/>
      <c r="AN120" s="362"/>
      <c r="AO120" s="368">
        <v>45810</v>
      </c>
      <c r="AP120" s="361" t="s">
        <v>578</v>
      </c>
      <c r="AR120">
        <v>1</v>
      </c>
      <c r="AS120" t="s">
        <v>539</v>
      </c>
      <c r="AT120" t="s">
        <v>5841</v>
      </c>
    </row>
    <row r="121" spans="2:46" ht="15" customHeight="1" x14ac:dyDescent="0.35">
      <c r="B121" s="362">
        <v>119</v>
      </c>
      <c r="C121" s="362" t="s">
        <v>579</v>
      </c>
      <c r="D121" s="362">
        <v>472</v>
      </c>
      <c r="E121" s="362" t="s">
        <v>172</v>
      </c>
      <c r="F121" s="362"/>
      <c r="G121" s="362"/>
      <c r="H121" s="362"/>
      <c r="I121" s="362" t="s">
        <v>61</v>
      </c>
      <c r="J121" s="362" t="s">
        <v>536</v>
      </c>
      <c r="K121" s="361" t="s">
        <v>580</v>
      </c>
      <c r="L121" s="362"/>
      <c r="M121" s="362" t="s">
        <v>90</v>
      </c>
      <c r="N121" s="362" t="s">
        <v>180</v>
      </c>
      <c r="O121" s="362"/>
      <c r="P121" s="362">
        <v>1</v>
      </c>
      <c r="Q121" s="362" t="s">
        <v>90</v>
      </c>
      <c r="R121" s="362"/>
      <c r="S121" s="361"/>
      <c r="T121" s="362"/>
      <c r="U121" s="362"/>
      <c r="V121" s="362" t="s">
        <v>120</v>
      </c>
      <c r="W121" s="362"/>
      <c r="X121" s="362"/>
      <c r="Y121" s="362" t="s">
        <v>539</v>
      </c>
      <c r="Z121" s="362" t="s">
        <v>529</v>
      </c>
      <c r="AA121" s="366">
        <v>45810</v>
      </c>
      <c r="AB121" s="367" t="s">
        <v>581</v>
      </c>
      <c r="AC121" s="362"/>
      <c r="AD121" s="362"/>
      <c r="AE121" s="362"/>
      <c r="AF121" s="362"/>
      <c r="AG121" s="362"/>
      <c r="AH121" s="362"/>
      <c r="AI121" s="362" t="s">
        <v>7015</v>
      </c>
      <c r="AJ121" s="362" t="s">
        <v>19</v>
      </c>
      <c r="AK121" s="362" t="s">
        <v>39</v>
      </c>
      <c r="AL121" s="362"/>
      <c r="AM121" s="362"/>
      <c r="AN121" s="362"/>
      <c r="AO121" s="368">
        <v>45810</v>
      </c>
      <c r="AP121" s="361" t="s">
        <v>581</v>
      </c>
      <c r="AR121">
        <v>1</v>
      </c>
      <c r="AS121" t="s">
        <v>539</v>
      </c>
      <c r="AT121" t="s">
        <v>5841</v>
      </c>
    </row>
    <row r="122" spans="2:46" ht="15" customHeight="1" x14ac:dyDescent="0.35">
      <c r="B122" s="362">
        <v>120</v>
      </c>
      <c r="C122" s="362" t="s">
        <v>582</v>
      </c>
      <c r="D122" s="362">
        <v>472</v>
      </c>
      <c r="E122" s="362" t="s">
        <v>172</v>
      </c>
      <c r="F122" s="362"/>
      <c r="G122" s="362"/>
      <c r="H122" s="362"/>
      <c r="I122" s="362" t="s">
        <v>61</v>
      </c>
      <c r="J122" s="362" t="s">
        <v>536</v>
      </c>
      <c r="K122" s="361" t="s">
        <v>583</v>
      </c>
      <c r="L122" s="362"/>
      <c r="M122" s="362" t="s">
        <v>90</v>
      </c>
      <c r="N122" s="362" t="s">
        <v>180</v>
      </c>
      <c r="O122" s="362"/>
      <c r="P122" s="362">
        <v>1</v>
      </c>
      <c r="Q122" s="362" t="s">
        <v>90</v>
      </c>
      <c r="R122" s="362"/>
      <c r="S122" s="361"/>
      <c r="T122" s="362"/>
      <c r="U122" s="362"/>
      <c r="V122" s="362" t="s">
        <v>120</v>
      </c>
      <c r="W122" s="362"/>
      <c r="X122" s="362"/>
      <c r="Y122" s="362" t="s">
        <v>539</v>
      </c>
      <c r="Z122" s="362" t="s">
        <v>529</v>
      </c>
      <c r="AA122" s="366">
        <v>45810</v>
      </c>
      <c r="AB122" s="367" t="s">
        <v>584</v>
      </c>
      <c r="AC122" s="362"/>
      <c r="AD122" s="362"/>
      <c r="AE122" s="362"/>
      <c r="AF122" s="362"/>
      <c r="AG122" s="362"/>
      <c r="AH122" s="362"/>
      <c r="AI122" s="362" t="s">
        <v>7015</v>
      </c>
      <c r="AJ122" s="362" t="s">
        <v>19</v>
      </c>
      <c r="AK122" s="362" t="s">
        <v>39</v>
      </c>
      <c r="AL122" s="362"/>
      <c r="AM122" s="362"/>
      <c r="AN122" s="362"/>
      <c r="AO122" s="368">
        <v>45810</v>
      </c>
      <c r="AP122" s="361" t="s">
        <v>584</v>
      </c>
      <c r="AR122">
        <v>1</v>
      </c>
      <c r="AS122" t="s">
        <v>539</v>
      </c>
      <c r="AT122" t="s">
        <v>5841</v>
      </c>
    </row>
    <row r="123" spans="2:46" ht="15" customHeight="1" x14ac:dyDescent="0.35">
      <c r="B123" s="362">
        <v>121</v>
      </c>
      <c r="C123" s="362" t="s">
        <v>585</v>
      </c>
      <c r="D123" s="362">
        <v>472</v>
      </c>
      <c r="E123" s="362" t="s">
        <v>172</v>
      </c>
      <c r="F123" s="362"/>
      <c r="G123" s="362"/>
      <c r="H123" s="362"/>
      <c r="I123" s="362" t="s">
        <v>61</v>
      </c>
      <c r="J123" s="362" t="s">
        <v>536</v>
      </c>
      <c r="K123" s="361" t="s">
        <v>586</v>
      </c>
      <c r="L123" s="362"/>
      <c r="M123" s="362" t="s">
        <v>90</v>
      </c>
      <c r="N123" s="362" t="s">
        <v>180</v>
      </c>
      <c r="O123" s="362"/>
      <c r="P123" s="362">
        <v>1</v>
      </c>
      <c r="Q123" s="362" t="s">
        <v>90</v>
      </c>
      <c r="R123" s="362"/>
      <c r="S123" s="361"/>
      <c r="T123" s="362"/>
      <c r="U123" s="362"/>
      <c r="V123" s="362" t="s">
        <v>120</v>
      </c>
      <c r="W123" s="362"/>
      <c r="X123" s="362"/>
      <c r="Y123" s="362" t="s">
        <v>539</v>
      </c>
      <c r="Z123" s="362" t="s">
        <v>529</v>
      </c>
      <c r="AA123" s="366">
        <v>45810</v>
      </c>
      <c r="AB123" s="367" t="s">
        <v>587</v>
      </c>
      <c r="AC123" s="362"/>
      <c r="AD123" s="362"/>
      <c r="AE123" s="362"/>
      <c r="AF123" s="362"/>
      <c r="AG123" s="362"/>
      <c r="AH123" s="362"/>
      <c r="AI123" s="362" t="s">
        <v>7015</v>
      </c>
      <c r="AJ123" s="362" t="s">
        <v>19</v>
      </c>
      <c r="AK123" s="362" t="s">
        <v>39</v>
      </c>
      <c r="AL123" s="362"/>
      <c r="AM123" s="362"/>
      <c r="AN123" s="362"/>
      <c r="AO123" s="368">
        <v>45810</v>
      </c>
      <c r="AP123" s="361" t="s">
        <v>587</v>
      </c>
      <c r="AR123">
        <v>1</v>
      </c>
      <c r="AS123" t="s">
        <v>539</v>
      </c>
      <c r="AT123" t="s">
        <v>5841</v>
      </c>
    </row>
    <row r="124" spans="2:46" ht="15" customHeight="1" x14ac:dyDescent="0.35">
      <c r="B124" s="362">
        <v>122</v>
      </c>
      <c r="C124" s="362" t="s">
        <v>588</v>
      </c>
      <c r="D124" s="362">
        <v>472</v>
      </c>
      <c r="E124" s="362" t="s">
        <v>172</v>
      </c>
      <c r="F124" s="362"/>
      <c r="G124" s="362"/>
      <c r="H124" s="362"/>
      <c r="I124" s="362" t="s">
        <v>61</v>
      </c>
      <c r="J124" s="362" t="s">
        <v>536</v>
      </c>
      <c r="K124" s="361" t="s">
        <v>589</v>
      </c>
      <c r="L124" s="362"/>
      <c r="M124" s="362" t="s">
        <v>90</v>
      </c>
      <c r="N124" s="362" t="s">
        <v>180</v>
      </c>
      <c r="O124" s="362"/>
      <c r="P124" s="362">
        <v>1</v>
      </c>
      <c r="Q124" s="362" t="s">
        <v>90</v>
      </c>
      <c r="R124" s="362"/>
      <c r="S124" s="361"/>
      <c r="T124" s="362"/>
      <c r="U124" s="362"/>
      <c r="V124" s="362" t="s">
        <v>120</v>
      </c>
      <c r="W124" s="362"/>
      <c r="X124" s="362"/>
      <c r="Y124" s="362" t="s">
        <v>539</v>
      </c>
      <c r="Z124" s="362" t="s">
        <v>529</v>
      </c>
      <c r="AA124" s="366">
        <v>45810</v>
      </c>
      <c r="AB124" s="367" t="s">
        <v>590</v>
      </c>
      <c r="AC124" s="362"/>
      <c r="AD124" s="362"/>
      <c r="AE124" s="362"/>
      <c r="AF124" s="362"/>
      <c r="AG124" s="362"/>
      <c r="AH124" s="362"/>
      <c r="AI124" s="362" t="s">
        <v>7015</v>
      </c>
      <c r="AJ124" s="362" t="s">
        <v>19</v>
      </c>
      <c r="AK124" s="362" t="s">
        <v>39</v>
      </c>
      <c r="AL124" s="362"/>
      <c r="AM124" s="362"/>
      <c r="AN124" s="362"/>
      <c r="AO124" s="368">
        <v>45810</v>
      </c>
      <c r="AP124" s="361" t="s">
        <v>590</v>
      </c>
      <c r="AR124">
        <v>1</v>
      </c>
      <c r="AS124" t="s">
        <v>539</v>
      </c>
      <c r="AT124" t="s">
        <v>5841</v>
      </c>
    </row>
    <row r="125" spans="2:46" ht="15" customHeight="1" x14ac:dyDescent="0.35">
      <c r="B125" s="362">
        <v>123</v>
      </c>
      <c r="C125" s="362" t="s">
        <v>591</v>
      </c>
      <c r="D125" s="362">
        <v>472</v>
      </c>
      <c r="E125" s="362" t="s">
        <v>172</v>
      </c>
      <c r="F125" s="362"/>
      <c r="G125" s="362"/>
      <c r="H125" s="362"/>
      <c r="I125" s="362" t="s">
        <v>61</v>
      </c>
      <c r="J125" s="362" t="s">
        <v>536</v>
      </c>
      <c r="K125" s="361" t="s">
        <v>592</v>
      </c>
      <c r="L125" s="362"/>
      <c r="M125" s="362" t="s">
        <v>90</v>
      </c>
      <c r="N125" s="362" t="s">
        <v>180</v>
      </c>
      <c r="O125" s="362"/>
      <c r="P125" s="362">
        <v>1</v>
      </c>
      <c r="Q125" s="362" t="s">
        <v>90</v>
      </c>
      <c r="R125" s="362"/>
      <c r="S125" s="361"/>
      <c r="T125" s="362"/>
      <c r="U125" s="362"/>
      <c r="V125" s="362" t="s">
        <v>120</v>
      </c>
      <c r="W125" s="362"/>
      <c r="X125" s="362"/>
      <c r="Y125" s="362" t="s">
        <v>539</v>
      </c>
      <c r="Z125" s="362" t="s">
        <v>529</v>
      </c>
      <c r="AA125" s="366">
        <v>45810</v>
      </c>
      <c r="AB125" s="367" t="s">
        <v>584</v>
      </c>
      <c r="AC125" s="362"/>
      <c r="AD125" s="362"/>
      <c r="AE125" s="362"/>
      <c r="AF125" s="362"/>
      <c r="AG125" s="362"/>
      <c r="AH125" s="362"/>
      <c r="AI125" s="362" t="s">
        <v>7015</v>
      </c>
      <c r="AJ125" s="362" t="s">
        <v>19</v>
      </c>
      <c r="AK125" s="362" t="s">
        <v>39</v>
      </c>
      <c r="AL125" s="362"/>
      <c r="AM125" s="362"/>
      <c r="AN125" s="362"/>
      <c r="AO125" s="368">
        <v>45810</v>
      </c>
      <c r="AP125" s="361" t="s">
        <v>584</v>
      </c>
      <c r="AR125">
        <v>1</v>
      </c>
      <c r="AS125" t="s">
        <v>539</v>
      </c>
      <c r="AT125" t="s">
        <v>5841</v>
      </c>
    </row>
    <row r="126" spans="2:46" ht="15" customHeight="1" x14ac:dyDescent="0.35">
      <c r="B126" s="362">
        <v>124</v>
      </c>
      <c r="C126" s="362" t="s">
        <v>593</v>
      </c>
      <c r="D126" s="362">
        <v>472</v>
      </c>
      <c r="E126" s="362" t="s">
        <v>172</v>
      </c>
      <c r="F126" s="362"/>
      <c r="G126" s="362"/>
      <c r="H126" s="362"/>
      <c r="I126" s="362" t="s">
        <v>61</v>
      </c>
      <c r="J126" s="362" t="s">
        <v>536</v>
      </c>
      <c r="K126" s="361" t="s">
        <v>594</v>
      </c>
      <c r="L126" s="362"/>
      <c r="M126" s="362" t="s">
        <v>90</v>
      </c>
      <c r="N126" s="362" t="s">
        <v>180</v>
      </c>
      <c r="O126" s="362"/>
      <c r="P126" s="362">
        <v>1</v>
      </c>
      <c r="Q126" s="362" t="s">
        <v>90</v>
      </c>
      <c r="R126" s="362"/>
      <c r="S126" s="361"/>
      <c r="T126" s="362"/>
      <c r="U126" s="362"/>
      <c r="V126" s="362" t="s">
        <v>120</v>
      </c>
      <c r="W126" s="362"/>
      <c r="X126" s="362"/>
      <c r="Y126" s="362" t="s">
        <v>539</v>
      </c>
      <c r="Z126" s="362" t="s">
        <v>529</v>
      </c>
      <c r="AA126" s="366">
        <v>45810</v>
      </c>
      <c r="AB126" s="367" t="s">
        <v>584</v>
      </c>
      <c r="AC126" s="362"/>
      <c r="AD126" s="362"/>
      <c r="AE126" s="362"/>
      <c r="AF126" s="362"/>
      <c r="AG126" s="362"/>
      <c r="AH126" s="362"/>
      <c r="AI126" s="362" t="s">
        <v>7015</v>
      </c>
      <c r="AJ126" s="362" t="s">
        <v>19</v>
      </c>
      <c r="AK126" s="362" t="s">
        <v>39</v>
      </c>
      <c r="AL126" s="362"/>
      <c r="AM126" s="362"/>
      <c r="AN126" s="362"/>
      <c r="AO126" s="368">
        <v>45810</v>
      </c>
      <c r="AP126" s="361" t="s">
        <v>584</v>
      </c>
      <c r="AR126">
        <v>1</v>
      </c>
      <c r="AS126" t="s">
        <v>539</v>
      </c>
      <c r="AT126" t="s">
        <v>5841</v>
      </c>
    </row>
    <row r="127" spans="2:46" ht="15" customHeight="1" x14ac:dyDescent="0.35">
      <c r="B127" s="362">
        <v>125</v>
      </c>
      <c r="C127" s="362" t="s">
        <v>595</v>
      </c>
      <c r="D127" s="362">
        <v>472</v>
      </c>
      <c r="E127" s="362" t="s">
        <v>172</v>
      </c>
      <c r="F127" s="362"/>
      <c r="G127" s="362"/>
      <c r="H127" s="362"/>
      <c r="I127" s="362" t="s">
        <v>61</v>
      </c>
      <c r="J127" s="362" t="s">
        <v>536</v>
      </c>
      <c r="K127" s="361" t="s">
        <v>596</v>
      </c>
      <c r="L127" s="362"/>
      <c r="M127" s="362" t="s">
        <v>90</v>
      </c>
      <c r="N127" s="362" t="s">
        <v>180</v>
      </c>
      <c r="O127" s="362"/>
      <c r="P127" s="362">
        <v>1</v>
      </c>
      <c r="Q127" s="362" t="s">
        <v>90</v>
      </c>
      <c r="R127" s="362"/>
      <c r="S127" s="361"/>
      <c r="T127" s="362"/>
      <c r="U127" s="362"/>
      <c r="V127" s="362" t="s">
        <v>120</v>
      </c>
      <c r="W127" s="362"/>
      <c r="X127" s="362"/>
      <c r="Y127" s="362" t="s">
        <v>539</v>
      </c>
      <c r="Z127" s="362" t="s">
        <v>529</v>
      </c>
      <c r="AA127" s="366">
        <v>45810</v>
      </c>
      <c r="AB127" s="370" t="s">
        <v>597</v>
      </c>
      <c r="AC127" s="362"/>
      <c r="AD127" s="362"/>
      <c r="AE127" s="362"/>
      <c r="AF127" s="362"/>
      <c r="AG127" s="362"/>
      <c r="AH127" s="362"/>
      <c r="AI127" s="362" t="s">
        <v>7015</v>
      </c>
      <c r="AJ127" s="362" t="s">
        <v>19</v>
      </c>
      <c r="AK127" s="362" t="s">
        <v>39</v>
      </c>
      <c r="AL127" s="362"/>
      <c r="AM127" s="362"/>
      <c r="AN127" s="362"/>
      <c r="AO127" s="368">
        <v>45810</v>
      </c>
      <c r="AP127" s="361" t="s">
        <v>597</v>
      </c>
      <c r="AR127">
        <v>1</v>
      </c>
      <c r="AS127" t="s">
        <v>539</v>
      </c>
      <c r="AT127" t="s">
        <v>5841</v>
      </c>
    </row>
    <row r="128" spans="2:46" ht="15" customHeight="1" x14ac:dyDescent="0.35">
      <c r="B128" s="362">
        <v>126</v>
      </c>
      <c r="C128" s="362" t="s">
        <v>598</v>
      </c>
      <c r="D128" s="362">
        <v>472</v>
      </c>
      <c r="E128" s="362" t="s">
        <v>172</v>
      </c>
      <c r="F128" s="362"/>
      <c r="G128" s="362"/>
      <c r="H128" s="362"/>
      <c r="I128" s="362" t="s">
        <v>61</v>
      </c>
      <c r="J128" s="362" t="s">
        <v>536</v>
      </c>
      <c r="K128" s="361" t="s">
        <v>599</v>
      </c>
      <c r="L128" s="362"/>
      <c r="M128" s="362" t="s">
        <v>90</v>
      </c>
      <c r="N128" s="362" t="s">
        <v>180</v>
      </c>
      <c r="O128" s="362"/>
      <c r="P128" s="362">
        <v>1</v>
      </c>
      <c r="Q128" s="362" t="s">
        <v>90</v>
      </c>
      <c r="R128" s="362"/>
      <c r="S128" s="361"/>
      <c r="T128" s="362"/>
      <c r="U128" s="362"/>
      <c r="V128" s="362" t="s">
        <v>120</v>
      </c>
      <c r="W128" s="362"/>
      <c r="X128" s="362"/>
      <c r="Y128" s="362" t="s">
        <v>539</v>
      </c>
      <c r="Z128" s="362" t="s">
        <v>529</v>
      </c>
      <c r="AA128" s="366">
        <v>45810</v>
      </c>
      <c r="AB128" s="367" t="s">
        <v>600</v>
      </c>
      <c r="AC128" s="362"/>
      <c r="AD128" s="362"/>
      <c r="AE128" s="362"/>
      <c r="AF128" s="362"/>
      <c r="AG128" s="362"/>
      <c r="AH128" s="362"/>
      <c r="AI128" s="362" t="s">
        <v>7015</v>
      </c>
      <c r="AJ128" s="362" t="s">
        <v>19</v>
      </c>
      <c r="AK128" s="362" t="s">
        <v>39</v>
      </c>
      <c r="AL128" s="362"/>
      <c r="AM128" s="362"/>
      <c r="AN128" s="362"/>
      <c r="AO128" s="368">
        <v>45810</v>
      </c>
      <c r="AP128" s="361" t="s">
        <v>600</v>
      </c>
      <c r="AR128">
        <v>1</v>
      </c>
      <c r="AS128" t="s">
        <v>539</v>
      </c>
      <c r="AT128" t="s">
        <v>5841</v>
      </c>
    </row>
    <row r="129" spans="2:46" ht="15" customHeight="1" x14ac:dyDescent="0.35">
      <c r="B129" s="362">
        <v>127</v>
      </c>
      <c r="C129" s="362" t="s">
        <v>601</v>
      </c>
      <c r="D129" s="362">
        <v>472</v>
      </c>
      <c r="E129" s="362" t="s">
        <v>172</v>
      </c>
      <c r="F129" s="362"/>
      <c r="G129" s="362"/>
      <c r="H129" s="362"/>
      <c r="I129" s="362" t="s">
        <v>61</v>
      </c>
      <c r="J129" s="362" t="s">
        <v>536</v>
      </c>
      <c r="K129" s="361" t="s">
        <v>602</v>
      </c>
      <c r="L129" s="362"/>
      <c r="M129" s="362" t="s">
        <v>90</v>
      </c>
      <c r="N129" s="362" t="s">
        <v>180</v>
      </c>
      <c r="O129" s="362"/>
      <c r="P129" s="362">
        <v>1</v>
      </c>
      <c r="Q129" s="362" t="s">
        <v>90</v>
      </c>
      <c r="R129" s="362"/>
      <c r="S129" s="361"/>
      <c r="T129" s="362"/>
      <c r="U129" s="362"/>
      <c r="V129" s="362" t="s">
        <v>120</v>
      </c>
      <c r="W129" s="362"/>
      <c r="X129" s="362"/>
      <c r="Y129" s="362" t="s">
        <v>539</v>
      </c>
      <c r="Z129" s="362" t="s">
        <v>529</v>
      </c>
      <c r="AA129" s="366">
        <v>45810</v>
      </c>
      <c r="AB129" s="367" t="s">
        <v>603</v>
      </c>
      <c r="AC129" s="362"/>
      <c r="AD129" s="362"/>
      <c r="AE129" s="362"/>
      <c r="AF129" s="362"/>
      <c r="AG129" s="362"/>
      <c r="AH129" s="362"/>
      <c r="AI129" s="362" t="s">
        <v>7015</v>
      </c>
      <c r="AJ129" s="362" t="s">
        <v>19</v>
      </c>
      <c r="AK129" s="362" t="s">
        <v>39</v>
      </c>
      <c r="AL129" s="362"/>
      <c r="AM129" s="362"/>
      <c r="AN129" s="362"/>
      <c r="AO129" s="368">
        <v>45810</v>
      </c>
      <c r="AP129" s="361" t="s">
        <v>603</v>
      </c>
      <c r="AR129">
        <v>1</v>
      </c>
      <c r="AS129" t="s">
        <v>539</v>
      </c>
      <c r="AT129" t="s">
        <v>5841</v>
      </c>
    </row>
    <row r="130" spans="2:46" ht="15" customHeight="1" x14ac:dyDescent="0.35">
      <c r="B130" s="362">
        <v>128</v>
      </c>
      <c r="C130" s="362" t="s">
        <v>604</v>
      </c>
      <c r="D130" s="362">
        <v>472</v>
      </c>
      <c r="E130" s="362" t="s">
        <v>172</v>
      </c>
      <c r="F130" s="362"/>
      <c r="G130" s="362"/>
      <c r="H130" s="362"/>
      <c r="I130" s="362" t="s">
        <v>61</v>
      </c>
      <c r="J130" s="362" t="s">
        <v>536</v>
      </c>
      <c r="K130" s="361" t="s">
        <v>605</v>
      </c>
      <c r="L130" s="362"/>
      <c r="M130" s="362" t="s">
        <v>90</v>
      </c>
      <c r="N130" s="362" t="s">
        <v>180</v>
      </c>
      <c r="O130" s="362"/>
      <c r="P130" s="362">
        <v>1</v>
      </c>
      <c r="Q130" s="362" t="s">
        <v>90</v>
      </c>
      <c r="R130" s="362"/>
      <c r="S130" s="361"/>
      <c r="T130" s="362"/>
      <c r="U130" s="362"/>
      <c r="V130" s="362" t="s">
        <v>120</v>
      </c>
      <c r="W130" s="362"/>
      <c r="X130" s="362"/>
      <c r="Y130" s="362" t="s">
        <v>539</v>
      </c>
      <c r="Z130" s="362" t="s">
        <v>529</v>
      </c>
      <c r="AA130" s="366">
        <v>45810</v>
      </c>
      <c r="AB130" s="367" t="s">
        <v>584</v>
      </c>
      <c r="AC130" s="362"/>
      <c r="AD130" s="362"/>
      <c r="AE130" s="362"/>
      <c r="AF130" s="362"/>
      <c r="AG130" s="362"/>
      <c r="AH130" s="362"/>
      <c r="AI130" s="362" t="s">
        <v>7015</v>
      </c>
      <c r="AJ130" s="362" t="s">
        <v>19</v>
      </c>
      <c r="AK130" s="362" t="s">
        <v>39</v>
      </c>
      <c r="AL130" s="362"/>
      <c r="AM130" s="362"/>
      <c r="AN130" s="362"/>
      <c r="AO130" s="368">
        <v>45810</v>
      </c>
      <c r="AP130" s="361" t="s">
        <v>584</v>
      </c>
      <c r="AR130">
        <v>1</v>
      </c>
      <c r="AS130" t="s">
        <v>539</v>
      </c>
      <c r="AT130" t="s">
        <v>5841</v>
      </c>
    </row>
    <row r="131" spans="2:46" ht="15" customHeight="1" x14ac:dyDescent="0.35">
      <c r="B131" s="362">
        <v>129</v>
      </c>
      <c r="C131" s="362" t="s">
        <v>606</v>
      </c>
      <c r="D131" s="362">
        <v>472</v>
      </c>
      <c r="E131" s="362" t="s">
        <v>172</v>
      </c>
      <c r="F131" s="362"/>
      <c r="G131" s="362"/>
      <c r="H131" s="362"/>
      <c r="I131" s="362" t="s">
        <v>61</v>
      </c>
      <c r="J131" s="362" t="s">
        <v>536</v>
      </c>
      <c r="K131" s="361" t="s">
        <v>607</v>
      </c>
      <c r="L131" s="362"/>
      <c r="M131" s="362" t="s">
        <v>90</v>
      </c>
      <c r="N131" s="362" t="s">
        <v>180</v>
      </c>
      <c r="O131" s="362"/>
      <c r="P131" s="362">
        <v>1</v>
      </c>
      <c r="Q131" s="362" t="s">
        <v>90</v>
      </c>
      <c r="R131" s="362"/>
      <c r="S131" s="361"/>
      <c r="T131" s="362"/>
      <c r="U131" s="362"/>
      <c r="V131" s="362" t="s">
        <v>120</v>
      </c>
      <c r="W131" s="362"/>
      <c r="X131" s="362"/>
      <c r="Y131" s="362" t="s">
        <v>539</v>
      </c>
      <c r="Z131" s="362" t="s">
        <v>529</v>
      </c>
      <c r="AA131" s="366">
        <v>45810</v>
      </c>
      <c r="AB131" s="367" t="s">
        <v>608</v>
      </c>
      <c r="AC131" s="362"/>
      <c r="AD131" s="362"/>
      <c r="AE131" s="362"/>
      <c r="AF131" s="362"/>
      <c r="AG131" s="362"/>
      <c r="AH131" s="362"/>
      <c r="AI131" s="362" t="s">
        <v>7015</v>
      </c>
      <c r="AJ131" s="362" t="s">
        <v>19</v>
      </c>
      <c r="AK131" s="362" t="s">
        <v>39</v>
      </c>
      <c r="AL131" s="362"/>
      <c r="AM131" s="362"/>
      <c r="AN131" s="362"/>
      <c r="AO131" s="368">
        <v>45810</v>
      </c>
      <c r="AP131" s="361" t="s">
        <v>608</v>
      </c>
      <c r="AR131">
        <v>1</v>
      </c>
      <c r="AS131" t="s">
        <v>539</v>
      </c>
      <c r="AT131" t="s">
        <v>5841</v>
      </c>
    </row>
    <row r="132" spans="2:46" ht="15" customHeight="1" x14ac:dyDescent="0.35">
      <c r="B132" s="362">
        <v>130</v>
      </c>
      <c r="C132" s="362" t="s">
        <v>609</v>
      </c>
      <c r="D132" s="362">
        <v>472</v>
      </c>
      <c r="E132" s="362" t="s">
        <v>172</v>
      </c>
      <c r="F132" s="362"/>
      <c r="G132" s="362"/>
      <c r="H132" s="362"/>
      <c r="I132" s="362" t="s">
        <v>61</v>
      </c>
      <c r="J132" s="362" t="s">
        <v>536</v>
      </c>
      <c r="K132" s="361" t="s">
        <v>610</v>
      </c>
      <c r="L132" s="362"/>
      <c r="M132" s="362" t="s">
        <v>90</v>
      </c>
      <c r="N132" s="362" t="s">
        <v>180</v>
      </c>
      <c r="O132" s="362"/>
      <c r="P132" s="362">
        <v>1</v>
      </c>
      <c r="Q132" s="362" t="s">
        <v>90</v>
      </c>
      <c r="R132" s="362"/>
      <c r="S132" s="361"/>
      <c r="T132" s="362"/>
      <c r="U132" s="362"/>
      <c r="V132" s="362" t="s">
        <v>120</v>
      </c>
      <c r="W132" s="362"/>
      <c r="X132" s="362"/>
      <c r="Y132" s="362" t="s">
        <v>539</v>
      </c>
      <c r="Z132" s="362" t="s">
        <v>529</v>
      </c>
      <c r="AA132" s="366">
        <v>45810</v>
      </c>
      <c r="AB132" s="367" t="s">
        <v>611</v>
      </c>
      <c r="AC132" s="362"/>
      <c r="AD132" s="362"/>
      <c r="AE132" s="362"/>
      <c r="AF132" s="362"/>
      <c r="AG132" s="362"/>
      <c r="AH132" s="362"/>
      <c r="AI132" s="362" t="s">
        <v>7015</v>
      </c>
      <c r="AJ132" s="362" t="s">
        <v>19</v>
      </c>
      <c r="AK132" s="362" t="s">
        <v>39</v>
      </c>
      <c r="AL132" s="362"/>
      <c r="AM132" s="362"/>
      <c r="AN132" s="362"/>
      <c r="AO132" s="368">
        <v>45810</v>
      </c>
      <c r="AP132" s="361" t="s">
        <v>611</v>
      </c>
      <c r="AR132">
        <v>1</v>
      </c>
      <c r="AS132" t="s">
        <v>539</v>
      </c>
      <c r="AT132" t="s">
        <v>5841</v>
      </c>
    </row>
    <row r="133" spans="2:46" ht="15" customHeight="1" x14ac:dyDescent="0.35">
      <c r="B133" s="362">
        <v>131</v>
      </c>
      <c r="C133" s="362" t="s">
        <v>612</v>
      </c>
      <c r="D133" s="362">
        <v>472</v>
      </c>
      <c r="E133" s="362" t="s">
        <v>172</v>
      </c>
      <c r="F133" s="362"/>
      <c r="G133" s="362"/>
      <c r="H133" s="362"/>
      <c r="I133" s="362" t="s">
        <v>61</v>
      </c>
      <c r="J133" s="362" t="s">
        <v>536</v>
      </c>
      <c r="K133" s="361" t="s">
        <v>613</v>
      </c>
      <c r="L133" s="362"/>
      <c r="M133" s="362" t="s">
        <v>90</v>
      </c>
      <c r="N133" s="362" t="s">
        <v>180</v>
      </c>
      <c r="O133" s="362"/>
      <c r="P133" s="362">
        <v>1</v>
      </c>
      <c r="Q133" s="362" t="s">
        <v>90</v>
      </c>
      <c r="R133" s="362"/>
      <c r="S133" s="361"/>
      <c r="T133" s="362"/>
      <c r="U133" s="362"/>
      <c r="V133" s="362" t="s">
        <v>120</v>
      </c>
      <c r="W133" s="362"/>
      <c r="X133" s="362"/>
      <c r="Y133" s="362" t="s">
        <v>539</v>
      </c>
      <c r="Z133" s="362" t="s">
        <v>529</v>
      </c>
      <c r="AA133" s="366">
        <v>45810</v>
      </c>
      <c r="AB133" s="367" t="s">
        <v>614</v>
      </c>
      <c r="AC133" s="362"/>
      <c r="AD133" s="362"/>
      <c r="AE133" s="362"/>
      <c r="AF133" s="362"/>
      <c r="AG133" s="362"/>
      <c r="AH133" s="362"/>
      <c r="AI133" s="362" t="s">
        <v>7015</v>
      </c>
      <c r="AJ133" s="362" t="s">
        <v>19</v>
      </c>
      <c r="AK133" s="362" t="s">
        <v>39</v>
      </c>
      <c r="AL133" s="362"/>
      <c r="AM133" s="362"/>
      <c r="AN133" s="362"/>
      <c r="AO133" s="368">
        <v>45810</v>
      </c>
      <c r="AP133" s="361" t="s">
        <v>614</v>
      </c>
      <c r="AR133">
        <v>1</v>
      </c>
      <c r="AS133" t="s">
        <v>539</v>
      </c>
      <c r="AT133" t="s">
        <v>5841</v>
      </c>
    </row>
    <row r="134" spans="2:46" ht="15" customHeight="1" x14ac:dyDescent="0.35">
      <c r="B134" s="362">
        <v>132</v>
      </c>
      <c r="C134" s="362" t="s">
        <v>615</v>
      </c>
      <c r="D134" s="362">
        <v>472</v>
      </c>
      <c r="E134" s="362" t="s">
        <v>172</v>
      </c>
      <c r="F134" s="362"/>
      <c r="G134" s="362"/>
      <c r="H134" s="362"/>
      <c r="I134" s="362" t="s">
        <v>61</v>
      </c>
      <c r="J134" s="362" t="s">
        <v>536</v>
      </c>
      <c r="K134" s="361" t="s">
        <v>616</v>
      </c>
      <c r="L134" s="362"/>
      <c r="M134" s="362" t="s">
        <v>90</v>
      </c>
      <c r="N134" s="362" t="s">
        <v>180</v>
      </c>
      <c r="O134" s="362"/>
      <c r="P134" s="362">
        <v>1</v>
      </c>
      <c r="Q134" s="362" t="s">
        <v>90</v>
      </c>
      <c r="R134" s="362"/>
      <c r="S134" s="361"/>
      <c r="T134" s="362"/>
      <c r="U134" s="362"/>
      <c r="V134" s="362" t="s">
        <v>120</v>
      </c>
      <c r="W134" s="362"/>
      <c r="X134" s="362"/>
      <c r="Y134" s="362" t="s">
        <v>539</v>
      </c>
      <c r="Z134" s="362" t="s">
        <v>529</v>
      </c>
      <c r="AA134" s="366">
        <v>45810</v>
      </c>
      <c r="AB134" s="367" t="s">
        <v>584</v>
      </c>
      <c r="AC134" s="362"/>
      <c r="AD134" s="362"/>
      <c r="AE134" s="362"/>
      <c r="AF134" s="362"/>
      <c r="AG134" s="362"/>
      <c r="AH134" s="362"/>
      <c r="AI134" s="362" t="s">
        <v>7015</v>
      </c>
      <c r="AJ134" s="362" t="s">
        <v>19</v>
      </c>
      <c r="AK134" s="362" t="s">
        <v>39</v>
      </c>
      <c r="AL134" s="362"/>
      <c r="AM134" s="362"/>
      <c r="AN134" s="362"/>
      <c r="AO134" s="368">
        <v>45810</v>
      </c>
      <c r="AP134" s="361" t="s">
        <v>584</v>
      </c>
      <c r="AR134">
        <v>1</v>
      </c>
      <c r="AS134" t="s">
        <v>539</v>
      </c>
      <c r="AT134" t="s">
        <v>5841</v>
      </c>
    </row>
    <row r="135" spans="2:46" ht="15" customHeight="1" x14ac:dyDescent="0.35">
      <c r="B135" s="362">
        <v>133</v>
      </c>
      <c r="C135" s="362" t="s">
        <v>617</v>
      </c>
      <c r="D135" s="362">
        <v>472</v>
      </c>
      <c r="E135" s="362" t="s">
        <v>172</v>
      </c>
      <c r="F135" s="362"/>
      <c r="G135" s="362"/>
      <c r="H135" s="362"/>
      <c r="I135" s="362" t="s">
        <v>61</v>
      </c>
      <c r="J135" s="362" t="s">
        <v>536</v>
      </c>
      <c r="K135" s="361" t="s">
        <v>618</v>
      </c>
      <c r="L135" s="362"/>
      <c r="M135" s="362" t="s">
        <v>90</v>
      </c>
      <c r="N135" s="362" t="s">
        <v>180</v>
      </c>
      <c r="O135" s="362"/>
      <c r="P135" s="362">
        <v>1</v>
      </c>
      <c r="Q135" s="362" t="s">
        <v>90</v>
      </c>
      <c r="R135" s="362"/>
      <c r="S135" s="361"/>
      <c r="T135" s="362"/>
      <c r="U135" s="362"/>
      <c r="V135" s="362" t="s">
        <v>120</v>
      </c>
      <c r="W135" s="362"/>
      <c r="X135" s="362"/>
      <c r="Y135" s="362" t="s">
        <v>539</v>
      </c>
      <c r="Z135" s="362" t="s">
        <v>529</v>
      </c>
      <c r="AA135" s="366">
        <v>45810</v>
      </c>
      <c r="AB135" s="367" t="s">
        <v>619</v>
      </c>
      <c r="AC135" s="362"/>
      <c r="AD135" s="362"/>
      <c r="AE135" s="362"/>
      <c r="AF135" s="362"/>
      <c r="AG135" s="362"/>
      <c r="AH135" s="362"/>
      <c r="AI135" s="362" t="s">
        <v>7015</v>
      </c>
      <c r="AJ135" s="362" t="s">
        <v>19</v>
      </c>
      <c r="AK135" s="362" t="s">
        <v>39</v>
      </c>
      <c r="AL135" s="362"/>
      <c r="AM135" s="362"/>
      <c r="AN135" s="362"/>
      <c r="AO135" s="368">
        <v>45810</v>
      </c>
      <c r="AP135" s="361" t="s">
        <v>619</v>
      </c>
      <c r="AR135">
        <v>1</v>
      </c>
      <c r="AS135" t="s">
        <v>539</v>
      </c>
      <c r="AT135" t="s">
        <v>5841</v>
      </c>
    </row>
    <row r="136" spans="2:46" ht="15" customHeight="1" x14ac:dyDescent="0.35">
      <c r="B136" s="362">
        <v>134</v>
      </c>
      <c r="C136" s="362" t="s">
        <v>620</v>
      </c>
      <c r="D136" s="362">
        <v>472</v>
      </c>
      <c r="E136" s="362" t="s">
        <v>172</v>
      </c>
      <c r="F136" s="362"/>
      <c r="G136" s="362"/>
      <c r="H136" s="362"/>
      <c r="I136" s="362" t="s">
        <v>61</v>
      </c>
      <c r="J136" s="362" t="s">
        <v>536</v>
      </c>
      <c r="K136" s="361" t="s">
        <v>621</v>
      </c>
      <c r="L136" s="362"/>
      <c r="M136" s="362" t="s">
        <v>90</v>
      </c>
      <c r="N136" s="362" t="s">
        <v>180</v>
      </c>
      <c r="O136" s="362"/>
      <c r="P136" s="362">
        <v>1</v>
      </c>
      <c r="Q136" s="362" t="s">
        <v>90</v>
      </c>
      <c r="R136" s="362"/>
      <c r="S136" s="361"/>
      <c r="T136" s="362"/>
      <c r="U136" s="362"/>
      <c r="V136" s="362" t="s">
        <v>120</v>
      </c>
      <c r="W136" s="362"/>
      <c r="X136" s="362"/>
      <c r="Y136" s="362" t="s">
        <v>539</v>
      </c>
      <c r="Z136" s="362" t="s">
        <v>529</v>
      </c>
      <c r="AA136" s="366">
        <v>45810</v>
      </c>
      <c r="AB136" s="367" t="s">
        <v>584</v>
      </c>
      <c r="AC136" s="362"/>
      <c r="AD136" s="362"/>
      <c r="AE136" s="362"/>
      <c r="AF136" s="362"/>
      <c r="AG136" s="362"/>
      <c r="AH136" s="362"/>
      <c r="AI136" s="362" t="s">
        <v>7015</v>
      </c>
      <c r="AJ136" s="362" t="s">
        <v>19</v>
      </c>
      <c r="AK136" s="362" t="s">
        <v>39</v>
      </c>
      <c r="AL136" s="362"/>
      <c r="AM136" s="362"/>
      <c r="AN136" s="362"/>
      <c r="AO136" s="368">
        <v>45810</v>
      </c>
      <c r="AP136" s="361" t="s">
        <v>584</v>
      </c>
      <c r="AR136">
        <v>1</v>
      </c>
      <c r="AS136" t="s">
        <v>539</v>
      </c>
      <c r="AT136" t="s">
        <v>5841</v>
      </c>
    </row>
    <row r="137" spans="2:46" ht="15" customHeight="1" x14ac:dyDescent="0.35">
      <c r="B137" s="362">
        <v>135</v>
      </c>
      <c r="C137" s="362" t="s">
        <v>622</v>
      </c>
      <c r="D137" s="362">
        <v>472</v>
      </c>
      <c r="E137" s="362" t="s">
        <v>172</v>
      </c>
      <c r="F137" s="362"/>
      <c r="G137" s="362"/>
      <c r="H137" s="362"/>
      <c r="I137" s="362" t="s">
        <v>61</v>
      </c>
      <c r="J137" s="362" t="s">
        <v>536</v>
      </c>
      <c r="K137" s="361" t="s">
        <v>623</v>
      </c>
      <c r="L137" s="362"/>
      <c r="M137" s="362" t="s">
        <v>90</v>
      </c>
      <c r="N137" s="362" t="s">
        <v>180</v>
      </c>
      <c r="O137" s="362"/>
      <c r="P137" s="362">
        <v>1</v>
      </c>
      <c r="Q137" s="362" t="s">
        <v>90</v>
      </c>
      <c r="R137" s="362"/>
      <c r="S137" s="361"/>
      <c r="T137" s="362"/>
      <c r="U137" s="362"/>
      <c r="V137" s="362" t="s">
        <v>120</v>
      </c>
      <c r="W137" s="362"/>
      <c r="X137" s="362"/>
      <c r="Y137" s="362" t="s">
        <v>539</v>
      </c>
      <c r="Z137" s="362" t="s">
        <v>529</v>
      </c>
      <c r="AA137" s="366">
        <v>45810</v>
      </c>
      <c r="AB137" s="367" t="s">
        <v>624</v>
      </c>
      <c r="AC137" s="362"/>
      <c r="AD137" s="362"/>
      <c r="AE137" s="362"/>
      <c r="AF137" s="362"/>
      <c r="AG137" s="362"/>
      <c r="AH137" s="362"/>
      <c r="AI137" s="362" t="s">
        <v>7015</v>
      </c>
      <c r="AJ137" s="362" t="s">
        <v>19</v>
      </c>
      <c r="AK137" s="362" t="s">
        <v>39</v>
      </c>
      <c r="AL137" s="362"/>
      <c r="AM137" s="362"/>
      <c r="AN137" s="362"/>
      <c r="AO137" s="368">
        <v>45810</v>
      </c>
      <c r="AP137" s="361" t="s">
        <v>624</v>
      </c>
      <c r="AR137">
        <v>1</v>
      </c>
      <c r="AS137" t="s">
        <v>539</v>
      </c>
      <c r="AT137" t="s">
        <v>5841</v>
      </c>
    </row>
    <row r="138" spans="2:46" ht="15" customHeight="1" x14ac:dyDescent="0.35">
      <c r="B138" s="362">
        <v>136</v>
      </c>
      <c r="C138" s="362" t="s">
        <v>625</v>
      </c>
      <c r="D138" s="362">
        <v>472</v>
      </c>
      <c r="E138" s="362" t="s">
        <v>172</v>
      </c>
      <c r="F138" s="362"/>
      <c r="G138" s="362"/>
      <c r="H138" s="362"/>
      <c r="I138" s="362" t="s">
        <v>61</v>
      </c>
      <c r="J138" s="362" t="s">
        <v>626</v>
      </c>
      <c r="K138" s="361" t="s">
        <v>627</v>
      </c>
      <c r="L138" s="362"/>
      <c r="M138" s="362" t="s">
        <v>90</v>
      </c>
      <c r="N138" s="362" t="s">
        <v>180</v>
      </c>
      <c r="O138" s="362"/>
      <c r="P138" s="362">
        <v>1</v>
      </c>
      <c r="Q138" s="362" t="s">
        <v>90</v>
      </c>
      <c r="R138" s="362"/>
      <c r="S138" s="361"/>
      <c r="T138" s="362"/>
      <c r="U138" s="362"/>
      <c r="V138" s="362" t="s">
        <v>120</v>
      </c>
      <c r="W138" s="362"/>
      <c r="X138" s="362"/>
      <c r="Y138" s="362" t="s">
        <v>539</v>
      </c>
      <c r="Z138" s="362" t="s">
        <v>529</v>
      </c>
      <c r="AA138" s="366">
        <v>45810</v>
      </c>
      <c r="AB138" s="367" t="s">
        <v>628</v>
      </c>
      <c r="AC138" s="362"/>
      <c r="AD138" s="362"/>
      <c r="AE138" s="362"/>
      <c r="AF138" s="362"/>
      <c r="AG138" s="362"/>
      <c r="AH138" s="362"/>
      <c r="AI138" s="362" t="s">
        <v>7015</v>
      </c>
      <c r="AJ138" s="362" t="s">
        <v>19</v>
      </c>
      <c r="AK138" s="362" t="s">
        <v>39</v>
      </c>
      <c r="AL138" s="362"/>
      <c r="AM138" s="362"/>
      <c r="AN138" s="362"/>
      <c r="AO138" s="368">
        <v>45810</v>
      </c>
      <c r="AP138" s="361" t="s">
        <v>628</v>
      </c>
      <c r="AR138">
        <v>1</v>
      </c>
      <c r="AS138" t="s">
        <v>539</v>
      </c>
      <c r="AT138" t="s">
        <v>5841</v>
      </c>
    </row>
    <row r="139" spans="2:46" ht="15" customHeight="1" x14ac:dyDescent="0.35">
      <c r="B139" s="362">
        <v>137</v>
      </c>
      <c r="C139" s="362" t="s">
        <v>629</v>
      </c>
      <c r="D139" s="362">
        <v>472</v>
      </c>
      <c r="E139" s="362" t="s">
        <v>172</v>
      </c>
      <c r="F139" s="362"/>
      <c r="G139" s="362"/>
      <c r="H139" s="362"/>
      <c r="I139" s="362" t="s">
        <v>61</v>
      </c>
      <c r="J139" s="362" t="s">
        <v>626</v>
      </c>
      <c r="K139" s="361" t="s">
        <v>630</v>
      </c>
      <c r="L139" s="362"/>
      <c r="M139" s="362" t="s">
        <v>90</v>
      </c>
      <c r="N139" s="362" t="s">
        <v>180</v>
      </c>
      <c r="O139" s="362"/>
      <c r="P139" s="362">
        <v>1</v>
      </c>
      <c r="Q139" s="362" t="s">
        <v>90</v>
      </c>
      <c r="R139" s="362"/>
      <c r="S139" s="361"/>
      <c r="T139" s="362"/>
      <c r="U139" s="362"/>
      <c r="V139" s="362" t="s">
        <v>120</v>
      </c>
      <c r="W139" s="362"/>
      <c r="X139" s="362"/>
      <c r="Y139" s="362" t="s">
        <v>539</v>
      </c>
      <c r="Z139" s="362" t="s">
        <v>529</v>
      </c>
      <c r="AA139" s="366">
        <v>45810</v>
      </c>
      <c r="AB139" s="367" t="s">
        <v>631</v>
      </c>
      <c r="AC139" s="362"/>
      <c r="AD139" s="362"/>
      <c r="AE139" s="362"/>
      <c r="AF139" s="362"/>
      <c r="AG139" s="362"/>
      <c r="AH139" s="362"/>
      <c r="AI139" s="362" t="s">
        <v>7015</v>
      </c>
      <c r="AJ139" s="362" t="s">
        <v>19</v>
      </c>
      <c r="AK139" s="362" t="s">
        <v>39</v>
      </c>
      <c r="AL139" s="362"/>
      <c r="AM139" s="362"/>
      <c r="AN139" s="362"/>
      <c r="AO139" s="368">
        <v>45810</v>
      </c>
      <c r="AP139" s="361" t="s">
        <v>631</v>
      </c>
      <c r="AR139">
        <v>1</v>
      </c>
      <c r="AS139" t="s">
        <v>539</v>
      </c>
      <c r="AT139" t="s">
        <v>5841</v>
      </c>
    </row>
    <row r="140" spans="2:46" ht="15" customHeight="1" x14ac:dyDescent="0.35">
      <c r="B140" s="362">
        <v>138</v>
      </c>
      <c r="C140" s="362" t="s">
        <v>632</v>
      </c>
      <c r="D140" s="362">
        <v>472</v>
      </c>
      <c r="E140" s="362" t="s">
        <v>172</v>
      </c>
      <c r="F140" s="362"/>
      <c r="G140" s="362"/>
      <c r="H140" s="362"/>
      <c r="I140" s="362" t="s">
        <v>61</v>
      </c>
      <c r="J140" s="362" t="s">
        <v>626</v>
      </c>
      <c r="K140" s="361" t="s">
        <v>633</v>
      </c>
      <c r="L140" s="362"/>
      <c r="M140" s="362" t="s">
        <v>90</v>
      </c>
      <c r="N140" s="362" t="s">
        <v>180</v>
      </c>
      <c r="O140" s="362"/>
      <c r="P140" s="362">
        <v>1</v>
      </c>
      <c r="Q140" s="362" t="s">
        <v>90</v>
      </c>
      <c r="R140" s="362"/>
      <c r="S140" s="361"/>
      <c r="T140" s="362"/>
      <c r="U140" s="362"/>
      <c r="V140" s="362" t="s">
        <v>120</v>
      </c>
      <c r="W140" s="362"/>
      <c r="X140" s="362"/>
      <c r="Y140" s="362" t="s">
        <v>539</v>
      </c>
      <c r="Z140" s="362" t="s">
        <v>529</v>
      </c>
      <c r="AA140" s="366">
        <v>45810</v>
      </c>
      <c r="AB140" s="367" t="s">
        <v>634</v>
      </c>
      <c r="AC140" s="362"/>
      <c r="AD140" s="362"/>
      <c r="AE140" s="362"/>
      <c r="AF140" s="362"/>
      <c r="AG140" s="362"/>
      <c r="AH140" s="362"/>
      <c r="AI140" s="362" t="s">
        <v>7015</v>
      </c>
      <c r="AJ140" s="362" t="s">
        <v>19</v>
      </c>
      <c r="AK140" s="362" t="s">
        <v>39</v>
      </c>
      <c r="AL140" s="362"/>
      <c r="AM140" s="362"/>
      <c r="AN140" s="362"/>
      <c r="AO140" s="368">
        <v>45810</v>
      </c>
      <c r="AP140" s="361" t="s">
        <v>634</v>
      </c>
      <c r="AR140">
        <v>1</v>
      </c>
      <c r="AS140" t="s">
        <v>539</v>
      </c>
      <c r="AT140" t="s">
        <v>5841</v>
      </c>
    </row>
    <row r="141" spans="2:46" ht="15" customHeight="1" x14ac:dyDescent="0.35">
      <c r="B141" s="362">
        <v>139</v>
      </c>
      <c r="C141" s="362" t="s">
        <v>635</v>
      </c>
      <c r="D141" s="362">
        <v>472</v>
      </c>
      <c r="E141" s="362" t="s">
        <v>172</v>
      </c>
      <c r="F141" s="362"/>
      <c r="G141" s="362"/>
      <c r="H141" s="362"/>
      <c r="I141" s="362" t="s">
        <v>61</v>
      </c>
      <c r="J141" s="362" t="s">
        <v>626</v>
      </c>
      <c r="K141" s="361" t="s">
        <v>636</v>
      </c>
      <c r="L141" s="362"/>
      <c r="M141" s="362" t="s">
        <v>90</v>
      </c>
      <c r="N141" s="362" t="s">
        <v>180</v>
      </c>
      <c r="O141" s="362"/>
      <c r="P141" s="362">
        <v>1</v>
      </c>
      <c r="Q141" s="362" t="s">
        <v>90</v>
      </c>
      <c r="R141" s="362"/>
      <c r="S141" s="361"/>
      <c r="T141" s="362"/>
      <c r="U141" s="362"/>
      <c r="V141" s="362" t="s">
        <v>120</v>
      </c>
      <c r="W141" s="362"/>
      <c r="X141" s="362"/>
      <c r="Y141" s="362" t="s">
        <v>539</v>
      </c>
      <c r="Z141" s="362" t="s">
        <v>529</v>
      </c>
      <c r="AA141" s="366">
        <v>45810</v>
      </c>
      <c r="AB141" s="367" t="s">
        <v>637</v>
      </c>
      <c r="AC141" s="362"/>
      <c r="AD141" s="362"/>
      <c r="AE141" s="362"/>
      <c r="AF141" s="362"/>
      <c r="AG141" s="362"/>
      <c r="AH141" s="362"/>
      <c r="AI141" s="362" t="s">
        <v>7015</v>
      </c>
      <c r="AJ141" s="362" t="s">
        <v>19</v>
      </c>
      <c r="AK141" s="362" t="s">
        <v>39</v>
      </c>
      <c r="AL141" s="362"/>
      <c r="AM141" s="362"/>
      <c r="AN141" s="362"/>
      <c r="AO141" s="368">
        <v>45810</v>
      </c>
      <c r="AP141" s="361" t="s">
        <v>637</v>
      </c>
      <c r="AR141">
        <v>1</v>
      </c>
      <c r="AS141" t="s">
        <v>539</v>
      </c>
      <c r="AT141" t="s">
        <v>5841</v>
      </c>
    </row>
    <row r="142" spans="2:46" ht="15" customHeight="1" x14ac:dyDescent="0.35">
      <c r="B142" s="362">
        <v>140</v>
      </c>
      <c r="C142" s="362" t="s">
        <v>638</v>
      </c>
      <c r="D142" s="362">
        <v>472</v>
      </c>
      <c r="E142" s="362" t="s">
        <v>172</v>
      </c>
      <c r="F142" s="362"/>
      <c r="G142" s="362"/>
      <c r="H142" s="362"/>
      <c r="I142" s="362" t="s">
        <v>61</v>
      </c>
      <c r="J142" s="362" t="s">
        <v>626</v>
      </c>
      <c r="K142" s="361" t="s">
        <v>639</v>
      </c>
      <c r="L142" s="362"/>
      <c r="M142" s="362" t="s">
        <v>90</v>
      </c>
      <c r="N142" s="362" t="s">
        <v>180</v>
      </c>
      <c r="O142" s="362"/>
      <c r="P142" s="362">
        <v>1</v>
      </c>
      <c r="Q142" s="362" t="s">
        <v>90</v>
      </c>
      <c r="R142" s="362"/>
      <c r="S142" s="361"/>
      <c r="T142" s="362"/>
      <c r="U142" s="362"/>
      <c r="V142" s="362" t="s">
        <v>120</v>
      </c>
      <c r="W142" s="362"/>
      <c r="X142" s="362"/>
      <c r="Y142" s="362" t="s">
        <v>539</v>
      </c>
      <c r="Z142" s="362" t="s">
        <v>529</v>
      </c>
      <c r="AA142" s="366">
        <v>45810</v>
      </c>
      <c r="AB142" s="367" t="s">
        <v>640</v>
      </c>
      <c r="AC142" s="362"/>
      <c r="AD142" s="362"/>
      <c r="AE142" s="362"/>
      <c r="AF142" s="362"/>
      <c r="AG142" s="362"/>
      <c r="AH142" s="362"/>
      <c r="AI142" s="362" t="s">
        <v>7015</v>
      </c>
      <c r="AJ142" s="362" t="s">
        <v>19</v>
      </c>
      <c r="AK142" s="362" t="s">
        <v>39</v>
      </c>
      <c r="AL142" s="362"/>
      <c r="AM142" s="362"/>
      <c r="AN142" s="362"/>
      <c r="AO142" s="368">
        <v>45810</v>
      </c>
      <c r="AP142" s="361" t="s">
        <v>640</v>
      </c>
      <c r="AR142">
        <v>1</v>
      </c>
      <c r="AS142" t="s">
        <v>539</v>
      </c>
      <c r="AT142" t="s">
        <v>5841</v>
      </c>
    </row>
    <row r="143" spans="2:46" ht="15" customHeight="1" x14ac:dyDescent="0.35">
      <c r="B143" s="362">
        <v>141</v>
      </c>
      <c r="C143" s="362" t="s">
        <v>641</v>
      </c>
      <c r="D143" s="362">
        <v>472</v>
      </c>
      <c r="E143" s="362" t="s">
        <v>172</v>
      </c>
      <c r="F143" s="362"/>
      <c r="G143" s="362"/>
      <c r="H143" s="362"/>
      <c r="I143" s="362" t="s">
        <v>61</v>
      </c>
      <c r="J143" s="362" t="s">
        <v>626</v>
      </c>
      <c r="K143" s="361" t="s">
        <v>642</v>
      </c>
      <c r="L143" s="362"/>
      <c r="M143" s="362" t="s">
        <v>90</v>
      </c>
      <c r="N143" s="362" t="s">
        <v>180</v>
      </c>
      <c r="O143" s="362"/>
      <c r="P143" s="362">
        <v>1</v>
      </c>
      <c r="Q143" s="362" t="s">
        <v>90</v>
      </c>
      <c r="R143" s="362"/>
      <c r="S143" s="361"/>
      <c r="T143" s="362"/>
      <c r="U143" s="362"/>
      <c r="V143" s="362" t="s">
        <v>120</v>
      </c>
      <c r="W143" s="362"/>
      <c r="X143" s="362"/>
      <c r="Y143" s="362" t="s">
        <v>539</v>
      </c>
      <c r="Z143" s="362" t="s">
        <v>529</v>
      </c>
      <c r="AA143" s="366">
        <v>45810</v>
      </c>
      <c r="AB143" s="367" t="s">
        <v>643</v>
      </c>
      <c r="AC143" s="362"/>
      <c r="AD143" s="362"/>
      <c r="AE143" s="362"/>
      <c r="AF143" s="362"/>
      <c r="AG143" s="362"/>
      <c r="AH143" s="362"/>
      <c r="AI143" s="362" t="s">
        <v>7015</v>
      </c>
      <c r="AJ143" s="362" t="s">
        <v>19</v>
      </c>
      <c r="AK143" s="362" t="s">
        <v>39</v>
      </c>
      <c r="AL143" s="362"/>
      <c r="AM143" s="362"/>
      <c r="AN143" s="362"/>
      <c r="AO143" s="368">
        <v>45810</v>
      </c>
      <c r="AP143" s="361" t="s">
        <v>643</v>
      </c>
      <c r="AR143">
        <v>1</v>
      </c>
      <c r="AS143" t="s">
        <v>539</v>
      </c>
      <c r="AT143" t="s">
        <v>5841</v>
      </c>
    </row>
    <row r="144" spans="2:46" ht="15" customHeight="1" x14ac:dyDescent="0.35">
      <c r="B144" s="362">
        <v>142</v>
      </c>
      <c r="C144" s="362" t="s">
        <v>644</v>
      </c>
      <c r="D144" s="362">
        <v>472</v>
      </c>
      <c r="E144" s="362" t="s">
        <v>172</v>
      </c>
      <c r="F144" s="362"/>
      <c r="G144" s="362"/>
      <c r="H144" s="362"/>
      <c r="I144" s="362" t="s">
        <v>61</v>
      </c>
      <c r="J144" s="362" t="s">
        <v>626</v>
      </c>
      <c r="K144" s="361" t="s">
        <v>645</v>
      </c>
      <c r="L144" s="362"/>
      <c r="M144" s="362" t="s">
        <v>90</v>
      </c>
      <c r="N144" s="362" t="s">
        <v>180</v>
      </c>
      <c r="O144" s="362"/>
      <c r="P144" s="362">
        <v>1</v>
      </c>
      <c r="Q144" s="362" t="s">
        <v>90</v>
      </c>
      <c r="R144" s="362"/>
      <c r="S144" s="361"/>
      <c r="T144" s="362"/>
      <c r="U144" s="362"/>
      <c r="V144" s="362" t="s">
        <v>120</v>
      </c>
      <c r="W144" s="362"/>
      <c r="X144" s="362"/>
      <c r="Y144" s="362" t="s">
        <v>539</v>
      </c>
      <c r="Z144" s="362" t="s">
        <v>529</v>
      </c>
      <c r="AA144" s="366">
        <v>45810</v>
      </c>
      <c r="AB144" s="367" t="s">
        <v>646</v>
      </c>
      <c r="AC144" s="362"/>
      <c r="AD144" s="362"/>
      <c r="AE144" s="362"/>
      <c r="AF144" s="362"/>
      <c r="AG144" s="362"/>
      <c r="AH144" s="362"/>
      <c r="AI144" s="362" t="s">
        <v>7015</v>
      </c>
      <c r="AJ144" s="362" t="s">
        <v>19</v>
      </c>
      <c r="AK144" s="362" t="s">
        <v>39</v>
      </c>
      <c r="AL144" s="362"/>
      <c r="AM144" s="362"/>
      <c r="AN144" s="362"/>
      <c r="AO144" s="368">
        <v>45810</v>
      </c>
      <c r="AP144" s="361" t="s">
        <v>646</v>
      </c>
      <c r="AR144">
        <v>1</v>
      </c>
      <c r="AS144" t="s">
        <v>539</v>
      </c>
      <c r="AT144" t="s">
        <v>5841</v>
      </c>
    </row>
    <row r="145" spans="2:46" ht="15" customHeight="1" x14ac:dyDescent="0.35">
      <c r="B145" s="362">
        <v>143</v>
      </c>
      <c r="C145" s="362" t="s">
        <v>647</v>
      </c>
      <c r="D145" s="362">
        <v>472</v>
      </c>
      <c r="E145" s="362" t="s">
        <v>172</v>
      </c>
      <c r="F145" s="362"/>
      <c r="G145" s="362"/>
      <c r="H145" s="362"/>
      <c r="I145" s="362" t="s">
        <v>61</v>
      </c>
      <c r="J145" s="362" t="s">
        <v>626</v>
      </c>
      <c r="K145" s="361" t="s">
        <v>648</v>
      </c>
      <c r="L145" s="362"/>
      <c r="M145" s="362" t="s">
        <v>90</v>
      </c>
      <c r="N145" s="362" t="s">
        <v>180</v>
      </c>
      <c r="O145" s="362"/>
      <c r="P145" s="362">
        <v>1</v>
      </c>
      <c r="Q145" s="362" t="s">
        <v>90</v>
      </c>
      <c r="R145" s="362"/>
      <c r="S145" s="361"/>
      <c r="T145" s="362"/>
      <c r="U145" s="362"/>
      <c r="V145" s="362" t="s">
        <v>120</v>
      </c>
      <c r="W145" s="362"/>
      <c r="X145" s="362"/>
      <c r="Y145" s="362" t="s">
        <v>539</v>
      </c>
      <c r="Z145" s="362" t="s">
        <v>529</v>
      </c>
      <c r="AA145" s="366">
        <v>45810</v>
      </c>
      <c r="AB145" s="370" t="s">
        <v>649</v>
      </c>
      <c r="AC145" s="362"/>
      <c r="AD145" s="362"/>
      <c r="AE145" s="362"/>
      <c r="AF145" s="362"/>
      <c r="AG145" s="362"/>
      <c r="AH145" s="362"/>
      <c r="AI145" s="362" t="s">
        <v>7015</v>
      </c>
      <c r="AJ145" s="362" t="s">
        <v>19</v>
      </c>
      <c r="AK145" s="362" t="s">
        <v>39</v>
      </c>
      <c r="AL145" s="362"/>
      <c r="AM145" s="362"/>
      <c r="AN145" s="362"/>
      <c r="AO145" s="368">
        <v>45810</v>
      </c>
      <c r="AP145" s="361" t="s">
        <v>649</v>
      </c>
      <c r="AR145">
        <v>1</v>
      </c>
      <c r="AS145" t="s">
        <v>539</v>
      </c>
      <c r="AT145" t="s">
        <v>5841</v>
      </c>
    </row>
    <row r="146" spans="2:46" ht="15" customHeight="1" x14ac:dyDescent="0.35">
      <c r="B146" s="362">
        <v>144</v>
      </c>
      <c r="C146" s="362" t="s">
        <v>650</v>
      </c>
      <c r="D146" s="362">
        <v>472</v>
      </c>
      <c r="E146" s="362" t="s">
        <v>172</v>
      </c>
      <c r="F146" s="362"/>
      <c r="G146" s="362"/>
      <c r="H146" s="362"/>
      <c r="I146" s="362" t="s">
        <v>61</v>
      </c>
      <c r="J146" s="362" t="s">
        <v>626</v>
      </c>
      <c r="K146" s="361" t="s">
        <v>651</v>
      </c>
      <c r="L146" s="362"/>
      <c r="M146" s="362" t="s">
        <v>90</v>
      </c>
      <c r="N146" s="362" t="s">
        <v>180</v>
      </c>
      <c r="O146" s="362"/>
      <c r="P146" s="362">
        <v>1</v>
      </c>
      <c r="Q146" s="362" t="s">
        <v>90</v>
      </c>
      <c r="R146" s="362"/>
      <c r="S146" s="361"/>
      <c r="T146" s="362"/>
      <c r="U146" s="362"/>
      <c r="V146" s="362" t="s">
        <v>120</v>
      </c>
      <c r="W146" s="362"/>
      <c r="X146" s="362"/>
      <c r="Y146" s="362" t="s">
        <v>539</v>
      </c>
      <c r="Z146" s="362" t="s">
        <v>529</v>
      </c>
      <c r="AA146" s="366">
        <v>45810</v>
      </c>
      <c r="AB146" s="367" t="s">
        <v>652</v>
      </c>
      <c r="AC146" s="362"/>
      <c r="AD146" s="362"/>
      <c r="AE146" s="362"/>
      <c r="AF146" s="362"/>
      <c r="AG146" s="362"/>
      <c r="AH146" s="362"/>
      <c r="AI146" s="362" t="s">
        <v>7015</v>
      </c>
      <c r="AJ146" s="362" t="s">
        <v>19</v>
      </c>
      <c r="AK146" s="362" t="s">
        <v>39</v>
      </c>
      <c r="AL146" s="362"/>
      <c r="AM146" s="362"/>
      <c r="AN146" s="362"/>
      <c r="AO146" s="368">
        <v>45810</v>
      </c>
      <c r="AP146" s="361" t="s">
        <v>652</v>
      </c>
      <c r="AR146">
        <v>1</v>
      </c>
      <c r="AS146" t="s">
        <v>539</v>
      </c>
      <c r="AT146" t="s">
        <v>5841</v>
      </c>
    </row>
    <row r="147" spans="2:46" ht="15" customHeight="1" x14ac:dyDescent="0.35">
      <c r="B147" s="362">
        <v>145</v>
      </c>
      <c r="C147" s="362" t="s">
        <v>653</v>
      </c>
      <c r="D147" s="362">
        <v>472</v>
      </c>
      <c r="E147" s="362" t="s">
        <v>172</v>
      </c>
      <c r="F147" s="362"/>
      <c r="G147" s="362"/>
      <c r="H147" s="362"/>
      <c r="I147" s="362" t="s">
        <v>61</v>
      </c>
      <c r="J147" s="362" t="s">
        <v>626</v>
      </c>
      <c r="K147" s="361" t="s">
        <v>654</v>
      </c>
      <c r="L147" s="362"/>
      <c r="M147" s="362" t="s">
        <v>90</v>
      </c>
      <c r="N147" s="362" t="s">
        <v>180</v>
      </c>
      <c r="O147" s="362"/>
      <c r="P147" s="362">
        <v>1</v>
      </c>
      <c r="Q147" s="362" t="s">
        <v>90</v>
      </c>
      <c r="R147" s="362"/>
      <c r="S147" s="361"/>
      <c r="T147" s="362"/>
      <c r="U147" s="362"/>
      <c r="V147" s="362" t="s">
        <v>120</v>
      </c>
      <c r="W147" s="362"/>
      <c r="X147" s="362"/>
      <c r="Y147" s="362" t="s">
        <v>539</v>
      </c>
      <c r="Z147" s="362" t="s">
        <v>529</v>
      </c>
      <c r="AA147" s="366">
        <v>45810</v>
      </c>
      <c r="AB147" s="367" t="s">
        <v>655</v>
      </c>
      <c r="AC147" s="362"/>
      <c r="AD147" s="362"/>
      <c r="AE147" s="362"/>
      <c r="AF147" s="362"/>
      <c r="AG147" s="362"/>
      <c r="AH147" s="362"/>
      <c r="AI147" s="362" t="s">
        <v>7015</v>
      </c>
      <c r="AJ147" s="362" t="s">
        <v>19</v>
      </c>
      <c r="AK147" s="362" t="s">
        <v>39</v>
      </c>
      <c r="AL147" s="362"/>
      <c r="AM147" s="362"/>
      <c r="AN147" s="362"/>
      <c r="AO147" s="368">
        <v>45810</v>
      </c>
      <c r="AP147" s="361" t="s">
        <v>655</v>
      </c>
      <c r="AR147">
        <v>1</v>
      </c>
      <c r="AS147" t="s">
        <v>539</v>
      </c>
      <c r="AT147" t="s">
        <v>5841</v>
      </c>
    </row>
    <row r="148" spans="2:46" ht="15" customHeight="1" x14ac:dyDescent="0.35">
      <c r="B148" s="362">
        <v>146</v>
      </c>
      <c r="C148" s="362" t="s">
        <v>656</v>
      </c>
      <c r="D148" s="362">
        <v>472</v>
      </c>
      <c r="E148" s="362" t="s">
        <v>172</v>
      </c>
      <c r="F148" s="362"/>
      <c r="G148" s="362"/>
      <c r="H148" s="362"/>
      <c r="I148" s="362" t="s">
        <v>61</v>
      </c>
      <c r="J148" s="362" t="s">
        <v>626</v>
      </c>
      <c r="K148" s="361" t="s">
        <v>657</v>
      </c>
      <c r="L148" s="362"/>
      <c r="M148" s="362" t="s">
        <v>90</v>
      </c>
      <c r="N148" s="362" t="s">
        <v>180</v>
      </c>
      <c r="O148" s="362"/>
      <c r="P148" s="362">
        <v>1</v>
      </c>
      <c r="Q148" s="362" t="s">
        <v>90</v>
      </c>
      <c r="R148" s="362"/>
      <c r="S148" s="361"/>
      <c r="T148" s="362"/>
      <c r="U148" s="362"/>
      <c r="V148" s="362" t="s">
        <v>120</v>
      </c>
      <c r="W148" s="362"/>
      <c r="X148" s="362"/>
      <c r="Y148" s="362" t="s">
        <v>539</v>
      </c>
      <c r="Z148" s="362" t="s">
        <v>529</v>
      </c>
      <c r="AA148" s="366">
        <v>45810</v>
      </c>
      <c r="AB148" s="367" t="s">
        <v>658</v>
      </c>
      <c r="AC148" s="362"/>
      <c r="AD148" s="362"/>
      <c r="AE148" s="362"/>
      <c r="AF148" s="362"/>
      <c r="AG148" s="362"/>
      <c r="AH148" s="362"/>
      <c r="AI148" s="362" t="s">
        <v>7015</v>
      </c>
      <c r="AJ148" s="362" t="s">
        <v>19</v>
      </c>
      <c r="AK148" s="362" t="s">
        <v>39</v>
      </c>
      <c r="AL148" s="362"/>
      <c r="AM148" s="362"/>
      <c r="AN148" s="362"/>
      <c r="AO148" s="368">
        <v>45810</v>
      </c>
      <c r="AP148" s="361" t="s">
        <v>658</v>
      </c>
      <c r="AR148">
        <v>1</v>
      </c>
      <c r="AS148" t="s">
        <v>539</v>
      </c>
      <c r="AT148" t="s">
        <v>5841</v>
      </c>
    </row>
    <row r="149" spans="2:46" ht="15" customHeight="1" x14ac:dyDescent="0.35">
      <c r="B149" s="362">
        <v>147</v>
      </c>
      <c r="C149" s="362" t="s">
        <v>659</v>
      </c>
      <c r="D149" s="362">
        <v>472</v>
      </c>
      <c r="E149" s="362" t="s">
        <v>172</v>
      </c>
      <c r="F149" s="362"/>
      <c r="G149" s="362"/>
      <c r="H149" s="362"/>
      <c r="I149" s="362" t="s">
        <v>61</v>
      </c>
      <c r="J149" s="362" t="s">
        <v>626</v>
      </c>
      <c r="K149" s="361" t="s">
        <v>660</v>
      </c>
      <c r="L149" s="362"/>
      <c r="M149" s="362" t="s">
        <v>90</v>
      </c>
      <c r="N149" s="362" t="s">
        <v>180</v>
      </c>
      <c r="O149" s="362"/>
      <c r="P149" s="362">
        <v>1</v>
      </c>
      <c r="Q149" s="362" t="s">
        <v>90</v>
      </c>
      <c r="R149" s="362"/>
      <c r="S149" s="361"/>
      <c r="T149" s="362"/>
      <c r="U149" s="362"/>
      <c r="V149" s="362" t="s">
        <v>120</v>
      </c>
      <c r="W149" s="362"/>
      <c r="X149" s="362"/>
      <c r="Y149" s="362" t="s">
        <v>539</v>
      </c>
      <c r="Z149" s="362" t="s">
        <v>529</v>
      </c>
      <c r="AA149" s="366">
        <v>45810</v>
      </c>
      <c r="AB149" s="367" t="s">
        <v>661</v>
      </c>
      <c r="AC149" s="362"/>
      <c r="AD149" s="362"/>
      <c r="AE149" s="362"/>
      <c r="AF149" s="362"/>
      <c r="AG149" s="362"/>
      <c r="AH149" s="362"/>
      <c r="AI149" s="362" t="s">
        <v>7015</v>
      </c>
      <c r="AJ149" s="362" t="s">
        <v>19</v>
      </c>
      <c r="AK149" s="362" t="s">
        <v>39</v>
      </c>
      <c r="AL149" s="362"/>
      <c r="AM149" s="362"/>
      <c r="AN149" s="362"/>
      <c r="AO149" s="368">
        <v>45810</v>
      </c>
      <c r="AP149" s="361" t="s">
        <v>661</v>
      </c>
      <c r="AR149">
        <v>1</v>
      </c>
      <c r="AS149" t="s">
        <v>539</v>
      </c>
      <c r="AT149" t="s">
        <v>5841</v>
      </c>
    </row>
    <row r="150" spans="2:46" ht="15" customHeight="1" x14ac:dyDescent="0.35">
      <c r="B150" s="362">
        <v>148</v>
      </c>
      <c r="C150" s="362" t="s">
        <v>662</v>
      </c>
      <c r="D150" s="362">
        <v>472</v>
      </c>
      <c r="E150" s="362" t="s">
        <v>172</v>
      </c>
      <c r="F150" s="362"/>
      <c r="G150" s="362"/>
      <c r="H150" s="362"/>
      <c r="I150" s="362" t="s">
        <v>61</v>
      </c>
      <c r="J150" s="362" t="s">
        <v>663</v>
      </c>
      <c r="K150" s="361" t="s">
        <v>664</v>
      </c>
      <c r="L150" s="362"/>
      <c r="M150" s="362" t="s">
        <v>90</v>
      </c>
      <c r="N150" s="362" t="s">
        <v>180</v>
      </c>
      <c r="O150" s="362"/>
      <c r="P150" s="362">
        <v>1</v>
      </c>
      <c r="Q150" s="362" t="s">
        <v>90</v>
      </c>
      <c r="R150" s="362"/>
      <c r="S150" s="361"/>
      <c r="T150" s="362"/>
      <c r="U150" s="362"/>
      <c r="V150" s="362" t="s">
        <v>120</v>
      </c>
      <c r="W150" s="362"/>
      <c r="X150" s="362"/>
      <c r="Y150" s="362" t="s">
        <v>539</v>
      </c>
      <c r="Z150" s="362" t="s">
        <v>529</v>
      </c>
      <c r="AA150" s="366">
        <v>45810</v>
      </c>
      <c r="AB150" s="367" t="s">
        <v>665</v>
      </c>
      <c r="AC150" s="362"/>
      <c r="AD150" s="362"/>
      <c r="AE150" s="362"/>
      <c r="AF150" s="362"/>
      <c r="AG150" s="362"/>
      <c r="AH150" s="362"/>
      <c r="AI150" s="362" t="s">
        <v>7015</v>
      </c>
      <c r="AJ150" s="362" t="s">
        <v>19</v>
      </c>
      <c r="AK150" s="362" t="s">
        <v>39</v>
      </c>
      <c r="AL150" s="362"/>
      <c r="AM150" s="362"/>
      <c r="AN150" s="362"/>
      <c r="AO150" s="368">
        <v>45810</v>
      </c>
      <c r="AP150" s="361" t="s">
        <v>665</v>
      </c>
      <c r="AR150">
        <v>1</v>
      </c>
      <c r="AS150" t="s">
        <v>539</v>
      </c>
      <c r="AT150" t="s">
        <v>5841</v>
      </c>
    </row>
    <row r="151" spans="2:46" ht="15" customHeight="1" x14ac:dyDescent="0.35">
      <c r="B151" s="362">
        <v>149</v>
      </c>
      <c r="C151" s="362" t="s">
        <v>666</v>
      </c>
      <c r="D151" s="362">
        <v>472</v>
      </c>
      <c r="E151" s="362" t="s">
        <v>172</v>
      </c>
      <c r="F151" s="362"/>
      <c r="G151" s="362"/>
      <c r="H151" s="362"/>
      <c r="I151" s="362" t="s">
        <v>61</v>
      </c>
      <c r="J151" s="362" t="s">
        <v>663</v>
      </c>
      <c r="K151" s="361" t="s">
        <v>667</v>
      </c>
      <c r="L151" s="362"/>
      <c r="M151" s="362" t="s">
        <v>90</v>
      </c>
      <c r="N151" s="362" t="s">
        <v>180</v>
      </c>
      <c r="O151" s="362"/>
      <c r="P151" s="362">
        <v>1</v>
      </c>
      <c r="Q151" s="362" t="s">
        <v>90</v>
      </c>
      <c r="R151" s="362"/>
      <c r="S151" s="361"/>
      <c r="T151" s="362"/>
      <c r="U151" s="362"/>
      <c r="V151" s="362" t="s">
        <v>120</v>
      </c>
      <c r="W151" s="362"/>
      <c r="X151" s="362"/>
      <c r="Y151" s="362" t="s">
        <v>539</v>
      </c>
      <c r="Z151" s="362" t="s">
        <v>529</v>
      </c>
      <c r="AA151" s="366">
        <v>45810</v>
      </c>
      <c r="AB151" s="367" t="s">
        <v>668</v>
      </c>
      <c r="AC151" s="362"/>
      <c r="AD151" s="362"/>
      <c r="AE151" s="362"/>
      <c r="AF151" s="362"/>
      <c r="AG151" s="362"/>
      <c r="AH151" s="362"/>
      <c r="AI151" s="362" t="s">
        <v>7015</v>
      </c>
      <c r="AJ151" s="362" t="s">
        <v>19</v>
      </c>
      <c r="AK151" s="362" t="s">
        <v>39</v>
      </c>
      <c r="AL151" s="362"/>
      <c r="AM151" s="362"/>
      <c r="AN151" s="362"/>
      <c r="AO151" s="368">
        <v>45810</v>
      </c>
      <c r="AP151" s="361" t="s">
        <v>668</v>
      </c>
      <c r="AR151">
        <v>1</v>
      </c>
      <c r="AS151" t="s">
        <v>539</v>
      </c>
      <c r="AT151" t="s">
        <v>5841</v>
      </c>
    </row>
    <row r="152" spans="2:46" ht="15" customHeight="1" x14ac:dyDescent="0.35">
      <c r="B152" s="362">
        <v>150</v>
      </c>
      <c r="C152" s="362" t="s">
        <v>669</v>
      </c>
      <c r="D152" s="362">
        <v>472</v>
      </c>
      <c r="E152" s="362" t="s">
        <v>172</v>
      </c>
      <c r="F152" s="362"/>
      <c r="G152" s="362"/>
      <c r="H152" s="362"/>
      <c r="I152" s="362" t="s">
        <v>61</v>
      </c>
      <c r="J152" s="362" t="s">
        <v>663</v>
      </c>
      <c r="K152" s="361" t="s">
        <v>670</v>
      </c>
      <c r="L152" s="362"/>
      <c r="M152" s="362" t="s">
        <v>90</v>
      </c>
      <c r="N152" s="362" t="s">
        <v>180</v>
      </c>
      <c r="O152" s="362"/>
      <c r="P152" s="362">
        <v>1</v>
      </c>
      <c r="Q152" s="362" t="s">
        <v>90</v>
      </c>
      <c r="R152" s="362"/>
      <c r="S152" s="361"/>
      <c r="T152" s="362"/>
      <c r="U152" s="362"/>
      <c r="V152" s="362" t="s">
        <v>120</v>
      </c>
      <c r="W152" s="362"/>
      <c r="X152" s="362"/>
      <c r="Y152" s="362" t="s">
        <v>539</v>
      </c>
      <c r="Z152" s="362" t="s">
        <v>529</v>
      </c>
      <c r="AA152" s="366">
        <v>45810</v>
      </c>
      <c r="AB152" s="367" t="s">
        <v>671</v>
      </c>
      <c r="AC152" s="362"/>
      <c r="AD152" s="362"/>
      <c r="AE152" s="362"/>
      <c r="AF152" s="362"/>
      <c r="AG152" s="362"/>
      <c r="AH152" s="362"/>
      <c r="AI152" s="362" t="s">
        <v>7015</v>
      </c>
      <c r="AJ152" s="362" t="s">
        <v>19</v>
      </c>
      <c r="AK152" s="362" t="s">
        <v>39</v>
      </c>
      <c r="AL152" s="362"/>
      <c r="AM152" s="362"/>
      <c r="AN152" s="362"/>
      <c r="AO152" s="368">
        <v>45810</v>
      </c>
      <c r="AP152" s="361" t="s">
        <v>671</v>
      </c>
      <c r="AR152">
        <v>1</v>
      </c>
      <c r="AS152" t="s">
        <v>539</v>
      </c>
      <c r="AT152" t="s">
        <v>5841</v>
      </c>
    </row>
    <row r="153" spans="2:46" ht="15" customHeight="1" x14ac:dyDescent="0.35">
      <c r="B153" s="362">
        <v>151</v>
      </c>
      <c r="C153" s="362" t="s">
        <v>672</v>
      </c>
      <c r="D153" s="362">
        <v>472</v>
      </c>
      <c r="E153" s="362" t="s">
        <v>172</v>
      </c>
      <c r="F153" s="362"/>
      <c r="G153" s="362"/>
      <c r="H153" s="362"/>
      <c r="I153" s="362" t="s">
        <v>61</v>
      </c>
      <c r="J153" s="362" t="s">
        <v>400</v>
      </c>
      <c r="K153" s="361" t="s">
        <v>673</v>
      </c>
      <c r="L153" s="362"/>
      <c r="M153" s="362" t="s">
        <v>90</v>
      </c>
      <c r="N153" s="362" t="s">
        <v>180</v>
      </c>
      <c r="O153" s="362"/>
      <c r="P153" s="362">
        <v>1</v>
      </c>
      <c r="Q153" s="362" t="s">
        <v>90</v>
      </c>
      <c r="R153" s="362"/>
      <c r="S153" s="361"/>
      <c r="T153" s="362"/>
      <c r="U153" s="362"/>
      <c r="V153" s="362" t="s">
        <v>120</v>
      </c>
      <c r="W153" s="362"/>
      <c r="X153" s="362"/>
      <c r="Y153" s="362" t="s">
        <v>539</v>
      </c>
      <c r="Z153" s="362" t="s">
        <v>529</v>
      </c>
      <c r="AA153" s="366">
        <v>45810</v>
      </c>
      <c r="AB153" s="367" t="s">
        <v>674</v>
      </c>
      <c r="AC153" s="362"/>
      <c r="AD153" s="362"/>
      <c r="AE153" s="362"/>
      <c r="AF153" s="362"/>
      <c r="AG153" s="362"/>
      <c r="AH153" s="362"/>
      <c r="AI153" s="362" t="s">
        <v>7015</v>
      </c>
      <c r="AJ153" s="362" t="s">
        <v>19</v>
      </c>
      <c r="AK153" s="362" t="s">
        <v>39</v>
      </c>
      <c r="AL153" s="362"/>
      <c r="AM153" s="362"/>
      <c r="AN153" s="362"/>
      <c r="AO153" s="368">
        <v>45810</v>
      </c>
      <c r="AP153" s="361" t="s">
        <v>674</v>
      </c>
      <c r="AR153">
        <v>1</v>
      </c>
      <c r="AS153" t="s">
        <v>539</v>
      </c>
      <c r="AT153" t="s">
        <v>5841</v>
      </c>
    </row>
    <row r="154" spans="2:46" ht="15" customHeight="1" x14ac:dyDescent="0.35">
      <c r="B154" s="362">
        <v>152</v>
      </c>
      <c r="C154" s="362" t="s">
        <v>675</v>
      </c>
      <c r="D154" s="362">
        <v>472</v>
      </c>
      <c r="E154" s="362" t="s">
        <v>172</v>
      </c>
      <c r="F154" s="362"/>
      <c r="G154" s="362"/>
      <c r="H154" s="362"/>
      <c r="I154" s="362" t="s">
        <v>61</v>
      </c>
      <c r="J154" s="362" t="s">
        <v>676</v>
      </c>
      <c r="K154" s="361" t="s">
        <v>677</v>
      </c>
      <c r="L154" s="362"/>
      <c r="M154" s="362" t="s">
        <v>90</v>
      </c>
      <c r="N154" s="362" t="s">
        <v>9</v>
      </c>
      <c r="O154" s="362"/>
      <c r="P154" s="362" t="s">
        <v>90</v>
      </c>
      <c r="Q154" s="362" t="s">
        <v>90</v>
      </c>
      <c r="R154" s="362"/>
      <c r="S154" s="361" t="s">
        <v>678</v>
      </c>
      <c r="T154" s="362"/>
      <c r="U154" s="362"/>
      <c r="V154" s="362" t="s">
        <v>120</v>
      </c>
      <c r="W154" s="362"/>
      <c r="X154" s="362"/>
      <c r="Y154" s="362" t="s">
        <v>539</v>
      </c>
      <c r="Z154" s="362" t="s">
        <v>90</v>
      </c>
      <c r="AA154" s="366" t="s">
        <v>90</v>
      </c>
      <c r="AB154" s="362" t="s">
        <v>679</v>
      </c>
      <c r="AC154" s="362"/>
      <c r="AD154" s="362"/>
      <c r="AE154" s="362"/>
      <c r="AF154" s="362"/>
      <c r="AG154" s="362"/>
      <c r="AH154" s="362"/>
      <c r="AI154" s="362" t="s">
        <v>7015</v>
      </c>
      <c r="AJ154" s="362" t="s">
        <v>19</v>
      </c>
      <c r="AK154" s="362" t="s">
        <v>39</v>
      </c>
      <c r="AL154" s="362"/>
      <c r="AM154" s="362"/>
      <c r="AN154" s="362"/>
      <c r="AO154" s="362" t="s">
        <v>555</v>
      </c>
      <c r="AP154" s="361" t="s">
        <v>680</v>
      </c>
      <c r="AR154">
        <v>1</v>
      </c>
      <c r="AS154" t="s">
        <v>539</v>
      </c>
      <c r="AT154" t="s">
        <v>5840</v>
      </c>
    </row>
    <row r="155" spans="2:46" ht="15" customHeight="1" x14ac:dyDescent="0.35">
      <c r="B155" s="362">
        <v>153</v>
      </c>
      <c r="C155" s="362" t="s">
        <v>681</v>
      </c>
      <c r="D155" s="362">
        <v>472</v>
      </c>
      <c r="E155" s="362" t="s">
        <v>172</v>
      </c>
      <c r="F155" s="362"/>
      <c r="G155" s="362"/>
      <c r="H155" s="362"/>
      <c r="I155" s="362" t="s">
        <v>61</v>
      </c>
      <c r="J155" s="362" t="s">
        <v>524</v>
      </c>
      <c r="K155" s="361" t="s">
        <v>682</v>
      </c>
      <c r="L155" s="362"/>
      <c r="M155" s="362" t="s">
        <v>90</v>
      </c>
      <c r="N155" s="362" t="s">
        <v>180</v>
      </c>
      <c r="O155" s="362"/>
      <c r="P155" s="362">
        <v>1</v>
      </c>
      <c r="Q155" s="362" t="s">
        <v>90</v>
      </c>
      <c r="R155" s="362"/>
      <c r="S155" s="361"/>
      <c r="T155" s="362"/>
      <c r="U155" s="362"/>
      <c r="V155" s="362" t="s">
        <v>120</v>
      </c>
      <c r="W155" s="362"/>
      <c r="X155" s="362"/>
      <c r="Y155" s="362" t="s">
        <v>539</v>
      </c>
      <c r="Z155" s="362" t="s">
        <v>529</v>
      </c>
      <c r="AA155" s="366">
        <v>45810</v>
      </c>
      <c r="AB155" s="367" t="s">
        <v>683</v>
      </c>
      <c r="AC155" s="362"/>
      <c r="AD155" s="362"/>
      <c r="AE155" s="362"/>
      <c r="AF155" s="362"/>
      <c r="AG155" s="362"/>
      <c r="AH155" s="362"/>
      <c r="AI155" s="362" t="s">
        <v>7015</v>
      </c>
      <c r="AJ155" s="362" t="s">
        <v>19</v>
      </c>
      <c r="AK155" s="362" t="s">
        <v>39</v>
      </c>
      <c r="AL155" s="362"/>
      <c r="AM155" s="362"/>
      <c r="AN155" s="362"/>
      <c r="AO155" s="368">
        <v>45810</v>
      </c>
      <c r="AP155" s="361" t="s">
        <v>683</v>
      </c>
      <c r="AR155">
        <v>1</v>
      </c>
      <c r="AS155" t="s">
        <v>539</v>
      </c>
      <c r="AT155" t="s">
        <v>5841</v>
      </c>
    </row>
    <row r="156" spans="2:46" ht="15" customHeight="1" x14ac:dyDescent="0.35">
      <c r="B156" s="362">
        <v>154</v>
      </c>
      <c r="C156" s="362" t="s">
        <v>684</v>
      </c>
      <c r="D156" s="362">
        <v>472</v>
      </c>
      <c r="E156" s="362" t="s">
        <v>172</v>
      </c>
      <c r="F156" s="362"/>
      <c r="G156" s="362"/>
      <c r="H156" s="362"/>
      <c r="I156" s="362" t="s">
        <v>61</v>
      </c>
      <c r="J156" s="362" t="s">
        <v>400</v>
      </c>
      <c r="K156" s="361" t="s">
        <v>685</v>
      </c>
      <c r="L156" s="362"/>
      <c r="M156" s="362" t="s">
        <v>90</v>
      </c>
      <c r="N156" s="362" t="s">
        <v>180</v>
      </c>
      <c r="O156" s="362"/>
      <c r="P156" s="362">
        <v>1</v>
      </c>
      <c r="Q156" s="362" t="s">
        <v>90</v>
      </c>
      <c r="R156" s="362"/>
      <c r="S156" s="361"/>
      <c r="T156" s="362"/>
      <c r="U156" s="362"/>
      <c r="V156" s="362" t="s">
        <v>120</v>
      </c>
      <c r="W156" s="362"/>
      <c r="X156" s="362"/>
      <c r="Y156" s="362" t="s">
        <v>539</v>
      </c>
      <c r="Z156" s="362" t="s">
        <v>529</v>
      </c>
      <c r="AA156" s="366">
        <v>45810</v>
      </c>
      <c r="AB156" s="367" t="s">
        <v>686</v>
      </c>
      <c r="AC156" s="362"/>
      <c r="AD156" s="362"/>
      <c r="AE156" s="362"/>
      <c r="AF156" s="362"/>
      <c r="AG156" s="362"/>
      <c r="AH156" s="362"/>
      <c r="AI156" s="362" t="s">
        <v>7015</v>
      </c>
      <c r="AJ156" s="362" t="s">
        <v>19</v>
      </c>
      <c r="AK156" s="362" t="s">
        <v>39</v>
      </c>
      <c r="AL156" s="362"/>
      <c r="AM156" s="362"/>
      <c r="AN156" s="362"/>
      <c r="AO156" s="368">
        <v>45810</v>
      </c>
      <c r="AP156" s="361" t="s">
        <v>686</v>
      </c>
      <c r="AR156">
        <v>1</v>
      </c>
      <c r="AS156" t="s">
        <v>539</v>
      </c>
      <c r="AT156" t="s">
        <v>5841</v>
      </c>
    </row>
    <row r="157" spans="2:46" ht="15" customHeight="1" x14ac:dyDescent="0.35">
      <c r="B157" s="362">
        <v>155</v>
      </c>
      <c r="C157" s="362" t="s">
        <v>687</v>
      </c>
      <c r="D157" s="362">
        <v>472</v>
      </c>
      <c r="E157" s="362" t="s">
        <v>172</v>
      </c>
      <c r="F157" s="362"/>
      <c r="G157" s="362"/>
      <c r="H157" s="362"/>
      <c r="I157" s="362" t="s">
        <v>61</v>
      </c>
      <c r="J157" s="362" t="s">
        <v>242</v>
      </c>
      <c r="K157" s="361" t="s">
        <v>688</v>
      </c>
      <c r="L157" s="362"/>
      <c r="M157" s="362" t="s">
        <v>90</v>
      </c>
      <c r="N157" s="362" t="s">
        <v>180</v>
      </c>
      <c r="O157" s="362"/>
      <c r="P157" s="362">
        <v>1</v>
      </c>
      <c r="Q157" s="362" t="s">
        <v>90</v>
      </c>
      <c r="R157" s="362"/>
      <c r="S157" s="361"/>
      <c r="T157" s="362"/>
      <c r="U157" s="362"/>
      <c r="V157" s="362" t="s">
        <v>120</v>
      </c>
      <c r="W157" s="362"/>
      <c r="X157" s="362"/>
      <c r="Y157" s="362" t="s">
        <v>539</v>
      </c>
      <c r="Z157" s="362" t="s">
        <v>529</v>
      </c>
      <c r="AA157" s="366">
        <v>45810</v>
      </c>
      <c r="AB157" s="367" t="s">
        <v>689</v>
      </c>
      <c r="AC157" s="362"/>
      <c r="AD157" s="362"/>
      <c r="AE157" s="362"/>
      <c r="AF157" s="362"/>
      <c r="AG157" s="362"/>
      <c r="AH157" s="362"/>
      <c r="AI157" s="362" t="s">
        <v>7015</v>
      </c>
      <c r="AJ157" s="362" t="s">
        <v>19</v>
      </c>
      <c r="AK157" s="362" t="s">
        <v>39</v>
      </c>
      <c r="AL157" s="362"/>
      <c r="AM157" s="362"/>
      <c r="AN157" s="362"/>
      <c r="AO157" s="368">
        <v>45810</v>
      </c>
      <c r="AP157" s="361" t="s">
        <v>689</v>
      </c>
      <c r="AR157">
        <v>1</v>
      </c>
      <c r="AS157" t="s">
        <v>539</v>
      </c>
      <c r="AT157" t="s">
        <v>5841</v>
      </c>
    </row>
    <row r="158" spans="2:46" ht="15" customHeight="1" x14ac:dyDescent="0.35">
      <c r="B158" s="362">
        <v>156</v>
      </c>
      <c r="C158" s="362" t="s">
        <v>690</v>
      </c>
      <c r="D158" s="362">
        <v>472</v>
      </c>
      <c r="E158" s="362" t="s">
        <v>172</v>
      </c>
      <c r="F158" s="362"/>
      <c r="G158" s="362"/>
      <c r="H158" s="362"/>
      <c r="I158" s="362" t="s">
        <v>61</v>
      </c>
      <c r="J158" s="362" t="s">
        <v>242</v>
      </c>
      <c r="K158" s="361" t="s">
        <v>691</v>
      </c>
      <c r="L158" s="362"/>
      <c r="M158" s="362" t="s">
        <v>90</v>
      </c>
      <c r="N158" s="362" t="s">
        <v>180</v>
      </c>
      <c r="O158" s="362"/>
      <c r="P158" s="362">
        <v>1</v>
      </c>
      <c r="Q158" s="362" t="s">
        <v>90</v>
      </c>
      <c r="R158" s="362"/>
      <c r="S158" s="361"/>
      <c r="T158" s="362"/>
      <c r="U158" s="362"/>
      <c r="V158" s="362" t="s">
        <v>120</v>
      </c>
      <c r="W158" s="362"/>
      <c r="X158" s="362"/>
      <c r="Y158" s="362" t="s">
        <v>539</v>
      </c>
      <c r="Z158" s="362" t="s">
        <v>529</v>
      </c>
      <c r="AA158" s="366">
        <v>45810</v>
      </c>
      <c r="AB158" s="367" t="s">
        <v>692</v>
      </c>
      <c r="AC158" s="362"/>
      <c r="AD158" s="362"/>
      <c r="AE158" s="362"/>
      <c r="AF158" s="362"/>
      <c r="AG158" s="362"/>
      <c r="AH158" s="362"/>
      <c r="AI158" s="362" t="s">
        <v>7015</v>
      </c>
      <c r="AJ158" s="362" t="s">
        <v>19</v>
      </c>
      <c r="AK158" s="362" t="s">
        <v>39</v>
      </c>
      <c r="AL158" s="362"/>
      <c r="AM158" s="362"/>
      <c r="AN158" s="362"/>
      <c r="AO158" s="368">
        <v>45810</v>
      </c>
      <c r="AP158" s="361" t="s">
        <v>692</v>
      </c>
      <c r="AR158">
        <v>1</v>
      </c>
      <c r="AS158" t="s">
        <v>539</v>
      </c>
      <c r="AT158" t="s">
        <v>5841</v>
      </c>
    </row>
    <row r="159" spans="2:46" ht="15" customHeight="1" x14ac:dyDescent="0.35">
      <c r="B159" s="362">
        <v>157</v>
      </c>
      <c r="C159" s="362" t="s">
        <v>693</v>
      </c>
      <c r="D159" s="362">
        <v>472</v>
      </c>
      <c r="E159" s="362" t="s">
        <v>172</v>
      </c>
      <c r="F159" s="362"/>
      <c r="G159" s="362"/>
      <c r="H159" s="362"/>
      <c r="I159" s="362" t="s">
        <v>61</v>
      </c>
      <c r="J159" s="362" t="s">
        <v>242</v>
      </c>
      <c r="K159" s="361" t="s">
        <v>694</v>
      </c>
      <c r="L159" s="362"/>
      <c r="M159" s="362" t="s">
        <v>90</v>
      </c>
      <c r="N159" s="362" t="s">
        <v>9</v>
      </c>
      <c r="O159" s="362"/>
      <c r="P159" s="362" t="s">
        <v>90</v>
      </c>
      <c r="Q159" s="362" t="s">
        <v>90</v>
      </c>
      <c r="R159" s="362"/>
      <c r="S159" s="361" t="s">
        <v>695</v>
      </c>
      <c r="T159" s="369"/>
      <c r="U159" s="369"/>
      <c r="V159" s="362" t="s">
        <v>120</v>
      </c>
      <c r="W159" s="362"/>
      <c r="X159" s="362"/>
      <c r="Y159" s="362" t="s">
        <v>539</v>
      </c>
      <c r="Z159" s="362" t="s">
        <v>90</v>
      </c>
      <c r="AA159" s="366" t="s">
        <v>90</v>
      </c>
      <c r="AB159" s="367" t="s">
        <v>696</v>
      </c>
      <c r="AC159" s="362"/>
      <c r="AD159" s="362"/>
      <c r="AE159" s="362"/>
      <c r="AF159" s="362"/>
      <c r="AG159" s="362"/>
      <c r="AH159" s="362"/>
      <c r="AI159" s="362" t="s">
        <v>7015</v>
      </c>
      <c r="AJ159" s="362" t="s">
        <v>19</v>
      </c>
      <c r="AK159" s="362" t="s">
        <v>39</v>
      </c>
      <c r="AL159" s="362"/>
      <c r="AM159" s="362"/>
      <c r="AN159" s="362"/>
      <c r="AO159" s="362" t="s">
        <v>555</v>
      </c>
      <c r="AP159" s="361" t="s">
        <v>696</v>
      </c>
      <c r="AR159">
        <v>1</v>
      </c>
      <c r="AS159" t="s">
        <v>539</v>
      </c>
      <c r="AT159" t="s">
        <v>5840</v>
      </c>
    </row>
    <row r="160" spans="2:46" ht="15" customHeight="1" x14ac:dyDescent="0.35">
      <c r="B160" s="362">
        <v>158</v>
      </c>
      <c r="C160" s="362" t="s">
        <v>697</v>
      </c>
      <c r="D160" s="362">
        <v>472</v>
      </c>
      <c r="E160" s="362" t="s">
        <v>172</v>
      </c>
      <c r="F160" s="362"/>
      <c r="G160" s="362"/>
      <c r="H160" s="362"/>
      <c r="I160" s="362" t="s">
        <v>61</v>
      </c>
      <c r="J160" s="362" t="s">
        <v>184</v>
      </c>
      <c r="K160" s="361" t="s">
        <v>698</v>
      </c>
      <c r="L160" s="362"/>
      <c r="M160" s="362" t="s">
        <v>90</v>
      </c>
      <c r="N160" s="362" t="s">
        <v>9</v>
      </c>
      <c r="O160" s="362"/>
      <c r="P160" s="362" t="s">
        <v>90</v>
      </c>
      <c r="Q160" s="362" t="s">
        <v>90</v>
      </c>
      <c r="R160" s="362"/>
      <c r="S160" s="361" t="s">
        <v>699</v>
      </c>
      <c r="T160" s="362"/>
      <c r="U160" s="362"/>
      <c r="V160" s="362" t="s">
        <v>120</v>
      </c>
      <c r="W160" s="362"/>
      <c r="X160" s="362" t="s">
        <v>9</v>
      </c>
      <c r="Y160" s="362" t="s">
        <v>46</v>
      </c>
      <c r="Z160" s="362" t="s">
        <v>90</v>
      </c>
      <c r="AA160" s="366" t="s">
        <v>90</v>
      </c>
      <c r="AB160" s="367" t="s">
        <v>700</v>
      </c>
      <c r="AC160" s="362"/>
      <c r="AD160" s="362"/>
      <c r="AE160" s="362"/>
      <c r="AF160" s="362"/>
      <c r="AG160" s="362"/>
      <c r="AH160" s="362"/>
      <c r="AI160" s="362" t="s">
        <v>7015</v>
      </c>
      <c r="AJ160" s="362" t="s">
        <v>19</v>
      </c>
      <c r="AK160" s="362" t="s">
        <v>40</v>
      </c>
      <c r="AL160" s="362"/>
      <c r="AM160" s="362"/>
      <c r="AN160" s="362"/>
      <c r="AO160" s="362"/>
      <c r="AP160" s="361" t="s">
        <v>700</v>
      </c>
      <c r="AQ160" s="390">
        <v>45950</v>
      </c>
      <c r="AR160">
        <v>1</v>
      </c>
      <c r="AS160" t="s">
        <v>9</v>
      </c>
      <c r="AT160" t="s">
        <v>9</v>
      </c>
    </row>
    <row r="161" spans="2:46" ht="15" customHeight="1" x14ac:dyDescent="0.35">
      <c r="B161" s="362">
        <v>159</v>
      </c>
      <c r="C161" s="362" t="s">
        <v>701</v>
      </c>
      <c r="D161" s="362">
        <v>472</v>
      </c>
      <c r="E161" s="362" t="s">
        <v>172</v>
      </c>
      <c r="F161" s="362"/>
      <c r="G161" s="362"/>
      <c r="H161" s="362"/>
      <c r="I161" s="362" t="s">
        <v>61</v>
      </c>
      <c r="J161" s="362" t="s">
        <v>184</v>
      </c>
      <c r="K161" s="361" t="s">
        <v>702</v>
      </c>
      <c r="L161" s="362"/>
      <c r="M161" s="362" t="s">
        <v>90</v>
      </c>
      <c r="N161" s="362" t="s">
        <v>9</v>
      </c>
      <c r="O161" s="362"/>
      <c r="P161" s="362" t="s">
        <v>90</v>
      </c>
      <c r="Q161" s="362" t="s">
        <v>90</v>
      </c>
      <c r="R161" s="362"/>
      <c r="S161" s="361" t="s">
        <v>699</v>
      </c>
      <c r="T161" s="362"/>
      <c r="U161" s="362"/>
      <c r="V161" s="362" t="s">
        <v>120</v>
      </c>
      <c r="W161" s="362"/>
      <c r="X161" s="362" t="s">
        <v>9</v>
      </c>
      <c r="Y161" s="362" t="s">
        <v>46</v>
      </c>
      <c r="Z161" s="362" t="s">
        <v>90</v>
      </c>
      <c r="AA161" s="366" t="s">
        <v>90</v>
      </c>
      <c r="AB161" s="362" t="s">
        <v>703</v>
      </c>
      <c r="AC161" s="362"/>
      <c r="AD161" s="362"/>
      <c r="AE161" s="362"/>
      <c r="AF161" s="362"/>
      <c r="AG161" s="362"/>
      <c r="AH161" s="362"/>
      <c r="AI161" s="362" t="s">
        <v>7015</v>
      </c>
      <c r="AJ161" s="362" t="s">
        <v>19</v>
      </c>
      <c r="AK161" s="362" t="s">
        <v>40</v>
      </c>
      <c r="AL161" s="362"/>
      <c r="AM161" s="362"/>
      <c r="AN161" s="362"/>
      <c r="AO161" s="362"/>
      <c r="AP161" s="361" t="s">
        <v>703</v>
      </c>
      <c r="AQ161" s="390">
        <v>45966</v>
      </c>
      <c r="AR161">
        <v>1</v>
      </c>
      <c r="AS161" t="s">
        <v>9</v>
      </c>
      <c r="AT161" t="s">
        <v>9</v>
      </c>
    </row>
    <row r="162" spans="2:46" ht="15" customHeight="1" x14ac:dyDescent="0.35">
      <c r="B162" s="362">
        <v>160</v>
      </c>
      <c r="C162" s="362" t="s">
        <v>704</v>
      </c>
      <c r="D162" s="362">
        <v>472</v>
      </c>
      <c r="E162" s="362" t="s">
        <v>172</v>
      </c>
      <c r="F162" s="362"/>
      <c r="G162" s="362"/>
      <c r="H162" s="362"/>
      <c r="I162" s="362" t="s">
        <v>61</v>
      </c>
      <c r="J162" s="362" t="s">
        <v>184</v>
      </c>
      <c r="K162" s="361" t="s">
        <v>705</v>
      </c>
      <c r="L162" s="362"/>
      <c r="M162" s="362" t="s">
        <v>90</v>
      </c>
      <c r="N162" s="362" t="s">
        <v>9</v>
      </c>
      <c r="O162" s="362"/>
      <c r="P162" s="362" t="s">
        <v>90</v>
      </c>
      <c r="Q162" s="362" t="s">
        <v>90</v>
      </c>
      <c r="R162" s="362"/>
      <c r="S162" s="361" t="s">
        <v>706</v>
      </c>
      <c r="T162" s="369"/>
      <c r="U162" s="369"/>
      <c r="V162" s="362" t="s">
        <v>120</v>
      </c>
      <c r="W162" s="362"/>
      <c r="X162" s="362"/>
      <c r="Y162" s="362" t="s">
        <v>48</v>
      </c>
      <c r="Z162" s="362" t="s">
        <v>90</v>
      </c>
      <c r="AA162" s="366" t="s">
        <v>90</v>
      </c>
      <c r="AB162" s="362" t="s">
        <v>707</v>
      </c>
      <c r="AC162" s="362"/>
      <c r="AD162" s="362"/>
      <c r="AE162" s="362"/>
      <c r="AF162" s="362"/>
      <c r="AG162" s="362"/>
      <c r="AH162" s="362"/>
      <c r="AI162" s="362" t="s">
        <v>7015</v>
      </c>
      <c r="AJ162" s="362" t="s">
        <v>19</v>
      </c>
      <c r="AK162" s="362" t="s">
        <v>40</v>
      </c>
      <c r="AL162" s="362"/>
      <c r="AM162" s="362"/>
      <c r="AN162" s="362"/>
      <c r="AO162" s="362"/>
      <c r="AP162" s="361" t="s">
        <v>707</v>
      </c>
      <c r="AR162">
        <v>1</v>
      </c>
      <c r="AS162" t="s">
        <v>5839</v>
      </c>
      <c r="AT162" t="s">
        <v>5839</v>
      </c>
    </row>
    <row r="163" spans="2:46" ht="15" customHeight="1" x14ac:dyDescent="0.35">
      <c r="B163" s="362">
        <v>161</v>
      </c>
      <c r="C163" s="362" t="s">
        <v>708</v>
      </c>
      <c r="D163" s="362">
        <v>472</v>
      </c>
      <c r="E163" s="362" t="s">
        <v>172</v>
      </c>
      <c r="F163" s="362"/>
      <c r="G163" s="362"/>
      <c r="H163" s="362"/>
      <c r="I163" s="362" t="s">
        <v>26</v>
      </c>
      <c r="J163" s="362" t="s">
        <v>709</v>
      </c>
      <c r="K163" s="361" t="s">
        <v>710</v>
      </c>
      <c r="L163" s="362"/>
      <c r="M163" s="362" t="s">
        <v>90</v>
      </c>
      <c r="N163" s="362" t="s">
        <v>180</v>
      </c>
      <c r="O163" s="362"/>
      <c r="P163" s="362" t="s">
        <v>90</v>
      </c>
      <c r="Q163" s="362" t="s">
        <v>90</v>
      </c>
      <c r="R163" s="362"/>
      <c r="S163" s="361"/>
      <c r="T163" s="362"/>
      <c r="U163" s="362"/>
      <c r="V163" s="362" t="s">
        <v>711</v>
      </c>
      <c r="W163" s="362"/>
      <c r="X163" s="362"/>
      <c r="Y163" s="362" t="s">
        <v>45</v>
      </c>
      <c r="Z163" s="362" t="s">
        <v>181</v>
      </c>
      <c r="AA163" s="366">
        <v>45777</v>
      </c>
      <c r="AB163" s="367" t="s">
        <v>712</v>
      </c>
      <c r="AC163" s="362"/>
      <c r="AD163" s="362"/>
      <c r="AE163" s="362"/>
      <c r="AF163" s="362"/>
      <c r="AG163" s="362"/>
      <c r="AH163" s="362"/>
      <c r="AI163" s="362" t="s">
        <v>7016</v>
      </c>
      <c r="AJ163" s="362" t="s">
        <v>26</v>
      </c>
      <c r="AK163" s="362" t="s">
        <v>39</v>
      </c>
      <c r="AL163" s="362"/>
      <c r="AM163" s="362"/>
      <c r="AN163" s="362"/>
      <c r="AO163" s="368">
        <v>45777</v>
      </c>
      <c r="AP163" s="361" t="s">
        <v>712</v>
      </c>
      <c r="AR163">
        <v>1</v>
      </c>
      <c r="AS163" t="s">
        <v>539</v>
      </c>
      <c r="AT163" t="s">
        <v>5841</v>
      </c>
    </row>
    <row r="164" spans="2:46" ht="15" customHeight="1" x14ac:dyDescent="0.35">
      <c r="B164" s="362">
        <v>162</v>
      </c>
      <c r="C164" s="362" t="s">
        <v>713</v>
      </c>
      <c r="D164" s="362">
        <v>472</v>
      </c>
      <c r="E164" s="362" t="s">
        <v>172</v>
      </c>
      <c r="F164" s="362"/>
      <c r="G164" s="362"/>
      <c r="H164" s="362"/>
      <c r="I164" s="362" t="s">
        <v>26</v>
      </c>
      <c r="J164" s="362" t="s">
        <v>709</v>
      </c>
      <c r="K164" s="361" t="s">
        <v>714</v>
      </c>
      <c r="L164" s="362"/>
      <c r="M164" s="362" t="s">
        <v>90</v>
      </c>
      <c r="N164" s="362" t="s">
        <v>180</v>
      </c>
      <c r="O164" s="362"/>
      <c r="P164" s="362" t="s">
        <v>90</v>
      </c>
      <c r="Q164" s="362" t="s">
        <v>90</v>
      </c>
      <c r="R164" s="362"/>
      <c r="S164" s="361"/>
      <c r="T164" s="362"/>
      <c r="U164" s="362"/>
      <c r="V164" s="362" t="s">
        <v>711</v>
      </c>
      <c r="W164" s="362"/>
      <c r="X164" s="362"/>
      <c r="Y164" s="362" t="s">
        <v>45</v>
      </c>
      <c r="Z164" s="362" t="s">
        <v>181</v>
      </c>
      <c r="AA164" s="366">
        <v>45777</v>
      </c>
      <c r="AB164" s="362" t="s">
        <v>715</v>
      </c>
      <c r="AC164" s="362"/>
      <c r="AD164" s="362"/>
      <c r="AE164" s="362"/>
      <c r="AF164" s="362"/>
      <c r="AG164" s="362"/>
      <c r="AH164" s="362"/>
      <c r="AI164" s="362" t="s">
        <v>7016</v>
      </c>
      <c r="AJ164" s="362" t="s">
        <v>26</v>
      </c>
      <c r="AK164" s="362" t="s">
        <v>39</v>
      </c>
      <c r="AL164" s="362"/>
      <c r="AM164" s="362"/>
      <c r="AN164" s="362"/>
      <c r="AO164" s="368">
        <v>45777</v>
      </c>
      <c r="AP164" s="361" t="s">
        <v>715</v>
      </c>
      <c r="AR164">
        <v>1</v>
      </c>
      <c r="AS164" t="s">
        <v>539</v>
      </c>
      <c r="AT164" t="s">
        <v>5841</v>
      </c>
    </row>
    <row r="165" spans="2:46" ht="15" customHeight="1" x14ac:dyDescent="0.35">
      <c r="B165" s="362">
        <v>163</v>
      </c>
      <c r="C165" s="362" t="s">
        <v>716</v>
      </c>
      <c r="D165" s="362">
        <v>472</v>
      </c>
      <c r="E165" s="362" t="s">
        <v>172</v>
      </c>
      <c r="F165" s="362"/>
      <c r="G165" s="362"/>
      <c r="H165" s="362"/>
      <c r="I165" s="362" t="s">
        <v>26</v>
      </c>
      <c r="J165" s="362" t="s">
        <v>717</v>
      </c>
      <c r="K165" s="361" t="s">
        <v>718</v>
      </c>
      <c r="L165" s="362"/>
      <c r="M165" s="362" t="s">
        <v>90</v>
      </c>
      <c r="N165" s="362" t="s">
        <v>180</v>
      </c>
      <c r="O165" s="362"/>
      <c r="P165" s="362" t="s">
        <v>90</v>
      </c>
      <c r="Q165" s="362" t="s">
        <v>90</v>
      </c>
      <c r="R165" s="362"/>
      <c r="S165" s="361"/>
      <c r="T165" s="362"/>
      <c r="U165" s="362"/>
      <c r="V165" s="362" t="s">
        <v>711</v>
      </c>
      <c r="W165" s="362"/>
      <c r="X165" s="362"/>
      <c r="Y165" s="362" t="s">
        <v>45</v>
      </c>
      <c r="Z165" s="362" t="s">
        <v>181</v>
      </c>
      <c r="AA165" s="366">
        <v>45777</v>
      </c>
      <c r="AB165" s="367" t="s">
        <v>719</v>
      </c>
      <c r="AC165" s="362"/>
      <c r="AD165" s="362"/>
      <c r="AE165" s="362"/>
      <c r="AF165" s="362"/>
      <c r="AG165" s="362"/>
      <c r="AH165" s="362"/>
      <c r="AI165" s="362" t="s">
        <v>7016</v>
      </c>
      <c r="AJ165" s="362" t="s">
        <v>26</v>
      </c>
      <c r="AK165" s="362" t="s">
        <v>39</v>
      </c>
      <c r="AL165" s="362"/>
      <c r="AM165" s="362"/>
      <c r="AN165" s="362"/>
      <c r="AO165" s="368">
        <v>45777</v>
      </c>
      <c r="AP165" s="361" t="s">
        <v>719</v>
      </c>
      <c r="AR165">
        <v>1</v>
      </c>
      <c r="AS165" t="s">
        <v>539</v>
      </c>
      <c r="AT165" t="s">
        <v>5841</v>
      </c>
    </row>
    <row r="166" spans="2:46" ht="15" customHeight="1" x14ac:dyDescent="0.35">
      <c r="B166" s="362">
        <v>164</v>
      </c>
      <c r="C166" s="362" t="s">
        <v>720</v>
      </c>
      <c r="D166" s="362">
        <v>472</v>
      </c>
      <c r="E166" s="362" t="s">
        <v>172</v>
      </c>
      <c r="F166" s="362"/>
      <c r="G166" s="362"/>
      <c r="H166" s="362"/>
      <c r="I166" s="362" t="s">
        <v>26</v>
      </c>
      <c r="J166" s="362" t="s">
        <v>105</v>
      </c>
      <c r="K166" s="361" t="s">
        <v>721</v>
      </c>
      <c r="L166" s="362"/>
      <c r="M166" s="362" t="s">
        <v>90</v>
      </c>
      <c r="N166" s="362" t="s">
        <v>180</v>
      </c>
      <c r="O166" s="362"/>
      <c r="P166" s="362" t="s">
        <v>90</v>
      </c>
      <c r="Q166" s="362" t="s">
        <v>90</v>
      </c>
      <c r="R166" s="362"/>
      <c r="S166" s="361"/>
      <c r="T166" s="362"/>
      <c r="U166" s="362"/>
      <c r="V166" s="362" t="s">
        <v>711</v>
      </c>
      <c r="W166" s="362"/>
      <c r="X166" s="362"/>
      <c r="Y166" s="362" t="s">
        <v>45</v>
      </c>
      <c r="Z166" s="362" t="s">
        <v>181</v>
      </c>
      <c r="AA166" s="366">
        <v>45777</v>
      </c>
      <c r="AB166" s="367" t="s">
        <v>722</v>
      </c>
      <c r="AC166" s="362"/>
      <c r="AD166" s="362"/>
      <c r="AE166" s="362"/>
      <c r="AF166" s="362"/>
      <c r="AG166" s="362"/>
      <c r="AH166" s="362"/>
      <c r="AI166" s="362" t="s">
        <v>7016</v>
      </c>
      <c r="AJ166" s="362" t="s">
        <v>26</v>
      </c>
      <c r="AK166" s="362" t="s">
        <v>39</v>
      </c>
      <c r="AL166" s="362"/>
      <c r="AM166" s="362"/>
      <c r="AN166" s="362"/>
      <c r="AO166" s="368">
        <v>45777</v>
      </c>
      <c r="AP166" s="361" t="s">
        <v>722</v>
      </c>
      <c r="AR166">
        <v>1</v>
      </c>
      <c r="AS166" t="s">
        <v>539</v>
      </c>
      <c r="AT166" t="s">
        <v>5841</v>
      </c>
    </row>
    <row r="167" spans="2:46" ht="15" customHeight="1" x14ac:dyDescent="0.35">
      <c r="B167" s="362">
        <v>165</v>
      </c>
      <c r="C167" s="362" t="s">
        <v>723</v>
      </c>
      <c r="D167" s="362">
        <v>472</v>
      </c>
      <c r="E167" s="362" t="s">
        <v>172</v>
      </c>
      <c r="F167" s="362"/>
      <c r="G167" s="362"/>
      <c r="H167" s="362"/>
      <c r="I167" s="362" t="s">
        <v>26</v>
      </c>
      <c r="J167" s="362" t="s">
        <v>105</v>
      </c>
      <c r="K167" s="361" t="s">
        <v>724</v>
      </c>
      <c r="L167" s="361"/>
      <c r="M167" s="362" t="s">
        <v>90</v>
      </c>
      <c r="N167" s="362" t="s">
        <v>9</v>
      </c>
      <c r="O167" s="362"/>
      <c r="P167" s="362" t="s">
        <v>725</v>
      </c>
      <c r="Q167" s="362" t="s">
        <v>726</v>
      </c>
      <c r="R167" s="362"/>
      <c r="S167" s="361" t="s">
        <v>727</v>
      </c>
      <c r="T167" s="362" t="s">
        <v>110</v>
      </c>
      <c r="U167" s="362" t="s">
        <v>728</v>
      </c>
      <c r="V167" s="362" t="s">
        <v>711</v>
      </c>
      <c r="W167" s="362"/>
      <c r="X167" s="362" t="s">
        <v>9</v>
      </c>
      <c r="Y167" s="362" t="s">
        <v>50</v>
      </c>
      <c r="Z167" s="362" t="s">
        <v>90</v>
      </c>
      <c r="AA167" s="366" t="s">
        <v>90</v>
      </c>
      <c r="AB167" s="362" t="s">
        <v>90</v>
      </c>
      <c r="AC167" s="362"/>
      <c r="AD167" s="362"/>
      <c r="AE167" s="362"/>
      <c r="AF167" s="362"/>
      <c r="AG167" s="362"/>
      <c r="AH167" s="362"/>
      <c r="AI167" s="362" t="s">
        <v>7016</v>
      </c>
      <c r="AJ167" s="362" t="s">
        <v>26</v>
      </c>
      <c r="AK167" s="362" t="s">
        <v>40</v>
      </c>
      <c r="AL167" s="362"/>
      <c r="AM167" s="362"/>
      <c r="AN167" s="362"/>
      <c r="AO167" s="362"/>
      <c r="AP167" s="361"/>
      <c r="AR167">
        <v>1</v>
      </c>
      <c r="AS167" t="s">
        <v>9</v>
      </c>
      <c r="AT167" t="s">
        <v>9</v>
      </c>
    </row>
    <row r="168" spans="2:46" ht="15" customHeight="1" x14ac:dyDescent="0.35">
      <c r="B168" s="362">
        <v>166</v>
      </c>
      <c r="C168" s="362" t="s">
        <v>729</v>
      </c>
      <c r="D168" s="362">
        <v>472</v>
      </c>
      <c r="E168" s="362" t="s">
        <v>172</v>
      </c>
      <c r="F168" s="362"/>
      <c r="G168" s="362"/>
      <c r="H168" s="362"/>
      <c r="I168" s="362" t="s">
        <v>26</v>
      </c>
      <c r="J168" s="362" t="s">
        <v>105</v>
      </c>
      <c r="K168" s="361" t="s">
        <v>730</v>
      </c>
      <c r="L168" s="362"/>
      <c r="M168" s="362" t="s">
        <v>90</v>
      </c>
      <c r="N168" s="362" t="s">
        <v>180</v>
      </c>
      <c r="O168" s="362"/>
      <c r="P168" s="362" t="s">
        <v>90</v>
      </c>
      <c r="Q168" s="362" t="s">
        <v>90</v>
      </c>
      <c r="R168" s="362"/>
      <c r="S168" s="361"/>
      <c r="T168" s="362"/>
      <c r="U168" s="362"/>
      <c r="V168" s="362" t="s">
        <v>711</v>
      </c>
      <c r="W168" s="362"/>
      <c r="X168" s="362"/>
      <c r="Y168" s="362" t="s">
        <v>45</v>
      </c>
      <c r="Z168" s="362" t="s">
        <v>181</v>
      </c>
      <c r="AA168" s="366">
        <v>45777</v>
      </c>
      <c r="AB168" s="367" t="s">
        <v>731</v>
      </c>
      <c r="AC168" s="362"/>
      <c r="AD168" s="362"/>
      <c r="AE168" s="362"/>
      <c r="AF168" s="362"/>
      <c r="AG168" s="362"/>
      <c r="AH168" s="362"/>
      <c r="AI168" s="362" t="s">
        <v>7016</v>
      </c>
      <c r="AJ168" s="362" t="s">
        <v>26</v>
      </c>
      <c r="AK168" s="362" t="s">
        <v>39</v>
      </c>
      <c r="AL168" s="362"/>
      <c r="AM168" s="362"/>
      <c r="AN168" s="362"/>
      <c r="AO168" s="368">
        <v>45777</v>
      </c>
      <c r="AP168" s="361" t="s">
        <v>732</v>
      </c>
      <c r="AR168">
        <v>1</v>
      </c>
      <c r="AS168" t="s">
        <v>539</v>
      </c>
      <c r="AT168" t="s">
        <v>5841</v>
      </c>
    </row>
    <row r="169" spans="2:46" ht="15" customHeight="1" x14ac:dyDescent="0.35">
      <c r="B169" s="362">
        <v>167</v>
      </c>
      <c r="C169" s="362" t="s">
        <v>733</v>
      </c>
      <c r="D169" s="362">
        <v>472</v>
      </c>
      <c r="E169" s="362" t="s">
        <v>172</v>
      </c>
      <c r="F169" s="362"/>
      <c r="G169" s="362"/>
      <c r="H169" s="362"/>
      <c r="I169" s="362" t="s">
        <v>26</v>
      </c>
      <c r="J169" s="362" t="s">
        <v>105</v>
      </c>
      <c r="K169" s="361" t="s">
        <v>734</v>
      </c>
      <c r="L169" s="362"/>
      <c r="M169" s="362" t="s">
        <v>90</v>
      </c>
      <c r="N169" s="362" t="s">
        <v>180</v>
      </c>
      <c r="O169" s="362"/>
      <c r="P169" s="362" t="s">
        <v>90</v>
      </c>
      <c r="Q169" s="362" t="s">
        <v>90</v>
      </c>
      <c r="R169" s="362"/>
      <c r="S169" s="361"/>
      <c r="T169" s="362"/>
      <c r="U169" s="362"/>
      <c r="V169" s="362" t="s">
        <v>711</v>
      </c>
      <c r="W169" s="362"/>
      <c r="X169" s="362"/>
      <c r="Y169" s="362" t="s">
        <v>45</v>
      </c>
      <c r="Z169" s="362" t="s">
        <v>181</v>
      </c>
      <c r="AA169" s="366">
        <v>45777</v>
      </c>
      <c r="AB169" s="367" t="s">
        <v>735</v>
      </c>
      <c r="AC169" s="362"/>
      <c r="AD169" s="362"/>
      <c r="AE169" s="362"/>
      <c r="AF169" s="362"/>
      <c r="AG169" s="362"/>
      <c r="AH169" s="362"/>
      <c r="AI169" s="362" t="s">
        <v>7016</v>
      </c>
      <c r="AJ169" s="362" t="s">
        <v>26</v>
      </c>
      <c r="AK169" s="362" t="s">
        <v>39</v>
      </c>
      <c r="AL169" s="362"/>
      <c r="AM169" s="362"/>
      <c r="AN169" s="362"/>
      <c r="AO169" s="368">
        <v>45777</v>
      </c>
      <c r="AP169" s="361" t="s">
        <v>735</v>
      </c>
      <c r="AR169">
        <v>1</v>
      </c>
      <c r="AS169" t="s">
        <v>539</v>
      </c>
      <c r="AT169" t="s">
        <v>5841</v>
      </c>
    </row>
    <row r="170" spans="2:46" ht="15" customHeight="1" x14ac:dyDescent="0.35">
      <c r="B170" s="362">
        <v>168</v>
      </c>
      <c r="C170" s="362" t="s">
        <v>736</v>
      </c>
      <c r="D170" s="362">
        <v>472</v>
      </c>
      <c r="E170" s="362" t="s">
        <v>172</v>
      </c>
      <c r="F170" s="362"/>
      <c r="G170" s="362"/>
      <c r="H170" s="362"/>
      <c r="I170" s="362" t="s">
        <v>26</v>
      </c>
      <c r="J170" s="362" t="s">
        <v>105</v>
      </c>
      <c r="K170" s="361" t="s">
        <v>737</v>
      </c>
      <c r="L170" s="362"/>
      <c r="M170" s="362" t="s">
        <v>90</v>
      </c>
      <c r="N170" s="362" t="s">
        <v>180</v>
      </c>
      <c r="O170" s="362"/>
      <c r="P170" s="362" t="s">
        <v>90</v>
      </c>
      <c r="Q170" s="362" t="s">
        <v>90</v>
      </c>
      <c r="R170" s="362"/>
      <c r="S170" s="361"/>
      <c r="T170" s="362"/>
      <c r="U170" s="362"/>
      <c r="V170" s="362" t="s">
        <v>711</v>
      </c>
      <c r="W170" s="362"/>
      <c r="X170" s="362"/>
      <c r="Y170" s="362" t="s">
        <v>45</v>
      </c>
      <c r="Z170" s="362" t="s">
        <v>181</v>
      </c>
      <c r="AA170" s="366">
        <v>45777</v>
      </c>
      <c r="AB170" s="367" t="s">
        <v>738</v>
      </c>
      <c r="AC170" s="362"/>
      <c r="AD170" s="362"/>
      <c r="AE170" s="362"/>
      <c r="AF170" s="362"/>
      <c r="AG170" s="362"/>
      <c r="AH170" s="362"/>
      <c r="AI170" s="362" t="s">
        <v>7016</v>
      </c>
      <c r="AJ170" s="362" t="s">
        <v>26</v>
      </c>
      <c r="AK170" s="362" t="s">
        <v>39</v>
      </c>
      <c r="AL170" s="362"/>
      <c r="AM170" s="362"/>
      <c r="AN170" s="362"/>
      <c r="AO170" s="368">
        <v>45777</v>
      </c>
      <c r="AP170" s="361" t="s">
        <v>738</v>
      </c>
      <c r="AR170">
        <v>1</v>
      </c>
      <c r="AS170" t="s">
        <v>539</v>
      </c>
      <c r="AT170" t="s">
        <v>5841</v>
      </c>
    </row>
    <row r="171" spans="2:46" ht="15" customHeight="1" x14ac:dyDescent="0.35">
      <c r="B171" s="362">
        <v>169</v>
      </c>
      <c r="C171" s="362" t="s">
        <v>739</v>
      </c>
      <c r="D171" s="362">
        <v>472</v>
      </c>
      <c r="E171" s="362" t="s">
        <v>172</v>
      </c>
      <c r="F171" s="362"/>
      <c r="G171" s="362"/>
      <c r="H171" s="362"/>
      <c r="I171" s="362" t="s">
        <v>26</v>
      </c>
      <c r="J171" s="362" t="s">
        <v>104</v>
      </c>
      <c r="K171" s="361" t="s">
        <v>740</v>
      </c>
      <c r="L171" s="362"/>
      <c r="M171" s="362" t="s">
        <v>90</v>
      </c>
      <c r="N171" s="362" t="s">
        <v>180</v>
      </c>
      <c r="O171" s="362"/>
      <c r="P171" s="362" t="s">
        <v>90</v>
      </c>
      <c r="Q171" s="362" t="s">
        <v>90</v>
      </c>
      <c r="R171" s="362"/>
      <c r="S171" s="361"/>
      <c r="T171" s="362"/>
      <c r="U171" s="362"/>
      <c r="V171" s="362" t="s">
        <v>711</v>
      </c>
      <c r="W171" s="362"/>
      <c r="X171" s="362"/>
      <c r="Y171" s="362" t="s">
        <v>45</v>
      </c>
      <c r="Z171" s="362" t="s">
        <v>181</v>
      </c>
      <c r="AA171" s="366">
        <v>45777</v>
      </c>
      <c r="AB171" s="367" t="s">
        <v>741</v>
      </c>
      <c r="AC171" s="362"/>
      <c r="AD171" s="362"/>
      <c r="AE171" s="362"/>
      <c r="AF171" s="362"/>
      <c r="AG171" s="362"/>
      <c r="AH171" s="362"/>
      <c r="AI171" s="362" t="s">
        <v>7016</v>
      </c>
      <c r="AJ171" s="362" t="s">
        <v>26</v>
      </c>
      <c r="AK171" s="362" t="s">
        <v>39</v>
      </c>
      <c r="AL171" s="362"/>
      <c r="AM171" s="362"/>
      <c r="AN171" s="362"/>
      <c r="AO171" s="368">
        <v>45777</v>
      </c>
      <c r="AP171" s="361" t="s">
        <v>741</v>
      </c>
      <c r="AR171">
        <v>1</v>
      </c>
      <c r="AS171" t="s">
        <v>539</v>
      </c>
      <c r="AT171" t="s">
        <v>5841</v>
      </c>
    </row>
    <row r="172" spans="2:46" ht="15" customHeight="1" x14ac:dyDescent="0.35">
      <c r="B172" s="362">
        <v>170</v>
      </c>
      <c r="C172" s="362" t="s">
        <v>742</v>
      </c>
      <c r="D172" s="362">
        <v>472</v>
      </c>
      <c r="E172" s="362" t="s">
        <v>172</v>
      </c>
      <c r="F172" s="362"/>
      <c r="G172" s="362"/>
      <c r="H172" s="362"/>
      <c r="I172" s="362" t="s">
        <v>26</v>
      </c>
      <c r="J172" s="362" t="s">
        <v>105</v>
      </c>
      <c r="K172" s="361" t="s">
        <v>740</v>
      </c>
      <c r="L172" s="362"/>
      <c r="M172" s="362" t="s">
        <v>90</v>
      </c>
      <c r="N172" s="362" t="s">
        <v>180</v>
      </c>
      <c r="O172" s="362"/>
      <c r="P172" s="362" t="s">
        <v>90</v>
      </c>
      <c r="Q172" s="362" t="s">
        <v>90</v>
      </c>
      <c r="R172" s="362"/>
      <c r="S172" s="361"/>
      <c r="T172" s="362"/>
      <c r="U172" s="362"/>
      <c r="V172" s="362" t="s">
        <v>711</v>
      </c>
      <c r="W172" s="362"/>
      <c r="X172" s="362"/>
      <c r="Y172" s="362" t="s">
        <v>45</v>
      </c>
      <c r="Z172" s="362" t="s">
        <v>181</v>
      </c>
      <c r="AA172" s="366">
        <v>45777</v>
      </c>
      <c r="AB172" s="367" t="s">
        <v>743</v>
      </c>
      <c r="AC172" s="362"/>
      <c r="AD172" s="362"/>
      <c r="AE172" s="362"/>
      <c r="AF172" s="362"/>
      <c r="AG172" s="362"/>
      <c r="AH172" s="362"/>
      <c r="AI172" s="362" t="s">
        <v>7016</v>
      </c>
      <c r="AJ172" s="362" t="s">
        <v>26</v>
      </c>
      <c r="AK172" s="362" t="s">
        <v>39</v>
      </c>
      <c r="AL172" s="362"/>
      <c r="AM172" s="362"/>
      <c r="AN172" s="362"/>
      <c r="AO172" s="368">
        <v>45777</v>
      </c>
      <c r="AP172" s="361" t="s">
        <v>741</v>
      </c>
      <c r="AR172">
        <v>1</v>
      </c>
      <c r="AS172" t="s">
        <v>539</v>
      </c>
      <c r="AT172" t="s">
        <v>5841</v>
      </c>
    </row>
    <row r="173" spans="2:46" ht="15" customHeight="1" x14ac:dyDescent="0.35">
      <c r="B173" s="362">
        <v>171</v>
      </c>
      <c r="C173" s="362" t="s">
        <v>744</v>
      </c>
      <c r="D173" s="362">
        <v>472</v>
      </c>
      <c r="E173" s="362" t="s">
        <v>172</v>
      </c>
      <c r="F173" s="362"/>
      <c r="G173" s="362"/>
      <c r="H173" s="362"/>
      <c r="I173" s="362" t="s">
        <v>26</v>
      </c>
      <c r="J173" s="362" t="s">
        <v>105</v>
      </c>
      <c r="K173" s="361" t="s">
        <v>745</v>
      </c>
      <c r="L173" s="362"/>
      <c r="M173" s="362" t="s">
        <v>90</v>
      </c>
      <c r="N173" s="362" t="s">
        <v>180</v>
      </c>
      <c r="O173" s="362"/>
      <c r="P173" s="362" t="s">
        <v>90</v>
      </c>
      <c r="Q173" s="362" t="s">
        <v>90</v>
      </c>
      <c r="R173" s="362"/>
      <c r="S173" s="361"/>
      <c r="T173" s="362"/>
      <c r="U173" s="362"/>
      <c r="V173" s="362" t="s">
        <v>711</v>
      </c>
      <c r="W173" s="362"/>
      <c r="X173" s="362"/>
      <c r="Y173" s="362" t="s">
        <v>45</v>
      </c>
      <c r="Z173" s="362" t="s">
        <v>181</v>
      </c>
      <c r="AA173" s="366">
        <v>45777</v>
      </c>
      <c r="AB173" s="367" t="s">
        <v>746</v>
      </c>
      <c r="AC173" s="362"/>
      <c r="AD173" s="362"/>
      <c r="AE173" s="362"/>
      <c r="AF173" s="362"/>
      <c r="AG173" s="362"/>
      <c r="AH173" s="362"/>
      <c r="AI173" s="362" t="s">
        <v>7016</v>
      </c>
      <c r="AJ173" s="362" t="s">
        <v>26</v>
      </c>
      <c r="AK173" s="362" t="s">
        <v>39</v>
      </c>
      <c r="AL173" s="362"/>
      <c r="AM173" s="362"/>
      <c r="AN173" s="362"/>
      <c r="AO173" s="368">
        <v>45777</v>
      </c>
      <c r="AP173" s="361" t="s">
        <v>746</v>
      </c>
      <c r="AR173">
        <v>1</v>
      </c>
      <c r="AS173" t="s">
        <v>539</v>
      </c>
      <c r="AT173" t="s">
        <v>5841</v>
      </c>
    </row>
    <row r="174" spans="2:46" ht="15" customHeight="1" x14ac:dyDescent="0.35">
      <c r="B174" s="362">
        <v>172</v>
      </c>
      <c r="C174" s="362" t="s">
        <v>747</v>
      </c>
      <c r="D174" s="362">
        <v>472</v>
      </c>
      <c r="E174" s="362" t="s">
        <v>172</v>
      </c>
      <c r="F174" s="362"/>
      <c r="G174" s="362"/>
      <c r="H174" s="362"/>
      <c r="I174" s="362" t="s">
        <v>26</v>
      </c>
      <c r="J174" s="362" t="s">
        <v>105</v>
      </c>
      <c r="K174" s="361" t="s">
        <v>748</v>
      </c>
      <c r="L174" s="362"/>
      <c r="M174" s="362" t="s">
        <v>90</v>
      </c>
      <c r="N174" s="362" t="s">
        <v>180</v>
      </c>
      <c r="O174" s="362"/>
      <c r="P174" s="362" t="s">
        <v>90</v>
      </c>
      <c r="Q174" s="362" t="s">
        <v>90</v>
      </c>
      <c r="R174" s="362"/>
      <c r="S174" s="361"/>
      <c r="T174" s="362"/>
      <c r="U174" s="362"/>
      <c r="V174" s="362" t="s">
        <v>711</v>
      </c>
      <c r="W174" s="362"/>
      <c r="X174" s="362"/>
      <c r="Y174" s="362" t="s">
        <v>45</v>
      </c>
      <c r="Z174" s="362" t="s">
        <v>181</v>
      </c>
      <c r="AA174" s="366">
        <v>45777</v>
      </c>
      <c r="AB174" s="367" t="s">
        <v>749</v>
      </c>
      <c r="AC174" s="362"/>
      <c r="AD174" s="362"/>
      <c r="AE174" s="362"/>
      <c r="AF174" s="362"/>
      <c r="AG174" s="362"/>
      <c r="AH174" s="362"/>
      <c r="AI174" s="362" t="s">
        <v>7016</v>
      </c>
      <c r="AJ174" s="362" t="s">
        <v>26</v>
      </c>
      <c r="AK174" s="362" t="s">
        <v>39</v>
      </c>
      <c r="AL174" s="362"/>
      <c r="AM174" s="362"/>
      <c r="AN174" s="362"/>
      <c r="AO174" s="368">
        <v>45777</v>
      </c>
      <c r="AP174" s="361" t="s">
        <v>749</v>
      </c>
      <c r="AR174">
        <v>1</v>
      </c>
      <c r="AS174" t="s">
        <v>539</v>
      </c>
      <c r="AT174" t="s">
        <v>5841</v>
      </c>
    </row>
    <row r="175" spans="2:46" ht="15" customHeight="1" x14ac:dyDescent="0.35">
      <c r="B175" s="362">
        <v>173</v>
      </c>
      <c r="C175" s="362" t="s">
        <v>750</v>
      </c>
      <c r="D175" s="362">
        <v>472</v>
      </c>
      <c r="E175" s="362" t="s">
        <v>172</v>
      </c>
      <c r="F175" s="362"/>
      <c r="G175" s="362"/>
      <c r="H175" s="362"/>
      <c r="I175" s="362" t="s">
        <v>26</v>
      </c>
      <c r="J175" s="362" t="s">
        <v>105</v>
      </c>
      <c r="K175" s="361" t="s">
        <v>751</v>
      </c>
      <c r="L175" s="362"/>
      <c r="M175" s="362" t="s">
        <v>90</v>
      </c>
      <c r="N175" s="362" t="s">
        <v>180</v>
      </c>
      <c r="O175" s="362"/>
      <c r="P175" s="362" t="s">
        <v>90</v>
      </c>
      <c r="Q175" s="362" t="s">
        <v>90</v>
      </c>
      <c r="R175" s="362"/>
      <c r="S175" s="361"/>
      <c r="T175" s="362"/>
      <c r="U175" s="362"/>
      <c r="V175" s="362" t="s">
        <v>711</v>
      </c>
      <c r="W175" s="362"/>
      <c r="X175" s="362"/>
      <c r="Y175" s="362" t="s">
        <v>45</v>
      </c>
      <c r="Z175" s="362" t="s">
        <v>181</v>
      </c>
      <c r="AA175" s="366">
        <v>45777</v>
      </c>
      <c r="AB175" s="367" t="s">
        <v>752</v>
      </c>
      <c r="AC175" s="362"/>
      <c r="AD175" s="362"/>
      <c r="AE175" s="362"/>
      <c r="AF175" s="362"/>
      <c r="AG175" s="362"/>
      <c r="AH175" s="362"/>
      <c r="AI175" s="362" t="s">
        <v>7016</v>
      </c>
      <c r="AJ175" s="362" t="s">
        <v>26</v>
      </c>
      <c r="AK175" s="362" t="s">
        <v>39</v>
      </c>
      <c r="AL175" s="362"/>
      <c r="AM175" s="362"/>
      <c r="AN175" s="362"/>
      <c r="AO175" s="368">
        <v>45777</v>
      </c>
      <c r="AP175" s="361" t="s">
        <v>752</v>
      </c>
      <c r="AR175">
        <v>1</v>
      </c>
      <c r="AS175" t="s">
        <v>539</v>
      </c>
      <c r="AT175" t="s">
        <v>5841</v>
      </c>
    </row>
    <row r="176" spans="2:46" ht="15" customHeight="1" x14ac:dyDescent="0.35">
      <c r="B176" s="362">
        <v>174</v>
      </c>
      <c r="C176" s="362" t="s">
        <v>753</v>
      </c>
      <c r="D176" s="362">
        <v>472</v>
      </c>
      <c r="E176" s="362" t="s">
        <v>172</v>
      </c>
      <c r="F176" s="362"/>
      <c r="G176" s="362"/>
      <c r="H176" s="362"/>
      <c r="I176" s="362" t="s">
        <v>26</v>
      </c>
      <c r="J176" s="362" t="s">
        <v>104</v>
      </c>
      <c r="K176" s="361" t="s">
        <v>754</v>
      </c>
      <c r="L176" s="362"/>
      <c r="M176" s="362" t="s">
        <v>90</v>
      </c>
      <c r="N176" s="362" t="s">
        <v>9</v>
      </c>
      <c r="O176" s="362"/>
      <c r="P176" s="362" t="s">
        <v>755</v>
      </c>
      <c r="Q176" s="362" t="s">
        <v>756</v>
      </c>
      <c r="R176" s="362"/>
      <c r="S176" s="361" t="s">
        <v>757</v>
      </c>
      <c r="T176" s="362" t="s">
        <v>62</v>
      </c>
      <c r="U176" s="362" t="s">
        <v>119</v>
      </c>
      <c r="V176" s="362" t="s">
        <v>711</v>
      </c>
      <c r="W176" s="362"/>
      <c r="X176" s="362" t="s">
        <v>9</v>
      </c>
      <c r="Y176" s="362" t="s">
        <v>50</v>
      </c>
      <c r="Z176" s="362" t="s">
        <v>90</v>
      </c>
      <c r="AA176" s="366" t="s">
        <v>90</v>
      </c>
      <c r="AB176" s="362" t="s">
        <v>90</v>
      </c>
      <c r="AC176" s="362"/>
      <c r="AD176" s="362"/>
      <c r="AE176" s="362"/>
      <c r="AF176" s="362"/>
      <c r="AG176" s="362"/>
      <c r="AH176" s="362"/>
      <c r="AI176" s="362" t="s">
        <v>7016</v>
      </c>
      <c r="AJ176" s="362" t="s">
        <v>26</v>
      </c>
      <c r="AK176" s="362" t="s">
        <v>40</v>
      </c>
      <c r="AL176" s="362"/>
      <c r="AM176" s="362"/>
      <c r="AN176" s="362"/>
      <c r="AO176" s="362"/>
      <c r="AP176" s="361"/>
      <c r="AR176">
        <v>1</v>
      </c>
      <c r="AS176" t="s">
        <v>9</v>
      </c>
      <c r="AT176" t="s">
        <v>9</v>
      </c>
    </row>
    <row r="177" spans="2:46" ht="15" customHeight="1" x14ac:dyDescent="0.35">
      <c r="B177" s="362">
        <v>175</v>
      </c>
      <c r="C177" s="362" t="s">
        <v>758</v>
      </c>
      <c r="D177" s="362">
        <v>472</v>
      </c>
      <c r="E177" s="362" t="s">
        <v>172</v>
      </c>
      <c r="F177" s="362"/>
      <c r="G177" s="362"/>
      <c r="H177" s="362"/>
      <c r="I177" s="362" t="s">
        <v>26</v>
      </c>
      <c r="J177" s="362" t="s">
        <v>104</v>
      </c>
      <c r="K177" s="361" t="s">
        <v>759</v>
      </c>
      <c r="L177" s="362"/>
      <c r="M177" s="362" t="s">
        <v>90</v>
      </c>
      <c r="N177" s="362" t="s">
        <v>180</v>
      </c>
      <c r="O177" s="362"/>
      <c r="P177" s="362" t="s">
        <v>90</v>
      </c>
      <c r="Q177" s="362" t="s">
        <v>90</v>
      </c>
      <c r="R177" s="362"/>
      <c r="S177" s="361"/>
      <c r="T177" s="362"/>
      <c r="U177" s="362"/>
      <c r="V177" s="362" t="s">
        <v>711</v>
      </c>
      <c r="W177" s="362"/>
      <c r="X177" s="362"/>
      <c r="Y177" s="362" t="s">
        <v>45</v>
      </c>
      <c r="Z177" s="362" t="s">
        <v>181</v>
      </c>
      <c r="AA177" s="366">
        <v>45777</v>
      </c>
      <c r="AB177" s="367" t="s">
        <v>760</v>
      </c>
      <c r="AC177" s="362"/>
      <c r="AD177" s="362"/>
      <c r="AE177" s="362"/>
      <c r="AF177" s="362"/>
      <c r="AG177" s="362"/>
      <c r="AH177" s="362"/>
      <c r="AI177" s="362" t="s">
        <v>7016</v>
      </c>
      <c r="AJ177" s="362" t="s">
        <v>26</v>
      </c>
      <c r="AK177" s="362" t="s">
        <v>39</v>
      </c>
      <c r="AL177" s="362"/>
      <c r="AM177" s="362"/>
      <c r="AN177" s="362"/>
      <c r="AO177" s="368">
        <v>45777</v>
      </c>
      <c r="AP177" s="361" t="s">
        <v>760</v>
      </c>
      <c r="AR177">
        <v>1</v>
      </c>
      <c r="AS177" t="s">
        <v>539</v>
      </c>
      <c r="AT177" t="s">
        <v>5841</v>
      </c>
    </row>
    <row r="178" spans="2:46" ht="15" customHeight="1" x14ac:dyDescent="0.35">
      <c r="B178" s="362">
        <v>176</v>
      </c>
      <c r="C178" s="362" t="s">
        <v>761</v>
      </c>
      <c r="D178" s="362">
        <v>472</v>
      </c>
      <c r="E178" s="362" t="s">
        <v>172</v>
      </c>
      <c r="F178" s="362"/>
      <c r="G178" s="362"/>
      <c r="H178" s="362"/>
      <c r="I178" s="362" t="s">
        <v>26</v>
      </c>
      <c r="J178" s="362" t="s">
        <v>104</v>
      </c>
      <c r="K178" s="361" t="s">
        <v>762</v>
      </c>
      <c r="L178" s="362"/>
      <c r="M178" s="362" t="s">
        <v>90</v>
      </c>
      <c r="N178" s="362" t="s">
        <v>180</v>
      </c>
      <c r="O178" s="362"/>
      <c r="P178" s="362" t="s">
        <v>90</v>
      </c>
      <c r="Q178" s="362" t="s">
        <v>90</v>
      </c>
      <c r="R178" s="362"/>
      <c r="S178" s="361"/>
      <c r="T178" s="362"/>
      <c r="U178" s="362"/>
      <c r="V178" s="362" t="s">
        <v>711</v>
      </c>
      <c r="W178" s="362"/>
      <c r="X178" s="362"/>
      <c r="Y178" s="362" t="s">
        <v>45</v>
      </c>
      <c r="Z178" s="362" t="s">
        <v>181</v>
      </c>
      <c r="AA178" s="366">
        <v>45777</v>
      </c>
      <c r="AB178" s="367" t="s">
        <v>763</v>
      </c>
      <c r="AC178" s="362"/>
      <c r="AD178" s="362"/>
      <c r="AE178" s="362"/>
      <c r="AF178" s="362"/>
      <c r="AG178" s="362"/>
      <c r="AH178" s="362"/>
      <c r="AI178" s="362" t="s">
        <v>7016</v>
      </c>
      <c r="AJ178" s="362" t="s">
        <v>26</v>
      </c>
      <c r="AK178" s="362" t="s">
        <v>39</v>
      </c>
      <c r="AL178" s="362"/>
      <c r="AM178" s="362"/>
      <c r="AN178" s="362"/>
      <c r="AO178" s="368">
        <v>45777</v>
      </c>
      <c r="AP178" s="361" t="s">
        <v>763</v>
      </c>
      <c r="AR178">
        <v>1</v>
      </c>
      <c r="AS178" t="s">
        <v>539</v>
      </c>
      <c r="AT178" t="s">
        <v>5841</v>
      </c>
    </row>
    <row r="179" spans="2:46" ht="15" customHeight="1" x14ac:dyDescent="0.35">
      <c r="B179" s="362">
        <v>177</v>
      </c>
      <c r="C179" s="362" t="s">
        <v>764</v>
      </c>
      <c r="D179" s="362">
        <v>472</v>
      </c>
      <c r="E179" s="362" t="s">
        <v>172</v>
      </c>
      <c r="F179" s="362"/>
      <c r="G179" s="362"/>
      <c r="H179" s="362"/>
      <c r="I179" s="362" t="s">
        <v>26</v>
      </c>
      <c r="J179" s="362" t="s">
        <v>104</v>
      </c>
      <c r="K179" s="361" t="s">
        <v>765</v>
      </c>
      <c r="L179" s="362"/>
      <c r="M179" s="362" t="s">
        <v>90</v>
      </c>
      <c r="N179" s="362" t="s">
        <v>180</v>
      </c>
      <c r="O179" s="362"/>
      <c r="P179" s="362" t="s">
        <v>90</v>
      </c>
      <c r="Q179" s="362" t="s">
        <v>90</v>
      </c>
      <c r="R179" s="362"/>
      <c r="S179" s="361"/>
      <c r="T179" s="362"/>
      <c r="U179" s="362"/>
      <c r="V179" s="362" t="s">
        <v>711</v>
      </c>
      <c r="W179" s="362"/>
      <c r="X179" s="362"/>
      <c r="Y179" s="362" t="s">
        <v>45</v>
      </c>
      <c r="Z179" s="362" t="s">
        <v>181</v>
      </c>
      <c r="AA179" s="366">
        <v>45777</v>
      </c>
      <c r="AB179" s="367" t="s">
        <v>766</v>
      </c>
      <c r="AC179" s="362"/>
      <c r="AD179" s="362"/>
      <c r="AE179" s="362"/>
      <c r="AF179" s="362"/>
      <c r="AG179" s="362"/>
      <c r="AH179" s="362"/>
      <c r="AI179" s="362" t="s">
        <v>7016</v>
      </c>
      <c r="AJ179" s="362" t="s">
        <v>26</v>
      </c>
      <c r="AK179" s="362" t="s">
        <v>39</v>
      </c>
      <c r="AL179" s="362"/>
      <c r="AM179" s="362"/>
      <c r="AN179" s="362"/>
      <c r="AO179" s="368">
        <v>45777</v>
      </c>
      <c r="AP179" s="361" t="s">
        <v>766</v>
      </c>
      <c r="AR179">
        <v>1</v>
      </c>
      <c r="AS179" t="s">
        <v>539</v>
      </c>
      <c r="AT179" t="s">
        <v>5841</v>
      </c>
    </row>
    <row r="180" spans="2:46" ht="15" customHeight="1" x14ac:dyDescent="0.35">
      <c r="B180" s="362">
        <v>178</v>
      </c>
      <c r="C180" s="362" t="s">
        <v>767</v>
      </c>
      <c r="D180" s="362">
        <v>472</v>
      </c>
      <c r="E180" s="362" t="s">
        <v>172</v>
      </c>
      <c r="F180" s="362"/>
      <c r="G180" s="362"/>
      <c r="H180" s="362"/>
      <c r="I180" s="362" t="s">
        <v>26</v>
      </c>
      <c r="J180" s="362" t="s">
        <v>104</v>
      </c>
      <c r="K180" s="361" t="s">
        <v>768</v>
      </c>
      <c r="L180" s="362"/>
      <c r="M180" s="362" t="s">
        <v>90</v>
      </c>
      <c r="N180" s="362" t="s">
        <v>180</v>
      </c>
      <c r="O180" s="362"/>
      <c r="P180" s="362" t="s">
        <v>90</v>
      </c>
      <c r="Q180" s="362" t="s">
        <v>90</v>
      </c>
      <c r="R180" s="362"/>
      <c r="S180" s="361"/>
      <c r="T180" s="362"/>
      <c r="U180" s="362"/>
      <c r="V180" s="362" t="s">
        <v>711</v>
      </c>
      <c r="W180" s="362"/>
      <c r="X180" s="362"/>
      <c r="Y180" s="362" t="s">
        <v>45</v>
      </c>
      <c r="Z180" s="362" t="s">
        <v>181</v>
      </c>
      <c r="AA180" s="366">
        <v>45777</v>
      </c>
      <c r="AB180" s="367" t="s">
        <v>769</v>
      </c>
      <c r="AC180" s="362"/>
      <c r="AD180" s="362"/>
      <c r="AE180" s="362"/>
      <c r="AF180" s="362"/>
      <c r="AG180" s="362"/>
      <c r="AH180" s="362"/>
      <c r="AI180" s="362" t="s">
        <v>7016</v>
      </c>
      <c r="AJ180" s="362" t="s">
        <v>26</v>
      </c>
      <c r="AK180" s="362" t="s">
        <v>39</v>
      </c>
      <c r="AL180" s="362"/>
      <c r="AM180" s="362"/>
      <c r="AN180" s="362"/>
      <c r="AO180" s="368">
        <v>45777</v>
      </c>
      <c r="AP180" s="361" t="s">
        <v>769</v>
      </c>
      <c r="AR180">
        <v>1</v>
      </c>
      <c r="AS180" t="s">
        <v>539</v>
      </c>
      <c r="AT180" t="s">
        <v>5841</v>
      </c>
    </row>
    <row r="181" spans="2:46" ht="15" customHeight="1" x14ac:dyDescent="0.35">
      <c r="B181" s="362">
        <v>179</v>
      </c>
      <c r="C181" s="362" t="s">
        <v>770</v>
      </c>
      <c r="D181" s="362">
        <v>472</v>
      </c>
      <c r="E181" s="362" t="s">
        <v>172</v>
      </c>
      <c r="F181" s="362"/>
      <c r="G181" s="362"/>
      <c r="H181" s="362"/>
      <c r="I181" s="362" t="s">
        <v>26</v>
      </c>
      <c r="J181" s="362" t="s">
        <v>104</v>
      </c>
      <c r="K181" s="361" t="s">
        <v>771</v>
      </c>
      <c r="L181" s="362"/>
      <c r="M181" s="362" t="s">
        <v>90</v>
      </c>
      <c r="N181" s="362" t="s">
        <v>9</v>
      </c>
      <c r="O181" s="362"/>
      <c r="P181" s="362" t="s">
        <v>755</v>
      </c>
      <c r="Q181" s="362" t="s">
        <v>772</v>
      </c>
      <c r="R181" s="362"/>
      <c r="S181" s="361" t="s">
        <v>773</v>
      </c>
      <c r="T181" s="362"/>
      <c r="U181" s="362"/>
      <c r="V181" s="362" t="s">
        <v>711</v>
      </c>
      <c r="W181" s="362"/>
      <c r="X181" s="362"/>
      <c r="Y181" s="362" t="s">
        <v>45</v>
      </c>
      <c r="Z181" s="362" t="s">
        <v>90</v>
      </c>
      <c r="AA181" s="366" t="s">
        <v>90</v>
      </c>
      <c r="AB181" s="362" t="s">
        <v>90</v>
      </c>
      <c r="AC181" s="362"/>
      <c r="AD181" s="362"/>
      <c r="AE181" s="362"/>
      <c r="AF181" s="362"/>
      <c r="AG181" s="362"/>
      <c r="AH181" s="362"/>
      <c r="AI181" s="362" t="s">
        <v>7016</v>
      </c>
      <c r="AJ181" s="362" t="s">
        <v>26</v>
      </c>
      <c r="AK181" s="362" t="s">
        <v>39</v>
      </c>
      <c r="AL181" s="362"/>
      <c r="AM181" s="362"/>
      <c r="AN181" s="362"/>
      <c r="AO181" s="366">
        <v>45920</v>
      </c>
      <c r="AP181" s="361" t="s">
        <v>774</v>
      </c>
      <c r="AR181">
        <v>1</v>
      </c>
      <c r="AS181" t="s">
        <v>539</v>
      </c>
      <c r="AT181" t="s">
        <v>5840</v>
      </c>
    </row>
    <row r="182" spans="2:46" ht="15" customHeight="1" x14ac:dyDescent="0.35">
      <c r="B182" s="362">
        <v>180</v>
      </c>
      <c r="C182" s="362" t="s">
        <v>775</v>
      </c>
      <c r="D182" s="362">
        <v>472</v>
      </c>
      <c r="E182" s="362" t="s">
        <v>172</v>
      </c>
      <c r="F182" s="362"/>
      <c r="G182" s="362"/>
      <c r="H182" s="362"/>
      <c r="I182" s="362" t="s">
        <v>26</v>
      </c>
      <c r="J182" s="362" t="s">
        <v>104</v>
      </c>
      <c r="K182" s="361" t="s">
        <v>776</v>
      </c>
      <c r="L182" s="362"/>
      <c r="M182" s="362" t="s">
        <v>90</v>
      </c>
      <c r="N182" s="362" t="s">
        <v>180</v>
      </c>
      <c r="O182" s="362"/>
      <c r="P182" s="362" t="s">
        <v>90</v>
      </c>
      <c r="Q182" s="362" t="s">
        <v>90</v>
      </c>
      <c r="R182" s="362"/>
      <c r="S182" s="361"/>
      <c r="T182" s="362"/>
      <c r="U182" s="362"/>
      <c r="V182" s="362" t="s">
        <v>711</v>
      </c>
      <c r="W182" s="362"/>
      <c r="X182" s="362"/>
      <c r="Y182" s="362" t="s">
        <v>45</v>
      </c>
      <c r="Z182" s="362" t="s">
        <v>181</v>
      </c>
      <c r="AA182" s="366">
        <v>45777</v>
      </c>
      <c r="AB182" s="367" t="s">
        <v>777</v>
      </c>
      <c r="AC182" s="362"/>
      <c r="AD182" s="362"/>
      <c r="AE182" s="362"/>
      <c r="AF182" s="362"/>
      <c r="AG182" s="362"/>
      <c r="AH182" s="362"/>
      <c r="AI182" s="362" t="s">
        <v>7016</v>
      </c>
      <c r="AJ182" s="362" t="s">
        <v>26</v>
      </c>
      <c r="AK182" s="362" t="s">
        <v>39</v>
      </c>
      <c r="AL182" s="362"/>
      <c r="AM182" s="362"/>
      <c r="AN182" s="362"/>
      <c r="AO182" s="368">
        <v>45777</v>
      </c>
      <c r="AP182" s="361" t="s">
        <v>777</v>
      </c>
      <c r="AR182">
        <v>1</v>
      </c>
      <c r="AS182" t="s">
        <v>539</v>
      </c>
      <c r="AT182" t="s">
        <v>5841</v>
      </c>
    </row>
    <row r="183" spans="2:46" ht="15" customHeight="1" x14ac:dyDescent="0.35">
      <c r="B183" s="362">
        <v>181</v>
      </c>
      <c r="C183" s="362" t="s">
        <v>778</v>
      </c>
      <c r="D183" s="362">
        <v>472</v>
      </c>
      <c r="E183" s="362" t="s">
        <v>172</v>
      </c>
      <c r="F183" s="362"/>
      <c r="G183" s="362"/>
      <c r="H183" s="362"/>
      <c r="I183" s="362" t="s">
        <v>26</v>
      </c>
      <c r="J183" s="362" t="s">
        <v>104</v>
      </c>
      <c r="K183" s="361" t="s">
        <v>779</v>
      </c>
      <c r="L183" s="362"/>
      <c r="M183" s="362" t="s">
        <v>90</v>
      </c>
      <c r="N183" s="362" t="s">
        <v>9</v>
      </c>
      <c r="O183" s="362"/>
      <c r="P183" s="362" t="s">
        <v>755</v>
      </c>
      <c r="Q183" s="362" t="s">
        <v>756</v>
      </c>
      <c r="R183" s="362"/>
      <c r="S183" s="361" t="s">
        <v>780</v>
      </c>
      <c r="T183" s="362" t="s">
        <v>104</v>
      </c>
      <c r="U183" s="362" t="s">
        <v>781</v>
      </c>
      <c r="V183" s="362" t="s">
        <v>711</v>
      </c>
      <c r="W183" s="362"/>
      <c r="X183" s="362" t="s">
        <v>9</v>
      </c>
      <c r="Y183" s="362" t="s">
        <v>50</v>
      </c>
      <c r="Z183" s="362" t="s">
        <v>90</v>
      </c>
      <c r="AA183" s="366" t="s">
        <v>90</v>
      </c>
      <c r="AB183" s="362" t="s">
        <v>90</v>
      </c>
      <c r="AC183" s="362"/>
      <c r="AD183" s="362"/>
      <c r="AE183" s="362"/>
      <c r="AF183" s="362"/>
      <c r="AG183" s="362"/>
      <c r="AH183" s="362"/>
      <c r="AI183" s="362" t="s">
        <v>7016</v>
      </c>
      <c r="AJ183" s="362" t="s">
        <v>26</v>
      </c>
      <c r="AK183" s="362" t="s">
        <v>40</v>
      </c>
      <c r="AL183" s="362"/>
      <c r="AM183" s="362"/>
      <c r="AN183" s="362"/>
      <c r="AO183" s="362"/>
      <c r="AP183" s="361"/>
      <c r="AR183">
        <v>1</v>
      </c>
      <c r="AS183" t="s">
        <v>9</v>
      </c>
      <c r="AT183" t="s">
        <v>9</v>
      </c>
    </row>
    <row r="184" spans="2:46" ht="15" customHeight="1" x14ac:dyDescent="0.35">
      <c r="B184" s="362">
        <v>182</v>
      </c>
      <c r="C184" s="362" t="s">
        <v>782</v>
      </c>
      <c r="D184" s="362">
        <v>472</v>
      </c>
      <c r="E184" s="362" t="s">
        <v>172</v>
      </c>
      <c r="F184" s="362"/>
      <c r="G184" s="362"/>
      <c r="H184" s="362"/>
      <c r="I184" s="362" t="s">
        <v>26</v>
      </c>
      <c r="J184" s="362" t="s">
        <v>104</v>
      </c>
      <c r="K184" s="361" t="s">
        <v>783</v>
      </c>
      <c r="L184" s="362"/>
      <c r="M184" s="362" t="s">
        <v>90</v>
      </c>
      <c r="N184" s="362" t="s">
        <v>180</v>
      </c>
      <c r="O184" s="362"/>
      <c r="P184" s="362" t="s">
        <v>90</v>
      </c>
      <c r="Q184" s="362" t="s">
        <v>90</v>
      </c>
      <c r="R184" s="362"/>
      <c r="S184" s="361"/>
      <c r="T184" s="362"/>
      <c r="U184" s="362"/>
      <c r="V184" s="362" t="s">
        <v>711</v>
      </c>
      <c r="W184" s="362"/>
      <c r="X184" s="362"/>
      <c r="Y184" s="362" t="s">
        <v>45</v>
      </c>
      <c r="Z184" s="362" t="s">
        <v>181</v>
      </c>
      <c r="AA184" s="366">
        <v>45777</v>
      </c>
      <c r="AB184" s="367" t="s">
        <v>784</v>
      </c>
      <c r="AC184" s="362"/>
      <c r="AD184" s="362"/>
      <c r="AE184" s="362"/>
      <c r="AF184" s="362"/>
      <c r="AG184" s="362"/>
      <c r="AH184" s="362"/>
      <c r="AI184" s="362" t="s">
        <v>7016</v>
      </c>
      <c r="AJ184" s="362" t="s">
        <v>26</v>
      </c>
      <c r="AK184" s="362" t="s">
        <v>39</v>
      </c>
      <c r="AL184" s="362"/>
      <c r="AM184" s="362"/>
      <c r="AN184" s="362"/>
      <c r="AO184" s="368">
        <v>45777</v>
      </c>
      <c r="AP184" s="361" t="s">
        <v>784</v>
      </c>
      <c r="AR184">
        <v>1</v>
      </c>
      <c r="AS184" t="s">
        <v>539</v>
      </c>
      <c r="AT184" t="s">
        <v>5841</v>
      </c>
    </row>
    <row r="185" spans="2:46" ht="15" customHeight="1" x14ac:dyDescent="0.35">
      <c r="B185" s="362">
        <v>183</v>
      </c>
      <c r="C185" s="362" t="s">
        <v>785</v>
      </c>
      <c r="D185" s="362">
        <v>472</v>
      </c>
      <c r="E185" s="362" t="s">
        <v>172</v>
      </c>
      <c r="F185" s="362"/>
      <c r="G185" s="362"/>
      <c r="H185" s="362"/>
      <c r="I185" s="362" t="s">
        <v>26</v>
      </c>
      <c r="J185" s="362" t="s">
        <v>104</v>
      </c>
      <c r="K185" s="361" t="s">
        <v>786</v>
      </c>
      <c r="L185" s="362"/>
      <c r="M185" s="362" t="s">
        <v>90</v>
      </c>
      <c r="N185" s="362" t="s">
        <v>180</v>
      </c>
      <c r="O185" s="362"/>
      <c r="P185" s="362" t="s">
        <v>90</v>
      </c>
      <c r="Q185" s="362" t="s">
        <v>90</v>
      </c>
      <c r="R185" s="362"/>
      <c r="S185" s="361"/>
      <c r="T185" s="362"/>
      <c r="U185" s="362"/>
      <c r="V185" s="362" t="s">
        <v>711</v>
      </c>
      <c r="W185" s="362"/>
      <c r="X185" s="362"/>
      <c r="Y185" s="362" t="s">
        <v>45</v>
      </c>
      <c r="Z185" s="362" t="s">
        <v>181</v>
      </c>
      <c r="AA185" s="366">
        <v>45777</v>
      </c>
      <c r="AB185" s="367" t="s">
        <v>787</v>
      </c>
      <c r="AC185" s="362"/>
      <c r="AD185" s="362"/>
      <c r="AE185" s="362"/>
      <c r="AF185" s="362"/>
      <c r="AG185" s="362"/>
      <c r="AH185" s="362"/>
      <c r="AI185" s="362" t="s">
        <v>7016</v>
      </c>
      <c r="AJ185" s="362" t="s">
        <v>26</v>
      </c>
      <c r="AK185" s="362" t="s">
        <v>39</v>
      </c>
      <c r="AL185" s="362"/>
      <c r="AM185" s="362"/>
      <c r="AN185" s="362"/>
      <c r="AO185" s="368">
        <v>45777</v>
      </c>
      <c r="AP185" s="361" t="s">
        <v>787</v>
      </c>
      <c r="AR185">
        <v>1</v>
      </c>
      <c r="AS185" t="s">
        <v>539</v>
      </c>
      <c r="AT185" t="s">
        <v>5841</v>
      </c>
    </row>
    <row r="186" spans="2:46" ht="15" customHeight="1" x14ac:dyDescent="0.35">
      <c r="B186" s="362">
        <v>184</v>
      </c>
      <c r="C186" s="362" t="s">
        <v>788</v>
      </c>
      <c r="D186" s="362">
        <v>472</v>
      </c>
      <c r="E186" s="362" t="s">
        <v>172</v>
      </c>
      <c r="F186" s="362"/>
      <c r="G186" s="362"/>
      <c r="H186" s="362"/>
      <c r="I186" s="362" t="s">
        <v>59</v>
      </c>
      <c r="J186" s="363" t="s">
        <v>789</v>
      </c>
      <c r="K186" s="364" t="s">
        <v>790</v>
      </c>
      <c r="L186" s="363"/>
      <c r="M186" s="362" t="s">
        <v>90</v>
      </c>
      <c r="N186" s="362" t="s">
        <v>180</v>
      </c>
      <c r="O186" s="362"/>
      <c r="P186" s="362" t="s">
        <v>90</v>
      </c>
      <c r="Q186" s="362" t="s">
        <v>90</v>
      </c>
      <c r="R186" s="362"/>
      <c r="S186" s="361"/>
      <c r="T186" s="362"/>
      <c r="U186" s="362"/>
      <c r="V186" s="363" t="s">
        <v>366</v>
      </c>
      <c r="W186" s="363"/>
      <c r="X186" s="363"/>
      <c r="Y186" s="362" t="s">
        <v>45</v>
      </c>
      <c r="Z186" s="362" t="s">
        <v>181</v>
      </c>
      <c r="AA186" s="366">
        <v>45782</v>
      </c>
      <c r="AB186" s="362" t="s">
        <v>791</v>
      </c>
      <c r="AC186" s="362"/>
      <c r="AD186" s="362"/>
      <c r="AE186" s="362"/>
      <c r="AF186" s="362"/>
      <c r="AG186" s="362"/>
      <c r="AH186" s="362"/>
      <c r="AI186" s="362" t="s">
        <v>7012</v>
      </c>
      <c r="AJ186" s="362" t="s">
        <v>25</v>
      </c>
      <c r="AK186" s="362" t="s">
        <v>39</v>
      </c>
      <c r="AL186" s="362"/>
      <c r="AM186" s="362"/>
      <c r="AN186" s="362"/>
      <c r="AO186" s="368">
        <v>45782</v>
      </c>
      <c r="AP186" s="361" t="s">
        <v>791</v>
      </c>
      <c r="AR186">
        <v>1</v>
      </c>
      <c r="AS186" t="s">
        <v>539</v>
      </c>
      <c r="AT186" t="s">
        <v>5841</v>
      </c>
    </row>
    <row r="187" spans="2:46" ht="15" customHeight="1" x14ac:dyDescent="0.35">
      <c r="B187" s="362">
        <v>185</v>
      </c>
      <c r="C187" s="362" t="s">
        <v>792</v>
      </c>
      <c r="D187" s="362">
        <v>472</v>
      </c>
      <c r="E187" s="362" t="s">
        <v>172</v>
      </c>
      <c r="F187" s="362"/>
      <c r="G187" s="362"/>
      <c r="H187" s="362"/>
      <c r="I187" s="362" t="s">
        <v>59</v>
      </c>
      <c r="J187" s="363" t="s">
        <v>789</v>
      </c>
      <c r="K187" s="364" t="s">
        <v>793</v>
      </c>
      <c r="L187" s="363"/>
      <c r="M187" s="362" t="s">
        <v>90</v>
      </c>
      <c r="N187" s="362" t="s">
        <v>180</v>
      </c>
      <c r="O187" s="362"/>
      <c r="P187" s="362" t="s">
        <v>90</v>
      </c>
      <c r="Q187" s="362" t="s">
        <v>90</v>
      </c>
      <c r="R187" s="362"/>
      <c r="S187" s="361"/>
      <c r="T187" s="362"/>
      <c r="U187" s="362"/>
      <c r="V187" s="363" t="s">
        <v>366</v>
      </c>
      <c r="W187" s="363"/>
      <c r="X187" s="363"/>
      <c r="Y187" s="362" t="s">
        <v>45</v>
      </c>
      <c r="Z187" s="362" t="s">
        <v>181</v>
      </c>
      <c r="AA187" s="366">
        <v>45782</v>
      </c>
      <c r="AB187" s="362" t="s">
        <v>794</v>
      </c>
      <c r="AC187" s="362"/>
      <c r="AD187" s="362"/>
      <c r="AE187" s="362"/>
      <c r="AF187" s="362"/>
      <c r="AG187" s="362"/>
      <c r="AH187" s="362"/>
      <c r="AI187" s="362" t="s">
        <v>7012</v>
      </c>
      <c r="AJ187" s="362" t="s">
        <v>25</v>
      </c>
      <c r="AK187" s="362" t="s">
        <v>39</v>
      </c>
      <c r="AL187" s="362"/>
      <c r="AM187" s="362"/>
      <c r="AN187" s="362"/>
      <c r="AO187" s="368">
        <v>45782</v>
      </c>
      <c r="AP187" s="361" t="s">
        <v>794</v>
      </c>
      <c r="AR187">
        <v>1</v>
      </c>
      <c r="AS187" t="s">
        <v>539</v>
      </c>
      <c r="AT187" t="s">
        <v>5841</v>
      </c>
    </row>
    <row r="188" spans="2:46" ht="15" customHeight="1" x14ac:dyDescent="0.35">
      <c r="B188" s="362">
        <v>186</v>
      </c>
      <c r="C188" s="362" t="s">
        <v>795</v>
      </c>
      <c r="D188" s="362">
        <v>472</v>
      </c>
      <c r="E188" s="362" t="s">
        <v>172</v>
      </c>
      <c r="F188" s="362"/>
      <c r="G188" s="362"/>
      <c r="H188" s="362"/>
      <c r="I188" s="362" t="s">
        <v>59</v>
      </c>
      <c r="J188" s="363" t="s">
        <v>789</v>
      </c>
      <c r="K188" s="364" t="s">
        <v>796</v>
      </c>
      <c r="L188" s="363"/>
      <c r="M188" s="362" t="s">
        <v>90</v>
      </c>
      <c r="N188" s="362" t="s">
        <v>180</v>
      </c>
      <c r="O188" s="362"/>
      <c r="P188" s="362" t="s">
        <v>90</v>
      </c>
      <c r="Q188" s="362" t="s">
        <v>90</v>
      </c>
      <c r="R188" s="362"/>
      <c r="S188" s="361"/>
      <c r="T188" s="362"/>
      <c r="U188" s="362"/>
      <c r="V188" s="363" t="s">
        <v>366</v>
      </c>
      <c r="W188" s="363"/>
      <c r="X188" s="363"/>
      <c r="Y188" s="362" t="s">
        <v>45</v>
      </c>
      <c r="Z188" s="362" t="s">
        <v>181</v>
      </c>
      <c r="AA188" s="366">
        <v>45782</v>
      </c>
      <c r="AB188" s="367" t="s">
        <v>797</v>
      </c>
      <c r="AC188" s="362"/>
      <c r="AD188" s="362"/>
      <c r="AE188" s="362"/>
      <c r="AF188" s="362"/>
      <c r="AG188" s="362"/>
      <c r="AH188" s="362"/>
      <c r="AI188" s="362" t="s">
        <v>7012</v>
      </c>
      <c r="AJ188" s="362" t="s">
        <v>25</v>
      </c>
      <c r="AK188" s="362" t="s">
        <v>39</v>
      </c>
      <c r="AL188" s="362"/>
      <c r="AM188" s="362"/>
      <c r="AN188" s="362"/>
      <c r="AO188" s="368">
        <v>45782</v>
      </c>
      <c r="AP188" s="361" t="s">
        <v>797</v>
      </c>
      <c r="AR188">
        <v>1</v>
      </c>
      <c r="AS188" t="s">
        <v>539</v>
      </c>
      <c r="AT188" t="s">
        <v>5841</v>
      </c>
    </row>
    <row r="189" spans="2:46" ht="15" customHeight="1" x14ac:dyDescent="0.35">
      <c r="B189" s="362">
        <v>187</v>
      </c>
      <c r="C189" s="362" t="s">
        <v>798</v>
      </c>
      <c r="D189" s="362">
        <v>472</v>
      </c>
      <c r="E189" s="362" t="s">
        <v>172</v>
      </c>
      <c r="F189" s="362"/>
      <c r="G189" s="362"/>
      <c r="H189" s="362"/>
      <c r="I189" s="362" t="s">
        <v>59</v>
      </c>
      <c r="J189" s="363" t="s">
        <v>789</v>
      </c>
      <c r="K189" s="364" t="s">
        <v>799</v>
      </c>
      <c r="L189" s="363"/>
      <c r="M189" s="362" t="s">
        <v>90</v>
      </c>
      <c r="N189" s="362" t="s">
        <v>180</v>
      </c>
      <c r="O189" s="362"/>
      <c r="P189" s="362" t="s">
        <v>90</v>
      </c>
      <c r="Q189" s="362" t="s">
        <v>90</v>
      </c>
      <c r="R189" s="362"/>
      <c r="S189" s="361"/>
      <c r="T189" s="362"/>
      <c r="U189" s="362"/>
      <c r="V189" s="363" t="s">
        <v>366</v>
      </c>
      <c r="W189" s="363"/>
      <c r="X189" s="363"/>
      <c r="Y189" s="362" t="s">
        <v>45</v>
      </c>
      <c r="Z189" s="362" t="s">
        <v>181</v>
      </c>
      <c r="AA189" s="366">
        <v>45782</v>
      </c>
      <c r="AB189" s="367" t="s">
        <v>800</v>
      </c>
      <c r="AC189" s="362"/>
      <c r="AD189" s="362"/>
      <c r="AE189" s="362"/>
      <c r="AF189" s="362"/>
      <c r="AG189" s="362"/>
      <c r="AH189" s="362"/>
      <c r="AI189" s="362" t="s">
        <v>7012</v>
      </c>
      <c r="AJ189" s="362" t="s">
        <v>25</v>
      </c>
      <c r="AK189" s="362" t="s">
        <v>39</v>
      </c>
      <c r="AL189" s="362"/>
      <c r="AM189" s="362"/>
      <c r="AN189" s="362"/>
      <c r="AO189" s="368">
        <v>45782</v>
      </c>
      <c r="AP189" s="361" t="s">
        <v>800</v>
      </c>
      <c r="AR189">
        <v>1</v>
      </c>
      <c r="AS189" t="s">
        <v>539</v>
      </c>
      <c r="AT189" t="s">
        <v>5841</v>
      </c>
    </row>
    <row r="190" spans="2:46" ht="15" customHeight="1" x14ac:dyDescent="0.35">
      <c r="B190" s="362">
        <v>188</v>
      </c>
      <c r="C190" s="362" t="s">
        <v>801</v>
      </c>
      <c r="D190" s="362">
        <v>472</v>
      </c>
      <c r="E190" s="362" t="s">
        <v>172</v>
      </c>
      <c r="F190" s="362"/>
      <c r="G190" s="362"/>
      <c r="H190" s="362"/>
      <c r="I190" s="362" t="s">
        <v>59</v>
      </c>
      <c r="J190" s="363" t="s">
        <v>789</v>
      </c>
      <c r="K190" s="364" t="s">
        <v>802</v>
      </c>
      <c r="L190" s="363"/>
      <c r="M190" s="362" t="s">
        <v>90</v>
      </c>
      <c r="N190" s="362" t="s">
        <v>180</v>
      </c>
      <c r="O190" s="362"/>
      <c r="P190" s="362" t="s">
        <v>90</v>
      </c>
      <c r="Q190" s="362" t="s">
        <v>90</v>
      </c>
      <c r="R190" s="362"/>
      <c r="S190" s="361"/>
      <c r="T190" s="362"/>
      <c r="U190" s="362"/>
      <c r="V190" s="363" t="s">
        <v>366</v>
      </c>
      <c r="W190" s="363"/>
      <c r="X190" s="363"/>
      <c r="Y190" s="362" t="s">
        <v>45</v>
      </c>
      <c r="Z190" s="362" t="s">
        <v>181</v>
      </c>
      <c r="AA190" s="366">
        <v>45782</v>
      </c>
      <c r="AB190" s="362" t="s">
        <v>803</v>
      </c>
      <c r="AC190" s="362"/>
      <c r="AD190" s="362"/>
      <c r="AE190" s="362"/>
      <c r="AF190" s="362"/>
      <c r="AG190" s="362"/>
      <c r="AH190" s="362"/>
      <c r="AI190" s="362" t="s">
        <v>7012</v>
      </c>
      <c r="AJ190" s="362" t="s">
        <v>25</v>
      </c>
      <c r="AK190" s="362" t="s">
        <v>39</v>
      </c>
      <c r="AL190" s="362"/>
      <c r="AM190" s="362"/>
      <c r="AN190" s="362"/>
      <c r="AO190" s="368">
        <v>45782</v>
      </c>
      <c r="AP190" s="361" t="s">
        <v>803</v>
      </c>
      <c r="AR190">
        <v>1</v>
      </c>
      <c r="AS190" t="s">
        <v>539</v>
      </c>
      <c r="AT190" t="s">
        <v>5841</v>
      </c>
    </row>
    <row r="191" spans="2:46" ht="15" customHeight="1" x14ac:dyDescent="0.35">
      <c r="B191" s="362">
        <v>189</v>
      </c>
      <c r="C191" s="362" t="s">
        <v>804</v>
      </c>
      <c r="D191" s="362">
        <v>472</v>
      </c>
      <c r="E191" s="362" t="s">
        <v>172</v>
      </c>
      <c r="F191" s="362"/>
      <c r="G191" s="362"/>
      <c r="H191" s="362"/>
      <c r="I191" s="362" t="s">
        <v>59</v>
      </c>
      <c r="J191" s="363" t="s">
        <v>789</v>
      </c>
      <c r="K191" s="364" t="s">
        <v>805</v>
      </c>
      <c r="L191" s="363"/>
      <c r="M191" s="362" t="s">
        <v>90</v>
      </c>
      <c r="N191" s="362" t="s">
        <v>180</v>
      </c>
      <c r="O191" s="362"/>
      <c r="P191" s="362" t="s">
        <v>90</v>
      </c>
      <c r="Q191" s="362" t="s">
        <v>90</v>
      </c>
      <c r="R191" s="362"/>
      <c r="S191" s="361"/>
      <c r="T191" s="362"/>
      <c r="U191" s="362"/>
      <c r="V191" s="363" t="s">
        <v>366</v>
      </c>
      <c r="W191" s="363"/>
      <c r="X191" s="363"/>
      <c r="Y191" s="362" t="s">
        <v>45</v>
      </c>
      <c r="Z191" s="362" t="s">
        <v>181</v>
      </c>
      <c r="AA191" s="366">
        <v>45782</v>
      </c>
      <c r="AB191" s="367" t="s">
        <v>806</v>
      </c>
      <c r="AC191" s="362"/>
      <c r="AD191" s="362"/>
      <c r="AE191" s="362"/>
      <c r="AF191" s="362"/>
      <c r="AG191" s="362"/>
      <c r="AH191" s="362"/>
      <c r="AI191" s="362" t="s">
        <v>7012</v>
      </c>
      <c r="AJ191" s="362" t="s">
        <v>25</v>
      </c>
      <c r="AK191" s="362" t="s">
        <v>39</v>
      </c>
      <c r="AL191" s="362"/>
      <c r="AM191" s="362"/>
      <c r="AN191" s="362"/>
      <c r="AO191" s="368">
        <v>45782</v>
      </c>
      <c r="AP191" s="361" t="s">
        <v>806</v>
      </c>
      <c r="AR191">
        <v>1</v>
      </c>
      <c r="AS191" t="s">
        <v>539</v>
      </c>
      <c r="AT191" t="s">
        <v>5841</v>
      </c>
    </row>
    <row r="192" spans="2:46" ht="15" customHeight="1" x14ac:dyDescent="0.35">
      <c r="B192" s="362">
        <v>190</v>
      </c>
      <c r="C192" s="362" t="s">
        <v>807</v>
      </c>
      <c r="D192" s="362">
        <v>472</v>
      </c>
      <c r="E192" s="362" t="s">
        <v>172</v>
      </c>
      <c r="F192" s="362"/>
      <c r="G192" s="362"/>
      <c r="H192" s="362"/>
      <c r="I192" s="362" t="s">
        <v>59</v>
      </c>
      <c r="J192" s="363" t="s">
        <v>789</v>
      </c>
      <c r="K192" s="364" t="s">
        <v>808</v>
      </c>
      <c r="L192" s="363"/>
      <c r="M192" s="362" t="s">
        <v>90</v>
      </c>
      <c r="N192" s="362" t="s">
        <v>180</v>
      </c>
      <c r="O192" s="362"/>
      <c r="P192" s="362" t="s">
        <v>90</v>
      </c>
      <c r="Q192" s="362" t="s">
        <v>90</v>
      </c>
      <c r="R192" s="362"/>
      <c r="S192" s="361"/>
      <c r="T192" s="362"/>
      <c r="U192" s="362"/>
      <c r="V192" s="363" t="s">
        <v>366</v>
      </c>
      <c r="W192" s="363"/>
      <c r="X192" s="363"/>
      <c r="Y192" s="362" t="s">
        <v>45</v>
      </c>
      <c r="Z192" s="362" t="s">
        <v>181</v>
      </c>
      <c r="AA192" s="366">
        <v>45782</v>
      </c>
      <c r="AB192" s="362" t="s">
        <v>809</v>
      </c>
      <c r="AC192" s="362"/>
      <c r="AD192" s="362"/>
      <c r="AE192" s="362"/>
      <c r="AF192" s="362"/>
      <c r="AG192" s="362"/>
      <c r="AH192" s="362"/>
      <c r="AI192" s="362" t="s">
        <v>7012</v>
      </c>
      <c r="AJ192" s="362" t="s">
        <v>25</v>
      </c>
      <c r="AK192" s="362" t="s">
        <v>39</v>
      </c>
      <c r="AL192" s="362"/>
      <c r="AM192" s="362"/>
      <c r="AN192" s="362"/>
      <c r="AO192" s="368">
        <v>45782</v>
      </c>
      <c r="AP192" s="361" t="s">
        <v>809</v>
      </c>
      <c r="AR192">
        <v>1</v>
      </c>
      <c r="AS192" t="s">
        <v>539</v>
      </c>
      <c r="AT192" t="s">
        <v>5841</v>
      </c>
    </row>
    <row r="193" spans="2:46" ht="15" customHeight="1" x14ac:dyDescent="0.35">
      <c r="B193" s="362">
        <v>191</v>
      </c>
      <c r="C193" s="362" t="s">
        <v>810</v>
      </c>
      <c r="D193" s="362">
        <v>472</v>
      </c>
      <c r="E193" s="362" t="s">
        <v>172</v>
      </c>
      <c r="F193" s="362"/>
      <c r="G193" s="362"/>
      <c r="H193" s="362"/>
      <c r="I193" s="362" t="s">
        <v>59</v>
      </c>
      <c r="J193" s="363" t="s">
        <v>789</v>
      </c>
      <c r="K193" s="364" t="s">
        <v>811</v>
      </c>
      <c r="L193" s="363"/>
      <c r="M193" s="362" t="s">
        <v>90</v>
      </c>
      <c r="N193" s="362" t="s">
        <v>180</v>
      </c>
      <c r="O193" s="362"/>
      <c r="P193" s="362" t="s">
        <v>90</v>
      </c>
      <c r="Q193" s="362" t="s">
        <v>90</v>
      </c>
      <c r="R193" s="362"/>
      <c r="S193" s="361"/>
      <c r="T193" s="362"/>
      <c r="U193" s="362"/>
      <c r="V193" s="363" t="s">
        <v>366</v>
      </c>
      <c r="W193" s="363"/>
      <c r="X193" s="363"/>
      <c r="Y193" s="362" t="s">
        <v>45</v>
      </c>
      <c r="Z193" s="362" t="s">
        <v>181</v>
      </c>
      <c r="AA193" s="366">
        <v>45782</v>
      </c>
      <c r="AB193" s="362" t="s">
        <v>812</v>
      </c>
      <c r="AC193" s="362"/>
      <c r="AD193" s="362"/>
      <c r="AE193" s="362"/>
      <c r="AF193" s="362"/>
      <c r="AG193" s="362"/>
      <c r="AH193" s="362"/>
      <c r="AI193" s="362" t="s">
        <v>7012</v>
      </c>
      <c r="AJ193" s="362" t="s">
        <v>25</v>
      </c>
      <c r="AK193" s="362" t="s">
        <v>39</v>
      </c>
      <c r="AL193" s="362"/>
      <c r="AM193" s="362"/>
      <c r="AN193" s="362"/>
      <c r="AO193" s="368">
        <v>45782</v>
      </c>
      <c r="AP193" s="361" t="s">
        <v>812</v>
      </c>
      <c r="AR193">
        <v>1</v>
      </c>
      <c r="AS193" t="s">
        <v>539</v>
      </c>
      <c r="AT193" t="s">
        <v>5841</v>
      </c>
    </row>
    <row r="194" spans="2:46" ht="15" customHeight="1" x14ac:dyDescent="0.35">
      <c r="B194" s="362">
        <v>192</v>
      </c>
      <c r="C194" s="362" t="s">
        <v>813</v>
      </c>
      <c r="D194" s="362">
        <v>472</v>
      </c>
      <c r="E194" s="362" t="s">
        <v>172</v>
      </c>
      <c r="F194" s="362"/>
      <c r="G194" s="362"/>
      <c r="H194" s="362"/>
      <c r="I194" s="362" t="s">
        <v>59</v>
      </c>
      <c r="J194" s="363" t="s">
        <v>789</v>
      </c>
      <c r="K194" s="364" t="s">
        <v>814</v>
      </c>
      <c r="L194" s="363"/>
      <c r="M194" s="362" t="s">
        <v>90</v>
      </c>
      <c r="N194" s="362" t="s">
        <v>9</v>
      </c>
      <c r="O194" s="362"/>
      <c r="P194" s="362" t="s">
        <v>90</v>
      </c>
      <c r="Q194" s="362" t="s">
        <v>90</v>
      </c>
      <c r="R194" s="362"/>
      <c r="S194" s="361" t="s">
        <v>815</v>
      </c>
      <c r="T194" s="362" t="s">
        <v>108</v>
      </c>
      <c r="U194" s="362" t="s">
        <v>816</v>
      </c>
      <c r="V194" s="363" t="s">
        <v>366</v>
      </c>
      <c r="W194" s="363"/>
      <c r="X194" s="362" t="s">
        <v>9</v>
      </c>
      <c r="Y194" s="362" t="s">
        <v>50</v>
      </c>
      <c r="Z194" s="362" t="s">
        <v>90</v>
      </c>
      <c r="AA194" s="366" t="s">
        <v>90</v>
      </c>
      <c r="AB194" s="362" t="s">
        <v>90</v>
      </c>
      <c r="AC194" s="362"/>
      <c r="AD194" s="362"/>
      <c r="AE194" s="362"/>
      <c r="AF194" s="362"/>
      <c r="AG194" s="362"/>
      <c r="AH194" s="362"/>
      <c r="AI194" s="362" t="s">
        <v>7012</v>
      </c>
      <c r="AJ194" s="362" t="s">
        <v>25</v>
      </c>
      <c r="AK194" s="362" t="s">
        <v>40</v>
      </c>
      <c r="AL194" s="362"/>
      <c r="AM194" s="362"/>
      <c r="AN194" s="362"/>
      <c r="AO194" s="362"/>
      <c r="AP194" s="361"/>
      <c r="AR194">
        <v>1</v>
      </c>
      <c r="AS194" t="s">
        <v>9</v>
      </c>
      <c r="AT194" t="s">
        <v>9</v>
      </c>
    </row>
    <row r="195" spans="2:46" ht="15" customHeight="1" x14ac:dyDescent="0.35">
      <c r="B195" s="362">
        <v>193</v>
      </c>
      <c r="C195" s="362" t="s">
        <v>817</v>
      </c>
      <c r="D195" s="362">
        <v>472</v>
      </c>
      <c r="E195" s="362" t="s">
        <v>172</v>
      </c>
      <c r="F195" s="362"/>
      <c r="G195" s="362"/>
      <c r="H195" s="362"/>
      <c r="I195" s="362" t="s">
        <v>58</v>
      </c>
      <c r="J195" s="363" t="s">
        <v>818</v>
      </c>
      <c r="K195" s="364" t="s">
        <v>819</v>
      </c>
      <c r="L195" s="363"/>
      <c r="M195" s="362" t="s">
        <v>90</v>
      </c>
      <c r="N195" s="362" t="s">
        <v>9</v>
      </c>
      <c r="O195" s="362"/>
      <c r="P195" s="362" t="s">
        <v>90</v>
      </c>
      <c r="Q195" s="362" t="s">
        <v>90</v>
      </c>
      <c r="R195" s="362"/>
      <c r="S195" s="361" t="s">
        <v>820</v>
      </c>
      <c r="T195" s="362"/>
      <c r="U195" s="362"/>
      <c r="V195" s="363" t="s">
        <v>202</v>
      </c>
      <c r="W195" s="363"/>
      <c r="X195" s="362" t="s">
        <v>9</v>
      </c>
      <c r="Y195" s="362" t="s">
        <v>9</v>
      </c>
      <c r="Z195" s="362" t="s">
        <v>90</v>
      </c>
      <c r="AA195" s="366" t="s">
        <v>90</v>
      </c>
      <c r="AB195" s="362" t="s">
        <v>90</v>
      </c>
      <c r="AC195" s="362"/>
      <c r="AD195" s="362"/>
      <c r="AE195" s="362"/>
      <c r="AF195" s="362"/>
      <c r="AG195" s="362"/>
      <c r="AH195" s="362"/>
      <c r="AI195" s="362" t="s">
        <v>7011</v>
      </c>
      <c r="AJ195" s="362" t="s">
        <v>19</v>
      </c>
      <c r="AK195" s="362" t="s">
        <v>40</v>
      </c>
      <c r="AL195" s="362"/>
      <c r="AM195" s="362"/>
      <c r="AN195" s="362"/>
      <c r="AO195" s="362"/>
      <c r="AP195" s="361"/>
      <c r="AR195">
        <v>1</v>
      </c>
      <c r="AS195" t="s">
        <v>9</v>
      </c>
      <c r="AT195" t="s">
        <v>9</v>
      </c>
    </row>
    <row r="196" spans="2:46" ht="15" customHeight="1" x14ac:dyDescent="0.35">
      <c r="B196" s="362">
        <v>194</v>
      </c>
      <c r="C196" s="362" t="s">
        <v>821</v>
      </c>
      <c r="D196" s="362">
        <v>472</v>
      </c>
      <c r="E196" s="362" t="s">
        <v>172</v>
      </c>
      <c r="F196" s="362"/>
      <c r="G196" s="362"/>
      <c r="H196" s="362"/>
      <c r="I196" s="362" t="s">
        <v>59</v>
      </c>
      <c r="J196" s="363" t="s">
        <v>822</v>
      </c>
      <c r="K196" s="364" t="s">
        <v>823</v>
      </c>
      <c r="L196" s="363"/>
      <c r="M196" s="362" t="s">
        <v>90</v>
      </c>
      <c r="N196" s="362" t="s">
        <v>9</v>
      </c>
      <c r="O196" s="362"/>
      <c r="P196" s="362" t="s">
        <v>90</v>
      </c>
      <c r="Q196" s="362" t="s">
        <v>90</v>
      </c>
      <c r="R196" s="362"/>
      <c r="S196" s="361" t="s">
        <v>517</v>
      </c>
      <c r="T196" s="362"/>
      <c r="U196" s="362"/>
      <c r="V196" s="363" t="s">
        <v>824</v>
      </c>
      <c r="W196" s="363"/>
      <c r="X196" s="362" t="s">
        <v>9</v>
      </c>
      <c r="Y196" s="362" t="s">
        <v>50</v>
      </c>
      <c r="Z196" s="362" t="s">
        <v>90</v>
      </c>
      <c r="AA196" s="366" t="s">
        <v>90</v>
      </c>
      <c r="AB196" s="362" t="s">
        <v>90</v>
      </c>
      <c r="AC196" s="362"/>
      <c r="AD196" s="362"/>
      <c r="AE196" s="362"/>
      <c r="AF196" s="362"/>
      <c r="AG196" s="362"/>
      <c r="AH196" s="362"/>
      <c r="AI196" s="362" t="s">
        <v>7012</v>
      </c>
      <c r="AJ196" s="362" t="s">
        <v>25</v>
      </c>
      <c r="AK196" s="362" t="s">
        <v>40</v>
      </c>
      <c r="AL196" s="362"/>
      <c r="AM196" s="362"/>
      <c r="AN196" s="362"/>
      <c r="AO196" s="362"/>
      <c r="AP196" s="361"/>
      <c r="AR196">
        <v>1</v>
      </c>
      <c r="AS196" t="s">
        <v>9</v>
      </c>
      <c r="AT196" t="s">
        <v>9</v>
      </c>
    </row>
    <row r="197" spans="2:46" ht="15" customHeight="1" x14ac:dyDescent="0.35">
      <c r="B197" s="362">
        <v>195</v>
      </c>
      <c r="C197" s="362" t="s">
        <v>825</v>
      </c>
      <c r="D197" s="362">
        <v>472</v>
      </c>
      <c r="E197" s="362" t="s">
        <v>172</v>
      </c>
      <c r="F197" s="362"/>
      <c r="G197" s="362"/>
      <c r="H197" s="362"/>
      <c r="I197" s="362" t="s">
        <v>59</v>
      </c>
      <c r="J197" s="363" t="s">
        <v>822</v>
      </c>
      <c r="K197" s="364" t="s">
        <v>826</v>
      </c>
      <c r="L197" s="363"/>
      <c r="M197" s="362" t="s">
        <v>90</v>
      </c>
      <c r="N197" s="362" t="s">
        <v>9</v>
      </c>
      <c r="O197" s="362"/>
      <c r="P197" s="362" t="s">
        <v>90</v>
      </c>
      <c r="Q197" s="362" t="s">
        <v>90</v>
      </c>
      <c r="R197" s="362"/>
      <c r="S197" s="361" t="s">
        <v>517</v>
      </c>
      <c r="T197" s="362"/>
      <c r="U197" s="362"/>
      <c r="V197" s="363" t="s">
        <v>824</v>
      </c>
      <c r="W197" s="363"/>
      <c r="X197" s="362" t="s">
        <v>9</v>
      </c>
      <c r="Y197" s="362" t="s">
        <v>50</v>
      </c>
      <c r="Z197" s="362" t="s">
        <v>90</v>
      </c>
      <c r="AA197" s="366" t="s">
        <v>90</v>
      </c>
      <c r="AB197" s="362" t="s">
        <v>90</v>
      </c>
      <c r="AC197" s="362"/>
      <c r="AD197" s="362"/>
      <c r="AE197" s="362"/>
      <c r="AF197" s="362"/>
      <c r="AG197" s="362"/>
      <c r="AH197" s="362"/>
      <c r="AI197" s="362" t="s">
        <v>7012</v>
      </c>
      <c r="AJ197" s="362" t="s">
        <v>25</v>
      </c>
      <c r="AK197" s="362" t="s">
        <v>40</v>
      </c>
      <c r="AL197" s="362"/>
      <c r="AM197" s="362"/>
      <c r="AN197" s="362"/>
      <c r="AO197" s="362"/>
      <c r="AP197" s="361"/>
      <c r="AR197">
        <v>1</v>
      </c>
      <c r="AS197" t="s">
        <v>9</v>
      </c>
      <c r="AT197" t="s">
        <v>9</v>
      </c>
    </row>
    <row r="198" spans="2:46" ht="15" customHeight="1" x14ac:dyDescent="0.35">
      <c r="B198" s="362">
        <v>196</v>
      </c>
      <c r="C198" s="362" t="s">
        <v>827</v>
      </c>
      <c r="D198" s="362">
        <v>472</v>
      </c>
      <c r="E198" s="362" t="s">
        <v>172</v>
      </c>
      <c r="F198" s="362"/>
      <c r="G198" s="362"/>
      <c r="H198" s="362"/>
      <c r="I198" s="362" t="s">
        <v>59</v>
      </c>
      <c r="J198" s="363" t="s">
        <v>822</v>
      </c>
      <c r="K198" s="364" t="s">
        <v>828</v>
      </c>
      <c r="L198" s="363"/>
      <c r="M198" s="362" t="s">
        <v>90</v>
      </c>
      <c r="N198" s="362" t="s">
        <v>9</v>
      </c>
      <c r="O198" s="362"/>
      <c r="P198" s="362" t="s">
        <v>90</v>
      </c>
      <c r="Q198" s="362" t="s">
        <v>90</v>
      </c>
      <c r="R198" s="362"/>
      <c r="S198" s="361" t="s">
        <v>517</v>
      </c>
      <c r="T198" s="362"/>
      <c r="U198" s="362"/>
      <c r="V198" s="363" t="s">
        <v>824</v>
      </c>
      <c r="W198" s="363"/>
      <c r="X198" s="362" t="s">
        <v>9</v>
      </c>
      <c r="Y198" s="362" t="s">
        <v>50</v>
      </c>
      <c r="Z198" s="362" t="s">
        <v>90</v>
      </c>
      <c r="AA198" s="366" t="s">
        <v>90</v>
      </c>
      <c r="AB198" s="362" t="s">
        <v>90</v>
      </c>
      <c r="AC198" s="362"/>
      <c r="AD198" s="362"/>
      <c r="AE198" s="362"/>
      <c r="AF198" s="362"/>
      <c r="AG198" s="362"/>
      <c r="AH198" s="362"/>
      <c r="AI198" s="362" t="s">
        <v>7012</v>
      </c>
      <c r="AJ198" s="362" t="s">
        <v>25</v>
      </c>
      <c r="AK198" s="362" t="s">
        <v>40</v>
      </c>
      <c r="AL198" s="362"/>
      <c r="AM198" s="362"/>
      <c r="AN198" s="362"/>
      <c r="AO198" s="362"/>
      <c r="AP198" s="361"/>
      <c r="AR198">
        <v>1</v>
      </c>
      <c r="AS198" t="s">
        <v>9</v>
      </c>
      <c r="AT198" t="s">
        <v>9</v>
      </c>
    </row>
    <row r="199" spans="2:46" ht="15" customHeight="1" x14ac:dyDescent="0.35">
      <c r="B199" s="362">
        <v>197</v>
      </c>
      <c r="C199" s="362" t="s">
        <v>829</v>
      </c>
      <c r="D199" s="362">
        <v>472</v>
      </c>
      <c r="E199" s="362" t="s">
        <v>172</v>
      </c>
      <c r="F199" s="362"/>
      <c r="G199" s="362"/>
      <c r="H199" s="362"/>
      <c r="I199" s="362" t="s">
        <v>59</v>
      </c>
      <c r="J199" s="363" t="s">
        <v>830</v>
      </c>
      <c r="K199" s="364" t="s">
        <v>831</v>
      </c>
      <c r="L199" s="363"/>
      <c r="M199" s="362" t="s">
        <v>90</v>
      </c>
      <c r="N199" s="362" t="s">
        <v>9</v>
      </c>
      <c r="O199" s="362"/>
      <c r="P199" s="362" t="s">
        <v>90</v>
      </c>
      <c r="Q199" s="362" t="s">
        <v>90</v>
      </c>
      <c r="R199" s="362"/>
      <c r="S199" s="361" t="s">
        <v>832</v>
      </c>
      <c r="T199" s="362" t="s">
        <v>833</v>
      </c>
      <c r="U199" s="362" t="s">
        <v>834</v>
      </c>
      <c r="V199" s="363" t="s">
        <v>366</v>
      </c>
      <c r="W199" s="363"/>
      <c r="X199" s="362" t="s">
        <v>9</v>
      </c>
      <c r="Y199" s="362" t="s">
        <v>50</v>
      </c>
      <c r="Z199" s="362" t="s">
        <v>90</v>
      </c>
      <c r="AA199" s="366" t="s">
        <v>90</v>
      </c>
      <c r="AB199" s="362" t="s">
        <v>90</v>
      </c>
      <c r="AC199" s="362"/>
      <c r="AD199" s="362"/>
      <c r="AE199" s="362"/>
      <c r="AF199" s="362"/>
      <c r="AG199" s="362"/>
      <c r="AH199" s="362"/>
      <c r="AI199" s="362" t="s">
        <v>7012</v>
      </c>
      <c r="AJ199" s="362" t="s">
        <v>25</v>
      </c>
      <c r="AK199" s="362" t="s">
        <v>40</v>
      </c>
      <c r="AL199" s="362"/>
      <c r="AM199" s="362"/>
      <c r="AN199" s="362"/>
      <c r="AO199" s="362"/>
      <c r="AP199" s="361"/>
      <c r="AR199">
        <v>1</v>
      </c>
      <c r="AS199" t="s">
        <v>9</v>
      </c>
      <c r="AT199" t="s">
        <v>9</v>
      </c>
    </row>
    <row r="200" spans="2:46" ht="15" customHeight="1" x14ac:dyDescent="0.35">
      <c r="B200" s="362">
        <v>198</v>
      </c>
      <c r="C200" s="362" t="s">
        <v>835</v>
      </c>
      <c r="D200" s="362">
        <v>472</v>
      </c>
      <c r="E200" s="362" t="s">
        <v>172</v>
      </c>
      <c r="F200" s="362"/>
      <c r="G200" s="362"/>
      <c r="H200" s="362"/>
      <c r="I200" s="362" t="s">
        <v>59</v>
      </c>
      <c r="J200" s="363" t="s">
        <v>400</v>
      </c>
      <c r="K200" s="364" t="s">
        <v>836</v>
      </c>
      <c r="L200" s="363"/>
      <c r="M200" s="362" t="s">
        <v>90</v>
      </c>
      <c r="N200" s="362" t="s">
        <v>180</v>
      </c>
      <c r="O200" s="362"/>
      <c r="P200" s="362" t="s">
        <v>90</v>
      </c>
      <c r="Q200" s="362" t="s">
        <v>90</v>
      </c>
      <c r="R200" s="362"/>
      <c r="S200" s="361"/>
      <c r="T200" s="362"/>
      <c r="U200" s="362"/>
      <c r="V200" s="363" t="s">
        <v>366</v>
      </c>
      <c r="W200" s="363"/>
      <c r="X200" s="363"/>
      <c r="Y200" s="362" t="s">
        <v>45</v>
      </c>
      <c r="Z200" s="362" t="s">
        <v>181</v>
      </c>
      <c r="AA200" s="366">
        <v>45782</v>
      </c>
      <c r="AB200" s="362" t="s">
        <v>837</v>
      </c>
      <c r="AC200" s="362"/>
      <c r="AD200" s="362"/>
      <c r="AE200" s="362"/>
      <c r="AF200" s="362"/>
      <c r="AG200" s="362"/>
      <c r="AH200" s="362"/>
      <c r="AI200" s="362" t="s">
        <v>7012</v>
      </c>
      <c r="AJ200" s="362" t="s">
        <v>25</v>
      </c>
      <c r="AK200" s="362" t="s">
        <v>39</v>
      </c>
      <c r="AL200" s="362"/>
      <c r="AM200" s="362"/>
      <c r="AN200" s="362"/>
      <c r="AO200" s="368">
        <v>45782</v>
      </c>
      <c r="AP200" s="361" t="s">
        <v>837</v>
      </c>
      <c r="AR200">
        <v>1</v>
      </c>
      <c r="AS200" t="s">
        <v>539</v>
      </c>
      <c r="AT200" t="s">
        <v>5841</v>
      </c>
    </row>
    <row r="201" spans="2:46" ht="15" customHeight="1" x14ac:dyDescent="0.35">
      <c r="B201" s="362">
        <v>199</v>
      </c>
      <c r="C201" s="362" t="s">
        <v>838</v>
      </c>
      <c r="D201" s="362">
        <v>472</v>
      </c>
      <c r="E201" s="362" t="s">
        <v>172</v>
      </c>
      <c r="F201" s="362"/>
      <c r="G201" s="362"/>
      <c r="H201" s="362"/>
      <c r="I201" s="362" t="s">
        <v>59</v>
      </c>
      <c r="J201" s="363" t="s">
        <v>400</v>
      </c>
      <c r="K201" s="364" t="s">
        <v>364</v>
      </c>
      <c r="L201" s="363"/>
      <c r="M201" s="362" t="s">
        <v>90</v>
      </c>
      <c r="N201" s="362" t="s">
        <v>9</v>
      </c>
      <c r="O201" s="362"/>
      <c r="P201" s="362" t="s">
        <v>90</v>
      </c>
      <c r="Q201" s="362" t="s">
        <v>90</v>
      </c>
      <c r="R201" s="362"/>
      <c r="S201" s="361"/>
      <c r="T201" s="362" t="s">
        <v>101</v>
      </c>
      <c r="U201" s="362"/>
      <c r="V201" s="363" t="s">
        <v>366</v>
      </c>
      <c r="W201" s="363"/>
      <c r="X201" s="363"/>
      <c r="Y201" s="362" t="s">
        <v>45</v>
      </c>
      <c r="Z201" s="362" t="s">
        <v>839</v>
      </c>
      <c r="AA201" s="366">
        <v>45890</v>
      </c>
      <c r="AB201" s="362" t="s">
        <v>840</v>
      </c>
      <c r="AC201" s="362"/>
      <c r="AD201" s="362"/>
      <c r="AE201" s="362"/>
      <c r="AF201" s="362"/>
      <c r="AG201" s="362"/>
      <c r="AH201" s="362"/>
      <c r="AI201" s="362" t="s">
        <v>7012</v>
      </c>
      <c r="AJ201" s="362" t="s">
        <v>25</v>
      </c>
      <c r="AK201" s="362" t="s">
        <v>39</v>
      </c>
      <c r="AL201" s="362"/>
      <c r="AM201" s="362"/>
      <c r="AN201" s="362" t="s">
        <v>101</v>
      </c>
      <c r="AO201" s="368">
        <v>45890</v>
      </c>
      <c r="AP201" s="225" t="s">
        <v>840</v>
      </c>
      <c r="AR201">
        <v>1</v>
      </c>
      <c r="AS201" t="s">
        <v>539</v>
      </c>
      <c r="AT201" t="s">
        <v>5840</v>
      </c>
    </row>
    <row r="202" spans="2:46" ht="15" customHeight="1" x14ac:dyDescent="0.35">
      <c r="B202" s="362">
        <v>200</v>
      </c>
      <c r="C202" s="362" t="s">
        <v>841</v>
      </c>
      <c r="D202" s="362">
        <v>472</v>
      </c>
      <c r="E202" s="362" t="s">
        <v>172</v>
      </c>
      <c r="F202" s="362"/>
      <c r="G202" s="362"/>
      <c r="H202" s="362"/>
      <c r="I202" s="362" t="s">
        <v>59</v>
      </c>
      <c r="J202" s="363" t="s">
        <v>63</v>
      </c>
      <c r="K202" s="372" t="s">
        <v>842</v>
      </c>
      <c r="L202" s="373"/>
      <c r="M202" s="362" t="s">
        <v>90</v>
      </c>
      <c r="N202" s="362" t="s">
        <v>9</v>
      </c>
      <c r="O202" s="362"/>
      <c r="P202" s="362" t="s">
        <v>90</v>
      </c>
      <c r="Q202" s="362" t="s">
        <v>90</v>
      </c>
      <c r="R202" s="362"/>
      <c r="S202" s="361" t="s">
        <v>843</v>
      </c>
      <c r="T202" s="362" t="s">
        <v>113</v>
      </c>
      <c r="U202" s="362" t="s">
        <v>844</v>
      </c>
      <c r="V202" s="363" t="s">
        <v>844</v>
      </c>
      <c r="W202" s="363"/>
      <c r="X202" s="363"/>
      <c r="Y202" s="362" t="s">
        <v>48</v>
      </c>
      <c r="Z202" s="362" t="s">
        <v>90</v>
      </c>
      <c r="AA202" s="366" t="s">
        <v>90</v>
      </c>
      <c r="AB202" s="362" t="s">
        <v>90</v>
      </c>
      <c r="AC202" s="362"/>
      <c r="AD202" s="362"/>
      <c r="AE202" s="362"/>
      <c r="AF202" s="362"/>
      <c r="AG202" s="362"/>
      <c r="AH202" s="362"/>
      <c r="AI202" s="362" t="s">
        <v>7012</v>
      </c>
      <c r="AJ202" s="362" t="s">
        <v>25</v>
      </c>
      <c r="AK202" s="362" t="s">
        <v>40</v>
      </c>
      <c r="AL202" s="362" t="s">
        <v>48</v>
      </c>
      <c r="AM202" s="362">
        <v>0</v>
      </c>
      <c r="AN202" s="362"/>
      <c r="AO202" s="362"/>
      <c r="AP202" s="361"/>
      <c r="AR202">
        <v>1</v>
      </c>
      <c r="AS202" t="s">
        <v>5839</v>
      </c>
      <c r="AT202" t="s">
        <v>5839</v>
      </c>
    </row>
    <row r="203" spans="2:46" ht="15" customHeight="1" x14ac:dyDescent="0.35">
      <c r="B203" s="362">
        <v>201</v>
      </c>
      <c r="C203" s="362" t="s">
        <v>845</v>
      </c>
      <c r="D203" s="362">
        <v>472</v>
      </c>
      <c r="E203" s="362" t="s">
        <v>172</v>
      </c>
      <c r="F203" s="362"/>
      <c r="G203" s="362"/>
      <c r="H203" s="362"/>
      <c r="I203" s="362" t="s">
        <v>59</v>
      </c>
      <c r="J203" s="363" t="s">
        <v>63</v>
      </c>
      <c r="K203" s="364" t="s">
        <v>846</v>
      </c>
      <c r="L203" s="363"/>
      <c r="M203" s="362" t="s">
        <v>90</v>
      </c>
      <c r="N203" s="362" t="s">
        <v>9</v>
      </c>
      <c r="O203" s="362"/>
      <c r="P203" s="362" t="s">
        <v>90</v>
      </c>
      <c r="Q203" s="362" t="s">
        <v>90</v>
      </c>
      <c r="R203" s="362"/>
      <c r="S203" s="361" t="s">
        <v>847</v>
      </c>
      <c r="T203" s="362" t="s">
        <v>113</v>
      </c>
      <c r="U203" s="362" t="s">
        <v>844</v>
      </c>
      <c r="V203" s="363" t="s">
        <v>844</v>
      </c>
      <c r="W203" s="363"/>
      <c r="X203" s="363"/>
      <c r="Y203" s="362" t="s">
        <v>48</v>
      </c>
      <c r="Z203" s="362" t="s">
        <v>90</v>
      </c>
      <c r="AA203" s="366" t="s">
        <v>90</v>
      </c>
      <c r="AB203" s="362" t="s">
        <v>90</v>
      </c>
      <c r="AC203" s="362"/>
      <c r="AD203" s="362"/>
      <c r="AE203" s="362"/>
      <c r="AF203" s="362"/>
      <c r="AG203" s="362"/>
      <c r="AH203" s="362"/>
      <c r="AI203" s="362" t="s">
        <v>7012</v>
      </c>
      <c r="AJ203" s="362" t="s">
        <v>25</v>
      </c>
      <c r="AK203" s="362" t="s">
        <v>40</v>
      </c>
      <c r="AL203" s="362" t="s">
        <v>4410</v>
      </c>
      <c r="AM203" s="362">
        <v>0</v>
      </c>
      <c r="AN203" s="362"/>
      <c r="AO203" s="362"/>
      <c r="AP203" s="361"/>
      <c r="AR203">
        <v>1</v>
      </c>
      <c r="AS203" t="s">
        <v>5839</v>
      </c>
      <c r="AT203" t="s">
        <v>5839</v>
      </c>
    </row>
    <row r="204" spans="2:46" ht="15" customHeight="1" x14ac:dyDescent="0.35">
      <c r="B204" s="362">
        <v>202</v>
      </c>
      <c r="C204" s="362" t="s">
        <v>848</v>
      </c>
      <c r="D204" s="362">
        <v>472</v>
      </c>
      <c r="E204" s="362" t="s">
        <v>172</v>
      </c>
      <c r="F204" s="362"/>
      <c r="G204" s="362"/>
      <c r="H204" s="362"/>
      <c r="I204" s="362" t="s">
        <v>59</v>
      </c>
      <c r="J204" s="363" t="s">
        <v>63</v>
      </c>
      <c r="K204" s="364" t="s">
        <v>849</v>
      </c>
      <c r="L204" s="363"/>
      <c r="M204" s="362" t="s">
        <v>90</v>
      </c>
      <c r="N204" s="362" t="s">
        <v>9</v>
      </c>
      <c r="O204" s="362"/>
      <c r="P204" s="362" t="s">
        <v>90</v>
      </c>
      <c r="Q204" s="362" t="s">
        <v>90</v>
      </c>
      <c r="R204" s="362"/>
      <c r="S204" s="361" t="s">
        <v>850</v>
      </c>
      <c r="T204" s="362" t="s">
        <v>113</v>
      </c>
      <c r="U204" s="362" t="s">
        <v>844</v>
      </c>
      <c r="V204" s="363" t="s">
        <v>844</v>
      </c>
      <c r="W204" s="363"/>
      <c r="X204" s="362" t="s">
        <v>9</v>
      </c>
      <c r="Y204" s="362" t="s">
        <v>46</v>
      </c>
      <c r="Z204" s="362" t="s">
        <v>90</v>
      </c>
      <c r="AA204" s="366" t="s">
        <v>90</v>
      </c>
      <c r="AB204" s="362" t="s">
        <v>90</v>
      </c>
      <c r="AC204" s="362"/>
      <c r="AD204" s="362"/>
      <c r="AE204" s="362"/>
      <c r="AF204" s="362"/>
      <c r="AG204" s="362"/>
      <c r="AH204" s="362"/>
      <c r="AI204" s="362" t="s">
        <v>7012</v>
      </c>
      <c r="AJ204" s="362" t="s">
        <v>25</v>
      </c>
      <c r="AK204" s="362" t="s">
        <v>40</v>
      </c>
      <c r="AL204" s="362" t="s">
        <v>40</v>
      </c>
      <c r="AM204" s="362">
        <v>0</v>
      </c>
      <c r="AN204" s="362"/>
      <c r="AO204" s="362"/>
      <c r="AP204" s="361"/>
      <c r="AR204">
        <v>1</v>
      </c>
      <c r="AS204" t="s">
        <v>9</v>
      </c>
      <c r="AT204" t="s">
        <v>9</v>
      </c>
    </row>
    <row r="205" spans="2:46" ht="15" customHeight="1" x14ac:dyDescent="0.35">
      <c r="B205" s="362">
        <v>203</v>
      </c>
      <c r="C205" s="362" t="s">
        <v>851</v>
      </c>
      <c r="D205" s="362">
        <v>472</v>
      </c>
      <c r="E205" s="362" t="s">
        <v>172</v>
      </c>
      <c r="F205" s="362"/>
      <c r="G205" s="362"/>
      <c r="H205" s="362"/>
      <c r="I205" s="362" t="s">
        <v>59</v>
      </c>
      <c r="J205" s="363" t="s">
        <v>63</v>
      </c>
      <c r="K205" s="364" t="s">
        <v>852</v>
      </c>
      <c r="L205" s="363"/>
      <c r="M205" s="362" t="s">
        <v>90</v>
      </c>
      <c r="N205" s="362" t="s">
        <v>9</v>
      </c>
      <c r="O205" s="362"/>
      <c r="P205" s="362" t="s">
        <v>90</v>
      </c>
      <c r="Q205" s="362" t="s">
        <v>90</v>
      </c>
      <c r="R205" s="362"/>
      <c r="S205" s="361" t="s">
        <v>853</v>
      </c>
      <c r="T205" s="362" t="s">
        <v>113</v>
      </c>
      <c r="U205" s="362" t="s">
        <v>844</v>
      </c>
      <c r="V205" s="363" t="s">
        <v>844</v>
      </c>
      <c r="W205" s="363"/>
      <c r="X205" s="363"/>
      <c r="Y205" s="362" t="s">
        <v>48</v>
      </c>
      <c r="Z205" s="362" t="s">
        <v>90</v>
      </c>
      <c r="AA205" s="366" t="s">
        <v>90</v>
      </c>
      <c r="AB205" s="362" t="s">
        <v>90</v>
      </c>
      <c r="AC205" s="362"/>
      <c r="AD205" s="362"/>
      <c r="AE205" s="362"/>
      <c r="AF205" s="362"/>
      <c r="AG205" s="362"/>
      <c r="AH205" s="362"/>
      <c r="AI205" s="362" t="s">
        <v>7012</v>
      </c>
      <c r="AJ205" s="362" t="s">
        <v>25</v>
      </c>
      <c r="AK205" s="362" t="s">
        <v>40</v>
      </c>
      <c r="AL205" s="362" t="s">
        <v>4410</v>
      </c>
      <c r="AM205" s="362">
        <v>0</v>
      </c>
      <c r="AN205" s="362"/>
      <c r="AO205" s="362"/>
      <c r="AP205" s="361"/>
      <c r="AR205">
        <v>1</v>
      </c>
      <c r="AS205" t="s">
        <v>5839</v>
      </c>
      <c r="AT205" t="s">
        <v>5839</v>
      </c>
    </row>
    <row r="206" spans="2:46" ht="15" customHeight="1" x14ac:dyDescent="0.35">
      <c r="B206" s="362">
        <v>204</v>
      </c>
      <c r="C206" s="362" t="s">
        <v>854</v>
      </c>
      <c r="D206" s="362">
        <v>472</v>
      </c>
      <c r="E206" s="362" t="s">
        <v>172</v>
      </c>
      <c r="F206" s="362"/>
      <c r="G206" s="362"/>
      <c r="H206" s="362"/>
      <c r="I206" s="362" t="s">
        <v>62</v>
      </c>
      <c r="J206" s="362" t="s">
        <v>199</v>
      </c>
      <c r="K206" s="361" t="s">
        <v>855</v>
      </c>
      <c r="L206" s="362"/>
      <c r="M206" s="362" t="s">
        <v>90</v>
      </c>
      <c r="N206" s="362" t="s">
        <v>9</v>
      </c>
      <c r="O206" s="362"/>
      <c r="P206" s="362" t="s">
        <v>90</v>
      </c>
      <c r="Q206" s="362" t="s">
        <v>90</v>
      </c>
      <c r="R206" s="362"/>
      <c r="S206" s="361" t="s">
        <v>517</v>
      </c>
      <c r="T206" s="362"/>
      <c r="U206" s="362"/>
      <c r="V206" s="362" t="s">
        <v>824</v>
      </c>
      <c r="W206" s="362"/>
      <c r="X206" s="362" t="s">
        <v>9</v>
      </c>
      <c r="Y206" s="362" t="s">
        <v>50</v>
      </c>
      <c r="Z206" s="362" t="s">
        <v>90</v>
      </c>
      <c r="AA206" s="366" t="s">
        <v>90</v>
      </c>
      <c r="AB206" s="362" t="s">
        <v>90</v>
      </c>
      <c r="AC206" s="362"/>
      <c r="AD206" s="362"/>
      <c r="AE206" s="362"/>
      <c r="AF206" s="362"/>
      <c r="AG206" s="362"/>
      <c r="AH206" s="362"/>
      <c r="AI206" s="362" t="s">
        <v>7017</v>
      </c>
      <c r="AJ206" s="362" t="s">
        <v>19</v>
      </c>
      <c r="AK206" s="362" t="s">
        <v>40</v>
      </c>
      <c r="AL206" s="362"/>
      <c r="AM206" s="362"/>
      <c r="AN206" s="362"/>
      <c r="AO206" s="362"/>
      <c r="AP206" s="361"/>
      <c r="AR206">
        <v>1</v>
      </c>
      <c r="AS206" t="s">
        <v>9</v>
      </c>
      <c r="AT206" t="s">
        <v>9</v>
      </c>
    </row>
    <row r="207" spans="2:46" ht="15" customHeight="1" x14ac:dyDescent="0.35">
      <c r="B207" s="362">
        <v>205</v>
      </c>
      <c r="C207" s="362" t="s">
        <v>856</v>
      </c>
      <c r="D207" s="362">
        <v>472</v>
      </c>
      <c r="E207" s="362" t="s">
        <v>172</v>
      </c>
      <c r="F207" s="362"/>
      <c r="G207" s="362"/>
      <c r="H207" s="362"/>
      <c r="I207" s="362" t="s">
        <v>62</v>
      </c>
      <c r="J207" s="362" t="s">
        <v>184</v>
      </c>
      <c r="K207" s="361" t="s">
        <v>857</v>
      </c>
      <c r="L207" s="362"/>
      <c r="M207" s="362" t="s">
        <v>90</v>
      </c>
      <c r="N207" s="362" t="s">
        <v>9</v>
      </c>
      <c r="O207" s="362"/>
      <c r="P207" s="362" t="s">
        <v>90</v>
      </c>
      <c r="Q207" s="362" t="s">
        <v>90</v>
      </c>
      <c r="R207" s="362"/>
      <c r="S207" s="361" t="s">
        <v>517</v>
      </c>
      <c r="T207" s="362"/>
      <c r="U207" s="362"/>
      <c r="V207" s="362" t="s">
        <v>824</v>
      </c>
      <c r="W207" s="362"/>
      <c r="X207" s="362" t="s">
        <v>9</v>
      </c>
      <c r="Y207" s="362" t="s">
        <v>50</v>
      </c>
      <c r="Z207" s="362" t="s">
        <v>90</v>
      </c>
      <c r="AA207" s="366" t="s">
        <v>90</v>
      </c>
      <c r="AB207" s="362" t="s">
        <v>90</v>
      </c>
      <c r="AC207" s="362"/>
      <c r="AD207" s="362"/>
      <c r="AE207" s="362"/>
      <c r="AF207" s="362"/>
      <c r="AG207" s="362"/>
      <c r="AH207" s="362"/>
      <c r="AI207" s="362" t="s">
        <v>7017</v>
      </c>
      <c r="AJ207" s="362" t="s">
        <v>19</v>
      </c>
      <c r="AK207" s="362" t="s">
        <v>40</v>
      </c>
      <c r="AL207" s="362"/>
      <c r="AM207" s="362"/>
      <c r="AN207" s="362"/>
      <c r="AO207" s="362"/>
      <c r="AP207" s="361"/>
      <c r="AR207">
        <v>1</v>
      </c>
      <c r="AS207" t="s">
        <v>9</v>
      </c>
      <c r="AT207" t="s">
        <v>9</v>
      </c>
    </row>
    <row r="208" spans="2:46" ht="15" customHeight="1" x14ac:dyDescent="0.35">
      <c r="B208" s="362">
        <v>206</v>
      </c>
      <c r="C208" s="362" t="s">
        <v>858</v>
      </c>
      <c r="D208" s="362">
        <v>472</v>
      </c>
      <c r="E208" s="362" t="s">
        <v>172</v>
      </c>
      <c r="F208" s="362"/>
      <c r="G208" s="362"/>
      <c r="H208" s="362"/>
      <c r="I208" s="362" t="s">
        <v>62</v>
      </c>
      <c r="J208" s="362" t="s">
        <v>184</v>
      </c>
      <c r="K208" s="361" t="s">
        <v>63</v>
      </c>
      <c r="L208" s="362"/>
      <c r="M208" s="362" t="s">
        <v>90</v>
      </c>
      <c r="N208" s="362" t="s">
        <v>9</v>
      </c>
      <c r="O208" s="362"/>
      <c r="P208" s="362" t="s">
        <v>90</v>
      </c>
      <c r="Q208" s="362" t="s">
        <v>90</v>
      </c>
      <c r="R208" s="362"/>
      <c r="S208" s="361" t="s">
        <v>517</v>
      </c>
      <c r="T208" s="362"/>
      <c r="U208" s="362"/>
      <c r="V208" s="362" t="s">
        <v>824</v>
      </c>
      <c r="W208" s="362"/>
      <c r="X208" s="362" t="s">
        <v>9</v>
      </c>
      <c r="Y208" s="362" t="s">
        <v>50</v>
      </c>
      <c r="Z208" s="362" t="s">
        <v>90</v>
      </c>
      <c r="AA208" s="366" t="s">
        <v>90</v>
      </c>
      <c r="AB208" s="362" t="s">
        <v>90</v>
      </c>
      <c r="AC208" s="362"/>
      <c r="AD208" s="362"/>
      <c r="AE208" s="362"/>
      <c r="AF208" s="362"/>
      <c r="AG208" s="362"/>
      <c r="AH208" s="362"/>
      <c r="AI208" s="362" t="s">
        <v>7017</v>
      </c>
      <c r="AJ208" s="362" t="s">
        <v>19</v>
      </c>
      <c r="AK208" s="362" t="s">
        <v>40</v>
      </c>
      <c r="AL208" s="362"/>
      <c r="AM208" s="362"/>
      <c r="AN208" s="362"/>
      <c r="AO208" s="362"/>
      <c r="AP208" s="361"/>
      <c r="AR208">
        <v>1</v>
      </c>
      <c r="AS208" t="s">
        <v>9</v>
      </c>
      <c r="AT208" t="s">
        <v>9</v>
      </c>
    </row>
    <row r="209" spans="2:46" ht="15" customHeight="1" x14ac:dyDescent="0.35">
      <c r="B209" s="362">
        <v>207</v>
      </c>
      <c r="C209" s="362" t="s">
        <v>859</v>
      </c>
      <c r="D209" s="362">
        <v>472</v>
      </c>
      <c r="E209" s="362" t="s">
        <v>172</v>
      </c>
      <c r="F209" s="362"/>
      <c r="G209" s="362"/>
      <c r="H209" s="362"/>
      <c r="I209" s="362" t="s">
        <v>62</v>
      </c>
      <c r="J209" s="362" t="s">
        <v>184</v>
      </c>
      <c r="K209" s="361" t="s">
        <v>58</v>
      </c>
      <c r="L209" s="362"/>
      <c r="M209" s="362" t="s">
        <v>90</v>
      </c>
      <c r="N209" s="362" t="s">
        <v>9</v>
      </c>
      <c r="O209" s="362"/>
      <c r="P209" s="362" t="s">
        <v>90</v>
      </c>
      <c r="Q209" s="362" t="s">
        <v>90</v>
      </c>
      <c r="R209" s="362"/>
      <c r="S209" s="361" t="s">
        <v>517</v>
      </c>
      <c r="T209" s="362"/>
      <c r="U209" s="362"/>
      <c r="V209" s="362" t="s">
        <v>824</v>
      </c>
      <c r="W209" s="362"/>
      <c r="X209" s="362" t="s">
        <v>9</v>
      </c>
      <c r="Y209" s="362" t="s">
        <v>50</v>
      </c>
      <c r="Z209" s="362" t="s">
        <v>90</v>
      </c>
      <c r="AA209" s="366" t="s">
        <v>90</v>
      </c>
      <c r="AB209" s="362" t="s">
        <v>90</v>
      </c>
      <c r="AC209" s="362"/>
      <c r="AD209" s="362"/>
      <c r="AE209" s="362"/>
      <c r="AF209" s="362"/>
      <c r="AG209" s="362"/>
      <c r="AH209" s="362"/>
      <c r="AI209" s="362" t="s">
        <v>7017</v>
      </c>
      <c r="AJ209" s="362" t="s">
        <v>19</v>
      </c>
      <c r="AK209" s="362" t="s">
        <v>40</v>
      </c>
      <c r="AL209" s="362"/>
      <c r="AM209" s="362"/>
      <c r="AN209" s="362"/>
      <c r="AO209" s="362"/>
      <c r="AP209" s="361"/>
      <c r="AR209">
        <v>1</v>
      </c>
      <c r="AS209" t="s">
        <v>9</v>
      </c>
      <c r="AT209" t="s">
        <v>9</v>
      </c>
    </row>
    <row r="210" spans="2:46" ht="15" customHeight="1" x14ac:dyDescent="0.35">
      <c r="B210" s="362">
        <v>208</v>
      </c>
      <c r="C210" s="362" t="s">
        <v>860</v>
      </c>
      <c r="D210" s="362">
        <v>472</v>
      </c>
      <c r="E210" s="362" t="s">
        <v>172</v>
      </c>
      <c r="F210" s="362"/>
      <c r="G210" s="362"/>
      <c r="H210" s="362"/>
      <c r="I210" s="362" t="s">
        <v>62</v>
      </c>
      <c r="J210" s="362" t="s">
        <v>184</v>
      </c>
      <c r="K210" s="361" t="s">
        <v>861</v>
      </c>
      <c r="L210" s="362"/>
      <c r="M210" s="362" t="s">
        <v>90</v>
      </c>
      <c r="N210" s="362" t="s">
        <v>9</v>
      </c>
      <c r="O210" s="362"/>
      <c r="P210" s="362" t="s">
        <v>90</v>
      </c>
      <c r="Q210" s="362" t="s">
        <v>90</v>
      </c>
      <c r="R210" s="362"/>
      <c r="S210" s="361" t="s">
        <v>517</v>
      </c>
      <c r="T210" s="362"/>
      <c r="U210" s="362"/>
      <c r="V210" s="362" t="s">
        <v>824</v>
      </c>
      <c r="W210" s="362"/>
      <c r="X210" s="362" t="s">
        <v>9</v>
      </c>
      <c r="Y210" s="362" t="s">
        <v>50</v>
      </c>
      <c r="Z210" s="362" t="s">
        <v>90</v>
      </c>
      <c r="AA210" s="366" t="s">
        <v>90</v>
      </c>
      <c r="AB210" s="362" t="s">
        <v>90</v>
      </c>
      <c r="AC210" s="362"/>
      <c r="AD210" s="362"/>
      <c r="AE210" s="362"/>
      <c r="AF210" s="362"/>
      <c r="AG210" s="362"/>
      <c r="AH210" s="362"/>
      <c r="AI210" s="362" t="s">
        <v>7017</v>
      </c>
      <c r="AJ210" s="362" t="s">
        <v>19</v>
      </c>
      <c r="AK210" s="362" t="s">
        <v>40</v>
      </c>
      <c r="AL210" s="362"/>
      <c r="AM210" s="362"/>
      <c r="AN210" s="362"/>
      <c r="AO210" s="362"/>
      <c r="AP210" s="361"/>
      <c r="AR210">
        <v>1</v>
      </c>
      <c r="AS210" t="s">
        <v>9</v>
      </c>
      <c r="AT210" t="s">
        <v>9</v>
      </c>
    </row>
    <row r="211" spans="2:46" ht="15" customHeight="1" x14ac:dyDescent="0.35">
      <c r="B211" s="362">
        <v>209</v>
      </c>
      <c r="C211" s="362" t="s">
        <v>862</v>
      </c>
      <c r="D211" s="362">
        <v>472</v>
      </c>
      <c r="E211" s="362" t="s">
        <v>172</v>
      </c>
      <c r="F211" s="362"/>
      <c r="G211" s="362"/>
      <c r="H211" s="362"/>
      <c r="I211" s="362" t="s">
        <v>62</v>
      </c>
      <c r="J211" s="362" t="s">
        <v>184</v>
      </c>
      <c r="K211" s="361" t="s">
        <v>863</v>
      </c>
      <c r="L211" s="362"/>
      <c r="M211" s="362" t="s">
        <v>90</v>
      </c>
      <c r="N211" s="362" t="s">
        <v>9</v>
      </c>
      <c r="O211" s="362"/>
      <c r="P211" s="362" t="s">
        <v>90</v>
      </c>
      <c r="Q211" s="362" t="s">
        <v>90</v>
      </c>
      <c r="R211" s="362"/>
      <c r="S211" s="361" t="s">
        <v>517</v>
      </c>
      <c r="T211" s="362"/>
      <c r="U211" s="362"/>
      <c r="V211" s="362" t="s">
        <v>824</v>
      </c>
      <c r="W211" s="362"/>
      <c r="X211" s="362" t="s">
        <v>9</v>
      </c>
      <c r="Y211" s="362" t="s">
        <v>50</v>
      </c>
      <c r="Z211" s="362" t="s">
        <v>90</v>
      </c>
      <c r="AA211" s="366" t="s">
        <v>90</v>
      </c>
      <c r="AB211" s="362" t="s">
        <v>90</v>
      </c>
      <c r="AC211" s="362"/>
      <c r="AD211" s="362"/>
      <c r="AE211" s="362"/>
      <c r="AF211" s="362"/>
      <c r="AG211" s="362"/>
      <c r="AH211" s="362"/>
      <c r="AI211" s="362" t="s">
        <v>7017</v>
      </c>
      <c r="AJ211" s="362" t="s">
        <v>19</v>
      </c>
      <c r="AK211" s="362" t="s">
        <v>40</v>
      </c>
      <c r="AL211" s="362"/>
      <c r="AM211" s="362"/>
      <c r="AN211" s="362"/>
      <c r="AO211" s="362"/>
      <c r="AP211" s="361"/>
      <c r="AR211">
        <v>1</v>
      </c>
      <c r="AS211" t="s">
        <v>9</v>
      </c>
      <c r="AT211" t="s">
        <v>9</v>
      </c>
    </row>
    <row r="212" spans="2:46" ht="15" customHeight="1" x14ac:dyDescent="0.35">
      <c r="B212" s="362">
        <v>210</v>
      </c>
      <c r="C212" s="362" t="s">
        <v>864</v>
      </c>
      <c r="D212" s="362">
        <v>472</v>
      </c>
      <c r="E212" s="362" t="s">
        <v>172</v>
      </c>
      <c r="F212" s="362"/>
      <c r="G212" s="362"/>
      <c r="H212" s="362"/>
      <c r="I212" s="362" t="s">
        <v>62</v>
      </c>
      <c r="J212" s="362" t="s">
        <v>184</v>
      </c>
      <c r="K212" s="361" t="s">
        <v>865</v>
      </c>
      <c r="L212" s="362"/>
      <c r="M212" s="362" t="s">
        <v>90</v>
      </c>
      <c r="N212" s="362" t="s">
        <v>9</v>
      </c>
      <c r="O212" s="362"/>
      <c r="P212" s="362" t="s">
        <v>90</v>
      </c>
      <c r="Q212" s="362" t="s">
        <v>90</v>
      </c>
      <c r="R212" s="362"/>
      <c r="S212" s="361" t="s">
        <v>517</v>
      </c>
      <c r="T212" s="362"/>
      <c r="U212" s="362"/>
      <c r="V212" s="362" t="s">
        <v>824</v>
      </c>
      <c r="W212" s="362"/>
      <c r="X212" s="362" t="s">
        <v>9</v>
      </c>
      <c r="Y212" s="362" t="s">
        <v>50</v>
      </c>
      <c r="Z212" s="362" t="s">
        <v>90</v>
      </c>
      <c r="AA212" s="366" t="s">
        <v>90</v>
      </c>
      <c r="AB212" s="362" t="s">
        <v>90</v>
      </c>
      <c r="AC212" s="362"/>
      <c r="AD212" s="362"/>
      <c r="AE212" s="362"/>
      <c r="AF212" s="362"/>
      <c r="AG212" s="362"/>
      <c r="AH212" s="362"/>
      <c r="AI212" s="362" t="s">
        <v>7017</v>
      </c>
      <c r="AJ212" s="362" t="s">
        <v>19</v>
      </c>
      <c r="AK212" s="362" t="s">
        <v>40</v>
      </c>
      <c r="AL212" s="362"/>
      <c r="AM212" s="362"/>
      <c r="AN212" s="362"/>
      <c r="AO212" s="362"/>
      <c r="AP212" s="361"/>
      <c r="AR212">
        <v>1</v>
      </c>
      <c r="AS212" t="s">
        <v>9</v>
      </c>
      <c r="AT212" t="s">
        <v>9</v>
      </c>
    </row>
    <row r="213" spans="2:46" ht="15" customHeight="1" x14ac:dyDescent="0.35">
      <c r="B213" s="362">
        <v>211</v>
      </c>
      <c r="C213" s="362" t="s">
        <v>866</v>
      </c>
      <c r="D213" s="362">
        <v>472</v>
      </c>
      <c r="E213" s="362" t="s">
        <v>172</v>
      </c>
      <c r="F213" s="362"/>
      <c r="G213" s="362"/>
      <c r="H213" s="362"/>
      <c r="I213" s="362" t="s">
        <v>62</v>
      </c>
      <c r="J213" s="362" t="s">
        <v>217</v>
      </c>
      <c r="K213" s="361" t="s">
        <v>867</v>
      </c>
      <c r="L213" s="362"/>
      <c r="M213" s="362" t="s">
        <v>90</v>
      </c>
      <c r="N213" s="362" t="s">
        <v>9</v>
      </c>
      <c r="O213" s="362"/>
      <c r="P213" s="362" t="s">
        <v>90</v>
      </c>
      <c r="Q213" s="362" t="s">
        <v>90</v>
      </c>
      <c r="R213" s="362"/>
      <c r="S213" s="361" t="s">
        <v>517</v>
      </c>
      <c r="T213" s="362"/>
      <c r="U213" s="362"/>
      <c r="V213" s="362" t="s">
        <v>824</v>
      </c>
      <c r="W213" s="362"/>
      <c r="X213" s="362" t="s">
        <v>9</v>
      </c>
      <c r="Y213" s="362" t="s">
        <v>50</v>
      </c>
      <c r="Z213" s="362" t="s">
        <v>90</v>
      </c>
      <c r="AA213" s="366" t="s">
        <v>90</v>
      </c>
      <c r="AB213" s="362" t="s">
        <v>90</v>
      </c>
      <c r="AC213" s="362"/>
      <c r="AD213" s="362"/>
      <c r="AE213" s="362"/>
      <c r="AF213" s="362"/>
      <c r="AG213" s="362"/>
      <c r="AH213" s="362"/>
      <c r="AI213" s="362" t="s">
        <v>7017</v>
      </c>
      <c r="AJ213" s="362" t="s">
        <v>19</v>
      </c>
      <c r="AK213" s="362" t="s">
        <v>40</v>
      </c>
      <c r="AL213" s="362"/>
      <c r="AM213" s="362"/>
      <c r="AN213" s="362"/>
      <c r="AO213" s="362"/>
      <c r="AP213" s="361"/>
      <c r="AR213">
        <v>1</v>
      </c>
      <c r="AS213" t="s">
        <v>9</v>
      </c>
      <c r="AT213" t="s">
        <v>9</v>
      </c>
    </row>
    <row r="214" spans="2:46" ht="15" customHeight="1" x14ac:dyDescent="0.35">
      <c r="B214" s="362">
        <v>212</v>
      </c>
      <c r="C214" s="362" t="s">
        <v>868</v>
      </c>
      <c r="D214" s="362">
        <v>472</v>
      </c>
      <c r="E214" s="362" t="s">
        <v>172</v>
      </c>
      <c r="F214" s="362"/>
      <c r="G214" s="362"/>
      <c r="H214" s="362"/>
      <c r="I214" s="362" t="s">
        <v>62</v>
      </c>
      <c r="J214" s="362" t="s">
        <v>217</v>
      </c>
      <c r="K214" s="361" t="s">
        <v>869</v>
      </c>
      <c r="L214" s="362"/>
      <c r="M214" s="362" t="s">
        <v>90</v>
      </c>
      <c r="N214" s="362" t="s">
        <v>9</v>
      </c>
      <c r="O214" s="362"/>
      <c r="P214" s="362" t="s">
        <v>90</v>
      </c>
      <c r="Q214" s="362" t="s">
        <v>90</v>
      </c>
      <c r="R214" s="362"/>
      <c r="S214" s="361" t="s">
        <v>517</v>
      </c>
      <c r="T214" s="362"/>
      <c r="U214" s="362"/>
      <c r="V214" s="362" t="s">
        <v>824</v>
      </c>
      <c r="W214" s="362"/>
      <c r="X214" s="362" t="s">
        <v>9</v>
      </c>
      <c r="Y214" s="362" t="s">
        <v>50</v>
      </c>
      <c r="Z214" s="362" t="s">
        <v>90</v>
      </c>
      <c r="AA214" s="366" t="s">
        <v>90</v>
      </c>
      <c r="AB214" s="362" t="s">
        <v>90</v>
      </c>
      <c r="AC214" s="362"/>
      <c r="AD214" s="362"/>
      <c r="AE214" s="362"/>
      <c r="AF214" s="362"/>
      <c r="AG214" s="362"/>
      <c r="AH214" s="362"/>
      <c r="AI214" s="362" t="s">
        <v>7017</v>
      </c>
      <c r="AJ214" s="362" t="s">
        <v>19</v>
      </c>
      <c r="AK214" s="362" t="s">
        <v>40</v>
      </c>
      <c r="AL214" s="362"/>
      <c r="AM214" s="362"/>
      <c r="AN214" s="362"/>
      <c r="AO214" s="362"/>
      <c r="AP214" s="361"/>
      <c r="AR214">
        <v>1</v>
      </c>
      <c r="AS214" t="s">
        <v>9</v>
      </c>
      <c r="AT214" t="s">
        <v>9</v>
      </c>
    </row>
    <row r="215" spans="2:46" ht="15" customHeight="1" x14ac:dyDescent="0.35">
      <c r="B215" s="362">
        <v>213</v>
      </c>
      <c r="C215" s="362" t="s">
        <v>870</v>
      </c>
      <c r="D215" s="362">
        <v>472</v>
      </c>
      <c r="E215" s="362" t="s">
        <v>172</v>
      </c>
      <c r="F215" s="362"/>
      <c r="G215" s="362"/>
      <c r="H215" s="362"/>
      <c r="I215" s="362" t="s">
        <v>62</v>
      </c>
      <c r="J215" s="362" t="s">
        <v>217</v>
      </c>
      <c r="K215" s="361" t="s">
        <v>871</v>
      </c>
      <c r="L215" s="362"/>
      <c r="M215" s="362" t="s">
        <v>90</v>
      </c>
      <c r="N215" s="362" t="s">
        <v>9</v>
      </c>
      <c r="O215" s="362"/>
      <c r="P215" s="362" t="s">
        <v>90</v>
      </c>
      <c r="Q215" s="362" t="s">
        <v>90</v>
      </c>
      <c r="R215" s="362"/>
      <c r="S215" s="361" t="s">
        <v>517</v>
      </c>
      <c r="T215" s="362"/>
      <c r="U215" s="362"/>
      <c r="V215" s="362" t="s">
        <v>824</v>
      </c>
      <c r="W215" s="362"/>
      <c r="X215" s="362" t="s">
        <v>9</v>
      </c>
      <c r="Y215" s="362" t="s">
        <v>50</v>
      </c>
      <c r="Z215" s="362" t="s">
        <v>90</v>
      </c>
      <c r="AA215" s="366" t="s">
        <v>90</v>
      </c>
      <c r="AB215" s="362" t="s">
        <v>90</v>
      </c>
      <c r="AC215" s="362"/>
      <c r="AD215" s="362"/>
      <c r="AE215" s="362"/>
      <c r="AF215" s="362"/>
      <c r="AG215" s="362"/>
      <c r="AH215" s="362"/>
      <c r="AI215" s="362" t="s">
        <v>7017</v>
      </c>
      <c r="AJ215" s="362" t="s">
        <v>19</v>
      </c>
      <c r="AK215" s="362" t="s">
        <v>40</v>
      </c>
      <c r="AL215" s="362"/>
      <c r="AM215" s="362"/>
      <c r="AN215" s="362"/>
      <c r="AO215" s="362"/>
      <c r="AP215" s="361"/>
      <c r="AR215">
        <v>1</v>
      </c>
      <c r="AS215" t="s">
        <v>9</v>
      </c>
      <c r="AT215" t="s">
        <v>9</v>
      </c>
    </row>
    <row r="216" spans="2:46" ht="15" customHeight="1" x14ac:dyDescent="0.35">
      <c r="B216" s="362">
        <v>214</v>
      </c>
      <c r="C216" s="362" t="s">
        <v>872</v>
      </c>
      <c r="D216" s="362">
        <v>472</v>
      </c>
      <c r="E216" s="362" t="s">
        <v>172</v>
      </c>
      <c r="F216" s="362"/>
      <c r="G216" s="362"/>
      <c r="H216" s="362"/>
      <c r="I216" s="362" t="s">
        <v>62</v>
      </c>
      <c r="J216" s="362" t="s">
        <v>217</v>
      </c>
      <c r="K216" s="361" t="s">
        <v>873</v>
      </c>
      <c r="L216" s="362"/>
      <c r="M216" s="362" t="s">
        <v>90</v>
      </c>
      <c r="N216" s="362" t="s">
        <v>9</v>
      </c>
      <c r="O216" s="362"/>
      <c r="P216" s="362" t="s">
        <v>90</v>
      </c>
      <c r="Q216" s="362" t="s">
        <v>90</v>
      </c>
      <c r="R216" s="362"/>
      <c r="S216" s="361" t="s">
        <v>517</v>
      </c>
      <c r="T216" s="362"/>
      <c r="U216" s="362"/>
      <c r="V216" s="362" t="s">
        <v>824</v>
      </c>
      <c r="W216" s="362"/>
      <c r="X216" s="362" t="s">
        <v>9</v>
      </c>
      <c r="Y216" s="362" t="s">
        <v>50</v>
      </c>
      <c r="Z216" s="362" t="s">
        <v>90</v>
      </c>
      <c r="AA216" s="366" t="s">
        <v>90</v>
      </c>
      <c r="AB216" s="362" t="s">
        <v>90</v>
      </c>
      <c r="AC216" s="362"/>
      <c r="AD216" s="362"/>
      <c r="AE216" s="362"/>
      <c r="AF216" s="362"/>
      <c r="AG216" s="362"/>
      <c r="AH216" s="362"/>
      <c r="AI216" s="362" t="s">
        <v>7017</v>
      </c>
      <c r="AJ216" s="362" t="s">
        <v>19</v>
      </c>
      <c r="AK216" s="362" t="s">
        <v>40</v>
      </c>
      <c r="AL216" s="362"/>
      <c r="AM216" s="362"/>
      <c r="AN216" s="362"/>
      <c r="AO216" s="362"/>
      <c r="AP216" s="361"/>
      <c r="AR216">
        <v>1</v>
      </c>
      <c r="AS216" t="s">
        <v>9</v>
      </c>
      <c r="AT216" t="s">
        <v>9</v>
      </c>
    </row>
    <row r="217" spans="2:46" ht="15" customHeight="1" x14ac:dyDescent="0.35">
      <c r="B217" s="362">
        <v>215</v>
      </c>
      <c r="C217" s="362" t="s">
        <v>874</v>
      </c>
      <c r="D217" s="362">
        <v>472</v>
      </c>
      <c r="E217" s="362" t="s">
        <v>172</v>
      </c>
      <c r="F217" s="362"/>
      <c r="G217" s="362"/>
      <c r="H217" s="362"/>
      <c r="I217" s="362" t="s">
        <v>62</v>
      </c>
      <c r="J217" s="362" t="s">
        <v>184</v>
      </c>
      <c r="K217" s="361" t="s">
        <v>875</v>
      </c>
      <c r="L217" s="362"/>
      <c r="M217" s="362" t="s">
        <v>90</v>
      </c>
      <c r="N217" s="362" t="s">
        <v>9</v>
      </c>
      <c r="O217" s="362"/>
      <c r="P217" s="362" t="s">
        <v>90</v>
      </c>
      <c r="Q217" s="362" t="s">
        <v>90</v>
      </c>
      <c r="R217" s="362"/>
      <c r="S217" s="361" t="s">
        <v>517</v>
      </c>
      <c r="T217" s="362"/>
      <c r="U217" s="362"/>
      <c r="V217" s="362" t="s">
        <v>824</v>
      </c>
      <c r="W217" s="362"/>
      <c r="X217" s="362" t="s">
        <v>9</v>
      </c>
      <c r="Y217" s="362" t="s">
        <v>50</v>
      </c>
      <c r="Z217" s="362" t="s">
        <v>90</v>
      </c>
      <c r="AA217" s="366" t="s">
        <v>90</v>
      </c>
      <c r="AB217" s="362" t="s">
        <v>90</v>
      </c>
      <c r="AC217" s="362"/>
      <c r="AD217" s="362"/>
      <c r="AE217" s="362"/>
      <c r="AF217" s="362"/>
      <c r="AG217" s="362"/>
      <c r="AH217" s="362"/>
      <c r="AI217" s="362" t="s">
        <v>7017</v>
      </c>
      <c r="AJ217" s="362" t="s">
        <v>19</v>
      </c>
      <c r="AK217" s="362" t="s">
        <v>40</v>
      </c>
      <c r="AL217" s="362"/>
      <c r="AM217" s="362"/>
      <c r="AN217" s="362"/>
      <c r="AO217" s="362"/>
      <c r="AP217" s="361"/>
      <c r="AR217">
        <v>1</v>
      </c>
      <c r="AS217" t="s">
        <v>9</v>
      </c>
      <c r="AT217" t="s">
        <v>9</v>
      </c>
    </row>
    <row r="218" spans="2:46" ht="15" customHeight="1" x14ac:dyDescent="0.35">
      <c r="B218" s="362">
        <v>216</v>
      </c>
      <c r="C218" s="362" t="s">
        <v>876</v>
      </c>
      <c r="D218" s="362">
        <v>472</v>
      </c>
      <c r="E218" s="362" t="s">
        <v>172</v>
      </c>
      <c r="F218" s="362"/>
      <c r="G218" s="362"/>
      <c r="H218" s="362"/>
      <c r="I218" s="362" t="s">
        <v>62</v>
      </c>
      <c r="J218" s="362" t="s">
        <v>242</v>
      </c>
      <c r="K218" s="361" t="s">
        <v>877</v>
      </c>
      <c r="L218" s="362"/>
      <c r="M218" s="362" t="s">
        <v>90</v>
      </c>
      <c r="N218" s="362" t="s">
        <v>9</v>
      </c>
      <c r="O218" s="362"/>
      <c r="P218" s="362" t="s">
        <v>90</v>
      </c>
      <c r="Q218" s="362" t="s">
        <v>90</v>
      </c>
      <c r="R218" s="362"/>
      <c r="S218" s="361" t="s">
        <v>517</v>
      </c>
      <c r="T218" s="362"/>
      <c r="U218" s="362"/>
      <c r="V218" s="362" t="s">
        <v>824</v>
      </c>
      <c r="W218" s="362"/>
      <c r="X218" s="362" t="s">
        <v>9</v>
      </c>
      <c r="Y218" s="362" t="s">
        <v>50</v>
      </c>
      <c r="Z218" s="362" t="s">
        <v>90</v>
      </c>
      <c r="AA218" s="366" t="s">
        <v>90</v>
      </c>
      <c r="AB218" s="362" t="s">
        <v>90</v>
      </c>
      <c r="AC218" s="362"/>
      <c r="AD218" s="362"/>
      <c r="AE218" s="362"/>
      <c r="AF218" s="362"/>
      <c r="AG218" s="362"/>
      <c r="AH218" s="362"/>
      <c r="AI218" s="362" t="s">
        <v>7017</v>
      </c>
      <c r="AJ218" s="362" t="s">
        <v>19</v>
      </c>
      <c r="AK218" s="362" t="s">
        <v>40</v>
      </c>
      <c r="AL218" s="362"/>
      <c r="AM218" s="362"/>
      <c r="AN218" s="362"/>
      <c r="AO218" s="362"/>
      <c r="AP218" s="361"/>
      <c r="AR218">
        <v>1</v>
      </c>
      <c r="AS218" t="s">
        <v>9</v>
      </c>
      <c r="AT218" t="s">
        <v>9</v>
      </c>
    </row>
    <row r="219" spans="2:46" ht="15" customHeight="1" x14ac:dyDescent="0.35">
      <c r="B219" s="362">
        <v>217</v>
      </c>
      <c r="C219" s="362" t="s">
        <v>878</v>
      </c>
      <c r="D219" s="362">
        <v>472</v>
      </c>
      <c r="E219" s="362" t="s">
        <v>172</v>
      </c>
      <c r="F219" s="362"/>
      <c r="G219" s="362"/>
      <c r="H219" s="362"/>
      <c r="I219" s="362" t="s">
        <v>62</v>
      </c>
      <c r="J219" s="362" t="s">
        <v>242</v>
      </c>
      <c r="K219" s="361" t="s">
        <v>879</v>
      </c>
      <c r="L219" s="362"/>
      <c r="M219" s="362" t="s">
        <v>90</v>
      </c>
      <c r="N219" s="362" t="s">
        <v>9</v>
      </c>
      <c r="O219" s="362"/>
      <c r="P219" s="362" t="s">
        <v>90</v>
      </c>
      <c r="Q219" s="362" t="s">
        <v>90</v>
      </c>
      <c r="R219" s="362"/>
      <c r="S219" s="361" t="s">
        <v>517</v>
      </c>
      <c r="T219" s="362"/>
      <c r="U219" s="362"/>
      <c r="V219" s="362" t="s">
        <v>824</v>
      </c>
      <c r="W219" s="362"/>
      <c r="X219" s="362" t="s">
        <v>9</v>
      </c>
      <c r="Y219" s="362" t="s">
        <v>50</v>
      </c>
      <c r="Z219" s="362" t="s">
        <v>90</v>
      </c>
      <c r="AA219" s="366" t="s">
        <v>90</v>
      </c>
      <c r="AB219" s="362" t="s">
        <v>90</v>
      </c>
      <c r="AC219" s="362"/>
      <c r="AD219" s="362"/>
      <c r="AE219" s="362"/>
      <c r="AF219" s="362"/>
      <c r="AG219" s="362"/>
      <c r="AH219" s="362"/>
      <c r="AI219" s="362" t="s">
        <v>7017</v>
      </c>
      <c r="AJ219" s="362" t="s">
        <v>19</v>
      </c>
      <c r="AK219" s="362" t="s">
        <v>40</v>
      </c>
      <c r="AL219" s="362"/>
      <c r="AM219" s="362"/>
      <c r="AN219" s="362"/>
      <c r="AO219" s="362"/>
      <c r="AP219" s="361"/>
      <c r="AR219">
        <v>1</v>
      </c>
      <c r="AS219" t="s">
        <v>9</v>
      </c>
      <c r="AT219" t="s">
        <v>9</v>
      </c>
    </row>
    <row r="220" spans="2:46" ht="15" customHeight="1" x14ac:dyDescent="0.35">
      <c r="B220" s="362">
        <v>218</v>
      </c>
      <c r="C220" s="362" t="s">
        <v>880</v>
      </c>
      <c r="D220" s="362">
        <v>472</v>
      </c>
      <c r="E220" s="362" t="s">
        <v>172</v>
      </c>
      <c r="F220" s="362"/>
      <c r="G220" s="362"/>
      <c r="H220" s="362"/>
      <c r="I220" s="362" t="s">
        <v>62</v>
      </c>
      <c r="J220" s="362" t="s">
        <v>242</v>
      </c>
      <c r="K220" s="361" t="s">
        <v>881</v>
      </c>
      <c r="L220" s="362"/>
      <c r="M220" s="362" t="s">
        <v>90</v>
      </c>
      <c r="N220" s="362" t="s">
        <v>9</v>
      </c>
      <c r="O220" s="362"/>
      <c r="P220" s="362" t="s">
        <v>90</v>
      </c>
      <c r="Q220" s="362" t="s">
        <v>90</v>
      </c>
      <c r="R220" s="362"/>
      <c r="S220" s="361" t="s">
        <v>517</v>
      </c>
      <c r="T220" s="362"/>
      <c r="U220" s="362"/>
      <c r="V220" s="362" t="s">
        <v>824</v>
      </c>
      <c r="W220" s="362"/>
      <c r="X220" s="362" t="s">
        <v>9</v>
      </c>
      <c r="Y220" s="362" t="s">
        <v>50</v>
      </c>
      <c r="Z220" s="362" t="s">
        <v>90</v>
      </c>
      <c r="AA220" s="366" t="s">
        <v>90</v>
      </c>
      <c r="AB220" s="362" t="s">
        <v>90</v>
      </c>
      <c r="AC220" s="362"/>
      <c r="AD220" s="362"/>
      <c r="AE220" s="362"/>
      <c r="AF220" s="362"/>
      <c r="AG220" s="362"/>
      <c r="AH220" s="362"/>
      <c r="AI220" s="362" t="s">
        <v>7017</v>
      </c>
      <c r="AJ220" s="362" t="s">
        <v>19</v>
      </c>
      <c r="AK220" s="362" t="s">
        <v>40</v>
      </c>
      <c r="AL220" s="362"/>
      <c r="AM220" s="362"/>
      <c r="AN220" s="362"/>
      <c r="AO220" s="362"/>
      <c r="AP220" s="361"/>
      <c r="AR220">
        <v>1</v>
      </c>
      <c r="AS220" t="s">
        <v>9</v>
      </c>
      <c r="AT220" t="s">
        <v>9</v>
      </c>
    </row>
    <row r="221" spans="2:46" ht="15" customHeight="1" x14ac:dyDescent="0.35">
      <c r="B221" s="362">
        <v>219</v>
      </c>
      <c r="C221" s="362" t="s">
        <v>882</v>
      </c>
      <c r="D221" s="362">
        <v>472</v>
      </c>
      <c r="E221" s="362" t="s">
        <v>172</v>
      </c>
      <c r="F221" s="362"/>
      <c r="G221" s="362"/>
      <c r="H221" s="362"/>
      <c r="I221" s="362" t="s">
        <v>62</v>
      </c>
      <c r="J221" s="362" t="s">
        <v>242</v>
      </c>
      <c r="K221" s="361" t="s">
        <v>883</v>
      </c>
      <c r="L221" s="362"/>
      <c r="M221" s="362" t="s">
        <v>90</v>
      </c>
      <c r="N221" s="362" t="s">
        <v>9</v>
      </c>
      <c r="O221" s="362"/>
      <c r="P221" s="362" t="s">
        <v>90</v>
      </c>
      <c r="Q221" s="362" t="s">
        <v>90</v>
      </c>
      <c r="R221" s="362"/>
      <c r="S221" s="361" t="s">
        <v>517</v>
      </c>
      <c r="T221" s="362"/>
      <c r="U221" s="362"/>
      <c r="V221" s="362" t="s">
        <v>824</v>
      </c>
      <c r="W221" s="362"/>
      <c r="X221" s="362" t="s">
        <v>9</v>
      </c>
      <c r="Y221" s="362" t="s">
        <v>50</v>
      </c>
      <c r="Z221" s="362" t="s">
        <v>90</v>
      </c>
      <c r="AA221" s="366" t="s">
        <v>90</v>
      </c>
      <c r="AB221" s="362" t="s">
        <v>90</v>
      </c>
      <c r="AC221" s="362"/>
      <c r="AD221" s="362"/>
      <c r="AE221" s="362"/>
      <c r="AF221" s="362"/>
      <c r="AG221" s="362"/>
      <c r="AH221" s="362"/>
      <c r="AI221" s="362" t="s">
        <v>7017</v>
      </c>
      <c r="AJ221" s="362" t="s">
        <v>19</v>
      </c>
      <c r="AK221" s="362" t="s">
        <v>40</v>
      </c>
      <c r="AL221" s="362"/>
      <c r="AM221" s="362"/>
      <c r="AN221" s="362"/>
      <c r="AO221" s="362"/>
      <c r="AP221" s="361"/>
      <c r="AR221">
        <v>1</v>
      </c>
      <c r="AS221" t="s">
        <v>9</v>
      </c>
      <c r="AT221" t="s">
        <v>9</v>
      </c>
    </row>
    <row r="222" spans="2:46" ht="15" customHeight="1" x14ac:dyDescent="0.35">
      <c r="B222" s="362">
        <v>220</v>
      </c>
      <c r="C222" s="362" t="s">
        <v>884</v>
      </c>
      <c r="D222" s="362">
        <v>472</v>
      </c>
      <c r="E222" s="362" t="s">
        <v>172</v>
      </c>
      <c r="F222" s="362"/>
      <c r="G222" s="362"/>
      <c r="H222" s="362"/>
      <c r="I222" s="362" t="s">
        <v>62</v>
      </c>
      <c r="J222" s="362" t="s">
        <v>242</v>
      </c>
      <c r="K222" s="361" t="s">
        <v>885</v>
      </c>
      <c r="L222" s="362"/>
      <c r="M222" s="362" t="s">
        <v>90</v>
      </c>
      <c r="N222" s="362" t="s">
        <v>9</v>
      </c>
      <c r="O222" s="362"/>
      <c r="P222" s="362" t="s">
        <v>90</v>
      </c>
      <c r="Q222" s="362" t="s">
        <v>90</v>
      </c>
      <c r="R222" s="362"/>
      <c r="S222" s="361" t="s">
        <v>517</v>
      </c>
      <c r="T222" s="362"/>
      <c r="U222" s="362"/>
      <c r="V222" s="362" t="s">
        <v>824</v>
      </c>
      <c r="W222" s="362"/>
      <c r="X222" s="362" t="s">
        <v>9</v>
      </c>
      <c r="Y222" s="362" t="s">
        <v>50</v>
      </c>
      <c r="Z222" s="362" t="s">
        <v>90</v>
      </c>
      <c r="AA222" s="366" t="s">
        <v>90</v>
      </c>
      <c r="AB222" s="362" t="s">
        <v>90</v>
      </c>
      <c r="AC222" s="362"/>
      <c r="AD222" s="362"/>
      <c r="AE222" s="362"/>
      <c r="AF222" s="362"/>
      <c r="AG222" s="362"/>
      <c r="AH222" s="362"/>
      <c r="AI222" s="362" t="s">
        <v>7017</v>
      </c>
      <c r="AJ222" s="362" t="s">
        <v>19</v>
      </c>
      <c r="AK222" s="362" t="s">
        <v>40</v>
      </c>
      <c r="AL222" s="362"/>
      <c r="AM222" s="362"/>
      <c r="AN222" s="362"/>
      <c r="AO222" s="362"/>
      <c r="AP222" s="361"/>
      <c r="AR222">
        <v>1</v>
      </c>
      <c r="AS222" t="s">
        <v>9</v>
      </c>
      <c r="AT222" t="s">
        <v>9</v>
      </c>
    </row>
    <row r="223" spans="2:46" ht="15" customHeight="1" x14ac:dyDescent="0.35">
      <c r="B223" s="362">
        <v>221</v>
      </c>
      <c r="C223" s="362" t="s">
        <v>886</v>
      </c>
      <c r="D223" s="362">
        <v>472</v>
      </c>
      <c r="E223" s="362" t="s">
        <v>172</v>
      </c>
      <c r="F223" s="362"/>
      <c r="G223" s="362"/>
      <c r="H223" s="362"/>
      <c r="I223" s="362" t="s">
        <v>62</v>
      </c>
      <c r="J223" s="362" t="s">
        <v>242</v>
      </c>
      <c r="K223" s="361" t="s">
        <v>887</v>
      </c>
      <c r="L223" s="362"/>
      <c r="M223" s="362" t="s">
        <v>90</v>
      </c>
      <c r="N223" s="362" t="s">
        <v>9</v>
      </c>
      <c r="O223" s="362"/>
      <c r="P223" s="362" t="s">
        <v>90</v>
      </c>
      <c r="Q223" s="362" t="s">
        <v>90</v>
      </c>
      <c r="R223" s="362"/>
      <c r="S223" s="361" t="s">
        <v>517</v>
      </c>
      <c r="T223" s="362"/>
      <c r="U223" s="362"/>
      <c r="V223" s="362" t="s">
        <v>824</v>
      </c>
      <c r="W223" s="362"/>
      <c r="X223" s="362" t="s">
        <v>9</v>
      </c>
      <c r="Y223" s="362" t="s">
        <v>50</v>
      </c>
      <c r="Z223" s="362" t="s">
        <v>90</v>
      </c>
      <c r="AA223" s="366" t="s">
        <v>90</v>
      </c>
      <c r="AB223" s="362" t="s">
        <v>90</v>
      </c>
      <c r="AC223" s="362"/>
      <c r="AD223" s="362"/>
      <c r="AE223" s="362"/>
      <c r="AF223" s="362"/>
      <c r="AG223" s="362"/>
      <c r="AH223" s="362"/>
      <c r="AI223" s="362" t="s">
        <v>7017</v>
      </c>
      <c r="AJ223" s="362" t="s">
        <v>19</v>
      </c>
      <c r="AK223" s="362" t="s">
        <v>40</v>
      </c>
      <c r="AL223" s="362"/>
      <c r="AM223" s="362"/>
      <c r="AN223" s="362"/>
      <c r="AO223" s="362"/>
      <c r="AP223" s="361"/>
      <c r="AR223">
        <v>1</v>
      </c>
      <c r="AS223" t="s">
        <v>9</v>
      </c>
      <c r="AT223" t="s">
        <v>9</v>
      </c>
    </row>
    <row r="224" spans="2:46" ht="15" customHeight="1" x14ac:dyDescent="0.35">
      <c r="B224" s="362">
        <v>222</v>
      </c>
      <c r="C224" s="362" t="s">
        <v>888</v>
      </c>
      <c r="D224" s="362">
        <v>472</v>
      </c>
      <c r="E224" s="362" t="s">
        <v>172</v>
      </c>
      <c r="F224" s="362"/>
      <c r="G224" s="362"/>
      <c r="H224" s="362"/>
      <c r="I224" s="362" t="s">
        <v>62</v>
      </c>
      <c r="J224" s="362" t="s">
        <v>242</v>
      </c>
      <c r="K224" s="361" t="s">
        <v>889</v>
      </c>
      <c r="L224" s="362"/>
      <c r="M224" s="362" t="s">
        <v>90</v>
      </c>
      <c r="N224" s="362" t="s">
        <v>9</v>
      </c>
      <c r="O224" s="362"/>
      <c r="P224" s="362" t="s">
        <v>90</v>
      </c>
      <c r="Q224" s="362" t="s">
        <v>90</v>
      </c>
      <c r="R224" s="362"/>
      <c r="S224" s="361" t="s">
        <v>517</v>
      </c>
      <c r="T224" s="362"/>
      <c r="U224" s="362"/>
      <c r="V224" s="362" t="s">
        <v>824</v>
      </c>
      <c r="W224" s="362"/>
      <c r="X224" s="362" t="s">
        <v>9</v>
      </c>
      <c r="Y224" s="362" t="s">
        <v>50</v>
      </c>
      <c r="Z224" s="362" t="s">
        <v>90</v>
      </c>
      <c r="AA224" s="366" t="s">
        <v>90</v>
      </c>
      <c r="AB224" s="362" t="s">
        <v>90</v>
      </c>
      <c r="AC224" s="362"/>
      <c r="AD224" s="362"/>
      <c r="AE224" s="362"/>
      <c r="AF224" s="362"/>
      <c r="AG224" s="362"/>
      <c r="AH224" s="362"/>
      <c r="AI224" s="362" t="s">
        <v>7017</v>
      </c>
      <c r="AJ224" s="362" t="s">
        <v>19</v>
      </c>
      <c r="AK224" s="362" t="s">
        <v>40</v>
      </c>
      <c r="AL224" s="362"/>
      <c r="AM224" s="362"/>
      <c r="AN224" s="362"/>
      <c r="AO224" s="362"/>
      <c r="AP224" s="361"/>
      <c r="AR224">
        <v>1</v>
      </c>
      <c r="AS224" t="s">
        <v>9</v>
      </c>
      <c r="AT224" t="s">
        <v>9</v>
      </c>
    </row>
    <row r="225" spans="2:46" ht="15" customHeight="1" x14ac:dyDescent="0.35">
      <c r="B225" s="362">
        <v>223</v>
      </c>
      <c r="C225" s="362" t="s">
        <v>890</v>
      </c>
      <c r="D225" s="362">
        <v>472</v>
      </c>
      <c r="E225" s="362" t="s">
        <v>172</v>
      </c>
      <c r="F225" s="362"/>
      <c r="G225" s="362"/>
      <c r="H225" s="362"/>
      <c r="I225" s="362" t="s">
        <v>62</v>
      </c>
      <c r="J225" s="362" t="s">
        <v>242</v>
      </c>
      <c r="K225" s="361" t="s">
        <v>891</v>
      </c>
      <c r="L225" s="362"/>
      <c r="M225" s="362" t="s">
        <v>90</v>
      </c>
      <c r="N225" s="362" t="s">
        <v>9</v>
      </c>
      <c r="O225" s="362"/>
      <c r="P225" s="362" t="s">
        <v>90</v>
      </c>
      <c r="Q225" s="362" t="s">
        <v>90</v>
      </c>
      <c r="R225" s="362"/>
      <c r="S225" s="361" t="s">
        <v>517</v>
      </c>
      <c r="T225" s="362"/>
      <c r="U225" s="362"/>
      <c r="V225" s="362" t="s">
        <v>824</v>
      </c>
      <c r="W225" s="362"/>
      <c r="X225" s="362" t="s">
        <v>9</v>
      </c>
      <c r="Y225" s="362" t="s">
        <v>50</v>
      </c>
      <c r="Z225" s="362" t="s">
        <v>90</v>
      </c>
      <c r="AA225" s="366" t="s">
        <v>90</v>
      </c>
      <c r="AB225" s="362" t="s">
        <v>90</v>
      </c>
      <c r="AC225" s="362"/>
      <c r="AD225" s="362"/>
      <c r="AE225" s="362"/>
      <c r="AF225" s="362"/>
      <c r="AG225" s="362"/>
      <c r="AH225" s="362"/>
      <c r="AI225" s="362" t="s">
        <v>7017</v>
      </c>
      <c r="AJ225" s="362" t="s">
        <v>19</v>
      </c>
      <c r="AK225" s="362" t="s">
        <v>40</v>
      </c>
      <c r="AL225" s="362"/>
      <c r="AM225" s="362"/>
      <c r="AN225" s="362"/>
      <c r="AO225" s="362"/>
      <c r="AP225" s="361"/>
      <c r="AR225">
        <v>1</v>
      </c>
      <c r="AS225" t="s">
        <v>9</v>
      </c>
      <c r="AT225" t="s">
        <v>9</v>
      </c>
    </row>
    <row r="226" spans="2:46" ht="15" customHeight="1" x14ac:dyDescent="0.35">
      <c r="B226" s="362">
        <v>224</v>
      </c>
      <c r="C226" s="362" t="s">
        <v>892</v>
      </c>
      <c r="D226" s="362">
        <v>472</v>
      </c>
      <c r="E226" s="362" t="s">
        <v>172</v>
      </c>
      <c r="F226" s="362"/>
      <c r="G226" s="362"/>
      <c r="H226" s="362"/>
      <c r="I226" s="362" t="s">
        <v>62</v>
      </c>
      <c r="J226" s="362" t="s">
        <v>242</v>
      </c>
      <c r="K226" s="361" t="s">
        <v>893</v>
      </c>
      <c r="L226" s="362"/>
      <c r="M226" s="362" t="s">
        <v>90</v>
      </c>
      <c r="N226" s="362" t="s">
        <v>9</v>
      </c>
      <c r="O226" s="362"/>
      <c r="P226" s="362" t="s">
        <v>90</v>
      </c>
      <c r="Q226" s="362" t="s">
        <v>90</v>
      </c>
      <c r="R226" s="362"/>
      <c r="S226" s="361" t="s">
        <v>517</v>
      </c>
      <c r="T226" s="362"/>
      <c r="U226" s="362"/>
      <c r="V226" s="362" t="s">
        <v>824</v>
      </c>
      <c r="W226" s="362"/>
      <c r="X226" s="362" t="s">
        <v>9</v>
      </c>
      <c r="Y226" s="362" t="s">
        <v>50</v>
      </c>
      <c r="Z226" s="362" t="s">
        <v>90</v>
      </c>
      <c r="AA226" s="366" t="s">
        <v>90</v>
      </c>
      <c r="AB226" s="362" t="s">
        <v>90</v>
      </c>
      <c r="AC226" s="362"/>
      <c r="AD226" s="362"/>
      <c r="AE226" s="362"/>
      <c r="AF226" s="362"/>
      <c r="AG226" s="362"/>
      <c r="AH226" s="362"/>
      <c r="AI226" s="362" t="s">
        <v>7017</v>
      </c>
      <c r="AJ226" s="362" t="s">
        <v>19</v>
      </c>
      <c r="AK226" s="362" t="s">
        <v>40</v>
      </c>
      <c r="AL226" s="362"/>
      <c r="AM226" s="362"/>
      <c r="AN226" s="362"/>
      <c r="AO226" s="362"/>
      <c r="AP226" s="361"/>
      <c r="AR226">
        <v>1</v>
      </c>
      <c r="AS226" t="s">
        <v>9</v>
      </c>
      <c r="AT226" t="s">
        <v>9</v>
      </c>
    </row>
    <row r="227" spans="2:46" ht="15" customHeight="1" x14ac:dyDescent="0.35">
      <c r="B227" s="362">
        <v>225</v>
      </c>
      <c r="C227" s="362" t="s">
        <v>894</v>
      </c>
      <c r="D227" s="362">
        <v>472</v>
      </c>
      <c r="E227" s="362" t="s">
        <v>172</v>
      </c>
      <c r="F227" s="362"/>
      <c r="G227" s="362" t="s">
        <v>63</v>
      </c>
      <c r="H227" s="362" t="s">
        <v>63</v>
      </c>
      <c r="I227" s="362" t="s">
        <v>63</v>
      </c>
      <c r="J227" s="362" t="s">
        <v>25</v>
      </c>
      <c r="K227" s="361" t="s">
        <v>895</v>
      </c>
      <c r="L227" s="362"/>
      <c r="M227" s="362" t="s">
        <v>90</v>
      </c>
      <c r="N227" s="362" t="s">
        <v>9</v>
      </c>
      <c r="O227" s="362"/>
      <c r="P227" s="362" t="s">
        <v>90</v>
      </c>
      <c r="Q227" s="362" t="s">
        <v>90</v>
      </c>
      <c r="R227" s="362"/>
      <c r="S227" s="365" t="s">
        <v>896</v>
      </c>
      <c r="T227" s="362"/>
      <c r="U227" s="362"/>
      <c r="V227" s="362" t="s">
        <v>844</v>
      </c>
      <c r="W227" s="362"/>
      <c r="X227" s="362"/>
      <c r="Y227" s="362" t="s">
        <v>48</v>
      </c>
      <c r="Z227" s="362" t="s">
        <v>90</v>
      </c>
      <c r="AA227" s="366" t="s">
        <v>90</v>
      </c>
      <c r="AB227" s="362" t="s">
        <v>90</v>
      </c>
      <c r="AC227" s="362"/>
      <c r="AD227" s="362"/>
      <c r="AE227" s="362"/>
      <c r="AF227" s="362"/>
      <c r="AG227" s="362"/>
      <c r="AH227" s="362"/>
      <c r="AI227" s="362" t="s">
        <v>7018</v>
      </c>
      <c r="AJ227" s="362" t="s">
        <v>19</v>
      </c>
      <c r="AK227" s="362" t="s">
        <v>40</v>
      </c>
      <c r="AL227" s="362" t="s">
        <v>4410</v>
      </c>
      <c r="AM227" s="362" t="s">
        <v>896</v>
      </c>
      <c r="AN227" s="362"/>
      <c r="AO227" s="362"/>
      <c r="AP227" s="361"/>
      <c r="AR227">
        <v>1</v>
      </c>
      <c r="AS227" t="s">
        <v>5839</v>
      </c>
      <c r="AT227" t="s">
        <v>5839</v>
      </c>
    </row>
    <row r="228" spans="2:46" ht="15" customHeight="1" x14ac:dyDescent="0.35">
      <c r="B228" s="362">
        <v>226</v>
      </c>
      <c r="C228" s="362" t="s">
        <v>897</v>
      </c>
      <c r="D228" s="362">
        <v>472</v>
      </c>
      <c r="E228" s="362" t="s">
        <v>172</v>
      </c>
      <c r="F228" s="362"/>
      <c r="G228" s="362" t="s">
        <v>63</v>
      </c>
      <c r="H228" s="362" t="s">
        <v>63</v>
      </c>
      <c r="I228" s="362" t="s">
        <v>63</v>
      </c>
      <c r="J228" s="362" t="s">
        <v>898</v>
      </c>
      <c r="K228" s="361" t="s">
        <v>899</v>
      </c>
      <c r="L228" s="362"/>
      <c r="M228" s="362" t="s">
        <v>90</v>
      </c>
      <c r="N228" s="362" t="s">
        <v>180</v>
      </c>
      <c r="O228" s="362"/>
      <c r="P228" s="362" t="s">
        <v>90</v>
      </c>
      <c r="Q228" s="362" t="s">
        <v>90</v>
      </c>
      <c r="R228" s="362"/>
      <c r="S228" s="361"/>
      <c r="T228" s="362"/>
      <c r="U228" s="362"/>
      <c r="V228" s="362" t="s">
        <v>844</v>
      </c>
      <c r="W228" s="362"/>
      <c r="X228" s="362"/>
      <c r="Y228" s="362" t="s">
        <v>45</v>
      </c>
      <c r="Z228" s="362" t="s">
        <v>181</v>
      </c>
      <c r="AA228" s="366">
        <v>45803</v>
      </c>
      <c r="AB228" s="367" t="s">
        <v>900</v>
      </c>
      <c r="AC228" s="362"/>
      <c r="AD228" s="362"/>
      <c r="AE228" s="362"/>
      <c r="AF228" s="362"/>
      <c r="AG228" s="362"/>
      <c r="AH228" s="362"/>
      <c r="AI228" s="362" t="s">
        <v>7018</v>
      </c>
      <c r="AJ228" s="362" t="s">
        <v>19</v>
      </c>
      <c r="AK228" s="362" t="s">
        <v>39</v>
      </c>
      <c r="AL228" s="362" t="s">
        <v>45</v>
      </c>
      <c r="AM228" s="362">
        <v>0</v>
      </c>
      <c r="AN228" s="362"/>
      <c r="AO228" s="368">
        <v>45803</v>
      </c>
      <c r="AP228" s="361" t="s">
        <v>900</v>
      </c>
      <c r="AR228">
        <v>1</v>
      </c>
      <c r="AS228" t="s">
        <v>539</v>
      </c>
      <c r="AT228" t="s">
        <v>5841</v>
      </c>
    </row>
    <row r="229" spans="2:46" ht="15" customHeight="1" x14ac:dyDescent="0.35">
      <c r="B229" s="362">
        <v>227</v>
      </c>
      <c r="C229" s="362" t="s">
        <v>901</v>
      </c>
      <c r="D229" s="362">
        <v>472</v>
      </c>
      <c r="E229" s="362" t="s">
        <v>172</v>
      </c>
      <c r="F229" s="362"/>
      <c r="G229" s="362" t="s">
        <v>63</v>
      </c>
      <c r="H229" s="362" t="s">
        <v>63</v>
      </c>
      <c r="I229" s="362" t="s">
        <v>63</v>
      </c>
      <c r="J229" s="362" t="s">
        <v>898</v>
      </c>
      <c r="K229" s="361" t="s">
        <v>902</v>
      </c>
      <c r="L229" s="362"/>
      <c r="M229" s="362" t="s">
        <v>90</v>
      </c>
      <c r="N229" s="362" t="s">
        <v>9</v>
      </c>
      <c r="O229" s="362"/>
      <c r="P229" s="362" t="s">
        <v>90</v>
      </c>
      <c r="Q229" s="362" t="s">
        <v>90</v>
      </c>
      <c r="R229" s="362"/>
      <c r="S229" s="361" t="s">
        <v>903</v>
      </c>
      <c r="T229" s="362"/>
      <c r="U229" s="362"/>
      <c r="V229" s="362" t="s">
        <v>844</v>
      </c>
      <c r="W229" s="362"/>
      <c r="X229" s="362"/>
      <c r="Y229" s="362" t="s">
        <v>48</v>
      </c>
      <c r="Z229" s="362" t="s">
        <v>90</v>
      </c>
      <c r="AA229" s="366" t="s">
        <v>90</v>
      </c>
      <c r="AB229" s="363" t="s">
        <v>90</v>
      </c>
      <c r="AC229" s="362"/>
      <c r="AD229" s="362"/>
      <c r="AE229" s="362"/>
      <c r="AF229" s="362"/>
      <c r="AG229" s="362"/>
      <c r="AH229" s="362"/>
      <c r="AI229" s="362" t="s">
        <v>7018</v>
      </c>
      <c r="AJ229" s="362" t="s">
        <v>19</v>
      </c>
      <c r="AK229" s="362" t="s">
        <v>40</v>
      </c>
      <c r="AL229" s="362" t="s">
        <v>4410</v>
      </c>
      <c r="AM229" s="362">
        <v>0</v>
      </c>
      <c r="AN229" s="362"/>
      <c r="AO229" s="362"/>
      <c r="AP229" s="361"/>
      <c r="AR229">
        <v>1</v>
      </c>
      <c r="AS229" t="s">
        <v>5839</v>
      </c>
      <c r="AT229" t="s">
        <v>5839</v>
      </c>
    </row>
    <row r="230" spans="2:46" ht="15" customHeight="1" x14ac:dyDescent="0.35">
      <c r="B230" s="362">
        <v>228</v>
      </c>
      <c r="C230" s="362" t="s">
        <v>904</v>
      </c>
      <c r="D230" s="362">
        <v>472</v>
      </c>
      <c r="E230" s="362" t="s">
        <v>172</v>
      </c>
      <c r="F230" s="362"/>
      <c r="G230" s="362" t="s">
        <v>63</v>
      </c>
      <c r="H230" s="362" t="s">
        <v>63</v>
      </c>
      <c r="I230" s="362" t="s">
        <v>63</v>
      </c>
      <c r="J230" s="362" t="s">
        <v>905</v>
      </c>
      <c r="K230" s="361" t="s">
        <v>906</v>
      </c>
      <c r="L230" s="362"/>
      <c r="M230" s="362" t="s">
        <v>90</v>
      </c>
      <c r="N230" s="362" t="s">
        <v>180</v>
      </c>
      <c r="O230" s="362"/>
      <c r="P230" s="362" t="s">
        <v>90</v>
      </c>
      <c r="Q230" s="362" t="s">
        <v>90</v>
      </c>
      <c r="R230" s="362"/>
      <c r="S230" s="361"/>
      <c r="T230" s="362"/>
      <c r="U230" s="362"/>
      <c r="V230" s="362" t="s">
        <v>844</v>
      </c>
      <c r="W230" s="362"/>
      <c r="X230" s="362"/>
      <c r="Y230" s="362" t="s">
        <v>45</v>
      </c>
      <c r="Z230" s="362" t="s">
        <v>181</v>
      </c>
      <c r="AA230" s="366">
        <v>45806</v>
      </c>
      <c r="AB230" s="367" t="s">
        <v>907</v>
      </c>
      <c r="AC230" s="362"/>
      <c r="AD230" s="362"/>
      <c r="AE230" s="362"/>
      <c r="AF230" s="362"/>
      <c r="AG230" s="362"/>
      <c r="AH230" s="362"/>
      <c r="AI230" s="362" t="s">
        <v>7018</v>
      </c>
      <c r="AJ230" s="362" t="s">
        <v>19</v>
      </c>
      <c r="AK230" s="362" t="s">
        <v>39</v>
      </c>
      <c r="AL230" s="362" t="s">
        <v>45</v>
      </c>
      <c r="AM230" s="362">
        <v>0</v>
      </c>
      <c r="AN230" s="362"/>
      <c r="AO230" s="368">
        <v>45806</v>
      </c>
      <c r="AP230" s="361" t="s">
        <v>907</v>
      </c>
      <c r="AR230">
        <v>1</v>
      </c>
      <c r="AS230" t="s">
        <v>539</v>
      </c>
      <c r="AT230" t="s">
        <v>5841</v>
      </c>
    </row>
    <row r="231" spans="2:46" ht="15" customHeight="1" x14ac:dyDescent="0.35">
      <c r="B231" s="362">
        <v>229</v>
      </c>
      <c r="C231" s="362" t="s">
        <v>908</v>
      </c>
      <c r="D231" s="362">
        <v>472</v>
      </c>
      <c r="E231" s="362" t="s">
        <v>172</v>
      </c>
      <c r="F231" s="362"/>
      <c r="G231" s="362" t="s">
        <v>63</v>
      </c>
      <c r="H231" s="362" t="s">
        <v>63</v>
      </c>
      <c r="I231" s="362" t="s">
        <v>63</v>
      </c>
      <c r="J231" s="362" t="s">
        <v>905</v>
      </c>
      <c r="K231" s="361" t="s">
        <v>909</v>
      </c>
      <c r="L231" s="362"/>
      <c r="M231" s="362" t="s">
        <v>90</v>
      </c>
      <c r="N231" s="362" t="s">
        <v>180</v>
      </c>
      <c r="O231" s="362"/>
      <c r="P231" s="362" t="s">
        <v>90</v>
      </c>
      <c r="Q231" s="362" t="s">
        <v>90</v>
      </c>
      <c r="R231" s="362"/>
      <c r="S231" s="361"/>
      <c r="T231" s="362"/>
      <c r="U231" s="362"/>
      <c r="V231" s="362" t="s">
        <v>844</v>
      </c>
      <c r="W231" s="362"/>
      <c r="X231" s="362"/>
      <c r="Y231" s="362" t="s">
        <v>45</v>
      </c>
      <c r="Z231" s="362" t="s">
        <v>181</v>
      </c>
      <c r="AA231" s="366">
        <v>45803</v>
      </c>
      <c r="AB231" s="370" t="s">
        <v>910</v>
      </c>
      <c r="AC231" s="362"/>
      <c r="AD231" s="362"/>
      <c r="AE231" s="362"/>
      <c r="AF231" s="362"/>
      <c r="AG231" s="362"/>
      <c r="AH231" s="362"/>
      <c r="AI231" s="362" t="s">
        <v>7018</v>
      </c>
      <c r="AJ231" s="362" t="s">
        <v>19</v>
      </c>
      <c r="AK231" s="362" t="s">
        <v>39</v>
      </c>
      <c r="AL231" s="362" t="s">
        <v>45</v>
      </c>
      <c r="AM231" s="362">
        <v>0</v>
      </c>
      <c r="AN231" s="362"/>
      <c r="AO231" s="368">
        <v>45803</v>
      </c>
      <c r="AP231" s="361" t="s">
        <v>910</v>
      </c>
      <c r="AR231">
        <v>1</v>
      </c>
      <c r="AS231" t="s">
        <v>539</v>
      </c>
      <c r="AT231" t="s">
        <v>5841</v>
      </c>
    </row>
    <row r="232" spans="2:46" ht="15" customHeight="1" x14ac:dyDescent="0.35">
      <c r="B232" s="362">
        <v>230</v>
      </c>
      <c r="C232" s="362" t="s">
        <v>911</v>
      </c>
      <c r="D232" s="362">
        <v>472</v>
      </c>
      <c r="E232" s="362" t="s">
        <v>172</v>
      </c>
      <c r="F232" s="362"/>
      <c r="G232" s="362" t="s">
        <v>63</v>
      </c>
      <c r="H232" s="362" t="s">
        <v>63</v>
      </c>
      <c r="I232" s="362" t="s">
        <v>63</v>
      </c>
      <c r="J232" s="362" t="s">
        <v>905</v>
      </c>
      <c r="K232" s="361" t="s">
        <v>912</v>
      </c>
      <c r="L232" s="362"/>
      <c r="M232" s="362" t="s">
        <v>90</v>
      </c>
      <c r="N232" s="362" t="s">
        <v>9</v>
      </c>
      <c r="O232" s="362"/>
      <c r="P232" s="362" t="s">
        <v>90</v>
      </c>
      <c r="Q232" s="362" t="s">
        <v>90</v>
      </c>
      <c r="R232" s="362"/>
      <c r="S232" s="361" t="s">
        <v>913</v>
      </c>
      <c r="T232" s="362"/>
      <c r="U232" s="362"/>
      <c r="V232" s="362" t="s">
        <v>844</v>
      </c>
      <c r="W232" s="362"/>
      <c r="X232" s="362"/>
      <c r="Y232" s="362" t="s">
        <v>48</v>
      </c>
      <c r="Z232" s="362" t="s">
        <v>90</v>
      </c>
      <c r="AA232" s="366" t="s">
        <v>90</v>
      </c>
      <c r="AB232" s="362" t="s">
        <v>90</v>
      </c>
      <c r="AC232" s="362"/>
      <c r="AD232" s="362"/>
      <c r="AE232" s="362"/>
      <c r="AF232" s="362"/>
      <c r="AG232" s="362"/>
      <c r="AH232" s="362"/>
      <c r="AI232" s="362" t="s">
        <v>7018</v>
      </c>
      <c r="AJ232" s="362" t="s">
        <v>19</v>
      </c>
      <c r="AK232" s="362" t="s">
        <v>40</v>
      </c>
      <c r="AL232" s="362" t="s">
        <v>4410</v>
      </c>
      <c r="AM232" s="362" t="s">
        <v>913</v>
      </c>
      <c r="AN232" s="362"/>
      <c r="AO232" s="362"/>
      <c r="AP232" s="361" t="e">
        <v>#N/A</v>
      </c>
      <c r="AR232">
        <v>1</v>
      </c>
      <c r="AS232" t="s">
        <v>5839</v>
      </c>
      <c r="AT232" t="s">
        <v>5839</v>
      </c>
    </row>
    <row r="233" spans="2:46" ht="15" customHeight="1" x14ac:dyDescent="0.35">
      <c r="B233" s="362">
        <v>231</v>
      </c>
      <c r="C233" s="362" t="s">
        <v>914</v>
      </c>
      <c r="D233" s="362">
        <v>472</v>
      </c>
      <c r="E233" s="362" t="s">
        <v>172</v>
      </c>
      <c r="F233" s="362"/>
      <c r="G233" s="362" t="s">
        <v>63</v>
      </c>
      <c r="H233" s="362" t="s">
        <v>63</v>
      </c>
      <c r="I233" s="362" t="s">
        <v>63</v>
      </c>
      <c r="J233" s="362" t="s">
        <v>905</v>
      </c>
      <c r="K233" s="361" t="s">
        <v>915</v>
      </c>
      <c r="L233" s="362"/>
      <c r="M233" s="362" t="s">
        <v>90</v>
      </c>
      <c r="N233" s="362" t="s">
        <v>180</v>
      </c>
      <c r="O233" s="362"/>
      <c r="P233" s="362" t="s">
        <v>90</v>
      </c>
      <c r="Q233" s="362" t="s">
        <v>90</v>
      </c>
      <c r="R233" s="362"/>
      <c r="S233" s="361" t="s">
        <v>916</v>
      </c>
      <c r="T233" s="362"/>
      <c r="U233" s="362"/>
      <c r="V233" s="362" t="s">
        <v>844</v>
      </c>
      <c r="W233" s="362"/>
      <c r="X233" s="362"/>
      <c r="Y233" s="362" t="s">
        <v>45</v>
      </c>
      <c r="Z233" s="362" t="s">
        <v>181</v>
      </c>
      <c r="AA233" s="366">
        <v>45803</v>
      </c>
      <c r="AB233" s="367" t="s">
        <v>917</v>
      </c>
      <c r="AC233" s="362"/>
      <c r="AD233" s="362"/>
      <c r="AE233" s="362"/>
      <c r="AF233" s="362"/>
      <c r="AG233" s="362"/>
      <c r="AH233" s="362"/>
      <c r="AI233" s="362" t="s">
        <v>7018</v>
      </c>
      <c r="AJ233" s="362" t="s">
        <v>19</v>
      </c>
      <c r="AK233" s="362" t="s">
        <v>39</v>
      </c>
      <c r="AL233" s="362" t="s">
        <v>45</v>
      </c>
      <c r="AM233" s="362" t="s">
        <v>916</v>
      </c>
      <c r="AN233" s="362"/>
      <c r="AO233" s="368">
        <v>45803</v>
      </c>
      <c r="AP233" s="361" t="s">
        <v>917</v>
      </c>
      <c r="AR233">
        <v>1</v>
      </c>
      <c r="AS233" t="s">
        <v>539</v>
      </c>
      <c r="AT233" t="s">
        <v>5841</v>
      </c>
    </row>
    <row r="234" spans="2:46" ht="15" customHeight="1" x14ac:dyDescent="0.35">
      <c r="B234" s="362">
        <v>232</v>
      </c>
      <c r="C234" s="362" t="s">
        <v>918</v>
      </c>
      <c r="D234" s="362">
        <v>472</v>
      </c>
      <c r="E234" s="362" t="s">
        <v>172</v>
      </c>
      <c r="F234" s="362"/>
      <c r="G234" s="362" t="s">
        <v>63</v>
      </c>
      <c r="H234" s="362" t="s">
        <v>63</v>
      </c>
      <c r="I234" s="362" t="s">
        <v>63</v>
      </c>
      <c r="J234" s="362" t="s">
        <v>905</v>
      </c>
      <c r="K234" s="361" t="s">
        <v>919</v>
      </c>
      <c r="L234" s="362"/>
      <c r="M234" s="362" t="s">
        <v>90</v>
      </c>
      <c r="N234" s="362" t="s">
        <v>9</v>
      </c>
      <c r="O234" s="362"/>
      <c r="P234" s="362" t="s">
        <v>90</v>
      </c>
      <c r="Q234" s="362" t="s">
        <v>90</v>
      </c>
      <c r="R234" s="362"/>
      <c r="S234" s="361"/>
      <c r="T234" s="362"/>
      <c r="U234" s="362"/>
      <c r="V234" s="362" t="s">
        <v>844</v>
      </c>
      <c r="W234" s="362"/>
      <c r="X234" s="362"/>
      <c r="Y234" s="362" t="s">
        <v>45</v>
      </c>
      <c r="Z234" s="362" t="s">
        <v>90</v>
      </c>
      <c r="AA234" s="366" t="s">
        <v>90</v>
      </c>
      <c r="AB234" s="367" t="s">
        <v>920</v>
      </c>
      <c r="AC234" s="362"/>
      <c r="AD234" s="362"/>
      <c r="AE234" s="362"/>
      <c r="AF234" s="362"/>
      <c r="AG234" s="362"/>
      <c r="AH234" s="362"/>
      <c r="AI234" s="362" t="s">
        <v>7018</v>
      </c>
      <c r="AJ234" s="362" t="s">
        <v>19</v>
      </c>
      <c r="AK234" s="362" t="s">
        <v>39</v>
      </c>
      <c r="AL234" s="362" t="s">
        <v>45</v>
      </c>
      <c r="AM234" s="362">
        <v>0</v>
      </c>
      <c r="AN234" s="362"/>
      <c r="AO234" s="368" t="s">
        <v>90</v>
      </c>
      <c r="AP234" s="361" t="s">
        <v>920</v>
      </c>
      <c r="AR234">
        <v>1</v>
      </c>
      <c r="AS234" t="s">
        <v>539</v>
      </c>
      <c r="AT234" t="s">
        <v>5840</v>
      </c>
    </row>
    <row r="235" spans="2:46" ht="15" customHeight="1" x14ac:dyDescent="0.35">
      <c r="B235" s="362">
        <v>233</v>
      </c>
      <c r="C235" s="362" t="s">
        <v>921</v>
      </c>
      <c r="D235" s="362">
        <v>472</v>
      </c>
      <c r="E235" s="362" t="s">
        <v>172</v>
      </c>
      <c r="F235" s="362"/>
      <c r="G235" s="362" t="s">
        <v>63</v>
      </c>
      <c r="H235" s="362" t="s">
        <v>63</v>
      </c>
      <c r="I235" s="362" t="s">
        <v>63</v>
      </c>
      <c r="J235" s="362" t="s">
        <v>905</v>
      </c>
      <c r="K235" s="361" t="s">
        <v>922</v>
      </c>
      <c r="L235" s="362"/>
      <c r="M235" s="362" t="s">
        <v>90</v>
      </c>
      <c r="N235" s="362" t="s">
        <v>180</v>
      </c>
      <c r="O235" s="362"/>
      <c r="P235" s="362" t="s">
        <v>90</v>
      </c>
      <c r="Q235" s="362" t="s">
        <v>90</v>
      </c>
      <c r="R235" s="362"/>
      <c r="S235" s="361"/>
      <c r="T235" s="362"/>
      <c r="U235" s="362"/>
      <c r="V235" s="362" t="s">
        <v>844</v>
      </c>
      <c r="W235" s="362"/>
      <c r="X235" s="362"/>
      <c r="Y235" s="362" t="s">
        <v>45</v>
      </c>
      <c r="Z235" s="362" t="s">
        <v>181</v>
      </c>
      <c r="AA235" s="366">
        <v>45803</v>
      </c>
      <c r="AB235" s="367" t="s">
        <v>923</v>
      </c>
      <c r="AC235" s="362"/>
      <c r="AD235" s="362"/>
      <c r="AE235" s="362"/>
      <c r="AF235" s="362"/>
      <c r="AG235" s="362"/>
      <c r="AH235" s="362"/>
      <c r="AI235" s="362" t="s">
        <v>7018</v>
      </c>
      <c r="AJ235" s="362" t="s">
        <v>19</v>
      </c>
      <c r="AK235" s="362" t="s">
        <v>39</v>
      </c>
      <c r="AL235" s="362" t="s">
        <v>45</v>
      </c>
      <c r="AM235" s="362">
        <v>0</v>
      </c>
      <c r="AN235" s="362"/>
      <c r="AO235" s="368">
        <v>45803</v>
      </c>
      <c r="AP235" s="361" t="s">
        <v>923</v>
      </c>
      <c r="AR235">
        <v>1</v>
      </c>
      <c r="AS235" t="s">
        <v>539</v>
      </c>
      <c r="AT235" t="s">
        <v>5841</v>
      </c>
    </row>
    <row r="236" spans="2:46" ht="15" customHeight="1" x14ac:dyDescent="0.35">
      <c r="B236" s="362">
        <v>234</v>
      </c>
      <c r="C236" s="362" t="s">
        <v>924</v>
      </c>
      <c r="D236" s="362">
        <v>472</v>
      </c>
      <c r="E236" s="362" t="s">
        <v>172</v>
      </c>
      <c r="F236" s="362"/>
      <c r="G236" s="362" t="s">
        <v>63</v>
      </c>
      <c r="H236" s="362" t="s">
        <v>63</v>
      </c>
      <c r="I236" s="362" t="s">
        <v>63</v>
      </c>
      <c r="J236" s="362" t="s">
        <v>905</v>
      </c>
      <c r="K236" s="361" t="s">
        <v>510</v>
      </c>
      <c r="L236" s="362"/>
      <c r="M236" s="362" t="s">
        <v>90</v>
      </c>
      <c r="N236" s="362" t="s">
        <v>180</v>
      </c>
      <c r="O236" s="362"/>
      <c r="P236" s="362" t="s">
        <v>90</v>
      </c>
      <c r="Q236" s="362" t="s">
        <v>90</v>
      </c>
      <c r="R236" s="362"/>
      <c r="S236" s="361"/>
      <c r="T236" s="362"/>
      <c r="U236" s="362"/>
      <c r="V236" s="362" t="s">
        <v>844</v>
      </c>
      <c r="W236" s="362"/>
      <c r="X236" s="362"/>
      <c r="Y236" s="362" t="s">
        <v>45</v>
      </c>
      <c r="Z236" s="362" t="s">
        <v>181</v>
      </c>
      <c r="AA236" s="366">
        <v>45803</v>
      </c>
      <c r="AB236" s="367" t="s">
        <v>925</v>
      </c>
      <c r="AC236" s="362"/>
      <c r="AD236" s="362"/>
      <c r="AE236" s="362"/>
      <c r="AF236" s="362"/>
      <c r="AG236" s="362"/>
      <c r="AH236" s="362"/>
      <c r="AI236" s="362" t="s">
        <v>7018</v>
      </c>
      <c r="AJ236" s="362" t="s">
        <v>19</v>
      </c>
      <c r="AK236" s="362" t="s">
        <v>39</v>
      </c>
      <c r="AL236" s="362" t="s">
        <v>45</v>
      </c>
      <c r="AM236" s="362">
        <v>0</v>
      </c>
      <c r="AN236" s="362"/>
      <c r="AO236" s="368">
        <v>45803</v>
      </c>
      <c r="AP236" s="361" t="s">
        <v>511</v>
      </c>
      <c r="AR236">
        <v>1</v>
      </c>
      <c r="AS236" t="s">
        <v>539</v>
      </c>
      <c r="AT236" t="s">
        <v>5841</v>
      </c>
    </row>
    <row r="237" spans="2:46" ht="15" customHeight="1" x14ac:dyDescent="0.35">
      <c r="B237" s="362">
        <v>235</v>
      </c>
      <c r="C237" s="362" t="s">
        <v>926</v>
      </c>
      <c r="D237" s="362">
        <v>472</v>
      </c>
      <c r="E237" s="362" t="s">
        <v>172</v>
      </c>
      <c r="F237" s="362"/>
      <c r="G237" s="362" t="s">
        <v>63</v>
      </c>
      <c r="H237" s="362" t="s">
        <v>63</v>
      </c>
      <c r="I237" s="362" t="s">
        <v>63</v>
      </c>
      <c r="J237" s="362" t="s">
        <v>905</v>
      </c>
      <c r="K237" s="361" t="s">
        <v>927</v>
      </c>
      <c r="L237" s="362"/>
      <c r="M237" s="362" t="s">
        <v>90</v>
      </c>
      <c r="N237" s="362" t="s">
        <v>180</v>
      </c>
      <c r="O237" s="362"/>
      <c r="P237" s="362" t="s">
        <v>90</v>
      </c>
      <c r="Q237" s="362" t="s">
        <v>90</v>
      </c>
      <c r="R237" s="362"/>
      <c r="S237" s="361"/>
      <c r="T237" s="362"/>
      <c r="U237" s="362"/>
      <c r="V237" s="362" t="s">
        <v>844</v>
      </c>
      <c r="W237" s="362"/>
      <c r="X237" s="362"/>
      <c r="Y237" s="362" t="s">
        <v>45</v>
      </c>
      <c r="Z237" s="362" t="s">
        <v>181</v>
      </c>
      <c r="AA237" s="366">
        <v>45803</v>
      </c>
      <c r="AB237" s="367" t="s">
        <v>928</v>
      </c>
      <c r="AC237" s="362"/>
      <c r="AD237" s="362"/>
      <c r="AE237" s="362"/>
      <c r="AF237" s="362"/>
      <c r="AG237" s="362"/>
      <c r="AH237" s="362"/>
      <c r="AI237" s="362" t="s">
        <v>7018</v>
      </c>
      <c r="AJ237" s="362" t="s">
        <v>19</v>
      </c>
      <c r="AK237" s="362" t="s">
        <v>39</v>
      </c>
      <c r="AL237" s="362" t="s">
        <v>45</v>
      </c>
      <c r="AM237" s="362">
        <v>0</v>
      </c>
      <c r="AN237" s="362"/>
      <c r="AO237" s="368">
        <v>45803</v>
      </c>
      <c r="AP237" s="361" t="s">
        <v>928</v>
      </c>
      <c r="AR237">
        <v>1</v>
      </c>
      <c r="AS237" t="s">
        <v>539</v>
      </c>
      <c r="AT237" t="s">
        <v>5841</v>
      </c>
    </row>
    <row r="238" spans="2:46" ht="15" customHeight="1" x14ac:dyDescent="0.35">
      <c r="B238" s="362">
        <v>236</v>
      </c>
      <c r="C238" s="362" t="s">
        <v>929</v>
      </c>
      <c r="D238" s="362">
        <v>472</v>
      </c>
      <c r="E238" s="362" t="s">
        <v>172</v>
      </c>
      <c r="F238" s="362"/>
      <c r="G238" s="362" t="s">
        <v>63</v>
      </c>
      <c r="H238" s="362" t="s">
        <v>63</v>
      </c>
      <c r="I238" s="362" t="s">
        <v>63</v>
      </c>
      <c r="J238" s="362" t="s">
        <v>905</v>
      </c>
      <c r="K238" s="361" t="s">
        <v>930</v>
      </c>
      <c r="L238" s="362"/>
      <c r="M238" s="362" t="s">
        <v>90</v>
      </c>
      <c r="N238" s="362" t="s">
        <v>9</v>
      </c>
      <c r="O238" s="362"/>
      <c r="P238" s="362" t="s">
        <v>90</v>
      </c>
      <c r="Q238" s="362" t="s">
        <v>90</v>
      </c>
      <c r="R238" s="362"/>
      <c r="S238" s="361" t="s">
        <v>931</v>
      </c>
      <c r="T238" s="362"/>
      <c r="U238" s="362"/>
      <c r="V238" s="362" t="s">
        <v>844</v>
      </c>
      <c r="W238" s="362"/>
      <c r="X238" s="362" t="s">
        <v>9</v>
      </c>
      <c r="Y238" s="362" t="s">
        <v>46</v>
      </c>
      <c r="Z238" s="362" t="s">
        <v>90</v>
      </c>
      <c r="AA238" s="366" t="s">
        <v>90</v>
      </c>
      <c r="AB238" s="362" t="s">
        <v>90</v>
      </c>
      <c r="AC238" s="362"/>
      <c r="AD238" s="362"/>
      <c r="AE238" s="362"/>
      <c r="AF238" s="362"/>
      <c r="AG238" s="362"/>
      <c r="AH238" s="362"/>
      <c r="AI238" s="362" t="s">
        <v>7018</v>
      </c>
      <c r="AJ238" s="362" t="s">
        <v>19</v>
      </c>
      <c r="AK238" s="362" t="s">
        <v>40</v>
      </c>
      <c r="AL238" s="362" t="s">
        <v>40</v>
      </c>
      <c r="AM238" s="362">
        <v>0</v>
      </c>
      <c r="AN238" s="362"/>
      <c r="AO238" s="362"/>
      <c r="AP238" s="361"/>
      <c r="AR238">
        <v>1</v>
      </c>
      <c r="AS238" t="s">
        <v>9</v>
      </c>
      <c r="AT238" t="s">
        <v>9</v>
      </c>
    </row>
    <row r="239" spans="2:46" ht="15" customHeight="1" x14ac:dyDescent="0.35">
      <c r="B239" s="362">
        <v>237</v>
      </c>
      <c r="C239" s="362" t="s">
        <v>932</v>
      </c>
      <c r="D239" s="362">
        <v>472</v>
      </c>
      <c r="E239" s="362" t="s">
        <v>172</v>
      </c>
      <c r="F239" s="362"/>
      <c r="G239" s="362" t="s">
        <v>63</v>
      </c>
      <c r="H239" s="362" t="s">
        <v>63</v>
      </c>
      <c r="I239" s="362" t="s">
        <v>63</v>
      </c>
      <c r="J239" s="362" t="s">
        <v>905</v>
      </c>
      <c r="K239" s="361" t="s">
        <v>933</v>
      </c>
      <c r="L239" s="362"/>
      <c r="M239" s="362" t="s">
        <v>90</v>
      </c>
      <c r="N239" s="362" t="s">
        <v>9</v>
      </c>
      <c r="O239" s="362"/>
      <c r="P239" s="362" t="s">
        <v>90</v>
      </c>
      <c r="Q239" s="362" t="s">
        <v>90</v>
      </c>
      <c r="R239" s="362"/>
      <c r="S239" s="361" t="s">
        <v>931</v>
      </c>
      <c r="T239" s="362"/>
      <c r="U239" s="362"/>
      <c r="V239" s="362" t="s">
        <v>844</v>
      </c>
      <c r="W239" s="362"/>
      <c r="X239" s="362"/>
      <c r="Y239" s="362" t="s">
        <v>48</v>
      </c>
      <c r="Z239" s="362" t="s">
        <v>90</v>
      </c>
      <c r="AA239" s="366" t="s">
        <v>90</v>
      </c>
      <c r="AB239" s="362" t="s">
        <v>90</v>
      </c>
      <c r="AC239" s="362"/>
      <c r="AD239" s="362"/>
      <c r="AE239" s="362"/>
      <c r="AF239" s="362"/>
      <c r="AG239" s="362"/>
      <c r="AH239" s="362"/>
      <c r="AI239" s="362" t="s">
        <v>7018</v>
      </c>
      <c r="AJ239" s="362" t="s">
        <v>19</v>
      </c>
      <c r="AK239" s="362" t="s">
        <v>40</v>
      </c>
      <c r="AL239" s="362" t="s">
        <v>4410</v>
      </c>
      <c r="AM239" s="362">
        <v>0</v>
      </c>
      <c r="AN239" s="362"/>
      <c r="AO239" s="362"/>
      <c r="AP239" s="361"/>
      <c r="AR239">
        <v>1</v>
      </c>
      <c r="AS239" t="s">
        <v>5839</v>
      </c>
      <c r="AT239" t="s">
        <v>5839</v>
      </c>
    </row>
    <row r="240" spans="2:46" ht="15" customHeight="1" x14ac:dyDescent="0.35">
      <c r="B240" s="362">
        <v>238</v>
      </c>
      <c r="C240" s="362" t="s">
        <v>934</v>
      </c>
      <c r="D240" s="362">
        <v>472</v>
      </c>
      <c r="E240" s="362" t="s">
        <v>172</v>
      </c>
      <c r="F240" s="362"/>
      <c r="G240" s="362" t="s">
        <v>63</v>
      </c>
      <c r="H240" s="362" t="s">
        <v>63</v>
      </c>
      <c r="I240" s="362" t="s">
        <v>63</v>
      </c>
      <c r="J240" s="362" t="s">
        <v>935</v>
      </c>
      <c r="K240" s="361" t="s">
        <v>936</v>
      </c>
      <c r="L240" s="362"/>
      <c r="M240" s="362" t="s">
        <v>90</v>
      </c>
      <c r="N240" s="362" t="s">
        <v>9</v>
      </c>
      <c r="O240" s="362"/>
      <c r="P240" s="362" t="s">
        <v>90</v>
      </c>
      <c r="Q240" s="362" t="s">
        <v>90</v>
      </c>
      <c r="R240" s="362"/>
      <c r="S240" s="361" t="s">
        <v>937</v>
      </c>
      <c r="T240" s="362"/>
      <c r="U240" s="362"/>
      <c r="V240" s="362" t="s">
        <v>844</v>
      </c>
      <c r="W240" s="362"/>
      <c r="X240" s="362"/>
      <c r="Y240" s="362" t="s">
        <v>48</v>
      </c>
      <c r="Z240" s="362" t="s">
        <v>90</v>
      </c>
      <c r="AA240" s="366" t="s">
        <v>90</v>
      </c>
      <c r="AB240" s="362" t="s">
        <v>90</v>
      </c>
      <c r="AC240" s="362"/>
      <c r="AD240" s="362"/>
      <c r="AE240" s="362"/>
      <c r="AF240" s="362"/>
      <c r="AG240" s="362"/>
      <c r="AH240" s="362"/>
      <c r="AI240" s="362" t="s">
        <v>7018</v>
      </c>
      <c r="AJ240" s="362" t="s">
        <v>19</v>
      </c>
      <c r="AK240" s="362" t="s">
        <v>40</v>
      </c>
      <c r="AL240" s="362" t="s">
        <v>4410</v>
      </c>
      <c r="AM240" s="362">
        <v>0</v>
      </c>
      <c r="AN240" s="362"/>
      <c r="AO240" s="362"/>
      <c r="AP240" s="361"/>
      <c r="AR240">
        <v>1</v>
      </c>
      <c r="AS240" t="s">
        <v>5839</v>
      </c>
      <c r="AT240" t="s">
        <v>5839</v>
      </c>
    </row>
    <row r="241" spans="2:46" ht="15" customHeight="1" x14ac:dyDescent="0.35">
      <c r="B241" s="362">
        <v>239</v>
      </c>
      <c r="C241" s="362" t="s">
        <v>938</v>
      </c>
      <c r="D241" s="362">
        <v>472</v>
      </c>
      <c r="E241" s="362" t="s">
        <v>172</v>
      </c>
      <c r="F241" s="362"/>
      <c r="G241" s="362" t="s">
        <v>63</v>
      </c>
      <c r="H241" s="362" t="s">
        <v>63</v>
      </c>
      <c r="I241" s="362" t="s">
        <v>63</v>
      </c>
      <c r="J241" s="362" t="s">
        <v>935</v>
      </c>
      <c r="K241" s="361" t="s">
        <v>939</v>
      </c>
      <c r="L241" s="362"/>
      <c r="M241" s="362" t="s">
        <v>90</v>
      </c>
      <c r="N241" s="362" t="s">
        <v>9</v>
      </c>
      <c r="O241" s="362"/>
      <c r="P241" s="362" t="s">
        <v>90</v>
      </c>
      <c r="Q241" s="362" t="s">
        <v>90</v>
      </c>
      <c r="R241" s="362"/>
      <c r="S241" s="361" t="s">
        <v>940</v>
      </c>
      <c r="T241" s="362"/>
      <c r="U241" s="362"/>
      <c r="V241" s="362" t="s">
        <v>844</v>
      </c>
      <c r="W241" s="362"/>
      <c r="X241" s="362"/>
      <c r="Y241" s="362" t="s">
        <v>48</v>
      </c>
      <c r="Z241" s="362" t="s">
        <v>90</v>
      </c>
      <c r="AA241" s="366" t="s">
        <v>90</v>
      </c>
      <c r="AB241" s="363" t="s">
        <v>90</v>
      </c>
      <c r="AC241" s="362"/>
      <c r="AD241" s="362"/>
      <c r="AE241" s="362"/>
      <c r="AF241" s="362"/>
      <c r="AG241" s="362"/>
      <c r="AH241" s="362"/>
      <c r="AI241" s="362" t="s">
        <v>7018</v>
      </c>
      <c r="AJ241" s="362" t="s">
        <v>19</v>
      </c>
      <c r="AK241" s="362" t="s">
        <v>40</v>
      </c>
      <c r="AL241" s="362" t="s">
        <v>4410</v>
      </c>
      <c r="AM241" s="362">
        <v>0</v>
      </c>
      <c r="AN241" s="362"/>
      <c r="AO241" s="362"/>
      <c r="AP241" s="361"/>
      <c r="AR241">
        <v>1</v>
      </c>
      <c r="AS241" t="s">
        <v>5839</v>
      </c>
      <c r="AT241" t="s">
        <v>5839</v>
      </c>
    </row>
    <row r="242" spans="2:46" ht="15" customHeight="1" x14ac:dyDescent="0.35">
      <c r="B242" s="362">
        <v>240</v>
      </c>
      <c r="C242" s="362" t="s">
        <v>941</v>
      </c>
      <c r="D242" s="362">
        <v>472</v>
      </c>
      <c r="E242" s="362" t="s">
        <v>172</v>
      </c>
      <c r="F242" s="362"/>
      <c r="G242" s="362" t="s">
        <v>63</v>
      </c>
      <c r="H242" s="362" t="s">
        <v>63</v>
      </c>
      <c r="I242" s="362" t="s">
        <v>63</v>
      </c>
      <c r="J242" s="362" t="s">
        <v>935</v>
      </c>
      <c r="K242" s="361" t="s">
        <v>942</v>
      </c>
      <c r="L242" s="362"/>
      <c r="M242" s="362" t="s">
        <v>90</v>
      </c>
      <c r="N242" s="362" t="s">
        <v>9</v>
      </c>
      <c r="O242" s="362"/>
      <c r="P242" s="362" t="s">
        <v>90</v>
      </c>
      <c r="Q242" s="362" t="s">
        <v>90</v>
      </c>
      <c r="R242" s="362"/>
      <c r="S242" s="361" t="s">
        <v>943</v>
      </c>
      <c r="T242" s="362"/>
      <c r="U242" s="362"/>
      <c r="V242" s="362" t="s">
        <v>844</v>
      </c>
      <c r="W242" s="362"/>
      <c r="X242" s="362"/>
      <c r="Y242" s="362" t="s">
        <v>48</v>
      </c>
      <c r="Z242" s="362" t="s">
        <v>90</v>
      </c>
      <c r="AA242" s="366" t="s">
        <v>90</v>
      </c>
      <c r="AB242" s="363" t="s">
        <v>90</v>
      </c>
      <c r="AC242" s="362"/>
      <c r="AD242" s="362"/>
      <c r="AE242" s="362"/>
      <c r="AF242" s="362"/>
      <c r="AG242" s="362"/>
      <c r="AH242" s="362"/>
      <c r="AI242" s="362" t="s">
        <v>7018</v>
      </c>
      <c r="AJ242" s="362" t="s">
        <v>19</v>
      </c>
      <c r="AK242" s="362" t="s">
        <v>40</v>
      </c>
      <c r="AL242" s="362" t="s">
        <v>4410</v>
      </c>
      <c r="AM242" s="362">
        <v>0</v>
      </c>
      <c r="AN242" s="362"/>
      <c r="AO242" s="362"/>
      <c r="AP242" s="361"/>
      <c r="AR242">
        <v>1</v>
      </c>
      <c r="AS242" t="s">
        <v>5839</v>
      </c>
      <c r="AT242" t="s">
        <v>5839</v>
      </c>
    </row>
    <row r="243" spans="2:46" ht="15" customHeight="1" x14ac:dyDescent="0.35">
      <c r="B243" s="362">
        <v>241</v>
      </c>
      <c r="C243" s="362" t="s">
        <v>944</v>
      </c>
      <c r="D243" s="362">
        <v>472</v>
      </c>
      <c r="E243" s="362" t="s">
        <v>172</v>
      </c>
      <c r="F243" s="362"/>
      <c r="G243" s="362" t="s">
        <v>63</v>
      </c>
      <c r="H243" s="362" t="s">
        <v>63</v>
      </c>
      <c r="I243" s="362" t="s">
        <v>63</v>
      </c>
      <c r="J243" s="362" t="s">
        <v>935</v>
      </c>
      <c r="K243" s="361" t="s">
        <v>945</v>
      </c>
      <c r="L243" s="362"/>
      <c r="M243" s="362" t="s">
        <v>90</v>
      </c>
      <c r="N243" s="362" t="s">
        <v>9</v>
      </c>
      <c r="O243" s="362"/>
      <c r="P243" s="362" t="s">
        <v>90</v>
      </c>
      <c r="Q243" s="362" t="s">
        <v>90</v>
      </c>
      <c r="R243" s="362"/>
      <c r="S243" s="361" t="s">
        <v>946</v>
      </c>
      <c r="T243" s="362"/>
      <c r="U243" s="362"/>
      <c r="V243" s="362" t="s">
        <v>844</v>
      </c>
      <c r="W243" s="362"/>
      <c r="X243" s="362"/>
      <c r="Y243" s="362" t="s">
        <v>48</v>
      </c>
      <c r="Z243" s="362" t="s">
        <v>90</v>
      </c>
      <c r="AA243" s="366" t="s">
        <v>90</v>
      </c>
      <c r="AB243" s="362" t="s">
        <v>90</v>
      </c>
      <c r="AC243" s="362"/>
      <c r="AD243" s="362"/>
      <c r="AE243" s="362"/>
      <c r="AF243" s="362"/>
      <c r="AG243" s="362"/>
      <c r="AH243" s="362"/>
      <c r="AI243" s="362" t="s">
        <v>7018</v>
      </c>
      <c r="AJ243" s="362" t="s">
        <v>19</v>
      </c>
      <c r="AK243" s="362" t="s">
        <v>40</v>
      </c>
      <c r="AL243" s="362" t="s">
        <v>4410</v>
      </c>
      <c r="AM243" s="362">
        <v>0</v>
      </c>
      <c r="AN243" s="362"/>
      <c r="AO243" s="362"/>
      <c r="AP243" s="361"/>
      <c r="AR243">
        <v>1</v>
      </c>
      <c r="AS243" t="s">
        <v>5839</v>
      </c>
      <c r="AT243" t="s">
        <v>5839</v>
      </c>
    </row>
    <row r="244" spans="2:46" ht="15" customHeight="1" x14ac:dyDescent="0.35">
      <c r="B244" s="362">
        <v>242</v>
      </c>
      <c r="C244" s="362" t="s">
        <v>947</v>
      </c>
      <c r="D244" s="362">
        <v>472</v>
      </c>
      <c r="E244" s="362" t="s">
        <v>172</v>
      </c>
      <c r="F244" s="362"/>
      <c r="G244" s="362" t="s">
        <v>63</v>
      </c>
      <c r="H244" s="362" t="s">
        <v>63</v>
      </c>
      <c r="I244" s="362" t="s">
        <v>63</v>
      </c>
      <c r="J244" s="362" t="s">
        <v>948</v>
      </c>
      <c r="K244" s="361" t="s">
        <v>754</v>
      </c>
      <c r="L244" s="362"/>
      <c r="M244" s="362" t="s">
        <v>90</v>
      </c>
      <c r="N244" s="362" t="s">
        <v>9</v>
      </c>
      <c r="O244" s="362"/>
      <c r="P244" s="362" t="s">
        <v>90</v>
      </c>
      <c r="Q244" s="362" t="s">
        <v>90</v>
      </c>
      <c r="R244" s="362"/>
      <c r="S244" s="361" t="s">
        <v>949</v>
      </c>
      <c r="T244" s="362"/>
      <c r="U244" s="362"/>
      <c r="V244" s="362" t="s">
        <v>844</v>
      </c>
      <c r="W244" s="362"/>
      <c r="X244" s="362"/>
      <c r="Y244" s="362" t="s">
        <v>48</v>
      </c>
      <c r="Z244" s="362" t="s">
        <v>90</v>
      </c>
      <c r="AA244" s="366" t="s">
        <v>90</v>
      </c>
      <c r="AB244" s="362" t="s">
        <v>90</v>
      </c>
      <c r="AC244" s="362"/>
      <c r="AD244" s="362"/>
      <c r="AE244" s="362"/>
      <c r="AF244" s="362"/>
      <c r="AG244" s="362"/>
      <c r="AH244" s="362"/>
      <c r="AI244" s="362" t="s">
        <v>7018</v>
      </c>
      <c r="AJ244" s="362" t="s">
        <v>19</v>
      </c>
      <c r="AK244" s="362" t="s">
        <v>40</v>
      </c>
      <c r="AL244" s="362" t="s">
        <v>4410</v>
      </c>
      <c r="AM244" s="362">
        <v>0</v>
      </c>
      <c r="AN244" s="362"/>
      <c r="AO244" s="362"/>
      <c r="AP244" s="361"/>
      <c r="AR244">
        <v>1</v>
      </c>
      <c r="AS244" t="s">
        <v>5839</v>
      </c>
      <c r="AT244" t="s">
        <v>5839</v>
      </c>
    </row>
    <row r="245" spans="2:46" ht="15" customHeight="1" x14ac:dyDescent="0.35">
      <c r="B245" s="362">
        <v>243</v>
      </c>
      <c r="C245" s="362" t="s">
        <v>950</v>
      </c>
      <c r="D245" s="362">
        <v>472</v>
      </c>
      <c r="E245" s="362" t="s">
        <v>172</v>
      </c>
      <c r="F245" s="362"/>
      <c r="G245" s="362" t="s">
        <v>63</v>
      </c>
      <c r="H245" s="362" t="s">
        <v>63</v>
      </c>
      <c r="I245" s="362" t="s">
        <v>63</v>
      </c>
      <c r="J245" s="362" t="s">
        <v>898</v>
      </c>
      <c r="K245" s="361" t="s">
        <v>951</v>
      </c>
      <c r="L245" s="362"/>
      <c r="M245" s="362" t="s">
        <v>90</v>
      </c>
      <c r="N245" s="362" t="s">
        <v>180</v>
      </c>
      <c r="O245" s="362"/>
      <c r="P245" s="362" t="s">
        <v>90</v>
      </c>
      <c r="Q245" s="362" t="s">
        <v>90</v>
      </c>
      <c r="R245" s="362"/>
      <c r="S245" s="361"/>
      <c r="T245" s="362"/>
      <c r="U245" s="362"/>
      <c r="V245" s="362" t="s">
        <v>844</v>
      </c>
      <c r="W245" s="362"/>
      <c r="X245" s="362"/>
      <c r="Y245" s="362" t="s">
        <v>45</v>
      </c>
      <c r="Z245" s="362" t="s">
        <v>181</v>
      </c>
      <c r="AA245" s="366">
        <v>45803</v>
      </c>
      <c r="AB245" s="367" t="s">
        <v>952</v>
      </c>
      <c r="AC245" s="362"/>
      <c r="AD245" s="362"/>
      <c r="AE245" s="362"/>
      <c r="AF245" s="362"/>
      <c r="AG245" s="362"/>
      <c r="AH245" s="362"/>
      <c r="AI245" s="362" t="s">
        <v>7018</v>
      </c>
      <c r="AJ245" s="362" t="s">
        <v>19</v>
      </c>
      <c r="AK245" s="362" t="s">
        <v>39</v>
      </c>
      <c r="AL245" s="362" t="s">
        <v>45</v>
      </c>
      <c r="AM245" s="362">
        <v>0</v>
      </c>
      <c r="AN245" s="362"/>
      <c r="AO245" s="368">
        <v>45803</v>
      </c>
      <c r="AP245" s="361" t="s">
        <v>952</v>
      </c>
      <c r="AR245">
        <v>1</v>
      </c>
      <c r="AS245" t="s">
        <v>539</v>
      </c>
      <c r="AT245" t="s">
        <v>5841</v>
      </c>
    </row>
    <row r="246" spans="2:46" ht="15" customHeight="1" x14ac:dyDescent="0.35">
      <c r="B246" s="362">
        <v>244</v>
      </c>
      <c r="C246" s="362" t="s">
        <v>953</v>
      </c>
      <c r="D246" s="362">
        <v>472</v>
      </c>
      <c r="E246" s="362" t="s">
        <v>172</v>
      </c>
      <c r="F246" s="362"/>
      <c r="G246" s="362" t="s">
        <v>63</v>
      </c>
      <c r="H246" s="362" t="s">
        <v>63</v>
      </c>
      <c r="I246" s="362" t="s">
        <v>63</v>
      </c>
      <c r="J246" s="362" t="s">
        <v>954</v>
      </c>
      <c r="K246" s="361" t="s">
        <v>955</v>
      </c>
      <c r="L246" s="362"/>
      <c r="M246" s="362" t="s">
        <v>90</v>
      </c>
      <c r="N246" s="362" t="s">
        <v>180</v>
      </c>
      <c r="O246" s="362"/>
      <c r="P246" s="362" t="s">
        <v>90</v>
      </c>
      <c r="Q246" s="362" t="s">
        <v>90</v>
      </c>
      <c r="R246" s="362"/>
      <c r="S246" s="361"/>
      <c r="T246" s="362"/>
      <c r="U246" s="362"/>
      <c r="V246" s="362" t="s">
        <v>844</v>
      </c>
      <c r="W246" s="362"/>
      <c r="X246" s="362"/>
      <c r="Y246" s="362" t="s">
        <v>45</v>
      </c>
      <c r="Z246" s="362" t="s">
        <v>181</v>
      </c>
      <c r="AA246" s="366">
        <v>45803</v>
      </c>
      <c r="AB246" s="367" t="s">
        <v>956</v>
      </c>
      <c r="AC246" s="362"/>
      <c r="AD246" s="362"/>
      <c r="AE246" s="362"/>
      <c r="AF246" s="362"/>
      <c r="AG246" s="362"/>
      <c r="AH246" s="362"/>
      <c r="AI246" s="362" t="s">
        <v>7018</v>
      </c>
      <c r="AJ246" s="362" t="s">
        <v>19</v>
      </c>
      <c r="AK246" s="362" t="s">
        <v>39</v>
      </c>
      <c r="AL246" s="362" t="s">
        <v>45</v>
      </c>
      <c r="AM246" s="362">
        <v>0</v>
      </c>
      <c r="AN246" s="362"/>
      <c r="AO246" s="368">
        <v>45803</v>
      </c>
      <c r="AP246" s="361" t="s">
        <v>956</v>
      </c>
      <c r="AR246">
        <v>1</v>
      </c>
      <c r="AS246" t="s">
        <v>539</v>
      </c>
      <c r="AT246" t="s">
        <v>5841</v>
      </c>
    </row>
    <row r="247" spans="2:46" ht="15" customHeight="1" x14ac:dyDescent="0.35">
      <c r="B247" s="362">
        <v>245</v>
      </c>
      <c r="C247" s="362" t="s">
        <v>957</v>
      </c>
      <c r="D247" s="362">
        <v>472</v>
      </c>
      <c r="E247" s="362" t="s">
        <v>172</v>
      </c>
      <c r="F247" s="362"/>
      <c r="G247" s="362" t="s">
        <v>63</v>
      </c>
      <c r="H247" s="362" t="s">
        <v>63</v>
      </c>
      <c r="I247" s="362" t="s">
        <v>63</v>
      </c>
      <c r="J247" s="362" t="s">
        <v>954</v>
      </c>
      <c r="K247" s="361" t="s">
        <v>958</v>
      </c>
      <c r="L247" s="362"/>
      <c r="M247" s="362" t="s">
        <v>90</v>
      </c>
      <c r="N247" s="362" t="s">
        <v>180</v>
      </c>
      <c r="O247" s="362"/>
      <c r="P247" s="362" t="s">
        <v>90</v>
      </c>
      <c r="Q247" s="362" t="s">
        <v>90</v>
      </c>
      <c r="R247" s="362"/>
      <c r="S247" s="361"/>
      <c r="T247" s="362"/>
      <c r="U247" s="362"/>
      <c r="V247" s="362" t="s">
        <v>844</v>
      </c>
      <c r="W247" s="362"/>
      <c r="X247" s="362"/>
      <c r="Y247" s="362" t="s">
        <v>45</v>
      </c>
      <c r="Z247" s="362" t="s">
        <v>181</v>
      </c>
      <c r="AA247" s="366">
        <v>45803</v>
      </c>
      <c r="AB247" s="367" t="s">
        <v>959</v>
      </c>
      <c r="AC247" s="362"/>
      <c r="AD247" s="362"/>
      <c r="AE247" s="362"/>
      <c r="AF247" s="362"/>
      <c r="AG247" s="362"/>
      <c r="AH247" s="362"/>
      <c r="AI247" s="362" t="s">
        <v>7018</v>
      </c>
      <c r="AJ247" s="362" t="s">
        <v>19</v>
      </c>
      <c r="AK247" s="362" t="s">
        <v>39</v>
      </c>
      <c r="AL247" s="362" t="s">
        <v>45</v>
      </c>
      <c r="AM247" s="362">
        <v>0</v>
      </c>
      <c r="AN247" s="362"/>
      <c r="AO247" s="368">
        <v>45803</v>
      </c>
      <c r="AP247" s="361" t="s">
        <v>959</v>
      </c>
      <c r="AR247">
        <v>1</v>
      </c>
      <c r="AS247" t="s">
        <v>539</v>
      </c>
      <c r="AT247" t="s">
        <v>5841</v>
      </c>
    </row>
    <row r="248" spans="2:46" ht="15" customHeight="1" x14ac:dyDescent="0.35">
      <c r="B248" s="362">
        <v>246</v>
      </c>
      <c r="C248" s="362" t="s">
        <v>960</v>
      </c>
      <c r="D248" s="362">
        <v>472</v>
      </c>
      <c r="E248" s="362" t="s">
        <v>172</v>
      </c>
      <c r="F248" s="362"/>
      <c r="G248" s="362" t="s">
        <v>63</v>
      </c>
      <c r="H248" s="362" t="s">
        <v>63</v>
      </c>
      <c r="I248" s="362" t="s">
        <v>63</v>
      </c>
      <c r="J248" s="362" t="s">
        <v>898</v>
      </c>
      <c r="K248" s="361" t="s">
        <v>961</v>
      </c>
      <c r="L248" s="362"/>
      <c r="M248" s="362" t="s">
        <v>90</v>
      </c>
      <c r="N248" s="362" t="s">
        <v>9</v>
      </c>
      <c r="O248" s="362"/>
      <c r="P248" s="362" t="s">
        <v>90</v>
      </c>
      <c r="Q248" s="362" t="s">
        <v>90</v>
      </c>
      <c r="R248" s="362"/>
      <c r="S248" s="361" t="s">
        <v>962</v>
      </c>
      <c r="T248" s="362"/>
      <c r="U248" s="362"/>
      <c r="V248" s="362" t="s">
        <v>844</v>
      </c>
      <c r="W248" s="362"/>
      <c r="X248" s="362" t="s">
        <v>9</v>
      </c>
      <c r="Y248" s="362" t="s">
        <v>46</v>
      </c>
      <c r="Z248" s="362" t="s">
        <v>90</v>
      </c>
      <c r="AA248" s="366" t="s">
        <v>90</v>
      </c>
      <c r="AB248" s="363" t="s">
        <v>90</v>
      </c>
      <c r="AC248" s="362"/>
      <c r="AD248" s="362"/>
      <c r="AE248" s="362"/>
      <c r="AF248" s="362"/>
      <c r="AG248" s="362"/>
      <c r="AH248" s="362"/>
      <c r="AI248" s="362" t="s">
        <v>7018</v>
      </c>
      <c r="AJ248" s="362" t="s">
        <v>19</v>
      </c>
      <c r="AK248" s="362" t="s">
        <v>40</v>
      </c>
      <c r="AL248" s="362" t="s">
        <v>40</v>
      </c>
      <c r="AM248" s="362">
        <v>0</v>
      </c>
      <c r="AN248" s="362"/>
      <c r="AO248" s="362"/>
      <c r="AP248" s="361"/>
      <c r="AR248">
        <v>1</v>
      </c>
      <c r="AS248" t="s">
        <v>9</v>
      </c>
      <c r="AT248" t="s">
        <v>9</v>
      </c>
    </row>
    <row r="249" spans="2:46" ht="15" customHeight="1" x14ac:dyDescent="0.35">
      <c r="B249" s="362">
        <v>247</v>
      </c>
      <c r="C249" s="362" t="s">
        <v>963</v>
      </c>
      <c r="D249" s="362">
        <v>472</v>
      </c>
      <c r="E249" s="362" t="s">
        <v>172</v>
      </c>
      <c r="F249" s="362"/>
      <c r="G249" s="362" t="s">
        <v>63</v>
      </c>
      <c r="H249" s="362" t="s">
        <v>63</v>
      </c>
      <c r="I249" s="362" t="s">
        <v>63</v>
      </c>
      <c r="J249" s="362" t="s">
        <v>26</v>
      </c>
      <c r="K249" s="361" t="s">
        <v>964</v>
      </c>
      <c r="L249" s="362"/>
      <c r="M249" s="362" t="s">
        <v>90</v>
      </c>
      <c r="N249" s="362" t="s">
        <v>9</v>
      </c>
      <c r="O249" s="362"/>
      <c r="P249" s="362" t="s">
        <v>90</v>
      </c>
      <c r="Q249" s="362" t="s">
        <v>90</v>
      </c>
      <c r="R249" s="362"/>
      <c r="S249" s="361" t="s">
        <v>965</v>
      </c>
      <c r="T249" s="362"/>
      <c r="U249" s="362"/>
      <c r="V249" s="362" t="s">
        <v>844</v>
      </c>
      <c r="W249" s="362"/>
      <c r="X249" s="362"/>
      <c r="Y249" s="362" t="s">
        <v>48</v>
      </c>
      <c r="Z249" s="362" t="s">
        <v>90</v>
      </c>
      <c r="AA249" s="366" t="s">
        <v>90</v>
      </c>
      <c r="AB249" s="362" t="s">
        <v>90</v>
      </c>
      <c r="AC249" s="362"/>
      <c r="AD249" s="362"/>
      <c r="AE249" s="362"/>
      <c r="AF249" s="362"/>
      <c r="AG249" s="362"/>
      <c r="AH249" s="362"/>
      <c r="AI249" s="362" t="s">
        <v>7018</v>
      </c>
      <c r="AJ249" s="362" t="s">
        <v>19</v>
      </c>
      <c r="AK249" s="362" t="s">
        <v>40</v>
      </c>
      <c r="AL249" s="362" t="s">
        <v>4410</v>
      </c>
      <c r="AM249" s="362">
        <v>0</v>
      </c>
      <c r="AN249" s="362"/>
      <c r="AO249" s="362"/>
      <c r="AP249" s="361"/>
      <c r="AR249">
        <v>1</v>
      </c>
      <c r="AS249" t="s">
        <v>5839</v>
      </c>
      <c r="AT249" t="s">
        <v>5839</v>
      </c>
    </row>
    <row r="250" spans="2:46" ht="15" customHeight="1" x14ac:dyDescent="0.35">
      <c r="B250" s="362">
        <v>248</v>
      </c>
      <c r="C250" s="362" t="s">
        <v>966</v>
      </c>
      <c r="D250" s="362">
        <v>472</v>
      </c>
      <c r="E250" s="362" t="s">
        <v>172</v>
      </c>
      <c r="F250" s="362"/>
      <c r="G250" s="362" t="s">
        <v>63</v>
      </c>
      <c r="H250" s="362" t="s">
        <v>63</v>
      </c>
      <c r="I250" s="362" t="s">
        <v>63</v>
      </c>
      <c r="J250" s="362" t="s">
        <v>948</v>
      </c>
      <c r="K250" s="361" t="s">
        <v>967</v>
      </c>
      <c r="L250" s="362"/>
      <c r="M250" s="362" t="s">
        <v>90</v>
      </c>
      <c r="N250" s="362" t="s">
        <v>9</v>
      </c>
      <c r="O250" s="362"/>
      <c r="P250" s="362" t="s">
        <v>90</v>
      </c>
      <c r="Q250" s="362" t="s">
        <v>90</v>
      </c>
      <c r="R250" s="362"/>
      <c r="S250" s="369" t="s">
        <v>968</v>
      </c>
      <c r="T250" s="369"/>
      <c r="U250" s="369"/>
      <c r="V250" s="362" t="s">
        <v>844</v>
      </c>
      <c r="W250" s="362"/>
      <c r="X250" s="362"/>
      <c r="Y250" s="362" t="s">
        <v>48</v>
      </c>
      <c r="Z250" s="362" t="s">
        <v>90</v>
      </c>
      <c r="AA250" s="366" t="s">
        <v>90</v>
      </c>
      <c r="AB250" s="362" t="s">
        <v>90</v>
      </c>
      <c r="AC250" s="362"/>
      <c r="AD250" s="362"/>
      <c r="AE250" s="362"/>
      <c r="AF250" s="362"/>
      <c r="AG250" s="362"/>
      <c r="AH250" s="362"/>
      <c r="AI250" s="362" t="s">
        <v>7018</v>
      </c>
      <c r="AJ250" s="362" t="s">
        <v>19</v>
      </c>
      <c r="AK250" s="362" t="s">
        <v>40</v>
      </c>
      <c r="AL250" s="362" t="s">
        <v>4410</v>
      </c>
      <c r="AM250" s="362">
        <v>0</v>
      </c>
      <c r="AN250" s="362"/>
      <c r="AO250" s="362"/>
      <c r="AP250" s="361"/>
      <c r="AR250">
        <v>1</v>
      </c>
      <c r="AS250" t="s">
        <v>5839</v>
      </c>
      <c r="AT250" t="s">
        <v>5839</v>
      </c>
    </row>
    <row r="251" spans="2:46" ht="15" customHeight="1" x14ac:dyDescent="0.35">
      <c r="B251" s="362">
        <v>249</v>
      </c>
      <c r="C251" s="362" t="s">
        <v>969</v>
      </c>
      <c r="D251" s="362">
        <v>472</v>
      </c>
      <c r="E251" s="362" t="s">
        <v>172</v>
      </c>
      <c r="F251" s="362"/>
      <c r="G251" s="362" t="s">
        <v>63</v>
      </c>
      <c r="H251" s="362" t="s">
        <v>63</v>
      </c>
      <c r="I251" s="362" t="s">
        <v>63</v>
      </c>
      <c r="J251" s="362" t="s">
        <v>948</v>
      </c>
      <c r="K251" s="361" t="s">
        <v>970</v>
      </c>
      <c r="L251" s="362"/>
      <c r="M251" s="362" t="s">
        <v>90</v>
      </c>
      <c r="N251" s="362" t="s">
        <v>9</v>
      </c>
      <c r="O251" s="362"/>
      <c r="P251" s="362" t="s">
        <v>90</v>
      </c>
      <c r="Q251" s="362" t="s">
        <v>90</v>
      </c>
      <c r="R251" s="362"/>
      <c r="S251" s="374" t="s">
        <v>971</v>
      </c>
      <c r="T251" s="374"/>
      <c r="U251" s="374"/>
      <c r="V251" s="362" t="s">
        <v>844</v>
      </c>
      <c r="W251" s="362"/>
      <c r="X251" s="362"/>
      <c r="Y251" s="362" t="s">
        <v>48</v>
      </c>
      <c r="Z251" s="362" t="s">
        <v>90</v>
      </c>
      <c r="AA251" s="366" t="s">
        <v>90</v>
      </c>
      <c r="AB251" s="363" t="s">
        <v>90</v>
      </c>
      <c r="AC251" s="362"/>
      <c r="AD251" s="362"/>
      <c r="AE251" s="362"/>
      <c r="AF251" s="362"/>
      <c r="AG251" s="362"/>
      <c r="AH251" s="362"/>
      <c r="AI251" s="362" t="s">
        <v>7018</v>
      </c>
      <c r="AJ251" s="362" t="s">
        <v>19</v>
      </c>
      <c r="AK251" s="362" t="s">
        <v>40</v>
      </c>
      <c r="AL251" s="362" t="s">
        <v>4410</v>
      </c>
      <c r="AM251" s="362">
        <v>0</v>
      </c>
      <c r="AN251" s="362"/>
      <c r="AO251" s="362"/>
      <c r="AP251" s="361"/>
      <c r="AR251">
        <v>1</v>
      </c>
      <c r="AS251" t="s">
        <v>5839</v>
      </c>
      <c r="AT251" t="s">
        <v>5839</v>
      </c>
    </row>
    <row r="252" spans="2:46" ht="15" customHeight="1" x14ac:dyDescent="0.35">
      <c r="B252" s="362">
        <v>250</v>
      </c>
      <c r="C252" s="362" t="s">
        <v>972</v>
      </c>
      <c r="D252" s="362">
        <v>472</v>
      </c>
      <c r="E252" s="362" t="s">
        <v>172</v>
      </c>
      <c r="F252" s="362"/>
      <c r="G252" s="362" t="s">
        <v>63</v>
      </c>
      <c r="H252" s="362" t="s">
        <v>63</v>
      </c>
      <c r="I252" s="362" t="s">
        <v>63</v>
      </c>
      <c r="J252" s="362" t="s">
        <v>898</v>
      </c>
      <c r="K252" s="361" t="s">
        <v>973</v>
      </c>
      <c r="L252" s="362"/>
      <c r="M252" s="362" t="s">
        <v>90</v>
      </c>
      <c r="N252" s="362" t="s">
        <v>9</v>
      </c>
      <c r="O252" s="362"/>
      <c r="P252" s="362" t="s">
        <v>90</v>
      </c>
      <c r="Q252" s="362" t="s">
        <v>90</v>
      </c>
      <c r="R252" s="362"/>
      <c r="S252" s="361" t="s">
        <v>974</v>
      </c>
      <c r="T252" s="362" t="s">
        <v>975</v>
      </c>
      <c r="U252" s="362"/>
      <c r="V252" s="362" t="s">
        <v>844</v>
      </c>
      <c r="W252" s="362"/>
      <c r="X252" s="362" t="s">
        <v>9</v>
      </c>
      <c r="Y252" s="362" t="s">
        <v>50</v>
      </c>
      <c r="Z252" s="362" t="s">
        <v>90</v>
      </c>
      <c r="AA252" s="366" t="s">
        <v>90</v>
      </c>
      <c r="AB252" s="362" t="s">
        <v>90</v>
      </c>
      <c r="AC252" s="362"/>
      <c r="AD252" s="362"/>
      <c r="AE252" s="362"/>
      <c r="AF252" s="362"/>
      <c r="AG252" s="362"/>
      <c r="AH252" s="362"/>
      <c r="AI252" s="362" t="s">
        <v>7018</v>
      </c>
      <c r="AJ252" s="362" t="s">
        <v>19</v>
      </c>
      <c r="AK252" s="362" t="s">
        <v>40</v>
      </c>
      <c r="AL252" s="362" t="s">
        <v>7019</v>
      </c>
      <c r="AM252" s="362">
        <v>0</v>
      </c>
      <c r="AN252" s="362"/>
      <c r="AO252" s="362"/>
      <c r="AP252" s="361"/>
      <c r="AR252">
        <v>1</v>
      </c>
      <c r="AS252" t="s">
        <v>9</v>
      </c>
      <c r="AT252" t="s">
        <v>9</v>
      </c>
    </row>
    <row r="253" spans="2:46" ht="15" customHeight="1" x14ac:dyDescent="0.35">
      <c r="B253" s="362">
        <v>251</v>
      </c>
      <c r="C253" s="362" t="s">
        <v>976</v>
      </c>
      <c r="D253" s="362">
        <v>472</v>
      </c>
      <c r="E253" s="362" t="s">
        <v>172</v>
      </c>
      <c r="F253" s="362"/>
      <c r="G253" s="362" t="s">
        <v>63</v>
      </c>
      <c r="H253" s="362" t="s">
        <v>63</v>
      </c>
      <c r="I253" s="362" t="s">
        <v>63</v>
      </c>
      <c r="J253" s="362" t="s">
        <v>898</v>
      </c>
      <c r="K253" s="361" t="s">
        <v>977</v>
      </c>
      <c r="L253" s="362"/>
      <c r="M253" s="362" t="s">
        <v>90</v>
      </c>
      <c r="N253" s="362" t="s">
        <v>9</v>
      </c>
      <c r="O253" s="362"/>
      <c r="P253" s="362" t="s">
        <v>90</v>
      </c>
      <c r="Q253" s="362" t="s">
        <v>90</v>
      </c>
      <c r="R253" s="362"/>
      <c r="S253" s="361" t="s">
        <v>974</v>
      </c>
      <c r="T253" s="362"/>
      <c r="U253" s="362"/>
      <c r="V253" s="362" t="s">
        <v>844</v>
      </c>
      <c r="W253" s="362"/>
      <c r="X253" s="362" t="s">
        <v>9</v>
      </c>
      <c r="Y253" s="362" t="s">
        <v>46</v>
      </c>
      <c r="Z253" s="362" t="s">
        <v>90</v>
      </c>
      <c r="AA253" s="366" t="s">
        <v>90</v>
      </c>
      <c r="AB253" s="362" t="s">
        <v>90</v>
      </c>
      <c r="AC253" s="362"/>
      <c r="AD253" s="362"/>
      <c r="AE253" s="362"/>
      <c r="AF253" s="362"/>
      <c r="AG253" s="362"/>
      <c r="AH253" s="362"/>
      <c r="AI253" s="362" t="s">
        <v>7018</v>
      </c>
      <c r="AJ253" s="362" t="s">
        <v>19</v>
      </c>
      <c r="AK253" s="362" t="s">
        <v>40</v>
      </c>
      <c r="AL253" s="362" t="s">
        <v>7019</v>
      </c>
      <c r="AM253" s="362">
        <v>0</v>
      </c>
      <c r="AN253" s="362"/>
      <c r="AO253" s="362"/>
      <c r="AP253" s="361"/>
      <c r="AR253">
        <v>1</v>
      </c>
      <c r="AS253" t="s">
        <v>9</v>
      </c>
      <c r="AT253" t="s">
        <v>9</v>
      </c>
    </row>
    <row r="254" spans="2:46" ht="15" customHeight="1" x14ac:dyDescent="0.35">
      <c r="B254" s="362">
        <v>252</v>
      </c>
      <c r="C254" s="362" t="s">
        <v>978</v>
      </c>
      <c r="D254" s="362">
        <v>472</v>
      </c>
      <c r="E254" s="362" t="s">
        <v>172</v>
      </c>
      <c r="F254" s="362"/>
      <c r="G254" s="362" t="s">
        <v>63</v>
      </c>
      <c r="H254" s="362" t="s">
        <v>63</v>
      </c>
      <c r="I254" s="362" t="s">
        <v>63</v>
      </c>
      <c r="J254" s="362" t="s">
        <v>24</v>
      </c>
      <c r="K254" s="361" t="s">
        <v>979</v>
      </c>
      <c r="L254" s="362"/>
      <c r="M254" s="362" t="s">
        <v>90</v>
      </c>
      <c r="N254" s="362" t="s">
        <v>180</v>
      </c>
      <c r="O254" s="362"/>
      <c r="P254" s="362" t="s">
        <v>90</v>
      </c>
      <c r="Q254" s="362" t="s">
        <v>90</v>
      </c>
      <c r="R254" s="362"/>
      <c r="S254" s="361"/>
      <c r="T254" s="362"/>
      <c r="U254" s="362"/>
      <c r="V254" s="362" t="s">
        <v>844</v>
      </c>
      <c r="W254" s="362"/>
      <c r="X254" s="362"/>
      <c r="Y254" s="362" t="s">
        <v>45</v>
      </c>
      <c r="Z254" s="362" t="s">
        <v>181</v>
      </c>
      <c r="AA254" s="366">
        <v>45806</v>
      </c>
      <c r="AB254" s="367" t="s">
        <v>980</v>
      </c>
      <c r="AC254" s="362"/>
      <c r="AD254" s="362"/>
      <c r="AE254" s="362"/>
      <c r="AF254" s="362"/>
      <c r="AG254" s="362"/>
      <c r="AH254" s="362"/>
      <c r="AI254" s="362" t="s">
        <v>7018</v>
      </c>
      <c r="AJ254" s="362" t="s">
        <v>19</v>
      </c>
      <c r="AK254" s="362" t="s">
        <v>39</v>
      </c>
      <c r="AL254" s="362" t="s">
        <v>45</v>
      </c>
      <c r="AM254" s="362">
        <v>0</v>
      </c>
      <c r="AN254" s="362"/>
      <c r="AO254" s="368">
        <v>45806</v>
      </c>
      <c r="AP254" s="361" t="s">
        <v>980</v>
      </c>
      <c r="AR254">
        <v>1</v>
      </c>
      <c r="AS254" t="s">
        <v>539</v>
      </c>
      <c r="AT254" t="s">
        <v>5841</v>
      </c>
    </row>
    <row r="255" spans="2:46" ht="15" customHeight="1" x14ac:dyDescent="0.35">
      <c r="B255" s="362">
        <v>253</v>
      </c>
      <c r="C255" s="362" t="s">
        <v>981</v>
      </c>
      <c r="D255" s="362">
        <v>472</v>
      </c>
      <c r="E255" s="362" t="s">
        <v>172</v>
      </c>
      <c r="F255" s="362"/>
      <c r="G255" s="362" t="s">
        <v>63</v>
      </c>
      <c r="H255" s="362" t="s">
        <v>63</v>
      </c>
      <c r="I255" s="362" t="s">
        <v>63</v>
      </c>
      <c r="J255" s="362" t="s">
        <v>26</v>
      </c>
      <c r="K255" s="361" t="s">
        <v>982</v>
      </c>
      <c r="L255" s="362"/>
      <c r="M255" s="362" t="s">
        <v>90</v>
      </c>
      <c r="N255" s="362" t="s">
        <v>9</v>
      </c>
      <c r="O255" s="362"/>
      <c r="P255" s="362" t="s">
        <v>90</v>
      </c>
      <c r="Q255" s="362" t="s">
        <v>90</v>
      </c>
      <c r="R255" s="362"/>
      <c r="S255" s="369" t="s">
        <v>983</v>
      </c>
      <c r="T255" s="369"/>
      <c r="U255" s="369"/>
      <c r="V255" s="362" t="s">
        <v>844</v>
      </c>
      <c r="W255" s="362"/>
      <c r="X255" s="362"/>
      <c r="Y255" s="362" t="s">
        <v>48</v>
      </c>
      <c r="Z255" s="362" t="s">
        <v>90</v>
      </c>
      <c r="AA255" s="366" t="s">
        <v>90</v>
      </c>
      <c r="AB255" s="362" t="s">
        <v>90</v>
      </c>
      <c r="AC255" s="362"/>
      <c r="AD255" s="362"/>
      <c r="AE255" s="362"/>
      <c r="AF255" s="362"/>
      <c r="AG255" s="362"/>
      <c r="AH255" s="362"/>
      <c r="AI255" s="362" t="s">
        <v>7018</v>
      </c>
      <c r="AJ255" s="362" t="s">
        <v>19</v>
      </c>
      <c r="AK255" s="362" t="s">
        <v>40</v>
      </c>
      <c r="AL255" s="362" t="s">
        <v>4410</v>
      </c>
      <c r="AM255" s="362">
        <v>0</v>
      </c>
      <c r="AN255" s="362"/>
      <c r="AO255" s="362"/>
      <c r="AP255" s="361"/>
      <c r="AR255">
        <v>1</v>
      </c>
      <c r="AS255" t="s">
        <v>5839</v>
      </c>
      <c r="AT255" t="s">
        <v>5839</v>
      </c>
    </row>
    <row r="256" spans="2:46" ht="15" customHeight="1" x14ac:dyDescent="0.35">
      <c r="B256" s="362">
        <v>254</v>
      </c>
      <c r="C256" s="362" t="s">
        <v>984</v>
      </c>
      <c r="D256" s="362">
        <v>472</v>
      </c>
      <c r="E256" s="362" t="s">
        <v>172</v>
      </c>
      <c r="F256" s="362"/>
      <c r="G256" s="362" t="s">
        <v>63</v>
      </c>
      <c r="H256" s="362" t="s">
        <v>63</v>
      </c>
      <c r="I256" s="362" t="s">
        <v>63</v>
      </c>
      <c r="J256" s="362" t="s">
        <v>898</v>
      </c>
      <c r="K256" s="361" t="s">
        <v>985</v>
      </c>
      <c r="L256" s="362"/>
      <c r="M256" s="362" t="s">
        <v>90</v>
      </c>
      <c r="N256" s="362" t="s">
        <v>9</v>
      </c>
      <c r="O256" s="362"/>
      <c r="P256" s="362" t="s">
        <v>90</v>
      </c>
      <c r="Q256" s="362" t="s">
        <v>90</v>
      </c>
      <c r="R256" s="362"/>
      <c r="S256" s="361"/>
      <c r="T256" s="362"/>
      <c r="U256" s="362"/>
      <c r="V256" s="362" t="s">
        <v>844</v>
      </c>
      <c r="W256" s="362"/>
      <c r="X256" s="362"/>
      <c r="Y256" s="362" t="s">
        <v>45</v>
      </c>
      <c r="Z256" s="362" t="s">
        <v>90</v>
      </c>
      <c r="AA256" s="366" t="s">
        <v>90</v>
      </c>
      <c r="AB256" s="367" t="s">
        <v>986</v>
      </c>
      <c r="AC256" s="362"/>
      <c r="AD256" s="362"/>
      <c r="AE256" s="362"/>
      <c r="AF256" s="362"/>
      <c r="AG256" s="362"/>
      <c r="AH256" s="362"/>
      <c r="AI256" s="362" t="s">
        <v>7018</v>
      </c>
      <c r="AJ256" s="362" t="s">
        <v>19</v>
      </c>
      <c r="AK256" s="362" t="s">
        <v>39</v>
      </c>
      <c r="AL256" s="362" t="s">
        <v>45</v>
      </c>
      <c r="AM256" s="362">
        <v>0</v>
      </c>
      <c r="AN256" s="362"/>
      <c r="AO256" s="368" t="s">
        <v>90</v>
      </c>
      <c r="AP256" s="361" t="s">
        <v>986</v>
      </c>
      <c r="AR256">
        <v>1</v>
      </c>
      <c r="AS256" t="s">
        <v>539</v>
      </c>
      <c r="AT256" t="s">
        <v>5840</v>
      </c>
    </row>
    <row r="257" spans="2:46" ht="15" customHeight="1" x14ac:dyDescent="0.35">
      <c r="B257" s="362">
        <v>255</v>
      </c>
      <c r="C257" s="362" t="s">
        <v>987</v>
      </c>
      <c r="D257" s="362">
        <v>472</v>
      </c>
      <c r="E257" s="362" t="s">
        <v>172</v>
      </c>
      <c r="F257" s="362"/>
      <c r="G257" s="362" t="s">
        <v>63</v>
      </c>
      <c r="H257" s="362" t="s">
        <v>63</v>
      </c>
      <c r="I257" s="362" t="s">
        <v>63</v>
      </c>
      <c r="J257" s="362" t="s">
        <v>25</v>
      </c>
      <c r="K257" s="361" t="s">
        <v>988</v>
      </c>
      <c r="L257" s="362"/>
      <c r="M257" s="362" t="s">
        <v>90</v>
      </c>
      <c r="N257" s="362" t="s">
        <v>9</v>
      </c>
      <c r="O257" s="362"/>
      <c r="P257" s="362" t="s">
        <v>90</v>
      </c>
      <c r="Q257" s="362" t="s">
        <v>90</v>
      </c>
      <c r="R257" s="362"/>
      <c r="S257" s="361" t="s">
        <v>989</v>
      </c>
      <c r="T257" s="362"/>
      <c r="U257" s="362"/>
      <c r="V257" s="362" t="s">
        <v>844</v>
      </c>
      <c r="W257" s="362"/>
      <c r="X257" s="362"/>
      <c r="Y257" s="362" t="s">
        <v>48</v>
      </c>
      <c r="Z257" s="362" t="s">
        <v>90</v>
      </c>
      <c r="AA257" s="366" t="s">
        <v>90</v>
      </c>
      <c r="AB257" s="363" t="s">
        <v>90</v>
      </c>
      <c r="AC257" s="362"/>
      <c r="AD257" s="362"/>
      <c r="AE257" s="362"/>
      <c r="AF257" s="362"/>
      <c r="AG257" s="362"/>
      <c r="AH257" s="362"/>
      <c r="AI257" s="362" t="s">
        <v>7018</v>
      </c>
      <c r="AJ257" s="362" t="s">
        <v>19</v>
      </c>
      <c r="AK257" s="362" t="s">
        <v>40</v>
      </c>
      <c r="AL257" s="362" t="s">
        <v>4410</v>
      </c>
      <c r="AM257" s="362" t="s">
        <v>989</v>
      </c>
      <c r="AN257" s="362"/>
      <c r="AO257" s="362"/>
      <c r="AP257" s="361"/>
      <c r="AR257">
        <v>1</v>
      </c>
      <c r="AS257" t="s">
        <v>5839</v>
      </c>
      <c r="AT257" t="s">
        <v>5839</v>
      </c>
    </row>
    <row r="258" spans="2:46" ht="15" customHeight="1" x14ac:dyDescent="0.35">
      <c r="B258" s="362">
        <v>256</v>
      </c>
      <c r="C258" s="362" t="s">
        <v>990</v>
      </c>
      <c r="D258" s="362">
        <v>472</v>
      </c>
      <c r="E258" s="362" t="s">
        <v>172</v>
      </c>
      <c r="F258" s="362"/>
      <c r="G258" s="362" t="s">
        <v>63</v>
      </c>
      <c r="H258" s="362" t="s">
        <v>63</v>
      </c>
      <c r="I258" s="362" t="s">
        <v>63</v>
      </c>
      <c r="J258" s="362" t="s">
        <v>898</v>
      </c>
      <c r="K258" s="361" t="s">
        <v>991</v>
      </c>
      <c r="L258" s="362"/>
      <c r="M258" s="362" t="s">
        <v>90</v>
      </c>
      <c r="N258" s="362" t="s">
        <v>9</v>
      </c>
      <c r="O258" s="362"/>
      <c r="P258" s="362" t="s">
        <v>90</v>
      </c>
      <c r="Q258" s="362" t="s">
        <v>90</v>
      </c>
      <c r="R258" s="362"/>
      <c r="S258" s="361" t="s">
        <v>992</v>
      </c>
      <c r="T258" s="362"/>
      <c r="U258" s="362"/>
      <c r="V258" s="362" t="s">
        <v>844</v>
      </c>
      <c r="W258" s="362"/>
      <c r="X258" s="362" t="s">
        <v>9</v>
      </c>
      <c r="Y258" s="362" t="s">
        <v>46</v>
      </c>
      <c r="Z258" s="362" t="s">
        <v>90</v>
      </c>
      <c r="AA258" s="366" t="s">
        <v>90</v>
      </c>
      <c r="AB258" s="362" t="s">
        <v>90</v>
      </c>
      <c r="AC258" s="362"/>
      <c r="AD258" s="362"/>
      <c r="AE258" s="362"/>
      <c r="AF258" s="362"/>
      <c r="AG258" s="362"/>
      <c r="AH258" s="362"/>
      <c r="AI258" s="362" t="s">
        <v>7018</v>
      </c>
      <c r="AJ258" s="362" t="s">
        <v>19</v>
      </c>
      <c r="AK258" s="362" t="s">
        <v>40</v>
      </c>
      <c r="AL258" s="362" t="s">
        <v>40</v>
      </c>
      <c r="AM258" s="362">
        <v>0</v>
      </c>
      <c r="AN258" s="362"/>
      <c r="AO258" s="362"/>
      <c r="AP258" s="361"/>
      <c r="AR258">
        <v>1</v>
      </c>
      <c r="AS258" t="s">
        <v>9</v>
      </c>
      <c r="AT258" t="s">
        <v>9</v>
      </c>
    </row>
    <row r="259" spans="2:46" ht="15" customHeight="1" x14ac:dyDescent="0.35">
      <c r="B259" s="362">
        <v>257</v>
      </c>
      <c r="C259" s="362" t="s">
        <v>993</v>
      </c>
      <c r="D259" s="362">
        <v>472</v>
      </c>
      <c r="E259" s="362" t="s">
        <v>172</v>
      </c>
      <c r="F259" s="362"/>
      <c r="G259" s="362" t="s">
        <v>63</v>
      </c>
      <c r="H259" s="362" t="s">
        <v>63</v>
      </c>
      <c r="I259" s="362" t="s">
        <v>63</v>
      </c>
      <c r="J259" s="362" t="s">
        <v>61</v>
      </c>
      <c r="K259" s="361" t="s">
        <v>994</v>
      </c>
      <c r="L259" s="362"/>
      <c r="M259" s="362" t="s">
        <v>90</v>
      </c>
      <c r="N259" s="362" t="s">
        <v>9</v>
      </c>
      <c r="O259" s="362"/>
      <c r="P259" s="362" t="s">
        <v>90</v>
      </c>
      <c r="Q259" s="362" t="s">
        <v>90</v>
      </c>
      <c r="R259" s="362"/>
      <c r="S259" s="361" t="s">
        <v>995</v>
      </c>
      <c r="T259" s="362"/>
      <c r="U259" s="362"/>
      <c r="V259" s="362" t="s">
        <v>844</v>
      </c>
      <c r="W259" s="362"/>
      <c r="X259" s="362" t="s">
        <v>9</v>
      </c>
      <c r="Y259" s="362" t="s">
        <v>46</v>
      </c>
      <c r="Z259" s="362" t="s">
        <v>90</v>
      </c>
      <c r="AA259" s="366" t="s">
        <v>90</v>
      </c>
      <c r="AB259" s="362" t="s">
        <v>90</v>
      </c>
      <c r="AC259" s="362"/>
      <c r="AD259" s="362"/>
      <c r="AE259" s="362"/>
      <c r="AF259" s="362"/>
      <c r="AG259" s="362"/>
      <c r="AH259" s="362"/>
      <c r="AI259" s="362" t="s">
        <v>7018</v>
      </c>
      <c r="AJ259" s="362" t="s">
        <v>19</v>
      </c>
      <c r="AK259" s="362" t="s">
        <v>40</v>
      </c>
      <c r="AL259" s="362" t="s">
        <v>40</v>
      </c>
      <c r="AM259" s="362">
        <v>0</v>
      </c>
      <c r="AN259" s="362"/>
      <c r="AO259" s="362"/>
      <c r="AP259" s="361"/>
      <c r="AR259">
        <v>1</v>
      </c>
      <c r="AS259" t="s">
        <v>9</v>
      </c>
      <c r="AT259" t="s">
        <v>9</v>
      </c>
    </row>
    <row r="260" spans="2:46" ht="15" customHeight="1" x14ac:dyDescent="0.35">
      <c r="B260" s="362">
        <v>258</v>
      </c>
      <c r="C260" s="362" t="s">
        <v>996</v>
      </c>
      <c r="D260" s="362">
        <v>472</v>
      </c>
      <c r="E260" s="362" t="s">
        <v>172</v>
      </c>
      <c r="F260" s="362"/>
      <c r="G260" s="362" t="s">
        <v>63</v>
      </c>
      <c r="H260" s="362" t="s">
        <v>63</v>
      </c>
      <c r="I260" s="362" t="s">
        <v>63</v>
      </c>
      <c r="J260" s="362" t="s">
        <v>997</v>
      </c>
      <c r="K260" s="361" t="s">
        <v>998</v>
      </c>
      <c r="L260" s="362"/>
      <c r="M260" s="362" t="s">
        <v>90</v>
      </c>
      <c r="N260" s="362" t="s">
        <v>9</v>
      </c>
      <c r="O260" s="362"/>
      <c r="P260" s="362" t="s">
        <v>90</v>
      </c>
      <c r="Q260" s="362" t="s">
        <v>90</v>
      </c>
      <c r="R260" s="362"/>
      <c r="S260" s="361" t="s">
        <v>995</v>
      </c>
      <c r="T260" s="362"/>
      <c r="U260" s="362"/>
      <c r="V260" s="362" t="s">
        <v>844</v>
      </c>
      <c r="W260" s="362"/>
      <c r="X260" s="362" t="s">
        <v>9</v>
      </c>
      <c r="Y260" s="362" t="s">
        <v>46</v>
      </c>
      <c r="Z260" s="362" t="s">
        <v>90</v>
      </c>
      <c r="AA260" s="366" t="s">
        <v>90</v>
      </c>
      <c r="AB260" s="362" t="s">
        <v>90</v>
      </c>
      <c r="AC260" s="362"/>
      <c r="AD260" s="362"/>
      <c r="AE260" s="362"/>
      <c r="AF260" s="362"/>
      <c r="AG260" s="362"/>
      <c r="AH260" s="362"/>
      <c r="AI260" s="362" t="s">
        <v>7018</v>
      </c>
      <c r="AJ260" s="362" t="s">
        <v>19</v>
      </c>
      <c r="AK260" s="362" t="s">
        <v>40</v>
      </c>
      <c r="AL260" s="362" t="s">
        <v>40</v>
      </c>
      <c r="AM260" s="362">
        <v>0</v>
      </c>
      <c r="AN260" s="362"/>
      <c r="AO260" s="362"/>
      <c r="AP260" s="361"/>
      <c r="AR260">
        <v>1</v>
      </c>
      <c r="AS260" t="s">
        <v>9</v>
      </c>
      <c r="AT260" t="s">
        <v>9</v>
      </c>
    </row>
    <row r="261" spans="2:46" ht="15" customHeight="1" x14ac:dyDescent="0.35">
      <c r="B261" s="362">
        <v>259</v>
      </c>
      <c r="C261" s="362" t="s">
        <v>999</v>
      </c>
      <c r="D261" s="362">
        <v>472</v>
      </c>
      <c r="E261" s="362" t="s">
        <v>172</v>
      </c>
      <c r="F261" s="362"/>
      <c r="G261" s="362" t="s">
        <v>63</v>
      </c>
      <c r="H261" s="362" t="s">
        <v>63</v>
      </c>
      <c r="I261" s="362" t="s">
        <v>63</v>
      </c>
      <c r="J261" s="362" t="s">
        <v>997</v>
      </c>
      <c r="K261" s="361" t="s">
        <v>1000</v>
      </c>
      <c r="L261" s="362"/>
      <c r="M261" s="362" t="s">
        <v>90</v>
      </c>
      <c r="N261" s="362" t="s">
        <v>9</v>
      </c>
      <c r="O261" s="362"/>
      <c r="P261" s="362" t="s">
        <v>90</v>
      </c>
      <c r="Q261" s="362" t="s">
        <v>90</v>
      </c>
      <c r="R261" s="362"/>
      <c r="S261" s="361" t="s">
        <v>995</v>
      </c>
      <c r="T261" s="362"/>
      <c r="U261" s="362"/>
      <c r="V261" s="362" t="s">
        <v>844</v>
      </c>
      <c r="W261" s="362"/>
      <c r="X261" s="362" t="s">
        <v>9</v>
      </c>
      <c r="Y261" s="362" t="s">
        <v>46</v>
      </c>
      <c r="Z261" s="362" t="s">
        <v>90</v>
      </c>
      <c r="AA261" s="366" t="s">
        <v>90</v>
      </c>
      <c r="AB261" s="362" t="s">
        <v>90</v>
      </c>
      <c r="AC261" s="362"/>
      <c r="AD261" s="362"/>
      <c r="AE261" s="362"/>
      <c r="AF261" s="362"/>
      <c r="AG261" s="362"/>
      <c r="AH261" s="362"/>
      <c r="AI261" s="362" t="s">
        <v>7018</v>
      </c>
      <c r="AJ261" s="362" t="s">
        <v>19</v>
      </c>
      <c r="AK261" s="362" t="s">
        <v>40</v>
      </c>
      <c r="AL261" s="362" t="s">
        <v>40</v>
      </c>
      <c r="AM261" s="362">
        <v>0</v>
      </c>
      <c r="AN261" s="362"/>
      <c r="AO261" s="362"/>
      <c r="AP261" s="361"/>
      <c r="AR261">
        <v>1</v>
      </c>
      <c r="AS261" t="s">
        <v>9</v>
      </c>
      <c r="AT261" t="s">
        <v>9</v>
      </c>
    </row>
    <row r="262" spans="2:46" ht="15" customHeight="1" x14ac:dyDescent="0.35">
      <c r="B262" s="362">
        <v>260</v>
      </c>
      <c r="C262" s="362" t="s">
        <v>1001</v>
      </c>
      <c r="D262" s="362">
        <v>472</v>
      </c>
      <c r="E262" s="362" t="s">
        <v>172</v>
      </c>
      <c r="F262" s="362"/>
      <c r="G262" s="362" t="s">
        <v>63</v>
      </c>
      <c r="H262" s="362" t="s">
        <v>63</v>
      </c>
      <c r="I262" s="362" t="s">
        <v>63</v>
      </c>
      <c r="J262" s="362" t="s">
        <v>1002</v>
      </c>
      <c r="K262" s="361" t="s">
        <v>1003</v>
      </c>
      <c r="L262" s="362"/>
      <c r="M262" s="362" t="s">
        <v>90</v>
      </c>
      <c r="N262" s="362" t="s">
        <v>9</v>
      </c>
      <c r="O262" s="362"/>
      <c r="P262" s="362" t="s">
        <v>90</v>
      </c>
      <c r="Q262" s="362" t="s">
        <v>90</v>
      </c>
      <c r="R262" s="362"/>
      <c r="S262" s="361" t="s">
        <v>1004</v>
      </c>
      <c r="T262" s="362"/>
      <c r="U262" s="362"/>
      <c r="V262" s="362" t="s">
        <v>844</v>
      </c>
      <c r="W262" s="362"/>
      <c r="X262" s="362"/>
      <c r="Y262" s="362" t="s">
        <v>48</v>
      </c>
      <c r="Z262" s="362" t="s">
        <v>90</v>
      </c>
      <c r="AA262" s="366" t="s">
        <v>90</v>
      </c>
      <c r="AB262" s="362" t="s">
        <v>90</v>
      </c>
      <c r="AC262" s="362"/>
      <c r="AD262" s="362"/>
      <c r="AE262" s="362"/>
      <c r="AF262" s="362"/>
      <c r="AG262" s="362"/>
      <c r="AH262" s="362"/>
      <c r="AI262" s="362" t="s">
        <v>7018</v>
      </c>
      <c r="AJ262" s="362" t="s">
        <v>19</v>
      </c>
      <c r="AK262" s="362" t="s">
        <v>40</v>
      </c>
      <c r="AL262" s="362" t="s">
        <v>4410</v>
      </c>
      <c r="AM262" s="362">
        <v>0</v>
      </c>
      <c r="AN262" s="362"/>
      <c r="AO262" s="362"/>
      <c r="AP262" s="361"/>
      <c r="AR262">
        <v>1</v>
      </c>
      <c r="AS262" t="s">
        <v>5839</v>
      </c>
      <c r="AT262" t="s">
        <v>5839</v>
      </c>
    </row>
    <row r="263" spans="2:46" ht="15" customHeight="1" x14ac:dyDescent="0.35">
      <c r="B263" s="362">
        <v>261</v>
      </c>
      <c r="C263" s="362" t="s">
        <v>1005</v>
      </c>
      <c r="D263" s="362">
        <v>472</v>
      </c>
      <c r="E263" s="362" t="s">
        <v>172</v>
      </c>
      <c r="F263" s="362"/>
      <c r="G263" s="362" t="s">
        <v>63</v>
      </c>
      <c r="H263" s="362" t="s">
        <v>63</v>
      </c>
      <c r="I263" s="362" t="s">
        <v>63</v>
      </c>
      <c r="J263" s="362" t="s">
        <v>1006</v>
      </c>
      <c r="K263" s="361" t="s">
        <v>1007</v>
      </c>
      <c r="L263" s="362"/>
      <c r="M263" s="362" t="s">
        <v>90</v>
      </c>
      <c r="N263" s="362" t="s">
        <v>9</v>
      </c>
      <c r="O263" s="362"/>
      <c r="P263" s="362" t="s">
        <v>90</v>
      </c>
      <c r="Q263" s="362" t="s">
        <v>90</v>
      </c>
      <c r="R263" s="362"/>
      <c r="S263" s="361" t="s">
        <v>1008</v>
      </c>
      <c r="T263" s="362"/>
      <c r="U263" s="362"/>
      <c r="V263" s="362" t="s">
        <v>844</v>
      </c>
      <c r="W263" s="362"/>
      <c r="X263" s="362"/>
      <c r="Y263" s="362" t="s">
        <v>48</v>
      </c>
      <c r="Z263" s="362" t="s">
        <v>90</v>
      </c>
      <c r="AA263" s="366" t="s">
        <v>90</v>
      </c>
      <c r="AB263" s="362" t="s">
        <v>90</v>
      </c>
      <c r="AC263" s="362"/>
      <c r="AD263" s="362"/>
      <c r="AE263" s="362"/>
      <c r="AF263" s="362"/>
      <c r="AG263" s="362"/>
      <c r="AH263" s="362"/>
      <c r="AI263" s="362" t="s">
        <v>7018</v>
      </c>
      <c r="AJ263" s="362" t="s">
        <v>19</v>
      </c>
      <c r="AK263" s="362" t="s">
        <v>40</v>
      </c>
      <c r="AL263" s="362" t="s">
        <v>4410</v>
      </c>
      <c r="AM263" s="362">
        <v>0</v>
      </c>
      <c r="AN263" s="362"/>
      <c r="AO263" s="362"/>
      <c r="AP263" s="361"/>
      <c r="AR263">
        <v>1</v>
      </c>
      <c r="AS263" t="s">
        <v>5839</v>
      </c>
      <c r="AT263" t="s">
        <v>5839</v>
      </c>
    </row>
    <row r="264" spans="2:46" ht="15" customHeight="1" x14ac:dyDescent="0.35">
      <c r="B264" s="362">
        <v>262</v>
      </c>
      <c r="C264" s="362" t="s">
        <v>1009</v>
      </c>
      <c r="D264" s="362">
        <v>472</v>
      </c>
      <c r="E264" s="362" t="s">
        <v>172</v>
      </c>
      <c r="F264" s="362"/>
      <c r="G264" s="362" t="s">
        <v>63</v>
      </c>
      <c r="H264" s="362" t="s">
        <v>63</v>
      </c>
      <c r="I264" s="362" t="s">
        <v>63</v>
      </c>
      <c r="J264" s="362" t="s">
        <v>1010</v>
      </c>
      <c r="K264" s="361" t="s">
        <v>1011</v>
      </c>
      <c r="L264" s="362"/>
      <c r="M264" s="362" t="s">
        <v>90</v>
      </c>
      <c r="N264" s="362" t="s">
        <v>9</v>
      </c>
      <c r="O264" s="362"/>
      <c r="P264" s="362" t="s">
        <v>90</v>
      </c>
      <c r="Q264" s="362" t="s">
        <v>90</v>
      </c>
      <c r="R264" s="362"/>
      <c r="S264" s="361" t="s">
        <v>1012</v>
      </c>
      <c r="T264" s="362"/>
      <c r="U264" s="362"/>
      <c r="V264" s="362" t="s">
        <v>844</v>
      </c>
      <c r="W264" s="362"/>
      <c r="X264" s="362" t="s">
        <v>9</v>
      </c>
      <c r="Y264" s="362" t="s">
        <v>46</v>
      </c>
      <c r="Z264" s="362" t="s">
        <v>90</v>
      </c>
      <c r="AA264" s="366" t="s">
        <v>90</v>
      </c>
      <c r="AB264" s="362" t="s">
        <v>90</v>
      </c>
      <c r="AC264" s="362"/>
      <c r="AD264" s="362"/>
      <c r="AE264" s="362"/>
      <c r="AF264" s="362"/>
      <c r="AG264" s="362"/>
      <c r="AH264" s="362"/>
      <c r="AI264" s="362" t="s">
        <v>7018</v>
      </c>
      <c r="AJ264" s="362" t="s">
        <v>19</v>
      </c>
      <c r="AK264" s="362" t="s">
        <v>40</v>
      </c>
      <c r="AL264" s="362" t="s">
        <v>40</v>
      </c>
      <c r="AM264" s="362">
        <v>0</v>
      </c>
      <c r="AN264" s="362"/>
      <c r="AO264" s="362"/>
      <c r="AP264" s="361"/>
      <c r="AR264">
        <v>1</v>
      </c>
      <c r="AS264" t="s">
        <v>9</v>
      </c>
      <c r="AT264" t="s">
        <v>9</v>
      </c>
    </row>
    <row r="265" spans="2:46" ht="15" customHeight="1" x14ac:dyDescent="0.35">
      <c r="B265" s="362">
        <v>263</v>
      </c>
      <c r="C265" s="362" t="s">
        <v>1013</v>
      </c>
      <c r="D265" s="362">
        <v>472</v>
      </c>
      <c r="E265" s="362" t="s">
        <v>172</v>
      </c>
      <c r="F265" s="362"/>
      <c r="G265" s="362" t="s">
        <v>63</v>
      </c>
      <c r="H265" s="362" t="s">
        <v>63</v>
      </c>
      <c r="I265" s="362" t="s">
        <v>63</v>
      </c>
      <c r="J265" s="362" t="s">
        <v>242</v>
      </c>
      <c r="K265" s="361" t="s">
        <v>1014</v>
      </c>
      <c r="L265" s="362"/>
      <c r="M265" s="362" t="s">
        <v>90</v>
      </c>
      <c r="N265" s="362" t="s">
        <v>9</v>
      </c>
      <c r="O265" s="362"/>
      <c r="P265" s="362" t="s">
        <v>90</v>
      </c>
      <c r="Q265" s="362" t="s">
        <v>90</v>
      </c>
      <c r="R265" s="362"/>
      <c r="S265" s="361" t="s">
        <v>1015</v>
      </c>
      <c r="T265" s="362"/>
      <c r="U265" s="362"/>
      <c r="V265" s="362" t="s">
        <v>844</v>
      </c>
      <c r="W265" s="362"/>
      <c r="X265" s="362" t="s">
        <v>9</v>
      </c>
      <c r="Y265" s="362" t="s">
        <v>46</v>
      </c>
      <c r="Z265" s="362" t="s">
        <v>90</v>
      </c>
      <c r="AA265" s="366" t="s">
        <v>90</v>
      </c>
      <c r="AB265" s="362" t="s">
        <v>90</v>
      </c>
      <c r="AC265" s="362"/>
      <c r="AD265" s="362"/>
      <c r="AE265" s="362"/>
      <c r="AF265" s="362"/>
      <c r="AG265" s="362"/>
      <c r="AH265" s="362"/>
      <c r="AI265" s="362" t="s">
        <v>7018</v>
      </c>
      <c r="AJ265" s="362" t="s">
        <v>19</v>
      </c>
      <c r="AK265" s="362" t="s">
        <v>40</v>
      </c>
      <c r="AL265" s="362" t="s">
        <v>7019</v>
      </c>
      <c r="AM265" s="362">
        <v>0</v>
      </c>
      <c r="AN265" s="362"/>
      <c r="AO265" s="362"/>
      <c r="AP265" s="361"/>
      <c r="AR265">
        <v>1</v>
      </c>
      <c r="AS265" t="s">
        <v>9</v>
      </c>
      <c r="AT265" t="s">
        <v>9</v>
      </c>
    </row>
    <row r="266" spans="2:46" ht="15" customHeight="1" x14ac:dyDescent="0.35">
      <c r="B266" s="362">
        <v>264</v>
      </c>
      <c r="C266" s="362" t="s">
        <v>1016</v>
      </c>
      <c r="D266" s="362">
        <v>472</v>
      </c>
      <c r="E266" s="362" t="s">
        <v>172</v>
      </c>
      <c r="F266" s="362"/>
      <c r="G266" s="362" t="s">
        <v>63</v>
      </c>
      <c r="H266" s="362" t="s">
        <v>63</v>
      </c>
      <c r="I266" s="362" t="s">
        <v>63</v>
      </c>
      <c r="J266" s="362" t="s">
        <v>242</v>
      </c>
      <c r="K266" s="361" t="s">
        <v>1017</v>
      </c>
      <c r="L266" s="362"/>
      <c r="M266" s="362" t="s">
        <v>90</v>
      </c>
      <c r="N266" s="362" t="s">
        <v>9</v>
      </c>
      <c r="O266" s="362"/>
      <c r="P266" s="362" t="s">
        <v>90</v>
      </c>
      <c r="Q266" s="362" t="s">
        <v>90</v>
      </c>
      <c r="R266" s="362"/>
      <c r="S266" s="361" t="s">
        <v>1018</v>
      </c>
      <c r="T266" s="362"/>
      <c r="U266" s="362"/>
      <c r="V266" s="362" t="s">
        <v>844</v>
      </c>
      <c r="W266" s="362"/>
      <c r="X266" s="362"/>
      <c r="Y266" s="362" t="s">
        <v>48</v>
      </c>
      <c r="Z266" s="362" t="s">
        <v>90</v>
      </c>
      <c r="AA266" s="366" t="s">
        <v>90</v>
      </c>
      <c r="AB266" s="362" t="s">
        <v>90</v>
      </c>
      <c r="AC266" s="362"/>
      <c r="AD266" s="362"/>
      <c r="AE266" s="362"/>
      <c r="AF266" s="362"/>
      <c r="AG266" s="362"/>
      <c r="AH266" s="362"/>
      <c r="AI266" s="362" t="s">
        <v>7018</v>
      </c>
      <c r="AJ266" s="362" t="s">
        <v>19</v>
      </c>
      <c r="AK266" s="362" t="s">
        <v>40</v>
      </c>
      <c r="AL266" s="362" t="s">
        <v>4410</v>
      </c>
      <c r="AM266" s="362" t="s">
        <v>6310</v>
      </c>
      <c r="AN266" s="362"/>
      <c r="AO266" s="362"/>
      <c r="AP266" s="361"/>
      <c r="AR266">
        <v>1</v>
      </c>
      <c r="AS266" t="s">
        <v>5839</v>
      </c>
      <c r="AT266" t="s">
        <v>5839</v>
      </c>
    </row>
    <row r="267" spans="2:46" ht="15" customHeight="1" x14ac:dyDescent="0.35">
      <c r="B267" s="362">
        <v>265</v>
      </c>
      <c r="C267" s="362" t="s">
        <v>1019</v>
      </c>
      <c r="D267" s="362">
        <v>472</v>
      </c>
      <c r="E267" s="362" t="s">
        <v>172</v>
      </c>
      <c r="F267" s="362"/>
      <c r="G267" s="362" t="s">
        <v>63</v>
      </c>
      <c r="H267" s="362" t="s">
        <v>63</v>
      </c>
      <c r="I267" s="362" t="s">
        <v>63</v>
      </c>
      <c r="J267" s="362" t="s">
        <v>242</v>
      </c>
      <c r="K267" s="361" t="s">
        <v>1020</v>
      </c>
      <c r="L267" s="362"/>
      <c r="M267" s="362" t="s">
        <v>90</v>
      </c>
      <c r="N267" s="362" t="s">
        <v>9</v>
      </c>
      <c r="O267" s="362"/>
      <c r="P267" s="362" t="s">
        <v>90</v>
      </c>
      <c r="Q267" s="362" t="s">
        <v>90</v>
      </c>
      <c r="R267" s="362"/>
      <c r="S267" s="361" t="s">
        <v>1021</v>
      </c>
      <c r="T267" s="362"/>
      <c r="U267" s="362"/>
      <c r="V267" s="362" t="s">
        <v>844</v>
      </c>
      <c r="W267" s="362"/>
      <c r="X267" s="362" t="s">
        <v>9</v>
      </c>
      <c r="Y267" s="362" t="s">
        <v>50</v>
      </c>
      <c r="Z267" s="362" t="s">
        <v>90</v>
      </c>
      <c r="AA267" s="366" t="s">
        <v>90</v>
      </c>
      <c r="AB267" s="362" t="s">
        <v>90</v>
      </c>
      <c r="AC267" s="362"/>
      <c r="AD267" s="362"/>
      <c r="AE267" s="362"/>
      <c r="AF267" s="362"/>
      <c r="AG267" s="362"/>
      <c r="AH267" s="362"/>
      <c r="AI267" s="362" t="s">
        <v>7018</v>
      </c>
      <c r="AJ267" s="362" t="s">
        <v>19</v>
      </c>
      <c r="AK267" s="362" t="s">
        <v>40</v>
      </c>
      <c r="AL267" s="362" t="s">
        <v>7019</v>
      </c>
      <c r="AM267" s="362">
        <v>0</v>
      </c>
      <c r="AN267" s="362"/>
      <c r="AO267" s="362"/>
      <c r="AP267" s="361"/>
      <c r="AR267">
        <v>1</v>
      </c>
      <c r="AS267" t="s">
        <v>9</v>
      </c>
      <c r="AT267" t="s">
        <v>9</v>
      </c>
    </row>
    <row r="268" spans="2:46" ht="15" customHeight="1" x14ac:dyDescent="0.35">
      <c r="B268" s="362">
        <v>266</v>
      </c>
      <c r="C268" s="362" t="s">
        <v>1022</v>
      </c>
      <c r="D268" s="362">
        <v>472</v>
      </c>
      <c r="E268" s="362" t="s">
        <v>172</v>
      </c>
      <c r="F268" s="362"/>
      <c r="G268" s="362" t="s">
        <v>63</v>
      </c>
      <c r="H268" s="362" t="s">
        <v>63</v>
      </c>
      <c r="I268" s="362" t="s">
        <v>63</v>
      </c>
      <c r="J268" s="362" t="s">
        <v>242</v>
      </c>
      <c r="K268" s="361" t="s">
        <v>1023</v>
      </c>
      <c r="L268" s="362"/>
      <c r="M268" s="362" t="s">
        <v>90</v>
      </c>
      <c r="N268" s="362" t="s">
        <v>9</v>
      </c>
      <c r="O268" s="362"/>
      <c r="P268" s="362" t="s">
        <v>90</v>
      </c>
      <c r="Q268" s="362" t="s">
        <v>90</v>
      </c>
      <c r="R268" s="362"/>
      <c r="S268" s="361" t="s">
        <v>1024</v>
      </c>
      <c r="T268" s="362"/>
      <c r="U268" s="362"/>
      <c r="V268" s="362" t="s">
        <v>844</v>
      </c>
      <c r="W268" s="362"/>
      <c r="X268" s="362" t="s">
        <v>9</v>
      </c>
      <c r="Y268" s="362" t="s">
        <v>101</v>
      </c>
      <c r="Z268" s="362" t="s">
        <v>90</v>
      </c>
      <c r="AA268" s="366" t="s">
        <v>90</v>
      </c>
      <c r="AB268" s="362" t="s">
        <v>90</v>
      </c>
      <c r="AC268" s="362"/>
      <c r="AD268" s="362"/>
      <c r="AE268" s="362"/>
      <c r="AF268" s="362"/>
      <c r="AG268" s="362"/>
      <c r="AH268" s="362"/>
      <c r="AI268" s="362" t="s">
        <v>7018</v>
      </c>
      <c r="AJ268" s="362" t="s">
        <v>19</v>
      </c>
      <c r="AK268" s="362" t="s">
        <v>40</v>
      </c>
      <c r="AL268" s="362" t="s">
        <v>7020</v>
      </c>
      <c r="AM268" s="362">
        <v>0</v>
      </c>
      <c r="AN268" s="362"/>
      <c r="AO268" s="362"/>
      <c r="AP268" s="361"/>
      <c r="AR268">
        <v>1</v>
      </c>
      <c r="AS268" t="s">
        <v>9</v>
      </c>
      <c r="AT268" t="s">
        <v>9</v>
      </c>
    </row>
    <row r="269" spans="2:46" ht="15" customHeight="1" x14ac:dyDescent="0.35">
      <c r="B269" s="362">
        <v>267</v>
      </c>
      <c r="C269" s="362" t="s">
        <v>1025</v>
      </c>
      <c r="D269" s="362">
        <v>472</v>
      </c>
      <c r="E269" s="362" t="s">
        <v>172</v>
      </c>
      <c r="F269" s="362"/>
      <c r="G269" s="362" t="s">
        <v>63</v>
      </c>
      <c r="H269" s="362" t="s">
        <v>63</v>
      </c>
      <c r="I269" s="362" t="s">
        <v>63</v>
      </c>
      <c r="J269" s="362" t="s">
        <v>400</v>
      </c>
      <c r="K269" s="361" t="s">
        <v>334</v>
      </c>
      <c r="L269" s="362"/>
      <c r="M269" s="362" t="s">
        <v>90</v>
      </c>
      <c r="N269" s="362" t="s">
        <v>9</v>
      </c>
      <c r="O269" s="362"/>
      <c r="P269" s="362" t="s">
        <v>90</v>
      </c>
      <c r="Q269" s="362" t="s">
        <v>90</v>
      </c>
      <c r="R269" s="362"/>
      <c r="S269" s="361" t="s">
        <v>1024</v>
      </c>
      <c r="T269" s="362"/>
      <c r="U269" s="362"/>
      <c r="V269" s="362" t="s">
        <v>844</v>
      </c>
      <c r="W269" s="362"/>
      <c r="X269" s="362" t="s">
        <v>9</v>
      </c>
      <c r="Y269" s="362" t="s">
        <v>101</v>
      </c>
      <c r="Z269" s="362" t="s">
        <v>90</v>
      </c>
      <c r="AA269" s="366" t="s">
        <v>90</v>
      </c>
      <c r="AB269" s="362" t="s">
        <v>90</v>
      </c>
      <c r="AC269" s="362"/>
      <c r="AD269" s="362"/>
      <c r="AE269" s="362"/>
      <c r="AF269" s="362"/>
      <c r="AG269" s="362"/>
      <c r="AH269" s="362"/>
      <c r="AI269" s="362" t="s">
        <v>7018</v>
      </c>
      <c r="AJ269" s="362" t="s">
        <v>19</v>
      </c>
      <c r="AK269" s="362" t="s">
        <v>40</v>
      </c>
      <c r="AL269" s="362" t="s">
        <v>7020</v>
      </c>
      <c r="AM269" s="362">
        <v>0</v>
      </c>
      <c r="AN269" s="362"/>
      <c r="AO269" s="362"/>
      <c r="AP269" s="361"/>
      <c r="AR269">
        <v>1</v>
      </c>
      <c r="AS269" t="s">
        <v>9</v>
      </c>
      <c r="AT269" t="s">
        <v>9</v>
      </c>
    </row>
    <row r="270" spans="2:46" ht="15" customHeight="1" x14ac:dyDescent="0.35">
      <c r="B270" s="362">
        <v>268</v>
      </c>
      <c r="C270" s="362" t="s">
        <v>1026</v>
      </c>
      <c r="D270" s="362">
        <v>472</v>
      </c>
      <c r="E270" s="362" t="s">
        <v>172</v>
      </c>
      <c r="F270" s="362"/>
      <c r="G270" s="362" t="s">
        <v>63</v>
      </c>
      <c r="H270" s="362" t="s">
        <v>63</v>
      </c>
      <c r="I270" s="362" t="s">
        <v>63</v>
      </c>
      <c r="J270" s="362" t="s">
        <v>242</v>
      </c>
      <c r="K270" s="361" t="s">
        <v>1027</v>
      </c>
      <c r="L270" s="362"/>
      <c r="M270" s="362" t="s">
        <v>90</v>
      </c>
      <c r="N270" s="362" t="s">
        <v>9</v>
      </c>
      <c r="O270" s="362"/>
      <c r="P270" s="362" t="s">
        <v>90</v>
      </c>
      <c r="Q270" s="362" t="s">
        <v>90</v>
      </c>
      <c r="R270" s="362"/>
      <c r="S270" s="361" t="s">
        <v>1028</v>
      </c>
      <c r="T270" s="362"/>
      <c r="U270" s="362"/>
      <c r="V270" s="362" t="s">
        <v>844</v>
      </c>
      <c r="W270" s="362"/>
      <c r="X270" s="362"/>
      <c r="Y270" s="362" t="s">
        <v>48</v>
      </c>
      <c r="Z270" s="362" t="s">
        <v>90</v>
      </c>
      <c r="AA270" s="366" t="s">
        <v>90</v>
      </c>
      <c r="AB270" s="363" t="s">
        <v>90</v>
      </c>
      <c r="AC270" s="362"/>
      <c r="AD270" s="362"/>
      <c r="AE270" s="362"/>
      <c r="AF270" s="362"/>
      <c r="AG270" s="362"/>
      <c r="AH270" s="362"/>
      <c r="AI270" s="362" t="s">
        <v>7018</v>
      </c>
      <c r="AJ270" s="362" t="s">
        <v>19</v>
      </c>
      <c r="AK270" s="362" t="s">
        <v>40</v>
      </c>
      <c r="AL270" s="362" t="s">
        <v>4410</v>
      </c>
      <c r="AM270" s="362">
        <v>0</v>
      </c>
      <c r="AN270" s="362"/>
      <c r="AO270" s="362"/>
      <c r="AP270" s="361"/>
      <c r="AR270">
        <v>1</v>
      </c>
      <c r="AS270" t="s">
        <v>5839</v>
      </c>
      <c r="AT270" t="s">
        <v>5839</v>
      </c>
    </row>
    <row r="271" spans="2:46" ht="15" customHeight="1" x14ac:dyDescent="0.35">
      <c r="B271" s="362">
        <v>269</v>
      </c>
      <c r="C271" s="362" t="s">
        <v>1029</v>
      </c>
      <c r="D271" s="362">
        <v>472</v>
      </c>
      <c r="E271" s="362" t="s">
        <v>172</v>
      </c>
      <c r="F271" s="362"/>
      <c r="G271" s="362" t="s">
        <v>63</v>
      </c>
      <c r="H271" s="362" t="s">
        <v>63</v>
      </c>
      <c r="I271" s="362" t="s">
        <v>63</v>
      </c>
      <c r="J271" s="362" t="s">
        <v>242</v>
      </c>
      <c r="K271" s="361" t="s">
        <v>1030</v>
      </c>
      <c r="L271" s="362"/>
      <c r="M271" s="362" t="s">
        <v>90</v>
      </c>
      <c r="N271" s="362" t="s">
        <v>180</v>
      </c>
      <c r="O271" s="362"/>
      <c r="P271" s="362" t="s">
        <v>90</v>
      </c>
      <c r="Q271" s="362" t="s">
        <v>90</v>
      </c>
      <c r="R271" s="362"/>
      <c r="S271" s="361"/>
      <c r="T271" s="362"/>
      <c r="U271" s="362"/>
      <c r="V271" s="362" t="s">
        <v>844</v>
      </c>
      <c r="W271" s="362"/>
      <c r="X271" s="362"/>
      <c r="Y271" s="362" t="s">
        <v>45</v>
      </c>
      <c r="Z271" s="362" t="s">
        <v>181</v>
      </c>
      <c r="AA271" s="366">
        <v>45803</v>
      </c>
      <c r="AB271" s="367" t="s">
        <v>1031</v>
      </c>
      <c r="AC271" s="362"/>
      <c r="AD271" s="362"/>
      <c r="AE271" s="362"/>
      <c r="AF271" s="362"/>
      <c r="AG271" s="362"/>
      <c r="AH271" s="362"/>
      <c r="AI271" s="362" t="s">
        <v>7018</v>
      </c>
      <c r="AJ271" s="362" t="s">
        <v>19</v>
      </c>
      <c r="AK271" s="362" t="s">
        <v>39</v>
      </c>
      <c r="AL271" s="362" t="s">
        <v>45</v>
      </c>
      <c r="AM271" s="362">
        <v>0</v>
      </c>
      <c r="AN271" s="362"/>
      <c r="AO271" s="368">
        <v>45803</v>
      </c>
      <c r="AP271" s="361" t="s">
        <v>1031</v>
      </c>
      <c r="AR271">
        <v>1</v>
      </c>
      <c r="AS271" t="s">
        <v>539</v>
      </c>
      <c r="AT271" t="s">
        <v>5841</v>
      </c>
    </row>
    <row r="272" spans="2:46" ht="15" customHeight="1" x14ac:dyDescent="0.35">
      <c r="B272" s="362">
        <v>270</v>
      </c>
      <c r="C272" s="362" t="s">
        <v>1032</v>
      </c>
      <c r="D272" s="362">
        <v>472</v>
      </c>
      <c r="E272" s="362" t="s">
        <v>172</v>
      </c>
      <c r="F272" s="362"/>
      <c r="G272" s="362" t="s">
        <v>63</v>
      </c>
      <c r="H272" s="362" t="s">
        <v>63</v>
      </c>
      <c r="I272" s="362" t="s">
        <v>63</v>
      </c>
      <c r="J272" s="362" t="s">
        <v>26</v>
      </c>
      <c r="K272" s="361" t="s">
        <v>1033</v>
      </c>
      <c r="L272" s="362"/>
      <c r="M272" s="362" t="s">
        <v>90</v>
      </c>
      <c r="N272" s="362" t="s">
        <v>9</v>
      </c>
      <c r="O272" s="362"/>
      <c r="P272" s="362" t="s">
        <v>90</v>
      </c>
      <c r="Q272" s="362" t="s">
        <v>90</v>
      </c>
      <c r="R272" s="362"/>
      <c r="S272" s="361"/>
      <c r="T272" s="362"/>
      <c r="U272" s="362"/>
      <c r="V272" s="362" t="s">
        <v>844</v>
      </c>
      <c r="W272" s="362"/>
      <c r="X272" s="362"/>
      <c r="Y272" s="362" t="s">
        <v>45</v>
      </c>
      <c r="Z272" s="362" t="s">
        <v>90</v>
      </c>
      <c r="AA272" s="366" t="s">
        <v>90</v>
      </c>
      <c r="AB272" s="367" t="s">
        <v>1034</v>
      </c>
      <c r="AC272" s="362"/>
      <c r="AD272" s="362"/>
      <c r="AE272" s="362"/>
      <c r="AF272" s="362"/>
      <c r="AG272" s="362"/>
      <c r="AH272" s="362"/>
      <c r="AI272" s="362" t="s">
        <v>7018</v>
      </c>
      <c r="AJ272" s="362" t="s">
        <v>19</v>
      </c>
      <c r="AK272" s="362" t="s">
        <v>39</v>
      </c>
      <c r="AL272" s="362" t="s">
        <v>45</v>
      </c>
      <c r="AM272" s="362">
        <v>0</v>
      </c>
      <c r="AN272" s="362"/>
      <c r="AO272" s="368" t="s">
        <v>90</v>
      </c>
      <c r="AP272" s="361" t="s">
        <v>1034</v>
      </c>
      <c r="AR272">
        <v>1</v>
      </c>
      <c r="AS272" t="s">
        <v>539</v>
      </c>
      <c r="AT272" t="s">
        <v>5840</v>
      </c>
    </row>
    <row r="273" spans="2:46" ht="15" customHeight="1" x14ac:dyDescent="0.35">
      <c r="B273" s="362">
        <v>271</v>
      </c>
      <c r="C273" s="362" t="s">
        <v>1035</v>
      </c>
      <c r="D273" s="362">
        <v>472</v>
      </c>
      <c r="E273" s="362" t="s">
        <v>172</v>
      </c>
      <c r="F273" s="362"/>
      <c r="G273" s="362" t="s">
        <v>63</v>
      </c>
      <c r="H273" s="362" t="s">
        <v>63</v>
      </c>
      <c r="I273" s="362" t="s">
        <v>63</v>
      </c>
      <c r="J273" s="362" t="s">
        <v>400</v>
      </c>
      <c r="K273" s="361" t="s">
        <v>1036</v>
      </c>
      <c r="L273" s="362"/>
      <c r="M273" s="362" t="s">
        <v>90</v>
      </c>
      <c r="N273" s="362" t="s">
        <v>9</v>
      </c>
      <c r="O273" s="362"/>
      <c r="P273" s="362" t="s">
        <v>90</v>
      </c>
      <c r="Q273" s="362" t="s">
        <v>90</v>
      </c>
      <c r="R273" s="362"/>
      <c r="S273" s="361" t="s">
        <v>1037</v>
      </c>
      <c r="T273" s="362"/>
      <c r="U273" s="362"/>
      <c r="V273" s="362" t="s">
        <v>844</v>
      </c>
      <c r="W273" s="362"/>
      <c r="X273" s="362"/>
      <c r="Y273" s="362" t="s">
        <v>48</v>
      </c>
      <c r="Z273" s="362" t="s">
        <v>90</v>
      </c>
      <c r="AA273" s="366" t="s">
        <v>90</v>
      </c>
      <c r="AB273" s="362" t="s">
        <v>90</v>
      </c>
      <c r="AC273" s="362"/>
      <c r="AD273" s="362"/>
      <c r="AE273" s="362"/>
      <c r="AF273" s="362"/>
      <c r="AG273" s="362"/>
      <c r="AH273" s="362"/>
      <c r="AI273" s="362" t="s">
        <v>7018</v>
      </c>
      <c r="AJ273" s="362" t="s">
        <v>19</v>
      </c>
      <c r="AK273" s="362" t="s">
        <v>40</v>
      </c>
      <c r="AL273" s="362" t="s">
        <v>4410</v>
      </c>
      <c r="AM273" s="362" t="s">
        <v>6312</v>
      </c>
      <c r="AN273" s="362"/>
      <c r="AO273" s="362"/>
      <c r="AP273" s="361"/>
      <c r="AR273">
        <v>1</v>
      </c>
      <c r="AS273" t="s">
        <v>5839</v>
      </c>
      <c r="AT273" t="s">
        <v>5839</v>
      </c>
    </row>
    <row r="274" spans="2:46" ht="15" customHeight="1" x14ac:dyDescent="0.35">
      <c r="B274" s="362">
        <v>272</v>
      </c>
      <c r="C274" s="362" t="s">
        <v>1038</v>
      </c>
      <c r="D274" s="362">
        <v>472</v>
      </c>
      <c r="E274" s="362" t="s">
        <v>172</v>
      </c>
      <c r="F274" s="362"/>
      <c r="G274" s="362" t="s">
        <v>63</v>
      </c>
      <c r="H274" s="362" t="s">
        <v>63</v>
      </c>
      <c r="I274" s="362" t="s">
        <v>63</v>
      </c>
      <c r="J274" s="362" t="s">
        <v>1039</v>
      </c>
      <c r="K274" s="361" t="s">
        <v>1040</v>
      </c>
      <c r="L274" s="362"/>
      <c r="M274" s="362" t="s">
        <v>90</v>
      </c>
      <c r="N274" s="362" t="s">
        <v>9</v>
      </c>
      <c r="O274" s="362"/>
      <c r="P274" s="362" t="s">
        <v>90</v>
      </c>
      <c r="Q274" s="362" t="s">
        <v>90</v>
      </c>
      <c r="R274" s="362"/>
      <c r="S274" s="365" t="s">
        <v>1041</v>
      </c>
      <c r="T274" s="362"/>
      <c r="U274" s="362"/>
      <c r="V274" s="362" t="s">
        <v>844</v>
      </c>
      <c r="W274" s="362"/>
      <c r="X274" s="362" t="s">
        <v>9</v>
      </c>
      <c r="Y274" s="362" t="s">
        <v>9</v>
      </c>
      <c r="Z274" s="362" t="s">
        <v>90</v>
      </c>
      <c r="AA274" s="366" t="s">
        <v>90</v>
      </c>
      <c r="AB274" s="363" t="s">
        <v>90</v>
      </c>
      <c r="AC274" s="362"/>
      <c r="AD274" s="362"/>
      <c r="AE274" s="362"/>
      <c r="AF274" s="362"/>
      <c r="AG274" s="362"/>
      <c r="AH274" s="362"/>
      <c r="AI274" s="362" t="s">
        <v>7018</v>
      </c>
      <c r="AJ274" s="362" t="s">
        <v>19</v>
      </c>
      <c r="AK274" s="362" t="s">
        <v>40</v>
      </c>
      <c r="AL274" s="362" t="s">
        <v>40</v>
      </c>
      <c r="AM274" s="362" t="s">
        <v>1041</v>
      </c>
      <c r="AN274" s="362"/>
      <c r="AO274" s="362"/>
      <c r="AP274" s="361"/>
      <c r="AR274">
        <v>1</v>
      </c>
      <c r="AS274" t="s">
        <v>9</v>
      </c>
      <c r="AT274" t="s">
        <v>9</v>
      </c>
    </row>
    <row r="275" spans="2:46" ht="15" customHeight="1" x14ac:dyDescent="0.35">
      <c r="B275" s="362">
        <v>273</v>
      </c>
      <c r="C275" s="362" t="s">
        <v>1042</v>
      </c>
      <c r="D275" s="362">
        <v>472</v>
      </c>
      <c r="E275" s="362" t="s">
        <v>172</v>
      </c>
      <c r="F275" s="362"/>
      <c r="G275" s="362" t="s">
        <v>63</v>
      </c>
      <c r="H275" s="362" t="s">
        <v>63</v>
      </c>
      <c r="I275" s="362" t="s">
        <v>63</v>
      </c>
      <c r="J275" s="362" t="s">
        <v>217</v>
      </c>
      <c r="K275" s="361" t="s">
        <v>1043</v>
      </c>
      <c r="L275" s="362"/>
      <c r="M275" s="362" t="s">
        <v>90</v>
      </c>
      <c r="N275" s="362" t="s">
        <v>180</v>
      </c>
      <c r="O275" s="362"/>
      <c r="P275" s="362" t="s">
        <v>90</v>
      </c>
      <c r="Q275" s="362" t="s">
        <v>90</v>
      </c>
      <c r="R275" s="362"/>
      <c r="S275" s="361"/>
      <c r="T275" s="362"/>
      <c r="U275" s="362"/>
      <c r="V275" s="362" t="s">
        <v>844</v>
      </c>
      <c r="W275" s="362"/>
      <c r="X275" s="362"/>
      <c r="Y275" s="362" t="s">
        <v>45</v>
      </c>
      <c r="Z275" s="362" t="s">
        <v>181</v>
      </c>
      <c r="AA275" s="366">
        <v>45803</v>
      </c>
      <c r="AB275" s="367" t="s">
        <v>1044</v>
      </c>
      <c r="AC275" s="362"/>
      <c r="AD275" s="362"/>
      <c r="AE275" s="362"/>
      <c r="AF275" s="362"/>
      <c r="AG275" s="362"/>
      <c r="AH275" s="362"/>
      <c r="AI275" s="362" t="s">
        <v>7018</v>
      </c>
      <c r="AJ275" s="362" t="s">
        <v>19</v>
      </c>
      <c r="AK275" s="362" t="s">
        <v>39</v>
      </c>
      <c r="AL275" s="362" t="s">
        <v>45</v>
      </c>
      <c r="AM275" s="362">
        <v>0</v>
      </c>
      <c r="AN275" s="362"/>
      <c r="AO275" s="368">
        <v>45803</v>
      </c>
      <c r="AP275" s="361" t="s">
        <v>1044</v>
      </c>
      <c r="AR275">
        <v>1</v>
      </c>
      <c r="AS275" t="s">
        <v>539</v>
      </c>
      <c r="AT275" t="s">
        <v>5841</v>
      </c>
    </row>
    <row r="276" spans="2:46" ht="15" customHeight="1" x14ac:dyDescent="0.35">
      <c r="B276" s="362">
        <v>274</v>
      </c>
      <c r="C276" s="362" t="s">
        <v>1045</v>
      </c>
      <c r="D276" s="362">
        <v>472</v>
      </c>
      <c r="E276" s="362" t="s">
        <v>172</v>
      </c>
      <c r="F276" s="362"/>
      <c r="G276" s="362" t="s">
        <v>63</v>
      </c>
      <c r="H276" s="362" t="s">
        <v>63</v>
      </c>
      <c r="I276" s="362" t="s">
        <v>63</v>
      </c>
      <c r="J276" s="362" t="s">
        <v>242</v>
      </c>
      <c r="K276" s="361" t="s">
        <v>1046</v>
      </c>
      <c r="L276" s="362"/>
      <c r="M276" s="362" t="s">
        <v>90</v>
      </c>
      <c r="N276" s="362" t="s">
        <v>9</v>
      </c>
      <c r="O276" s="362"/>
      <c r="P276" s="362" t="s">
        <v>90</v>
      </c>
      <c r="Q276" s="362" t="s">
        <v>90</v>
      </c>
      <c r="R276" s="362"/>
      <c r="S276" s="361"/>
      <c r="T276" s="362"/>
      <c r="U276" s="362"/>
      <c r="V276" s="362" t="s">
        <v>844</v>
      </c>
      <c r="W276" s="362"/>
      <c r="X276" s="362"/>
      <c r="Y276" s="362" t="s">
        <v>45</v>
      </c>
      <c r="Z276" s="362" t="s">
        <v>90</v>
      </c>
      <c r="AA276" s="366" t="s">
        <v>90</v>
      </c>
      <c r="AB276" s="367" t="s">
        <v>1047</v>
      </c>
      <c r="AC276" s="362"/>
      <c r="AD276" s="362"/>
      <c r="AE276" s="362"/>
      <c r="AF276" s="362"/>
      <c r="AG276" s="362"/>
      <c r="AH276" s="362"/>
      <c r="AI276" s="362" t="s">
        <v>7018</v>
      </c>
      <c r="AJ276" s="362" t="s">
        <v>19</v>
      </c>
      <c r="AK276" s="362" t="s">
        <v>39</v>
      </c>
      <c r="AL276" s="362" t="s">
        <v>45</v>
      </c>
      <c r="AM276" s="362">
        <v>0</v>
      </c>
      <c r="AN276" s="362"/>
      <c r="AO276" s="368" t="s">
        <v>90</v>
      </c>
      <c r="AP276" s="361" t="s">
        <v>1047</v>
      </c>
      <c r="AR276">
        <v>1</v>
      </c>
      <c r="AS276" t="s">
        <v>539</v>
      </c>
      <c r="AT276" t="s">
        <v>5840</v>
      </c>
    </row>
    <row r="277" spans="2:46" ht="15" customHeight="1" x14ac:dyDescent="0.35">
      <c r="B277" s="362">
        <v>275</v>
      </c>
      <c r="C277" s="362" t="s">
        <v>1048</v>
      </c>
      <c r="D277" s="362">
        <v>472</v>
      </c>
      <c r="E277" s="362" t="s">
        <v>172</v>
      </c>
      <c r="F277" s="362"/>
      <c r="G277" s="362" t="s">
        <v>63</v>
      </c>
      <c r="H277" s="362" t="s">
        <v>63</v>
      </c>
      <c r="I277" s="362" t="s">
        <v>63</v>
      </c>
      <c r="J277" s="362" t="s">
        <v>242</v>
      </c>
      <c r="K277" s="361" t="s">
        <v>1049</v>
      </c>
      <c r="L277" s="362"/>
      <c r="M277" s="362" t="s">
        <v>90</v>
      </c>
      <c r="N277" s="362" t="s">
        <v>9</v>
      </c>
      <c r="O277" s="362"/>
      <c r="P277" s="362" t="s">
        <v>90</v>
      </c>
      <c r="Q277" s="362" t="s">
        <v>90</v>
      </c>
      <c r="R277" s="362"/>
      <c r="S277" s="361" t="s">
        <v>1050</v>
      </c>
      <c r="T277" s="362"/>
      <c r="U277" s="362"/>
      <c r="V277" s="362" t="s">
        <v>844</v>
      </c>
      <c r="W277" s="362"/>
      <c r="X277" s="362"/>
      <c r="Y277" s="362" t="s">
        <v>48</v>
      </c>
      <c r="Z277" s="362" t="s">
        <v>90</v>
      </c>
      <c r="AA277" s="366" t="s">
        <v>90</v>
      </c>
      <c r="AB277" s="362" t="s">
        <v>90</v>
      </c>
      <c r="AC277" s="362"/>
      <c r="AD277" s="362"/>
      <c r="AE277" s="362"/>
      <c r="AF277" s="362"/>
      <c r="AG277" s="362"/>
      <c r="AH277" s="362"/>
      <c r="AI277" s="362" t="s">
        <v>7018</v>
      </c>
      <c r="AJ277" s="362" t="s">
        <v>19</v>
      </c>
      <c r="AK277" s="362" t="s">
        <v>40</v>
      </c>
      <c r="AL277" s="362" t="s">
        <v>4410</v>
      </c>
      <c r="AM277" s="362">
        <v>0</v>
      </c>
      <c r="AN277" s="362"/>
      <c r="AO277" s="362"/>
      <c r="AP277" s="361"/>
      <c r="AR277">
        <v>1</v>
      </c>
      <c r="AS277" t="s">
        <v>5839</v>
      </c>
      <c r="AT277" t="s">
        <v>5839</v>
      </c>
    </row>
    <row r="278" spans="2:46" ht="15" customHeight="1" x14ac:dyDescent="0.35">
      <c r="B278" s="362">
        <v>276</v>
      </c>
      <c r="C278" s="362" t="s">
        <v>1051</v>
      </c>
      <c r="D278" s="362">
        <v>472</v>
      </c>
      <c r="E278" s="362" t="s">
        <v>172</v>
      </c>
      <c r="F278" s="362"/>
      <c r="G278" s="362" t="s">
        <v>63</v>
      </c>
      <c r="H278" s="362" t="s">
        <v>63</v>
      </c>
      <c r="I278" s="362" t="s">
        <v>63</v>
      </c>
      <c r="J278" s="362" t="s">
        <v>242</v>
      </c>
      <c r="K278" s="361" t="s">
        <v>1052</v>
      </c>
      <c r="L278" s="362"/>
      <c r="M278" s="362" t="s">
        <v>90</v>
      </c>
      <c r="N278" s="362" t="s">
        <v>9</v>
      </c>
      <c r="O278" s="362"/>
      <c r="P278" s="362" t="s">
        <v>90</v>
      </c>
      <c r="Q278" s="362" t="s">
        <v>90</v>
      </c>
      <c r="R278" s="362"/>
      <c r="S278" s="361" t="s">
        <v>1053</v>
      </c>
      <c r="T278" s="362"/>
      <c r="U278" s="362"/>
      <c r="V278" s="362" t="s">
        <v>844</v>
      </c>
      <c r="W278" s="362"/>
      <c r="X278" s="362"/>
      <c r="Y278" s="362" t="s">
        <v>48</v>
      </c>
      <c r="Z278" s="362" t="s">
        <v>90</v>
      </c>
      <c r="AA278" s="366" t="s">
        <v>90</v>
      </c>
      <c r="AB278" s="362" t="s">
        <v>90</v>
      </c>
      <c r="AC278" s="362"/>
      <c r="AD278" s="362"/>
      <c r="AE278" s="362"/>
      <c r="AF278" s="362"/>
      <c r="AG278" s="362"/>
      <c r="AH278" s="362"/>
      <c r="AI278" s="362" t="s">
        <v>7018</v>
      </c>
      <c r="AJ278" s="362" t="s">
        <v>19</v>
      </c>
      <c r="AK278" s="362" t="s">
        <v>40</v>
      </c>
      <c r="AL278" s="362" t="s">
        <v>4410</v>
      </c>
      <c r="AM278" s="362" t="s">
        <v>1053</v>
      </c>
      <c r="AN278" s="362"/>
      <c r="AO278" s="362"/>
      <c r="AP278" s="361"/>
      <c r="AR278">
        <v>1</v>
      </c>
      <c r="AS278" t="s">
        <v>5839</v>
      </c>
      <c r="AT278" t="s">
        <v>5839</v>
      </c>
    </row>
    <row r="279" spans="2:46" ht="15" customHeight="1" x14ac:dyDescent="0.35">
      <c r="B279" s="362">
        <v>277</v>
      </c>
      <c r="C279" s="362" t="s">
        <v>1054</v>
      </c>
      <c r="D279" s="362">
        <v>472</v>
      </c>
      <c r="E279" s="362" t="s">
        <v>172</v>
      </c>
      <c r="F279" s="362"/>
      <c r="G279" s="362" t="s">
        <v>63</v>
      </c>
      <c r="H279" s="362" t="s">
        <v>63</v>
      </c>
      <c r="I279" s="362" t="s">
        <v>63</v>
      </c>
      <c r="J279" s="362" t="s">
        <v>1055</v>
      </c>
      <c r="K279" s="361" t="s">
        <v>1056</v>
      </c>
      <c r="L279" s="362"/>
      <c r="M279" s="362" t="s">
        <v>90</v>
      </c>
      <c r="N279" s="362" t="s">
        <v>9</v>
      </c>
      <c r="O279" s="362"/>
      <c r="P279" s="362" t="s">
        <v>90</v>
      </c>
      <c r="Q279" s="362" t="s">
        <v>90</v>
      </c>
      <c r="R279" s="362"/>
      <c r="S279" s="361" t="s">
        <v>1057</v>
      </c>
      <c r="T279" s="362"/>
      <c r="U279" s="362"/>
      <c r="V279" s="362" t="s">
        <v>844</v>
      </c>
      <c r="W279" s="362"/>
      <c r="X279" s="362"/>
      <c r="Y279" s="362" t="s">
        <v>48</v>
      </c>
      <c r="Z279" s="362" t="s">
        <v>90</v>
      </c>
      <c r="AA279" s="366" t="s">
        <v>90</v>
      </c>
      <c r="AB279" s="362" t="s">
        <v>90</v>
      </c>
      <c r="AC279" s="362"/>
      <c r="AD279" s="362"/>
      <c r="AE279" s="362"/>
      <c r="AF279" s="362"/>
      <c r="AG279" s="362"/>
      <c r="AH279" s="362"/>
      <c r="AI279" s="362" t="s">
        <v>7018</v>
      </c>
      <c r="AJ279" s="362" t="s">
        <v>19</v>
      </c>
      <c r="AK279" s="362" t="s">
        <v>40</v>
      </c>
      <c r="AL279" s="362" t="s">
        <v>4410</v>
      </c>
      <c r="AM279" s="362" t="s">
        <v>1057</v>
      </c>
      <c r="AN279" s="362"/>
      <c r="AO279" s="362"/>
      <c r="AP279" s="361"/>
      <c r="AR279">
        <v>1</v>
      </c>
      <c r="AS279" t="s">
        <v>5839</v>
      </c>
      <c r="AT279" t="s">
        <v>5839</v>
      </c>
    </row>
    <row r="280" spans="2:46" ht="15" customHeight="1" x14ac:dyDescent="0.35">
      <c r="B280" s="362">
        <v>278</v>
      </c>
      <c r="C280" s="362" t="s">
        <v>1058</v>
      </c>
      <c r="D280" s="362">
        <v>472</v>
      </c>
      <c r="E280" s="362" t="s">
        <v>172</v>
      </c>
      <c r="F280" s="362"/>
      <c r="G280" s="362" t="s">
        <v>63</v>
      </c>
      <c r="H280" s="362" t="s">
        <v>63</v>
      </c>
      <c r="I280" s="362" t="s">
        <v>63</v>
      </c>
      <c r="J280" s="362" t="s">
        <v>14</v>
      </c>
      <c r="K280" s="361" t="s">
        <v>1059</v>
      </c>
      <c r="L280" s="362"/>
      <c r="M280" s="362" t="s">
        <v>90</v>
      </c>
      <c r="N280" s="362" t="s">
        <v>9</v>
      </c>
      <c r="O280" s="362"/>
      <c r="P280" s="362" t="s">
        <v>90</v>
      </c>
      <c r="Q280" s="362" t="s">
        <v>90</v>
      </c>
      <c r="R280" s="362"/>
      <c r="S280" s="361" t="s">
        <v>1060</v>
      </c>
      <c r="T280" s="362"/>
      <c r="U280" s="362"/>
      <c r="V280" s="362" t="s">
        <v>844</v>
      </c>
      <c r="W280" s="362"/>
      <c r="X280" s="362" t="s">
        <v>9</v>
      </c>
      <c r="Y280" s="362" t="s">
        <v>46</v>
      </c>
      <c r="Z280" s="362" t="s">
        <v>90</v>
      </c>
      <c r="AA280" s="366" t="s">
        <v>90</v>
      </c>
      <c r="AB280" s="362" t="s">
        <v>90</v>
      </c>
      <c r="AC280" s="362"/>
      <c r="AD280" s="362"/>
      <c r="AE280" s="362"/>
      <c r="AF280" s="362"/>
      <c r="AG280" s="362"/>
      <c r="AH280" s="362"/>
      <c r="AI280" s="362" t="s">
        <v>7018</v>
      </c>
      <c r="AJ280" s="362" t="s">
        <v>19</v>
      </c>
      <c r="AK280" s="362" t="s">
        <v>40</v>
      </c>
      <c r="AL280" s="362" t="s">
        <v>40</v>
      </c>
      <c r="AM280" s="362">
        <v>0</v>
      </c>
      <c r="AN280" s="362"/>
      <c r="AO280" s="362"/>
      <c r="AP280" s="361"/>
      <c r="AR280">
        <v>1</v>
      </c>
      <c r="AS280" t="s">
        <v>9</v>
      </c>
      <c r="AT280" t="s">
        <v>9</v>
      </c>
    </row>
    <row r="281" spans="2:46" ht="15" customHeight="1" x14ac:dyDescent="0.35">
      <c r="B281" s="362">
        <v>279</v>
      </c>
      <c r="C281" s="362" t="s">
        <v>1061</v>
      </c>
      <c r="D281" s="362">
        <v>472</v>
      </c>
      <c r="E281" s="362" t="s">
        <v>172</v>
      </c>
      <c r="F281" s="362"/>
      <c r="G281" s="362" t="s">
        <v>63</v>
      </c>
      <c r="H281" s="362" t="s">
        <v>63</v>
      </c>
      <c r="I281" s="362" t="s">
        <v>63</v>
      </c>
      <c r="J281" s="362" t="s">
        <v>1062</v>
      </c>
      <c r="K281" s="361" t="s">
        <v>1063</v>
      </c>
      <c r="L281" s="362"/>
      <c r="M281" s="362" t="s">
        <v>90</v>
      </c>
      <c r="N281" s="362" t="s">
        <v>9</v>
      </c>
      <c r="O281" s="362"/>
      <c r="P281" s="362" t="s">
        <v>90</v>
      </c>
      <c r="Q281" s="362" t="s">
        <v>90</v>
      </c>
      <c r="R281" s="362"/>
      <c r="S281" s="361" t="s">
        <v>995</v>
      </c>
      <c r="T281" s="362"/>
      <c r="U281" s="362"/>
      <c r="V281" s="362" t="s">
        <v>844</v>
      </c>
      <c r="W281" s="362"/>
      <c r="X281" s="362" t="s">
        <v>9</v>
      </c>
      <c r="Y281" s="362" t="s">
        <v>101</v>
      </c>
      <c r="Z281" s="362" t="s">
        <v>90</v>
      </c>
      <c r="AA281" s="366" t="s">
        <v>90</v>
      </c>
      <c r="AB281" s="362" t="s">
        <v>90</v>
      </c>
      <c r="AC281" s="362"/>
      <c r="AD281" s="362"/>
      <c r="AE281" s="362"/>
      <c r="AF281" s="362"/>
      <c r="AG281" s="362"/>
      <c r="AH281" s="362"/>
      <c r="AI281" s="362" t="s">
        <v>7018</v>
      </c>
      <c r="AJ281" s="362" t="s">
        <v>19</v>
      </c>
      <c r="AK281" s="362" t="s">
        <v>40</v>
      </c>
      <c r="AL281" s="362" t="s">
        <v>7020</v>
      </c>
      <c r="AM281" s="362">
        <v>0</v>
      </c>
      <c r="AN281" s="362"/>
      <c r="AO281" s="362"/>
      <c r="AP281" s="361"/>
      <c r="AR281">
        <v>1</v>
      </c>
      <c r="AS281" t="s">
        <v>9</v>
      </c>
      <c r="AT281" t="s">
        <v>9</v>
      </c>
    </row>
    <row r="282" spans="2:46" ht="15" customHeight="1" x14ac:dyDescent="0.35">
      <c r="B282" s="362">
        <v>280</v>
      </c>
      <c r="C282" s="362" t="s">
        <v>1064</v>
      </c>
      <c r="D282" s="362">
        <v>472</v>
      </c>
      <c r="E282" s="362" t="s">
        <v>172</v>
      </c>
      <c r="F282" s="362"/>
      <c r="G282" s="362" t="s">
        <v>63</v>
      </c>
      <c r="H282" s="362" t="s">
        <v>63</v>
      </c>
      <c r="I282" s="362" t="s">
        <v>63</v>
      </c>
      <c r="J282" s="362" t="s">
        <v>242</v>
      </c>
      <c r="K282" s="361" t="s">
        <v>1065</v>
      </c>
      <c r="L282" s="362"/>
      <c r="M282" s="362" t="s">
        <v>90</v>
      </c>
      <c r="N282" s="362" t="s">
        <v>9</v>
      </c>
      <c r="O282" s="362"/>
      <c r="P282" s="362" t="s">
        <v>90</v>
      </c>
      <c r="Q282" s="362" t="s">
        <v>90</v>
      </c>
      <c r="R282" s="362"/>
      <c r="S282" s="361"/>
      <c r="T282" s="362"/>
      <c r="U282" s="362"/>
      <c r="V282" s="362" t="s">
        <v>844</v>
      </c>
      <c r="W282" s="362"/>
      <c r="X282" s="362" t="s">
        <v>9</v>
      </c>
      <c r="Y282" s="362" t="s">
        <v>46</v>
      </c>
      <c r="Z282" s="362" t="s">
        <v>90</v>
      </c>
      <c r="AA282" s="366" t="s">
        <v>90</v>
      </c>
      <c r="AB282" s="362" t="s">
        <v>90</v>
      </c>
      <c r="AC282" s="362"/>
      <c r="AD282" s="362"/>
      <c r="AE282" s="362"/>
      <c r="AF282" s="362"/>
      <c r="AG282" s="362"/>
      <c r="AH282" s="362"/>
      <c r="AI282" s="362" t="s">
        <v>7018</v>
      </c>
      <c r="AJ282" s="362" t="s">
        <v>19</v>
      </c>
      <c r="AK282" s="362" t="s">
        <v>40</v>
      </c>
      <c r="AL282" s="362" t="s">
        <v>40</v>
      </c>
      <c r="AM282" s="362">
        <v>0</v>
      </c>
      <c r="AN282" s="362"/>
      <c r="AO282" s="362"/>
      <c r="AP282" s="361" t="e">
        <v>#N/A</v>
      </c>
      <c r="AR282">
        <v>1</v>
      </c>
      <c r="AS282" t="s">
        <v>9</v>
      </c>
      <c r="AT282" t="s">
        <v>9</v>
      </c>
    </row>
    <row r="283" spans="2:46" ht="15" customHeight="1" x14ac:dyDescent="0.35">
      <c r="B283" s="362">
        <v>281</v>
      </c>
      <c r="C283" s="362" t="s">
        <v>1066</v>
      </c>
      <c r="D283" s="362">
        <v>472</v>
      </c>
      <c r="E283" s="362" t="s">
        <v>172</v>
      </c>
      <c r="F283" s="362"/>
      <c r="G283" s="362" t="s">
        <v>63</v>
      </c>
      <c r="H283" s="362" t="s">
        <v>63</v>
      </c>
      <c r="I283" s="362" t="s">
        <v>63</v>
      </c>
      <c r="J283" s="362" t="s">
        <v>242</v>
      </c>
      <c r="K283" s="361" t="s">
        <v>1067</v>
      </c>
      <c r="L283" s="362"/>
      <c r="M283" s="362" t="s">
        <v>90</v>
      </c>
      <c r="N283" s="362" t="s">
        <v>9</v>
      </c>
      <c r="O283" s="362"/>
      <c r="P283" s="362" t="s">
        <v>90</v>
      </c>
      <c r="Q283" s="362" t="s">
        <v>90</v>
      </c>
      <c r="R283" s="362"/>
      <c r="S283" s="365" t="s">
        <v>1068</v>
      </c>
      <c r="T283" s="362"/>
      <c r="U283" s="362"/>
      <c r="V283" s="362" t="s">
        <v>844</v>
      </c>
      <c r="W283" s="362"/>
      <c r="X283" s="362"/>
      <c r="Y283" s="362" t="s">
        <v>48</v>
      </c>
      <c r="Z283" s="362" t="s">
        <v>90</v>
      </c>
      <c r="AA283" s="366" t="s">
        <v>90</v>
      </c>
      <c r="AB283" s="362" t="s">
        <v>90</v>
      </c>
      <c r="AC283" s="362"/>
      <c r="AD283" s="362"/>
      <c r="AE283" s="362"/>
      <c r="AF283" s="362"/>
      <c r="AG283" s="362"/>
      <c r="AH283" s="362"/>
      <c r="AI283" s="362" t="s">
        <v>7018</v>
      </c>
      <c r="AJ283" s="362" t="s">
        <v>19</v>
      </c>
      <c r="AK283" s="362" t="s">
        <v>40</v>
      </c>
      <c r="AL283" s="362" t="s">
        <v>4410</v>
      </c>
      <c r="AM283" s="362" t="s">
        <v>1068</v>
      </c>
      <c r="AN283" s="362"/>
      <c r="AO283" s="362"/>
      <c r="AP283" s="361" t="e">
        <v>#VALUE!</v>
      </c>
      <c r="AR283">
        <v>1</v>
      </c>
      <c r="AS283" t="s">
        <v>5839</v>
      </c>
      <c r="AT283" t="s">
        <v>5839</v>
      </c>
    </row>
    <row r="284" spans="2:46" ht="15" customHeight="1" x14ac:dyDescent="0.35">
      <c r="B284" s="362">
        <v>282</v>
      </c>
      <c r="C284" s="362" t="s">
        <v>1069</v>
      </c>
      <c r="D284" s="362">
        <v>472</v>
      </c>
      <c r="E284" s="362" t="s">
        <v>172</v>
      </c>
      <c r="F284" s="362"/>
      <c r="G284" s="362" t="s">
        <v>63</v>
      </c>
      <c r="H284" s="362" t="s">
        <v>63</v>
      </c>
      <c r="I284" s="362" t="s">
        <v>63</v>
      </c>
      <c r="J284" s="362" t="s">
        <v>1070</v>
      </c>
      <c r="K284" s="361" t="s">
        <v>1071</v>
      </c>
      <c r="L284" s="362"/>
      <c r="M284" s="362" t="s">
        <v>90</v>
      </c>
      <c r="N284" s="362" t="s">
        <v>9</v>
      </c>
      <c r="O284" s="362"/>
      <c r="P284" s="362" t="s">
        <v>90</v>
      </c>
      <c r="Q284" s="362" t="s">
        <v>90</v>
      </c>
      <c r="R284" s="362"/>
      <c r="S284" s="361"/>
      <c r="T284" s="362"/>
      <c r="U284" s="362"/>
      <c r="V284" s="362" t="s">
        <v>844</v>
      </c>
      <c r="W284" s="362"/>
      <c r="X284" s="362"/>
      <c r="Y284" s="362" t="s">
        <v>48</v>
      </c>
      <c r="Z284" s="362" t="s">
        <v>90</v>
      </c>
      <c r="AA284" s="366" t="s">
        <v>90</v>
      </c>
      <c r="AB284" s="362" t="s">
        <v>90</v>
      </c>
      <c r="AC284" s="362"/>
      <c r="AD284" s="362"/>
      <c r="AE284" s="362"/>
      <c r="AF284" s="362"/>
      <c r="AG284" s="362"/>
      <c r="AH284" s="362"/>
      <c r="AI284" s="362" t="s">
        <v>7018</v>
      </c>
      <c r="AJ284" s="362" t="s">
        <v>19</v>
      </c>
      <c r="AK284" s="362" t="s">
        <v>40</v>
      </c>
      <c r="AL284" s="362" t="s">
        <v>4410</v>
      </c>
      <c r="AM284" s="362" t="s">
        <v>6315</v>
      </c>
      <c r="AN284" s="362"/>
      <c r="AO284" s="362"/>
      <c r="AP284" s="361" t="e">
        <v>#VALUE!</v>
      </c>
      <c r="AR284">
        <v>1</v>
      </c>
      <c r="AS284" t="s">
        <v>5839</v>
      </c>
      <c r="AT284" t="s">
        <v>5839</v>
      </c>
    </row>
    <row r="285" spans="2:46" ht="15" customHeight="1" x14ac:dyDescent="0.35">
      <c r="B285" s="362">
        <v>283</v>
      </c>
      <c r="C285" s="362" t="s">
        <v>1072</v>
      </c>
      <c r="D285" s="362">
        <v>472</v>
      </c>
      <c r="E285" s="362" t="s">
        <v>172</v>
      </c>
      <c r="F285" s="362"/>
      <c r="G285" s="362" t="s">
        <v>63</v>
      </c>
      <c r="H285" s="362" t="s">
        <v>63</v>
      </c>
      <c r="I285" s="362" t="s">
        <v>63</v>
      </c>
      <c r="J285" s="362" t="s">
        <v>1070</v>
      </c>
      <c r="K285" s="361" t="s">
        <v>1073</v>
      </c>
      <c r="L285" s="362"/>
      <c r="M285" s="362" t="s">
        <v>90</v>
      </c>
      <c r="N285" s="362" t="s">
        <v>9</v>
      </c>
      <c r="O285" s="362"/>
      <c r="P285" s="362" t="s">
        <v>90</v>
      </c>
      <c r="Q285" s="362" t="s">
        <v>90</v>
      </c>
      <c r="R285" s="362"/>
      <c r="S285" s="361" t="s">
        <v>1074</v>
      </c>
      <c r="T285" s="362"/>
      <c r="U285" s="362"/>
      <c r="V285" s="362" t="s">
        <v>844</v>
      </c>
      <c r="W285" s="362"/>
      <c r="X285" s="362" t="s">
        <v>9</v>
      </c>
      <c r="Y285" s="362" t="s">
        <v>46</v>
      </c>
      <c r="Z285" s="362" t="s">
        <v>90</v>
      </c>
      <c r="AA285" s="366" t="s">
        <v>90</v>
      </c>
      <c r="AB285" s="362" t="s">
        <v>90</v>
      </c>
      <c r="AC285" s="362"/>
      <c r="AD285" s="362"/>
      <c r="AE285" s="362"/>
      <c r="AF285" s="362"/>
      <c r="AG285" s="362"/>
      <c r="AH285" s="362"/>
      <c r="AI285" s="362" t="s">
        <v>7018</v>
      </c>
      <c r="AJ285" s="362" t="s">
        <v>19</v>
      </c>
      <c r="AK285" s="362" t="s">
        <v>40</v>
      </c>
      <c r="AL285" s="362" t="s">
        <v>7021</v>
      </c>
      <c r="AM285" s="362">
        <v>0</v>
      </c>
      <c r="AN285" s="362"/>
      <c r="AO285" s="362"/>
      <c r="AP285" s="361"/>
      <c r="AR285">
        <v>1</v>
      </c>
      <c r="AS285" t="s">
        <v>9</v>
      </c>
      <c r="AT285" t="s">
        <v>9</v>
      </c>
    </row>
    <row r="286" spans="2:46" ht="15" customHeight="1" x14ac:dyDescent="0.35">
      <c r="B286" s="362">
        <v>284</v>
      </c>
      <c r="C286" s="362" t="s">
        <v>1075</v>
      </c>
      <c r="D286" s="362">
        <v>472</v>
      </c>
      <c r="E286" s="362" t="s">
        <v>172</v>
      </c>
      <c r="F286" s="362"/>
      <c r="G286" s="362" t="s">
        <v>63</v>
      </c>
      <c r="H286" s="362" t="s">
        <v>63</v>
      </c>
      <c r="I286" s="362" t="s">
        <v>63</v>
      </c>
      <c r="J286" s="362" t="s">
        <v>1070</v>
      </c>
      <c r="K286" s="361" t="s">
        <v>1076</v>
      </c>
      <c r="L286" s="362"/>
      <c r="M286" s="362" t="s">
        <v>90</v>
      </c>
      <c r="N286" s="362" t="s">
        <v>9</v>
      </c>
      <c r="O286" s="362"/>
      <c r="P286" s="362" t="s">
        <v>90</v>
      </c>
      <c r="Q286" s="362" t="s">
        <v>90</v>
      </c>
      <c r="R286" s="362"/>
      <c r="S286" s="361" t="s">
        <v>1077</v>
      </c>
      <c r="T286" s="362"/>
      <c r="U286" s="362"/>
      <c r="V286" s="362" t="s">
        <v>844</v>
      </c>
      <c r="W286" s="362"/>
      <c r="X286" s="362"/>
      <c r="Y286" s="362" t="s">
        <v>48</v>
      </c>
      <c r="Z286" s="362" t="s">
        <v>90</v>
      </c>
      <c r="AA286" s="366" t="s">
        <v>90</v>
      </c>
      <c r="AB286" s="362" t="s">
        <v>90</v>
      </c>
      <c r="AC286" s="362"/>
      <c r="AD286" s="362"/>
      <c r="AE286" s="362"/>
      <c r="AF286" s="362"/>
      <c r="AG286" s="362"/>
      <c r="AH286" s="362"/>
      <c r="AI286" s="362" t="s">
        <v>7018</v>
      </c>
      <c r="AJ286" s="362" t="s">
        <v>19</v>
      </c>
      <c r="AK286" s="362" t="s">
        <v>40</v>
      </c>
      <c r="AL286" s="362" t="s">
        <v>4410</v>
      </c>
      <c r="AM286" s="362" t="s">
        <v>6318</v>
      </c>
      <c r="AN286" s="362"/>
      <c r="AO286" s="362"/>
      <c r="AP286" s="361"/>
      <c r="AR286">
        <v>1</v>
      </c>
      <c r="AS286" t="s">
        <v>5839</v>
      </c>
      <c r="AT286" t="s">
        <v>5839</v>
      </c>
    </row>
    <row r="287" spans="2:46" ht="15" customHeight="1" x14ac:dyDescent="0.35">
      <c r="B287" s="362">
        <v>285</v>
      </c>
      <c r="C287" s="362" t="s">
        <v>1078</v>
      </c>
      <c r="D287" s="362">
        <v>472</v>
      </c>
      <c r="E287" s="362" t="s">
        <v>172</v>
      </c>
      <c r="F287" s="362"/>
      <c r="G287" s="362" t="s">
        <v>63</v>
      </c>
      <c r="H287" s="362" t="s">
        <v>63</v>
      </c>
      <c r="I287" s="362" t="s">
        <v>63</v>
      </c>
      <c r="J287" s="362" t="s">
        <v>1070</v>
      </c>
      <c r="K287" s="361" t="s">
        <v>1079</v>
      </c>
      <c r="L287" s="362"/>
      <c r="M287" s="362" t="s">
        <v>90</v>
      </c>
      <c r="N287" s="362" t="s">
        <v>9</v>
      </c>
      <c r="O287" s="362"/>
      <c r="P287" s="362" t="s">
        <v>90</v>
      </c>
      <c r="Q287" s="362" t="s">
        <v>90</v>
      </c>
      <c r="R287" s="362"/>
      <c r="S287" s="361" t="s">
        <v>1080</v>
      </c>
      <c r="T287" s="362"/>
      <c r="U287" s="362"/>
      <c r="V287" s="362" t="s">
        <v>844</v>
      </c>
      <c r="W287" s="362"/>
      <c r="X287" s="362"/>
      <c r="Y287" s="362" t="s">
        <v>48</v>
      </c>
      <c r="Z287" s="362" t="s">
        <v>90</v>
      </c>
      <c r="AA287" s="366" t="s">
        <v>90</v>
      </c>
      <c r="AB287" s="362" t="s">
        <v>90</v>
      </c>
      <c r="AC287" s="362"/>
      <c r="AD287" s="362"/>
      <c r="AE287" s="362"/>
      <c r="AF287" s="362"/>
      <c r="AG287" s="362"/>
      <c r="AH287" s="362"/>
      <c r="AI287" s="362" t="s">
        <v>7018</v>
      </c>
      <c r="AJ287" s="362" t="s">
        <v>19</v>
      </c>
      <c r="AK287" s="362" t="s">
        <v>40</v>
      </c>
      <c r="AL287" s="362" t="s">
        <v>4410</v>
      </c>
      <c r="AM287" s="362" t="s">
        <v>6319</v>
      </c>
      <c r="AN287" s="362"/>
      <c r="AO287" s="362"/>
      <c r="AP287" s="361"/>
      <c r="AR287">
        <v>1</v>
      </c>
      <c r="AS287" t="s">
        <v>5839</v>
      </c>
      <c r="AT287" t="s">
        <v>5839</v>
      </c>
    </row>
    <row r="288" spans="2:46" ht="15" customHeight="1" x14ac:dyDescent="0.35">
      <c r="B288" s="362">
        <v>286</v>
      </c>
      <c r="C288" s="362" t="s">
        <v>1081</v>
      </c>
      <c r="D288" s="362">
        <v>472</v>
      </c>
      <c r="E288" s="362" t="s">
        <v>172</v>
      </c>
      <c r="F288" s="362"/>
      <c r="G288" s="362" t="s">
        <v>63</v>
      </c>
      <c r="H288" s="362" t="s">
        <v>63</v>
      </c>
      <c r="I288" s="362" t="s">
        <v>63</v>
      </c>
      <c r="J288" s="362" t="s">
        <v>242</v>
      </c>
      <c r="K288" s="361" t="s">
        <v>1082</v>
      </c>
      <c r="L288" s="362"/>
      <c r="M288" s="362" t="s">
        <v>90</v>
      </c>
      <c r="N288" s="362" t="s">
        <v>9</v>
      </c>
      <c r="O288" s="362"/>
      <c r="P288" s="362" t="s">
        <v>90</v>
      </c>
      <c r="Q288" s="362" t="s">
        <v>90</v>
      </c>
      <c r="R288" s="362"/>
      <c r="S288" s="361" t="s">
        <v>1083</v>
      </c>
      <c r="T288" s="362"/>
      <c r="U288" s="362"/>
      <c r="V288" s="362" t="s">
        <v>844</v>
      </c>
      <c r="W288" s="362"/>
      <c r="X288" s="362" t="s">
        <v>9</v>
      </c>
      <c r="Y288" s="362" t="s">
        <v>46</v>
      </c>
      <c r="Z288" s="362" t="s">
        <v>90</v>
      </c>
      <c r="AA288" s="366" t="s">
        <v>90</v>
      </c>
      <c r="AB288" s="362" t="s">
        <v>90</v>
      </c>
      <c r="AC288" s="362"/>
      <c r="AD288" s="362"/>
      <c r="AE288" s="362"/>
      <c r="AF288" s="362"/>
      <c r="AG288" s="362"/>
      <c r="AH288" s="362"/>
      <c r="AI288" s="362" t="s">
        <v>7018</v>
      </c>
      <c r="AJ288" s="362" t="s">
        <v>19</v>
      </c>
      <c r="AK288" s="362" t="s">
        <v>40</v>
      </c>
      <c r="AL288" s="362" t="s">
        <v>40</v>
      </c>
      <c r="AM288" s="362">
        <v>0</v>
      </c>
      <c r="AN288" s="362"/>
      <c r="AO288" s="362"/>
      <c r="AP288" s="361"/>
      <c r="AR288">
        <v>1</v>
      </c>
      <c r="AS288" t="s">
        <v>9</v>
      </c>
      <c r="AT288" t="s">
        <v>9</v>
      </c>
    </row>
    <row r="289" spans="2:46" ht="15" customHeight="1" x14ac:dyDescent="0.35">
      <c r="B289" s="362">
        <v>287</v>
      </c>
      <c r="C289" s="362" t="s">
        <v>1084</v>
      </c>
      <c r="D289" s="362">
        <v>472</v>
      </c>
      <c r="E289" s="362" t="s">
        <v>172</v>
      </c>
      <c r="F289" s="362"/>
      <c r="G289" s="362"/>
      <c r="H289" s="362" t="s">
        <v>1085</v>
      </c>
      <c r="I289" s="362" t="s">
        <v>63</v>
      </c>
      <c r="J289" s="362" t="s">
        <v>242</v>
      </c>
      <c r="K289" s="361" t="s">
        <v>1086</v>
      </c>
      <c r="L289" s="361"/>
      <c r="M289" s="362" t="s">
        <v>90</v>
      </c>
      <c r="N289" s="362" t="s">
        <v>9</v>
      </c>
      <c r="O289" s="362"/>
      <c r="P289" s="362" t="s">
        <v>90</v>
      </c>
      <c r="Q289" s="362" t="s">
        <v>90</v>
      </c>
      <c r="R289" s="362"/>
      <c r="S289" s="361"/>
      <c r="T289" s="362"/>
      <c r="U289" s="362"/>
      <c r="V289" s="362" t="s">
        <v>125</v>
      </c>
      <c r="W289" s="362"/>
      <c r="X289" s="362"/>
      <c r="Y289" s="362" t="s">
        <v>45</v>
      </c>
      <c r="Z289" s="362" t="s">
        <v>181</v>
      </c>
      <c r="AA289" s="366">
        <v>45843</v>
      </c>
      <c r="AB289" s="367" t="s">
        <v>1087</v>
      </c>
      <c r="AC289" s="362"/>
      <c r="AD289" s="362"/>
      <c r="AE289" s="362"/>
      <c r="AF289" s="362"/>
      <c r="AG289" s="362"/>
      <c r="AH289" s="362"/>
      <c r="AI289" s="362" t="s">
        <v>7018</v>
      </c>
      <c r="AJ289" s="362" t="s">
        <v>19</v>
      </c>
      <c r="AK289" s="362" t="s">
        <v>39</v>
      </c>
      <c r="AL289" s="362"/>
      <c r="AM289" s="362"/>
      <c r="AN289" s="362"/>
      <c r="AO289" s="368">
        <v>45843</v>
      </c>
      <c r="AP289" s="361" t="s">
        <v>1087</v>
      </c>
      <c r="AR289">
        <v>1</v>
      </c>
      <c r="AS289" t="s">
        <v>539</v>
      </c>
      <c r="AT289" t="s">
        <v>5840</v>
      </c>
    </row>
    <row r="290" spans="2:46" ht="15" customHeight="1" x14ac:dyDescent="0.35">
      <c r="B290" s="362">
        <v>288</v>
      </c>
      <c r="C290" s="362" t="s">
        <v>1088</v>
      </c>
      <c r="D290" s="362">
        <v>472</v>
      </c>
      <c r="E290" s="362" t="s">
        <v>172</v>
      </c>
      <c r="F290" s="362"/>
      <c r="G290" s="362" t="s">
        <v>63</v>
      </c>
      <c r="H290" s="362" t="s">
        <v>63</v>
      </c>
      <c r="I290" s="362" t="s">
        <v>63</v>
      </c>
      <c r="J290" s="362" t="s">
        <v>242</v>
      </c>
      <c r="K290" s="361" t="s">
        <v>1089</v>
      </c>
      <c r="L290" s="362"/>
      <c r="M290" s="362" t="s">
        <v>90</v>
      </c>
      <c r="N290" s="362" t="s">
        <v>9</v>
      </c>
      <c r="O290" s="362"/>
      <c r="P290" s="362" t="s">
        <v>90</v>
      </c>
      <c r="Q290" s="362" t="s">
        <v>90</v>
      </c>
      <c r="R290" s="362"/>
      <c r="S290" s="361" t="s">
        <v>1090</v>
      </c>
      <c r="T290" s="362"/>
      <c r="U290" s="362"/>
      <c r="V290" s="362" t="s">
        <v>844</v>
      </c>
      <c r="W290" s="362"/>
      <c r="X290" s="362"/>
      <c r="Y290" s="362" t="s">
        <v>48</v>
      </c>
      <c r="Z290" s="362" t="s">
        <v>90</v>
      </c>
      <c r="AA290" s="366" t="s">
        <v>90</v>
      </c>
      <c r="AB290" s="362" t="s">
        <v>90</v>
      </c>
      <c r="AC290" s="362"/>
      <c r="AD290" s="362"/>
      <c r="AE290" s="362"/>
      <c r="AF290" s="362"/>
      <c r="AG290" s="362"/>
      <c r="AH290" s="362"/>
      <c r="AI290" s="362" t="s">
        <v>7018</v>
      </c>
      <c r="AJ290" s="362" t="s">
        <v>19</v>
      </c>
      <c r="AK290" s="362" t="s">
        <v>40</v>
      </c>
      <c r="AL290" s="362" t="s">
        <v>4410</v>
      </c>
      <c r="AM290" s="362">
        <v>0</v>
      </c>
      <c r="AN290" s="362"/>
      <c r="AO290" s="362"/>
      <c r="AP290" s="361"/>
      <c r="AR290">
        <v>1</v>
      </c>
      <c r="AS290" t="s">
        <v>5839</v>
      </c>
      <c r="AT290" t="s">
        <v>5839</v>
      </c>
    </row>
    <row r="291" spans="2:46" ht="15" customHeight="1" x14ac:dyDescent="0.35">
      <c r="B291" s="362">
        <v>289</v>
      </c>
      <c r="C291" s="362" t="s">
        <v>1091</v>
      </c>
      <c r="D291" s="362">
        <v>472</v>
      </c>
      <c r="E291" s="362" t="s">
        <v>172</v>
      </c>
      <c r="F291" s="362"/>
      <c r="G291" s="362" t="s">
        <v>63</v>
      </c>
      <c r="H291" s="362" t="s">
        <v>63</v>
      </c>
      <c r="I291" s="362" t="s">
        <v>63</v>
      </c>
      <c r="J291" s="362" t="s">
        <v>242</v>
      </c>
      <c r="K291" s="361" t="s">
        <v>1092</v>
      </c>
      <c r="L291" s="362"/>
      <c r="M291" s="362" t="s">
        <v>90</v>
      </c>
      <c r="N291" s="362" t="s">
        <v>9</v>
      </c>
      <c r="O291" s="362"/>
      <c r="P291" s="362" t="s">
        <v>90</v>
      </c>
      <c r="Q291" s="362" t="s">
        <v>90</v>
      </c>
      <c r="R291" s="362"/>
      <c r="S291" s="361" t="s">
        <v>1093</v>
      </c>
      <c r="T291" s="362"/>
      <c r="U291" s="362"/>
      <c r="V291" s="362" t="s">
        <v>844</v>
      </c>
      <c r="W291" s="362"/>
      <c r="X291" s="362"/>
      <c r="Y291" s="362" t="s">
        <v>48</v>
      </c>
      <c r="Z291" s="362" t="s">
        <v>90</v>
      </c>
      <c r="AA291" s="366" t="s">
        <v>90</v>
      </c>
      <c r="AB291" s="362" t="s">
        <v>90</v>
      </c>
      <c r="AC291" s="362"/>
      <c r="AD291" s="362"/>
      <c r="AE291" s="362"/>
      <c r="AF291" s="362"/>
      <c r="AG291" s="362"/>
      <c r="AH291" s="362"/>
      <c r="AI291" s="362" t="s">
        <v>7018</v>
      </c>
      <c r="AJ291" s="362" t="s">
        <v>19</v>
      </c>
      <c r="AK291" s="362" t="s">
        <v>40</v>
      </c>
      <c r="AL291" s="362" t="s">
        <v>4410</v>
      </c>
      <c r="AM291" s="362" t="s">
        <v>6315</v>
      </c>
      <c r="AN291" s="362"/>
      <c r="AO291" s="362"/>
      <c r="AP291" s="361"/>
      <c r="AR291">
        <v>1</v>
      </c>
      <c r="AS291" t="s">
        <v>5839</v>
      </c>
      <c r="AT291" t="s">
        <v>5839</v>
      </c>
    </row>
    <row r="292" spans="2:46" ht="15" customHeight="1" x14ac:dyDescent="0.35">
      <c r="B292" s="362">
        <v>290</v>
      </c>
      <c r="C292" s="362" t="s">
        <v>1094</v>
      </c>
      <c r="D292" s="362">
        <v>472</v>
      </c>
      <c r="E292" s="362" t="s">
        <v>172</v>
      </c>
      <c r="F292" s="362"/>
      <c r="G292" s="362" t="s">
        <v>63</v>
      </c>
      <c r="H292" s="362" t="s">
        <v>63</v>
      </c>
      <c r="I292" s="362" t="s">
        <v>63</v>
      </c>
      <c r="J292" s="362" t="s">
        <v>1070</v>
      </c>
      <c r="K292" s="361" t="s">
        <v>1095</v>
      </c>
      <c r="L292" s="362"/>
      <c r="M292" s="362" t="s">
        <v>90</v>
      </c>
      <c r="N292" s="362" t="s">
        <v>9</v>
      </c>
      <c r="O292" s="362"/>
      <c r="P292" s="362" t="s">
        <v>90</v>
      </c>
      <c r="Q292" s="362" t="s">
        <v>90</v>
      </c>
      <c r="R292" s="362"/>
      <c r="S292" s="361" t="s">
        <v>1096</v>
      </c>
      <c r="T292" s="362"/>
      <c r="U292" s="362"/>
      <c r="V292" s="362" t="s">
        <v>844</v>
      </c>
      <c r="W292" s="362"/>
      <c r="X292" s="362"/>
      <c r="Y292" s="362" t="s">
        <v>48</v>
      </c>
      <c r="Z292" s="362" t="s">
        <v>90</v>
      </c>
      <c r="AA292" s="366" t="s">
        <v>90</v>
      </c>
      <c r="AB292" s="363" t="s">
        <v>90</v>
      </c>
      <c r="AC292" s="362"/>
      <c r="AD292" s="362"/>
      <c r="AE292" s="362"/>
      <c r="AF292" s="362"/>
      <c r="AG292" s="362"/>
      <c r="AH292" s="362"/>
      <c r="AI292" s="362" t="s">
        <v>7018</v>
      </c>
      <c r="AJ292" s="362" t="s">
        <v>19</v>
      </c>
      <c r="AK292" s="362" t="s">
        <v>40</v>
      </c>
      <c r="AL292" s="362" t="s">
        <v>4410</v>
      </c>
      <c r="AM292" s="362">
        <v>0</v>
      </c>
      <c r="AN292" s="362"/>
      <c r="AO292" s="362"/>
      <c r="AP292" s="361"/>
      <c r="AR292">
        <v>1</v>
      </c>
      <c r="AS292" t="s">
        <v>5839</v>
      </c>
      <c r="AT292" t="s">
        <v>5839</v>
      </c>
    </row>
    <row r="293" spans="2:46" ht="15" customHeight="1" x14ac:dyDescent="0.35">
      <c r="B293" s="362">
        <v>291</v>
      </c>
      <c r="C293" s="362" t="s">
        <v>1097</v>
      </c>
      <c r="D293" s="362">
        <v>472</v>
      </c>
      <c r="E293" s="362" t="s">
        <v>172</v>
      </c>
      <c r="F293" s="362"/>
      <c r="G293" s="362" t="s">
        <v>63</v>
      </c>
      <c r="H293" s="362" t="s">
        <v>63</v>
      </c>
      <c r="I293" s="362" t="s">
        <v>63</v>
      </c>
      <c r="J293" s="362" t="s">
        <v>242</v>
      </c>
      <c r="K293" s="361" t="s">
        <v>1098</v>
      </c>
      <c r="L293" s="362"/>
      <c r="M293" s="362" t="s">
        <v>90</v>
      </c>
      <c r="N293" s="362" t="s">
        <v>9</v>
      </c>
      <c r="O293" s="362"/>
      <c r="P293" s="362" t="s">
        <v>90</v>
      </c>
      <c r="Q293" s="362" t="s">
        <v>90</v>
      </c>
      <c r="R293" s="362"/>
      <c r="S293" s="361" t="s">
        <v>1099</v>
      </c>
      <c r="T293" s="362"/>
      <c r="U293" s="362"/>
      <c r="V293" s="362" t="s">
        <v>844</v>
      </c>
      <c r="W293" s="362"/>
      <c r="X293" s="362"/>
      <c r="Y293" s="362" t="s">
        <v>48</v>
      </c>
      <c r="Z293" s="362" t="s">
        <v>90</v>
      </c>
      <c r="AA293" s="366" t="s">
        <v>90</v>
      </c>
      <c r="AB293" s="362" t="s">
        <v>90</v>
      </c>
      <c r="AC293" s="362"/>
      <c r="AD293" s="362"/>
      <c r="AE293" s="362"/>
      <c r="AF293" s="362"/>
      <c r="AG293" s="362"/>
      <c r="AH293" s="362"/>
      <c r="AI293" s="362" t="s">
        <v>7018</v>
      </c>
      <c r="AJ293" s="362" t="s">
        <v>19</v>
      </c>
      <c r="AK293" s="362" t="s">
        <v>40</v>
      </c>
      <c r="AL293" s="362" t="s">
        <v>4410</v>
      </c>
      <c r="AM293" s="362">
        <v>0</v>
      </c>
      <c r="AN293" s="362"/>
      <c r="AO293" s="362"/>
      <c r="AP293" s="361"/>
      <c r="AR293">
        <v>1</v>
      </c>
      <c r="AS293" t="s">
        <v>5839</v>
      </c>
      <c r="AT293" t="s">
        <v>5839</v>
      </c>
    </row>
    <row r="294" spans="2:46" ht="15" customHeight="1" x14ac:dyDescent="0.35">
      <c r="B294" s="362">
        <v>292</v>
      </c>
      <c r="C294" s="362" t="s">
        <v>1100</v>
      </c>
      <c r="D294" s="362">
        <v>472</v>
      </c>
      <c r="E294" s="362" t="s">
        <v>172</v>
      </c>
      <c r="F294" s="362"/>
      <c r="G294" s="362" t="s">
        <v>63</v>
      </c>
      <c r="H294" s="362" t="s">
        <v>63</v>
      </c>
      <c r="I294" s="362" t="s">
        <v>63</v>
      </c>
      <c r="J294" s="362" t="s">
        <v>1070</v>
      </c>
      <c r="K294" s="361" t="s">
        <v>1101</v>
      </c>
      <c r="L294" s="362"/>
      <c r="M294" s="362" t="s">
        <v>90</v>
      </c>
      <c r="N294" s="362" t="s">
        <v>9</v>
      </c>
      <c r="O294" s="362"/>
      <c r="P294" s="362" t="s">
        <v>90</v>
      </c>
      <c r="Q294" s="362" t="s">
        <v>90</v>
      </c>
      <c r="R294" s="362"/>
      <c r="S294" s="361" t="s">
        <v>1102</v>
      </c>
      <c r="T294" s="362"/>
      <c r="U294" s="362"/>
      <c r="V294" s="362" t="s">
        <v>844</v>
      </c>
      <c r="W294" s="362"/>
      <c r="X294" s="362"/>
      <c r="Y294" s="362" t="s">
        <v>48</v>
      </c>
      <c r="Z294" s="362" t="s">
        <v>90</v>
      </c>
      <c r="AA294" s="366" t="s">
        <v>90</v>
      </c>
      <c r="AB294" s="362" t="s">
        <v>90</v>
      </c>
      <c r="AC294" s="362"/>
      <c r="AD294" s="362"/>
      <c r="AE294" s="362"/>
      <c r="AF294" s="362"/>
      <c r="AG294" s="362"/>
      <c r="AH294" s="362"/>
      <c r="AI294" s="362" t="s">
        <v>7018</v>
      </c>
      <c r="AJ294" s="362" t="s">
        <v>19</v>
      </c>
      <c r="AK294" s="362" t="s">
        <v>40</v>
      </c>
      <c r="AL294" s="362" t="s">
        <v>4410</v>
      </c>
      <c r="AM294" s="362">
        <v>0</v>
      </c>
      <c r="AN294" s="362"/>
      <c r="AO294" s="362"/>
      <c r="AP294" s="361"/>
      <c r="AR294">
        <v>1</v>
      </c>
      <c r="AS294" t="s">
        <v>5839</v>
      </c>
      <c r="AT294" t="s">
        <v>5839</v>
      </c>
    </row>
    <row r="295" spans="2:46" ht="15" customHeight="1" x14ac:dyDescent="0.35">
      <c r="B295" s="362">
        <v>293</v>
      </c>
      <c r="C295" s="362" t="s">
        <v>1103</v>
      </c>
      <c r="D295" s="362">
        <v>472</v>
      </c>
      <c r="E295" s="362" t="s">
        <v>172</v>
      </c>
      <c r="F295" s="362"/>
      <c r="G295" s="362" t="s">
        <v>63</v>
      </c>
      <c r="H295" s="362" t="s">
        <v>63</v>
      </c>
      <c r="I295" s="362" t="s">
        <v>63</v>
      </c>
      <c r="J295" s="362" t="s">
        <v>242</v>
      </c>
      <c r="K295" s="361" t="s">
        <v>1104</v>
      </c>
      <c r="L295" s="362"/>
      <c r="M295" s="362" t="s">
        <v>90</v>
      </c>
      <c r="N295" s="362" t="s">
        <v>9</v>
      </c>
      <c r="O295" s="362"/>
      <c r="P295" s="362" t="s">
        <v>90</v>
      </c>
      <c r="Q295" s="362" t="s">
        <v>90</v>
      </c>
      <c r="R295" s="362"/>
      <c r="S295" s="361"/>
      <c r="T295" s="362"/>
      <c r="U295" s="362"/>
      <c r="V295" s="362" t="s">
        <v>844</v>
      </c>
      <c r="W295" s="362"/>
      <c r="X295" s="362"/>
      <c r="Y295" s="362" t="s">
        <v>45</v>
      </c>
      <c r="Z295" s="362" t="s">
        <v>90</v>
      </c>
      <c r="AA295" s="366" t="s">
        <v>90</v>
      </c>
      <c r="AB295" s="367" t="s">
        <v>1105</v>
      </c>
      <c r="AC295" s="362"/>
      <c r="AD295" s="362"/>
      <c r="AE295" s="362"/>
      <c r="AF295" s="362"/>
      <c r="AG295" s="362"/>
      <c r="AH295" s="362"/>
      <c r="AI295" s="362" t="s">
        <v>7018</v>
      </c>
      <c r="AJ295" s="362" t="s">
        <v>19</v>
      </c>
      <c r="AK295" s="362" t="s">
        <v>39</v>
      </c>
      <c r="AL295" s="362" t="s">
        <v>45</v>
      </c>
      <c r="AM295" s="362">
        <v>0</v>
      </c>
      <c r="AN295" s="362"/>
      <c r="AO295" s="368" t="s">
        <v>90</v>
      </c>
      <c r="AP295" s="361" t="s">
        <v>1105</v>
      </c>
      <c r="AR295">
        <v>1</v>
      </c>
      <c r="AS295" t="s">
        <v>539</v>
      </c>
      <c r="AT295" t="s">
        <v>5840</v>
      </c>
    </row>
    <row r="296" spans="2:46" ht="15" customHeight="1" x14ac:dyDescent="0.35">
      <c r="B296" s="362">
        <v>294</v>
      </c>
      <c r="C296" s="362" t="s">
        <v>1106</v>
      </c>
      <c r="D296" s="362">
        <v>472</v>
      </c>
      <c r="E296" s="362" t="s">
        <v>172</v>
      </c>
      <c r="F296" s="362"/>
      <c r="G296" s="362" t="s">
        <v>63</v>
      </c>
      <c r="H296" s="362" t="s">
        <v>63</v>
      </c>
      <c r="I296" s="362" t="s">
        <v>63</v>
      </c>
      <c r="J296" s="362" t="s">
        <v>242</v>
      </c>
      <c r="K296" s="361" t="s">
        <v>1107</v>
      </c>
      <c r="L296" s="362"/>
      <c r="M296" s="362" t="s">
        <v>90</v>
      </c>
      <c r="N296" s="362" t="s">
        <v>9</v>
      </c>
      <c r="O296" s="362"/>
      <c r="P296" s="362" t="s">
        <v>90</v>
      </c>
      <c r="Q296" s="362" t="s">
        <v>90</v>
      </c>
      <c r="R296" s="362"/>
      <c r="S296" s="369" t="s">
        <v>1108</v>
      </c>
      <c r="T296" s="369"/>
      <c r="U296" s="369"/>
      <c r="V296" s="362" t="s">
        <v>844</v>
      </c>
      <c r="W296" s="362"/>
      <c r="X296" s="362"/>
      <c r="Y296" s="362" t="s">
        <v>48</v>
      </c>
      <c r="Z296" s="362" t="s">
        <v>90</v>
      </c>
      <c r="AA296" s="366" t="s">
        <v>90</v>
      </c>
      <c r="AB296" s="362" t="s">
        <v>90</v>
      </c>
      <c r="AC296" s="362"/>
      <c r="AD296" s="362"/>
      <c r="AE296" s="362"/>
      <c r="AF296" s="362"/>
      <c r="AG296" s="362"/>
      <c r="AH296" s="362"/>
      <c r="AI296" s="362" t="s">
        <v>7018</v>
      </c>
      <c r="AJ296" s="362" t="s">
        <v>19</v>
      </c>
      <c r="AK296" s="362" t="s">
        <v>40</v>
      </c>
      <c r="AL296" s="362" t="s">
        <v>4410</v>
      </c>
      <c r="AM296" s="362">
        <v>0</v>
      </c>
      <c r="AN296" s="362"/>
      <c r="AO296" s="362"/>
      <c r="AP296" s="361"/>
      <c r="AR296">
        <v>1</v>
      </c>
      <c r="AS296" t="s">
        <v>5839</v>
      </c>
      <c r="AT296" t="s">
        <v>5839</v>
      </c>
    </row>
    <row r="297" spans="2:46" ht="15" customHeight="1" x14ac:dyDescent="0.35">
      <c r="B297" s="362">
        <v>295</v>
      </c>
      <c r="C297" s="362" t="s">
        <v>1109</v>
      </c>
      <c r="D297" s="362">
        <v>472</v>
      </c>
      <c r="E297" s="362" t="s">
        <v>172</v>
      </c>
      <c r="F297" s="362"/>
      <c r="G297" s="362" t="s">
        <v>63</v>
      </c>
      <c r="H297" s="362" t="s">
        <v>63</v>
      </c>
      <c r="I297" s="362" t="s">
        <v>63</v>
      </c>
      <c r="J297" s="362" t="s">
        <v>242</v>
      </c>
      <c r="K297" s="361" t="s">
        <v>1110</v>
      </c>
      <c r="L297" s="362"/>
      <c r="M297" s="362" t="s">
        <v>90</v>
      </c>
      <c r="N297" s="362" t="s">
        <v>9</v>
      </c>
      <c r="O297" s="362"/>
      <c r="P297" s="362" t="s">
        <v>90</v>
      </c>
      <c r="Q297" s="362" t="s">
        <v>90</v>
      </c>
      <c r="R297" s="362"/>
      <c r="S297" s="361" t="s">
        <v>1111</v>
      </c>
      <c r="T297" s="362"/>
      <c r="U297" s="362"/>
      <c r="V297" s="362" t="s">
        <v>844</v>
      </c>
      <c r="W297" s="362"/>
      <c r="X297" s="362" t="s">
        <v>9</v>
      </c>
      <c r="Y297" s="362" t="s">
        <v>46</v>
      </c>
      <c r="Z297" s="362" t="s">
        <v>90</v>
      </c>
      <c r="AA297" s="366" t="s">
        <v>90</v>
      </c>
      <c r="AB297" s="362" t="s">
        <v>90</v>
      </c>
      <c r="AC297" s="362"/>
      <c r="AD297" s="362"/>
      <c r="AE297" s="362"/>
      <c r="AF297" s="362"/>
      <c r="AG297" s="362"/>
      <c r="AH297" s="362"/>
      <c r="AI297" s="362" t="s">
        <v>7018</v>
      </c>
      <c r="AJ297" s="362" t="s">
        <v>19</v>
      </c>
      <c r="AK297" s="362" t="s">
        <v>40</v>
      </c>
      <c r="AL297" s="362" t="s">
        <v>40</v>
      </c>
      <c r="AM297" s="362">
        <v>0</v>
      </c>
      <c r="AN297" s="362"/>
      <c r="AO297" s="362"/>
      <c r="AP297" s="361"/>
      <c r="AR297">
        <v>1</v>
      </c>
      <c r="AS297" t="s">
        <v>9</v>
      </c>
      <c r="AT297" t="s">
        <v>9</v>
      </c>
    </row>
    <row r="298" spans="2:46" ht="15" customHeight="1" x14ac:dyDescent="0.35">
      <c r="B298" s="362">
        <v>296</v>
      </c>
      <c r="C298" s="362" t="s">
        <v>1112</v>
      </c>
      <c r="D298" s="362">
        <v>472</v>
      </c>
      <c r="E298" s="362" t="s">
        <v>172</v>
      </c>
      <c r="F298" s="362"/>
      <c r="G298" s="362"/>
      <c r="H298" s="362"/>
      <c r="I298" s="362" t="s">
        <v>60</v>
      </c>
      <c r="J298" s="363" t="s">
        <v>306</v>
      </c>
      <c r="K298" s="361" t="s">
        <v>1113</v>
      </c>
      <c r="L298" s="361"/>
      <c r="M298" s="362" t="s">
        <v>90</v>
      </c>
      <c r="N298" s="362" t="s">
        <v>9</v>
      </c>
      <c r="O298" s="362"/>
      <c r="P298" s="362" t="s">
        <v>90</v>
      </c>
      <c r="Q298" s="362" t="s">
        <v>90</v>
      </c>
      <c r="R298" s="362"/>
      <c r="S298" s="371" t="s">
        <v>1114</v>
      </c>
      <c r="T298" s="371"/>
      <c r="U298" s="371"/>
      <c r="V298" s="362" t="s">
        <v>125</v>
      </c>
      <c r="W298" s="362"/>
      <c r="X298" s="362"/>
      <c r="Y298" s="362" t="s">
        <v>45</v>
      </c>
      <c r="Z298" s="362" t="s">
        <v>90</v>
      </c>
      <c r="AA298" s="366" t="s">
        <v>90</v>
      </c>
      <c r="AB298" s="367" t="s">
        <v>1115</v>
      </c>
      <c r="AC298" s="362"/>
      <c r="AD298" s="362"/>
      <c r="AE298" s="362"/>
      <c r="AF298" s="362"/>
      <c r="AG298" s="362"/>
      <c r="AH298" s="362"/>
      <c r="AI298" s="362" t="s">
        <v>7013</v>
      </c>
      <c r="AJ298" s="362" t="s">
        <v>13</v>
      </c>
      <c r="AK298" s="362" t="s">
        <v>39</v>
      </c>
      <c r="AL298" s="362"/>
      <c r="AM298" s="362"/>
      <c r="AN298" s="362"/>
      <c r="AO298" s="368" t="s">
        <v>90</v>
      </c>
      <c r="AP298" s="361" t="s">
        <v>1115</v>
      </c>
      <c r="AR298">
        <v>1</v>
      </c>
      <c r="AS298" t="s">
        <v>539</v>
      </c>
      <c r="AT298" t="s">
        <v>5840</v>
      </c>
    </row>
    <row r="299" spans="2:46" ht="15" customHeight="1" x14ac:dyDescent="0.35">
      <c r="B299" s="362">
        <v>297</v>
      </c>
      <c r="C299" s="362" t="s">
        <v>1116</v>
      </c>
      <c r="D299" s="362">
        <v>472</v>
      </c>
      <c r="E299" s="362" t="s">
        <v>172</v>
      </c>
      <c r="F299" s="362"/>
      <c r="G299" s="362"/>
      <c r="H299" s="362"/>
      <c r="I299" s="362" t="s">
        <v>26</v>
      </c>
      <c r="J299" s="362" t="s">
        <v>1117</v>
      </c>
      <c r="K299" s="361" t="s">
        <v>1118</v>
      </c>
      <c r="L299" s="362"/>
      <c r="M299" s="362" t="s">
        <v>90</v>
      </c>
      <c r="N299" s="362" t="s">
        <v>180</v>
      </c>
      <c r="O299" s="362"/>
      <c r="P299" s="362" t="s">
        <v>90</v>
      </c>
      <c r="Q299" s="362" t="s">
        <v>90</v>
      </c>
      <c r="R299" s="362"/>
      <c r="S299" s="361"/>
      <c r="T299" s="362"/>
      <c r="U299" s="362"/>
      <c r="V299" s="362" t="s">
        <v>711</v>
      </c>
      <c r="W299" s="362"/>
      <c r="X299" s="362"/>
      <c r="Y299" s="362" t="s">
        <v>45</v>
      </c>
      <c r="Z299" s="362" t="s">
        <v>181</v>
      </c>
      <c r="AA299" s="366">
        <v>45777</v>
      </c>
      <c r="AB299" s="367" t="s">
        <v>1119</v>
      </c>
      <c r="AC299" s="362"/>
      <c r="AD299" s="362"/>
      <c r="AE299" s="362"/>
      <c r="AF299" s="362"/>
      <c r="AG299" s="362"/>
      <c r="AH299" s="362"/>
      <c r="AI299" s="362" t="s">
        <v>7016</v>
      </c>
      <c r="AJ299" s="362" t="s">
        <v>26</v>
      </c>
      <c r="AK299" s="362" t="s">
        <v>39</v>
      </c>
      <c r="AL299" s="362"/>
      <c r="AM299" s="362"/>
      <c r="AN299" s="362"/>
      <c r="AO299" s="368">
        <v>45777</v>
      </c>
      <c r="AP299" s="376" t="s">
        <v>1119</v>
      </c>
      <c r="AR299">
        <v>1</v>
      </c>
      <c r="AS299" t="s">
        <v>539</v>
      </c>
      <c r="AT299" t="s">
        <v>5841</v>
      </c>
    </row>
    <row r="300" spans="2:46" ht="15" customHeight="1" x14ac:dyDescent="0.35">
      <c r="B300" s="362">
        <v>298</v>
      </c>
      <c r="C300" s="362" t="s">
        <v>1120</v>
      </c>
      <c r="D300" s="362">
        <v>472</v>
      </c>
      <c r="E300" s="362" t="s">
        <v>172</v>
      </c>
      <c r="F300" s="362"/>
      <c r="G300" s="362" t="s">
        <v>63</v>
      </c>
      <c r="H300" s="362" t="s">
        <v>14</v>
      </c>
      <c r="I300" s="362" t="s">
        <v>63</v>
      </c>
      <c r="J300" s="362" t="s">
        <v>1121</v>
      </c>
      <c r="K300" s="361" t="s">
        <v>1122</v>
      </c>
      <c r="L300" s="362"/>
      <c r="M300" s="362" t="s">
        <v>90</v>
      </c>
      <c r="N300" s="362" t="s">
        <v>9</v>
      </c>
      <c r="O300" s="362"/>
      <c r="P300" s="362" t="s">
        <v>90</v>
      </c>
      <c r="Q300" s="362" t="s">
        <v>90</v>
      </c>
      <c r="R300" s="362"/>
      <c r="S300" s="361" t="s">
        <v>1123</v>
      </c>
      <c r="T300" s="362"/>
      <c r="U300" s="362"/>
      <c r="V300" s="362" t="s">
        <v>176</v>
      </c>
      <c r="W300" s="362"/>
      <c r="X300" s="362" t="s">
        <v>9</v>
      </c>
      <c r="Y300" s="362" t="s">
        <v>46</v>
      </c>
      <c r="Z300" s="362" t="s">
        <v>90</v>
      </c>
      <c r="AA300" s="366" t="s">
        <v>90</v>
      </c>
      <c r="AB300" s="362" t="s">
        <v>90</v>
      </c>
      <c r="AC300" s="362"/>
      <c r="AD300" s="362"/>
      <c r="AE300" s="362"/>
      <c r="AF300" s="362"/>
      <c r="AG300" s="362"/>
      <c r="AH300" s="362"/>
      <c r="AI300" s="362" t="s">
        <v>7018</v>
      </c>
      <c r="AJ300" s="362" t="s">
        <v>19</v>
      </c>
      <c r="AK300" s="362" t="s">
        <v>40</v>
      </c>
      <c r="AL300" s="362"/>
      <c r="AM300" s="362"/>
      <c r="AN300" s="362"/>
      <c r="AO300" s="362"/>
      <c r="AP300" s="361"/>
      <c r="AR300">
        <v>1</v>
      </c>
      <c r="AS300" t="s">
        <v>9</v>
      </c>
      <c r="AT300" t="s">
        <v>9</v>
      </c>
    </row>
    <row r="301" spans="2:46" ht="15" customHeight="1" x14ac:dyDescent="0.35">
      <c r="B301" s="362">
        <v>299</v>
      </c>
      <c r="C301" s="362" t="s">
        <v>1124</v>
      </c>
      <c r="D301" s="362">
        <v>472</v>
      </c>
      <c r="E301" s="362" t="s">
        <v>172</v>
      </c>
      <c r="F301" s="362"/>
      <c r="G301" s="362" t="s">
        <v>63</v>
      </c>
      <c r="H301" s="362" t="s">
        <v>14</v>
      </c>
      <c r="I301" s="362" t="s">
        <v>63</v>
      </c>
      <c r="J301" s="362" t="s">
        <v>1125</v>
      </c>
      <c r="K301" s="361" t="s">
        <v>1126</v>
      </c>
      <c r="L301" s="362"/>
      <c r="M301" s="362" t="s">
        <v>90</v>
      </c>
      <c r="N301" s="362" t="s">
        <v>9</v>
      </c>
      <c r="O301" s="362"/>
      <c r="P301" s="362" t="s">
        <v>90</v>
      </c>
      <c r="Q301" s="362" t="s">
        <v>90</v>
      </c>
      <c r="R301" s="362"/>
      <c r="S301" s="369" t="s">
        <v>1127</v>
      </c>
      <c r="T301" s="369"/>
      <c r="U301" s="369"/>
      <c r="V301" s="362" t="s">
        <v>176</v>
      </c>
      <c r="W301" s="362"/>
      <c r="X301" s="362"/>
      <c r="Y301" s="362" t="s">
        <v>45</v>
      </c>
      <c r="Z301" s="362" t="s">
        <v>90</v>
      </c>
      <c r="AA301" s="366" t="s">
        <v>90</v>
      </c>
      <c r="AB301" s="367" t="s">
        <v>1128</v>
      </c>
      <c r="AC301" s="362"/>
      <c r="AD301" s="362"/>
      <c r="AE301" s="362"/>
      <c r="AF301" s="362"/>
      <c r="AG301" s="362"/>
      <c r="AH301" s="362"/>
      <c r="AI301" s="362" t="s">
        <v>7018</v>
      </c>
      <c r="AJ301" s="362" t="s">
        <v>19</v>
      </c>
      <c r="AK301" s="362" t="s">
        <v>39</v>
      </c>
      <c r="AL301" s="362"/>
      <c r="AM301" s="362"/>
      <c r="AN301" s="362"/>
      <c r="AO301" s="362"/>
      <c r="AP301" s="361" t="s">
        <v>1128</v>
      </c>
      <c r="AR301">
        <v>1</v>
      </c>
      <c r="AS301" t="s">
        <v>539</v>
      </c>
      <c r="AT301" t="s">
        <v>5840</v>
      </c>
    </row>
    <row r="302" spans="2:46" ht="15" customHeight="1" x14ac:dyDescent="0.35">
      <c r="B302" s="362">
        <v>300</v>
      </c>
      <c r="C302" s="362" t="s">
        <v>1129</v>
      </c>
      <c r="D302" s="362">
        <v>472</v>
      </c>
      <c r="E302" s="362" t="s">
        <v>172</v>
      </c>
      <c r="F302" s="362"/>
      <c r="G302" s="362"/>
      <c r="H302" s="362"/>
      <c r="I302" s="362" t="s">
        <v>57</v>
      </c>
      <c r="J302" s="362" t="s">
        <v>173</v>
      </c>
      <c r="K302" s="361" t="s">
        <v>1130</v>
      </c>
      <c r="L302" s="362"/>
      <c r="M302" s="362" t="s">
        <v>90</v>
      </c>
      <c r="N302" s="362" t="s">
        <v>9</v>
      </c>
      <c r="O302" s="362"/>
      <c r="P302" s="362" t="s">
        <v>90</v>
      </c>
      <c r="Q302" s="362" t="s">
        <v>90</v>
      </c>
      <c r="R302" s="362"/>
      <c r="S302" s="361" t="s">
        <v>1131</v>
      </c>
      <c r="T302" s="362"/>
      <c r="U302" s="362"/>
      <c r="V302" s="362" t="s">
        <v>176</v>
      </c>
      <c r="W302" s="362"/>
      <c r="X302" s="362" t="s">
        <v>9</v>
      </c>
      <c r="Y302" s="362" t="s">
        <v>46</v>
      </c>
      <c r="Z302" s="362" t="s">
        <v>90</v>
      </c>
      <c r="AA302" s="366" t="s">
        <v>90</v>
      </c>
      <c r="AB302" s="362" t="s">
        <v>90</v>
      </c>
      <c r="AC302" s="362"/>
      <c r="AD302" s="362"/>
      <c r="AE302" s="362"/>
      <c r="AF302" s="362"/>
      <c r="AG302" s="362"/>
      <c r="AH302" s="362"/>
      <c r="AI302" s="362" t="s">
        <v>7009</v>
      </c>
      <c r="AJ302" s="362" t="s">
        <v>14</v>
      </c>
      <c r="AK302" s="362" t="s">
        <v>40</v>
      </c>
      <c r="AL302" s="362"/>
      <c r="AM302" s="362"/>
      <c r="AN302" s="362"/>
      <c r="AO302" s="362"/>
      <c r="AP302" s="361"/>
      <c r="AR302">
        <v>1</v>
      </c>
      <c r="AS302" t="s">
        <v>9</v>
      </c>
      <c r="AT302" t="s">
        <v>9</v>
      </c>
    </row>
    <row r="303" spans="2:46" ht="15" customHeight="1" x14ac:dyDescent="0.35">
      <c r="B303" s="362">
        <v>301</v>
      </c>
      <c r="C303" s="362" t="s">
        <v>1132</v>
      </c>
      <c r="D303" s="362">
        <v>472</v>
      </c>
      <c r="E303" s="362" t="s">
        <v>172</v>
      </c>
      <c r="F303" s="362"/>
      <c r="G303" s="362"/>
      <c r="H303" s="362"/>
      <c r="I303" s="362" t="s">
        <v>57</v>
      </c>
      <c r="J303" s="362" t="s">
        <v>195</v>
      </c>
      <c r="K303" s="361" t="s">
        <v>1133</v>
      </c>
      <c r="L303" s="362"/>
      <c r="M303" s="362" t="s">
        <v>90</v>
      </c>
      <c r="N303" s="362" t="s">
        <v>9</v>
      </c>
      <c r="O303" s="362"/>
      <c r="P303" s="362" t="s">
        <v>90</v>
      </c>
      <c r="Q303" s="362" t="s">
        <v>90</v>
      </c>
      <c r="R303" s="362"/>
      <c r="S303" s="361" t="s">
        <v>1134</v>
      </c>
      <c r="T303" s="362"/>
      <c r="U303" s="362"/>
      <c r="V303" s="362" t="s">
        <v>176</v>
      </c>
      <c r="W303" s="362"/>
      <c r="X303" s="362"/>
      <c r="Y303" s="362" t="s">
        <v>48</v>
      </c>
      <c r="Z303" s="362" t="s">
        <v>90</v>
      </c>
      <c r="AA303" s="366" t="s">
        <v>90</v>
      </c>
      <c r="AB303" s="362" t="s">
        <v>90</v>
      </c>
      <c r="AC303" s="362"/>
      <c r="AD303" s="362"/>
      <c r="AE303" s="362"/>
      <c r="AF303" s="362"/>
      <c r="AG303" s="362"/>
      <c r="AH303" s="362"/>
      <c r="AI303" s="362" t="s">
        <v>7009</v>
      </c>
      <c r="AJ303" s="362" t="s">
        <v>14</v>
      </c>
      <c r="AK303" s="362" t="s">
        <v>40</v>
      </c>
      <c r="AL303" s="362"/>
      <c r="AM303" s="362"/>
      <c r="AN303" s="362"/>
      <c r="AO303" s="362"/>
      <c r="AP303" s="361" t="s">
        <v>193</v>
      </c>
      <c r="AR303">
        <v>1</v>
      </c>
      <c r="AS303" t="s">
        <v>5839</v>
      </c>
      <c r="AT303" t="s">
        <v>5839</v>
      </c>
    </row>
    <row r="304" spans="2:46" ht="15" customHeight="1" x14ac:dyDescent="0.35">
      <c r="B304" s="362">
        <v>302</v>
      </c>
      <c r="C304" s="362" t="s">
        <v>1135</v>
      </c>
      <c r="D304" s="362">
        <v>472</v>
      </c>
      <c r="E304" s="362" t="s">
        <v>172</v>
      </c>
      <c r="F304" s="362"/>
      <c r="G304" s="362" t="s">
        <v>63</v>
      </c>
      <c r="H304" s="362" t="s">
        <v>14</v>
      </c>
      <c r="I304" s="362" t="s">
        <v>63</v>
      </c>
      <c r="J304" s="362" t="s">
        <v>173</v>
      </c>
      <c r="K304" s="361" t="s">
        <v>1136</v>
      </c>
      <c r="L304" s="362"/>
      <c r="M304" s="362" t="s">
        <v>90</v>
      </c>
      <c r="N304" s="362" t="s">
        <v>9</v>
      </c>
      <c r="O304" s="362"/>
      <c r="P304" s="362" t="s">
        <v>90</v>
      </c>
      <c r="Q304" s="362" t="s">
        <v>90</v>
      </c>
      <c r="R304" s="362"/>
      <c r="S304" s="369" t="s">
        <v>1137</v>
      </c>
      <c r="T304" s="369"/>
      <c r="U304" s="369"/>
      <c r="V304" s="362" t="s">
        <v>176</v>
      </c>
      <c r="W304" s="362"/>
      <c r="X304" s="362"/>
      <c r="Y304" s="362" t="s">
        <v>48</v>
      </c>
      <c r="Z304" s="362" t="s">
        <v>90</v>
      </c>
      <c r="AA304" s="366" t="s">
        <v>90</v>
      </c>
      <c r="AB304" s="362" t="s">
        <v>90</v>
      </c>
      <c r="AC304" s="362"/>
      <c r="AD304" s="362"/>
      <c r="AE304" s="362"/>
      <c r="AF304" s="362"/>
      <c r="AG304" s="362"/>
      <c r="AH304" s="362"/>
      <c r="AI304" s="362" t="s">
        <v>7018</v>
      </c>
      <c r="AJ304" s="362" t="s">
        <v>19</v>
      </c>
      <c r="AK304" s="362" t="s">
        <v>40</v>
      </c>
      <c r="AL304" s="362"/>
      <c r="AM304" s="362"/>
      <c r="AN304" s="362"/>
      <c r="AO304" s="362"/>
      <c r="AP304" s="361" t="s">
        <v>193</v>
      </c>
      <c r="AR304">
        <v>1</v>
      </c>
      <c r="AS304" t="s">
        <v>5839</v>
      </c>
      <c r="AT304" t="s">
        <v>5839</v>
      </c>
    </row>
    <row r="305" spans="2:46" ht="15" customHeight="1" x14ac:dyDescent="0.35">
      <c r="B305" s="362">
        <v>303</v>
      </c>
      <c r="C305" s="362" t="s">
        <v>1138</v>
      </c>
      <c r="D305" s="362">
        <v>472</v>
      </c>
      <c r="E305" s="362" t="s">
        <v>172</v>
      </c>
      <c r="F305" s="362"/>
      <c r="G305" s="362"/>
      <c r="H305" s="362"/>
      <c r="I305" s="362" t="s">
        <v>57</v>
      </c>
      <c r="J305" s="362" t="s">
        <v>195</v>
      </c>
      <c r="K305" s="361" t="s">
        <v>1139</v>
      </c>
      <c r="L305" s="362"/>
      <c r="M305" s="362" t="s">
        <v>90</v>
      </c>
      <c r="N305" s="362" t="s">
        <v>9</v>
      </c>
      <c r="O305" s="362"/>
      <c r="P305" s="362" t="s">
        <v>90</v>
      </c>
      <c r="Q305" s="362" t="s">
        <v>90</v>
      </c>
      <c r="R305" s="362"/>
      <c r="S305" s="361" t="s">
        <v>1134</v>
      </c>
      <c r="T305" s="362"/>
      <c r="U305" s="362"/>
      <c r="V305" s="362" t="s">
        <v>176</v>
      </c>
      <c r="W305" s="362"/>
      <c r="X305" s="362" t="s">
        <v>9</v>
      </c>
      <c r="Y305" s="362" t="s">
        <v>46</v>
      </c>
      <c r="Z305" s="362" t="s">
        <v>90</v>
      </c>
      <c r="AA305" s="366" t="s">
        <v>90</v>
      </c>
      <c r="AB305" s="362" t="s">
        <v>90</v>
      </c>
      <c r="AC305" s="362"/>
      <c r="AD305" s="362"/>
      <c r="AE305" s="362"/>
      <c r="AF305" s="362"/>
      <c r="AG305" s="362"/>
      <c r="AH305" s="362"/>
      <c r="AI305" s="362" t="s">
        <v>7009</v>
      </c>
      <c r="AJ305" s="362" t="s">
        <v>14</v>
      </c>
      <c r="AK305" s="362" t="s">
        <v>40</v>
      </c>
      <c r="AL305" s="362"/>
      <c r="AM305" s="362"/>
      <c r="AN305" s="362"/>
      <c r="AO305" s="362"/>
      <c r="AP305" s="361"/>
      <c r="AR305">
        <v>1</v>
      </c>
      <c r="AS305" t="s">
        <v>9</v>
      </c>
      <c r="AT305" t="s">
        <v>9</v>
      </c>
    </row>
    <row r="306" spans="2:46" ht="15" customHeight="1" x14ac:dyDescent="0.35">
      <c r="B306" s="362">
        <v>304</v>
      </c>
      <c r="C306" s="362" t="s">
        <v>1140</v>
      </c>
      <c r="D306" s="362">
        <v>472</v>
      </c>
      <c r="E306" s="362" t="s">
        <v>172</v>
      </c>
      <c r="F306" s="362"/>
      <c r="G306" s="362" t="s">
        <v>63</v>
      </c>
      <c r="H306" s="362" t="s">
        <v>1085</v>
      </c>
      <c r="I306" s="362" t="s">
        <v>63</v>
      </c>
      <c r="J306" s="362" t="s">
        <v>173</v>
      </c>
      <c r="K306" s="361" t="s">
        <v>1141</v>
      </c>
      <c r="L306" s="361"/>
      <c r="M306" s="362" t="s">
        <v>90</v>
      </c>
      <c r="N306" s="362" t="s">
        <v>9</v>
      </c>
      <c r="O306" s="362"/>
      <c r="P306" s="362" t="s">
        <v>90</v>
      </c>
      <c r="Q306" s="362" t="s">
        <v>90</v>
      </c>
      <c r="R306" s="362"/>
      <c r="S306" s="361" t="s">
        <v>1142</v>
      </c>
      <c r="T306" s="362"/>
      <c r="U306" s="362"/>
      <c r="V306" s="362" t="s">
        <v>125</v>
      </c>
      <c r="W306" s="362"/>
      <c r="X306" s="362"/>
      <c r="Y306" s="362" t="s">
        <v>45</v>
      </c>
      <c r="Z306" s="377" t="s">
        <v>181</v>
      </c>
      <c r="AA306" s="366">
        <v>45919</v>
      </c>
      <c r="AB306" s="378" t="s">
        <v>1143</v>
      </c>
      <c r="AC306" s="362"/>
      <c r="AD306" s="362"/>
      <c r="AE306" s="362"/>
      <c r="AF306" s="362"/>
      <c r="AG306" s="362"/>
      <c r="AH306" s="362"/>
      <c r="AI306" s="362" t="s">
        <v>7018</v>
      </c>
      <c r="AJ306" s="362" t="s">
        <v>19</v>
      </c>
      <c r="AK306" s="362" t="s">
        <v>39</v>
      </c>
      <c r="AL306" s="362"/>
      <c r="AM306" s="362"/>
      <c r="AN306" s="362"/>
      <c r="AO306" s="368">
        <v>45919</v>
      </c>
      <c r="AP306" s="361" t="s">
        <v>1143</v>
      </c>
      <c r="AR306">
        <v>1</v>
      </c>
      <c r="AS306" t="s">
        <v>539</v>
      </c>
      <c r="AT306" t="s">
        <v>5840</v>
      </c>
    </row>
    <row r="307" spans="2:46" ht="15" customHeight="1" x14ac:dyDescent="0.35">
      <c r="B307" s="362">
        <v>305</v>
      </c>
      <c r="C307" s="362" t="s">
        <v>1144</v>
      </c>
      <c r="D307" s="362">
        <v>472</v>
      </c>
      <c r="E307" s="362" t="s">
        <v>172</v>
      </c>
      <c r="F307" s="362"/>
      <c r="G307" s="362"/>
      <c r="H307" s="362"/>
      <c r="I307" s="362" t="s">
        <v>57</v>
      </c>
      <c r="J307" s="362" t="s">
        <v>1145</v>
      </c>
      <c r="K307" s="361" t="s">
        <v>1146</v>
      </c>
      <c r="L307" s="362"/>
      <c r="M307" s="362" t="s">
        <v>90</v>
      </c>
      <c r="N307" s="362" t="s">
        <v>9</v>
      </c>
      <c r="O307" s="362"/>
      <c r="P307" s="362" t="s">
        <v>90</v>
      </c>
      <c r="Q307" s="362" t="s">
        <v>90</v>
      </c>
      <c r="R307" s="362"/>
      <c r="S307" s="361" t="s">
        <v>1147</v>
      </c>
      <c r="T307" s="362"/>
      <c r="U307" s="362"/>
      <c r="V307" s="362" t="s">
        <v>176</v>
      </c>
      <c r="W307" s="362"/>
      <c r="X307" s="362" t="s">
        <v>9</v>
      </c>
      <c r="Y307" s="362" t="s">
        <v>46</v>
      </c>
      <c r="Z307" s="362" t="s">
        <v>90</v>
      </c>
      <c r="AA307" s="366" t="s">
        <v>90</v>
      </c>
      <c r="AB307" s="362" t="s">
        <v>90</v>
      </c>
      <c r="AC307" s="362"/>
      <c r="AD307" s="362"/>
      <c r="AE307" s="362"/>
      <c r="AF307" s="362"/>
      <c r="AG307" s="362"/>
      <c r="AH307" s="362"/>
      <c r="AI307" s="362" t="s">
        <v>7009</v>
      </c>
      <c r="AJ307" s="362" t="s">
        <v>14</v>
      </c>
      <c r="AK307" s="362" t="s">
        <v>40</v>
      </c>
      <c r="AL307" s="362"/>
      <c r="AM307" s="362"/>
      <c r="AN307" s="362"/>
      <c r="AO307" s="362"/>
      <c r="AP307" s="361"/>
      <c r="AR307">
        <v>1</v>
      </c>
      <c r="AS307" t="s">
        <v>9</v>
      </c>
      <c r="AT307" t="s">
        <v>9</v>
      </c>
    </row>
    <row r="308" spans="2:46" ht="15" customHeight="1" x14ac:dyDescent="0.35">
      <c r="B308" s="362">
        <v>306</v>
      </c>
      <c r="C308" s="362" t="s">
        <v>1148</v>
      </c>
      <c r="D308" s="362">
        <v>472</v>
      </c>
      <c r="E308" s="362" t="s">
        <v>172</v>
      </c>
      <c r="F308" s="362"/>
      <c r="G308" s="362"/>
      <c r="H308" s="362"/>
      <c r="I308" s="362" t="s">
        <v>57</v>
      </c>
      <c r="J308" s="362" t="s">
        <v>1149</v>
      </c>
      <c r="K308" s="361" t="s">
        <v>1150</v>
      </c>
      <c r="L308" s="361"/>
      <c r="M308" s="362" t="s">
        <v>90</v>
      </c>
      <c r="N308" s="362" t="s">
        <v>9</v>
      </c>
      <c r="O308" s="362"/>
      <c r="P308" s="362" t="s">
        <v>90</v>
      </c>
      <c r="Q308" s="362" t="s">
        <v>90</v>
      </c>
      <c r="R308" s="362"/>
      <c r="S308" s="361" t="e">
        <v>#VALUE!</v>
      </c>
      <c r="T308" s="362"/>
      <c r="U308" s="362"/>
      <c r="V308" s="362" t="s">
        <v>176</v>
      </c>
      <c r="W308" s="362"/>
      <c r="X308" s="362" t="s">
        <v>9</v>
      </c>
      <c r="Y308" s="362" t="s">
        <v>46</v>
      </c>
      <c r="Z308" s="362" t="s">
        <v>90</v>
      </c>
      <c r="AA308" s="366" t="s">
        <v>90</v>
      </c>
      <c r="AB308" s="362" t="s">
        <v>90</v>
      </c>
      <c r="AC308" s="362"/>
      <c r="AD308" s="362"/>
      <c r="AE308" s="362"/>
      <c r="AF308" s="362"/>
      <c r="AG308" s="362"/>
      <c r="AH308" s="362"/>
      <c r="AI308" s="362" t="s">
        <v>7009</v>
      </c>
      <c r="AJ308" s="362" t="s">
        <v>14</v>
      </c>
      <c r="AK308" s="362" t="s">
        <v>40</v>
      </c>
      <c r="AL308" s="362"/>
      <c r="AM308" s="362"/>
      <c r="AN308" s="362"/>
      <c r="AO308" s="362"/>
      <c r="AP308" s="361" t="e">
        <v>#VALUE!</v>
      </c>
      <c r="AR308">
        <v>1</v>
      </c>
      <c r="AS308" t="s">
        <v>9</v>
      </c>
      <c r="AT308" t="s">
        <v>9</v>
      </c>
    </row>
    <row r="309" spans="2:46" ht="15" customHeight="1" x14ac:dyDescent="0.35">
      <c r="B309" s="362">
        <v>307</v>
      </c>
      <c r="C309" s="362" t="s">
        <v>1151</v>
      </c>
      <c r="D309" s="362">
        <v>472</v>
      </c>
      <c r="E309" s="362" t="s">
        <v>172</v>
      </c>
      <c r="F309" s="362"/>
      <c r="G309" s="362"/>
      <c r="H309" s="362"/>
      <c r="I309" s="362" t="s">
        <v>57</v>
      </c>
      <c r="J309" s="362" t="s">
        <v>81</v>
      </c>
      <c r="K309" s="361" t="s">
        <v>1152</v>
      </c>
      <c r="L309" s="362"/>
      <c r="M309" s="362" t="s">
        <v>90</v>
      </c>
      <c r="N309" s="362" t="s">
        <v>9</v>
      </c>
      <c r="O309" s="362"/>
      <c r="P309" s="362" t="s">
        <v>90</v>
      </c>
      <c r="Q309" s="362" t="s">
        <v>90</v>
      </c>
      <c r="R309" s="362"/>
      <c r="S309" s="361" t="s">
        <v>1153</v>
      </c>
      <c r="T309" s="362"/>
      <c r="U309" s="362"/>
      <c r="V309" s="362" t="s">
        <v>824</v>
      </c>
      <c r="W309" s="362"/>
      <c r="X309" s="362" t="s">
        <v>9</v>
      </c>
      <c r="Y309" s="362" t="s">
        <v>46</v>
      </c>
      <c r="Z309" s="362" t="s">
        <v>90</v>
      </c>
      <c r="AA309" s="366" t="s">
        <v>90</v>
      </c>
      <c r="AB309" s="362" t="s">
        <v>90</v>
      </c>
      <c r="AC309" s="362"/>
      <c r="AD309" s="362"/>
      <c r="AE309" s="362"/>
      <c r="AF309" s="362"/>
      <c r="AG309" s="362"/>
      <c r="AH309" s="362"/>
      <c r="AI309" s="362" t="s">
        <v>7009</v>
      </c>
      <c r="AJ309" s="362" t="s">
        <v>14</v>
      </c>
      <c r="AK309" s="362" t="s">
        <v>40</v>
      </c>
      <c r="AL309" s="362"/>
      <c r="AM309" s="362"/>
      <c r="AN309" s="362"/>
      <c r="AO309" s="362"/>
      <c r="AP309" s="361"/>
      <c r="AR309">
        <v>1</v>
      </c>
      <c r="AS309" t="s">
        <v>9</v>
      </c>
      <c r="AT309" t="s">
        <v>9</v>
      </c>
    </row>
    <row r="310" spans="2:46" ht="15" customHeight="1" x14ac:dyDescent="0.35">
      <c r="B310" s="362">
        <v>308</v>
      </c>
      <c r="C310" s="362" t="s">
        <v>1154</v>
      </c>
      <c r="D310" s="362">
        <v>472</v>
      </c>
      <c r="E310" s="362" t="s">
        <v>172</v>
      </c>
      <c r="F310" s="362"/>
      <c r="G310" s="362"/>
      <c r="H310" s="362"/>
      <c r="I310" s="362" t="s">
        <v>57</v>
      </c>
      <c r="J310" s="362" t="s">
        <v>1155</v>
      </c>
      <c r="K310" s="361" t="s">
        <v>1156</v>
      </c>
      <c r="L310" s="362"/>
      <c r="M310" s="362" t="s">
        <v>90</v>
      </c>
      <c r="N310" s="362" t="s">
        <v>9</v>
      </c>
      <c r="O310" s="362"/>
      <c r="P310" s="362" t="s">
        <v>90</v>
      </c>
      <c r="Q310" s="362" t="s">
        <v>90</v>
      </c>
      <c r="R310" s="362"/>
      <c r="S310" s="361" t="s">
        <v>1157</v>
      </c>
      <c r="T310" s="362" t="s">
        <v>113</v>
      </c>
      <c r="U310" s="362" t="s">
        <v>125</v>
      </c>
      <c r="V310" s="362" t="s">
        <v>176</v>
      </c>
      <c r="W310" s="362"/>
      <c r="X310" s="362"/>
      <c r="Y310" s="362" t="s">
        <v>45</v>
      </c>
      <c r="Z310" s="362" t="s">
        <v>90</v>
      </c>
      <c r="AA310" s="366" t="s">
        <v>90</v>
      </c>
      <c r="AB310" s="370" t="s">
        <v>90</v>
      </c>
      <c r="AC310" s="362"/>
      <c r="AD310" s="362"/>
      <c r="AE310" s="362"/>
      <c r="AF310" s="362"/>
      <c r="AG310" s="362"/>
      <c r="AH310" s="362"/>
      <c r="AI310" s="362" t="s">
        <v>7009</v>
      </c>
      <c r="AJ310" s="362" t="s">
        <v>14</v>
      </c>
      <c r="AK310" s="362" t="s">
        <v>39</v>
      </c>
      <c r="AL310" s="362"/>
      <c r="AM310" s="362"/>
      <c r="AN310" s="362"/>
      <c r="AO310" s="368" t="s">
        <v>90</v>
      </c>
      <c r="AP310" s="361" t="s">
        <v>1158</v>
      </c>
      <c r="AR310">
        <v>1</v>
      </c>
      <c r="AS310" t="s">
        <v>539</v>
      </c>
      <c r="AT310" t="s">
        <v>5840</v>
      </c>
    </row>
    <row r="311" spans="2:46" ht="15" customHeight="1" x14ac:dyDescent="0.35">
      <c r="B311" s="362">
        <v>309</v>
      </c>
      <c r="C311" s="362" t="s">
        <v>1159</v>
      </c>
      <c r="D311" s="362">
        <v>472</v>
      </c>
      <c r="E311" s="362" t="s">
        <v>172</v>
      </c>
      <c r="F311" s="362"/>
      <c r="G311" s="362"/>
      <c r="H311" s="362"/>
      <c r="I311" s="362" t="s">
        <v>57</v>
      </c>
      <c r="J311" s="362" t="s">
        <v>1160</v>
      </c>
      <c r="K311" s="361" t="s">
        <v>1161</v>
      </c>
      <c r="L311" s="362"/>
      <c r="M311" s="362" t="s">
        <v>90</v>
      </c>
      <c r="N311" s="362" t="s">
        <v>9</v>
      </c>
      <c r="O311" s="362"/>
      <c r="P311" s="362" t="s">
        <v>90</v>
      </c>
      <c r="Q311" s="362" t="s">
        <v>90</v>
      </c>
      <c r="R311" s="362"/>
      <c r="S311" s="361" t="s">
        <v>1162</v>
      </c>
      <c r="T311" s="362"/>
      <c r="U311" s="362"/>
      <c r="V311" s="362" t="s">
        <v>176</v>
      </c>
      <c r="W311" s="362"/>
      <c r="X311" s="362"/>
      <c r="Y311" s="362" t="s">
        <v>45</v>
      </c>
      <c r="Z311" s="362" t="s">
        <v>90</v>
      </c>
      <c r="AA311" s="366" t="s">
        <v>90</v>
      </c>
      <c r="AB311" s="370" t="s">
        <v>90</v>
      </c>
      <c r="AC311" s="362"/>
      <c r="AD311" s="362"/>
      <c r="AE311" s="362"/>
      <c r="AF311" s="362"/>
      <c r="AG311" s="362"/>
      <c r="AH311" s="362"/>
      <c r="AI311" s="362" t="s">
        <v>7009</v>
      </c>
      <c r="AJ311" s="362" t="s">
        <v>14</v>
      </c>
      <c r="AK311" s="362" t="s">
        <v>39</v>
      </c>
      <c r="AL311" s="362"/>
      <c r="AM311" s="362"/>
      <c r="AN311" s="362"/>
      <c r="AO311" s="368" t="s">
        <v>90</v>
      </c>
      <c r="AP311" s="361" t="s">
        <v>1158</v>
      </c>
      <c r="AR311">
        <v>1</v>
      </c>
      <c r="AS311" t="s">
        <v>539</v>
      </c>
      <c r="AT311" t="s">
        <v>5840</v>
      </c>
    </row>
    <row r="312" spans="2:46" ht="15" customHeight="1" x14ac:dyDescent="0.35">
      <c r="B312" s="362">
        <v>310</v>
      </c>
      <c r="C312" s="362" t="s">
        <v>1163</v>
      </c>
      <c r="D312" s="362">
        <v>472</v>
      </c>
      <c r="E312" s="362" t="s">
        <v>172</v>
      </c>
      <c r="F312" s="362"/>
      <c r="G312" s="362"/>
      <c r="H312" s="362"/>
      <c r="I312" s="362" t="s">
        <v>57</v>
      </c>
      <c r="J312" s="362" t="s">
        <v>1164</v>
      </c>
      <c r="K312" s="361" t="s">
        <v>1165</v>
      </c>
      <c r="L312" s="362"/>
      <c r="M312" s="362" t="s">
        <v>90</v>
      </c>
      <c r="N312" s="362" t="s">
        <v>9</v>
      </c>
      <c r="O312" s="362"/>
      <c r="P312" s="362" t="s">
        <v>90</v>
      </c>
      <c r="Q312" s="362" t="s">
        <v>90</v>
      </c>
      <c r="R312" s="362"/>
      <c r="S312" s="361" t="s">
        <v>1166</v>
      </c>
      <c r="T312" s="362"/>
      <c r="U312" s="362"/>
      <c r="V312" s="362" t="s">
        <v>176</v>
      </c>
      <c r="W312" s="362"/>
      <c r="X312" s="362" t="s">
        <v>9</v>
      </c>
      <c r="Y312" s="362" t="s">
        <v>46</v>
      </c>
      <c r="Z312" s="362" t="s">
        <v>90</v>
      </c>
      <c r="AA312" s="366" t="s">
        <v>90</v>
      </c>
      <c r="AB312" s="362" t="s">
        <v>90</v>
      </c>
      <c r="AC312" s="362"/>
      <c r="AD312" s="362"/>
      <c r="AE312" s="362"/>
      <c r="AF312" s="362"/>
      <c r="AG312" s="362"/>
      <c r="AH312" s="362"/>
      <c r="AI312" s="362" t="s">
        <v>7009</v>
      </c>
      <c r="AJ312" s="362" t="s">
        <v>14</v>
      </c>
      <c r="AK312" s="362" t="s">
        <v>40</v>
      </c>
      <c r="AL312" s="362"/>
      <c r="AM312" s="362"/>
      <c r="AN312" s="362"/>
      <c r="AO312" s="362"/>
      <c r="AP312" s="361"/>
      <c r="AR312">
        <v>1</v>
      </c>
      <c r="AS312" t="s">
        <v>9</v>
      </c>
      <c r="AT312" t="s">
        <v>9</v>
      </c>
    </row>
    <row r="313" spans="2:46" ht="15" customHeight="1" x14ac:dyDescent="0.35">
      <c r="B313" s="362">
        <v>311</v>
      </c>
      <c r="C313" s="362" t="s">
        <v>1167</v>
      </c>
      <c r="D313" s="362">
        <v>472</v>
      </c>
      <c r="E313" s="362" t="s">
        <v>172</v>
      </c>
      <c r="F313" s="362"/>
      <c r="G313" s="362"/>
      <c r="H313" s="362"/>
      <c r="I313" s="362" t="s">
        <v>57</v>
      </c>
      <c r="J313" s="362" t="s">
        <v>1168</v>
      </c>
      <c r="K313" s="361" t="s">
        <v>1169</v>
      </c>
      <c r="L313" s="362"/>
      <c r="M313" s="362" t="s">
        <v>90</v>
      </c>
      <c r="N313" s="362" t="s">
        <v>180</v>
      </c>
      <c r="O313" s="362"/>
      <c r="P313" s="362" t="s">
        <v>90</v>
      </c>
      <c r="Q313" s="362" t="s">
        <v>90</v>
      </c>
      <c r="R313" s="362"/>
      <c r="S313" s="361"/>
      <c r="T313" s="362"/>
      <c r="U313" s="362"/>
      <c r="V313" s="363" t="s">
        <v>133</v>
      </c>
      <c r="W313" s="363"/>
      <c r="X313" s="363"/>
      <c r="Y313" s="362" t="s">
        <v>45</v>
      </c>
      <c r="Z313" s="362" t="s">
        <v>181</v>
      </c>
      <c r="AA313" s="366">
        <v>45790</v>
      </c>
      <c r="AB313" s="367" t="s">
        <v>1170</v>
      </c>
      <c r="AC313" s="362"/>
      <c r="AD313" s="362"/>
      <c r="AE313" s="362"/>
      <c r="AF313" s="362"/>
      <c r="AG313" s="362"/>
      <c r="AH313" s="362"/>
      <c r="AI313" s="362" t="s">
        <v>7009</v>
      </c>
      <c r="AJ313" s="362" t="s">
        <v>14</v>
      </c>
      <c r="AK313" s="362" t="s">
        <v>39</v>
      </c>
      <c r="AL313" s="362"/>
      <c r="AM313" s="362"/>
      <c r="AN313" s="362"/>
      <c r="AO313" s="368">
        <v>45790</v>
      </c>
      <c r="AP313" s="361" t="s">
        <v>1170</v>
      </c>
      <c r="AR313">
        <v>1</v>
      </c>
      <c r="AS313" t="s">
        <v>539</v>
      </c>
      <c r="AT313" t="s">
        <v>5841</v>
      </c>
    </row>
    <row r="314" spans="2:46" ht="15" customHeight="1" x14ac:dyDescent="0.35">
      <c r="B314" s="362">
        <v>312</v>
      </c>
      <c r="C314" s="362" t="s">
        <v>1171</v>
      </c>
      <c r="D314" s="362">
        <v>472</v>
      </c>
      <c r="E314" s="362" t="s">
        <v>172</v>
      </c>
      <c r="F314" s="362"/>
      <c r="G314" s="362"/>
      <c r="H314" s="362"/>
      <c r="I314" s="362" t="s">
        <v>57</v>
      </c>
      <c r="J314" s="362" t="s">
        <v>1168</v>
      </c>
      <c r="K314" s="361" t="s">
        <v>1172</v>
      </c>
      <c r="L314" s="362"/>
      <c r="M314" s="362" t="s">
        <v>90</v>
      </c>
      <c r="N314" s="362" t="s">
        <v>9</v>
      </c>
      <c r="O314" s="362"/>
      <c r="P314" s="362" t="s">
        <v>90</v>
      </c>
      <c r="Q314" s="362" t="s">
        <v>90</v>
      </c>
      <c r="R314" s="362"/>
      <c r="S314" s="361"/>
      <c r="T314" s="362"/>
      <c r="U314" s="362"/>
      <c r="V314" s="362" t="s">
        <v>176</v>
      </c>
      <c r="W314" s="362"/>
      <c r="X314" s="362" t="s">
        <v>9</v>
      </c>
      <c r="Y314" s="362" t="s">
        <v>50</v>
      </c>
      <c r="Z314" s="362" t="s">
        <v>90</v>
      </c>
      <c r="AA314" s="366" t="s">
        <v>90</v>
      </c>
      <c r="AB314" s="362" t="s">
        <v>90</v>
      </c>
      <c r="AC314" s="362"/>
      <c r="AD314" s="362"/>
      <c r="AE314" s="362"/>
      <c r="AF314" s="362"/>
      <c r="AG314" s="362"/>
      <c r="AH314" s="362"/>
      <c r="AI314" s="362" t="s">
        <v>7009</v>
      </c>
      <c r="AJ314" s="362" t="s">
        <v>14</v>
      </c>
      <c r="AK314" s="362" t="s">
        <v>40</v>
      </c>
      <c r="AL314" s="362"/>
      <c r="AM314" s="362"/>
      <c r="AN314" s="362"/>
      <c r="AO314" s="362"/>
      <c r="AP314" s="361"/>
      <c r="AR314">
        <v>1</v>
      </c>
      <c r="AS314" t="s">
        <v>9</v>
      </c>
      <c r="AT314" t="s">
        <v>9</v>
      </c>
    </row>
    <row r="315" spans="2:46" ht="15" customHeight="1" x14ac:dyDescent="0.35">
      <c r="B315" s="362">
        <v>313</v>
      </c>
      <c r="C315" s="362" t="s">
        <v>1173</v>
      </c>
      <c r="D315" s="362">
        <v>472</v>
      </c>
      <c r="E315" s="362" t="s">
        <v>172</v>
      </c>
      <c r="F315" s="362"/>
      <c r="G315" s="362"/>
      <c r="H315" s="362"/>
      <c r="I315" s="362" t="s">
        <v>57</v>
      </c>
      <c r="J315" s="362" t="s">
        <v>1174</v>
      </c>
      <c r="K315" s="361" t="s">
        <v>1175</v>
      </c>
      <c r="L315" s="362"/>
      <c r="M315" s="362" t="s">
        <v>90</v>
      </c>
      <c r="N315" s="362" t="s">
        <v>9</v>
      </c>
      <c r="O315" s="362"/>
      <c r="P315" s="362" t="s">
        <v>90</v>
      </c>
      <c r="Q315" s="362" t="s">
        <v>90</v>
      </c>
      <c r="R315" s="362"/>
      <c r="S315" s="361" t="s">
        <v>1176</v>
      </c>
      <c r="T315" s="362"/>
      <c r="U315" s="362"/>
      <c r="V315" s="362" t="s">
        <v>176</v>
      </c>
      <c r="W315" s="362"/>
      <c r="X315" s="362" t="s">
        <v>9</v>
      </c>
      <c r="Y315" s="362" t="s">
        <v>50</v>
      </c>
      <c r="Z315" s="362" t="s">
        <v>90</v>
      </c>
      <c r="AA315" s="366" t="s">
        <v>90</v>
      </c>
      <c r="AB315" s="362" t="s">
        <v>90</v>
      </c>
      <c r="AC315" s="362"/>
      <c r="AD315" s="362"/>
      <c r="AE315" s="362"/>
      <c r="AF315" s="362"/>
      <c r="AG315" s="362"/>
      <c r="AH315" s="362"/>
      <c r="AI315" s="362" t="s">
        <v>7009</v>
      </c>
      <c r="AJ315" s="362" t="s">
        <v>14</v>
      </c>
      <c r="AK315" s="362" t="s">
        <v>40</v>
      </c>
      <c r="AL315" s="362"/>
      <c r="AM315" s="362"/>
      <c r="AN315" s="362"/>
      <c r="AO315" s="362"/>
      <c r="AP315" s="361"/>
      <c r="AR315">
        <v>1</v>
      </c>
      <c r="AS315" t="s">
        <v>9</v>
      </c>
      <c r="AT315" t="s">
        <v>9</v>
      </c>
    </row>
    <row r="316" spans="2:46" ht="15" customHeight="1" x14ac:dyDescent="0.35">
      <c r="B316" s="362">
        <v>314</v>
      </c>
      <c r="C316" s="362" t="s">
        <v>1177</v>
      </c>
      <c r="D316" s="362">
        <v>472</v>
      </c>
      <c r="E316" s="362" t="s">
        <v>172</v>
      </c>
      <c r="F316" s="362"/>
      <c r="G316" s="362"/>
      <c r="H316" s="362" t="s">
        <v>1178</v>
      </c>
      <c r="I316" s="362" t="s">
        <v>1178</v>
      </c>
      <c r="J316" s="362" t="s">
        <v>1179</v>
      </c>
      <c r="K316" s="361" t="s">
        <v>1180</v>
      </c>
      <c r="L316" s="362"/>
      <c r="M316" s="362" t="s">
        <v>90</v>
      </c>
      <c r="N316" s="362" t="s">
        <v>9</v>
      </c>
      <c r="O316" s="362"/>
      <c r="P316" s="362" t="s">
        <v>90</v>
      </c>
      <c r="Q316" s="362" t="s">
        <v>90</v>
      </c>
      <c r="R316" s="362"/>
      <c r="S316" s="361"/>
      <c r="T316" s="362"/>
      <c r="U316" s="362"/>
      <c r="V316" s="362" t="s">
        <v>176</v>
      </c>
      <c r="W316" s="362"/>
      <c r="X316" s="362"/>
      <c r="Y316" s="362" t="s">
        <v>45</v>
      </c>
      <c r="Z316" s="362" t="s">
        <v>90</v>
      </c>
      <c r="AA316" s="366" t="s">
        <v>90</v>
      </c>
      <c r="AB316" s="367" t="s">
        <v>1181</v>
      </c>
      <c r="AC316" s="362"/>
      <c r="AD316" s="362"/>
      <c r="AE316" s="362"/>
      <c r="AF316" s="362"/>
      <c r="AG316" s="362"/>
      <c r="AH316" s="362"/>
      <c r="AI316" s="362" t="s">
        <v>7022</v>
      </c>
      <c r="AJ316" s="362" t="e">
        <v>#N/A</v>
      </c>
      <c r="AK316" s="362" t="s">
        <v>39</v>
      </c>
      <c r="AL316" s="362"/>
      <c r="AM316" s="362"/>
      <c r="AN316" s="362"/>
      <c r="AO316" s="368" t="s">
        <v>90</v>
      </c>
      <c r="AP316" s="361" t="s">
        <v>1181</v>
      </c>
      <c r="AR316">
        <v>1</v>
      </c>
      <c r="AS316" t="s">
        <v>539</v>
      </c>
      <c r="AT316" t="s">
        <v>5840</v>
      </c>
    </row>
    <row r="317" spans="2:46" ht="15" customHeight="1" x14ac:dyDescent="0.35">
      <c r="B317" s="362">
        <v>315</v>
      </c>
      <c r="C317" s="362" t="s">
        <v>1182</v>
      </c>
      <c r="D317" s="362">
        <v>472</v>
      </c>
      <c r="E317" s="362" t="s">
        <v>172</v>
      </c>
      <c r="F317" s="362"/>
      <c r="G317" s="362"/>
      <c r="H317" s="362"/>
      <c r="I317" s="362" t="s">
        <v>57</v>
      </c>
      <c r="J317" s="362" t="s">
        <v>1183</v>
      </c>
      <c r="K317" s="361" t="s">
        <v>1184</v>
      </c>
      <c r="L317" s="362"/>
      <c r="M317" s="362" t="s">
        <v>90</v>
      </c>
      <c r="N317" s="362" t="s">
        <v>9</v>
      </c>
      <c r="O317" s="362"/>
      <c r="P317" s="362" t="s">
        <v>90</v>
      </c>
      <c r="Q317" s="362" t="s">
        <v>90</v>
      </c>
      <c r="R317" s="362"/>
      <c r="S317" s="361"/>
      <c r="T317" s="362"/>
      <c r="U317" s="362"/>
      <c r="V317" s="362" t="s">
        <v>176</v>
      </c>
      <c r="W317" s="362"/>
      <c r="X317" s="362"/>
      <c r="Y317" s="362" t="s">
        <v>45</v>
      </c>
      <c r="Z317" s="362" t="s">
        <v>181</v>
      </c>
      <c r="AA317" s="366">
        <v>45796</v>
      </c>
      <c r="AB317" s="367" t="s">
        <v>1185</v>
      </c>
      <c r="AC317" s="362"/>
      <c r="AD317" s="362"/>
      <c r="AE317" s="362"/>
      <c r="AF317" s="362"/>
      <c r="AG317" s="362"/>
      <c r="AH317" s="362"/>
      <c r="AI317" s="362" t="s">
        <v>7009</v>
      </c>
      <c r="AJ317" s="362" t="s">
        <v>14</v>
      </c>
      <c r="AK317" s="362" t="s">
        <v>39</v>
      </c>
      <c r="AL317" s="362"/>
      <c r="AM317" s="362"/>
      <c r="AN317" s="362"/>
      <c r="AO317" s="368">
        <v>45796</v>
      </c>
      <c r="AP317" s="361" t="s">
        <v>1185</v>
      </c>
      <c r="AR317">
        <v>1</v>
      </c>
      <c r="AS317" t="s">
        <v>539</v>
      </c>
      <c r="AT317" t="s">
        <v>5840</v>
      </c>
    </row>
    <row r="318" spans="2:46" ht="15" customHeight="1" x14ac:dyDescent="0.35">
      <c r="B318" s="362">
        <v>316</v>
      </c>
      <c r="C318" s="362" t="s">
        <v>1186</v>
      </c>
      <c r="D318" s="362">
        <v>472</v>
      </c>
      <c r="E318" s="362" t="s">
        <v>172</v>
      </c>
      <c r="F318" s="362"/>
      <c r="G318" s="362" t="s">
        <v>63</v>
      </c>
      <c r="H318" s="362" t="s">
        <v>63</v>
      </c>
      <c r="I318" s="362" t="s">
        <v>63</v>
      </c>
      <c r="J318" s="363" t="s">
        <v>1187</v>
      </c>
      <c r="K318" s="361" t="s">
        <v>1188</v>
      </c>
      <c r="L318" s="362"/>
      <c r="M318" s="362" t="s">
        <v>90</v>
      </c>
      <c r="N318" s="362" t="s">
        <v>9</v>
      </c>
      <c r="O318" s="362"/>
      <c r="P318" s="362" t="s">
        <v>90</v>
      </c>
      <c r="Q318" s="362" t="s">
        <v>90</v>
      </c>
      <c r="R318" s="362"/>
      <c r="S318" s="361"/>
      <c r="T318" s="362"/>
      <c r="U318" s="362"/>
      <c r="V318" s="362" t="s">
        <v>844</v>
      </c>
      <c r="W318" s="362"/>
      <c r="X318" s="362"/>
      <c r="Y318" s="362" t="s">
        <v>45</v>
      </c>
      <c r="Z318" s="362" t="s">
        <v>181</v>
      </c>
      <c r="AA318" s="366">
        <v>45912</v>
      </c>
      <c r="AB318" s="367" t="s">
        <v>1189</v>
      </c>
      <c r="AC318" s="362"/>
      <c r="AD318" s="362"/>
      <c r="AE318" s="362"/>
      <c r="AF318" s="362"/>
      <c r="AG318" s="362"/>
      <c r="AH318" s="362"/>
      <c r="AI318" s="362" t="s">
        <v>7018</v>
      </c>
      <c r="AJ318" s="362" t="s">
        <v>19</v>
      </c>
      <c r="AK318" s="362" t="s">
        <v>39</v>
      </c>
      <c r="AL318" s="362" t="s">
        <v>45</v>
      </c>
      <c r="AM318" s="362">
        <v>0</v>
      </c>
      <c r="AN318" s="362"/>
      <c r="AO318" s="368">
        <v>45912</v>
      </c>
      <c r="AP318" s="361" t="s">
        <v>1189</v>
      </c>
      <c r="AR318">
        <v>1</v>
      </c>
      <c r="AS318" t="s">
        <v>539</v>
      </c>
      <c r="AT318" t="s">
        <v>5840</v>
      </c>
    </row>
    <row r="319" spans="2:46" ht="15" customHeight="1" x14ac:dyDescent="0.35">
      <c r="B319" s="362">
        <v>317</v>
      </c>
      <c r="C319" s="362" t="s">
        <v>1190</v>
      </c>
      <c r="D319" s="362">
        <v>472</v>
      </c>
      <c r="E319" s="362" t="s">
        <v>172</v>
      </c>
      <c r="F319" s="362"/>
      <c r="G319" s="362"/>
      <c r="H319" s="362"/>
      <c r="I319" s="362" t="s">
        <v>57</v>
      </c>
      <c r="J319" s="363" t="s">
        <v>1191</v>
      </c>
      <c r="K319" s="361" t="s">
        <v>1192</v>
      </c>
      <c r="L319" s="362"/>
      <c r="M319" s="362" t="s">
        <v>90</v>
      </c>
      <c r="N319" s="362" t="s">
        <v>180</v>
      </c>
      <c r="O319" s="362"/>
      <c r="P319" s="362" t="s">
        <v>90</v>
      </c>
      <c r="Q319" s="362" t="s">
        <v>90</v>
      </c>
      <c r="R319" s="362"/>
      <c r="S319" s="361"/>
      <c r="T319" s="362"/>
      <c r="U319" s="362"/>
      <c r="V319" s="362" t="s">
        <v>176</v>
      </c>
      <c r="W319" s="362"/>
      <c r="X319" s="362"/>
      <c r="Y319" s="362" t="s">
        <v>45</v>
      </c>
      <c r="Z319" s="362" t="s">
        <v>181</v>
      </c>
      <c r="AA319" s="366">
        <v>45796</v>
      </c>
      <c r="AB319" s="367" t="s">
        <v>1193</v>
      </c>
      <c r="AC319" s="362"/>
      <c r="AD319" s="362"/>
      <c r="AE319" s="362"/>
      <c r="AF319" s="362"/>
      <c r="AG319" s="362"/>
      <c r="AH319" s="362"/>
      <c r="AI319" s="362" t="s">
        <v>7009</v>
      </c>
      <c r="AJ319" s="362" t="s">
        <v>14</v>
      </c>
      <c r="AK319" s="362" t="s">
        <v>39</v>
      </c>
      <c r="AL319" s="362"/>
      <c r="AM319" s="362"/>
      <c r="AN319" s="362"/>
      <c r="AO319" s="368">
        <v>45796</v>
      </c>
      <c r="AP319" s="361" t="s">
        <v>1193</v>
      </c>
      <c r="AR319">
        <v>1</v>
      </c>
      <c r="AS319" t="s">
        <v>539</v>
      </c>
      <c r="AT319" t="s">
        <v>5841</v>
      </c>
    </row>
    <row r="320" spans="2:46" ht="15" customHeight="1" x14ac:dyDescent="0.35">
      <c r="B320" s="362">
        <v>318</v>
      </c>
      <c r="C320" s="362" t="s">
        <v>1194</v>
      </c>
      <c r="D320" s="362">
        <v>472</v>
      </c>
      <c r="E320" s="362" t="s">
        <v>172</v>
      </c>
      <c r="F320" s="362"/>
      <c r="G320" s="362"/>
      <c r="H320" s="362"/>
      <c r="I320" s="362" t="s">
        <v>57</v>
      </c>
      <c r="J320" s="363" t="s">
        <v>1191</v>
      </c>
      <c r="K320" s="361" t="s">
        <v>1195</v>
      </c>
      <c r="L320" s="362"/>
      <c r="M320" s="362" t="s">
        <v>90</v>
      </c>
      <c r="N320" s="362" t="s">
        <v>9</v>
      </c>
      <c r="O320" s="362"/>
      <c r="P320" s="362" t="s">
        <v>90</v>
      </c>
      <c r="Q320" s="362" t="s">
        <v>90</v>
      </c>
      <c r="R320" s="362"/>
      <c r="S320" s="361" t="s">
        <v>1196</v>
      </c>
      <c r="T320" s="362"/>
      <c r="U320" s="362"/>
      <c r="V320" s="362" t="s">
        <v>176</v>
      </c>
      <c r="W320" s="362"/>
      <c r="X320" s="362" t="s">
        <v>9</v>
      </c>
      <c r="Y320" s="362" t="s">
        <v>46</v>
      </c>
      <c r="Z320" s="362" t="s">
        <v>90</v>
      </c>
      <c r="AA320" s="366" t="s">
        <v>90</v>
      </c>
      <c r="AB320" s="362" t="s">
        <v>90</v>
      </c>
      <c r="AC320" s="362"/>
      <c r="AD320" s="362"/>
      <c r="AE320" s="362"/>
      <c r="AF320" s="362"/>
      <c r="AG320" s="362"/>
      <c r="AH320" s="362"/>
      <c r="AI320" s="362" t="s">
        <v>7009</v>
      </c>
      <c r="AJ320" s="362" t="s">
        <v>14</v>
      </c>
      <c r="AK320" s="362" t="s">
        <v>40</v>
      </c>
      <c r="AL320" s="362"/>
      <c r="AM320" s="362"/>
      <c r="AN320" s="362"/>
      <c r="AO320" s="362"/>
      <c r="AP320" s="361"/>
      <c r="AR320">
        <v>1</v>
      </c>
      <c r="AS320" t="s">
        <v>9</v>
      </c>
      <c r="AT320" t="s">
        <v>9</v>
      </c>
    </row>
    <row r="321" spans="2:46" ht="15" customHeight="1" x14ac:dyDescent="0.35">
      <c r="B321" s="362">
        <v>319</v>
      </c>
      <c r="C321" s="362" t="s">
        <v>1197</v>
      </c>
      <c r="D321" s="362">
        <v>472</v>
      </c>
      <c r="E321" s="362" t="s">
        <v>172</v>
      </c>
      <c r="F321" s="362"/>
      <c r="G321" s="362"/>
      <c r="H321" s="362"/>
      <c r="I321" s="362" t="s">
        <v>57</v>
      </c>
      <c r="J321" s="363" t="s">
        <v>1191</v>
      </c>
      <c r="K321" s="361" t="s">
        <v>1198</v>
      </c>
      <c r="L321" s="362"/>
      <c r="M321" s="362" t="s">
        <v>90</v>
      </c>
      <c r="N321" s="362" t="s">
        <v>9</v>
      </c>
      <c r="O321" s="362"/>
      <c r="P321" s="362" t="s">
        <v>90</v>
      </c>
      <c r="Q321" s="362" t="s">
        <v>90</v>
      </c>
      <c r="R321" s="362"/>
      <c r="S321" s="361" t="s">
        <v>1199</v>
      </c>
      <c r="T321" s="362"/>
      <c r="U321" s="362"/>
      <c r="V321" s="362" t="s">
        <v>176</v>
      </c>
      <c r="W321" s="362"/>
      <c r="X321" s="362" t="s">
        <v>9</v>
      </c>
      <c r="Y321" s="362" t="s">
        <v>50</v>
      </c>
      <c r="Z321" s="362" t="s">
        <v>90</v>
      </c>
      <c r="AA321" s="366" t="s">
        <v>90</v>
      </c>
      <c r="AB321" s="362" t="s">
        <v>90</v>
      </c>
      <c r="AC321" s="362"/>
      <c r="AD321" s="362"/>
      <c r="AE321" s="362"/>
      <c r="AF321" s="362"/>
      <c r="AG321" s="362"/>
      <c r="AH321" s="362"/>
      <c r="AI321" s="362" t="s">
        <v>7009</v>
      </c>
      <c r="AJ321" s="362" t="s">
        <v>14</v>
      </c>
      <c r="AK321" s="362" t="s">
        <v>40</v>
      </c>
      <c r="AL321" s="362"/>
      <c r="AM321" s="362"/>
      <c r="AN321" s="362"/>
      <c r="AO321" s="362"/>
      <c r="AP321" s="361"/>
      <c r="AR321">
        <v>1</v>
      </c>
      <c r="AS321" t="s">
        <v>9</v>
      </c>
      <c r="AT321" t="s">
        <v>9</v>
      </c>
    </row>
    <row r="322" spans="2:46" ht="15" customHeight="1" x14ac:dyDescent="0.35">
      <c r="B322" s="362">
        <v>320</v>
      </c>
      <c r="C322" s="362" t="s">
        <v>1200</v>
      </c>
      <c r="D322" s="362">
        <v>472</v>
      </c>
      <c r="E322" s="362" t="s">
        <v>172</v>
      </c>
      <c r="F322" s="362"/>
      <c r="G322" s="362"/>
      <c r="H322" s="362"/>
      <c r="I322" s="362" t="s">
        <v>57</v>
      </c>
      <c r="J322" s="363" t="s">
        <v>242</v>
      </c>
      <c r="K322" s="361" t="s">
        <v>1201</v>
      </c>
      <c r="L322" s="362"/>
      <c r="M322" s="362" t="s">
        <v>90</v>
      </c>
      <c r="N322" s="362" t="s">
        <v>9</v>
      </c>
      <c r="O322" s="362"/>
      <c r="P322" s="362" t="s">
        <v>90</v>
      </c>
      <c r="Q322" s="362" t="s">
        <v>90</v>
      </c>
      <c r="R322" s="362"/>
      <c r="S322" s="361" t="s">
        <v>1202</v>
      </c>
      <c r="T322" s="361"/>
      <c r="U322" s="361"/>
      <c r="V322" s="362" t="s">
        <v>176</v>
      </c>
      <c r="W322" s="362"/>
      <c r="X322" s="362" t="s">
        <v>9</v>
      </c>
      <c r="Y322" s="362" t="s">
        <v>47</v>
      </c>
      <c r="Z322" s="362" t="s">
        <v>90</v>
      </c>
      <c r="AA322" s="366" t="s">
        <v>90</v>
      </c>
      <c r="AB322" s="362" t="s">
        <v>90</v>
      </c>
      <c r="AC322" s="362"/>
      <c r="AD322" s="362"/>
      <c r="AE322" s="362"/>
      <c r="AF322" s="362"/>
      <c r="AG322" s="362"/>
      <c r="AH322" s="362"/>
      <c r="AI322" s="362" t="s">
        <v>7009</v>
      </c>
      <c r="AJ322" s="362" t="s">
        <v>14</v>
      </c>
      <c r="AK322" s="362" t="s">
        <v>40</v>
      </c>
      <c r="AL322" s="362"/>
      <c r="AM322" s="362"/>
      <c r="AN322" s="362"/>
      <c r="AO322" s="362"/>
      <c r="AP322" s="361"/>
      <c r="AR322">
        <v>1</v>
      </c>
      <c r="AS322" t="s">
        <v>9</v>
      </c>
      <c r="AT322" t="s">
        <v>9</v>
      </c>
    </row>
    <row r="323" spans="2:46" ht="15" customHeight="1" x14ac:dyDescent="0.35">
      <c r="B323" s="362">
        <v>321</v>
      </c>
      <c r="C323" s="362" t="s">
        <v>1203</v>
      </c>
      <c r="D323" s="362">
        <v>472</v>
      </c>
      <c r="E323" s="362" t="s">
        <v>172</v>
      </c>
      <c r="F323" s="362"/>
      <c r="G323" s="362"/>
      <c r="H323" s="362"/>
      <c r="I323" s="362" t="s">
        <v>57</v>
      </c>
      <c r="J323" s="363" t="s">
        <v>242</v>
      </c>
      <c r="K323" s="361" t="s">
        <v>1204</v>
      </c>
      <c r="L323" s="362"/>
      <c r="M323" s="362" t="s">
        <v>90</v>
      </c>
      <c r="N323" s="362" t="s">
        <v>9</v>
      </c>
      <c r="O323" s="362"/>
      <c r="P323" s="362" t="s">
        <v>90</v>
      </c>
      <c r="Q323" s="362" t="s">
        <v>90</v>
      </c>
      <c r="R323" s="362"/>
      <c r="S323" s="361" t="s">
        <v>1205</v>
      </c>
      <c r="T323" s="362"/>
      <c r="U323" s="362"/>
      <c r="V323" s="362" t="s">
        <v>176</v>
      </c>
      <c r="W323" s="362"/>
      <c r="X323" s="362" t="s">
        <v>9</v>
      </c>
      <c r="Y323" s="362" t="s">
        <v>50</v>
      </c>
      <c r="Z323" s="362" t="s">
        <v>90</v>
      </c>
      <c r="AA323" s="366" t="s">
        <v>90</v>
      </c>
      <c r="AB323" s="362" t="s">
        <v>90</v>
      </c>
      <c r="AC323" s="362"/>
      <c r="AD323" s="362"/>
      <c r="AE323" s="362"/>
      <c r="AF323" s="362"/>
      <c r="AG323" s="362"/>
      <c r="AH323" s="362"/>
      <c r="AI323" s="362" t="s">
        <v>7009</v>
      </c>
      <c r="AJ323" s="362" t="s">
        <v>14</v>
      </c>
      <c r="AK323" s="362" t="s">
        <v>40</v>
      </c>
      <c r="AL323" s="362"/>
      <c r="AM323" s="362"/>
      <c r="AN323" s="362"/>
      <c r="AO323" s="362"/>
      <c r="AP323" s="361"/>
      <c r="AR323">
        <v>1</v>
      </c>
      <c r="AS323" t="s">
        <v>9</v>
      </c>
      <c r="AT323" t="s">
        <v>9</v>
      </c>
    </row>
    <row r="324" spans="2:46" ht="15" customHeight="1" x14ac:dyDescent="0.35">
      <c r="B324" s="362">
        <v>322</v>
      </c>
      <c r="C324" s="362" t="s">
        <v>1206</v>
      </c>
      <c r="D324" s="362">
        <v>472</v>
      </c>
      <c r="E324" s="362" t="s">
        <v>172</v>
      </c>
      <c r="F324" s="362"/>
      <c r="G324" s="362"/>
      <c r="H324" s="362"/>
      <c r="I324" s="362" t="s">
        <v>57</v>
      </c>
      <c r="J324" s="363" t="s">
        <v>1155</v>
      </c>
      <c r="K324" s="361" t="s">
        <v>1207</v>
      </c>
      <c r="L324" s="362"/>
      <c r="M324" s="362" t="s">
        <v>90</v>
      </c>
      <c r="N324" s="362" t="s">
        <v>9</v>
      </c>
      <c r="O324" s="362"/>
      <c r="P324" s="362" t="s">
        <v>90</v>
      </c>
      <c r="Q324" s="362" t="s">
        <v>90</v>
      </c>
      <c r="R324" s="362"/>
      <c r="S324" s="361" t="s">
        <v>1208</v>
      </c>
      <c r="T324" s="362"/>
      <c r="U324" s="362"/>
      <c r="V324" s="362" t="s">
        <v>176</v>
      </c>
      <c r="W324" s="362"/>
      <c r="X324" s="362"/>
      <c r="Y324" s="362" t="s">
        <v>45</v>
      </c>
      <c r="Z324" s="362" t="s">
        <v>181</v>
      </c>
      <c r="AA324" s="366">
        <v>45796</v>
      </c>
      <c r="AB324" s="367" t="s">
        <v>1209</v>
      </c>
      <c r="AC324" s="362"/>
      <c r="AD324" s="362"/>
      <c r="AE324" s="362"/>
      <c r="AF324" s="362"/>
      <c r="AG324" s="362"/>
      <c r="AH324" s="362"/>
      <c r="AI324" s="362" t="s">
        <v>7009</v>
      </c>
      <c r="AJ324" s="362" t="s">
        <v>14</v>
      </c>
      <c r="AK324" s="362" t="s">
        <v>39</v>
      </c>
      <c r="AL324" s="362"/>
      <c r="AM324" s="362"/>
      <c r="AN324" s="362"/>
      <c r="AO324" s="368">
        <v>45796</v>
      </c>
      <c r="AP324" s="361" t="s">
        <v>1209</v>
      </c>
      <c r="AR324">
        <v>1</v>
      </c>
      <c r="AS324" t="s">
        <v>539</v>
      </c>
      <c r="AT324" t="s">
        <v>5840</v>
      </c>
    </row>
    <row r="325" spans="2:46" ht="15" customHeight="1" x14ac:dyDescent="0.35">
      <c r="B325" s="362">
        <v>323</v>
      </c>
      <c r="C325" s="362" t="s">
        <v>1210</v>
      </c>
      <c r="D325" s="362">
        <v>472</v>
      </c>
      <c r="E325" s="362" t="s">
        <v>172</v>
      </c>
      <c r="F325" s="362"/>
      <c r="G325" s="362"/>
      <c r="H325" s="362"/>
      <c r="I325" s="362" t="s">
        <v>57</v>
      </c>
      <c r="J325" s="363" t="s">
        <v>1039</v>
      </c>
      <c r="K325" s="361" t="s">
        <v>1211</v>
      </c>
      <c r="L325" s="361"/>
      <c r="M325" s="362" t="s">
        <v>90</v>
      </c>
      <c r="N325" s="362" t="s">
        <v>180</v>
      </c>
      <c r="O325" s="362"/>
      <c r="P325" s="362" t="s">
        <v>90</v>
      </c>
      <c r="Q325" s="362" t="s">
        <v>90</v>
      </c>
      <c r="R325" s="362"/>
      <c r="S325" s="361"/>
      <c r="T325" s="362"/>
      <c r="U325" s="362"/>
      <c r="V325" s="362" t="s">
        <v>125</v>
      </c>
      <c r="W325" s="362"/>
      <c r="X325" s="362"/>
      <c r="Y325" s="362" t="s">
        <v>45</v>
      </c>
      <c r="Z325" s="362" t="s">
        <v>181</v>
      </c>
      <c r="AA325" s="366">
        <v>45791</v>
      </c>
      <c r="AB325" s="367" t="s">
        <v>1212</v>
      </c>
      <c r="AC325" s="362"/>
      <c r="AD325" s="362"/>
      <c r="AE325" s="362"/>
      <c r="AF325" s="362"/>
      <c r="AG325" s="362"/>
      <c r="AH325" s="362"/>
      <c r="AI325" s="362" t="s">
        <v>7009</v>
      </c>
      <c r="AJ325" s="362" t="s">
        <v>14</v>
      </c>
      <c r="AK325" s="362" t="s">
        <v>39</v>
      </c>
      <c r="AL325" s="362"/>
      <c r="AM325" s="362"/>
      <c r="AN325" s="362"/>
      <c r="AO325" s="368">
        <v>45791</v>
      </c>
      <c r="AP325" s="361" t="s">
        <v>1212</v>
      </c>
      <c r="AR325">
        <v>1</v>
      </c>
      <c r="AS325" t="s">
        <v>539</v>
      </c>
      <c r="AT325" t="s">
        <v>5841</v>
      </c>
    </row>
    <row r="326" spans="2:46" ht="15" customHeight="1" x14ac:dyDescent="0.35">
      <c r="B326" s="362">
        <v>324</v>
      </c>
      <c r="C326" s="362" t="s">
        <v>1213</v>
      </c>
      <c r="D326" s="362">
        <v>472</v>
      </c>
      <c r="E326" s="362" t="s">
        <v>172</v>
      </c>
      <c r="F326" s="362"/>
      <c r="G326" s="362"/>
      <c r="H326" s="362"/>
      <c r="I326" s="362" t="s">
        <v>57</v>
      </c>
      <c r="J326" s="363" t="s">
        <v>1191</v>
      </c>
      <c r="K326" s="361" t="s">
        <v>1214</v>
      </c>
      <c r="L326" s="362"/>
      <c r="M326" s="362" t="s">
        <v>90</v>
      </c>
      <c r="N326" s="362" t="s">
        <v>9</v>
      </c>
      <c r="O326" s="362"/>
      <c r="P326" s="362" t="s">
        <v>90</v>
      </c>
      <c r="Q326" s="362" t="s">
        <v>90</v>
      </c>
      <c r="R326" s="362"/>
      <c r="S326" s="361" t="s">
        <v>1215</v>
      </c>
      <c r="T326" s="362"/>
      <c r="U326" s="362"/>
      <c r="V326" s="362" t="s">
        <v>176</v>
      </c>
      <c r="W326" s="362"/>
      <c r="X326" s="362" t="s">
        <v>9</v>
      </c>
      <c r="Y326" s="362" t="s">
        <v>50</v>
      </c>
      <c r="Z326" s="362" t="s">
        <v>90</v>
      </c>
      <c r="AA326" s="366" t="s">
        <v>90</v>
      </c>
      <c r="AB326" s="362" t="s">
        <v>90</v>
      </c>
      <c r="AC326" s="362"/>
      <c r="AD326" s="362"/>
      <c r="AE326" s="362"/>
      <c r="AF326" s="362"/>
      <c r="AG326" s="362"/>
      <c r="AH326" s="362"/>
      <c r="AI326" s="362" t="s">
        <v>7009</v>
      </c>
      <c r="AJ326" s="362" t="s">
        <v>14</v>
      </c>
      <c r="AK326" s="362" t="s">
        <v>40</v>
      </c>
      <c r="AL326" s="362"/>
      <c r="AM326" s="362"/>
      <c r="AN326" s="362"/>
      <c r="AO326" s="362"/>
      <c r="AP326" s="361"/>
      <c r="AR326">
        <v>1</v>
      </c>
      <c r="AS326" t="s">
        <v>9</v>
      </c>
      <c r="AT326" t="s">
        <v>9</v>
      </c>
    </row>
    <row r="327" spans="2:46" ht="15" customHeight="1" x14ac:dyDescent="0.35">
      <c r="B327" s="362">
        <v>325</v>
      </c>
      <c r="C327" s="362" t="s">
        <v>1216</v>
      </c>
      <c r="D327" s="362">
        <v>472</v>
      </c>
      <c r="E327" s="362" t="s">
        <v>172</v>
      </c>
      <c r="F327" s="362"/>
      <c r="G327" s="362"/>
      <c r="H327" s="362"/>
      <c r="I327" s="362" t="s">
        <v>57</v>
      </c>
      <c r="J327" s="363" t="s">
        <v>1217</v>
      </c>
      <c r="K327" s="361" t="s">
        <v>1218</v>
      </c>
      <c r="L327" s="362"/>
      <c r="M327" s="362" t="s">
        <v>90</v>
      </c>
      <c r="N327" s="362" t="s">
        <v>9</v>
      </c>
      <c r="O327" s="362"/>
      <c r="P327" s="362" t="s">
        <v>90</v>
      </c>
      <c r="Q327" s="362" t="s">
        <v>90</v>
      </c>
      <c r="R327" s="362"/>
      <c r="S327" s="361"/>
      <c r="T327" s="362"/>
      <c r="U327" s="362"/>
      <c r="V327" s="362" t="s">
        <v>176</v>
      </c>
      <c r="W327" s="362"/>
      <c r="X327" s="362"/>
      <c r="Y327" s="362" t="s">
        <v>45</v>
      </c>
      <c r="Z327" s="362" t="s">
        <v>181</v>
      </c>
      <c r="AA327" s="366">
        <v>45796</v>
      </c>
      <c r="AB327" s="367" t="s">
        <v>1219</v>
      </c>
      <c r="AC327" s="362"/>
      <c r="AD327" s="362"/>
      <c r="AE327" s="362"/>
      <c r="AF327" s="362"/>
      <c r="AG327" s="362"/>
      <c r="AH327" s="362"/>
      <c r="AI327" s="362" t="s">
        <v>7009</v>
      </c>
      <c r="AJ327" s="362" t="s">
        <v>14</v>
      </c>
      <c r="AK327" s="362" t="s">
        <v>39</v>
      </c>
      <c r="AL327" s="362"/>
      <c r="AM327" s="362"/>
      <c r="AN327" s="362"/>
      <c r="AO327" s="368">
        <v>45796</v>
      </c>
      <c r="AP327" s="361" t="s">
        <v>1219</v>
      </c>
      <c r="AR327">
        <v>1</v>
      </c>
      <c r="AS327" t="s">
        <v>539</v>
      </c>
      <c r="AT327" t="s">
        <v>5840</v>
      </c>
    </row>
    <row r="328" spans="2:46" ht="15" customHeight="1" x14ac:dyDescent="0.35">
      <c r="B328" s="362">
        <v>326</v>
      </c>
      <c r="C328" s="362" t="s">
        <v>1220</v>
      </c>
      <c r="D328" s="362">
        <v>472</v>
      </c>
      <c r="E328" s="362" t="s">
        <v>172</v>
      </c>
      <c r="F328" s="362"/>
      <c r="G328" s="362"/>
      <c r="H328" s="362"/>
      <c r="I328" s="362" t="s">
        <v>57</v>
      </c>
      <c r="J328" s="363" t="s">
        <v>1217</v>
      </c>
      <c r="K328" s="361" t="s">
        <v>1221</v>
      </c>
      <c r="L328" s="362"/>
      <c r="M328" s="362" t="s">
        <v>90</v>
      </c>
      <c r="N328" s="362" t="s">
        <v>9</v>
      </c>
      <c r="O328" s="362"/>
      <c r="P328" s="362" t="s">
        <v>90</v>
      </c>
      <c r="Q328" s="362" t="s">
        <v>90</v>
      </c>
      <c r="R328" s="362"/>
      <c r="S328" s="361"/>
      <c r="T328" s="362"/>
      <c r="U328" s="362"/>
      <c r="V328" s="362" t="s">
        <v>176</v>
      </c>
      <c r="W328" s="362"/>
      <c r="X328" s="362"/>
      <c r="Y328" s="362" t="s">
        <v>45</v>
      </c>
      <c r="Z328" s="362" t="s">
        <v>181</v>
      </c>
      <c r="AA328" s="366">
        <v>45796</v>
      </c>
      <c r="AB328" s="367" t="s">
        <v>1222</v>
      </c>
      <c r="AC328" s="362"/>
      <c r="AD328" s="362"/>
      <c r="AE328" s="362"/>
      <c r="AF328" s="362"/>
      <c r="AG328" s="362"/>
      <c r="AH328" s="362"/>
      <c r="AI328" s="362" t="s">
        <v>7009</v>
      </c>
      <c r="AJ328" s="362" t="s">
        <v>14</v>
      </c>
      <c r="AK328" s="362" t="s">
        <v>39</v>
      </c>
      <c r="AL328" s="362"/>
      <c r="AM328" s="362"/>
      <c r="AN328" s="362"/>
      <c r="AO328" s="368">
        <v>45796</v>
      </c>
      <c r="AP328" s="361" t="s">
        <v>1222</v>
      </c>
      <c r="AR328">
        <v>1</v>
      </c>
      <c r="AS328" t="s">
        <v>539</v>
      </c>
      <c r="AT328" t="s">
        <v>5840</v>
      </c>
    </row>
    <row r="329" spans="2:46" ht="15" customHeight="1" x14ac:dyDescent="0.35">
      <c r="B329" s="362">
        <v>327</v>
      </c>
      <c r="C329" s="362" t="s">
        <v>1223</v>
      </c>
      <c r="D329" s="362">
        <v>472</v>
      </c>
      <c r="E329" s="362" t="s">
        <v>172</v>
      </c>
      <c r="F329" s="362"/>
      <c r="G329" s="362"/>
      <c r="H329" s="362"/>
      <c r="I329" s="362" t="s">
        <v>57</v>
      </c>
      <c r="J329" s="362" t="s">
        <v>1224</v>
      </c>
      <c r="K329" s="361" t="s">
        <v>1225</v>
      </c>
      <c r="L329" s="362"/>
      <c r="M329" s="362" t="s">
        <v>90</v>
      </c>
      <c r="N329" s="362" t="s">
        <v>9</v>
      </c>
      <c r="O329" s="362"/>
      <c r="P329" s="362" t="s">
        <v>90</v>
      </c>
      <c r="Q329" s="362" t="s">
        <v>90</v>
      </c>
      <c r="R329" s="362"/>
      <c r="S329" s="369" t="s">
        <v>304</v>
      </c>
      <c r="T329" s="369"/>
      <c r="U329" s="369"/>
      <c r="V329" s="362" t="s">
        <v>176</v>
      </c>
      <c r="W329" s="362"/>
      <c r="X329" s="362"/>
      <c r="Y329" s="362" t="s">
        <v>48</v>
      </c>
      <c r="Z329" s="362" t="s">
        <v>90</v>
      </c>
      <c r="AA329" s="366" t="s">
        <v>90</v>
      </c>
      <c r="AB329" s="362" t="s">
        <v>90</v>
      </c>
      <c r="AC329" s="362"/>
      <c r="AD329" s="362"/>
      <c r="AE329" s="362"/>
      <c r="AF329" s="362"/>
      <c r="AG329" s="362"/>
      <c r="AH329" s="362"/>
      <c r="AI329" s="362" t="s">
        <v>7009</v>
      </c>
      <c r="AJ329" s="362" t="s">
        <v>14</v>
      </c>
      <c r="AK329" s="362" t="s">
        <v>40</v>
      </c>
      <c r="AL329" s="362"/>
      <c r="AM329" s="362"/>
      <c r="AN329" s="362"/>
      <c r="AO329" s="362"/>
      <c r="AP329" s="361" t="s">
        <v>193</v>
      </c>
      <c r="AR329">
        <v>1</v>
      </c>
      <c r="AS329" t="s">
        <v>5839</v>
      </c>
      <c r="AT329" t="s">
        <v>5839</v>
      </c>
    </row>
    <row r="330" spans="2:46" ht="15" customHeight="1" x14ac:dyDescent="0.35">
      <c r="B330" s="362">
        <v>328</v>
      </c>
      <c r="C330" s="362" t="s">
        <v>1226</v>
      </c>
      <c r="D330" s="362">
        <v>472</v>
      </c>
      <c r="E330" s="362" t="s">
        <v>172</v>
      </c>
      <c r="F330" s="362"/>
      <c r="G330" s="362"/>
      <c r="H330" s="362"/>
      <c r="I330" s="362" t="s">
        <v>57</v>
      </c>
      <c r="J330" s="363" t="s">
        <v>242</v>
      </c>
      <c r="K330" s="361" t="s">
        <v>1227</v>
      </c>
      <c r="L330" s="362"/>
      <c r="M330" s="362" t="s">
        <v>90</v>
      </c>
      <c r="N330" s="362" t="s">
        <v>180</v>
      </c>
      <c r="O330" s="362"/>
      <c r="P330" s="362" t="s">
        <v>90</v>
      </c>
      <c r="Q330" s="362" t="s">
        <v>90</v>
      </c>
      <c r="R330" s="362"/>
      <c r="S330" s="361"/>
      <c r="T330" s="362"/>
      <c r="U330" s="362"/>
      <c r="V330" s="362" t="s">
        <v>176</v>
      </c>
      <c r="W330" s="362"/>
      <c r="X330" s="362"/>
      <c r="Y330" s="362" t="s">
        <v>45</v>
      </c>
      <c r="Z330" s="362" t="s">
        <v>181</v>
      </c>
      <c r="AA330" s="366">
        <v>45796</v>
      </c>
      <c r="AB330" s="367" t="s">
        <v>1228</v>
      </c>
      <c r="AC330" s="362"/>
      <c r="AD330" s="362"/>
      <c r="AE330" s="362"/>
      <c r="AF330" s="362"/>
      <c r="AG330" s="362"/>
      <c r="AH330" s="362"/>
      <c r="AI330" s="362" t="s">
        <v>7009</v>
      </c>
      <c r="AJ330" s="362" t="s">
        <v>14</v>
      </c>
      <c r="AK330" s="362" t="s">
        <v>39</v>
      </c>
      <c r="AL330" s="362"/>
      <c r="AM330" s="362"/>
      <c r="AN330" s="362"/>
      <c r="AO330" s="368">
        <v>45796</v>
      </c>
      <c r="AP330" s="361" t="s">
        <v>1228</v>
      </c>
      <c r="AR330">
        <v>1</v>
      </c>
      <c r="AS330" t="s">
        <v>539</v>
      </c>
      <c r="AT330" t="s">
        <v>5841</v>
      </c>
    </row>
    <row r="331" spans="2:46" ht="15" customHeight="1" x14ac:dyDescent="0.35">
      <c r="B331" s="362">
        <v>329</v>
      </c>
      <c r="C331" s="362" t="s">
        <v>1229</v>
      </c>
      <c r="D331" s="362">
        <v>472</v>
      </c>
      <c r="E331" s="362" t="s">
        <v>172</v>
      </c>
      <c r="F331" s="362"/>
      <c r="G331" s="362"/>
      <c r="H331" s="362"/>
      <c r="I331" s="362" t="s">
        <v>57</v>
      </c>
      <c r="J331" s="363" t="s">
        <v>242</v>
      </c>
      <c r="K331" s="361" t="s">
        <v>1230</v>
      </c>
      <c r="L331" s="362"/>
      <c r="M331" s="362" t="s">
        <v>90</v>
      </c>
      <c r="N331" s="362" t="s">
        <v>180</v>
      </c>
      <c r="O331" s="362"/>
      <c r="P331" s="362" t="s">
        <v>90</v>
      </c>
      <c r="Q331" s="362" t="s">
        <v>90</v>
      </c>
      <c r="R331" s="362"/>
      <c r="S331" s="361"/>
      <c r="T331" s="362"/>
      <c r="U331" s="362"/>
      <c r="V331" s="362" t="s">
        <v>176</v>
      </c>
      <c r="W331" s="362"/>
      <c r="X331" s="362"/>
      <c r="Y331" s="362" t="s">
        <v>45</v>
      </c>
      <c r="Z331" s="362" t="s">
        <v>90</v>
      </c>
      <c r="AA331" s="366" t="s">
        <v>90</v>
      </c>
      <c r="AB331" s="362" t="s">
        <v>90</v>
      </c>
      <c r="AC331" s="362"/>
      <c r="AD331" s="362"/>
      <c r="AE331" s="362"/>
      <c r="AF331" s="362"/>
      <c r="AG331" s="362"/>
      <c r="AH331" s="362"/>
      <c r="AI331" s="362" t="s">
        <v>7009</v>
      </c>
      <c r="AJ331" s="362" t="s">
        <v>14</v>
      </c>
      <c r="AK331" s="362" t="s">
        <v>39</v>
      </c>
      <c r="AL331" s="362"/>
      <c r="AM331" s="362"/>
      <c r="AN331" s="362"/>
      <c r="AO331" s="368" t="s">
        <v>90</v>
      </c>
      <c r="AP331" s="361" t="s">
        <v>1158</v>
      </c>
      <c r="AR331">
        <v>1</v>
      </c>
      <c r="AS331" t="s">
        <v>539</v>
      </c>
      <c r="AT331" t="s">
        <v>5841</v>
      </c>
    </row>
    <row r="332" spans="2:46" ht="15" customHeight="1" x14ac:dyDescent="0.35">
      <c r="B332" s="362">
        <v>330</v>
      </c>
      <c r="C332" s="362" t="s">
        <v>1231</v>
      </c>
      <c r="D332" s="362">
        <v>472</v>
      </c>
      <c r="E332" s="362" t="s">
        <v>172</v>
      </c>
      <c r="F332" s="362"/>
      <c r="G332" s="362"/>
      <c r="H332" s="362"/>
      <c r="I332" s="362" t="s">
        <v>57</v>
      </c>
      <c r="J332" s="363" t="s">
        <v>242</v>
      </c>
      <c r="K332" s="361" t="s">
        <v>1232</v>
      </c>
      <c r="L332" s="362"/>
      <c r="M332" s="362" t="s">
        <v>90</v>
      </c>
      <c r="N332" s="362" t="s">
        <v>9</v>
      </c>
      <c r="O332" s="362"/>
      <c r="P332" s="362" t="s">
        <v>90</v>
      </c>
      <c r="Q332" s="362" t="s">
        <v>90</v>
      </c>
      <c r="R332" s="362"/>
      <c r="S332" s="361" t="s">
        <v>1233</v>
      </c>
      <c r="T332" s="362"/>
      <c r="U332" s="362"/>
      <c r="V332" s="362" t="s">
        <v>176</v>
      </c>
      <c r="W332" s="362"/>
      <c r="X332" s="362" t="s">
        <v>9</v>
      </c>
      <c r="Y332" s="362" t="s">
        <v>50</v>
      </c>
      <c r="Z332" s="362" t="s">
        <v>90</v>
      </c>
      <c r="AA332" s="366" t="s">
        <v>90</v>
      </c>
      <c r="AB332" s="362" t="s">
        <v>90</v>
      </c>
      <c r="AC332" s="362"/>
      <c r="AD332" s="362"/>
      <c r="AE332" s="362"/>
      <c r="AF332" s="362"/>
      <c r="AG332" s="362"/>
      <c r="AH332" s="362"/>
      <c r="AI332" s="362" t="s">
        <v>7009</v>
      </c>
      <c r="AJ332" s="362" t="s">
        <v>14</v>
      </c>
      <c r="AK332" s="362" t="s">
        <v>40</v>
      </c>
      <c r="AL332" s="362"/>
      <c r="AM332" s="362"/>
      <c r="AN332" s="362"/>
      <c r="AO332" s="362"/>
      <c r="AP332" s="361" t="e">
        <v>#N/A</v>
      </c>
      <c r="AR332">
        <v>1</v>
      </c>
      <c r="AS332" t="s">
        <v>9</v>
      </c>
      <c r="AT332" t="s">
        <v>9</v>
      </c>
    </row>
    <row r="333" spans="2:46" ht="15" customHeight="1" x14ac:dyDescent="0.35">
      <c r="B333" s="362">
        <v>331</v>
      </c>
      <c r="C333" s="362" t="s">
        <v>1234</v>
      </c>
      <c r="D333" s="362">
        <v>472</v>
      </c>
      <c r="E333" s="362" t="s">
        <v>172</v>
      </c>
      <c r="F333" s="362"/>
      <c r="G333" s="362"/>
      <c r="H333" s="362"/>
      <c r="I333" s="362" t="s">
        <v>57</v>
      </c>
      <c r="J333" s="363" t="s">
        <v>242</v>
      </c>
      <c r="K333" s="361" t="s">
        <v>1235</v>
      </c>
      <c r="L333" s="362"/>
      <c r="M333" s="362" t="s">
        <v>90</v>
      </c>
      <c r="N333" s="362" t="s">
        <v>9</v>
      </c>
      <c r="O333" s="362"/>
      <c r="P333" s="362" t="s">
        <v>90</v>
      </c>
      <c r="Q333" s="362" t="s">
        <v>90</v>
      </c>
      <c r="R333" s="362"/>
      <c r="S333" s="361"/>
      <c r="T333" s="362"/>
      <c r="U333" s="362"/>
      <c r="V333" s="362" t="s">
        <v>176</v>
      </c>
      <c r="W333" s="362"/>
      <c r="X333" s="362"/>
      <c r="Y333" s="362" t="s">
        <v>45</v>
      </c>
      <c r="Z333" s="362" t="s">
        <v>90</v>
      </c>
      <c r="AA333" s="366" t="s">
        <v>90</v>
      </c>
      <c r="AB333" s="362" t="s">
        <v>90</v>
      </c>
      <c r="AC333" s="362"/>
      <c r="AD333" s="362"/>
      <c r="AE333" s="362"/>
      <c r="AF333" s="362"/>
      <c r="AG333" s="362"/>
      <c r="AH333" s="362"/>
      <c r="AI333" s="362" t="s">
        <v>7009</v>
      </c>
      <c r="AJ333" s="362" t="s">
        <v>14</v>
      </c>
      <c r="AK333" s="362" t="s">
        <v>39</v>
      </c>
      <c r="AL333" s="362"/>
      <c r="AM333" s="362"/>
      <c r="AN333" s="362"/>
      <c r="AO333" s="368" t="s">
        <v>90</v>
      </c>
      <c r="AP333" s="361" t="s">
        <v>1158</v>
      </c>
      <c r="AR333">
        <v>1</v>
      </c>
      <c r="AS333" t="s">
        <v>539</v>
      </c>
      <c r="AT333" t="s">
        <v>5840</v>
      </c>
    </row>
    <row r="334" spans="2:46" ht="15" customHeight="1" x14ac:dyDescent="0.35">
      <c r="B334" s="362">
        <v>332</v>
      </c>
      <c r="C334" s="362" t="s">
        <v>1236</v>
      </c>
      <c r="D334" s="362">
        <v>472</v>
      </c>
      <c r="E334" s="362" t="s">
        <v>172</v>
      </c>
      <c r="F334" s="362"/>
      <c r="G334" s="362"/>
      <c r="H334" s="362"/>
      <c r="I334" s="362" t="s">
        <v>57</v>
      </c>
      <c r="J334" s="363" t="s">
        <v>242</v>
      </c>
      <c r="K334" s="361" t="s">
        <v>1237</v>
      </c>
      <c r="L334" s="362"/>
      <c r="M334" s="362" t="s">
        <v>90</v>
      </c>
      <c r="N334" s="362" t="s">
        <v>9</v>
      </c>
      <c r="O334" s="362"/>
      <c r="P334" s="362" t="s">
        <v>90</v>
      </c>
      <c r="Q334" s="362" t="s">
        <v>90</v>
      </c>
      <c r="R334" s="362"/>
      <c r="S334" s="361" t="s">
        <v>1238</v>
      </c>
      <c r="T334" s="362"/>
      <c r="U334" s="362"/>
      <c r="V334" s="362" t="s">
        <v>176</v>
      </c>
      <c r="W334" s="362"/>
      <c r="X334" s="362" t="s">
        <v>9</v>
      </c>
      <c r="Y334" s="362" t="s">
        <v>50</v>
      </c>
      <c r="Z334" s="362" t="s">
        <v>90</v>
      </c>
      <c r="AA334" s="366" t="s">
        <v>90</v>
      </c>
      <c r="AB334" s="362" t="s">
        <v>90</v>
      </c>
      <c r="AC334" s="362"/>
      <c r="AD334" s="362"/>
      <c r="AE334" s="362"/>
      <c r="AF334" s="362"/>
      <c r="AG334" s="362"/>
      <c r="AH334" s="362"/>
      <c r="AI334" s="362" t="s">
        <v>7009</v>
      </c>
      <c r="AJ334" s="362" t="s">
        <v>14</v>
      </c>
      <c r="AK334" s="362" t="s">
        <v>40</v>
      </c>
      <c r="AL334" s="362"/>
      <c r="AM334" s="362"/>
      <c r="AN334" s="362"/>
      <c r="AO334" s="362"/>
      <c r="AP334" s="361"/>
      <c r="AR334">
        <v>1</v>
      </c>
      <c r="AS334" t="s">
        <v>9</v>
      </c>
      <c r="AT334" t="s">
        <v>9</v>
      </c>
    </row>
    <row r="335" spans="2:46" ht="15" customHeight="1" x14ac:dyDescent="0.35">
      <c r="B335" s="362">
        <v>333</v>
      </c>
      <c r="C335" s="362" t="s">
        <v>1239</v>
      </c>
      <c r="D335" s="362">
        <v>472</v>
      </c>
      <c r="E335" s="362" t="s">
        <v>172</v>
      </c>
      <c r="F335" s="362"/>
      <c r="G335" s="362"/>
      <c r="H335" s="362"/>
      <c r="I335" s="362" t="s">
        <v>57</v>
      </c>
      <c r="J335" s="363" t="s">
        <v>195</v>
      </c>
      <c r="K335" s="361" t="s">
        <v>1240</v>
      </c>
      <c r="L335" s="362"/>
      <c r="M335" s="362" t="s">
        <v>90</v>
      </c>
      <c r="N335" s="362" t="s">
        <v>9</v>
      </c>
      <c r="O335" s="362"/>
      <c r="P335" s="362" t="s">
        <v>90</v>
      </c>
      <c r="Q335" s="362" t="s">
        <v>90</v>
      </c>
      <c r="R335" s="362"/>
      <c r="S335" s="361" t="s">
        <v>1241</v>
      </c>
      <c r="T335" s="362"/>
      <c r="U335" s="362"/>
      <c r="V335" s="362" t="s">
        <v>176</v>
      </c>
      <c r="W335" s="362"/>
      <c r="X335" s="362" t="s">
        <v>9</v>
      </c>
      <c r="Y335" s="362" t="s">
        <v>46</v>
      </c>
      <c r="Z335" s="362" t="s">
        <v>90</v>
      </c>
      <c r="AA335" s="366" t="s">
        <v>90</v>
      </c>
      <c r="AB335" s="362" t="s">
        <v>90</v>
      </c>
      <c r="AC335" s="362"/>
      <c r="AD335" s="362"/>
      <c r="AE335" s="362"/>
      <c r="AF335" s="362"/>
      <c r="AG335" s="362"/>
      <c r="AH335" s="362"/>
      <c r="AI335" s="362" t="s">
        <v>7009</v>
      </c>
      <c r="AJ335" s="362" t="s">
        <v>14</v>
      </c>
      <c r="AK335" s="362" t="s">
        <v>40</v>
      </c>
      <c r="AL335" s="362"/>
      <c r="AM335" s="362"/>
      <c r="AN335" s="362"/>
      <c r="AO335" s="362"/>
      <c r="AP335" s="361"/>
      <c r="AR335">
        <v>1</v>
      </c>
      <c r="AS335" t="s">
        <v>9</v>
      </c>
      <c r="AT335" t="s">
        <v>9</v>
      </c>
    </row>
    <row r="336" spans="2:46" ht="15" customHeight="1" x14ac:dyDescent="0.35">
      <c r="B336" s="362">
        <v>334</v>
      </c>
      <c r="C336" s="362" t="s">
        <v>1242</v>
      </c>
      <c r="D336" s="362">
        <v>472</v>
      </c>
      <c r="E336" s="362" t="s">
        <v>172</v>
      </c>
      <c r="F336" s="362"/>
      <c r="G336" s="362"/>
      <c r="H336" s="362"/>
      <c r="I336" s="362" t="s">
        <v>57</v>
      </c>
      <c r="J336" s="363" t="s">
        <v>400</v>
      </c>
      <c r="K336" s="361" t="s">
        <v>1243</v>
      </c>
      <c r="L336" s="362"/>
      <c r="M336" s="362" t="s">
        <v>90</v>
      </c>
      <c r="N336" s="362" t="s">
        <v>9</v>
      </c>
      <c r="O336" s="362"/>
      <c r="P336" s="362" t="s">
        <v>90</v>
      </c>
      <c r="Q336" s="362" t="s">
        <v>90</v>
      </c>
      <c r="R336" s="362"/>
      <c r="S336" s="361" t="s">
        <v>1244</v>
      </c>
      <c r="T336" s="362"/>
      <c r="U336" s="362"/>
      <c r="V336" s="362" t="s">
        <v>176</v>
      </c>
      <c r="W336" s="362"/>
      <c r="X336" s="362" t="s">
        <v>9</v>
      </c>
      <c r="Y336" s="362" t="s">
        <v>46</v>
      </c>
      <c r="Z336" s="362" t="s">
        <v>90</v>
      </c>
      <c r="AA336" s="366" t="s">
        <v>90</v>
      </c>
      <c r="AB336" s="362" t="s">
        <v>90</v>
      </c>
      <c r="AC336" s="362"/>
      <c r="AD336" s="362"/>
      <c r="AE336" s="362"/>
      <c r="AF336" s="362"/>
      <c r="AG336" s="362"/>
      <c r="AH336" s="362"/>
      <c r="AI336" s="362" t="s">
        <v>7009</v>
      </c>
      <c r="AJ336" s="362" t="s">
        <v>14</v>
      </c>
      <c r="AK336" s="362" t="s">
        <v>40</v>
      </c>
      <c r="AL336" s="362"/>
      <c r="AM336" s="362"/>
      <c r="AN336" s="362"/>
      <c r="AO336" s="362"/>
      <c r="AP336" s="361"/>
      <c r="AR336">
        <v>1</v>
      </c>
      <c r="AS336" t="s">
        <v>9</v>
      </c>
      <c r="AT336" t="s">
        <v>9</v>
      </c>
    </row>
    <row r="337" spans="2:46" ht="15" customHeight="1" x14ac:dyDescent="0.35">
      <c r="B337" s="362">
        <v>335</v>
      </c>
      <c r="C337" s="362" t="s">
        <v>1245</v>
      </c>
      <c r="D337" s="362">
        <v>472</v>
      </c>
      <c r="E337" s="362" t="s">
        <v>172</v>
      </c>
      <c r="F337" s="362"/>
      <c r="G337" s="362"/>
      <c r="H337" s="362"/>
      <c r="I337" s="362" t="s">
        <v>59</v>
      </c>
      <c r="J337" s="363" t="s">
        <v>1246</v>
      </c>
      <c r="K337" s="361" t="s">
        <v>1247</v>
      </c>
      <c r="L337" s="362"/>
      <c r="M337" s="362" t="s">
        <v>90</v>
      </c>
      <c r="N337" s="362" t="s">
        <v>180</v>
      </c>
      <c r="O337" s="362"/>
      <c r="P337" s="362" t="s">
        <v>90</v>
      </c>
      <c r="Q337" s="362" t="s">
        <v>90</v>
      </c>
      <c r="R337" s="362"/>
      <c r="S337" s="361"/>
      <c r="T337" s="362"/>
      <c r="U337" s="362"/>
      <c r="V337" s="363" t="s">
        <v>366</v>
      </c>
      <c r="W337" s="363"/>
      <c r="X337" s="363"/>
      <c r="Y337" s="362" t="s">
        <v>45</v>
      </c>
      <c r="Z337" s="362" t="s">
        <v>181</v>
      </c>
      <c r="AA337" s="366">
        <v>45782</v>
      </c>
      <c r="AB337" s="362" t="s">
        <v>809</v>
      </c>
      <c r="AC337" s="362"/>
      <c r="AD337" s="362"/>
      <c r="AE337" s="362"/>
      <c r="AF337" s="362"/>
      <c r="AG337" s="362"/>
      <c r="AH337" s="362"/>
      <c r="AI337" s="362" t="s">
        <v>7012</v>
      </c>
      <c r="AJ337" s="362" t="s">
        <v>25</v>
      </c>
      <c r="AK337" s="362" t="s">
        <v>39</v>
      </c>
      <c r="AL337" s="362"/>
      <c r="AM337" s="362"/>
      <c r="AN337" s="362"/>
      <c r="AO337" s="368">
        <v>45782</v>
      </c>
      <c r="AP337" s="361" t="s">
        <v>1248</v>
      </c>
      <c r="AR337">
        <v>1</v>
      </c>
      <c r="AS337" t="s">
        <v>539</v>
      </c>
      <c r="AT337" t="s">
        <v>5841</v>
      </c>
    </row>
    <row r="338" spans="2:46" ht="15" customHeight="1" x14ac:dyDescent="0.35">
      <c r="B338" s="362">
        <v>336</v>
      </c>
      <c r="C338" s="362" t="s">
        <v>1249</v>
      </c>
      <c r="D338" s="362">
        <v>472</v>
      </c>
      <c r="E338" s="362" t="s">
        <v>172</v>
      </c>
      <c r="F338" s="362"/>
      <c r="G338" s="362"/>
      <c r="H338" s="362"/>
      <c r="I338" s="362" t="s">
        <v>59</v>
      </c>
      <c r="J338" s="363" t="s">
        <v>1246</v>
      </c>
      <c r="K338" s="361" t="s">
        <v>1250</v>
      </c>
      <c r="L338" s="362"/>
      <c r="M338" s="362" t="s">
        <v>90</v>
      </c>
      <c r="N338" s="362" t="s">
        <v>180</v>
      </c>
      <c r="O338" s="362"/>
      <c r="P338" s="362" t="s">
        <v>90</v>
      </c>
      <c r="Q338" s="362" t="s">
        <v>90</v>
      </c>
      <c r="R338" s="362"/>
      <c r="S338" s="361"/>
      <c r="T338" s="362"/>
      <c r="U338" s="362"/>
      <c r="V338" s="363" t="s">
        <v>366</v>
      </c>
      <c r="W338" s="363"/>
      <c r="X338" s="363"/>
      <c r="Y338" s="362" t="s">
        <v>45</v>
      </c>
      <c r="Z338" s="362" t="s">
        <v>181</v>
      </c>
      <c r="AA338" s="366">
        <v>45782</v>
      </c>
      <c r="AB338" s="362" t="s">
        <v>809</v>
      </c>
      <c r="AC338" s="362"/>
      <c r="AD338" s="362"/>
      <c r="AE338" s="362"/>
      <c r="AF338" s="362"/>
      <c r="AG338" s="362"/>
      <c r="AH338" s="362"/>
      <c r="AI338" s="362" t="s">
        <v>7012</v>
      </c>
      <c r="AJ338" s="362" t="s">
        <v>25</v>
      </c>
      <c r="AK338" s="362" t="s">
        <v>39</v>
      </c>
      <c r="AL338" s="362"/>
      <c r="AM338" s="362"/>
      <c r="AN338" s="362"/>
      <c r="AO338" s="368">
        <v>45782</v>
      </c>
      <c r="AP338" s="361" t="s">
        <v>809</v>
      </c>
      <c r="AR338">
        <v>1</v>
      </c>
      <c r="AS338" t="s">
        <v>539</v>
      </c>
      <c r="AT338" t="s">
        <v>5841</v>
      </c>
    </row>
    <row r="339" spans="2:46" ht="15" customHeight="1" x14ac:dyDescent="0.35">
      <c r="B339" s="362">
        <v>337</v>
      </c>
      <c r="C339" s="362" t="s">
        <v>1251</v>
      </c>
      <c r="D339" s="362">
        <v>472</v>
      </c>
      <c r="E339" s="362" t="s">
        <v>172</v>
      </c>
      <c r="F339" s="362"/>
      <c r="G339" s="362"/>
      <c r="H339" s="362"/>
      <c r="I339" s="362" t="s">
        <v>59</v>
      </c>
      <c r="J339" s="363" t="s">
        <v>1246</v>
      </c>
      <c r="K339" s="361" t="s">
        <v>1252</v>
      </c>
      <c r="L339" s="362"/>
      <c r="M339" s="362" t="s">
        <v>90</v>
      </c>
      <c r="N339" s="362" t="s">
        <v>180</v>
      </c>
      <c r="O339" s="362"/>
      <c r="P339" s="362" t="s">
        <v>90</v>
      </c>
      <c r="Q339" s="362" t="s">
        <v>90</v>
      </c>
      <c r="R339" s="362"/>
      <c r="S339" s="361"/>
      <c r="T339" s="362"/>
      <c r="U339" s="362"/>
      <c r="V339" s="363" t="s">
        <v>366</v>
      </c>
      <c r="W339" s="363"/>
      <c r="X339" s="363"/>
      <c r="Y339" s="362" t="s">
        <v>45</v>
      </c>
      <c r="Z339" s="362" t="s">
        <v>181</v>
      </c>
      <c r="AA339" s="366">
        <v>45782</v>
      </c>
      <c r="AB339" s="362" t="s">
        <v>809</v>
      </c>
      <c r="AC339" s="362"/>
      <c r="AD339" s="362"/>
      <c r="AE339" s="362"/>
      <c r="AF339" s="362"/>
      <c r="AG339" s="362"/>
      <c r="AH339" s="362"/>
      <c r="AI339" s="362" t="s">
        <v>7012</v>
      </c>
      <c r="AJ339" s="362" t="s">
        <v>25</v>
      </c>
      <c r="AK339" s="362" t="s">
        <v>39</v>
      </c>
      <c r="AL339" s="362"/>
      <c r="AM339" s="362"/>
      <c r="AN339" s="362"/>
      <c r="AO339" s="368">
        <v>45782</v>
      </c>
      <c r="AP339" s="361" t="s">
        <v>809</v>
      </c>
      <c r="AR339">
        <v>1</v>
      </c>
      <c r="AS339" t="s">
        <v>539</v>
      </c>
      <c r="AT339" t="s">
        <v>5841</v>
      </c>
    </row>
    <row r="340" spans="2:46" ht="15" customHeight="1" x14ac:dyDescent="0.35">
      <c r="B340" s="362">
        <v>338</v>
      </c>
      <c r="C340" s="362" t="s">
        <v>1253</v>
      </c>
      <c r="D340" s="362">
        <v>472</v>
      </c>
      <c r="E340" s="362" t="s">
        <v>172</v>
      </c>
      <c r="F340" s="362"/>
      <c r="G340" s="362"/>
      <c r="H340" s="362"/>
      <c r="I340" s="362" t="s">
        <v>59</v>
      </c>
      <c r="J340" s="363" t="s">
        <v>1254</v>
      </c>
      <c r="K340" s="361" t="s">
        <v>1255</v>
      </c>
      <c r="L340" s="362"/>
      <c r="M340" s="362" t="s">
        <v>90</v>
      </c>
      <c r="N340" s="362" t="s">
        <v>180</v>
      </c>
      <c r="O340" s="362"/>
      <c r="P340" s="362" t="s">
        <v>90</v>
      </c>
      <c r="Q340" s="362" t="s">
        <v>90</v>
      </c>
      <c r="R340" s="362"/>
      <c r="S340" s="361"/>
      <c r="T340" s="362"/>
      <c r="U340" s="362"/>
      <c r="V340" s="363" t="s">
        <v>366</v>
      </c>
      <c r="W340" s="363"/>
      <c r="X340" s="363"/>
      <c r="Y340" s="362" t="s">
        <v>45</v>
      </c>
      <c r="Z340" s="362" t="s">
        <v>181</v>
      </c>
      <c r="AA340" s="366">
        <v>45782</v>
      </c>
      <c r="AB340" s="362" t="s">
        <v>1248</v>
      </c>
      <c r="AC340" s="362"/>
      <c r="AD340" s="362"/>
      <c r="AE340" s="362"/>
      <c r="AF340" s="362"/>
      <c r="AG340" s="362"/>
      <c r="AH340" s="362"/>
      <c r="AI340" s="362" t="s">
        <v>7012</v>
      </c>
      <c r="AJ340" s="362" t="s">
        <v>25</v>
      </c>
      <c r="AK340" s="362" t="s">
        <v>39</v>
      </c>
      <c r="AL340" s="362"/>
      <c r="AM340" s="362"/>
      <c r="AN340" s="362"/>
      <c r="AO340" s="368">
        <v>45782</v>
      </c>
      <c r="AP340" s="361" t="s">
        <v>1248</v>
      </c>
      <c r="AR340">
        <v>1</v>
      </c>
      <c r="AS340" t="s">
        <v>539</v>
      </c>
      <c r="AT340" t="s">
        <v>5841</v>
      </c>
    </row>
    <row r="341" spans="2:46" ht="15" customHeight="1" x14ac:dyDescent="0.35">
      <c r="B341" s="362">
        <v>339</v>
      </c>
      <c r="C341" s="362" t="s">
        <v>1256</v>
      </c>
      <c r="D341" s="362">
        <v>472</v>
      </c>
      <c r="E341" s="362" t="s">
        <v>172</v>
      </c>
      <c r="F341" s="362"/>
      <c r="G341" s="362"/>
      <c r="H341" s="362"/>
      <c r="I341" s="362" t="s">
        <v>59</v>
      </c>
      <c r="J341" s="363" t="s">
        <v>1254</v>
      </c>
      <c r="K341" s="361" t="s">
        <v>1257</v>
      </c>
      <c r="L341" s="362"/>
      <c r="M341" s="362" t="s">
        <v>90</v>
      </c>
      <c r="N341" s="362" t="s">
        <v>180</v>
      </c>
      <c r="O341" s="362"/>
      <c r="P341" s="362" t="s">
        <v>90</v>
      </c>
      <c r="Q341" s="362" t="s">
        <v>90</v>
      </c>
      <c r="R341" s="362"/>
      <c r="S341" s="361"/>
      <c r="T341" s="362"/>
      <c r="U341" s="362"/>
      <c r="V341" s="363" t="s">
        <v>366</v>
      </c>
      <c r="W341" s="363"/>
      <c r="X341" s="363"/>
      <c r="Y341" s="362" t="s">
        <v>45</v>
      </c>
      <c r="Z341" s="362" t="s">
        <v>181</v>
      </c>
      <c r="AA341" s="366">
        <v>45782</v>
      </c>
      <c r="AB341" s="362" t="s">
        <v>1248</v>
      </c>
      <c r="AC341" s="362"/>
      <c r="AD341" s="362"/>
      <c r="AE341" s="362"/>
      <c r="AF341" s="362"/>
      <c r="AG341" s="362"/>
      <c r="AH341" s="362"/>
      <c r="AI341" s="362" t="s">
        <v>7012</v>
      </c>
      <c r="AJ341" s="362" t="s">
        <v>25</v>
      </c>
      <c r="AK341" s="362" t="s">
        <v>39</v>
      </c>
      <c r="AL341" s="362"/>
      <c r="AM341" s="362"/>
      <c r="AN341" s="362"/>
      <c r="AO341" s="368">
        <v>45782</v>
      </c>
      <c r="AP341" s="361" t="s">
        <v>1248</v>
      </c>
      <c r="AR341">
        <v>1</v>
      </c>
      <c r="AS341" t="s">
        <v>539</v>
      </c>
      <c r="AT341" t="s">
        <v>5841</v>
      </c>
    </row>
    <row r="342" spans="2:46" ht="15" customHeight="1" x14ac:dyDescent="0.35">
      <c r="B342" s="362">
        <v>340</v>
      </c>
      <c r="C342" s="362" t="s">
        <v>1258</v>
      </c>
      <c r="D342" s="362">
        <v>472</v>
      </c>
      <c r="E342" s="362" t="s">
        <v>172</v>
      </c>
      <c r="F342" s="362"/>
      <c r="G342" s="362"/>
      <c r="H342" s="362"/>
      <c r="I342" s="362" t="s">
        <v>59</v>
      </c>
      <c r="J342" s="363" t="s">
        <v>1254</v>
      </c>
      <c r="K342" s="361" t="s">
        <v>1247</v>
      </c>
      <c r="L342" s="362"/>
      <c r="M342" s="362" t="s">
        <v>90</v>
      </c>
      <c r="N342" s="362" t="s">
        <v>180</v>
      </c>
      <c r="O342" s="362"/>
      <c r="P342" s="362" t="s">
        <v>90</v>
      </c>
      <c r="Q342" s="362" t="s">
        <v>90</v>
      </c>
      <c r="R342" s="362"/>
      <c r="S342" s="361"/>
      <c r="T342" s="362"/>
      <c r="U342" s="362"/>
      <c r="V342" s="363" t="s">
        <v>366</v>
      </c>
      <c r="W342" s="363"/>
      <c r="X342" s="363"/>
      <c r="Y342" s="362" t="s">
        <v>45</v>
      </c>
      <c r="Z342" s="362" t="s">
        <v>181</v>
      </c>
      <c r="AA342" s="366">
        <v>45782</v>
      </c>
      <c r="AB342" s="362" t="s">
        <v>1248</v>
      </c>
      <c r="AC342" s="362"/>
      <c r="AD342" s="362"/>
      <c r="AE342" s="362"/>
      <c r="AF342" s="362"/>
      <c r="AG342" s="362"/>
      <c r="AH342" s="362"/>
      <c r="AI342" s="362" t="s">
        <v>7012</v>
      </c>
      <c r="AJ342" s="362" t="s">
        <v>25</v>
      </c>
      <c r="AK342" s="362" t="s">
        <v>39</v>
      </c>
      <c r="AL342" s="362"/>
      <c r="AM342" s="362"/>
      <c r="AN342" s="362"/>
      <c r="AO342" s="368">
        <v>45782</v>
      </c>
      <c r="AP342" s="361" t="s">
        <v>1248</v>
      </c>
      <c r="AR342">
        <v>1</v>
      </c>
      <c r="AS342" t="s">
        <v>539</v>
      </c>
      <c r="AT342" t="s">
        <v>5841</v>
      </c>
    </row>
    <row r="343" spans="2:46" ht="15" customHeight="1" x14ac:dyDescent="0.35">
      <c r="B343" s="362">
        <v>341</v>
      </c>
      <c r="C343" s="362" t="s">
        <v>1259</v>
      </c>
      <c r="D343" s="362">
        <v>472</v>
      </c>
      <c r="E343" s="362" t="s">
        <v>172</v>
      </c>
      <c r="F343" s="362"/>
      <c r="G343" s="362"/>
      <c r="H343" s="362"/>
      <c r="I343" s="362" t="s">
        <v>59</v>
      </c>
      <c r="J343" s="363" t="s">
        <v>1254</v>
      </c>
      <c r="K343" s="361" t="s">
        <v>1260</v>
      </c>
      <c r="L343" s="362"/>
      <c r="M343" s="362" t="s">
        <v>90</v>
      </c>
      <c r="N343" s="362" t="s">
        <v>180</v>
      </c>
      <c r="O343" s="362"/>
      <c r="P343" s="362" t="s">
        <v>90</v>
      </c>
      <c r="Q343" s="362" t="s">
        <v>90</v>
      </c>
      <c r="R343" s="362"/>
      <c r="S343" s="361"/>
      <c r="T343" s="362"/>
      <c r="U343" s="362"/>
      <c r="V343" s="363" t="s">
        <v>366</v>
      </c>
      <c r="W343" s="363"/>
      <c r="X343" s="363"/>
      <c r="Y343" s="362" t="s">
        <v>45</v>
      </c>
      <c r="Z343" s="362" t="s">
        <v>181</v>
      </c>
      <c r="AA343" s="366">
        <v>45782</v>
      </c>
      <c r="AB343" s="362" t="s">
        <v>1248</v>
      </c>
      <c r="AC343" s="362"/>
      <c r="AD343" s="362"/>
      <c r="AE343" s="362"/>
      <c r="AF343" s="362"/>
      <c r="AG343" s="362"/>
      <c r="AH343" s="362"/>
      <c r="AI343" s="362" t="s">
        <v>7012</v>
      </c>
      <c r="AJ343" s="362" t="s">
        <v>25</v>
      </c>
      <c r="AK343" s="362" t="s">
        <v>39</v>
      </c>
      <c r="AL343" s="362"/>
      <c r="AM343" s="362"/>
      <c r="AN343" s="362"/>
      <c r="AO343" s="368">
        <v>45782</v>
      </c>
      <c r="AP343" s="361" t="s">
        <v>1248</v>
      </c>
      <c r="AR343">
        <v>1</v>
      </c>
      <c r="AS343" t="s">
        <v>539</v>
      </c>
      <c r="AT343" t="s">
        <v>5841</v>
      </c>
    </row>
    <row r="344" spans="2:46" ht="15" customHeight="1" x14ac:dyDescent="0.35">
      <c r="B344" s="362">
        <v>342</v>
      </c>
      <c r="C344" s="362" t="s">
        <v>1261</v>
      </c>
      <c r="D344" s="362">
        <v>472</v>
      </c>
      <c r="E344" s="362" t="s">
        <v>172</v>
      </c>
      <c r="F344" s="362"/>
      <c r="G344" s="362"/>
      <c r="H344" s="362"/>
      <c r="I344" s="362" t="s">
        <v>59</v>
      </c>
      <c r="J344" s="363" t="s">
        <v>789</v>
      </c>
      <c r="K344" s="361" t="s">
        <v>1262</v>
      </c>
      <c r="L344" s="362"/>
      <c r="M344" s="362" t="s">
        <v>90</v>
      </c>
      <c r="N344" s="362" t="s">
        <v>9</v>
      </c>
      <c r="O344" s="362"/>
      <c r="P344" s="362" t="s">
        <v>90</v>
      </c>
      <c r="Q344" s="362" t="s">
        <v>90</v>
      </c>
      <c r="R344" s="362"/>
      <c r="S344" s="361" t="s">
        <v>815</v>
      </c>
      <c r="T344" s="362" t="s">
        <v>108</v>
      </c>
      <c r="U344" s="362" t="s">
        <v>816</v>
      </c>
      <c r="V344" s="363" t="s">
        <v>366</v>
      </c>
      <c r="W344" s="363"/>
      <c r="X344" s="362" t="s">
        <v>9</v>
      </c>
      <c r="Y344" s="362" t="s">
        <v>50</v>
      </c>
      <c r="Z344" s="362" t="s">
        <v>90</v>
      </c>
      <c r="AA344" s="366" t="s">
        <v>90</v>
      </c>
      <c r="AB344" s="362" t="s">
        <v>90</v>
      </c>
      <c r="AC344" s="362"/>
      <c r="AD344" s="362"/>
      <c r="AE344" s="362"/>
      <c r="AF344" s="362"/>
      <c r="AG344" s="362"/>
      <c r="AH344" s="362"/>
      <c r="AI344" s="362" t="s">
        <v>7012</v>
      </c>
      <c r="AJ344" s="362" t="s">
        <v>25</v>
      </c>
      <c r="AK344" s="362" t="s">
        <v>40</v>
      </c>
      <c r="AL344" s="362"/>
      <c r="AM344" s="362"/>
      <c r="AN344" s="362"/>
      <c r="AO344" s="362"/>
      <c r="AP344" s="361"/>
      <c r="AR344">
        <v>1</v>
      </c>
      <c r="AS344" t="s">
        <v>9</v>
      </c>
      <c r="AT344" t="s">
        <v>9</v>
      </c>
    </row>
    <row r="345" spans="2:46" ht="15" customHeight="1" x14ac:dyDescent="0.35">
      <c r="B345" s="362">
        <v>343</v>
      </c>
      <c r="C345" s="362" t="s">
        <v>1263</v>
      </c>
      <c r="D345" s="362">
        <v>472</v>
      </c>
      <c r="E345" s="362" t="s">
        <v>172</v>
      </c>
      <c r="F345" s="362"/>
      <c r="G345" s="362"/>
      <c r="H345" s="362"/>
      <c r="I345" s="362" t="s">
        <v>59</v>
      </c>
      <c r="J345" s="363" t="s">
        <v>789</v>
      </c>
      <c r="K345" s="361" t="s">
        <v>1264</v>
      </c>
      <c r="L345" s="362"/>
      <c r="M345" s="362" t="s">
        <v>90</v>
      </c>
      <c r="N345" s="362" t="s">
        <v>9</v>
      </c>
      <c r="O345" s="362"/>
      <c r="P345" s="362" t="s">
        <v>90</v>
      </c>
      <c r="Q345" s="362" t="s">
        <v>90</v>
      </c>
      <c r="R345" s="362"/>
      <c r="S345" s="361" t="s">
        <v>1265</v>
      </c>
      <c r="T345" s="362" t="s">
        <v>113</v>
      </c>
      <c r="U345" s="362" t="s">
        <v>366</v>
      </c>
      <c r="V345" s="363" t="s">
        <v>366</v>
      </c>
      <c r="W345" s="363"/>
      <c r="X345" s="363"/>
      <c r="Y345" s="362" t="s">
        <v>45</v>
      </c>
      <c r="Z345" s="362" t="s">
        <v>90</v>
      </c>
      <c r="AA345" s="366" t="s">
        <v>90</v>
      </c>
      <c r="AB345" s="362" t="s">
        <v>90</v>
      </c>
      <c r="AC345" s="362"/>
      <c r="AD345" s="362"/>
      <c r="AE345" s="362"/>
      <c r="AF345" s="362"/>
      <c r="AG345" s="362"/>
      <c r="AH345" s="362"/>
      <c r="AI345" s="362" t="s">
        <v>7012</v>
      </c>
      <c r="AJ345" s="362" t="s">
        <v>25</v>
      </c>
      <c r="AK345" s="362" t="s">
        <v>39</v>
      </c>
      <c r="AL345" s="362"/>
      <c r="AM345" s="362"/>
      <c r="AN345" s="362"/>
      <c r="AO345" s="368">
        <v>45923</v>
      </c>
      <c r="AP345" s="225" t="s">
        <v>1266</v>
      </c>
      <c r="AR345">
        <v>1</v>
      </c>
      <c r="AS345" t="s">
        <v>539</v>
      </c>
      <c r="AT345" t="s">
        <v>5840</v>
      </c>
    </row>
    <row r="346" spans="2:46" ht="15" customHeight="1" x14ac:dyDescent="0.35">
      <c r="B346" s="362">
        <v>344</v>
      </c>
      <c r="C346" s="362" t="s">
        <v>1267</v>
      </c>
      <c r="D346" s="362">
        <v>472</v>
      </c>
      <c r="E346" s="362" t="s">
        <v>172</v>
      </c>
      <c r="F346" s="362"/>
      <c r="G346" s="362"/>
      <c r="H346" s="362"/>
      <c r="I346" s="362" t="s">
        <v>64</v>
      </c>
      <c r="J346" s="363" t="s">
        <v>1268</v>
      </c>
      <c r="K346" s="361" t="s">
        <v>1269</v>
      </c>
      <c r="L346" s="362"/>
      <c r="M346" s="362" t="s">
        <v>90</v>
      </c>
      <c r="N346" s="362" t="s">
        <v>9</v>
      </c>
      <c r="O346" s="362"/>
      <c r="P346" s="362" t="s">
        <v>90</v>
      </c>
      <c r="Q346" s="362" t="s">
        <v>90</v>
      </c>
      <c r="R346" s="362"/>
      <c r="S346" s="361" t="s">
        <v>1270</v>
      </c>
      <c r="T346" s="362"/>
      <c r="U346" s="362"/>
      <c r="V346" s="362" t="s">
        <v>1271</v>
      </c>
      <c r="W346" s="363"/>
      <c r="X346" s="362" t="s">
        <v>9</v>
      </c>
      <c r="Y346" s="362" t="s">
        <v>9</v>
      </c>
      <c r="Z346" s="362" t="s">
        <v>90</v>
      </c>
      <c r="AA346" s="366" t="s">
        <v>90</v>
      </c>
      <c r="AB346" s="362" t="s">
        <v>90</v>
      </c>
      <c r="AC346" s="362"/>
      <c r="AD346" s="362"/>
      <c r="AE346" s="362"/>
      <c r="AF346" s="362"/>
      <c r="AG346" s="362"/>
      <c r="AH346" s="362"/>
      <c r="AI346" s="362" t="s">
        <v>7023</v>
      </c>
      <c r="AJ346" s="362" t="s">
        <v>13</v>
      </c>
      <c r="AK346" s="362" t="s">
        <v>40</v>
      </c>
      <c r="AL346" s="362"/>
      <c r="AM346" s="362"/>
      <c r="AN346" s="362"/>
      <c r="AO346" s="362"/>
      <c r="AP346" s="361"/>
      <c r="AR346">
        <v>1</v>
      </c>
      <c r="AS346" t="s">
        <v>9</v>
      </c>
      <c r="AT346" t="s">
        <v>9</v>
      </c>
    </row>
    <row r="347" spans="2:46" ht="15" customHeight="1" x14ac:dyDescent="0.35">
      <c r="B347" s="362">
        <v>345</v>
      </c>
      <c r="C347" s="362" t="s">
        <v>1272</v>
      </c>
      <c r="D347" s="362">
        <v>472</v>
      </c>
      <c r="E347" s="362" t="s">
        <v>172</v>
      </c>
      <c r="F347" s="362"/>
      <c r="G347" s="362"/>
      <c r="H347" s="362"/>
      <c r="I347" s="362" t="s">
        <v>65</v>
      </c>
      <c r="J347" s="362" t="s">
        <v>64</v>
      </c>
      <c r="K347" s="361" t="s">
        <v>1273</v>
      </c>
      <c r="L347" s="362"/>
      <c r="M347" s="362" t="s">
        <v>90</v>
      </c>
      <c r="N347" s="362" t="s">
        <v>9</v>
      </c>
      <c r="O347" s="362"/>
      <c r="P347" s="362" t="s">
        <v>90</v>
      </c>
      <c r="Q347" s="362" t="s">
        <v>90</v>
      </c>
      <c r="R347" s="362"/>
      <c r="S347" s="361" t="s">
        <v>1274</v>
      </c>
      <c r="T347" s="362"/>
      <c r="U347" s="362"/>
      <c r="V347" s="362" t="s">
        <v>202</v>
      </c>
      <c r="W347" s="362"/>
      <c r="X347" s="362" t="s">
        <v>9</v>
      </c>
      <c r="Y347" s="362" t="s">
        <v>9</v>
      </c>
      <c r="Z347" s="362" t="s">
        <v>90</v>
      </c>
      <c r="AA347" s="366" t="s">
        <v>90</v>
      </c>
      <c r="AB347" s="362" t="s">
        <v>90</v>
      </c>
      <c r="AC347" s="362"/>
      <c r="AD347" s="362"/>
      <c r="AE347" s="362"/>
      <c r="AF347" s="362"/>
      <c r="AG347" s="362"/>
      <c r="AH347" s="362"/>
      <c r="AI347" s="362" t="s">
        <v>7024</v>
      </c>
      <c r="AJ347" s="362" t="s">
        <v>19</v>
      </c>
      <c r="AK347" s="362" t="s">
        <v>40</v>
      </c>
      <c r="AL347" s="362"/>
      <c r="AM347" s="362"/>
      <c r="AN347" s="362"/>
      <c r="AO347" s="362"/>
      <c r="AP347" s="361"/>
      <c r="AR347">
        <v>1</v>
      </c>
      <c r="AS347" t="s">
        <v>9</v>
      </c>
      <c r="AT347" t="s">
        <v>9</v>
      </c>
    </row>
    <row r="348" spans="2:46" ht="15" customHeight="1" x14ac:dyDescent="0.35">
      <c r="B348" s="362">
        <v>346</v>
      </c>
      <c r="C348" s="362" t="s">
        <v>1275</v>
      </c>
      <c r="D348" s="362">
        <v>472</v>
      </c>
      <c r="E348" s="362" t="s">
        <v>172</v>
      </c>
      <c r="F348" s="362"/>
      <c r="G348" s="362"/>
      <c r="H348" s="362"/>
      <c r="I348" s="362" t="s">
        <v>58</v>
      </c>
      <c r="J348" s="363" t="s">
        <v>195</v>
      </c>
      <c r="K348" s="361" t="s">
        <v>1276</v>
      </c>
      <c r="L348" s="362"/>
      <c r="M348" s="362" t="s">
        <v>90</v>
      </c>
      <c r="N348" s="362" t="s">
        <v>9</v>
      </c>
      <c r="O348" s="362"/>
      <c r="P348" s="362" t="s">
        <v>90</v>
      </c>
      <c r="Q348" s="362" t="s">
        <v>90</v>
      </c>
      <c r="R348" s="362"/>
      <c r="S348" s="361"/>
      <c r="T348" s="362"/>
      <c r="U348" s="362"/>
      <c r="V348" s="362" t="s">
        <v>202</v>
      </c>
      <c r="W348" s="362"/>
      <c r="X348" s="362" t="s">
        <v>9</v>
      </c>
      <c r="Y348" s="362" t="s">
        <v>9</v>
      </c>
      <c r="Z348" s="362" t="s">
        <v>90</v>
      </c>
      <c r="AA348" s="366" t="s">
        <v>90</v>
      </c>
      <c r="AB348" s="362" t="s">
        <v>90</v>
      </c>
      <c r="AC348" s="362"/>
      <c r="AD348" s="362"/>
      <c r="AE348" s="362"/>
      <c r="AF348" s="362"/>
      <c r="AG348" s="362"/>
      <c r="AH348" s="362"/>
      <c r="AI348" s="362" t="s">
        <v>7011</v>
      </c>
      <c r="AJ348" s="362" t="s">
        <v>19</v>
      </c>
      <c r="AK348" s="362" t="s">
        <v>40</v>
      </c>
      <c r="AL348" s="362"/>
      <c r="AM348" s="362"/>
      <c r="AN348" s="362"/>
      <c r="AO348" s="362"/>
      <c r="AP348" s="361"/>
      <c r="AR348">
        <v>1</v>
      </c>
      <c r="AS348" t="s">
        <v>9</v>
      </c>
      <c r="AT348" t="s">
        <v>9</v>
      </c>
    </row>
    <row r="349" spans="2:46" ht="15" customHeight="1" x14ac:dyDescent="0.35">
      <c r="B349" s="362">
        <v>347</v>
      </c>
      <c r="C349" s="362" t="s">
        <v>1277</v>
      </c>
      <c r="D349" s="362">
        <v>472</v>
      </c>
      <c r="E349" s="362" t="s">
        <v>172</v>
      </c>
      <c r="F349" s="368" t="s">
        <v>1278</v>
      </c>
      <c r="G349" s="362"/>
      <c r="H349" s="362"/>
      <c r="I349" s="362" t="s">
        <v>64</v>
      </c>
      <c r="J349" s="363" t="s">
        <v>1268</v>
      </c>
      <c r="K349" s="361" t="s">
        <v>1279</v>
      </c>
      <c r="L349" s="362"/>
      <c r="M349" s="362" t="s">
        <v>90</v>
      </c>
      <c r="N349" s="362" t="s">
        <v>9</v>
      </c>
      <c r="O349" s="362"/>
      <c r="P349" s="362" t="s">
        <v>90</v>
      </c>
      <c r="Q349" s="362" t="s">
        <v>90</v>
      </c>
      <c r="R349" s="362"/>
      <c r="S349" s="361" t="s">
        <v>1280</v>
      </c>
      <c r="T349" s="362" t="s">
        <v>108</v>
      </c>
      <c r="U349" s="362"/>
      <c r="V349" s="363" t="s">
        <v>1271</v>
      </c>
      <c r="W349" s="363"/>
      <c r="X349" s="362" t="s">
        <v>9</v>
      </c>
      <c r="Y349" s="362" t="s">
        <v>9</v>
      </c>
      <c r="Z349" s="362" t="s">
        <v>90</v>
      </c>
      <c r="AA349" s="366" t="s">
        <v>90</v>
      </c>
      <c r="AB349" s="362" t="s">
        <v>90</v>
      </c>
      <c r="AC349" s="362"/>
      <c r="AD349" s="362"/>
      <c r="AE349" s="362"/>
      <c r="AF349" s="362"/>
      <c r="AG349" s="362"/>
      <c r="AH349" s="362"/>
      <c r="AI349" s="362" t="s">
        <v>7023</v>
      </c>
      <c r="AJ349" s="362" t="s">
        <v>13</v>
      </c>
      <c r="AK349" s="362" t="s">
        <v>40</v>
      </c>
      <c r="AL349" s="362"/>
      <c r="AM349" s="362"/>
      <c r="AN349" s="362" t="s">
        <v>1281</v>
      </c>
      <c r="AO349" s="362"/>
      <c r="AP349" s="361"/>
      <c r="AR349">
        <v>1</v>
      </c>
      <c r="AS349" t="s">
        <v>9</v>
      </c>
      <c r="AT349" t="s">
        <v>9</v>
      </c>
    </row>
    <row r="350" spans="2:46" ht="15" customHeight="1" x14ac:dyDescent="0.35">
      <c r="B350" s="362">
        <v>348</v>
      </c>
      <c r="C350" s="362" t="s">
        <v>1282</v>
      </c>
      <c r="D350" s="362">
        <v>472</v>
      </c>
      <c r="E350" s="362" t="s">
        <v>172</v>
      </c>
      <c r="F350" s="362"/>
      <c r="G350" s="362"/>
      <c r="H350" s="362"/>
      <c r="I350" s="362" t="s">
        <v>57</v>
      </c>
      <c r="J350" s="363" t="s">
        <v>400</v>
      </c>
      <c r="K350" s="361" t="s">
        <v>1283</v>
      </c>
      <c r="L350" s="362"/>
      <c r="M350" s="362" t="s">
        <v>90</v>
      </c>
      <c r="N350" s="362" t="s">
        <v>9</v>
      </c>
      <c r="O350" s="362"/>
      <c r="P350" s="362" t="s">
        <v>90</v>
      </c>
      <c r="Q350" s="362" t="s">
        <v>90</v>
      </c>
      <c r="R350" s="362"/>
      <c r="S350" s="361" t="s">
        <v>1284</v>
      </c>
      <c r="T350" s="362"/>
      <c r="U350" s="362"/>
      <c r="V350" s="363" t="s">
        <v>176</v>
      </c>
      <c r="W350" s="363"/>
      <c r="X350" s="362" t="s">
        <v>9</v>
      </c>
      <c r="Y350" s="362" t="s">
        <v>46</v>
      </c>
      <c r="Z350" s="362" t="s">
        <v>90</v>
      </c>
      <c r="AA350" s="366" t="s">
        <v>90</v>
      </c>
      <c r="AB350" s="370" t="s">
        <v>90</v>
      </c>
      <c r="AC350" s="362"/>
      <c r="AD350" s="362"/>
      <c r="AE350" s="362"/>
      <c r="AF350" s="362"/>
      <c r="AG350" s="362"/>
      <c r="AH350" s="362"/>
      <c r="AI350" s="362" t="s">
        <v>7009</v>
      </c>
      <c r="AJ350" s="362" t="s">
        <v>14</v>
      </c>
      <c r="AK350" s="362" t="s">
        <v>40</v>
      </c>
      <c r="AL350" s="362"/>
      <c r="AM350" s="362"/>
      <c r="AN350" s="362"/>
      <c r="AO350" s="362"/>
      <c r="AP350" s="361"/>
      <c r="AR350">
        <v>1</v>
      </c>
      <c r="AS350" t="s">
        <v>9</v>
      </c>
      <c r="AT350" t="s">
        <v>9</v>
      </c>
    </row>
    <row r="351" spans="2:46" ht="15" customHeight="1" x14ac:dyDescent="0.35">
      <c r="B351" s="362">
        <v>349</v>
      </c>
      <c r="C351" s="362" t="s">
        <v>1285</v>
      </c>
      <c r="D351" s="362">
        <v>472</v>
      </c>
      <c r="E351" s="362" t="s">
        <v>172</v>
      </c>
      <c r="F351" s="368" t="s">
        <v>1278</v>
      </c>
      <c r="G351" s="362"/>
      <c r="H351" s="362"/>
      <c r="I351" s="362" t="s">
        <v>64</v>
      </c>
      <c r="J351" s="363" t="s">
        <v>1268</v>
      </c>
      <c r="K351" s="361" t="s">
        <v>1286</v>
      </c>
      <c r="L351" s="362"/>
      <c r="M351" s="362" t="s">
        <v>90</v>
      </c>
      <c r="N351" s="362" t="s">
        <v>180</v>
      </c>
      <c r="O351" s="362"/>
      <c r="P351" s="362" t="s">
        <v>90</v>
      </c>
      <c r="Q351" s="362" t="s">
        <v>90</v>
      </c>
      <c r="R351" s="362"/>
      <c r="S351" s="361"/>
      <c r="T351" s="362"/>
      <c r="U351" s="362"/>
      <c r="V351" s="363" t="s">
        <v>1271</v>
      </c>
      <c r="W351" s="363"/>
      <c r="X351" s="363"/>
      <c r="Y351" s="362" t="s">
        <v>45</v>
      </c>
      <c r="Z351" s="362" t="s">
        <v>181</v>
      </c>
      <c r="AA351" s="366">
        <v>45790</v>
      </c>
      <c r="AB351" s="367" t="s">
        <v>1287</v>
      </c>
      <c r="AC351" s="362"/>
      <c r="AD351" s="362"/>
      <c r="AE351" s="362"/>
      <c r="AF351" s="362"/>
      <c r="AG351" s="362"/>
      <c r="AH351" s="362"/>
      <c r="AI351" s="362" t="s">
        <v>7023</v>
      </c>
      <c r="AJ351" s="362" t="s">
        <v>13</v>
      </c>
      <c r="AK351" s="362" t="s">
        <v>39</v>
      </c>
      <c r="AL351" s="362"/>
      <c r="AM351" s="362"/>
      <c r="AN351" s="362" t="s">
        <v>1288</v>
      </c>
      <c r="AO351" s="368">
        <v>45790</v>
      </c>
      <c r="AP351" s="361" t="s">
        <v>1287</v>
      </c>
      <c r="AR351">
        <v>1</v>
      </c>
      <c r="AS351" t="s">
        <v>539</v>
      </c>
      <c r="AT351" t="s">
        <v>5841</v>
      </c>
    </row>
    <row r="352" spans="2:46" ht="15" customHeight="1" x14ac:dyDescent="0.35">
      <c r="B352" s="362">
        <v>350</v>
      </c>
      <c r="C352" s="362" t="s">
        <v>1289</v>
      </c>
      <c r="D352" s="362">
        <v>472</v>
      </c>
      <c r="E352" s="362" t="s">
        <v>172</v>
      </c>
      <c r="F352" s="362"/>
      <c r="G352" s="362"/>
      <c r="H352" s="362"/>
      <c r="I352" s="362" t="s">
        <v>64</v>
      </c>
      <c r="J352" s="424" t="s">
        <v>400</v>
      </c>
      <c r="K352" s="361" t="s">
        <v>1290</v>
      </c>
      <c r="L352" s="362"/>
      <c r="M352" s="362" t="s">
        <v>90</v>
      </c>
      <c r="N352" s="362" t="s">
        <v>9</v>
      </c>
      <c r="O352" s="362"/>
      <c r="P352" s="362" t="s">
        <v>90</v>
      </c>
      <c r="Q352" s="362" t="s">
        <v>90</v>
      </c>
      <c r="R352" s="362"/>
      <c r="S352" s="361" t="s">
        <v>1291</v>
      </c>
      <c r="T352" s="362"/>
      <c r="U352" s="362"/>
      <c r="V352" s="363" t="s">
        <v>133</v>
      </c>
      <c r="W352" s="363"/>
      <c r="X352" s="362" t="s">
        <v>9</v>
      </c>
      <c r="Y352" s="362" t="s">
        <v>46</v>
      </c>
      <c r="Z352" s="362" t="s">
        <v>90</v>
      </c>
      <c r="AA352" s="366" t="s">
        <v>90</v>
      </c>
      <c r="AB352" s="362" t="s">
        <v>90</v>
      </c>
      <c r="AC352" s="362"/>
      <c r="AD352" s="362"/>
      <c r="AE352" s="362"/>
      <c r="AF352" s="362"/>
      <c r="AG352" s="362"/>
      <c r="AH352" s="362"/>
      <c r="AI352" s="362" t="s">
        <v>7023</v>
      </c>
      <c r="AJ352" s="362" t="s">
        <v>13</v>
      </c>
      <c r="AK352" s="362" t="s">
        <v>40</v>
      </c>
      <c r="AL352" s="362"/>
      <c r="AM352" s="362"/>
      <c r="AN352" s="362"/>
      <c r="AO352" s="362"/>
      <c r="AP352" s="361"/>
      <c r="AR352">
        <v>1</v>
      </c>
      <c r="AS352" t="s">
        <v>9</v>
      </c>
      <c r="AT352" t="s">
        <v>9</v>
      </c>
    </row>
    <row r="353" spans="2:46" ht="15" customHeight="1" x14ac:dyDescent="0.35">
      <c r="B353" s="362">
        <v>351</v>
      </c>
      <c r="C353" s="362" t="s">
        <v>1292</v>
      </c>
      <c r="D353" s="362">
        <v>472</v>
      </c>
      <c r="E353" s="362" t="s">
        <v>172</v>
      </c>
      <c r="F353" s="362"/>
      <c r="G353" s="362"/>
      <c r="H353" s="362"/>
      <c r="I353" s="362" t="s">
        <v>64</v>
      </c>
      <c r="J353" s="363" t="s">
        <v>242</v>
      </c>
      <c r="K353" s="361" t="s">
        <v>1293</v>
      </c>
      <c r="L353" s="362"/>
      <c r="M353" s="362" t="s">
        <v>90</v>
      </c>
      <c r="N353" s="362" t="s">
        <v>180</v>
      </c>
      <c r="O353" s="362"/>
      <c r="P353" s="362" t="s">
        <v>90</v>
      </c>
      <c r="Q353" s="362" t="s">
        <v>90</v>
      </c>
      <c r="R353" s="362"/>
      <c r="S353" s="361"/>
      <c r="T353" s="362"/>
      <c r="U353" s="362"/>
      <c r="V353" s="363" t="s">
        <v>133</v>
      </c>
      <c r="W353" s="363"/>
      <c r="X353" s="363"/>
      <c r="Y353" s="362" t="s">
        <v>45</v>
      </c>
      <c r="Z353" s="362" t="s">
        <v>181</v>
      </c>
      <c r="AA353" s="366">
        <v>45790</v>
      </c>
      <c r="AB353" s="367" t="s">
        <v>1287</v>
      </c>
      <c r="AC353" s="362"/>
      <c r="AD353" s="362"/>
      <c r="AE353" s="362"/>
      <c r="AF353" s="362"/>
      <c r="AG353" s="362"/>
      <c r="AH353" s="362"/>
      <c r="AI353" s="362" t="s">
        <v>7023</v>
      </c>
      <c r="AJ353" s="362" t="s">
        <v>13</v>
      </c>
      <c r="AK353" s="362" t="s">
        <v>39</v>
      </c>
      <c r="AL353" s="362"/>
      <c r="AM353" s="362"/>
      <c r="AN353" s="362"/>
      <c r="AO353" s="368">
        <v>45790</v>
      </c>
      <c r="AP353" s="361" t="s">
        <v>1287</v>
      </c>
      <c r="AR353">
        <v>1</v>
      </c>
      <c r="AS353" t="s">
        <v>539</v>
      </c>
      <c r="AT353" t="s">
        <v>5841</v>
      </c>
    </row>
    <row r="354" spans="2:46" ht="15" customHeight="1" x14ac:dyDescent="0.35">
      <c r="B354" s="362">
        <v>352</v>
      </c>
      <c r="C354" s="362" t="s">
        <v>1294</v>
      </c>
      <c r="D354" s="362">
        <v>472</v>
      </c>
      <c r="E354" s="362" t="s">
        <v>172</v>
      </c>
      <c r="F354" s="362"/>
      <c r="G354" s="362"/>
      <c r="H354" s="362"/>
      <c r="I354" s="362" t="s">
        <v>64</v>
      </c>
      <c r="J354" s="363" t="s">
        <v>77</v>
      </c>
      <c r="K354" s="361" t="s">
        <v>1295</v>
      </c>
      <c r="L354" s="362"/>
      <c r="M354" s="362" t="s">
        <v>90</v>
      </c>
      <c r="N354" s="362" t="s">
        <v>180</v>
      </c>
      <c r="O354" s="362"/>
      <c r="P354" s="362" t="s">
        <v>90</v>
      </c>
      <c r="Q354" s="362" t="s">
        <v>90</v>
      </c>
      <c r="R354" s="362"/>
      <c r="S354" s="361"/>
      <c r="T354" s="362"/>
      <c r="U354" s="362"/>
      <c r="V354" s="363" t="s">
        <v>133</v>
      </c>
      <c r="W354" s="363"/>
      <c r="X354" s="363"/>
      <c r="Y354" s="362" t="s">
        <v>45</v>
      </c>
      <c r="Z354" s="362" t="s">
        <v>181</v>
      </c>
      <c r="AA354" s="366">
        <v>45790</v>
      </c>
      <c r="AB354" s="367" t="s">
        <v>1296</v>
      </c>
      <c r="AC354" s="362"/>
      <c r="AD354" s="362"/>
      <c r="AE354" s="362"/>
      <c r="AF354" s="362"/>
      <c r="AG354" s="362"/>
      <c r="AH354" s="362"/>
      <c r="AI354" s="362" t="s">
        <v>7023</v>
      </c>
      <c r="AJ354" s="362" t="s">
        <v>13</v>
      </c>
      <c r="AK354" s="362" t="s">
        <v>39</v>
      </c>
      <c r="AL354" s="362"/>
      <c r="AM354" s="362"/>
      <c r="AN354" s="362"/>
      <c r="AO354" s="368">
        <v>45790</v>
      </c>
      <c r="AP354" s="361" t="s">
        <v>1296</v>
      </c>
      <c r="AR354">
        <v>1</v>
      </c>
      <c r="AS354" t="s">
        <v>539</v>
      </c>
      <c r="AT354" t="s">
        <v>5841</v>
      </c>
    </row>
    <row r="355" spans="2:46" ht="15" customHeight="1" x14ac:dyDescent="0.35">
      <c r="B355" s="362">
        <v>353</v>
      </c>
      <c r="C355" s="362" t="s">
        <v>1297</v>
      </c>
      <c r="D355" s="362">
        <v>472</v>
      </c>
      <c r="E355" s="362" t="s">
        <v>172</v>
      </c>
      <c r="F355" s="368" t="s">
        <v>1278</v>
      </c>
      <c r="G355" s="362"/>
      <c r="H355" s="362"/>
      <c r="I355" s="362" t="s">
        <v>64</v>
      </c>
      <c r="J355" s="363" t="s">
        <v>1268</v>
      </c>
      <c r="K355" s="361" t="s">
        <v>1298</v>
      </c>
      <c r="L355" s="362"/>
      <c r="M355" s="362" t="s">
        <v>90</v>
      </c>
      <c r="N355" s="362" t="s">
        <v>180</v>
      </c>
      <c r="O355" s="362"/>
      <c r="P355" s="362" t="s">
        <v>90</v>
      </c>
      <c r="Q355" s="362" t="s">
        <v>90</v>
      </c>
      <c r="R355" s="362"/>
      <c r="S355" s="361"/>
      <c r="T355" s="362"/>
      <c r="U355" s="362"/>
      <c r="V355" s="363" t="s">
        <v>1271</v>
      </c>
      <c r="W355" s="363"/>
      <c r="X355" s="363"/>
      <c r="Y355" s="362" t="s">
        <v>45</v>
      </c>
      <c r="Z355" s="362" t="s">
        <v>181</v>
      </c>
      <c r="AA355" s="366">
        <v>45790</v>
      </c>
      <c r="AB355" s="367" t="s">
        <v>1287</v>
      </c>
      <c r="AC355" s="362"/>
      <c r="AD355" s="362"/>
      <c r="AE355" s="362"/>
      <c r="AF355" s="362"/>
      <c r="AG355" s="362"/>
      <c r="AH355" s="362"/>
      <c r="AI355" s="362" t="s">
        <v>7023</v>
      </c>
      <c r="AJ355" s="362" t="s">
        <v>13</v>
      </c>
      <c r="AK355" s="362" t="s">
        <v>39</v>
      </c>
      <c r="AL355" s="362"/>
      <c r="AM355" s="362"/>
      <c r="AN355" s="362" t="s">
        <v>1299</v>
      </c>
      <c r="AO355" s="368">
        <v>45790</v>
      </c>
      <c r="AP355" s="361" t="s">
        <v>1287</v>
      </c>
      <c r="AR355">
        <v>1</v>
      </c>
      <c r="AS355" t="s">
        <v>539</v>
      </c>
      <c r="AT355" t="s">
        <v>5841</v>
      </c>
    </row>
    <row r="356" spans="2:46" ht="15" customHeight="1" x14ac:dyDescent="0.35">
      <c r="B356" s="362">
        <v>354</v>
      </c>
      <c r="C356" s="362" t="s">
        <v>1300</v>
      </c>
      <c r="D356" s="362">
        <v>472</v>
      </c>
      <c r="E356" s="362" t="s">
        <v>172</v>
      </c>
      <c r="F356" s="368" t="s">
        <v>1278</v>
      </c>
      <c r="G356" s="362"/>
      <c r="H356" s="362"/>
      <c r="I356" s="362" t="s">
        <v>64</v>
      </c>
      <c r="J356" s="363" t="s">
        <v>1268</v>
      </c>
      <c r="K356" s="361" t="s">
        <v>1301</v>
      </c>
      <c r="L356" s="362"/>
      <c r="M356" s="362" t="s">
        <v>90</v>
      </c>
      <c r="N356" s="362" t="s">
        <v>9</v>
      </c>
      <c r="O356" s="362"/>
      <c r="P356" s="362" t="s">
        <v>90</v>
      </c>
      <c r="Q356" s="362" t="s">
        <v>90</v>
      </c>
      <c r="R356" s="362"/>
      <c r="S356" s="361"/>
      <c r="T356" s="362"/>
      <c r="U356" s="362"/>
      <c r="V356" s="363" t="s">
        <v>1271</v>
      </c>
      <c r="W356" s="363"/>
      <c r="X356" s="363"/>
      <c r="Y356" s="362" t="s">
        <v>45</v>
      </c>
      <c r="Z356" s="362" t="s">
        <v>181</v>
      </c>
      <c r="AA356" s="366">
        <v>45803</v>
      </c>
      <c r="AB356" s="367" t="s">
        <v>1287</v>
      </c>
      <c r="AC356" s="362"/>
      <c r="AD356" s="362"/>
      <c r="AE356" s="362"/>
      <c r="AF356" s="362"/>
      <c r="AG356" s="362"/>
      <c r="AH356" s="362"/>
      <c r="AI356" s="362" t="s">
        <v>7023</v>
      </c>
      <c r="AJ356" s="362" t="s">
        <v>13</v>
      </c>
      <c r="AK356" s="362" t="s">
        <v>39</v>
      </c>
      <c r="AL356" s="362"/>
      <c r="AM356" s="362"/>
      <c r="AN356" s="362" t="s">
        <v>1299</v>
      </c>
      <c r="AO356" s="368">
        <v>45803</v>
      </c>
      <c r="AP356" s="361" t="s">
        <v>1287</v>
      </c>
      <c r="AR356">
        <v>1</v>
      </c>
      <c r="AS356" t="s">
        <v>539</v>
      </c>
      <c r="AT356" t="s">
        <v>5840</v>
      </c>
    </row>
    <row r="357" spans="2:46" ht="15" customHeight="1" x14ac:dyDescent="0.35">
      <c r="B357" s="362">
        <v>355</v>
      </c>
      <c r="C357" s="362" t="s">
        <v>1302</v>
      </c>
      <c r="D357" s="362">
        <v>472</v>
      </c>
      <c r="E357" s="362" t="s">
        <v>172</v>
      </c>
      <c r="F357" s="362"/>
      <c r="G357" s="362"/>
      <c r="H357" s="362"/>
      <c r="I357" s="362" t="s">
        <v>64</v>
      </c>
      <c r="J357" s="363" t="s">
        <v>1268</v>
      </c>
      <c r="K357" s="361" t="s">
        <v>1303</v>
      </c>
      <c r="L357" s="362"/>
      <c r="M357" s="362" t="s">
        <v>90</v>
      </c>
      <c r="N357" s="362" t="s">
        <v>9</v>
      </c>
      <c r="O357" s="362"/>
      <c r="P357" s="362" t="s">
        <v>90</v>
      </c>
      <c r="Q357" s="362" t="s">
        <v>90</v>
      </c>
      <c r="R357" s="362"/>
      <c r="S357" s="361"/>
      <c r="T357" s="362"/>
      <c r="U357" s="362"/>
      <c r="V357" s="363" t="s">
        <v>133</v>
      </c>
      <c r="W357" s="363"/>
      <c r="X357" s="363"/>
      <c r="Y357" s="362" t="s">
        <v>45</v>
      </c>
      <c r="Z357" s="362" t="s">
        <v>1304</v>
      </c>
      <c r="AA357" s="366">
        <v>45846</v>
      </c>
      <c r="AB357" s="367" t="s">
        <v>1305</v>
      </c>
      <c r="AC357" s="362"/>
      <c r="AD357" s="362"/>
      <c r="AE357" s="362"/>
      <c r="AF357" s="362"/>
      <c r="AG357" s="362"/>
      <c r="AH357" s="362"/>
      <c r="AI357" s="362" t="s">
        <v>7023</v>
      </c>
      <c r="AJ357" s="362" t="s">
        <v>13</v>
      </c>
      <c r="AK357" s="362" t="s">
        <v>39</v>
      </c>
      <c r="AL357" s="362"/>
      <c r="AM357" s="362"/>
      <c r="AN357" s="362"/>
      <c r="AO357" s="368">
        <v>45846</v>
      </c>
      <c r="AP357" s="361" t="s">
        <v>1305</v>
      </c>
      <c r="AR357">
        <v>1</v>
      </c>
      <c r="AS357" t="s">
        <v>539</v>
      </c>
      <c r="AT357" t="s">
        <v>5840</v>
      </c>
    </row>
    <row r="358" spans="2:46" ht="15" customHeight="1" x14ac:dyDescent="0.35">
      <c r="B358" s="362">
        <v>356</v>
      </c>
      <c r="C358" s="362" t="s">
        <v>1306</v>
      </c>
      <c r="D358" s="362">
        <v>472</v>
      </c>
      <c r="E358" s="362" t="s">
        <v>172</v>
      </c>
      <c r="F358" s="368" t="s">
        <v>1278</v>
      </c>
      <c r="G358" s="362"/>
      <c r="H358" s="362"/>
      <c r="I358" s="362" t="s">
        <v>64</v>
      </c>
      <c r="J358" s="363" t="s">
        <v>1268</v>
      </c>
      <c r="K358" s="361" t="s">
        <v>1307</v>
      </c>
      <c r="L358" s="362"/>
      <c r="M358" s="362" t="s">
        <v>90</v>
      </c>
      <c r="N358" s="362" t="s">
        <v>9</v>
      </c>
      <c r="O358" s="362"/>
      <c r="P358" s="362" t="s">
        <v>90</v>
      </c>
      <c r="Q358" s="362" t="s">
        <v>90</v>
      </c>
      <c r="R358" s="362"/>
      <c r="S358" s="361" t="s">
        <v>1308</v>
      </c>
      <c r="T358" s="362"/>
      <c r="U358" s="362"/>
      <c r="V358" s="363" t="s">
        <v>1271</v>
      </c>
      <c r="W358" s="363" t="s">
        <v>1309</v>
      </c>
      <c r="X358" s="362" t="s">
        <v>9</v>
      </c>
      <c r="Y358" s="362" t="s">
        <v>46</v>
      </c>
      <c r="Z358" s="362" t="s">
        <v>90</v>
      </c>
      <c r="AA358" s="366" t="s">
        <v>90</v>
      </c>
      <c r="AB358" s="362" t="s">
        <v>90</v>
      </c>
      <c r="AC358" s="362"/>
      <c r="AD358" s="362"/>
      <c r="AE358" s="362"/>
      <c r="AF358" s="362"/>
      <c r="AG358" s="362"/>
      <c r="AH358" s="362"/>
      <c r="AI358" s="362" t="s">
        <v>7023</v>
      </c>
      <c r="AJ358" s="362" t="s">
        <v>13</v>
      </c>
      <c r="AK358" s="362" t="s">
        <v>40</v>
      </c>
      <c r="AL358" s="362"/>
      <c r="AM358" s="362"/>
      <c r="AN358" s="362" t="s">
        <v>1310</v>
      </c>
      <c r="AO358" s="362"/>
      <c r="AP358" s="361"/>
      <c r="AR358">
        <v>1</v>
      </c>
      <c r="AS358" t="s">
        <v>9</v>
      </c>
      <c r="AT358" t="s">
        <v>9</v>
      </c>
    </row>
    <row r="359" spans="2:46" ht="15" customHeight="1" x14ac:dyDescent="0.35">
      <c r="B359" s="362">
        <v>357</v>
      </c>
      <c r="C359" s="362" t="s">
        <v>1311</v>
      </c>
      <c r="D359" s="362">
        <v>472</v>
      </c>
      <c r="E359" s="362" t="s">
        <v>172</v>
      </c>
      <c r="F359" s="362"/>
      <c r="G359" s="362"/>
      <c r="H359" s="362"/>
      <c r="I359" s="362" t="s">
        <v>64</v>
      </c>
      <c r="J359" s="363" t="s">
        <v>195</v>
      </c>
      <c r="K359" s="361" t="s">
        <v>1312</v>
      </c>
      <c r="L359" s="362"/>
      <c r="M359" s="362" t="s">
        <v>90</v>
      </c>
      <c r="N359" s="362" t="s">
        <v>9</v>
      </c>
      <c r="O359" s="362"/>
      <c r="P359" s="362" t="s">
        <v>90</v>
      </c>
      <c r="Q359" s="362" t="s">
        <v>90</v>
      </c>
      <c r="R359" s="362" t="s">
        <v>46</v>
      </c>
      <c r="S359" s="361" t="s">
        <v>1313</v>
      </c>
      <c r="T359" s="362"/>
      <c r="U359" s="362"/>
      <c r="V359" s="363" t="s">
        <v>133</v>
      </c>
      <c r="W359" s="363"/>
      <c r="X359" s="362" t="s">
        <v>9</v>
      </c>
      <c r="Y359" s="362" t="s">
        <v>46</v>
      </c>
      <c r="Z359" s="362" t="s">
        <v>90</v>
      </c>
      <c r="AA359" s="366" t="s">
        <v>90</v>
      </c>
      <c r="AB359" s="362" t="s">
        <v>90</v>
      </c>
      <c r="AC359" s="362"/>
      <c r="AD359" s="362"/>
      <c r="AE359" s="362"/>
      <c r="AF359" s="362"/>
      <c r="AG359" s="362"/>
      <c r="AH359" s="362"/>
      <c r="AI359" s="362" t="s">
        <v>7023</v>
      </c>
      <c r="AJ359" s="362" t="s">
        <v>13</v>
      </c>
      <c r="AK359" s="362" t="s">
        <v>40</v>
      </c>
      <c r="AL359" s="362"/>
      <c r="AM359" s="362"/>
      <c r="AN359" s="362"/>
      <c r="AO359" s="362"/>
      <c r="AP359" s="361"/>
      <c r="AR359">
        <v>1</v>
      </c>
      <c r="AS359" t="s">
        <v>9</v>
      </c>
      <c r="AT359" t="s">
        <v>9</v>
      </c>
    </row>
    <row r="360" spans="2:46" ht="15" customHeight="1" x14ac:dyDescent="0.35">
      <c r="B360" s="362">
        <v>358</v>
      </c>
      <c r="C360" s="362" t="s">
        <v>1314</v>
      </c>
      <c r="D360" s="362">
        <v>472</v>
      </c>
      <c r="E360" s="362" t="s">
        <v>172</v>
      </c>
      <c r="F360" s="362"/>
      <c r="G360" s="362" t="s">
        <v>63</v>
      </c>
      <c r="H360" s="362" t="s">
        <v>63</v>
      </c>
      <c r="I360" s="362" t="s">
        <v>63</v>
      </c>
      <c r="J360" s="363" t="s">
        <v>1268</v>
      </c>
      <c r="K360" s="361" t="s">
        <v>1315</v>
      </c>
      <c r="L360" s="362"/>
      <c r="M360" s="362" t="s">
        <v>90</v>
      </c>
      <c r="N360" s="362" t="s">
        <v>9</v>
      </c>
      <c r="O360" s="362"/>
      <c r="P360" s="362" t="s">
        <v>90</v>
      </c>
      <c r="Q360" s="362" t="s">
        <v>90</v>
      </c>
      <c r="R360" s="362"/>
      <c r="S360" s="361" t="s">
        <v>1316</v>
      </c>
      <c r="T360" s="362"/>
      <c r="U360" s="362"/>
      <c r="V360" s="362" t="s">
        <v>844</v>
      </c>
      <c r="W360" s="362"/>
      <c r="X360" s="362" t="s">
        <v>9</v>
      </c>
      <c r="Y360" s="362" t="s">
        <v>46</v>
      </c>
      <c r="Z360" s="362" t="s">
        <v>90</v>
      </c>
      <c r="AA360" s="366" t="s">
        <v>90</v>
      </c>
      <c r="AB360" s="362" t="s">
        <v>90</v>
      </c>
      <c r="AC360" s="362"/>
      <c r="AD360" s="362"/>
      <c r="AE360" s="362"/>
      <c r="AF360" s="362"/>
      <c r="AG360" s="362"/>
      <c r="AH360" s="362"/>
      <c r="AI360" s="362" t="s">
        <v>7018</v>
      </c>
      <c r="AJ360" s="362" t="s">
        <v>19</v>
      </c>
      <c r="AK360" s="362" t="s">
        <v>40</v>
      </c>
      <c r="AL360" s="362" t="s">
        <v>40</v>
      </c>
      <c r="AM360" s="362">
        <v>0</v>
      </c>
      <c r="AN360" s="362"/>
      <c r="AO360" s="362"/>
      <c r="AP360" s="361"/>
      <c r="AR360">
        <v>1</v>
      </c>
      <c r="AS360" t="s">
        <v>9</v>
      </c>
      <c r="AT360" t="s">
        <v>9</v>
      </c>
    </row>
    <row r="361" spans="2:46" ht="15" customHeight="1" x14ac:dyDescent="0.35">
      <c r="B361" s="362">
        <v>359</v>
      </c>
      <c r="C361" s="362" t="s">
        <v>1317</v>
      </c>
      <c r="D361" s="362">
        <v>472</v>
      </c>
      <c r="E361" s="362" t="s">
        <v>172</v>
      </c>
      <c r="F361" s="362" t="s">
        <v>1278</v>
      </c>
      <c r="G361" s="362"/>
      <c r="H361" s="362"/>
      <c r="I361" s="362" t="s">
        <v>64</v>
      </c>
      <c r="J361" s="363" t="s">
        <v>1268</v>
      </c>
      <c r="K361" s="361" t="s">
        <v>1318</v>
      </c>
      <c r="L361" s="362"/>
      <c r="M361" s="362" t="s">
        <v>90</v>
      </c>
      <c r="N361" s="362" t="s">
        <v>9</v>
      </c>
      <c r="O361" s="362"/>
      <c r="P361" s="362" t="s">
        <v>90</v>
      </c>
      <c r="Q361" s="362" t="s">
        <v>90</v>
      </c>
      <c r="R361" s="362"/>
      <c r="S361" s="361" t="s">
        <v>1319</v>
      </c>
      <c r="T361" s="362"/>
      <c r="U361" s="362"/>
      <c r="V361" s="363" t="s">
        <v>1271</v>
      </c>
      <c r="W361" s="363"/>
      <c r="X361" s="362" t="s">
        <v>9</v>
      </c>
      <c r="Y361" s="362" t="s">
        <v>9</v>
      </c>
      <c r="Z361" s="362" t="s">
        <v>90</v>
      </c>
      <c r="AA361" s="366" t="s">
        <v>90</v>
      </c>
      <c r="AB361" s="370" t="s">
        <v>90</v>
      </c>
      <c r="AC361" s="362"/>
      <c r="AD361" s="362"/>
      <c r="AE361" s="362"/>
      <c r="AF361" s="362"/>
      <c r="AG361" s="362"/>
      <c r="AH361" s="362"/>
      <c r="AI361" s="362" t="s">
        <v>7023</v>
      </c>
      <c r="AJ361" s="362" t="s">
        <v>13</v>
      </c>
      <c r="AK361" s="362" t="s">
        <v>40</v>
      </c>
      <c r="AL361" s="362"/>
      <c r="AM361" s="362"/>
      <c r="AN361" s="362" t="s">
        <v>1320</v>
      </c>
      <c r="AO361" s="362"/>
      <c r="AP361" s="361"/>
      <c r="AR361">
        <v>1</v>
      </c>
      <c r="AS361" t="s">
        <v>9</v>
      </c>
      <c r="AT361" t="s">
        <v>9</v>
      </c>
    </row>
    <row r="362" spans="2:46" ht="15" customHeight="1" x14ac:dyDescent="0.35">
      <c r="B362" s="362">
        <v>360</v>
      </c>
      <c r="C362" s="362" t="s">
        <v>1321</v>
      </c>
      <c r="D362" s="362">
        <v>472</v>
      </c>
      <c r="E362" s="362" t="s">
        <v>172</v>
      </c>
      <c r="F362" s="362"/>
      <c r="G362" s="362"/>
      <c r="H362" s="362"/>
      <c r="I362" s="362" t="s">
        <v>64</v>
      </c>
      <c r="J362" s="363" t="s">
        <v>77</v>
      </c>
      <c r="K362" s="361" t="s">
        <v>1322</v>
      </c>
      <c r="L362" s="362"/>
      <c r="M362" s="362" t="s">
        <v>90</v>
      </c>
      <c r="N362" s="362" t="s">
        <v>180</v>
      </c>
      <c r="O362" s="362"/>
      <c r="P362" s="362" t="s">
        <v>90</v>
      </c>
      <c r="Q362" s="362" t="s">
        <v>90</v>
      </c>
      <c r="R362" s="362"/>
      <c r="S362" s="361"/>
      <c r="T362" s="362"/>
      <c r="U362" s="362"/>
      <c r="V362" s="363" t="s">
        <v>133</v>
      </c>
      <c r="W362" s="363"/>
      <c r="X362" s="363"/>
      <c r="Y362" s="362" t="s">
        <v>45</v>
      </c>
      <c r="Z362" s="362" t="s">
        <v>181</v>
      </c>
      <c r="AA362" s="366">
        <v>45790</v>
      </c>
      <c r="AB362" s="367" t="s">
        <v>1323</v>
      </c>
      <c r="AC362" s="362"/>
      <c r="AD362" s="362"/>
      <c r="AE362" s="362"/>
      <c r="AF362" s="362"/>
      <c r="AG362" s="362"/>
      <c r="AH362" s="362"/>
      <c r="AI362" s="362" t="s">
        <v>7023</v>
      </c>
      <c r="AJ362" s="362" t="s">
        <v>13</v>
      </c>
      <c r="AK362" s="362" t="s">
        <v>39</v>
      </c>
      <c r="AL362" s="362"/>
      <c r="AM362" s="362"/>
      <c r="AN362" s="362"/>
      <c r="AO362" s="368">
        <v>45790</v>
      </c>
      <c r="AP362" s="361" t="s">
        <v>1323</v>
      </c>
      <c r="AR362">
        <v>1</v>
      </c>
      <c r="AS362" t="s">
        <v>539</v>
      </c>
      <c r="AT362" t="s">
        <v>5841</v>
      </c>
    </row>
    <row r="363" spans="2:46" ht="15" customHeight="1" x14ac:dyDescent="0.35">
      <c r="B363" s="362">
        <v>361</v>
      </c>
      <c r="C363" s="362" t="s">
        <v>1324</v>
      </c>
      <c r="D363" s="362">
        <v>472</v>
      </c>
      <c r="E363" s="362" t="s">
        <v>172</v>
      </c>
      <c r="F363" s="362"/>
      <c r="G363" s="362"/>
      <c r="H363" s="362"/>
      <c r="I363" s="362" t="s">
        <v>64</v>
      </c>
      <c r="J363" s="363" t="s">
        <v>77</v>
      </c>
      <c r="K363" s="361" t="s">
        <v>1325</v>
      </c>
      <c r="L363" s="362"/>
      <c r="M363" s="362" t="s">
        <v>90</v>
      </c>
      <c r="N363" s="362" t="s">
        <v>180</v>
      </c>
      <c r="O363" s="362"/>
      <c r="P363" s="362" t="s">
        <v>90</v>
      </c>
      <c r="Q363" s="362" t="s">
        <v>90</v>
      </c>
      <c r="R363" s="362"/>
      <c r="S363" s="361"/>
      <c r="T363" s="362"/>
      <c r="U363" s="362"/>
      <c r="V363" s="363" t="s">
        <v>133</v>
      </c>
      <c r="W363" s="363"/>
      <c r="X363" s="363"/>
      <c r="Y363" s="362" t="s">
        <v>45</v>
      </c>
      <c r="Z363" s="362" t="s">
        <v>181</v>
      </c>
      <c r="AA363" s="366">
        <v>45790</v>
      </c>
      <c r="AB363" s="367" t="s">
        <v>1326</v>
      </c>
      <c r="AC363" s="362"/>
      <c r="AD363" s="362"/>
      <c r="AE363" s="362"/>
      <c r="AF363" s="362"/>
      <c r="AG363" s="362"/>
      <c r="AH363" s="362"/>
      <c r="AI363" s="362" t="s">
        <v>7023</v>
      </c>
      <c r="AJ363" s="362" t="s">
        <v>13</v>
      </c>
      <c r="AK363" s="362" t="s">
        <v>39</v>
      </c>
      <c r="AL363" s="362"/>
      <c r="AM363" s="362"/>
      <c r="AN363" s="362"/>
      <c r="AO363" s="368">
        <v>45790</v>
      </c>
      <c r="AP363" s="361" t="s">
        <v>1326</v>
      </c>
      <c r="AR363">
        <v>1</v>
      </c>
      <c r="AS363" t="s">
        <v>539</v>
      </c>
      <c r="AT363" t="s">
        <v>5841</v>
      </c>
    </row>
    <row r="364" spans="2:46" ht="15" customHeight="1" x14ac:dyDescent="0.35">
      <c r="B364" s="362">
        <v>362</v>
      </c>
      <c r="C364" s="362" t="s">
        <v>1327</v>
      </c>
      <c r="D364" s="362">
        <v>472</v>
      </c>
      <c r="E364" s="362" t="s">
        <v>172</v>
      </c>
      <c r="F364" s="362"/>
      <c r="G364" s="362"/>
      <c r="H364" s="362"/>
      <c r="I364" s="362" t="s">
        <v>64</v>
      </c>
      <c r="J364" s="363" t="s">
        <v>77</v>
      </c>
      <c r="K364" s="361" t="s">
        <v>1328</v>
      </c>
      <c r="L364" s="362"/>
      <c r="M364" s="362" t="s">
        <v>90</v>
      </c>
      <c r="N364" s="362" t="s">
        <v>180</v>
      </c>
      <c r="O364" s="362"/>
      <c r="P364" s="362" t="s">
        <v>90</v>
      </c>
      <c r="Q364" s="362" t="s">
        <v>90</v>
      </c>
      <c r="R364" s="362"/>
      <c r="S364" s="361"/>
      <c r="T364" s="362"/>
      <c r="U364" s="362"/>
      <c r="V364" s="363" t="s">
        <v>133</v>
      </c>
      <c r="W364" s="363"/>
      <c r="X364" s="363"/>
      <c r="Y364" s="362" t="s">
        <v>45</v>
      </c>
      <c r="Z364" s="362" t="s">
        <v>181</v>
      </c>
      <c r="AA364" s="366">
        <v>45790</v>
      </c>
      <c r="AB364" s="367" t="s">
        <v>1329</v>
      </c>
      <c r="AC364" s="362"/>
      <c r="AD364" s="362"/>
      <c r="AE364" s="362"/>
      <c r="AF364" s="362"/>
      <c r="AG364" s="362"/>
      <c r="AH364" s="362"/>
      <c r="AI364" s="362" t="s">
        <v>7023</v>
      </c>
      <c r="AJ364" s="362" t="s">
        <v>13</v>
      </c>
      <c r="AK364" s="362" t="s">
        <v>39</v>
      </c>
      <c r="AL364" s="362"/>
      <c r="AM364" s="362"/>
      <c r="AN364" s="362"/>
      <c r="AO364" s="368">
        <v>45790</v>
      </c>
      <c r="AP364" s="361" t="s">
        <v>1329</v>
      </c>
      <c r="AR364">
        <v>1</v>
      </c>
      <c r="AS364" t="s">
        <v>539</v>
      </c>
      <c r="AT364" t="s">
        <v>5841</v>
      </c>
    </row>
    <row r="365" spans="2:46" ht="15" customHeight="1" x14ac:dyDescent="0.35">
      <c r="B365" s="362">
        <v>363</v>
      </c>
      <c r="C365" s="362" t="s">
        <v>1330</v>
      </c>
      <c r="D365" s="362">
        <v>472</v>
      </c>
      <c r="E365" s="362" t="s">
        <v>172</v>
      </c>
      <c r="F365" s="362"/>
      <c r="G365" s="362"/>
      <c r="H365" s="362"/>
      <c r="I365" s="362" t="s">
        <v>64</v>
      </c>
      <c r="J365" s="363" t="s">
        <v>77</v>
      </c>
      <c r="K365" s="361" t="s">
        <v>1331</v>
      </c>
      <c r="L365" s="362"/>
      <c r="M365" s="362" t="s">
        <v>90</v>
      </c>
      <c r="N365" s="362" t="s">
        <v>9</v>
      </c>
      <c r="O365" s="362"/>
      <c r="P365" s="362" t="s">
        <v>90</v>
      </c>
      <c r="Q365" s="362" t="s">
        <v>90</v>
      </c>
      <c r="R365" s="362" t="s">
        <v>46</v>
      </c>
      <c r="S365" s="361" t="s">
        <v>1332</v>
      </c>
      <c r="T365" s="362"/>
      <c r="U365" s="362"/>
      <c r="V365" s="363" t="s">
        <v>133</v>
      </c>
      <c r="W365" s="363"/>
      <c r="X365" s="362" t="s">
        <v>9</v>
      </c>
      <c r="Y365" s="362" t="s">
        <v>46</v>
      </c>
      <c r="Z365" s="362" t="s">
        <v>90</v>
      </c>
      <c r="AA365" s="366" t="s">
        <v>90</v>
      </c>
      <c r="AB365" s="362" t="s">
        <v>90</v>
      </c>
      <c r="AC365" s="362"/>
      <c r="AD365" s="362"/>
      <c r="AE365" s="362"/>
      <c r="AF365" s="362"/>
      <c r="AG365" s="362"/>
      <c r="AH365" s="362"/>
      <c r="AI365" s="362" t="s">
        <v>7023</v>
      </c>
      <c r="AJ365" s="362" t="s">
        <v>13</v>
      </c>
      <c r="AK365" s="362" t="s">
        <v>40</v>
      </c>
      <c r="AL365" s="362"/>
      <c r="AM365" s="362"/>
      <c r="AN365" s="362"/>
      <c r="AO365" s="362"/>
      <c r="AP365" s="361"/>
      <c r="AR365">
        <v>1</v>
      </c>
      <c r="AS365" t="s">
        <v>9</v>
      </c>
      <c r="AT365" t="s">
        <v>9</v>
      </c>
    </row>
    <row r="366" spans="2:46" ht="15" customHeight="1" x14ac:dyDescent="0.35">
      <c r="B366" s="362">
        <v>364</v>
      </c>
      <c r="C366" s="362" t="s">
        <v>1333</v>
      </c>
      <c r="D366" s="362">
        <v>472</v>
      </c>
      <c r="E366" s="362" t="s">
        <v>172</v>
      </c>
      <c r="F366" s="362"/>
      <c r="G366" s="362"/>
      <c r="H366" s="362"/>
      <c r="I366" s="362" t="s">
        <v>64</v>
      </c>
      <c r="J366" s="363" t="s">
        <v>77</v>
      </c>
      <c r="K366" s="361" t="s">
        <v>1334</v>
      </c>
      <c r="L366" s="362"/>
      <c r="M366" s="362" t="s">
        <v>90</v>
      </c>
      <c r="N366" s="362" t="s">
        <v>9</v>
      </c>
      <c r="O366" s="362"/>
      <c r="P366" s="362" t="s">
        <v>90</v>
      </c>
      <c r="Q366" s="362" t="s">
        <v>90</v>
      </c>
      <c r="R366" s="362" t="s">
        <v>46</v>
      </c>
      <c r="S366" s="361" t="s">
        <v>1335</v>
      </c>
      <c r="T366" s="362"/>
      <c r="U366" s="362"/>
      <c r="V366" s="363" t="s">
        <v>133</v>
      </c>
      <c r="W366" s="363"/>
      <c r="X366" s="362" t="s">
        <v>9</v>
      </c>
      <c r="Y366" s="362" t="s">
        <v>46</v>
      </c>
      <c r="Z366" s="362" t="s">
        <v>90</v>
      </c>
      <c r="AA366" s="366" t="s">
        <v>90</v>
      </c>
      <c r="AB366" s="362" t="s">
        <v>90</v>
      </c>
      <c r="AC366" s="362"/>
      <c r="AD366" s="362"/>
      <c r="AE366" s="362"/>
      <c r="AF366" s="362"/>
      <c r="AG366" s="362"/>
      <c r="AH366" s="362"/>
      <c r="AI366" s="362" t="s">
        <v>7023</v>
      </c>
      <c r="AJ366" s="362" t="s">
        <v>13</v>
      </c>
      <c r="AK366" s="362" t="s">
        <v>40</v>
      </c>
      <c r="AL366" s="362"/>
      <c r="AM366" s="362"/>
      <c r="AN366" s="362"/>
      <c r="AO366" s="362"/>
      <c r="AP366" s="361"/>
      <c r="AR366">
        <v>1</v>
      </c>
      <c r="AS366" t="s">
        <v>9</v>
      </c>
      <c r="AT366" t="s">
        <v>9</v>
      </c>
    </row>
    <row r="367" spans="2:46" ht="15" customHeight="1" x14ac:dyDescent="0.35">
      <c r="B367" s="362">
        <v>365</v>
      </c>
      <c r="C367" s="362" t="s">
        <v>1333</v>
      </c>
      <c r="D367" s="362">
        <v>472</v>
      </c>
      <c r="E367" s="362" t="s">
        <v>172</v>
      </c>
      <c r="F367" s="362"/>
      <c r="G367" s="362"/>
      <c r="H367" s="362"/>
      <c r="I367" s="362" t="s">
        <v>64</v>
      </c>
      <c r="J367" s="363" t="s">
        <v>77</v>
      </c>
      <c r="K367" s="361" t="s">
        <v>1336</v>
      </c>
      <c r="L367" s="362"/>
      <c r="M367" s="362" t="s">
        <v>90</v>
      </c>
      <c r="N367" s="362" t="s">
        <v>9</v>
      </c>
      <c r="O367" s="362"/>
      <c r="P367" s="362" t="s">
        <v>90</v>
      </c>
      <c r="Q367" s="362" t="s">
        <v>90</v>
      </c>
      <c r="R367" s="362" t="s">
        <v>46</v>
      </c>
      <c r="S367" s="361" t="s">
        <v>1337</v>
      </c>
      <c r="T367" s="362"/>
      <c r="U367" s="362"/>
      <c r="V367" s="363" t="s">
        <v>133</v>
      </c>
      <c r="W367" s="363"/>
      <c r="X367" s="362" t="s">
        <v>9</v>
      </c>
      <c r="Y367" s="362" t="s">
        <v>46</v>
      </c>
      <c r="Z367" s="362" t="s">
        <v>90</v>
      </c>
      <c r="AA367" s="366" t="s">
        <v>90</v>
      </c>
      <c r="AB367" s="362" t="s">
        <v>90</v>
      </c>
      <c r="AC367" s="362"/>
      <c r="AD367" s="362"/>
      <c r="AE367" s="362"/>
      <c r="AF367" s="362"/>
      <c r="AG367" s="362"/>
      <c r="AH367" s="362"/>
      <c r="AI367" s="362" t="s">
        <v>7023</v>
      </c>
      <c r="AJ367" s="362" t="s">
        <v>13</v>
      </c>
      <c r="AK367" s="362" t="s">
        <v>40</v>
      </c>
      <c r="AL367" s="362"/>
      <c r="AM367" s="362"/>
      <c r="AN367" s="362"/>
      <c r="AO367" s="362"/>
      <c r="AP367" s="361"/>
      <c r="AR367">
        <v>1</v>
      </c>
      <c r="AS367" t="s">
        <v>9</v>
      </c>
      <c r="AT367" t="s">
        <v>9</v>
      </c>
    </row>
    <row r="368" spans="2:46" ht="15" customHeight="1" x14ac:dyDescent="0.35">
      <c r="B368" s="362">
        <v>366</v>
      </c>
      <c r="C368" s="362" t="s">
        <v>1338</v>
      </c>
      <c r="D368" s="362">
        <v>472</v>
      </c>
      <c r="E368" s="362" t="s">
        <v>172</v>
      </c>
      <c r="F368" s="362"/>
      <c r="G368" s="362"/>
      <c r="H368" s="362"/>
      <c r="I368" s="362" t="s">
        <v>64</v>
      </c>
      <c r="J368" s="363" t="s">
        <v>77</v>
      </c>
      <c r="K368" s="361" t="s">
        <v>1339</v>
      </c>
      <c r="L368" s="362"/>
      <c r="M368" s="362" t="s">
        <v>90</v>
      </c>
      <c r="N368" s="362" t="s">
        <v>9</v>
      </c>
      <c r="O368" s="362"/>
      <c r="P368" s="362" t="s">
        <v>90</v>
      </c>
      <c r="Q368" s="362" t="s">
        <v>90</v>
      </c>
      <c r="R368" s="362"/>
      <c r="S368" s="361"/>
      <c r="T368" s="362"/>
      <c r="U368" s="362"/>
      <c r="V368" s="363" t="s">
        <v>133</v>
      </c>
      <c r="W368" s="363"/>
      <c r="X368" s="363"/>
      <c r="Y368" s="362" t="s">
        <v>45</v>
      </c>
      <c r="Z368" s="362" t="s">
        <v>181</v>
      </c>
      <c r="AA368" s="366">
        <v>45857</v>
      </c>
      <c r="AB368" s="367" t="s">
        <v>1340</v>
      </c>
      <c r="AC368" s="362"/>
      <c r="AD368" s="362"/>
      <c r="AE368" s="362"/>
      <c r="AF368" s="362"/>
      <c r="AG368" s="362"/>
      <c r="AH368" s="362"/>
      <c r="AI368" s="362" t="s">
        <v>7023</v>
      </c>
      <c r="AJ368" s="362" t="s">
        <v>13</v>
      </c>
      <c r="AK368" s="362" t="s">
        <v>39</v>
      </c>
      <c r="AL368" s="362"/>
      <c r="AM368" s="362"/>
      <c r="AN368" s="362"/>
      <c r="AO368" s="368">
        <v>45857</v>
      </c>
      <c r="AP368" s="361" t="s">
        <v>1340</v>
      </c>
      <c r="AR368">
        <v>1</v>
      </c>
      <c r="AS368" t="s">
        <v>539</v>
      </c>
      <c r="AT368" t="s">
        <v>5840</v>
      </c>
    </row>
    <row r="369" spans="2:46" ht="15" customHeight="1" x14ac:dyDescent="0.35">
      <c r="B369" s="362">
        <v>367</v>
      </c>
      <c r="C369" s="362" t="s">
        <v>1341</v>
      </c>
      <c r="D369" s="362">
        <v>472</v>
      </c>
      <c r="E369" s="362" t="s">
        <v>172</v>
      </c>
      <c r="F369" s="362"/>
      <c r="G369" s="362"/>
      <c r="H369" s="362"/>
      <c r="I369" s="362" t="s">
        <v>64</v>
      </c>
      <c r="J369" s="363" t="s">
        <v>77</v>
      </c>
      <c r="K369" s="361" t="s">
        <v>1342</v>
      </c>
      <c r="L369" s="362"/>
      <c r="M369" s="362" t="s">
        <v>90</v>
      </c>
      <c r="N369" s="362" t="s">
        <v>180</v>
      </c>
      <c r="O369" s="362"/>
      <c r="P369" s="362" t="s">
        <v>90</v>
      </c>
      <c r="Q369" s="362" t="s">
        <v>90</v>
      </c>
      <c r="R369" s="362"/>
      <c r="S369" s="361"/>
      <c r="T369" s="362"/>
      <c r="U369" s="362"/>
      <c r="V369" s="363" t="s">
        <v>133</v>
      </c>
      <c r="W369" s="363"/>
      <c r="X369" s="363"/>
      <c r="Y369" s="362" t="s">
        <v>45</v>
      </c>
      <c r="Z369" s="362" t="s">
        <v>181</v>
      </c>
      <c r="AA369" s="366">
        <v>45790</v>
      </c>
      <c r="AB369" s="367" t="s">
        <v>1343</v>
      </c>
      <c r="AC369" s="362"/>
      <c r="AD369" s="362"/>
      <c r="AE369" s="362"/>
      <c r="AF369" s="362"/>
      <c r="AG369" s="362"/>
      <c r="AH369" s="362"/>
      <c r="AI369" s="362" t="s">
        <v>7023</v>
      </c>
      <c r="AJ369" s="362" t="s">
        <v>13</v>
      </c>
      <c r="AK369" s="362" t="s">
        <v>39</v>
      </c>
      <c r="AL369" s="362"/>
      <c r="AM369" s="362"/>
      <c r="AN369" s="362"/>
      <c r="AO369" s="368">
        <v>45790</v>
      </c>
      <c r="AP369" s="361" t="s">
        <v>1343</v>
      </c>
      <c r="AR369">
        <v>1</v>
      </c>
      <c r="AS369" t="s">
        <v>539</v>
      </c>
      <c r="AT369" t="s">
        <v>5841</v>
      </c>
    </row>
    <row r="370" spans="2:46" ht="15" customHeight="1" x14ac:dyDescent="0.35">
      <c r="B370" s="362">
        <v>368</v>
      </c>
      <c r="C370" s="362" t="s">
        <v>1344</v>
      </c>
      <c r="D370" s="362">
        <v>472</v>
      </c>
      <c r="E370" s="362" t="s">
        <v>172</v>
      </c>
      <c r="F370" s="362"/>
      <c r="G370" s="362"/>
      <c r="H370" s="362"/>
      <c r="I370" s="362" t="s">
        <v>64</v>
      </c>
      <c r="J370" s="363" t="s">
        <v>77</v>
      </c>
      <c r="K370" s="361" t="s">
        <v>1345</v>
      </c>
      <c r="L370" s="362"/>
      <c r="M370" s="362" t="s">
        <v>90</v>
      </c>
      <c r="N370" s="362" t="s">
        <v>9</v>
      </c>
      <c r="O370" s="362"/>
      <c r="P370" s="362" t="s">
        <v>90</v>
      </c>
      <c r="Q370" s="362" t="s">
        <v>90</v>
      </c>
      <c r="R370" s="362"/>
      <c r="S370" s="361"/>
      <c r="T370" s="362"/>
      <c r="U370" s="362"/>
      <c r="V370" s="363" t="s">
        <v>133</v>
      </c>
      <c r="W370" s="363"/>
      <c r="X370" s="363"/>
      <c r="Y370" s="362" t="s">
        <v>45</v>
      </c>
      <c r="Z370" s="362" t="s">
        <v>181</v>
      </c>
      <c r="AA370" s="366">
        <v>45857</v>
      </c>
      <c r="AB370" s="367" t="s">
        <v>1346</v>
      </c>
      <c r="AC370" s="362"/>
      <c r="AD370" s="362"/>
      <c r="AE370" s="362"/>
      <c r="AF370" s="362"/>
      <c r="AG370" s="362"/>
      <c r="AH370" s="362"/>
      <c r="AI370" s="362" t="s">
        <v>7023</v>
      </c>
      <c r="AJ370" s="362" t="s">
        <v>13</v>
      </c>
      <c r="AK370" s="362" t="s">
        <v>39</v>
      </c>
      <c r="AL370" s="362"/>
      <c r="AM370" s="362"/>
      <c r="AN370" s="362"/>
      <c r="AO370" s="368">
        <v>45857</v>
      </c>
      <c r="AP370" s="376" t="s">
        <v>1346</v>
      </c>
      <c r="AR370">
        <v>1</v>
      </c>
      <c r="AS370" t="s">
        <v>539</v>
      </c>
      <c r="AT370" t="s">
        <v>5840</v>
      </c>
    </row>
    <row r="371" spans="2:46" ht="15" customHeight="1" x14ac:dyDescent="0.35">
      <c r="B371" s="362">
        <v>369</v>
      </c>
      <c r="C371" s="362" t="s">
        <v>1347</v>
      </c>
      <c r="D371" s="362">
        <v>472</v>
      </c>
      <c r="E371" s="362" t="s">
        <v>172</v>
      </c>
      <c r="F371" s="362"/>
      <c r="G371" s="362"/>
      <c r="H371" s="362"/>
      <c r="I371" s="362" t="s">
        <v>64</v>
      </c>
      <c r="J371" s="363" t="s">
        <v>77</v>
      </c>
      <c r="K371" s="361" t="s">
        <v>1348</v>
      </c>
      <c r="L371" s="362"/>
      <c r="M371" s="362" t="s">
        <v>90</v>
      </c>
      <c r="N371" s="362" t="s">
        <v>9</v>
      </c>
      <c r="O371" s="362"/>
      <c r="P371" s="362" t="s">
        <v>90</v>
      </c>
      <c r="Q371" s="362" t="s">
        <v>90</v>
      </c>
      <c r="R371" s="362" t="s">
        <v>46</v>
      </c>
      <c r="S371" s="361"/>
      <c r="T371" s="362"/>
      <c r="U371" s="362"/>
      <c r="V371" s="363" t="s">
        <v>133</v>
      </c>
      <c r="W371" s="363"/>
      <c r="X371" s="362" t="s">
        <v>9</v>
      </c>
      <c r="Y371" s="362" t="s">
        <v>46</v>
      </c>
      <c r="Z371" s="362" t="s">
        <v>1349</v>
      </c>
      <c r="AA371" s="366" t="s">
        <v>90</v>
      </c>
      <c r="AB371" s="370" t="s">
        <v>90</v>
      </c>
      <c r="AC371" s="362"/>
      <c r="AD371" s="362"/>
      <c r="AE371" s="362"/>
      <c r="AF371" s="362"/>
      <c r="AG371" s="362"/>
      <c r="AH371" s="362"/>
      <c r="AI371" s="362" t="s">
        <v>7023</v>
      </c>
      <c r="AJ371" s="362" t="s">
        <v>13</v>
      </c>
      <c r="AK371" s="362" t="s">
        <v>40</v>
      </c>
      <c r="AL371" s="362"/>
      <c r="AM371" s="362"/>
      <c r="AN371" s="362"/>
      <c r="AO371" s="362"/>
      <c r="AP371" s="361"/>
      <c r="AR371">
        <v>1</v>
      </c>
      <c r="AS371" t="s">
        <v>9</v>
      </c>
      <c r="AT371" t="s">
        <v>9</v>
      </c>
    </row>
    <row r="372" spans="2:46" ht="15" customHeight="1" x14ac:dyDescent="0.35">
      <c r="B372" s="362">
        <v>370</v>
      </c>
      <c r="C372" s="362" t="s">
        <v>1350</v>
      </c>
      <c r="D372" s="362">
        <v>472</v>
      </c>
      <c r="E372" s="362" t="s">
        <v>172</v>
      </c>
      <c r="F372" s="362"/>
      <c r="G372" s="362"/>
      <c r="H372" s="362"/>
      <c r="I372" s="362" t="s">
        <v>64</v>
      </c>
      <c r="J372" s="363" t="s">
        <v>77</v>
      </c>
      <c r="K372" s="361" t="s">
        <v>1351</v>
      </c>
      <c r="L372" s="362"/>
      <c r="M372" s="362" t="s">
        <v>90</v>
      </c>
      <c r="N372" s="362" t="s">
        <v>9</v>
      </c>
      <c r="O372" s="362"/>
      <c r="P372" s="362" t="s">
        <v>90</v>
      </c>
      <c r="Q372" s="362" t="s">
        <v>90</v>
      </c>
      <c r="R372" s="362" t="s">
        <v>46</v>
      </c>
      <c r="S372" s="361" t="s">
        <v>1352</v>
      </c>
      <c r="T372" s="362"/>
      <c r="U372" s="362"/>
      <c r="V372" s="363" t="s">
        <v>133</v>
      </c>
      <c r="W372" s="363"/>
      <c r="X372" s="362" t="s">
        <v>9</v>
      </c>
      <c r="Y372" s="362" t="s">
        <v>46</v>
      </c>
      <c r="Z372" s="362" t="s">
        <v>90</v>
      </c>
      <c r="AA372" s="366" t="s">
        <v>90</v>
      </c>
      <c r="AB372" s="362" t="s">
        <v>90</v>
      </c>
      <c r="AC372" s="362"/>
      <c r="AD372" s="362"/>
      <c r="AE372" s="362"/>
      <c r="AF372" s="362"/>
      <c r="AG372" s="362"/>
      <c r="AH372" s="362"/>
      <c r="AI372" s="362" t="s">
        <v>7023</v>
      </c>
      <c r="AJ372" s="362" t="s">
        <v>13</v>
      </c>
      <c r="AK372" s="362" t="s">
        <v>40</v>
      </c>
      <c r="AL372" s="362"/>
      <c r="AM372" s="362"/>
      <c r="AN372" s="362"/>
      <c r="AO372" s="362"/>
      <c r="AP372" s="361"/>
      <c r="AR372">
        <v>1</v>
      </c>
      <c r="AS372" t="s">
        <v>9</v>
      </c>
      <c r="AT372" t="s">
        <v>9</v>
      </c>
    </row>
    <row r="373" spans="2:46" ht="15" customHeight="1" x14ac:dyDescent="0.35">
      <c r="B373" s="362">
        <v>371</v>
      </c>
      <c r="C373" s="362" t="s">
        <v>1353</v>
      </c>
      <c r="D373" s="362">
        <v>472</v>
      </c>
      <c r="E373" s="362" t="s">
        <v>172</v>
      </c>
      <c r="F373" s="362"/>
      <c r="G373" s="362"/>
      <c r="H373" s="362"/>
      <c r="I373" s="362" t="s">
        <v>26</v>
      </c>
      <c r="J373" s="363" t="s">
        <v>104</v>
      </c>
      <c r="K373" s="364" t="s">
        <v>724</v>
      </c>
      <c r="L373" s="363"/>
      <c r="M373" s="362" t="s">
        <v>90</v>
      </c>
      <c r="N373" s="362" t="s">
        <v>9</v>
      </c>
      <c r="O373" s="362"/>
      <c r="P373" s="362" t="s">
        <v>755</v>
      </c>
      <c r="Q373" s="362" t="s">
        <v>726</v>
      </c>
      <c r="R373" s="362"/>
      <c r="S373" s="361" t="s">
        <v>1354</v>
      </c>
      <c r="T373" s="362" t="s">
        <v>110</v>
      </c>
      <c r="U373" s="362" t="s">
        <v>728</v>
      </c>
      <c r="V373" s="362" t="s">
        <v>711</v>
      </c>
      <c r="W373" s="362"/>
      <c r="X373" s="362" t="s">
        <v>9</v>
      </c>
      <c r="Y373" s="362" t="s">
        <v>50</v>
      </c>
      <c r="Z373" s="362" t="s">
        <v>90</v>
      </c>
      <c r="AA373" s="366" t="s">
        <v>90</v>
      </c>
      <c r="AB373" s="362" t="s">
        <v>90</v>
      </c>
      <c r="AC373" s="362"/>
      <c r="AD373" s="362"/>
      <c r="AE373" s="362"/>
      <c r="AF373" s="362"/>
      <c r="AG373" s="362"/>
      <c r="AH373" s="362"/>
      <c r="AI373" s="362" t="s">
        <v>7016</v>
      </c>
      <c r="AJ373" s="362" t="s">
        <v>26</v>
      </c>
      <c r="AK373" s="362" t="s">
        <v>40</v>
      </c>
      <c r="AL373" s="362"/>
      <c r="AM373" s="362"/>
      <c r="AN373" s="362"/>
      <c r="AO373" s="362"/>
      <c r="AP373" s="361"/>
      <c r="AR373">
        <v>1</v>
      </c>
      <c r="AS373" t="s">
        <v>9</v>
      </c>
      <c r="AT373" t="s">
        <v>9</v>
      </c>
    </row>
    <row r="374" spans="2:46" ht="15" customHeight="1" x14ac:dyDescent="0.35">
      <c r="B374" s="362">
        <v>372</v>
      </c>
      <c r="C374" s="362" t="s">
        <v>1355</v>
      </c>
      <c r="D374" s="362">
        <v>472</v>
      </c>
      <c r="E374" s="362" t="s">
        <v>172</v>
      </c>
      <c r="F374" s="362"/>
      <c r="G374" s="362"/>
      <c r="H374" s="362"/>
      <c r="I374" s="362" t="s">
        <v>26</v>
      </c>
      <c r="J374" s="363" t="s">
        <v>104</v>
      </c>
      <c r="K374" s="364" t="s">
        <v>730</v>
      </c>
      <c r="L374" s="363"/>
      <c r="M374" s="362" t="s">
        <v>90</v>
      </c>
      <c r="N374" s="362" t="s">
        <v>180</v>
      </c>
      <c r="O374" s="362"/>
      <c r="P374" s="362" t="s">
        <v>90</v>
      </c>
      <c r="Q374" s="362" t="s">
        <v>90</v>
      </c>
      <c r="R374" s="362"/>
      <c r="S374" s="361"/>
      <c r="T374" s="362"/>
      <c r="U374" s="362"/>
      <c r="V374" s="362" t="s">
        <v>711</v>
      </c>
      <c r="W374" s="362"/>
      <c r="X374" s="362"/>
      <c r="Y374" s="362" t="s">
        <v>45</v>
      </c>
      <c r="Z374" s="362" t="s">
        <v>181</v>
      </c>
      <c r="AA374" s="366">
        <v>45777</v>
      </c>
      <c r="AB374" s="367" t="s">
        <v>732</v>
      </c>
      <c r="AC374" s="362"/>
      <c r="AD374" s="362"/>
      <c r="AE374" s="362"/>
      <c r="AF374" s="362"/>
      <c r="AG374" s="362"/>
      <c r="AH374" s="362"/>
      <c r="AI374" s="362" t="s">
        <v>7016</v>
      </c>
      <c r="AJ374" s="362" t="s">
        <v>26</v>
      </c>
      <c r="AK374" s="362" t="s">
        <v>39</v>
      </c>
      <c r="AL374" s="362"/>
      <c r="AM374" s="362"/>
      <c r="AN374" s="362"/>
      <c r="AO374" s="368">
        <v>45777</v>
      </c>
      <c r="AP374" s="361" t="s">
        <v>732</v>
      </c>
      <c r="AR374">
        <v>1</v>
      </c>
      <c r="AS374" t="s">
        <v>539</v>
      </c>
      <c r="AT374" t="s">
        <v>5841</v>
      </c>
    </row>
    <row r="375" spans="2:46" ht="15" customHeight="1" x14ac:dyDescent="0.35">
      <c r="B375" s="362">
        <v>373</v>
      </c>
      <c r="C375" s="362" t="s">
        <v>1356</v>
      </c>
      <c r="D375" s="362">
        <v>472</v>
      </c>
      <c r="E375" s="362" t="s">
        <v>172</v>
      </c>
      <c r="F375" s="362"/>
      <c r="G375" s="362"/>
      <c r="H375" s="362"/>
      <c r="I375" s="362" t="s">
        <v>62</v>
      </c>
      <c r="J375" s="363" t="s">
        <v>1039</v>
      </c>
      <c r="K375" s="364" t="s">
        <v>1357</v>
      </c>
      <c r="L375" s="363"/>
      <c r="M375" s="362" t="s">
        <v>90</v>
      </c>
      <c r="N375" s="362" t="s">
        <v>9</v>
      </c>
      <c r="O375" s="362"/>
      <c r="P375" s="362" t="s">
        <v>90</v>
      </c>
      <c r="Q375" s="362" t="s">
        <v>90</v>
      </c>
      <c r="R375" s="362"/>
      <c r="S375" s="361" t="s">
        <v>517</v>
      </c>
      <c r="T375" s="362"/>
      <c r="U375" s="362"/>
      <c r="V375" s="362" t="s">
        <v>824</v>
      </c>
      <c r="W375" s="362"/>
      <c r="X375" s="362" t="s">
        <v>9</v>
      </c>
      <c r="Y375" s="362" t="s">
        <v>50</v>
      </c>
      <c r="Z375" s="362" t="s">
        <v>90</v>
      </c>
      <c r="AA375" s="366" t="s">
        <v>90</v>
      </c>
      <c r="AB375" s="362" t="s">
        <v>90</v>
      </c>
      <c r="AC375" s="362"/>
      <c r="AD375" s="362"/>
      <c r="AE375" s="362"/>
      <c r="AF375" s="362"/>
      <c r="AG375" s="362"/>
      <c r="AH375" s="362"/>
      <c r="AI375" s="362" t="s">
        <v>7017</v>
      </c>
      <c r="AJ375" s="362" t="s">
        <v>19</v>
      </c>
      <c r="AK375" s="362" t="s">
        <v>40</v>
      </c>
      <c r="AL375" s="362"/>
      <c r="AM375" s="362"/>
      <c r="AN375" s="362"/>
      <c r="AO375" s="362"/>
      <c r="AP375" s="361"/>
      <c r="AR375">
        <v>1</v>
      </c>
      <c r="AS375" t="s">
        <v>9</v>
      </c>
      <c r="AT375" t="s">
        <v>9</v>
      </c>
    </row>
    <row r="376" spans="2:46" ht="15" customHeight="1" x14ac:dyDescent="0.35">
      <c r="B376" s="362">
        <v>374</v>
      </c>
      <c r="C376" s="362" t="s">
        <v>1358</v>
      </c>
      <c r="D376" s="362">
        <v>472</v>
      </c>
      <c r="E376" s="362" t="s">
        <v>172</v>
      </c>
      <c r="F376" s="362"/>
      <c r="G376" s="362"/>
      <c r="H376" s="362"/>
      <c r="I376" s="362" t="s">
        <v>62</v>
      </c>
      <c r="J376" s="363" t="s">
        <v>1039</v>
      </c>
      <c r="K376" s="364" t="s">
        <v>1359</v>
      </c>
      <c r="L376" s="363"/>
      <c r="M376" s="362" t="s">
        <v>90</v>
      </c>
      <c r="N376" s="362" t="s">
        <v>9</v>
      </c>
      <c r="O376" s="362"/>
      <c r="P376" s="362" t="s">
        <v>90</v>
      </c>
      <c r="Q376" s="362" t="s">
        <v>90</v>
      </c>
      <c r="R376" s="362"/>
      <c r="S376" s="361" t="s">
        <v>517</v>
      </c>
      <c r="T376" s="362"/>
      <c r="U376" s="362"/>
      <c r="V376" s="362" t="s">
        <v>824</v>
      </c>
      <c r="W376" s="362"/>
      <c r="X376" s="362" t="s">
        <v>9</v>
      </c>
      <c r="Y376" s="362" t="s">
        <v>50</v>
      </c>
      <c r="Z376" s="362" t="s">
        <v>90</v>
      </c>
      <c r="AA376" s="366" t="s">
        <v>90</v>
      </c>
      <c r="AB376" s="362" t="s">
        <v>90</v>
      </c>
      <c r="AC376" s="362"/>
      <c r="AD376" s="362"/>
      <c r="AE376" s="362"/>
      <c r="AF376" s="362"/>
      <c r="AG376" s="362"/>
      <c r="AH376" s="362"/>
      <c r="AI376" s="362" t="s">
        <v>7017</v>
      </c>
      <c r="AJ376" s="362" t="s">
        <v>19</v>
      </c>
      <c r="AK376" s="362" t="s">
        <v>40</v>
      </c>
      <c r="AL376" s="362"/>
      <c r="AM376" s="362"/>
      <c r="AN376" s="362"/>
      <c r="AO376" s="362"/>
      <c r="AP376" s="361"/>
      <c r="AR376">
        <v>1</v>
      </c>
      <c r="AS376" t="s">
        <v>9</v>
      </c>
      <c r="AT376" t="s">
        <v>9</v>
      </c>
    </row>
    <row r="377" spans="2:46" ht="15" customHeight="1" x14ac:dyDescent="0.35">
      <c r="B377" s="362">
        <v>375</v>
      </c>
      <c r="C377" s="362" t="s">
        <v>1360</v>
      </c>
      <c r="D377" s="362">
        <v>472</v>
      </c>
      <c r="E377" s="362" t="s">
        <v>172</v>
      </c>
      <c r="F377" s="362"/>
      <c r="G377" s="362"/>
      <c r="H377" s="362"/>
      <c r="I377" s="362" t="s">
        <v>62</v>
      </c>
      <c r="J377" s="363" t="s">
        <v>1039</v>
      </c>
      <c r="K377" s="364" t="s">
        <v>1361</v>
      </c>
      <c r="L377" s="363"/>
      <c r="M377" s="362" t="s">
        <v>90</v>
      </c>
      <c r="N377" s="362" t="s">
        <v>9</v>
      </c>
      <c r="O377" s="362"/>
      <c r="P377" s="362" t="s">
        <v>90</v>
      </c>
      <c r="Q377" s="362" t="s">
        <v>90</v>
      </c>
      <c r="R377" s="362"/>
      <c r="S377" s="361" t="s">
        <v>517</v>
      </c>
      <c r="T377" s="362"/>
      <c r="U377" s="362"/>
      <c r="V377" s="362" t="s">
        <v>824</v>
      </c>
      <c r="W377" s="362"/>
      <c r="X377" s="362" t="s">
        <v>9</v>
      </c>
      <c r="Y377" s="362" t="s">
        <v>50</v>
      </c>
      <c r="Z377" s="362" t="s">
        <v>90</v>
      </c>
      <c r="AA377" s="366" t="s">
        <v>90</v>
      </c>
      <c r="AB377" s="362" t="s">
        <v>90</v>
      </c>
      <c r="AC377" s="362"/>
      <c r="AD377" s="362"/>
      <c r="AE377" s="362"/>
      <c r="AF377" s="362"/>
      <c r="AG377" s="362"/>
      <c r="AH377" s="362"/>
      <c r="AI377" s="362" t="s">
        <v>7017</v>
      </c>
      <c r="AJ377" s="362" t="s">
        <v>19</v>
      </c>
      <c r="AK377" s="362" t="s">
        <v>40</v>
      </c>
      <c r="AL377" s="362"/>
      <c r="AM377" s="362"/>
      <c r="AN377" s="362"/>
      <c r="AO377" s="362"/>
      <c r="AP377" s="361"/>
      <c r="AR377">
        <v>1</v>
      </c>
      <c r="AS377" t="s">
        <v>9</v>
      </c>
      <c r="AT377" t="s">
        <v>9</v>
      </c>
    </row>
    <row r="378" spans="2:46" ht="15" customHeight="1" x14ac:dyDescent="0.35">
      <c r="B378" s="362">
        <v>376</v>
      </c>
      <c r="C378" s="362" t="s">
        <v>1362</v>
      </c>
      <c r="D378" s="362">
        <v>472</v>
      </c>
      <c r="E378" s="362" t="s">
        <v>172</v>
      </c>
      <c r="F378" s="362"/>
      <c r="G378" s="362"/>
      <c r="H378" s="362"/>
      <c r="I378" s="362" t="s">
        <v>62</v>
      </c>
      <c r="J378" s="363" t="s">
        <v>1039</v>
      </c>
      <c r="K378" s="364" t="s">
        <v>1363</v>
      </c>
      <c r="L378" s="363"/>
      <c r="M378" s="362" t="s">
        <v>90</v>
      </c>
      <c r="N378" s="362" t="s">
        <v>9</v>
      </c>
      <c r="O378" s="362"/>
      <c r="P378" s="362" t="s">
        <v>90</v>
      </c>
      <c r="Q378" s="362" t="s">
        <v>90</v>
      </c>
      <c r="R378" s="362"/>
      <c r="S378" s="361" t="s">
        <v>517</v>
      </c>
      <c r="T378" s="362"/>
      <c r="U378" s="362"/>
      <c r="V378" s="362" t="s">
        <v>824</v>
      </c>
      <c r="W378" s="362"/>
      <c r="X378" s="362" t="s">
        <v>9</v>
      </c>
      <c r="Y378" s="362" t="s">
        <v>50</v>
      </c>
      <c r="Z378" s="362" t="s">
        <v>90</v>
      </c>
      <c r="AA378" s="366" t="s">
        <v>90</v>
      </c>
      <c r="AB378" s="362" t="s">
        <v>90</v>
      </c>
      <c r="AC378" s="362"/>
      <c r="AD378" s="362"/>
      <c r="AE378" s="362"/>
      <c r="AF378" s="362"/>
      <c r="AG378" s="362"/>
      <c r="AH378" s="362"/>
      <c r="AI378" s="362" t="s">
        <v>7017</v>
      </c>
      <c r="AJ378" s="362" t="s">
        <v>19</v>
      </c>
      <c r="AK378" s="362" t="s">
        <v>40</v>
      </c>
      <c r="AL378" s="362"/>
      <c r="AM378" s="362"/>
      <c r="AN378" s="362"/>
      <c r="AO378" s="362"/>
      <c r="AP378" s="361"/>
      <c r="AR378">
        <v>1</v>
      </c>
      <c r="AS378" t="s">
        <v>9</v>
      </c>
      <c r="AT378" t="s">
        <v>9</v>
      </c>
    </row>
    <row r="379" spans="2:46" ht="15" customHeight="1" x14ac:dyDescent="0.35">
      <c r="B379" s="362">
        <v>377</v>
      </c>
      <c r="C379" s="362" t="s">
        <v>1364</v>
      </c>
      <c r="D379" s="362">
        <v>472</v>
      </c>
      <c r="E379" s="362" t="s">
        <v>172</v>
      </c>
      <c r="F379" s="362"/>
      <c r="G379" s="362"/>
      <c r="H379" s="362"/>
      <c r="I379" s="362" t="s">
        <v>62</v>
      </c>
      <c r="J379" s="363" t="s">
        <v>1039</v>
      </c>
      <c r="K379" s="364" t="s">
        <v>1365</v>
      </c>
      <c r="L379" s="363"/>
      <c r="M379" s="362" t="s">
        <v>90</v>
      </c>
      <c r="N379" s="362" t="s">
        <v>9</v>
      </c>
      <c r="O379" s="362"/>
      <c r="P379" s="362" t="s">
        <v>90</v>
      </c>
      <c r="Q379" s="362" t="s">
        <v>90</v>
      </c>
      <c r="R379" s="362"/>
      <c r="S379" s="361" t="s">
        <v>517</v>
      </c>
      <c r="T379" s="362"/>
      <c r="U379" s="362"/>
      <c r="V379" s="362" t="s">
        <v>824</v>
      </c>
      <c r="W379" s="362"/>
      <c r="X379" s="362" t="s">
        <v>9</v>
      </c>
      <c r="Y379" s="362" t="s">
        <v>50</v>
      </c>
      <c r="Z379" s="362" t="s">
        <v>90</v>
      </c>
      <c r="AA379" s="366" t="s">
        <v>90</v>
      </c>
      <c r="AB379" s="362" t="s">
        <v>90</v>
      </c>
      <c r="AC379" s="362"/>
      <c r="AD379" s="362"/>
      <c r="AE379" s="362"/>
      <c r="AF379" s="362"/>
      <c r="AG379" s="362"/>
      <c r="AH379" s="362"/>
      <c r="AI379" s="362" t="s">
        <v>7017</v>
      </c>
      <c r="AJ379" s="362" t="s">
        <v>19</v>
      </c>
      <c r="AK379" s="362" t="s">
        <v>40</v>
      </c>
      <c r="AL379" s="362"/>
      <c r="AM379" s="362"/>
      <c r="AN379" s="362"/>
      <c r="AO379" s="362"/>
      <c r="AP379" s="361"/>
      <c r="AR379">
        <v>1</v>
      </c>
      <c r="AS379" t="s">
        <v>9</v>
      </c>
      <c r="AT379" t="s">
        <v>9</v>
      </c>
    </row>
    <row r="380" spans="2:46" ht="15" customHeight="1" x14ac:dyDescent="0.35">
      <c r="B380" s="362">
        <v>378</v>
      </c>
      <c r="C380" s="362" t="s">
        <v>1366</v>
      </c>
      <c r="D380" s="362">
        <v>472</v>
      </c>
      <c r="E380" s="362" t="s">
        <v>172</v>
      </c>
      <c r="F380" s="362"/>
      <c r="G380" s="362"/>
      <c r="H380" s="362"/>
      <c r="I380" s="362" t="s">
        <v>62</v>
      </c>
      <c r="J380" s="363" t="s">
        <v>1039</v>
      </c>
      <c r="K380" s="364" t="s">
        <v>1367</v>
      </c>
      <c r="L380" s="363"/>
      <c r="M380" s="362" t="s">
        <v>90</v>
      </c>
      <c r="N380" s="362" t="s">
        <v>9</v>
      </c>
      <c r="O380" s="362"/>
      <c r="P380" s="362" t="s">
        <v>90</v>
      </c>
      <c r="Q380" s="362" t="s">
        <v>90</v>
      </c>
      <c r="R380" s="362"/>
      <c r="S380" s="361" t="s">
        <v>517</v>
      </c>
      <c r="T380" s="362"/>
      <c r="U380" s="362"/>
      <c r="V380" s="362" t="s">
        <v>824</v>
      </c>
      <c r="W380" s="362"/>
      <c r="X380" s="362" t="s">
        <v>9</v>
      </c>
      <c r="Y380" s="362" t="s">
        <v>50</v>
      </c>
      <c r="Z380" s="362" t="s">
        <v>90</v>
      </c>
      <c r="AA380" s="366" t="s">
        <v>90</v>
      </c>
      <c r="AB380" s="362" t="s">
        <v>90</v>
      </c>
      <c r="AC380" s="362"/>
      <c r="AD380" s="362"/>
      <c r="AE380" s="362"/>
      <c r="AF380" s="362"/>
      <c r="AG380" s="362"/>
      <c r="AH380" s="362"/>
      <c r="AI380" s="362" t="s">
        <v>7017</v>
      </c>
      <c r="AJ380" s="362" t="s">
        <v>19</v>
      </c>
      <c r="AK380" s="362" t="s">
        <v>40</v>
      </c>
      <c r="AL380" s="362"/>
      <c r="AM380" s="362"/>
      <c r="AN380" s="362"/>
      <c r="AO380" s="362"/>
      <c r="AP380" s="361"/>
      <c r="AR380">
        <v>1</v>
      </c>
      <c r="AS380" t="s">
        <v>9</v>
      </c>
      <c r="AT380" t="s">
        <v>9</v>
      </c>
    </row>
    <row r="381" spans="2:46" ht="15" customHeight="1" x14ac:dyDescent="0.35">
      <c r="B381" s="362">
        <v>379</v>
      </c>
      <c r="C381" s="362" t="s">
        <v>1368</v>
      </c>
      <c r="D381" s="362">
        <v>472</v>
      </c>
      <c r="E381" s="362" t="s">
        <v>172</v>
      </c>
      <c r="F381" s="362"/>
      <c r="G381" s="362"/>
      <c r="H381" s="362"/>
      <c r="I381" s="362" t="s">
        <v>62</v>
      </c>
      <c r="J381" s="363" t="s">
        <v>1039</v>
      </c>
      <c r="K381" s="364" t="s">
        <v>1369</v>
      </c>
      <c r="L381" s="363"/>
      <c r="M381" s="362" t="s">
        <v>90</v>
      </c>
      <c r="N381" s="362" t="s">
        <v>9</v>
      </c>
      <c r="O381" s="362"/>
      <c r="P381" s="362" t="s">
        <v>90</v>
      </c>
      <c r="Q381" s="362" t="s">
        <v>90</v>
      </c>
      <c r="R381" s="362"/>
      <c r="S381" s="361" t="s">
        <v>517</v>
      </c>
      <c r="T381" s="362"/>
      <c r="U381" s="362"/>
      <c r="V381" s="362" t="s">
        <v>824</v>
      </c>
      <c r="W381" s="362"/>
      <c r="X381" s="362" t="s">
        <v>9</v>
      </c>
      <c r="Y381" s="362" t="s">
        <v>50</v>
      </c>
      <c r="Z381" s="362" t="s">
        <v>90</v>
      </c>
      <c r="AA381" s="366" t="s">
        <v>90</v>
      </c>
      <c r="AB381" s="362" t="s">
        <v>90</v>
      </c>
      <c r="AC381" s="362"/>
      <c r="AD381" s="362"/>
      <c r="AE381" s="362"/>
      <c r="AF381" s="362"/>
      <c r="AG381" s="362"/>
      <c r="AH381" s="362"/>
      <c r="AI381" s="362" t="s">
        <v>7017</v>
      </c>
      <c r="AJ381" s="362" t="s">
        <v>19</v>
      </c>
      <c r="AK381" s="362" t="s">
        <v>40</v>
      </c>
      <c r="AL381" s="362"/>
      <c r="AM381" s="362"/>
      <c r="AN381" s="362"/>
      <c r="AO381" s="362"/>
      <c r="AP381" s="361"/>
      <c r="AR381">
        <v>1</v>
      </c>
      <c r="AS381" t="s">
        <v>9</v>
      </c>
      <c r="AT381" t="s">
        <v>9</v>
      </c>
    </row>
    <row r="382" spans="2:46" ht="15" customHeight="1" x14ac:dyDescent="0.35">
      <c r="B382" s="362">
        <v>380</v>
      </c>
      <c r="C382" s="362" t="s">
        <v>1370</v>
      </c>
      <c r="D382" s="362">
        <v>472</v>
      </c>
      <c r="E382" s="362" t="s">
        <v>172</v>
      </c>
      <c r="F382" s="362"/>
      <c r="G382" s="362"/>
      <c r="H382" s="362"/>
      <c r="I382" s="362" t="s">
        <v>62</v>
      </c>
      <c r="J382" s="363" t="s">
        <v>1039</v>
      </c>
      <c r="K382" s="364" t="s">
        <v>1371</v>
      </c>
      <c r="L382" s="363"/>
      <c r="M382" s="362" t="s">
        <v>90</v>
      </c>
      <c r="N382" s="362" t="s">
        <v>9</v>
      </c>
      <c r="O382" s="362"/>
      <c r="P382" s="362" t="s">
        <v>90</v>
      </c>
      <c r="Q382" s="362" t="s">
        <v>90</v>
      </c>
      <c r="R382" s="362"/>
      <c r="S382" s="361" t="s">
        <v>517</v>
      </c>
      <c r="T382" s="362"/>
      <c r="U382" s="362"/>
      <c r="V382" s="362" t="s">
        <v>824</v>
      </c>
      <c r="W382" s="362"/>
      <c r="X382" s="362" t="s">
        <v>9</v>
      </c>
      <c r="Y382" s="362" t="s">
        <v>50</v>
      </c>
      <c r="Z382" s="362" t="s">
        <v>90</v>
      </c>
      <c r="AA382" s="366" t="s">
        <v>90</v>
      </c>
      <c r="AB382" s="362" t="s">
        <v>90</v>
      </c>
      <c r="AC382" s="362"/>
      <c r="AD382" s="362"/>
      <c r="AE382" s="362"/>
      <c r="AF382" s="362"/>
      <c r="AG382" s="362"/>
      <c r="AH382" s="362"/>
      <c r="AI382" s="362" t="s">
        <v>7017</v>
      </c>
      <c r="AJ382" s="362" t="s">
        <v>19</v>
      </c>
      <c r="AK382" s="362" t="s">
        <v>40</v>
      </c>
      <c r="AL382" s="362"/>
      <c r="AM382" s="362"/>
      <c r="AN382" s="362"/>
      <c r="AO382" s="362"/>
      <c r="AP382" s="361"/>
      <c r="AR382">
        <v>1</v>
      </c>
      <c r="AS382" t="s">
        <v>9</v>
      </c>
      <c r="AT382" t="s">
        <v>9</v>
      </c>
    </row>
    <row r="383" spans="2:46" ht="15" customHeight="1" x14ac:dyDescent="0.35">
      <c r="B383" s="362">
        <v>381</v>
      </c>
      <c r="C383" s="362" t="s">
        <v>1372</v>
      </c>
      <c r="D383" s="362">
        <v>472</v>
      </c>
      <c r="E383" s="362" t="s">
        <v>172</v>
      </c>
      <c r="F383" s="362"/>
      <c r="G383" s="362"/>
      <c r="H383" s="362"/>
      <c r="I383" s="362" t="s">
        <v>62</v>
      </c>
      <c r="J383" s="363" t="s">
        <v>1039</v>
      </c>
      <c r="K383" s="364" t="s">
        <v>1373</v>
      </c>
      <c r="L383" s="363"/>
      <c r="M383" s="362" t="s">
        <v>90</v>
      </c>
      <c r="N383" s="362" t="s">
        <v>9</v>
      </c>
      <c r="O383" s="362"/>
      <c r="P383" s="362" t="s">
        <v>90</v>
      </c>
      <c r="Q383" s="362" t="s">
        <v>90</v>
      </c>
      <c r="R383" s="362"/>
      <c r="S383" s="361" t="s">
        <v>517</v>
      </c>
      <c r="T383" s="362"/>
      <c r="U383" s="362"/>
      <c r="V383" s="362" t="s">
        <v>824</v>
      </c>
      <c r="W383" s="362"/>
      <c r="X383" s="362" t="s">
        <v>9</v>
      </c>
      <c r="Y383" s="362" t="s">
        <v>50</v>
      </c>
      <c r="Z383" s="362" t="s">
        <v>90</v>
      </c>
      <c r="AA383" s="366" t="s">
        <v>90</v>
      </c>
      <c r="AB383" s="362" t="s">
        <v>90</v>
      </c>
      <c r="AC383" s="362"/>
      <c r="AD383" s="362"/>
      <c r="AE383" s="362"/>
      <c r="AF383" s="362"/>
      <c r="AG383" s="362"/>
      <c r="AH383" s="362"/>
      <c r="AI383" s="362" t="s">
        <v>7017</v>
      </c>
      <c r="AJ383" s="362" t="s">
        <v>19</v>
      </c>
      <c r="AK383" s="362" t="s">
        <v>40</v>
      </c>
      <c r="AL383" s="362"/>
      <c r="AM383" s="362"/>
      <c r="AN383" s="362"/>
      <c r="AO383" s="362"/>
      <c r="AP383" s="361"/>
      <c r="AR383">
        <v>1</v>
      </c>
      <c r="AS383" t="s">
        <v>9</v>
      </c>
      <c r="AT383" t="s">
        <v>9</v>
      </c>
    </row>
    <row r="384" spans="2:46" ht="15" customHeight="1" x14ac:dyDescent="0.35">
      <c r="B384" s="362">
        <v>382</v>
      </c>
      <c r="C384" s="362" t="s">
        <v>1374</v>
      </c>
      <c r="D384" s="362">
        <v>472</v>
      </c>
      <c r="E384" s="362" t="s">
        <v>172</v>
      </c>
      <c r="F384" s="362"/>
      <c r="G384" s="362"/>
      <c r="H384" s="362"/>
      <c r="I384" s="362" t="s">
        <v>58</v>
      </c>
      <c r="J384" s="362" t="s">
        <v>217</v>
      </c>
      <c r="K384" s="361" t="s">
        <v>1375</v>
      </c>
      <c r="L384" s="362"/>
      <c r="M384" s="362" t="s">
        <v>90</v>
      </c>
      <c r="N384" s="362" t="s">
        <v>9</v>
      </c>
      <c r="O384" s="362"/>
      <c r="P384" s="362" t="s">
        <v>90</v>
      </c>
      <c r="Q384" s="362" t="s">
        <v>90</v>
      </c>
      <c r="R384" s="362"/>
      <c r="S384" s="361"/>
      <c r="T384" s="362"/>
      <c r="U384" s="362"/>
      <c r="V384" s="362" t="s">
        <v>202</v>
      </c>
      <c r="W384" s="362"/>
      <c r="X384" s="362" t="s">
        <v>9</v>
      </c>
      <c r="Y384" s="362" t="s">
        <v>9</v>
      </c>
      <c r="Z384" s="362" t="s">
        <v>1376</v>
      </c>
      <c r="AA384" s="366">
        <v>45854</v>
      </c>
      <c r="AB384" s="367" t="s">
        <v>1377</v>
      </c>
      <c r="AC384" s="362"/>
      <c r="AD384" s="362"/>
      <c r="AE384" s="362"/>
      <c r="AF384" s="362"/>
      <c r="AG384" s="362"/>
      <c r="AH384" s="362"/>
      <c r="AI384" s="362" t="s">
        <v>7011</v>
      </c>
      <c r="AJ384" s="362" t="s">
        <v>19</v>
      </c>
      <c r="AK384" s="362" t="s">
        <v>39</v>
      </c>
      <c r="AL384" s="362"/>
      <c r="AM384" s="362"/>
      <c r="AN384" s="362"/>
      <c r="AO384" s="368">
        <v>45854</v>
      </c>
      <c r="AP384" s="361" t="s">
        <v>1377</v>
      </c>
      <c r="AR384">
        <v>1</v>
      </c>
      <c r="AS384" t="s">
        <v>9</v>
      </c>
      <c r="AT384" t="s">
        <v>9</v>
      </c>
    </row>
    <row r="385" spans="2:46" ht="15" customHeight="1" x14ac:dyDescent="0.35">
      <c r="B385" s="362">
        <v>383</v>
      </c>
      <c r="C385" s="362" t="s">
        <v>1378</v>
      </c>
      <c r="D385" s="362">
        <v>472</v>
      </c>
      <c r="E385" s="362" t="s">
        <v>172</v>
      </c>
      <c r="F385" s="362"/>
      <c r="G385" s="362"/>
      <c r="H385" s="362"/>
      <c r="I385" s="362" t="s">
        <v>60</v>
      </c>
      <c r="J385" s="363" t="s">
        <v>195</v>
      </c>
      <c r="K385" s="364" t="s">
        <v>374</v>
      </c>
      <c r="L385" s="363"/>
      <c r="M385" s="362" t="s">
        <v>90</v>
      </c>
      <c r="N385" s="362" t="s">
        <v>9</v>
      </c>
      <c r="O385" s="362"/>
      <c r="P385" s="362" t="s">
        <v>90</v>
      </c>
      <c r="Q385" s="362" t="s">
        <v>90</v>
      </c>
      <c r="R385" s="362"/>
      <c r="S385" s="361" t="s">
        <v>375</v>
      </c>
      <c r="T385" s="362" t="s">
        <v>113</v>
      </c>
      <c r="U385" s="362" t="s">
        <v>366</v>
      </c>
      <c r="V385" s="363" t="s">
        <v>366</v>
      </c>
      <c r="W385" s="363"/>
      <c r="X385" s="362" t="s">
        <v>9</v>
      </c>
      <c r="Y385" s="362" t="s">
        <v>9</v>
      </c>
      <c r="Z385" s="362" t="s">
        <v>90</v>
      </c>
      <c r="AA385" s="366" t="s">
        <v>90</v>
      </c>
      <c r="AB385" s="370" t="s">
        <v>90</v>
      </c>
      <c r="AC385" s="362"/>
      <c r="AD385" s="362"/>
      <c r="AE385" s="362"/>
      <c r="AF385" s="362"/>
      <c r="AG385" s="362"/>
      <c r="AH385" s="362"/>
      <c r="AI385" s="362" t="s">
        <v>7013</v>
      </c>
      <c r="AJ385" s="362" t="s">
        <v>13</v>
      </c>
      <c r="AK385" s="362" t="s">
        <v>40</v>
      </c>
      <c r="AL385" s="362"/>
      <c r="AM385" s="362"/>
      <c r="AN385" s="362"/>
      <c r="AO385" s="362"/>
      <c r="AP385" s="361"/>
      <c r="AR385">
        <v>1</v>
      </c>
      <c r="AS385" t="s">
        <v>9</v>
      </c>
      <c r="AT385" t="s">
        <v>9</v>
      </c>
    </row>
    <row r="386" spans="2:46" ht="15" customHeight="1" x14ac:dyDescent="0.35">
      <c r="B386" s="362">
        <v>384</v>
      </c>
      <c r="C386" s="362" t="s">
        <v>1379</v>
      </c>
      <c r="D386" s="362">
        <v>472</v>
      </c>
      <c r="E386" s="362" t="s">
        <v>172</v>
      </c>
      <c r="F386" s="362"/>
      <c r="G386" s="362"/>
      <c r="H386" s="362"/>
      <c r="I386" s="362" t="s">
        <v>59</v>
      </c>
      <c r="J386" s="362" t="s">
        <v>14</v>
      </c>
      <c r="K386" s="361" t="s">
        <v>1380</v>
      </c>
      <c r="L386" s="362"/>
      <c r="M386" s="362" t="s">
        <v>90</v>
      </c>
      <c r="N386" s="362" t="s">
        <v>9</v>
      </c>
      <c r="O386" s="362"/>
      <c r="P386" s="362" t="s">
        <v>90</v>
      </c>
      <c r="Q386" s="362" t="s">
        <v>90</v>
      </c>
      <c r="R386" s="362"/>
      <c r="S386" s="361" t="s">
        <v>1381</v>
      </c>
      <c r="T386" s="362"/>
      <c r="U386" s="362"/>
      <c r="V386" s="362" t="s">
        <v>176</v>
      </c>
      <c r="W386" s="362"/>
      <c r="X386" s="362" t="s">
        <v>9</v>
      </c>
      <c r="Y386" s="362" t="s">
        <v>46</v>
      </c>
      <c r="Z386" s="362" t="s">
        <v>90</v>
      </c>
      <c r="AA386" s="366" t="s">
        <v>90</v>
      </c>
      <c r="AB386" s="362" t="s">
        <v>90</v>
      </c>
      <c r="AC386" s="362"/>
      <c r="AD386" s="362"/>
      <c r="AE386" s="362"/>
      <c r="AF386" s="362"/>
      <c r="AG386" s="362"/>
      <c r="AH386" s="362"/>
      <c r="AI386" s="362" t="s">
        <v>7012</v>
      </c>
      <c r="AJ386" s="362" t="s">
        <v>25</v>
      </c>
      <c r="AK386" s="362" t="s">
        <v>40</v>
      </c>
      <c r="AL386" s="362"/>
      <c r="AM386" s="362"/>
      <c r="AN386" s="362"/>
      <c r="AO386" s="362"/>
      <c r="AP386" s="361"/>
      <c r="AR386">
        <v>1</v>
      </c>
      <c r="AS386" t="s">
        <v>9</v>
      </c>
      <c r="AT386" t="s">
        <v>9</v>
      </c>
    </row>
    <row r="387" spans="2:46" ht="15" customHeight="1" x14ac:dyDescent="0.35">
      <c r="B387" s="362">
        <v>385</v>
      </c>
      <c r="C387" s="362" t="s">
        <v>1382</v>
      </c>
      <c r="D387" s="362">
        <v>472</v>
      </c>
      <c r="E387" s="362" t="s">
        <v>172</v>
      </c>
      <c r="F387" s="362"/>
      <c r="G387" s="362"/>
      <c r="H387" s="362"/>
      <c r="I387" s="362" t="s">
        <v>62</v>
      </c>
      <c r="J387" s="363" t="s">
        <v>400</v>
      </c>
      <c r="K387" s="364" t="s">
        <v>1383</v>
      </c>
      <c r="L387" s="363"/>
      <c r="M387" s="362" t="s">
        <v>90</v>
      </c>
      <c r="N387" s="362" t="s">
        <v>9</v>
      </c>
      <c r="O387" s="362"/>
      <c r="P387" s="362" t="s">
        <v>90</v>
      </c>
      <c r="Q387" s="362" t="s">
        <v>90</v>
      </c>
      <c r="R387" s="362"/>
      <c r="S387" s="361"/>
      <c r="T387" s="362"/>
      <c r="U387" s="362"/>
      <c r="V387" s="363" t="s">
        <v>366</v>
      </c>
      <c r="W387" s="363"/>
      <c r="X387" s="363"/>
      <c r="Y387" s="362" t="s">
        <v>45</v>
      </c>
      <c r="Z387" s="362" t="s">
        <v>181</v>
      </c>
      <c r="AA387" s="366">
        <v>45782</v>
      </c>
      <c r="AB387" s="362" t="s">
        <v>800</v>
      </c>
      <c r="AC387" s="362"/>
      <c r="AD387" s="362"/>
      <c r="AE387" s="362"/>
      <c r="AF387" s="362"/>
      <c r="AG387" s="362"/>
      <c r="AH387" s="362"/>
      <c r="AI387" s="362" t="s">
        <v>7017</v>
      </c>
      <c r="AJ387" s="362" t="s">
        <v>19</v>
      </c>
      <c r="AK387" s="362" t="s">
        <v>39</v>
      </c>
      <c r="AL387" s="362"/>
      <c r="AM387" s="362"/>
      <c r="AN387" s="362"/>
      <c r="AO387" s="368">
        <v>45782</v>
      </c>
      <c r="AP387" s="361" t="s">
        <v>800</v>
      </c>
      <c r="AR387">
        <v>1</v>
      </c>
      <c r="AS387" t="s">
        <v>539</v>
      </c>
      <c r="AT387" t="s">
        <v>5840</v>
      </c>
    </row>
    <row r="388" spans="2:46" ht="15" customHeight="1" x14ac:dyDescent="0.35">
      <c r="B388" s="362">
        <v>386</v>
      </c>
      <c r="C388" s="362" t="s">
        <v>1384</v>
      </c>
      <c r="D388" s="362">
        <v>472</v>
      </c>
      <c r="E388" s="362" t="s">
        <v>172</v>
      </c>
      <c r="F388" s="362"/>
      <c r="G388" s="362"/>
      <c r="H388" s="362"/>
      <c r="I388" s="362" t="s">
        <v>57</v>
      </c>
      <c r="J388" s="363" t="s">
        <v>1385</v>
      </c>
      <c r="K388" s="364" t="s">
        <v>1386</v>
      </c>
      <c r="L388" s="363"/>
      <c r="M388" s="362" t="s">
        <v>90</v>
      </c>
      <c r="N388" s="362" t="s">
        <v>9</v>
      </c>
      <c r="O388" s="362"/>
      <c r="P388" s="362" t="s">
        <v>90</v>
      </c>
      <c r="Q388" s="362" t="s">
        <v>90</v>
      </c>
      <c r="R388" s="362"/>
      <c r="S388" s="361" t="s">
        <v>1387</v>
      </c>
      <c r="T388" s="362"/>
      <c r="U388" s="362"/>
      <c r="V388" s="362" t="s">
        <v>176</v>
      </c>
      <c r="W388" s="362"/>
      <c r="X388" s="362" t="s">
        <v>9</v>
      </c>
      <c r="Y388" s="362" t="s">
        <v>50</v>
      </c>
      <c r="Z388" s="362" t="s">
        <v>90</v>
      </c>
      <c r="AA388" s="366" t="s">
        <v>90</v>
      </c>
      <c r="AB388" s="362" t="s">
        <v>90</v>
      </c>
      <c r="AC388" s="362"/>
      <c r="AD388" s="362"/>
      <c r="AE388" s="362"/>
      <c r="AF388" s="362"/>
      <c r="AG388" s="362"/>
      <c r="AH388" s="362"/>
      <c r="AI388" s="362" t="s">
        <v>7009</v>
      </c>
      <c r="AJ388" s="362" t="s">
        <v>14</v>
      </c>
      <c r="AK388" s="362" t="s">
        <v>40</v>
      </c>
      <c r="AL388" s="362"/>
      <c r="AM388" s="362"/>
      <c r="AN388" s="362"/>
      <c r="AO388" s="362"/>
      <c r="AP388" s="361"/>
      <c r="AR388">
        <v>1</v>
      </c>
      <c r="AS388" t="s">
        <v>9</v>
      </c>
      <c r="AT388" t="s">
        <v>9</v>
      </c>
    </row>
    <row r="389" spans="2:46" ht="15" customHeight="1" x14ac:dyDescent="0.35">
      <c r="B389" s="362">
        <v>387</v>
      </c>
      <c r="C389" s="362" t="s">
        <v>1388</v>
      </c>
      <c r="D389" s="362">
        <v>472</v>
      </c>
      <c r="E389" s="362" t="s">
        <v>172</v>
      </c>
      <c r="F389" s="362"/>
      <c r="G389" s="362"/>
      <c r="H389" s="362"/>
      <c r="I389" s="362" t="s">
        <v>57</v>
      </c>
      <c r="J389" s="363" t="s">
        <v>1168</v>
      </c>
      <c r="K389" s="361" t="s">
        <v>1389</v>
      </c>
      <c r="L389" s="362"/>
      <c r="M389" s="362" t="s">
        <v>90</v>
      </c>
      <c r="N389" s="362" t="s">
        <v>180</v>
      </c>
      <c r="O389" s="362"/>
      <c r="P389" s="362" t="s">
        <v>90</v>
      </c>
      <c r="Q389" s="362" t="s">
        <v>90</v>
      </c>
      <c r="R389" s="362"/>
      <c r="S389" s="361"/>
      <c r="T389" s="362"/>
      <c r="U389" s="362"/>
      <c r="V389" s="363" t="s">
        <v>133</v>
      </c>
      <c r="W389" s="363"/>
      <c r="X389" s="363"/>
      <c r="Y389" s="362" t="s">
        <v>45</v>
      </c>
      <c r="Z389" s="362" t="s">
        <v>181</v>
      </c>
      <c r="AA389" s="366">
        <v>45790</v>
      </c>
      <c r="AB389" s="367" t="s">
        <v>1390</v>
      </c>
      <c r="AC389" s="362"/>
      <c r="AD389" s="362"/>
      <c r="AE389" s="362"/>
      <c r="AF389" s="362"/>
      <c r="AG389" s="362"/>
      <c r="AH389" s="362"/>
      <c r="AI389" s="362" t="s">
        <v>7009</v>
      </c>
      <c r="AJ389" s="362" t="s">
        <v>14</v>
      </c>
      <c r="AK389" s="362" t="s">
        <v>39</v>
      </c>
      <c r="AL389" s="362"/>
      <c r="AM389" s="362"/>
      <c r="AN389" s="362"/>
      <c r="AO389" s="368">
        <v>45790</v>
      </c>
      <c r="AP389" s="361" t="s">
        <v>1390</v>
      </c>
      <c r="AR389">
        <v>1</v>
      </c>
      <c r="AS389" t="s">
        <v>539</v>
      </c>
      <c r="AT389" t="s">
        <v>5841</v>
      </c>
    </row>
    <row r="390" spans="2:46" ht="15" customHeight="1" x14ac:dyDescent="0.35">
      <c r="B390" s="362">
        <v>388</v>
      </c>
      <c r="C390" s="362" t="s">
        <v>1391</v>
      </c>
      <c r="D390" s="362">
        <v>472</v>
      </c>
      <c r="E390" s="362" t="s">
        <v>172</v>
      </c>
      <c r="F390" s="362"/>
      <c r="G390" s="362" t="s">
        <v>63</v>
      </c>
      <c r="H390" s="362" t="s">
        <v>63</v>
      </c>
      <c r="I390" s="362" t="s">
        <v>63</v>
      </c>
      <c r="J390" s="362" t="s">
        <v>77</v>
      </c>
      <c r="K390" s="361" t="s">
        <v>1392</v>
      </c>
      <c r="L390" s="362"/>
      <c r="M390" s="362" t="s">
        <v>90</v>
      </c>
      <c r="N390" s="362" t="s">
        <v>9</v>
      </c>
      <c r="O390" s="362"/>
      <c r="P390" s="362" t="s">
        <v>90</v>
      </c>
      <c r="Q390" s="362" t="s">
        <v>90</v>
      </c>
      <c r="R390" s="362"/>
      <c r="S390" s="361" t="s">
        <v>1393</v>
      </c>
      <c r="T390" s="362"/>
      <c r="U390" s="362"/>
      <c r="V390" s="362" t="s">
        <v>844</v>
      </c>
      <c r="W390" s="362"/>
      <c r="X390" s="362"/>
      <c r="Y390" s="362" t="s">
        <v>48</v>
      </c>
      <c r="Z390" s="362" t="s">
        <v>90</v>
      </c>
      <c r="AA390" s="366" t="s">
        <v>90</v>
      </c>
      <c r="AB390" s="362" t="s">
        <v>90</v>
      </c>
      <c r="AC390" s="362"/>
      <c r="AD390" s="362"/>
      <c r="AE390" s="362"/>
      <c r="AF390" s="362"/>
      <c r="AG390" s="362"/>
      <c r="AH390" s="362"/>
      <c r="AI390" s="362" t="s">
        <v>7018</v>
      </c>
      <c r="AJ390" s="362" t="s">
        <v>19</v>
      </c>
      <c r="AK390" s="362" t="s">
        <v>40</v>
      </c>
      <c r="AL390" s="362" t="s">
        <v>4410</v>
      </c>
      <c r="AM390" s="362">
        <v>0</v>
      </c>
      <c r="AN390" s="362"/>
      <c r="AO390" s="362"/>
      <c r="AP390" s="361"/>
      <c r="AR390">
        <v>1</v>
      </c>
      <c r="AS390" t="s">
        <v>5839</v>
      </c>
      <c r="AT390" t="s">
        <v>5839</v>
      </c>
    </row>
    <row r="391" spans="2:46" ht="15" customHeight="1" x14ac:dyDescent="0.35">
      <c r="B391" s="362">
        <v>389</v>
      </c>
      <c r="C391" s="362" t="s">
        <v>1394</v>
      </c>
      <c r="D391" s="362">
        <v>472</v>
      </c>
      <c r="E391" s="362" t="s">
        <v>172</v>
      </c>
      <c r="F391" s="362"/>
      <c r="G391" s="362" t="s">
        <v>63</v>
      </c>
      <c r="H391" s="362" t="s">
        <v>63</v>
      </c>
      <c r="I391" s="362" t="s">
        <v>63</v>
      </c>
      <c r="J391" s="362" t="s">
        <v>63</v>
      </c>
      <c r="K391" s="361" t="s">
        <v>1395</v>
      </c>
      <c r="L391" s="362"/>
      <c r="M391" s="362" t="s">
        <v>90</v>
      </c>
      <c r="N391" s="362" t="s">
        <v>9</v>
      </c>
      <c r="O391" s="362"/>
      <c r="P391" s="362" t="s">
        <v>90</v>
      </c>
      <c r="Q391" s="362" t="s">
        <v>90</v>
      </c>
      <c r="R391" s="362"/>
      <c r="S391" s="361"/>
      <c r="T391" s="362"/>
      <c r="U391" s="362"/>
      <c r="V391" s="362" t="s">
        <v>844</v>
      </c>
      <c r="W391" s="362"/>
      <c r="X391" s="362"/>
      <c r="Y391" s="362" t="s">
        <v>45</v>
      </c>
      <c r="Z391" s="362" t="s">
        <v>90</v>
      </c>
      <c r="AA391" s="366" t="s">
        <v>90</v>
      </c>
      <c r="AB391" s="367" t="s">
        <v>1396</v>
      </c>
      <c r="AC391" s="362"/>
      <c r="AD391" s="362"/>
      <c r="AE391" s="362"/>
      <c r="AF391" s="362"/>
      <c r="AG391" s="362"/>
      <c r="AH391" s="362"/>
      <c r="AI391" s="362" t="s">
        <v>7018</v>
      </c>
      <c r="AJ391" s="362" t="s">
        <v>19</v>
      </c>
      <c r="AK391" s="362" t="s">
        <v>39</v>
      </c>
      <c r="AL391" s="362" t="s">
        <v>45</v>
      </c>
      <c r="AM391" s="362">
        <v>0</v>
      </c>
      <c r="AN391" s="362"/>
      <c r="AO391" s="368" t="s">
        <v>90</v>
      </c>
      <c r="AP391" s="361" t="s">
        <v>1396</v>
      </c>
      <c r="AR391">
        <v>1</v>
      </c>
      <c r="AS391" t="s">
        <v>539</v>
      </c>
      <c r="AT391" t="s">
        <v>5840</v>
      </c>
    </row>
    <row r="392" spans="2:46" ht="15" customHeight="1" x14ac:dyDescent="0.35">
      <c r="B392" s="362">
        <v>390</v>
      </c>
      <c r="C392" s="362" t="s">
        <v>1397</v>
      </c>
      <c r="D392" s="362">
        <v>472</v>
      </c>
      <c r="E392" s="362" t="s">
        <v>172</v>
      </c>
      <c r="F392" s="362"/>
      <c r="G392" s="362" t="s">
        <v>63</v>
      </c>
      <c r="H392" s="362" t="s">
        <v>63</v>
      </c>
      <c r="I392" s="362" t="s">
        <v>63</v>
      </c>
      <c r="J392" s="362" t="s">
        <v>1398</v>
      </c>
      <c r="K392" s="361" t="s">
        <v>1399</v>
      </c>
      <c r="L392" s="362"/>
      <c r="M392" s="362" t="s">
        <v>90</v>
      </c>
      <c r="N392" s="362" t="s">
        <v>9</v>
      </c>
      <c r="O392" s="362"/>
      <c r="P392" s="362" t="s">
        <v>90</v>
      </c>
      <c r="Q392" s="362" t="s">
        <v>90</v>
      </c>
      <c r="R392" s="362"/>
      <c r="S392" s="361" t="s">
        <v>1400</v>
      </c>
      <c r="T392" s="362"/>
      <c r="U392" s="362"/>
      <c r="V392" s="362" t="s">
        <v>844</v>
      </c>
      <c r="W392" s="362"/>
      <c r="X392" s="362"/>
      <c r="Y392" s="362" t="s">
        <v>48</v>
      </c>
      <c r="Z392" s="362" t="s">
        <v>90</v>
      </c>
      <c r="AA392" s="366" t="s">
        <v>90</v>
      </c>
      <c r="AB392" s="362" t="s">
        <v>90</v>
      </c>
      <c r="AC392" s="362"/>
      <c r="AD392" s="362"/>
      <c r="AE392" s="362"/>
      <c r="AF392" s="362"/>
      <c r="AG392" s="362"/>
      <c r="AH392" s="362"/>
      <c r="AI392" s="362" t="s">
        <v>7018</v>
      </c>
      <c r="AJ392" s="362" t="s">
        <v>19</v>
      </c>
      <c r="AK392" s="362" t="s">
        <v>40</v>
      </c>
      <c r="AL392" s="362" t="s">
        <v>4410</v>
      </c>
      <c r="AM392" s="362" t="s">
        <v>1400</v>
      </c>
      <c r="AN392" s="362"/>
      <c r="AO392" s="362"/>
      <c r="AP392" s="361"/>
      <c r="AR392">
        <v>1</v>
      </c>
      <c r="AS392" t="s">
        <v>5839</v>
      </c>
      <c r="AT392" t="s">
        <v>5839</v>
      </c>
    </row>
    <row r="393" spans="2:46" ht="15" customHeight="1" x14ac:dyDescent="0.35">
      <c r="B393" s="362">
        <v>391</v>
      </c>
      <c r="C393" s="362" t="s">
        <v>1401</v>
      </c>
      <c r="D393" s="362">
        <v>472</v>
      </c>
      <c r="E393" s="362" t="s">
        <v>172</v>
      </c>
      <c r="F393" s="362"/>
      <c r="G393" s="362" t="s">
        <v>63</v>
      </c>
      <c r="H393" s="362" t="s">
        <v>63</v>
      </c>
      <c r="I393" s="362" t="s">
        <v>63</v>
      </c>
      <c r="J393" s="362" t="s">
        <v>63</v>
      </c>
      <c r="K393" s="361" t="s">
        <v>1402</v>
      </c>
      <c r="L393" s="362"/>
      <c r="M393" s="362" t="s">
        <v>90</v>
      </c>
      <c r="N393" s="362" t="s">
        <v>9</v>
      </c>
      <c r="O393" s="362"/>
      <c r="P393" s="362" t="s">
        <v>90</v>
      </c>
      <c r="Q393" s="362" t="s">
        <v>90</v>
      </c>
      <c r="R393" s="362"/>
      <c r="S393" s="361" t="s">
        <v>1403</v>
      </c>
      <c r="T393" s="362"/>
      <c r="U393" s="362"/>
      <c r="V393" s="362" t="s">
        <v>844</v>
      </c>
      <c r="W393" s="362"/>
      <c r="X393" s="362"/>
      <c r="Y393" s="362" t="s">
        <v>48</v>
      </c>
      <c r="Z393" s="362" t="s">
        <v>90</v>
      </c>
      <c r="AA393" s="366" t="s">
        <v>90</v>
      </c>
      <c r="AB393" s="362" t="s">
        <v>90</v>
      </c>
      <c r="AC393" s="362"/>
      <c r="AD393" s="362"/>
      <c r="AE393" s="362"/>
      <c r="AF393" s="362"/>
      <c r="AG393" s="362"/>
      <c r="AH393" s="362"/>
      <c r="AI393" s="362" t="s">
        <v>7018</v>
      </c>
      <c r="AJ393" s="362" t="s">
        <v>19</v>
      </c>
      <c r="AK393" s="362" t="s">
        <v>40</v>
      </c>
      <c r="AL393" s="362" t="s">
        <v>4410</v>
      </c>
      <c r="AM393" s="362">
        <v>0</v>
      </c>
      <c r="AN393" s="362"/>
      <c r="AO393" s="362"/>
      <c r="AP393" s="361"/>
      <c r="AR393">
        <v>1</v>
      </c>
      <c r="AS393" t="s">
        <v>5839</v>
      </c>
      <c r="AT393" t="s">
        <v>5839</v>
      </c>
    </row>
    <row r="394" spans="2:46" ht="15" customHeight="1" x14ac:dyDescent="0.35">
      <c r="B394" s="362">
        <v>392</v>
      </c>
      <c r="C394" s="362" t="s">
        <v>1404</v>
      </c>
      <c r="D394" s="362">
        <v>472</v>
      </c>
      <c r="E394" s="362" t="s">
        <v>172</v>
      </c>
      <c r="F394" s="362"/>
      <c r="G394" s="362" t="s">
        <v>63</v>
      </c>
      <c r="H394" s="362" t="s">
        <v>63</v>
      </c>
      <c r="I394" s="362" t="s">
        <v>63</v>
      </c>
      <c r="J394" s="362" t="s">
        <v>63</v>
      </c>
      <c r="K394" s="361" t="s">
        <v>1405</v>
      </c>
      <c r="L394" s="362"/>
      <c r="M394" s="362" t="s">
        <v>90</v>
      </c>
      <c r="N394" s="362" t="s">
        <v>9</v>
      </c>
      <c r="O394" s="362"/>
      <c r="P394" s="362" t="s">
        <v>90</v>
      </c>
      <c r="Q394" s="362" t="s">
        <v>90</v>
      </c>
      <c r="R394" s="362"/>
      <c r="S394" s="361"/>
      <c r="T394" s="362"/>
      <c r="U394" s="362"/>
      <c r="V394" s="362" t="s">
        <v>844</v>
      </c>
      <c r="W394" s="362"/>
      <c r="X394" s="362"/>
      <c r="Y394" s="362" t="s">
        <v>45</v>
      </c>
      <c r="Z394" s="362" t="s">
        <v>90</v>
      </c>
      <c r="AA394" s="366" t="s">
        <v>90</v>
      </c>
      <c r="AB394" s="367" t="s">
        <v>1406</v>
      </c>
      <c r="AC394" s="362"/>
      <c r="AD394" s="362"/>
      <c r="AE394" s="362"/>
      <c r="AF394" s="362"/>
      <c r="AG394" s="362"/>
      <c r="AH394" s="362"/>
      <c r="AI394" s="362" t="s">
        <v>7018</v>
      </c>
      <c r="AJ394" s="362" t="s">
        <v>19</v>
      </c>
      <c r="AK394" s="362" t="s">
        <v>39</v>
      </c>
      <c r="AL394" s="362" t="s">
        <v>45</v>
      </c>
      <c r="AM394" s="362">
        <v>0</v>
      </c>
      <c r="AN394" s="362"/>
      <c r="AO394" s="368" t="s">
        <v>90</v>
      </c>
      <c r="AP394" s="361" t="s">
        <v>1406</v>
      </c>
      <c r="AR394">
        <v>1</v>
      </c>
      <c r="AS394" t="s">
        <v>539</v>
      </c>
      <c r="AT394" t="s">
        <v>5840</v>
      </c>
    </row>
    <row r="395" spans="2:46" ht="15" customHeight="1" x14ac:dyDescent="0.35">
      <c r="B395" s="362">
        <v>393</v>
      </c>
      <c r="C395" s="362">
        <v>394</v>
      </c>
      <c r="D395" s="362">
        <v>472</v>
      </c>
      <c r="E395" s="362" t="s">
        <v>172</v>
      </c>
      <c r="F395" s="362"/>
      <c r="G395" s="362"/>
      <c r="H395" s="362"/>
      <c r="I395" s="362" t="s">
        <v>60</v>
      </c>
      <c r="J395" s="362" t="s">
        <v>1407</v>
      </c>
      <c r="K395" s="361" t="s">
        <v>1408</v>
      </c>
      <c r="L395" s="361"/>
      <c r="M395" s="362" t="s">
        <v>90</v>
      </c>
      <c r="N395" s="362" t="s">
        <v>9</v>
      </c>
      <c r="O395" s="362"/>
      <c r="P395" s="362" t="s">
        <v>90</v>
      </c>
      <c r="Q395" s="362" t="s">
        <v>90</v>
      </c>
      <c r="R395" s="362"/>
      <c r="S395" s="361"/>
      <c r="T395" s="362"/>
      <c r="U395" s="362"/>
      <c r="V395" s="362" t="s">
        <v>125</v>
      </c>
      <c r="W395" s="362"/>
      <c r="X395" s="362"/>
      <c r="Y395" s="362" t="s">
        <v>45</v>
      </c>
      <c r="Z395" s="362" t="s">
        <v>181</v>
      </c>
      <c r="AA395" s="366">
        <v>45846</v>
      </c>
      <c r="AB395" s="367" t="s">
        <v>1409</v>
      </c>
      <c r="AC395" s="362"/>
      <c r="AD395" s="362"/>
      <c r="AE395" s="362"/>
      <c r="AF395" s="362"/>
      <c r="AG395" s="362"/>
      <c r="AH395" s="362"/>
      <c r="AI395" s="362" t="s">
        <v>7013</v>
      </c>
      <c r="AJ395" s="362" t="s">
        <v>13</v>
      </c>
      <c r="AK395" s="362" t="s">
        <v>39</v>
      </c>
      <c r="AL395" s="362"/>
      <c r="AM395" s="362"/>
      <c r="AN395" s="362"/>
      <c r="AO395" s="368">
        <v>45846</v>
      </c>
      <c r="AP395" s="361" t="s">
        <v>1409</v>
      </c>
      <c r="AR395">
        <v>1</v>
      </c>
      <c r="AS395" t="s">
        <v>539</v>
      </c>
      <c r="AT395" t="s">
        <v>5840</v>
      </c>
    </row>
    <row r="396" spans="2:46" ht="15" customHeight="1" x14ac:dyDescent="0.35">
      <c r="B396" s="362">
        <v>394</v>
      </c>
      <c r="C396" s="362">
        <v>395</v>
      </c>
      <c r="D396" s="362">
        <v>472</v>
      </c>
      <c r="E396" s="362" t="s">
        <v>172</v>
      </c>
      <c r="F396" s="362"/>
      <c r="G396" s="362"/>
      <c r="H396" s="362"/>
      <c r="I396" s="362" t="s">
        <v>64</v>
      </c>
      <c r="J396" s="362" t="s">
        <v>1410</v>
      </c>
      <c r="K396" s="361" t="s">
        <v>1411</v>
      </c>
      <c r="L396" s="362"/>
      <c r="M396" s="362" t="s">
        <v>90</v>
      </c>
      <c r="N396" s="362" t="s">
        <v>9</v>
      </c>
      <c r="O396" s="362"/>
      <c r="P396" s="362" t="s">
        <v>90</v>
      </c>
      <c r="Q396" s="362" t="s">
        <v>90</v>
      </c>
      <c r="R396" s="362"/>
      <c r="S396" s="361" t="s">
        <v>1412</v>
      </c>
      <c r="T396" s="362"/>
      <c r="U396" s="362"/>
      <c r="V396" s="362" t="s">
        <v>1271</v>
      </c>
      <c r="W396" s="362"/>
      <c r="X396" s="362"/>
      <c r="Y396" s="362" t="s">
        <v>45</v>
      </c>
      <c r="Z396" s="362" t="s">
        <v>1304</v>
      </c>
      <c r="AA396" s="366">
        <v>45846</v>
      </c>
      <c r="AB396" s="362" t="s">
        <v>1413</v>
      </c>
      <c r="AC396" s="362"/>
      <c r="AD396" s="362"/>
      <c r="AE396" s="362"/>
      <c r="AF396" s="362"/>
      <c r="AG396" s="362"/>
      <c r="AH396" s="362"/>
      <c r="AI396" s="362" t="s">
        <v>7023</v>
      </c>
      <c r="AJ396" s="362" t="s">
        <v>13</v>
      </c>
      <c r="AK396" s="362" t="s">
        <v>39</v>
      </c>
      <c r="AL396" s="362"/>
      <c r="AM396" s="362"/>
      <c r="AN396" s="362"/>
      <c r="AO396" s="368">
        <v>45846</v>
      </c>
      <c r="AP396" s="361" t="s">
        <v>680</v>
      </c>
      <c r="AR396">
        <v>1</v>
      </c>
      <c r="AS396" t="s">
        <v>539</v>
      </c>
      <c r="AT396" t="s">
        <v>5840</v>
      </c>
    </row>
    <row r="397" spans="2:46" ht="15" customHeight="1" x14ac:dyDescent="0.35">
      <c r="B397" s="362">
        <v>395</v>
      </c>
      <c r="C397" s="362">
        <v>396</v>
      </c>
      <c r="D397" s="362">
        <v>472</v>
      </c>
      <c r="E397" s="362" t="s">
        <v>172</v>
      </c>
      <c r="F397" s="362"/>
      <c r="G397" s="362"/>
      <c r="H397" s="362"/>
      <c r="I397" s="362" t="s">
        <v>64</v>
      </c>
      <c r="J397" s="362" t="s">
        <v>1414</v>
      </c>
      <c r="K397" s="361" t="s">
        <v>1415</v>
      </c>
      <c r="L397" s="362"/>
      <c r="M397" s="362" t="s">
        <v>90</v>
      </c>
      <c r="N397" s="362" t="s">
        <v>9</v>
      </c>
      <c r="O397" s="362"/>
      <c r="P397" s="362" t="s">
        <v>90</v>
      </c>
      <c r="Q397" s="362" t="s">
        <v>90</v>
      </c>
      <c r="R397" s="362"/>
      <c r="S397" s="361" t="s">
        <v>1416</v>
      </c>
      <c r="T397" s="362"/>
      <c r="U397" s="362"/>
      <c r="V397" s="362" t="s">
        <v>1271</v>
      </c>
      <c r="W397" s="362"/>
      <c r="X397" s="362"/>
      <c r="Y397" s="362" t="s">
        <v>45</v>
      </c>
      <c r="Z397" s="362" t="s">
        <v>1304</v>
      </c>
      <c r="AA397" s="366">
        <v>45846</v>
      </c>
      <c r="AB397" s="367" t="s">
        <v>1305</v>
      </c>
      <c r="AC397" s="362"/>
      <c r="AD397" s="362"/>
      <c r="AE397" s="362"/>
      <c r="AF397" s="362"/>
      <c r="AG397" s="362"/>
      <c r="AH397" s="362"/>
      <c r="AI397" s="362" t="s">
        <v>7023</v>
      </c>
      <c r="AJ397" s="362" t="s">
        <v>13</v>
      </c>
      <c r="AK397" s="362" t="s">
        <v>39</v>
      </c>
      <c r="AL397" s="362"/>
      <c r="AM397" s="362"/>
      <c r="AN397" s="362"/>
      <c r="AO397" s="368">
        <v>45846</v>
      </c>
      <c r="AP397" s="361" t="s">
        <v>1305</v>
      </c>
      <c r="AR397">
        <v>1</v>
      </c>
      <c r="AS397" t="s">
        <v>539</v>
      </c>
      <c r="AT397" t="s">
        <v>5840</v>
      </c>
    </row>
    <row r="398" spans="2:46" ht="15" customHeight="1" x14ac:dyDescent="0.35">
      <c r="B398" s="362">
        <v>396</v>
      </c>
      <c r="C398" s="362">
        <v>397</v>
      </c>
      <c r="D398" s="362">
        <v>472</v>
      </c>
      <c r="E398" s="362" t="s">
        <v>172</v>
      </c>
      <c r="F398" s="362"/>
      <c r="G398" s="362"/>
      <c r="H398" s="362"/>
      <c r="I398" s="362" t="s">
        <v>64</v>
      </c>
      <c r="J398" s="362" t="s">
        <v>14</v>
      </c>
      <c r="K398" s="361" t="s">
        <v>1417</v>
      </c>
      <c r="L398" s="362"/>
      <c r="M398" s="362" t="s">
        <v>90</v>
      </c>
      <c r="N398" s="362" t="s">
        <v>9</v>
      </c>
      <c r="O398" s="362"/>
      <c r="P398" s="362" t="s">
        <v>90</v>
      </c>
      <c r="Q398" s="362" t="s">
        <v>90</v>
      </c>
      <c r="R398" s="362"/>
      <c r="S398" s="361" t="s">
        <v>1418</v>
      </c>
      <c r="T398" s="362"/>
      <c r="U398" s="362"/>
      <c r="V398" s="362" t="s">
        <v>1271</v>
      </c>
      <c r="W398" s="362"/>
      <c r="X398" s="362"/>
      <c r="Y398" s="362" t="s">
        <v>45</v>
      </c>
      <c r="Z398" s="362" t="s">
        <v>1304</v>
      </c>
      <c r="AA398" s="366">
        <v>45846</v>
      </c>
      <c r="AB398" s="367" t="s">
        <v>1305</v>
      </c>
      <c r="AC398" s="362"/>
      <c r="AD398" s="362"/>
      <c r="AE398" s="362"/>
      <c r="AF398" s="362"/>
      <c r="AG398" s="362"/>
      <c r="AH398" s="362"/>
      <c r="AI398" s="362" t="s">
        <v>7023</v>
      </c>
      <c r="AJ398" s="362" t="s">
        <v>13</v>
      </c>
      <c r="AK398" s="362" t="s">
        <v>39</v>
      </c>
      <c r="AL398" s="362"/>
      <c r="AM398" s="362"/>
      <c r="AN398" s="362"/>
      <c r="AO398" s="368">
        <v>45846</v>
      </c>
      <c r="AP398" s="361" t="s">
        <v>1305</v>
      </c>
      <c r="AR398">
        <v>1</v>
      </c>
      <c r="AS398" t="s">
        <v>539</v>
      </c>
      <c r="AT398" t="s">
        <v>5840</v>
      </c>
    </row>
    <row r="399" spans="2:46" ht="15" customHeight="1" x14ac:dyDescent="0.35">
      <c r="B399" s="362">
        <v>397</v>
      </c>
      <c r="C399" s="362">
        <v>398</v>
      </c>
      <c r="D399" s="362">
        <v>472</v>
      </c>
      <c r="E399" s="362" t="s">
        <v>172</v>
      </c>
      <c r="F399" s="362"/>
      <c r="G399" s="362"/>
      <c r="H399" s="362"/>
      <c r="I399" s="362" t="s">
        <v>26</v>
      </c>
      <c r="J399" s="362" t="s">
        <v>105</v>
      </c>
      <c r="K399" s="361" t="s">
        <v>1419</v>
      </c>
      <c r="L399" s="362"/>
      <c r="M399" s="362" t="s">
        <v>90</v>
      </c>
      <c r="N399" s="362" t="s">
        <v>180</v>
      </c>
      <c r="O399" s="362"/>
      <c r="P399" s="362" t="s">
        <v>90</v>
      </c>
      <c r="Q399" s="362" t="s">
        <v>90</v>
      </c>
      <c r="R399" s="362"/>
      <c r="S399" s="361"/>
      <c r="T399" s="362"/>
      <c r="U399" s="362"/>
      <c r="V399" s="362" t="s">
        <v>711</v>
      </c>
      <c r="W399" s="362"/>
      <c r="X399" s="362"/>
      <c r="Y399" s="362" t="s">
        <v>45</v>
      </c>
      <c r="Z399" s="362" t="s">
        <v>181</v>
      </c>
      <c r="AA399" s="366">
        <v>45777</v>
      </c>
      <c r="AB399" s="367" t="s">
        <v>1420</v>
      </c>
      <c r="AC399" s="362"/>
      <c r="AD399" s="362"/>
      <c r="AE399" s="362"/>
      <c r="AF399" s="362"/>
      <c r="AG399" s="362"/>
      <c r="AH399" s="362"/>
      <c r="AI399" s="362" t="s">
        <v>7016</v>
      </c>
      <c r="AJ399" s="362" t="s">
        <v>26</v>
      </c>
      <c r="AK399" s="362" t="s">
        <v>39</v>
      </c>
      <c r="AL399" s="362"/>
      <c r="AM399" s="362"/>
      <c r="AN399" s="362"/>
      <c r="AO399" s="368">
        <v>45777</v>
      </c>
      <c r="AP399" s="361" t="s">
        <v>1420</v>
      </c>
      <c r="AR399">
        <v>1</v>
      </c>
      <c r="AS399" t="s">
        <v>539</v>
      </c>
      <c r="AT399" t="s">
        <v>5841</v>
      </c>
    </row>
    <row r="400" spans="2:46" ht="15" customHeight="1" x14ac:dyDescent="0.35">
      <c r="B400" s="362">
        <v>398</v>
      </c>
      <c r="C400" s="362">
        <v>399</v>
      </c>
      <c r="D400" s="362">
        <v>472</v>
      </c>
      <c r="E400" s="362" t="s">
        <v>172</v>
      </c>
      <c r="F400" s="362"/>
      <c r="G400" s="362"/>
      <c r="H400" s="362"/>
      <c r="I400" s="362" t="s">
        <v>26</v>
      </c>
      <c r="J400" s="362" t="s">
        <v>105</v>
      </c>
      <c r="K400" s="361" t="s">
        <v>1421</v>
      </c>
      <c r="L400" s="362"/>
      <c r="M400" s="362" t="s">
        <v>90</v>
      </c>
      <c r="N400" s="362" t="s">
        <v>9</v>
      </c>
      <c r="O400" s="362"/>
      <c r="P400" s="362" t="s">
        <v>725</v>
      </c>
      <c r="Q400" s="362" t="s">
        <v>772</v>
      </c>
      <c r="R400" s="362"/>
      <c r="S400" s="361" t="s">
        <v>1422</v>
      </c>
      <c r="T400" s="362"/>
      <c r="U400" s="362"/>
      <c r="V400" s="362" t="s">
        <v>711</v>
      </c>
      <c r="W400" s="362"/>
      <c r="X400" s="362"/>
      <c r="Y400" s="362" t="s">
        <v>45</v>
      </c>
      <c r="Z400" s="362" t="s">
        <v>90</v>
      </c>
      <c r="AA400" s="366" t="s">
        <v>90</v>
      </c>
      <c r="AB400" s="370" t="s">
        <v>90</v>
      </c>
      <c r="AC400" s="362"/>
      <c r="AD400" s="362"/>
      <c r="AE400" s="362"/>
      <c r="AF400" s="362"/>
      <c r="AG400" s="362"/>
      <c r="AH400" s="362"/>
      <c r="AI400" s="362" t="s">
        <v>7016</v>
      </c>
      <c r="AJ400" s="362" t="s">
        <v>26</v>
      </c>
      <c r="AK400" s="362" t="s">
        <v>39</v>
      </c>
      <c r="AL400" s="362"/>
      <c r="AM400" s="362"/>
      <c r="AN400" s="362"/>
      <c r="AO400" s="368">
        <v>45920</v>
      </c>
      <c r="AP400" s="379" t="s">
        <v>1423</v>
      </c>
      <c r="AR400">
        <v>1</v>
      </c>
      <c r="AS400" t="s">
        <v>539</v>
      </c>
      <c r="AT400" t="s">
        <v>5840</v>
      </c>
    </row>
    <row r="401" spans="2:46" ht="15" customHeight="1" x14ac:dyDescent="0.35">
      <c r="B401" s="362">
        <v>399</v>
      </c>
      <c r="C401" s="362">
        <v>400</v>
      </c>
      <c r="D401" s="362">
        <v>472</v>
      </c>
      <c r="E401" s="362" t="s">
        <v>172</v>
      </c>
      <c r="F401" s="362"/>
      <c r="G401" s="362"/>
      <c r="H401" s="362"/>
      <c r="I401" s="362" t="s">
        <v>26</v>
      </c>
      <c r="J401" s="362" t="s">
        <v>105</v>
      </c>
      <c r="K401" s="361" t="s">
        <v>1424</v>
      </c>
      <c r="L401" s="362"/>
      <c r="M401" s="362" t="s">
        <v>90</v>
      </c>
      <c r="N401" s="362" t="s">
        <v>180</v>
      </c>
      <c r="O401" s="362"/>
      <c r="P401" s="362" t="s">
        <v>90</v>
      </c>
      <c r="Q401" s="362" t="s">
        <v>90</v>
      </c>
      <c r="R401" s="362"/>
      <c r="S401" s="361"/>
      <c r="T401" s="362"/>
      <c r="U401" s="362"/>
      <c r="V401" s="362" t="s">
        <v>711</v>
      </c>
      <c r="W401" s="362"/>
      <c r="X401" s="362"/>
      <c r="Y401" s="362" t="s">
        <v>45</v>
      </c>
      <c r="Z401" s="362" t="s">
        <v>181</v>
      </c>
      <c r="AA401" s="366">
        <v>45777</v>
      </c>
      <c r="AB401" s="367" t="s">
        <v>731</v>
      </c>
      <c r="AC401" s="362"/>
      <c r="AD401" s="362"/>
      <c r="AE401" s="362"/>
      <c r="AF401" s="362"/>
      <c r="AG401" s="362"/>
      <c r="AH401" s="362"/>
      <c r="AI401" s="362" t="s">
        <v>7016</v>
      </c>
      <c r="AJ401" s="362" t="s">
        <v>26</v>
      </c>
      <c r="AK401" s="362" t="s">
        <v>39</v>
      </c>
      <c r="AL401" s="362"/>
      <c r="AM401" s="362"/>
      <c r="AN401" s="362"/>
      <c r="AO401" s="368">
        <v>45777</v>
      </c>
      <c r="AP401" s="361" t="s">
        <v>731</v>
      </c>
      <c r="AR401">
        <v>1</v>
      </c>
      <c r="AS401" t="s">
        <v>539</v>
      </c>
      <c r="AT401" t="s">
        <v>5841</v>
      </c>
    </row>
    <row r="402" spans="2:46" ht="15" customHeight="1" x14ac:dyDescent="0.35">
      <c r="B402" s="362">
        <v>400</v>
      </c>
      <c r="C402" s="362">
        <v>401</v>
      </c>
      <c r="D402" s="362">
        <v>472</v>
      </c>
      <c r="E402" s="362" t="s">
        <v>172</v>
      </c>
      <c r="F402" s="362"/>
      <c r="G402" s="362"/>
      <c r="H402" s="362"/>
      <c r="I402" s="362" t="s">
        <v>26</v>
      </c>
      <c r="J402" s="362" t="s">
        <v>105</v>
      </c>
      <c r="K402" s="361" t="s">
        <v>1425</v>
      </c>
      <c r="L402" s="362"/>
      <c r="M402" s="362" t="s">
        <v>90</v>
      </c>
      <c r="N402" s="362" t="s">
        <v>180</v>
      </c>
      <c r="O402" s="362"/>
      <c r="P402" s="362" t="s">
        <v>90</v>
      </c>
      <c r="Q402" s="362" t="s">
        <v>90</v>
      </c>
      <c r="R402" s="362"/>
      <c r="S402" s="361"/>
      <c r="T402" s="362"/>
      <c r="U402" s="362"/>
      <c r="V402" s="362" t="s">
        <v>711</v>
      </c>
      <c r="W402" s="362"/>
      <c r="X402" s="362"/>
      <c r="Y402" s="362" t="s">
        <v>45</v>
      </c>
      <c r="Z402" s="362" t="s">
        <v>181</v>
      </c>
      <c r="AA402" s="366">
        <v>45777</v>
      </c>
      <c r="AB402" s="367" t="s">
        <v>731</v>
      </c>
      <c r="AC402" s="362"/>
      <c r="AD402" s="362"/>
      <c r="AE402" s="362"/>
      <c r="AF402" s="362"/>
      <c r="AG402" s="362"/>
      <c r="AH402" s="362"/>
      <c r="AI402" s="362" t="s">
        <v>7016</v>
      </c>
      <c r="AJ402" s="362" t="s">
        <v>26</v>
      </c>
      <c r="AK402" s="362" t="s">
        <v>39</v>
      </c>
      <c r="AL402" s="362"/>
      <c r="AM402" s="362"/>
      <c r="AN402" s="362"/>
      <c r="AO402" s="368">
        <v>45777</v>
      </c>
      <c r="AP402" s="361" t="s">
        <v>731</v>
      </c>
      <c r="AR402">
        <v>1</v>
      </c>
      <c r="AS402" t="s">
        <v>539</v>
      </c>
      <c r="AT402" t="s">
        <v>5841</v>
      </c>
    </row>
    <row r="403" spans="2:46" ht="15" customHeight="1" x14ac:dyDescent="0.35">
      <c r="B403" s="362">
        <v>401</v>
      </c>
      <c r="C403" s="362">
        <v>402</v>
      </c>
      <c r="D403" s="362">
        <v>472</v>
      </c>
      <c r="E403" s="362" t="s">
        <v>172</v>
      </c>
      <c r="F403" s="362"/>
      <c r="G403" s="362"/>
      <c r="H403" s="362"/>
      <c r="I403" s="362" t="s">
        <v>26</v>
      </c>
      <c r="J403" s="362" t="s">
        <v>105</v>
      </c>
      <c r="K403" s="361" t="s">
        <v>1426</v>
      </c>
      <c r="L403" s="362"/>
      <c r="M403" s="362" t="s">
        <v>90</v>
      </c>
      <c r="N403" s="362" t="s">
        <v>180</v>
      </c>
      <c r="O403" s="362"/>
      <c r="P403" s="362" t="s">
        <v>90</v>
      </c>
      <c r="Q403" s="362" t="s">
        <v>90</v>
      </c>
      <c r="R403" s="362"/>
      <c r="S403" s="361"/>
      <c r="T403" s="362"/>
      <c r="U403" s="362"/>
      <c r="V403" s="362" t="s">
        <v>711</v>
      </c>
      <c r="W403" s="362"/>
      <c r="X403" s="362"/>
      <c r="Y403" s="362" t="s">
        <v>45</v>
      </c>
      <c r="Z403" s="362" t="s">
        <v>181</v>
      </c>
      <c r="AA403" s="366">
        <v>45777</v>
      </c>
      <c r="AB403" s="367" t="s">
        <v>731</v>
      </c>
      <c r="AC403" s="362"/>
      <c r="AD403" s="362"/>
      <c r="AE403" s="362"/>
      <c r="AF403" s="362"/>
      <c r="AG403" s="362"/>
      <c r="AH403" s="362"/>
      <c r="AI403" s="362" t="s">
        <v>7016</v>
      </c>
      <c r="AJ403" s="362" t="s">
        <v>26</v>
      </c>
      <c r="AK403" s="362" t="s">
        <v>39</v>
      </c>
      <c r="AL403" s="362"/>
      <c r="AM403" s="362"/>
      <c r="AN403" s="362"/>
      <c r="AO403" s="368">
        <v>45777</v>
      </c>
      <c r="AP403" s="361" t="s">
        <v>731</v>
      </c>
      <c r="AR403">
        <v>1</v>
      </c>
      <c r="AS403" t="s">
        <v>539</v>
      </c>
      <c r="AT403" t="s">
        <v>5841</v>
      </c>
    </row>
    <row r="404" spans="2:46" ht="15" customHeight="1" x14ac:dyDescent="0.35">
      <c r="B404" s="362">
        <v>402</v>
      </c>
      <c r="C404" s="362">
        <v>403</v>
      </c>
      <c r="D404" s="362">
        <v>472</v>
      </c>
      <c r="E404" s="362" t="s">
        <v>172</v>
      </c>
      <c r="F404" s="362"/>
      <c r="G404" s="362"/>
      <c r="H404" s="362"/>
      <c r="I404" s="362" t="s">
        <v>26</v>
      </c>
      <c r="J404" s="362" t="s">
        <v>105</v>
      </c>
      <c r="K404" s="361" t="s">
        <v>1427</v>
      </c>
      <c r="L404" s="362"/>
      <c r="M404" s="362" t="s">
        <v>90</v>
      </c>
      <c r="N404" s="362" t="s">
        <v>180</v>
      </c>
      <c r="O404" s="362"/>
      <c r="P404" s="362" t="s">
        <v>90</v>
      </c>
      <c r="Q404" s="362" t="s">
        <v>90</v>
      </c>
      <c r="R404" s="362"/>
      <c r="S404" s="361"/>
      <c r="T404" s="362"/>
      <c r="U404" s="362"/>
      <c r="V404" s="362" t="s">
        <v>711</v>
      </c>
      <c r="W404" s="362"/>
      <c r="X404" s="362"/>
      <c r="Y404" s="362" t="s">
        <v>45</v>
      </c>
      <c r="Z404" s="362" t="s">
        <v>181</v>
      </c>
      <c r="AA404" s="366">
        <v>45777</v>
      </c>
      <c r="AB404" s="367" t="s">
        <v>731</v>
      </c>
      <c r="AC404" s="362"/>
      <c r="AD404" s="362"/>
      <c r="AE404" s="362"/>
      <c r="AF404" s="362"/>
      <c r="AG404" s="362"/>
      <c r="AH404" s="362"/>
      <c r="AI404" s="362" t="s">
        <v>7016</v>
      </c>
      <c r="AJ404" s="362" t="s">
        <v>26</v>
      </c>
      <c r="AK404" s="362" t="s">
        <v>39</v>
      </c>
      <c r="AL404" s="362"/>
      <c r="AM404" s="362"/>
      <c r="AN404" s="362"/>
      <c r="AO404" s="368">
        <v>45777</v>
      </c>
      <c r="AP404" s="361" t="s">
        <v>731</v>
      </c>
      <c r="AR404">
        <v>1</v>
      </c>
      <c r="AS404" t="s">
        <v>539</v>
      </c>
      <c r="AT404" t="s">
        <v>5841</v>
      </c>
    </row>
    <row r="405" spans="2:46" ht="15" customHeight="1" x14ac:dyDescent="0.35">
      <c r="B405" s="362">
        <v>403</v>
      </c>
      <c r="C405" s="362">
        <v>404</v>
      </c>
      <c r="D405" s="362">
        <v>472</v>
      </c>
      <c r="E405" s="362" t="s">
        <v>172</v>
      </c>
      <c r="F405" s="362"/>
      <c r="G405" s="362"/>
      <c r="H405" s="362"/>
      <c r="I405" s="362" t="s">
        <v>26</v>
      </c>
      <c r="J405" s="362" t="s">
        <v>105</v>
      </c>
      <c r="K405" s="361" t="s">
        <v>1428</v>
      </c>
      <c r="L405" s="362"/>
      <c r="M405" s="362" t="s">
        <v>90</v>
      </c>
      <c r="N405" s="362" t="s">
        <v>180</v>
      </c>
      <c r="O405" s="362"/>
      <c r="P405" s="362" t="s">
        <v>90</v>
      </c>
      <c r="Q405" s="362" t="s">
        <v>90</v>
      </c>
      <c r="R405" s="362"/>
      <c r="S405" s="361"/>
      <c r="T405" s="362"/>
      <c r="U405" s="362"/>
      <c r="V405" s="362" t="s">
        <v>711</v>
      </c>
      <c r="W405" s="362"/>
      <c r="X405" s="362"/>
      <c r="Y405" s="362" t="s">
        <v>45</v>
      </c>
      <c r="Z405" s="362" t="s">
        <v>181</v>
      </c>
      <c r="AA405" s="366">
        <v>45777</v>
      </c>
      <c r="AB405" s="367" t="s">
        <v>731</v>
      </c>
      <c r="AC405" s="362"/>
      <c r="AD405" s="362"/>
      <c r="AE405" s="362"/>
      <c r="AF405" s="362"/>
      <c r="AG405" s="362"/>
      <c r="AH405" s="362"/>
      <c r="AI405" s="362" t="s">
        <v>7016</v>
      </c>
      <c r="AJ405" s="362" t="s">
        <v>26</v>
      </c>
      <c r="AK405" s="362" t="s">
        <v>39</v>
      </c>
      <c r="AL405" s="362"/>
      <c r="AM405" s="362"/>
      <c r="AN405" s="362"/>
      <c r="AO405" s="368">
        <v>45777</v>
      </c>
      <c r="AP405" s="361" t="s">
        <v>731</v>
      </c>
      <c r="AR405">
        <v>1</v>
      </c>
      <c r="AS405" t="s">
        <v>539</v>
      </c>
      <c r="AT405" t="s">
        <v>5841</v>
      </c>
    </row>
    <row r="406" spans="2:46" ht="15" customHeight="1" x14ac:dyDescent="0.35">
      <c r="B406" s="362">
        <v>404</v>
      </c>
      <c r="C406" s="362">
        <v>405</v>
      </c>
      <c r="D406" s="362">
        <v>472</v>
      </c>
      <c r="E406" s="362" t="s">
        <v>172</v>
      </c>
      <c r="F406" s="362"/>
      <c r="G406" s="362"/>
      <c r="H406" s="362"/>
      <c r="I406" s="362" t="s">
        <v>26</v>
      </c>
      <c r="J406" s="362" t="s">
        <v>105</v>
      </c>
      <c r="K406" s="361" t="s">
        <v>1429</v>
      </c>
      <c r="L406" s="362"/>
      <c r="M406" s="362" t="s">
        <v>90</v>
      </c>
      <c r="N406" s="362" t="s">
        <v>180</v>
      </c>
      <c r="O406" s="362"/>
      <c r="P406" s="362" t="s">
        <v>90</v>
      </c>
      <c r="Q406" s="362" t="s">
        <v>90</v>
      </c>
      <c r="R406" s="362"/>
      <c r="S406" s="361"/>
      <c r="T406" s="362"/>
      <c r="U406" s="362"/>
      <c r="V406" s="362" t="s">
        <v>711</v>
      </c>
      <c r="W406" s="362"/>
      <c r="X406" s="362"/>
      <c r="Y406" s="362" t="s">
        <v>45</v>
      </c>
      <c r="Z406" s="362" t="s">
        <v>181</v>
      </c>
      <c r="AA406" s="366">
        <v>45777</v>
      </c>
      <c r="AB406" s="367" t="s">
        <v>731</v>
      </c>
      <c r="AC406" s="362"/>
      <c r="AD406" s="362"/>
      <c r="AE406" s="362"/>
      <c r="AF406" s="362"/>
      <c r="AG406" s="362"/>
      <c r="AH406" s="362"/>
      <c r="AI406" s="362" t="s">
        <v>7016</v>
      </c>
      <c r="AJ406" s="362" t="s">
        <v>26</v>
      </c>
      <c r="AK406" s="362" t="s">
        <v>39</v>
      </c>
      <c r="AL406" s="362"/>
      <c r="AM406" s="362"/>
      <c r="AN406" s="362"/>
      <c r="AO406" s="368">
        <v>45777</v>
      </c>
      <c r="AP406" s="361" t="s">
        <v>731</v>
      </c>
      <c r="AR406">
        <v>1</v>
      </c>
      <c r="AS406" t="s">
        <v>539</v>
      </c>
      <c r="AT406" t="s">
        <v>5841</v>
      </c>
    </row>
    <row r="407" spans="2:46" ht="15" customHeight="1" x14ac:dyDescent="0.35">
      <c r="B407" s="362">
        <v>405</v>
      </c>
      <c r="C407" s="362">
        <v>406</v>
      </c>
      <c r="D407" s="362">
        <v>472</v>
      </c>
      <c r="E407" s="362" t="s">
        <v>172</v>
      </c>
      <c r="F407" s="362"/>
      <c r="G407" s="362"/>
      <c r="H407" s="362"/>
      <c r="I407" s="362" t="s">
        <v>26</v>
      </c>
      <c r="J407" s="362" t="s">
        <v>105</v>
      </c>
      <c r="K407" s="361" t="s">
        <v>1430</v>
      </c>
      <c r="L407" s="362"/>
      <c r="M407" s="362" t="s">
        <v>90</v>
      </c>
      <c r="N407" s="362" t="s">
        <v>180</v>
      </c>
      <c r="O407" s="362"/>
      <c r="P407" s="362" t="s">
        <v>90</v>
      </c>
      <c r="Q407" s="362" t="s">
        <v>90</v>
      </c>
      <c r="R407" s="362"/>
      <c r="S407" s="361"/>
      <c r="T407" s="362"/>
      <c r="U407" s="362"/>
      <c r="V407" s="362" t="s">
        <v>711</v>
      </c>
      <c r="W407" s="362"/>
      <c r="X407" s="362"/>
      <c r="Y407" s="362" t="s">
        <v>45</v>
      </c>
      <c r="Z407" s="362" t="s">
        <v>181</v>
      </c>
      <c r="AA407" s="366">
        <v>45777</v>
      </c>
      <c r="AB407" s="367" t="s">
        <v>731</v>
      </c>
      <c r="AC407" s="362"/>
      <c r="AD407" s="362"/>
      <c r="AE407" s="362"/>
      <c r="AF407" s="362"/>
      <c r="AG407" s="362"/>
      <c r="AH407" s="362"/>
      <c r="AI407" s="362" t="s">
        <v>7016</v>
      </c>
      <c r="AJ407" s="362" t="s">
        <v>26</v>
      </c>
      <c r="AK407" s="362" t="s">
        <v>39</v>
      </c>
      <c r="AL407" s="362"/>
      <c r="AM407" s="362"/>
      <c r="AN407" s="362"/>
      <c r="AO407" s="368">
        <v>45777</v>
      </c>
      <c r="AP407" s="361" t="s">
        <v>731</v>
      </c>
      <c r="AR407">
        <v>1</v>
      </c>
      <c r="AS407" t="s">
        <v>539</v>
      </c>
      <c r="AT407" t="s">
        <v>5841</v>
      </c>
    </row>
    <row r="408" spans="2:46" ht="15" customHeight="1" x14ac:dyDescent="0.35">
      <c r="B408" s="362">
        <v>406</v>
      </c>
      <c r="C408" s="362">
        <v>407</v>
      </c>
      <c r="D408" s="362">
        <v>472</v>
      </c>
      <c r="E408" s="362" t="s">
        <v>172</v>
      </c>
      <c r="F408" s="362"/>
      <c r="G408" s="362"/>
      <c r="H408" s="362"/>
      <c r="I408" s="362" t="s">
        <v>26</v>
      </c>
      <c r="J408" s="362" t="s">
        <v>105</v>
      </c>
      <c r="K408" s="361" t="s">
        <v>1431</v>
      </c>
      <c r="L408" s="362"/>
      <c r="M408" s="362" t="s">
        <v>90</v>
      </c>
      <c r="N408" s="362" t="s">
        <v>9</v>
      </c>
      <c r="O408" s="362"/>
      <c r="P408" s="362" t="s">
        <v>725</v>
      </c>
      <c r="Q408" s="362" t="s">
        <v>1432</v>
      </c>
      <c r="R408" s="362"/>
      <c r="S408" s="361" t="s">
        <v>1433</v>
      </c>
      <c r="T408" s="362" t="s">
        <v>105</v>
      </c>
      <c r="U408" s="362" t="s">
        <v>1434</v>
      </c>
      <c r="V408" s="362" t="s">
        <v>711</v>
      </c>
      <c r="W408" s="362"/>
      <c r="X408" s="362" t="s">
        <v>9</v>
      </c>
      <c r="Y408" s="362" t="s">
        <v>50</v>
      </c>
      <c r="Z408" s="362" t="s">
        <v>90</v>
      </c>
      <c r="AA408" s="366" t="s">
        <v>90</v>
      </c>
      <c r="AB408" s="362" t="s">
        <v>90</v>
      </c>
      <c r="AC408" s="362"/>
      <c r="AD408" s="362"/>
      <c r="AE408" s="362"/>
      <c r="AF408" s="362"/>
      <c r="AG408" s="362"/>
      <c r="AH408" s="362"/>
      <c r="AI408" s="362" t="s">
        <v>7016</v>
      </c>
      <c r="AJ408" s="362" t="s">
        <v>26</v>
      </c>
      <c r="AK408" s="362" t="s">
        <v>40</v>
      </c>
      <c r="AL408" s="362"/>
      <c r="AM408" s="362"/>
      <c r="AN408" s="362"/>
      <c r="AO408" s="362"/>
      <c r="AP408" s="361"/>
      <c r="AR408">
        <v>1</v>
      </c>
      <c r="AS408" t="s">
        <v>9</v>
      </c>
      <c r="AT408" t="s">
        <v>9</v>
      </c>
    </row>
    <row r="409" spans="2:46" ht="15" customHeight="1" x14ac:dyDescent="0.35">
      <c r="B409" s="362">
        <v>407</v>
      </c>
      <c r="C409" s="362">
        <v>408</v>
      </c>
      <c r="D409" s="362">
        <v>472</v>
      </c>
      <c r="E409" s="362" t="s">
        <v>172</v>
      </c>
      <c r="F409" s="362"/>
      <c r="G409" s="362"/>
      <c r="H409" s="362"/>
      <c r="I409" s="362" t="s">
        <v>26</v>
      </c>
      <c r="J409" s="362" t="s">
        <v>105</v>
      </c>
      <c r="K409" s="361" t="s">
        <v>1435</v>
      </c>
      <c r="L409" s="362"/>
      <c r="M409" s="362" t="s">
        <v>90</v>
      </c>
      <c r="N409" s="362" t="s">
        <v>180</v>
      </c>
      <c r="O409" s="362"/>
      <c r="P409" s="362" t="s">
        <v>90</v>
      </c>
      <c r="Q409" s="362" t="s">
        <v>90</v>
      </c>
      <c r="R409" s="362"/>
      <c r="S409" s="361"/>
      <c r="T409" s="362"/>
      <c r="U409" s="362"/>
      <c r="V409" s="362" t="s">
        <v>711</v>
      </c>
      <c r="W409" s="362"/>
      <c r="X409" s="362"/>
      <c r="Y409" s="362" t="s">
        <v>45</v>
      </c>
      <c r="Z409" s="362" t="s">
        <v>181</v>
      </c>
      <c r="AA409" s="366">
        <v>45777</v>
      </c>
      <c r="AB409" s="367" t="s">
        <v>1436</v>
      </c>
      <c r="AC409" s="362"/>
      <c r="AD409" s="362"/>
      <c r="AE409" s="362"/>
      <c r="AF409" s="362"/>
      <c r="AG409" s="362"/>
      <c r="AH409" s="362"/>
      <c r="AI409" s="362" t="s">
        <v>7016</v>
      </c>
      <c r="AJ409" s="362" t="s">
        <v>26</v>
      </c>
      <c r="AK409" s="362" t="s">
        <v>39</v>
      </c>
      <c r="AL409" s="362"/>
      <c r="AM409" s="362"/>
      <c r="AN409" s="362"/>
      <c r="AO409" s="368">
        <v>45777</v>
      </c>
      <c r="AP409" s="361" t="s">
        <v>1436</v>
      </c>
      <c r="AR409">
        <v>1</v>
      </c>
      <c r="AS409" t="s">
        <v>539</v>
      </c>
      <c r="AT409" t="s">
        <v>5841</v>
      </c>
    </row>
    <row r="410" spans="2:46" ht="15" customHeight="1" x14ac:dyDescent="0.35">
      <c r="B410" s="362">
        <v>408</v>
      </c>
      <c r="C410" s="362">
        <v>409</v>
      </c>
      <c r="D410" s="362">
        <v>472</v>
      </c>
      <c r="E410" s="362" t="s">
        <v>172</v>
      </c>
      <c r="F410" s="362"/>
      <c r="G410" s="362"/>
      <c r="H410" s="362"/>
      <c r="I410" s="362" t="s">
        <v>26</v>
      </c>
      <c r="J410" s="362" t="s">
        <v>105</v>
      </c>
      <c r="K410" s="361" t="s">
        <v>1437</v>
      </c>
      <c r="L410" s="362"/>
      <c r="M410" s="362" t="s">
        <v>90</v>
      </c>
      <c r="N410" s="362" t="s">
        <v>9</v>
      </c>
      <c r="O410" s="362"/>
      <c r="P410" s="362" t="s">
        <v>90</v>
      </c>
      <c r="Q410" s="362" t="s">
        <v>90</v>
      </c>
      <c r="R410" s="362"/>
      <c r="S410" s="361"/>
      <c r="T410" s="362"/>
      <c r="U410" s="362"/>
      <c r="V410" s="362" t="s">
        <v>711</v>
      </c>
      <c r="W410" s="362"/>
      <c r="X410" s="362"/>
      <c r="Y410" s="362" t="s">
        <v>45</v>
      </c>
      <c r="Z410" s="362" t="s">
        <v>181</v>
      </c>
      <c r="AA410" s="366">
        <v>45841</v>
      </c>
      <c r="AB410" s="367" t="s">
        <v>1438</v>
      </c>
      <c r="AC410" s="362"/>
      <c r="AD410" s="362"/>
      <c r="AE410" s="362"/>
      <c r="AF410" s="362"/>
      <c r="AG410" s="362"/>
      <c r="AH410" s="362"/>
      <c r="AI410" s="362" t="s">
        <v>7016</v>
      </c>
      <c r="AJ410" s="362" t="s">
        <v>26</v>
      </c>
      <c r="AK410" s="362" t="s">
        <v>39</v>
      </c>
      <c r="AL410" s="362"/>
      <c r="AM410" s="362"/>
      <c r="AN410" s="362"/>
      <c r="AO410" s="368">
        <v>45841</v>
      </c>
      <c r="AP410" s="361" t="s">
        <v>1438</v>
      </c>
      <c r="AR410">
        <v>1</v>
      </c>
      <c r="AS410" t="s">
        <v>539</v>
      </c>
      <c r="AT410" t="s">
        <v>5840</v>
      </c>
    </row>
    <row r="411" spans="2:46" ht="15" customHeight="1" x14ac:dyDescent="0.35">
      <c r="B411" s="362">
        <v>409</v>
      </c>
      <c r="C411" s="362">
        <v>410</v>
      </c>
      <c r="D411" s="362">
        <v>472</v>
      </c>
      <c r="E411" s="362" t="s">
        <v>172</v>
      </c>
      <c r="F411" s="362"/>
      <c r="G411" s="362"/>
      <c r="H411" s="362"/>
      <c r="I411" s="362" t="s">
        <v>26</v>
      </c>
      <c r="J411" s="362" t="s">
        <v>105</v>
      </c>
      <c r="K411" s="361" t="s">
        <v>1439</v>
      </c>
      <c r="L411" s="362"/>
      <c r="M411" s="362" t="s">
        <v>90</v>
      </c>
      <c r="N411" s="362" t="s">
        <v>180</v>
      </c>
      <c r="O411" s="362"/>
      <c r="P411" s="362" t="s">
        <v>90</v>
      </c>
      <c r="Q411" s="362" t="s">
        <v>90</v>
      </c>
      <c r="R411" s="362"/>
      <c r="S411" s="361"/>
      <c r="T411" s="362"/>
      <c r="U411" s="362"/>
      <c r="V411" s="362" t="s">
        <v>711</v>
      </c>
      <c r="W411" s="362"/>
      <c r="X411" s="362"/>
      <c r="Y411" s="362" t="s">
        <v>45</v>
      </c>
      <c r="Z411" s="362" t="s">
        <v>181</v>
      </c>
      <c r="AA411" s="366">
        <v>45777</v>
      </c>
      <c r="AB411" s="367" t="s">
        <v>1440</v>
      </c>
      <c r="AC411" s="362"/>
      <c r="AD411" s="362"/>
      <c r="AE411" s="362"/>
      <c r="AF411" s="362"/>
      <c r="AG411" s="362"/>
      <c r="AH411" s="362"/>
      <c r="AI411" s="362" t="s">
        <v>7016</v>
      </c>
      <c r="AJ411" s="362" t="s">
        <v>26</v>
      </c>
      <c r="AK411" s="362" t="s">
        <v>39</v>
      </c>
      <c r="AL411" s="362"/>
      <c r="AM411" s="362"/>
      <c r="AN411" s="362"/>
      <c r="AO411" s="368">
        <v>45777</v>
      </c>
      <c r="AP411" s="361" t="s">
        <v>1440</v>
      </c>
      <c r="AR411">
        <v>1</v>
      </c>
      <c r="AS411" t="s">
        <v>539</v>
      </c>
      <c r="AT411" t="s">
        <v>5841</v>
      </c>
    </row>
    <row r="412" spans="2:46" ht="15" customHeight="1" x14ac:dyDescent="0.35">
      <c r="B412" s="362">
        <v>410</v>
      </c>
      <c r="C412" s="362">
        <v>411</v>
      </c>
      <c r="D412" s="362">
        <v>472</v>
      </c>
      <c r="E412" s="362" t="s">
        <v>172</v>
      </c>
      <c r="F412" s="362"/>
      <c r="G412" s="362"/>
      <c r="H412" s="362"/>
      <c r="I412" s="362" t="s">
        <v>26</v>
      </c>
      <c r="J412" s="362" t="s">
        <v>105</v>
      </c>
      <c r="K412" s="361" t="s">
        <v>1441</v>
      </c>
      <c r="L412" s="362"/>
      <c r="M412" s="362" t="s">
        <v>90</v>
      </c>
      <c r="N412" s="362" t="s">
        <v>180</v>
      </c>
      <c r="O412" s="362"/>
      <c r="P412" s="362" t="s">
        <v>90</v>
      </c>
      <c r="Q412" s="362" t="s">
        <v>90</v>
      </c>
      <c r="R412" s="362"/>
      <c r="S412" s="361"/>
      <c r="T412" s="362"/>
      <c r="U412" s="362"/>
      <c r="V412" s="362" t="s">
        <v>711</v>
      </c>
      <c r="W412" s="362"/>
      <c r="X412" s="362"/>
      <c r="Y412" s="362" t="s">
        <v>45</v>
      </c>
      <c r="Z412" s="362" t="s">
        <v>181</v>
      </c>
      <c r="AA412" s="366">
        <v>45777</v>
      </c>
      <c r="AB412" s="367" t="s">
        <v>1442</v>
      </c>
      <c r="AC412" s="362"/>
      <c r="AD412" s="362"/>
      <c r="AE412" s="362"/>
      <c r="AF412" s="362"/>
      <c r="AG412" s="362"/>
      <c r="AH412" s="362"/>
      <c r="AI412" s="362" t="s">
        <v>7016</v>
      </c>
      <c r="AJ412" s="362" t="s">
        <v>26</v>
      </c>
      <c r="AK412" s="362" t="s">
        <v>39</v>
      </c>
      <c r="AL412" s="362"/>
      <c r="AM412" s="362"/>
      <c r="AN412" s="362"/>
      <c r="AO412" s="368">
        <v>45777</v>
      </c>
      <c r="AP412" s="361" t="s">
        <v>1442</v>
      </c>
      <c r="AR412">
        <v>1</v>
      </c>
      <c r="AS412" t="s">
        <v>539</v>
      </c>
      <c r="AT412" t="s">
        <v>5841</v>
      </c>
    </row>
    <row r="413" spans="2:46" ht="15" customHeight="1" x14ac:dyDescent="0.35">
      <c r="B413" s="362">
        <v>411</v>
      </c>
      <c r="C413" s="362">
        <v>412</v>
      </c>
      <c r="D413" s="362">
        <v>472</v>
      </c>
      <c r="E413" s="362" t="s">
        <v>172</v>
      </c>
      <c r="F413" s="362"/>
      <c r="G413" s="362"/>
      <c r="H413" s="362"/>
      <c r="I413" s="362" t="s">
        <v>26</v>
      </c>
      <c r="J413" s="362" t="s">
        <v>105</v>
      </c>
      <c r="K413" s="361" t="s">
        <v>1443</v>
      </c>
      <c r="L413" s="362"/>
      <c r="M413" s="362" t="s">
        <v>90</v>
      </c>
      <c r="N413" s="362" t="s">
        <v>180</v>
      </c>
      <c r="O413" s="362"/>
      <c r="P413" s="362" t="s">
        <v>90</v>
      </c>
      <c r="Q413" s="362" t="s">
        <v>90</v>
      </c>
      <c r="R413" s="362"/>
      <c r="S413" s="361"/>
      <c r="T413" s="362"/>
      <c r="U413" s="362"/>
      <c r="V413" s="362" t="s">
        <v>711</v>
      </c>
      <c r="W413" s="362"/>
      <c r="X413" s="362"/>
      <c r="Y413" s="362" t="s">
        <v>45</v>
      </c>
      <c r="Z413" s="362" t="s">
        <v>181</v>
      </c>
      <c r="AA413" s="366">
        <v>45777</v>
      </c>
      <c r="AB413" s="367" t="s">
        <v>1444</v>
      </c>
      <c r="AC413" s="362"/>
      <c r="AD413" s="362"/>
      <c r="AE413" s="362"/>
      <c r="AF413" s="362"/>
      <c r="AG413" s="362"/>
      <c r="AH413" s="362"/>
      <c r="AI413" s="362" t="s">
        <v>7016</v>
      </c>
      <c r="AJ413" s="362" t="s">
        <v>26</v>
      </c>
      <c r="AK413" s="362" t="s">
        <v>39</v>
      </c>
      <c r="AL413" s="362"/>
      <c r="AM413" s="362"/>
      <c r="AN413" s="362"/>
      <c r="AO413" s="368">
        <v>45777</v>
      </c>
      <c r="AP413" s="361" t="s">
        <v>1444</v>
      </c>
      <c r="AR413">
        <v>1</v>
      </c>
      <c r="AS413" t="s">
        <v>539</v>
      </c>
      <c r="AT413" t="s">
        <v>5841</v>
      </c>
    </row>
    <row r="414" spans="2:46" ht="15" customHeight="1" x14ac:dyDescent="0.35">
      <c r="B414" s="362">
        <v>412</v>
      </c>
      <c r="C414" s="362">
        <v>413</v>
      </c>
      <c r="D414" s="362">
        <v>472</v>
      </c>
      <c r="E414" s="362" t="s">
        <v>172</v>
      </c>
      <c r="F414" s="362"/>
      <c r="G414" s="362"/>
      <c r="H414" s="362"/>
      <c r="I414" s="362" t="s">
        <v>26</v>
      </c>
      <c r="J414" s="362" t="s">
        <v>105</v>
      </c>
      <c r="K414" s="361" t="s">
        <v>1445</v>
      </c>
      <c r="L414" s="362"/>
      <c r="M414" s="362" t="s">
        <v>90</v>
      </c>
      <c r="N414" s="362" t="s">
        <v>180</v>
      </c>
      <c r="O414" s="362"/>
      <c r="P414" s="362" t="s">
        <v>90</v>
      </c>
      <c r="Q414" s="362" t="s">
        <v>90</v>
      </c>
      <c r="R414" s="362"/>
      <c r="S414" s="361"/>
      <c r="T414" s="362"/>
      <c r="U414" s="362"/>
      <c r="V414" s="362" t="s">
        <v>711</v>
      </c>
      <c r="W414" s="362"/>
      <c r="X414" s="362"/>
      <c r="Y414" s="362" t="s">
        <v>45</v>
      </c>
      <c r="Z414" s="362" t="s">
        <v>181</v>
      </c>
      <c r="AA414" s="366">
        <v>45777</v>
      </c>
      <c r="AB414" s="367" t="s">
        <v>1446</v>
      </c>
      <c r="AC414" s="362"/>
      <c r="AD414" s="362"/>
      <c r="AE414" s="362"/>
      <c r="AF414" s="362"/>
      <c r="AG414" s="362"/>
      <c r="AH414" s="362"/>
      <c r="AI414" s="362" t="s">
        <v>7016</v>
      </c>
      <c r="AJ414" s="362" t="s">
        <v>26</v>
      </c>
      <c r="AK414" s="362" t="s">
        <v>39</v>
      </c>
      <c r="AL414" s="362"/>
      <c r="AM414" s="362"/>
      <c r="AN414" s="362"/>
      <c r="AO414" s="368">
        <v>45777</v>
      </c>
      <c r="AP414" s="361" t="s">
        <v>1446</v>
      </c>
      <c r="AR414">
        <v>1</v>
      </c>
      <c r="AS414" t="s">
        <v>539</v>
      </c>
      <c r="AT414" t="s">
        <v>5841</v>
      </c>
    </row>
    <row r="415" spans="2:46" ht="15" customHeight="1" x14ac:dyDescent="0.35">
      <c r="B415" s="362">
        <v>413</v>
      </c>
      <c r="C415" s="362">
        <v>414</v>
      </c>
      <c r="D415" s="362">
        <v>472</v>
      </c>
      <c r="E415" s="362" t="s">
        <v>172</v>
      </c>
      <c r="F415" s="362"/>
      <c r="G415" s="362"/>
      <c r="H415" s="362"/>
      <c r="I415" s="362" t="s">
        <v>26</v>
      </c>
      <c r="J415" s="362" t="s">
        <v>105</v>
      </c>
      <c r="K415" s="361" t="s">
        <v>1447</v>
      </c>
      <c r="L415" s="362"/>
      <c r="M415" s="362" t="s">
        <v>90</v>
      </c>
      <c r="N415" s="362" t="s">
        <v>9</v>
      </c>
      <c r="O415" s="362"/>
      <c r="P415" s="362" t="s">
        <v>90</v>
      </c>
      <c r="Q415" s="362" t="s">
        <v>90</v>
      </c>
      <c r="R415" s="362"/>
      <c r="S415" s="361"/>
      <c r="T415" s="362"/>
      <c r="U415" s="362"/>
      <c r="V415" s="362" t="s">
        <v>711</v>
      </c>
      <c r="W415" s="362"/>
      <c r="X415" s="362"/>
      <c r="Y415" s="362" t="s">
        <v>45</v>
      </c>
      <c r="Z415" s="362" t="s">
        <v>181</v>
      </c>
      <c r="AA415" s="366">
        <v>45848</v>
      </c>
      <c r="AB415" s="367" t="s">
        <v>1448</v>
      </c>
      <c r="AC415" s="362"/>
      <c r="AD415" s="362"/>
      <c r="AE415" s="362"/>
      <c r="AF415" s="362"/>
      <c r="AG415" s="362"/>
      <c r="AH415" s="362"/>
      <c r="AI415" s="362" t="s">
        <v>7016</v>
      </c>
      <c r="AJ415" s="362" t="s">
        <v>26</v>
      </c>
      <c r="AK415" s="362" t="s">
        <v>39</v>
      </c>
      <c r="AL415" s="362"/>
      <c r="AM415" s="362"/>
      <c r="AN415" s="362"/>
      <c r="AO415" s="368">
        <v>45848</v>
      </c>
      <c r="AP415" s="361" t="s">
        <v>1448</v>
      </c>
      <c r="AR415">
        <v>1</v>
      </c>
      <c r="AS415" t="s">
        <v>539</v>
      </c>
      <c r="AT415" t="s">
        <v>5840</v>
      </c>
    </row>
    <row r="416" spans="2:46" ht="15" customHeight="1" x14ac:dyDescent="0.35">
      <c r="B416" s="362">
        <v>414</v>
      </c>
      <c r="C416" s="362">
        <v>415</v>
      </c>
      <c r="D416" s="362">
        <v>472</v>
      </c>
      <c r="E416" s="362" t="s">
        <v>172</v>
      </c>
      <c r="F416" s="362"/>
      <c r="G416" s="362"/>
      <c r="H416" s="362"/>
      <c r="I416" s="362" t="s">
        <v>26</v>
      </c>
      <c r="J416" s="362" t="s">
        <v>105</v>
      </c>
      <c r="K416" s="361" t="s">
        <v>1449</v>
      </c>
      <c r="L416" s="362"/>
      <c r="M416" s="362" t="s">
        <v>90</v>
      </c>
      <c r="N416" s="362" t="s">
        <v>180</v>
      </c>
      <c r="O416" s="362"/>
      <c r="P416" s="362" t="s">
        <v>90</v>
      </c>
      <c r="Q416" s="362" t="s">
        <v>90</v>
      </c>
      <c r="R416" s="362"/>
      <c r="S416" s="361"/>
      <c r="T416" s="362"/>
      <c r="U416" s="362"/>
      <c r="V416" s="362" t="s">
        <v>711</v>
      </c>
      <c r="W416" s="362"/>
      <c r="X416" s="362"/>
      <c r="Y416" s="362" t="s">
        <v>45</v>
      </c>
      <c r="Z416" s="362" t="s">
        <v>181</v>
      </c>
      <c r="AA416" s="366">
        <v>45777</v>
      </c>
      <c r="AB416" s="367" t="s">
        <v>1450</v>
      </c>
      <c r="AC416" s="362"/>
      <c r="AD416" s="362"/>
      <c r="AE416" s="362"/>
      <c r="AF416" s="362"/>
      <c r="AG416" s="362"/>
      <c r="AH416" s="362"/>
      <c r="AI416" s="362" t="s">
        <v>7016</v>
      </c>
      <c r="AJ416" s="362" t="s">
        <v>26</v>
      </c>
      <c r="AK416" s="362" t="s">
        <v>39</v>
      </c>
      <c r="AL416" s="362"/>
      <c r="AM416" s="362"/>
      <c r="AN416" s="362"/>
      <c r="AO416" s="368">
        <v>45777</v>
      </c>
      <c r="AP416" s="361" t="s">
        <v>1450</v>
      </c>
      <c r="AR416">
        <v>1</v>
      </c>
      <c r="AS416" t="s">
        <v>539</v>
      </c>
      <c r="AT416" t="s">
        <v>5841</v>
      </c>
    </row>
    <row r="417" spans="2:46" ht="15" customHeight="1" x14ac:dyDescent="0.35">
      <c r="B417" s="362">
        <v>415</v>
      </c>
      <c r="C417" s="362">
        <v>416</v>
      </c>
      <c r="D417" s="362">
        <v>472</v>
      </c>
      <c r="E417" s="362" t="s">
        <v>172</v>
      </c>
      <c r="F417" s="362"/>
      <c r="G417" s="362"/>
      <c r="H417" s="362"/>
      <c r="I417" s="362" t="s">
        <v>26</v>
      </c>
      <c r="J417" s="362" t="s">
        <v>105</v>
      </c>
      <c r="K417" s="361" t="s">
        <v>1451</v>
      </c>
      <c r="L417" s="362"/>
      <c r="M417" s="362" t="s">
        <v>90</v>
      </c>
      <c r="N417" s="362" t="s">
        <v>9</v>
      </c>
      <c r="O417" s="362"/>
      <c r="P417" s="362" t="s">
        <v>90</v>
      </c>
      <c r="Q417" s="362" t="s">
        <v>90</v>
      </c>
      <c r="R417" s="362"/>
      <c r="S417" s="361"/>
      <c r="T417" s="362"/>
      <c r="U417" s="362"/>
      <c r="V417" s="362" t="s">
        <v>711</v>
      </c>
      <c r="W417" s="362"/>
      <c r="X417" s="362"/>
      <c r="Y417" s="362" t="s">
        <v>45</v>
      </c>
      <c r="Z417" s="362" t="s">
        <v>181</v>
      </c>
      <c r="AA417" s="366">
        <v>45845</v>
      </c>
      <c r="AB417" s="367" t="s">
        <v>1452</v>
      </c>
      <c r="AC417" s="362"/>
      <c r="AD417" s="362"/>
      <c r="AE417" s="362"/>
      <c r="AF417" s="362"/>
      <c r="AG417" s="362"/>
      <c r="AH417" s="362"/>
      <c r="AI417" s="362" t="s">
        <v>7016</v>
      </c>
      <c r="AJ417" s="362" t="s">
        <v>26</v>
      </c>
      <c r="AK417" s="362" t="s">
        <v>39</v>
      </c>
      <c r="AL417" s="362"/>
      <c r="AM417" s="362"/>
      <c r="AN417" s="362"/>
      <c r="AO417" s="368">
        <v>45845</v>
      </c>
      <c r="AP417" s="361" t="s">
        <v>1452</v>
      </c>
      <c r="AR417">
        <v>1</v>
      </c>
      <c r="AS417" t="s">
        <v>539</v>
      </c>
      <c r="AT417" t="s">
        <v>5840</v>
      </c>
    </row>
    <row r="418" spans="2:46" ht="15" customHeight="1" x14ac:dyDescent="0.35">
      <c r="B418" s="362">
        <v>416</v>
      </c>
      <c r="C418" s="362">
        <v>417</v>
      </c>
      <c r="D418" s="362">
        <v>472</v>
      </c>
      <c r="E418" s="362" t="s">
        <v>172</v>
      </c>
      <c r="F418" s="362"/>
      <c r="G418" s="362"/>
      <c r="H418" s="362"/>
      <c r="I418" s="362" t="s">
        <v>26</v>
      </c>
      <c r="J418" s="362" t="s">
        <v>105</v>
      </c>
      <c r="K418" s="361" t="s">
        <v>1453</v>
      </c>
      <c r="L418" s="362"/>
      <c r="M418" s="362" t="s">
        <v>90</v>
      </c>
      <c r="N418" s="362" t="s">
        <v>9</v>
      </c>
      <c r="O418" s="362"/>
      <c r="P418" s="362" t="s">
        <v>90</v>
      </c>
      <c r="Q418" s="362" t="s">
        <v>90</v>
      </c>
      <c r="R418" s="362"/>
      <c r="S418" s="361"/>
      <c r="T418" s="362"/>
      <c r="U418" s="362"/>
      <c r="V418" s="362" t="s">
        <v>711</v>
      </c>
      <c r="W418" s="362"/>
      <c r="X418" s="362"/>
      <c r="Y418" s="362" t="s">
        <v>45</v>
      </c>
      <c r="Z418" s="362" t="s">
        <v>1454</v>
      </c>
      <c r="AA418" s="366">
        <v>45869</v>
      </c>
      <c r="AB418" s="367" t="s">
        <v>1455</v>
      </c>
      <c r="AC418" s="362"/>
      <c r="AD418" s="362"/>
      <c r="AE418" s="362"/>
      <c r="AF418" s="362"/>
      <c r="AG418" s="362"/>
      <c r="AH418" s="362"/>
      <c r="AI418" s="362" t="s">
        <v>7016</v>
      </c>
      <c r="AJ418" s="362" t="s">
        <v>26</v>
      </c>
      <c r="AK418" s="362" t="s">
        <v>39</v>
      </c>
      <c r="AL418" s="362"/>
      <c r="AM418" s="362"/>
      <c r="AN418" s="362"/>
      <c r="AO418" s="368">
        <v>45869</v>
      </c>
      <c r="AP418" s="361" t="s">
        <v>1455</v>
      </c>
      <c r="AR418">
        <v>1</v>
      </c>
      <c r="AS418" t="s">
        <v>539</v>
      </c>
      <c r="AT418" t="s">
        <v>5840</v>
      </c>
    </row>
    <row r="419" spans="2:46" ht="15" customHeight="1" x14ac:dyDescent="0.35">
      <c r="B419" s="362">
        <v>417</v>
      </c>
      <c r="C419" s="362">
        <v>418</v>
      </c>
      <c r="D419" s="362">
        <v>472</v>
      </c>
      <c r="E419" s="362" t="s">
        <v>172</v>
      </c>
      <c r="F419" s="362"/>
      <c r="G419" s="362"/>
      <c r="H419" s="362"/>
      <c r="I419" s="362" t="s">
        <v>26</v>
      </c>
      <c r="J419" s="362" t="s">
        <v>105</v>
      </c>
      <c r="K419" s="361" t="s">
        <v>1456</v>
      </c>
      <c r="L419" s="362"/>
      <c r="M419" s="362" t="s">
        <v>90</v>
      </c>
      <c r="N419" s="362" t="s">
        <v>180</v>
      </c>
      <c r="O419" s="362"/>
      <c r="P419" s="362" t="s">
        <v>90</v>
      </c>
      <c r="Q419" s="362" t="s">
        <v>90</v>
      </c>
      <c r="R419" s="362"/>
      <c r="S419" s="361"/>
      <c r="T419" s="362"/>
      <c r="U419" s="362"/>
      <c r="V419" s="362" t="s">
        <v>711</v>
      </c>
      <c r="W419" s="362"/>
      <c r="X419" s="362"/>
      <c r="Y419" s="362" t="s">
        <v>45</v>
      </c>
      <c r="Z419" s="362" t="s">
        <v>181</v>
      </c>
      <c r="AA419" s="366">
        <v>45777</v>
      </c>
      <c r="AB419" s="367" t="s">
        <v>1457</v>
      </c>
      <c r="AC419" s="362"/>
      <c r="AD419" s="362"/>
      <c r="AE419" s="362"/>
      <c r="AF419" s="362"/>
      <c r="AG419" s="362"/>
      <c r="AH419" s="362"/>
      <c r="AI419" s="362" t="s">
        <v>7016</v>
      </c>
      <c r="AJ419" s="362" t="s">
        <v>26</v>
      </c>
      <c r="AK419" s="362" t="s">
        <v>39</v>
      </c>
      <c r="AL419" s="362"/>
      <c r="AM419" s="362"/>
      <c r="AN419" s="362"/>
      <c r="AO419" s="368">
        <v>45777</v>
      </c>
      <c r="AP419" s="361" t="s">
        <v>1457</v>
      </c>
      <c r="AR419">
        <v>1</v>
      </c>
      <c r="AS419" t="s">
        <v>539</v>
      </c>
      <c r="AT419" t="s">
        <v>5841</v>
      </c>
    </row>
    <row r="420" spans="2:46" ht="15" customHeight="1" x14ac:dyDescent="0.35">
      <c r="B420" s="362">
        <v>418</v>
      </c>
      <c r="C420" s="362">
        <v>419</v>
      </c>
      <c r="D420" s="362">
        <v>472</v>
      </c>
      <c r="E420" s="362" t="s">
        <v>172</v>
      </c>
      <c r="F420" s="362"/>
      <c r="G420" s="362"/>
      <c r="H420" s="362"/>
      <c r="I420" s="362" t="s">
        <v>26</v>
      </c>
      <c r="J420" s="362" t="s">
        <v>105</v>
      </c>
      <c r="K420" s="361" t="s">
        <v>1458</v>
      </c>
      <c r="L420" s="362"/>
      <c r="M420" s="362" t="s">
        <v>90</v>
      </c>
      <c r="N420" s="362" t="s">
        <v>180</v>
      </c>
      <c r="O420" s="362"/>
      <c r="P420" s="362" t="s">
        <v>90</v>
      </c>
      <c r="Q420" s="362" t="s">
        <v>90</v>
      </c>
      <c r="R420" s="362"/>
      <c r="S420" s="361"/>
      <c r="T420" s="362"/>
      <c r="U420" s="362"/>
      <c r="V420" s="362" t="s">
        <v>711</v>
      </c>
      <c r="W420" s="362"/>
      <c r="X420" s="362"/>
      <c r="Y420" s="362" t="s">
        <v>45</v>
      </c>
      <c r="Z420" s="362" t="s">
        <v>181</v>
      </c>
      <c r="AA420" s="366">
        <v>45777</v>
      </c>
      <c r="AB420" s="367" t="s">
        <v>1459</v>
      </c>
      <c r="AC420" s="362"/>
      <c r="AD420" s="362"/>
      <c r="AE420" s="362"/>
      <c r="AF420" s="362"/>
      <c r="AG420" s="362"/>
      <c r="AH420" s="362"/>
      <c r="AI420" s="362" t="s">
        <v>7016</v>
      </c>
      <c r="AJ420" s="362" t="s">
        <v>26</v>
      </c>
      <c r="AK420" s="362" t="s">
        <v>39</v>
      </c>
      <c r="AL420" s="362"/>
      <c r="AM420" s="362"/>
      <c r="AN420" s="362"/>
      <c r="AO420" s="368">
        <v>45777</v>
      </c>
      <c r="AP420" s="361" t="s">
        <v>1459</v>
      </c>
      <c r="AR420">
        <v>1</v>
      </c>
      <c r="AS420" t="s">
        <v>539</v>
      </c>
      <c r="AT420" t="s">
        <v>5841</v>
      </c>
    </row>
    <row r="421" spans="2:46" ht="15" customHeight="1" x14ac:dyDescent="0.35">
      <c r="B421" s="362">
        <v>419</v>
      </c>
      <c r="C421" s="362">
        <v>420</v>
      </c>
      <c r="D421" s="362">
        <v>472</v>
      </c>
      <c r="E421" s="362" t="s">
        <v>172</v>
      </c>
      <c r="F421" s="362"/>
      <c r="G421" s="362"/>
      <c r="H421" s="362"/>
      <c r="I421" s="362" t="s">
        <v>26</v>
      </c>
      <c r="J421" s="362" t="s">
        <v>105</v>
      </c>
      <c r="K421" s="361" t="s">
        <v>1460</v>
      </c>
      <c r="L421" s="362"/>
      <c r="M421" s="362" t="s">
        <v>90</v>
      </c>
      <c r="N421" s="362" t="s">
        <v>180</v>
      </c>
      <c r="O421" s="362"/>
      <c r="P421" s="362" t="s">
        <v>90</v>
      </c>
      <c r="Q421" s="362" t="s">
        <v>90</v>
      </c>
      <c r="R421" s="362"/>
      <c r="S421" s="361"/>
      <c r="T421" s="362"/>
      <c r="U421" s="362"/>
      <c r="V421" s="362" t="s">
        <v>711</v>
      </c>
      <c r="W421" s="362"/>
      <c r="X421" s="362"/>
      <c r="Y421" s="362" t="s">
        <v>45</v>
      </c>
      <c r="Z421" s="362" t="s">
        <v>181</v>
      </c>
      <c r="AA421" s="366">
        <v>45777</v>
      </c>
      <c r="AB421" s="367" t="s">
        <v>731</v>
      </c>
      <c r="AC421" s="362"/>
      <c r="AD421" s="362"/>
      <c r="AE421" s="362"/>
      <c r="AF421" s="362"/>
      <c r="AG421" s="362"/>
      <c r="AH421" s="362"/>
      <c r="AI421" s="362" t="s">
        <v>7016</v>
      </c>
      <c r="AJ421" s="362" t="s">
        <v>26</v>
      </c>
      <c r="AK421" s="362" t="s">
        <v>39</v>
      </c>
      <c r="AL421" s="362"/>
      <c r="AM421" s="362"/>
      <c r="AN421" s="362"/>
      <c r="AO421" s="368">
        <v>45777</v>
      </c>
      <c r="AP421" s="361" t="s">
        <v>731</v>
      </c>
      <c r="AR421">
        <v>1</v>
      </c>
      <c r="AS421" t="s">
        <v>539</v>
      </c>
      <c r="AT421" t="s">
        <v>5841</v>
      </c>
    </row>
    <row r="422" spans="2:46" ht="15" customHeight="1" x14ac:dyDescent="0.35">
      <c r="B422" s="362">
        <v>420</v>
      </c>
      <c r="C422" s="362">
        <v>421</v>
      </c>
      <c r="D422" s="362">
        <v>472</v>
      </c>
      <c r="E422" s="362" t="s">
        <v>172</v>
      </c>
      <c r="F422" s="362"/>
      <c r="G422" s="362"/>
      <c r="H422" s="362"/>
      <c r="I422" s="362" t="s">
        <v>26</v>
      </c>
      <c r="J422" s="362" t="s">
        <v>105</v>
      </c>
      <c r="K422" s="361" t="s">
        <v>1461</v>
      </c>
      <c r="L422" s="362"/>
      <c r="M422" s="362" t="s">
        <v>90</v>
      </c>
      <c r="N422" s="362" t="s">
        <v>180</v>
      </c>
      <c r="O422" s="362"/>
      <c r="P422" s="362" t="s">
        <v>90</v>
      </c>
      <c r="Q422" s="362" t="s">
        <v>90</v>
      </c>
      <c r="R422" s="362"/>
      <c r="S422" s="361"/>
      <c r="T422" s="362"/>
      <c r="U422" s="362"/>
      <c r="V422" s="362" t="s">
        <v>711</v>
      </c>
      <c r="W422" s="362"/>
      <c r="X422" s="362"/>
      <c r="Y422" s="362" t="s">
        <v>45</v>
      </c>
      <c r="Z422" s="362" t="s">
        <v>181</v>
      </c>
      <c r="AA422" s="366">
        <v>45777</v>
      </c>
      <c r="AB422" s="367" t="s">
        <v>1462</v>
      </c>
      <c r="AC422" s="362"/>
      <c r="AD422" s="362"/>
      <c r="AE422" s="362"/>
      <c r="AF422" s="362"/>
      <c r="AG422" s="362"/>
      <c r="AH422" s="362"/>
      <c r="AI422" s="362" t="s">
        <v>7016</v>
      </c>
      <c r="AJ422" s="362" t="s">
        <v>26</v>
      </c>
      <c r="AK422" s="362" t="s">
        <v>39</v>
      </c>
      <c r="AL422" s="362"/>
      <c r="AM422" s="362"/>
      <c r="AN422" s="362"/>
      <c r="AO422" s="368">
        <v>45777</v>
      </c>
      <c r="AP422" s="361" t="s">
        <v>1462</v>
      </c>
      <c r="AR422">
        <v>1</v>
      </c>
      <c r="AS422" t="s">
        <v>539</v>
      </c>
      <c r="AT422" t="s">
        <v>5841</v>
      </c>
    </row>
    <row r="423" spans="2:46" ht="15" customHeight="1" x14ac:dyDescent="0.35">
      <c r="B423" s="362">
        <v>421</v>
      </c>
      <c r="C423" s="362">
        <v>422</v>
      </c>
      <c r="D423" s="362">
        <v>472</v>
      </c>
      <c r="E423" s="362" t="s">
        <v>172</v>
      </c>
      <c r="F423" s="362"/>
      <c r="G423" s="362"/>
      <c r="H423" s="362"/>
      <c r="I423" s="362" t="s">
        <v>26</v>
      </c>
      <c r="J423" s="362" t="s">
        <v>105</v>
      </c>
      <c r="K423" s="361" t="s">
        <v>1463</v>
      </c>
      <c r="L423" s="362"/>
      <c r="M423" s="362" t="s">
        <v>90</v>
      </c>
      <c r="N423" s="362" t="s">
        <v>180</v>
      </c>
      <c r="O423" s="362"/>
      <c r="P423" s="362" t="s">
        <v>90</v>
      </c>
      <c r="Q423" s="362" t="s">
        <v>90</v>
      </c>
      <c r="R423" s="362"/>
      <c r="S423" s="361"/>
      <c r="T423" s="362"/>
      <c r="U423" s="362"/>
      <c r="V423" s="362" t="s">
        <v>711</v>
      </c>
      <c r="W423" s="362"/>
      <c r="X423" s="362"/>
      <c r="Y423" s="362" t="s">
        <v>45</v>
      </c>
      <c r="Z423" s="362" t="s">
        <v>181</v>
      </c>
      <c r="AA423" s="366">
        <v>45777</v>
      </c>
      <c r="AB423" s="367" t="s">
        <v>1464</v>
      </c>
      <c r="AC423" s="362"/>
      <c r="AD423" s="362"/>
      <c r="AE423" s="362"/>
      <c r="AF423" s="362"/>
      <c r="AG423" s="362"/>
      <c r="AH423" s="362"/>
      <c r="AI423" s="362" t="s">
        <v>7016</v>
      </c>
      <c r="AJ423" s="362" t="s">
        <v>26</v>
      </c>
      <c r="AK423" s="362" t="s">
        <v>39</v>
      </c>
      <c r="AL423" s="362"/>
      <c r="AM423" s="362"/>
      <c r="AN423" s="362"/>
      <c r="AO423" s="368">
        <v>45777</v>
      </c>
      <c r="AP423" s="361" t="s">
        <v>1464</v>
      </c>
      <c r="AR423">
        <v>1</v>
      </c>
      <c r="AS423" t="s">
        <v>539</v>
      </c>
      <c r="AT423" t="s">
        <v>5841</v>
      </c>
    </row>
    <row r="424" spans="2:46" ht="15" customHeight="1" x14ac:dyDescent="0.35">
      <c r="B424" s="362">
        <v>422</v>
      </c>
      <c r="C424" s="362">
        <v>423</v>
      </c>
      <c r="D424" s="362">
        <v>472</v>
      </c>
      <c r="E424" s="362" t="s">
        <v>172</v>
      </c>
      <c r="F424" s="362"/>
      <c r="G424" s="362"/>
      <c r="H424" s="362"/>
      <c r="I424" s="362" t="s">
        <v>26</v>
      </c>
      <c r="J424" s="362" t="s">
        <v>105</v>
      </c>
      <c r="K424" s="361" t="s">
        <v>1465</v>
      </c>
      <c r="L424" s="362"/>
      <c r="M424" s="362" t="s">
        <v>90</v>
      </c>
      <c r="N424" s="362" t="s">
        <v>180</v>
      </c>
      <c r="O424" s="362"/>
      <c r="P424" s="362" t="s">
        <v>90</v>
      </c>
      <c r="Q424" s="362" t="s">
        <v>90</v>
      </c>
      <c r="R424" s="362"/>
      <c r="S424" s="361"/>
      <c r="T424" s="362"/>
      <c r="U424" s="362"/>
      <c r="V424" s="362" t="s">
        <v>711</v>
      </c>
      <c r="W424" s="362"/>
      <c r="X424" s="362"/>
      <c r="Y424" s="362" t="s">
        <v>45</v>
      </c>
      <c r="Z424" s="362" t="s">
        <v>181</v>
      </c>
      <c r="AA424" s="366">
        <v>45777</v>
      </c>
      <c r="AB424" s="367" t="s">
        <v>1466</v>
      </c>
      <c r="AC424" s="362"/>
      <c r="AD424" s="362"/>
      <c r="AE424" s="362"/>
      <c r="AF424" s="362"/>
      <c r="AG424" s="362"/>
      <c r="AH424" s="362"/>
      <c r="AI424" s="362" t="s">
        <v>7016</v>
      </c>
      <c r="AJ424" s="362" t="s">
        <v>26</v>
      </c>
      <c r="AK424" s="362" t="s">
        <v>39</v>
      </c>
      <c r="AL424" s="362"/>
      <c r="AM424" s="362"/>
      <c r="AN424" s="362"/>
      <c r="AO424" s="368">
        <v>45777</v>
      </c>
      <c r="AP424" s="361" t="s">
        <v>1466</v>
      </c>
      <c r="AR424">
        <v>1</v>
      </c>
      <c r="AS424" t="s">
        <v>539</v>
      </c>
      <c r="AT424" t="s">
        <v>5841</v>
      </c>
    </row>
    <row r="425" spans="2:46" ht="15" customHeight="1" x14ac:dyDescent="0.35">
      <c r="B425" s="362">
        <v>423</v>
      </c>
      <c r="C425" s="362">
        <v>424</v>
      </c>
      <c r="D425" s="362">
        <v>472</v>
      </c>
      <c r="E425" s="362" t="s">
        <v>172</v>
      </c>
      <c r="F425" s="362"/>
      <c r="G425" s="362"/>
      <c r="H425" s="362"/>
      <c r="I425" s="362" t="s">
        <v>26</v>
      </c>
      <c r="J425" s="362" t="s">
        <v>105</v>
      </c>
      <c r="K425" s="361" t="s">
        <v>1467</v>
      </c>
      <c r="L425" s="362"/>
      <c r="M425" s="362" t="s">
        <v>90</v>
      </c>
      <c r="N425" s="362" t="s">
        <v>180</v>
      </c>
      <c r="O425" s="362"/>
      <c r="P425" s="362" t="s">
        <v>90</v>
      </c>
      <c r="Q425" s="362" t="s">
        <v>90</v>
      </c>
      <c r="R425" s="362"/>
      <c r="S425" s="361"/>
      <c r="T425" s="362"/>
      <c r="U425" s="362"/>
      <c r="V425" s="362" t="s">
        <v>711</v>
      </c>
      <c r="W425" s="362"/>
      <c r="X425" s="362"/>
      <c r="Y425" s="362" t="s">
        <v>45</v>
      </c>
      <c r="Z425" s="362" t="s">
        <v>181</v>
      </c>
      <c r="AA425" s="366">
        <v>45777</v>
      </c>
      <c r="AB425" s="367" t="s">
        <v>1468</v>
      </c>
      <c r="AC425" s="362"/>
      <c r="AD425" s="362"/>
      <c r="AE425" s="362"/>
      <c r="AF425" s="362"/>
      <c r="AG425" s="362"/>
      <c r="AH425" s="362"/>
      <c r="AI425" s="362" t="s">
        <v>7016</v>
      </c>
      <c r="AJ425" s="362" t="s">
        <v>26</v>
      </c>
      <c r="AK425" s="362" t="s">
        <v>39</v>
      </c>
      <c r="AL425" s="362"/>
      <c r="AM425" s="362"/>
      <c r="AN425" s="362"/>
      <c r="AO425" s="368">
        <v>45777</v>
      </c>
      <c r="AP425" s="361" t="s">
        <v>1468</v>
      </c>
      <c r="AR425">
        <v>1</v>
      </c>
      <c r="AS425" t="s">
        <v>539</v>
      </c>
      <c r="AT425" t="s">
        <v>5841</v>
      </c>
    </row>
    <row r="426" spans="2:46" ht="15" customHeight="1" x14ac:dyDescent="0.35">
      <c r="B426" s="362">
        <v>424</v>
      </c>
      <c r="C426" s="362">
        <v>425</v>
      </c>
      <c r="D426" s="362">
        <v>472</v>
      </c>
      <c r="E426" s="362" t="s">
        <v>172</v>
      </c>
      <c r="F426" s="362"/>
      <c r="G426" s="362"/>
      <c r="H426" s="362"/>
      <c r="I426" s="362" t="s">
        <v>26</v>
      </c>
      <c r="J426" s="362" t="s">
        <v>105</v>
      </c>
      <c r="K426" s="361" t="s">
        <v>1469</v>
      </c>
      <c r="L426" s="362"/>
      <c r="M426" s="362" t="s">
        <v>90</v>
      </c>
      <c r="N426" s="362" t="s">
        <v>9</v>
      </c>
      <c r="O426" s="362"/>
      <c r="P426" s="362" t="s">
        <v>90</v>
      </c>
      <c r="Q426" s="362" t="s">
        <v>90</v>
      </c>
      <c r="R426" s="362"/>
      <c r="S426" s="361"/>
      <c r="T426" s="362"/>
      <c r="U426" s="362"/>
      <c r="V426" s="362" t="s">
        <v>711</v>
      </c>
      <c r="W426" s="362"/>
      <c r="X426" s="362"/>
      <c r="Y426" s="362" t="s">
        <v>45</v>
      </c>
      <c r="Z426" s="362" t="s">
        <v>181</v>
      </c>
      <c r="AA426" s="366">
        <v>45843</v>
      </c>
      <c r="AB426" s="367" t="s">
        <v>1470</v>
      </c>
      <c r="AC426" s="362"/>
      <c r="AD426" s="362"/>
      <c r="AE426" s="362"/>
      <c r="AF426" s="362"/>
      <c r="AG426" s="362"/>
      <c r="AH426" s="362"/>
      <c r="AI426" s="362" t="s">
        <v>7016</v>
      </c>
      <c r="AJ426" s="362" t="s">
        <v>26</v>
      </c>
      <c r="AK426" s="362" t="s">
        <v>39</v>
      </c>
      <c r="AL426" s="362"/>
      <c r="AM426" s="362"/>
      <c r="AN426" s="362"/>
      <c r="AO426" s="368">
        <v>45843</v>
      </c>
      <c r="AP426" s="361" t="s">
        <v>1470</v>
      </c>
      <c r="AR426">
        <v>1</v>
      </c>
      <c r="AS426" t="s">
        <v>539</v>
      </c>
      <c r="AT426" t="s">
        <v>5840</v>
      </c>
    </row>
    <row r="427" spans="2:46" ht="15" customHeight="1" x14ac:dyDescent="0.35">
      <c r="B427" s="362">
        <v>425</v>
      </c>
      <c r="C427" s="362">
        <v>426</v>
      </c>
      <c r="D427" s="362">
        <v>472</v>
      </c>
      <c r="E427" s="362" t="s">
        <v>172</v>
      </c>
      <c r="F427" s="362"/>
      <c r="G427" s="362"/>
      <c r="H427" s="362"/>
      <c r="I427" s="362" t="s">
        <v>26</v>
      </c>
      <c r="J427" s="362" t="s">
        <v>105</v>
      </c>
      <c r="K427" s="361" t="s">
        <v>1471</v>
      </c>
      <c r="L427" s="362"/>
      <c r="M427" s="362" t="s">
        <v>90</v>
      </c>
      <c r="N427" s="362" t="s">
        <v>180</v>
      </c>
      <c r="O427" s="362"/>
      <c r="P427" s="362" t="s">
        <v>90</v>
      </c>
      <c r="Q427" s="362" t="s">
        <v>90</v>
      </c>
      <c r="R427" s="362"/>
      <c r="S427" s="361"/>
      <c r="T427" s="362"/>
      <c r="U427" s="362"/>
      <c r="V427" s="362" t="s">
        <v>711</v>
      </c>
      <c r="W427" s="362"/>
      <c r="X427" s="362"/>
      <c r="Y427" s="362" t="s">
        <v>45</v>
      </c>
      <c r="Z427" s="362" t="s">
        <v>181</v>
      </c>
      <c r="AA427" s="366">
        <v>45777</v>
      </c>
      <c r="AB427" s="367" t="s">
        <v>1436</v>
      </c>
      <c r="AC427" s="362"/>
      <c r="AD427" s="362"/>
      <c r="AE427" s="362"/>
      <c r="AF427" s="362"/>
      <c r="AG427" s="362"/>
      <c r="AH427" s="362"/>
      <c r="AI427" s="362" t="s">
        <v>7016</v>
      </c>
      <c r="AJ427" s="362" t="s">
        <v>26</v>
      </c>
      <c r="AK427" s="362" t="s">
        <v>39</v>
      </c>
      <c r="AL427" s="362"/>
      <c r="AM427" s="362"/>
      <c r="AN427" s="362"/>
      <c r="AO427" s="368">
        <v>45777</v>
      </c>
      <c r="AP427" s="361" t="s">
        <v>1436</v>
      </c>
      <c r="AR427">
        <v>1</v>
      </c>
      <c r="AS427" t="s">
        <v>539</v>
      </c>
      <c r="AT427" t="s">
        <v>5841</v>
      </c>
    </row>
    <row r="428" spans="2:46" ht="15" customHeight="1" x14ac:dyDescent="0.35">
      <c r="B428" s="362">
        <v>426</v>
      </c>
      <c r="C428" s="362">
        <v>427</v>
      </c>
      <c r="D428" s="362">
        <v>472</v>
      </c>
      <c r="E428" s="362" t="s">
        <v>172</v>
      </c>
      <c r="F428" s="362"/>
      <c r="G428" s="362"/>
      <c r="H428" s="362"/>
      <c r="I428" s="362" t="s">
        <v>26</v>
      </c>
      <c r="J428" s="362" t="s">
        <v>105</v>
      </c>
      <c r="K428" s="361" t="s">
        <v>1472</v>
      </c>
      <c r="L428" s="362"/>
      <c r="M428" s="362" t="s">
        <v>90</v>
      </c>
      <c r="N428" s="362" t="s">
        <v>180</v>
      </c>
      <c r="O428" s="362"/>
      <c r="P428" s="362" t="s">
        <v>90</v>
      </c>
      <c r="Q428" s="362" t="s">
        <v>90</v>
      </c>
      <c r="R428" s="362"/>
      <c r="S428" s="361"/>
      <c r="T428" s="362"/>
      <c r="U428" s="362"/>
      <c r="V428" s="362" t="s">
        <v>711</v>
      </c>
      <c r="W428" s="362"/>
      <c r="X428" s="362"/>
      <c r="Y428" s="362" t="s">
        <v>45</v>
      </c>
      <c r="Z428" s="362" t="s">
        <v>181</v>
      </c>
      <c r="AA428" s="366">
        <v>45777</v>
      </c>
      <c r="AB428" s="367" t="s">
        <v>1473</v>
      </c>
      <c r="AC428" s="362"/>
      <c r="AD428" s="362"/>
      <c r="AE428" s="362"/>
      <c r="AF428" s="362"/>
      <c r="AG428" s="362"/>
      <c r="AH428" s="362"/>
      <c r="AI428" s="362" t="s">
        <v>7016</v>
      </c>
      <c r="AJ428" s="362" t="s">
        <v>26</v>
      </c>
      <c r="AK428" s="362" t="s">
        <v>39</v>
      </c>
      <c r="AL428" s="362"/>
      <c r="AM428" s="362"/>
      <c r="AN428" s="362"/>
      <c r="AO428" s="368">
        <v>45777</v>
      </c>
      <c r="AP428" s="361" t="s">
        <v>1473</v>
      </c>
      <c r="AR428">
        <v>1</v>
      </c>
      <c r="AS428" t="s">
        <v>539</v>
      </c>
      <c r="AT428" t="s">
        <v>5841</v>
      </c>
    </row>
    <row r="429" spans="2:46" ht="15" customHeight="1" x14ac:dyDescent="0.35">
      <c r="B429" s="362">
        <v>427</v>
      </c>
      <c r="C429" s="362">
        <v>428</v>
      </c>
      <c r="D429" s="362">
        <v>472</v>
      </c>
      <c r="E429" s="362" t="s">
        <v>172</v>
      </c>
      <c r="F429" s="362"/>
      <c r="G429" s="362"/>
      <c r="H429" s="362"/>
      <c r="I429" s="362" t="s">
        <v>26</v>
      </c>
      <c r="J429" s="362" t="s">
        <v>105</v>
      </c>
      <c r="K429" s="361" t="s">
        <v>1474</v>
      </c>
      <c r="L429" s="362"/>
      <c r="M429" s="362" t="s">
        <v>90</v>
      </c>
      <c r="N429" s="362" t="s">
        <v>180</v>
      </c>
      <c r="O429" s="362"/>
      <c r="P429" s="362" t="s">
        <v>90</v>
      </c>
      <c r="Q429" s="362" t="s">
        <v>90</v>
      </c>
      <c r="R429" s="362"/>
      <c r="S429" s="361"/>
      <c r="T429" s="362"/>
      <c r="U429" s="362"/>
      <c r="V429" s="362" t="s">
        <v>711</v>
      </c>
      <c r="W429" s="362"/>
      <c r="X429" s="362"/>
      <c r="Y429" s="362" t="s">
        <v>45</v>
      </c>
      <c r="Z429" s="362" t="s">
        <v>181</v>
      </c>
      <c r="AA429" s="366">
        <v>45777</v>
      </c>
      <c r="AB429" s="367" t="s">
        <v>731</v>
      </c>
      <c r="AC429" s="362"/>
      <c r="AD429" s="362"/>
      <c r="AE429" s="362"/>
      <c r="AF429" s="362"/>
      <c r="AG429" s="362"/>
      <c r="AH429" s="362"/>
      <c r="AI429" s="362" t="s">
        <v>7016</v>
      </c>
      <c r="AJ429" s="362" t="s">
        <v>26</v>
      </c>
      <c r="AK429" s="362" t="s">
        <v>39</v>
      </c>
      <c r="AL429" s="362"/>
      <c r="AM429" s="362"/>
      <c r="AN429" s="362"/>
      <c r="AO429" s="368">
        <v>45777</v>
      </c>
      <c r="AP429" s="361" t="s">
        <v>731</v>
      </c>
      <c r="AR429">
        <v>1</v>
      </c>
      <c r="AS429" t="s">
        <v>539</v>
      </c>
      <c r="AT429" t="s">
        <v>5841</v>
      </c>
    </row>
    <row r="430" spans="2:46" ht="15" customHeight="1" x14ac:dyDescent="0.35">
      <c r="B430" s="362">
        <v>428</v>
      </c>
      <c r="C430" s="362">
        <v>429</v>
      </c>
      <c r="D430" s="362">
        <v>472</v>
      </c>
      <c r="E430" s="362" t="s">
        <v>172</v>
      </c>
      <c r="F430" s="362"/>
      <c r="G430" s="362"/>
      <c r="H430" s="362"/>
      <c r="I430" s="362" t="s">
        <v>26</v>
      </c>
      <c r="J430" s="362" t="s">
        <v>105</v>
      </c>
      <c r="K430" s="361" t="s">
        <v>1475</v>
      </c>
      <c r="L430" s="362"/>
      <c r="M430" s="362" t="s">
        <v>90</v>
      </c>
      <c r="N430" s="362" t="s">
        <v>180</v>
      </c>
      <c r="O430" s="362"/>
      <c r="P430" s="362" t="s">
        <v>90</v>
      </c>
      <c r="Q430" s="362" t="s">
        <v>90</v>
      </c>
      <c r="R430" s="362"/>
      <c r="S430" s="361"/>
      <c r="T430" s="362"/>
      <c r="U430" s="362"/>
      <c r="V430" s="362" t="s">
        <v>711</v>
      </c>
      <c r="W430" s="362"/>
      <c r="X430" s="362"/>
      <c r="Y430" s="362" t="s">
        <v>45</v>
      </c>
      <c r="Z430" s="362" t="s">
        <v>181</v>
      </c>
      <c r="AA430" s="366">
        <v>45777</v>
      </c>
      <c r="AB430" s="367" t="s">
        <v>1476</v>
      </c>
      <c r="AC430" s="362"/>
      <c r="AD430" s="362"/>
      <c r="AE430" s="362"/>
      <c r="AF430" s="362"/>
      <c r="AG430" s="362"/>
      <c r="AH430" s="362"/>
      <c r="AI430" s="362" t="s">
        <v>7016</v>
      </c>
      <c r="AJ430" s="362" t="s">
        <v>26</v>
      </c>
      <c r="AK430" s="362" t="s">
        <v>39</v>
      </c>
      <c r="AL430" s="362"/>
      <c r="AM430" s="362"/>
      <c r="AN430" s="362"/>
      <c r="AO430" s="368">
        <v>45777</v>
      </c>
      <c r="AP430" s="361" t="s">
        <v>1476</v>
      </c>
      <c r="AR430">
        <v>1</v>
      </c>
      <c r="AS430" t="s">
        <v>539</v>
      </c>
      <c r="AT430" t="s">
        <v>5841</v>
      </c>
    </row>
    <row r="431" spans="2:46" ht="15" customHeight="1" x14ac:dyDescent="0.35">
      <c r="B431" s="362">
        <v>429</v>
      </c>
      <c r="C431" s="362">
        <v>430</v>
      </c>
      <c r="D431" s="362">
        <v>472</v>
      </c>
      <c r="E431" s="362" t="s">
        <v>172</v>
      </c>
      <c r="F431" s="362"/>
      <c r="G431" s="362"/>
      <c r="H431" s="362"/>
      <c r="I431" s="362" t="s">
        <v>26</v>
      </c>
      <c r="J431" s="362" t="s">
        <v>105</v>
      </c>
      <c r="K431" s="361" t="s">
        <v>1477</v>
      </c>
      <c r="L431" s="362"/>
      <c r="M431" s="362" t="s">
        <v>90</v>
      </c>
      <c r="N431" s="362" t="s">
        <v>9</v>
      </c>
      <c r="O431" s="362"/>
      <c r="P431" s="362" t="s">
        <v>90</v>
      </c>
      <c r="Q431" s="362" t="s">
        <v>90</v>
      </c>
      <c r="R431" s="362"/>
      <c r="S431" s="361"/>
      <c r="T431" s="362"/>
      <c r="U431" s="362"/>
      <c r="V431" s="362" t="s">
        <v>711</v>
      </c>
      <c r="W431" s="362"/>
      <c r="X431" s="362"/>
      <c r="Y431" s="362" t="s">
        <v>45</v>
      </c>
      <c r="Z431" s="362" t="s">
        <v>181</v>
      </c>
      <c r="AA431" s="366">
        <v>45843</v>
      </c>
      <c r="AB431" s="367" t="s">
        <v>1478</v>
      </c>
      <c r="AC431" s="362"/>
      <c r="AD431" s="362"/>
      <c r="AE431" s="362"/>
      <c r="AF431" s="362"/>
      <c r="AG431" s="362"/>
      <c r="AH431" s="362"/>
      <c r="AI431" s="362" t="s">
        <v>7016</v>
      </c>
      <c r="AJ431" s="362" t="s">
        <v>26</v>
      </c>
      <c r="AK431" s="362" t="s">
        <v>39</v>
      </c>
      <c r="AL431" s="362"/>
      <c r="AM431" s="362"/>
      <c r="AN431" s="362"/>
      <c r="AO431" s="368">
        <v>45843</v>
      </c>
      <c r="AP431" s="361" t="s">
        <v>1478</v>
      </c>
      <c r="AR431">
        <v>1</v>
      </c>
      <c r="AS431" t="s">
        <v>539</v>
      </c>
      <c r="AT431" t="s">
        <v>5840</v>
      </c>
    </row>
    <row r="432" spans="2:46" ht="15" customHeight="1" x14ac:dyDescent="0.35">
      <c r="B432" s="362">
        <v>430</v>
      </c>
      <c r="C432" s="362">
        <v>431</v>
      </c>
      <c r="D432" s="362">
        <v>472</v>
      </c>
      <c r="E432" s="362" t="s">
        <v>172</v>
      </c>
      <c r="F432" s="362"/>
      <c r="G432" s="362"/>
      <c r="H432" s="362"/>
      <c r="I432" s="362" t="s">
        <v>26</v>
      </c>
      <c r="J432" s="362" t="s">
        <v>105</v>
      </c>
      <c r="K432" s="361" t="s">
        <v>1479</v>
      </c>
      <c r="L432" s="362"/>
      <c r="M432" s="362" t="s">
        <v>90</v>
      </c>
      <c r="N432" s="362" t="s">
        <v>180</v>
      </c>
      <c r="O432" s="362"/>
      <c r="P432" s="362" t="s">
        <v>90</v>
      </c>
      <c r="Q432" s="362" t="s">
        <v>90</v>
      </c>
      <c r="R432" s="362"/>
      <c r="S432" s="361"/>
      <c r="T432" s="362"/>
      <c r="U432" s="362"/>
      <c r="V432" s="362" t="s">
        <v>711</v>
      </c>
      <c r="W432" s="362"/>
      <c r="X432" s="362"/>
      <c r="Y432" s="362" t="s">
        <v>45</v>
      </c>
      <c r="Z432" s="362" t="s">
        <v>181</v>
      </c>
      <c r="AA432" s="366">
        <v>45777</v>
      </c>
      <c r="AB432" s="367" t="s">
        <v>1480</v>
      </c>
      <c r="AC432" s="362"/>
      <c r="AD432" s="362"/>
      <c r="AE432" s="362"/>
      <c r="AF432" s="362"/>
      <c r="AG432" s="362"/>
      <c r="AH432" s="362"/>
      <c r="AI432" s="362" t="s">
        <v>7016</v>
      </c>
      <c r="AJ432" s="362" t="s">
        <v>26</v>
      </c>
      <c r="AK432" s="362" t="s">
        <v>39</v>
      </c>
      <c r="AL432" s="362"/>
      <c r="AM432" s="362"/>
      <c r="AN432" s="362"/>
      <c r="AO432" s="368">
        <v>45777</v>
      </c>
      <c r="AP432" s="361" t="s">
        <v>1480</v>
      </c>
      <c r="AR432">
        <v>1</v>
      </c>
      <c r="AS432" t="s">
        <v>539</v>
      </c>
      <c r="AT432" t="s">
        <v>5841</v>
      </c>
    </row>
    <row r="433" spans="2:46" ht="15" customHeight="1" x14ac:dyDescent="0.35">
      <c r="B433" s="362">
        <v>431</v>
      </c>
      <c r="C433" s="362">
        <v>432</v>
      </c>
      <c r="D433" s="362">
        <v>472</v>
      </c>
      <c r="E433" s="362" t="s">
        <v>172</v>
      </c>
      <c r="F433" s="362"/>
      <c r="G433" s="362"/>
      <c r="H433" s="362"/>
      <c r="I433" s="362" t="s">
        <v>26</v>
      </c>
      <c r="J433" s="362" t="s">
        <v>105</v>
      </c>
      <c r="K433" s="361" t="s">
        <v>1481</v>
      </c>
      <c r="L433" s="361" t="s">
        <v>1482</v>
      </c>
      <c r="M433" s="362" t="s">
        <v>90</v>
      </c>
      <c r="N433" s="362" t="s">
        <v>9</v>
      </c>
      <c r="O433" s="362"/>
      <c r="P433" s="362" t="s">
        <v>725</v>
      </c>
      <c r="Q433" s="362" t="s">
        <v>1483</v>
      </c>
      <c r="R433" s="362"/>
      <c r="S433" s="361" t="s">
        <v>1484</v>
      </c>
      <c r="T433" s="362" t="s">
        <v>105</v>
      </c>
      <c r="U433" s="362" t="s">
        <v>1434</v>
      </c>
      <c r="V433" s="362" t="s">
        <v>711</v>
      </c>
      <c r="W433" s="362"/>
      <c r="X433" s="362" t="s">
        <v>9</v>
      </c>
      <c r="Y433" s="362" t="s">
        <v>50</v>
      </c>
      <c r="Z433" s="362" t="s">
        <v>90</v>
      </c>
      <c r="AA433" s="366" t="s">
        <v>90</v>
      </c>
      <c r="AB433" s="362" t="s">
        <v>90</v>
      </c>
      <c r="AC433" s="362"/>
      <c r="AD433" s="362"/>
      <c r="AE433" s="362"/>
      <c r="AF433" s="362"/>
      <c r="AG433" s="362"/>
      <c r="AH433" s="362"/>
      <c r="AI433" s="362" t="s">
        <v>7016</v>
      </c>
      <c r="AJ433" s="362" t="s">
        <v>26</v>
      </c>
      <c r="AK433" s="362" t="s">
        <v>40</v>
      </c>
      <c r="AL433" s="362"/>
      <c r="AM433" s="362"/>
      <c r="AN433" s="362"/>
      <c r="AO433" s="362"/>
      <c r="AP433" s="361"/>
      <c r="AR433">
        <v>1</v>
      </c>
      <c r="AS433" t="s">
        <v>9</v>
      </c>
      <c r="AT433" t="s">
        <v>9</v>
      </c>
    </row>
    <row r="434" spans="2:46" ht="15" customHeight="1" x14ac:dyDescent="0.35">
      <c r="B434" s="362">
        <v>432</v>
      </c>
      <c r="C434" s="362">
        <v>433</v>
      </c>
      <c r="D434" s="362">
        <v>472</v>
      </c>
      <c r="E434" s="362" t="s">
        <v>172</v>
      </c>
      <c r="F434" s="362"/>
      <c r="G434" s="362"/>
      <c r="H434" s="362"/>
      <c r="I434" s="362" t="s">
        <v>26</v>
      </c>
      <c r="J434" s="362" t="s">
        <v>105</v>
      </c>
      <c r="K434" s="361" t="s">
        <v>1485</v>
      </c>
      <c r="L434" s="362"/>
      <c r="M434" s="362" t="s">
        <v>90</v>
      </c>
      <c r="N434" s="362" t="s">
        <v>9</v>
      </c>
      <c r="O434" s="362"/>
      <c r="P434" s="362" t="s">
        <v>725</v>
      </c>
      <c r="Q434" s="362" t="s">
        <v>772</v>
      </c>
      <c r="R434" s="362"/>
      <c r="S434" s="361" t="s">
        <v>1486</v>
      </c>
      <c r="T434" s="362" t="s">
        <v>113</v>
      </c>
      <c r="U434" s="362"/>
      <c r="V434" s="362" t="s">
        <v>711</v>
      </c>
      <c r="W434" s="362"/>
      <c r="X434" s="362" t="s">
        <v>9</v>
      </c>
      <c r="Y434" s="362" t="s">
        <v>46</v>
      </c>
      <c r="Z434" s="362" t="s">
        <v>90</v>
      </c>
      <c r="AA434" s="366" t="s">
        <v>90</v>
      </c>
      <c r="AB434" s="362" t="s">
        <v>90</v>
      </c>
      <c r="AC434" s="362"/>
      <c r="AD434" s="362"/>
      <c r="AE434" s="362"/>
      <c r="AF434" s="362"/>
      <c r="AG434" s="362"/>
      <c r="AH434" s="362"/>
      <c r="AI434" s="362" t="s">
        <v>7016</v>
      </c>
      <c r="AJ434" s="362" t="s">
        <v>26</v>
      </c>
      <c r="AK434" s="362" t="s">
        <v>40</v>
      </c>
      <c r="AL434" s="362"/>
      <c r="AM434" s="362"/>
      <c r="AN434" s="362"/>
      <c r="AO434" s="362"/>
      <c r="AP434" s="361"/>
      <c r="AR434">
        <v>1</v>
      </c>
      <c r="AS434" t="s">
        <v>9</v>
      </c>
      <c r="AT434" t="s">
        <v>9</v>
      </c>
    </row>
    <row r="435" spans="2:46" ht="15" customHeight="1" x14ac:dyDescent="0.35">
      <c r="B435" s="362">
        <v>433</v>
      </c>
      <c r="C435" s="362">
        <v>434</v>
      </c>
      <c r="D435" s="362">
        <v>472</v>
      </c>
      <c r="E435" s="362" t="s">
        <v>172</v>
      </c>
      <c r="F435" s="362"/>
      <c r="G435" s="362"/>
      <c r="H435" s="362"/>
      <c r="I435" s="362" t="s">
        <v>26</v>
      </c>
      <c r="J435" s="362" t="s">
        <v>105</v>
      </c>
      <c r="K435" s="361" t="s">
        <v>1487</v>
      </c>
      <c r="L435" s="362"/>
      <c r="M435" s="362" t="s">
        <v>90</v>
      </c>
      <c r="N435" s="362" t="s">
        <v>180</v>
      </c>
      <c r="O435" s="362"/>
      <c r="P435" s="362" t="s">
        <v>90</v>
      </c>
      <c r="Q435" s="362" t="s">
        <v>90</v>
      </c>
      <c r="R435" s="362"/>
      <c r="S435" s="361"/>
      <c r="T435" s="362"/>
      <c r="U435" s="362"/>
      <c r="V435" s="362" t="s">
        <v>711</v>
      </c>
      <c r="W435" s="362"/>
      <c r="X435" s="362"/>
      <c r="Y435" s="362" t="s">
        <v>45</v>
      </c>
      <c r="Z435" s="362" t="s">
        <v>181</v>
      </c>
      <c r="AA435" s="366">
        <v>45777</v>
      </c>
      <c r="AB435" s="367" t="s">
        <v>1488</v>
      </c>
      <c r="AC435" s="362"/>
      <c r="AD435" s="362"/>
      <c r="AE435" s="362"/>
      <c r="AF435" s="362"/>
      <c r="AG435" s="362"/>
      <c r="AH435" s="362"/>
      <c r="AI435" s="362" t="s">
        <v>7016</v>
      </c>
      <c r="AJ435" s="362" t="s">
        <v>26</v>
      </c>
      <c r="AK435" s="362" t="s">
        <v>39</v>
      </c>
      <c r="AL435" s="362"/>
      <c r="AM435" s="362"/>
      <c r="AN435" s="362"/>
      <c r="AO435" s="368">
        <v>45777</v>
      </c>
      <c r="AP435" s="361" t="s">
        <v>1488</v>
      </c>
      <c r="AR435">
        <v>1</v>
      </c>
      <c r="AS435" t="s">
        <v>539</v>
      </c>
      <c r="AT435" t="s">
        <v>5841</v>
      </c>
    </row>
    <row r="436" spans="2:46" ht="15" customHeight="1" x14ac:dyDescent="0.35">
      <c r="B436" s="362">
        <v>434</v>
      </c>
      <c r="C436" s="362">
        <v>435</v>
      </c>
      <c r="D436" s="362">
        <v>472</v>
      </c>
      <c r="E436" s="362" t="s">
        <v>172</v>
      </c>
      <c r="F436" s="362"/>
      <c r="G436" s="362"/>
      <c r="H436" s="362"/>
      <c r="I436" s="362" t="s">
        <v>26</v>
      </c>
      <c r="J436" s="362" t="s">
        <v>105</v>
      </c>
      <c r="K436" s="361" t="s">
        <v>1489</v>
      </c>
      <c r="L436" s="362"/>
      <c r="M436" s="362" t="s">
        <v>90</v>
      </c>
      <c r="N436" s="362" t="s">
        <v>180</v>
      </c>
      <c r="O436" s="362"/>
      <c r="P436" s="362" t="s">
        <v>90</v>
      </c>
      <c r="Q436" s="362" t="s">
        <v>90</v>
      </c>
      <c r="R436" s="362"/>
      <c r="S436" s="361"/>
      <c r="T436" s="362"/>
      <c r="U436" s="362"/>
      <c r="V436" s="362" t="s">
        <v>711</v>
      </c>
      <c r="W436" s="362"/>
      <c r="X436" s="362"/>
      <c r="Y436" s="362" t="s">
        <v>45</v>
      </c>
      <c r="Z436" s="362" t="s">
        <v>181</v>
      </c>
      <c r="AA436" s="366">
        <v>45777</v>
      </c>
      <c r="AB436" s="367" t="s">
        <v>731</v>
      </c>
      <c r="AC436" s="362"/>
      <c r="AD436" s="362"/>
      <c r="AE436" s="362"/>
      <c r="AF436" s="362"/>
      <c r="AG436" s="362"/>
      <c r="AH436" s="362"/>
      <c r="AI436" s="362" t="s">
        <v>7016</v>
      </c>
      <c r="AJ436" s="362" t="s">
        <v>26</v>
      </c>
      <c r="AK436" s="362" t="s">
        <v>39</v>
      </c>
      <c r="AL436" s="362"/>
      <c r="AM436" s="362"/>
      <c r="AN436" s="362"/>
      <c r="AO436" s="368">
        <v>45777</v>
      </c>
      <c r="AP436" s="361" t="s">
        <v>731</v>
      </c>
      <c r="AR436">
        <v>1</v>
      </c>
      <c r="AS436" t="s">
        <v>539</v>
      </c>
      <c r="AT436" t="s">
        <v>5841</v>
      </c>
    </row>
    <row r="437" spans="2:46" ht="15" customHeight="1" x14ac:dyDescent="0.35">
      <c r="B437" s="362">
        <v>435</v>
      </c>
      <c r="C437" s="362">
        <v>436</v>
      </c>
      <c r="D437" s="362">
        <v>472</v>
      </c>
      <c r="E437" s="362" t="s">
        <v>172</v>
      </c>
      <c r="F437" s="362"/>
      <c r="G437" s="362"/>
      <c r="H437" s="362"/>
      <c r="I437" s="362" t="s">
        <v>26</v>
      </c>
      <c r="J437" s="362" t="s">
        <v>105</v>
      </c>
      <c r="K437" s="361" t="s">
        <v>1490</v>
      </c>
      <c r="L437" s="362"/>
      <c r="M437" s="362" t="s">
        <v>90</v>
      </c>
      <c r="N437" s="362" t="s">
        <v>180</v>
      </c>
      <c r="O437" s="362"/>
      <c r="P437" s="362" t="s">
        <v>90</v>
      </c>
      <c r="Q437" s="362" t="s">
        <v>90</v>
      </c>
      <c r="R437" s="362"/>
      <c r="S437" s="361"/>
      <c r="T437" s="362"/>
      <c r="U437" s="362"/>
      <c r="V437" s="362" t="s">
        <v>711</v>
      </c>
      <c r="W437" s="362"/>
      <c r="X437" s="362"/>
      <c r="Y437" s="362" t="s">
        <v>45</v>
      </c>
      <c r="Z437" s="362" t="s">
        <v>181</v>
      </c>
      <c r="AA437" s="366">
        <v>45777</v>
      </c>
      <c r="AB437" s="367" t="s">
        <v>731</v>
      </c>
      <c r="AC437" s="362"/>
      <c r="AD437" s="362"/>
      <c r="AE437" s="362"/>
      <c r="AF437" s="362"/>
      <c r="AG437" s="362"/>
      <c r="AH437" s="362"/>
      <c r="AI437" s="362" t="s">
        <v>7016</v>
      </c>
      <c r="AJ437" s="362" t="s">
        <v>26</v>
      </c>
      <c r="AK437" s="362" t="s">
        <v>39</v>
      </c>
      <c r="AL437" s="362"/>
      <c r="AM437" s="362"/>
      <c r="AN437" s="362"/>
      <c r="AO437" s="368">
        <v>45777</v>
      </c>
      <c r="AP437" s="361" t="s">
        <v>731</v>
      </c>
      <c r="AR437">
        <v>1</v>
      </c>
      <c r="AS437" t="s">
        <v>539</v>
      </c>
      <c r="AT437" t="s">
        <v>5841</v>
      </c>
    </row>
    <row r="438" spans="2:46" ht="15" customHeight="1" x14ac:dyDescent="0.35">
      <c r="B438" s="362">
        <v>436</v>
      </c>
      <c r="C438" s="362">
        <v>437</v>
      </c>
      <c r="D438" s="362">
        <v>472</v>
      </c>
      <c r="E438" s="362" t="s">
        <v>172</v>
      </c>
      <c r="F438" s="362"/>
      <c r="G438" s="362"/>
      <c r="H438" s="362"/>
      <c r="I438" s="362" t="s">
        <v>26</v>
      </c>
      <c r="J438" s="362" t="s">
        <v>105</v>
      </c>
      <c r="K438" s="361" t="s">
        <v>1491</v>
      </c>
      <c r="L438" s="362"/>
      <c r="M438" s="362" t="s">
        <v>90</v>
      </c>
      <c r="N438" s="362" t="s">
        <v>9</v>
      </c>
      <c r="O438" s="362"/>
      <c r="P438" s="362" t="s">
        <v>90</v>
      </c>
      <c r="Q438" s="362" t="s">
        <v>90</v>
      </c>
      <c r="R438" s="362"/>
      <c r="S438" s="361"/>
      <c r="T438" s="362"/>
      <c r="U438" s="362"/>
      <c r="V438" s="362" t="s">
        <v>711</v>
      </c>
      <c r="W438" s="362"/>
      <c r="X438" s="362"/>
      <c r="Y438" s="362" t="s">
        <v>45</v>
      </c>
      <c r="Z438" s="362" t="s">
        <v>1454</v>
      </c>
      <c r="AA438" s="366">
        <v>45869</v>
      </c>
      <c r="AB438" s="367" t="s">
        <v>1492</v>
      </c>
      <c r="AC438" s="362"/>
      <c r="AD438" s="362"/>
      <c r="AE438" s="362"/>
      <c r="AF438" s="362"/>
      <c r="AG438" s="362"/>
      <c r="AH438" s="362"/>
      <c r="AI438" s="362" t="s">
        <v>7016</v>
      </c>
      <c r="AJ438" s="362" t="s">
        <v>26</v>
      </c>
      <c r="AK438" s="362" t="s">
        <v>39</v>
      </c>
      <c r="AL438" s="362"/>
      <c r="AM438" s="362"/>
      <c r="AN438" s="362"/>
      <c r="AO438" s="368">
        <v>45869</v>
      </c>
      <c r="AP438" s="361" t="s">
        <v>1492</v>
      </c>
      <c r="AR438">
        <v>1</v>
      </c>
      <c r="AS438" t="s">
        <v>539</v>
      </c>
      <c r="AT438" t="s">
        <v>5840</v>
      </c>
    </row>
    <row r="439" spans="2:46" ht="15" customHeight="1" x14ac:dyDescent="0.35">
      <c r="B439" s="362">
        <v>437</v>
      </c>
      <c r="C439" s="362">
        <v>438</v>
      </c>
      <c r="D439" s="362">
        <v>472</v>
      </c>
      <c r="E439" s="362" t="s">
        <v>172</v>
      </c>
      <c r="F439" s="362"/>
      <c r="G439" s="362"/>
      <c r="H439" s="362"/>
      <c r="I439" s="362" t="s">
        <v>26</v>
      </c>
      <c r="J439" s="362" t="s">
        <v>105</v>
      </c>
      <c r="K439" s="361" t="s">
        <v>1493</v>
      </c>
      <c r="L439" s="362"/>
      <c r="M439" s="362" t="s">
        <v>90</v>
      </c>
      <c r="N439" s="362" t="s">
        <v>180</v>
      </c>
      <c r="O439" s="362"/>
      <c r="P439" s="362" t="s">
        <v>90</v>
      </c>
      <c r="Q439" s="362" t="s">
        <v>90</v>
      </c>
      <c r="R439" s="362"/>
      <c r="S439" s="361"/>
      <c r="T439" s="362"/>
      <c r="U439" s="362"/>
      <c r="V439" s="362" t="s">
        <v>711</v>
      </c>
      <c r="W439" s="362"/>
      <c r="X439" s="362"/>
      <c r="Y439" s="362" t="s">
        <v>45</v>
      </c>
      <c r="Z439" s="362" t="s">
        <v>181</v>
      </c>
      <c r="AA439" s="366">
        <v>45777</v>
      </c>
      <c r="AB439" s="367" t="s">
        <v>731</v>
      </c>
      <c r="AC439" s="362"/>
      <c r="AD439" s="362"/>
      <c r="AE439" s="362"/>
      <c r="AF439" s="362"/>
      <c r="AG439" s="362"/>
      <c r="AH439" s="362"/>
      <c r="AI439" s="362" t="s">
        <v>7016</v>
      </c>
      <c r="AJ439" s="362" t="s">
        <v>26</v>
      </c>
      <c r="AK439" s="362" t="s">
        <v>39</v>
      </c>
      <c r="AL439" s="362"/>
      <c r="AM439" s="362"/>
      <c r="AN439" s="362"/>
      <c r="AO439" s="368">
        <v>45777</v>
      </c>
      <c r="AP439" s="361" t="s">
        <v>731</v>
      </c>
      <c r="AR439">
        <v>1</v>
      </c>
      <c r="AS439" t="s">
        <v>539</v>
      </c>
      <c r="AT439" t="s">
        <v>5841</v>
      </c>
    </row>
    <row r="440" spans="2:46" ht="15" customHeight="1" x14ac:dyDescent="0.35">
      <c r="B440" s="362">
        <v>438</v>
      </c>
      <c r="C440" s="362">
        <v>439</v>
      </c>
      <c r="D440" s="362">
        <v>472</v>
      </c>
      <c r="E440" s="362" t="s">
        <v>172</v>
      </c>
      <c r="F440" s="362"/>
      <c r="G440" s="362"/>
      <c r="H440" s="362"/>
      <c r="I440" s="362" t="s">
        <v>26</v>
      </c>
      <c r="J440" s="362" t="s">
        <v>105</v>
      </c>
      <c r="K440" s="361" t="s">
        <v>1494</v>
      </c>
      <c r="L440" s="362"/>
      <c r="M440" s="362" t="s">
        <v>90</v>
      </c>
      <c r="N440" s="362" t="s">
        <v>180</v>
      </c>
      <c r="O440" s="362"/>
      <c r="P440" s="362" t="s">
        <v>90</v>
      </c>
      <c r="Q440" s="362" t="s">
        <v>90</v>
      </c>
      <c r="R440" s="362"/>
      <c r="S440" s="361"/>
      <c r="T440" s="362"/>
      <c r="U440" s="362"/>
      <c r="V440" s="362" t="s">
        <v>711</v>
      </c>
      <c r="W440" s="362"/>
      <c r="X440" s="362"/>
      <c r="Y440" s="362" t="s">
        <v>45</v>
      </c>
      <c r="Z440" s="362" t="s">
        <v>181</v>
      </c>
      <c r="AA440" s="366">
        <v>45777</v>
      </c>
      <c r="AB440" s="367" t="s">
        <v>731</v>
      </c>
      <c r="AC440" s="362"/>
      <c r="AD440" s="362"/>
      <c r="AE440" s="362"/>
      <c r="AF440" s="362"/>
      <c r="AG440" s="362"/>
      <c r="AH440" s="362"/>
      <c r="AI440" s="362" t="s">
        <v>7016</v>
      </c>
      <c r="AJ440" s="362" t="s">
        <v>26</v>
      </c>
      <c r="AK440" s="362" t="s">
        <v>39</v>
      </c>
      <c r="AL440" s="362"/>
      <c r="AM440" s="362"/>
      <c r="AN440" s="362"/>
      <c r="AO440" s="368">
        <v>45777</v>
      </c>
      <c r="AP440" s="361" t="s">
        <v>731</v>
      </c>
      <c r="AR440">
        <v>1</v>
      </c>
      <c r="AS440" t="s">
        <v>539</v>
      </c>
      <c r="AT440" t="s">
        <v>5841</v>
      </c>
    </row>
    <row r="441" spans="2:46" ht="15" customHeight="1" x14ac:dyDescent="0.35">
      <c r="B441" s="362">
        <v>439</v>
      </c>
      <c r="C441" s="362">
        <v>440</v>
      </c>
      <c r="D441" s="362">
        <v>472</v>
      </c>
      <c r="E441" s="362" t="s">
        <v>172</v>
      </c>
      <c r="F441" s="362"/>
      <c r="G441" s="362"/>
      <c r="H441" s="362"/>
      <c r="I441" s="362" t="s">
        <v>26</v>
      </c>
      <c r="J441" s="362" t="s">
        <v>105</v>
      </c>
      <c r="K441" s="361" t="s">
        <v>1495</v>
      </c>
      <c r="L441" s="362"/>
      <c r="M441" s="362" t="s">
        <v>90</v>
      </c>
      <c r="N441" s="362" t="s">
        <v>180</v>
      </c>
      <c r="O441" s="362"/>
      <c r="P441" s="362" t="s">
        <v>90</v>
      </c>
      <c r="Q441" s="362" t="s">
        <v>90</v>
      </c>
      <c r="R441" s="362"/>
      <c r="S441" s="361"/>
      <c r="T441" s="362"/>
      <c r="U441" s="362"/>
      <c r="V441" s="362" t="s">
        <v>711</v>
      </c>
      <c r="W441" s="362"/>
      <c r="X441" s="362"/>
      <c r="Y441" s="362" t="s">
        <v>45</v>
      </c>
      <c r="Z441" s="362" t="s">
        <v>181</v>
      </c>
      <c r="AA441" s="366">
        <v>45777</v>
      </c>
      <c r="AB441" s="367" t="s">
        <v>1496</v>
      </c>
      <c r="AC441" s="362"/>
      <c r="AD441" s="362"/>
      <c r="AE441" s="362"/>
      <c r="AF441" s="362"/>
      <c r="AG441" s="362"/>
      <c r="AH441" s="362"/>
      <c r="AI441" s="362" t="s">
        <v>7016</v>
      </c>
      <c r="AJ441" s="362" t="s">
        <v>26</v>
      </c>
      <c r="AK441" s="362" t="s">
        <v>39</v>
      </c>
      <c r="AL441" s="362"/>
      <c r="AM441" s="362"/>
      <c r="AN441" s="362"/>
      <c r="AO441" s="368">
        <v>45777</v>
      </c>
      <c r="AP441" s="361" t="s">
        <v>1496</v>
      </c>
      <c r="AR441">
        <v>1</v>
      </c>
      <c r="AS441" t="s">
        <v>539</v>
      </c>
      <c r="AT441" t="s">
        <v>5841</v>
      </c>
    </row>
    <row r="442" spans="2:46" ht="15" customHeight="1" x14ac:dyDescent="0.35">
      <c r="B442" s="362">
        <v>440</v>
      </c>
      <c r="C442" s="362">
        <v>441</v>
      </c>
      <c r="D442" s="362">
        <v>472</v>
      </c>
      <c r="E442" s="362" t="s">
        <v>172</v>
      </c>
      <c r="F442" s="362"/>
      <c r="G442" s="362"/>
      <c r="H442" s="362"/>
      <c r="I442" s="362" t="s">
        <v>26</v>
      </c>
      <c r="J442" s="362" t="s">
        <v>105</v>
      </c>
      <c r="K442" s="361" t="s">
        <v>1497</v>
      </c>
      <c r="L442" s="362"/>
      <c r="M442" s="362" t="s">
        <v>90</v>
      </c>
      <c r="N442" s="362" t="s">
        <v>180</v>
      </c>
      <c r="O442" s="362"/>
      <c r="P442" s="362" t="s">
        <v>90</v>
      </c>
      <c r="Q442" s="362" t="s">
        <v>90</v>
      </c>
      <c r="R442" s="362"/>
      <c r="S442" s="361"/>
      <c r="T442" s="362"/>
      <c r="U442" s="362"/>
      <c r="V442" s="362" t="s">
        <v>711</v>
      </c>
      <c r="W442" s="362"/>
      <c r="X442" s="362"/>
      <c r="Y442" s="362" t="s">
        <v>45</v>
      </c>
      <c r="Z442" s="362" t="s">
        <v>181</v>
      </c>
      <c r="AA442" s="366">
        <v>45777</v>
      </c>
      <c r="AB442" s="367" t="s">
        <v>1496</v>
      </c>
      <c r="AC442" s="362"/>
      <c r="AD442" s="362"/>
      <c r="AE442" s="362"/>
      <c r="AF442" s="362"/>
      <c r="AG442" s="362"/>
      <c r="AH442" s="362"/>
      <c r="AI442" s="362" t="s">
        <v>7016</v>
      </c>
      <c r="AJ442" s="362" t="s">
        <v>26</v>
      </c>
      <c r="AK442" s="362" t="s">
        <v>39</v>
      </c>
      <c r="AL442" s="362"/>
      <c r="AM442" s="362"/>
      <c r="AN442" s="362"/>
      <c r="AO442" s="368">
        <v>45777</v>
      </c>
      <c r="AP442" s="361" t="s">
        <v>1496</v>
      </c>
      <c r="AR442">
        <v>1</v>
      </c>
      <c r="AS442" t="s">
        <v>539</v>
      </c>
      <c r="AT442" t="s">
        <v>5841</v>
      </c>
    </row>
    <row r="443" spans="2:46" ht="15" customHeight="1" x14ac:dyDescent="0.35">
      <c r="B443" s="362">
        <v>441</v>
      </c>
      <c r="C443" s="362">
        <v>442</v>
      </c>
      <c r="D443" s="362">
        <v>472</v>
      </c>
      <c r="E443" s="362" t="s">
        <v>172</v>
      </c>
      <c r="F443" s="362"/>
      <c r="G443" s="362"/>
      <c r="H443" s="362"/>
      <c r="I443" s="362" t="s">
        <v>26</v>
      </c>
      <c r="J443" s="362" t="s">
        <v>105</v>
      </c>
      <c r="K443" s="361" t="s">
        <v>1498</v>
      </c>
      <c r="L443" s="362"/>
      <c r="M443" s="362" t="s">
        <v>90</v>
      </c>
      <c r="N443" s="362" t="s">
        <v>9</v>
      </c>
      <c r="O443" s="362"/>
      <c r="P443" s="362" t="s">
        <v>90</v>
      </c>
      <c r="Q443" s="362" t="s">
        <v>90</v>
      </c>
      <c r="R443" s="362"/>
      <c r="S443" s="361"/>
      <c r="T443" s="362"/>
      <c r="U443" s="362"/>
      <c r="V443" s="362" t="s">
        <v>711</v>
      </c>
      <c r="W443" s="362"/>
      <c r="X443" s="362"/>
      <c r="Y443" s="362" t="s">
        <v>45</v>
      </c>
      <c r="Z443" s="362" t="s">
        <v>1454</v>
      </c>
      <c r="AA443" s="366">
        <v>45875</v>
      </c>
      <c r="AB443" s="367" t="s">
        <v>1499</v>
      </c>
      <c r="AC443" s="362"/>
      <c r="AD443" s="362"/>
      <c r="AE443" s="362"/>
      <c r="AF443" s="362"/>
      <c r="AG443" s="362"/>
      <c r="AH443" s="362"/>
      <c r="AI443" s="362" t="s">
        <v>7016</v>
      </c>
      <c r="AJ443" s="362" t="s">
        <v>26</v>
      </c>
      <c r="AK443" s="362" t="s">
        <v>39</v>
      </c>
      <c r="AL443" s="362"/>
      <c r="AM443" s="362"/>
      <c r="AN443" s="362"/>
      <c r="AO443" s="368">
        <v>45875</v>
      </c>
      <c r="AP443" s="361" t="s">
        <v>1499</v>
      </c>
      <c r="AR443">
        <v>1</v>
      </c>
      <c r="AS443" t="s">
        <v>539</v>
      </c>
      <c r="AT443" t="s">
        <v>5840</v>
      </c>
    </row>
    <row r="444" spans="2:46" ht="15" customHeight="1" x14ac:dyDescent="0.35">
      <c r="B444" s="362">
        <v>442</v>
      </c>
      <c r="C444" s="362">
        <v>443</v>
      </c>
      <c r="D444" s="362">
        <v>472</v>
      </c>
      <c r="E444" s="362" t="s">
        <v>172</v>
      </c>
      <c r="F444" s="362"/>
      <c r="G444" s="362"/>
      <c r="H444" s="362"/>
      <c r="I444" s="362" t="s">
        <v>26</v>
      </c>
      <c r="J444" s="362" t="s">
        <v>105</v>
      </c>
      <c r="K444" s="361" t="s">
        <v>1500</v>
      </c>
      <c r="L444" s="362"/>
      <c r="M444" s="362" t="s">
        <v>90</v>
      </c>
      <c r="N444" s="362" t="s">
        <v>180</v>
      </c>
      <c r="O444" s="362"/>
      <c r="P444" s="362" t="s">
        <v>90</v>
      </c>
      <c r="Q444" s="362" t="s">
        <v>90</v>
      </c>
      <c r="R444" s="362"/>
      <c r="S444" s="361"/>
      <c r="T444" s="362"/>
      <c r="U444" s="362"/>
      <c r="V444" s="362" t="s">
        <v>711</v>
      </c>
      <c r="W444" s="362"/>
      <c r="X444" s="362"/>
      <c r="Y444" s="362" t="s">
        <v>45</v>
      </c>
      <c r="Z444" s="362" t="s">
        <v>181</v>
      </c>
      <c r="AA444" s="366">
        <v>45777</v>
      </c>
      <c r="AB444" s="367" t="s">
        <v>1496</v>
      </c>
      <c r="AC444" s="362"/>
      <c r="AD444" s="362"/>
      <c r="AE444" s="362"/>
      <c r="AF444" s="362"/>
      <c r="AG444" s="362"/>
      <c r="AH444" s="362"/>
      <c r="AI444" s="362" t="s">
        <v>7016</v>
      </c>
      <c r="AJ444" s="362" t="s">
        <v>26</v>
      </c>
      <c r="AK444" s="362" t="s">
        <v>39</v>
      </c>
      <c r="AL444" s="362"/>
      <c r="AM444" s="362"/>
      <c r="AN444" s="362"/>
      <c r="AO444" s="368">
        <v>45777</v>
      </c>
      <c r="AP444" s="361" t="s">
        <v>1496</v>
      </c>
      <c r="AR444">
        <v>1</v>
      </c>
      <c r="AS444" t="s">
        <v>539</v>
      </c>
      <c r="AT444" t="s">
        <v>5841</v>
      </c>
    </row>
    <row r="445" spans="2:46" ht="15" customHeight="1" x14ac:dyDescent="0.35">
      <c r="B445" s="362">
        <v>443</v>
      </c>
      <c r="C445" s="362">
        <v>444</v>
      </c>
      <c r="D445" s="362">
        <v>472</v>
      </c>
      <c r="E445" s="362" t="s">
        <v>172</v>
      </c>
      <c r="F445" s="362"/>
      <c r="G445" s="362"/>
      <c r="H445" s="362"/>
      <c r="I445" s="362" t="s">
        <v>26</v>
      </c>
      <c r="J445" s="362" t="s">
        <v>105</v>
      </c>
      <c r="K445" s="361" t="s">
        <v>1501</v>
      </c>
      <c r="L445" s="362"/>
      <c r="M445" s="362" t="s">
        <v>90</v>
      </c>
      <c r="N445" s="362" t="s">
        <v>180</v>
      </c>
      <c r="O445" s="362"/>
      <c r="P445" s="362" t="s">
        <v>90</v>
      </c>
      <c r="Q445" s="362" t="s">
        <v>90</v>
      </c>
      <c r="R445" s="362"/>
      <c r="S445" s="361"/>
      <c r="T445" s="362"/>
      <c r="U445" s="362"/>
      <c r="V445" s="362" t="s">
        <v>711</v>
      </c>
      <c r="W445" s="362"/>
      <c r="X445" s="362"/>
      <c r="Y445" s="362" t="s">
        <v>45</v>
      </c>
      <c r="Z445" s="362" t="s">
        <v>181</v>
      </c>
      <c r="AA445" s="366">
        <v>45777</v>
      </c>
      <c r="AB445" s="367" t="s">
        <v>1496</v>
      </c>
      <c r="AC445" s="362"/>
      <c r="AD445" s="362"/>
      <c r="AE445" s="362"/>
      <c r="AF445" s="362"/>
      <c r="AG445" s="362"/>
      <c r="AH445" s="362"/>
      <c r="AI445" s="362" t="s">
        <v>7016</v>
      </c>
      <c r="AJ445" s="362" t="s">
        <v>26</v>
      </c>
      <c r="AK445" s="362" t="s">
        <v>39</v>
      </c>
      <c r="AL445" s="362"/>
      <c r="AM445" s="362"/>
      <c r="AN445" s="362"/>
      <c r="AO445" s="368">
        <v>45777</v>
      </c>
      <c r="AP445" s="361" t="s">
        <v>1496</v>
      </c>
      <c r="AR445">
        <v>1</v>
      </c>
      <c r="AS445" t="s">
        <v>539</v>
      </c>
      <c r="AT445" t="s">
        <v>5841</v>
      </c>
    </row>
    <row r="446" spans="2:46" ht="15" customHeight="1" x14ac:dyDescent="0.35">
      <c r="B446" s="362">
        <v>444</v>
      </c>
      <c r="C446" s="362">
        <v>445</v>
      </c>
      <c r="D446" s="362">
        <v>472</v>
      </c>
      <c r="E446" s="362" t="s">
        <v>172</v>
      </c>
      <c r="F446" s="362"/>
      <c r="G446" s="362"/>
      <c r="H446" s="362"/>
      <c r="I446" s="362" t="s">
        <v>26</v>
      </c>
      <c r="J446" s="362" t="s">
        <v>105</v>
      </c>
      <c r="K446" s="361" t="s">
        <v>1502</v>
      </c>
      <c r="L446" s="362"/>
      <c r="M446" s="362" t="s">
        <v>90</v>
      </c>
      <c r="N446" s="362" t="s">
        <v>180</v>
      </c>
      <c r="O446" s="362"/>
      <c r="P446" s="362" t="s">
        <v>90</v>
      </c>
      <c r="Q446" s="362" t="s">
        <v>90</v>
      </c>
      <c r="R446" s="362"/>
      <c r="S446" s="361"/>
      <c r="T446" s="362"/>
      <c r="U446" s="362"/>
      <c r="V446" s="362" t="s">
        <v>711</v>
      </c>
      <c r="W446" s="362"/>
      <c r="X446" s="362"/>
      <c r="Y446" s="362" t="s">
        <v>45</v>
      </c>
      <c r="Z446" s="362" t="s">
        <v>181</v>
      </c>
      <c r="AA446" s="366">
        <v>45777</v>
      </c>
      <c r="AB446" s="367" t="s">
        <v>1496</v>
      </c>
      <c r="AC446" s="362"/>
      <c r="AD446" s="362"/>
      <c r="AE446" s="362"/>
      <c r="AF446" s="362"/>
      <c r="AG446" s="362"/>
      <c r="AH446" s="362"/>
      <c r="AI446" s="362" t="s">
        <v>7016</v>
      </c>
      <c r="AJ446" s="362" t="s">
        <v>26</v>
      </c>
      <c r="AK446" s="362" t="s">
        <v>39</v>
      </c>
      <c r="AL446" s="362"/>
      <c r="AM446" s="362"/>
      <c r="AN446" s="362"/>
      <c r="AO446" s="368">
        <v>45777</v>
      </c>
      <c r="AP446" s="361" t="s">
        <v>1496</v>
      </c>
      <c r="AR446">
        <v>1</v>
      </c>
      <c r="AS446" t="s">
        <v>539</v>
      </c>
      <c r="AT446" t="s">
        <v>5841</v>
      </c>
    </row>
    <row r="447" spans="2:46" ht="15" customHeight="1" x14ac:dyDescent="0.35">
      <c r="B447" s="362">
        <v>445</v>
      </c>
      <c r="C447" s="362">
        <v>446</v>
      </c>
      <c r="D447" s="362">
        <v>472</v>
      </c>
      <c r="E447" s="362" t="s">
        <v>172</v>
      </c>
      <c r="F447" s="362"/>
      <c r="G447" s="362"/>
      <c r="H447" s="362"/>
      <c r="I447" s="362" t="s">
        <v>26</v>
      </c>
      <c r="J447" s="362" t="s">
        <v>105</v>
      </c>
      <c r="K447" s="361" t="s">
        <v>1503</v>
      </c>
      <c r="L447" s="362"/>
      <c r="M447" s="362" t="s">
        <v>90</v>
      </c>
      <c r="N447" s="362" t="s">
        <v>180</v>
      </c>
      <c r="O447" s="362"/>
      <c r="P447" s="362" t="s">
        <v>90</v>
      </c>
      <c r="Q447" s="362" t="s">
        <v>90</v>
      </c>
      <c r="R447" s="362"/>
      <c r="S447" s="361"/>
      <c r="T447" s="362"/>
      <c r="U447" s="362"/>
      <c r="V447" s="362" t="s">
        <v>711</v>
      </c>
      <c r="W447" s="362"/>
      <c r="X447" s="362"/>
      <c r="Y447" s="362" t="s">
        <v>45</v>
      </c>
      <c r="Z447" s="362" t="s">
        <v>181</v>
      </c>
      <c r="AA447" s="366">
        <v>45777</v>
      </c>
      <c r="AB447" s="367" t="s">
        <v>1496</v>
      </c>
      <c r="AC447" s="362"/>
      <c r="AD447" s="362"/>
      <c r="AE447" s="362"/>
      <c r="AF447" s="362"/>
      <c r="AG447" s="362"/>
      <c r="AH447" s="362"/>
      <c r="AI447" s="362" t="s">
        <v>7016</v>
      </c>
      <c r="AJ447" s="362" t="s">
        <v>26</v>
      </c>
      <c r="AK447" s="362" t="s">
        <v>39</v>
      </c>
      <c r="AL447" s="362"/>
      <c r="AM447" s="362"/>
      <c r="AN447" s="362"/>
      <c r="AO447" s="368">
        <v>45777</v>
      </c>
      <c r="AP447" s="361" t="s">
        <v>1496</v>
      </c>
      <c r="AR447">
        <v>1</v>
      </c>
      <c r="AS447" t="s">
        <v>539</v>
      </c>
      <c r="AT447" t="s">
        <v>5841</v>
      </c>
    </row>
    <row r="448" spans="2:46" ht="15" customHeight="1" x14ac:dyDescent="0.35">
      <c r="B448" s="362">
        <v>446</v>
      </c>
      <c r="C448" s="362">
        <v>447</v>
      </c>
      <c r="D448" s="362">
        <v>472</v>
      </c>
      <c r="E448" s="362" t="s">
        <v>172</v>
      </c>
      <c r="F448" s="362"/>
      <c r="G448" s="362"/>
      <c r="H448" s="362"/>
      <c r="I448" s="362" t="s">
        <v>26</v>
      </c>
      <c r="J448" s="362" t="s">
        <v>105</v>
      </c>
      <c r="K448" s="361" t="s">
        <v>1504</v>
      </c>
      <c r="L448" s="362"/>
      <c r="M448" s="362" t="s">
        <v>90</v>
      </c>
      <c r="N448" s="362" t="s">
        <v>180</v>
      </c>
      <c r="O448" s="362"/>
      <c r="P448" s="362" t="s">
        <v>90</v>
      </c>
      <c r="Q448" s="362" t="s">
        <v>90</v>
      </c>
      <c r="R448" s="362"/>
      <c r="S448" s="361"/>
      <c r="T448" s="362"/>
      <c r="U448" s="362"/>
      <c r="V448" s="362" t="s">
        <v>711</v>
      </c>
      <c r="W448" s="362"/>
      <c r="X448" s="362"/>
      <c r="Y448" s="362" t="s">
        <v>45</v>
      </c>
      <c r="Z448" s="362" t="s">
        <v>181</v>
      </c>
      <c r="AA448" s="366">
        <v>45777</v>
      </c>
      <c r="AB448" s="367" t="s">
        <v>1496</v>
      </c>
      <c r="AC448" s="362"/>
      <c r="AD448" s="362"/>
      <c r="AE448" s="362"/>
      <c r="AF448" s="362"/>
      <c r="AG448" s="362"/>
      <c r="AH448" s="362"/>
      <c r="AI448" s="362" t="s">
        <v>7016</v>
      </c>
      <c r="AJ448" s="362" t="s">
        <v>26</v>
      </c>
      <c r="AK448" s="362" t="s">
        <v>39</v>
      </c>
      <c r="AL448" s="362"/>
      <c r="AM448" s="362"/>
      <c r="AN448" s="362"/>
      <c r="AO448" s="368">
        <v>45777</v>
      </c>
      <c r="AP448" s="361" t="s">
        <v>1496</v>
      </c>
      <c r="AR448">
        <v>1</v>
      </c>
      <c r="AS448" t="s">
        <v>539</v>
      </c>
      <c r="AT448" t="s">
        <v>5841</v>
      </c>
    </row>
    <row r="449" spans="2:46" ht="15" customHeight="1" x14ac:dyDescent="0.35">
      <c r="B449" s="362">
        <v>447</v>
      </c>
      <c r="C449" s="362">
        <v>448</v>
      </c>
      <c r="D449" s="362">
        <v>472</v>
      </c>
      <c r="E449" s="362" t="s">
        <v>172</v>
      </c>
      <c r="F449" s="362"/>
      <c r="G449" s="362"/>
      <c r="H449" s="362"/>
      <c r="I449" s="362" t="s">
        <v>26</v>
      </c>
      <c r="J449" s="362" t="s">
        <v>105</v>
      </c>
      <c r="K449" s="361" t="s">
        <v>1505</v>
      </c>
      <c r="L449" s="362"/>
      <c r="M449" s="362" t="s">
        <v>90</v>
      </c>
      <c r="N449" s="362" t="s">
        <v>180</v>
      </c>
      <c r="O449" s="362"/>
      <c r="P449" s="362" t="s">
        <v>90</v>
      </c>
      <c r="Q449" s="362" t="s">
        <v>90</v>
      </c>
      <c r="R449" s="362"/>
      <c r="S449" s="361"/>
      <c r="T449" s="362"/>
      <c r="U449" s="362"/>
      <c r="V449" s="362" t="s">
        <v>711</v>
      </c>
      <c r="W449" s="362"/>
      <c r="X449" s="362"/>
      <c r="Y449" s="362" t="s">
        <v>45</v>
      </c>
      <c r="Z449" s="362" t="s">
        <v>181</v>
      </c>
      <c r="AA449" s="366">
        <v>45777</v>
      </c>
      <c r="AB449" s="367" t="s">
        <v>1496</v>
      </c>
      <c r="AC449" s="362"/>
      <c r="AD449" s="362"/>
      <c r="AE449" s="362"/>
      <c r="AF449" s="362"/>
      <c r="AG449" s="362"/>
      <c r="AH449" s="362"/>
      <c r="AI449" s="362" t="s">
        <v>7016</v>
      </c>
      <c r="AJ449" s="362" t="s">
        <v>26</v>
      </c>
      <c r="AK449" s="362" t="s">
        <v>39</v>
      </c>
      <c r="AL449" s="362"/>
      <c r="AM449" s="362"/>
      <c r="AN449" s="362"/>
      <c r="AO449" s="368">
        <v>45777</v>
      </c>
      <c r="AP449" s="361" t="s">
        <v>1496</v>
      </c>
      <c r="AR449">
        <v>1</v>
      </c>
      <c r="AS449" t="s">
        <v>539</v>
      </c>
      <c r="AT449" t="s">
        <v>5841</v>
      </c>
    </row>
    <row r="450" spans="2:46" ht="15" customHeight="1" x14ac:dyDescent="0.35">
      <c r="B450" s="362">
        <v>448</v>
      </c>
      <c r="C450" s="362">
        <v>449</v>
      </c>
      <c r="D450" s="362">
        <v>472</v>
      </c>
      <c r="E450" s="362" t="s">
        <v>172</v>
      </c>
      <c r="F450" s="362"/>
      <c r="G450" s="362"/>
      <c r="H450" s="362"/>
      <c r="I450" s="362" t="s">
        <v>26</v>
      </c>
      <c r="J450" s="362" t="s">
        <v>105</v>
      </c>
      <c r="K450" s="361" t="s">
        <v>1506</v>
      </c>
      <c r="L450" s="362"/>
      <c r="M450" s="362" t="s">
        <v>90</v>
      </c>
      <c r="N450" s="362" t="s">
        <v>180</v>
      </c>
      <c r="O450" s="362"/>
      <c r="P450" s="362" t="s">
        <v>90</v>
      </c>
      <c r="Q450" s="362" t="s">
        <v>90</v>
      </c>
      <c r="R450" s="362"/>
      <c r="S450" s="361"/>
      <c r="T450" s="362"/>
      <c r="U450" s="362"/>
      <c r="V450" s="362" t="s">
        <v>711</v>
      </c>
      <c r="W450" s="362"/>
      <c r="X450" s="362"/>
      <c r="Y450" s="362" t="s">
        <v>45</v>
      </c>
      <c r="Z450" s="362" t="s">
        <v>181</v>
      </c>
      <c r="AA450" s="366">
        <v>45777</v>
      </c>
      <c r="AB450" s="367" t="s">
        <v>1496</v>
      </c>
      <c r="AC450" s="362"/>
      <c r="AD450" s="362"/>
      <c r="AE450" s="362"/>
      <c r="AF450" s="362"/>
      <c r="AG450" s="362"/>
      <c r="AH450" s="362"/>
      <c r="AI450" s="362" t="s">
        <v>7016</v>
      </c>
      <c r="AJ450" s="362" t="s">
        <v>26</v>
      </c>
      <c r="AK450" s="362" t="s">
        <v>39</v>
      </c>
      <c r="AL450" s="362"/>
      <c r="AM450" s="362"/>
      <c r="AN450" s="362"/>
      <c r="AO450" s="368">
        <v>45777</v>
      </c>
      <c r="AP450" s="361" t="s">
        <v>1496</v>
      </c>
      <c r="AR450">
        <v>1</v>
      </c>
      <c r="AS450" t="s">
        <v>539</v>
      </c>
      <c r="AT450" t="s">
        <v>5841</v>
      </c>
    </row>
    <row r="451" spans="2:46" ht="15" customHeight="1" x14ac:dyDescent="0.35">
      <c r="B451" s="362">
        <v>449</v>
      </c>
      <c r="C451" s="362">
        <v>450</v>
      </c>
      <c r="D451" s="362">
        <v>472</v>
      </c>
      <c r="E451" s="362" t="s">
        <v>172</v>
      </c>
      <c r="F451" s="362"/>
      <c r="G451" s="362"/>
      <c r="H451" s="362"/>
      <c r="I451" s="362" t="s">
        <v>26</v>
      </c>
      <c r="J451" s="362" t="s">
        <v>105</v>
      </c>
      <c r="K451" s="361" t="s">
        <v>1507</v>
      </c>
      <c r="L451" s="362"/>
      <c r="M451" s="362" t="s">
        <v>90</v>
      </c>
      <c r="N451" s="362" t="s">
        <v>180</v>
      </c>
      <c r="O451" s="362"/>
      <c r="P451" s="362" t="s">
        <v>90</v>
      </c>
      <c r="Q451" s="362" t="s">
        <v>90</v>
      </c>
      <c r="R451" s="362"/>
      <c r="S451" s="361"/>
      <c r="T451" s="362"/>
      <c r="U451" s="362"/>
      <c r="V451" s="362" t="s">
        <v>711</v>
      </c>
      <c r="W451" s="362"/>
      <c r="X451" s="362"/>
      <c r="Y451" s="362" t="s">
        <v>45</v>
      </c>
      <c r="Z451" s="362" t="s">
        <v>181</v>
      </c>
      <c r="AA451" s="366">
        <v>45777</v>
      </c>
      <c r="AB451" s="367" t="s">
        <v>1496</v>
      </c>
      <c r="AC451" s="362"/>
      <c r="AD451" s="362"/>
      <c r="AE451" s="362"/>
      <c r="AF451" s="362"/>
      <c r="AG451" s="362"/>
      <c r="AH451" s="362"/>
      <c r="AI451" s="362" t="s">
        <v>7016</v>
      </c>
      <c r="AJ451" s="362" t="s">
        <v>26</v>
      </c>
      <c r="AK451" s="362" t="s">
        <v>39</v>
      </c>
      <c r="AL451" s="362"/>
      <c r="AM451" s="362"/>
      <c r="AN451" s="362"/>
      <c r="AO451" s="368">
        <v>45777</v>
      </c>
      <c r="AP451" s="361" t="s">
        <v>1496</v>
      </c>
      <c r="AR451">
        <v>1</v>
      </c>
      <c r="AS451" t="s">
        <v>539</v>
      </c>
      <c r="AT451" t="s">
        <v>5841</v>
      </c>
    </row>
    <row r="452" spans="2:46" ht="15" customHeight="1" x14ac:dyDescent="0.35">
      <c r="B452" s="362">
        <v>450</v>
      </c>
      <c r="C452" s="362">
        <v>451</v>
      </c>
      <c r="D452" s="362">
        <v>472</v>
      </c>
      <c r="E452" s="362" t="s">
        <v>172</v>
      </c>
      <c r="F452" s="362"/>
      <c r="G452" s="362"/>
      <c r="H452" s="362"/>
      <c r="I452" s="362" t="s">
        <v>26</v>
      </c>
      <c r="J452" s="362" t="s">
        <v>105</v>
      </c>
      <c r="K452" s="361" t="s">
        <v>1508</v>
      </c>
      <c r="L452" s="362"/>
      <c r="M452" s="362" t="s">
        <v>90</v>
      </c>
      <c r="N452" s="362" t="s">
        <v>180</v>
      </c>
      <c r="O452" s="362"/>
      <c r="P452" s="362" t="s">
        <v>90</v>
      </c>
      <c r="Q452" s="362" t="s">
        <v>90</v>
      </c>
      <c r="R452" s="362"/>
      <c r="S452" s="361"/>
      <c r="T452" s="362"/>
      <c r="U452" s="362"/>
      <c r="V452" s="362" t="s">
        <v>711</v>
      </c>
      <c r="W452" s="362"/>
      <c r="X452" s="362"/>
      <c r="Y452" s="362" t="s">
        <v>45</v>
      </c>
      <c r="Z452" s="362" t="s">
        <v>181</v>
      </c>
      <c r="AA452" s="366">
        <v>45777</v>
      </c>
      <c r="AB452" s="367" t="s">
        <v>1496</v>
      </c>
      <c r="AC452" s="362"/>
      <c r="AD452" s="362"/>
      <c r="AE452" s="362"/>
      <c r="AF452" s="362"/>
      <c r="AG452" s="362"/>
      <c r="AH452" s="362"/>
      <c r="AI452" s="362" t="s">
        <v>7016</v>
      </c>
      <c r="AJ452" s="362" t="s">
        <v>26</v>
      </c>
      <c r="AK452" s="362" t="s">
        <v>39</v>
      </c>
      <c r="AL452" s="362"/>
      <c r="AM452" s="362"/>
      <c r="AN452" s="362"/>
      <c r="AO452" s="368">
        <v>45777</v>
      </c>
      <c r="AP452" s="361" t="s">
        <v>1496</v>
      </c>
      <c r="AR452">
        <v>1</v>
      </c>
      <c r="AS452" t="s">
        <v>539</v>
      </c>
      <c r="AT452" t="s">
        <v>5841</v>
      </c>
    </row>
    <row r="453" spans="2:46" ht="15" customHeight="1" x14ac:dyDescent="0.35">
      <c r="B453" s="362">
        <v>451</v>
      </c>
      <c r="C453" s="362">
        <v>452</v>
      </c>
      <c r="D453" s="362">
        <v>472</v>
      </c>
      <c r="E453" s="362" t="s">
        <v>172</v>
      </c>
      <c r="F453" s="362"/>
      <c r="G453" s="362"/>
      <c r="H453" s="362"/>
      <c r="I453" s="362" t="s">
        <v>26</v>
      </c>
      <c r="J453" s="362" t="s">
        <v>105</v>
      </c>
      <c r="K453" s="361" t="s">
        <v>1509</v>
      </c>
      <c r="L453" s="362"/>
      <c r="M453" s="362" t="s">
        <v>90</v>
      </c>
      <c r="N453" s="362" t="s">
        <v>180</v>
      </c>
      <c r="O453" s="362"/>
      <c r="P453" s="362" t="s">
        <v>90</v>
      </c>
      <c r="Q453" s="362" t="s">
        <v>90</v>
      </c>
      <c r="R453" s="362"/>
      <c r="S453" s="361"/>
      <c r="T453" s="362"/>
      <c r="U453" s="362"/>
      <c r="V453" s="362" t="s">
        <v>711</v>
      </c>
      <c r="W453" s="362"/>
      <c r="X453" s="362"/>
      <c r="Y453" s="362" t="s">
        <v>45</v>
      </c>
      <c r="Z453" s="362" t="s">
        <v>181</v>
      </c>
      <c r="AA453" s="366">
        <v>45777</v>
      </c>
      <c r="AB453" s="367" t="s">
        <v>1496</v>
      </c>
      <c r="AC453" s="362"/>
      <c r="AD453" s="362"/>
      <c r="AE453" s="362"/>
      <c r="AF453" s="362"/>
      <c r="AG453" s="362"/>
      <c r="AH453" s="362"/>
      <c r="AI453" s="362" t="s">
        <v>7016</v>
      </c>
      <c r="AJ453" s="362" t="s">
        <v>26</v>
      </c>
      <c r="AK453" s="362" t="s">
        <v>39</v>
      </c>
      <c r="AL453" s="362"/>
      <c r="AM453" s="362"/>
      <c r="AN453" s="362"/>
      <c r="AO453" s="368">
        <v>45777</v>
      </c>
      <c r="AP453" s="361" t="s">
        <v>1496</v>
      </c>
      <c r="AR453">
        <v>1</v>
      </c>
      <c r="AS453" t="s">
        <v>539</v>
      </c>
      <c r="AT453" t="s">
        <v>5841</v>
      </c>
    </row>
    <row r="454" spans="2:46" ht="15" customHeight="1" x14ac:dyDescent="0.35">
      <c r="B454" s="362">
        <v>452</v>
      </c>
      <c r="C454" s="362">
        <v>453</v>
      </c>
      <c r="D454" s="362">
        <v>472</v>
      </c>
      <c r="E454" s="362" t="s">
        <v>172</v>
      </c>
      <c r="F454" s="362"/>
      <c r="G454" s="362"/>
      <c r="H454" s="362"/>
      <c r="I454" s="362" t="s">
        <v>26</v>
      </c>
      <c r="J454" s="362" t="s">
        <v>105</v>
      </c>
      <c r="K454" s="361" t="s">
        <v>1510</v>
      </c>
      <c r="L454" s="362"/>
      <c r="M454" s="362" t="s">
        <v>90</v>
      </c>
      <c r="N454" s="362" t="s">
        <v>180</v>
      </c>
      <c r="O454" s="362"/>
      <c r="P454" s="362" t="s">
        <v>90</v>
      </c>
      <c r="Q454" s="362" t="s">
        <v>90</v>
      </c>
      <c r="R454" s="362"/>
      <c r="S454" s="361"/>
      <c r="T454" s="362"/>
      <c r="U454" s="362"/>
      <c r="V454" s="362" t="s">
        <v>711</v>
      </c>
      <c r="W454" s="362"/>
      <c r="X454" s="362"/>
      <c r="Y454" s="362" t="s">
        <v>45</v>
      </c>
      <c r="Z454" s="362" t="s">
        <v>181</v>
      </c>
      <c r="AA454" s="366">
        <v>45777</v>
      </c>
      <c r="AB454" s="367" t="s">
        <v>1496</v>
      </c>
      <c r="AC454" s="362"/>
      <c r="AD454" s="362"/>
      <c r="AE454" s="362"/>
      <c r="AF454" s="362"/>
      <c r="AG454" s="362"/>
      <c r="AH454" s="362"/>
      <c r="AI454" s="362" t="s">
        <v>7016</v>
      </c>
      <c r="AJ454" s="362" t="s">
        <v>26</v>
      </c>
      <c r="AK454" s="362" t="s">
        <v>39</v>
      </c>
      <c r="AL454" s="362"/>
      <c r="AM454" s="362"/>
      <c r="AN454" s="362"/>
      <c r="AO454" s="368">
        <v>45777</v>
      </c>
      <c r="AP454" s="361" t="s">
        <v>1496</v>
      </c>
      <c r="AR454">
        <v>1</v>
      </c>
      <c r="AS454" t="s">
        <v>539</v>
      </c>
      <c r="AT454" t="s">
        <v>5841</v>
      </c>
    </row>
    <row r="455" spans="2:46" ht="15" customHeight="1" x14ac:dyDescent="0.35">
      <c r="B455" s="362">
        <v>453</v>
      </c>
      <c r="C455" s="362">
        <v>454</v>
      </c>
      <c r="D455" s="362">
        <v>472</v>
      </c>
      <c r="E455" s="362" t="s">
        <v>172</v>
      </c>
      <c r="F455" s="362"/>
      <c r="G455" s="362"/>
      <c r="H455" s="362"/>
      <c r="I455" s="362" t="s">
        <v>26</v>
      </c>
      <c r="J455" s="362" t="s">
        <v>105</v>
      </c>
      <c r="K455" s="361" t="s">
        <v>1511</v>
      </c>
      <c r="L455" s="362"/>
      <c r="M455" s="362" t="s">
        <v>90</v>
      </c>
      <c r="N455" s="362" t="s">
        <v>180</v>
      </c>
      <c r="O455" s="362"/>
      <c r="P455" s="362" t="s">
        <v>90</v>
      </c>
      <c r="Q455" s="362" t="s">
        <v>90</v>
      </c>
      <c r="R455" s="362"/>
      <c r="S455" s="361"/>
      <c r="T455" s="362"/>
      <c r="U455" s="362"/>
      <c r="V455" s="362" t="s">
        <v>711</v>
      </c>
      <c r="W455" s="362"/>
      <c r="X455" s="362"/>
      <c r="Y455" s="362" t="s">
        <v>45</v>
      </c>
      <c r="Z455" s="362" t="s">
        <v>181</v>
      </c>
      <c r="AA455" s="366">
        <v>45777</v>
      </c>
      <c r="AB455" s="367" t="s">
        <v>1496</v>
      </c>
      <c r="AC455" s="362"/>
      <c r="AD455" s="362"/>
      <c r="AE455" s="362"/>
      <c r="AF455" s="362"/>
      <c r="AG455" s="362"/>
      <c r="AH455" s="362"/>
      <c r="AI455" s="362" t="s">
        <v>7016</v>
      </c>
      <c r="AJ455" s="362" t="s">
        <v>26</v>
      </c>
      <c r="AK455" s="362" t="s">
        <v>39</v>
      </c>
      <c r="AL455" s="362"/>
      <c r="AM455" s="362"/>
      <c r="AN455" s="362"/>
      <c r="AO455" s="368">
        <v>45777</v>
      </c>
      <c r="AP455" s="361" t="s">
        <v>1496</v>
      </c>
      <c r="AR455">
        <v>1</v>
      </c>
      <c r="AS455" t="s">
        <v>539</v>
      </c>
      <c r="AT455" t="s">
        <v>5841</v>
      </c>
    </row>
    <row r="456" spans="2:46" ht="15" customHeight="1" x14ac:dyDescent="0.35">
      <c r="B456" s="362">
        <v>454</v>
      </c>
      <c r="C456" s="362">
        <v>455</v>
      </c>
      <c r="D456" s="362">
        <v>472</v>
      </c>
      <c r="E456" s="362" t="s">
        <v>172</v>
      </c>
      <c r="F456" s="362"/>
      <c r="G456" s="362"/>
      <c r="H456" s="362"/>
      <c r="I456" s="362" t="s">
        <v>26</v>
      </c>
      <c r="J456" s="362" t="s">
        <v>105</v>
      </c>
      <c r="K456" s="361" t="s">
        <v>1512</v>
      </c>
      <c r="L456" s="362"/>
      <c r="M456" s="362" t="s">
        <v>90</v>
      </c>
      <c r="N456" s="362" t="s">
        <v>180</v>
      </c>
      <c r="O456" s="362"/>
      <c r="P456" s="362" t="s">
        <v>90</v>
      </c>
      <c r="Q456" s="362" t="s">
        <v>90</v>
      </c>
      <c r="R456" s="362"/>
      <c r="S456" s="361"/>
      <c r="T456" s="362"/>
      <c r="U456" s="362"/>
      <c r="V456" s="362" t="s">
        <v>711</v>
      </c>
      <c r="W456" s="362"/>
      <c r="X456" s="362"/>
      <c r="Y456" s="362" t="s">
        <v>45</v>
      </c>
      <c r="Z456" s="362" t="s">
        <v>181</v>
      </c>
      <c r="AA456" s="366">
        <v>45777</v>
      </c>
      <c r="AB456" s="367" t="s">
        <v>1496</v>
      </c>
      <c r="AC456" s="362"/>
      <c r="AD456" s="362"/>
      <c r="AE456" s="362"/>
      <c r="AF456" s="362"/>
      <c r="AG456" s="362"/>
      <c r="AH456" s="362"/>
      <c r="AI456" s="362" t="s">
        <v>7016</v>
      </c>
      <c r="AJ456" s="362" t="s">
        <v>26</v>
      </c>
      <c r="AK456" s="362" t="s">
        <v>39</v>
      </c>
      <c r="AL456" s="362"/>
      <c r="AM456" s="362"/>
      <c r="AN456" s="362"/>
      <c r="AO456" s="368">
        <v>45777</v>
      </c>
      <c r="AP456" s="361" t="s">
        <v>1496</v>
      </c>
      <c r="AR456">
        <v>1</v>
      </c>
      <c r="AS456" t="s">
        <v>539</v>
      </c>
      <c r="AT456" t="s">
        <v>5841</v>
      </c>
    </row>
    <row r="457" spans="2:46" ht="15" customHeight="1" x14ac:dyDescent="0.35">
      <c r="B457" s="362">
        <v>455</v>
      </c>
      <c r="C457" s="362">
        <v>456</v>
      </c>
      <c r="D457" s="362">
        <v>472</v>
      </c>
      <c r="E457" s="362" t="s">
        <v>172</v>
      </c>
      <c r="F457" s="362"/>
      <c r="G457" s="362"/>
      <c r="H457" s="362"/>
      <c r="I457" s="362" t="s">
        <v>26</v>
      </c>
      <c r="J457" s="362" t="s">
        <v>105</v>
      </c>
      <c r="K457" s="361" t="s">
        <v>1513</v>
      </c>
      <c r="L457" s="362"/>
      <c r="M457" s="362" t="s">
        <v>90</v>
      </c>
      <c r="N457" s="362" t="s">
        <v>180</v>
      </c>
      <c r="O457" s="362"/>
      <c r="P457" s="362" t="s">
        <v>90</v>
      </c>
      <c r="Q457" s="362" t="s">
        <v>90</v>
      </c>
      <c r="R457" s="362"/>
      <c r="S457" s="361"/>
      <c r="T457" s="362"/>
      <c r="U457" s="362"/>
      <c r="V457" s="362" t="s">
        <v>711</v>
      </c>
      <c r="W457" s="362"/>
      <c r="X457" s="362"/>
      <c r="Y457" s="362" t="s">
        <v>45</v>
      </c>
      <c r="Z457" s="362" t="s">
        <v>181</v>
      </c>
      <c r="AA457" s="366">
        <v>45777</v>
      </c>
      <c r="AB457" s="367" t="s">
        <v>1496</v>
      </c>
      <c r="AC457" s="362"/>
      <c r="AD457" s="362"/>
      <c r="AE457" s="362"/>
      <c r="AF457" s="362"/>
      <c r="AG457" s="362"/>
      <c r="AH457" s="362"/>
      <c r="AI457" s="362" t="s">
        <v>7016</v>
      </c>
      <c r="AJ457" s="362" t="s">
        <v>26</v>
      </c>
      <c r="AK457" s="362" t="s">
        <v>39</v>
      </c>
      <c r="AL457" s="362"/>
      <c r="AM457" s="362"/>
      <c r="AN457" s="362"/>
      <c r="AO457" s="368">
        <v>45777</v>
      </c>
      <c r="AP457" s="361" t="s">
        <v>1496</v>
      </c>
      <c r="AR457">
        <v>1</v>
      </c>
      <c r="AS457" t="s">
        <v>539</v>
      </c>
      <c r="AT457" t="s">
        <v>5841</v>
      </c>
    </row>
    <row r="458" spans="2:46" ht="15" customHeight="1" x14ac:dyDescent="0.35">
      <c r="B458" s="362">
        <v>456</v>
      </c>
      <c r="C458" s="362">
        <v>457</v>
      </c>
      <c r="D458" s="362">
        <v>472</v>
      </c>
      <c r="E458" s="362" t="s">
        <v>172</v>
      </c>
      <c r="F458" s="362"/>
      <c r="G458" s="362"/>
      <c r="H458" s="362"/>
      <c r="I458" s="362" t="s">
        <v>26</v>
      </c>
      <c r="J458" s="362" t="s">
        <v>105</v>
      </c>
      <c r="K458" s="361" t="s">
        <v>1514</v>
      </c>
      <c r="L458" s="362"/>
      <c r="M458" s="362" t="s">
        <v>90</v>
      </c>
      <c r="N458" s="362" t="s">
        <v>180</v>
      </c>
      <c r="O458" s="362"/>
      <c r="P458" s="362" t="s">
        <v>90</v>
      </c>
      <c r="Q458" s="362" t="s">
        <v>90</v>
      </c>
      <c r="R458" s="362"/>
      <c r="S458" s="361"/>
      <c r="T458" s="362"/>
      <c r="U458" s="362"/>
      <c r="V458" s="362" t="s">
        <v>711</v>
      </c>
      <c r="W458" s="362"/>
      <c r="X458" s="362"/>
      <c r="Y458" s="362" t="s">
        <v>45</v>
      </c>
      <c r="Z458" s="362" t="s">
        <v>181</v>
      </c>
      <c r="AA458" s="366">
        <v>45777</v>
      </c>
      <c r="AB458" s="367" t="s">
        <v>1515</v>
      </c>
      <c r="AC458" s="362"/>
      <c r="AD458" s="362"/>
      <c r="AE458" s="362"/>
      <c r="AF458" s="362"/>
      <c r="AG458" s="362"/>
      <c r="AH458" s="362"/>
      <c r="AI458" s="362" t="s">
        <v>7016</v>
      </c>
      <c r="AJ458" s="362" t="s">
        <v>26</v>
      </c>
      <c r="AK458" s="362" t="s">
        <v>39</v>
      </c>
      <c r="AL458" s="362"/>
      <c r="AM458" s="362"/>
      <c r="AN458" s="362"/>
      <c r="AO458" s="368">
        <v>45777</v>
      </c>
      <c r="AP458" s="361" t="s">
        <v>1515</v>
      </c>
      <c r="AR458">
        <v>1</v>
      </c>
      <c r="AS458" t="s">
        <v>539</v>
      </c>
      <c r="AT458" t="s">
        <v>5841</v>
      </c>
    </row>
    <row r="459" spans="2:46" ht="15" customHeight="1" x14ac:dyDescent="0.35">
      <c r="B459" s="362">
        <v>457</v>
      </c>
      <c r="C459" s="362">
        <v>458</v>
      </c>
      <c r="D459" s="362">
        <v>472</v>
      </c>
      <c r="E459" s="362" t="s">
        <v>172</v>
      </c>
      <c r="F459" s="362"/>
      <c r="G459" s="362"/>
      <c r="H459" s="362"/>
      <c r="I459" s="362" t="s">
        <v>26</v>
      </c>
      <c r="J459" s="362" t="s">
        <v>105</v>
      </c>
      <c r="K459" s="361" t="s">
        <v>1516</v>
      </c>
      <c r="L459" s="362"/>
      <c r="M459" s="362" t="s">
        <v>90</v>
      </c>
      <c r="N459" s="362" t="s">
        <v>180</v>
      </c>
      <c r="O459" s="362"/>
      <c r="P459" s="362" t="s">
        <v>90</v>
      </c>
      <c r="Q459" s="362" t="s">
        <v>90</v>
      </c>
      <c r="R459" s="362"/>
      <c r="S459" s="361"/>
      <c r="T459" s="362"/>
      <c r="U459" s="362"/>
      <c r="V459" s="362" t="s">
        <v>711</v>
      </c>
      <c r="W459" s="362"/>
      <c r="X459" s="362"/>
      <c r="Y459" s="362" t="s">
        <v>45</v>
      </c>
      <c r="Z459" s="362" t="s">
        <v>181</v>
      </c>
      <c r="AA459" s="366">
        <v>45777</v>
      </c>
      <c r="AB459" s="367" t="s">
        <v>1496</v>
      </c>
      <c r="AC459" s="362"/>
      <c r="AD459" s="362"/>
      <c r="AE459" s="362"/>
      <c r="AF459" s="362"/>
      <c r="AG459" s="362"/>
      <c r="AH459" s="362"/>
      <c r="AI459" s="362" t="s">
        <v>7016</v>
      </c>
      <c r="AJ459" s="362" t="s">
        <v>26</v>
      </c>
      <c r="AK459" s="362" t="s">
        <v>39</v>
      </c>
      <c r="AL459" s="362"/>
      <c r="AM459" s="362"/>
      <c r="AN459" s="362"/>
      <c r="AO459" s="368">
        <v>45777</v>
      </c>
      <c r="AP459" s="361" t="s">
        <v>1496</v>
      </c>
      <c r="AR459">
        <v>1</v>
      </c>
      <c r="AS459" t="s">
        <v>539</v>
      </c>
      <c r="AT459" t="s">
        <v>5841</v>
      </c>
    </row>
    <row r="460" spans="2:46" ht="15" customHeight="1" x14ac:dyDescent="0.35">
      <c r="B460" s="362">
        <v>458</v>
      </c>
      <c r="C460" s="362">
        <v>459</v>
      </c>
      <c r="D460" s="362">
        <v>472</v>
      </c>
      <c r="E460" s="362" t="s">
        <v>172</v>
      </c>
      <c r="F460" s="362"/>
      <c r="G460" s="362"/>
      <c r="H460" s="362"/>
      <c r="I460" s="362" t="s">
        <v>26</v>
      </c>
      <c r="J460" s="362" t="s">
        <v>105</v>
      </c>
      <c r="K460" s="361" t="s">
        <v>1517</v>
      </c>
      <c r="L460" s="362"/>
      <c r="M460" s="362" t="s">
        <v>90</v>
      </c>
      <c r="N460" s="362" t="s">
        <v>180</v>
      </c>
      <c r="O460" s="362"/>
      <c r="P460" s="362" t="s">
        <v>90</v>
      </c>
      <c r="Q460" s="362" t="s">
        <v>90</v>
      </c>
      <c r="R460" s="362"/>
      <c r="S460" s="361"/>
      <c r="T460" s="362"/>
      <c r="U460" s="362"/>
      <c r="V460" s="362" t="s">
        <v>711</v>
      </c>
      <c r="W460" s="362"/>
      <c r="X460" s="362"/>
      <c r="Y460" s="362" t="s">
        <v>45</v>
      </c>
      <c r="Z460" s="362" t="s">
        <v>181</v>
      </c>
      <c r="AA460" s="366">
        <v>45777</v>
      </c>
      <c r="AB460" s="367" t="s">
        <v>1515</v>
      </c>
      <c r="AC460" s="362"/>
      <c r="AD460" s="362"/>
      <c r="AE460" s="362"/>
      <c r="AF460" s="362"/>
      <c r="AG460" s="362"/>
      <c r="AH460" s="362"/>
      <c r="AI460" s="362" t="s">
        <v>7016</v>
      </c>
      <c r="AJ460" s="362" t="s">
        <v>26</v>
      </c>
      <c r="AK460" s="362" t="s">
        <v>39</v>
      </c>
      <c r="AL460" s="362"/>
      <c r="AM460" s="362"/>
      <c r="AN460" s="362"/>
      <c r="AO460" s="368">
        <v>45777</v>
      </c>
      <c r="AP460" s="361" t="s">
        <v>1515</v>
      </c>
      <c r="AR460">
        <v>1</v>
      </c>
      <c r="AS460" t="s">
        <v>539</v>
      </c>
      <c r="AT460" t="s">
        <v>5841</v>
      </c>
    </row>
    <row r="461" spans="2:46" ht="15" customHeight="1" x14ac:dyDescent="0.35">
      <c r="B461" s="362">
        <v>459</v>
      </c>
      <c r="C461" s="362">
        <v>460</v>
      </c>
      <c r="D461" s="362">
        <v>472</v>
      </c>
      <c r="E461" s="362" t="s">
        <v>172</v>
      </c>
      <c r="F461" s="362"/>
      <c r="G461" s="362"/>
      <c r="H461" s="362"/>
      <c r="I461" s="362" t="s">
        <v>26</v>
      </c>
      <c r="J461" s="362" t="s">
        <v>105</v>
      </c>
      <c r="K461" s="361" t="s">
        <v>1518</v>
      </c>
      <c r="L461" s="362"/>
      <c r="M461" s="362" t="s">
        <v>90</v>
      </c>
      <c r="N461" s="362" t="s">
        <v>180</v>
      </c>
      <c r="O461" s="362"/>
      <c r="P461" s="362" t="s">
        <v>90</v>
      </c>
      <c r="Q461" s="362" t="s">
        <v>90</v>
      </c>
      <c r="R461" s="362"/>
      <c r="S461" s="361"/>
      <c r="T461" s="362"/>
      <c r="U461" s="362"/>
      <c r="V461" s="362" t="s">
        <v>711</v>
      </c>
      <c r="W461" s="362"/>
      <c r="X461" s="362"/>
      <c r="Y461" s="362" t="s">
        <v>45</v>
      </c>
      <c r="Z461" s="362" t="s">
        <v>181</v>
      </c>
      <c r="AA461" s="366">
        <v>45777</v>
      </c>
      <c r="AB461" s="367" t="s">
        <v>1496</v>
      </c>
      <c r="AC461" s="362"/>
      <c r="AD461" s="362"/>
      <c r="AE461" s="362"/>
      <c r="AF461" s="362"/>
      <c r="AG461" s="362"/>
      <c r="AH461" s="362"/>
      <c r="AI461" s="362" t="s">
        <v>7016</v>
      </c>
      <c r="AJ461" s="362" t="s">
        <v>26</v>
      </c>
      <c r="AK461" s="362" t="s">
        <v>39</v>
      </c>
      <c r="AL461" s="362"/>
      <c r="AM461" s="362"/>
      <c r="AN461" s="362"/>
      <c r="AO461" s="368">
        <v>45777</v>
      </c>
      <c r="AP461" s="361" t="s">
        <v>1496</v>
      </c>
      <c r="AR461">
        <v>1</v>
      </c>
      <c r="AS461" t="s">
        <v>539</v>
      </c>
      <c r="AT461" t="s">
        <v>5841</v>
      </c>
    </row>
    <row r="462" spans="2:46" ht="15" customHeight="1" x14ac:dyDescent="0.35">
      <c r="B462" s="362">
        <v>460</v>
      </c>
      <c r="C462" s="362">
        <v>461</v>
      </c>
      <c r="D462" s="362">
        <v>472</v>
      </c>
      <c r="E462" s="362" t="s">
        <v>172</v>
      </c>
      <c r="F462" s="362"/>
      <c r="G462" s="362"/>
      <c r="H462" s="362"/>
      <c r="I462" s="362" t="s">
        <v>26</v>
      </c>
      <c r="J462" s="362" t="s">
        <v>105</v>
      </c>
      <c r="K462" s="361" t="s">
        <v>1519</v>
      </c>
      <c r="L462" s="362"/>
      <c r="M462" s="362" t="s">
        <v>90</v>
      </c>
      <c r="N462" s="362" t="s">
        <v>180</v>
      </c>
      <c r="O462" s="362"/>
      <c r="P462" s="362" t="s">
        <v>90</v>
      </c>
      <c r="Q462" s="362" t="s">
        <v>90</v>
      </c>
      <c r="R462" s="362"/>
      <c r="S462" s="361"/>
      <c r="T462" s="362"/>
      <c r="U462" s="362"/>
      <c r="V462" s="362" t="s">
        <v>711</v>
      </c>
      <c r="W462" s="362"/>
      <c r="X462" s="362"/>
      <c r="Y462" s="362" t="s">
        <v>45</v>
      </c>
      <c r="Z462" s="362" t="s">
        <v>181</v>
      </c>
      <c r="AA462" s="366">
        <v>45777</v>
      </c>
      <c r="AB462" s="367" t="s">
        <v>1496</v>
      </c>
      <c r="AC462" s="362"/>
      <c r="AD462" s="362"/>
      <c r="AE462" s="362"/>
      <c r="AF462" s="362"/>
      <c r="AG462" s="362"/>
      <c r="AH462" s="362"/>
      <c r="AI462" s="362" t="s">
        <v>7016</v>
      </c>
      <c r="AJ462" s="362" t="s">
        <v>26</v>
      </c>
      <c r="AK462" s="362" t="s">
        <v>39</v>
      </c>
      <c r="AL462" s="362"/>
      <c r="AM462" s="362"/>
      <c r="AN462" s="362"/>
      <c r="AO462" s="368">
        <v>45777</v>
      </c>
      <c r="AP462" s="361" t="s">
        <v>1496</v>
      </c>
      <c r="AR462">
        <v>1</v>
      </c>
      <c r="AS462" t="s">
        <v>539</v>
      </c>
      <c r="AT462" t="s">
        <v>5841</v>
      </c>
    </row>
    <row r="463" spans="2:46" ht="15" customHeight="1" x14ac:dyDescent="0.35">
      <c r="B463" s="362">
        <v>461</v>
      </c>
      <c r="C463" s="362">
        <v>462</v>
      </c>
      <c r="D463" s="362">
        <v>472</v>
      </c>
      <c r="E463" s="362" t="s">
        <v>172</v>
      </c>
      <c r="F463" s="362"/>
      <c r="G463" s="362"/>
      <c r="H463" s="362"/>
      <c r="I463" s="362" t="s">
        <v>26</v>
      </c>
      <c r="J463" s="362" t="s">
        <v>105</v>
      </c>
      <c r="K463" s="361" t="s">
        <v>1520</v>
      </c>
      <c r="L463" s="362"/>
      <c r="M463" s="362" t="s">
        <v>90</v>
      </c>
      <c r="N463" s="362" t="s">
        <v>180</v>
      </c>
      <c r="O463" s="362"/>
      <c r="P463" s="362" t="s">
        <v>90</v>
      </c>
      <c r="Q463" s="362" t="s">
        <v>90</v>
      </c>
      <c r="R463" s="362"/>
      <c r="S463" s="361"/>
      <c r="T463" s="362"/>
      <c r="U463" s="362"/>
      <c r="V463" s="362" t="s">
        <v>711</v>
      </c>
      <c r="W463" s="362"/>
      <c r="X463" s="362"/>
      <c r="Y463" s="362" t="s">
        <v>45</v>
      </c>
      <c r="Z463" s="362" t="s">
        <v>181</v>
      </c>
      <c r="AA463" s="366">
        <v>45777</v>
      </c>
      <c r="AB463" s="367" t="s">
        <v>1496</v>
      </c>
      <c r="AC463" s="362"/>
      <c r="AD463" s="362"/>
      <c r="AE463" s="362"/>
      <c r="AF463" s="362"/>
      <c r="AG463" s="362"/>
      <c r="AH463" s="362"/>
      <c r="AI463" s="362" t="s">
        <v>7016</v>
      </c>
      <c r="AJ463" s="362" t="s">
        <v>26</v>
      </c>
      <c r="AK463" s="362" t="s">
        <v>39</v>
      </c>
      <c r="AL463" s="362"/>
      <c r="AM463" s="362"/>
      <c r="AN463" s="362"/>
      <c r="AO463" s="368">
        <v>45777</v>
      </c>
      <c r="AP463" s="361" t="s">
        <v>1496</v>
      </c>
      <c r="AR463">
        <v>1</v>
      </c>
      <c r="AS463" t="s">
        <v>539</v>
      </c>
      <c r="AT463" t="s">
        <v>5841</v>
      </c>
    </row>
    <row r="464" spans="2:46" ht="15" customHeight="1" x14ac:dyDescent="0.35">
      <c r="B464" s="362">
        <v>462</v>
      </c>
      <c r="C464" s="362">
        <v>463</v>
      </c>
      <c r="D464" s="362">
        <v>472</v>
      </c>
      <c r="E464" s="362" t="s">
        <v>172</v>
      </c>
      <c r="F464" s="362"/>
      <c r="G464" s="362"/>
      <c r="H464" s="362"/>
      <c r="I464" s="362" t="s">
        <v>26</v>
      </c>
      <c r="J464" s="362" t="s">
        <v>105</v>
      </c>
      <c r="K464" s="361" t="s">
        <v>1521</v>
      </c>
      <c r="L464" s="362"/>
      <c r="M464" s="362" t="s">
        <v>90</v>
      </c>
      <c r="N464" s="362" t="s">
        <v>9</v>
      </c>
      <c r="O464" s="362"/>
      <c r="P464" s="362" t="s">
        <v>725</v>
      </c>
      <c r="Q464" s="362" t="s">
        <v>1432</v>
      </c>
      <c r="R464" s="362"/>
      <c r="S464" s="361" t="s">
        <v>1522</v>
      </c>
      <c r="T464" s="362" t="s">
        <v>62</v>
      </c>
      <c r="U464" s="362" t="s">
        <v>119</v>
      </c>
      <c r="V464" s="362" t="s">
        <v>711</v>
      </c>
      <c r="W464" s="362"/>
      <c r="X464" s="362" t="s">
        <v>9</v>
      </c>
      <c r="Y464" s="362" t="s">
        <v>50</v>
      </c>
      <c r="Z464" s="362" t="s">
        <v>90</v>
      </c>
      <c r="AA464" s="366" t="s">
        <v>90</v>
      </c>
      <c r="AB464" s="362" t="s">
        <v>90</v>
      </c>
      <c r="AC464" s="362"/>
      <c r="AD464" s="362"/>
      <c r="AE464" s="362"/>
      <c r="AF464" s="362"/>
      <c r="AG464" s="362"/>
      <c r="AH464" s="362"/>
      <c r="AI464" s="362" t="s">
        <v>7016</v>
      </c>
      <c r="AJ464" s="362" t="s">
        <v>26</v>
      </c>
      <c r="AK464" s="362" t="s">
        <v>40</v>
      </c>
      <c r="AL464" s="362"/>
      <c r="AM464" s="362"/>
      <c r="AN464" s="362"/>
      <c r="AO464" s="362"/>
      <c r="AP464" s="361"/>
      <c r="AR464">
        <v>1</v>
      </c>
      <c r="AS464" t="s">
        <v>9</v>
      </c>
      <c r="AT464" t="s">
        <v>9</v>
      </c>
    </row>
    <row r="465" spans="2:46" ht="15" customHeight="1" x14ac:dyDescent="0.35">
      <c r="B465" s="362">
        <v>463</v>
      </c>
      <c r="C465" s="362">
        <v>464</v>
      </c>
      <c r="D465" s="362">
        <v>472</v>
      </c>
      <c r="E465" s="362" t="s">
        <v>172</v>
      </c>
      <c r="F465" s="362"/>
      <c r="G465" s="362"/>
      <c r="H465" s="362"/>
      <c r="I465" s="362" t="s">
        <v>26</v>
      </c>
      <c r="J465" s="362" t="s">
        <v>105</v>
      </c>
      <c r="K465" s="361" t="s">
        <v>1523</v>
      </c>
      <c r="L465" s="362"/>
      <c r="M465" s="362" t="s">
        <v>90</v>
      </c>
      <c r="N465" s="362" t="s">
        <v>180</v>
      </c>
      <c r="O465" s="362"/>
      <c r="P465" s="362" t="s">
        <v>90</v>
      </c>
      <c r="Q465" s="362" t="s">
        <v>90</v>
      </c>
      <c r="R465" s="362"/>
      <c r="S465" s="361"/>
      <c r="T465" s="362"/>
      <c r="U465" s="362"/>
      <c r="V465" s="362" t="s">
        <v>711</v>
      </c>
      <c r="W465" s="362"/>
      <c r="X465" s="362"/>
      <c r="Y465" s="362" t="s">
        <v>45</v>
      </c>
      <c r="Z465" s="362" t="s">
        <v>181</v>
      </c>
      <c r="AA465" s="366">
        <v>45777</v>
      </c>
      <c r="AB465" s="367" t="s">
        <v>1496</v>
      </c>
      <c r="AC465" s="362"/>
      <c r="AD465" s="362"/>
      <c r="AE465" s="362"/>
      <c r="AF465" s="362"/>
      <c r="AG465" s="362"/>
      <c r="AH465" s="362"/>
      <c r="AI465" s="362" t="s">
        <v>7016</v>
      </c>
      <c r="AJ465" s="362" t="s">
        <v>26</v>
      </c>
      <c r="AK465" s="362" t="s">
        <v>39</v>
      </c>
      <c r="AL465" s="362"/>
      <c r="AM465" s="362"/>
      <c r="AN465" s="362"/>
      <c r="AO465" s="368">
        <v>45777</v>
      </c>
      <c r="AP465" s="361" t="s">
        <v>1496</v>
      </c>
      <c r="AR465">
        <v>1</v>
      </c>
      <c r="AS465" t="s">
        <v>539</v>
      </c>
      <c r="AT465" t="s">
        <v>5841</v>
      </c>
    </row>
    <row r="466" spans="2:46" ht="15" customHeight="1" x14ac:dyDescent="0.35">
      <c r="B466" s="362">
        <v>464</v>
      </c>
      <c r="C466" s="362">
        <v>465</v>
      </c>
      <c r="D466" s="362">
        <v>472</v>
      </c>
      <c r="E466" s="362" t="s">
        <v>172</v>
      </c>
      <c r="F466" s="362"/>
      <c r="G466" s="362"/>
      <c r="H466" s="362"/>
      <c r="I466" s="362" t="s">
        <v>26</v>
      </c>
      <c r="J466" s="362" t="s">
        <v>105</v>
      </c>
      <c r="K466" s="361" t="s">
        <v>1524</v>
      </c>
      <c r="L466" s="362"/>
      <c r="M466" s="362" t="s">
        <v>90</v>
      </c>
      <c r="N466" s="362" t="s">
        <v>180</v>
      </c>
      <c r="O466" s="362"/>
      <c r="P466" s="362" t="s">
        <v>90</v>
      </c>
      <c r="Q466" s="362" t="s">
        <v>90</v>
      </c>
      <c r="R466" s="362"/>
      <c r="S466" s="361"/>
      <c r="T466" s="362"/>
      <c r="U466" s="362"/>
      <c r="V466" s="362" t="s">
        <v>711</v>
      </c>
      <c r="W466" s="362"/>
      <c r="X466" s="362"/>
      <c r="Y466" s="362" t="s">
        <v>45</v>
      </c>
      <c r="Z466" s="362" t="s">
        <v>181</v>
      </c>
      <c r="AA466" s="366">
        <v>45777</v>
      </c>
      <c r="AB466" s="367" t="s">
        <v>1496</v>
      </c>
      <c r="AC466" s="362"/>
      <c r="AD466" s="362"/>
      <c r="AE466" s="362"/>
      <c r="AF466" s="362"/>
      <c r="AG466" s="362"/>
      <c r="AH466" s="362"/>
      <c r="AI466" s="362" t="s">
        <v>7016</v>
      </c>
      <c r="AJ466" s="362" t="s">
        <v>26</v>
      </c>
      <c r="AK466" s="362" t="s">
        <v>39</v>
      </c>
      <c r="AL466" s="362"/>
      <c r="AM466" s="362"/>
      <c r="AN466" s="362"/>
      <c r="AO466" s="368">
        <v>45777</v>
      </c>
      <c r="AP466" s="361" t="s">
        <v>1496</v>
      </c>
      <c r="AR466">
        <v>1</v>
      </c>
      <c r="AS466" t="s">
        <v>539</v>
      </c>
      <c r="AT466" t="s">
        <v>5841</v>
      </c>
    </row>
    <row r="467" spans="2:46" ht="15" customHeight="1" x14ac:dyDescent="0.35">
      <c r="B467" s="362">
        <v>465</v>
      </c>
      <c r="C467" s="362">
        <v>466</v>
      </c>
      <c r="D467" s="362">
        <v>472</v>
      </c>
      <c r="E467" s="362" t="s">
        <v>172</v>
      </c>
      <c r="F467" s="362"/>
      <c r="G467" s="362"/>
      <c r="H467" s="362"/>
      <c r="I467" s="362" t="s">
        <v>26</v>
      </c>
      <c r="J467" s="362" t="s">
        <v>105</v>
      </c>
      <c r="K467" s="361" t="s">
        <v>1525</v>
      </c>
      <c r="L467" s="362"/>
      <c r="M467" s="362" t="s">
        <v>90</v>
      </c>
      <c r="N467" s="362" t="s">
        <v>180</v>
      </c>
      <c r="O467" s="362"/>
      <c r="P467" s="362" t="s">
        <v>90</v>
      </c>
      <c r="Q467" s="362" t="s">
        <v>90</v>
      </c>
      <c r="R467" s="362"/>
      <c r="S467" s="361"/>
      <c r="T467" s="362"/>
      <c r="U467" s="362"/>
      <c r="V467" s="362" t="s">
        <v>711</v>
      </c>
      <c r="W467" s="362"/>
      <c r="X467" s="362"/>
      <c r="Y467" s="362" t="s">
        <v>45</v>
      </c>
      <c r="Z467" s="362" t="s">
        <v>181</v>
      </c>
      <c r="AA467" s="366">
        <v>45777</v>
      </c>
      <c r="AB467" s="367" t="s">
        <v>1496</v>
      </c>
      <c r="AC467" s="362"/>
      <c r="AD467" s="362"/>
      <c r="AE467" s="362"/>
      <c r="AF467" s="362"/>
      <c r="AG467" s="362"/>
      <c r="AH467" s="362"/>
      <c r="AI467" s="362" t="s">
        <v>7016</v>
      </c>
      <c r="AJ467" s="362" t="s">
        <v>26</v>
      </c>
      <c r="AK467" s="362" t="s">
        <v>39</v>
      </c>
      <c r="AL467" s="362"/>
      <c r="AM467" s="362"/>
      <c r="AN467" s="362"/>
      <c r="AO467" s="368">
        <v>45777</v>
      </c>
      <c r="AP467" s="361" t="s">
        <v>1496</v>
      </c>
      <c r="AR467">
        <v>1</v>
      </c>
      <c r="AS467" t="s">
        <v>539</v>
      </c>
      <c r="AT467" t="s">
        <v>5841</v>
      </c>
    </row>
    <row r="468" spans="2:46" ht="15" customHeight="1" x14ac:dyDescent="0.35">
      <c r="B468" s="362">
        <v>466</v>
      </c>
      <c r="C468" s="362">
        <v>467</v>
      </c>
      <c r="D468" s="362">
        <v>472</v>
      </c>
      <c r="E468" s="362" t="s">
        <v>172</v>
      </c>
      <c r="F468" s="362"/>
      <c r="G468" s="362"/>
      <c r="H468" s="362"/>
      <c r="I468" s="362" t="s">
        <v>26</v>
      </c>
      <c r="J468" s="362" t="s">
        <v>105</v>
      </c>
      <c r="K468" s="361" t="s">
        <v>1526</v>
      </c>
      <c r="L468" s="362"/>
      <c r="M468" s="362" t="s">
        <v>90</v>
      </c>
      <c r="N468" s="362" t="s">
        <v>180</v>
      </c>
      <c r="O468" s="362"/>
      <c r="P468" s="362" t="s">
        <v>90</v>
      </c>
      <c r="Q468" s="362" t="s">
        <v>90</v>
      </c>
      <c r="R468" s="362"/>
      <c r="S468" s="361"/>
      <c r="T468" s="362"/>
      <c r="U468" s="362"/>
      <c r="V468" s="362" t="s">
        <v>711</v>
      </c>
      <c r="W468" s="362"/>
      <c r="X468" s="362"/>
      <c r="Y468" s="362" t="s">
        <v>45</v>
      </c>
      <c r="Z468" s="362" t="s">
        <v>181</v>
      </c>
      <c r="AA468" s="366">
        <v>45777</v>
      </c>
      <c r="AB468" s="367" t="s">
        <v>1527</v>
      </c>
      <c r="AC468" s="362"/>
      <c r="AD468" s="362"/>
      <c r="AE468" s="362"/>
      <c r="AF468" s="362"/>
      <c r="AG468" s="362"/>
      <c r="AH468" s="362"/>
      <c r="AI468" s="362" t="s">
        <v>7016</v>
      </c>
      <c r="AJ468" s="362" t="s">
        <v>26</v>
      </c>
      <c r="AK468" s="362" t="s">
        <v>39</v>
      </c>
      <c r="AL468" s="362"/>
      <c r="AM468" s="362"/>
      <c r="AN468" s="362"/>
      <c r="AO468" s="368">
        <v>45777</v>
      </c>
      <c r="AP468" s="361" t="s">
        <v>1527</v>
      </c>
      <c r="AR468">
        <v>1</v>
      </c>
      <c r="AS468" t="s">
        <v>539</v>
      </c>
      <c r="AT468" t="s">
        <v>5841</v>
      </c>
    </row>
    <row r="469" spans="2:46" ht="15" customHeight="1" x14ac:dyDescent="0.35">
      <c r="B469" s="362">
        <v>467</v>
      </c>
      <c r="C469" s="362">
        <v>468</v>
      </c>
      <c r="D469" s="362">
        <v>472</v>
      </c>
      <c r="E469" s="362" t="s">
        <v>172</v>
      </c>
      <c r="F469" s="362"/>
      <c r="G469" s="362"/>
      <c r="H469" s="362"/>
      <c r="I469" s="362" t="s">
        <v>26</v>
      </c>
      <c r="J469" s="362" t="s">
        <v>104</v>
      </c>
      <c r="K469" s="361" t="s">
        <v>1528</v>
      </c>
      <c r="L469" s="362"/>
      <c r="M469" s="362" t="s">
        <v>90</v>
      </c>
      <c r="N469" s="362" t="s">
        <v>180</v>
      </c>
      <c r="O469" s="362"/>
      <c r="P469" s="362" t="s">
        <v>90</v>
      </c>
      <c r="Q469" s="362" t="s">
        <v>90</v>
      </c>
      <c r="R469" s="362"/>
      <c r="S469" s="361"/>
      <c r="T469" s="362"/>
      <c r="U469" s="362"/>
      <c r="V469" s="362" t="s">
        <v>711</v>
      </c>
      <c r="W469" s="362"/>
      <c r="X469" s="362"/>
      <c r="Y469" s="362" t="s">
        <v>45</v>
      </c>
      <c r="Z469" s="362" t="s">
        <v>181</v>
      </c>
      <c r="AA469" s="366">
        <v>45777</v>
      </c>
      <c r="AB469" s="367" t="s">
        <v>1529</v>
      </c>
      <c r="AC469" s="362"/>
      <c r="AD469" s="362"/>
      <c r="AE469" s="362"/>
      <c r="AF469" s="362"/>
      <c r="AG469" s="362"/>
      <c r="AH469" s="362"/>
      <c r="AI469" s="362" t="s">
        <v>7016</v>
      </c>
      <c r="AJ469" s="362" t="s">
        <v>26</v>
      </c>
      <c r="AK469" s="362" t="s">
        <v>39</v>
      </c>
      <c r="AL469" s="362"/>
      <c r="AM469" s="362"/>
      <c r="AN469" s="362"/>
      <c r="AO469" s="368">
        <v>45777</v>
      </c>
      <c r="AP469" s="361" t="s">
        <v>1529</v>
      </c>
      <c r="AR469">
        <v>1</v>
      </c>
      <c r="AS469" t="s">
        <v>539</v>
      </c>
      <c r="AT469" t="s">
        <v>5841</v>
      </c>
    </row>
    <row r="470" spans="2:46" ht="15" customHeight="1" x14ac:dyDescent="0.35">
      <c r="B470" s="362">
        <v>468</v>
      </c>
      <c r="C470" s="362">
        <v>469</v>
      </c>
      <c r="D470" s="362">
        <v>472</v>
      </c>
      <c r="E470" s="362" t="s">
        <v>172</v>
      </c>
      <c r="F470" s="362"/>
      <c r="G470" s="362"/>
      <c r="H470" s="362"/>
      <c r="I470" s="362" t="s">
        <v>26</v>
      </c>
      <c r="J470" s="362" t="s">
        <v>104</v>
      </c>
      <c r="K470" s="361" t="s">
        <v>1530</v>
      </c>
      <c r="L470" s="362"/>
      <c r="M470" s="362" t="s">
        <v>90</v>
      </c>
      <c r="N470" s="362" t="s">
        <v>180</v>
      </c>
      <c r="O470" s="362"/>
      <c r="P470" s="362" t="s">
        <v>90</v>
      </c>
      <c r="Q470" s="362" t="s">
        <v>90</v>
      </c>
      <c r="R470" s="362"/>
      <c r="S470" s="361"/>
      <c r="T470" s="362"/>
      <c r="U470" s="362"/>
      <c r="V470" s="362" t="s">
        <v>711</v>
      </c>
      <c r="W470" s="362"/>
      <c r="X470" s="362"/>
      <c r="Y470" s="362" t="s">
        <v>45</v>
      </c>
      <c r="Z470" s="362" t="s">
        <v>181</v>
      </c>
      <c r="AA470" s="366">
        <v>45777</v>
      </c>
      <c r="AB470" s="367" t="s">
        <v>1531</v>
      </c>
      <c r="AC470" s="362"/>
      <c r="AD470" s="362"/>
      <c r="AE470" s="362"/>
      <c r="AF470" s="362"/>
      <c r="AG470" s="362"/>
      <c r="AH470" s="362"/>
      <c r="AI470" s="362" t="s">
        <v>7016</v>
      </c>
      <c r="AJ470" s="362" t="s">
        <v>26</v>
      </c>
      <c r="AK470" s="362" t="s">
        <v>39</v>
      </c>
      <c r="AL470" s="362"/>
      <c r="AM470" s="362"/>
      <c r="AN470" s="362"/>
      <c r="AO470" s="368">
        <v>45777</v>
      </c>
      <c r="AP470" s="361" t="s">
        <v>1531</v>
      </c>
      <c r="AR470">
        <v>1</v>
      </c>
      <c r="AS470" t="s">
        <v>539</v>
      </c>
      <c r="AT470" t="s">
        <v>5841</v>
      </c>
    </row>
    <row r="471" spans="2:46" ht="15" customHeight="1" x14ac:dyDescent="0.35">
      <c r="B471" s="362">
        <v>469</v>
      </c>
      <c r="C471" s="362">
        <v>470</v>
      </c>
      <c r="D471" s="362">
        <v>472</v>
      </c>
      <c r="E471" s="362" t="s">
        <v>172</v>
      </c>
      <c r="F471" s="362"/>
      <c r="G471" s="362"/>
      <c r="H471" s="362"/>
      <c r="I471" s="362" t="s">
        <v>26</v>
      </c>
      <c r="J471" s="362" t="s">
        <v>104</v>
      </c>
      <c r="K471" s="361" t="s">
        <v>1532</v>
      </c>
      <c r="L471" s="362"/>
      <c r="M471" s="362" t="s">
        <v>90</v>
      </c>
      <c r="N471" s="362" t="s">
        <v>9</v>
      </c>
      <c r="O471" s="362"/>
      <c r="P471" s="362" t="s">
        <v>90</v>
      </c>
      <c r="Q471" s="362" t="s">
        <v>90</v>
      </c>
      <c r="R471" s="362"/>
      <c r="S471" s="361"/>
      <c r="T471" s="362"/>
      <c r="U471" s="362"/>
      <c r="V471" s="362" t="s">
        <v>711</v>
      </c>
      <c r="W471" s="362"/>
      <c r="X471" s="362"/>
      <c r="Y471" s="362" t="s">
        <v>45</v>
      </c>
      <c r="Z471" s="362" t="s">
        <v>1454</v>
      </c>
      <c r="AA471" s="366">
        <v>45869</v>
      </c>
      <c r="AB471" s="367" t="s">
        <v>1533</v>
      </c>
      <c r="AC471" s="362"/>
      <c r="AD471" s="362"/>
      <c r="AE471" s="362"/>
      <c r="AF471" s="362"/>
      <c r="AG471" s="362"/>
      <c r="AH471" s="362"/>
      <c r="AI471" s="362" t="s">
        <v>7016</v>
      </c>
      <c r="AJ471" s="362" t="s">
        <v>26</v>
      </c>
      <c r="AK471" s="362" t="s">
        <v>39</v>
      </c>
      <c r="AL471" s="362"/>
      <c r="AM471" s="362"/>
      <c r="AN471" s="362"/>
      <c r="AO471" s="368">
        <v>45869</v>
      </c>
      <c r="AP471" s="361" t="s">
        <v>1533</v>
      </c>
      <c r="AR471">
        <v>1</v>
      </c>
      <c r="AS471" t="s">
        <v>539</v>
      </c>
      <c r="AT471" t="s">
        <v>5840</v>
      </c>
    </row>
    <row r="472" spans="2:46" ht="15" customHeight="1" x14ac:dyDescent="0.35">
      <c r="B472" s="362">
        <v>470</v>
      </c>
      <c r="C472" s="362">
        <v>471</v>
      </c>
      <c r="D472" s="362">
        <v>472</v>
      </c>
      <c r="E472" s="362" t="s">
        <v>172</v>
      </c>
      <c r="F472" s="362"/>
      <c r="G472" s="362"/>
      <c r="H472" s="362"/>
      <c r="I472" s="362" t="s">
        <v>26</v>
      </c>
      <c r="J472" s="362" t="s">
        <v>104</v>
      </c>
      <c r="K472" s="361" t="s">
        <v>1465</v>
      </c>
      <c r="L472" s="362"/>
      <c r="M472" s="362" t="s">
        <v>90</v>
      </c>
      <c r="N472" s="362" t="s">
        <v>180</v>
      </c>
      <c r="O472" s="362"/>
      <c r="P472" s="362" t="s">
        <v>90</v>
      </c>
      <c r="Q472" s="362" t="s">
        <v>90</v>
      </c>
      <c r="R472" s="362"/>
      <c r="S472" s="361"/>
      <c r="T472" s="362"/>
      <c r="U472" s="362"/>
      <c r="V472" s="362" t="s">
        <v>711</v>
      </c>
      <c r="W472" s="362"/>
      <c r="X472" s="362"/>
      <c r="Y472" s="362" t="s">
        <v>45</v>
      </c>
      <c r="Z472" s="362" t="s">
        <v>181</v>
      </c>
      <c r="AA472" s="366">
        <v>45777</v>
      </c>
      <c r="AB472" s="367" t="s">
        <v>1534</v>
      </c>
      <c r="AC472" s="362"/>
      <c r="AD472" s="362"/>
      <c r="AE472" s="362"/>
      <c r="AF472" s="362"/>
      <c r="AG472" s="362"/>
      <c r="AH472" s="362"/>
      <c r="AI472" s="362" t="s">
        <v>7016</v>
      </c>
      <c r="AJ472" s="362" t="s">
        <v>26</v>
      </c>
      <c r="AK472" s="362" t="s">
        <v>39</v>
      </c>
      <c r="AL472" s="362"/>
      <c r="AM472" s="362"/>
      <c r="AN472" s="362"/>
      <c r="AO472" s="368">
        <v>45777</v>
      </c>
      <c r="AP472" s="361" t="s">
        <v>1466</v>
      </c>
      <c r="AR472">
        <v>1</v>
      </c>
      <c r="AS472" t="s">
        <v>539</v>
      </c>
      <c r="AT472" t="s">
        <v>5841</v>
      </c>
    </row>
    <row r="473" spans="2:46" ht="15" customHeight="1" x14ac:dyDescent="0.35">
      <c r="B473" s="362">
        <v>471</v>
      </c>
      <c r="C473" s="362">
        <v>472</v>
      </c>
      <c r="D473" s="362">
        <v>472</v>
      </c>
      <c r="E473" s="362" t="s">
        <v>172</v>
      </c>
      <c r="F473" s="362"/>
      <c r="G473" s="362"/>
      <c r="H473" s="362"/>
      <c r="I473" s="362" t="s">
        <v>26</v>
      </c>
      <c r="J473" s="362" t="s">
        <v>104</v>
      </c>
      <c r="K473" s="361" t="s">
        <v>1535</v>
      </c>
      <c r="L473" s="362"/>
      <c r="M473" s="362" t="s">
        <v>90</v>
      </c>
      <c r="N473" s="362" t="s">
        <v>9</v>
      </c>
      <c r="O473" s="362"/>
      <c r="P473" s="362" t="s">
        <v>90</v>
      </c>
      <c r="Q473" s="362" t="s">
        <v>90</v>
      </c>
      <c r="R473" s="362"/>
      <c r="S473" s="361"/>
      <c r="T473" s="362"/>
      <c r="U473" s="362"/>
      <c r="V473" s="362" t="s">
        <v>711</v>
      </c>
      <c r="W473" s="362"/>
      <c r="X473" s="362"/>
      <c r="Y473" s="362" t="s">
        <v>45</v>
      </c>
      <c r="Z473" s="362" t="s">
        <v>1454</v>
      </c>
      <c r="AA473" s="366">
        <v>45869</v>
      </c>
      <c r="AB473" s="367" t="s">
        <v>1536</v>
      </c>
      <c r="AC473" s="362"/>
      <c r="AD473" s="362"/>
      <c r="AE473" s="362"/>
      <c r="AF473" s="362"/>
      <c r="AG473" s="362"/>
      <c r="AH473" s="362"/>
      <c r="AI473" s="362" t="s">
        <v>7016</v>
      </c>
      <c r="AJ473" s="362" t="s">
        <v>26</v>
      </c>
      <c r="AK473" s="362" t="s">
        <v>39</v>
      </c>
      <c r="AL473" s="362"/>
      <c r="AM473" s="362"/>
      <c r="AN473" s="362"/>
      <c r="AO473" s="368">
        <v>45869</v>
      </c>
      <c r="AP473" s="361" t="s">
        <v>1536</v>
      </c>
      <c r="AR473">
        <v>1</v>
      </c>
      <c r="AS473" t="s">
        <v>539</v>
      </c>
      <c r="AT473" t="s">
        <v>5840</v>
      </c>
    </row>
    <row r="474" spans="2:46" ht="15" customHeight="1" x14ac:dyDescent="0.35">
      <c r="B474" s="362">
        <v>2428</v>
      </c>
      <c r="C474" s="362" t="s">
        <v>5834</v>
      </c>
      <c r="D474" s="362">
        <v>472</v>
      </c>
      <c r="E474" s="362" t="s">
        <v>172</v>
      </c>
      <c r="F474" s="362"/>
      <c r="G474" s="362"/>
      <c r="H474" s="362"/>
      <c r="I474" s="362" t="s">
        <v>57</v>
      </c>
      <c r="J474" s="362" t="s">
        <v>14</v>
      </c>
      <c r="K474" s="361" t="s">
        <v>5835</v>
      </c>
      <c r="L474" s="362"/>
      <c r="M474" s="362" t="s">
        <v>90</v>
      </c>
      <c r="N474" s="362" t="s">
        <v>9</v>
      </c>
      <c r="O474" s="362"/>
      <c r="P474" s="362" t="s">
        <v>90</v>
      </c>
      <c r="Q474" s="362" t="s">
        <v>90</v>
      </c>
      <c r="R474" s="362"/>
      <c r="S474" s="361" t="s">
        <v>5836</v>
      </c>
      <c r="T474" s="362"/>
      <c r="U474" s="362"/>
      <c r="V474" s="362" t="s">
        <v>176</v>
      </c>
      <c r="W474" s="362"/>
      <c r="X474" s="362" t="s">
        <v>9</v>
      </c>
      <c r="Y474" s="362" t="s">
        <v>46</v>
      </c>
      <c r="Z474" s="362" t="s">
        <v>90</v>
      </c>
      <c r="AA474" s="366" t="s">
        <v>90</v>
      </c>
      <c r="AB474" s="362" t="s">
        <v>90</v>
      </c>
      <c r="AC474" s="380"/>
      <c r="AD474" s="362"/>
      <c r="AE474" s="362"/>
      <c r="AF474" s="362"/>
      <c r="AG474" s="362"/>
      <c r="AH474" s="362"/>
      <c r="AI474" s="362" t="s">
        <v>7009</v>
      </c>
      <c r="AJ474" s="362" t="s">
        <v>14</v>
      </c>
      <c r="AK474" s="362" t="s">
        <v>40</v>
      </c>
      <c r="AL474" s="362"/>
      <c r="AM474" s="362"/>
      <c r="AN474" s="362"/>
      <c r="AO474" s="362"/>
      <c r="AP474" s="361"/>
      <c r="AR474">
        <v>1</v>
      </c>
      <c r="AS474" t="s">
        <v>9</v>
      </c>
      <c r="AT474" t="s">
        <v>9</v>
      </c>
    </row>
    <row r="476" spans="2:46" ht="15" customHeight="1" x14ac:dyDescent="0.35">
      <c r="K476" s="9" t="s">
        <v>5837</v>
      </c>
    </row>
  </sheetData>
  <autoFilter ref="B2:AT474" xr:uid="{7204A955-2545-654B-9878-F96BF463C4F9}"/>
  <hyperlinks>
    <hyperlink ref="AB289" r:id="rId1" xr:uid="{252D2824-F669-F047-AE00-BF2E87C8251E}"/>
    <hyperlink ref="AB104" r:id="rId2" xr:uid="{DEFF43FE-ADB3-AF43-8B0A-D2F2B8FEBC69}"/>
    <hyperlink ref="AB228" r:id="rId3" xr:uid="{117F9B63-5BCE-7946-9CEA-5C685C6A0E0D}"/>
    <hyperlink ref="AB230" r:id="rId4" xr:uid="{C46C223D-1176-264C-A9D9-CECAAE88DC0E}"/>
    <hyperlink ref="AB233" r:id="rId5" xr:uid="{C3FC4C8B-BA55-0B43-9C7F-F1DDB22A379A}"/>
    <hyperlink ref="AB234" r:id="rId6" xr:uid="{2875CCC8-76F9-4E4B-AC6F-2120A929BBCC}"/>
    <hyperlink ref="AB235" r:id="rId7" xr:uid="{B5772183-661C-0E4F-B70E-A2A4DF512D5D}"/>
    <hyperlink ref="AB237" r:id="rId8" xr:uid="{C702AA0B-BB52-5140-A899-1E5B319514E0}"/>
    <hyperlink ref="AB245" r:id="rId9" xr:uid="{5F733EDC-D9F0-7D4D-96BA-02154D174E86}"/>
    <hyperlink ref="AB246" r:id="rId10" xr:uid="{2DE2EDAB-0467-D24C-AFF7-E76D68ABAD25}"/>
    <hyperlink ref="AB247" r:id="rId11" xr:uid="{A3C435EF-8098-E049-9489-B4AB6047536F}"/>
    <hyperlink ref="AB254" r:id="rId12" xr:uid="{E9F8BF15-0A91-AD4B-BEFD-56B2079C525C}"/>
    <hyperlink ref="AB256" r:id="rId13" xr:uid="{79FC13DC-51DF-D04F-9D93-27386C3E65C4}"/>
    <hyperlink ref="AB271" r:id="rId14" xr:uid="{5BD15652-1083-D443-A410-0B809F853F22}"/>
    <hyperlink ref="AB272" r:id="rId15" xr:uid="{0235A03B-11B2-5846-8AD2-7D7EC0D86798}"/>
    <hyperlink ref="AB275" r:id="rId16" xr:uid="{AE856180-7857-534B-B301-54B67DB071AD}"/>
    <hyperlink ref="AB276" r:id="rId17" xr:uid="{BAB9FB05-2461-BB4A-BF0B-A794A604A61D}"/>
    <hyperlink ref="AB295" r:id="rId18" xr:uid="{9DC5C338-5944-1449-B2C9-56D462E2D262}"/>
    <hyperlink ref="AB316" r:id="rId19" xr:uid="{3B6EC96D-1EEA-954F-9A66-B2F83569488F}"/>
    <hyperlink ref="AB318" r:id="rId20" xr:uid="{023567FD-EF31-E744-A9EC-7DF4C3EBE6DC}"/>
    <hyperlink ref="AB391" r:id="rId21" xr:uid="{B96D0269-C434-8047-9489-5C71F6B29AA5}"/>
    <hyperlink ref="AB394" r:id="rId22" xr:uid="{1B0E6326-C956-4F4C-BF2C-D69E9B9E3375}"/>
    <hyperlink ref="AB426" r:id="rId23" xr:uid="{8B06F2B8-3EE4-764D-B8C0-6C120337EF10}"/>
    <hyperlink ref="AB301" r:id="rId24" xr:uid="{73ECE39B-9885-8544-B777-6BAB072B78B4}"/>
    <hyperlink ref="AB471" r:id="rId25" xr:uid="{E0170FAE-764A-F046-9755-2C425D1AA13E}"/>
    <hyperlink ref="AB410" r:id="rId26" xr:uid="{2CDBC0A4-AC26-4F42-8CA2-264F675A826D}"/>
    <hyperlink ref="AB417" r:id="rId27" xr:uid="{6BB75634-FE58-8C44-B2E3-A5DBECF9A8AD}"/>
    <hyperlink ref="AB418" r:id="rId28" xr:uid="{883B076B-7B18-A446-99F6-3E5C01623C44}"/>
    <hyperlink ref="AB431" r:id="rId29" xr:uid="{16C41FD8-5447-BB46-86DA-323612114536}"/>
    <hyperlink ref="AB443" r:id="rId30" xr:uid="{61D17659-6B7F-8648-9AC3-CED91FFB421C}"/>
    <hyperlink ref="AB458" r:id="rId31" xr:uid="{8D3A9074-21F3-DE49-B44F-F1F082A54120}"/>
    <hyperlink ref="AB468" r:id="rId32" xr:uid="{1B84C526-7649-5644-B956-41132D32E7E3}"/>
    <hyperlink ref="AB473" r:id="rId33" xr:uid="{A1A141D8-620D-B345-B156-9E1595C1ED8F}"/>
    <hyperlink ref="AB395" r:id="rId34" xr:uid="{B22B7620-F91E-2A4D-9474-010BA5AB02C2}"/>
    <hyperlink ref="AB397" r:id="rId35" xr:uid="{D792EBCA-C9CC-824A-B7B5-9AF4C0C2338A}"/>
    <hyperlink ref="AB398" r:id="rId36" xr:uid="{2A12E495-EE63-284E-826D-E08F1E9FF84F}"/>
    <hyperlink ref="AB399" r:id="rId37" xr:uid="{AD8D70BB-30FA-6D4B-B832-42332FCDD4B7}"/>
    <hyperlink ref="AB401" r:id="rId38" xr:uid="{0827A1BD-5628-DD46-AC2A-8B27506A5276}"/>
    <hyperlink ref="AB402" r:id="rId39" xr:uid="{1EF62544-8693-6747-B9D9-2C07D95C7C7C}"/>
    <hyperlink ref="AB403" r:id="rId40" xr:uid="{07BB6B88-F970-4748-9B44-959E0351CCD3}"/>
    <hyperlink ref="AB404" r:id="rId41" xr:uid="{97F8FBFD-4455-2244-B935-593BC525103F}"/>
    <hyperlink ref="AB405" r:id="rId42" xr:uid="{2C086C61-4CC2-3C43-AFF7-C3D16F3B135D}"/>
    <hyperlink ref="AB406" r:id="rId43" xr:uid="{6FCB34CA-980E-7942-A877-C8353CD7CE6D}"/>
    <hyperlink ref="AB407" r:id="rId44" xr:uid="{68DE944C-5B4E-C440-A2EA-0C962F4077EC}"/>
    <hyperlink ref="AB409" r:id="rId45" xr:uid="{C4BC80DD-B4EF-DD4C-ADAA-86FB85538F31}"/>
    <hyperlink ref="AB411" r:id="rId46" xr:uid="{980060FF-C036-E544-B022-511FEFEAA6EE}"/>
    <hyperlink ref="AB412" r:id="rId47" xr:uid="{044842AB-2FE4-924D-AA9B-546A6A8B4D3D}"/>
    <hyperlink ref="AB413" r:id="rId48" xr:uid="{D76C77AE-8AE0-5644-8F1C-848E49CB6115}"/>
    <hyperlink ref="AB414" r:id="rId49" xr:uid="{9011D984-02BD-9B40-BD23-930BCA20A3A3}"/>
    <hyperlink ref="AB415" r:id="rId50" xr:uid="{53F40457-AA88-9846-962B-9AEE82FE414C}"/>
    <hyperlink ref="AB416" r:id="rId51" xr:uid="{07A03E00-CDF1-5B4D-B198-38A31D8ED8F6}"/>
    <hyperlink ref="AB419" r:id="rId52" xr:uid="{388F0418-D3A1-8048-8B14-43C5F5390FAE}"/>
    <hyperlink ref="AB420" r:id="rId53" xr:uid="{54A90A85-BBFB-9E49-9771-5195D79662B7}"/>
    <hyperlink ref="AB421" r:id="rId54" xr:uid="{DE623A7C-4F96-944A-8021-7420449E6244}"/>
    <hyperlink ref="AB422" r:id="rId55" xr:uid="{009CFF37-78D6-8B4F-8951-87CEAEE96A7E}"/>
    <hyperlink ref="AB423" r:id="rId56" xr:uid="{3F988ACA-45F1-304A-A906-117777785A41}"/>
    <hyperlink ref="AB424" r:id="rId57" xr:uid="{CA3ADDC5-3DEE-6645-AF1A-AC028081A98D}"/>
    <hyperlink ref="AB425" r:id="rId58" xr:uid="{AB32CB30-2E0E-2D41-8E1B-DFCD2848C7A4}"/>
    <hyperlink ref="AB427" r:id="rId59" xr:uid="{F7E2F83E-14F1-6B46-A7F7-D0FB42363F1A}"/>
    <hyperlink ref="AB428" r:id="rId60" xr:uid="{3C703679-A35E-0C4A-A64A-C468C80B0B6D}"/>
    <hyperlink ref="AB429" r:id="rId61" xr:uid="{C76B86BE-1F8C-2D4F-8BF8-CC58D1C6292B}"/>
    <hyperlink ref="AB430" r:id="rId62" xr:uid="{D25E2EA7-4A76-AC43-A861-EFCD47BCB945}"/>
    <hyperlink ref="AB432" r:id="rId63" xr:uid="{8AE18218-819F-974E-9D8E-4070F94A2EDE}"/>
    <hyperlink ref="AB435" r:id="rId64" xr:uid="{DB05C05F-7654-D443-A62B-5B5D202A7D79}"/>
    <hyperlink ref="AB436" r:id="rId65" xr:uid="{E50D635A-17F8-784E-9C8C-2DCDD4391ADB}"/>
    <hyperlink ref="AB437" r:id="rId66" xr:uid="{A990D0EE-AB1A-8343-A366-5A2239A6578A}"/>
    <hyperlink ref="AB438" r:id="rId67" xr:uid="{54EBE0B4-9691-BF4A-8B56-DF80D7F98855}"/>
    <hyperlink ref="AB439" r:id="rId68" xr:uid="{573E2F54-2257-CD4B-B22E-DBBA6DB41C50}"/>
    <hyperlink ref="AB440" r:id="rId69" xr:uid="{F814F15F-CA51-5341-803D-6BED3B9BE3D4}"/>
    <hyperlink ref="AB441" r:id="rId70" xr:uid="{7CBFAB80-AF4B-9145-8D19-9896B39F5220}"/>
    <hyperlink ref="AB442" r:id="rId71" xr:uid="{E9982E7E-8ACF-8A44-92BC-02DF32408AE3}"/>
    <hyperlink ref="AB444" r:id="rId72" xr:uid="{20B43C41-DD5F-564C-AE79-05C2DDB18EDB}"/>
    <hyperlink ref="AB445" r:id="rId73" xr:uid="{1E2C3106-AD94-F146-9045-76EBD4AD3AFC}"/>
    <hyperlink ref="AB446" r:id="rId74" xr:uid="{6C92AAED-A042-CE4D-BDF5-86B5394BFF9C}"/>
    <hyperlink ref="AB447" r:id="rId75" xr:uid="{FB1BF9A2-5467-3A4B-8167-7763AF438C5B}"/>
    <hyperlink ref="AB448" r:id="rId76" xr:uid="{80E5573D-8266-684A-A806-369EBD7104F6}"/>
    <hyperlink ref="AB449" r:id="rId77" xr:uid="{511ECF35-C097-9148-8287-01141AED49F5}"/>
    <hyperlink ref="AB450" r:id="rId78" xr:uid="{2ABC9D44-C67E-7A4E-BBDD-6A98EA58ED99}"/>
    <hyperlink ref="AB451" r:id="rId79" xr:uid="{943A4847-9002-9843-A771-3A6090D6EC0C}"/>
    <hyperlink ref="AB452" r:id="rId80" xr:uid="{643F92A3-DFFA-0743-B7EC-E1FD411190CD}"/>
    <hyperlink ref="AB453" r:id="rId81" xr:uid="{C8B67937-296B-2846-8417-D02C2E875143}"/>
    <hyperlink ref="AB454" r:id="rId82" xr:uid="{2DE66D14-F4D2-E142-9E8D-C75122609C6E}"/>
    <hyperlink ref="AB455" r:id="rId83" xr:uid="{0AA9110B-9C9F-E742-931C-AE05C615668A}"/>
    <hyperlink ref="AB456" r:id="rId84" xr:uid="{008B8F68-056A-844D-A6B7-3201EA6E5C9A}"/>
    <hyperlink ref="AB457" r:id="rId85" xr:uid="{5A80A39B-7D3D-1F45-BA07-2ABF7407E35B}"/>
    <hyperlink ref="AB459" r:id="rId86" xr:uid="{FC851F65-6C24-F943-A27F-E92550FA727A}"/>
    <hyperlink ref="AB460" r:id="rId87" xr:uid="{3C882765-6D36-954E-8F3B-7330962A5CA1}"/>
    <hyperlink ref="AB461" r:id="rId88" xr:uid="{5E734380-FB68-F449-9794-0BD830EFD703}"/>
    <hyperlink ref="AB462" r:id="rId89" xr:uid="{1F02FFDC-D706-364F-B817-D4A1510AA673}"/>
    <hyperlink ref="AB463" r:id="rId90" xr:uid="{C11FA041-23AC-7340-AF9D-84131671ABE0}"/>
    <hyperlink ref="AB465" r:id="rId91" xr:uid="{3AE50D0E-B67E-E548-992E-0F7DC1CAE5B1}"/>
    <hyperlink ref="AB466" r:id="rId92" xr:uid="{CB568D79-66F2-FE4A-8D20-8DBDB8BDF665}"/>
    <hyperlink ref="AB467" r:id="rId93" xr:uid="{679480D7-3663-6D4D-B49E-4D5930736410}"/>
    <hyperlink ref="AB469" r:id="rId94" xr:uid="{B8FD05EE-29C4-B547-B20F-96824B383C23}"/>
    <hyperlink ref="AB470" r:id="rId95" xr:uid="{8EE04761-08B8-8F46-9F69-A4E5B4E99AF6}"/>
    <hyperlink ref="AB472" r:id="rId96" xr:uid="{1CF65144-396D-DB44-A248-D8790D3A6B15}"/>
    <hyperlink ref="AB13" r:id="rId97" xr:uid="{F5DDAEA4-9A4C-ED47-B69A-45159A8EA5B7}"/>
    <hyperlink ref="AB105" r:id="rId98" xr:uid="{D65FB157-3279-2F46-AA56-BF935188FCF8}"/>
    <hyperlink ref="AB109" r:id="rId99" xr:uid="{13EE9623-2611-7E49-B2AB-5304C4EAE803}"/>
    <hyperlink ref="AB111" r:id="rId100" xr:uid="{945F5C6D-E818-A642-A930-8CE138B43469}"/>
    <hyperlink ref="AB112" r:id="rId101" xr:uid="{48FF500A-3BA3-044D-9A0E-C3B369E54E75}"/>
    <hyperlink ref="AB113" r:id="rId102" xr:uid="{88BE5DD7-4377-7F44-85BA-557F2F095459}"/>
    <hyperlink ref="AB114" r:id="rId103" xr:uid="{63A2BBCA-C01D-8742-97ED-349F348F8856}"/>
    <hyperlink ref="AB115" r:id="rId104" xr:uid="{F7234C12-D806-C146-8337-D5DE65A3188E}"/>
    <hyperlink ref="AB116" r:id="rId105" xr:uid="{1C0B9132-A05C-C94E-BC32-E753988132FF}"/>
    <hyperlink ref="AB117" r:id="rId106" xr:uid="{86BF0BF6-3E6D-7B4E-881F-2F016F66F253}"/>
    <hyperlink ref="AB118" r:id="rId107" xr:uid="{B12CAFED-27FF-F94F-9295-397C1552C606}"/>
    <hyperlink ref="AB119" r:id="rId108" xr:uid="{36938B71-C500-6E40-9BC4-65D823BFCC4F}"/>
    <hyperlink ref="AB120" r:id="rId109" xr:uid="{01D18A80-5292-D84E-AF43-8CC1BEBF0DF0}"/>
    <hyperlink ref="AB121" r:id="rId110" xr:uid="{266D0636-AB06-7943-91BA-975A9E1F0D68}"/>
    <hyperlink ref="AB122" r:id="rId111" xr:uid="{10278A17-AFD6-DC44-B88F-777AB6CD81D5}"/>
    <hyperlink ref="AB123" r:id="rId112" xr:uid="{EB7AB926-494A-B441-B7BD-56F2F8495811}"/>
    <hyperlink ref="AB124" r:id="rId113" xr:uid="{08156096-6315-8441-A932-A9A6E82737CB}"/>
    <hyperlink ref="AB125" r:id="rId114" xr:uid="{9B22C7D6-7B32-C445-A852-62A5C241E3D9}"/>
    <hyperlink ref="AB126" r:id="rId115" xr:uid="{2698307A-AD40-EC48-B940-CF51FA42CDB0}"/>
    <hyperlink ref="AB128" r:id="rId116" xr:uid="{D8AD9E65-7B20-5B41-91CC-AE5808B6E87A}"/>
    <hyperlink ref="AB129" r:id="rId117" xr:uid="{8C5432FB-D31C-FA40-AA13-C3BD1DBCF829}"/>
    <hyperlink ref="AB130" r:id="rId118" xr:uid="{BFE61DAA-5C2F-604A-8A1A-86C7C5FEF4F0}"/>
    <hyperlink ref="AB131" r:id="rId119" xr:uid="{46FCE2A9-4505-D64F-96C6-E32F09916E82}"/>
    <hyperlink ref="AB132" r:id="rId120" xr:uid="{3C6FBF52-38E7-194C-ADB3-1B2A24ECC3C7}"/>
    <hyperlink ref="AB133" r:id="rId121" xr:uid="{E464DE67-D3FF-8A41-9D4F-FCF3DADBF69D}"/>
    <hyperlink ref="AB134" r:id="rId122" xr:uid="{B82A55B9-EEB0-8B40-B4A8-E55D62C6C8BA}"/>
    <hyperlink ref="AB135" r:id="rId123" xr:uid="{1B2B085F-1169-594D-9B77-9DDD3757C223}"/>
    <hyperlink ref="AB136" r:id="rId124" xr:uid="{46450AEE-D5AD-FE43-B2DA-3AF704C0DAAA}"/>
    <hyperlink ref="AB137" r:id="rId125" xr:uid="{2A072C64-A3D1-ED42-A305-DC0423D79CFF}"/>
    <hyperlink ref="AB138" r:id="rId126" xr:uid="{60C7E634-3E7F-0547-A66D-C35AF6F4F51D}"/>
    <hyperlink ref="AB139" r:id="rId127" xr:uid="{F815BA40-5B82-F14C-9DCA-8ADF041AA17D}"/>
    <hyperlink ref="AB140" r:id="rId128" xr:uid="{461E746E-4C21-2D4E-ABAA-9F99E90903AC}"/>
    <hyperlink ref="AB141" r:id="rId129" xr:uid="{56AD5A8A-7C72-2546-9C53-052F471FF15F}"/>
    <hyperlink ref="AB142" r:id="rId130" xr:uid="{75273AF5-5299-0444-995C-E6DD2B380057}"/>
    <hyperlink ref="AB143" r:id="rId131" xr:uid="{C9C9B727-C2CB-4741-9E57-035E64027853}"/>
    <hyperlink ref="AB144" r:id="rId132" xr:uid="{2F201C66-6CE8-7541-B7F4-B987BEB3ADFA}"/>
    <hyperlink ref="AB146" r:id="rId133" xr:uid="{4A4EA314-406B-3F45-8FC6-38CFFF5BE079}"/>
    <hyperlink ref="AB147" r:id="rId134" xr:uid="{0B9FF28B-F014-5949-9D95-D9C44493D536}"/>
    <hyperlink ref="AB148" r:id="rId135" xr:uid="{43B8F329-6D81-2F49-9B26-CBA4B78ED31C}"/>
    <hyperlink ref="AB149" r:id="rId136" xr:uid="{025D4710-B247-2F4D-B358-8DE72854D648}"/>
    <hyperlink ref="AB150" r:id="rId137" xr:uid="{336B0A36-DDB3-9C42-BFDD-6D60CDEFC5A4}"/>
    <hyperlink ref="AB151" r:id="rId138" xr:uid="{DD639D22-9E63-0A4E-97E5-F5EE4A363B36}"/>
    <hyperlink ref="AB152" r:id="rId139" xr:uid="{7917FCF6-C3A1-8B40-9CAE-52CFF2B37171}"/>
    <hyperlink ref="AB153" r:id="rId140" xr:uid="{EB6B6BA4-D1B1-3D47-B2F6-E76698F13DB3}"/>
    <hyperlink ref="AB155" r:id="rId141" xr:uid="{CC090C8F-4FF3-924B-A1F3-90487DEF5FCF}"/>
    <hyperlink ref="AB156" r:id="rId142" xr:uid="{F378F15D-8F36-ED41-B1F1-3DE03A2FB1B9}"/>
    <hyperlink ref="AB157" r:id="rId143" xr:uid="{7B887BB7-68E3-3447-AF50-679B19248473}"/>
    <hyperlink ref="AB158" r:id="rId144" xr:uid="{AFF2C8EB-82B1-8546-8A7E-4BD2299FBCDF}"/>
    <hyperlink ref="AB159" r:id="rId145" xr:uid="{69B488DB-1E47-3241-9A25-F2D25A5E3444}"/>
    <hyperlink ref="AB160" r:id="rId146" xr:uid="{EE1E1702-D876-0744-BA72-DC85A6D6E691}"/>
    <hyperlink ref="AB163" r:id="rId147" xr:uid="{D1B8DA6C-5EE4-A44D-B9EE-BC5A1F460B78}"/>
    <hyperlink ref="AB165" r:id="rId148" xr:uid="{597A82F0-196C-FF4D-8216-DE5EC544085D}"/>
    <hyperlink ref="AB166" r:id="rId149" xr:uid="{1CEB32C0-0DA4-174B-9786-EBC2332964CD}"/>
    <hyperlink ref="AB168" r:id="rId150" xr:uid="{B22F8304-CB57-AE40-BFAB-9FAB2F203282}"/>
    <hyperlink ref="AB169" r:id="rId151" xr:uid="{628E60AB-589B-714A-9D78-639A7F7BEEF5}"/>
    <hyperlink ref="AB170" r:id="rId152" xr:uid="{3D0877B0-C48A-7A46-9053-614D9B135A2B}"/>
    <hyperlink ref="AB171" r:id="rId153" xr:uid="{435490E1-F6AD-974A-8A38-57E66371F4D0}"/>
    <hyperlink ref="AB172" r:id="rId154" xr:uid="{DAA88B7D-BC3A-7D4B-B6CD-9024C6B6A90D}"/>
    <hyperlink ref="AB173" r:id="rId155" xr:uid="{C60D6928-4711-A741-B4FB-FC59BC1E7CA5}"/>
    <hyperlink ref="AB174" r:id="rId156" xr:uid="{CB464439-6FFF-EA40-8F18-F302D3FF965E}"/>
    <hyperlink ref="AB175" r:id="rId157" xr:uid="{6414CBF1-07E0-3841-A94D-A1717DF249BA}"/>
    <hyperlink ref="AB177" r:id="rId158" xr:uid="{F131D31A-D190-E444-9986-2368F7707861}"/>
    <hyperlink ref="AB178" r:id="rId159" xr:uid="{F68FC2CA-4620-9C43-AB67-A9FB0C869137}"/>
    <hyperlink ref="AB179" r:id="rId160" xr:uid="{7381C078-CAEC-6947-A8AB-8045FE5556AC}"/>
    <hyperlink ref="AB180" r:id="rId161" xr:uid="{E560E802-EC56-F24D-AE45-81F412705EC5}"/>
    <hyperlink ref="AB182" r:id="rId162" xr:uid="{B05EF0E1-6B32-904A-B3BE-84199EDBE47D}"/>
    <hyperlink ref="AB184" r:id="rId163" xr:uid="{ADBB7AA2-3176-ED41-84FC-860F2C639CBF}"/>
    <hyperlink ref="AB185" r:id="rId164" xr:uid="{84959BC0-51A8-3546-8825-70215AF7BE74}"/>
    <hyperlink ref="AB188" r:id="rId165" xr:uid="{57D063AD-5672-1449-9B4F-3E6D1EEA0284}"/>
    <hyperlink ref="AB189" r:id="rId166" xr:uid="{52E9A0C1-F4EF-BD4B-AB84-FCFFF84325B0}"/>
    <hyperlink ref="AB191" r:id="rId167" xr:uid="{9301986A-EF55-6D42-9FEB-9187F3BBA16A}"/>
    <hyperlink ref="AB4" r:id="rId168" xr:uid="{8895E3F2-CCEF-E945-8450-D9E2C0499630}"/>
    <hyperlink ref="K202" r:id="rId169" xr:uid="{A1D9C025-43A4-B649-B368-DB252484DC91}"/>
    <hyperlink ref="AB236" r:id="rId170" xr:uid="{F94ED2C2-BF72-9140-82F6-C07E73F8A235}"/>
    <hyperlink ref="AB298" r:id="rId171" xr:uid="{D052D122-0F8D-A64E-9FF4-8DF3E9B36FD9}"/>
    <hyperlink ref="AB299" r:id="rId172" xr:uid="{C470B457-0792-C147-87BD-B181ED5DE58C}"/>
    <hyperlink ref="AB313" r:id="rId173" xr:uid="{8BCF2C75-C3CC-524A-9A4D-77AEBCB24014}"/>
    <hyperlink ref="AB317" r:id="rId174" xr:uid="{B47283B8-48D4-204D-B5E3-F488BD9D89DB}"/>
    <hyperlink ref="AB319" r:id="rId175" xr:uid="{52C1DCAF-C78D-9B4C-9AF0-91FC49352BA2}"/>
    <hyperlink ref="AB324" r:id="rId176" xr:uid="{88093E41-B72D-0F42-B300-9BBB8C56F96B}"/>
    <hyperlink ref="AB325" r:id="rId177" xr:uid="{E4C2C315-AC2C-CF48-9CC3-78D37E4E9FCF}"/>
    <hyperlink ref="AB327" r:id="rId178" xr:uid="{A1800D67-9979-7D45-BF4E-054CB7DD4F9A}"/>
    <hyperlink ref="AB328" r:id="rId179" xr:uid="{B26A670B-C87D-244A-B8A4-C6BE8573537E}"/>
    <hyperlink ref="AB330" r:id="rId180" xr:uid="{4431BE61-79CA-2246-9887-8F859EE6BD64}"/>
    <hyperlink ref="AB351" r:id="rId181" xr:uid="{A1F78FDA-5C15-E241-A550-31A4845A6B1C}"/>
    <hyperlink ref="AB353" r:id="rId182" xr:uid="{C5F15B0D-D80B-E045-B5C7-FC47B1E66FFB}"/>
    <hyperlink ref="AB354" r:id="rId183" xr:uid="{CE7DFA85-9AAE-FD4D-9DFE-E771EB459DD7}"/>
    <hyperlink ref="AB355" r:id="rId184" xr:uid="{9A52E933-C53D-3B4F-820A-99C1EE2BCE67}"/>
    <hyperlink ref="AB356" r:id="rId185" xr:uid="{87545929-584B-0849-8DE4-F463B6269976}"/>
    <hyperlink ref="AB357" r:id="rId186" xr:uid="{0823AF6D-F4B6-214C-A797-BF07E04E5F46}"/>
    <hyperlink ref="AB39" r:id="rId187" xr:uid="{15753944-5166-5348-993E-672AA8EB428F}"/>
    <hyperlink ref="AB362" r:id="rId188" xr:uid="{CA0C4913-9644-CE45-A496-1D9C7168D7F8}"/>
    <hyperlink ref="AB363" r:id="rId189" xr:uid="{583ED30B-958D-D745-AED3-15DC28131D03}"/>
    <hyperlink ref="AB364" r:id="rId190" xr:uid="{43FA4BA2-6CB6-A44A-8F5B-629588C5EBAE}"/>
    <hyperlink ref="AB368" r:id="rId191" xr:uid="{24FFD987-950A-D549-988B-CAB4530F9563}"/>
    <hyperlink ref="AB369" r:id="rId192" xr:uid="{C866928B-86FA-1A46-AA73-201D28A1DD94}"/>
    <hyperlink ref="AB370" r:id="rId193" xr:uid="{CD585475-F39A-0947-B1BF-8D93A12ABF91}"/>
    <hyperlink ref="AB374" r:id="rId194" xr:uid="{94372C9B-A428-2148-B575-1A38B4FA396F}"/>
    <hyperlink ref="AB384" r:id="rId195" xr:uid="{666EE12A-D8A2-D044-815C-9BB1679A1473}"/>
    <hyperlink ref="AB389" r:id="rId196" xr:uid="{C98C4DF7-A553-2040-AC7F-23AF178E2DA2}"/>
    <hyperlink ref="AB44" r:id="rId197" xr:uid="{1656369D-5D7E-024E-959F-8368B6EFF331}"/>
    <hyperlink ref="AB45" r:id="rId198" xr:uid="{DBD28525-3BF7-3D43-8D68-C9AEF75A8043}"/>
    <hyperlink ref="AB46" r:id="rId199" xr:uid="{834AE8A2-C7C6-7643-8470-411F0DFA136C}"/>
    <hyperlink ref="AB47" r:id="rId200" xr:uid="{4821B0F6-F5B7-AC4D-9F17-1A6F79173681}"/>
    <hyperlink ref="AB48" r:id="rId201" xr:uid="{85880374-4BA1-4A4C-973D-C93335293BEB}"/>
    <hyperlink ref="AB49" r:id="rId202" xr:uid="{049280F8-027E-1A4F-B17E-0E20B7586937}"/>
    <hyperlink ref="AB50" r:id="rId203" xr:uid="{DA2FBAC0-A224-A04B-A7E2-E50BA2B34FA1}"/>
    <hyperlink ref="AB51" r:id="rId204" xr:uid="{39B6CBED-7B15-F947-92DE-4725F0E46F95}"/>
    <hyperlink ref="AB52" r:id="rId205" xr:uid="{A2A65153-D856-1C4E-93A8-F7C802E9CB43}"/>
    <hyperlink ref="AB53" r:id="rId206" xr:uid="{52FF8E58-A1A0-AA49-B6B6-6A39E2BC2E17}"/>
    <hyperlink ref="AB54" r:id="rId207" xr:uid="{454B982D-6E5D-D04F-A588-7A8B229556ED}"/>
    <hyperlink ref="AB55" r:id="rId208" xr:uid="{D947C685-EC43-414F-9E89-F81EFB8D3C9F}"/>
    <hyperlink ref="AB56" r:id="rId209" xr:uid="{B00C1DA9-165B-C84A-8CC8-3FBFC5AFA985}"/>
    <hyperlink ref="AB57" r:id="rId210" xr:uid="{8760CD50-0E5B-A145-9CBC-36F4AC1869DA}"/>
    <hyperlink ref="AB58" r:id="rId211" xr:uid="{37599293-27A9-4844-AF5A-2E95050E929B}"/>
    <hyperlink ref="AB59" r:id="rId212" xr:uid="{52B91170-30C8-604A-B74E-D67CEE66CB9C}"/>
    <hyperlink ref="AB63" r:id="rId213" xr:uid="{6E562A68-C104-7043-82F4-68CC2988CC93}"/>
    <hyperlink ref="AB68" r:id="rId214" xr:uid="{7A96F17E-0031-6C4A-AEDB-148CD47D1C65}"/>
    <hyperlink ref="AB69" r:id="rId215" xr:uid="{12DD0461-F859-9B41-B7BB-3636109BE899}"/>
    <hyperlink ref="AB70" r:id="rId216" xr:uid="{3CEAB445-9749-354E-9397-F5823AF8676D}"/>
    <hyperlink ref="AB71" r:id="rId217" xr:uid="{BC9E21A5-CD05-AD4E-83FD-EF5C4C73267C}"/>
    <hyperlink ref="AB72" r:id="rId218" xr:uid="{30323FDE-6986-FD48-9AC8-C921EE1ACABF}"/>
    <hyperlink ref="AB73" r:id="rId219" xr:uid="{20F6A703-7BFD-B248-9D58-FD7E2BAD6755}"/>
    <hyperlink ref="AB78" r:id="rId220" xr:uid="{D8324553-6733-8145-9894-2CFE0E58C9DF}"/>
    <hyperlink ref="AB79" r:id="rId221" xr:uid="{71984086-393C-BD41-BBF8-4F48231D2093}"/>
    <hyperlink ref="AB80" r:id="rId222" xr:uid="{D3FE2A2E-26C3-3148-8BFF-E9D0E43855EB}"/>
    <hyperlink ref="AB81" r:id="rId223" xr:uid="{FF56A4A4-285F-6443-9107-9C9F33565915}"/>
    <hyperlink ref="AB82" r:id="rId224" xr:uid="{3B8937D5-ECDB-124E-B471-CF7E7CA3825C}"/>
    <hyperlink ref="AB83" r:id="rId225" xr:uid="{58AD561D-D346-A045-822C-E220FF5EEC33}"/>
    <hyperlink ref="AB85" r:id="rId226" xr:uid="{E5DE4F44-8701-7D46-B978-D7E39B6FA2AE}"/>
    <hyperlink ref="AB92" r:id="rId227" xr:uid="{362C1588-FFAB-4B40-81FB-B27F32833FE7}"/>
    <hyperlink ref="AB93" r:id="rId228" xr:uid="{BC7E1850-EBB7-8443-8480-535B3C592108}"/>
    <hyperlink ref="AB94" r:id="rId229" xr:uid="{01F93581-4F1B-E744-AA1B-49DB1A32B882}"/>
    <hyperlink ref="AB95" r:id="rId230" xr:uid="{421BF726-E658-1E46-847B-B74305BF14B9}"/>
    <hyperlink ref="AB96" r:id="rId231" xr:uid="{93D95BE1-3282-FC40-B5F6-114B388A2407}"/>
    <hyperlink ref="AB98" r:id="rId232" xr:uid="{F7A83364-BEF1-BC4A-9873-F05E745080E8}"/>
    <hyperlink ref="AB99" r:id="rId233" xr:uid="{52BBE956-13D5-994D-96BF-698CD12AE261}"/>
    <hyperlink ref="AB101" r:id="rId234" xr:uid="{8273E0C7-5C7C-ED49-BB9A-991F7C1FE81A}"/>
    <hyperlink ref="AB306" r:id="rId235" xr:uid="{19A33A67-5134-804B-97AA-297A5670E2A6}"/>
    <hyperlink ref="AP299" r:id="rId236" xr:uid="{8AF77848-9A65-5746-92E0-FB76D5A79D98}"/>
    <hyperlink ref="AP370" r:id="rId237" xr:uid="{28931CD9-CF65-264E-914A-7234196A6E91}"/>
  </hyperlinks>
  <pageMargins left="0.7" right="0.7" top="0.75" bottom="0.75" header="0.3" footer="0.3"/>
  <pageSetup orientation="portrait" r:id="rId238"/>
  <extLst>
    <ext xmlns:x14="http://schemas.microsoft.com/office/spreadsheetml/2009/9/main" uri="{CCE6A557-97BC-4b89-ADB6-D9C93CAAB3DF}">
      <x14:dataValidations xmlns:xm="http://schemas.microsoft.com/office/excel/2006/main" count="1">
        <x14:dataValidation type="list" allowBlank="1" showInputMessage="1" showErrorMessage="1" xr:uid="{DD2DC404-CCFD-4E4D-B81B-65DB1FD2771F}">
          <x14:formula1>
            <xm:f>LOV!$A$3:$A$7</xm:f>
          </x14:formula1>
          <xm:sqref>Y68 Y180 Y474 Y7 Y78 Y47:Y48 Y50:Y51 Y57:Y58 Y24:Y26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E75BD-7E28-2947-82FF-F23D6C4A4B41}">
  <dimension ref="A3:F20"/>
  <sheetViews>
    <sheetView workbookViewId="0">
      <selection activeCell="J40" sqref="J40"/>
    </sheetView>
  </sheetViews>
  <sheetFormatPr defaultColWidth="11.453125" defaultRowHeight="14.5" x14ac:dyDescent="0.35"/>
  <cols>
    <col min="1" max="1" width="16.81640625" bestFit="1" customWidth="1"/>
    <col min="2" max="2" width="15.1796875" style="59" bestFit="1" customWidth="1"/>
    <col min="3" max="3" width="20.81640625" style="59" bestFit="1" customWidth="1"/>
    <col min="4" max="4" width="35.1796875" style="59" bestFit="1" customWidth="1"/>
    <col min="5" max="5" width="11.81640625" style="59" customWidth="1"/>
    <col min="6" max="6" width="10" style="59" bestFit="1" customWidth="1"/>
  </cols>
  <sheetData>
    <row r="3" spans="1:6" x14ac:dyDescent="0.35">
      <c r="A3" s="255" t="s">
        <v>5838</v>
      </c>
      <c r="B3" s="427" t="s">
        <v>88</v>
      </c>
    </row>
    <row r="4" spans="1:6" x14ac:dyDescent="0.35">
      <c r="A4" s="255" t="s">
        <v>89</v>
      </c>
      <c r="B4" s="59" t="s">
        <v>5840</v>
      </c>
      <c r="C4" s="59" t="s">
        <v>5841</v>
      </c>
      <c r="D4" s="59" t="s">
        <v>5839</v>
      </c>
      <c r="E4" s="59" t="s">
        <v>9</v>
      </c>
      <c r="F4" s="59" t="s">
        <v>42</v>
      </c>
    </row>
    <row r="5" spans="1:6" x14ac:dyDescent="0.35">
      <c r="A5" s="77" t="s">
        <v>1271</v>
      </c>
      <c r="B5" s="59">
        <v>21</v>
      </c>
      <c r="C5" s="59">
        <v>18</v>
      </c>
      <c r="E5" s="59">
        <v>9</v>
      </c>
      <c r="F5" s="59">
        <v>48</v>
      </c>
    </row>
    <row r="6" spans="1:6" x14ac:dyDescent="0.35">
      <c r="A6" s="77" t="s">
        <v>824</v>
      </c>
      <c r="D6" s="59">
        <v>9</v>
      </c>
      <c r="E6" s="59">
        <v>47</v>
      </c>
      <c r="F6" s="59">
        <v>56</v>
      </c>
    </row>
    <row r="7" spans="1:6" x14ac:dyDescent="0.35">
      <c r="A7" s="77" t="s">
        <v>120</v>
      </c>
      <c r="D7" s="59">
        <v>103</v>
      </c>
      <c r="E7" s="59">
        <v>44</v>
      </c>
      <c r="F7" s="59">
        <v>147</v>
      </c>
    </row>
    <row r="8" spans="1:6" x14ac:dyDescent="0.35">
      <c r="A8" s="77" t="s">
        <v>202</v>
      </c>
      <c r="E8" s="59">
        <v>371</v>
      </c>
      <c r="F8" s="59">
        <v>371</v>
      </c>
    </row>
    <row r="9" spans="1:6" x14ac:dyDescent="0.35">
      <c r="A9" s="77" t="s">
        <v>125</v>
      </c>
      <c r="B9" s="59">
        <v>4</v>
      </c>
      <c r="C9" s="59">
        <v>1</v>
      </c>
      <c r="D9" s="59">
        <v>4</v>
      </c>
      <c r="E9" s="59">
        <v>6</v>
      </c>
      <c r="F9" s="59">
        <v>15</v>
      </c>
    </row>
    <row r="10" spans="1:6" x14ac:dyDescent="0.35">
      <c r="A10" s="77" t="s">
        <v>366</v>
      </c>
      <c r="B10" s="59">
        <v>1</v>
      </c>
      <c r="C10" s="59">
        <v>2</v>
      </c>
      <c r="F10" s="59">
        <v>3</v>
      </c>
    </row>
    <row r="11" spans="1:6" x14ac:dyDescent="0.35">
      <c r="A11" s="77" t="s">
        <v>1557</v>
      </c>
      <c r="E11" s="59">
        <v>30</v>
      </c>
      <c r="F11" s="59">
        <v>30</v>
      </c>
    </row>
    <row r="12" spans="1:6" x14ac:dyDescent="0.35">
      <c r="A12" s="77" t="s">
        <v>176</v>
      </c>
      <c r="D12" s="59">
        <v>16</v>
      </c>
      <c r="E12" s="59">
        <v>126</v>
      </c>
      <c r="F12" s="59">
        <v>142</v>
      </c>
    </row>
    <row r="13" spans="1:6" x14ac:dyDescent="0.35">
      <c r="A13" s="77" t="s">
        <v>711</v>
      </c>
      <c r="B13" s="59">
        <v>1</v>
      </c>
      <c r="C13" s="59">
        <v>1</v>
      </c>
      <c r="E13" s="59">
        <v>3</v>
      </c>
      <c r="F13" s="59">
        <v>5</v>
      </c>
    </row>
    <row r="14" spans="1:6" x14ac:dyDescent="0.35">
      <c r="A14" s="77" t="s">
        <v>133</v>
      </c>
      <c r="B14" s="59">
        <v>57</v>
      </c>
      <c r="E14" s="59">
        <v>36</v>
      </c>
      <c r="F14" s="59">
        <v>93</v>
      </c>
    </row>
    <row r="15" spans="1:6" x14ac:dyDescent="0.35">
      <c r="A15" s="77" t="s">
        <v>1540</v>
      </c>
      <c r="B15" s="59">
        <v>142</v>
      </c>
      <c r="C15" s="59">
        <v>22</v>
      </c>
      <c r="E15" s="59">
        <v>144</v>
      </c>
      <c r="F15" s="59">
        <v>308</v>
      </c>
    </row>
    <row r="16" spans="1:6" x14ac:dyDescent="0.35">
      <c r="A16" s="77" t="s">
        <v>134</v>
      </c>
      <c r="D16" s="59">
        <v>3</v>
      </c>
      <c r="F16" s="59">
        <v>3</v>
      </c>
    </row>
    <row r="17" spans="1:6" x14ac:dyDescent="0.35">
      <c r="A17" s="77" t="s">
        <v>115</v>
      </c>
      <c r="B17" s="59">
        <v>1</v>
      </c>
      <c r="E17" s="59">
        <v>2</v>
      </c>
      <c r="F17" s="59">
        <v>3</v>
      </c>
    </row>
    <row r="18" spans="1:6" x14ac:dyDescent="0.35">
      <c r="A18" s="77" t="s">
        <v>844</v>
      </c>
      <c r="D18" s="59">
        <v>37</v>
      </c>
      <c r="E18" s="59">
        <v>15</v>
      </c>
      <c r="F18" s="59">
        <v>52</v>
      </c>
    </row>
    <row r="19" spans="1:6" x14ac:dyDescent="0.35">
      <c r="A19" s="77" t="s">
        <v>2224</v>
      </c>
      <c r="D19" s="59">
        <v>2</v>
      </c>
      <c r="F19" s="59">
        <v>2</v>
      </c>
    </row>
    <row r="20" spans="1:6" x14ac:dyDescent="0.35">
      <c r="A20" s="77" t="s">
        <v>42</v>
      </c>
      <c r="B20" s="59">
        <v>227</v>
      </c>
      <c r="C20" s="59">
        <v>44</v>
      </c>
      <c r="D20" s="59">
        <v>174</v>
      </c>
      <c r="E20" s="59">
        <v>833</v>
      </c>
      <c r="F20" s="59">
        <v>1278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32BF6-B6C6-DB41-AD1A-A2AB36585334}">
  <dimension ref="B2:AT1282"/>
  <sheetViews>
    <sheetView topLeftCell="B2" zoomScale="110" zoomScaleNormal="110" workbookViewId="0">
      <selection activeCell="L28" sqref="L28"/>
    </sheetView>
  </sheetViews>
  <sheetFormatPr defaultColWidth="9.1796875" defaultRowHeight="15" customHeight="1" x14ac:dyDescent="0.35"/>
  <cols>
    <col min="2" max="2" width="5.1796875" customWidth="1"/>
    <col min="4" max="4" width="11.453125" customWidth="1"/>
    <col min="5" max="5" width="17.1796875" style="59" customWidth="1"/>
    <col min="6" max="6" width="13.1796875" style="59" customWidth="1"/>
    <col min="7" max="7" width="7.81640625" style="59" customWidth="1"/>
    <col min="8" max="8" width="15.81640625" style="59" customWidth="1"/>
    <col min="9" max="9" width="31.81640625" customWidth="1"/>
    <col min="10" max="10" width="23.1796875" customWidth="1"/>
    <col min="11" max="11" width="38.1796875" style="9" customWidth="1"/>
    <col min="12" max="12" width="17.81640625" style="9" customWidth="1"/>
    <col min="13" max="13" width="16.81640625" customWidth="1"/>
    <col min="14" max="15" width="23.453125" customWidth="1"/>
    <col min="16" max="16" width="16.1796875" customWidth="1"/>
    <col min="17" max="17" width="15.453125" customWidth="1"/>
    <col min="18" max="18" width="15.81640625" customWidth="1"/>
    <col min="19" max="19" width="42.81640625" style="9" customWidth="1"/>
    <col min="20" max="20" width="20.453125" style="9" customWidth="1"/>
    <col min="21" max="21" width="14.1796875" style="9" customWidth="1"/>
    <col min="22" max="24" width="19.453125" customWidth="1"/>
    <col min="25" max="25" width="28.453125" customWidth="1"/>
    <col min="26" max="27" width="17.81640625" customWidth="1"/>
    <col min="28" max="28" width="60.1796875" customWidth="1"/>
    <col min="29" max="29" width="24.81640625" customWidth="1"/>
    <col min="30" max="34" width="9.1796875" customWidth="1"/>
    <col min="35" max="35" width="31.453125" customWidth="1"/>
    <col min="36" max="36" width="20.81640625" customWidth="1"/>
    <col min="37" max="39" width="16.1796875" customWidth="1"/>
    <col min="40" max="40" width="29.1796875" customWidth="1"/>
    <col min="41" max="41" width="22" customWidth="1"/>
    <col min="42" max="42" width="26.453125" style="9" customWidth="1"/>
    <col min="43" max="43" width="9.81640625" customWidth="1"/>
    <col min="45" max="45" width="32.81640625" bestFit="1" customWidth="1"/>
    <col min="46" max="46" width="30" customWidth="1"/>
  </cols>
  <sheetData>
    <row r="2" spans="2:46" s="435" customFormat="1" ht="26.15" customHeight="1" x14ac:dyDescent="0.35">
      <c r="B2" s="428" t="s">
        <v>136</v>
      </c>
      <c r="C2" s="428" t="s">
        <v>137</v>
      </c>
      <c r="D2" s="428" t="s">
        <v>84</v>
      </c>
      <c r="E2" s="428" t="s">
        <v>138</v>
      </c>
      <c r="F2" s="428" t="s">
        <v>139</v>
      </c>
      <c r="G2" s="428" t="s">
        <v>140</v>
      </c>
      <c r="H2" s="428" t="s">
        <v>141</v>
      </c>
      <c r="I2" s="428" t="s">
        <v>1</v>
      </c>
      <c r="J2" s="428" t="s">
        <v>142</v>
      </c>
      <c r="K2" s="429" t="s">
        <v>143</v>
      </c>
      <c r="L2" s="429" t="s">
        <v>144</v>
      </c>
      <c r="M2" s="428" t="s">
        <v>139</v>
      </c>
      <c r="N2" s="428" t="s">
        <v>145</v>
      </c>
      <c r="O2" s="428" t="s">
        <v>146</v>
      </c>
      <c r="P2" s="428" t="s">
        <v>147</v>
      </c>
      <c r="Q2" s="428" t="s">
        <v>148</v>
      </c>
      <c r="R2" s="428" t="s">
        <v>149</v>
      </c>
      <c r="S2" s="429" t="s">
        <v>149</v>
      </c>
      <c r="T2" s="428" t="s">
        <v>150</v>
      </c>
      <c r="U2" s="428" t="s">
        <v>96</v>
      </c>
      <c r="V2" s="428" t="s">
        <v>85</v>
      </c>
      <c r="W2" s="428" t="s">
        <v>151</v>
      </c>
      <c r="X2" s="428" t="s">
        <v>9</v>
      </c>
      <c r="Y2" s="430" t="s">
        <v>152</v>
      </c>
      <c r="Z2" s="428" t="s">
        <v>153</v>
      </c>
      <c r="AA2" s="428" t="s">
        <v>154</v>
      </c>
      <c r="AB2" s="428" t="s">
        <v>155</v>
      </c>
      <c r="AC2" s="431" t="s">
        <v>156</v>
      </c>
      <c r="AD2" s="431" t="s">
        <v>157</v>
      </c>
      <c r="AE2" s="431" t="s">
        <v>158</v>
      </c>
      <c r="AF2" s="431" t="s">
        <v>159</v>
      </c>
      <c r="AG2" s="431" t="s">
        <v>160</v>
      </c>
      <c r="AH2" s="431" t="s">
        <v>161</v>
      </c>
      <c r="AI2" s="431" t="s">
        <v>162</v>
      </c>
      <c r="AJ2" s="431" t="s">
        <v>163</v>
      </c>
      <c r="AK2" s="432" t="s">
        <v>164</v>
      </c>
      <c r="AL2" s="430" t="s">
        <v>63</v>
      </c>
      <c r="AM2" s="430" t="s">
        <v>165</v>
      </c>
      <c r="AN2" s="431" t="s">
        <v>166</v>
      </c>
      <c r="AO2" s="431" t="s">
        <v>167</v>
      </c>
      <c r="AP2" s="433" t="s">
        <v>168</v>
      </c>
      <c r="AQ2" s="434" t="s">
        <v>169</v>
      </c>
      <c r="AR2" s="434" t="s">
        <v>170</v>
      </c>
      <c r="AS2" s="434" t="s">
        <v>5853</v>
      </c>
      <c r="AT2" s="436" t="s">
        <v>7008</v>
      </c>
    </row>
    <row r="3" spans="2:46" ht="15" customHeight="1" x14ac:dyDescent="0.35">
      <c r="B3" s="362">
        <v>472</v>
      </c>
      <c r="C3" s="362" t="s">
        <v>1537</v>
      </c>
      <c r="D3" s="362" t="s">
        <v>2</v>
      </c>
      <c r="E3" s="368">
        <v>44963</v>
      </c>
      <c r="F3" s="368"/>
      <c r="G3" s="368"/>
      <c r="H3" s="368"/>
      <c r="I3" s="362" t="s">
        <v>73</v>
      </c>
      <c r="J3" s="362" t="s">
        <v>1070</v>
      </c>
      <c r="K3" s="361" t="s">
        <v>1538</v>
      </c>
      <c r="L3" s="362"/>
      <c r="M3" s="362" t="s">
        <v>186</v>
      </c>
      <c r="N3" s="362" t="s">
        <v>9</v>
      </c>
      <c r="O3" s="362"/>
      <c r="P3" s="362" t="s">
        <v>1398</v>
      </c>
      <c r="Q3" s="362" t="s">
        <v>90</v>
      </c>
      <c r="R3" s="362" t="s">
        <v>8</v>
      </c>
      <c r="S3" s="361" t="s">
        <v>1539</v>
      </c>
      <c r="T3" s="362"/>
      <c r="U3" s="362"/>
      <c r="V3" s="362" t="s">
        <v>1540</v>
      </c>
      <c r="W3" s="362"/>
      <c r="X3" s="362"/>
      <c r="Y3" s="362" t="s">
        <v>45</v>
      </c>
      <c r="Z3" s="362" t="s">
        <v>90</v>
      </c>
      <c r="AA3" s="366" t="s">
        <v>90</v>
      </c>
      <c r="AB3" s="362" t="s">
        <v>90</v>
      </c>
      <c r="AC3" s="362"/>
      <c r="AD3" s="362"/>
      <c r="AE3" s="362"/>
      <c r="AF3" s="362"/>
      <c r="AG3" s="362"/>
      <c r="AH3" s="362"/>
      <c r="AI3" s="362" t="s">
        <v>7025</v>
      </c>
      <c r="AJ3" s="362" t="s">
        <v>13</v>
      </c>
      <c r="AK3" s="362" t="s">
        <v>39</v>
      </c>
      <c r="AL3" s="362"/>
      <c r="AM3" s="362"/>
      <c r="AN3" s="362"/>
      <c r="AO3" s="368">
        <v>45923</v>
      </c>
      <c r="AP3" s="361" t="s">
        <v>680</v>
      </c>
      <c r="AR3">
        <v>1</v>
      </c>
      <c r="AS3" t="s">
        <v>539</v>
      </c>
      <c r="AT3" t="s">
        <v>5840</v>
      </c>
    </row>
    <row r="4" spans="2:46" ht="15" customHeight="1" x14ac:dyDescent="0.35">
      <c r="B4" s="362">
        <v>473</v>
      </c>
      <c r="C4" s="362" t="s">
        <v>1541</v>
      </c>
      <c r="D4" s="362" t="s">
        <v>2</v>
      </c>
      <c r="E4" s="368">
        <v>45019</v>
      </c>
      <c r="F4" s="368"/>
      <c r="G4" s="368"/>
      <c r="H4" s="368"/>
      <c r="I4" s="362" t="s">
        <v>61</v>
      </c>
      <c r="J4" s="362" t="s">
        <v>1542</v>
      </c>
      <c r="K4" s="361" t="s">
        <v>1543</v>
      </c>
      <c r="L4" s="361"/>
      <c r="M4" s="362" t="s">
        <v>186</v>
      </c>
      <c r="N4" s="362" t="s">
        <v>9</v>
      </c>
      <c r="O4" s="362"/>
      <c r="P4" s="362" t="s">
        <v>1398</v>
      </c>
      <c r="Q4" s="362" t="s">
        <v>90</v>
      </c>
      <c r="R4" s="362"/>
      <c r="S4" s="361" t="s">
        <v>1544</v>
      </c>
      <c r="T4" s="362"/>
      <c r="U4" s="362"/>
      <c r="V4" s="362" t="s">
        <v>120</v>
      </c>
      <c r="W4" s="362"/>
      <c r="X4" s="362" t="s">
        <v>9</v>
      </c>
      <c r="Y4" s="362" t="s">
        <v>9</v>
      </c>
      <c r="Z4" s="362" t="s">
        <v>90</v>
      </c>
      <c r="AA4" s="366" t="s">
        <v>90</v>
      </c>
      <c r="AB4" s="362" t="s">
        <v>90</v>
      </c>
      <c r="AC4" s="362"/>
      <c r="AD4" s="362"/>
      <c r="AE4" s="362"/>
      <c r="AF4" s="362"/>
      <c r="AG4" s="362"/>
      <c r="AH4" s="362"/>
      <c r="AI4" s="362" t="s">
        <v>7026</v>
      </c>
      <c r="AJ4" s="362" t="s">
        <v>19</v>
      </c>
      <c r="AK4" s="362" t="s">
        <v>40</v>
      </c>
      <c r="AL4" s="362"/>
      <c r="AM4" s="362"/>
      <c r="AN4" s="362"/>
      <c r="AO4" s="362"/>
      <c r="AP4" s="361" t="e">
        <v>#N/A</v>
      </c>
      <c r="AR4">
        <v>1</v>
      </c>
      <c r="AS4" t="s">
        <v>9</v>
      </c>
      <c r="AT4" t="s">
        <v>9</v>
      </c>
    </row>
    <row r="5" spans="2:46" ht="15" customHeight="1" x14ac:dyDescent="0.35">
      <c r="B5" s="362">
        <v>474</v>
      </c>
      <c r="C5" s="362" t="s">
        <v>1545</v>
      </c>
      <c r="D5" s="362" t="s">
        <v>2</v>
      </c>
      <c r="E5" s="368">
        <v>45139</v>
      </c>
      <c r="F5" s="368"/>
      <c r="G5" s="368"/>
      <c r="H5" s="368"/>
      <c r="I5" s="362" t="s">
        <v>77</v>
      </c>
      <c r="J5" s="362" t="s">
        <v>1546</v>
      </c>
      <c r="K5" s="361" t="s">
        <v>1547</v>
      </c>
      <c r="L5" s="362"/>
      <c r="M5" s="362" t="s">
        <v>186</v>
      </c>
      <c r="N5" s="362" t="s">
        <v>1548</v>
      </c>
      <c r="O5" s="362"/>
      <c r="P5" s="362" t="s">
        <v>90</v>
      </c>
      <c r="Q5" s="362" t="s">
        <v>90</v>
      </c>
      <c r="R5" s="362" t="s">
        <v>8</v>
      </c>
      <c r="S5" s="361" t="s">
        <v>1549</v>
      </c>
      <c r="T5" s="362"/>
      <c r="U5" s="362"/>
      <c r="V5" s="362" t="s">
        <v>133</v>
      </c>
      <c r="W5" s="362"/>
      <c r="X5" s="362"/>
      <c r="Y5" s="362" t="s">
        <v>45</v>
      </c>
      <c r="Z5" s="362" t="s">
        <v>90</v>
      </c>
      <c r="AA5" s="366" t="s">
        <v>90</v>
      </c>
      <c r="AB5" s="362" t="s">
        <v>90</v>
      </c>
      <c r="AC5" s="362"/>
      <c r="AD5" s="362"/>
      <c r="AE5" s="362"/>
      <c r="AF5" s="362"/>
      <c r="AG5" s="362"/>
      <c r="AH5" s="362"/>
      <c r="AI5" s="362" t="s">
        <v>7027</v>
      </c>
      <c r="AJ5" s="362" t="s">
        <v>21</v>
      </c>
      <c r="AK5" s="362" t="s">
        <v>39</v>
      </c>
      <c r="AL5" s="362"/>
      <c r="AM5" s="362"/>
      <c r="AN5" s="362"/>
      <c r="AO5" s="368">
        <v>45924</v>
      </c>
      <c r="AP5" s="361" t="s">
        <v>1550</v>
      </c>
      <c r="AR5">
        <v>1</v>
      </c>
      <c r="AS5" t="s">
        <v>539</v>
      </c>
      <c r="AT5" t="s">
        <v>5840</v>
      </c>
    </row>
    <row r="6" spans="2:46" ht="15" customHeight="1" x14ac:dyDescent="0.35">
      <c r="B6" s="362">
        <v>475</v>
      </c>
      <c r="C6" s="362" t="s">
        <v>1551</v>
      </c>
      <c r="D6" s="362" t="s">
        <v>2</v>
      </c>
      <c r="E6" s="368">
        <v>45316</v>
      </c>
      <c r="F6" s="368"/>
      <c r="G6" s="368"/>
      <c r="H6" s="368"/>
      <c r="I6" s="362" t="s">
        <v>74</v>
      </c>
      <c r="J6" s="362" t="s">
        <v>90</v>
      </c>
      <c r="K6" s="361" t="s">
        <v>1552</v>
      </c>
      <c r="L6" s="361"/>
      <c r="M6" s="362" t="s">
        <v>186</v>
      </c>
      <c r="N6" s="362" t="s">
        <v>9</v>
      </c>
      <c r="O6" s="362"/>
      <c r="P6" s="362" t="s">
        <v>90</v>
      </c>
      <c r="Q6" s="362" t="s">
        <v>90</v>
      </c>
      <c r="R6" s="362"/>
      <c r="S6" s="361" t="s">
        <v>1553</v>
      </c>
      <c r="T6" s="362"/>
      <c r="U6" s="362"/>
      <c r="V6" s="362" t="s">
        <v>120</v>
      </c>
      <c r="W6" s="362"/>
      <c r="X6" s="362" t="s">
        <v>9</v>
      </c>
      <c r="Y6" s="362" t="s">
        <v>9</v>
      </c>
      <c r="Z6" s="362" t="s">
        <v>90</v>
      </c>
      <c r="AA6" s="366" t="s">
        <v>90</v>
      </c>
      <c r="AB6" s="362" t="s">
        <v>90</v>
      </c>
      <c r="AC6" s="362"/>
      <c r="AD6" s="362"/>
      <c r="AE6" s="362"/>
      <c r="AF6" s="362"/>
      <c r="AG6" s="362"/>
      <c r="AH6" s="362"/>
      <c r="AI6" s="362" t="s">
        <v>7028</v>
      </c>
      <c r="AJ6" s="362" t="s">
        <v>19</v>
      </c>
      <c r="AK6" s="362" t="s">
        <v>40</v>
      </c>
      <c r="AL6" s="362"/>
      <c r="AM6" s="362"/>
      <c r="AN6" s="362"/>
      <c r="AO6" s="362"/>
      <c r="AP6" s="361" t="e">
        <v>#N/A</v>
      </c>
      <c r="AR6">
        <v>1</v>
      </c>
      <c r="AS6" t="s">
        <v>9</v>
      </c>
      <c r="AT6" t="s">
        <v>9</v>
      </c>
    </row>
    <row r="7" spans="2:46" ht="15" customHeight="1" thickBot="1" x14ac:dyDescent="0.4">
      <c r="B7" s="362">
        <v>476</v>
      </c>
      <c r="C7" s="362" t="s">
        <v>1554</v>
      </c>
      <c r="D7" s="362" t="s">
        <v>2</v>
      </c>
      <c r="E7" s="368">
        <v>45316</v>
      </c>
      <c r="F7" s="368"/>
      <c r="G7" s="368"/>
      <c r="H7" s="368"/>
      <c r="I7" s="362" t="s">
        <v>78</v>
      </c>
      <c r="J7" s="362" t="s">
        <v>90</v>
      </c>
      <c r="K7" s="361" t="s">
        <v>1555</v>
      </c>
      <c r="L7" s="362"/>
      <c r="M7" s="362" t="s">
        <v>186</v>
      </c>
      <c r="N7" s="362" t="s">
        <v>9</v>
      </c>
      <c r="O7" s="362"/>
      <c r="P7" s="362" t="s">
        <v>90</v>
      </c>
      <c r="Q7" s="362" t="s">
        <v>90</v>
      </c>
      <c r="R7" s="362"/>
      <c r="S7" s="388" t="s">
        <v>1556</v>
      </c>
      <c r="T7" s="362"/>
      <c r="U7" s="362"/>
      <c r="V7" s="362" t="s">
        <v>1557</v>
      </c>
      <c r="W7" s="362"/>
      <c r="X7" s="362" t="s">
        <v>9</v>
      </c>
      <c r="Y7" s="362" t="s">
        <v>9</v>
      </c>
      <c r="Z7" s="362" t="s">
        <v>90</v>
      </c>
      <c r="AA7" s="366" t="s">
        <v>90</v>
      </c>
      <c r="AB7" s="362" t="s">
        <v>90</v>
      </c>
      <c r="AC7" s="362"/>
      <c r="AD7" s="362"/>
      <c r="AE7" s="362"/>
      <c r="AF7" s="362"/>
      <c r="AG7" s="362"/>
      <c r="AH7" s="362"/>
      <c r="AI7" s="362" t="s">
        <v>7029</v>
      </c>
      <c r="AJ7" s="362" t="s">
        <v>33</v>
      </c>
      <c r="AK7" s="362" t="s">
        <v>40</v>
      </c>
      <c r="AL7" s="362"/>
      <c r="AM7" s="362"/>
      <c r="AN7" s="362" t="s">
        <v>1558</v>
      </c>
      <c r="AO7" s="362"/>
      <c r="AP7" s="361" t="e">
        <v>#N/A</v>
      </c>
      <c r="AR7">
        <v>1</v>
      </c>
      <c r="AS7" t="s">
        <v>9</v>
      </c>
      <c r="AT7" t="s">
        <v>9</v>
      </c>
    </row>
    <row r="8" spans="2:46" ht="15" customHeight="1" thickBot="1" x14ac:dyDescent="0.4">
      <c r="B8" s="362">
        <v>477</v>
      </c>
      <c r="C8" s="362" t="s">
        <v>1559</v>
      </c>
      <c r="D8" s="362" t="s">
        <v>2</v>
      </c>
      <c r="E8" s="368">
        <v>45316</v>
      </c>
      <c r="F8" s="368"/>
      <c r="G8" s="368"/>
      <c r="H8" s="368"/>
      <c r="I8" s="362" t="s">
        <v>78</v>
      </c>
      <c r="J8" s="362" t="s">
        <v>90</v>
      </c>
      <c r="K8" s="361" t="s">
        <v>1560</v>
      </c>
      <c r="L8" s="362"/>
      <c r="M8" s="362" t="s">
        <v>186</v>
      </c>
      <c r="N8" s="362" t="s">
        <v>9</v>
      </c>
      <c r="O8" s="362"/>
      <c r="P8" s="362" t="s">
        <v>90</v>
      </c>
      <c r="Q8" s="362" t="s">
        <v>90</v>
      </c>
      <c r="R8" s="362"/>
      <c r="S8" s="388" t="s">
        <v>1561</v>
      </c>
      <c r="T8" s="362"/>
      <c r="U8" s="362"/>
      <c r="V8" s="362" t="s">
        <v>1557</v>
      </c>
      <c r="W8" s="362"/>
      <c r="X8" s="362" t="s">
        <v>9</v>
      </c>
      <c r="Y8" s="362" t="s">
        <v>9</v>
      </c>
      <c r="Z8" s="362" t="s">
        <v>90</v>
      </c>
      <c r="AA8" s="366" t="s">
        <v>90</v>
      </c>
      <c r="AB8" s="362" t="s">
        <v>90</v>
      </c>
      <c r="AC8" s="362"/>
      <c r="AD8" s="362"/>
      <c r="AE8" s="362"/>
      <c r="AF8" s="362"/>
      <c r="AG8" s="362"/>
      <c r="AH8" s="362"/>
      <c r="AI8" s="362" t="s">
        <v>7029</v>
      </c>
      <c r="AJ8" s="362" t="s">
        <v>33</v>
      </c>
      <c r="AK8" s="362" t="s">
        <v>40</v>
      </c>
      <c r="AL8" s="362"/>
      <c r="AM8" s="362"/>
      <c r="AN8" s="362" t="s">
        <v>1562</v>
      </c>
      <c r="AO8" s="362"/>
      <c r="AP8" s="361" t="e">
        <v>#N/A</v>
      </c>
      <c r="AR8">
        <v>1</v>
      </c>
      <c r="AS8" t="s">
        <v>9</v>
      </c>
      <c r="AT8" t="s">
        <v>9</v>
      </c>
    </row>
    <row r="9" spans="2:46" ht="15" customHeight="1" x14ac:dyDescent="0.35">
      <c r="B9" s="362">
        <v>478</v>
      </c>
      <c r="C9" s="362" t="s">
        <v>1563</v>
      </c>
      <c r="D9" s="362" t="s">
        <v>2</v>
      </c>
      <c r="E9" s="368">
        <v>45316</v>
      </c>
      <c r="F9" s="368"/>
      <c r="G9" s="368"/>
      <c r="H9" s="368"/>
      <c r="I9" s="362" t="s">
        <v>78</v>
      </c>
      <c r="J9" s="362" t="s">
        <v>90</v>
      </c>
      <c r="K9" s="361" t="s">
        <v>1564</v>
      </c>
      <c r="L9" s="362"/>
      <c r="M9" s="362" t="s">
        <v>186</v>
      </c>
      <c r="N9" s="362" t="s">
        <v>9</v>
      </c>
      <c r="O9" s="362"/>
      <c r="P9" s="362" t="s">
        <v>90</v>
      </c>
      <c r="Q9" s="362" t="s">
        <v>90</v>
      </c>
      <c r="R9" s="362"/>
      <c r="S9" s="361" t="s">
        <v>1565</v>
      </c>
      <c r="T9" s="362"/>
      <c r="U9" s="362"/>
      <c r="V9" s="362" t="s">
        <v>1557</v>
      </c>
      <c r="W9" s="362"/>
      <c r="X9" s="362" t="s">
        <v>9</v>
      </c>
      <c r="Y9" s="362" t="s">
        <v>9</v>
      </c>
      <c r="Z9" s="362" t="s">
        <v>90</v>
      </c>
      <c r="AA9" s="366" t="s">
        <v>90</v>
      </c>
      <c r="AB9" s="362" t="s">
        <v>90</v>
      </c>
      <c r="AC9" s="362"/>
      <c r="AD9" s="362"/>
      <c r="AE9" s="362"/>
      <c r="AF9" s="362"/>
      <c r="AG9" s="362"/>
      <c r="AH9" s="362"/>
      <c r="AI9" s="362" t="s">
        <v>7029</v>
      </c>
      <c r="AJ9" s="362" t="s">
        <v>33</v>
      </c>
      <c r="AK9" s="362" t="s">
        <v>40</v>
      </c>
      <c r="AL9" s="362"/>
      <c r="AM9" s="362"/>
      <c r="AN9" s="362" t="s">
        <v>1558</v>
      </c>
      <c r="AO9" s="362"/>
      <c r="AP9" s="361" t="e">
        <v>#N/A</v>
      </c>
      <c r="AR9">
        <v>1</v>
      </c>
      <c r="AS9" t="s">
        <v>9</v>
      </c>
      <c r="AT9" t="s">
        <v>9</v>
      </c>
    </row>
    <row r="10" spans="2:46" ht="15" customHeight="1" x14ac:dyDescent="0.35">
      <c r="B10" s="362">
        <v>479</v>
      </c>
      <c r="C10" s="362" t="s">
        <v>1566</v>
      </c>
      <c r="D10" s="362" t="s">
        <v>2</v>
      </c>
      <c r="E10" s="368">
        <v>45316</v>
      </c>
      <c r="F10" s="368"/>
      <c r="G10" s="368"/>
      <c r="H10" s="368"/>
      <c r="I10" s="362" t="s">
        <v>78</v>
      </c>
      <c r="J10" s="362" t="s">
        <v>90</v>
      </c>
      <c r="K10" s="361" t="s">
        <v>1567</v>
      </c>
      <c r="L10" s="362"/>
      <c r="M10" s="362" t="s">
        <v>186</v>
      </c>
      <c r="N10" s="362" t="s">
        <v>9</v>
      </c>
      <c r="O10" s="362"/>
      <c r="P10" s="362" t="s">
        <v>90</v>
      </c>
      <c r="Q10" s="362" t="s">
        <v>90</v>
      </c>
      <c r="R10" s="362"/>
      <c r="S10" s="361"/>
      <c r="T10" s="362"/>
      <c r="U10" s="362"/>
      <c r="V10" s="362" t="s">
        <v>1557</v>
      </c>
      <c r="W10" s="362"/>
      <c r="X10" s="362" t="s">
        <v>9</v>
      </c>
      <c r="Y10" s="362" t="s">
        <v>9</v>
      </c>
      <c r="Z10" s="362" t="s">
        <v>90</v>
      </c>
      <c r="AA10" s="366" t="s">
        <v>90</v>
      </c>
      <c r="AB10" s="362" t="s">
        <v>90</v>
      </c>
      <c r="AC10" s="362"/>
      <c r="AD10" s="362"/>
      <c r="AE10" s="362"/>
      <c r="AF10" s="362"/>
      <c r="AG10" s="362"/>
      <c r="AH10" s="362"/>
      <c r="AI10" s="362" t="s">
        <v>7029</v>
      </c>
      <c r="AJ10" s="362" t="s">
        <v>33</v>
      </c>
      <c r="AK10" s="362" t="s">
        <v>40</v>
      </c>
      <c r="AL10" s="362"/>
      <c r="AM10" s="362"/>
      <c r="AN10" s="362" t="s">
        <v>1558</v>
      </c>
      <c r="AO10" s="362"/>
      <c r="AP10" s="361" t="e">
        <v>#N/A</v>
      </c>
      <c r="AR10">
        <v>1</v>
      </c>
      <c r="AS10" t="s">
        <v>9</v>
      </c>
      <c r="AT10" t="s">
        <v>9</v>
      </c>
    </row>
    <row r="11" spans="2:46" ht="15" customHeight="1" x14ac:dyDescent="0.35">
      <c r="B11" s="362">
        <v>480</v>
      </c>
      <c r="C11" s="362" t="s">
        <v>1568</v>
      </c>
      <c r="D11" s="362" t="s">
        <v>2</v>
      </c>
      <c r="E11" s="368">
        <v>45316</v>
      </c>
      <c r="F11" s="368"/>
      <c r="G11" s="368"/>
      <c r="H11" s="368"/>
      <c r="I11" s="362" t="s">
        <v>78</v>
      </c>
      <c r="J11" s="362" t="s">
        <v>90</v>
      </c>
      <c r="K11" s="361" t="s">
        <v>1569</v>
      </c>
      <c r="L11" s="362"/>
      <c r="M11" s="362" t="s">
        <v>186</v>
      </c>
      <c r="N11" s="362" t="s">
        <v>9</v>
      </c>
      <c r="O11" s="362"/>
      <c r="P11" s="362" t="s">
        <v>90</v>
      </c>
      <c r="Q11" s="362" t="s">
        <v>90</v>
      </c>
      <c r="R11" s="362"/>
      <c r="S11" s="361"/>
      <c r="T11" s="362"/>
      <c r="U11" s="362"/>
      <c r="V11" s="362" t="s">
        <v>1557</v>
      </c>
      <c r="W11" s="362"/>
      <c r="X11" s="362" t="s">
        <v>9</v>
      </c>
      <c r="Y11" s="362" t="s">
        <v>9</v>
      </c>
      <c r="Z11" s="362" t="s">
        <v>90</v>
      </c>
      <c r="AA11" s="366" t="s">
        <v>90</v>
      </c>
      <c r="AB11" s="362" t="s">
        <v>90</v>
      </c>
      <c r="AC11" s="362"/>
      <c r="AD11" s="362"/>
      <c r="AE11" s="362"/>
      <c r="AF11" s="362"/>
      <c r="AG11" s="362"/>
      <c r="AH11" s="362"/>
      <c r="AI11" s="362" t="s">
        <v>7029</v>
      </c>
      <c r="AJ11" s="362" t="s">
        <v>33</v>
      </c>
      <c r="AK11" s="362" t="s">
        <v>40</v>
      </c>
      <c r="AL11" s="362"/>
      <c r="AM11" s="362"/>
      <c r="AN11" s="362" t="s">
        <v>1558</v>
      </c>
      <c r="AO11" s="362"/>
      <c r="AP11" s="361" t="e">
        <v>#N/A</v>
      </c>
      <c r="AR11">
        <v>1</v>
      </c>
      <c r="AS11" t="s">
        <v>9</v>
      </c>
      <c r="AT11" t="s">
        <v>9</v>
      </c>
    </row>
    <row r="12" spans="2:46" ht="15" customHeight="1" x14ac:dyDescent="0.35">
      <c r="B12" s="362">
        <v>481</v>
      </c>
      <c r="C12" s="362" t="s">
        <v>1570</v>
      </c>
      <c r="D12" s="362" t="s">
        <v>2</v>
      </c>
      <c r="E12" s="368">
        <v>45335</v>
      </c>
      <c r="F12" s="368"/>
      <c r="G12" s="368"/>
      <c r="H12" s="368"/>
      <c r="I12" s="362" t="s">
        <v>78</v>
      </c>
      <c r="J12" s="362" t="s">
        <v>90</v>
      </c>
      <c r="K12" s="361" t="s">
        <v>1571</v>
      </c>
      <c r="L12" s="362"/>
      <c r="M12" s="362" t="s">
        <v>186</v>
      </c>
      <c r="N12" s="362" t="s">
        <v>9</v>
      </c>
      <c r="O12" s="362"/>
      <c r="P12" s="362" t="s">
        <v>90</v>
      </c>
      <c r="Q12" s="362" t="s">
        <v>90</v>
      </c>
      <c r="R12" s="362"/>
      <c r="S12" s="361" t="s">
        <v>1572</v>
      </c>
      <c r="T12" s="362"/>
      <c r="U12" s="362"/>
      <c r="V12" s="362" t="s">
        <v>1557</v>
      </c>
      <c r="W12" s="362"/>
      <c r="X12" s="362" t="s">
        <v>9</v>
      </c>
      <c r="Y12" s="362" t="s">
        <v>9</v>
      </c>
      <c r="Z12" s="362" t="s">
        <v>90</v>
      </c>
      <c r="AA12" s="366" t="s">
        <v>90</v>
      </c>
      <c r="AB12" s="362" t="s">
        <v>90</v>
      </c>
      <c r="AC12" s="362"/>
      <c r="AD12" s="362"/>
      <c r="AE12" s="362"/>
      <c r="AF12" s="362"/>
      <c r="AG12" s="362"/>
      <c r="AH12" s="362"/>
      <c r="AI12" s="362" t="s">
        <v>7029</v>
      </c>
      <c r="AJ12" s="362" t="s">
        <v>33</v>
      </c>
      <c r="AK12" s="362" t="s">
        <v>40</v>
      </c>
      <c r="AL12" s="362"/>
      <c r="AM12" s="362"/>
      <c r="AN12" s="362" t="s">
        <v>1558</v>
      </c>
      <c r="AO12" s="362"/>
      <c r="AP12" s="361" t="e">
        <v>#N/A</v>
      </c>
      <c r="AR12">
        <v>1</v>
      </c>
      <c r="AS12" t="s">
        <v>9</v>
      </c>
      <c r="AT12" t="s">
        <v>9</v>
      </c>
    </row>
    <row r="13" spans="2:46" ht="15" customHeight="1" x14ac:dyDescent="0.35">
      <c r="B13" s="362">
        <v>482</v>
      </c>
      <c r="C13" s="362" t="s">
        <v>1573</v>
      </c>
      <c r="D13" s="362" t="s">
        <v>2</v>
      </c>
      <c r="E13" s="368">
        <v>45335</v>
      </c>
      <c r="F13" s="368"/>
      <c r="G13" s="368"/>
      <c r="H13" s="368"/>
      <c r="I13" s="362" t="s">
        <v>78</v>
      </c>
      <c r="J13" s="362" t="s">
        <v>90</v>
      </c>
      <c r="K13" s="361" t="s">
        <v>1574</v>
      </c>
      <c r="L13" s="362"/>
      <c r="M13" s="362" t="s">
        <v>186</v>
      </c>
      <c r="N13" s="362" t="s">
        <v>9</v>
      </c>
      <c r="O13" s="362"/>
      <c r="P13" s="362" t="s">
        <v>90</v>
      </c>
      <c r="Q13" s="362" t="s">
        <v>90</v>
      </c>
      <c r="R13" s="362"/>
      <c r="S13" s="361" t="s">
        <v>1575</v>
      </c>
      <c r="T13" s="362"/>
      <c r="U13" s="362"/>
      <c r="V13" s="362" t="s">
        <v>1557</v>
      </c>
      <c r="W13" s="362"/>
      <c r="X13" s="362" t="s">
        <v>9</v>
      </c>
      <c r="Y13" s="362" t="s">
        <v>9</v>
      </c>
      <c r="Z13" s="362" t="s">
        <v>90</v>
      </c>
      <c r="AA13" s="366" t="s">
        <v>90</v>
      </c>
      <c r="AB13" s="362" t="s">
        <v>90</v>
      </c>
      <c r="AC13" s="362"/>
      <c r="AD13" s="362"/>
      <c r="AE13" s="362"/>
      <c r="AF13" s="362"/>
      <c r="AG13" s="362"/>
      <c r="AH13" s="362"/>
      <c r="AI13" s="362" t="s">
        <v>7029</v>
      </c>
      <c r="AJ13" s="362" t="s">
        <v>33</v>
      </c>
      <c r="AK13" s="362" t="s">
        <v>40</v>
      </c>
      <c r="AL13" s="362"/>
      <c r="AM13" s="362"/>
      <c r="AN13" s="362" t="s">
        <v>1558</v>
      </c>
      <c r="AO13" s="362"/>
      <c r="AP13" s="361" t="e">
        <v>#N/A</v>
      </c>
      <c r="AR13">
        <v>1</v>
      </c>
      <c r="AS13" t="s">
        <v>9</v>
      </c>
      <c r="AT13" t="s">
        <v>9</v>
      </c>
    </row>
    <row r="14" spans="2:46" ht="15" customHeight="1" x14ac:dyDescent="0.35">
      <c r="B14" s="362">
        <v>483</v>
      </c>
      <c r="C14" s="362" t="s">
        <v>1576</v>
      </c>
      <c r="D14" s="362" t="s">
        <v>2</v>
      </c>
      <c r="E14" s="368">
        <v>45335</v>
      </c>
      <c r="F14" s="368"/>
      <c r="G14" s="368"/>
      <c r="H14" s="368"/>
      <c r="I14" s="362" t="s">
        <v>78</v>
      </c>
      <c r="J14" s="362" t="s">
        <v>90</v>
      </c>
      <c r="K14" s="361" t="s">
        <v>1577</v>
      </c>
      <c r="L14" s="362"/>
      <c r="M14" s="362" t="s">
        <v>186</v>
      </c>
      <c r="N14" s="362" t="s">
        <v>9</v>
      </c>
      <c r="O14" s="362"/>
      <c r="P14" s="362" t="s">
        <v>90</v>
      </c>
      <c r="Q14" s="362" t="s">
        <v>90</v>
      </c>
      <c r="R14" s="362"/>
      <c r="S14" s="361" t="s">
        <v>1578</v>
      </c>
      <c r="T14" s="362"/>
      <c r="U14" s="362"/>
      <c r="V14" s="362" t="s">
        <v>1557</v>
      </c>
      <c r="W14" s="362"/>
      <c r="X14" s="362" t="s">
        <v>9</v>
      </c>
      <c r="Y14" s="362" t="s">
        <v>9</v>
      </c>
      <c r="Z14" s="362" t="s">
        <v>90</v>
      </c>
      <c r="AA14" s="366" t="s">
        <v>90</v>
      </c>
      <c r="AB14" s="362" t="s">
        <v>90</v>
      </c>
      <c r="AC14" s="362"/>
      <c r="AD14" s="362"/>
      <c r="AE14" s="362"/>
      <c r="AF14" s="362"/>
      <c r="AG14" s="362"/>
      <c r="AH14" s="362"/>
      <c r="AI14" s="362" t="s">
        <v>7029</v>
      </c>
      <c r="AJ14" s="362" t="s">
        <v>33</v>
      </c>
      <c r="AK14" s="362" t="s">
        <v>40</v>
      </c>
      <c r="AL14" s="362"/>
      <c r="AM14" s="362"/>
      <c r="AN14" s="362" t="s">
        <v>1558</v>
      </c>
      <c r="AO14" s="362"/>
      <c r="AP14" s="361" t="e">
        <v>#N/A</v>
      </c>
      <c r="AR14">
        <v>1</v>
      </c>
      <c r="AS14" t="s">
        <v>9</v>
      </c>
      <c r="AT14" t="s">
        <v>9</v>
      </c>
    </row>
    <row r="15" spans="2:46" ht="15" customHeight="1" x14ac:dyDescent="0.35">
      <c r="B15" s="362">
        <v>484</v>
      </c>
      <c r="C15" s="362" t="s">
        <v>1579</v>
      </c>
      <c r="D15" s="362" t="s">
        <v>2</v>
      </c>
      <c r="E15" s="368">
        <v>45335</v>
      </c>
      <c r="F15" s="368"/>
      <c r="G15" s="368"/>
      <c r="H15" s="368"/>
      <c r="I15" s="362" t="s">
        <v>57</v>
      </c>
      <c r="J15" s="362" t="s">
        <v>1580</v>
      </c>
      <c r="K15" s="361" t="s">
        <v>1581</v>
      </c>
      <c r="L15" s="362"/>
      <c r="M15" s="362" t="s">
        <v>186</v>
      </c>
      <c r="N15" s="362" t="s">
        <v>9</v>
      </c>
      <c r="O15" s="362"/>
      <c r="P15" s="362" t="s">
        <v>90</v>
      </c>
      <c r="Q15" s="362" t="s">
        <v>90</v>
      </c>
      <c r="R15" s="362"/>
      <c r="S15" s="361" t="s">
        <v>1582</v>
      </c>
      <c r="T15" s="362"/>
      <c r="U15" s="362"/>
      <c r="V15" s="362" t="s">
        <v>176</v>
      </c>
      <c r="W15" s="362"/>
      <c r="X15" s="362" t="s">
        <v>9</v>
      </c>
      <c r="Y15" s="362" t="s">
        <v>9</v>
      </c>
      <c r="Z15" s="362" t="s">
        <v>90</v>
      </c>
      <c r="AA15" s="366" t="s">
        <v>90</v>
      </c>
      <c r="AB15" s="362" t="s">
        <v>90</v>
      </c>
      <c r="AC15" s="362"/>
      <c r="AD15" s="362"/>
      <c r="AE15" s="362"/>
      <c r="AF15" s="362"/>
      <c r="AG15" s="362"/>
      <c r="AH15" s="362"/>
      <c r="AI15" s="362" t="s">
        <v>7030</v>
      </c>
      <c r="AJ15" s="362" t="s">
        <v>14</v>
      </c>
      <c r="AK15" s="362" t="s">
        <v>40</v>
      </c>
      <c r="AL15" s="362"/>
      <c r="AM15" s="362"/>
      <c r="AN15" s="362"/>
      <c r="AO15" s="362"/>
      <c r="AP15" s="361" t="e">
        <v>#N/A</v>
      </c>
      <c r="AR15">
        <v>1</v>
      </c>
      <c r="AS15" t="s">
        <v>9</v>
      </c>
      <c r="AT15" t="s">
        <v>9</v>
      </c>
    </row>
    <row r="16" spans="2:46" ht="15" customHeight="1" x14ac:dyDescent="0.35">
      <c r="B16" s="362">
        <v>485</v>
      </c>
      <c r="C16" s="362" t="s">
        <v>1583</v>
      </c>
      <c r="D16" s="362" t="s">
        <v>2</v>
      </c>
      <c r="E16" s="368">
        <v>45139</v>
      </c>
      <c r="F16" s="368"/>
      <c r="G16" s="368"/>
      <c r="H16" s="368"/>
      <c r="I16" s="362" t="s">
        <v>77</v>
      </c>
      <c r="J16" s="362" t="s">
        <v>1584</v>
      </c>
      <c r="K16" s="361" t="s">
        <v>1585</v>
      </c>
      <c r="L16" s="362"/>
      <c r="M16" s="362" t="s">
        <v>186</v>
      </c>
      <c r="N16" s="362" t="s">
        <v>1548</v>
      </c>
      <c r="O16" s="362"/>
      <c r="P16" s="362" t="s">
        <v>90</v>
      </c>
      <c r="Q16" s="362" t="s">
        <v>90</v>
      </c>
      <c r="R16" s="362" t="s">
        <v>46</v>
      </c>
      <c r="S16" s="361" t="s">
        <v>1586</v>
      </c>
      <c r="T16" s="362" t="s">
        <v>113</v>
      </c>
      <c r="U16" s="362" t="s">
        <v>1587</v>
      </c>
      <c r="V16" s="362" t="s">
        <v>133</v>
      </c>
      <c r="W16" s="362"/>
      <c r="X16" s="362" t="s">
        <v>9</v>
      </c>
      <c r="Y16" s="362" t="s">
        <v>46</v>
      </c>
      <c r="Z16" s="362" t="s">
        <v>90</v>
      </c>
      <c r="AA16" s="366" t="s">
        <v>90</v>
      </c>
      <c r="AB16" s="362" t="s">
        <v>90</v>
      </c>
      <c r="AC16" s="362"/>
      <c r="AD16" s="362"/>
      <c r="AE16" s="362"/>
      <c r="AF16" s="362"/>
      <c r="AG16" s="362"/>
      <c r="AH16" s="362"/>
      <c r="AI16" s="362" t="s">
        <v>7027</v>
      </c>
      <c r="AJ16" s="362" t="s">
        <v>21</v>
      </c>
      <c r="AK16" s="362" t="s">
        <v>40</v>
      </c>
      <c r="AL16" s="362"/>
      <c r="AM16" s="362"/>
      <c r="AN16" s="362"/>
      <c r="AO16" s="362"/>
      <c r="AP16" s="361"/>
      <c r="AR16">
        <v>1</v>
      </c>
      <c r="AS16" t="s">
        <v>9</v>
      </c>
      <c r="AT16" t="s">
        <v>9</v>
      </c>
    </row>
    <row r="17" spans="2:46" ht="15" customHeight="1" x14ac:dyDescent="0.35">
      <c r="B17" s="362">
        <v>486</v>
      </c>
      <c r="C17" s="362" t="s">
        <v>1588</v>
      </c>
      <c r="D17" s="362" t="s">
        <v>2</v>
      </c>
      <c r="E17" s="368">
        <v>45335</v>
      </c>
      <c r="F17" s="368"/>
      <c r="G17" s="368"/>
      <c r="H17" s="368"/>
      <c r="I17" s="362" t="s">
        <v>79</v>
      </c>
      <c r="J17" s="362" t="s">
        <v>90</v>
      </c>
      <c r="K17" s="361" t="s">
        <v>1589</v>
      </c>
      <c r="L17" s="362"/>
      <c r="M17" s="362" t="s">
        <v>186</v>
      </c>
      <c r="N17" s="362" t="s">
        <v>9</v>
      </c>
      <c r="O17" s="362"/>
      <c r="P17" s="362" t="s">
        <v>90</v>
      </c>
      <c r="Q17" s="362" t="s">
        <v>90</v>
      </c>
      <c r="R17" s="362" t="s">
        <v>46</v>
      </c>
      <c r="S17" s="361" t="s">
        <v>90</v>
      </c>
      <c r="T17" s="362" t="s">
        <v>113</v>
      </c>
      <c r="U17" s="362" t="s">
        <v>1540</v>
      </c>
      <c r="V17" s="362" t="s">
        <v>1540</v>
      </c>
      <c r="W17" s="362"/>
      <c r="X17" s="362" t="s">
        <v>9</v>
      </c>
      <c r="Y17" s="362" t="s">
        <v>46</v>
      </c>
      <c r="Z17" s="362" t="s">
        <v>90</v>
      </c>
      <c r="AA17" s="366" t="s">
        <v>90</v>
      </c>
      <c r="AB17" s="362" t="s">
        <v>90</v>
      </c>
      <c r="AC17" s="362"/>
      <c r="AD17" s="362"/>
      <c r="AE17" s="362"/>
      <c r="AF17" s="362"/>
      <c r="AG17" s="362"/>
      <c r="AH17" s="362"/>
      <c r="AI17" s="362" t="s">
        <v>7031</v>
      </c>
      <c r="AJ17" s="362" t="s">
        <v>34</v>
      </c>
      <c r="AK17" s="362" t="s">
        <v>40</v>
      </c>
      <c r="AL17" s="362"/>
      <c r="AM17" s="362"/>
      <c r="AN17" s="362"/>
      <c r="AO17" s="362"/>
      <c r="AP17" s="361"/>
      <c r="AR17">
        <v>1</v>
      </c>
      <c r="AS17" t="s">
        <v>9</v>
      </c>
      <c r="AT17" t="s">
        <v>9</v>
      </c>
    </row>
    <row r="18" spans="2:46" ht="15" customHeight="1" x14ac:dyDescent="0.35">
      <c r="B18" s="362">
        <v>487</v>
      </c>
      <c r="C18" s="362" t="s">
        <v>1590</v>
      </c>
      <c r="D18" s="362" t="s">
        <v>2</v>
      </c>
      <c r="E18" s="368">
        <v>45335</v>
      </c>
      <c r="F18" s="368"/>
      <c r="G18" s="368"/>
      <c r="H18" s="368"/>
      <c r="I18" s="362" t="s">
        <v>57</v>
      </c>
      <c r="J18" s="362" t="s">
        <v>1580</v>
      </c>
      <c r="K18" s="361" t="s">
        <v>1591</v>
      </c>
      <c r="L18" s="362"/>
      <c r="M18" s="362" t="s">
        <v>186</v>
      </c>
      <c r="N18" s="362" t="s">
        <v>9</v>
      </c>
      <c r="O18" s="362"/>
      <c r="P18" s="362" t="s">
        <v>90</v>
      </c>
      <c r="Q18" s="362" t="s">
        <v>90</v>
      </c>
      <c r="R18" s="362"/>
      <c r="S18" s="361" t="s">
        <v>1592</v>
      </c>
      <c r="T18" s="362"/>
      <c r="U18" s="362"/>
      <c r="V18" s="362" t="s">
        <v>176</v>
      </c>
      <c r="W18" s="362"/>
      <c r="X18" s="362" t="s">
        <v>9</v>
      </c>
      <c r="Y18" s="362" t="s">
        <v>9</v>
      </c>
      <c r="Z18" s="362" t="s">
        <v>90</v>
      </c>
      <c r="AA18" s="366" t="s">
        <v>90</v>
      </c>
      <c r="AB18" s="362" t="s">
        <v>90</v>
      </c>
      <c r="AC18" s="362"/>
      <c r="AD18" s="362"/>
      <c r="AE18" s="362"/>
      <c r="AF18" s="362"/>
      <c r="AG18" s="362"/>
      <c r="AH18" s="362"/>
      <c r="AI18" s="362" t="s">
        <v>7030</v>
      </c>
      <c r="AJ18" s="362" t="s">
        <v>14</v>
      </c>
      <c r="AK18" s="362" t="s">
        <v>40</v>
      </c>
      <c r="AL18" s="362"/>
      <c r="AM18" s="362"/>
      <c r="AN18" s="362"/>
      <c r="AO18" s="362"/>
      <c r="AP18" s="361" t="e">
        <v>#N/A</v>
      </c>
      <c r="AR18">
        <v>1</v>
      </c>
      <c r="AS18" t="s">
        <v>9</v>
      </c>
      <c r="AT18" t="s">
        <v>9</v>
      </c>
    </row>
    <row r="19" spans="2:46" ht="15" customHeight="1" x14ac:dyDescent="0.35">
      <c r="B19" s="362">
        <v>488</v>
      </c>
      <c r="C19" s="362" t="s">
        <v>1593</v>
      </c>
      <c r="D19" s="362" t="s">
        <v>2</v>
      </c>
      <c r="E19" s="368">
        <v>45335</v>
      </c>
      <c r="F19" s="368"/>
      <c r="G19" s="368"/>
      <c r="H19" s="368"/>
      <c r="I19" s="362" t="s">
        <v>73</v>
      </c>
      <c r="J19" s="362" t="s">
        <v>90</v>
      </c>
      <c r="K19" s="361" t="s">
        <v>1594</v>
      </c>
      <c r="L19" s="362"/>
      <c r="M19" s="362" t="s">
        <v>186</v>
      </c>
      <c r="N19" s="362" t="s">
        <v>9</v>
      </c>
      <c r="O19" s="362"/>
      <c r="P19" s="362" t="s">
        <v>90</v>
      </c>
      <c r="Q19" s="362" t="s">
        <v>90</v>
      </c>
      <c r="R19" s="362" t="s">
        <v>46</v>
      </c>
      <c r="S19" s="361" t="s">
        <v>90</v>
      </c>
      <c r="T19" s="362" t="s">
        <v>113</v>
      </c>
      <c r="U19" s="362" t="s">
        <v>1540</v>
      </c>
      <c r="V19" s="362" t="s">
        <v>1540</v>
      </c>
      <c r="W19" s="362"/>
      <c r="X19" s="362" t="s">
        <v>9</v>
      </c>
      <c r="Y19" s="362" t="s">
        <v>46</v>
      </c>
      <c r="Z19" s="362" t="s">
        <v>90</v>
      </c>
      <c r="AA19" s="366" t="s">
        <v>90</v>
      </c>
      <c r="AB19" s="362" t="s">
        <v>90</v>
      </c>
      <c r="AC19" s="362"/>
      <c r="AD19" s="362"/>
      <c r="AE19" s="362"/>
      <c r="AF19" s="362"/>
      <c r="AG19" s="362"/>
      <c r="AH19" s="362"/>
      <c r="AI19" s="362" t="s">
        <v>7025</v>
      </c>
      <c r="AJ19" s="362" t="s">
        <v>13</v>
      </c>
      <c r="AK19" s="362" t="s">
        <v>40</v>
      </c>
      <c r="AL19" s="362"/>
      <c r="AM19" s="362"/>
      <c r="AN19" s="362"/>
      <c r="AO19" s="362"/>
      <c r="AP19" s="361"/>
      <c r="AR19">
        <v>1</v>
      </c>
      <c r="AS19" t="s">
        <v>9</v>
      </c>
      <c r="AT19" t="s">
        <v>9</v>
      </c>
    </row>
    <row r="20" spans="2:46" ht="15" customHeight="1" x14ac:dyDescent="0.35">
      <c r="B20" s="362">
        <v>489</v>
      </c>
      <c r="C20" s="362" t="s">
        <v>1595</v>
      </c>
      <c r="D20" s="362" t="s">
        <v>2</v>
      </c>
      <c r="E20" s="368">
        <v>45335</v>
      </c>
      <c r="F20" s="368"/>
      <c r="G20" s="368"/>
      <c r="H20" s="368"/>
      <c r="I20" s="362" t="s">
        <v>57</v>
      </c>
      <c r="J20" s="362" t="s">
        <v>1596</v>
      </c>
      <c r="K20" s="361" t="s">
        <v>1597</v>
      </c>
      <c r="L20" s="362"/>
      <c r="M20" s="362" t="s">
        <v>186</v>
      </c>
      <c r="N20" s="362" t="s">
        <v>9</v>
      </c>
      <c r="O20" s="362"/>
      <c r="P20" s="362" t="s">
        <v>90</v>
      </c>
      <c r="Q20" s="362" t="s">
        <v>90</v>
      </c>
      <c r="R20" s="362"/>
      <c r="S20" s="361" t="s">
        <v>1598</v>
      </c>
      <c r="T20" s="362"/>
      <c r="U20" s="362"/>
      <c r="V20" s="362" t="s">
        <v>176</v>
      </c>
      <c r="W20" s="362"/>
      <c r="X20" s="362" t="s">
        <v>9</v>
      </c>
      <c r="Y20" s="362" t="s">
        <v>9</v>
      </c>
      <c r="Z20" s="362" t="s">
        <v>90</v>
      </c>
      <c r="AA20" s="366" t="s">
        <v>90</v>
      </c>
      <c r="AB20" s="362" t="s">
        <v>90</v>
      </c>
      <c r="AC20" s="362"/>
      <c r="AD20" s="362"/>
      <c r="AE20" s="362"/>
      <c r="AF20" s="362"/>
      <c r="AG20" s="362"/>
      <c r="AH20" s="362"/>
      <c r="AI20" s="362" t="s">
        <v>7030</v>
      </c>
      <c r="AJ20" s="362" t="s">
        <v>14</v>
      </c>
      <c r="AK20" s="362" t="s">
        <v>40</v>
      </c>
      <c r="AL20" s="362"/>
      <c r="AM20" s="362"/>
      <c r="AN20" s="362"/>
      <c r="AO20" s="362"/>
      <c r="AP20" s="361" t="e">
        <v>#N/A</v>
      </c>
      <c r="AR20">
        <v>1</v>
      </c>
      <c r="AS20" t="s">
        <v>9</v>
      </c>
      <c r="AT20" t="s">
        <v>9</v>
      </c>
    </row>
    <row r="21" spans="2:46" ht="15" customHeight="1" x14ac:dyDescent="0.35">
      <c r="B21" s="362">
        <v>490</v>
      </c>
      <c r="C21" s="362" t="s">
        <v>1599</v>
      </c>
      <c r="D21" s="362" t="s">
        <v>2</v>
      </c>
      <c r="E21" s="368">
        <v>45335</v>
      </c>
      <c r="F21" s="368"/>
      <c r="G21" s="368"/>
      <c r="H21" s="368"/>
      <c r="I21" s="362" t="s">
        <v>57</v>
      </c>
      <c r="J21" s="362" t="s">
        <v>1596</v>
      </c>
      <c r="K21" s="361" t="s">
        <v>1600</v>
      </c>
      <c r="L21" s="362"/>
      <c r="M21" s="362" t="s">
        <v>186</v>
      </c>
      <c r="N21" s="362" t="s">
        <v>9</v>
      </c>
      <c r="O21" s="362"/>
      <c r="P21" s="362" t="s">
        <v>90</v>
      </c>
      <c r="Q21" s="362" t="s">
        <v>90</v>
      </c>
      <c r="R21" s="362"/>
      <c r="S21" s="361" t="s">
        <v>1601</v>
      </c>
      <c r="T21" s="362"/>
      <c r="U21" s="362"/>
      <c r="V21" s="362" t="s">
        <v>176</v>
      </c>
      <c r="W21" s="362"/>
      <c r="X21" s="362" t="s">
        <v>9</v>
      </c>
      <c r="Y21" s="362" t="s">
        <v>9</v>
      </c>
      <c r="Z21" s="362" t="s">
        <v>90</v>
      </c>
      <c r="AA21" s="366" t="s">
        <v>90</v>
      </c>
      <c r="AB21" s="362" t="s">
        <v>90</v>
      </c>
      <c r="AC21" s="362"/>
      <c r="AD21" s="362"/>
      <c r="AE21" s="362"/>
      <c r="AF21" s="362"/>
      <c r="AG21" s="362"/>
      <c r="AH21" s="362"/>
      <c r="AI21" s="362" t="s">
        <v>7030</v>
      </c>
      <c r="AJ21" s="362" t="s">
        <v>14</v>
      </c>
      <c r="AK21" s="362" t="s">
        <v>40</v>
      </c>
      <c r="AL21" s="362"/>
      <c r="AM21" s="362"/>
      <c r="AN21" s="362"/>
      <c r="AO21" s="362"/>
      <c r="AP21" s="361" t="e">
        <v>#N/A</v>
      </c>
      <c r="AR21">
        <v>1</v>
      </c>
      <c r="AS21" t="s">
        <v>9</v>
      </c>
      <c r="AT21" t="s">
        <v>9</v>
      </c>
    </row>
    <row r="22" spans="2:46" ht="15" customHeight="1" x14ac:dyDescent="0.35">
      <c r="B22" s="362">
        <v>491</v>
      </c>
      <c r="C22" s="362" t="s">
        <v>1602</v>
      </c>
      <c r="D22" s="362" t="s">
        <v>2</v>
      </c>
      <c r="E22" s="368">
        <v>45335</v>
      </c>
      <c r="F22" s="368"/>
      <c r="G22" s="368"/>
      <c r="H22" s="368"/>
      <c r="I22" s="362" t="s">
        <v>57</v>
      </c>
      <c r="J22" s="362" t="s">
        <v>1580</v>
      </c>
      <c r="K22" s="361" t="s">
        <v>1603</v>
      </c>
      <c r="L22" s="362"/>
      <c r="M22" s="362" t="s">
        <v>186</v>
      </c>
      <c r="N22" s="362" t="s">
        <v>9</v>
      </c>
      <c r="O22" s="362"/>
      <c r="P22" s="362" t="s">
        <v>90</v>
      </c>
      <c r="Q22" s="362" t="s">
        <v>90</v>
      </c>
      <c r="R22" s="362"/>
      <c r="S22" s="361" t="s">
        <v>1604</v>
      </c>
      <c r="T22" s="362"/>
      <c r="U22" s="362"/>
      <c r="V22" s="362" t="s">
        <v>176</v>
      </c>
      <c r="W22" s="362"/>
      <c r="X22" s="362" t="s">
        <v>9</v>
      </c>
      <c r="Y22" s="362" t="s">
        <v>9</v>
      </c>
      <c r="Z22" s="362" t="s">
        <v>90</v>
      </c>
      <c r="AA22" s="366" t="s">
        <v>90</v>
      </c>
      <c r="AB22" s="362" t="s">
        <v>90</v>
      </c>
      <c r="AC22" s="362"/>
      <c r="AD22" s="362"/>
      <c r="AE22" s="362"/>
      <c r="AF22" s="362"/>
      <c r="AG22" s="362"/>
      <c r="AH22" s="362"/>
      <c r="AI22" s="362" t="s">
        <v>7030</v>
      </c>
      <c r="AJ22" s="362" t="s">
        <v>14</v>
      </c>
      <c r="AK22" s="362" t="s">
        <v>40</v>
      </c>
      <c r="AL22" s="362"/>
      <c r="AM22" s="362"/>
      <c r="AN22" s="362"/>
      <c r="AO22" s="362"/>
      <c r="AP22" s="361" t="e">
        <v>#N/A</v>
      </c>
      <c r="AR22">
        <v>1</v>
      </c>
      <c r="AS22" t="s">
        <v>9</v>
      </c>
      <c r="AT22" t="s">
        <v>9</v>
      </c>
    </row>
    <row r="23" spans="2:46" ht="15" customHeight="1" x14ac:dyDescent="0.35">
      <c r="B23" s="362">
        <v>492</v>
      </c>
      <c r="C23" s="362" t="s">
        <v>1605</v>
      </c>
      <c r="D23" s="362" t="s">
        <v>2</v>
      </c>
      <c r="E23" s="368">
        <v>45335</v>
      </c>
      <c r="F23" s="368"/>
      <c r="G23" s="368"/>
      <c r="H23" s="368"/>
      <c r="I23" s="362" t="s">
        <v>57</v>
      </c>
      <c r="J23" s="362" t="s">
        <v>1580</v>
      </c>
      <c r="K23" s="361" t="s">
        <v>1606</v>
      </c>
      <c r="L23" s="362"/>
      <c r="M23" s="362" t="s">
        <v>186</v>
      </c>
      <c r="N23" s="362" t="s">
        <v>9</v>
      </c>
      <c r="O23" s="362"/>
      <c r="P23" s="362" t="s">
        <v>90</v>
      </c>
      <c r="Q23" s="362" t="s">
        <v>90</v>
      </c>
      <c r="R23" s="362"/>
      <c r="S23" s="361" t="s">
        <v>1607</v>
      </c>
      <c r="T23" s="362"/>
      <c r="U23" s="362"/>
      <c r="V23" s="362" t="s">
        <v>176</v>
      </c>
      <c r="W23" s="362"/>
      <c r="X23" s="362" t="s">
        <v>9</v>
      </c>
      <c r="Y23" s="362" t="s">
        <v>9</v>
      </c>
      <c r="Z23" s="362" t="s">
        <v>90</v>
      </c>
      <c r="AA23" s="366" t="s">
        <v>90</v>
      </c>
      <c r="AB23" s="362" t="s">
        <v>90</v>
      </c>
      <c r="AC23" s="362"/>
      <c r="AD23" s="362"/>
      <c r="AE23" s="362"/>
      <c r="AF23" s="362"/>
      <c r="AG23" s="362"/>
      <c r="AH23" s="362"/>
      <c r="AI23" s="362" t="s">
        <v>7030</v>
      </c>
      <c r="AJ23" s="362" t="s">
        <v>14</v>
      </c>
      <c r="AK23" s="362" t="s">
        <v>40</v>
      </c>
      <c r="AL23" s="362"/>
      <c r="AM23" s="362"/>
      <c r="AN23" s="362"/>
      <c r="AO23" s="362"/>
      <c r="AP23" s="361" t="e">
        <v>#N/A</v>
      </c>
      <c r="AR23">
        <v>1</v>
      </c>
      <c r="AS23" t="s">
        <v>9</v>
      </c>
      <c r="AT23" t="s">
        <v>9</v>
      </c>
    </row>
    <row r="24" spans="2:46" ht="15" customHeight="1" x14ac:dyDescent="0.35">
      <c r="B24" s="362">
        <v>493</v>
      </c>
      <c r="C24" s="362" t="s">
        <v>1608</v>
      </c>
      <c r="D24" s="362" t="s">
        <v>2</v>
      </c>
      <c r="E24" s="368">
        <v>45335</v>
      </c>
      <c r="F24" s="368"/>
      <c r="G24" s="368"/>
      <c r="H24" s="368"/>
      <c r="I24" s="362" t="s">
        <v>57</v>
      </c>
      <c r="J24" s="362" t="s">
        <v>1580</v>
      </c>
      <c r="K24" s="361" t="s">
        <v>1609</v>
      </c>
      <c r="L24" s="362"/>
      <c r="M24" s="362" t="s">
        <v>186</v>
      </c>
      <c r="N24" s="362" t="s">
        <v>9</v>
      </c>
      <c r="O24" s="362"/>
      <c r="P24" s="362" t="s">
        <v>90</v>
      </c>
      <c r="Q24" s="362" t="s">
        <v>90</v>
      </c>
      <c r="R24" s="362"/>
      <c r="S24" s="361" t="s">
        <v>1610</v>
      </c>
      <c r="T24" s="362"/>
      <c r="U24" s="362"/>
      <c r="V24" s="362" t="s">
        <v>176</v>
      </c>
      <c r="W24" s="362"/>
      <c r="X24" s="362" t="s">
        <v>9</v>
      </c>
      <c r="Y24" s="362" t="s">
        <v>9</v>
      </c>
      <c r="Z24" s="362" t="s">
        <v>90</v>
      </c>
      <c r="AA24" s="366" t="s">
        <v>90</v>
      </c>
      <c r="AB24" s="362" t="s">
        <v>90</v>
      </c>
      <c r="AC24" s="362"/>
      <c r="AD24" s="362"/>
      <c r="AE24" s="362"/>
      <c r="AF24" s="362"/>
      <c r="AG24" s="362"/>
      <c r="AH24" s="362"/>
      <c r="AI24" s="362" t="s">
        <v>7030</v>
      </c>
      <c r="AJ24" s="362" t="s">
        <v>14</v>
      </c>
      <c r="AK24" s="362" t="s">
        <v>40</v>
      </c>
      <c r="AL24" s="362"/>
      <c r="AM24" s="362"/>
      <c r="AN24" s="362"/>
      <c r="AO24" s="362"/>
      <c r="AP24" s="361" t="e">
        <v>#N/A</v>
      </c>
      <c r="AR24">
        <v>1</v>
      </c>
      <c r="AS24" t="s">
        <v>9</v>
      </c>
      <c r="AT24" t="s">
        <v>9</v>
      </c>
    </row>
    <row r="25" spans="2:46" ht="15" customHeight="1" x14ac:dyDescent="0.35">
      <c r="B25" s="362">
        <v>494</v>
      </c>
      <c r="C25" s="362" t="s">
        <v>1611</v>
      </c>
      <c r="D25" s="362" t="s">
        <v>2</v>
      </c>
      <c r="E25" s="368">
        <v>45335</v>
      </c>
      <c r="F25" s="368"/>
      <c r="G25" s="368"/>
      <c r="H25" s="368"/>
      <c r="I25" s="362" t="s">
        <v>57</v>
      </c>
      <c r="J25" s="362" t="s">
        <v>1596</v>
      </c>
      <c r="K25" s="361" t="s">
        <v>1612</v>
      </c>
      <c r="L25" s="362"/>
      <c r="M25" s="362" t="s">
        <v>186</v>
      </c>
      <c r="N25" s="362" t="s">
        <v>9</v>
      </c>
      <c r="O25" s="362"/>
      <c r="P25" s="362" t="s">
        <v>90</v>
      </c>
      <c r="Q25" s="362" t="s">
        <v>90</v>
      </c>
      <c r="R25" s="362"/>
      <c r="S25" s="361" t="s">
        <v>1613</v>
      </c>
      <c r="T25" s="362"/>
      <c r="U25" s="362"/>
      <c r="V25" s="362" t="s">
        <v>176</v>
      </c>
      <c r="W25" s="362"/>
      <c r="X25" s="362" t="s">
        <v>9</v>
      </c>
      <c r="Y25" s="362" t="s">
        <v>9</v>
      </c>
      <c r="Z25" s="362" t="s">
        <v>90</v>
      </c>
      <c r="AA25" s="366" t="s">
        <v>90</v>
      </c>
      <c r="AB25" s="362" t="s">
        <v>90</v>
      </c>
      <c r="AC25" s="362"/>
      <c r="AD25" s="362"/>
      <c r="AE25" s="362"/>
      <c r="AF25" s="362"/>
      <c r="AG25" s="362"/>
      <c r="AH25" s="362"/>
      <c r="AI25" s="362" t="s">
        <v>7030</v>
      </c>
      <c r="AJ25" s="362" t="s">
        <v>14</v>
      </c>
      <c r="AK25" s="362" t="s">
        <v>40</v>
      </c>
      <c r="AL25" s="362"/>
      <c r="AM25" s="362"/>
      <c r="AN25" s="362"/>
      <c r="AO25" s="362"/>
      <c r="AP25" s="361" t="e">
        <v>#N/A</v>
      </c>
      <c r="AR25">
        <v>1</v>
      </c>
      <c r="AS25" t="s">
        <v>9</v>
      </c>
      <c r="AT25" t="s">
        <v>9</v>
      </c>
    </row>
    <row r="26" spans="2:46" ht="15" customHeight="1" x14ac:dyDescent="0.35">
      <c r="B26" s="362">
        <v>495</v>
      </c>
      <c r="C26" s="362" t="s">
        <v>1614</v>
      </c>
      <c r="D26" s="362" t="s">
        <v>2</v>
      </c>
      <c r="E26" s="368">
        <v>45335</v>
      </c>
      <c r="F26" s="368"/>
      <c r="G26" s="368"/>
      <c r="H26" s="368"/>
      <c r="I26" s="362" t="s">
        <v>57</v>
      </c>
      <c r="J26" s="362" t="s">
        <v>1596</v>
      </c>
      <c r="K26" s="361" t="s">
        <v>1615</v>
      </c>
      <c r="L26" s="362"/>
      <c r="M26" s="362" t="s">
        <v>186</v>
      </c>
      <c r="N26" s="362" t="s">
        <v>9</v>
      </c>
      <c r="O26" s="362"/>
      <c r="P26" s="362" t="s">
        <v>90</v>
      </c>
      <c r="Q26" s="362" t="s">
        <v>90</v>
      </c>
      <c r="R26" s="362"/>
      <c r="S26" s="361" t="s">
        <v>1616</v>
      </c>
      <c r="T26" s="362"/>
      <c r="U26" s="362"/>
      <c r="V26" s="362" t="s">
        <v>176</v>
      </c>
      <c r="W26" s="362"/>
      <c r="X26" s="362" t="s">
        <v>9</v>
      </c>
      <c r="Y26" s="362" t="s">
        <v>9</v>
      </c>
      <c r="Z26" s="362" t="s">
        <v>90</v>
      </c>
      <c r="AA26" s="366" t="s">
        <v>90</v>
      </c>
      <c r="AB26" s="362" t="s">
        <v>90</v>
      </c>
      <c r="AC26" s="362"/>
      <c r="AD26" s="362"/>
      <c r="AE26" s="362"/>
      <c r="AF26" s="362"/>
      <c r="AG26" s="362"/>
      <c r="AH26" s="362"/>
      <c r="AI26" s="362" t="s">
        <v>7030</v>
      </c>
      <c r="AJ26" s="362" t="s">
        <v>14</v>
      </c>
      <c r="AK26" s="362" t="s">
        <v>40</v>
      </c>
      <c r="AL26" s="362"/>
      <c r="AM26" s="362"/>
      <c r="AN26" s="362"/>
      <c r="AO26" s="362"/>
      <c r="AP26" s="361" t="e">
        <v>#N/A</v>
      </c>
      <c r="AR26">
        <v>1</v>
      </c>
      <c r="AS26" t="s">
        <v>9</v>
      </c>
      <c r="AT26" t="s">
        <v>9</v>
      </c>
    </row>
    <row r="27" spans="2:46" ht="15" customHeight="1" x14ac:dyDescent="0.35">
      <c r="B27" s="362">
        <v>496</v>
      </c>
      <c r="C27" s="362" t="s">
        <v>1617</v>
      </c>
      <c r="D27" s="362" t="s">
        <v>2</v>
      </c>
      <c r="E27" s="368">
        <v>45139</v>
      </c>
      <c r="F27" s="368"/>
      <c r="G27" s="368"/>
      <c r="H27" s="368"/>
      <c r="I27" s="362" t="s">
        <v>77</v>
      </c>
      <c r="J27" s="362" t="s">
        <v>1584</v>
      </c>
      <c r="K27" s="361" t="s">
        <v>1618</v>
      </c>
      <c r="L27" s="362"/>
      <c r="M27" s="362" t="s">
        <v>186</v>
      </c>
      <c r="N27" s="362" t="s">
        <v>9</v>
      </c>
      <c r="O27" s="362"/>
      <c r="P27" s="362" t="s">
        <v>90</v>
      </c>
      <c r="Q27" s="362" t="s">
        <v>90</v>
      </c>
      <c r="R27" s="362" t="s">
        <v>46</v>
      </c>
      <c r="S27" s="361" t="s">
        <v>90</v>
      </c>
      <c r="T27" s="362"/>
      <c r="U27" s="362"/>
      <c r="V27" s="362" t="s">
        <v>133</v>
      </c>
      <c r="W27" s="362"/>
      <c r="X27" s="362" t="s">
        <v>9</v>
      </c>
      <c r="Y27" s="362" t="s">
        <v>46</v>
      </c>
      <c r="Z27" s="362" t="s">
        <v>90</v>
      </c>
      <c r="AA27" s="366" t="s">
        <v>90</v>
      </c>
      <c r="AB27" s="362" t="s">
        <v>90</v>
      </c>
      <c r="AC27" s="362"/>
      <c r="AD27" s="362"/>
      <c r="AE27" s="362"/>
      <c r="AF27" s="362"/>
      <c r="AG27" s="362"/>
      <c r="AH27" s="362"/>
      <c r="AI27" s="362" t="s">
        <v>7027</v>
      </c>
      <c r="AJ27" s="362" t="s">
        <v>21</v>
      </c>
      <c r="AK27" s="362" t="s">
        <v>40</v>
      </c>
      <c r="AL27" s="362"/>
      <c r="AM27" s="362"/>
      <c r="AN27" s="362"/>
      <c r="AO27" s="362"/>
      <c r="AP27" s="361"/>
      <c r="AR27">
        <v>1</v>
      </c>
      <c r="AS27" t="s">
        <v>9</v>
      </c>
      <c r="AT27" t="s">
        <v>9</v>
      </c>
    </row>
    <row r="28" spans="2:46" ht="15" customHeight="1" x14ac:dyDescent="0.35">
      <c r="B28" s="362">
        <v>497</v>
      </c>
      <c r="C28" s="362" t="s">
        <v>1619</v>
      </c>
      <c r="D28" s="362" t="s">
        <v>2</v>
      </c>
      <c r="E28" s="368">
        <v>45335</v>
      </c>
      <c r="F28" s="368"/>
      <c r="G28" s="368"/>
      <c r="H28" s="368"/>
      <c r="I28" s="362" t="s">
        <v>57</v>
      </c>
      <c r="J28" s="362" t="s">
        <v>1596</v>
      </c>
      <c r="K28" s="361" t="s">
        <v>1620</v>
      </c>
      <c r="L28" s="362"/>
      <c r="M28" s="362" t="s">
        <v>186</v>
      </c>
      <c r="N28" s="362" t="s">
        <v>9</v>
      </c>
      <c r="O28" s="362"/>
      <c r="P28" s="362" t="s">
        <v>90</v>
      </c>
      <c r="Q28" s="362" t="s">
        <v>90</v>
      </c>
      <c r="R28" s="362"/>
      <c r="S28" s="361" t="s">
        <v>1621</v>
      </c>
      <c r="T28" s="362"/>
      <c r="U28" s="362"/>
      <c r="V28" s="362" t="s">
        <v>176</v>
      </c>
      <c r="W28" s="362"/>
      <c r="X28" s="362" t="s">
        <v>9</v>
      </c>
      <c r="Y28" s="362" t="s">
        <v>9</v>
      </c>
      <c r="Z28" s="362" t="s">
        <v>90</v>
      </c>
      <c r="AA28" s="366" t="s">
        <v>90</v>
      </c>
      <c r="AB28" s="362" t="s">
        <v>90</v>
      </c>
      <c r="AC28" s="362"/>
      <c r="AD28" s="362"/>
      <c r="AE28" s="362"/>
      <c r="AF28" s="362"/>
      <c r="AG28" s="362"/>
      <c r="AH28" s="362"/>
      <c r="AI28" s="362" t="s">
        <v>7030</v>
      </c>
      <c r="AJ28" s="362" t="s">
        <v>14</v>
      </c>
      <c r="AK28" s="362" t="s">
        <v>40</v>
      </c>
      <c r="AL28" s="362"/>
      <c r="AM28" s="362"/>
      <c r="AN28" s="362"/>
      <c r="AO28" s="362"/>
      <c r="AP28" s="361" t="e">
        <v>#N/A</v>
      </c>
      <c r="AR28">
        <v>1</v>
      </c>
      <c r="AS28" t="s">
        <v>9</v>
      </c>
      <c r="AT28" t="s">
        <v>9</v>
      </c>
    </row>
    <row r="29" spans="2:46" ht="15" customHeight="1" x14ac:dyDescent="0.35">
      <c r="B29" s="362">
        <v>498</v>
      </c>
      <c r="C29" s="362" t="s">
        <v>1622</v>
      </c>
      <c r="D29" s="362" t="s">
        <v>2</v>
      </c>
      <c r="E29" s="368">
        <v>45335</v>
      </c>
      <c r="F29" s="368"/>
      <c r="G29" s="368"/>
      <c r="H29" s="368"/>
      <c r="I29" s="362" t="s">
        <v>57</v>
      </c>
      <c r="J29" s="362" t="s">
        <v>1580</v>
      </c>
      <c r="K29" s="361" t="s">
        <v>1623</v>
      </c>
      <c r="L29" s="362"/>
      <c r="M29" s="362" t="s">
        <v>186</v>
      </c>
      <c r="N29" s="362" t="s">
        <v>9</v>
      </c>
      <c r="O29" s="362"/>
      <c r="P29" s="362" t="s">
        <v>90</v>
      </c>
      <c r="Q29" s="362" t="s">
        <v>90</v>
      </c>
      <c r="R29" s="362"/>
      <c r="S29" s="361" t="s">
        <v>90</v>
      </c>
      <c r="T29" s="362"/>
      <c r="U29" s="362"/>
      <c r="V29" s="362" t="s">
        <v>176</v>
      </c>
      <c r="W29" s="362"/>
      <c r="X29" s="362" t="s">
        <v>9</v>
      </c>
      <c r="Y29" s="362" t="s">
        <v>9</v>
      </c>
      <c r="Z29" s="362" t="s">
        <v>90</v>
      </c>
      <c r="AA29" s="366" t="s">
        <v>90</v>
      </c>
      <c r="AB29" s="362" t="s">
        <v>90</v>
      </c>
      <c r="AC29" s="362"/>
      <c r="AD29" s="362"/>
      <c r="AE29" s="362"/>
      <c r="AF29" s="362"/>
      <c r="AG29" s="362"/>
      <c r="AH29" s="362"/>
      <c r="AI29" s="362" t="s">
        <v>7030</v>
      </c>
      <c r="AJ29" s="362" t="s">
        <v>14</v>
      </c>
      <c r="AK29" s="362" t="s">
        <v>40</v>
      </c>
      <c r="AL29" s="362"/>
      <c r="AM29" s="362"/>
      <c r="AN29" s="362"/>
      <c r="AO29" s="362"/>
      <c r="AP29" s="361" t="e">
        <v>#N/A</v>
      </c>
      <c r="AR29">
        <v>1</v>
      </c>
      <c r="AS29" t="s">
        <v>9</v>
      </c>
      <c r="AT29" t="s">
        <v>9</v>
      </c>
    </row>
    <row r="30" spans="2:46" ht="15" customHeight="1" x14ac:dyDescent="0.35">
      <c r="B30" s="362">
        <v>499</v>
      </c>
      <c r="C30" s="362" t="s">
        <v>1624</v>
      </c>
      <c r="D30" s="362" t="s">
        <v>2</v>
      </c>
      <c r="E30" s="368">
        <v>45335</v>
      </c>
      <c r="F30" s="368"/>
      <c r="G30" s="368"/>
      <c r="H30" s="368"/>
      <c r="I30" s="362" t="s">
        <v>57</v>
      </c>
      <c r="J30" s="362" t="s">
        <v>1580</v>
      </c>
      <c r="K30" s="361" t="s">
        <v>1625</v>
      </c>
      <c r="L30" s="362"/>
      <c r="M30" s="362" t="s">
        <v>186</v>
      </c>
      <c r="N30" s="362" t="s">
        <v>9</v>
      </c>
      <c r="O30" s="362"/>
      <c r="P30" s="362" t="s">
        <v>90</v>
      </c>
      <c r="Q30" s="362" t="s">
        <v>90</v>
      </c>
      <c r="R30" s="362"/>
      <c r="S30" s="361" t="s">
        <v>90</v>
      </c>
      <c r="T30" s="362"/>
      <c r="U30" s="362"/>
      <c r="V30" s="362" t="s">
        <v>176</v>
      </c>
      <c r="W30" s="362"/>
      <c r="X30" s="362" t="s">
        <v>9</v>
      </c>
      <c r="Y30" s="362" t="s">
        <v>9</v>
      </c>
      <c r="Z30" s="362" t="s">
        <v>90</v>
      </c>
      <c r="AA30" s="366" t="s">
        <v>90</v>
      </c>
      <c r="AB30" s="362" t="s">
        <v>90</v>
      </c>
      <c r="AC30" s="362"/>
      <c r="AD30" s="362"/>
      <c r="AE30" s="362"/>
      <c r="AF30" s="362"/>
      <c r="AG30" s="362"/>
      <c r="AH30" s="362"/>
      <c r="AI30" s="362" t="s">
        <v>7030</v>
      </c>
      <c r="AJ30" s="362" t="s">
        <v>14</v>
      </c>
      <c r="AK30" s="362" t="s">
        <v>40</v>
      </c>
      <c r="AL30" s="362"/>
      <c r="AM30" s="362"/>
      <c r="AN30" s="362"/>
      <c r="AO30" s="362"/>
      <c r="AP30" s="361" t="e">
        <v>#N/A</v>
      </c>
      <c r="AR30">
        <v>1</v>
      </c>
      <c r="AS30" t="s">
        <v>9</v>
      </c>
      <c r="AT30" t="s">
        <v>9</v>
      </c>
    </row>
    <row r="31" spans="2:46" ht="15" customHeight="1" x14ac:dyDescent="0.35">
      <c r="B31" s="362">
        <v>500</v>
      </c>
      <c r="C31" s="362" t="s">
        <v>1626</v>
      </c>
      <c r="D31" s="362" t="s">
        <v>2</v>
      </c>
      <c r="E31" s="368">
        <v>45335</v>
      </c>
      <c r="F31" s="368"/>
      <c r="G31" s="368"/>
      <c r="H31" s="368"/>
      <c r="I31" s="362" t="s">
        <v>57</v>
      </c>
      <c r="J31" s="362" t="s">
        <v>1580</v>
      </c>
      <c r="K31" s="361" t="s">
        <v>1627</v>
      </c>
      <c r="L31" s="362"/>
      <c r="M31" s="362" t="s">
        <v>186</v>
      </c>
      <c r="N31" s="362" t="s">
        <v>9</v>
      </c>
      <c r="O31" s="362"/>
      <c r="P31" s="362" t="s">
        <v>90</v>
      </c>
      <c r="Q31" s="362" t="s">
        <v>90</v>
      </c>
      <c r="R31" s="362"/>
      <c r="S31" s="361" t="s">
        <v>1628</v>
      </c>
      <c r="T31" s="362"/>
      <c r="U31" s="362"/>
      <c r="V31" s="362" t="s">
        <v>176</v>
      </c>
      <c r="W31" s="362"/>
      <c r="X31" s="362" t="s">
        <v>9</v>
      </c>
      <c r="Y31" s="362" t="s">
        <v>9</v>
      </c>
      <c r="Z31" s="362" t="s">
        <v>90</v>
      </c>
      <c r="AA31" s="366" t="s">
        <v>90</v>
      </c>
      <c r="AB31" s="362" t="s">
        <v>90</v>
      </c>
      <c r="AC31" s="362"/>
      <c r="AD31" s="362"/>
      <c r="AE31" s="362"/>
      <c r="AF31" s="362"/>
      <c r="AG31" s="362"/>
      <c r="AH31" s="362"/>
      <c r="AI31" s="362" t="s">
        <v>7030</v>
      </c>
      <c r="AJ31" s="362" t="s">
        <v>14</v>
      </c>
      <c r="AK31" s="362" t="s">
        <v>40</v>
      </c>
      <c r="AL31" s="362"/>
      <c r="AM31" s="362"/>
      <c r="AN31" s="362"/>
      <c r="AO31" s="362"/>
      <c r="AP31" s="361" t="e">
        <v>#N/A</v>
      </c>
      <c r="AR31">
        <v>1</v>
      </c>
      <c r="AS31" t="s">
        <v>9</v>
      </c>
      <c r="AT31" t="s">
        <v>9</v>
      </c>
    </row>
    <row r="32" spans="2:46" ht="15" customHeight="1" x14ac:dyDescent="0.35">
      <c r="B32" s="362">
        <v>501</v>
      </c>
      <c r="C32" s="362" t="s">
        <v>1629</v>
      </c>
      <c r="D32" s="362" t="s">
        <v>2</v>
      </c>
      <c r="E32" s="368">
        <v>45338</v>
      </c>
      <c r="F32" s="368"/>
      <c r="G32" s="368"/>
      <c r="H32" s="368"/>
      <c r="I32" s="362" t="s">
        <v>65</v>
      </c>
      <c r="J32" s="362" t="s">
        <v>90</v>
      </c>
      <c r="K32" s="361" t="s">
        <v>1630</v>
      </c>
      <c r="L32" s="362"/>
      <c r="M32" s="362" t="s">
        <v>186</v>
      </c>
      <c r="N32" s="362" t="s">
        <v>9</v>
      </c>
      <c r="O32" s="362"/>
      <c r="P32" s="362" t="s">
        <v>90</v>
      </c>
      <c r="Q32" s="362" t="s">
        <v>90</v>
      </c>
      <c r="R32" s="362"/>
      <c r="S32" s="361" t="s">
        <v>90</v>
      </c>
      <c r="T32" s="362"/>
      <c r="U32" s="362"/>
      <c r="V32" s="362" t="s">
        <v>202</v>
      </c>
      <c r="W32" s="362"/>
      <c r="X32" s="362" t="s">
        <v>9</v>
      </c>
      <c r="Y32" s="362" t="s">
        <v>9</v>
      </c>
      <c r="Z32" s="362" t="s">
        <v>90</v>
      </c>
      <c r="AA32" s="366" t="s">
        <v>90</v>
      </c>
      <c r="AB32" s="362" t="s">
        <v>90</v>
      </c>
      <c r="AC32" s="362"/>
      <c r="AD32" s="362"/>
      <c r="AE32" s="362"/>
      <c r="AF32" s="362"/>
      <c r="AG32" s="362"/>
      <c r="AH32" s="362"/>
      <c r="AI32" s="362" t="s">
        <v>7032</v>
      </c>
      <c r="AJ32" s="362" t="s">
        <v>19</v>
      </c>
      <c r="AK32" s="362" t="s">
        <v>40</v>
      </c>
      <c r="AL32" s="362"/>
      <c r="AM32" s="362"/>
      <c r="AN32" s="362"/>
      <c r="AO32" s="362"/>
      <c r="AP32" s="361" t="e">
        <v>#N/A</v>
      </c>
      <c r="AR32">
        <v>1</v>
      </c>
      <c r="AS32" t="s">
        <v>9</v>
      </c>
      <c r="AT32" t="s">
        <v>9</v>
      </c>
    </row>
    <row r="33" spans="2:46" ht="15" customHeight="1" x14ac:dyDescent="0.35">
      <c r="B33" s="362">
        <v>502</v>
      </c>
      <c r="C33" s="362" t="s">
        <v>1631</v>
      </c>
      <c r="D33" s="362" t="s">
        <v>2</v>
      </c>
      <c r="E33" s="368">
        <v>45338</v>
      </c>
      <c r="F33" s="368"/>
      <c r="G33" s="368"/>
      <c r="H33" s="368"/>
      <c r="I33" s="362" t="s">
        <v>65</v>
      </c>
      <c r="J33" s="362" t="s">
        <v>90</v>
      </c>
      <c r="K33" s="361" t="s">
        <v>1632</v>
      </c>
      <c r="L33" s="362"/>
      <c r="M33" s="362" t="s">
        <v>186</v>
      </c>
      <c r="N33" s="362" t="s">
        <v>9</v>
      </c>
      <c r="O33" s="362"/>
      <c r="P33" s="362" t="s">
        <v>90</v>
      </c>
      <c r="Q33" s="362" t="s">
        <v>90</v>
      </c>
      <c r="R33" s="362"/>
      <c r="S33" s="361" t="s">
        <v>90</v>
      </c>
      <c r="T33" s="362"/>
      <c r="U33" s="362"/>
      <c r="V33" s="362" t="s">
        <v>202</v>
      </c>
      <c r="W33" s="362"/>
      <c r="X33" s="362" t="s">
        <v>9</v>
      </c>
      <c r="Y33" s="362" t="s">
        <v>9</v>
      </c>
      <c r="Z33" s="362" t="s">
        <v>90</v>
      </c>
      <c r="AA33" s="366" t="s">
        <v>90</v>
      </c>
      <c r="AB33" s="362" t="s">
        <v>90</v>
      </c>
      <c r="AC33" s="362"/>
      <c r="AD33" s="362"/>
      <c r="AE33" s="362"/>
      <c r="AF33" s="362"/>
      <c r="AG33" s="362"/>
      <c r="AH33" s="362"/>
      <c r="AI33" s="362" t="s">
        <v>7032</v>
      </c>
      <c r="AJ33" s="362" t="s">
        <v>19</v>
      </c>
      <c r="AK33" s="362" t="s">
        <v>40</v>
      </c>
      <c r="AL33" s="362"/>
      <c r="AM33" s="362"/>
      <c r="AN33" s="362"/>
      <c r="AO33" s="362"/>
      <c r="AP33" s="361" t="e">
        <v>#N/A</v>
      </c>
      <c r="AR33">
        <v>1</v>
      </c>
      <c r="AS33" t="s">
        <v>9</v>
      </c>
      <c r="AT33" t="s">
        <v>9</v>
      </c>
    </row>
    <row r="34" spans="2:46" ht="15" customHeight="1" x14ac:dyDescent="0.35">
      <c r="B34" s="362">
        <v>503</v>
      </c>
      <c r="C34" s="362" t="s">
        <v>1633</v>
      </c>
      <c r="D34" s="362" t="s">
        <v>2</v>
      </c>
      <c r="E34" s="368">
        <v>45338</v>
      </c>
      <c r="F34" s="368"/>
      <c r="G34" s="368"/>
      <c r="H34" s="368"/>
      <c r="I34" s="362" t="s">
        <v>77</v>
      </c>
      <c r="J34" s="362" t="s">
        <v>1634</v>
      </c>
      <c r="K34" s="361" t="s">
        <v>1635</v>
      </c>
      <c r="L34" s="362"/>
      <c r="M34" s="362" t="s">
        <v>186</v>
      </c>
      <c r="N34" s="362" t="s">
        <v>1548</v>
      </c>
      <c r="O34" s="362"/>
      <c r="P34" s="362" t="s">
        <v>90</v>
      </c>
      <c r="Q34" s="362" t="s">
        <v>90</v>
      </c>
      <c r="R34" s="362" t="s">
        <v>8</v>
      </c>
      <c r="S34" s="361" t="s">
        <v>1636</v>
      </c>
      <c r="T34" s="362"/>
      <c r="U34" s="362"/>
      <c r="V34" s="362" t="s">
        <v>133</v>
      </c>
      <c r="W34" s="362"/>
      <c r="X34" s="362"/>
      <c r="Y34" s="362" t="s">
        <v>45</v>
      </c>
      <c r="Z34" s="362" t="s">
        <v>90</v>
      </c>
      <c r="AA34" s="366" t="s">
        <v>90</v>
      </c>
      <c r="AB34" s="362" t="s">
        <v>90</v>
      </c>
      <c r="AC34" s="362"/>
      <c r="AD34" s="362"/>
      <c r="AE34" s="362"/>
      <c r="AF34" s="362"/>
      <c r="AG34" s="362"/>
      <c r="AH34" s="362"/>
      <c r="AI34" s="362" t="s">
        <v>7027</v>
      </c>
      <c r="AJ34" s="362" t="s">
        <v>21</v>
      </c>
      <c r="AK34" s="362" t="s">
        <v>39</v>
      </c>
      <c r="AL34" s="362"/>
      <c r="AM34" s="362"/>
      <c r="AN34" s="362"/>
      <c r="AO34" s="368">
        <v>45924</v>
      </c>
      <c r="AP34" s="361" t="s">
        <v>1637</v>
      </c>
      <c r="AR34">
        <v>1</v>
      </c>
      <c r="AS34" t="s">
        <v>539</v>
      </c>
      <c r="AT34" t="s">
        <v>5840</v>
      </c>
    </row>
    <row r="35" spans="2:46" ht="15" customHeight="1" x14ac:dyDescent="0.35">
      <c r="B35" s="362">
        <v>504</v>
      </c>
      <c r="C35" s="362" t="s">
        <v>1638</v>
      </c>
      <c r="D35" s="362" t="s">
        <v>2</v>
      </c>
      <c r="E35" s="368">
        <v>45338</v>
      </c>
      <c r="F35" s="368"/>
      <c r="G35" s="368"/>
      <c r="H35" s="368"/>
      <c r="I35" s="362" t="s">
        <v>65</v>
      </c>
      <c r="J35" s="362" t="s">
        <v>90</v>
      </c>
      <c r="K35" s="361" t="s">
        <v>1639</v>
      </c>
      <c r="L35" s="362"/>
      <c r="M35" s="362" t="s">
        <v>186</v>
      </c>
      <c r="N35" s="362" t="s">
        <v>9</v>
      </c>
      <c r="O35" s="362"/>
      <c r="P35" s="362" t="s">
        <v>90</v>
      </c>
      <c r="Q35" s="362" t="s">
        <v>90</v>
      </c>
      <c r="R35" s="362"/>
      <c r="S35" s="361" t="s">
        <v>90</v>
      </c>
      <c r="T35" s="362"/>
      <c r="U35" s="362"/>
      <c r="V35" s="362" t="s">
        <v>202</v>
      </c>
      <c r="W35" s="362"/>
      <c r="X35" s="362" t="s">
        <v>9</v>
      </c>
      <c r="Y35" s="362" t="s">
        <v>9</v>
      </c>
      <c r="Z35" s="362" t="s">
        <v>90</v>
      </c>
      <c r="AA35" s="366" t="s">
        <v>90</v>
      </c>
      <c r="AB35" s="362" t="s">
        <v>90</v>
      </c>
      <c r="AC35" s="362"/>
      <c r="AD35" s="362"/>
      <c r="AE35" s="362"/>
      <c r="AF35" s="362"/>
      <c r="AG35" s="362"/>
      <c r="AH35" s="362"/>
      <c r="AI35" s="362" t="s">
        <v>7032</v>
      </c>
      <c r="AJ35" s="362" t="s">
        <v>19</v>
      </c>
      <c r="AK35" s="362" t="s">
        <v>40</v>
      </c>
      <c r="AL35" s="362"/>
      <c r="AM35" s="362"/>
      <c r="AN35" s="362"/>
      <c r="AO35" s="362"/>
      <c r="AP35" s="361" t="e">
        <v>#N/A</v>
      </c>
      <c r="AR35">
        <v>1</v>
      </c>
      <c r="AS35" t="s">
        <v>9</v>
      </c>
      <c r="AT35" t="s">
        <v>9</v>
      </c>
    </row>
    <row r="36" spans="2:46" ht="15" customHeight="1" x14ac:dyDescent="0.35">
      <c r="B36" s="362">
        <v>505</v>
      </c>
      <c r="C36" s="362" t="s">
        <v>1640</v>
      </c>
      <c r="D36" s="362" t="s">
        <v>2</v>
      </c>
      <c r="E36" s="368">
        <v>45338</v>
      </c>
      <c r="F36" s="368"/>
      <c r="G36" s="368"/>
      <c r="H36" s="368"/>
      <c r="I36" s="362" t="s">
        <v>57</v>
      </c>
      <c r="J36" s="362" t="s">
        <v>1580</v>
      </c>
      <c r="K36" s="361" t="s">
        <v>1641</v>
      </c>
      <c r="L36" s="362"/>
      <c r="M36" s="362" t="s">
        <v>186</v>
      </c>
      <c r="N36" s="362" t="s">
        <v>9</v>
      </c>
      <c r="O36" s="362"/>
      <c r="P36" s="362" t="s">
        <v>90</v>
      </c>
      <c r="Q36" s="362" t="s">
        <v>90</v>
      </c>
      <c r="R36" s="362"/>
      <c r="S36" s="361" t="s">
        <v>1642</v>
      </c>
      <c r="T36" s="362"/>
      <c r="U36" s="362"/>
      <c r="V36" s="362" t="s">
        <v>176</v>
      </c>
      <c r="W36" s="362"/>
      <c r="X36" s="362" t="s">
        <v>9</v>
      </c>
      <c r="Y36" s="362" t="s">
        <v>9</v>
      </c>
      <c r="Z36" s="362" t="s">
        <v>90</v>
      </c>
      <c r="AA36" s="366" t="s">
        <v>90</v>
      </c>
      <c r="AB36" s="362" t="s">
        <v>90</v>
      </c>
      <c r="AC36" s="362"/>
      <c r="AD36" s="362"/>
      <c r="AE36" s="362"/>
      <c r="AF36" s="362"/>
      <c r="AG36" s="362"/>
      <c r="AH36" s="362"/>
      <c r="AI36" s="362" t="s">
        <v>7030</v>
      </c>
      <c r="AJ36" s="362" t="s">
        <v>14</v>
      </c>
      <c r="AK36" s="362" t="s">
        <v>40</v>
      </c>
      <c r="AL36" s="362"/>
      <c r="AM36" s="362"/>
      <c r="AN36" s="362"/>
      <c r="AO36" s="362"/>
      <c r="AP36" s="361" t="e">
        <v>#N/A</v>
      </c>
      <c r="AR36">
        <v>1</v>
      </c>
      <c r="AS36" t="s">
        <v>9</v>
      </c>
      <c r="AT36" t="s">
        <v>9</v>
      </c>
    </row>
    <row r="37" spans="2:46" ht="15" customHeight="1" x14ac:dyDescent="0.35">
      <c r="B37" s="362">
        <v>506</v>
      </c>
      <c r="C37" s="362" t="s">
        <v>1643</v>
      </c>
      <c r="D37" s="362" t="s">
        <v>2</v>
      </c>
      <c r="E37" s="368">
        <v>45338</v>
      </c>
      <c r="F37" s="368"/>
      <c r="G37" s="368"/>
      <c r="H37" s="368"/>
      <c r="I37" s="362" t="s">
        <v>57</v>
      </c>
      <c r="J37" s="362" t="s">
        <v>1596</v>
      </c>
      <c r="K37" s="361" t="s">
        <v>1644</v>
      </c>
      <c r="L37" s="362"/>
      <c r="M37" s="362" t="s">
        <v>186</v>
      </c>
      <c r="N37" s="362" t="s">
        <v>9</v>
      </c>
      <c r="O37" s="362"/>
      <c r="P37" s="362" t="s">
        <v>90</v>
      </c>
      <c r="Q37" s="362" t="s">
        <v>90</v>
      </c>
      <c r="R37" s="362"/>
      <c r="S37" s="361" t="s">
        <v>1645</v>
      </c>
      <c r="T37" s="362"/>
      <c r="U37" s="362"/>
      <c r="V37" s="362" t="s">
        <v>176</v>
      </c>
      <c r="W37" s="362"/>
      <c r="X37" s="362" t="s">
        <v>9</v>
      </c>
      <c r="Y37" s="362" t="s">
        <v>9</v>
      </c>
      <c r="Z37" s="362" t="s">
        <v>90</v>
      </c>
      <c r="AA37" s="366" t="s">
        <v>90</v>
      </c>
      <c r="AB37" s="362" t="s">
        <v>90</v>
      </c>
      <c r="AC37" s="362"/>
      <c r="AD37" s="362"/>
      <c r="AE37" s="362"/>
      <c r="AF37" s="362"/>
      <c r="AG37" s="362"/>
      <c r="AH37" s="362"/>
      <c r="AI37" s="362" t="s">
        <v>7030</v>
      </c>
      <c r="AJ37" s="362" t="s">
        <v>14</v>
      </c>
      <c r="AK37" s="362" t="s">
        <v>40</v>
      </c>
      <c r="AL37" s="362"/>
      <c r="AM37" s="362"/>
      <c r="AN37" s="362"/>
      <c r="AO37" s="362"/>
      <c r="AP37" s="361" t="e">
        <v>#N/A</v>
      </c>
      <c r="AR37">
        <v>1</v>
      </c>
      <c r="AS37" t="s">
        <v>9</v>
      </c>
      <c r="AT37" t="s">
        <v>9</v>
      </c>
    </row>
    <row r="38" spans="2:46" ht="15" customHeight="1" x14ac:dyDescent="0.35">
      <c r="B38" s="362">
        <v>507</v>
      </c>
      <c r="C38" s="362" t="s">
        <v>1646</v>
      </c>
      <c r="D38" s="362" t="s">
        <v>2</v>
      </c>
      <c r="E38" s="368">
        <v>45139</v>
      </c>
      <c r="F38" s="368"/>
      <c r="G38" s="368"/>
      <c r="H38" s="368"/>
      <c r="I38" s="362" t="s">
        <v>77</v>
      </c>
      <c r="J38" s="362" t="s">
        <v>1542</v>
      </c>
      <c r="K38" s="361" t="s">
        <v>1647</v>
      </c>
      <c r="L38" s="362"/>
      <c r="M38" s="362" t="s">
        <v>186</v>
      </c>
      <c r="N38" s="362" t="s">
        <v>1548</v>
      </c>
      <c r="O38" s="362"/>
      <c r="P38" s="362" t="s">
        <v>90</v>
      </c>
      <c r="Q38" s="362" t="s">
        <v>90</v>
      </c>
      <c r="R38" s="362" t="s">
        <v>8</v>
      </c>
      <c r="S38" s="361" t="s">
        <v>1648</v>
      </c>
      <c r="T38" s="362"/>
      <c r="U38" s="362"/>
      <c r="V38" s="362" t="s">
        <v>133</v>
      </c>
      <c r="W38" s="362"/>
      <c r="X38" s="362"/>
      <c r="Y38" s="362" t="s">
        <v>45</v>
      </c>
      <c r="Z38" s="362" t="s">
        <v>90</v>
      </c>
      <c r="AA38" s="366" t="s">
        <v>90</v>
      </c>
      <c r="AB38" s="362" t="s">
        <v>90</v>
      </c>
      <c r="AC38" s="362"/>
      <c r="AD38" s="362"/>
      <c r="AE38" s="362"/>
      <c r="AF38" s="362"/>
      <c r="AG38" s="362"/>
      <c r="AH38" s="362"/>
      <c r="AI38" s="362" t="s">
        <v>7027</v>
      </c>
      <c r="AJ38" s="362" t="s">
        <v>21</v>
      </c>
      <c r="AK38" s="362" t="s">
        <v>39</v>
      </c>
      <c r="AL38" s="362"/>
      <c r="AM38" s="362"/>
      <c r="AN38" s="362"/>
      <c r="AO38" s="368">
        <v>45924</v>
      </c>
      <c r="AP38" s="361" t="s">
        <v>680</v>
      </c>
      <c r="AR38">
        <v>1</v>
      </c>
      <c r="AS38" t="s">
        <v>539</v>
      </c>
      <c r="AT38" t="s">
        <v>5840</v>
      </c>
    </row>
    <row r="39" spans="2:46" ht="15" customHeight="1" x14ac:dyDescent="0.35">
      <c r="B39" s="362">
        <v>508</v>
      </c>
      <c r="C39" s="362" t="s">
        <v>1649</v>
      </c>
      <c r="D39" s="362" t="s">
        <v>2</v>
      </c>
      <c r="E39" s="368">
        <v>45338</v>
      </c>
      <c r="F39" s="368"/>
      <c r="G39" s="368"/>
      <c r="H39" s="368"/>
      <c r="I39" s="362" t="s">
        <v>57</v>
      </c>
      <c r="J39" s="362" t="s">
        <v>1580</v>
      </c>
      <c r="K39" s="361" t="s">
        <v>1650</v>
      </c>
      <c r="L39" s="362"/>
      <c r="M39" s="362" t="s">
        <v>186</v>
      </c>
      <c r="N39" s="362" t="s">
        <v>9</v>
      </c>
      <c r="O39" s="362"/>
      <c r="P39" s="362" t="s">
        <v>90</v>
      </c>
      <c r="Q39" s="362" t="s">
        <v>90</v>
      </c>
      <c r="R39" s="362"/>
      <c r="S39" s="361" t="s">
        <v>1651</v>
      </c>
      <c r="T39" s="362"/>
      <c r="U39" s="362"/>
      <c r="V39" s="362" t="s">
        <v>176</v>
      </c>
      <c r="W39" s="362"/>
      <c r="X39" s="362" t="s">
        <v>9</v>
      </c>
      <c r="Y39" s="362" t="s">
        <v>9</v>
      </c>
      <c r="Z39" s="362" t="s">
        <v>90</v>
      </c>
      <c r="AA39" s="366" t="s">
        <v>90</v>
      </c>
      <c r="AB39" s="362" t="s">
        <v>90</v>
      </c>
      <c r="AC39" s="362"/>
      <c r="AD39" s="362"/>
      <c r="AE39" s="362"/>
      <c r="AF39" s="362"/>
      <c r="AG39" s="362"/>
      <c r="AH39" s="362"/>
      <c r="AI39" s="362" t="s">
        <v>7030</v>
      </c>
      <c r="AJ39" s="362" t="s">
        <v>14</v>
      </c>
      <c r="AK39" s="362" t="s">
        <v>40</v>
      </c>
      <c r="AL39" s="362"/>
      <c r="AM39" s="362"/>
      <c r="AN39" s="362"/>
      <c r="AO39" s="362"/>
      <c r="AP39" s="361" t="e">
        <v>#N/A</v>
      </c>
      <c r="AR39">
        <v>1</v>
      </c>
      <c r="AS39" t="s">
        <v>9</v>
      </c>
      <c r="AT39" t="s">
        <v>9</v>
      </c>
    </row>
    <row r="40" spans="2:46" ht="15" customHeight="1" x14ac:dyDescent="0.35">
      <c r="B40" s="362">
        <v>509</v>
      </c>
      <c r="C40" s="362" t="s">
        <v>1652</v>
      </c>
      <c r="D40" s="362" t="s">
        <v>2</v>
      </c>
      <c r="E40" s="368">
        <v>45338</v>
      </c>
      <c r="F40" s="368"/>
      <c r="G40" s="368"/>
      <c r="H40" s="368"/>
      <c r="I40" s="362" t="s">
        <v>57</v>
      </c>
      <c r="J40" s="362" t="s">
        <v>1580</v>
      </c>
      <c r="K40" s="361" t="s">
        <v>1653</v>
      </c>
      <c r="L40" s="362"/>
      <c r="M40" s="362" t="s">
        <v>186</v>
      </c>
      <c r="N40" s="362" t="s">
        <v>9</v>
      </c>
      <c r="O40" s="362"/>
      <c r="P40" s="362" t="s">
        <v>90</v>
      </c>
      <c r="Q40" s="362" t="s">
        <v>90</v>
      </c>
      <c r="R40" s="362"/>
      <c r="S40" s="361" t="s">
        <v>90</v>
      </c>
      <c r="T40" s="362"/>
      <c r="U40" s="362"/>
      <c r="V40" s="362" t="s">
        <v>176</v>
      </c>
      <c r="W40" s="362"/>
      <c r="X40" s="362" t="s">
        <v>9</v>
      </c>
      <c r="Y40" s="362" t="s">
        <v>9</v>
      </c>
      <c r="Z40" s="362" t="s">
        <v>90</v>
      </c>
      <c r="AA40" s="366" t="s">
        <v>90</v>
      </c>
      <c r="AB40" s="362" t="s">
        <v>90</v>
      </c>
      <c r="AC40" s="362"/>
      <c r="AD40" s="362"/>
      <c r="AE40" s="362"/>
      <c r="AF40" s="362"/>
      <c r="AG40" s="362"/>
      <c r="AH40" s="362"/>
      <c r="AI40" s="362" t="s">
        <v>7030</v>
      </c>
      <c r="AJ40" s="362" t="s">
        <v>14</v>
      </c>
      <c r="AK40" s="362" t="s">
        <v>40</v>
      </c>
      <c r="AL40" s="362"/>
      <c r="AM40" s="362"/>
      <c r="AN40" s="362"/>
      <c r="AO40" s="362"/>
      <c r="AP40" s="361" t="e">
        <v>#N/A</v>
      </c>
      <c r="AR40">
        <v>1</v>
      </c>
      <c r="AS40" t="s">
        <v>9</v>
      </c>
      <c r="AT40" t="s">
        <v>9</v>
      </c>
    </row>
    <row r="41" spans="2:46" ht="15" customHeight="1" x14ac:dyDescent="0.35">
      <c r="B41" s="362">
        <v>510</v>
      </c>
      <c r="C41" s="362" t="s">
        <v>1654</v>
      </c>
      <c r="D41" s="362" t="s">
        <v>2</v>
      </c>
      <c r="E41" s="368">
        <v>45338</v>
      </c>
      <c r="F41" s="368"/>
      <c r="G41" s="368"/>
      <c r="H41" s="368"/>
      <c r="I41" s="362" t="s">
        <v>57</v>
      </c>
      <c r="J41" s="362" t="s">
        <v>1580</v>
      </c>
      <c r="K41" s="361" t="s">
        <v>1655</v>
      </c>
      <c r="L41" s="362"/>
      <c r="M41" s="362" t="s">
        <v>186</v>
      </c>
      <c r="N41" s="362" t="s">
        <v>9</v>
      </c>
      <c r="O41" s="362"/>
      <c r="P41" s="362" t="s">
        <v>90</v>
      </c>
      <c r="Q41" s="362" t="s">
        <v>90</v>
      </c>
      <c r="R41" s="362"/>
      <c r="S41" s="361" t="s">
        <v>1656</v>
      </c>
      <c r="T41" s="362"/>
      <c r="U41" s="362"/>
      <c r="V41" s="362" t="s">
        <v>176</v>
      </c>
      <c r="W41" s="362"/>
      <c r="X41" s="362" t="s">
        <v>9</v>
      </c>
      <c r="Y41" s="362" t="s">
        <v>9</v>
      </c>
      <c r="Z41" s="362" t="s">
        <v>90</v>
      </c>
      <c r="AA41" s="366" t="s">
        <v>90</v>
      </c>
      <c r="AB41" s="362" t="s">
        <v>90</v>
      </c>
      <c r="AC41" s="362"/>
      <c r="AD41" s="362"/>
      <c r="AE41" s="362"/>
      <c r="AF41" s="362"/>
      <c r="AG41" s="362"/>
      <c r="AH41" s="362"/>
      <c r="AI41" s="362" t="s">
        <v>7030</v>
      </c>
      <c r="AJ41" s="362" t="s">
        <v>14</v>
      </c>
      <c r="AK41" s="362" t="s">
        <v>40</v>
      </c>
      <c r="AL41" s="362"/>
      <c r="AM41" s="362"/>
      <c r="AN41" s="362"/>
      <c r="AO41" s="362"/>
      <c r="AP41" s="361" t="e">
        <v>#N/A</v>
      </c>
      <c r="AR41">
        <v>1</v>
      </c>
      <c r="AS41" t="s">
        <v>9</v>
      </c>
      <c r="AT41" t="s">
        <v>9</v>
      </c>
    </row>
    <row r="42" spans="2:46" ht="15" customHeight="1" x14ac:dyDescent="0.35">
      <c r="B42" s="362">
        <v>511</v>
      </c>
      <c r="C42" s="362" t="s">
        <v>1657</v>
      </c>
      <c r="D42" s="362" t="s">
        <v>2</v>
      </c>
      <c r="E42" s="368">
        <v>45338</v>
      </c>
      <c r="F42" s="368"/>
      <c r="G42" s="368"/>
      <c r="H42" s="368"/>
      <c r="I42" s="362" t="s">
        <v>57</v>
      </c>
      <c r="J42" s="362" t="s">
        <v>1580</v>
      </c>
      <c r="K42" s="361" t="s">
        <v>1658</v>
      </c>
      <c r="L42" s="362"/>
      <c r="M42" s="362" t="s">
        <v>186</v>
      </c>
      <c r="N42" s="362" t="s">
        <v>9</v>
      </c>
      <c r="O42" s="362"/>
      <c r="P42" s="362" t="s">
        <v>90</v>
      </c>
      <c r="Q42" s="362" t="s">
        <v>90</v>
      </c>
      <c r="R42" s="362"/>
      <c r="S42" s="361" t="s">
        <v>1659</v>
      </c>
      <c r="T42" s="362"/>
      <c r="U42" s="362"/>
      <c r="V42" s="362" t="s">
        <v>176</v>
      </c>
      <c r="W42" s="362"/>
      <c r="X42" s="362" t="s">
        <v>9</v>
      </c>
      <c r="Y42" s="362" t="s">
        <v>9</v>
      </c>
      <c r="Z42" s="362" t="s">
        <v>90</v>
      </c>
      <c r="AA42" s="366" t="s">
        <v>90</v>
      </c>
      <c r="AB42" s="362" t="s">
        <v>90</v>
      </c>
      <c r="AC42" s="362"/>
      <c r="AD42" s="362"/>
      <c r="AE42" s="362"/>
      <c r="AF42" s="362"/>
      <c r="AG42" s="362"/>
      <c r="AH42" s="362"/>
      <c r="AI42" s="362" t="s">
        <v>7030</v>
      </c>
      <c r="AJ42" s="362" t="s">
        <v>14</v>
      </c>
      <c r="AK42" s="362" t="s">
        <v>40</v>
      </c>
      <c r="AL42" s="362"/>
      <c r="AM42" s="362"/>
      <c r="AN42" s="362"/>
      <c r="AO42" s="362"/>
      <c r="AP42" s="361" t="e">
        <v>#N/A</v>
      </c>
      <c r="AR42">
        <v>1</v>
      </c>
      <c r="AS42" t="s">
        <v>9</v>
      </c>
      <c r="AT42" t="s">
        <v>9</v>
      </c>
    </row>
    <row r="43" spans="2:46" ht="15" customHeight="1" x14ac:dyDescent="0.35">
      <c r="B43" s="362">
        <v>512</v>
      </c>
      <c r="C43" s="362" t="s">
        <v>1660</v>
      </c>
      <c r="D43" s="362" t="s">
        <v>2</v>
      </c>
      <c r="E43" s="368">
        <v>45365</v>
      </c>
      <c r="F43" s="368"/>
      <c r="G43" s="368"/>
      <c r="H43" s="368"/>
      <c r="I43" s="362" t="s">
        <v>73</v>
      </c>
      <c r="J43" s="362" t="s">
        <v>1661</v>
      </c>
      <c r="K43" s="361" t="s">
        <v>1662</v>
      </c>
      <c r="L43" s="362"/>
      <c r="M43" s="362" t="s">
        <v>186</v>
      </c>
      <c r="N43" s="362" t="s">
        <v>9</v>
      </c>
      <c r="O43" s="362"/>
      <c r="P43" s="362" t="s">
        <v>90</v>
      </c>
      <c r="Q43" s="362" t="s">
        <v>90</v>
      </c>
      <c r="R43" s="362" t="s">
        <v>1663</v>
      </c>
      <c r="S43" s="361" t="s">
        <v>1539</v>
      </c>
      <c r="T43" s="362"/>
      <c r="U43" s="362"/>
      <c r="V43" s="362" t="s">
        <v>1540</v>
      </c>
      <c r="W43" s="362"/>
      <c r="X43" s="362"/>
      <c r="Y43" s="362" t="s">
        <v>45</v>
      </c>
      <c r="Z43" s="362" t="s">
        <v>90</v>
      </c>
      <c r="AA43" s="366" t="s">
        <v>90</v>
      </c>
      <c r="AB43" s="362" t="s">
        <v>90</v>
      </c>
      <c r="AC43" s="362"/>
      <c r="AD43" s="362"/>
      <c r="AE43" s="362"/>
      <c r="AF43" s="362"/>
      <c r="AG43" s="362"/>
      <c r="AH43" s="362"/>
      <c r="AI43" s="362" t="s">
        <v>7025</v>
      </c>
      <c r="AJ43" s="362" t="s">
        <v>13</v>
      </c>
      <c r="AK43" s="362" t="s">
        <v>39</v>
      </c>
      <c r="AL43" s="362"/>
      <c r="AM43" s="362"/>
      <c r="AN43" s="362"/>
      <c r="AO43" s="368">
        <v>45923</v>
      </c>
      <c r="AP43" s="361" t="s">
        <v>680</v>
      </c>
      <c r="AR43">
        <v>1</v>
      </c>
      <c r="AS43" t="s">
        <v>539</v>
      </c>
      <c r="AT43" t="s">
        <v>5840</v>
      </c>
    </row>
    <row r="44" spans="2:46" ht="15" customHeight="1" x14ac:dyDescent="0.35">
      <c r="B44" s="362">
        <v>513</v>
      </c>
      <c r="C44" s="362" t="s">
        <v>1664</v>
      </c>
      <c r="D44" s="362" t="s">
        <v>2</v>
      </c>
      <c r="E44" s="368">
        <v>45365</v>
      </c>
      <c r="F44" s="368"/>
      <c r="G44" s="368"/>
      <c r="H44" s="368"/>
      <c r="I44" s="362" t="s">
        <v>65</v>
      </c>
      <c r="J44" s="362" t="s">
        <v>90</v>
      </c>
      <c r="K44" s="361" t="s">
        <v>1665</v>
      </c>
      <c r="L44" s="362"/>
      <c r="M44" s="362" t="s">
        <v>186</v>
      </c>
      <c r="N44" s="362" t="s">
        <v>9</v>
      </c>
      <c r="O44" s="362"/>
      <c r="P44" s="362" t="s">
        <v>90</v>
      </c>
      <c r="Q44" s="362" t="s">
        <v>90</v>
      </c>
      <c r="R44" s="362"/>
      <c r="S44" s="361" t="s">
        <v>90</v>
      </c>
      <c r="T44" s="362"/>
      <c r="U44" s="362"/>
      <c r="V44" s="362" t="s">
        <v>202</v>
      </c>
      <c r="W44" s="362"/>
      <c r="X44" s="362" t="s">
        <v>9</v>
      </c>
      <c r="Y44" s="362" t="s">
        <v>9</v>
      </c>
      <c r="Z44" s="362" t="s">
        <v>90</v>
      </c>
      <c r="AA44" s="366" t="s">
        <v>90</v>
      </c>
      <c r="AB44" s="362" t="s">
        <v>90</v>
      </c>
      <c r="AC44" s="362"/>
      <c r="AD44" s="362"/>
      <c r="AE44" s="362"/>
      <c r="AF44" s="362"/>
      <c r="AG44" s="362"/>
      <c r="AH44" s="362"/>
      <c r="AI44" s="362" t="s">
        <v>7032</v>
      </c>
      <c r="AJ44" s="362" t="s">
        <v>19</v>
      </c>
      <c r="AK44" s="362" t="s">
        <v>40</v>
      </c>
      <c r="AL44" s="362"/>
      <c r="AM44" s="362"/>
      <c r="AN44" s="362"/>
      <c r="AO44" s="362"/>
      <c r="AP44" s="361" t="e">
        <v>#N/A</v>
      </c>
      <c r="AR44">
        <v>1</v>
      </c>
      <c r="AS44" t="s">
        <v>9</v>
      </c>
      <c r="AT44" t="s">
        <v>9</v>
      </c>
    </row>
    <row r="45" spans="2:46" ht="15" customHeight="1" x14ac:dyDescent="0.35">
      <c r="B45" s="362">
        <v>514</v>
      </c>
      <c r="C45" s="362" t="s">
        <v>1666</v>
      </c>
      <c r="D45" s="362" t="s">
        <v>2</v>
      </c>
      <c r="E45" s="368">
        <v>45365</v>
      </c>
      <c r="F45" s="368"/>
      <c r="G45" s="368"/>
      <c r="H45" s="368"/>
      <c r="I45" s="362" t="s">
        <v>73</v>
      </c>
      <c r="J45" s="362" t="s">
        <v>1661</v>
      </c>
      <c r="K45" s="361" t="s">
        <v>1667</v>
      </c>
      <c r="L45" s="362"/>
      <c r="M45" s="362" t="s">
        <v>186</v>
      </c>
      <c r="N45" s="362" t="s">
        <v>9</v>
      </c>
      <c r="O45" s="362"/>
      <c r="P45" s="362" t="s">
        <v>90</v>
      </c>
      <c r="Q45" s="362" t="s">
        <v>90</v>
      </c>
      <c r="R45" s="362" t="s">
        <v>46</v>
      </c>
      <c r="S45" s="361" t="s">
        <v>90</v>
      </c>
      <c r="T45" s="362" t="s">
        <v>113</v>
      </c>
      <c r="U45" s="362" t="s">
        <v>1540</v>
      </c>
      <c r="V45" s="362" t="s">
        <v>1540</v>
      </c>
      <c r="W45" s="362"/>
      <c r="X45" s="362" t="s">
        <v>9</v>
      </c>
      <c r="Y45" s="362" t="s">
        <v>46</v>
      </c>
      <c r="Z45" s="362" t="s">
        <v>90</v>
      </c>
      <c r="AA45" s="366" t="s">
        <v>90</v>
      </c>
      <c r="AB45" s="362" t="s">
        <v>90</v>
      </c>
      <c r="AC45" s="362"/>
      <c r="AD45" s="362"/>
      <c r="AE45" s="362"/>
      <c r="AF45" s="362"/>
      <c r="AG45" s="362"/>
      <c r="AH45" s="362"/>
      <c r="AI45" s="362" t="s">
        <v>7025</v>
      </c>
      <c r="AJ45" s="362" t="s">
        <v>13</v>
      </c>
      <c r="AK45" s="362" t="s">
        <v>40</v>
      </c>
      <c r="AL45" s="362"/>
      <c r="AM45" s="362"/>
      <c r="AN45" s="362"/>
      <c r="AO45" s="362"/>
      <c r="AP45" s="361"/>
      <c r="AR45">
        <v>1</v>
      </c>
      <c r="AS45" t="s">
        <v>9</v>
      </c>
      <c r="AT45" t="s">
        <v>9</v>
      </c>
    </row>
    <row r="46" spans="2:46" ht="15" customHeight="1" x14ac:dyDescent="0.35">
      <c r="B46" s="362">
        <v>515</v>
      </c>
      <c r="C46" s="362" t="s">
        <v>1668</v>
      </c>
      <c r="D46" s="362" t="s">
        <v>2</v>
      </c>
      <c r="E46" s="368">
        <v>45365</v>
      </c>
      <c r="F46" s="368"/>
      <c r="G46" s="368"/>
      <c r="H46" s="368"/>
      <c r="I46" s="362" t="s">
        <v>73</v>
      </c>
      <c r="J46" s="362" t="s">
        <v>1661</v>
      </c>
      <c r="K46" s="361" t="s">
        <v>1669</v>
      </c>
      <c r="L46" s="362"/>
      <c r="M46" s="362" t="s">
        <v>186</v>
      </c>
      <c r="N46" s="362" t="s">
        <v>9</v>
      </c>
      <c r="O46" s="362"/>
      <c r="P46" s="362" t="s">
        <v>90</v>
      </c>
      <c r="Q46" s="362" t="s">
        <v>90</v>
      </c>
      <c r="R46" s="362" t="s">
        <v>46</v>
      </c>
      <c r="S46" s="361" t="s">
        <v>90</v>
      </c>
      <c r="T46" s="362" t="s">
        <v>113</v>
      </c>
      <c r="U46" s="362" t="s">
        <v>1540</v>
      </c>
      <c r="V46" s="362" t="s">
        <v>1540</v>
      </c>
      <c r="W46" s="362"/>
      <c r="X46" s="362" t="s">
        <v>9</v>
      </c>
      <c r="Y46" s="362" t="s">
        <v>46</v>
      </c>
      <c r="Z46" s="362" t="s">
        <v>90</v>
      </c>
      <c r="AA46" s="366" t="s">
        <v>90</v>
      </c>
      <c r="AB46" s="362" t="s">
        <v>90</v>
      </c>
      <c r="AC46" s="362"/>
      <c r="AD46" s="362"/>
      <c r="AE46" s="362"/>
      <c r="AF46" s="362"/>
      <c r="AG46" s="362"/>
      <c r="AH46" s="362"/>
      <c r="AI46" s="362" t="s">
        <v>7025</v>
      </c>
      <c r="AJ46" s="362" t="s">
        <v>13</v>
      </c>
      <c r="AK46" s="362" t="s">
        <v>40</v>
      </c>
      <c r="AL46" s="362"/>
      <c r="AM46" s="362"/>
      <c r="AN46" s="362"/>
      <c r="AO46" s="362"/>
      <c r="AP46" s="361"/>
      <c r="AR46">
        <v>1</v>
      </c>
      <c r="AS46" t="s">
        <v>9</v>
      </c>
      <c r="AT46" t="s">
        <v>9</v>
      </c>
    </row>
    <row r="47" spans="2:46" ht="15" customHeight="1" x14ac:dyDescent="0.35">
      <c r="B47" s="362">
        <v>516</v>
      </c>
      <c r="C47" s="362" t="s">
        <v>1670</v>
      </c>
      <c r="D47" s="362" t="s">
        <v>2</v>
      </c>
      <c r="E47" s="368">
        <v>45365</v>
      </c>
      <c r="F47" s="368"/>
      <c r="G47" s="368"/>
      <c r="H47" s="368"/>
      <c r="I47" s="362" t="s">
        <v>74</v>
      </c>
      <c r="J47" s="362" t="s">
        <v>90</v>
      </c>
      <c r="K47" s="361" t="s">
        <v>1671</v>
      </c>
      <c r="L47" s="361"/>
      <c r="M47" s="362" t="s">
        <v>186</v>
      </c>
      <c r="N47" s="362" t="s">
        <v>9</v>
      </c>
      <c r="O47" s="362"/>
      <c r="P47" s="362" t="s">
        <v>90</v>
      </c>
      <c r="Q47" s="362" t="s">
        <v>90</v>
      </c>
      <c r="R47" s="362"/>
      <c r="S47" s="361"/>
      <c r="T47" s="362"/>
      <c r="U47" s="362"/>
      <c r="V47" s="362" t="s">
        <v>120</v>
      </c>
      <c r="W47" s="362"/>
      <c r="X47" s="362"/>
      <c r="Y47" s="362" t="s">
        <v>48</v>
      </c>
      <c r="Z47" s="362" t="s">
        <v>90</v>
      </c>
      <c r="AA47" s="366" t="s">
        <v>90</v>
      </c>
      <c r="AB47" s="362" t="s">
        <v>90</v>
      </c>
      <c r="AC47" s="362"/>
      <c r="AD47" s="362"/>
      <c r="AE47" s="362"/>
      <c r="AF47" s="362"/>
      <c r="AG47" s="362"/>
      <c r="AH47" s="362"/>
      <c r="AI47" s="362" t="s">
        <v>7028</v>
      </c>
      <c r="AJ47" s="362" t="s">
        <v>19</v>
      </c>
      <c r="AK47" s="362" t="s">
        <v>40</v>
      </c>
      <c r="AL47" s="362"/>
      <c r="AM47" s="362"/>
      <c r="AN47" s="362"/>
      <c r="AO47" s="362"/>
      <c r="AP47" s="361"/>
      <c r="AR47">
        <v>1</v>
      </c>
      <c r="AS47" t="s">
        <v>5839</v>
      </c>
      <c r="AT47" t="s">
        <v>5839</v>
      </c>
    </row>
    <row r="48" spans="2:46" ht="15" customHeight="1" x14ac:dyDescent="0.35">
      <c r="B48" s="362">
        <v>517</v>
      </c>
      <c r="C48" s="362" t="s">
        <v>1672</v>
      </c>
      <c r="D48" s="362" t="s">
        <v>2</v>
      </c>
      <c r="E48" s="368">
        <v>45365</v>
      </c>
      <c r="F48" s="368"/>
      <c r="G48" s="368"/>
      <c r="H48" s="368"/>
      <c r="I48" s="362" t="s">
        <v>62</v>
      </c>
      <c r="J48" s="362" t="s">
        <v>1673</v>
      </c>
      <c r="K48" s="361" t="s">
        <v>1674</v>
      </c>
      <c r="L48" s="362"/>
      <c r="M48" s="362" t="s">
        <v>186</v>
      </c>
      <c r="N48" s="362" t="s">
        <v>9</v>
      </c>
      <c r="O48" s="362"/>
      <c r="P48" s="362" t="s">
        <v>90</v>
      </c>
      <c r="Q48" s="362" t="s">
        <v>90</v>
      </c>
      <c r="R48" s="362"/>
      <c r="S48" s="361" t="s">
        <v>90</v>
      </c>
      <c r="T48" s="362"/>
      <c r="U48" s="362"/>
      <c r="V48" s="362" t="s">
        <v>824</v>
      </c>
      <c r="W48" s="362"/>
      <c r="X48" s="362" t="s">
        <v>9</v>
      </c>
      <c r="Y48" s="362" t="s">
        <v>9</v>
      </c>
      <c r="Z48" s="362" t="s">
        <v>90</v>
      </c>
      <c r="AA48" s="366" t="s">
        <v>90</v>
      </c>
      <c r="AB48" s="362" t="s">
        <v>90</v>
      </c>
      <c r="AC48" s="362"/>
      <c r="AD48" s="362"/>
      <c r="AE48" s="362"/>
      <c r="AF48" s="362"/>
      <c r="AG48" s="362"/>
      <c r="AH48" s="362"/>
      <c r="AI48" s="362" t="s">
        <v>7033</v>
      </c>
      <c r="AJ48" s="362" t="s">
        <v>19</v>
      </c>
      <c r="AK48" s="362" t="s">
        <v>40</v>
      </c>
      <c r="AL48" s="362"/>
      <c r="AM48" s="362"/>
      <c r="AN48" s="362"/>
      <c r="AO48" s="362"/>
      <c r="AP48" s="361" t="e">
        <v>#N/A</v>
      </c>
      <c r="AR48">
        <v>1</v>
      </c>
      <c r="AS48" t="s">
        <v>9</v>
      </c>
      <c r="AT48" t="s">
        <v>9</v>
      </c>
    </row>
    <row r="49" spans="2:46" ht="15" customHeight="1" x14ac:dyDescent="0.35">
      <c r="B49" s="362">
        <v>518</v>
      </c>
      <c r="C49" s="362" t="s">
        <v>1675</v>
      </c>
      <c r="D49" s="362" t="s">
        <v>2</v>
      </c>
      <c r="E49" s="368">
        <v>45139</v>
      </c>
      <c r="F49" s="368"/>
      <c r="G49" s="368"/>
      <c r="H49" s="368"/>
      <c r="I49" s="362" t="s">
        <v>77</v>
      </c>
      <c r="J49" s="362" t="s">
        <v>1546</v>
      </c>
      <c r="K49" s="361" t="s">
        <v>1676</v>
      </c>
      <c r="L49" s="362"/>
      <c r="M49" s="362" t="s">
        <v>186</v>
      </c>
      <c r="N49" s="362" t="s">
        <v>1548</v>
      </c>
      <c r="O49" s="362"/>
      <c r="P49" s="362" t="s">
        <v>90</v>
      </c>
      <c r="Q49" s="362" t="s">
        <v>90</v>
      </c>
      <c r="R49" s="362" t="s">
        <v>1677</v>
      </c>
      <c r="S49" s="361" t="s">
        <v>1678</v>
      </c>
      <c r="T49" s="362"/>
      <c r="U49" s="362"/>
      <c r="V49" s="362" t="s">
        <v>133</v>
      </c>
      <c r="W49" s="362"/>
      <c r="X49" s="362"/>
      <c r="Y49" s="362" t="s">
        <v>45</v>
      </c>
      <c r="Z49" s="362" t="s">
        <v>90</v>
      </c>
      <c r="AA49" s="366" t="s">
        <v>90</v>
      </c>
      <c r="AB49" s="362" t="s">
        <v>90</v>
      </c>
      <c r="AC49" s="362"/>
      <c r="AD49" s="362"/>
      <c r="AE49" s="362"/>
      <c r="AF49" s="362"/>
      <c r="AG49" s="362"/>
      <c r="AH49" s="362"/>
      <c r="AI49" s="362" t="s">
        <v>7027</v>
      </c>
      <c r="AJ49" s="362" t="s">
        <v>21</v>
      </c>
      <c r="AK49" s="362" t="s">
        <v>39</v>
      </c>
      <c r="AL49" s="362"/>
      <c r="AM49" s="362"/>
      <c r="AN49" s="362"/>
      <c r="AO49" s="368">
        <v>45924</v>
      </c>
      <c r="AP49" s="361" t="s">
        <v>1679</v>
      </c>
      <c r="AR49">
        <v>1</v>
      </c>
      <c r="AS49" t="s">
        <v>539</v>
      </c>
      <c r="AT49" t="s">
        <v>5840</v>
      </c>
    </row>
    <row r="50" spans="2:46" ht="15" customHeight="1" x14ac:dyDescent="0.35">
      <c r="B50" s="362">
        <v>519</v>
      </c>
      <c r="C50" s="362" t="s">
        <v>1680</v>
      </c>
      <c r="D50" s="362" t="s">
        <v>2</v>
      </c>
      <c r="E50" s="368">
        <v>45365</v>
      </c>
      <c r="F50" s="368"/>
      <c r="G50" s="368"/>
      <c r="H50" s="368"/>
      <c r="I50" s="362" t="s">
        <v>78</v>
      </c>
      <c r="J50" s="362" t="s">
        <v>1681</v>
      </c>
      <c r="K50" s="361" t="s">
        <v>1682</v>
      </c>
      <c r="L50" s="362"/>
      <c r="M50" s="362" t="s">
        <v>186</v>
      </c>
      <c r="N50" s="362" t="s">
        <v>9</v>
      </c>
      <c r="O50" s="362"/>
      <c r="P50" s="362" t="s">
        <v>90</v>
      </c>
      <c r="Q50" s="362" t="s">
        <v>90</v>
      </c>
      <c r="R50" s="362"/>
      <c r="S50" s="361" t="s">
        <v>1683</v>
      </c>
      <c r="T50" s="362"/>
      <c r="U50" s="362"/>
      <c r="V50" s="362" t="s">
        <v>1557</v>
      </c>
      <c r="W50" s="362"/>
      <c r="X50" s="362" t="s">
        <v>9</v>
      </c>
      <c r="Y50" s="362" t="s">
        <v>9</v>
      </c>
      <c r="Z50" s="362" t="s">
        <v>90</v>
      </c>
      <c r="AA50" s="366" t="s">
        <v>90</v>
      </c>
      <c r="AB50" s="362" t="s">
        <v>90</v>
      </c>
      <c r="AC50" s="362"/>
      <c r="AD50" s="362"/>
      <c r="AE50" s="362"/>
      <c r="AF50" s="362"/>
      <c r="AG50" s="362"/>
      <c r="AH50" s="362"/>
      <c r="AI50" s="362" t="s">
        <v>7029</v>
      </c>
      <c r="AJ50" s="362" t="s">
        <v>33</v>
      </c>
      <c r="AK50" s="362" t="s">
        <v>40</v>
      </c>
      <c r="AL50" s="362"/>
      <c r="AM50" s="362"/>
      <c r="AN50" s="362" t="s">
        <v>1684</v>
      </c>
      <c r="AO50" s="362"/>
      <c r="AP50" s="361" t="e">
        <v>#N/A</v>
      </c>
      <c r="AR50">
        <v>1</v>
      </c>
      <c r="AS50" t="s">
        <v>9</v>
      </c>
      <c r="AT50" t="s">
        <v>9</v>
      </c>
    </row>
    <row r="51" spans="2:46" ht="15" customHeight="1" x14ac:dyDescent="0.35">
      <c r="B51" s="362">
        <v>520</v>
      </c>
      <c r="C51" s="362" t="s">
        <v>1685</v>
      </c>
      <c r="D51" s="362" t="s">
        <v>2</v>
      </c>
      <c r="E51" s="368">
        <v>45365</v>
      </c>
      <c r="F51" s="368"/>
      <c r="G51" s="368"/>
      <c r="H51" s="368"/>
      <c r="I51" s="362" t="s">
        <v>79</v>
      </c>
      <c r="J51" s="362" t="s">
        <v>1681</v>
      </c>
      <c r="K51" s="361" t="s">
        <v>1686</v>
      </c>
      <c r="L51" s="362"/>
      <c r="M51" s="362" t="s">
        <v>186</v>
      </c>
      <c r="N51" s="362" t="s">
        <v>9</v>
      </c>
      <c r="O51" s="362"/>
      <c r="P51" s="362" t="s">
        <v>90</v>
      </c>
      <c r="Q51" s="362" t="s">
        <v>90</v>
      </c>
      <c r="R51" s="362" t="s">
        <v>46</v>
      </c>
      <c r="S51" s="361" t="s">
        <v>90</v>
      </c>
      <c r="T51" s="362" t="s">
        <v>113</v>
      </c>
      <c r="U51" s="362" t="s">
        <v>1540</v>
      </c>
      <c r="V51" s="362" t="s">
        <v>1540</v>
      </c>
      <c r="W51" s="362"/>
      <c r="X51" s="362" t="s">
        <v>9</v>
      </c>
      <c r="Y51" s="362" t="s">
        <v>46</v>
      </c>
      <c r="Z51" s="362" t="s">
        <v>90</v>
      </c>
      <c r="AA51" s="366" t="s">
        <v>90</v>
      </c>
      <c r="AB51" s="362" t="s">
        <v>90</v>
      </c>
      <c r="AC51" s="362"/>
      <c r="AD51" s="362"/>
      <c r="AE51" s="362"/>
      <c r="AF51" s="362"/>
      <c r="AG51" s="362"/>
      <c r="AH51" s="362"/>
      <c r="AI51" s="362" t="s">
        <v>7031</v>
      </c>
      <c r="AJ51" s="362" t="s">
        <v>34</v>
      </c>
      <c r="AK51" s="362" t="s">
        <v>40</v>
      </c>
      <c r="AL51" s="362"/>
      <c r="AM51" s="362"/>
      <c r="AN51" s="362"/>
      <c r="AO51" s="362"/>
      <c r="AP51" s="361"/>
      <c r="AR51">
        <v>1</v>
      </c>
      <c r="AS51" t="s">
        <v>9</v>
      </c>
      <c r="AT51" t="s">
        <v>9</v>
      </c>
    </row>
    <row r="52" spans="2:46" ht="15" customHeight="1" x14ac:dyDescent="0.35">
      <c r="B52" s="362">
        <v>521</v>
      </c>
      <c r="C52" s="362" t="s">
        <v>1687</v>
      </c>
      <c r="D52" s="362" t="s">
        <v>2</v>
      </c>
      <c r="E52" s="368">
        <v>45365</v>
      </c>
      <c r="F52" s="368"/>
      <c r="G52" s="368"/>
      <c r="H52" s="368"/>
      <c r="I52" s="362" t="s">
        <v>76</v>
      </c>
      <c r="J52" s="362" t="s">
        <v>1681</v>
      </c>
      <c r="K52" s="361" t="s">
        <v>1688</v>
      </c>
      <c r="L52" s="361"/>
      <c r="M52" s="362" t="s">
        <v>1689</v>
      </c>
      <c r="N52" s="362" t="s">
        <v>9</v>
      </c>
      <c r="O52" s="362"/>
      <c r="P52" s="362" t="s">
        <v>90</v>
      </c>
      <c r="Q52" s="362" t="s">
        <v>90</v>
      </c>
      <c r="R52" s="362"/>
      <c r="S52" s="361" t="s">
        <v>1690</v>
      </c>
      <c r="T52" s="361"/>
      <c r="U52" s="361"/>
      <c r="V52" s="362" t="s">
        <v>125</v>
      </c>
      <c r="W52" s="362"/>
      <c r="X52" s="362"/>
      <c r="Y52" s="362" t="s">
        <v>48</v>
      </c>
      <c r="Z52" s="362" t="s">
        <v>90</v>
      </c>
      <c r="AA52" s="366" t="s">
        <v>90</v>
      </c>
      <c r="AB52" s="362" t="s">
        <v>90</v>
      </c>
      <c r="AC52" s="362"/>
      <c r="AD52" s="362"/>
      <c r="AE52" s="362"/>
      <c r="AF52" s="362"/>
      <c r="AG52" s="362"/>
      <c r="AH52" s="362"/>
      <c r="AI52" s="362" t="s">
        <v>7034</v>
      </c>
      <c r="AJ52" s="362" t="s">
        <v>43</v>
      </c>
      <c r="AK52" s="362" t="s">
        <v>40</v>
      </c>
      <c r="AL52" s="362"/>
      <c r="AM52" s="362"/>
      <c r="AN52" s="362"/>
      <c r="AO52" s="362"/>
      <c r="AP52" s="361" t="e">
        <v>#N/A</v>
      </c>
      <c r="AR52">
        <v>1</v>
      </c>
      <c r="AS52" t="s">
        <v>5839</v>
      </c>
      <c r="AT52" t="s">
        <v>5839</v>
      </c>
    </row>
    <row r="53" spans="2:46" ht="15" customHeight="1" x14ac:dyDescent="0.35">
      <c r="B53" s="362">
        <v>522</v>
      </c>
      <c r="C53" s="362" t="s">
        <v>1691</v>
      </c>
      <c r="D53" s="362" t="s">
        <v>2</v>
      </c>
      <c r="E53" s="368">
        <v>45365</v>
      </c>
      <c r="F53" s="368"/>
      <c r="G53" s="368"/>
      <c r="H53" s="368"/>
      <c r="I53" s="362" t="s">
        <v>73</v>
      </c>
      <c r="J53" s="362" t="s">
        <v>1661</v>
      </c>
      <c r="K53" s="361" t="s">
        <v>1692</v>
      </c>
      <c r="L53" s="362"/>
      <c r="M53" s="362" t="s">
        <v>186</v>
      </c>
      <c r="N53" s="362" t="s">
        <v>9</v>
      </c>
      <c r="O53" s="362"/>
      <c r="P53" s="362" t="s">
        <v>90</v>
      </c>
      <c r="Q53" s="362" t="s">
        <v>90</v>
      </c>
      <c r="R53" s="362" t="s">
        <v>46</v>
      </c>
      <c r="S53" s="361" t="s">
        <v>90</v>
      </c>
      <c r="T53" s="362" t="s">
        <v>113</v>
      </c>
      <c r="U53" s="362" t="s">
        <v>1540</v>
      </c>
      <c r="V53" s="362" t="s">
        <v>1540</v>
      </c>
      <c r="W53" s="362"/>
      <c r="X53" s="362" t="s">
        <v>9</v>
      </c>
      <c r="Y53" s="362" t="s">
        <v>46</v>
      </c>
      <c r="Z53" s="362" t="s">
        <v>90</v>
      </c>
      <c r="AA53" s="366" t="s">
        <v>90</v>
      </c>
      <c r="AB53" s="362" t="s">
        <v>90</v>
      </c>
      <c r="AC53" s="362"/>
      <c r="AD53" s="362"/>
      <c r="AE53" s="362"/>
      <c r="AF53" s="362"/>
      <c r="AG53" s="362"/>
      <c r="AH53" s="362"/>
      <c r="AI53" s="362" t="s">
        <v>7025</v>
      </c>
      <c r="AJ53" s="362" t="s">
        <v>13</v>
      </c>
      <c r="AK53" s="362" t="s">
        <v>40</v>
      </c>
      <c r="AL53" s="362"/>
      <c r="AM53" s="362"/>
      <c r="AN53" s="362"/>
      <c r="AO53" s="362"/>
      <c r="AP53" s="361"/>
      <c r="AR53">
        <v>1</v>
      </c>
      <c r="AS53" t="s">
        <v>9</v>
      </c>
      <c r="AT53" t="s">
        <v>9</v>
      </c>
    </row>
    <row r="54" spans="2:46" ht="15" customHeight="1" x14ac:dyDescent="0.35">
      <c r="B54" s="362">
        <v>523</v>
      </c>
      <c r="C54" s="362" t="s">
        <v>1693</v>
      </c>
      <c r="D54" s="362" t="s">
        <v>2</v>
      </c>
      <c r="E54" s="368">
        <v>45365</v>
      </c>
      <c r="F54" s="368"/>
      <c r="G54" s="368"/>
      <c r="H54" s="368"/>
      <c r="I54" s="362" t="s">
        <v>73</v>
      </c>
      <c r="J54" s="362" t="s">
        <v>1694</v>
      </c>
      <c r="K54" s="361" t="s">
        <v>1695</v>
      </c>
      <c r="L54" s="362"/>
      <c r="M54" s="362" t="s">
        <v>186</v>
      </c>
      <c r="N54" s="362" t="s">
        <v>9</v>
      </c>
      <c r="O54" s="362"/>
      <c r="P54" s="362" t="s">
        <v>90</v>
      </c>
      <c r="Q54" s="362" t="s">
        <v>90</v>
      </c>
      <c r="R54" s="362" t="s">
        <v>46</v>
      </c>
      <c r="S54" s="361" t="s">
        <v>90</v>
      </c>
      <c r="T54" s="362" t="s">
        <v>113</v>
      </c>
      <c r="U54" s="362" t="s">
        <v>1540</v>
      </c>
      <c r="V54" s="362" t="s">
        <v>1540</v>
      </c>
      <c r="W54" s="362"/>
      <c r="X54" s="362"/>
      <c r="Y54" s="362" t="s">
        <v>45</v>
      </c>
      <c r="Z54" s="362" t="s">
        <v>90</v>
      </c>
      <c r="AA54" s="366" t="s">
        <v>90</v>
      </c>
      <c r="AB54" s="362" t="s">
        <v>90</v>
      </c>
      <c r="AC54" s="362"/>
      <c r="AD54" s="362"/>
      <c r="AE54" s="362"/>
      <c r="AF54" s="362"/>
      <c r="AG54" s="362"/>
      <c r="AH54" s="362"/>
      <c r="AI54" s="362" t="s">
        <v>7025</v>
      </c>
      <c r="AJ54" s="362" t="s">
        <v>13</v>
      </c>
      <c r="AK54" s="362" t="s">
        <v>39</v>
      </c>
      <c r="AL54" s="362"/>
      <c r="AM54" s="362"/>
      <c r="AN54" s="362"/>
      <c r="AO54" s="368">
        <v>45923</v>
      </c>
      <c r="AP54" s="361" t="s">
        <v>680</v>
      </c>
      <c r="AR54">
        <v>1</v>
      </c>
      <c r="AS54" t="s">
        <v>539</v>
      </c>
      <c r="AT54" t="s">
        <v>5840</v>
      </c>
    </row>
    <row r="55" spans="2:46" ht="15" customHeight="1" x14ac:dyDescent="0.35">
      <c r="B55" s="362">
        <v>524</v>
      </c>
      <c r="C55" s="362" t="s">
        <v>1696</v>
      </c>
      <c r="D55" s="362" t="s">
        <v>2</v>
      </c>
      <c r="E55" s="368">
        <v>45365</v>
      </c>
      <c r="F55" s="368"/>
      <c r="G55" s="368"/>
      <c r="H55" s="368"/>
      <c r="I55" s="362" t="s">
        <v>73</v>
      </c>
      <c r="J55" s="362" t="s">
        <v>1694</v>
      </c>
      <c r="K55" s="361" t="s">
        <v>1697</v>
      </c>
      <c r="L55" s="362"/>
      <c r="M55" s="362" t="s">
        <v>186</v>
      </c>
      <c r="N55" s="362" t="s">
        <v>9</v>
      </c>
      <c r="O55" s="362"/>
      <c r="P55" s="362" t="s">
        <v>90</v>
      </c>
      <c r="Q55" s="362" t="s">
        <v>90</v>
      </c>
      <c r="R55" s="362" t="s">
        <v>46</v>
      </c>
      <c r="S55" s="361" t="s">
        <v>90</v>
      </c>
      <c r="T55" s="362" t="s">
        <v>113</v>
      </c>
      <c r="U55" s="362" t="s">
        <v>1540</v>
      </c>
      <c r="V55" s="362" t="s">
        <v>1540</v>
      </c>
      <c r="W55" s="362"/>
      <c r="X55" s="362" t="s">
        <v>9</v>
      </c>
      <c r="Y55" s="362" t="s">
        <v>46</v>
      </c>
      <c r="Z55" s="362" t="s">
        <v>90</v>
      </c>
      <c r="AA55" s="366" t="s">
        <v>90</v>
      </c>
      <c r="AB55" s="362" t="s">
        <v>90</v>
      </c>
      <c r="AC55" s="362"/>
      <c r="AD55" s="362"/>
      <c r="AE55" s="362"/>
      <c r="AF55" s="362"/>
      <c r="AG55" s="362"/>
      <c r="AH55" s="362"/>
      <c r="AI55" s="362" t="s">
        <v>7025</v>
      </c>
      <c r="AJ55" s="362" t="s">
        <v>13</v>
      </c>
      <c r="AK55" s="362" t="s">
        <v>40</v>
      </c>
      <c r="AL55" s="362"/>
      <c r="AM55" s="362"/>
      <c r="AN55" s="362"/>
      <c r="AO55" s="362"/>
      <c r="AP55" s="361"/>
      <c r="AR55">
        <v>1</v>
      </c>
      <c r="AS55" t="s">
        <v>9</v>
      </c>
      <c r="AT55" t="s">
        <v>9</v>
      </c>
    </row>
    <row r="56" spans="2:46" ht="15" customHeight="1" x14ac:dyDescent="0.35">
      <c r="B56" s="362">
        <v>525</v>
      </c>
      <c r="C56" s="362" t="s">
        <v>1698</v>
      </c>
      <c r="D56" s="362" t="s">
        <v>2</v>
      </c>
      <c r="E56" s="368">
        <v>45365</v>
      </c>
      <c r="F56" s="368"/>
      <c r="G56" s="368"/>
      <c r="H56" s="368"/>
      <c r="I56" s="362" t="s">
        <v>65</v>
      </c>
      <c r="J56" s="362" t="s">
        <v>90</v>
      </c>
      <c r="K56" s="361" t="s">
        <v>1699</v>
      </c>
      <c r="L56" s="362"/>
      <c r="M56" s="362" t="s">
        <v>186</v>
      </c>
      <c r="N56" s="362" t="s">
        <v>9</v>
      </c>
      <c r="O56" s="362"/>
      <c r="P56" s="362" t="s">
        <v>90</v>
      </c>
      <c r="Q56" s="362" t="s">
        <v>90</v>
      </c>
      <c r="R56" s="362"/>
      <c r="S56" s="361" t="s">
        <v>90</v>
      </c>
      <c r="T56" s="362"/>
      <c r="U56" s="362"/>
      <c r="V56" s="362" t="s">
        <v>202</v>
      </c>
      <c r="W56" s="362"/>
      <c r="X56" s="362" t="s">
        <v>9</v>
      </c>
      <c r="Y56" s="362" t="s">
        <v>9</v>
      </c>
      <c r="Z56" s="362" t="s">
        <v>90</v>
      </c>
      <c r="AA56" s="366" t="s">
        <v>90</v>
      </c>
      <c r="AB56" s="362" t="s">
        <v>90</v>
      </c>
      <c r="AC56" s="362"/>
      <c r="AD56" s="362"/>
      <c r="AE56" s="362"/>
      <c r="AF56" s="362"/>
      <c r="AG56" s="362"/>
      <c r="AH56" s="362"/>
      <c r="AI56" s="362" t="s">
        <v>7032</v>
      </c>
      <c r="AJ56" s="362" t="s">
        <v>19</v>
      </c>
      <c r="AK56" s="362" t="s">
        <v>40</v>
      </c>
      <c r="AL56" s="362"/>
      <c r="AM56" s="362"/>
      <c r="AN56" s="362"/>
      <c r="AO56" s="362"/>
      <c r="AP56" s="361" t="e">
        <v>#N/A</v>
      </c>
      <c r="AR56">
        <v>1</v>
      </c>
      <c r="AS56" t="s">
        <v>9</v>
      </c>
      <c r="AT56" t="s">
        <v>9</v>
      </c>
    </row>
    <row r="57" spans="2:46" ht="15" customHeight="1" x14ac:dyDescent="0.35">
      <c r="B57" s="362">
        <v>526</v>
      </c>
      <c r="C57" s="362" t="s">
        <v>1700</v>
      </c>
      <c r="D57" s="362" t="s">
        <v>2</v>
      </c>
      <c r="E57" s="368">
        <v>45365</v>
      </c>
      <c r="F57" s="368"/>
      <c r="G57" s="368"/>
      <c r="H57" s="368"/>
      <c r="I57" s="362" t="s">
        <v>73</v>
      </c>
      <c r="J57" s="362" t="s">
        <v>1694</v>
      </c>
      <c r="K57" s="361" t="s">
        <v>1701</v>
      </c>
      <c r="L57" s="362"/>
      <c r="M57" s="362" t="s">
        <v>186</v>
      </c>
      <c r="N57" s="362" t="s">
        <v>9</v>
      </c>
      <c r="O57" s="362"/>
      <c r="P57" s="362" t="s">
        <v>90</v>
      </c>
      <c r="Q57" s="362" t="s">
        <v>90</v>
      </c>
      <c r="R57" s="362" t="s">
        <v>46</v>
      </c>
      <c r="S57" s="361" t="s">
        <v>90</v>
      </c>
      <c r="T57" s="362" t="s">
        <v>113</v>
      </c>
      <c r="U57" s="362" t="s">
        <v>1540</v>
      </c>
      <c r="V57" s="362" t="s">
        <v>1540</v>
      </c>
      <c r="W57" s="362"/>
      <c r="X57" s="362" t="s">
        <v>9</v>
      </c>
      <c r="Y57" s="362" t="s">
        <v>46</v>
      </c>
      <c r="Z57" s="362" t="s">
        <v>90</v>
      </c>
      <c r="AA57" s="366" t="s">
        <v>90</v>
      </c>
      <c r="AB57" s="362" t="s">
        <v>90</v>
      </c>
      <c r="AC57" s="362"/>
      <c r="AD57" s="362"/>
      <c r="AE57" s="362"/>
      <c r="AF57" s="362"/>
      <c r="AG57" s="362"/>
      <c r="AH57" s="362"/>
      <c r="AI57" s="362" t="s">
        <v>7025</v>
      </c>
      <c r="AJ57" s="362" t="s">
        <v>13</v>
      </c>
      <c r="AK57" s="362" t="s">
        <v>40</v>
      </c>
      <c r="AL57" s="362"/>
      <c r="AM57" s="362"/>
      <c r="AN57" s="362"/>
      <c r="AO57" s="362"/>
      <c r="AP57" s="361"/>
      <c r="AR57">
        <v>1</v>
      </c>
      <c r="AS57" t="s">
        <v>9</v>
      </c>
      <c r="AT57" t="s">
        <v>9</v>
      </c>
    </row>
    <row r="58" spans="2:46" ht="15" customHeight="1" x14ac:dyDescent="0.35">
      <c r="B58" s="362">
        <v>527</v>
      </c>
      <c r="C58" s="362" t="s">
        <v>1702</v>
      </c>
      <c r="D58" s="362" t="s">
        <v>2</v>
      </c>
      <c r="E58" s="368">
        <v>45365</v>
      </c>
      <c r="F58" s="368"/>
      <c r="G58" s="368"/>
      <c r="H58" s="368"/>
      <c r="I58" s="362" t="s">
        <v>74</v>
      </c>
      <c r="J58" s="362" t="s">
        <v>90</v>
      </c>
      <c r="K58" s="361" t="s">
        <v>1703</v>
      </c>
      <c r="L58" s="361"/>
      <c r="M58" s="362" t="s">
        <v>186</v>
      </c>
      <c r="N58" s="362" t="s">
        <v>9</v>
      </c>
      <c r="O58" s="362"/>
      <c r="P58" s="362" t="s">
        <v>90</v>
      </c>
      <c r="Q58" s="362" t="s">
        <v>90</v>
      </c>
      <c r="R58" s="362"/>
      <c r="S58" s="361"/>
      <c r="T58" s="362"/>
      <c r="U58" s="362"/>
      <c r="V58" s="362" t="s">
        <v>120</v>
      </c>
      <c r="W58" s="362"/>
      <c r="X58" s="362"/>
      <c r="Y58" s="362" t="s">
        <v>48</v>
      </c>
      <c r="Z58" s="362" t="s">
        <v>90</v>
      </c>
      <c r="AA58" s="366" t="s">
        <v>90</v>
      </c>
      <c r="AB58" s="362" t="s">
        <v>90</v>
      </c>
      <c r="AC58" s="362"/>
      <c r="AD58" s="362"/>
      <c r="AE58" s="362"/>
      <c r="AF58" s="362"/>
      <c r="AG58" s="362"/>
      <c r="AH58" s="362"/>
      <c r="AI58" s="362" t="s">
        <v>7028</v>
      </c>
      <c r="AJ58" s="362" t="s">
        <v>19</v>
      </c>
      <c r="AK58" s="362" t="s">
        <v>40</v>
      </c>
      <c r="AL58" s="362"/>
      <c r="AM58" s="362"/>
      <c r="AN58" s="362"/>
      <c r="AO58" s="362"/>
      <c r="AP58" s="361"/>
      <c r="AR58">
        <v>1</v>
      </c>
      <c r="AS58" t="s">
        <v>5839</v>
      </c>
      <c r="AT58" t="s">
        <v>5839</v>
      </c>
    </row>
    <row r="59" spans="2:46" ht="15" customHeight="1" x14ac:dyDescent="0.35">
      <c r="B59" s="362">
        <v>528</v>
      </c>
      <c r="C59" s="362" t="s">
        <v>1704</v>
      </c>
      <c r="D59" s="362" t="s">
        <v>2</v>
      </c>
      <c r="E59" s="368">
        <v>45365</v>
      </c>
      <c r="F59" s="368"/>
      <c r="G59" s="368"/>
      <c r="H59" s="368"/>
      <c r="I59" s="362" t="s">
        <v>76</v>
      </c>
      <c r="J59" s="362" t="s">
        <v>90</v>
      </c>
      <c r="K59" s="361" t="s">
        <v>1705</v>
      </c>
      <c r="L59" s="361"/>
      <c r="M59" s="362" t="s">
        <v>1689</v>
      </c>
      <c r="N59" s="362" t="s">
        <v>9</v>
      </c>
      <c r="O59" s="362"/>
      <c r="P59" s="362" t="s">
        <v>90</v>
      </c>
      <c r="Q59" s="362" t="s">
        <v>90</v>
      </c>
      <c r="R59" s="362"/>
      <c r="S59" s="361" t="s">
        <v>1690</v>
      </c>
      <c r="T59" s="361"/>
      <c r="U59" s="361"/>
      <c r="V59" s="362" t="s">
        <v>125</v>
      </c>
      <c r="W59" s="362"/>
      <c r="X59" s="362"/>
      <c r="Y59" s="362" t="s">
        <v>48</v>
      </c>
      <c r="Z59" s="362" t="s">
        <v>90</v>
      </c>
      <c r="AA59" s="366" t="s">
        <v>90</v>
      </c>
      <c r="AB59" s="362" t="s">
        <v>90</v>
      </c>
      <c r="AC59" s="362"/>
      <c r="AD59" s="362"/>
      <c r="AE59" s="362"/>
      <c r="AF59" s="362"/>
      <c r="AG59" s="362"/>
      <c r="AH59" s="362"/>
      <c r="AI59" s="362" t="s">
        <v>7034</v>
      </c>
      <c r="AJ59" s="362" t="s">
        <v>43</v>
      </c>
      <c r="AK59" s="362" t="s">
        <v>40</v>
      </c>
      <c r="AL59" s="362"/>
      <c r="AM59" s="362"/>
      <c r="AN59" s="362"/>
      <c r="AO59" s="362"/>
      <c r="AP59" s="361" t="e">
        <v>#N/A</v>
      </c>
      <c r="AR59">
        <v>1</v>
      </c>
      <c r="AS59" t="s">
        <v>5839</v>
      </c>
      <c r="AT59" t="s">
        <v>5839</v>
      </c>
    </row>
    <row r="60" spans="2:46" ht="15" customHeight="1" x14ac:dyDescent="0.35">
      <c r="B60" s="362">
        <v>529</v>
      </c>
      <c r="C60" s="362" t="s">
        <v>1706</v>
      </c>
      <c r="D60" s="362" t="s">
        <v>2</v>
      </c>
      <c r="E60" s="368">
        <v>45139</v>
      </c>
      <c r="F60" s="368"/>
      <c r="G60" s="368"/>
      <c r="H60" s="368"/>
      <c r="I60" s="362" t="s">
        <v>77</v>
      </c>
      <c r="J60" s="362" t="s">
        <v>1546</v>
      </c>
      <c r="K60" s="361" t="s">
        <v>1707</v>
      </c>
      <c r="L60" s="362"/>
      <c r="M60" s="362" t="s">
        <v>186</v>
      </c>
      <c r="N60" s="362" t="s">
        <v>1548</v>
      </c>
      <c r="O60" s="362"/>
      <c r="P60" s="362" t="s">
        <v>90</v>
      </c>
      <c r="Q60" s="362" t="s">
        <v>90</v>
      </c>
      <c r="R60" s="362" t="s">
        <v>1677</v>
      </c>
      <c r="S60" s="361" t="s">
        <v>1678</v>
      </c>
      <c r="T60" s="362"/>
      <c r="U60" s="362"/>
      <c r="V60" s="362" t="s">
        <v>133</v>
      </c>
      <c r="W60" s="362"/>
      <c r="X60" s="362"/>
      <c r="Y60" s="362" t="s">
        <v>45</v>
      </c>
      <c r="Z60" s="362" t="s">
        <v>90</v>
      </c>
      <c r="AA60" s="366" t="s">
        <v>90</v>
      </c>
      <c r="AB60" s="362" t="s">
        <v>90</v>
      </c>
      <c r="AC60" s="362"/>
      <c r="AD60" s="362"/>
      <c r="AE60" s="362"/>
      <c r="AF60" s="362"/>
      <c r="AG60" s="362"/>
      <c r="AH60" s="362"/>
      <c r="AI60" s="362" t="s">
        <v>7027</v>
      </c>
      <c r="AJ60" s="362" t="s">
        <v>21</v>
      </c>
      <c r="AK60" s="362" t="s">
        <v>39</v>
      </c>
      <c r="AL60" s="362"/>
      <c r="AM60" s="362"/>
      <c r="AN60" s="362"/>
      <c r="AO60" s="368">
        <v>45924</v>
      </c>
      <c r="AP60" s="361" t="s">
        <v>1679</v>
      </c>
      <c r="AR60">
        <v>1</v>
      </c>
      <c r="AS60" t="s">
        <v>539</v>
      </c>
      <c r="AT60" t="s">
        <v>5840</v>
      </c>
    </row>
    <row r="61" spans="2:46" ht="15" customHeight="1" x14ac:dyDescent="0.35">
      <c r="B61" s="362">
        <v>530</v>
      </c>
      <c r="C61" s="362" t="s">
        <v>1708</v>
      </c>
      <c r="D61" s="362" t="s">
        <v>2</v>
      </c>
      <c r="E61" s="368">
        <v>45365</v>
      </c>
      <c r="F61" s="368"/>
      <c r="G61" s="368"/>
      <c r="H61" s="368"/>
      <c r="I61" s="362" t="s">
        <v>73</v>
      </c>
      <c r="J61" s="362" t="s">
        <v>1661</v>
      </c>
      <c r="K61" s="361" t="s">
        <v>1709</v>
      </c>
      <c r="L61" s="362"/>
      <c r="M61" s="362" t="s">
        <v>186</v>
      </c>
      <c r="N61" s="362" t="s">
        <v>9</v>
      </c>
      <c r="O61" s="362"/>
      <c r="P61" s="362" t="s">
        <v>90</v>
      </c>
      <c r="Q61" s="362" t="s">
        <v>90</v>
      </c>
      <c r="R61" s="362" t="s">
        <v>46</v>
      </c>
      <c r="S61" s="361" t="s">
        <v>90</v>
      </c>
      <c r="T61" s="362" t="s">
        <v>113</v>
      </c>
      <c r="U61" s="362" t="s">
        <v>1540</v>
      </c>
      <c r="V61" s="362" t="s">
        <v>1540</v>
      </c>
      <c r="W61" s="362"/>
      <c r="X61" s="362" t="s">
        <v>9</v>
      </c>
      <c r="Y61" s="362" t="s">
        <v>46</v>
      </c>
      <c r="Z61" s="362" t="s">
        <v>90</v>
      </c>
      <c r="AA61" s="366" t="s">
        <v>90</v>
      </c>
      <c r="AB61" s="362" t="s">
        <v>90</v>
      </c>
      <c r="AC61" s="362"/>
      <c r="AD61" s="362"/>
      <c r="AE61" s="362"/>
      <c r="AF61" s="362"/>
      <c r="AG61" s="362"/>
      <c r="AH61" s="362"/>
      <c r="AI61" s="362" t="s">
        <v>7025</v>
      </c>
      <c r="AJ61" s="362" t="s">
        <v>13</v>
      </c>
      <c r="AK61" s="362" t="s">
        <v>40</v>
      </c>
      <c r="AL61" s="362"/>
      <c r="AM61" s="362"/>
      <c r="AN61" s="362"/>
      <c r="AO61" s="362"/>
      <c r="AP61" s="361"/>
      <c r="AR61">
        <v>1</v>
      </c>
      <c r="AS61" t="s">
        <v>9</v>
      </c>
      <c r="AT61" t="s">
        <v>9</v>
      </c>
    </row>
    <row r="62" spans="2:46" ht="15" customHeight="1" x14ac:dyDescent="0.35">
      <c r="B62" s="362">
        <v>531</v>
      </c>
      <c r="C62" s="362" t="s">
        <v>1710</v>
      </c>
      <c r="D62" s="362" t="s">
        <v>2</v>
      </c>
      <c r="E62" s="368">
        <v>45365</v>
      </c>
      <c r="F62" s="368"/>
      <c r="G62" s="368"/>
      <c r="H62" s="368"/>
      <c r="I62" s="362" t="s">
        <v>73</v>
      </c>
      <c r="J62" s="362" t="s">
        <v>1661</v>
      </c>
      <c r="K62" s="361" t="s">
        <v>1711</v>
      </c>
      <c r="L62" s="362"/>
      <c r="M62" s="362" t="s">
        <v>186</v>
      </c>
      <c r="N62" s="362" t="s">
        <v>9</v>
      </c>
      <c r="O62" s="362"/>
      <c r="P62" s="362" t="s">
        <v>90</v>
      </c>
      <c r="Q62" s="362" t="s">
        <v>90</v>
      </c>
      <c r="R62" s="362" t="s">
        <v>8</v>
      </c>
      <c r="S62" s="361" t="s">
        <v>1539</v>
      </c>
      <c r="T62" s="362"/>
      <c r="U62" s="362"/>
      <c r="V62" s="362" t="s">
        <v>1540</v>
      </c>
      <c r="W62" s="362"/>
      <c r="X62" s="362"/>
      <c r="Y62" s="362" t="s">
        <v>45</v>
      </c>
      <c r="Z62" s="362" t="s">
        <v>90</v>
      </c>
      <c r="AA62" s="366" t="s">
        <v>90</v>
      </c>
      <c r="AB62" s="362" t="s">
        <v>90</v>
      </c>
      <c r="AC62" s="362"/>
      <c r="AD62" s="362"/>
      <c r="AE62" s="362"/>
      <c r="AF62" s="362"/>
      <c r="AG62" s="362"/>
      <c r="AH62" s="362"/>
      <c r="AI62" s="362" t="s">
        <v>7025</v>
      </c>
      <c r="AJ62" s="362" t="s">
        <v>13</v>
      </c>
      <c r="AK62" s="362" t="s">
        <v>39</v>
      </c>
      <c r="AL62" s="362"/>
      <c r="AM62" s="362"/>
      <c r="AN62" s="362"/>
      <c r="AO62" s="368">
        <v>45923</v>
      </c>
      <c r="AP62" s="361" t="s">
        <v>680</v>
      </c>
      <c r="AR62">
        <v>1</v>
      </c>
      <c r="AS62" t="s">
        <v>539</v>
      </c>
      <c r="AT62" t="s">
        <v>5840</v>
      </c>
    </row>
    <row r="63" spans="2:46" ht="15" customHeight="1" x14ac:dyDescent="0.35">
      <c r="B63" s="362">
        <v>532</v>
      </c>
      <c r="C63" s="362" t="s">
        <v>1712</v>
      </c>
      <c r="D63" s="362" t="s">
        <v>2</v>
      </c>
      <c r="E63" s="368">
        <v>45365</v>
      </c>
      <c r="F63" s="368"/>
      <c r="G63" s="368"/>
      <c r="H63" s="368"/>
      <c r="I63" s="362" t="s">
        <v>78</v>
      </c>
      <c r="J63" s="362" t="s">
        <v>1713</v>
      </c>
      <c r="K63" s="361" t="s">
        <v>1714</v>
      </c>
      <c r="L63" s="362"/>
      <c r="M63" s="362" t="s">
        <v>1689</v>
      </c>
      <c r="N63" s="362" t="s">
        <v>9</v>
      </c>
      <c r="O63" s="362"/>
      <c r="P63" s="362" t="s">
        <v>90</v>
      </c>
      <c r="Q63" s="362" t="s">
        <v>90</v>
      </c>
      <c r="R63" s="362"/>
      <c r="S63" s="361"/>
      <c r="T63" s="362"/>
      <c r="U63" s="362"/>
      <c r="V63" s="362" t="s">
        <v>1557</v>
      </c>
      <c r="W63" s="362"/>
      <c r="X63" s="362" t="s">
        <v>9</v>
      </c>
      <c r="Y63" s="362" t="s">
        <v>9</v>
      </c>
      <c r="Z63" s="362" t="s">
        <v>90</v>
      </c>
      <c r="AA63" s="366" t="s">
        <v>90</v>
      </c>
      <c r="AB63" s="362" t="s">
        <v>90</v>
      </c>
      <c r="AC63" s="362"/>
      <c r="AD63" s="362"/>
      <c r="AE63" s="362"/>
      <c r="AF63" s="362"/>
      <c r="AG63" s="362"/>
      <c r="AH63" s="362"/>
      <c r="AI63" s="362" t="s">
        <v>7029</v>
      </c>
      <c r="AJ63" s="362" t="s">
        <v>33</v>
      </c>
      <c r="AK63" s="362" t="s">
        <v>40</v>
      </c>
      <c r="AL63" s="362"/>
      <c r="AM63" s="362"/>
      <c r="AN63" s="362" t="s">
        <v>1558</v>
      </c>
      <c r="AO63" s="362"/>
      <c r="AP63" s="361" t="e">
        <v>#N/A</v>
      </c>
      <c r="AR63">
        <v>1</v>
      </c>
      <c r="AS63" t="s">
        <v>9</v>
      </c>
      <c r="AT63" t="s">
        <v>9</v>
      </c>
    </row>
    <row r="64" spans="2:46" ht="15" customHeight="1" x14ac:dyDescent="0.35">
      <c r="B64" s="362">
        <v>533</v>
      </c>
      <c r="C64" s="362" t="s">
        <v>1715</v>
      </c>
      <c r="D64" s="362" t="s">
        <v>2</v>
      </c>
      <c r="E64" s="368">
        <v>45365</v>
      </c>
      <c r="F64" s="368"/>
      <c r="G64" s="368"/>
      <c r="H64" s="368"/>
      <c r="I64" s="362" t="s">
        <v>76</v>
      </c>
      <c r="J64" s="362" t="s">
        <v>90</v>
      </c>
      <c r="K64" s="361" t="s">
        <v>1716</v>
      </c>
      <c r="L64" s="361"/>
      <c r="M64" s="362" t="s">
        <v>1689</v>
      </c>
      <c r="N64" s="362" t="s">
        <v>9</v>
      </c>
      <c r="O64" s="362"/>
      <c r="P64" s="362" t="s">
        <v>90</v>
      </c>
      <c r="Q64" s="362" t="s">
        <v>90</v>
      </c>
      <c r="R64" s="362"/>
      <c r="S64" s="361" t="s">
        <v>1717</v>
      </c>
      <c r="T64" s="361"/>
      <c r="U64" s="361"/>
      <c r="V64" s="362" t="s">
        <v>125</v>
      </c>
      <c r="W64" s="362"/>
      <c r="X64" s="362"/>
      <c r="Y64" s="362" t="s">
        <v>48</v>
      </c>
      <c r="Z64" s="362" t="s">
        <v>90</v>
      </c>
      <c r="AA64" s="366" t="s">
        <v>90</v>
      </c>
      <c r="AB64" s="362" t="s">
        <v>90</v>
      </c>
      <c r="AC64" s="362"/>
      <c r="AD64" s="362"/>
      <c r="AE64" s="362"/>
      <c r="AF64" s="362"/>
      <c r="AG64" s="362"/>
      <c r="AH64" s="362"/>
      <c r="AI64" s="362" t="s">
        <v>7034</v>
      </c>
      <c r="AJ64" s="362" t="s">
        <v>43</v>
      </c>
      <c r="AK64" s="362" t="s">
        <v>40</v>
      </c>
      <c r="AL64" s="362"/>
      <c r="AM64" s="362"/>
      <c r="AN64" s="362"/>
      <c r="AO64" s="362"/>
      <c r="AP64" s="361" t="e">
        <v>#N/A</v>
      </c>
      <c r="AR64">
        <v>1</v>
      </c>
      <c r="AS64" t="s">
        <v>5839</v>
      </c>
      <c r="AT64" t="s">
        <v>5839</v>
      </c>
    </row>
    <row r="65" spans="2:46" ht="15" customHeight="1" x14ac:dyDescent="0.35">
      <c r="B65" s="362">
        <v>534</v>
      </c>
      <c r="C65" s="362" t="s">
        <v>1718</v>
      </c>
      <c r="D65" s="362" t="s">
        <v>2</v>
      </c>
      <c r="E65" s="368">
        <v>45365</v>
      </c>
      <c r="F65" s="368"/>
      <c r="G65" s="368"/>
      <c r="H65" s="368"/>
      <c r="I65" s="362" t="s">
        <v>79</v>
      </c>
      <c r="J65" s="362" t="s">
        <v>90</v>
      </c>
      <c r="K65" s="361" t="s">
        <v>1719</v>
      </c>
      <c r="L65" s="362"/>
      <c r="M65" s="362" t="s">
        <v>186</v>
      </c>
      <c r="N65" s="362" t="s">
        <v>9</v>
      </c>
      <c r="O65" s="362"/>
      <c r="P65" s="362" t="s">
        <v>90</v>
      </c>
      <c r="Q65" s="362" t="s">
        <v>90</v>
      </c>
      <c r="R65" s="362" t="s">
        <v>8</v>
      </c>
      <c r="S65" s="361" t="s">
        <v>1539</v>
      </c>
      <c r="T65" s="362"/>
      <c r="U65" s="362"/>
      <c r="V65" s="362" t="s">
        <v>1540</v>
      </c>
      <c r="W65" s="362"/>
      <c r="X65" s="362"/>
      <c r="Y65" s="362" t="s">
        <v>45</v>
      </c>
      <c r="Z65" s="362" t="s">
        <v>90</v>
      </c>
      <c r="AA65" s="366" t="s">
        <v>90</v>
      </c>
      <c r="AB65" s="362" t="s">
        <v>90</v>
      </c>
      <c r="AC65" s="362"/>
      <c r="AD65" s="362"/>
      <c r="AE65" s="362"/>
      <c r="AF65" s="362"/>
      <c r="AG65" s="362"/>
      <c r="AH65" s="362"/>
      <c r="AI65" s="362" t="s">
        <v>7031</v>
      </c>
      <c r="AJ65" s="362" t="s">
        <v>34</v>
      </c>
      <c r="AK65" s="362" t="s">
        <v>39</v>
      </c>
      <c r="AL65" s="362"/>
      <c r="AM65" s="362"/>
      <c r="AN65" s="362"/>
      <c r="AO65" s="368">
        <v>45923</v>
      </c>
      <c r="AP65" s="361" t="s">
        <v>680</v>
      </c>
      <c r="AR65">
        <v>1</v>
      </c>
      <c r="AS65" t="s">
        <v>539</v>
      </c>
      <c r="AT65" t="s">
        <v>5840</v>
      </c>
    </row>
    <row r="66" spans="2:46" ht="15" customHeight="1" x14ac:dyDescent="0.35">
      <c r="B66" s="362">
        <v>535</v>
      </c>
      <c r="C66" s="362" t="s">
        <v>1720</v>
      </c>
      <c r="D66" s="362" t="s">
        <v>2</v>
      </c>
      <c r="E66" s="368">
        <v>45365</v>
      </c>
      <c r="F66" s="368"/>
      <c r="G66" s="368"/>
      <c r="H66" s="368"/>
      <c r="I66" s="362" t="s">
        <v>73</v>
      </c>
      <c r="J66" s="362" t="s">
        <v>1661</v>
      </c>
      <c r="K66" s="361" t="s">
        <v>1721</v>
      </c>
      <c r="L66" s="362"/>
      <c r="M66" s="362" t="s">
        <v>186</v>
      </c>
      <c r="N66" s="362" t="s">
        <v>9</v>
      </c>
      <c r="O66" s="362"/>
      <c r="P66" s="362" t="s">
        <v>90</v>
      </c>
      <c r="Q66" s="362" t="s">
        <v>90</v>
      </c>
      <c r="R66" s="362" t="s">
        <v>46</v>
      </c>
      <c r="S66" s="361" t="s">
        <v>90</v>
      </c>
      <c r="T66" s="362" t="s">
        <v>113</v>
      </c>
      <c r="U66" s="362" t="s">
        <v>1540</v>
      </c>
      <c r="V66" s="362" t="s">
        <v>1540</v>
      </c>
      <c r="W66" s="362"/>
      <c r="X66" s="362" t="s">
        <v>9</v>
      </c>
      <c r="Y66" s="362" t="s">
        <v>46</v>
      </c>
      <c r="Z66" s="362" t="s">
        <v>90</v>
      </c>
      <c r="AA66" s="366" t="s">
        <v>90</v>
      </c>
      <c r="AB66" s="362" t="s">
        <v>90</v>
      </c>
      <c r="AC66" s="362"/>
      <c r="AD66" s="362"/>
      <c r="AE66" s="362"/>
      <c r="AF66" s="362"/>
      <c r="AG66" s="362"/>
      <c r="AH66" s="362"/>
      <c r="AI66" s="362" t="s">
        <v>7025</v>
      </c>
      <c r="AJ66" s="362" t="s">
        <v>13</v>
      </c>
      <c r="AK66" s="362" t="s">
        <v>40</v>
      </c>
      <c r="AL66" s="362"/>
      <c r="AM66" s="362"/>
      <c r="AN66" s="362"/>
      <c r="AO66" s="362"/>
      <c r="AP66" s="361"/>
      <c r="AR66">
        <v>1</v>
      </c>
      <c r="AS66" t="s">
        <v>9</v>
      </c>
      <c r="AT66" t="s">
        <v>9</v>
      </c>
    </row>
    <row r="67" spans="2:46" ht="15" customHeight="1" x14ac:dyDescent="0.35">
      <c r="B67" s="362">
        <v>536</v>
      </c>
      <c r="C67" s="362" t="s">
        <v>1722</v>
      </c>
      <c r="D67" s="362" t="s">
        <v>2</v>
      </c>
      <c r="E67" s="368">
        <v>45365</v>
      </c>
      <c r="F67" s="368"/>
      <c r="G67" s="368"/>
      <c r="H67" s="368"/>
      <c r="I67" s="362" t="s">
        <v>78</v>
      </c>
      <c r="J67" s="362" t="s">
        <v>1681</v>
      </c>
      <c r="K67" s="361" t="s">
        <v>1723</v>
      </c>
      <c r="L67" s="362"/>
      <c r="M67" s="362" t="s">
        <v>1689</v>
      </c>
      <c r="N67" s="362" t="s">
        <v>9</v>
      </c>
      <c r="O67" s="362"/>
      <c r="P67" s="362" t="s">
        <v>90</v>
      </c>
      <c r="Q67" s="362" t="s">
        <v>90</v>
      </c>
      <c r="R67" s="362"/>
      <c r="S67" s="361" t="s">
        <v>1683</v>
      </c>
      <c r="T67" s="362"/>
      <c r="U67" s="362"/>
      <c r="V67" s="362" t="s">
        <v>1557</v>
      </c>
      <c r="W67" s="362"/>
      <c r="X67" s="362" t="s">
        <v>9</v>
      </c>
      <c r="Y67" s="362" t="s">
        <v>9</v>
      </c>
      <c r="Z67" s="362" t="s">
        <v>90</v>
      </c>
      <c r="AA67" s="366" t="s">
        <v>90</v>
      </c>
      <c r="AB67" s="362" t="s">
        <v>90</v>
      </c>
      <c r="AC67" s="362"/>
      <c r="AD67" s="362"/>
      <c r="AE67" s="362"/>
      <c r="AF67" s="362"/>
      <c r="AG67" s="362"/>
      <c r="AH67" s="362"/>
      <c r="AI67" s="362" t="s">
        <v>7029</v>
      </c>
      <c r="AJ67" s="362" t="s">
        <v>33</v>
      </c>
      <c r="AK67" s="362" t="s">
        <v>40</v>
      </c>
      <c r="AL67" s="362"/>
      <c r="AM67" s="362"/>
      <c r="AN67" s="362" t="s">
        <v>1684</v>
      </c>
      <c r="AO67" s="362"/>
      <c r="AP67" s="361" t="s">
        <v>1724</v>
      </c>
      <c r="AR67">
        <v>1</v>
      </c>
      <c r="AS67" t="s">
        <v>9</v>
      </c>
      <c r="AT67" t="s">
        <v>9</v>
      </c>
    </row>
    <row r="68" spans="2:46" ht="15" customHeight="1" x14ac:dyDescent="0.35">
      <c r="B68" s="362">
        <v>537</v>
      </c>
      <c r="C68" s="362" t="s">
        <v>1725</v>
      </c>
      <c r="D68" s="362" t="s">
        <v>2</v>
      </c>
      <c r="E68" s="368">
        <v>45365</v>
      </c>
      <c r="F68" s="368"/>
      <c r="G68" s="368"/>
      <c r="H68" s="368"/>
      <c r="I68" s="362" t="s">
        <v>78</v>
      </c>
      <c r="J68" s="362" t="s">
        <v>1681</v>
      </c>
      <c r="K68" s="361" t="s">
        <v>1726</v>
      </c>
      <c r="L68" s="362"/>
      <c r="M68" s="362" t="s">
        <v>1689</v>
      </c>
      <c r="N68" s="362" t="s">
        <v>9</v>
      </c>
      <c r="O68" s="362"/>
      <c r="P68" s="362" t="s">
        <v>90</v>
      </c>
      <c r="Q68" s="362" t="s">
        <v>90</v>
      </c>
      <c r="R68" s="362"/>
      <c r="S68" s="361" t="s">
        <v>1683</v>
      </c>
      <c r="T68" s="362"/>
      <c r="U68" s="362"/>
      <c r="V68" s="362" t="s">
        <v>1557</v>
      </c>
      <c r="W68" s="362"/>
      <c r="X68" s="362" t="s">
        <v>9</v>
      </c>
      <c r="Y68" s="362" t="s">
        <v>9</v>
      </c>
      <c r="Z68" s="362" t="s">
        <v>90</v>
      </c>
      <c r="AA68" s="366" t="s">
        <v>90</v>
      </c>
      <c r="AB68" s="362" t="s">
        <v>90</v>
      </c>
      <c r="AC68" s="362"/>
      <c r="AD68" s="362"/>
      <c r="AE68" s="362"/>
      <c r="AF68" s="362"/>
      <c r="AG68" s="362"/>
      <c r="AH68" s="362"/>
      <c r="AI68" s="362" t="s">
        <v>7029</v>
      </c>
      <c r="AJ68" s="362" t="s">
        <v>33</v>
      </c>
      <c r="AK68" s="362" t="s">
        <v>40</v>
      </c>
      <c r="AL68" s="362"/>
      <c r="AM68" s="362"/>
      <c r="AN68" s="362" t="s">
        <v>1684</v>
      </c>
      <c r="AO68" s="362"/>
      <c r="AP68" s="361" t="s">
        <v>1724</v>
      </c>
      <c r="AR68">
        <v>1</v>
      </c>
      <c r="AS68" t="s">
        <v>9</v>
      </c>
      <c r="AT68" t="s">
        <v>9</v>
      </c>
    </row>
    <row r="69" spans="2:46" ht="15" customHeight="1" x14ac:dyDescent="0.35">
      <c r="B69" s="362">
        <v>538</v>
      </c>
      <c r="C69" s="362" t="s">
        <v>1727</v>
      </c>
      <c r="D69" s="362" t="s">
        <v>2</v>
      </c>
      <c r="E69" s="368">
        <v>45365</v>
      </c>
      <c r="F69" s="368"/>
      <c r="G69" s="368"/>
      <c r="H69" s="368"/>
      <c r="I69" s="362" t="s">
        <v>73</v>
      </c>
      <c r="J69" s="362" t="s">
        <v>1681</v>
      </c>
      <c r="K69" s="361" t="s">
        <v>1728</v>
      </c>
      <c r="L69" s="362"/>
      <c r="M69" s="362" t="s">
        <v>186</v>
      </c>
      <c r="N69" s="362" t="s">
        <v>9</v>
      </c>
      <c r="O69" s="362"/>
      <c r="P69" s="362" t="s">
        <v>90</v>
      </c>
      <c r="Q69" s="362" t="s">
        <v>90</v>
      </c>
      <c r="R69" s="362" t="s">
        <v>46</v>
      </c>
      <c r="S69" s="361" t="s">
        <v>90</v>
      </c>
      <c r="T69" s="362" t="s">
        <v>113</v>
      </c>
      <c r="U69" s="362" t="s">
        <v>1540</v>
      </c>
      <c r="V69" s="362" t="s">
        <v>1540</v>
      </c>
      <c r="W69" s="362"/>
      <c r="X69" s="362" t="s">
        <v>9</v>
      </c>
      <c r="Y69" s="362" t="s">
        <v>46</v>
      </c>
      <c r="Z69" s="362" t="s">
        <v>90</v>
      </c>
      <c r="AA69" s="366" t="s">
        <v>90</v>
      </c>
      <c r="AB69" s="362" t="s">
        <v>90</v>
      </c>
      <c r="AC69" s="362"/>
      <c r="AD69" s="362"/>
      <c r="AE69" s="362"/>
      <c r="AF69" s="362"/>
      <c r="AG69" s="362"/>
      <c r="AH69" s="362"/>
      <c r="AI69" s="362" t="s">
        <v>7025</v>
      </c>
      <c r="AJ69" s="362" t="s">
        <v>13</v>
      </c>
      <c r="AK69" s="362" t="s">
        <v>40</v>
      </c>
      <c r="AL69" s="362"/>
      <c r="AM69" s="362"/>
      <c r="AN69" s="362"/>
      <c r="AO69" s="362"/>
      <c r="AP69" s="361"/>
      <c r="AR69">
        <v>1</v>
      </c>
      <c r="AS69" t="s">
        <v>9</v>
      </c>
      <c r="AT69" t="s">
        <v>9</v>
      </c>
    </row>
    <row r="70" spans="2:46" ht="15" customHeight="1" x14ac:dyDescent="0.35">
      <c r="B70" s="362">
        <v>539</v>
      </c>
      <c r="C70" s="362" t="s">
        <v>1729</v>
      </c>
      <c r="D70" s="362" t="s">
        <v>2</v>
      </c>
      <c r="E70" s="368">
        <v>45454</v>
      </c>
      <c r="F70" s="368"/>
      <c r="G70" s="368"/>
      <c r="H70" s="368"/>
      <c r="I70" s="362" t="s">
        <v>73</v>
      </c>
      <c r="J70" s="362" t="s">
        <v>90</v>
      </c>
      <c r="K70" s="361" t="s">
        <v>1730</v>
      </c>
      <c r="L70" s="362"/>
      <c r="M70" s="362" t="s">
        <v>186</v>
      </c>
      <c r="N70" s="362" t="s">
        <v>9</v>
      </c>
      <c r="O70" s="362"/>
      <c r="P70" s="362" t="s">
        <v>90</v>
      </c>
      <c r="Q70" s="362" t="s">
        <v>90</v>
      </c>
      <c r="R70" s="362" t="s">
        <v>1731</v>
      </c>
      <c r="S70" s="361" t="s">
        <v>1732</v>
      </c>
      <c r="T70" s="362" t="s">
        <v>113</v>
      </c>
      <c r="U70" s="362" t="s">
        <v>1540</v>
      </c>
      <c r="V70" s="362" t="s">
        <v>1540</v>
      </c>
      <c r="W70" s="362"/>
      <c r="X70" s="362" t="s">
        <v>9</v>
      </c>
      <c r="Y70" s="362" t="s">
        <v>9</v>
      </c>
      <c r="Z70" s="362" t="s">
        <v>90</v>
      </c>
      <c r="AA70" s="366" t="s">
        <v>90</v>
      </c>
      <c r="AB70" s="362" t="s">
        <v>90</v>
      </c>
      <c r="AC70" s="362"/>
      <c r="AD70" s="362"/>
      <c r="AE70" s="362"/>
      <c r="AF70" s="362"/>
      <c r="AG70" s="362"/>
      <c r="AH70" s="362"/>
      <c r="AI70" s="362" t="s">
        <v>7025</v>
      </c>
      <c r="AJ70" s="362" t="s">
        <v>13</v>
      </c>
      <c r="AK70" s="362" t="s">
        <v>40</v>
      </c>
      <c r="AL70" s="362"/>
      <c r="AM70" s="362"/>
      <c r="AN70" s="362"/>
      <c r="AO70" s="362"/>
      <c r="AP70" s="361"/>
      <c r="AR70">
        <v>1</v>
      </c>
      <c r="AS70" t="s">
        <v>9</v>
      </c>
      <c r="AT70" t="s">
        <v>9</v>
      </c>
    </row>
    <row r="71" spans="2:46" ht="15" customHeight="1" x14ac:dyDescent="0.35">
      <c r="B71" s="362">
        <v>540</v>
      </c>
      <c r="C71" s="362" t="s">
        <v>1733</v>
      </c>
      <c r="D71" s="362" t="s">
        <v>2</v>
      </c>
      <c r="E71" s="368">
        <v>45139</v>
      </c>
      <c r="F71" s="368"/>
      <c r="G71" s="368"/>
      <c r="H71" s="368"/>
      <c r="I71" s="362" t="s">
        <v>77</v>
      </c>
      <c r="J71" s="362" t="s">
        <v>1734</v>
      </c>
      <c r="K71" s="361" t="s">
        <v>1735</v>
      </c>
      <c r="L71" s="362"/>
      <c r="M71" s="362" t="s">
        <v>1689</v>
      </c>
      <c r="N71" s="362" t="s">
        <v>1548</v>
      </c>
      <c r="O71" s="362"/>
      <c r="P71" s="362" t="s">
        <v>90</v>
      </c>
      <c r="Q71" s="362" t="s">
        <v>90</v>
      </c>
      <c r="R71" s="362" t="s">
        <v>8</v>
      </c>
      <c r="S71" s="361" t="s">
        <v>1736</v>
      </c>
      <c r="T71" s="362"/>
      <c r="U71" s="362"/>
      <c r="V71" s="362" t="s">
        <v>133</v>
      </c>
      <c r="W71" s="362"/>
      <c r="X71" s="362"/>
      <c r="Y71" s="362" t="s">
        <v>45</v>
      </c>
      <c r="Z71" s="362" t="s">
        <v>90</v>
      </c>
      <c r="AA71" s="366" t="s">
        <v>90</v>
      </c>
      <c r="AB71" s="362" t="s">
        <v>90</v>
      </c>
      <c r="AC71" s="362"/>
      <c r="AD71" s="362"/>
      <c r="AE71" s="362"/>
      <c r="AF71" s="362"/>
      <c r="AG71" s="362"/>
      <c r="AH71" s="362"/>
      <c r="AI71" s="362" t="s">
        <v>7027</v>
      </c>
      <c r="AJ71" s="362" t="s">
        <v>21</v>
      </c>
      <c r="AK71" s="362" t="s">
        <v>39</v>
      </c>
      <c r="AL71" s="362"/>
      <c r="AM71" s="362"/>
      <c r="AN71" s="362"/>
      <c r="AO71" s="368">
        <v>45924</v>
      </c>
      <c r="AP71" s="361" t="s">
        <v>1737</v>
      </c>
      <c r="AR71">
        <v>1</v>
      </c>
      <c r="AS71" t="s">
        <v>539</v>
      </c>
      <c r="AT71" t="s">
        <v>5840</v>
      </c>
    </row>
    <row r="72" spans="2:46" ht="15" customHeight="1" x14ac:dyDescent="0.35">
      <c r="B72" s="362">
        <v>541</v>
      </c>
      <c r="C72" s="362" t="s">
        <v>1738</v>
      </c>
      <c r="D72" s="362" t="s">
        <v>2</v>
      </c>
      <c r="E72" s="368">
        <v>45454</v>
      </c>
      <c r="F72" s="368"/>
      <c r="G72" s="368"/>
      <c r="H72" s="368"/>
      <c r="I72" s="362" t="s">
        <v>73</v>
      </c>
      <c r="J72" s="362" t="s">
        <v>90</v>
      </c>
      <c r="K72" s="361" t="s">
        <v>1739</v>
      </c>
      <c r="L72" s="362"/>
      <c r="M72" s="362" t="s">
        <v>186</v>
      </c>
      <c r="N72" s="362" t="s">
        <v>9</v>
      </c>
      <c r="O72" s="362"/>
      <c r="P72" s="362" t="s">
        <v>90</v>
      </c>
      <c r="Q72" s="362" t="s">
        <v>90</v>
      </c>
      <c r="R72" s="362" t="s">
        <v>46</v>
      </c>
      <c r="S72" s="361" t="s">
        <v>90</v>
      </c>
      <c r="T72" s="362" t="s">
        <v>113</v>
      </c>
      <c r="U72" s="362" t="s">
        <v>1540</v>
      </c>
      <c r="V72" s="362" t="s">
        <v>1540</v>
      </c>
      <c r="W72" s="362"/>
      <c r="X72" s="362" t="s">
        <v>9</v>
      </c>
      <c r="Y72" s="362" t="s">
        <v>46</v>
      </c>
      <c r="Z72" s="362" t="s">
        <v>90</v>
      </c>
      <c r="AA72" s="366" t="s">
        <v>90</v>
      </c>
      <c r="AB72" s="362" t="s">
        <v>90</v>
      </c>
      <c r="AC72" s="362"/>
      <c r="AD72" s="362"/>
      <c r="AE72" s="362"/>
      <c r="AF72" s="362"/>
      <c r="AG72" s="362"/>
      <c r="AH72" s="362"/>
      <c r="AI72" s="362" t="s">
        <v>7025</v>
      </c>
      <c r="AJ72" s="362" t="s">
        <v>13</v>
      </c>
      <c r="AK72" s="362" t="s">
        <v>40</v>
      </c>
      <c r="AL72" s="362"/>
      <c r="AM72" s="362"/>
      <c r="AN72" s="362"/>
      <c r="AO72" s="362"/>
      <c r="AP72" s="361"/>
      <c r="AR72">
        <v>1</v>
      </c>
      <c r="AS72" t="s">
        <v>9</v>
      </c>
      <c r="AT72" t="s">
        <v>9</v>
      </c>
    </row>
    <row r="73" spans="2:46" ht="15" customHeight="1" x14ac:dyDescent="0.35">
      <c r="B73" s="362">
        <v>542</v>
      </c>
      <c r="C73" s="362" t="s">
        <v>1740</v>
      </c>
      <c r="D73" s="362" t="s">
        <v>2</v>
      </c>
      <c r="E73" s="368">
        <v>45454</v>
      </c>
      <c r="F73" s="368"/>
      <c r="G73" s="368"/>
      <c r="H73" s="368"/>
      <c r="I73" s="362" t="s">
        <v>73</v>
      </c>
      <c r="J73" s="362" t="s">
        <v>90</v>
      </c>
      <c r="K73" s="361" t="s">
        <v>1741</v>
      </c>
      <c r="L73" s="362"/>
      <c r="M73" s="362" t="s">
        <v>186</v>
      </c>
      <c r="N73" s="362" t="s">
        <v>9</v>
      </c>
      <c r="O73" s="362"/>
      <c r="P73" s="362" t="s">
        <v>90</v>
      </c>
      <c r="Q73" s="362" t="s">
        <v>90</v>
      </c>
      <c r="R73" s="362" t="s">
        <v>1742</v>
      </c>
      <c r="S73" s="361" t="s">
        <v>1743</v>
      </c>
      <c r="T73" s="362" t="s">
        <v>113</v>
      </c>
      <c r="U73" s="362" t="s">
        <v>1540</v>
      </c>
      <c r="V73" s="362" t="s">
        <v>1540</v>
      </c>
      <c r="W73" s="362"/>
      <c r="X73" s="362"/>
      <c r="Y73" s="362" t="s">
        <v>45</v>
      </c>
      <c r="Z73" s="362" t="s">
        <v>90</v>
      </c>
      <c r="AA73" s="366" t="s">
        <v>90</v>
      </c>
      <c r="AB73" s="362" t="s">
        <v>90</v>
      </c>
      <c r="AC73" s="362"/>
      <c r="AD73" s="362"/>
      <c r="AE73" s="362"/>
      <c r="AF73" s="362"/>
      <c r="AG73" s="362"/>
      <c r="AH73" s="362"/>
      <c r="AI73" s="362" t="s">
        <v>7025</v>
      </c>
      <c r="AJ73" s="362" t="s">
        <v>13</v>
      </c>
      <c r="AK73" s="362" t="s">
        <v>39</v>
      </c>
      <c r="AL73" s="362"/>
      <c r="AM73" s="362"/>
      <c r="AN73" s="362"/>
      <c r="AO73" s="362"/>
      <c r="AP73" s="361" t="s">
        <v>1158</v>
      </c>
      <c r="AR73">
        <v>1</v>
      </c>
      <c r="AS73" t="s">
        <v>539</v>
      </c>
      <c r="AT73" t="s">
        <v>5840</v>
      </c>
    </row>
    <row r="74" spans="2:46" ht="15" customHeight="1" x14ac:dyDescent="0.35">
      <c r="B74" s="362">
        <v>543</v>
      </c>
      <c r="C74" s="362" t="s">
        <v>1744</v>
      </c>
      <c r="D74" s="362" t="s">
        <v>2</v>
      </c>
      <c r="E74" s="368">
        <v>45454</v>
      </c>
      <c r="F74" s="368"/>
      <c r="G74" s="368"/>
      <c r="H74" s="368"/>
      <c r="I74" s="362" t="s">
        <v>73</v>
      </c>
      <c r="J74" s="362" t="s">
        <v>90</v>
      </c>
      <c r="K74" s="361" t="s">
        <v>1745</v>
      </c>
      <c r="L74" s="362"/>
      <c r="M74" s="362" t="s">
        <v>186</v>
      </c>
      <c r="N74" s="362" t="s">
        <v>9</v>
      </c>
      <c r="O74" s="362"/>
      <c r="P74" s="362" t="s">
        <v>90</v>
      </c>
      <c r="Q74" s="362" t="s">
        <v>90</v>
      </c>
      <c r="R74" s="362" t="s">
        <v>46</v>
      </c>
      <c r="S74" s="361" t="s">
        <v>90</v>
      </c>
      <c r="T74" s="362" t="s">
        <v>113</v>
      </c>
      <c r="U74" s="362" t="s">
        <v>1540</v>
      </c>
      <c r="V74" s="362" t="s">
        <v>1540</v>
      </c>
      <c r="W74" s="362"/>
      <c r="X74" s="362" t="s">
        <v>9</v>
      </c>
      <c r="Y74" s="362" t="s">
        <v>46</v>
      </c>
      <c r="Z74" s="362" t="s">
        <v>90</v>
      </c>
      <c r="AA74" s="366" t="s">
        <v>90</v>
      </c>
      <c r="AB74" s="362" t="s">
        <v>90</v>
      </c>
      <c r="AC74" s="362"/>
      <c r="AD74" s="362"/>
      <c r="AE74" s="362"/>
      <c r="AF74" s="362"/>
      <c r="AG74" s="362"/>
      <c r="AH74" s="362"/>
      <c r="AI74" s="362" t="s">
        <v>7025</v>
      </c>
      <c r="AJ74" s="362" t="s">
        <v>13</v>
      </c>
      <c r="AK74" s="362" t="s">
        <v>40</v>
      </c>
      <c r="AL74" s="362"/>
      <c r="AM74" s="362"/>
      <c r="AN74" s="362"/>
      <c r="AO74" s="362"/>
      <c r="AP74" s="361"/>
      <c r="AR74">
        <v>1</v>
      </c>
      <c r="AS74" t="s">
        <v>9</v>
      </c>
      <c r="AT74" t="s">
        <v>9</v>
      </c>
    </row>
    <row r="75" spans="2:46" ht="15" customHeight="1" x14ac:dyDescent="0.35">
      <c r="B75" s="362">
        <v>544</v>
      </c>
      <c r="C75" s="362" t="s">
        <v>1746</v>
      </c>
      <c r="D75" s="362" t="s">
        <v>2</v>
      </c>
      <c r="E75" s="368">
        <v>45454</v>
      </c>
      <c r="F75" s="368"/>
      <c r="G75" s="368"/>
      <c r="H75" s="368"/>
      <c r="I75" s="362" t="s">
        <v>73</v>
      </c>
      <c r="J75" s="362" t="s">
        <v>90</v>
      </c>
      <c r="K75" s="361" t="s">
        <v>1747</v>
      </c>
      <c r="L75" s="362"/>
      <c r="M75" s="362" t="s">
        <v>186</v>
      </c>
      <c r="N75" s="362" t="s">
        <v>9</v>
      </c>
      <c r="O75" s="362"/>
      <c r="P75" s="362" t="s">
        <v>90</v>
      </c>
      <c r="Q75" s="362" t="s">
        <v>90</v>
      </c>
      <c r="R75" s="362" t="s">
        <v>46</v>
      </c>
      <c r="S75" s="361" t="s">
        <v>90</v>
      </c>
      <c r="T75" s="362" t="s">
        <v>113</v>
      </c>
      <c r="U75" s="362" t="s">
        <v>1540</v>
      </c>
      <c r="V75" s="362" t="s">
        <v>1540</v>
      </c>
      <c r="W75" s="362"/>
      <c r="X75" s="362" t="s">
        <v>9</v>
      </c>
      <c r="Y75" s="362" t="s">
        <v>46</v>
      </c>
      <c r="Z75" s="362" t="s">
        <v>90</v>
      </c>
      <c r="AA75" s="366" t="s">
        <v>90</v>
      </c>
      <c r="AB75" s="362" t="s">
        <v>90</v>
      </c>
      <c r="AC75" s="362"/>
      <c r="AD75" s="362"/>
      <c r="AE75" s="362"/>
      <c r="AF75" s="362"/>
      <c r="AG75" s="362"/>
      <c r="AH75" s="362"/>
      <c r="AI75" s="362" t="s">
        <v>7025</v>
      </c>
      <c r="AJ75" s="362" t="s">
        <v>13</v>
      </c>
      <c r="AK75" s="362" t="s">
        <v>40</v>
      </c>
      <c r="AL75" s="362"/>
      <c r="AM75" s="362"/>
      <c r="AN75" s="362"/>
      <c r="AO75" s="362"/>
      <c r="AP75" s="361"/>
      <c r="AR75">
        <v>1</v>
      </c>
      <c r="AS75" t="s">
        <v>9</v>
      </c>
      <c r="AT75" t="s">
        <v>9</v>
      </c>
    </row>
    <row r="76" spans="2:46" ht="15" customHeight="1" x14ac:dyDescent="0.35">
      <c r="B76" s="362">
        <v>545</v>
      </c>
      <c r="C76" s="362" t="s">
        <v>1748</v>
      </c>
      <c r="D76" s="362" t="s">
        <v>2</v>
      </c>
      <c r="E76" s="368">
        <v>45454</v>
      </c>
      <c r="F76" s="368"/>
      <c r="G76" s="368"/>
      <c r="H76" s="368"/>
      <c r="I76" s="362" t="s">
        <v>73</v>
      </c>
      <c r="J76" s="362" t="s">
        <v>90</v>
      </c>
      <c r="K76" s="361" t="s">
        <v>1749</v>
      </c>
      <c r="L76" s="362"/>
      <c r="M76" s="362" t="s">
        <v>186</v>
      </c>
      <c r="N76" s="362" t="s">
        <v>9</v>
      </c>
      <c r="O76" s="362"/>
      <c r="P76" s="362" t="s">
        <v>90</v>
      </c>
      <c r="Q76" s="362" t="s">
        <v>90</v>
      </c>
      <c r="R76" s="362" t="s">
        <v>1750</v>
      </c>
      <c r="S76" s="361" t="s">
        <v>1751</v>
      </c>
      <c r="T76" s="362" t="s">
        <v>113</v>
      </c>
      <c r="U76" s="362" t="s">
        <v>1540</v>
      </c>
      <c r="V76" s="362" t="s">
        <v>1540</v>
      </c>
      <c r="W76" s="362"/>
      <c r="X76" s="362" t="s">
        <v>9</v>
      </c>
      <c r="Y76" s="362" t="s">
        <v>9</v>
      </c>
      <c r="Z76" s="362" t="s">
        <v>90</v>
      </c>
      <c r="AA76" s="366" t="s">
        <v>90</v>
      </c>
      <c r="AB76" s="362" t="s">
        <v>90</v>
      </c>
      <c r="AC76" s="362"/>
      <c r="AD76" s="362"/>
      <c r="AE76" s="362"/>
      <c r="AF76" s="362"/>
      <c r="AG76" s="362"/>
      <c r="AH76" s="362"/>
      <c r="AI76" s="362" t="s">
        <v>7025</v>
      </c>
      <c r="AJ76" s="362" t="s">
        <v>13</v>
      </c>
      <c r="AK76" s="362" t="s">
        <v>40</v>
      </c>
      <c r="AL76" s="362"/>
      <c r="AM76" s="362"/>
      <c r="AN76" s="362"/>
      <c r="AO76" s="362"/>
      <c r="AP76" s="361"/>
      <c r="AR76">
        <v>1</v>
      </c>
      <c r="AS76" t="s">
        <v>9</v>
      </c>
      <c r="AT76" t="s">
        <v>9</v>
      </c>
    </row>
    <row r="77" spans="2:46" ht="15" customHeight="1" x14ac:dyDescent="0.35">
      <c r="B77" s="362">
        <v>546</v>
      </c>
      <c r="C77" s="362" t="s">
        <v>1752</v>
      </c>
      <c r="D77" s="362" t="s">
        <v>2</v>
      </c>
      <c r="E77" s="368">
        <v>45454</v>
      </c>
      <c r="F77" s="368"/>
      <c r="G77" s="368"/>
      <c r="H77" s="368"/>
      <c r="I77" s="362" t="s">
        <v>73</v>
      </c>
      <c r="J77" s="362" t="s">
        <v>90</v>
      </c>
      <c r="K77" s="361" t="s">
        <v>1753</v>
      </c>
      <c r="L77" s="362"/>
      <c r="M77" s="362" t="s">
        <v>186</v>
      </c>
      <c r="N77" s="362" t="s">
        <v>9</v>
      </c>
      <c r="O77" s="362"/>
      <c r="P77" s="362" t="s">
        <v>90</v>
      </c>
      <c r="Q77" s="362" t="s">
        <v>90</v>
      </c>
      <c r="R77" s="362" t="s">
        <v>1750</v>
      </c>
      <c r="S77" s="361" t="s">
        <v>1751</v>
      </c>
      <c r="T77" s="362" t="s">
        <v>113</v>
      </c>
      <c r="U77" s="362" t="s">
        <v>1540</v>
      </c>
      <c r="V77" s="362" t="s">
        <v>1540</v>
      </c>
      <c r="W77" s="362"/>
      <c r="X77" s="362" t="s">
        <v>9</v>
      </c>
      <c r="Y77" s="362" t="s">
        <v>9</v>
      </c>
      <c r="Z77" s="362" t="s">
        <v>90</v>
      </c>
      <c r="AA77" s="366" t="s">
        <v>90</v>
      </c>
      <c r="AB77" s="362" t="s">
        <v>90</v>
      </c>
      <c r="AC77" s="362"/>
      <c r="AD77" s="362"/>
      <c r="AE77" s="362"/>
      <c r="AF77" s="362"/>
      <c r="AG77" s="362"/>
      <c r="AH77" s="362"/>
      <c r="AI77" s="362" t="s">
        <v>7025</v>
      </c>
      <c r="AJ77" s="362" t="s">
        <v>13</v>
      </c>
      <c r="AK77" s="362" t="s">
        <v>40</v>
      </c>
      <c r="AL77" s="362"/>
      <c r="AM77" s="362"/>
      <c r="AN77" s="362"/>
      <c r="AO77" s="362"/>
      <c r="AP77" s="361"/>
      <c r="AR77">
        <v>1</v>
      </c>
      <c r="AS77" t="s">
        <v>9</v>
      </c>
      <c r="AT77" t="s">
        <v>9</v>
      </c>
    </row>
    <row r="78" spans="2:46" ht="15" customHeight="1" x14ac:dyDescent="0.35">
      <c r="B78" s="362">
        <v>547</v>
      </c>
      <c r="C78" s="362" t="s">
        <v>1754</v>
      </c>
      <c r="D78" s="362" t="s">
        <v>2</v>
      </c>
      <c r="E78" s="368">
        <v>45454</v>
      </c>
      <c r="F78" s="368"/>
      <c r="G78" s="368"/>
      <c r="H78" s="368"/>
      <c r="I78" s="362" t="s">
        <v>73</v>
      </c>
      <c r="J78" s="362" t="s">
        <v>90</v>
      </c>
      <c r="K78" s="361" t="s">
        <v>1755</v>
      </c>
      <c r="L78" s="362"/>
      <c r="M78" s="362" t="s">
        <v>186</v>
      </c>
      <c r="N78" s="362" t="s">
        <v>9</v>
      </c>
      <c r="O78" s="362"/>
      <c r="P78" s="362" t="s">
        <v>90</v>
      </c>
      <c r="Q78" s="362" t="s">
        <v>90</v>
      </c>
      <c r="R78" s="362" t="s">
        <v>1750</v>
      </c>
      <c r="S78" s="361" t="s">
        <v>1751</v>
      </c>
      <c r="T78" s="362" t="s">
        <v>113</v>
      </c>
      <c r="U78" s="362" t="s">
        <v>1540</v>
      </c>
      <c r="V78" s="362" t="s">
        <v>1540</v>
      </c>
      <c r="W78" s="362"/>
      <c r="X78" s="362" t="s">
        <v>9</v>
      </c>
      <c r="Y78" s="362" t="s">
        <v>9</v>
      </c>
      <c r="Z78" s="362" t="s">
        <v>90</v>
      </c>
      <c r="AA78" s="366" t="s">
        <v>90</v>
      </c>
      <c r="AB78" s="362" t="s">
        <v>90</v>
      </c>
      <c r="AC78" s="362"/>
      <c r="AD78" s="362"/>
      <c r="AE78" s="362"/>
      <c r="AF78" s="362"/>
      <c r="AG78" s="362"/>
      <c r="AH78" s="362"/>
      <c r="AI78" s="362" t="s">
        <v>7025</v>
      </c>
      <c r="AJ78" s="362" t="s">
        <v>13</v>
      </c>
      <c r="AK78" s="362" t="s">
        <v>40</v>
      </c>
      <c r="AL78" s="362"/>
      <c r="AM78" s="362"/>
      <c r="AN78" s="362"/>
      <c r="AO78" s="362"/>
      <c r="AP78" s="361"/>
      <c r="AR78">
        <v>1</v>
      </c>
      <c r="AS78" t="s">
        <v>9</v>
      </c>
      <c r="AT78" t="s">
        <v>9</v>
      </c>
    </row>
    <row r="79" spans="2:46" ht="15" customHeight="1" x14ac:dyDescent="0.35">
      <c r="B79" s="362">
        <v>548</v>
      </c>
      <c r="C79" s="362" t="s">
        <v>1756</v>
      </c>
      <c r="D79" s="362" t="s">
        <v>2</v>
      </c>
      <c r="E79" s="368">
        <v>45454</v>
      </c>
      <c r="F79" s="368"/>
      <c r="G79" s="368"/>
      <c r="H79" s="368"/>
      <c r="I79" s="362" t="s">
        <v>73</v>
      </c>
      <c r="J79" s="362" t="s">
        <v>90</v>
      </c>
      <c r="K79" s="361" t="s">
        <v>1757</v>
      </c>
      <c r="L79" s="362"/>
      <c r="M79" s="362" t="s">
        <v>186</v>
      </c>
      <c r="N79" s="362" t="s">
        <v>9</v>
      </c>
      <c r="O79" s="362"/>
      <c r="P79" s="362" t="s">
        <v>90</v>
      </c>
      <c r="Q79" s="362" t="s">
        <v>90</v>
      </c>
      <c r="R79" s="362" t="s">
        <v>1750</v>
      </c>
      <c r="S79" s="361" t="s">
        <v>1751</v>
      </c>
      <c r="T79" s="362" t="s">
        <v>113</v>
      </c>
      <c r="U79" s="362" t="s">
        <v>1540</v>
      </c>
      <c r="V79" s="362" t="s">
        <v>1540</v>
      </c>
      <c r="W79" s="362"/>
      <c r="X79" s="362" t="s">
        <v>9</v>
      </c>
      <c r="Y79" s="362" t="s">
        <v>9</v>
      </c>
      <c r="Z79" s="362" t="s">
        <v>90</v>
      </c>
      <c r="AA79" s="366" t="s">
        <v>90</v>
      </c>
      <c r="AB79" s="362" t="s">
        <v>90</v>
      </c>
      <c r="AC79" s="362"/>
      <c r="AD79" s="362"/>
      <c r="AE79" s="362"/>
      <c r="AF79" s="362"/>
      <c r="AG79" s="362"/>
      <c r="AH79" s="362"/>
      <c r="AI79" s="362" t="s">
        <v>7025</v>
      </c>
      <c r="AJ79" s="362" t="s">
        <v>13</v>
      </c>
      <c r="AK79" s="362" t="s">
        <v>40</v>
      </c>
      <c r="AL79" s="362"/>
      <c r="AM79" s="362"/>
      <c r="AN79" s="362"/>
      <c r="AO79" s="362"/>
      <c r="AP79" s="361"/>
      <c r="AR79">
        <v>1</v>
      </c>
      <c r="AS79" t="s">
        <v>9</v>
      </c>
      <c r="AT79" t="s">
        <v>9</v>
      </c>
    </row>
    <row r="80" spans="2:46" ht="15" customHeight="1" x14ac:dyDescent="0.35">
      <c r="B80" s="362">
        <v>549</v>
      </c>
      <c r="C80" s="362" t="s">
        <v>1758</v>
      </c>
      <c r="D80" s="362" t="s">
        <v>2</v>
      </c>
      <c r="E80" s="368">
        <v>45454</v>
      </c>
      <c r="F80" s="368"/>
      <c r="G80" s="368"/>
      <c r="H80" s="368"/>
      <c r="I80" s="362" t="s">
        <v>73</v>
      </c>
      <c r="J80" s="362" t="s">
        <v>90</v>
      </c>
      <c r="K80" s="361" t="s">
        <v>1759</v>
      </c>
      <c r="L80" s="362"/>
      <c r="M80" s="362" t="s">
        <v>186</v>
      </c>
      <c r="N80" s="362" t="s">
        <v>9</v>
      </c>
      <c r="O80" s="362"/>
      <c r="P80" s="362" t="s">
        <v>90</v>
      </c>
      <c r="Q80" s="362" t="s">
        <v>90</v>
      </c>
      <c r="R80" s="362" t="s">
        <v>1750</v>
      </c>
      <c r="S80" s="361" t="s">
        <v>1751</v>
      </c>
      <c r="T80" s="362" t="s">
        <v>113</v>
      </c>
      <c r="U80" s="362" t="s">
        <v>1540</v>
      </c>
      <c r="V80" s="362" t="s">
        <v>1540</v>
      </c>
      <c r="W80" s="362"/>
      <c r="X80" s="362" t="s">
        <v>9</v>
      </c>
      <c r="Y80" s="362" t="s">
        <v>9</v>
      </c>
      <c r="Z80" s="362" t="s">
        <v>90</v>
      </c>
      <c r="AA80" s="366" t="s">
        <v>90</v>
      </c>
      <c r="AB80" s="362" t="s">
        <v>90</v>
      </c>
      <c r="AC80" s="362"/>
      <c r="AD80" s="362"/>
      <c r="AE80" s="362"/>
      <c r="AF80" s="362"/>
      <c r="AG80" s="362"/>
      <c r="AH80" s="362"/>
      <c r="AI80" s="362" t="s">
        <v>7025</v>
      </c>
      <c r="AJ80" s="362" t="s">
        <v>13</v>
      </c>
      <c r="AK80" s="362" t="s">
        <v>40</v>
      </c>
      <c r="AL80" s="362"/>
      <c r="AM80" s="362"/>
      <c r="AN80" s="362"/>
      <c r="AO80" s="362"/>
      <c r="AP80" s="361"/>
      <c r="AR80">
        <v>1</v>
      </c>
      <c r="AS80" t="s">
        <v>9</v>
      </c>
      <c r="AT80" t="s">
        <v>9</v>
      </c>
    </row>
    <row r="81" spans="2:46" ht="15" customHeight="1" x14ac:dyDescent="0.35">
      <c r="B81" s="362">
        <v>550</v>
      </c>
      <c r="C81" s="362" t="s">
        <v>1760</v>
      </c>
      <c r="D81" s="362" t="s">
        <v>2</v>
      </c>
      <c r="E81" s="368">
        <v>45454</v>
      </c>
      <c r="F81" s="368"/>
      <c r="G81" s="368"/>
      <c r="H81" s="368"/>
      <c r="I81" s="362" t="s">
        <v>73</v>
      </c>
      <c r="J81" s="362" t="s">
        <v>90</v>
      </c>
      <c r="K81" s="361" t="s">
        <v>1761</v>
      </c>
      <c r="L81" s="362"/>
      <c r="M81" s="362" t="s">
        <v>186</v>
      </c>
      <c r="N81" s="362" t="s">
        <v>9</v>
      </c>
      <c r="O81" s="362"/>
      <c r="P81" s="362" t="s">
        <v>90</v>
      </c>
      <c r="Q81" s="362" t="s">
        <v>90</v>
      </c>
      <c r="R81" s="362" t="s">
        <v>46</v>
      </c>
      <c r="S81" s="361" t="s">
        <v>90</v>
      </c>
      <c r="T81" s="362" t="s">
        <v>113</v>
      </c>
      <c r="U81" s="362" t="s">
        <v>1540</v>
      </c>
      <c r="V81" s="362" t="s">
        <v>1540</v>
      </c>
      <c r="W81" s="362"/>
      <c r="X81" s="362" t="s">
        <v>9</v>
      </c>
      <c r="Y81" s="362" t="s">
        <v>46</v>
      </c>
      <c r="Z81" s="362" t="s">
        <v>90</v>
      </c>
      <c r="AA81" s="366" t="s">
        <v>90</v>
      </c>
      <c r="AB81" s="362" t="s">
        <v>90</v>
      </c>
      <c r="AC81" s="362"/>
      <c r="AD81" s="362"/>
      <c r="AE81" s="362"/>
      <c r="AF81" s="362"/>
      <c r="AG81" s="362"/>
      <c r="AH81" s="362"/>
      <c r="AI81" s="362" t="s">
        <v>7025</v>
      </c>
      <c r="AJ81" s="362" t="s">
        <v>13</v>
      </c>
      <c r="AK81" s="362" t="s">
        <v>40</v>
      </c>
      <c r="AL81" s="362"/>
      <c r="AM81" s="362"/>
      <c r="AN81" s="362"/>
      <c r="AO81" s="362"/>
      <c r="AP81" s="361"/>
      <c r="AR81">
        <v>1</v>
      </c>
      <c r="AS81" t="s">
        <v>9</v>
      </c>
      <c r="AT81" t="s">
        <v>9</v>
      </c>
    </row>
    <row r="82" spans="2:46" ht="15" customHeight="1" x14ac:dyDescent="0.35">
      <c r="B82" s="362">
        <v>551</v>
      </c>
      <c r="C82" s="362" t="s">
        <v>1762</v>
      </c>
      <c r="D82" s="362" t="s">
        <v>2</v>
      </c>
      <c r="E82" s="368">
        <v>45139</v>
      </c>
      <c r="F82" s="368"/>
      <c r="G82" s="368"/>
      <c r="H82" s="368"/>
      <c r="I82" s="362" t="s">
        <v>77</v>
      </c>
      <c r="J82" s="362" t="s">
        <v>1546</v>
      </c>
      <c r="K82" s="361" t="s">
        <v>1763</v>
      </c>
      <c r="L82" s="362"/>
      <c r="M82" s="362" t="s">
        <v>1689</v>
      </c>
      <c r="N82" s="362" t="s">
        <v>1548</v>
      </c>
      <c r="O82" s="362"/>
      <c r="P82" s="362" t="s">
        <v>90</v>
      </c>
      <c r="Q82" s="362" t="s">
        <v>90</v>
      </c>
      <c r="R82" s="362" t="s">
        <v>1677</v>
      </c>
      <c r="S82" s="361" t="s">
        <v>1764</v>
      </c>
      <c r="T82" s="362"/>
      <c r="U82" s="362"/>
      <c r="V82" s="362" t="s">
        <v>133</v>
      </c>
      <c r="W82" s="362"/>
      <c r="X82" s="362"/>
      <c r="Y82" s="362" t="s">
        <v>45</v>
      </c>
      <c r="Z82" s="362" t="s">
        <v>90</v>
      </c>
      <c r="AA82" s="366" t="s">
        <v>90</v>
      </c>
      <c r="AB82" s="362" t="s">
        <v>90</v>
      </c>
      <c r="AC82" s="362"/>
      <c r="AD82" s="362"/>
      <c r="AE82" s="362"/>
      <c r="AF82" s="362"/>
      <c r="AG82" s="362"/>
      <c r="AH82" s="362"/>
      <c r="AI82" s="362" t="s">
        <v>7027</v>
      </c>
      <c r="AJ82" s="362" t="s">
        <v>21</v>
      </c>
      <c r="AK82" s="362" t="s">
        <v>39</v>
      </c>
      <c r="AL82" s="362"/>
      <c r="AM82" s="362"/>
      <c r="AN82" s="362"/>
      <c r="AO82" s="368">
        <v>45924</v>
      </c>
      <c r="AP82" s="361" t="s">
        <v>680</v>
      </c>
      <c r="AR82">
        <v>1</v>
      </c>
      <c r="AS82" t="s">
        <v>539</v>
      </c>
      <c r="AT82" t="s">
        <v>5840</v>
      </c>
    </row>
    <row r="83" spans="2:46" ht="15" customHeight="1" x14ac:dyDescent="0.35">
      <c r="B83" s="362">
        <v>552</v>
      </c>
      <c r="C83" s="362" t="s">
        <v>1765</v>
      </c>
      <c r="D83" s="362" t="s">
        <v>2</v>
      </c>
      <c r="E83" s="368">
        <v>45454</v>
      </c>
      <c r="F83" s="368"/>
      <c r="G83" s="368"/>
      <c r="H83" s="368"/>
      <c r="I83" s="362" t="s">
        <v>73</v>
      </c>
      <c r="J83" s="362" t="s">
        <v>90</v>
      </c>
      <c r="K83" s="361" t="s">
        <v>1766</v>
      </c>
      <c r="L83" s="362"/>
      <c r="M83" s="362" t="s">
        <v>186</v>
      </c>
      <c r="N83" s="362" t="s">
        <v>9</v>
      </c>
      <c r="O83" s="362"/>
      <c r="P83" s="362" t="s">
        <v>90</v>
      </c>
      <c r="Q83" s="362" t="s">
        <v>90</v>
      </c>
      <c r="R83" s="362" t="s">
        <v>8</v>
      </c>
      <c r="S83" s="361" t="s">
        <v>1539</v>
      </c>
      <c r="T83" s="362"/>
      <c r="U83" s="362"/>
      <c r="V83" s="362" t="s">
        <v>1540</v>
      </c>
      <c r="W83" s="362"/>
      <c r="X83" s="362"/>
      <c r="Y83" s="362" t="s">
        <v>45</v>
      </c>
      <c r="Z83" s="362" t="s">
        <v>90</v>
      </c>
      <c r="AA83" s="366" t="s">
        <v>90</v>
      </c>
      <c r="AB83" s="362" t="s">
        <v>90</v>
      </c>
      <c r="AC83" s="362"/>
      <c r="AD83" s="362"/>
      <c r="AE83" s="362"/>
      <c r="AF83" s="362"/>
      <c r="AG83" s="362"/>
      <c r="AH83" s="362"/>
      <c r="AI83" s="362" t="s">
        <v>7025</v>
      </c>
      <c r="AJ83" s="362" t="s">
        <v>13</v>
      </c>
      <c r="AK83" s="362" t="s">
        <v>39</v>
      </c>
      <c r="AL83" s="362"/>
      <c r="AM83" s="362"/>
      <c r="AN83" s="362"/>
      <c r="AO83" s="368">
        <v>45923</v>
      </c>
      <c r="AP83" s="361" t="s">
        <v>680</v>
      </c>
      <c r="AR83">
        <v>1</v>
      </c>
      <c r="AS83" t="s">
        <v>539</v>
      </c>
      <c r="AT83" t="s">
        <v>5840</v>
      </c>
    </row>
    <row r="84" spans="2:46" ht="15" customHeight="1" x14ac:dyDescent="0.35">
      <c r="B84" s="362">
        <v>553</v>
      </c>
      <c r="C84" s="362" t="s">
        <v>1767</v>
      </c>
      <c r="D84" s="362" t="s">
        <v>2</v>
      </c>
      <c r="E84" s="368">
        <v>45454</v>
      </c>
      <c r="F84" s="368"/>
      <c r="G84" s="368"/>
      <c r="H84" s="368"/>
      <c r="I84" s="362" t="s">
        <v>73</v>
      </c>
      <c r="J84" s="362" t="s">
        <v>90</v>
      </c>
      <c r="K84" s="361" t="s">
        <v>1768</v>
      </c>
      <c r="L84" s="362"/>
      <c r="M84" s="362" t="s">
        <v>186</v>
      </c>
      <c r="N84" s="362" t="s">
        <v>9</v>
      </c>
      <c r="O84" s="362"/>
      <c r="P84" s="362" t="s">
        <v>90</v>
      </c>
      <c r="Q84" s="362" t="s">
        <v>90</v>
      </c>
      <c r="R84" s="362" t="s">
        <v>8</v>
      </c>
      <c r="S84" s="361" t="s">
        <v>1539</v>
      </c>
      <c r="T84" s="362"/>
      <c r="U84" s="362"/>
      <c r="V84" s="362" t="s">
        <v>1540</v>
      </c>
      <c r="W84" s="362"/>
      <c r="X84" s="362"/>
      <c r="Y84" s="362" t="s">
        <v>45</v>
      </c>
      <c r="Z84" s="362" t="s">
        <v>90</v>
      </c>
      <c r="AA84" s="366" t="s">
        <v>90</v>
      </c>
      <c r="AB84" s="362" t="s">
        <v>90</v>
      </c>
      <c r="AC84" s="362"/>
      <c r="AD84" s="362"/>
      <c r="AE84" s="362"/>
      <c r="AF84" s="362"/>
      <c r="AG84" s="362"/>
      <c r="AH84" s="362"/>
      <c r="AI84" s="362" t="s">
        <v>7025</v>
      </c>
      <c r="AJ84" s="362" t="s">
        <v>13</v>
      </c>
      <c r="AK84" s="362" t="s">
        <v>39</v>
      </c>
      <c r="AL84" s="362"/>
      <c r="AM84" s="362"/>
      <c r="AN84" s="362"/>
      <c r="AO84" s="368">
        <v>45923</v>
      </c>
      <c r="AP84" s="361" t="s">
        <v>680</v>
      </c>
      <c r="AR84">
        <v>1</v>
      </c>
      <c r="AS84" t="s">
        <v>539</v>
      </c>
      <c r="AT84" t="s">
        <v>5840</v>
      </c>
    </row>
    <row r="85" spans="2:46" ht="15" customHeight="1" x14ac:dyDescent="0.35">
      <c r="B85" s="362">
        <v>554</v>
      </c>
      <c r="C85" s="362" t="s">
        <v>1769</v>
      </c>
      <c r="D85" s="362" t="s">
        <v>2</v>
      </c>
      <c r="E85" s="368">
        <v>45454</v>
      </c>
      <c r="F85" s="368"/>
      <c r="G85" s="368"/>
      <c r="H85" s="368"/>
      <c r="I85" s="362" t="s">
        <v>73</v>
      </c>
      <c r="J85" s="362" t="s">
        <v>90</v>
      </c>
      <c r="K85" s="361" t="s">
        <v>1770</v>
      </c>
      <c r="L85" s="362"/>
      <c r="M85" s="362" t="s">
        <v>186</v>
      </c>
      <c r="N85" s="362" t="s">
        <v>9</v>
      </c>
      <c r="O85" s="362"/>
      <c r="P85" s="362" t="s">
        <v>90</v>
      </c>
      <c r="Q85" s="362" t="s">
        <v>90</v>
      </c>
      <c r="R85" s="362" t="s">
        <v>1750</v>
      </c>
      <c r="S85" s="361" t="s">
        <v>1751</v>
      </c>
      <c r="T85" s="362" t="s">
        <v>113</v>
      </c>
      <c r="U85" s="362" t="s">
        <v>1540</v>
      </c>
      <c r="V85" s="362" t="s">
        <v>1540</v>
      </c>
      <c r="W85" s="362"/>
      <c r="X85" s="362" t="s">
        <v>9</v>
      </c>
      <c r="Y85" s="362" t="s">
        <v>9</v>
      </c>
      <c r="Z85" s="362" t="s">
        <v>90</v>
      </c>
      <c r="AA85" s="366" t="s">
        <v>90</v>
      </c>
      <c r="AB85" s="362" t="s">
        <v>90</v>
      </c>
      <c r="AC85" s="362"/>
      <c r="AD85" s="362"/>
      <c r="AE85" s="362"/>
      <c r="AF85" s="362"/>
      <c r="AG85" s="362"/>
      <c r="AH85" s="362"/>
      <c r="AI85" s="362" t="s">
        <v>7025</v>
      </c>
      <c r="AJ85" s="362" t="s">
        <v>13</v>
      </c>
      <c r="AK85" s="362" t="s">
        <v>40</v>
      </c>
      <c r="AL85" s="362"/>
      <c r="AM85" s="362"/>
      <c r="AN85" s="362"/>
      <c r="AO85" s="362"/>
      <c r="AP85" s="361"/>
      <c r="AR85">
        <v>1</v>
      </c>
      <c r="AS85" t="s">
        <v>9</v>
      </c>
      <c r="AT85" t="s">
        <v>9</v>
      </c>
    </row>
    <row r="86" spans="2:46" ht="15" customHeight="1" x14ac:dyDescent="0.35">
      <c r="B86" s="362">
        <v>555</v>
      </c>
      <c r="C86" s="362" t="s">
        <v>1771</v>
      </c>
      <c r="D86" s="362" t="s">
        <v>2</v>
      </c>
      <c r="E86" s="368">
        <v>45454</v>
      </c>
      <c r="F86" s="368"/>
      <c r="G86" s="368"/>
      <c r="H86" s="368"/>
      <c r="I86" s="362" t="s">
        <v>78</v>
      </c>
      <c r="J86" s="362" t="s">
        <v>90</v>
      </c>
      <c r="K86" s="361" t="s">
        <v>1772</v>
      </c>
      <c r="L86" s="362"/>
      <c r="M86" s="362" t="s">
        <v>186</v>
      </c>
      <c r="N86" s="362" t="s">
        <v>9</v>
      </c>
      <c r="O86" s="362"/>
      <c r="P86" s="362" t="s">
        <v>90</v>
      </c>
      <c r="Q86" s="362" t="s">
        <v>90</v>
      </c>
      <c r="R86" s="362"/>
      <c r="S86" s="361"/>
      <c r="T86" s="362"/>
      <c r="U86" s="362"/>
      <c r="V86" s="362" t="s">
        <v>1557</v>
      </c>
      <c r="W86" s="362"/>
      <c r="X86" s="362" t="s">
        <v>9</v>
      </c>
      <c r="Y86" s="362" t="s">
        <v>9</v>
      </c>
      <c r="Z86" s="362" t="s">
        <v>90</v>
      </c>
      <c r="AA86" s="366" t="s">
        <v>90</v>
      </c>
      <c r="AB86" s="362" t="s">
        <v>90</v>
      </c>
      <c r="AC86" s="362"/>
      <c r="AD86" s="362"/>
      <c r="AE86" s="362"/>
      <c r="AF86" s="362"/>
      <c r="AG86" s="362"/>
      <c r="AH86" s="362"/>
      <c r="AI86" s="362" t="s">
        <v>7029</v>
      </c>
      <c r="AJ86" s="362" t="s">
        <v>33</v>
      </c>
      <c r="AK86" s="362" t="s">
        <v>40</v>
      </c>
      <c r="AL86" s="362"/>
      <c r="AM86" s="362"/>
      <c r="AN86" s="362" t="s">
        <v>1558</v>
      </c>
      <c r="AO86" s="362"/>
      <c r="AP86" s="361" t="e">
        <v>#N/A</v>
      </c>
      <c r="AR86">
        <v>1</v>
      </c>
      <c r="AS86" t="s">
        <v>9</v>
      </c>
      <c r="AT86" t="s">
        <v>9</v>
      </c>
    </row>
    <row r="87" spans="2:46" ht="15" customHeight="1" x14ac:dyDescent="0.35">
      <c r="B87" s="362">
        <v>556</v>
      </c>
      <c r="C87" s="362" t="s">
        <v>1773</v>
      </c>
      <c r="D87" s="362" t="s">
        <v>2</v>
      </c>
      <c r="E87" s="368">
        <v>45454</v>
      </c>
      <c r="F87" s="368"/>
      <c r="G87" s="368"/>
      <c r="H87" s="368"/>
      <c r="I87" s="362" t="s">
        <v>78</v>
      </c>
      <c r="J87" s="362" t="s">
        <v>90</v>
      </c>
      <c r="K87" s="361" t="s">
        <v>1774</v>
      </c>
      <c r="L87" s="362"/>
      <c r="M87" s="362" t="s">
        <v>186</v>
      </c>
      <c r="N87" s="362" t="s">
        <v>9</v>
      </c>
      <c r="O87" s="362"/>
      <c r="P87" s="362" t="s">
        <v>90</v>
      </c>
      <c r="Q87" s="362" t="s">
        <v>90</v>
      </c>
      <c r="R87" s="362"/>
      <c r="S87" s="361"/>
      <c r="T87" s="362"/>
      <c r="U87" s="362"/>
      <c r="V87" s="362" t="s">
        <v>1557</v>
      </c>
      <c r="W87" s="362"/>
      <c r="X87" s="362" t="s">
        <v>9</v>
      </c>
      <c r="Y87" s="362" t="s">
        <v>9</v>
      </c>
      <c r="Z87" s="362" t="s">
        <v>90</v>
      </c>
      <c r="AA87" s="366" t="s">
        <v>90</v>
      </c>
      <c r="AB87" s="362" t="s">
        <v>90</v>
      </c>
      <c r="AC87" s="362"/>
      <c r="AD87" s="362"/>
      <c r="AE87" s="362"/>
      <c r="AF87" s="362"/>
      <c r="AG87" s="362"/>
      <c r="AH87" s="362"/>
      <c r="AI87" s="362" t="s">
        <v>7029</v>
      </c>
      <c r="AJ87" s="362" t="s">
        <v>33</v>
      </c>
      <c r="AK87" s="362" t="s">
        <v>40</v>
      </c>
      <c r="AL87" s="362"/>
      <c r="AM87" s="362"/>
      <c r="AN87" s="362" t="s">
        <v>1558</v>
      </c>
      <c r="AO87" s="362"/>
      <c r="AP87" s="361" t="e">
        <v>#N/A</v>
      </c>
      <c r="AR87">
        <v>1</v>
      </c>
      <c r="AS87" t="s">
        <v>9</v>
      </c>
      <c r="AT87" t="s">
        <v>9</v>
      </c>
    </row>
    <row r="88" spans="2:46" ht="15" customHeight="1" x14ac:dyDescent="0.35">
      <c r="B88" s="362">
        <v>557</v>
      </c>
      <c r="C88" s="362" t="s">
        <v>1775</v>
      </c>
      <c r="D88" s="362" t="s">
        <v>2</v>
      </c>
      <c r="E88" s="368">
        <v>45454</v>
      </c>
      <c r="F88" s="368"/>
      <c r="G88" s="368"/>
      <c r="H88" s="368"/>
      <c r="I88" s="362" t="s">
        <v>73</v>
      </c>
      <c r="J88" s="362" t="s">
        <v>90</v>
      </c>
      <c r="K88" s="361" t="s">
        <v>1776</v>
      </c>
      <c r="L88" s="362"/>
      <c r="M88" s="362" t="s">
        <v>186</v>
      </c>
      <c r="N88" s="362" t="s">
        <v>9</v>
      </c>
      <c r="O88" s="362"/>
      <c r="P88" s="362" t="s">
        <v>90</v>
      </c>
      <c r="Q88" s="362" t="s">
        <v>90</v>
      </c>
      <c r="R88" s="362"/>
      <c r="S88" s="361" t="s">
        <v>1777</v>
      </c>
      <c r="T88" s="362"/>
      <c r="U88" s="362"/>
      <c r="V88" s="362" t="s">
        <v>1271</v>
      </c>
      <c r="W88" s="362"/>
      <c r="X88" s="362"/>
      <c r="Y88" s="362" t="s">
        <v>45</v>
      </c>
      <c r="Z88" s="362" t="s">
        <v>90</v>
      </c>
      <c r="AA88" s="366" t="s">
        <v>90</v>
      </c>
      <c r="AB88" s="362" t="s">
        <v>90</v>
      </c>
      <c r="AC88" s="362"/>
      <c r="AD88" s="362"/>
      <c r="AE88" s="362"/>
      <c r="AF88" s="362"/>
      <c r="AG88" s="362"/>
      <c r="AH88" s="362"/>
      <c r="AI88" s="362" t="s">
        <v>7025</v>
      </c>
      <c r="AJ88" s="362" t="s">
        <v>13</v>
      </c>
      <c r="AK88" s="362" t="s">
        <v>39</v>
      </c>
      <c r="AL88" s="362"/>
      <c r="AM88" s="362"/>
      <c r="AN88" s="362"/>
      <c r="AO88" s="368">
        <v>45922</v>
      </c>
      <c r="AP88" s="361" t="s">
        <v>1778</v>
      </c>
      <c r="AR88">
        <v>1</v>
      </c>
      <c r="AS88" t="s">
        <v>539</v>
      </c>
      <c r="AT88" t="s">
        <v>5840</v>
      </c>
    </row>
    <row r="89" spans="2:46" ht="15" customHeight="1" x14ac:dyDescent="0.35">
      <c r="B89" s="362">
        <v>558</v>
      </c>
      <c r="C89" s="362" t="s">
        <v>1779</v>
      </c>
      <c r="D89" s="362" t="s">
        <v>2</v>
      </c>
      <c r="E89" s="368">
        <v>45454</v>
      </c>
      <c r="F89" s="368"/>
      <c r="G89" s="368"/>
      <c r="H89" s="368"/>
      <c r="I89" s="362" t="s">
        <v>73</v>
      </c>
      <c r="J89" s="362" t="s">
        <v>90</v>
      </c>
      <c r="K89" s="361" t="s">
        <v>1780</v>
      </c>
      <c r="L89" s="362"/>
      <c r="M89" s="362" t="s">
        <v>186</v>
      </c>
      <c r="N89" s="362" t="s">
        <v>9</v>
      </c>
      <c r="O89" s="362"/>
      <c r="P89" s="362" t="s">
        <v>90</v>
      </c>
      <c r="Q89" s="362" t="s">
        <v>90</v>
      </c>
      <c r="R89" s="362" t="s">
        <v>1677</v>
      </c>
      <c r="S89" s="361" t="s">
        <v>1781</v>
      </c>
      <c r="T89" s="362"/>
      <c r="U89" s="362"/>
      <c r="V89" s="362" t="s">
        <v>133</v>
      </c>
      <c r="W89" s="362"/>
      <c r="X89" s="362"/>
      <c r="Y89" s="362" t="s">
        <v>45</v>
      </c>
      <c r="Z89" s="362" t="s">
        <v>90</v>
      </c>
      <c r="AA89" s="366" t="s">
        <v>90</v>
      </c>
      <c r="AB89" s="362" t="s">
        <v>90</v>
      </c>
      <c r="AC89" s="362"/>
      <c r="AD89" s="362"/>
      <c r="AE89" s="362"/>
      <c r="AF89" s="362"/>
      <c r="AG89" s="362"/>
      <c r="AH89" s="362"/>
      <c r="AI89" s="362" t="s">
        <v>7025</v>
      </c>
      <c r="AJ89" s="362" t="s">
        <v>13</v>
      </c>
      <c r="AK89" s="362" t="s">
        <v>39</v>
      </c>
      <c r="AL89" s="362"/>
      <c r="AM89" s="362"/>
      <c r="AN89" s="362"/>
      <c r="AO89" s="368">
        <v>45924</v>
      </c>
      <c r="AP89" s="361" t="s">
        <v>1782</v>
      </c>
      <c r="AR89">
        <v>1</v>
      </c>
      <c r="AS89" t="s">
        <v>539</v>
      </c>
      <c r="AT89" t="s">
        <v>5840</v>
      </c>
    </row>
    <row r="90" spans="2:46" ht="15" customHeight="1" x14ac:dyDescent="0.35">
      <c r="B90" s="362">
        <v>559</v>
      </c>
      <c r="C90" s="362" t="s">
        <v>1783</v>
      </c>
      <c r="D90" s="362" t="s">
        <v>2</v>
      </c>
      <c r="E90" s="368">
        <v>45454</v>
      </c>
      <c r="F90" s="368"/>
      <c r="G90" s="368"/>
      <c r="H90" s="368"/>
      <c r="I90" s="362" t="s">
        <v>73</v>
      </c>
      <c r="J90" s="362" t="s">
        <v>90</v>
      </c>
      <c r="K90" s="361" t="s">
        <v>1784</v>
      </c>
      <c r="L90" s="362"/>
      <c r="M90" s="362" t="s">
        <v>186</v>
      </c>
      <c r="N90" s="362" t="s">
        <v>9</v>
      </c>
      <c r="O90" s="362"/>
      <c r="P90" s="362" t="s">
        <v>90</v>
      </c>
      <c r="Q90" s="362" t="s">
        <v>90</v>
      </c>
      <c r="R90" s="362" t="s">
        <v>1750</v>
      </c>
      <c r="S90" s="361" t="s">
        <v>1751</v>
      </c>
      <c r="T90" s="362" t="s">
        <v>113</v>
      </c>
      <c r="U90" s="362" t="s">
        <v>1540</v>
      </c>
      <c r="V90" s="362" t="s">
        <v>1540</v>
      </c>
      <c r="W90" s="362"/>
      <c r="X90" s="362" t="s">
        <v>9</v>
      </c>
      <c r="Y90" s="362" t="s">
        <v>9</v>
      </c>
      <c r="Z90" s="362" t="s">
        <v>90</v>
      </c>
      <c r="AA90" s="366" t="s">
        <v>90</v>
      </c>
      <c r="AB90" s="362" t="s">
        <v>90</v>
      </c>
      <c r="AC90" s="362"/>
      <c r="AD90" s="362"/>
      <c r="AE90" s="362"/>
      <c r="AF90" s="362"/>
      <c r="AG90" s="362"/>
      <c r="AH90" s="362"/>
      <c r="AI90" s="362" t="s">
        <v>7025</v>
      </c>
      <c r="AJ90" s="362" t="s">
        <v>13</v>
      </c>
      <c r="AK90" s="362" t="s">
        <v>40</v>
      </c>
      <c r="AL90" s="362"/>
      <c r="AM90" s="362"/>
      <c r="AN90" s="362"/>
      <c r="AO90" s="362"/>
      <c r="AP90" s="361"/>
      <c r="AR90">
        <v>1</v>
      </c>
      <c r="AS90" t="s">
        <v>9</v>
      </c>
      <c r="AT90" t="s">
        <v>9</v>
      </c>
    </row>
    <row r="91" spans="2:46" ht="15" customHeight="1" x14ac:dyDescent="0.35">
      <c r="B91" s="362">
        <v>560</v>
      </c>
      <c r="C91" s="362" t="s">
        <v>1785</v>
      </c>
      <c r="D91" s="362" t="s">
        <v>2</v>
      </c>
      <c r="E91" s="368">
        <v>45454</v>
      </c>
      <c r="F91" s="368"/>
      <c r="G91" s="368"/>
      <c r="H91" s="368"/>
      <c r="I91" s="362" t="s">
        <v>78</v>
      </c>
      <c r="J91" s="362" t="s">
        <v>90</v>
      </c>
      <c r="K91" s="361" t="s">
        <v>1786</v>
      </c>
      <c r="L91" s="362"/>
      <c r="M91" s="362" t="s">
        <v>186</v>
      </c>
      <c r="N91" s="362" t="s">
        <v>9</v>
      </c>
      <c r="O91" s="362"/>
      <c r="P91" s="362" t="s">
        <v>90</v>
      </c>
      <c r="Q91" s="362" t="s">
        <v>90</v>
      </c>
      <c r="R91" s="362"/>
      <c r="S91" s="361"/>
      <c r="T91" s="362"/>
      <c r="U91" s="362"/>
      <c r="V91" s="362" t="s">
        <v>1557</v>
      </c>
      <c r="W91" s="362"/>
      <c r="X91" s="362" t="s">
        <v>9</v>
      </c>
      <c r="Y91" s="362" t="s">
        <v>9</v>
      </c>
      <c r="Z91" s="362" t="s">
        <v>90</v>
      </c>
      <c r="AA91" s="366" t="s">
        <v>90</v>
      </c>
      <c r="AB91" s="362" t="s">
        <v>90</v>
      </c>
      <c r="AC91" s="362"/>
      <c r="AD91" s="362"/>
      <c r="AE91" s="362"/>
      <c r="AF91" s="362"/>
      <c r="AG91" s="362"/>
      <c r="AH91" s="362"/>
      <c r="AI91" s="362" t="s">
        <v>7029</v>
      </c>
      <c r="AJ91" s="362" t="s">
        <v>33</v>
      </c>
      <c r="AK91" s="362" t="s">
        <v>40</v>
      </c>
      <c r="AL91" s="362"/>
      <c r="AM91" s="362"/>
      <c r="AN91" s="362" t="s">
        <v>1558</v>
      </c>
      <c r="AO91" s="362"/>
      <c r="AP91" s="361" t="e">
        <v>#N/A</v>
      </c>
      <c r="AR91">
        <v>1</v>
      </c>
      <c r="AS91" t="s">
        <v>9</v>
      </c>
      <c r="AT91" t="s">
        <v>9</v>
      </c>
    </row>
    <row r="92" spans="2:46" ht="15" customHeight="1" x14ac:dyDescent="0.35">
      <c r="B92" s="362">
        <v>561</v>
      </c>
      <c r="C92" s="362" t="s">
        <v>1787</v>
      </c>
      <c r="D92" s="362" t="s">
        <v>2</v>
      </c>
      <c r="E92" s="368">
        <v>45454</v>
      </c>
      <c r="F92" s="368"/>
      <c r="G92" s="368"/>
      <c r="H92" s="368"/>
      <c r="I92" s="362" t="s">
        <v>73</v>
      </c>
      <c r="J92" s="362" t="s">
        <v>90</v>
      </c>
      <c r="K92" s="361" t="s">
        <v>1788</v>
      </c>
      <c r="L92" s="362"/>
      <c r="M92" s="362" t="s">
        <v>186</v>
      </c>
      <c r="N92" s="362" t="s">
        <v>9</v>
      </c>
      <c r="O92" s="362"/>
      <c r="P92" s="362" t="s">
        <v>90</v>
      </c>
      <c r="Q92" s="362" t="s">
        <v>90</v>
      </c>
      <c r="R92" s="362" t="s">
        <v>8</v>
      </c>
      <c r="S92" s="361" t="s">
        <v>1539</v>
      </c>
      <c r="T92" s="362"/>
      <c r="U92" s="362"/>
      <c r="V92" s="362" t="s">
        <v>1540</v>
      </c>
      <c r="W92" s="362"/>
      <c r="X92" s="362"/>
      <c r="Y92" s="362" t="s">
        <v>45</v>
      </c>
      <c r="Z92" s="362" t="s">
        <v>90</v>
      </c>
      <c r="AA92" s="366" t="s">
        <v>90</v>
      </c>
      <c r="AB92" s="362" t="s">
        <v>90</v>
      </c>
      <c r="AC92" s="362"/>
      <c r="AD92" s="362"/>
      <c r="AE92" s="362"/>
      <c r="AF92" s="362"/>
      <c r="AG92" s="362"/>
      <c r="AH92" s="362"/>
      <c r="AI92" s="362" t="s">
        <v>7025</v>
      </c>
      <c r="AJ92" s="362" t="s">
        <v>13</v>
      </c>
      <c r="AK92" s="362" t="s">
        <v>39</v>
      </c>
      <c r="AL92" s="362"/>
      <c r="AM92" s="362"/>
      <c r="AN92" s="362"/>
      <c r="AO92" s="368">
        <v>45923</v>
      </c>
      <c r="AP92" s="361" t="s">
        <v>680</v>
      </c>
      <c r="AR92">
        <v>1</v>
      </c>
      <c r="AS92" t="s">
        <v>539</v>
      </c>
      <c r="AT92" t="s">
        <v>5840</v>
      </c>
    </row>
    <row r="93" spans="2:46" ht="15" customHeight="1" x14ac:dyDescent="0.35">
      <c r="B93" s="362">
        <v>562</v>
      </c>
      <c r="C93" s="362" t="s">
        <v>1789</v>
      </c>
      <c r="D93" s="362" t="s">
        <v>2</v>
      </c>
      <c r="E93" s="368">
        <v>45139</v>
      </c>
      <c r="F93" s="368"/>
      <c r="G93" s="368"/>
      <c r="H93" s="368"/>
      <c r="I93" s="362" t="s">
        <v>77</v>
      </c>
      <c r="J93" s="362" t="s">
        <v>1546</v>
      </c>
      <c r="K93" s="361" t="s">
        <v>1763</v>
      </c>
      <c r="L93" s="362"/>
      <c r="M93" s="362" t="s">
        <v>1689</v>
      </c>
      <c r="N93" s="362" t="s">
        <v>1548</v>
      </c>
      <c r="O93" s="362"/>
      <c r="P93" s="362" t="s">
        <v>90</v>
      </c>
      <c r="Q93" s="362" t="s">
        <v>90</v>
      </c>
      <c r="R93" s="362" t="s">
        <v>1677</v>
      </c>
      <c r="S93" s="361" t="s">
        <v>1764</v>
      </c>
      <c r="T93" s="362"/>
      <c r="U93" s="362"/>
      <c r="V93" s="362" t="s">
        <v>133</v>
      </c>
      <c r="W93" s="362"/>
      <c r="X93" s="362"/>
      <c r="Y93" s="362" t="s">
        <v>45</v>
      </c>
      <c r="Z93" s="362" t="s">
        <v>90</v>
      </c>
      <c r="AA93" s="366" t="s">
        <v>90</v>
      </c>
      <c r="AB93" s="362" t="s">
        <v>90</v>
      </c>
      <c r="AC93" s="362"/>
      <c r="AD93" s="362"/>
      <c r="AE93" s="362"/>
      <c r="AF93" s="362"/>
      <c r="AG93" s="362"/>
      <c r="AH93" s="362"/>
      <c r="AI93" s="362" t="s">
        <v>7027</v>
      </c>
      <c r="AJ93" s="362" t="s">
        <v>21</v>
      </c>
      <c r="AK93" s="362" t="s">
        <v>39</v>
      </c>
      <c r="AL93" s="362"/>
      <c r="AM93" s="362"/>
      <c r="AN93" s="362"/>
      <c r="AO93" s="368">
        <v>45924</v>
      </c>
      <c r="AP93" s="361" t="s">
        <v>680</v>
      </c>
      <c r="AR93">
        <v>1</v>
      </c>
      <c r="AS93" t="s">
        <v>539</v>
      </c>
      <c r="AT93" t="s">
        <v>5840</v>
      </c>
    </row>
    <row r="94" spans="2:46" ht="15" customHeight="1" x14ac:dyDescent="0.35">
      <c r="B94" s="362">
        <v>563</v>
      </c>
      <c r="C94" s="362" t="s">
        <v>1790</v>
      </c>
      <c r="D94" s="362" t="s">
        <v>2</v>
      </c>
      <c r="E94" s="368">
        <v>45454</v>
      </c>
      <c r="F94" s="368"/>
      <c r="G94" s="368"/>
      <c r="H94" s="368"/>
      <c r="I94" s="362" t="s">
        <v>73</v>
      </c>
      <c r="J94" s="362" t="s">
        <v>90</v>
      </c>
      <c r="K94" s="361" t="s">
        <v>1791</v>
      </c>
      <c r="L94" s="362"/>
      <c r="M94" s="362" t="s">
        <v>186</v>
      </c>
      <c r="N94" s="362" t="s">
        <v>9</v>
      </c>
      <c r="O94" s="362"/>
      <c r="P94" s="362" t="s">
        <v>90</v>
      </c>
      <c r="Q94" s="362" t="s">
        <v>90</v>
      </c>
      <c r="R94" s="362" t="s">
        <v>46</v>
      </c>
      <c r="S94" s="361" t="s">
        <v>90</v>
      </c>
      <c r="T94" s="362" t="s">
        <v>113</v>
      </c>
      <c r="U94" s="362" t="s">
        <v>1540</v>
      </c>
      <c r="V94" s="362" t="s">
        <v>1540</v>
      </c>
      <c r="W94" s="362"/>
      <c r="X94" s="362" t="s">
        <v>9</v>
      </c>
      <c r="Y94" s="362" t="s">
        <v>46</v>
      </c>
      <c r="Z94" s="362" t="s">
        <v>90</v>
      </c>
      <c r="AA94" s="366" t="s">
        <v>90</v>
      </c>
      <c r="AB94" s="362" t="s">
        <v>90</v>
      </c>
      <c r="AC94" s="362"/>
      <c r="AD94" s="362"/>
      <c r="AE94" s="362"/>
      <c r="AF94" s="362"/>
      <c r="AG94" s="362"/>
      <c r="AH94" s="362"/>
      <c r="AI94" s="362" t="s">
        <v>7025</v>
      </c>
      <c r="AJ94" s="362" t="s">
        <v>13</v>
      </c>
      <c r="AK94" s="362" t="s">
        <v>40</v>
      </c>
      <c r="AL94" s="362"/>
      <c r="AM94" s="362"/>
      <c r="AN94" s="362"/>
      <c r="AO94" s="362"/>
      <c r="AP94" s="361"/>
      <c r="AR94">
        <v>1</v>
      </c>
      <c r="AS94" t="s">
        <v>9</v>
      </c>
      <c r="AT94" t="s">
        <v>9</v>
      </c>
    </row>
    <row r="95" spans="2:46" ht="15" customHeight="1" x14ac:dyDescent="0.35">
      <c r="B95" s="362">
        <v>564</v>
      </c>
      <c r="C95" s="362" t="s">
        <v>1792</v>
      </c>
      <c r="D95" s="362" t="s">
        <v>2</v>
      </c>
      <c r="E95" s="368">
        <v>45454</v>
      </c>
      <c r="F95" s="368"/>
      <c r="G95" s="368"/>
      <c r="H95" s="368"/>
      <c r="I95" s="362" t="s">
        <v>57</v>
      </c>
      <c r="J95" s="362" t="s">
        <v>73</v>
      </c>
      <c r="K95" s="361" t="s">
        <v>1793</v>
      </c>
      <c r="L95" s="362"/>
      <c r="M95" s="362" t="s">
        <v>186</v>
      </c>
      <c r="N95" s="362" t="s">
        <v>9</v>
      </c>
      <c r="O95" s="362"/>
      <c r="P95" s="362" t="s">
        <v>90</v>
      </c>
      <c r="Q95" s="362" t="s">
        <v>90</v>
      </c>
      <c r="R95" s="362"/>
      <c r="S95" s="361" t="s">
        <v>1794</v>
      </c>
      <c r="T95" s="362"/>
      <c r="U95" s="362"/>
      <c r="V95" s="362" t="s">
        <v>176</v>
      </c>
      <c r="W95" s="362"/>
      <c r="X95" s="362" t="s">
        <v>9</v>
      </c>
      <c r="Y95" s="362" t="s">
        <v>9</v>
      </c>
      <c r="Z95" s="362" t="s">
        <v>90</v>
      </c>
      <c r="AA95" s="366" t="s">
        <v>90</v>
      </c>
      <c r="AB95" s="362" t="s">
        <v>90</v>
      </c>
      <c r="AC95" s="362"/>
      <c r="AD95" s="362"/>
      <c r="AE95" s="362"/>
      <c r="AF95" s="362"/>
      <c r="AG95" s="362"/>
      <c r="AH95" s="362"/>
      <c r="AI95" s="362" t="s">
        <v>7030</v>
      </c>
      <c r="AJ95" s="362" t="s">
        <v>14</v>
      </c>
      <c r="AK95" s="362" t="s">
        <v>40</v>
      </c>
      <c r="AL95" s="362"/>
      <c r="AM95" s="362"/>
      <c r="AN95" s="362"/>
      <c r="AO95" s="362"/>
      <c r="AP95" s="361" t="e">
        <v>#N/A</v>
      </c>
      <c r="AR95">
        <v>1</v>
      </c>
      <c r="AS95" t="s">
        <v>9</v>
      </c>
      <c r="AT95" t="s">
        <v>9</v>
      </c>
    </row>
    <row r="96" spans="2:46" ht="15" customHeight="1" x14ac:dyDescent="0.35">
      <c r="B96" s="362">
        <v>565</v>
      </c>
      <c r="C96" s="362" t="s">
        <v>1795</v>
      </c>
      <c r="D96" s="362" t="s">
        <v>2</v>
      </c>
      <c r="E96" s="368">
        <v>45454</v>
      </c>
      <c r="F96" s="368"/>
      <c r="G96" s="368"/>
      <c r="H96" s="368"/>
      <c r="I96" s="362" t="s">
        <v>73</v>
      </c>
      <c r="J96" s="362" t="s">
        <v>90</v>
      </c>
      <c r="K96" s="361" t="s">
        <v>1796</v>
      </c>
      <c r="L96" s="362"/>
      <c r="M96" s="362" t="s">
        <v>186</v>
      </c>
      <c r="N96" s="362" t="s">
        <v>9</v>
      </c>
      <c r="O96" s="362"/>
      <c r="P96" s="362" t="s">
        <v>90</v>
      </c>
      <c r="Q96" s="362" t="s">
        <v>90</v>
      </c>
      <c r="R96" s="362" t="s">
        <v>1731</v>
      </c>
      <c r="S96" s="361" t="s">
        <v>1751</v>
      </c>
      <c r="T96" s="362" t="s">
        <v>113</v>
      </c>
      <c r="U96" s="362" t="s">
        <v>1540</v>
      </c>
      <c r="V96" s="362" t="s">
        <v>1540</v>
      </c>
      <c r="W96" s="362"/>
      <c r="X96" s="362" t="s">
        <v>9</v>
      </c>
      <c r="Y96" s="362" t="s">
        <v>9</v>
      </c>
      <c r="Z96" s="362" t="s">
        <v>90</v>
      </c>
      <c r="AA96" s="366" t="s">
        <v>90</v>
      </c>
      <c r="AB96" s="362" t="s">
        <v>90</v>
      </c>
      <c r="AC96" s="362"/>
      <c r="AD96" s="362"/>
      <c r="AE96" s="362"/>
      <c r="AF96" s="362"/>
      <c r="AG96" s="362"/>
      <c r="AH96" s="362"/>
      <c r="AI96" s="362" t="s">
        <v>7025</v>
      </c>
      <c r="AJ96" s="362" t="s">
        <v>13</v>
      </c>
      <c r="AK96" s="362" t="s">
        <v>40</v>
      </c>
      <c r="AL96" s="362"/>
      <c r="AM96" s="362"/>
      <c r="AN96" s="362"/>
      <c r="AO96" s="362"/>
      <c r="AP96" s="361"/>
      <c r="AR96">
        <v>1</v>
      </c>
      <c r="AS96" t="s">
        <v>9</v>
      </c>
      <c r="AT96" t="s">
        <v>9</v>
      </c>
    </row>
    <row r="97" spans="2:46" ht="15" customHeight="1" x14ac:dyDescent="0.35">
      <c r="B97" s="362">
        <v>566</v>
      </c>
      <c r="C97" s="362" t="s">
        <v>1797</v>
      </c>
      <c r="D97" s="362" t="s">
        <v>2</v>
      </c>
      <c r="E97" s="368">
        <v>45454</v>
      </c>
      <c r="F97" s="368"/>
      <c r="G97" s="368"/>
      <c r="H97" s="368"/>
      <c r="I97" s="362" t="s">
        <v>73</v>
      </c>
      <c r="J97" s="362" t="s">
        <v>90</v>
      </c>
      <c r="K97" s="361" t="s">
        <v>1798</v>
      </c>
      <c r="L97" s="362"/>
      <c r="M97" s="362" t="s">
        <v>186</v>
      </c>
      <c r="N97" s="362" t="s">
        <v>9</v>
      </c>
      <c r="O97" s="362"/>
      <c r="P97" s="362" t="s">
        <v>90</v>
      </c>
      <c r="Q97" s="362" t="s">
        <v>90</v>
      </c>
      <c r="R97" s="362" t="s">
        <v>1731</v>
      </c>
      <c r="S97" s="361" t="s">
        <v>1751</v>
      </c>
      <c r="T97" s="362" t="s">
        <v>113</v>
      </c>
      <c r="U97" s="362" t="s">
        <v>1540</v>
      </c>
      <c r="V97" s="362" t="s">
        <v>1540</v>
      </c>
      <c r="W97" s="362"/>
      <c r="X97" s="362" t="s">
        <v>9</v>
      </c>
      <c r="Y97" s="362" t="s">
        <v>9</v>
      </c>
      <c r="Z97" s="362" t="s">
        <v>90</v>
      </c>
      <c r="AA97" s="366" t="s">
        <v>90</v>
      </c>
      <c r="AB97" s="362" t="s">
        <v>90</v>
      </c>
      <c r="AC97" s="362"/>
      <c r="AD97" s="362"/>
      <c r="AE97" s="362"/>
      <c r="AF97" s="362"/>
      <c r="AG97" s="362"/>
      <c r="AH97" s="362"/>
      <c r="AI97" s="362" t="s">
        <v>7025</v>
      </c>
      <c r="AJ97" s="362" t="s">
        <v>13</v>
      </c>
      <c r="AK97" s="362" t="s">
        <v>40</v>
      </c>
      <c r="AL97" s="362"/>
      <c r="AM97" s="362"/>
      <c r="AN97" s="362"/>
      <c r="AO97" s="362"/>
      <c r="AP97" s="361"/>
      <c r="AR97">
        <v>1</v>
      </c>
      <c r="AS97" t="s">
        <v>9</v>
      </c>
      <c r="AT97" t="s">
        <v>9</v>
      </c>
    </row>
    <row r="98" spans="2:46" ht="15" customHeight="1" x14ac:dyDescent="0.35">
      <c r="B98" s="362">
        <v>567</v>
      </c>
      <c r="C98" s="362" t="s">
        <v>1799</v>
      </c>
      <c r="D98" s="362" t="s">
        <v>2</v>
      </c>
      <c r="E98" s="368">
        <v>45454</v>
      </c>
      <c r="F98" s="368"/>
      <c r="G98" s="368"/>
      <c r="H98" s="368"/>
      <c r="I98" s="362" t="s">
        <v>73</v>
      </c>
      <c r="J98" s="362" t="s">
        <v>90</v>
      </c>
      <c r="K98" s="361" t="s">
        <v>1800</v>
      </c>
      <c r="L98" s="362"/>
      <c r="M98" s="362" t="s">
        <v>186</v>
      </c>
      <c r="N98" s="362" t="s">
        <v>9</v>
      </c>
      <c r="O98" s="362"/>
      <c r="P98" s="362" t="s">
        <v>90</v>
      </c>
      <c r="Q98" s="362" t="s">
        <v>90</v>
      </c>
      <c r="R98" s="362" t="s">
        <v>8</v>
      </c>
      <c r="S98" s="361" t="s">
        <v>1539</v>
      </c>
      <c r="T98" s="362"/>
      <c r="U98" s="362"/>
      <c r="V98" s="362" t="s">
        <v>1540</v>
      </c>
      <c r="W98" s="362"/>
      <c r="X98" s="362"/>
      <c r="Y98" s="362" t="s">
        <v>45</v>
      </c>
      <c r="Z98" s="362" t="s">
        <v>90</v>
      </c>
      <c r="AA98" s="366" t="s">
        <v>90</v>
      </c>
      <c r="AB98" s="362" t="s">
        <v>90</v>
      </c>
      <c r="AC98" s="362"/>
      <c r="AD98" s="362"/>
      <c r="AE98" s="362"/>
      <c r="AF98" s="362"/>
      <c r="AG98" s="362"/>
      <c r="AH98" s="362"/>
      <c r="AI98" s="362" t="s">
        <v>7025</v>
      </c>
      <c r="AJ98" s="362" t="s">
        <v>13</v>
      </c>
      <c r="AK98" s="362" t="s">
        <v>39</v>
      </c>
      <c r="AL98" s="362"/>
      <c r="AM98" s="362"/>
      <c r="AN98" s="362"/>
      <c r="AO98" s="368">
        <v>45923</v>
      </c>
      <c r="AP98" s="361" t="s">
        <v>680</v>
      </c>
      <c r="AR98">
        <v>1</v>
      </c>
      <c r="AS98" t="s">
        <v>539</v>
      </c>
      <c r="AT98" t="s">
        <v>5840</v>
      </c>
    </row>
    <row r="99" spans="2:46" ht="15" customHeight="1" x14ac:dyDescent="0.35">
      <c r="B99" s="362">
        <v>568</v>
      </c>
      <c r="C99" s="362" t="s">
        <v>1801</v>
      </c>
      <c r="D99" s="362" t="s">
        <v>2</v>
      </c>
      <c r="E99" s="368">
        <v>45454</v>
      </c>
      <c r="F99" s="368"/>
      <c r="G99" s="368"/>
      <c r="H99" s="368"/>
      <c r="I99" s="362" t="s">
        <v>73</v>
      </c>
      <c r="J99" s="362" t="s">
        <v>90</v>
      </c>
      <c r="K99" s="361" t="s">
        <v>1802</v>
      </c>
      <c r="L99" s="362"/>
      <c r="M99" s="362" t="s">
        <v>186</v>
      </c>
      <c r="N99" s="362" t="s">
        <v>9</v>
      </c>
      <c r="O99" s="362"/>
      <c r="P99" s="362" t="s">
        <v>90</v>
      </c>
      <c r="Q99" s="362" t="s">
        <v>90</v>
      </c>
      <c r="R99" s="362" t="s">
        <v>8</v>
      </c>
      <c r="S99" s="361" t="s">
        <v>1539</v>
      </c>
      <c r="T99" s="362"/>
      <c r="U99" s="362"/>
      <c r="V99" s="362" t="s">
        <v>1540</v>
      </c>
      <c r="W99" s="362"/>
      <c r="X99" s="362"/>
      <c r="Y99" s="362" t="s">
        <v>45</v>
      </c>
      <c r="Z99" s="362" t="s">
        <v>90</v>
      </c>
      <c r="AA99" s="366" t="s">
        <v>90</v>
      </c>
      <c r="AB99" s="362" t="s">
        <v>90</v>
      </c>
      <c r="AC99" s="362"/>
      <c r="AD99" s="362"/>
      <c r="AE99" s="362"/>
      <c r="AF99" s="362"/>
      <c r="AG99" s="362"/>
      <c r="AH99" s="362"/>
      <c r="AI99" s="362" t="s">
        <v>7025</v>
      </c>
      <c r="AJ99" s="362" t="s">
        <v>13</v>
      </c>
      <c r="AK99" s="362" t="s">
        <v>39</v>
      </c>
      <c r="AL99" s="362"/>
      <c r="AM99" s="362"/>
      <c r="AN99" s="362"/>
      <c r="AO99" s="368">
        <v>45923</v>
      </c>
      <c r="AP99" s="361" t="s">
        <v>680</v>
      </c>
      <c r="AR99">
        <v>1</v>
      </c>
      <c r="AS99" t="s">
        <v>539</v>
      </c>
      <c r="AT99" t="s">
        <v>5840</v>
      </c>
    </row>
    <row r="100" spans="2:46" ht="15" customHeight="1" x14ac:dyDescent="0.35">
      <c r="B100" s="362">
        <v>569</v>
      </c>
      <c r="C100" s="362" t="s">
        <v>1803</v>
      </c>
      <c r="D100" s="362" t="s">
        <v>2</v>
      </c>
      <c r="E100" s="368">
        <v>45454</v>
      </c>
      <c r="F100" s="368"/>
      <c r="G100" s="368"/>
      <c r="H100" s="368"/>
      <c r="I100" s="362" t="s">
        <v>73</v>
      </c>
      <c r="J100" s="362" t="s">
        <v>90</v>
      </c>
      <c r="K100" s="361" t="s">
        <v>1804</v>
      </c>
      <c r="L100" s="362"/>
      <c r="M100" s="362" t="s">
        <v>186</v>
      </c>
      <c r="N100" s="362" t="s">
        <v>9</v>
      </c>
      <c r="O100" s="362"/>
      <c r="P100" s="362" t="s">
        <v>90</v>
      </c>
      <c r="Q100" s="362" t="s">
        <v>90</v>
      </c>
      <c r="R100" s="362" t="s">
        <v>8</v>
      </c>
      <c r="S100" s="361" t="s">
        <v>1539</v>
      </c>
      <c r="T100" s="362"/>
      <c r="U100" s="362"/>
      <c r="V100" s="362" t="s">
        <v>1540</v>
      </c>
      <c r="W100" s="362"/>
      <c r="X100" s="362"/>
      <c r="Y100" s="362" t="s">
        <v>45</v>
      </c>
      <c r="Z100" s="362" t="s">
        <v>90</v>
      </c>
      <c r="AA100" s="366" t="s">
        <v>90</v>
      </c>
      <c r="AB100" s="362" t="s">
        <v>90</v>
      </c>
      <c r="AC100" s="362"/>
      <c r="AD100" s="362"/>
      <c r="AE100" s="362"/>
      <c r="AF100" s="362"/>
      <c r="AG100" s="362"/>
      <c r="AH100" s="362"/>
      <c r="AI100" s="362" t="s">
        <v>7025</v>
      </c>
      <c r="AJ100" s="362" t="s">
        <v>13</v>
      </c>
      <c r="AK100" s="362" t="s">
        <v>39</v>
      </c>
      <c r="AL100" s="362"/>
      <c r="AM100" s="362"/>
      <c r="AN100" s="362"/>
      <c r="AO100" s="368">
        <v>45923</v>
      </c>
      <c r="AP100" s="361" t="s">
        <v>680</v>
      </c>
      <c r="AR100">
        <v>1</v>
      </c>
      <c r="AS100" t="s">
        <v>539</v>
      </c>
      <c r="AT100" t="s">
        <v>5840</v>
      </c>
    </row>
    <row r="101" spans="2:46" ht="15" customHeight="1" x14ac:dyDescent="0.35">
      <c r="B101" s="362">
        <v>570</v>
      </c>
      <c r="C101" s="362" t="s">
        <v>1805</v>
      </c>
      <c r="D101" s="362" t="s">
        <v>2</v>
      </c>
      <c r="E101" s="368">
        <v>45454</v>
      </c>
      <c r="F101" s="368"/>
      <c r="G101" s="368"/>
      <c r="H101" s="368"/>
      <c r="I101" s="362" t="s">
        <v>73</v>
      </c>
      <c r="J101" s="362" t="s">
        <v>90</v>
      </c>
      <c r="K101" s="361" t="s">
        <v>1806</v>
      </c>
      <c r="L101" s="362"/>
      <c r="M101" s="362" t="s">
        <v>186</v>
      </c>
      <c r="N101" s="362" t="s">
        <v>9</v>
      </c>
      <c r="O101" s="362"/>
      <c r="P101" s="362" t="s">
        <v>90</v>
      </c>
      <c r="Q101" s="362" t="s">
        <v>90</v>
      </c>
      <c r="R101" s="362" t="s">
        <v>1731</v>
      </c>
      <c r="S101" s="361" t="s">
        <v>1751</v>
      </c>
      <c r="T101" s="362" t="s">
        <v>113</v>
      </c>
      <c r="U101" s="362" t="s">
        <v>1540</v>
      </c>
      <c r="V101" s="362" t="s">
        <v>1540</v>
      </c>
      <c r="W101" s="362"/>
      <c r="X101" s="362" t="s">
        <v>9</v>
      </c>
      <c r="Y101" s="362" t="s">
        <v>9</v>
      </c>
      <c r="Z101" s="362" t="s">
        <v>90</v>
      </c>
      <c r="AA101" s="366" t="s">
        <v>90</v>
      </c>
      <c r="AB101" s="362" t="s">
        <v>90</v>
      </c>
      <c r="AC101" s="362"/>
      <c r="AD101" s="362"/>
      <c r="AE101" s="362"/>
      <c r="AF101" s="362"/>
      <c r="AG101" s="362"/>
      <c r="AH101" s="362"/>
      <c r="AI101" s="362" t="s">
        <v>7025</v>
      </c>
      <c r="AJ101" s="362" t="s">
        <v>13</v>
      </c>
      <c r="AK101" s="362" t="s">
        <v>40</v>
      </c>
      <c r="AL101" s="362"/>
      <c r="AM101" s="362"/>
      <c r="AN101" s="362"/>
      <c r="AO101" s="362"/>
      <c r="AP101" s="361"/>
      <c r="AR101">
        <v>1</v>
      </c>
      <c r="AS101" t="s">
        <v>9</v>
      </c>
      <c r="AT101" t="s">
        <v>9</v>
      </c>
    </row>
    <row r="102" spans="2:46" ht="15" customHeight="1" x14ac:dyDescent="0.35">
      <c r="B102" s="362">
        <v>571</v>
      </c>
      <c r="C102" s="362" t="s">
        <v>1807</v>
      </c>
      <c r="D102" s="362" t="s">
        <v>2</v>
      </c>
      <c r="E102" s="368">
        <v>45454</v>
      </c>
      <c r="F102" s="368"/>
      <c r="G102" s="368"/>
      <c r="H102" s="368"/>
      <c r="I102" s="362" t="s">
        <v>57</v>
      </c>
      <c r="J102" s="362" t="s">
        <v>73</v>
      </c>
      <c r="K102" s="361" t="s">
        <v>1808</v>
      </c>
      <c r="L102" s="362"/>
      <c r="M102" s="362" t="s">
        <v>186</v>
      </c>
      <c r="N102" s="362" t="s">
        <v>9</v>
      </c>
      <c r="O102" s="362"/>
      <c r="P102" s="362" t="s">
        <v>90</v>
      </c>
      <c r="Q102" s="362" t="s">
        <v>90</v>
      </c>
      <c r="R102" s="362"/>
      <c r="S102" s="361" t="s">
        <v>1809</v>
      </c>
      <c r="T102" s="362"/>
      <c r="U102" s="362"/>
      <c r="V102" s="362" t="s">
        <v>176</v>
      </c>
      <c r="W102" s="362"/>
      <c r="X102" s="362" t="s">
        <v>9</v>
      </c>
      <c r="Y102" s="362" t="s">
        <v>9</v>
      </c>
      <c r="Z102" s="362" t="s">
        <v>90</v>
      </c>
      <c r="AA102" s="366" t="s">
        <v>90</v>
      </c>
      <c r="AB102" s="362" t="s">
        <v>90</v>
      </c>
      <c r="AC102" s="362"/>
      <c r="AD102" s="362"/>
      <c r="AE102" s="362"/>
      <c r="AF102" s="362"/>
      <c r="AG102" s="362"/>
      <c r="AH102" s="362"/>
      <c r="AI102" s="362" t="s">
        <v>7030</v>
      </c>
      <c r="AJ102" s="362" t="s">
        <v>14</v>
      </c>
      <c r="AK102" s="362" t="s">
        <v>40</v>
      </c>
      <c r="AL102" s="362"/>
      <c r="AM102" s="362"/>
      <c r="AN102" s="362"/>
      <c r="AO102" s="362"/>
      <c r="AP102" s="361" t="e">
        <v>#N/A</v>
      </c>
      <c r="AR102">
        <v>1</v>
      </c>
      <c r="AS102" t="s">
        <v>9</v>
      </c>
      <c r="AT102" t="s">
        <v>9</v>
      </c>
    </row>
    <row r="103" spans="2:46" ht="15" customHeight="1" x14ac:dyDescent="0.35">
      <c r="B103" s="362">
        <v>572</v>
      </c>
      <c r="C103" s="362" t="s">
        <v>1810</v>
      </c>
      <c r="D103" s="362" t="s">
        <v>2</v>
      </c>
      <c r="E103" s="368">
        <v>45454</v>
      </c>
      <c r="F103" s="368"/>
      <c r="G103" s="368"/>
      <c r="H103" s="368"/>
      <c r="I103" s="362" t="s">
        <v>73</v>
      </c>
      <c r="J103" s="362" t="s">
        <v>90</v>
      </c>
      <c r="K103" s="361" t="s">
        <v>1811</v>
      </c>
      <c r="L103" s="362"/>
      <c r="M103" s="362" t="s">
        <v>186</v>
      </c>
      <c r="N103" s="362" t="s">
        <v>9</v>
      </c>
      <c r="O103" s="362"/>
      <c r="P103" s="362" t="s">
        <v>90</v>
      </c>
      <c r="Q103" s="362" t="s">
        <v>90</v>
      </c>
      <c r="R103" s="362" t="s">
        <v>1731</v>
      </c>
      <c r="S103" s="361" t="s">
        <v>1751</v>
      </c>
      <c r="T103" s="362" t="s">
        <v>113</v>
      </c>
      <c r="U103" s="362" t="s">
        <v>1540</v>
      </c>
      <c r="V103" s="362" t="s">
        <v>1540</v>
      </c>
      <c r="W103" s="362"/>
      <c r="X103" s="362" t="s">
        <v>9</v>
      </c>
      <c r="Y103" s="362" t="s">
        <v>9</v>
      </c>
      <c r="Z103" s="362" t="s">
        <v>90</v>
      </c>
      <c r="AA103" s="366" t="s">
        <v>90</v>
      </c>
      <c r="AB103" s="362" t="s">
        <v>90</v>
      </c>
      <c r="AC103" s="362"/>
      <c r="AD103" s="362"/>
      <c r="AE103" s="362"/>
      <c r="AF103" s="362"/>
      <c r="AG103" s="362"/>
      <c r="AH103" s="362"/>
      <c r="AI103" s="362" t="s">
        <v>7025</v>
      </c>
      <c r="AJ103" s="362" t="s">
        <v>13</v>
      </c>
      <c r="AK103" s="362" t="s">
        <v>40</v>
      </c>
      <c r="AL103" s="362"/>
      <c r="AM103" s="362"/>
      <c r="AN103" s="362"/>
      <c r="AO103" s="362"/>
      <c r="AP103" s="361"/>
      <c r="AR103">
        <v>1</v>
      </c>
      <c r="AS103" t="s">
        <v>9</v>
      </c>
      <c r="AT103" t="s">
        <v>9</v>
      </c>
    </row>
    <row r="104" spans="2:46" ht="15" customHeight="1" x14ac:dyDescent="0.35">
      <c r="B104" s="362">
        <v>573</v>
      </c>
      <c r="C104" s="362" t="s">
        <v>1812</v>
      </c>
      <c r="D104" s="362" t="s">
        <v>2</v>
      </c>
      <c r="E104" s="368">
        <v>45139</v>
      </c>
      <c r="F104" s="368"/>
      <c r="G104" s="368"/>
      <c r="H104" s="368"/>
      <c r="I104" s="362" t="s">
        <v>77</v>
      </c>
      <c r="J104" s="362" t="s">
        <v>1546</v>
      </c>
      <c r="K104" s="361" t="s">
        <v>1813</v>
      </c>
      <c r="L104" s="362"/>
      <c r="M104" s="362" t="s">
        <v>1689</v>
      </c>
      <c r="N104" s="362" t="s">
        <v>1548</v>
      </c>
      <c r="O104" s="362"/>
      <c r="P104" s="362" t="s">
        <v>90</v>
      </c>
      <c r="Q104" s="362" t="s">
        <v>90</v>
      </c>
      <c r="R104" s="362" t="s">
        <v>8</v>
      </c>
      <c r="S104" s="361" t="s">
        <v>1678</v>
      </c>
      <c r="T104" s="362"/>
      <c r="U104" s="362"/>
      <c r="V104" s="362" t="s">
        <v>133</v>
      </c>
      <c r="W104" s="362"/>
      <c r="X104" s="362"/>
      <c r="Y104" s="362" t="s">
        <v>45</v>
      </c>
      <c r="Z104" s="362" t="s">
        <v>90</v>
      </c>
      <c r="AA104" s="366" t="s">
        <v>90</v>
      </c>
      <c r="AB104" s="362" t="s">
        <v>90</v>
      </c>
      <c r="AC104" s="362"/>
      <c r="AD104" s="362"/>
      <c r="AE104" s="362"/>
      <c r="AF104" s="362"/>
      <c r="AG104" s="362"/>
      <c r="AH104" s="362"/>
      <c r="AI104" s="362" t="s">
        <v>7027</v>
      </c>
      <c r="AJ104" s="362" t="s">
        <v>21</v>
      </c>
      <c r="AK104" s="362" t="s">
        <v>39</v>
      </c>
      <c r="AL104" s="362"/>
      <c r="AM104" s="362"/>
      <c r="AN104" s="362"/>
      <c r="AO104" s="368">
        <v>45924</v>
      </c>
      <c r="AP104" s="361" t="s">
        <v>1679</v>
      </c>
      <c r="AR104">
        <v>1</v>
      </c>
      <c r="AS104" t="s">
        <v>539</v>
      </c>
      <c r="AT104" t="s">
        <v>5840</v>
      </c>
    </row>
    <row r="105" spans="2:46" ht="15" customHeight="1" x14ac:dyDescent="0.35">
      <c r="B105" s="362">
        <v>574</v>
      </c>
      <c r="C105" s="362" t="s">
        <v>1814</v>
      </c>
      <c r="D105" s="362" t="s">
        <v>2</v>
      </c>
      <c r="E105" s="368">
        <v>45454</v>
      </c>
      <c r="F105" s="368"/>
      <c r="G105" s="368"/>
      <c r="H105" s="368"/>
      <c r="I105" s="362" t="s">
        <v>73</v>
      </c>
      <c r="J105" s="362" t="s">
        <v>90</v>
      </c>
      <c r="K105" s="361" t="s">
        <v>1815</v>
      </c>
      <c r="L105" s="362"/>
      <c r="M105" s="362" t="s">
        <v>186</v>
      </c>
      <c r="N105" s="362" t="s">
        <v>9</v>
      </c>
      <c r="O105" s="362"/>
      <c r="P105" s="362" t="s">
        <v>90</v>
      </c>
      <c r="Q105" s="362" t="s">
        <v>90</v>
      </c>
      <c r="R105" s="362" t="s">
        <v>8</v>
      </c>
      <c r="S105" s="361" t="s">
        <v>1539</v>
      </c>
      <c r="T105" s="362"/>
      <c r="U105" s="362"/>
      <c r="V105" s="362" t="s">
        <v>1540</v>
      </c>
      <c r="W105" s="362"/>
      <c r="X105" s="362"/>
      <c r="Y105" s="362" t="s">
        <v>45</v>
      </c>
      <c r="Z105" s="362" t="s">
        <v>90</v>
      </c>
      <c r="AA105" s="366" t="s">
        <v>90</v>
      </c>
      <c r="AB105" s="362" t="s">
        <v>90</v>
      </c>
      <c r="AC105" s="362"/>
      <c r="AD105" s="362"/>
      <c r="AE105" s="362"/>
      <c r="AF105" s="362"/>
      <c r="AG105" s="362"/>
      <c r="AH105" s="362"/>
      <c r="AI105" s="362" t="s">
        <v>7025</v>
      </c>
      <c r="AJ105" s="362" t="s">
        <v>13</v>
      </c>
      <c r="AK105" s="362" t="s">
        <v>39</v>
      </c>
      <c r="AL105" s="362"/>
      <c r="AM105" s="362"/>
      <c r="AN105" s="362"/>
      <c r="AO105" s="368">
        <v>45923</v>
      </c>
      <c r="AP105" s="361" t="s">
        <v>680</v>
      </c>
      <c r="AR105">
        <v>1</v>
      </c>
      <c r="AS105" t="s">
        <v>539</v>
      </c>
      <c r="AT105" t="s">
        <v>5840</v>
      </c>
    </row>
    <row r="106" spans="2:46" ht="15" customHeight="1" x14ac:dyDescent="0.35">
      <c r="B106" s="362">
        <v>575</v>
      </c>
      <c r="C106" s="362" t="s">
        <v>1816</v>
      </c>
      <c r="D106" s="362" t="s">
        <v>2</v>
      </c>
      <c r="E106" s="368">
        <v>45454</v>
      </c>
      <c r="F106" s="368"/>
      <c r="G106" s="368"/>
      <c r="H106" s="368"/>
      <c r="I106" s="362" t="s">
        <v>57</v>
      </c>
      <c r="J106" s="362" t="s">
        <v>73</v>
      </c>
      <c r="K106" s="361" t="s">
        <v>1817</v>
      </c>
      <c r="L106" s="362"/>
      <c r="M106" s="362" t="s">
        <v>186</v>
      </c>
      <c r="N106" s="362" t="s">
        <v>9</v>
      </c>
      <c r="O106" s="362"/>
      <c r="P106" s="362" t="s">
        <v>90</v>
      </c>
      <c r="Q106" s="362" t="s">
        <v>90</v>
      </c>
      <c r="R106" s="362"/>
      <c r="S106" s="361" t="s">
        <v>90</v>
      </c>
      <c r="T106" s="362"/>
      <c r="U106" s="362"/>
      <c r="V106" s="362" t="s">
        <v>176</v>
      </c>
      <c r="W106" s="362"/>
      <c r="X106" s="362" t="s">
        <v>9</v>
      </c>
      <c r="Y106" s="362" t="s">
        <v>9</v>
      </c>
      <c r="Z106" s="362" t="s">
        <v>90</v>
      </c>
      <c r="AA106" s="366" t="s">
        <v>90</v>
      </c>
      <c r="AB106" s="362" t="s">
        <v>90</v>
      </c>
      <c r="AC106" s="362"/>
      <c r="AD106" s="362"/>
      <c r="AE106" s="362"/>
      <c r="AF106" s="362"/>
      <c r="AG106" s="362"/>
      <c r="AH106" s="362"/>
      <c r="AI106" s="362" t="s">
        <v>7030</v>
      </c>
      <c r="AJ106" s="362" t="s">
        <v>14</v>
      </c>
      <c r="AK106" s="362" t="s">
        <v>40</v>
      </c>
      <c r="AL106" s="362"/>
      <c r="AM106" s="362"/>
      <c r="AN106" s="362"/>
      <c r="AO106" s="362"/>
      <c r="AP106" s="361" t="e">
        <v>#N/A</v>
      </c>
      <c r="AR106">
        <v>1</v>
      </c>
      <c r="AS106" t="s">
        <v>9</v>
      </c>
      <c r="AT106" t="s">
        <v>9</v>
      </c>
    </row>
    <row r="107" spans="2:46" ht="15" customHeight="1" x14ac:dyDescent="0.35">
      <c r="B107" s="362">
        <v>576</v>
      </c>
      <c r="C107" s="362" t="s">
        <v>1818</v>
      </c>
      <c r="D107" s="362" t="s">
        <v>2</v>
      </c>
      <c r="E107" s="368">
        <v>45454</v>
      </c>
      <c r="F107" s="368"/>
      <c r="G107" s="368"/>
      <c r="H107" s="368"/>
      <c r="I107" s="362" t="s">
        <v>57</v>
      </c>
      <c r="J107" s="362" t="s">
        <v>73</v>
      </c>
      <c r="K107" s="361" t="s">
        <v>1819</v>
      </c>
      <c r="L107" s="362"/>
      <c r="M107" s="362" t="s">
        <v>186</v>
      </c>
      <c r="N107" s="362" t="s">
        <v>9</v>
      </c>
      <c r="O107" s="362"/>
      <c r="P107" s="362" t="s">
        <v>90</v>
      </c>
      <c r="Q107" s="362" t="s">
        <v>90</v>
      </c>
      <c r="R107" s="362"/>
      <c r="S107" s="361" t="s">
        <v>90</v>
      </c>
      <c r="T107" s="362"/>
      <c r="U107" s="362"/>
      <c r="V107" s="362" t="s">
        <v>176</v>
      </c>
      <c r="W107" s="362"/>
      <c r="X107" s="362" t="s">
        <v>9</v>
      </c>
      <c r="Y107" s="362" t="s">
        <v>9</v>
      </c>
      <c r="Z107" s="362" t="s">
        <v>90</v>
      </c>
      <c r="AA107" s="366" t="s">
        <v>90</v>
      </c>
      <c r="AB107" s="362" t="s">
        <v>90</v>
      </c>
      <c r="AC107" s="362"/>
      <c r="AD107" s="362"/>
      <c r="AE107" s="362"/>
      <c r="AF107" s="362"/>
      <c r="AG107" s="362"/>
      <c r="AH107" s="362"/>
      <c r="AI107" s="362" t="s">
        <v>7030</v>
      </c>
      <c r="AJ107" s="362" t="s">
        <v>14</v>
      </c>
      <c r="AK107" s="362" t="s">
        <v>40</v>
      </c>
      <c r="AL107" s="362"/>
      <c r="AM107" s="362"/>
      <c r="AN107" s="362"/>
      <c r="AO107" s="362"/>
      <c r="AP107" s="361" t="e">
        <v>#N/A</v>
      </c>
      <c r="AR107">
        <v>1</v>
      </c>
      <c r="AS107" t="s">
        <v>9</v>
      </c>
      <c r="AT107" t="s">
        <v>9</v>
      </c>
    </row>
    <row r="108" spans="2:46" ht="15" customHeight="1" x14ac:dyDescent="0.35">
      <c r="B108" s="362">
        <v>577</v>
      </c>
      <c r="C108" s="362" t="s">
        <v>1820</v>
      </c>
      <c r="D108" s="362" t="s">
        <v>2</v>
      </c>
      <c r="E108" s="368">
        <v>45457</v>
      </c>
      <c r="F108" s="368"/>
      <c r="G108" s="368"/>
      <c r="H108" s="368"/>
      <c r="I108" s="362" t="s">
        <v>79</v>
      </c>
      <c r="J108" s="362" t="s">
        <v>90</v>
      </c>
      <c r="K108" s="361" t="s">
        <v>1821</v>
      </c>
      <c r="L108" s="362"/>
      <c r="M108" s="362" t="s">
        <v>186</v>
      </c>
      <c r="N108" s="362" t="s">
        <v>9</v>
      </c>
      <c r="O108" s="362"/>
      <c r="P108" s="362" t="s">
        <v>90</v>
      </c>
      <c r="Q108" s="362" t="s">
        <v>90</v>
      </c>
      <c r="R108" s="362" t="s">
        <v>1742</v>
      </c>
      <c r="S108" s="361" t="s">
        <v>1743</v>
      </c>
      <c r="T108" s="362" t="s">
        <v>113</v>
      </c>
      <c r="U108" s="362" t="s">
        <v>1540</v>
      </c>
      <c r="V108" s="362" t="s">
        <v>1540</v>
      </c>
      <c r="W108" s="362"/>
      <c r="X108" s="362"/>
      <c r="Y108" s="362" t="s">
        <v>45</v>
      </c>
      <c r="Z108" s="362" t="s">
        <v>90</v>
      </c>
      <c r="AA108" s="366" t="s">
        <v>90</v>
      </c>
      <c r="AB108" s="362" t="s">
        <v>90</v>
      </c>
      <c r="AC108" s="362"/>
      <c r="AD108" s="362"/>
      <c r="AE108" s="362"/>
      <c r="AF108" s="362"/>
      <c r="AG108" s="362"/>
      <c r="AH108" s="362"/>
      <c r="AI108" s="362" t="s">
        <v>7031</v>
      </c>
      <c r="AJ108" s="362" t="s">
        <v>34</v>
      </c>
      <c r="AK108" s="362" t="s">
        <v>39</v>
      </c>
      <c r="AL108" s="362"/>
      <c r="AM108" s="362"/>
      <c r="AN108" s="362"/>
      <c r="AO108" s="362"/>
      <c r="AP108" s="361" t="s">
        <v>1158</v>
      </c>
      <c r="AR108">
        <v>1</v>
      </c>
      <c r="AS108" t="s">
        <v>539</v>
      </c>
      <c r="AT108" t="s">
        <v>5840</v>
      </c>
    </row>
    <row r="109" spans="2:46" ht="15" customHeight="1" x14ac:dyDescent="0.35">
      <c r="B109" s="362">
        <v>578</v>
      </c>
      <c r="C109" s="362" t="s">
        <v>1822</v>
      </c>
      <c r="D109" s="362" t="s">
        <v>2</v>
      </c>
      <c r="E109" s="368">
        <v>45457</v>
      </c>
      <c r="F109" s="368"/>
      <c r="G109" s="368"/>
      <c r="H109" s="368"/>
      <c r="I109" s="362" t="s">
        <v>79</v>
      </c>
      <c r="J109" s="362" t="s">
        <v>90</v>
      </c>
      <c r="K109" s="361" t="s">
        <v>1823</v>
      </c>
      <c r="L109" s="362"/>
      <c r="M109" s="362" t="s">
        <v>186</v>
      </c>
      <c r="N109" s="362" t="s">
        <v>9</v>
      </c>
      <c r="O109" s="362"/>
      <c r="P109" s="362" t="s">
        <v>90</v>
      </c>
      <c r="Q109" s="362" t="s">
        <v>90</v>
      </c>
      <c r="R109" s="362" t="s">
        <v>8</v>
      </c>
      <c r="S109" s="361" t="s">
        <v>1539</v>
      </c>
      <c r="T109" s="362"/>
      <c r="U109" s="362"/>
      <c r="V109" s="362" t="s">
        <v>1540</v>
      </c>
      <c r="W109" s="362"/>
      <c r="X109" s="362"/>
      <c r="Y109" s="362" t="s">
        <v>45</v>
      </c>
      <c r="Z109" s="362" t="s">
        <v>90</v>
      </c>
      <c r="AA109" s="366" t="s">
        <v>90</v>
      </c>
      <c r="AB109" s="362" t="s">
        <v>90</v>
      </c>
      <c r="AC109" s="362"/>
      <c r="AD109" s="362"/>
      <c r="AE109" s="362"/>
      <c r="AF109" s="362"/>
      <c r="AG109" s="362"/>
      <c r="AH109" s="362"/>
      <c r="AI109" s="362" t="s">
        <v>7031</v>
      </c>
      <c r="AJ109" s="362" t="s">
        <v>34</v>
      </c>
      <c r="AK109" s="362" t="s">
        <v>39</v>
      </c>
      <c r="AL109" s="362"/>
      <c r="AM109" s="362"/>
      <c r="AN109" s="362"/>
      <c r="AO109" s="368">
        <v>45923</v>
      </c>
      <c r="AP109" s="361" t="s">
        <v>680</v>
      </c>
      <c r="AR109">
        <v>1</v>
      </c>
      <c r="AS109" t="s">
        <v>539</v>
      </c>
      <c r="AT109" t="s">
        <v>5840</v>
      </c>
    </row>
    <row r="110" spans="2:46" ht="15" customHeight="1" x14ac:dyDescent="0.35">
      <c r="B110" s="362">
        <v>579</v>
      </c>
      <c r="C110" s="362" t="s">
        <v>1824</v>
      </c>
      <c r="D110" s="362" t="s">
        <v>2</v>
      </c>
      <c r="E110" s="368">
        <v>45457</v>
      </c>
      <c r="F110" s="368"/>
      <c r="G110" s="368"/>
      <c r="H110" s="368"/>
      <c r="I110" s="362" t="s">
        <v>79</v>
      </c>
      <c r="J110" s="362" t="s">
        <v>90</v>
      </c>
      <c r="K110" s="361" t="s">
        <v>1825</v>
      </c>
      <c r="L110" s="362"/>
      <c r="M110" s="362" t="s">
        <v>186</v>
      </c>
      <c r="N110" s="362" t="s">
        <v>9</v>
      </c>
      <c r="O110" s="362"/>
      <c r="P110" s="362" t="s">
        <v>90</v>
      </c>
      <c r="Q110" s="362" t="s">
        <v>90</v>
      </c>
      <c r="R110" s="362" t="s">
        <v>8</v>
      </c>
      <c r="S110" s="361" t="s">
        <v>1539</v>
      </c>
      <c r="T110" s="362"/>
      <c r="U110" s="362"/>
      <c r="V110" s="362" t="s">
        <v>1540</v>
      </c>
      <c r="W110" s="362"/>
      <c r="X110" s="362"/>
      <c r="Y110" s="362" t="s">
        <v>45</v>
      </c>
      <c r="Z110" s="362" t="s">
        <v>90</v>
      </c>
      <c r="AA110" s="366" t="s">
        <v>90</v>
      </c>
      <c r="AB110" s="362" t="s">
        <v>90</v>
      </c>
      <c r="AC110" s="362"/>
      <c r="AD110" s="362"/>
      <c r="AE110" s="362"/>
      <c r="AF110" s="362"/>
      <c r="AG110" s="362"/>
      <c r="AH110" s="362"/>
      <c r="AI110" s="362" t="s">
        <v>7031</v>
      </c>
      <c r="AJ110" s="362" t="s">
        <v>34</v>
      </c>
      <c r="AK110" s="362" t="s">
        <v>39</v>
      </c>
      <c r="AL110" s="362"/>
      <c r="AM110" s="362"/>
      <c r="AN110" s="362"/>
      <c r="AO110" s="368">
        <v>45923</v>
      </c>
      <c r="AP110" s="361" t="s">
        <v>680</v>
      </c>
      <c r="AR110">
        <v>1</v>
      </c>
      <c r="AS110" t="s">
        <v>539</v>
      </c>
      <c r="AT110" t="s">
        <v>5840</v>
      </c>
    </row>
    <row r="111" spans="2:46" ht="15" customHeight="1" x14ac:dyDescent="0.35">
      <c r="B111" s="362">
        <v>580</v>
      </c>
      <c r="C111" s="362" t="s">
        <v>1826</v>
      </c>
      <c r="D111" s="362" t="s">
        <v>2</v>
      </c>
      <c r="E111" s="368">
        <v>45457</v>
      </c>
      <c r="F111" s="368"/>
      <c r="G111" s="368"/>
      <c r="H111" s="368"/>
      <c r="I111" s="362" t="s">
        <v>79</v>
      </c>
      <c r="J111" s="362" t="s">
        <v>90</v>
      </c>
      <c r="K111" s="361" t="s">
        <v>1827</v>
      </c>
      <c r="L111" s="362"/>
      <c r="M111" s="362" t="s">
        <v>186</v>
      </c>
      <c r="N111" s="362" t="s">
        <v>9</v>
      </c>
      <c r="O111" s="362"/>
      <c r="P111" s="362" t="s">
        <v>90</v>
      </c>
      <c r="Q111" s="362" t="s">
        <v>90</v>
      </c>
      <c r="R111" s="362" t="s">
        <v>1742</v>
      </c>
      <c r="S111" s="361" t="s">
        <v>1743</v>
      </c>
      <c r="T111" s="362" t="s">
        <v>113</v>
      </c>
      <c r="U111" s="362" t="s">
        <v>1540</v>
      </c>
      <c r="V111" s="362" t="s">
        <v>1540</v>
      </c>
      <c r="W111" s="362"/>
      <c r="X111" s="362"/>
      <c r="Y111" s="362" t="s">
        <v>45</v>
      </c>
      <c r="Z111" s="362" t="s">
        <v>90</v>
      </c>
      <c r="AA111" s="366" t="s">
        <v>90</v>
      </c>
      <c r="AB111" s="362" t="s">
        <v>90</v>
      </c>
      <c r="AC111" s="362"/>
      <c r="AD111" s="362"/>
      <c r="AE111" s="362"/>
      <c r="AF111" s="362"/>
      <c r="AG111" s="362"/>
      <c r="AH111" s="362"/>
      <c r="AI111" s="362" t="s">
        <v>7031</v>
      </c>
      <c r="AJ111" s="362" t="s">
        <v>34</v>
      </c>
      <c r="AK111" s="362" t="s">
        <v>39</v>
      </c>
      <c r="AL111" s="362"/>
      <c r="AM111" s="362"/>
      <c r="AN111" s="362"/>
      <c r="AO111" s="362"/>
      <c r="AP111" s="361" t="s">
        <v>1158</v>
      </c>
      <c r="AR111">
        <v>1</v>
      </c>
      <c r="AS111" t="s">
        <v>539</v>
      </c>
      <c r="AT111" t="s">
        <v>5840</v>
      </c>
    </row>
    <row r="112" spans="2:46" ht="15" customHeight="1" x14ac:dyDescent="0.35">
      <c r="B112" s="362">
        <v>581</v>
      </c>
      <c r="C112" s="362" t="s">
        <v>1828</v>
      </c>
      <c r="D112" s="362" t="s">
        <v>2</v>
      </c>
      <c r="E112" s="368">
        <v>45457</v>
      </c>
      <c r="F112" s="368"/>
      <c r="G112" s="368"/>
      <c r="H112" s="368"/>
      <c r="I112" s="362" t="s">
        <v>79</v>
      </c>
      <c r="J112" s="362" t="s">
        <v>90</v>
      </c>
      <c r="K112" s="361" t="s">
        <v>1829</v>
      </c>
      <c r="L112" s="362"/>
      <c r="M112" s="362" t="s">
        <v>186</v>
      </c>
      <c r="N112" s="362" t="s">
        <v>9</v>
      </c>
      <c r="O112" s="362"/>
      <c r="P112" s="362" t="s">
        <v>90</v>
      </c>
      <c r="Q112" s="362" t="s">
        <v>90</v>
      </c>
      <c r="R112" s="362" t="s">
        <v>8</v>
      </c>
      <c r="S112" s="361" t="s">
        <v>1539</v>
      </c>
      <c r="T112" s="362"/>
      <c r="U112" s="362"/>
      <c r="V112" s="362" t="s">
        <v>1540</v>
      </c>
      <c r="W112" s="362"/>
      <c r="X112" s="362"/>
      <c r="Y112" s="362" t="s">
        <v>45</v>
      </c>
      <c r="Z112" s="362" t="s">
        <v>90</v>
      </c>
      <c r="AA112" s="366" t="s">
        <v>90</v>
      </c>
      <c r="AB112" s="362" t="s">
        <v>90</v>
      </c>
      <c r="AC112" s="362"/>
      <c r="AD112" s="362"/>
      <c r="AE112" s="362"/>
      <c r="AF112" s="362"/>
      <c r="AG112" s="362"/>
      <c r="AH112" s="362"/>
      <c r="AI112" s="362" t="s">
        <v>7031</v>
      </c>
      <c r="AJ112" s="362" t="s">
        <v>34</v>
      </c>
      <c r="AK112" s="362" t="s">
        <v>39</v>
      </c>
      <c r="AL112" s="362"/>
      <c r="AM112" s="362"/>
      <c r="AN112" s="362"/>
      <c r="AO112" s="368">
        <v>45923</v>
      </c>
      <c r="AP112" s="361" t="s">
        <v>680</v>
      </c>
      <c r="AR112">
        <v>1</v>
      </c>
      <c r="AS112" t="s">
        <v>539</v>
      </c>
      <c r="AT112" t="s">
        <v>5840</v>
      </c>
    </row>
    <row r="113" spans="2:46" ht="15" customHeight="1" x14ac:dyDescent="0.35">
      <c r="B113" s="362">
        <v>582</v>
      </c>
      <c r="C113" s="362" t="s">
        <v>1830</v>
      </c>
      <c r="D113" s="362" t="s">
        <v>2</v>
      </c>
      <c r="E113" s="368">
        <v>45457</v>
      </c>
      <c r="F113" s="368"/>
      <c r="G113" s="368"/>
      <c r="H113" s="368"/>
      <c r="I113" s="362" t="s">
        <v>79</v>
      </c>
      <c r="J113" s="362" t="s">
        <v>90</v>
      </c>
      <c r="K113" s="361" t="s">
        <v>1831</v>
      </c>
      <c r="L113" s="362"/>
      <c r="M113" s="362" t="s">
        <v>186</v>
      </c>
      <c r="N113" s="362" t="s">
        <v>9</v>
      </c>
      <c r="O113" s="362"/>
      <c r="P113" s="362" t="s">
        <v>90</v>
      </c>
      <c r="Q113" s="362" t="s">
        <v>90</v>
      </c>
      <c r="R113" s="362" t="s">
        <v>1742</v>
      </c>
      <c r="S113" s="361" t="s">
        <v>1743</v>
      </c>
      <c r="T113" s="362" t="s">
        <v>113</v>
      </c>
      <c r="U113" s="362" t="s">
        <v>1540</v>
      </c>
      <c r="V113" s="362" t="s">
        <v>1540</v>
      </c>
      <c r="W113" s="362"/>
      <c r="X113" s="362"/>
      <c r="Y113" s="362" t="s">
        <v>45</v>
      </c>
      <c r="Z113" s="362" t="s">
        <v>90</v>
      </c>
      <c r="AA113" s="366" t="s">
        <v>90</v>
      </c>
      <c r="AB113" s="362" t="s">
        <v>90</v>
      </c>
      <c r="AC113" s="362"/>
      <c r="AD113" s="362"/>
      <c r="AE113" s="362"/>
      <c r="AF113" s="362"/>
      <c r="AG113" s="362"/>
      <c r="AH113" s="362"/>
      <c r="AI113" s="362" t="s">
        <v>7031</v>
      </c>
      <c r="AJ113" s="362" t="s">
        <v>34</v>
      </c>
      <c r="AK113" s="362" t="s">
        <v>39</v>
      </c>
      <c r="AL113" s="362"/>
      <c r="AM113" s="362"/>
      <c r="AN113" s="362"/>
      <c r="AO113" s="362"/>
      <c r="AP113" s="361" t="s">
        <v>1158</v>
      </c>
      <c r="AR113">
        <v>1</v>
      </c>
      <c r="AS113" t="s">
        <v>539</v>
      </c>
      <c r="AT113" t="s">
        <v>5840</v>
      </c>
    </row>
    <row r="114" spans="2:46" ht="15" customHeight="1" x14ac:dyDescent="0.35">
      <c r="B114" s="362">
        <v>583</v>
      </c>
      <c r="C114" s="362" t="s">
        <v>1832</v>
      </c>
      <c r="D114" s="362" t="s">
        <v>2</v>
      </c>
      <c r="E114" s="368">
        <v>45457</v>
      </c>
      <c r="F114" s="368"/>
      <c r="G114" s="368"/>
      <c r="H114" s="368"/>
      <c r="I114" s="362" t="s">
        <v>79</v>
      </c>
      <c r="J114" s="362" t="s">
        <v>90</v>
      </c>
      <c r="K114" s="361" t="s">
        <v>1833</v>
      </c>
      <c r="L114" s="362"/>
      <c r="M114" s="362" t="s">
        <v>186</v>
      </c>
      <c r="N114" s="362" t="s">
        <v>9</v>
      </c>
      <c r="O114" s="362"/>
      <c r="P114" s="362" t="s">
        <v>90</v>
      </c>
      <c r="Q114" s="362" t="s">
        <v>90</v>
      </c>
      <c r="R114" s="362" t="s">
        <v>46</v>
      </c>
      <c r="S114" s="361" t="s">
        <v>90</v>
      </c>
      <c r="T114" s="362" t="s">
        <v>113</v>
      </c>
      <c r="U114" s="362" t="s">
        <v>1540</v>
      </c>
      <c r="V114" s="362" t="s">
        <v>1540</v>
      </c>
      <c r="W114" s="362"/>
      <c r="X114" s="362" t="s">
        <v>9</v>
      </c>
      <c r="Y114" s="362" t="s">
        <v>46</v>
      </c>
      <c r="Z114" s="362" t="s">
        <v>90</v>
      </c>
      <c r="AA114" s="366" t="s">
        <v>90</v>
      </c>
      <c r="AB114" s="362" t="s">
        <v>90</v>
      </c>
      <c r="AC114" s="362"/>
      <c r="AD114" s="362"/>
      <c r="AE114" s="362"/>
      <c r="AF114" s="362"/>
      <c r="AG114" s="362"/>
      <c r="AH114" s="362"/>
      <c r="AI114" s="362" t="s">
        <v>7031</v>
      </c>
      <c r="AJ114" s="362" t="s">
        <v>34</v>
      </c>
      <c r="AK114" s="362" t="s">
        <v>40</v>
      </c>
      <c r="AL114" s="362"/>
      <c r="AM114" s="362"/>
      <c r="AN114" s="362"/>
      <c r="AO114" s="362"/>
      <c r="AP114" s="361"/>
      <c r="AR114">
        <v>1</v>
      </c>
      <c r="AS114" t="s">
        <v>9</v>
      </c>
      <c r="AT114" t="s">
        <v>9</v>
      </c>
    </row>
    <row r="115" spans="2:46" ht="15" customHeight="1" x14ac:dyDescent="0.35">
      <c r="B115" s="362">
        <v>584</v>
      </c>
      <c r="C115" s="362" t="s">
        <v>1834</v>
      </c>
      <c r="D115" s="362" t="s">
        <v>2</v>
      </c>
      <c r="E115" s="368">
        <v>45019</v>
      </c>
      <c r="F115" s="368"/>
      <c r="G115" s="368"/>
      <c r="H115" s="368"/>
      <c r="I115" s="362" t="s">
        <v>62</v>
      </c>
      <c r="J115" s="362" t="s">
        <v>1835</v>
      </c>
      <c r="K115" s="361" t="s">
        <v>1836</v>
      </c>
      <c r="L115" s="362"/>
      <c r="M115" s="362" t="s">
        <v>186</v>
      </c>
      <c r="N115" s="362" t="s">
        <v>9</v>
      </c>
      <c r="O115" s="362"/>
      <c r="P115" s="362" t="s">
        <v>1398</v>
      </c>
      <c r="Q115" s="362" t="s">
        <v>90</v>
      </c>
      <c r="R115" s="362"/>
      <c r="S115" s="361" t="s">
        <v>90</v>
      </c>
      <c r="T115" s="362"/>
      <c r="U115" s="362"/>
      <c r="V115" s="362" t="s">
        <v>824</v>
      </c>
      <c r="W115" s="362"/>
      <c r="X115" s="362" t="s">
        <v>9</v>
      </c>
      <c r="Y115" s="362" t="s">
        <v>9</v>
      </c>
      <c r="Z115" s="362" t="s">
        <v>90</v>
      </c>
      <c r="AA115" s="366" t="s">
        <v>90</v>
      </c>
      <c r="AB115" s="362" t="s">
        <v>90</v>
      </c>
      <c r="AC115" s="362"/>
      <c r="AD115" s="362"/>
      <c r="AE115" s="362"/>
      <c r="AF115" s="362"/>
      <c r="AG115" s="362"/>
      <c r="AH115" s="362"/>
      <c r="AI115" s="362" t="s">
        <v>7033</v>
      </c>
      <c r="AJ115" s="362" t="s">
        <v>19</v>
      </c>
      <c r="AK115" s="362" t="s">
        <v>40</v>
      </c>
      <c r="AL115" s="362"/>
      <c r="AM115" s="362"/>
      <c r="AN115" s="362"/>
      <c r="AO115" s="362"/>
      <c r="AP115" s="361" t="e">
        <v>#N/A</v>
      </c>
      <c r="AR115">
        <v>1</v>
      </c>
      <c r="AS115" t="s">
        <v>9</v>
      </c>
      <c r="AT115" t="s">
        <v>9</v>
      </c>
    </row>
    <row r="116" spans="2:46" ht="15" customHeight="1" x14ac:dyDescent="0.35">
      <c r="B116" s="362">
        <v>585</v>
      </c>
      <c r="C116" s="362" t="s">
        <v>1837</v>
      </c>
      <c r="D116" s="362" t="s">
        <v>2</v>
      </c>
      <c r="E116" s="368">
        <v>45139</v>
      </c>
      <c r="F116" s="368"/>
      <c r="G116" s="368"/>
      <c r="H116" s="368"/>
      <c r="I116" s="362" t="s">
        <v>77</v>
      </c>
      <c r="J116" s="425" t="s">
        <v>1546</v>
      </c>
      <c r="K116" s="361" t="s">
        <v>1838</v>
      </c>
      <c r="L116" s="362"/>
      <c r="M116" s="362" t="s">
        <v>1689</v>
      </c>
      <c r="N116" s="362" t="s">
        <v>9</v>
      </c>
      <c r="O116" s="362"/>
      <c r="P116" s="362" t="s">
        <v>90</v>
      </c>
      <c r="Q116" s="362" t="s">
        <v>90</v>
      </c>
      <c r="R116" s="362" t="s">
        <v>46</v>
      </c>
      <c r="S116" s="361" t="s">
        <v>90</v>
      </c>
      <c r="T116" s="362"/>
      <c r="U116" s="362"/>
      <c r="V116" s="362" t="s">
        <v>133</v>
      </c>
      <c r="W116" s="362"/>
      <c r="X116" s="362" t="s">
        <v>9</v>
      </c>
      <c r="Y116" s="362" t="s">
        <v>46</v>
      </c>
      <c r="Z116" s="362" t="s">
        <v>90</v>
      </c>
      <c r="AA116" s="366" t="s">
        <v>90</v>
      </c>
      <c r="AB116" s="362" t="s">
        <v>90</v>
      </c>
      <c r="AC116" s="362"/>
      <c r="AD116" s="362"/>
      <c r="AE116" s="362"/>
      <c r="AF116" s="362"/>
      <c r="AG116" s="362"/>
      <c r="AH116" s="362"/>
      <c r="AI116" s="362" t="s">
        <v>7027</v>
      </c>
      <c r="AJ116" s="362" t="s">
        <v>21</v>
      </c>
      <c r="AK116" s="362" t="s">
        <v>40</v>
      </c>
      <c r="AL116" s="362"/>
      <c r="AM116" s="362"/>
      <c r="AN116" s="362"/>
      <c r="AO116" s="362"/>
      <c r="AP116" s="361"/>
      <c r="AR116">
        <v>1</v>
      </c>
      <c r="AS116" t="s">
        <v>9</v>
      </c>
      <c r="AT116" t="s">
        <v>9</v>
      </c>
    </row>
    <row r="117" spans="2:46" ht="15" customHeight="1" x14ac:dyDescent="0.35">
      <c r="B117" s="362">
        <v>586</v>
      </c>
      <c r="C117" s="362" t="s">
        <v>1839</v>
      </c>
      <c r="D117" s="362" t="s">
        <v>2</v>
      </c>
      <c r="E117" s="368">
        <v>45457</v>
      </c>
      <c r="F117" s="368"/>
      <c r="G117" s="368"/>
      <c r="H117" s="368"/>
      <c r="I117" s="362" t="s">
        <v>79</v>
      </c>
      <c r="J117" s="362" t="s">
        <v>90</v>
      </c>
      <c r="K117" s="361" t="s">
        <v>1840</v>
      </c>
      <c r="L117" s="362"/>
      <c r="M117" s="362" t="s">
        <v>186</v>
      </c>
      <c r="N117" s="362" t="s">
        <v>9</v>
      </c>
      <c r="O117" s="362"/>
      <c r="P117" s="362" t="s">
        <v>90</v>
      </c>
      <c r="Q117" s="362" t="s">
        <v>90</v>
      </c>
      <c r="R117" s="362" t="s">
        <v>8</v>
      </c>
      <c r="S117" s="361" t="s">
        <v>1539</v>
      </c>
      <c r="T117" s="362"/>
      <c r="U117" s="362"/>
      <c r="V117" s="362" t="s">
        <v>1540</v>
      </c>
      <c r="W117" s="362"/>
      <c r="X117" s="362"/>
      <c r="Y117" s="362" t="s">
        <v>45</v>
      </c>
      <c r="Z117" s="362" t="s">
        <v>90</v>
      </c>
      <c r="AA117" s="366" t="s">
        <v>90</v>
      </c>
      <c r="AB117" s="362" t="s">
        <v>90</v>
      </c>
      <c r="AC117" s="362"/>
      <c r="AD117" s="362"/>
      <c r="AE117" s="362"/>
      <c r="AF117" s="362"/>
      <c r="AG117" s="362"/>
      <c r="AH117" s="362"/>
      <c r="AI117" s="362" t="s">
        <v>7031</v>
      </c>
      <c r="AJ117" s="362" t="s">
        <v>34</v>
      </c>
      <c r="AK117" s="362" t="s">
        <v>39</v>
      </c>
      <c r="AL117" s="362"/>
      <c r="AM117" s="362"/>
      <c r="AN117" s="362"/>
      <c r="AO117" s="368">
        <v>45923</v>
      </c>
      <c r="AP117" s="361" t="s">
        <v>680</v>
      </c>
      <c r="AR117">
        <v>1</v>
      </c>
      <c r="AS117" t="s">
        <v>539</v>
      </c>
      <c r="AT117" t="s">
        <v>5840</v>
      </c>
    </row>
    <row r="118" spans="2:46" ht="15" customHeight="1" x14ac:dyDescent="0.35">
      <c r="B118" s="362">
        <v>587</v>
      </c>
      <c r="C118" s="362" t="s">
        <v>1841</v>
      </c>
      <c r="D118" s="362" t="s">
        <v>2</v>
      </c>
      <c r="E118" s="368">
        <v>45457</v>
      </c>
      <c r="F118" s="368"/>
      <c r="G118" s="368"/>
      <c r="H118" s="368"/>
      <c r="I118" s="362" t="s">
        <v>79</v>
      </c>
      <c r="J118" s="362" t="s">
        <v>90</v>
      </c>
      <c r="K118" s="361" t="s">
        <v>1842</v>
      </c>
      <c r="L118" s="362"/>
      <c r="M118" s="362" t="s">
        <v>186</v>
      </c>
      <c r="N118" s="362" t="s">
        <v>9</v>
      </c>
      <c r="O118" s="362"/>
      <c r="P118" s="362" t="s">
        <v>90</v>
      </c>
      <c r="Q118" s="362" t="s">
        <v>90</v>
      </c>
      <c r="R118" s="362" t="s">
        <v>8</v>
      </c>
      <c r="S118" s="361" t="s">
        <v>1539</v>
      </c>
      <c r="T118" s="362"/>
      <c r="U118" s="362"/>
      <c r="V118" s="362" t="s">
        <v>1540</v>
      </c>
      <c r="W118" s="362"/>
      <c r="X118" s="362"/>
      <c r="Y118" s="362" t="s">
        <v>45</v>
      </c>
      <c r="Z118" s="362" t="s">
        <v>90</v>
      </c>
      <c r="AA118" s="366" t="s">
        <v>90</v>
      </c>
      <c r="AB118" s="362" t="s">
        <v>90</v>
      </c>
      <c r="AC118" s="362"/>
      <c r="AD118" s="362"/>
      <c r="AE118" s="362"/>
      <c r="AF118" s="362"/>
      <c r="AG118" s="362"/>
      <c r="AH118" s="362"/>
      <c r="AI118" s="362" t="s">
        <v>7031</v>
      </c>
      <c r="AJ118" s="362" t="s">
        <v>34</v>
      </c>
      <c r="AK118" s="362" t="s">
        <v>39</v>
      </c>
      <c r="AL118" s="362"/>
      <c r="AM118" s="362"/>
      <c r="AN118" s="362"/>
      <c r="AO118" s="368">
        <v>45923</v>
      </c>
      <c r="AP118" s="361" t="s">
        <v>680</v>
      </c>
      <c r="AR118">
        <v>1</v>
      </c>
      <c r="AS118" t="s">
        <v>539</v>
      </c>
      <c r="AT118" t="s">
        <v>5840</v>
      </c>
    </row>
    <row r="119" spans="2:46" ht="15" customHeight="1" x14ac:dyDescent="0.35">
      <c r="B119" s="362">
        <v>588</v>
      </c>
      <c r="C119" s="362" t="s">
        <v>1843</v>
      </c>
      <c r="D119" s="362" t="s">
        <v>2</v>
      </c>
      <c r="E119" s="368">
        <v>45457</v>
      </c>
      <c r="F119" s="368"/>
      <c r="G119" s="368"/>
      <c r="H119" s="368"/>
      <c r="I119" s="362" t="s">
        <v>79</v>
      </c>
      <c r="J119" s="362" t="s">
        <v>90</v>
      </c>
      <c r="K119" s="361" t="s">
        <v>1844</v>
      </c>
      <c r="L119" s="362"/>
      <c r="M119" s="362" t="s">
        <v>186</v>
      </c>
      <c r="N119" s="362" t="s">
        <v>9</v>
      </c>
      <c r="O119" s="362"/>
      <c r="P119" s="362" t="s">
        <v>90</v>
      </c>
      <c r="Q119" s="362" t="s">
        <v>90</v>
      </c>
      <c r="R119" s="362" t="s">
        <v>46</v>
      </c>
      <c r="S119" s="361" t="s">
        <v>90</v>
      </c>
      <c r="T119" s="362" t="s">
        <v>113</v>
      </c>
      <c r="U119" s="362" t="s">
        <v>1540</v>
      </c>
      <c r="V119" s="362" t="s">
        <v>1540</v>
      </c>
      <c r="W119" s="362"/>
      <c r="X119" s="362" t="s">
        <v>9</v>
      </c>
      <c r="Y119" s="362" t="s">
        <v>46</v>
      </c>
      <c r="Z119" s="362" t="s">
        <v>90</v>
      </c>
      <c r="AA119" s="366" t="s">
        <v>90</v>
      </c>
      <c r="AB119" s="362" t="s">
        <v>90</v>
      </c>
      <c r="AC119" s="362"/>
      <c r="AD119" s="362"/>
      <c r="AE119" s="362"/>
      <c r="AF119" s="362"/>
      <c r="AG119" s="362"/>
      <c r="AH119" s="362"/>
      <c r="AI119" s="362" t="s">
        <v>7031</v>
      </c>
      <c r="AJ119" s="362" t="s">
        <v>34</v>
      </c>
      <c r="AK119" s="362" t="s">
        <v>40</v>
      </c>
      <c r="AL119" s="362"/>
      <c r="AM119" s="362"/>
      <c r="AN119" s="362"/>
      <c r="AO119" s="362"/>
      <c r="AP119" s="361"/>
      <c r="AR119">
        <v>1</v>
      </c>
      <c r="AS119" t="s">
        <v>9</v>
      </c>
      <c r="AT119" t="s">
        <v>9</v>
      </c>
    </row>
    <row r="120" spans="2:46" ht="15" customHeight="1" x14ac:dyDescent="0.35">
      <c r="B120" s="362">
        <v>589</v>
      </c>
      <c r="C120" s="362" t="s">
        <v>1845</v>
      </c>
      <c r="D120" s="362" t="s">
        <v>2</v>
      </c>
      <c r="E120" s="368">
        <v>45457</v>
      </c>
      <c r="F120" s="368"/>
      <c r="G120" s="368"/>
      <c r="H120" s="368"/>
      <c r="I120" s="362" t="s">
        <v>79</v>
      </c>
      <c r="J120" s="362" t="s">
        <v>90</v>
      </c>
      <c r="K120" s="361" t="s">
        <v>1846</v>
      </c>
      <c r="L120" s="362"/>
      <c r="M120" s="362" t="s">
        <v>186</v>
      </c>
      <c r="N120" s="362" t="s">
        <v>9</v>
      </c>
      <c r="O120" s="362"/>
      <c r="P120" s="362" t="s">
        <v>90</v>
      </c>
      <c r="Q120" s="362" t="s">
        <v>90</v>
      </c>
      <c r="R120" s="362" t="s">
        <v>46</v>
      </c>
      <c r="S120" s="361" t="s">
        <v>90</v>
      </c>
      <c r="T120" s="362" t="s">
        <v>113</v>
      </c>
      <c r="U120" s="362" t="s">
        <v>1540</v>
      </c>
      <c r="V120" s="362" t="s">
        <v>1540</v>
      </c>
      <c r="W120" s="362"/>
      <c r="X120" s="362" t="s">
        <v>9</v>
      </c>
      <c r="Y120" s="362" t="s">
        <v>46</v>
      </c>
      <c r="Z120" s="362" t="s">
        <v>90</v>
      </c>
      <c r="AA120" s="366" t="s">
        <v>90</v>
      </c>
      <c r="AB120" s="362" t="s">
        <v>90</v>
      </c>
      <c r="AC120" s="362"/>
      <c r="AD120" s="362"/>
      <c r="AE120" s="362"/>
      <c r="AF120" s="362"/>
      <c r="AG120" s="362"/>
      <c r="AH120" s="362"/>
      <c r="AI120" s="362" t="s">
        <v>7031</v>
      </c>
      <c r="AJ120" s="362" t="s">
        <v>34</v>
      </c>
      <c r="AK120" s="362" t="s">
        <v>40</v>
      </c>
      <c r="AL120" s="362"/>
      <c r="AM120" s="362"/>
      <c r="AN120" s="362"/>
      <c r="AO120" s="362"/>
      <c r="AP120" s="361"/>
      <c r="AR120">
        <v>1</v>
      </c>
      <c r="AS120" t="s">
        <v>9</v>
      </c>
      <c r="AT120" t="s">
        <v>9</v>
      </c>
    </row>
    <row r="121" spans="2:46" ht="15" customHeight="1" x14ac:dyDescent="0.35">
      <c r="B121" s="362">
        <v>590</v>
      </c>
      <c r="C121" s="362" t="s">
        <v>1847</v>
      </c>
      <c r="D121" s="362" t="s">
        <v>2</v>
      </c>
      <c r="E121" s="368">
        <v>45457</v>
      </c>
      <c r="F121" s="368"/>
      <c r="G121" s="368"/>
      <c r="H121" s="368"/>
      <c r="I121" s="362" t="s">
        <v>79</v>
      </c>
      <c r="J121" s="362" t="s">
        <v>90</v>
      </c>
      <c r="K121" s="361" t="s">
        <v>1848</v>
      </c>
      <c r="L121" s="362"/>
      <c r="M121" s="362" t="s">
        <v>186</v>
      </c>
      <c r="N121" s="362" t="s">
        <v>9</v>
      </c>
      <c r="O121" s="362"/>
      <c r="P121" s="362" t="s">
        <v>90</v>
      </c>
      <c r="Q121" s="362" t="s">
        <v>90</v>
      </c>
      <c r="R121" s="362" t="s">
        <v>46</v>
      </c>
      <c r="S121" s="361" t="s">
        <v>90</v>
      </c>
      <c r="T121" s="362" t="s">
        <v>113</v>
      </c>
      <c r="U121" s="362" t="s">
        <v>1540</v>
      </c>
      <c r="V121" s="362" t="s">
        <v>1540</v>
      </c>
      <c r="W121" s="362"/>
      <c r="X121" s="362" t="s">
        <v>9</v>
      </c>
      <c r="Y121" s="362" t="s">
        <v>46</v>
      </c>
      <c r="Z121" s="362" t="s">
        <v>90</v>
      </c>
      <c r="AA121" s="366" t="s">
        <v>90</v>
      </c>
      <c r="AB121" s="362" t="s">
        <v>90</v>
      </c>
      <c r="AC121" s="362"/>
      <c r="AD121" s="362"/>
      <c r="AE121" s="362"/>
      <c r="AF121" s="362"/>
      <c r="AG121" s="362"/>
      <c r="AH121" s="362"/>
      <c r="AI121" s="362" t="s">
        <v>7031</v>
      </c>
      <c r="AJ121" s="362" t="s">
        <v>34</v>
      </c>
      <c r="AK121" s="362" t="s">
        <v>40</v>
      </c>
      <c r="AL121" s="362"/>
      <c r="AM121" s="362"/>
      <c r="AN121" s="362"/>
      <c r="AO121" s="362"/>
      <c r="AP121" s="361"/>
      <c r="AR121">
        <v>1</v>
      </c>
      <c r="AS121" t="s">
        <v>9</v>
      </c>
      <c r="AT121" t="s">
        <v>9</v>
      </c>
    </row>
    <row r="122" spans="2:46" ht="15" customHeight="1" x14ac:dyDescent="0.35">
      <c r="B122" s="362">
        <v>591</v>
      </c>
      <c r="C122" s="362" t="s">
        <v>1849</v>
      </c>
      <c r="D122" s="362" t="s">
        <v>2</v>
      </c>
      <c r="E122" s="368">
        <v>45457</v>
      </c>
      <c r="F122" s="368"/>
      <c r="G122" s="368"/>
      <c r="H122" s="368"/>
      <c r="I122" s="362" t="s">
        <v>79</v>
      </c>
      <c r="J122" s="362" t="s">
        <v>90</v>
      </c>
      <c r="K122" s="361" t="s">
        <v>1850</v>
      </c>
      <c r="L122" s="362"/>
      <c r="M122" s="362" t="s">
        <v>186</v>
      </c>
      <c r="N122" s="362" t="s">
        <v>9</v>
      </c>
      <c r="O122" s="362"/>
      <c r="P122" s="362" t="s">
        <v>90</v>
      </c>
      <c r="Q122" s="362" t="s">
        <v>90</v>
      </c>
      <c r="R122" s="362" t="s">
        <v>1742</v>
      </c>
      <c r="S122" s="361" t="s">
        <v>1743</v>
      </c>
      <c r="T122" s="362" t="s">
        <v>113</v>
      </c>
      <c r="U122" s="362" t="s">
        <v>1540</v>
      </c>
      <c r="V122" s="362" t="s">
        <v>1540</v>
      </c>
      <c r="W122" s="362"/>
      <c r="X122" s="362"/>
      <c r="Y122" s="362" t="s">
        <v>45</v>
      </c>
      <c r="Z122" s="362" t="s">
        <v>90</v>
      </c>
      <c r="AA122" s="366" t="s">
        <v>90</v>
      </c>
      <c r="AB122" s="362" t="s">
        <v>90</v>
      </c>
      <c r="AC122" s="362"/>
      <c r="AD122" s="362"/>
      <c r="AE122" s="362"/>
      <c r="AF122" s="362"/>
      <c r="AG122" s="362"/>
      <c r="AH122" s="362"/>
      <c r="AI122" s="362" t="s">
        <v>7031</v>
      </c>
      <c r="AJ122" s="362" t="s">
        <v>34</v>
      </c>
      <c r="AK122" s="362" t="s">
        <v>39</v>
      </c>
      <c r="AL122" s="362"/>
      <c r="AM122" s="362"/>
      <c r="AN122" s="362"/>
      <c r="AO122" s="362"/>
      <c r="AP122" s="361" t="s">
        <v>1158</v>
      </c>
      <c r="AR122">
        <v>1</v>
      </c>
      <c r="AS122" t="s">
        <v>539</v>
      </c>
      <c r="AT122" t="s">
        <v>5840</v>
      </c>
    </row>
    <row r="123" spans="2:46" ht="15" customHeight="1" x14ac:dyDescent="0.35">
      <c r="B123" s="362">
        <v>592</v>
      </c>
      <c r="C123" s="362" t="s">
        <v>1851</v>
      </c>
      <c r="D123" s="362" t="s">
        <v>2</v>
      </c>
      <c r="E123" s="368">
        <v>45457</v>
      </c>
      <c r="F123" s="368"/>
      <c r="G123" s="368"/>
      <c r="H123" s="368"/>
      <c r="I123" s="362" t="s">
        <v>79</v>
      </c>
      <c r="J123" s="362" t="s">
        <v>90</v>
      </c>
      <c r="K123" s="361" t="s">
        <v>1852</v>
      </c>
      <c r="L123" s="362"/>
      <c r="M123" s="362" t="s">
        <v>186</v>
      </c>
      <c r="N123" s="362" t="s">
        <v>9</v>
      </c>
      <c r="O123" s="362"/>
      <c r="P123" s="362" t="s">
        <v>90</v>
      </c>
      <c r="Q123" s="362" t="s">
        <v>90</v>
      </c>
      <c r="R123" s="362" t="s">
        <v>8</v>
      </c>
      <c r="S123" s="361" t="s">
        <v>1539</v>
      </c>
      <c r="T123" s="362"/>
      <c r="U123" s="362"/>
      <c r="V123" s="362" t="s">
        <v>1540</v>
      </c>
      <c r="W123" s="362"/>
      <c r="X123" s="362"/>
      <c r="Y123" s="362" t="s">
        <v>45</v>
      </c>
      <c r="Z123" s="362" t="s">
        <v>90</v>
      </c>
      <c r="AA123" s="366" t="s">
        <v>90</v>
      </c>
      <c r="AB123" s="362" t="s">
        <v>90</v>
      </c>
      <c r="AC123" s="362"/>
      <c r="AD123" s="362"/>
      <c r="AE123" s="362"/>
      <c r="AF123" s="362"/>
      <c r="AG123" s="362"/>
      <c r="AH123" s="362"/>
      <c r="AI123" s="362" t="s">
        <v>7031</v>
      </c>
      <c r="AJ123" s="362" t="s">
        <v>34</v>
      </c>
      <c r="AK123" s="362" t="s">
        <v>39</v>
      </c>
      <c r="AL123" s="362"/>
      <c r="AM123" s="362"/>
      <c r="AN123" s="362"/>
      <c r="AO123" s="368">
        <v>45923</v>
      </c>
      <c r="AP123" s="361" t="s">
        <v>680</v>
      </c>
      <c r="AR123">
        <v>1</v>
      </c>
      <c r="AS123" t="s">
        <v>539</v>
      </c>
      <c r="AT123" t="s">
        <v>5840</v>
      </c>
    </row>
    <row r="124" spans="2:46" ht="15" customHeight="1" x14ac:dyDescent="0.35">
      <c r="B124" s="362">
        <v>593</v>
      </c>
      <c r="C124" s="362" t="s">
        <v>1853</v>
      </c>
      <c r="D124" s="362" t="s">
        <v>2</v>
      </c>
      <c r="E124" s="368">
        <v>45457</v>
      </c>
      <c r="F124" s="368"/>
      <c r="G124" s="368"/>
      <c r="H124" s="368"/>
      <c r="I124" s="362" t="s">
        <v>79</v>
      </c>
      <c r="J124" s="362" t="s">
        <v>90</v>
      </c>
      <c r="K124" s="361" t="s">
        <v>1854</v>
      </c>
      <c r="L124" s="362"/>
      <c r="M124" s="362" t="s">
        <v>186</v>
      </c>
      <c r="N124" s="362" t="s">
        <v>9</v>
      </c>
      <c r="O124" s="362"/>
      <c r="P124" s="362" t="s">
        <v>90</v>
      </c>
      <c r="Q124" s="362" t="s">
        <v>90</v>
      </c>
      <c r="R124" s="362" t="s">
        <v>46</v>
      </c>
      <c r="S124" s="361" t="s">
        <v>90</v>
      </c>
      <c r="T124" s="362" t="s">
        <v>113</v>
      </c>
      <c r="U124" s="362" t="s">
        <v>1540</v>
      </c>
      <c r="V124" s="362" t="s">
        <v>1540</v>
      </c>
      <c r="W124" s="362"/>
      <c r="X124" s="362" t="s">
        <v>9</v>
      </c>
      <c r="Y124" s="362" t="s">
        <v>46</v>
      </c>
      <c r="Z124" s="362" t="s">
        <v>90</v>
      </c>
      <c r="AA124" s="366" t="s">
        <v>90</v>
      </c>
      <c r="AB124" s="362" t="s">
        <v>90</v>
      </c>
      <c r="AC124" s="362"/>
      <c r="AD124" s="362"/>
      <c r="AE124" s="362"/>
      <c r="AF124" s="362"/>
      <c r="AG124" s="362"/>
      <c r="AH124" s="362"/>
      <c r="AI124" s="362" t="s">
        <v>7031</v>
      </c>
      <c r="AJ124" s="362" t="s">
        <v>34</v>
      </c>
      <c r="AK124" s="362" t="s">
        <v>40</v>
      </c>
      <c r="AL124" s="362"/>
      <c r="AM124" s="362"/>
      <c r="AN124" s="362"/>
      <c r="AO124" s="362"/>
      <c r="AP124" s="361"/>
      <c r="AR124">
        <v>1</v>
      </c>
      <c r="AS124" t="s">
        <v>9</v>
      </c>
      <c r="AT124" t="s">
        <v>9</v>
      </c>
    </row>
    <row r="125" spans="2:46" ht="15" customHeight="1" x14ac:dyDescent="0.35">
      <c r="B125" s="362">
        <v>594</v>
      </c>
      <c r="C125" s="362" t="s">
        <v>1855</v>
      </c>
      <c r="D125" s="362" t="s">
        <v>2</v>
      </c>
      <c r="E125" s="368">
        <v>45457</v>
      </c>
      <c r="F125" s="368"/>
      <c r="G125" s="368"/>
      <c r="H125" s="368"/>
      <c r="I125" s="362" t="s">
        <v>79</v>
      </c>
      <c r="J125" s="362" t="s">
        <v>90</v>
      </c>
      <c r="K125" s="361" t="s">
        <v>1856</v>
      </c>
      <c r="L125" s="362"/>
      <c r="M125" s="362" t="s">
        <v>186</v>
      </c>
      <c r="N125" s="362" t="s">
        <v>9</v>
      </c>
      <c r="O125" s="362"/>
      <c r="P125" s="362" t="s">
        <v>90</v>
      </c>
      <c r="Q125" s="362" t="s">
        <v>90</v>
      </c>
      <c r="R125" s="362" t="s">
        <v>46</v>
      </c>
      <c r="S125" s="361" t="s">
        <v>90</v>
      </c>
      <c r="T125" s="362" t="s">
        <v>113</v>
      </c>
      <c r="U125" s="362" t="s">
        <v>1540</v>
      </c>
      <c r="V125" s="362" t="s">
        <v>1540</v>
      </c>
      <c r="W125" s="362"/>
      <c r="X125" s="362" t="s">
        <v>9</v>
      </c>
      <c r="Y125" s="362" t="s">
        <v>46</v>
      </c>
      <c r="Z125" s="362" t="s">
        <v>90</v>
      </c>
      <c r="AA125" s="366" t="s">
        <v>90</v>
      </c>
      <c r="AB125" s="362" t="s">
        <v>90</v>
      </c>
      <c r="AC125" s="362"/>
      <c r="AD125" s="362"/>
      <c r="AE125" s="362"/>
      <c r="AF125" s="362"/>
      <c r="AG125" s="362"/>
      <c r="AH125" s="362"/>
      <c r="AI125" s="362" t="s">
        <v>7031</v>
      </c>
      <c r="AJ125" s="362" t="s">
        <v>34</v>
      </c>
      <c r="AK125" s="362" t="s">
        <v>40</v>
      </c>
      <c r="AL125" s="362"/>
      <c r="AM125" s="362"/>
      <c r="AN125" s="362"/>
      <c r="AO125" s="362"/>
      <c r="AP125" s="361"/>
      <c r="AR125">
        <v>1</v>
      </c>
      <c r="AS125" t="s">
        <v>9</v>
      </c>
      <c r="AT125" t="s">
        <v>9</v>
      </c>
    </row>
    <row r="126" spans="2:46" ht="15" customHeight="1" x14ac:dyDescent="0.35">
      <c r="B126" s="362">
        <v>595</v>
      </c>
      <c r="C126" s="362" t="s">
        <v>1857</v>
      </c>
      <c r="D126" s="362" t="s">
        <v>2</v>
      </c>
      <c r="E126" s="368">
        <v>45457</v>
      </c>
      <c r="F126" s="368"/>
      <c r="G126" s="368"/>
      <c r="H126" s="368"/>
      <c r="I126" s="362" t="s">
        <v>79</v>
      </c>
      <c r="J126" s="362" t="s">
        <v>90</v>
      </c>
      <c r="K126" s="361" t="s">
        <v>1858</v>
      </c>
      <c r="L126" s="362"/>
      <c r="M126" s="362" t="s">
        <v>186</v>
      </c>
      <c r="N126" s="362" t="s">
        <v>9</v>
      </c>
      <c r="O126" s="362"/>
      <c r="P126" s="362" t="s">
        <v>90</v>
      </c>
      <c r="Q126" s="362" t="s">
        <v>90</v>
      </c>
      <c r="R126" s="362" t="s">
        <v>8</v>
      </c>
      <c r="S126" s="361" t="s">
        <v>1539</v>
      </c>
      <c r="T126" s="362"/>
      <c r="U126" s="362"/>
      <c r="V126" s="362" t="s">
        <v>1540</v>
      </c>
      <c r="W126" s="362"/>
      <c r="X126" s="362"/>
      <c r="Y126" s="362" t="s">
        <v>45</v>
      </c>
      <c r="Z126" s="362" t="s">
        <v>90</v>
      </c>
      <c r="AA126" s="366" t="s">
        <v>90</v>
      </c>
      <c r="AB126" s="362" t="s">
        <v>90</v>
      </c>
      <c r="AC126" s="362"/>
      <c r="AD126" s="362"/>
      <c r="AE126" s="362"/>
      <c r="AF126" s="362"/>
      <c r="AG126" s="362"/>
      <c r="AH126" s="362"/>
      <c r="AI126" s="362" t="s">
        <v>7031</v>
      </c>
      <c r="AJ126" s="362" t="s">
        <v>34</v>
      </c>
      <c r="AK126" s="362" t="s">
        <v>39</v>
      </c>
      <c r="AL126" s="362"/>
      <c r="AM126" s="362"/>
      <c r="AN126" s="362"/>
      <c r="AO126" s="368">
        <v>45923</v>
      </c>
      <c r="AP126" s="361" t="s">
        <v>680</v>
      </c>
      <c r="AR126">
        <v>1</v>
      </c>
      <c r="AS126" t="s">
        <v>539</v>
      </c>
      <c r="AT126" t="s">
        <v>5840</v>
      </c>
    </row>
    <row r="127" spans="2:46" ht="15" customHeight="1" x14ac:dyDescent="0.35">
      <c r="B127" s="362">
        <v>596</v>
      </c>
      <c r="C127" s="362" t="s">
        <v>1859</v>
      </c>
      <c r="D127" s="362" t="s">
        <v>2</v>
      </c>
      <c r="E127" s="368">
        <v>45139</v>
      </c>
      <c r="F127" s="368"/>
      <c r="G127" s="368"/>
      <c r="H127" s="368"/>
      <c r="I127" s="362" t="s">
        <v>77</v>
      </c>
      <c r="J127" s="362" t="s">
        <v>1546</v>
      </c>
      <c r="K127" s="361" t="s">
        <v>1860</v>
      </c>
      <c r="L127" s="362"/>
      <c r="M127" s="362" t="s">
        <v>1689</v>
      </c>
      <c r="N127" s="362" t="s">
        <v>1548</v>
      </c>
      <c r="O127" s="362"/>
      <c r="P127" s="362" t="s">
        <v>90</v>
      </c>
      <c r="Q127" s="362" t="s">
        <v>90</v>
      </c>
      <c r="R127" s="362" t="s">
        <v>8</v>
      </c>
      <c r="S127" s="361" t="s">
        <v>1678</v>
      </c>
      <c r="T127" s="362"/>
      <c r="U127" s="362"/>
      <c r="V127" s="362" t="s">
        <v>133</v>
      </c>
      <c r="W127" s="362"/>
      <c r="X127" s="362"/>
      <c r="Y127" s="362" t="s">
        <v>45</v>
      </c>
      <c r="Z127" s="362" t="s">
        <v>90</v>
      </c>
      <c r="AA127" s="366" t="s">
        <v>90</v>
      </c>
      <c r="AB127" s="362" t="s">
        <v>90</v>
      </c>
      <c r="AC127" s="362"/>
      <c r="AD127" s="362"/>
      <c r="AE127" s="362"/>
      <c r="AF127" s="362"/>
      <c r="AG127" s="362"/>
      <c r="AH127" s="362"/>
      <c r="AI127" s="362" t="s">
        <v>7027</v>
      </c>
      <c r="AJ127" s="362" t="s">
        <v>21</v>
      </c>
      <c r="AK127" s="362" t="s">
        <v>39</v>
      </c>
      <c r="AL127" s="362"/>
      <c r="AM127" s="362"/>
      <c r="AN127" s="362"/>
      <c r="AO127" s="368">
        <v>45924</v>
      </c>
      <c r="AP127" s="361" t="s">
        <v>1679</v>
      </c>
      <c r="AR127">
        <v>1</v>
      </c>
      <c r="AS127" t="s">
        <v>539</v>
      </c>
      <c r="AT127" t="s">
        <v>5840</v>
      </c>
    </row>
    <row r="128" spans="2:46" ht="15" customHeight="1" x14ac:dyDescent="0.35">
      <c r="B128" s="362">
        <v>597</v>
      </c>
      <c r="C128" s="362" t="s">
        <v>1861</v>
      </c>
      <c r="D128" s="362" t="s">
        <v>2</v>
      </c>
      <c r="E128" s="368">
        <v>45457</v>
      </c>
      <c r="F128" s="368"/>
      <c r="G128" s="368"/>
      <c r="H128" s="368"/>
      <c r="I128" s="362" t="s">
        <v>79</v>
      </c>
      <c r="J128" s="362" t="s">
        <v>90</v>
      </c>
      <c r="K128" s="361" t="s">
        <v>1862</v>
      </c>
      <c r="L128" s="362"/>
      <c r="M128" s="362" t="s">
        <v>186</v>
      </c>
      <c r="N128" s="362" t="s">
        <v>9</v>
      </c>
      <c r="O128" s="362"/>
      <c r="P128" s="362" t="s">
        <v>90</v>
      </c>
      <c r="Q128" s="362" t="s">
        <v>90</v>
      </c>
      <c r="R128" s="362" t="s">
        <v>46</v>
      </c>
      <c r="S128" s="361" t="s">
        <v>90</v>
      </c>
      <c r="T128" s="362" t="s">
        <v>113</v>
      </c>
      <c r="U128" s="362" t="s">
        <v>1540</v>
      </c>
      <c r="V128" s="362" t="s">
        <v>1540</v>
      </c>
      <c r="W128" s="362"/>
      <c r="X128" s="362" t="s">
        <v>9</v>
      </c>
      <c r="Y128" s="362" t="s">
        <v>46</v>
      </c>
      <c r="Z128" s="362" t="s">
        <v>90</v>
      </c>
      <c r="AA128" s="366" t="s">
        <v>90</v>
      </c>
      <c r="AB128" s="362" t="s">
        <v>90</v>
      </c>
      <c r="AC128" s="362"/>
      <c r="AD128" s="362"/>
      <c r="AE128" s="362"/>
      <c r="AF128" s="362"/>
      <c r="AG128" s="362"/>
      <c r="AH128" s="362"/>
      <c r="AI128" s="362" t="s">
        <v>7031</v>
      </c>
      <c r="AJ128" s="362" t="s">
        <v>34</v>
      </c>
      <c r="AK128" s="362" t="s">
        <v>40</v>
      </c>
      <c r="AL128" s="362"/>
      <c r="AM128" s="362"/>
      <c r="AN128" s="362"/>
      <c r="AO128" s="362"/>
      <c r="AP128" s="361"/>
      <c r="AR128">
        <v>1</v>
      </c>
      <c r="AS128" t="s">
        <v>9</v>
      </c>
      <c r="AT128" t="s">
        <v>9</v>
      </c>
    </row>
    <row r="129" spans="2:46" ht="15" customHeight="1" x14ac:dyDescent="0.35">
      <c r="B129" s="362">
        <v>598</v>
      </c>
      <c r="C129" s="362" t="s">
        <v>1863</v>
      </c>
      <c r="D129" s="362" t="s">
        <v>2</v>
      </c>
      <c r="E129" s="368">
        <v>45457</v>
      </c>
      <c r="F129" s="368"/>
      <c r="G129" s="368"/>
      <c r="H129" s="368"/>
      <c r="I129" s="362" t="s">
        <v>79</v>
      </c>
      <c r="J129" s="362" t="s">
        <v>90</v>
      </c>
      <c r="K129" s="361" t="s">
        <v>1864</v>
      </c>
      <c r="L129" s="362"/>
      <c r="M129" s="362" t="s">
        <v>186</v>
      </c>
      <c r="N129" s="362" t="s">
        <v>9</v>
      </c>
      <c r="O129" s="362"/>
      <c r="P129" s="362" t="s">
        <v>90</v>
      </c>
      <c r="Q129" s="362" t="s">
        <v>90</v>
      </c>
      <c r="R129" s="362" t="s">
        <v>1742</v>
      </c>
      <c r="S129" s="361" t="s">
        <v>1743</v>
      </c>
      <c r="T129" s="362" t="s">
        <v>113</v>
      </c>
      <c r="U129" s="362" t="s">
        <v>1540</v>
      </c>
      <c r="V129" s="362" t="s">
        <v>1540</v>
      </c>
      <c r="W129" s="362"/>
      <c r="X129" s="362"/>
      <c r="Y129" s="362" t="s">
        <v>45</v>
      </c>
      <c r="Z129" s="362" t="s">
        <v>90</v>
      </c>
      <c r="AA129" s="366" t="s">
        <v>90</v>
      </c>
      <c r="AB129" s="362" t="s">
        <v>90</v>
      </c>
      <c r="AC129" s="362"/>
      <c r="AD129" s="362"/>
      <c r="AE129" s="362"/>
      <c r="AF129" s="362"/>
      <c r="AG129" s="362"/>
      <c r="AH129" s="362"/>
      <c r="AI129" s="362" t="s">
        <v>7031</v>
      </c>
      <c r="AJ129" s="362" t="s">
        <v>34</v>
      </c>
      <c r="AK129" s="362" t="s">
        <v>39</v>
      </c>
      <c r="AL129" s="362"/>
      <c r="AM129" s="362"/>
      <c r="AN129" s="362"/>
      <c r="AO129" s="362"/>
      <c r="AP129" s="361" t="s">
        <v>1158</v>
      </c>
      <c r="AR129">
        <v>1</v>
      </c>
      <c r="AS129" t="s">
        <v>539</v>
      </c>
      <c r="AT129" t="s">
        <v>5840</v>
      </c>
    </row>
    <row r="130" spans="2:46" ht="15" customHeight="1" x14ac:dyDescent="0.35">
      <c r="B130" s="362">
        <v>599</v>
      </c>
      <c r="C130" s="362" t="s">
        <v>1865</v>
      </c>
      <c r="D130" s="362" t="s">
        <v>2</v>
      </c>
      <c r="E130" s="368">
        <v>45457</v>
      </c>
      <c r="F130" s="368"/>
      <c r="G130" s="368"/>
      <c r="H130" s="368"/>
      <c r="I130" s="362" t="s">
        <v>79</v>
      </c>
      <c r="J130" s="362" t="s">
        <v>90</v>
      </c>
      <c r="K130" s="361" t="s">
        <v>1866</v>
      </c>
      <c r="L130" s="362"/>
      <c r="M130" s="362" t="s">
        <v>186</v>
      </c>
      <c r="N130" s="362" t="s">
        <v>9</v>
      </c>
      <c r="O130" s="362"/>
      <c r="P130" s="362" t="s">
        <v>90</v>
      </c>
      <c r="Q130" s="362" t="s">
        <v>90</v>
      </c>
      <c r="R130" s="362" t="s">
        <v>8</v>
      </c>
      <c r="S130" s="361" t="s">
        <v>1539</v>
      </c>
      <c r="T130" s="362"/>
      <c r="U130" s="362"/>
      <c r="V130" s="362" t="s">
        <v>1540</v>
      </c>
      <c r="W130" s="362"/>
      <c r="X130" s="362"/>
      <c r="Y130" s="362" t="s">
        <v>45</v>
      </c>
      <c r="Z130" s="362" t="s">
        <v>90</v>
      </c>
      <c r="AA130" s="366" t="s">
        <v>90</v>
      </c>
      <c r="AB130" s="362" t="s">
        <v>90</v>
      </c>
      <c r="AC130" s="362"/>
      <c r="AD130" s="362"/>
      <c r="AE130" s="362"/>
      <c r="AF130" s="362"/>
      <c r="AG130" s="362"/>
      <c r="AH130" s="362"/>
      <c r="AI130" s="362" t="s">
        <v>7031</v>
      </c>
      <c r="AJ130" s="362" t="s">
        <v>34</v>
      </c>
      <c r="AK130" s="362" t="s">
        <v>39</v>
      </c>
      <c r="AL130" s="362"/>
      <c r="AM130" s="362"/>
      <c r="AN130" s="362"/>
      <c r="AO130" s="368">
        <v>45923</v>
      </c>
      <c r="AP130" s="361" t="s">
        <v>680</v>
      </c>
      <c r="AR130">
        <v>1</v>
      </c>
      <c r="AS130" t="s">
        <v>539</v>
      </c>
      <c r="AT130" t="s">
        <v>5840</v>
      </c>
    </row>
    <row r="131" spans="2:46" ht="15" customHeight="1" x14ac:dyDescent="0.35">
      <c r="B131" s="362">
        <v>600</v>
      </c>
      <c r="C131" s="362" t="s">
        <v>1867</v>
      </c>
      <c r="D131" s="362" t="s">
        <v>2</v>
      </c>
      <c r="E131" s="368">
        <v>45457</v>
      </c>
      <c r="F131" s="368"/>
      <c r="G131" s="368"/>
      <c r="H131" s="368"/>
      <c r="I131" s="362" t="s">
        <v>79</v>
      </c>
      <c r="J131" s="362" t="s">
        <v>90</v>
      </c>
      <c r="K131" s="361" t="s">
        <v>1868</v>
      </c>
      <c r="L131" s="362"/>
      <c r="M131" s="362" t="s">
        <v>186</v>
      </c>
      <c r="N131" s="362" t="s">
        <v>9</v>
      </c>
      <c r="O131" s="362"/>
      <c r="P131" s="362" t="s">
        <v>90</v>
      </c>
      <c r="Q131" s="362" t="s">
        <v>90</v>
      </c>
      <c r="R131" s="362" t="s">
        <v>46</v>
      </c>
      <c r="S131" s="361" t="s">
        <v>90</v>
      </c>
      <c r="T131" s="362" t="s">
        <v>113</v>
      </c>
      <c r="U131" s="362" t="s">
        <v>1540</v>
      </c>
      <c r="V131" s="362" t="s">
        <v>1540</v>
      </c>
      <c r="W131" s="362"/>
      <c r="X131" s="362" t="s">
        <v>9</v>
      </c>
      <c r="Y131" s="362" t="s">
        <v>46</v>
      </c>
      <c r="Z131" s="362" t="s">
        <v>90</v>
      </c>
      <c r="AA131" s="366" t="s">
        <v>90</v>
      </c>
      <c r="AB131" s="362" t="s">
        <v>90</v>
      </c>
      <c r="AC131" s="362"/>
      <c r="AD131" s="362"/>
      <c r="AE131" s="362"/>
      <c r="AF131" s="362"/>
      <c r="AG131" s="362"/>
      <c r="AH131" s="362"/>
      <c r="AI131" s="362" t="s">
        <v>7031</v>
      </c>
      <c r="AJ131" s="362" t="s">
        <v>34</v>
      </c>
      <c r="AK131" s="362" t="s">
        <v>40</v>
      </c>
      <c r="AL131" s="362"/>
      <c r="AM131" s="362"/>
      <c r="AN131" s="362"/>
      <c r="AO131" s="362"/>
      <c r="AP131" s="361"/>
      <c r="AR131">
        <v>1</v>
      </c>
      <c r="AS131" t="s">
        <v>9</v>
      </c>
      <c r="AT131" t="s">
        <v>9</v>
      </c>
    </row>
    <row r="132" spans="2:46" ht="15" customHeight="1" x14ac:dyDescent="0.35">
      <c r="B132" s="362">
        <v>601</v>
      </c>
      <c r="C132" s="362" t="s">
        <v>1869</v>
      </c>
      <c r="D132" s="362" t="s">
        <v>2</v>
      </c>
      <c r="E132" s="368">
        <v>45457</v>
      </c>
      <c r="F132" s="368"/>
      <c r="G132" s="368"/>
      <c r="H132" s="368"/>
      <c r="I132" s="362" t="s">
        <v>79</v>
      </c>
      <c r="J132" s="362" t="s">
        <v>90</v>
      </c>
      <c r="K132" s="361" t="s">
        <v>1870</v>
      </c>
      <c r="L132" s="362"/>
      <c r="M132" s="362" t="s">
        <v>186</v>
      </c>
      <c r="N132" s="362" t="s">
        <v>9</v>
      </c>
      <c r="O132" s="362"/>
      <c r="P132" s="362" t="s">
        <v>90</v>
      </c>
      <c r="Q132" s="362" t="s">
        <v>90</v>
      </c>
      <c r="R132" s="362" t="s">
        <v>46</v>
      </c>
      <c r="S132" s="361" t="s">
        <v>90</v>
      </c>
      <c r="T132" s="362" t="s">
        <v>113</v>
      </c>
      <c r="U132" s="362" t="s">
        <v>1540</v>
      </c>
      <c r="V132" s="362" t="s">
        <v>1540</v>
      </c>
      <c r="W132" s="362"/>
      <c r="X132" s="362" t="s">
        <v>9</v>
      </c>
      <c r="Y132" s="362" t="s">
        <v>46</v>
      </c>
      <c r="Z132" s="362" t="s">
        <v>90</v>
      </c>
      <c r="AA132" s="366" t="s">
        <v>90</v>
      </c>
      <c r="AB132" s="362" t="s">
        <v>90</v>
      </c>
      <c r="AC132" s="362"/>
      <c r="AD132" s="362"/>
      <c r="AE132" s="362"/>
      <c r="AF132" s="362"/>
      <c r="AG132" s="362"/>
      <c r="AH132" s="362"/>
      <c r="AI132" s="362" t="s">
        <v>7031</v>
      </c>
      <c r="AJ132" s="362" t="s">
        <v>34</v>
      </c>
      <c r="AK132" s="362" t="s">
        <v>40</v>
      </c>
      <c r="AL132" s="362"/>
      <c r="AM132" s="362"/>
      <c r="AN132" s="362"/>
      <c r="AO132" s="362"/>
      <c r="AP132" s="361"/>
      <c r="AR132">
        <v>1</v>
      </c>
      <c r="AS132" t="s">
        <v>9</v>
      </c>
      <c r="AT132" t="s">
        <v>9</v>
      </c>
    </row>
    <row r="133" spans="2:46" ht="15" customHeight="1" x14ac:dyDescent="0.35">
      <c r="B133" s="362">
        <v>602</v>
      </c>
      <c r="C133" s="362" t="s">
        <v>1871</v>
      </c>
      <c r="D133" s="362" t="s">
        <v>2</v>
      </c>
      <c r="E133" s="368">
        <v>45457</v>
      </c>
      <c r="F133" s="368"/>
      <c r="G133" s="368"/>
      <c r="H133" s="368"/>
      <c r="I133" s="362" t="s">
        <v>79</v>
      </c>
      <c r="J133" s="362" t="s">
        <v>90</v>
      </c>
      <c r="K133" s="361" t="s">
        <v>1872</v>
      </c>
      <c r="L133" s="362"/>
      <c r="M133" s="362" t="s">
        <v>186</v>
      </c>
      <c r="N133" s="362" t="s">
        <v>9</v>
      </c>
      <c r="O133" s="362"/>
      <c r="P133" s="362" t="s">
        <v>90</v>
      </c>
      <c r="Q133" s="362" t="s">
        <v>90</v>
      </c>
      <c r="R133" s="362" t="s">
        <v>46</v>
      </c>
      <c r="S133" s="361" t="s">
        <v>90</v>
      </c>
      <c r="T133" s="362" t="s">
        <v>113</v>
      </c>
      <c r="U133" s="362" t="s">
        <v>1540</v>
      </c>
      <c r="V133" s="362" t="s">
        <v>1540</v>
      </c>
      <c r="W133" s="362"/>
      <c r="X133" s="362" t="s">
        <v>9</v>
      </c>
      <c r="Y133" s="362" t="s">
        <v>46</v>
      </c>
      <c r="Z133" s="362" t="s">
        <v>90</v>
      </c>
      <c r="AA133" s="366" t="s">
        <v>90</v>
      </c>
      <c r="AB133" s="362" t="s">
        <v>90</v>
      </c>
      <c r="AC133" s="362"/>
      <c r="AD133" s="362"/>
      <c r="AE133" s="362"/>
      <c r="AF133" s="362"/>
      <c r="AG133" s="362"/>
      <c r="AH133" s="362"/>
      <c r="AI133" s="362" t="s">
        <v>7031</v>
      </c>
      <c r="AJ133" s="362" t="s">
        <v>34</v>
      </c>
      <c r="AK133" s="362" t="s">
        <v>40</v>
      </c>
      <c r="AL133" s="362"/>
      <c r="AM133" s="362"/>
      <c r="AN133" s="362"/>
      <c r="AO133" s="362"/>
      <c r="AP133" s="361"/>
      <c r="AR133">
        <v>1</v>
      </c>
      <c r="AS133" t="s">
        <v>9</v>
      </c>
      <c r="AT133" t="s">
        <v>9</v>
      </c>
    </row>
    <row r="134" spans="2:46" ht="15" customHeight="1" x14ac:dyDescent="0.35">
      <c r="B134" s="362">
        <v>603</v>
      </c>
      <c r="C134" s="362" t="s">
        <v>1873</v>
      </c>
      <c r="D134" s="362" t="s">
        <v>2</v>
      </c>
      <c r="E134" s="368">
        <v>45457</v>
      </c>
      <c r="F134" s="368"/>
      <c r="G134" s="368"/>
      <c r="H134" s="368"/>
      <c r="I134" s="362" t="s">
        <v>79</v>
      </c>
      <c r="J134" s="362" t="s">
        <v>90</v>
      </c>
      <c r="K134" s="361" t="s">
        <v>1874</v>
      </c>
      <c r="L134" s="362"/>
      <c r="M134" s="362" t="s">
        <v>186</v>
      </c>
      <c r="N134" s="362" t="s">
        <v>9</v>
      </c>
      <c r="O134" s="362"/>
      <c r="P134" s="362" t="s">
        <v>90</v>
      </c>
      <c r="Q134" s="362" t="s">
        <v>90</v>
      </c>
      <c r="R134" s="362" t="s">
        <v>1742</v>
      </c>
      <c r="S134" s="361" t="s">
        <v>1743</v>
      </c>
      <c r="T134" s="362" t="s">
        <v>113</v>
      </c>
      <c r="U134" s="362" t="s">
        <v>1540</v>
      </c>
      <c r="V134" s="362" t="s">
        <v>1540</v>
      </c>
      <c r="W134" s="362"/>
      <c r="X134" s="362"/>
      <c r="Y134" s="362" t="s">
        <v>45</v>
      </c>
      <c r="Z134" s="362" t="s">
        <v>90</v>
      </c>
      <c r="AA134" s="366" t="s">
        <v>90</v>
      </c>
      <c r="AB134" s="362" t="s">
        <v>90</v>
      </c>
      <c r="AC134" s="362"/>
      <c r="AD134" s="362"/>
      <c r="AE134" s="362"/>
      <c r="AF134" s="362"/>
      <c r="AG134" s="362"/>
      <c r="AH134" s="362"/>
      <c r="AI134" s="362" t="s">
        <v>7031</v>
      </c>
      <c r="AJ134" s="362" t="s">
        <v>34</v>
      </c>
      <c r="AK134" s="362" t="s">
        <v>39</v>
      </c>
      <c r="AL134" s="362"/>
      <c r="AM134" s="362"/>
      <c r="AN134" s="362"/>
      <c r="AO134" s="362"/>
      <c r="AP134" s="361" t="s">
        <v>1158</v>
      </c>
      <c r="AR134">
        <v>1</v>
      </c>
      <c r="AS134" t="s">
        <v>539</v>
      </c>
      <c r="AT134" t="s">
        <v>5840</v>
      </c>
    </row>
    <row r="135" spans="2:46" ht="15" customHeight="1" x14ac:dyDescent="0.35">
      <c r="B135" s="362">
        <v>604</v>
      </c>
      <c r="C135" s="362" t="s">
        <v>1875</v>
      </c>
      <c r="D135" s="362" t="s">
        <v>2</v>
      </c>
      <c r="E135" s="368">
        <v>45457</v>
      </c>
      <c r="F135" s="368"/>
      <c r="G135" s="368"/>
      <c r="H135" s="368"/>
      <c r="I135" s="362" t="s">
        <v>79</v>
      </c>
      <c r="J135" s="362" t="s">
        <v>90</v>
      </c>
      <c r="K135" s="361" t="s">
        <v>1876</v>
      </c>
      <c r="L135" s="362"/>
      <c r="M135" s="362" t="s">
        <v>186</v>
      </c>
      <c r="N135" s="362" t="s">
        <v>9</v>
      </c>
      <c r="O135" s="362"/>
      <c r="P135" s="362" t="s">
        <v>90</v>
      </c>
      <c r="Q135" s="362" t="s">
        <v>90</v>
      </c>
      <c r="R135" s="362" t="s">
        <v>1742</v>
      </c>
      <c r="S135" s="361" t="s">
        <v>1743</v>
      </c>
      <c r="T135" s="362" t="s">
        <v>113</v>
      </c>
      <c r="U135" s="362" t="s">
        <v>1540</v>
      </c>
      <c r="V135" s="362" t="s">
        <v>1540</v>
      </c>
      <c r="W135" s="362"/>
      <c r="X135" s="362"/>
      <c r="Y135" s="362" t="s">
        <v>45</v>
      </c>
      <c r="Z135" s="362" t="s">
        <v>90</v>
      </c>
      <c r="AA135" s="366" t="s">
        <v>90</v>
      </c>
      <c r="AB135" s="362" t="s">
        <v>90</v>
      </c>
      <c r="AC135" s="362"/>
      <c r="AD135" s="362"/>
      <c r="AE135" s="362"/>
      <c r="AF135" s="362"/>
      <c r="AG135" s="362"/>
      <c r="AH135" s="362"/>
      <c r="AI135" s="362" t="s">
        <v>7031</v>
      </c>
      <c r="AJ135" s="362" t="s">
        <v>34</v>
      </c>
      <c r="AK135" s="362" t="s">
        <v>39</v>
      </c>
      <c r="AL135" s="362"/>
      <c r="AM135" s="362"/>
      <c r="AN135" s="362"/>
      <c r="AO135" s="362"/>
      <c r="AP135" s="361" t="s">
        <v>1158</v>
      </c>
      <c r="AR135">
        <v>1</v>
      </c>
      <c r="AS135" t="s">
        <v>539</v>
      </c>
      <c r="AT135" t="s">
        <v>5840</v>
      </c>
    </row>
    <row r="136" spans="2:46" ht="15" customHeight="1" x14ac:dyDescent="0.35">
      <c r="B136" s="362">
        <v>605</v>
      </c>
      <c r="C136" s="362" t="s">
        <v>1877</v>
      </c>
      <c r="D136" s="362" t="s">
        <v>2</v>
      </c>
      <c r="E136" s="368">
        <v>45457</v>
      </c>
      <c r="F136" s="368"/>
      <c r="G136" s="368"/>
      <c r="H136" s="368"/>
      <c r="I136" s="362" t="s">
        <v>79</v>
      </c>
      <c r="J136" s="362" t="s">
        <v>90</v>
      </c>
      <c r="K136" s="361" t="s">
        <v>1878</v>
      </c>
      <c r="L136" s="362"/>
      <c r="M136" s="362" t="s">
        <v>186</v>
      </c>
      <c r="N136" s="362" t="s">
        <v>9</v>
      </c>
      <c r="O136" s="362"/>
      <c r="P136" s="362" t="s">
        <v>90</v>
      </c>
      <c r="Q136" s="362" t="s">
        <v>90</v>
      </c>
      <c r="R136" s="362" t="s">
        <v>1742</v>
      </c>
      <c r="S136" s="361" t="s">
        <v>1743</v>
      </c>
      <c r="T136" s="362" t="s">
        <v>113</v>
      </c>
      <c r="U136" s="362" t="s">
        <v>1540</v>
      </c>
      <c r="V136" s="362" t="s">
        <v>1540</v>
      </c>
      <c r="W136" s="362"/>
      <c r="X136" s="362"/>
      <c r="Y136" s="362" t="s">
        <v>45</v>
      </c>
      <c r="Z136" s="362" t="s">
        <v>90</v>
      </c>
      <c r="AA136" s="366" t="s">
        <v>90</v>
      </c>
      <c r="AB136" s="362" t="s">
        <v>90</v>
      </c>
      <c r="AC136" s="362"/>
      <c r="AD136" s="362"/>
      <c r="AE136" s="362"/>
      <c r="AF136" s="362"/>
      <c r="AG136" s="362"/>
      <c r="AH136" s="362"/>
      <c r="AI136" s="362" t="s">
        <v>7031</v>
      </c>
      <c r="AJ136" s="362" t="s">
        <v>34</v>
      </c>
      <c r="AK136" s="362" t="s">
        <v>39</v>
      </c>
      <c r="AL136" s="362"/>
      <c r="AM136" s="362"/>
      <c r="AN136" s="362"/>
      <c r="AO136" s="362"/>
      <c r="AP136" s="361" t="s">
        <v>1158</v>
      </c>
      <c r="AR136">
        <v>1</v>
      </c>
      <c r="AS136" t="s">
        <v>539</v>
      </c>
      <c r="AT136" t="s">
        <v>5840</v>
      </c>
    </row>
    <row r="137" spans="2:46" ht="15" customHeight="1" x14ac:dyDescent="0.35">
      <c r="B137" s="362">
        <v>606</v>
      </c>
      <c r="C137" s="362" t="s">
        <v>1879</v>
      </c>
      <c r="D137" s="362" t="s">
        <v>2</v>
      </c>
      <c r="E137" s="368">
        <v>45457</v>
      </c>
      <c r="F137" s="368"/>
      <c r="G137" s="368"/>
      <c r="H137" s="368"/>
      <c r="I137" s="362" t="s">
        <v>79</v>
      </c>
      <c r="J137" s="362" t="s">
        <v>90</v>
      </c>
      <c r="K137" s="361" t="s">
        <v>1880</v>
      </c>
      <c r="L137" s="362"/>
      <c r="M137" s="362" t="s">
        <v>186</v>
      </c>
      <c r="N137" s="362" t="s">
        <v>9</v>
      </c>
      <c r="O137" s="362"/>
      <c r="P137" s="362" t="s">
        <v>90</v>
      </c>
      <c r="Q137" s="362" t="s">
        <v>90</v>
      </c>
      <c r="R137" s="362" t="s">
        <v>1742</v>
      </c>
      <c r="S137" s="361" t="s">
        <v>1743</v>
      </c>
      <c r="T137" s="362" t="s">
        <v>113</v>
      </c>
      <c r="U137" s="362" t="s">
        <v>1540</v>
      </c>
      <c r="V137" s="362" t="s">
        <v>1540</v>
      </c>
      <c r="W137" s="362"/>
      <c r="X137" s="362"/>
      <c r="Y137" s="362" t="s">
        <v>45</v>
      </c>
      <c r="Z137" s="362" t="s">
        <v>90</v>
      </c>
      <c r="AA137" s="366" t="s">
        <v>90</v>
      </c>
      <c r="AB137" s="362" t="s">
        <v>90</v>
      </c>
      <c r="AC137" s="362"/>
      <c r="AD137" s="362"/>
      <c r="AE137" s="362"/>
      <c r="AF137" s="362"/>
      <c r="AG137" s="362"/>
      <c r="AH137" s="362"/>
      <c r="AI137" s="362" t="s">
        <v>7031</v>
      </c>
      <c r="AJ137" s="362" t="s">
        <v>34</v>
      </c>
      <c r="AK137" s="362" t="s">
        <v>39</v>
      </c>
      <c r="AL137" s="362"/>
      <c r="AM137" s="362"/>
      <c r="AN137" s="362"/>
      <c r="AO137" s="362"/>
      <c r="AP137" s="361" t="s">
        <v>1158</v>
      </c>
      <c r="AR137">
        <v>1</v>
      </c>
      <c r="AS137" t="s">
        <v>539</v>
      </c>
      <c r="AT137" t="s">
        <v>5840</v>
      </c>
    </row>
    <row r="138" spans="2:46" ht="15" customHeight="1" x14ac:dyDescent="0.35">
      <c r="B138" s="362">
        <v>607</v>
      </c>
      <c r="C138" s="362" t="s">
        <v>1881</v>
      </c>
      <c r="D138" s="362" t="s">
        <v>2</v>
      </c>
      <c r="E138" s="368">
        <v>45139</v>
      </c>
      <c r="F138" s="368"/>
      <c r="G138" s="368"/>
      <c r="H138" s="368"/>
      <c r="I138" s="362" t="s">
        <v>77</v>
      </c>
      <c r="J138" s="425" t="s">
        <v>1546</v>
      </c>
      <c r="K138" s="361" t="s">
        <v>1882</v>
      </c>
      <c r="L138" s="362"/>
      <c r="M138" s="362" t="s">
        <v>1689</v>
      </c>
      <c r="N138" s="362" t="s">
        <v>1548</v>
      </c>
      <c r="O138" s="362"/>
      <c r="P138" s="362" t="s">
        <v>90</v>
      </c>
      <c r="Q138" s="362" t="s">
        <v>90</v>
      </c>
      <c r="R138" s="362" t="s">
        <v>46</v>
      </c>
      <c r="S138" s="361" t="s">
        <v>1883</v>
      </c>
      <c r="T138" s="362"/>
      <c r="U138" s="362"/>
      <c r="V138" s="362" t="s">
        <v>133</v>
      </c>
      <c r="W138" s="362"/>
      <c r="X138" s="362" t="s">
        <v>9</v>
      </c>
      <c r="Y138" s="362" t="s">
        <v>46</v>
      </c>
      <c r="Z138" s="362" t="s">
        <v>90</v>
      </c>
      <c r="AA138" s="366" t="s">
        <v>90</v>
      </c>
      <c r="AB138" s="362" t="s">
        <v>90</v>
      </c>
      <c r="AC138" s="362"/>
      <c r="AD138" s="362"/>
      <c r="AE138" s="362"/>
      <c r="AF138" s="362"/>
      <c r="AG138" s="362"/>
      <c r="AH138" s="362"/>
      <c r="AI138" s="362" t="s">
        <v>7027</v>
      </c>
      <c r="AJ138" s="362" t="s">
        <v>21</v>
      </c>
      <c r="AK138" s="362" t="s">
        <v>40</v>
      </c>
      <c r="AL138" s="362"/>
      <c r="AM138" s="362"/>
      <c r="AN138" s="362"/>
      <c r="AO138" s="362"/>
      <c r="AP138" s="361"/>
      <c r="AR138">
        <v>1</v>
      </c>
      <c r="AS138" t="s">
        <v>9</v>
      </c>
      <c r="AT138" t="s">
        <v>9</v>
      </c>
    </row>
    <row r="139" spans="2:46" ht="15" customHeight="1" x14ac:dyDescent="0.35">
      <c r="B139" s="362">
        <v>608</v>
      </c>
      <c r="C139" s="362" t="s">
        <v>1884</v>
      </c>
      <c r="D139" s="362" t="s">
        <v>2</v>
      </c>
      <c r="E139" s="368">
        <v>45457</v>
      </c>
      <c r="F139" s="368"/>
      <c r="G139" s="368"/>
      <c r="H139" s="368"/>
      <c r="I139" s="362" t="s">
        <v>79</v>
      </c>
      <c r="J139" s="362" t="s">
        <v>90</v>
      </c>
      <c r="K139" s="361" t="s">
        <v>1885</v>
      </c>
      <c r="L139" s="362"/>
      <c r="M139" s="362" t="s">
        <v>186</v>
      </c>
      <c r="N139" s="362" t="s">
        <v>9</v>
      </c>
      <c r="O139" s="362"/>
      <c r="P139" s="362" t="s">
        <v>90</v>
      </c>
      <c r="Q139" s="362" t="s">
        <v>90</v>
      </c>
      <c r="R139" s="362" t="s">
        <v>46</v>
      </c>
      <c r="S139" s="361" t="s">
        <v>90</v>
      </c>
      <c r="T139" s="362" t="s">
        <v>113</v>
      </c>
      <c r="U139" s="362" t="s">
        <v>1540</v>
      </c>
      <c r="V139" s="362" t="s">
        <v>1540</v>
      </c>
      <c r="W139" s="362"/>
      <c r="X139" s="362" t="s">
        <v>9</v>
      </c>
      <c r="Y139" s="362" t="s">
        <v>46</v>
      </c>
      <c r="Z139" s="362" t="s">
        <v>90</v>
      </c>
      <c r="AA139" s="366" t="s">
        <v>90</v>
      </c>
      <c r="AB139" s="362" t="s">
        <v>90</v>
      </c>
      <c r="AC139" s="362"/>
      <c r="AD139" s="362"/>
      <c r="AE139" s="362"/>
      <c r="AF139" s="362"/>
      <c r="AG139" s="362"/>
      <c r="AH139" s="362"/>
      <c r="AI139" s="362" t="s">
        <v>7031</v>
      </c>
      <c r="AJ139" s="362" t="s">
        <v>34</v>
      </c>
      <c r="AK139" s="362" t="s">
        <v>40</v>
      </c>
      <c r="AL139" s="362"/>
      <c r="AM139" s="362"/>
      <c r="AN139" s="362"/>
      <c r="AO139" s="362"/>
      <c r="AP139" s="361"/>
      <c r="AR139">
        <v>1</v>
      </c>
      <c r="AS139" t="s">
        <v>9</v>
      </c>
      <c r="AT139" t="s">
        <v>9</v>
      </c>
    </row>
    <row r="140" spans="2:46" ht="15" customHeight="1" x14ac:dyDescent="0.35">
      <c r="B140" s="362">
        <v>609</v>
      </c>
      <c r="C140" s="362" t="s">
        <v>1886</v>
      </c>
      <c r="D140" s="362" t="s">
        <v>2</v>
      </c>
      <c r="E140" s="368">
        <v>45457</v>
      </c>
      <c r="F140" s="368"/>
      <c r="G140" s="368"/>
      <c r="H140" s="368"/>
      <c r="I140" s="362" t="s">
        <v>79</v>
      </c>
      <c r="J140" s="362" t="s">
        <v>90</v>
      </c>
      <c r="K140" s="361" t="s">
        <v>1887</v>
      </c>
      <c r="L140" s="362"/>
      <c r="M140" s="362" t="s">
        <v>186</v>
      </c>
      <c r="N140" s="362" t="s">
        <v>9</v>
      </c>
      <c r="O140" s="362"/>
      <c r="P140" s="362" t="s">
        <v>90</v>
      </c>
      <c r="Q140" s="362" t="s">
        <v>90</v>
      </c>
      <c r="R140" s="362" t="s">
        <v>46</v>
      </c>
      <c r="S140" s="361" t="s">
        <v>90</v>
      </c>
      <c r="T140" s="362" t="s">
        <v>113</v>
      </c>
      <c r="U140" s="362" t="s">
        <v>1540</v>
      </c>
      <c r="V140" s="362" t="s">
        <v>1540</v>
      </c>
      <c r="W140" s="362"/>
      <c r="X140" s="362" t="s">
        <v>9</v>
      </c>
      <c r="Y140" s="362" t="s">
        <v>46</v>
      </c>
      <c r="Z140" s="362" t="s">
        <v>90</v>
      </c>
      <c r="AA140" s="366" t="s">
        <v>90</v>
      </c>
      <c r="AB140" s="362" t="s">
        <v>90</v>
      </c>
      <c r="AC140" s="362"/>
      <c r="AD140" s="362"/>
      <c r="AE140" s="362"/>
      <c r="AF140" s="362"/>
      <c r="AG140" s="362"/>
      <c r="AH140" s="362"/>
      <c r="AI140" s="362" t="s">
        <v>7031</v>
      </c>
      <c r="AJ140" s="362" t="s">
        <v>34</v>
      </c>
      <c r="AK140" s="362" t="s">
        <v>40</v>
      </c>
      <c r="AL140" s="362"/>
      <c r="AM140" s="362"/>
      <c r="AN140" s="362"/>
      <c r="AO140" s="362"/>
      <c r="AP140" s="361"/>
      <c r="AR140">
        <v>1</v>
      </c>
      <c r="AS140" t="s">
        <v>9</v>
      </c>
      <c r="AT140" t="s">
        <v>9</v>
      </c>
    </row>
    <row r="141" spans="2:46" ht="15" customHeight="1" x14ac:dyDescent="0.35">
      <c r="B141" s="362">
        <v>610</v>
      </c>
      <c r="C141" s="362" t="s">
        <v>1888</v>
      </c>
      <c r="D141" s="362" t="s">
        <v>2</v>
      </c>
      <c r="E141" s="368">
        <v>45457</v>
      </c>
      <c r="F141" s="368"/>
      <c r="G141" s="368"/>
      <c r="H141" s="368"/>
      <c r="I141" s="362" t="s">
        <v>79</v>
      </c>
      <c r="J141" s="362" t="s">
        <v>90</v>
      </c>
      <c r="K141" s="361" t="s">
        <v>1889</v>
      </c>
      <c r="L141" s="362"/>
      <c r="M141" s="362" t="s">
        <v>186</v>
      </c>
      <c r="N141" s="362" t="s">
        <v>9</v>
      </c>
      <c r="O141" s="362"/>
      <c r="P141" s="362" t="s">
        <v>90</v>
      </c>
      <c r="Q141" s="362" t="s">
        <v>90</v>
      </c>
      <c r="R141" s="362" t="s">
        <v>46</v>
      </c>
      <c r="S141" s="361" t="s">
        <v>1890</v>
      </c>
      <c r="T141" s="362" t="s">
        <v>113</v>
      </c>
      <c r="U141" s="362" t="s">
        <v>1540</v>
      </c>
      <c r="V141" s="362" t="s">
        <v>1540</v>
      </c>
      <c r="W141" s="362"/>
      <c r="X141" s="362" t="s">
        <v>9</v>
      </c>
      <c r="Y141" s="362" t="s">
        <v>46</v>
      </c>
      <c r="Z141" s="362" t="s">
        <v>90</v>
      </c>
      <c r="AA141" s="366" t="s">
        <v>90</v>
      </c>
      <c r="AB141" s="362" t="s">
        <v>90</v>
      </c>
      <c r="AC141" s="362"/>
      <c r="AD141" s="362"/>
      <c r="AE141" s="362"/>
      <c r="AF141" s="362"/>
      <c r="AG141" s="362"/>
      <c r="AH141" s="362"/>
      <c r="AI141" s="362" t="s">
        <v>7031</v>
      </c>
      <c r="AJ141" s="362" t="s">
        <v>34</v>
      </c>
      <c r="AK141" s="362" t="s">
        <v>40</v>
      </c>
      <c r="AL141" s="362"/>
      <c r="AM141" s="362"/>
      <c r="AN141" s="362"/>
      <c r="AO141" s="362"/>
      <c r="AP141" s="361"/>
      <c r="AR141">
        <v>1</v>
      </c>
      <c r="AS141" t="s">
        <v>9</v>
      </c>
      <c r="AT141" t="s">
        <v>9</v>
      </c>
    </row>
    <row r="142" spans="2:46" ht="15" customHeight="1" x14ac:dyDescent="0.35">
      <c r="B142" s="362">
        <v>611</v>
      </c>
      <c r="C142" s="362" t="s">
        <v>1891</v>
      </c>
      <c r="D142" s="362" t="s">
        <v>2</v>
      </c>
      <c r="E142" s="368">
        <v>45457</v>
      </c>
      <c r="F142" s="368"/>
      <c r="G142" s="368"/>
      <c r="H142" s="368"/>
      <c r="I142" s="362" t="s">
        <v>79</v>
      </c>
      <c r="J142" s="362" t="s">
        <v>90</v>
      </c>
      <c r="K142" s="361" t="s">
        <v>1892</v>
      </c>
      <c r="L142" s="362"/>
      <c r="M142" s="362" t="s">
        <v>186</v>
      </c>
      <c r="N142" s="362" t="s">
        <v>9</v>
      </c>
      <c r="O142" s="362"/>
      <c r="P142" s="362" t="s">
        <v>90</v>
      </c>
      <c r="Q142" s="362" t="s">
        <v>90</v>
      </c>
      <c r="R142" s="362" t="s">
        <v>1742</v>
      </c>
      <c r="S142" s="361" t="s">
        <v>1743</v>
      </c>
      <c r="T142" s="362" t="s">
        <v>113</v>
      </c>
      <c r="U142" s="362" t="s">
        <v>1540</v>
      </c>
      <c r="V142" s="362" t="s">
        <v>1540</v>
      </c>
      <c r="W142" s="362"/>
      <c r="X142" s="362"/>
      <c r="Y142" s="362" t="s">
        <v>45</v>
      </c>
      <c r="Z142" s="362" t="s">
        <v>90</v>
      </c>
      <c r="AA142" s="366" t="s">
        <v>90</v>
      </c>
      <c r="AB142" s="362" t="s">
        <v>90</v>
      </c>
      <c r="AC142" s="362"/>
      <c r="AD142" s="362"/>
      <c r="AE142" s="362"/>
      <c r="AF142" s="362"/>
      <c r="AG142" s="362"/>
      <c r="AH142" s="362"/>
      <c r="AI142" s="362" t="s">
        <v>7031</v>
      </c>
      <c r="AJ142" s="362" t="s">
        <v>34</v>
      </c>
      <c r="AK142" s="362" t="s">
        <v>39</v>
      </c>
      <c r="AL142" s="362"/>
      <c r="AM142" s="362"/>
      <c r="AN142" s="362"/>
      <c r="AO142" s="362"/>
      <c r="AP142" s="361" t="s">
        <v>1158</v>
      </c>
      <c r="AR142">
        <v>1</v>
      </c>
      <c r="AS142" t="s">
        <v>539</v>
      </c>
      <c r="AT142" t="s">
        <v>5840</v>
      </c>
    </row>
    <row r="143" spans="2:46" ht="15" customHeight="1" x14ac:dyDescent="0.35">
      <c r="B143" s="362">
        <v>612</v>
      </c>
      <c r="C143" s="362" t="s">
        <v>1893</v>
      </c>
      <c r="D143" s="362" t="s">
        <v>2</v>
      </c>
      <c r="E143" s="368">
        <v>45457</v>
      </c>
      <c r="F143" s="368"/>
      <c r="G143" s="368"/>
      <c r="H143" s="368"/>
      <c r="I143" s="362" t="s">
        <v>79</v>
      </c>
      <c r="J143" s="362" t="s">
        <v>90</v>
      </c>
      <c r="K143" s="361" t="s">
        <v>1894</v>
      </c>
      <c r="L143" s="362"/>
      <c r="M143" s="362" t="s">
        <v>186</v>
      </c>
      <c r="N143" s="362" t="s">
        <v>9</v>
      </c>
      <c r="O143" s="362"/>
      <c r="P143" s="362" t="s">
        <v>90</v>
      </c>
      <c r="Q143" s="362" t="s">
        <v>90</v>
      </c>
      <c r="R143" s="362" t="s">
        <v>8</v>
      </c>
      <c r="S143" s="361" t="s">
        <v>1539</v>
      </c>
      <c r="T143" s="362"/>
      <c r="U143" s="362"/>
      <c r="V143" s="362" t="s">
        <v>1540</v>
      </c>
      <c r="W143" s="362"/>
      <c r="X143" s="362"/>
      <c r="Y143" s="362" t="s">
        <v>45</v>
      </c>
      <c r="Z143" s="362" t="s">
        <v>90</v>
      </c>
      <c r="AA143" s="366" t="s">
        <v>90</v>
      </c>
      <c r="AB143" s="362" t="s">
        <v>90</v>
      </c>
      <c r="AC143" s="362"/>
      <c r="AD143" s="362"/>
      <c r="AE143" s="362"/>
      <c r="AF143" s="362"/>
      <c r="AG143" s="362"/>
      <c r="AH143" s="362"/>
      <c r="AI143" s="362" t="s">
        <v>7031</v>
      </c>
      <c r="AJ143" s="362" t="s">
        <v>34</v>
      </c>
      <c r="AK143" s="362" t="s">
        <v>39</v>
      </c>
      <c r="AL143" s="362"/>
      <c r="AM143" s="362"/>
      <c r="AN143" s="362"/>
      <c r="AO143" s="368">
        <v>45923</v>
      </c>
      <c r="AP143" s="361" t="s">
        <v>680</v>
      </c>
      <c r="AR143">
        <v>1</v>
      </c>
      <c r="AS143" t="s">
        <v>539</v>
      </c>
      <c r="AT143" t="s">
        <v>5840</v>
      </c>
    </row>
    <row r="144" spans="2:46" ht="15" customHeight="1" x14ac:dyDescent="0.35">
      <c r="B144" s="362">
        <v>613</v>
      </c>
      <c r="C144" s="362" t="s">
        <v>1895</v>
      </c>
      <c r="D144" s="362" t="s">
        <v>2</v>
      </c>
      <c r="E144" s="368">
        <v>45457</v>
      </c>
      <c r="F144" s="368"/>
      <c r="G144" s="368"/>
      <c r="H144" s="368"/>
      <c r="I144" s="362" t="s">
        <v>79</v>
      </c>
      <c r="J144" s="362" t="s">
        <v>90</v>
      </c>
      <c r="K144" s="361" t="s">
        <v>1896</v>
      </c>
      <c r="L144" s="362"/>
      <c r="M144" s="362" t="s">
        <v>186</v>
      </c>
      <c r="N144" s="362" t="s">
        <v>9</v>
      </c>
      <c r="O144" s="362"/>
      <c r="P144" s="362" t="s">
        <v>90</v>
      </c>
      <c r="Q144" s="362" t="s">
        <v>90</v>
      </c>
      <c r="R144" s="362" t="s">
        <v>1742</v>
      </c>
      <c r="S144" s="361" t="s">
        <v>1743</v>
      </c>
      <c r="T144" s="362" t="s">
        <v>113</v>
      </c>
      <c r="U144" s="362" t="s">
        <v>1540</v>
      </c>
      <c r="V144" s="362" t="s">
        <v>1540</v>
      </c>
      <c r="W144" s="362"/>
      <c r="X144" s="362"/>
      <c r="Y144" s="362" t="s">
        <v>45</v>
      </c>
      <c r="Z144" s="362" t="s">
        <v>90</v>
      </c>
      <c r="AA144" s="366" t="s">
        <v>90</v>
      </c>
      <c r="AB144" s="362" t="s">
        <v>90</v>
      </c>
      <c r="AC144" s="362"/>
      <c r="AD144" s="362"/>
      <c r="AE144" s="362"/>
      <c r="AF144" s="362"/>
      <c r="AG144" s="362"/>
      <c r="AH144" s="362"/>
      <c r="AI144" s="362" t="s">
        <v>7031</v>
      </c>
      <c r="AJ144" s="362" t="s">
        <v>34</v>
      </c>
      <c r="AK144" s="362" t="s">
        <v>39</v>
      </c>
      <c r="AL144" s="362"/>
      <c r="AM144" s="362"/>
      <c r="AN144" s="362"/>
      <c r="AO144" s="362"/>
      <c r="AP144" s="361" t="s">
        <v>1158</v>
      </c>
      <c r="AR144">
        <v>1</v>
      </c>
      <c r="AS144" t="s">
        <v>539</v>
      </c>
      <c r="AT144" t="s">
        <v>5840</v>
      </c>
    </row>
    <row r="145" spans="2:46" ht="15" customHeight="1" x14ac:dyDescent="0.35">
      <c r="B145" s="362">
        <v>614</v>
      </c>
      <c r="C145" s="362" t="s">
        <v>1897</v>
      </c>
      <c r="D145" s="362" t="s">
        <v>2</v>
      </c>
      <c r="E145" s="368">
        <v>45457</v>
      </c>
      <c r="F145" s="368"/>
      <c r="G145" s="368"/>
      <c r="H145" s="368"/>
      <c r="I145" s="362" t="s">
        <v>79</v>
      </c>
      <c r="J145" s="362" t="s">
        <v>90</v>
      </c>
      <c r="K145" s="361" t="s">
        <v>1898</v>
      </c>
      <c r="L145" s="362"/>
      <c r="M145" s="362" t="s">
        <v>186</v>
      </c>
      <c r="N145" s="362" t="s">
        <v>9</v>
      </c>
      <c r="O145" s="362"/>
      <c r="P145" s="362" t="s">
        <v>90</v>
      </c>
      <c r="Q145" s="362" t="s">
        <v>90</v>
      </c>
      <c r="R145" s="362" t="s">
        <v>46</v>
      </c>
      <c r="S145" s="361" t="s">
        <v>90</v>
      </c>
      <c r="T145" s="362" t="s">
        <v>113</v>
      </c>
      <c r="U145" s="362" t="s">
        <v>1540</v>
      </c>
      <c r="V145" s="362" t="s">
        <v>1540</v>
      </c>
      <c r="W145" s="362"/>
      <c r="X145" s="362" t="s">
        <v>9</v>
      </c>
      <c r="Y145" s="362" t="s">
        <v>46</v>
      </c>
      <c r="Z145" s="362" t="s">
        <v>90</v>
      </c>
      <c r="AA145" s="366" t="s">
        <v>90</v>
      </c>
      <c r="AB145" s="362" t="s">
        <v>90</v>
      </c>
      <c r="AC145" s="362"/>
      <c r="AD145" s="362"/>
      <c r="AE145" s="362"/>
      <c r="AF145" s="362"/>
      <c r="AG145" s="362"/>
      <c r="AH145" s="362"/>
      <c r="AI145" s="362" t="s">
        <v>7031</v>
      </c>
      <c r="AJ145" s="362" t="s">
        <v>34</v>
      </c>
      <c r="AK145" s="362" t="s">
        <v>40</v>
      </c>
      <c r="AL145" s="362"/>
      <c r="AM145" s="362"/>
      <c r="AN145" s="362"/>
      <c r="AO145" s="362"/>
      <c r="AP145" s="361"/>
      <c r="AR145">
        <v>1</v>
      </c>
      <c r="AS145" t="s">
        <v>9</v>
      </c>
      <c r="AT145" t="s">
        <v>9</v>
      </c>
    </row>
    <row r="146" spans="2:46" ht="15" customHeight="1" x14ac:dyDescent="0.35">
      <c r="B146" s="362">
        <v>615</v>
      </c>
      <c r="C146" s="362" t="s">
        <v>1899</v>
      </c>
      <c r="D146" s="362" t="s">
        <v>2</v>
      </c>
      <c r="E146" s="368">
        <v>45457</v>
      </c>
      <c r="F146" s="368"/>
      <c r="G146" s="368"/>
      <c r="H146" s="368"/>
      <c r="I146" s="362" t="s">
        <v>79</v>
      </c>
      <c r="J146" s="362" t="s">
        <v>90</v>
      </c>
      <c r="K146" s="361" t="s">
        <v>1900</v>
      </c>
      <c r="L146" s="362"/>
      <c r="M146" s="362" t="s">
        <v>186</v>
      </c>
      <c r="N146" s="362" t="s">
        <v>9</v>
      </c>
      <c r="O146" s="362"/>
      <c r="P146" s="362" t="s">
        <v>90</v>
      </c>
      <c r="Q146" s="362" t="s">
        <v>90</v>
      </c>
      <c r="R146" s="362" t="s">
        <v>46</v>
      </c>
      <c r="S146" s="361" t="s">
        <v>90</v>
      </c>
      <c r="T146" s="362" t="s">
        <v>113</v>
      </c>
      <c r="U146" s="362" t="s">
        <v>1540</v>
      </c>
      <c r="V146" s="362" t="s">
        <v>1540</v>
      </c>
      <c r="W146" s="362"/>
      <c r="X146" s="362" t="s">
        <v>9</v>
      </c>
      <c r="Y146" s="362" t="s">
        <v>46</v>
      </c>
      <c r="Z146" s="362" t="s">
        <v>90</v>
      </c>
      <c r="AA146" s="366" t="s">
        <v>90</v>
      </c>
      <c r="AB146" s="362" t="s">
        <v>90</v>
      </c>
      <c r="AC146" s="362"/>
      <c r="AD146" s="362"/>
      <c r="AE146" s="362"/>
      <c r="AF146" s="362"/>
      <c r="AG146" s="362"/>
      <c r="AH146" s="362"/>
      <c r="AI146" s="362" t="s">
        <v>7031</v>
      </c>
      <c r="AJ146" s="362" t="s">
        <v>34</v>
      </c>
      <c r="AK146" s="362" t="s">
        <v>40</v>
      </c>
      <c r="AL146" s="362"/>
      <c r="AM146" s="362"/>
      <c r="AN146" s="362"/>
      <c r="AO146" s="362"/>
      <c r="AP146" s="361"/>
      <c r="AR146">
        <v>1</v>
      </c>
      <c r="AS146" t="s">
        <v>9</v>
      </c>
      <c r="AT146" t="s">
        <v>9</v>
      </c>
    </row>
    <row r="147" spans="2:46" ht="15" customHeight="1" x14ac:dyDescent="0.35">
      <c r="B147" s="362">
        <v>616</v>
      </c>
      <c r="C147" s="362" t="s">
        <v>1901</v>
      </c>
      <c r="D147" s="362" t="s">
        <v>2</v>
      </c>
      <c r="E147" s="368">
        <v>45457</v>
      </c>
      <c r="F147" s="368"/>
      <c r="G147" s="368"/>
      <c r="H147" s="368"/>
      <c r="I147" s="362" t="s">
        <v>79</v>
      </c>
      <c r="J147" s="362" t="s">
        <v>90</v>
      </c>
      <c r="K147" s="361" t="s">
        <v>1902</v>
      </c>
      <c r="L147" s="362"/>
      <c r="M147" s="362" t="s">
        <v>186</v>
      </c>
      <c r="N147" s="362" t="s">
        <v>9</v>
      </c>
      <c r="O147" s="362"/>
      <c r="P147" s="362" t="s">
        <v>90</v>
      </c>
      <c r="Q147" s="362" t="s">
        <v>90</v>
      </c>
      <c r="R147" s="362" t="s">
        <v>8</v>
      </c>
      <c r="S147" s="361" t="s">
        <v>1539</v>
      </c>
      <c r="T147" s="362"/>
      <c r="U147" s="362"/>
      <c r="V147" s="362" t="s">
        <v>1540</v>
      </c>
      <c r="W147" s="362"/>
      <c r="X147" s="362"/>
      <c r="Y147" s="362" t="s">
        <v>45</v>
      </c>
      <c r="Z147" s="362" t="s">
        <v>90</v>
      </c>
      <c r="AA147" s="366" t="s">
        <v>90</v>
      </c>
      <c r="AB147" s="362" t="s">
        <v>90</v>
      </c>
      <c r="AC147" s="362"/>
      <c r="AD147" s="362"/>
      <c r="AE147" s="362"/>
      <c r="AF147" s="362"/>
      <c r="AG147" s="362"/>
      <c r="AH147" s="362"/>
      <c r="AI147" s="362" t="s">
        <v>7031</v>
      </c>
      <c r="AJ147" s="362" t="s">
        <v>34</v>
      </c>
      <c r="AK147" s="362" t="s">
        <v>39</v>
      </c>
      <c r="AL147" s="362"/>
      <c r="AM147" s="362"/>
      <c r="AN147" s="362"/>
      <c r="AO147" s="368">
        <v>45923</v>
      </c>
      <c r="AP147" s="361" t="s">
        <v>680</v>
      </c>
      <c r="AR147">
        <v>1</v>
      </c>
      <c r="AS147" t="s">
        <v>539</v>
      </c>
      <c r="AT147" t="s">
        <v>5840</v>
      </c>
    </row>
    <row r="148" spans="2:46" ht="15" customHeight="1" x14ac:dyDescent="0.35">
      <c r="B148" s="362">
        <v>617</v>
      </c>
      <c r="C148" s="362" t="s">
        <v>1903</v>
      </c>
      <c r="D148" s="362" t="s">
        <v>2</v>
      </c>
      <c r="E148" s="368">
        <v>45457</v>
      </c>
      <c r="F148" s="368"/>
      <c r="G148" s="368"/>
      <c r="H148" s="368"/>
      <c r="I148" s="362" t="s">
        <v>79</v>
      </c>
      <c r="J148" s="362" t="s">
        <v>90</v>
      </c>
      <c r="K148" s="361" t="s">
        <v>1904</v>
      </c>
      <c r="L148" s="362"/>
      <c r="M148" s="362" t="s">
        <v>186</v>
      </c>
      <c r="N148" s="362" t="s">
        <v>9</v>
      </c>
      <c r="O148" s="362"/>
      <c r="P148" s="362" t="s">
        <v>90</v>
      </c>
      <c r="Q148" s="362" t="s">
        <v>90</v>
      </c>
      <c r="R148" s="362" t="s">
        <v>1742</v>
      </c>
      <c r="S148" s="361" t="s">
        <v>1743</v>
      </c>
      <c r="T148" s="362" t="s">
        <v>113</v>
      </c>
      <c r="U148" s="362" t="s">
        <v>1540</v>
      </c>
      <c r="V148" s="362" t="s">
        <v>1540</v>
      </c>
      <c r="W148" s="362"/>
      <c r="X148" s="362"/>
      <c r="Y148" s="362" t="s">
        <v>45</v>
      </c>
      <c r="Z148" s="362" t="s">
        <v>90</v>
      </c>
      <c r="AA148" s="366" t="s">
        <v>90</v>
      </c>
      <c r="AB148" s="362" t="s">
        <v>90</v>
      </c>
      <c r="AC148" s="362"/>
      <c r="AD148" s="362"/>
      <c r="AE148" s="362"/>
      <c r="AF148" s="362"/>
      <c r="AG148" s="362"/>
      <c r="AH148" s="362"/>
      <c r="AI148" s="362" t="s">
        <v>7031</v>
      </c>
      <c r="AJ148" s="362" t="s">
        <v>34</v>
      </c>
      <c r="AK148" s="362" t="s">
        <v>39</v>
      </c>
      <c r="AL148" s="362"/>
      <c r="AM148" s="362"/>
      <c r="AN148" s="362"/>
      <c r="AO148" s="362"/>
      <c r="AP148" s="361" t="s">
        <v>1158</v>
      </c>
      <c r="AR148">
        <v>1</v>
      </c>
      <c r="AS148" t="s">
        <v>539</v>
      </c>
      <c r="AT148" t="s">
        <v>5840</v>
      </c>
    </row>
    <row r="149" spans="2:46" ht="15" customHeight="1" x14ac:dyDescent="0.35">
      <c r="B149" s="362">
        <v>618</v>
      </c>
      <c r="C149" s="362" t="s">
        <v>1905</v>
      </c>
      <c r="D149" s="362" t="s">
        <v>2</v>
      </c>
      <c r="E149" s="368">
        <v>45139</v>
      </c>
      <c r="F149" s="368"/>
      <c r="G149" s="368"/>
      <c r="H149" s="368"/>
      <c r="I149" s="362" t="s">
        <v>77</v>
      </c>
      <c r="J149" s="362" t="s">
        <v>1546</v>
      </c>
      <c r="K149" s="361" t="s">
        <v>1906</v>
      </c>
      <c r="L149" s="362"/>
      <c r="M149" s="362" t="s">
        <v>1689</v>
      </c>
      <c r="N149" s="362" t="s">
        <v>1548</v>
      </c>
      <c r="O149" s="362"/>
      <c r="P149" s="362" t="s">
        <v>90</v>
      </c>
      <c r="Q149" s="362" t="s">
        <v>90</v>
      </c>
      <c r="R149" s="362" t="s">
        <v>1677</v>
      </c>
      <c r="S149" s="361" t="s">
        <v>1678</v>
      </c>
      <c r="T149" s="362"/>
      <c r="U149" s="362"/>
      <c r="V149" s="362" t="s">
        <v>133</v>
      </c>
      <c r="W149" s="362"/>
      <c r="X149" s="362"/>
      <c r="Y149" s="362" t="s">
        <v>45</v>
      </c>
      <c r="Z149" s="362" t="s">
        <v>90</v>
      </c>
      <c r="AA149" s="366" t="s">
        <v>90</v>
      </c>
      <c r="AB149" s="362" t="s">
        <v>90</v>
      </c>
      <c r="AC149" s="362"/>
      <c r="AD149" s="362"/>
      <c r="AE149" s="362"/>
      <c r="AF149" s="362"/>
      <c r="AG149" s="362"/>
      <c r="AH149" s="362"/>
      <c r="AI149" s="362" t="s">
        <v>7027</v>
      </c>
      <c r="AJ149" s="362" t="s">
        <v>21</v>
      </c>
      <c r="AK149" s="362" t="s">
        <v>39</v>
      </c>
      <c r="AL149" s="362"/>
      <c r="AM149" s="362"/>
      <c r="AN149" s="362"/>
      <c r="AO149" s="368">
        <v>45924</v>
      </c>
      <c r="AP149" s="361" t="s">
        <v>1679</v>
      </c>
      <c r="AR149">
        <v>1</v>
      </c>
      <c r="AS149" t="s">
        <v>539</v>
      </c>
      <c r="AT149" t="s">
        <v>5840</v>
      </c>
    </row>
    <row r="150" spans="2:46" ht="15" customHeight="1" x14ac:dyDescent="0.35">
      <c r="B150" s="362">
        <v>619</v>
      </c>
      <c r="C150" s="362" t="s">
        <v>1907</v>
      </c>
      <c r="D150" s="362" t="s">
        <v>2</v>
      </c>
      <c r="E150" s="368">
        <v>45471</v>
      </c>
      <c r="F150" s="368"/>
      <c r="G150" s="368"/>
      <c r="H150" s="368"/>
      <c r="I150" s="362" t="s">
        <v>57</v>
      </c>
      <c r="J150" s="362" t="s">
        <v>1596</v>
      </c>
      <c r="K150" s="361" t="s">
        <v>1908</v>
      </c>
      <c r="L150" s="362"/>
      <c r="M150" s="362" t="s">
        <v>186</v>
      </c>
      <c r="N150" s="362" t="s">
        <v>9</v>
      </c>
      <c r="O150" s="362"/>
      <c r="P150" s="362" t="s">
        <v>90</v>
      </c>
      <c r="Q150" s="362" t="s">
        <v>90</v>
      </c>
      <c r="R150" s="362"/>
      <c r="S150" s="361" t="s">
        <v>90</v>
      </c>
      <c r="T150" s="362"/>
      <c r="U150" s="362"/>
      <c r="V150" s="362" t="s">
        <v>176</v>
      </c>
      <c r="W150" s="362"/>
      <c r="X150" s="362" t="s">
        <v>9</v>
      </c>
      <c r="Y150" s="362" t="s">
        <v>9</v>
      </c>
      <c r="Z150" s="362" t="s">
        <v>90</v>
      </c>
      <c r="AA150" s="366" t="s">
        <v>90</v>
      </c>
      <c r="AB150" s="362" t="s">
        <v>90</v>
      </c>
      <c r="AC150" s="362"/>
      <c r="AD150" s="362"/>
      <c r="AE150" s="362"/>
      <c r="AF150" s="362"/>
      <c r="AG150" s="362"/>
      <c r="AH150" s="362"/>
      <c r="AI150" s="362" t="s">
        <v>7030</v>
      </c>
      <c r="AJ150" s="362" t="s">
        <v>14</v>
      </c>
      <c r="AK150" s="362" t="s">
        <v>40</v>
      </c>
      <c r="AL150" s="362"/>
      <c r="AM150" s="362"/>
      <c r="AN150" s="362"/>
      <c r="AO150" s="362"/>
      <c r="AP150" s="361" t="e">
        <v>#N/A</v>
      </c>
      <c r="AR150">
        <v>1</v>
      </c>
      <c r="AS150" t="s">
        <v>9</v>
      </c>
      <c r="AT150" t="s">
        <v>9</v>
      </c>
    </row>
    <row r="151" spans="2:46" ht="15" customHeight="1" x14ac:dyDescent="0.35">
      <c r="B151" s="362">
        <v>620</v>
      </c>
      <c r="C151" s="362" t="s">
        <v>1909</v>
      </c>
      <c r="D151" s="362" t="s">
        <v>2</v>
      </c>
      <c r="E151" s="368">
        <v>45471</v>
      </c>
      <c r="F151" s="368"/>
      <c r="G151" s="368"/>
      <c r="H151" s="368"/>
      <c r="I151" s="362" t="s">
        <v>63</v>
      </c>
      <c r="J151" s="362" t="s">
        <v>1910</v>
      </c>
      <c r="K151" s="361" t="s">
        <v>1911</v>
      </c>
      <c r="L151" s="362"/>
      <c r="M151" s="362" t="s">
        <v>186</v>
      </c>
      <c r="N151" s="362" t="s">
        <v>9</v>
      </c>
      <c r="O151" s="362"/>
      <c r="P151" s="362" t="s">
        <v>90</v>
      </c>
      <c r="Q151" s="362" t="s">
        <v>90</v>
      </c>
      <c r="R151" s="362"/>
      <c r="S151" s="361"/>
      <c r="T151" s="362"/>
      <c r="U151" s="362"/>
      <c r="V151" s="362" t="s">
        <v>844</v>
      </c>
      <c r="W151" s="362"/>
      <c r="X151" s="362"/>
      <c r="Y151" s="362" t="s">
        <v>48</v>
      </c>
      <c r="Z151" s="362" t="s">
        <v>90</v>
      </c>
      <c r="AA151" s="366" t="s">
        <v>90</v>
      </c>
      <c r="AB151" s="362" t="s">
        <v>90</v>
      </c>
      <c r="AC151" s="362"/>
      <c r="AD151" s="362"/>
      <c r="AE151" s="362"/>
      <c r="AF151" s="362"/>
      <c r="AG151" s="362"/>
      <c r="AH151" s="362"/>
      <c r="AI151" s="362" t="s">
        <v>7035</v>
      </c>
      <c r="AJ151" s="362" t="s">
        <v>19</v>
      </c>
      <c r="AK151" s="362" t="s">
        <v>40</v>
      </c>
      <c r="AL151" s="362" t="s">
        <v>4410</v>
      </c>
      <c r="AM151" s="362">
        <v>0</v>
      </c>
      <c r="AN151" s="362"/>
      <c r="AO151" s="362"/>
      <c r="AP151" s="361" t="e">
        <v>#N/A</v>
      </c>
      <c r="AR151">
        <v>1</v>
      </c>
      <c r="AS151" t="s">
        <v>5839</v>
      </c>
      <c r="AT151" t="s">
        <v>5839</v>
      </c>
    </row>
    <row r="152" spans="2:46" ht="15" customHeight="1" x14ac:dyDescent="0.35">
      <c r="B152" s="362">
        <v>621</v>
      </c>
      <c r="C152" s="362" t="s">
        <v>1912</v>
      </c>
      <c r="D152" s="362" t="s">
        <v>2</v>
      </c>
      <c r="E152" s="368">
        <v>45471</v>
      </c>
      <c r="F152" s="368"/>
      <c r="G152" s="368"/>
      <c r="H152" s="368"/>
      <c r="I152" s="362" t="s">
        <v>57</v>
      </c>
      <c r="J152" s="362" t="s">
        <v>1596</v>
      </c>
      <c r="K152" s="361" t="s">
        <v>1913</v>
      </c>
      <c r="L152" s="362"/>
      <c r="M152" s="362" t="s">
        <v>186</v>
      </c>
      <c r="N152" s="362" t="s">
        <v>9</v>
      </c>
      <c r="O152" s="362"/>
      <c r="P152" s="362" t="s">
        <v>90</v>
      </c>
      <c r="Q152" s="362" t="s">
        <v>90</v>
      </c>
      <c r="R152" s="362"/>
      <c r="S152" s="361" t="s">
        <v>90</v>
      </c>
      <c r="T152" s="362"/>
      <c r="U152" s="362"/>
      <c r="V152" s="362" t="s">
        <v>176</v>
      </c>
      <c r="W152" s="362"/>
      <c r="X152" s="362" t="s">
        <v>9</v>
      </c>
      <c r="Y152" s="362" t="s">
        <v>9</v>
      </c>
      <c r="Z152" s="362" t="s">
        <v>90</v>
      </c>
      <c r="AA152" s="366" t="s">
        <v>90</v>
      </c>
      <c r="AB152" s="362" t="s">
        <v>90</v>
      </c>
      <c r="AC152" s="362"/>
      <c r="AD152" s="362"/>
      <c r="AE152" s="362"/>
      <c r="AF152" s="362"/>
      <c r="AG152" s="362"/>
      <c r="AH152" s="362"/>
      <c r="AI152" s="362" t="s">
        <v>7030</v>
      </c>
      <c r="AJ152" s="362" t="s">
        <v>14</v>
      </c>
      <c r="AK152" s="362" t="s">
        <v>40</v>
      </c>
      <c r="AL152" s="362"/>
      <c r="AM152" s="362"/>
      <c r="AN152" s="362"/>
      <c r="AO152" s="362"/>
      <c r="AP152" s="361" t="e">
        <v>#N/A</v>
      </c>
      <c r="AR152">
        <v>1</v>
      </c>
      <c r="AS152" t="s">
        <v>9</v>
      </c>
      <c r="AT152" t="s">
        <v>9</v>
      </c>
    </row>
    <row r="153" spans="2:46" ht="15" customHeight="1" x14ac:dyDescent="0.35">
      <c r="B153" s="362">
        <v>622</v>
      </c>
      <c r="C153" s="362" t="s">
        <v>1914</v>
      </c>
      <c r="D153" s="362" t="s">
        <v>2</v>
      </c>
      <c r="E153" s="368">
        <v>45471</v>
      </c>
      <c r="F153" s="368"/>
      <c r="G153" s="368"/>
      <c r="H153" s="368"/>
      <c r="I153" s="362" t="s">
        <v>57</v>
      </c>
      <c r="J153" s="362" t="s">
        <v>1596</v>
      </c>
      <c r="K153" s="361" t="s">
        <v>1915</v>
      </c>
      <c r="L153" s="362"/>
      <c r="M153" s="362" t="s">
        <v>186</v>
      </c>
      <c r="N153" s="362" t="s">
        <v>9</v>
      </c>
      <c r="O153" s="362"/>
      <c r="P153" s="362" t="s">
        <v>90</v>
      </c>
      <c r="Q153" s="362" t="s">
        <v>90</v>
      </c>
      <c r="R153" s="362"/>
      <c r="S153" s="361" t="s">
        <v>90</v>
      </c>
      <c r="T153" s="362"/>
      <c r="U153" s="362"/>
      <c r="V153" s="362" t="s">
        <v>176</v>
      </c>
      <c r="W153" s="362"/>
      <c r="X153" s="362" t="s">
        <v>9</v>
      </c>
      <c r="Y153" s="362" t="s">
        <v>9</v>
      </c>
      <c r="Z153" s="362" t="s">
        <v>90</v>
      </c>
      <c r="AA153" s="366" t="s">
        <v>90</v>
      </c>
      <c r="AB153" s="362" t="s">
        <v>90</v>
      </c>
      <c r="AC153" s="362"/>
      <c r="AD153" s="362"/>
      <c r="AE153" s="362"/>
      <c r="AF153" s="362"/>
      <c r="AG153" s="362"/>
      <c r="AH153" s="362"/>
      <c r="AI153" s="362" t="s">
        <v>7030</v>
      </c>
      <c r="AJ153" s="362" t="s">
        <v>14</v>
      </c>
      <c r="AK153" s="362" t="s">
        <v>40</v>
      </c>
      <c r="AL153" s="362"/>
      <c r="AM153" s="362"/>
      <c r="AN153" s="362"/>
      <c r="AO153" s="362"/>
      <c r="AP153" s="361" t="e">
        <v>#N/A</v>
      </c>
      <c r="AR153">
        <v>1</v>
      </c>
      <c r="AS153" t="s">
        <v>9</v>
      </c>
      <c r="AT153" t="s">
        <v>9</v>
      </c>
    </row>
    <row r="154" spans="2:46" ht="15" customHeight="1" x14ac:dyDescent="0.35">
      <c r="B154" s="362">
        <v>623</v>
      </c>
      <c r="C154" s="362" t="s">
        <v>1916</v>
      </c>
      <c r="D154" s="362" t="s">
        <v>2</v>
      </c>
      <c r="E154" s="368">
        <v>45471</v>
      </c>
      <c r="F154" s="368"/>
      <c r="G154" s="368"/>
      <c r="H154" s="368"/>
      <c r="I154" s="362" t="s">
        <v>57</v>
      </c>
      <c r="J154" s="362" t="s">
        <v>1596</v>
      </c>
      <c r="K154" s="361" t="s">
        <v>1917</v>
      </c>
      <c r="L154" s="362"/>
      <c r="M154" s="362" t="s">
        <v>186</v>
      </c>
      <c r="N154" s="362" t="s">
        <v>8</v>
      </c>
      <c r="O154" s="362"/>
      <c r="P154" s="362" t="s">
        <v>90</v>
      </c>
      <c r="Q154" s="362" t="s">
        <v>90</v>
      </c>
      <c r="R154" s="362"/>
      <c r="S154" s="361" t="s">
        <v>90</v>
      </c>
      <c r="T154" s="362"/>
      <c r="U154" s="362"/>
      <c r="V154" s="362" t="s">
        <v>176</v>
      </c>
      <c r="W154" s="362"/>
      <c r="X154" s="362"/>
      <c r="Y154" s="362" t="s">
        <v>48</v>
      </c>
      <c r="Z154" s="362" t="s">
        <v>90</v>
      </c>
      <c r="AA154" s="366" t="s">
        <v>90</v>
      </c>
      <c r="AB154" s="362" t="s">
        <v>90</v>
      </c>
      <c r="AC154" s="362"/>
      <c r="AD154" s="362"/>
      <c r="AE154" s="362"/>
      <c r="AF154" s="362"/>
      <c r="AG154" s="362"/>
      <c r="AH154" s="362"/>
      <c r="AI154" s="362" t="s">
        <v>7030</v>
      </c>
      <c r="AJ154" s="362" t="s">
        <v>14</v>
      </c>
      <c r="AK154" s="362" t="s">
        <v>40</v>
      </c>
      <c r="AL154" s="362"/>
      <c r="AM154" s="362"/>
      <c r="AN154" s="362"/>
      <c r="AO154" s="362"/>
      <c r="AP154" s="361" t="s">
        <v>193</v>
      </c>
      <c r="AR154">
        <v>1</v>
      </c>
      <c r="AS154" t="s">
        <v>5839</v>
      </c>
      <c r="AT154" t="s">
        <v>5839</v>
      </c>
    </row>
    <row r="155" spans="2:46" ht="15" customHeight="1" x14ac:dyDescent="0.35">
      <c r="B155" s="362">
        <v>624</v>
      </c>
      <c r="C155" s="362" t="s">
        <v>1918</v>
      </c>
      <c r="D155" s="362" t="s">
        <v>2</v>
      </c>
      <c r="E155" s="368">
        <v>45471</v>
      </c>
      <c r="F155" s="368"/>
      <c r="G155" s="368"/>
      <c r="H155" s="368"/>
      <c r="I155" s="362" t="s">
        <v>57</v>
      </c>
      <c r="J155" s="362" t="s">
        <v>1596</v>
      </c>
      <c r="K155" s="361" t="s">
        <v>1919</v>
      </c>
      <c r="L155" s="362"/>
      <c r="M155" s="362" t="s">
        <v>186</v>
      </c>
      <c r="N155" s="362" t="s">
        <v>9</v>
      </c>
      <c r="O155" s="362"/>
      <c r="P155" s="362" t="s">
        <v>90</v>
      </c>
      <c r="Q155" s="362" t="s">
        <v>90</v>
      </c>
      <c r="R155" s="362"/>
      <c r="S155" s="361" t="s">
        <v>90</v>
      </c>
      <c r="T155" s="362"/>
      <c r="U155" s="362"/>
      <c r="V155" s="362" t="s">
        <v>176</v>
      </c>
      <c r="W155" s="362"/>
      <c r="X155" s="362" t="s">
        <v>9</v>
      </c>
      <c r="Y155" s="362" t="s">
        <v>9</v>
      </c>
      <c r="Z155" s="362" t="s">
        <v>90</v>
      </c>
      <c r="AA155" s="366" t="s">
        <v>90</v>
      </c>
      <c r="AB155" s="362" t="s">
        <v>90</v>
      </c>
      <c r="AC155" s="362"/>
      <c r="AD155" s="362"/>
      <c r="AE155" s="362"/>
      <c r="AF155" s="362"/>
      <c r="AG155" s="362"/>
      <c r="AH155" s="362"/>
      <c r="AI155" s="362" t="s">
        <v>7030</v>
      </c>
      <c r="AJ155" s="362" t="s">
        <v>14</v>
      </c>
      <c r="AK155" s="362" t="s">
        <v>40</v>
      </c>
      <c r="AL155" s="362"/>
      <c r="AM155" s="362"/>
      <c r="AN155" s="362"/>
      <c r="AO155" s="362"/>
      <c r="AP155" s="361" t="e">
        <v>#N/A</v>
      </c>
      <c r="AR155">
        <v>1</v>
      </c>
      <c r="AS155" t="s">
        <v>9</v>
      </c>
      <c r="AT155" t="s">
        <v>9</v>
      </c>
    </row>
    <row r="156" spans="2:46" ht="15" customHeight="1" x14ac:dyDescent="0.35">
      <c r="B156" s="362">
        <v>625</v>
      </c>
      <c r="C156" s="362" t="s">
        <v>1920</v>
      </c>
      <c r="D156" s="362" t="s">
        <v>2</v>
      </c>
      <c r="E156" s="368">
        <v>45471</v>
      </c>
      <c r="F156" s="368"/>
      <c r="G156" s="368"/>
      <c r="H156" s="368"/>
      <c r="I156" s="362" t="s">
        <v>57</v>
      </c>
      <c r="J156" s="362" t="s">
        <v>1596</v>
      </c>
      <c r="K156" s="361" t="s">
        <v>1921</v>
      </c>
      <c r="L156" s="362"/>
      <c r="M156" s="362" t="s">
        <v>186</v>
      </c>
      <c r="N156" s="362" t="s">
        <v>9</v>
      </c>
      <c r="O156" s="362"/>
      <c r="P156" s="362" t="s">
        <v>90</v>
      </c>
      <c r="Q156" s="362" t="s">
        <v>90</v>
      </c>
      <c r="R156" s="362"/>
      <c r="S156" s="361" t="s">
        <v>90</v>
      </c>
      <c r="T156" s="362"/>
      <c r="U156" s="362"/>
      <c r="V156" s="362" t="s">
        <v>176</v>
      </c>
      <c r="W156" s="362"/>
      <c r="X156" s="362" t="s">
        <v>9</v>
      </c>
      <c r="Y156" s="362" t="s">
        <v>9</v>
      </c>
      <c r="Z156" s="362" t="s">
        <v>90</v>
      </c>
      <c r="AA156" s="366" t="s">
        <v>90</v>
      </c>
      <c r="AB156" s="362" t="s">
        <v>90</v>
      </c>
      <c r="AC156" s="362"/>
      <c r="AD156" s="362"/>
      <c r="AE156" s="362"/>
      <c r="AF156" s="362"/>
      <c r="AG156" s="362"/>
      <c r="AH156" s="362"/>
      <c r="AI156" s="362" t="s">
        <v>7030</v>
      </c>
      <c r="AJ156" s="362" t="s">
        <v>14</v>
      </c>
      <c r="AK156" s="362" t="s">
        <v>40</v>
      </c>
      <c r="AL156" s="362"/>
      <c r="AM156" s="362"/>
      <c r="AN156" s="362"/>
      <c r="AO156" s="362"/>
      <c r="AP156" s="361" t="e">
        <v>#N/A</v>
      </c>
      <c r="AR156">
        <v>1</v>
      </c>
      <c r="AS156" t="s">
        <v>9</v>
      </c>
      <c r="AT156" t="s">
        <v>9</v>
      </c>
    </row>
    <row r="157" spans="2:46" ht="15" customHeight="1" x14ac:dyDescent="0.35">
      <c r="B157" s="362">
        <v>626</v>
      </c>
      <c r="C157" s="362" t="s">
        <v>1922</v>
      </c>
      <c r="D157" s="362" t="s">
        <v>2</v>
      </c>
      <c r="E157" s="368">
        <v>45471</v>
      </c>
      <c r="F157" s="368"/>
      <c r="G157" s="368"/>
      <c r="H157" s="368"/>
      <c r="I157" s="362" t="s">
        <v>57</v>
      </c>
      <c r="J157" s="362" t="s">
        <v>1596</v>
      </c>
      <c r="K157" s="361" t="s">
        <v>1923</v>
      </c>
      <c r="L157" s="362"/>
      <c r="M157" s="362" t="s">
        <v>186</v>
      </c>
      <c r="N157" s="362" t="s">
        <v>9</v>
      </c>
      <c r="O157" s="362"/>
      <c r="P157" s="362" t="s">
        <v>90</v>
      </c>
      <c r="Q157" s="362" t="s">
        <v>90</v>
      </c>
      <c r="R157" s="362"/>
      <c r="S157" s="361" t="s">
        <v>90</v>
      </c>
      <c r="T157" s="362"/>
      <c r="U157" s="362"/>
      <c r="V157" s="362" t="s">
        <v>176</v>
      </c>
      <c r="W157" s="362"/>
      <c r="X157" s="362" t="s">
        <v>9</v>
      </c>
      <c r="Y157" s="362" t="s">
        <v>9</v>
      </c>
      <c r="Z157" s="362" t="s">
        <v>90</v>
      </c>
      <c r="AA157" s="366" t="s">
        <v>90</v>
      </c>
      <c r="AB157" s="362" t="s">
        <v>90</v>
      </c>
      <c r="AC157" s="362"/>
      <c r="AD157" s="362"/>
      <c r="AE157" s="362"/>
      <c r="AF157" s="362"/>
      <c r="AG157" s="362"/>
      <c r="AH157" s="362"/>
      <c r="AI157" s="362" t="s">
        <v>7030</v>
      </c>
      <c r="AJ157" s="362" t="s">
        <v>14</v>
      </c>
      <c r="AK157" s="362" t="s">
        <v>40</v>
      </c>
      <c r="AL157" s="362"/>
      <c r="AM157" s="362"/>
      <c r="AN157" s="362"/>
      <c r="AO157" s="362"/>
      <c r="AP157" s="361" t="e">
        <v>#N/A</v>
      </c>
      <c r="AR157">
        <v>1</v>
      </c>
      <c r="AS157" t="s">
        <v>9</v>
      </c>
      <c r="AT157" t="s">
        <v>9</v>
      </c>
    </row>
    <row r="158" spans="2:46" ht="15" customHeight="1" x14ac:dyDescent="0.35">
      <c r="B158" s="362">
        <v>627</v>
      </c>
      <c r="C158" s="362" t="s">
        <v>1924</v>
      </c>
      <c r="D158" s="362" t="s">
        <v>2</v>
      </c>
      <c r="E158" s="368">
        <v>45471</v>
      </c>
      <c r="F158" s="368"/>
      <c r="G158" s="368"/>
      <c r="H158" s="368"/>
      <c r="I158" s="362" t="s">
        <v>57</v>
      </c>
      <c r="J158" s="362" t="s">
        <v>1596</v>
      </c>
      <c r="K158" s="361" t="s">
        <v>1925</v>
      </c>
      <c r="L158" s="362"/>
      <c r="M158" s="362" t="s">
        <v>186</v>
      </c>
      <c r="N158" s="362" t="s">
        <v>9</v>
      </c>
      <c r="O158" s="362"/>
      <c r="P158" s="362" t="s">
        <v>90</v>
      </c>
      <c r="Q158" s="362" t="s">
        <v>90</v>
      </c>
      <c r="R158" s="362"/>
      <c r="S158" s="361"/>
      <c r="T158" s="362"/>
      <c r="U158" s="362"/>
      <c r="V158" s="362" t="s">
        <v>844</v>
      </c>
      <c r="W158" s="362"/>
      <c r="X158" s="362"/>
      <c r="Y158" s="362" t="s">
        <v>48</v>
      </c>
      <c r="Z158" s="362" t="s">
        <v>90</v>
      </c>
      <c r="AA158" s="366" t="s">
        <v>90</v>
      </c>
      <c r="AB158" s="362" t="s">
        <v>90</v>
      </c>
      <c r="AC158" s="362"/>
      <c r="AD158" s="362"/>
      <c r="AE158" s="362"/>
      <c r="AF158" s="362"/>
      <c r="AG158" s="362"/>
      <c r="AH158" s="362"/>
      <c r="AI158" s="362" t="s">
        <v>7030</v>
      </c>
      <c r="AJ158" s="362" t="s">
        <v>14</v>
      </c>
      <c r="AK158" s="362" t="s">
        <v>40</v>
      </c>
      <c r="AL158" s="362" t="s">
        <v>4410</v>
      </c>
      <c r="AM158" s="362">
        <v>0</v>
      </c>
      <c r="AN158" s="362"/>
      <c r="AO158" s="362"/>
      <c r="AP158" s="361" t="e">
        <v>#N/A</v>
      </c>
      <c r="AR158">
        <v>1</v>
      </c>
      <c r="AS158" t="s">
        <v>5839</v>
      </c>
      <c r="AT158" t="s">
        <v>5839</v>
      </c>
    </row>
    <row r="159" spans="2:46" ht="15" customHeight="1" x14ac:dyDescent="0.35">
      <c r="B159" s="362">
        <v>628</v>
      </c>
      <c r="C159" s="362" t="s">
        <v>1926</v>
      </c>
      <c r="D159" s="362" t="s">
        <v>2</v>
      </c>
      <c r="E159" s="368">
        <v>45471</v>
      </c>
      <c r="F159" s="368"/>
      <c r="G159" s="368"/>
      <c r="H159" s="368"/>
      <c r="I159" s="362" t="s">
        <v>57</v>
      </c>
      <c r="J159" s="362" t="s">
        <v>1596</v>
      </c>
      <c r="K159" s="361" t="s">
        <v>1927</v>
      </c>
      <c r="L159" s="362"/>
      <c r="M159" s="362" t="s">
        <v>186</v>
      </c>
      <c r="N159" s="362" t="s">
        <v>9</v>
      </c>
      <c r="O159" s="362"/>
      <c r="P159" s="362" t="s">
        <v>90</v>
      </c>
      <c r="Q159" s="362" t="s">
        <v>90</v>
      </c>
      <c r="R159" s="362"/>
      <c r="S159" s="361" t="s">
        <v>90</v>
      </c>
      <c r="T159" s="362"/>
      <c r="U159" s="362"/>
      <c r="V159" s="362" t="s">
        <v>176</v>
      </c>
      <c r="W159" s="362"/>
      <c r="X159" s="362" t="s">
        <v>9</v>
      </c>
      <c r="Y159" s="362" t="s">
        <v>9</v>
      </c>
      <c r="Z159" s="362" t="s">
        <v>90</v>
      </c>
      <c r="AA159" s="366" t="s">
        <v>90</v>
      </c>
      <c r="AB159" s="362" t="s">
        <v>90</v>
      </c>
      <c r="AC159" s="362"/>
      <c r="AD159" s="362"/>
      <c r="AE159" s="362"/>
      <c r="AF159" s="362"/>
      <c r="AG159" s="362"/>
      <c r="AH159" s="362"/>
      <c r="AI159" s="362" t="s">
        <v>7030</v>
      </c>
      <c r="AJ159" s="362" t="s">
        <v>14</v>
      </c>
      <c r="AK159" s="362" t="s">
        <v>40</v>
      </c>
      <c r="AL159" s="362"/>
      <c r="AM159" s="362"/>
      <c r="AN159" s="362"/>
      <c r="AO159" s="362"/>
      <c r="AP159" s="361" t="e">
        <v>#N/A</v>
      </c>
      <c r="AR159">
        <v>1</v>
      </c>
      <c r="AS159" t="s">
        <v>9</v>
      </c>
      <c r="AT159" t="s">
        <v>9</v>
      </c>
    </row>
    <row r="160" spans="2:46" ht="15" customHeight="1" x14ac:dyDescent="0.35">
      <c r="B160" s="362">
        <v>629</v>
      </c>
      <c r="C160" s="362" t="s">
        <v>1928</v>
      </c>
      <c r="D160" s="362" t="s">
        <v>2</v>
      </c>
      <c r="E160" s="368">
        <v>45139</v>
      </c>
      <c r="F160" s="368"/>
      <c r="G160" s="368"/>
      <c r="H160" s="368"/>
      <c r="I160" s="362" t="s">
        <v>77</v>
      </c>
      <c r="J160" s="362" t="s">
        <v>1320</v>
      </c>
      <c r="K160" s="361" t="s">
        <v>1929</v>
      </c>
      <c r="L160" s="362"/>
      <c r="M160" s="362" t="s">
        <v>186</v>
      </c>
      <c r="N160" s="362" t="s">
        <v>1548</v>
      </c>
      <c r="O160" s="362"/>
      <c r="P160" s="362" t="s">
        <v>90</v>
      </c>
      <c r="Q160" s="362" t="s">
        <v>90</v>
      </c>
      <c r="R160" s="362" t="s">
        <v>8</v>
      </c>
      <c r="S160" s="361" t="s">
        <v>1736</v>
      </c>
      <c r="T160" s="362"/>
      <c r="U160" s="362"/>
      <c r="V160" s="362" t="s">
        <v>133</v>
      </c>
      <c r="W160" s="362"/>
      <c r="X160" s="362"/>
      <c r="Y160" s="362" t="s">
        <v>45</v>
      </c>
      <c r="Z160" s="362" t="s">
        <v>90</v>
      </c>
      <c r="AA160" s="366" t="s">
        <v>90</v>
      </c>
      <c r="AB160" s="362" t="s">
        <v>90</v>
      </c>
      <c r="AC160" s="362"/>
      <c r="AD160" s="362"/>
      <c r="AE160" s="362"/>
      <c r="AF160" s="362"/>
      <c r="AG160" s="362"/>
      <c r="AH160" s="362"/>
      <c r="AI160" s="362" t="s">
        <v>7027</v>
      </c>
      <c r="AJ160" s="362" t="s">
        <v>21</v>
      </c>
      <c r="AK160" s="362" t="s">
        <v>39</v>
      </c>
      <c r="AL160" s="362"/>
      <c r="AM160" s="362"/>
      <c r="AN160" s="362"/>
      <c r="AO160" s="368">
        <v>45924</v>
      </c>
      <c r="AP160" s="361" t="s">
        <v>1930</v>
      </c>
      <c r="AR160">
        <v>1</v>
      </c>
      <c r="AS160" t="s">
        <v>539</v>
      </c>
      <c r="AT160" t="s">
        <v>5840</v>
      </c>
    </row>
    <row r="161" spans="2:46" ht="15" customHeight="1" x14ac:dyDescent="0.35">
      <c r="B161" s="362">
        <v>630</v>
      </c>
      <c r="C161" s="362" t="s">
        <v>1931</v>
      </c>
      <c r="D161" s="362" t="s">
        <v>2</v>
      </c>
      <c r="E161" s="368">
        <v>45471</v>
      </c>
      <c r="F161" s="368"/>
      <c r="G161" s="368"/>
      <c r="H161" s="368"/>
      <c r="I161" s="362" t="s">
        <v>57</v>
      </c>
      <c r="J161" s="362" t="s">
        <v>1596</v>
      </c>
      <c r="K161" s="361" t="s">
        <v>1932</v>
      </c>
      <c r="L161" s="362"/>
      <c r="M161" s="362" t="s">
        <v>186</v>
      </c>
      <c r="N161" s="362" t="s">
        <v>9</v>
      </c>
      <c r="O161" s="362"/>
      <c r="P161" s="362" t="s">
        <v>90</v>
      </c>
      <c r="Q161" s="362" t="s">
        <v>90</v>
      </c>
      <c r="R161" s="362"/>
      <c r="S161" s="361" t="s">
        <v>90</v>
      </c>
      <c r="T161" s="362"/>
      <c r="U161" s="362"/>
      <c r="V161" s="362" t="s">
        <v>176</v>
      </c>
      <c r="W161" s="362"/>
      <c r="X161" s="362" t="s">
        <v>9</v>
      </c>
      <c r="Y161" s="362" t="s">
        <v>9</v>
      </c>
      <c r="Z161" s="362" t="s">
        <v>90</v>
      </c>
      <c r="AA161" s="366" t="s">
        <v>90</v>
      </c>
      <c r="AB161" s="362" t="s">
        <v>90</v>
      </c>
      <c r="AC161" s="362"/>
      <c r="AD161" s="362"/>
      <c r="AE161" s="362"/>
      <c r="AF161" s="362"/>
      <c r="AG161" s="362"/>
      <c r="AH161" s="362"/>
      <c r="AI161" s="362" t="s">
        <v>7030</v>
      </c>
      <c r="AJ161" s="362" t="s">
        <v>14</v>
      </c>
      <c r="AK161" s="362" t="s">
        <v>40</v>
      </c>
      <c r="AL161" s="362"/>
      <c r="AM161" s="362"/>
      <c r="AN161" s="362"/>
      <c r="AO161" s="362"/>
      <c r="AP161" s="361" t="e">
        <v>#N/A</v>
      </c>
      <c r="AR161">
        <v>1</v>
      </c>
      <c r="AS161" t="s">
        <v>9</v>
      </c>
      <c r="AT161" t="s">
        <v>9</v>
      </c>
    </row>
    <row r="162" spans="2:46" ht="15" customHeight="1" x14ac:dyDescent="0.35">
      <c r="B162" s="362">
        <v>631</v>
      </c>
      <c r="C162" s="362" t="s">
        <v>1933</v>
      </c>
      <c r="D162" s="362" t="s">
        <v>2</v>
      </c>
      <c r="E162" s="368">
        <v>45471</v>
      </c>
      <c r="F162" s="368"/>
      <c r="G162" s="368"/>
      <c r="H162" s="368"/>
      <c r="I162" s="362" t="s">
        <v>57</v>
      </c>
      <c r="J162" s="362" t="s">
        <v>1596</v>
      </c>
      <c r="K162" s="361" t="s">
        <v>1934</v>
      </c>
      <c r="L162" s="362"/>
      <c r="M162" s="362" t="s">
        <v>186</v>
      </c>
      <c r="N162" s="362" t="s">
        <v>9</v>
      </c>
      <c r="O162" s="362"/>
      <c r="P162" s="362" t="s">
        <v>90</v>
      </c>
      <c r="Q162" s="362" t="s">
        <v>90</v>
      </c>
      <c r="R162" s="362"/>
      <c r="S162" s="361" t="s">
        <v>90</v>
      </c>
      <c r="T162" s="362"/>
      <c r="U162" s="362"/>
      <c r="V162" s="362" t="s">
        <v>176</v>
      </c>
      <c r="W162" s="362"/>
      <c r="X162" s="362" t="s">
        <v>9</v>
      </c>
      <c r="Y162" s="362" t="s">
        <v>9</v>
      </c>
      <c r="Z162" s="362" t="s">
        <v>90</v>
      </c>
      <c r="AA162" s="366" t="s">
        <v>90</v>
      </c>
      <c r="AB162" s="362" t="s">
        <v>90</v>
      </c>
      <c r="AC162" s="362"/>
      <c r="AD162" s="362"/>
      <c r="AE162" s="362"/>
      <c r="AF162" s="362"/>
      <c r="AG162" s="362"/>
      <c r="AH162" s="362"/>
      <c r="AI162" s="362" t="s">
        <v>7030</v>
      </c>
      <c r="AJ162" s="362" t="s">
        <v>14</v>
      </c>
      <c r="AK162" s="362" t="s">
        <v>40</v>
      </c>
      <c r="AL162" s="362"/>
      <c r="AM162" s="362"/>
      <c r="AN162" s="362"/>
      <c r="AO162" s="362"/>
      <c r="AP162" s="361" t="e">
        <v>#N/A</v>
      </c>
      <c r="AR162">
        <v>1</v>
      </c>
      <c r="AS162" t="s">
        <v>9</v>
      </c>
      <c r="AT162" t="s">
        <v>9</v>
      </c>
    </row>
    <row r="163" spans="2:46" ht="15" customHeight="1" x14ac:dyDescent="0.35">
      <c r="B163" s="362">
        <v>632</v>
      </c>
      <c r="C163" s="362" t="s">
        <v>1935</v>
      </c>
      <c r="D163" s="362" t="s">
        <v>2</v>
      </c>
      <c r="E163" s="368">
        <v>45471</v>
      </c>
      <c r="F163" s="368"/>
      <c r="G163" s="368"/>
      <c r="H163" s="368"/>
      <c r="I163" s="362" t="s">
        <v>57</v>
      </c>
      <c r="J163" s="362" t="s">
        <v>1596</v>
      </c>
      <c r="K163" s="361" t="s">
        <v>1936</v>
      </c>
      <c r="L163" s="362"/>
      <c r="M163" s="362" t="s">
        <v>186</v>
      </c>
      <c r="N163" s="362" t="s">
        <v>9</v>
      </c>
      <c r="O163" s="362"/>
      <c r="P163" s="362" t="s">
        <v>90</v>
      </c>
      <c r="Q163" s="362" t="s">
        <v>90</v>
      </c>
      <c r="R163" s="362"/>
      <c r="S163" s="361" t="s">
        <v>90</v>
      </c>
      <c r="T163" s="362"/>
      <c r="U163" s="362"/>
      <c r="V163" s="362" t="s">
        <v>176</v>
      </c>
      <c r="W163" s="362"/>
      <c r="X163" s="362" t="s">
        <v>9</v>
      </c>
      <c r="Y163" s="362" t="s">
        <v>9</v>
      </c>
      <c r="Z163" s="362" t="s">
        <v>90</v>
      </c>
      <c r="AA163" s="366" t="s">
        <v>90</v>
      </c>
      <c r="AB163" s="362" t="s">
        <v>90</v>
      </c>
      <c r="AC163" s="362"/>
      <c r="AD163" s="362"/>
      <c r="AE163" s="362"/>
      <c r="AF163" s="362"/>
      <c r="AG163" s="362"/>
      <c r="AH163" s="362"/>
      <c r="AI163" s="362" t="s">
        <v>7030</v>
      </c>
      <c r="AJ163" s="362" t="s">
        <v>14</v>
      </c>
      <c r="AK163" s="362" t="s">
        <v>40</v>
      </c>
      <c r="AL163" s="362"/>
      <c r="AM163" s="362"/>
      <c r="AN163" s="362"/>
      <c r="AO163" s="362"/>
      <c r="AP163" s="361" t="e">
        <v>#N/A</v>
      </c>
      <c r="AR163">
        <v>1</v>
      </c>
      <c r="AS163" t="s">
        <v>9</v>
      </c>
      <c r="AT163" t="s">
        <v>9</v>
      </c>
    </row>
    <row r="164" spans="2:46" ht="15" customHeight="1" x14ac:dyDescent="0.35">
      <c r="B164" s="362">
        <v>633</v>
      </c>
      <c r="C164" s="362" t="s">
        <v>1937</v>
      </c>
      <c r="D164" s="362" t="s">
        <v>2</v>
      </c>
      <c r="E164" s="368">
        <v>45471</v>
      </c>
      <c r="F164" s="368"/>
      <c r="G164" s="368"/>
      <c r="H164" s="368"/>
      <c r="I164" s="362" t="s">
        <v>57</v>
      </c>
      <c r="J164" s="362" t="s">
        <v>1596</v>
      </c>
      <c r="K164" s="361" t="s">
        <v>1938</v>
      </c>
      <c r="L164" s="362"/>
      <c r="M164" s="362" t="s">
        <v>186</v>
      </c>
      <c r="N164" s="362" t="s">
        <v>9</v>
      </c>
      <c r="O164" s="362"/>
      <c r="P164" s="362" t="s">
        <v>90</v>
      </c>
      <c r="Q164" s="362" t="s">
        <v>90</v>
      </c>
      <c r="R164" s="362"/>
      <c r="S164" s="361"/>
      <c r="T164" s="362"/>
      <c r="U164" s="362"/>
      <c r="V164" s="362" t="s">
        <v>844</v>
      </c>
      <c r="W164" s="362"/>
      <c r="X164" s="362"/>
      <c r="Y164" s="362" t="s">
        <v>48</v>
      </c>
      <c r="Z164" s="362" t="s">
        <v>90</v>
      </c>
      <c r="AA164" s="366" t="s">
        <v>90</v>
      </c>
      <c r="AB164" s="362" t="s">
        <v>90</v>
      </c>
      <c r="AC164" s="362"/>
      <c r="AD164" s="362"/>
      <c r="AE164" s="362"/>
      <c r="AF164" s="362"/>
      <c r="AG164" s="362"/>
      <c r="AH164" s="362"/>
      <c r="AI164" s="362" t="s">
        <v>7030</v>
      </c>
      <c r="AJ164" s="362" t="s">
        <v>14</v>
      </c>
      <c r="AK164" s="362" t="s">
        <v>40</v>
      </c>
      <c r="AL164" s="362" t="s">
        <v>4410</v>
      </c>
      <c r="AM164" s="362">
        <v>0</v>
      </c>
      <c r="AN164" s="362"/>
      <c r="AO164" s="362"/>
      <c r="AP164" s="361" t="e">
        <v>#N/A</v>
      </c>
      <c r="AR164">
        <v>1</v>
      </c>
      <c r="AS164" t="s">
        <v>5839</v>
      </c>
      <c r="AT164" t="s">
        <v>5839</v>
      </c>
    </row>
    <row r="165" spans="2:46" ht="15" customHeight="1" x14ac:dyDescent="0.35">
      <c r="B165" s="362">
        <v>634</v>
      </c>
      <c r="C165" s="362" t="s">
        <v>1939</v>
      </c>
      <c r="D165" s="362" t="s">
        <v>2</v>
      </c>
      <c r="E165" s="368">
        <v>45471</v>
      </c>
      <c r="F165" s="368"/>
      <c r="G165" s="368"/>
      <c r="H165" s="368"/>
      <c r="I165" s="362" t="s">
        <v>57</v>
      </c>
      <c r="J165" s="362" t="s">
        <v>1596</v>
      </c>
      <c r="K165" s="361" t="s">
        <v>1940</v>
      </c>
      <c r="L165" s="362"/>
      <c r="M165" s="362" t="s">
        <v>186</v>
      </c>
      <c r="N165" s="362" t="s">
        <v>9</v>
      </c>
      <c r="O165" s="362"/>
      <c r="P165" s="362" t="s">
        <v>90</v>
      </c>
      <c r="Q165" s="362" t="s">
        <v>90</v>
      </c>
      <c r="R165" s="362"/>
      <c r="S165" s="361" t="s">
        <v>90</v>
      </c>
      <c r="T165" s="362"/>
      <c r="U165" s="362"/>
      <c r="V165" s="362" t="s">
        <v>176</v>
      </c>
      <c r="W165" s="362"/>
      <c r="X165" s="362" t="s">
        <v>9</v>
      </c>
      <c r="Y165" s="362" t="s">
        <v>9</v>
      </c>
      <c r="Z165" s="362" t="s">
        <v>90</v>
      </c>
      <c r="AA165" s="366" t="s">
        <v>90</v>
      </c>
      <c r="AB165" s="362" t="s">
        <v>90</v>
      </c>
      <c r="AC165" s="362"/>
      <c r="AD165" s="362"/>
      <c r="AE165" s="362"/>
      <c r="AF165" s="362"/>
      <c r="AG165" s="362"/>
      <c r="AH165" s="362"/>
      <c r="AI165" s="362" t="s">
        <v>7030</v>
      </c>
      <c r="AJ165" s="362" t="s">
        <v>14</v>
      </c>
      <c r="AK165" s="362" t="s">
        <v>40</v>
      </c>
      <c r="AL165" s="362"/>
      <c r="AM165" s="362"/>
      <c r="AN165" s="362"/>
      <c r="AO165" s="362"/>
      <c r="AP165" s="361" t="e">
        <v>#N/A</v>
      </c>
      <c r="AR165">
        <v>1</v>
      </c>
      <c r="AS165" t="s">
        <v>9</v>
      </c>
      <c r="AT165" t="s">
        <v>9</v>
      </c>
    </row>
    <row r="166" spans="2:46" ht="15" customHeight="1" x14ac:dyDescent="0.35">
      <c r="B166" s="362">
        <v>635</v>
      </c>
      <c r="C166" s="362" t="s">
        <v>1941</v>
      </c>
      <c r="D166" s="362" t="s">
        <v>2</v>
      </c>
      <c r="E166" s="368">
        <v>45471</v>
      </c>
      <c r="F166" s="368"/>
      <c r="G166" s="368"/>
      <c r="H166" s="368"/>
      <c r="I166" s="362" t="s">
        <v>57</v>
      </c>
      <c r="J166" s="362" t="s">
        <v>1596</v>
      </c>
      <c r="K166" s="361" t="s">
        <v>1942</v>
      </c>
      <c r="L166" s="362"/>
      <c r="M166" s="362" t="s">
        <v>186</v>
      </c>
      <c r="N166" s="362" t="s">
        <v>9</v>
      </c>
      <c r="O166" s="362"/>
      <c r="P166" s="362" t="s">
        <v>90</v>
      </c>
      <c r="Q166" s="362" t="s">
        <v>90</v>
      </c>
      <c r="R166" s="362"/>
      <c r="S166" s="361" t="s">
        <v>90</v>
      </c>
      <c r="T166" s="362"/>
      <c r="U166" s="362"/>
      <c r="V166" s="362" t="s">
        <v>176</v>
      </c>
      <c r="W166" s="362"/>
      <c r="X166" s="362" t="s">
        <v>9</v>
      </c>
      <c r="Y166" s="362" t="s">
        <v>9</v>
      </c>
      <c r="Z166" s="362" t="s">
        <v>90</v>
      </c>
      <c r="AA166" s="366" t="s">
        <v>90</v>
      </c>
      <c r="AB166" s="362" t="s">
        <v>90</v>
      </c>
      <c r="AC166" s="362"/>
      <c r="AD166" s="362"/>
      <c r="AE166" s="362"/>
      <c r="AF166" s="362"/>
      <c r="AG166" s="362"/>
      <c r="AH166" s="362"/>
      <c r="AI166" s="362" t="s">
        <v>7030</v>
      </c>
      <c r="AJ166" s="362" t="s">
        <v>14</v>
      </c>
      <c r="AK166" s="362" t="s">
        <v>40</v>
      </c>
      <c r="AL166" s="362"/>
      <c r="AM166" s="362"/>
      <c r="AN166" s="362"/>
      <c r="AO166" s="362"/>
      <c r="AP166" s="361" t="e">
        <v>#N/A</v>
      </c>
      <c r="AR166">
        <v>1</v>
      </c>
      <c r="AS166" t="s">
        <v>9</v>
      </c>
      <c r="AT166" t="s">
        <v>9</v>
      </c>
    </row>
    <row r="167" spans="2:46" ht="15" customHeight="1" x14ac:dyDescent="0.35">
      <c r="B167" s="362">
        <v>636</v>
      </c>
      <c r="C167" s="362" t="s">
        <v>1943</v>
      </c>
      <c r="D167" s="362" t="s">
        <v>2</v>
      </c>
      <c r="E167" s="368">
        <v>45471</v>
      </c>
      <c r="F167" s="368"/>
      <c r="G167" s="368"/>
      <c r="H167" s="368"/>
      <c r="I167" s="362" t="s">
        <v>57</v>
      </c>
      <c r="J167" s="362" t="s">
        <v>1596</v>
      </c>
      <c r="K167" s="361" t="s">
        <v>1944</v>
      </c>
      <c r="L167" s="362"/>
      <c r="M167" s="362" t="s">
        <v>186</v>
      </c>
      <c r="N167" s="362" t="s">
        <v>9</v>
      </c>
      <c r="O167" s="362"/>
      <c r="P167" s="362" t="s">
        <v>90</v>
      </c>
      <c r="Q167" s="362" t="s">
        <v>90</v>
      </c>
      <c r="R167" s="362"/>
      <c r="S167" s="361" t="s">
        <v>1945</v>
      </c>
      <c r="T167" s="362"/>
      <c r="U167" s="362"/>
      <c r="V167" s="362" t="s">
        <v>176</v>
      </c>
      <c r="W167" s="362"/>
      <c r="X167" s="362"/>
      <c r="Y167" s="362" t="s">
        <v>48</v>
      </c>
      <c r="Z167" s="362" t="s">
        <v>90</v>
      </c>
      <c r="AA167" s="366" t="s">
        <v>90</v>
      </c>
      <c r="AB167" s="362" t="s">
        <v>90</v>
      </c>
      <c r="AC167" s="362"/>
      <c r="AD167" s="362"/>
      <c r="AE167" s="362"/>
      <c r="AF167" s="362"/>
      <c r="AG167" s="362"/>
      <c r="AH167" s="362"/>
      <c r="AI167" s="362" t="s">
        <v>7030</v>
      </c>
      <c r="AJ167" s="362" t="s">
        <v>14</v>
      </c>
      <c r="AK167" s="362" t="s">
        <v>40</v>
      </c>
      <c r="AL167" s="362"/>
      <c r="AM167" s="362"/>
      <c r="AN167" s="362"/>
      <c r="AO167" s="362"/>
      <c r="AP167" s="361" t="s">
        <v>193</v>
      </c>
      <c r="AR167">
        <v>1</v>
      </c>
      <c r="AS167" t="s">
        <v>5839</v>
      </c>
      <c r="AT167" t="s">
        <v>5839</v>
      </c>
    </row>
    <row r="168" spans="2:46" ht="15" customHeight="1" x14ac:dyDescent="0.35">
      <c r="B168" s="362">
        <v>637</v>
      </c>
      <c r="C168" s="362" t="s">
        <v>1946</v>
      </c>
      <c r="D168" s="362" t="s">
        <v>2</v>
      </c>
      <c r="E168" s="368">
        <v>45485</v>
      </c>
      <c r="F168" s="368"/>
      <c r="G168" s="368"/>
      <c r="H168" s="368"/>
      <c r="I168" s="362" t="s">
        <v>79</v>
      </c>
      <c r="J168" s="362" t="s">
        <v>90</v>
      </c>
      <c r="K168" s="361" t="s">
        <v>1947</v>
      </c>
      <c r="L168" s="362"/>
      <c r="M168" s="362" t="s">
        <v>186</v>
      </c>
      <c r="N168" s="362" t="s">
        <v>9</v>
      </c>
      <c r="O168" s="362"/>
      <c r="P168" s="362" t="s">
        <v>90</v>
      </c>
      <c r="Q168" s="362" t="s">
        <v>90</v>
      </c>
      <c r="R168" s="362" t="s">
        <v>46</v>
      </c>
      <c r="S168" s="361" t="s">
        <v>90</v>
      </c>
      <c r="T168" s="362" t="s">
        <v>113</v>
      </c>
      <c r="U168" s="362" t="s">
        <v>1540</v>
      </c>
      <c r="V168" s="362" t="s">
        <v>1540</v>
      </c>
      <c r="W168" s="362"/>
      <c r="X168" s="362" t="s">
        <v>9</v>
      </c>
      <c r="Y168" s="362" t="s">
        <v>46</v>
      </c>
      <c r="Z168" s="362" t="s">
        <v>90</v>
      </c>
      <c r="AA168" s="366" t="s">
        <v>90</v>
      </c>
      <c r="AB168" s="362" t="s">
        <v>90</v>
      </c>
      <c r="AC168" s="362"/>
      <c r="AD168" s="362"/>
      <c r="AE168" s="362"/>
      <c r="AF168" s="362"/>
      <c r="AG168" s="362"/>
      <c r="AH168" s="362"/>
      <c r="AI168" s="362" t="s">
        <v>7031</v>
      </c>
      <c r="AJ168" s="362" t="s">
        <v>34</v>
      </c>
      <c r="AK168" s="362" t="s">
        <v>40</v>
      </c>
      <c r="AL168" s="362"/>
      <c r="AM168" s="362"/>
      <c r="AN168" s="362"/>
      <c r="AO168" s="362"/>
      <c r="AP168" s="361"/>
      <c r="AR168">
        <v>1</v>
      </c>
      <c r="AS168" t="s">
        <v>9</v>
      </c>
      <c r="AT168" t="s">
        <v>9</v>
      </c>
    </row>
    <row r="169" spans="2:46" ht="15" customHeight="1" x14ac:dyDescent="0.35">
      <c r="B169" s="362">
        <v>638</v>
      </c>
      <c r="C169" s="362" t="s">
        <v>1948</v>
      </c>
      <c r="D169" s="362" t="s">
        <v>2</v>
      </c>
      <c r="E169" s="368">
        <v>45485</v>
      </c>
      <c r="F169" s="368"/>
      <c r="G169" s="368"/>
      <c r="H169" s="368"/>
      <c r="I169" s="362" t="s">
        <v>79</v>
      </c>
      <c r="J169" s="362" t="s">
        <v>90</v>
      </c>
      <c r="K169" s="361" t="s">
        <v>1949</v>
      </c>
      <c r="L169" s="362"/>
      <c r="M169" s="362" t="s">
        <v>186</v>
      </c>
      <c r="N169" s="362" t="s">
        <v>9</v>
      </c>
      <c r="O169" s="362"/>
      <c r="P169" s="362" t="s">
        <v>90</v>
      </c>
      <c r="Q169" s="362" t="s">
        <v>90</v>
      </c>
      <c r="R169" s="362" t="s">
        <v>46</v>
      </c>
      <c r="S169" s="361" t="s">
        <v>90</v>
      </c>
      <c r="T169" s="362" t="s">
        <v>113</v>
      </c>
      <c r="U169" s="362" t="s">
        <v>1540</v>
      </c>
      <c r="V169" s="362" t="s">
        <v>1540</v>
      </c>
      <c r="W169" s="362"/>
      <c r="X169" s="362" t="s">
        <v>9</v>
      </c>
      <c r="Y169" s="362" t="s">
        <v>46</v>
      </c>
      <c r="Z169" s="362" t="s">
        <v>90</v>
      </c>
      <c r="AA169" s="366" t="s">
        <v>90</v>
      </c>
      <c r="AB169" s="362" t="s">
        <v>90</v>
      </c>
      <c r="AC169" s="362"/>
      <c r="AD169" s="362"/>
      <c r="AE169" s="362"/>
      <c r="AF169" s="362"/>
      <c r="AG169" s="362"/>
      <c r="AH169" s="362"/>
      <c r="AI169" s="362" t="s">
        <v>7031</v>
      </c>
      <c r="AJ169" s="362" t="s">
        <v>34</v>
      </c>
      <c r="AK169" s="362" t="s">
        <v>40</v>
      </c>
      <c r="AL169" s="362"/>
      <c r="AM169" s="362"/>
      <c r="AN169" s="362"/>
      <c r="AO169" s="362"/>
      <c r="AP169" s="361"/>
      <c r="AR169">
        <v>1</v>
      </c>
      <c r="AS169" t="s">
        <v>9</v>
      </c>
      <c r="AT169" t="s">
        <v>9</v>
      </c>
    </row>
    <row r="170" spans="2:46" ht="15" customHeight="1" x14ac:dyDescent="0.35">
      <c r="B170" s="362">
        <v>639</v>
      </c>
      <c r="C170" s="362" t="s">
        <v>1950</v>
      </c>
      <c r="D170" s="362" t="s">
        <v>2</v>
      </c>
      <c r="E170" s="368">
        <v>45485</v>
      </c>
      <c r="F170" s="368"/>
      <c r="G170" s="368"/>
      <c r="H170" s="368"/>
      <c r="I170" s="362" t="s">
        <v>79</v>
      </c>
      <c r="J170" s="362" t="s">
        <v>90</v>
      </c>
      <c r="K170" s="361" t="s">
        <v>1951</v>
      </c>
      <c r="L170" s="362"/>
      <c r="M170" s="362" t="s">
        <v>186</v>
      </c>
      <c r="N170" s="362" t="s">
        <v>9</v>
      </c>
      <c r="O170" s="362"/>
      <c r="P170" s="362" t="s">
        <v>90</v>
      </c>
      <c r="Q170" s="362" t="s">
        <v>90</v>
      </c>
      <c r="R170" s="362" t="s">
        <v>46</v>
      </c>
      <c r="S170" s="361" t="s">
        <v>90</v>
      </c>
      <c r="T170" s="362" t="s">
        <v>113</v>
      </c>
      <c r="U170" s="362" t="s">
        <v>1540</v>
      </c>
      <c r="V170" s="362" t="s">
        <v>1540</v>
      </c>
      <c r="W170" s="362"/>
      <c r="X170" s="362" t="s">
        <v>9</v>
      </c>
      <c r="Y170" s="362" t="s">
        <v>46</v>
      </c>
      <c r="Z170" s="362" t="s">
        <v>90</v>
      </c>
      <c r="AA170" s="366" t="s">
        <v>90</v>
      </c>
      <c r="AB170" s="362" t="s">
        <v>90</v>
      </c>
      <c r="AC170" s="362"/>
      <c r="AD170" s="362"/>
      <c r="AE170" s="362"/>
      <c r="AF170" s="362"/>
      <c r="AG170" s="362"/>
      <c r="AH170" s="362"/>
      <c r="AI170" s="362" t="s">
        <v>7031</v>
      </c>
      <c r="AJ170" s="362" t="s">
        <v>34</v>
      </c>
      <c r="AK170" s="362" t="s">
        <v>40</v>
      </c>
      <c r="AL170" s="362"/>
      <c r="AM170" s="362"/>
      <c r="AN170" s="362"/>
      <c r="AO170" s="362"/>
      <c r="AP170" s="361"/>
      <c r="AR170">
        <v>1</v>
      </c>
      <c r="AS170" t="s">
        <v>9</v>
      </c>
      <c r="AT170" t="s">
        <v>9</v>
      </c>
    </row>
    <row r="171" spans="2:46" ht="15" customHeight="1" x14ac:dyDescent="0.35">
      <c r="B171" s="362">
        <v>640</v>
      </c>
      <c r="C171" s="362" t="s">
        <v>1952</v>
      </c>
      <c r="D171" s="362" t="s">
        <v>2</v>
      </c>
      <c r="E171" s="368">
        <v>45139</v>
      </c>
      <c r="F171" s="368"/>
      <c r="G171" s="368"/>
      <c r="H171" s="368"/>
      <c r="I171" s="362" t="s">
        <v>77</v>
      </c>
      <c r="J171" s="362" t="s">
        <v>1546</v>
      </c>
      <c r="K171" s="361" t="s">
        <v>1953</v>
      </c>
      <c r="L171" s="362"/>
      <c r="M171" s="362" t="s">
        <v>186</v>
      </c>
      <c r="N171" s="362" t="s">
        <v>1548</v>
      </c>
      <c r="O171" s="362"/>
      <c r="P171" s="362" t="s">
        <v>90</v>
      </c>
      <c r="Q171" s="362" t="s">
        <v>90</v>
      </c>
      <c r="R171" s="362" t="s">
        <v>8</v>
      </c>
      <c r="S171" s="361" t="s">
        <v>1678</v>
      </c>
      <c r="T171" s="362"/>
      <c r="U171" s="362"/>
      <c r="V171" s="362" t="s">
        <v>133</v>
      </c>
      <c r="W171" s="362"/>
      <c r="X171" s="362"/>
      <c r="Y171" s="362" t="s">
        <v>45</v>
      </c>
      <c r="Z171" s="362" t="s">
        <v>90</v>
      </c>
      <c r="AA171" s="366" t="s">
        <v>90</v>
      </c>
      <c r="AB171" s="362" t="s">
        <v>90</v>
      </c>
      <c r="AC171" s="362"/>
      <c r="AD171" s="362"/>
      <c r="AE171" s="362"/>
      <c r="AF171" s="362"/>
      <c r="AG171" s="362"/>
      <c r="AH171" s="362"/>
      <c r="AI171" s="362" t="s">
        <v>7027</v>
      </c>
      <c r="AJ171" s="362" t="s">
        <v>21</v>
      </c>
      <c r="AK171" s="362" t="s">
        <v>39</v>
      </c>
      <c r="AL171" s="362"/>
      <c r="AM171" s="362"/>
      <c r="AN171" s="362"/>
      <c r="AO171" s="368">
        <v>45924</v>
      </c>
      <c r="AP171" s="361" t="s">
        <v>1679</v>
      </c>
      <c r="AR171">
        <v>1</v>
      </c>
      <c r="AS171" t="s">
        <v>539</v>
      </c>
      <c r="AT171" t="s">
        <v>5840</v>
      </c>
    </row>
    <row r="172" spans="2:46" ht="15" customHeight="1" x14ac:dyDescent="0.35">
      <c r="B172" s="362">
        <v>641</v>
      </c>
      <c r="C172" s="362" t="s">
        <v>1954</v>
      </c>
      <c r="D172" s="362" t="s">
        <v>2</v>
      </c>
      <c r="E172" s="368">
        <v>45485</v>
      </c>
      <c r="F172" s="368"/>
      <c r="G172" s="368"/>
      <c r="H172" s="368"/>
      <c r="I172" s="362" t="s">
        <v>79</v>
      </c>
      <c r="J172" s="362" t="s">
        <v>1955</v>
      </c>
      <c r="K172" s="361" t="s">
        <v>1956</v>
      </c>
      <c r="L172" s="362"/>
      <c r="M172" s="362" t="s">
        <v>186</v>
      </c>
      <c r="N172" s="362" t="s">
        <v>9</v>
      </c>
      <c r="O172" s="362"/>
      <c r="P172" s="362" t="s">
        <v>90</v>
      </c>
      <c r="Q172" s="362" t="s">
        <v>90</v>
      </c>
      <c r="R172" s="362" t="s">
        <v>46</v>
      </c>
      <c r="S172" s="361" t="s">
        <v>90</v>
      </c>
      <c r="T172" s="362" t="s">
        <v>113</v>
      </c>
      <c r="U172" s="362" t="s">
        <v>1540</v>
      </c>
      <c r="V172" s="362" t="s">
        <v>1540</v>
      </c>
      <c r="W172" s="362"/>
      <c r="X172" s="362" t="s">
        <v>9</v>
      </c>
      <c r="Y172" s="362" t="s">
        <v>46</v>
      </c>
      <c r="Z172" s="362" t="s">
        <v>90</v>
      </c>
      <c r="AA172" s="366" t="s">
        <v>90</v>
      </c>
      <c r="AB172" s="362" t="s">
        <v>90</v>
      </c>
      <c r="AC172" s="362"/>
      <c r="AD172" s="362"/>
      <c r="AE172" s="362"/>
      <c r="AF172" s="362"/>
      <c r="AG172" s="362"/>
      <c r="AH172" s="362"/>
      <c r="AI172" s="362" t="s">
        <v>7031</v>
      </c>
      <c r="AJ172" s="362" t="s">
        <v>34</v>
      </c>
      <c r="AK172" s="362" t="s">
        <v>40</v>
      </c>
      <c r="AL172" s="362"/>
      <c r="AM172" s="362"/>
      <c r="AN172" s="362"/>
      <c r="AO172" s="362"/>
      <c r="AP172" s="361"/>
      <c r="AR172">
        <v>1</v>
      </c>
      <c r="AS172" t="s">
        <v>9</v>
      </c>
      <c r="AT172" t="s">
        <v>9</v>
      </c>
    </row>
    <row r="173" spans="2:46" ht="15" customHeight="1" x14ac:dyDescent="0.35">
      <c r="B173" s="362">
        <v>642</v>
      </c>
      <c r="C173" s="362" t="s">
        <v>1957</v>
      </c>
      <c r="D173" s="362" t="s">
        <v>2</v>
      </c>
      <c r="E173" s="368">
        <v>45485</v>
      </c>
      <c r="F173" s="368"/>
      <c r="G173" s="368"/>
      <c r="H173" s="368"/>
      <c r="I173" s="362" t="s">
        <v>79</v>
      </c>
      <c r="J173" s="362" t="s">
        <v>1955</v>
      </c>
      <c r="K173" s="361" t="s">
        <v>1958</v>
      </c>
      <c r="L173" s="362"/>
      <c r="M173" s="362" t="s">
        <v>186</v>
      </c>
      <c r="N173" s="362" t="s">
        <v>9</v>
      </c>
      <c r="O173" s="362"/>
      <c r="P173" s="362" t="s">
        <v>90</v>
      </c>
      <c r="Q173" s="362" t="s">
        <v>90</v>
      </c>
      <c r="R173" s="362" t="s">
        <v>46</v>
      </c>
      <c r="S173" s="361" t="s">
        <v>90</v>
      </c>
      <c r="T173" s="362" t="s">
        <v>113</v>
      </c>
      <c r="U173" s="362" t="s">
        <v>1540</v>
      </c>
      <c r="V173" s="362" t="s">
        <v>1540</v>
      </c>
      <c r="W173" s="362"/>
      <c r="X173" s="362" t="s">
        <v>9</v>
      </c>
      <c r="Y173" s="362" t="s">
        <v>46</v>
      </c>
      <c r="Z173" s="362" t="s">
        <v>90</v>
      </c>
      <c r="AA173" s="366" t="s">
        <v>90</v>
      </c>
      <c r="AB173" s="362" t="s">
        <v>90</v>
      </c>
      <c r="AC173" s="362"/>
      <c r="AD173" s="362"/>
      <c r="AE173" s="362"/>
      <c r="AF173" s="362"/>
      <c r="AG173" s="362"/>
      <c r="AH173" s="362"/>
      <c r="AI173" s="362" t="s">
        <v>7031</v>
      </c>
      <c r="AJ173" s="362" t="s">
        <v>34</v>
      </c>
      <c r="AK173" s="362" t="s">
        <v>40</v>
      </c>
      <c r="AL173" s="362"/>
      <c r="AM173" s="362"/>
      <c r="AN173" s="362"/>
      <c r="AO173" s="362"/>
      <c r="AP173" s="361"/>
      <c r="AR173">
        <v>1</v>
      </c>
      <c r="AS173" t="s">
        <v>9</v>
      </c>
      <c r="AT173" t="s">
        <v>9</v>
      </c>
    </row>
    <row r="174" spans="2:46" ht="15" customHeight="1" x14ac:dyDescent="0.35">
      <c r="B174" s="362">
        <v>643</v>
      </c>
      <c r="C174" s="362" t="s">
        <v>1959</v>
      </c>
      <c r="D174" s="362" t="s">
        <v>2</v>
      </c>
      <c r="E174" s="368">
        <v>45485</v>
      </c>
      <c r="F174" s="368"/>
      <c r="G174" s="368"/>
      <c r="H174" s="368"/>
      <c r="I174" s="362" t="s">
        <v>79</v>
      </c>
      <c r="J174" s="362" t="s">
        <v>90</v>
      </c>
      <c r="K174" s="361" t="s">
        <v>1960</v>
      </c>
      <c r="L174" s="362"/>
      <c r="M174" s="362" t="s">
        <v>186</v>
      </c>
      <c r="N174" s="362" t="s">
        <v>9</v>
      </c>
      <c r="O174" s="362"/>
      <c r="P174" s="362" t="s">
        <v>90</v>
      </c>
      <c r="Q174" s="362" t="s">
        <v>90</v>
      </c>
      <c r="R174" s="362" t="s">
        <v>8</v>
      </c>
      <c r="S174" s="361" t="s">
        <v>1539</v>
      </c>
      <c r="T174" s="362"/>
      <c r="U174" s="362"/>
      <c r="V174" s="362" t="s">
        <v>1540</v>
      </c>
      <c r="W174" s="362"/>
      <c r="X174" s="362"/>
      <c r="Y174" s="362" t="s">
        <v>45</v>
      </c>
      <c r="Z174" s="362" t="s">
        <v>90</v>
      </c>
      <c r="AA174" s="366" t="s">
        <v>90</v>
      </c>
      <c r="AB174" s="362" t="s">
        <v>90</v>
      </c>
      <c r="AC174" s="362"/>
      <c r="AD174" s="362"/>
      <c r="AE174" s="362"/>
      <c r="AF174" s="362"/>
      <c r="AG174" s="362"/>
      <c r="AH174" s="362"/>
      <c r="AI174" s="362" t="s">
        <v>7031</v>
      </c>
      <c r="AJ174" s="362" t="s">
        <v>34</v>
      </c>
      <c r="AK174" s="362" t="s">
        <v>39</v>
      </c>
      <c r="AL174" s="362"/>
      <c r="AM174" s="362"/>
      <c r="AN174" s="362"/>
      <c r="AO174" s="368">
        <v>45923</v>
      </c>
      <c r="AP174" s="361" t="s">
        <v>680</v>
      </c>
      <c r="AR174">
        <v>1</v>
      </c>
      <c r="AS174" t="s">
        <v>539</v>
      </c>
      <c r="AT174" t="s">
        <v>5840</v>
      </c>
    </row>
    <row r="175" spans="2:46" ht="15" customHeight="1" x14ac:dyDescent="0.35">
      <c r="B175" s="362">
        <v>644</v>
      </c>
      <c r="C175" s="362" t="s">
        <v>1961</v>
      </c>
      <c r="D175" s="362" t="s">
        <v>2</v>
      </c>
      <c r="E175" s="368">
        <v>45485</v>
      </c>
      <c r="F175" s="368"/>
      <c r="G175" s="368"/>
      <c r="H175" s="368"/>
      <c r="I175" s="362" t="s">
        <v>79</v>
      </c>
      <c r="J175" s="362" t="s">
        <v>90</v>
      </c>
      <c r="K175" s="361" t="s">
        <v>1962</v>
      </c>
      <c r="L175" s="362"/>
      <c r="M175" s="362" t="s">
        <v>186</v>
      </c>
      <c r="N175" s="362" t="s">
        <v>9</v>
      </c>
      <c r="O175" s="362"/>
      <c r="P175" s="362" t="s">
        <v>90</v>
      </c>
      <c r="Q175" s="362" t="s">
        <v>90</v>
      </c>
      <c r="R175" s="362" t="s">
        <v>8</v>
      </c>
      <c r="S175" s="361" t="s">
        <v>1539</v>
      </c>
      <c r="T175" s="362"/>
      <c r="U175" s="362"/>
      <c r="V175" s="362" t="s">
        <v>1540</v>
      </c>
      <c r="W175" s="362"/>
      <c r="X175" s="362"/>
      <c r="Y175" s="362" t="s">
        <v>45</v>
      </c>
      <c r="Z175" s="362" t="s">
        <v>90</v>
      </c>
      <c r="AA175" s="366" t="s">
        <v>90</v>
      </c>
      <c r="AB175" s="362" t="s">
        <v>90</v>
      </c>
      <c r="AC175" s="362"/>
      <c r="AD175" s="362"/>
      <c r="AE175" s="362"/>
      <c r="AF175" s="362"/>
      <c r="AG175" s="362"/>
      <c r="AH175" s="362"/>
      <c r="AI175" s="362" t="s">
        <v>7031</v>
      </c>
      <c r="AJ175" s="362" t="s">
        <v>34</v>
      </c>
      <c r="AK175" s="362" t="s">
        <v>39</v>
      </c>
      <c r="AL175" s="362"/>
      <c r="AM175" s="362"/>
      <c r="AN175" s="362"/>
      <c r="AO175" s="368">
        <v>45923</v>
      </c>
      <c r="AP175" s="361" t="s">
        <v>680</v>
      </c>
      <c r="AR175">
        <v>1</v>
      </c>
      <c r="AS175" t="s">
        <v>539</v>
      </c>
      <c r="AT175" t="s">
        <v>5840</v>
      </c>
    </row>
    <row r="176" spans="2:46" ht="15" customHeight="1" x14ac:dyDescent="0.35">
      <c r="B176" s="362">
        <v>645</v>
      </c>
      <c r="C176" s="362" t="s">
        <v>1963</v>
      </c>
      <c r="D176" s="362" t="s">
        <v>2</v>
      </c>
      <c r="E176" s="368">
        <v>45485</v>
      </c>
      <c r="F176" s="368"/>
      <c r="G176" s="368"/>
      <c r="H176" s="368"/>
      <c r="I176" s="362" t="s">
        <v>79</v>
      </c>
      <c r="J176" s="362" t="s">
        <v>1955</v>
      </c>
      <c r="K176" s="361" t="s">
        <v>1964</v>
      </c>
      <c r="L176" s="362"/>
      <c r="M176" s="362" t="s">
        <v>186</v>
      </c>
      <c r="N176" s="362" t="s">
        <v>9</v>
      </c>
      <c r="O176" s="362"/>
      <c r="P176" s="362" t="s">
        <v>90</v>
      </c>
      <c r="Q176" s="362" t="s">
        <v>90</v>
      </c>
      <c r="R176" s="362" t="s">
        <v>46</v>
      </c>
      <c r="S176" s="361" t="s">
        <v>90</v>
      </c>
      <c r="T176" s="362" t="s">
        <v>113</v>
      </c>
      <c r="U176" s="362" t="s">
        <v>1540</v>
      </c>
      <c r="V176" s="362" t="s">
        <v>1540</v>
      </c>
      <c r="W176" s="362"/>
      <c r="X176" s="362" t="s">
        <v>9</v>
      </c>
      <c r="Y176" s="362" t="s">
        <v>46</v>
      </c>
      <c r="Z176" s="362" t="s">
        <v>90</v>
      </c>
      <c r="AA176" s="366" t="s">
        <v>90</v>
      </c>
      <c r="AB176" s="362" t="s">
        <v>90</v>
      </c>
      <c r="AC176" s="362"/>
      <c r="AD176" s="362"/>
      <c r="AE176" s="362"/>
      <c r="AF176" s="362"/>
      <c r="AG176" s="362"/>
      <c r="AH176" s="362"/>
      <c r="AI176" s="362" t="s">
        <v>7031</v>
      </c>
      <c r="AJ176" s="362" t="s">
        <v>34</v>
      </c>
      <c r="AK176" s="362" t="s">
        <v>40</v>
      </c>
      <c r="AL176" s="362"/>
      <c r="AM176" s="362"/>
      <c r="AN176" s="362"/>
      <c r="AO176" s="362"/>
      <c r="AP176" s="361"/>
      <c r="AR176">
        <v>1</v>
      </c>
      <c r="AS176" t="s">
        <v>9</v>
      </c>
      <c r="AT176" t="s">
        <v>9</v>
      </c>
    </row>
    <row r="177" spans="2:46" ht="15" customHeight="1" x14ac:dyDescent="0.35">
      <c r="B177" s="362">
        <v>646</v>
      </c>
      <c r="C177" s="362" t="s">
        <v>1965</v>
      </c>
      <c r="D177" s="362" t="s">
        <v>2</v>
      </c>
      <c r="E177" s="368">
        <v>45485</v>
      </c>
      <c r="F177" s="368"/>
      <c r="G177" s="368"/>
      <c r="H177" s="368"/>
      <c r="I177" s="362" t="s">
        <v>79</v>
      </c>
      <c r="J177" s="362" t="s">
        <v>62</v>
      </c>
      <c r="K177" s="361" t="s">
        <v>1966</v>
      </c>
      <c r="L177" s="362"/>
      <c r="M177" s="362" t="s">
        <v>186</v>
      </c>
      <c r="N177" s="362" t="s">
        <v>9</v>
      </c>
      <c r="O177" s="362"/>
      <c r="P177" s="362" t="s">
        <v>90</v>
      </c>
      <c r="Q177" s="362" t="s">
        <v>90</v>
      </c>
      <c r="R177" s="362" t="s">
        <v>46</v>
      </c>
      <c r="S177" s="361" t="s">
        <v>90</v>
      </c>
      <c r="T177" s="362" t="s">
        <v>113</v>
      </c>
      <c r="U177" s="362" t="s">
        <v>1540</v>
      </c>
      <c r="V177" s="362" t="s">
        <v>1540</v>
      </c>
      <c r="W177" s="362"/>
      <c r="X177" s="362" t="s">
        <v>9</v>
      </c>
      <c r="Y177" s="362" t="s">
        <v>46</v>
      </c>
      <c r="Z177" s="362" t="s">
        <v>90</v>
      </c>
      <c r="AA177" s="366" t="s">
        <v>90</v>
      </c>
      <c r="AB177" s="362" t="s">
        <v>90</v>
      </c>
      <c r="AC177" s="362"/>
      <c r="AD177" s="362"/>
      <c r="AE177" s="362"/>
      <c r="AF177" s="362"/>
      <c r="AG177" s="362"/>
      <c r="AH177" s="362"/>
      <c r="AI177" s="362" t="s">
        <v>7031</v>
      </c>
      <c r="AJ177" s="362" t="s">
        <v>34</v>
      </c>
      <c r="AK177" s="362" t="s">
        <v>40</v>
      </c>
      <c r="AL177" s="362"/>
      <c r="AM177" s="362"/>
      <c r="AN177" s="362"/>
      <c r="AO177" s="362"/>
      <c r="AP177" s="361"/>
      <c r="AR177">
        <v>1</v>
      </c>
      <c r="AS177" t="s">
        <v>9</v>
      </c>
      <c r="AT177" t="s">
        <v>9</v>
      </c>
    </row>
    <row r="178" spans="2:46" ht="15" customHeight="1" x14ac:dyDescent="0.35">
      <c r="B178" s="362">
        <v>647</v>
      </c>
      <c r="C178" s="362" t="s">
        <v>1967</v>
      </c>
      <c r="D178" s="362" t="s">
        <v>2</v>
      </c>
      <c r="E178" s="368">
        <v>45485</v>
      </c>
      <c r="F178" s="368"/>
      <c r="G178" s="368"/>
      <c r="H178" s="368"/>
      <c r="I178" s="362" t="s">
        <v>79</v>
      </c>
      <c r="J178" s="362" t="s">
        <v>1955</v>
      </c>
      <c r="K178" s="361" t="s">
        <v>1968</v>
      </c>
      <c r="L178" s="362"/>
      <c r="M178" s="362" t="s">
        <v>186</v>
      </c>
      <c r="N178" s="362" t="s">
        <v>9</v>
      </c>
      <c r="O178" s="362"/>
      <c r="P178" s="362" t="s">
        <v>90</v>
      </c>
      <c r="Q178" s="362" t="s">
        <v>90</v>
      </c>
      <c r="R178" s="362" t="s">
        <v>46</v>
      </c>
      <c r="S178" s="361" t="s">
        <v>90</v>
      </c>
      <c r="T178" s="362" t="s">
        <v>113</v>
      </c>
      <c r="U178" s="362" t="s">
        <v>1540</v>
      </c>
      <c r="V178" s="362" t="s">
        <v>1540</v>
      </c>
      <c r="W178" s="362"/>
      <c r="X178" s="362" t="s">
        <v>9</v>
      </c>
      <c r="Y178" s="362" t="s">
        <v>46</v>
      </c>
      <c r="Z178" s="362" t="s">
        <v>90</v>
      </c>
      <c r="AA178" s="366" t="s">
        <v>90</v>
      </c>
      <c r="AB178" s="362" t="s">
        <v>90</v>
      </c>
      <c r="AC178" s="362"/>
      <c r="AD178" s="362"/>
      <c r="AE178" s="362"/>
      <c r="AF178" s="362"/>
      <c r="AG178" s="362"/>
      <c r="AH178" s="362"/>
      <c r="AI178" s="362" t="s">
        <v>7031</v>
      </c>
      <c r="AJ178" s="362" t="s">
        <v>34</v>
      </c>
      <c r="AK178" s="362" t="s">
        <v>40</v>
      </c>
      <c r="AL178" s="362"/>
      <c r="AM178" s="362"/>
      <c r="AN178" s="362"/>
      <c r="AO178" s="362"/>
      <c r="AP178" s="361"/>
      <c r="AR178">
        <v>1</v>
      </c>
      <c r="AS178" t="s">
        <v>9</v>
      </c>
      <c r="AT178" t="s">
        <v>9</v>
      </c>
    </row>
    <row r="179" spans="2:46" ht="15" customHeight="1" x14ac:dyDescent="0.35">
      <c r="B179" s="362">
        <v>648</v>
      </c>
      <c r="C179" s="362" t="s">
        <v>1969</v>
      </c>
      <c r="D179" s="362" t="s">
        <v>2</v>
      </c>
      <c r="E179" s="368">
        <v>45485</v>
      </c>
      <c r="F179" s="368"/>
      <c r="G179" s="368"/>
      <c r="H179" s="368"/>
      <c r="I179" s="362" t="s">
        <v>79</v>
      </c>
      <c r="J179" s="362" t="s">
        <v>90</v>
      </c>
      <c r="K179" s="361" t="s">
        <v>1970</v>
      </c>
      <c r="L179" s="362"/>
      <c r="M179" s="362" t="s">
        <v>186</v>
      </c>
      <c r="N179" s="362" t="s">
        <v>9</v>
      </c>
      <c r="O179" s="362"/>
      <c r="P179" s="362" t="s">
        <v>90</v>
      </c>
      <c r="Q179" s="362" t="s">
        <v>90</v>
      </c>
      <c r="R179" s="362" t="s">
        <v>46</v>
      </c>
      <c r="S179" s="361" t="s">
        <v>90</v>
      </c>
      <c r="T179" s="362" t="s">
        <v>113</v>
      </c>
      <c r="U179" s="362" t="s">
        <v>1540</v>
      </c>
      <c r="V179" s="362" t="s">
        <v>1540</v>
      </c>
      <c r="W179" s="362"/>
      <c r="X179" s="362" t="s">
        <v>9</v>
      </c>
      <c r="Y179" s="362" t="s">
        <v>46</v>
      </c>
      <c r="Z179" s="362" t="s">
        <v>90</v>
      </c>
      <c r="AA179" s="366" t="s">
        <v>90</v>
      </c>
      <c r="AB179" s="362" t="s">
        <v>90</v>
      </c>
      <c r="AC179" s="362"/>
      <c r="AD179" s="362"/>
      <c r="AE179" s="362"/>
      <c r="AF179" s="362"/>
      <c r="AG179" s="362"/>
      <c r="AH179" s="362"/>
      <c r="AI179" s="362" t="s">
        <v>7031</v>
      </c>
      <c r="AJ179" s="362" t="s">
        <v>34</v>
      </c>
      <c r="AK179" s="362" t="s">
        <v>40</v>
      </c>
      <c r="AL179" s="362"/>
      <c r="AM179" s="362"/>
      <c r="AN179" s="362"/>
      <c r="AO179" s="362"/>
      <c r="AP179" s="361"/>
      <c r="AR179">
        <v>1</v>
      </c>
      <c r="AS179" t="s">
        <v>9</v>
      </c>
      <c r="AT179" t="s">
        <v>9</v>
      </c>
    </row>
    <row r="180" spans="2:46" ht="15" customHeight="1" x14ac:dyDescent="0.35">
      <c r="B180" s="362">
        <v>649</v>
      </c>
      <c r="C180" s="362" t="s">
        <v>1971</v>
      </c>
      <c r="D180" s="362" t="s">
        <v>2</v>
      </c>
      <c r="E180" s="368">
        <v>45485</v>
      </c>
      <c r="F180" s="368"/>
      <c r="G180" s="368"/>
      <c r="H180" s="368"/>
      <c r="I180" s="362" t="s">
        <v>79</v>
      </c>
      <c r="J180" s="362" t="s">
        <v>1955</v>
      </c>
      <c r="K180" s="361" t="s">
        <v>1972</v>
      </c>
      <c r="L180" s="362"/>
      <c r="M180" s="362" t="s">
        <v>186</v>
      </c>
      <c r="N180" s="362" t="s">
        <v>9</v>
      </c>
      <c r="O180" s="362"/>
      <c r="P180" s="362" t="s">
        <v>90</v>
      </c>
      <c r="Q180" s="362" t="s">
        <v>90</v>
      </c>
      <c r="R180" s="362" t="s">
        <v>46</v>
      </c>
      <c r="S180" s="361" t="s">
        <v>90</v>
      </c>
      <c r="T180" s="362" t="s">
        <v>113</v>
      </c>
      <c r="U180" s="362" t="s">
        <v>1540</v>
      </c>
      <c r="V180" s="362" t="s">
        <v>1540</v>
      </c>
      <c r="W180" s="362"/>
      <c r="X180" s="362" t="s">
        <v>9</v>
      </c>
      <c r="Y180" s="362" t="s">
        <v>46</v>
      </c>
      <c r="Z180" s="362" t="s">
        <v>90</v>
      </c>
      <c r="AA180" s="366" t="s">
        <v>90</v>
      </c>
      <c r="AB180" s="362" t="s">
        <v>90</v>
      </c>
      <c r="AC180" s="362"/>
      <c r="AD180" s="362"/>
      <c r="AE180" s="362"/>
      <c r="AF180" s="362"/>
      <c r="AG180" s="362"/>
      <c r="AH180" s="362"/>
      <c r="AI180" s="362" t="s">
        <v>7031</v>
      </c>
      <c r="AJ180" s="362" t="s">
        <v>34</v>
      </c>
      <c r="AK180" s="362" t="s">
        <v>40</v>
      </c>
      <c r="AL180" s="362"/>
      <c r="AM180" s="362"/>
      <c r="AN180" s="362"/>
      <c r="AO180" s="362"/>
      <c r="AP180" s="361"/>
      <c r="AR180">
        <v>1</v>
      </c>
      <c r="AS180" t="s">
        <v>9</v>
      </c>
      <c r="AT180" t="s">
        <v>9</v>
      </c>
    </row>
    <row r="181" spans="2:46" ht="15" customHeight="1" x14ac:dyDescent="0.35">
      <c r="B181" s="362">
        <v>650</v>
      </c>
      <c r="C181" s="362" t="s">
        <v>1973</v>
      </c>
      <c r="D181" s="362" t="s">
        <v>2</v>
      </c>
      <c r="E181" s="368">
        <v>45485</v>
      </c>
      <c r="F181" s="368"/>
      <c r="G181" s="368"/>
      <c r="H181" s="368"/>
      <c r="I181" s="362" t="s">
        <v>79</v>
      </c>
      <c r="J181" s="362" t="s">
        <v>1955</v>
      </c>
      <c r="K181" s="361" t="s">
        <v>1974</v>
      </c>
      <c r="L181" s="362"/>
      <c r="M181" s="362" t="s">
        <v>186</v>
      </c>
      <c r="N181" s="362" t="s">
        <v>9</v>
      </c>
      <c r="O181" s="362"/>
      <c r="P181" s="362" t="s">
        <v>90</v>
      </c>
      <c r="Q181" s="362" t="s">
        <v>90</v>
      </c>
      <c r="R181" s="362" t="s">
        <v>46</v>
      </c>
      <c r="S181" s="361" t="s">
        <v>90</v>
      </c>
      <c r="T181" s="362" t="s">
        <v>113</v>
      </c>
      <c r="U181" s="362" t="s">
        <v>1540</v>
      </c>
      <c r="V181" s="362" t="s">
        <v>1540</v>
      </c>
      <c r="W181" s="362"/>
      <c r="X181" s="362" t="s">
        <v>9</v>
      </c>
      <c r="Y181" s="362" t="s">
        <v>46</v>
      </c>
      <c r="Z181" s="362" t="s">
        <v>90</v>
      </c>
      <c r="AA181" s="366" t="s">
        <v>90</v>
      </c>
      <c r="AB181" s="362" t="s">
        <v>90</v>
      </c>
      <c r="AC181" s="362"/>
      <c r="AD181" s="362"/>
      <c r="AE181" s="362"/>
      <c r="AF181" s="362"/>
      <c r="AG181" s="362"/>
      <c r="AH181" s="362"/>
      <c r="AI181" s="362" t="s">
        <v>7031</v>
      </c>
      <c r="AJ181" s="362" t="s">
        <v>34</v>
      </c>
      <c r="AK181" s="362" t="s">
        <v>40</v>
      </c>
      <c r="AL181" s="362"/>
      <c r="AM181" s="362"/>
      <c r="AN181" s="362"/>
      <c r="AO181" s="362"/>
      <c r="AP181" s="361"/>
      <c r="AR181">
        <v>1</v>
      </c>
      <c r="AS181" t="s">
        <v>9</v>
      </c>
      <c r="AT181" t="s">
        <v>9</v>
      </c>
    </row>
    <row r="182" spans="2:46" ht="15" customHeight="1" x14ac:dyDescent="0.35">
      <c r="B182" s="362">
        <v>651</v>
      </c>
      <c r="C182" s="362" t="s">
        <v>1975</v>
      </c>
      <c r="D182" s="362" t="s">
        <v>2</v>
      </c>
      <c r="E182" s="368">
        <v>45139</v>
      </c>
      <c r="F182" s="368"/>
      <c r="G182" s="368"/>
      <c r="H182" s="368"/>
      <c r="I182" s="362" t="s">
        <v>77</v>
      </c>
      <c r="J182" s="362" t="s">
        <v>1546</v>
      </c>
      <c r="K182" s="361" t="s">
        <v>1976</v>
      </c>
      <c r="L182" s="362"/>
      <c r="M182" s="362" t="s">
        <v>186</v>
      </c>
      <c r="N182" s="362" t="s">
        <v>1548</v>
      </c>
      <c r="O182" s="362"/>
      <c r="P182" s="362" t="s">
        <v>90</v>
      </c>
      <c r="Q182" s="362" t="s">
        <v>90</v>
      </c>
      <c r="R182" s="362" t="s">
        <v>8</v>
      </c>
      <c r="S182" s="361" t="s">
        <v>1977</v>
      </c>
      <c r="T182" s="362"/>
      <c r="U182" s="362"/>
      <c r="V182" s="362" t="s">
        <v>133</v>
      </c>
      <c r="W182" s="362"/>
      <c r="X182" s="362"/>
      <c r="Y182" s="362" t="s">
        <v>45</v>
      </c>
      <c r="Z182" s="362" t="s">
        <v>90</v>
      </c>
      <c r="AA182" s="366" t="s">
        <v>90</v>
      </c>
      <c r="AB182" s="362" t="s">
        <v>90</v>
      </c>
      <c r="AC182" s="362"/>
      <c r="AD182" s="362"/>
      <c r="AE182" s="362"/>
      <c r="AF182" s="362"/>
      <c r="AG182" s="362"/>
      <c r="AH182" s="362"/>
      <c r="AI182" s="362" t="s">
        <v>7027</v>
      </c>
      <c r="AJ182" s="362" t="s">
        <v>21</v>
      </c>
      <c r="AK182" s="362" t="s">
        <v>39</v>
      </c>
      <c r="AL182" s="362"/>
      <c r="AM182" s="362"/>
      <c r="AN182" s="362"/>
      <c r="AO182" s="368">
        <v>45924</v>
      </c>
      <c r="AP182" s="361" t="s">
        <v>1637</v>
      </c>
      <c r="AR182">
        <v>1</v>
      </c>
      <c r="AS182" t="s">
        <v>539</v>
      </c>
      <c r="AT182" t="s">
        <v>5840</v>
      </c>
    </row>
    <row r="183" spans="2:46" ht="15" customHeight="1" x14ac:dyDescent="0.35">
      <c r="B183" s="362">
        <v>652</v>
      </c>
      <c r="C183" s="362" t="s">
        <v>1978</v>
      </c>
      <c r="D183" s="362" t="s">
        <v>2</v>
      </c>
      <c r="E183" s="368">
        <v>45485</v>
      </c>
      <c r="F183" s="368"/>
      <c r="G183" s="368"/>
      <c r="H183" s="368"/>
      <c r="I183" s="362" t="s">
        <v>79</v>
      </c>
      <c r="J183" s="362" t="s">
        <v>63</v>
      </c>
      <c r="K183" s="361" t="s">
        <v>1979</v>
      </c>
      <c r="L183" s="362"/>
      <c r="M183" s="362" t="s">
        <v>186</v>
      </c>
      <c r="N183" s="362" t="s">
        <v>9</v>
      </c>
      <c r="O183" s="362"/>
      <c r="P183" s="362" t="s">
        <v>90</v>
      </c>
      <c r="Q183" s="362" t="s">
        <v>90</v>
      </c>
      <c r="R183" s="362" t="s">
        <v>46</v>
      </c>
      <c r="S183" s="361" t="s">
        <v>90</v>
      </c>
      <c r="T183" s="362" t="s">
        <v>113</v>
      </c>
      <c r="U183" s="362" t="s">
        <v>1540</v>
      </c>
      <c r="V183" s="362" t="s">
        <v>1540</v>
      </c>
      <c r="W183" s="362"/>
      <c r="X183" s="362" t="s">
        <v>9</v>
      </c>
      <c r="Y183" s="362" t="s">
        <v>46</v>
      </c>
      <c r="Z183" s="362" t="s">
        <v>90</v>
      </c>
      <c r="AA183" s="366" t="s">
        <v>90</v>
      </c>
      <c r="AB183" s="362" t="s">
        <v>90</v>
      </c>
      <c r="AC183" s="362"/>
      <c r="AD183" s="362"/>
      <c r="AE183" s="362"/>
      <c r="AF183" s="362"/>
      <c r="AG183" s="362"/>
      <c r="AH183" s="362"/>
      <c r="AI183" s="362" t="s">
        <v>7031</v>
      </c>
      <c r="AJ183" s="362" t="s">
        <v>34</v>
      </c>
      <c r="AK183" s="362" t="s">
        <v>40</v>
      </c>
      <c r="AL183" s="362"/>
      <c r="AM183" s="362"/>
      <c r="AN183" s="362"/>
      <c r="AO183" s="362"/>
      <c r="AP183" s="361"/>
      <c r="AR183">
        <v>1</v>
      </c>
      <c r="AS183" t="s">
        <v>9</v>
      </c>
      <c r="AT183" t="s">
        <v>9</v>
      </c>
    </row>
    <row r="184" spans="2:46" ht="15" customHeight="1" x14ac:dyDescent="0.35">
      <c r="B184" s="362">
        <v>653</v>
      </c>
      <c r="C184" s="362" t="s">
        <v>1980</v>
      </c>
      <c r="D184" s="362" t="s">
        <v>2</v>
      </c>
      <c r="E184" s="368">
        <v>45485</v>
      </c>
      <c r="F184" s="368"/>
      <c r="G184" s="368"/>
      <c r="H184" s="368"/>
      <c r="I184" s="362" t="s">
        <v>79</v>
      </c>
      <c r="J184" s="362" t="s">
        <v>63</v>
      </c>
      <c r="K184" s="361" t="s">
        <v>1981</v>
      </c>
      <c r="L184" s="362"/>
      <c r="M184" s="362" t="s">
        <v>186</v>
      </c>
      <c r="N184" s="362" t="s">
        <v>9</v>
      </c>
      <c r="O184" s="362"/>
      <c r="P184" s="362" t="s">
        <v>90</v>
      </c>
      <c r="Q184" s="362" t="s">
        <v>90</v>
      </c>
      <c r="R184" s="362" t="s">
        <v>46</v>
      </c>
      <c r="S184" s="361" t="s">
        <v>90</v>
      </c>
      <c r="T184" s="362" t="s">
        <v>113</v>
      </c>
      <c r="U184" s="362" t="s">
        <v>1540</v>
      </c>
      <c r="V184" s="362" t="s">
        <v>1540</v>
      </c>
      <c r="W184" s="362"/>
      <c r="X184" s="362" t="s">
        <v>9</v>
      </c>
      <c r="Y184" s="362" t="s">
        <v>46</v>
      </c>
      <c r="Z184" s="362" t="s">
        <v>90</v>
      </c>
      <c r="AA184" s="366" t="s">
        <v>90</v>
      </c>
      <c r="AB184" s="362" t="s">
        <v>90</v>
      </c>
      <c r="AC184" s="362"/>
      <c r="AD184" s="362"/>
      <c r="AE184" s="362"/>
      <c r="AF184" s="362"/>
      <c r="AG184" s="362"/>
      <c r="AH184" s="362"/>
      <c r="AI184" s="362" t="s">
        <v>7031</v>
      </c>
      <c r="AJ184" s="362" t="s">
        <v>34</v>
      </c>
      <c r="AK184" s="362" t="s">
        <v>40</v>
      </c>
      <c r="AL184" s="362"/>
      <c r="AM184" s="362"/>
      <c r="AN184" s="362"/>
      <c r="AO184" s="362"/>
      <c r="AP184" s="361"/>
      <c r="AR184">
        <v>1</v>
      </c>
      <c r="AS184" t="s">
        <v>9</v>
      </c>
      <c r="AT184" t="s">
        <v>9</v>
      </c>
    </row>
    <row r="185" spans="2:46" ht="15" customHeight="1" x14ac:dyDescent="0.35">
      <c r="B185" s="362">
        <v>654</v>
      </c>
      <c r="C185" s="362" t="s">
        <v>1982</v>
      </c>
      <c r="D185" s="362" t="s">
        <v>2</v>
      </c>
      <c r="E185" s="368">
        <v>45485</v>
      </c>
      <c r="F185" s="368"/>
      <c r="G185" s="368"/>
      <c r="H185" s="368"/>
      <c r="I185" s="362" t="s">
        <v>79</v>
      </c>
      <c r="J185" s="362" t="s">
        <v>62</v>
      </c>
      <c r="K185" s="361" t="s">
        <v>1983</v>
      </c>
      <c r="L185" s="362"/>
      <c r="M185" s="362" t="s">
        <v>186</v>
      </c>
      <c r="N185" s="362" t="s">
        <v>9</v>
      </c>
      <c r="O185" s="362"/>
      <c r="P185" s="362" t="s">
        <v>90</v>
      </c>
      <c r="Q185" s="362" t="s">
        <v>90</v>
      </c>
      <c r="R185" s="362" t="s">
        <v>46</v>
      </c>
      <c r="S185" s="361" t="s">
        <v>90</v>
      </c>
      <c r="T185" s="362" t="s">
        <v>113</v>
      </c>
      <c r="U185" s="362" t="s">
        <v>1540</v>
      </c>
      <c r="V185" s="362" t="s">
        <v>1540</v>
      </c>
      <c r="W185" s="362"/>
      <c r="X185" s="362" t="s">
        <v>9</v>
      </c>
      <c r="Y185" s="362" t="s">
        <v>46</v>
      </c>
      <c r="Z185" s="362" t="s">
        <v>90</v>
      </c>
      <c r="AA185" s="366" t="s">
        <v>90</v>
      </c>
      <c r="AB185" s="362" t="s">
        <v>90</v>
      </c>
      <c r="AC185" s="362"/>
      <c r="AD185" s="362"/>
      <c r="AE185" s="362"/>
      <c r="AF185" s="362"/>
      <c r="AG185" s="362"/>
      <c r="AH185" s="362"/>
      <c r="AI185" s="362" t="s">
        <v>7031</v>
      </c>
      <c r="AJ185" s="362" t="s">
        <v>34</v>
      </c>
      <c r="AK185" s="362" t="s">
        <v>40</v>
      </c>
      <c r="AL185" s="362"/>
      <c r="AM185" s="362"/>
      <c r="AN185" s="362"/>
      <c r="AO185" s="362"/>
      <c r="AP185" s="361"/>
      <c r="AR185">
        <v>1</v>
      </c>
      <c r="AS185" t="s">
        <v>9</v>
      </c>
      <c r="AT185" t="s">
        <v>9</v>
      </c>
    </row>
    <row r="186" spans="2:46" ht="15" customHeight="1" x14ac:dyDescent="0.35">
      <c r="B186" s="362">
        <v>655</v>
      </c>
      <c r="C186" s="362" t="s">
        <v>1984</v>
      </c>
      <c r="D186" s="362" t="s">
        <v>2</v>
      </c>
      <c r="E186" s="368">
        <v>45485</v>
      </c>
      <c r="F186" s="368"/>
      <c r="G186" s="368"/>
      <c r="H186" s="368"/>
      <c r="I186" s="362" t="s">
        <v>79</v>
      </c>
      <c r="J186" s="362" t="s">
        <v>90</v>
      </c>
      <c r="K186" s="361" t="s">
        <v>1985</v>
      </c>
      <c r="L186" s="362"/>
      <c r="M186" s="362" t="s">
        <v>186</v>
      </c>
      <c r="N186" s="362" t="s">
        <v>9</v>
      </c>
      <c r="O186" s="362"/>
      <c r="P186" s="362" t="s">
        <v>90</v>
      </c>
      <c r="Q186" s="362" t="s">
        <v>90</v>
      </c>
      <c r="R186" s="362" t="s">
        <v>46</v>
      </c>
      <c r="S186" s="361" t="s">
        <v>90</v>
      </c>
      <c r="T186" s="362" t="s">
        <v>113</v>
      </c>
      <c r="U186" s="362" t="s">
        <v>1540</v>
      </c>
      <c r="V186" s="362" t="s">
        <v>1540</v>
      </c>
      <c r="W186" s="362"/>
      <c r="X186" s="362" t="s">
        <v>9</v>
      </c>
      <c r="Y186" s="362" t="s">
        <v>46</v>
      </c>
      <c r="Z186" s="362" t="s">
        <v>90</v>
      </c>
      <c r="AA186" s="366" t="s">
        <v>90</v>
      </c>
      <c r="AB186" s="362" t="s">
        <v>90</v>
      </c>
      <c r="AC186" s="362"/>
      <c r="AD186" s="362"/>
      <c r="AE186" s="362"/>
      <c r="AF186" s="362"/>
      <c r="AG186" s="362"/>
      <c r="AH186" s="362"/>
      <c r="AI186" s="362" t="s">
        <v>7031</v>
      </c>
      <c r="AJ186" s="362" t="s">
        <v>34</v>
      </c>
      <c r="AK186" s="362" t="s">
        <v>40</v>
      </c>
      <c r="AL186" s="362"/>
      <c r="AM186" s="362"/>
      <c r="AN186" s="362"/>
      <c r="AO186" s="362"/>
      <c r="AP186" s="361"/>
      <c r="AR186">
        <v>1</v>
      </c>
      <c r="AS186" t="s">
        <v>9</v>
      </c>
      <c r="AT186" t="s">
        <v>9</v>
      </c>
    </row>
    <row r="187" spans="2:46" ht="15" customHeight="1" x14ac:dyDescent="0.35">
      <c r="B187" s="362">
        <v>656</v>
      </c>
      <c r="C187" s="362" t="s">
        <v>1986</v>
      </c>
      <c r="D187" s="362" t="s">
        <v>2</v>
      </c>
      <c r="E187" s="368">
        <v>45485</v>
      </c>
      <c r="F187" s="368"/>
      <c r="G187" s="368"/>
      <c r="H187" s="368"/>
      <c r="I187" s="362" t="s">
        <v>79</v>
      </c>
      <c r="J187" s="362" t="s">
        <v>90</v>
      </c>
      <c r="K187" s="361" t="s">
        <v>1987</v>
      </c>
      <c r="L187" s="362"/>
      <c r="M187" s="362" t="s">
        <v>186</v>
      </c>
      <c r="N187" s="362" t="s">
        <v>9</v>
      </c>
      <c r="O187" s="362"/>
      <c r="P187" s="362" t="s">
        <v>90</v>
      </c>
      <c r="Q187" s="362" t="s">
        <v>90</v>
      </c>
      <c r="R187" s="362" t="s">
        <v>46</v>
      </c>
      <c r="S187" s="361" t="s">
        <v>90</v>
      </c>
      <c r="T187" s="362" t="s">
        <v>113</v>
      </c>
      <c r="U187" s="362" t="s">
        <v>1540</v>
      </c>
      <c r="V187" s="362" t="s">
        <v>1540</v>
      </c>
      <c r="W187" s="362"/>
      <c r="X187" s="362" t="s">
        <v>9</v>
      </c>
      <c r="Y187" s="362" t="s">
        <v>46</v>
      </c>
      <c r="Z187" s="362" t="s">
        <v>90</v>
      </c>
      <c r="AA187" s="366" t="s">
        <v>90</v>
      </c>
      <c r="AB187" s="362" t="s">
        <v>90</v>
      </c>
      <c r="AC187" s="362"/>
      <c r="AD187" s="362"/>
      <c r="AE187" s="362"/>
      <c r="AF187" s="362"/>
      <c r="AG187" s="362"/>
      <c r="AH187" s="362"/>
      <c r="AI187" s="362" t="s">
        <v>7031</v>
      </c>
      <c r="AJ187" s="362" t="s">
        <v>34</v>
      </c>
      <c r="AK187" s="362" t="s">
        <v>40</v>
      </c>
      <c r="AL187" s="362"/>
      <c r="AM187" s="362"/>
      <c r="AN187" s="362"/>
      <c r="AO187" s="362"/>
      <c r="AP187" s="361"/>
      <c r="AR187">
        <v>1</v>
      </c>
      <c r="AS187" t="s">
        <v>9</v>
      </c>
      <c r="AT187" t="s">
        <v>9</v>
      </c>
    </row>
    <row r="188" spans="2:46" ht="15" customHeight="1" x14ac:dyDescent="0.35">
      <c r="B188" s="362">
        <v>657</v>
      </c>
      <c r="C188" s="362" t="s">
        <v>1988</v>
      </c>
      <c r="D188" s="362" t="s">
        <v>2</v>
      </c>
      <c r="E188" s="368">
        <v>45485</v>
      </c>
      <c r="F188" s="368"/>
      <c r="G188" s="368"/>
      <c r="H188" s="368"/>
      <c r="I188" s="362" t="s">
        <v>79</v>
      </c>
      <c r="J188" s="362" t="s">
        <v>90</v>
      </c>
      <c r="K188" s="361" t="s">
        <v>1989</v>
      </c>
      <c r="L188" s="362"/>
      <c r="M188" s="362" t="s">
        <v>186</v>
      </c>
      <c r="N188" s="362" t="s">
        <v>9</v>
      </c>
      <c r="O188" s="362"/>
      <c r="P188" s="362" t="s">
        <v>90</v>
      </c>
      <c r="Q188" s="362" t="s">
        <v>90</v>
      </c>
      <c r="R188" s="362" t="s">
        <v>8</v>
      </c>
      <c r="S188" s="361" t="s">
        <v>1539</v>
      </c>
      <c r="T188" s="362"/>
      <c r="U188" s="362"/>
      <c r="V188" s="362" t="s">
        <v>1540</v>
      </c>
      <c r="W188" s="362"/>
      <c r="X188" s="362"/>
      <c r="Y188" s="362" t="s">
        <v>45</v>
      </c>
      <c r="Z188" s="362" t="s">
        <v>90</v>
      </c>
      <c r="AA188" s="366" t="s">
        <v>90</v>
      </c>
      <c r="AB188" s="362" t="s">
        <v>90</v>
      </c>
      <c r="AC188" s="362"/>
      <c r="AD188" s="362"/>
      <c r="AE188" s="362"/>
      <c r="AF188" s="362"/>
      <c r="AG188" s="362"/>
      <c r="AH188" s="362"/>
      <c r="AI188" s="362" t="s">
        <v>7031</v>
      </c>
      <c r="AJ188" s="362" t="s">
        <v>34</v>
      </c>
      <c r="AK188" s="362" t="s">
        <v>39</v>
      </c>
      <c r="AL188" s="362"/>
      <c r="AM188" s="362"/>
      <c r="AN188" s="362"/>
      <c r="AO188" s="368">
        <v>45923</v>
      </c>
      <c r="AP188" s="361" t="s">
        <v>680</v>
      </c>
      <c r="AR188">
        <v>1</v>
      </c>
      <c r="AS188" t="s">
        <v>539</v>
      </c>
      <c r="AT188" t="s">
        <v>5840</v>
      </c>
    </row>
    <row r="189" spans="2:46" ht="15" customHeight="1" x14ac:dyDescent="0.35">
      <c r="B189" s="362">
        <v>658</v>
      </c>
      <c r="C189" s="362" t="s">
        <v>1990</v>
      </c>
      <c r="D189" s="362" t="s">
        <v>2</v>
      </c>
      <c r="E189" s="368">
        <v>45488</v>
      </c>
      <c r="F189" s="368"/>
      <c r="G189" s="368"/>
      <c r="H189" s="368"/>
      <c r="I189" s="362" t="s">
        <v>79</v>
      </c>
      <c r="J189" s="362" t="s">
        <v>90</v>
      </c>
      <c r="K189" s="361" t="s">
        <v>1991</v>
      </c>
      <c r="L189" s="362"/>
      <c r="M189" s="362" t="s">
        <v>186</v>
      </c>
      <c r="N189" s="362" t="s">
        <v>9</v>
      </c>
      <c r="O189" s="362"/>
      <c r="P189" s="362" t="s">
        <v>90</v>
      </c>
      <c r="Q189" s="362" t="s">
        <v>90</v>
      </c>
      <c r="R189" s="362" t="s">
        <v>46</v>
      </c>
      <c r="S189" s="361" t="s">
        <v>90</v>
      </c>
      <c r="T189" s="362" t="s">
        <v>113</v>
      </c>
      <c r="U189" s="362" t="s">
        <v>1540</v>
      </c>
      <c r="V189" s="362" t="s">
        <v>1540</v>
      </c>
      <c r="W189" s="362"/>
      <c r="X189" s="362" t="s">
        <v>9</v>
      </c>
      <c r="Y189" s="362" t="s">
        <v>46</v>
      </c>
      <c r="Z189" s="362" t="s">
        <v>90</v>
      </c>
      <c r="AA189" s="366" t="s">
        <v>90</v>
      </c>
      <c r="AB189" s="362" t="s">
        <v>90</v>
      </c>
      <c r="AC189" s="362"/>
      <c r="AD189" s="362"/>
      <c r="AE189" s="362"/>
      <c r="AF189" s="362"/>
      <c r="AG189" s="362"/>
      <c r="AH189" s="362"/>
      <c r="AI189" s="362" t="s">
        <v>7031</v>
      </c>
      <c r="AJ189" s="362" t="s">
        <v>34</v>
      </c>
      <c r="AK189" s="362" t="s">
        <v>40</v>
      </c>
      <c r="AL189" s="362"/>
      <c r="AM189" s="362"/>
      <c r="AN189" s="362"/>
      <c r="AO189" s="362"/>
      <c r="AP189" s="361"/>
      <c r="AR189">
        <v>1</v>
      </c>
      <c r="AS189" t="s">
        <v>9</v>
      </c>
      <c r="AT189" t="s">
        <v>9</v>
      </c>
    </row>
    <row r="190" spans="2:46" ht="15" customHeight="1" x14ac:dyDescent="0.35">
      <c r="B190" s="362">
        <v>659</v>
      </c>
      <c r="C190" s="362" t="s">
        <v>1992</v>
      </c>
      <c r="D190" s="362" t="s">
        <v>2</v>
      </c>
      <c r="E190" s="368">
        <v>45488</v>
      </c>
      <c r="F190" s="368"/>
      <c r="G190" s="368"/>
      <c r="H190" s="368"/>
      <c r="I190" s="362" t="s">
        <v>79</v>
      </c>
      <c r="J190" s="362" t="s">
        <v>90</v>
      </c>
      <c r="K190" s="361" t="s">
        <v>1993</v>
      </c>
      <c r="L190" s="362"/>
      <c r="M190" s="362" t="s">
        <v>186</v>
      </c>
      <c r="N190" s="362" t="s">
        <v>9</v>
      </c>
      <c r="O190" s="362"/>
      <c r="P190" s="362" t="s">
        <v>90</v>
      </c>
      <c r="Q190" s="362" t="s">
        <v>90</v>
      </c>
      <c r="R190" s="362" t="s">
        <v>46</v>
      </c>
      <c r="S190" s="361" t="s">
        <v>90</v>
      </c>
      <c r="T190" s="362" t="s">
        <v>113</v>
      </c>
      <c r="U190" s="362" t="s">
        <v>1540</v>
      </c>
      <c r="V190" s="362" t="s">
        <v>1540</v>
      </c>
      <c r="W190" s="362"/>
      <c r="X190" s="362" t="s">
        <v>9</v>
      </c>
      <c r="Y190" s="362" t="s">
        <v>46</v>
      </c>
      <c r="Z190" s="362" t="s">
        <v>90</v>
      </c>
      <c r="AA190" s="366" t="s">
        <v>90</v>
      </c>
      <c r="AB190" s="362" t="s">
        <v>90</v>
      </c>
      <c r="AC190" s="362"/>
      <c r="AD190" s="362"/>
      <c r="AE190" s="362"/>
      <c r="AF190" s="362"/>
      <c r="AG190" s="362"/>
      <c r="AH190" s="362"/>
      <c r="AI190" s="362" t="s">
        <v>7031</v>
      </c>
      <c r="AJ190" s="362" t="s">
        <v>34</v>
      </c>
      <c r="AK190" s="362" t="s">
        <v>40</v>
      </c>
      <c r="AL190" s="362"/>
      <c r="AM190" s="362"/>
      <c r="AN190" s="362"/>
      <c r="AO190" s="362"/>
      <c r="AP190" s="361"/>
      <c r="AR190">
        <v>1</v>
      </c>
      <c r="AS190" t="s">
        <v>9</v>
      </c>
      <c r="AT190" t="s">
        <v>9</v>
      </c>
    </row>
    <row r="191" spans="2:46" ht="15" customHeight="1" x14ac:dyDescent="0.35">
      <c r="B191" s="362">
        <v>660</v>
      </c>
      <c r="C191" s="362" t="s">
        <v>1994</v>
      </c>
      <c r="D191" s="362" t="s">
        <v>2</v>
      </c>
      <c r="E191" s="368">
        <v>45488</v>
      </c>
      <c r="F191" s="368"/>
      <c r="G191" s="368"/>
      <c r="H191" s="368"/>
      <c r="I191" s="362" t="s">
        <v>79</v>
      </c>
      <c r="J191" s="362" t="s">
        <v>90</v>
      </c>
      <c r="K191" s="361" t="s">
        <v>1995</v>
      </c>
      <c r="L191" s="362"/>
      <c r="M191" s="362" t="s">
        <v>186</v>
      </c>
      <c r="N191" s="362" t="s">
        <v>9</v>
      </c>
      <c r="O191" s="362"/>
      <c r="P191" s="362" t="s">
        <v>90</v>
      </c>
      <c r="Q191" s="362" t="s">
        <v>90</v>
      </c>
      <c r="R191" s="362" t="s">
        <v>46</v>
      </c>
      <c r="S191" s="361" t="s">
        <v>90</v>
      </c>
      <c r="T191" s="362" t="s">
        <v>113</v>
      </c>
      <c r="U191" s="362" t="s">
        <v>1540</v>
      </c>
      <c r="V191" s="362" t="s">
        <v>1540</v>
      </c>
      <c r="W191" s="362"/>
      <c r="X191" s="362" t="s">
        <v>9</v>
      </c>
      <c r="Y191" s="362" t="s">
        <v>46</v>
      </c>
      <c r="Z191" s="362" t="s">
        <v>90</v>
      </c>
      <c r="AA191" s="366" t="s">
        <v>90</v>
      </c>
      <c r="AB191" s="362" t="s">
        <v>90</v>
      </c>
      <c r="AC191" s="362"/>
      <c r="AD191" s="362"/>
      <c r="AE191" s="362"/>
      <c r="AF191" s="362"/>
      <c r="AG191" s="362"/>
      <c r="AH191" s="362"/>
      <c r="AI191" s="362" t="s">
        <v>7031</v>
      </c>
      <c r="AJ191" s="362" t="s">
        <v>34</v>
      </c>
      <c r="AK191" s="362" t="s">
        <v>40</v>
      </c>
      <c r="AL191" s="362"/>
      <c r="AM191" s="362"/>
      <c r="AN191" s="362"/>
      <c r="AO191" s="362"/>
      <c r="AP191" s="361"/>
      <c r="AR191">
        <v>1</v>
      </c>
      <c r="AS191" t="s">
        <v>9</v>
      </c>
      <c r="AT191" t="s">
        <v>9</v>
      </c>
    </row>
    <row r="192" spans="2:46" ht="15" customHeight="1" x14ac:dyDescent="0.35">
      <c r="B192" s="362">
        <v>661</v>
      </c>
      <c r="C192" s="362" t="s">
        <v>1996</v>
      </c>
      <c r="D192" s="362" t="s">
        <v>2</v>
      </c>
      <c r="E192" s="368">
        <v>45488</v>
      </c>
      <c r="F192" s="368"/>
      <c r="G192" s="368"/>
      <c r="H192" s="368"/>
      <c r="I192" s="362" t="s">
        <v>79</v>
      </c>
      <c r="J192" s="362" t="s">
        <v>90</v>
      </c>
      <c r="K192" s="361" t="s">
        <v>1997</v>
      </c>
      <c r="L192" s="362"/>
      <c r="M192" s="362" t="s">
        <v>186</v>
      </c>
      <c r="N192" s="362" t="s">
        <v>9</v>
      </c>
      <c r="O192" s="362"/>
      <c r="P192" s="362" t="s">
        <v>90</v>
      </c>
      <c r="Q192" s="362" t="s">
        <v>90</v>
      </c>
      <c r="R192" s="362" t="s">
        <v>46</v>
      </c>
      <c r="S192" s="361" t="s">
        <v>90</v>
      </c>
      <c r="T192" s="362" t="s">
        <v>113</v>
      </c>
      <c r="U192" s="362" t="s">
        <v>1540</v>
      </c>
      <c r="V192" s="362" t="s">
        <v>1540</v>
      </c>
      <c r="W192" s="362"/>
      <c r="X192" s="362" t="s">
        <v>9</v>
      </c>
      <c r="Y192" s="362" t="s">
        <v>46</v>
      </c>
      <c r="Z192" s="362" t="s">
        <v>90</v>
      </c>
      <c r="AA192" s="366" t="s">
        <v>90</v>
      </c>
      <c r="AB192" s="362" t="s">
        <v>90</v>
      </c>
      <c r="AC192" s="362"/>
      <c r="AD192" s="362"/>
      <c r="AE192" s="362"/>
      <c r="AF192" s="362"/>
      <c r="AG192" s="362"/>
      <c r="AH192" s="362"/>
      <c r="AI192" s="362" t="s">
        <v>7031</v>
      </c>
      <c r="AJ192" s="362" t="s">
        <v>34</v>
      </c>
      <c r="AK192" s="362" t="s">
        <v>40</v>
      </c>
      <c r="AL192" s="362"/>
      <c r="AM192" s="362"/>
      <c r="AN192" s="362"/>
      <c r="AO192" s="362"/>
      <c r="AP192" s="361"/>
      <c r="AR192">
        <v>1</v>
      </c>
      <c r="AS192" t="s">
        <v>9</v>
      </c>
      <c r="AT192" t="s">
        <v>9</v>
      </c>
    </row>
    <row r="193" spans="2:46" ht="15" customHeight="1" x14ac:dyDescent="0.35">
      <c r="B193" s="362">
        <v>662</v>
      </c>
      <c r="C193" s="362" t="s">
        <v>1998</v>
      </c>
      <c r="D193" s="362" t="s">
        <v>2</v>
      </c>
      <c r="E193" s="368">
        <v>45139</v>
      </c>
      <c r="F193" s="368"/>
      <c r="G193" s="368"/>
      <c r="H193" s="368"/>
      <c r="I193" s="362" t="s">
        <v>77</v>
      </c>
      <c r="J193" s="362" t="s">
        <v>1546</v>
      </c>
      <c r="K193" s="361" t="s">
        <v>1999</v>
      </c>
      <c r="L193" s="362"/>
      <c r="M193" s="362" t="s">
        <v>186</v>
      </c>
      <c r="N193" s="362" t="s">
        <v>1548</v>
      </c>
      <c r="O193" s="362"/>
      <c r="P193" s="362" t="s">
        <v>90</v>
      </c>
      <c r="Q193" s="362" t="s">
        <v>90</v>
      </c>
      <c r="R193" s="362" t="s">
        <v>8</v>
      </c>
      <c r="S193" s="361" t="s">
        <v>1736</v>
      </c>
      <c r="T193" s="362"/>
      <c r="U193" s="362"/>
      <c r="V193" s="362" t="s">
        <v>133</v>
      </c>
      <c r="W193" s="362"/>
      <c r="X193" s="362"/>
      <c r="Y193" s="362" t="s">
        <v>45</v>
      </c>
      <c r="Z193" s="362" t="s">
        <v>90</v>
      </c>
      <c r="AA193" s="366" t="s">
        <v>90</v>
      </c>
      <c r="AB193" s="362" t="s">
        <v>90</v>
      </c>
      <c r="AC193" s="362"/>
      <c r="AD193" s="362"/>
      <c r="AE193" s="362"/>
      <c r="AF193" s="362"/>
      <c r="AG193" s="362"/>
      <c r="AH193" s="362"/>
      <c r="AI193" s="362" t="s">
        <v>7027</v>
      </c>
      <c r="AJ193" s="362" t="s">
        <v>21</v>
      </c>
      <c r="AK193" s="362" t="s">
        <v>39</v>
      </c>
      <c r="AL193" s="362"/>
      <c r="AM193" s="362"/>
      <c r="AN193" s="362"/>
      <c r="AO193" s="368">
        <v>45924</v>
      </c>
      <c r="AP193" s="361" t="s">
        <v>2000</v>
      </c>
      <c r="AR193">
        <v>1</v>
      </c>
      <c r="AS193" t="s">
        <v>539</v>
      </c>
      <c r="AT193" t="s">
        <v>5840</v>
      </c>
    </row>
    <row r="194" spans="2:46" ht="15" customHeight="1" x14ac:dyDescent="0.35">
      <c r="B194" s="362">
        <v>663</v>
      </c>
      <c r="C194" s="362" t="s">
        <v>2001</v>
      </c>
      <c r="D194" s="362" t="s">
        <v>2</v>
      </c>
      <c r="E194" s="368">
        <v>45488</v>
      </c>
      <c r="F194" s="368"/>
      <c r="G194" s="368"/>
      <c r="H194" s="368"/>
      <c r="I194" s="362" t="s">
        <v>79</v>
      </c>
      <c r="J194" s="362" t="s">
        <v>90</v>
      </c>
      <c r="K194" s="361" t="s">
        <v>2002</v>
      </c>
      <c r="L194" s="362"/>
      <c r="M194" s="362" t="s">
        <v>186</v>
      </c>
      <c r="N194" s="362" t="s">
        <v>9</v>
      </c>
      <c r="O194" s="362"/>
      <c r="P194" s="362" t="s">
        <v>90</v>
      </c>
      <c r="Q194" s="362" t="s">
        <v>90</v>
      </c>
      <c r="R194" s="362" t="s">
        <v>8</v>
      </c>
      <c r="S194" s="361" t="s">
        <v>1539</v>
      </c>
      <c r="T194" s="362"/>
      <c r="U194" s="362"/>
      <c r="V194" s="362" t="s">
        <v>1540</v>
      </c>
      <c r="W194" s="362"/>
      <c r="X194" s="362"/>
      <c r="Y194" s="362" t="s">
        <v>45</v>
      </c>
      <c r="Z194" s="362" t="s">
        <v>90</v>
      </c>
      <c r="AA194" s="366" t="s">
        <v>90</v>
      </c>
      <c r="AB194" s="362" t="s">
        <v>90</v>
      </c>
      <c r="AC194" s="362"/>
      <c r="AD194" s="362"/>
      <c r="AE194" s="362"/>
      <c r="AF194" s="362"/>
      <c r="AG194" s="362"/>
      <c r="AH194" s="362"/>
      <c r="AI194" s="362" t="s">
        <v>7031</v>
      </c>
      <c r="AJ194" s="362" t="s">
        <v>34</v>
      </c>
      <c r="AK194" s="362" t="s">
        <v>39</v>
      </c>
      <c r="AL194" s="362"/>
      <c r="AM194" s="362"/>
      <c r="AN194" s="362"/>
      <c r="AO194" s="368">
        <v>45923</v>
      </c>
      <c r="AP194" s="361" t="s">
        <v>680</v>
      </c>
      <c r="AR194">
        <v>1</v>
      </c>
      <c r="AS194" t="s">
        <v>539</v>
      </c>
      <c r="AT194" t="s">
        <v>5840</v>
      </c>
    </row>
    <row r="195" spans="2:46" ht="15" customHeight="1" x14ac:dyDescent="0.35">
      <c r="B195" s="362">
        <v>664</v>
      </c>
      <c r="C195" s="362" t="s">
        <v>2003</v>
      </c>
      <c r="D195" s="362" t="s">
        <v>2</v>
      </c>
      <c r="E195" s="368">
        <v>45488</v>
      </c>
      <c r="F195" s="368"/>
      <c r="G195" s="368"/>
      <c r="H195" s="368"/>
      <c r="I195" s="362" t="s">
        <v>79</v>
      </c>
      <c r="J195" s="362" t="s">
        <v>90</v>
      </c>
      <c r="K195" s="361" t="s">
        <v>2004</v>
      </c>
      <c r="L195" s="362"/>
      <c r="M195" s="362" t="s">
        <v>186</v>
      </c>
      <c r="N195" s="362" t="s">
        <v>9</v>
      </c>
      <c r="O195" s="362"/>
      <c r="P195" s="362" t="s">
        <v>90</v>
      </c>
      <c r="Q195" s="362" t="s">
        <v>90</v>
      </c>
      <c r="R195" s="362" t="s">
        <v>8</v>
      </c>
      <c r="S195" s="361" t="s">
        <v>1539</v>
      </c>
      <c r="T195" s="362"/>
      <c r="U195" s="362"/>
      <c r="V195" s="362" t="s">
        <v>1540</v>
      </c>
      <c r="W195" s="362"/>
      <c r="X195" s="362"/>
      <c r="Y195" s="362" t="s">
        <v>45</v>
      </c>
      <c r="Z195" s="362" t="s">
        <v>90</v>
      </c>
      <c r="AA195" s="366" t="s">
        <v>90</v>
      </c>
      <c r="AB195" s="362" t="s">
        <v>90</v>
      </c>
      <c r="AC195" s="362"/>
      <c r="AD195" s="362"/>
      <c r="AE195" s="362"/>
      <c r="AF195" s="362"/>
      <c r="AG195" s="362"/>
      <c r="AH195" s="362"/>
      <c r="AI195" s="362" t="s">
        <v>7031</v>
      </c>
      <c r="AJ195" s="362" t="s">
        <v>34</v>
      </c>
      <c r="AK195" s="362" t="s">
        <v>39</v>
      </c>
      <c r="AL195" s="362"/>
      <c r="AM195" s="362"/>
      <c r="AN195" s="362"/>
      <c r="AO195" s="368">
        <v>45923</v>
      </c>
      <c r="AP195" s="361" t="s">
        <v>680</v>
      </c>
      <c r="AR195">
        <v>1</v>
      </c>
      <c r="AS195" t="s">
        <v>539</v>
      </c>
      <c r="AT195" t="s">
        <v>5840</v>
      </c>
    </row>
    <row r="196" spans="2:46" ht="15" customHeight="1" x14ac:dyDescent="0.35">
      <c r="B196" s="362">
        <v>665</v>
      </c>
      <c r="C196" s="362" t="s">
        <v>2005</v>
      </c>
      <c r="D196" s="362" t="s">
        <v>2</v>
      </c>
      <c r="E196" s="368">
        <v>45488</v>
      </c>
      <c r="F196" s="368"/>
      <c r="G196" s="368"/>
      <c r="H196" s="368"/>
      <c r="I196" s="362" t="s">
        <v>79</v>
      </c>
      <c r="J196" s="362" t="s">
        <v>90</v>
      </c>
      <c r="K196" s="361" t="s">
        <v>2006</v>
      </c>
      <c r="L196" s="362"/>
      <c r="M196" s="362" t="s">
        <v>186</v>
      </c>
      <c r="N196" s="362" t="s">
        <v>9</v>
      </c>
      <c r="O196" s="362"/>
      <c r="P196" s="362" t="s">
        <v>90</v>
      </c>
      <c r="Q196" s="362" t="s">
        <v>90</v>
      </c>
      <c r="R196" s="362" t="s">
        <v>8</v>
      </c>
      <c r="S196" s="361" t="s">
        <v>1539</v>
      </c>
      <c r="T196" s="362"/>
      <c r="U196" s="362"/>
      <c r="V196" s="362" t="s">
        <v>1540</v>
      </c>
      <c r="W196" s="362"/>
      <c r="X196" s="362"/>
      <c r="Y196" s="362" t="s">
        <v>45</v>
      </c>
      <c r="Z196" s="362" t="s">
        <v>90</v>
      </c>
      <c r="AA196" s="366" t="s">
        <v>90</v>
      </c>
      <c r="AB196" s="362" t="s">
        <v>90</v>
      </c>
      <c r="AC196" s="362"/>
      <c r="AD196" s="362"/>
      <c r="AE196" s="362"/>
      <c r="AF196" s="362"/>
      <c r="AG196" s="362"/>
      <c r="AH196" s="362"/>
      <c r="AI196" s="362" t="s">
        <v>7031</v>
      </c>
      <c r="AJ196" s="362" t="s">
        <v>34</v>
      </c>
      <c r="AK196" s="362" t="s">
        <v>39</v>
      </c>
      <c r="AL196" s="362"/>
      <c r="AM196" s="362"/>
      <c r="AN196" s="362"/>
      <c r="AO196" s="368">
        <v>45923</v>
      </c>
      <c r="AP196" s="361" t="s">
        <v>680</v>
      </c>
      <c r="AR196">
        <v>1</v>
      </c>
      <c r="AS196" t="s">
        <v>539</v>
      </c>
      <c r="AT196" t="s">
        <v>5840</v>
      </c>
    </row>
    <row r="197" spans="2:46" ht="15" customHeight="1" x14ac:dyDescent="0.35">
      <c r="B197" s="362">
        <v>666</v>
      </c>
      <c r="C197" s="362" t="s">
        <v>2007</v>
      </c>
      <c r="D197" s="362" t="s">
        <v>2</v>
      </c>
      <c r="E197" s="368">
        <v>45488</v>
      </c>
      <c r="F197" s="368"/>
      <c r="G197" s="368"/>
      <c r="H197" s="368"/>
      <c r="I197" s="362" t="s">
        <v>79</v>
      </c>
      <c r="J197" s="362" t="s">
        <v>90</v>
      </c>
      <c r="K197" s="361" t="s">
        <v>2008</v>
      </c>
      <c r="L197" s="362"/>
      <c r="M197" s="362" t="s">
        <v>186</v>
      </c>
      <c r="N197" s="362" t="s">
        <v>9</v>
      </c>
      <c r="O197" s="362"/>
      <c r="P197" s="362" t="s">
        <v>90</v>
      </c>
      <c r="Q197" s="362" t="s">
        <v>90</v>
      </c>
      <c r="R197" s="362" t="s">
        <v>46</v>
      </c>
      <c r="S197" s="361" t="s">
        <v>90</v>
      </c>
      <c r="T197" s="362" t="s">
        <v>113</v>
      </c>
      <c r="U197" s="362" t="s">
        <v>1540</v>
      </c>
      <c r="V197" s="362" t="s">
        <v>1540</v>
      </c>
      <c r="W197" s="362"/>
      <c r="X197" s="362" t="s">
        <v>9</v>
      </c>
      <c r="Y197" s="362" t="s">
        <v>46</v>
      </c>
      <c r="Z197" s="362" t="s">
        <v>90</v>
      </c>
      <c r="AA197" s="366" t="s">
        <v>90</v>
      </c>
      <c r="AB197" s="362" t="s">
        <v>90</v>
      </c>
      <c r="AC197" s="362"/>
      <c r="AD197" s="362"/>
      <c r="AE197" s="362"/>
      <c r="AF197" s="362"/>
      <c r="AG197" s="362"/>
      <c r="AH197" s="362"/>
      <c r="AI197" s="362" t="s">
        <v>7031</v>
      </c>
      <c r="AJ197" s="362" t="s">
        <v>34</v>
      </c>
      <c r="AK197" s="362" t="s">
        <v>40</v>
      </c>
      <c r="AL197" s="362"/>
      <c r="AM197" s="362"/>
      <c r="AN197" s="362"/>
      <c r="AO197" s="362"/>
      <c r="AP197" s="361"/>
      <c r="AR197">
        <v>1</v>
      </c>
      <c r="AS197" t="s">
        <v>9</v>
      </c>
      <c r="AT197" t="s">
        <v>9</v>
      </c>
    </row>
    <row r="198" spans="2:46" ht="15" customHeight="1" x14ac:dyDescent="0.35">
      <c r="B198" s="362">
        <v>667</v>
      </c>
      <c r="C198" s="362" t="s">
        <v>2009</v>
      </c>
      <c r="D198" s="362" t="s">
        <v>2</v>
      </c>
      <c r="E198" s="368">
        <v>45488</v>
      </c>
      <c r="F198" s="368"/>
      <c r="G198" s="368"/>
      <c r="H198" s="368"/>
      <c r="I198" s="362" t="s">
        <v>79</v>
      </c>
      <c r="J198" s="362" t="s">
        <v>90</v>
      </c>
      <c r="K198" s="361" t="s">
        <v>2010</v>
      </c>
      <c r="L198" s="362"/>
      <c r="M198" s="362" t="s">
        <v>186</v>
      </c>
      <c r="N198" s="362" t="s">
        <v>9</v>
      </c>
      <c r="O198" s="362"/>
      <c r="P198" s="362" t="s">
        <v>90</v>
      </c>
      <c r="Q198" s="362" t="s">
        <v>90</v>
      </c>
      <c r="R198" s="362" t="s">
        <v>46</v>
      </c>
      <c r="S198" s="361" t="s">
        <v>90</v>
      </c>
      <c r="T198" s="362" t="s">
        <v>113</v>
      </c>
      <c r="U198" s="362" t="s">
        <v>1540</v>
      </c>
      <c r="V198" s="362" t="s">
        <v>1540</v>
      </c>
      <c r="W198" s="362"/>
      <c r="X198" s="362" t="s">
        <v>9</v>
      </c>
      <c r="Y198" s="362" t="s">
        <v>46</v>
      </c>
      <c r="Z198" s="362" t="s">
        <v>90</v>
      </c>
      <c r="AA198" s="366" t="s">
        <v>90</v>
      </c>
      <c r="AB198" s="362" t="s">
        <v>90</v>
      </c>
      <c r="AC198" s="362"/>
      <c r="AD198" s="362"/>
      <c r="AE198" s="362"/>
      <c r="AF198" s="362"/>
      <c r="AG198" s="362"/>
      <c r="AH198" s="362"/>
      <c r="AI198" s="362" t="s">
        <v>7031</v>
      </c>
      <c r="AJ198" s="362" t="s">
        <v>34</v>
      </c>
      <c r="AK198" s="362" t="s">
        <v>40</v>
      </c>
      <c r="AL198" s="362"/>
      <c r="AM198" s="362"/>
      <c r="AN198" s="362"/>
      <c r="AO198" s="362"/>
      <c r="AP198" s="361"/>
      <c r="AR198">
        <v>1</v>
      </c>
      <c r="AS198" t="s">
        <v>9</v>
      </c>
      <c r="AT198" t="s">
        <v>9</v>
      </c>
    </row>
    <row r="199" spans="2:46" ht="15" customHeight="1" x14ac:dyDescent="0.35">
      <c r="B199" s="362">
        <v>668</v>
      </c>
      <c r="C199" s="362" t="s">
        <v>2011</v>
      </c>
      <c r="D199" s="362" t="s">
        <v>2</v>
      </c>
      <c r="E199" s="368">
        <v>45488</v>
      </c>
      <c r="F199" s="368"/>
      <c r="G199" s="368"/>
      <c r="H199" s="368"/>
      <c r="I199" s="362" t="s">
        <v>79</v>
      </c>
      <c r="J199" s="362" t="s">
        <v>90</v>
      </c>
      <c r="K199" s="361" t="s">
        <v>2012</v>
      </c>
      <c r="L199" s="362"/>
      <c r="M199" s="362" t="s">
        <v>186</v>
      </c>
      <c r="N199" s="362" t="s">
        <v>9</v>
      </c>
      <c r="O199" s="362"/>
      <c r="P199" s="362" t="s">
        <v>90</v>
      </c>
      <c r="Q199" s="362" t="s">
        <v>90</v>
      </c>
      <c r="R199" s="362" t="s">
        <v>46</v>
      </c>
      <c r="S199" s="361" t="s">
        <v>90</v>
      </c>
      <c r="T199" s="362" t="s">
        <v>113</v>
      </c>
      <c r="U199" s="362" t="s">
        <v>1540</v>
      </c>
      <c r="V199" s="362" t="s">
        <v>1540</v>
      </c>
      <c r="W199" s="362"/>
      <c r="X199" s="362" t="s">
        <v>9</v>
      </c>
      <c r="Y199" s="362" t="s">
        <v>46</v>
      </c>
      <c r="Z199" s="362" t="s">
        <v>90</v>
      </c>
      <c r="AA199" s="366" t="s">
        <v>90</v>
      </c>
      <c r="AB199" s="362" t="s">
        <v>90</v>
      </c>
      <c r="AC199" s="362"/>
      <c r="AD199" s="362"/>
      <c r="AE199" s="362"/>
      <c r="AF199" s="362"/>
      <c r="AG199" s="362"/>
      <c r="AH199" s="362"/>
      <c r="AI199" s="362" t="s">
        <v>7031</v>
      </c>
      <c r="AJ199" s="362" t="s">
        <v>34</v>
      </c>
      <c r="AK199" s="362" t="s">
        <v>40</v>
      </c>
      <c r="AL199" s="362"/>
      <c r="AM199" s="362"/>
      <c r="AN199" s="362"/>
      <c r="AO199" s="362"/>
      <c r="AP199" s="361"/>
      <c r="AR199">
        <v>1</v>
      </c>
      <c r="AS199" t="s">
        <v>9</v>
      </c>
      <c r="AT199" t="s">
        <v>9</v>
      </c>
    </row>
    <row r="200" spans="2:46" ht="15" customHeight="1" x14ac:dyDescent="0.35">
      <c r="B200" s="362">
        <v>669</v>
      </c>
      <c r="C200" s="362" t="s">
        <v>2013</v>
      </c>
      <c r="D200" s="362" t="s">
        <v>2</v>
      </c>
      <c r="E200" s="368">
        <v>45488</v>
      </c>
      <c r="F200" s="368"/>
      <c r="G200" s="368"/>
      <c r="H200" s="368"/>
      <c r="I200" s="362" t="s">
        <v>79</v>
      </c>
      <c r="J200" s="362" t="s">
        <v>90</v>
      </c>
      <c r="K200" s="361" t="s">
        <v>2014</v>
      </c>
      <c r="L200" s="362"/>
      <c r="M200" s="362" t="s">
        <v>186</v>
      </c>
      <c r="N200" s="362" t="s">
        <v>9</v>
      </c>
      <c r="O200" s="362"/>
      <c r="P200" s="362" t="s">
        <v>90</v>
      </c>
      <c r="Q200" s="362" t="s">
        <v>90</v>
      </c>
      <c r="R200" s="362" t="s">
        <v>46</v>
      </c>
      <c r="S200" s="361" t="s">
        <v>90</v>
      </c>
      <c r="T200" s="362" t="s">
        <v>113</v>
      </c>
      <c r="U200" s="362" t="s">
        <v>1540</v>
      </c>
      <c r="V200" s="362" t="s">
        <v>1540</v>
      </c>
      <c r="W200" s="362"/>
      <c r="X200" s="362" t="s">
        <v>9</v>
      </c>
      <c r="Y200" s="362" t="s">
        <v>46</v>
      </c>
      <c r="Z200" s="362" t="s">
        <v>90</v>
      </c>
      <c r="AA200" s="366" t="s">
        <v>90</v>
      </c>
      <c r="AB200" s="362" t="s">
        <v>90</v>
      </c>
      <c r="AC200" s="362"/>
      <c r="AD200" s="362"/>
      <c r="AE200" s="362"/>
      <c r="AF200" s="362"/>
      <c r="AG200" s="362"/>
      <c r="AH200" s="362"/>
      <c r="AI200" s="362" t="s">
        <v>7031</v>
      </c>
      <c r="AJ200" s="362" t="s">
        <v>34</v>
      </c>
      <c r="AK200" s="362" t="s">
        <v>40</v>
      </c>
      <c r="AL200" s="362"/>
      <c r="AM200" s="362"/>
      <c r="AN200" s="362"/>
      <c r="AO200" s="362"/>
      <c r="AP200" s="361"/>
      <c r="AR200">
        <v>1</v>
      </c>
      <c r="AS200" t="s">
        <v>9</v>
      </c>
      <c r="AT200" t="s">
        <v>9</v>
      </c>
    </row>
    <row r="201" spans="2:46" ht="15" customHeight="1" x14ac:dyDescent="0.35">
      <c r="B201" s="362">
        <v>670</v>
      </c>
      <c r="C201" s="362" t="s">
        <v>2015</v>
      </c>
      <c r="D201" s="362" t="s">
        <v>2</v>
      </c>
      <c r="E201" s="368">
        <v>45488</v>
      </c>
      <c r="F201" s="368"/>
      <c r="G201" s="368"/>
      <c r="H201" s="368"/>
      <c r="I201" s="362" t="s">
        <v>79</v>
      </c>
      <c r="J201" s="362" t="s">
        <v>90</v>
      </c>
      <c r="K201" s="361" t="s">
        <v>2016</v>
      </c>
      <c r="L201" s="362"/>
      <c r="M201" s="362" t="s">
        <v>186</v>
      </c>
      <c r="N201" s="362" t="s">
        <v>9</v>
      </c>
      <c r="O201" s="362"/>
      <c r="P201" s="362" t="s">
        <v>90</v>
      </c>
      <c r="Q201" s="362" t="s">
        <v>90</v>
      </c>
      <c r="R201" s="362" t="s">
        <v>1742</v>
      </c>
      <c r="S201" s="361" t="s">
        <v>1743</v>
      </c>
      <c r="T201" s="362" t="s">
        <v>113</v>
      </c>
      <c r="U201" s="362" t="s">
        <v>1540</v>
      </c>
      <c r="V201" s="362" t="s">
        <v>1540</v>
      </c>
      <c r="W201" s="362"/>
      <c r="X201" s="362"/>
      <c r="Y201" s="362" t="s">
        <v>45</v>
      </c>
      <c r="Z201" s="362" t="s">
        <v>90</v>
      </c>
      <c r="AA201" s="366" t="s">
        <v>90</v>
      </c>
      <c r="AB201" s="362" t="s">
        <v>90</v>
      </c>
      <c r="AC201" s="362"/>
      <c r="AD201" s="362"/>
      <c r="AE201" s="362"/>
      <c r="AF201" s="362"/>
      <c r="AG201" s="362"/>
      <c r="AH201" s="362"/>
      <c r="AI201" s="362" t="s">
        <v>7031</v>
      </c>
      <c r="AJ201" s="362" t="s">
        <v>34</v>
      </c>
      <c r="AK201" s="362" t="s">
        <v>39</v>
      </c>
      <c r="AL201" s="362"/>
      <c r="AM201" s="362"/>
      <c r="AN201" s="362"/>
      <c r="AO201" s="362"/>
      <c r="AP201" s="361" t="s">
        <v>1158</v>
      </c>
      <c r="AR201">
        <v>1</v>
      </c>
      <c r="AS201" t="s">
        <v>539</v>
      </c>
      <c r="AT201" t="s">
        <v>5840</v>
      </c>
    </row>
    <row r="202" spans="2:46" ht="15" customHeight="1" x14ac:dyDescent="0.35">
      <c r="B202" s="362">
        <v>671</v>
      </c>
      <c r="C202" s="362" t="s">
        <v>2017</v>
      </c>
      <c r="D202" s="362" t="s">
        <v>2</v>
      </c>
      <c r="E202" s="368">
        <v>45488</v>
      </c>
      <c r="F202" s="368"/>
      <c r="G202" s="368"/>
      <c r="H202" s="368"/>
      <c r="I202" s="362" t="s">
        <v>79</v>
      </c>
      <c r="J202" s="362" t="s">
        <v>90</v>
      </c>
      <c r="K202" s="361" t="s">
        <v>2018</v>
      </c>
      <c r="L202" s="362"/>
      <c r="M202" s="362" t="s">
        <v>186</v>
      </c>
      <c r="N202" s="362" t="s">
        <v>9</v>
      </c>
      <c r="O202" s="362"/>
      <c r="P202" s="362" t="s">
        <v>90</v>
      </c>
      <c r="Q202" s="362" t="s">
        <v>90</v>
      </c>
      <c r="R202" s="362" t="s">
        <v>8</v>
      </c>
      <c r="S202" s="361" t="s">
        <v>1539</v>
      </c>
      <c r="T202" s="362"/>
      <c r="U202" s="362"/>
      <c r="V202" s="362" t="s">
        <v>1540</v>
      </c>
      <c r="W202" s="362"/>
      <c r="X202" s="362"/>
      <c r="Y202" s="362" t="s">
        <v>45</v>
      </c>
      <c r="Z202" s="362" t="s">
        <v>90</v>
      </c>
      <c r="AA202" s="366" t="s">
        <v>90</v>
      </c>
      <c r="AB202" s="362" t="s">
        <v>90</v>
      </c>
      <c r="AC202" s="362"/>
      <c r="AD202" s="362"/>
      <c r="AE202" s="362"/>
      <c r="AF202" s="362"/>
      <c r="AG202" s="362"/>
      <c r="AH202" s="362"/>
      <c r="AI202" s="362" t="s">
        <v>7031</v>
      </c>
      <c r="AJ202" s="362" t="s">
        <v>34</v>
      </c>
      <c r="AK202" s="362" t="s">
        <v>39</v>
      </c>
      <c r="AL202" s="362"/>
      <c r="AM202" s="362"/>
      <c r="AN202" s="362"/>
      <c r="AO202" s="368">
        <v>45923</v>
      </c>
      <c r="AP202" s="361" t="s">
        <v>680</v>
      </c>
      <c r="AR202">
        <v>1</v>
      </c>
      <c r="AS202" t="s">
        <v>539</v>
      </c>
      <c r="AT202" t="s">
        <v>5840</v>
      </c>
    </row>
    <row r="203" spans="2:46" ht="15" customHeight="1" x14ac:dyDescent="0.35">
      <c r="B203" s="362">
        <v>672</v>
      </c>
      <c r="C203" s="362" t="s">
        <v>2019</v>
      </c>
      <c r="D203" s="362" t="s">
        <v>2</v>
      </c>
      <c r="E203" s="368">
        <v>45488</v>
      </c>
      <c r="F203" s="368"/>
      <c r="G203" s="368"/>
      <c r="H203" s="368"/>
      <c r="I203" s="362" t="s">
        <v>79</v>
      </c>
      <c r="J203" s="362" t="s">
        <v>90</v>
      </c>
      <c r="K203" s="361" t="s">
        <v>2020</v>
      </c>
      <c r="L203" s="362"/>
      <c r="M203" s="362" t="s">
        <v>186</v>
      </c>
      <c r="N203" s="362" t="s">
        <v>9</v>
      </c>
      <c r="O203" s="362"/>
      <c r="P203" s="362" t="s">
        <v>90</v>
      </c>
      <c r="Q203" s="362" t="s">
        <v>90</v>
      </c>
      <c r="R203" s="362" t="s">
        <v>1742</v>
      </c>
      <c r="S203" s="361" t="s">
        <v>1743</v>
      </c>
      <c r="T203" s="362" t="s">
        <v>113</v>
      </c>
      <c r="U203" s="362" t="s">
        <v>1540</v>
      </c>
      <c r="V203" s="362" t="s">
        <v>1540</v>
      </c>
      <c r="W203" s="362"/>
      <c r="X203" s="362"/>
      <c r="Y203" s="362" t="s">
        <v>45</v>
      </c>
      <c r="Z203" s="362" t="s">
        <v>90</v>
      </c>
      <c r="AA203" s="366" t="s">
        <v>90</v>
      </c>
      <c r="AB203" s="362" t="s">
        <v>90</v>
      </c>
      <c r="AC203" s="362"/>
      <c r="AD203" s="362"/>
      <c r="AE203" s="362"/>
      <c r="AF203" s="362"/>
      <c r="AG203" s="362"/>
      <c r="AH203" s="362"/>
      <c r="AI203" s="362" t="s">
        <v>7031</v>
      </c>
      <c r="AJ203" s="362" t="s">
        <v>34</v>
      </c>
      <c r="AK203" s="362" t="s">
        <v>39</v>
      </c>
      <c r="AL203" s="362"/>
      <c r="AM203" s="362"/>
      <c r="AN203" s="362"/>
      <c r="AO203" s="362"/>
      <c r="AP203" s="361" t="s">
        <v>1158</v>
      </c>
      <c r="AR203">
        <v>1</v>
      </c>
      <c r="AS203" t="s">
        <v>539</v>
      </c>
      <c r="AT203" t="s">
        <v>5840</v>
      </c>
    </row>
    <row r="204" spans="2:46" ht="15" customHeight="1" x14ac:dyDescent="0.35">
      <c r="B204" s="362">
        <v>673</v>
      </c>
      <c r="C204" s="362" t="s">
        <v>2021</v>
      </c>
      <c r="D204" s="362" t="s">
        <v>2</v>
      </c>
      <c r="E204" s="368">
        <v>45139</v>
      </c>
      <c r="F204" s="368"/>
      <c r="G204" s="368"/>
      <c r="H204" s="368"/>
      <c r="I204" s="362" t="s">
        <v>77</v>
      </c>
      <c r="J204" s="425" t="s">
        <v>1546</v>
      </c>
      <c r="K204" s="361" t="s">
        <v>2022</v>
      </c>
      <c r="L204" s="362"/>
      <c r="M204" s="362" t="s">
        <v>186</v>
      </c>
      <c r="N204" s="362" t="s">
        <v>1548</v>
      </c>
      <c r="O204" s="362"/>
      <c r="P204" s="362" t="s">
        <v>90</v>
      </c>
      <c r="Q204" s="362" t="s">
        <v>90</v>
      </c>
      <c r="R204" s="362" t="s">
        <v>1677</v>
      </c>
      <c r="S204" s="361" t="s">
        <v>2023</v>
      </c>
      <c r="T204" s="362"/>
      <c r="U204" s="362"/>
      <c r="V204" s="362" t="s">
        <v>133</v>
      </c>
      <c r="W204" s="362"/>
      <c r="X204" s="362" t="s">
        <v>9</v>
      </c>
      <c r="Y204" s="362" t="s">
        <v>9</v>
      </c>
      <c r="Z204" s="362" t="s">
        <v>90</v>
      </c>
      <c r="AA204" s="366" t="s">
        <v>90</v>
      </c>
      <c r="AB204" s="362" t="s">
        <v>90</v>
      </c>
      <c r="AC204" s="362"/>
      <c r="AD204" s="362"/>
      <c r="AE204" s="362"/>
      <c r="AF204" s="362"/>
      <c r="AG204" s="362"/>
      <c r="AH204" s="362"/>
      <c r="AI204" s="362" t="s">
        <v>7027</v>
      </c>
      <c r="AJ204" s="362" t="s">
        <v>21</v>
      </c>
      <c r="AK204" s="362" t="s">
        <v>40</v>
      </c>
      <c r="AL204" s="362"/>
      <c r="AM204" s="362"/>
      <c r="AN204" s="362"/>
      <c r="AO204" s="368">
        <v>45924</v>
      </c>
      <c r="AP204" s="361"/>
      <c r="AR204">
        <v>1</v>
      </c>
      <c r="AS204" t="s">
        <v>9</v>
      </c>
      <c r="AT204" t="s">
        <v>9</v>
      </c>
    </row>
    <row r="205" spans="2:46" ht="15" customHeight="1" x14ac:dyDescent="0.35">
      <c r="B205" s="362">
        <v>674</v>
      </c>
      <c r="C205" s="362" t="s">
        <v>2024</v>
      </c>
      <c r="D205" s="362" t="s">
        <v>2</v>
      </c>
      <c r="E205" s="368">
        <v>45488</v>
      </c>
      <c r="F205" s="368"/>
      <c r="G205" s="368"/>
      <c r="H205" s="368"/>
      <c r="I205" s="362" t="s">
        <v>79</v>
      </c>
      <c r="J205" s="362" t="s">
        <v>90</v>
      </c>
      <c r="K205" s="361" t="s">
        <v>2025</v>
      </c>
      <c r="L205" s="362"/>
      <c r="M205" s="362" t="s">
        <v>186</v>
      </c>
      <c r="N205" s="362" t="s">
        <v>9</v>
      </c>
      <c r="O205" s="362"/>
      <c r="P205" s="362" t="s">
        <v>90</v>
      </c>
      <c r="Q205" s="362" t="s">
        <v>90</v>
      </c>
      <c r="R205" s="362" t="s">
        <v>1742</v>
      </c>
      <c r="S205" s="361" t="s">
        <v>1743</v>
      </c>
      <c r="T205" s="362" t="s">
        <v>113</v>
      </c>
      <c r="U205" s="362" t="s">
        <v>1540</v>
      </c>
      <c r="V205" s="362" t="s">
        <v>1540</v>
      </c>
      <c r="W205" s="362"/>
      <c r="X205" s="362"/>
      <c r="Y205" s="362" t="s">
        <v>45</v>
      </c>
      <c r="Z205" s="362" t="s">
        <v>90</v>
      </c>
      <c r="AA205" s="366" t="s">
        <v>90</v>
      </c>
      <c r="AB205" s="362" t="s">
        <v>90</v>
      </c>
      <c r="AC205" s="362"/>
      <c r="AD205" s="362"/>
      <c r="AE205" s="362"/>
      <c r="AF205" s="362"/>
      <c r="AG205" s="362"/>
      <c r="AH205" s="362"/>
      <c r="AI205" s="362" t="s">
        <v>7031</v>
      </c>
      <c r="AJ205" s="362" t="s">
        <v>34</v>
      </c>
      <c r="AK205" s="362" t="s">
        <v>39</v>
      </c>
      <c r="AL205" s="362"/>
      <c r="AM205" s="362"/>
      <c r="AN205" s="362"/>
      <c r="AO205" s="362"/>
      <c r="AP205" s="361" t="s">
        <v>1158</v>
      </c>
      <c r="AR205">
        <v>1</v>
      </c>
      <c r="AS205" t="s">
        <v>539</v>
      </c>
      <c r="AT205" t="s">
        <v>5840</v>
      </c>
    </row>
    <row r="206" spans="2:46" ht="15" customHeight="1" x14ac:dyDescent="0.35">
      <c r="B206" s="362">
        <v>675</v>
      </c>
      <c r="C206" s="362" t="s">
        <v>2026</v>
      </c>
      <c r="D206" s="362" t="s">
        <v>2</v>
      </c>
      <c r="E206" s="368">
        <v>45488</v>
      </c>
      <c r="F206" s="368"/>
      <c r="G206" s="368"/>
      <c r="H206" s="368"/>
      <c r="I206" s="362" t="s">
        <v>79</v>
      </c>
      <c r="J206" s="362" t="s">
        <v>90</v>
      </c>
      <c r="K206" s="361" t="s">
        <v>2027</v>
      </c>
      <c r="L206" s="362"/>
      <c r="M206" s="362" t="s">
        <v>186</v>
      </c>
      <c r="N206" s="362" t="s">
        <v>9</v>
      </c>
      <c r="O206" s="362"/>
      <c r="P206" s="362" t="s">
        <v>90</v>
      </c>
      <c r="Q206" s="362" t="s">
        <v>90</v>
      </c>
      <c r="R206" s="362" t="s">
        <v>46</v>
      </c>
      <c r="S206" s="361" t="s">
        <v>90</v>
      </c>
      <c r="T206" s="362" t="s">
        <v>113</v>
      </c>
      <c r="U206" s="362" t="s">
        <v>1540</v>
      </c>
      <c r="V206" s="362" t="s">
        <v>1540</v>
      </c>
      <c r="W206" s="362"/>
      <c r="X206" s="362" t="s">
        <v>9</v>
      </c>
      <c r="Y206" s="362" t="s">
        <v>46</v>
      </c>
      <c r="Z206" s="362" t="s">
        <v>90</v>
      </c>
      <c r="AA206" s="366" t="s">
        <v>90</v>
      </c>
      <c r="AB206" s="362" t="s">
        <v>90</v>
      </c>
      <c r="AC206" s="362"/>
      <c r="AD206" s="362"/>
      <c r="AE206" s="362"/>
      <c r="AF206" s="362"/>
      <c r="AG206" s="362"/>
      <c r="AH206" s="362"/>
      <c r="AI206" s="362" t="s">
        <v>7031</v>
      </c>
      <c r="AJ206" s="362" t="s">
        <v>34</v>
      </c>
      <c r="AK206" s="362" t="s">
        <v>40</v>
      </c>
      <c r="AL206" s="362"/>
      <c r="AM206" s="362"/>
      <c r="AN206" s="362"/>
      <c r="AO206" s="362"/>
      <c r="AP206" s="361"/>
      <c r="AR206">
        <v>1</v>
      </c>
      <c r="AS206" t="s">
        <v>9</v>
      </c>
      <c r="AT206" t="s">
        <v>9</v>
      </c>
    </row>
    <row r="207" spans="2:46" ht="15" customHeight="1" x14ac:dyDescent="0.35">
      <c r="B207" s="362">
        <v>676</v>
      </c>
      <c r="C207" s="362" t="s">
        <v>2028</v>
      </c>
      <c r="D207" s="362" t="s">
        <v>2</v>
      </c>
      <c r="E207" s="368">
        <v>45495</v>
      </c>
      <c r="F207" s="368"/>
      <c r="G207" s="368"/>
      <c r="H207" s="368"/>
      <c r="I207" s="362" t="s">
        <v>76</v>
      </c>
      <c r="J207" s="362" t="s">
        <v>90</v>
      </c>
      <c r="K207" s="361" t="s">
        <v>2029</v>
      </c>
      <c r="L207" s="361"/>
      <c r="M207" s="362" t="s">
        <v>1689</v>
      </c>
      <c r="N207" s="362" t="s">
        <v>9</v>
      </c>
      <c r="O207" s="362"/>
      <c r="P207" s="362" t="s">
        <v>90</v>
      </c>
      <c r="Q207" s="362" t="s">
        <v>90</v>
      </c>
      <c r="R207" s="362"/>
      <c r="S207" s="361" t="s">
        <v>2030</v>
      </c>
      <c r="T207" s="361"/>
      <c r="U207" s="361"/>
      <c r="V207" s="362" t="s">
        <v>125</v>
      </c>
      <c r="W207" s="362"/>
      <c r="X207" s="362" t="s">
        <v>9</v>
      </c>
      <c r="Y207" s="362" t="s">
        <v>9</v>
      </c>
      <c r="Z207" s="362" t="s">
        <v>90</v>
      </c>
      <c r="AA207" s="366" t="s">
        <v>90</v>
      </c>
      <c r="AB207" s="362" t="s">
        <v>90</v>
      </c>
      <c r="AC207" s="362"/>
      <c r="AD207" s="362"/>
      <c r="AE207" s="362"/>
      <c r="AF207" s="362"/>
      <c r="AG207" s="362"/>
      <c r="AH207" s="362"/>
      <c r="AI207" s="362" t="s">
        <v>7034</v>
      </c>
      <c r="AJ207" s="362" t="s">
        <v>43</v>
      </c>
      <c r="AK207" s="362" t="s">
        <v>40</v>
      </c>
      <c r="AL207" s="362"/>
      <c r="AM207" s="362"/>
      <c r="AN207" s="362"/>
      <c r="AO207" s="362"/>
      <c r="AP207" s="361"/>
      <c r="AR207">
        <v>1</v>
      </c>
      <c r="AS207" t="s">
        <v>9</v>
      </c>
      <c r="AT207" t="s">
        <v>9</v>
      </c>
    </row>
    <row r="208" spans="2:46" ht="15" customHeight="1" x14ac:dyDescent="0.35">
      <c r="B208" s="362">
        <v>677</v>
      </c>
      <c r="C208" s="362" t="s">
        <v>2031</v>
      </c>
      <c r="D208" s="362" t="s">
        <v>2</v>
      </c>
      <c r="E208" s="368">
        <v>45495</v>
      </c>
      <c r="F208" s="368"/>
      <c r="G208" s="368"/>
      <c r="H208" s="368"/>
      <c r="I208" s="362" t="s">
        <v>79</v>
      </c>
      <c r="J208" s="362" t="s">
        <v>90</v>
      </c>
      <c r="K208" s="361" t="s">
        <v>2032</v>
      </c>
      <c r="L208" s="362"/>
      <c r="M208" s="362" t="s">
        <v>186</v>
      </c>
      <c r="N208" s="362" t="s">
        <v>9</v>
      </c>
      <c r="O208" s="362"/>
      <c r="P208" s="362" t="s">
        <v>90</v>
      </c>
      <c r="Q208" s="362" t="s">
        <v>90</v>
      </c>
      <c r="R208" s="362" t="s">
        <v>46</v>
      </c>
      <c r="S208" s="361" t="s">
        <v>90</v>
      </c>
      <c r="T208" s="362" t="s">
        <v>113</v>
      </c>
      <c r="U208" s="362" t="s">
        <v>1540</v>
      </c>
      <c r="V208" s="362" t="s">
        <v>1540</v>
      </c>
      <c r="W208" s="362"/>
      <c r="X208" s="362" t="s">
        <v>9</v>
      </c>
      <c r="Y208" s="362" t="s">
        <v>46</v>
      </c>
      <c r="Z208" s="362" t="s">
        <v>90</v>
      </c>
      <c r="AA208" s="366" t="s">
        <v>90</v>
      </c>
      <c r="AB208" s="362" t="s">
        <v>90</v>
      </c>
      <c r="AC208" s="362"/>
      <c r="AD208" s="362"/>
      <c r="AE208" s="362"/>
      <c r="AF208" s="362"/>
      <c r="AG208" s="362"/>
      <c r="AH208" s="362"/>
      <c r="AI208" s="362" t="s">
        <v>7031</v>
      </c>
      <c r="AJ208" s="362" t="s">
        <v>34</v>
      </c>
      <c r="AK208" s="362" t="s">
        <v>40</v>
      </c>
      <c r="AL208" s="362"/>
      <c r="AM208" s="362"/>
      <c r="AN208" s="362"/>
      <c r="AO208" s="362"/>
      <c r="AP208" s="361"/>
      <c r="AR208">
        <v>1</v>
      </c>
      <c r="AS208" t="s">
        <v>9</v>
      </c>
      <c r="AT208" t="s">
        <v>9</v>
      </c>
    </row>
    <row r="209" spans="2:46" ht="15" customHeight="1" x14ac:dyDescent="0.35">
      <c r="B209" s="362">
        <v>678</v>
      </c>
      <c r="C209" s="362" t="s">
        <v>2033</v>
      </c>
      <c r="D209" s="362" t="s">
        <v>2</v>
      </c>
      <c r="E209" s="368">
        <v>45495</v>
      </c>
      <c r="F209" s="368"/>
      <c r="G209" s="368"/>
      <c r="H209" s="368"/>
      <c r="I209" s="362" t="s">
        <v>79</v>
      </c>
      <c r="J209" s="362" t="s">
        <v>2034</v>
      </c>
      <c r="K209" s="361" t="s">
        <v>2035</v>
      </c>
      <c r="L209" s="362"/>
      <c r="M209" s="362" t="s">
        <v>186</v>
      </c>
      <c r="N209" s="362" t="s">
        <v>9</v>
      </c>
      <c r="O209" s="362"/>
      <c r="P209" s="362" t="s">
        <v>90</v>
      </c>
      <c r="Q209" s="362" t="s">
        <v>90</v>
      </c>
      <c r="R209" s="362" t="s">
        <v>46</v>
      </c>
      <c r="S209" s="361" t="s">
        <v>90</v>
      </c>
      <c r="T209" s="362" t="s">
        <v>113</v>
      </c>
      <c r="U209" s="362" t="s">
        <v>1540</v>
      </c>
      <c r="V209" s="362" t="s">
        <v>1540</v>
      </c>
      <c r="W209" s="362"/>
      <c r="X209" s="362" t="s">
        <v>9</v>
      </c>
      <c r="Y209" s="362" t="s">
        <v>46</v>
      </c>
      <c r="Z209" s="362" t="s">
        <v>90</v>
      </c>
      <c r="AA209" s="366" t="s">
        <v>90</v>
      </c>
      <c r="AB209" s="362" t="s">
        <v>90</v>
      </c>
      <c r="AC209" s="362"/>
      <c r="AD209" s="362"/>
      <c r="AE209" s="362"/>
      <c r="AF209" s="362"/>
      <c r="AG209" s="362"/>
      <c r="AH209" s="362"/>
      <c r="AI209" s="362" t="s">
        <v>7031</v>
      </c>
      <c r="AJ209" s="362" t="s">
        <v>34</v>
      </c>
      <c r="AK209" s="362" t="s">
        <v>40</v>
      </c>
      <c r="AL209" s="362"/>
      <c r="AM209" s="362"/>
      <c r="AN209" s="362"/>
      <c r="AO209" s="362"/>
      <c r="AP209" s="361"/>
      <c r="AR209">
        <v>1</v>
      </c>
      <c r="AS209" t="s">
        <v>9</v>
      </c>
      <c r="AT209" t="s">
        <v>9</v>
      </c>
    </row>
    <row r="210" spans="2:46" ht="15" customHeight="1" x14ac:dyDescent="0.35">
      <c r="B210" s="362">
        <v>679</v>
      </c>
      <c r="C210" s="362" t="s">
        <v>2036</v>
      </c>
      <c r="D210" s="362" t="s">
        <v>2</v>
      </c>
      <c r="E210" s="368">
        <v>45495</v>
      </c>
      <c r="F210" s="368"/>
      <c r="G210" s="368"/>
      <c r="H210" s="368"/>
      <c r="I210" s="362" t="s">
        <v>79</v>
      </c>
      <c r="J210" s="362" t="s">
        <v>90</v>
      </c>
      <c r="K210" s="361" t="s">
        <v>2037</v>
      </c>
      <c r="L210" s="362"/>
      <c r="M210" s="362" t="s">
        <v>186</v>
      </c>
      <c r="N210" s="362" t="s">
        <v>9</v>
      </c>
      <c r="O210" s="362"/>
      <c r="P210" s="362" t="s">
        <v>90</v>
      </c>
      <c r="Q210" s="362" t="s">
        <v>90</v>
      </c>
      <c r="R210" s="362" t="s">
        <v>8</v>
      </c>
      <c r="S210" s="361" t="s">
        <v>1539</v>
      </c>
      <c r="T210" s="362"/>
      <c r="U210" s="362"/>
      <c r="V210" s="362" t="s">
        <v>1540</v>
      </c>
      <c r="W210" s="362"/>
      <c r="X210" s="362"/>
      <c r="Y210" s="362" t="s">
        <v>45</v>
      </c>
      <c r="Z210" s="362" t="s">
        <v>90</v>
      </c>
      <c r="AA210" s="366" t="s">
        <v>90</v>
      </c>
      <c r="AB210" s="362" t="s">
        <v>90</v>
      </c>
      <c r="AC210" s="362"/>
      <c r="AD210" s="362"/>
      <c r="AE210" s="362"/>
      <c r="AF210" s="362"/>
      <c r="AG210" s="362"/>
      <c r="AH210" s="362"/>
      <c r="AI210" s="362" t="s">
        <v>7031</v>
      </c>
      <c r="AJ210" s="362" t="s">
        <v>34</v>
      </c>
      <c r="AK210" s="362" t="s">
        <v>39</v>
      </c>
      <c r="AL210" s="362"/>
      <c r="AM210" s="362"/>
      <c r="AN210" s="362"/>
      <c r="AO210" s="368">
        <v>45923</v>
      </c>
      <c r="AP210" s="361" t="s">
        <v>680</v>
      </c>
      <c r="AR210">
        <v>1</v>
      </c>
      <c r="AS210" t="s">
        <v>539</v>
      </c>
      <c r="AT210" t="s">
        <v>5840</v>
      </c>
    </row>
    <row r="211" spans="2:46" ht="15" customHeight="1" x14ac:dyDescent="0.35">
      <c r="B211" s="362">
        <v>680</v>
      </c>
      <c r="C211" s="362" t="s">
        <v>2038</v>
      </c>
      <c r="D211" s="362" t="s">
        <v>2</v>
      </c>
      <c r="E211" s="368">
        <v>45635</v>
      </c>
      <c r="F211" s="368"/>
      <c r="G211" s="368"/>
      <c r="H211" s="368"/>
      <c r="I211" s="362" t="s">
        <v>73</v>
      </c>
      <c r="J211" s="362" t="s">
        <v>90</v>
      </c>
      <c r="K211" s="361" t="s">
        <v>2039</v>
      </c>
      <c r="L211" s="362"/>
      <c r="M211" s="362" t="s">
        <v>186</v>
      </c>
      <c r="N211" s="362" t="s">
        <v>8</v>
      </c>
      <c r="O211" s="362"/>
      <c r="P211" s="362" t="s">
        <v>90</v>
      </c>
      <c r="Q211" s="362" t="s">
        <v>90</v>
      </c>
      <c r="R211" s="362" t="s">
        <v>8</v>
      </c>
      <c r="S211" s="361" t="s">
        <v>1539</v>
      </c>
      <c r="T211" s="362"/>
      <c r="U211" s="362"/>
      <c r="V211" s="362" t="s">
        <v>1540</v>
      </c>
      <c r="W211" s="362"/>
      <c r="X211" s="362"/>
      <c r="Y211" s="362" t="s">
        <v>45</v>
      </c>
      <c r="Z211" s="362" t="s">
        <v>90</v>
      </c>
      <c r="AA211" s="366" t="s">
        <v>90</v>
      </c>
      <c r="AB211" s="362" t="s">
        <v>90</v>
      </c>
      <c r="AC211" s="362"/>
      <c r="AD211" s="362"/>
      <c r="AE211" s="362"/>
      <c r="AF211" s="362"/>
      <c r="AG211" s="362"/>
      <c r="AH211" s="362"/>
      <c r="AI211" s="362" t="s">
        <v>7025</v>
      </c>
      <c r="AJ211" s="362" t="s">
        <v>13</v>
      </c>
      <c r="AK211" s="362" t="s">
        <v>39</v>
      </c>
      <c r="AL211" s="362"/>
      <c r="AM211" s="362"/>
      <c r="AN211" s="362"/>
      <c r="AO211" s="368">
        <v>45923</v>
      </c>
      <c r="AP211" s="361" t="s">
        <v>680</v>
      </c>
      <c r="AR211">
        <v>1</v>
      </c>
      <c r="AS211" t="s">
        <v>539</v>
      </c>
      <c r="AT211" t="s">
        <v>5841</v>
      </c>
    </row>
    <row r="212" spans="2:46" ht="15" customHeight="1" x14ac:dyDescent="0.35">
      <c r="B212" s="362">
        <v>681</v>
      </c>
      <c r="C212" s="362" t="s">
        <v>2040</v>
      </c>
      <c r="D212" s="362" t="s">
        <v>2</v>
      </c>
      <c r="E212" s="368">
        <v>45635</v>
      </c>
      <c r="F212" s="368"/>
      <c r="G212" s="368"/>
      <c r="H212" s="368"/>
      <c r="I212" s="362" t="s">
        <v>79</v>
      </c>
      <c r="J212" s="362" t="s">
        <v>90</v>
      </c>
      <c r="K212" s="361" t="s">
        <v>2041</v>
      </c>
      <c r="L212" s="362"/>
      <c r="M212" s="362" t="s">
        <v>186</v>
      </c>
      <c r="N212" s="362" t="s">
        <v>8</v>
      </c>
      <c r="O212" s="362"/>
      <c r="P212" s="362" t="s">
        <v>90</v>
      </c>
      <c r="Q212" s="362" t="s">
        <v>90</v>
      </c>
      <c r="R212" s="362" t="s">
        <v>8</v>
      </c>
      <c r="S212" s="361" t="s">
        <v>1539</v>
      </c>
      <c r="T212" s="362"/>
      <c r="U212" s="362"/>
      <c r="V212" s="362" t="s">
        <v>1540</v>
      </c>
      <c r="W212" s="362"/>
      <c r="X212" s="362"/>
      <c r="Y212" s="362" t="s">
        <v>45</v>
      </c>
      <c r="Z212" s="362" t="s">
        <v>90</v>
      </c>
      <c r="AA212" s="366" t="s">
        <v>90</v>
      </c>
      <c r="AB212" s="362" t="s">
        <v>90</v>
      </c>
      <c r="AC212" s="362"/>
      <c r="AD212" s="362"/>
      <c r="AE212" s="362"/>
      <c r="AF212" s="362"/>
      <c r="AG212" s="362"/>
      <c r="AH212" s="362"/>
      <c r="AI212" s="362" t="s">
        <v>7031</v>
      </c>
      <c r="AJ212" s="362" t="s">
        <v>34</v>
      </c>
      <c r="AK212" s="362" t="s">
        <v>39</v>
      </c>
      <c r="AL212" s="362"/>
      <c r="AM212" s="362"/>
      <c r="AN212" s="362"/>
      <c r="AO212" s="368">
        <v>45923</v>
      </c>
      <c r="AP212" s="361" t="s">
        <v>680</v>
      </c>
      <c r="AR212">
        <v>1</v>
      </c>
      <c r="AS212" t="s">
        <v>539</v>
      </c>
      <c r="AT212" t="s">
        <v>5841</v>
      </c>
    </row>
    <row r="213" spans="2:46" ht="15" customHeight="1" x14ac:dyDescent="0.35">
      <c r="B213" s="362">
        <v>682</v>
      </c>
      <c r="C213" s="362" t="s">
        <v>2042</v>
      </c>
      <c r="D213" s="362" t="s">
        <v>2</v>
      </c>
      <c r="E213" s="368">
        <v>45635</v>
      </c>
      <c r="F213" s="368"/>
      <c r="G213" s="368"/>
      <c r="H213" s="368"/>
      <c r="I213" s="362" t="s">
        <v>77</v>
      </c>
      <c r="J213" s="362" t="s">
        <v>90</v>
      </c>
      <c r="K213" s="361" t="s">
        <v>2043</v>
      </c>
      <c r="L213" s="362"/>
      <c r="M213" s="362" t="s">
        <v>186</v>
      </c>
      <c r="N213" s="362" t="s">
        <v>9</v>
      </c>
      <c r="O213" s="362"/>
      <c r="P213" s="362" t="s">
        <v>90</v>
      </c>
      <c r="Q213" s="362" t="s">
        <v>90</v>
      </c>
      <c r="R213" s="362" t="s">
        <v>46</v>
      </c>
      <c r="S213" s="361" t="s">
        <v>90</v>
      </c>
      <c r="T213" s="362"/>
      <c r="U213" s="362"/>
      <c r="V213" s="362" t="s">
        <v>133</v>
      </c>
      <c r="W213" s="362"/>
      <c r="X213" s="362" t="s">
        <v>9</v>
      </c>
      <c r="Y213" s="362" t="s">
        <v>46</v>
      </c>
      <c r="Z213" s="362" t="s">
        <v>90</v>
      </c>
      <c r="AA213" s="366" t="s">
        <v>90</v>
      </c>
      <c r="AB213" s="362" t="s">
        <v>90</v>
      </c>
      <c r="AC213" s="362"/>
      <c r="AD213" s="362"/>
      <c r="AE213" s="362"/>
      <c r="AF213" s="362"/>
      <c r="AG213" s="362"/>
      <c r="AH213" s="362"/>
      <c r="AI213" s="362" t="s">
        <v>7027</v>
      </c>
      <c r="AJ213" s="362" t="s">
        <v>21</v>
      </c>
      <c r="AK213" s="362" t="s">
        <v>40</v>
      </c>
      <c r="AL213" s="362"/>
      <c r="AM213" s="362"/>
      <c r="AN213" s="362"/>
      <c r="AO213" s="362"/>
      <c r="AP213" s="361"/>
      <c r="AR213">
        <v>1</v>
      </c>
      <c r="AS213" t="s">
        <v>9</v>
      </c>
      <c r="AT213" t="s">
        <v>9</v>
      </c>
    </row>
    <row r="214" spans="2:46" ht="15" customHeight="1" x14ac:dyDescent="0.35">
      <c r="B214" s="362">
        <v>683</v>
      </c>
      <c r="C214" s="362" t="s">
        <v>2044</v>
      </c>
      <c r="D214" s="362" t="s">
        <v>2</v>
      </c>
      <c r="E214" s="368">
        <v>45635</v>
      </c>
      <c r="F214" s="368"/>
      <c r="G214" s="368"/>
      <c r="H214" s="368"/>
      <c r="I214" s="362" t="s">
        <v>73</v>
      </c>
      <c r="J214" s="362" t="s">
        <v>90</v>
      </c>
      <c r="K214" s="361" t="s">
        <v>2045</v>
      </c>
      <c r="L214" s="362"/>
      <c r="M214" s="362" t="s">
        <v>186</v>
      </c>
      <c r="N214" s="362" t="s">
        <v>8</v>
      </c>
      <c r="O214" s="362"/>
      <c r="P214" s="362" t="s">
        <v>90</v>
      </c>
      <c r="Q214" s="362" t="s">
        <v>90</v>
      </c>
      <c r="R214" s="362" t="s">
        <v>1731</v>
      </c>
      <c r="S214" s="361" t="s">
        <v>1751</v>
      </c>
      <c r="T214" s="362" t="s">
        <v>113</v>
      </c>
      <c r="U214" s="362" t="s">
        <v>1540</v>
      </c>
      <c r="V214" s="362" t="s">
        <v>1540</v>
      </c>
      <c r="W214" s="362"/>
      <c r="X214" s="362" t="s">
        <v>9</v>
      </c>
      <c r="Y214" s="362" t="s">
        <v>9</v>
      </c>
      <c r="Z214" s="362" t="s">
        <v>90</v>
      </c>
      <c r="AA214" s="366" t="s">
        <v>90</v>
      </c>
      <c r="AB214" s="362" t="s">
        <v>90</v>
      </c>
      <c r="AC214" s="362"/>
      <c r="AD214" s="362"/>
      <c r="AE214" s="362"/>
      <c r="AF214" s="362"/>
      <c r="AG214" s="362"/>
      <c r="AH214" s="362"/>
      <c r="AI214" s="362" t="s">
        <v>7025</v>
      </c>
      <c r="AJ214" s="362" t="s">
        <v>13</v>
      </c>
      <c r="AK214" s="362" t="s">
        <v>40</v>
      </c>
      <c r="AL214" s="362"/>
      <c r="AM214" s="362"/>
      <c r="AN214" s="362"/>
      <c r="AO214" s="362"/>
      <c r="AP214" s="361"/>
      <c r="AR214">
        <v>1</v>
      </c>
      <c r="AS214" t="s">
        <v>9</v>
      </c>
      <c r="AT214" t="s">
        <v>9</v>
      </c>
    </row>
    <row r="215" spans="2:46" ht="15" customHeight="1" x14ac:dyDescent="0.35">
      <c r="B215" s="362">
        <v>684</v>
      </c>
      <c r="C215" s="362" t="s">
        <v>2046</v>
      </c>
      <c r="D215" s="362" t="s">
        <v>2</v>
      </c>
      <c r="E215" s="368">
        <v>45139</v>
      </c>
      <c r="F215" s="368"/>
      <c r="G215" s="368"/>
      <c r="H215" s="368"/>
      <c r="I215" s="362" t="s">
        <v>77</v>
      </c>
      <c r="J215" s="362" t="s">
        <v>1546</v>
      </c>
      <c r="K215" s="361" t="s">
        <v>2047</v>
      </c>
      <c r="L215" s="362"/>
      <c r="M215" s="362" t="s">
        <v>186</v>
      </c>
      <c r="N215" s="362" t="s">
        <v>1548</v>
      </c>
      <c r="O215" s="362"/>
      <c r="P215" s="362" t="s">
        <v>90</v>
      </c>
      <c r="Q215" s="362" t="s">
        <v>90</v>
      </c>
      <c r="R215" s="362" t="s">
        <v>8</v>
      </c>
      <c r="S215" s="361" t="s">
        <v>2048</v>
      </c>
      <c r="T215" s="362"/>
      <c r="U215" s="362"/>
      <c r="V215" s="362" t="s">
        <v>133</v>
      </c>
      <c r="W215" s="362"/>
      <c r="X215" s="362"/>
      <c r="Y215" s="362" t="s">
        <v>45</v>
      </c>
      <c r="Z215" s="362" t="s">
        <v>90</v>
      </c>
      <c r="AA215" s="366" t="s">
        <v>90</v>
      </c>
      <c r="AB215" s="362" t="s">
        <v>90</v>
      </c>
      <c r="AC215" s="362"/>
      <c r="AD215" s="362"/>
      <c r="AE215" s="362"/>
      <c r="AF215" s="362"/>
      <c r="AG215" s="362"/>
      <c r="AH215" s="362"/>
      <c r="AI215" s="362" t="s">
        <v>7027</v>
      </c>
      <c r="AJ215" s="362" t="s">
        <v>21</v>
      </c>
      <c r="AK215" s="362" t="s">
        <v>39</v>
      </c>
      <c r="AL215" s="362"/>
      <c r="AM215" s="362"/>
      <c r="AN215" s="362"/>
      <c r="AO215" s="368">
        <v>45924</v>
      </c>
      <c r="AP215" s="361" t="s">
        <v>2049</v>
      </c>
      <c r="AR215">
        <v>1</v>
      </c>
      <c r="AS215" t="s">
        <v>539</v>
      </c>
      <c r="AT215" t="s">
        <v>5840</v>
      </c>
    </row>
    <row r="216" spans="2:46" ht="15" customHeight="1" x14ac:dyDescent="0.35">
      <c r="B216" s="362">
        <v>685</v>
      </c>
      <c r="C216" s="362" t="s">
        <v>2050</v>
      </c>
      <c r="D216" s="362" t="s">
        <v>2</v>
      </c>
      <c r="E216" s="368">
        <v>45635</v>
      </c>
      <c r="F216" s="368" t="s">
        <v>1278</v>
      </c>
      <c r="G216" s="368"/>
      <c r="H216" s="368"/>
      <c r="I216" s="362" t="s">
        <v>73</v>
      </c>
      <c r="J216" s="362" t="s">
        <v>90</v>
      </c>
      <c r="K216" s="361" t="s">
        <v>2051</v>
      </c>
      <c r="L216" s="362"/>
      <c r="M216" s="362" t="s">
        <v>186</v>
      </c>
      <c r="N216" s="362" t="s">
        <v>8</v>
      </c>
      <c r="O216" s="362"/>
      <c r="P216" s="362" t="s">
        <v>90</v>
      </c>
      <c r="Q216" s="362" t="s">
        <v>90</v>
      </c>
      <c r="R216" s="362"/>
      <c r="S216" s="361" t="s">
        <v>2052</v>
      </c>
      <c r="T216" s="362"/>
      <c r="U216" s="362"/>
      <c r="V216" s="362" t="s">
        <v>1271</v>
      </c>
      <c r="W216" s="362"/>
      <c r="X216" s="362"/>
      <c r="Y216" s="362" t="s">
        <v>45</v>
      </c>
      <c r="Z216" s="362" t="s">
        <v>90</v>
      </c>
      <c r="AA216" s="366" t="s">
        <v>90</v>
      </c>
      <c r="AB216" s="362" t="s">
        <v>90</v>
      </c>
      <c r="AC216" s="362"/>
      <c r="AD216" s="362"/>
      <c r="AE216" s="362"/>
      <c r="AF216" s="362"/>
      <c r="AG216" s="362"/>
      <c r="AH216" s="362"/>
      <c r="AI216" s="362" t="s">
        <v>7025</v>
      </c>
      <c r="AJ216" s="362" t="s">
        <v>13</v>
      </c>
      <c r="AK216" s="362" t="s">
        <v>39</v>
      </c>
      <c r="AL216" s="362"/>
      <c r="AM216" s="362"/>
      <c r="AN216" s="362" t="s">
        <v>2053</v>
      </c>
      <c r="AO216" s="368">
        <v>45924</v>
      </c>
      <c r="AP216" s="361" t="s">
        <v>2054</v>
      </c>
      <c r="AR216">
        <v>1</v>
      </c>
      <c r="AS216" t="s">
        <v>539</v>
      </c>
      <c r="AT216" t="s">
        <v>5841</v>
      </c>
    </row>
    <row r="217" spans="2:46" ht="15" customHeight="1" x14ac:dyDescent="0.35">
      <c r="B217" s="362">
        <v>686</v>
      </c>
      <c r="C217" s="362" t="s">
        <v>2055</v>
      </c>
      <c r="D217" s="362" t="s">
        <v>2</v>
      </c>
      <c r="E217" s="368">
        <v>45635</v>
      </c>
      <c r="F217" s="368"/>
      <c r="G217" s="368"/>
      <c r="H217" s="368"/>
      <c r="I217" s="362" t="s">
        <v>73</v>
      </c>
      <c r="J217" s="362" t="s">
        <v>90</v>
      </c>
      <c r="K217" s="361" t="s">
        <v>2056</v>
      </c>
      <c r="L217" s="362"/>
      <c r="M217" s="362" t="s">
        <v>186</v>
      </c>
      <c r="N217" s="362" t="s">
        <v>8</v>
      </c>
      <c r="O217" s="362"/>
      <c r="P217" s="362" t="s">
        <v>90</v>
      </c>
      <c r="Q217" s="362" t="s">
        <v>90</v>
      </c>
      <c r="R217" s="362" t="s">
        <v>8</v>
      </c>
      <c r="S217" s="361" t="s">
        <v>1539</v>
      </c>
      <c r="T217" s="362"/>
      <c r="U217" s="362"/>
      <c r="V217" s="362" t="s">
        <v>1540</v>
      </c>
      <c r="W217" s="362"/>
      <c r="X217" s="362"/>
      <c r="Y217" s="362" t="s">
        <v>45</v>
      </c>
      <c r="Z217" s="362" t="s">
        <v>90</v>
      </c>
      <c r="AA217" s="366" t="s">
        <v>90</v>
      </c>
      <c r="AB217" s="362" t="s">
        <v>90</v>
      </c>
      <c r="AC217" s="362"/>
      <c r="AD217" s="362"/>
      <c r="AE217" s="362"/>
      <c r="AF217" s="362"/>
      <c r="AG217" s="362"/>
      <c r="AH217" s="362"/>
      <c r="AI217" s="362" t="s">
        <v>7025</v>
      </c>
      <c r="AJ217" s="362" t="s">
        <v>13</v>
      </c>
      <c r="AK217" s="362" t="s">
        <v>39</v>
      </c>
      <c r="AL217" s="362"/>
      <c r="AM217" s="362"/>
      <c r="AN217" s="362"/>
      <c r="AO217" s="368">
        <v>45923</v>
      </c>
      <c r="AP217" s="361" t="s">
        <v>680</v>
      </c>
      <c r="AR217">
        <v>1</v>
      </c>
      <c r="AS217" t="s">
        <v>539</v>
      </c>
      <c r="AT217" t="s">
        <v>5841</v>
      </c>
    </row>
    <row r="218" spans="2:46" ht="15" customHeight="1" x14ac:dyDescent="0.35">
      <c r="B218" s="362">
        <v>687</v>
      </c>
      <c r="C218" s="362" t="s">
        <v>2057</v>
      </c>
      <c r="D218" s="362" t="s">
        <v>2</v>
      </c>
      <c r="E218" s="368">
        <v>45635</v>
      </c>
      <c r="F218" s="368"/>
      <c r="G218" s="368"/>
      <c r="H218" s="368"/>
      <c r="I218" s="362" t="s">
        <v>73</v>
      </c>
      <c r="J218" s="362" t="s">
        <v>90</v>
      </c>
      <c r="K218" s="361" t="s">
        <v>2058</v>
      </c>
      <c r="L218" s="362"/>
      <c r="M218" s="362" t="s">
        <v>186</v>
      </c>
      <c r="N218" s="362" t="s">
        <v>8</v>
      </c>
      <c r="O218" s="362"/>
      <c r="P218" s="362" t="s">
        <v>90</v>
      </c>
      <c r="Q218" s="362" t="s">
        <v>90</v>
      </c>
      <c r="R218" s="362" t="s">
        <v>8</v>
      </c>
      <c r="S218" s="361" t="s">
        <v>1539</v>
      </c>
      <c r="T218" s="362"/>
      <c r="U218" s="362"/>
      <c r="V218" s="362" t="s">
        <v>1540</v>
      </c>
      <c r="W218" s="362"/>
      <c r="X218" s="362"/>
      <c r="Y218" s="362" t="s">
        <v>45</v>
      </c>
      <c r="Z218" s="362" t="s">
        <v>90</v>
      </c>
      <c r="AA218" s="366" t="s">
        <v>90</v>
      </c>
      <c r="AB218" s="362" t="s">
        <v>90</v>
      </c>
      <c r="AC218" s="362"/>
      <c r="AD218" s="362"/>
      <c r="AE218" s="362"/>
      <c r="AF218" s="362"/>
      <c r="AG218" s="362"/>
      <c r="AH218" s="362"/>
      <c r="AI218" s="362" t="s">
        <v>7025</v>
      </c>
      <c r="AJ218" s="362" t="s">
        <v>13</v>
      </c>
      <c r="AK218" s="362" t="s">
        <v>39</v>
      </c>
      <c r="AL218" s="362"/>
      <c r="AM218" s="362"/>
      <c r="AN218" s="362"/>
      <c r="AO218" s="368">
        <v>45923</v>
      </c>
      <c r="AP218" s="361" t="s">
        <v>680</v>
      </c>
      <c r="AR218">
        <v>1</v>
      </c>
      <c r="AS218" t="s">
        <v>539</v>
      </c>
      <c r="AT218" t="s">
        <v>5841</v>
      </c>
    </row>
    <row r="219" spans="2:46" ht="15" customHeight="1" x14ac:dyDescent="0.35">
      <c r="B219" s="362">
        <v>688</v>
      </c>
      <c r="C219" s="362" t="s">
        <v>2059</v>
      </c>
      <c r="D219" s="362" t="s">
        <v>2</v>
      </c>
      <c r="E219" s="368">
        <v>45635</v>
      </c>
      <c r="F219" s="368"/>
      <c r="G219" s="362" t="s">
        <v>63</v>
      </c>
      <c r="H219" s="362" t="s">
        <v>63</v>
      </c>
      <c r="I219" s="362" t="s">
        <v>63</v>
      </c>
      <c r="J219" s="362" t="s">
        <v>73</v>
      </c>
      <c r="K219" s="361" t="s">
        <v>2060</v>
      </c>
      <c r="L219" s="362"/>
      <c r="M219" s="362" t="s">
        <v>186</v>
      </c>
      <c r="N219" s="362" t="s">
        <v>9</v>
      </c>
      <c r="O219" s="362"/>
      <c r="P219" s="362" t="s">
        <v>90</v>
      </c>
      <c r="Q219" s="362" t="s">
        <v>90</v>
      </c>
      <c r="R219" s="362"/>
      <c r="S219" s="361"/>
      <c r="T219" s="362"/>
      <c r="U219" s="362"/>
      <c r="V219" s="362" t="s">
        <v>844</v>
      </c>
      <c r="W219" s="362"/>
      <c r="X219" s="362"/>
      <c r="Y219" s="362" t="s">
        <v>48</v>
      </c>
      <c r="Z219" s="362" t="s">
        <v>90</v>
      </c>
      <c r="AA219" s="366" t="s">
        <v>90</v>
      </c>
      <c r="AB219" s="362" t="s">
        <v>90</v>
      </c>
      <c r="AC219" s="362"/>
      <c r="AD219" s="362"/>
      <c r="AE219" s="362"/>
      <c r="AF219" s="362"/>
      <c r="AG219" s="362"/>
      <c r="AH219" s="362"/>
      <c r="AI219" s="362" t="s">
        <v>7035</v>
      </c>
      <c r="AJ219" s="362" t="s">
        <v>19</v>
      </c>
      <c r="AK219" s="362" t="s">
        <v>40</v>
      </c>
      <c r="AL219" s="362" t="s">
        <v>4410</v>
      </c>
      <c r="AM219" s="362">
        <v>0</v>
      </c>
      <c r="AN219" s="362"/>
      <c r="AO219" s="362"/>
      <c r="AP219" s="361" t="e">
        <v>#N/A</v>
      </c>
      <c r="AR219">
        <v>1</v>
      </c>
      <c r="AS219" t="s">
        <v>5839</v>
      </c>
      <c r="AT219" t="s">
        <v>5839</v>
      </c>
    </row>
    <row r="220" spans="2:46" ht="15" customHeight="1" x14ac:dyDescent="0.35">
      <c r="B220" s="362">
        <v>689</v>
      </c>
      <c r="C220" s="362" t="s">
        <v>2061</v>
      </c>
      <c r="D220" s="362" t="s">
        <v>2</v>
      </c>
      <c r="E220" s="368">
        <v>45635</v>
      </c>
      <c r="F220" s="368"/>
      <c r="G220" s="368"/>
      <c r="H220" s="368"/>
      <c r="I220" s="362" t="s">
        <v>65</v>
      </c>
      <c r="J220" s="362" t="s">
        <v>90</v>
      </c>
      <c r="K220" s="361" t="s">
        <v>2062</v>
      </c>
      <c r="L220" s="362"/>
      <c r="M220" s="362" t="s">
        <v>186</v>
      </c>
      <c r="N220" s="362" t="s">
        <v>8</v>
      </c>
      <c r="O220" s="362"/>
      <c r="P220" s="362" t="s">
        <v>90</v>
      </c>
      <c r="Q220" s="362" t="s">
        <v>90</v>
      </c>
      <c r="R220" s="362"/>
      <c r="S220" s="361" t="s">
        <v>90</v>
      </c>
      <c r="T220" s="362"/>
      <c r="U220" s="362"/>
      <c r="V220" s="362" t="s">
        <v>202</v>
      </c>
      <c r="W220" s="362"/>
      <c r="X220" s="362" t="s">
        <v>9</v>
      </c>
      <c r="Y220" s="362" t="s">
        <v>9</v>
      </c>
      <c r="Z220" s="362" t="s">
        <v>90</v>
      </c>
      <c r="AA220" s="366" t="s">
        <v>90</v>
      </c>
      <c r="AB220" s="362" t="s">
        <v>90</v>
      </c>
      <c r="AC220" s="362"/>
      <c r="AD220" s="362"/>
      <c r="AE220" s="362"/>
      <c r="AF220" s="362"/>
      <c r="AG220" s="362"/>
      <c r="AH220" s="362"/>
      <c r="AI220" s="362" t="s">
        <v>7032</v>
      </c>
      <c r="AJ220" s="362" t="s">
        <v>19</v>
      </c>
      <c r="AK220" s="362" t="s">
        <v>40</v>
      </c>
      <c r="AL220" s="362"/>
      <c r="AM220" s="362"/>
      <c r="AN220" s="362"/>
      <c r="AO220" s="362"/>
      <c r="AP220" s="361"/>
      <c r="AR220">
        <v>1</v>
      </c>
      <c r="AS220" t="s">
        <v>9</v>
      </c>
      <c r="AT220" t="s">
        <v>9</v>
      </c>
    </row>
    <row r="221" spans="2:46" ht="15" customHeight="1" x14ac:dyDescent="0.35">
      <c r="B221" s="362">
        <v>690</v>
      </c>
      <c r="C221" s="362" t="s">
        <v>2063</v>
      </c>
      <c r="D221" s="362" t="s">
        <v>2</v>
      </c>
      <c r="E221" s="368">
        <v>45635</v>
      </c>
      <c r="F221" s="368"/>
      <c r="G221" s="368"/>
      <c r="H221" s="368"/>
      <c r="I221" s="362" t="s">
        <v>62</v>
      </c>
      <c r="J221" s="362" t="s">
        <v>2064</v>
      </c>
      <c r="K221" s="361" t="s">
        <v>2065</v>
      </c>
      <c r="L221" s="362"/>
      <c r="M221" s="362" t="s">
        <v>186</v>
      </c>
      <c r="N221" s="362" t="s">
        <v>8</v>
      </c>
      <c r="O221" s="362"/>
      <c r="P221" s="362" t="s">
        <v>90</v>
      </c>
      <c r="Q221" s="362" t="s">
        <v>90</v>
      </c>
      <c r="R221" s="362"/>
      <c r="S221" s="361" t="s">
        <v>90</v>
      </c>
      <c r="T221" s="362"/>
      <c r="U221" s="362"/>
      <c r="V221" s="362" t="s">
        <v>824</v>
      </c>
      <c r="W221" s="362"/>
      <c r="X221" s="362"/>
      <c r="Y221" s="362" t="s">
        <v>48</v>
      </c>
      <c r="Z221" s="362" t="s">
        <v>90</v>
      </c>
      <c r="AA221" s="366" t="s">
        <v>90</v>
      </c>
      <c r="AB221" s="362" t="s">
        <v>90</v>
      </c>
      <c r="AC221" s="362"/>
      <c r="AD221" s="362"/>
      <c r="AE221" s="362"/>
      <c r="AF221" s="362"/>
      <c r="AG221" s="362"/>
      <c r="AH221" s="362"/>
      <c r="AI221" s="362" t="s">
        <v>7033</v>
      </c>
      <c r="AJ221" s="362" t="s">
        <v>19</v>
      </c>
      <c r="AK221" s="362" t="s">
        <v>40</v>
      </c>
      <c r="AL221" s="362"/>
      <c r="AM221" s="362"/>
      <c r="AN221" s="362"/>
      <c r="AO221" s="362"/>
      <c r="AP221" s="361" t="s">
        <v>1724</v>
      </c>
      <c r="AR221">
        <v>1</v>
      </c>
      <c r="AS221" t="s">
        <v>5839</v>
      </c>
      <c r="AT221" t="s">
        <v>5839</v>
      </c>
    </row>
    <row r="222" spans="2:46" ht="15" customHeight="1" x14ac:dyDescent="0.35">
      <c r="B222" s="362">
        <v>691</v>
      </c>
      <c r="C222" s="362" t="s">
        <v>2066</v>
      </c>
      <c r="D222" s="362" t="s">
        <v>2</v>
      </c>
      <c r="E222" s="368">
        <v>45635</v>
      </c>
      <c r="F222" s="368"/>
      <c r="G222" s="368"/>
      <c r="H222" s="368"/>
      <c r="I222" s="362" t="s">
        <v>73</v>
      </c>
      <c r="J222" s="362" t="s">
        <v>90</v>
      </c>
      <c r="K222" s="361" t="s">
        <v>2067</v>
      </c>
      <c r="L222" s="362"/>
      <c r="M222" s="362" t="s">
        <v>1689</v>
      </c>
      <c r="N222" s="362" t="s">
        <v>8</v>
      </c>
      <c r="O222" s="362"/>
      <c r="P222" s="362" t="s">
        <v>90</v>
      </c>
      <c r="Q222" s="362" t="s">
        <v>90</v>
      </c>
      <c r="R222" s="362" t="s">
        <v>8</v>
      </c>
      <c r="S222" s="361" t="s">
        <v>1539</v>
      </c>
      <c r="T222" s="362"/>
      <c r="U222" s="362"/>
      <c r="V222" s="362" t="s">
        <v>1540</v>
      </c>
      <c r="W222" s="362"/>
      <c r="X222" s="362"/>
      <c r="Y222" s="362" t="s">
        <v>45</v>
      </c>
      <c r="Z222" s="362" t="s">
        <v>90</v>
      </c>
      <c r="AA222" s="366" t="s">
        <v>90</v>
      </c>
      <c r="AB222" s="362" t="s">
        <v>90</v>
      </c>
      <c r="AC222" s="362"/>
      <c r="AD222" s="362"/>
      <c r="AE222" s="362"/>
      <c r="AF222" s="362"/>
      <c r="AG222" s="362"/>
      <c r="AH222" s="362"/>
      <c r="AI222" s="362" t="s">
        <v>7025</v>
      </c>
      <c r="AJ222" s="362" t="s">
        <v>13</v>
      </c>
      <c r="AK222" s="362" t="s">
        <v>39</v>
      </c>
      <c r="AL222" s="362"/>
      <c r="AM222" s="362"/>
      <c r="AN222" s="362"/>
      <c r="AO222" s="368">
        <v>45923</v>
      </c>
      <c r="AP222" s="361" t="s">
        <v>680</v>
      </c>
      <c r="AR222">
        <v>1</v>
      </c>
      <c r="AS222" t="s">
        <v>539</v>
      </c>
      <c r="AT222" t="s">
        <v>5841</v>
      </c>
    </row>
    <row r="223" spans="2:46" ht="15" customHeight="1" x14ac:dyDescent="0.35">
      <c r="B223" s="362">
        <v>692</v>
      </c>
      <c r="C223" s="362" t="s">
        <v>2068</v>
      </c>
      <c r="D223" s="362" t="s">
        <v>2</v>
      </c>
      <c r="E223" s="368">
        <v>45635</v>
      </c>
      <c r="F223" s="368" t="s">
        <v>1278</v>
      </c>
      <c r="G223" s="368"/>
      <c r="H223" s="368"/>
      <c r="I223" s="362" t="s">
        <v>73</v>
      </c>
      <c r="J223" s="362" t="s">
        <v>90</v>
      </c>
      <c r="K223" s="361" t="s">
        <v>2069</v>
      </c>
      <c r="L223" s="362"/>
      <c r="M223" s="362" t="s">
        <v>186</v>
      </c>
      <c r="N223" s="362" t="s">
        <v>8</v>
      </c>
      <c r="O223" s="362"/>
      <c r="P223" s="362" t="s">
        <v>90</v>
      </c>
      <c r="Q223" s="362" t="s">
        <v>90</v>
      </c>
      <c r="R223" s="362"/>
      <c r="S223" s="361" t="s">
        <v>2070</v>
      </c>
      <c r="T223" s="362"/>
      <c r="U223" s="362"/>
      <c r="V223" s="362" t="s">
        <v>1271</v>
      </c>
      <c r="W223" s="362"/>
      <c r="X223" s="362"/>
      <c r="Y223" s="362" t="s">
        <v>45</v>
      </c>
      <c r="Z223" s="362" t="s">
        <v>90</v>
      </c>
      <c r="AA223" s="366" t="s">
        <v>90</v>
      </c>
      <c r="AB223" s="362" t="s">
        <v>90</v>
      </c>
      <c r="AC223" s="362"/>
      <c r="AD223" s="362"/>
      <c r="AE223" s="362"/>
      <c r="AF223" s="362"/>
      <c r="AG223" s="362"/>
      <c r="AH223" s="362"/>
      <c r="AI223" s="362" t="s">
        <v>7025</v>
      </c>
      <c r="AJ223" s="362" t="s">
        <v>13</v>
      </c>
      <c r="AK223" s="362" t="s">
        <v>39</v>
      </c>
      <c r="AL223" s="362"/>
      <c r="AM223" s="362"/>
      <c r="AN223" s="362" t="s">
        <v>2071</v>
      </c>
      <c r="AO223" s="368">
        <v>45919</v>
      </c>
      <c r="AP223" s="361" t="s">
        <v>680</v>
      </c>
      <c r="AR223">
        <v>1</v>
      </c>
      <c r="AS223" t="s">
        <v>539</v>
      </c>
      <c r="AT223" t="s">
        <v>5841</v>
      </c>
    </row>
    <row r="224" spans="2:46" ht="15" customHeight="1" x14ac:dyDescent="0.35">
      <c r="B224" s="362">
        <v>693</v>
      </c>
      <c r="C224" s="362" t="s">
        <v>2072</v>
      </c>
      <c r="D224" s="362" t="s">
        <v>2</v>
      </c>
      <c r="E224" s="368">
        <v>45635</v>
      </c>
      <c r="F224" s="368"/>
      <c r="G224" s="362" t="s">
        <v>63</v>
      </c>
      <c r="H224" s="362" t="s">
        <v>63</v>
      </c>
      <c r="I224" s="362" t="s">
        <v>63</v>
      </c>
      <c r="J224" s="362" t="s">
        <v>32</v>
      </c>
      <c r="K224" s="361" t="s">
        <v>2073</v>
      </c>
      <c r="L224" s="362"/>
      <c r="M224" s="362" t="s">
        <v>186</v>
      </c>
      <c r="N224" s="362" t="s">
        <v>8</v>
      </c>
      <c r="O224" s="362"/>
      <c r="P224" s="362" t="s">
        <v>90</v>
      </c>
      <c r="Q224" s="362" t="s">
        <v>90</v>
      </c>
      <c r="R224" s="362"/>
      <c r="S224" s="361"/>
      <c r="T224" s="362"/>
      <c r="U224" s="362"/>
      <c r="V224" s="362" t="s">
        <v>844</v>
      </c>
      <c r="W224" s="362"/>
      <c r="X224" s="362"/>
      <c r="Y224" s="362" t="s">
        <v>48</v>
      </c>
      <c r="Z224" s="362" t="s">
        <v>90</v>
      </c>
      <c r="AA224" s="366" t="s">
        <v>90</v>
      </c>
      <c r="AB224" s="362" t="s">
        <v>90</v>
      </c>
      <c r="AC224" s="362"/>
      <c r="AD224" s="362"/>
      <c r="AE224" s="362"/>
      <c r="AF224" s="362"/>
      <c r="AG224" s="362"/>
      <c r="AH224" s="362"/>
      <c r="AI224" s="362" t="s">
        <v>7035</v>
      </c>
      <c r="AJ224" s="362" t="s">
        <v>19</v>
      </c>
      <c r="AK224" s="362" t="s">
        <v>40</v>
      </c>
      <c r="AL224" s="362" t="s">
        <v>4410</v>
      </c>
      <c r="AM224" s="362">
        <v>0</v>
      </c>
      <c r="AN224" s="362"/>
      <c r="AO224" s="362"/>
      <c r="AP224" s="361"/>
      <c r="AR224">
        <v>1</v>
      </c>
      <c r="AS224" t="s">
        <v>5839</v>
      </c>
      <c r="AT224" t="s">
        <v>5839</v>
      </c>
    </row>
    <row r="225" spans="2:46" ht="15" customHeight="1" x14ac:dyDescent="0.35">
      <c r="B225" s="362">
        <v>694</v>
      </c>
      <c r="C225" s="362" t="s">
        <v>2074</v>
      </c>
      <c r="D225" s="362" t="s">
        <v>2</v>
      </c>
      <c r="E225" s="368">
        <v>45635</v>
      </c>
      <c r="F225" s="368" t="s">
        <v>1278</v>
      </c>
      <c r="G225" s="368"/>
      <c r="H225" s="368"/>
      <c r="I225" s="362" t="s">
        <v>73</v>
      </c>
      <c r="J225" s="362" t="s">
        <v>90</v>
      </c>
      <c r="K225" s="361" t="s">
        <v>2075</v>
      </c>
      <c r="L225" s="362"/>
      <c r="M225" s="362" t="s">
        <v>186</v>
      </c>
      <c r="N225" s="362" t="s">
        <v>8</v>
      </c>
      <c r="O225" s="362"/>
      <c r="P225" s="362" t="s">
        <v>90</v>
      </c>
      <c r="Q225" s="362" t="s">
        <v>90</v>
      </c>
      <c r="R225" s="362"/>
      <c r="S225" s="361" t="s">
        <v>2076</v>
      </c>
      <c r="T225" s="362"/>
      <c r="U225" s="362"/>
      <c r="V225" s="362" t="s">
        <v>1271</v>
      </c>
      <c r="W225" s="362"/>
      <c r="X225" s="362"/>
      <c r="Y225" s="362" t="s">
        <v>45</v>
      </c>
      <c r="Z225" s="362" t="s">
        <v>90</v>
      </c>
      <c r="AA225" s="366" t="s">
        <v>90</v>
      </c>
      <c r="AB225" s="362" t="s">
        <v>90</v>
      </c>
      <c r="AC225" s="362"/>
      <c r="AD225" s="362"/>
      <c r="AE225" s="362"/>
      <c r="AF225" s="362"/>
      <c r="AG225" s="362"/>
      <c r="AH225" s="362"/>
      <c r="AI225" s="362" t="s">
        <v>7025</v>
      </c>
      <c r="AJ225" s="362" t="s">
        <v>13</v>
      </c>
      <c r="AK225" s="362" t="s">
        <v>39</v>
      </c>
      <c r="AL225" s="362"/>
      <c r="AM225" s="362"/>
      <c r="AN225" s="362" t="s">
        <v>1299</v>
      </c>
      <c r="AO225" s="368">
        <v>45919</v>
      </c>
      <c r="AP225" s="361" t="s">
        <v>680</v>
      </c>
      <c r="AR225">
        <v>1</v>
      </c>
      <c r="AS225" t="s">
        <v>539</v>
      </c>
      <c r="AT225" t="s">
        <v>5841</v>
      </c>
    </row>
    <row r="226" spans="2:46" ht="15" customHeight="1" x14ac:dyDescent="0.35">
      <c r="B226" s="362">
        <v>695</v>
      </c>
      <c r="C226" s="362" t="s">
        <v>2077</v>
      </c>
      <c r="D226" s="362" t="s">
        <v>2</v>
      </c>
      <c r="E226" s="368">
        <v>45019</v>
      </c>
      <c r="F226" s="368"/>
      <c r="G226" s="368"/>
      <c r="H226" s="368"/>
      <c r="I226" s="362" t="s">
        <v>76</v>
      </c>
      <c r="J226" s="362" t="s">
        <v>76</v>
      </c>
      <c r="K226" s="361" t="s">
        <v>2078</v>
      </c>
      <c r="L226" s="361"/>
      <c r="M226" s="362" t="s">
        <v>1689</v>
      </c>
      <c r="N226" s="362" t="s">
        <v>9</v>
      </c>
      <c r="O226" s="362"/>
      <c r="P226" s="362" t="s">
        <v>90</v>
      </c>
      <c r="Q226" s="362" t="s">
        <v>90</v>
      </c>
      <c r="R226" s="362"/>
      <c r="S226" s="361" t="s">
        <v>2030</v>
      </c>
      <c r="T226" s="361"/>
      <c r="U226" s="361"/>
      <c r="V226" s="362" t="s">
        <v>125</v>
      </c>
      <c r="W226" s="362"/>
      <c r="X226" s="362" t="s">
        <v>9</v>
      </c>
      <c r="Y226" s="362" t="s">
        <v>9</v>
      </c>
      <c r="Z226" s="362" t="s">
        <v>90</v>
      </c>
      <c r="AA226" s="366" t="s">
        <v>90</v>
      </c>
      <c r="AB226" s="362" t="s">
        <v>90</v>
      </c>
      <c r="AC226" s="362"/>
      <c r="AD226" s="362"/>
      <c r="AE226" s="362"/>
      <c r="AF226" s="362"/>
      <c r="AG226" s="362"/>
      <c r="AH226" s="362"/>
      <c r="AI226" s="362" t="s">
        <v>7034</v>
      </c>
      <c r="AJ226" s="362" t="s">
        <v>43</v>
      </c>
      <c r="AK226" s="362" t="s">
        <v>40</v>
      </c>
      <c r="AL226" s="362"/>
      <c r="AM226" s="362"/>
      <c r="AN226" s="362"/>
      <c r="AO226" s="362"/>
      <c r="AP226" s="361"/>
      <c r="AR226">
        <v>1</v>
      </c>
      <c r="AS226" t="s">
        <v>9</v>
      </c>
      <c r="AT226" t="s">
        <v>9</v>
      </c>
    </row>
    <row r="227" spans="2:46" ht="15" customHeight="1" x14ac:dyDescent="0.35">
      <c r="B227" s="362">
        <v>696</v>
      </c>
      <c r="C227" s="362" t="s">
        <v>2079</v>
      </c>
      <c r="D227" s="362" t="s">
        <v>2</v>
      </c>
      <c r="E227" s="368">
        <v>45139</v>
      </c>
      <c r="F227" s="368"/>
      <c r="G227" s="368"/>
      <c r="H227" s="368"/>
      <c r="I227" s="362" t="s">
        <v>77</v>
      </c>
      <c r="J227" s="362" t="s">
        <v>1546</v>
      </c>
      <c r="K227" s="361" t="s">
        <v>2080</v>
      </c>
      <c r="L227" s="362"/>
      <c r="M227" s="362" t="s">
        <v>186</v>
      </c>
      <c r="N227" s="362" t="s">
        <v>1548</v>
      </c>
      <c r="O227" s="362"/>
      <c r="P227" s="362" t="s">
        <v>90</v>
      </c>
      <c r="Q227" s="362" t="s">
        <v>90</v>
      </c>
      <c r="R227" s="362" t="s">
        <v>8</v>
      </c>
      <c r="S227" s="361" t="s">
        <v>2048</v>
      </c>
      <c r="T227" s="362"/>
      <c r="U227" s="362"/>
      <c r="V227" s="362" t="s">
        <v>133</v>
      </c>
      <c r="W227" s="362"/>
      <c r="X227" s="362"/>
      <c r="Y227" s="362" t="s">
        <v>45</v>
      </c>
      <c r="Z227" s="362" t="s">
        <v>90</v>
      </c>
      <c r="AA227" s="366" t="s">
        <v>90</v>
      </c>
      <c r="AB227" s="362" t="s">
        <v>90</v>
      </c>
      <c r="AC227" s="362"/>
      <c r="AD227" s="362"/>
      <c r="AE227" s="362"/>
      <c r="AF227" s="362"/>
      <c r="AG227" s="362"/>
      <c r="AH227" s="362"/>
      <c r="AI227" s="362" t="s">
        <v>7027</v>
      </c>
      <c r="AJ227" s="362" t="s">
        <v>21</v>
      </c>
      <c r="AK227" s="362" t="s">
        <v>39</v>
      </c>
      <c r="AL227" s="362"/>
      <c r="AM227" s="362"/>
      <c r="AN227" s="362"/>
      <c r="AO227" s="368">
        <v>45924</v>
      </c>
      <c r="AP227" s="361" t="s">
        <v>2081</v>
      </c>
      <c r="AR227">
        <v>1</v>
      </c>
      <c r="AS227" t="s">
        <v>539</v>
      </c>
      <c r="AT227" t="s">
        <v>5840</v>
      </c>
    </row>
    <row r="228" spans="2:46" ht="15" customHeight="1" x14ac:dyDescent="0.35">
      <c r="B228" s="362">
        <v>697</v>
      </c>
      <c r="C228" s="362" t="s">
        <v>2082</v>
      </c>
      <c r="D228" s="362" t="s">
        <v>2</v>
      </c>
      <c r="E228" s="368">
        <v>45635</v>
      </c>
      <c r="F228" s="368"/>
      <c r="G228" s="368"/>
      <c r="H228" s="368"/>
      <c r="I228" s="362" t="s">
        <v>73</v>
      </c>
      <c r="J228" s="362" t="s">
        <v>90</v>
      </c>
      <c r="K228" s="361" t="s">
        <v>2083</v>
      </c>
      <c r="L228" s="362"/>
      <c r="M228" s="362" t="s">
        <v>186</v>
      </c>
      <c r="N228" s="362" t="s">
        <v>9</v>
      </c>
      <c r="O228" s="362"/>
      <c r="P228" s="362" t="s">
        <v>90</v>
      </c>
      <c r="Q228" s="362" t="s">
        <v>90</v>
      </c>
      <c r="R228" s="362" t="s">
        <v>46</v>
      </c>
      <c r="S228" s="361" t="s">
        <v>90</v>
      </c>
      <c r="T228" s="362" t="s">
        <v>113</v>
      </c>
      <c r="U228" s="362" t="s">
        <v>1540</v>
      </c>
      <c r="V228" s="362" t="s">
        <v>1540</v>
      </c>
      <c r="W228" s="362"/>
      <c r="X228" s="362" t="s">
        <v>9</v>
      </c>
      <c r="Y228" s="362" t="s">
        <v>46</v>
      </c>
      <c r="Z228" s="362" t="s">
        <v>90</v>
      </c>
      <c r="AA228" s="366" t="s">
        <v>90</v>
      </c>
      <c r="AB228" s="362" t="s">
        <v>90</v>
      </c>
      <c r="AC228" s="362"/>
      <c r="AD228" s="362"/>
      <c r="AE228" s="362"/>
      <c r="AF228" s="362"/>
      <c r="AG228" s="362"/>
      <c r="AH228" s="362"/>
      <c r="AI228" s="362" t="s">
        <v>7025</v>
      </c>
      <c r="AJ228" s="362" t="s">
        <v>13</v>
      </c>
      <c r="AK228" s="362" t="s">
        <v>40</v>
      </c>
      <c r="AL228" s="362"/>
      <c r="AM228" s="362"/>
      <c r="AN228" s="362"/>
      <c r="AO228" s="362"/>
      <c r="AP228" s="361"/>
      <c r="AR228">
        <v>1</v>
      </c>
      <c r="AS228" t="s">
        <v>9</v>
      </c>
      <c r="AT228" t="s">
        <v>9</v>
      </c>
    </row>
    <row r="229" spans="2:46" ht="15" customHeight="1" x14ac:dyDescent="0.35">
      <c r="B229" s="362">
        <v>698</v>
      </c>
      <c r="C229" s="362" t="s">
        <v>2084</v>
      </c>
      <c r="D229" s="362" t="s">
        <v>2</v>
      </c>
      <c r="E229" s="368">
        <v>45635</v>
      </c>
      <c r="F229" s="368"/>
      <c r="G229" s="368"/>
      <c r="H229" s="368"/>
      <c r="I229" s="362" t="s">
        <v>73</v>
      </c>
      <c r="J229" s="362" t="s">
        <v>90</v>
      </c>
      <c r="K229" s="361" t="s">
        <v>2085</v>
      </c>
      <c r="L229" s="362"/>
      <c r="M229" s="362" t="s">
        <v>186</v>
      </c>
      <c r="N229" s="362" t="s">
        <v>8</v>
      </c>
      <c r="O229" s="362"/>
      <c r="P229" s="362" t="s">
        <v>90</v>
      </c>
      <c r="Q229" s="362" t="s">
        <v>90</v>
      </c>
      <c r="R229" s="362" t="s">
        <v>2086</v>
      </c>
      <c r="S229" s="361" t="s">
        <v>1751</v>
      </c>
      <c r="T229" s="362" t="s">
        <v>113</v>
      </c>
      <c r="U229" s="362" t="s">
        <v>1540</v>
      </c>
      <c r="V229" s="362" t="s">
        <v>1540</v>
      </c>
      <c r="W229" s="362"/>
      <c r="X229" s="362" t="s">
        <v>9</v>
      </c>
      <c r="Y229" s="362" t="s">
        <v>9</v>
      </c>
      <c r="Z229" s="362" t="s">
        <v>90</v>
      </c>
      <c r="AA229" s="366" t="s">
        <v>90</v>
      </c>
      <c r="AB229" s="362" t="s">
        <v>90</v>
      </c>
      <c r="AC229" s="362"/>
      <c r="AD229" s="362"/>
      <c r="AE229" s="362"/>
      <c r="AF229" s="362"/>
      <c r="AG229" s="362"/>
      <c r="AH229" s="362"/>
      <c r="AI229" s="362" t="s">
        <v>7025</v>
      </c>
      <c r="AJ229" s="362" t="s">
        <v>13</v>
      </c>
      <c r="AK229" s="362" t="s">
        <v>40</v>
      </c>
      <c r="AL229" s="362"/>
      <c r="AM229" s="362"/>
      <c r="AN229" s="362"/>
      <c r="AO229" s="362"/>
      <c r="AP229" s="361"/>
      <c r="AR229">
        <v>1</v>
      </c>
      <c r="AS229" t="s">
        <v>9</v>
      </c>
      <c r="AT229" t="s">
        <v>9</v>
      </c>
    </row>
    <row r="230" spans="2:46" ht="15" customHeight="1" x14ac:dyDescent="0.35">
      <c r="B230" s="362">
        <v>699</v>
      </c>
      <c r="C230" s="362" t="s">
        <v>2087</v>
      </c>
      <c r="D230" s="362" t="s">
        <v>2</v>
      </c>
      <c r="E230" s="368">
        <v>45635</v>
      </c>
      <c r="F230" s="368"/>
      <c r="G230" s="368"/>
      <c r="H230" s="368"/>
      <c r="I230" s="362" t="s">
        <v>73</v>
      </c>
      <c r="J230" s="362" t="s">
        <v>90</v>
      </c>
      <c r="K230" s="361" t="s">
        <v>2088</v>
      </c>
      <c r="L230" s="362"/>
      <c r="M230" s="362" t="s">
        <v>186</v>
      </c>
      <c r="N230" s="362" t="s">
        <v>8</v>
      </c>
      <c r="O230" s="362"/>
      <c r="P230" s="362" t="s">
        <v>90</v>
      </c>
      <c r="Q230" s="362" t="s">
        <v>90</v>
      </c>
      <c r="R230" s="362" t="s">
        <v>1742</v>
      </c>
      <c r="S230" s="361" t="s">
        <v>1743</v>
      </c>
      <c r="T230" s="362" t="s">
        <v>113</v>
      </c>
      <c r="U230" s="362" t="s">
        <v>1540</v>
      </c>
      <c r="V230" s="362" t="s">
        <v>1540</v>
      </c>
      <c r="W230" s="362"/>
      <c r="X230" s="362"/>
      <c r="Y230" s="362" t="s">
        <v>45</v>
      </c>
      <c r="Z230" s="362" t="s">
        <v>90</v>
      </c>
      <c r="AA230" s="366" t="s">
        <v>90</v>
      </c>
      <c r="AB230" s="362" t="s">
        <v>90</v>
      </c>
      <c r="AC230" s="362"/>
      <c r="AD230" s="362"/>
      <c r="AE230" s="362"/>
      <c r="AF230" s="362"/>
      <c r="AG230" s="362"/>
      <c r="AH230" s="362"/>
      <c r="AI230" s="362" t="s">
        <v>7025</v>
      </c>
      <c r="AJ230" s="362" t="s">
        <v>13</v>
      </c>
      <c r="AK230" s="362" t="s">
        <v>39</v>
      </c>
      <c r="AL230" s="362"/>
      <c r="AM230" s="362"/>
      <c r="AN230" s="362"/>
      <c r="AO230" s="362"/>
      <c r="AP230" s="361" t="s">
        <v>1158</v>
      </c>
      <c r="AR230">
        <v>1</v>
      </c>
      <c r="AS230" t="s">
        <v>539</v>
      </c>
      <c r="AT230" t="s">
        <v>5841</v>
      </c>
    </row>
    <row r="231" spans="2:46" ht="15" customHeight="1" x14ac:dyDescent="0.35">
      <c r="B231" s="362">
        <v>700</v>
      </c>
      <c r="C231" s="362" t="s">
        <v>2089</v>
      </c>
      <c r="D231" s="362" t="s">
        <v>2</v>
      </c>
      <c r="E231" s="368">
        <v>45635</v>
      </c>
      <c r="F231" s="368" t="s">
        <v>1278</v>
      </c>
      <c r="G231" s="368"/>
      <c r="H231" s="368"/>
      <c r="I231" s="362" t="s">
        <v>73</v>
      </c>
      <c r="J231" s="362" t="s">
        <v>90</v>
      </c>
      <c r="K231" s="361" t="s">
        <v>2090</v>
      </c>
      <c r="L231" s="362"/>
      <c r="M231" s="362" t="s">
        <v>186</v>
      </c>
      <c r="N231" s="362" t="s">
        <v>8</v>
      </c>
      <c r="O231" s="362"/>
      <c r="P231" s="362" t="s">
        <v>90</v>
      </c>
      <c r="Q231" s="362" t="s">
        <v>90</v>
      </c>
      <c r="R231" s="362"/>
      <c r="S231" s="361" t="s">
        <v>2091</v>
      </c>
      <c r="T231" s="362"/>
      <c r="U231" s="362"/>
      <c r="V231" s="362" t="s">
        <v>1271</v>
      </c>
      <c r="W231" s="362"/>
      <c r="X231" s="362"/>
      <c r="Y231" s="362" t="s">
        <v>45</v>
      </c>
      <c r="Z231" s="362" t="s">
        <v>90</v>
      </c>
      <c r="AA231" s="366" t="s">
        <v>90</v>
      </c>
      <c r="AB231" s="362" t="s">
        <v>90</v>
      </c>
      <c r="AC231" s="362"/>
      <c r="AD231" s="362"/>
      <c r="AE231" s="362"/>
      <c r="AF231" s="362"/>
      <c r="AG231" s="362"/>
      <c r="AH231" s="362"/>
      <c r="AI231" s="362" t="s">
        <v>7025</v>
      </c>
      <c r="AJ231" s="362" t="s">
        <v>13</v>
      </c>
      <c r="AK231" s="362" t="s">
        <v>39</v>
      </c>
      <c r="AL231" s="362"/>
      <c r="AM231" s="362"/>
      <c r="AN231" s="362" t="s">
        <v>2092</v>
      </c>
      <c r="AO231" s="368">
        <v>45919</v>
      </c>
      <c r="AP231" s="361" t="s">
        <v>680</v>
      </c>
      <c r="AR231">
        <v>1</v>
      </c>
      <c r="AS231" t="s">
        <v>539</v>
      </c>
      <c r="AT231" t="s">
        <v>5841</v>
      </c>
    </row>
    <row r="232" spans="2:46" ht="15" customHeight="1" x14ac:dyDescent="0.35">
      <c r="B232" s="362">
        <v>701</v>
      </c>
      <c r="C232" s="362" t="s">
        <v>2093</v>
      </c>
      <c r="D232" s="362" t="s">
        <v>2</v>
      </c>
      <c r="E232" s="368">
        <v>45635</v>
      </c>
      <c r="F232" s="368" t="s">
        <v>1278</v>
      </c>
      <c r="G232" s="368"/>
      <c r="H232" s="368"/>
      <c r="I232" s="362" t="s">
        <v>73</v>
      </c>
      <c r="J232" s="362" t="s">
        <v>90</v>
      </c>
      <c r="K232" s="361" t="s">
        <v>2094</v>
      </c>
      <c r="L232" s="362"/>
      <c r="M232" s="362" t="s">
        <v>186</v>
      </c>
      <c r="N232" s="362" t="s">
        <v>8</v>
      </c>
      <c r="O232" s="362"/>
      <c r="P232" s="362" t="s">
        <v>90</v>
      </c>
      <c r="Q232" s="362" t="s">
        <v>90</v>
      </c>
      <c r="R232" s="362"/>
      <c r="S232" s="361" t="s">
        <v>2095</v>
      </c>
      <c r="T232" s="362"/>
      <c r="U232" s="362"/>
      <c r="V232" s="362" t="s">
        <v>1271</v>
      </c>
      <c r="W232" s="362"/>
      <c r="X232" s="362"/>
      <c r="Y232" s="362" t="s">
        <v>45</v>
      </c>
      <c r="Z232" s="362" t="s">
        <v>90</v>
      </c>
      <c r="AA232" s="366" t="s">
        <v>90</v>
      </c>
      <c r="AB232" s="362" t="s">
        <v>90</v>
      </c>
      <c r="AC232" s="362"/>
      <c r="AD232" s="362"/>
      <c r="AE232" s="362"/>
      <c r="AF232" s="362"/>
      <c r="AG232" s="362"/>
      <c r="AH232" s="362"/>
      <c r="AI232" s="362" t="s">
        <v>7025</v>
      </c>
      <c r="AJ232" s="362" t="s">
        <v>13</v>
      </c>
      <c r="AK232" s="362" t="s">
        <v>39</v>
      </c>
      <c r="AL232" s="362"/>
      <c r="AM232" s="362"/>
      <c r="AN232" s="362" t="s">
        <v>1299</v>
      </c>
      <c r="AO232" s="368">
        <v>45919</v>
      </c>
      <c r="AP232" s="361" t="s">
        <v>680</v>
      </c>
      <c r="AR232">
        <v>1</v>
      </c>
      <c r="AS232" t="s">
        <v>539</v>
      </c>
      <c r="AT232" t="s">
        <v>5841</v>
      </c>
    </row>
    <row r="233" spans="2:46" ht="15" customHeight="1" x14ac:dyDescent="0.35">
      <c r="B233" s="362">
        <v>702</v>
      </c>
      <c r="C233" s="362" t="s">
        <v>2096</v>
      </c>
      <c r="D233" s="362" t="s">
        <v>2</v>
      </c>
      <c r="E233" s="368">
        <v>45635</v>
      </c>
      <c r="F233" s="368"/>
      <c r="G233" s="368"/>
      <c r="H233" s="368"/>
      <c r="I233" s="362" t="s">
        <v>73</v>
      </c>
      <c r="J233" s="362" t="s">
        <v>90</v>
      </c>
      <c r="K233" s="361" t="s">
        <v>2097</v>
      </c>
      <c r="L233" s="362"/>
      <c r="M233" s="362" t="s">
        <v>186</v>
      </c>
      <c r="N233" s="362" t="s">
        <v>8</v>
      </c>
      <c r="O233" s="362"/>
      <c r="P233" s="362" t="s">
        <v>90</v>
      </c>
      <c r="Q233" s="362" t="s">
        <v>90</v>
      </c>
      <c r="R233" s="362" t="s">
        <v>2098</v>
      </c>
      <c r="S233" s="361" t="s">
        <v>1751</v>
      </c>
      <c r="T233" s="362" t="s">
        <v>113</v>
      </c>
      <c r="U233" s="362" t="s">
        <v>1540</v>
      </c>
      <c r="V233" s="362" t="s">
        <v>1540</v>
      </c>
      <c r="W233" s="362"/>
      <c r="X233" s="362" t="s">
        <v>9</v>
      </c>
      <c r="Y233" s="362" t="s">
        <v>9</v>
      </c>
      <c r="Z233" s="362" t="s">
        <v>90</v>
      </c>
      <c r="AA233" s="366" t="s">
        <v>90</v>
      </c>
      <c r="AB233" s="362" t="s">
        <v>90</v>
      </c>
      <c r="AC233" s="362"/>
      <c r="AD233" s="362"/>
      <c r="AE233" s="362"/>
      <c r="AF233" s="362"/>
      <c r="AG233" s="362"/>
      <c r="AH233" s="362"/>
      <c r="AI233" s="362" t="s">
        <v>7025</v>
      </c>
      <c r="AJ233" s="362" t="s">
        <v>13</v>
      </c>
      <c r="AK233" s="362" t="s">
        <v>40</v>
      </c>
      <c r="AL233" s="362"/>
      <c r="AM233" s="362"/>
      <c r="AN233" s="362"/>
      <c r="AO233" s="362"/>
      <c r="AP233" s="361"/>
      <c r="AR233">
        <v>1</v>
      </c>
      <c r="AS233" t="s">
        <v>9</v>
      </c>
      <c r="AT233" t="s">
        <v>9</v>
      </c>
    </row>
    <row r="234" spans="2:46" ht="15" customHeight="1" x14ac:dyDescent="0.35">
      <c r="B234" s="362">
        <v>703</v>
      </c>
      <c r="C234" s="362" t="s">
        <v>2099</v>
      </c>
      <c r="D234" s="362" t="s">
        <v>2</v>
      </c>
      <c r="E234" s="368">
        <v>45635</v>
      </c>
      <c r="F234" s="368"/>
      <c r="G234" s="368"/>
      <c r="H234" s="368"/>
      <c r="I234" s="362" t="s">
        <v>60</v>
      </c>
      <c r="J234" s="362" t="s">
        <v>73</v>
      </c>
      <c r="K234" s="361" t="s">
        <v>2100</v>
      </c>
      <c r="L234" s="361"/>
      <c r="M234" s="362" t="s">
        <v>1689</v>
      </c>
      <c r="N234" s="362" t="s">
        <v>9</v>
      </c>
      <c r="O234" s="362"/>
      <c r="P234" s="362" t="s">
        <v>90</v>
      </c>
      <c r="Q234" s="362" t="s">
        <v>90</v>
      </c>
      <c r="R234" s="362"/>
      <c r="S234" s="361" t="s">
        <v>2101</v>
      </c>
      <c r="T234" s="361"/>
      <c r="U234" s="361"/>
      <c r="V234" s="362" t="s">
        <v>125</v>
      </c>
      <c r="W234" s="362"/>
      <c r="X234" s="362" t="s">
        <v>9</v>
      </c>
      <c r="Y234" s="362" t="s">
        <v>9</v>
      </c>
      <c r="Z234" s="362" t="s">
        <v>90</v>
      </c>
      <c r="AA234" s="366" t="s">
        <v>90</v>
      </c>
      <c r="AB234" s="362" t="s">
        <v>90</v>
      </c>
      <c r="AC234" s="362"/>
      <c r="AD234" s="362"/>
      <c r="AE234" s="362"/>
      <c r="AF234" s="362"/>
      <c r="AG234" s="362"/>
      <c r="AH234" s="362"/>
      <c r="AI234" s="362" t="s">
        <v>7036</v>
      </c>
      <c r="AJ234" s="362" t="s">
        <v>13</v>
      </c>
      <c r="AK234" s="362" t="s">
        <v>40</v>
      </c>
      <c r="AL234" s="362"/>
      <c r="AM234" s="362"/>
      <c r="AN234" s="362"/>
      <c r="AO234" s="362"/>
      <c r="AP234" s="361"/>
      <c r="AR234">
        <v>1</v>
      </c>
      <c r="AS234" t="s">
        <v>9</v>
      </c>
      <c r="AT234" t="s">
        <v>9</v>
      </c>
    </row>
    <row r="235" spans="2:46" ht="15" customHeight="1" x14ac:dyDescent="0.35">
      <c r="B235" s="362">
        <v>704</v>
      </c>
      <c r="C235" s="362" t="s">
        <v>2102</v>
      </c>
      <c r="D235" s="362" t="s">
        <v>2</v>
      </c>
      <c r="E235" s="368">
        <v>45636</v>
      </c>
      <c r="F235" s="368"/>
      <c r="G235" s="368"/>
      <c r="H235" s="368"/>
      <c r="I235" s="362" t="s">
        <v>65</v>
      </c>
      <c r="J235" s="362" t="s">
        <v>90</v>
      </c>
      <c r="K235" s="361" t="s">
        <v>2103</v>
      </c>
      <c r="L235" s="362"/>
      <c r="M235" s="362" t="s">
        <v>186</v>
      </c>
      <c r="N235" s="362" t="s">
        <v>8</v>
      </c>
      <c r="O235" s="362"/>
      <c r="P235" s="362" t="s">
        <v>90</v>
      </c>
      <c r="Q235" s="362" t="s">
        <v>90</v>
      </c>
      <c r="R235" s="362"/>
      <c r="S235" s="361" t="s">
        <v>90</v>
      </c>
      <c r="T235" s="362"/>
      <c r="U235" s="362"/>
      <c r="V235" s="362" t="s">
        <v>202</v>
      </c>
      <c r="W235" s="362"/>
      <c r="X235" s="362" t="s">
        <v>9</v>
      </c>
      <c r="Y235" s="362" t="s">
        <v>9</v>
      </c>
      <c r="Z235" s="362" t="s">
        <v>90</v>
      </c>
      <c r="AA235" s="366" t="s">
        <v>90</v>
      </c>
      <c r="AB235" s="362" t="s">
        <v>90</v>
      </c>
      <c r="AC235" s="362"/>
      <c r="AD235" s="362"/>
      <c r="AE235" s="362"/>
      <c r="AF235" s="362"/>
      <c r="AG235" s="362"/>
      <c r="AH235" s="362"/>
      <c r="AI235" s="362" t="s">
        <v>7032</v>
      </c>
      <c r="AJ235" s="362" t="s">
        <v>19</v>
      </c>
      <c r="AK235" s="362" t="s">
        <v>40</v>
      </c>
      <c r="AL235" s="362"/>
      <c r="AM235" s="362"/>
      <c r="AN235" s="362"/>
      <c r="AO235" s="362"/>
      <c r="AP235" s="361"/>
      <c r="AR235">
        <v>1</v>
      </c>
      <c r="AS235" t="s">
        <v>9</v>
      </c>
      <c r="AT235" t="s">
        <v>9</v>
      </c>
    </row>
    <row r="236" spans="2:46" ht="15" customHeight="1" x14ac:dyDescent="0.35">
      <c r="B236" s="362">
        <v>705</v>
      </c>
      <c r="C236" s="362" t="s">
        <v>2104</v>
      </c>
      <c r="D236" s="362" t="s">
        <v>2</v>
      </c>
      <c r="E236" s="368">
        <v>45636</v>
      </c>
      <c r="F236" s="368"/>
      <c r="G236" s="368"/>
      <c r="H236" s="368"/>
      <c r="I236" s="362" t="s">
        <v>79</v>
      </c>
      <c r="J236" s="362" t="s">
        <v>90</v>
      </c>
      <c r="K236" s="361" t="s">
        <v>2105</v>
      </c>
      <c r="L236" s="362"/>
      <c r="M236" s="362" t="s">
        <v>1689</v>
      </c>
      <c r="N236" s="362" t="s">
        <v>9</v>
      </c>
      <c r="O236" s="362"/>
      <c r="P236" s="362" t="s">
        <v>90</v>
      </c>
      <c r="Q236" s="362" t="s">
        <v>90</v>
      </c>
      <c r="R236" s="362" t="s">
        <v>8</v>
      </c>
      <c r="S236" s="361" t="s">
        <v>1539</v>
      </c>
      <c r="T236" s="362"/>
      <c r="U236" s="362"/>
      <c r="V236" s="362" t="s">
        <v>1540</v>
      </c>
      <c r="W236" s="362"/>
      <c r="X236" s="362"/>
      <c r="Y236" s="362" t="s">
        <v>45</v>
      </c>
      <c r="Z236" s="362" t="s">
        <v>90</v>
      </c>
      <c r="AA236" s="366" t="s">
        <v>90</v>
      </c>
      <c r="AB236" s="362" t="s">
        <v>90</v>
      </c>
      <c r="AC236" s="362"/>
      <c r="AD236" s="362"/>
      <c r="AE236" s="362"/>
      <c r="AF236" s="362"/>
      <c r="AG236" s="362"/>
      <c r="AH236" s="362"/>
      <c r="AI236" s="362" t="s">
        <v>7031</v>
      </c>
      <c r="AJ236" s="362" t="s">
        <v>34</v>
      </c>
      <c r="AK236" s="362" t="s">
        <v>39</v>
      </c>
      <c r="AL236" s="362"/>
      <c r="AM236" s="362"/>
      <c r="AN236" s="362"/>
      <c r="AO236" s="368">
        <v>45923</v>
      </c>
      <c r="AP236" s="361" t="s">
        <v>680</v>
      </c>
      <c r="AR236">
        <v>1</v>
      </c>
      <c r="AS236" t="s">
        <v>539</v>
      </c>
      <c r="AT236" t="s">
        <v>5840</v>
      </c>
    </row>
    <row r="237" spans="2:46" ht="15" customHeight="1" x14ac:dyDescent="0.35">
      <c r="B237" s="362">
        <v>706</v>
      </c>
      <c r="C237" s="362" t="s">
        <v>2106</v>
      </c>
      <c r="D237" s="362" t="s">
        <v>2</v>
      </c>
      <c r="E237" s="368">
        <v>45636</v>
      </c>
      <c r="F237" s="368"/>
      <c r="G237" s="368"/>
      <c r="H237" s="368"/>
      <c r="I237" s="362" t="s">
        <v>79</v>
      </c>
      <c r="J237" s="362" t="s">
        <v>90</v>
      </c>
      <c r="K237" s="361" t="s">
        <v>2107</v>
      </c>
      <c r="L237" s="362"/>
      <c r="M237" s="362" t="s">
        <v>186</v>
      </c>
      <c r="N237" s="362" t="s">
        <v>8</v>
      </c>
      <c r="O237" s="362"/>
      <c r="P237" s="362" t="s">
        <v>90</v>
      </c>
      <c r="Q237" s="362" t="s">
        <v>90</v>
      </c>
      <c r="R237" s="362" t="s">
        <v>8</v>
      </c>
      <c r="S237" s="361" t="s">
        <v>1539</v>
      </c>
      <c r="T237" s="362"/>
      <c r="U237" s="362"/>
      <c r="V237" s="362" t="s">
        <v>1540</v>
      </c>
      <c r="W237" s="362"/>
      <c r="X237" s="362"/>
      <c r="Y237" s="362" t="s">
        <v>45</v>
      </c>
      <c r="Z237" s="362" t="s">
        <v>90</v>
      </c>
      <c r="AA237" s="366" t="s">
        <v>90</v>
      </c>
      <c r="AB237" s="362" t="s">
        <v>90</v>
      </c>
      <c r="AC237" s="362"/>
      <c r="AD237" s="362"/>
      <c r="AE237" s="362"/>
      <c r="AF237" s="362"/>
      <c r="AG237" s="362"/>
      <c r="AH237" s="362"/>
      <c r="AI237" s="362" t="s">
        <v>7031</v>
      </c>
      <c r="AJ237" s="362" t="s">
        <v>34</v>
      </c>
      <c r="AK237" s="362" t="s">
        <v>39</v>
      </c>
      <c r="AL237" s="362"/>
      <c r="AM237" s="362"/>
      <c r="AN237" s="362"/>
      <c r="AO237" s="368">
        <v>45923</v>
      </c>
      <c r="AP237" s="361" t="s">
        <v>680</v>
      </c>
      <c r="AR237">
        <v>1</v>
      </c>
      <c r="AS237" t="s">
        <v>539</v>
      </c>
      <c r="AT237" t="s">
        <v>5841</v>
      </c>
    </row>
    <row r="238" spans="2:46" ht="15" customHeight="1" x14ac:dyDescent="0.35">
      <c r="B238" s="362">
        <v>707</v>
      </c>
      <c r="C238" s="362" t="s">
        <v>2108</v>
      </c>
      <c r="D238" s="362" t="s">
        <v>2</v>
      </c>
      <c r="E238" s="368">
        <v>45139</v>
      </c>
      <c r="F238" s="368"/>
      <c r="G238" s="368"/>
      <c r="H238" s="368"/>
      <c r="I238" s="362" t="s">
        <v>77</v>
      </c>
      <c r="J238" s="362" t="s">
        <v>1546</v>
      </c>
      <c r="K238" s="361" t="s">
        <v>2109</v>
      </c>
      <c r="L238" s="362"/>
      <c r="M238" s="362" t="s">
        <v>186</v>
      </c>
      <c r="N238" s="362" t="s">
        <v>1548</v>
      </c>
      <c r="O238" s="362"/>
      <c r="P238" s="362" t="s">
        <v>90</v>
      </c>
      <c r="Q238" s="362" t="s">
        <v>90</v>
      </c>
      <c r="R238" s="362" t="s">
        <v>8</v>
      </c>
      <c r="S238" s="361" t="s">
        <v>2110</v>
      </c>
      <c r="T238" s="362"/>
      <c r="U238" s="362"/>
      <c r="V238" s="362" t="s">
        <v>133</v>
      </c>
      <c r="W238" s="362"/>
      <c r="X238" s="362"/>
      <c r="Y238" s="362" t="s">
        <v>45</v>
      </c>
      <c r="Z238" s="362" t="s">
        <v>90</v>
      </c>
      <c r="AA238" s="366" t="s">
        <v>90</v>
      </c>
      <c r="AB238" s="362" t="s">
        <v>90</v>
      </c>
      <c r="AC238" s="362"/>
      <c r="AD238" s="362"/>
      <c r="AE238" s="362"/>
      <c r="AF238" s="362"/>
      <c r="AG238" s="362"/>
      <c r="AH238" s="362"/>
      <c r="AI238" s="362" t="s">
        <v>7027</v>
      </c>
      <c r="AJ238" s="362" t="s">
        <v>21</v>
      </c>
      <c r="AK238" s="362" t="s">
        <v>39</v>
      </c>
      <c r="AL238" s="362"/>
      <c r="AM238" s="362"/>
      <c r="AN238" s="362"/>
      <c r="AO238" s="368">
        <v>45924</v>
      </c>
      <c r="AP238" s="361" t="s">
        <v>2111</v>
      </c>
      <c r="AR238">
        <v>1</v>
      </c>
      <c r="AS238" t="s">
        <v>539</v>
      </c>
      <c r="AT238" t="s">
        <v>5840</v>
      </c>
    </row>
    <row r="239" spans="2:46" ht="15" customHeight="1" x14ac:dyDescent="0.35">
      <c r="B239" s="362">
        <v>708</v>
      </c>
      <c r="C239" s="362" t="s">
        <v>2112</v>
      </c>
      <c r="D239" s="362" t="s">
        <v>2</v>
      </c>
      <c r="E239" s="368">
        <v>45636</v>
      </c>
      <c r="F239" s="368"/>
      <c r="G239" s="368"/>
      <c r="H239" s="368"/>
      <c r="I239" s="362" t="s">
        <v>73</v>
      </c>
      <c r="J239" s="362" t="s">
        <v>90</v>
      </c>
      <c r="K239" s="361" t="s">
        <v>2113</v>
      </c>
      <c r="L239" s="362"/>
      <c r="M239" s="362" t="s">
        <v>186</v>
      </c>
      <c r="N239" s="362" t="s">
        <v>8</v>
      </c>
      <c r="O239" s="362"/>
      <c r="P239" s="362" t="s">
        <v>90</v>
      </c>
      <c r="Q239" s="362" t="s">
        <v>90</v>
      </c>
      <c r="R239" s="362"/>
      <c r="S239" s="361" t="s">
        <v>90</v>
      </c>
      <c r="T239" s="362"/>
      <c r="U239" s="362"/>
      <c r="V239" s="362" t="s">
        <v>711</v>
      </c>
      <c r="W239" s="362"/>
      <c r="X239" s="362"/>
      <c r="Y239" s="362" t="s">
        <v>45</v>
      </c>
      <c r="Z239" s="362" t="s">
        <v>181</v>
      </c>
      <c r="AA239" s="366">
        <v>45777</v>
      </c>
      <c r="AB239" s="362" t="s">
        <v>2114</v>
      </c>
      <c r="AC239" s="362"/>
      <c r="AD239" s="362"/>
      <c r="AE239" s="362"/>
      <c r="AF239" s="362"/>
      <c r="AG239" s="362"/>
      <c r="AH239" s="362"/>
      <c r="AI239" s="362" t="s">
        <v>7025</v>
      </c>
      <c r="AJ239" s="362" t="s">
        <v>13</v>
      </c>
      <c r="AK239" s="362" t="s">
        <v>39</v>
      </c>
      <c r="AL239" s="362"/>
      <c r="AM239" s="362"/>
      <c r="AN239" s="362"/>
      <c r="AO239" s="368">
        <v>45777</v>
      </c>
      <c r="AP239" s="361" t="s">
        <v>2114</v>
      </c>
      <c r="AR239">
        <v>1</v>
      </c>
      <c r="AS239" t="s">
        <v>539</v>
      </c>
      <c r="AT239" t="s">
        <v>5841</v>
      </c>
    </row>
    <row r="240" spans="2:46" ht="15" customHeight="1" x14ac:dyDescent="0.35">
      <c r="B240" s="362">
        <v>709</v>
      </c>
      <c r="C240" s="362" t="s">
        <v>2115</v>
      </c>
      <c r="D240" s="362" t="s">
        <v>2</v>
      </c>
      <c r="E240" s="368">
        <v>45636</v>
      </c>
      <c r="F240" s="368"/>
      <c r="G240" s="368"/>
      <c r="H240" s="368"/>
      <c r="I240" s="362" t="s">
        <v>73</v>
      </c>
      <c r="J240" s="362" t="s">
        <v>90</v>
      </c>
      <c r="K240" s="361" t="s">
        <v>2116</v>
      </c>
      <c r="L240" s="362"/>
      <c r="M240" s="362" t="s">
        <v>186</v>
      </c>
      <c r="N240" s="362" t="s">
        <v>8</v>
      </c>
      <c r="O240" s="362"/>
      <c r="P240" s="362" t="s">
        <v>90</v>
      </c>
      <c r="Q240" s="362" t="s">
        <v>90</v>
      </c>
      <c r="R240" s="362" t="s">
        <v>8</v>
      </c>
      <c r="S240" s="361" t="s">
        <v>1539</v>
      </c>
      <c r="T240" s="362"/>
      <c r="U240" s="362"/>
      <c r="V240" s="362" t="s">
        <v>1540</v>
      </c>
      <c r="W240" s="362"/>
      <c r="X240" s="362"/>
      <c r="Y240" s="362" t="s">
        <v>45</v>
      </c>
      <c r="Z240" s="362" t="s">
        <v>90</v>
      </c>
      <c r="AA240" s="366" t="s">
        <v>90</v>
      </c>
      <c r="AB240" s="362" t="s">
        <v>90</v>
      </c>
      <c r="AC240" s="362"/>
      <c r="AD240" s="362"/>
      <c r="AE240" s="362"/>
      <c r="AF240" s="362"/>
      <c r="AG240" s="362"/>
      <c r="AH240" s="362"/>
      <c r="AI240" s="362" t="s">
        <v>7025</v>
      </c>
      <c r="AJ240" s="362" t="s">
        <v>13</v>
      </c>
      <c r="AK240" s="362" t="s">
        <v>39</v>
      </c>
      <c r="AL240" s="362"/>
      <c r="AM240" s="362"/>
      <c r="AN240" s="362"/>
      <c r="AO240" s="368">
        <v>45923</v>
      </c>
      <c r="AP240" s="361" t="s">
        <v>680</v>
      </c>
      <c r="AR240">
        <v>1</v>
      </c>
      <c r="AS240" t="s">
        <v>539</v>
      </c>
      <c r="AT240" t="s">
        <v>5841</v>
      </c>
    </row>
    <row r="241" spans="2:46" ht="15" customHeight="1" x14ac:dyDescent="0.35">
      <c r="B241" s="362">
        <v>710</v>
      </c>
      <c r="C241" s="362" t="s">
        <v>2117</v>
      </c>
      <c r="D241" s="362" t="s">
        <v>2</v>
      </c>
      <c r="E241" s="368">
        <v>45636</v>
      </c>
      <c r="F241" s="368"/>
      <c r="G241" s="368"/>
      <c r="H241" s="368"/>
      <c r="I241" s="362" t="s">
        <v>73</v>
      </c>
      <c r="J241" s="362" t="s">
        <v>90</v>
      </c>
      <c r="K241" s="361" t="s">
        <v>2118</v>
      </c>
      <c r="L241" s="362"/>
      <c r="M241" s="362" t="s">
        <v>186</v>
      </c>
      <c r="N241" s="362" t="s">
        <v>8</v>
      </c>
      <c r="O241" s="362"/>
      <c r="P241" s="362" t="s">
        <v>90</v>
      </c>
      <c r="Q241" s="362" t="s">
        <v>90</v>
      </c>
      <c r="R241" s="362" t="s">
        <v>8</v>
      </c>
      <c r="S241" s="361" t="s">
        <v>1539</v>
      </c>
      <c r="T241" s="362"/>
      <c r="U241" s="362"/>
      <c r="V241" s="362" t="s">
        <v>1540</v>
      </c>
      <c r="W241" s="362"/>
      <c r="X241" s="362"/>
      <c r="Y241" s="362" t="s">
        <v>45</v>
      </c>
      <c r="Z241" s="362" t="s">
        <v>90</v>
      </c>
      <c r="AA241" s="366" t="s">
        <v>90</v>
      </c>
      <c r="AB241" s="362" t="s">
        <v>90</v>
      </c>
      <c r="AC241" s="362"/>
      <c r="AD241" s="362"/>
      <c r="AE241" s="362"/>
      <c r="AF241" s="362"/>
      <c r="AG241" s="362"/>
      <c r="AH241" s="362"/>
      <c r="AI241" s="362" t="s">
        <v>7025</v>
      </c>
      <c r="AJ241" s="362" t="s">
        <v>13</v>
      </c>
      <c r="AK241" s="362" t="s">
        <v>39</v>
      </c>
      <c r="AL241" s="362"/>
      <c r="AM241" s="362"/>
      <c r="AN241" s="362"/>
      <c r="AO241" s="368">
        <v>45923</v>
      </c>
      <c r="AP241" s="361" t="s">
        <v>680</v>
      </c>
      <c r="AR241">
        <v>1</v>
      </c>
      <c r="AS241" t="s">
        <v>539</v>
      </c>
      <c r="AT241" t="s">
        <v>5841</v>
      </c>
    </row>
    <row r="242" spans="2:46" ht="15" customHeight="1" x14ac:dyDescent="0.35">
      <c r="B242" s="362">
        <v>711</v>
      </c>
      <c r="C242" s="362" t="s">
        <v>2119</v>
      </c>
      <c r="D242" s="362" t="s">
        <v>2</v>
      </c>
      <c r="E242" s="368">
        <v>45636</v>
      </c>
      <c r="F242" s="368"/>
      <c r="G242" s="368"/>
      <c r="H242" s="368"/>
      <c r="I242" s="362" t="s">
        <v>62</v>
      </c>
      <c r="J242" s="362" t="s">
        <v>2064</v>
      </c>
      <c r="K242" s="361" t="s">
        <v>2120</v>
      </c>
      <c r="L242" s="362"/>
      <c r="M242" s="362" t="s">
        <v>186</v>
      </c>
      <c r="N242" s="362" t="s">
        <v>8</v>
      </c>
      <c r="O242" s="362"/>
      <c r="P242" s="362" t="s">
        <v>90</v>
      </c>
      <c r="Q242" s="362" t="s">
        <v>90</v>
      </c>
      <c r="R242" s="362"/>
      <c r="S242" s="361" t="s">
        <v>90</v>
      </c>
      <c r="T242" s="362"/>
      <c r="U242" s="362"/>
      <c r="V242" s="362" t="s">
        <v>824</v>
      </c>
      <c r="W242" s="362"/>
      <c r="X242" s="362"/>
      <c r="Y242" s="362" t="s">
        <v>48</v>
      </c>
      <c r="Z242" s="362" t="s">
        <v>90</v>
      </c>
      <c r="AA242" s="366" t="s">
        <v>90</v>
      </c>
      <c r="AB242" s="362" t="s">
        <v>90</v>
      </c>
      <c r="AC242" s="362"/>
      <c r="AD242" s="362"/>
      <c r="AE242" s="362"/>
      <c r="AF242" s="362"/>
      <c r="AG242" s="362"/>
      <c r="AH242" s="362"/>
      <c r="AI242" s="362" t="s">
        <v>7033</v>
      </c>
      <c r="AJ242" s="362" t="s">
        <v>19</v>
      </c>
      <c r="AK242" s="362" t="s">
        <v>40</v>
      </c>
      <c r="AL242" s="362"/>
      <c r="AM242" s="362"/>
      <c r="AN242" s="362"/>
      <c r="AO242" s="362"/>
      <c r="AP242" s="361" t="s">
        <v>1724</v>
      </c>
      <c r="AR242">
        <v>1</v>
      </c>
      <c r="AS242" t="s">
        <v>5839</v>
      </c>
      <c r="AT242" t="s">
        <v>5839</v>
      </c>
    </row>
    <row r="243" spans="2:46" ht="15" customHeight="1" x14ac:dyDescent="0.35">
      <c r="B243" s="362">
        <v>712</v>
      </c>
      <c r="C243" s="362" t="s">
        <v>2121</v>
      </c>
      <c r="D243" s="362" t="s">
        <v>2</v>
      </c>
      <c r="E243" s="368">
        <v>45636</v>
      </c>
      <c r="F243" s="368"/>
      <c r="G243" s="368"/>
      <c r="H243" s="368"/>
      <c r="I243" s="362" t="s">
        <v>62</v>
      </c>
      <c r="J243" s="362" t="s">
        <v>2064</v>
      </c>
      <c r="K243" s="361" t="s">
        <v>2122</v>
      </c>
      <c r="L243" s="362"/>
      <c r="M243" s="362" t="s">
        <v>186</v>
      </c>
      <c r="N243" s="362" t="s">
        <v>8</v>
      </c>
      <c r="O243" s="362"/>
      <c r="P243" s="362" t="s">
        <v>90</v>
      </c>
      <c r="Q243" s="362" t="s">
        <v>90</v>
      </c>
      <c r="R243" s="362"/>
      <c r="S243" s="361" t="s">
        <v>90</v>
      </c>
      <c r="T243" s="362"/>
      <c r="U243" s="362"/>
      <c r="V243" s="362" t="s">
        <v>824</v>
      </c>
      <c r="W243" s="362"/>
      <c r="X243" s="362"/>
      <c r="Y243" s="362" t="s">
        <v>48</v>
      </c>
      <c r="Z243" s="362" t="s">
        <v>90</v>
      </c>
      <c r="AA243" s="366" t="s">
        <v>90</v>
      </c>
      <c r="AB243" s="362" t="s">
        <v>90</v>
      </c>
      <c r="AC243" s="362"/>
      <c r="AD243" s="362"/>
      <c r="AE243" s="362"/>
      <c r="AF243" s="362"/>
      <c r="AG243" s="362"/>
      <c r="AH243" s="362"/>
      <c r="AI243" s="362" t="s">
        <v>7033</v>
      </c>
      <c r="AJ243" s="362" t="s">
        <v>19</v>
      </c>
      <c r="AK243" s="362" t="s">
        <v>40</v>
      </c>
      <c r="AL243" s="362"/>
      <c r="AM243" s="362"/>
      <c r="AN243" s="362"/>
      <c r="AO243" s="362"/>
      <c r="AP243" s="361" t="s">
        <v>1724</v>
      </c>
      <c r="AR243">
        <v>1</v>
      </c>
      <c r="AS243" t="s">
        <v>5839</v>
      </c>
      <c r="AT243" t="s">
        <v>5839</v>
      </c>
    </row>
    <row r="244" spans="2:46" ht="15" customHeight="1" x14ac:dyDescent="0.35">
      <c r="B244" s="362">
        <v>713</v>
      </c>
      <c r="C244" s="362" t="s">
        <v>2123</v>
      </c>
      <c r="D244" s="362" t="s">
        <v>2</v>
      </c>
      <c r="E244" s="368">
        <v>45636</v>
      </c>
      <c r="F244" s="368"/>
      <c r="G244" s="368"/>
      <c r="H244" s="368"/>
      <c r="I244" s="362" t="s">
        <v>62</v>
      </c>
      <c r="J244" s="362" t="s">
        <v>2064</v>
      </c>
      <c r="K244" s="361" t="s">
        <v>2124</v>
      </c>
      <c r="L244" s="362"/>
      <c r="M244" s="362" t="s">
        <v>186</v>
      </c>
      <c r="N244" s="362" t="s">
        <v>8</v>
      </c>
      <c r="O244" s="362"/>
      <c r="P244" s="362" t="s">
        <v>90</v>
      </c>
      <c r="Q244" s="362" t="s">
        <v>90</v>
      </c>
      <c r="R244" s="362"/>
      <c r="S244" s="361" t="s">
        <v>90</v>
      </c>
      <c r="T244" s="362"/>
      <c r="U244" s="362"/>
      <c r="V244" s="362" t="s">
        <v>824</v>
      </c>
      <c r="W244" s="362"/>
      <c r="X244" s="362"/>
      <c r="Y244" s="362" t="s">
        <v>48</v>
      </c>
      <c r="Z244" s="362" t="s">
        <v>90</v>
      </c>
      <c r="AA244" s="366" t="s">
        <v>90</v>
      </c>
      <c r="AB244" s="362" t="s">
        <v>90</v>
      </c>
      <c r="AC244" s="362"/>
      <c r="AD244" s="362"/>
      <c r="AE244" s="362"/>
      <c r="AF244" s="362"/>
      <c r="AG244" s="362"/>
      <c r="AH244" s="362"/>
      <c r="AI244" s="362" t="s">
        <v>7033</v>
      </c>
      <c r="AJ244" s="362" t="s">
        <v>19</v>
      </c>
      <c r="AK244" s="362" t="s">
        <v>40</v>
      </c>
      <c r="AL244" s="362"/>
      <c r="AM244" s="362"/>
      <c r="AN244" s="362"/>
      <c r="AO244" s="362"/>
      <c r="AP244" s="361" t="s">
        <v>1724</v>
      </c>
      <c r="AR244">
        <v>1</v>
      </c>
      <c r="AS244" t="s">
        <v>5839</v>
      </c>
      <c r="AT244" t="s">
        <v>5839</v>
      </c>
    </row>
    <row r="245" spans="2:46" ht="15" customHeight="1" x14ac:dyDescent="0.35">
      <c r="B245" s="362">
        <v>714</v>
      </c>
      <c r="C245" s="362" t="s">
        <v>2125</v>
      </c>
      <c r="D245" s="362" t="s">
        <v>2</v>
      </c>
      <c r="E245" s="368">
        <v>45636</v>
      </c>
      <c r="F245" s="368"/>
      <c r="G245" s="368"/>
      <c r="H245" s="368"/>
      <c r="I245" s="362" t="s">
        <v>79</v>
      </c>
      <c r="J245" s="362" t="s">
        <v>369</v>
      </c>
      <c r="K245" s="361" t="s">
        <v>2126</v>
      </c>
      <c r="L245" s="362"/>
      <c r="M245" s="362" t="s">
        <v>186</v>
      </c>
      <c r="N245" s="362" t="s">
        <v>9</v>
      </c>
      <c r="O245" s="362"/>
      <c r="P245" s="362" t="s">
        <v>90</v>
      </c>
      <c r="Q245" s="362" t="s">
        <v>90</v>
      </c>
      <c r="R245" s="362" t="s">
        <v>46</v>
      </c>
      <c r="S245" s="361" t="s">
        <v>90</v>
      </c>
      <c r="T245" s="362" t="s">
        <v>113</v>
      </c>
      <c r="U245" s="362" t="s">
        <v>1540</v>
      </c>
      <c r="V245" s="362" t="s">
        <v>1540</v>
      </c>
      <c r="W245" s="362"/>
      <c r="X245" s="362" t="s">
        <v>9</v>
      </c>
      <c r="Y245" s="362" t="s">
        <v>46</v>
      </c>
      <c r="Z245" s="362" t="s">
        <v>90</v>
      </c>
      <c r="AA245" s="366" t="s">
        <v>90</v>
      </c>
      <c r="AB245" s="362" t="s">
        <v>90</v>
      </c>
      <c r="AC245" s="362"/>
      <c r="AD245" s="362"/>
      <c r="AE245" s="362"/>
      <c r="AF245" s="362"/>
      <c r="AG245" s="362"/>
      <c r="AH245" s="362"/>
      <c r="AI245" s="362" t="s">
        <v>7031</v>
      </c>
      <c r="AJ245" s="362" t="s">
        <v>34</v>
      </c>
      <c r="AK245" s="362" t="s">
        <v>40</v>
      </c>
      <c r="AL245" s="362"/>
      <c r="AM245" s="362"/>
      <c r="AN245" s="362"/>
      <c r="AO245" s="362"/>
      <c r="AP245" s="361"/>
      <c r="AR245">
        <v>1</v>
      </c>
      <c r="AS245" t="s">
        <v>9</v>
      </c>
      <c r="AT245" t="s">
        <v>9</v>
      </c>
    </row>
    <row r="246" spans="2:46" ht="15" customHeight="1" x14ac:dyDescent="0.35">
      <c r="B246" s="362">
        <v>715</v>
      </c>
      <c r="C246" s="362" t="s">
        <v>2127</v>
      </c>
      <c r="D246" s="362" t="s">
        <v>2</v>
      </c>
      <c r="E246" s="368">
        <v>45636</v>
      </c>
      <c r="F246" s="368"/>
      <c r="G246" s="368"/>
      <c r="H246" s="368"/>
      <c r="I246" s="362" t="s">
        <v>73</v>
      </c>
      <c r="J246" s="362" t="s">
        <v>90</v>
      </c>
      <c r="K246" s="361" t="s">
        <v>2107</v>
      </c>
      <c r="L246" s="362"/>
      <c r="M246" s="362" t="s">
        <v>186</v>
      </c>
      <c r="N246" s="362" t="s">
        <v>8</v>
      </c>
      <c r="O246" s="362"/>
      <c r="P246" s="362" t="s">
        <v>90</v>
      </c>
      <c r="Q246" s="362" t="s">
        <v>90</v>
      </c>
      <c r="R246" s="362" t="s">
        <v>8</v>
      </c>
      <c r="S246" s="361" t="s">
        <v>1539</v>
      </c>
      <c r="T246" s="362"/>
      <c r="U246" s="362"/>
      <c r="V246" s="362" t="s">
        <v>1540</v>
      </c>
      <c r="W246" s="362"/>
      <c r="X246" s="362"/>
      <c r="Y246" s="362" t="s">
        <v>45</v>
      </c>
      <c r="Z246" s="362" t="s">
        <v>90</v>
      </c>
      <c r="AA246" s="366" t="s">
        <v>90</v>
      </c>
      <c r="AB246" s="362" t="s">
        <v>90</v>
      </c>
      <c r="AC246" s="362"/>
      <c r="AD246" s="362"/>
      <c r="AE246" s="362"/>
      <c r="AF246" s="362"/>
      <c r="AG246" s="362"/>
      <c r="AH246" s="362"/>
      <c r="AI246" s="362" t="s">
        <v>7025</v>
      </c>
      <c r="AJ246" s="362" t="s">
        <v>13</v>
      </c>
      <c r="AK246" s="362" t="s">
        <v>39</v>
      </c>
      <c r="AL246" s="362"/>
      <c r="AM246" s="362"/>
      <c r="AN246" s="362"/>
      <c r="AO246" s="368">
        <v>45923</v>
      </c>
      <c r="AP246" s="361" t="s">
        <v>680</v>
      </c>
      <c r="AR246">
        <v>1</v>
      </c>
      <c r="AS246" t="s">
        <v>539</v>
      </c>
      <c r="AT246" t="s">
        <v>5841</v>
      </c>
    </row>
    <row r="247" spans="2:46" ht="15" customHeight="1" x14ac:dyDescent="0.35">
      <c r="B247" s="362">
        <v>716</v>
      </c>
      <c r="C247" s="362" t="s">
        <v>2128</v>
      </c>
      <c r="D247" s="362" t="s">
        <v>2</v>
      </c>
      <c r="E247" s="368">
        <v>45636</v>
      </c>
      <c r="F247" s="368"/>
      <c r="G247" s="368"/>
      <c r="H247" s="368"/>
      <c r="I247" s="362" t="s">
        <v>62</v>
      </c>
      <c r="J247" s="362" t="s">
        <v>2064</v>
      </c>
      <c r="K247" s="361" t="s">
        <v>2129</v>
      </c>
      <c r="L247" s="362"/>
      <c r="M247" s="362" t="s">
        <v>186</v>
      </c>
      <c r="N247" s="362" t="s">
        <v>8</v>
      </c>
      <c r="O247" s="362"/>
      <c r="P247" s="362" t="s">
        <v>90</v>
      </c>
      <c r="Q247" s="362" t="s">
        <v>90</v>
      </c>
      <c r="R247" s="362"/>
      <c r="S247" s="361" t="s">
        <v>90</v>
      </c>
      <c r="T247" s="362"/>
      <c r="U247" s="362"/>
      <c r="V247" s="362" t="s">
        <v>824</v>
      </c>
      <c r="W247" s="362"/>
      <c r="X247" s="362"/>
      <c r="Y247" s="362" t="s">
        <v>48</v>
      </c>
      <c r="Z247" s="362" t="s">
        <v>90</v>
      </c>
      <c r="AA247" s="366" t="s">
        <v>90</v>
      </c>
      <c r="AB247" s="362" t="s">
        <v>90</v>
      </c>
      <c r="AC247" s="362"/>
      <c r="AD247" s="362"/>
      <c r="AE247" s="362"/>
      <c r="AF247" s="362"/>
      <c r="AG247" s="362"/>
      <c r="AH247" s="362"/>
      <c r="AI247" s="362" t="s">
        <v>7033</v>
      </c>
      <c r="AJ247" s="362" t="s">
        <v>19</v>
      </c>
      <c r="AK247" s="362" t="s">
        <v>40</v>
      </c>
      <c r="AL247" s="362"/>
      <c r="AM247" s="362"/>
      <c r="AN247" s="362"/>
      <c r="AO247" s="362"/>
      <c r="AP247" s="361" t="s">
        <v>1724</v>
      </c>
      <c r="AR247">
        <v>1</v>
      </c>
      <c r="AS247" t="s">
        <v>5839</v>
      </c>
      <c r="AT247" t="s">
        <v>5839</v>
      </c>
    </row>
    <row r="248" spans="2:46" ht="15" customHeight="1" x14ac:dyDescent="0.35">
      <c r="B248" s="362">
        <v>717</v>
      </c>
      <c r="C248" s="362" t="s">
        <v>2130</v>
      </c>
      <c r="D248" s="362" t="s">
        <v>2</v>
      </c>
      <c r="E248" s="368">
        <v>45636</v>
      </c>
      <c r="F248" s="368"/>
      <c r="G248" s="368"/>
      <c r="H248" s="368"/>
      <c r="I248" s="362" t="s">
        <v>62</v>
      </c>
      <c r="J248" s="362" t="s">
        <v>2064</v>
      </c>
      <c r="K248" s="361" t="s">
        <v>2131</v>
      </c>
      <c r="L248" s="362"/>
      <c r="M248" s="362" t="s">
        <v>186</v>
      </c>
      <c r="N248" s="362" t="s">
        <v>9</v>
      </c>
      <c r="O248" s="362"/>
      <c r="P248" s="362" t="s">
        <v>90</v>
      </c>
      <c r="Q248" s="362" t="s">
        <v>90</v>
      </c>
      <c r="R248" s="362"/>
      <c r="S248" s="361" t="s">
        <v>90</v>
      </c>
      <c r="T248" s="362"/>
      <c r="U248" s="362"/>
      <c r="V248" s="362" t="s">
        <v>824</v>
      </c>
      <c r="W248" s="362"/>
      <c r="X248" s="362" t="s">
        <v>9</v>
      </c>
      <c r="Y248" s="362" t="s">
        <v>9</v>
      </c>
      <c r="Z248" s="362" t="s">
        <v>90</v>
      </c>
      <c r="AA248" s="366" t="s">
        <v>90</v>
      </c>
      <c r="AB248" s="362" t="s">
        <v>90</v>
      </c>
      <c r="AC248" s="362"/>
      <c r="AD248" s="362"/>
      <c r="AE248" s="362"/>
      <c r="AF248" s="362"/>
      <c r="AG248" s="362"/>
      <c r="AH248" s="362"/>
      <c r="AI248" s="362" t="s">
        <v>7033</v>
      </c>
      <c r="AJ248" s="362" t="s">
        <v>19</v>
      </c>
      <c r="AK248" s="362" t="s">
        <v>40</v>
      </c>
      <c r="AL248" s="362"/>
      <c r="AM248" s="362"/>
      <c r="AN248" s="362"/>
      <c r="AO248" s="362"/>
      <c r="AP248" s="361" t="e">
        <v>#N/A</v>
      </c>
      <c r="AR248">
        <v>1</v>
      </c>
      <c r="AS248" t="s">
        <v>9</v>
      </c>
      <c r="AT248" t="s">
        <v>9</v>
      </c>
    </row>
    <row r="249" spans="2:46" ht="15" customHeight="1" x14ac:dyDescent="0.35">
      <c r="B249" s="362">
        <v>718</v>
      </c>
      <c r="C249" s="362" t="s">
        <v>2132</v>
      </c>
      <c r="D249" s="362" t="s">
        <v>2</v>
      </c>
      <c r="E249" s="368">
        <v>45139</v>
      </c>
      <c r="F249" s="368"/>
      <c r="G249" s="368"/>
      <c r="H249" s="368"/>
      <c r="I249" s="362" t="s">
        <v>77</v>
      </c>
      <c r="J249" s="362" t="s">
        <v>1546</v>
      </c>
      <c r="K249" s="361" t="s">
        <v>2133</v>
      </c>
      <c r="L249" s="362"/>
      <c r="M249" s="362" t="s">
        <v>186</v>
      </c>
      <c r="N249" s="362" t="s">
        <v>1548</v>
      </c>
      <c r="O249" s="362"/>
      <c r="P249" s="362" t="s">
        <v>90</v>
      </c>
      <c r="Q249" s="362" t="s">
        <v>90</v>
      </c>
      <c r="R249" s="362" t="s">
        <v>8</v>
      </c>
      <c r="S249" s="361" t="s">
        <v>1678</v>
      </c>
      <c r="T249" s="362"/>
      <c r="U249" s="362"/>
      <c r="V249" s="362" t="s">
        <v>133</v>
      </c>
      <c r="W249" s="362"/>
      <c r="X249" s="362"/>
      <c r="Y249" s="362" t="s">
        <v>45</v>
      </c>
      <c r="Z249" s="362" t="s">
        <v>90</v>
      </c>
      <c r="AA249" s="366" t="s">
        <v>90</v>
      </c>
      <c r="AB249" s="362" t="s">
        <v>90</v>
      </c>
      <c r="AC249" s="362"/>
      <c r="AD249" s="362"/>
      <c r="AE249" s="362"/>
      <c r="AF249" s="362"/>
      <c r="AG249" s="362"/>
      <c r="AH249" s="362"/>
      <c r="AI249" s="362" t="s">
        <v>7027</v>
      </c>
      <c r="AJ249" s="362" t="s">
        <v>21</v>
      </c>
      <c r="AK249" s="362" t="s">
        <v>39</v>
      </c>
      <c r="AL249" s="362"/>
      <c r="AM249" s="362"/>
      <c r="AN249" s="362"/>
      <c r="AO249" s="368">
        <v>45924</v>
      </c>
      <c r="AP249" s="361" t="s">
        <v>1679</v>
      </c>
      <c r="AR249">
        <v>1</v>
      </c>
      <c r="AS249" t="s">
        <v>539</v>
      </c>
      <c r="AT249" t="s">
        <v>5840</v>
      </c>
    </row>
    <row r="250" spans="2:46" ht="15" customHeight="1" x14ac:dyDescent="0.35">
      <c r="B250" s="362">
        <v>719</v>
      </c>
      <c r="C250" s="362" t="s">
        <v>2134</v>
      </c>
      <c r="D250" s="362" t="s">
        <v>2</v>
      </c>
      <c r="E250" s="368">
        <v>45636</v>
      </c>
      <c r="F250" s="368"/>
      <c r="G250" s="368"/>
      <c r="H250" s="368"/>
      <c r="I250" s="362" t="s">
        <v>73</v>
      </c>
      <c r="J250" s="362" t="s">
        <v>90</v>
      </c>
      <c r="K250" s="361" t="s">
        <v>2135</v>
      </c>
      <c r="L250" s="362"/>
      <c r="M250" s="362" t="s">
        <v>186</v>
      </c>
      <c r="N250" s="362" t="s">
        <v>8</v>
      </c>
      <c r="O250" s="362"/>
      <c r="P250" s="362" t="s">
        <v>90</v>
      </c>
      <c r="Q250" s="362" t="s">
        <v>90</v>
      </c>
      <c r="R250" s="362" t="s">
        <v>8</v>
      </c>
      <c r="S250" s="361" t="s">
        <v>1539</v>
      </c>
      <c r="T250" s="362"/>
      <c r="U250" s="362"/>
      <c r="V250" s="362" t="s">
        <v>1540</v>
      </c>
      <c r="W250" s="362"/>
      <c r="X250" s="362"/>
      <c r="Y250" s="362" t="s">
        <v>45</v>
      </c>
      <c r="Z250" s="362" t="s">
        <v>90</v>
      </c>
      <c r="AA250" s="366" t="s">
        <v>90</v>
      </c>
      <c r="AB250" s="362" t="s">
        <v>90</v>
      </c>
      <c r="AC250" s="362"/>
      <c r="AD250" s="362"/>
      <c r="AE250" s="362"/>
      <c r="AF250" s="362"/>
      <c r="AG250" s="362"/>
      <c r="AH250" s="362"/>
      <c r="AI250" s="362" t="s">
        <v>7025</v>
      </c>
      <c r="AJ250" s="362" t="s">
        <v>13</v>
      </c>
      <c r="AK250" s="362" t="s">
        <v>39</v>
      </c>
      <c r="AL250" s="362"/>
      <c r="AM250" s="362"/>
      <c r="AN250" s="362"/>
      <c r="AO250" s="368">
        <v>45923</v>
      </c>
      <c r="AP250" s="361" t="s">
        <v>680</v>
      </c>
      <c r="AR250">
        <v>1</v>
      </c>
      <c r="AS250" t="s">
        <v>539</v>
      </c>
      <c r="AT250" t="s">
        <v>5841</v>
      </c>
    </row>
    <row r="251" spans="2:46" ht="15" customHeight="1" x14ac:dyDescent="0.35">
      <c r="B251" s="362">
        <v>720</v>
      </c>
      <c r="C251" s="362" t="s">
        <v>2136</v>
      </c>
      <c r="D251" s="362" t="s">
        <v>2</v>
      </c>
      <c r="E251" s="368">
        <v>45636</v>
      </c>
      <c r="F251" s="368"/>
      <c r="G251" s="368"/>
      <c r="H251" s="368"/>
      <c r="I251" s="362" t="s">
        <v>62</v>
      </c>
      <c r="J251" s="362" t="s">
        <v>2064</v>
      </c>
      <c r="K251" s="361" t="s">
        <v>2137</v>
      </c>
      <c r="L251" s="362"/>
      <c r="M251" s="362" t="s">
        <v>186</v>
      </c>
      <c r="N251" s="362" t="s">
        <v>8</v>
      </c>
      <c r="O251" s="362"/>
      <c r="P251" s="362" t="s">
        <v>90</v>
      </c>
      <c r="Q251" s="362" t="s">
        <v>90</v>
      </c>
      <c r="R251" s="362"/>
      <c r="S251" s="361" t="s">
        <v>90</v>
      </c>
      <c r="T251" s="362"/>
      <c r="U251" s="362"/>
      <c r="V251" s="362" t="s">
        <v>824</v>
      </c>
      <c r="W251" s="362"/>
      <c r="X251" s="362"/>
      <c r="Y251" s="362" t="s">
        <v>48</v>
      </c>
      <c r="Z251" s="362" t="s">
        <v>90</v>
      </c>
      <c r="AA251" s="366" t="s">
        <v>90</v>
      </c>
      <c r="AB251" s="362" t="s">
        <v>90</v>
      </c>
      <c r="AC251" s="362"/>
      <c r="AD251" s="362"/>
      <c r="AE251" s="362"/>
      <c r="AF251" s="362"/>
      <c r="AG251" s="362"/>
      <c r="AH251" s="362"/>
      <c r="AI251" s="362" t="s">
        <v>7033</v>
      </c>
      <c r="AJ251" s="362" t="s">
        <v>19</v>
      </c>
      <c r="AK251" s="362" t="s">
        <v>40</v>
      </c>
      <c r="AL251" s="362"/>
      <c r="AM251" s="362"/>
      <c r="AN251" s="362"/>
      <c r="AO251" s="362"/>
      <c r="AP251" s="361" t="s">
        <v>1724</v>
      </c>
      <c r="AR251">
        <v>1</v>
      </c>
      <c r="AS251" t="s">
        <v>5839</v>
      </c>
      <c r="AT251" t="s">
        <v>5839</v>
      </c>
    </row>
    <row r="252" spans="2:46" ht="15" customHeight="1" x14ac:dyDescent="0.35">
      <c r="B252" s="362">
        <v>721</v>
      </c>
      <c r="C252" s="362" t="s">
        <v>2138</v>
      </c>
      <c r="D252" s="362" t="s">
        <v>2</v>
      </c>
      <c r="E252" s="368">
        <v>45636</v>
      </c>
      <c r="F252" s="368"/>
      <c r="G252" s="368"/>
      <c r="H252" s="368"/>
      <c r="I252" s="362" t="s">
        <v>62</v>
      </c>
      <c r="J252" s="362" t="s">
        <v>2064</v>
      </c>
      <c r="K252" s="361" t="s">
        <v>2139</v>
      </c>
      <c r="L252" s="362"/>
      <c r="M252" s="362" t="s">
        <v>186</v>
      </c>
      <c r="N252" s="362" t="s">
        <v>8</v>
      </c>
      <c r="O252" s="362"/>
      <c r="P252" s="362" t="s">
        <v>90</v>
      </c>
      <c r="Q252" s="362" t="s">
        <v>90</v>
      </c>
      <c r="R252" s="362"/>
      <c r="S252" s="361" t="s">
        <v>90</v>
      </c>
      <c r="T252" s="362"/>
      <c r="U252" s="362"/>
      <c r="V252" s="362" t="s">
        <v>824</v>
      </c>
      <c r="W252" s="362"/>
      <c r="X252" s="362"/>
      <c r="Y252" s="362" t="s">
        <v>48</v>
      </c>
      <c r="Z252" s="362" t="s">
        <v>90</v>
      </c>
      <c r="AA252" s="366" t="s">
        <v>90</v>
      </c>
      <c r="AB252" s="362" t="s">
        <v>90</v>
      </c>
      <c r="AC252" s="362"/>
      <c r="AD252" s="362"/>
      <c r="AE252" s="362"/>
      <c r="AF252" s="362"/>
      <c r="AG252" s="362"/>
      <c r="AH252" s="362"/>
      <c r="AI252" s="362" t="s">
        <v>7033</v>
      </c>
      <c r="AJ252" s="362" t="s">
        <v>19</v>
      </c>
      <c r="AK252" s="362" t="s">
        <v>40</v>
      </c>
      <c r="AL252" s="362"/>
      <c r="AM252" s="362"/>
      <c r="AN252" s="362"/>
      <c r="AO252" s="362"/>
      <c r="AP252" s="361" t="s">
        <v>1724</v>
      </c>
      <c r="AR252">
        <v>1</v>
      </c>
      <c r="AS252" t="s">
        <v>5839</v>
      </c>
      <c r="AT252" t="s">
        <v>5839</v>
      </c>
    </row>
    <row r="253" spans="2:46" ht="15" customHeight="1" x14ac:dyDescent="0.35">
      <c r="B253" s="362">
        <v>722</v>
      </c>
      <c r="C253" s="362" t="s">
        <v>2140</v>
      </c>
      <c r="D253" s="362" t="s">
        <v>2</v>
      </c>
      <c r="E253" s="368">
        <v>45636</v>
      </c>
      <c r="F253" s="368"/>
      <c r="G253" s="368"/>
      <c r="H253" s="368"/>
      <c r="I253" s="362" t="s">
        <v>79</v>
      </c>
      <c r="J253" s="362" t="s">
        <v>90</v>
      </c>
      <c r="K253" s="361" t="s">
        <v>2141</v>
      </c>
      <c r="L253" s="362"/>
      <c r="M253" s="362" t="s">
        <v>1689</v>
      </c>
      <c r="N253" s="362" t="s">
        <v>9</v>
      </c>
      <c r="O253" s="362"/>
      <c r="P253" s="362" t="s">
        <v>90</v>
      </c>
      <c r="Q253" s="362" t="s">
        <v>90</v>
      </c>
      <c r="R253" s="362" t="s">
        <v>46</v>
      </c>
      <c r="S253" s="361" t="s">
        <v>90</v>
      </c>
      <c r="T253" s="362" t="s">
        <v>113</v>
      </c>
      <c r="U253" s="362" t="s">
        <v>1540</v>
      </c>
      <c r="V253" s="362" t="s">
        <v>1540</v>
      </c>
      <c r="W253" s="362"/>
      <c r="X253" s="362" t="s">
        <v>9</v>
      </c>
      <c r="Y253" s="362" t="s">
        <v>46</v>
      </c>
      <c r="Z253" s="362" t="s">
        <v>90</v>
      </c>
      <c r="AA253" s="366" t="s">
        <v>90</v>
      </c>
      <c r="AB253" s="362" t="s">
        <v>90</v>
      </c>
      <c r="AC253" s="362"/>
      <c r="AD253" s="362"/>
      <c r="AE253" s="362"/>
      <c r="AF253" s="362"/>
      <c r="AG253" s="362"/>
      <c r="AH253" s="362"/>
      <c r="AI253" s="362" t="s">
        <v>7031</v>
      </c>
      <c r="AJ253" s="362" t="s">
        <v>34</v>
      </c>
      <c r="AK253" s="362" t="s">
        <v>40</v>
      </c>
      <c r="AL253" s="362"/>
      <c r="AM253" s="362"/>
      <c r="AN253" s="362"/>
      <c r="AO253" s="362"/>
      <c r="AP253" s="361"/>
      <c r="AR253">
        <v>1</v>
      </c>
      <c r="AS253" t="s">
        <v>9</v>
      </c>
      <c r="AT253" t="s">
        <v>9</v>
      </c>
    </row>
    <row r="254" spans="2:46" ht="15" customHeight="1" x14ac:dyDescent="0.35">
      <c r="B254" s="362">
        <v>723</v>
      </c>
      <c r="C254" s="362" t="s">
        <v>2142</v>
      </c>
      <c r="D254" s="362" t="s">
        <v>2</v>
      </c>
      <c r="E254" s="368">
        <v>45636</v>
      </c>
      <c r="F254" s="368"/>
      <c r="G254" s="368"/>
      <c r="H254" s="368"/>
      <c r="I254" s="362" t="s">
        <v>73</v>
      </c>
      <c r="J254" s="362" t="s">
        <v>90</v>
      </c>
      <c r="K254" s="361" t="s">
        <v>2143</v>
      </c>
      <c r="L254" s="362"/>
      <c r="M254" s="362" t="s">
        <v>186</v>
      </c>
      <c r="N254" s="362" t="s">
        <v>8</v>
      </c>
      <c r="O254" s="362"/>
      <c r="P254" s="362" t="s">
        <v>90</v>
      </c>
      <c r="Q254" s="362" t="s">
        <v>90</v>
      </c>
      <c r="R254" s="362" t="s">
        <v>8</v>
      </c>
      <c r="S254" s="361" t="s">
        <v>1539</v>
      </c>
      <c r="T254" s="362"/>
      <c r="U254" s="362"/>
      <c r="V254" s="362" t="s">
        <v>1540</v>
      </c>
      <c r="W254" s="362"/>
      <c r="X254" s="362"/>
      <c r="Y254" s="362" t="s">
        <v>45</v>
      </c>
      <c r="Z254" s="362" t="s">
        <v>90</v>
      </c>
      <c r="AA254" s="366" t="s">
        <v>90</v>
      </c>
      <c r="AB254" s="362" t="s">
        <v>90</v>
      </c>
      <c r="AC254" s="362"/>
      <c r="AD254" s="362"/>
      <c r="AE254" s="362"/>
      <c r="AF254" s="362"/>
      <c r="AG254" s="362"/>
      <c r="AH254" s="362"/>
      <c r="AI254" s="362" t="s">
        <v>7025</v>
      </c>
      <c r="AJ254" s="362" t="s">
        <v>13</v>
      </c>
      <c r="AK254" s="362" t="s">
        <v>39</v>
      </c>
      <c r="AL254" s="362"/>
      <c r="AM254" s="362"/>
      <c r="AN254" s="362"/>
      <c r="AO254" s="368">
        <v>45923</v>
      </c>
      <c r="AP254" s="361" t="s">
        <v>680</v>
      </c>
      <c r="AR254">
        <v>1</v>
      </c>
      <c r="AS254" t="s">
        <v>539</v>
      </c>
      <c r="AT254" t="s">
        <v>5841</v>
      </c>
    </row>
    <row r="255" spans="2:46" ht="15" customHeight="1" x14ac:dyDescent="0.35">
      <c r="B255" s="362">
        <v>724</v>
      </c>
      <c r="C255" s="362" t="s">
        <v>2144</v>
      </c>
      <c r="D255" s="362" t="s">
        <v>2</v>
      </c>
      <c r="E255" s="368">
        <v>45636</v>
      </c>
      <c r="F255" s="368"/>
      <c r="G255" s="368"/>
      <c r="H255" s="368"/>
      <c r="I255" s="362" t="s">
        <v>79</v>
      </c>
      <c r="J255" s="362" t="s">
        <v>1955</v>
      </c>
      <c r="K255" s="361" t="s">
        <v>2145</v>
      </c>
      <c r="L255" s="362"/>
      <c r="M255" s="362" t="s">
        <v>1689</v>
      </c>
      <c r="N255" s="362" t="s">
        <v>9</v>
      </c>
      <c r="O255" s="362"/>
      <c r="P255" s="362" t="s">
        <v>90</v>
      </c>
      <c r="Q255" s="362" t="s">
        <v>90</v>
      </c>
      <c r="R255" s="362" t="s">
        <v>46</v>
      </c>
      <c r="S255" s="361" t="s">
        <v>90</v>
      </c>
      <c r="T255" s="362" t="s">
        <v>113</v>
      </c>
      <c r="U255" s="362" t="s">
        <v>1540</v>
      </c>
      <c r="V255" s="362" t="s">
        <v>1540</v>
      </c>
      <c r="W255" s="362"/>
      <c r="X255" s="362" t="s">
        <v>9</v>
      </c>
      <c r="Y255" s="362" t="s">
        <v>46</v>
      </c>
      <c r="Z255" s="362" t="s">
        <v>90</v>
      </c>
      <c r="AA255" s="366" t="s">
        <v>90</v>
      </c>
      <c r="AB255" s="362" t="s">
        <v>90</v>
      </c>
      <c r="AC255" s="362"/>
      <c r="AD255" s="362"/>
      <c r="AE255" s="362"/>
      <c r="AF255" s="362"/>
      <c r="AG255" s="362"/>
      <c r="AH255" s="362"/>
      <c r="AI255" s="362" t="s">
        <v>7031</v>
      </c>
      <c r="AJ255" s="362" t="s">
        <v>34</v>
      </c>
      <c r="AK255" s="362" t="s">
        <v>40</v>
      </c>
      <c r="AL255" s="362"/>
      <c r="AM255" s="362"/>
      <c r="AN255" s="362"/>
      <c r="AO255" s="362"/>
      <c r="AP255" s="361"/>
      <c r="AR255">
        <v>1</v>
      </c>
      <c r="AS255" t="s">
        <v>9</v>
      </c>
      <c r="AT255" t="s">
        <v>9</v>
      </c>
    </row>
    <row r="256" spans="2:46" ht="15" customHeight="1" x14ac:dyDescent="0.35">
      <c r="B256" s="362">
        <v>725</v>
      </c>
      <c r="C256" s="362" t="s">
        <v>2146</v>
      </c>
      <c r="D256" s="362" t="s">
        <v>2</v>
      </c>
      <c r="E256" s="368">
        <v>45636</v>
      </c>
      <c r="F256" s="368"/>
      <c r="G256" s="368"/>
      <c r="H256" s="368"/>
      <c r="I256" s="362" t="s">
        <v>79</v>
      </c>
      <c r="J256" s="362" t="s">
        <v>90</v>
      </c>
      <c r="K256" s="361" t="s">
        <v>2147</v>
      </c>
      <c r="L256" s="362"/>
      <c r="M256" s="362" t="s">
        <v>186</v>
      </c>
      <c r="N256" s="362" t="s">
        <v>9</v>
      </c>
      <c r="O256" s="362"/>
      <c r="P256" s="362" t="s">
        <v>90</v>
      </c>
      <c r="Q256" s="362" t="s">
        <v>90</v>
      </c>
      <c r="R256" s="362" t="s">
        <v>46</v>
      </c>
      <c r="S256" s="361" t="s">
        <v>90</v>
      </c>
      <c r="T256" s="362" t="s">
        <v>113</v>
      </c>
      <c r="U256" s="362" t="s">
        <v>1540</v>
      </c>
      <c r="V256" s="362" t="s">
        <v>1540</v>
      </c>
      <c r="W256" s="362"/>
      <c r="X256" s="362" t="s">
        <v>9</v>
      </c>
      <c r="Y256" s="362" t="s">
        <v>46</v>
      </c>
      <c r="Z256" s="362" t="s">
        <v>90</v>
      </c>
      <c r="AA256" s="366" t="s">
        <v>90</v>
      </c>
      <c r="AB256" s="362" t="s">
        <v>90</v>
      </c>
      <c r="AC256" s="362"/>
      <c r="AD256" s="362"/>
      <c r="AE256" s="362"/>
      <c r="AF256" s="362"/>
      <c r="AG256" s="362"/>
      <c r="AH256" s="362"/>
      <c r="AI256" s="362" t="s">
        <v>7031</v>
      </c>
      <c r="AJ256" s="362" t="s">
        <v>34</v>
      </c>
      <c r="AK256" s="362" t="s">
        <v>40</v>
      </c>
      <c r="AL256" s="362"/>
      <c r="AM256" s="362"/>
      <c r="AN256" s="362"/>
      <c r="AO256" s="362"/>
      <c r="AP256" s="361"/>
      <c r="AR256">
        <v>1</v>
      </c>
      <c r="AS256" t="s">
        <v>9</v>
      </c>
      <c r="AT256" t="s">
        <v>9</v>
      </c>
    </row>
    <row r="257" spans="2:46" ht="15" customHeight="1" x14ac:dyDescent="0.35">
      <c r="B257" s="362">
        <v>726</v>
      </c>
      <c r="C257" s="362" t="s">
        <v>2148</v>
      </c>
      <c r="D257" s="362" t="s">
        <v>2</v>
      </c>
      <c r="E257" s="368">
        <v>45636</v>
      </c>
      <c r="F257" s="368"/>
      <c r="G257" s="368"/>
      <c r="H257" s="368"/>
      <c r="I257" s="362" t="s">
        <v>65</v>
      </c>
      <c r="J257" s="362" t="s">
        <v>90</v>
      </c>
      <c r="K257" s="361" t="s">
        <v>2149</v>
      </c>
      <c r="L257" s="362"/>
      <c r="M257" s="362" t="s">
        <v>186</v>
      </c>
      <c r="N257" s="362" t="s">
        <v>9</v>
      </c>
      <c r="O257" s="362"/>
      <c r="P257" s="362" t="s">
        <v>90</v>
      </c>
      <c r="Q257" s="362" t="s">
        <v>90</v>
      </c>
      <c r="R257" s="362"/>
      <c r="S257" s="361" t="s">
        <v>90</v>
      </c>
      <c r="T257" s="362"/>
      <c r="U257" s="362"/>
      <c r="V257" s="362" t="s">
        <v>202</v>
      </c>
      <c r="W257" s="362"/>
      <c r="X257" s="362" t="s">
        <v>9</v>
      </c>
      <c r="Y257" s="362" t="s">
        <v>9</v>
      </c>
      <c r="Z257" s="362" t="s">
        <v>90</v>
      </c>
      <c r="AA257" s="366" t="s">
        <v>90</v>
      </c>
      <c r="AB257" s="362" t="s">
        <v>90</v>
      </c>
      <c r="AC257" s="362"/>
      <c r="AD257" s="362"/>
      <c r="AE257" s="362"/>
      <c r="AF257" s="362"/>
      <c r="AG257" s="362"/>
      <c r="AH257" s="362"/>
      <c r="AI257" s="362" t="s">
        <v>7032</v>
      </c>
      <c r="AJ257" s="362" t="s">
        <v>19</v>
      </c>
      <c r="AK257" s="362" t="s">
        <v>40</v>
      </c>
      <c r="AL257" s="362"/>
      <c r="AM257" s="362"/>
      <c r="AN257" s="362"/>
      <c r="AO257" s="362"/>
      <c r="AP257" s="361" t="e">
        <v>#N/A</v>
      </c>
      <c r="AR257">
        <v>1</v>
      </c>
      <c r="AS257" t="s">
        <v>9</v>
      </c>
      <c r="AT257" t="s">
        <v>9</v>
      </c>
    </row>
    <row r="258" spans="2:46" ht="15" customHeight="1" x14ac:dyDescent="0.35">
      <c r="B258" s="362">
        <v>727</v>
      </c>
      <c r="C258" s="362" t="s">
        <v>2150</v>
      </c>
      <c r="D258" s="362" t="s">
        <v>2</v>
      </c>
      <c r="E258" s="368">
        <v>45636</v>
      </c>
      <c r="F258" s="368"/>
      <c r="G258" s="368"/>
      <c r="H258" s="368"/>
      <c r="I258" s="362" t="s">
        <v>73</v>
      </c>
      <c r="J258" s="362" t="s">
        <v>90</v>
      </c>
      <c r="K258" s="361" t="s">
        <v>2151</v>
      </c>
      <c r="L258" s="362"/>
      <c r="M258" s="362" t="s">
        <v>186</v>
      </c>
      <c r="N258" s="362" t="s">
        <v>8</v>
      </c>
      <c r="O258" s="362"/>
      <c r="P258" s="362" t="s">
        <v>90</v>
      </c>
      <c r="Q258" s="362" t="s">
        <v>90</v>
      </c>
      <c r="R258" s="362" t="s">
        <v>1742</v>
      </c>
      <c r="S258" s="361" t="s">
        <v>1743</v>
      </c>
      <c r="T258" s="362" t="s">
        <v>113</v>
      </c>
      <c r="U258" s="362" t="s">
        <v>1540</v>
      </c>
      <c r="V258" s="362" t="s">
        <v>1540</v>
      </c>
      <c r="W258" s="362"/>
      <c r="X258" s="362"/>
      <c r="Y258" s="362" t="s">
        <v>45</v>
      </c>
      <c r="Z258" s="362" t="s">
        <v>90</v>
      </c>
      <c r="AA258" s="366" t="s">
        <v>90</v>
      </c>
      <c r="AB258" s="362" t="s">
        <v>90</v>
      </c>
      <c r="AC258" s="362"/>
      <c r="AD258" s="362"/>
      <c r="AE258" s="362"/>
      <c r="AF258" s="362"/>
      <c r="AG258" s="362"/>
      <c r="AH258" s="362"/>
      <c r="AI258" s="362" t="s">
        <v>7025</v>
      </c>
      <c r="AJ258" s="362" t="s">
        <v>13</v>
      </c>
      <c r="AK258" s="362" t="s">
        <v>39</v>
      </c>
      <c r="AL258" s="362"/>
      <c r="AM258" s="362"/>
      <c r="AN258" s="362"/>
      <c r="AO258" s="362"/>
      <c r="AP258" s="361" t="s">
        <v>1158</v>
      </c>
      <c r="AR258">
        <v>1</v>
      </c>
      <c r="AS258" t="s">
        <v>539</v>
      </c>
      <c r="AT258" t="s">
        <v>5841</v>
      </c>
    </row>
    <row r="259" spans="2:46" ht="15" customHeight="1" x14ac:dyDescent="0.35">
      <c r="B259" s="362">
        <v>728</v>
      </c>
      <c r="C259" s="362" t="s">
        <v>2152</v>
      </c>
      <c r="D259" s="362" t="s">
        <v>2</v>
      </c>
      <c r="E259" s="368">
        <v>45636</v>
      </c>
      <c r="F259" s="368"/>
      <c r="G259" s="362" t="s">
        <v>63</v>
      </c>
      <c r="H259" s="362" t="s">
        <v>63</v>
      </c>
      <c r="I259" s="362" t="s">
        <v>63</v>
      </c>
      <c r="J259" s="362" t="s">
        <v>32</v>
      </c>
      <c r="K259" s="361" t="s">
        <v>2153</v>
      </c>
      <c r="L259" s="362"/>
      <c r="M259" s="362" t="s">
        <v>186</v>
      </c>
      <c r="N259" s="362" t="s">
        <v>8</v>
      </c>
      <c r="O259" s="362"/>
      <c r="P259" s="362" t="s">
        <v>90</v>
      </c>
      <c r="Q259" s="362" t="s">
        <v>90</v>
      </c>
      <c r="R259" s="362"/>
      <c r="S259" s="361"/>
      <c r="T259" s="362"/>
      <c r="U259" s="362"/>
      <c r="V259" s="362" t="s">
        <v>844</v>
      </c>
      <c r="W259" s="362"/>
      <c r="X259" s="362"/>
      <c r="Y259" s="362" t="s">
        <v>48</v>
      </c>
      <c r="Z259" s="362" t="s">
        <v>90</v>
      </c>
      <c r="AA259" s="366" t="s">
        <v>90</v>
      </c>
      <c r="AB259" s="362" t="s">
        <v>90</v>
      </c>
      <c r="AC259" s="362"/>
      <c r="AD259" s="362"/>
      <c r="AE259" s="362"/>
      <c r="AF259" s="362"/>
      <c r="AG259" s="362"/>
      <c r="AH259" s="362"/>
      <c r="AI259" s="362" t="s">
        <v>7035</v>
      </c>
      <c r="AJ259" s="362" t="s">
        <v>19</v>
      </c>
      <c r="AK259" s="362" t="s">
        <v>40</v>
      </c>
      <c r="AL259" s="362" t="s">
        <v>4410</v>
      </c>
      <c r="AM259" s="362">
        <v>0</v>
      </c>
      <c r="AN259" s="362"/>
      <c r="AO259" s="362"/>
      <c r="AP259" s="361"/>
      <c r="AR259">
        <v>1</v>
      </c>
      <c r="AS259" t="s">
        <v>5839</v>
      </c>
      <c r="AT259" t="s">
        <v>5839</v>
      </c>
    </row>
    <row r="260" spans="2:46" ht="15" customHeight="1" x14ac:dyDescent="0.35">
      <c r="B260" s="362">
        <v>729</v>
      </c>
      <c r="C260" s="362" t="s">
        <v>2154</v>
      </c>
      <c r="D260" s="362" t="s">
        <v>2</v>
      </c>
      <c r="E260" s="368">
        <v>45139</v>
      </c>
      <c r="F260" s="368"/>
      <c r="G260" s="368"/>
      <c r="H260" s="368"/>
      <c r="I260" s="362" t="s">
        <v>77</v>
      </c>
      <c r="J260" s="362" t="s">
        <v>1546</v>
      </c>
      <c r="K260" s="361" t="s">
        <v>2155</v>
      </c>
      <c r="L260" s="362"/>
      <c r="M260" s="362" t="s">
        <v>186</v>
      </c>
      <c r="N260" s="362" t="s">
        <v>1548</v>
      </c>
      <c r="O260" s="362"/>
      <c r="P260" s="362" t="s">
        <v>90</v>
      </c>
      <c r="Q260" s="362" t="s">
        <v>90</v>
      </c>
      <c r="R260" s="362" t="s">
        <v>8</v>
      </c>
      <c r="S260" s="361" t="s">
        <v>1678</v>
      </c>
      <c r="T260" s="362"/>
      <c r="U260" s="362"/>
      <c r="V260" s="362" t="s">
        <v>133</v>
      </c>
      <c r="W260" s="362"/>
      <c r="X260" s="362"/>
      <c r="Y260" s="362" t="s">
        <v>45</v>
      </c>
      <c r="Z260" s="362" t="s">
        <v>90</v>
      </c>
      <c r="AA260" s="366" t="s">
        <v>90</v>
      </c>
      <c r="AB260" s="362" t="s">
        <v>90</v>
      </c>
      <c r="AC260" s="362"/>
      <c r="AD260" s="362"/>
      <c r="AE260" s="362"/>
      <c r="AF260" s="362"/>
      <c r="AG260" s="362"/>
      <c r="AH260" s="362"/>
      <c r="AI260" s="362" t="s">
        <v>7027</v>
      </c>
      <c r="AJ260" s="362" t="s">
        <v>21</v>
      </c>
      <c r="AK260" s="362" t="s">
        <v>39</v>
      </c>
      <c r="AL260" s="362"/>
      <c r="AM260" s="362"/>
      <c r="AN260" s="362"/>
      <c r="AO260" s="368">
        <v>45924</v>
      </c>
      <c r="AP260" s="361" t="s">
        <v>1679</v>
      </c>
      <c r="AR260">
        <v>1</v>
      </c>
      <c r="AS260" t="s">
        <v>539</v>
      </c>
      <c r="AT260" t="s">
        <v>5840</v>
      </c>
    </row>
    <row r="261" spans="2:46" ht="15" customHeight="1" x14ac:dyDescent="0.35">
      <c r="B261" s="362">
        <v>730</v>
      </c>
      <c r="C261" s="362" t="s">
        <v>2156</v>
      </c>
      <c r="D261" s="362" t="s">
        <v>2</v>
      </c>
      <c r="E261" s="368">
        <v>45636</v>
      </c>
      <c r="F261" s="368"/>
      <c r="G261" s="362" t="s">
        <v>63</v>
      </c>
      <c r="H261" s="362" t="s">
        <v>63</v>
      </c>
      <c r="I261" s="362" t="s">
        <v>63</v>
      </c>
      <c r="J261" s="362" t="s">
        <v>32</v>
      </c>
      <c r="K261" s="361" t="s">
        <v>2157</v>
      </c>
      <c r="L261" s="362"/>
      <c r="M261" s="362" t="s">
        <v>186</v>
      </c>
      <c r="N261" s="362" t="s">
        <v>8</v>
      </c>
      <c r="O261" s="362"/>
      <c r="P261" s="362" t="s">
        <v>90</v>
      </c>
      <c r="Q261" s="362" t="s">
        <v>90</v>
      </c>
      <c r="R261" s="362"/>
      <c r="S261" s="361"/>
      <c r="T261" s="362"/>
      <c r="U261" s="362"/>
      <c r="V261" s="362" t="s">
        <v>844</v>
      </c>
      <c r="W261" s="362"/>
      <c r="X261" s="362"/>
      <c r="Y261" s="362" t="s">
        <v>48</v>
      </c>
      <c r="Z261" s="362" t="s">
        <v>90</v>
      </c>
      <c r="AA261" s="366" t="s">
        <v>90</v>
      </c>
      <c r="AB261" s="362" t="s">
        <v>90</v>
      </c>
      <c r="AC261" s="362"/>
      <c r="AD261" s="362"/>
      <c r="AE261" s="362"/>
      <c r="AF261" s="362"/>
      <c r="AG261" s="362"/>
      <c r="AH261" s="362"/>
      <c r="AI261" s="362" t="s">
        <v>7035</v>
      </c>
      <c r="AJ261" s="362" t="s">
        <v>19</v>
      </c>
      <c r="AK261" s="362" t="s">
        <v>40</v>
      </c>
      <c r="AL261" s="362" t="s">
        <v>4410</v>
      </c>
      <c r="AM261" s="362">
        <v>0</v>
      </c>
      <c r="AN261" s="362"/>
      <c r="AO261" s="362"/>
      <c r="AP261" s="361"/>
      <c r="AR261">
        <v>1</v>
      </c>
      <c r="AS261" t="s">
        <v>5839</v>
      </c>
      <c r="AT261" t="s">
        <v>5839</v>
      </c>
    </row>
    <row r="262" spans="2:46" ht="15" customHeight="1" x14ac:dyDescent="0.35">
      <c r="B262" s="362">
        <v>731</v>
      </c>
      <c r="C262" s="362" t="s">
        <v>2158</v>
      </c>
      <c r="D262" s="362" t="s">
        <v>2</v>
      </c>
      <c r="E262" s="368">
        <v>45636</v>
      </c>
      <c r="F262" s="368"/>
      <c r="G262" s="368"/>
      <c r="H262" s="368"/>
      <c r="I262" s="362" t="s">
        <v>79</v>
      </c>
      <c r="J262" s="362" t="s">
        <v>90</v>
      </c>
      <c r="K262" s="361" t="s">
        <v>2159</v>
      </c>
      <c r="L262" s="362"/>
      <c r="M262" s="362" t="s">
        <v>186</v>
      </c>
      <c r="N262" s="362" t="s">
        <v>9</v>
      </c>
      <c r="O262" s="362"/>
      <c r="P262" s="362" t="s">
        <v>90</v>
      </c>
      <c r="Q262" s="362" t="s">
        <v>90</v>
      </c>
      <c r="R262" s="362" t="s">
        <v>46</v>
      </c>
      <c r="S262" s="361" t="s">
        <v>90</v>
      </c>
      <c r="T262" s="362" t="s">
        <v>113</v>
      </c>
      <c r="U262" s="362" t="s">
        <v>1540</v>
      </c>
      <c r="V262" s="362" t="s">
        <v>1540</v>
      </c>
      <c r="W262" s="362"/>
      <c r="X262" s="362" t="s">
        <v>9</v>
      </c>
      <c r="Y262" s="362" t="s">
        <v>46</v>
      </c>
      <c r="Z262" s="362" t="s">
        <v>90</v>
      </c>
      <c r="AA262" s="366" t="s">
        <v>90</v>
      </c>
      <c r="AB262" s="362" t="s">
        <v>90</v>
      </c>
      <c r="AC262" s="362"/>
      <c r="AD262" s="362"/>
      <c r="AE262" s="362"/>
      <c r="AF262" s="362"/>
      <c r="AG262" s="362"/>
      <c r="AH262" s="362"/>
      <c r="AI262" s="362" t="s">
        <v>7031</v>
      </c>
      <c r="AJ262" s="362" t="s">
        <v>34</v>
      </c>
      <c r="AK262" s="362" t="s">
        <v>40</v>
      </c>
      <c r="AL262" s="362"/>
      <c r="AM262" s="362"/>
      <c r="AN262" s="362"/>
      <c r="AO262" s="362"/>
      <c r="AP262" s="361"/>
      <c r="AR262">
        <v>1</v>
      </c>
      <c r="AS262" t="s">
        <v>9</v>
      </c>
      <c r="AT262" t="s">
        <v>9</v>
      </c>
    </row>
    <row r="263" spans="2:46" ht="15" customHeight="1" x14ac:dyDescent="0.35">
      <c r="B263" s="362">
        <v>732</v>
      </c>
      <c r="C263" s="362" t="s">
        <v>2160</v>
      </c>
      <c r="D263" s="362" t="s">
        <v>2</v>
      </c>
      <c r="E263" s="368">
        <v>45636</v>
      </c>
      <c r="F263" s="368"/>
      <c r="G263" s="368"/>
      <c r="H263" s="368"/>
      <c r="I263" s="362" t="s">
        <v>73</v>
      </c>
      <c r="J263" s="362" t="s">
        <v>90</v>
      </c>
      <c r="K263" s="361" t="s">
        <v>2161</v>
      </c>
      <c r="L263" s="362"/>
      <c r="M263" s="362" t="s">
        <v>1689</v>
      </c>
      <c r="N263" s="362" t="s">
        <v>9</v>
      </c>
      <c r="O263" s="362"/>
      <c r="P263" s="362" t="s">
        <v>90</v>
      </c>
      <c r="Q263" s="362" t="s">
        <v>90</v>
      </c>
      <c r="R263" s="362" t="s">
        <v>46</v>
      </c>
      <c r="S263" s="361" t="s">
        <v>90</v>
      </c>
      <c r="T263" s="362" t="s">
        <v>113</v>
      </c>
      <c r="U263" s="362" t="s">
        <v>1540</v>
      </c>
      <c r="V263" s="362" t="s">
        <v>1540</v>
      </c>
      <c r="W263" s="362"/>
      <c r="X263" s="362" t="s">
        <v>9</v>
      </c>
      <c r="Y263" s="362" t="s">
        <v>46</v>
      </c>
      <c r="Z263" s="362" t="s">
        <v>90</v>
      </c>
      <c r="AA263" s="366" t="s">
        <v>90</v>
      </c>
      <c r="AB263" s="362" t="s">
        <v>90</v>
      </c>
      <c r="AC263" s="362"/>
      <c r="AD263" s="362"/>
      <c r="AE263" s="362"/>
      <c r="AF263" s="362"/>
      <c r="AG263" s="362"/>
      <c r="AH263" s="362"/>
      <c r="AI263" s="362" t="s">
        <v>7025</v>
      </c>
      <c r="AJ263" s="362" t="s">
        <v>13</v>
      </c>
      <c r="AK263" s="362" t="s">
        <v>40</v>
      </c>
      <c r="AL263" s="362"/>
      <c r="AM263" s="362"/>
      <c r="AN263" s="362"/>
      <c r="AO263" s="362"/>
      <c r="AP263" s="361"/>
      <c r="AR263">
        <v>1</v>
      </c>
      <c r="AS263" t="s">
        <v>9</v>
      </c>
      <c r="AT263" t="s">
        <v>9</v>
      </c>
    </row>
    <row r="264" spans="2:46" ht="15" customHeight="1" x14ac:dyDescent="0.35">
      <c r="B264" s="362">
        <v>733</v>
      </c>
      <c r="C264" s="362" t="s">
        <v>2162</v>
      </c>
      <c r="D264" s="362" t="s">
        <v>2</v>
      </c>
      <c r="E264" s="368">
        <v>45636</v>
      </c>
      <c r="F264" s="368"/>
      <c r="G264" s="368"/>
      <c r="H264" s="368"/>
      <c r="I264" s="362" t="s">
        <v>79</v>
      </c>
      <c r="J264" s="362" t="s">
        <v>90</v>
      </c>
      <c r="K264" s="361" t="s">
        <v>2163</v>
      </c>
      <c r="L264" s="362"/>
      <c r="M264" s="362" t="s">
        <v>186</v>
      </c>
      <c r="N264" s="362" t="s">
        <v>8</v>
      </c>
      <c r="O264" s="362"/>
      <c r="P264" s="362" t="s">
        <v>90</v>
      </c>
      <c r="Q264" s="362" t="s">
        <v>90</v>
      </c>
      <c r="R264" s="362" t="s">
        <v>46</v>
      </c>
      <c r="S264" s="361" t="s">
        <v>90</v>
      </c>
      <c r="T264" s="362" t="s">
        <v>113</v>
      </c>
      <c r="U264" s="362" t="s">
        <v>1540</v>
      </c>
      <c r="V264" s="362" t="s">
        <v>1540</v>
      </c>
      <c r="W264" s="362"/>
      <c r="X264" s="362" t="s">
        <v>9</v>
      </c>
      <c r="Y264" s="362" t="s">
        <v>46</v>
      </c>
      <c r="Z264" s="362" t="s">
        <v>90</v>
      </c>
      <c r="AA264" s="366" t="s">
        <v>90</v>
      </c>
      <c r="AB264" s="362" t="s">
        <v>90</v>
      </c>
      <c r="AC264" s="362"/>
      <c r="AD264" s="362"/>
      <c r="AE264" s="362"/>
      <c r="AF264" s="362"/>
      <c r="AG264" s="362"/>
      <c r="AH264" s="362"/>
      <c r="AI264" s="362" t="s">
        <v>7031</v>
      </c>
      <c r="AJ264" s="362" t="s">
        <v>34</v>
      </c>
      <c r="AK264" s="362" t="s">
        <v>40</v>
      </c>
      <c r="AL264" s="362"/>
      <c r="AM264" s="362"/>
      <c r="AN264" s="362"/>
      <c r="AO264" s="362"/>
      <c r="AP264" s="361"/>
      <c r="AR264">
        <v>1</v>
      </c>
      <c r="AS264" t="s">
        <v>9</v>
      </c>
      <c r="AT264" t="s">
        <v>9</v>
      </c>
    </row>
    <row r="265" spans="2:46" ht="15" customHeight="1" x14ac:dyDescent="0.35">
      <c r="B265" s="362">
        <v>734</v>
      </c>
      <c r="C265" s="362" t="s">
        <v>2164</v>
      </c>
      <c r="D265" s="362" t="s">
        <v>2</v>
      </c>
      <c r="E265" s="368">
        <v>45636</v>
      </c>
      <c r="F265" s="368"/>
      <c r="G265" s="368"/>
      <c r="H265" s="368"/>
      <c r="I265" s="362" t="s">
        <v>79</v>
      </c>
      <c r="J265" s="362" t="s">
        <v>90</v>
      </c>
      <c r="K265" s="361" t="s">
        <v>2165</v>
      </c>
      <c r="L265" s="362"/>
      <c r="M265" s="362" t="s">
        <v>186</v>
      </c>
      <c r="N265" s="362" t="s">
        <v>8</v>
      </c>
      <c r="O265" s="362"/>
      <c r="P265" s="362" t="s">
        <v>90</v>
      </c>
      <c r="Q265" s="362" t="s">
        <v>90</v>
      </c>
      <c r="R265" s="362" t="s">
        <v>8</v>
      </c>
      <c r="S265" s="361" t="s">
        <v>1539</v>
      </c>
      <c r="T265" s="362"/>
      <c r="U265" s="362"/>
      <c r="V265" s="362" t="s">
        <v>1540</v>
      </c>
      <c r="W265" s="362"/>
      <c r="X265" s="362"/>
      <c r="Y265" s="362" t="s">
        <v>45</v>
      </c>
      <c r="Z265" s="362" t="s">
        <v>90</v>
      </c>
      <c r="AA265" s="366" t="s">
        <v>90</v>
      </c>
      <c r="AB265" s="362" t="s">
        <v>90</v>
      </c>
      <c r="AC265" s="362"/>
      <c r="AD265" s="362"/>
      <c r="AE265" s="362"/>
      <c r="AF265" s="362"/>
      <c r="AG265" s="362"/>
      <c r="AH265" s="362"/>
      <c r="AI265" s="362" t="s">
        <v>7031</v>
      </c>
      <c r="AJ265" s="362" t="s">
        <v>34</v>
      </c>
      <c r="AK265" s="362" t="s">
        <v>39</v>
      </c>
      <c r="AL265" s="362"/>
      <c r="AM265" s="362"/>
      <c r="AN265" s="362"/>
      <c r="AO265" s="368">
        <v>45923</v>
      </c>
      <c r="AP265" s="361" t="s">
        <v>680</v>
      </c>
      <c r="AR265">
        <v>1</v>
      </c>
      <c r="AS265" t="s">
        <v>539</v>
      </c>
      <c r="AT265" t="s">
        <v>5841</v>
      </c>
    </row>
    <row r="266" spans="2:46" ht="15" customHeight="1" x14ac:dyDescent="0.35">
      <c r="B266" s="362">
        <v>735</v>
      </c>
      <c r="C266" s="362" t="s">
        <v>2166</v>
      </c>
      <c r="D266" s="362" t="s">
        <v>2</v>
      </c>
      <c r="E266" s="368">
        <v>45636</v>
      </c>
      <c r="F266" s="368"/>
      <c r="G266" s="368"/>
      <c r="H266" s="368"/>
      <c r="I266" s="362" t="s">
        <v>73</v>
      </c>
      <c r="J266" s="362" t="s">
        <v>90</v>
      </c>
      <c r="K266" s="361" t="s">
        <v>2167</v>
      </c>
      <c r="L266" s="362"/>
      <c r="M266" s="362" t="s">
        <v>186</v>
      </c>
      <c r="N266" s="362" t="s">
        <v>8</v>
      </c>
      <c r="O266" s="362"/>
      <c r="P266" s="362" t="s">
        <v>90</v>
      </c>
      <c r="Q266" s="362" t="s">
        <v>90</v>
      </c>
      <c r="R266" s="362" t="s">
        <v>8</v>
      </c>
      <c r="S266" s="361" t="s">
        <v>1539</v>
      </c>
      <c r="T266" s="362"/>
      <c r="U266" s="362"/>
      <c r="V266" s="362" t="s">
        <v>1540</v>
      </c>
      <c r="W266" s="362"/>
      <c r="X266" s="362"/>
      <c r="Y266" s="362" t="s">
        <v>45</v>
      </c>
      <c r="Z266" s="362" t="s">
        <v>90</v>
      </c>
      <c r="AA266" s="366" t="s">
        <v>90</v>
      </c>
      <c r="AB266" s="362" t="s">
        <v>90</v>
      </c>
      <c r="AC266" s="362"/>
      <c r="AD266" s="362"/>
      <c r="AE266" s="362"/>
      <c r="AF266" s="362"/>
      <c r="AG266" s="362"/>
      <c r="AH266" s="362"/>
      <c r="AI266" s="362" t="s">
        <v>7025</v>
      </c>
      <c r="AJ266" s="362" t="s">
        <v>13</v>
      </c>
      <c r="AK266" s="362" t="s">
        <v>39</v>
      </c>
      <c r="AL266" s="362"/>
      <c r="AM266" s="362"/>
      <c r="AN266" s="362"/>
      <c r="AO266" s="368">
        <v>45923</v>
      </c>
      <c r="AP266" s="361" t="s">
        <v>680</v>
      </c>
      <c r="AR266">
        <v>1</v>
      </c>
      <c r="AS266" t="s">
        <v>539</v>
      </c>
      <c r="AT266" t="s">
        <v>5841</v>
      </c>
    </row>
    <row r="267" spans="2:46" ht="15" customHeight="1" x14ac:dyDescent="0.35">
      <c r="B267" s="362">
        <v>736</v>
      </c>
      <c r="C267" s="362" t="s">
        <v>2168</v>
      </c>
      <c r="D267" s="362" t="s">
        <v>2</v>
      </c>
      <c r="E267" s="368">
        <v>45636</v>
      </c>
      <c r="F267" s="368"/>
      <c r="G267" s="362" t="s">
        <v>63</v>
      </c>
      <c r="H267" s="362" t="s">
        <v>63</v>
      </c>
      <c r="I267" s="362" t="s">
        <v>63</v>
      </c>
      <c r="J267" s="362" t="s">
        <v>32</v>
      </c>
      <c r="K267" s="361" t="s">
        <v>2169</v>
      </c>
      <c r="L267" s="362"/>
      <c r="M267" s="362" t="s">
        <v>186</v>
      </c>
      <c r="N267" s="362" t="s">
        <v>9</v>
      </c>
      <c r="O267" s="362"/>
      <c r="P267" s="362" t="s">
        <v>90</v>
      </c>
      <c r="Q267" s="362" t="s">
        <v>90</v>
      </c>
      <c r="R267" s="362"/>
      <c r="S267" s="361"/>
      <c r="T267" s="362"/>
      <c r="U267" s="362"/>
      <c r="V267" s="362" t="s">
        <v>844</v>
      </c>
      <c r="W267" s="362"/>
      <c r="X267" s="362"/>
      <c r="Y267" s="362" t="s">
        <v>48</v>
      </c>
      <c r="Z267" s="362" t="s">
        <v>90</v>
      </c>
      <c r="AA267" s="366" t="s">
        <v>90</v>
      </c>
      <c r="AB267" s="362" t="s">
        <v>90</v>
      </c>
      <c r="AC267" s="362"/>
      <c r="AD267" s="362"/>
      <c r="AE267" s="362"/>
      <c r="AF267" s="362"/>
      <c r="AG267" s="362"/>
      <c r="AH267" s="362"/>
      <c r="AI267" s="362" t="s">
        <v>7035</v>
      </c>
      <c r="AJ267" s="362" t="s">
        <v>19</v>
      </c>
      <c r="AK267" s="362" t="s">
        <v>40</v>
      </c>
      <c r="AL267" s="362" t="s">
        <v>4410</v>
      </c>
      <c r="AM267" s="362">
        <v>0</v>
      </c>
      <c r="AN267" s="362"/>
      <c r="AO267" s="362"/>
      <c r="AP267" s="361"/>
      <c r="AR267">
        <v>1</v>
      </c>
      <c r="AS267" t="s">
        <v>5839</v>
      </c>
      <c r="AT267" t="s">
        <v>5839</v>
      </c>
    </row>
    <row r="268" spans="2:46" ht="15" customHeight="1" x14ac:dyDescent="0.35">
      <c r="B268" s="362">
        <v>737</v>
      </c>
      <c r="C268" s="362" t="s">
        <v>2170</v>
      </c>
      <c r="D268" s="362" t="s">
        <v>2</v>
      </c>
      <c r="E268" s="368">
        <v>45636</v>
      </c>
      <c r="F268" s="368"/>
      <c r="G268" s="368"/>
      <c r="H268" s="368"/>
      <c r="I268" s="362" t="s">
        <v>79</v>
      </c>
      <c r="J268" s="362" t="s">
        <v>90</v>
      </c>
      <c r="K268" s="361" t="s">
        <v>2171</v>
      </c>
      <c r="L268" s="362"/>
      <c r="M268" s="362" t="s">
        <v>186</v>
      </c>
      <c r="N268" s="362" t="s">
        <v>9</v>
      </c>
      <c r="O268" s="362"/>
      <c r="P268" s="362" t="s">
        <v>90</v>
      </c>
      <c r="Q268" s="362" t="s">
        <v>90</v>
      </c>
      <c r="R268" s="362" t="s">
        <v>8</v>
      </c>
      <c r="S268" s="361" t="s">
        <v>1539</v>
      </c>
      <c r="T268" s="362"/>
      <c r="U268" s="362"/>
      <c r="V268" s="362" t="s">
        <v>1540</v>
      </c>
      <c r="W268" s="362"/>
      <c r="X268" s="362"/>
      <c r="Y268" s="362" t="s">
        <v>45</v>
      </c>
      <c r="Z268" s="362" t="s">
        <v>90</v>
      </c>
      <c r="AA268" s="366" t="s">
        <v>90</v>
      </c>
      <c r="AB268" s="362" t="s">
        <v>90</v>
      </c>
      <c r="AC268" s="362"/>
      <c r="AD268" s="362"/>
      <c r="AE268" s="362"/>
      <c r="AF268" s="362"/>
      <c r="AG268" s="362"/>
      <c r="AH268" s="362"/>
      <c r="AI268" s="362" t="s">
        <v>7031</v>
      </c>
      <c r="AJ268" s="362" t="s">
        <v>34</v>
      </c>
      <c r="AK268" s="362" t="s">
        <v>39</v>
      </c>
      <c r="AL268" s="362"/>
      <c r="AM268" s="362"/>
      <c r="AN268" s="362"/>
      <c r="AO268" s="368">
        <v>45923</v>
      </c>
      <c r="AP268" s="361" t="s">
        <v>680</v>
      </c>
      <c r="AR268">
        <v>1</v>
      </c>
      <c r="AS268" t="s">
        <v>539</v>
      </c>
      <c r="AT268" t="s">
        <v>5840</v>
      </c>
    </row>
    <row r="269" spans="2:46" ht="15" customHeight="1" x14ac:dyDescent="0.35">
      <c r="B269" s="362">
        <v>738</v>
      </c>
      <c r="C269" s="362" t="s">
        <v>2172</v>
      </c>
      <c r="D269" s="362" t="s">
        <v>2</v>
      </c>
      <c r="E269" s="368">
        <v>45636</v>
      </c>
      <c r="F269" s="368"/>
      <c r="G269" s="368"/>
      <c r="H269" s="368"/>
      <c r="I269" s="362" t="s">
        <v>79</v>
      </c>
      <c r="J269" s="362" t="s">
        <v>2034</v>
      </c>
      <c r="K269" s="361" t="s">
        <v>2173</v>
      </c>
      <c r="L269" s="362"/>
      <c r="M269" s="362" t="s">
        <v>186</v>
      </c>
      <c r="N269" s="362" t="s">
        <v>9</v>
      </c>
      <c r="O269" s="362"/>
      <c r="P269" s="362" t="s">
        <v>90</v>
      </c>
      <c r="Q269" s="362" t="s">
        <v>90</v>
      </c>
      <c r="R269" s="362" t="s">
        <v>46</v>
      </c>
      <c r="S269" s="361" t="s">
        <v>90</v>
      </c>
      <c r="T269" s="362" t="s">
        <v>113</v>
      </c>
      <c r="U269" s="362" t="s">
        <v>1540</v>
      </c>
      <c r="V269" s="362" t="s">
        <v>1540</v>
      </c>
      <c r="W269" s="362"/>
      <c r="X269" s="362" t="s">
        <v>9</v>
      </c>
      <c r="Y269" s="362" t="s">
        <v>46</v>
      </c>
      <c r="Z269" s="362" t="s">
        <v>90</v>
      </c>
      <c r="AA269" s="366" t="s">
        <v>90</v>
      </c>
      <c r="AB269" s="362" t="s">
        <v>90</v>
      </c>
      <c r="AC269" s="362"/>
      <c r="AD269" s="362"/>
      <c r="AE269" s="362"/>
      <c r="AF269" s="362"/>
      <c r="AG269" s="362"/>
      <c r="AH269" s="362"/>
      <c r="AI269" s="362" t="s">
        <v>7031</v>
      </c>
      <c r="AJ269" s="362" t="s">
        <v>34</v>
      </c>
      <c r="AK269" s="362" t="s">
        <v>40</v>
      </c>
      <c r="AL269" s="362"/>
      <c r="AM269" s="362"/>
      <c r="AN269" s="362"/>
      <c r="AO269" s="362"/>
      <c r="AP269" s="361"/>
      <c r="AR269">
        <v>1</v>
      </c>
      <c r="AS269" t="s">
        <v>9</v>
      </c>
      <c r="AT269" t="s">
        <v>9</v>
      </c>
    </row>
    <row r="270" spans="2:46" ht="15" customHeight="1" x14ac:dyDescent="0.35">
      <c r="B270" s="362">
        <v>739</v>
      </c>
      <c r="C270" s="362" t="s">
        <v>2174</v>
      </c>
      <c r="D270" s="362" t="s">
        <v>2</v>
      </c>
      <c r="E270" s="368">
        <v>45636</v>
      </c>
      <c r="F270" s="368"/>
      <c r="G270" s="368"/>
      <c r="H270" s="368"/>
      <c r="I270" s="362" t="s">
        <v>73</v>
      </c>
      <c r="J270" s="362" t="s">
        <v>90</v>
      </c>
      <c r="K270" s="361" t="s">
        <v>2175</v>
      </c>
      <c r="L270" s="362"/>
      <c r="M270" s="362" t="s">
        <v>186</v>
      </c>
      <c r="N270" s="362" t="s">
        <v>9</v>
      </c>
      <c r="O270" s="362"/>
      <c r="P270" s="362" t="s">
        <v>90</v>
      </c>
      <c r="Q270" s="362" t="s">
        <v>90</v>
      </c>
      <c r="R270" s="362" t="s">
        <v>46</v>
      </c>
      <c r="S270" s="361" t="s">
        <v>90</v>
      </c>
      <c r="T270" s="362" t="s">
        <v>113</v>
      </c>
      <c r="U270" s="362" t="s">
        <v>1540</v>
      </c>
      <c r="V270" s="362" t="s">
        <v>1540</v>
      </c>
      <c r="W270" s="362"/>
      <c r="X270" s="362" t="s">
        <v>9</v>
      </c>
      <c r="Y270" s="362" t="s">
        <v>46</v>
      </c>
      <c r="Z270" s="362" t="s">
        <v>90</v>
      </c>
      <c r="AA270" s="366" t="s">
        <v>90</v>
      </c>
      <c r="AB270" s="362" t="s">
        <v>90</v>
      </c>
      <c r="AC270" s="362"/>
      <c r="AD270" s="362"/>
      <c r="AE270" s="362"/>
      <c r="AF270" s="362"/>
      <c r="AG270" s="362"/>
      <c r="AH270" s="362"/>
      <c r="AI270" s="362" t="s">
        <v>7025</v>
      </c>
      <c r="AJ270" s="362" t="s">
        <v>13</v>
      </c>
      <c r="AK270" s="362" t="s">
        <v>40</v>
      </c>
      <c r="AL270" s="362"/>
      <c r="AM270" s="362"/>
      <c r="AN270" s="362"/>
      <c r="AO270" s="362"/>
      <c r="AP270" s="361"/>
      <c r="AR270">
        <v>1</v>
      </c>
      <c r="AS270" t="s">
        <v>9</v>
      </c>
      <c r="AT270" t="s">
        <v>9</v>
      </c>
    </row>
    <row r="271" spans="2:46" ht="15" customHeight="1" x14ac:dyDescent="0.35">
      <c r="B271" s="362">
        <v>740</v>
      </c>
      <c r="C271" s="362" t="s">
        <v>2176</v>
      </c>
      <c r="D271" s="362" t="s">
        <v>2</v>
      </c>
      <c r="E271" s="368">
        <v>45139</v>
      </c>
      <c r="F271" s="368"/>
      <c r="G271" s="368"/>
      <c r="H271" s="368"/>
      <c r="I271" s="362" t="s">
        <v>77</v>
      </c>
      <c r="J271" s="425" t="s">
        <v>1546</v>
      </c>
      <c r="K271" s="361" t="s">
        <v>2177</v>
      </c>
      <c r="L271" s="362"/>
      <c r="M271" s="362" t="s">
        <v>186</v>
      </c>
      <c r="N271" s="362" t="s">
        <v>9</v>
      </c>
      <c r="O271" s="362"/>
      <c r="P271" s="362" t="s">
        <v>90</v>
      </c>
      <c r="Q271" s="362" t="s">
        <v>90</v>
      </c>
      <c r="R271" s="362" t="s">
        <v>46</v>
      </c>
      <c r="S271" s="361" t="s">
        <v>90</v>
      </c>
      <c r="T271" s="362"/>
      <c r="U271" s="362"/>
      <c r="V271" s="362" t="s">
        <v>133</v>
      </c>
      <c r="W271" s="362"/>
      <c r="X271" s="362" t="s">
        <v>9</v>
      </c>
      <c r="Y271" s="362" t="s">
        <v>46</v>
      </c>
      <c r="Z271" s="362" t="s">
        <v>90</v>
      </c>
      <c r="AA271" s="366" t="s">
        <v>90</v>
      </c>
      <c r="AB271" s="362" t="s">
        <v>90</v>
      </c>
      <c r="AC271" s="362"/>
      <c r="AD271" s="362"/>
      <c r="AE271" s="362"/>
      <c r="AF271" s="362"/>
      <c r="AG271" s="362"/>
      <c r="AH271" s="362"/>
      <c r="AI271" s="362" t="s">
        <v>7027</v>
      </c>
      <c r="AJ271" s="362" t="s">
        <v>21</v>
      </c>
      <c r="AK271" s="362" t="s">
        <v>40</v>
      </c>
      <c r="AL271" s="362"/>
      <c r="AM271" s="362"/>
      <c r="AN271" s="362"/>
      <c r="AO271" s="362"/>
      <c r="AP271" s="361"/>
      <c r="AR271">
        <v>1</v>
      </c>
      <c r="AS271" t="s">
        <v>9</v>
      </c>
      <c r="AT271" t="s">
        <v>9</v>
      </c>
    </row>
    <row r="272" spans="2:46" ht="15" customHeight="1" x14ac:dyDescent="0.35">
      <c r="B272" s="362">
        <v>741</v>
      </c>
      <c r="C272" s="362" t="s">
        <v>2178</v>
      </c>
      <c r="D272" s="362" t="s">
        <v>2</v>
      </c>
      <c r="E272" s="368">
        <v>45636</v>
      </c>
      <c r="F272" s="368" t="s">
        <v>1278</v>
      </c>
      <c r="G272" s="368"/>
      <c r="H272" s="368"/>
      <c r="I272" s="362" t="s">
        <v>73</v>
      </c>
      <c r="J272" s="362" t="s">
        <v>90</v>
      </c>
      <c r="K272" s="361" t="s">
        <v>2179</v>
      </c>
      <c r="L272" s="362"/>
      <c r="M272" s="362" t="s">
        <v>186</v>
      </c>
      <c r="N272" s="362" t="s">
        <v>8</v>
      </c>
      <c r="O272" s="362"/>
      <c r="P272" s="362" t="s">
        <v>90</v>
      </c>
      <c r="Q272" s="362" t="s">
        <v>90</v>
      </c>
      <c r="R272" s="362"/>
      <c r="S272" s="361" t="s">
        <v>2180</v>
      </c>
      <c r="T272" s="362"/>
      <c r="U272" s="362"/>
      <c r="V272" s="362" t="s">
        <v>1271</v>
      </c>
      <c r="W272" s="362"/>
      <c r="X272" s="362"/>
      <c r="Y272" s="362" t="s">
        <v>45</v>
      </c>
      <c r="Z272" s="362" t="s">
        <v>90</v>
      </c>
      <c r="AA272" s="366" t="s">
        <v>90</v>
      </c>
      <c r="AB272" s="362" t="s">
        <v>90</v>
      </c>
      <c r="AC272" s="362"/>
      <c r="AD272" s="362"/>
      <c r="AE272" s="362"/>
      <c r="AF272" s="362"/>
      <c r="AG272" s="362"/>
      <c r="AH272" s="362"/>
      <c r="AI272" s="362" t="s">
        <v>7025</v>
      </c>
      <c r="AJ272" s="362" t="s">
        <v>13</v>
      </c>
      <c r="AK272" s="362" t="s">
        <v>39</v>
      </c>
      <c r="AL272" s="362"/>
      <c r="AM272" s="362"/>
      <c r="AN272" s="362" t="s">
        <v>2071</v>
      </c>
      <c r="AO272" s="368">
        <v>45919</v>
      </c>
      <c r="AP272" s="361" t="s">
        <v>680</v>
      </c>
      <c r="AR272">
        <v>1</v>
      </c>
      <c r="AS272" t="s">
        <v>539</v>
      </c>
      <c r="AT272" t="s">
        <v>5841</v>
      </c>
    </row>
    <row r="273" spans="2:46" ht="15" customHeight="1" x14ac:dyDescent="0.35">
      <c r="B273" s="362">
        <v>742</v>
      </c>
      <c r="C273" s="362" t="s">
        <v>2181</v>
      </c>
      <c r="D273" s="362" t="s">
        <v>2</v>
      </c>
      <c r="E273" s="368">
        <v>45636</v>
      </c>
      <c r="F273" s="368"/>
      <c r="G273" s="368"/>
      <c r="H273" s="368"/>
      <c r="I273" s="362" t="s">
        <v>73</v>
      </c>
      <c r="J273" s="362" t="s">
        <v>90</v>
      </c>
      <c r="K273" s="361" t="s">
        <v>2182</v>
      </c>
      <c r="L273" s="362"/>
      <c r="M273" s="362" t="s">
        <v>186</v>
      </c>
      <c r="N273" s="362" t="s">
        <v>9</v>
      </c>
      <c r="O273" s="362"/>
      <c r="P273" s="362" t="s">
        <v>90</v>
      </c>
      <c r="Q273" s="362" t="s">
        <v>90</v>
      </c>
      <c r="R273" s="362" t="s">
        <v>1750</v>
      </c>
      <c r="S273" s="361" t="s">
        <v>1751</v>
      </c>
      <c r="T273" s="362" t="s">
        <v>113</v>
      </c>
      <c r="U273" s="362" t="s">
        <v>1540</v>
      </c>
      <c r="V273" s="362" t="s">
        <v>1540</v>
      </c>
      <c r="W273" s="362"/>
      <c r="X273" s="362" t="s">
        <v>9</v>
      </c>
      <c r="Y273" s="362" t="s">
        <v>9</v>
      </c>
      <c r="Z273" s="362" t="s">
        <v>90</v>
      </c>
      <c r="AA273" s="366" t="s">
        <v>90</v>
      </c>
      <c r="AB273" s="362" t="s">
        <v>90</v>
      </c>
      <c r="AC273" s="362"/>
      <c r="AD273" s="362"/>
      <c r="AE273" s="362"/>
      <c r="AF273" s="362"/>
      <c r="AG273" s="362"/>
      <c r="AH273" s="362"/>
      <c r="AI273" s="362" t="s">
        <v>7025</v>
      </c>
      <c r="AJ273" s="362" t="s">
        <v>13</v>
      </c>
      <c r="AK273" s="362" t="s">
        <v>40</v>
      </c>
      <c r="AL273" s="362"/>
      <c r="AM273" s="362"/>
      <c r="AN273" s="362"/>
      <c r="AO273" s="362"/>
      <c r="AP273" s="361"/>
      <c r="AR273">
        <v>1</v>
      </c>
      <c r="AS273" t="s">
        <v>9</v>
      </c>
      <c r="AT273" t="s">
        <v>9</v>
      </c>
    </row>
    <row r="274" spans="2:46" ht="15" customHeight="1" x14ac:dyDescent="0.35">
      <c r="B274" s="362">
        <v>743</v>
      </c>
      <c r="C274" s="362" t="s">
        <v>2183</v>
      </c>
      <c r="D274" s="362" t="s">
        <v>2</v>
      </c>
      <c r="E274" s="368">
        <v>45636</v>
      </c>
      <c r="F274" s="368" t="s">
        <v>1278</v>
      </c>
      <c r="G274" s="368"/>
      <c r="H274" s="368"/>
      <c r="I274" s="362" t="s">
        <v>73</v>
      </c>
      <c r="J274" s="362" t="s">
        <v>90</v>
      </c>
      <c r="K274" s="361" t="s">
        <v>2184</v>
      </c>
      <c r="L274" s="362"/>
      <c r="M274" s="362" t="s">
        <v>186</v>
      </c>
      <c r="N274" s="362" t="s">
        <v>8</v>
      </c>
      <c r="O274" s="362"/>
      <c r="P274" s="362" t="s">
        <v>90</v>
      </c>
      <c r="Q274" s="362" t="s">
        <v>90</v>
      </c>
      <c r="R274" s="362"/>
      <c r="S274" s="361" t="s">
        <v>2180</v>
      </c>
      <c r="T274" s="362"/>
      <c r="U274" s="362"/>
      <c r="V274" s="362" t="s">
        <v>1271</v>
      </c>
      <c r="W274" s="362"/>
      <c r="X274" s="362"/>
      <c r="Y274" s="362" t="s">
        <v>45</v>
      </c>
      <c r="Z274" s="362" t="s">
        <v>90</v>
      </c>
      <c r="AA274" s="366" t="s">
        <v>90</v>
      </c>
      <c r="AB274" s="362" t="s">
        <v>90</v>
      </c>
      <c r="AC274" s="362"/>
      <c r="AD274" s="362"/>
      <c r="AE274" s="362"/>
      <c r="AF274" s="362"/>
      <c r="AG274" s="362"/>
      <c r="AH274" s="362"/>
      <c r="AI274" s="362" t="s">
        <v>7025</v>
      </c>
      <c r="AJ274" s="362" t="s">
        <v>13</v>
      </c>
      <c r="AK274" s="362" t="s">
        <v>39</v>
      </c>
      <c r="AL274" s="362"/>
      <c r="AM274" s="362"/>
      <c r="AN274" s="362" t="s">
        <v>2053</v>
      </c>
      <c r="AO274" s="368">
        <v>45919</v>
      </c>
      <c r="AP274" s="361" t="s">
        <v>680</v>
      </c>
      <c r="AR274">
        <v>1</v>
      </c>
      <c r="AS274" t="s">
        <v>539</v>
      </c>
      <c r="AT274" t="s">
        <v>5841</v>
      </c>
    </row>
    <row r="275" spans="2:46" ht="15" customHeight="1" x14ac:dyDescent="0.35">
      <c r="B275" s="362">
        <v>744</v>
      </c>
      <c r="C275" s="362" t="s">
        <v>2185</v>
      </c>
      <c r="D275" s="362" t="s">
        <v>2</v>
      </c>
      <c r="E275" s="368">
        <v>45636</v>
      </c>
      <c r="F275" s="368" t="s">
        <v>1278</v>
      </c>
      <c r="G275" s="368"/>
      <c r="H275" s="368"/>
      <c r="I275" s="362" t="s">
        <v>73</v>
      </c>
      <c r="J275" s="362" t="s">
        <v>90</v>
      </c>
      <c r="K275" s="361" t="s">
        <v>2186</v>
      </c>
      <c r="L275" s="362"/>
      <c r="M275" s="362" t="s">
        <v>186</v>
      </c>
      <c r="N275" s="362" t="s">
        <v>8</v>
      </c>
      <c r="O275" s="362"/>
      <c r="P275" s="362" t="s">
        <v>90</v>
      </c>
      <c r="Q275" s="362" t="s">
        <v>90</v>
      </c>
      <c r="R275" s="362"/>
      <c r="S275" s="361" t="s">
        <v>2187</v>
      </c>
      <c r="T275" s="362"/>
      <c r="U275" s="362"/>
      <c r="V275" s="362" t="s">
        <v>1271</v>
      </c>
      <c r="W275" s="362"/>
      <c r="X275" s="362"/>
      <c r="Y275" s="362" t="s">
        <v>45</v>
      </c>
      <c r="Z275" s="362" t="s">
        <v>90</v>
      </c>
      <c r="AA275" s="366" t="s">
        <v>90</v>
      </c>
      <c r="AB275" s="362" t="s">
        <v>90</v>
      </c>
      <c r="AC275" s="362"/>
      <c r="AD275" s="362"/>
      <c r="AE275" s="362"/>
      <c r="AF275" s="362"/>
      <c r="AG275" s="362"/>
      <c r="AH275" s="362"/>
      <c r="AI275" s="362" t="s">
        <v>7025</v>
      </c>
      <c r="AJ275" s="362" t="s">
        <v>13</v>
      </c>
      <c r="AK275" s="362" t="s">
        <v>39</v>
      </c>
      <c r="AL275" s="362"/>
      <c r="AM275" s="362"/>
      <c r="AN275" s="362" t="s">
        <v>1299</v>
      </c>
      <c r="AO275" s="368">
        <v>45919</v>
      </c>
      <c r="AP275" s="361" t="s">
        <v>680</v>
      </c>
      <c r="AR275">
        <v>1</v>
      </c>
      <c r="AS275" t="s">
        <v>539</v>
      </c>
      <c r="AT275" t="s">
        <v>5841</v>
      </c>
    </row>
    <row r="276" spans="2:46" ht="15" customHeight="1" x14ac:dyDescent="0.35">
      <c r="B276" s="362">
        <v>745</v>
      </c>
      <c r="C276" s="362" t="s">
        <v>2188</v>
      </c>
      <c r="D276" s="362" t="s">
        <v>2</v>
      </c>
      <c r="E276" s="368">
        <v>45636</v>
      </c>
      <c r="F276" s="368"/>
      <c r="G276" s="368"/>
      <c r="H276" s="368"/>
      <c r="I276" s="362" t="s">
        <v>79</v>
      </c>
      <c r="J276" s="362" t="s">
        <v>2189</v>
      </c>
      <c r="K276" s="361" t="s">
        <v>2190</v>
      </c>
      <c r="L276" s="362"/>
      <c r="M276" s="362" t="s">
        <v>186</v>
      </c>
      <c r="N276" s="362" t="s">
        <v>9</v>
      </c>
      <c r="O276" s="362"/>
      <c r="P276" s="362" t="s">
        <v>90</v>
      </c>
      <c r="Q276" s="362" t="s">
        <v>90</v>
      </c>
      <c r="R276" s="362" t="s">
        <v>46</v>
      </c>
      <c r="S276" s="361" t="s">
        <v>90</v>
      </c>
      <c r="T276" s="362" t="s">
        <v>113</v>
      </c>
      <c r="U276" s="362" t="s">
        <v>1540</v>
      </c>
      <c r="V276" s="362" t="s">
        <v>1540</v>
      </c>
      <c r="W276" s="362"/>
      <c r="X276" s="362" t="s">
        <v>9</v>
      </c>
      <c r="Y276" s="362" t="s">
        <v>46</v>
      </c>
      <c r="Z276" s="362" t="s">
        <v>90</v>
      </c>
      <c r="AA276" s="366" t="s">
        <v>90</v>
      </c>
      <c r="AB276" s="362" t="s">
        <v>90</v>
      </c>
      <c r="AC276" s="362"/>
      <c r="AD276" s="362"/>
      <c r="AE276" s="362"/>
      <c r="AF276" s="362"/>
      <c r="AG276" s="362"/>
      <c r="AH276" s="362"/>
      <c r="AI276" s="362" t="s">
        <v>7031</v>
      </c>
      <c r="AJ276" s="362" t="s">
        <v>34</v>
      </c>
      <c r="AK276" s="362" t="s">
        <v>40</v>
      </c>
      <c r="AL276" s="362"/>
      <c r="AM276" s="362"/>
      <c r="AN276" s="362"/>
      <c r="AO276" s="362"/>
      <c r="AP276" s="361"/>
      <c r="AR276">
        <v>1</v>
      </c>
      <c r="AS276" t="s">
        <v>9</v>
      </c>
      <c r="AT276" t="s">
        <v>9</v>
      </c>
    </row>
    <row r="277" spans="2:46" ht="15" customHeight="1" x14ac:dyDescent="0.35">
      <c r="B277" s="362">
        <v>746</v>
      </c>
      <c r="C277" s="362" t="s">
        <v>2191</v>
      </c>
      <c r="D277" s="362" t="s">
        <v>2</v>
      </c>
      <c r="E277" s="368">
        <v>45636</v>
      </c>
      <c r="F277" s="368" t="s">
        <v>1278</v>
      </c>
      <c r="G277" s="368"/>
      <c r="H277" s="368"/>
      <c r="I277" s="362" t="s">
        <v>73</v>
      </c>
      <c r="J277" s="362" t="s">
        <v>90</v>
      </c>
      <c r="K277" s="361" t="s">
        <v>2192</v>
      </c>
      <c r="L277" s="362"/>
      <c r="M277" s="362" t="s">
        <v>1689</v>
      </c>
      <c r="N277" s="362" t="s">
        <v>8</v>
      </c>
      <c r="O277" s="362"/>
      <c r="P277" s="362" t="s">
        <v>90</v>
      </c>
      <c r="Q277" s="362" t="s">
        <v>90</v>
      </c>
      <c r="R277" s="362"/>
      <c r="S277" s="361" t="s">
        <v>2193</v>
      </c>
      <c r="T277" s="362"/>
      <c r="U277" s="362"/>
      <c r="V277" s="362" t="s">
        <v>1271</v>
      </c>
      <c r="W277" s="362"/>
      <c r="X277" s="362"/>
      <c r="Y277" s="362" t="s">
        <v>45</v>
      </c>
      <c r="Z277" s="362" t="s">
        <v>90</v>
      </c>
      <c r="AA277" s="366" t="s">
        <v>90</v>
      </c>
      <c r="AB277" s="362" t="s">
        <v>90</v>
      </c>
      <c r="AC277" s="362"/>
      <c r="AD277" s="362"/>
      <c r="AE277" s="362"/>
      <c r="AF277" s="362"/>
      <c r="AG277" s="362"/>
      <c r="AH277" s="362"/>
      <c r="AI277" s="362" t="s">
        <v>7025</v>
      </c>
      <c r="AJ277" s="362" t="s">
        <v>13</v>
      </c>
      <c r="AK277" s="362" t="s">
        <v>39</v>
      </c>
      <c r="AL277" s="362"/>
      <c r="AM277" s="362"/>
      <c r="AN277" s="362" t="s">
        <v>1299</v>
      </c>
      <c r="AO277" s="368">
        <v>45919</v>
      </c>
      <c r="AP277" s="361" t="s">
        <v>680</v>
      </c>
      <c r="AR277">
        <v>1</v>
      </c>
      <c r="AS277" t="s">
        <v>539</v>
      </c>
      <c r="AT277" t="s">
        <v>5841</v>
      </c>
    </row>
    <row r="278" spans="2:46" ht="15" customHeight="1" x14ac:dyDescent="0.35">
      <c r="B278" s="362">
        <v>747</v>
      </c>
      <c r="C278" s="362" t="s">
        <v>2194</v>
      </c>
      <c r="D278" s="362" t="s">
        <v>2</v>
      </c>
      <c r="E278" s="368">
        <v>45636</v>
      </c>
      <c r="F278" s="368" t="s">
        <v>1278</v>
      </c>
      <c r="G278" s="368"/>
      <c r="H278" s="368"/>
      <c r="I278" s="362" t="s">
        <v>73</v>
      </c>
      <c r="J278" s="362" t="s">
        <v>90</v>
      </c>
      <c r="K278" s="361" t="s">
        <v>2195</v>
      </c>
      <c r="L278" s="362"/>
      <c r="M278" s="362" t="s">
        <v>186</v>
      </c>
      <c r="N278" s="362" t="s">
        <v>8</v>
      </c>
      <c r="O278" s="362"/>
      <c r="P278" s="362" t="s">
        <v>90</v>
      </c>
      <c r="Q278" s="362" t="s">
        <v>90</v>
      </c>
      <c r="R278" s="362"/>
      <c r="S278" s="361" t="s">
        <v>2196</v>
      </c>
      <c r="T278" s="362"/>
      <c r="U278" s="362"/>
      <c r="V278" s="362" t="s">
        <v>1271</v>
      </c>
      <c r="W278" s="362"/>
      <c r="X278" s="362"/>
      <c r="Y278" s="362" t="s">
        <v>45</v>
      </c>
      <c r="Z278" s="362" t="s">
        <v>90</v>
      </c>
      <c r="AA278" s="366" t="s">
        <v>90</v>
      </c>
      <c r="AB278" s="362" t="s">
        <v>90</v>
      </c>
      <c r="AC278" s="362"/>
      <c r="AD278" s="362"/>
      <c r="AE278" s="362"/>
      <c r="AF278" s="362"/>
      <c r="AG278" s="362"/>
      <c r="AH278" s="362"/>
      <c r="AI278" s="362" t="s">
        <v>7025</v>
      </c>
      <c r="AJ278" s="362" t="s">
        <v>13</v>
      </c>
      <c r="AK278" s="362" t="s">
        <v>39</v>
      </c>
      <c r="AL278" s="362"/>
      <c r="AM278" s="362"/>
      <c r="AN278" s="362" t="s">
        <v>2071</v>
      </c>
      <c r="AO278" s="368">
        <v>45919</v>
      </c>
      <c r="AP278" s="361" t="s">
        <v>680</v>
      </c>
      <c r="AR278">
        <v>1</v>
      </c>
      <c r="AS278" t="s">
        <v>539</v>
      </c>
      <c r="AT278" t="s">
        <v>5841</v>
      </c>
    </row>
    <row r="279" spans="2:46" ht="15" customHeight="1" x14ac:dyDescent="0.35">
      <c r="B279" s="362">
        <v>748</v>
      </c>
      <c r="C279" s="362" t="s">
        <v>2197</v>
      </c>
      <c r="D279" s="362" t="s">
        <v>2</v>
      </c>
      <c r="E279" s="368">
        <v>45637</v>
      </c>
      <c r="F279" s="368"/>
      <c r="G279" s="368"/>
      <c r="H279" s="368"/>
      <c r="I279" s="362" t="s">
        <v>59</v>
      </c>
      <c r="J279" s="362" t="s">
        <v>73</v>
      </c>
      <c r="K279" s="361" t="s">
        <v>2198</v>
      </c>
      <c r="L279" s="362"/>
      <c r="M279" s="362" t="s">
        <v>186</v>
      </c>
      <c r="N279" s="362" t="s">
        <v>8</v>
      </c>
      <c r="O279" s="362"/>
      <c r="P279" s="362" t="s">
        <v>90</v>
      </c>
      <c r="Q279" s="362" t="s">
        <v>90</v>
      </c>
      <c r="R279" s="362"/>
      <c r="S279" s="361" t="s">
        <v>2199</v>
      </c>
      <c r="T279" s="362" t="s">
        <v>113</v>
      </c>
      <c r="U279" s="362"/>
      <c r="V279" s="362" t="s">
        <v>366</v>
      </c>
      <c r="W279" s="362"/>
      <c r="X279" s="362"/>
      <c r="Y279" s="362" t="s">
        <v>45</v>
      </c>
      <c r="Z279" s="362" t="s">
        <v>90</v>
      </c>
      <c r="AA279" s="366" t="s">
        <v>90</v>
      </c>
      <c r="AB279" s="362" t="s">
        <v>90</v>
      </c>
      <c r="AC279" s="362"/>
      <c r="AD279" s="362"/>
      <c r="AE279" s="362"/>
      <c r="AF279" s="362"/>
      <c r="AG279" s="362"/>
      <c r="AH279" s="362"/>
      <c r="AI279" s="362" t="s">
        <v>7037</v>
      </c>
      <c r="AJ279" s="362" t="s">
        <v>25</v>
      </c>
      <c r="AK279" s="362" t="s">
        <v>39</v>
      </c>
      <c r="AL279" s="362"/>
      <c r="AM279" s="362"/>
      <c r="AN279" s="362"/>
      <c r="AO279" s="362" t="s">
        <v>555</v>
      </c>
      <c r="AP279" s="384" t="s">
        <v>2200</v>
      </c>
      <c r="AR279">
        <v>1</v>
      </c>
      <c r="AS279" t="s">
        <v>539</v>
      </c>
      <c r="AT279" t="s">
        <v>5841</v>
      </c>
    </row>
    <row r="280" spans="2:46" ht="15" customHeight="1" x14ac:dyDescent="0.35">
      <c r="B280" s="362">
        <v>749</v>
      </c>
      <c r="C280" s="362" t="s">
        <v>2201</v>
      </c>
      <c r="D280" s="362" t="s">
        <v>2</v>
      </c>
      <c r="E280" s="368">
        <v>45637</v>
      </c>
      <c r="F280" s="368"/>
      <c r="G280" s="368"/>
      <c r="H280" s="368"/>
      <c r="I280" s="362" t="s">
        <v>73</v>
      </c>
      <c r="J280" s="362" t="s">
        <v>90</v>
      </c>
      <c r="K280" s="361" t="s">
        <v>2202</v>
      </c>
      <c r="L280" s="362"/>
      <c r="M280" s="362" t="s">
        <v>186</v>
      </c>
      <c r="N280" s="362" t="s">
        <v>9</v>
      </c>
      <c r="O280" s="362"/>
      <c r="P280" s="362" t="s">
        <v>90</v>
      </c>
      <c r="Q280" s="362" t="s">
        <v>90</v>
      </c>
      <c r="R280" s="362" t="s">
        <v>8</v>
      </c>
      <c r="S280" s="361" t="s">
        <v>1539</v>
      </c>
      <c r="T280" s="362"/>
      <c r="U280" s="362"/>
      <c r="V280" s="362" t="s">
        <v>1540</v>
      </c>
      <c r="W280" s="362"/>
      <c r="X280" s="362"/>
      <c r="Y280" s="362" t="s">
        <v>45</v>
      </c>
      <c r="Z280" s="362" t="s">
        <v>90</v>
      </c>
      <c r="AA280" s="366" t="s">
        <v>90</v>
      </c>
      <c r="AB280" s="362" t="s">
        <v>90</v>
      </c>
      <c r="AC280" s="362"/>
      <c r="AD280" s="362"/>
      <c r="AE280" s="362"/>
      <c r="AF280" s="362"/>
      <c r="AG280" s="362"/>
      <c r="AH280" s="362"/>
      <c r="AI280" s="362" t="s">
        <v>7025</v>
      </c>
      <c r="AJ280" s="362" t="s">
        <v>13</v>
      </c>
      <c r="AK280" s="362" t="s">
        <v>39</v>
      </c>
      <c r="AL280" s="362"/>
      <c r="AM280" s="362"/>
      <c r="AN280" s="362"/>
      <c r="AO280" s="368">
        <v>45923</v>
      </c>
      <c r="AP280" s="361" t="s">
        <v>680</v>
      </c>
      <c r="AR280">
        <v>1</v>
      </c>
      <c r="AS280" t="s">
        <v>539</v>
      </c>
      <c r="AT280" t="s">
        <v>5840</v>
      </c>
    </row>
    <row r="281" spans="2:46" ht="15" customHeight="1" x14ac:dyDescent="0.35">
      <c r="B281" s="362">
        <v>750</v>
      </c>
      <c r="C281" s="362" t="s">
        <v>2203</v>
      </c>
      <c r="D281" s="362" t="s">
        <v>2</v>
      </c>
      <c r="E281" s="368">
        <v>45637</v>
      </c>
      <c r="F281" s="368" t="s">
        <v>1278</v>
      </c>
      <c r="G281" s="368"/>
      <c r="H281" s="368"/>
      <c r="I281" s="362" t="s">
        <v>73</v>
      </c>
      <c r="J281" s="362" t="s">
        <v>90</v>
      </c>
      <c r="K281" s="361" t="s">
        <v>2204</v>
      </c>
      <c r="L281" s="362"/>
      <c r="M281" s="362" t="s">
        <v>186</v>
      </c>
      <c r="N281" s="362" t="s">
        <v>8</v>
      </c>
      <c r="O281" s="362"/>
      <c r="P281" s="362" t="s">
        <v>90</v>
      </c>
      <c r="Q281" s="362" t="s">
        <v>90</v>
      </c>
      <c r="R281" s="362"/>
      <c r="S281" s="361" t="s">
        <v>2180</v>
      </c>
      <c r="T281" s="362"/>
      <c r="U281" s="362"/>
      <c r="V281" s="362" t="s">
        <v>1271</v>
      </c>
      <c r="W281" s="362"/>
      <c r="X281" s="362"/>
      <c r="Y281" s="362" t="s">
        <v>45</v>
      </c>
      <c r="Z281" s="362" t="s">
        <v>90</v>
      </c>
      <c r="AA281" s="366" t="s">
        <v>90</v>
      </c>
      <c r="AB281" s="362" t="s">
        <v>90</v>
      </c>
      <c r="AC281" s="362"/>
      <c r="AD281" s="362"/>
      <c r="AE281" s="362"/>
      <c r="AF281" s="362"/>
      <c r="AG281" s="362"/>
      <c r="AH281" s="362"/>
      <c r="AI281" s="362" t="s">
        <v>7025</v>
      </c>
      <c r="AJ281" s="362" t="s">
        <v>13</v>
      </c>
      <c r="AK281" s="362" t="s">
        <v>39</v>
      </c>
      <c r="AL281" s="362"/>
      <c r="AM281" s="362"/>
      <c r="AN281" s="362" t="s">
        <v>2071</v>
      </c>
      <c r="AO281" s="368">
        <v>45919</v>
      </c>
      <c r="AP281" s="361" t="s">
        <v>680</v>
      </c>
      <c r="AR281">
        <v>1</v>
      </c>
      <c r="AS281" t="s">
        <v>539</v>
      </c>
      <c r="AT281" t="s">
        <v>5841</v>
      </c>
    </row>
    <row r="282" spans="2:46" ht="15" customHeight="1" x14ac:dyDescent="0.35">
      <c r="B282" s="362">
        <v>751</v>
      </c>
      <c r="C282" s="362" t="s">
        <v>2205</v>
      </c>
      <c r="D282" s="362" t="s">
        <v>2</v>
      </c>
      <c r="E282" s="368">
        <v>45139</v>
      </c>
      <c r="F282" s="368"/>
      <c r="G282" s="368"/>
      <c r="H282" s="368"/>
      <c r="I282" s="362" t="s">
        <v>77</v>
      </c>
      <c r="J282" s="425" t="s">
        <v>1546</v>
      </c>
      <c r="K282" s="361" t="s">
        <v>2206</v>
      </c>
      <c r="L282" s="362"/>
      <c r="M282" s="362" t="s">
        <v>186</v>
      </c>
      <c r="N282" s="362" t="s">
        <v>9</v>
      </c>
      <c r="O282" s="362"/>
      <c r="P282" s="362" t="s">
        <v>90</v>
      </c>
      <c r="Q282" s="362" t="s">
        <v>90</v>
      </c>
      <c r="R282" s="362" t="s">
        <v>46</v>
      </c>
      <c r="S282" s="361" t="s">
        <v>90</v>
      </c>
      <c r="T282" s="362"/>
      <c r="U282" s="362"/>
      <c r="V282" s="362" t="s">
        <v>133</v>
      </c>
      <c r="W282" s="362"/>
      <c r="X282" s="362" t="s">
        <v>9</v>
      </c>
      <c r="Y282" s="362" t="s">
        <v>46</v>
      </c>
      <c r="Z282" s="362" t="s">
        <v>90</v>
      </c>
      <c r="AA282" s="366" t="s">
        <v>90</v>
      </c>
      <c r="AB282" s="362" t="s">
        <v>90</v>
      </c>
      <c r="AC282" s="362"/>
      <c r="AD282" s="362"/>
      <c r="AE282" s="362"/>
      <c r="AF282" s="362"/>
      <c r="AG282" s="362"/>
      <c r="AH282" s="362"/>
      <c r="AI282" s="362" t="s">
        <v>7027</v>
      </c>
      <c r="AJ282" s="362" t="s">
        <v>21</v>
      </c>
      <c r="AK282" s="362" t="s">
        <v>40</v>
      </c>
      <c r="AL282" s="362"/>
      <c r="AM282" s="362"/>
      <c r="AN282" s="362"/>
      <c r="AO282" s="362"/>
      <c r="AP282" s="361"/>
      <c r="AR282">
        <v>1</v>
      </c>
      <c r="AS282" t="s">
        <v>9</v>
      </c>
      <c r="AT282" t="s">
        <v>9</v>
      </c>
    </row>
    <row r="283" spans="2:46" ht="15" customHeight="1" x14ac:dyDescent="0.35">
      <c r="B283" s="362">
        <v>752</v>
      </c>
      <c r="C283" s="362" t="s">
        <v>2207</v>
      </c>
      <c r="D283" s="362" t="s">
        <v>2</v>
      </c>
      <c r="E283" s="368">
        <v>45637</v>
      </c>
      <c r="F283" s="368"/>
      <c r="G283" s="368"/>
      <c r="H283" s="368"/>
      <c r="I283" s="362" t="s">
        <v>79</v>
      </c>
      <c r="J283" s="362" t="s">
        <v>2208</v>
      </c>
      <c r="K283" s="361" t="s">
        <v>2209</v>
      </c>
      <c r="L283" s="362"/>
      <c r="M283" s="362" t="s">
        <v>186</v>
      </c>
      <c r="N283" s="362" t="s">
        <v>8</v>
      </c>
      <c r="O283" s="362"/>
      <c r="P283" s="362" t="s">
        <v>90</v>
      </c>
      <c r="Q283" s="362" t="s">
        <v>90</v>
      </c>
      <c r="R283" s="362" t="s">
        <v>2210</v>
      </c>
      <c r="S283" s="361" t="s">
        <v>1751</v>
      </c>
      <c r="T283" s="362" t="s">
        <v>113</v>
      </c>
      <c r="U283" s="362" t="s">
        <v>1540</v>
      </c>
      <c r="V283" s="362" t="s">
        <v>1540</v>
      </c>
      <c r="W283" s="362"/>
      <c r="X283" s="362" t="s">
        <v>9</v>
      </c>
      <c r="Y283" s="362" t="s">
        <v>9</v>
      </c>
      <c r="Z283" s="362" t="s">
        <v>90</v>
      </c>
      <c r="AA283" s="366" t="s">
        <v>90</v>
      </c>
      <c r="AB283" s="362" t="s">
        <v>90</v>
      </c>
      <c r="AC283" s="362"/>
      <c r="AD283" s="362"/>
      <c r="AE283" s="362"/>
      <c r="AF283" s="362"/>
      <c r="AG283" s="362"/>
      <c r="AH283" s="362"/>
      <c r="AI283" s="362" t="s">
        <v>7031</v>
      </c>
      <c r="AJ283" s="362" t="s">
        <v>34</v>
      </c>
      <c r="AK283" s="362" t="s">
        <v>40</v>
      </c>
      <c r="AL283" s="362"/>
      <c r="AM283" s="362"/>
      <c r="AN283" s="362"/>
      <c r="AO283" s="362"/>
      <c r="AP283" s="361"/>
      <c r="AR283">
        <v>1</v>
      </c>
      <c r="AS283" t="s">
        <v>9</v>
      </c>
      <c r="AT283" t="s">
        <v>9</v>
      </c>
    </row>
    <row r="284" spans="2:46" ht="15" customHeight="1" x14ac:dyDescent="0.35">
      <c r="B284" s="362">
        <v>753</v>
      </c>
      <c r="C284" s="362" t="s">
        <v>2211</v>
      </c>
      <c r="D284" s="362" t="s">
        <v>2</v>
      </c>
      <c r="E284" s="368">
        <v>45637</v>
      </c>
      <c r="F284" s="368" t="s">
        <v>1278</v>
      </c>
      <c r="G284" s="368"/>
      <c r="H284" s="368"/>
      <c r="I284" s="362" t="s">
        <v>73</v>
      </c>
      <c r="J284" s="362" t="s">
        <v>90</v>
      </c>
      <c r="K284" s="361" t="s">
        <v>2212</v>
      </c>
      <c r="L284" s="362"/>
      <c r="M284" s="362" t="s">
        <v>186</v>
      </c>
      <c r="N284" s="362" t="s">
        <v>8</v>
      </c>
      <c r="O284" s="362"/>
      <c r="P284" s="362" t="s">
        <v>90</v>
      </c>
      <c r="Q284" s="362" t="s">
        <v>90</v>
      </c>
      <c r="R284" s="362"/>
      <c r="S284" s="361" t="s">
        <v>2213</v>
      </c>
      <c r="T284" s="362"/>
      <c r="U284" s="362"/>
      <c r="V284" s="362" t="s">
        <v>1271</v>
      </c>
      <c r="W284" s="362"/>
      <c r="X284" s="362"/>
      <c r="Y284" s="362" t="s">
        <v>45</v>
      </c>
      <c r="Z284" s="362" t="s">
        <v>90</v>
      </c>
      <c r="AA284" s="366" t="s">
        <v>90</v>
      </c>
      <c r="AB284" s="362" t="s">
        <v>90</v>
      </c>
      <c r="AC284" s="362"/>
      <c r="AD284" s="362"/>
      <c r="AE284" s="362"/>
      <c r="AF284" s="362"/>
      <c r="AG284" s="362"/>
      <c r="AH284" s="362"/>
      <c r="AI284" s="362" t="s">
        <v>7025</v>
      </c>
      <c r="AJ284" s="362" t="s">
        <v>13</v>
      </c>
      <c r="AK284" s="362" t="s">
        <v>39</v>
      </c>
      <c r="AL284" s="362"/>
      <c r="AM284" s="362"/>
      <c r="AN284" s="362" t="s">
        <v>1299</v>
      </c>
      <c r="AO284" s="368">
        <v>45919</v>
      </c>
      <c r="AP284" s="361" t="s">
        <v>680</v>
      </c>
      <c r="AR284">
        <v>1</v>
      </c>
      <c r="AS284" t="s">
        <v>539</v>
      </c>
      <c r="AT284" t="s">
        <v>5841</v>
      </c>
    </row>
    <row r="285" spans="2:46" ht="15" customHeight="1" x14ac:dyDescent="0.35">
      <c r="B285" s="362">
        <v>754</v>
      </c>
      <c r="C285" s="362" t="s">
        <v>2214</v>
      </c>
      <c r="D285" s="362" t="s">
        <v>2</v>
      </c>
      <c r="E285" s="368">
        <v>45637</v>
      </c>
      <c r="F285" s="368" t="s">
        <v>1278</v>
      </c>
      <c r="G285" s="368"/>
      <c r="H285" s="368"/>
      <c r="I285" s="362" t="s">
        <v>73</v>
      </c>
      <c r="J285" s="362" t="s">
        <v>90</v>
      </c>
      <c r="K285" s="361" t="s">
        <v>2215</v>
      </c>
      <c r="L285" s="362"/>
      <c r="M285" s="362" t="s">
        <v>186</v>
      </c>
      <c r="N285" s="362" t="s">
        <v>8</v>
      </c>
      <c r="O285" s="362"/>
      <c r="P285" s="362" t="s">
        <v>90</v>
      </c>
      <c r="Q285" s="362" t="s">
        <v>90</v>
      </c>
      <c r="R285" s="362"/>
      <c r="S285" s="361" t="s">
        <v>2216</v>
      </c>
      <c r="T285" s="362"/>
      <c r="U285" s="362"/>
      <c r="V285" s="362" t="s">
        <v>1271</v>
      </c>
      <c r="W285" s="362"/>
      <c r="X285" s="362"/>
      <c r="Y285" s="362" t="s">
        <v>45</v>
      </c>
      <c r="Z285" s="362" t="s">
        <v>90</v>
      </c>
      <c r="AA285" s="366" t="s">
        <v>90</v>
      </c>
      <c r="AB285" s="362" t="s">
        <v>90</v>
      </c>
      <c r="AC285" s="362"/>
      <c r="AD285" s="362"/>
      <c r="AE285" s="362"/>
      <c r="AF285" s="362"/>
      <c r="AG285" s="362"/>
      <c r="AH285" s="362"/>
      <c r="AI285" s="362" t="s">
        <v>7025</v>
      </c>
      <c r="AJ285" s="362" t="s">
        <v>13</v>
      </c>
      <c r="AK285" s="362" t="s">
        <v>39</v>
      </c>
      <c r="AL285" s="362"/>
      <c r="AM285" s="362"/>
      <c r="AN285" s="362" t="s">
        <v>2071</v>
      </c>
      <c r="AO285" s="368">
        <v>45919</v>
      </c>
      <c r="AP285" s="361" t="s">
        <v>680</v>
      </c>
      <c r="AR285">
        <v>1</v>
      </c>
      <c r="AS285" t="s">
        <v>539</v>
      </c>
      <c r="AT285" t="s">
        <v>5841</v>
      </c>
    </row>
    <row r="286" spans="2:46" ht="15" customHeight="1" x14ac:dyDescent="0.35">
      <c r="B286" s="362">
        <v>755</v>
      </c>
      <c r="C286" s="362" t="s">
        <v>2217</v>
      </c>
      <c r="D286" s="362" t="s">
        <v>2</v>
      </c>
      <c r="E286" s="368">
        <v>45637</v>
      </c>
      <c r="F286" s="368"/>
      <c r="G286" s="362" t="s">
        <v>63</v>
      </c>
      <c r="H286" s="362" t="s">
        <v>63</v>
      </c>
      <c r="I286" s="362" t="s">
        <v>63</v>
      </c>
      <c r="J286" s="362" t="s">
        <v>32</v>
      </c>
      <c r="K286" s="361" t="s">
        <v>2218</v>
      </c>
      <c r="L286" s="362"/>
      <c r="M286" s="362" t="s">
        <v>186</v>
      </c>
      <c r="N286" s="362" t="s">
        <v>8</v>
      </c>
      <c r="O286" s="362"/>
      <c r="P286" s="362" t="s">
        <v>90</v>
      </c>
      <c r="Q286" s="362" t="s">
        <v>90</v>
      </c>
      <c r="R286" s="362"/>
      <c r="S286" s="361"/>
      <c r="T286" s="362"/>
      <c r="U286" s="362"/>
      <c r="V286" s="362" t="s">
        <v>844</v>
      </c>
      <c r="W286" s="362"/>
      <c r="X286" s="362"/>
      <c r="Y286" s="362" t="s">
        <v>48</v>
      </c>
      <c r="Z286" s="362" t="s">
        <v>90</v>
      </c>
      <c r="AA286" s="366" t="s">
        <v>90</v>
      </c>
      <c r="AB286" s="362" t="s">
        <v>90</v>
      </c>
      <c r="AC286" s="362"/>
      <c r="AD286" s="362"/>
      <c r="AE286" s="362"/>
      <c r="AF286" s="362"/>
      <c r="AG286" s="362"/>
      <c r="AH286" s="362"/>
      <c r="AI286" s="362" t="s">
        <v>7035</v>
      </c>
      <c r="AJ286" s="362" t="s">
        <v>19</v>
      </c>
      <c r="AK286" s="362" t="s">
        <v>40</v>
      </c>
      <c r="AL286" s="362" t="s">
        <v>4410</v>
      </c>
      <c r="AM286" s="362">
        <v>0</v>
      </c>
      <c r="AN286" s="362"/>
      <c r="AO286" s="362"/>
      <c r="AP286" s="361"/>
      <c r="AR286">
        <v>1</v>
      </c>
      <c r="AS286" t="s">
        <v>5839</v>
      </c>
      <c r="AT286" t="s">
        <v>5839</v>
      </c>
    </row>
    <row r="287" spans="2:46" ht="15" customHeight="1" x14ac:dyDescent="0.35">
      <c r="B287" s="362">
        <v>756</v>
      </c>
      <c r="C287" s="362" t="s">
        <v>2219</v>
      </c>
      <c r="D287" s="362" t="s">
        <v>2</v>
      </c>
      <c r="E287" s="368">
        <v>45637</v>
      </c>
      <c r="F287" s="368"/>
      <c r="G287" s="368"/>
      <c r="H287" s="368"/>
      <c r="I287" s="362" t="s">
        <v>59</v>
      </c>
      <c r="J287" s="362" t="s">
        <v>73</v>
      </c>
      <c r="K287" s="361" t="s">
        <v>2220</v>
      </c>
      <c r="L287" s="362"/>
      <c r="M287" s="362" t="s">
        <v>186</v>
      </c>
      <c r="N287" s="362" t="s">
        <v>8</v>
      </c>
      <c r="O287" s="362"/>
      <c r="P287" s="362" t="s">
        <v>90</v>
      </c>
      <c r="Q287" s="362" t="s">
        <v>90</v>
      </c>
      <c r="R287" s="362"/>
      <c r="S287" s="361" t="s">
        <v>90</v>
      </c>
      <c r="T287" s="362" t="s">
        <v>113</v>
      </c>
      <c r="U287" s="362"/>
      <c r="V287" s="362" t="s">
        <v>366</v>
      </c>
      <c r="W287" s="362"/>
      <c r="X287" s="362"/>
      <c r="Y287" s="362" t="s">
        <v>45</v>
      </c>
      <c r="Z287" s="362" t="s">
        <v>90</v>
      </c>
      <c r="AA287" s="366" t="s">
        <v>90</v>
      </c>
      <c r="AB287" s="362" t="s">
        <v>90</v>
      </c>
      <c r="AC287" s="362"/>
      <c r="AD287" s="362"/>
      <c r="AE287" s="362"/>
      <c r="AF287" s="362"/>
      <c r="AG287" s="362"/>
      <c r="AH287" s="362"/>
      <c r="AI287" s="362" t="s">
        <v>7037</v>
      </c>
      <c r="AJ287" s="362" t="s">
        <v>25</v>
      </c>
      <c r="AK287" s="362" t="s">
        <v>39</v>
      </c>
      <c r="AL287" s="362"/>
      <c r="AM287" s="362"/>
      <c r="AN287" s="362"/>
      <c r="AO287" s="362" t="s">
        <v>555</v>
      </c>
      <c r="AP287" s="384" t="s">
        <v>2221</v>
      </c>
      <c r="AR287">
        <v>1</v>
      </c>
      <c r="AS287" t="s">
        <v>539</v>
      </c>
      <c r="AT287" t="s">
        <v>5841</v>
      </c>
    </row>
    <row r="288" spans="2:46" ht="15" customHeight="1" x14ac:dyDescent="0.35">
      <c r="B288" s="362">
        <v>757</v>
      </c>
      <c r="C288" s="362" t="s">
        <v>2222</v>
      </c>
      <c r="D288" s="362" t="s">
        <v>2</v>
      </c>
      <c r="E288" s="368">
        <v>45637</v>
      </c>
      <c r="F288" s="368"/>
      <c r="G288" s="368"/>
      <c r="H288" s="368"/>
      <c r="I288" s="362" t="s">
        <v>73</v>
      </c>
      <c r="J288" s="362" t="s">
        <v>90</v>
      </c>
      <c r="K288" s="361" t="s">
        <v>2223</v>
      </c>
      <c r="L288" s="362"/>
      <c r="M288" s="362" t="s">
        <v>186</v>
      </c>
      <c r="N288" s="362" t="s">
        <v>9</v>
      </c>
      <c r="O288" s="362"/>
      <c r="P288" s="362" t="s">
        <v>90</v>
      </c>
      <c r="Q288" s="362" t="s">
        <v>90</v>
      </c>
      <c r="R288" s="362"/>
      <c r="S288" s="361" t="s">
        <v>90</v>
      </c>
      <c r="T288" s="362"/>
      <c r="U288" s="362"/>
      <c r="V288" s="362" t="s">
        <v>2224</v>
      </c>
      <c r="W288" s="362"/>
      <c r="X288" s="362"/>
      <c r="Y288" s="362" t="s">
        <v>48</v>
      </c>
      <c r="Z288" s="362" t="s">
        <v>90</v>
      </c>
      <c r="AA288" s="366" t="s">
        <v>90</v>
      </c>
      <c r="AB288" s="362" t="s">
        <v>90</v>
      </c>
      <c r="AC288" s="362"/>
      <c r="AD288" s="362"/>
      <c r="AE288" s="362"/>
      <c r="AF288" s="362"/>
      <c r="AG288" s="362"/>
      <c r="AH288" s="362"/>
      <c r="AI288" s="362" t="s">
        <v>7025</v>
      </c>
      <c r="AJ288" s="362" t="s">
        <v>13</v>
      </c>
      <c r="AK288" s="362" t="s">
        <v>40</v>
      </c>
      <c r="AL288" s="362"/>
      <c r="AM288" s="362"/>
      <c r="AN288" s="362"/>
      <c r="AO288" s="362"/>
      <c r="AP288" s="361" t="s">
        <v>1724</v>
      </c>
      <c r="AR288">
        <v>1</v>
      </c>
      <c r="AS288" t="s">
        <v>5839</v>
      </c>
      <c r="AT288" t="s">
        <v>5839</v>
      </c>
    </row>
    <row r="289" spans="2:46" ht="15" customHeight="1" x14ac:dyDescent="0.35">
      <c r="B289" s="362">
        <v>758</v>
      </c>
      <c r="C289" s="362" t="s">
        <v>2225</v>
      </c>
      <c r="D289" s="362" t="s">
        <v>2</v>
      </c>
      <c r="E289" s="368">
        <v>45637</v>
      </c>
      <c r="F289" s="368"/>
      <c r="G289" s="368"/>
      <c r="H289" s="368"/>
      <c r="I289" s="362" t="s">
        <v>73</v>
      </c>
      <c r="J289" s="362" t="s">
        <v>90</v>
      </c>
      <c r="K289" s="361" t="s">
        <v>2226</v>
      </c>
      <c r="L289" s="362"/>
      <c r="M289" s="362" t="s">
        <v>186</v>
      </c>
      <c r="N289" s="362" t="s">
        <v>9</v>
      </c>
      <c r="O289" s="362"/>
      <c r="P289" s="362" t="s">
        <v>90</v>
      </c>
      <c r="Q289" s="362" t="s">
        <v>90</v>
      </c>
      <c r="R289" s="362" t="s">
        <v>46</v>
      </c>
      <c r="S289" s="361" t="s">
        <v>90</v>
      </c>
      <c r="T289" s="362" t="s">
        <v>113</v>
      </c>
      <c r="U289" s="362" t="s">
        <v>1540</v>
      </c>
      <c r="V289" s="362" t="s">
        <v>1540</v>
      </c>
      <c r="W289" s="362"/>
      <c r="X289" s="362" t="s">
        <v>9</v>
      </c>
      <c r="Y289" s="362" t="s">
        <v>46</v>
      </c>
      <c r="Z289" s="362" t="s">
        <v>90</v>
      </c>
      <c r="AA289" s="366" t="s">
        <v>90</v>
      </c>
      <c r="AB289" s="362" t="s">
        <v>90</v>
      </c>
      <c r="AC289" s="362"/>
      <c r="AD289" s="362"/>
      <c r="AE289" s="362"/>
      <c r="AF289" s="362"/>
      <c r="AG289" s="362"/>
      <c r="AH289" s="362"/>
      <c r="AI289" s="362" t="s">
        <v>7025</v>
      </c>
      <c r="AJ289" s="362" t="s">
        <v>13</v>
      </c>
      <c r="AK289" s="362" t="s">
        <v>40</v>
      </c>
      <c r="AL289" s="362"/>
      <c r="AM289" s="362"/>
      <c r="AN289" s="362"/>
      <c r="AO289" s="362"/>
      <c r="AP289" s="361"/>
      <c r="AR289">
        <v>1</v>
      </c>
      <c r="AS289" t="s">
        <v>9</v>
      </c>
      <c r="AT289" t="s">
        <v>9</v>
      </c>
    </row>
    <row r="290" spans="2:46" ht="15" customHeight="1" x14ac:dyDescent="0.35">
      <c r="B290" s="362">
        <v>759</v>
      </c>
      <c r="C290" s="362" t="s">
        <v>2227</v>
      </c>
      <c r="D290" s="362" t="s">
        <v>2</v>
      </c>
      <c r="E290" s="368">
        <v>45637</v>
      </c>
      <c r="F290" s="368"/>
      <c r="G290" s="368"/>
      <c r="H290" s="368"/>
      <c r="I290" s="362" t="s">
        <v>73</v>
      </c>
      <c r="J290" s="362" t="s">
        <v>90</v>
      </c>
      <c r="K290" s="361" t="s">
        <v>2228</v>
      </c>
      <c r="L290" s="362"/>
      <c r="M290" s="362" t="s">
        <v>186</v>
      </c>
      <c r="N290" s="362" t="s">
        <v>8</v>
      </c>
      <c r="O290" s="362"/>
      <c r="P290" s="362" t="s">
        <v>90</v>
      </c>
      <c r="Q290" s="362" t="s">
        <v>90</v>
      </c>
      <c r="R290" s="362"/>
      <c r="S290" s="361" t="s">
        <v>90</v>
      </c>
      <c r="T290" s="362"/>
      <c r="U290" s="362"/>
      <c r="V290" s="362" t="s">
        <v>2224</v>
      </c>
      <c r="W290" s="362"/>
      <c r="X290" s="362"/>
      <c r="Y290" s="362" t="s">
        <v>48</v>
      </c>
      <c r="Z290" s="362" t="s">
        <v>90</v>
      </c>
      <c r="AA290" s="366" t="s">
        <v>90</v>
      </c>
      <c r="AB290" s="362" t="s">
        <v>90</v>
      </c>
      <c r="AC290" s="362"/>
      <c r="AD290" s="362"/>
      <c r="AE290" s="362"/>
      <c r="AF290" s="362"/>
      <c r="AG290" s="362"/>
      <c r="AH290" s="362"/>
      <c r="AI290" s="362" t="s">
        <v>7025</v>
      </c>
      <c r="AJ290" s="362" t="s">
        <v>13</v>
      </c>
      <c r="AK290" s="362" t="s">
        <v>40</v>
      </c>
      <c r="AL290" s="362"/>
      <c r="AM290" s="362"/>
      <c r="AN290" s="362"/>
      <c r="AO290" s="362"/>
      <c r="AP290" s="361" t="s">
        <v>1724</v>
      </c>
      <c r="AR290">
        <v>1</v>
      </c>
      <c r="AS290" t="s">
        <v>5839</v>
      </c>
      <c r="AT290" t="s">
        <v>5839</v>
      </c>
    </row>
    <row r="291" spans="2:46" ht="15" customHeight="1" x14ac:dyDescent="0.35">
      <c r="B291" s="362">
        <v>760</v>
      </c>
      <c r="C291" s="362" t="s">
        <v>2229</v>
      </c>
      <c r="D291" s="362" t="s">
        <v>2</v>
      </c>
      <c r="E291" s="368">
        <v>45637</v>
      </c>
      <c r="F291" s="368"/>
      <c r="G291" s="368"/>
      <c r="H291" s="368"/>
      <c r="I291" s="362" t="s">
        <v>65</v>
      </c>
      <c r="J291" s="362" t="s">
        <v>90</v>
      </c>
      <c r="K291" s="361" t="s">
        <v>2230</v>
      </c>
      <c r="L291" s="362"/>
      <c r="M291" s="362" t="s">
        <v>186</v>
      </c>
      <c r="N291" s="362" t="s">
        <v>9</v>
      </c>
      <c r="O291" s="362"/>
      <c r="P291" s="362" t="s">
        <v>90</v>
      </c>
      <c r="Q291" s="362" t="s">
        <v>90</v>
      </c>
      <c r="R291" s="362"/>
      <c r="S291" s="361" t="s">
        <v>90</v>
      </c>
      <c r="T291" s="362"/>
      <c r="U291" s="362"/>
      <c r="V291" s="362" t="s">
        <v>202</v>
      </c>
      <c r="W291" s="362"/>
      <c r="X291" s="362" t="s">
        <v>9</v>
      </c>
      <c r="Y291" s="362" t="s">
        <v>9</v>
      </c>
      <c r="Z291" s="362" t="s">
        <v>90</v>
      </c>
      <c r="AA291" s="366" t="s">
        <v>90</v>
      </c>
      <c r="AB291" s="362" t="s">
        <v>90</v>
      </c>
      <c r="AC291" s="362"/>
      <c r="AD291" s="362"/>
      <c r="AE291" s="362"/>
      <c r="AF291" s="362"/>
      <c r="AG291" s="362"/>
      <c r="AH291" s="362"/>
      <c r="AI291" s="362" t="s">
        <v>7032</v>
      </c>
      <c r="AJ291" s="362" t="s">
        <v>19</v>
      </c>
      <c r="AK291" s="362" t="s">
        <v>40</v>
      </c>
      <c r="AL291" s="362"/>
      <c r="AM291" s="362"/>
      <c r="AN291" s="362"/>
      <c r="AO291" s="362"/>
      <c r="AP291" s="361" t="e">
        <v>#N/A</v>
      </c>
      <c r="AR291">
        <v>1</v>
      </c>
      <c r="AS291" t="s">
        <v>9</v>
      </c>
      <c r="AT291" t="s">
        <v>9</v>
      </c>
    </row>
    <row r="292" spans="2:46" ht="15" customHeight="1" x14ac:dyDescent="0.35">
      <c r="B292" s="362">
        <v>761</v>
      </c>
      <c r="C292" s="362" t="s">
        <v>2231</v>
      </c>
      <c r="D292" s="362" t="s">
        <v>2</v>
      </c>
      <c r="E292" s="368">
        <v>45637</v>
      </c>
      <c r="F292" s="368"/>
      <c r="G292" s="368"/>
      <c r="H292" s="368"/>
      <c r="I292" s="362" t="s">
        <v>73</v>
      </c>
      <c r="J292" s="362" t="s">
        <v>90</v>
      </c>
      <c r="K292" s="361" t="s">
        <v>2232</v>
      </c>
      <c r="L292" s="362"/>
      <c r="M292" s="362" t="s">
        <v>186</v>
      </c>
      <c r="N292" s="362" t="s">
        <v>8</v>
      </c>
      <c r="O292" s="362"/>
      <c r="P292" s="362" t="s">
        <v>90</v>
      </c>
      <c r="Q292" s="362" t="s">
        <v>90</v>
      </c>
      <c r="R292" s="362" t="s">
        <v>46</v>
      </c>
      <c r="S292" s="361" t="s">
        <v>90</v>
      </c>
      <c r="T292" s="362" t="s">
        <v>113</v>
      </c>
      <c r="U292" s="362" t="s">
        <v>1540</v>
      </c>
      <c r="V292" s="362" t="s">
        <v>1540</v>
      </c>
      <c r="W292" s="362"/>
      <c r="X292" s="362" t="s">
        <v>9</v>
      </c>
      <c r="Y292" s="362" t="s">
        <v>46</v>
      </c>
      <c r="Z292" s="362" t="s">
        <v>90</v>
      </c>
      <c r="AA292" s="366" t="s">
        <v>90</v>
      </c>
      <c r="AB292" s="362" t="s">
        <v>90</v>
      </c>
      <c r="AC292" s="362"/>
      <c r="AD292" s="362"/>
      <c r="AE292" s="362"/>
      <c r="AF292" s="362"/>
      <c r="AG292" s="362"/>
      <c r="AH292" s="362"/>
      <c r="AI292" s="362" t="s">
        <v>7025</v>
      </c>
      <c r="AJ292" s="362" t="s">
        <v>13</v>
      </c>
      <c r="AK292" s="362" t="s">
        <v>40</v>
      </c>
      <c r="AL292" s="362"/>
      <c r="AM292" s="362"/>
      <c r="AN292" s="362"/>
      <c r="AO292" s="362"/>
      <c r="AP292" s="361"/>
      <c r="AR292">
        <v>1</v>
      </c>
      <c r="AS292" t="s">
        <v>9</v>
      </c>
      <c r="AT292" t="s">
        <v>9</v>
      </c>
    </row>
    <row r="293" spans="2:46" ht="15" customHeight="1" x14ac:dyDescent="0.35">
      <c r="B293" s="362">
        <v>762</v>
      </c>
      <c r="C293" s="362" t="s">
        <v>2233</v>
      </c>
      <c r="D293" s="362" t="s">
        <v>2</v>
      </c>
      <c r="E293" s="368">
        <v>45139</v>
      </c>
      <c r="F293" s="368"/>
      <c r="G293" s="368"/>
      <c r="H293" s="368"/>
      <c r="I293" s="362" t="s">
        <v>77</v>
      </c>
      <c r="J293" s="362" t="s">
        <v>1546</v>
      </c>
      <c r="K293" s="361" t="s">
        <v>2234</v>
      </c>
      <c r="L293" s="362"/>
      <c r="M293" s="362" t="s">
        <v>186</v>
      </c>
      <c r="N293" s="362" t="s">
        <v>1548</v>
      </c>
      <c r="O293" s="362"/>
      <c r="P293" s="362" t="s">
        <v>90</v>
      </c>
      <c r="Q293" s="362" t="s">
        <v>90</v>
      </c>
      <c r="R293" s="362" t="s">
        <v>8</v>
      </c>
      <c r="S293" s="361" t="s">
        <v>1549</v>
      </c>
      <c r="T293" s="362"/>
      <c r="U293" s="362"/>
      <c r="V293" s="362" t="s">
        <v>133</v>
      </c>
      <c r="W293" s="362"/>
      <c r="X293" s="362"/>
      <c r="Y293" s="362" t="s">
        <v>45</v>
      </c>
      <c r="Z293" s="362" t="s">
        <v>90</v>
      </c>
      <c r="AA293" s="366" t="s">
        <v>90</v>
      </c>
      <c r="AB293" s="362" t="s">
        <v>90</v>
      </c>
      <c r="AC293" s="362"/>
      <c r="AD293" s="362"/>
      <c r="AE293" s="362"/>
      <c r="AF293" s="362"/>
      <c r="AG293" s="362"/>
      <c r="AH293" s="362"/>
      <c r="AI293" s="362" t="s">
        <v>7027</v>
      </c>
      <c r="AJ293" s="362" t="s">
        <v>21</v>
      </c>
      <c r="AK293" s="362" t="s">
        <v>39</v>
      </c>
      <c r="AL293" s="362"/>
      <c r="AM293" s="362"/>
      <c r="AN293" s="362"/>
      <c r="AO293" s="368">
        <v>45924</v>
      </c>
      <c r="AP293" s="361" t="s">
        <v>2000</v>
      </c>
      <c r="AR293">
        <v>1</v>
      </c>
      <c r="AS293" t="s">
        <v>539</v>
      </c>
      <c r="AT293" t="s">
        <v>5840</v>
      </c>
    </row>
    <row r="294" spans="2:46" ht="15" customHeight="1" x14ac:dyDescent="0.35">
      <c r="B294" s="362">
        <v>763</v>
      </c>
      <c r="C294" s="362" t="s">
        <v>2235</v>
      </c>
      <c r="D294" s="362" t="s">
        <v>2</v>
      </c>
      <c r="E294" s="368">
        <v>45637</v>
      </c>
      <c r="F294" s="368"/>
      <c r="G294" s="368"/>
      <c r="H294" s="368"/>
      <c r="I294" s="362" t="s">
        <v>73</v>
      </c>
      <c r="J294" s="362" t="s">
        <v>90</v>
      </c>
      <c r="K294" s="361" t="s">
        <v>2236</v>
      </c>
      <c r="L294" s="362"/>
      <c r="M294" s="362" t="s">
        <v>186</v>
      </c>
      <c r="N294" s="362" t="s">
        <v>8</v>
      </c>
      <c r="O294" s="362"/>
      <c r="P294" s="362" t="s">
        <v>90</v>
      </c>
      <c r="Q294" s="362" t="s">
        <v>90</v>
      </c>
      <c r="R294" s="362" t="s">
        <v>46</v>
      </c>
      <c r="S294" s="361" t="s">
        <v>90</v>
      </c>
      <c r="T294" s="362" t="s">
        <v>113</v>
      </c>
      <c r="U294" s="362" t="s">
        <v>1540</v>
      </c>
      <c r="V294" s="362" t="s">
        <v>1540</v>
      </c>
      <c r="W294" s="362"/>
      <c r="X294" s="362" t="s">
        <v>9</v>
      </c>
      <c r="Y294" s="362" t="s">
        <v>46</v>
      </c>
      <c r="Z294" s="362" t="s">
        <v>90</v>
      </c>
      <c r="AA294" s="366" t="s">
        <v>90</v>
      </c>
      <c r="AB294" s="362" t="s">
        <v>90</v>
      </c>
      <c r="AC294" s="362"/>
      <c r="AD294" s="362"/>
      <c r="AE294" s="362"/>
      <c r="AF294" s="362"/>
      <c r="AG294" s="362"/>
      <c r="AH294" s="362"/>
      <c r="AI294" s="362" t="s">
        <v>7025</v>
      </c>
      <c r="AJ294" s="362" t="s">
        <v>13</v>
      </c>
      <c r="AK294" s="362" t="s">
        <v>40</v>
      </c>
      <c r="AL294" s="362"/>
      <c r="AM294" s="362"/>
      <c r="AN294" s="362"/>
      <c r="AO294" s="362"/>
      <c r="AP294" s="361"/>
      <c r="AR294">
        <v>1</v>
      </c>
      <c r="AS294" t="s">
        <v>9</v>
      </c>
      <c r="AT294" t="s">
        <v>9</v>
      </c>
    </row>
    <row r="295" spans="2:46" ht="15" customHeight="1" x14ac:dyDescent="0.35">
      <c r="B295" s="362">
        <v>764</v>
      </c>
      <c r="C295" s="362" t="s">
        <v>2237</v>
      </c>
      <c r="D295" s="362" t="s">
        <v>2</v>
      </c>
      <c r="E295" s="368">
        <v>45637</v>
      </c>
      <c r="F295" s="368"/>
      <c r="G295" s="368"/>
      <c r="H295" s="368"/>
      <c r="I295" s="362" t="s">
        <v>65</v>
      </c>
      <c r="J295" s="362" t="s">
        <v>90</v>
      </c>
      <c r="K295" s="361" t="s">
        <v>2238</v>
      </c>
      <c r="L295" s="362"/>
      <c r="M295" s="362" t="s">
        <v>186</v>
      </c>
      <c r="N295" s="362" t="s">
        <v>9</v>
      </c>
      <c r="O295" s="362"/>
      <c r="P295" s="362" t="s">
        <v>90</v>
      </c>
      <c r="Q295" s="362" t="s">
        <v>90</v>
      </c>
      <c r="R295" s="362"/>
      <c r="S295" s="361" t="s">
        <v>90</v>
      </c>
      <c r="T295" s="362"/>
      <c r="U295" s="362"/>
      <c r="V295" s="362" t="s">
        <v>202</v>
      </c>
      <c r="W295" s="362"/>
      <c r="X295" s="362" t="s">
        <v>9</v>
      </c>
      <c r="Y295" s="362" t="s">
        <v>9</v>
      </c>
      <c r="Z295" s="362" t="s">
        <v>90</v>
      </c>
      <c r="AA295" s="366" t="s">
        <v>90</v>
      </c>
      <c r="AB295" s="362" t="s">
        <v>90</v>
      </c>
      <c r="AC295" s="362"/>
      <c r="AD295" s="362"/>
      <c r="AE295" s="362"/>
      <c r="AF295" s="362"/>
      <c r="AG295" s="362"/>
      <c r="AH295" s="362"/>
      <c r="AI295" s="362" t="s">
        <v>7032</v>
      </c>
      <c r="AJ295" s="362" t="s">
        <v>19</v>
      </c>
      <c r="AK295" s="362" t="s">
        <v>40</v>
      </c>
      <c r="AL295" s="362"/>
      <c r="AM295" s="362"/>
      <c r="AN295" s="362"/>
      <c r="AO295" s="362"/>
      <c r="AP295" s="361"/>
      <c r="AR295">
        <v>1</v>
      </c>
      <c r="AS295" t="s">
        <v>9</v>
      </c>
      <c r="AT295" t="s">
        <v>9</v>
      </c>
    </row>
    <row r="296" spans="2:46" ht="15" customHeight="1" x14ac:dyDescent="0.35">
      <c r="B296" s="362">
        <v>765</v>
      </c>
      <c r="C296" s="362" t="s">
        <v>2239</v>
      </c>
      <c r="D296" s="362" t="s">
        <v>2</v>
      </c>
      <c r="E296" s="368">
        <v>45639</v>
      </c>
      <c r="F296" s="368" t="s">
        <v>1278</v>
      </c>
      <c r="G296" s="368"/>
      <c r="H296" s="368"/>
      <c r="I296" s="362" t="s">
        <v>73</v>
      </c>
      <c r="J296" s="362" t="s">
        <v>90</v>
      </c>
      <c r="K296" s="361" t="s">
        <v>2240</v>
      </c>
      <c r="L296" s="362"/>
      <c r="M296" s="362" t="s">
        <v>186</v>
      </c>
      <c r="N296" s="362" t="s">
        <v>8</v>
      </c>
      <c r="O296" s="362"/>
      <c r="P296" s="362" t="s">
        <v>90</v>
      </c>
      <c r="Q296" s="362" t="s">
        <v>90</v>
      </c>
      <c r="R296" s="362"/>
      <c r="S296" s="361" t="s">
        <v>2196</v>
      </c>
      <c r="T296" s="362"/>
      <c r="U296" s="362"/>
      <c r="V296" s="362" t="s">
        <v>1271</v>
      </c>
      <c r="W296" s="362"/>
      <c r="X296" s="362"/>
      <c r="Y296" s="362" t="s">
        <v>45</v>
      </c>
      <c r="Z296" s="362" t="s">
        <v>90</v>
      </c>
      <c r="AA296" s="366" t="s">
        <v>90</v>
      </c>
      <c r="AB296" s="362" t="s">
        <v>90</v>
      </c>
      <c r="AC296" s="362"/>
      <c r="AD296" s="362"/>
      <c r="AE296" s="362"/>
      <c r="AF296" s="362"/>
      <c r="AG296" s="362"/>
      <c r="AH296" s="362"/>
      <c r="AI296" s="362" t="s">
        <v>7025</v>
      </c>
      <c r="AJ296" s="362" t="s">
        <v>13</v>
      </c>
      <c r="AK296" s="362" t="s">
        <v>39</v>
      </c>
      <c r="AL296" s="362"/>
      <c r="AM296" s="362"/>
      <c r="AN296" s="362" t="s">
        <v>2071</v>
      </c>
      <c r="AO296" s="368">
        <v>45919</v>
      </c>
      <c r="AP296" s="361" t="s">
        <v>680</v>
      </c>
      <c r="AR296">
        <v>1</v>
      </c>
      <c r="AS296" t="s">
        <v>539</v>
      </c>
      <c r="AT296" t="s">
        <v>5841</v>
      </c>
    </row>
    <row r="297" spans="2:46" ht="15" customHeight="1" x14ac:dyDescent="0.35">
      <c r="B297" s="362">
        <v>766</v>
      </c>
      <c r="C297" s="362" t="s">
        <v>2241</v>
      </c>
      <c r="D297" s="362" t="s">
        <v>2</v>
      </c>
      <c r="E297" s="368">
        <v>45639</v>
      </c>
      <c r="F297" s="368" t="s">
        <v>1278</v>
      </c>
      <c r="G297" s="368"/>
      <c r="H297" s="368"/>
      <c r="I297" s="362" t="s">
        <v>73</v>
      </c>
      <c r="J297" s="362" t="s">
        <v>90</v>
      </c>
      <c r="K297" s="361" t="s">
        <v>2242</v>
      </c>
      <c r="L297" s="362"/>
      <c r="M297" s="362" t="s">
        <v>186</v>
      </c>
      <c r="N297" s="362" t="s">
        <v>8</v>
      </c>
      <c r="O297" s="362"/>
      <c r="P297" s="362" t="s">
        <v>90</v>
      </c>
      <c r="Q297" s="362" t="s">
        <v>90</v>
      </c>
      <c r="R297" s="362"/>
      <c r="S297" s="361" t="s">
        <v>2243</v>
      </c>
      <c r="T297" s="362"/>
      <c r="U297" s="362"/>
      <c r="V297" s="362" t="s">
        <v>1271</v>
      </c>
      <c r="W297" s="362"/>
      <c r="X297" s="362"/>
      <c r="Y297" s="362" t="s">
        <v>45</v>
      </c>
      <c r="Z297" s="362" t="s">
        <v>90</v>
      </c>
      <c r="AA297" s="366" t="s">
        <v>90</v>
      </c>
      <c r="AB297" s="362" t="s">
        <v>90</v>
      </c>
      <c r="AC297" s="362"/>
      <c r="AD297" s="362"/>
      <c r="AE297" s="362"/>
      <c r="AF297" s="362"/>
      <c r="AG297" s="362"/>
      <c r="AH297" s="362"/>
      <c r="AI297" s="362" t="s">
        <v>7025</v>
      </c>
      <c r="AJ297" s="362" t="s">
        <v>13</v>
      </c>
      <c r="AK297" s="362" t="s">
        <v>39</v>
      </c>
      <c r="AL297" s="362"/>
      <c r="AM297" s="362"/>
      <c r="AN297" s="362" t="s">
        <v>28</v>
      </c>
      <c r="AO297" s="368">
        <v>45924</v>
      </c>
      <c r="AP297" s="361" t="s">
        <v>2244</v>
      </c>
      <c r="AR297">
        <v>1</v>
      </c>
      <c r="AS297" t="s">
        <v>539</v>
      </c>
      <c r="AT297" t="s">
        <v>5841</v>
      </c>
    </row>
    <row r="298" spans="2:46" ht="15" customHeight="1" x14ac:dyDescent="0.35">
      <c r="B298" s="362">
        <v>767</v>
      </c>
      <c r="C298" s="362" t="s">
        <v>2245</v>
      </c>
      <c r="D298" s="362" t="s">
        <v>2</v>
      </c>
      <c r="E298" s="368">
        <v>45657</v>
      </c>
      <c r="F298" s="368" t="s">
        <v>1278</v>
      </c>
      <c r="G298" s="368"/>
      <c r="H298" s="368"/>
      <c r="I298" s="362" t="s">
        <v>73</v>
      </c>
      <c r="J298" s="362" t="s">
        <v>90</v>
      </c>
      <c r="K298" s="361" t="s">
        <v>2246</v>
      </c>
      <c r="L298" s="362"/>
      <c r="M298" s="362" t="s">
        <v>186</v>
      </c>
      <c r="N298" s="362" t="s">
        <v>8</v>
      </c>
      <c r="O298" s="362"/>
      <c r="P298" s="362" t="s">
        <v>90</v>
      </c>
      <c r="Q298" s="362" t="s">
        <v>90</v>
      </c>
      <c r="R298" s="362"/>
      <c r="S298" s="361" t="s">
        <v>2247</v>
      </c>
      <c r="T298" s="362"/>
      <c r="U298" s="362"/>
      <c r="V298" s="362" t="s">
        <v>1271</v>
      </c>
      <c r="W298" s="362"/>
      <c r="X298" s="362"/>
      <c r="Y298" s="362" t="s">
        <v>45</v>
      </c>
      <c r="Z298" s="362" t="s">
        <v>90</v>
      </c>
      <c r="AA298" s="366" t="s">
        <v>90</v>
      </c>
      <c r="AB298" s="362" t="s">
        <v>90</v>
      </c>
      <c r="AC298" s="362"/>
      <c r="AD298" s="362"/>
      <c r="AE298" s="362"/>
      <c r="AF298" s="362"/>
      <c r="AG298" s="362"/>
      <c r="AH298" s="362"/>
      <c r="AI298" s="362" t="s">
        <v>7025</v>
      </c>
      <c r="AJ298" s="362" t="s">
        <v>13</v>
      </c>
      <c r="AK298" s="362" t="s">
        <v>39</v>
      </c>
      <c r="AL298" s="362"/>
      <c r="AM298" s="362"/>
      <c r="AN298" s="362" t="s">
        <v>2071</v>
      </c>
      <c r="AO298" s="368">
        <v>45919</v>
      </c>
      <c r="AP298" s="361" t="s">
        <v>680</v>
      </c>
      <c r="AR298">
        <v>1</v>
      </c>
      <c r="AS298" t="s">
        <v>539</v>
      </c>
      <c r="AT298" t="s">
        <v>5841</v>
      </c>
    </row>
    <row r="299" spans="2:46" ht="15" customHeight="1" x14ac:dyDescent="0.35">
      <c r="B299" s="362">
        <v>768</v>
      </c>
      <c r="C299" s="362" t="s">
        <v>2248</v>
      </c>
      <c r="D299" s="362" t="s">
        <v>2</v>
      </c>
      <c r="E299" s="368">
        <v>45702</v>
      </c>
      <c r="F299" s="368"/>
      <c r="G299" s="368"/>
      <c r="H299" s="368"/>
      <c r="I299" s="362" t="s">
        <v>73</v>
      </c>
      <c r="J299" s="362" t="s">
        <v>90</v>
      </c>
      <c r="K299" s="361" t="s">
        <v>2249</v>
      </c>
      <c r="L299" s="362"/>
      <c r="M299" s="362" t="s">
        <v>186</v>
      </c>
      <c r="N299" s="362" t="s">
        <v>8</v>
      </c>
      <c r="O299" s="362"/>
      <c r="P299" s="362" t="s">
        <v>90</v>
      </c>
      <c r="Q299" s="362" t="s">
        <v>90</v>
      </c>
      <c r="R299" s="362" t="s">
        <v>46</v>
      </c>
      <c r="S299" s="361" t="s">
        <v>90</v>
      </c>
      <c r="T299" s="362" t="s">
        <v>113</v>
      </c>
      <c r="U299" s="362" t="s">
        <v>1540</v>
      </c>
      <c r="V299" s="362" t="s">
        <v>1540</v>
      </c>
      <c r="W299" s="362"/>
      <c r="X299" s="362" t="s">
        <v>9</v>
      </c>
      <c r="Y299" s="362" t="s">
        <v>46</v>
      </c>
      <c r="Z299" s="362" t="s">
        <v>90</v>
      </c>
      <c r="AA299" s="366" t="s">
        <v>90</v>
      </c>
      <c r="AB299" s="362" t="s">
        <v>90</v>
      </c>
      <c r="AC299" s="362"/>
      <c r="AD299" s="362"/>
      <c r="AE299" s="362"/>
      <c r="AF299" s="362"/>
      <c r="AG299" s="362"/>
      <c r="AH299" s="362"/>
      <c r="AI299" s="362" t="s">
        <v>7025</v>
      </c>
      <c r="AJ299" s="362" t="s">
        <v>13</v>
      </c>
      <c r="AK299" s="362" t="s">
        <v>40</v>
      </c>
      <c r="AL299" s="362"/>
      <c r="AM299" s="362"/>
      <c r="AN299" s="362"/>
      <c r="AO299" s="362"/>
      <c r="AP299" s="361"/>
      <c r="AR299">
        <v>1</v>
      </c>
      <c r="AS299" t="s">
        <v>9</v>
      </c>
      <c r="AT299" t="s">
        <v>9</v>
      </c>
    </row>
    <row r="300" spans="2:46" ht="15" customHeight="1" x14ac:dyDescent="0.35">
      <c r="B300" s="362">
        <v>769</v>
      </c>
      <c r="C300" s="362" t="s">
        <v>2250</v>
      </c>
      <c r="D300" s="362" t="s">
        <v>2</v>
      </c>
      <c r="E300" s="368">
        <v>45702</v>
      </c>
      <c r="F300" s="368" t="s">
        <v>1278</v>
      </c>
      <c r="G300" s="368"/>
      <c r="H300" s="368"/>
      <c r="I300" s="362" t="s">
        <v>73</v>
      </c>
      <c r="J300" s="362" t="s">
        <v>90</v>
      </c>
      <c r="K300" s="361" t="s">
        <v>2251</v>
      </c>
      <c r="L300" s="362"/>
      <c r="M300" s="362" t="s">
        <v>186</v>
      </c>
      <c r="N300" s="362" t="s">
        <v>9</v>
      </c>
      <c r="O300" s="362"/>
      <c r="P300" s="362" t="s">
        <v>90</v>
      </c>
      <c r="Q300" s="362" t="s">
        <v>90</v>
      </c>
      <c r="R300" s="362"/>
      <c r="S300" s="361" t="s">
        <v>2252</v>
      </c>
      <c r="T300" s="362"/>
      <c r="U300" s="362"/>
      <c r="V300" s="362" t="s">
        <v>1271</v>
      </c>
      <c r="W300" s="362"/>
      <c r="X300" s="362"/>
      <c r="Y300" s="362" t="s">
        <v>45</v>
      </c>
      <c r="Z300" s="362" t="s">
        <v>90</v>
      </c>
      <c r="AA300" s="366" t="s">
        <v>90</v>
      </c>
      <c r="AB300" s="362" t="s">
        <v>90</v>
      </c>
      <c r="AC300" s="362"/>
      <c r="AD300" s="362"/>
      <c r="AE300" s="362"/>
      <c r="AF300" s="362"/>
      <c r="AG300" s="362"/>
      <c r="AH300" s="362"/>
      <c r="AI300" s="362" t="s">
        <v>7025</v>
      </c>
      <c r="AJ300" s="362" t="s">
        <v>13</v>
      </c>
      <c r="AK300" s="362" t="s">
        <v>39</v>
      </c>
      <c r="AL300" s="362"/>
      <c r="AM300" s="362"/>
      <c r="AN300" s="362" t="s">
        <v>1299</v>
      </c>
      <c r="AO300" s="368">
        <v>45919</v>
      </c>
      <c r="AP300" s="361" t="s">
        <v>680</v>
      </c>
      <c r="AR300">
        <v>1</v>
      </c>
      <c r="AS300" t="s">
        <v>539</v>
      </c>
      <c r="AT300" t="s">
        <v>5840</v>
      </c>
    </row>
    <row r="301" spans="2:46" ht="15" customHeight="1" x14ac:dyDescent="0.35">
      <c r="B301" s="362">
        <v>770</v>
      </c>
      <c r="C301" s="362" t="s">
        <v>2253</v>
      </c>
      <c r="D301" s="362" t="s">
        <v>2</v>
      </c>
      <c r="E301" s="368">
        <v>45702</v>
      </c>
      <c r="F301" s="368"/>
      <c r="G301" s="368"/>
      <c r="H301" s="368"/>
      <c r="I301" s="362" t="s">
        <v>79</v>
      </c>
      <c r="J301" s="362" t="s">
        <v>104</v>
      </c>
      <c r="K301" s="361" t="s">
        <v>2254</v>
      </c>
      <c r="L301" s="362"/>
      <c r="M301" s="362" t="s">
        <v>186</v>
      </c>
      <c r="N301" s="362" t="s">
        <v>9</v>
      </c>
      <c r="O301" s="362"/>
      <c r="P301" s="362" t="s">
        <v>90</v>
      </c>
      <c r="Q301" s="362" t="s">
        <v>90</v>
      </c>
      <c r="R301" s="362" t="s">
        <v>1742</v>
      </c>
      <c r="S301" s="361" t="s">
        <v>1743</v>
      </c>
      <c r="T301" s="362" t="s">
        <v>113</v>
      </c>
      <c r="U301" s="362" t="s">
        <v>1540</v>
      </c>
      <c r="V301" s="362" t="s">
        <v>1540</v>
      </c>
      <c r="W301" s="362"/>
      <c r="X301" s="362"/>
      <c r="Y301" s="362" t="s">
        <v>45</v>
      </c>
      <c r="Z301" s="362" t="s">
        <v>90</v>
      </c>
      <c r="AA301" s="366" t="s">
        <v>90</v>
      </c>
      <c r="AB301" s="362" t="s">
        <v>90</v>
      </c>
      <c r="AC301" s="362"/>
      <c r="AD301" s="362"/>
      <c r="AE301" s="362"/>
      <c r="AF301" s="362"/>
      <c r="AG301" s="362"/>
      <c r="AH301" s="362"/>
      <c r="AI301" s="362" t="s">
        <v>7031</v>
      </c>
      <c r="AJ301" s="362" t="s">
        <v>34</v>
      </c>
      <c r="AK301" s="362" t="s">
        <v>39</v>
      </c>
      <c r="AL301" s="362"/>
      <c r="AM301" s="362"/>
      <c r="AN301" s="362"/>
      <c r="AO301" s="362"/>
      <c r="AP301" s="361" t="s">
        <v>1158</v>
      </c>
      <c r="AR301">
        <v>1</v>
      </c>
      <c r="AS301" t="s">
        <v>539</v>
      </c>
      <c r="AT301" t="s">
        <v>5840</v>
      </c>
    </row>
    <row r="302" spans="2:46" ht="15" customHeight="1" x14ac:dyDescent="0.35">
      <c r="B302" s="362">
        <v>771</v>
      </c>
      <c r="C302" s="362" t="s">
        <v>2255</v>
      </c>
      <c r="D302" s="362" t="s">
        <v>2</v>
      </c>
      <c r="E302" s="368">
        <v>45702</v>
      </c>
      <c r="F302" s="368"/>
      <c r="G302" s="368"/>
      <c r="H302" s="368"/>
      <c r="I302" s="362" t="s">
        <v>73</v>
      </c>
      <c r="J302" s="362" t="s">
        <v>90</v>
      </c>
      <c r="K302" s="361" t="s">
        <v>2256</v>
      </c>
      <c r="L302" s="362"/>
      <c r="M302" s="362" t="s">
        <v>186</v>
      </c>
      <c r="N302" s="362" t="s">
        <v>9</v>
      </c>
      <c r="O302" s="362"/>
      <c r="P302" s="362" t="s">
        <v>90</v>
      </c>
      <c r="Q302" s="362" t="s">
        <v>90</v>
      </c>
      <c r="R302" s="362" t="s">
        <v>1742</v>
      </c>
      <c r="S302" s="361" t="s">
        <v>1743</v>
      </c>
      <c r="T302" s="362" t="s">
        <v>113</v>
      </c>
      <c r="U302" s="362" t="s">
        <v>1540</v>
      </c>
      <c r="V302" s="362" t="s">
        <v>1540</v>
      </c>
      <c r="W302" s="362"/>
      <c r="X302" s="362"/>
      <c r="Y302" s="362" t="s">
        <v>45</v>
      </c>
      <c r="Z302" s="362" t="s">
        <v>90</v>
      </c>
      <c r="AA302" s="366" t="s">
        <v>90</v>
      </c>
      <c r="AB302" s="362" t="s">
        <v>90</v>
      </c>
      <c r="AC302" s="362"/>
      <c r="AD302" s="362"/>
      <c r="AE302" s="362"/>
      <c r="AF302" s="362"/>
      <c r="AG302" s="362"/>
      <c r="AH302" s="362"/>
      <c r="AI302" s="362" t="s">
        <v>7025</v>
      </c>
      <c r="AJ302" s="362" t="s">
        <v>13</v>
      </c>
      <c r="AK302" s="362" t="s">
        <v>39</v>
      </c>
      <c r="AL302" s="362"/>
      <c r="AM302" s="362"/>
      <c r="AN302" s="362"/>
      <c r="AO302" s="362"/>
      <c r="AP302" s="361" t="s">
        <v>1158</v>
      </c>
      <c r="AR302">
        <v>1</v>
      </c>
      <c r="AS302" t="s">
        <v>539</v>
      </c>
      <c r="AT302" t="s">
        <v>5840</v>
      </c>
    </row>
    <row r="303" spans="2:46" ht="15" customHeight="1" x14ac:dyDescent="0.35">
      <c r="B303" s="362">
        <v>772</v>
      </c>
      <c r="C303" s="362" t="s">
        <v>2257</v>
      </c>
      <c r="D303" s="362" t="s">
        <v>2</v>
      </c>
      <c r="E303" s="368">
        <v>45702</v>
      </c>
      <c r="F303" s="368" t="s">
        <v>1278</v>
      </c>
      <c r="G303" s="368"/>
      <c r="H303" s="368"/>
      <c r="I303" s="362" t="s">
        <v>73</v>
      </c>
      <c r="J303" s="362" t="s">
        <v>90</v>
      </c>
      <c r="K303" s="361" t="s">
        <v>2258</v>
      </c>
      <c r="L303" s="362"/>
      <c r="M303" s="362" t="s">
        <v>186</v>
      </c>
      <c r="N303" s="362" t="s">
        <v>9</v>
      </c>
      <c r="O303" s="362"/>
      <c r="P303" s="362" t="s">
        <v>90</v>
      </c>
      <c r="Q303" s="362" t="s">
        <v>90</v>
      </c>
      <c r="R303" s="362"/>
      <c r="S303" s="361" t="s">
        <v>2259</v>
      </c>
      <c r="T303" s="362"/>
      <c r="U303" s="362"/>
      <c r="V303" s="362" t="s">
        <v>1271</v>
      </c>
      <c r="W303" s="362"/>
      <c r="X303" s="362"/>
      <c r="Y303" s="362" t="s">
        <v>45</v>
      </c>
      <c r="Z303" s="362" t="s">
        <v>90</v>
      </c>
      <c r="AA303" s="366" t="s">
        <v>90</v>
      </c>
      <c r="AB303" s="362" t="s">
        <v>90</v>
      </c>
      <c r="AC303" s="362"/>
      <c r="AD303" s="362"/>
      <c r="AE303" s="362"/>
      <c r="AF303" s="362"/>
      <c r="AG303" s="362"/>
      <c r="AH303" s="362"/>
      <c r="AI303" s="362" t="s">
        <v>7025</v>
      </c>
      <c r="AJ303" s="362" t="s">
        <v>13</v>
      </c>
      <c r="AK303" s="362" t="s">
        <v>39</v>
      </c>
      <c r="AL303" s="362"/>
      <c r="AM303" s="362"/>
      <c r="AN303" s="362" t="s">
        <v>2071</v>
      </c>
      <c r="AO303" s="368">
        <v>45919</v>
      </c>
      <c r="AP303" s="361" t="s">
        <v>680</v>
      </c>
      <c r="AR303">
        <v>1</v>
      </c>
      <c r="AS303" t="s">
        <v>539</v>
      </c>
      <c r="AT303" t="s">
        <v>5840</v>
      </c>
    </row>
    <row r="304" spans="2:46" ht="15" customHeight="1" x14ac:dyDescent="0.35">
      <c r="B304" s="362">
        <v>773</v>
      </c>
      <c r="C304" s="362" t="s">
        <v>2260</v>
      </c>
      <c r="D304" s="362" t="s">
        <v>2</v>
      </c>
      <c r="E304" s="368">
        <v>45139</v>
      </c>
      <c r="F304" s="368"/>
      <c r="G304" s="368"/>
      <c r="H304" s="368"/>
      <c r="I304" s="362" t="s">
        <v>77</v>
      </c>
      <c r="J304" s="362" t="s">
        <v>1546</v>
      </c>
      <c r="K304" s="361" t="s">
        <v>2261</v>
      </c>
      <c r="L304" s="362"/>
      <c r="M304" s="362" t="s">
        <v>186</v>
      </c>
      <c r="N304" s="362" t="s">
        <v>1548</v>
      </c>
      <c r="O304" s="362"/>
      <c r="P304" s="362" t="s">
        <v>90</v>
      </c>
      <c r="Q304" s="362" t="s">
        <v>90</v>
      </c>
      <c r="R304" s="362" t="s">
        <v>8</v>
      </c>
      <c r="S304" s="361" t="s">
        <v>1678</v>
      </c>
      <c r="T304" s="362"/>
      <c r="U304" s="362"/>
      <c r="V304" s="362" t="s">
        <v>133</v>
      </c>
      <c r="W304" s="362"/>
      <c r="X304" s="362"/>
      <c r="Y304" s="362" t="s">
        <v>45</v>
      </c>
      <c r="Z304" s="362" t="s">
        <v>90</v>
      </c>
      <c r="AA304" s="366" t="s">
        <v>90</v>
      </c>
      <c r="AB304" s="362" t="s">
        <v>90</v>
      </c>
      <c r="AC304" s="362"/>
      <c r="AD304" s="362"/>
      <c r="AE304" s="362"/>
      <c r="AF304" s="362"/>
      <c r="AG304" s="362"/>
      <c r="AH304" s="362"/>
      <c r="AI304" s="362" t="s">
        <v>7027</v>
      </c>
      <c r="AJ304" s="362" t="s">
        <v>21</v>
      </c>
      <c r="AK304" s="362" t="s">
        <v>39</v>
      </c>
      <c r="AL304" s="362"/>
      <c r="AM304" s="362"/>
      <c r="AN304" s="362"/>
      <c r="AO304" s="368">
        <v>45924</v>
      </c>
      <c r="AP304" s="361" t="s">
        <v>1679</v>
      </c>
      <c r="AR304">
        <v>1</v>
      </c>
      <c r="AS304" t="s">
        <v>539</v>
      </c>
      <c r="AT304" t="s">
        <v>5840</v>
      </c>
    </row>
    <row r="305" spans="2:46" ht="15" customHeight="1" x14ac:dyDescent="0.35">
      <c r="B305" s="362">
        <v>774</v>
      </c>
      <c r="C305" s="362" t="s">
        <v>2262</v>
      </c>
      <c r="D305" s="362" t="s">
        <v>2</v>
      </c>
      <c r="E305" s="368">
        <v>45702</v>
      </c>
      <c r="F305" s="368"/>
      <c r="G305" s="368"/>
      <c r="H305" s="368"/>
      <c r="I305" s="362" t="s">
        <v>77</v>
      </c>
      <c r="J305" s="362" t="s">
        <v>1546</v>
      </c>
      <c r="K305" s="361" t="s">
        <v>2263</v>
      </c>
      <c r="L305" s="362"/>
      <c r="M305" s="362" t="s">
        <v>186</v>
      </c>
      <c r="N305" s="362" t="s">
        <v>1548</v>
      </c>
      <c r="O305" s="362"/>
      <c r="P305" s="362" t="s">
        <v>90</v>
      </c>
      <c r="Q305" s="362" t="s">
        <v>90</v>
      </c>
      <c r="R305" s="362" t="s">
        <v>8</v>
      </c>
      <c r="S305" s="361" t="s">
        <v>1736</v>
      </c>
      <c r="T305" s="362"/>
      <c r="U305" s="362"/>
      <c r="V305" s="362" t="s">
        <v>133</v>
      </c>
      <c r="W305" s="362"/>
      <c r="X305" s="362"/>
      <c r="Y305" s="362" t="s">
        <v>45</v>
      </c>
      <c r="Z305" s="362" t="s">
        <v>90</v>
      </c>
      <c r="AA305" s="366" t="s">
        <v>90</v>
      </c>
      <c r="AB305" s="362" t="s">
        <v>90</v>
      </c>
      <c r="AC305" s="362"/>
      <c r="AD305" s="362"/>
      <c r="AE305" s="362"/>
      <c r="AF305" s="362"/>
      <c r="AG305" s="362"/>
      <c r="AH305" s="362"/>
      <c r="AI305" s="362" t="s">
        <v>7027</v>
      </c>
      <c r="AJ305" s="362" t="s">
        <v>21</v>
      </c>
      <c r="AK305" s="362" t="s">
        <v>39</v>
      </c>
      <c r="AL305" s="362"/>
      <c r="AM305" s="362"/>
      <c r="AN305" s="362"/>
      <c r="AO305" s="368">
        <v>45924</v>
      </c>
      <c r="AP305" s="361" t="s">
        <v>2264</v>
      </c>
      <c r="AR305">
        <v>1</v>
      </c>
      <c r="AS305" t="s">
        <v>539</v>
      </c>
      <c r="AT305" t="s">
        <v>5840</v>
      </c>
    </row>
    <row r="306" spans="2:46" ht="15" customHeight="1" x14ac:dyDescent="0.35">
      <c r="B306" s="362">
        <v>775</v>
      </c>
      <c r="C306" s="362" t="s">
        <v>2265</v>
      </c>
      <c r="D306" s="362" t="s">
        <v>2</v>
      </c>
      <c r="E306" s="368">
        <v>45750</v>
      </c>
      <c r="F306" s="368"/>
      <c r="G306" s="368"/>
      <c r="H306" s="368"/>
      <c r="I306" s="362" t="s">
        <v>73</v>
      </c>
      <c r="J306" s="362" t="s">
        <v>90</v>
      </c>
      <c r="K306" s="361" t="s">
        <v>2266</v>
      </c>
      <c r="L306" s="362"/>
      <c r="M306" s="362" t="s">
        <v>186</v>
      </c>
      <c r="N306" s="362" t="s">
        <v>8</v>
      </c>
      <c r="O306" s="362"/>
      <c r="P306" s="362" t="s">
        <v>90</v>
      </c>
      <c r="Q306" s="362" t="s">
        <v>90</v>
      </c>
      <c r="R306" s="362" t="s">
        <v>8</v>
      </c>
      <c r="S306" s="361" t="s">
        <v>1539</v>
      </c>
      <c r="T306" s="362"/>
      <c r="U306" s="362"/>
      <c r="V306" s="362" t="s">
        <v>1540</v>
      </c>
      <c r="W306" s="362"/>
      <c r="X306" s="362"/>
      <c r="Y306" s="362" t="s">
        <v>45</v>
      </c>
      <c r="Z306" s="362" t="s">
        <v>90</v>
      </c>
      <c r="AA306" s="366" t="s">
        <v>90</v>
      </c>
      <c r="AB306" s="362" t="s">
        <v>90</v>
      </c>
      <c r="AC306" s="362"/>
      <c r="AD306" s="362"/>
      <c r="AE306" s="362"/>
      <c r="AF306" s="362"/>
      <c r="AG306" s="362"/>
      <c r="AH306" s="362"/>
      <c r="AI306" s="362" t="s">
        <v>7025</v>
      </c>
      <c r="AJ306" s="362" t="s">
        <v>13</v>
      </c>
      <c r="AK306" s="362" t="s">
        <v>39</v>
      </c>
      <c r="AL306" s="362"/>
      <c r="AM306" s="362"/>
      <c r="AN306" s="362"/>
      <c r="AO306" s="368">
        <v>45923</v>
      </c>
      <c r="AP306" s="361" t="s">
        <v>680</v>
      </c>
      <c r="AR306">
        <v>1</v>
      </c>
      <c r="AS306" t="s">
        <v>539</v>
      </c>
      <c r="AT306" t="s">
        <v>5841</v>
      </c>
    </row>
    <row r="307" spans="2:46" ht="15" customHeight="1" x14ac:dyDescent="0.35">
      <c r="B307" s="362">
        <v>776</v>
      </c>
      <c r="C307" s="362" t="s">
        <v>2267</v>
      </c>
      <c r="D307" s="362" t="s">
        <v>2</v>
      </c>
      <c r="E307" s="368">
        <v>45750</v>
      </c>
      <c r="F307" s="368"/>
      <c r="G307" s="368"/>
      <c r="H307" s="368"/>
      <c r="I307" s="362" t="s">
        <v>73</v>
      </c>
      <c r="J307" s="362" t="s">
        <v>90</v>
      </c>
      <c r="K307" s="361" t="s">
        <v>2268</v>
      </c>
      <c r="L307" s="362"/>
      <c r="M307" s="362" t="s">
        <v>1689</v>
      </c>
      <c r="N307" s="362" t="s">
        <v>8</v>
      </c>
      <c r="O307" s="362"/>
      <c r="P307" s="362" t="s">
        <v>90</v>
      </c>
      <c r="Q307" s="362" t="s">
        <v>90</v>
      </c>
      <c r="R307" s="362" t="s">
        <v>8</v>
      </c>
      <c r="S307" s="361" t="s">
        <v>1539</v>
      </c>
      <c r="T307" s="362"/>
      <c r="U307" s="362"/>
      <c r="V307" s="362" t="s">
        <v>1540</v>
      </c>
      <c r="W307" s="362"/>
      <c r="X307" s="362"/>
      <c r="Y307" s="362" t="s">
        <v>45</v>
      </c>
      <c r="Z307" s="362" t="s">
        <v>90</v>
      </c>
      <c r="AA307" s="366" t="s">
        <v>90</v>
      </c>
      <c r="AB307" s="362" t="s">
        <v>90</v>
      </c>
      <c r="AC307" s="362"/>
      <c r="AD307" s="362"/>
      <c r="AE307" s="362"/>
      <c r="AF307" s="362"/>
      <c r="AG307" s="362"/>
      <c r="AH307" s="362"/>
      <c r="AI307" s="362" t="s">
        <v>7025</v>
      </c>
      <c r="AJ307" s="362" t="s">
        <v>13</v>
      </c>
      <c r="AK307" s="362" t="s">
        <v>39</v>
      </c>
      <c r="AL307" s="362"/>
      <c r="AM307" s="362"/>
      <c r="AN307" s="362"/>
      <c r="AO307" s="368">
        <v>45923</v>
      </c>
      <c r="AP307" s="361" t="s">
        <v>680</v>
      </c>
      <c r="AR307">
        <v>1</v>
      </c>
      <c r="AS307" t="s">
        <v>539</v>
      </c>
      <c r="AT307" t="s">
        <v>5841</v>
      </c>
    </row>
    <row r="308" spans="2:46" ht="15" customHeight="1" x14ac:dyDescent="0.35">
      <c r="B308" s="362">
        <v>777</v>
      </c>
      <c r="C308" s="362" t="s">
        <v>2269</v>
      </c>
      <c r="D308" s="362" t="s">
        <v>2</v>
      </c>
      <c r="E308" s="368">
        <v>45750</v>
      </c>
      <c r="F308" s="368"/>
      <c r="G308" s="368"/>
      <c r="H308" s="368"/>
      <c r="I308" s="362" t="s">
        <v>73</v>
      </c>
      <c r="J308" s="362" t="s">
        <v>90</v>
      </c>
      <c r="K308" s="361" t="s">
        <v>2270</v>
      </c>
      <c r="L308" s="362"/>
      <c r="M308" s="362" t="s">
        <v>186</v>
      </c>
      <c r="N308" s="362" t="s">
        <v>9</v>
      </c>
      <c r="O308" s="362"/>
      <c r="P308" s="362" t="s">
        <v>90</v>
      </c>
      <c r="Q308" s="362" t="s">
        <v>90</v>
      </c>
      <c r="R308" s="362" t="s">
        <v>8</v>
      </c>
      <c r="S308" s="361" t="s">
        <v>1539</v>
      </c>
      <c r="T308" s="362"/>
      <c r="U308" s="362"/>
      <c r="V308" s="362" t="s">
        <v>1540</v>
      </c>
      <c r="W308" s="362"/>
      <c r="X308" s="362"/>
      <c r="Y308" s="362" t="s">
        <v>45</v>
      </c>
      <c r="Z308" s="362" t="s">
        <v>90</v>
      </c>
      <c r="AA308" s="366" t="s">
        <v>90</v>
      </c>
      <c r="AB308" s="362" t="s">
        <v>90</v>
      </c>
      <c r="AC308" s="362"/>
      <c r="AD308" s="362"/>
      <c r="AE308" s="362"/>
      <c r="AF308" s="362"/>
      <c r="AG308" s="362"/>
      <c r="AH308" s="362"/>
      <c r="AI308" s="362" t="s">
        <v>7025</v>
      </c>
      <c r="AJ308" s="362" t="s">
        <v>13</v>
      </c>
      <c r="AK308" s="362" t="s">
        <v>39</v>
      </c>
      <c r="AL308" s="362"/>
      <c r="AM308" s="362"/>
      <c r="AN308" s="362"/>
      <c r="AO308" s="368">
        <v>45923</v>
      </c>
      <c r="AP308" s="361" t="s">
        <v>680</v>
      </c>
      <c r="AR308">
        <v>1</v>
      </c>
      <c r="AS308" t="s">
        <v>539</v>
      </c>
      <c r="AT308" t="s">
        <v>5840</v>
      </c>
    </row>
    <row r="309" spans="2:46" ht="15" customHeight="1" x14ac:dyDescent="0.35">
      <c r="B309" s="362">
        <v>778</v>
      </c>
      <c r="C309" s="362" t="s">
        <v>2271</v>
      </c>
      <c r="D309" s="362" t="s">
        <v>2</v>
      </c>
      <c r="E309" s="368">
        <v>45750</v>
      </c>
      <c r="F309" s="368"/>
      <c r="G309" s="368"/>
      <c r="H309" s="368"/>
      <c r="I309" s="362" t="s">
        <v>61</v>
      </c>
      <c r="J309" s="362" t="s">
        <v>1584</v>
      </c>
      <c r="K309" s="361" t="s">
        <v>2272</v>
      </c>
      <c r="L309" s="361"/>
      <c r="M309" s="362" t="s">
        <v>186</v>
      </c>
      <c r="N309" s="362" t="s">
        <v>9</v>
      </c>
      <c r="O309" s="362" t="s">
        <v>526</v>
      </c>
      <c r="P309" s="362" t="s">
        <v>2273</v>
      </c>
      <c r="Q309" s="362" t="s">
        <v>90</v>
      </c>
      <c r="R309" s="362"/>
      <c r="S309" s="361"/>
      <c r="T309" s="362"/>
      <c r="U309" s="362"/>
      <c r="V309" s="362" t="s">
        <v>120</v>
      </c>
      <c r="W309" s="362"/>
      <c r="X309" s="362"/>
      <c r="Y309" s="362" t="s">
        <v>48</v>
      </c>
      <c r="Z309" s="362" t="s">
        <v>90</v>
      </c>
      <c r="AA309" s="366" t="s">
        <v>90</v>
      </c>
      <c r="AB309" s="362" t="s">
        <v>90</v>
      </c>
      <c r="AC309" s="362"/>
      <c r="AD309" s="362"/>
      <c r="AE309" s="362"/>
      <c r="AF309" s="362"/>
      <c r="AG309" s="362"/>
      <c r="AH309" s="362"/>
      <c r="AI309" s="362" t="s">
        <v>7026</v>
      </c>
      <c r="AJ309" s="362" t="s">
        <v>19</v>
      </c>
      <c r="AK309" s="362" t="s">
        <v>40</v>
      </c>
      <c r="AL309" s="362"/>
      <c r="AM309" s="362"/>
      <c r="AN309" s="362"/>
      <c r="AO309" s="362"/>
      <c r="AP309" s="361"/>
      <c r="AR309">
        <v>1</v>
      </c>
      <c r="AS309" t="s">
        <v>5839</v>
      </c>
      <c r="AT309" t="s">
        <v>5839</v>
      </c>
    </row>
    <row r="310" spans="2:46" ht="15" customHeight="1" x14ac:dyDescent="0.35">
      <c r="B310" s="362">
        <v>779</v>
      </c>
      <c r="C310" s="362" t="s">
        <v>2274</v>
      </c>
      <c r="D310" s="362" t="s">
        <v>2</v>
      </c>
      <c r="E310" s="368">
        <v>45750</v>
      </c>
      <c r="F310" s="368"/>
      <c r="G310" s="368"/>
      <c r="H310" s="368"/>
      <c r="I310" s="362" t="s">
        <v>73</v>
      </c>
      <c r="J310" s="362" t="s">
        <v>90</v>
      </c>
      <c r="K310" s="361" t="s">
        <v>2275</v>
      </c>
      <c r="L310" s="362"/>
      <c r="M310" s="362" t="s">
        <v>1689</v>
      </c>
      <c r="N310" s="362" t="s">
        <v>8</v>
      </c>
      <c r="O310" s="362"/>
      <c r="P310" s="362" t="s">
        <v>90</v>
      </c>
      <c r="Q310" s="362" t="s">
        <v>90</v>
      </c>
      <c r="R310" s="362" t="s">
        <v>46</v>
      </c>
      <c r="S310" s="361" t="s">
        <v>90</v>
      </c>
      <c r="T310" s="362" t="s">
        <v>113</v>
      </c>
      <c r="U310" s="362" t="s">
        <v>1540</v>
      </c>
      <c r="V310" s="362" t="s">
        <v>1540</v>
      </c>
      <c r="W310" s="362"/>
      <c r="X310" s="362" t="s">
        <v>9</v>
      </c>
      <c r="Y310" s="362" t="s">
        <v>46</v>
      </c>
      <c r="Z310" s="362" t="s">
        <v>90</v>
      </c>
      <c r="AA310" s="366" t="s">
        <v>90</v>
      </c>
      <c r="AB310" s="362" t="s">
        <v>90</v>
      </c>
      <c r="AC310" s="362"/>
      <c r="AD310" s="362"/>
      <c r="AE310" s="362"/>
      <c r="AF310" s="362"/>
      <c r="AG310" s="362"/>
      <c r="AH310" s="362"/>
      <c r="AI310" s="362" t="s">
        <v>7025</v>
      </c>
      <c r="AJ310" s="362" t="s">
        <v>13</v>
      </c>
      <c r="AK310" s="362" t="s">
        <v>40</v>
      </c>
      <c r="AL310" s="362"/>
      <c r="AM310" s="362"/>
      <c r="AN310" s="362"/>
      <c r="AO310" s="362"/>
      <c r="AP310" s="361"/>
      <c r="AR310">
        <v>1</v>
      </c>
      <c r="AS310" t="s">
        <v>9</v>
      </c>
      <c r="AT310" t="s">
        <v>9</v>
      </c>
    </row>
    <row r="311" spans="2:46" ht="15" customHeight="1" x14ac:dyDescent="0.35">
      <c r="B311" s="362">
        <v>780</v>
      </c>
      <c r="C311" s="362" t="s">
        <v>2276</v>
      </c>
      <c r="D311" s="362" t="s">
        <v>2</v>
      </c>
      <c r="E311" s="368">
        <v>45750</v>
      </c>
      <c r="F311" s="368"/>
      <c r="G311" s="368"/>
      <c r="H311" s="368"/>
      <c r="I311" s="362" t="s">
        <v>73</v>
      </c>
      <c r="J311" s="362" t="s">
        <v>90</v>
      </c>
      <c r="K311" s="361" t="s">
        <v>2277</v>
      </c>
      <c r="L311" s="362"/>
      <c r="M311" s="362" t="s">
        <v>186</v>
      </c>
      <c r="N311" s="362" t="s">
        <v>8</v>
      </c>
      <c r="O311" s="362"/>
      <c r="P311" s="362" t="s">
        <v>90</v>
      </c>
      <c r="Q311" s="362" t="s">
        <v>90</v>
      </c>
      <c r="R311" s="362" t="s">
        <v>1742</v>
      </c>
      <c r="S311" s="361" t="s">
        <v>1743</v>
      </c>
      <c r="T311" s="362" t="s">
        <v>113</v>
      </c>
      <c r="U311" s="362" t="s">
        <v>1540</v>
      </c>
      <c r="V311" s="362" t="s">
        <v>1540</v>
      </c>
      <c r="W311" s="362"/>
      <c r="X311" s="362"/>
      <c r="Y311" s="362" t="s">
        <v>45</v>
      </c>
      <c r="Z311" s="362" t="s">
        <v>90</v>
      </c>
      <c r="AA311" s="366" t="s">
        <v>90</v>
      </c>
      <c r="AB311" s="362" t="s">
        <v>90</v>
      </c>
      <c r="AC311" s="362"/>
      <c r="AD311" s="362"/>
      <c r="AE311" s="362"/>
      <c r="AF311" s="362"/>
      <c r="AG311" s="362"/>
      <c r="AH311" s="362"/>
      <c r="AI311" s="362" t="s">
        <v>7025</v>
      </c>
      <c r="AJ311" s="362" t="s">
        <v>13</v>
      </c>
      <c r="AK311" s="362" t="s">
        <v>39</v>
      </c>
      <c r="AL311" s="362"/>
      <c r="AM311" s="362"/>
      <c r="AN311" s="362"/>
      <c r="AO311" s="362"/>
      <c r="AP311" s="361" t="s">
        <v>1158</v>
      </c>
      <c r="AR311">
        <v>1</v>
      </c>
      <c r="AS311" t="s">
        <v>539</v>
      </c>
      <c r="AT311" t="s">
        <v>5841</v>
      </c>
    </row>
    <row r="312" spans="2:46" ht="15" customHeight="1" x14ac:dyDescent="0.35">
      <c r="B312" s="362">
        <v>781</v>
      </c>
      <c r="C312" s="362" t="s">
        <v>2278</v>
      </c>
      <c r="D312" s="362" t="s">
        <v>2</v>
      </c>
      <c r="E312" s="368">
        <v>45750</v>
      </c>
      <c r="F312" s="368"/>
      <c r="G312" s="368"/>
      <c r="H312" s="368"/>
      <c r="I312" s="362" t="s">
        <v>62</v>
      </c>
      <c r="J312" s="362" t="s">
        <v>2064</v>
      </c>
      <c r="K312" s="361" t="s">
        <v>2279</v>
      </c>
      <c r="L312" s="362"/>
      <c r="M312" s="362" t="s">
        <v>186</v>
      </c>
      <c r="N312" s="362" t="s">
        <v>8</v>
      </c>
      <c r="O312" s="362"/>
      <c r="P312" s="362" t="s">
        <v>90</v>
      </c>
      <c r="Q312" s="362" t="s">
        <v>90</v>
      </c>
      <c r="R312" s="362"/>
      <c r="S312" s="361" t="s">
        <v>90</v>
      </c>
      <c r="T312" s="362"/>
      <c r="U312" s="362"/>
      <c r="V312" s="362" t="s">
        <v>824</v>
      </c>
      <c r="W312" s="362"/>
      <c r="X312" s="362"/>
      <c r="Y312" s="362" t="s">
        <v>48</v>
      </c>
      <c r="Z312" s="362" t="s">
        <v>90</v>
      </c>
      <c r="AA312" s="366" t="s">
        <v>90</v>
      </c>
      <c r="AB312" s="362" t="s">
        <v>90</v>
      </c>
      <c r="AC312" s="362"/>
      <c r="AD312" s="362"/>
      <c r="AE312" s="362"/>
      <c r="AF312" s="362"/>
      <c r="AG312" s="362"/>
      <c r="AH312" s="362"/>
      <c r="AI312" s="362" t="s">
        <v>7033</v>
      </c>
      <c r="AJ312" s="362" t="s">
        <v>19</v>
      </c>
      <c r="AK312" s="362" t="s">
        <v>40</v>
      </c>
      <c r="AL312" s="362"/>
      <c r="AM312" s="362"/>
      <c r="AN312" s="362"/>
      <c r="AO312" s="362"/>
      <c r="AP312" s="361" t="s">
        <v>1724</v>
      </c>
      <c r="AR312">
        <v>1</v>
      </c>
      <c r="AS312" t="s">
        <v>5839</v>
      </c>
      <c r="AT312" t="s">
        <v>5839</v>
      </c>
    </row>
    <row r="313" spans="2:46" ht="15" customHeight="1" x14ac:dyDescent="0.35">
      <c r="B313" s="362">
        <v>782</v>
      </c>
      <c r="C313" s="362" t="s">
        <v>2280</v>
      </c>
      <c r="D313" s="362" t="s">
        <v>2</v>
      </c>
      <c r="E313" s="368">
        <v>45750</v>
      </c>
      <c r="F313" s="368"/>
      <c r="G313" s="368"/>
      <c r="H313" s="368"/>
      <c r="I313" s="362" t="s">
        <v>73</v>
      </c>
      <c r="J313" s="362" t="s">
        <v>90</v>
      </c>
      <c r="K313" s="361" t="s">
        <v>2281</v>
      </c>
      <c r="L313" s="362"/>
      <c r="M313" s="362" t="s">
        <v>186</v>
      </c>
      <c r="N313" s="362" t="s">
        <v>8</v>
      </c>
      <c r="O313" s="362"/>
      <c r="P313" s="362" t="s">
        <v>90</v>
      </c>
      <c r="Q313" s="362" t="s">
        <v>90</v>
      </c>
      <c r="R313" s="362" t="s">
        <v>8</v>
      </c>
      <c r="S313" s="361" t="s">
        <v>1539</v>
      </c>
      <c r="T313" s="362"/>
      <c r="U313" s="362"/>
      <c r="V313" s="362" t="s">
        <v>1540</v>
      </c>
      <c r="W313" s="362"/>
      <c r="X313" s="362"/>
      <c r="Y313" s="362" t="s">
        <v>45</v>
      </c>
      <c r="Z313" s="362" t="s">
        <v>90</v>
      </c>
      <c r="AA313" s="366" t="s">
        <v>90</v>
      </c>
      <c r="AB313" s="362" t="s">
        <v>90</v>
      </c>
      <c r="AC313" s="362"/>
      <c r="AD313" s="362"/>
      <c r="AE313" s="362"/>
      <c r="AF313" s="362"/>
      <c r="AG313" s="362"/>
      <c r="AH313" s="362"/>
      <c r="AI313" s="362" t="s">
        <v>7025</v>
      </c>
      <c r="AJ313" s="362" t="s">
        <v>13</v>
      </c>
      <c r="AK313" s="362" t="s">
        <v>39</v>
      </c>
      <c r="AL313" s="362"/>
      <c r="AM313" s="362"/>
      <c r="AN313" s="362"/>
      <c r="AO313" s="368">
        <v>45923</v>
      </c>
      <c r="AP313" s="361" t="s">
        <v>680</v>
      </c>
      <c r="AR313">
        <v>1</v>
      </c>
      <c r="AS313" t="s">
        <v>539</v>
      </c>
      <c r="AT313" t="s">
        <v>5841</v>
      </c>
    </row>
    <row r="314" spans="2:46" ht="15" customHeight="1" x14ac:dyDescent="0.35">
      <c r="B314" s="362">
        <v>783</v>
      </c>
      <c r="C314" s="362" t="s">
        <v>2282</v>
      </c>
      <c r="D314" s="362" t="s">
        <v>2</v>
      </c>
      <c r="E314" s="368">
        <v>45139</v>
      </c>
      <c r="F314" s="368"/>
      <c r="G314" s="368"/>
      <c r="H314" s="368"/>
      <c r="I314" s="362" t="s">
        <v>77</v>
      </c>
      <c r="J314" s="362" t="s">
        <v>1546</v>
      </c>
      <c r="K314" s="361" t="s">
        <v>2283</v>
      </c>
      <c r="L314" s="362"/>
      <c r="M314" s="362" t="s">
        <v>186</v>
      </c>
      <c r="N314" s="362" t="s">
        <v>1548</v>
      </c>
      <c r="O314" s="362"/>
      <c r="P314" s="362" t="s">
        <v>90</v>
      </c>
      <c r="Q314" s="362" t="s">
        <v>90</v>
      </c>
      <c r="R314" s="362" t="s">
        <v>8</v>
      </c>
      <c r="S314" s="361" t="s">
        <v>1678</v>
      </c>
      <c r="T314" s="362"/>
      <c r="U314" s="362"/>
      <c r="V314" s="362" t="s">
        <v>133</v>
      </c>
      <c r="W314" s="362"/>
      <c r="X314" s="362"/>
      <c r="Y314" s="362" t="s">
        <v>45</v>
      </c>
      <c r="Z314" s="362" t="s">
        <v>90</v>
      </c>
      <c r="AA314" s="366" t="s">
        <v>90</v>
      </c>
      <c r="AB314" s="362" t="s">
        <v>90</v>
      </c>
      <c r="AC314" s="362"/>
      <c r="AD314" s="362"/>
      <c r="AE314" s="362"/>
      <c r="AF314" s="362"/>
      <c r="AG314" s="362"/>
      <c r="AH314" s="362"/>
      <c r="AI314" s="362" t="s">
        <v>7027</v>
      </c>
      <c r="AJ314" s="362" t="s">
        <v>21</v>
      </c>
      <c r="AK314" s="362" t="s">
        <v>39</v>
      </c>
      <c r="AL314" s="362"/>
      <c r="AM314" s="362"/>
      <c r="AN314" s="362"/>
      <c r="AO314" s="368">
        <v>45924</v>
      </c>
      <c r="AP314" s="361" t="s">
        <v>1679</v>
      </c>
      <c r="AR314">
        <v>1</v>
      </c>
      <c r="AS314" t="s">
        <v>539</v>
      </c>
      <c r="AT314" t="s">
        <v>5840</v>
      </c>
    </row>
    <row r="315" spans="2:46" ht="15" customHeight="1" x14ac:dyDescent="0.35">
      <c r="B315" s="362">
        <v>784</v>
      </c>
      <c r="C315" s="362" t="s">
        <v>2284</v>
      </c>
      <c r="D315" s="362" t="s">
        <v>2</v>
      </c>
      <c r="E315" s="368">
        <v>45139</v>
      </c>
      <c r="F315" s="368"/>
      <c r="G315" s="368"/>
      <c r="H315" s="368"/>
      <c r="I315" s="362" t="s">
        <v>77</v>
      </c>
      <c r="J315" s="362" t="s">
        <v>1546</v>
      </c>
      <c r="K315" s="361" t="s">
        <v>2285</v>
      </c>
      <c r="L315" s="362"/>
      <c r="M315" s="362" t="s">
        <v>186</v>
      </c>
      <c r="N315" s="362" t="s">
        <v>1548</v>
      </c>
      <c r="O315" s="362"/>
      <c r="P315" s="362" t="s">
        <v>90</v>
      </c>
      <c r="Q315" s="362" t="s">
        <v>90</v>
      </c>
      <c r="R315" s="362" t="s">
        <v>8</v>
      </c>
      <c r="S315" s="361" t="s">
        <v>2048</v>
      </c>
      <c r="T315" s="362"/>
      <c r="U315" s="362"/>
      <c r="V315" s="362" t="s">
        <v>133</v>
      </c>
      <c r="W315" s="362"/>
      <c r="X315" s="362"/>
      <c r="Y315" s="362" t="s">
        <v>45</v>
      </c>
      <c r="Z315" s="362" t="s">
        <v>90</v>
      </c>
      <c r="AA315" s="366" t="s">
        <v>90</v>
      </c>
      <c r="AB315" s="362" t="s">
        <v>90</v>
      </c>
      <c r="AC315" s="362"/>
      <c r="AD315" s="362"/>
      <c r="AE315" s="362"/>
      <c r="AF315" s="362"/>
      <c r="AG315" s="362"/>
      <c r="AH315" s="362"/>
      <c r="AI315" s="362" t="s">
        <v>7027</v>
      </c>
      <c r="AJ315" s="362" t="s">
        <v>21</v>
      </c>
      <c r="AK315" s="362" t="s">
        <v>39</v>
      </c>
      <c r="AL315" s="362"/>
      <c r="AM315" s="362"/>
      <c r="AN315" s="362"/>
      <c r="AO315" s="368">
        <v>45924</v>
      </c>
      <c r="AP315" s="361" t="s">
        <v>2081</v>
      </c>
      <c r="AR315">
        <v>1</v>
      </c>
      <c r="AS315" t="s">
        <v>539</v>
      </c>
      <c r="AT315" t="s">
        <v>5840</v>
      </c>
    </row>
    <row r="316" spans="2:46" ht="15" customHeight="1" x14ac:dyDescent="0.35">
      <c r="B316" s="362">
        <v>785</v>
      </c>
      <c r="C316" s="362" t="s">
        <v>2286</v>
      </c>
      <c r="D316" s="362" t="s">
        <v>2</v>
      </c>
      <c r="E316" s="368">
        <v>45019</v>
      </c>
      <c r="F316" s="368"/>
      <c r="G316" s="362" t="s">
        <v>63</v>
      </c>
      <c r="H316" s="362" t="s">
        <v>63</v>
      </c>
      <c r="I316" s="362" t="s">
        <v>63</v>
      </c>
      <c r="J316" s="362" t="s">
        <v>1835</v>
      </c>
      <c r="K316" s="361" t="s">
        <v>2287</v>
      </c>
      <c r="L316" s="362"/>
      <c r="M316" s="362" t="s">
        <v>186</v>
      </c>
      <c r="N316" s="362" t="s">
        <v>9</v>
      </c>
      <c r="O316" s="362"/>
      <c r="P316" s="362" t="s">
        <v>1398</v>
      </c>
      <c r="Q316" s="362" t="s">
        <v>90</v>
      </c>
      <c r="R316" s="362"/>
      <c r="S316" s="361"/>
      <c r="T316" s="362"/>
      <c r="U316" s="362"/>
      <c r="V316" s="362" t="s">
        <v>844</v>
      </c>
      <c r="W316" s="362"/>
      <c r="X316" s="362" t="s">
        <v>9</v>
      </c>
      <c r="Y316" s="362" t="s">
        <v>9</v>
      </c>
      <c r="Z316" s="362" t="s">
        <v>90</v>
      </c>
      <c r="AA316" s="366" t="s">
        <v>90</v>
      </c>
      <c r="AB316" s="362" t="s">
        <v>90</v>
      </c>
      <c r="AC316" s="362"/>
      <c r="AD316" s="362"/>
      <c r="AE316" s="362"/>
      <c r="AF316" s="362"/>
      <c r="AG316" s="362"/>
      <c r="AH316" s="362"/>
      <c r="AI316" s="362" t="s">
        <v>7035</v>
      </c>
      <c r="AJ316" s="362" t="s">
        <v>19</v>
      </c>
      <c r="AK316" s="362" t="s">
        <v>40</v>
      </c>
      <c r="AL316" s="362" t="s">
        <v>40</v>
      </c>
      <c r="AM316" s="362">
        <v>0</v>
      </c>
      <c r="AN316" s="362"/>
      <c r="AO316" s="362"/>
      <c r="AP316" s="361" t="e">
        <v>#N/A</v>
      </c>
      <c r="AR316">
        <v>1</v>
      </c>
      <c r="AS316" t="s">
        <v>9</v>
      </c>
      <c r="AT316" t="s">
        <v>9</v>
      </c>
    </row>
    <row r="317" spans="2:46" ht="15" customHeight="1" x14ac:dyDescent="0.35">
      <c r="B317" s="362">
        <v>786</v>
      </c>
      <c r="C317" s="362" t="s">
        <v>2288</v>
      </c>
      <c r="D317" s="362" t="s">
        <v>2</v>
      </c>
      <c r="E317" s="368">
        <v>45139</v>
      </c>
      <c r="F317" s="368"/>
      <c r="G317" s="368"/>
      <c r="H317" s="368"/>
      <c r="I317" s="362" t="s">
        <v>77</v>
      </c>
      <c r="J317" s="362" t="s">
        <v>1546</v>
      </c>
      <c r="K317" s="361" t="s">
        <v>2289</v>
      </c>
      <c r="L317" s="362"/>
      <c r="M317" s="362" t="s">
        <v>186</v>
      </c>
      <c r="N317" s="362" t="s">
        <v>1548</v>
      </c>
      <c r="O317" s="362"/>
      <c r="P317" s="362" t="s">
        <v>90</v>
      </c>
      <c r="Q317" s="362" t="s">
        <v>90</v>
      </c>
      <c r="R317" s="362" t="s">
        <v>8</v>
      </c>
      <c r="S317" s="361" t="s">
        <v>1678</v>
      </c>
      <c r="T317" s="362"/>
      <c r="U317" s="362"/>
      <c r="V317" s="362" t="s">
        <v>133</v>
      </c>
      <c r="W317" s="362"/>
      <c r="X317" s="362"/>
      <c r="Y317" s="362" t="s">
        <v>45</v>
      </c>
      <c r="Z317" s="362" t="s">
        <v>90</v>
      </c>
      <c r="AA317" s="366" t="s">
        <v>90</v>
      </c>
      <c r="AB317" s="362" t="s">
        <v>90</v>
      </c>
      <c r="AC317" s="362"/>
      <c r="AD317" s="362"/>
      <c r="AE317" s="362"/>
      <c r="AF317" s="362"/>
      <c r="AG317" s="362"/>
      <c r="AH317" s="362"/>
      <c r="AI317" s="362" t="s">
        <v>7027</v>
      </c>
      <c r="AJ317" s="362" t="s">
        <v>21</v>
      </c>
      <c r="AK317" s="362" t="s">
        <v>39</v>
      </c>
      <c r="AL317" s="362"/>
      <c r="AM317" s="362"/>
      <c r="AN317" s="362"/>
      <c r="AO317" s="368">
        <v>45924</v>
      </c>
      <c r="AP317" s="361" t="s">
        <v>1679</v>
      </c>
      <c r="AR317">
        <v>1</v>
      </c>
      <c r="AS317" t="s">
        <v>539</v>
      </c>
      <c r="AT317" t="s">
        <v>5840</v>
      </c>
    </row>
    <row r="318" spans="2:46" ht="15" customHeight="1" x14ac:dyDescent="0.35">
      <c r="B318" s="362">
        <v>787</v>
      </c>
      <c r="C318" s="362" t="s">
        <v>2290</v>
      </c>
      <c r="D318" s="362" t="s">
        <v>2</v>
      </c>
      <c r="E318" s="368">
        <v>45139</v>
      </c>
      <c r="F318" s="368"/>
      <c r="G318" s="368"/>
      <c r="H318" s="368"/>
      <c r="I318" s="362" t="s">
        <v>77</v>
      </c>
      <c r="J318" s="425" t="s">
        <v>1546</v>
      </c>
      <c r="K318" s="361" t="s">
        <v>2291</v>
      </c>
      <c r="L318" s="362"/>
      <c r="M318" s="362" t="s">
        <v>186</v>
      </c>
      <c r="N318" s="362" t="s">
        <v>9</v>
      </c>
      <c r="O318" s="362"/>
      <c r="P318" s="362" t="s">
        <v>90</v>
      </c>
      <c r="Q318" s="362" t="s">
        <v>90</v>
      </c>
      <c r="R318" s="362" t="s">
        <v>46</v>
      </c>
      <c r="S318" s="361" t="s">
        <v>2292</v>
      </c>
      <c r="T318" s="362"/>
      <c r="U318" s="362"/>
      <c r="V318" s="362" t="s">
        <v>133</v>
      </c>
      <c r="W318" s="362"/>
      <c r="X318" s="362" t="s">
        <v>9</v>
      </c>
      <c r="Y318" s="362" t="s">
        <v>46</v>
      </c>
      <c r="Z318" s="362" t="s">
        <v>90</v>
      </c>
      <c r="AA318" s="366" t="s">
        <v>90</v>
      </c>
      <c r="AB318" s="362" t="s">
        <v>90</v>
      </c>
      <c r="AC318" s="362"/>
      <c r="AD318" s="362"/>
      <c r="AE318" s="362"/>
      <c r="AF318" s="362"/>
      <c r="AG318" s="362"/>
      <c r="AH318" s="362"/>
      <c r="AI318" s="362" t="s">
        <v>7027</v>
      </c>
      <c r="AJ318" s="362" t="s">
        <v>21</v>
      </c>
      <c r="AK318" s="362" t="s">
        <v>40</v>
      </c>
      <c r="AL318" s="362"/>
      <c r="AM318" s="362"/>
      <c r="AN318" s="362"/>
      <c r="AO318" s="362"/>
      <c r="AP318" s="361"/>
      <c r="AR318">
        <v>1</v>
      </c>
      <c r="AS318" t="s">
        <v>9</v>
      </c>
      <c r="AT318" t="s">
        <v>9</v>
      </c>
    </row>
    <row r="319" spans="2:46" ht="15" customHeight="1" x14ac:dyDescent="0.35">
      <c r="B319" s="362">
        <v>788</v>
      </c>
      <c r="C319" s="362" t="s">
        <v>2293</v>
      </c>
      <c r="D319" s="362" t="s">
        <v>2</v>
      </c>
      <c r="E319" s="368">
        <v>45139</v>
      </c>
      <c r="F319" s="368"/>
      <c r="G319" s="368"/>
      <c r="H319" s="368"/>
      <c r="I319" s="362" t="s">
        <v>77</v>
      </c>
      <c r="J319" s="362" t="s">
        <v>1546</v>
      </c>
      <c r="K319" s="361" t="s">
        <v>2294</v>
      </c>
      <c r="L319" s="362"/>
      <c r="M319" s="362" t="s">
        <v>186</v>
      </c>
      <c r="N319" s="362" t="s">
        <v>1548</v>
      </c>
      <c r="O319" s="362"/>
      <c r="P319" s="362" t="s">
        <v>90</v>
      </c>
      <c r="Q319" s="362" t="s">
        <v>90</v>
      </c>
      <c r="R319" s="362" t="s">
        <v>8</v>
      </c>
      <c r="S319" s="361" t="s">
        <v>1678</v>
      </c>
      <c r="T319" s="362"/>
      <c r="U319" s="362"/>
      <c r="V319" s="362" t="s">
        <v>133</v>
      </c>
      <c r="W319" s="362"/>
      <c r="X319" s="362"/>
      <c r="Y319" s="362" t="s">
        <v>45</v>
      </c>
      <c r="Z319" s="362" t="s">
        <v>90</v>
      </c>
      <c r="AA319" s="366" t="s">
        <v>90</v>
      </c>
      <c r="AB319" s="362" t="s">
        <v>90</v>
      </c>
      <c r="AC319" s="362"/>
      <c r="AD319" s="362"/>
      <c r="AE319" s="362"/>
      <c r="AF319" s="362"/>
      <c r="AG319" s="362"/>
      <c r="AH319" s="362"/>
      <c r="AI319" s="362" t="s">
        <v>7027</v>
      </c>
      <c r="AJ319" s="362" t="s">
        <v>21</v>
      </c>
      <c r="AK319" s="362" t="s">
        <v>39</v>
      </c>
      <c r="AL319" s="362"/>
      <c r="AM319" s="362"/>
      <c r="AN319" s="362"/>
      <c r="AO319" s="368">
        <v>45924</v>
      </c>
      <c r="AP319" s="361" t="s">
        <v>1679</v>
      </c>
      <c r="AR319">
        <v>1</v>
      </c>
      <c r="AS319" t="s">
        <v>539</v>
      </c>
      <c r="AT319" t="s">
        <v>5840</v>
      </c>
    </row>
    <row r="320" spans="2:46" ht="15" customHeight="1" x14ac:dyDescent="0.35">
      <c r="B320" s="362">
        <v>789</v>
      </c>
      <c r="C320" s="362" t="s">
        <v>2295</v>
      </c>
      <c r="D320" s="362" t="s">
        <v>2</v>
      </c>
      <c r="E320" s="368">
        <v>45139</v>
      </c>
      <c r="F320" s="368"/>
      <c r="G320" s="368"/>
      <c r="H320" s="368"/>
      <c r="I320" s="362" t="s">
        <v>77</v>
      </c>
      <c r="J320" s="425" t="s">
        <v>1546</v>
      </c>
      <c r="K320" s="361" t="s">
        <v>2296</v>
      </c>
      <c r="L320" s="362"/>
      <c r="M320" s="362" t="s">
        <v>186</v>
      </c>
      <c r="N320" s="362" t="s">
        <v>1548</v>
      </c>
      <c r="O320" s="362"/>
      <c r="P320" s="362" t="s">
        <v>90</v>
      </c>
      <c r="Q320" s="362" t="s">
        <v>90</v>
      </c>
      <c r="R320" s="362" t="s">
        <v>46</v>
      </c>
      <c r="S320" s="361"/>
      <c r="T320" s="362"/>
      <c r="U320" s="362"/>
      <c r="V320" s="362" t="s">
        <v>133</v>
      </c>
      <c r="W320" s="362"/>
      <c r="X320" s="362" t="s">
        <v>9</v>
      </c>
      <c r="Y320" s="362" t="s">
        <v>46</v>
      </c>
      <c r="Z320" s="362" t="s">
        <v>90</v>
      </c>
      <c r="AA320" s="366" t="s">
        <v>90</v>
      </c>
      <c r="AB320" s="362" t="s">
        <v>90</v>
      </c>
      <c r="AC320" s="362"/>
      <c r="AD320" s="362"/>
      <c r="AE320" s="362"/>
      <c r="AF320" s="362"/>
      <c r="AG320" s="362"/>
      <c r="AH320" s="362"/>
      <c r="AI320" s="362" t="s">
        <v>7027</v>
      </c>
      <c r="AJ320" s="362" t="s">
        <v>21</v>
      </c>
      <c r="AK320" s="362" t="s">
        <v>40</v>
      </c>
      <c r="AL320" s="362"/>
      <c r="AM320" s="362"/>
      <c r="AN320" s="362"/>
      <c r="AO320" s="362"/>
      <c r="AP320" s="361"/>
      <c r="AR320">
        <v>1</v>
      </c>
      <c r="AS320" t="s">
        <v>9</v>
      </c>
      <c r="AT320" t="s">
        <v>9</v>
      </c>
    </row>
    <row r="321" spans="2:46" ht="15" customHeight="1" x14ac:dyDescent="0.35">
      <c r="B321" s="362">
        <v>790</v>
      </c>
      <c r="C321" s="362" t="s">
        <v>2297</v>
      </c>
      <c r="D321" s="362" t="s">
        <v>2</v>
      </c>
      <c r="E321" s="368">
        <v>45139</v>
      </c>
      <c r="F321" s="368"/>
      <c r="G321" s="368"/>
      <c r="H321" s="368"/>
      <c r="I321" s="362" t="s">
        <v>77</v>
      </c>
      <c r="J321" s="362" t="s">
        <v>1320</v>
      </c>
      <c r="K321" s="361" t="s">
        <v>2298</v>
      </c>
      <c r="L321" s="362"/>
      <c r="M321" s="362" t="s">
        <v>186</v>
      </c>
      <c r="N321" s="362" t="s">
        <v>1548</v>
      </c>
      <c r="O321" s="362"/>
      <c r="P321" s="362" t="s">
        <v>90</v>
      </c>
      <c r="Q321" s="362" t="s">
        <v>90</v>
      </c>
      <c r="R321" s="362" t="s">
        <v>8</v>
      </c>
      <c r="S321" s="361" t="s">
        <v>2299</v>
      </c>
      <c r="T321" s="362"/>
      <c r="U321" s="362"/>
      <c r="V321" s="362" t="s">
        <v>133</v>
      </c>
      <c r="W321" s="362"/>
      <c r="X321" s="362"/>
      <c r="Y321" s="362" t="s">
        <v>45</v>
      </c>
      <c r="Z321" s="362" t="s">
        <v>90</v>
      </c>
      <c r="AA321" s="366" t="s">
        <v>90</v>
      </c>
      <c r="AB321" s="362" t="s">
        <v>90</v>
      </c>
      <c r="AC321" s="362"/>
      <c r="AD321" s="362"/>
      <c r="AE321" s="362"/>
      <c r="AF321" s="362"/>
      <c r="AG321" s="362"/>
      <c r="AH321" s="362"/>
      <c r="AI321" s="362" t="s">
        <v>7027</v>
      </c>
      <c r="AJ321" s="362" t="s">
        <v>21</v>
      </c>
      <c r="AK321" s="362" t="s">
        <v>39</v>
      </c>
      <c r="AL321" s="362"/>
      <c r="AM321" s="362"/>
      <c r="AN321" s="362"/>
      <c r="AO321" s="368">
        <v>45924</v>
      </c>
      <c r="AP321" s="361" t="s">
        <v>1930</v>
      </c>
      <c r="AR321">
        <v>1</v>
      </c>
      <c r="AS321" t="s">
        <v>539</v>
      </c>
      <c r="AT321" t="s">
        <v>5840</v>
      </c>
    </row>
    <row r="322" spans="2:46" ht="15" customHeight="1" x14ac:dyDescent="0.35">
      <c r="B322" s="362">
        <v>791</v>
      </c>
      <c r="C322" s="362" t="s">
        <v>2300</v>
      </c>
      <c r="D322" s="362" t="s">
        <v>2</v>
      </c>
      <c r="E322" s="368">
        <v>45139</v>
      </c>
      <c r="F322" s="368"/>
      <c r="G322" s="368"/>
      <c r="H322" s="368"/>
      <c r="I322" s="362" t="s">
        <v>77</v>
      </c>
      <c r="J322" s="362" t="s">
        <v>1584</v>
      </c>
      <c r="K322" s="361" t="s">
        <v>2301</v>
      </c>
      <c r="L322" s="362"/>
      <c r="M322" s="362" t="s">
        <v>186</v>
      </c>
      <c r="N322" s="362" t="s">
        <v>1548</v>
      </c>
      <c r="O322" s="362"/>
      <c r="P322" s="362" t="s">
        <v>90</v>
      </c>
      <c r="Q322" s="362" t="s">
        <v>90</v>
      </c>
      <c r="R322" s="362" t="s">
        <v>46</v>
      </c>
      <c r="S322" s="361" t="s">
        <v>2302</v>
      </c>
      <c r="T322" s="362" t="s">
        <v>113</v>
      </c>
      <c r="U322" s="362" t="s">
        <v>2303</v>
      </c>
      <c r="V322" s="362" t="s">
        <v>133</v>
      </c>
      <c r="W322" s="362"/>
      <c r="X322" s="362" t="s">
        <v>9</v>
      </c>
      <c r="Y322" s="362" t="s">
        <v>46</v>
      </c>
      <c r="Z322" s="362" t="s">
        <v>90</v>
      </c>
      <c r="AA322" s="366" t="s">
        <v>90</v>
      </c>
      <c r="AB322" s="362" t="s">
        <v>90</v>
      </c>
      <c r="AC322" s="362"/>
      <c r="AD322" s="362"/>
      <c r="AE322" s="362"/>
      <c r="AF322" s="362"/>
      <c r="AG322" s="362"/>
      <c r="AH322" s="362"/>
      <c r="AI322" s="362" t="s">
        <v>7027</v>
      </c>
      <c r="AJ322" s="362" t="s">
        <v>21</v>
      </c>
      <c r="AK322" s="362" t="s">
        <v>40</v>
      </c>
      <c r="AL322" s="362"/>
      <c r="AM322" s="362"/>
      <c r="AN322" s="362"/>
      <c r="AO322" s="362"/>
      <c r="AP322" s="361"/>
      <c r="AR322">
        <v>1</v>
      </c>
      <c r="AS322" t="s">
        <v>9</v>
      </c>
      <c r="AT322" t="s">
        <v>9</v>
      </c>
    </row>
    <row r="323" spans="2:46" ht="15" customHeight="1" x14ac:dyDescent="0.35">
      <c r="B323" s="362">
        <v>792</v>
      </c>
      <c r="C323" s="362" t="s">
        <v>2304</v>
      </c>
      <c r="D323" s="362" t="s">
        <v>2</v>
      </c>
      <c r="E323" s="368">
        <v>45161</v>
      </c>
      <c r="F323" s="368"/>
      <c r="G323" s="368"/>
      <c r="H323" s="368"/>
      <c r="I323" s="362" t="s">
        <v>65</v>
      </c>
      <c r="J323" s="362" t="s">
        <v>2305</v>
      </c>
      <c r="K323" s="361" t="s">
        <v>2306</v>
      </c>
      <c r="L323" s="362"/>
      <c r="M323" s="362" t="s">
        <v>186</v>
      </c>
      <c r="N323" s="362" t="s">
        <v>9</v>
      </c>
      <c r="O323" s="362"/>
      <c r="P323" s="362" t="s">
        <v>90</v>
      </c>
      <c r="Q323" s="362" t="s">
        <v>90</v>
      </c>
      <c r="R323" s="362"/>
      <c r="S323" s="361" t="s">
        <v>90</v>
      </c>
      <c r="T323" s="362"/>
      <c r="U323" s="362"/>
      <c r="V323" s="362" t="s">
        <v>202</v>
      </c>
      <c r="W323" s="362"/>
      <c r="X323" s="362" t="s">
        <v>9</v>
      </c>
      <c r="Y323" s="362" t="s">
        <v>9</v>
      </c>
      <c r="Z323" s="362" t="s">
        <v>90</v>
      </c>
      <c r="AA323" s="366" t="s">
        <v>90</v>
      </c>
      <c r="AB323" s="362" t="s">
        <v>90</v>
      </c>
      <c r="AC323" s="362"/>
      <c r="AD323" s="362"/>
      <c r="AE323" s="362"/>
      <c r="AF323" s="362"/>
      <c r="AG323" s="362"/>
      <c r="AH323" s="362"/>
      <c r="AI323" s="362" t="s">
        <v>7032</v>
      </c>
      <c r="AJ323" s="362" t="s">
        <v>19</v>
      </c>
      <c r="AK323" s="362" t="s">
        <v>40</v>
      </c>
      <c r="AL323" s="362"/>
      <c r="AM323" s="362"/>
      <c r="AN323" s="362"/>
      <c r="AO323" s="362"/>
      <c r="AP323" s="361" t="e">
        <v>#N/A</v>
      </c>
      <c r="AR323">
        <v>1</v>
      </c>
      <c r="AS323" t="s">
        <v>9</v>
      </c>
      <c r="AT323" t="s">
        <v>9</v>
      </c>
    </row>
    <row r="324" spans="2:46" ht="15" customHeight="1" x14ac:dyDescent="0.35">
      <c r="B324" s="362">
        <v>793</v>
      </c>
      <c r="C324" s="362" t="s">
        <v>2307</v>
      </c>
      <c r="D324" s="362" t="s">
        <v>2</v>
      </c>
      <c r="E324" s="368">
        <v>45161</v>
      </c>
      <c r="F324" s="368"/>
      <c r="G324" s="368"/>
      <c r="H324" s="368"/>
      <c r="I324" s="362" t="s">
        <v>65</v>
      </c>
      <c r="J324" s="362" t="s">
        <v>2308</v>
      </c>
      <c r="K324" s="361" t="s">
        <v>2309</v>
      </c>
      <c r="L324" s="362"/>
      <c r="M324" s="362" t="s">
        <v>186</v>
      </c>
      <c r="N324" s="362" t="s">
        <v>8</v>
      </c>
      <c r="O324" s="362"/>
      <c r="P324" s="362" t="s">
        <v>90</v>
      </c>
      <c r="Q324" s="362" t="s">
        <v>90</v>
      </c>
      <c r="R324" s="362"/>
      <c r="S324" s="361" t="s">
        <v>90</v>
      </c>
      <c r="T324" s="362"/>
      <c r="U324" s="362"/>
      <c r="V324" s="362" t="s">
        <v>202</v>
      </c>
      <c r="W324" s="362"/>
      <c r="X324" s="362" t="s">
        <v>9</v>
      </c>
      <c r="Y324" s="362" t="s">
        <v>9</v>
      </c>
      <c r="Z324" s="362" t="s">
        <v>90</v>
      </c>
      <c r="AA324" s="366" t="s">
        <v>90</v>
      </c>
      <c r="AB324" s="362" t="s">
        <v>90</v>
      </c>
      <c r="AC324" s="362"/>
      <c r="AD324" s="362"/>
      <c r="AE324" s="362"/>
      <c r="AF324" s="362"/>
      <c r="AG324" s="362"/>
      <c r="AH324" s="362"/>
      <c r="AI324" s="362" t="s">
        <v>7032</v>
      </c>
      <c r="AJ324" s="362" t="s">
        <v>19</v>
      </c>
      <c r="AK324" s="362" t="s">
        <v>40</v>
      </c>
      <c r="AL324" s="362"/>
      <c r="AM324" s="362"/>
      <c r="AN324" s="362"/>
      <c r="AO324" s="362"/>
      <c r="AP324" s="361"/>
      <c r="AR324">
        <v>1</v>
      </c>
      <c r="AS324" t="s">
        <v>9</v>
      </c>
      <c r="AT324" t="s">
        <v>9</v>
      </c>
    </row>
    <row r="325" spans="2:46" ht="15" customHeight="1" x14ac:dyDescent="0.35">
      <c r="B325" s="362">
        <v>794</v>
      </c>
      <c r="C325" s="362" t="s">
        <v>2310</v>
      </c>
      <c r="D325" s="362" t="s">
        <v>2</v>
      </c>
      <c r="E325" s="368">
        <v>45161</v>
      </c>
      <c r="F325" s="368"/>
      <c r="G325" s="368"/>
      <c r="H325" s="368"/>
      <c r="I325" s="362" t="s">
        <v>65</v>
      </c>
      <c r="J325" s="362" t="s">
        <v>2308</v>
      </c>
      <c r="K325" s="361" t="s">
        <v>2311</v>
      </c>
      <c r="L325" s="362"/>
      <c r="M325" s="362" t="s">
        <v>186</v>
      </c>
      <c r="N325" s="362" t="s">
        <v>8</v>
      </c>
      <c r="O325" s="362"/>
      <c r="P325" s="362" t="s">
        <v>90</v>
      </c>
      <c r="Q325" s="362" t="s">
        <v>90</v>
      </c>
      <c r="R325" s="362"/>
      <c r="S325" s="361" t="s">
        <v>90</v>
      </c>
      <c r="T325" s="362"/>
      <c r="U325" s="362"/>
      <c r="V325" s="362" t="s">
        <v>202</v>
      </c>
      <c r="W325" s="362"/>
      <c r="X325" s="362" t="s">
        <v>9</v>
      </c>
      <c r="Y325" s="362" t="s">
        <v>9</v>
      </c>
      <c r="Z325" s="362" t="s">
        <v>90</v>
      </c>
      <c r="AA325" s="366" t="s">
        <v>90</v>
      </c>
      <c r="AB325" s="362" t="s">
        <v>90</v>
      </c>
      <c r="AC325" s="362"/>
      <c r="AD325" s="362"/>
      <c r="AE325" s="362"/>
      <c r="AF325" s="362"/>
      <c r="AG325" s="362"/>
      <c r="AH325" s="362"/>
      <c r="AI325" s="362" t="s">
        <v>7032</v>
      </c>
      <c r="AJ325" s="362" t="s">
        <v>19</v>
      </c>
      <c r="AK325" s="362" t="s">
        <v>40</v>
      </c>
      <c r="AL325" s="362"/>
      <c r="AM325" s="362"/>
      <c r="AN325" s="362"/>
      <c r="AO325" s="362"/>
      <c r="AP325" s="361"/>
      <c r="AR325">
        <v>1</v>
      </c>
      <c r="AS325" t="s">
        <v>9</v>
      </c>
      <c r="AT325" t="s">
        <v>9</v>
      </c>
    </row>
    <row r="326" spans="2:46" ht="15" customHeight="1" x14ac:dyDescent="0.35">
      <c r="B326" s="362">
        <v>795</v>
      </c>
      <c r="C326" s="362" t="s">
        <v>2312</v>
      </c>
      <c r="D326" s="362" t="s">
        <v>2</v>
      </c>
      <c r="E326" s="368">
        <v>45161</v>
      </c>
      <c r="F326" s="368"/>
      <c r="G326" s="368"/>
      <c r="H326" s="368"/>
      <c r="I326" s="362" t="s">
        <v>65</v>
      </c>
      <c r="J326" s="362" t="s">
        <v>1070</v>
      </c>
      <c r="K326" s="361" t="s">
        <v>2313</v>
      </c>
      <c r="L326" s="362"/>
      <c r="M326" s="362" t="s">
        <v>1689</v>
      </c>
      <c r="N326" s="362" t="s">
        <v>8</v>
      </c>
      <c r="O326" s="362"/>
      <c r="P326" s="362" t="s">
        <v>90</v>
      </c>
      <c r="Q326" s="362" t="s">
        <v>90</v>
      </c>
      <c r="R326" s="362"/>
      <c r="S326" s="361" t="s">
        <v>90</v>
      </c>
      <c r="T326" s="362"/>
      <c r="U326" s="362"/>
      <c r="V326" s="362" t="s">
        <v>202</v>
      </c>
      <c r="W326" s="362"/>
      <c r="X326" s="362" t="s">
        <v>9</v>
      </c>
      <c r="Y326" s="362" t="s">
        <v>9</v>
      </c>
      <c r="Z326" s="362" t="s">
        <v>90</v>
      </c>
      <c r="AA326" s="366" t="s">
        <v>90</v>
      </c>
      <c r="AB326" s="362" t="s">
        <v>90</v>
      </c>
      <c r="AC326" s="362"/>
      <c r="AD326" s="362"/>
      <c r="AE326" s="362"/>
      <c r="AF326" s="362"/>
      <c r="AG326" s="362"/>
      <c r="AH326" s="362"/>
      <c r="AI326" s="362" t="s">
        <v>7032</v>
      </c>
      <c r="AJ326" s="362" t="s">
        <v>19</v>
      </c>
      <c r="AK326" s="362" t="s">
        <v>40</v>
      </c>
      <c r="AL326" s="362"/>
      <c r="AM326" s="362"/>
      <c r="AN326" s="362"/>
      <c r="AO326" s="362"/>
      <c r="AP326" s="361"/>
      <c r="AR326">
        <v>1</v>
      </c>
      <c r="AS326" t="s">
        <v>9</v>
      </c>
      <c r="AT326" t="s">
        <v>9</v>
      </c>
    </row>
    <row r="327" spans="2:46" ht="15" customHeight="1" x14ac:dyDescent="0.35">
      <c r="B327" s="362">
        <v>796</v>
      </c>
      <c r="C327" s="362" t="s">
        <v>2314</v>
      </c>
      <c r="D327" s="362" t="s">
        <v>2</v>
      </c>
      <c r="E327" s="368">
        <v>45032</v>
      </c>
      <c r="F327" s="368"/>
      <c r="G327" s="362" t="s">
        <v>63</v>
      </c>
      <c r="H327" s="362" t="s">
        <v>63</v>
      </c>
      <c r="I327" s="362" t="s">
        <v>63</v>
      </c>
      <c r="J327" s="362" t="s">
        <v>2315</v>
      </c>
      <c r="K327" s="361" t="s">
        <v>2316</v>
      </c>
      <c r="L327" s="361"/>
      <c r="M327" s="362" t="s">
        <v>186</v>
      </c>
      <c r="N327" s="362" t="s">
        <v>9</v>
      </c>
      <c r="O327" s="362"/>
      <c r="P327" s="362" t="s">
        <v>1398</v>
      </c>
      <c r="Q327" s="362" t="s">
        <v>90</v>
      </c>
      <c r="R327" s="362"/>
      <c r="S327" s="361"/>
      <c r="T327" s="362"/>
      <c r="U327" s="362"/>
      <c r="V327" s="362" t="s">
        <v>844</v>
      </c>
      <c r="W327" s="362"/>
      <c r="X327" s="362"/>
      <c r="Y327" s="362" t="s">
        <v>48</v>
      </c>
      <c r="Z327" s="362" t="s">
        <v>90</v>
      </c>
      <c r="AA327" s="366" t="s">
        <v>90</v>
      </c>
      <c r="AB327" s="362" t="s">
        <v>90</v>
      </c>
      <c r="AC327" s="362"/>
      <c r="AD327" s="362"/>
      <c r="AE327" s="362"/>
      <c r="AF327" s="362"/>
      <c r="AG327" s="362"/>
      <c r="AH327" s="362"/>
      <c r="AI327" s="362" t="s">
        <v>7035</v>
      </c>
      <c r="AJ327" s="362" t="s">
        <v>19</v>
      </c>
      <c r="AK327" s="362" t="s">
        <v>40</v>
      </c>
      <c r="AL327" s="362" t="s">
        <v>48</v>
      </c>
      <c r="AM327" s="362">
        <v>0</v>
      </c>
      <c r="AN327" s="362"/>
      <c r="AO327" s="362"/>
      <c r="AP327" s="361"/>
      <c r="AR327">
        <v>1</v>
      </c>
      <c r="AS327" t="s">
        <v>5839</v>
      </c>
      <c r="AT327" t="s">
        <v>5839</v>
      </c>
    </row>
    <row r="328" spans="2:46" ht="15" customHeight="1" x14ac:dyDescent="0.35">
      <c r="B328" s="362">
        <v>797</v>
      </c>
      <c r="C328" s="362" t="s">
        <v>2317</v>
      </c>
      <c r="D328" s="362" t="s">
        <v>2</v>
      </c>
      <c r="E328" s="368">
        <v>45161</v>
      </c>
      <c r="F328" s="368"/>
      <c r="G328" s="368"/>
      <c r="H328" s="368"/>
      <c r="I328" s="362" t="s">
        <v>65</v>
      </c>
      <c r="J328" s="362" t="s">
        <v>2308</v>
      </c>
      <c r="K328" s="361" t="s">
        <v>2318</v>
      </c>
      <c r="L328" s="362"/>
      <c r="M328" s="362" t="s">
        <v>1689</v>
      </c>
      <c r="N328" s="362" t="s">
        <v>9</v>
      </c>
      <c r="O328" s="362"/>
      <c r="P328" s="362" t="s">
        <v>90</v>
      </c>
      <c r="Q328" s="362" t="s">
        <v>90</v>
      </c>
      <c r="R328" s="362"/>
      <c r="S328" s="361" t="s">
        <v>2319</v>
      </c>
      <c r="T328" s="362"/>
      <c r="U328" s="362"/>
      <c r="V328" s="362" t="s">
        <v>202</v>
      </c>
      <c r="W328" s="362"/>
      <c r="X328" s="362" t="s">
        <v>9</v>
      </c>
      <c r="Y328" s="362" t="s">
        <v>9</v>
      </c>
      <c r="Z328" s="362" t="s">
        <v>90</v>
      </c>
      <c r="AA328" s="366" t="s">
        <v>90</v>
      </c>
      <c r="AB328" s="362" t="s">
        <v>90</v>
      </c>
      <c r="AC328" s="362"/>
      <c r="AD328" s="362"/>
      <c r="AE328" s="362"/>
      <c r="AF328" s="362"/>
      <c r="AG328" s="362"/>
      <c r="AH328" s="362"/>
      <c r="AI328" s="362" t="s">
        <v>7032</v>
      </c>
      <c r="AJ328" s="362" t="s">
        <v>19</v>
      </c>
      <c r="AK328" s="362" t="s">
        <v>40</v>
      </c>
      <c r="AL328" s="362"/>
      <c r="AM328" s="362"/>
      <c r="AN328" s="362"/>
      <c r="AO328" s="362"/>
      <c r="AP328" s="361"/>
      <c r="AR328">
        <v>1</v>
      </c>
      <c r="AS328" t="s">
        <v>9</v>
      </c>
      <c r="AT328" t="s">
        <v>9</v>
      </c>
    </row>
    <row r="329" spans="2:46" ht="15" customHeight="1" x14ac:dyDescent="0.35">
      <c r="B329" s="362">
        <v>798</v>
      </c>
      <c r="C329" s="362" t="s">
        <v>2320</v>
      </c>
      <c r="D329" s="362" t="s">
        <v>2</v>
      </c>
      <c r="E329" s="368">
        <v>45161</v>
      </c>
      <c r="F329" s="368"/>
      <c r="G329" s="368"/>
      <c r="H329" s="368"/>
      <c r="I329" s="362" t="s">
        <v>65</v>
      </c>
      <c r="J329" s="362" t="s">
        <v>1542</v>
      </c>
      <c r="K329" s="361" t="s">
        <v>2321</v>
      </c>
      <c r="L329" s="362"/>
      <c r="M329" s="362" t="s">
        <v>1689</v>
      </c>
      <c r="N329" s="362" t="s">
        <v>9</v>
      </c>
      <c r="O329" s="362"/>
      <c r="P329" s="362" t="s">
        <v>90</v>
      </c>
      <c r="Q329" s="362" t="s">
        <v>90</v>
      </c>
      <c r="R329" s="362"/>
      <c r="S329" s="361" t="s">
        <v>90</v>
      </c>
      <c r="T329" s="362"/>
      <c r="U329" s="362"/>
      <c r="V329" s="362" t="s">
        <v>202</v>
      </c>
      <c r="W329" s="362"/>
      <c r="X329" s="362" t="s">
        <v>9</v>
      </c>
      <c r="Y329" s="362" t="s">
        <v>9</v>
      </c>
      <c r="Z329" s="362" t="s">
        <v>90</v>
      </c>
      <c r="AA329" s="366" t="s">
        <v>90</v>
      </c>
      <c r="AB329" s="362" t="s">
        <v>90</v>
      </c>
      <c r="AC329" s="362"/>
      <c r="AD329" s="362"/>
      <c r="AE329" s="362"/>
      <c r="AF329" s="362"/>
      <c r="AG329" s="362"/>
      <c r="AH329" s="362"/>
      <c r="AI329" s="362" t="s">
        <v>7032</v>
      </c>
      <c r="AJ329" s="362" t="s">
        <v>19</v>
      </c>
      <c r="AK329" s="362" t="s">
        <v>40</v>
      </c>
      <c r="AL329" s="362"/>
      <c r="AM329" s="362"/>
      <c r="AN329" s="362"/>
      <c r="AO329" s="362"/>
      <c r="AP329" s="361" t="e">
        <v>#N/A</v>
      </c>
      <c r="AR329">
        <v>1</v>
      </c>
      <c r="AS329" t="s">
        <v>9</v>
      </c>
      <c r="AT329" t="s">
        <v>9</v>
      </c>
    </row>
    <row r="330" spans="2:46" ht="15" customHeight="1" x14ac:dyDescent="0.35">
      <c r="B330" s="362">
        <v>799</v>
      </c>
      <c r="C330" s="362" t="s">
        <v>2322</v>
      </c>
      <c r="D330" s="362" t="s">
        <v>2</v>
      </c>
      <c r="E330" s="368">
        <v>45161</v>
      </c>
      <c r="F330" s="368"/>
      <c r="G330" s="368"/>
      <c r="H330" s="368"/>
      <c r="I330" s="362" t="s">
        <v>65</v>
      </c>
      <c r="J330" s="362" t="s">
        <v>1542</v>
      </c>
      <c r="K330" s="361" t="s">
        <v>2323</v>
      </c>
      <c r="L330" s="362"/>
      <c r="M330" s="362" t="s">
        <v>1689</v>
      </c>
      <c r="N330" s="362" t="s">
        <v>9</v>
      </c>
      <c r="O330" s="362"/>
      <c r="P330" s="362" t="s">
        <v>90</v>
      </c>
      <c r="Q330" s="362" t="s">
        <v>90</v>
      </c>
      <c r="R330" s="362"/>
      <c r="S330" s="361" t="s">
        <v>90</v>
      </c>
      <c r="T330" s="362"/>
      <c r="U330" s="362"/>
      <c r="V330" s="362" t="s">
        <v>202</v>
      </c>
      <c r="W330" s="362"/>
      <c r="X330" s="362" t="s">
        <v>9</v>
      </c>
      <c r="Y330" s="362" t="s">
        <v>9</v>
      </c>
      <c r="Z330" s="362" t="s">
        <v>90</v>
      </c>
      <c r="AA330" s="366" t="s">
        <v>90</v>
      </c>
      <c r="AB330" s="362" t="s">
        <v>90</v>
      </c>
      <c r="AC330" s="362"/>
      <c r="AD330" s="362"/>
      <c r="AE330" s="362"/>
      <c r="AF330" s="362"/>
      <c r="AG330" s="362"/>
      <c r="AH330" s="362"/>
      <c r="AI330" s="362" t="s">
        <v>7032</v>
      </c>
      <c r="AJ330" s="362" t="s">
        <v>19</v>
      </c>
      <c r="AK330" s="362" t="s">
        <v>40</v>
      </c>
      <c r="AL330" s="362"/>
      <c r="AM330" s="362"/>
      <c r="AN330" s="362"/>
      <c r="AO330" s="362"/>
      <c r="AP330" s="361" t="e">
        <v>#N/A</v>
      </c>
      <c r="AR330">
        <v>1</v>
      </c>
      <c r="AS330" t="s">
        <v>9</v>
      </c>
      <c r="AT330" t="s">
        <v>9</v>
      </c>
    </row>
    <row r="331" spans="2:46" ht="15" customHeight="1" x14ac:dyDescent="0.35">
      <c r="B331" s="362">
        <v>800</v>
      </c>
      <c r="C331" s="362" t="s">
        <v>2324</v>
      </c>
      <c r="D331" s="362" t="s">
        <v>2</v>
      </c>
      <c r="E331" s="368">
        <v>45161</v>
      </c>
      <c r="F331" s="368"/>
      <c r="G331" s="368"/>
      <c r="H331" s="368"/>
      <c r="I331" s="362" t="s">
        <v>65</v>
      </c>
      <c r="J331" s="362" t="s">
        <v>1584</v>
      </c>
      <c r="K331" s="361" t="s">
        <v>2325</v>
      </c>
      <c r="L331" s="362"/>
      <c r="M331" s="362" t="s">
        <v>186</v>
      </c>
      <c r="N331" s="362" t="s">
        <v>9</v>
      </c>
      <c r="O331" s="362"/>
      <c r="P331" s="362" t="s">
        <v>90</v>
      </c>
      <c r="Q331" s="362" t="s">
        <v>90</v>
      </c>
      <c r="R331" s="362"/>
      <c r="S331" s="361" t="s">
        <v>90</v>
      </c>
      <c r="T331" s="362"/>
      <c r="U331" s="362"/>
      <c r="V331" s="362" t="s">
        <v>202</v>
      </c>
      <c r="W331" s="362"/>
      <c r="X331" s="362" t="s">
        <v>9</v>
      </c>
      <c r="Y331" s="362" t="s">
        <v>9</v>
      </c>
      <c r="Z331" s="362" t="s">
        <v>90</v>
      </c>
      <c r="AA331" s="366" t="s">
        <v>90</v>
      </c>
      <c r="AB331" s="362" t="s">
        <v>90</v>
      </c>
      <c r="AC331" s="362"/>
      <c r="AD331" s="362"/>
      <c r="AE331" s="362"/>
      <c r="AF331" s="362"/>
      <c r="AG331" s="362"/>
      <c r="AH331" s="362"/>
      <c r="AI331" s="362" t="s">
        <v>7032</v>
      </c>
      <c r="AJ331" s="362" t="s">
        <v>19</v>
      </c>
      <c r="AK331" s="362" t="s">
        <v>40</v>
      </c>
      <c r="AL331" s="362"/>
      <c r="AM331" s="362"/>
      <c r="AN331" s="362"/>
      <c r="AO331" s="362"/>
      <c r="AP331" s="361" t="e">
        <v>#N/A</v>
      </c>
      <c r="AR331">
        <v>1</v>
      </c>
      <c r="AS331" t="s">
        <v>9</v>
      </c>
      <c r="AT331" t="s">
        <v>9</v>
      </c>
    </row>
    <row r="332" spans="2:46" ht="15" customHeight="1" x14ac:dyDescent="0.35">
      <c r="B332" s="362">
        <v>801</v>
      </c>
      <c r="C332" s="362" t="s">
        <v>2326</v>
      </c>
      <c r="D332" s="362" t="s">
        <v>2</v>
      </c>
      <c r="E332" s="368">
        <v>45161</v>
      </c>
      <c r="F332" s="368"/>
      <c r="G332" s="368"/>
      <c r="H332" s="368"/>
      <c r="I332" s="362" t="s">
        <v>65</v>
      </c>
      <c r="J332" s="362" t="s">
        <v>1546</v>
      </c>
      <c r="K332" s="361" t="s">
        <v>2327</v>
      </c>
      <c r="L332" s="362"/>
      <c r="M332" s="362" t="s">
        <v>1689</v>
      </c>
      <c r="N332" s="362" t="s">
        <v>9</v>
      </c>
      <c r="O332" s="362"/>
      <c r="P332" s="362" t="s">
        <v>90</v>
      </c>
      <c r="Q332" s="362" t="s">
        <v>90</v>
      </c>
      <c r="R332" s="362"/>
      <c r="S332" s="361" t="s">
        <v>90</v>
      </c>
      <c r="T332" s="362"/>
      <c r="U332" s="362"/>
      <c r="V332" s="362" t="s">
        <v>202</v>
      </c>
      <c r="W332" s="362"/>
      <c r="X332" s="362" t="s">
        <v>9</v>
      </c>
      <c r="Y332" s="362" t="s">
        <v>9</v>
      </c>
      <c r="Z332" s="362" t="s">
        <v>90</v>
      </c>
      <c r="AA332" s="366" t="s">
        <v>90</v>
      </c>
      <c r="AB332" s="362" t="s">
        <v>90</v>
      </c>
      <c r="AC332" s="362"/>
      <c r="AD332" s="362"/>
      <c r="AE332" s="362"/>
      <c r="AF332" s="362"/>
      <c r="AG332" s="362"/>
      <c r="AH332" s="362"/>
      <c r="AI332" s="362" t="s">
        <v>7032</v>
      </c>
      <c r="AJ332" s="362" t="s">
        <v>19</v>
      </c>
      <c r="AK332" s="362" t="s">
        <v>40</v>
      </c>
      <c r="AL332" s="362"/>
      <c r="AM332" s="362"/>
      <c r="AN332" s="362"/>
      <c r="AO332" s="362"/>
      <c r="AP332" s="361" t="e">
        <v>#N/A</v>
      </c>
      <c r="AR332">
        <v>1</v>
      </c>
      <c r="AS332" t="s">
        <v>9</v>
      </c>
      <c r="AT332" t="s">
        <v>9</v>
      </c>
    </row>
    <row r="333" spans="2:46" ht="15" customHeight="1" x14ac:dyDescent="0.35">
      <c r="B333" s="362">
        <v>802</v>
      </c>
      <c r="C333" s="362" t="s">
        <v>2328</v>
      </c>
      <c r="D333" s="362" t="s">
        <v>2</v>
      </c>
      <c r="E333" s="368">
        <v>45161</v>
      </c>
      <c r="F333" s="368"/>
      <c r="G333" s="362" t="s">
        <v>63</v>
      </c>
      <c r="H333" s="362" t="s">
        <v>63</v>
      </c>
      <c r="I333" s="362" t="s">
        <v>63</v>
      </c>
      <c r="J333" s="362" t="s">
        <v>2329</v>
      </c>
      <c r="K333" s="361" t="s">
        <v>2330</v>
      </c>
      <c r="L333" s="361"/>
      <c r="M333" s="362" t="s">
        <v>1689</v>
      </c>
      <c r="N333" s="362" t="s">
        <v>9</v>
      </c>
      <c r="O333" s="362"/>
      <c r="P333" s="362" t="s">
        <v>90</v>
      </c>
      <c r="Q333" s="362" t="s">
        <v>90</v>
      </c>
      <c r="R333" s="362"/>
      <c r="S333" s="361"/>
      <c r="T333" s="362"/>
      <c r="U333" s="362"/>
      <c r="V333" s="362" t="s">
        <v>844</v>
      </c>
      <c r="W333" s="362"/>
      <c r="X333" s="362"/>
      <c r="Y333" s="362" t="s">
        <v>48</v>
      </c>
      <c r="Z333" s="362" t="s">
        <v>90</v>
      </c>
      <c r="AA333" s="366" t="s">
        <v>90</v>
      </c>
      <c r="AB333" s="362" t="s">
        <v>90</v>
      </c>
      <c r="AC333" s="362"/>
      <c r="AD333" s="362"/>
      <c r="AE333" s="362"/>
      <c r="AF333" s="362"/>
      <c r="AG333" s="362"/>
      <c r="AH333" s="362"/>
      <c r="AI333" s="362" t="s">
        <v>7035</v>
      </c>
      <c r="AJ333" s="362" t="s">
        <v>19</v>
      </c>
      <c r="AK333" s="362" t="s">
        <v>40</v>
      </c>
      <c r="AL333" s="362" t="s">
        <v>48</v>
      </c>
      <c r="AM333" s="362">
        <v>0</v>
      </c>
      <c r="AN333" s="362"/>
      <c r="AO333" s="362"/>
      <c r="AP333" s="361"/>
      <c r="AR333">
        <v>1</v>
      </c>
      <c r="AS333" t="s">
        <v>5839</v>
      </c>
      <c r="AT333" t="s">
        <v>5839</v>
      </c>
    </row>
    <row r="334" spans="2:46" ht="15" customHeight="1" x14ac:dyDescent="0.35">
      <c r="B334" s="362">
        <v>803</v>
      </c>
      <c r="C334" s="362" t="s">
        <v>2331</v>
      </c>
      <c r="D334" s="362" t="s">
        <v>2</v>
      </c>
      <c r="E334" s="368">
        <v>45161</v>
      </c>
      <c r="F334" s="368"/>
      <c r="G334" s="368"/>
      <c r="H334" s="368"/>
      <c r="I334" s="362" t="s">
        <v>65</v>
      </c>
      <c r="J334" s="362" t="s">
        <v>1070</v>
      </c>
      <c r="K334" s="361" t="s">
        <v>2332</v>
      </c>
      <c r="L334" s="362"/>
      <c r="M334" s="362" t="s">
        <v>1689</v>
      </c>
      <c r="N334" s="362" t="s">
        <v>9</v>
      </c>
      <c r="O334" s="362"/>
      <c r="P334" s="362" t="s">
        <v>90</v>
      </c>
      <c r="Q334" s="362" t="s">
        <v>90</v>
      </c>
      <c r="R334" s="362"/>
      <c r="S334" s="361" t="s">
        <v>90</v>
      </c>
      <c r="T334" s="362"/>
      <c r="U334" s="362"/>
      <c r="V334" s="362" t="s">
        <v>202</v>
      </c>
      <c r="W334" s="362"/>
      <c r="X334" s="362" t="s">
        <v>9</v>
      </c>
      <c r="Y334" s="362" t="s">
        <v>9</v>
      </c>
      <c r="Z334" s="362" t="s">
        <v>90</v>
      </c>
      <c r="AA334" s="366" t="s">
        <v>90</v>
      </c>
      <c r="AB334" s="362" t="s">
        <v>90</v>
      </c>
      <c r="AC334" s="362"/>
      <c r="AD334" s="362"/>
      <c r="AE334" s="362"/>
      <c r="AF334" s="362"/>
      <c r="AG334" s="362"/>
      <c r="AH334" s="362"/>
      <c r="AI334" s="362" t="s">
        <v>7032</v>
      </c>
      <c r="AJ334" s="362" t="s">
        <v>19</v>
      </c>
      <c r="AK334" s="362" t="s">
        <v>40</v>
      </c>
      <c r="AL334" s="362"/>
      <c r="AM334" s="362"/>
      <c r="AN334" s="362"/>
      <c r="AO334" s="362"/>
      <c r="AP334" s="361" t="e">
        <v>#N/A</v>
      </c>
      <c r="AR334">
        <v>1</v>
      </c>
      <c r="AS334" t="s">
        <v>9</v>
      </c>
      <c r="AT334" t="s">
        <v>9</v>
      </c>
    </row>
    <row r="335" spans="2:46" ht="15" customHeight="1" x14ac:dyDescent="0.35">
      <c r="B335" s="362">
        <v>804</v>
      </c>
      <c r="C335" s="362" t="s">
        <v>2333</v>
      </c>
      <c r="D335" s="362" t="s">
        <v>2</v>
      </c>
      <c r="E335" s="368">
        <v>45161</v>
      </c>
      <c r="F335" s="368"/>
      <c r="G335" s="368"/>
      <c r="H335" s="368"/>
      <c r="I335" s="362" t="s">
        <v>65</v>
      </c>
      <c r="J335" s="362" t="s">
        <v>2329</v>
      </c>
      <c r="K335" s="361" t="s">
        <v>2334</v>
      </c>
      <c r="L335" s="362"/>
      <c r="M335" s="362" t="s">
        <v>1689</v>
      </c>
      <c r="N335" s="362" t="s">
        <v>9</v>
      </c>
      <c r="O335" s="362"/>
      <c r="P335" s="362" t="s">
        <v>90</v>
      </c>
      <c r="Q335" s="362" t="s">
        <v>90</v>
      </c>
      <c r="R335" s="362"/>
      <c r="S335" s="361" t="s">
        <v>90</v>
      </c>
      <c r="T335" s="362"/>
      <c r="U335" s="362"/>
      <c r="V335" s="362" t="s">
        <v>202</v>
      </c>
      <c r="W335" s="362"/>
      <c r="X335" s="362" t="s">
        <v>9</v>
      </c>
      <c r="Y335" s="362" t="s">
        <v>9</v>
      </c>
      <c r="Z335" s="362" t="s">
        <v>90</v>
      </c>
      <c r="AA335" s="366" t="s">
        <v>90</v>
      </c>
      <c r="AB335" s="362" t="s">
        <v>90</v>
      </c>
      <c r="AC335" s="362"/>
      <c r="AD335" s="362"/>
      <c r="AE335" s="362"/>
      <c r="AF335" s="362"/>
      <c r="AG335" s="362"/>
      <c r="AH335" s="362"/>
      <c r="AI335" s="362" t="s">
        <v>7032</v>
      </c>
      <c r="AJ335" s="362" t="s">
        <v>19</v>
      </c>
      <c r="AK335" s="362" t="s">
        <v>40</v>
      </c>
      <c r="AL335" s="362"/>
      <c r="AM335" s="362"/>
      <c r="AN335" s="362"/>
      <c r="AO335" s="362"/>
      <c r="AP335" s="361" t="e">
        <v>#N/A</v>
      </c>
      <c r="AR335">
        <v>1</v>
      </c>
      <c r="AS335" t="s">
        <v>9</v>
      </c>
      <c r="AT335" t="s">
        <v>9</v>
      </c>
    </row>
    <row r="336" spans="2:46" ht="15" customHeight="1" x14ac:dyDescent="0.35">
      <c r="B336" s="362">
        <v>805</v>
      </c>
      <c r="C336" s="362" t="s">
        <v>2335</v>
      </c>
      <c r="D336" s="362" t="s">
        <v>2</v>
      </c>
      <c r="E336" s="368">
        <v>45161</v>
      </c>
      <c r="F336" s="368"/>
      <c r="G336" s="368"/>
      <c r="H336" s="368"/>
      <c r="I336" s="362" t="s">
        <v>65</v>
      </c>
      <c r="J336" s="362" t="s">
        <v>2336</v>
      </c>
      <c r="K336" s="361" t="s">
        <v>2337</v>
      </c>
      <c r="L336" s="362"/>
      <c r="M336" s="362" t="s">
        <v>186</v>
      </c>
      <c r="N336" s="362" t="s">
        <v>9</v>
      </c>
      <c r="O336" s="362"/>
      <c r="P336" s="362" t="s">
        <v>90</v>
      </c>
      <c r="Q336" s="362" t="s">
        <v>90</v>
      </c>
      <c r="R336" s="362"/>
      <c r="S336" s="361" t="s">
        <v>90</v>
      </c>
      <c r="T336" s="362"/>
      <c r="U336" s="362"/>
      <c r="V336" s="362" t="s">
        <v>202</v>
      </c>
      <c r="W336" s="362"/>
      <c r="X336" s="362" t="s">
        <v>9</v>
      </c>
      <c r="Y336" s="362" t="s">
        <v>9</v>
      </c>
      <c r="Z336" s="362" t="s">
        <v>90</v>
      </c>
      <c r="AA336" s="366" t="s">
        <v>90</v>
      </c>
      <c r="AB336" s="362" t="s">
        <v>90</v>
      </c>
      <c r="AC336" s="362"/>
      <c r="AD336" s="362"/>
      <c r="AE336" s="362"/>
      <c r="AF336" s="362"/>
      <c r="AG336" s="362"/>
      <c r="AH336" s="362"/>
      <c r="AI336" s="362" t="s">
        <v>7032</v>
      </c>
      <c r="AJ336" s="362" t="s">
        <v>19</v>
      </c>
      <c r="AK336" s="362" t="s">
        <v>40</v>
      </c>
      <c r="AL336" s="362"/>
      <c r="AM336" s="362"/>
      <c r="AN336" s="362"/>
      <c r="AO336" s="362"/>
      <c r="AP336" s="361" t="e">
        <v>#N/A</v>
      </c>
      <c r="AR336">
        <v>1</v>
      </c>
      <c r="AS336" t="s">
        <v>9</v>
      </c>
      <c r="AT336" t="s">
        <v>9</v>
      </c>
    </row>
    <row r="337" spans="2:46" ht="15" customHeight="1" x14ac:dyDescent="0.35">
      <c r="B337" s="362">
        <v>806</v>
      </c>
      <c r="C337" s="362" t="s">
        <v>2338</v>
      </c>
      <c r="D337" s="362" t="s">
        <v>2</v>
      </c>
      <c r="E337" s="368">
        <v>45161</v>
      </c>
      <c r="F337" s="368"/>
      <c r="G337" s="368"/>
      <c r="H337" s="368"/>
      <c r="I337" s="362" t="s">
        <v>65</v>
      </c>
      <c r="J337" s="362" t="s">
        <v>2339</v>
      </c>
      <c r="K337" s="361" t="s">
        <v>2340</v>
      </c>
      <c r="L337" s="362"/>
      <c r="M337" s="362" t="s">
        <v>186</v>
      </c>
      <c r="N337" s="362" t="s">
        <v>9</v>
      </c>
      <c r="O337" s="362"/>
      <c r="P337" s="362" t="s">
        <v>90</v>
      </c>
      <c r="Q337" s="362" t="s">
        <v>90</v>
      </c>
      <c r="R337" s="362"/>
      <c r="S337" s="361" t="s">
        <v>90</v>
      </c>
      <c r="T337" s="362"/>
      <c r="U337" s="362"/>
      <c r="V337" s="362" t="s">
        <v>202</v>
      </c>
      <c r="W337" s="362"/>
      <c r="X337" s="362" t="s">
        <v>9</v>
      </c>
      <c r="Y337" s="362" t="s">
        <v>9</v>
      </c>
      <c r="Z337" s="362" t="s">
        <v>90</v>
      </c>
      <c r="AA337" s="366" t="s">
        <v>90</v>
      </c>
      <c r="AB337" s="362" t="s">
        <v>90</v>
      </c>
      <c r="AC337" s="362"/>
      <c r="AD337" s="362"/>
      <c r="AE337" s="362"/>
      <c r="AF337" s="362"/>
      <c r="AG337" s="362"/>
      <c r="AH337" s="362"/>
      <c r="AI337" s="362" t="s">
        <v>7032</v>
      </c>
      <c r="AJ337" s="362" t="s">
        <v>19</v>
      </c>
      <c r="AK337" s="362" t="s">
        <v>40</v>
      </c>
      <c r="AL337" s="362"/>
      <c r="AM337" s="362"/>
      <c r="AN337" s="362"/>
      <c r="AO337" s="362"/>
      <c r="AP337" s="361" t="e">
        <v>#N/A</v>
      </c>
      <c r="AR337">
        <v>1</v>
      </c>
      <c r="AS337" t="s">
        <v>9</v>
      </c>
      <c r="AT337" t="s">
        <v>9</v>
      </c>
    </row>
    <row r="338" spans="2:46" ht="15" customHeight="1" x14ac:dyDescent="0.35">
      <c r="B338" s="362">
        <v>807</v>
      </c>
      <c r="C338" s="362" t="s">
        <v>2341</v>
      </c>
      <c r="D338" s="362" t="s">
        <v>2</v>
      </c>
      <c r="E338" s="368">
        <v>45032</v>
      </c>
      <c r="F338" s="368"/>
      <c r="G338" s="362" t="s">
        <v>63</v>
      </c>
      <c r="H338" s="362" t="s">
        <v>63</v>
      </c>
      <c r="I338" s="362" t="s">
        <v>63</v>
      </c>
      <c r="J338" s="362" t="s">
        <v>2315</v>
      </c>
      <c r="K338" s="361" t="s">
        <v>2342</v>
      </c>
      <c r="L338" s="362"/>
      <c r="M338" s="362" t="s">
        <v>186</v>
      </c>
      <c r="N338" s="362" t="s">
        <v>9</v>
      </c>
      <c r="O338" s="362"/>
      <c r="P338" s="362" t="s">
        <v>1398</v>
      </c>
      <c r="Q338" s="362" t="s">
        <v>90</v>
      </c>
      <c r="R338" s="362"/>
      <c r="S338" s="361"/>
      <c r="T338" s="362"/>
      <c r="U338" s="362"/>
      <c r="V338" s="362" t="s">
        <v>844</v>
      </c>
      <c r="W338" s="362"/>
      <c r="X338" s="362"/>
      <c r="Y338" s="362" t="s">
        <v>48</v>
      </c>
      <c r="Z338" s="362" t="s">
        <v>90</v>
      </c>
      <c r="AA338" s="366" t="s">
        <v>90</v>
      </c>
      <c r="AB338" s="362" t="s">
        <v>90</v>
      </c>
      <c r="AC338" s="362"/>
      <c r="AD338" s="362"/>
      <c r="AE338" s="362"/>
      <c r="AF338" s="362"/>
      <c r="AG338" s="362"/>
      <c r="AH338" s="362"/>
      <c r="AI338" s="362" t="s">
        <v>7035</v>
      </c>
      <c r="AJ338" s="362" t="s">
        <v>19</v>
      </c>
      <c r="AK338" s="362" t="s">
        <v>40</v>
      </c>
      <c r="AL338" s="362" t="s">
        <v>4410</v>
      </c>
      <c r="AM338" s="362" t="s">
        <v>6591</v>
      </c>
      <c r="AN338" s="362"/>
      <c r="AO338" s="362"/>
      <c r="AP338" s="361" t="e">
        <v>#N/A</v>
      </c>
      <c r="AR338">
        <v>1</v>
      </c>
      <c r="AS338" t="s">
        <v>5839</v>
      </c>
      <c r="AT338" t="s">
        <v>5839</v>
      </c>
    </row>
    <row r="339" spans="2:46" ht="15" customHeight="1" x14ac:dyDescent="0.35">
      <c r="B339" s="362">
        <v>808</v>
      </c>
      <c r="C339" s="362" t="s">
        <v>2343</v>
      </c>
      <c r="D339" s="362" t="s">
        <v>2</v>
      </c>
      <c r="E339" s="368">
        <v>45161</v>
      </c>
      <c r="F339" s="368"/>
      <c r="G339" s="368"/>
      <c r="H339" s="368"/>
      <c r="I339" s="362" t="s">
        <v>65</v>
      </c>
      <c r="J339" s="362" t="s">
        <v>2344</v>
      </c>
      <c r="K339" s="361" t="s">
        <v>2345</v>
      </c>
      <c r="L339" s="362"/>
      <c r="M339" s="362" t="s">
        <v>186</v>
      </c>
      <c r="N339" s="362" t="s">
        <v>9</v>
      </c>
      <c r="O339" s="362"/>
      <c r="P339" s="362" t="s">
        <v>90</v>
      </c>
      <c r="Q339" s="362" t="s">
        <v>90</v>
      </c>
      <c r="R339" s="362"/>
      <c r="S339" s="361" t="s">
        <v>90</v>
      </c>
      <c r="T339" s="362"/>
      <c r="U339" s="362"/>
      <c r="V339" s="362" t="s">
        <v>202</v>
      </c>
      <c r="W339" s="362"/>
      <c r="X339" s="362" t="s">
        <v>9</v>
      </c>
      <c r="Y339" s="362" t="s">
        <v>9</v>
      </c>
      <c r="Z339" s="362" t="s">
        <v>90</v>
      </c>
      <c r="AA339" s="366" t="s">
        <v>90</v>
      </c>
      <c r="AB339" s="362" t="s">
        <v>90</v>
      </c>
      <c r="AC339" s="362"/>
      <c r="AD339" s="362"/>
      <c r="AE339" s="362"/>
      <c r="AF339" s="362"/>
      <c r="AG339" s="362"/>
      <c r="AH339" s="362"/>
      <c r="AI339" s="362" t="s">
        <v>7032</v>
      </c>
      <c r="AJ339" s="362" t="s">
        <v>19</v>
      </c>
      <c r="AK339" s="362" t="s">
        <v>40</v>
      </c>
      <c r="AL339" s="362"/>
      <c r="AM339" s="362"/>
      <c r="AN339" s="362"/>
      <c r="AO339" s="362"/>
      <c r="AP339" s="361" t="e">
        <v>#N/A</v>
      </c>
      <c r="AR339">
        <v>1</v>
      </c>
      <c r="AS339" t="s">
        <v>9</v>
      </c>
      <c r="AT339" t="s">
        <v>9</v>
      </c>
    </row>
    <row r="340" spans="2:46" ht="15" customHeight="1" x14ac:dyDescent="0.35">
      <c r="B340" s="362">
        <v>809</v>
      </c>
      <c r="C340" s="362" t="s">
        <v>2346</v>
      </c>
      <c r="D340" s="362" t="s">
        <v>2</v>
      </c>
      <c r="E340" s="368">
        <v>45161</v>
      </c>
      <c r="F340" s="368"/>
      <c r="G340" s="368"/>
      <c r="H340" s="368"/>
      <c r="I340" s="362" t="s">
        <v>65</v>
      </c>
      <c r="J340" s="362" t="s">
        <v>2344</v>
      </c>
      <c r="K340" s="361" t="s">
        <v>2347</v>
      </c>
      <c r="L340" s="362"/>
      <c r="M340" s="362" t="s">
        <v>186</v>
      </c>
      <c r="N340" s="362" t="s">
        <v>9</v>
      </c>
      <c r="O340" s="362"/>
      <c r="P340" s="362" t="s">
        <v>90</v>
      </c>
      <c r="Q340" s="362" t="s">
        <v>90</v>
      </c>
      <c r="R340" s="362"/>
      <c r="S340" s="361" t="s">
        <v>90</v>
      </c>
      <c r="T340" s="362"/>
      <c r="U340" s="362"/>
      <c r="V340" s="362" t="s">
        <v>202</v>
      </c>
      <c r="W340" s="362"/>
      <c r="X340" s="362" t="s">
        <v>9</v>
      </c>
      <c r="Y340" s="362" t="s">
        <v>9</v>
      </c>
      <c r="Z340" s="362" t="s">
        <v>90</v>
      </c>
      <c r="AA340" s="366" t="s">
        <v>90</v>
      </c>
      <c r="AB340" s="362" t="s">
        <v>90</v>
      </c>
      <c r="AC340" s="362"/>
      <c r="AD340" s="362"/>
      <c r="AE340" s="362"/>
      <c r="AF340" s="362"/>
      <c r="AG340" s="362"/>
      <c r="AH340" s="362"/>
      <c r="AI340" s="362" t="s">
        <v>7032</v>
      </c>
      <c r="AJ340" s="362" t="s">
        <v>19</v>
      </c>
      <c r="AK340" s="362" t="s">
        <v>40</v>
      </c>
      <c r="AL340" s="362"/>
      <c r="AM340" s="362"/>
      <c r="AN340" s="362"/>
      <c r="AO340" s="362"/>
      <c r="AP340" s="361" t="e">
        <v>#N/A</v>
      </c>
      <c r="AR340">
        <v>1</v>
      </c>
      <c r="AS340" t="s">
        <v>9</v>
      </c>
      <c r="AT340" t="s">
        <v>9</v>
      </c>
    </row>
    <row r="341" spans="2:46" ht="15" customHeight="1" x14ac:dyDescent="0.35">
      <c r="B341" s="362">
        <v>810</v>
      </c>
      <c r="C341" s="362" t="s">
        <v>2348</v>
      </c>
      <c r="D341" s="362" t="s">
        <v>2</v>
      </c>
      <c r="E341" s="368">
        <v>45161</v>
      </c>
      <c r="F341" s="368"/>
      <c r="G341" s="368"/>
      <c r="H341" s="368"/>
      <c r="I341" s="362" t="s">
        <v>65</v>
      </c>
      <c r="J341" s="362" t="s">
        <v>2344</v>
      </c>
      <c r="K341" s="361" t="s">
        <v>2349</v>
      </c>
      <c r="L341" s="362"/>
      <c r="M341" s="362" t="s">
        <v>186</v>
      </c>
      <c r="N341" s="362" t="s">
        <v>8</v>
      </c>
      <c r="O341" s="362"/>
      <c r="P341" s="362" t="s">
        <v>90</v>
      </c>
      <c r="Q341" s="362" t="s">
        <v>90</v>
      </c>
      <c r="R341" s="362"/>
      <c r="S341" s="361" t="s">
        <v>90</v>
      </c>
      <c r="T341" s="362"/>
      <c r="U341" s="362"/>
      <c r="V341" s="362" t="s">
        <v>202</v>
      </c>
      <c r="W341" s="362"/>
      <c r="X341" s="362" t="s">
        <v>9</v>
      </c>
      <c r="Y341" s="362" t="s">
        <v>9</v>
      </c>
      <c r="Z341" s="362" t="s">
        <v>90</v>
      </c>
      <c r="AA341" s="366" t="s">
        <v>90</v>
      </c>
      <c r="AB341" s="362" t="s">
        <v>90</v>
      </c>
      <c r="AC341" s="362"/>
      <c r="AD341" s="362"/>
      <c r="AE341" s="362"/>
      <c r="AF341" s="362"/>
      <c r="AG341" s="362"/>
      <c r="AH341" s="362"/>
      <c r="AI341" s="362" t="s">
        <v>7032</v>
      </c>
      <c r="AJ341" s="362" t="s">
        <v>19</v>
      </c>
      <c r="AK341" s="362" t="s">
        <v>40</v>
      </c>
      <c r="AL341" s="362"/>
      <c r="AM341" s="362"/>
      <c r="AN341" s="362"/>
      <c r="AO341" s="362"/>
      <c r="AP341" s="361"/>
      <c r="AR341">
        <v>1</v>
      </c>
      <c r="AS341" t="s">
        <v>9</v>
      </c>
      <c r="AT341" t="s">
        <v>9</v>
      </c>
    </row>
    <row r="342" spans="2:46" ht="15" customHeight="1" x14ac:dyDescent="0.35">
      <c r="B342" s="362">
        <v>811</v>
      </c>
      <c r="C342" s="362" t="s">
        <v>2350</v>
      </c>
      <c r="D342" s="362" t="s">
        <v>2</v>
      </c>
      <c r="E342" s="368">
        <v>45161</v>
      </c>
      <c r="F342" s="368"/>
      <c r="G342" s="368"/>
      <c r="H342" s="368"/>
      <c r="I342" s="362" t="s">
        <v>65</v>
      </c>
      <c r="J342" s="362" t="s">
        <v>2344</v>
      </c>
      <c r="K342" s="361" t="s">
        <v>2351</v>
      </c>
      <c r="L342" s="362"/>
      <c r="M342" s="362" t="s">
        <v>1689</v>
      </c>
      <c r="N342" s="362" t="s">
        <v>9</v>
      </c>
      <c r="O342" s="362"/>
      <c r="P342" s="362" t="s">
        <v>90</v>
      </c>
      <c r="Q342" s="362" t="s">
        <v>90</v>
      </c>
      <c r="R342" s="362"/>
      <c r="S342" s="361" t="s">
        <v>90</v>
      </c>
      <c r="T342" s="362"/>
      <c r="U342" s="362"/>
      <c r="V342" s="362" t="s">
        <v>202</v>
      </c>
      <c r="W342" s="362"/>
      <c r="X342" s="362" t="s">
        <v>9</v>
      </c>
      <c r="Y342" s="362" t="s">
        <v>9</v>
      </c>
      <c r="Z342" s="362" t="s">
        <v>90</v>
      </c>
      <c r="AA342" s="366" t="s">
        <v>90</v>
      </c>
      <c r="AB342" s="362" t="s">
        <v>90</v>
      </c>
      <c r="AC342" s="362"/>
      <c r="AD342" s="362"/>
      <c r="AE342" s="362"/>
      <c r="AF342" s="362"/>
      <c r="AG342" s="362"/>
      <c r="AH342" s="362"/>
      <c r="AI342" s="362" t="s">
        <v>7032</v>
      </c>
      <c r="AJ342" s="362" t="s">
        <v>19</v>
      </c>
      <c r="AK342" s="362" t="s">
        <v>40</v>
      </c>
      <c r="AL342" s="362"/>
      <c r="AM342" s="362"/>
      <c r="AN342" s="362"/>
      <c r="AO342" s="362"/>
      <c r="AP342" s="361" t="e">
        <v>#N/A</v>
      </c>
      <c r="AR342">
        <v>1</v>
      </c>
      <c r="AS342" t="s">
        <v>9</v>
      </c>
      <c r="AT342" t="s">
        <v>9</v>
      </c>
    </row>
    <row r="343" spans="2:46" ht="15" customHeight="1" x14ac:dyDescent="0.35">
      <c r="B343" s="362">
        <v>812</v>
      </c>
      <c r="C343" s="362" t="s">
        <v>2352</v>
      </c>
      <c r="D343" s="362" t="s">
        <v>2</v>
      </c>
      <c r="E343" s="368">
        <v>45161</v>
      </c>
      <c r="F343" s="368"/>
      <c r="G343" s="368"/>
      <c r="H343" s="368"/>
      <c r="I343" s="362" t="s">
        <v>65</v>
      </c>
      <c r="J343" s="362" t="s">
        <v>2344</v>
      </c>
      <c r="K343" s="361" t="s">
        <v>2353</v>
      </c>
      <c r="L343" s="362"/>
      <c r="M343" s="362" t="s">
        <v>1689</v>
      </c>
      <c r="N343" s="362" t="s">
        <v>9</v>
      </c>
      <c r="O343" s="362"/>
      <c r="P343" s="362" t="s">
        <v>90</v>
      </c>
      <c r="Q343" s="362" t="s">
        <v>90</v>
      </c>
      <c r="R343" s="362"/>
      <c r="S343" s="361" t="s">
        <v>90</v>
      </c>
      <c r="T343" s="362"/>
      <c r="U343" s="362"/>
      <c r="V343" s="362" t="s">
        <v>202</v>
      </c>
      <c r="W343" s="362"/>
      <c r="X343" s="362" t="s">
        <v>9</v>
      </c>
      <c r="Y343" s="362" t="s">
        <v>9</v>
      </c>
      <c r="Z343" s="362" t="s">
        <v>90</v>
      </c>
      <c r="AA343" s="366" t="s">
        <v>90</v>
      </c>
      <c r="AB343" s="362" t="s">
        <v>90</v>
      </c>
      <c r="AC343" s="362"/>
      <c r="AD343" s="362"/>
      <c r="AE343" s="362"/>
      <c r="AF343" s="362"/>
      <c r="AG343" s="362"/>
      <c r="AH343" s="362"/>
      <c r="AI343" s="362" t="s">
        <v>7032</v>
      </c>
      <c r="AJ343" s="362" t="s">
        <v>19</v>
      </c>
      <c r="AK343" s="362" t="s">
        <v>40</v>
      </c>
      <c r="AL343" s="362"/>
      <c r="AM343" s="362"/>
      <c r="AN343" s="362"/>
      <c r="AO343" s="362"/>
      <c r="AP343" s="361" t="e">
        <v>#N/A</v>
      </c>
      <c r="AR343">
        <v>1</v>
      </c>
      <c r="AS343" t="s">
        <v>9</v>
      </c>
      <c r="AT343" t="s">
        <v>9</v>
      </c>
    </row>
    <row r="344" spans="2:46" ht="15" customHeight="1" x14ac:dyDescent="0.35">
      <c r="B344" s="362">
        <v>813</v>
      </c>
      <c r="C344" s="362" t="s">
        <v>2354</v>
      </c>
      <c r="D344" s="362" t="s">
        <v>2</v>
      </c>
      <c r="E344" s="368">
        <v>45161</v>
      </c>
      <c r="F344" s="368"/>
      <c r="G344" s="368"/>
      <c r="H344" s="368"/>
      <c r="I344" s="362" t="s">
        <v>65</v>
      </c>
      <c r="J344" s="362" t="s">
        <v>2344</v>
      </c>
      <c r="K344" s="361" t="s">
        <v>2355</v>
      </c>
      <c r="L344" s="362"/>
      <c r="M344" s="362" t="s">
        <v>1689</v>
      </c>
      <c r="N344" s="362" t="s">
        <v>9</v>
      </c>
      <c r="O344" s="362"/>
      <c r="P344" s="362" t="s">
        <v>90</v>
      </c>
      <c r="Q344" s="362" t="s">
        <v>90</v>
      </c>
      <c r="R344" s="362"/>
      <c r="S344" s="361" t="s">
        <v>90</v>
      </c>
      <c r="T344" s="362"/>
      <c r="U344" s="362"/>
      <c r="V344" s="362" t="s">
        <v>202</v>
      </c>
      <c r="W344" s="362"/>
      <c r="X344" s="362" t="s">
        <v>9</v>
      </c>
      <c r="Y344" s="362" t="s">
        <v>9</v>
      </c>
      <c r="Z344" s="362" t="s">
        <v>90</v>
      </c>
      <c r="AA344" s="366" t="s">
        <v>90</v>
      </c>
      <c r="AB344" s="362" t="s">
        <v>90</v>
      </c>
      <c r="AC344" s="362"/>
      <c r="AD344" s="362"/>
      <c r="AE344" s="362"/>
      <c r="AF344" s="362"/>
      <c r="AG344" s="362"/>
      <c r="AH344" s="362"/>
      <c r="AI344" s="362" t="s">
        <v>7032</v>
      </c>
      <c r="AJ344" s="362" t="s">
        <v>19</v>
      </c>
      <c r="AK344" s="362" t="s">
        <v>40</v>
      </c>
      <c r="AL344" s="362"/>
      <c r="AM344" s="362"/>
      <c r="AN344" s="362"/>
      <c r="AO344" s="362"/>
      <c r="AP344" s="361" t="e">
        <v>#N/A</v>
      </c>
      <c r="AR344">
        <v>1</v>
      </c>
      <c r="AS344" t="s">
        <v>9</v>
      </c>
      <c r="AT344" t="s">
        <v>9</v>
      </c>
    </row>
    <row r="345" spans="2:46" ht="15" customHeight="1" x14ac:dyDescent="0.35">
      <c r="B345" s="362">
        <v>814</v>
      </c>
      <c r="C345" s="362" t="s">
        <v>2356</v>
      </c>
      <c r="D345" s="362" t="s">
        <v>2</v>
      </c>
      <c r="E345" s="368">
        <v>45161</v>
      </c>
      <c r="F345" s="368"/>
      <c r="G345" s="368"/>
      <c r="H345" s="368"/>
      <c r="I345" s="362" t="s">
        <v>65</v>
      </c>
      <c r="J345" s="362" t="s">
        <v>2344</v>
      </c>
      <c r="K345" s="361" t="s">
        <v>2357</v>
      </c>
      <c r="L345" s="362"/>
      <c r="M345" s="362" t="s">
        <v>1689</v>
      </c>
      <c r="N345" s="362" t="s">
        <v>9</v>
      </c>
      <c r="O345" s="362"/>
      <c r="P345" s="362" t="s">
        <v>90</v>
      </c>
      <c r="Q345" s="362" t="s">
        <v>90</v>
      </c>
      <c r="R345" s="362"/>
      <c r="S345" s="361" t="s">
        <v>90</v>
      </c>
      <c r="T345" s="362"/>
      <c r="U345" s="362"/>
      <c r="V345" s="362" t="s">
        <v>202</v>
      </c>
      <c r="W345" s="362"/>
      <c r="X345" s="362" t="s">
        <v>9</v>
      </c>
      <c r="Y345" s="362" t="s">
        <v>9</v>
      </c>
      <c r="Z345" s="362" t="s">
        <v>90</v>
      </c>
      <c r="AA345" s="366" t="s">
        <v>90</v>
      </c>
      <c r="AB345" s="362" t="s">
        <v>90</v>
      </c>
      <c r="AC345" s="362"/>
      <c r="AD345" s="362"/>
      <c r="AE345" s="362"/>
      <c r="AF345" s="362"/>
      <c r="AG345" s="362"/>
      <c r="AH345" s="362"/>
      <c r="AI345" s="362" t="s">
        <v>7032</v>
      </c>
      <c r="AJ345" s="362" t="s">
        <v>19</v>
      </c>
      <c r="AK345" s="362" t="s">
        <v>40</v>
      </c>
      <c r="AL345" s="362"/>
      <c r="AM345" s="362"/>
      <c r="AN345" s="362"/>
      <c r="AO345" s="362"/>
      <c r="AP345" s="361" t="e">
        <v>#N/A</v>
      </c>
      <c r="AR345">
        <v>1</v>
      </c>
      <c r="AS345" t="s">
        <v>9</v>
      </c>
      <c r="AT345" t="s">
        <v>9</v>
      </c>
    </row>
    <row r="346" spans="2:46" ht="15" customHeight="1" x14ac:dyDescent="0.35">
      <c r="B346" s="362">
        <v>815</v>
      </c>
      <c r="C346" s="362" t="s">
        <v>2358</v>
      </c>
      <c r="D346" s="362" t="s">
        <v>2</v>
      </c>
      <c r="E346" s="368">
        <v>45161</v>
      </c>
      <c r="F346" s="368"/>
      <c r="G346" s="368"/>
      <c r="H346" s="368"/>
      <c r="I346" s="362" t="s">
        <v>65</v>
      </c>
      <c r="J346" s="362" t="s">
        <v>2344</v>
      </c>
      <c r="K346" s="361" t="s">
        <v>2359</v>
      </c>
      <c r="L346" s="362"/>
      <c r="M346" s="362" t="s">
        <v>186</v>
      </c>
      <c r="N346" s="362" t="s">
        <v>9</v>
      </c>
      <c r="O346" s="362"/>
      <c r="P346" s="362" t="s">
        <v>90</v>
      </c>
      <c r="Q346" s="362" t="s">
        <v>90</v>
      </c>
      <c r="R346" s="362"/>
      <c r="S346" s="361" t="s">
        <v>90</v>
      </c>
      <c r="T346" s="362"/>
      <c r="U346" s="362"/>
      <c r="V346" s="362" t="s">
        <v>202</v>
      </c>
      <c r="W346" s="362"/>
      <c r="X346" s="362" t="s">
        <v>9</v>
      </c>
      <c r="Y346" s="362" t="s">
        <v>9</v>
      </c>
      <c r="Z346" s="362" t="s">
        <v>90</v>
      </c>
      <c r="AA346" s="366" t="s">
        <v>90</v>
      </c>
      <c r="AB346" s="362" t="s">
        <v>90</v>
      </c>
      <c r="AC346" s="362"/>
      <c r="AD346" s="362"/>
      <c r="AE346" s="362"/>
      <c r="AF346" s="362"/>
      <c r="AG346" s="362"/>
      <c r="AH346" s="362"/>
      <c r="AI346" s="362" t="s">
        <v>7032</v>
      </c>
      <c r="AJ346" s="362" t="s">
        <v>19</v>
      </c>
      <c r="AK346" s="362" t="s">
        <v>40</v>
      </c>
      <c r="AL346" s="362"/>
      <c r="AM346" s="362"/>
      <c r="AN346" s="362"/>
      <c r="AO346" s="362"/>
      <c r="AP346" s="361" t="e">
        <v>#N/A</v>
      </c>
      <c r="AR346">
        <v>1</v>
      </c>
      <c r="AS346" t="s">
        <v>9</v>
      </c>
      <c r="AT346" t="s">
        <v>9</v>
      </c>
    </row>
    <row r="347" spans="2:46" ht="15" customHeight="1" x14ac:dyDescent="0.35">
      <c r="B347" s="362">
        <v>816</v>
      </c>
      <c r="C347" s="362" t="s">
        <v>2360</v>
      </c>
      <c r="D347" s="362" t="s">
        <v>2</v>
      </c>
      <c r="E347" s="368">
        <v>45161</v>
      </c>
      <c r="F347" s="368"/>
      <c r="G347" s="368"/>
      <c r="H347" s="368"/>
      <c r="I347" s="362" t="s">
        <v>65</v>
      </c>
      <c r="J347" s="362" t="s">
        <v>2344</v>
      </c>
      <c r="K347" s="361" t="s">
        <v>2361</v>
      </c>
      <c r="L347" s="362"/>
      <c r="M347" s="362" t="s">
        <v>186</v>
      </c>
      <c r="N347" s="362" t="s">
        <v>9</v>
      </c>
      <c r="O347" s="362"/>
      <c r="P347" s="362" t="s">
        <v>90</v>
      </c>
      <c r="Q347" s="362" t="s">
        <v>90</v>
      </c>
      <c r="R347" s="362"/>
      <c r="S347" s="361" t="s">
        <v>90</v>
      </c>
      <c r="T347" s="362"/>
      <c r="U347" s="362"/>
      <c r="V347" s="362" t="s">
        <v>202</v>
      </c>
      <c r="W347" s="362"/>
      <c r="X347" s="362" t="s">
        <v>9</v>
      </c>
      <c r="Y347" s="362" t="s">
        <v>9</v>
      </c>
      <c r="Z347" s="362" t="s">
        <v>90</v>
      </c>
      <c r="AA347" s="366" t="s">
        <v>90</v>
      </c>
      <c r="AB347" s="362" t="s">
        <v>90</v>
      </c>
      <c r="AC347" s="362"/>
      <c r="AD347" s="362"/>
      <c r="AE347" s="362"/>
      <c r="AF347" s="362"/>
      <c r="AG347" s="362"/>
      <c r="AH347" s="362"/>
      <c r="AI347" s="362" t="s">
        <v>7032</v>
      </c>
      <c r="AJ347" s="362" t="s">
        <v>19</v>
      </c>
      <c r="AK347" s="362" t="s">
        <v>40</v>
      </c>
      <c r="AL347" s="362"/>
      <c r="AM347" s="362"/>
      <c r="AN347" s="362"/>
      <c r="AO347" s="362"/>
      <c r="AP347" s="361" t="e">
        <v>#N/A</v>
      </c>
      <c r="AR347">
        <v>1</v>
      </c>
      <c r="AS347" t="s">
        <v>9</v>
      </c>
      <c r="AT347" t="s">
        <v>9</v>
      </c>
    </row>
    <row r="348" spans="2:46" ht="15" customHeight="1" x14ac:dyDescent="0.35">
      <c r="B348" s="362">
        <v>817</v>
      </c>
      <c r="C348" s="362" t="s">
        <v>2362</v>
      </c>
      <c r="D348" s="362" t="s">
        <v>2</v>
      </c>
      <c r="E348" s="368">
        <v>45161</v>
      </c>
      <c r="F348" s="368"/>
      <c r="G348" s="368"/>
      <c r="H348" s="368"/>
      <c r="I348" s="362" t="s">
        <v>65</v>
      </c>
      <c r="J348" s="362" t="s">
        <v>2344</v>
      </c>
      <c r="K348" s="361" t="s">
        <v>2363</v>
      </c>
      <c r="L348" s="362"/>
      <c r="M348" s="362" t="s">
        <v>186</v>
      </c>
      <c r="N348" s="362" t="s">
        <v>9</v>
      </c>
      <c r="O348" s="362"/>
      <c r="P348" s="362" t="s">
        <v>90</v>
      </c>
      <c r="Q348" s="362" t="s">
        <v>90</v>
      </c>
      <c r="R348" s="362"/>
      <c r="S348" s="361" t="s">
        <v>90</v>
      </c>
      <c r="T348" s="362"/>
      <c r="U348" s="362"/>
      <c r="V348" s="362" t="s">
        <v>202</v>
      </c>
      <c r="W348" s="362"/>
      <c r="X348" s="362" t="s">
        <v>9</v>
      </c>
      <c r="Y348" s="362" t="s">
        <v>9</v>
      </c>
      <c r="Z348" s="362" t="s">
        <v>90</v>
      </c>
      <c r="AA348" s="366" t="s">
        <v>90</v>
      </c>
      <c r="AB348" s="362" t="s">
        <v>90</v>
      </c>
      <c r="AC348" s="362"/>
      <c r="AD348" s="362"/>
      <c r="AE348" s="362"/>
      <c r="AF348" s="362"/>
      <c r="AG348" s="362"/>
      <c r="AH348" s="362"/>
      <c r="AI348" s="362" t="s">
        <v>7032</v>
      </c>
      <c r="AJ348" s="362" t="s">
        <v>19</v>
      </c>
      <c r="AK348" s="362" t="s">
        <v>40</v>
      </c>
      <c r="AL348" s="362"/>
      <c r="AM348" s="362"/>
      <c r="AN348" s="362"/>
      <c r="AO348" s="362"/>
      <c r="AP348" s="361" t="e">
        <v>#N/A</v>
      </c>
      <c r="AR348">
        <v>1</v>
      </c>
      <c r="AS348" t="s">
        <v>9</v>
      </c>
      <c r="AT348" t="s">
        <v>9</v>
      </c>
    </row>
    <row r="349" spans="2:46" ht="15" customHeight="1" x14ac:dyDescent="0.35">
      <c r="B349" s="362">
        <v>818</v>
      </c>
      <c r="C349" s="362" t="s">
        <v>2364</v>
      </c>
      <c r="D349" s="362" t="s">
        <v>2</v>
      </c>
      <c r="E349" s="368">
        <v>45035</v>
      </c>
      <c r="F349" s="368"/>
      <c r="G349" s="368"/>
      <c r="H349" s="368"/>
      <c r="I349" s="362" t="s">
        <v>61</v>
      </c>
      <c r="J349" s="362" t="s">
        <v>1835</v>
      </c>
      <c r="K349" s="361" t="s">
        <v>2365</v>
      </c>
      <c r="L349" s="361"/>
      <c r="M349" s="362" t="s">
        <v>1689</v>
      </c>
      <c r="N349" s="362" t="s">
        <v>9</v>
      </c>
      <c r="O349" s="362"/>
      <c r="P349" s="362" t="s">
        <v>1398</v>
      </c>
      <c r="Q349" s="362" t="s">
        <v>90</v>
      </c>
      <c r="R349" s="362"/>
      <c r="S349" s="361"/>
      <c r="T349" s="362"/>
      <c r="U349" s="362"/>
      <c r="V349" s="362" t="s">
        <v>120</v>
      </c>
      <c r="W349" s="362"/>
      <c r="X349" s="362"/>
      <c r="Y349" s="362" t="s">
        <v>48</v>
      </c>
      <c r="Z349" s="362" t="s">
        <v>90</v>
      </c>
      <c r="AA349" s="366" t="s">
        <v>90</v>
      </c>
      <c r="AB349" s="362" t="s">
        <v>90</v>
      </c>
      <c r="AC349" s="362"/>
      <c r="AD349" s="362"/>
      <c r="AE349" s="362"/>
      <c r="AF349" s="362"/>
      <c r="AG349" s="362"/>
      <c r="AH349" s="362"/>
      <c r="AI349" s="362" t="s">
        <v>7026</v>
      </c>
      <c r="AJ349" s="362" t="s">
        <v>19</v>
      </c>
      <c r="AK349" s="362" t="s">
        <v>40</v>
      </c>
      <c r="AL349" s="362"/>
      <c r="AM349" s="362"/>
      <c r="AN349" s="362"/>
      <c r="AO349" s="362"/>
      <c r="AP349" s="361"/>
      <c r="AR349">
        <v>1</v>
      </c>
      <c r="AS349" t="s">
        <v>5839</v>
      </c>
      <c r="AT349" t="s">
        <v>5839</v>
      </c>
    </row>
    <row r="350" spans="2:46" ht="15" customHeight="1" x14ac:dyDescent="0.35">
      <c r="B350" s="362">
        <v>819</v>
      </c>
      <c r="C350" s="362" t="s">
        <v>2366</v>
      </c>
      <c r="D350" s="362" t="s">
        <v>2</v>
      </c>
      <c r="E350" s="368">
        <v>45161</v>
      </c>
      <c r="F350" s="368"/>
      <c r="G350" s="368"/>
      <c r="H350" s="368"/>
      <c r="I350" s="362" t="s">
        <v>65</v>
      </c>
      <c r="J350" s="362" t="s">
        <v>2344</v>
      </c>
      <c r="K350" s="361" t="s">
        <v>2367</v>
      </c>
      <c r="L350" s="362"/>
      <c r="M350" s="362" t="s">
        <v>1689</v>
      </c>
      <c r="N350" s="362" t="s">
        <v>9</v>
      </c>
      <c r="O350" s="362"/>
      <c r="P350" s="362" t="s">
        <v>90</v>
      </c>
      <c r="Q350" s="362" t="s">
        <v>90</v>
      </c>
      <c r="R350" s="362"/>
      <c r="S350" s="361" t="s">
        <v>90</v>
      </c>
      <c r="T350" s="362"/>
      <c r="U350" s="362"/>
      <c r="V350" s="362" t="s">
        <v>202</v>
      </c>
      <c r="W350" s="362"/>
      <c r="X350" s="362" t="s">
        <v>9</v>
      </c>
      <c r="Y350" s="362" t="s">
        <v>9</v>
      </c>
      <c r="Z350" s="362" t="s">
        <v>90</v>
      </c>
      <c r="AA350" s="366" t="s">
        <v>90</v>
      </c>
      <c r="AB350" s="362" t="s">
        <v>90</v>
      </c>
      <c r="AC350" s="362"/>
      <c r="AD350" s="362"/>
      <c r="AE350" s="362"/>
      <c r="AF350" s="362"/>
      <c r="AG350" s="362"/>
      <c r="AH350" s="362"/>
      <c r="AI350" s="362" t="s">
        <v>7032</v>
      </c>
      <c r="AJ350" s="362" t="s">
        <v>19</v>
      </c>
      <c r="AK350" s="362" t="s">
        <v>40</v>
      </c>
      <c r="AL350" s="362"/>
      <c r="AM350" s="362"/>
      <c r="AN350" s="362"/>
      <c r="AO350" s="362"/>
      <c r="AP350" s="361" t="e">
        <v>#N/A</v>
      </c>
      <c r="AR350">
        <v>1</v>
      </c>
      <c r="AS350" t="s">
        <v>9</v>
      </c>
      <c r="AT350" t="s">
        <v>9</v>
      </c>
    </row>
    <row r="351" spans="2:46" ht="15" customHeight="1" x14ac:dyDescent="0.35">
      <c r="B351" s="362">
        <v>820</v>
      </c>
      <c r="C351" s="362" t="s">
        <v>2368</v>
      </c>
      <c r="D351" s="362" t="s">
        <v>2</v>
      </c>
      <c r="E351" s="368">
        <v>45161</v>
      </c>
      <c r="F351" s="368"/>
      <c r="G351" s="368"/>
      <c r="H351" s="368"/>
      <c r="I351" s="362" t="s">
        <v>65</v>
      </c>
      <c r="J351" s="362" t="s">
        <v>2344</v>
      </c>
      <c r="K351" s="361" t="s">
        <v>2369</v>
      </c>
      <c r="L351" s="362"/>
      <c r="M351" s="362" t="s">
        <v>186</v>
      </c>
      <c r="N351" s="362" t="s">
        <v>9</v>
      </c>
      <c r="O351" s="362"/>
      <c r="P351" s="362" t="s">
        <v>90</v>
      </c>
      <c r="Q351" s="362" t="s">
        <v>90</v>
      </c>
      <c r="R351" s="362"/>
      <c r="S351" s="361" t="s">
        <v>90</v>
      </c>
      <c r="T351" s="362"/>
      <c r="U351" s="362"/>
      <c r="V351" s="362" t="s">
        <v>202</v>
      </c>
      <c r="W351" s="362"/>
      <c r="X351" s="362" t="s">
        <v>9</v>
      </c>
      <c r="Y351" s="362" t="s">
        <v>9</v>
      </c>
      <c r="Z351" s="362" t="s">
        <v>90</v>
      </c>
      <c r="AA351" s="366" t="s">
        <v>90</v>
      </c>
      <c r="AB351" s="362" t="s">
        <v>90</v>
      </c>
      <c r="AC351" s="362"/>
      <c r="AD351" s="362"/>
      <c r="AE351" s="362"/>
      <c r="AF351" s="362"/>
      <c r="AG351" s="362"/>
      <c r="AH351" s="362"/>
      <c r="AI351" s="362" t="s">
        <v>7032</v>
      </c>
      <c r="AJ351" s="362" t="s">
        <v>19</v>
      </c>
      <c r="AK351" s="362" t="s">
        <v>40</v>
      </c>
      <c r="AL351" s="362"/>
      <c r="AM351" s="362"/>
      <c r="AN351" s="362"/>
      <c r="AO351" s="362"/>
      <c r="AP351" s="361" t="e">
        <v>#N/A</v>
      </c>
      <c r="AR351">
        <v>1</v>
      </c>
      <c r="AS351" t="s">
        <v>9</v>
      </c>
      <c r="AT351" t="s">
        <v>9</v>
      </c>
    </row>
    <row r="352" spans="2:46" ht="15" customHeight="1" x14ac:dyDescent="0.35">
      <c r="B352" s="362">
        <v>821</v>
      </c>
      <c r="C352" s="362" t="s">
        <v>2370</v>
      </c>
      <c r="D352" s="362" t="s">
        <v>2</v>
      </c>
      <c r="E352" s="368">
        <v>45169</v>
      </c>
      <c r="F352" s="368"/>
      <c r="G352" s="368"/>
      <c r="H352" s="368"/>
      <c r="I352" s="362" t="s">
        <v>65</v>
      </c>
      <c r="J352" s="362" t="s">
        <v>1584</v>
      </c>
      <c r="K352" s="361" t="s">
        <v>2371</v>
      </c>
      <c r="L352" s="362"/>
      <c r="M352" s="362" t="s">
        <v>186</v>
      </c>
      <c r="N352" s="362" t="s">
        <v>9</v>
      </c>
      <c r="O352" s="362"/>
      <c r="P352" s="362" t="s">
        <v>90</v>
      </c>
      <c r="Q352" s="362" t="s">
        <v>90</v>
      </c>
      <c r="R352" s="362"/>
      <c r="S352" s="361" t="s">
        <v>90</v>
      </c>
      <c r="T352" s="362"/>
      <c r="U352" s="362"/>
      <c r="V352" s="362" t="s">
        <v>202</v>
      </c>
      <c r="W352" s="362"/>
      <c r="X352" s="362" t="s">
        <v>9</v>
      </c>
      <c r="Y352" s="362" t="s">
        <v>9</v>
      </c>
      <c r="Z352" s="362" t="s">
        <v>90</v>
      </c>
      <c r="AA352" s="366" t="s">
        <v>90</v>
      </c>
      <c r="AB352" s="362" t="s">
        <v>90</v>
      </c>
      <c r="AC352" s="362"/>
      <c r="AD352" s="362"/>
      <c r="AE352" s="362"/>
      <c r="AF352" s="362"/>
      <c r="AG352" s="362"/>
      <c r="AH352" s="362"/>
      <c r="AI352" s="362" t="s">
        <v>7032</v>
      </c>
      <c r="AJ352" s="362" t="s">
        <v>19</v>
      </c>
      <c r="AK352" s="362" t="s">
        <v>40</v>
      </c>
      <c r="AL352" s="362"/>
      <c r="AM352" s="362"/>
      <c r="AN352" s="362"/>
      <c r="AO352" s="362"/>
      <c r="AP352" s="361" t="e">
        <v>#N/A</v>
      </c>
      <c r="AR352">
        <v>1</v>
      </c>
      <c r="AS352" t="s">
        <v>9</v>
      </c>
      <c r="AT352" t="s">
        <v>9</v>
      </c>
    </row>
    <row r="353" spans="2:46" ht="15" customHeight="1" x14ac:dyDescent="0.35">
      <c r="B353" s="362">
        <v>822</v>
      </c>
      <c r="C353" s="362" t="s">
        <v>2372</v>
      </c>
      <c r="D353" s="362" t="s">
        <v>2</v>
      </c>
      <c r="E353" s="368">
        <v>45169</v>
      </c>
      <c r="F353" s="368"/>
      <c r="G353" s="368"/>
      <c r="H353" s="368"/>
      <c r="I353" s="362" t="s">
        <v>65</v>
      </c>
      <c r="J353" s="362" t="s">
        <v>1584</v>
      </c>
      <c r="K353" s="361" t="s">
        <v>2373</v>
      </c>
      <c r="L353" s="362"/>
      <c r="M353" s="362" t="s">
        <v>186</v>
      </c>
      <c r="N353" s="362" t="s">
        <v>9</v>
      </c>
      <c r="O353" s="362"/>
      <c r="P353" s="362" t="s">
        <v>90</v>
      </c>
      <c r="Q353" s="362" t="s">
        <v>90</v>
      </c>
      <c r="R353" s="362"/>
      <c r="S353" s="361" t="s">
        <v>90</v>
      </c>
      <c r="T353" s="362"/>
      <c r="U353" s="362"/>
      <c r="V353" s="362" t="s">
        <v>202</v>
      </c>
      <c r="W353" s="362"/>
      <c r="X353" s="362" t="s">
        <v>9</v>
      </c>
      <c r="Y353" s="362" t="s">
        <v>9</v>
      </c>
      <c r="Z353" s="362" t="s">
        <v>90</v>
      </c>
      <c r="AA353" s="366" t="s">
        <v>90</v>
      </c>
      <c r="AB353" s="362" t="s">
        <v>90</v>
      </c>
      <c r="AC353" s="362"/>
      <c r="AD353" s="362"/>
      <c r="AE353" s="362"/>
      <c r="AF353" s="362"/>
      <c r="AG353" s="362"/>
      <c r="AH353" s="362"/>
      <c r="AI353" s="362" t="s">
        <v>7032</v>
      </c>
      <c r="AJ353" s="362" t="s">
        <v>19</v>
      </c>
      <c r="AK353" s="362" t="s">
        <v>40</v>
      </c>
      <c r="AL353" s="362"/>
      <c r="AM353" s="362"/>
      <c r="AN353" s="362"/>
      <c r="AO353" s="362"/>
      <c r="AP353" s="361" t="e">
        <v>#N/A</v>
      </c>
      <c r="AR353">
        <v>1</v>
      </c>
      <c r="AS353" t="s">
        <v>9</v>
      </c>
      <c r="AT353" t="s">
        <v>9</v>
      </c>
    </row>
    <row r="354" spans="2:46" ht="15" customHeight="1" x14ac:dyDescent="0.35">
      <c r="B354" s="362">
        <v>823</v>
      </c>
      <c r="C354" s="362" t="s">
        <v>2374</v>
      </c>
      <c r="D354" s="362" t="s">
        <v>2</v>
      </c>
      <c r="E354" s="368">
        <v>45169</v>
      </c>
      <c r="F354" s="368"/>
      <c r="G354" s="368"/>
      <c r="H354" s="368"/>
      <c r="I354" s="362" t="s">
        <v>65</v>
      </c>
      <c r="J354" s="362" t="s">
        <v>2375</v>
      </c>
      <c r="K354" s="361" t="s">
        <v>2376</v>
      </c>
      <c r="L354" s="362"/>
      <c r="M354" s="362" t="s">
        <v>186</v>
      </c>
      <c r="N354" s="362" t="s">
        <v>9</v>
      </c>
      <c r="O354" s="362"/>
      <c r="P354" s="362" t="s">
        <v>90</v>
      </c>
      <c r="Q354" s="362" t="s">
        <v>90</v>
      </c>
      <c r="R354" s="362"/>
      <c r="S354" s="361" t="s">
        <v>90</v>
      </c>
      <c r="T354" s="362"/>
      <c r="U354" s="362"/>
      <c r="V354" s="362" t="s">
        <v>202</v>
      </c>
      <c r="W354" s="362"/>
      <c r="X354" s="362" t="s">
        <v>9</v>
      </c>
      <c r="Y354" s="362" t="s">
        <v>9</v>
      </c>
      <c r="Z354" s="362" t="s">
        <v>90</v>
      </c>
      <c r="AA354" s="366" t="s">
        <v>90</v>
      </c>
      <c r="AB354" s="362" t="s">
        <v>90</v>
      </c>
      <c r="AC354" s="362"/>
      <c r="AD354" s="362"/>
      <c r="AE354" s="362"/>
      <c r="AF354" s="362"/>
      <c r="AG354" s="362"/>
      <c r="AH354" s="362"/>
      <c r="AI354" s="362" t="s">
        <v>7032</v>
      </c>
      <c r="AJ354" s="362" t="s">
        <v>19</v>
      </c>
      <c r="AK354" s="362" t="s">
        <v>40</v>
      </c>
      <c r="AL354" s="362"/>
      <c r="AM354" s="362"/>
      <c r="AN354" s="362"/>
      <c r="AO354" s="362"/>
      <c r="AP354" s="361" t="e">
        <v>#N/A</v>
      </c>
      <c r="AR354">
        <v>1</v>
      </c>
      <c r="AS354" t="s">
        <v>9</v>
      </c>
      <c r="AT354" t="s">
        <v>9</v>
      </c>
    </row>
    <row r="355" spans="2:46" ht="15" customHeight="1" x14ac:dyDescent="0.35">
      <c r="B355" s="362">
        <v>824</v>
      </c>
      <c r="C355" s="362" t="s">
        <v>2377</v>
      </c>
      <c r="D355" s="362" t="s">
        <v>2</v>
      </c>
      <c r="E355" s="368">
        <v>45169</v>
      </c>
      <c r="F355" s="368"/>
      <c r="G355" s="368"/>
      <c r="H355" s="368"/>
      <c r="I355" s="362" t="s">
        <v>65</v>
      </c>
      <c r="J355" s="362" t="s">
        <v>1584</v>
      </c>
      <c r="K355" s="361" t="s">
        <v>2378</v>
      </c>
      <c r="L355" s="362"/>
      <c r="M355" s="362" t="s">
        <v>186</v>
      </c>
      <c r="N355" s="362" t="s">
        <v>9</v>
      </c>
      <c r="O355" s="362"/>
      <c r="P355" s="362" t="s">
        <v>90</v>
      </c>
      <c r="Q355" s="362" t="s">
        <v>90</v>
      </c>
      <c r="R355" s="362"/>
      <c r="S355" s="361" t="s">
        <v>90</v>
      </c>
      <c r="T355" s="362"/>
      <c r="U355" s="362"/>
      <c r="V355" s="362" t="s">
        <v>202</v>
      </c>
      <c r="W355" s="362"/>
      <c r="X355" s="362" t="s">
        <v>9</v>
      </c>
      <c r="Y355" s="362" t="s">
        <v>9</v>
      </c>
      <c r="Z355" s="362" t="s">
        <v>90</v>
      </c>
      <c r="AA355" s="366" t="s">
        <v>90</v>
      </c>
      <c r="AB355" s="362" t="s">
        <v>90</v>
      </c>
      <c r="AC355" s="362"/>
      <c r="AD355" s="362"/>
      <c r="AE355" s="362"/>
      <c r="AF355" s="362"/>
      <c r="AG355" s="362"/>
      <c r="AH355" s="362"/>
      <c r="AI355" s="362" t="s">
        <v>7032</v>
      </c>
      <c r="AJ355" s="362" t="s">
        <v>19</v>
      </c>
      <c r="AK355" s="362" t="s">
        <v>40</v>
      </c>
      <c r="AL355" s="362"/>
      <c r="AM355" s="362"/>
      <c r="AN355" s="362"/>
      <c r="AO355" s="362"/>
      <c r="AP355" s="361" t="e">
        <v>#N/A</v>
      </c>
      <c r="AR355">
        <v>1</v>
      </c>
      <c r="AS355" t="s">
        <v>9</v>
      </c>
      <c r="AT355" t="s">
        <v>9</v>
      </c>
    </row>
    <row r="356" spans="2:46" ht="15" customHeight="1" x14ac:dyDescent="0.35">
      <c r="B356" s="362">
        <v>825</v>
      </c>
      <c r="C356" s="362" t="s">
        <v>2379</v>
      </c>
      <c r="D356" s="362" t="s">
        <v>2</v>
      </c>
      <c r="E356" s="368">
        <v>45177</v>
      </c>
      <c r="F356" s="368"/>
      <c r="G356" s="368"/>
      <c r="H356" s="368"/>
      <c r="I356" s="362" t="s">
        <v>65</v>
      </c>
      <c r="J356" s="362" t="s">
        <v>1546</v>
      </c>
      <c r="K356" s="361" t="s">
        <v>2380</v>
      </c>
      <c r="L356" s="362"/>
      <c r="M356" s="362" t="s">
        <v>186</v>
      </c>
      <c r="N356" s="362" t="s">
        <v>9</v>
      </c>
      <c r="O356" s="362"/>
      <c r="P356" s="362" t="s">
        <v>90</v>
      </c>
      <c r="Q356" s="362" t="s">
        <v>90</v>
      </c>
      <c r="R356" s="362"/>
      <c r="S356" s="361" t="s">
        <v>90</v>
      </c>
      <c r="T356" s="362"/>
      <c r="U356" s="362"/>
      <c r="V356" s="362" t="s">
        <v>202</v>
      </c>
      <c r="W356" s="362"/>
      <c r="X356" s="362" t="s">
        <v>9</v>
      </c>
      <c r="Y356" s="362" t="s">
        <v>9</v>
      </c>
      <c r="Z356" s="362" t="s">
        <v>90</v>
      </c>
      <c r="AA356" s="366" t="s">
        <v>90</v>
      </c>
      <c r="AB356" s="362" t="s">
        <v>90</v>
      </c>
      <c r="AC356" s="362"/>
      <c r="AD356" s="362"/>
      <c r="AE356" s="362"/>
      <c r="AF356" s="362"/>
      <c r="AG356" s="362"/>
      <c r="AH356" s="362"/>
      <c r="AI356" s="362" t="s">
        <v>7032</v>
      </c>
      <c r="AJ356" s="362" t="s">
        <v>19</v>
      </c>
      <c r="AK356" s="362" t="s">
        <v>40</v>
      </c>
      <c r="AL356" s="362"/>
      <c r="AM356" s="362"/>
      <c r="AN356" s="362"/>
      <c r="AO356" s="362"/>
      <c r="AP356" s="361" t="e">
        <v>#N/A</v>
      </c>
      <c r="AR356">
        <v>1</v>
      </c>
      <c r="AS356" t="s">
        <v>9</v>
      </c>
      <c r="AT356" t="s">
        <v>9</v>
      </c>
    </row>
    <row r="357" spans="2:46" ht="15" customHeight="1" x14ac:dyDescent="0.35">
      <c r="B357" s="362">
        <v>826</v>
      </c>
      <c r="C357" s="362" t="s">
        <v>2381</v>
      </c>
      <c r="D357" s="362" t="s">
        <v>2</v>
      </c>
      <c r="E357" s="368">
        <v>45177</v>
      </c>
      <c r="F357" s="368"/>
      <c r="G357" s="368"/>
      <c r="H357" s="368"/>
      <c r="I357" s="362" t="s">
        <v>65</v>
      </c>
      <c r="J357" s="362" t="s">
        <v>1546</v>
      </c>
      <c r="K357" s="361" t="s">
        <v>2382</v>
      </c>
      <c r="L357" s="362"/>
      <c r="M357" s="362" t="s">
        <v>186</v>
      </c>
      <c r="N357" s="362" t="s">
        <v>9</v>
      </c>
      <c r="O357" s="362"/>
      <c r="P357" s="362" t="s">
        <v>90</v>
      </c>
      <c r="Q357" s="362" t="s">
        <v>90</v>
      </c>
      <c r="R357" s="362"/>
      <c r="S357" s="361" t="s">
        <v>90</v>
      </c>
      <c r="T357" s="362"/>
      <c r="U357" s="362"/>
      <c r="V357" s="362" t="s">
        <v>202</v>
      </c>
      <c r="W357" s="362"/>
      <c r="X357" s="362" t="s">
        <v>9</v>
      </c>
      <c r="Y357" s="362" t="s">
        <v>9</v>
      </c>
      <c r="Z357" s="362" t="s">
        <v>90</v>
      </c>
      <c r="AA357" s="366" t="s">
        <v>90</v>
      </c>
      <c r="AB357" s="362" t="s">
        <v>90</v>
      </c>
      <c r="AC357" s="362"/>
      <c r="AD357" s="362"/>
      <c r="AE357" s="362"/>
      <c r="AF357" s="362"/>
      <c r="AG357" s="362"/>
      <c r="AH357" s="362"/>
      <c r="AI357" s="362" t="s">
        <v>7032</v>
      </c>
      <c r="AJ357" s="362" t="s">
        <v>19</v>
      </c>
      <c r="AK357" s="362" t="s">
        <v>40</v>
      </c>
      <c r="AL357" s="362"/>
      <c r="AM357" s="362"/>
      <c r="AN357" s="362"/>
      <c r="AO357" s="362"/>
      <c r="AP357" s="361" t="e">
        <v>#N/A</v>
      </c>
      <c r="AR357">
        <v>1</v>
      </c>
      <c r="AS357" t="s">
        <v>9</v>
      </c>
      <c r="AT357" t="s">
        <v>9</v>
      </c>
    </row>
    <row r="358" spans="2:46" ht="15" customHeight="1" x14ac:dyDescent="0.35">
      <c r="B358" s="362">
        <v>827</v>
      </c>
      <c r="C358" s="362" t="s">
        <v>2383</v>
      </c>
      <c r="D358" s="362" t="s">
        <v>2</v>
      </c>
      <c r="E358" s="368">
        <v>45177</v>
      </c>
      <c r="F358" s="368"/>
      <c r="G358" s="368"/>
      <c r="H358" s="368"/>
      <c r="I358" s="362" t="s">
        <v>65</v>
      </c>
      <c r="J358" s="362" t="s">
        <v>1546</v>
      </c>
      <c r="K358" s="361" t="s">
        <v>2384</v>
      </c>
      <c r="L358" s="362"/>
      <c r="M358" s="362" t="s">
        <v>186</v>
      </c>
      <c r="N358" s="362" t="s">
        <v>9</v>
      </c>
      <c r="O358" s="362"/>
      <c r="P358" s="362" t="s">
        <v>90</v>
      </c>
      <c r="Q358" s="362" t="s">
        <v>90</v>
      </c>
      <c r="R358" s="362"/>
      <c r="S358" s="361" t="s">
        <v>90</v>
      </c>
      <c r="T358" s="362"/>
      <c r="U358" s="362"/>
      <c r="V358" s="362" t="s">
        <v>202</v>
      </c>
      <c r="W358" s="362"/>
      <c r="X358" s="362" t="s">
        <v>9</v>
      </c>
      <c r="Y358" s="362" t="s">
        <v>9</v>
      </c>
      <c r="Z358" s="362" t="s">
        <v>90</v>
      </c>
      <c r="AA358" s="366" t="s">
        <v>90</v>
      </c>
      <c r="AB358" s="362" t="s">
        <v>90</v>
      </c>
      <c r="AC358" s="362"/>
      <c r="AD358" s="362"/>
      <c r="AE358" s="362"/>
      <c r="AF358" s="362"/>
      <c r="AG358" s="362"/>
      <c r="AH358" s="362"/>
      <c r="AI358" s="362" t="s">
        <v>7032</v>
      </c>
      <c r="AJ358" s="362" t="s">
        <v>19</v>
      </c>
      <c r="AK358" s="362" t="s">
        <v>40</v>
      </c>
      <c r="AL358" s="362"/>
      <c r="AM358" s="362"/>
      <c r="AN358" s="362"/>
      <c r="AO358" s="362"/>
      <c r="AP358" s="361" t="e">
        <v>#N/A</v>
      </c>
      <c r="AR358">
        <v>1</v>
      </c>
      <c r="AS358" t="s">
        <v>9</v>
      </c>
      <c r="AT358" t="s">
        <v>9</v>
      </c>
    </row>
    <row r="359" spans="2:46" ht="15" customHeight="1" x14ac:dyDescent="0.35">
      <c r="B359" s="362">
        <v>828</v>
      </c>
      <c r="C359" s="362" t="s">
        <v>2385</v>
      </c>
      <c r="D359" s="362" t="s">
        <v>2</v>
      </c>
      <c r="E359" s="368">
        <v>45177</v>
      </c>
      <c r="F359" s="368"/>
      <c r="G359" s="368"/>
      <c r="H359" s="368"/>
      <c r="I359" s="362" t="s">
        <v>65</v>
      </c>
      <c r="J359" s="362" t="s">
        <v>1546</v>
      </c>
      <c r="K359" s="361" t="s">
        <v>2386</v>
      </c>
      <c r="L359" s="362"/>
      <c r="M359" s="362" t="s">
        <v>186</v>
      </c>
      <c r="N359" s="362" t="s">
        <v>9</v>
      </c>
      <c r="O359" s="362"/>
      <c r="P359" s="362" t="s">
        <v>90</v>
      </c>
      <c r="Q359" s="362" t="s">
        <v>90</v>
      </c>
      <c r="R359" s="362"/>
      <c r="S359" s="361" t="s">
        <v>90</v>
      </c>
      <c r="T359" s="362"/>
      <c r="U359" s="362"/>
      <c r="V359" s="362" t="s">
        <v>202</v>
      </c>
      <c r="W359" s="362"/>
      <c r="X359" s="362" t="s">
        <v>9</v>
      </c>
      <c r="Y359" s="362" t="s">
        <v>9</v>
      </c>
      <c r="Z359" s="362" t="s">
        <v>90</v>
      </c>
      <c r="AA359" s="366" t="s">
        <v>90</v>
      </c>
      <c r="AB359" s="362" t="s">
        <v>90</v>
      </c>
      <c r="AC359" s="362"/>
      <c r="AD359" s="362"/>
      <c r="AE359" s="362"/>
      <c r="AF359" s="362"/>
      <c r="AG359" s="362"/>
      <c r="AH359" s="362"/>
      <c r="AI359" s="362" t="s">
        <v>7032</v>
      </c>
      <c r="AJ359" s="362" t="s">
        <v>19</v>
      </c>
      <c r="AK359" s="362" t="s">
        <v>40</v>
      </c>
      <c r="AL359" s="362"/>
      <c r="AM359" s="362"/>
      <c r="AN359" s="362"/>
      <c r="AO359" s="362"/>
      <c r="AP359" s="361" t="e">
        <v>#N/A</v>
      </c>
      <c r="AR359">
        <v>1</v>
      </c>
      <c r="AS359" t="s">
        <v>9</v>
      </c>
      <c r="AT359" t="s">
        <v>9</v>
      </c>
    </row>
    <row r="360" spans="2:46" ht="15" customHeight="1" x14ac:dyDescent="0.35">
      <c r="B360" s="362">
        <v>829</v>
      </c>
      <c r="C360" s="362" t="s">
        <v>2387</v>
      </c>
      <c r="D360" s="362" t="s">
        <v>2</v>
      </c>
      <c r="E360" s="368">
        <v>45064</v>
      </c>
      <c r="F360" s="368"/>
      <c r="G360" s="368"/>
      <c r="H360" s="368"/>
      <c r="I360" s="362" t="s">
        <v>61</v>
      </c>
      <c r="J360" s="362" t="s">
        <v>1835</v>
      </c>
      <c r="K360" s="361" t="s">
        <v>2388</v>
      </c>
      <c r="L360" s="361"/>
      <c r="M360" s="362" t="s">
        <v>186</v>
      </c>
      <c r="N360" s="362" t="s">
        <v>9</v>
      </c>
      <c r="O360" s="362"/>
      <c r="P360" s="362" t="s">
        <v>1398</v>
      </c>
      <c r="Q360" s="362" t="s">
        <v>90</v>
      </c>
      <c r="R360" s="362"/>
      <c r="S360" s="361" t="s">
        <v>2389</v>
      </c>
      <c r="T360" s="362"/>
      <c r="U360" s="362"/>
      <c r="V360" s="362" t="s">
        <v>120</v>
      </c>
      <c r="W360" s="362"/>
      <c r="X360" s="362" t="s">
        <v>9</v>
      </c>
      <c r="Y360" s="362" t="s">
        <v>9</v>
      </c>
      <c r="Z360" s="362" t="s">
        <v>90</v>
      </c>
      <c r="AA360" s="366" t="s">
        <v>90</v>
      </c>
      <c r="AB360" s="362" t="s">
        <v>90</v>
      </c>
      <c r="AC360" s="362"/>
      <c r="AD360" s="362"/>
      <c r="AE360" s="362"/>
      <c r="AF360" s="362"/>
      <c r="AG360" s="362"/>
      <c r="AH360" s="362"/>
      <c r="AI360" s="362" t="s">
        <v>7026</v>
      </c>
      <c r="AJ360" s="362" t="s">
        <v>19</v>
      </c>
      <c r="AK360" s="362" t="s">
        <v>40</v>
      </c>
      <c r="AL360" s="362"/>
      <c r="AM360" s="362"/>
      <c r="AN360" s="362"/>
      <c r="AO360" s="362"/>
      <c r="AP360" s="361" t="e">
        <v>#N/A</v>
      </c>
      <c r="AR360">
        <v>1</v>
      </c>
      <c r="AS360" t="s">
        <v>9</v>
      </c>
      <c r="AT360" t="s">
        <v>9</v>
      </c>
    </row>
    <row r="361" spans="2:46" ht="15" customHeight="1" x14ac:dyDescent="0.35">
      <c r="B361" s="362">
        <v>830</v>
      </c>
      <c r="C361" s="362" t="s">
        <v>2390</v>
      </c>
      <c r="D361" s="362" t="s">
        <v>2</v>
      </c>
      <c r="E361" s="368">
        <v>45177</v>
      </c>
      <c r="F361" s="368"/>
      <c r="G361" s="368"/>
      <c r="H361" s="368"/>
      <c r="I361" s="362" t="s">
        <v>77</v>
      </c>
      <c r="J361" s="362" t="s">
        <v>1584</v>
      </c>
      <c r="K361" s="361" t="s">
        <v>2391</v>
      </c>
      <c r="L361" s="362"/>
      <c r="M361" s="362" t="s">
        <v>186</v>
      </c>
      <c r="N361" s="362" t="s">
        <v>1548</v>
      </c>
      <c r="O361" s="362"/>
      <c r="P361" s="362" t="s">
        <v>90</v>
      </c>
      <c r="Q361" s="362" t="s">
        <v>90</v>
      </c>
      <c r="R361" s="362" t="s">
        <v>8</v>
      </c>
      <c r="S361" s="361" t="s">
        <v>2392</v>
      </c>
      <c r="T361" s="362"/>
      <c r="U361" s="362"/>
      <c r="V361" s="362" t="s">
        <v>133</v>
      </c>
      <c r="W361" s="362"/>
      <c r="X361" s="362"/>
      <c r="Y361" s="362" t="s">
        <v>45</v>
      </c>
      <c r="Z361" s="362" t="s">
        <v>90</v>
      </c>
      <c r="AA361" s="366" t="s">
        <v>90</v>
      </c>
      <c r="AB361" s="362" t="s">
        <v>90</v>
      </c>
      <c r="AC361" s="362"/>
      <c r="AD361" s="362"/>
      <c r="AE361" s="362"/>
      <c r="AF361" s="362"/>
      <c r="AG361" s="362"/>
      <c r="AH361" s="362"/>
      <c r="AI361" s="362" t="s">
        <v>7027</v>
      </c>
      <c r="AJ361" s="362" t="s">
        <v>21</v>
      </c>
      <c r="AK361" s="362" t="s">
        <v>39</v>
      </c>
      <c r="AL361" s="362"/>
      <c r="AM361" s="362"/>
      <c r="AN361" s="362"/>
      <c r="AO361" s="368">
        <v>45924</v>
      </c>
      <c r="AP361" s="361" t="s">
        <v>2111</v>
      </c>
      <c r="AR361">
        <v>1</v>
      </c>
      <c r="AS361" t="s">
        <v>539</v>
      </c>
      <c r="AT361" t="s">
        <v>5840</v>
      </c>
    </row>
    <row r="362" spans="2:46" ht="15" customHeight="1" x14ac:dyDescent="0.35">
      <c r="B362" s="362">
        <v>831</v>
      </c>
      <c r="C362" s="362" t="s">
        <v>2393</v>
      </c>
      <c r="D362" s="362" t="s">
        <v>2</v>
      </c>
      <c r="E362" s="368">
        <v>45177</v>
      </c>
      <c r="F362" s="368"/>
      <c r="G362" s="368"/>
      <c r="H362" s="368"/>
      <c r="I362" s="362" t="s">
        <v>77</v>
      </c>
      <c r="J362" s="362" t="s">
        <v>1542</v>
      </c>
      <c r="K362" s="361" t="s">
        <v>2394</v>
      </c>
      <c r="L362" s="362"/>
      <c r="M362" s="362" t="s">
        <v>186</v>
      </c>
      <c r="N362" s="362" t="s">
        <v>1548</v>
      </c>
      <c r="O362" s="362"/>
      <c r="P362" s="362" t="s">
        <v>90</v>
      </c>
      <c r="Q362" s="362" t="s">
        <v>90</v>
      </c>
      <c r="R362" s="362" t="s">
        <v>8</v>
      </c>
      <c r="S362" s="361" t="s">
        <v>2395</v>
      </c>
      <c r="T362" s="362"/>
      <c r="U362" s="362"/>
      <c r="V362" s="362" t="s">
        <v>133</v>
      </c>
      <c r="W362" s="362"/>
      <c r="X362" s="362"/>
      <c r="Y362" s="362" t="s">
        <v>45</v>
      </c>
      <c r="Z362" s="362" t="s">
        <v>90</v>
      </c>
      <c r="AA362" s="366" t="s">
        <v>90</v>
      </c>
      <c r="AB362" s="362" t="s">
        <v>90</v>
      </c>
      <c r="AC362" s="362"/>
      <c r="AD362" s="362"/>
      <c r="AE362" s="362"/>
      <c r="AF362" s="362"/>
      <c r="AG362" s="362"/>
      <c r="AH362" s="362"/>
      <c r="AI362" s="362" t="s">
        <v>7027</v>
      </c>
      <c r="AJ362" s="362" t="s">
        <v>21</v>
      </c>
      <c r="AK362" s="362" t="s">
        <v>39</v>
      </c>
      <c r="AL362" s="362"/>
      <c r="AM362" s="362"/>
      <c r="AN362" s="362"/>
      <c r="AO362" s="368">
        <v>45924</v>
      </c>
      <c r="AP362" s="361" t="s">
        <v>1158</v>
      </c>
      <c r="AR362">
        <v>1</v>
      </c>
      <c r="AS362" t="s">
        <v>539</v>
      </c>
      <c r="AT362" t="s">
        <v>5840</v>
      </c>
    </row>
    <row r="363" spans="2:46" ht="15" customHeight="1" x14ac:dyDescent="0.35">
      <c r="B363" s="362">
        <v>832</v>
      </c>
      <c r="C363" s="362" t="s">
        <v>2396</v>
      </c>
      <c r="D363" s="362" t="s">
        <v>2</v>
      </c>
      <c r="E363" s="368">
        <v>45181</v>
      </c>
      <c r="F363" s="368" t="s">
        <v>1278</v>
      </c>
      <c r="G363" s="368"/>
      <c r="H363" s="368"/>
      <c r="I363" s="362" t="s">
        <v>73</v>
      </c>
      <c r="J363" s="362" t="s">
        <v>1546</v>
      </c>
      <c r="K363" s="361" t="s">
        <v>2397</v>
      </c>
      <c r="L363" s="362"/>
      <c r="M363" s="362" t="s">
        <v>186</v>
      </c>
      <c r="N363" s="362" t="s">
        <v>8</v>
      </c>
      <c r="O363" s="362"/>
      <c r="P363" s="362" t="s">
        <v>90</v>
      </c>
      <c r="Q363" s="362" t="s">
        <v>90</v>
      </c>
      <c r="R363" s="362"/>
      <c r="S363" s="361" t="s">
        <v>2398</v>
      </c>
      <c r="T363" s="362"/>
      <c r="U363" s="362"/>
      <c r="V363" s="362" t="s">
        <v>1271</v>
      </c>
      <c r="W363" s="368">
        <v>45920</v>
      </c>
      <c r="X363" s="368"/>
      <c r="Y363" s="362" t="s">
        <v>45</v>
      </c>
      <c r="Z363" s="362" t="s">
        <v>90</v>
      </c>
      <c r="AA363" s="366" t="s">
        <v>90</v>
      </c>
      <c r="AB363" s="362" t="s">
        <v>90</v>
      </c>
      <c r="AC363" s="362"/>
      <c r="AD363" s="362"/>
      <c r="AE363" s="362"/>
      <c r="AF363" s="362"/>
      <c r="AG363" s="362"/>
      <c r="AH363" s="362"/>
      <c r="AI363" s="362" t="s">
        <v>7025</v>
      </c>
      <c r="AJ363" s="362" t="s">
        <v>13</v>
      </c>
      <c r="AK363" s="362" t="s">
        <v>39</v>
      </c>
      <c r="AL363" s="362"/>
      <c r="AM363" s="362"/>
      <c r="AN363" s="362" t="s">
        <v>1145</v>
      </c>
      <c r="AO363" s="368">
        <v>45924</v>
      </c>
      <c r="AP363" s="361" t="s">
        <v>2399</v>
      </c>
      <c r="AR363">
        <v>1</v>
      </c>
      <c r="AS363" t="s">
        <v>539</v>
      </c>
      <c r="AT363" t="s">
        <v>5841</v>
      </c>
    </row>
    <row r="364" spans="2:46" ht="15" customHeight="1" x14ac:dyDescent="0.35">
      <c r="B364" s="362">
        <v>833</v>
      </c>
      <c r="C364" s="362" t="s">
        <v>2400</v>
      </c>
      <c r="D364" s="362" t="s">
        <v>2</v>
      </c>
      <c r="E364" s="368">
        <v>45181</v>
      </c>
      <c r="F364" s="368"/>
      <c r="G364" s="368"/>
      <c r="H364" s="368"/>
      <c r="I364" s="362" t="s">
        <v>73</v>
      </c>
      <c r="J364" s="362" t="s">
        <v>2401</v>
      </c>
      <c r="K364" s="361" t="s">
        <v>2402</v>
      </c>
      <c r="L364" s="362"/>
      <c r="M364" s="362" t="s">
        <v>186</v>
      </c>
      <c r="N364" s="362" t="s">
        <v>9</v>
      </c>
      <c r="O364" s="362"/>
      <c r="P364" s="362" t="s">
        <v>90</v>
      </c>
      <c r="Q364" s="362" t="s">
        <v>90</v>
      </c>
      <c r="R364" s="362"/>
      <c r="S364" s="361" t="s">
        <v>90</v>
      </c>
      <c r="T364" s="362"/>
      <c r="U364" s="362"/>
      <c r="V364" s="362" t="s">
        <v>1271</v>
      </c>
      <c r="W364" s="362"/>
      <c r="X364" s="362" t="s">
        <v>9</v>
      </c>
      <c r="Y364" s="362" t="s">
        <v>9</v>
      </c>
      <c r="Z364" s="362" t="s">
        <v>90</v>
      </c>
      <c r="AA364" s="366" t="s">
        <v>90</v>
      </c>
      <c r="AB364" s="362" t="s">
        <v>90</v>
      </c>
      <c r="AC364" s="362"/>
      <c r="AD364" s="362"/>
      <c r="AE364" s="362"/>
      <c r="AF364" s="362"/>
      <c r="AG364" s="362"/>
      <c r="AH364" s="362"/>
      <c r="AI364" s="362" t="s">
        <v>7025</v>
      </c>
      <c r="AJ364" s="362" t="s">
        <v>13</v>
      </c>
      <c r="AK364" s="362" t="s">
        <v>40</v>
      </c>
      <c r="AL364" s="362"/>
      <c r="AM364" s="362"/>
      <c r="AN364" s="362"/>
      <c r="AO364" s="362"/>
      <c r="AP364" s="361" t="e">
        <v>#N/A</v>
      </c>
      <c r="AR364">
        <v>1</v>
      </c>
      <c r="AS364" t="s">
        <v>9</v>
      </c>
      <c r="AT364" t="s">
        <v>9</v>
      </c>
    </row>
    <row r="365" spans="2:46" ht="15" customHeight="1" x14ac:dyDescent="0.35">
      <c r="B365" s="362">
        <v>834</v>
      </c>
      <c r="C365" s="362" t="s">
        <v>2403</v>
      </c>
      <c r="D365" s="362" t="s">
        <v>2</v>
      </c>
      <c r="E365" s="368">
        <v>45181</v>
      </c>
      <c r="F365" s="368"/>
      <c r="G365" s="368"/>
      <c r="H365" s="368"/>
      <c r="I365" s="362" t="s">
        <v>77</v>
      </c>
      <c r="J365" s="362" t="s">
        <v>2308</v>
      </c>
      <c r="K365" s="361" t="s">
        <v>2404</v>
      </c>
      <c r="L365" s="362"/>
      <c r="M365" s="362" t="s">
        <v>186</v>
      </c>
      <c r="N365" s="362" t="s">
        <v>1548</v>
      </c>
      <c r="O365" s="362"/>
      <c r="P365" s="362" t="s">
        <v>90</v>
      </c>
      <c r="Q365" s="362" t="s">
        <v>90</v>
      </c>
      <c r="R365" s="362" t="s">
        <v>46</v>
      </c>
      <c r="S365" s="361" t="s">
        <v>2405</v>
      </c>
      <c r="T365" s="362"/>
      <c r="U365" s="362"/>
      <c r="V365" s="362" t="s">
        <v>133</v>
      </c>
      <c r="W365" s="362"/>
      <c r="X365" s="362" t="s">
        <v>9</v>
      </c>
      <c r="Y365" s="362" t="s">
        <v>46</v>
      </c>
      <c r="Z365" s="362" t="s">
        <v>90</v>
      </c>
      <c r="AA365" s="366" t="s">
        <v>90</v>
      </c>
      <c r="AB365" s="362" t="s">
        <v>90</v>
      </c>
      <c r="AC365" s="362"/>
      <c r="AD365" s="362"/>
      <c r="AE365" s="362"/>
      <c r="AF365" s="362"/>
      <c r="AG365" s="362"/>
      <c r="AH365" s="362"/>
      <c r="AI365" s="362" t="s">
        <v>7027</v>
      </c>
      <c r="AJ365" s="362" t="s">
        <v>21</v>
      </c>
      <c r="AK365" s="362" t="s">
        <v>40</v>
      </c>
      <c r="AL365" s="362"/>
      <c r="AM365" s="362"/>
      <c r="AN365" s="362"/>
      <c r="AO365" s="362"/>
      <c r="AP365" s="361"/>
      <c r="AR365">
        <v>1</v>
      </c>
      <c r="AS365" t="s">
        <v>9</v>
      </c>
      <c r="AT365" t="s">
        <v>9</v>
      </c>
    </row>
    <row r="366" spans="2:46" ht="15" customHeight="1" x14ac:dyDescent="0.35">
      <c r="B366" s="362">
        <v>835</v>
      </c>
      <c r="C366" s="362" t="s">
        <v>2406</v>
      </c>
      <c r="D366" s="362" t="s">
        <v>2</v>
      </c>
      <c r="E366" s="368">
        <v>45181</v>
      </c>
      <c r="F366" s="368" t="s">
        <v>1278</v>
      </c>
      <c r="G366" s="368"/>
      <c r="H366" s="368"/>
      <c r="I366" s="362" t="s">
        <v>73</v>
      </c>
      <c r="J366" s="362" t="s">
        <v>1070</v>
      </c>
      <c r="K366" s="361" t="s">
        <v>2407</v>
      </c>
      <c r="L366" s="362"/>
      <c r="M366" s="362" t="s">
        <v>186</v>
      </c>
      <c r="N366" s="362" t="s">
        <v>51</v>
      </c>
      <c r="O366" s="362"/>
      <c r="P366" s="362" t="s">
        <v>90</v>
      </c>
      <c r="Q366" s="362" t="s">
        <v>90</v>
      </c>
      <c r="R366" s="362"/>
      <c r="S366" s="361" t="s">
        <v>2408</v>
      </c>
      <c r="T366" s="362"/>
      <c r="U366" s="362"/>
      <c r="V366" s="362" t="s">
        <v>1271</v>
      </c>
      <c r="W366" s="362"/>
      <c r="X366" s="362"/>
      <c r="Y366" s="362" t="s">
        <v>45</v>
      </c>
      <c r="Z366" s="362" t="s">
        <v>90</v>
      </c>
      <c r="AA366" s="366" t="s">
        <v>90</v>
      </c>
      <c r="AB366" s="362" t="s">
        <v>90</v>
      </c>
      <c r="AC366" s="362"/>
      <c r="AD366" s="362"/>
      <c r="AE366" s="362"/>
      <c r="AF366" s="362"/>
      <c r="AG366" s="362"/>
      <c r="AH366" s="362"/>
      <c r="AI366" s="362" t="s">
        <v>7025</v>
      </c>
      <c r="AJ366" s="362" t="s">
        <v>13</v>
      </c>
      <c r="AK366" s="362" t="s">
        <v>39</v>
      </c>
      <c r="AL366" s="362"/>
      <c r="AM366" s="362"/>
      <c r="AN366" s="362" t="s">
        <v>2071</v>
      </c>
      <c r="AO366" s="368">
        <v>45919</v>
      </c>
      <c r="AP366" s="361" t="s">
        <v>680</v>
      </c>
      <c r="AR366">
        <v>1</v>
      </c>
      <c r="AS366" t="s">
        <v>539</v>
      </c>
      <c r="AT366" t="s">
        <v>5840</v>
      </c>
    </row>
    <row r="367" spans="2:46" ht="15" customHeight="1" x14ac:dyDescent="0.35">
      <c r="B367" s="362">
        <v>836</v>
      </c>
      <c r="C367" s="362" t="s">
        <v>2409</v>
      </c>
      <c r="D367" s="362" t="s">
        <v>2</v>
      </c>
      <c r="E367" s="368">
        <v>45181</v>
      </c>
      <c r="F367" s="368" t="s">
        <v>1278</v>
      </c>
      <c r="G367" s="368"/>
      <c r="H367" s="368"/>
      <c r="I367" s="362" t="s">
        <v>73</v>
      </c>
      <c r="J367" s="362" t="s">
        <v>1542</v>
      </c>
      <c r="K367" s="361" t="s">
        <v>2410</v>
      </c>
      <c r="L367" s="362"/>
      <c r="M367" s="362" t="s">
        <v>186</v>
      </c>
      <c r="N367" s="362" t="s">
        <v>51</v>
      </c>
      <c r="O367" s="362"/>
      <c r="P367" s="362" t="s">
        <v>90</v>
      </c>
      <c r="Q367" s="362" t="s">
        <v>90</v>
      </c>
      <c r="R367" s="362"/>
      <c r="S367" s="361" t="s">
        <v>2411</v>
      </c>
      <c r="T367" s="362"/>
      <c r="U367" s="362"/>
      <c r="V367" s="362" t="s">
        <v>1271</v>
      </c>
      <c r="W367" s="362"/>
      <c r="X367" s="362"/>
      <c r="Y367" s="362" t="s">
        <v>45</v>
      </c>
      <c r="Z367" s="362" t="s">
        <v>90</v>
      </c>
      <c r="AA367" s="366" t="s">
        <v>90</v>
      </c>
      <c r="AB367" s="362" t="s">
        <v>90</v>
      </c>
      <c r="AC367" s="362"/>
      <c r="AD367" s="362"/>
      <c r="AE367" s="362"/>
      <c r="AF367" s="362"/>
      <c r="AG367" s="362"/>
      <c r="AH367" s="362"/>
      <c r="AI367" s="362" t="s">
        <v>7025</v>
      </c>
      <c r="AJ367" s="362" t="s">
        <v>13</v>
      </c>
      <c r="AK367" s="362" t="s">
        <v>39</v>
      </c>
      <c r="AL367" s="362"/>
      <c r="AM367" s="362"/>
      <c r="AN367" s="362" t="s">
        <v>1299</v>
      </c>
      <c r="AO367" s="368">
        <v>45924</v>
      </c>
      <c r="AP367" s="361" t="s">
        <v>2412</v>
      </c>
      <c r="AR367">
        <v>1</v>
      </c>
      <c r="AS367" t="s">
        <v>539</v>
      </c>
      <c r="AT367" t="s">
        <v>5840</v>
      </c>
    </row>
    <row r="368" spans="2:46" ht="15" customHeight="1" x14ac:dyDescent="0.35">
      <c r="B368" s="362">
        <v>837</v>
      </c>
      <c r="C368" s="362" t="s">
        <v>2413</v>
      </c>
      <c r="D368" s="362" t="s">
        <v>2</v>
      </c>
      <c r="E368" s="368">
        <v>45181</v>
      </c>
      <c r="F368" s="368"/>
      <c r="G368" s="368"/>
      <c r="H368" s="368"/>
      <c r="I368" s="362" t="s">
        <v>57</v>
      </c>
      <c r="J368" s="362" t="s">
        <v>2414</v>
      </c>
      <c r="K368" s="361" t="s">
        <v>2415</v>
      </c>
      <c r="L368" s="362"/>
      <c r="M368" s="362" t="s">
        <v>186</v>
      </c>
      <c r="N368" s="362" t="s">
        <v>9</v>
      </c>
      <c r="O368" s="362"/>
      <c r="P368" s="362" t="s">
        <v>90</v>
      </c>
      <c r="Q368" s="362" t="s">
        <v>90</v>
      </c>
      <c r="R368" s="362"/>
      <c r="S368" s="361" t="s">
        <v>90</v>
      </c>
      <c r="T368" s="362"/>
      <c r="U368" s="362"/>
      <c r="V368" s="362" t="s">
        <v>176</v>
      </c>
      <c r="W368" s="362"/>
      <c r="X368" s="362" t="s">
        <v>9</v>
      </c>
      <c r="Y368" s="362" t="s">
        <v>9</v>
      </c>
      <c r="Z368" s="362" t="s">
        <v>90</v>
      </c>
      <c r="AA368" s="366" t="s">
        <v>90</v>
      </c>
      <c r="AB368" s="362" t="s">
        <v>90</v>
      </c>
      <c r="AC368" s="362"/>
      <c r="AD368" s="362"/>
      <c r="AE368" s="362"/>
      <c r="AF368" s="362"/>
      <c r="AG368" s="362"/>
      <c r="AH368" s="362"/>
      <c r="AI368" s="362" t="s">
        <v>7030</v>
      </c>
      <c r="AJ368" s="362" t="s">
        <v>14</v>
      </c>
      <c r="AK368" s="362" t="s">
        <v>40</v>
      </c>
      <c r="AL368" s="362"/>
      <c r="AM368" s="362"/>
      <c r="AN368" s="362"/>
      <c r="AO368" s="362"/>
      <c r="AP368" s="361" t="e">
        <v>#N/A</v>
      </c>
      <c r="AR368">
        <v>1</v>
      </c>
      <c r="AS368" t="s">
        <v>9</v>
      </c>
      <c r="AT368" t="s">
        <v>9</v>
      </c>
    </row>
    <row r="369" spans="2:46" ht="15" customHeight="1" x14ac:dyDescent="0.35">
      <c r="B369" s="362">
        <v>838</v>
      </c>
      <c r="C369" s="362" t="s">
        <v>2416</v>
      </c>
      <c r="D369" s="362" t="s">
        <v>2</v>
      </c>
      <c r="E369" s="368">
        <v>45181</v>
      </c>
      <c r="F369" s="368"/>
      <c r="G369" s="368"/>
      <c r="H369" s="368"/>
      <c r="I369" s="362" t="s">
        <v>73</v>
      </c>
      <c r="J369" s="362" t="s">
        <v>1070</v>
      </c>
      <c r="K369" s="361" t="s">
        <v>2417</v>
      </c>
      <c r="L369" s="362"/>
      <c r="M369" s="362" t="s">
        <v>186</v>
      </c>
      <c r="N369" s="362" t="s">
        <v>9</v>
      </c>
      <c r="O369" s="362"/>
      <c r="P369" s="362" t="s">
        <v>90</v>
      </c>
      <c r="Q369" s="362" t="s">
        <v>90</v>
      </c>
      <c r="R369" s="362" t="s">
        <v>46</v>
      </c>
      <c r="S369" s="361" t="s">
        <v>90</v>
      </c>
      <c r="T369" s="362" t="s">
        <v>113</v>
      </c>
      <c r="U369" s="362" t="s">
        <v>1540</v>
      </c>
      <c r="V369" s="362" t="s">
        <v>1540</v>
      </c>
      <c r="W369" s="362"/>
      <c r="X369" s="362" t="s">
        <v>9</v>
      </c>
      <c r="Y369" s="362" t="s">
        <v>46</v>
      </c>
      <c r="Z369" s="362" t="s">
        <v>90</v>
      </c>
      <c r="AA369" s="366" t="s">
        <v>90</v>
      </c>
      <c r="AB369" s="362" t="s">
        <v>90</v>
      </c>
      <c r="AC369" s="362"/>
      <c r="AD369" s="362"/>
      <c r="AE369" s="362"/>
      <c r="AF369" s="362"/>
      <c r="AG369" s="362"/>
      <c r="AH369" s="362"/>
      <c r="AI369" s="362" t="s">
        <v>7025</v>
      </c>
      <c r="AJ369" s="362" t="s">
        <v>13</v>
      </c>
      <c r="AK369" s="362" t="s">
        <v>40</v>
      </c>
      <c r="AL369" s="362"/>
      <c r="AM369" s="362"/>
      <c r="AN369" s="362"/>
      <c r="AO369" s="362"/>
      <c r="AP369" s="361"/>
      <c r="AR369">
        <v>1</v>
      </c>
      <c r="AS369" t="s">
        <v>9</v>
      </c>
      <c r="AT369" t="s">
        <v>9</v>
      </c>
    </row>
    <row r="370" spans="2:46" ht="15" customHeight="1" x14ac:dyDescent="0.35">
      <c r="B370" s="362">
        <v>839</v>
      </c>
      <c r="C370" s="362" t="s">
        <v>2418</v>
      </c>
      <c r="D370" s="362" t="s">
        <v>2</v>
      </c>
      <c r="E370" s="368">
        <v>45181</v>
      </c>
      <c r="F370" s="368"/>
      <c r="G370" s="368"/>
      <c r="H370" s="368"/>
      <c r="I370" s="362" t="s">
        <v>73</v>
      </c>
      <c r="J370" s="362" t="s">
        <v>2419</v>
      </c>
      <c r="K370" s="361" t="s">
        <v>2420</v>
      </c>
      <c r="L370" s="362"/>
      <c r="M370" s="362" t="s">
        <v>186</v>
      </c>
      <c r="N370" s="362" t="s">
        <v>9</v>
      </c>
      <c r="O370" s="362"/>
      <c r="P370" s="362" t="s">
        <v>90</v>
      </c>
      <c r="Q370" s="362" t="s">
        <v>90</v>
      </c>
      <c r="R370" s="362" t="s">
        <v>46</v>
      </c>
      <c r="S370" s="361"/>
      <c r="T370" s="362" t="s">
        <v>113</v>
      </c>
      <c r="U370" s="362" t="s">
        <v>1540</v>
      </c>
      <c r="V370" s="362" t="s">
        <v>1540</v>
      </c>
      <c r="W370" s="362"/>
      <c r="X370" s="362" t="s">
        <v>9</v>
      </c>
      <c r="Y370" s="362" t="s">
        <v>46</v>
      </c>
      <c r="Z370" s="362" t="s">
        <v>90</v>
      </c>
      <c r="AA370" s="366" t="s">
        <v>90</v>
      </c>
      <c r="AB370" s="362" t="s">
        <v>90</v>
      </c>
      <c r="AC370" s="362"/>
      <c r="AD370" s="362"/>
      <c r="AE370" s="362"/>
      <c r="AF370" s="362"/>
      <c r="AG370" s="362"/>
      <c r="AH370" s="362"/>
      <c r="AI370" s="362" t="s">
        <v>7025</v>
      </c>
      <c r="AJ370" s="362" t="s">
        <v>13</v>
      </c>
      <c r="AK370" s="362" t="s">
        <v>40</v>
      </c>
      <c r="AL370" s="362"/>
      <c r="AM370" s="362"/>
      <c r="AN370" s="362"/>
      <c r="AO370" s="362"/>
      <c r="AP370" s="361"/>
      <c r="AR370">
        <v>1</v>
      </c>
      <c r="AS370" t="s">
        <v>9</v>
      </c>
      <c r="AT370" t="s">
        <v>9</v>
      </c>
    </row>
    <row r="371" spans="2:46" ht="15" customHeight="1" x14ac:dyDescent="0.35">
      <c r="B371" s="362">
        <v>840</v>
      </c>
      <c r="C371" s="362" t="s">
        <v>2421</v>
      </c>
      <c r="D371" s="362" t="s">
        <v>2</v>
      </c>
      <c r="E371" s="368">
        <v>45064</v>
      </c>
      <c r="F371" s="368"/>
      <c r="G371" s="362" t="s">
        <v>63</v>
      </c>
      <c r="H371" s="362" t="s">
        <v>63</v>
      </c>
      <c r="I371" s="362" t="s">
        <v>63</v>
      </c>
      <c r="J371" s="362" t="s">
        <v>184</v>
      </c>
      <c r="K371" s="361" t="s">
        <v>2422</v>
      </c>
      <c r="L371" s="361"/>
      <c r="M371" s="362" t="s">
        <v>186</v>
      </c>
      <c r="N371" s="362" t="s">
        <v>9</v>
      </c>
      <c r="O371" s="362"/>
      <c r="P371" s="362" t="s">
        <v>1398</v>
      </c>
      <c r="Q371" s="362" t="s">
        <v>90</v>
      </c>
      <c r="R371" s="362"/>
      <c r="S371" s="361" t="s">
        <v>2423</v>
      </c>
      <c r="T371" s="362"/>
      <c r="U371" s="362"/>
      <c r="V371" s="362" t="s">
        <v>844</v>
      </c>
      <c r="W371" s="362"/>
      <c r="X371" s="362"/>
      <c r="Y371" s="362" t="s">
        <v>48</v>
      </c>
      <c r="Z371" s="362" t="s">
        <v>90</v>
      </c>
      <c r="AA371" s="366" t="s">
        <v>90</v>
      </c>
      <c r="AB371" s="362" t="s">
        <v>90</v>
      </c>
      <c r="AC371" s="362"/>
      <c r="AD371" s="362"/>
      <c r="AE371" s="362"/>
      <c r="AF371" s="362"/>
      <c r="AG371" s="362"/>
      <c r="AH371" s="362"/>
      <c r="AI371" s="362" t="s">
        <v>7035</v>
      </c>
      <c r="AJ371" s="362" t="s">
        <v>19</v>
      </c>
      <c r="AK371" s="362" t="s">
        <v>40</v>
      </c>
      <c r="AL371" s="362" t="s">
        <v>4410</v>
      </c>
      <c r="AM371" s="362" t="s">
        <v>2423</v>
      </c>
      <c r="AN371" s="362"/>
      <c r="AO371" s="362"/>
      <c r="AP371" s="361"/>
      <c r="AR371">
        <v>1</v>
      </c>
      <c r="AS371" t="s">
        <v>5839</v>
      </c>
      <c r="AT371" t="s">
        <v>5839</v>
      </c>
    </row>
    <row r="372" spans="2:46" ht="15" customHeight="1" x14ac:dyDescent="0.35">
      <c r="B372" s="362">
        <v>841</v>
      </c>
      <c r="C372" s="362" t="s">
        <v>2424</v>
      </c>
      <c r="D372" s="362" t="s">
        <v>2</v>
      </c>
      <c r="E372" s="368">
        <v>45181</v>
      </c>
      <c r="F372" s="368"/>
      <c r="G372" s="368"/>
      <c r="H372" s="368"/>
      <c r="I372" s="362" t="s">
        <v>73</v>
      </c>
      <c r="J372" s="362" t="s">
        <v>2419</v>
      </c>
      <c r="K372" s="361" t="s">
        <v>2425</v>
      </c>
      <c r="L372" s="362"/>
      <c r="M372" s="362" t="s">
        <v>186</v>
      </c>
      <c r="N372" s="362" t="s">
        <v>51</v>
      </c>
      <c r="O372" s="362"/>
      <c r="P372" s="362" t="s">
        <v>90</v>
      </c>
      <c r="Q372" s="362" t="s">
        <v>90</v>
      </c>
      <c r="R372" s="362" t="s">
        <v>8</v>
      </c>
      <c r="S372" s="361" t="s">
        <v>1539</v>
      </c>
      <c r="T372" s="362"/>
      <c r="U372" s="362"/>
      <c r="V372" s="362" t="s">
        <v>1540</v>
      </c>
      <c r="W372" s="362"/>
      <c r="X372" s="362"/>
      <c r="Y372" s="362" t="s">
        <v>45</v>
      </c>
      <c r="Z372" s="362" t="s">
        <v>90</v>
      </c>
      <c r="AA372" s="366" t="s">
        <v>90</v>
      </c>
      <c r="AB372" s="362" t="s">
        <v>90</v>
      </c>
      <c r="AC372" s="362"/>
      <c r="AD372" s="362"/>
      <c r="AE372" s="362"/>
      <c r="AF372" s="362"/>
      <c r="AG372" s="362"/>
      <c r="AH372" s="362"/>
      <c r="AI372" s="362" t="s">
        <v>7025</v>
      </c>
      <c r="AJ372" s="362" t="s">
        <v>13</v>
      </c>
      <c r="AK372" s="362" t="s">
        <v>39</v>
      </c>
      <c r="AL372" s="362"/>
      <c r="AM372" s="362"/>
      <c r="AN372" s="362"/>
      <c r="AO372" s="368">
        <v>45923</v>
      </c>
      <c r="AP372" s="361" t="s">
        <v>680</v>
      </c>
      <c r="AR372">
        <v>1</v>
      </c>
      <c r="AS372" t="s">
        <v>539</v>
      </c>
      <c r="AT372" t="s">
        <v>5840</v>
      </c>
    </row>
    <row r="373" spans="2:46" ht="15" customHeight="1" x14ac:dyDescent="0.35">
      <c r="B373" s="362">
        <v>842</v>
      </c>
      <c r="C373" s="362" t="s">
        <v>2426</v>
      </c>
      <c r="D373" s="362" t="s">
        <v>2</v>
      </c>
      <c r="E373" s="368">
        <v>45181</v>
      </c>
      <c r="F373" s="368"/>
      <c r="G373" s="368"/>
      <c r="H373" s="368"/>
      <c r="I373" s="362" t="s">
        <v>65</v>
      </c>
      <c r="J373" s="362" t="s">
        <v>2427</v>
      </c>
      <c r="K373" s="361" t="s">
        <v>2428</v>
      </c>
      <c r="L373" s="362"/>
      <c r="M373" s="362" t="s">
        <v>1689</v>
      </c>
      <c r="N373" s="362" t="s">
        <v>9</v>
      </c>
      <c r="O373" s="362"/>
      <c r="P373" s="362" t="s">
        <v>90</v>
      </c>
      <c r="Q373" s="362" t="s">
        <v>90</v>
      </c>
      <c r="R373" s="362"/>
      <c r="S373" s="361" t="s">
        <v>90</v>
      </c>
      <c r="T373" s="362"/>
      <c r="U373" s="362"/>
      <c r="V373" s="362" t="s">
        <v>202</v>
      </c>
      <c r="W373" s="362"/>
      <c r="X373" s="362" t="s">
        <v>9</v>
      </c>
      <c r="Y373" s="362" t="s">
        <v>9</v>
      </c>
      <c r="Z373" s="362" t="s">
        <v>90</v>
      </c>
      <c r="AA373" s="366" t="s">
        <v>90</v>
      </c>
      <c r="AB373" s="362" t="s">
        <v>90</v>
      </c>
      <c r="AC373" s="362"/>
      <c r="AD373" s="362"/>
      <c r="AE373" s="362"/>
      <c r="AF373" s="362"/>
      <c r="AG373" s="362"/>
      <c r="AH373" s="362"/>
      <c r="AI373" s="362" t="s">
        <v>7032</v>
      </c>
      <c r="AJ373" s="362" t="s">
        <v>19</v>
      </c>
      <c r="AK373" s="362" t="s">
        <v>40</v>
      </c>
      <c r="AL373" s="362"/>
      <c r="AM373" s="362"/>
      <c r="AN373" s="362"/>
      <c r="AO373" s="362"/>
      <c r="AP373" s="361" t="e">
        <v>#N/A</v>
      </c>
      <c r="AR373">
        <v>1</v>
      </c>
      <c r="AS373" t="s">
        <v>9</v>
      </c>
      <c r="AT373" t="s">
        <v>9</v>
      </c>
    </row>
    <row r="374" spans="2:46" ht="15" customHeight="1" x14ac:dyDescent="0.35">
      <c r="B374" s="362">
        <v>843</v>
      </c>
      <c r="C374" s="362" t="s">
        <v>2429</v>
      </c>
      <c r="D374" s="362" t="s">
        <v>2</v>
      </c>
      <c r="E374" s="368">
        <v>45191</v>
      </c>
      <c r="F374" s="368"/>
      <c r="G374" s="368"/>
      <c r="H374" s="368"/>
      <c r="I374" s="362" t="s">
        <v>62</v>
      </c>
      <c r="J374" s="362" t="s">
        <v>2064</v>
      </c>
      <c r="K374" s="361" t="s">
        <v>2430</v>
      </c>
      <c r="L374" s="362"/>
      <c r="M374" s="362" t="s">
        <v>186</v>
      </c>
      <c r="N374" s="362" t="s">
        <v>9</v>
      </c>
      <c r="O374" s="362"/>
      <c r="P374" s="362" t="s">
        <v>90</v>
      </c>
      <c r="Q374" s="362" t="s">
        <v>90</v>
      </c>
      <c r="R374" s="362"/>
      <c r="S374" s="361" t="s">
        <v>90</v>
      </c>
      <c r="T374" s="362"/>
      <c r="U374" s="362"/>
      <c r="V374" s="362" t="s">
        <v>824</v>
      </c>
      <c r="W374" s="362"/>
      <c r="X374" s="362" t="s">
        <v>9</v>
      </c>
      <c r="Y374" s="362" t="s">
        <v>9</v>
      </c>
      <c r="Z374" s="362" t="s">
        <v>90</v>
      </c>
      <c r="AA374" s="366" t="s">
        <v>90</v>
      </c>
      <c r="AB374" s="362" t="s">
        <v>90</v>
      </c>
      <c r="AC374" s="362"/>
      <c r="AD374" s="362"/>
      <c r="AE374" s="362"/>
      <c r="AF374" s="362"/>
      <c r="AG374" s="362"/>
      <c r="AH374" s="362"/>
      <c r="AI374" s="362" t="s">
        <v>7033</v>
      </c>
      <c r="AJ374" s="362" t="s">
        <v>19</v>
      </c>
      <c r="AK374" s="362" t="s">
        <v>40</v>
      </c>
      <c r="AL374" s="362"/>
      <c r="AM374" s="362"/>
      <c r="AN374" s="362"/>
      <c r="AO374" s="362"/>
      <c r="AP374" s="361" t="e">
        <v>#N/A</v>
      </c>
      <c r="AR374">
        <v>1</v>
      </c>
      <c r="AS374" t="s">
        <v>9</v>
      </c>
      <c r="AT374" t="s">
        <v>9</v>
      </c>
    </row>
    <row r="375" spans="2:46" ht="15" customHeight="1" x14ac:dyDescent="0.35">
      <c r="B375" s="362">
        <v>844</v>
      </c>
      <c r="C375" s="362" t="s">
        <v>2431</v>
      </c>
      <c r="D375" s="362" t="s">
        <v>2</v>
      </c>
      <c r="E375" s="368">
        <v>45191</v>
      </c>
      <c r="F375" s="368"/>
      <c r="G375" s="362" t="s">
        <v>63</v>
      </c>
      <c r="H375" s="362" t="s">
        <v>63</v>
      </c>
      <c r="I375" s="362" t="s">
        <v>63</v>
      </c>
      <c r="J375" s="362" t="s">
        <v>2064</v>
      </c>
      <c r="K375" s="361" t="s">
        <v>2432</v>
      </c>
      <c r="L375" s="361"/>
      <c r="M375" s="362" t="s">
        <v>186</v>
      </c>
      <c r="N375" s="362" t="s">
        <v>9</v>
      </c>
      <c r="O375" s="362"/>
      <c r="P375" s="362" t="s">
        <v>90</v>
      </c>
      <c r="Q375" s="362" t="s">
        <v>90</v>
      </c>
      <c r="R375" s="362"/>
      <c r="S375" s="361"/>
      <c r="T375" s="362"/>
      <c r="U375" s="362"/>
      <c r="V375" s="362" t="s">
        <v>844</v>
      </c>
      <c r="W375" s="362"/>
      <c r="X375" s="362" t="s">
        <v>9</v>
      </c>
      <c r="Y375" s="362" t="s">
        <v>46</v>
      </c>
      <c r="Z375" s="362" t="s">
        <v>90</v>
      </c>
      <c r="AA375" s="366" t="s">
        <v>90</v>
      </c>
      <c r="AB375" s="362" t="s">
        <v>90</v>
      </c>
      <c r="AC375" s="362"/>
      <c r="AD375" s="362"/>
      <c r="AE375" s="362"/>
      <c r="AF375" s="362"/>
      <c r="AG375" s="362"/>
      <c r="AH375" s="362"/>
      <c r="AI375" s="362" t="s">
        <v>7035</v>
      </c>
      <c r="AJ375" s="362" t="s">
        <v>19</v>
      </c>
      <c r="AK375" s="362" t="s">
        <v>40</v>
      </c>
      <c r="AL375" s="362" t="s">
        <v>40</v>
      </c>
      <c r="AM375" s="362">
        <v>0</v>
      </c>
      <c r="AN375" s="362"/>
      <c r="AO375" s="362"/>
      <c r="AP375" s="361" t="e">
        <v>#N/A</v>
      </c>
      <c r="AR375">
        <v>1</v>
      </c>
      <c r="AS375" t="s">
        <v>9</v>
      </c>
      <c r="AT375" t="s">
        <v>9</v>
      </c>
    </row>
    <row r="376" spans="2:46" ht="15" customHeight="1" x14ac:dyDescent="0.35">
      <c r="B376" s="362">
        <v>845</v>
      </c>
      <c r="C376" s="362" t="s">
        <v>2433</v>
      </c>
      <c r="D376" s="362" t="s">
        <v>2</v>
      </c>
      <c r="E376" s="368">
        <v>45191</v>
      </c>
      <c r="F376" s="368"/>
      <c r="G376" s="368"/>
      <c r="H376" s="368"/>
      <c r="I376" s="362" t="s">
        <v>73</v>
      </c>
      <c r="J376" s="362" t="s">
        <v>2419</v>
      </c>
      <c r="K376" s="361" t="s">
        <v>2434</v>
      </c>
      <c r="L376" s="362"/>
      <c r="M376" s="362" t="s">
        <v>186</v>
      </c>
      <c r="N376" s="362" t="s">
        <v>9</v>
      </c>
      <c r="O376" s="362"/>
      <c r="P376" s="362" t="s">
        <v>90</v>
      </c>
      <c r="Q376" s="362" t="s">
        <v>90</v>
      </c>
      <c r="R376" s="362" t="s">
        <v>46</v>
      </c>
      <c r="S376" s="361" t="s">
        <v>90</v>
      </c>
      <c r="T376" s="362" t="s">
        <v>113</v>
      </c>
      <c r="U376" s="362" t="s">
        <v>1540</v>
      </c>
      <c r="V376" s="362" t="s">
        <v>1540</v>
      </c>
      <c r="W376" s="362"/>
      <c r="X376" s="362" t="s">
        <v>9</v>
      </c>
      <c r="Y376" s="362" t="s">
        <v>46</v>
      </c>
      <c r="Z376" s="362" t="s">
        <v>90</v>
      </c>
      <c r="AA376" s="366" t="s">
        <v>90</v>
      </c>
      <c r="AB376" s="362" t="s">
        <v>90</v>
      </c>
      <c r="AC376" s="362"/>
      <c r="AD376" s="362"/>
      <c r="AE376" s="362"/>
      <c r="AF376" s="362"/>
      <c r="AG376" s="362"/>
      <c r="AH376" s="362"/>
      <c r="AI376" s="362" t="s">
        <v>7025</v>
      </c>
      <c r="AJ376" s="362" t="s">
        <v>13</v>
      </c>
      <c r="AK376" s="362" t="s">
        <v>40</v>
      </c>
      <c r="AL376" s="362"/>
      <c r="AM376" s="362"/>
      <c r="AN376" s="362"/>
      <c r="AO376" s="362"/>
      <c r="AP376" s="361"/>
      <c r="AR376">
        <v>1</v>
      </c>
      <c r="AS376" t="s">
        <v>9</v>
      </c>
      <c r="AT376" t="s">
        <v>9</v>
      </c>
    </row>
    <row r="377" spans="2:46" ht="15" customHeight="1" x14ac:dyDescent="0.35">
      <c r="B377" s="362">
        <v>846</v>
      </c>
      <c r="C377" s="362" t="s">
        <v>2435</v>
      </c>
      <c r="D377" s="362" t="s">
        <v>2</v>
      </c>
      <c r="E377" s="368">
        <v>45191</v>
      </c>
      <c r="F377" s="368"/>
      <c r="G377" s="368"/>
      <c r="H377" s="368"/>
      <c r="I377" s="362" t="s">
        <v>73</v>
      </c>
      <c r="J377" s="362" t="s">
        <v>2419</v>
      </c>
      <c r="K377" s="361" t="s">
        <v>2436</v>
      </c>
      <c r="L377" s="362"/>
      <c r="M377" s="362" t="s">
        <v>186</v>
      </c>
      <c r="N377" s="362" t="s">
        <v>9</v>
      </c>
      <c r="O377" s="362"/>
      <c r="P377" s="362" t="s">
        <v>90</v>
      </c>
      <c r="Q377" s="362" t="s">
        <v>90</v>
      </c>
      <c r="R377" s="362" t="s">
        <v>46</v>
      </c>
      <c r="S377" s="361" t="s">
        <v>90</v>
      </c>
      <c r="T377" s="362" t="s">
        <v>113</v>
      </c>
      <c r="U377" s="362" t="s">
        <v>1540</v>
      </c>
      <c r="V377" s="362" t="s">
        <v>1540</v>
      </c>
      <c r="W377" s="362"/>
      <c r="X377" s="362" t="s">
        <v>9</v>
      </c>
      <c r="Y377" s="362" t="s">
        <v>46</v>
      </c>
      <c r="Z377" s="362" t="s">
        <v>90</v>
      </c>
      <c r="AA377" s="366" t="s">
        <v>90</v>
      </c>
      <c r="AB377" s="362" t="s">
        <v>90</v>
      </c>
      <c r="AC377" s="362"/>
      <c r="AD377" s="362"/>
      <c r="AE377" s="362"/>
      <c r="AF377" s="362"/>
      <c r="AG377" s="362"/>
      <c r="AH377" s="362"/>
      <c r="AI377" s="362" t="s">
        <v>7025</v>
      </c>
      <c r="AJ377" s="362" t="s">
        <v>13</v>
      </c>
      <c r="AK377" s="362" t="s">
        <v>40</v>
      </c>
      <c r="AL377" s="362"/>
      <c r="AM377" s="362"/>
      <c r="AN377" s="362"/>
      <c r="AO377" s="362"/>
      <c r="AP377" s="361"/>
      <c r="AR377">
        <v>1</v>
      </c>
      <c r="AS377" t="s">
        <v>9</v>
      </c>
      <c r="AT377" t="s">
        <v>9</v>
      </c>
    </row>
    <row r="378" spans="2:46" ht="15" customHeight="1" x14ac:dyDescent="0.35">
      <c r="B378" s="362">
        <v>847</v>
      </c>
      <c r="C378" s="362" t="s">
        <v>2437</v>
      </c>
      <c r="D378" s="362" t="s">
        <v>2</v>
      </c>
      <c r="E378" s="368">
        <v>45191</v>
      </c>
      <c r="F378" s="368"/>
      <c r="G378" s="368"/>
      <c r="H378" s="368"/>
      <c r="I378" s="362" t="s">
        <v>65</v>
      </c>
      <c r="J378" s="362" t="s">
        <v>2427</v>
      </c>
      <c r="K378" s="361" t="s">
        <v>2438</v>
      </c>
      <c r="L378" s="362"/>
      <c r="M378" s="362" t="s">
        <v>1689</v>
      </c>
      <c r="N378" s="362" t="s">
        <v>9</v>
      </c>
      <c r="O378" s="362"/>
      <c r="P378" s="362" t="s">
        <v>90</v>
      </c>
      <c r="Q378" s="362" t="s">
        <v>90</v>
      </c>
      <c r="R378" s="362"/>
      <c r="S378" s="361" t="s">
        <v>90</v>
      </c>
      <c r="T378" s="362"/>
      <c r="U378" s="362"/>
      <c r="V378" s="362" t="s">
        <v>202</v>
      </c>
      <c r="W378" s="362"/>
      <c r="X378" s="362" t="s">
        <v>9</v>
      </c>
      <c r="Y378" s="362" t="s">
        <v>9</v>
      </c>
      <c r="Z378" s="362" t="s">
        <v>90</v>
      </c>
      <c r="AA378" s="366" t="s">
        <v>90</v>
      </c>
      <c r="AB378" s="362" t="s">
        <v>90</v>
      </c>
      <c r="AC378" s="362"/>
      <c r="AD378" s="362"/>
      <c r="AE378" s="362"/>
      <c r="AF378" s="362"/>
      <c r="AG378" s="362"/>
      <c r="AH378" s="362"/>
      <c r="AI378" s="362" t="s">
        <v>7032</v>
      </c>
      <c r="AJ378" s="362" t="s">
        <v>19</v>
      </c>
      <c r="AK378" s="362" t="s">
        <v>40</v>
      </c>
      <c r="AL378" s="362"/>
      <c r="AM378" s="362"/>
      <c r="AN378" s="362"/>
      <c r="AO378" s="362"/>
      <c r="AP378" s="361" t="e">
        <v>#N/A</v>
      </c>
      <c r="AR378">
        <v>1</v>
      </c>
      <c r="AS378" t="s">
        <v>9</v>
      </c>
      <c r="AT378" t="s">
        <v>9</v>
      </c>
    </row>
    <row r="379" spans="2:46" ht="15" customHeight="1" x14ac:dyDescent="0.35">
      <c r="B379" s="362">
        <v>848</v>
      </c>
      <c r="C379" s="362" t="s">
        <v>2439</v>
      </c>
      <c r="D379" s="362" t="s">
        <v>2</v>
      </c>
      <c r="E379" s="368">
        <v>45191</v>
      </c>
      <c r="F379" s="368"/>
      <c r="G379" s="368"/>
      <c r="H379" s="368"/>
      <c r="I379" s="362" t="s">
        <v>62</v>
      </c>
      <c r="J379" s="362" t="s">
        <v>1546</v>
      </c>
      <c r="K379" s="361" t="s">
        <v>2440</v>
      </c>
      <c r="L379" s="362"/>
      <c r="M379" s="362" t="s">
        <v>186</v>
      </c>
      <c r="N379" s="362" t="s">
        <v>9</v>
      </c>
      <c r="O379" s="362"/>
      <c r="P379" s="362" t="s">
        <v>90</v>
      </c>
      <c r="Q379" s="362" t="s">
        <v>90</v>
      </c>
      <c r="R379" s="362"/>
      <c r="S379" s="361" t="s">
        <v>90</v>
      </c>
      <c r="T379" s="362"/>
      <c r="U379" s="362"/>
      <c r="V379" s="362" t="s">
        <v>824</v>
      </c>
      <c r="W379" s="362"/>
      <c r="X379" s="362" t="s">
        <v>9</v>
      </c>
      <c r="Y379" s="362" t="s">
        <v>9</v>
      </c>
      <c r="Z379" s="362" t="s">
        <v>90</v>
      </c>
      <c r="AA379" s="366" t="s">
        <v>90</v>
      </c>
      <c r="AB379" s="362" t="s">
        <v>90</v>
      </c>
      <c r="AC379" s="362"/>
      <c r="AD379" s="362"/>
      <c r="AE379" s="362"/>
      <c r="AF379" s="362"/>
      <c r="AG379" s="362"/>
      <c r="AH379" s="362"/>
      <c r="AI379" s="362" t="s">
        <v>7033</v>
      </c>
      <c r="AJ379" s="362" t="s">
        <v>19</v>
      </c>
      <c r="AK379" s="362" t="s">
        <v>40</v>
      </c>
      <c r="AL379" s="362"/>
      <c r="AM379" s="362"/>
      <c r="AN379" s="362"/>
      <c r="AO379" s="362"/>
      <c r="AP379" s="361" t="e">
        <v>#N/A</v>
      </c>
      <c r="AR379">
        <v>1</v>
      </c>
      <c r="AS379" t="s">
        <v>9</v>
      </c>
      <c r="AT379" t="s">
        <v>9</v>
      </c>
    </row>
    <row r="380" spans="2:46" ht="15" customHeight="1" x14ac:dyDescent="0.35">
      <c r="B380" s="362">
        <v>849</v>
      </c>
      <c r="C380" s="362" t="s">
        <v>2441</v>
      </c>
      <c r="D380" s="362" t="s">
        <v>2</v>
      </c>
      <c r="E380" s="368">
        <v>45191</v>
      </c>
      <c r="F380" s="368"/>
      <c r="G380" s="368"/>
      <c r="H380" s="368"/>
      <c r="I380" s="362" t="s">
        <v>65</v>
      </c>
      <c r="J380" s="362" t="s">
        <v>2305</v>
      </c>
      <c r="K380" s="361" t="s">
        <v>2442</v>
      </c>
      <c r="L380" s="362"/>
      <c r="M380" s="362" t="s">
        <v>1689</v>
      </c>
      <c r="N380" s="362" t="s">
        <v>9</v>
      </c>
      <c r="O380" s="362"/>
      <c r="P380" s="362" t="s">
        <v>90</v>
      </c>
      <c r="Q380" s="362" t="s">
        <v>90</v>
      </c>
      <c r="R380" s="362"/>
      <c r="S380" s="361" t="s">
        <v>90</v>
      </c>
      <c r="T380" s="362"/>
      <c r="U380" s="362"/>
      <c r="V380" s="362" t="s">
        <v>202</v>
      </c>
      <c r="W380" s="362"/>
      <c r="X380" s="362" t="s">
        <v>9</v>
      </c>
      <c r="Y380" s="362" t="s">
        <v>9</v>
      </c>
      <c r="Z380" s="362" t="s">
        <v>90</v>
      </c>
      <c r="AA380" s="366" t="s">
        <v>90</v>
      </c>
      <c r="AB380" s="362" t="s">
        <v>90</v>
      </c>
      <c r="AC380" s="362"/>
      <c r="AD380" s="362"/>
      <c r="AE380" s="362"/>
      <c r="AF380" s="362"/>
      <c r="AG380" s="362"/>
      <c r="AH380" s="362"/>
      <c r="AI380" s="362" t="s">
        <v>7032</v>
      </c>
      <c r="AJ380" s="362" t="s">
        <v>19</v>
      </c>
      <c r="AK380" s="362" t="s">
        <v>40</v>
      </c>
      <c r="AL380" s="362"/>
      <c r="AM380" s="362"/>
      <c r="AN380" s="362"/>
      <c r="AO380" s="362"/>
      <c r="AP380" s="361" t="e">
        <v>#N/A</v>
      </c>
      <c r="AR380">
        <v>1</v>
      </c>
      <c r="AS380" t="s">
        <v>9</v>
      </c>
      <c r="AT380" t="s">
        <v>9</v>
      </c>
    </row>
    <row r="381" spans="2:46" ht="15" customHeight="1" x14ac:dyDescent="0.35">
      <c r="B381" s="362">
        <v>850</v>
      </c>
      <c r="C381" s="362" t="s">
        <v>2443</v>
      </c>
      <c r="D381" s="362" t="s">
        <v>2</v>
      </c>
      <c r="E381" s="368">
        <v>45191</v>
      </c>
      <c r="F381" s="368"/>
      <c r="G381" s="368"/>
      <c r="H381" s="368"/>
      <c r="I381" s="362" t="s">
        <v>65</v>
      </c>
      <c r="J381" s="362" t="s">
        <v>2305</v>
      </c>
      <c r="K381" s="361" t="s">
        <v>2444</v>
      </c>
      <c r="L381" s="362"/>
      <c r="M381" s="362" t="s">
        <v>1689</v>
      </c>
      <c r="N381" s="362" t="s">
        <v>9</v>
      </c>
      <c r="O381" s="362"/>
      <c r="P381" s="362" t="s">
        <v>90</v>
      </c>
      <c r="Q381" s="362" t="s">
        <v>90</v>
      </c>
      <c r="R381" s="362"/>
      <c r="S381" s="361" t="s">
        <v>90</v>
      </c>
      <c r="T381" s="362"/>
      <c r="U381" s="362"/>
      <c r="V381" s="362" t="s">
        <v>202</v>
      </c>
      <c r="W381" s="362"/>
      <c r="X381" s="362" t="s">
        <v>9</v>
      </c>
      <c r="Y381" s="362" t="s">
        <v>9</v>
      </c>
      <c r="Z381" s="362" t="s">
        <v>90</v>
      </c>
      <c r="AA381" s="366" t="s">
        <v>90</v>
      </c>
      <c r="AB381" s="362" t="s">
        <v>90</v>
      </c>
      <c r="AC381" s="362"/>
      <c r="AD381" s="362"/>
      <c r="AE381" s="362"/>
      <c r="AF381" s="362"/>
      <c r="AG381" s="362"/>
      <c r="AH381" s="362"/>
      <c r="AI381" s="362" t="s">
        <v>7032</v>
      </c>
      <c r="AJ381" s="362" t="s">
        <v>19</v>
      </c>
      <c r="AK381" s="362" t="s">
        <v>40</v>
      </c>
      <c r="AL381" s="362"/>
      <c r="AM381" s="362"/>
      <c r="AN381" s="362"/>
      <c r="AO381" s="362"/>
      <c r="AP381" s="361" t="e">
        <v>#N/A</v>
      </c>
      <c r="AR381">
        <v>1</v>
      </c>
      <c r="AS381" t="s">
        <v>9</v>
      </c>
      <c r="AT381" t="s">
        <v>9</v>
      </c>
    </row>
    <row r="382" spans="2:46" ht="15" customHeight="1" x14ac:dyDescent="0.35">
      <c r="B382" s="362">
        <v>851</v>
      </c>
      <c r="C382" s="362" t="s">
        <v>2445</v>
      </c>
      <c r="D382" s="362" t="s">
        <v>2</v>
      </c>
      <c r="E382" s="368">
        <v>45064</v>
      </c>
      <c r="F382" s="368"/>
      <c r="G382" s="368"/>
      <c r="H382" s="368"/>
      <c r="I382" s="362" t="s">
        <v>65</v>
      </c>
      <c r="J382" s="362" t="s">
        <v>1542</v>
      </c>
      <c r="K382" s="361" t="s">
        <v>2446</v>
      </c>
      <c r="L382" s="362"/>
      <c r="M382" s="362" t="s">
        <v>186</v>
      </c>
      <c r="N382" s="362" t="s">
        <v>9</v>
      </c>
      <c r="O382" s="362"/>
      <c r="P382" s="362" t="s">
        <v>1398</v>
      </c>
      <c r="Q382" s="362" t="s">
        <v>90</v>
      </c>
      <c r="R382" s="362"/>
      <c r="S382" s="361" t="s">
        <v>90</v>
      </c>
      <c r="T382" s="362"/>
      <c r="U382" s="362"/>
      <c r="V382" s="362" t="s">
        <v>202</v>
      </c>
      <c r="W382" s="362"/>
      <c r="X382" s="362" t="s">
        <v>9</v>
      </c>
      <c r="Y382" s="362" t="s">
        <v>9</v>
      </c>
      <c r="Z382" s="362" t="s">
        <v>90</v>
      </c>
      <c r="AA382" s="366" t="s">
        <v>90</v>
      </c>
      <c r="AB382" s="362" t="s">
        <v>90</v>
      </c>
      <c r="AC382" s="362"/>
      <c r="AD382" s="362"/>
      <c r="AE382" s="362"/>
      <c r="AF382" s="362"/>
      <c r="AG382" s="362"/>
      <c r="AH382" s="362"/>
      <c r="AI382" s="362" t="s">
        <v>7032</v>
      </c>
      <c r="AJ382" s="362" t="s">
        <v>19</v>
      </c>
      <c r="AK382" s="362" t="s">
        <v>40</v>
      </c>
      <c r="AL382" s="362"/>
      <c r="AM382" s="362"/>
      <c r="AN382" s="362"/>
      <c r="AO382" s="362"/>
      <c r="AP382" s="361" t="e">
        <v>#N/A</v>
      </c>
      <c r="AR382">
        <v>1</v>
      </c>
      <c r="AS382" t="s">
        <v>9</v>
      </c>
      <c r="AT382" t="s">
        <v>9</v>
      </c>
    </row>
    <row r="383" spans="2:46" ht="15" customHeight="1" x14ac:dyDescent="0.35">
      <c r="B383" s="362">
        <v>852</v>
      </c>
      <c r="C383" s="362" t="s">
        <v>2447</v>
      </c>
      <c r="D383" s="362" t="s">
        <v>2</v>
      </c>
      <c r="E383" s="368">
        <v>45191</v>
      </c>
      <c r="F383" s="368"/>
      <c r="G383" s="368"/>
      <c r="H383" s="368"/>
      <c r="I383" s="362" t="s">
        <v>65</v>
      </c>
      <c r="J383" s="362" t="s">
        <v>2344</v>
      </c>
      <c r="K383" s="361" t="s">
        <v>2448</v>
      </c>
      <c r="L383" s="362"/>
      <c r="M383" s="362" t="s">
        <v>186</v>
      </c>
      <c r="N383" s="362" t="s">
        <v>9</v>
      </c>
      <c r="O383" s="362"/>
      <c r="P383" s="362" t="s">
        <v>90</v>
      </c>
      <c r="Q383" s="362" t="s">
        <v>90</v>
      </c>
      <c r="R383" s="362"/>
      <c r="S383" s="361" t="s">
        <v>90</v>
      </c>
      <c r="T383" s="362"/>
      <c r="U383" s="362"/>
      <c r="V383" s="362" t="s">
        <v>202</v>
      </c>
      <c r="W383" s="362"/>
      <c r="X383" s="362" t="s">
        <v>9</v>
      </c>
      <c r="Y383" s="362" t="s">
        <v>9</v>
      </c>
      <c r="Z383" s="362" t="s">
        <v>90</v>
      </c>
      <c r="AA383" s="366" t="s">
        <v>90</v>
      </c>
      <c r="AB383" s="362" t="s">
        <v>90</v>
      </c>
      <c r="AC383" s="362"/>
      <c r="AD383" s="362"/>
      <c r="AE383" s="362"/>
      <c r="AF383" s="362"/>
      <c r="AG383" s="362"/>
      <c r="AH383" s="362"/>
      <c r="AI383" s="362" t="s">
        <v>7032</v>
      </c>
      <c r="AJ383" s="362" t="s">
        <v>19</v>
      </c>
      <c r="AK383" s="362" t="s">
        <v>40</v>
      </c>
      <c r="AL383" s="362"/>
      <c r="AM383" s="362"/>
      <c r="AN383" s="362"/>
      <c r="AO383" s="362"/>
      <c r="AP383" s="361" t="e">
        <v>#N/A</v>
      </c>
      <c r="AR383">
        <v>1</v>
      </c>
      <c r="AS383" t="s">
        <v>9</v>
      </c>
      <c r="AT383" t="s">
        <v>9</v>
      </c>
    </row>
    <row r="384" spans="2:46" ht="15" customHeight="1" x14ac:dyDescent="0.35">
      <c r="B384" s="362">
        <v>853</v>
      </c>
      <c r="C384" s="362" t="s">
        <v>2449</v>
      </c>
      <c r="D384" s="362" t="s">
        <v>2</v>
      </c>
      <c r="E384" s="368">
        <v>45191</v>
      </c>
      <c r="F384" s="368"/>
      <c r="G384" s="368"/>
      <c r="H384" s="368"/>
      <c r="I384" s="362" t="s">
        <v>65</v>
      </c>
      <c r="J384" s="362" t="s">
        <v>2375</v>
      </c>
      <c r="K384" s="361" t="s">
        <v>2450</v>
      </c>
      <c r="L384" s="362"/>
      <c r="M384" s="362" t="s">
        <v>186</v>
      </c>
      <c r="N384" s="362" t="s">
        <v>9</v>
      </c>
      <c r="O384" s="362"/>
      <c r="P384" s="362" t="s">
        <v>90</v>
      </c>
      <c r="Q384" s="362" t="s">
        <v>90</v>
      </c>
      <c r="R384" s="362"/>
      <c r="S384" s="361" t="s">
        <v>90</v>
      </c>
      <c r="T384" s="362"/>
      <c r="U384" s="362"/>
      <c r="V384" s="362" t="s">
        <v>202</v>
      </c>
      <c r="W384" s="362"/>
      <c r="X384" s="362" t="s">
        <v>9</v>
      </c>
      <c r="Y384" s="362" t="s">
        <v>9</v>
      </c>
      <c r="Z384" s="362" t="s">
        <v>90</v>
      </c>
      <c r="AA384" s="366" t="s">
        <v>90</v>
      </c>
      <c r="AB384" s="362" t="s">
        <v>90</v>
      </c>
      <c r="AC384" s="362"/>
      <c r="AD384" s="362"/>
      <c r="AE384" s="362"/>
      <c r="AF384" s="362"/>
      <c r="AG384" s="362"/>
      <c r="AH384" s="362"/>
      <c r="AI384" s="362" t="s">
        <v>7032</v>
      </c>
      <c r="AJ384" s="362" t="s">
        <v>19</v>
      </c>
      <c r="AK384" s="362" t="s">
        <v>40</v>
      </c>
      <c r="AL384" s="362"/>
      <c r="AM384" s="362"/>
      <c r="AN384" s="362"/>
      <c r="AO384" s="362"/>
      <c r="AP384" s="361" t="e">
        <v>#N/A</v>
      </c>
      <c r="AR384">
        <v>1</v>
      </c>
      <c r="AS384" t="s">
        <v>9</v>
      </c>
      <c r="AT384" t="s">
        <v>9</v>
      </c>
    </row>
    <row r="385" spans="2:46" ht="15" customHeight="1" x14ac:dyDescent="0.35">
      <c r="B385" s="362">
        <v>854</v>
      </c>
      <c r="C385" s="362" t="s">
        <v>2451</v>
      </c>
      <c r="D385" s="362" t="s">
        <v>2</v>
      </c>
      <c r="E385" s="368">
        <v>45191</v>
      </c>
      <c r="F385" s="368"/>
      <c r="G385" s="368"/>
      <c r="H385" s="368"/>
      <c r="I385" s="362" t="s">
        <v>65</v>
      </c>
      <c r="J385" s="362" t="s">
        <v>2344</v>
      </c>
      <c r="K385" s="361" t="s">
        <v>2452</v>
      </c>
      <c r="L385" s="362"/>
      <c r="M385" s="362" t="s">
        <v>186</v>
      </c>
      <c r="N385" s="362" t="s">
        <v>9</v>
      </c>
      <c r="O385" s="362"/>
      <c r="P385" s="362" t="s">
        <v>90</v>
      </c>
      <c r="Q385" s="362" t="s">
        <v>90</v>
      </c>
      <c r="R385" s="362"/>
      <c r="S385" s="361" t="s">
        <v>90</v>
      </c>
      <c r="T385" s="362"/>
      <c r="U385" s="362"/>
      <c r="V385" s="362" t="s">
        <v>202</v>
      </c>
      <c r="W385" s="362"/>
      <c r="X385" s="362" t="s">
        <v>9</v>
      </c>
      <c r="Y385" s="362" t="s">
        <v>9</v>
      </c>
      <c r="Z385" s="362" t="s">
        <v>90</v>
      </c>
      <c r="AA385" s="366" t="s">
        <v>90</v>
      </c>
      <c r="AB385" s="362" t="s">
        <v>90</v>
      </c>
      <c r="AC385" s="362"/>
      <c r="AD385" s="362"/>
      <c r="AE385" s="362"/>
      <c r="AF385" s="362"/>
      <c r="AG385" s="362"/>
      <c r="AH385" s="362"/>
      <c r="AI385" s="362" t="s">
        <v>7032</v>
      </c>
      <c r="AJ385" s="362" t="s">
        <v>19</v>
      </c>
      <c r="AK385" s="362" t="s">
        <v>40</v>
      </c>
      <c r="AL385" s="362"/>
      <c r="AM385" s="362"/>
      <c r="AN385" s="362"/>
      <c r="AO385" s="362"/>
      <c r="AP385" s="361" t="e">
        <v>#N/A</v>
      </c>
      <c r="AR385">
        <v>1</v>
      </c>
      <c r="AS385" t="s">
        <v>9</v>
      </c>
      <c r="AT385" t="s">
        <v>9</v>
      </c>
    </row>
    <row r="386" spans="2:46" ht="15" customHeight="1" x14ac:dyDescent="0.35">
      <c r="B386" s="362">
        <v>855</v>
      </c>
      <c r="C386" s="362" t="s">
        <v>2453</v>
      </c>
      <c r="D386" s="362" t="s">
        <v>2</v>
      </c>
      <c r="E386" s="368">
        <v>45191</v>
      </c>
      <c r="F386" s="368"/>
      <c r="G386" s="368"/>
      <c r="H386" s="368"/>
      <c r="I386" s="362" t="s">
        <v>65</v>
      </c>
      <c r="J386" s="362" t="s">
        <v>2344</v>
      </c>
      <c r="K386" s="361" t="s">
        <v>2454</v>
      </c>
      <c r="L386" s="362"/>
      <c r="M386" s="362" t="s">
        <v>1689</v>
      </c>
      <c r="N386" s="362" t="s">
        <v>9</v>
      </c>
      <c r="O386" s="362"/>
      <c r="P386" s="362" t="s">
        <v>90</v>
      </c>
      <c r="Q386" s="362" t="s">
        <v>90</v>
      </c>
      <c r="R386" s="362"/>
      <c r="S386" s="361" t="s">
        <v>90</v>
      </c>
      <c r="T386" s="362"/>
      <c r="U386" s="362"/>
      <c r="V386" s="362" t="s">
        <v>202</v>
      </c>
      <c r="W386" s="362"/>
      <c r="X386" s="362" t="s">
        <v>9</v>
      </c>
      <c r="Y386" s="362" t="s">
        <v>9</v>
      </c>
      <c r="Z386" s="362" t="s">
        <v>90</v>
      </c>
      <c r="AA386" s="366" t="s">
        <v>90</v>
      </c>
      <c r="AB386" s="362" t="s">
        <v>90</v>
      </c>
      <c r="AC386" s="362"/>
      <c r="AD386" s="362"/>
      <c r="AE386" s="362"/>
      <c r="AF386" s="362"/>
      <c r="AG386" s="362"/>
      <c r="AH386" s="362"/>
      <c r="AI386" s="362" t="s">
        <v>7032</v>
      </c>
      <c r="AJ386" s="362" t="s">
        <v>19</v>
      </c>
      <c r="AK386" s="362" t="s">
        <v>40</v>
      </c>
      <c r="AL386" s="362"/>
      <c r="AM386" s="362"/>
      <c r="AN386" s="362"/>
      <c r="AO386" s="362"/>
      <c r="AP386" s="361" t="e">
        <v>#N/A</v>
      </c>
      <c r="AR386">
        <v>1</v>
      </c>
      <c r="AS386" t="s">
        <v>9</v>
      </c>
      <c r="AT386" t="s">
        <v>9</v>
      </c>
    </row>
    <row r="387" spans="2:46" ht="15" customHeight="1" x14ac:dyDescent="0.35">
      <c r="B387" s="362">
        <v>856</v>
      </c>
      <c r="C387" s="362" t="s">
        <v>2455</v>
      </c>
      <c r="D387" s="362" t="s">
        <v>2</v>
      </c>
      <c r="E387" s="368">
        <v>45191</v>
      </c>
      <c r="F387" s="368"/>
      <c r="G387" s="368"/>
      <c r="H387" s="368"/>
      <c r="I387" s="362" t="s">
        <v>65</v>
      </c>
      <c r="J387" s="362" t="s">
        <v>2344</v>
      </c>
      <c r="K387" s="361" t="s">
        <v>2456</v>
      </c>
      <c r="L387" s="362"/>
      <c r="M387" s="362" t="s">
        <v>1689</v>
      </c>
      <c r="N387" s="362" t="s">
        <v>9</v>
      </c>
      <c r="O387" s="362"/>
      <c r="P387" s="362" t="s">
        <v>90</v>
      </c>
      <c r="Q387" s="362" t="s">
        <v>90</v>
      </c>
      <c r="R387" s="362"/>
      <c r="S387" s="361" t="s">
        <v>90</v>
      </c>
      <c r="T387" s="362"/>
      <c r="U387" s="362"/>
      <c r="V387" s="362" t="s">
        <v>202</v>
      </c>
      <c r="W387" s="362"/>
      <c r="X387" s="362" t="s">
        <v>9</v>
      </c>
      <c r="Y387" s="362" t="s">
        <v>9</v>
      </c>
      <c r="Z387" s="362" t="s">
        <v>90</v>
      </c>
      <c r="AA387" s="366" t="s">
        <v>90</v>
      </c>
      <c r="AB387" s="362" t="s">
        <v>90</v>
      </c>
      <c r="AC387" s="362"/>
      <c r="AD387" s="362"/>
      <c r="AE387" s="362"/>
      <c r="AF387" s="362"/>
      <c r="AG387" s="362"/>
      <c r="AH387" s="362"/>
      <c r="AI387" s="362" t="s">
        <v>7032</v>
      </c>
      <c r="AJ387" s="362" t="s">
        <v>19</v>
      </c>
      <c r="AK387" s="362" t="s">
        <v>40</v>
      </c>
      <c r="AL387" s="362"/>
      <c r="AM387" s="362"/>
      <c r="AN387" s="362"/>
      <c r="AO387" s="362"/>
      <c r="AP387" s="361" t="e">
        <v>#N/A</v>
      </c>
      <c r="AR387">
        <v>1</v>
      </c>
      <c r="AS387" t="s">
        <v>9</v>
      </c>
      <c r="AT387" t="s">
        <v>9</v>
      </c>
    </row>
    <row r="388" spans="2:46" ht="15" customHeight="1" x14ac:dyDescent="0.35">
      <c r="B388" s="362">
        <v>857</v>
      </c>
      <c r="C388" s="362" t="s">
        <v>2457</v>
      </c>
      <c r="D388" s="362" t="s">
        <v>2</v>
      </c>
      <c r="E388" s="368">
        <v>45191</v>
      </c>
      <c r="F388" s="368"/>
      <c r="G388" s="368"/>
      <c r="H388" s="368"/>
      <c r="I388" s="362" t="s">
        <v>30</v>
      </c>
      <c r="J388" s="362" t="s">
        <v>2419</v>
      </c>
      <c r="K388" s="361" t="s">
        <v>2458</v>
      </c>
      <c r="L388" s="361"/>
      <c r="M388" s="362" t="s">
        <v>1689</v>
      </c>
      <c r="N388" s="362" t="s">
        <v>9</v>
      </c>
      <c r="O388" s="362"/>
      <c r="P388" s="362" t="s">
        <v>90</v>
      </c>
      <c r="Q388" s="362" t="s">
        <v>90</v>
      </c>
      <c r="R388" s="362"/>
      <c r="S388" s="361" t="s">
        <v>2101</v>
      </c>
      <c r="T388" s="361"/>
      <c r="U388" s="361"/>
      <c r="V388" s="362" t="s">
        <v>125</v>
      </c>
      <c r="W388" s="362"/>
      <c r="X388" s="362" t="s">
        <v>9</v>
      </c>
      <c r="Y388" s="362" t="s">
        <v>9</v>
      </c>
      <c r="Z388" s="362" t="s">
        <v>90</v>
      </c>
      <c r="AA388" s="366" t="s">
        <v>90</v>
      </c>
      <c r="AB388" s="362" t="s">
        <v>90</v>
      </c>
      <c r="AC388" s="362"/>
      <c r="AD388" s="362"/>
      <c r="AE388" s="362"/>
      <c r="AF388" s="362"/>
      <c r="AG388" s="362"/>
      <c r="AH388" s="362"/>
      <c r="AI388" s="362" t="s">
        <v>7038</v>
      </c>
      <c r="AJ388" s="362" t="s">
        <v>30</v>
      </c>
      <c r="AK388" s="362" t="s">
        <v>40</v>
      </c>
      <c r="AL388" s="362"/>
      <c r="AM388" s="362"/>
      <c r="AN388" s="362"/>
      <c r="AO388" s="362"/>
      <c r="AP388" s="361"/>
      <c r="AR388">
        <v>1</v>
      </c>
      <c r="AS388" t="s">
        <v>9</v>
      </c>
      <c r="AT388" t="s">
        <v>9</v>
      </c>
    </row>
    <row r="389" spans="2:46" ht="15" customHeight="1" x14ac:dyDescent="0.35">
      <c r="B389" s="362">
        <v>858</v>
      </c>
      <c r="C389" s="362" t="s">
        <v>2459</v>
      </c>
      <c r="D389" s="362" t="s">
        <v>2</v>
      </c>
      <c r="E389" s="368">
        <v>45191</v>
      </c>
      <c r="F389" s="368"/>
      <c r="G389" s="368"/>
      <c r="H389" s="368"/>
      <c r="I389" s="362" t="s">
        <v>30</v>
      </c>
      <c r="J389" s="362" t="s">
        <v>1835</v>
      </c>
      <c r="K389" s="361" t="s">
        <v>2460</v>
      </c>
      <c r="L389" s="361"/>
      <c r="M389" s="362" t="s">
        <v>1689</v>
      </c>
      <c r="N389" s="362" t="s">
        <v>9</v>
      </c>
      <c r="O389" s="362"/>
      <c r="P389" s="362" t="s">
        <v>90</v>
      </c>
      <c r="Q389" s="362" t="s">
        <v>90</v>
      </c>
      <c r="R389" s="362"/>
      <c r="S389" s="361" t="s">
        <v>2101</v>
      </c>
      <c r="T389" s="361"/>
      <c r="U389" s="361"/>
      <c r="V389" s="362" t="s">
        <v>125</v>
      </c>
      <c r="W389" s="362"/>
      <c r="X389" s="362" t="s">
        <v>9</v>
      </c>
      <c r="Y389" s="362" t="s">
        <v>9</v>
      </c>
      <c r="Z389" s="362" t="s">
        <v>90</v>
      </c>
      <c r="AA389" s="366" t="s">
        <v>90</v>
      </c>
      <c r="AB389" s="362" t="s">
        <v>90</v>
      </c>
      <c r="AC389" s="362"/>
      <c r="AD389" s="362"/>
      <c r="AE389" s="362"/>
      <c r="AF389" s="362"/>
      <c r="AG389" s="362"/>
      <c r="AH389" s="362"/>
      <c r="AI389" s="362" t="s">
        <v>7038</v>
      </c>
      <c r="AJ389" s="362" t="s">
        <v>30</v>
      </c>
      <c r="AK389" s="362" t="s">
        <v>40</v>
      </c>
      <c r="AL389" s="362"/>
      <c r="AM389" s="362"/>
      <c r="AN389" s="362"/>
      <c r="AO389" s="362"/>
      <c r="AP389" s="361"/>
      <c r="AR389">
        <v>1</v>
      </c>
      <c r="AS389" t="s">
        <v>9</v>
      </c>
      <c r="AT389" t="s">
        <v>9</v>
      </c>
    </row>
    <row r="390" spans="2:46" ht="15" customHeight="1" x14ac:dyDescent="0.35">
      <c r="B390" s="362">
        <v>859</v>
      </c>
      <c r="C390" s="362" t="s">
        <v>2461</v>
      </c>
      <c r="D390" s="362" t="s">
        <v>2</v>
      </c>
      <c r="E390" s="368">
        <v>45191</v>
      </c>
      <c r="F390" s="368"/>
      <c r="G390" s="368"/>
      <c r="H390" s="368"/>
      <c r="I390" s="362" t="s">
        <v>65</v>
      </c>
      <c r="J390" s="362" t="s">
        <v>184</v>
      </c>
      <c r="K390" s="361" t="s">
        <v>2462</v>
      </c>
      <c r="L390" s="362"/>
      <c r="M390" s="362" t="s">
        <v>186</v>
      </c>
      <c r="N390" s="362" t="s">
        <v>9</v>
      </c>
      <c r="O390" s="362"/>
      <c r="P390" s="362" t="s">
        <v>90</v>
      </c>
      <c r="Q390" s="362" t="s">
        <v>90</v>
      </c>
      <c r="R390" s="362"/>
      <c r="S390" s="361" t="s">
        <v>90</v>
      </c>
      <c r="T390" s="362"/>
      <c r="U390" s="362"/>
      <c r="V390" s="362" t="s">
        <v>202</v>
      </c>
      <c r="W390" s="362"/>
      <c r="X390" s="362" t="s">
        <v>9</v>
      </c>
      <c r="Y390" s="362" t="s">
        <v>9</v>
      </c>
      <c r="Z390" s="362" t="s">
        <v>90</v>
      </c>
      <c r="AA390" s="366" t="s">
        <v>90</v>
      </c>
      <c r="AB390" s="362" t="s">
        <v>90</v>
      </c>
      <c r="AC390" s="362"/>
      <c r="AD390" s="362"/>
      <c r="AE390" s="362"/>
      <c r="AF390" s="362"/>
      <c r="AG390" s="362"/>
      <c r="AH390" s="362"/>
      <c r="AI390" s="362" t="s">
        <v>7032</v>
      </c>
      <c r="AJ390" s="362" t="s">
        <v>19</v>
      </c>
      <c r="AK390" s="362" t="s">
        <v>40</v>
      </c>
      <c r="AL390" s="362"/>
      <c r="AM390" s="362"/>
      <c r="AN390" s="362"/>
      <c r="AO390" s="362"/>
      <c r="AP390" s="361" t="e">
        <v>#N/A</v>
      </c>
      <c r="AR390">
        <v>1</v>
      </c>
      <c r="AS390" t="s">
        <v>9</v>
      </c>
      <c r="AT390" t="s">
        <v>9</v>
      </c>
    </row>
    <row r="391" spans="2:46" ht="15" customHeight="1" x14ac:dyDescent="0.35">
      <c r="B391" s="362">
        <v>860</v>
      </c>
      <c r="C391" s="362" t="s">
        <v>2463</v>
      </c>
      <c r="D391" s="362" t="s">
        <v>2</v>
      </c>
      <c r="E391" s="368">
        <v>45191</v>
      </c>
      <c r="F391" s="368"/>
      <c r="G391" s="368"/>
      <c r="H391" s="368"/>
      <c r="I391" s="362" t="s">
        <v>65</v>
      </c>
      <c r="J391" s="362" t="s">
        <v>2344</v>
      </c>
      <c r="K391" s="361" t="s">
        <v>2464</v>
      </c>
      <c r="L391" s="362"/>
      <c r="M391" s="362" t="s">
        <v>186</v>
      </c>
      <c r="N391" s="362" t="s">
        <v>9</v>
      </c>
      <c r="O391" s="362"/>
      <c r="P391" s="362" t="s">
        <v>90</v>
      </c>
      <c r="Q391" s="362" t="s">
        <v>90</v>
      </c>
      <c r="R391" s="362"/>
      <c r="S391" s="361" t="s">
        <v>90</v>
      </c>
      <c r="T391" s="362"/>
      <c r="U391" s="362"/>
      <c r="V391" s="362" t="s">
        <v>202</v>
      </c>
      <c r="W391" s="362"/>
      <c r="X391" s="362" t="s">
        <v>9</v>
      </c>
      <c r="Y391" s="362" t="s">
        <v>9</v>
      </c>
      <c r="Z391" s="362" t="s">
        <v>90</v>
      </c>
      <c r="AA391" s="366" t="s">
        <v>90</v>
      </c>
      <c r="AB391" s="362" t="s">
        <v>90</v>
      </c>
      <c r="AC391" s="362"/>
      <c r="AD391" s="362"/>
      <c r="AE391" s="362"/>
      <c r="AF391" s="362"/>
      <c r="AG391" s="362"/>
      <c r="AH391" s="362"/>
      <c r="AI391" s="362" t="s">
        <v>7032</v>
      </c>
      <c r="AJ391" s="362" t="s">
        <v>19</v>
      </c>
      <c r="AK391" s="362" t="s">
        <v>40</v>
      </c>
      <c r="AL391" s="362"/>
      <c r="AM391" s="362"/>
      <c r="AN391" s="362"/>
      <c r="AO391" s="362"/>
      <c r="AP391" s="361" t="e">
        <v>#N/A</v>
      </c>
      <c r="AR391">
        <v>1</v>
      </c>
      <c r="AS391" t="s">
        <v>9</v>
      </c>
      <c r="AT391" t="s">
        <v>9</v>
      </c>
    </row>
    <row r="392" spans="2:46" ht="15" customHeight="1" x14ac:dyDescent="0.35">
      <c r="B392" s="362">
        <v>861</v>
      </c>
      <c r="C392" s="362" t="s">
        <v>2465</v>
      </c>
      <c r="D392" s="362" t="s">
        <v>2</v>
      </c>
      <c r="E392" s="368">
        <v>45191</v>
      </c>
      <c r="F392" s="368"/>
      <c r="G392" s="368"/>
      <c r="H392" s="368"/>
      <c r="I392" s="362" t="s">
        <v>65</v>
      </c>
      <c r="J392" s="362" t="s">
        <v>2305</v>
      </c>
      <c r="K392" s="361" t="s">
        <v>2466</v>
      </c>
      <c r="L392" s="362"/>
      <c r="M392" s="362" t="s">
        <v>186</v>
      </c>
      <c r="N392" s="362" t="s">
        <v>9</v>
      </c>
      <c r="O392" s="362"/>
      <c r="P392" s="362" t="s">
        <v>90</v>
      </c>
      <c r="Q392" s="362" t="s">
        <v>90</v>
      </c>
      <c r="R392" s="362"/>
      <c r="S392" s="361" t="s">
        <v>90</v>
      </c>
      <c r="T392" s="362"/>
      <c r="U392" s="362"/>
      <c r="V392" s="362" t="s">
        <v>202</v>
      </c>
      <c r="W392" s="362"/>
      <c r="X392" s="362" t="s">
        <v>9</v>
      </c>
      <c r="Y392" s="362" t="s">
        <v>9</v>
      </c>
      <c r="Z392" s="362" t="s">
        <v>90</v>
      </c>
      <c r="AA392" s="366" t="s">
        <v>90</v>
      </c>
      <c r="AB392" s="362" t="s">
        <v>90</v>
      </c>
      <c r="AC392" s="362"/>
      <c r="AD392" s="362"/>
      <c r="AE392" s="362"/>
      <c r="AF392" s="362"/>
      <c r="AG392" s="362"/>
      <c r="AH392" s="362"/>
      <c r="AI392" s="362" t="s">
        <v>7032</v>
      </c>
      <c r="AJ392" s="362" t="s">
        <v>19</v>
      </c>
      <c r="AK392" s="362" t="s">
        <v>40</v>
      </c>
      <c r="AL392" s="362"/>
      <c r="AM392" s="362"/>
      <c r="AN392" s="362"/>
      <c r="AO392" s="362"/>
      <c r="AP392" s="361" t="e">
        <v>#N/A</v>
      </c>
      <c r="AR392">
        <v>1</v>
      </c>
      <c r="AS392" t="s">
        <v>9</v>
      </c>
      <c r="AT392" t="s">
        <v>9</v>
      </c>
    </row>
    <row r="393" spans="2:46" ht="15" customHeight="1" x14ac:dyDescent="0.35">
      <c r="B393" s="362">
        <v>862</v>
      </c>
      <c r="C393" s="362" t="s">
        <v>2467</v>
      </c>
      <c r="D393" s="362" t="s">
        <v>2</v>
      </c>
      <c r="E393" s="368">
        <v>44963</v>
      </c>
      <c r="F393" s="368" t="s">
        <v>1278</v>
      </c>
      <c r="G393" s="368"/>
      <c r="H393" s="368"/>
      <c r="I393" s="362" t="s">
        <v>73</v>
      </c>
      <c r="J393" s="362" t="s">
        <v>1546</v>
      </c>
      <c r="K393" s="361" t="s">
        <v>2468</v>
      </c>
      <c r="L393" s="362"/>
      <c r="M393" s="362" t="s">
        <v>186</v>
      </c>
      <c r="N393" s="362" t="s">
        <v>51</v>
      </c>
      <c r="O393" s="362"/>
      <c r="P393" s="362" t="s">
        <v>1398</v>
      </c>
      <c r="Q393" s="362" t="s">
        <v>90</v>
      </c>
      <c r="R393" s="362"/>
      <c r="S393" s="361" t="s">
        <v>2469</v>
      </c>
      <c r="T393" s="362"/>
      <c r="U393" s="362"/>
      <c r="V393" s="362" t="s">
        <v>1271</v>
      </c>
      <c r="W393" s="362"/>
      <c r="X393" s="362"/>
      <c r="Y393" s="362" t="s">
        <v>45</v>
      </c>
      <c r="Z393" s="362" t="s">
        <v>90</v>
      </c>
      <c r="AA393" s="366" t="s">
        <v>90</v>
      </c>
      <c r="AB393" s="362" t="s">
        <v>90</v>
      </c>
      <c r="AC393" s="362"/>
      <c r="AD393" s="362"/>
      <c r="AE393" s="362"/>
      <c r="AF393" s="362"/>
      <c r="AG393" s="362"/>
      <c r="AH393" s="362"/>
      <c r="AI393" s="362" t="s">
        <v>7025</v>
      </c>
      <c r="AJ393" s="362" t="s">
        <v>13</v>
      </c>
      <c r="AK393" s="362" t="s">
        <v>39</v>
      </c>
      <c r="AL393" s="362"/>
      <c r="AM393" s="362"/>
      <c r="AN393" s="362" t="s">
        <v>1299</v>
      </c>
      <c r="AO393" s="368">
        <v>45919</v>
      </c>
      <c r="AP393" s="361" t="s">
        <v>680</v>
      </c>
      <c r="AR393">
        <v>1</v>
      </c>
      <c r="AS393" t="s">
        <v>539</v>
      </c>
      <c r="AT393" t="s">
        <v>5840</v>
      </c>
    </row>
    <row r="394" spans="2:46" ht="15" customHeight="1" x14ac:dyDescent="0.35">
      <c r="B394" s="362">
        <v>863</v>
      </c>
      <c r="C394" s="362" t="s">
        <v>2470</v>
      </c>
      <c r="D394" s="362" t="s">
        <v>2</v>
      </c>
      <c r="E394" s="368">
        <v>45064</v>
      </c>
      <c r="F394" s="368"/>
      <c r="G394" s="368"/>
      <c r="H394" s="368"/>
      <c r="I394" s="362" t="s">
        <v>65</v>
      </c>
      <c r="J394" s="362" t="s">
        <v>2315</v>
      </c>
      <c r="K394" s="361" t="s">
        <v>2471</v>
      </c>
      <c r="L394" s="362"/>
      <c r="M394" s="362" t="s">
        <v>186</v>
      </c>
      <c r="N394" s="362" t="s">
        <v>9</v>
      </c>
      <c r="O394" s="362"/>
      <c r="P394" s="362" t="s">
        <v>1398</v>
      </c>
      <c r="Q394" s="362" t="s">
        <v>90</v>
      </c>
      <c r="R394" s="362"/>
      <c r="S394" s="361" t="s">
        <v>90</v>
      </c>
      <c r="T394" s="362"/>
      <c r="U394" s="362"/>
      <c r="V394" s="362" t="s">
        <v>202</v>
      </c>
      <c r="W394" s="362"/>
      <c r="X394" s="362" t="s">
        <v>9</v>
      </c>
      <c r="Y394" s="362" t="s">
        <v>9</v>
      </c>
      <c r="Z394" s="362" t="s">
        <v>90</v>
      </c>
      <c r="AA394" s="366" t="s">
        <v>90</v>
      </c>
      <c r="AB394" s="362" t="s">
        <v>90</v>
      </c>
      <c r="AC394" s="362"/>
      <c r="AD394" s="362"/>
      <c r="AE394" s="362"/>
      <c r="AF394" s="362"/>
      <c r="AG394" s="362"/>
      <c r="AH394" s="362"/>
      <c r="AI394" s="362" t="s">
        <v>7032</v>
      </c>
      <c r="AJ394" s="362" t="s">
        <v>19</v>
      </c>
      <c r="AK394" s="362" t="s">
        <v>40</v>
      </c>
      <c r="AL394" s="362"/>
      <c r="AM394" s="362"/>
      <c r="AN394" s="362"/>
      <c r="AO394" s="362"/>
      <c r="AP394" s="361" t="e">
        <v>#N/A</v>
      </c>
      <c r="AR394">
        <v>1</v>
      </c>
      <c r="AS394" t="s">
        <v>9</v>
      </c>
      <c r="AT394" t="s">
        <v>9</v>
      </c>
    </row>
    <row r="395" spans="2:46" ht="15" customHeight="1" x14ac:dyDescent="0.35">
      <c r="B395" s="362">
        <v>864</v>
      </c>
      <c r="C395" s="362" t="s">
        <v>2472</v>
      </c>
      <c r="D395" s="362" t="s">
        <v>2</v>
      </c>
      <c r="E395" s="368">
        <v>45191</v>
      </c>
      <c r="F395" s="368"/>
      <c r="G395" s="368"/>
      <c r="H395" s="368"/>
      <c r="I395" s="362" t="s">
        <v>65</v>
      </c>
      <c r="J395" s="362" t="s">
        <v>2305</v>
      </c>
      <c r="K395" s="361" t="s">
        <v>2473</v>
      </c>
      <c r="L395" s="362"/>
      <c r="M395" s="362" t="s">
        <v>186</v>
      </c>
      <c r="N395" s="362" t="s">
        <v>9</v>
      </c>
      <c r="O395" s="362"/>
      <c r="P395" s="362" t="s">
        <v>90</v>
      </c>
      <c r="Q395" s="362" t="s">
        <v>90</v>
      </c>
      <c r="R395" s="362"/>
      <c r="S395" s="361" t="s">
        <v>90</v>
      </c>
      <c r="T395" s="362"/>
      <c r="U395" s="362"/>
      <c r="V395" s="362" t="s">
        <v>202</v>
      </c>
      <c r="W395" s="362"/>
      <c r="X395" s="362" t="s">
        <v>9</v>
      </c>
      <c r="Y395" s="362" t="s">
        <v>9</v>
      </c>
      <c r="Z395" s="362" t="s">
        <v>90</v>
      </c>
      <c r="AA395" s="366" t="s">
        <v>90</v>
      </c>
      <c r="AB395" s="362" t="s">
        <v>90</v>
      </c>
      <c r="AC395" s="362"/>
      <c r="AD395" s="362"/>
      <c r="AE395" s="362"/>
      <c r="AF395" s="362"/>
      <c r="AG395" s="362"/>
      <c r="AH395" s="362"/>
      <c r="AI395" s="362" t="s">
        <v>7032</v>
      </c>
      <c r="AJ395" s="362" t="s">
        <v>19</v>
      </c>
      <c r="AK395" s="362" t="s">
        <v>40</v>
      </c>
      <c r="AL395" s="362"/>
      <c r="AM395" s="362"/>
      <c r="AN395" s="362"/>
      <c r="AO395" s="362"/>
      <c r="AP395" s="361" t="e">
        <v>#N/A</v>
      </c>
      <c r="AR395">
        <v>1</v>
      </c>
      <c r="AS395" t="s">
        <v>9</v>
      </c>
      <c r="AT395" t="s">
        <v>9</v>
      </c>
    </row>
    <row r="396" spans="2:46" ht="15" customHeight="1" x14ac:dyDescent="0.35">
      <c r="B396" s="362">
        <v>865</v>
      </c>
      <c r="C396" s="362" t="s">
        <v>2474</v>
      </c>
      <c r="D396" s="362" t="s">
        <v>2</v>
      </c>
      <c r="E396" s="368">
        <v>45191</v>
      </c>
      <c r="F396" s="368"/>
      <c r="G396" s="368"/>
      <c r="H396" s="368"/>
      <c r="I396" s="362" t="s">
        <v>65</v>
      </c>
      <c r="J396" s="362" t="s">
        <v>1835</v>
      </c>
      <c r="K396" s="361" t="s">
        <v>2475</v>
      </c>
      <c r="L396" s="362"/>
      <c r="M396" s="362" t="s">
        <v>186</v>
      </c>
      <c r="N396" s="362" t="s">
        <v>9</v>
      </c>
      <c r="O396" s="362"/>
      <c r="P396" s="362" t="s">
        <v>90</v>
      </c>
      <c r="Q396" s="362" t="s">
        <v>90</v>
      </c>
      <c r="R396" s="362"/>
      <c r="S396" s="361" t="s">
        <v>90</v>
      </c>
      <c r="T396" s="362"/>
      <c r="U396" s="362"/>
      <c r="V396" s="362" t="s">
        <v>202</v>
      </c>
      <c r="W396" s="362"/>
      <c r="X396" s="362" t="s">
        <v>9</v>
      </c>
      <c r="Y396" s="362" t="s">
        <v>9</v>
      </c>
      <c r="Z396" s="362" t="s">
        <v>90</v>
      </c>
      <c r="AA396" s="366" t="s">
        <v>90</v>
      </c>
      <c r="AB396" s="362" t="s">
        <v>90</v>
      </c>
      <c r="AC396" s="362"/>
      <c r="AD396" s="362"/>
      <c r="AE396" s="362"/>
      <c r="AF396" s="362"/>
      <c r="AG396" s="362"/>
      <c r="AH396" s="362"/>
      <c r="AI396" s="362" t="s">
        <v>7032</v>
      </c>
      <c r="AJ396" s="362" t="s">
        <v>19</v>
      </c>
      <c r="AK396" s="362" t="s">
        <v>40</v>
      </c>
      <c r="AL396" s="362"/>
      <c r="AM396" s="362"/>
      <c r="AN396" s="362"/>
      <c r="AO396" s="362"/>
      <c r="AP396" s="361" t="e">
        <v>#N/A</v>
      </c>
      <c r="AR396">
        <v>1</v>
      </c>
      <c r="AS396" t="s">
        <v>9</v>
      </c>
      <c r="AT396" t="s">
        <v>9</v>
      </c>
    </row>
    <row r="397" spans="2:46" ht="15" customHeight="1" x14ac:dyDescent="0.35">
      <c r="B397" s="362">
        <v>866</v>
      </c>
      <c r="C397" s="362" t="s">
        <v>2476</v>
      </c>
      <c r="D397" s="362" t="s">
        <v>2</v>
      </c>
      <c r="E397" s="368">
        <v>45191</v>
      </c>
      <c r="F397" s="368"/>
      <c r="G397" s="368"/>
      <c r="H397" s="368"/>
      <c r="I397" s="362" t="s">
        <v>65</v>
      </c>
      <c r="J397" s="362" t="s">
        <v>2344</v>
      </c>
      <c r="K397" s="361" t="s">
        <v>2477</v>
      </c>
      <c r="L397" s="362"/>
      <c r="M397" s="362" t="s">
        <v>186</v>
      </c>
      <c r="N397" s="362" t="s">
        <v>9</v>
      </c>
      <c r="O397" s="362"/>
      <c r="P397" s="362" t="s">
        <v>90</v>
      </c>
      <c r="Q397" s="362" t="s">
        <v>90</v>
      </c>
      <c r="R397" s="362"/>
      <c r="S397" s="361" t="s">
        <v>90</v>
      </c>
      <c r="T397" s="362"/>
      <c r="U397" s="362"/>
      <c r="V397" s="362" t="s">
        <v>202</v>
      </c>
      <c r="W397" s="362"/>
      <c r="X397" s="362" t="s">
        <v>9</v>
      </c>
      <c r="Y397" s="362" t="s">
        <v>9</v>
      </c>
      <c r="Z397" s="362" t="s">
        <v>90</v>
      </c>
      <c r="AA397" s="366" t="s">
        <v>90</v>
      </c>
      <c r="AB397" s="362" t="s">
        <v>90</v>
      </c>
      <c r="AC397" s="362"/>
      <c r="AD397" s="362"/>
      <c r="AE397" s="362"/>
      <c r="AF397" s="362"/>
      <c r="AG397" s="362"/>
      <c r="AH397" s="362"/>
      <c r="AI397" s="362" t="s">
        <v>7032</v>
      </c>
      <c r="AJ397" s="362" t="s">
        <v>19</v>
      </c>
      <c r="AK397" s="362" t="s">
        <v>40</v>
      </c>
      <c r="AL397" s="362"/>
      <c r="AM397" s="362"/>
      <c r="AN397" s="362"/>
      <c r="AO397" s="362"/>
      <c r="AP397" s="361" t="e">
        <v>#N/A</v>
      </c>
      <c r="AR397">
        <v>1</v>
      </c>
      <c r="AS397" t="s">
        <v>9</v>
      </c>
      <c r="AT397" t="s">
        <v>9</v>
      </c>
    </row>
    <row r="398" spans="2:46" ht="15" customHeight="1" x14ac:dyDescent="0.35">
      <c r="B398" s="362">
        <v>867</v>
      </c>
      <c r="C398" s="362" t="s">
        <v>2478</v>
      </c>
      <c r="D398" s="362" t="s">
        <v>2</v>
      </c>
      <c r="E398" s="368">
        <v>45191</v>
      </c>
      <c r="F398" s="368"/>
      <c r="G398" s="368"/>
      <c r="H398" s="368"/>
      <c r="I398" s="362" t="s">
        <v>65</v>
      </c>
      <c r="J398" s="362" t="s">
        <v>2375</v>
      </c>
      <c r="K398" s="361" t="s">
        <v>2479</v>
      </c>
      <c r="L398" s="362"/>
      <c r="M398" s="362" t="s">
        <v>186</v>
      </c>
      <c r="N398" s="362" t="s">
        <v>9</v>
      </c>
      <c r="O398" s="362"/>
      <c r="P398" s="362" t="s">
        <v>90</v>
      </c>
      <c r="Q398" s="362" t="s">
        <v>90</v>
      </c>
      <c r="R398" s="362"/>
      <c r="S398" s="361" t="s">
        <v>90</v>
      </c>
      <c r="T398" s="362"/>
      <c r="U398" s="362"/>
      <c r="V398" s="362" t="s">
        <v>202</v>
      </c>
      <c r="W398" s="362"/>
      <c r="X398" s="362" t="s">
        <v>9</v>
      </c>
      <c r="Y398" s="362" t="s">
        <v>9</v>
      </c>
      <c r="Z398" s="362" t="s">
        <v>90</v>
      </c>
      <c r="AA398" s="366" t="s">
        <v>90</v>
      </c>
      <c r="AB398" s="362" t="s">
        <v>90</v>
      </c>
      <c r="AC398" s="362"/>
      <c r="AD398" s="362"/>
      <c r="AE398" s="362"/>
      <c r="AF398" s="362"/>
      <c r="AG398" s="362"/>
      <c r="AH398" s="362"/>
      <c r="AI398" s="362" t="s">
        <v>7032</v>
      </c>
      <c r="AJ398" s="362" t="s">
        <v>19</v>
      </c>
      <c r="AK398" s="362" t="s">
        <v>40</v>
      </c>
      <c r="AL398" s="362"/>
      <c r="AM398" s="362"/>
      <c r="AN398" s="362"/>
      <c r="AO398" s="362"/>
      <c r="AP398" s="361" t="e">
        <v>#N/A</v>
      </c>
      <c r="AR398">
        <v>1</v>
      </c>
      <c r="AS398" t="s">
        <v>9</v>
      </c>
      <c r="AT398" t="s">
        <v>9</v>
      </c>
    </row>
    <row r="399" spans="2:46" ht="15" customHeight="1" x14ac:dyDescent="0.35">
      <c r="B399" s="362">
        <v>868</v>
      </c>
      <c r="C399" s="362" t="s">
        <v>2480</v>
      </c>
      <c r="D399" s="362" t="s">
        <v>2</v>
      </c>
      <c r="E399" s="368">
        <v>45191</v>
      </c>
      <c r="F399" s="368"/>
      <c r="G399" s="368"/>
      <c r="H399" s="368"/>
      <c r="I399" s="362" t="s">
        <v>65</v>
      </c>
      <c r="J399" s="362" t="s">
        <v>2344</v>
      </c>
      <c r="K399" s="361" t="s">
        <v>2481</v>
      </c>
      <c r="L399" s="362"/>
      <c r="M399" s="362" t="s">
        <v>1689</v>
      </c>
      <c r="N399" s="362" t="s">
        <v>9</v>
      </c>
      <c r="O399" s="362"/>
      <c r="P399" s="362" t="s">
        <v>90</v>
      </c>
      <c r="Q399" s="362" t="s">
        <v>90</v>
      </c>
      <c r="R399" s="362"/>
      <c r="S399" s="361" t="s">
        <v>90</v>
      </c>
      <c r="T399" s="362"/>
      <c r="U399" s="362"/>
      <c r="V399" s="362" t="s">
        <v>202</v>
      </c>
      <c r="W399" s="362"/>
      <c r="X399" s="362" t="s">
        <v>9</v>
      </c>
      <c r="Y399" s="362" t="s">
        <v>9</v>
      </c>
      <c r="Z399" s="362" t="s">
        <v>90</v>
      </c>
      <c r="AA399" s="366" t="s">
        <v>90</v>
      </c>
      <c r="AB399" s="362" t="s">
        <v>90</v>
      </c>
      <c r="AC399" s="362"/>
      <c r="AD399" s="362"/>
      <c r="AE399" s="362"/>
      <c r="AF399" s="362"/>
      <c r="AG399" s="362"/>
      <c r="AH399" s="362"/>
      <c r="AI399" s="362" t="s">
        <v>7032</v>
      </c>
      <c r="AJ399" s="362" t="s">
        <v>19</v>
      </c>
      <c r="AK399" s="362" t="s">
        <v>40</v>
      </c>
      <c r="AL399" s="362"/>
      <c r="AM399" s="362"/>
      <c r="AN399" s="362"/>
      <c r="AO399" s="362"/>
      <c r="AP399" s="361" t="e">
        <v>#N/A</v>
      </c>
      <c r="AR399">
        <v>1</v>
      </c>
      <c r="AS399" t="s">
        <v>9</v>
      </c>
      <c r="AT399" t="s">
        <v>9</v>
      </c>
    </row>
    <row r="400" spans="2:46" ht="15" customHeight="1" x14ac:dyDescent="0.35">
      <c r="B400" s="362">
        <v>869</v>
      </c>
      <c r="C400" s="362" t="s">
        <v>2482</v>
      </c>
      <c r="D400" s="362" t="s">
        <v>2</v>
      </c>
      <c r="E400" s="368">
        <v>45191</v>
      </c>
      <c r="F400" s="368"/>
      <c r="G400" s="368"/>
      <c r="H400" s="368"/>
      <c r="I400" s="362" t="s">
        <v>65</v>
      </c>
      <c r="J400" s="362" t="s">
        <v>2344</v>
      </c>
      <c r="K400" s="361" t="s">
        <v>2483</v>
      </c>
      <c r="L400" s="362"/>
      <c r="M400" s="362" t="s">
        <v>1689</v>
      </c>
      <c r="N400" s="362" t="s">
        <v>9</v>
      </c>
      <c r="O400" s="362"/>
      <c r="P400" s="362" t="s">
        <v>90</v>
      </c>
      <c r="Q400" s="362" t="s">
        <v>90</v>
      </c>
      <c r="R400" s="362"/>
      <c r="S400" s="361" t="s">
        <v>90</v>
      </c>
      <c r="T400" s="362"/>
      <c r="U400" s="362"/>
      <c r="V400" s="362" t="s">
        <v>202</v>
      </c>
      <c r="W400" s="362"/>
      <c r="X400" s="362" t="s">
        <v>9</v>
      </c>
      <c r="Y400" s="362" t="s">
        <v>9</v>
      </c>
      <c r="Z400" s="362" t="s">
        <v>90</v>
      </c>
      <c r="AA400" s="366" t="s">
        <v>90</v>
      </c>
      <c r="AB400" s="362" t="s">
        <v>90</v>
      </c>
      <c r="AC400" s="362"/>
      <c r="AD400" s="362"/>
      <c r="AE400" s="362"/>
      <c r="AF400" s="362"/>
      <c r="AG400" s="362"/>
      <c r="AH400" s="362"/>
      <c r="AI400" s="362" t="s">
        <v>7032</v>
      </c>
      <c r="AJ400" s="362" t="s">
        <v>19</v>
      </c>
      <c r="AK400" s="362" t="s">
        <v>40</v>
      </c>
      <c r="AL400" s="362"/>
      <c r="AM400" s="362"/>
      <c r="AN400" s="362"/>
      <c r="AO400" s="362"/>
      <c r="AP400" s="361" t="e">
        <v>#N/A</v>
      </c>
      <c r="AR400">
        <v>1</v>
      </c>
      <c r="AS400" t="s">
        <v>9</v>
      </c>
      <c r="AT400" t="s">
        <v>9</v>
      </c>
    </row>
    <row r="401" spans="2:46" ht="15" customHeight="1" x14ac:dyDescent="0.35">
      <c r="B401" s="362">
        <v>870</v>
      </c>
      <c r="C401" s="362" t="s">
        <v>2484</v>
      </c>
      <c r="D401" s="362" t="s">
        <v>2</v>
      </c>
      <c r="E401" s="368">
        <v>45191</v>
      </c>
      <c r="F401" s="368"/>
      <c r="G401" s="368"/>
      <c r="H401" s="368"/>
      <c r="I401" s="362" t="s">
        <v>65</v>
      </c>
      <c r="J401" s="362" t="s">
        <v>2336</v>
      </c>
      <c r="K401" s="361" t="s">
        <v>2485</v>
      </c>
      <c r="L401" s="362"/>
      <c r="M401" s="362" t="s">
        <v>1689</v>
      </c>
      <c r="N401" s="362" t="s">
        <v>9</v>
      </c>
      <c r="O401" s="362"/>
      <c r="P401" s="362" t="s">
        <v>90</v>
      </c>
      <c r="Q401" s="362" t="s">
        <v>90</v>
      </c>
      <c r="R401" s="362"/>
      <c r="S401" s="361" t="s">
        <v>90</v>
      </c>
      <c r="T401" s="362"/>
      <c r="U401" s="362"/>
      <c r="V401" s="362" t="s">
        <v>202</v>
      </c>
      <c r="W401" s="362"/>
      <c r="X401" s="362" t="s">
        <v>9</v>
      </c>
      <c r="Y401" s="362" t="s">
        <v>9</v>
      </c>
      <c r="Z401" s="362" t="s">
        <v>90</v>
      </c>
      <c r="AA401" s="366" t="s">
        <v>90</v>
      </c>
      <c r="AB401" s="362" t="s">
        <v>90</v>
      </c>
      <c r="AC401" s="362"/>
      <c r="AD401" s="362"/>
      <c r="AE401" s="362"/>
      <c r="AF401" s="362"/>
      <c r="AG401" s="362"/>
      <c r="AH401" s="362"/>
      <c r="AI401" s="362" t="s">
        <v>7032</v>
      </c>
      <c r="AJ401" s="362" t="s">
        <v>19</v>
      </c>
      <c r="AK401" s="362" t="s">
        <v>40</v>
      </c>
      <c r="AL401" s="362"/>
      <c r="AM401" s="362"/>
      <c r="AN401" s="362"/>
      <c r="AO401" s="362"/>
      <c r="AP401" s="361" t="e">
        <v>#N/A</v>
      </c>
      <c r="AR401">
        <v>1</v>
      </c>
      <c r="AS401" t="s">
        <v>9</v>
      </c>
      <c r="AT401" t="s">
        <v>9</v>
      </c>
    </row>
    <row r="402" spans="2:46" ht="15" customHeight="1" x14ac:dyDescent="0.35">
      <c r="B402" s="362">
        <v>871</v>
      </c>
      <c r="C402" s="362" t="s">
        <v>2486</v>
      </c>
      <c r="D402" s="362" t="s">
        <v>2</v>
      </c>
      <c r="E402" s="368">
        <v>45191</v>
      </c>
      <c r="F402" s="368"/>
      <c r="G402" s="368"/>
      <c r="H402" s="368"/>
      <c r="I402" s="362" t="s">
        <v>65</v>
      </c>
      <c r="J402" s="362" t="s">
        <v>2375</v>
      </c>
      <c r="K402" s="361" t="s">
        <v>2487</v>
      </c>
      <c r="L402" s="362"/>
      <c r="M402" s="362" t="s">
        <v>186</v>
      </c>
      <c r="N402" s="362" t="s">
        <v>9</v>
      </c>
      <c r="O402" s="362"/>
      <c r="P402" s="362" t="s">
        <v>90</v>
      </c>
      <c r="Q402" s="362" t="s">
        <v>90</v>
      </c>
      <c r="R402" s="362"/>
      <c r="S402" s="361" t="s">
        <v>90</v>
      </c>
      <c r="T402" s="362"/>
      <c r="U402" s="362"/>
      <c r="V402" s="362" t="s">
        <v>202</v>
      </c>
      <c r="W402" s="362"/>
      <c r="X402" s="362" t="s">
        <v>9</v>
      </c>
      <c r="Y402" s="362" t="s">
        <v>9</v>
      </c>
      <c r="Z402" s="362" t="s">
        <v>90</v>
      </c>
      <c r="AA402" s="366" t="s">
        <v>90</v>
      </c>
      <c r="AB402" s="362" t="s">
        <v>90</v>
      </c>
      <c r="AC402" s="362"/>
      <c r="AD402" s="362"/>
      <c r="AE402" s="362"/>
      <c r="AF402" s="362"/>
      <c r="AG402" s="362"/>
      <c r="AH402" s="362"/>
      <c r="AI402" s="362" t="s">
        <v>7032</v>
      </c>
      <c r="AJ402" s="362" t="s">
        <v>19</v>
      </c>
      <c r="AK402" s="362" t="s">
        <v>40</v>
      </c>
      <c r="AL402" s="362"/>
      <c r="AM402" s="362"/>
      <c r="AN402" s="362"/>
      <c r="AO402" s="362"/>
      <c r="AP402" s="361" t="e">
        <v>#N/A</v>
      </c>
      <c r="AR402">
        <v>1</v>
      </c>
      <c r="AS402" t="s">
        <v>9</v>
      </c>
      <c r="AT402" t="s">
        <v>9</v>
      </c>
    </row>
    <row r="403" spans="2:46" ht="15" customHeight="1" x14ac:dyDescent="0.35">
      <c r="B403" s="362">
        <v>872</v>
      </c>
      <c r="C403" s="362" t="s">
        <v>2488</v>
      </c>
      <c r="D403" s="362" t="s">
        <v>2</v>
      </c>
      <c r="E403" s="368">
        <v>45191</v>
      </c>
      <c r="F403" s="368"/>
      <c r="G403" s="368"/>
      <c r="H403" s="368"/>
      <c r="I403" s="362" t="s">
        <v>65</v>
      </c>
      <c r="J403" s="362" t="s">
        <v>2344</v>
      </c>
      <c r="K403" s="361" t="s">
        <v>2489</v>
      </c>
      <c r="L403" s="362"/>
      <c r="M403" s="362" t="s">
        <v>186</v>
      </c>
      <c r="N403" s="362" t="s">
        <v>9</v>
      </c>
      <c r="O403" s="362"/>
      <c r="P403" s="362" t="s">
        <v>90</v>
      </c>
      <c r="Q403" s="362" t="s">
        <v>90</v>
      </c>
      <c r="R403" s="362"/>
      <c r="S403" s="361" t="s">
        <v>90</v>
      </c>
      <c r="T403" s="362"/>
      <c r="U403" s="362"/>
      <c r="V403" s="362" t="s">
        <v>202</v>
      </c>
      <c r="W403" s="362"/>
      <c r="X403" s="362" t="s">
        <v>9</v>
      </c>
      <c r="Y403" s="362" t="s">
        <v>9</v>
      </c>
      <c r="Z403" s="362" t="s">
        <v>90</v>
      </c>
      <c r="AA403" s="366" t="s">
        <v>90</v>
      </c>
      <c r="AB403" s="362" t="s">
        <v>90</v>
      </c>
      <c r="AC403" s="362"/>
      <c r="AD403" s="362"/>
      <c r="AE403" s="362"/>
      <c r="AF403" s="362"/>
      <c r="AG403" s="362"/>
      <c r="AH403" s="362"/>
      <c r="AI403" s="362" t="s">
        <v>7032</v>
      </c>
      <c r="AJ403" s="362" t="s">
        <v>19</v>
      </c>
      <c r="AK403" s="362" t="s">
        <v>40</v>
      </c>
      <c r="AL403" s="362"/>
      <c r="AM403" s="362"/>
      <c r="AN403" s="362"/>
      <c r="AO403" s="362"/>
      <c r="AP403" s="361" t="e">
        <v>#N/A</v>
      </c>
      <c r="AR403">
        <v>1</v>
      </c>
      <c r="AS403" t="s">
        <v>9</v>
      </c>
      <c r="AT403" t="s">
        <v>9</v>
      </c>
    </row>
    <row r="404" spans="2:46" ht="15" customHeight="1" x14ac:dyDescent="0.35">
      <c r="B404" s="362">
        <v>873</v>
      </c>
      <c r="C404" s="362" t="s">
        <v>2490</v>
      </c>
      <c r="D404" s="362" t="s">
        <v>2</v>
      </c>
      <c r="E404" s="368">
        <v>45191</v>
      </c>
      <c r="F404" s="368"/>
      <c r="G404" s="368"/>
      <c r="H404" s="368"/>
      <c r="I404" s="362" t="s">
        <v>65</v>
      </c>
      <c r="J404" s="362" t="s">
        <v>2344</v>
      </c>
      <c r="K404" s="361" t="s">
        <v>2491</v>
      </c>
      <c r="L404" s="362"/>
      <c r="M404" s="362" t="s">
        <v>186</v>
      </c>
      <c r="N404" s="362" t="s">
        <v>9</v>
      </c>
      <c r="O404" s="362"/>
      <c r="P404" s="362" t="s">
        <v>90</v>
      </c>
      <c r="Q404" s="362" t="s">
        <v>90</v>
      </c>
      <c r="R404" s="362"/>
      <c r="S404" s="361" t="s">
        <v>90</v>
      </c>
      <c r="T404" s="362"/>
      <c r="U404" s="362"/>
      <c r="V404" s="362" t="s">
        <v>202</v>
      </c>
      <c r="W404" s="362"/>
      <c r="X404" s="362" t="s">
        <v>9</v>
      </c>
      <c r="Y404" s="362" t="s">
        <v>9</v>
      </c>
      <c r="Z404" s="362" t="s">
        <v>90</v>
      </c>
      <c r="AA404" s="366" t="s">
        <v>90</v>
      </c>
      <c r="AB404" s="362" t="s">
        <v>90</v>
      </c>
      <c r="AC404" s="362"/>
      <c r="AD404" s="362"/>
      <c r="AE404" s="362"/>
      <c r="AF404" s="362"/>
      <c r="AG404" s="362"/>
      <c r="AH404" s="362"/>
      <c r="AI404" s="362" t="s">
        <v>7032</v>
      </c>
      <c r="AJ404" s="362" t="s">
        <v>19</v>
      </c>
      <c r="AK404" s="362" t="s">
        <v>40</v>
      </c>
      <c r="AL404" s="362"/>
      <c r="AM404" s="362"/>
      <c r="AN404" s="362"/>
      <c r="AO404" s="362"/>
      <c r="AP404" s="361" t="e">
        <v>#N/A</v>
      </c>
      <c r="AR404">
        <v>1</v>
      </c>
      <c r="AS404" t="s">
        <v>9</v>
      </c>
      <c r="AT404" t="s">
        <v>9</v>
      </c>
    </row>
    <row r="405" spans="2:46" ht="15" customHeight="1" x14ac:dyDescent="0.35">
      <c r="B405" s="362">
        <v>874</v>
      </c>
      <c r="C405" s="362" t="s">
        <v>2492</v>
      </c>
      <c r="D405" s="362" t="s">
        <v>2</v>
      </c>
      <c r="E405" s="368">
        <v>45078</v>
      </c>
      <c r="F405" s="368"/>
      <c r="G405" s="368"/>
      <c r="H405" s="368"/>
      <c r="I405" s="362" t="s">
        <v>61</v>
      </c>
      <c r="J405" s="362" t="s">
        <v>1584</v>
      </c>
      <c r="K405" s="361" t="s">
        <v>2493</v>
      </c>
      <c r="L405" s="361"/>
      <c r="M405" s="362" t="s">
        <v>186</v>
      </c>
      <c r="N405" s="362" t="s">
        <v>9</v>
      </c>
      <c r="O405" s="362"/>
      <c r="P405" s="362" t="s">
        <v>1398</v>
      </c>
      <c r="Q405" s="362" t="s">
        <v>90</v>
      </c>
      <c r="R405" s="362"/>
      <c r="S405" s="270" t="s">
        <v>2494</v>
      </c>
      <c r="T405" s="362"/>
      <c r="U405" s="362"/>
      <c r="V405" s="362" t="s">
        <v>120</v>
      </c>
      <c r="W405" s="362"/>
      <c r="X405" s="362"/>
      <c r="Y405" s="362" t="s">
        <v>48</v>
      </c>
      <c r="Z405" s="362" t="s">
        <v>90</v>
      </c>
      <c r="AA405" s="366" t="s">
        <v>90</v>
      </c>
      <c r="AB405" s="362" t="s">
        <v>90</v>
      </c>
      <c r="AC405" s="362"/>
      <c r="AD405" s="362"/>
      <c r="AE405" s="362"/>
      <c r="AF405" s="362"/>
      <c r="AG405" s="362"/>
      <c r="AH405" s="362"/>
      <c r="AI405" s="362" t="s">
        <v>7026</v>
      </c>
      <c r="AJ405" s="362" t="s">
        <v>19</v>
      </c>
      <c r="AK405" s="362" t="s">
        <v>40</v>
      </c>
      <c r="AL405" s="362"/>
      <c r="AM405" s="362"/>
      <c r="AN405" s="362"/>
      <c r="AO405" s="362"/>
      <c r="AP405" s="361"/>
      <c r="AR405">
        <v>1</v>
      </c>
      <c r="AS405" t="s">
        <v>5839</v>
      </c>
      <c r="AT405" t="s">
        <v>5839</v>
      </c>
    </row>
    <row r="406" spans="2:46" ht="15" customHeight="1" x14ac:dyDescent="0.35">
      <c r="B406" s="362">
        <v>875</v>
      </c>
      <c r="C406" s="362" t="s">
        <v>2495</v>
      </c>
      <c r="D406" s="362" t="s">
        <v>2</v>
      </c>
      <c r="E406" s="368">
        <v>45191</v>
      </c>
      <c r="F406" s="368"/>
      <c r="G406" s="368"/>
      <c r="H406" s="368"/>
      <c r="I406" s="362" t="s">
        <v>65</v>
      </c>
      <c r="J406" s="362" t="s">
        <v>2375</v>
      </c>
      <c r="K406" s="361" t="s">
        <v>2496</v>
      </c>
      <c r="L406" s="362"/>
      <c r="M406" s="362" t="s">
        <v>186</v>
      </c>
      <c r="N406" s="362" t="s">
        <v>9</v>
      </c>
      <c r="O406" s="362"/>
      <c r="P406" s="362" t="s">
        <v>90</v>
      </c>
      <c r="Q406" s="362" t="s">
        <v>90</v>
      </c>
      <c r="R406" s="362"/>
      <c r="S406" s="361" t="s">
        <v>90</v>
      </c>
      <c r="T406" s="362"/>
      <c r="U406" s="362"/>
      <c r="V406" s="362" t="s">
        <v>202</v>
      </c>
      <c r="W406" s="362"/>
      <c r="X406" s="362" t="s">
        <v>9</v>
      </c>
      <c r="Y406" s="362" t="s">
        <v>9</v>
      </c>
      <c r="Z406" s="362" t="s">
        <v>90</v>
      </c>
      <c r="AA406" s="366" t="s">
        <v>90</v>
      </c>
      <c r="AB406" s="362" t="s">
        <v>90</v>
      </c>
      <c r="AC406" s="362"/>
      <c r="AD406" s="362"/>
      <c r="AE406" s="362"/>
      <c r="AF406" s="362"/>
      <c r="AG406" s="362"/>
      <c r="AH406" s="362"/>
      <c r="AI406" s="362" t="s">
        <v>7032</v>
      </c>
      <c r="AJ406" s="362" t="s">
        <v>19</v>
      </c>
      <c r="AK406" s="362" t="s">
        <v>40</v>
      </c>
      <c r="AL406" s="362"/>
      <c r="AM406" s="362"/>
      <c r="AN406" s="362"/>
      <c r="AO406" s="362"/>
      <c r="AP406" s="361" t="e">
        <v>#N/A</v>
      </c>
      <c r="AR406">
        <v>1</v>
      </c>
      <c r="AS406" t="s">
        <v>9</v>
      </c>
      <c r="AT406" t="s">
        <v>9</v>
      </c>
    </row>
    <row r="407" spans="2:46" ht="15" customHeight="1" x14ac:dyDescent="0.35">
      <c r="B407" s="362">
        <v>876</v>
      </c>
      <c r="C407" s="362" t="s">
        <v>2497</v>
      </c>
      <c r="D407" s="362" t="s">
        <v>2</v>
      </c>
      <c r="E407" s="368">
        <v>45191</v>
      </c>
      <c r="F407" s="368"/>
      <c r="G407" s="368"/>
      <c r="H407" s="368"/>
      <c r="I407" s="362" t="s">
        <v>65</v>
      </c>
      <c r="J407" s="362" t="s">
        <v>2344</v>
      </c>
      <c r="K407" s="361" t="s">
        <v>2498</v>
      </c>
      <c r="L407" s="362"/>
      <c r="M407" s="362" t="s">
        <v>186</v>
      </c>
      <c r="N407" s="362" t="s">
        <v>9</v>
      </c>
      <c r="O407" s="362"/>
      <c r="P407" s="362" t="s">
        <v>90</v>
      </c>
      <c r="Q407" s="362" t="s">
        <v>90</v>
      </c>
      <c r="R407" s="362"/>
      <c r="S407" s="361" t="s">
        <v>90</v>
      </c>
      <c r="T407" s="362"/>
      <c r="U407" s="362"/>
      <c r="V407" s="362" t="s">
        <v>202</v>
      </c>
      <c r="W407" s="362"/>
      <c r="X407" s="362" t="s">
        <v>9</v>
      </c>
      <c r="Y407" s="362" t="s">
        <v>9</v>
      </c>
      <c r="Z407" s="362" t="s">
        <v>90</v>
      </c>
      <c r="AA407" s="366" t="s">
        <v>90</v>
      </c>
      <c r="AB407" s="362" t="s">
        <v>90</v>
      </c>
      <c r="AC407" s="362"/>
      <c r="AD407" s="362"/>
      <c r="AE407" s="362"/>
      <c r="AF407" s="362"/>
      <c r="AG407" s="362"/>
      <c r="AH407" s="362"/>
      <c r="AI407" s="362" t="s">
        <v>7032</v>
      </c>
      <c r="AJ407" s="362" t="s">
        <v>19</v>
      </c>
      <c r="AK407" s="362" t="s">
        <v>40</v>
      </c>
      <c r="AL407" s="362"/>
      <c r="AM407" s="362"/>
      <c r="AN407" s="362"/>
      <c r="AO407" s="362"/>
      <c r="AP407" s="361" t="e">
        <v>#N/A</v>
      </c>
      <c r="AR407">
        <v>1</v>
      </c>
      <c r="AS407" t="s">
        <v>9</v>
      </c>
      <c r="AT407" t="s">
        <v>9</v>
      </c>
    </row>
    <row r="408" spans="2:46" ht="15" customHeight="1" x14ac:dyDescent="0.35">
      <c r="B408" s="362">
        <v>877</v>
      </c>
      <c r="C408" s="362" t="s">
        <v>2499</v>
      </c>
      <c r="D408" s="362" t="s">
        <v>2</v>
      </c>
      <c r="E408" s="368">
        <v>45191</v>
      </c>
      <c r="F408" s="368"/>
      <c r="G408" s="368"/>
      <c r="H408" s="368"/>
      <c r="I408" s="362" t="s">
        <v>65</v>
      </c>
      <c r="J408" s="362" t="s">
        <v>2064</v>
      </c>
      <c r="K408" s="361" t="s">
        <v>2500</v>
      </c>
      <c r="L408" s="362"/>
      <c r="M408" s="362" t="s">
        <v>186</v>
      </c>
      <c r="N408" s="362" t="s">
        <v>9</v>
      </c>
      <c r="O408" s="362"/>
      <c r="P408" s="362" t="s">
        <v>90</v>
      </c>
      <c r="Q408" s="362" t="s">
        <v>90</v>
      </c>
      <c r="R408" s="362"/>
      <c r="S408" s="361" t="s">
        <v>90</v>
      </c>
      <c r="T408" s="362"/>
      <c r="U408" s="362"/>
      <c r="V408" s="362" t="s">
        <v>202</v>
      </c>
      <c r="W408" s="362"/>
      <c r="X408" s="362" t="s">
        <v>9</v>
      </c>
      <c r="Y408" s="362" t="s">
        <v>9</v>
      </c>
      <c r="Z408" s="362" t="s">
        <v>90</v>
      </c>
      <c r="AA408" s="366" t="s">
        <v>90</v>
      </c>
      <c r="AB408" s="362" t="s">
        <v>90</v>
      </c>
      <c r="AC408" s="362"/>
      <c r="AD408" s="362"/>
      <c r="AE408" s="362"/>
      <c r="AF408" s="362"/>
      <c r="AG408" s="362"/>
      <c r="AH408" s="362"/>
      <c r="AI408" s="362" t="s">
        <v>7032</v>
      </c>
      <c r="AJ408" s="362" t="s">
        <v>19</v>
      </c>
      <c r="AK408" s="362" t="s">
        <v>40</v>
      </c>
      <c r="AL408" s="362"/>
      <c r="AM408" s="362"/>
      <c r="AN408" s="362"/>
      <c r="AO408" s="362"/>
      <c r="AP408" s="361" t="e">
        <v>#N/A</v>
      </c>
      <c r="AR408">
        <v>1</v>
      </c>
      <c r="AS408" t="s">
        <v>9</v>
      </c>
      <c r="AT408" t="s">
        <v>9</v>
      </c>
    </row>
    <row r="409" spans="2:46" ht="15" customHeight="1" x14ac:dyDescent="0.35">
      <c r="B409" s="362">
        <v>878</v>
      </c>
      <c r="C409" s="362" t="s">
        <v>2501</v>
      </c>
      <c r="D409" s="362" t="s">
        <v>2</v>
      </c>
      <c r="E409" s="368">
        <v>45191</v>
      </c>
      <c r="F409" s="368"/>
      <c r="G409" s="368"/>
      <c r="H409" s="368"/>
      <c r="I409" s="362" t="s">
        <v>65</v>
      </c>
      <c r="J409" s="362" t="s">
        <v>2344</v>
      </c>
      <c r="K409" s="361" t="s">
        <v>2502</v>
      </c>
      <c r="L409" s="362"/>
      <c r="M409" s="362" t="s">
        <v>1689</v>
      </c>
      <c r="N409" s="362" t="s">
        <v>9</v>
      </c>
      <c r="O409" s="362"/>
      <c r="P409" s="362" t="s">
        <v>90</v>
      </c>
      <c r="Q409" s="362" t="s">
        <v>90</v>
      </c>
      <c r="R409" s="362"/>
      <c r="S409" s="361" t="s">
        <v>90</v>
      </c>
      <c r="T409" s="362"/>
      <c r="U409" s="362"/>
      <c r="V409" s="362" t="s">
        <v>202</v>
      </c>
      <c r="W409" s="362"/>
      <c r="X409" s="362" t="s">
        <v>9</v>
      </c>
      <c r="Y409" s="362" t="s">
        <v>9</v>
      </c>
      <c r="Z409" s="362" t="s">
        <v>90</v>
      </c>
      <c r="AA409" s="366" t="s">
        <v>90</v>
      </c>
      <c r="AB409" s="362" t="s">
        <v>90</v>
      </c>
      <c r="AC409" s="362"/>
      <c r="AD409" s="362"/>
      <c r="AE409" s="362"/>
      <c r="AF409" s="362"/>
      <c r="AG409" s="362"/>
      <c r="AH409" s="362"/>
      <c r="AI409" s="362" t="s">
        <v>7032</v>
      </c>
      <c r="AJ409" s="362" t="s">
        <v>19</v>
      </c>
      <c r="AK409" s="362" t="s">
        <v>40</v>
      </c>
      <c r="AL409" s="362"/>
      <c r="AM409" s="362"/>
      <c r="AN409" s="362"/>
      <c r="AO409" s="362"/>
      <c r="AP409" s="361" t="e">
        <v>#N/A</v>
      </c>
      <c r="AR409">
        <v>1</v>
      </c>
      <c r="AS409" t="s">
        <v>9</v>
      </c>
      <c r="AT409" t="s">
        <v>9</v>
      </c>
    </row>
    <row r="410" spans="2:46" ht="15" customHeight="1" x14ac:dyDescent="0.35">
      <c r="B410" s="362">
        <v>879</v>
      </c>
      <c r="C410" s="362" t="s">
        <v>2503</v>
      </c>
      <c r="D410" s="362" t="s">
        <v>2</v>
      </c>
      <c r="E410" s="368">
        <v>45191</v>
      </c>
      <c r="F410" s="368"/>
      <c r="G410" s="368"/>
      <c r="H410" s="368"/>
      <c r="I410" s="362" t="s">
        <v>65</v>
      </c>
      <c r="J410" s="362" t="s">
        <v>2375</v>
      </c>
      <c r="K410" s="361" t="s">
        <v>2504</v>
      </c>
      <c r="L410" s="362"/>
      <c r="M410" s="362" t="s">
        <v>186</v>
      </c>
      <c r="N410" s="362" t="s">
        <v>9</v>
      </c>
      <c r="O410" s="362"/>
      <c r="P410" s="362" t="s">
        <v>90</v>
      </c>
      <c r="Q410" s="362" t="s">
        <v>90</v>
      </c>
      <c r="R410" s="362"/>
      <c r="S410" s="361" t="s">
        <v>90</v>
      </c>
      <c r="T410" s="362"/>
      <c r="U410" s="362"/>
      <c r="V410" s="362" t="s">
        <v>202</v>
      </c>
      <c r="W410" s="362"/>
      <c r="X410" s="362" t="s">
        <v>9</v>
      </c>
      <c r="Y410" s="362" t="s">
        <v>9</v>
      </c>
      <c r="Z410" s="362" t="s">
        <v>90</v>
      </c>
      <c r="AA410" s="366" t="s">
        <v>90</v>
      </c>
      <c r="AB410" s="362" t="s">
        <v>90</v>
      </c>
      <c r="AC410" s="362"/>
      <c r="AD410" s="362"/>
      <c r="AE410" s="362"/>
      <c r="AF410" s="362"/>
      <c r="AG410" s="362"/>
      <c r="AH410" s="362"/>
      <c r="AI410" s="362" t="s">
        <v>7032</v>
      </c>
      <c r="AJ410" s="362" t="s">
        <v>19</v>
      </c>
      <c r="AK410" s="362" t="s">
        <v>40</v>
      </c>
      <c r="AL410" s="362"/>
      <c r="AM410" s="362"/>
      <c r="AN410" s="362"/>
      <c r="AO410" s="362"/>
      <c r="AP410" s="361" t="e">
        <v>#N/A</v>
      </c>
      <c r="AR410">
        <v>1</v>
      </c>
      <c r="AS410" t="s">
        <v>9</v>
      </c>
      <c r="AT410" t="s">
        <v>9</v>
      </c>
    </row>
    <row r="411" spans="2:46" ht="15" customHeight="1" x14ac:dyDescent="0.35">
      <c r="B411" s="362">
        <v>880</v>
      </c>
      <c r="C411" s="362" t="s">
        <v>2505</v>
      </c>
      <c r="D411" s="362" t="s">
        <v>2</v>
      </c>
      <c r="E411" s="368">
        <v>45191</v>
      </c>
      <c r="F411" s="368"/>
      <c r="G411" s="368"/>
      <c r="H411" s="368"/>
      <c r="I411" s="362" t="s">
        <v>65</v>
      </c>
      <c r="J411" s="362" t="s">
        <v>2308</v>
      </c>
      <c r="K411" s="361" t="s">
        <v>2506</v>
      </c>
      <c r="L411" s="362"/>
      <c r="M411" s="362" t="s">
        <v>186</v>
      </c>
      <c r="N411" s="362" t="s">
        <v>9</v>
      </c>
      <c r="O411" s="362"/>
      <c r="P411" s="362" t="s">
        <v>90</v>
      </c>
      <c r="Q411" s="362" t="s">
        <v>90</v>
      </c>
      <c r="R411" s="362"/>
      <c r="S411" s="361" t="s">
        <v>90</v>
      </c>
      <c r="T411" s="362"/>
      <c r="U411" s="362"/>
      <c r="V411" s="362" t="s">
        <v>202</v>
      </c>
      <c r="W411" s="362"/>
      <c r="X411" s="362" t="s">
        <v>9</v>
      </c>
      <c r="Y411" s="362" t="s">
        <v>9</v>
      </c>
      <c r="Z411" s="362" t="s">
        <v>90</v>
      </c>
      <c r="AA411" s="366" t="s">
        <v>90</v>
      </c>
      <c r="AB411" s="362" t="s">
        <v>90</v>
      </c>
      <c r="AC411" s="362"/>
      <c r="AD411" s="362"/>
      <c r="AE411" s="362"/>
      <c r="AF411" s="362"/>
      <c r="AG411" s="362"/>
      <c r="AH411" s="362"/>
      <c r="AI411" s="362" t="s">
        <v>7032</v>
      </c>
      <c r="AJ411" s="362" t="s">
        <v>19</v>
      </c>
      <c r="AK411" s="362" t="s">
        <v>40</v>
      </c>
      <c r="AL411" s="362"/>
      <c r="AM411" s="362"/>
      <c r="AN411" s="362"/>
      <c r="AO411" s="362"/>
      <c r="AP411" s="361" t="e">
        <v>#N/A</v>
      </c>
      <c r="AR411">
        <v>1</v>
      </c>
      <c r="AS411" t="s">
        <v>9</v>
      </c>
      <c r="AT411" t="s">
        <v>9</v>
      </c>
    </row>
    <row r="412" spans="2:46" ht="15" customHeight="1" x14ac:dyDescent="0.35">
      <c r="B412" s="362">
        <v>881</v>
      </c>
      <c r="C412" s="362" t="s">
        <v>2507</v>
      </c>
      <c r="D412" s="362" t="s">
        <v>2</v>
      </c>
      <c r="E412" s="368">
        <v>45191</v>
      </c>
      <c r="F412" s="368"/>
      <c r="G412" s="368"/>
      <c r="H412" s="368"/>
      <c r="I412" s="362" t="s">
        <v>65</v>
      </c>
      <c r="J412" s="362" t="s">
        <v>2375</v>
      </c>
      <c r="K412" s="361" t="s">
        <v>2508</v>
      </c>
      <c r="L412" s="362"/>
      <c r="M412" s="362" t="s">
        <v>186</v>
      </c>
      <c r="N412" s="362" t="s">
        <v>9</v>
      </c>
      <c r="O412" s="362"/>
      <c r="P412" s="362" t="s">
        <v>90</v>
      </c>
      <c r="Q412" s="362" t="s">
        <v>90</v>
      </c>
      <c r="R412" s="362"/>
      <c r="S412" s="361" t="s">
        <v>90</v>
      </c>
      <c r="T412" s="362"/>
      <c r="U412" s="362"/>
      <c r="V412" s="362" t="s">
        <v>202</v>
      </c>
      <c r="W412" s="362"/>
      <c r="X412" s="362" t="s">
        <v>9</v>
      </c>
      <c r="Y412" s="362" t="s">
        <v>9</v>
      </c>
      <c r="Z412" s="362" t="s">
        <v>90</v>
      </c>
      <c r="AA412" s="366" t="s">
        <v>90</v>
      </c>
      <c r="AB412" s="362" t="s">
        <v>90</v>
      </c>
      <c r="AC412" s="362"/>
      <c r="AD412" s="362"/>
      <c r="AE412" s="362"/>
      <c r="AF412" s="362"/>
      <c r="AG412" s="362"/>
      <c r="AH412" s="362"/>
      <c r="AI412" s="362" t="s">
        <v>7032</v>
      </c>
      <c r="AJ412" s="362" t="s">
        <v>19</v>
      </c>
      <c r="AK412" s="362" t="s">
        <v>40</v>
      </c>
      <c r="AL412" s="362"/>
      <c r="AM412" s="362"/>
      <c r="AN412" s="362"/>
      <c r="AO412" s="362"/>
      <c r="AP412" s="361" t="e">
        <v>#N/A</v>
      </c>
      <c r="AR412">
        <v>1</v>
      </c>
      <c r="AS412" t="s">
        <v>9</v>
      </c>
      <c r="AT412" t="s">
        <v>9</v>
      </c>
    </row>
    <row r="413" spans="2:46" ht="15" customHeight="1" x14ac:dyDescent="0.35">
      <c r="B413" s="362">
        <v>882</v>
      </c>
      <c r="C413" s="362" t="s">
        <v>2509</v>
      </c>
      <c r="D413" s="362" t="s">
        <v>2</v>
      </c>
      <c r="E413" s="368">
        <v>45191</v>
      </c>
      <c r="F413" s="368"/>
      <c r="G413" s="368"/>
      <c r="H413" s="368"/>
      <c r="I413" s="362" t="s">
        <v>65</v>
      </c>
      <c r="J413" s="362" t="s">
        <v>2308</v>
      </c>
      <c r="K413" s="361" t="s">
        <v>2510</v>
      </c>
      <c r="L413" s="362"/>
      <c r="M413" s="362" t="s">
        <v>186</v>
      </c>
      <c r="N413" s="362" t="s">
        <v>9</v>
      </c>
      <c r="O413" s="362"/>
      <c r="P413" s="362" t="s">
        <v>90</v>
      </c>
      <c r="Q413" s="362" t="s">
        <v>90</v>
      </c>
      <c r="R413" s="362"/>
      <c r="S413" s="361" t="s">
        <v>90</v>
      </c>
      <c r="T413" s="362"/>
      <c r="U413" s="362"/>
      <c r="V413" s="362" t="s">
        <v>202</v>
      </c>
      <c r="W413" s="362"/>
      <c r="X413" s="362" t="s">
        <v>9</v>
      </c>
      <c r="Y413" s="362" t="s">
        <v>9</v>
      </c>
      <c r="Z413" s="362" t="s">
        <v>90</v>
      </c>
      <c r="AA413" s="366" t="s">
        <v>90</v>
      </c>
      <c r="AB413" s="362" t="s">
        <v>90</v>
      </c>
      <c r="AC413" s="362"/>
      <c r="AD413" s="362"/>
      <c r="AE413" s="362"/>
      <c r="AF413" s="362"/>
      <c r="AG413" s="362"/>
      <c r="AH413" s="362"/>
      <c r="AI413" s="362" t="s">
        <v>7032</v>
      </c>
      <c r="AJ413" s="362" t="s">
        <v>19</v>
      </c>
      <c r="AK413" s="362" t="s">
        <v>40</v>
      </c>
      <c r="AL413" s="362"/>
      <c r="AM413" s="362"/>
      <c r="AN413" s="362"/>
      <c r="AO413" s="362"/>
      <c r="AP413" s="361" t="e">
        <v>#N/A</v>
      </c>
      <c r="AR413">
        <v>1</v>
      </c>
      <c r="AS413" t="s">
        <v>9</v>
      </c>
      <c r="AT413" t="s">
        <v>9</v>
      </c>
    </row>
    <row r="414" spans="2:46" ht="15" customHeight="1" x14ac:dyDescent="0.35">
      <c r="B414" s="362">
        <v>883</v>
      </c>
      <c r="C414" s="362" t="s">
        <v>2511</v>
      </c>
      <c r="D414" s="362" t="s">
        <v>2</v>
      </c>
      <c r="E414" s="368">
        <v>45191</v>
      </c>
      <c r="F414" s="368"/>
      <c r="G414" s="368"/>
      <c r="H414" s="368"/>
      <c r="I414" s="362" t="s">
        <v>65</v>
      </c>
      <c r="J414" s="362" t="s">
        <v>1584</v>
      </c>
      <c r="K414" s="361" t="s">
        <v>2512</v>
      </c>
      <c r="L414" s="362"/>
      <c r="M414" s="362" t="s">
        <v>186</v>
      </c>
      <c r="N414" s="362" t="s">
        <v>9</v>
      </c>
      <c r="O414" s="362"/>
      <c r="P414" s="362" t="s">
        <v>90</v>
      </c>
      <c r="Q414" s="362" t="s">
        <v>90</v>
      </c>
      <c r="R414" s="362"/>
      <c r="S414" s="361" t="s">
        <v>90</v>
      </c>
      <c r="T414" s="362"/>
      <c r="U414" s="362"/>
      <c r="V414" s="362" t="s">
        <v>202</v>
      </c>
      <c r="W414" s="362"/>
      <c r="X414" s="362" t="s">
        <v>9</v>
      </c>
      <c r="Y414" s="362" t="s">
        <v>9</v>
      </c>
      <c r="Z414" s="362" t="s">
        <v>90</v>
      </c>
      <c r="AA414" s="366" t="s">
        <v>90</v>
      </c>
      <c r="AB414" s="362" t="s">
        <v>90</v>
      </c>
      <c r="AC414" s="362"/>
      <c r="AD414" s="362"/>
      <c r="AE414" s="362"/>
      <c r="AF414" s="362"/>
      <c r="AG414" s="362"/>
      <c r="AH414" s="362"/>
      <c r="AI414" s="362" t="s">
        <v>7032</v>
      </c>
      <c r="AJ414" s="362" t="s">
        <v>19</v>
      </c>
      <c r="AK414" s="362" t="s">
        <v>40</v>
      </c>
      <c r="AL414" s="362"/>
      <c r="AM414" s="362"/>
      <c r="AN414" s="362"/>
      <c r="AO414" s="362"/>
      <c r="AP414" s="361" t="e">
        <v>#N/A</v>
      </c>
      <c r="AR414">
        <v>1</v>
      </c>
      <c r="AS414" t="s">
        <v>9</v>
      </c>
      <c r="AT414" t="s">
        <v>9</v>
      </c>
    </row>
    <row r="415" spans="2:46" ht="15" customHeight="1" x14ac:dyDescent="0.35">
      <c r="B415" s="362">
        <v>884</v>
      </c>
      <c r="C415" s="362" t="s">
        <v>2513</v>
      </c>
      <c r="D415" s="362" t="s">
        <v>2</v>
      </c>
      <c r="E415" s="368">
        <v>45191</v>
      </c>
      <c r="F415" s="368"/>
      <c r="G415" s="368"/>
      <c r="H415" s="368"/>
      <c r="I415" s="362" t="s">
        <v>65</v>
      </c>
      <c r="J415" s="362" t="s">
        <v>2308</v>
      </c>
      <c r="K415" s="361" t="s">
        <v>2514</v>
      </c>
      <c r="L415" s="362"/>
      <c r="M415" s="362" t="s">
        <v>186</v>
      </c>
      <c r="N415" s="362" t="s">
        <v>9</v>
      </c>
      <c r="O415" s="362"/>
      <c r="P415" s="362" t="s">
        <v>90</v>
      </c>
      <c r="Q415" s="362" t="s">
        <v>90</v>
      </c>
      <c r="R415" s="362"/>
      <c r="S415" s="361" t="s">
        <v>90</v>
      </c>
      <c r="T415" s="362"/>
      <c r="U415" s="362"/>
      <c r="V415" s="362" t="s">
        <v>202</v>
      </c>
      <c r="W415" s="362"/>
      <c r="X415" s="362" t="s">
        <v>9</v>
      </c>
      <c r="Y415" s="362" t="s">
        <v>9</v>
      </c>
      <c r="Z415" s="362" t="s">
        <v>90</v>
      </c>
      <c r="AA415" s="366" t="s">
        <v>90</v>
      </c>
      <c r="AB415" s="362" t="s">
        <v>90</v>
      </c>
      <c r="AC415" s="362"/>
      <c r="AD415" s="362"/>
      <c r="AE415" s="362"/>
      <c r="AF415" s="362"/>
      <c r="AG415" s="362"/>
      <c r="AH415" s="362"/>
      <c r="AI415" s="362" t="s">
        <v>7032</v>
      </c>
      <c r="AJ415" s="362" t="s">
        <v>19</v>
      </c>
      <c r="AK415" s="362" t="s">
        <v>40</v>
      </c>
      <c r="AL415" s="362"/>
      <c r="AM415" s="362"/>
      <c r="AN415" s="362"/>
      <c r="AO415" s="362"/>
      <c r="AP415" s="361" t="e">
        <v>#N/A</v>
      </c>
      <c r="AR415">
        <v>1</v>
      </c>
      <c r="AS415" t="s">
        <v>9</v>
      </c>
      <c r="AT415" t="s">
        <v>9</v>
      </c>
    </row>
    <row r="416" spans="2:46" ht="15" customHeight="1" x14ac:dyDescent="0.35">
      <c r="B416" s="362">
        <v>885</v>
      </c>
      <c r="C416" s="362" t="s">
        <v>2515</v>
      </c>
      <c r="D416" s="362" t="s">
        <v>2</v>
      </c>
      <c r="E416" s="368">
        <v>45078</v>
      </c>
      <c r="F416" s="368"/>
      <c r="G416" s="368"/>
      <c r="H416" s="368"/>
      <c r="I416" s="362" t="s">
        <v>61</v>
      </c>
      <c r="J416" s="362" t="s">
        <v>1584</v>
      </c>
      <c r="K416" s="361" t="s">
        <v>2516</v>
      </c>
      <c r="L416" s="361"/>
      <c r="M416" s="362" t="s">
        <v>186</v>
      </c>
      <c r="N416" s="362" t="s">
        <v>9</v>
      </c>
      <c r="O416" s="362"/>
      <c r="P416" s="362" t="s">
        <v>1398</v>
      </c>
      <c r="Q416" s="362" t="s">
        <v>90</v>
      </c>
      <c r="R416" s="362"/>
      <c r="S416" s="361"/>
      <c r="T416" s="362"/>
      <c r="U416" s="362"/>
      <c r="V416" s="362" t="s">
        <v>120</v>
      </c>
      <c r="W416" s="362"/>
      <c r="X416" s="362"/>
      <c r="Y416" s="362" t="s">
        <v>48</v>
      </c>
      <c r="Z416" s="362" t="s">
        <v>90</v>
      </c>
      <c r="AA416" s="366" t="s">
        <v>90</v>
      </c>
      <c r="AB416" s="362" t="s">
        <v>90</v>
      </c>
      <c r="AC416" s="362"/>
      <c r="AD416" s="362"/>
      <c r="AE416" s="362"/>
      <c r="AF416" s="362"/>
      <c r="AG416" s="362"/>
      <c r="AH416" s="362"/>
      <c r="AI416" s="362" t="s">
        <v>7026</v>
      </c>
      <c r="AJ416" s="362" t="s">
        <v>19</v>
      </c>
      <c r="AK416" s="362" t="s">
        <v>40</v>
      </c>
      <c r="AL416" s="362"/>
      <c r="AM416" s="362"/>
      <c r="AN416" s="362"/>
      <c r="AO416" s="362"/>
      <c r="AP416" s="361"/>
      <c r="AR416">
        <v>1</v>
      </c>
      <c r="AS416" t="s">
        <v>5839</v>
      </c>
      <c r="AT416" t="s">
        <v>5839</v>
      </c>
    </row>
    <row r="417" spans="2:46" ht="15" customHeight="1" x14ac:dyDescent="0.35">
      <c r="B417" s="362">
        <v>886</v>
      </c>
      <c r="C417" s="362" t="s">
        <v>2517</v>
      </c>
      <c r="D417" s="362" t="s">
        <v>2</v>
      </c>
      <c r="E417" s="368">
        <v>45191</v>
      </c>
      <c r="F417" s="368"/>
      <c r="G417" s="368"/>
      <c r="H417" s="368"/>
      <c r="I417" s="362" t="s">
        <v>65</v>
      </c>
      <c r="J417" s="362" t="s">
        <v>2336</v>
      </c>
      <c r="K417" s="361" t="s">
        <v>2518</v>
      </c>
      <c r="L417" s="362"/>
      <c r="M417" s="362" t="s">
        <v>186</v>
      </c>
      <c r="N417" s="362" t="s">
        <v>9</v>
      </c>
      <c r="O417" s="362"/>
      <c r="P417" s="362" t="s">
        <v>90</v>
      </c>
      <c r="Q417" s="362" t="s">
        <v>90</v>
      </c>
      <c r="R417" s="362"/>
      <c r="S417" s="361" t="s">
        <v>90</v>
      </c>
      <c r="T417" s="362"/>
      <c r="U417" s="362"/>
      <c r="V417" s="362" t="s">
        <v>202</v>
      </c>
      <c r="W417" s="362"/>
      <c r="X417" s="362" t="s">
        <v>9</v>
      </c>
      <c r="Y417" s="362" t="s">
        <v>9</v>
      </c>
      <c r="Z417" s="362" t="s">
        <v>90</v>
      </c>
      <c r="AA417" s="366" t="s">
        <v>90</v>
      </c>
      <c r="AB417" s="362" t="s">
        <v>90</v>
      </c>
      <c r="AC417" s="362"/>
      <c r="AD417" s="362"/>
      <c r="AE417" s="362"/>
      <c r="AF417" s="362"/>
      <c r="AG417" s="362"/>
      <c r="AH417" s="362"/>
      <c r="AI417" s="362" t="s">
        <v>7032</v>
      </c>
      <c r="AJ417" s="362" t="s">
        <v>19</v>
      </c>
      <c r="AK417" s="362" t="s">
        <v>40</v>
      </c>
      <c r="AL417" s="362"/>
      <c r="AM417" s="362"/>
      <c r="AN417" s="362"/>
      <c r="AO417" s="362"/>
      <c r="AP417" s="361" t="e">
        <v>#N/A</v>
      </c>
      <c r="AR417">
        <v>1</v>
      </c>
      <c r="AS417" t="s">
        <v>9</v>
      </c>
      <c r="AT417" t="s">
        <v>9</v>
      </c>
    </row>
    <row r="418" spans="2:46" ht="15" customHeight="1" x14ac:dyDescent="0.35">
      <c r="B418" s="362">
        <v>887</v>
      </c>
      <c r="C418" s="362" t="s">
        <v>2519</v>
      </c>
      <c r="D418" s="362" t="s">
        <v>2</v>
      </c>
      <c r="E418" s="368">
        <v>45191</v>
      </c>
      <c r="F418" s="368"/>
      <c r="G418" s="368"/>
      <c r="H418" s="368"/>
      <c r="I418" s="362" t="s">
        <v>65</v>
      </c>
      <c r="J418" s="362" t="s">
        <v>2375</v>
      </c>
      <c r="K418" s="361" t="s">
        <v>2520</v>
      </c>
      <c r="L418" s="362"/>
      <c r="M418" s="362" t="s">
        <v>186</v>
      </c>
      <c r="N418" s="362" t="s">
        <v>9</v>
      </c>
      <c r="O418" s="362"/>
      <c r="P418" s="362" t="s">
        <v>90</v>
      </c>
      <c r="Q418" s="362" t="s">
        <v>90</v>
      </c>
      <c r="R418" s="362"/>
      <c r="S418" s="361" t="s">
        <v>90</v>
      </c>
      <c r="T418" s="362"/>
      <c r="U418" s="362"/>
      <c r="V418" s="362" t="s">
        <v>202</v>
      </c>
      <c r="W418" s="362"/>
      <c r="X418" s="362" t="s">
        <v>9</v>
      </c>
      <c r="Y418" s="362" t="s">
        <v>9</v>
      </c>
      <c r="Z418" s="362" t="s">
        <v>90</v>
      </c>
      <c r="AA418" s="366" t="s">
        <v>90</v>
      </c>
      <c r="AB418" s="362" t="s">
        <v>90</v>
      </c>
      <c r="AC418" s="362"/>
      <c r="AD418" s="362"/>
      <c r="AE418" s="362"/>
      <c r="AF418" s="362"/>
      <c r="AG418" s="362"/>
      <c r="AH418" s="362"/>
      <c r="AI418" s="362" t="s">
        <v>7032</v>
      </c>
      <c r="AJ418" s="362" t="s">
        <v>19</v>
      </c>
      <c r="AK418" s="362" t="s">
        <v>40</v>
      </c>
      <c r="AL418" s="362"/>
      <c r="AM418" s="362"/>
      <c r="AN418" s="362"/>
      <c r="AO418" s="362"/>
      <c r="AP418" s="361" t="e">
        <v>#N/A</v>
      </c>
      <c r="AR418">
        <v>1</v>
      </c>
      <c r="AS418" t="s">
        <v>9</v>
      </c>
      <c r="AT418" t="s">
        <v>9</v>
      </c>
    </row>
    <row r="419" spans="2:46" ht="15" customHeight="1" x14ac:dyDescent="0.35">
      <c r="B419" s="362">
        <v>888</v>
      </c>
      <c r="C419" s="362" t="s">
        <v>2521</v>
      </c>
      <c r="D419" s="362" t="s">
        <v>2</v>
      </c>
      <c r="E419" s="368">
        <v>45191</v>
      </c>
      <c r="F419" s="368"/>
      <c r="G419" s="368"/>
      <c r="H419" s="368"/>
      <c r="I419" s="362" t="s">
        <v>65</v>
      </c>
      <c r="J419" s="362" t="s">
        <v>2336</v>
      </c>
      <c r="K419" s="361" t="s">
        <v>2522</v>
      </c>
      <c r="L419" s="362"/>
      <c r="M419" s="362" t="s">
        <v>186</v>
      </c>
      <c r="N419" s="362" t="s">
        <v>9</v>
      </c>
      <c r="O419" s="362"/>
      <c r="P419" s="362" t="s">
        <v>90</v>
      </c>
      <c r="Q419" s="362" t="s">
        <v>90</v>
      </c>
      <c r="R419" s="362"/>
      <c r="S419" s="361" t="s">
        <v>90</v>
      </c>
      <c r="T419" s="362"/>
      <c r="U419" s="362"/>
      <c r="V419" s="362" t="s">
        <v>202</v>
      </c>
      <c r="W419" s="362"/>
      <c r="X419" s="362" t="s">
        <v>9</v>
      </c>
      <c r="Y419" s="362" t="s">
        <v>9</v>
      </c>
      <c r="Z419" s="362" t="s">
        <v>90</v>
      </c>
      <c r="AA419" s="366" t="s">
        <v>90</v>
      </c>
      <c r="AB419" s="362" t="s">
        <v>90</v>
      </c>
      <c r="AC419" s="362"/>
      <c r="AD419" s="362"/>
      <c r="AE419" s="362"/>
      <c r="AF419" s="362"/>
      <c r="AG419" s="362"/>
      <c r="AH419" s="362"/>
      <c r="AI419" s="362" t="s">
        <v>7032</v>
      </c>
      <c r="AJ419" s="362" t="s">
        <v>19</v>
      </c>
      <c r="AK419" s="362" t="s">
        <v>40</v>
      </c>
      <c r="AL419" s="362"/>
      <c r="AM419" s="362"/>
      <c r="AN419" s="362"/>
      <c r="AO419" s="362"/>
      <c r="AP419" s="361" t="e">
        <v>#N/A</v>
      </c>
      <c r="AR419">
        <v>1</v>
      </c>
      <c r="AS419" t="s">
        <v>9</v>
      </c>
      <c r="AT419" t="s">
        <v>9</v>
      </c>
    </row>
    <row r="420" spans="2:46" ht="15" customHeight="1" x14ac:dyDescent="0.35">
      <c r="B420" s="362">
        <v>889</v>
      </c>
      <c r="C420" s="362" t="s">
        <v>2523</v>
      </c>
      <c r="D420" s="362" t="s">
        <v>2</v>
      </c>
      <c r="E420" s="368">
        <v>45191</v>
      </c>
      <c r="F420" s="368"/>
      <c r="G420" s="368"/>
      <c r="H420" s="368"/>
      <c r="I420" s="362" t="s">
        <v>65</v>
      </c>
      <c r="J420" s="362" t="s">
        <v>2375</v>
      </c>
      <c r="K420" s="361" t="s">
        <v>2524</v>
      </c>
      <c r="L420" s="362"/>
      <c r="M420" s="362" t="s">
        <v>186</v>
      </c>
      <c r="N420" s="362" t="s">
        <v>9</v>
      </c>
      <c r="O420" s="362"/>
      <c r="P420" s="362" t="s">
        <v>90</v>
      </c>
      <c r="Q420" s="362" t="s">
        <v>90</v>
      </c>
      <c r="R420" s="362"/>
      <c r="S420" s="361" t="s">
        <v>90</v>
      </c>
      <c r="T420" s="362"/>
      <c r="U420" s="362"/>
      <c r="V420" s="362" t="s">
        <v>202</v>
      </c>
      <c r="W420" s="362"/>
      <c r="X420" s="362" t="s">
        <v>9</v>
      </c>
      <c r="Y420" s="362" t="s">
        <v>9</v>
      </c>
      <c r="Z420" s="362" t="s">
        <v>90</v>
      </c>
      <c r="AA420" s="366" t="s">
        <v>90</v>
      </c>
      <c r="AB420" s="362" t="s">
        <v>90</v>
      </c>
      <c r="AC420" s="362"/>
      <c r="AD420" s="362"/>
      <c r="AE420" s="362"/>
      <c r="AF420" s="362"/>
      <c r="AG420" s="362"/>
      <c r="AH420" s="362"/>
      <c r="AI420" s="362" t="s">
        <v>7032</v>
      </c>
      <c r="AJ420" s="362" t="s">
        <v>19</v>
      </c>
      <c r="AK420" s="362" t="s">
        <v>40</v>
      </c>
      <c r="AL420" s="362"/>
      <c r="AM420" s="362"/>
      <c r="AN420" s="362"/>
      <c r="AO420" s="362"/>
      <c r="AP420" s="361" t="e">
        <v>#N/A</v>
      </c>
      <c r="AR420">
        <v>1</v>
      </c>
      <c r="AS420" t="s">
        <v>9</v>
      </c>
      <c r="AT420" t="s">
        <v>9</v>
      </c>
    </row>
    <row r="421" spans="2:46" ht="15" customHeight="1" x14ac:dyDescent="0.35">
      <c r="B421" s="362">
        <v>890</v>
      </c>
      <c r="C421" s="362" t="s">
        <v>2525</v>
      </c>
      <c r="D421" s="362" t="s">
        <v>2</v>
      </c>
      <c r="E421" s="368">
        <v>45191</v>
      </c>
      <c r="F421" s="368"/>
      <c r="G421" s="368"/>
      <c r="H421" s="368"/>
      <c r="I421" s="362" t="s">
        <v>65</v>
      </c>
      <c r="J421" s="362" t="s">
        <v>2308</v>
      </c>
      <c r="K421" s="361" t="s">
        <v>2526</v>
      </c>
      <c r="L421" s="362"/>
      <c r="M421" s="362" t="s">
        <v>186</v>
      </c>
      <c r="N421" s="362" t="s">
        <v>9</v>
      </c>
      <c r="O421" s="362"/>
      <c r="P421" s="362" t="s">
        <v>90</v>
      </c>
      <c r="Q421" s="362" t="s">
        <v>90</v>
      </c>
      <c r="R421" s="362"/>
      <c r="S421" s="361" t="s">
        <v>90</v>
      </c>
      <c r="T421" s="362"/>
      <c r="U421" s="362"/>
      <c r="V421" s="362" t="s">
        <v>202</v>
      </c>
      <c r="W421" s="362"/>
      <c r="X421" s="362" t="s">
        <v>9</v>
      </c>
      <c r="Y421" s="362" t="s">
        <v>9</v>
      </c>
      <c r="Z421" s="362" t="s">
        <v>90</v>
      </c>
      <c r="AA421" s="366" t="s">
        <v>90</v>
      </c>
      <c r="AB421" s="362" t="s">
        <v>90</v>
      </c>
      <c r="AC421" s="362"/>
      <c r="AD421" s="362"/>
      <c r="AE421" s="362"/>
      <c r="AF421" s="362"/>
      <c r="AG421" s="362"/>
      <c r="AH421" s="362"/>
      <c r="AI421" s="362" t="s">
        <v>7032</v>
      </c>
      <c r="AJ421" s="362" t="s">
        <v>19</v>
      </c>
      <c r="AK421" s="362" t="s">
        <v>40</v>
      </c>
      <c r="AL421" s="362"/>
      <c r="AM421" s="362"/>
      <c r="AN421" s="362"/>
      <c r="AO421" s="362"/>
      <c r="AP421" s="361" t="e">
        <v>#N/A</v>
      </c>
      <c r="AR421">
        <v>1</v>
      </c>
      <c r="AS421" t="s">
        <v>9</v>
      </c>
      <c r="AT421" t="s">
        <v>9</v>
      </c>
    </row>
    <row r="422" spans="2:46" ht="15" customHeight="1" x14ac:dyDescent="0.35">
      <c r="B422" s="362">
        <v>891</v>
      </c>
      <c r="C422" s="362" t="s">
        <v>2527</v>
      </c>
      <c r="D422" s="362" t="s">
        <v>2</v>
      </c>
      <c r="E422" s="368">
        <v>45191</v>
      </c>
      <c r="F422" s="368"/>
      <c r="G422" s="368"/>
      <c r="H422" s="368"/>
      <c r="I422" s="362" t="s">
        <v>65</v>
      </c>
      <c r="J422" s="362" t="s">
        <v>2375</v>
      </c>
      <c r="K422" s="361" t="s">
        <v>2528</v>
      </c>
      <c r="L422" s="362"/>
      <c r="M422" s="362" t="s">
        <v>186</v>
      </c>
      <c r="N422" s="362" t="s">
        <v>9</v>
      </c>
      <c r="O422" s="362"/>
      <c r="P422" s="362" t="s">
        <v>90</v>
      </c>
      <c r="Q422" s="362" t="s">
        <v>90</v>
      </c>
      <c r="R422" s="362"/>
      <c r="S422" s="361" t="s">
        <v>90</v>
      </c>
      <c r="T422" s="362"/>
      <c r="U422" s="362"/>
      <c r="V422" s="362" t="s">
        <v>202</v>
      </c>
      <c r="W422" s="362"/>
      <c r="X422" s="362" t="s">
        <v>9</v>
      </c>
      <c r="Y422" s="362" t="s">
        <v>9</v>
      </c>
      <c r="Z422" s="362" t="s">
        <v>90</v>
      </c>
      <c r="AA422" s="366" t="s">
        <v>90</v>
      </c>
      <c r="AB422" s="362" t="s">
        <v>90</v>
      </c>
      <c r="AC422" s="362"/>
      <c r="AD422" s="362"/>
      <c r="AE422" s="362"/>
      <c r="AF422" s="362"/>
      <c r="AG422" s="362"/>
      <c r="AH422" s="362"/>
      <c r="AI422" s="362" t="s">
        <v>7032</v>
      </c>
      <c r="AJ422" s="362" t="s">
        <v>19</v>
      </c>
      <c r="AK422" s="362" t="s">
        <v>40</v>
      </c>
      <c r="AL422" s="362"/>
      <c r="AM422" s="362"/>
      <c r="AN422" s="362"/>
      <c r="AO422" s="362"/>
      <c r="AP422" s="361" t="e">
        <v>#N/A</v>
      </c>
      <c r="AR422">
        <v>1</v>
      </c>
      <c r="AS422" t="s">
        <v>9</v>
      </c>
      <c r="AT422" t="s">
        <v>9</v>
      </c>
    </row>
    <row r="423" spans="2:46" ht="15" customHeight="1" x14ac:dyDescent="0.35">
      <c r="B423" s="362">
        <v>892</v>
      </c>
      <c r="C423" s="362" t="s">
        <v>2529</v>
      </c>
      <c r="D423" s="362" t="s">
        <v>2</v>
      </c>
      <c r="E423" s="368">
        <v>45191</v>
      </c>
      <c r="F423" s="368"/>
      <c r="G423" s="368"/>
      <c r="H423" s="368"/>
      <c r="I423" s="362" t="s">
        <v>65</v>
      </c>
      <c r="J423" s="362" t="s">
        <v>2308</v>
      </c>
      <c r="K423" s="361" t="s">
        <v>2530</v>
      </c>
      <c r="L423" s="362"/>
      <c r="M423" s="362" t="s">
        <v>186</v>
      </c>
      <c r="N423" s="362" t="s">
        <v>9</v>
      </c>
      <c r="O423" s="362"/>
      <c r="P423" s="362" t="s">
        <v>90</v>
      </c>
      <c r="Q423" s="362" t="s">
        <v>90</v>
      </c>
      <c r="R423" s="362"/>
      <c r="S423" s="361" t="s">
        <v>90</v>
      </c>
      <c r="T423" s="362"/>
      <c r="U423" s="362"/>
      <c r="V423" s="362" t="s">
        <v>202</v>
      </c>
      <c r="W423" s="362"/>
      <c r="X423" s="362" t="s">
        <v>9</v>
      </c>
      <c r="Y423" s="362" t="s">
        <v>9</v>
      </c>
      <c r="Z423" s="362" t="s">
        <v>90</v>
      </c>
      <c r="AA423" s="366" t="s">
        <v>90</v>
      </c>
      <c r="AB423" s="362" t="s">
        <v>90</v>
      </c>
      <c r="AC423" s="362"/>
      <c r="AD423" s="362"/>
      <c r="AE423" s="362"/>
      <c r="AF423" s="362"/>
      <c r="AG423" s="362"/>
      <c r="AH423" s="362"/>
      <c r="AI423" s="362" t="s">
        <v>7032</v>
      </c>
      <c r="AJ423" s="362" t="s">
        <v>19</v>
      </c>
      <c r="AK423" s="362" t="s">
        <v>40</v>
      </c>
      <c r="AL423" s="362"/>
      <c r="AM423" s="362"/>
      <c r="AN423" s="362"/>
      <c r="AO423" s="362"/>
      <c r="AP423" s="361" t="e">
        <v>#N/A</v>
      </c>
      <c r="AR423">
        <v>1</v>
      </c>
      <c r="AS423" t="s">
        <v>9</v>
      </c>
      <c r="AT423" t="s">
        <v>9</v>
      </c>
    </row>
    <row r="424" spans="2:46" ht="15" customHeight="1" x14ac:dyDescent="0.35">
      <c r="B424" s="362">
        <v>893</v>
      </c>
      <c r="C424" s="362" t="s">
        <v>2531</v>
      </c>
      <c r="D424" s="362" t="s">
        <v>2</v>
      </c>
      <c r="E424" s="368">
        <v>45191</v>
      </c>
      <c r="F424" s="368"/>
      <c r="G424" s="368"/>
      <c r="H424" s="368"/>
      <c r="I424" s="362" t="s">
        <v>65</v>
      </c>
      <c r="J424" s="362" t="s">
        <v>2308</v>
      </c>
      <c r="K424" s="361" t="s">
        <v>2532</v>
      </c>
      <c r="L424" s="362"/>
      <c r="M424" s="362" t="s">
        <v>186</v>
      </c>
      <c r="N424" s="362" t="s">
        <v>9</v>
      </c>
      <c r="O424" s="362"/>
      <c r="P424" s="362" t="s">
        <v>90</v>
      </c>
      <c r="Q424" s="362" t="s">
        <v>90</v>
      </c>
      <c r="R424" s="362"/>
      <c r="S424" s="361" t="s">
        <v>90</v>
      </c>
      <c r="T424" s="362"/>
      <c r="U424" s="362"/>
      <c r="V424" s="362" t="s">
        <v>202</v>
      </c>
      <c r="W424" s="362"/>
      <c r="X424" s="362" t="s">
        <v>9</v>
      </c>
      <c r="Y424" s="362" t="s">
        <v>9</v>
      </c>
      <c r="Z424" s="362" t="s">
        <v>90</v>
      </c>
      <c r="AA424" s="366" t="s">
        <v>90</v>
      </c>
      <c r="AB424" s="362" t="s">
        <v>90</v>
      </c>
      <c r="AC424" s="362"/>
      <c r="AD424" s="362"/>
      <c r="AE424" s="362"/>
      <c r="AF424" s="362"/>
      <c r="AG424" s="362"/>
      <c r="AH424" s="362"/>
      <c r="AI424" s="362" t="s">
        <v>7032</v>
      </c>
      <c r="AJ424" s="362" t="s">
        <v>19</v>
      </c>
      <c r="AK424" s="362" t="s">
        <v>40</v>
      </c>
      <c r="AL424" s="362"/>
      <c r="AM424" s="362"/>
      <c r="AN424" s="362"/>
      <c r="AO424" s="362"/>
      <c r="AP424" s="361" t="e">
        <v>#N/A</v>
      </c>
      <c r="AR424">
        <v>1</v>
      </c>
      <c r="AS424" t="s">
        <v>9</v>
      </c>
      <c r="AT424" t="s">
        <v>9</v>
      </c>
    </row>
    <row r="425" spans="2:46" ht="15" customHeight="1" x14ac:dyDescent="0.35">
      <c r="B425" s="362">
        <v>894</v>
      </c>
      <c r="C425" s="362" t="s">
        <v>2533</v>
      </c>
      <c r="D425" s="362" t="s">
        <v>2</v>
      </c>
      <c r="E425" s="368">
        <v>45191</v>
      </c>
      <c r="F425" s="368"/>
      <c r="G425" s="368"/>
      <c r="H425" s="368"/>
      <c r="I425" s="362" t="s">
        <v>65</v>
      </c>
      <c r="J425" s="362" t="s">
        <v>2308</v>
      </c>
      <c r="K425" s="361" t="s">
        <v>2534</v>
      </c>
      <c r="L425" s="362"/>
      <c r="M425" s="362" t="s">
        <v>186</v>
      </c>
      <c r="N425" s="362" t="s">
        <v>9</v>
      </c>
      <c r="O425" s="362"/>
      <c r="P425" s="362" t="s">
        <v>90</v>
      </c>
      <c r="Q425" s="362" t="s">
        <v>90</v>
      </c>
      <c r="R425" s="362"/>
      <c r="S425" s="361" t="s">
        <v>90</v>
      </c>
      <c r="T425" s="362"/>
      <c r="U425" s="362"/>
      <c r="V425" s="362" t="s">
        <v>202</v>
      </c>
      <c r="W425" s="362"/>
      <c r="X425" s="362" t="s">
        <v>9</v>
      </c>
      <c r="Y425" s="362" t="s">
        <v>9</v>
      </c>
      <c r="Z425" s="362" t="s">
        <v>90</v>
      </c>
      <c r="AA425" s="366" t="s">
        <v>90</v>
      </c>
      <c r="AB425" s="362" t="s">
        <v>90</v>
      </c>
      <c r="AC425" s="362"/>
      <c r="AD425" s="362"/>
      <c r="AE425" s="362"/>
      <c r="AF425" s="362"/>
      <c r="AG425" s="362"/>
      <c r="AH425" s="362"/>
      <c r="AI425" s="362" t="s">
        <v>7032</v>
      </c>
      <c r="AJ425" s="362" t="s">
        <v>19</v>
      </c>
      <c r="AK425" s="362" t="s">
        <v>40</v>
      </c>
      <c r="AL425" s="362"/>
      <c r="AM425" s="362"/>
      <c r="AN425" s="362"/>
      <c r="AO425" s="362"/>
      <c r="AP425" s="361" t="e">
        <v>#N/A</v>
      </c>
      <c r="AR425">
        <v>1</v>
      </c>
      <c r="AS425" t="s">
        <v>9</v>
      </c>
      <c r="AT425" t="s">
        <v>9</v>
      </c>
    </row>
    <row r="426" spans="2:46" ht="15" customHeight="1" x14ac:dyDescent="0.35">
      <c r="B426" s="362">
        <v>895</v>
      </c>
      <c r="C426" s="362" t="s">
        <v>2535</v>
      </c>
      <c r="D426" s="362" t="s">
        <v>2</v>
      </c>
      <c r="E426" s="368">
        <v>45191</v>
      </c>
      <c r="F426" s="368"/>
      <c r="G426" s="368"/>
      <c r="H426" s="368"/>
      <c r="I426" s="362" t="s">
        <v>65</v>
      </c>
      <c r="J426" s="362" t="s">
        <v>2308</v>
      </c>
      <c r="K426" s="361" t="s">
        <v>2536</v>
      </c>
      <c r="L426" s="362"/>
      <c r="M426" s="362" t="s">
        <v>186</v>
      </c>
      <c r="N426" s="362" t="s">
        <v>9</v>
      </c>
      <c r="O426" s="362"/>
      <c r="P426" s="362" t="s">
        <v>90</v>
      </c>
      <c r="Q426" s="362" t="s">
        <v>90</v>
      </c>
      <c r="R426" s="362"/>
      <c r="S426" s="361" t="s">
        <v>90</v>
      </c>
      <c r="T426" s="362"/>
      <c r="U426" s="362"/>
      <c r="V426" s="362" t="s">
        <v>202</v>
      </c>
      <c r="W426" s="362"/>
      <c r="X426" s="362" t="s">
        <v>9</v>
      </c>
      <c r="Y426" s="362" t="s">
        <v>9</v>
      </c>
      <c r="Z426" s="362" t="s">
        <v>90</v>
      </c>
      <c r="AA426" s="366" t="s">
        <v>90</v>
      </c>
      <c r="AB426" s="362" t="s">
        <v>90</v>
      </c>
      <c r="AC426" s="362"/>
      <c r="AD426" s="362"/>
      <c r="AE426" s="362"/>
      <c r="AF426" s="362"/>
      <c r="AG426" s="362"/>
      <c r="AH426" s="362"/>
      <c r="AI426" s="362" t="s">
        <v>7032</v>
      </c>
      <c r="AJ426" s="362" t="s">
        <v>19</v>
      </c>
      <c r="AK426" s="362" t="s">
        <v>40</v>
      </c>
      <c r="AL426" s="362"/>
      <c r="AM426" s="362"/>
      <c r="AN426" s="362"/>
      <c r="AO426" s="362"/>
      <c r="AP426" s="361" t="e">
        <v>#N/A</v>
      </c>
      <c r="AR426">
        <v>1</v>
      </c>
      <c r="AS426" t="s">
        <v>9</v>
      </c>
      <c r="AT426" t="s">
        <v>9</v>
      </c>
    </row>
    <row r="427" spans="2:46" ht="15" customHeight="1" x14ac:dyDescent="0.35">
      <c r="B427" s="362">
        <v>896</v>
      </c>
      <c r="C427" s="362" t="s">
        <v>2537</v>
      </c>
      <c r="D427" s="362" t="s">
        <v>2</v>
      </c>
      <c r="E427" s="368">
        <v>45078</v>
      </c>
      <c r="F427" s="368"/>
      <c r="G427" s="368"/>
      <c r="H427" s="368"/>
      <c r="I427" s="362" t="s">
        <v>61</v>
      </c>
      <c r="J427" s="362" t="s">
        <v>1584</v>
      </c>
      <c r="K427" s="361" t="s">
        <v>2538</v>
      </c>
      <c r="L427" s="361"/>
      <c r="M427" s="362" t="s">
        <v>186</v>
      </c>
      <c r="N427" s="362" t="s">
        <v>9</v>
      </c>
      <c r="O427" s="362"/>
      <c r="P427" s="362" t="s">
        <v>1398</v>
      </c>
      <c r="Q427" s="362" t="s">
        <v>90</v>
      </c>
      <c r="R427" s="362"/>
      <c r="S427" s="361"/>
      <c r="T427" s="362"/>
      <c r="U427" s="362"/>
      <c r="V427" s="362" t="s">
        <v>120</v>
      </c>
      <c r="W427" s="362"/>
      <c r="X427" s="362"/>
      <c r="Y427" s="362" t="s">
        <v>48</v>
      </c>
      <c r="Z427" s="362" t="s">
        <v>90</v>
      </c>
      <c r="AA427" s="366" t="s">
        <v>90</v>
      </c>
      <c r="AB427" s="362" t="s">
        <v>90</v>
      </c>
      <c r="AC427" s="362"/>
      <c r="AD427" s="362"/>
      <c r="AE427" s="362"/>
      <c r="AF427" s="362"/>
      <c r="AG427" s="362"/>
      <c r="AH427" s="362"/>
      <c r="AI427" s="362" t="s">
        <v>7026</v>
      </c>
      <c r="AJ427" s="362" t="s">
        <v>19</v>
      </c>
      <c r="AK427" s="362" t="s">
        <v>40</v>
      </c>
      <c r="AL427" s="362"/>
      <c r="AM427" s="362"/>
      <c r="AN427" s="362"/>
      <c r="AO427" s="362"/>
      <c r="AP427" s="361"/>
      <c r="AR427">
        <v>1</v>
      </c>
      <c r="AS427" t="s">
        <v>5839</v>
      </c>
      <c r="AT427" t="s">
        <v>5839</v>
      </c>
    </row>
    <row r="428" spans="2:46" ht="15" customHeight="1" x14ac:dyDescent="0.35">
      <c r="B428" s="362">
        <v>897</v>
      </c>
      <c r="C428" s="362" t="s">
        <v>2539</v>
      </c>
      <c r="D428" s="362" t="s">
        <v>2</v>
      </c>
      <c r="E428" s="368">
        <v>45191</v>
      </c>
      <c r="F428" s="368"/>
      <c r="G428" s="368"/>
      <c r="H428" s="368"/>
      <c r="I428" s="362" t="s">
        <v>65</v>
      </c>
      <c r="J428" s="362" t="s">
        <v>1584</v>
      </c>
      <c r="K428" s="361" t="s">
        <v>2540</v>
      </c>
      <c r="L428" s="362"/>
      <c r="M428" s="362" t="s">
        <v>186</v>
      </c>
      <c r="N428" s="362" t="s">
        <v>9</v>
      </c>
      <c r="O428" s="362"/>
      <c r="P428" s="362" t="s">
        <v>90</v>
      </c>
      <c r="Q428" s="362" t="s">
        <v>90</v>
      </c>
      <c r="R428" s="362"/>
      <c r="S428" s="361" t="s">
        <v>90</v>
      </c>
      <c r="T428" s="362"/>
      <c r="U428" s="362"/>
      <c r="V428" s="362" t="s">
        <v>202</v>
      </c>
      <c r="W428" s="362"/>
      <c r="X428" s="362" t="s">
        <v>9</v>
      </c>
      <c r="Y428" s="362" t="s">
        <v>9</v>
      </c>
      <c r="Z428" s="362" t="s">
        <v>90</v>
      </c>
      <c r="AA428" s="366" t="s">
        <v>90</v>
      </c>
      <c r="AB428" s="362" t="s">
        <v>90</v>
      </c>
      <c r="AC428" s="362"/>
      <c r="AD428" s="362"/>
      <c r="AE428" s="362"/>
      <c r="AF428" s="362"/>
      <c r="AG428" s="362"/>
      <c r="AH428" s="362"/>
      <c r="AI428" s="362" t="s">
        <v>7032</v>
      </c>
      <c r="AJ428" s="362" t="s">
        <v>19</v>
      </c>
      <c r="AK428" s="362" t="s">
        <v>40</v>
      </c>
      <c r="AL428" s="362"/>
      <c r="AM428" s="362"/>
      <c r="AN428" s="362"/>
      <c r="AO428" s="362"/>
      <c r="AP428" s="361" t="e">
        <v>#N/A</v>
      </c>
      <c r="AR428">
        <v>1</v>
      </c>
      <c r="AS428" t="s">
        <v>9</v>
      </c>
      <c r="AT428" t="s">
        <v>9</v>
      </c>
    </row>
    <row r="429" spans="2:46" ht="15" customHeight="1" x14ac:dyDescent="0.35">
      <c r="B429" s="362">
        <v>898</v>
      </c>
      <c r="C429" s="362" t="s">
        <v>2541</v>
      </c>
      <c r="D429" s="362" t="s">
        <v>2</v>
      </c>
      <c r="E429" s="368">
        <v>45191</v>
      </c>
      <c r="F429" s="368"/>
      <c r="G429" s="368"/>
      <c r="H429" s="368"/>
      <c r="I429" s="362" t="s">
        <v>65</v>
      </c>
      <c r="J429" s="362" t="s">
        <v>2336</v>
      </c>
      <c r="K429" s="361" t="s">
        <v>2542</v>
      </c>
      <c r="L429" s="362"/>
      <c r="M429" s="362" t="s">
        <v>186</v>
      </c>
      <c r="N429" s="362" t="s">
        <v>9</v>
      </c>
      <c r="O429" s="362"/>
      <c r="P429" s="362" t="s">
        <v>90</v>
      </c>
      <c r="Q429" s="362" t="s">
        <v>90</v>
      </c>
      <c r="R429" s="362"/>
      <c r="S429" s="361" t="s">
        <v>90</v>
      </c>
      <c r="T429" s="362"/>
      <c r="U429" s="362"/>
      <c r="V429" s="362" t="s">
        <v>202</v>
      </c>
      <c r="W429" s="362"/>
      <c r="X429" s="362" t="s">
        <v>9</v>
      </c>
      <c r="Y429" s="362" t="s">
        <v>9</v>
      </c>
      <c r="Z429" s="362" t="s">
        <v>90</v>
      </c>
      <c r="AA429" s="366" t="s">
        <v>90</v>
      </c>
      <c r="AB429" s="362" t="s">
        <v>90</v>
      </c>
      <c r="AC429" s="362"/>
      <c r="AD429" s="362"/>
      <c r="AE429" s="362"/>
      <c r="AF429" s="362"/>
      <c r="AG429" s="362"/>
      <c r="AH429" s="362"/>
      <c r="AI429" s="362" t="s">
        <v>7032</v>
      </c>
      <c r="AJ429" s="362" t="s">
        <v>19</v>
      </c>
      <c r="AK429" s="362" t="s">
        <v>40</v>
      </c>
      <c r="AL429" s="362"/>
      <c r="AM429" s="362"/>
      <c r="AN429" s="362"/>
      <c r="AO429" s="362"/>
      <c r="AP429" s="361" t="e">
        <v>#N/A</v>
      </c>
      <c r="AR429">
        <v>1</v>
      </c>
      <c r="AS429" t="s">
        <v>9</v>
      </c>
      <c r="AT429" t="s">
        <v>9</v>
      </c>
    </row>
    <row r="430" spans="2:46" ht="15" customHeight="1" x14ac:dyDescent="0.35">
      <c r="B430" s="362">
        <v>899</v>
      </c>
      <c r="C430" s="362" t="s">
        <v>2543</v>
      </c>
      <c r="D430" s="362" t="s">
        <v>2</v>
      </c>
      <c r="E430" s="368">
        <v>45191</v>
      </c>
      <c r="F430" s="368"/>
      <c r="G430" s="368"/>
      <c r="H430" s="368"/>
      <c r="I430" s="362" t="s">
        <v>65</v>
      </c>
      <c r="J430" s="362" t="s">
        <v>2308</v>
      </c>
      <c r="K430" s="361" t="s">
        <v>2544</v>
      </c>
      <c r="L430" s="362"/>
      <c r="M430" s="362" t="s">
        <v>186</v>
      </c>
      <c r="N430" s="362" t="s">
        <v>9</v>
      </c>
      <c r="O430" s="362"/>
      <c r="P430" s="362" t="s">
        <v>90</v>
      </c>
      <c r="Q430" s="362" t="s">
        <v>90</v>
      </c>
      <c r="R430" s="362"/>
      <c r="S430" s="361" t="s">
        <v>90</v>
      </c>
      <c r="T430" s="362"/>
      <c r="U430" s="362"/>
      <c r="V430" s="362" t="s">
        <v>202</v>
      </c>
      <c r="W430" s="362"/>
      <c r="X430" s="362" t="s">
        <v>9</v>
      </c>
      <c r="Y430" s="362" t="s">
        <v>9</v>
      </c>
      <c r="Z430" s="362" t="s">
        <v>90</v>
      </c>
      <c r="AA430" s="366" t="s">
        <v>90</v>
      </c>
      <c r="AB430" s="362" t="s">
        <v>90</v>
      </c>
      <c r="AC430" s="362"/>
      <c r="AD430" s="362"/>
      <c r="AE430" s="362"/>
      <c r="AF430" s="362"/>
      <c r="AG430" s="362"/>
      <c r="AH430" s="362"/>
      <c r="AI430" s="362" t="s">
        <v>7032</v>
      </c>
      <c r="AJ430" s="362" t="s">
        <v>19</v>
      </c>
      <c r="AK430" s="362" t="s">
        <v>40</v>
      </c>
      <c r="AL430" s="362"/>
      <c r="AM430" s="362"/>
      <c r="AN430" s="362"/>
      <c r="AO430" s="362"/>
      <c r="AP430" s="361" t="e">
        <v>#N/A</v>
      </c>
      <c r="AR430">
        <v>1</v>
      </c>
      <c r="AS430" t="s">
        <v>9</v>
      </c>
      <c r="AT430" t="s">
        <v>9</v>
      </c>
    </row>
    <row r="431" spans="2:46" ht="15" customHeight="1" x14ac:dyDescent="0.35">
      <c r="B431" s="362">
        <v>900</v>
      </c>
      <c r="C431" s="362" t="s">
        <v>2545</v>
      </c>
      <c r="D431" s="362" t="s">
        <v>2</v>
      </c>
      <c r="E431" s="368">
        <v>45191</v>
      </c>
      <c r="F431" s="368"/>
      <c r="G431" s="368"/>
      <c r="H431" s="368"/>
      <c r="I431" s="362" t="s">
        <v>65</v>
      </c>
      <c r="J431" s="362" t="s">
        <v>2308</v>
      </c>
      <c r="K431" s="361" t="s">
        <v>2546</v>
      </c>
      <c r="L431" s="362"/>
      <c r="M431" s="362" t="s">
        <v>186</v>
      </c>
      <c r="N431" s="362" t="s">
        <v>9</v>
      </c>
      <c r="O431" s="362"/>
      <c r="P431" s="362" t="s">
        <v>90</v>
      </c>
      <c r="Q431" s="362" t="s">
        <v>90</v>
      </c>
      <c r="R431" s="362"/>
      <c r="S431" s="361" t="s">
        <v>90</v>
      </c>
      <c r="T431" s="362"/>
      <c r="U431" s="362"/>
      <c r="V431" s="362" t="s">
        <v>202</v>
      </c>
      <c r="W431" s="362"/>
      <c r="X431" s="362" t="s">
        <v>9</v>
      </c>
      <c r="Y431" s="362" t="s">
        <v>9</v>
      </c>
      <c r="Z431" s="362" t="s">
        <v>90</v>
      </c>
      <c r="AA431" s="366" t="s">
        <v>90</v>
      </c>
      <c r="AB431" s="362" t="s">
        <v>90</v>
      </c>
      <c r="AC431" s="362"/>
      <c r="AD431" s="362"/>
      <c r="AE431" s="362"/>
      <c r="AF431" s="362"/>
      <c r="AG431" s="362"/>
      <c r="AH431" s="362"/>
      <c r="AI431" s="362" t="s">
        <v>7032</v>
      </c>
      <c r="AJ431" s="362" t="s">
        <v>19</v>
      </c>
      <c r="AK431" s="362" t="s">
        <v>40</v>
      </c>
      <c r="AL431" s="362"/>
      <c r="AM431" s="362"/>
      <c r="AN431" s="362"/>
      <c r="AO431" s="362"/>
      <c r="AP431" s="361" t="e">
        <v>#N/A</v>
      </c>
      <c r="AR431">
        <v>1</v>
      </c>
      <c r="AS431" t="s">
        <v>9</v>
      </c>
      <c r="AT431" t="s">
        <v>9</v>
      </c>
    </row>
    <row r="432" spans="2:46" ht="15" customHeight="1" x14ac:dyDescent="0.35">
      <c r="B432" s="362">
        <v>901</v>
      </c>
      <c r="C432" s="362" t="s">
        <v>2547</v>
      </c>
      <c r="D432" s="362" t="s">
        <v>2</v>
      </c>
      <c r="E432" s="368">
        <v>45191</v>
      </c>
      <c r="F432" s="368"/>
      <c r="G432" s="368"/>
      <c r="H432" s="368"/>
      <c r="I432" s="362" t="s">
        <v>65</v>
      </c>
      <c r="J432" s="362" t="s">
        <v>1584</v>
      </c>
      <c r="K432" s="361" t="s">
        <v>2548</v>
      </c>
      <c r="L432" s="362"/>
      <c r="M432" s="362" t="s">
        <v>186</v>
      </c>
      <c r="N432" s="362" t="s">
        <v>9</v>
      </c>
      <c r="O432" s="362"/>
      <c r="P432" s="362" t="s">
        <v>90</v>
      </c>
      <c r="Q432" s="362" t="s">
        <v>90</v>
      </c>
      <c r="R432" s="362"/>
      <c r="S432" s="361" t="s">
        <v>90</v>
      </c>
      <c r="T432" s="362"/>
      <c r="U432" s="362"/>
      <c r="V432" s="362" t="s">
        <v>202</v>
      </c>
      <c r="W432" s="362"/>
      <c r="X432" s="362" t="s">
        <v>9</v>
      </c>
      <c r="Y432" s="362" t="s">
        <v>9</v>
      </c>
      <c r="Z432" s="362" t="s">
        <v>90</v>
      </c>
      <c r="AA432" s="366" t="s">
        <v>90</v>
      </c>
      <c r="AB432" s="362" t="s">
        <v>90</v>
      </c>
      <c r="AC432" s="362"/>
      <c r="AD432" s="362"/>
      <c r="AE432" s="362"/>
      <c r="AF432" s="362"/>
      <c r="AG432" s="362"/>
      <c r="AH432" s="362"/>
      <c r="AI432" s="362" t="s">
        <v>7032</v>
      </c>
      <c r="AJ432" s="362" t="s">
        <v>19</v>
      </c>
      <c r="AK432" s="362" t="s">
        <v>40</v>
      </c>
      <c r="AL432" s="362"/>
      <c r="AM432" s="362"/>
      <c r="AN432" s="362"/>
      <c r="AO432" s="362"/>
      <c r="AP432" s="361" t="e">
        <v>#N/A</v>
      </c>
      <c r="AR432">
        <v>1</v>
      </c>
      <c r="AS432" t="s">
        <v>9</v>
      </c>
      <c r="AT432" t="s">
        <v>9</v>
      </c>
    </row>
    <row r="433" spans="2:46" ht="15" customHeight="1" x14ac:dyDescent="0.35">
      <c r="B433" s="362">
        <v>902</v>
      </c>
      <c r="C433" s="362" t="s">
        <v>2549</v>
      </c>
      <c r="D433" s="362" t="s">
        <v>2</v>
      </c>
      <c r="E433" s="368">
        <v>45191</v>
      </c>
      <c r="F433" s="368"/>
      <c r="G433" s="368"/>
      <c r="H433" s="368"/>
      <c r="I433" s="362" t="s">
        <v>65</v>
      </c>
      <c r="J433" s="362" t="s">
        <v>1584</v>
      </c>
      <c r="K433" s="361" t="s">
        <v>2550</v>
      </c>
      <c r="L433" s="362"/>
      <c r="M433" s="362" t="s">
        <v>186</v>
      </c>
      <c r="N433" s="362" t="s">
        <v>9</v>
      </c>
      <c r="O433" s="362"/>
      <c r="P433" s="362" t="s">
        <v>90</v>
      </c>
      <c r="Q433" s="362" t="s">
        <v>90</v>
      </c>
      <c r="R433" s="362"/>
      <c r="S433" s="361" t="s">
        <v>90</v>
      </c>
      <c r="T433" s="362"/>
      <c r="U433" s="362"/>
      <c r="V433" s="362" t="s">
        <v>202</v>
      </c>
      <c r="W433" s="362"/>
      <c r="X433" s="362" t="s">
        <v>9</v>
      </c>
      <c r="Y433" s="362" t="s">
        <v>9</v>
      </c>
      <c r="Z433" s="362" t="s">
        <v>90</v>
      </c>
      <c r="AA433" s="366" t="s">
        <v>90</v>
      </c>
      <c r="AB433" s="362" t="s">
        <v>90</v>
      </c>
      <c r="AC433" s="362"/>
      <c r="AD433" s="362"/>
      <c r="AE433" s="362"/>
      <c r="AF433" s="362"/>
      <c r="AG433" s="362"/>
      <c r="AH433" s="362"/>
      <c r="AI433" s="362" t="s">
        <v>7032</v>
      </c>
      <c r="AJ433" s="362" t="s">
        <v>19</v>
      </c>
      <c r="AK433" s="362" t="s">
        <v>40</v>
      </c>
      <c r="AL433" s="362"/>
      <c r="AM433" s="362"/>
      <c r="AN433" s="362"/>
      <c r="AO433" s="362"/>
      <c r="AP433" s="361" t="e">
        <v>#N/A</v>
      </c>
      <c r="AR433">
        <v>1</v>
      </c>
      <c r="AS433" t="s">
        <v>9</v>
      </c>
      <c r="AT433" t="s">
        <v>9</v>
      </c>
    </row>
    <row r="434" spans="2:46" ht="15" customHeight="1" x14ac:dyDescent="0.35">
      <c r="B434" s="362">
        <v>903</v>
      </c>
      <c r="C434" s="362" t="s">
        <v>2551</v>
      </c>
      <c r="D434" s="362" t="s">
        <v>2</v>
      </c>
      <c r="E434" s="368">
        <v>45191</v>
      </c>
      <c r="F434" s="368"/>
      <c r="G434" s="368"/>
      <c r="H434" s="368"/>
      <c r="I434" s="362" t="s">
        <v>65</v>
      </c>
      <c r="J434" s="362" t="s">
        <v>1584</v>
      </c>
      <c r="K434" s="361" t="s">
        <v>2552</v>
      </c>
      <c r="L434" s="362"/>
      <c r="M434" s="362" t="s">
        <v>186</v>
      </c>
      <c r="N434" s="362" t="s">
        <v>9</v>
      </c>
      <c r="O434" s="362"/>
      <c r="P434" s="362" t="s">
        <v>90</v>
      </c>
      <c r="Q434" s="362" t="s">
        <v>90</v>
      </c>
      <c r="R434" s="362"/>
      <c r="S434" s="361" t="s">
        <v>90</v>
      </c>
      <c r="T434" s="362"/>
      <c r="U434" s="362"/>
      <c r="V434" s="362" t="s">
        <v>202</v>
      </c>
      <c r="W434" s="362"/>
      <c r="X434" s="362" t="s">
        <v>9</v>
      </c>
      <c r="Y434" s="362" t="s">
        <v>9</v>
      </c>
      <c r="Z434" s="362" t="s">
        <v>90</v>
      </c>
      <c r="AA434" s="366" t="s">
        <v>90</v>
      </c>
      <c r="AB434" s="362" t="s">
        <v>90</v>
      </c>
      <c r="AC434" s="362"/>
      <c r="AD434" s="362"/>
      <c r="AE434" s="362"/>
      <c r="AF434" s="362"/>
      <c r="AG434" s="362"/>
      <c r="AH434" s="362"/>
      <c r="AI434" s="362" t="s">
        <v>7032</v>
      </c>
      <c r="AJ434" s="362" t="s">
        <v>19</v>
      </c>
      <c r="AK434" s="362" t="s">
        <v>40</v>
      </c>
      <c r="AL434" s="362"/>
      <c r="AM434" s="362"/>
      <c r="AN434" s="362"/>
      <c r="AO434" s="362"/>
      <c r="AP434" s="361" t="e">
        <v>#N/A</v>
      </c>
      <c r="AR434">
        <v>1</v>
      </c>
      <c r="AS434" t="s">
        <v>9</v>
      </c>
      <c r="AT434" t="s">
        <v>9</v>
      </c>
    </row>
    <row r="435" spans="2:46" ht="15" customHeight="1" x14ac:dyDescent="0.35">
      <c r="B435" s="362">
        <v>904</v>
      </c>
      <c r="C435" s="362" t="s">
        <v>2553</v>
      </c>
      <c r="D435" s="362" t="s">
        <v>2</v>
      </c>
      <c r="E435" s="368">
        <v>45191</v>
      </c>
      <c r="F435" s="368"/>
      <c r="G435" s="368"/>
      <c r="H435" s="368"/>
      <c r="I435" s="362" t="s">
        <v>65</v>
      </c>
      <c r="J435" s="362" t="s">
        <v>2308</v>
      </c>
      <c r="K435" s="361" t="s">
        <v>2554</v>
      </c>
      <c r="L435" s="362"/>
      <c r="M435" s="362" t="s">
        <v>186</v>
      </c>
      <c r="N435" s="362" t="s">
        <v>9</v>
      </c>
      <c r="O435" s="362"/>
      <c r="P435" s="362" t="s">
        <v>90</v>
      </c>
      <c r="Q435" s="362" t="s">
        <v>90</v>
      </c>
      <c r="R435" s="362"/>
      <c r="S435" s="361" t="s">
        <v>90</v>
      </c>
      <c r="T435" s="362"/>
      <c r="U435" s="362"/>
      <c r="V435" s="362" t="s">
        <v>202</v>
      </c>
      <c r="W435" s="362"/>
      <c r="X435" s="362" t="s">
        <v>9</v>
      </c>
      <c r="Y435" s="362" t="s">
        <v>9</v>
      </c>
      <c r="Z435" s="362" t="s">
        <v>90</v>
      </c>
      <c r="AA435" s="366" t="s">
        <v>90</v>
      </c>
      <c r="AB435" s="362" t="s">
        <v>90</v>
      </c>
      <c r="AC435" s="362"/>
      <c r="AD435" s="362"/>
      <c r="AE435" s="362"/>
      <c r="AF435" s="362"/>
      <c r="AG435" s="362"/>
      <c r="AH435" s="362"/>
      <c r="AI435" s="362" t="s">
        <v>7032</v>
      </c>
      <c r="AJ435" s="362" t="s">
        <v>19</v>
      </c>
      <c r="AK435" s="362" t="s">
        <v>40</v>
      </c>
      <c r="AL435" s="362"/>
      <c r="AM435" s="362"/>
      <c r="AN435" s="362"/>
      <c r="AO435" s="362"/>
      <c r="AP435" s="361" t="e">
        <v>#N/A</v>
      </c>
      <c r="AR435">
        <v>1</v>
      </c>
      <c r="AS435" t="s">
        <v>9</v>
      </c>
      <c r="AT435" t="s">
        <v>9</v>
      </c>
    </row>
    <row r="436" spans="2:46" ht="15" customHeight="1" x14ac:dyDescent="0.35">
      <c r="B436" s="362">
        <v>905</v>
      </c>
      <c r="C436" s="362" t="s">
        <v>2555</v>
      </c>
      <c r="D436" s="362" t="s">
        <v>2</v>
      </c>
      <c r="E436" s="368">
        <v>45191</v>
      </c>
      <c r="F436" s="368"/>
      <c r="G436" s="368"/>
      <c r="H436" s="368"/>
      <c r="I436" s="362" t="s">
        <v>65</v>
      </c>
      <c r="J436" s="362" t="s">
        <v>2336</v>
      </c>
      <c r="K436" s="361" t="s">
        <v>2556</v>
      </c>
      <c r="L436" s="362"/>
      <c r="M436" s="362" t="s">
        <v>186</v>
      </c>
      <c r="N436" s="362" t="s">
        <v>9</v>
      </c>
      <c r="O436" s="362"/>
      <c r="P436" s="362" t="s">
        <v>90</v>
      </c>
      <c r="Q436" s="362" t="s">
        <v>90</v>
      </c>
      <c r="R436" s="362"/>
      <c r="S436" s="361" t="s">
        <v>90</v>
      </c>
      <c r="T436" s="362"/>
      <c r="U436" s="362"/>
      <c r="V436" s="362" t="s">
        <v>202</v>
      </c>
      <c r="W436" s="362"/>
      <c r="X436" s="362" t="s">
        <v>9</v>
      </c>
      <c r="Y436" s="362" t="s">
        <v>9</v>
      </c>
      <c r="Z436" s="362" t="s">
        <v>90</v>
      </c>
      <c r="AA436" s="366" t="s">
        <v>90</v>
      </c>
      <c r="AB436" s="362" t="s">
        <v>90</v>
      </c>
      <c r="AC436" s="362"/>
      <c r="AD436" s="362"/>
      <c r="AE436" s="362"/>
      <c r="AF436" s="362"/>
      <c r="AG436" s="362"/>
      <c r="AH436" s="362"/>
      <c r="AI436" s="362" t="s">
        <v>7032</v>
      </c>
      <c r="AJ436" s="362" t="s">
        <v>19</v>
      </c>
      <c r="AK436" s="362" t="s">
        <v>40</v>
      </c>
      <c r="AL436" s="362"/>
      <c r="AM436" s="362"/>
      <c r="AN436" s="362"/>
      <c r="AO436" s="362"/>
      <c r="AP436" s="361" t="e">
        <v>#N/A</v>
      </c>
      <c r="AR436">
        <v>1</v>
      </c>
      <c r="AS436" t="s">
        <v>9</v>
      </c>
      <c r="AT436" t="s">
        <v>9</v>
      </c>
    </row>
    <row r="437" spans="2:46" ht="15" customHeight="1" x14ac:dyDescent="0.35">
      <c r="B437" s="362">
        <v>906</v>
      </c>
      <c r="C437" s="362" t="s">
        <v>2557</v>
      </c>
      <c r="D437" s="362" t="s">
        <v>2</v>
      </c>
      <c r="E437" s="368">
        <v>45191</v>
      </c>
      <c r="F437" s="368"/>
      <c r="G437" s="368"/>
      <c r="H437" s="368"/>
      <c r="I437" s="362" t="s">
        <v>65</v>
      </c>
      <c r="J437" s="362" t="s">
        <v>2308</v>
      </c>
      <c r="K437" s="361" t="s">
        <v>2558</v>
      </c>
      <c r="L437" s="362"/>
      <c r="M437" s="362" t="s">
        <v>186</v>
      </c>
      <c r="N437" s="362" t="s">
        <v>9</v>
      </c>
      <c r="O437" s="362"/>
      <c r="P437" s="362" t="s">
        <v>90</v>
      </c>
      <c r="Q437" s="362" t="s">
        <v>90</v>
      </c>
      <c r="R437" s="362"/>
      <c r="S437" s="361" t="s">
        <v>90</v>
      </c>
      <c r="T437" s="362"/>
      <c r="U437" s="362"/>
      <c r="V437" s="362" t="s">
        <v>202</v>
      </c>
      <c r="W437" s="362"/>
      <c r="X437" s="362" t="s">
        <v>9</v>
      </c>
      <c r="Y437" s="362" t="s">
        <v>9</v>
      </c>
      <c r="Z437" s="362" t="s">
        <v>90</v>
      </c>
      <c r="AA437" s="366" t="s">
        <v>90</v>
      </c>
      <c r="AB437" s="362" t="s">
        <v>90</v>
      </c>
      <c r="AC437" s="362"/>
      <c r="AD437" s="362"/>
      <c r="AE437" s="362"/>
      <c r="AF437" s="362"/>
      <c r="AG437" s="362"/>
      <c r="AH437" s="362"/>
      <c r="AI437" s="362" t="s">
        <v>7032</v>
      </c>
      <c r="AJ437" s="362" t="s">
        <v>19</v>
      </c>
      <c r="AK437" s="362" t="s">
        <v>40</v>
      </c>
      <c r="AL437" s="362"/>
      <c r="AM437" s="362"/>
      <c r="AN437" s="362"/>
      <c r="AO437" s="362"/>
      <c r="AP437" s="361" t="e">
        <v>#N/A</v>
      </c>
      <c r="AR437">
        <v>1</v>
      </c>
      <c r="AS437" t="s">
        <v>9</v>
      </c>
      <c r="AT437" t="s">
        <v>9</v>
      </c>
    </row>
    <row r="438" spans="2:46" ht="15" customHeight="1" x14ac:dyDescent="0.35">
      <c r="B438" s="362">
        <v>907</v>
      </c>
      <c r="C438" s="362" t="s">
        <v>2559</v>
      </c>
      <c r="D438" s="362" t="s">
        <v>2</v>
      </c>
      <c r="E438" s="368">
        <v>45078</v>
      </c>
      <c r="F438" s="368"/>
      <c r="G438" s="368"/>
      <c r="H438" s="368"/>
      <c r="I438" s="362" t="s">
        <v>61</v>
      </c>
      <c r="J438" s="362" t="s">
        <v>1584</v>
      </c>
      <c r="K438" s="361" t="s">
        <v>2560</v>
      </c>
      <c r="L438" s="361"/>
      <c r="M438" s="362" t="s">
        <v>186</v>
      </c>
      <c r="N438" s="362" t="s">
        <v>9</v>
      </c>
      <c r="O438" s="362"/>
      <c r="P438" s="362" t="s">
        <v>1398</v>
      </c>
      <c r="Q438" s="362" t="s">
        <v>90</v>
      </c>
      <c r="R438" s="362"/>
      <c r="S438" s="361"/>
      <c r="T438" s="362"/>
      <c r="U438" s="362"/>
      <c r="V438" s="362" t="s">
        <v>120</v>
      </c>
      <c r="W438" s="362"/>
      <c r="X438" s="362"/>
      <c r="Y438" s="362" t="s">
        <v>48</v>
      </c>
      <c r="Z438" s="362" t="s">
        <v>90</v>
      </c>
      <c r="AA438" s="366" t="s">
        <v>90</v>
      </c>
      <c r="AB438" s="362" t="s">
        <v>90</v>
      </c>
      <c r="AC438" s="362"/>
      <c r="AD438" s="362"/>
      <c r="AE438" s="362"/>
      <c r="AF438" s="362"/>
      <c r="AG438" s="362"/>
      <c r="AH438" s="362"/>
      <c r="AI438" s="362" t="s">
        <v>7026</v>
      </c>
      <c r="AJ438" s="362" t="s">
        <v>19</v>
      </c>
      <c r="AK438" s="362" t="s">
        <v>40</v>
      </c>
      <c r="AL438" s="362"/>
      <c r="AM438" s="362"/>
      <c r="AN438" s="362"/>
      <c r="AO438" s="362"/>
      <c r="AP438" s="361"/>
      <c r="AR438">
        <v>1</v>
      </c>
      <c r="AS438" t="s">
        <v>5839</v>
      </c>
      <c r="AT438" t="s">
        <v>5839</v>
      </c>
    </row>
    <row r="439" spans="2:46" ht="15" customHeight="1" x14ac:dyDescent="0.35">
      <c r="B439" s="362">
        <v>908</v>
      </c>
      <c r="C439" s="362" t="s">
        <v>2561</v>
      </c>
      <c r="D439" s="362" t="s">
        <v>2</v>
      </c>
      <c r="E439" s="368">
        <v>45195</v>
      </c>
      <c r="F439" s="368"/>
      <c r="G439" s="368"/>
      <c r="H439" s="368"/>
      <c r="I439" s="362" t="s">
        <v>73</v>
      </c>
      <c r="J439" s="362" t="s">
        <v>1546</v>
      </c>
      <c r="K439" s="361" t="s">
        <v>2562</v>
      </c>
      <c r="L439" s="362"/>
      <c r="M439" s="362" t="s">
        <v>186</v>
      </c>
      <c r="N439" s="362" t="s">
        <v>9</v>
      </c>
      <c r="O439" s="362"/>
      <c r="P439" s="362" t="s">
        <v>90</v>
      </c>
      <c r="Q439" s="362" t="s">
        <v>90</v>
      </c>
      <c r="R439" s="362" t="s">
        <v>8</v>
      </c>
      <c r="S439" s="361" t="s">
        <v>1539</v>
      </c>
      <c r="T439" s="362"/>
      <c r="U439" s="362"/>
      <c r="V439" s="362" t="s">
        <v>1540</v>
      </c>
      <c r="W439" s="362"/>
      <c r="X439" s="362"/>
      <c r="Y439" s="362" t="s">
        <v>45</v>
      </c>
      <c r="Z439" s="362" t="s">
        <v>90</v>
      </c>
      <c r="AA439" s="366" t="s">
        <v>90</v>
      </c>
      <c r="AB439" s="362" t="s">
        <v>90</v>
      </c>
      <c r="AC439" s="362"/>
      <c r="AD439" s="362"/>
      <c r="AE439" s="362"/>
      <c r="AF439" s="362"/>
      <c r="AG439" s="362"/>
      <c r="AH439" s="362"/>
      <c r="AI439" s="362" t="s">
        <v>7025</v>
      </c>
      <c r="AJ439" s="362" t="s">
        <v>13</v>
      </c>
      <c r="AK439" s="362" t="s">
        <v>39</v>
      </c>
      <c r="AL439" s="362"/>
      <c r="AM439" s="362"/>
      <c r="AN439" s="362"/>
      <c r="AO439" s="368">
        <v>45923</v>
      </c>
      <c r="AP439" s="361" t="s">
        <v>680</v>
      </c>
      <c r="AR439">
        <v>1</v>
      </c>
      <c r="AS439" t="s">
        <v>539</v>
      </c>
      <c r="AT439" t="s">
        <v>5840</v>
      </c>
    </row>
    <row r="440" spans="2:46" ht="15" customHeight="1" x14ac:dyDescent="0.35">
      <c r="B440" s="362">
        <v>909</v>
      </c>
      <c r="C440" s="362" t="s">
        <v>2563</v>
      </c>
      <c r="D440" s="362" t="s">
        <v>2</v>
      </c>
      <c r="E440" s="368">
        <v>45195</v>
      </c>
      <c r="F440" s="368"/>
      <c r="G440" s="368"/>
      <c r="H440" s="368"/>
      <c r="I440" s="362" t="s">
        <v>73</v>
      </c>
      <c r="J440" s="362" t="s">
        <v>1835</v>
      </c>
      <c r="K440" s="361" t="s">
        <v>2564</v>
      </c>
      <c r="L440" s="362"/>
      <c r="M440" s="362" t="s">
        <v>186</v>
      </c>
      <c r="N440" s="362" t="s">
        <v>51</v>
      </c>
      <c r="O440" s="362"/>
      <c r="P440" s="362" t="s">
        <v>90</v>
      </c>
      <c r="Q440" s="362" t="s">
        <v>90</v>
      </c>
      <c r="R440" s="362" t="s">
        <v>46</v>
      </c>
      <c r="S440" s="361" t="s">
        <v>2565</v>
      </c>
      <c r="T440" s="362" t="s">
        <v>113</v>
      </c>
      <c r="U440" s="362" t="s">
        <v>1540</v>
      </c>
      <c r="V440" s="362" t="s">
        <v>1540</v>
      </c>
      <c r="W440" s="362"/>
      <c r="X440" s="362" t="s">
        <v>9</v>
      </c>
      <c r="Y440" s="362" t="s">
        <v>46</v>
      </c>
      <c r="Z440" s="362" t="s">
        <v>90</v>
      </c>
      <c r="AA440" s="366" t="s">
        <v>90</v>
      </c>
      <c r="AB440" s="362" t="s">
        <v>90</v>
      </c>
      <c r="AC440" s="362"/>
      <c r="AD440" s="362"/>
      <c r="AE440" s="362"/>
      <c r="AF440" s="362"/>
      <c r="AG440" s="362"/>
      <c r="AH440" s="362"/>
      <c r="AI440" s="362" t="s">
        <v>7025</v>
      </c>
      <c r="AJ440" s="362" t="s">
        <v>13</v>
      </c>
      <c r="AK440" s="362" t="s">
        <v>40</v>
      </c>
      <c r="AL440" s="362"/>
      <c r="AM440" s="362"/>
      <c r="AN440" s="362"/>
      <c r="AO440" s="362"/>
      <c r="AP440" s="361"/>
      <c r="AR440">
        <v>1</v>
      </c>
      <c r="AS440" t="s">
        <v>9</v>
      </c>
      <c r="AT440" t="s">
        <v>9</v>
      </c>
    </row>
    <row r="441" spans="2:46" ht="15" customHeight="1" x14ac:dyDescent="0.35">
      <c r="B441" s="362">
        <v>910</v>
      </c>
      <c r="C441" s="362" t="s">
        <v>2566</v>
      </c>
      <c r="D441" s="362" t="s">
        <v>2</v>
      </c>
      <c r="E441" s="368">
        <v>45195</v>
      </c>
      <c r="F441" s="368"/>
      <c r="G441" s="368"/>
      <c r="H441" s="368"/>
      <c r="I441" s="362" t="s">
        <v>73</v>
      </c>
      <c r="J441" s="362" t="s">
        <v>2315</v>
      </c>
      <c r="K441" s="361" t="s">
        <v>2567</v>
      </c>
      <c r="L441" s="362"/>
      <c r="M441" s="362" t="s">
        <v>186</v>
      </c>
      <c r="N441" s="362" t="s">
        <v>51</v>
      </c>
      <c r="O441" s="362"/>
      <c r="P441" s="362" t="s">
        <v>90</v>
      </c>
      <c r="Q441" s="362" t="s">
        <v>90</v>
      </c>
      <c r="R441" s="362" t="s">
        <v>46</v>
      </c>
      <c r="S441" s="361" t="s">
        <v>2568</v>
      </c>
      <c r="T441" s="362" t="s">
        <v>113</v>
      </c>
      <c r="U441" s="362" t="s">
        <v>1540</v>
      </c>
      <c r="V441" s="362" t="s">
        <v>1540</v>
      </c>
      <c r="W441" s="362"/>
      <c r="X441" s="362" t="s">
        <v>9</v>
      </c>
      <c r="Y441" s="362" t="s">
        <v>46</v>
      </c>
      <c r="Z441" s="362" t="s">
        <v>90</v>
      </c>
      <c r="AA441" s="366" t="s">
        <v>90</v>
      </c>
      <c r="AB441" s="362" t="s">
        <v>90</v>
      </c>
      <c r="AC441" s="362"/>
      <c r="AD441" s="362"/>
      <c r="AE441" s="362"/>
      <c r="AF441" s="362"/>
      <c r="AG441" s="362"/>
      <c r="AH441" s="362"/>
      <c r="AI441" s="362" t="s">
        <v>7025</v>
      </c>
      <c r="AJ441" s="362" t="s">
        <v>13</v>
      </c>
      <c r="AK441" s="362" t="s">
        <v>40</v>
      </c>
      <c r="AL441" s="362"/>
      <c r="AM441" s="362"/>
      <c r="AN441" s="362"/>
      <c r="AO441" s="362"/>
      <c r="AP441" s="361"/>
      <c r="AR441">
        <v>1</v>
      </c>
      <c r="AS441" t="s">
        <v>9</v>
      </c>
      <c r="AT441" t="s">
        <v>9</v>
      </c>
    </row>
    <row r="442" spans="2:46" ht="15" customHeight="1" x14ac:dyDescent="0.35">
      <c r="B442" s="362">
        <v>911</v>
      </c>
      <c r="C442" s="362" t="s">
        <v>2569</v>
      </c>
      <c r="D442" s="362" t="s">
        <v>2</v>
      </c>
      <c r="E442" s="368">
        <v>45195</v>
      </c>
      <c r="F442" s="368"/>
      <c r="G442" s="368"/>
      <c r="H442" s="368"/>
      <c r="I442" s="362" t="s">
        <v>76</v>
      </c>
      <c r="J442" s="362" t="s">
        <v>76</v>
      </c>
      <c r="K442" s="361" t="s">
        <v>2570</v>
      </c>
      <c r="L442" s="361"/>
      <c r="M442" s="362" t="s">
        <v>1689</v>
      </c>
      <c r="N442" s="362" t="s">
        <v>9</v>
      </c>
      <c r="O442" s="362"/>
      <c r="P442" s="362" t="s">
        <v>90</v>
      </c>
      <c r="Q442" s="362" t="s">
        <v>90</v>
      </c>
      <c r="R442" s="362"/>
      <c r="S442" s="361" t="s">
        <v>1717</v>
      </c>
      <c r="T442" s="361"/>
      <c r="U442" s="361"/>
      <c r="V442" s="362" t="s">
        <v>125</v>
      </c>
      <c r="W442" s="362"/>
      <c r="X442" s="362"/>
      <c r="Y442" s="362" t="s">
        <v>48</v>
      </c>
      <c r="Z442" s="362" t="s">
        <v>90</v>
      </c>
      <c r="AA442" s="366" t="s">
        <v>90</v>
      </c>
      <c r="AB442" s="362" t="s">
        <v>90</v>
      </c>
      <c r="AC442" s="362"/>
      <c r="AD442" s="362"/>
      <c r="AE442" s="362"/>
      <c r="AF442" s="362"/>
      <c r="AG442" s="362"/>
      <c r="AH442" s="362"/>
      <c r="AI442" s="362" t="s">
        <v>7034</v>
      </c>
      <c r="AJ442" s="362" t="s">
        <v>43</v>
      </c>
      <c r="AK442" s="362" t="s">
        <v>40</v>
      </c>
      <c r="AL442" s="362"/>
      <c r="AM442" s="362"/>
      <c r="AN442" s="362"/>
      <c r="AO442" s="362"/>
      <c r="AP442" s="361" t="e">
        <v>#N/A</v>
      </c>
      <c r="AR442">
        <v>1</v>
      </c>
      <c r="AS442" t="s">
        <v>5839</v>
      </c>
      <c r="AT442" t="s">
        <v>5839</v>
      </c>
    </row>
    <row r="443" spans="2:46" ht="15" customHeight="1" x14ac:dyDescent="0.35">
      <c r="B443" s="362">
        <v>912</v>
      </c>
      <c r="C443" s="362" t="s">
        <v>2571</v>
      </c>
      <c r="D443" s="362" t="s">
        <v>2</v>
      </c>
      <c r="E443" s="368">
        <v>45195</v>
      </c>
      <c r="F443" s="368"/>
      <c r="G443" s="368"/>
      <c r="H443" s="368"/>
      <c r="I443" s="362" t="s">
        <v>73</v>
      </c>
      <c r="J443" s="362" t="s">
        <v>2315</v>
      </c>
      <c r="K443" s="361" t="s">
        <v>2572</v>
      </c>
      <c r="L443" s="362"/>
      <c r="M443" s="362" t="s">
        <v>186</v>
      </c>
      <c r="N443" s="362" t="s">
        <v>9</v>
      </c>
      <c r="O443" s="362"/>
      <c r="P443" s="362" t="s">
        <v>90</v>
      </c>
      <c r="Q443" s="362" t="s">
        <v>90</v>
      </c>
      <c r="R443" s="362" t="s">
        <v>1750</v>
      </c>
      <c r="S443" s="361" t="s">
        <v>1751</v>
      </c>
      <c r="T443" s="362" t="s">
        <v>113</v>
      </c>
      <c r="U443" s="362" t="s">
        <v>1540</v>
      </c>
      <c r="V443" s="362" t="s">
        <v>1540</v>
      </c>
      <c r="W443" s="362"/>
      <c r="X443" s="362" t="s">
        <v>9</v>
      </c>
      <c r="Y443" s="362" t="s">
        <v>9</v>
      </c>
      <c r="Z443" s="362" t="s">
        <v>90</v>
      </c>
      <c r="AA443" s="366" t="s">
        <v>90</v>
      </c>
      <c r="AB443" s="362" t="s">
        <v>90</v>
      </c>
      <c r="AC443" s="362"/>
      <c r="AD443" s="362"/>
      <c r="AE443" s="362"/>
      <c r="AF443" s="362"/>
      <c r="AG443" s="362"/>
      <c r="AH443" s="362"/>
      <c r="AI443" s="362" t="s">
        <v>7025</v>
      </c>
      <c r="AJ443" s="362" t="s">
        <v>13</v>
      </c>
      <c r="AK443" s="362" t="s">
        <v>40</v>
      </c>
      <c r="AL443" s="362"/>
      <c r="AM443" s="362"/>
      <c r="AN443" s="362"/>
      <c r="AO443" s="362"/>
      <c r="AP443" s="361"/>
      <c r="AR443">
        <v>1</v>
      </c>
      <c r="AS443" t="s">
        <v>9</v>
      </c>
      <c r="AT443" t="s">
        <v>9</v>
      </c>
    </row>
    <row r="444" spans="2:46" ht="15" customHeight="1" x14ac:dyDescent="0.35">
      <c r="B444" s="362">
        <v>913</v>
      </c>
      <c r="C444" s="362" t="s">
        <v>2573</v>
      </c>
      <c r="D444" s="362" t="s">
        <v>2</v>
      </c>
      <c r="E444" s="368">
        <v>45195</v>
      </c>
      <c r="F444" s="368"/>
      <c r="G444" s="368"/>
      <c r="H444" s="368"/>
      <c r="I444" s="362" t="s">
        <v>74</v>
      </c>
      <c r="J444" s="362" t="s">
        <v>2574</v>
      </c>
      <c r="K444" s="361" t="s">
        <v>2575</v>
      </c>
      <c r="L444" s="361"/>
      <c r="M444" s="362" t="s">
        <v>186</v>
      </c>
      <c r="N444" s="362" t="s">
        <v>9</v>
      </c>
      <c r="O444" s="362"/>
      <c r="P444" s="362" t="s">
        <v>90</v>
      </c>
      <c r="Q444" s="362" t="s">
        <v>90</v>
      </c>
      <c r="R444" s="362"/>
      <c r="S444" s="361"/>
      <c r="T444" s="362"/>
      <c r="U444" s="362"/>
      <c r="V444" s="362" t="s">
        <v>120</v>
      </c>
      <c r="W444" s="362"/>
      <c r="X444" s="362"/>
      <c r="Y444" s="362" t="s">
        <v>48</v>
      </c>
      <c r="Z444" s="362" t="s">
        <v>90</v>
      </c>
      <c r="AA444" s="366" t="s">
        <v>90</v>
      </c>
      <c r="AB444" s="362" t="s">
        <v>90</v>
      </c>
      <c r="AC444" s="362"/>
      <c r="AD444" s="362"/>
      <c r="AE444" s="362"/>
      <c r="AF444" s="362"/>
      <c r="AG444" s="362"/>
      <c r="AH444" s="362"/>
      <c r="AI444" s="362" t="s">
        <v>7028</v>
      </c>
      <c r="AJ444" s="362" t="s">
        <v>19</v>
      </c>
      <c r="AK444" s="362" t="s">
        <v>40</v>
      </c>
      <c r="AL444" s="362"/>
      <c r="AM444" s="362"/>
      <c r="AN444" s="362"/>
      <c r="AO444" s="362"/>
      <c r="AP444" s="361"/>
      <c r="AR444">
        <v>1</v>
      </c>
      <c r="AS444" t="s">
        <v>5839</v>
      </c>
      <c r="AT444" t="s">
        <v>5839</v>
      </c>
    </row>
    <row r="445" spans="2:46" ht="15" customHeight="1" x14ac:dyDescent="0.35">
      <c r="B445" s="362">
        <v>914</v>
      </c>
      <c r="C445" s="362" t="s">
        <v>2576</v>
      </c>
      <c r="D445" s="362" t="s">
        <v>2</v>
      </c>
      <c r="E445" s="368">
        <v>45195</v>
      </c>
      <c r="F445" s="368"/>
      <c r="G445" s="368"/>
      <c r="H445" s="368"/>
      <c r="I445" s="362" t="s">
        <v>62</v>
      </c>
      <c r="J445" s="362" t="s">
        <v>2064</v>
      </c>
      <c r="K445" s="361" t="s">
        <v>2577</v>
      </c>
      <c r="L445" s="362"/>
      <c r="M445" s="362" t="s">
        <v>1689</v>
      </c>
      <c r="N445" s="362" t="s">
        <v>9</v>
      </c>
      <c r="O445" s="362"/>
      <c r="P445" s="362" t="s">
        <v>90</v>
      </c>
      <c r="Q445" s="362" t="s">
        <v>90</v>
      </c>
      <c r="R445" s="362"/>
      <c r="S445" s="361" t="s">
        <v>90</v>
      </c>
      <c r="T445" s="362"/>
      <c r="U445" s="362"/>
      <c r="V445" s="362" t="s">
        <v>824</v>
      </c>
      <c r="W445" s="362"/>
      <c r="X445" s="362" t="s">
        <v>9</v>
      </c>
      <c r="Y445" s="362" t="s">
        <v>9</v>
      </c>
      <c r="Z445" s="362" t="s">
        <v>90</v>
      </c>
      <c r="AA445" s="366" t="s">
        <v>90</v>
      </c>
      <c r="AB445" s="362" t="s">
        <v>90</v>
      </c>
      <c r="AC445" s="362"/>
      <c r="AD445" s="362"/>
      <c r="AE445" s="362"/>
      <c r="AF445" s="362"/>
      <c r="AG445" s="362"/>
      <c r="AH445" s="362"/>
      <c r="AI445" s="362" t="s">
        <v>7033</v>
      </c>
      <c r="AJ445" s="362" t="s">
        <v>19</v>
      </c>
      <c r="AK445" s="362" t="s">
        <v>40</v>
      </c>
      <c r="AL445" s="362"/>
      <c r="AM445" s="362"/>
      <c r="AN445" s="362"/>
      <c r="AO445" s="362"/>
      <c r="AP445" s="361" t="e">
        <v>#N/A</v>
      </c>
      <c r="AR445">
        <v>1</v>
      </c>
      <c r="AS445" t="s">
        <v>9</v>
      </c>
      <c r="AT445" t="s">
        <v>9</v>
      </c>
    </row>
    <row r="446" spans="2:46" ht="15" customHeight="1" x14ac:dyDescent="0.35">
      <c r="B446" s="362">
        <v>915</v>
      </c>
      <c r="C446" s="362" t="s">
        <v>2578</v>
      </c>
      <c r="D446" s="362" t="s">
        <v>2</v>
      </c>
      <c r="E446" s="368">
        <v>45195</v>
      </c>
      <c r="F446" s="368"/>
      <c r="G446" s="368"/>
      <c r="H446" s="368"/>
      <c r="I446" s="362" t="s">
        <v>76</v>
      </c>
      <c r="J446" s="362" t="s">
        <v>76</v>
      </c>
      <c r="K446" s="361" t="s">
        <v>2579</v>
      </c>
      <c r="L446" s="361"/>
      <c r="M446" s="362" t="s">
        <v>1689</v>
      </c>
      <c r="N446" s="362" t="s">
        <v>9</v>
      </c>
      <c r="O446" s="362"/>
      <c r="P446" s="362" t="s">
        <v>90</v>
      </c>
      <c r="Q446" s="362" t="s">
        <v>90</v>
      </c>
      <c r="R446" s="362"/>
      <c r="S446" s="361" t="s">
        <v>2580</v>
      </c>
      <c r="T446" s="361"/>
      <c r="U446" s="361"/>
      <c r="V446" s="362" t="s">
        <v>125</v>
      </c>
      <c r="W446" s="362"/>
      <c r="X446" s="362" t="s">
        <v>9</v>
      </c>
      <c r="Y446" s="362" t="s">
        <v>46</v>
      </c>
      <c r="Z446" s="362" t="s">
        <v>90</v>
      </c>
      <c r="AA446" s="366" t="s">
        <v>90</v>
      </c>
      <c r="AB446" s="362" t="s">
        <v>90</v>
      </c>
      <c r="AC446" s="362"/>
      <c r="AD446" s="362"/>
      <c r="AE446" s="362"/>
      <c r="AF446" s="362"/>
      <c r="AG446" s="362"/>
      <c r="AH446" s="362"/>
      <c r="AI446" s="362" t="s">
        <v>7034</v>
      </c>
      <c r="AJ446" s="362" t="s">
        <v>43</v>
      </c>
      <c r="AK446" s="362" t="s">
        <v>40</v>
      </c>
      <c r="AL446" s="362"/>
      <c r="AM446" s="362"/>
      <c r="AN446" s="362"/>
      <c r="AO446" s="368" t="s">
        <v>90</v>
      </c>
      <c r="AP446" s="361"/>
      <c r="AR446">
        <v>1</v>
      </c>
      <c r="AS446" t="s">
        <v>9</v>
      </c>
      <c r="AT446" t="s">
        <v>9</v>
      </c>
    </row>
    <row r="447" spans="2:46" ht="15" customHeight="1" x14ac:dyDescent="0.35">
      <c r="B447" s="362">
        <v>916</v>
      </c>
      <c r="C447" s="362" t="s">
        <v>2581</v>
      </c>
      <c r="D447" s="362" t="s">
        <v>2</v>
      </c>
      <c r="E447" s="368">
        <v>45195</v>
      </c>
      <c r="F447" s="368"/>
      <c r="G447" s="368"/>
      <c r="H447" s="368"/>
      <c r="I447" s="362" t="s">
        <v>73</v>
      </c>
      <c r="J447" s="362" t="s">
        <v>2315</v>
      </c>
      <c r="K447" s="361" t="s">
        <v>2582</v>
      </c>
      <c r="L447" s="362"/>
      <c r="M447" s="362" t="s">
        <v>186</v>
      </c>
      <c r="N447" s="362" t="s">
        <v>9</v>
      </c>
      <c r="O447" s="362"/>
      <c r="P447" s="362" t="s">
        <v>90</v>
      </c>
      <c r="Q447" s="362" t="s">
        <v>90</v>
      </c>
      <c r="R447" s="362" t="s">
        <v>46</v>
      </c>
      <c r="S447" s="361" t="s">
        <v>90</v>
      </c>
      <c r="T447" s="362" t="s">
        <v>113</v>
      </c>
      <c r="U447" s="362" t="s">
        <v>1540</v>
      </c>
      <c r="V447" s="362" t="s">
        <v>1540</v>
      </c>
      <c r="W447" s="362"/>
      <c r="X447" s="362" t="s">
        <v>9</v>
      </c>
      <c r="Y447" s="362" t="s">
        <v>46</v>
      </c>
      <c r="Z447" s="362" t="s">
        <v>90</v>
      </c>
      <c r="AA447" s="366" t="s">
        <v>90</v>
      </c>
      <c r="AB447" s="362" t="s">
        <v>90</v>
      </c>
      <c r="AC447" s="362"/>
      <c r="AD447" s="362"/>
      <c r="AE447" s="362"/>
      <c r="AF447" s="362"/>
      <c r="AG447" s="362"/>
      <c r="AH447" s="362"/>
      <c r="AI447" s="362" t="s">
        <v>7025</v>
      </c>
      <c r="AJ447" s="362" t="s">
        <v>13</v>
      </c>
      <c r="AK447" s="362" t="s">
        <v>40</v>
      </c>
      <c r="AL447" s="362"/>
      <c r="AM447" s="362"/>
      <c r="AN447" s="362"/>
      <c r="AO447" s="362"/>
      <c r="AP447" s="361"/>
      <c r="AR447">
        <v>1</v>
      </c>
      <c r="AS447" t="s">
        <v>9</v>
      </c>
      <c r="AT447" t="s">
        <v>9</v>
      </c>
    </row>
    <row r="448" spans="2:46" ht="15" customHeight="1" x14ac:dyDescent="0.35">
      <c r="B448" s="362">
        <v>917</v>
      </c>
      <c r="C448" s="362" t="s">
        <v>2583</v>
      </c>
      <c r="D448" s="362" t="s">
        <v>2</v>
      </c>
      <c r="E448" s="368">
        <v>45195</v>
      </c>
      <c r="F448" s="368"/>
      <c r="G448" s="368"/>
      <c r="H448" s="368"/>
      <c r="I448" s="362" t="s">
        <v>73</v>
      </c>
      <c r="J448" s="362" t="s">
        <v>2401</v>
      </c>
      <c r="K448" s="361" t="s">
        <v>2584</v>
      </c>
      <c r="L448" s="362"/>
      <c r="M448" s="362" t="s">
        <v>186</v>
      </c>
      <c r="N448" s="362" t="s">
        <v>9</v>
      </c>
      <c r="O448" s="362"/>
      <c r="P448" s="362" t="s">
        <v>90</v>
      </c>
      <c r="Q448" s="362" t="s">
        <v>90</v>
      </c>
      <c r="R448" s="362" t="s">
        <v>46</v>
      </c>
      <c r="S448" s="361" t="s">
        <v>90</v>
      </c>
      <c r="T448" s="362" t="s">
        <v>113</v>
      </c>
      <c r="U448" s="362" t="s">
        <v>1540</v>
      </c>
      <c r="V448" s="362" t="s">
        <v>1540</v>
      </c>
      <c r="W448" s="362"/>
      <c r="X448" s="362" t="s">
        <v>9</v>
      </c>
      <c r="Y448" s="362" t="s">
        <v>46</v>
      </c>
      <c r="Z448" s="362" t="s">
        <v>90</v>
      </c>
      <c r="AA448" s="366" t="s">
        <v>90</v>
      </c>
      <c r="AB448" s="362" t="s">
        <v>90</v>
      </c>
      <c r="AC448" s="362"/>
      <c r="AD448" s="362"/>
      <c r="AE448" s="362"/>
      <c r="AF448" s="362"/>
      <c r="AG448" s="362"/>
      <c r="AH448" s="362"/>
      <c r="AI448" s="362" t="s">
        <v>7025</v>
      </c>
      <c r="AJ448" s="362" t="s">
        <v>13</v>
      </c>
      <c r="AK448" s="362" t="s">
        <v>40</v>
      </c>
      <c r="AL448" s="362"/>
      <c r="AM448" s="362"/>
      <c r="AN448" s="362"/>
      <c r="AO448" s="362"/>
      <c r="AP448" s="361"/>
      <c r="AR448">
        <v>1</v>
      </c>
      <c r="AS448" t="s">
        <v>9</v>
      </c>
      <c r="AT448" t="s">
        <v>9</v>
      </c>
    </row>
    <row r="449" spans="2:46" ht="15" customHeight="1" x14ac:dyDescent="0.35">
      <c r="B449" s="362">
        <v>918</v>
      </c>
      <c r="C449" s="362" t="s">
        <v>2585</v>
      </c>
      <c r="D449" s="362" t="s">
        <v>2</v>
      </c>
      <c r="E449" s="368">
        <v>45078</v>
      </c>
      <c r="F449" s="368"/>
      <c r="G449" s="368"/>
      <c r="H449" s="368"/>
      <c r="I449" s="362" t="s">
        <v>61</v>
      </c>
      <c r="J449" s="362" t="s">
        <v>1584</v>
      </c>
      <c r="K449" s="361" t="s">
        <v>2586</v>
      </c>
      <c r="L449" s="361"/>
      <c r="M449" s="362" t="s">
        <v>186</v>
      </c>
      <c r="N449" s="362" t="s">
        <v>9</v>
      </c>
      <c r="O449" s="362"/>
      <c r="P449" s="362" t="s">
        <v>1398</v>
      </c>
      <c r="Q449" s="362" t="s">
        <v>90</v>
      </c>
      <c r="R449" s="362"/>
      <c r="S449" s="361" t="s">
        <v>2587</v>
      </c>
      <c r="T449" s="362"/>
      <c r="U449" s="362"/>
      <c r="V449" s="362" t="s">
        <v>120</v>
      </c>
      <c r="W449" s="362"/>
      <c r="X449" s="362" t="s">
        <v>9</v>
      </c>
      <c r="Y449" s="362" t="s">
        <v>101</v>
      </c>
      <c r="Z449" s="362" t="s">
        <v>90</v>
      </c>
      <c r="AA449" s="366" t="s">
        <v>90</v>
      </c>
      <c r="AB449" s="362" t="s">
        <v>90</v>
      </c>
      <c r="AC449" s="362"/>
      <c r="AD449" s="362"/>
      <c r="AE449" s="362"/>
      <c r="AF449" s="362"/>
      <c r="AG449" s="362"/>
      <c r="AH449" s="362"/>
      <c r="AI449" s="362" t="s">
        <v>7026</v>
      </c>
      <c r="AJ449" s="362" t="s">
        <v>19</v>
      </c>
      <c r="AK449" s="362" t="e">
        <v>#N/A</v>
      </c>
      <c r="AL449" s="362"/>
      <c r="AM449" s="362"/>
      <c r="AN449" s="362"/>
      <c r="AO449" s="362"/>
      <c r="AP449" s="361" t="e">
        <v>#N/A</v>
      </c>
      <c r="AR449">
        <v>1</v>
      </c>
      <c r="AS449" t="s">
        <v>9</v>
      </c>
      <c r="AT449" t="s">
        <v>9</v>
      </c>
    </row>
    <row r="450" spans="2:46" ht="15" customHeight="1" x14ac:dyDescent="0.35">
      <c r="B450" s="362">
        <v>919</v>
      </c>
      <c r="C450" s="362" t="s">
        <v>2588</v>
      </c>
      <c r="D450" s="362" t="s">
        <v>2</v>
      </c>
      <c r="E450" s="368">
        <v>45210</v>
      </c>
      <c r="F450" s="368"/>
      <c r="G450" s="368"/>
      <c r="H450" s="368"/>
      <c r="I450" s="362" t="s">
        <v>73</v>
      </c>
      <c r="J450" s="362" t="s">
        <v>2315</v>
      </c>
      <c r="K450" s="361" t="s">
        <v>2589</v>
      </c>
      <c r="L450" s="362"/>
      <c r="M450" s="362" t="s">
        <v>186</v>
      </c>
      <c r="N450" s="362" t="s">
        <v>9</v>
      </c>
      <c r="O450" s="362"/>
      <c r="P450" s="362" t="s">
        <v>90</v>
      </c>
      <c r="Q450" s="362" t="s">
        <v>90</v>
      </c>
      <c r="R450" s="362" t="s">
        <v>8</v>
      </c>
      <c r="S450" s="361" t="s">
        <v>1539</v>
      </c>
      <c r="T450" s="362"/>
      <c r="U450" s="362"/>
      <c r="V450" s="362" t="s">
        <v>1540</v>
      </c>
      <c r="W450" s="362"/>
      <c r="X450" s="362"/>
      <c r="Y450" s="362" t="s">
        <v>45</v>
      </c>
      <c r="Z450" s="362" t="s">
        <v>90</v>
      </c>
      <c r="AA450" s="366" t="s">
        <v>90</v>
      </c>
      <c r="AB450" s="362" t="s">
        <v>90</v>
      </c>
      <c r="AC450" s="362"/>
      <c r="AD450" s="362"/>
      <c r="AE450" s="362"/>
      <c r="AF450" s="362"/>
      <c r="AG450" s="362"/>
      <c r="AH450" s="362"/>
      <c r="AI450" s="362" t="s">
        <v>7025</v>
      </c>
      <c r="AJ450" s="362" t="s">
        <v>13</v>
      </c>
      <c r="AK450" s="362" t="s">
        <v>39</v>
      </c>
      <c r="AL450" s="362"/>
      <c r="AM450" s="362"/>
      <c r="AN450" s="362"/>
      <c r="AO450" s="368">
        <v>45923</v>
      </c>
      <c r="AP450" s="361" t="s">
        <v>680</v>
      </c>
      <c r="AR450">
        <v>1</v>
      </c>
      <c r="AS450" t="s">
        <v>539</v>
      </c>
      <c r="AT450" t="s">
        <v>5840</v>
      </c>
    </row>
    <row r="451" spans="2:46" ht="15" customHeight="1" x14ac:dyDescent="0.35">
      <c r="B451" s="362">
        <v>920</v>
      </c>
      <c r="C451" s="362" t="s">
        <v>2590</v>
      </c>
      <c r="D451" s="362" t="s">
        <v>2</v>
      </c>
      <c r="E451" s="368">
        <v>45210</v>
      </c>
      <c r="F451" s="368"/>
      <c r="G451" s="368"/>
      <c r="H451" s="368"/>
      <c r="I451" s="362" t="s">
        <v>65</v>
      </c>
      <c r="J451" s="362" t="s">
        <v>1542</v>
      </c>
      <c r="K451" s="361" t="s">
        <v>2591</v>
      </c>
      <c r="L451" s="362"/>
      <c r="M451" s="362" t="s">
        <v>186</v>
      </c>
      <c r="N451" s="362" t="s">
        <v>9</v>
      </c>
      <c r="O451" s="362"/>
      <c r="P451" s="362" t="s">
        <v>90</v>
      </c>
      <c r="Q451" s="362" t="s">
        <v>90</v>
      </c>
      <c r="R451" s="362"/>
      <c r="S451" s="361" t="s">
        <v>90</v>
      </c>
      <c r="T451" s="362"/>
      <c r="U451" s="362"/>
      <c r="V451" s="362" t="s">
        <v>202</v>
      </c>
      <c r="W451" s="362"/>
      <c r="X451" s="362" t="s">
        <v>9</v>
      </c>
      <c r="Y451" s="362" t="s">
        <v>9</v>
      </c>
      <c r="Z451" s="362" t="s">
        <v>90</v>
      </c>
      <c r="AA451" s="366" t="s">
        <v>90</v>
      </c>
      <c r="AB451" s="362" t="s">
        <v>90</v>
      </c>
      <c r="AC451" s="362"/>
      <c r="AD451" s="362"/>
      <c r="AE451" s="362"/>
      <c r="AF451" s="362"/>
      <c r="AG451" s="362"/>
      <c r="AH451" s="362"/>
      <c r="AI451" s="362" t="s">
        <v>7032</v>
      </c>
      <c r="AJ451" s="362" t="s">
        <v>19</v>
      </c>
      <c r="AK451" s="362" t="s">
        <v>40</v>
      </c>
      <c r="AL451" s="362"/>
      <c r="AM451" s="362"/>
      <c r="AN451" s="362"/>
      <c r="AO451" s="362"/>
      <c r="AP451" s="361" t="e">
        <v>#N/A</v>
      </c>
      <c r="AR451">
        <v>1</v>
      </c>
      <c r="AS451" t="s">
        <v>9</v>
      </c>
      <c r="AT451" t="s">
        <v>9</v>
      </c>
    </row>
    <row r="452" spans="2:46" ht="15" customHeight="1" x14ac:dyDescent="0.35">
      <c r="B452" s="362">
        <v>921</v>
      </c>
      <c r="C452" s="362" t="s">
        <v>2592</v>
      </c>
      <c r="D452" s="362" t="s">
        <v>2</v>
      </c>
      <c r="E452" s="368">
        <v>45210</v>
      </c>
      <c r="F452" s="368"/>
      <c r="G452" s="368"/>
      <c r="H452" s="368"/>
      <c r="I452" s="362" t="s">
        <v>57</v>
      </c>
      <c r="J452" s="362" t="s">
        <v>1835</v>
      </c>
      <c r="K452" s="361" t="s">
        <v>2593</v>
      </c>
      <c r="L452" s="362"/>
      <c r="M452" s="362" t="s">
        <v>186</v>
      </c>
      <c r="N452" s="362" t="s">
        <v>9</v>
      </c>
      <c r="O452" s="362"/>
      <c r="P452" s="362" t="s">
        <v>90</v>
      </c>
      <c r="Q452" s="362" t="s">
        <v>90</v>
      </c>
      <c r="R452" s="362"/>
      <c r="S452" s="361" t="s">
        <v>2594</v>
      </c>
      <c r="T452" s="362"/>
      <c r="U452" s="362"/>
      <c r="V452" s="362" t="s">
        <v>176</v>
      </c>
      <c r="W452" s="362"/>
      <c r="X452" s="362"/>
      <c r="Y452" s="362" t="s">
        <v>48</v>
      </c>
      <c r="Z452" s="362" t="s">
        <v>90</v>
      </c>
      <c r="AA452" s="366" t="s">
        <v>90</v>
      </c>
      <c r="AB452" s="362" t="s">
        <v>90</v>
      </c>
      <c r="AC452" s="362"/>
      <c r="AD452" s="362"/>
      <c r="AE452" s="362"/>
      <c r="AF452" s="362"/>
      <c r="AG452" s="362"/>
      <c r="AH452" s="362"/>
      <c r="AI452" s="362" t="s">
        <v>7030</v>
      </c>
      <c r="AJ452" s="362" t="s">
        <v>14</v>
      </c>
      <c r="AK452" s="362" t="s">
        <v>40</v>
      </c>
      <c r="AL452" s="362"/>
      <c r="AM452" s="362"/>
      <c r="AN452" s="362"/>
      <c r="AO452" s="362"/>
      <c r="AP452" s="361" t="s">
        <v>193</v>
      </c>
      <c r="AR452">
        <v>1</v>
      </c>
      <c r="AS452" t="s">
        <v>5839</v>
      </c>
      <c r="AT452" t="s">
        <v>5839</v>
      </c>
    </row>
    <row r="453" spans="2:46" ht="15" customHeight="1" x14ac:dyDescent="0.35">
      <c r="B453" s="362">
        <v>922</v>
      </c>
      <c r="C453" s="362" t="s">
        <v>2595</v>
      </c>
      <c r="D453" s="362" t="s">
        <v>2</v>
      </c>
      <c r="E453" s="368">
        <v>45210</v>
      </c>
      <c r="F453" s="368"/>
      <c r="G453" s="368"/>
      <c r="H453" s="368"/>
      <c r="I453" s="362" t="s">
        <v>57</v>
      </c>
      <c r="J453" s="362" t="s">
        <v>2596</v>
      </c>
      <c r="K453" s="361" t="s">
        <v>2597</v>
      </c>
      <c r="L453" s="362"/>
      <c r="M453" s="362" t="s">
        <v>186</v>
      </c>
      <c r="N453" s="362" t="s">
        <v>9</v>
      </c>
      <c r="O453" s="362"/>
      <c r="P453" s="362" t="s">
        <v>90</v>
      </c>
      <c r="Q453" s="362" t="s">
        <v>90</v>
      </c>
      <c r="R453" s="362"/>
      <c r="S453" s="361" t="s">
        <v>90</v>
      </c>
      <c r="T453" s="362"/>
      <c r="U453" s="362"/>
      <c r="V453" s="362" t="s">
        <v>176</v>
      </c>
      <c r="W453" s="362"/>
      <c r="X453" s="362" t="s">
        <v>9</v>
      </c>
      <c r="Y453" s="362" t="s">
        <v>9</v>
      </c>
      <c r="Z453" s="362" t="s">
        <v>90</v>
      </c>
      <c r="AA453" s="366" t="s">
        <v>90</v>
      </c>
      <c r="AB453" s="362" t="s">
        <v>90</v>
      </c>
      <c r="AC453" s="362"/>
      <c r="AD453" s="362"/>
      <c r="AE453" s="362"/>
      <c r="AF453" s="362"/>
      <c r="AG453" s="362"/>
      <c r="AH453" s="362"/>
      <c r="AI453" s="362" t="s">
        <v>7030</v>
      </c>
      <c r="AJ453" s="362" t="s">
        <v>14</v>
      </c>
      <c r="AK453" s="362" t="s">
        <v>40</v>
      </c>
      <c r="AL453" s="362"/>
      <c r="AM453" s="362"/>
      <c r="AN453" s="362"/>
      <c r="AO453" s="362"/>
      <c r="AP453" s="361" t="e">
        <v>#N/A</v>
      </c>
      <c r="AR453">
        <v>1</v>
      </c>
      <c r="AS453" t="s">
        <v>9</v>
      </c>
      <c r="AT453" t="s">
        <v>9</v>
      </c>
    </row>
    <row r="454" spans="2:46" ht="15" customHeight="1" x14ac:dyDescent="0.35">
      <c r="B454" s="362">
        <v>923</v>
      </c>
      <c r="C454" s="362" t="s">
        <v>2598</v>
      </c>
      <c r="D454" s="362" t="s">
        <v>2</v>
      </c>
      <c r="E454" s="368">
        <v>45210</v>
      </c>
      <c r="F454" s="368"/>
      <c r="G454" s="368"/>
      <c r="H454" s="368"/>
      <c r="I454" s="362" t="s">
        <v>57</v>
      </c>
      <c r="J454" s="362" t="s">
        <v>1070</v>
      </c>
      <c r="K454" s="361" t="s">
        <v>2599</v>
      </c>
      <c r="L454" s="362"/>
      <c r="M454" s="362" t="s">
        <v>186</v>
      </c>
      <c r="N454" s="362" t="s">
        <v>9</v>
      </c>
      <c r="O454" s="362"/>
      <c r="P454" s="362" t="s">
        <v>90</v>
      </c>
      <c r="Q454" s="362" t="s">
        <v>90</v>
      </c>
      <c r="R454" s="362"/>
      <c r="S454" s="361" t="s">
        <v>90</v>
      </c>
      <c r="T454" s="362"/>
      <c r="U454" s="362"/>
      <c r="V454" s="362" t="s">
        <v>176</v>
      </c>
      <c r="W454" s="362"/>
      <c r="X454" s="362" t="s">
        <v>9</v>
      </c>
      <c r="Y454" s="362" t="s">
        <v>9</v>
      </c>
      <c r="Z454" s="362" t="s">
        <v>90</v>
      </c>
      <c r="AA454" s="366" t="s">
        <v>90</v>
      </c>
      <c r="AB454" s="362" t="s">
        <v>90</v>
      </c>
      <c r="AC454" s="362"/>
      <c r="AD454" s="362"/>
      <c r="AE454" s="362"/>
      <c r="AF454" s="362"/>
      <c r="AG454" s="362"/>
      <c r="AH454" s="362"/>
      <c r="AI454" s="362" t="s">
        <v>7030</v>
      </c>
      <c r="AJ454" s="362" t="s">
        <v>14</v>
      </c>
      <c r="AK454" s="362" t="s">
        <v>40</v>
      </c>
      <c r="AL454" s="362"/>
      <c r="AM454" s="362"/>
      <c r="AN454" s="362"/>
      <c r="AO454" s="362"/>
      <c r="AP454" s="361" t="e">
        <v>#N/A</v>
      </c>
      <c r="AR454">
        <v>1</v>
      </c>
      <c r="AS454" t="s">
        <v>9</v>
      </c>
      <c r="AT454" t="s">
        <v>9</v>
      </c>
    </row>
    <row r="455" spans="2:46" ht="15" customHeight="1" x14ac:dyDescent="0.35">
      <c r="B455" s="362">
        <v>924</v>
      </c>
      <c r="C455" s="362" t="s">
        <v>2600</v>
      </c>
      <c r="D455" s="362" t="s">
        <v>2</v>
      </c>
      <c r="E455" s="368">
        <v>45217</v>
      </c>
      <c r="F455" s="368"/>
      <c r="G455" s="368"/>
      <c r="H455" s="368"/>
      <c r="I455" s="362" t="s">
        <v>65</v>
      </c>
      <c r="J455" s="362" t="s">
        <v>2344</v>
      </c>
      <c r="K455" s="361" t="s">
        <v>2601</v>
      </c>
      <c r="L455" s="362"/>
      <c r="M455" s="362" t="s">
        <v>186</v>
      </c>
      <c r="N455" s="362" t="s">
        <v>9</v>
      </c>
      <c r="O455" s="362"/>
      <c r="P455" s="362" t="s">
        <v>90</v>
      </c>
      <c r="Q455" s="362" t="s">
        <v>90</v>
      </c>
      <c r="R455" s="362"/>
      <c r="S455" s="361" t="s">
        <v>90</v>
      </c>
      <c r="T455" s="362"/>
      <c r="U455" s="362"/>
      <c r="V455" s="362" t="s">
        <v>202</v>
      </c>
      <c r="W455" s="362"/>
      <c r="X455" s="362" t="s">
        <v>9</v>
      </c>
      <c r="Y455" s="362" t="s">
        <v>9</v>
      </c>
      <c r="Z455" s="362" t="s">
        <v>90</v>
      </c>
      <c r="AA455" s="366" t="s">
        <v>90</v>
      </c>
      <c r="AB455" s="362" t="s">
        <v>90</v>
      </c>
      <c r="AC455" s="362"/>
      <c r="AD455" s="362"/>
      <c r="AE455" s="362"/>
      <c r="AF455" s="362"/>
      <c r="AG455" s="362"/>
      <c r="AH455" s="362"/>
      <c r="AI455" s="362" t="s">
        <v>7032</v>
      </c>
      <c r="AJ455" s="362" t="s">
        <v>19</v>
      </c>
      <c r="AK455" s="362" t="s">
        <v>40</v>
      </c>
      <c r="AL455" s="362"/>
      <c r="AM455" s="362"/>
      <c r="AN455" s="362"/>
      <c r="AO455" s="362"/>
      <c r="AP455" s="361" t="e">
        <v>#N/A</v>
      </c>
      <c r="AR455">
        <v>1</v>
      </c>
      <c r="AS455" t="s">
        <v>9</v>
      </c>
      <c r="AT455" t="s">
        <v>9</v>
      </c>
    </row>
    <row r="456" spans="2:46" ht="15" customHeight="1" x14ac:dyDescent="0.35">
      <c r="B456" s="362">
        <v>925</v>
      </c>
      <c r="C456" s="362" t="s">
        <v>2602</v>
      </c>
      <c r="D456" s="362" t="s">
        <v>2</v>
      </c>
      <c r="E456" s="368">
        <v>45217</v>
      </c>
      <c r="F456" s="368"/>
      <c r="G456" s="368"/>
      <c r="H456" s="368"/>
      <c r="I456" s="362" t="s">
        <v>65</v>
      </c>
      <c r="J456" s="362" t="s">
        <v>2344</v>
      </c>
      <c r="K456" s="361" t="s">
        <v>2603</v>
      </c>
      <c r="L456" s="362"/>
      <c r="M456" s="362" t="s">
        <v>186</v>
      </c>
      <c r="N456" s="362" t="s">
        <v>9</v>
      </c>
      <c r="O456" s="362"/>
      <c r="P456" s="362" t="s">
        <v>90</v>
      </c>
      <c r="Q456" s="362" t="s">
        <v>90</v>
      </c>
      <c r="R456" s="362"/>
      <c r="S456" s="361" t="s">
        <v>90</v>
      </c>
      <c r="T456" s="362"/>
      <c r="U456" s="362"/>
      <c r="V456" s="362" t="s">
        <v>202</v>
      </c>
      <c r="W456" s="362"/>
      <c r="X456" s="362" t="s">
        <v>9</v>
      </c>
      <c r="Y456" s="362" t="s">
        <v>9</v>
      </c>
      <c r="Z456" s="362" t="s">
        <v>90</v>
      </c>
      <c r="AA456" s="366" t="s">
        <v>90</v>
      </c>
      <c r="AB456" s="362" t="s">
        <v>90</v>
      </c>
      <c r="AC456" s="362"/>
      <c r="AD456" s="362"/>
      <c r="AE456" s="362"/>
      <c r="AF456" s="362"/>
      <c r="AG456" s="362"/>
      <c r="AH456" s="362"/>
      <c r="AI456" s="362" t="s">
        <v>7032</v>
      </c>
      <c r="AJ456" s="362" t="s">
        <v>19</v>
      </c>
      <c r="AK456" s="362" t="s">
        <v>40</v>
      </c>
      <c r="AL456" s="362"/>
      <c r="AM456" s="362"/>
      <c r="AN456" s="362"/>
      <c r="AO456" s="362"/>
      <c r="AP456" s="361" t="e">
        <v>#N/A</v>
      </c>
      <c r="AR456">
        <v>1</v>
      </c>
      <c r="AS456" t="s">
        <v>9</v>
      </c>
      <c r="AT456" t="s">
        <v>9</v>
      </c>
    </row>
    <row r="457" spans="2:46" ht="15" customHeight="1" x14ac:dyDescent="0.35">
      <c r="B457" s="362">
        <v>926</v>
      </c>
      <c r="C457" s="362" t="s">
        <v>2604</v>
      </c>
      <c r="D457" s="362" t="s">
        <v>2</v>
      </c>
      <c r="E457" s="368">
        <v>45217</v>
      </c>
      <c r="F457" s="368"/>
      <c r="G457" s="368"/>
      <c r="H457" s="368"/>
      <c r="I457" s="362" t="s">
        <v>65</v>
      </c>
      <c r="J457" s="362" t="s">
        <v>2344</v>
      </c>
      <c r="K457" s="361" t="s">
        <v>2605</v>
      </c>
      <c r="L457" s="362"/>
      <c r="M457" s="362" t="s">
        <v>186</v>
      </c>
      <c r="N457" s="362" t="s">
        <v>9</v>
      </c>
      <c r="O457" s="362"/>
      <c r="P457" s="362" t="s">
        <v>90</v>
      </c>
      <c r="Q457" s="362" t="s">
        <v>90</v>
      </c>
      <c r="R457" s="362"/>
      <c r="S457" s="361" t="s">
        <v>90</v>
      </c>
      <c r="T457" s="362"/>
      <c r="U457" s="362"/>
      <c r="V457" s="362" t="s">
        <v>202</v>
      </c>
      <c r="W457" s="362"/>
      <c r="X457" s="362" t="s">
        <v>9</v>
      </c>
      <c r="Y457" s="362" t="s">
        <v>9</v>
      </c>
      <c r="Z457" s="362" t="s">
        <v>90</v>
      </c>
      <c r="AA457" s="366" t="s">
        <v>90</v>
      </c>
      <c r="AB457" s="362" t="s">
        <v>90</v>
      </c>
      <c r="AC457" s="362"/>
      <c r="AD457" s="362"/>
      <c r="AE457" s="362"/>
      <c r="AF457" s="362"/>
      <c r="AG457" s="362"/>
      <c r="AH457" s="362"/>
      <c r="AI457" s="362" t="s">
        <v>7032</v>
      </c>
      <c r="AJ457" s="362" t="s">
        <v>19</v>
      </c>
      <c r="AK457" s="362" t="s">
        <v>40</v>
      </c>
      <c r="AL457" s="362"/>
      <c r="AM457" s="362"/>
      <c r="AN457" s="362"/>
      <c r="AO457" s="362"/>
      <c r="AP457" s="361" t="e">
        <v>#N/A</v>
      </c>
      <c r="AR457">
        <v>1</v>
      </c>
      <c r="AS457" t="s">
        <v>9</v>
      </c>
      <c r="AT457" t="s">
        <v>9</v>
      </c>
    </row>
    <row r="458" spans="2:46" ht="15" customHeight="1" x14ac:dyDescent="0.35">
      <c r="B458" s="362">
        <v>927</v>
      </c>
      <c r="C458" s="362" t="s">
        <v>2606</v>
      </c>
      <c r="D458" s="362" t="s">
        <v>2</v>
      </c>
      <c r="E458" s="368">
        <v>45217</v>
      </c>
      <c r="F458" s="368"/>
      <c r="G458" s="368"/>
      <c r="H458" s="368"/>
      <c r="I458" s="362" t="s">
        <v>65</v>
      </c>
      <c r="J458" s="362" t="s">
        <v>2344</v>
      </c>
      <c r="K458" s="361" t="s">
        <v>2607</v>
      </c>
      <c r="L458" s="362"/>
      <c r="M458" s="362" t="s">
        <v>186</v>
      </c>
      <c r="N458" s="362" t="s">
        <v>9</v>
      </c>
      <c r="O458" s="362"/>
      <c r="P458" s="362" t="s">
        <v>90</v>
      </c>
      <c r="Q458" s="362" t="s">
        <v>90</v>
      </c>
      <c r="R458" s="362"/>
      <c r="S458" s="361" t="s">
        <v>90</v>
      </c>
      <c r="T458" s="362"/>
      <c r="U458" s="362"/>
      <c r="V458" s="362" t="s">
        <v>202</v>
      </c>
      <c r="W458" s="362"/>
      <c r="X458" s="362" t="s">
        <v>9</v>
      </c>
      <c r="Y458" s="362" t="s">
        <v>9</v>
      </c>
      <c r="Z458" s="362" t="s">
        <v>90</v>
      </c>
      <c r="AA458" s="366" t="s">
        <v>90</v>
      </c>
      <c r="AB458" s="362" t="s">
        <v>90</v>
      </c>
      <c r="AC458" s="362"/>
      <c r="AD458" s="362"/>
      <c r="AE458" s="362"/>
      <c r="AF458" s="362"/>
      <c r="AG458" s="362"/>
      <c r="AH458" s="362"/>
      <c r="AI458" s="362" t="s">
        <v>7032</v>
      </c>
      <c r="AJ458" s="362" t="s">
        <v>19</v>
      </c>
      <c r="AK458" s="362" t="s">
        <v>40</v>
      </c>
      <c r="AL458" s="362"/>
      <c r="AM458" s="362"/>
      <c r="AN458" s="362"/>
      <c r="AO458" s="362"/>
      <c r="AP458" s="361" t="e">
        <v>#N/A</v>
      </c>
      <c r="AR458">
        <v>1</v>
      </c>
      <c r="AS458" t="s">
        <v>9</v>
      </c>
      <c r="AT458" t="s">
        <v>9</v>
      </c>
    </row>
    <row r="459" spans="2:46" ht="15" customHeight="1" x14ac:dyDescent="0.35">
      <c r="B459" s="362">
        <v>928</v>
      </c>
      <c r="C459" s="362" t="s">
        <v>2608</v>
      </c>
      <c r="D459" s="362" t="s">
        <v>2</v>
      </c>
      <c r="E459" s="368">
        <v>45217</v>
      </c>
      <c r="F459" s="368"/>
      <c r="G459" s="368"/>
      <c r="H459" s="368"/>
      <c r="I459" s="362" t="s">
        <v>65</v>
      </c>
      <c r="J459" s="362" t="s">
        <v>2344</v>
      </c>
      <c r="K459" s="361" t="s">
        <v>2609</v>
      </c>
      <c r="L459" s="362"/>
      <c r="M459" s="362" t="s">
        <v>186</v>
      </c>
      <c r="N459" s="362" t="s">
        <v>9</v>
      </c>
      <c r="O459" s="362"/>
      <c r="P459" s="362" t="s">
        <v>90</v>
      </c>
      <c r="Q459" s="362" t="s">
        <v>90</v>
      </c>
      <c r="R459" s="362"/>
      <c r="S459" s="361" t="s">
        <v>90</v>
      </c>
      <c r="T459" s="362"/>
      <c r="U459" s="362"/>
      <c r="V459" s="362" t="s">
        <v>202</v>
      </c>
      <c r="W459" s="362"/>
      <c r="X459" s="362" t="s">
        <v>9</v>
      </c>
      <c r="Y459" s="362" t="s">
        <v>9</v>
      </c>
      <c r="Z459" s="362" t="s">
        <v>90</v>
      </c>
      <c r="AA459" s="366" t="s">
        <v>90</v>
      </c>
      <c r="AB459" s="362" t="s">
        <v>90</v>
      </c>
      <c r="AC459" s="362"/>
      <c r="AD459" s="362"/>
      <c r="AE459" s="362"/>
      <c r="AF459" s="362"/>
      <c r="AG459" s="362"/>
      <c r="AH459" s="362"/>
      <c r="AI459" s="362" t="s">
        <v>7032</v>
      </c>
      <c r="AJ459" s="362" t="s">
        <v>19</v>
      </c>
      <c r="AK459" s="362" t="s">
        <v>40</v>
      </c>
      <c r="AL459" s="362"/>
      <c r="AM459" s="362"/>
      <c r="AN459" s="362"/>
      <c r="AO459" s="362"/>
      <c r="AP459" s="361" t="e">
        <v>#N/A</v>
      </c>
      <c r="AR459">
        <v>1</v>
      </c>
      <c r="AS459" t="s">
        <v>9</v>
      </c>
      <c r="AT459" t="s">
        <v>9</v>
      </c>
    </row>
    <row r="460" spans="2:46" ht="15" customHeight="1" x14ac:dyDescent="0.35">
      <c r="B460" s="362">
        <v>929</v>
      </c>
      <c r="C460" s="362" t="s">
        <v>2610</v>
      </c>
      <c r="D460" s="362" t="s">
        <v>2</v>
      </c>
      <c r="E460" s="368">
        <v>45078</v>
      </c>
      <c r="F460" s="368"/>
      <c r="G460" s="368"/>
      <c r="H460" s="368"/>
      <c r="I460" s="362" t="s">
        <v>61</v>
      </c>
      <c r="J460" s="362" t="s">
        <v>1584</v>
      </c>
      <c r="K460" s="361" t="s">
        <v>2611</v>
      </c>
      <c r="L460" s="361"/>
      <c r="M460" s="362" t="s">
        <v>186</v>
      </c>
      <c r="N460" s="362" t="s">
        <v>9</v>
      </c>
      <c r="O460" s="362"/>
      <c r="P460" s="362" t="s">
        <v>2273</v>
      </c>
      <c r="Q460" s="362" t="s">
        <v>90</v>
      </c>
      <c r="R460" s="362"/>
      <c r="S460" s="361"/>
      <c r="T460" s="362"/>
      <c r="U460" s="362"/>
      <c r="V460" s="362" t="s">
        <v>120</v>
      </c>
      <c r="W460" s="362"/>
      <c r="X460" s="362"/>
      <c r="Y460" s="362" t="s">
        <v>48</v>
      </c>
      <c r="Z460" s="362" t="s">
        <v>90</v>
      </c>
      <c r="AA460" s="366" t="s">
        <v>90</v>
      </c>
      <c r="AB460" s="362" t="s">
        <v>90</v>
      </c>
      <c r="AC460" s="362"/>
      <c r="AD460" s="362"/>
      <c r="AE460" s="362"/>
      <c r="AF460" s="362"/>
      <c r="AG460" s="362"/>
      <c r="AH460" s="362"/>
      <c r="AI460" s="362" t="s">
        <v>7026</v>
      </c>
      <c r="AJ460" s="362" t="s">
        <v>19</v>
      </c>
      <c r="AK460" s="362" t="s">
        <v>40</v>
      </c>
      <c r="AL460" s="362"/>
      <c r="AM460" s="362"/>
      <c r="AN460" s="362"/>
      <c r="AO460" s="362"/>
      <c r="AP460" s="361"/>
      <c r="AR460">
        <v>1</v>
      </c>
      <c r="AS460" t="s">
        <v>5839</v>
      </c>
      <c r="AT460" t="s">
        <v>5839</v>
      </c>
    </row>
    <row r="461" spans="2:46" ht="15" customHeight="1" x14ac:dyDescent="0.35">
      <c r="B461" s="362">
        <v>930</v>
      </c>
      <c r="C461" s="362" t="s">
        <v>2612</v>
      </c>
      <c r="D461" s="362" t="s">
        <v>2</v>
      </c>
      <c r="E461" s="368">
        <v>45217</v>
      </c>
      <c r="F461" s="368"/>
      <c r="G461" s="368"/>
      <c r="H461" s="368"/>
      <c r="I461" s="362" t="s">
        <v>65</v>
      </c>
      <c r="J461" s="362" t="s">
        <v>2344</v>
      </c>
      <c r="K461" s="361" t="s">
        <v>2613</v>
      </c>
      <c r="L461" s="362"/>
      <c r="M461" s="362" t="s">
        <v>186</v>
      </c>
      <c r="N461" s="362" t="s">
        <v>9</v>
      </c>
      <c r="O461" s="362"/>
      <c r="P461" s="362" t="s">
        <v>90</v>
      </c>
      <c r="Q461" s="362" t="s">
        <v>90</v>
      </c>
      <c r="R461" s="362"/>
      <c r="S461" s="361" t="s">
        <v>90</v>
      </c>
      <c r="T461" s="362"/>
      <c r="U461" s="362"/>
      <c r="V461" s="362" t="s">
        <v>202</v>
      </c>
      <c r="W461" s="362"/>
      <c r="X461" s="362" t="s">
        <v>9</v>
      </c>
      <c r="Y461" s="362" t="s">
        <v>9</v>
      </c>
      <c r="Z461" s="362" t="s">
        <v>90</v>
      </c>
      <c r="AA461" s="366" t="s">
        <v>90</v>
      </c>
      <c r="AB461" s="362" t="s">
        <v>90</v>
      </c>
      <c r="AC461" s="362"/>
      <c r="AD461" s="362"/>
      <c r="AE461" s="362"/>
      <c r="AF461" s="362"/>
      <c r="AG461" s="362"/>
      <c r="AH461" s="362"/>
      <c r="AI461" s="362" t="s">
        <v>7032</v>
      </c>
      <c r="AJ461" s="362" t="s">
        <v>19</v>
      </c>
      <c r="AK461" s="362" t="s">
        <v>40</v>
      </c>
      <c r="AL461" s="362"/>
      <c r="AM461" s="362"/>
      <c r="AN461" s="362"/>
      <c r="AO461" s="362"/>
      <c r="AP461" s="361" t="e">
        <v>#N/A</v>
      </c>
      <c r="AR461">
        <v>1</v>
      </c>
      <c r="AS461" t="s">
        <v>9</v>
      </c>
      <c r="AT461" t="s">
        <v>9</v>
      </c>
    </row>
    <row r="462" spans="2:46" ht="15" customHeight="1" x14ac:dyDescent="0.35">
      <c r="B462" s="362">
        <v>931</v>
      </c>
      <c r="C462" s="362" t="s">
        <v>2614</v>
      </c>
      <c r="D462" s="362" t="s">
        <v>2</v>
      </c>
      <c r="E462" s="368">
        <v>45217</v>
      </c>
      <c r="F462" s="368"/>
      <c r="G462" s="368"/>
      <c r="H462" s="368"/>
      <c r="I462" s="362" t="s">
        <v>65</v>
      </c>
      <c r="J462" s="362" t="s">
        <v>2344</v>
      </c>
      <c r="K462" s="361" t="s">
        <v>2615</v>
      </c>
      <c r="L462" s="362"/>
      <c r="M462" s="362" t="s">
        <v>186</v>
      </c>
      <c r="N462" s="362" t="s">
        <v>9</v>
      </c>
      <c r="O462" s="362"/>
      <c r="P462" s="362" t="s">
        <v>90</v>
      </c>
      <c r="Q462" s="362" t="s">
        <v>90</v>
      </c>
      <c r="R462" s="362"/>
      <c r="S462" s="361" t="s">
        <v>90</v>
      </c>
      <c r="T462" s="362"/>
      <c r="U462" s="362"/>
      <c r="V462" s="362" t="s">
        <v>202</v>
      </c>
      <c r="W462" s="362"/>
      <c r="X462" s="362" t="s">
        <v>9</v>
      </c>
      <c r="Y462" s="362" t="s">
        <v>9</v>
      </c>
      <c r="Z462" s="362" t="s">
        <v>90</v>
      </c>
      <c r="AA462" s="366" t="s">
        <v>90</v>
      </c>
      <c r="AB462" s="362" t="s">
        <v>90</v>
      </c>
      <c r="AC462" s="362"/>
      <c r="AD462" s="362"/>
      <c r="AE462" s="362"/>
      <c r="AF462" s="362"/>
      <c r="AG462" s="362"/>
      <c r="AH462" s="362"/>
      <c r="AI462" s="362" t="s">
        <v>7032</v>
      </c>
      <c r="AJ462" s="362" t="s">
        <v>19</v>
      </c>
      <c r="AK462" s="362" t="s">
        <v>40</v>
      </c>
      <c r="AL462" s="362"/>
      <c r="AM462" s="362"/>
      <c r="AN462" s="362"/>
      <c r="AO462" s="362"/>
      <c r="AP462" s="361" t="e">
        <v>#N/A</v>
      </c>
      <c r="AR462">
        <v>1</v>
      </c>
      <c r="AS462" t="s">
        <v>9</v>
      </c>
      <c r="AT462" t="s">
        <v>9</v>
      </c>
    </row>
    <row r="463" spans="2:46" ht="15" customHeight="1" x14ac:dyDescent="0.35">
      <c r="B463" s="362">
        <v>932</v>
      </c>
      <c r="C463" s="362" t="s">
        <v>2616</v>
      </c>
      <c r="D463" s="362" t="s">
        <v>2</v>
      </c>
      <c r="E463" s="368">
        <v>45217</v>
      </c>
      <c r="F463" s="368"/>
      <c r="G463" s="368"/>
      <c r="H463" s="368"/>
      <c r="I463" s="362" t="s">
        <v>65</v>
      </c>
      <c r="J463" s="362" t="s">
        <v>2344</v>
      </c>
      <c r="K463" s="361" t="s">
        <v>2617</v>
      </c>
      <c r="L463" s="362"/>
      <c r="M463" s="362" t="s">
        <v>186</v>
      </c>
      <c r="N463" s="362" t="s">
        <v>9</v>
      </c>
      <c r="O463" s="362"/>
      <c r="P463" s="362" t="s">
        <v>90</v>
      </c>
      <c r="Q463" s="362" t="s">
        <v>90</v>
      </c>
      <c r="R463" s="362"/>
      <c r="S463" s="361" t="s">
        <v>90</v>
      </c>
      <c r="T463" s="362"/>
      <c r="U463" s="362"/>
      <c r="V463" s="362" t="s">
        <v>202</v>
      </c>
      <c r="W463" s="362"/>
      <c r="X463" s="362" t="s">
        <v>9</v>
      </c>
      <c r="Y463" s="362" t="s">
        <v>9</v>
      </c>
      <c r="Z463" s="362" t="s">
        <v>90</v>
      </c>
      <c r="AA463" s="366" t="s">
        <v>90</v>
      </c>
      <c r="AB463" s="362" t="s">
        <v>90</v>
      </c>
      <c r="AC463" s="362"/>
      <c r="AD463" s="362"/>
      <c r="AE463" s="362"/>
      <c r="AF463" s="362"/>
      <c r="AG463" s="362"/>
      <c r="AH463" s="362"/>
      <c r="AI463" s="362" t="s">
        <v>7032</v>
      </c>
      <c r="AJ463" s="362" t="s">
        <v>19</v>
      </c>
      <c r="AK463" s="362" t="s">
        <v>40</v>
      </c>
      <c r="AL463" s="362"/>
      <c r="AM463" s="362"/>
      <c r="AN463" s="362"/>
      <c r="AO463" s="362"/>
      <c r="AP463" s="361" t="e">
        <v>#N/A</v>
      </c>
      <c r="AR463">
        <v>1</v>
      </c>
      <c r="AS463" t="s">
        <v>9</v>
      </c>
      <c r="AT463" t="s">
        <v>9</v>
      </c>
    </row>
    <row r="464" spans="2:46" ht="15" customHeight="1" x14ac:dyDescent="0.35">
      <c r="B464" s="362">
        <v>933</v>
      </c>
      <c r="C464" s="362" t="s">
        <v>2618</v>
      </c>
      <c r="D464" s="362" t="s">
        <v>2</v>
      </c>
      <c r="E464" s="368">
        <v>45217</v>
      </c>
      <c r="F464" s="368"/>
      <c r="G464" s="368"/>
      <c r="H464" s="368"/>
      <c r="I464" s="362" t="s">
        <v>65</v>
      </c>
      <c r="J464" s="362" t="s">
        <v>2344</v>
      </c>
      <c r="K464" s="361" t="s">
        <v>2619</v>
      </c>
      <c r="L464" s="362"/>
      <c r="M464" s="362" t="s">
        <v>186</v>
      </c>
      <c r="N464" s="362" t="s">
        <v>9</v>
      </c>
      <c r="O464" s="362"/>
      <c r="P464" s="362" t="s">
        <v>90</v>
      </c>
      <c r="Q464" s="362" t="s">
        <v>90</v>
      </c>
      <c r="R464" s="362"/>
      <c r="S464" s="361" t="s">
        <v>90</v>
      </c>
      <c r="T464" s="362"/>
      <c r="U464" s="362"/>
      <c r="V464" s="362" t="s">
        <v>202</v>
      </c>
      <c r="W464" s="362"/>
      <c r="X464" s="362" t="s">
        <v>9</v>
      </c>
      <c r="Y464" s="362" t="s">
        <v>9</v>
      </c>
      <c r="Z464" s="362" t="s">
        <v>90</v>
      </c>
      <c r="AA464" s="366" t="s">
        <v>90</v>
      </c>
      <c r="AB464" s="362" t="s">
        <v>90</v>
      </c>
      <c r="AC464" s="362"/>
      <c r="AD464" s="362"/>
      <c r="AE464" s="362"/>
      <c r="AF464" s="362"/>
      <c r="AG464" s="362"/>
      <c r="AH464" s="362"/>
      <c r="AI464" s="362" t="s">
        <v>7032</v>
      </c>
      <c r="AJ464" s="362" t="s">
        <v>19</v>
      </c>
      <c r="AK464" s="362" t="s">
        <v>40</v>
      </c>
      <c r="AL464" s="362"/>
      <c r="AM464" s="362"/>
      <c r="AN464" s="362"/>
      <c r="AO464" s="362"/>
      <c r="AP464" s="361" t="e">
        <v>#N/A</v>
      </c>
      <c r="AR464">
        <v>1</v>
      </c>
      <c r="AS464" t="s">
        <v>9</v>
      </c>
      <c r="AT464" t="s">
        <v>9</v>
      </c>
    </row>
    <row r="465" spans="2:46" ht="15" customHeight="1" x14ac:dyDescent="0.35">
      <c r="B465" s="362">
        <v>934</v>
      </c>
      <c r="C465" s="362" t="s">
        <v>2620</v>
      </c>
      <c r="D465" s="362" t="s">
        <v>2</v>
      </c>
      <c r="E465" s="368">
        <v>45217</v>
      </c>
      <c r="F465" s="368"/>
      <c r="G465" s="368"/>
      <c r="H465" s="368"/>
      <c r="I465" s="362" t="s">
        <v>65</v>
      </c>
      <c r="J465" s="362" t="s">
        <v>2344</v>
      </c>
      <c r="K465" s="361" t="s">
        <v>2621</v>
      </c>
      <c r="L465" s="362"/>
      <c r="M465" s="362" t="s">
        <v>186</v>
      </c>
      <c r="N465" s="362" t="s">
        <v>9</v>
      </c>
      <c r="O465" s="362"/>
      <c r="P465" s="362" t="s">
        <v>90</v>
      </c>
      <c r="Q465" s="362" t="s">
        <v>90</v>
      </c>
      <c r="R465" s="362"/>
      <c r="S465" s="361" t="s">
        <v>90</v>
      </c>
      <c r="T465" s="362"/>
      <c r="U465" s="362"/>
      <c r="V465" s="362" t="s">
        <v>202</v>
      </c>
      <c r="W465" s="362"/>
      <c r="X465" s="362" t="s">
        <v>9</v>
      </c>
      <c r="Y465" s="362" t="s">
        <v>9</v>
      </c>
      <c r="Z465" s="362" t="s">
        <v>90</v>
      </c>
      <c r="AA465" s="366" t="s">
        <v>90</v>
      </c>
      <c r="AB465" s="362" t="s">
        <v>90</v>
      </c>
      <c r="AC465" s="362"/>
      <c r="AD465" s="362"/>
      <c r="AE465" s="362"/>
      <c r="AF465" s="362"/>
      <c r="AG465" s="362"/>
      <c r="AH465" s="362"/>
      <c r="AI465" s="362" t="s">
        <v>7032</v>
      </c>
      <c r="AJ465" s="362" t="s">
        <v>19</v>
      </c>
      <c r="AK465" s="362" t="s">
        <v>40</v>
      </c>
      <c r="AL465" s="362"/>
      <c r="AM465" s="362"/>
      <c r="AN465" s="362"/>
      <c r="AO465" s="362"/>
      <c r="AP465" s="361" t="e">
        <v>#N/A</v>
      </c>
      <c r="AR465">
        <v>1</v>
      </c>
      <c r="AS465" t="s">
        <v>9</v>
      </c>
      <c r="AT465" t="s">
        <v>9</v>
      </c>
    </row>
    <row r="466" spans="2:46" ht="15" customHeight="1" x14ac:dyDescent="0.35">
      <c r="B466" s="362">
        <v>935</v>
      </c>
      <c r="C466" s="362" t="s">
        <v>2622</v>
      </c>
      <c r="D466" s="362" t="s">
        <v>2</v>
      </c>
      <c r="E466" s="368">
        <v>45217</v>
      </c>
      <c r="F466" s="368"/>
      <c r="G466" s="368"/>
      <c r="H466" s="368"/>
      <c r="I466" s="362" t="s">
        <v>65</v>
      </c>
      <c r="J466" s="362" t="s">
        <v>2344</v>
      </c>
      <c r="K466" s="361" t="s">
        <v>2623</v>
      </c>
      <c r="L466" s="362"/>
      <c r="M466" s="362" t="s">
        <v>186</v>
      </c>
      <c r="N466" s="362" t="s">
        <v>9</v>
      </c>
      <c r="O466" s="362"/>
      <c r="P466" s="362" t="s">
        <v>90</v>
      </c>
      <c r="Q466" s="362" t="s">
        <v>90</v>
      </c>
      <c r="R466" s="362"/>
      <c r="S466" s="361" t="s">
        <v>90</v>
      </c>
      <c r="T466" s="362"/>
      <c r="U466" s="362"/>
      <c r="V466" s="362" t="s">
        <v>202</v>
      </c>
      <c r="W466" s="362"/>
      <c r="X466" s="362" t="s">
        <v>9</v>
      </c>
      <c r="Y466" s="362" t="s">
        <v>9</v>
      </c>
      <c r="Z466" s="362" t="s">
        <v>90</v>
      </c>
      <c r="AA466" s="366" t="s">
        <v>90</v>
      </c>
      <c r="AB466" s="362" t="s">
        <v>90</v>
      </c>
      <c r="AC466" s="362"/>
      <c r="AD466" s="362"/>
      <c r="AE466" s="362"/>
      <c r="AF466" s="362"/>
      <c r="AG466" s="362"/>
      <c r="AH466" s="362"/>
      <c r="AI466" s="362" t="s">
        <v>7032</v>
      </c>
      <c r="AJ466" s="362" t="s">
        <v>19</v>
      </c>
      <c r="AK466" s="362" t="s">
        <v>40</v>
      </c>
      <c r="AL466" s="362"/>
      <c r="AM466" s="362"/>
      <c r="AN466" s="362"/>
      <c r="AO466" s="362"/>
      <c r="AP466" s="361" t="e">
        <v>#N/A</v>
      </c>
      <c r="AR466">
        <v>1</v>
      </c>
      <c r="AS466" t="s">
        <v>9</v>
      </c>
      <c r="AT466" t="s">
        <v>9</v>
      </c>
    </row>
    <row r="467" spans="2:46" ht="15" customHeight="1" x14ac:dyDescent="0.35">
      <c r="B467" s="362">
        <v>936</v>
      </c>
      <c r="C467" s="362" t="s">
        <v>2624</v>
      </c>
      <c r="D467" s="362" t="s">
        <v>2</v>
      </c>
      <c r="E467" s="368">
        <v>45217</v>
      </c>
      <c r="F467" s="368"/>
      <c r="G467" s="368"/>
      <c r="H467" s="368"/>
      <c r="I467" s="362" t="s">
        <v>65</v>
      </c>
      <c r="J467" s="362" t="s">
        <v>2344</v>
      </c>
      <c r="K467" s="361" t="s">
        <v>2625</v>
      </c>
      <c r="L467" s="362"/>
      <c r="M467" s="362" t="s">
        <v>186</v>
      </c>
      <c r="N467" s="362" t="s">
        <v>9</v>
      </c>
      <c r="O467" s="362"/>
      <c r="P467" s="362" t="s">
        <v>90</v>
      </c>
      <c r="Q467" s="362" t="s">
        <v>90</v>
      </c>
      <c r="R467" s="362"/>
      <c r="S467" s="361" t="s">
        <v>90</v>
      </c>
      <c r="T467" s="362"/>
      <c r="U467" s="362"/>
      <c r="V467" s="362" t="s">
        <v>202</v>
      </c>
      <c r="W467" s="362"/>
      <c r="X467" s="362" t="s">
        <v>9</v>
      </c>
      <c r="Y467" s="362" t="s">
        <v>9</v>
      </c>
      <c r="Z467" s="362" t="s">
        <v>90</v>
      </c>
      <c r="AA467" s="366" t="s">
        <v>90</v>
      </c>
      <c r="AB467" s="362" t="s">
        <v>90</v>
      </c>
      <c r="AC467" s="362"/>
      <c r="AD467" s="362"/>
      <c r="AE467" s="362"/>
      <c r="AF467" s="362"/>
      <c r="AG467" s="362"/>
      <c r="AH467" s="362"/>
      <c r="AI467" s="362" t="s">
        <v>7032</v>
      </c>
      <c r="AJ467" s="362" t="s">
        <v>19</v>
      </c>
      <c r="AK467" s="362" t="s">
        <v>40</v>
      </c>
      <c r="AL467" s="362"/>
      <c r="AM467" s="362"/>
      <c r="AN467" s="362"/>
      <c r="AO467" s="362"/>
      <c r="AP467" s="361" t="e">
        <v>#N/A</v>
      </c>
      <c r="AR467">
        <v>1</v>
      </c>
      <c r="AS467" t="s">
        <v>9</v>
      </c>
      <c r="AT467" t="s">
        <v>9</v>
      </c>
    </row>
    <row r="468" spans="2:46" ht="15" customHeight="1" x14ac:dyDescent="0.35">
      <c r="B468" s="362">
        <v>937</v>
      </c>
      <c r="C468" s="362" t="s">
        <v>2626</v>
      </c>
      <c r="D468" s="362" t="s">
        <v>2</v>
      </c>
      <c r="E468" s="368">
        <v>45217</v>
      </c>
      <c r="F468" s="368"/>
      <c r="G468" s="368"/>
      <c r="H468" s="368"/>
      <c r="I468" s="362" t="s">
        <v>65</v>
      </c>
      <c r="J468" s="362" t="s">
        <v>2344</v>
      </c>
      <c r="K468" s="361" t="s">
        <v>2627</v>
      </c>
      <c r="L468" s="362"/>
      <c r="M468" s="362" t="s">
        <v>1689</v>
      </c>
      <c r="N468" s="362" t="s">
        <v>9</v>
      </c>
      <c r="O468" s="362"/>
      <c r="P468" s="362" t="s">
        <v>90</v>
      </c>
      <c r="Q468" s="362" t="s">
        <v>90</v>
      </c>
      <c r="R468" s="362"/>
      <c r="S468" s="361" t="s">
        <v>90</v>
      </c>
      <c r="T468" s="362"/>
      <c r="U468" s="362"/>
      <c r="V468" s="362" t="s">
        <v>202</v>
      </c>
      <c r="W468" s="362"/>
      <c r="X468" s="362" t="s">
        <v>9</v>
      </c>
      <c r="Y468" s="362" t="s">
        <v>9</v>
      </c>
      <c r="Z468" s="362" t="s">
        <v>90</v>
      </c>
      <c r="AA468" s="366" t="s">
        <v>90</v>
      </c>
      <c r="AB468" s="362" t="s">
        <v>90</v>
      </c>
      <c r="AC468" s="362"/>
      <c r="AD468" s="362"/>
      <c r="AE468" s="362"/>
      <c r="AF468" s="362"/>
      <c r="AG468" s="362"/>
      <c r="AH468" s="362"/>
      <c r="AI468" s="362" t="s">
        <v>7032</v>
      </c>
      <c r="AJ468" s="362" t="s">
        <v>19</v>
      </c>
      <c r="AK468" s="362" t="s">
        <v>40</v>
      </c>
      <c r="AL468" s="362"/>
      <c r="AM468" s="362"/>
      <c r="AN468" s="362"/>
      <c r="AO468" s="362"/>
      <c r="AP468" s="361" t="e">
        <v>#N/A</v>
      </c>
      <c r="AR468">
        <v>1</v>
      </c>
      <c r="AS468" t="s">
        <v>9</v>
      </c>
      <c r="AT468" t="s">
        <v>9</v>
      </c>
    </row>
    <row r="469" spans="2:46" ht="15" customHeight="1" x14ac:dyDescent="0.35">
      <c r="B469" s="362">
        <v>938</v>
      </c>
      <c r="C469" s="362" t="s">
        <v>2628</v>
      </c>
      <c r="D469" s="362" t="s">
        <v>2</v>
      </c>
      <c r="E469" s="368">
        <v>45217</v>
      </c>
      <c r="F469" s="368"/>
      <c r="G469" s="368"/>
      <c r="H469" s="368"/>
      <c r="I469" s="362" t="s">
        <v>65</v>
      </c>
      <c r="J469" s="362" t="s">
        <v>2344</v>
      </c>
      <c r="K469" s="361" t="s">
        <v>2629</v>
      </c>
      <c r="L469" s="362"/>
      <c r="M469" s="362" t="s">
        <v>186</v>
      </c>
      <c r="N469" s="362" t="s">
        <v>9</v>
      </c>
      <c r="O469" s="362"/>
      <c r="P469" s="362" t="s">
        <v>90</v>
      </c>
      <c r="Q469" s="362" t="s">
        <v>90</v>
      </c>
      <c r="R469" s="362"/>
      <c r="S469" s="361" t="s">
        <v>90</v>
      </c>
      <c r="T469" s="362"/>
      <c r="U469" s="362"/>
      <c r="V469" s="362" t="s">
        <v>202</v>
      </c>
      <c r="W469" s="362"/>
      <c r="X469" s="362" t="s">
        <v>9</v>
      </c>
      <c r="Y469" s="362" t="s">
        <v>9</v>
      </c>
      <c r="Z469" s="362" t="s">
        <v>90</v>
      </c>
      <c r="AA469" s="366" t="s">
        <v>90</v>
      </c>
      <c r="AB469" s="362" t="s">
        <v>90</v>
      </c>
      <c r="AC469" s="362"/>
      <c r="AD469" s="362"/>
      <c r="AE469" s="362"/>
      <c r="AF469" s="362"/>
      <c r="AG469" s="362"/>
      <c r="AH469" s="362"/>
      <c r="AI469" s="362" t="s">
        <v>7032</v>
      </c>
      <c r="AJ469" s="362" t="s">
        <v>19</v>
      </c>
      <c r="AK469" s="362" t="s">
        <v>40</v>
      </c>
      <c r="AL469" s="362"/>
      <c r="AM469" s="362"/>
      <c r="AN469" s="362"/>
      <c r="AO469" s="362"/>
      <c r="AP469" s="361" t="e">
        <v>#N/A</v>
      </c>
      <c r="AR469">
        <v>1</v>
      </c>
      <c r="AS469" t="s">
        <v>9</v>
      </c>
      <c r="AT469" t="s">
        <v>9</v>
      </c>
    </row>
    <row r="470" spans="2:46" ht="15" customHeight="1" x14ac:dyDescent="0.35">
      <c r="B470" s="362">
        <v>939</v>
      </c>
      <c r="C470" s="362" t="s">
        <v>2630</v>
      </c>
      <c r="D470" s="362" t="s">
        <v>2</v>
      </c>
      <c r="E470" s="368">
        <v>45217</v>
      </c>
      <c r="F470" s="368"/>
      <c r="G470" s="368"/>
      <c r="H470" s="368"/>
      <c r="I470" s="362" t="s">
        <v>65</v>
      </c>
      <c r="J470" s="362" t="s">
        <v>2344</v>
      </c>
      <c r="K470" s="361" t="s">
        <v>2631</v>
      </c>
      <c r="L470" s="362"/>
      <c r="M470" s="362" t="s">
        <v>186</v>
      </c>
      <c r="N470" s="362" t="s">
        <v>9</v>
      </c>
      <c r="O470" s="362"/>
      <c r="P470" s="362" t="s">
        <v>90</v>
      </c>
      <c r="Q470" s="362" t="s">
        <v>90</v>
      </c>
      <c r="R470" s="362"/>
      <c r="S470" s="361" t="s">
        <v>90</v>
      </c>
      <c r="T470" s="362"/>
      <c r="U470" s="362"/>
      <c r="V470" s="362" t="s">
        <v>202</v>
      </c>
      <c r="W470" s="362"/>
      <c r="X470" s="362" t="s">
        <v>9</v>
      </c>
      <c r="Y470" s="362" t="s">
        <v>9</v>
      </c>
      <c r="Z470" s="362" t="s">
        <v>90</v>
      </c>
      <c r="AA470" s="366" t="s">
        <v>90</v>
      </c>
      <c r="AB470" s="362" t="s">
        <v>90</v>
      </c>
      <c r="AC470" s="362"/>
      <c r="AD470" s="362"/>
      <c r="AE470" s="362"/>
      <c r="AF470" s="362"/>
      <c r="AG470" s="362"/>
      <c r="AH470" s="362"/>
      <c r="AI470" s="362" t="s">
        <v>7032</v>
      </c>
      <c r="AJ470" s="362" t="s">
        <v>19</v>
      </c>
      <c r="AK470" s="362" t="s">
        <v>40</v>
      </c>
      <c r="AL470" s="362"/>
      <c r="AM470" s="362"/>
      <c r="AN470" s="362"/>
      <c r="AO470" s="362"/>
      <c r="AP470" s="361" t="e">
        <v>#N/A</v>
      </c>
      <c r="AR470">
        <v>1</v>
      </c>
      <c r="AS470" t="s">
        <v>9</v>
      </c>
      <c r="AT470" t="s">
        <v>9</v>
      </c>
    </row>
    <row r="471" spans="2:46" ht="15" customHeight="1" x14ac:dyDescent="0.35">
      <c r="B471" s="362">
        <v>940</v>
      </c>
      <c r="C471" s="362" t="s">
        <v>2632</v>
      </c>
      <c r="D471" s="362" t="s">
        <v>2</v>
      </c>
      <c r="E471" s="368">
        <v>45084</v>
      </c>
      <c r="F471" s="368"/>
      <c r="G471" s="368"/>
      <c r="H471" s="368"/>
      <c r="I471" s="362" t="s">
        <v>61</v>
      </c>
      <c r="J471" s="362" t="s">
        <v>1546</v>
      </c>
      <c r="K471" s="361" t="s">
        <v>2633</v>
      </c>
      <c r="L471" s="361"/>
      <c r="M471" s="362" t="s">
        <v>186</v>
      </c>
      <c r="N471" s="362" t="s">
        <v>9</v>
      </c>
      <c r="O471" s="362"/>
      <c r="P471" s="362" t="s">
        <v>2273</v>
      </c>
      <c r="Q471" s="362" t="s">
        <v>90</v>
      </c>
      <c r="R471" s="362"/>
      <c r="S471" s="361" t="s">
        <v>2634</v>
      </c>
      <c r="T471" s="362"/>
      <c r="U471" s="362"/>
      <c r="V471" s="362" t="s">
        <v>120</v>
      </c>
      <c r="W471" s="362"/>
      <c r="X471" s="362" t="s">
        <v>9</v>
      </c>
      <c r="Y471" s="362" t="s">
        <v>101</v>
      </c>
      <c r="Z471" s="362" t="s">
        <v>90</v>
      </c>
      <c r="AA471" s="366" t="s">
        <v>90</v>
      </c>
      <c r="AB471" s="362" t="s">
        <v>90</v>
      </c>
      <c r="AC471" s="362"/>
      <c r="AD471" s="362"/>
      <c r="AE471" s="362"/>
      <c r="AF471" s="362"/>
      <c r="AG471" s="362"/>
      <c r="AH471" s="362"/>
      <c r="AI471" s="362" t="s">
        <v>7026</v>
      </c>
      <c r="AJ471" s="362" t="s">
        <v>19</v>
      </c>
      <c r="AK471" s="362" t="e">
        <v>#N/A</v>
      </c>
      <c r="AL471" s="362"/>
      <c r="AM471" s="362"/>
      <c r="AN471" s="362"/>
      <c r="AO471" s="362"/>
      <c r="AP471" s="361" t="e">
        <v>#N/A</v>
      </c>
      <c r="AR471">
        <v>1</v>
      </c>
      <c r="AS471" t="s">
        <v>9</v>
      </c>
      <c r="AT471" t="s">
        <v>9</v>
      </c>
    </row>
    <row r="472" spans="2:46" ht="15" customHeight="1" x14ac:dyDescent="0.35">
      <c r="B472" s="362">
        <v>941</v>
      </c>
      <c r="C472" s="362" t="s">
        <v>2635</v>
      </c>
      <c r="D472" s="362" t="s">
        <v>2</v>
      </c>
      <c r="E472" s="368">
        <v>45217</v>
      </c>
      <c r="F472" s="368"/>
      <c r="G472" s="368"/>
      <c r="H472" s="368"/>
      <c r="I472" s="362" t="s">
        <v>65</v>
      </c>
      <c r="J472" s="362" t="s">
        <v>2344</v>
      </c>
      <c r="K472" s="361" t="s">
        <v>2636</v>
      </c>
      <c r="L472" s="362"/>
      <c r="M472" s="362" t="s">
        <v>186</v>
      </c>
      <c r="N472" s="362" t="s">
        <v>9</v>
      </c>
      <c r="O472" s="362"/>
      <c r="P472" s="362" t="s">
        <v>90</v>
      </c>
      <c r="Q472" s="362" t="s">
        <v>90</v>
      </c>
      <c r="R472" s="362"/>
      <c r="S472" s="361" t="s">
        <v>90</v>
      </c>
      <c r="T472" s="362"/>
      <c r="U472" s="362"/>
      <c r="V472" s="362" t="s">
        <v>202</v>
      </c>
      <c r="W472" s="362"/>
      <c r="X472" s="362" t="s">
        <v>9</v>
      </c>
      <c r="Y472" s="362" t="s">
        <v>9</v>
      </c>
      <c r="Z472" s="362" t="s">
        <v>90</v>
      </c>
      <c r="AA472" s="366" t="s">
        <v>90</v>
      </c>
      <c r="AB472" s="362" t="s">
        <v>90</v>
      </c>
      <c r="AC472" s="362"/>
      <c r="AD472" s="362"/>
      <c r="AE472" s="362"/>
      <c r="AF472" s="362"/>
      <c r="AG472" s="362"/>
      <c r="AH472" s="362"/>
      <c r="AI472" s="362" t="s">
        <v>7032</v>
      </c>
      <c r="AJ472" s="362" t="s">
        <v>19</v>
      </c>
      <c r="AK472" s="362" t="s">
        <v>40</v>
      </c>
      <c r="AL472" s="362"/>
      <c r="AM472" s="362"/>
      <c r="AN472" s="362"/>
      <c r="AO472" s="362"/>
      <c r="AP472" s="361" t="e">
        <v>#N/A</v>
      </c>
      <c r="AR472">
        <v>1</v>
      </c>
      <c r="AS472" t="s">
        <v>9</v>
      </c>
      <c r="AT472" t="s">
        <v>9</v>
      </c>
    </row>
    <row r="473" spans="2:46" ht="15" customHeight="1" x14ac:dyDescent="0.35">
      <c r="B473" s="362">
        <v>942</v>
      </c>
      <c r="C473" s="362" t="s">
        <v>2637</v>
      </c>
      <c r="D473" s="362" t="s">
        <v>2</v>
      </c>
      <c r="E473" s="368">
        <v>45217</v>
      </c>
      <c r="F473" s="368"/>
      <c r="G473" s="368"/>
      <c r="H473" s="368"/>
      <c r="I473" s="362" t="s">
        <v>65</v>
      </c>
      <c r="J473" s="362" t="s">
        <v>2344</v>
      </c>
      <c r="K473" s="361" t="s">
        <v>2638</v>
      </c>
      <c r="L473" s="362"/>
      <c r="M473" s="362" t="s">
        <v>186</v>
      </c>
      <c r="N473" s="362" t="s">
        <v>9</v>
      </c>
      <c r="O473" s="362"/>
      <c r="P473" s="362" t="s">
        <v>90</v>
      </c>
      <c r="Q473" s="362" t="s">
        <v>90</v>
      </c>
      <c r="R473" s="362"/>
      <c r="S473" s="361" t="s">
        <v>90</v>
      </c>
      <c r="T473" s="362"/>
      <c r="U473" s="362"/>
      <c r="V473" s="362" t="s">
        <v>202</v>
      </c>
      <c r="W473" s="362"/>
      <c r="X473" s="362" t="s">
        <v>9</v>
      </c>
      <c r="Y473" s="362" t="s">
        <v>9</v>
      </c>
      <c r="Z473" s="362" t="s">
        <v>90</v>
      </c>
      <c r="AA473" s="366" t="s">
        <v>90</v>
      </c>
      <c r="AB473" s="362" t="s">
        <v>90</v>
      </c>
      <c r="AC473" s="362"/>
      <c r="AD473" s="362"/>
      <c r="AE473" s="362"/>
      <c r="AF473" s="362"/>
      <c r="AG473" s="362"/>
      <c r="AH473" s="362"/>
      <c r="AI473" s="362" t="s">
        <v>7032</v>
      </c>
      <c r="AJ473" s="362" t="s">
        <v>19</v>
      </c>
      <c r="AK473" s="362" t="s">
        <v>40</v>
      </c>
      <c r="AL473" s="362"/>
      <c r="AM473" s="362"/>
      <c r="AN473" s="362"/>
      <c r="AO473" s="362"/>
      <c r="AP473" s="361" t="e">
        <v>#N/A</v>
      </c>
      <c r="AR473">
        <v>1</v>
      </c>
      <c r="AS473" t="s">
        <v>9</v>
      </c>
      <c r="AT473" t="s">
        <v>9</v>
      </c>
    </row>
    <row r="474" spans="2:46" ht="15" customHeight="1" x14ac:dyDescent="0.35">
      <c r="B474" s="362">
        <v>943</v>
      </c>
      <c r="C474" s="362" t="s">
        <v>2639</v>
      </c>
      <c r="D474" s="362" t="s">
        <v>2</v>
      </c>
      <c r="E474" s="368">
        <v>45217</v>
      </c>
      <c r="F474" s="368"/>
      <c r="G474" s="368"/>
      <c r="H474" s="368"/>
      <c r="I474" s="362" t="s">
        <v>65</v>
      </c>
      <c r="J474" s="362" t="s">
        <v>2344</v>
      </c>
      <c r="K474" s="361" t="s">
        <v>2640</v>
      </c>
      <c r="L474" s="362"/>
      <c r="M474" s="362" t="s">
        <v>186</v>
      </c>
      <c r="N474" s="362" t="s">
        <v>9</v>
      </c>
      <c r="O474" s="362"/>
      <c r="P474" s="362" t="s">
        <v>90</v>
      </c>
      <c r="Q474" s="362" t="s">
        <v>90</v>
      </c>
      <c r="R474" s="362"/>
      <c r="S474" s="361" t="s">
        <v>90</v>
      </c>
      <c r="T474" s="362"/>
      <c r="U474" s="362"/>
      <c r="V474" s="362" t="s">
        <v>202</v>
      </c>
      <c r="W474" s="362"/>
      <c r="X474" s="362" t="s">
        <v>9</v>
      </c>
      <c r="Y474" s="362" t="s">
        <v>9</v>
      </c>
      <c r="Z474" s="362" t="s">
        <v>90</v>
      </c>
      <c r="AA474" s="366" t="s">
        <v>90</v>
      </c>
      <c r="AB474" s="362" t="s">
        <v>90</v>
      </c>
      <c r="AC474" s="362"/>
      <c r="AD474" s="362"/>
      <c r="AE474" s="362"/>
      <c r="AF474" s="362"/>
      <c r="AG474" s="362"/>
      <c r="AH474" s="362"/>
      <c r="AI474" s="362" t="s">
        <v>7032</v>
      </c>
      <c r="AJ474" s="362" t="s">
        <v>19</v>
      </c>
      <c r="AK474" s="362" t="s">
        <v>40</v>
      </c>
      <c r="AL474" s="362"/>
      <c r="AM474" s="362"/>
      <c r="AN474" s="362"/>
      <c r="AO474" s="362"/>
      <c r="AP474" s="361" t="e">
        <v>#N/A</v>
      </c>
      <c r="AR474">
        <v>1</v>
      </c>
      <c r="AS474" t="s">
        <v>9</v>
      </c>
      <c r="AT474" t="s">
        <v>9</v>
      </c>
    </row>
    <row r="475" spans="2:46" ht="15" customHeight="1" x14ac:dyDescent="0.35">
      <c r="B475" s="362">
        <v>944</v>
      </c>
      <c r="C475" s="362" t="s">
        <v>2641</v>
      </c>
      <c r="D475" s="362" t="s">
        <v>2</v>
      </c>
      <c r="E475" s="368">
        <v>45217</v>
      </c>
      <c r="F475" s="368"/>
      <c r="G475" s="368"/>
      <c r="H475" s="368"/>
      <c r="I475" s="362" t="s">
        <v>65</v>
      </c>
      <c r="J475" s="362" t="s">
        <v>2344</v>
      </c>
      <c r="K475" s="361" t="s">
        <v>2642</v>
      </c>
      <c r="L475" s="362"/>
      <c r="M475" s="362" t="s">
        <v>186</v>
      </c>
      <c r="N475" s="362" t="s">
        <v>9</v>
      </c>
      <c r="O475" s="362"/>
      <c r="P475" s="362" t="s">
        <v>90</v>
      </c>
      <c r="Q475" s="362" t="s">
        <v>90</v>
      </c>
      <c r="R475" s="362"/>
      <c r="S475" s="361" t="s">
        <v>90</v>
      </c>
      <c r="T475" s="362"/>
      <c r="U475" s="362"/>
      <c r="V475" s="362" t="s">
        <v>202</v>
      </c>
      <c r="W475" s="362"/>
      <c r="X475" s="362" t="s">
        <v>9</v>
      </c>
      <c r="Y475" s="362" t="s">
        <v>9</v>
      </c>
      <c r="Z475" s="362" t="s">
        <v>90</v>
      </c>
      <c r="AA475" s="366" t="s">
        <v>90</v>
      </c>
      <c r="AB475" s="362" t="s">
        <v>90</v>
      </c>
      <c r="AC475" s="362"/>
      <c r="AD475" s="362"/>
      <c r="AE475" s="362"/>
      <c r="AF475" s="362"/>
      <c r="AG475" s="362"/>
      <c r="AH475" s="362"/>
      <c r="AI475" s="362" t="s">
        <v>7032</v>
      </c>
      <c r="AJ475" s="362" t="s">
        <v>19</v>
      </c>
      <c r="AK475" s="362" t="s">
        <v>40</v>
      </c>
      <c r="AL475" s="362"/>
      <c r="AM475" s="362"/>
      <c r="AN475" s="362"/>
      <c r="AO475" s="362"/>
      <c r="AP475" s="361" t="e">
        <v>#N/A</v>
      </c>
      <c r="AR475">
        <v>1</v>
      </c>
      <c r="AS475" t="s">
        <v>9</v>
      </c>
      <c r="AT475" t="s">
        <v>9</v>
      </c>
    </row>
    <row r="476" spans="2:46" ht="15" customHeight="1" x14ac:dyDescent="0.35">
      <c r="B476" s="362">
        <v>945</v>
      </c>
      <c r="C476" s="362" t="s">
        <v>2643</v>
      </c>
      <c r="D476" s="362" t="s">
        <v>2</v>
      </c>
      <c r="E476" s="368">
        <v>45217</v>
      </c>
      <c r="F476" s="368"/>
      <c r="G476" s="368"/>
      <c r="H476" s="368"/>
      <c r="I476" s="362" t="s">
        <v>65</v>
      </c>
      <c r="J476" s="362" t="s">
        <v>2344</v>
      </c>
      <c r="K476" s="361" t="s">
        <v>2644</v>
      </c>
      <c r="L476" s="362"/>
      <c r="M476" s="362" t="s">
        <v>186</v>
      </c>
      <c r="N476" s="362" t="s">
        <v>9</v>
      </c>
      <c r="O476" s="362"/>
      <c r="P476" s="362" t="s">
        <v>90</v>
      </c>
      <c r="Q476" s="362" t="s">
        <v>90</v>
      </c>
      <c r="R476" s="362"/>
      <c r="S476" s="361" t="s">
        <v>90</v>
      </c>
      <c r="T476" s="362"/>
      <c r="U476" s="362"/>
      <c r="V476" s="362" t="s">
        <v>202</v>
      </c>
      <c r="W476" s="362"/>
      <c r="X476" s="362" t="s">
        <v>9</v>
      </c>
      <c r="Y476" s="362" t="s">
        <v>9</v>
      </c>
      <c r="Z476" s="362" t="s">
        <v>90</v>
      </c>
      <c r="AA476" s="366" t="s">
        <v>90</v>
      </c>
      <c r="AB476" s="362" t="s">
        <v>90</v>
      </c>
      <c r="AC476" s="362"/>
      <c r="AD476" s="362"/>
      <c r="AE476" s="362"/>
      <c r="AF476" s="362"/>
      <c r="AG476" s="362"/>
      <c r="AH476" s="362"/>
      <c r="AI476" s="362" t="s">
        <v>7032</v>
      </c>
      <c r="AJ476" s="362" t="s">
        <v>19</v>
      </c>
      <c r="AK476" s="362" t="s">
        <v>40</v>
      </c>
      <c r="AL476" s="362"/>
      <c r="AM476" s="362"/>
      <c r="AN476" s="362"/>
      <c r="AO476" s="362"/>
      <c r="AP476" s="361" t="e">
        <v>#N/A</v>
      </c>
      <c r="AR476">
        <v>1</v>
      </c>
      <c r="AS476" t="s">
        <v>9</v>
      </c>
      <c r="AT476" t="s">
        <v>9</v>
      </c>
    </row>
    <row r="477" spans="2:46" ht="15" customHeight="1" x14ac:dyDescent="0.35">
      <c r="B477" s="362">
        <v>946</v>
      </c>
      <c r="C477" s="362" t="s">
        <v>2645</v>
      </c>
      <c r="D477" s="362" t="s">
        <v>2</v>
      </c>
      <c r="E477" s="368">
        <v>45217</v>
      </c>
      <c r="F477" s="368"/>
      <c r="G477" s="368"/>
      <c r="H477" s="368"/>
      <c r="I477" s="362" t="s">
        <v>65</v>
      </c>
      <c r="J477" s="362" t="s">
        <v>2344</v>
      </c>
      <c r="K477" s="361" t="s">
        <v>2646</v>
      </c>
      <c r="L477" s="362"/>
      <c r="M477" s="362" t="s">
        <v>186</v>
      </c>
      <c r="N477" s="362" t="s">
        <v>9</v>
      </c>
      <c r="O477" s="362"/>
      <c r="P477" s="362" t="s">
        <v>90</v>
      </c>
      <c r="Q477" s="362" t="s">
        <v>90</v>
      </c>
      <c r="R477" s="362"/>
      <c r="S477" s="361" t="s">
        <v>90</v>
      </c>
      <c r="T477" s="362"/>
      <c r="U477" s="362"/>
      <c r="V477" s="362" t="s">
        <v>202</v>
      </c>
      <c r="W477" s="362"/>
      <c r="X477" s="362" t="s">
        <v>9</v>
      </c>
      <c r="Y477" s="362" t="s">
        <v>9</v>
      </c>
      <c r="Z477" s="362" t="s">
        <v>90</v>
      </c>
      <c r="AA477" s="366" t="s">
        <v>90</v>
      </c>
      <c r="AB477" s="362" t="s">
        <v>90</v>
      </c>
      <c r="AC477" s="362"/>
      <c r="AD477" s="362"/>
      <c r="AE477" s="362"/>
      <c r="AF477" s="362"/>
      <c r="AG477" s="362"/>
      <c r="AH477" s="362"/>
      <c r="AI477" s="362" t="s">
        <v>7032</v>
      </c>
      <c r="AJ477" s="362" t="s">
        <v>19</v>
      </c>
      <c r="AK477" s="362" t="s">
        <v>40</v>
      </c>
      <c r="AL477" s="362"/>
      <c r="AM477" s="362"/>
      <c r="AN477" s="362"/>
      <c r="AO477" s="362"/>
      <c r="AP477" s="361" t="e">
        <v>#N/A</v>
      </c>
      <c r="AR477">
        <v>1</v>
      </c>
      <c r="AS477" t="s">
        <v>9</v>
      </c>
      <c r="AT477" t="s">
        <v>9</v>
      </c>
    </row>
    <row r="478" spans="2:46" ht="15" customHeight="1" x14ac:dyDescent="0.35">
      <c r="B478" s="362">
        <v>947</v>
      </c>
      <c r="C478" s="362" t="s">
        <v>2647</v>
      </c>
      <c r="D478" s="362" t="s">
        <v>2</v>
      </c>
      <c r="E478" s="368">
        <v>45217</v>
      </c>
      <c r="F478" s="368"/>
      <c r="G478" s="368"/>
      <c r="H478" s="368"/>
      <c r="I478" s="362" t="s">
        <v>65</v>
      </c>
      <c r="J478" s="362" t="s">
        <v>2344</v>
      </c>
      <c r="K478" s="361" t="s">
        <v>2648</v>
      </c>
      <c r="L478" s="362"/>
      <c r="M478" s="362" t="s">
        <v>186</v>
      </c>
      <c r="N478" s="362" t="s">
        <v>9</v>
      </c>
      <c r="O478" s="362"/>
      <c r="P478" s="362" t="s">
        <v>90</v>
      </c>
      <c r="Q478" s="362" t="s">
        <v>90</v>
      </c>
      <c r="R478" s="362"/>
      <c r="S478" s="361" t="s">
        <v>90</v>
      </c>
      <c r="T478" s="362"/>
      <c r="U478" s="362"/>
      <c r="V478" s="362" t="s">
        <v>202</v>
      </c>
      <c r="W478" s="362"/>
      <c r="X478" s="362" t="s">
        <v>9</v>
      </c>
      <c r="Y478" s="362" t="s">
        <v>9</v>
      </c>
      <c r="Z478" s="362" t="s">
        <v>90</v>
      </c>
      <c r="AA478" s="366" t="s">
        <v>90</v>
      </c>
      <c r="AB478" s="362" t="s">
        <v>90</v>
      </c>
      <c r="AC478" s="362"/>
      <c r="AD478" s="362"/>
      <c r="AE478" s="362"/>
      <c r="AF478" s="362"/>
      <c r="AG478" s="362"/>
      <c r="AH478" s="362"/>
      <c r="AI478" s="362" t="s">
        <v>7032</v>
      </c>
      <c r="AJ478" s="362" t="s">
        <v>19</v>
      </c>
      <c r="AK478" s="362" t="s">
        <v>40</v>
      </c>
      <c r="AL478" s="362"/>
      <c r="AM478" s="362"/>
      <c r="AN478" s="362"/>
      <c r="AO478" s="362"/>
      <c r="AP478" s="361" t="e">
        <v>#N/A</v>
      </c>
      <c r="AR478">
        <v>1</v>
      </c>
      <c r="AS478" t="s">
        <v>9</v>
      </c>
      <c r="AT478" t="s">
        <v>9</v>
      </c>
    </row>
    <row r="479" spans="2:46" ht="15" customHeight="1" x14ac:dyDescent="0.35">
      <c r="B479" s="362">
        <v>948</v>
      </c>
      <c r="C479" s="362" t="s">
        <v>2649</v>
      </c>
      <c r="D479" s="362" t="s">
        <v>2</v>
      </c>
      <c r="E479" s="368">
        <v>45217</v>
      </c>
      <c r="F479" s="368"/>
      <c r="G479" s="368"/>
      <c r="H479" s="368"/>
      <c r="I479" s="362" t="s">
        <v>65</v>
      </c>
      <c r="J479" s="362" t="s">
        <v>2344</v>
      </c>
      <c r="K479" s="361" t="s">
        <v>2650</v>
      </c>
      <c r="L479" s="362"/>
      <c r="M479" s="362" t="s">
        <v>186</v>
      </c>
      <c r="N479" s="362" t="s">
        <v>9</v>
      </c>
      <c r="O479" s="362"/>
      <c r="P479" s="362" t="s">
        <v>90</v>
      </c>
      <c r="Q479" s="362" t="s">
        <v>90</v>
      </c>
      <c r="R479" s="362"/>
      <c r="S479" s="361" t="s">
        <v>90</v>
      </c>
      <c r="T479" s="362"/>
      <c r="U479" s="362"/>
      <c r="V479" s="362" t="s">
        <v>202</v>
      </c>
      <c r="W479" s="362"/>
      <c r="X479" s="362" t="s">
        <v>9</v>
      </c>
      <c r="Y479" s="362" t="s">
        <v>9</v>
      </c>
      <c r="Z479" s="362" t="s">
        <v>90</v>
      </c>
      <c r="AA479" s="366" t="s">
        <v>90</v>
      </c>
      <c r="AB479" s="362" t="s">
        <v>90</v>
      </c>
      <c r="AC479" s="362"/>
      <c r="AD479" s="362"/>
      <c r="AE479" s="362"/>
      <c r="AF479" s="362"/>
      <c r="AG479" s="362"/>
      <c r="AH479" s="362"/>
      <c r="AI479" s="362" t="s">
        <v>7032</v>
      </c>
      <c r="AJ479" s="362" t="s">
        <v>19</v>
      </c>
      <c r="AK479" s="362" t="s">
        <v>40</v>
      </c>
      <c r="AL479" s="362"/>
      <c r="AM479" s="362"/>
      <c r="AN479" s="362"/>
      <c r="AO479" s="362"/>
      <c r="AP479" s="361" t="e">
        <v>#N/A</v>
      </c>
      <c r="AR479">
        <v>1</v>
      </c>
      <c r="AS479" t="s">
        <v>9</v>
      </c>
      <c r="AT479" t="s">
        <v>9</v>
      </c>
    </row>
    <row r="480" spans="2:46" ht="15" customHeight="1" x14ac:dyDescent="0.35">
      <c r="B480" s="362">
        <v>949</v>
      </c>
      <c r="C480" s="362" t="s">
        <v>2651</v>
      </c>
      <c r="D480" s="362" t="s">
        <v>2</v>
      </c>
      <c r="E480" s="368">
        <v>45217</v>
      </c>
      <c r="F480" s="368"/>
      <c r="G480" s="368"/>
      <c r="H480" s="368"/>
      <c r="I480" s="362" t="s">
        <v>65</v>
      </c>
      <c r="J480" s="362" t="s">
        <v>2344</v>
      </c>
      <c r="K480" s="361" t="s">
        <v>2652</v>
      </c>
      <c r="L480" s="362"/>
      <c r="M480" s="362" t="s">
        <v>186</v>
      </c>
      <c r="N480" s="362" t="s">
        <v>9</v>
      </c>
      <c r="O480" s="362"/>
      <c r="P480" s="362" t="s">
        <v>90</v>
      </c>
      <c r="Q480" s="362" t="s">
        <v>90</v>
      </c>
      <c r="R480" s="362"/>
      <c r="S480" s="361" t="s">
        <v>90</v>
      </c>
      <c r="T480" s="362"/>
      <c r="U480" s="362"/>
      <c r="V480" s="362" t="s">
        <v>202</v>
      </c>
      <c r="W480" s="362"/>
      <c r="X480" s="362" t="s">
        <v>9</v>
      </c>
      <c r="Y480" s="362" t="s">
        <v>9</v>
      </c>
      <c r="Z480" s="362" t="s">
        <v>90</v>
      </c>
      <c r="AA480" s="366" t="s">
        <v>90</v>
      </c>
      <c r="AB480" s="362" t="s">
        <v>90</v>
      </c>
      <c r="AC480" s="362"/>
      <c r="AD480" s="362"/>
      <c r="AE480" s="362"/>
      <c r="AF480" s="362"/>
      <c r="AG480" s="362"/>
      <c r="AH480" s="362"/>
      <c r="AI480" s="362" t="s">
        <v>7032</v>
      </c>
      <c r="AJ480" s="362" t="s">
        <v>19</v>
      </c>
      <c r="AK480" s="362" t="s">
        <v>40</v>
      </c>
      <c r="AL480" s="362"/>
      <c r="AM480" s="362"/>
      <c r="AN480" s="362"/>
      <c r="AO480" s="362"/>
      <c r="AP480" s="361" t="e">
        <v>#N/A</v>
      </c>
      <c r="AR480">
        <v>1</v>
      </c>
      <c r="AS480" t="s">
        <v>9</v>
      </c>
      <c r="AT480" t="s">
        <v>9</v>
      </c>
    </row>
    <row r="481" spans="2:46" ht="15" customHeight="1" x14ac:dyDescent="0.35">
      <c r="B481" s="362">
        <v>950</v>
      </c>
      <c r="C481" s="362" t="s">
        <v>2653</v>
      </c>
      <c r="D481" s="362" t="s">
        <v>2</v>
      </c>
      <c r="E481" s="368">
        <v>45217</v>
      </c>
      <c r="F481" s="368"/>
      <c r="G481" s="368"/>
      <c r="H481" s="368"/>
      <c r="I481" s="362" t="s">
        <v>65</v>
      </c>
      <c r="J481" s="362" t="s">
        <v>2344</v>
      </c>
      <c r="K481" s="361" t="s">
        <v>2654</v>
      </c>
      <c r="L481" s="362"/>
      <c r="M481" s="362" t="s">
        <v>1689</v>
      </c>
      <c r="N481" s="362" t="s">
        <v>9</v>
      </c>
      <c r="O481" s="362"/>
      <c r="P481" s="362" t="s">
        <v>90</v>
      </c>
      <c r="Q481" s="362" t="s">
        <v>90</v>
      </c>
      <c r="R481" s="362"/>
      <c r="S481" s="361" t="s">
        <v>90</v>
      </c>
      <c r="T481" s="362"/>
      <c r="U481" s="362"/>
      <c r="V481" s="362" t="s">
        <v>202</v>
      </c>
      <c r="W481" s="362"/>
      <c r="X481" s="362" t="s">
        <v>9</v>
      </c>
      <c r="Y481" s="362" t="s">
        <v>9</v>
      </c>
      <c r="Z481" s="362" t="s">
        <v>90</v>
      </c>
      <c r="AA481" s="366" t="s">
        <v>90</v>
      </c>
      <c r="AB481" s="362" t="s">
        <v>90</v>
      </c>
      <c r="AC481" s="362"/>
      <c r="AD481" s="362"/>
      <c r="AE481" s="362"/>
      <c r="AF481" s="362"/>
      <c r="AG481" s="362"/>
      <c r="AH481" s="362"/>
      <c r="AI481" s="362" t="s">
        <v>7032</v>
      </c>
      <c r="AJ481" s="362" t="s">
        <v>19</v>
      </c>
      <c r="AK481" s="362" t="s">
        <v>40</v>
      </c>
      <c r="AL481" s="362"/>
      <c r="AM481" s="362"/>
      <c r="AN481" s="362"/>
      <c r="AO481" s="362"/>
      <c r="AP481" s="361" t="e">
        <v>#N/A</v>
      </c>
      <c r="AR481">
        <v>1</v>
      </c>
      <c r="AS481" t="s">
        <v>9</v>
      </c>
      <c r="AT481" t="s">
        <v>9</v>
      </c>
    </row>
    <row r="482" spans="2:46" ht="15" customHeight="1" x14ac:dyDescent="0.35">
      <c r="B482" s="362">
        <v>951</v>
      </c>
      <c r="C482" s="362" t="s">
        <v>2655</v>
      </c>
      <c r="D482" s="362" t="s">
        <v>2</v>
      </c>
      <c r="E482" s="368">
        <v>45084</v>
      </c>
      <c r="F482" s="368"/>
      <c r="G482" s="368"/>
      <c r="H482" s="368"/>
      <c r="I482" s="362" t="s">
        <v>61</v>
      </c>
      <c r="J482" s="362" t="s">
        <v>1546</v>
      </c>
      <c r="K482" s="361" t="s">
        <v>2656</v>
      </c>
      <c r="L482" s="361"/>
      <c r="M482" s="362" t="s">
        <v>186</v>
      </c>
      <c r="N482" s="362" t="s">
        <v>9</v>
      </c>
      <c r="O482" s="362"/>
      <c r="P482" s="362" t="s">
        <v>2273</v>
      </c>
      <c r="Q482" s="362" t="s">
        <v>90</v>
      </c>
      <c r="R482" s="362"/>
      <c r="S482" s="361" t="s">
        <v>2657</v>
      </c>
      <c r="T482" s="362"/>
      <c r="U482" s="362"/>
      <c r="V482" s="362" t="s">
        <v>120</v>
      </c>
      <c r="W482" s="362"/>
      <c r="X482" s="362" t="s">
        <v>9</v>
      </c>
      <c r="Y482" s="362" t="s">
        <v>101</v>
      </c>
      <c r="Z482" s="362" t="s">
        <v>90</v>
      </c>
      <c r="AA482" s="366" t="s">
        <v>90</v>
      </c>
      <c r="AB482" s="362" t="s">
        <v>90</v>
      </c>
      <c r="AC482" s="362"/>
      <c r="AD482" s="362"/>
      <c r="AE482" s="362"/>
      <c r="AF482" s="362"/>
      <c r="AG482" s="362"/>
      <c r="AH482" s="362"/>
      <c r="AI482" s="362" t="s">
        <v>7026</v>
      </c>
      <c r="AJ482" s="362" t="s">
        <v>19</v>
      </c>
      <c r="AK482" s="362" t="e">
        <v>#N/A</v>
      </c>
      <c r="AL482" s="362"/>
      <c r="AM482" s="362"/>
      <c r="AN482" s="362"/>
      <c r="AO482" s="362"/>
      <c r="AP482" s="361" t="e">
        <v>#N/A</v>
      </c>
      <c r="AR482">
        <v>1</v>
      </c>
      <c r="AS482" t="s">
        <v>9</v>
      </c>
      <c r="AT482" t="s">
        <v>9</v>
      </c>
    </row>
    <row r="483" spans="2:46" ht="15" customHeight="1" x14ac:dyDescent="0.35">
      <c r="B483" s="362">
        <v>952</v>
      </c>
      <c r="C483" s="362" t="s">
        <v>2658</v>
      </c>
      <c r="D483" s="362" t="s">
        <v>2</v>
      </c>
      <c r="E483" s="368">
        <v>45217</v>
      </c>
      <c r="F483" s="368"/>
      <c r="G483" s="368"/>
      <c r="H483" s="368"/>
      <c r="I483" s="362" t="s">
        <v>65</v>
      </c>
      <c r="J483" s="362" t="s">
        <v>2344</v>
      </c>
      <c r="K483" s="361" t="s">
        <v>2659</v>
      </c>
      <c r="L483" s="362"/>
      <c r="M483" s="362" t="s">
        <v>186</v>
      </c>
      <c r="N483" s="362" t="s">
        <v>9</v>
      </c>
      <c r="O483" s="362"/>
      <c r="P483" s="362" t="s">
        <v>90</v>
      </c>
      <c r="Q483" s="362" t="s">
        <v>90</v>
      </c>
      <c r="R483" s="362"/>
      <c r="S483" s="361" t="s">
        <v>90</v>
      </c>
      <c r="T483" s="362"/>
      <c r="U483" s="362"/>
      <c r="V483" s="362" t="s">
        <v>202</v>
      </c>
      <c r="W483" s="362"/>
      <c r="X483" s="362" t="s">
        <v>9</v>
      </c>
      <c r="Y483" s="362" t="s">
        <v>9</v>
      </c>
      <c r="Z483" s="362" t="s">
        <v>90</v>
      </c>
      <c r="AA483" s="366" t="s">
        <v>90</v>
      </c>
      <c r="AB483" s="362" t="s">
        <v>90</v>
      </c>
      <c r="AC483" s="362"/>
      <c r="AD483" s="362"/>
      <c r="AE483" s="362"/>
      <c r="AF483" s="362"/>
      <c r="AG483" s="362"/>
      <c r="AH483" s="362"/>
      <c r="AI483" s="362" t="s">
        <v>7032</v>
      </c>
      <c r="AJ483" s="362" t="s">
        <v>19</v>
      </c>
      <c r="AK483" s="362" t="s">
        <v>40</v>
      </c>
      <c r="AL483" s="362"/>
      <c r="AM483" s="362"/>
      <c r="AN483" s="362"/>
      <c r="AO483" s="362"/>
      <c r="AP483" s="361" t="e">
        <v>#N/A</v>
      </c>
      <c r="AR483">
        <v>1</v>
      </c>
      <c r="AS483" t="s">
        <v>9</v>
      </c>
      <c r="AT483" t="s">
        <v>9</v>
      </c>
    </row>
    <row r="484" spans="2:46" ht="15" customHeight="1" x14ac:dyDescent="0.35">
      <c r="B484" s="362">
        <v>953</v>
      </c>
      <c r="C484" s="362" t="s">
        <v>2660</v>
      </c>
      <c r="D484" s="362" t="s">
        <v>2</v>
      </c>
      <c r="E484" s="368">
        <v>45217</v>
      </c>
      <c r="F484" s="368"/>
      <c r="G484" s="368"/>
      <c r="H484" s="368"/>
      <c r="I484" s="362" t="s">
        <v>65</v>
      </c>
      <c r="J484" s="362" t="s">
        <v>2344</v>
      </c>
      <c r="K484" s="361" t="s">
        <v>2661</v>
      </c>
      <c r="L484" s="362"/>
      <c r="M484" s="362" t="s">
        <v>186</v>
      </c>
      <c r="N484" s="362" t="s">
        <v>9</v>
      </c>
      <c r="O484" s="362"/>
      <c r="P484" s="362" t="s">
        <v>90</v>
      </c>
      <c r="Q484" s="362" t="s">
        <v>90</v>
      </c>
      <c r="R484" s="362"/>
      <c r="S484" s="361" t="s">
        <v>90</v>
      </c>
      <c r="T484" s="362"/>
      <c r="U484" s="362"/>
      <c r="V484" s="362" t="s">
        <v>202</v>
      </c>
      <c r="W484" s="362"/>
      <c r="X484" s="362" t="s">
        <v>9</v>
      </c>
      <c r="Y484" s="362" t="s">
        <v>9</v>
      </c>
      <c r="Z484" s="362" t="s">
        <v>90</v>
      </c>
      <c r="AA484" s="366" t="s">
        <v>90</v>
      </c>
      <c r="AB484" s="362" t="s">
        <v>90</v>
      </c>
      <c r="AC484" s="362"/>
      <c r="AD484" s="362"/>
      <c r="AE484" s="362"/>
      <c r="AF484" s="362"/>
      <c r="AG484" s="362"/>
      <c r="AH484" s="362"/>
      <c r="AI484" s="362" t="s">
        <v>7032</v>
      </c>
      <c r="AJ484" s="362" t="s">
        <v>19</v>
      </c>
      <c r="AK484" s="362" t="s">
        <v>40</v>
      </c>
      <c r="AL484" s="362"/>
      <c r="AM484" s="362"/>
      <c r="AN484" s="362"/>
      <c r="AO484" s="362"/>
      <c r="AP484" s="361" t="e">
        <v>#N/A</v>
      </c>
      <c r="AR484">
        <v>1</v>
      </c>
      <c r="AS484" t="s">
        <v>9</v>
      </c>
      <c r="AT484" t="s">
        <v>9</v>
      </c>
    </row>
    <row r="485" spans="2:46" ht="15" customHeight="1" x14ac:dyDescent="0.35">
      <c r="B485" s="362">
        <v>954</v>
      </c>
      <c r="C485" s="362" t="s">
        <v>2662</v>
      </c>
      <c r="D485" s="362" t="s">
        <v>2</v>
      </c>
      <c r="E485" s="368">
        <v>45217</v>
      </c>
      <c r="F485" s="368"/>
      <c r="G485" s="368"/>
      <c r="H485" s="368"/>
      <c r="I485" s="362" t="s">
        <v>65</v>
      </c>
      <c r="J485" s="362" t="s">
        <v>2344</v>
      </c>
      <c r="K485" s="361" t="s">
        <v>2663</v>
      </c>
      <c r="L485" s="362"/>
      <c r="M485" s="362" t="s">
        <v>186</v>
      </c>
      <c r="N485" s="362" t="s">
        <v>9</v>
      </c>
      <c r="O485" s="362"/>
      <c r="P485" s="362" t="s">
        <v>90</v>
      </c>
      <c r="Q485" s="362" t="s">
        <v>90</v>
      </c>
      <c r="R485" s="362"/>
      <c r="S485" s="361" t="s">
        <v>90</v>
      </c>
      <c r="T485" s="362"/>
      <c r="U485" s="362"/>
      <c r="V485" s="362" t="s">
        <v>202</v>
      </c>
      <c r="W485" s="362"/>
      <c r="X485" s="362" t="s">
        <v>9</v>
      </c>
      <c r="Y485" s="362" t="s">
        <v>9</v>
      </c>
      <c r="Z485" s="362" t="s">
        <v>90</v>
      </c>
      <c r="AA485" s="366" t="s">
        <v>90</v>
      </c>
      <c r="AB485" s="362" t="s">
        <v>90</v>
      </c>
      <c r="AC485" s="362"/>
      <c r="AD485" s="362"/>
      <c r="AE485" s="362"/>
      <c r="AF485" s="362"/>
      <c r="AG485" s="362"/>
      <c r="AH485" s="362"/>
      <c r="AI485" s="362" t="s">
        <v>7032</v>
      </c>
      <c r="AJ485" s="362" t="s">
        <v>19</v>
      </c>
      <c r="AK485" s="362" t="s">
        <v>40</v>
      </c>
      <c r="AL485" s="362"/>
      <c r="AM485" s="362"/>
      <c r="AN485" s="362"/>
      <c r="AO485" s="362"/>
      <c r="AP485" s="361" t="e">
        <v>#N/A</v>
      </c>
      <c r="AR485">
        <v>1</v>
      </c>
      <c r="AS485" t="s">
        <v>9</v>
      </c>
      <c r="AT485" t="s">
        <v>9</v>
      </c>
    </row>
    <row r="486" spans="2:46" ht="15" customHeight="1" x14ac:dyDescent="0.35">
      <c r="B486" s="362">
        <v>955</v>
      </c>
      <c r="C486" s="362" t="s">
        <v>2664</v>
      </c>
      <c r="D486" s="362" t="s">
        <v>2</v>
      </c>
      <c r="E486" s="368">
        <v>45217</v>
      </c>
      <c r="F486" s="368"/>
      <c r="G486" s="368"/>
      <c r="H486" s="368"/>
      <c r="I486" s="362" t="s">
        <v>65</v>
      </c>
      <c r="J486" s="362" t="s">
        <v>2344</v>
      </c>
      <c r="K486" s="361" t="s">
        <v>2665</v>
      </c>
      <c r="L486" s="362"/>
      <c r="M486" s="362" t="s">
        <v>186</v>
      </c>
      <c r="N486" s="362" t="s">
        <v>9</v>
      </c>
      <c r="O486" s="362"/>
      <c r="P486" s="362" t="s">
        <v>90</v>
      </c>
      <c r="Q486" s="362" t="s">
        <v>90</v>
      </c>
      <c r="R486" s="362"/>
      <c r="S486" s="361" t="s">
        <v>90</v>
      </c>
      <c r="T486" s="362"/>
      <c r="U486" s="362"/>
      <c r="V486" s="362" t="s">
        <v>202</v>
      </c>
      <c r="W486" s="362"/>
      <c r="X486" s="362" t="s">
        <v>9</v>
      </c>
      <c r="Y486" s="362" t="s">
        <v>9</v>
      </c>
      <c r="Z486" s="362" t="s">
        <v>90</v>
      </c>
      <c r="AA486" s="366" t="s">
        <v>90</v>
      </c>
      <c r="AB486" s="362" t="s">
        <v>90</v>
      </c>
      <c r="AC486" s="362"/>
      <c r="AD486" s="362"/>
      <c r="AE486" s="362"/>
      <c r="AF486" s="362"/>
      <c r="AG486" s="362"/>
      <c r="AH486" s="362"/>
      <c r="AI486" s="362" t="s">
        <v>7032</v>
      </c>
      <c r="AJ486" s="362" t="s">
        <v>19</v>
      </c>
      <c r="AK486" s="362" t="s">
        <v>40</v>
      </c>
      <c r="AL486" s="362"/>
      <c r="AM486" s="362"/>
      <c r="AN486" s="362"/>
      <c r="AO486" s="362"/>
      <c r="AP486" s="361" t="e">
        <v>#N/A</v>
      </c>
      <c r="AR486">
        <v>1</v>
      </c>
      <c r="AS486" t="s">
        <v>9</v>
      </c>
      <c r="AT486" t="s">
        <v>9</v>
      </c>
    </row>
    <row r="487" spans="2:46" ht="15" customHeight="1" x14ac:dyDescent="0.35">
      <c r="B487" s="362">
        <v>956</v>
      </c>
      <c r="C487" s="362" t="s">
        <v>2666</v>
      </c>
      <c r="D487" s="362" t="s">
        <v>2</v>
      </c>
      <c r="E487" s="368">
        <v>45217</v>
      </c>
      <c r="F487" s="368"/>
      <c r="G487" s="368"/>
      <c r="H487" s="368"/>
      <c r="I487" s="362" t="s">
        <v>65</v>
      </c>
      <c r="J487" s="362" t="s">
        <v>2344</v>
      </c>
      <c r="K487" s="361" t="s">
        <v>2667</v>
      </c>
      <c r="L487" s="362"/>
      <c r="M487" s="362" t="s">
        <v>186</v>
      </c>
      <c r="N487" s="362" t="s">
        <v>9</v>
      </c>
      <c r="O487" s="362"/>
      <c r="P487" s="362" t="s">
        <v>90</v>
      </c>
      <c r="Q487" s="362" t="s">
        <v>90</v>
      </c>
      <c r="R487" s="362"/>
      <c r="S487" s="361" t="s">
        <v>90</v>
      </c>
      <c r="T487" s="362"/>
      <c r="U487" s="362"/>
      <c r="V487" s="362" t="s">
        <v>202</v>
      </c>
      <c r="W487" s="362"/>
      <c r="X487" s="362" t="s">
        <v>9</v>
      </c>
      <c r="Y487" s="362" t="s">
        <v>9</v>
      </c>
      <c r="Z487" s="362" t="s">
        <v>90</v>
      </c>
      <c r="AA487" s="366" t="s">
        <v>90</v>
      </c>
      <c r="AB487" s="362" t="s">
        <v>90</v>
      </c>
      <c r="AC487" s="362"/>
      <c r="AD487" s="362"/>
      <c r="AE487" s="362"/>
      <c r="AF487" s="362"/>
      <c r="AG487" s="362"/>
      <c r="AH487" s="362"/>
      <c r="AI487" s="362" t="s">
        <v>7032</v>
      </c>
      <c r="AJ487" s="362" t="s">
        <v>19</v>
      </c>
      <c r="AK487" s="362" t="s">
        <v>40</v>
      </c>
      <c r="AL487" s="362"/>
      <c r="AM487" s="362"/>
      <c r="AN487" s="362"/>
      <c r="AO487" s="362"/>
      <c r="AP487" s="361" t="e">
        <v>#N/A</v>
      </c>
      <c r="AR487">
        <v>1</v>
      </c>
      <c r="AS487" t="s">
        <v>9</v>
      </c>
      <c r="AT487" t="s">
        <v>9</v>
      </c>
    </row>
    <row r="488" spans="2:46" ht="15" customHeight="1" x14ac:dyDescent="0.35">
      <c r="B488" s="362">
        <v>957</v>
      </c>
      <c r="C488" s="362" t="s">
        <v>2668</v>
      </c>
      <c r="D488" s="362" t="s">
        <v>2</v>
      </c>
      <c r="E488" s="368">
        <v>45217</v>
      </c>
      <c r="F488" s="368"/>
      <c r="G488" s="368"/>
      <c r="H488" s="368"/>
      <c r="I488" s="362" t="s">
        <v>65</v>
      </c>
      <c r="J488" s="362" t="s">
        <v>2344</v>
      </c>
      <c r="K488" s="361" t="s">
        <v>2669</v>
      </c>
      <c r="L488" s="362"/>
      <c r="M488" s="362" t="s">
        <v>186</v>
      </c>
      <c r="N488" s="362" t="s">
        <v>9</v>
      </c>
      <c r="O488" s="362"/>
      <c r="P488" s="362" t="s">
        <v>90</v>
      </c>
      <c r="Q488" s="362" t="s">
        <v>90</v>
      </c>
      <c r="R488" s="362"/>
      <c r="S488" s="361" t="s">
        <v>90</v>
      </c>
      <c r="T488" s="362"/>
      <c r="U488" s="362"/>
      <c r="V488" s="362" t="s">
        <v>202</v>
      </c>
      <c r="W488" s="362"/>
      <c r="X488" s="362" t="s">
        <v>9</v>
      </c>
      <c r="Y488" s="362" t="s">
        <v>9</v>
      </c>
      <c r="Z488" s="362" t="s">
        <v>90</v>
      </c>
      <c r="AA488" s="366" t="s">
        <v>90</v>
      </c>
      <c r="AB488" s="362" t="s">
        <v>90</v>
      </c>
      <c r="AC488" s="362"/>
      <c r="AD488" s="362"/>
      <c r="AE488" s="362"/>
      <c r="AF488" s="362"/>
      <c r="AG488" s="362"/>
      <c r="AH488" s="362"/>
      <c r="AI488" s="362" t="s">
        <v>7032</v>
      </c>
      <c r="AJ488" s="362" t="s">
        <v>19</v>
      </c>
      <c r="AK488" s="362" t="s">
        <v>40</v>
      </c>
      <c r="AL488" s="362"/>
      <c r="AM488" s="362"/>
      <c r="AN488" s="362"/>
      <c r="AO488" s="362"/>
      <c r="AP488" s="361" t="e">
        <v>#N/A</v>
      </c>
      <c r="AR488">
        <v>1</v>
      </c>
      <c r="AS488" t="s">
        <v>9</v>
      </c>
      <c r="AT488" t="s">
        <v>9</v>
      </c>
    </row>
    <row r="489" spans="2:46" ht="15" customHeight="1" x14ac:dyDescent="0.35">
      <c r="B489" s="362">
        <v>958</v>
      </c>
      <c r="C489" s="362" t="s">
        <v>2670</v>
      </c>
      <c r="D489" s="362" t="s">
        <v>2</v>
      </c>
      <c r="E489" s="368">
        <v>45217</v>
      </c>
      <c r="F489" s="368"/>
      <c r="G489" s="368"/>
      <c r="H489" s="368"/>
      <c r="I489" s="362" t="s">
        <v>65</v>
      </c>
      <c r="J489" s="362" t="s">
        <v>2344</v>
      </c>
      <c r="K489" s="361" t="s">
        <v>2671</v>
      </c>
      <c r="L489" s="362"/>
      <c r="M489" s="362" t="s">
        <v>186</v>
      </c>
      <c r="N489" s="362" t="s">
        <v>9</v>
      </c>
      <c r="O489" s="362"/>
      <c r="P489" s="362" t="s">
        <v>90</v>
      </c>
      <c r="Q489" s="362" t="s">
        <v>90</v>
      </c>
      <c r="R489" s="362"/>
      <c r="S489" s="361" t="s">
        <v>90</v>
      </c>
      <c r="T489" s="362"/>
      <c r="U489" s="362"/>
      <c r="V489" s="362" t="s">
        <v>202</v>
      </c>
      <c r="W489" s="362"/>
      <c r="X489" s="362" t="s">
        <v>9</v>
      </c>
      <c r="Y489" s="362" t="s">
        <v>9</v>
      </c>
      <c r="Z489" s="362" t="s">
        <v>90</v>
      </c>
      <c r="AA489" s="366" t="s">
        <v>90</v>
      </c>
      <c r="AB489" s="362" t="s">
        <v>90</v>
      </c>
      <c r="AC489" s="362"/>
      <c r="AD489" s="362"/>
      <c r="AE489" s="362"/>
      <c r="AF489" s="362"/>
      <c r="AG489" s="362"/>
      <c r="AH489" s="362"/>
      <c r="AI489" s="362" t="s">
        <v>7032</v>
      </c>
      <c r="AJ489" s="362" t="s">
        <v>19</v>
      </c>
      <c r="AK489" s="362" t="s">
        <v>40</v>
      </c>
      <c r="AL489" s="362"/>
      <c r="AM489" s="362"/>
      <c r="AN489" s="362"/>
      <c r="AO489" s="362"/>
      <c r="AP489" s="361" t="e">
        <v>#N/A</v>
      </c>
      <c r="AR489">
        <v>1</v>
      </c>
      <c r="AS489" t="s">
        <v>9</v>
      </c>
      <c r="AT489" t="s">
        <v>9</v>
      </c>
    </row>
    <row r="490" spans="2:46" ht="15" customHeight="1" x14ac:dyDescent="0.35">
      <c r="B490" s="362">
        <v>959</v>
      </c>
      <c r="C490" s="362" t="s">
        <v>2672</v>
      </c>
      <c r="D490" s="362" t="s">
        <v>2</v>
      </c>
      <c r="E490" s="368">
        <v>45217</v>
      </c>
      <c r="F490" s="368"/>
      <c r="G490" s="368"/>
      <c r="H490" s="368"/>
      <c r="I490" s="362" t="s">
        <v>65</v>
      </c>
      <c r="J490" s="362" t="s">
        <v>2344</v>
      </c>
      <c r="K490" s="361" t="s">
        <v>2673</v>
      </c>
      <c r="L490" s="362"/>
      <c r="M490" s="362" t="s">
        <v>1689</v>
      </c>
      <c r="N490" s="362" t="s">
        <v>9</v>
      </c>
      <c r="O490" s="362"/>
      <c r="P490" s="362" t="s">
        <v>90</v>
      </c>
      <c r="Q490" s="362" t="s">
        <v>90</v>
      </c>
      <c r="R490" s="362"/>
      <c r="S490" s="361" t="s">
        <v>90</v>
      </c>
      <c r="T490" s="362"/>
      <c r="U490" s="362"/>
      <c r="V490" s="362" t="s">
        <v>202</v>
      </c>
      <c r="W490" s="362"/>
      <c r="X490" s="362" t="s">
        <v>9</v>
      </c>
      <c r="Y490" s="362" t="s">
        <v>9</v>
      </c>
      <c r="Z490" s="362" t="s">
        <v>90</v>
      </c>
      <c r="AA490" s="366" t="s">
        <v>90</v>
      </c>
      <c r="AB490" s="362" t="s">
        <v>90</v>
      </c>
      <c r="AC490" s="362"/>
      <c r="AD490" s="362"/>
      <c r="AE490" s="362"/>
      <c r="AF490" s="362"/>
      <c r="AG490" s="362"/>
      <c r="AH490" s="362"/>
      <c r="AI490" s="362" t="s">
        <v>7032</v>
      </c>
      <c r="AJ490" s="362" t="s">
        <v>19</v>
      </c>
      <c r="AK490" s="362" t="s">
        <v>40</v>
      </c>
      <c r="AL490" s="362"/>
      <c r="AM490" s="362"/>
      <c r="AN490" s="362"/>
      <c r="AO490" s="362"/>
      <c r="AP490" s="361" t="e">
        <v>#N/A</v>
      </c>
      <c r="AR490">
        <v>1</v>
      </c>
      <c r="AS490" t="s">
        <v>9</v>
      </c>
      <c r="AT490" t="s">
        <v>9</v>
      </c>
    </row>
    <row r="491" spans="2:46" ht="15" customHeight="1" x14ac:dyDescent="0.35">
      <c r="B491" s="362">
        <v>960</v>
      </c>
      <c r="C491" s="362" t="s">
        <v>2674</v>
      </c>
      <c r="D491" s="362" t="s">
        <v>2</v>
      </c>
      <c r="E491" s="368">
        <v>45217</v>
      </c>
      <c r="F491" s="368"/>
      <c r="G491" s="368"/>
      <c r="H491" s="368"/>
      <c r="I491" s="362" t="s">
        <v>65</v>
      </c>
      <c r="J491" s="362" t="s">
        <v>2344</v>
      </c>
      <c r="K491" s="361" t="s">
        <v>2675</v>
      </c>
      <c r="L491" s="362"/>
      <c r="M491" s="362" t="s">
        <v>1689</v>
      </c>
      <c r="N491" s="362" t="s">
        <v>9</v>
      </c>
      <c r="O491" s="362"/>
      <c r="P491" s="362" t="s">
        <v>90</v>
      </c>
      <c r="Q491" s="362" t="s">
        <v>90</v>
      </c>
      <c r="R491" s="362"/>
      <c r="S491" s="361" t="s">
        <v>90</v>
      </c>
      <c r="T491" s="362"/>
      <c r="U491" s="362"/>
      <c r="V491" s="362" t="s">
        <v>202</v>
      </c>
      <c r="W491" s="362"/>
      <c r="X491" s="362" t="s">
        <v>9</v>
      </c>
      <c r="Y491" s="362" t="s">
        <v>9</v>
      </c>
      <c r="Z491" s="362" t="s">
        <v>90</v>
      </c>
      <c r="AA491" s="366" t="s">
        <v>90</v>
      </c>
      <c r="AB491" s="362" t="s">
        <v>90</v>
      </c>
      <c r="AC491" s="362"/>
      <c r="AD491" s="362"/>
      <c r="AE491" s="362"/>
      <c r="AF491" s="362"/>
      <c r="AG491" s="362"/>
      <c r="AH491" s="362"/>
      <c r="AI491" s="362" t="s">
        <v>7032</v>
      </c>
      <c r="AJ491" s="362" t="s">
        <v>19</v>
      </c>
      <c r="AK491" s="362" t="s">
        <v>40</v>
      </c>
      <c r="AL491" s="362"/>
      <c r="AM491" s="362"/>
      <c r="AN491" s="362"/>
      <c r="AO491" s="362"/>
      <c r="AP491" s="361" t="e">
        <v>#N/A</v>
      </c>
      <c r="AR491">
        <v>1</v>
      </c>
      <c r="AS491" t="s">
        <v>9</v>
      </c>
      <c r="AT491" t="s">
        <v>9</v>
      </c>
    </row>
    <row r="492" spans="2:46" ht="15" customHeight="1" x14ac:dyDescent="0.35">
      <c r="B492" s="362">
        <v>961</v>
      </c>
      <c r="C492" s="362" t="s">
        <v>2676</v>
      </c>
      <c r="D492" s="362" t="s">
        <v>2</v>
      </c>
      <c r="E492" s="368">
        <v>45218</v>
      </c>
      <c r="F492" s="368"/>
      <c r="G492" s="368"/>
      <c r="H492" s="368"/>
      <c r="I492" s="362" t="s">
        <v>73</v>
      </c>
      <c r="J492" s="362" t="s">
        <v>2677</v>
      </c>
      <c r="K492" s="361" t="s">
        <v>2678</v>
      </c>
      <c r="L492" s="362"/>
      <c r="M492" s="362" t="s">
        <v>186</v>
      </c>
      <c r="N492" s="362" t="s">
        <v>51</v>
      </c>
      <c r="O492" s="362"/>
      <c r="P492" s="362" t="s">
        <v>90</v>
      </c>
      <c r="Q492" s="362" t="s">
        <v>90</v>
      </c>
      <c r="R492" s="362" t="s">
        <v>8</v>
      </c>
      <c r="S492" s="361" t="s">
        <v>1539</v>
      </c>
      <c r="T492" s="362"/>
      <c r="U492" s="362"/>
      <c r="V492" s="362" t="s">
        <v>1540</v>
      </c>
      <c r="W492" s="362"/>
      <c r="X492" s="362"/>
      <c r="Y492" s="362" t="s">
        <v>45</v>
      </c>
      <c r="Z492" s="362" t="s">
        <v>90</v>
      </c>
      <c r="AA492" s="366" t="s">
        <v>90</v>
      </c>
      <c r="AB492" s="362" t="s">
        <v>90</v>
      </c>
      <c r="AC492" s="362"/>
      <c r="AD492" s="362"/>
      <c r="AE492" s="362"/>
      <c r="AF492" s="362"/>
      <c r="AG492" s="362"/>
      <c r="AH492" s="362"/>
      <c r="AI492" s="362" t="s">
        <v>7025</v>
      </c>
      <c r="AJ492" s="362" t="s">
        <v>13</v>
      </c>
      <c r="AK492" s="362" t="s">
        <v>39</v>
      </c>
      <c r="AL492" s="362"/>
      <c r="AM492" s="362"/>
      <c r="AN492" s="362"/>
      <c r="AO492" s="368">
        <v>45923</v>
      </c>
      <c r="AP492" s="361" t="s">
        <v>680</v>
      </c>
      <c r="AR492">
        <v>1</v>
      </c>
      <c r="AS492" t="s">
        <v>539</v>
      </c>
      <c r="AT492" t="s">
        <v>5840</v>
      </c>
    </row>
    <row r="493" spans="2:46" ht="15" customHeight="1" x14ac:dyDescent="0.35">
      <c r="B493" s="362">
        <v>962</v>
      </c>
      <c r="C493" s="362" t="s">
        <v>2679</v>
      </c>
      <c r="D493" s="362" t="s">
        <v>2</v>
      </c>
      <c r="E493" s="368">
        <v>45084</v>
      </c>
      <c r="F493" s="368"/>
      <c r="G493" s="368"/>
      <c r="H493" s="368"/>
      <c r="I493" s="362" t="s">
        <v>61</v>
      </c>
      <c r="J493" s="362" t="s">
        <v>1546</v>
      </c>
      <c r="K493" s="361" t="s">
        <v>2680</v>
      </c>
      <c r="L493" s="361"/>
      <c r="M493" s="362" t="s">
        <v>186</v>
      </c>
      <c r="N493" s="362" t="s">
        <v>9</v>
      </c>
      <c r="O493" s="362"/>
      <c r="P493" s="362" t="s">
        <v>2273</v>
      </c>
      <c r="Q493" s="362" t="s">
        <v>90</v>
      </c>
      <c r="R493" s="362"/>
      <c r="S493" s="361"/>
      <c r="T493" s="362"/>
      <c r="U493" s="362"/>
      <c r="V493" s="362" t="s">
        <v>120</v>
      </c>
      <c r="W493" s="362"/>
      <c r="X493" s="362"/>
      <c r="Y493" s="362" t="s">
        <v>48</v>
      </c>
      <c r="Z493" s="362" t="s">
        <v>90</v>
      </c>
      <c r="AA493" s="366" t="s">
        <v>90</v>
      </c>
      <c r="AB493" s="362" t="s">
        <v>90</v>
      </c>
      <c r="AC493" s="362"/>
      <c r="AD493" s="362"/>
      <c r="AE493" s="362"/>
      <c r="AF493" s="362"/>
      <c r="AG493" s="362"/>
      <c r="AH493" s="362"/>
      <c r="AI493" s="362" t="s">
        <v>7026</v>
      </c>
      <c r="AJ493" s="362" t="s">
        <v>19</v>
      </c>
      <c r="AK493" s="362" t="s">
        <v>40</v>
      </c>
      <c r="AL493" s="362"/>
      <c r="AM493" s="362"/>
      <c r="AN493" s="362"/>
      <c r="AO493" s="362"/>
      <c r="AP493" s="361"/>
      <c r="AR493">
        <v>1</v>
      </c>
      <c r="AS493" t="s">
        <v>5839</v>
      </c>
      <c r="AT493" t="s">
        <v>5839</v>
      </c>
    </row>
    <row r="494" spans="2:46" ht="15" customHeight="1" x14ac:dyDescent="0.35">
      <c r="B494" s="362">
        <v>963</v>
      </c>
      <c r="C494" s="362" t="s">
        <v>2681</v>
      </c>
      <c r="D494" s="362" t="s">
        <v>2</v>
      </c>
      <c r="E494" s="368">
        <v>45218</v>
      </c>
      <c r="F494" s="368"/>
      <c r="G494" s="368"/>
      <c r="H494" s="368"/>
      <c r="I494" s="362" t="s">
        <v>73</v>
      </c>
      <c r="J494" s="362" t="s">
        <v>2677</v>
      </c>
      <c r="K494" s="361" t="s">
        <v>2682</v>
      </c>
      <c r="L494" s="362"/>
      <c r="M494" s="362" t="s">
        <v>186</v>
      </c>
      <c r="N494" s="362" t="s">
        <v>9</v>
      </c>
      <c r="O494" s="362"/>
      <c r="P494" s="362" t="s">
        <v>90</v>
      </c>
      <c r="Q494" s="362" t="s">
        <v>90</v>
      </c>
      <c r="R494" s="362" t="s">
        <v>8</v>
      </c>
      <c r="S494" s="361" t="s">
        <v>1539</v>
      </c>
      <c r="T494" s="362"/>
      <c r="U494" s="362"/>
      <c r="V494" s="362" t="s">
        <v>1540</v>
      </c>
      <c r="W494" s="362"/>
      <c r="X494" s="362"/>
      <c r="Y494" s="362" t="s">
        <v>45</v>
      </c>
      <c r="Z494" s="362" t="s">
        <v>90</v>
      </c>
      <c r="AA494" s="366" t="s">
        <v>90</v>
      </c>
      <c r="AB494" s="362" t="s">
        <v>90</v>
      </c>
      <c r="AC494" s="362"/>
      <c r="AD494" s="362"/>
      <c r="AE494" s="362"/>
      <c r="AF494" s="362"/>
      <c r="AG494" s="362"/>
      <c r="AH494" s="362"/>
      <c r="AI494" s="362" t="s">
        <v>7025</v>
      </c>
      <c r="AJ494" s="362" t="s">
        <v>13</v>
      </c>
      <c r="AK494" s="362" t="s">
        <v>39</v>
      </c>
      <c r="AL494" s="362"/>
      <c r="AM494" s="362"/>
      <c r="AN494" s="362"/>
      <c r="AO494" s="368">
        <v>45923</v>
      </c>
      <c r="AP494" s="361" t="s">
        <v>680</v>
      </c>
      <c r="AR494">
        <v>1</v>
      </c>
      <c r="AS494" t="s">
        <v>539</v>
      </c>
      <c r="AT494" t="s">
        <v>5840</v>
      </c>
    </row>
    <row r="495" spans="2:46" ht="15" customHeight="1" x14ac:dyDescent="0.35">
      <c r="B495" s="362">
        <v>964</v>
      </c>
      <c r="C495" s="362" t="s">
        <v>2683</v>
      </c>
      <c r="D495" s="362" t="s">
        <v>2</v>
      </c>
      <c r="E495" s="368">
        <v>45218</v>
      </c>
      <c r="F495" s="368"/>
      <c r="G495" s="368"/>
      <c r="H495" s="368"/>
      <c r="I495" s="362" t="s">
        <v>73</v>
      </c>
      <c r="J495" s="362" t="s">
        <v>2677</v>
      </c>
      <c r="K495" s="361" t="s">
        <v>2684</v>
      </c>
      <c r="L495" s="362"/>
      <c r="M495" s="362" t="s">
        <v>186</v>
      </c>
      <c r="N495" s="362" t="s">
        <v>9</v>
      </c>
      <c r="O495" s="362"/>
      <c r="P495" s="362" t="s">
        <v>90</v>
      </c>
      <c r="Q495" s="362" t="s">
        <v>90</v>
      </c>
      <c r="R495" s="362" t="s">
        <v>8</v>
      </c>
      <c r="S495" s="361" t="s">
        <v>1539</v>
      </c>
      <c r="T495" s="362"/>
      <c r="U495" s="362"/>
      <c r="V495" s="362" t="s">
        <v>1540</v>
      </c>
      <c r="W495" s="362"/>
      <c r="X495" s="362"/>
      <c r="Y495" s="362" t="s">
        <v>45</v>
      </c>
      <c r="Z495" s="362" t="s">
        <v>90</v>
      </c>
      <c r="AA495" s="366" t="s">
        <v>90</v>
      </c>
      <c r="AB495" s="362" t="s">
        <v>90</v>
      </c>
      <c r="AC495" s="362"/>
      <c r="AD495" s="362"/>
      <c r="AE495" s="362"/>
      <c r="AF495" s="362"/>
      <c r="AG495" s="362"/>
      <c r="AH495" s="362"/>
      <c r="AI495" s="362" t="s">
        <v>7025</v>
      </c>
      <c r="AJ495" s="362" t="s">
        <v>13</v>
      </c>
      <c r="AK495" s="362" t="s">
        <v>39</v>
      </c>
      <c r="AL495" s="362"/>
      <c r="AM495" s="362"/>
      <c r="AN495" s="362"/>
      <c r="AO495" s="368">
        <v>45923</v>
      </c>
      <c r="AP495" s="361" t="s">
        <v>680</v>
      </c>
      <c r="AR495">
        <v>1</v>
      </c>
      <c r="AS495" t="s">
        <v>539</v>
      </c>
      <c r="AT495" t="s">
        <v>5840</v>
      </c>
    </row>
    <row r="496" spans="2:46" ht="15" customHeight="1" x14ac:dyDescent="0.35">
      <c r="B496" s="362">
        <v>965</v>
      </c>
      <c r="C496" s="362" t="s">
        <v>2685</v>
      </c>
      <c r="D496" s="362" t="s">
        <v>2</v>
      </c>
      <c r="E496" s="368">
        <v>45218</v>
      </c>
      <c r="F496" s="368"/>
      <c r="G496" s="368"/>
      <c r="H496" s="368"/>
      <c r="I496" s="362" t="s">
        <v>73</v>
      </c>
      <c r="J496" s="362" t="s">
        <v>2677</v>
      </c>
      <c r="K496" s="361" t="s">
        <v>2686</v>
      </c>
      <c r="L496" s="362"/>
      <c r="M496" s="362" t="s">
        <v>186</v>
      </c>
      <c r="N496" s="362" t="s">
        <v>9</v>
      </c>
      <c r="O496" s="362"/>
      <c r="P496" s="362" t="s">
        <v>90</v>
      </c>
      <c r="Q496" s="362" t="s">
        <v>90</v>
      </c>
      <c r="R496" s="362" t="s">
        <v>8</v>
      </c>
      <c r="S496" s="361" t="s">
        <v>1539</v>
      </c>
      <c r="T496" s="362"/>
      <c r="U496" s="362"/>
      <c r="V496" s="362" t="s">
        <v>1540</v>
      </c>
      <c r="W496" s="362"/>
      <c r="X496" s="362"/>
      <c r="Y496" s="362" t="s">
        <v>45</v>
      </c>
      <c r="Z496" s="362" t="s">
        <v>90</v>
      </c>
      <c r="AA496" s="366" t="s">
        <v>90</v>
      </c>
      <c r="AB496" s="362" t="s">
        <v>90</v>
      </c>
      <c r="AC496" s="362"/>
      <c r="AD496" s="362"/>
      <c r="AE496" s="362"/>
      <c r="AF496" s="362"/>
      <c r="AG496" s="362"/>
      <c r="AH496" s="362"/>
      <c r="AI496" s="362" t="s">
        <v>7025</v>
      </c>
      <c r="AJ496" s="362" t="s">
        <v>13</v>
      </c>
      <c r="AK496" s="362" t="s">
        <v>39</v>
      </c>
      <c r="AL496" s="362"/>
      <c r="AM496" s="362"/>
      <c r="AN496" s="362"/>
      <c r="AO496" s="368">
        <v>45923</v>
      </c>
      <c r="AP496" s="361" t="s">
        <v>680</v>
      </c>
      <c r="AR496">
        <v>1</v>
      </c>
      <c r="AS496" t="s">
        <v>539</v>
      </c>
      <c r="AT496" t="s">
        <v>5840</v>
      </c>
    </row>
    <row r="497" spans="2:46" ht="15" customHeight="1" x14ac:dyDescent="0.35">
      <c r="B497" s="362">
        <v>966</v>
      </c>
      <c r="C497" s="362" t="s">
        <v>2687</v>
      </c>
      <c r="D497" s="362" t="s">
        <v>2</v>
      </c>
      <c r="E497" s="368">
        <v>45218</v>
      </c>
      <c r="F497" s="368"/>
      <c r="G497" s="368"/>
      <c r="H497" s="368"/>
      <c r="I497" s="362" t="s">
        <v>65</v>
      </c>
      <c r="J497" s="362" t="s">
        <v>2688</v>
      </c>
      <c r="K497" s="361" t="s">
        <v>2689</v>
      </c>
      <c r="L497" s="362"/>
      <c r="M497" s="362" t="s">
        <v>1689</v>
      </c>
      <c r="N497" s="362" t="s">
        <v>9</v>
      </c>
      <c r="O497" s="362"/>
      <c r="P497" s="362" t="s">
        <v>90</v>
      </c>
      <c r="Q497" s="362" t="s">
        <v>90</v>
      </c>
      <c r="R497" s="362"/>
      <c r="S497" s="361" t="s">
        <v>90</v>
      </c>
      <c r="T497" s="362"/>
      <c r="U497" s="362"/>
      <c r="V497" s="362" t="s">
        <v>202</v>
      </c>
      <c r="W497" s="362"/>
      <c r="X497" s="362" t="s">
        <v>9</v>
      </c>
      <c r="Y497" s="362" t="s">
        <v>9</v>
      </c>
      <c r="Z497" s="362" t="s">
        <v>90</v>
      </c>
      <c r="AA497" s="366" t="s">
        <v>90</v>
      </c>
      <c r="AB497" s="362" t="s">
        <v>90</v>
      </c>
      <c r="AC497" s="362"/>
      <c r="AD497" s="362"/>
      <c r="AE497" s="362"/>
      <c r="AF497" s="362"/>
      <c r="AG497" s="362"/>
      <c r="AH497" s="362"/>
      <c r="AI497" s="362" t="s">
        <v>7032</v>
      </c>
      <c r="AJ497" s="362" t="s">
        <v>19</v>
      </c>
      <c r="AK497" s="362" t="s">
        <v>40</v>
      </c>
      <c r="AL497" s="362"/>
      <c r="AM497" s="362"/>
      <c r="AN497" s="362"/>
      <c r="AO497" s="362"/>
      <c r="AP497" s="361" t="e">
        <v>#N/A</v>
      </c>
      <c r="AR497">
        <v>1</v>
      </c>
      <c r="AS497" t="s">
        <v>9</v>
      </c>
      <c r="AT497" t="s">
        <v>9</v>
      </c>
    </row>
    <row r="498" spans="2:46" ht="15" customHeight="1" x14ac:dyDescent="0.35">
      <c r="B498" s="362">
        <v>967</v>
      </c>
      <c r="C498" s="362" t="s">
        <v>2690</v>
      </c>
      <c r="D498" s="362" t="s">
        <v>2</v>
      </c>
      <c r="E498" s="368">
        <v>45218</v>
      </c>
      <c r="F498" s="368"/>
      <c r="G498" s="368"/>
      <c r="H498" s="368"/>
      <c r="I498" s="362" t="s">
        <v>26</v>
      </c>
      <c r="J498" s="362" t="s">
        <v>2677</v>
      </c>
      <c r="K498" s="361" t="s">
        <v>2691</v>
      </c>
      <c r="L498" s="362"/>
      <c r="M498" s="362" t="s">
        <v>186</v>
      </c>
      <c r="N498" s="362" t="s">
        <v>9</v>
      </c>
      <c r="O498" s="362"/>
      <c r="P498" s="362" t="s">
        <v>755</v>
      </c>
      <c r="Q498" s="362" t="s">
        <v>756</v>
      </c>
      <c r="R498" s="362"/>
      <c r="S498" s="361" t="s">
        <v>2692</v>
      </c>
      <c r="T498" s="362" t="s">
        <v>101</v>
      </c>
      <c r="U498" s="362"/>
      <c r="V498" s="362" t="s">
        <v>711</v>
      </c>
      <c r="W498" s="362"/>
      <c r="X498" s="362" t="s">
        <v>9</v>
      </c>
      <c r="Y498" s="362" t="s">
        <v>50</v>
      </c>
      <c r="Z498" s="362" t="s">
        <v>90</v>
      </c>
      <c r="AA498" s="366" t="s">
        <v>90</v>
      </c>
      <c r="AB498" s="362" t="s">
        <v>90</v>
      </c>
      <c r="AC498" s="362"/>
      <c r="AD498" s="362"/>
      <c r="AE498" s="362"/>
      <c r="AF498" s="362"/>
      <c r="AG498" s="362"/>
      <c r="AH498" s="362"/>
      <c r="AI498" s="362" t="s">
        <v>7039</v>
      </c>
      <c r="AJ498" s="362" t="s">
        <v>26</v>
      </c>
      <c r="AK498" s="362" t="s">
        <v>40</v>
      </c>
      <c r="AL498" s="362"/>
      <c r="AM498" s="362"/>
      <c r="AN498" s="362" t="s">
        <v>101</v>
      </c>
      <c r="AO498" s="362"/>
      <c r="AP498" s="361" t="e">
        <v>#VALUE!</v>
      </c>
      <c r="AR498">
        <v>1</v>
      </c>
      <c r="AS498" t="s">
        <v>9</v>
      </c>
      <c r="AT498" t="s">
        <v>9</v>
      </c>
    </row>
    <row r="499" spans="2:46" ht="15" customHeight="1" x14ac:dyDescent="0.35">
      <c r="B499" s="362">
        <v>968</v>
      </c>
      <c r="C499" s="362" t="s">
        <v>2693</v>
      </c>
      <c r="D499" s="362" t="s">
        <v>2</v>
      </c>
      <c r="E499" s="368">
        <v>45218</v>
      </c>
      <c r="F499" s="368"/>
      <c r="G499" s="368"/>
      <c r="H499" s="368"/>
      <c r="I499" s="362" t="s">
        <v>26</v>
      </c>
      <c r="J499" s="362" t="s">
        <v>184</v>
      </c>
      <c r="K499" s="361" t="s">
        <v>2694</v>
      </c>
      <c r="L499" s="362"/>
      <c r="M499" s="362" t="s">
        <v>186</v>
      </c>
      <c r="N499" s="362" t="s">
        <v>9</v>
      </c>
      <c r="O499" s="362"/>
      <c r="P499" s="362" t="s">
        <v>755</v>
      </c>
      <c r="Q499" s="362" t="s">
        <v>756</v>
      </c>
      <c r="R499" s="362"/>
      <c r="S499" s="361" t="s">
        <v>2692</v>
      </c>
      <c r="T499" s="362" t="s">
        <v>101</v>
      </c>
      <c r="U499" s="362"/>
      <c r="V499" s="362" t="s">
        <v>711</v>
      </c>
      <c r="W499" s="362"/>
      <c r="X499" s="362" t="s">
        <v>9</v>
      </c>
      <c r="Y499" s="362" t="s">
        <v>50</v>
      </c>
      <c r="Z499" s="362" t="s">
        <v>90</v>
      </c>
      <c r="AA499" s="366" t="s">
        <v>90</v>
      </c>
      <c r="AB499" s="362" t="s">
        <v>90</v>
      </c>
      <c r="AC499" s="362"/>
      <c r="AD499" s="362"/>
      <c r="AE499" s="362"/>
      <c r="AF499" s="362"/>
      <c r="AG499" s="362"/>
      <c r="AH499" s="362"/>
      <c r="AI499" s="362" t="s">
        <v>7039</v>
      </c>
      <c r="AJ499" s="362" t="s">
        <v>26</v>
      </c>
      <c r="AK499" s="362" t="s">
        <v>40</v>
      </c>
      <c r="AL499" s="362"/>
      <c r="AM499" s="362"/>
      <c r="AN499" s="362" t="s">
        <v>101</v>
      </c>
      <c r="AO499" s="362"/>
      <c r="AP499" s="361" t="e">
        <v>#N/A</v>
      </c>
      <c r="AR499">
        <v>1</v>
      </c>
      <c r="AS499" t="s">
        <v>9</v>
      </c>
      <c r="AT499" t="s">
        <v>9</v>
      </c>
    </row>
    <row r="500" spans="2:46" ht="15" customHeight="1" x14ac:dyDescent="0.35">
      <c r="B500" s="362">
        <v>969</v>
      </c>
      <c r="C500" s="362" t="s">
        <v>2695</v>
      </c>
      <c r="D500" s="362" t="s">
        <v>2</v>
      </c>
      <c r="E500" s="368">
        <v>45218</v>
      </c>
      <c r="F500" s="368"/>
      <c r="G500" s="368"/>
      <c r="H500" s="368"/>
      <c r="I500" s="362" t="s">
        <v>26</v>
      </c>
      <c r="J500" s="362" t="s">
        <v>2696</v>
      </c>
      <c r="K500" s="361" t="s">
        <v>2697</v>
      </c>
      <c r="L500" s="362"/>
      <c r="M500" s="362" t="s">
        <v>186</v>
      </c>
      <c r="N500" s="362" t="s">
        <v>9</v>
      </c>
      <c r="O500" s="362"/>
      <c r="P500" s="362" t="s">
        <v>90</v>
      </c>
      <c r="Q500" s="362" t="s">
        <v>90</v>
      </c>
      <c r="R500" s="362"/>
      <c r="S500" s="361"/>
      <c r="T500" s="362"/>
      <c r="U500" s="362"/>
      <c r="V500" s="362" t="s">
        <v>711</v>
      </c>
      <c r="W500" s="362"/>
      <c r="X500" s="362"/>
      <c r="Y500" s="362" t="s">
        <v>45</v>
      </c>
      <c r="Z500" s="362" t="s">
        <v>181</v>
      </c>
      <c r="AA500" s="366">
        <v>45777</v>
      </c>
      <c r="AB500" s="362" t="s">
        <v>2698</v>
      </c>
      <c r="AC500" s="362"/>
      <c r="AD500" s="362"/>
      <c r="AE500" s="362"/>
      <c r="AF500" s="362"/>
      <c r="AG500" s="362"/>
      <c r="AH500" s="362"/>
      <c r="AI500" s="362" t="s">
        <v>7039</v>
      </c>
      <c r="AJ500" s="362" t="s">
        <v>26</v>
      </c>
      <c r="AK500" s="362" t="s">
        <v>39</v>
      </c>
      <c r="AL500" s="362"/>
      <c r="AM500" s="362"/>
      <c r="AN500" s="362"/>
      <c r="AO500" s="368">
        <v>45777</v>
      </c>
      <c r="AP500" s="361" t="s">
        <v>2698</v>
      </c>
      <c r="AR500">
        <v>1</v>
      </c>
      <c r="AS500" t="s">
        <v>539</v>
      </c>
      <c r="AT500" t="s">
        <v>5840</v>
      </c>
    </row>
    <row r="501" spans="2:46" ht="15" customHeight="1" x14ac:dyDescent="0.35">
      <c r="B501" s="362">
        <v>970</v>
      </c>
      <c r="C501" s="362" t="s">
        <v>2699</v>
      </c>
      <c r="D501" s="362" t="s">
        <v>2</v>
      </c>
      <c r="E501" s="368">
        <v>45218</v>
      </c>
      <c r="F501" s="368"/>
      <c r="G501" s="368"/>
      <c r="H501" s="368"/>
      <c r="I501" s="362" t="s">
        <v>26</v>
      </c>
      <c r="J501" s="362" t="s">
        <v>2696</v>
      </c>
      <c r="K501" s="361" t="s">
        <v>2700</v>
      </c>
      <c r="L501" s="362"/>
      <c r="M501" s="362" t="s">
        <v>186</v>
      </c>
      <c r="N501" s="362" t="s">
        <v>9</v>
      </c>
      <c r="O501" s="362"/>
      <c r="P501" s="362" t="s">
        <v>755</v>
      </c>
      <c r="Q501" s="362" t="s">
        <v>772</v>
      </c>
      <c r="R501" s="362"/>
      <c r="S501" s="361" t="s">
        <v>2701</v>
      </c>
      <c r="T501" s="362" t="s">
        <v>101</v>
      </c>
      <c r="U501" s="362"/>
      <c r="V501" s="362" t="s">
        <v>711</v>
      </c>
      <c r="W501" s="362"/>
      <c r="X501" s="362" t="s">
        <v>9</v>
      </c>
      <c r="Y501" s="362" t="s">
        <v>101</v>
      </c>
      <c r="Z501" s="362" t="s">
        <v>90</v>
      </c>
      <c r="AA501" s="366" t="s">
        <v>90</v>
      </c>
      <c r="AB501" s="362" t="s">
        <v>90</v>
      </c>
      <c r="AC501" s="362"/>
      <c r="AD501" s="362"/>
      <c r="AE501" s="362"/>
      <c r="AF501" s="362"/>
      <c r="AG501" s="362"/>
      <c r="AH501" s="362"/>
      <c r="AI501" s="362" t="s">
        <v>7039</v>
      </c>
      <c r="AJ501" s="362" t="s">
        <v>26</v>
      </c>
      <c r="AK501" s="362" t="s">
        <v>39</v>
      </c>
      <c r="AL501" s="362"/>
      <c r="AM501" s="362"/>
      <c r="AN501" s="362" t="s">
        <v>101</v>
      </c>
      <c r="AO501" s="362"/>
      <c r="AP501" s="361" t="s">
        <v>680</v>
      </c>
      <c r="AR501">
        <v>1</v>
      </c>
      <c r="AS501" t="s">
        <v>9</v>
      </c>
      <c r="AT501" t="s">
        <v>9</v>
      </c>
    </row>
    <row r="502" spans="2:46" ht="15" customHeight="1" x14ac:dyDescent="0.35">
      <c r="B502" s="362">
        <v>971</v>
      </c>
      <c r="C502" s="362" t="s">
        <v>2702</v>
      </c>
      <c r="D502" s="362" t="s">
        <v>2</v>
      </c>
      <c r="E502" s="368">
        <v>45218</v>
      </c>
      <c r="F502" s="368"/>
      <c r="G502" s="368"/>
      <c r="H502" s="368"/>
      <c r="I502" s="362" t="s">
        <v>59</v>
      </c>
      <c r="J502" s="362" t="s">
        <v>789</v>
      </c>
      <c r="K502" s="361" t="s">
        <v>2703</v>
      </c>
      <c r="L502" s="362"/>
      <c r="M502" s="362" t="s">
        <v>186</v>
      </c>
      <c r="N502" s="362" t="s">
        <v>9</v>
      </c>
      <c r="O502" s="362"/>
      <c r="P502" s="362" t="s">
        <v>90</v>
      </c>
      <c r="Q502" s="362" t="s">
        <v>90</v>
      </c>
      <c r="R502" s="362"/>
      <c r="S502" s="361" t="s">
        <v>2704</v>
      </c>
      <c r="T502" s="362" t="s">
        <v>113</v>
      </c>
      <c r="U502" s="362" t="s">
        <v>366</v>
      </c>
      <c r="V502" s="362" t="s">
        <v>366</v>
      </c>
      <c r="W502" s="362"/>
      <c r="X502" s="362"/>
      <c r="Y502" s="362" t="s">
        <v>45</v>
      </c>
      <c r="Z502" s="362" t="s">
        <v>181</v>
      </c>
      <c r="AA502" s="366">
        <v>45782</v>
      </c>
      <c r="AB502" s="362" t="s">
        <v>2705</v>
      </c>
      <c r="AC502" s="362"/>
      <c r="AD502" s="362"/>
      <c r="AE502" s="362"/>
      <c r="AF502" s="362"/>
      <c r="AG502" s="362"/>
      <c r="AH502" s="362"/>
      <c r="AI502" s="362" t="s">
        <v>7037</v>
      </c>
      <c r="AJ502" s="362" t="s">
        <v>25</v>
      </c>
      <c r="AK502" s="362" t="s">
        <v>39</v>
      </c>
      <c r="AL502" s="362"/>
      <c r="AM502" s="362"/>
      <c r="AN502" s="362"/>
      <c r="AO502" s="368">
        <v>45782</v>
      </c>
      <c r="AP502" s="385" t="s">
        <v>797</v>
      </c>
      <c r="AR502">
        <v>1</v>
      </c>
      <c r="AS502" t="s">
        <v>539</v>
      </c>
      <c r="AT502" t="s">
        <v>5840</v>
      </c>
    </row>
    <row r="503" spans="2:46" ht="15" customHeight="1" x14ac:dyDescent="0.35">
      <c r="B503" s="362">
        <v>972</v>
      </c>
      <c r="C503" s="362" t="s">
        <v>2706</v>
      </c>
      <c r="D503" s="362" t="s">
        <v>2</v>
      </c>
      <c r="E503" s="368">
        <v>45218</v>
      </c>
      <c r="F503" s="368"/>
      <c r="G503" s="368"/>
      <c r="H503" s="368"/>
      <c r="I503" s="362" t="s">
        <v>62</v>
      </c>
      <c r="J503" s="362" t="s">
        <v>2707</v>
      </c>
      <c r="K503" s="361" t="s">
        <v>2708</v>
      </c>
      <c r="L503" s="362"/>
      <c r="M503" s="362" t="s">
        <v>186</v>
      </c>
      <c r="N503" s="362" t="s">
        <v>9</v>
      </c>
      <c r="O503" s="362"/>
      <c r="P503" s="362" t="s">
        <v>90</v>
      </c>
      <c r="Q503" s="362" t="s">
        <v>90</v>
      </c>
      <c r="R503" s="362"/>
      <c r="S503" s="361" t="s">
        <v>90</v>
      </c>
      <c r="T503" s="362"/>
      <c r="U503" s="362"/>
      <c r="V503" s="362" t="s">
        <v>824</v>
      </c>
      <c r="W503" s="362"/>
      <c r="X503" s="362" t="s">
        <v>9</v>
      </c>
      <c r="Y503" s="362" t="s">
        <v>9</v>
      </c>
      <c r="Z503" s="362" t="s">
        <v>90</v>
      </c>
      <c r="AA503" s="366" t="s">
        <v>90</v>
      </c>
      <c r="AB503" s="362" t="s">
        <v>90</v>
      </c>
      <c r="AC503" s="362"/>
      <c r="AD503" s="362"/>
      <c r="AE503" s="362"/>
      <c r="AF503" s="362"/>
      <c r="AG503" s="362"/>
      <c r="AH503" s="362"/>
      <c r="AI503" s="362" t="s">
        <v>7033</v>
      </c>
      <c r="AJ503" s="362" t="s">
        <v>19</v>
      </c>
      <c r="AK503" s="362" t="s">
        <v>40</v>
      </c>
      <c r="AL503" s="362"/>
      <c r="AM503" s="362"/>
      <c r="AN503" s="362"/>
      <c r="AO503" s="362"/>
      <c r="AP503" s="386" t="s">
        <v>2709</v>
      </c>
      <c r="AR503">
        <v>1</v>
      </c>
      <c r="AS503" t="s">
        <v>9</v>
      </c>
      <c r="AT503" t="s">
        <v>9</v>
      </c>
    </row>
    <row r="504" spans="2:46" ht="15" customHeight="1" x14ac:dyDescent="0.35">
      <c r="B504" s="362">
        <v>973</v>
      </c>
      <c r="C504" s="362" t="s">
        <v>2710</v>
      </c>
      <c r="D504" s="362" t="s">
        <v>2</v>
      </c>
      <c r="E504" s="368">
        <v>45012</v>
      </c>
      <c r="F504" s="368"/>
      <c r="G504" s="368"/>
      <c r="H504" s="368"/>
      <c r="I504" s="362" t="s">
        <v>73</v>
      </c>
      <c r="J504" s="362" t="s">
        <v>2315</v>
      </c>
      <c r="K504" s="361" t="s">
        <v>2711</v>
      </c>
      <c r="L504" s="362"/>
      <c r="M504" s="362" t="s">
        <v>186</v>
      </c>
      <c r="N504" s="362" t="s">
        <v>9</v>
      </c>
      <c r="O504" s="362"/>
      <c r="P504" s="362" t="s">
        <v>1398</v>
      </c>
      <c r="Q504" s="362" t="s">
        <v>90</v>
      </c>
      <c r="R504" s="362" t="s">
        <v>46</v>
      </c>
      <c r="S504" s="361" t="s">
        <v>90</v>
      </c>
      <c r="T504" s="362" t="s">
        <v>113</v>
      </c>
      <c r="U504" s="362" t="s">
        <v>1540</v>
      </c>
      <c r="V504" s="362" t="s">
        <v>1540</v>
      </c>
      <c r="W504" s="362"/>
      <c r="X504" s="362" t="s">
        <v>9</v>
      </c>
      <c r="Y504" s="362" t="s">
        <v>46</v>
      </c>
      <c r="Z504" s="362" t="s">
        <v>90</v>
      </c>
      <c r="AA504" s="366" t="s">
        <v>90</v>
      </c>
      <c r="AB504" s="362" t="s">
        <v>90</v>
      </c>
      <c r="AC504" s="362"/>
      <c r="AD504" s="362"/>
      <c r="AE504" s="362"/>
      <c r="AF504" s="362"/>
      <c r="AG504" s="362"/>
      <c r="AH504" s="362"/>
      <c r="AI504" s="362" t="s">
        <v>7025</v>
      </c>
      <c r="AJ504" s="362" t="s">
        <v>13</v>
      </c>
      <c r="AK504" s="362" t="s">
        <v>40</v>
      </c>
      <c r="AL504" s="362"/>
      <c r="AM504" s="362"/>
      <c r="AN504" s="362"/>
      <c r="AO504" s="362"/>
      <c r="AP504" s="387" t="s">
        <v>2709</v>
      </c>
      <c r="AR504">
        <v>1</v>
      </c>
      <c r="AS504" t="s">
        <v>9</v>
      </c>
      <c r="AT504" t="s">
        <v>9</v>
      </c>
    </row>
    <row r="505" spans="2:46" ht="15" customHeight="1" x14ac:dyDescent="0.35">
      <c r="B505" s="362">
        <v>974</v>
      </c>
      <c r="C505" s="362" t="s">
        <v>2712</v>
      </c>
      <c r="D505" s="362" t="s">
        <v>2</v>
      </c>
      <c r="E505" s="368">
        <v>45084</v>
      </c>
      <c r="F505" s="368"/>
      <c r="G505" s="368"/>
      <c r="H505" s="368"/>
      <c r="I505" s="362" t="s">
        <v>61</v>
      </c>
      <c r="J505" s="362" t="s">
        <v>1584</v>
      </c>
      <c r="K505" s="361" t="s">
        <v>2713</v>
      </c>
      <c r="L505" s="361"/>
      <c r="M505" s="362" t="s">
        <v>1689</v>
      </c>
      <c r="N505" s="362" t="s">
        <v>9</v>
      </c>
      <c r="O505" s="362"/>
      <c r="P505" s="362" t="s">
        <v>2273</v>
      </c>
      <c r="Q505" s="362" t="s">
        <v>90</v>
      </c>
      <c r="R505" s="362"/>
      <c r="S505" s="361"/>
      <c r="T505" s="362"/>
      <c r="U505" s="362"/>
      <c r="V505" s="362" t="s">
        <v>120</v>
      </c>
      <c r="W505" s="362"/>
      <c r="X505" s="362"/>
      <c r="Y505" s="362" t="s">
        <v>48</v>
      </c>
      <c r="Z505" s="362" t="s">
        <v>90</v>
      </c>
      <c r="AA505" s="366" t="s">
        <v>90</v>
      </c>
      <c r="AB505" s="362" t="s">
        <v>90</v>
      </c>
      <c r="AC505" s="362"/>
      <c r="AD505" s="362"/>
      <c r="AE505" s="362"/>
      <c r="AF505" s="362"/>
      <c r="AG505" s="362"/>
      <c r="AH505" s="362"/>
      <c r="AI505" s="362" t="s">
        <v>7026</v>
      </c>
      <c r="AJ505" s="362" t="s">
        <v>19</v>
      </c>
      <c r="AK505" s="362" t="s">
        <v>40</v>
      </c>
      <c r="AL505" s="362"/>
      <c r="AM505" s="362"/>
      <c r="AN505" s="362"/>
      <c r="AO505" s="362"/>
      <c r="AP505" s="361"/>
      <c r="AR505">
        <v>1</v>
      </c>
      <c r="AS505" t="s">
        <v>5839</v>
      </c>
      <c r="AT505" t="s">
        <v>5839</v>
      </c>
    </row>
    <row r="506" spans="2:46" ht="15" customHeight="1" x14ac:dyDescent="0.35">
      <c r="B506" s="362">
        <v>975</v>
      </c>
      <c r="C506" s="362" t="s">
        <v>2714</v>
      </c>
      <c r="D506" s="362" t="s">
        <v>2</v>
      </c>
      <c r="E506" s="368">
        <v>45218</v>
      </c>
      <c r="F506" s="368"/>
      <c r="G506" s="368"/>
      <c r="H506" s="368"/>
      <c r="I506" s="362" t="s">
        <v>62</v>
      </c>
      <c r="J506" s="362" t="s">
        <v>2715</v>
      </c>
      <c r="K506" s="361" t="s">
        <v>2716</v>
      </c>
      <c r="L506" s="362"/>
      <c r="M506" s="362" t="s">
        <v>186</v>
      </c>
      <c r="N506" s="362" t="s">
        <v>9</v>
      </c>
      <c r="O506" s="362"/>
      <c r="P506" s="362" t="s">
        <v>90</v>
      </c>
      <c r="Q506" s="362" t="s">
        <v>90</v>
      </c>
      <c r="R506" s="362"/>
      <c r="S506" s="361" t="s">
        <v>90</v>
      </c>
      <c r="T506" s="362"/>
      <c r="U506" s="362"/>
      <c r="V506" s="362" t="s">
        <v>824</v>
      </c>
      <c r="W506" s="362"/>
      <c r="X506" s="362" t="s">
        <v>9</v>
      </c>
      <c r="Y506" s="362" t="s">
        <v>9</v>
      </c>
      <c r="Z506" s="362" t="s">
        <v>90</v>
      </c>
      <c r="AA506" s="366" t="s">
        <v>90</v>
      </c>
      <c r="AB506" s="362" t="s">
        <v>90</v>
      </c>
      <c r="AC506" s="362"/>
      <c r="AD506" s="362"/>
      <c r="AE506" s="362"/>
      <c r="AF506" s="362"/>
      <c r="AG506" s="362"/>
      <c r="AH506" s="362"/>
      <c r="AI506" s="362" t="s">
        <v>7033</v>
      </c>
      <c r="AJ506" s="362" t="s">
        <v>19</v>
      </c>
      <c r="AK506" s="362" t="s">
        <v>40</v>
      </c>
      <c r="AL506" s="362"/>
      <c r="AM506" s="362"/>
      <c r="AN506" s="362"/>
      <c r="AO506" s="362"/>
      <c r="AP506" s="361" t="e">
        <v>#VALUE!</v>
      </c>
      <c r="AR506">
        <v>1</v>
      </c>
      <c r="AS506" t="s">
        <v>9</v>
      </c>
      <c r="AT506" t="s">
        <v>9</v>
      </c>
    </row>
    <row r="507" spans="2:46" ht="15" customHeight="1" x14ac:dyDescent="0.35">
      <c r="B507" s="362">
        <v>976</v>
      </c>
      <c r="C507" s="362" t="s">
        <v>2717</v>
      </c>
      <c r="D507" s="362" t="s">
        <v>2</v>
      </c>
      <c r="E507" s="368">
        <v>45218</v>
      </c>
      <c r="F507" s="368"/>
      <c r="G507" s="362" t="s">
        <v>63</v>
      </c>
      <c r="H507" s="362" t="s">
        <v>63</v>
      </c>
      <c r="I507" s="362" t="s">
        <v>123</v>
      </c>
      <c r="J507" s="362" t="s">
        <v>184</v>
      </c>
      <c r="K507" s="361" t="s">
        <v>2718</v>
      </c>
      <c r="L507" s="361"/>
      <c r="M507" s="362" t="s">
        <v>186</v>
      </c>
      <c r="N507" s="362" t="s">
        <v>9</v>
      </c>
      <c r="O507" s="362"/>
      <c r="P507" s="362" t="s">
        <v>90</v>
      </c>
      <c r="Q507" s="362" t="s">
        <v>90</v>
      </c>
      <c r="R507" s="362"/>
      <c r="S507" s="361"/>
      <c r="T507" s="362"/>
      <c r="U507" s="362"/>
      <c r="V507" s="362" t="s">
        <v>844</v>
      </c>
      <c r="W507" s="362"/>
      <c r="X507" s="362" t="s">
        <v>9</v>
      </c>
      <c r="Y507" s="362" t="s">
        <v>46</v>
      </c>
      <c r="Z507" s="362" t="s">
        <v>90</v>
      </c>
      <c r="AA507" s="366" t="s">
        <v>90</v>
      </c>
      <c r="AB507" s="362" t="s">
        <v>90</v>
      </c>
      <c r="AC507" s="362"/>
      <c r="AD507" s="362"/>
      <c r="AE507" s="362"/>
      <c r="AF507" s="362"/>
      <c r="AG507" s="362"/>
      <c r="AH507" s="362"/>
      <c r="AI507" s="362" t="s">
        <v>7040</v>
      </c>
      <c r="AJ507" s="362" t="e">
        <v>#N/A</v>
      </c>
      <c r="AK507" s="362" t="s">
        <v>40</v>
      </c>
      <c r="AL507" s="362" t="s">
        <v>7019</v>
      </c>
      <c r="AM507" s="362">
        <v>0</v>
      </c>
      <c r="AN507" s="362"/>
      <c r="AO507" s="362"/>
      <c r="AP507" s="361" t="e">
        <v>#VALUE!</v>
      </c>
      <c r="AR507">
        <v>1</v>
      </c>
      <c r="AS507" t="s">
        <v>9</v>
      </c>
      <c r="AT507" t="s">
        <v>9</v>
      </c>
    </row>
    <row r="508" spans="2:46" ht="15" customHeight="1" x14ac:dyDescent="0.35">
      <c r="B508" s="362">
        <v>977</v>
      </c>
      <c r="C508" s="362" t="s">
        <v>2719</v>
      </c>
      <c r="D508" s="362" t="s">
        <v>2</v>
      </c>
      <c r="E508" s="368">
        <v>45218</v>
      </c>
      <c r="F508" s="368"/>
      <c r="G508" s="362" t="s">
        <v>63</v>
      </c>
      <c r="H508" s="362" t="s">
        <v>63</v>
      </c>
      <c r="I508" s="362" t="s">
        <v>123</v>
      </c>
      <c r="J508" s="362" t="s">
        <v>184</v>
      </c>
      <c r="K508" s="361" t="s">
        <v>2720</v>
      </c>
      <c r="L508" s="361"/>
      <c r="M508" s="362" t="s">
        <v>186</v>
      </c>
      <c r="N508" s="362" t="s">
        <v>9</v>
      </c>
      <c r="O508" s="362"/>
      <c r="P508" s="362" t="s">
        <v>90</v>
      </c>
      <c r="Q508" s="362" t="s">
        <v>90</v>
      </c>
      <c r="R508" s="362"/>
      <c r="S508" s="361"/>
      <c r="T508" s="362"/>
      <c r="U508" s="362"/>
      <c r="V508" s="362" t="s">
        <v>844</v>
      </c>
      <c r="W508" s="362"/>
      <c r="X508" s="362" t="s">
        <v>9</v>
      </c>
      <c r="Y508" s="362" t="s">
        <v>46</v>
      </c>
      <c r="Z508" s="362" t="s">
        <v>90</v>
      </c>
      <c r="AA508" s="366" t="s">
        <v>90</v>
      </c>
      <c r="AB508" s="362" t="s">
        <v>90</v>
      </c>
      <c r="AC508" s="362"/>
      <c r="AD508" s="362"/>
      <c r="AE508" s="362"/>
      <c r="AF508" s="362"/>
      <c r="AG508" s="362"/>
      <c r="AH508" s="362"/>
      <c r="AI508" s="362" t="s">
        <v>7040</v>
      </c>
      <c r="AJ508" s="362" t="e">
        <v>#N/A</v>
      </c>
      <c r="AK508" s="362" t="s">
        <v>40</v>
      </c>
      <c r="AL508" s="362" t="s">
        <v>7019</v>
      </c>
      <c r="AM508" s="362">
        <v>0</v>
      </c>
      <c r="AN508" s="362"/>
      <c r="AO508" s="362"/>
      <c r="AP508" s="361" t="e">
        <v>#VALUE!</v>
      </c>
      <c r="AR508">
        <v>1</v>
      </c>
      <c r="AS508" t="s">
        <v>9</v>
      </c>
      <c r="AT508" t="s">
        <v>9</v>
      </c>
    </row>
    <row r="509" spans="2:46" ht="15" customHeight="1" x14ac:dyDescent="0.35">
      <c r="B509" s="362">
        <v>978</v>
      </c>
      <c r="C509" s="362" t="s">
        <v>2721</v>
      </c>
      <c r="D509" s="362" t="s">
        <v>2</v>
      </c>
      <c r="E509" s="368">
        <v>45218</v>
      </c>
      <c r="F509" s="368"/>
      <c r="G509" s="362" t="s">
        <v>63</v>
      </c>
      <c r="H509" s="362" t="s">
        <v>63</v>
      </c>
      <c r="I509" s="362" t="s">
        <v>63</v>
      </c>
      <c r="J509" s="362" t="s">
        <v>2715</v>
      </c>
      <c r="K509" s="361" t="s">
        <v>2722</v>
      </c>
      <c r="L509" s="361"/>
      <c r="M509" s="362" t="s">
        <v>186</v>
      </c>
      <c r="N509" s="362" t="s">
        <v>9</v>
      </c>
      <c r="O509" s="362"/>
      <c r="P509" s="362" t="s">
        <v>90</v>
      </c>
      <c r="Q509" s="362" t="s">
        <v>90</v>
      </c>
      <c r="R509" s="362"/>
      <c r="S509" s="361" t="s">
        <v>2723</v>
      </c>
      <c r="T509" s="362"/>
      <c r="U509" s="362"/>
      <c r="V509" s="362" t="s">
        <v>844</v>
      </c>
      <c r="W509" s="362"/>
      <c r="X509" s="362" t="s">
        <v>9</v>
      </c>
      <c r="Y509" s="362" t="s">
        <v>9</v>
      </c>
      <c r="Z509" s="362" t="s">
        <v>90</v>
      </c>
      <c r="AA509" s="366" t="s">
        <v>90</v>
      </c>
      <c r="AB509" s="362" t="s">
        <v>90</v>
      </c>
      <c r="AC509" s="362"/>
      <c r="AD509" s="362"/>
      <c r="AE509" s="362"/>
      <c r="AF509" s="362"/>
      <c r="AG509" s="362"/>
      <c r="AH509" s="362"/>
      <c r="AI509" s="362" t="s">
        <v>7035</v>
      </c>
      <c r="AJ509" s="362" t="s">
        <v>19</v>
      </c>
      <c r="AK509" s="362" t="s">
        <v>40</v>
      </c>
      <c r="AL509" s="362" t="s">
        <v>7041</v>
      </c>
      <c r="AM509" s="362">
        <v>0</v>
      </c>
      <c r="AN509" s="362"/>
      <c r="AO509" s="362"/>
      <c r="AP509" s="361"/>
      <c r="AR509">
        <v>1</v>
      </c>
      <c r="AS509" t="s">
        <v>9</v>
      </c>
      <c r="AT509" t="s">
        <v>9</v>
      </c>
    </row>
    <row r="510" spans="2:46" ht="15" customHeight="1" x14ac:dyDescent="0.35">
      <c r="B510" s="362">
        <v>979</v>
      </c>
      <c r="C510" s="362" t="s">
        <v>2724</v>
      </c>
      <c r="D510" s="362" t="s">
        <v>2</v>
      </c>
      <c r="E510" s="368">
        <v>45218</v>
      </c>
      <c r="F510" s="368"/>
      <c r="G510" s="362" t="s">
        <v>63</v>
      </c>
      <c r="H510" s="362" t="s">
        <v>63</v>
      </c>
      <c r="I510" s="362" t="s">
        <v>63</v>
      </c>
      <c r="J510" s="362" t="s">
        <v>400</v>
      </c>
      <c r="K510" s="361" t="s">
        <v>2725</v>
      </c>
      <c r="L510" s="361"/>
      <c r="M510" s="362" t="s">
        <v>186</v>
      </c>
      <c r="N510" s="362" t="s">
        <v>9</v>
      </c>
      <c r="O510" s="362"/>
      <c r="P510" s="362" t="s">
        <v>90</v>
      </c>
      <c r="Q510" s="362" t="s">
        <v>90</v>
      </c>
      <c r="R510" s="362"/>
      <c r="S510" s="361"/>
      <c r="T510" s="362"/>
      <c r="U510" s="362"/>
      <c r="V510" s="362" t="s">
        <v>844</v>
      </c>
      <c r="W510" s="362"/>
      <c r="X510" s="362"/>
      <c r="Y510" s="362" t="s">
        <v>48</v>
      </c>
      <c r="Z510" s="362" t="s">
        <v>90</v>
      </c>
      <c r="AA510" s="366" t="s">
        <v>90</v>
      </c>
      <c r="AB510" s="362" t="s">
        <v>90</v>
      </c>
      <c r="AC510" s="362"/>
      <c r="AD510" s="362"/>
      <c r="AE510" s="362"/>
      <c r="AF510" s="362"/>
      <c r="AG510" s="362"/>
      <c r="AH510" s="362"/>
      <c r="AI510" s="362" t="s">
        <v>7035</v>
      </c>
      <c r="AJ510" s="362" t="s">
        <v>19</v>
      </c>
      <c r="AK510" s="362" t="s">
        <v>40</v>
      </c>
      <c r="AL510" s="362" t="s">
        <v>4410</v>
      </c>
      <c r="AM510" s="362">
        <v>0</v>
      </c>
      <c r="AN510" s="362"/>
      <c r="AO510" s="362"/>
      <c r="AP510" s="361"/>
      <c r="AR510">
        <v>1</v>
      </c>
      <c r="AS510" t="s">
        <v>5839</v>
      </c>
      <c r="AT510" t="s">
        <v>5839</v>
      </c>
    </row>
    <row r="511" spans="2:46" ht="15" customHeight="1" x14ac:dyDescent="0.35">
      <c r="B511" s="362">
        <v>980</v>
      </c>
      <c r="C511" s="362" t="s">
        <v>2726</v>
      </c>
      <c r="D511" s="362" t="s">
        <v>2</v>
      </c>
      <c r="E511" s="368">
        <v>45218</v>
      </c>
      <c r="F511" s="368"/>
      <c r="G511" s="362" t="s">
        <v>63</v>
      </c>
      <c r="H511" s="362" t="s">
        <v>63</v>
      </c>
      <c r="I511" s="362" t="s">
        <v>63</v>
      </c>
      <c r="J511" s="362" t="s">
        <v>1070</v>
      </c>
      <c r="K511" s="361" t="s">
        <v>2727</v>
      </c>
      <c r="L511" s="361"/>
      <c r="M511" s="362" t="s">
        <v>186</v>
      </c>
      <c r="N511" s="362" t="s">
        <v>9</v>
      </c>
      <c r="O511" s="362"/>
      <c r="P511" s="362" t="s">
        <v>90</v>
      </c>
      <c r="Q511" s="362" t="s">
        <v>90</v>
      </c>
      <c r="R511" s="362"/>
      <c r="S511" s="361"/>
      <c r="T511" s="362"/>
      <c r="U511" s="362"/>
      <c r="V511" s="362" t="s">
        <v>844</v>
      </c>
      <c r="W511" s="362"/>
      <c r="X511" s="362"/>
      <c r="Y511" s="362" t="s">
        <v>48</v>
      </c>
      <c r="Z511" s="362" t="s">
        <v>90</v>
      </c>
      <c r="AA511" s="366" t="s">
        <v>90</v>
      </c>
      <c r="AB511" s="362" t="s">
        <v>90</v>
      </c>
      <c r="AC511" s="362"/>
      <c r="AD511" s="362"/>
      <c r="AE511" s="362"/>
      <c r="AF511" s="362"/>
      <c r="AG511" s="362"/>
      <c r="AH511" s="362"/>
      <c r="AI511" s="362" t="s">
        <v>7035</v>
      </c>
      <c r="AJ511" s="362" t="s">
        <v>19</v>
      </c>
      <c r="AK511" s="362" t="s">
        <v>40</v>
      </c>
      <c r="AL511" s="362" t="s">
        <v>4410</v>
      </c>
      <c r="AM511" s="362" t="s">
        <v>6233</v>
      </c>
      <c r="AN511" s="362"/>
      <c r="AO511" s="362"/>
      <c r="AP511" s="361" t="e">
        <v>#N/A</v>
      </c>
      <c r="AR511">
        <v>1</v>
      </c>
      <c r="AS511" t="s">
        <v>5839</v>
      </c>
      <c r="AT511" t="s">
        <v>5839</v>
      </c>
    </row>
    <row r="512" spans="2:46" ht="15" customHeight="1" x14ac:dyDescent="0.35">
      <c r="B512" s="362">
        <v>981</v>
      </c>
      <c r="C512" s="362" t="s">
        <v>2728</v>
      </c>
      <c r="D512" s="362" t="s">
        <v>2</v>
      </c>
      <c r="E512" s="368">
        <v>45218</v>
      </c>
      <c r="F512" s="368"/>
      <c r="G512" s="362" t="s">
        <v>63</v>
      </c>
      <c r="H512" s="362" t="s">
        <v>63</v>
      </c>
      <c r="I512" s="362" t="s">
        <v>63</v>
      </c>
      <c r="J512" s="362" t="s">
        <v>1070</v>
      </c>
      <c r="K512" s="361" t="s">
        <v>2729</v>
      </c>
      <c r="L512" s="361"/>
      <c r="M512" s="362" t="s">
        <v>186</v>
      </c>
      <c r="N512" s="362" t="s">
        <v>9</v>
      </c>
      <c r="O512" s="362"/>
      <c r="P512" s="362" t="s">
        <v>90</v>
      </c>
      <c r="Q512" s="362" t="s">
        <v>90</v>
      </c>
      <c r="R512" s="362"/>
      <c r="S512" s="361" t="s">
        <v>1068</v>
      </c>
      <c r="T512" s="362"/>
      <c r="U512" s="362"/>
      <c r="V512" s="362" t="s">
        <v>844</v>
      </c>
      <c r="W512" s="362"/>
      <c r="X512" s="362"/>
      <c r="Y512" s="362" t="s">
        <v>48</v>
      </c>
      <c r="Z512" s="362" t="s">
        <v>90</v>
      </c>
      <c r="AA512" s="366" t="s">
        <v>90</v>
      </c>
      <c r="AB512" s="362" t="s">
        <v>90</v>
      </c>
      <c r="AC512" s="362"/>
      <c r="AD512" s="362"/>
      <c r="AE512" s="362"/>
      <c r="AF512" s="362"/>
      <c r="AG512" s="362"/>
      <c r="AH512" s="362"/>
      <c r="AI512" s="362" t="s">
        <v>7035</v>
      </c>
      <c r="AJ512" s="362" t="s">
        <v>19</v>
      </c>
      <c r="AK512" s="362" t="s">
        <v>40</v>
      </c>
      <c r="AL512" s="362" t="s">
        <v>4410</v>
      </c>
      <c r="AM512" s="362" t="s">
        <v>1068</v>
      </c>
      <c r="AN512" s="362"/>
      <c r="AO512" s="362"/>
      <c r="AP512" s="361"/>
      <c r="AR512">
        <v>1</v>
      </c>
      <c r="AS512" t="s">
        <v>5839</v>
      </c>
      <c r="AT512" t="s">
        <v>5839</v>
      </c>
    </row>
    <row r="513" spans="2:46" ht="15" customHeight="1" x14ac:dyDescent="0.35">
      <c r="B513" s="362">
        <v>982</v>
      </c>
      <c r="C513" s="362" t="s">
        <v>2730</v>
      </c>
      <c r="D513" s="362" t="s">
        <v>2</v>
      </c>
      <c r="E513" s="368">
        <v>45218</v>
      </c>
      <c r="F513" s="368"/>
      <c r="G513" s="362" t="s">
        <v>63</v>
      </c>
      <c r="H513" s="362" t="s">
        <v>63</v>
      </c>
      <c r="I513" s="362" t="s">
        <v>63</v>
      </c>
      <c r="J513" s="362" t="s">
        <v>1070</v>
      </c>
      <c r="K513" s="361" t="s">
        <v>2731</v>
      </c>
      <c r="L513" s="361"/>
      <c r="M513" s="362" t="s">
        <v>186</v>
      </c>
      <c r="N513" s="362" t="s">
        <v>9</v>
      </c>
      <c r="O513" s="362"/>
      <c r="P513" s="362" t="s">
        <v>90</v>
      </c>
      <c r="Q513" s="362" t="s">
        <v>90</v>
      </c>
      <c r="R513" s="362"/>
      <c r="S513" s="365" t="s">
        <v>2732</v>
      </c>
      <c r="T513" s="362"/>
      <c r="U513" s="362"/>
      <c r="V513" s="362" t="s">
        <v>844</v>
      </c>
      <c r="W513" s="362"/>
      <c r="X513" s="362"/>
      <c r="Y513" s="362" t="s">
        <v>48</v>
      </c>
      <c r="Z513" s="362" t="s">
        <v>90</v>
      </c>
      <c r="AA513" s="366" t="s">
        <v>90</v>
      </c>
      <c r="AB513" s="362" t="s">
        <v>90</v>
      </c>
      <c r="AC513" s="362"/>
      <c r="AD513" s="362"/>
      <c r="AE513" s="362"/>
      <c r="AF513" s="362"/>
      <c r="AG513" s="362"/>
      <c r="AH513" s="362"/>
      <c r="AI513" s="362" t="s">
        <v>7035</v>
      </c>
      <c r="AJ513" s="362" t="s">
        <v>19</v>
      </c>
      <c r="AK513" s="362" t="s">
        <v>40</v>
      </c>
      <c r="AL513" s="362" t="s">
        <v>4410</v>
      </c>
      <c r="AM513" s="362" t="s">
        <v>6233</v>
      </c>
      <c r="AN513" s="362"/>
      <c r="AO513" s="362"/>
      <c r="AP513" s="361"/>
      <c r="AR513">
        <v>1</v>
      </c>
      <c r="AS513" t="s">
        <v>5839</v>
      </c>
      <c r="AT513" t="s">
        <v>5839</v>
      </c>
    </row>
    <row r="514" spans="2:46" ht="15" customHeight="1" x14ac:dyDescent="0.35">
      <c r="B514" s="362">
        <v>983</v>
      </c>
      <c r="C514" s="362" t="s">
        <v>2733</v>
      </c>
      <c r="D514" s="362" t="s">
        <v>2</v>
      </c>
      <c r="E514" s="368">
        <v>45218</v>
      </c>
      <c r="F514" s="368"/>
      <c r="G514" s="362" t="s">
        <v>63</v>
      </c>
      <c r="H514" s="362" t="s">
        <v>63</v>
      </c>
      <c r="I514" s="362" t="s">
        <v>63</v>
      </c>
      <c r="J514" s="362" t="s">
        <v>1070</v>
      </c>
      <c r="K514" s="361" t="s">
        <v>2734</v>
      </c>
      <c r="L514" s="361"/>
      <c r="M514" s="362" t="s">
        <v>186</v>
      </c>
      <c r="N514" s="362" t="s">
        <v>9</v>
      </c>
      <c r="O514" s="362"/>
      <c r="P514" s="362" t="s">
        <v>90</v>
      </c>
      <c r="Q514" s="362" t="s">
        <v>90</v>
      </c>
      <c r="R514" s="362"/>
      <c r="S514" s="361"/>
      <c r="T514" s="362"/>
      <c r="U514" s="362"/>
      <c r="V514" s="362" t="s">
        <v>844</v>
      </c>
      <c r="W514" s="362"/>
      <c r="X514" s="362"/>
      <c r="Y514" s="362" t="s">
        <v>48</v>
      </c>
      <c r="Z514" s="362" t="s">
        <v>90</v>
      </c>
      <c r="AA514" s="366" t="s">
        <v>90</v>
      </c>
      <c r="AB514" s="362" t="s">
        <v>90</v>
      </c>
      <c r="AC514" s="362"/>
      <c r="AD514" s="362"/>
      <c r="AE514" s="362"/>
      <c r="AF514" s="362"/>
      <c r="AG514" s="362"/>
      <c r="AH514" s="362"/>
      <c r="AI514" s="362" t="s">
        <v>7035</v>
      </c>
      <c r="AJ514" s="362" t="s">
        <v>19</v>
      </c>
      <c r="AK514" s="362" t="s">
        <v>40</v>
      </c>
      <c r="AL514" s="362" t="s">
        <v>4410</v>
      </c>
      <c r="AM514" s="362">
        <v>0</v>
      </c>
      <c r="AN514" s="362"/>
      <c r="AO514" s="362"/>
      <c r="AP514" s="361"/>
      <c r="AR514">
        <v>1</v>
      </c>
      <c r="AS514" t="s">
        <v>5839</v>
      </c>
      <c r="AT514" t="s">
        <v>5839</v>
      </c>
    </row>
    <row r="515" spans="2:46" ht="15" customHeight="1" x14ac:dyDescent="0.35">
      <c r="B515" s="362">
        <v>984</v>
      </c>
      <c r="C515" s="362" t="s">
        <v>2735</v>
      </c>
      <c r="D515" s="362" t="s">
        <v>2</v>
      </c>
      <c r="E515" s="368">
        <v>45218</v>
      </c>
      <c r="F515" s="368"/>
      <c r="G515" s="362" t="s">
        <v>63</v>
      </c>
      <c r="H515" s="362" t="s">
        <v>63</v>
      </c>
      <c r="I515" s="362" t="s">
        <v>63</v>
      </c>
      <c r="J515" s="362" t="s">
        <v>1070</v>
      </c>
      <c r="K515" s="361" t="s">
        <v>2736</v>
      </c>
      <c r="L515" s="361"/>
      <c r="M515" s="362" t="s">
        <v>186</v>
      </c>
      <c r="N515" s="362" t="s">
        <v>9</v>
      </c>
      <c r="O515" s="362"/>
      <c r="P515" s="362" t="s">
        <v>90</v>
      </c>
      <c r="Q515" s="362" t="s">
        <v>90</v>
      </c>
      <c r="R515" s="362"/>
      <c r="S515" s="361"/>
      <c r="T515" s="362"/>
      <c r="U515" s="362"/>
      <c r="V515" s="362" t="s">
        <v>844</v>
      </c>
      <c r="W515" s="362"/>
      <c r="X515" s="362"/>
      <c r="Y515" s="362" t="s">
        <v>48</v>
      </c>
      <c r="Z515" s="362" t="s">
        <v>90</v>
      </c>
      <c r="AA515" s="366" t="s">
        <v>90</v>
      </c>
      <c r="AB515" s="362" t="s">
        <v>90</v>
      </c>
      <c r="AC515" s="362"/>
      <c r="AD515" s="362"/>
      <c r="AE515" s="362"/>
      <c r="AF515" s="362"/>
      <c r="AG515" s="362"/>
      <c r="AH515" s="362"/>
      <c r="AI515" s="362" t="s">
        <v>7035</v>
      </c>
      <c r="AJ515" s="362" t="s">
        <v>19</v>
      </c>
      <c r="AK515" s="362" t="s">
        <v>40</v>
      </c>
      <c r="AL515" s="362" t="s">
        <v>4410</v>
      </c>
      <c r="AM515" s="362">
        <v>0</v>
      </c>
      <c r="AN515" s="362"/>
      <c r="AO515" s="362"/>
      <c r="AP515" s="361"/>
      <c r="AR515">
        <v>1</v>
      </c>
      <c r="AS515" t="s">
        <v>5839</v>
      </c>
      <c r="AT515" t="s">
        <v>5839</v>
      </c>
    </row>
    <row r="516" spans="2:46" ht="15" customHeight="1" x14ac:dyDescent="0.35">
      <c r="B516" s="362">
        <v>985</v>
      </c>
      <c r="C516" s="362" t="s">
        <v>2737</v>
      </c>
      <c r="D516" s="362" t="s">
        <v>2</v>
      </c>
      <c r="E516" s="368">
        <v>45084</v>
      </c>
      <c r="F516" s="368"/>
      <c r="G516" s="368"/>
      <c r="H516" s="368"/>
      <c r="I516" s="362" t="s">
        <v>61</v>
      </c>
      <c r="J516" s="362" t="s">
        <v>1584</v>
      </c>
      <c r="K516" s="361" t="s">
        <v>2738</v>
      </c>
      <c r="L516" s="361"/>
      <c r="M516" s="362" t="s">
        <v>1689</v>
      </c>
      <c r="N516" s="362" t="s">
        <v>9</v>
      </c>
      <c r="O516" s="362"/>
      <c r="P516" s="362" t="s">
        <v>2273</v>
      </c>
      <c r="Q516" s="362" t="s">
        <v>90</v>
      </c>
      <c r="R516" s="362"/>
      <c r="S516" s="361"/>
      <c r="T516" s="362"/>
      <c r="U516" s="362"/>
      <c r="V516" s="362" t="s">
        <v>120</v>
      </c>
      <c r="W516" s="362"/>
      <c r="X516" s="362"/>
      <c r="Y516" s="362" t="s">
        <v>48</v>
      </c>
      <c r="Z516" s="362" t="s">
        <v>90</v>
      </c>
      <c r="AA516" s="366" t="s">
        <v>90</v>
      </c>
      <c r="AB516" s="362" t="s">
        <v>90</v>
      </c>
      <c r="AC516" s="362"/>
      <c r="AD516" s="362"/>
      <c r="AE516" s="362"/>
      <c r="AF516" s="362"/>
      <c r="AG516" s="362"/>
      <c r="AH516" s="362"/>
      <c r="AI516" s="362" t="s">
        <v>7026</v>
      </c>
      <c r="AJ516" s="362" t="s">
        <v>19</v>
      </c>
      <c r="AK516" s="362" t="s">
        <v>40</v>
      </c>
      <c r="AL516" s="362"/>
      <c r="AM516" s="362"/>
      <c r="AN516" s="362"/>
      <c r="AO516" s="362"/>
      <c r="AP516" s="361"/>
      <c r="AR516">
        <v>1</v>
      </c>
      <c r="AS516" t="s">
        <v>5839</v>
      </c>
      <c r="AT516" t="s">
        <v>5839</v>
      </c>
    </row>
    <row r="517" spans="2:46" ht="15" customHeight="1" x14ac:dyDescent="0.35">
      <c r="B517" s="362">
        <v>986</v>
      </c>
      <c r="C517" s="362" t="s">
        <v>2739</v>
      </c>
      <c r="D517" s="362" t="s">
        <v>2</v>
      </c>
      <c r="E517" s="368">
        <v>45218</v>
      </c>
      <c r="F517" s="368"/>
      <c r="G517" s="362" t="s">
        <v>63</v>
      </c>
      <c r="H517" s="362" t="s">
        <v>63</v>
      </c>
      <c r="I517" s="362" t="s">
        <v>63</v>
      </c>
      <c r="J517" s="362" t="s">
        <v>1070</v>
      </c>
      <c r="K517" s="361" t="s">
        <v>2740</v>
      </c>
      <c r="L517" s="361"/>
      <c r="M517" s="362" t="s">
        <v>186</v>
      </c>
      <c r="N517" s="362" t="s">
        <v>9</v>
      </c>
      <c r="O517" s="362"/>
      <c r="P517" s="362" t="s">
        <v>90</v>
      </c>
      <c r="Q517" s="362" t="s">
        <v>90</v>
      </c>
      <c r="R517" s="362"/>
      <c r="S517" s="361"/>
      <c r="T517" s="362"/>
      <c r="U517" s="362"/>
      <c r="V517" s="362" t="s">
        <v>844</v>
      </c>
      <c r="W517" s="362"/>
      <c r="X517" s="362"/>
      <c r="Y517" s="362" t="s">
        <v>48</v>
      </c>
      <c r="Z517" s="362" t="s">
        <v>90</v>
      </c>
      <c r="AA517" s="366" t="s">
        <v>90</v>
      </c>
      <c r="AB517" s="362" t="s">
        <v>90</v>
      </c>
      <c r="AC517" s="362"/>
      <c r="AD517" s="362"/>
      <c r="AE517" s="362"/>
      <c r="AF517" s="362"/>
      <c r="AG517" s="362"/>
      <c r="AH517" s="362"/>
      <c r="AI517" s="362" t="s">
        <v>7035</v>
      </c>
      <c r="AJ517" s="362" t="s">
        <v>19</v>
      </c>
      <c r="AK517" s="362" t="s">
        <v>40</v>
      </c>
      <c r="AL517" s="362" t="s">
        <v>48</v>
      </c>
      <c r="AM517" s="362">
        <v>0</v>
      </c>
      <c r="AN517" s="362"/>
      <c r="AO517" s="362"/>
      <c r="AP517" s="361"/>
      <c r="AR517">
        <v>1</v>
      </c>
      <c r="AS517" t="s">
        <v>5839</v>
      </c>
      <c r="AT517" t="s">
        <v>5839</v>
      </c>
    </row>
    <row r="518" spans="2:46" ht="15" customHeight="1" x14ac:dyDescent="0.35">
      <c r="B518" s="362">
        <v>987</v>
      </c>
      <c r="C518" s="362" t="s">
        <v>2741</v>
      </c>
      <c r="D518" s="362" t="s">
        <v>2</v>
      </c>
      <c r="E518" s="368">
        <v>45218</v>
      </c>
      <c r="F518" s="368"/>
      <c r="G518" s="362" t="s">
        <v>63</v>
      </c>
      <c r="H518" s="362" t="s">
        <v>63</v>
      </c>
      <c r="I518" s="362" t="s">
        <v>63</v>
      </c>
      <c r="J518" s="362" t="s">
        <v>1070</v>
      </c>
      <c r="K518" s="361" t="s">
        <v>2742</v>
      </c>
      <c r="L518" s="361"/>
      <c r="M518" s="362" t="s">
        <v>186</v>
      </c>
      <c r="N518" s="362" t="s">
        <v>9</v>
      </c>
      <c r="O518" s="362"/>
      <c r="P518" s="362" t="s">
        <v>90</v>
      </c>
      <c r="Q518" s="362" t="s">
        <v>90</v>
      </c>
      <c r="R518" s="362"/>
      <c r="S518" s="361"/>
      <c r="T518" s="362"/>
      <c r="U518" s="362"/>
      <c r="V518" s="362" t="s">
        <v>844</v>
      </c>
      <c r="W518" s="362"/>
      <c r="X518" s="362" t="s">
        <v>9</v>
      </c>
      <c r="Y518" s="362" t="s">
        <v>46</v>
      </c>
      <c r="Z518" s="362" t="s">
        <v>90</v>
      </c>
      <c r="AA518" s="366" t="s">
        <v>90</v>
      </c>
      <c r="AB518" s="362" t="s">
        <v>90</v>
      </c>
      <c r="AC518" s="362"/>
      <c r="AD518" s="362"/>
      <c r="AE518" s="362"/>
      <c r="AF518" s="362"/>
      <c r="AG518" s="362"/>
      <c r="AH518" s="362"/>
      <c r="AI518" s="362" t="s">
        <v>7035</v>
      </c>
      <c r="AJ518" s="362" t="s">
        <v>19</v>
      </c>
      <c r="AK518" s="362" t="s">
        <v>40</v>
      </c>
      <c r="AL518" s="362" t="s">
        <v>40</v>
      </c>
      <c r="AM518" s="362">
        <v>0</v>
      </c>
      <c r="AN518" s="362"/>
      <c r="AO518" s="362"/>
      <c r="AP518" s="361" t="e">
        <v>#N/A</v>
      </c>
      <c r="AR518">
        <v>1</v>
      </c>
      <c r="AS518" t="s">
        <v>9</v>
      </c>
      <c r="AT518" t="s">
        <v>9</v>
      </c>
    </row>
    <row r="519" spans="2:46" ht="15" customHeight="1" x14ac:dyDescent="0.35">
      <c r="B519" s="362">
        <v>988</v>
      </c>
      <c r="C519" s="362" t="s">
        <v>2743</v>
      </c>
      <c r="D519" s="362" t="s">
        <v>2</v>
      </c>
      <c r="E519" s="368">
        <v>45218</v>
      </c>
      <c r="F519" s="368"/>
      <c r="G519" s="368"/>
      <c r="H519" s="368"/>
      <c r="I519" s="362" t="s">
        <v>57</v>
      </c>
      <c r="J519" s="362" t="s">
        <v>1580</v>
      </c>
      <c r="K519" s="361" t="s">
        <v>2744</v>
      </c>
      <c r="L519" s="362"/>
      <c r="M519" s="362" t="s">
        <v>186</v>
      </c>
      <c r="N519" s="362" t="s">
        <v>9</v>
      </c>
      <c r="O519" s="362"/>
      <c r="P519" s="362" t="s">
        <v>90</v>
      </c>
      <c r="Q519" s="362" t="s">
        <v>90</v>
      </c>
      <c r="R519" s="362"/>
      <c r="S519" s="361" t="s">
        <v>90</v>
      </c>
      <c r="T519" s="362"/>
      <c r="U519" s="362"/>
      <c r="V519" s="362" t="s">
        <v>176</v>
      </c>
      <c r="W519" s="362"/>
      <c r="X519" s="362" t="s">
        <v>9</v>
      </c>
      <c r="Y519" s="362" t="s">
        <v>9</v>
      </c>
      <c r="Z519" s="362" t="s">
        <v>90</v>
      </c>
      <c r="AA519" s="366" t="s">
        <v>90</v>
      </c>
      <c r="AB519" s="362" t="s">
        <v>90</v>
      </c>
      <c r="AC519" s="362"/>
      <c r="AD519" s="362"/>
      <c r="AE519" s="362"/>
      <c r="AF519" s="362"/>
      <c r="AG519" s="362"/>
      <c r="AH519" s="362"/>
      <c r="AI519" s="362" t="s">
        <v>7030</v>
      </c>
      <c r="AJ519" s="362" t="s">
        <v>14</v>
      </c>
      <c r="AK519" s="362" t="s">
        <v>40</v>
      </c>
      <c r="AL519" s="362"/>
      <c r="AM519" s="362"/>
      <c r="AN519" s="362"/>
      <c r="AO519" s="362"/>
      <c r="AP519" s="361" t="e">
        <v>#VALUE!</v>
      </c>
      <c r="AR519">
        <v>1</v>
      </c>
      <c r="AS519" t="s">
        <v>9</v>
      </c>
      <c r="AT519" t="s">
        <v>9</v>
      </c>
    </row>
    <row r="520" spans="2:46" ht="15" customHeight="1" x14ac:dyDescent="0.35">
      <c r="B520" s="362">
        <v>989</v>
      </c>
      <c r="C520" s="362" t="s">
        <v>2745</v>
      </c>
      <c r="D520" s="362" t="s">
        <v>2</v>
      </c>
      <c r="E520" s="368">
        <v>45218</v>
      </c>
      <c r="F520" s="368"/>
      <c r="G520" s="368"/>
      <c r="H520" s="368"/>
      <c r="I520" s="362" t="s">
        <v>57</v>
      </c>
      <c r="J520" s="362" t="s">
        <v>1580</v>
      </c>
      <c r="K520" s="361" t="s">
        <v>2746</v>
      </c>
      <c r="L520" s="362"/>
      <c r="M520" s="362" t="s">
        <v>186</v>
      </c>
      <c r="N520" s="362" t="s">
        <v>9</v>
      </c>
      <c r="O520" s="362"/>
      <c r="P520" s="362" t="s">
        <v>90</v>
      </c>
      <c r="Q520" s="362" t="s">
        <v>90</v>
      </c>
      <c r="R520" s="362"/>
      <c r="S520" s="361" t="s">
        <v>90</v>
      </c>
      <c r="T520" s="362"/>
      <c r="U520" s="362"/>
      <c r="V520" s="362" t="s">
        <v>176</v>
      </c>
      <c r="W520" s="362"/>
      <c r="X520" s="362" t="s">
        <v>9</v>
      </c>
      <c r="Y520" s="362" t="s">
        <v>9</v>
      </c>
      <c r="Z520" s="362" t="s">
        <v>90</v>
      </c>
      <c r="AA520" s="366" t="s">
        <v>90</v>
      </c>
      <c r="AB520" s="362" t="s">
        <v>90</v>
      </c>
      <c r="AC520" s="362"/>
      <c r="AD520" s="362"/>
      <c r="AE520" s="362"/>
      <c r="AF520" s="362"/>
      <c r="AG520" s="362"/>
      <c r="AH520" s="362"/>
      <c r="AI520" s="362" t="s">
        <v>7030</v>
      </c>
      <c r="AJ520" s="362" t="s">
        <v>14</v>
      </c>
      <c r="AK520" s="362" t="s">
        <v>40</v>
      </c>
      <c r="AL520" s="362"/>
      <c r="AM520" s="362"/>
      <c r="AN520" s="362"/>
      <c r="AO520" s="362"/>
      <c r="AP520" s="361" t="e">
        <v>#N/A</v>
      </c>
      <c r="AR520">
        <v>1</v>
      </c>
      <c r="AS520" t="s">
        <v>9</v>
      </c>
      <c r="AT520" t="s">
        <v>9</v>
      </c>
    </row>
    <row r="521" spans="2:46" ht="15" customHeight="1" x14ac:dyDescent="0.35">
      <c r="B521" s="362">
        <v>990</v>
      </c>
      <c r="C521" s="362" t="s">
        <v>2747</v>
      </c>
      <c r="D521" s="362" t="s">
        <v>2</v>
      </c>
      <c r="E521" s="368">
        <v>45218</v>
      </c>
      <c r="F521" s="368"/>
      <c r="G521" s="362" t="s">
        <v>63</v>
      </c>
      <c r="H521" s="362" t="s">
        <v>63</v>
      </c>
      <c r="I521" s="362" t="s">
        <v>63</v>
      </c>
      <c r="J521" s="362" t="s">
        <v>1542</v>
      </c>
      <c r="K521" s="361" t="s">
        <v>2748</v>
      </c>
      <c r="L521" s="361"/>
      <c r="M521" s="362" t="s">
        <v>186</v>
      </c>
      <c r="N521" s="362" t="s">
        <v>9</v>
      </c>
      <c r="O521" s="362"/>
      <c r="P521" s="362" t="s">
        <v>90</v>
      </c>
      <c r="Q521" s="362" t="s">
        <v>90</v>
      </c>
      <c r="R521" s="362"/>
      <c r="S521" s="361" t="s">
        <v>2749</v>
      </c>
      <c r="T521" s="362"/>
      <c r="U521" s="362"/>
      <c r="V521" s="362" t="s">
        <v>844</v>
      </c>
      <c r="W521" s="362"/>
      <c r="X521" s="362"/>
      <c r="Y521" s="362" t="s">
        <v>48</v>
      </c>
      <c r="Z521" s="362" t="s">
        <v>90</v>
      </c>
      <c r="AA521" s="366" t="s">
        <v>90</v>
      </c>
      <c r="AB521" s="362" t="s">
        <v>90</v>
      </c>
      <c r="AC521" s="362"/>
      <c r="AD521" s="362"/>
      <c r="AE521" s="362"/>
      <c r="AF521" s="362"/>
      <c r="AG521" s="362"/>
      <c r="AH521" s="362"/>
      <c r="AI521" s="362" t="s">
        <v>7035</v>
      </c>
      <c r="AJ521" s="362" t="s">
        <v>19</v>
      </c>
      <c r="AK521" s="362" t="s">
        <v>40</v>
      </c>
      <c r="AL521" s="362" t="s">
        <v>4410</v>
      </c>
      <c r="AM521" s="362" t="s">
        <v>2749</v>
      </c>
      <c r="AN521" s="362"/>
      <c r="AO521" s="362"/>
      <c r="AP521" s="361"/>
      <c r="AR521">
        <v>1</v>
      </c>
      <c r="AS521" t="s">
        <v>5839</v>
      </c>
      <c r="AT521" t="s">
        <v>5839</v>
      </c>
    </row>
    <row r="522" spans="2:46" ht="15" customHeight="1" x14ac:dyDescent="0.35">
      <c r="B522" s="362">
        <v>991</v>
      </c>
      <c r="C522" s="362" t="s">
        <v>2750</v>
      </c>
      <c r="D522" s="362" t="s">
        <v>2</v>
      </c>
      <c r="E522" s="368">
        <v>45218</v>
      </c>
      <c r="F522" s="368"/>
      <c r="G522" s="368"/>
      <c r="H522" s="368"/>
      <c r="I522" s="362" t="s">
        <v>57</v>
      </c>
      <c r="J522" s="362" t="s">
        <v>1183</v>
      </c>
      <c r="K522" s="361" t="s">
        <v>2751</v>
      </c>
      <c r="L522" s="362"/>
      <c r="M522" s="362" t="s">
        <v>186</v>
      </c>
      <c r="N522" s="362" t="s">
        <v>9</v>
      </c>
      <c r="O522" s="362"/>
      <c r="P522" s="362" t="s">
        <v>90</v>
      </c>
      <c r="Q522" s="362" t="s">
        <v>90</v>
      </c>
      <c r="R522" s="362"/>
      <c r="S522" s="361" t="s">
        <v>90</v>
      </c>
      <c r="T522" s="362"/>
      <c r="U522" s="362"/>
      <c r="V522" s="362" t="s">
        <v>176</v>
      </c>
      <c r="W522" s="362"/>
      <c r="X522" s="362" t="s">
        <v>9</v>
      </c>
      <c r="Y522" s="362" t="s">
        <v>9</v>
      </c>
      <c r="Z522" s="362" t="s">
        <v>90</v>
      </c>
      <c r="AA522" s="366" t="s">
        <v>90</v>
      </c>
      <c r="AB522" s="362" t="s">
        <v>90</v>
      </c>
      <c r="AC522" s="362"/>
      <c r="AD522" s="362"/>
      <c r="AE522" s="362"/>
      <c r="AF522" s="362"/>
      <c r="AG522" s="362"/>
      <c r="AH522" s="362"/>
      <c r="AI522" s="362" t="s">
        <v>7030</v>
      </c>
      <c r="AJ522" s="362" t="s">
        <v>14</v>
      </c>
      <c r="AK522" s="362" t="s">
        <v>40</v>
      </c>
      <c r="AL522" s="362"/>
      <c r="AM522" s="362"/>
      <c r="AN522" s="362"/>
      <c r="AO522" s="362"/>
      <c r="AP522" s="361" t="e">
        <v>#N/A</v>
      </c>
      <c r="AR522">
        <v>1</v>
      </c>
      <c r="AS522" t="s">
        <v>9</v>
      </c>
      <c r="AT522" t="s">
        <v>9</v>
      </c>
    </row>
    <row r="523" spans="2:46" ht="15" customHeight="1" x14ac:dyDescent="0.35">
      <c r="B523" s="362">
        <v>992</v>
      </c>
      <c r="C523" s="362" t="s">
        <v>2752</v>
      </c>
      <c r="D523" s="362" t="s">
        <v>2</v>
      </c>
      <c r="E523" s="368">
        <v>45218</v>
      </c>
      <c r="F523" s="368"/>
      <c r="G523" s="368"/>
      <c r="H523" s="368"/>
      <c r="I523" s="362" t="s">
        <v>57</v>
      </c>
      <c r="J523" s="362" t="s">
        <v>1191</v>
      </c>
      <c r="K523" s="361" t="s">
        <v>2753</v>
      </c>
      <c r="L523" s="362"/>
      <c r="M523" s="362" t="s">
        <v>186</v>
      </c>
      <c r="N523" s="362" t="s">
        <v>9</v>
      </c>
      <c r="O523" s="362"/>
      <c r="P523" s="362" t="s">
        <v>90</v>
      </c>
      <c r="Q523" s="362" t="s">
        <v>90</v>
      </c>
      <c r="R523" s="362"/>
      <c r="S523" s="361" t="s">
        <v>90</v>
      </c>
      <c r="T523" s="362"/>
      <c r="U523" s="362"/>
      <c r="V523" s="362" t="s">
        <v>176</v>
      </c>
      <c r="W523" s="362"/>
      <c r="X523" s="362" t="s">
        <v>9</v>
      </c>
      <c r="Y523" s="362" t="s">
        <v>9</v>
      </c>
      <c r="Z523" s="362" t="s">
        <v>90</v>
      </c>
      <c r="AA523" s="366" t="s">
        <v>90</v>
      </c>
      <c r="AB523" s="362" t="s">
        <v>90</v>
      </c>
      <c r="AC523" s="362"/>
      <c r="AD523" s="362"/>
      <c r="AE523" s="362"/>
      <c r="AF523" s="362"/>
      <c r="AG523" s="362"/>
      <c r="AH523" s="362"/>
      <c r="AI523" s="362" t="s">
        <v>7030</v>
      </c>
      <c r="AJ523" s="362" t="s">
        <v>14</v>
      </c>
      <c r="AK523" s="362" t="s">
        <v>40</v>
      </c>
      <c r="AL523" s="362"/>
      <c r="AM523" s="362"/>
      <c r="AN523" s="362"/>
      <c r="AO523" s="362"/>
      <c r="AP523" s="361" t="e">
        <v>#N/A</v>
      </c>
      <c r="AR523">
        <v>1</v>
      </c>
      <c r="AS523" t="s">
        <v>9</v>
      </c>
      <c r="AT523" t="s">
        <v>9</v>
      </c>
    </row>
    <row r="524" spans="2:46" ht="15" customHeight="1" x14ac:dyDescent="0.35">
      <c r="B524" s="362">
        <v>993</v>
      </c>
      <c r="C524" s="362" t="s">
        <v>2754</v>
      </c>
      <c r="D524" s="362" t="s">
        <v>2</v>
      </c>
      <c r="E524" s="368">
        <v>45218</v>
      </c>
      <c r="F524" s="368"/>
      <c r="G524" s="368"/>
      <c r="H524" s="368"/>
      <c r="I524" s="362" t="s">
        <v>57</v>
      </c>
      <c r="J524" s="362" t="s">
        <v>1217</v>
      </c>
      <c r="K524" s="361" t="s">
        <v>2755</v>
      </c>
      <c r="L524" s="362"/>
      <c r="M524" s="362" t="s">
        <v>186</v>
      </c>
      <c r="N524" s="362" t="s">
        <v>9</v>
      </c>
      <c r="O524" s="362"/>
      <c r="P524" s="362" t="s">
        <v>90</v>
      </c>
      <c r="Q524" s="362" t="s">
        <v>90</v>
      </c>
      <c r="R524" s="362"/>
      <c r="S524" s="361" t="s">
        <v>90</v>
      </c>
      <c r="T524" s="362"/>
      <c r="U524" s="362"/>
      <c r="V524" s="362" t="s">
        <v>176</v>
      </c>
      <c r="W524" s="362"/>
      <c r="X524" s="362" t="s">
        <v>9</v>
      </c>
      <c r="Y524" s="362" t="s">
        <v>9</v>
      </c>
      <c r="Z524" s="362" t="s">
        <v>90</v>
      </c>
      <c r="AA524" s="366" t="s">
        <v>90</v>
      </c>
      <c r="AB524" s="362" t="s">
        <v>90</v>
      </c>
      <c r="AC524" s="362"/>
      <c r="AD524" s="362"/>
      <c r="AE524" s="362"/>
      <c r="AF524" s="362"/>
      <c r="AG524" s="362"/>
      <c r="AH524" s="362"/>
      <c r="AI524" s="362" t="s">
        <v>7030</v>
      </c>
      <c r="AJ524" s="362" t="s">
        <v>14</v>
      </c>
      <c r="AK524" s="362" t="s">
        <v>40</v>
      </c>
      <c r="AL524" s="362"/>
      <c r="AM524" s="362"/>
      <c r="AN524" s="362"/>
      <c r="AO524" s="362"/>
      <c r="AP524" s="361" t="e">
        <v>#N/A</v>
      </c>
      <c r="AR524">
        <v>1</v>
      </c>
      <c r="AS524" t="s">
        <v>9</v>
      </c>
      <c r="AT524" t="s">
        <v>9</v>
      </c>
    </row>
    <row r="525" spans="2:46" ht="15" customHeight="1" x14ac:dyDescent="0.35">
      <c r="B525" s="362">
        <v>994</v>
      </c>
      <c r="C525" s="362" t="s">
        <v>2756</v>
      </c>
      <c r="D525" s="362" t="s">
        <v>2</v>
      </c>
      <c r="E525" s="368">
        <v>45218</v>
      </c>
      <c r="F525" s="368"/>
      <c r="G525" s="368"/>
      <c r="H525" s="368"/>
      <c r="I525" s="362" t="s">
        <v>57</v>
      </c>
      <c r="J525" s="362" t="s">
        <v>2707</v>
      </c>
      <c r="K525" s="361" t="s">
        <v>2757</v>
      </c>
      <c r="L525" s="362"/>
      <c r="M525" s="362" t="s">
        <v>186</v>
      </c>
      <c r="N525" s="362" t="s">
        <v>9</v>
      </c>
      <c r="O525" s="362"/>
      <c r="P525" s="362" t="s">
        <v>90</v>
      </c>
      <c r="Q525" s="362" t="s">
        <v>90</v>
      </c>
      <c r="R525" s="362"/>
      <c r="S525" s="361" t="s">
        <v>2758</v>
      </c>
      <c r="T525" s="362"/>
      <c r="U525" s="362"/>
      <c r="V525" s="362" t="s">
        <v>176</v>
      </c>
      <c r="W525" s="362"/>
      <c r="X525" s="362" t="s">
        <v>9</v>
      </c>
      <c r="Y525" s="362" t="s">
        <v>9</v>
      </c>
      <c r="Z525" s="362" t="s">
        <v>90</v>
      </c>
      <c r="AA525" s="366" t="s">
        <v>90</v>
      </c>
      <c r="AB525" s="362" t="s">
        <v>90</v>
      </c>
      <c r="AC525" s="362"/>
      <c r="AD525" s="362"/>
      <c r="AE525" s="362"/>
      <c r="AF525" s="362"/>
      <c r="AG525" s="362"/>
      <c r="AH525" s="362"/>
      <c r="AI525" s="362" t="s">
        <v>7030</v>
      </c>
      <c r="AJ525" s="362" t="s">
        <v>14</v>
      </c>
      <c r="AK525" s="362" t="s">
        <v>40</v>
      </c>
      <c r="AL525" s="362"/>
      <c r="AM525" s="362"/>
      <c r="AN525" s="362"/>
      <c r="AO525" s="362"/>
      <c r="AP525" s="361" t="e">
        <v>#N/A</v>
      </c>
      <c r="AR525">
        <v>1</v>
      </c>
      <c r="AS525" t="s">
        <v>9</v>
      </c>
      <c r="AT525" t="s">
        <v>9</v>
      </c>
    </row>
    <row r="526" spans="2:46" ht="15" customHeight="1" x14ac:dyDescent="0.35">
      <c r="B526" s="362">
        <v>995</v>
      </c>
      <c r="C526" s="362" t="s">
        <v>2759</v>
      </c>
      <c r="D526" s="362" t="s">
        <v>2</v>
      </c>
      <c r="E526" s="368">
        <v>45218</v>
      </c>
      <c r="F526" s="368"/>
      <c r="G526" s="368"/>
      <c r="H526" s="368"/>
      <c r="I526" s="362" t="s">
        <v>62</v>
      </c>
      <c r="J526" s="362" t="s">
        <v>400</v>
      </c>
      <c r="K526" s="361" t="s">
        <v>2760</v>
      </c>
      <c r="L526" s="362"/>
      <c r="M526" s="362" t="s">
        <v>1689</v>
      </c>
      <c r="N526" s="362" t="s">
        <v>9</v>
      </c>
      <c r="O526" s="362"/>
      <c r="P526" s="362" t="s">
        <v>90</v>
      </c>
      <c r="Q526" s="362" t="s">
        <v>90</v>
      </c>
      <c r="R526" s="362"/>
      <c r="S526" s="361" t="s">
        <v>90</v>
      </c>
      <c r="T526" s="362"/>
      <c r="U526" s="362"/>
      <c r="V526" s="362" t="s">
        <v>824</v>
      </c>
      <c r="W526" s="362"/>
      <c r="X526" s="362" t="s">
        <v>9</v>
      </c>
      <c r="Y526" s="362" t="s">
        <v>9</v>
      </c>
      <c r="Z526" s="362" t="s">
        <v>90</v>
      </c>
      <c r="AA526" s="366" t="s">
        <v>90</v>
      </c>
      <c r="AB526" s="362" t="s">
        <v>90</v>
      </c>
      <c r="AC526" s="362"/>
      <c r="AD526" s="362"/>
      <c r="AE526" s="362"/>
      <c r="AF526" s="362"/>
      <c r="AG526" s="362"/>
      <c r="AH526" s="362"/>
      <c r="AI526" s="362" t="s">
        <v>7033</v>
      </c>
      <c r="AJ526" s="362" t="s">
        <v>19</v>
      </c>
      <c r="AK526" s="362" t="s">
        <v>40</v>
      </c>
      <c r="AL526" s="362"/>
      <c r="AM526" s="362"/>
      <c r="AN526" s="362"/>
      <c r="AO526" s="362"/>
      <c r="AP526" s="361" t="e">
        <v>#N/A</v>
      </c>
      <c r="AR526">
        <v>1</v>
      </c>
      <c r="AS526" t="s">
        <v>9</v>
      </c>
      <c r="AT526" t="s">
        <v>9</v>
      </c>
    </row>
    <row r="527" spans="2:46" ht="15" customHeight="1" x14ac:dyDescent="0.35">
      <c r="B527" s="362">
        <v>996</v>
      </c>
      <c r="C527" s="362" t="s">
        <v>2761</v>
      </c>
      <c r="D527" s="362" t="s">
        <v>2</v>
      </c>
      <c r="E527" s="368">
        <v>45084</v>
      </c>
      <c r="F527" s="368"/>
      <c r="G527" s="368"/>
      <c r="H527" s="368"/>
      <c r="I527" s="362" t="s">
        <v>61</v>
      </c>
      <c r="J527" s="362" t="s">
        <v>1546</v>
      </c>
      <c r="K527" s="361" t="s">
        <v>2762</v>
      </c>
      <c r="L527" s="361"/>
      <c r="M527" s="362" t="s">
        <v>1689</v>
      </c>
      <c r="N527" s="362" t="s">
        <v>9</v>
      </c>
      <c r="O527" s="362"/>
      <c r="P527" s="362" t="s">
        <v>2273</v>
      </c>
      <c r="Q527" s="362" t="s">
        <v>90</v>
      </c>
      <c r="R527" s="362"/>
      <c r="S527" s="361"/>
      <c r="T527" s="362"/>
      <c r="U527" s="362"/>
      <c r="V527" s="362" t="s">
        <v>120</v>
      </c>
      <c r="W527" s="362"/>
      <c r="X527" s="362"/>
      <c r="Y527" s="362" t="s">
        <v>48</v>
      </c>
      <c r="Z527" s="362" t="s">
        <v>90</v>
      </c>
      <c r="AA527" s="366" t="s">
        <v>90</v>
      </c>
      <c r="AB527" s="362" t="s">
        <v>90</v>
      </c>
      <c r="AC527" s="362"/>
      <c r="AD527" s="362"/>
      <c r="AE527" s="362"/>
      <c r="AF527" s="362"/>
      <c r="AG527" s="362"/>
      <c r="AH527" s="362"/>
      <c r="AI527" s="362" t="s">
        <v>7026</v>
      </c>
      <c r="AJ527" s="362" t="s">
        <v>19</v>
      </c>
      <c r="AK527" s="362" t="s">
        <v>40</v>
      </c>
      <c r="AL527" s="362"/>
      <c r="AM527" s="362"/>
      <c r="AN527" s="362"/>
      <c r="AO527" s="362"/>
      <c r="AP527" s="361"/>
      <c r="AR527">
        <v>1</v>
      </c>
      <c r="AS527" t="s">
        <v>5839</v>
      </c>
      <c r="AT527" t="s">
        <v>5839</v>
      </c>
    </row>
    <row r="528" spans="2:46" ht="15" customHeight="1" x14ac:dyDescent="0.35">
      <c r="B528" s="362">
        <v>997</v>
      </c>
      <c r="C528" s="362" t="s">
        <v>2763</v>
      </c>
      <c r="D528" s="362" t="s">
        <v>2</v>
      </c>
      <c r="E528" s="368">
        <v>45218</v>
      </c>
      <c r="F528" s="368"/>
      <c r="G528" s="368"/>
      <c r="H528" s="368"/>
      <c r="I528" s="362" t="s">
        <v>77</v>
      </c>
      <c r="J528" s="362" t="s">
        <v>2764</v>
      </c>
      <c r="K528" s="361" t="s">
        <v>2765</v>
      </c>
      <c r="L528" s="362"/>
      <c r="M528" s="362" t="s">
        <v>186</v>
      </c>
      <c r="N528" s="362" t="s">
        <v>1548</v>
      </c>
      <c r="O528" s="362"/>
      <c r="P528" s="362" t="s">
        <v>90</v>
      </c>
      <c r="Q528" s="362" t="s">
        <v>90</v>
      </c>
      <c r="R528" s="362" t="s">
        <v>46</v>
      </c>
      <c r="S528" s="361" t="s">
        <v>2405</v>
      </c>
      <c r="T528" s="362" t="s">
        <v>113</v>
      </c>
      <c r="U528" s="362" t="s">
        <v>1587</v>
      </c>
      <c r="V528" s="362" t="s">
        <v>133</v>
      </c>
      <c r="W528" s="362"/>
      <c r="X528" s="362" t="s">
        <v>9</v>
      </c>
      <c r="Y528" s="362" t="s">
        <v>46</v>
      </c>
      <c r="Z528" s="362" t="s">
        <v>90</v>
      </c>
      <c r="AA528" s="366" t="s">
        <v>90</v>
      </c>
      <c r="AB528" s="362" t="s">
        <v>90</v>
      </c>
      <c r="AC528" s="362"/>
      <c r="AD528" s="362"/>
      <c r="AE528" s="362"/>
      <c r="AF528" s="362"/>
      <c r="AG528" s="362"/>
      <c r="AH528" s="362"/>
      <c r="AI528" s="362" t="s">
        <v>7027</v>
      </c>
      <c r="AJ528" s="362" t="s">
        <v>21</v>
      </c>
      <c r="AK528" s="362" t="s">
        <v>40</v>
      </c>
      <c r="AL528" s="362"/>
      <c r="AM528" s="362"/>
      <c r="AN528" s="362"/>
      <c r="AO528" s="362"/>
      <c r="AP528" s="361"/>
      <c r="AR528">
        <v>1</v>
      </c>
      <c r="AS528" t="s">
        <v>9</v>
      </c>
      <c r="AT528" t="s">
        <v>9</v>
      </c>
    </row>
    <row r="529" spans="2:46" ht="15" customHeight="1" x14ac:dyDescent="0.35">
      <c r="B529" s="362">
        <v>998</v>
      </c>
      <c r="C529" s="362" t="s">
        <v>2766</v>
      </c>
      <c r="D529" s="362" t="s">
        <v>2</v>
      </c>
      <c r="E529" s="368">
        <v>45218</v>
      </c>
      <c r="F529" s="368"/>
      <c r="G529" s="368"/>
      <c r="H529" s="368"/>
      <c r="I529" s="362" t="s">
        <v>65</v>
      </c>
      <c r="J529" s="362" t="s">
        <v>2715</v>
      </c>
      <c r="K529" s="361" t="s">
        <v>2767</v>
      </c>
      <c r="L529" s="362"/>
      <c r="M529" s="362" t="s">
        <v>186</v>
      </c>
      <c r="N529" s="362" t="s">
        <v>9</v>
      </c>
      <c r="O529" s="362"/>
      <c r="P529" s="362" t="s">
        <v>90</v>
      </c>
      <c r="Q529" s="362" t="s">
        <v>90</v>
      </c>
      <c r="R529" s="362"/>
      <c r="S529" s="361" t="s">
        <v>90</v>
      </c>
      <c r="T529" s="362"/>
      <c r="U529" s="362"/>
      <c r="V529" s="362" t="s">
        <v>202</v>
      </c>
      <c r="W529" s="362"/>
      <c r="X529" s="362" t="s">
        <v>9</v>
      </c>
      <c r="Y529" s="362" t="s">
        <v>9</v>
      </c>
      <c r="Z529" s="362" t="s">
        <v>90</v>
      </c>
      <c r="AA529" s="366" t="s">
        <v>90</v>
      </c>
      <c r="AB529" s="362" t="s">
        <v>90</v>
      </c>
      <c r="AC529" s="362"/>
      <c r="AD529" s="362"/>
      <c r="AE529" s="362"/>
      <c r="AF529" s="362"/>
      <c r="AG529" s="362"/>
      <c r="AH529" s="362"/>
      <c r="AI529" s="362" t="s">
        <v>7032</v>
      </c>
      <c r="AJ529" s="362" t="s">
        <v>19</v>
      </c>
      <c r="AK529" s="362" t="s">
        <v>40</v>
      </c>
      <c r="AL529" s="362"/>
      <c r="AM529" s="362"/>
      <c r="AN529" s="362"/>
      <c r="AO529" s="362"/>
      <c r="AP529" s="361" t="e">
        <v>#N/A</v>
      </c>
      <c r="AR529">
        <v>1</v>
      </c>
      <c r="AS529" t="s">
        <v>9</v>
      </c>
      <c r="AT529" t="s">
        <v>9</v>
      </c>
    </row>
    <row r="530" spans="2:46" ht="15" customHeight="1" x14ac:dyDescent="0.35">
      <c r="B530" s="362">
        <v>999</v>
      </c>
      <c r="C530" s="362" t="s">
        <v>2768</v>
      </c>
      <c r="D530" s="362" t="s">
        <v>2</v>
      </c>
      <c r="E530" s="368">
        <v>45218</v>
      </c>
      <c r="F530" s="368"/>
      <c r="G530" s="368"/>
      <c r="H530" s="368"/>
      <c r="I530" s="362" t="s">
        <v>30</v>
      </c>
      <c r="J530" s="362" t="s">
        <v>2769</v>
      </c>
      <c r="K530" s="361" t="s">
        <v>2770</v>
      </c>
      <c r="L530" s="361"/>
      <c r="M530" s="362" t="s">
        <v>1689</v>
      </c>
      <c r="N530" s="362" t="s">
        <v>8</v>
      </c>
      <c r="O530" s="362"/>
      <c r="P530" s="362" t="s">
        <v>90</v>
      </c>
      <c r="Q530" s="362" t="s">
        <v>90</v>
      </c>
      <c r="R530" s="362"/>
      <c r="S530" s="361" t="s">
        <v>2771</v>
      </c>
      <c r="T530" s="361"/>
      <c r="U530" s="361"/>
      <c r="V530" s="362" t="s">
        <v>125</v>
      </c>
      <c r="W530" s="362"/>
      <c r="X530" s="362"/>
      <c r="Y530" s="362" t="s">
        <v>45</v>
      </c>
      <c r="Z530" s="377" t="s">
        <v>181</v>
      </c>
      <c r="AA530" s="366" t="s">
        <v>90</v>
      </c>
      <c r="AB530" s="362" t="s">
        <v>439</v>
      </c>
      <c r="AC530" s="362"/>
      <c r="AD530" s="362"/>
      <c r="AE530" s="362"/>
      <c r="AF530" s="362"/>
      <c r="AG530" s="362"/>
      <c r="AH530" s="362"/>
      <c r="AI530" s="362" t="s">
        <v>7038</v>
      </c>
      <c r="AJ530" s="362" t="s">
        <v>30</v>
      </c>
      <c r="AK530" s="362" t="s">
        <v>39</v>
      </c>
      <c r="AL530" s="362"/>
      <c r="AM530" s="362"/>
      <c r="AN530" s="362"/>
      <c r="AO530" s="368" t="s">
        <v>90</v>
      </c>
      <c r="AP530" s="389" t="s">
        <v>439</v>
      </c>
      <c r="AR530">
        <v>1</v>
      </c>
      <c r="AS530" t="s">
        <v>539</v>
      </c>
      <c r="AT530" t="s">
        <v>5841</v>
      </c>
    </row>
    <row r="531" spans="2:46" ht="15" customHeight="1" x14ac:dyDescent="0.35">
      <c r="B531" s="362">
        <v>1000</v>
      </c>
      <c r="C531" s="362" t="s">
        <v>2772</v>
      </c>
      <c r="D531" s="362" t="s">
        <v>2</v>
      </c>
      <c r="E531" s="368">
        <v>45218</v>
      </c>
      <c r="F531" s="368"/>
      <c r="G531" s="368"/>
      <c r="H531" s="368"/>
      <c r="I531" s="362" t="s">
        <v>24</v>
      </c>
      <c r="J531" s="362" t="s">
        <v>489</v>
      </c>
      <c r="K531" s="361" t="s">
        <v>2773</v>
      </c>
      <c r="L531" s="362"/>
      <c r="M531" s="362" t="s">
        <v>186</v>
      </c>
      <c r="N531" s="362" t="s">
        <v>9</v>
      </c>
      <c r="O531" s="362"/>
      <c r="P531" s="362" t="s">
        <v>90</v>
      </c>
      <c r="Q531" s="362" t="s">
        <v>90</v>
      </c>
      <c r="R531" s="362"/>
      <c r="S531" s="361" t="s">
        <v>2774</v>
      </c>
      <c r="T531" s="362"/>
      <c r="U531" s="362"/>
      <c r="V531" s="362" t="s">
        <v>115</v>
      </c>
      <c r="W531" s="362"/>
      <c r="X531" s="362" t="s">
        <v>9</v>
      </c>
      <c r="Y531" s="362" t="s">
        <v>101</v>
      </c>
      <c r="Z531" s="362" t="s">
        <v>90</v>
      </c>
      <c r="AA531" s="366" t="s">
        <v>90</v>
      </c>
      <c r="AB531" s="362" t="s">
        <v>90</v>
      </c>
      <c r="AC531" s="362"/>
      <c r="AD531" s="362"/>
      <c r="AE531" s="362"/>
      <c r="AF531" s="362"/>
      <c r="AG531" s="362"/>
      <c r="AH531" s="362"/>
      <c r="AI531" s="362" t="s">
        <v>7042</v>
      </c>
      <c r="AJ531" s="362" t="s">
        <v>24</v>
      </c>
      <c r="AK531" s="362" t="e">
        <v>#N/A</v>
      </c>
      <c r="AL531" s="362"/>
      <c r="AM531" s="362"/>
      <c r="AN531" s="362" t="s">
        <v>101</v>
      </c>
      <c r="AO531" s="362"/>
      <c r="AP531" s="361"/>
      <c r="AR531">
        <v>1</v>
      </c>
      <c r="AS531" t="s">
        <v>9</v>
      </c>
      <c r="AT531" t="s">
        <v>9</v>
      </c>
    </row>
    <row r="532" spans="2:46" ht="15" customHeight="1" x14ac:dyDescent="0.35">
      <c r="B532" s="362">
        <v>1001</v>
      </c>
      <c r="C532" s="362" t="s">
        <v>2775</v>
      </c>
      <c r="D532" s="362" t="s">
        <v>2</v>
      </c>
      <c r="E532" s="368">
        <v>45218</v>
      </c>
      <c r="F532" s="368"/>
      <c r="G532" s="368"/>
      <c r="H532" s="368"/>
      <c r="I532" s="362" t="s">
        <v>24</v>
      </c>
      <c r="J532" s="362" t="s">
        <v>489</v>
      </c>
      <c r="K532" s="361" t="s">
        <v>2776</v>
      </c>
      <c r="L532" s="362"/>
      <c r="M532" s="362" t="s">
        <v>186</v>
      </c>
      <c r="N532" s="362" t="s">
        <v>9</v>
      </c>
      <c r="O532" s="362"/>
      <c r="P532" s="362" t="s">
        <v>90</v>
      </c>
      <c r="Q532" s="362" t="s">
        <v>90</v>
      </c>
      <c r="R532" s="362"/>
      <c r="S532" s="361" t="s">
        <v>2777</v>
      </c>
      <c r="T532" s="362"/>
      <c r="U532" s="362"/>
      <c r="V532" s="362" t="s">
        <v>115</v>
      </c>
      <c r="W532" s="362"/>
      <c r="X532" s="362" t="s">
        <v>9</v>
      </c>
      <c r="Y532" s="362" t="s">
        <v>101</v>
      </c>
      <c r="Z532" s="362" t="s">
        <v>90</v>
      </c>
      <c r="AA532" s="366" t="s">
        <v>90</v>
      </c>
      <c r="AB532" s="362" t="s">
        <v>90</v>
      </c>
      <c r="AC532" s="362"/>
      <c r="AD532" s="362"/>
      <c r="AE532" s="362"/>
      <c r="AF532" s="362"/>
      <c r="AG532" s="362"/>
      <c r="AH532" s="362"/>
      <c r="AI532" s="362" t="s">
        <v>7042</v>
      </c>
      <c r="AJ532" s="362" t="s">
        <v>24</v>
      </c>
      <c r="AK532" s="362" t="e">
        <v>#N/A</v>
      </c>
      <c r="AL532" s="362"/>
      <c r="AM532" s="362"/>
      <c r="AN532" s="362" t="s">
        <v>101</v>
      </c>
      <c r="AO532" s="362"/>
      <c r="AP532" s="361"/>
      <c r="AR532">
        <v>1</v>
      </c>
      <c r="AS532" t="s">
        <v>9</v>
      </c>
      <c r="AT532" t="s">
        <v>9</v>
      </c>
    </row>
    <row r="533" spans="2:46" ht="15" customHeight="1" x14ac:dyDescent="0.35">
      <c r="B533" s="362">
        <v>1002</v>
      </c>
      <c r="C533" s="362" t="s">
        <v>2778</v>
      </c>
      <c r="D533" s="362" t="s">
        <v>2</v>
      </c>
      <c r="E533" s="368">
        <v>45218</v>
      </c>
      <c r="F533" s="368"/>
      <c r="G533" s="362" t="s">
        <v>63</v>
      </c>
      <c r="H533" s="362" t="s">
        <v>63</v>
      </c>
      <c r="I533" s="362" t="s">
        <v>63</v>
      </c>
      <c r="J533" s="362" t="s">
        <v>184</v>
      </c>
      <c r="K533" s="361" t="s">
        <v>2779</v>
      </c>
      <c r="L533" s="361"/>
      <c r="M533" s="362" t="s">
        <v>186</v>
      </c>
      <c r="N533" s="362" t="s">
        <v>9</v>
      </c>
      <c r="O533" s="362"/>
      <c r="P533" s="362" t="s">
        <v>90</v>
      </c>
      <c r="Q533" s="362" t="s">
        <v>90</v>
      </c>
      <c r="R533" s="362"/>
      <c r="S533" s="361"/>
      <c r="T533" s="362"/>
      <c r="U533" s="362"/>
      <c r="V533" s="362" t="s">
        <v>844</v>
      </c>
      <c r="W533" s="362"/>
      <c r="X533" s="362"/>
      <c r="Y533" s="362" t="s">
        <v>48</v>
      </c>
      <c r="Z533" s="362" t="s">
        <v>90</v>
      </c>
      <c r="AA533" s="366" t="s">
        <v>90</v>
      </c>
      <c r="AB533" s="362" t="s">
        <v>90</v>
      </c>
      <c r="AC533" s="362"/>
      <c r="AD533" s="362"/>
      <c r="AE533" s="362"/>
      <c r="AF533" s="362"/>
      <c r="AG533" s="362"/>
      <c r="AH533" s="362"/>
      <c r="AI533" s="362" t="s">
        <v>7035</v>
      </c>
      <c r="AJ533" s="362" t="s">
        <v>19</v>
      </c>
      <c r="AK533" s="362" t="s">
        <v>40</v>
      </c>
      <c r="AL533" s="362" t="s">
        <v>48</v>
      </c>
      <c r="AM533" s="362">
        <v>0</v>
      </c>
      <c r="AN533" s="362"/>
      <c r="AO533" s="362"/>
      <c r="AP533" s="361"/>
      <c r="AR533">
        <v>1</v>
      </c>
      <c r="AS533" t="s">
        <v>5839</v>
      </c>
      <c r="AT533" t="s">
        <v>5839</v>
      </c>
    </row>
    <row r="534" spans="2:46" ht="15" customHeight="1" x14ac:dyDescent="0.35">
      <c r="B534" s="362">
        <v>1003</v>
      </c>
      <c r="C534" s="362" t="s">
        <v>2780</v>
      </c>
      <c r="D534" s="362" t="s">
        <v>2</v>
      </c>
      <c r="E534" s="368">
        <v>45218</v>
      </c>
      <c r="F534" s="368"/>
      <c r="G534" s="362" t="s">
        <v>63</v>
      </c>
      <c r="H534" s="362" t="s">
        <v>63</v>
      </c>
      <c r="I534" s="362" t="s">
        <v>63</v>
      </c>
      <c r="J534" s="362" t="s">
        <v>2781</v>
      </c>
      <c r="K534" s="361" t="s">
        <v>2782</v>
      </c>
      <c r="L534" s="361"/>
      <c r="M534" s="362" t="s">
        <v>186</v>
      </c>
      <c r="N534" s="362" t="s">
        <v>9</v>
      </c>
      <c r="O534" s="362"/>
      <c r="P534" s="362" t="s">
        <v>90</v>
      </c>
      <c r="Q534" s="362" t="s">
        <v>90</v>
      </c>
      <c r="R534" s="362"/>
      <c r="S534" s="365" t="s">
        <v>2783</v>
      </c>
      <c r="T534" s="362"/>
      <c r="U534" s="362"/>
      <c r="V534" s="362" t="s">
        <v>844</v>
      </c>
      <c r="W534" s="362"/>
      <c r="X534" s="362" t="s">
        <v>9</v>
      </c>
      <c r="Y534" s="362" t="s">
        <v>101</v>
      </c>
      <c r="Z534" s="362" t="s">
        <v>90</v>
      </c>
      <c r="AA534" s="366" t="s">
        <v>90</v>
      </c>
      <c r="AB534" s="362" t="s">
        <v>90</v>
      </c>
      <c r="AC534" s="362"/>
      <c r="AD534" s="362"/>
      <c r="AE534" s="362"/>
      <c r="AF534" s="362"/>
      <c r="AG534" s="362"/>
      <c r="AH534" s="362"/>
      <c r="AI534" s="362" t="s">
        <v>7035</v>
      </c>
      <c r="AJ534" s="362" t="s">
        <v>19</v>
      </c>
      <c r="AK534" s="362" t="s">
        <v>40</v>
      </c>
      <c r="AL534" s="362" t="s">
        <v>7020</v>
      </c>
      <c r="AM534" s="362" t="s">
        <v>2783</v>
      </c>
      <c r="AN534" s="362"/>
      <c r="AO534" s="362"/>
      <c r="AP534" s="361" t="e">
        <v>#N/A</v>
      </c>
      <c r="AR534">
        <v>1</v>
      </c>
      <c r="AS534" t="s">
        <v>9</v>
      </c>
      <c r="AT534" t="s">
        <v>9</v>
      </c>
    </row>
    <row r="535" spans="2:46" ht="15" customHeight="1" x14ac:dyDescent="0.35">
      <c r="B535" s="362">
        <v>1004</v>
      </c>
      <c r="C535" s="362" t="s">
        <v>2784</v>
      </c>
      <c r="D535" s="362" t="s">
        <v>2</v>
      </c>
      <c r="E535" s="368">
        <v>45218</v>
      </c>
      <c r="F535" s="368"/>
      <c r="G535" s="362" t="s">
        <v>63</v>
      </c>
      <c r="H535" s="362" t="s">
        <v>63</v>
      </c>
      <c r="I535" s="362" t="s">
        <v>63</v>
      </c>
      <c r="J535" s="362" t="s">
        <v>1070</v>
      </c>
      <c r="K535" s="361" t="s">
        <v>2785</v>
      </c>
      <c r="L535" s="361"/>
      <c r="M535" s="362" t="s">
        <v>186</v>
      </c>
      <c r="N535" s="362" t="s">
        <v>9</v>
      </c>
      <c r="O535" s="362"/>
      <c r="P535" s="362" t="s">
        <v>90</v>
      </c>
      <c r="Q535" s="362" t="s">
        <v>90</v>
      </c>
      <c r="R535" s="362"/>
      <c r="S535" s="361"/>
      <c r="T535" s="362"/>
      <c r="U535" s="362"/>
      <c r="V535" s="362" t="s">
        <v>844</v>
      </c>
      <c r="W535" s="362"/>
      <c r="X535" s="362"/>
      <c r="Y535" s="362" t="s">
        <v>48</v>
      </c>
      <c r="Z535" s="362" t="s">
        <v>90</v>
      </c>
      <c r="AA535" s="366" t="s">
        <v>90</v>
      </c>
      <c r="AB535" s="362" t="s">
        <v>90</v>
      </c>
      <c r="AC535" s="362"/>
      <c r="AD535" s="362"/>
      <c r="AE535" s="362"/>
      <c r="AF535" s="362"/>
      <c r="AG535" s="362"/>
      <c r="AH535" s="362"/>
      <c r="AI535" s="362" t="s">
        <v>7035</v>
      </c>
      <c r="AJ535" s="362" t="s">
        <v>19</v>
      </c>
      <c r="AK535" s="362" t="s">
        <v>40</v>
      </c>
      <c r="AL535" s="362" t="s">
        <v>48</v>
      </c>
      <c r="AM535" s="362">
        <v>0</v>
      </c>
      <c r="AN535" s="362"/>
      <c r="AO535" s="362"/>
      <c r="AP535" s="361"/>
      <c r="AR535">
        <v>1</v>
      </c>
      <c r="AS535" t="s">
        <v>5839</v>
      </c>
      <c r="AT535" t="s">
        <v>5839</v>
      </c>
    </row>
    <row r="536" spans="2:46" ht="15" customHeight="1" x14ac:dyDescent="0.35">
      <c r="B536" s="362">
        <v>1005</v>
      </c>
      <c r="C536" s="362" t="s">
        <v>2786</v>
      </c>
      <c r="D536" s="362" t="s">
        <v>2</v>
      </c>
      <c r="E536" s="368">
        <v>45218</v>
      </c>
      <c r="F536" s="368"/>
      <c r="G536" s="362" t="s">
        <v>63</v>
      </c>
      <c r="H536" s="362" t="s">
        <v>63</v>
      </c>
      <c r="I536" s="362" t="s">
        <v>63</v>
      </c>
      <c r="J536" s="362" t="s">
        <v>2781</v>
      </c>
      <c r="K536" s="361" t="s">
        <v>2787</v>
      </c>
      <c r="L536" s="361"/>
      <c r="M536" s="362" t="s">
        <v>186</v>
      </c>
      <c r="N536" s="362" t="s">
        <v>9</v>
      </c>
      <c r="O536" s="362"/>
      <c r="P536" s="362" t="s">
        <v>90</v>
      </c>
      <c r="Q536" s="362" t="s">
        <v>90</v>
      </c>
      <c r="R536" s="362"/>
      <c r="S536" s="361"/>
      <c r="T536" s="362"/>
      <c r="U536" s="362"/>
      <c r="V536" s="362" t="s">
        <v>844</v>
      </c>
      <c r="W536" s="362"/>
      <c r="X536" s="362"/>
      <c r="Y536" s="362" t="s">
        <v>48</v>
      </c>
      <c r="Z536" s="362" t="s">
        <v>90</v>
      </c>
      <c r="AA536" s="366" t="s">
        <v>90</v>
      </c>
      <c r="AB536" s="362" t="s">
        <v>90</v>
      </c>
      <c r="AC536" s="362"/>
      <c r="AD536" s="362"/>
      <c r="AE536" s="362"/>
      <c r="AF536" s="362"/>
      <c r="AG536" s="362"/>
      <c r="AH536" s="362"/>
      <c r="AI536" s="362" t="s">
        <v>7035</v>
      </c>
      <c r="AJ536" s="362" t="s">
        <v>19</v>
      </c>
      <c r="AK536" s="362" t="s">
        <v>40</v>
      </c>
      <c r="AL536" s="362" t="s">
        <v>4410</v>
      </c>
      <c r="AM536" s="362">
        <v>0</v>
      </c>
      <c r="AN536" s="362"/>
      <c r="AO536" s="362"/>
      <c r="AP536" s="361"/>
      <c r="AR536">
        <v>1</v>
      </c>
      <c r="AS536" t="s">
        <v>5839</v>
      </c>
      <c r="AT536" t="s">
        <v>5839</v>
      </c>
    </row>
    <row r="537" spans="2:46" ht="15" customHeight="1" x14ac:dyDescent="0.35">
      <c r="B537" s="362">
        <v>1006</v>
      </c>
      <c r="C537" s="362" t="s">
        <v>2788</v>
      </c>
      <c r="D537" s="362" t="s">
        <v>2</v>
      </c>
      <c r="E537" s="368">
        <v>45218</v>
      </c>
      <c r="F537" s="368"/>
      <c r="G537" s="362" t="s">
        <v>63</v>
      </c>
      <c r="H537" s="362" t="s">
        <v>63</v>
      </c>
      <c r="I537" s="362" t="s">
        <v>63</v>
      </c>
      <c r="J537" s="362" t="s">
        <v>2781</v>
      </c>
      <c r="K537" s="361" t="s">
        <v>2789</v>
      </c>
      <c r="L537" s="361"/>
      <c r="M537" s="362" t="s">
        <v>186</v>
      </c>
      <c r="N537" s="362" t="s">
        <v>9</v>
      </c>
      <c r="O537" s="362"/>
      <c r="P537" s="362" t="s">
        <v>90</v>
      </c>
      <c r="Q537" s="362" t="s">
        <v>90</v>
      </c>
      <c r="R537" s="362"/>
      <c r="S537" s="361"/>
      <c r="T537" s="362"/>
      <c r="U537" s="362"/>
      <c r="V537" s="362" t="s">
        <v>844</v>
      </c>
      <c r="W537" s="362"/>
      <c r="X537" s="362" t="s">
        <v>9</v>
      </c>
      <c r="Y537" s="362" t="s">
        <v>2790</v>
      </c>
      <c r="Z537" s="362" t="s">
        <v>90</v>
      </c>
      <c r="AA537" s="366" t="s">
        <v>90</v>
      </c>
      <c r="AB537" s="362" t="s">
        <v>90</v>
      </c>
      <c r="AC537" s="362"/>
      <c r="AD537" s="362"/>
      <c r="AE537" s="362"/>
      <c r="AF537" s="362"/>
      <c r="AG537" s="362"/>
      <c r="AH537" s="362"/>
      <c r="AI537" s="362" t="s">
        <v>7035</v>
      </c>
      <c r="AJ537" s="362" t="s">
        <v>19</v>
      </c>
      <c r="AK537" s="362" t="e">
        <v>#N/A</v>
      </c>
      <c r="AL537" s="362" t="s">
        <v>40</v>
      </c>
      <c r="AM537" s="362">
        <v>0</v>
      </c>
      <c r="AN537" s="362"/>
      <c r="AO537" s="362"/>
      <c r="AP537" s="361" t="e">
        <v>#N/A</v>
      </c>
      <c r="AR537">
        <v>1</v>
      </c>
      <c r="AS537" t="s">
        <v>9</v>
      </c>
      <c r="AT537" t="s">
        <v>9</v>
      </c>
    </row>
    <row r="538" spans="2:46" ht="15" customHeight="1" x14ac:dyDescent="0.35">
      <c r="B538" s="362">
        <v>1007</v>
      </c>
      <c r="C538" s="362" t="s">
        <v>2791</v>
      </c>
      <c r="D538" s="362" t="s">
        <v>2</v>
      </c>
      <c r="E538" s="368">
        <v>45084</v>
      </c>
      <c r="F538" s="368"/>
      <c r="G538" s="368"/>
      <c r="H538" s="368"/>
      <c r="I538" s="362" t="s">
        <v>61</v>
      </c>
      <c r="J538" s="362" t="s">
        <v>1584</v>
      </c>
      <c r="K538" s="361" t="s">
        <v>2792</v>
      </c>
      <c r="L538" s="361"/>
      <c r="M538" s="362" t="s">
        <v>186</v>
      </c>
      <c r="N538" s="362" t="s">
        <v>9</v>
      </c>
      <c r="O538" s="362"/>
      <c r="P538" s="362" t="s">
        <v>2273</v>
      </c>
      <c r="Q538" s="362" t="s">
        <v>90</v>
      </c>
      <c r="R538" s="362"/>
      <c r="S538" s="361"/>
      <c r="T538" s="362"/>
      <c r="U538" s="362"/>
      <c r="V538" s="362" t="s">
        <v>120</v>
      </c>
      <c r="W538" s="362"/>
      <c r="X538" s="362"/>
      <c r="Y538" s="362" t="s">
        <v>48</v>
      </c>
      <c r="Z538" s="362" t="s">
        <v>90</v>
      </c>
      <c r="AA538" s="366" t="s">
        <v>90</v>
      </c>
      <c r="AB538" s="362" t="s">
        <v>90</v>
      </c>
      <c r="AC538" s="362"/>
      <c r="AD538" s="362"/>
      <c r="AE538" s="362"/>
      <c r="AF538" s="362"/>
      <c r="AG538" s="362"/>
      <c r="AH538" s="362"/>
      <c r="AI538" s="362" t="s">
        <v>7026</v>
      </c>
      <c r="AJ538" s="362" t="s">
        <v>19</v>
      </c>
      <c r="AK538" s="362" t="s">
        <v>40</v>
      </c>
      <c r="AL538" s="362"/>
      <c r="AM538" s="362"/>
      <c r="AN538" s="362"/>
      <c r="AO538" s="362"/>
      <c r="AP538" s="361"/>
      <c r="AR538">
        <v>1</v>
      </c>
      <c r="AS538" t="s">
        <v>5839</v>
      </c>
      <c r="AT538" t="s">
        <v>5839</v>
      </c>
    </row>
    <row r="539" spans="2:46" ht="15" customHeight="1" x14ac:dyDescent="0.35">
      <c r="B539" s="362">
        <v>1008</v>
      </c>
      <c r="C539" s="362" t="s">
        <v>2793</v>
      </c>
      <c r="D539" s="362" t="s">
        <v>2</v>
      </c>
      <c r="E539" s="368">
        <v>45218</v>
      </c>
      <c r="F539" s="368"/>
      <c r="G539" s="362" t="s">
        <v>63</v>
      </c>
      <c r="H539" s="362" t="s">
        <v>63</v>
      </c>
      <c r="I539" s="362" t="s">
        <v>63</v>
      </c>
      <c r="J539" s="362" t="s">
        <v>1070</v>
      </c>
      <c r="K539" s="361" t="s">
        <v>2794</v>
      </c>
      <c r="L539" s="361"/>
      <c r="M539" s="362" t="s">
        <v>186</v>
      </c>
      <c r="N539" s="362" t="s">
        <v>9</v>
      </c>
      <c r="O539" s="362"/>
      <c r="P539" s="362" t="s">
        <v>90</v>
      </c>
      <c r="Q539" s="362" t="s">
        <v>90</v>
      </c>
      <c r="R539" s="362"/>
      <c r="S539" s="361" t="s">
        <v>2795</v>
      </c>
      <c r="T539" s="362"/>
      <c r="U539" s="362"/>
      <c r="V539" s="362" t="s">
        <v>844</v>
      </c>
      <c r="W539" s="362"/>
      <c r="X539" s="362" t="s">
        <v>9</v>
      </c>
      <c r="Y539" s="362" t="s">
        <v>2790</v>
      </c>
      <c r="Z539" s="362" t="s">
        <v>90</v>
      </c>
      <c r="AA539" s="366" t="s">
        <v>90</v>
      </c>
      <c r="AB539" s="362" t="s">
        <v>90</v>
      </c>
      <c r="AC539" s="362"/>
      <c r="AD539" s="362"/>
      <c r="AE539" s="362"/>
      <c r="AF539" s="362"/>
      <c r="AG539" s="362"/>
      <c r="AH539" s="362"/>
      <c r="AI539" s="362" t="s">
        <v>7035</v>
      </c>
      <c r="AJ539" s="362" t="s">
        <v>19</v>
      </c>
      <c r="AK539" s="362" t="e">
        <v>#N/A</v>
      </c>
      <c r="AL539" s="362" t="s">
        <v>7021</v>
      </c>
      <c r="AM539" s="362" t="s">
        <v>2795</v>
      </c>
      <c r="AN539" s="362"/>
      <c r="AO539" s="362"/>
      <c r="AP539" s="361" t="e">
        <v>#N/A</v>
      </c>
      <c r="AR539">
        <v>1</v>
      </c>
      <c r="AS539" t="s">
        <v>9</v>
      </c>
      <c r="AT539" t="s">
        <v>9</v>
      </c>
    </row>
    <row r="540" spans="2:46" ht="15" customHeight="1" x14ac:dyDescent="0.35">
      <c r="B540" s="362">
        <v>1009</v>
      </c>
      <c r="C540" s="362" t="s">
        <v>2796</v>
      </c>
      <c r="D540" s="362" t="s">
        <v>2</v>
      </c>
      <c r="E540" s="368">
        <v>45218</v>
      </c>
      <c r="F540" s="368"/>
      <c r="G540" s="362" t="s">
        <v>63</v>
      </c>
      <c r="H540" s="362" t="s">
        <v>63</v>
      </c>
      <c r="I540" s="362" t="s">
        <v>63</v>
      </c>
      <c r="J540" s="362" t="s">
        <v>1070</v>
      </c>
      <c r="K540" s="361" t="s">
        <v>2797</v>
      </c>
      <c r="L540" s="361"/>
      <c r="M540" s="362" t="s">
        <v>186</v>
      </c>
      <c r="N540" s="362" t="s">
        <v>9</v>
      </c>
      <c r="O540" s="362"/>
      <c r="P540" s="362" t="s">
        <v>90</v>
      </c>
      <c r="Q540" s="362" t="s">
        <v>90</v>
      </c>
      <c r="R540" s="362"/>
      <c r="S540" s="361"/>
      <c r="T540" s="362"/>
      <c r="U540" s="362"/>
      <c r="V540" s="362" t="s">
        <v>844</v>
      </c>
      <c r="W540" s="362"/>
      <c r="X540" s="362"/>
      <c r="Y540" s="362" t="s">
        <v>48</v>
      </c>
      <c r="Z540" s="362" t="s">
        <v>90</v>
      </c>
      <c r="AA540" s="366" t="s">
        <v>90</v>
      </c>
      <c r="AB540" s="362" t="s">
        <v>90</v>
      </c>
      <c r="AC540" s="362"/>
      <c r="AD540" s="362"/>
      <c r="AE540" s="362"/>
      <c r="AF540" s="362"/>
      <c r="AG540" s="362"/>
      <c r="AH540" s="362"/>
      <c r="AI540" s="362" t="s">
        <v>7035</v>
      </c>
      <c r="AJ540" s="362" t="s">
        <v>19</v>
      </c>
      <c r="AK540" s="362" t="s">
        <v>40</v>
      </c>
      <c r="AL540" s="362" t="s">
        <v>4410</v>
      </c>
      <c r="AM540" s="362">
        <v>0</v>
      </c>
      <c r="AN540" s="362"/>
      <c r="AO540" s="362"/>
      <c r="AP540" s="361"/>
      <c r="AR540">
        <v>1</v>
      </c>
      <c r="AS540" t="s">
        <v>5839</v>
      </c>
      <c r="AT540" t="s">
        <v>5839</v>
      </c>
    </row>
    <row r="541" spans="2:46" ht="15" customHeight="1" x14ac:dyDescent="0.35">
      <c r="B541" s="362">
        <v>1010</v>
      </c>
      <c r="C541" s="362" t="s">
        <v>2798</v>
      </c>
      <c r="D541" s="362" t="s">
        <v>2</v>
      </c>
      <c r="E541" s="368">
        <v>45218</v>
      </c>
      <c r="F541" s="368"/>
      <c r="G541" s="362" t="s">
        <v>63</v>
      </c>
      <c r="H541" s="362" t="s">
        <v>63</v>
      </c>
      <c r="I541" s="362" t="s">
        <v>63</v>
      </c>
      <c r="J541" s="362" t="s">
        <v>1070</v>
      </c>
      <c r="K541" s="361" t="s">
        <v>2799</v>
      </c>
      <c r="L541" s="361"/>
      <c r="M541" s="362" t="s">
        <v>186</v>
      </c>
      <c r="N541" s="362" t="s">
        <v>9</v>
      </c>
      <c r="O541" s="362"/>
      <c r="P541" s="362" t="s">
        <v>90</v>
      </c>
      <c r="Q541" s="362" t="s">
        <v>90</v>
      </c>
      <c r="R541" s="362"/>
      <c r="S541" s="361" t="s">
        <v>2800</v>
      </c>
      <c r="T541" s="362"/>
      <c r="U541" s="362"/>
      <c r="V541" s="362" t="s">
        <v>844</v>
      </c>
      <c r="W541" s="362"/>
      <c r="X541" s="362"/>
      <c r="Y541" s="362" t="s">
        <v>48</v>
      </c>
      <c r="Z541" s="362" t="s">
        <v>90</v>
      </c>
      <c r="AA541" s="366" t="s">
        <v>90</v>
      </c>
      <c r="AB541" s="362" t="s">
        <v>90</v>
      </c>
      <c r="AC541" s="362"/>
      <c r="AD541" s="362"/>
      <c r="AE541" s="362"/>
      <c r="AF541" s="362"/>
      <c r="AG541" s="362"/>
      <c r="AH541" s="362"/>
      <c r="AI541" s="362" t="s">
        <v>7035</v>
      </c>
      <c r="AJ541" s="362" t="s">
        <v>19</v>
      </c>
      <c r="AK541" s="362" t="s">
        <v>40</v>
      </c>
      <c r="AL541" s="362" t="s">
        <v>4410</v>
      </c>
      <c r="AM541" s="362">
        <v>0</v>
      </c>
      <c r="AN541" s="362"/>
      <c r="AO541" s="362"/>
      <c r="AP541" s="361" t="e">
        <v>#N/A</v>
      </c>
      <c r="AR541">
        <v>1</v>
      </c>
      <c r="AS541" t="s">
        <v>5839</v>
      </c>
      <c r="AT541" t="s">
        <v>5839</v>
      </c>
    </row>
    <row r="542" spans="2:46" ht="15" customHeight="1" x14ac:dyDescent="0.35">
      <c r="B542" s="362">
        <v>1011</v>
      </c>
      <c r="C542" s="362" t="s">
        <v>2801</v>
      </c>
      <c r="D542" s="362" t="s">
        <v>2</v>
      </c>
      <c r="E542" s="368">
        <v>45233</v>
      </c>
      <c r="F542" s="368"/>
      <c r="G542" s="368"/>
      <c r="H542" s="368"/>
      <c r="I542" s="362" t="s">
        <v>65</v>
      </c>
      <c r="J542" s="362" t="s">
        <v>2064</v>
      </c>
      <c r="K542" s="361" t="s">
        <v>2802</v>
      </c>
      <c r="L542" s="362"/>
      <c r="M542" s="362" t="s">
        <v>186</v>
      </c>
      <c r="N542" s="362" t="s">
        <v>9</v>
      </c>
      <c r="O542" s="362"/>
      <c r="P542" s="362" t="s">
        <v>90</v>
      </c>
      <c r="Q542" s="362" t="s">
        <v>90</v>
      </c>
      <c r="R542" s="362"/>
      <c r="S542" s="361" t="s">
        <v>90</v>
      </c>
      <c r="T542" s="362"/>
      <c r="U542" s="362"/>
      <c r="V542" s="362" t="s">
        <v>202</v>
      </c>
      <c r="W542" s="362"/>
      <c r="X542" s="362" t="s">
        <v>9</v>
      </c>
      <c r="Y542" s="362" t="s">
        <v>9</v>
      </c>
      <c r="Z542" s="362" t="s">
        <v>90</v>
      </c>
      <c r="AA542" s="366" t="s">
        <v>90</v>
      </c>
      <c r="AB542" s="362" t="s">
        <v>90</v>
      </c>
      <c r="AC542" s="362"/>
      <c r="AD542" s="362"/>
      <c r="AE542" s="362"/>
      <c r="AF542" s="362"/>
      <c r="AG542" s="362"/>
      <c r="AH542" s="362"/>
      <c r="AI542" s="362" t="s">
        <v>7032</v>
      </c>
      <c r="AJ542" s="362" t="s">
        <v>19</v>
      </c>
      <c r="AK542" s="362" t="s">
        <v>40</v>
      </c>
      <c r="AL542" s="362"/>
      <c r="AM542" s="362"/>
      <c r="AN542" s="362"/>
      <c r="AO542" s="362"/>
      <c r="AP542" s="361" t="e">
        <v>#N/A</v>
      </c>
      <c r="AR542">
        <v>1</v>
      </c>
      <c r="AS542" t="s">
        <v>9</v>
      </c>
      <c r="AT542" t="s">
        <v>9</v>
      </c>
    </row>
    <row r="543" spans="2:46" ht="15" customHeight="1" x14ac:dyDescent="0.35">
      <c r="B543" s="362">
        <v>1012</v>
      </c>
      <c r="C543" s="362" t="s">
        <v>2803</v>
      </c>
      <c r="D543" s="362" t="s">
        <v>2</v>
      </c>
      <c r="E543" s="368">
        <v>45233</v>
      </c>
      <c r="F543" s="368"/>
      <c r="G543" s="368"/>
      <c r="H543" s="368"/>
      <c r="I543" s="362" t="s">
        <v>62</v>
      </c>
      <c r="J543" s="362" t="s">
        <v>2064</v>
      </c>
      <c r="K543" s="361" t="s">
        <v>2804</v>
      </c>
      <c r="L543" s="362"/>
      <c r="M543" s="362" t="s">
        <v>186</v>
      </c>
      <c r="N543" s="362" t="s">
        <v>9</v>
      </c>
      <c r="O543" s="362"/>
      <c r="P543" s="362" t="s">
        <v>90</v>
      </c>
      <c r="Q543" s="362" t="s">
        <v>90</v>
      </c>
      <c r="R543" s="362"/>
      <c r="S543" s="361" t="s">
        <v>90</v>
      </c>
      <c r="T543" s="362"/>
      <c r="U543" s="362"/>
      <c r="V543" s="362" t="s">
        <v>824</v>
      </c>
      <c r="W543" s="362"/>
      <c r="X543" s="362" t="s">
        <v>9</v>
      </c>
      <c r="Y543" s="362" t="s">
        <v>9</v>
      </c>
      <c r="Z543" s="362" t="s">
        <v>90</v>
      </c>
      <c r="AA543" s="366" t="s">
        <v>90</v>
      </c>
      <c r="AB543" s="362" t="s">
        <v>90</v>
      </c>
      <c r="AC543" s="362"/>
      <c r="AD543" s="362"/>
      <c r="AE543" s="362"/>
      <c r="AF543" s="362"/>
      <c r="AG543" s="362"/>
      <c r="AH543" s="362"/>
      <c r="AI543" s="362" t="s">
        <v>7033</v>
      </c>
      <c r="AJ543" s="362" t="s">
        <v>19</v>
      </c>
      <c r="AK543" s="362" t="s">
        <v>40</v>
      </c>
      <c r="AL543" s="362"/>
      <c r="AM543" s="362"/>
      <c r="AN543" s="362"/>
      <c r="AO543" s="362"/>
      <c r="AP543" s="361" t="e">
        <v>#N/A</v>
      </c>
      <c r="AR543">
        <v>1</v>
      </c>
      <c r="AS543" t="s">
        <v>9</v>
      </c>
      <c r="AT543" t="s">
        <v>9</v>
      </c>
    </row>
    <row r="544" spans="2:46" ht="15" customHeight="1" x14ac:dyDescent="0.35">
      <c r="B544" s="362">
        <v>1013</v>
      </c>
      <c r="C544" s="362" t="s">
        <v>2805</v>
      </c>
      <c r="D544" s="362" t="s">
        <v>2</v>
      </c>
      <c r="E544" s="368">
        <v>45233</v>
      </c>
      <c r="F544" s="368"/>
      <c r="G544" s="368"/>
      <c r="H544" s="368"/>
      <c r="I544" s="362" t="s">
        <v>65</v>
      </c>
      <c r="J544" s="362" t="s">
        <v>2064</v>
      </c>
      <c r="K544" s="361" t="s">
        <v>2806</v>
      </c>
      <c r="L544" s="362"/>
      <c r="M544" s="362" t="s">
        <v>186</v>
      </c>
      <c r="N544" s="362" t="s">
        <v>9</v>
      </c>
      <c r="O544" s="362"/>
      <c r="P544" s="362" t="s">
        <v>90</v>
      </c>
      <c r="Q544" s="362" t="s">
        <v>90</v>
      </c>
      <c r="R544" s="362"/>
      <c r="S544" s="361" t="s">
        <v>90</v>
      </c>
      <c r="T544" s="362"/>
      <c r="U544" s="362"/>
      <c r="V544" s="362" t="s">
        <v>202</v>
      </c>
      <c r="W544" s="362"/>
      <c r="X544" s="362" t="s">
        <v>9</v>
      </c>
      <c r="Y544" s="362" t="s">
        <v>9</v>
      </c>
      <c r="Z544" s="362" t="s">
        <v>90</v>
      </c>
      <c r="AA544" s="366" t="s">
        <v>90</v>
      </c>
      <c r="AB544" s="362" t="s">
        <v>90</v>
      </c>
      <c r="AC544" s="362"/>
      <c r="AD544" s="362"/>
      <c r="AE544" s="362"/>
      <c r="AF544" s="362"/>
      <c r="AG544" s="362"/>
      <c r="AH544" s="362"/>
      <c r="AI544" s="362" t="s">
        <v>7032</v>
      </c>
      <c r="AJ544" s="362" t="s">
        <v>19</v>
      </c>
      <c r="AK544" s="362" t="s">
        <v>40</v>
      </c>
      <c r="AL544" s="362"/>
      <c r="AM544" s="362"/>
      <c r="AN544" s="362"/>
      <c r="AO544" s="362"/>
      <c r="AP544" s="361" t="e">
        <v>#N/A</v>
      </c>
      <c r="AR544">
        <v>1</v>
      </c>
      <c r="AS544" t="s">
        <v>9</v>
      </c>
      <c r="AT544" t="s">
        <v>9</v>
      </c>
    </row>
    <row r="545" spans="2:46" ht="15" customHeight="1" x14ac:dyDescent="0.35">
      <c r="B545" s="362">
        <v>1014</v>
      </c>
      <c r="C545" s="362" t="s">
        <v>2807</v>
      </c>
      <c r="D545" s="362" t="s">
        <v>2</v>
      </c>
      <c r="E545" s="368">
        <v>45233</v>
      </c>
      <c r="F545" s="368"/>
      <c r="G545" s="368"/>
      <c r="H545" s="368"/>
      <c r="I545" s="362" t="s">
        <v>65</v>
      </c>
      <c r="J545" s="362" t="s">
        <v>2064</v>
      </c>
      <c r="K545" s="361" t="s">
        <v>2808</v>
      </c>
      <c r="L545" s="362"/>
      <c r="M545" s="362" t="s">
        <v>186</v>
      </c>
      <c r="N545" s="362" t="s">
        <v>9</v>
      </c>
      <c r="O545" s="362"/>
      <c r="P545" s="362" t="s">
        <v>90</v>
      </c>
      <c r="Q545" s="362" t="s">
        <v>90</v>
      </c>
      <c r="R545" s="362"/>
      <c r="S545" s="361" t="s">
        <v>90</v>
      </c>
      <c r="T545" s="362"/>
      <c r="U545" s="362"/>
      <c r="V545" s="362" t="s">
        <v>202</v>
      </c>
      <c r="W545" s="362"/>
      <c r="X545" s="362" t="s">
        <v>9</v>
      </c>
      <c r="Y545" s="362" t="s">
        <v>9</v>
      </c>
      <c r="Z545" s="362" t="s">
        <v>90</v>
      </c>
      <c r="AA545" s="366" t="s">
        <v>90</v>
      </c>
      <c r="AB545" s="362" t="s">
        <v>90</v>
      </c>
      <c r="AC545" s="362"/>
      <c r="AD545" s="362"/>
      <c r="AE545" s="362"/>
      <c r="AF545" s="362"/>
      <c r="AG545" s="362"/>
      <c r="AH545" s="362"/>
      <c r="AI545" s="362" t="s">
        <v>7032</v>
      </c>
      <c r="AJ545" s="362" t="s">
        <v>19</v>
      </c>
      <c r="AK545" s="362" t="s">
        <v>40</v>
      </c>
      <c r="AL545" s="362"/>
      <c r="AM545" s="362"/>
      <c r="AN545" s="362"/>
      <c r="AO545" s="362"/>
      <c r="AP545" s="361" t="e">
        <v>#N/A</v>
      </c>
      <c r="AR545">
        <v>1</v>
      </c>
      <c r="AS545" t="s">
        <v>9</v>
      </c>
      <c r="AT545" t="s">
        <v>9</v>
      </c>
    </row>
    <row r="546" spans="2:46" ht="15" customHeight="1" x14ac:dyDescent="0.35">
      <c r="B546" s="362">
        <v>1015</v>
      </c>
      <c r="C546" s="362" t="s">
        <v>2809</v>
      </c>
      <c r="D546" s="362" t="s">
        <v>2</v>
      </c>
      <c r="E546" s="368">
        <v>45233</v>
      </c>
      <c r="F546" s="368"/>
      <c r="G546" s="368"/>
      <c r="H546" s="368"/>
      <c r="I546" s="362" t="s">
        <v>65</v>
      </c>
      <c r="J546" s="362" t="s">
        <v>2064</v>
      </c>
      <c r="K546" s="361" t="s">
        <v>2810</v>
      </c>
      <c r="L546" s="362"/>
      <c r="M546" s="362" t="s">
        <v>186</v>
      </c>
      <c r="N546" s="362" t="s">
        <v>9</v>
      </c>
      <c r="O546" s="362"/>
      <c r="P546" s="362" t="s">
        <v>90</v>
      </c>
      <c r="Q546" s="362" t="s">
        <v>90</v>
      </c>
      <c r="R546" s="362"/>
      <c r="S546" s="361" t="s">
        <v>90</v>
      </c>
      <c r="T546" s="362"/>
      <c r="U546" s="362"/>
      <c r="V546" s="362" t="s">
        <v>202</v>
      </c>
      <c r="W546" s="362"/>
      <c r="X546" s="362" t="s">
        <v>9</v>
      </c>
      <c r="Y546" s="362" t="s">
        <v>9</v>
      </c>
      <c r="Z546" s="362" t="s">
        <v>90</v>
      </c>
      <c r="AA546" s="366" t="s">
        <v>90</v>
      </c>
      <c r="AB546" s="362" t="s">
        <v>90</v>
      </c>
      <c r="AC546" s="362"/>
      <c r="AD546" s="362"/>
      <c r="AE546" s="362"/>
      <c r="AF546" s="362"/>
      <c r="AG546" s="362"/>
      <c r="AH546" s="362"/>
      <c r="AI546" s="362" t="s">
        <v>7032</v>
      </c>
      <c r="AJ546" s="362" t="s">
        <v>19</v>
      </c>
      <c r="AK546" s="362" t="s">
        <v>40</v>
      </c>
      <c r="AL546" s="362"/>
      <c r="AM546" s="362"/>
      <c r="AN546" s="362"/>
      <c r="AO546" s="362"/>
      <c r="AP546" s="361" t="e">
        <v>#N/A</v>
      </c>
      <c r="AR546">
        <v>1</v>
      </c>
      <c r="AS546" t="s">
        <v>9</v>
      </c>
      <c r="AT546" t="s">
        <v>9</v>
      </c>
    </row>
    <row r="547" spans="2:46" ht="15" customHeight="1" x14ac:dyDescent="0.35">
      <c r="B547" s="362">
        <v>1016</v>
      </c>
      <c r="C547" s="362" t="s">
        <v>2811</v>
      </c>
      <c r="D547" s="362" t="s">
        <v>2</v>
      </c>
      <c r="E547" s="368">
        <v>45233</v>
      </c>
      <c r="F547" s="368"/>
      <c r="G547" s="368"/>
      <c r="H547" s="368"/>
      <c r="I547" s="362" t="s">
        <v>65</v>
      </c>
      <c r="J547" s="362" t="s">
        <v>2064</v>
      </c>
      <c r="K547" s="361" t="s">
        <v>2812</v>
      </c>
      <c r="L547" s="362"/>
      <c r="M547" s="362" t="s">
        <v>186</v>
      </c>
      <c r="N547" s="362" t="s">
        <v>9</v>
      </c>
      <c r="O547" s="362"/>
      <c r="P547" s="362" t="s">
        <v>90</v>
      </c>
      <c r="Q547" s="362" t="s">
        <v>90</v>
      </c>
      <c r="R547" s="362"/>
      <c r="S547" s="361" t="s">
        <v>90</v>
      </c>
      <c r="T547" s="362"/>
      <c r="U547" s="362"/>
      <c r="V547" s="362" t="s">
        <v>202</v>
      </c>
      <c r="W547" s="362"/>
      <c r="X547" s="362" t="s">
        <v>9</v>
      </c>
      <c r="Y547" s="362" t="s">
        <v>9</v>
      </c>
      <c r="Z547" s="362" t="s">
        <v>90</v>
      </c>
      <c r="AA547" s="366" t="s">
        <v>90</v>
      </c>
      <c r="AB547" s="362" t="s">
        <v>90</v>
      </c>
      <c r="AC547" s="362"/>
      <c r="AD547" s="362"/>
      <c r="AE547" s="362"/>
      <c r="AF547" s="362"/>
      <c r="AG547" s="362"/>
      <c r="AH547" s="362"/>
      <c r="AI547" s="362" t="s">
        <v>7032</v>
      </c>
      <c r="AJ547" s="362" t="s">
        <v>19</v>
      </c>
      <c r="AK547" s="362" t="s">
        <v>40</v>
      </c>
      <c r="AL547" s="362"/>
      <c r="AM547" s="362"/>
      <c r="AN547" s="362"/>
      <c r="AO547" s="362"/>
      <c r="AP547" s="361" t="e">
        <v>#N/A</v>
      </c>
      <c r="AR547">
        <v>1</v>
      </c>
      <c r="AS547" t="s">
        <v>9</v>
      </c>
      <c r="AT547" t="s">
        <v>9</v>
      </c>
    </row>
    <row r="548" spans="2:46" ht="15" customHeight="1" x14ac:dyDescent="0.35">
      <c r="B548" s="362">
        <v>1017</v>
      </c>
      <c r="C548" s="362" t="s">
        <v>2813</v>
      </c>
      <c r="D548" s="362" t="s">
        <v>2</v>
      </c>
      <c r="E548" s="368">
        <v>45233</v>
      </c>
      <c r="F548" s="368"/>
      <c r="G548" s="368"/>
      <c r="H548" s="368"/>
      <c r="I548" s="362" t="s">
        <v>65</v>
      </c>
      <c r="J548" s="362" t="s">
        <v>2064</v>
      </c>
      <c r="K548" s="361" t="s">
        <v>2814</v>
      </c>
      <c r="L548" s="362"/>
      <c r="M548" s="362" t="s">
        <v>186</v>
      </c>
      <c r="N548" s="362" t="s">
        <v>9</v>
      </c>
      <c r="O548" s="362"/>
      <c r="P548" s="362" t="s">
        <v>90</v>
      </c>
      <c r="Q548" s="362" t="s">
        <v>90</v>
      </c>
      <c r="R548" s="362"/>
      <c r="S548" s="361" t="s">
        <v>90</v>
      </c>
      <c r="T548" s="362"/>
      <c r="U548" s="362"/>
      <c r="V548" s="362" t="s">
        <v>202</v>
      </c>
      <c r="W548" s="362"/>
      <c r="X548" s="362" t="s">
        <v>9</v>
      </c>
      <c r="Y548" s="362" t="s">
        <v>9</v>
      </c>
      <c r="Z548" s="362" t="s">
        <v>90</v>
      </c>
      <c r="AA548" s="366" t="s">
        <v>90</v>
      </c>
      <c r="AB548" s="362" t="s">
        <v>90</v>
      </c>
      <c r="AC548" s="362"/>
      <c r="AD548" s="362"/>
      <c r="AE548" s="362"/>
      <c r="AF548" s="362"/>
      <c r="AG548" s="362"/>
      <c r="AH548" s="362"/>
      <c r="AI548" s="362" t="s">
        <v>7032</v>
      </c>
      <c r="AJ548" s="362" t="s">
        <v>19</v>
      </c>
      <c r="AK548" s="362" t="s">
        <v>40</v>
      </c>
      <c r="AL548" s="362"/>
      <c r="AM548" s="362"/>
      <c r="AN548" s="362"/>
      <c r="AO548" s="362"/>
      <c r="AP548" s="361" t="e">
        <v>#N/A</v>
      </c>
      <c r="AR548">
        <v>1</v>
      </c>
      <c r="AS548" t="s">
        <v>9</v>
      </c>
      <c r="AT548" t="s">
        <v>9</v>
      </c>
    </row>
    <row r="549" spans="2:46" ht="15" customHeight="1" x14ac:dyDescent="0.35">
      <c r="B549" s="362">
        <v>1018</v>
      </c>
      <c r="C549" s="362" t="s">
        <v>2815</v>
      </c>
      <c r="D549" s="362" t="s">
        <v>2</v>
      </c>
      <c r="E549" s="368">
        <v>45084</v>
      </c>
      <c r="F549" s="368"/>
      <c r="G549" s="368"/>
      <c r="H549" s="368"/>
      <c r="I549" s="362" t="s">
        <v>61</v>
      </c>
      <c r="J549" s="362" t="s">
        <v>199</v>
      </c>
      <c r="K549" s="361" t="s">
        <v>2816</v>
      </c>
      <c r="L549" s="361"/>
      <c r="M549" s="362" t="s">
        <v>186</v>
      </c>
      <c r="N549" s="362" t="s">
        <v>9</v>
      </c>
      <c r="O549" s="362" t="s">
        <v>526</v>
      </c>
      <c r="P549" s="362" t="s">
        <v>2273</v>
      </c>
      <c r="Q549" s="362" t="s">
        <v>90</v>
      </c>
      <c r="R549" s="362"/>
      <c r="S549" s="361"/>
      <c r="T549" s="362"/>
      <c r="U549" s="362"/>
      <c r="V549" s="362" t="s">
        <v>120</v>
      </c>
      <c r="W549" s="362"/>
      <c r="X549" s="362"/>
      <c r="Y549" s="362" t="s">
        <v>48</v>
      </c>
      <c r="Z549" s="362" t="s">
        <v>90</v>
      </c>
      <c r="AA549" s="366" t="s">
        <v>90</v>
      </c>
      <c r="AB549" s="362" t="s">
        <v>90</v>
      </c>
      <c r="AC549" s="362"/>
      <c r="AD549" s="362"/>
      <c r="AE549" s="362"/>
      <c r="AF549" s="362"/>
      <c r="AG549" s="362"/>
      <c r="AH549" s="362"/>
      <c r="AI549" s="362" t="s">
        <v>7026</v>
      </c>
      <c r="AJ549" s="362" t="s">
        <v>19</v>
      </c>
      <c r="AK549" s="362" t="s">
        <v>40</v>
      </c>
      <c r="AL549" s="362"/>
      <c r="AM549" s="362"/>
      <c r="AN549" s="362"/>
      <c r="AO549" s="362"/>
      <c r="AP549" s="361"/>
      <c r="AR549">
        <v>1</v>
      </c>
      <c r="AS549" t="s">
        <v>5839</v>
      </c>
      <c r="AT549" t="s">
        <v>5839</v>
      </c>
    </row>
    <row r="550" spans="2:46" ht="15" customHeight="1" x14ac:dyDescent="0.35">
      <c r="B550" s="362">
        <v>1019</v>
      </c>
      <c r="C550" s="362" t="s">
        <v>2817</v>
      </c>
      <c r="D550" s="362" t="s">
        <v>2</v>
      </c>
      <c r="E550" s="368">
        <v>45233</v>
      </c>
      <c r="F550" s="368"/>
      <c r="G550" s="368"/>
      <c r="H550" s="368"/>
      <c r="I550" s="362" t="s">
        <v>65</v>
      </c>
      <c r="J550" s="362" t="s">
        <v>2818</v>
      </c>
      <c r="K550" s="361" t="s">
        <v>2819</v>
      </c>
      <c r="L550" s="362"/>
      <c r="M550" s="362" t="s">
        <v>186</v>
      </c>
      <c r="N550" s="362" t="s">
        <v>9</v>
      </c>
      <c r="O550" s="362"/>
      <c r="P550" s="362" t="s">
        <v>90</v>
      </c>
      <c r="Q550" s="362" t="s">
        <v>90</v>
      </c>
      <c r="R550" s="362"/>
      <c r="S550" s="361" t="s">
        <v>90</v>
      </c>
      <c r="T550" s="362"/>
      <c r="U550" s="362"/>
      <c r="V550" s="362" t="s">
        <v>202</v>
      </c>
      <c r="W550" s="362"/>
      <c r="X550" s="362" t="s">
        <v>9</v>
      </c>
      <c r="Y550" s="362" t="s">
        <v>9</v>
      </c>
      <c r="Z550" s="362" t="s">
        <v>90</v>
      </c>
      <c r="AA550" s="366" t="s">
        <v>90</v>
      </c>
      <c r="AB550" s="362" t="s">
        <v>90</v>
      </c>
      <c r="AC550" s="362"/>
      <c r="AD550" s="362"/>
      <c r="AE550" s="362"/>
      <c r="AF550" s="362"/>
      <c r="AG550" s="362"/>
      <c r="AH550" s="362"/>
      <c r="AI550" s="362" t="s">
        <v>7032</v>
      </c>
      <c r="AJ550" s="362" t="s">
        <v>19</v>
      </c>
      <c r="AK550" s="362" t="s">
        <v>40</v>
      </c>
      <c r="AL550" s="362"/>
      <c r="AM550" s="362"/>
      <c r="AN550" s="362"/>
      <c r="AO550" s="362"/>
      <c r="AP550" s="361" t="e">
        <v>#N/A</v>
      </c>
      <c r="AR550">
        <v>1</v>
      </c>
      <c r="AS550" t="s">
        <v>9</v>
      </c>
      <c r="AT550" t="s">
        <v>9</v>
      </c>
    </row>
    <row r="551" spans="2:46" ht="15" customHeight="1" x14ac:dyDescent="0.35">
      <c r="B551" s="362">
        <v>1020</v>
      </c>
      <c r="C551" s="362" t="s">
        <v>2820</v>
      </c>
      <c r="D551" s="362" t="s">
        <v>2</v>
      </c>
      <c r="E551" s="368">
        <v>45233</v>
      </c>
      <c r="F551" s="368"/>
      <c r="G551" s="368"/>
      <c r="H551" s="368"/>
      <c r="I551" s="362" t="s">
        <v>65</v>
      </c>
      <c r="J551" s="362" t="s">
        <v>2818</v>
      </c>
      <c r="K551" s="361" t="s">
        <v>2821</v>
      </c>
      <c r="L551" s="362"/>
      <c r="M551" s="362" t="s">
        <v>186</v>
      </c>
      <c r="N551" s="362" t="s">
        <v>9</v>
      </c>
      <c r="O551" s="362"/>
      <c r="P551" s="362" t="s">
        <v>90</v>
      </c>
      <c r="Q551" s="362" t="s">
        <v>90</v>
      </c>
      <c r="R551" s="362"/>
      <c r="S551" s="361" t="s">
        <v>90</v>
      </c>
      <c r="T551" s="362"/>
      <c r="U551" s="362"/>
      <c r="V551" s="362" t="s">
        <v>202</v>
      </c>
      <c r="W551" s="362"/>
      <c r="X551" s="362" t="s">
        <v>9</v>
      </c>
      <c r="Y551" s="362" t="s">
        <v>9</v>
      </c>
      <c r="Z551" s="362" t="s">
        <v>90</v>
      </c>
      <c r="AA551" s="366" t="s">
        <v>90</v>
      </c>
      <c r="AB551" s="362" t="s">
        <v>90</v>
      </c>
      <c r="AC551" s="362"/>
      <c r="AD551" s="362"/>
      <c r="AE551" s="362"/>
      <c r="AF551" s="362"/>
      <c r="AG551" s="362"/>
      <c r="AH551" s="362"/>
      <c r="AI551" s="362" t="s">
        <v>7032</v>
      </c>
      <c r="AJ551" s="362" t="s">
        <v>19</v>
      </c>
      <c r="AK551" s="362" t="s">
        <v>40</v>
      </c>
      <c r="AL551" s="362"/>
      <c r="AM551" s="362"/>
      <c r="AN551" s="362"/>
      <c r="AO551" s="362"/>
      <c r="AP551" s="361" t="e">
        <v>#N/A</v>
      </c>
      <c r="AR551">
        <v>1</v>
      </c>
      <c r="AS551" t="s">
        <v>9</v>
      </c>
      <c r="AT551" t="s">
        <v>9</v>
      </c>
    </row>
    <row r="552" spans="2:46" ht="15" customHeight="1" x14ac:dyDescent="0.35">
      <c r="B552" s="362">
        <v>1021</v>
      </c>
      <c r="C552" s="362" t="s">
        <v>2822</v>
      </c>
      <c r="D552" s="362" t="s">
        <v>2</v>
      </c>
      <c r="E552" s="368">
        <v>45233</v>
      </c>
      <c r="F552" s="368"/>
      <c r="G552" s="368"/>
      <c r="H552" s="368"/>
      <c r="I552" s="362" t="s">
        <v>65</v>
      </c>
      <c r="J552" s="362" t="s">
        <v>2818</v>
      </c>
      <c r="K552" s="361" t="s">
        <v>2823</v>
      </c>
      <c r="L552" s="362"/>
      <c r="M552" s="362" t="s">
        <v>186</v>
      </c>
      <c r="N552" s="362" t="s">
        <v>9</v>
      </c>
      <c r="O552" s="362"/>
      <c r="P552" s="362" t="s">
        <v>90</v>
      </c>
      <c r="Q552" s="362" t="s">
        <v>90</v>
      </c>
      <c r="R552" s="362"/>
      <c r="S552" s="361" t="s">
        <v>90</v>
      </c>
      <c r="T552" s="362"/>
      <c r="U552" s="362"/>
      <c r="V552" s="362" t="s">
        <v>202</v>
      </c>
      <c r="W552" s="362"/>
      <c r="X552" s="362" t="s">
        <v>9</v>
      </c>
      <c r="Y552" s="362" t="s">
        <v>9</v>
      </c>
      <c r="Z552" s="362" t="s">
        <v>90</v>
      </c>
      <c r="AA552" s="366" t="s">
        <v>90</v>
      </c>
      <c r="AB552" s="362" t="s">
        <v>90</v>
      </c>
      <c r="AC552" s="362"/>
      <c r="AD552" s="362"/>
      <c r="AE552" s="362"/>
      <c r="AF552" s="362"/>
      <c r="AG552" s="362"/>
      <c r="AH552" s="362"/>
      <c r="AI552" s="362" t="s">
        <v>7032</v>
      </c>
      <c r="AJ552" s="362" t="s">
        <v>19</v>
      </c>
      <c r="AK552" s="362" t="s">
        <v>40</v>
      </c>
      <c r="AL552" s="362"/>
      <c r="AM552" s="362"/>
      <c r="AN552" s="362"/>
      <c r="AO552" s="362"/>
      <c r="AP552" s="361" t="e">
        <v>#N/A</v>
      </c>
      <c r="AR552">
        <v>1</v>
      </c>
      <c r="AS552" t="s">
        <v>9</v>
      </c>
      <c r="AT552" t="s">
        <v>9</v>
      </c>
    </row>
    <row r="553" spans="2:46" ht="15" customHeight="1" x14ac:dyDescent="0.35">
      <c r="B553" s="362">
        <v>1022</v>
      </c>
      <c r="C553" s="362" t="s">
        <v>2824</v>
      </c>
      <c r="D553" s="362" t="s">
        <v>2</v>
      </c>
      <c r="E553" s="368">
        <v>45233</v>
      </c>
      <c r="F553" s="368"/>
      <c r="G553" s="368"/>
      <c r="H553" s="368"/>
      <c r="I553" s="362" t="s">
        <v>65</v>
      </c>
      <c r="J553" s="362" t="s">
        <v>2818</v>
      </c>
      <c r="K553" s="361" t="s">
        <v>2825</v>
      </c>
      <c r="L553" s="362"/>
      <c r="M553" s="362" t="s">
        <v>186</v>
      </c>
      <c r="N553" s="362" t="s">
        <v>9</v>
      </c>
      <c r="O553" s="362"/>
      <c r="P553" s="362" t="s">
        <v>90</v>
      </c>
      <c r="Q553" s="362" t="s">
        <v>90</v>
      </c>
      <c r="R553" s="362"/>
      <c r="S553" s="361" t="s">
        <v>90</v>
      </c>
      <c r="T553" s="362"/>
      <c r="U553" s="362"/>
      <c r="V553" s="362" t="s">
        <v>202</v>
      </c>
      <c r="W553" s="362"/>
      <c r="X553" s="362" t="s">
        <v>9</v>
      </c>
      <c r="Y553" s="362" t="s">
        <v>9</v>
      </c>
      <c r="Z553" s="362" t="s">
        <v>90</v>
      </c>
      <c r="AA553" s="366" t="s">
        <v>90</v>
      </c>
      <c r="AB553" s="362" t="s">
        <v>90</v>
      </c>
      <c r="AC553" s="362"/>
      <c r="AD553" s="362"/>
      <c r="AE553" s="362"/>
      <c r="AF553" s="362"/>
      <c r="AG553" s="362"/>
      <c r="AH553" s="362"/>
      <c r="AI553" s="362" t="s">
        <v>7032</v>
      </c>
      <c r="AJ553" s="362" t="s">
        <v>19</v>
      </c>
      <c r="AK553" s="362" t="s">
        <v>40</v>
      </c>
      <c r="AL553" s="362"/>
      <c r="AM553" s="362"/>
      <c r="AN553" s="362"/>
      <c r="AO553" s="362"/>
      <c r="AP553" s="361" t="e">
        <v>#N/A</v>
      </c>
      <c r="AR553">
        <v>1</v>
      </c>
      <c r="AS553" t="s">
        <v>9</v>
      </c>
      <c r="AT553" t="s">
        <v>9</v>
      </c>
    </row>
    <row r="554" spans="2:46" ht="15" customHeight="1" x14ac:dyDescent="0.35">
      <c r="B554" s="362">
        <v>1023</v>
      </c>
      <c r="C554" s="362" t="s">
        <v>2826</v>
      </c>
      <c r="D554" s="362" t="s">
        <v>2</v>
      </c>
      <c r="E554" s="368">
        <v>45233</v>
      </c>
      <c r="F554" s="368"/>
      <c r="G554" s="368"/>
      <c r="H554" s="368"/>
      <c r="I554" s="362" t="s">
        <v>65</v>
      </c>
      <c r="J554" s="362" t="s">
        <v>2818</v>
      </c>
      <c r="K554" s="361" t="s">
        <v>2827</v>
      </c>
      <c r="L554" s="362"/>
      <c r="M554" s="362" t="s">
        <v>186</v>
      </c>
      <c r="N554" s="362" t="s">
        <v>9</v>
      </c>
      <c r="O554" s="362"/>
      <c r="P554" s="362" t="s">
        <v>90</v>
      </c>
      <c r="Q554" s="362" t="s">
        <v>90</v>
      </c>
      <c r="R554" s="362"/>
      <c r="S554" s="361" t="s">
        <v>90</v>
      </c>
      <c r="T554" s="362"/>
      <c r="U554" s="362"/>
      <c r="V554" s="362" t="s">
        <v>202</v>
      </c>
      <c r="W554" s="362"/>
      <c r="X554" s="362" t="s">
        <v>9</v>
      </c>
      <c r="Y554" s="362" t="s">
        <v>9</v>
      </c>
      <c r="Z554" s="362" t="s">
        <v>90</v>
      </c>
      <c r="AA554" s="366" t="s">
        <v>90</v>
      </c>
      <c r="AB554" s="362" t="s">
        <v>90</v>
      </c>
      <c r="AC554" s="362"/>
      <c r="AD554" s="362"/>
      <c r="AE554" s="362"/>
      <c r="AF554" s="362"/>
      <c r="AG554" s="362"/>
      <c r="AH554" s="362"/>
      <c r="AI554" s="362" t="s">
        <v>7032</v>
      </c>
      <c r="AJ554" s="362" t="s">
        <v>19</v>
      </c>
      <c r="AK554" s="362" t="s">
        <v>40</v>
      </c>
      <c r="AL554" s="362"/>
      <c r="AM554" s="362"/>
      <c r="AN554" s="362"/>
      <c r="AO554" s="362"/>
      <c r="AP554" s="361" t="e">
        <v>#N/A</v>
      </c>
      <c r="AR554">
        <v>1</v>
      </c>
      <c r="AS554" t="s">
        <v>9</v>
      </c>
      <c r="AT554" t="s">
        <v>9</v>
      </c>
    </row>
    <row r="555" spans="2:46" ht="15" customHeight="1" x14ac:dyDescent="0.35">
      <c r="B555" s="362">
        <v>1024</v>
      </c>
      <c r="C555" s="362" t="s">
        <v>2828</v>
      </c>
      <c r="D555" s="362" t="s">
        <v>2</v>
      </c>
      <c r="E555" s="368">
        <v>45233</v>
      </c>
      <c r="F555" s="368"/>
      <c r="G555" s="368"/>
      <c r="H555" s="368"/>
      <c r="I555" s="362" t="s">
        <v>65</v>
      </c>
      <c r="J555" s="362" t="s">
        <v>2818</v>
      </c>
      <c r="K555" s="361" t="s">
        <v>2829</v>
      </c>
      <c r="L555" s="362"/>
      <c r="M555" s="362" t="s">
        <v>186</v>
      </c>
      <c r="N555" s="362" t="s">
        <v>9</v>
      </c>
      <c r="O555" s="362"/>
      <c r="P555" s="362" t="s">
        <v>90</v>
      </c>
      <c r="Q555" s="362" t="s">
        <v>90</v>
      </c>
      <c r="R555" s="362"/>
      <c r="S555" s="361" t="s">
        <v>90</v>
      </c>
      <c r="T555" s="362"/>
      <c r="U555" s="362"/>
      <c r="V555" s="362" t="s">
        <v>202</v>
      </c>
      <c r="W555" s="362"/>
      <c r="X555" s="362" t="s">
        <v>9</v>
      </c>
      <c r="Y555" s="362" t="s">
        <v>9</v>
      </c>
      <c r="Z555" s="362" t="s">
        <v>90</v>
      </c>
      <c r="AA555" s="366" t="s">
        <v>90</v>
      </c>
      <c r="AB555" s="362" t="s">
        <v>90</v>
      </c>
      <c r="AC555" s="362"/>
      <c r="AD555" s="362"/>
      <c r="AE555" s="362"/>
      <c r="AF555" s="362"/>
      <c r="AG555" s="362"/>
      <c r="AH555" s="362"/>
      <c r="AI555" s="362" t="s">
        <v>7032</v>
      </c>
      <c r="AJ555" s="362" t="s">
        <v>19</v>
      </c>
      <c r="AK555" s="362" t="s">
        <v>40</v>
      </c>
      <c r="AL555" s="362"/>
      <c r="AM555" s="362"/>
      <c r="AN555" s="362"/>
      <c r="AO555" s="362"/>
      <c r="AP555" s="361" t="e">
        <v>#N/A</v>
      </c>
      <c r="AR555">
        <v>1</v>
      </c>
      <c r="AS555" t="s">
        <v>9</v>
      </c>
      <c r="AT555" t="s">
        <v>9</v>
      </c>
    </row>
    <row r="556" spans="2:46" ht="15" customHeight="1" x14ac:dyDescent="0.35">
      <c r="B556" s="362">
        <v>1025</v>
      </c>
      <c r="C556" s="362" t="s">
        <v>2830</v>
      </c>
      <c r="D556" s="362" t="s">
        <v>2</v>
      </c>
      <c r="E556" s="368">
        <v>45247</v>
      </c>
      <c r="F556" s="368"/>
      <c r="G556" s="368"/>
      <c r="H556" s="368"/>
      <c r="I556" s="362" t="s">
        <v>77</v>
      </c>
      <c r="J556" s="362" t="s">
        <v>2764</v>
      </c>
      <c r="K556" s="361" t="s">
        <v>2831</v>
      </c>
      <c r="L556" s="362"/>
      <c r="M556" s="362" t="s">
        <v>186</v>
      </c>
      <c r="N556" s="362" t="s">
        <v>9</v>
      </c>
      <c r="O556" s="362"/>
      <c r="P556" s="362" t="s">
        <v>90</v>
      </c>
      <c r="Q556" s="362" t="s">
        <v>90</v>
      </c>
      <c r="R556" s="362" t="s">
        <v>46</v>
      </c>
      <c r="S556" s="361" t="s">
        <v>90</v>
      </c>
      <c r="T556" s="362"/>
      <c r="U556" s="362"/>
      <c r="V556" s="362" t="s">
        <v>133</v>
      </c>
      <c r="W556" s="362"/>
      <c r="X556" s="362" t="s">
        <v>9</v>
      </c>
      <c r="Y556" s="362" t="s">
        <v>46</v>
      </c>
      <c r="Z556" s="362" t="s">
        <v>90</v>
      </c>
      <c r="AA556" s="366" t="s">
        <v>90</v>
      </c>
      <c r="AB556" s="362" t="s">
        <v>90</v>
      </c>
      <c r="AC556" s="362"/>
      <c r="AD556" s="362"/>
      <c r="AE556" s="362"/>
      <c r="AF556" s="362"/>
      <c r="AG556" s="362"/>
      <c r="AH556" s="362"/>
      <c r="AI556" s="362" t="s">
        <v>7027</v>
      </c>
      <c r="AJ556" s="362" t="s">
        <v>21</v>
      </c>
      <c r="AK556" s="362" t="s">
        <v>40</v>
      </c>
      <c r="AL556" s="362"/>
      <c r="AM556" s="362"/>
      <c r="AN556" s="362"/>
      <c r="AO556" s="362"/>
      <c r="AP556" s="361"/>
      <c r="AR556">
        <v>1</v>
      </c>
      <c r="AS556" t="s">
        <v>9</v>
      </c>
      <c r="AT556" t="s">
        <v>9</v>
      </c>
    </row>
    <row r="557" spans="2:46" ht="15" customHeight="1" x14ac:dyDescent="0.35">
      <c r="B557" s="362">
        <v>1026</v>
      </c>
      <c r="C557" s="362" t="s">
        <v>2832</v>
      </c>
      <c r="D557" s="362" t="s">
        <v>2</v>
      </c>
      <c r="E557" s="368">
        <v>45247</v>
      </c>
      <c r="F557" s="368"/>
      <c r="G557" s="368"/>
      <c r="H557" s="368"/>
      <c r="I557" s="362" t="s">
        <v>77</v>
      </c>
      <c r="J557" s="425" t="s">
        <v>1596</v>
      </c>
      <c r="K557" s="361" t="s">
        <v>2833</v>
      </c>
      <c r="L557" s="362"/>
      <c r="M557" s="362" t="s">
        <v>186</v>
      </c>
      <c r="N557" s="362" t="s">
        <v>1548</v>
      </c>
      <c r="O557" s="362"/>
      <c r="P557" s="362" t="s">
        <v>90</v>
      </c>
      <c r="Q557" s="362" t="s">
        <v>90</v>
      </c>
      <c r="R557" s="362" t="s">
        <v>46</v>
      </c>
      <c r="S557" s="361" t="s">
        <v>2405</v>
      </c>
      <c r="T557" s="362" t="s">
        <v>113</v>
      </c>
      <c r="U557" s="362" t="s">
        <v>1587</v>
      </c>
      <c r="V557" s="362" t="s">
        <v>133</v>
      </c>
      <c r="W557" s="362"/>
      <c r="X557" s="362" t="s">
        <v>9</v>
      </c>
      <c r="Y557" s="362" t="s">
        <v>46</v>
      </c>
      <c r="Z557" s="362" t="s">
        <v>90</v>
      </c>
      <c r="AA557" s="366" t="s">
        <v>90</v>
      </c>
      <c r="AB557" s="362" t="s">
        <v>90</v>
      </c>
      <c r="AC557" s="362"/>
      <c r="AD557" s="362"/>
      <c r="AE557" s="362"/>
      <c r="AF557" s="362"/>
      <c r="AG557" s="362"/>
      <c r="AH557" s="362"/>
      <c r="AI557" s="362" t="s">
        <v>7027</v>
      </c>
      <c r="AJ557" s="362" t="s">
        <v>21</v>
      </c>
      <c r="AK557" s="362" t="s">
        <v>40</v>
      </c>
      <c r="AL557" s="362"/>
      <c r="AM557" s="362"/>
      <c r="AN557" s="362"/>
      <c r="AO557" s="362"/>
      <c r="AP557" s="361"/>
      <c r="AR557">
        <v>1</v>
      </c>
      <c r="AS557" t="s">
        <v>9</v>
      </c>
      <c r="AT557" t="s">
        <v>9</v>
      </c>
    </row>
    <row r="558" spans="2:46" ht="15" customHeight="1" x14ac:dyDescent="0.35">
      <c r="B558" s="362">
        <v>1027</v>
      </c>
      <c r="C558" s="362" t="s">
        <v>2834</v>
      </c>
      <c r="D558" s="362" t="s">
        <v>2</v>
      </c>
      <c r="E558" s="368">
        <v>45247</v>
      </c>
      <c r="F558" s="368"/>
      <c r="G558" s="368"/>
      <c r="H558" s="368"/>
      <c r="I558" s="362" t="s">
        <v>73</v>
      </c>
      <c r="J558" s="362" t="s">
        <v>2835</v>
      </c>
      <c r="K558" s="361" t="s">
        <v>2836</v>
      </c>
      <c r="L558" s="362"/>
      <c r="M558" s="362" t="s">
        <v>186</v>
      </c>
      <c r="N558" s="362" t="s">
        <v>8</v>
      </c>
      <c r="O558" s="362"/>
      <c r="P558" s="362" t="s">
        <v>90</v>
      </c>
      <c r="Q558" s="362" t="s">
        <v>90</v>
      </c>
      <c r="R558" s="362" t="s">
        <v>8</v>
      </c>
      <c r="S558" s="361" t="s">
        <v>1539</v>
      </c>
      <c r="T558" s="362"/>
      <c r="U558" s="362"/>
      <c r="V558" s="362" t="s">
        <v>1540</v>
      </c>
      <c r="W558" s="362"/>
      <c r="X558" s="362"/>
      <c r="Y558" s="362" t="s">
        <v>45</v>
      </c>
      <c r="Z558" s="362" t="s">
        <v>90</v>
      </c>
      <c r="AA558" s="366" t="s">
        <v>90</v>
      </c>
      <c r="AB558" s="362" t="s">
        <v>90</v>
      </c>
      <c r="AC558" s="362"/>
      <c r="AD558" s="362"/>
      <c r="AE558" s="362"/>
      <c r="AF558" s="362"/>
      <c r="AG558" s="362"/>
      <c r="AH558" s="362"/>
      <c r="AI558" s="362" t="s">
        <v>7025</v>
      </c>
      <c r="AJ558" s="362" t="s">
        <v>13</v>
      </c>
      <c r="AK558" s="362" t="s">
        <v>39</v>
      </c>
      <c r="AL558" s="362"/>
      <c r="AM558" s="362"/>
      <c r="AN558" s="362"/>
      <c r="AO558" s="368">
        <v>45923</v>
      </c>
      <c r="AP558" s="361" t="s">
        <v>680</v>
      </c>
      <c r="AR558">
        <v>1</v>
      </c>
      <c r="AS558" t="s">
        <v>539</v>
      </c>
      <c r="AT558" t="s">
        <v>5841</v>
      </c>
    </row>
    <row r="559" spans="2:46" ht="15" customHeight="1" x14ac:dyDescent="0.35">
      <c r="B559" s="362">
        <v>1028</v>
      </c>
      <c r="C559" s="362" t="s">
        <v>2837</v>
      </c>
      <c r="D559" s="362" t="s">
        <v>2</v>
      </c>
      <c r="E559" s="368">
        <v>45247</v>
      </c>
      <c r="F559" s="368"/>
      <c r="G559" s="368"/>
      <c r="H559" s="368"/>
      <c r="I559" s="362" t="s">
        <v>73</v>
      </c>
      <c r="J559" s="362" t="s">
        <v>2835</v>
      </c>
      <c r="K559" s="361" t="s">
        <v>2838</v>
      </c>
      <c r="L559" s="362"/>
      <c r="M559" s="362" t="s">
        <v>186</v>
      </c>
      <c r="N559" s="362" t="s">
        <v>8</v>
      </c>
      <c r="O559" s="362"/>
      <c r="P559" s="362" t="s">
        <v>90</v>
      </c>
      <c r="Q559" s="362" t="s">
        <v>90</v>
      </c>
      <c r="R559" s="362" t="s">
        <v>8</v>
      </c>
      <c r="S559" s="361" t="s">
        <v>1539</v>
      </c>
      <c r="T559" s="362"/>
      <c r="U559" s="362"/>
      <c r="V559" s="362" t="s">
        <v>1540</v>
      </c>
      <c r="W559" s="362"/>
      <c r="X559" s="362"/>
      <c r="Y559" s="362" t="s">
        <v>45</v>
      </c>
      <c r="Z559" s="362" t="s">
        <v>90</v>
      </c>
      <c r="AA559" s="366" t="s">
        <v>90</v>
      </c>
      <c r="AB559" s="362" t="s">
        <v>90</v>
      </c>
      <c r="AC559" s="362"/>
      <c r="AD559" s="362"/>
      <c r="AE559" s="362"/>
      <c r="AF559" s="362"/>
      <c r="AG559" s="362"/>
      <c r="AH559" s="362"/>
      <c r="AI559" s="362" t="s">
        <v>7025</v>
      </c>
      <c r="AJ559" s="362" t="s">
        <v>13</v>
      </c>
      <c r="AK559" s="362" t="s">
        <v>39</v>
      </c>
      <c r="AL559" s="362"/>
      <c r="AM559" s="362"/>
      <c r="AN559" s="362"/>
      <c r="AO559" s="368">
        <v>45923</v>
      </c>
      <c r="AP559" s="361" t="s">
        <v>680</v>
      </c>
      <c r="AR559">
        <v>1</v>
      </c>
      <c r="AS559" t="s">
        <v>539</v>
      </c>
      <c r="AT559" t="s">
        <v>5841</v>
      </c>
    </row>
    <row r="560" spans="2:46" ht="15" customHeight="1" x14ac:dyDescent="0.35">
      <c r="B560" s="362">
        <v>1029</v>
      </c>
      <c r="C560" s="362" t="s">
        <v>2839</v>
      </c>
      <c r="D560" s="362" t="s">
        <v>2</v>
      </c>
      <c r="E560" s="368">
        <v>45084</v>
      </c>
      <c r="F560" s="368"/>
      <c r="G560" s="368"/>
      <c r="H560" s="368"/>
      <c r="I560" s="362" t="s">
        <v>61</v>
      </c>
      <c r="J560" s="362" t="s">
        <v>1320</v>
      </c>
      <c r="K560" s="361" t="s">
        <v>2840</v>
      </c>
      <c r="L560" s="361"/>
      <c r="M560" s="362" t="s">
        <v>1689</v>
      </c>
      <c r="N560" s="362" t="s">
        <v>9</v>
      </c>
      <c r="O560" s="362"/>
      <c r="P560" s="362" t="s">
        <v>2273</v>
      </c>
      <c r="Q560" s="362" t="s">
        <v>90</v>
      </c>
      <c r="R560" s="362"/>
      <c r="S560" s="361"/>
      <c r="T560" s="362"/>
      <c r="U560" s="362"/>
      <c r="V560" s="362" t="s">
        <v>120</v>
      </c>
      <c r="W560" s="362"/>
      <c r="X560" s="362"/>
      <c r="Y560" s="362" t="s">
        <v>48</v>
      </c>
      <c r="Z560" s="362" t="s">
        <v>90</v>
      </c>
      <c r="AA560" s="366" t="s">
        <v>90</v>
      </c>
      <c r="AB560" s="362" t="s">
        <v>90</v>
      </c>
      <c r="AC560" s="362"/>
      <c r="AD560" s="362"/>
      <c r="AE560" s="362"/>
      <c r="AF560" s="362"/>
      <c r="AG560" s="362"/>
      <c r="AH560" s="362"/>
      <c r="AI560" s="362" t="s">
        <v>7026</v>
      </c>
      <c r="AJ560" s="362" t="s">
        <v>19</v>
      </c>
      <c r="AK560" s="362" t="s">
        <v>40</v>
      </c>
      <c r="AL560" s="362"/>
      <c r="AM560" s="362"/>
      <c r="AN560" s="362"/>
      <c r="AO560" s="362"/>
      <c r="AP560" s="361"/>
      <c r="AR560">
        <v>1</v>
      </c>
      <c r="AS560" t="s">
        <v>5839</v>
      </c>
      <c r="AT560" t="s">
        <v>5839</v>
      </c>
    </row>
    <row r="561" spans="2:46" ht="15" customHeight="1" x14ac:dyDescent="0.35">
      <c r="B561" s="362">
        <v>1030</v>
      </c>
      <c r="C561" s="362" t="s">
        <v>2841</v>
      </c>
      <c r="D561" s="362" t="s">
        <v>2</v>
      </c>
      <c r="E561" s="368">
        <v>45247</v>
      </c>
      <c r="F561" s="368" t="s">
        <v>1278</v>
      </c>
      <c r="G561" s="368"/>
      <c r="H561" s="368"/>
      <c r="I561" s="362" t="s">
        <v>73</v>
      </c>
      <c r="J561" s="362" t="s">
        <v>1145</v>
      </c>
      <c r="K561" s="361" t="s">
        <v>2842</v>
      </c>
      <c r="L561" s="362"/>
      <c r="M561" s="362" t="s">
        <v>186</v>
      </c>
      <c r="N561" s="362" t="s">
        <v>51</v>
      </c>
      <c r="O561" s="362"/>
      <c r="P561" s="362" t="s">
        <v>90</v>
      </c>
      <c r="Q561" s="362" t="s">
        <v>90</v>
      </c>
      <c r="R561" s="362"/>
      <c r="S561" s="361" t="s">
        <v>2843</v>
      </c>
      <c r="T561" s="362"/>
      <c r="U561" s="362"/>
      <c r="V561" s="362" t="s">
        <v>1271</v>
      </c>
      <c r="W561" s="362"/>
      <c r="X561" s="362"/>
      <c r="Y561" s="362" t="s">
        <v>45</v>
      </c>
      <c r="Z561" s="362" t="s">
        <v>90</v>
      </c>
      <c r="AA561" s="366" t="s">
        <v>90</v>
      </c>
      <c r="AB561" s="362" t="s">
        <v>90</v>
      </c>
      <c r="AC561" s="362"/>
      <c r="AD561" s="362"/>
      <c r="AE561" s="362"/>
      <c r="AF561" s="362"/>
      <c r="AG561" s="362"/>
      <c r="AH561" s="362"/>
      <c r="AI561" s="362" t="s">
        <v>7025</v>
      </c>
      <c r="AJ561" s="362" t="s">
        <v>13</v>
      </c>
      <c r="AK561" s="362" t="s">
        <v>39</v>
      </c>
      <c r="AL561" s="362"/>
      <c r="AM561" s="362"/>
      <c r="AN561" s="362" t="s">
        <v>1299</v>
      </c>
      <c r="AO561" s="368">
        <v>45919</v>
      </c>
      <c r="AP561" s="361" t="s">
        <v>680</v>
      </c>
      <c r="AR561">
        <v>1</v>
      </c>
      <c r="AS561" t="s">
        <v>539</v>
      </c>
      <c r="AT561" t="s">
        <v>5840</v>
      </c>
    </row>
    <row r="562" spans="2:46" ht="15" customHeight="1" x14ac:dyDescent="0.35">
      <c r="B562" s="362">
        <v>1031</v>
      </c>
      <c r="C562" s="362" t="s">
        <v>2844</v>
      </c>
      <c r="D562" s="362" t="s">
        <v>2</v>
      </c>
      <c r="E562" s="368">
        <v>45247</v>
      </c>
      <c r="F562" s="368"/>
      <c r="G562" s="368"/>
      <c r="H562" s="368"/>
      <c r="I562" s="362" t="s">
        <v>65</v>
      </c>
      <c r="J562" s="362" t="s">
        <v>2764</v>
      </c>
      <c r="K562" s="361" t="s">
        <v>2845</v>
      </c>
      <c r="L562" s="362"/>
      <c r="M562" s="362" t="s">
        <v>186</v>
      </c>
      <c r="N562" s="362" t="s">
        <v>9</v>
      </c>
      <c r="O562" s="362"/>
      <c r="P562" s="362" t="s">
        <v>90</v>
      </c>
      <c r="Q562" s="362" t="s">
        <v>90</v>
      </c>
      <c r="R562" s="362"/>
      <c r="S562" s="361" t="s">
        <v>90</v>
      </c>
      <c r="T562" s="362"/>
      <c r="U562" s="362"/>
      <c r="V562" s="362" t="s">
        <v>202</v>
      </c>
      <c r="W562" s="362"/>
      <c r="X562" s="362" t="s">
        <v>9</v>
      </c>
      <c r="Y562" s="362" t="s">
        <v>9</v>
      </c>
      <c r="Z562" s="362" t="s">
        <v>90</v>
      </c>
      <c r="AA562" s="366" t="s">
        <v>90</v>
      </c>
      <c r="AB562" s="362" t="s">
        <v>90</v>
      </c>
      <c r="AC562" s="362"/>
      <c r="AD562" s="362"/>
      <c r="AE562" s="362"/>
      <c r="AF562" s="362"/>
      <c r="AG562" s="362"/>
      <c r="AH562" s="362"/>
      <c r="AI562" s="362" t="s">
        <v>7032</v>
      </c>
      <c r="AJ562" s="362" t="s">
        <v>19</v>
      </c>
      <c r="AK562" s="362" t="s">
        <v>40</v>
      </c>
      <c r="AL562" s="362"/>
      <c r="AM562" s="362"/>
      <c r="AN562" s="362"/>
      <c r="AO562" s="362"/>
      <c r="AP562" s="361" t="e">
        <v>#N/A</v>
      </c>
      <c r="AR562">
        <v>1</v>
      </c>
      <c r="AS562" t="s">
        <v>9</v>
      </c>
      <c r="AT562" t="s">
        <v>9</v>
      </c>
    </row>
    <row r="563" spans="2:46" ht="15" customHeight="1" x14ac:dyDescent="0.35">
      <c r="B563" s="362">
        <v>1032</v>
      </c>
      <c r="C563" s="362" t="s">
        <v>2846</v>
      </c>
      <c r="D563" s="362" t="s">
        <v>2</v>
      </c>
      <c r="E563" s="368">
        <v>45247</v>
      </c>
      <c r="F563" s="368"/>
      <c r="G563" s="368"/>
      <c r="H563" s="368"/>
      <c r="I563" s="362" t="s">
        <v>73</v>
      </c>
      <c r="J563" s="362" t="s">
        <v>1145</v>
      </c>
      <c r="K563" s="361" t="s">
        <v>2847</v>
      </c>
      <c r="L563" s="362"/>
      <c r="M563" s="362" t="s">
        <v>186</v>
      </c>
      <c r="N563" s="362" t="s">
        <v>51</v>
      </c>
      <c r="O563" s="362"/>
      <c r="P563" s="362" t="s">
        <v>90</v>
      </c>
      <c r="Q563" s="362" t="s">
        <v>90</v>
      </c>
      <c r="R563" s="362" t="s">
        <v>8</v>
      </c>
      <c r="S563" s="361" t="s">
        <v>1539</v>
      </c>
      <c r="T563" s="362"/>
      <c r="U563" s="362"/>
      <c r="V563" s="362" t="s">
        <v>1540</v>
      </c>
      <c r="W563" s="362"/>
      <c r="X563" s="362"/>
      <c r="Y563" s="362" t="s">
        <v>45</v>
      </c>
      <c r="Z563" s="362" t="s">
        <v>90</v>
      </c>
      <c r="AA563" s="366" t="s">
        <v>90</v>
      </c>
      <c r="AB563" s="362" t="s">
        <v>90</v>
      </c>
      <c r="AC563" s="362"/>
      <c r="AD563" s="362"/>
      <c r="AE563" s="362"/>
      <c r="AF563" s="362"/>
      <c r="AG563" s="362"/>
      <c r="AH563" s="362"/>
      <c r="AI563" s="362" t="s">
        <v>7025</v>
      </c>
      <c r="AJ563" s="362" t="s">
        <v>13</v>
      </c>
      <c r="AK563" s="362" t="s">
        <v>39</v>
      </c>
      <c r="AL563" s="362"/>
      <c r="AM563" s="362"/>
      <c r="AN563" s="362"/>
      <c r="AO563" s="368">
        <v>45923</v>
      </c>
      <c r="AP563" s="361" t="s">
        <v>680</v>
      </c>
      <c r="AR563">
        <v>1</v>
      </c>
      <c r="AS563" t="s">
        <v>539</v>
      </c>
      <c r="AT563" t="s">
        <v>5840</v>
      </c>
    </row>
    <row r="564" spans="2:46" ht="15" customHeight="1" x14ac:dyDescent="0.35">
      <c r="B564" s="362">
        <v>1033</v>
      </c>
      <c r="C564" s="362" t="s">
        <v>2848</v>
      </c>
      <c r="D564" s="362" t="s">
        <v>2</v>
      </c>
      <c r="E564" s="368">
        <v>45247</v>
      </c>
      <c r="F564" s="368"/>
      <c r="G564" s="368"/>
      <c r="H564" s="368"/>
      <c r="I564" s="362" t="s">
        <v>57</v>
      </c>
      <c r="J564" s="362" t="s">
        <v>1580</v>
      </c>
      <c r="K564" s="361" t="s">
        <v>2849</v>
      </c>
      <c r="L564" s="362"/>
      <c r="M564" s="362" t="s">
        <v>186</v>
      </c>
      <c r="N564" s="362" t="s">
        <v>9</v>
      </c>
      <c r="O564" s="362"/>
      <c r="P564" s="362" t="s">
        <v>90</v>
      </c>
      <c r="Q564" s="362" t="s">
        <v>90</v>
      </c>
      <c r="R564" s="362"/>
      <c r="S564" s="361" t="s">
        <v>90</v>
      </c>
      <c r="T564" s="362"/>
      <c r="U564" s="362"/>
      <c r="V564" s="362" t="s">
        <v>176</v>
      </c>
      <c r="W564" s="362"/>
      <c r="X564" s="362" t="s">
        <v>9</v>
      </c>
      <c r="Y564" s="362" t="s">
        <v>9</v>
      </c>
      <c r="Z564" s="362" t="s">
        <v>90</v>
      </c>
      <c r="AA564" s="366" t="s">
        <v>90</v>
      </c>
      <c r="AB564" s="362" t="s">
        <v>90</v>
      </c>
      <c r="AC564" s="362"/>
      <c r="AD564" s="362"/>
      <c r="AE564" s="362"/>
      <c r="AF564" s="362"/>
      <c r="AG564" s="362"/>
      <c r="AH564" s="362"/>
      <c r="AI564" s="362" t="s">
        <v>7030</v>
      </c>
      <c r="AJ564" s="362" t="s">
        <v>14</v>
      </c>
      <c r="AK564" s="362" t="s">
        <v>40</v>
      </c>
      <c r="AL564" s="362"/>
      <c r="AM564" s="362"/>
      <c r="AN564" s="362"/>
      <c r="AO564" s="362"/>
      <c r="AP564" s="361" t="e">
        <v>#N/A</v>
      </c>
      <c r="AR564">
        <v>1</v>
      </c>
      <c r="AS564" t="s">
        <v>9</v>
      </c>
      <c r="AT564" t="s">
        <v>9</v>
      </c>
    </row>
    <row r="565" spans="2:46" ht="15" customHeight="1" x14ac:dyDescent="0.35">
      <c r="B565" s="362">
        <v>1034</v>
      </c>
      <c r="C565" s="362" t="s">
        <v>2850</v>
      </c>
      <c r="D565" s="362" t="s">
        <v>2</v>
      </c>
      <c r="E565" s="368">
        <v>45247</v>
      </c>
      <c r="F565" s="368"/>
      <c r="G565" s="368"/>
      <c r="H565" s="368"/>
      <c r="I565" s="362" t="s">
        <v>73</v>
      </c>
      <c r="J565" s="362" t="s">
        <v>1542</v>
      </c>
      <c r="K565" s="361" t="s">
        <v>2851</v>
      </c>
      <c r="L565" s="362"/>
      <c r="M565" s="362" t="s">
        <v>186</v>
      </c>
      <c r="N565" s="362" t="s">
        <v>8</v>
      </c>
      <c r="O565" s="362"/>
      <c r="P565" s="362" t="s">
        <v>90</v>
      </c>
      <c r="Q565" s="362" t="s">
        <v>90</v>
      </c>
      <c r="R565" s="362" t="s">
        <v>8</v>
      </c>
      <c r="S565" s="361" t="s">
        <v>1539</v>
      </c>
      <c r="T565" s="362"/>
      <c r="U565" s="362"/>
      <c r="V565" s="362" t="s">
        <v>1540</v>
      </c>
      <c r="W565" s="362"/>
      <c r="X565" s="362"/>
      <c r="Y565" s="362" t="s">
        <v>45</v>
      </c>
      <c r="Z565" s="362" t="s">
        <v>90</v>
      </c>
      <c r="AA565" s="366" t="s">
        <v>90</v>
      </c>
      <c r="AB565" s="362" t="s">
        <v>90</v>
      </c>
      <c r="AC565" s="362"/>
      <c r="AD565" s="362"/>
      <c r="AE565" s="362"/>
      <c r="AF565" s="362"/>
      <c r="AG565" s="362"/>
      <c r="AH565" s="362"/>
      <c r="AI565" s="362" t="s">
        <v>7025</v>
      </c>
      <c r="AJ565" s="362" t="s">
        <v>13</v>
      </c>
      <c r="AK565" s="362" t="s">
        <v>39</v>
      </c>
      <c r="AL565" s="362"/>
      <c r="AM565" s="362"/>
      <c r="AN565" s="362"/>
      <c r="AO565" s="368">
        <v>45923</v>
      </c>
      <c r="AP565" s="361" t="s">
        <v>680</v>
      </c>
      <c r="AR565">
        <v>1</v>
      </c>
      <c r="AS565" t="s">
        <v>539</v>
      </c>
      <c r="AT565" t="s">
        <v>5841</v>
      </c>
    </row>
    <row r="566" spans="2:46" ht="15" customHeight="1" x14ac:dyDescent="0.35">
      <c r="B566" s="362">
        <v>1035</v>
      </c>
      <c r="C566" s="362" t="s">
        <v>2852</v>
      </c>
      <c r="D566" s="362" t="s">
        <v>2</v>
      </c>
      <c r="E566" s="368">
        <v>45247</v>
      </c>
      <c r="F566" s="368"/>
      <c r="G566" s="368"/>
      <c r="H566" s="368"/>
      <c r="I566" s="362" t="s">
        <v>73</v>
      </c>
      <c r="J566" s="362" t="s">
        <v>1145</v>
      </c>
      <c r="K566" s="361" t="s">
        <v>2853</v>
      </c>
      <c r="L566" s="362"/>
      <c r="M566" s="362" t="s">
        <v>186</v>
      </c>
      <c r="N566" s="362" t="s">
        <v>9</v>
      </c>
      <c r="O566" s="362"/>
      <c r="P566" s="362" t="s">
        <v>90</v>
      </c>
      <c r="Q566" s="362" t="s">
        <v>90</v>
      </c>
      <c r="R566" s="362" t="s">
        <v>1742</v>
      </c>
      <c r="S566" s="361" t="s">
        <v>1743</v>
      </c>
      <c r="T566" s="362" t="s">
        <v>113</v>
      </c>
      <c r="U566" s="362" t="s">
        <v>1540</v>
      </c>
      <c r="V566" s="362" t="s">
        <v>1540</v>
      </c>
      <c r="W566" s="362"/>
      <c r="X566" s="362"/>
      <c r="Y566" s="362" t="s">
        <v>45</v>
      </c>
      <c r="Z566" s="362" t="s">
        <v>90</v>
      </c>
      <c r="AA566" s="366" t="s">
        <v>90</v>
      </c>
      <c r="AB566" s="362" t="s">
        <v>90</v>
      </c>
      <c r="AC566" s="362"/>
      <c r="AD566" s="362"/>
      <c r="AE566" s="362"/>
      <c r="AF566" s="362"/>
      <c r="AG566" s="362"/>
      <c r="AH566" s="362"/>
      <c r="AI566" s="362" t="s">
        <v>7025</v>
      </c>
      <c r="AJ566" s="362" t="s">
        <v>13</v>
      </c>
      <c r="AK566" s="362" t="s">
        <v>39</v>
      </c>
      <c r="AL566" s="362"/>
      <c r="AM566" s="362"/>
      <c r="AN566" s="362"/>
      <c r="AO566" s="362"/>
      <c r="AP566" s="361" t="s">
        <v>1158</v>
      </c>
      <c r="AR566">
        <v>1</v>
      </c>
      <c r="AS566" t="s">
        <v>539</v>
      </c>
      <c r="AT566" t="s">
        <v>5840</v>
      </c>
    </row>
    <row r="567" spans="2:46" ht="15" customHeight="1" x14ac:dyDescent="0.35">
      <c r="B567" s="362">
        <v>1036</v>
      </c>
      <c r="C567" s="362" t="s">
        <v>2854</v>
      </c>
      <c r="D567" s="362" t="s">
        <v>2</v>
      </c>
      <c r="E567" s="368">
        <v>45247</v>
      </c>
      <c r="F567" s="368"/>
      <c r="G567" s="368"/>
      <c r="H567" s="368"/>
      <c r="I567" s="362" t="s">
        <v>73</v>
      </c>
      <c r="J567" s="362" t="s">
        <v>1145</v>
      </c>
      <c r="K567" s="361" t="s">
        <v>2855</v>
      </c>
      <c r="L567" s="362"/>
      <c r="M567" s="362" t="s">
        <v>186</v>
      </c>
      <c r="N567" s="362" t="s">
        <v>9</v>
      </c>
      <c r="O567" s="362"/>
      <c r="P567" s="362" t="s">
        <v>90</v>
      </c>
      <c r="Q567" s="362" t="s">
        <v>90</v>
      </c>
      <c r="R567" s="362" t="s">
        <v>1742</v>
      </c>
      <c r="S567" s="361" t="s">
        <v>1743</v>
      </c>
      <c r="T567" s="362" t="s">
        <v>113</v>
      </c>
      <c r="U567" s="362" t="s">
        <v>1540</v>
      </c>
      <c r="V567" s="362" t="s">
        <v>1540</v>
      </c>
      <c r="W567" s="362"/>
      <c r="X567" s="362"/>
      <c r="Y567" s="362" t="s">
        <v>45</v>
      </c>
      <c r="Z567" s="362" t="s">
        <v>90</v>
      </c>
      <c r="AA567" s="366" t="s">
        <v>90</v>
      </c>
      <c r="AB567" s="362" t="s">
        <v>90</v>
      </c>
      <c r="AC567" s="362"/>
      <c r="AD567" s="362"/>
      <c r="AE567" s="362"/>
      <c r="AF567" s="362"/>
      <c r="AG567" s="362"/>
      <c r="AH567" s="362"/>
      <c r="AI567" s="362" t="s">
        <v>7025</v>
      </c>
      <c r="AJ567" s="362" t="s">
        <v>13</v>
      </c>
      <c r="AK567" s="362" t="s">
        <v>39</v>
      </c>
      <c r="AL567" s="362"/>
      <c r="AM567" s="362"/>
      <c r="AN567" s="362"/>
      <c r="AO567" s="362"/>
      <c r="AP567" s="361" t="s">
        <v>1158</v>
      </c>
      <c r="AR567">
        <v>1</v>
      </c>
      <c r="AS567" t="s">
        <v>539</v>
      </c>
      <c r="AT567" t="s">
        <v>5840</v>
      </c>
    </row>
    <row r="568" spans="2:46" ht="15" customHeight="1" x14ac:dyDescent="0.35">
      <c r="B568" s="362">
        <v>1037</v>
      </c>
      <c r="C568" s="362" t="s">
        <v>2856</v>
      </c>
      <c r="D568" s="362" t="s">
        <v>2</v>
      </c>
      <c r="E568" s="368">
        <v>45247</v>
      </c>
      <c r="F568" s="368"/>
      <c r="G568" s="368"/>
      <c r="H568" s="368"/>
      <c r="I568" s="362" t="s">
        <v>73</v>
      </c>
      <c r="J568" s="362" t="s">
        <v>1145</v>
      </c>
      <c r="K568" s="361" t="s">
        <v>2857</v>
      </c>
      <c r="L568" s="362"/>
      <c r="M568" s="362" t="s">
        <v>186</v>
      </c>
      <c r="N568" s="362" t="s">
        <v>9</v>
      </c>
      <c r="O568" s="362"/>
      <c r="P568" s="362" t="s">
        <v>90</v>
      </c>
      <c r="Q568" s="362" t="s">
        <v>90</v>
      </c>
      <c r="R568" s="362" t="s">
        <v>1742</v>
      </c>
      <c r="S568" s="361" t="s">
        <v>1743</v>
      </c>
      <c r="T568" s="362" t="s">
        <v>113</v>
      </c>
      <c r="U568" s="362" t="s">
        <v>1540</v>
      </c>
      <c r="V568" s="362" t="s">
        <v>1540</v>
      </c>
      <c r="W568" s="362"/>
      <c r="X568" s="362"/>
      <c r="Y568" s="362" t="s">
        <v>45</v>
      </c>
      <c r="Z568" s="362" t="s">
        <v>90</v>
      </c>
      <c r="AA568" s="366" t="s">
        <v>90</v>
      </c>
      <c r="AB568" s="362" t="s">
        <v>90</v>
      </c>
      <c r="AC568" s="362"/>
      <c r="AD568" s="362"/>
      <c r="AE568" s="362"/>
      <c r="AF568" s="362"/>
      <c r="AG568" s="362"/>
      <c r="AH568" s="362"/>
      <c r="AI568" s="362" t="s">
        <v>7025</v>
      </c>
      <c r="AJ568" s="362" t="s">
        <v>13</v>
      </c>
      <c r="AK568" s="362" t="s">
        <v>39</v>
      </c>
      <c r="AL568" s="362"/>
      <c r="AM568" s="362"/>
      <c r="AN568" s="362"/>
      <c r="AO568" s="362"/>
      <c r="AP568" s="361" t="s">
        <v>1158</v>
      </c>
      <c r="AR568">
        <v>1</v>
      </c>
      <c r="AS568" t="s">
        <v>539</v>
      </c>
      <c r="AT568" t="s">
        <v>5840</v>
      </c>
    </row>
    <row r="569" spans="2:46" ht="15" customHeight="1" x14ac:dyDescent="0.35">
      <c r="B569" s="362">
        <v>1038</v>
      </c>
      <c r="C569" s="362" t="s">
        <v>2858</v>
      </c>
      <c r="D569" s="362" t="s">
        <v>2</v>
      </c>
      <c r="E569" s="368">
        <v>45247</v>
      </c>
      <c r="F569" s="368"/>
      <c r="G569" s="368"/>
      <c r="H569" s="368"/>
      <c r="I569" s="362" t="s">
        <v>73</v>
      </c>
      <c r="J569" s="362" t="s">
        <v>2859</v>
      </c>
      <c r="K569" s="361" t="s">
        <v>2860</v>
      </c>
      <c r="L569" s="362"/>
      <c r="M569" s="362" t="s">
        <v>186</v>
      </c>
      <c r="N569" s="362" t="s">
        <v>9</v>
      </c>
      <c r="O569" s="362"/>
      <c r="P569" s="362" t="s">
        <v>90</v>
      </c>
      <c r="Q569" s="362" t="s">
        <v>90</v>
      </c>
      <c r="R569" s="362" t="s">
        <v>8</v>
      </c>
      <c r="S569" s="361" t="s">
        <v>1539</v>
      </c>
      <c r="T569" s="362"/>
      <c r="U569" s="362"/>
      <c r="V569" s="362" t="s">
        <v>1540</v>
      </c>
      <c r="W569" s="362"/>
      <c r="X569" s="362"/>
      <c r="Y569" s="362" t="s">
        <v>45</v>
      </c>
      <c r="Z569" s="362" t="s">
        <v>90</v>
      </c>
      <c r="AA569" s="366" t="s">
        <v>90</v>
      </c>
      <c r="AB569" s="362" t="s">
        <v>90</v>
      </c>
      <c r="AC569" s="362"/>
      <c r="AD569" s="362"/>
      <c r="AE569" s="362"/>
      <c r="AF569" s="362"/>
      <c r="AG569" s="362"/>
      <c r="AH569" s="362"/>
      <c r="AI569" s="362" t="s">
        <v>7025</v>
      </c>
      <c r="AJ569" s="362" t="s">
        <v>13</v>
      </c>
      <c r="AK569" s="362" t="s">
        <v>39</v>
      </c>
      <c r="AL569" s="362"/>
      <c r="AM569" s="362"/>
      <c r="AN569" s="362"/>
      <c r="AO569" s="368">
        <v>45923</v>
      </c>
      <c r="AP569" s="361" t="s">
        <v>680</v>
      </c>
      <c r="AR569">
        <v>1</v>
      </c>
      <c r="AS569" t="s">
        <v>539</v>
      </c>
      <c r="AT569" t="s">
        <v>5840</v>
      </c>
    </row>
    <row r="570" spans="2:46" ht="15" customHeight="1" x14ac:dyDescent="0.35">
      <c r="B570" s="362">
        <v>1039</v>
      </c>
      <c r="C570" s="362" t="s">
        <v>2861</v>
      </c>
      <c r="D570" s="362" t="s">
        <v>2</v>
      </c>
      <c r="E570" s="368">
        <v>45247</v>
      </c>
      <c r="F570" s="368"/>
      <c r="G570" s="368"/>
      <c r="H570" s="368"/>
      <c r="I570" s="362" t="s">
        <v>65</v>
      </c>
      <c r="J570" s="362" t="s">
        <v>1542</v>
      </c>
      <c r="K570" s="361" t="s">
        <v>2862</v>
      </c>
      <c r="L570" s="362"/>
      <c r="M570" s="362" t="s">
        <v>186</v>
      </c>
      <c r="N570" s="362" t="s">
        <v>9</v>
      </c>
      <c r="O570" s="362"/>
      <c r="P570" s="362" t="s">
        <v>90</v>
      </c>
      <c r="Q570" s="362" t="s">
        <v>90</v>
      </c>
      <c r="R570" s="362"/>
      <c r="S570" s="361" t="s">
        <v>90</v>
      </c>
      <c r="T570" s="362"/>
      <c r="U570" s="362"/>
      <c r="V570" s="362" t="s">
        <v>202</v>
      </c>
      <c r="W570" s="362"/>
      <c r="X570" s="362" t="s">
        <v>9</v>
      </c>
      <c r="Y570" s="362" t="s">
        <v>9</v>
      </c>
      <c r="Z570" s="362" t="s">
        <v>90</v>
      </c>
      <c r="AA570" s="366" t="s">
        <v>90</v>
      </c>
      <c r="AB570" s="362" t="s">
        <v>90</v>
      </c>
      <c r="AC570" s="362"/>
      <c r="AD570" s="362"/>
      <c r="AE570" s="362"/>
      <c r="AF570" s="362"/>
      <c r="AG570" s="362"/>
      <c r="AH570" s="362"/>
      <c r="AI570" s="362" t="s">
        <v>7032</v>
      </c>
      <c r="AJ570" s="362" t="s">
        <v>19</v>
      </c>
      <c r="AK570" s="362" t="s">
        <v>40</v>
      </c>
      <c r="AL570" s="362"/>
      <c r="AM570" s="362"/>
      <c r="AN570" s="362"/>
      <c r="AO570" s="362"/>
      <c r="AP570" s="361" t="e">
        <v>#N/A</v>
      </c>
      <c r="AR570">
        <v>1</v>
      </c>
      <c r="AS570" t="s">
        <v>9</v>
      </c>
      <c r="AT570" t="s">
        <v>9</v>
      </c>
    </row>
    <row r="571" spans="2:46" ht="15" customHeight="1" x14ac:dyDescent="0.35">
      <c r="B571" s="362">
        <v>1040</v>
      </c>
      <c r="C571" s="362" t="s">
        <v>2863</v>
      </c>
      <c r="D571" s="362" t="s">
        <v>2</v>
      </c>
      <c r="E571" s="368">
        <v>45084</v>
      </c>
      <c r="F571" s="368"/>
      <c r="G571" s="368"/>
      <c r="H571" s="368"/>
      <c r="I571" s="362" t="s">
        <v>61</v>
      </c>
      <c r="J571" s="362" t="s">
        <v>1070</v>
      </c>
      <c r="K571" s="361" t="s">
        <v>2864</v>
      </c>
      <c r="L571" s="361"/>
      <c r="M571" s="362" t="s">
        <v>1689</v>
      </c>
      <c r="N571" s="362" t="s">
        <v>9</v>
      </c>
      <c r="O571" s="362"/>
      <c r="P571" s="362" t="s">
        <v>2273</v>
      </c>
      <c r="Q571" s="362" t="s">
        <v>90</v>
      </c>
      <c r="R571" s="362"/>
      <c r="S571" s="361"/>
      <c r="T571" s="362"/>
      <c r="U571" s="362"/>
      <c r="V571" s="362" t="s">
        <v>120</v>
      </c>
      <c r="W571" s="362"/>
      <c r="X571" s="362"/>
      <c r="Y571" s="362" t="s">
        <v>48</v>
      </c>
      <c r="Z571" s="362" t="s">
        <v>90</v>
      </c>
      <c r="AA571" s="366" t="s">
        <v>90</v>
      </c>
      <c r="AB571" s="362" t="s">
        <v>90</v>
      </c>
      <c r="AC571" s="362"/>
      <c r="AD571" s="362"/>
      <c r="AE571" s="362"/>
      <c r="AF571" s="362"/>
      <c r="AG571" s="362"/>
      <c r="AH571" s="362"/>
      <c r="AI571" s="362" t="s">
        <v>7026</v>
      </c>
      <c r="AJ571" s="362" t="s">
        <v>19</v>
      </c>
      <c r="AK571" s="362" t="s">
        <v>40</v>
      </c>
      <c r="AL571" s="362"/>
      <c r="AM571" s="362"/>
      <c r="AN571" s="362"/>
      <c r="AO571" s="362"/>
      <c r="AP571" s="361"/>
      <c r="AR571">
        <v>1</v>
      </c>
      <c r="AS571" t="s">
        <v>5839</v>
      </c>
      <c r="AT571" t="s">
        <v>5839</v>
      </c>
    </row>
    <row r="572" spans="2:46" ht="15" customHeight="1" x14ac:dyDescent="0.35">
      <c r="B572" s="362">
        <v>1041</v>
      </c>
      <c r="C572" s="362" t="s">
        <v>2865</v>
      </c>
      <c r="D572" s="362" t="s">
        <v>2</v>
      </c>
      <c r="E572" s="368">
        <v>45247</v>
      </c>
      <c r="F572" s="368"/>
      <c r="G572" s="368"/>
      <c r="H572" s="368"/>
      <c r="I572" s="362" t="s">
        <v>73</v>
      </c>
      <c r="J572" s="362" t="s">
        <v>1145</v>
      </c>
      <c r="K572" s="361" t="s">
        <v>2866</v>
      </c>
      <c r="L572" s="362"/>
      <c r="M572" s="362" t="s">
        <v>186</v>
      </c>
      <c r="N572" s="362" t="s">
        <v>9</v>
      </c>
      <c r="O572" s="362"/>
      <c r="P572" s="362" t="s">
        <v>90</v>
      </c>
      <c r="Q572" s="362" t="s">
        <v>90</v>
      </c>
      <c r="R572" s="362" t="s">
        <v>8</v>
      </c>
      <c r="S572" s="361" t="s">
        <v>1539</v>
      </c>
      <c r="T572" s="362"/>
      <c r="U572" s="362"/>
      <c r="V572" s="362" t="s">
        <v>1540</v>
      </c>
      <c r="W572" s="362"/>
      <c r="X572" s="362"/>
      <c r="Y572" s="362" t="s">
        <v>45</v>
      </c>
      <c r="Z572" s="362" t="s">
        <v>90</v>
      </c>
      <c r="AA572" s="366" t="s">
        <v>90</v>
      </c>
      <c r="AB572" s="362" t="s">
        <v>90</v>
      </c>
      <c r="AC572" s="362"/>
      <c r="AD572" s="362"/>
      <c r="AE572" s="362"/>
      <c r="AF572" s="362"/>
      <c r="AG572" s="362"/>
      <c r="AH572" s="362"/>
      <c r="AI572" s="362" t="s">
        <v>7025</v>
      </c>
      <c r="AJ572" s="362" t="s">
        <v>13</v>
      </c>
      <c r="AK572" s="362" t="s">
        <v>39</v>
      </c>
      <c r="AL572" s="362"/>
      <c r="AM572" s="362"/>
      <c r="AN572" s="362"/>
      <c r="AO572" s="368">
        <v>45923</v>
      </c>
      <c r="AP572" s="361" t="s">
        <v>680</v>
      </c>
      <c r="AR572">
        <v>1</v>
      </c>
      <c r="AS572" t="s">
        <v>539</v>
      </c>
      <c r="AT572" t="s">
        <v>5840</v>
      </c>
    </row>
    <row r="573" spans="2:46" ht="15" customHeight="1" x14ac:dyDescent="0.35">
      <c r="B573" s="362">
        <v>1042</v>
      </c>
      <c r="C573" s="362" t="s">
        <v>2867</v>
      </c>
      <c r="D573" s="362" t="s">
        <v>2</v>
      </c>
      <c r="E573" s="368">
        <v>45247</v>
      </c>
      <c r="F573" s="368"/>
      <c r="G573" s="368"/>
      <c r="H573" s="368"/>
      <c r="I573" s="362" t="s">
        <v>77</v>
      </c>
      <c r="J573" s="362" t="s">
        <v>1542</v>
      </c>
      <c r="K573" s="361" t="s">
        <v>2868</v>
      </c>
      <c r="L573" s="362"/>
      <c r="M573" s="362" t="s">
        <v>186</v>
      </c>
      <c r="N573" s="362" t="s">
        <v>1548</v>
      </c>
      <c r="O573" s="362"/>
      <c r="P573" s="362" t="s">
        <v>90</v>
      </c>
      <c r="Q573" s="362" t="s">
        <v>90</v>
      </c>
      <c r="R573" s="362" t="s">
        <v>8</v>
      </c>
      <c r="S573" s="361" t="s">
        <v>2392</v>
      </c>
      <c r="T573" s="362"/>
      <c r="U573" s="362"/>
      <c r="V573" s="362" t="s">
        <v>133</v>
      </c>
      <c r="W573" s="362"/>
      <c r="X573" s="362"/>
      <c r="Y573" s="362" t="s">
        <v>45</v>
      </c>
      <c r="Z573" s="362" t="s">
        <v>90</v>
      </c>
      <c r="AA573" s="366" t="s">
        <v>90</v>
      </c>
      <c r="AB573" s="362" t="s">
        <v>90</v>
      </c>
      <c r="AC573" s="362"/>
      <c r="AD573" s="362"/>
      <c r="AE573" s="362"/>
      <c r="AF573" s="362"/>
      <c r="AG573" s="362"/>
      <c r="AH573" s="362"/>
      <c r="AI573" s="362" t="s">
        <v>7027</v>
      </c>
      <c r="AJ573" s="362" t="s">
        <v>21</v>
      </c>
      <c r="AK573" s="362" t="s">
        <v>39</v>
      </c>
      <c r="AL573" s="362"/>
      <c r="AM573" s="362"/>
      <c r="AN573" s="362"/>
      <c r="AO573" s="368">
        <v>45924</v>
      </c>
      <c r="AP573" s="361" t="s">
        <v>2000</v>
      </c>
      <c r="AR573">
        <v>1</v>
      </c>
      <c r="AS573" t="s">
        <v>539</v>
      </c>
      <c r="AT573" t="s">
        <v>5840</v>
      </c>
    </row>
    <row r="574" spans="2:46" ht="15" customHeight="1" x14ac:dyDescent="0.35">
      <c r="B574" s="362">
        <v>1043</v>
      </c>
      <c r="C574" s="362" t="s">
        <v>2869</v>
      </c>
      <c r="D574" s="362" t="s">
        <v>2</v>
      </c>
      <c r="E574" s="368">
        <v>45247</v>
      </c>
      <c r="F574" s="368" t="s">
        <v>1278</v>
      </c>
      <c r="G574" s="368"/>
      <c r="H574" s="368"/>
      <c r="I574" s="362" t="s">
        <v>73</v>
      </c>
      <c r="J574" s="362" t="s">
        <v>1145</v>
      </c>
      <c r="K574" s="361" t="s">
        <v>2870</v>
      </c>
      <c r="L574" s="362"/>
      <c r="M574" s="362" t="s">
        <v>186</v>
      </c>
      <c r="N574" s="362" t="s">
        <v>9</v>
      </c>
      <c r="O574" s="362"/>
      <c r="P574" s="362" t="s">
        <v>90</v>
      </c>
      <c r="Q574" s="362" t="s">
        <v>90</v>
      </c>
      <c r="R574" s="362"/>
      <c r="S574" s="361" t="s">
        <v>2871</v>
      </c>
      <c r="T574" s="362"/>
      <c r="U574" s="362"/>
      <c r="V574" s="362" t="s">
        <v>1271</v>
      </c>
      <c r="W574" s="368">
        <v>45937</v>
      </c>
      <c r="X574" s="362" t="s">
        <v>9</v>
      </c>
      <c r="Y574" s="362" t="s">
        <v>9</v>
      </c>
      <c r="Z574" s="362" t="s">
        <v>90</v>
      </c>
      <c r="AA574" s="366" t="s">
        <v>90</v>
      </c>
      <c r="AB574" s="362" t="s">
        <v>90</v>
      </c>
      <c r="AC574" s="362"/>
      <c r="AD574" s="362"/>
      <c r="AE574" s="362"/>
      <c r="AF574" s="362"/>
      <c r="AG574" s="362"/>
      <c r="AH574" s="362"/>
      <c r="AI574" s="362" t="s">
        <v>7025</v>
      </c>
      <c r="AJ574" s="362" t="s">
        <v>13</v>
      </c>
      <c r="AK574" s="362" t="s">
        <v>40</v>
      </c>
      <c r="AL574" s="362"/>
      <c r="AM574" s="362"/>
      <c r="AN574" s="362" t="s">
        <v>1145</v>
      </c>
      <c r="AO574" s="362"/>
      <c r="AP574" s="361" t="e">
        <v>#N/A</v>
      </c>
      <c r="AR574">
        <v>1</v>
      </c>
      <c r="AS574" t="s">
        <v>9</v>
      </c>
      <c r="AT574" t="s">
        <v>9</v>
      </c>
    </row>
    <row r="575" spans="2:46" ht="15" customHeight="1" x14ac:dyDescent="0.35">
      <c r="B575" s="362">
        <v>1044</v>
      </c>
      <c r="C575" s="362" t="s">
        <v>2872</v>
      </c>
      <c r="D575" s="362" t="s">
        <v>2</v>
      </c>
      <c r="E575" s="368">
        <v>45247</v>
      </c>
      <c r="F575" s="368" t="s">
        <v>1278</v>
      </c>
      <c r="G575" s="368"/>
      <c r="H575" s="368"/>
      <c r="I575" s="362" t="s">
        <v>73</v>
      </c>
      <c r="J575" s="362" t="s">
        <v>1145</v>
      </c>
      <c r="K575" s="361" t="s">
        <v>2873</v>
      </c>
      <c r="L575" s="362"/>
      <c r="M575" s="362" t="s">
        <v>186</v>
      </c>
      <c r="N575" s="362" t="s">
        <v>51</v>
      </c>
      <c r="O575" s="362"/>
      <c r="P575" s="362" t="s">
        <v>90</v>
      </c>
      <c r="Q575" s="362" t="s">
        <v>90</v>
      </c>
      <c r="R575" s="362"/>
      <c r="S575" s="361" t="s">
        <v>2874</v>
      </c>
      <c r="T575" s="362"/>
      <c r="U575" s="362"/>
      <c r="V575" s="362" t="s">
        <v>1271</v>
      </c>
      <c r="W575" s="362"/>
      <c r="X575" s="362"/>
      <c r="Y575" s="362" t="s">
        <v>45</v>
      </c>
      <c r="Z575" s="362" t="s">
        <v>90</v>
      </c>
      <c r="AA575" s="366" t="s">
        <v>90</v>
      </c>
      <c r="AB575" s="362" t="s">
        <v>90</v>
      </c>
      <c r="AC575" s="362"/>
      <c r="AD575" s="362"/>
      <c r="AE575" s="362"/>
      <c r="AF575" s="362"/>
      <c r="AG575" s="362"/>
      <c r="AH575" s="362"/>
      <c r="AI575" s="362" t="s">
        <v>7025</v>
      </c>
      <c r="AJ575" s="362" t="s">
        <v>13</v>
      </c>
      <c r="AK575" s="362" t="s">
        <v>39</v>
      </c>
      <c r="AL575" s="362"/>
      <c r="AM575" s="362"/>
      <c r="AN575" s="362" t="s">
        <v>1299</v>
      </c>
      <c r="AO575" s="368">
        <v>45924</v>
      </c>
      <c r="AP575" s="361" t="s">
        <v>2412</v>
      </c>
      <c r="AR575">
        <v>1</v>
      </c>
      <c r="AS575" t="s">
        <v>539</v>
      </c>
      <c r="AT575" t="s">
        <v>5840</v>
      </c>
    </row>
    <row r="576" spans="2:46" ht="15" customHeight="1" x14ac:dyDescent="0.35">
      <c r="B576" s="362">
        <v>1045</v>
      </c>
      <c r="C576" s="362" t="s">
        <v>2875</v>
      </c>
      <c r="D576" s="362" t="s">
        <v>2</v>
      </c>
      <c r="E576" s="368">
        <v>45247</v>
      </c>
      <c r="F576" s="368" t="s">
        <v>1278</v>
      </c>
      <c r="G576" s="368"/>
      <c r="H576" s="368"/>
      <c r="I576" s="362" t="s">
        <v>73</v>
      </c>
      <c r="J576" s="362" t="s">
        <v>1542</v>
      </c>
      <c r="K576" s="361" t="s">
        <v>2876</v>
      </c>
      <c r="L576" s="362"/>
      <c r="M576" s="362" t="s">
        <v>186</v>
      </c>
      <c r="N576" s="362" t="s">
        <v>51</v>
      </c>
      <c r="O576" s="362"/>
      <c r="P576" s="362" t="s">
        <v>90</v>
      </c>
      <c r="Q576" s="362" t="s">
        <v>90</v>
      </c>
      <c r="R576" s="362"/>
      <c r="S576" s="361" t="s">
        <v>2877</v>
      </c>
      <c r="T576" s="362"/>
      <c r="U576" s="362"/>
      <c r="V576" s="362" t="s">
        <v>1271</v>
      </c>
      <c r="W576" s="362"/>
      <c r="X576" s="362"/>
      <c r="Y576" s="362" t="s">
        <v>45</v>
      </c>
      <c r="Z576" s="362" t="s">
        <v>90</v>
      </c>
      <c r="AA576" s="366" t="s">
        <v>90</v>
      </c>
      <c r="AB576" s="362" t="s">
        <v>90</v>
      </c>
      <c r="AC576" s="362"/>
      <c r="AD576" s="362"/>
      <c r="AE576" s="362"/>
      <c r="AF576" s="362"/>
      <c r="AG576" s="362"/>
      <c r="AH576" s="362"/>
      <c r="AI576" s="362" t="s">
        <v>7025</v>
      </c>
      <c r="AJ576" s="362" t="s">
        <v>13</v>
      </c>
      <c r="AK576" s="362" t="s">
        <v>39</v>
      </c>
      <c r="AL576" s="362"/>
      <c r="AM576" s="362"/>
      <c r="AN576" s="362" t="s">
        <v>1299</v>
      </c>
      <c r="AO576" s="368">
        <v>45919</v>
      </c>
      <c r="AP576" s="361" t="s">
        <v>680</v>
      </c>
      <c r="AR576">
        <v>1</v>
      </c>
      <c r="AS576" t="s">
        <v>539</v>
      </c>
      <c r="AT576" t="s">
        <v>5840</v>
      </c>
    </row>
    <row r="577" spans="2:46" ht="15" customHeight="1" x14ac:dyDescent="0.35">
      <c r="B577" s="362">
        <v>1046</v>
      </c>
      <c r="C577" s="362" t="s">
        <v>2878</v>
      </c>
      <c r="D577" s="362" t="s">
        <v>2</v>
      </c>
      <c r="E577" s="368">
        <v>45247</v>
      </c>
      <c r="F577" s="368" t="s">
        <v>1278</v>
      </c>
      <c r="G577" s="368"/>
      <c r="H577" s="368"/>
      <c r="I577" s="362" t="s">
        <v>73</v>
      </c>
      <c r="J577" s="362" t="s">
        <v>1542</v>
      </c>
      <c r="K577" s="361" t="s">
        <v>2879</v>
      </c>
      <c r="L577" s="362"/>
      <c r="M577" s="362" t="s">
        <v>186</v>
      </c>
      <c r="N577" s="362" t="s">
        <v>51</v>
      </c>
      <c r="O577" s="362"/>
      <c r="P577" s="362" t="s">
        <v>90</v>
      </c>
      <c r="Q577" s="362" t="s">
        <v>90</v>
      </c>
      <c r="R577" s="362"/>
      <c r="S577" s="361" t="s">
        <v>2880</v>
      </c>
      <c r="T577" s="362"/>
      <c r="U577" s="362"/>
      <c r="V577" s="362" t="s">
        <v>1271</v>
      </c>
      <c r="W577" s="362"/>
      <c r="X577" s="362"/>
      <c r="Y577" s="362" t="s">
        <v>45</v>
      </c>
      <c r="Z577" s="362" t="s">
        <v>90</v>
      </c>
      <c r="AA577" s="366" t="s">
        <v>90</v>
      </c>
      <c r="AB577" s="362" t="s">
        <v>90</v>
      </c>
      <c r="AC577" s="362"/>
      <c r="AD577" s="362"/>
      <c r="AE577" s="362"/>
      <c r="AF577" s="362"/>
      <c r="AG577" s="362"/>
      <c r="AH577" s="362"/>
      <c r="AI577" s="362" t="s">
        <v>7025</v>
      </c>
      <c r="AJ577" s="362" t="s">
        <v>13</v>
      </c>
      <c r="AK577" s="362" t="s">
        <v>39</v>
      </c>
      <c r="AL577" s="362"/>
      <c r="AM577" s="362"/>
      <c r="AN577" s="362" t="s">
        <v>1299</v>
      </c>
      <c r="AO577" s="368">
        <v>45919</v>
      </c>
      <c r="AP577" s="361" t="s">
        <v>680</v>
      </c>
      <c r="AR577">
        <v>1</v>
      </c>
      <c r="AS577" t="s">
        <v>539</v>
      </c>
      <c r="AT577" t="s">
        <v>5840</v>
      </c>
    </row>
    <row r="578" spans="2:46" ht="15" customHeight="1" x14ac:dyDescent="0.35">
      <c r="B578" s="362">
        <v>1047</v>
      </c>
      <c r="C578" s="362" t="s">
        <v>2881</v>
      </c>
      <c r="D578" s="362" t="s">
        <v>2</v>
      </c>
      <c r="E578" s="368">
        <v>45247</v>
      </c>
      <c r="F578" s="368"/>
      <c r="G578" s="368"/>
      <c r="H578" s="368"/>
      <c r="I578" s="362" t="s">
        <v>65</v>
      </c>
      <c r="J578" s="362" t="s">
        <v>2882</v>
      </c>
      <c r="K578" s="361" t="s">
        <v>2883</v>
      </c>
      <c r="L578" s="362"/>
      <c r="M578" s="362" t="s">
        <v>186</v>
      </c>
      <c r="N578" s="362" t="s">
        <v>9</v>
      </c>
      <c r="O578" s="362"/>
      <c r="P578" s="362" t="s">
        <v>90</v>
      </c>
      <c r="Q578" s="362" t="s">
        <v>90</v>
      </c>
      <c r="R578" s="362"/>
      <c r="S578" s="361" t="s">
        <v>90</v>
      </c>
      <c r="T578" s="362"/>
      <c r="U578" s="362"/>
      <c r="V578" s="362" t="s">
        <v>202</v>
      </c>
      <c r="W578" s="362"/>
      <c r="X578" s="362" t="s">
        <v>9</v>
      </c>
      <c r="Y578" s="362" t="s">
        <v>9</v>
      </c>
      <c r="Z578" s="362" t="s">
        <v>90</v>
      </c>
      <c r="AA578" s="366" t="s">
        <v>90</v>
      </c>
      <c r="AB578" s="362" t="s">
        <v>90</v>
      </c>
      <c r="AC578" s="362"/>
      <c r="AD578" s="362"/>
      <c r="AE578" s="362"/>
      <c r="AF578" s="362"/>
      <c r="AG578" s="362"/>
      <c r="AH578" s="362"/>
      <c r="AI578" s="362" t="s">
        <v>7032</v>
      </c>
      <c r="AJ578" s="362" t="s">
        <v>19</v>
      </c>
      <c r="AK578" s="362" t="s">
        <v>40</v>
      </c>
      <c r="AL578" s="362"/>
      <c r="AM578" s="362"/>
      <c r="AN578" s="362"/>
      <c r="AO578" s="362"/>
      <c r="AP578" s="361" t="e">
        <v>#N/A</v>
      </c>
      <c r="AR578">
        <v>1</v>
      </c>
      <c r="AS578" t="s">
        <v>9</v>
      </c>
      <c r="AT578" t="s">
        <v>9</v>
      </c>
    </row>
    <row r="579" spans="2:46" ht="15" customHeight="1" x14ac:dyDescent="0.35">
      <c r="B579" s="362">
        <v>1048</v>
      </c>
      <c r="C579" s="362" t="s">
        <v>2884</v>
      </c>
      <c r="D579" s="362" t="s">
        <v>2</v>
      </c>
      <c r="E579" s="368">
        <v>45247</v>
      </c>
      <c r="F579" s="368"/>
      <c r="G579" s="368"/>
      <c r="H579" s="368"/>
      <c r="I579" s="362" t="s">
        <v>73</v>
      </c>
      <c r="J579" s="362" t="s">
        <v>1542</v>
      </c>
      <c r="K579" s="361" t="s">
        <v>2885</v>
      </c>
      <c r="L579" s="362"/>
      <c r="M579" s="362" t="s">
        <v>186</v>
      </c>
      <c r="N579" s="362" t="s">
        <v>9</v>
      </c>
      <c r="O579" s="362"/>
      <c r="P579" s="362" t="s">
        <v>90</v>
      </c>
      <c r="Q579" s="362" t="s">
        <v>90</v>
      </c>
      <c r="R579" s="362" t="s">
        <v>8</v>
      </c>
      <c r="S579" s="361" t="s">
        <v>1539</v>
      </c>
      <c r="T579" s="362"/>
      <c r="U579" s="362"/>
      <c r="V579" s="362" t="s">
        <v>1540</v>
      </c>
      <c r="W579" s="362"/>
      <c r="X579" s="362"/>
      <c r="Y579" s="362" t="s">
        <v>45</v>
      </c>
      <c r="Z579" s="362" t="s">
        <v>90</v>
      </c>
      <c r="AA579" s="366" t="s">
        <v>90</v>
      </c>
      <c r="AB579" s="362" t="s">
        <v>90</v>
      </c>
      <c r="AC579" s="362"/>
      <c r="AD579" s="362"/>
      <c r="AE579" s="362"/>
      <c r="AF579" s="362"/>
      <c r="AG579" s="362"/>
      <c r="AH579" s="362"/>
      <c r="AI579" s="362" t="s">
        <v>7025</v>
      </c>
      <c r="AJ579" s="362" t="s">
        <v>13</v>
      </c>
      <c r="AK579" s="362" t="s">
        <v>39</v>
      </c>
      <c r="AL579" s="362"/>
      <c r="AM579" s="362"/>
      <c r="AN579" s="362"/>
      <c r="AO579" s="368">
        <v>45923</v>
      </c>
      <c r="AP579" s="361" t="s">
        <v>680</v>
      </c>
      <c r="AR579">
        <v>1</v>
      </c>
      <c r="AS579" t="s">
        <v>539</v>
      </c>
      <c r="AT579" t="s">
        <v>5840</v>
      </c>
    </row>
    <row r="580" spans="2:46" ht="15" customHeight="1" x14ac:dyDescent="0.35">
      <c r="B580" s="362">
        <v>1049</v>
      </c>
      <c r="C580" s="362" t="s">
        <v>2886</v>
      </c>
      <c r="D580" s="362" t="s">
        <v>2</v>
      </c>
      <c r="E580" s="368">
        <v>45258</v>
      </c>
      <c r="F580" s="368"/>
      <c r="G580" s="368"/>
      <c r="H580" s="368"/>
      <c r="I580" s="362" t="s">
        <v>73</v>
      </c>
      <c r="J580" s="362" t="s">
        <v>2859</v>
      </c>
      <c r="K580" s="361" t="s">
        <v>2887</v>
      </c>
      <c r="L580" s="362"/>
      <c r="M580" s="362" t="s">
        <v>186</v>
      </c>
      <c r="N580" s="362" t="s">
        <v>9</v>
      </c>
      <c r="O580" s="362"/>
      <c r="P580" s="362" t="s">
        <v>90</v>
      </c>
      <c r="Q580" s="362" t="s">
        <v>90</v>
      </c>
      <c r="R580" s="362" t="s">
        <v>8</v>
      </c>
      <c r="S580" s="361" t="s">
        <v>1539</v>
      </c>
      <c r="T580" s="362"/>
      <c r="U580" s="362"/>
      <c r="V580" s="362" t="s">
        <v>1540</v>
      </c>
      <c r="W580" s="362"/>
      <c r="X580" s="362"/>
      <c r="Y580" s="362" t="s">
        <v>45</v>
      </c>
      <c r="Z580" s="362" t="s">
        <v>90</v>
      </c>
      <c r="AA580" s="366" t="s">
        <v>90</v>
      </c>
      <c r="AB580" s="362" t="s">
        <v>90</v>
      </c>
      <c r="AC580" s="362"/>
      <c r="AD580" s="362"/>
      <c r="AE580" s="362"/>
      <c r="AF580" s="362"/>
      <c r="AG580" s="362"/>
      <c r="AH580" s="362"/>
      <c r="AI580" s="362" t="s">
        <v>7025</v>
      </c>
      <c r="AJ580" s="362" t="s">
        <v>13</v>
      </c>
      <c r="AK580" s="362" t="s">
        <v>39</v>
      </c>
      <c r="AL580" s="362"/>
      <c r="AM580" s="362"/>
      <c r="AN580" s="362"/>
      <c r="AO580" s="368">
        <v>45923</v>
      </c>
      <c r="AP580" s="361" t="s">
        <v>680</v>
      </c>
      <c r="AR580">
        <v>1</v>
      </c>
      <c r="AS580" t="s">
        <v>539</v>
      </c>
      <c r="AT580" t="s">
        <v>5840</v>
      </c>
    </row>
    <row r="581" spans="2:46" ht="15" customHeight="1" x14ac:dyDescent="0.35">
      <c r="B581" s="362">
        <v>1050</v>
      </c>
      <c r="C581" s="362" t="s">
        <v>2888</v>
      </c>
      <c r="D581" s="362" t="s">
        <v>2</v>
      </c>
      <c r="E581" s="368">
        <v>45258</v>
      </c>
      <c r="F581" s="368"/>
      <c r="G581" s="368"/>
      <c r="H581" s="368"/>
      <c r="I581" s="362" t="s">
        <v>57</v>
      </c>
      <c r="J581" s="362" t="s">
        <v>1580</v>
      </c>
      <c r="K581" s="361" t="s">
        <v>2889</v>
      </c>
      <c r="L581" s="362"/>
      <c r="M581" s="362" t="s">
        <v>186</v>
      </c>
      <c r="N581" s="362" t="s">
        <v>9</v>
      </c>
      <c r="O581" s="362"/>
      <c r="P581" s="362" t="s">
        <v>90</v>
      </c>
      <c r="Q581" s="362" t="s">
        <v>90</v>
      </c>
      <c r="R581" s="362"/>
      <c r="S581" s="361" t="s">
        <v>90</v>
      </c>
      <c r="T581" s="362"/>
      <c r="U581" s="362"/>
      <c r="V581" s="362" t="s">
        <v>176</v>
      </c>
      <c r="W581" s="362"/>
      <c r="X581" s="362" t="s">
        <v>9</v>
      </c>
      <c r="Y581" s="362" t="s">
        <v>9</v>
      </c>
      <c r="Z581" s="362" t="s">
        <v>90</v>
      </c>
      <c r="AA581" s="366" t="s">
        <v>90</v>
      </c>
      <c r="AB581" s="362" t="s">
        <v>90</v>
      </c>
      <c r="AC581" s="362"/>
      <c r="AD581" s="362"/>
      <c r="AE581" s="362"/>
      <c r="AF581" s="362"/>
      <c r="AG581" s="362"/>
      <c r="AH581" s="362"/>
      <c r="AI581" s="362" t="s">
        <v>7030</v>
      </c>
      <c r="AJ581" s="362" t="s">
        <v>14</v>
      </c>
      <c r="AK581" s="362" t="s">
        <v>40</v>
      </c>
      <c r="AL581" s="362"/>
      <c r="AM581" s="362"/>
      <c r="AN581" s="362"/>
      <c r="AO581" s="362"/>
      <c r="AP581" s="361" t="e">
        <v>#N/A</v>
      </c>
      <c r="AR581">
        <v>1</v>
      </c>
      <c r="AS581" t="s">
        <v>9</v>
      </c>
      <c r="AT581" t="s">
        <v>9</v>
      </c>
    </row>
    <row r="582" spans="2:46" ht="15" customHeight="1" x14ac:dyDescent="0.35">
      <c r="B582" s="362">
        <v>1051</v>
      </c>
      <c r="C582" s="362" t="s">
        <v>2890</v>
      </c>
      <c r="D582" s="362" t="s">
        <v>2</v>
      </c>
      <c r="E582" s="368">
        <v>45084</v>
      </c>
      <c r="F582" s="368"/>
      <c r="G582" s="368"/>
      <c r="H582" s="368"/>
      <c r="I582" s="362" t="s">
        <v>61</v>
      </c>
      <c r="J582" s="362" t="s">
        <v>1584</v>
      </c>
      <c r="K582" s="361" t="s">
        <v>2891</v>
      </c>
      <c r="L582" s="361"/>
      <c r="M582" s="362" t="s">
        <v>1689</v>
      </c>
      <c r="N582" s="362" t="s">
        <v>9</v>
      </c>
      <c r="O582" s="362"/>
      <c r="P582" s="362" t="s">
        <v>2273</v>
      </c>
      <c r="Q582" s="362" t="s">
        <v>90</v>
      </c>
      <c r="R582" s="362"/>
      <c r="S582" s="361"/>
      <c r="T582" s="362"/>
      <c r="U582" s="362"/>
      <c r="V582" s="362" t="s">
        <v>120</v>
      </c>
      <c r="W582" s="362"/>
      <c r="X582" s="362"/>
      <c r="Y582" s="362" t="s">
        <v>48</v>
      </c>
      <c r="Z582" s="362" t="s">
        <v>90</v>
      </c>
      <c r="AA582" s="366" t="s">
        <v>90</v>
      </c>
      <c r="AB582" s="362" t="s">
        <v>90</v>
      </c>
      <c r="AC582" s="362"/>
      <c r="AD582" s="362"/>
      <c r="AE582" s="362"/>
      <c r="AF582" s="362"/>
      <c r="AG582" s="362"/>
      <c r="AH582" s="362"/>
      <c r="AI582" s="362" t="s">
        <v>7026</v>
      </c>
      <c r="AJ582" s="362" t="s">
        <v>19</v>
      </c>
      <c r="AK582" s="362" t="s">
        <v>40</v>
      </c>
      <c r="AL582" s="362"/>
      <c r="AM582" s="362"/>
      <c r="AN582" s="362"/>
      <c r="AO582" s="362"/>
      <c r="AP582" s="361"/>
      <c r="AR582">
        <v>1</v>
      </c>
      <c r="AS582" t="s">
        <v>5839</v>
      </c>
      <c r="AT582" t="s">
        <v>5839</v>
      </c>
    </row>
    <row r="583" spans="2:46" ht="15" customHeight="1" x14ac:dyDescent="0.35">
      <c r="B583" s="362">
        <v>1052</v>
      </c>
      <c r="C583" s="362" t="s">
        <v>2892</v>
      </c>
      <c r="D583" s="362" t="s">
        <v>2</v>
      </c>
      <c r="E583" s="368">
        <v>45258</v>
      </c>
      <c r="F583" s="368"/>
      <c r="G583" s="368"/>
      <c r="H583" s="368"/>
      <c r="I583" s="362" t="s">
        <v>73</v>
      </c>
      <c r="J583" s="362" t="s">
        <v>2764</v>
      </c>
      <c r="K583" s="361" t="s">
        <v>2893</v>
      </c>
      <c r="L583" s="362"/>
      <c r="M583" s="362" t="s">
        <v>186</v>
      </c>
      <c r="N583" s="362" t="s">
        <v>9</v>
      </c>
      <c r="O583" s="362"/>
      <c r="P583" s="362" t="s">
        <v>90</v>
      </c>
      <c r="Q583" s="362" t="s">
        <v>90</v>
      </c>
      <c r="R583" s="362" t="s">
        <v>8</v>
      </c>
      <c r="S583" s="361" t="s">
        <v>1539</v>
      </c>
      <c r="T583" s="362"/>
      <c r="U583" s="362"/>
      <c r="V583" s="362" t="s">
        <v>1540</v>
      </c>
      <c r="W583" s="362"/>
      <c r="X583" s="362"/>
      <c r="Y583" s="362" t="s">
        <v>45</v>
      </c>
      <c r="Z583" s="362" t="s">
        <v>90</v>
      </c>
      <c r="AA583" s="366" t="s">
        <v>90</v>
      </c>
      <c r="AB583" s="362" t="s">
        <v>90</v>
      </c>
      <c r="AC583" s="362"/>
      <c r="AD583" s="362"/>
      <c r="AE583" s="362"/>
      <c r="AF583" s="362"/>
      <c r="AG583" s="362"/>
      <c r="AH583" s="362"/>
      <c r="AI583" s="362" t="s">
        <v>7025</v>
      </c>
      <c r="AJ583" s="362" t="s">
        <v>13</v>
      </c>
      <c r="AK583" s="362" t="s">
        <v>39</v>
      </c>
      <c r="AL583" s="362"/>
      <c r="AM583" s="362"/>
      <c r="AN583" s="362"/>
      <c r="AO583" s="368">
        <v>45923</v>
      </c>
      <c r="AP583" s="361" t="s">
        <v>680</v>
      </c>
      <c r="AR583">
        <v>1</v>
      </c>
      <c r="AS583" t="s">
        <v>539</v>
      </c>
      <c r="AT583" t="s">
        <v>5840</v>
      </c>
    </row>
    <row r="584" spans="2:46" ht="15" customHeight="1" x14ac:dyDescent="0.35">
      <c r="B584" s="362">
        <v>1053</v>
      </c>
      <c r="C584" s="362" t="s">
        <v>2894</v>
      </c>
      <c r="D584" s="362" t="s">
        <v>2</v>
      </c>
      <c r="E584" s="368">
        <v>45258</v>
      </c>
      <c r="F584" s="368"/>
      <c r="G584" s="368"/>
      <c r="H584" s="368"/>
      <c r="I584" s="362" t="s">
        <v>73</v>
      </c>
      <c r="J584" s="362" t="s">
        <v>1145</v>
      </c>
      <c r="K584" s="361" t="s">
        <v>2895</v>
      </c>
      <c r="L584" s="362"/>
      <c r="M584" s="362" t="s">
        <v>186</v>
      </c>
      <c r="N584" s="362" t="s">
        <v>51</v>
      </c>
      <c r="O584" s="362"/>
      <c r="P584" s="362" t="s">
        <v>90</v>
      </c>
      <c r="Q584" s="362" t="s">
        <v>90</v>
      </c>
      <c r="R584" s="362" t="s">
        <v>8</v>
      </c>
      <c r="S584" s="361" t="s">
        <v>1539</v>
      </c>
      <c r="T584" s="362"/>
      <c r="U584" s="362"/>
      <c r="V584" s="362" t="s">
        <v>1540</v>
      </c>
      <c r="W584" s="362"/>
      <c r="X584" s="362"/>
      <c r="Y584" s="362" t="s">
        <v>45</v>
      </c>
      <c r="Z584" s="362" t="s">
        <v>90</v>
      </c>
      <c r="AA584" s="366" t="s">
        <v>90</v>
      </c>
      <c r="AB584" s="362" t="s">
        <v>90</v>
      </c>
      <c r="AC584" s="362"/>
      <c r="AD584" s="362"/>
      <c r="AE584" s="362"/>
      <c r="AF584" s="362"/>
      <c r="AG584" s="362"/>
      <c r="AH584" s="362"/>
      <c r="AI584" s="362" t="s">
        <v>7025</v>
      </c>
      <c r="AJ584" s="362" t="s">
        <v>13</v>
      </c>
      <c r="AK584" s="362" t="s">
        <v>39</v>
      </c>
      <c r="AL584" s="362"/>
      <c r="AM584" s="362"/>
      <c r="AN584" s="362"/>
      <c r="AO584" s="368">
        <v>45923</v>
      </c>
      <c r="AP584" s="361" t="s">
        <v>680</v>
      </c>
      <c r="AR584">
        <v>1</v>
      </c>
      <c r="AS584" t="s">
        <v>539</v>
      </c>
      <c r="AT584" t="s">
        <v>5840</v>
      </c>
    </row>
    <row r="585" spans="2:46" ht="15" customHeight="1" x14ac:dyDescent="0.35">
      <c r="B585" s="362">
        <v>1054</v>
      </c>
      <c r="C585" s="362" t="s">
        <v>2896</v>
      </c>
      <c r="D585" s="362" t="s">
        <v>2</v>
      </c>
      <c r="E585" s="368">
        <v>45272</v>
      </c>
      <c r="F585" s="368"/>
      <c r="G585" s="368"/>
      <c r="H585" s="368"/>
      <c r="I585" s="362" t="s">
        <v>57</v>
      </c>
      <c r="J585" s="362" t="s">
        <v>2897</v>
      </c>
      <c r="K585" s="361" t="s">
        <v>2898</v>
      </c>
      <c r="L585" s="362"/>
      <c r="M585" s="362" t="s">
        <v>186</v>
      </c>
      <c r="N585" s="362" t="s">
        <v>9</v>
      </c>
      <c r="O585" s="362"/>
      <c r="P585" s="362" t="s">
        <v>90</v>
      </c>
      <c r="Q585" s="362" t="s">
        <v>90</v>
      </c>
      <c r="R585" s="362"/>
      <c r="S585" s="361" t="s">
        <v>90</v>
      </c>
      <c r="T585" s="362"/>
      <c r="U585" s="362"/>
      <c r="V585" s="362" t="s">
        <v>176</v>
      </c>
      <c r="W585" s="362"/>
      <c r="X585" s="362" t="s">
        <v>9</v>
      </c>
      <c r="Y585" s="362" t="s">
        <v>9</v>
      </c>
      <c r="Z585" s="362" t="s">
        <v>90</v>
      </c>
      <c r="AA585" s="366" t="s">
        <v>90</v>
      </c>
      <c r="AB585" s="362" t="s">
        <v>90</v>
      </c>
      <c r="AC585" s="362"/>
      <c r="AD585" s="362"/>
      <c r="AE585" s="362"/>
      <c r="AF585" s="362"/>
      <c r="AG585" s="362"/>
      <c r="AH585" s="362"/>
      <c r="AI585" s="362" t="s">
        <v>7030</v>
      </c>
      <c r="AJ585" s="362" t="s">
        <v>14</v>
      </c>
      <c r="AK585" s="362" t="s">
        <v>40</v>
      </c>
      <c r="AL585" s="362"/>
      <c r="AM585" s="362"/>
      <c r="AN585" s="362"/>
      <c r="AO585" s="362"/>
      <c r="AP585" s="361" t="e">
        <v>#N/A</v>
      </c>
      <c r="AR585">
        <v>1</v>
      </c>
      <c r="AS585" t="s">
        <v>9</v>
      </c>
      <c r="AT585" t="s">
        <v>9</v>
      </c>
    </row>
    <row r="586" spans="2:46" ht="15" customHeight="1" x14ac:dyDescent="0.35">
      <c r="B586" s="362">
        <v>1055</v>
      </c>
      <c r="C586" s="362" t="s">
        <v>2899</v>
      </c>
      <c r="D586" s="362" t="s">
        <v>2</v>
      </c>
      <c r="E586" s="368">
        <v>45272</v>
      </c>
      <c r="F586" s="368"/>
      <c r="G586" s="368"/>
      <c r="H586" s="368"/>
      <c r="I586" s="362" t="s">
        <v>57</v>
      </c>
      <c r="J586" s="362" t="s">
        <v>2897</v>
      </c>
      <c r="K586" s="361" t="s">
        <v>2900</v>
      </c>
      <c r="L586" s="362"/>
      <c r="M586" s="362" t="s">
        <v>186</v>
      </c>
      <c r="N586" s="362" t="s">
        <v>9</v>
      </c>
      <c r="O586" s="362"/>
      <c r="P586" s="362" t="s">
        <v>90</v>
      </c>
      <c r="Q586" s="362" t="s">
        <v>90</v>
      </c>
      <c r="R586" s="362"/>
      <c r="S586" s="361" t="s">
        <v>90</v>
      </c>
      <c r="T586" s="362"/>
      <c r="U586" s="362"/>
      <c r="V586" s="362" t="s">
        <v>176</v>
      </c>
      <c r="W586" s="362"/>
      <c r="X586" s="362" t="s">
        <v>9</v>
      </c>
      <c r="Y586" s="362" t="s">
        <v>9</v>
      </c>
      <c r="Z586" s="362" t="s">
        <v>90</v>
      </c>
      <c r="AA586" s="366" t="s">
        <v>90</v>
      </c>
      <c r="AB586" s="362" t="s">
        <v>90</v>
      </c>
      <c r="AC586" s="362"/>
      <c r="AD586" s="362"/>
      <c r="AE586" s="362"/>
      <c r="AF586" s="362"/>
      <c r="AG586" s="362"/>
      <c r="AH586" s="362"/>
      <c r="AI586" s="362" t="s">
        <v>7030</v>
      </c>
      <c r="AJ586" s="362" t="s">
        <v>14</v>
      </c>
      <c r="AK586" s="362" t="s">
        <v>40</v>
      </c>
      <c r="AL586" s="362"/>
      <c r="AM586" s="362"/>
      <c r="AN586" s="362"/>
      <c r="AO586" s="362"/>
      <c r="AP586" s="361" t="e">
        <v>#N/A</v>
      </c>
      <c r="AR586">
        <v>1</v>
      </c>
      <c r="AS586" t="s">
        <v>9</v>
      </c>
      <c r="AT586" t="s">
        <v>9</v>
      </c>
    </row>
    <row r="587" spans="2:46" ht="15" customHeight="1" x14ac:dyDescent="0.35">
      <c r="B587" s="362">
        <v>1056</v>
      </c>
      <c r="C587" s="362" t="s">
        <v>2901</v>
      </c>
      <c r="D587" s="362" t="s">
        <v>2</v>
      </c>
      <c r="E587" s="368">
        <v>45272</v>
      </c>
      <c r="F587" s="368"/>
      <c r="G587" s="368"/>
      <c r="H587" s="368"/>
      <c r="I587" s="362" t="s">
        <v>57</v>
      </c>
      <c r="J587" s="362" t="s">
        <v>2897</v>
      </c>
      <c r="K587" s="361" t="s">
        <v>2902</v>
      </c>
      <c r="L587" s="362"/>
      <c r="M587" s="362" t="s">
        <v>186</v>
      </c>
      <c r="N587" s="362" t="s">
        <v>9</v>
      </c>
      <c r="O587" s="362"/>
      <c r="P587" s="362" t="s">
        <v>90</v>
      </c>
      <c r="Q587" s="362" t="s">
        <v>90</v>
      </c>
      <c r="R587" s="362"/>
      <c r="S587" s="361" t="s">
        <v>90</v>
      </c>
      <c r="T587" s="362"/>
      <c r="U587" s="362"/>
      <c r="V587" s="362" t="s">
        <v>176</v>
      </c>
      <c r="W587" s="362"/>
      <c r="X587" s="362" t="s">
        <v>9</v>
      </c>
      <c r="Y587" s="362" t="s">
        <v>9</v>
      </c>
      <c r="Z587" s="362" t="s">
        <v>90</v>
      </c>
      <c r="AA587" s="366" t="s">
        <v>90</v>
      </c>
      <c r="AB587" s="362" t="s">
        <v>90</v>
      </c>
      <c r="AC587" s="362"/>
      <c r="AD587" s="362"/>
      <c r="AE587" s="362"/>
      <c r="AF587" s="362"/>
      <c r="AG587" s="362"/>
      <c r="AH587" s="362"/>
      <c r="AI587" s="362" t="s">
        <v>7030</v>
      </c>
      <c r="AJ587" s="362" t="s">
        <v>14</v>
      </c>
      <c r="AK587" s="362" t="s">
        <v>40</v>
      </c>
      <c r="AL587" s="362"/>
      <c r="AM587" s="362"/>
      <c r="AN587" s="362"/>
      <c r="AO587" s="362"/>
      <c r="AP587" s="361" t="e">
        <v>#N/A</v>
      </c>
      <c r="AR587">
        <v>1</v>
      </c>
      <c r="AS587" t="s">
        <v>9</v>
      </c>
      <c r="AT587" t="s">
        <v>9</v>
      </c>
    </row>
    <row r="588" spans="2:46" ht="15" customHeight="1" x14ac:dyDescent="0.35">
      <c r="B588" s="362">
        <v>1057</v>
      </c>
      <c r="C588" s="362" t="s">
        <v>2903</v>
      </c>
      <c r="D588" s="362" t="s">
        <v>2</v>
      </c>
      <c r="E588" s="368">
        <v>45272</v>
      </c>
      <c r="F588" s="368"/>
      <c r="G588" s="368"/>
      <c r="H588" s="368"/>
      <c r="I588" s="362" t="s">
        <v>57</v>
      </c>
      <c r="J588" s="362" t="s">
        <v>2897</v>
      </c>
      <c r="K588" s="361" t="s">
        <v>2904</v>
      </c>
      <c r="L588" s="362"/>
      <c r="M588" s="362" t="s">
        <v>186</v>
      </c>
      <c r="N588" s="362" t="s">
        <v>9</v>
      </c>
      <c r="O588" s="362"/>
      <c r="P588" s="362" t="s">
        <v>90</v>
      </c>
      <c r="Q588" s="362" t="s">
        <v>90</v>
      </c>
      <c r="R588" s="362"/>
      <c r="S588" s="361" t="s">
        <v>90</v>
      </c>
      <c r="T588" s="362"/>
      <c r="U588" s="362"/>
      <c r="V588" s="362" t="s">
        <v>176</v>
      </c>
      <c r="W588" s="362"/>
      <c r="X588" s="362" t="s">
        <v>9</v>
      </c>
      <c r="Y588" s="362" t="s">
        <v>9</v>
      </c>
      <c r="Z588" s="362" t="s">
        <v>90</v>
      </c>
      <c r="AA588" s="366" t="s">
        <v>90</v>
      </c>
      <c r="AB588" s="362" t="s">
        <v>90</v>
      </c>
      <c r="AC588" s="362"/>
      <c r="AD588" s="362"/>
      <c r="AE588" s="362"/>
      <c r="AF588" s="362"/>
      <c r="AG588" s="362"/>
      <c r="AH588" s="362"/>
      <c r="AI588" s="362" t="s">
        <v>7030</v>
      </c>
      <c r="AJ588" s="362" t="s">
        <v>14</v>
      </c>
      <c r="AK588" s="362" t="s">
        <v>40</v>
      </c>
      <c r="AL588" s="362"/>
      <c r="AM588" s="362"/>
      <c r="AN588" s="362"/>
      <c r="AO588" s="362"/>
      <c r="AP588" s="361" t="e">
        <v>#N/A</v>
      </c>
      <c r="AR588">
        <v>1</v>
      </c>
      <c r="AS588" t="s">
        <v>9</v>
      </c>
      <c r="AT588" t="s">
        <v>9</v>
      </c>
    </row>
    <row r="589" spans="2:46" ht="15" customHeight="1" x14ac:dyDescent="0.35">
      <c r="B589" s="362">
        <v>1058</v>
      </c>
      <c r="C589" s="362" t="s">
        <v>2905</v>
      </c>
      <c r="D589" s="362" t="s">
        <v>2</v>
      </c>
      <c r="E589" s="368">
        <v>45272</v>
      </c>
      <c r="F589" s="368"/>
      <c r="G589" s="368"/>
      <c r="H589" s="368"/>
      <c r="I589" s="362" t="s">
        <v>57</v>
      </c>
      <c r="J589" s="362" t="s">
        <v>2897</v>
      </c>
      <c r="K589" s="361" t="s">
        <v>2906</v>
      </c>
      <c r="L589" s="362"/>
      <c r="M589" s="362" t="s">
        <v>186</v>
      </c>
      <c r="N589" s="362" t="s">
        <v>9</v>
      </c>
      <c r="O589" s="362"/>
      <c r="P589" s="362" t="s">
        <v>90</v>
      </c>
      <c r="Q589" s="362" t="s">
        <v>90</v>
      </c>
      <c r="R589" s="362"/>
      <c r="S589" s="361" t="s">
        <v>2907</v>
      </c>
      <c r="T589" s="362"/>
      <c r="U589" s="362"/>
      <c r="V589" s="362" t="s">
        <v>176</v>
      </c>
      <c r="W589" s="362"/>
      <c r="X589" s="362" t="s">
        <v>9</v>
      </c>
      <c r="Y589" s="362" t="s">
        <v>9</v>
      </c>
      <c r="Z589" s="362" t="s">
        <v>90</v>
      </c>
      <c r="AA589" s="366" t="s">
        <v>90</v>
      </c>
      <c r="AB589" s="362" t="s">
        <v>90</v>
      </c>
      <c r="AC589" s="362"/>
      <c r="AD589" s="362"/>
      <c r="AE589" s="362"/>
      <c r="AF589" s="362"/>
      <c r="AG589" s="362"/>
      <c r="AH589" s="362"/>
      <c r="AI589" s="362" t="s">
        <v>7030</v>
      </c>
      <c r="AJ589" s="362" t="s">
        <v>14</v>
      </c>
      <c r="AK589" s="362" t="s">
        <v>40</v>
      </c>
      <c r="AL589" s="362"/>
      <c r="AM589" s="362"/>
      <c r="AN589" s="362"/>
      <c r="AO589" s="362"/>
      <c r="AP589" s="361" t="e">
        <v>#N/A</v>
      </c>
      <c r="AR589">
        <v>1</v>
      </c>
      <c r="AS589" t="s">
        <v>9</v>
      </c>
      <c r="AT589" t="s">
        <v>9</v>
      </c>
    </row>
    <row r="590" spans="2:46" ht="15" customHeight="1" x14ac:dyDescent="0.35">
      <c r="B590" s="362">
        <v>1059</v>
      </c>
      <c r="C590" s="362" t="s">
        <v>2908</v>
      </c>
      <c r="D590" s="362" t="s">
        <v>2</v>
      </c>
      <c r="E590" s="368">
        <v>45272</v>
      </c>
      <c r="F590" s="368"/>
      <c r="G590" s="368"/>
      <c r="H590" s="368"/>
      <c r="I590" s="362" t="s">
        <v>57</v>
      </c>
      <c r="J590" s="362" t="s">
        <v>2897</v>
      </c>
      <c r="K590" s="361" t="s">
        <v>2909</v>
      </c>
      <c r="L590" s="362"/>
      <c r="M590" s="362" t="s">
        <v>186</v>
      </c>
      <c r="N590" s="362" t="s">
        <v>9</v>
      </c>
      <c r="O590" s="362"/>
      <c r="P590" s="362" t="s">
        <v>90</v>
      </c>
      <c r="Q590" s="362" t="s">
        <v>90</v>
      </c>
      <c r="R590" s="362"/>
      <c r="S590" s="361" t="s">
        <v>90</v>
      </c>
      <c r="T590" s="362"/>
      <c r="U590" s="362"/>
      <c r="V590" s="362" t="s">
        <v>176</v>
      </c>
      <c r="W590" s="362"/>
      <c r="X590" s="362" t="s">
        <v>9</v>
      </c>
      <c r="Y590" s="362" t="s">
        <v>9</v>
      </c>
      <c r="Z590" s="362" t="s">
        <v>90</v>
      </c>
      <c r="AA590" s="366" t="s">
        <v>90</v>
      </c>
      <c r="AB590" s="362" t="s">
        <v>90</v>
      </c>
      <c r="AC590" s="362"/>
      <c r="AD590" s="362"/>
      <c r="AE590" s="362"/>
      <c r="AF590" s="362"/>
      <c r="AG590" s="362"/>
      <c r="AH590" s="362"/>
      <c r="AI590" s="362" t="s">
        <v>7030</v>
      </c>
      <c r="AJ590" s="362" t="s">
        <v>14</v>
      </c>
      <c r="AK590" s="362" t="s">
        <v>40</v>
      </c>
      <c r="AL590" s="362"/>
      <c r="AM590" s="362"/>
      <c r="AN590" s="362"/>
      <c r="AO590" s="362"/>
      <c r="AP590" s="361" t="e">
        <v>#N/A</v>
      </c>
      <c r="AR590">
        <v>1</v>
      </c>
      <c r="AS590" t="s">
        <v>9</v>
      </c>
      <c r="AT590" t="s">
        <v>9</v>
      </c>
    </row>
    <row r="591" spans="2:46" ht="15" customHeight="1" x14ac:dyDescent="0.35">
      <c r="B591" s="362">
        <v>1060</v>
      </c>
      <c r="C591" s="362" t="s">
        <v>2910</v>
      </c>
      <c r="D591" s="362" t="s">
        <v>2</v>
      </c>
      <c r="E591" s="368">
        <v>45272</v>
      </c>
      <c r="F591" s="368"/>
      <c r="G591" s="368"/>
      <c r="H591" s="368"/>
      <c r="I591" s="362" t="s">
        <v>57</v>
      </c>
      <c r="J591" s="362" t="s">
        <v>2897</v>
      </c>
      <c r="K591" s="361" t="s">
        <v>2911</v>
      </c>
      <c r="L591" s="362"/>
      <c r="M591" s="362" t="s">
        <v>186</v>
      </c>
      <c r="N591" s="362" t="s">
        <v>9</v>
      </c>
      <c r="O591" s="362"/>
      <c r="P591" s="362" t="s">
        <v>90</v>
      </c>
      <c r="Q591" s="362" t="s">
        <v>90</v>
      </c>
      <c r="R591" s="362"/>
      <c r="S591" s="361" t="s">
        <v>90</v>
      </c>
      <c r="T591" s="362"/>
      <c r="U591" s="362"/>
      <c r="V591" s="362" t="s">
        <v>176</v>
      </c>
      <c r="W591" s="362"/>
      <c r="X591" s="362" t="s">
        <v>9</v>
      </c>
      <c r="Y591" s="362" t="s">
        <v>9</v>
      </c>
      <c r="Z591" s="362" t="s">
        <v>90</v>
      </c>
      <c r="AA591" s="366" t="s">
        <v>90</v>
      </c>
      <c r="AB591" s="362" t="s">
        <v>90</v>
      </c>
      <c r="AC591" s="362"/>
      <c r="AD591" s="362"/>
      <c r="AE591" s="362"/>
      <c r="AF591" s="362"/>
      <c r="AG591" s="362"/>
      <c r="AH591" s="362"/>
      <c r="AI591" s="362" t="s">
        <v>7030</v>
      </c>
      <c r="AJ591" s="362" t="s">
        <v>14</v>
      </c>
      <c r="AK591" s="362" t="s">
        <v>40</v>
      </c>
      <c r="AL591" s="362"/>
      <c r="AM591" s="362"/>
      <c r="AN591" s="362"/>
      <c r="AO591" s="362"/>
      <c r="AP591" s="361" t="e">
        <v>#N/A</v>
      </c>
      <c r="AR591">
        <v>1</v>
      </c>
      <c r="AS591" t="s">
        <v>9</v>
      </c>
      <c r="AT591" t="s">
        <v>9</v>
      </c>
    </row>
    <row r="592" spans="2:46" ht="15" customHeight="1" x14ac:dyDescent="0.35">
      <c r="B592" s="362">
        <v>1061</v>
      </c>
      <c r="C592" s="362" t="s">
        <v>2912</v>
      </c>
      <c r="D592" s="362" t="s">
        <v>2</v>
      </c>
      <c r="E592" s="368">
        <v>45272</v>
      </c>
      <c r="F592" s="368"/>
      <c r="G592" s="368"/>
      <c r="H592" s="368"/>
      <c r="I592" s="362" t="s">
        <v>57</v>
      </c>
      <c r="J592" s="362" t="s">
        <v>2897</v>
      </c>
      <c r="K592" s="361" t="s">
        <v>2913</v>
      </c>
      <c r="L592" s="362"/>
      <c r="M592" s="362" t="s">
        <v>186</v>
      </c>
      <c r="N592" s="362" t="s">
        <v>9</v>
      </c>
      <c r="O592" s="362"/>
      <c r="P592" s="362" t="s">
        <v>90</v>
      </c>
      <c r="Q592" s="362" t="s">
        <v>90</v>
      </c>
      <c r="R592" s="362"/>
      <c r="S592" s="361" t="s">
        <v>90</v>
      </c>
      <c r="T592" s="362"/>
      <c r="U592" s="362"/>
      <c r="V592" s="362" t="s">
        <v>176</v>
      </c>
      <c r="W592" s="362"/>
      <c r="X592" s="362" t="s">
        <v>9</v>
      </c>
      <c r="Y592" s="362" t="s">
        <v>9</v>
      </c>
      <c r="Z592" s="362" t="s">
        <v>90</v>
      </c>
      <c r="AA592" s="366" t="s">
        <v>90</v>
      </c>
      <c r="AB592" s="362" t="s">
        <v>90</v>
      </c>
      <c r="AC592" s="362"/>
      <c r="AD592" s="362"/>
      <c r="AE592" s="362"/>
      <c r="AF592" s="362"/>
      <c r="AG592" s="362"/>
      <c r="AH592" s="362"/>
      <c r="AI592" s="362" t="s">
        <v>7030</v>
      </c>
      <c r="AJ592" s="362" t="s">
        <v>14</v>
      </c>
      <c r="AK592" s="362" t="s">
        <v>40</v>
      </c>
      <c r="AL592" s="362"/>
      <c r="AM592" s="362"/>
      <c r="AN592" s="362"/>
      <c r="AO592" s="362"/>
      <c r="AP592" s="361" t="e">
        <v>#N/A</v>
      </c>
      <c r="AR592">
        <v>1</v>
      </c>
      <c r="AS592" t="s">
        <v>9</v>
      </c>
      <c r="AT592" t="s">
        <v>9</v>
      </c>
    </row>
    <row r="593" spans="2:46" ht="15" customHeight="1" x14ac:dyDescent="0.35">
      <c r="B593" s="362">
        <v>1062</v>
      </c>
      <c r="C593" s="362" t="s">
        <v>2914</v>
      </c>
      <c r="D593" s="362" t="s">
        <v>2</v>
      </c>
      <c r="E593" s="368">
        <v>45092</v>
      </c>
      <c r="F593" s="368"/>
      <c r="G593" s="368"/>
      <c r="H593" s="368"/>
      <c r="I593" s="362" t="s">
        <v>65</v>
      </c>
      <c r="J593" s="362" t="s">
        <v>1542</v>
      </c>
      <c r="K593" s="361" t="s">
        <v>2915</v>
      </c>
      <c r="L593" s="362"/>
      <c r="M593" s="362" t="s">
        <v>186</v>
      </c>
      <c r="N593" s="362" t="s">
        <v>9</v>
      </c>
      <c r="O593" s="362"/>
      <c r="P593" s="362" t="s">
        <v>2916</v>
      </c>
      <c r="Q593" s="362" t="s">
        <v>90</v>
      </c>
      <c r="R593" s="362"/>
      <c r="S593" s="361" t="s">
        <v>90</v>
      </c>
      <c r="T593" s="362"/>
      <c r="U593" s="362"/>
      <c r="V593" s="362" t="s">
        <v>202</v>
      </c>
      <c r="W593" s="362"/>
      <c r="X593" s="362" t="s">
        <v>9</v>
      </c>
      <c r="Y593" s="362" t="s">
        <v>9</v>
      </c>
      <c r="Z593" s="362" t="s">
        <v>90</v>
      </c>
      <c r="AA593" s="366" t="s">
        <v>90</v>
      </c>
      <c r="AB593" s="362" t="s">
        <v>90</v>
      </c>
      <c r="AC593" s="362"/>
      <c r="AD593" s="362"/>
      <c r="AE593" s="362"/>
      <c r="AF593" s="362"/>
      <c r="AG593" s="362"/>
      <c r="AH593" s="362"/>
      <c r="AI593" s="362" t="s">
        <v>7032</v>
      </c>
      <c r="AJ593" s="362" t="s">
        <v>19</v>
      </c>
      <c r="AK593" s="362" t="s">
        <v>40</v>
      </c>
      <c r="AL593" s="362"/>
      <c r="AM593" s="362"/>
      <c r="AN593" s="362"/>
      <c r="AO593" s="362"/>
      <c r="AP593" s="361" t="e">
        <v>#N/A</v>
      </c>
      <c r="AR593">
        <v>1</v>
      </c>
      <c r="AS593" t="s">
        <v>9</v>
      </c>
      <c r="AT593" t="s">
        <v>9</v>
      </c>
    </row>
    <row r="594" spans="2:46" ht="15" customHeight="1" x14ac:dyDescent="0.35">
      <c r="B594" s="362">
        <v>1063</v>
      </c>
      <c r="C594" s="362" t="s">
        <v>2917</v>
      </c>
      <c r="D594" s="362" t="s">
        <v>2</v>
      </c>
      <c r="E594" s="368">
        <v>45272</v>
      </c>
      <c r="F594" s="368"/>
      <c r="G594" s="368"/>
      <c r="H594" s="368"/>
      <c r="I594" s="362" t="s">
        <v>57</v>
      </c>
      <c r="J594" s="362" t="s">
        <v>2897</v>
      </c>
      <c r="K594" s="361" t="s">
        <v>2918</v>
      </c>
      <c r="L594" s="362"/>
      <c r="M594" s="362" t="s">
        <v>186</v>
      </c>
      <c r="N594" s="362" t="s">
        <v>9</v>
      </c>
      <c r="O594" s="362"/>
      <c r="P594" s="362" t="s">
        <v>90</v>
      </c>
      <c r="Q594" s="362" t="s">
        <v>90</v>
      </c>
      <c r="R594" s="362"/>
      <c r="S594" s="361" t="s">
        <v>90</v>
      </c>
      <c r="T594" s="362"/>
      <c r="U594" s="362"/>
      <c r="V594" s="362" t="s">
        <v>176</v>
      </c>
      <c r="W594" s="362"/>
      <c r="X594" s="362" t="s">
        <v>9</v>
      </c>
      <c r="Y594" s="362" t="s">
        <v>9</v>
      </c>
      <c r="Z594" s="362" t="s">
        <v>90</v>
      </c>
      <c r="AA594" s="366" t="s">
        <v>90</v>
      </c>
      <c r="AB594" s="362" t="s">
        <v>90</v>
      </c>
      <c r="AC594" s="362"/>
      <c r="AD594" s="362"/>
      <c r="AE594" s="362"/>
      <c r="AF594" s="362"/>
      <c r="AG594" s="362"/>
      <c r="AH594" s="362"/>
      <c r="AI594" s="362" t="s">
        <v>7030</v>
      </c>
      <c r="AJ594" s="362" t="s">
        <v>14</v>
      </c>
      <c r="AK594" s="362" t="s">
        <v>40</v>
      </c>
      <c r="AL594" s="362"/>
      <c r="AM594" s="362"/>
      <c r="AN594" s="362"/>
      <c r="AO594" s="362"/>
      <c r="AP594" s="361" t="e">
        <v>#N/A</v>
      </c>
      <c r="AR594">
        <v>1</v>
      </c>
      <c r="AS594" t="s">
        <v>9</v>
      </c>
      <c r="AT594" t="s">
        <v>9</v>
      </c>
    </row>
    <row r="595" spans="2:46" ht="15" customHeight="1" x14ac:dyDescent="0.35">
      <c r="B595" s="362">
        <v>1064</v>
      </c>
      <c r="C595" s="362" t="s">
        <v>2919</v>
      </c>
      <c r="D595" s="362" t="s">
        <v>2</v>
      </c>
      <c r="E595" s="368">
        <v>45272</v>
      </c>
      <c r="F595" s="368"/>
      <c r="G595" s="368"/>
      <c r="H595" s="368"/>
      <c r="I595" s="362" t="s">
        <v>57</v>
      </c>
      <c r="J595" s="362" t="s">
        <v>2897</v>
      </c>
      <c r="K595" s="361" t="s">
        <v>2920</v>
      </c>
      <c r="L595" s="362"/>
      <c r="M595" s="362" t="s">
        <v>186</v>
      </c>
      <c r="N595" s="362" t="s">
        <v>9</v>
      </c>
      <c r="O595" s="362"/>
      <c r="P595" s="362" t="s">
        <v>90</v>
      </c>
      <c r="Q595" s="362" t="s">
        <v>90</v>
      </c>
      <c r="R595" s="362"/>
      <c r="S595" s="361" t="s">
        <v>90</v>
      </c>
      <c r="T595" s="362"/>
      <c r="U595" s="362"/>
      <c r="V595" s="362" t="s">
        <v>176</v>
      </c>
      <c r="W595" s="362"/>
      <c r="X595" s="362" t="s">
        <v>9</v>
      </c>
      <c r="Y595" s="362" t="s">
        <v>9</v>
      </c>
      <c r="Z595" s="362" t="s">
        <v>90</v>
      </c>
      <c r="AA595" s="366" t="s">
        <v>90</v>
      </c>
      <c r="AB595" s="362" t="s">
        <v>90</v>
      </c>
      <c r="AC595" s="362"/>
      <c r="AD595" s="362"/>
      <c r="AE595" s="362"/>
      <c r="AF595" s="362"/>
      <c r="AG595" s="362"/>
      <c r="AH595" s="362"/>
      <c r="AI595" s="362" t="s">
        <v>7030</v>
      </c>
      <c r="AJ595" s="362" t="s">
        <v>14</v>
      </c>
      <c r="AK595" s="362" t="s">
        <v>40</v>
      </c>
      <c r="AL595" s="362"/>
      <c r="AM595" s="362"/>
      <c r="AN595" s="362"/>
      <c r="AO595" s="362"/>
      <c r="AP595" s="361" t="e">
        <v>#N/A</v>
      </c>
      <c r="AR595">
        <v>1</v>
      </c>
      <c r="AS595" t="s">
        <v>9</v>
      </c>
      <c r="AT595" t="s">
        <v>9</v>
      </c>
    </row>
    <row r="596" spans="2:46" ht="15" customHeight="1" x14ac:dyDescent="0.35">
      <c r="B596" s="362">
        <v>1065</v>
      </c>
      <c r="C596" s="362" t="s">
        <v>2921</v>
      </c>
      <c r="D596" s="362" t="s">
        <v>2</v>
      </c>
      <c r="E596" s="368">
        <v>45272</v>
      </c>
      <c r="F596" s="368"/>
      <c r="G596" s="368"/>
      <c r="H596" s="368"/>
      <c r="I596" s="362" t="s">
        <v>57</v>
      </c>
      <c r="J596" s="362" t="s">
        <v>2897</v>
      </c>
      <c r="K596" s="361" t="s">
        <v>2922</v>
      </c>
      <c r="L596" s="362"/>
      <c r="M596" s="362" t="s">
        <v>186</v>
      </c>
      <c r="N596" s="362" t="s">
        <v>9</v>
      </c>
      <c r="O596" s="362"/>
      <c r="P596" s="362" t="s">
        <v>90</v>
      </c>
      <c r="Q596" s="362" t="s">
        <v>90</v>
      </c>
      <c r="R596" s="362"/>
      <c r="S596" s="361" t="s">
        <v>90</v>
      </c>
      <c r="T596" s="362"/>
      <c r="U596" s="362"/>
      <c r="V596" s="362" t="s">
        <v>176</v>
      </c>
      <c r="W596" s="362"/>
      <c r="X596" s="362" t="s">
        <v>9</v>
      </c>
      <c r="Y596" s="362" t="s">
        <v>9</v>
      </c>
      <c r="Z596" s="362" t="s">
        <v>90</v>
      </c>
      <c r="AA596" s="366" t="s">
        <v>90</v>
      </c>
      <c r="AB596" s="362" t="s">
        <v>90</v>
      </c>
      <c r="AC596" s="362"/>
      <c r="AD596" s="362"/>
      <c r="AE596" s="362"/>
      <c r="AF596" s="362"/>
      <c r="AG596" s="362"/>
      <c r="AH596" s="362"/>
      <c r="AI596" s="362" t="s">
        <v>7030</v>
      </c>
      <c r="AJ596" s="362" t="s">
        <v>14</v>
      </c>
      <c r="AK596" s="362" t="s">
        <v>40</v>
      </c>
      <c r="AL596" s="362"/>
      <c r="AM596" s="362"/>
      <c r="AN596" s="362"/>
      <c r="AO596" s="362"/>
      <c r="AP596" s="361" t="e">
        <v>#N/A</v>
      </c>
      <c r="AR596">
        <v>1</v>
      </c>
      <c r="AS596" t="s">
        <v>9</v>
      </c>
      <c r="AT596" t="s">
        <v>9</v>
      </c>
    </row>
    <row r="597" spans="2:46" ht="15" customHeight="1" x14ac:dyDescent="0.35">
      <c r="B597" s="362">
        <v>1066</v>
      </c>
      <c r="C597" s="362" t="s">
        <v>2923</v>
      </c>
      <c r="D597" s="362" t="s">
        <v>2</v>
      </c>
      <c r="E597" s="368">
        <v>45272</v>
      </c>
      <c r="F597" s="368"/>
      <c r="G597" s="368"/>
      <c r="H597" s="368"/>
      <c r="I597" s="362" t="s">
        <v>57</v>
      </c>
      <c r="J597" s="362" t="s">
        <v>2897</v>
      </c>
      <c r="K597" s="361" t="s">
        <v>2924</v>
      </c>
      <c r="L597" s="362"/>
      <c r="M597" s="362" t="s">
        <v>186</v>
      </c>
      <c r="N597" s="362" t="s">
        <v>9</v>
      </c>
      <c r="O597" s="362"/>
      <c r="P597" s="362" t="s">
        <v>90</v>
      </c>
      <c r="Q597" s="362" t="s">
        <v>90</v>
      </c>
      <c r="R597" s="362"/>
      <c r="S597" s="361" t="s">
        <v>90</v>
      </c>
      <c r="T597" s="362"/>
      <c r="U597" s="362"/>
      <c r="V597" s="362" t="s">
        <v>176</v>
      </c>
      <c r="W597" s="362"/>
      <c r="X597" s="362" t="s">
        <v>9</v>
      </c>
      <c r="Y597" s="362" t="s">
        <v>9</v>
      </c>
      <c r="Z597" s="362" t="s">
        <v>90</v>
      </c>
      <c r="AA597" s="366" t="s">
        <v>90</v>
      </c>
      <c r="AB597" s="362" t="s">
        <v>90</v>
      </c>
      <c r="AC597" s="362"/>
      <c r="AD597" s="362"/>
      <c r="AE597" s="362"/>
      <c r="AF597" s="362"/>
      <c r="AG597" s="362"/>
      <c r="AH597" s="362"/>
      <c r="AI597" s="362" t="s">
        <v>7030</v>
      </c>
      <c r="AJ597" s="362" t="s">
        <v>14</v>
      </c>
      <c r="AK597" s="362" t="s">
        <v>40</v>
      </c>
      <c r="AL597" s="362"/>
      <c r="AM597" s="362"/>
      <c r="AN597" s="362"/>
      <c r="AO597" s="362"/>
      <c r="AP597" s="361" t="e">
        <v>#N/A</v>
      </c>
      <c r="AR597">
        <v>1</v>
      </c>
      <c r="AS597" t="s">
        <v>9</v>
      </c>
      <c r="AT597" t="s">
        <v>9</v>
      </c>
    </row>
    <row r="598" spans="2:46" ht="15" customHeight="1" x14ac:dyDescent="0.35">
      <c r="B598" s="362">
        <v>1067</v>
      </c>
      <c r="C598" s="362" t="s">
        <v>2925</v>
      </c>
      <c r="D598" s="362" t="s">
        <v>2</v>
      </c>
      <c r="E598" s="368">
        <v>45272</v>
      </c>
      <c r="F598" s="368"/>
      <c r="G598" s="368"/>
      <c r="H598" s="368"/>
      <c r="I598" s="362" t="s">
        <v>57</v>
      </c>
      <c r="J598" s="362" t="s">
        <v>2897</v>
      </c>
      <c r="K598" s="361" t="s">
        <v>2926</v>
      </c>
      <c r="L598" s="362"/>
      <c r="M598" s="362" t="s">
        <v>186</v>
      </c>
      <c r="N598" s="362" t="s">
        <v>9</v>
      </c>
      <c r="O598" s="362"/>
      <c r="P598" s="362" t="s">
        <v>90</v>
      </c>
      <c r="Q598" s="362" t="s">
        <v>90</v>
      </c>
      <c r="R598" s="362"/>
      <c r="S598" s="361" t="s">
        <v>90</v>
      </c>
      <c r="T598" s="362"/>
      <c r="U598" s="362"/>
      <c r="V598" s="362" t="s">
        <v>176</v>
      </c>
      <c r="W598" s="362"/>
      <c r="X598" s="362" t="s">
        <v>9</v>
      </c>
      <c r="Y598" s="362" t="s">
        <v>9</v>
      </c>
      <c r="Z598" s="362" t="s">
        <v>90</v>
      </c>
      <c r="AA598" s="366" t="s">
        <v>90</v>
      </c>
      <c r="AB598" s="362" t="s">
        <v>90</v>
      </c>
      <c r="AC598" s="362"/>
      <c r="AD598" s="362"/>
      <c r="AE598" s="362"/>
      <c r="AF598" s="362"/>
      <c r="AG598" s="362"/>
      <c r="AH598" s="362"/>
      <c r="AI598" s="362" t="s">
        <v>7030</v>
      </c>
      <c r="AJ598" s="362" t="s">
        <v>14</v>
      </c>
      <c r="AK598" s="362" t="s">
        <v>40</v>
      </c>
      <c r="AL598" s="362"/>
      <c r="AM598" s="362"/>
      <c r="AN598" s="362"/>
      <c r="AO598" s="362"/>
      <c r="AP598" s="361" t="e">
        <v>#N/A</v>
      </c>
      <c r="AR598">
        <v>1</v>
      </c>
      <c r="AS598" t="s">
        <v>9</v>
      </c>
      <c r="AT598" t="s">
        <v>9</v>
      </c>
    </row>
    <row r="599" spans="2:46" ht="15" customHeight="1" x14ac:dyDescent="0.35">
      <c r="B599" s="362">
        <v>1068</v>
      </c>
      <c r="C599" s="362" t="s">
        <v>2927</v>
      </c>
      <c r="D599" s="362" t="s">
        <v>2</v>
      </c>
      <c r="E599" s="368">
        <v>45272</v>
      </c>
      <c r="F599" s="368"/>
      <c r="G599" s="368"/>
      <c r="H599" s="368"/>
      <c r="I599" s="362" t="s">
        <v>57</v>
      </c>
      <c r="J599" s="362" t="s">
        <v>2897</v>
      </c>
      <c r="K599" s="361" t="s">
        <v>2928</v>
      </c>
      <c r="L599" s="362"/>
      <c r="M599" s="362" t="s">
        <v>186</v>
      </c>
      <c r="N599" s="362" t="s">
        <v>9</v>
      </c>
      <c r="O599" s="362"/>
      <c r="P599" s="362" t="s">
        <v>90</v>
      </c>
      <c r="Q599" s="362" t="s">
        <v>90</v>
      </c>
      <c r="R599" s="362"/>
      <c r="S599" s="361" t="s">
        <v>90</v>
      </c>
      <c r="T599" s="362"/>
      <c r="U599" s="362"/>
      <c r="V599" s="362" t="s">
        <v>176</v>
      </c>
      <c r="W599" s="362"/>
      <c r="X599" s="362" t="s">
        <v>9</v>
      </c>
      <c r="Y599" s="362" t="s">
        <v>9</v>
      </c>
      <c r="Z599" s="362" t="s">
        <v>90</v>
      </c>
      <c r="AA599" s="366" t="s">
        <v>90</v>
      </c>
      <c r="AB599" s="362" t="s">
        <v>90</v>
      </c>
      <c r="AC599" s="362"/>
      <c r="AD599" s="362"/>
      <c r="AE599" s="362"/>
      <c r="AF599" s="362"/>
      <c r="AG599" s="362"/>
      <c r="AH599" s="362"/>
      <c r="AI599" s="362" t="s">
        <v>7030</v>
      </c>
      <c r="AJ599" s="362" t="s">
        <v>14</v>
      </c>
      <c r="AK599" s="362" t="s">
        <v>40</v>
      </c>
      <c r="AL599" s="362"/>
      <c r="AM599" s="362"/>
      <c r="AN599" s="362"/>
      <c r="AO599" s="362"/>
      <c r="AP599" s="361" t="e">
        <v>#N/A</v>
      </c>
      <c r="AR599">
        <v>1</v>
      </c>
      <c r="AS599" t="s">
        <v>9</v>
      </c>
      <c r="AT599" t="s">
        <v>9</v>
      </c>
    </row>
    <row r="600" spans="2:46" ht="15" customHeight="1" x14ac:dyDescent="0.35">
      <c r="B600" s="362">
        <v>1069</v>
      </c>
      <c r="C600" s="362" t="s">
        <v>2929</v>
      </c>
      <c r="D600" s="362" t="s">
        <v>2</v>
      </c>
      <c r="E600" s="368">
        <v>45272</v>
      </c>
      <c r="F600" s="368"/>
      <c r="G600" s="368"/>
      <c r="H600" s="368"/>
      <c r="I600" s="362" t="s">
        <v>57</v>
      </c>
      <c r="J600" s="362" t="s">
        <v>2897</v>
      </c>
      <c r="K600" s="361" t="s">
        <v>2930</v>
      </c>
      <c r="L600" s="362"/>
      <c r="M600" s="362" t="s">
        <v>186</v>
      </c>
      <c r="N600" s="362" t="s">
        <v>9</v>
      </c>
      <c r="O600" s="362"/>
      <c r="P600" s="362" t="s">
        <v>90</v>
      </c>
      <c r="Q600" s="362" t="s">
        <v>90</v>
      </c>
      <c r="R600" s="362"/>
      <c r="S600" s="361" t="s">
        <v>90</v>
      </c>
      <c r="T600" s="362"/>
      <c r="U600" s="362"/>
      <c r="V600" s="362" t="s">
        <v>176</v>
      </c>
      <c r="W600" s="362"/>
      <c r="X600" s="362" t="s">
        <v>9</v>
      </c>
      <c r="Y600" s="362" t="s">
        <v>9</v>
      </c>
      <c r="Z600" s="362" t="s">
        <v>90</v>
      </c>
      <c r="AA600" s="366" t="s">
        <v>90</v>
      </c>
      <c r="AB600" s="362" t="s">
        <v>90</v>
      </c>
      <c r="AC600" s="362"/>
      <c r="AD600" s="362"/>
      <c r="AE600" s="362"/>
      <c r="AF600" s="362"/>
      <c r="AG600" s="362"/>
      <c r="AH600" s="362"/>
      <c r="AI600" s="362" t="s">
        <v>7030</v>
      </c>
      <c r="AJ600" s="362" t="s">
        <v>14</v>
      </c>
      <c r="AK600" s="362" t="s">
        <v>40</v>
      </c>
      <c r="AL600" s="362"/>
      <c r="AM600" s="362"/>
      <c r="AN600" s="362"/>
      <c r="AO600" s="362"/>
      <c r="AP600" s="361" t="e">
        <v>#N/A</v>
      </c>
      <c r="AR600">
        <v>1</v>
      </c>
      <c r="AS600" t="s">
        <v>9</v>
      </c>
      <c r="AT600" t="s">
        <v>9</v>
      </c>
    </row>
    <row r="601" spans="2:46" ht="15" customHeight="1" x14ac:dyDescent="0.35">
      <c r="B601" s="362">
        <v>1070</v>
      </c>
      <c r="C601" s="362" t="s">
        <v>2931</v>
      </c>
      <c r="D601" s="362" t="s">
        <v>2</v>
      </c>
      <c r="E601" s="368">
        <v>45272</v>
      </c>
      <c r="F601" s="368"/>
      <c r="G601" s="368"/>
      <c r="H601" s="368"/>
      <c r="I601" s="362" t="s">
        <v>57</v>
      </c>
      <c r="J601" s="362" t="s">
        <v>2897</v>
      </c>
      <c r="K601" s="361" t="s">
        <v>2932</v>
      </c>
      <c r="L601" s="362"/>
      <c r="M601" s="362" t="s">
        <v>186</v>
      </c>
      <c r="N601" s="362" t="s">
        <v>9</v>
      </c>
      <c r="O601" s="362"/>
      <c r="P601" s="362" t="s">
        <v>90</v>
      </c>
      <c r="Q601" s="362" t="s">
        <v>90</v>
      </c>
      <c r="R601" s="362"/>
      <c r="S601" s="361" t="s">
        <v>90</v>
      </c>
      <c r="T601" s="362"/>
      <c r="U601" s="362"/>
      <c r="V601" s="362" t="s">
        <v>176</v>
      </c>
      <c r="W601" s="362"/>
      <c r="X601" s="362" t="s">
        <v>9</v>
      </c>
      <c r="Y601" s="362" t="s">
        <v>9</v>
      </c>
      <c r="Z601" s="362" t="s">
        <v>90</v>
      </c>
      <c r="AA601" s="366" t="s">
        <v>90</v>
      </c>
      <c r="AB601" s="362" t="s">
        <v>90</v>
      </c>
      <c r="AC601" s="362"/>
      <c r="AD601" s="362"/>
      <c r="AE601" s="362"/>
      <c r="AF601" s="362"/>
      <c r="AG601" s="362"/>
      <c r="AH601" s="362"/>
      <c r="AI601" s="362" t="s">
        <v>7030</v>
      </c>
      <c r="AJ601" s="362" t="s">
        <v>14</v>
      </c>
      <c r="AK601" s="362" t="s">
        <v>40</v>
      </c>
      <c r="AL601" s="362"/>
      <c r="AM601" s="362"/>
      <c r="AN601" s="362"/>
      <c r="AO601" s="362"/>
      <c r="AP601" s="361" t="e">
        <v>#N/A</v>
      </c>
      <c r="AR601">
        <v>1</v>
      </c>
      <c r="AS601" t="s">
        <v>9</v>
      </c>
      <c r="AT601" t="s">
        <v>9</v>
      </c>
    </row>
    <row r="602" spans="2:46" ht="15" customHeight="1" x14ac:dyDescent="0.35">
      <c r="B602" s="362">
        <v>1071</v>
      </c>
      <c r="C602" s="362" t="s">
        <v>2933</v>
      </c>
      <c r="D602" s="362" t="s">
        <v>2</v>
      </c>
      <c r="E602" s="368">
        <v>45272</v>
      </c>
      <c r="F602" s="368"/>
      <c r="G602" s="368"/>
      <c r="H602" s="368"/>
      <c r="I602" s="362" t="s">
        <v>57</v>
      </c>
      <c r="J602" s="362" t="s">
        <v>2897</v>
      </c>
      <c r="K602" s="361" t="s">
        <v>2934</v>
      </c>
      <c r="L602" s="362"/>
      <c r="M602" s="362" t="s">
        <v>186</v>
      </c>
      <c r="N602" s="362" t="s">
        <v>9</v>
      </c>
      <c r="O602" s="362"/>
      <c r="P602" s="362" t="s">
        <v>90</v>
      </c>
      <c r="Q602" s="362" t="s">
        <v>90</v>
      </c>
      <c r="R602" s="362"/>
      <c r="S602" s="361" t="s">
        <v>90</v>
      </c>
      <c r="T602" s="362"/>
      <c r="U602" s="362"/>
      <c r="V602" s="362" t="s">
        <v>176</v>
      </c>
      <c r="W602" s="362"/>
      <c r="X602" s="362" t="s">
        <v>9</v>
      </c>
      <c r="Y602" s="362" t="s">
        <v>9</v>
      </c>
      <c r="Z602" s="362" t="s">
        <v>90</v>
      </c>
      <c r="AA602" s="366" t="s">
        <v>90</v>
      </c>
      <c r="AB602" s="362" t="s">
        <v>90</v>
      </c>
      <c r="AC602" s="362"/>
      <c r="AD602" s="362"/>
      <c r="AE602" s="362"/>
      <c r="AF602" s="362"/>
      <c r="AG602" s="362"/>
      <c r="AH602" s="362"/>
      <c r="AI602" s="362" t="s">
        <v>7030</v>
      </c>
      <c r="AJ602" s="362" t="s">
        <v>14</v>
      </c>
      <c r="AK602" s="362" t="s">
        <v>40</v>
      </c>
      <c r="AL602" s="362"/>
      <c r="AM602" s="362"/>
      <c r="AN602" s="362"/>
      <c r="AO602" s="362"/>
      <c r="AP602" s="361" t="e">
        <v>#N/A</v>
      </c>
      <c r="AR602">
        <v>1</v>
      </c>
      <c r="AS602" t="s">
        <v>9</v>
      </c>
      <c r="AT602" t="s">
        <v>9</v>
      </c>
    </row>
    <row r="603" spans="2:46" ht="15" customHeight="1" x14ac:dyDescent="0.35">
      <c r="B603" s="362">
        <v>1072</v>
      </c>
      <c r="C603" s="362" t="s">
        <v>2935</v>
      </c>
      <c r="D603" s="362" t="s">
        <v>2</v>
      </c>
      <c r="E603" s="368">
        <v>45272</v>
      </c>
      <c r="F603" s="368"/>
      <c r="G603" s="368"/>
      <c r="H603" s="368"/>
      <c r="I603" s="362" t="s">
        <v>57</v>
      </c>
      <c r="J603" s="362" t="s">
        <v>2897</v>
      </c>
      <c r="K603" s="361" t="s">
        <v>2936</v>
      </c>
      <c r="L603" s="362"/>
      <c r="M603" s="362" t="s">
        <v>186</v>
      </c>
      <c r="N603" s="362" t="s">
        <v>9</v>
      </c>
      <c r="O603" s="362"/>
      <c r="P603" s="362" t="s">
        <v>90</v>
      </c>
      <c r="Q603" s="362" t="s">
        <v>90</v>
      </c>
      <c r="R603" s="362"/>
      <c r="S603" s="361" t="s">
        <v>90</v>
      </c>
      <c r="T603" s="362"/>
      <c r="U603" s="362"/>
      <c r="V603" s="362" t="s">
        <v>176</v>
      </c>
      <c r="W603" s="362"/>
      <c r="X603" s="362" t="s">
        <v>9</v>
      </c>
      <c r="Y603" s="362" t="s">
        <v>9</v>
      </c>
      <c r="Z603" s="362" t="s">
        <v>90</v>
      </c>
      <c r="AA603" s="366" t="s">
        <v>90</v>
      </c>
      <c r="AB603" s="362" t="s">
        <v>90</v>
      </c>
      <c r="AC603" s="362"/>
      <c r="AD603" s="362"/>
      <c r="AE603" s="362"/>
      <c r="AF603" s="362"/>
      <c r="AG603" s="362"/>
      <c r="AH603" s="362"/>
      <c r="AI603" s="362" t="s">
        <v>7030</v>
      </c>
      <c r="AJ603" s="362" t="s">
        <v>14</v>
      </c>
      <c r="AK603" s="362" t="s">
        <v>40</v>
      </c>
      <c r="AL603" s="362"/>
      <c r="AM603" s="362"/>
      <c r="AN603" s="362"/>
      <c r="AO603" s="362"/>
      <c r="AP603" s="361" t="e">
        <v>#N/A</v>
      </c>
      <c r="AR603">
        <v>1</v>
      </c>
      <c r="AS603" t="s">
        <v>9</v>
      </c>
      <c r="AT603" t="s">
        <v>9</v>
      </c>
    </row>
    <row r="604" spans="2:46" ht="15" customHeight="1" x14ac:dyDescent="0.35">
      <c r="B604" s="362">
        <v>1073</v>
      </c>
      <c r="C604" s="362" t="s">
        <v>2937</v>
      </c>
      <c r="D604" s="362" t="s">
        <v>2</v>
      </c>
      <c r="E604" s="368">
        <v>45092</v>
      </c>
      <c r="F604" s="368"/>
      <c r="G604" s="368"/>
      <c r="H604" s="368"/>
      <c r="I604" s="362" t="s">
        <v>65</v>
      </c>
      <c r="J604" s="362" t="s">
        <v>1546</v>
      </c>
      <c r="K604" s="361" t="s">
        <v>2938</v>
      </c>
      <c r="L604" s="362"/>
      <c r="M604" s="362" t="s">
        <v>186</v>
      </c>
      <c r="N604" s="362" t="s">
        <v>9</v>
      </c>
      <c r="O604" s="362"/>
      <c r="P604" s="362" t="s">
        <v>90</v>
      </c>
      <c r="Q604" s="362" t="s">
        <v>90</v>
      </c>
      <c r="R604" s="362"/>
      <c r="S604" s="361" t="s">
        <v>90</v>
      </c>
      <c r="T604" s="362"/>
      <c r="U604" s="362"/>
      <c r="V604" s="362" t="s">
        <v>202</v>
      </c>
      <c r="W604" s="362"/>
      <c r="X604" s="362" t="s">
        <v>9</v>
      </c>
      <c r="Y604" s="362" t="s">
        <v>9</v>
      </c>
      <c r="Z604" s="362" t="s">
        <v>90</v>
      </c>
      <c r="AA604" s="366" t="s">
        <v>90</v>
      </c>
      <c r="AB604" s="362" t="s">
        <v>90</v>
      </c>
      <c r="AC604" s="362"/>
      <c r="AD604" s="362"/>
      <c r="AE604" s="362"/>
      <c r="AF604" s="362"/>
      <c r="AG604" s="362"/>
      <c r="AH604" s="362"/>
      <c r="AI604" s="362" t="s">
        <v>7032</v>
      </c>
      <c r="AJ604" s="362" t="s">
        <v>19</v>
      </c>
      <c r="AK604" s="362" t="s">
        <v>40</v>
      </c>
      <c r="AL604" s="362"/>
      <c r="AM604" s="362"/>
      <c r="AN604" s="362"/>
      <c r="AO604" s="362"/>
      <c r="AP604" s="361" t="e">
        <v>#N/A</v>
      </c>
      <c r="AR604">
        <v>1</v>
      </c>
      <c r="AS604" t="s">
        <v>9</v>
      </c>
      <c r="AT604" t="s">
        <v>9</v>
      </c>
    </row>
    <row r="605" spans="2:46" ht="15" customHeight="1" x14ac:dyDescent="0.35">
      <c r="B605" s="362">
        <v>1074</v>
      </c>
      <c r="C605" s="362" t="s">
        <v>2939</v>
      </c>
      <c r="D605" s="362" t="s">
        <v>2</v>
      </c>
      <c r="E605" s="368">
        <v>45272</v>
      </c>
      <c r="F605" s="368"/>
      <c r="G605" s="368"/>
      <c r="H605" s="368"/>
      <c r="I605" s="362" t="s">
        <v>57</v>
      </c>
      <c r="J605" s="362" t="s">
        <v>2897</v>
      </c>
      <c r="K605" s="361" t="s">
        <v>2940</v>
      </c>
      <c r="L605" s="362"/>
      <c r="M605" s="362" t="s">
        <v>186</v>
      </c>
      <c r="N605" s="362" t="s">
        <v>9</v>
      </c>
      <c r="O605" s="362"/>
      <c r="P605" s="362" t="s">
        <v>90</v>
      </c>
      <c r="Q605" s="362" t="s">
        <v>90</v>
      </c>
      <c r="R605" s="362"/>
      <c r="S605" s="361" t="s">
        <v>90</v>
      </c>
      <c r="T605" s="362"/>
      <c r="U605" s="362"/>
      <c r="V605" s="362" t="s">
        <v>176</v>
      </c>
      <c r="W605" s="362"/>
      <c r="X605" s="362" t="s">
        <v>9</v>
      </c>
      <c r="Y605" s="362" t="s">
        <v>9</v>
      </c>
      <c r="Z605" s="362" t="s">
        <v>90</v>
      </c>
      <c r="AA605" s="366" t="s">
        <v>90</v>
      </c>
      <c r="AB605" s="362" t="s">
        <v>90</v>
      </c>
      <c r="AC605" s="362"/>
      <c r="AD605" s="362"/>
      <c r="AE605" s="362"/>
      <c r="AF605" s="362"/>
      <c r="AG605" s="362"/>
      <c r="AH605" s="362"/>
      <c r="AI605" s="362" t="s">
        <v>7030</v>
      </c>
      <c r="AJ605" s="362" t="s">
        <v>14</v>
      </c>
      <c r="AK605" s="362" t="s">
        <v>40</v>
      </c>
      <c r="AL605" s="362"/>
      <c r="AM605" s="362"/>
      <c r="AN605" s="362"/>
      <c r="AO605" s="362"/>
      <c r="AP605" s="361" t="e">
        <v>#N/A</v>
      </c>
      <c r="AR605">
        <v>1</v>
      </c>
      <c r="AS605" t="s">
        <v>9</v>
      </c>
      <c r="AT605" t="s">
        <v>9</v>
      </c>
    </row>
    <row r="606" spans="2:46" ht="15" customHeight="1" x14ac:dyDescent="0.35">
      <c r="B606" s="362">
        <v>1075</v>
      </c>
      <c r="C606" s="362" t="s">
        <v>2941</v>
      </c>
      <c r="D606" s="362" t="s">
        <v>2</v>
      </c>
      <c r="E606" s="368">
        <v>45272</v>
      </c>
      <c r="F606" s="368"/>
      <c r="G606" s="368"/>
      <c r="H606" s="368"/>
      <c r="I606" s="362" t="s">
        <v>57</v>
      </c>
      <c r="J606" s="362" t="s">
        <v>2897</v>
      </c>
      <c r="K606" s="361" t="s">
        <v>2942</v>
      </c>
      <c r="L606" s="362"/>
      <c r="M606" s="362" t="s">
        <v>186</v>
      </c>
      <c r="N606" s="362" t="s">
        <v>9</v>
      </c>
      <c r="O606" s="362"/>
      <c r="P606" s="362" t="s">
        <v>90</v>
      </c>
      <c r="Q606" s="362" t="s">
        <v>90</v>
      </c>
      <c r="R606" s="362"/>
      <c r="S606" s="361" t="s">
        <v>90</v>
      </c>
      <c r="T606" s="362"/>
      <c r="U606" s="362"/>
      <c r="V606" s="362" t="s">
        <v>176</v>
      </c>
      <c r="W606" s="362"/>
      <c r="X606" s="362" t="s">
        <v>9</v>
      </c>
      <c r="Y606" s="362" t="s">
        <v>9</v>
      </c>
      <c r="Z606" s="362" t="s">
        <v>90</v>
      </c>
      <c r="AA606" s="366" t="s">
        <v>90</v>
      </c>
      <c r="AB606" s="362" t="s">
        <v>90</v>
      </c>
      <c r="AC606" s="362"/>
      <c r="AD606" s="362"/>
      <c r="AE606" s="362"/>
      <c r="AF606" s="362"/>
      <c r="AG606" s="362"/>
      <c r="AH606" s="362"/>
      <c r="AI606" s="362" t="s">
        <v>7030</v>
      </c>
      <c r="AJ606" s="362" t="s">
        <v>14</v>
      </c>
      <c r="AK606" s="362" t="s">
        <v>40</v>
      </c>
      <c r="AL606" s="362"/>
      <c r="AM606" s="362"/>
      <c r="AN606" s="362"/>
      <c r="AO606" s="362"/>
      <c r="AP606" s="361" t="e">
        <v>#N/A</v>
      </c>
      <c r="AR606">
        <v>1</v>
      </c>
      <c r="AS606" t="s">
        <v>9</v>
      </c>
      <c r="AT606" t="s">
        <v>9</v>
      </c>
    </row>
    <row r="607" spans="2:46" ht="15" customHeight="1" x14ac:dyDescent="0.35">
      <c r="B607" s="362">
        <v>1076</v>
      </c>
      <c r="C607" s="362" t="s">
        <v>2943</v>
      </c>
      <c r="D607" s="362" t="s">
        <v>2</v>
      </c>
      <c r="E607" s="368">
        <v>45272</v>
      </c>
      <c r="F607" s="368"/>
      <c r="G607" s="368"/>
      <c r="H607" s="368"/>
      <c r="I607" s="362" t="s">
        <v>57</v>
      </c>
      <c r="J607" s="362" t="s">
        <v>2897</v>
      </c>
      <c r="K607" s="361" t="s">
        <v>2944</v>
      </c>
      <c r="L607" s="362"/>
      <c r="M607" s="362" t="s">
        <v>186</v>
      </c>
      <c r="N607" s="362" t="s">
        <v>9</v>
      </c>
      <c r="O607" s="362"/>
      <c r="P607" s="362" t="s">
        <v>90</v>
      </c>
      <c r="Q607" s="362" t="s">
        <v>90</v>
      </c>
      <c r="R607" s="362"/>
      <c r="S607" s="361" t="s">
        <v>90</v>
      </c>
      <c r="T607" s="362"/>
      <c r="U607" s="362"/>
      <c r="V607" s="362" t="s">
        <v>176</v>
      </c>
      <c r="W607" s="362"/>
      <c r="X607" s="362" t="s">
        <v>9</v>
      </c>
      <c r="Y607" s="362" t="s">
        <v>9</v>
      </c>
      <c r="Z607" s="362" t="s">
        <v>90</v>
      </c>
      <c r="AA607" s="366" t="s">
        <v>90</v>
      </c>
      <c r="AB607" s="362" t="s">
        <v>90</v>
      </c>
      <c r="AC607" s="362"/>
      <c r="AD607" s="362"/>
      <c r="AE607" s="362"/>
      <c r="AF607" s="362"/>
      <c r="AG607" s="362"/>
      <c r="AH607" s="362"/>
      <c r="AI607" s="362" t="s">
        <v>7030</v>
      </c>
      <c r="AJ607" s="362" t="s">
        <v>14</v>
      </c>
      <c r="AK607" s="362" t="s">
        <v>40</v>
      </c>
      <c r="AL607" s="362"/>
      <c r="AM607" s="362"/>
      <c r="AN607" s="362"/>
      <c r="AO607" s="362"/>
      <c r="AP607" s="361" t="e">
        <v>#N/A</v>
      </c>
      <c r="AR607">
        <v>1</v>
      </c>
      <c r="AS607" t="s">
        <v>9</v>
      </c>
      <c r="AT607" t="s">
        <v>9</v>
      </c>
    </row>
    <row r="608" spans="2:46" ht="15" customHeight="1" x14ac:dyDescent="0.35">
      <c r="B608" s="362">
        <v>1077</v>
      </c>
      <c r="C608" s="362" t="s">
        <v>2945</v>
      </c>
      <c r="D608" s="362" t="s">
        <v>2</v>
      </c>
      <c r="E608" s="368">
        <v>45272</v>
      </c>
      <c r="F608" s="368"/>
      <c r="G608" s="368"/>
      <c r="H608" s="368"/>
      <c r="I608" s="362" t="s">
        <v>57</v>
      </c>
      <c r="J608" s="362" t="s">
        <v>2897</v>
      </c>
      <c r="K608" s="361" t="s">
        <v>2946</v>
      </c>
      <c r="L608" s="362"/>
      <c r="M608" s="362" t="s">
        <v>186</v>
      </c>
      <c r="N608" s="362" t="s">
        <v>9</v>
      </c>
      <c r="O608" s="362"/>
      <c r="P608" s="362" t="s">
        <v>90</v>
      </c>
      <c r="Q608" s="362" t="s">
        <v>90</v>
      </c>
      <c r="R608" s="362"/>
      <c r="S608" s="361" t="s">
        <v>90</v>
      </c>
      <c r="T608" s="362"/>
      <c r="U608" s="362"/>
      <c r="V608" s="362" t="s">
        <v>176</v>
      </c>
      <c r="W608" s="362"/>
      <c r="X608" s="362" t="s">
        <v>9</v>
      </c>
      <c r="Y608" s="362" t="s">
        <v>9</v>
      </c>
      <c r="Z608" s="362" t="s">
        <v>90</v>
      </c>
      <c r="AA608" s="366" t="s">
        <v>90</v>
      </c>
      <c r="AB608" s="362" t="s">
        <v>90</v>
      </c>
      <c r="AC608" s="362"/>
      <c r="AD608" s="362"/>
      <c r="AE608" s="362"/>
      <c r="AF608" s="362"/>
      <c r="AG608" s="362"/>
      <c r="AH608" s="362"/>
      <c r="AI608" s="362" t="s">
        <v>7030</v>
      </c>
      <c r="AJ608" s="362" t="s">
        <v>14</v>
      </c>
      <c r="AK608" s="362" t="s">
        <v>40</v>
      </c>
      <c r="AL608" s="362"/>
      <c r="AM608" s="362"/>
      <c r="AN608" s="362"/>
      <c r="AO608" s="362"/>
      <c r="AP608" s="361" t="e">
        <v>#N/A</v>
      </c>
      <c r="AR608">
        <v>1</v>
      </c>
      <c r="AS608" t="s">
        <v>9</v>
      </c>
      <c r="AT608" t="s">
        <v>9</v>
      </c>
    </row>
    <row r="609" spans="2:46" ht="15" customHeight="1" x14ac:dyDescent="0.35">
      <c r="B609" s="362">
        <v>1078</v>
      </c>
      <c r="C609" s="362" t="s">
        <v>2947</v>
      </c>
      <c r="D609" s="362" t="s">
        <v>2</v>
      </c>
      <c r="E609" s="368">
        <v>45272</v>
      </c>
      <c r="F609" s="368"/>
      <c r="G609" s="368"/>
      <c r="H609" s="368"/>
      <c r="I609" s="362" t="s">
        <v>57</v>
      </c>
      <c r="J609" s="362" t="s">
        <v>2897</v>
      </c>
      <c r="K609" s="361" t="s">
        <v>2948</v>
      </c>
      <c r="L609" s="362"/>
      <c r="M609" s="362" t="s">
        <v>186</v>
      </c>
      <c r="N609" s="362" t="s">
        <v>9</v>
      </c>
      <c r="O609" s="362"/>
      <c r="P609" s="362" t="s">
        <v>90</v>
      </c>
      <c r="Q609" s="362" t="s">
        <v>90</v>
      </c>
      <c r="R609" s="362"/>
      <c r="S609" s="361" t="s">
        <v>90</v>
      </c>
      <c r="T609" s="362"/>
      <c r="U609" s="362"/>
      <c r="V609" s="362" t="s">
        <v>176</v>
      </c>
      <c r="W609" s="362"/>
      <c r="X609" s="362" t="s">
        <v>9</v>
      </c>
      <c r="Y609" s="362" t="s">
        <v>9</v>
      </c>
      <c r="Z609" s="362" t="s">
        <v>90</v>
      </c>
      <c r="AA609" s="366" t="s">
        <v>90</v>
      </c>
      <c r="AB609" s="362" t="s">
        <v>90</v>
      </c>
      <c r="AC609" s="362"/>
      <c r="AD609" s="362"/>
      <c r="AE609" s="362"/>
      <c r="AF609" s="362"/>
      <c r="AG609" s="362"/>
      <c r="AH609" s="362"/>
      <c r="AI609" s="362" t="s">
        <v>7030</v>
      </c>
      <c r="AJ609" s="362" t="s">
        <v>14</v>
      </c>
      <c r="AK609" s="362" t="s">
        <v>40</v>
      </c>
      <c r="AL609" s="362"/>
      <c r="AM609" s="362"/>
      <c r="AN609" s="362"/>
      <c r="AO609" s="362"/>
      <c r="AP609" s="361" t="e">
        <v>#N/A</v>
      </c>
      <c r="AR609">
        <v>1</v>
      </c>
      <c r="AS609" t="s">
        <v>9</v>
      </c>
      <c r="AT609" t="s">
        <v>9</v>
      </c>
    </row>
    <row r="610" spans="2:46" ht="15" customHeight="1" x14ac:dyDescent="0.35">
      <c r="B610" s="362">
        <v>1079</v>
      </c>
      <c r="C610" s="362" t="s">
        <v>2949</v>
      </c>
      <c r="D610" s="362" t="s">
        <v>2</v>
      </c>
      <c r="E610" s="368">
        <v>45272</v>
      </c>
      <c r="F610" s="368"/>
      <c r="G610" s="368"/>
      <c r="H610" s="368"/>
      <c r="I610" s="362" t="s">
        <v>57</v>
      </c>
      <c r="J610" s="362" t="s">
        <v>2897</v>
      </c>
      <c r="K610" s="361" t="s">
        <v>2950</v>
      </c>
      <c r="L610" s="362"/>
      <c r="M610" s="362" t="s">
        <v>186</v>
      </c>
      <c r="N610" s="362" t="s">
        <v>9</v>
      </c>
      <c r="O610" s="362"/>
      <c r="P610" s="362" t="s">
        <v>90</v>
      </c>
      <c r="Q610" s="362" t="s">
        <v>90</v>
      </c>
      <c r="R610" s="362"/>
      <c r="S610" s="361" t="s">
        <v>90</v>
      </c>
      <c r="T610" s="362"/>
      <c r="U610" s="362"/>
      <c r="V610" s="362" t="s">
        <v>176</v>
      </c>
      <c r="W610" s="362"/>
      <c r="X610" s="362" t="s">
        <v>9</v>
      </c>
      <c r="Y610" s="362" t="s">
        <v>9</v>
      </c>
      <c r="Z610" s="362" t="s">
        <v>90</v>
      </c>
      <c r="AA610" s="366" t="s">
        <v>90</v>
      </c>
      <c r="AB610" s="362" t="s">
        <v>90</v>
      </c>
      <c r="AC610" s="362"/>
      <c r="AD610" s="362"/>
      <c r="AE610" s="362"/>
      <c r="AF610" s="362"/>
      <c r="AG610" s="362"/>
      <c r="AH610" s="362"/>
      <c r="AI610" s="362" t="s">
        <v>7030</v>
      </c>
      <c r="AJ610" s="362" t="s">
        <v>14</v>
      </c>
      <c r="AK610" s="362" t="s">
        <v>40</v>
      </c>
      <c r="AL610" s="362"/>
      <c r="AM610" s="362"/>
      <c r="AN610" s="362"/>
      <c r="AO610" s="362"/>
      <c r="AP610" s="361" t="e">
        <v>#N/A</v>
      </c>
      <c r="AR610">
        <v>1</v>
      </c>
      <c r="AS610" t="s">
        <v>9</v>
      </c>
      <c r="AT610" t="s">
        <v>9</v>
      </c>
    </row>
    <row r="611" spans="2:46" ht="15" customHeight="1" x14ac:dyDescent="0.35">
      <c r="B611" s="362">
        <v>1080</v>
      </c>
      <c r="C611" s="362" t="s">
        <v>2951</v>
      </c>
      <c r="D611" s="362" t="s">
        <v>2</v>
      </c>
      <c r="E611" s="368">
        <v>45272</v>
      </c>
      <c r="F611" s="368"/>
      <c r="G611" s="368"/>
      <c r="H611" s="368"/>
      <c r="I611" s="362" t="s">
        <v>57</v>
      </c>
      <c r="J611" s="362" t="s">
        <v>2897</v>
      </c>
      <c r="K611" s="361" t="s">
        <v>2952</v>
      </c>
      <c r="L611" s="362"/>
      <c r="M611" s="362" t="s">
        <v>186</v>
      </c>
      <c r="N611" s="362" t="s">
        <v>9</v>
      </c>
      <c r="O611" s="362"/>
      <c r="P611" s="362" t="s">
        <v>90</v>
      </c>
      <c r="Q611" s="362" t="s">
        <v>90</v>
      </c>
      <c r="R611" s="362"/>
      <c r="S611" s="361" t="s">
        <v>90</v>
      </c>
      <c r="T611" s="362"/>
      <c r="U611" s="362"/>
      <c r="V611" s="362" t="s">
        <v>176</v>
      </c>
      <c r="W611" s="362"/>
      <c r="X611" s="362" t="s">
        <v>9</v>
      </c>
      <c r="Y611" s="362" t="s">
        <v>9</v>
      </c>
      <c r="Z611" s="362" t="s">
        <v>90</v>
      </c>
      <c r="AA611" s="366" t="s">
        <v>90</v>
      </c>
      <c r="AB611" s="362" t="s">
        <v>90</v>
      </c>
      <c r="AC611" s="362"/>
      <c r="AD611" s="362"/>
      <c r="AE611" s="362"/>
      <c r="AF611" s="362"/>
      <c r="AG611" s="362"/>
      <c r="AH611" s="362"/>
      <c r="AI611" s="362" t="s">
        <v>7030</v>
      </c>
      <c r="AJ611" s="362" t="s">
        <v>14</v>
      </c>
      <c r="AK611" s="362" t="s">
        <v>40</v>
      </c>
      <c r="AL611" s="362"/>
      <c r="AM611" s="362"/>
      <c r="AN611" s="362"/>
      <c r="AO611" s="362"/>
      <c r="AP611" s="361" t="e">
        <v>#N/A</v>
      </c>
      <c r="AR611">
        <v>1</v>
      </c>
      <c r="AS611" t="s">
        <v>9</v>
      </c>
      <c r="AT611" t="s">
        <v>9</v>
      </c>
    </row>
    <row r="612" spans="2:46" ht="15" customHeight="1" x14ac:dyDescent="0.35">
      <c r="B612" s="362">
        <v>1081</v>
      </c>
      <c r="C612" s="362" t="s">
        <v>2953</v>
      </c>
      <c r="D612" s="362" t="s">
        <v>2</v>
      </c>
      <c r="E612" s="368">
        <v>45272</v>
      </c>
      <c r="F612" s="368"/>
      <c r="G612" s="368"/>
      <c r="H612" s="368"/>
      <c r="I612" s="362" t="s">
        <v>57</v>
      </c>
      <c r="J612" s="362" t="s">
        <v>2897</v>
      </c>
      <c r="K612" s="361" t="s">
        <v>2954</v>
      </c>
      <c r="L612" s="362"/>
      <c r="M612" s="362" t="s">
        <v>186</v>
      </c>
      <c r="N612" s="362" t="s">
        <v>9</v>
      </c>
      <c r="O612" s="362"/>
      <c r="P612" s="362" t="s">
        <v>90</v>
      </c>
      <c r="Q612" s="362" t="s">
        <v>90</v>
      </c>
      <c r="R612" s="362"/>
      <c r="S612" s="361" t="s">
        <v>90</v>
      </c>
      <c r="T612" s="362"/>
      <c r="U612" s="362"/>
      <c r="V612" s="362" t="s">
        <v>176</v>
      </c>
      <c r="W612" s="362"/>
      <c r="X612" s="362" t="s">
        <v>9</v>
      </c>
      <c r="Y612" s="362" t="s">
        <v>9</v>
      </c>
      <c r="Z612" s="362" t="s">
        <v>90</v>
      </c>
      <c r="AA612" s="366" t="s">
        <v>90</v>
      </c>
      <c r="AB612" s="362" t="s">
        <v>90</v>
      </c>
      <c r="AC612" s="362"/>
      <c r="AD612" s="362"/>
      <c r="AE612" s="362"/>
      <c r="AF612" s="362"/>
      <c r="AG612" s="362"/>
      <c r="AH612" s="362"/>
      <c r="AI612" s="362" t="s">
        <v>7030</v>
      </c>
      <c r="AJ612" s="362" t="s">
        <v>14</v>
      </c>
      <c r="AK612" s="362" t="s">
        <v>40</v>
      </c>
      <c r="AL612" s="362"/>
      <c r="AM612" s="362"/>
      <c r="AN612" s="362"/>
      <c r="AO612" s="362"/>
      <c r="AP612" s="361" t="e">
        <v>#N/A</v>
      </c>
      <c r="AR612">
        <v>1</v>
      </c>
      <c r="AS612" t="s">
        <v>9</v>
      </c>
      <c r="AT612" t="s">
        <v>9</v>
      </c>
    </row>
    <row r="613" spans="2:46" ht="15" customHeight="1" x14ac:dyDescent="0.35">
      <c r="B613" s="362">
        <v>1082</v>
      </c>
      <c r="C613" s="362" t="s">
        <v>2955</v>
      </c>
      <c r="D613" s="362" t="s">
        <v>2</v>
      </c>
      <c r="E613" s="368">
        <v>45272</v>
      </c>
      <c r="F613" s="368"/>
      <c r="G613" s="368"/>
      <c r="H613" s="368"/>
      <c r="I613" s="362" t="s">
        <v>57</v>
      </c>
      <c r="J613" s="362" t="s">
        <v>2897</v>
      </c>
      <c r="K613" s="361" t="s">
        <v>2956</v>
      </c>
      <c r="L613" s="362"/>
      <c r="M613" s="362" t="s">
        <v>186</v>
      </c>
      <c r="N613" s="362" t="s">
        <v>9</v>
      </c>
      <c r="O613" s="362"/>
      <c r="P613" s="362" t="s">
        <v>90</v>
      </c>
      <c r="Q613" s="362" t="s">
        <v>90</v>
      </c>
      <c r="R613" s="362"/>
      <c r="S613" s="361" t="s">
        <v>2957</v>
      </c>
      <c r="T613" s="362"/>
      <c r="U613" s="362"/>
      <c r="V613" s="362" t="s">
        <v>176</v>
      </c>
      <c r="W613" s="362"/>
      <c r="X613" s="362"/>
      <c r="Y613" s="362" t="s">
        <v>48</v>
      </c>
      <c r="Z613" s="362" t="s">
        <v>90</v>
      </c>
      <c r="AA613" s="366" t="s">
        <v>90</v>
      </c>
      <c r="AB613" s="362" t="s">
        <v>90</v>
      </c>
      <c r="AC613" s="362"/>
      <c r="AD613" s="362"/>
      <c r="AE613" s="362"/>
      <c r="AF613" s="362"/>
      <c r="AG613" s="362"/>
      <c r="AH613" s="362"/>
      <c r="AI613" s="362" t="s">
        <v>7030</v>
      </c>
      <c r="AJ613" s="362" t="s">
        <v>14</v>
      </c>
      <c r="AK613" s="362" t="s">
        <v>40</v>
      </c>
      <c r="AL613" s="362"/>
      <c r="AM613" s="362"/>
      <c r="AN613" s="362"/>
      <c r="AO613" s="362"/>
      <c r="AP613" s="361" t="s">
        <v>193</v>
      </c>
      <c r="AR613">
        <v>1</v>
      </c>
      <c r="AS613" t="s">
        <v>5839</v>
      </c>
      <c r="AT613" t="s">
        <v>5839</v>
      </c>
    </row>
    <row r="614" spans="2:46" ht="15" customHeight="1" x14ac:dyDescent="0.35">
      <c r="B614" s="362">
        <v>1083</v>
      </c>
      <c r="C614" s="362" t="s">
        <v>2958</v>
      </c>
      <c r="D614" s="362" t="s">
        <v>2</v>
      </c>
      <c r="E614" s="368">
        <v>45275</v>
      </c>
      <c r="F614" s="368"/>
      <c r="G614" s="368"/>
      <c r="H614" s="368"/>
      <c r="I614" s="362" t="s">
        <v>74</v>
      </c>
      <c r="J614" s="362" t="s">
        <v>2959</v>
      </c>
      <c r="K614" s="361" t="s">
        <v>2960</v>
      </c>
      <c r="L614" s="362"/>
      <c r="M614" s="362" t="s">
        <v>186</v>
      </c>
      <c r="N614" s="362" t="s">
        <v>9</v>
      </c>
      <c r="O614" s="362"/>
      <c r="P614" s="362" t="s">
        <v>90</v>
      </c>
      <c r="Q614" s="362" t="s">
        <v>90</v>
      </c>
      <c r="R614" s="362"/>
      <c r="S614" s="382" t="s">
        <v>2961</v>
      </c>
      <c r="T614" s="362"/>
      <c r="U614" s="362"/>
      <c r="V614" s="362" t="s">
        <v>120</v>
      </c>
      <c r="W614" s="362"/>
      <c r="X614" s="362" t="s">
        <v>9</v>
      </c>
      <c r="Y614" s="362" t="s">
        <v>101</v>
      </c>
      <c r="Z614" s="362" t="s">
        <v>90</v>
      </c>
      <c r="AA614" s="366" t="s">
        <v>90</v>
      </c>
      <c r="AB614" s="362" t="s">
        <v>90</v>
      </c>
      <c r="AC614" s="362"/>
      <c r="AD614" s="362"/>
      <c r="AE614" s="362"/>
      <c r="AF614" s="362"/>
      <c r="AG614" s="362"/>
      <c r="AH614" s="362"/>
      <c r="AI614" s="362" t="s">
        <v>7028</v>
      </c>
      <c r="AJ614" s="362" t="s">
        <v>19</v>
      </c>
      <c r="AK614" s="362" t="e">
        <v>#N/A</v>
      </c>
      <c r="AL614" s="362"/>
      <c r="AM614" s="362"/>
      <c r="AN614" s="362"/>
      <c r="AO614" s="362"/>
      <c r="AP614" s="361" t="e">
        <v>#N/A</v>
      </c>
      <c r="AR614">
        <v>1</v>
      </c>
      <c r="AS614" t="s">
        <v>9</v>
      </c>
      <c r="AT614" t="s">
        <v>9</v>
      </c>
    </row>
    <row r="615" spans="2:46" ht="15" customHeight="1" x14ac:dyDescent="0.35">
      <c r="B615" s="362">
        <v>1084</v>
      </c>
      <c r="C615" s="362" t="s">
        <v>2962</v>
      </c>
      <c r="D615" s="362" t="s">
        <v>2</v>
      </c>
      <c r="E615" s="368">
        <v>45012</v>
      </c>
      <c r="F615" s="368"/>
      <c r="G615" s="368"/>
      <c r="H615" s="368"/>
      <c r="I615" s="362" t="s">
        <v>65</v>
      </c>
      <c r="J615" s="362" t="s">
        <v>2064</v>
      </c>
      <c r="K615" s="361" t="s">
        <v>2963</v>
      </c>
      <c r="L615" s="362"/>
      <c r="M615" s="362" t="s">
        <v>186</v>
      </c>
      <c r="N615" s="362" t="s">
        <v>9</v>
      </c>
      <c r="O615" s="362"/>
      <c r="P615" s="362" t="s">
        <v>1398</v>
      </c>
      <c r="Q615" s="362" t="s">
        <v>90</v>
      </c>
      <c r="R615" s="362"/>
      <c r="S615" s="361" t="s">
        <v>90</v>
      </c>
      <c r="T615" s="362"/>
      <c r="U615" s="362"/>
      <c r="V615" s="362" t="s">
        <v>202</v>
      </c>
      <c r="W615" s="362"/>
      <c r="X615" s="362" t="s">
        <v>9</v>
      </c>
      <c r="Y615" s="362" t="s">
        <v>9</v>
      </c>
      <c r="Z615" s="362" t="s">
        <v>90</v>
      </c>
      <c r="AA615" s="366" t="s">
        <v>90</v>
      </c>
      <c r="AB615" s="362" t="s">
        <v>90</v>
      </c>
      <c r="AC615" s="362"/>
      <c r="AD615" s="362"/>
      <c r="AE615" s="362"/>
      <c r="AF615" s="362"/>
      <c r="AG615" s="362"/>
      <c r="AH615" s="362"/>
      <c r="AI615" s="362" t="s">
        <v>7032</v>
      </c>
      <c r="AJ615" s="362" t="s">
        <v>19</v>
      </c>
      <c r="AK615" s="362" t="s">
        <v>40</v>
      </c>
      <c r="AL615" s="362"/>
      <c r="AM615" s="362"/>
      <c r="AN615" s="362"/>
      <c r="AO615" s="362"/>
      <c r="AP615" s="361" t="e">
        <v>#N/A</v>
      </c>
      <c r="AR615">
        <v>1</v>
      </c>
      <c r="AS615" t="s">
        <v>9</v>
      </c>
      <c r="AT615" t="s">
        <v>9</v>
      </c>
    </row>
    <row r="616" spans="2:46" ht="15" customHeight="1" x14ac:dyDescent="0.35">
      <c r="B616" s="362">
        <v>1085</v>
      </c>
      <c r="C616" s="362" t="s">
        <v>2964</v>
      </c>
      <c r="D616" s="362" t="s">
        <v>2</v>
      </c>
      <c r="E616" s="368">
        <v>45096</v>
      </c>
      <c r="F616" s="368"/>
      <c r="G616" s="368"/>
      <c r="H616" s="368"/>
      <c r="I616" s="362" t="s">
        <v>61</v>
      </c>
      <c r="J616" s="362" t="s">
        <v>1584</v>
      </c>
      <c r="K616" s="361" t="s">
        <v>2965</v>
      </c>
      <c r="L616" s="361"/>
      <c r="M616" s="362" t="s">
        <v>186</v>
      </c>
      <c r="N616" s="362" t="s">
        <v>9</v>
      </c>
      <c r="O616" s="362" t="s">
        <v>526</v>
      </c>
      <c r="P616" s="362" t="s">
        <v>2273</v>
      </c>
      <c r="Q616" s="362" t="s">
        <v>90</v>
      </c>
      <c r="R616" s="362"/>
      <c r="S616" s="361" t="s">
        <v>2966</v>
      </c>
      <c r="T616" s="362"/>
      <c r="U616" s="362"/>
      <c r="V616" s="362" t="s">
        <v>120</v>
      </c>
      <c r="W616" s="362"/>
      <c r="X616" s="362"/>
      <c r="Y616" s="362" t="s">
        <v>48</v>
      </c>
      <c r="Z616" s="362" t="s">
        <v>90</v>
      </c>
      <c r="AA616" s="366" t="s">
        <v>90</v>
      </c>
      <c r="AB616" s="362" t="s">
        <v>90</v>
      </c>
      <c r="AC616" s="362"/>
      <c r="AD616" s="362"/>
      <c r="AE616" s="362"/>
      <c r="AF616" s="362"/>
      <c r="AG616" s="362"/>
      <c r="AH616" s="362"/>
      <c r="AI616" s="362" t="s">
        <v>7026</v>
      </c>
      <c r="AJ616" s="362" t="s">
        <v>19</v>
      </c>
      <c r="AK616" s="362" t="s">
        <v>40</v>
      </c>
      <c r="AL616" s="362"/>
      <c r="AM616" s="362"/>
      <c r="AN616" s="362"/>
      <c r="AO616" s="362"/>
      <c r="AP616" s="361"/>
      <c r="AR616">
        <v>1</v>
      </c>
      <c r="AS616" t="s">
        <v>5839</v>
      </c>
      <c r="AT616" t="s">
        <v>5839</v>
      </c>
    </row>
    <row r="617" spans="2:46" ht="15" customHeight="1" x14ac:dyDescent="0.35">
      <c r="B617" s="362">
        <v>1086</v>
      </c>
      <c r="C617" s="362" t="s">
        <v>2967</v>
      </c>
      <c r="D617" s="362" t="s">
        <v>2</v>
      </c>
      <c r="E617" s="368">
        <v>45275</v>
      </c>
      <c r="F617" s="368"/>
      <c r="G617" s="368"/>
      <c r="H617" s="368"/>
      <c r="I617" s="362" t="s">
        <v>74</v>
      </c>
      <c r="J617" s="362" t="s">
        <v>2959</v>
      </c>
      <c r="K617" s="361" t="s">
        <v>2968</v>
      </c>
      <c r="L617" s="362"/>
      <c r="M617" s="362" t="s">
        <v>186</v>
      </c>
      <c r="N617" s="362" t="s">
        <v>9</v>
      </c>
      <c r="O617" s="362"/>
      <c r="P617" s="362" t="s">
        <v>90</v>
      </c>
      <c r="Q617" s="362" t="s">
        <v>90</v>
      </c>
      <c r="R617" s="362"/>
      <c r="S617" s="361"/>
      <c r="T617" s="362"/>
      <c r="U617" s="362"/>
      <c r="V617" s="362" t="s">
        <v>120</v>
      </c>
      <c r="W617" s="362"/>
      <c r="X617" s="362"/>
      <c r="Y617" s="362" t="s">
        <v>48</v>
      </c>
      <c r="Z617" s="362" t="s">
        <v>90</v>
      </c>
      <c r="AA617" s="366" t="s">
        <v>90</v>
      </c>
      <c r="AB617" s="362" t="s">
        <v>90</v>
      </c>
      <c r="AC617" s="362"/>
      <c r="AD617" s="362"/>
      <c r="AE617" s="362"/>
      <c r="AF617" s="362"/>
      <c r="AG617" s="362"/>
      <c r="AH617" s="362"/>
      <c r="AI617" s="362" t="s">
        <v>7028</v>
      </c>
      <c r="AJ617" s="362" t="s">
        <v>19</v>
      </c>
      <c r="AK617" s="362" t="s">
        <v>40</v>
      </c>
      <c r="AL617" s="362"/>
      <c r="AM617" s="362"/>
      <c r="AN617" s="362"/>
      <c r="AO617" s="362"/>
      <c r="AP617" s="361"/>
      <c r="AR617">
        <v>1</v>
      </c>
      <c r="AS617" t="s">
        <v>5839</v>
      </c>
      <c r="AT617" t="s">
        <v>5839</v>
      </c>
    </row>
    <row r="618" spans="2:46" ht="15" customHeight="1" x14ac:dyDescent="0.35">
      <c r="B618" s="362">
        <v>1087</v>
      </c>
      <c r="C618" s="362" t="s">
        <v>2969</v>
      </c>
      <c r="D618" s="362" t="s">
        <v>2</v>
      </c>
      <c r="E618" s="368">
        <v>45275</v>
      </c>
      <c r="F618" s="368"/>
      <c r="G618" s="368"/>
      <c r="H618" s="368"/>
      <c r="I618" s="362" t="s">
        <v>74</v>
      </c>
      <c r="J618" s="362" t="s">
        <v>2959</v>
      </c>
      <c r="K618" s="270" t="s">
        <v>2970</v>
      </c>
      <c r="L618" s="362"/>
      <c r="M618" s="362" t="s">
        <v>186</v>
      </c>
      <c r="N618" s="362" t="s">
        <v>9</v>
      </c>
      <c r="O618" s="362"/>
      <c r="P618" s="362" t="s">
        <v>90</v>
      </c>
      <c r="Q618" s="362" t="s">
        <v>90</v>
      </c>
      <c r="R618" s="362"/>
      <c r="S618" s="361"/>
      <c r="T618" s="362"/>
      <c r="U618" s="362"/>
      <c r="V618" s="362" t="s">
        <v>120</v>
      </c>
      <c r="W618" s="362"/>
      <c r="X618" s="362"/>
      <c r="Y618" s="362" t="s">
        <v>48</v>
      </c>
      <c r="Z618" s="362" t="s">
        <v>90</v>
      </c>
      <c r="AA618" s="366" t="s">
        <v>90</v>
      </c>
      <c r="AB618" s="362" t="s">
        <v>90</v>
      </c>
      <c r="AC618" s="362"/>
      <c r="AD618" s="362"/>
      <c r="AE618" s="362"/>
      <c r="AF618" s="362"/>
      <c r="AG618" s="362"/>
      <c r="AH618" s="362"/>
      <c r="AI618" s="362" t="s">
        <v>7028</v>
      </c>
      <c r="AJ618" s="362" t="s">
        <v>19</v>
      </c>
      <c r="AK618" s="362" t="s">
        <v>40</v>
      </c>
      <c r="AL618" s="362"/>
      <c r="AM618" s="362"/>
      <c r="AN618" s="362"/>
      <c r="AO618" s="362"/>
      <c r="AP618" s="361"/>
      <c r="AR618">
        <v>1</v>
      </c>
      <c r="AS618" t="s">
        <v>5839</v>
      </c>
      <c r="AT618" t="s">
        <v>5839</v>
      </c>
    </row>
    <row r="619" spans="2:46" ht="15" customHeight="1" x14ac:dyDescent="0.35">
      <c r="B619" s="362">
        <v>1088</v>
      </c>
      <c r="C619" s="362" t="s">
        <v>2971</v>
      </c>
      <c r="D619" s="362" t="s">
        <v>2</v>
      </c>
      <c r="E619" s="368">
        <v>45275</v>
      </c>
      <c r="F619" s="368"/>
      <c r="G619" s="368"/>
      <c r="H619" s="368"/>
      <c r="I619" s="362" t="s">
        <v>74</v>
      </c>
      <c r="J619" s="362" t="s">
        <v>2959</v>
      </c>
      <c r="K619" s="361" t="s">
        <v>2972</v>
      </c>
      <c r="L619" s="362"/>
      <c r="M619" s="362" t="s">
        <v>1689</v>
      </c>
      <c r="N619" s="362" t="s">
        <v>9</v>
      </c>
      <c r="O619" s="362"/>
      <c r="P619" s="362" t="s">
        <v>90</v>
      </c>
      <c r="Q619" s="362" t="s">
        <v>90</v>
      </c>
      <c r="R619" s="362"/>
      <c r="S619" s="361"/>
      <c r="T619" s="362"/>
      <c r="U619" s="362"/>
      <c r="V619" s="362" t="s">
        <v>120</v>
      </c>
      <c r="W619" s="362"/>
      <c r="X619" s="362"/>
      <c r="Y619" s="362" t="s">
        <v>48</v>
      </c>
      <c r="Z619" s="362" t="s">
        <v>90</v>
      </c>
      <c r="AA619" s="366" t="s">
        <v>90</v>
      </c>
      <c r="AB619" s="362" t="s">
        <v>90</v>
      </c>
      <c r="AC619" s="362"/>
      <c r="AD619" s="362"/>
      <c r="AE619" s="362"/>
      <c r="AF619" s="362"/>
      <c r="AG619" s="362"/>
      <c r="AH619" s="362"/>
      <c r="AI619" s="362" t="s">
        <v>7028</v>
      </c>
      <c r="AJ619" s="362" t="s">
        <v>19</v>
      </c>
      <c r="AK619" s="362" t="s">
        <v>40</v>
      </c>
      <c r="AL619" s="362"/>
      <c r="AM619" s="362"/>
      <c r="AN619" s="362"/>
      <c r="AO619" s="362"/>
      <c r="AP619" s="361"/>
      <c r="AR619">
        <v>1</v>
      </c>
      <c r="AS619" t="s">
        <v>5839</v>
      </c>
      <c r="AT619" t="s">
        <v>5839</v>
      </c>
    </row>
    <row r="620" spans="2:46" ht="15" customHeight="1" x14ac:dyDescent="0.35">
      <c r="B620" s="362">
        <v>1089</v>
      </c>
      <c r="C620" s="362" t="s">
        <v>2973</v>
      </c>
      <c r="D620" s="362" t="s">
        <v>2</v>
      </c>
      <c r="E620" s="368">
        <v>45275</v>
      </c>
      <c r="F620" s="368"/>
      <c r="G620" s="368"/>
      <c r="H620" s="368"/>
      <c r="I620" s="362" t="s">
        <v>74</v>
      </c>
      <c r="J620" s="362" t="s">
        <v>2959</v>
      </c>
      <c r="K620" s="361" t="s">
        <v>2974</v>
      </c>
      <c r="L620" s="362"/>
      <c r="M620" s="362" t="s">
        <v>1689</v>
      </c>
      <c r="N620" s="362" t="s">
        <v>9</v>
      </c>
      <c r="O620" s="362"/>
      <c r="P620" s="362" t="s">
        <v>90</v>
      </c>
      <c r="Q620" s="362" t="s">
        <v>90</v>
      </c>
      <c r="R620" s="362"/>
      <c r="S620" s="383" t="s">
        <v>2975</v>
      </c>
      <c r="T620" s="362"/>
      <c r="U620" s="362"/>
      <c r="V620" s="362" t="s">
        <v>120</v>
      </c>
      <c r="W620" s="362"/>
      <c r="X620" s="362"/>
      <c r="Y620" s="362" t="s">
        <v>48</v>
      </c>
      <c r="Z620" s="362" t="s">
        <v>90</v>
      </c>
      <c r="AA620" s="366" t="s">
        <v>90</v>
      </c>
      <c r="AB620" s="362" t="s">
        <v>90</v>
      </c>
      <c r="AC620" s="362"/>
      <c r="AD620" s="362"/>
      <c r="AE620" s="362"/>
      <c r="AF620" s="362"/>
      <c r="AG620" s="362"/>
      <c r="AH620" s="362"/>
      <c r="AI620" s="362" t="s">
        <v>7028</v>
      </c>
      <c r="AJ620" s="362" t="s">
        <v>19</v>
      </c>
      <c r="AK620" s="362" t="s">
        <v>40</v>
      </c>
      <c r="AL620" s="362"/>
      <c r="AM620" s="362"/>
      <c r="AN620" s="362"/>
      <c r="AO620" s="362"/>
      <c r="AP620" s="361"/>
      <c r="AR620">
        <v>1</v>
      </c>
      <c r="AS620" t="s">
        <v>5839</v>
      </c>
      <c r="AT620" t="s">
        <v>5839</v>
      </c>
    </row>
    <row r="621" spans="2:46" ht="15" customHeight="1" x14ac:dyDescent="0.35">
      <c r="B621" s="362">
        <v>1090</v>
      </c>
      <c r="C621" s="362" t="s">
        <v>2976</v>
      </c>
      <c r="D621" s="362" t="s">
        <v>2</v>
      </c>
      <c r="E621" s="368">
        <v>45275</v>
      </c>
      <c r="F621" s="368"/>
      <c r="G621" s="368"/>
      <c r="H621" s="368"/>
      <c r="I621" s="362" t="s">
        <v>74</v>
      </c>
      <c r="J621" s="362" t="s">
        <v>2959</v>
      </c>
      <c r="K621" s="361" t="s">
        <v>2977</v>
      </c>
      <c r="L621" s="362"/>
      <c r="M621" s="362" t="s">
        <v>1689</v>
      </c>
      <c r="N621" s="362" t="s">
        <v>9</v>
      </c>
      <c r="O621" s="362"/>
      <c r="P621" s="362" t="s">
        <v>90</v>
      </c>
      <c r="Q621" s="362" t="s">
        <v>90</v>
      </c>
      <c r="R621" s="362"/>
      <c r="S621" s="361"/>
      <c r="T621" s="362"/>
      <c r="U621" s="362"/>
      <c r="V621" s="362" t="s">
        <v>120</v>
      </c>
      <c r="W621" s="362"/>
      <c r="X621" s="362" t="s">
        <v>9</v>
      </c>
      <c r="Y621" s="362" t="s">
        <v>9</v>
      </c>
      <c r="Z621" s="362" t="s">
        <v>90</v>
      </c>
      <c r="AA621" s="366" t="s">
        <v>90</v>
      </c>
      <c r="AB621" s="362" t="s">
        <v>90</v>
      </c>
      <c r="AC621" s="362"/>
      <c r="AD621" s="362"/>
      <c r="AE621" s="362"/>
      <c r="AF621" s="362"/>
      <c r="AG621" s="362"/>
      <c r="AH621" s="362"/>
      <c r="AI621" s="362" t="s">
        <v>7028</v>
      </c>
      <c r="AJ621" s="362" t="s">
        <v>19</v>
      </c>
      <c r="AK621" s="362" t="s">
        <v>40</v>
      </c>
      <c r="AL621" s="362"/>
      <c r="AM621" s="362"/>
      <c r="AN621" s="362"/>
      <c r="AO621" s="362"/>
      <c r="AP621" s="361" t="e">
        <v>#N/A</v>
      </c>
      <c r="AR621">
        <v>1</v>
      </c>
      <c r="AS621" t="s">
        <v>9</v>
      </c>
      <c r="AT621" t="s">
        <v>9</v>
      </c>
    </row>
    <row r="622" spans="2:46" ht="15" customHeight="1" x14ac:dyDescent="0.35">
      <c r="B622" s="362">
        <v>1091</v>
      </c>
      <c r="C622" s="362" t="s">
        <v>2978</v>
      </c>
      <c r="D622" s="362" t="s">
        <v>2</v>
      </c>
      <c r="E622" s="368">
        <v>45275</v>
      </c>
      <c r="F622" s="368"/>
      <c r="G622" s="368"/>
      <c r="H622" s="368"/>
      <c r="I622" s="362" t="s">
        <v>74</v>
      </c>
      <c r="J622" s="362" t="s">
        <v>2959</v>
      </c>
      <c r="K622" s="270" t="s">
        <v>2979</v>
      </c>
      <c r="L622" s="362"/>
      <c r="M622" s="362" t="s">
        <v>1689</v>
      </c>
      <c r="N622" s="362" t="s">
        <v>9</v>
      </c>
      <c r="O622" s="362"/>
      <c r="P622" s="362" t="s">
        <v>90</v>
      </c>
      <c r="Q622" s="362" t="s">
        <v>90</v>
      </c>
      <c r="R622" s="362"/>
      <c r="S622" s="361"/>
      <c r="T622" s="362"/>
      <c r="U622" s="362"/>
      <c r="V622" s="362" t="s">
        <v>120</v>
      </c>
      <c r="W622" s="362"/>
      <c r="X622" s="362"/>
      <c r="Y622" s="362" t="s">
        <v>48</v>
      </c>
      <c r="Z622" s="362" t="s">
        <v>90</v>
      </c>
      <c r="AA622" s="366" t="s">
        <v>90</v>
      </c>
      <c r="AB622" s="362" t="s">
        <v>90</v>
      </c>
      <c r="AC622" s="362"/>
      <c r="AD622" s="362"/>
      <c r="AE622" s="362"/>
      <c r="AF622" s="362"/>
      <c r="AG622" s="362"/>
      <c r="AH622" s="362"/>
      <c r="AI622" s="362" t="s">
        <v>7028</v>
      </c>
      <c r="AJ622" s="362" t="s">
        <v>19</v>
      </c>
      <c r="AK622" s="362" t="s">
        <v>40</v>
      </c>
      <c r="AL622" s="362"/>
      <c r="AM622" s="362"/>
      <c r="AN622" s="362"/>
      <c r="AO622" s="362"/>
      <c r="AP622" s="361"/>
      <c r="AR622">
        <v>1</v>
      </c>
      <c r="AS622" t="s">
        <v>5839</v>
      </c>
      <c r="AT622" t="s">
        <v>5839</v>
      </c>
    </row>
    <row r="623" spans="2:46" ht="15" customHeight="1" x14ac:dyDescent="0.35">
      <c r="B623" s="362">
        <v>1092</v>
      </c>
      <c r="C623" s="362" t="s">
        <v>2980</v>
      </c>
      <c r="D623" s="362" t="s">
        <v>2</v>
      </c>
      <c r="E623" s="368">
        <v>45275</v>
      </c>
      <c r="F623" s="368"/>
      <c r="G623" s="368"/>
      <c r="H623" s="368"/>
      <c r="I623" s="362" t="s">
        <v>74</v>
      </c>
      <c r="J623" s="362" t="s">
        <v>2959</v>
      </c>
      <c r="K623" s="361" t="s">
        <v>2981</v>
      </c>
      <c r="L623" s="362"/>
      <c r="M623" s="362" t="s">
        <v>1689</v>
      </c>
      <c r="N623" s="362" t="s">
        <v>9</v>
      </c>
      <c r="O623" s="362"/>
      <c r="P623" s="362" t="s">
        <v>90</v>
      </c>
      <c r="Q623" s="362" t="s">
        <v>90</v>
      </c>
      <c r="R623" s="362"/>
      <c r="S623" s="361"/>
      <c r="T623" s="362"/>
      <c r="U623" s="362"/>
      <c r="V623" s="362" t="s">
        <v>120</v>
      </c>
      <c r="W623" s="362"/>
      <c r="X623" s="362" t="s">
        <v>9</v>
      </c>
      <c r="Y623" s="362" t="s">
        <v>9</v>
      </c>
      <c r="Z623" s="362" t="s">
        <v>90</v>
      </c>
      <c r="AA623" s="366" t="s">
        <v>90</v>
      </c>
      <c r="AB623" s="362" t="s">
        <v>90</v>
      </c>
      <c r="AC623" s="362"/>
      <c r="AD623" s="362"/>
      <c r="AE623" s="362"/>
      <c r="AF623" s="362"/>
      <c r="AG623" s="362"/>
      <c r="AH623" s="362"/>
      <c r="AI623" s="362" t="s">
        <v>7028</v>
      </c>
      <c r="AJ623" s="362" t="s">
        <v>19</v>
      </c>
      <c r="AK623" s="362" t="s">
        <v>40</v>
      </c>
      <c r="AL623" s="362"/>
      <c r="AM623" s="362"/>
      <c r="AN623" s="362"/>
      <c r="AO623" s="362"/>
      <c r="AP623" s="361" t="e">
        <v>#N/A</v>
      </c>
      <c r="AR623">
        <v>1</v>
      </c>
      <c r="AS623" t="s">
        <v>9</v>
      </c>
      <c r="AT623" t="s">
        <v>9</v>
      </c>
    </row>
    <row r="624" spans="2:46" ht="15" customHeight="1" x14ac:dyDescent="0.35">
      <c r="B624" s="362">
        <v>1093</v>
      </c>
      <c r="C624" s="362" t="s">
        <v>2982</v>
      </c>
      <c r="D624" s="362" t="s">
        <v>2</v>
      </c>
      <c r="E624" s="368">
        <v>45275</v>
      </c>
      <c r="F624" s="368"/>
      <c r="G624" s="368"/>
      <c r="H624" s="368"/>
      <c r="I624" s="362" t="s">
        <v>74</v>
      </c>
      <c r="J624" s="362" t="s">
        <v>2959</v>
      </c>
      <c r="K624" s="270" t="s">
        <v>2983</v>
      </c>
      <c r="L624" s="362"/>
      <c r="M624" s="362" t="s">
        <v>1689</v>
      </c>
      <c r="N624" s="362" t="s">
        <v>9</v>
      </c>
      <c r="O624" s="362"/>
      <c r="P624" s="362" t="s">
        <v>90</v>
      </c>
      <c r="Q624" s="362" t="s">
        <v>90</v>
      </c>
      <c r="R624" s="362"/>
      <c r="S624" s="361"/>
      <c r="T624" s="362"/>
      <c r="U624" s="362"/>
      <c r="V624" s="362" t="s">
        <v>120</v>
      </c>
      <c r="W624" s="362"/>
      <c r="X624" s="362"/>
      <c r="Y624" s="362" t="s">
        <v>48</v>
      </c>
      <c r="Z624" s="362" t="s">
        <v>90</v>
      </c>
      <c r="AA624" s="366" t="s">
        <v>90</v>
      </c>
      <c r="AB624" s="362" t="s">
        <v>90</v>
      </c>
      <c r="AC624" s="362"/>
      <c r="AD624" s="362"/>
      <c r="AE624" s="362"/>
      <c r="AF624" s="362"/>
      <c r="AG624" s="362"/>
      <c r="AH624" s="362"/>
      <c r="AI624" s="362" t="s">
        <v>7028</v>
      </c>
      <c r="AJ624" s="362" t="s">
        <v>19</v>
      </c>
      <c r="AK624" s="362" t="s">
        <v>40</v>
      </c>
      <c r="AL624" s="362"/>
      <c r="AM624" s="362"/>
      <c r="AN624" s="362"/>
      <c r="AO624" s="362"/>
      <c r="AP624" s="361"/>
      <c r="AR624">
        <v>1</v>
      </c>
      <c r="AS624" t="s">
        <v>5839</v>
      </c>
      <c r="AT624" t="s">
        <v>5839</v>
      </c>
    </row>
    <row r="625" spans="2:46" ht="15" customHeight="1" x14ac:dyDescent="0.35">
      <c r="B625" s="362">
        <v>1094</v>
      </c>
      <c r="C625" s="362" t="s">
        <v>2984</v>
      </c>
      <c r="D625" s="362" t="s">
        <v>2</v>
      </c>
      <c r="E625" s="368">
        <v>45275</v>
      </c>
      <c r="F625" s="368"/>
      <c r="G625" s="368"/>
      <c r="H625" s="368"/>
      <c r="I625" s="362" t="s">
        <v>74</v>
      </c>
      <c r="J625" s="362" t="s">
        <v>2959</v>
      </c>
      <c r="K625" s="270" t="s">
        <v>2985</v>
      </c>
      <c r="L625" s="362"/>
      <c r="M625" s="362" t="s">
        <v>186</v>
      </c>
      <c r="N625" s="362" t="s">
        <v>9</v>
      </c>
      <c r="O625" s="362"/>
      <c r="P625" s="362" t="s">
        <v>90</v>
      </c>
      <c r="Q625" s="362" t="s">
        <v>90</v>
      </c>
      <c r="R625" s="362"/>
      <c r="S625" s="361"/>
      <c r="T625" s="362"/>
      <c r="U625" s="362"/>
      <c r="V625" s="362" t="s">
        <v>120</v>
      </c>
      <c r="W625" s="362"/>
      <c r="X625" s="362"/>
      <c r="Y625" s="362" t="s">
        <v>48</v>
      </c>
      <c r="Z625" s="362" t="s">
        <v>90</v>
      </c>
      <c r="AA625" s="366" t="s">
        <v>90</v>
      </c>
      <c r="AB625" s="362" t="s">
        <v>90</v>
      </c>
      <c r="AC625" s="362"/>
      <c r="AD625" s="362"/>
      <c r="AE625" s="362"/>
      <c r="AF625" s="362"/>
      <c r="AG625" s="362"/>
      <c r="AH625" s="362"/>
      <c r="AI625" s="362" t="s">
        <v>7028</v>
      </c>
      <c r="AJ625" s="362" t="s">
        <v>19</v>
      </c>
      <c r="AK625" s="362" t="s">
        <v>40</v>
      </c>
      <c r="AL625" s="362"/>
      <c r="AM625" s="362"/>
      <c r="AN625" s="362"/>
      <c r="AO625" s="362"/>
      <c r="AP625" s="361"/>
      <c r="AR625">
        <v>1</v>
      </c>
      <c r="AS625" t="s">
        <v>5839</v>
      </c>
      <c r="AT625" t="s">
        <v>5839</v>
      </c>
    </row>
    <row r="626" spans="2:46" ht="15" customHeight="1" x14ac:dyDescent="0.35">
      <c r="B626" s="362">
        <v>1095</v>
      </c>
      <c r="C626" s="362" t="s">
        <v>2986</v>
      </c>
      <c r="D626" s="362" t="s">
        <v>2</v>
      </c>
      <c r="E626" s="368">
        <v>45275</v>
      </c>
      <c r="F626" s="368"/>
      <c r="G626" s="368"/>
      <c r="H626" s="368"/>
      <c r="I626" s="362" t="s">
        <v>74</v>
      </c>
      <c r="J626" s="362" t="s">
        <v>2959</v>
      </c>
      <c r="K626" s="270" t="s">
        <v>2987</v>
      </c>
      <c r="L626" s="362"/>
      <c r="M626" s="362" t="s">
        <v>186</v>
      </c>
      <c r="N626" s="362" t="s">
        <v>9</v>
      </c>
      <c r="O626" s="362"/>
      <c r="P626" s="362" t="s">
        <v>90</v>
      </c>
      <c r="Q626" s="362" t="s">
        <v>90</v>
      </c>
      <c r="R626" s="362"/>
      <c r="S626" s="361"/>
      <c r="T626" s="362"/>
      <c r="U626" s="362"/>
      <c r="V626" s="362" t="s">
        <v>120</v>
      </c>
      <c r="W626" s="362"/>
      <c r="X626" s="362"/>
      <c r="Y626" s="362" t="s">
        <v>48</v>
      </c>
      <c r="Z626" s="362" t="s">
        <v>90</v>
      </c>
      <c r="AA626" s="366" t="s">
        <v>90</v>
      </c>
      <c r="AB626" s="362" t="s">
        <v>90</v>
      </c>
      <c r="AC626" s="362"/>
      <c r="AD626" s="362"/>
      <c r="AE626" s="362"/>
      <c r="AF626" s="362"/>
      <c r="AG626" s="362"/>
      <c r="AH626" s="362"/>
      <c r="AI626" s="362" t="s">
        <v>7028</v>
      </c>
      <c r="AJ626" s="362" t="s">
        <v>19</v>
      </c>
      <c r="AK626" s="362" t="s">
        <v>40</v>
      </c>
      <c r="AL626" s="362"/>
      <c r="AM626" s="362"/>
      <c r="AN626" s="362"/>
      <c r="AO626" s="362"/>
      <c r="AP626" s="361"/>
      <c r="AR626">
        <v>1</v>
      </c>
      <c r="AS626" t="s">
        <v>5839</v>
      </c>
      <c r="AT626" t="s">
        <v>5839</v>
      </c>
    </row>
    <row r="627" spans="2:46" ht="15" customHeight="1" x14ac:dyDescent="0.35">
      <c r="B627" s="362">
        <v>1096</v>
      </c>
      <c r="C627" s="362" t="s">
        <v>2988</v>
      </c>
      <c r="D627" s="362" t="s">
        <v>2</v>
      </c>
      <c r="E627" s="368">
        <v>45096</v>
      </c>
      <c r="F627" s="368"/>
      <c r="G627" s="368"/>
      <c r="H627" s="368"/>
      <c r="I627" s="362" t="s">
        <v>61</v>
      </c>
      <c r="J627" s="362" t="s">
        <v>1584</v>
      </c>
      <c r="K627" s="361" t="s">
        <v>2989</v>
      </c>
      <c r="L627" s="361"/>
      <c r="M627" s="362" t="s">
        <v>186</v>
      </c>
      <c r="N627" s="362" t="s">
        <v>9</v>
      </c>
      <c r="O627" s="362"/>
      <c r="P627" s="362" t="s">
        <v>2273</v>
      </c>
      <c r="Q627" s="362" t="s">
        <v>90</v>
      </c>
      <c r="R627" s="362"/>
      <c r="S627" s="361"/>
      <c r="T627" s="362"/>
      <c r="U627" s="362"/>
      <c r="V627" s="362" t="s">
        <v>120</v>
      </c>
      <c r="W627" s="362"/>
      <c r="X627" s="362" t="s">
        <v>9</v>
      </c>
      <c r="Y627" s="362" t="s">
        <v>46</v>
      </c>
      <c r="Z627" s="362" t="s">
        <v>90</v>
      </c>
      <c r="AA627" s="366" t="s">
        <v>90</v>
      </c>
      <c r="AB627" s="362" t="s">
        <v>90</v>
      </c>
      <c r="AC627" s="362"/>
      <c r="AD627" s="362"/>
      <c r="AE627" s="362"/>
      <c r="AF627" s="362"/>
      <c r="AG627" s="362"/>
      <c r="AH627" s="362"/>
      <c r="AI627" s="362" t="s">
        <v>7026</v>
      </c>
      <c r="AJ627" s="362" t="s">
        <v>19</v>
      </c>
      <c r="AK627" s="362" t="s">
        <v>40</v>
      </c>
      <c r="AL627" s="362"/>
      <c r="AM627" s="362"/>
      <c r="AN627" s="362"/>
      <c r="AO627" s="362"/>
      <c r="AP627" s="361" t="e">
        <v>#N/A</v>
      </c>
      <c r="AR627">
        <v>1</v>
      </c>
      <c r="AS627" t="s">
        <v>9</v>
      </c>
      <c r="AT627" t="s">
        <v>9</v>
      </c>
    </row>
    <row r="628" spans="2:46" ht="15" customHeight="1" x14ac:dyDescent="0.35">
      <c r="B628" s="362">
        <v>1097</v>
      </c>
      <c r="C628" s="362" t="s">
        <v>2990</v>
      </c>
      <c r="D628" s="362" t="s">
        <v>2</v>
      </c>
      <c r="E628" s="368">
        <v>45275</v>
      </c>
      <c r="F628" s="368"/>
      <c r="G628" s="368"/>
      <c r="H628" s="368"/>
      <c r="I628" s="362" t="s">
        <v>74</v>
      </c>
      <c r="J628" s="362" t="s">
        <v>2959</v>
      </c>
      <c r="K628" s="270" t="s">
        <v>2987</v>
      </c>
      <c r="L628" s="362"/>
      <c r="M628" s="362" t="s">
        <v>1689</v>
      </c>
      <c r="N628" s="362" t="s">
        <v>9</v>
      </c>
      <c r="O628" s="362"/>
      <c r="P628" s="362" t="s">
        <v>90</v>
      </c>
      <c r="Q628" s="362" t="s">
        <v>90</v>
      </c>
      <c r="R628" s="362"/>
      <c r="S628" s="361"/>
      <c r="T628" s="362"/>
      <c r="U628" s="362"/>
      <c r="V628" s="362" t="s">
        <v>120</v>
      </c>
      <c r="W628" s="362"/>
      <c r="X628" s="362"/>
      <c r="Y628" s="362" t="s">
        <v>48</v>
      </c>
      <c r="Z628" s="362" t="s">
        <v>90</v>
      </c>
      <c r="AA628" s="366" t="s">
        <v>90</v>
      </c>
      <c r="AB628" s="362" t="s">
        <v>90</v>
      </c>
      <c r="AC628" s="362"/>
      <c r="AD628" s="362"/>
      <c r="AE628" s="362"/>
      <c r="AF628" s="362"/>
      <c r="AG628" s="362"/>
      <c r="AH628" s="362"/>
      <c r="AI628" s="362" t="s">
        <v>7028</v>
      </c>
      <c r="AJ628" s="362" t="s">
        <v>19</v>
      </c>
      <c r="AK628" s="362" t="s">
        <v>40</v>
      </c>
      <c r="AL628" s="362"/>
      <c r="AM628" s="362"/>
      <c r="AN628" s="362"/>
      <c r="AO628" s="362"/>
      <c r="AP628" s="361"/>
      <c r="AR628">
        <v>1</v>
      </c>
      <c r="AS628" t="s">
        <v>5839</v>
      </c>
      <c r="AT628" t="s">
        <v>5839</v>
      </c>
    </row>
    <row r="629" spans="2:46" ht="15" customHeight="1" x14ac:dyDescent="0.35">
      <c r="B629" s="362">
        <v>1098</v>
      </c>
      <c r="C629" s="362" t="s">
        <v>2991</v>
      </c>
      <c r="D629" s="362" t="s">
        <v>2</v>
      </c>
      <c r="E629" s="368">
        <v>45275</v>
      </c>
      <c r="F629" s="368"/>
      <c r="G629" s="368"/>
      <c r="H629" s="368"/>
      <c r="I629" s="362" t="s">
        <v>74</v>
      </c>
      <c r="J629" s="362" t="s">
        <v>2959</v>
      </c>
      <c r="K629" s="361" t="s">
        <v>2992</v>
      </c>
      <c r="L629" s="362"/>
      <c r="M629" s="362" t="s">
        <v>186</v>
      </c>
      <c r="N629" s="362" t="s">
        <v>9</v>
      </c>
      <c r="O629" s="362"/>
      <c r="P629" s="362" t="s">
        <v>90</v>
      </c>
      <c r="Q629" s="362" t="s">
        <v>90</v>
      </c>
      <c r="R629" s="362"/>
      <c r="S629" s="361"/>
      <c r="T629" s="362"/>
      <c r="U629" s="362"/>
      <c r="V629" s="362" t="s">
        <v>120</v>
      </c>
      <c r="W629" s="362"/>
      <c r="X629" s="362" t="s">
        <v>9</v>
      </c>
      <c r="Y629" s="362" t="s">
        <v>9</v>
      </c>
      <c r="Z629" s="362" t="s">
        <v>90</v>
      </c>
      <c r="AA629" s="366" t="s">
        <v>90</v>
      </c>
      <c r="AB629" s="362" t="s">
        <v>90</v>
      </c>
      <c r="AC629" s="362"/>
      <c r="AD629" s="362"/>
      <c r="AE629" s="362"/>
      <c r="AF629" s="362"/>
      <c r="AG629" s="362"/>
      <c r="AH629" s="362"/>
      <c r="AI629" s="362" t="s">
        <v>7028</v>
      </c>
      <c r="AJ629" s="362" t="s">
        <v>19</v>
      </c>
      <c r="AK629" s="362" t="s">
        <v>40</v>
      </c>
      <c r="AL629" s="362"/>
      <c r="AM629" s="362"/>
      <c r="AN629" s="362"/>
      <c r="AO629" s="362"/>
      <c r="AP629" s="361" t="e">
        <v>#N/A</v>
      </c>
      <c r="AR629">
        <v>1</v>
      </c>
      <c r="AS629" t="s">
        <v>9</v>
      </c>
      <c r="AT629" t="s">
        <v>9</v>
      </c>
    </row>
    <row r="630" spans="2:46" ht="15" customHeight="1" x14ac:dyDescent="0.35">
      <c r="B630" s="362">
        <v>1099</v>
      </c>
      <c r="C630" s="362" t="s">
        <v>2993</v>
      </c>
      <c r="D630" s="362" t="s">
        <v>2</v>
      </c>
      <c r="E630" s="368">
        <v>45275</v>
      </c>
      <c r="F630" s="368"/>
      <c r="G630" s="368"/>
      <c r="H630" s="368"/>
      <c r="I630" s="362" t="s">
        <v>74</v>
      </c>
      <c r="J630" s="362" t="s">
        <v>2959</v>
      </c>
      <c r="K630" s="270" t="s">
        <v>2994</v>
      </c>
      <c r="L630" s="362"/>
      <c r="M630" s="362" t="s">
        <v>186</v>
      </c>
      <c r="N630" s="362" t="s">
        <v>9</v>
      </c>
      <c r="O630" s="362"/>
      <c r="P630" s="362" t="s">
        <v>90</v>
      </c>
      <c r="Q630" s="362" t="s">
        <v>90</v>
      </c>
      <c r="R630" s="362"/>
      <c r="S630" s="361"/>
      <c r="T630" s="362"/>
      <c r="U630" s="362"/>
      <c r="V630" s="362" t="s">
        <v>120</v>
      </c>
      <c r="W630" s="362"/>
      <c r="X630" s="362"/>
      <c r="Y630" s="362" t="s">
        <v>48</v>
      </c>
      <c r="Z630" s="362" t="s">
        <v>90</v>
      </c>
      <c r="AA630" s="366" t="s">
        <v>90</v>
      </c>
      <c r="AB630" s="362" t="s">
        <v>90</v>
      </c>
      <c r="AC630" s="362"/>
      <c r="AD630" s="362"/>
      <c r="AE630" s="362"/>
      <c r="AF630" s="362"/>
      <c r="AG630" s="362"/>
      <c r="AH630" s="362"/>
      <c r="AI630" s="362" t="s">
        <v>7028</v>
      </c>
      <c r="AJ630" s="362" t="s">
        <v>19</v>
      </c>
      <c r="AK630" s="362" t="s">
        <v>40</v>
      </c>
      <c r="AL630" s="362"/>
      <c r="AM630" s="362"/>
      <c r="AN630" s="362"/>
      <c r="AO630" s="362"/>
      <c r="AP630" s="361"/>
      <c r="AR630">
        <v>1</v>
      </c>
      <c r="AS630" t="s">
        <v>5839</v>
      </c>
      <c r="AT630" t="s">
        <v>5839</v>
      </c>
    </row>
    <row r="631" spans="2:46" ht="15" customHeight="1" x14ac:dyDescent="0.35">
      <c r="B631" s="362">
        <v>1100</v>
      </c>
      <c r="C631" s="362" t="s">
        <v>2995</v>
      </c>
      <c r="D631" s="362" t="s">
        <v>2</v>
      </c>
      <c r="E631" s="368">
        <v>45279</v>
      </c>
      <c r="F631" s="368"/>
      <c r="G631" s="368"/>
      <c r="H631" s="368"/>
      <c r="I631" s="362" t="s">
        <v>74</v>
      </c>
      <c r="J631" s="362" t="s">
        <v>2959</v>
      </c>
      <c r="K631" s="270" t="s">
        <v>2996</v>
      </c>
      <c r="L631" s="362"/>
      <c r="M631" s="362" t="s">
        <v>186</v>
      </c>
      <c r="N631" s="362" t="s">
        <v>9</v>
      </c>
      <c r="O631" s="362"/>
      <c r="P631" s="362" t="s">
        <v>90</v>
      </c>
      <c r="Q631" s="362" t="s">
        <v>90</v>
      </c>
      <c r="R631" s="362"/>
      <c r="S631" s="361"/>
      <c r="T631" s="362"/>
      <c r="U631" s="362"/>
      <c r="V631" s="362" t="s">
        <v>120</v>
      </c>
      <c r="W631" s="362"/>
      <c r="X631" s="362"/>
      <c r="Y631" s="362" t="s">
        <v>48</v>
      </c>
      <c r="Z631" s="362" t="s">
        <v>90</v>
      </c>
      <c r="AA631" s="366" t="s">
        <v>90</v>
      </c>
      <c r="AB631" s="362" t="s">
        <v>90</v>
      </c>
      <c r="AC631" s="362"/>
      <c r="AD631" s="362"/>
      <c r="AE631" s="362"/>
      <c r="AF631" s="362"/>
      <c r="AG631" s="362"/>
      <c r="AH631" s="362"/>
      <c r="AI631" s="362" t="s">
        <v>7028</v>
      </c>
      <c r="AJ631" s="362" t="s">
        <v>19</v>
      </c>
      <c r="AK631" s="362" t="s">
        <v>40</v>
      </c>
      <c r="AL631" s="362"/>
      <c r="AM631" s="362"/>
      <c r="AN631" s="362"/>
      <c r="AO631" s="362"/>
      <c r="AP631" s="361"/>
      <c r="AR631">
        <v>1</v>
      </c>
      <c r="AS631" t="s">
        <v>5839</v>
      </c>
      <c r="AT631" t="s">
        <v>5839</v>
      </c>
    </row>
    <row r="632" spans="2:46" ht="15" customHeight="1" x14ac:dyDescent="0.35">
      <c r="B632" s="362">
        <v>1101</v>
      </c>
      <c r="C632" s="362" t="s">
        <v>2997</v>
      </c>
      <c r="D632" s="362" t="s">
        <v>2</v>
      </c>
      <c r="E632" s="368">
        <v>45279</v>
      </c>
      <c r="F632" s="368"/>
      <c r="G632" s="368"/>
      <c r="H632" s="368"/>
      <c r="I632" s="362" t="s">
        <v>65</v>
      </c>
      <c r="J632" s="362" t="s">
        <v>2308</v>
      </c>
      <c r="K632" s="361" t="s">
        <v>2998</v>
      </c>
      <c r="L632" s="362"/>
      <c r="M632" s="362" t="s">
        <v>186</v>
      </c>
      <c r="N632" s="362" t="s">
        <v>9</v>
      </c>
      <c r="O632" s="362"/>
      <c r="P632" s="362" t="s">
        <v>90</v>
      </c>
      <c r="Q632" s="362" t="s">
        <v>90</v>
      </c>
      <c r="R632" s="362"/>
      <c r="S632" s="361" t="s">
        <v>90</v>
      </c>
      <c r="T632" s="362"/>
      <c r="U632" s="362"/>
      <c r="V632" s="362" t="s">
        <v>202</v>
      </c>
      <c r="W632" s="362"/>
      <c r="X632" s="362" t="s">
        <v>9</v>
      </c>
      <c r="Y632" s="362" t="s">
        <v>9</v>
      </c>
      <c r="Z632" s="362" t="s">
        <v>90</v>
      </c>
      <c r="AA632" s="366" t="s">
        <v>90</v>
      </c>
      <c r="AB632" s="362" t="s">
        <v>90</v>
      </c>
      <c r="AC632" s="362"/>
      <c r="AD632" s="362"/>
      <c r="AE632" s="362"/>
      <c r="AF632" s="362"/>
      <c r="AG632" s="362"/>
      <c r="AH632" s="362"/>
      <c r="AI632" s="362" t="s">
        <v>7032</v>
      </c>
      <c r="AJ632" s="362" t="s">
        <v>19</v>
      </c>
      <c r="AK632" s="362" t="s">
        <v>40</v>
      </c>
      <c r="AL632" s="362"/>
      <c r="AM632" s="362"/>
      <c r="AN632" s="362"/>
      <c r="AO632" s="362"/>
      <c r="AP632" s="361" t="e">
        <v>#N/A</v>
      </c>
      <c r="AR632">
        <v>1</v>
      </c>
      <c r="AS632" t="s">
        <v>9</v>
      </c>
      <c r="AT632" t="s">
        <v>9</v>
      </c>
    </row>
    <row r="633" spans="2:46" ht="15" customHeight="1" x14ac:dyDescent="0.35">
      <c r="B633" s="362">
        <v>1102</v>
      </c>
      <c r="C633" s="362" t="s">
        <v>2999</v>
      </c>
      <c r="D633" s="362" t="s">
        <v>2</v>
      </c>
      <c r="E633" s="368">
        <v>45279</v>
      </c>
      <c r="F633" s="368"/>
      <c r="G633" s="368"/>
      <c r="H633" s="368"/>
      <c r="I633" s="362" t="s">
        <v>65</v>
      </c>
      <c r="J633" s="362" t="s">
        <v>1070</v>
      </c>
      <c r="K633" s="361" t="s">
        <v>3000</v>
      </c>
      <c r="L633" s="362"/>
      <c r="M633" s="362" t="s">
        <v>186</v>
      </c>
      <c r="N633" s="362" t="s">
        <v>9</v>
      </c>
      <c r="O633" s="362"/>
      <c r="P633" s="362" t="s">
        <v>90</v>
      </c>
      <c r="Q633" s="362" t="s">
        <v>90</v>
      </c>
      <c r="R633" s="362"/>
      <c r="S633" s="361" t="s">
        <v>90</v>
      </c>
      <c r="T633" s="362"/>
      <c r="U633" s="362"/>
      <c r="V633" s="362" t="s">
        <v>202</v>
      </c>
      <c r="W633" s="362"/>
      <c r="X633" s="362" t="s">
        <v>9</v>
      </c>
      <c r="Y633" s="362" t="s">
        <v>9</v>
      </c>
      <c r="Z633" s="362" t="s">
        <v>90</v>
      </c>
      <c r="AA633" s="366" t="s">
        <v>90</v>
      </c>
      <c r="AB633" s="362" t="s">
        <v>90</v>
      </c>
      <c r="AC633" s="362"/>
      <c r="AD633" s="362"/>
      <c r="AE633" s="362"/>
      <c r="AF633" s="362"/>
      <c r="AG633" s="362"/>
      <c r="AH633" s="362"/>
      <c r="AI633" s="362" t="s">
        <v>7032</v>
      </c>
      <c r="AJ633" s="362" t="s">
        <v>19</v>
      </c>
      <c r="AK633" s="362" t="s">
        <v>40</v>
      </c>
      <c r="AL633" s="362"/>
      <c r="AM633" s="362"/>
      <c r="AN633" s="362"/>
      <c r="AO633" s="362"/>
      <c r="AP633" s="361" t="e">
        <v>#N/A</v>
      </c>
      <c r="AR633">
        <v>1</v>
      </c>
      <c r="AS633" t="s">
        <v>9</v>
      </c>
      <c r="AT633" t="s">
        <v>9</v>
      </c>
    </row>
    <row r="634" spans="2:46" ht="15" customHeight="1" x14ac:dyDescent="0.35">
      <c r="B634" s="362">
        <v>1103</v>
      </c>
      <c r="C634" s="362" t="s">
        <v>3001</v>
      </c>
      <c r="D634" s="362" t="s">
        <v>2</v>
      </c>
      <c r="E634" s="368">
        <v>45279</v>
      </c>
      <c r="F634" s="368"/>
      <c r="G634" s="368"/>
      <c r="H634" s="368"/>
      <c r="I634" s="362" t="s">
        <v>65</v>
      </c>
      <c r="J634" s="362" t="s">
        <v>1596</v>
      </c>
      <c r="K634" s="361" t="s">
        <v>3002</v>
      </c>
      <c r="L634" s="362"/>
      <c r="M634" s="362" t="s">
        <v>186</v>
      </c>
      <c r="N634" s="362" t="s">
        <v>9</v>
      </c>
      <c r="O634" s="362"/>
      <c r="P634" s="362" t="s">
        <v>90</v>
      </c>
      <c r="Q634" s="362" t="s">
        <v>90</v>
      </c>
      <c r="R634" s="362"/>
      <c r="S634" s="361" t="s">
        <v>90</v>
      </c>
      <c r="T634" s="362"/>
      <c r="U634" s="362"/>
      <c r="V634" s="362" t="s">
        <v>202</v>
      </c>
      <c r="W634" s="362"/>
      <c r="X634" s="362" t="s">
        <v>9</v>
      </c>
      <c r="Y634" s="362" t="s">
        <v>9</v>
      </c>
      <c r="Z634" s="362" t="s">
        <v>90</v>
      </c>
      <c r="AA634" s="366" t="s">
        <v>90</v>
      </c>
      <c r="AB634" s="362" t="s">
        <v>90</v>
      </c>
      <c r="AC634" s="362"/>
      <c r="AD634" s="362"/>
      <c r="AE634" s="362"/>
      <c r="AF634" s="362"/>
      <c r="AG634" s="362"/>
      <c r="AH634" s="362"/>
      <c r="AI634" s="362" t="s">
        <v>7032</v>
      </c>
      <c r="AJ634" s="362" t="s">
        <v>19</v>
      </c>
      <c r="AK634" s="362" t="s">
        <v>40</v>
      </c>
      <c r="AL634" s="362"/>
      <c r="AM634" s="362"/>
      <c r="AN634" s="362"/>
      <c r="AO634" s="362"/>
      <c r="AP634" s="361" t="e">
        <v>#N/A</v>
      </c>
      <c r="AR634">
        <v>1</v>
      </c>
      <c r="AS634" t="s">
        <v>9</v>
      </c>
      <c r="AT634" t="s">
        <v>9</v>
      </c>
    </row>
    <row r="635" spans="2:46" ht="15" customHeight="1" x14ac:dyDescent="0.35">
      <c r="B635" s="362">
        <v>1104</v>
      </c>
      <c r="C635" s="362" t="s">
        <v>3003</v>
      </c>
      <c r="D635" s="362" t="s">
        <v>2</v>
      </c>
      <c r="E635" s="368">
        <v>45279</v>
      </c>
      <c r="F635" s="368"/>
      <c r="G635" s="368"/>
      <c r="H635" s="368"/>
      <c r="I635" s="362" t="s">
        <v>65</v>
      </c>
      <c r="J635" s="362" t="s">
        <v>2308</v>
      </c>
      <c r="K635" s="361" t="s">
        <v>3004</v>
      </c>
      <c r="L635" s="362"/>
      <c r="M635" s="362" t="s">
        <v>186</v>
      </c>
      <c r="N635" s="362" t="s">
        <v>9</v>
      </c>
      <c r="O635" s="362"/>
      <c r="P635" s="362" t="s">
        <v>90</v>
      </c>
      <c r="Q635" s="362" t="s">
        <v>90</v>
      </c>
      <c r="R635" s="362"/>
      <c r="S635" s="361" t="s">
        <v>90</v>
      </c>
      <c r="T635" s="362"/>
      <c r="U635" s="362"/>
      <c r="V635" s="362" t="s">
        <v>202</v>
      </c>
      <c r="W635" s="362"/>
      <c r="X635" s="362" t="s">
        <v>9</v>
      </c>
      <c r="Y635" s="362" t="s">
        <v>9</v>
      </c>
      <c r="Z635" s="362" t="s">
        <v>90</v>
      </c>
      <c r="AA635" s="366" t="s">
        <v>90</v>
      </c>
      <c r="AB635" s="362" t="s">
        <v>90</v>
      </c>
      <c r="AC635" s="362"/>
      <c r="AD635" s="362"/>
      <c r="AE635" s="362"/>
      <c r="AF635" s="362"/>
      <c r="AG635" s="362"/>
      <c r="AH635" s="362"/>
      <c r="AI635" s="362" t="s">
        <v>7032</v>
      </c>
      <c r="AJ635" s="362" t="s">
        <v>19</v>
      </c>
      <c r="AK635" s="362" t="s">
        <v>40</v>
      </c>
      <c r="AL635" s="362"/>
      <c r="AM635" s="362"/>
      <c r="AN635" s="362"/>
      <c r="AO635" s="362"/>
      <c r="AP635" s="361" t="e">
        <v>#N/A</v>
      </c>
      <c r="AR635">
        <v>1</v>
      </c>
      <c r="AS635" t="s">
        <v>9</v>
      </c>
      <c r="AT635" t="s">
        <v>9</v>
      </c>
    </row>
    <row r="636" spans="2:46" ht="15" customHeight="1" x14ac:dyDescent="0.35">
      <c r="B636" s="362">
        <v>1105</v>
      </c>
      <c r="C636" s="362" t="s">
        <v>3005</v>
      </c>
      <c r="D636" s="362" t="s">
        <v>2</v>
      </c>
      <c r="E636" s="368">
        <v>45279</v>
      </c>
      <c r="F636" s="368"/>
      <c r="G636" s="368"/>
      <c r="H636" s="368"/>
      <c r="I636" s="362" t="s">
        <v>65</v>
      </c>
      <c r="J636" s="362" t="s">
        <v>2308</v>
      </c>
      <c r="K636" s="361" t="s">
        <v>3006</v>
      </c>
      <c r="L636" s="362"/>
      <c r="M636" s="362" t="s">
        <v>186</v>
      </c>
      <c r="N636" s="362" t="s">
        <v>9</v>
      </c>
      <c r="O636" s="362"/>
      <c r="P636" s="362" t="s">
        <v>90</v>
      </c>
      <c r="Q636" s="362" t="s">
        <v>90</v>
      </c>
      <c r="R636" s="362"/>
      <c r="S636" s="361" t="s">
        <v>90</v>
      </c>
      <c r="T636" s="362"/>
      <c r="U636" s="362"/>
      <c r="V636" s="362" t="s">
        <v>202</v>
      </c>
      <c r="W636" s="362"/>
      <c r="X636" s="362" t="s">
        <v>9</v>
      </c>
      <c r="Y636" s="362" t="s">
        <v>9</v>
      </c>
      <c r="Z636" s="362" t="s">
        <v>90</v>
      </c>
      <c r="AA636" s="366" t="s">
        <v>90</v>
      </c>
      <c r="AB636" s="362" t="s">
        <v>90</v>
      </c>
      <c r="AC636" s="362"/>
      <c r="AD636" s="362"/>
      <c r="AE636" s="362"/>
      <c r="AF636" s="362"/>
      <c r="AG636" s="362"/>
      <c r="AH636" s="362"/>
      <c r="AI636" s="362" t="s">
        <v>7032</v>
      </c>
      <c r="AJ636" s="362" t="s">
        <v>19</v>
      </c>
      <c r="AK636" s="362" t="s">
        <v>40</v>
      </c>
      <c r="AL636" s="362"/>
      <c r="AM636" s="362"/>
      <c r="AN636" s="362"/>
      <c r="AO636" s="362"/>
      <c r="AP636" s="361" t="e">
        <v>#N/A</v>
      </c>
      <c r="AR636">
        <v>1</v>
      </c>
      <c r="AS636" t="s">
        <v>9</v>
      </c>
      <c r="AT636" t="s">
        <v>9</v>
      </c>
    </row>
    <row r="637" spans="2:46" ht="15" customHeight="1" x14ac:dyDescent="0.35">
      <c r="B637" s="362">
        <v>1106</v>
      </c>
      <c r="C637" s="362" t="s">
        <v>3007</v>
      </c>
      <c r="D637" s="362" t="s">
        <v>2</v>
      </c>
      <c r="E637" s="368">
        <v>45279</v>
      </c>
      <c r="F637" s="368"/>
      <c r="G637" s="368"/>
      <c r="H637" s="368"/>
      <c r="I637" s="362" t="s">
        <v>65</v>
      </c>
      <c r="J637" s="362" t="s">
        <v>3008</v>
      </c>
      <c r="K637" s="361" t="s">
        <v>3009</v>
      </c>
      <c r="L637" s="362"/>
      <c r="M637" s="362" t="s">
        <v>186</v>
      </c>
      <c r="N637" s="362" t="s">
        <v>9</v>
      </c>
      <c r="O637" s="362"/>
      <c r="P637" s="362" t="s">
        <v>90</v>
      </c>
      <c r="Q637" s="362" t="s">
        <v>90</v>
      </c>
      <c r="R637" s="362"/>
      <c r="S637" s="361" t="s">
        <v>90</v>
      </c>
      <c r="T637" s="362"/>
      <c r="U637" s="362"/>
      <c r="V637" s="362" t="s">
        <v>202</v>
      </c>
      <c r="W637" s="362"/>
      <c r="X637" s="362" t="s">
        <v>9</v>
      </c>
      <c r="Y637" s="362" t="s">
        <v>9</v>
      </c>
      <c r="Z637" s="362" t="s">
        <v>90</v>
      </c>
      <c r="AA637" s="366" t="s">
        <v>90</v>
      </c>
      <c r="AB637" s="362" t="s">
        <v>90</v>
      </c>
      <c r="AC637" s="362"/>
      <c r="AD637" s="362"/>
      <c r="AE637" s="362"/>
      <c r="AF637" s="362"/>
      <c r="AG637" s="362"/>
      <c r="AH637" s="362"/>
      <c r="AI637" s="362" t="s">
        <v>7032</v>
      </c>
      <c r="AJ637" s="362" t="s">
        <v>19</v>
      </c>
      <c r="AK637" s="362" t="s">
        <v>40</v>
      </c>
      <c r="AL637" s="362"/>
      <c r="AM637" s="362"/>
      <c r="AN637" s="362"/>
      <c r="AO637" s="362"/>
      <c r="AP637" s="361" t="e">
        <v>#N/A</v>
      </c>
      <c r="AR637">
        <v>1</v>
      </c>
      <c r="AS637" t="s">
        <v>9</v>
      </c>
      <c r="AT637" t="s">
        <v>9</v>
      </c>
    </row>
    <row r="638" spans="2:46" ht="15" customHeight="1" x14ac:dyDescent="0.35">
      <c r="B638" s="362">
        <v>1107</v>
      </c>
      <c r="C638" s="362" t="s">
        <v>3010</v>
      </c>
      <c r="D638" s="362" t="s">
        <v>2</v>
      </c>
      <c r="E638" s="368">
        <v>45096</v>
      </c>
      <c r="F638" s="368"/>
      <c r="G638" s="368"/>
      <c r="H638" s="368"/>
      <c r="I638" s="362" t="s">
        <v>61</v>
      </c>
      <c r="J638" s="362" t="s">
        <v>1584</v>
      </c>
      <c r="K638" s="361" t="s">
        <v>3011</v>
      </c>
      <c r="L638" s="361"/>
      <c r="M638" s="362" t="s">
        <v>186</v>
      </c>
      <c r="N638" s="362" t="s">
        <v>9</v>
      </c>
      <c r="O638" s="362"/>
      <c r="P638" s="362" t="s">
        <v>2273</v>
      </c>
      <c r="Q638" s="362" t="s">
        <v>90</v>
      </c>
      <c r="R638" s="362"/>
      <c r="S638" s="361" t="s">
        <v>3012</v>
      </c>
      <c r="T638" s="362"/>
      <c r="U638" s="362"/>
      <c r="V638" s="362" t="s">
        <v>120</v>
      </c>
      <c r="W638" s="362"/>
      <c r="X638" s="362" t="s">
        <v>9</v>
      </c>
      <c r="Y638" s="362" t="s">
        <v>2790</v>
      </c>
      <c r="Z638" s="362" t="s">
        <v>90</v>
      </c>
      <c r="AA638" s="366" t="s">
        <v>90</v>
      </c>
      <c r="AB638" s="362" t="s">
        <v>90</v>
      </c>
      <c r="AC638" s="362"/>
      <c r="AD638" s="362"/>
      <c r="AE638" s="362"/>
      <c r="AF638" s="362"/>
      <c r="AG638" s="362"/>
      <c r="AH638" s="362"/>
      <c r="AI638" s="362" t="s">
        <v>7026</v>
      </c>
      <c r="AJ638" s="362" t="s">
        <v>19</v>
      </c>
      <c r="AK638" s="362" t="e">
        <v>#N/A</v>
      </c>
      <c r="AL638" s="362"/>
      <c r="AM638" s="362"/>
      <c r="AN638" s="362"/>
      <c r="AO638" s="362"/>
      <c r="AP638" s="361" t="e">
        <v>#N/A</v>
      </c>
      <c r="AR638">
        <v>1</v>
      </c>
      <c r="AS638" t="s">
        <v>9</v>
      </c>
      <c r="AT638" t="s">
        <v>9</v>
      </c>
    </row>
    <row r="639" spans="2:46" ht="15" customHeight="1" x14ac:dyDescent="0.35">
      <c r="B639" s="362">
        <v>1108</v>
      </c>
      <c r="C639" s="362" t="s">
        <v>3013</v>
      </c>
      <c r="D639" s="362" t="s">
        <v>2</v>
      </c>
      <c r="E639" s="368">
        <v>45279</v>
      </c>
      <c r="F639" s="368"/>
      <c r="G639" s="368"/>
      <c r="H639" s="368"/>
      <c r="I639" s="362" t="s">
        <v>65</v>
      </c>
      <c r="J639" s="362" t="s">
        <v>3014</v>
      </c>
      <c r="K639" s="361" t="s">
        <v>3015</v>
      </c>
      <c r="L639" s="362"/>
      <c r="M639" s="362" t="s">
        <v>186</v>
      </c>
      <c r="N639" s="362" t="s">
        <v>9</v>
      </c>
      <c r="O639" s="362"/>
      <c r="P639" s="362" t="s">
        <v>90</v>
      </c>
      <c r="Q639" s="362" t="s">
        <v>90</v>
      </c>
      <c r="R639" s="362"/>
      <c r="S639" s="361" t="s">
        <v>90</v>
      </c>
      <c r="T639" s="362"/>
      <c r="U639" s="362"/>
      <c r="V639" s="362" t="s">
        <v>202</v>
      </c>
      <c r="W639" s="362"/>
      <c r="X639" s="362" t="s">
        <v>9</v>
      </c>
      <c r="Y639" s="362" t="s">
        <v>9</v>
      </c>
      <c r="Z639" s="362" t="s">
        <v>90</v>
      </c>
      <c r="AA639" s="366" t="s">
        <v>90</v>
      </c>
      <c r="AB639" s="362" t="s">
        <v>90</v>
      </c>
      <c r="AC639" s="362"/>
      <c r="AD639" s="362"/>
      <c r="AE639" s="362"/>
      <c r="AF639" s="362"/>
      <c r="AG639" s="362"/>
      <c r="AH639" s="362"/>
      <c r="AI639" s="362" t="s">
        <v>7032</v>
      </c>
      <c r="AJ639" s="362" t="s">
        <v>19</v>
      </c>
      <c r="AK639" s="362" t="s">
        <v>40</v>
      </c>
      <c r="AL639" s="362"/>
      <c r="AM639" s="362"/>
      <c r="AN639" s="362"/>
      <c r="AO639" s="362"/>
      <c r="AP639" s="361" t="e">
        <v>#N/A</v>
      </c>
      <c r="AR639">
        <v>1</v>
      </c>
      <c r="AS639" t="s">
        <v>9</v>
      </c>
      <c r="AT639" t="s">
        <v>9</v>
      </c>
    </row>
    <row r="640" spans="2:46" ht="15" customHeight="1" x14ac:dyDescent="0.35">
      <c r="B640" s="362">
        <v>1109</v>
      </c>
      <c r="C640" s="362" t="s">
        <v>3016</v>
      </c>
      <c r="D640" s="362" t="s">
        <v>2</v>
      </c>
      <c r="E640" s="368">
        <v>45279</v>
      </c>
      <c r="F640" s="368"/>
      <c r="G640" s="368"/>
      <c r="H640" s="368"/>
      <c r="I640" s="362" t="s">
        <v>65</v>
      </c>
      <c r="J640" s="362" t="s">
        <v>3014</v>
      </c>
      <c r="K640" s="361" t="s">
        <v>3017</v>
      </c>
      <c r="L640" s="362"/>
      <c r="M640" s="362" t="s">
        <v>186</v>
      </c>
      <c r="N640" s="362" t="s">
        <v>9</v>
      </c>
      <c r="O640" s="362"/>
      <c r="P640" s="362" t="s">
        <v>90</v>
      </c>
      <c r="Q640" s="362" t="s">
        <v>90</v>
      </c>
      <c r="R640" s="362"/>
      <c r="S640" s="361" t="s">
        <v>90</v>
      </c>
      <c r="T640" s="362"/>
      <c r="U640" s="362"/>
      <c r="V640" s="362" t="s">
        <v>202</v>
      </c>
      <c r="W640" s="362"/>
      <c r="X640" s="362" t="s">
        <v>9</v>
      </c>
      <c r="Y640" s="362" t="s">
        <v>9</v>
      </c>
      <c r="Z640" s="362" t="s">
        <v>90</v>
      </c>
      <c r="AA640" s="366" t="s">
        <v>90</v>
      </c>
      <c r="AB640" s="362" t="s">
        <v>90</v>
      </c>
      <c r="AC640" s="362"/>
      <c r="AD640" s="362"/>
      <c r="AE640" s="362"/>
      <c r="AF640" s="362"/>
      <c r="AG640" s="362"/>
      <c r="AH640" s="362"/>
      <c r="AI640" s="362" t="s">
        <v>7032</v>
      </c>
      <c r="AJ640" s="362" t="s">
        <v>19</v>
      </c>
      <c r="AK640" s="362" t="s">
        <v>40</v>
      </c>
      <c r="AL640" s="362"/>
      <c r="AM640" s="362"/>
      <c r="AN640" s="362"/>
      <c r="AO640" s="362"/>
      <c r="AP640" s="361" t="e">
        <v>#N/A</v>
      </c>
      <c r="AR640">
        <v>1</v>
      </c>
      <c r="AS640" t="s">
        <v>9</v>
      </c>
      <c r="AT640" t="s">
        <v>9</v>
      </c>
    </row>
    <row r="641" spans="2:46" ht="15" customHeight="1" x14ac:dyDescent="0.35">
      <c r="B641" s="362">
        <v>1110</v>
      </c>
      <c r="C641" s="362" t="s">
        <v>3018</v>
      </c>
      <c r="D641" s="362" t="s">
        <v>2</v>
      </c>
      <c r="E641" s="368">
        <v>45279</v>
      </c>
      <c r="F641" s="368"/>
      <c r="G641" s="368"/>
      <c r="H641" s="368"/>
      <c r="I641" s="362" t="s">
        <v>65</v>
      </c>
      <c r="J641" s="362" t="s">
        <v>3014</v>
      </c>
      <c r="K641" s="361" t="s">
        <v>3019</v>
      </c>
      <c r="L641" s="362"/>
      <c r="M641" s="362" t="s">
        <v>186</v>
      </c>
      <c r="N641" s="362" t="s">
        <v>9</v>
      </c>
      <c r="O641" s="362"/>
      <c r="P641" s="362" t="s">
        <v>90</v>
      </c>
      <c r="Q641" s="362" t="s">
        <v>90</v>
      </c>
      <c r="R641" s="362"/>
      <c r="S641" s="361" t="s">
        <v>90</v>
      </c>
      <c r="T641" s="362"/>
      <c r="U641" s="362"/>
      <c r="V641" s="362" t="s">
        <v>202</v>
      </c>
      <c r="W641" s="362"/>
      <c r="X641" s="362" t="s">
        <v>9</v>
      </c>
      <c r="Y641" s="362" t="s">
        <v>9</v>
      </c>
      <c r="Z641" s="362" t="s">
        <v>90</v>
      </c>
      <c r="AA641" s="366" t="s">
        <v>90</v>
      </c>
      <c r="AB641" s="362" t="s">
        <v>90</v>
      </c>
      <c r="AC641" s="362"/>
      <c r="AD641" s="362"/>
      <c r="AE641" s="362"/>
      <c r="AF641" s="362"/>
      <c r="AG641" s="362"/>
      <c r="AH641" s="362"/>
      <c r="AI641" s="362" t="s">
        <v>7032</v>
      </c>
      <c r="AJ641" s="362" t="s">
        <v>19</v>
      </c>
      <c r="AK641" s="362" t="s">
        <v>40</v>
      </c>
      <c r="AL641" s="362"/>
      <c r="AM641" s="362"/>
      <c r="AN641" s="362"/>
      <c r="AO641" s="362"/>
      <c r="AP641" s="361" t="e">
        <v>#N/A</v>
      </c>
      <c r="AR641">
        <v>1</v>
      </c>
      <c r="AS641" t="s">
        <v>9</v>
      </c>
      <c r="AT641" t="s">
        <v>9</v>
      </c>
    </row>
    <row r="642" spans="2:46" ht="15" customHeight="1" x14ac:dyDescent="0.35">
      <c r="B642" s="362">
        <v>1111</v>
      </c>
      <c r="C642" s="362" t="s">
        <v>3020</v>
      </c>
      <c r="D642" s="362" t="s">
        <v>2</v>
      </c>
      <c r="E642" s="368">
        <v>45279</v>
      </c>
      <c r="F642" s="368"/>
      <c r="G642" s="368"/>
      <c r="H642" s="368"/>
      <c r="I642" s="362" t="s">
        <v>65</v>
      </c>
      <c r="J642" s="362" t="s">
        <v>3014</v>
      </c>
      <c r="K642" s="361" t="s">
        <v>3021</v>
      </c>
      <c r="L642" s="362"/>
      <c r="M642" s="362" t="s">
        <v>186</v>
      </c>
      <c r="N642" s="362" t="s">
        <v>9</v>
      </c>
      <c r="O642" s="362"/>
      <c r="P642" s="362" t="s">
        <v>90</v>
      </c>
      <c r="Q642" s="362" t="s">
        <v>90</v>
      </c>
      <c r="R642" s="362"/>
      <c r="S642" s="361" t="s">
        <v>90</v>
      </c>
      <c r="T642" s="362"/>
      <c r="U642" s="362"/>
      <c r="V642" s="362" t="s">
        <v>202</v>
      </c>
      <c r="W642" s="362"/>
      <c r="X642" s="362" t="s">
        <v>9</v>
      </c>
      <c r="Y642" s="362" t="s">
        <v>9</v>
      </c>
      <c r="Z642" s="362" t="s">
        <v>90</v>
      </c>
      <c r="AA642" s="366" t="s">
        <v>90</v>
      </c>
      <c r="AB642" s="362" t="s">
        <v>90</v>
      </c>
      <c r="AC642" s="362"/>
      <c r="AD642" s="362"/>
      <c r="AE642" s="362"/>
      <c r="AF642" s="362"/>
      <c r="AG642" s="362"/>
      <c r="AH642" s="362"/>
      <c r="AI642" s="362" t="s">
        <v>7032</v>
      </c>
      <c r="AJ642" s="362" t="s">
        <v>19</v>
      </c>
      <c r="AK642" s="362" t="s">
        <v>40</v>
      </c>
      <c r="AL642" s="362"/>
      <c r="AM642" s="362"/>
      <c r="AN642" s="362"/>
      <c r="AO642" s="362"/>
      <c r="AP642" s="361" t="e">
        <v>#N/A</v>
      </c>
      <c r="AR642">
        <v>1</v>
      </c>
      <c r="AS642" t="s">
        <v>9</v>
      </c>
      <c r="AT642" t="s">
        <v>9</v>
      </c>
    </row>
    <row r="643" spans="2:46" ht="15" customHeight="1" x14ac:dyDescent="0.35">
      <c r="B643" s="362">
        <v>1112</v>
      </c>
      <c r="C643" s="362" t="s">
        <v>3022</v>
      </c>
      <c r="D643" s="362" t="s">
        <v>2</v>
      </c>
      <c r="E643" s="368">
        <v>45279</v>
      </c>
      <c r="F643" s="368"/>
      <c r="G643" s="368"/>
      <c r="H643" s="368"/>
      <c r="I643" s="362" t="s">
        <v>65</v>
      </c>
      <c r="J643" s="362" t="s">
        <v>3014</v>
      </c>
      <c r="K643" s="361" t="s">
        <v>3023</v>
      </c>
      <c r="L643" s="362"/>
      <c r="M643" s="362" t="s">
        <v>186</v>
      </c>
      <c r="N643" s="362" t="s">
        <v>9</v>
      </c>
      <c r="O643" s="362"/>
      <c r="P643" s="362" t="s">
        <v>90</v>
      </c>
      <c r="Q643" s="362" t="s">
        <v>90</v>
      </c>
      <c r="R643" s="362"/>
      <c r="S643" s="361" t="s">
        <v>90</v>
      </c>
      <c r="T643" s="362"/>
      <c r="U643" s="362"/>
      <c r="V643" s="362" t="s">
        <v>202</v>
      </c>
      <c r="W643" s="362"/>
      <c r="X643" s="362" t="s">
        <v>9</v>
      </c>
      <c r="Y643" s="362" t="s">
        <v>9</v>
      </c>
      <c r="Z643" s="362" t="s">
        <v>90</v>
      </c>
      <c r="AA643" s="366" t="s">
        <v>90</v>
      </c>
      <c r="AB643" s="362" t="s">
        <v>90</v>
      </c>
      <c r="AC643" s="362"/>
      <c r="AD643" s="362"/>
      <c r="AE643" s="362"/>
      <c r="AF643" s="362"/>
      <c r="AG643" s="362"/>
      <c r="AH643" s="362"/>
      <c r="AI643" s="362" t="s">
        <v>7032</v>
      </c>
      <c r="AJ643" s="362" t="s">
        <v>19</v>
      </c>
      <c r="AK643" s="362" t="s">
        <v>40</v>
      </c>
      <c r="AL643" s="362"/>
      <c r="AM643" s="362"/>
      <c r="AN643" s="362"/>
      <c r="AO643" s="362"/>
      <c r="AP643" s="361" t="e">
        <v>#N/A</v>
      </c>
      <c r="AR643">
        <v>1</v>
      </c>
      <c r="AS643" t="s">
        <v>9</v>
      </c>
      <c r="AT643" t="s">
        <v>9</v>
      </c>
    </row>
    <row r="644" spans="2:46" ht="15" customHeight="1" x14ac:dyDescent="0.35">
      <c r="B644" s="362">
        <v>1113</v>
      </c>
      <c r="C644" s="362" t="s">
        <v>3024</v>
      </c>
      <c r="D644" s="362" t="s">
        <v>2</v>
      </c>
      <c r="E644" s="368">
        <v>45279</v>
      </c>
      <c r="F644" s="368"/>
      <c r="G644" s="368"/>
      <c r="H644" s="368"/>
      <c r="I644" s="362" t="s">
        <v>65</v>
      </c>
      <c r="J644" s="362" t="s">
        <v>3014</v>
      </c>
      <c r="K644" s="361" t="s">
        <v>3025</v>
      </c>
      <c r="L644" s="362"/>
      <c r="M644" s="362" t="s">
        <v>186</v>
      </c>
      <c r="N644" s="362" t="s">
        <v>9</v>
      </c>
      <c r="O644" s="362"/>
      <c r="P644" s="362" t="s">
        <v>90</v>
      </c>
      <c r="Q644" s="362" t="s">
        <v>90</v>
      </c>
      <c r="R644" s="362"/>
      <c r="S644" s="361" t="s">
        <v>90</v>
      </c>
      <c r="T644" s="362"/>
      <c r="U644" s="362"/>
      <c r="V644" s="362" t="s">
        <v>202</v>
      </c>
      <c r="W644" s="362"/>
      <c r="X644" s="362" t="s">
        <v>9</v>
      </c>
      <c r="Y644" s="362" t="s">
        <v>9</v>
      </c>
      <c r="Z644" s="362" t="s">
        <v>90</v>
      </c>
      <c r="AA644" s="366" t="s">
        <v>90</v>
      </c>
      <c r="AB644" s="362" t="s">
        <v>90</v>
      </c>
      <c r="AC644" s="362"/>
      <c r="AD644" s="362"/>
      <c r="AE644" s="362"/>
      <c r="AF644" s="362"/>
      <c r="AG644" s="362"/>
      <c r="AH644" s="362"/>
      <c r="AI644" s="362" t="s">
        <v>7032</v>
      </c>
      <c r="AJ644" s="362" t="s">
        <v>19</v>
      </c>
      <c r="AK644" s="362" t="s">
        <v>40</v>
      </c>
      <c r="AL644" s="362"/>
      <c r="AM644" s="362"/>
      <c r="AN644" s="362"/>
      <c r="AO644" s="362"/>
      <c r="AP644" s="361" t="e">
        <v>#N/A</v>
      </c>
      <c r="AR644">
        <v>1</v>
      </c>
      <c r="AS644" t="s">
        <v>9</v>
      </c>
      <c r="AT644" t="s">
        <v>9</v>
      </c>
    </row>
    <row r="645" spans="2:46" ht="15" customHeight="1" x14ac:dyDescent="0.35">
      <c r="B645" s="362">
        <v>1114</v>
      </c>
      <c r="C645" s="362" t="s">
        <v>3026</v>
      </c>
      <c r="D645" s="362" t="s">
        <v>2</v>
      </c>
      <c r="E645" s="368">
        <v>45279</v>
      </c>
      <c r="F645" s="368"/>
      <c r="G645" s="368"/>
      <c r="H645" s="368"/>
      <c r="I645" s="362" t="s">
        <v>65</v>
      </c>
      <c r="J645" s="362" t="s">
        <v>3014</v>
      </c>
      <c r="K645" s="361" t="s">
        <v>3027</v>
      </c>
      <c r="L645" s="362"/>
      <c r="M645" s="362" t="s">
        <v>186</v>
      </c>
      <c r="N645" s="362" t="s">
        <v>9</v>
      </c>
      <c r="O645" s="362"/>
      <c r="P645" s="362" t="s">
        <v>90</v>
      </c>
      <c r="Q645" s="362" t="s">
        <v>90</v>
      </c>
      <c r="R645" s="362"/>
      <c r="S645" s="361" t="s">
        <v>90</v>
      </c>
      <c r="T645" s="362"/>
      <c r="U645" s="362"/>
      <c r="V645" s="362" t="s">
        <v>202</v>
      </c>
      <c r="W645" s="362"/>
      <c r="X645" s="362" t="s">
        <v>9</v>
      </c>
      <c r="Y645" s="362" t="s">
        <v>9</v>
      </c>
      <c r="Z645" s="362" t="s">
        <v>90</v>
      </c>
      <c r="AA645" s="366" t="s">
        <v>90</v>
      </c>
      <c r="AB645" s="362" t="s">
        <v>90</v>
      </c>
      <c r="AC645" s="362"/>
      <c r="AD645" s="362"/>
      <c r="AE645" s="362"/>
      <c r="AF645" s="362"/>
      <c r="AG645" s="362"/>
      <c r="AH645" s="362"/>
      <c r="AI645" s="362" t="s">
        <v>7032</v>
      </c>
      <c r="AJ645" s="362" t="s">
        <v>19</v>
      </c>
      <c r="AK645" s="362" t="s">
        <v>40</v>
      </c>
      <c r="AL645" s="362"/>
      <c r="AM645" s="362"/>
      <c r="AN645" s="362"/>
      <c r="AO645" s="362"/>
      <c r="AP645" s="361" t="e">
        <v>#N/A</v>
      </c>
      <c r="AR645">
        <v>1</v>
      </c>
      <c r="AS645" t="s">
        <v>9</v>
      </c>
      <c r="AT645" t="s">
        <v>9</v>
      </c>
    </row>
    <row r="646" spans="2:46" ht="15" customHeight="1" x14ac:dyDescent="0.35">
      <c r="B646" s="362">
        <v>1115</v>
      </c>
      <c r="C646" s="362" t="s">
        <v>3028</v>
      </c>
      <c r="D646" s="362" t="s">
        <v>2</v>
      </c>
      <c r="E646" s="368">
        <v>45279</v>
      </c>
      <c r="F646" s="368"/>
      <c r="G646" s="368"/>
      <c r="H646" s="368"/>
      <c r="I646" s="362" t="s">
        <v>65</v>
      </c>
      <c r="J646" s="362" t="s">
        <v>3014</v>
      </c>
      <c r="K646" s="361" t="s">
        <v>3029</v>
      </c>
      <c r="L646" s="362"/>
      <c r="M646" s="362" t="s">
        <v>186</v>
      </c>
      <c r="N646" s="362" t="s">
        <v>9</v>
      </c>
      <c r="O646" s="362"/>
      <c r="P646" s="362" t="s">
        <v>90</v>
      </c>
      <c r="Q646" s="362" t="s">
        <v>90</v>
      </c>
      <c r="R646" s="362"/>
      <c r="S646" s="361" t="s">
        <v>90</v>
      </c>
      <c r="T646" s="362"/>
      <c r="U646" s="362"/>
      <c r="V646" s="362" t="s">
        <v>202</v>
      </c>
      <c r="W646" s="362"/>
      <c r="X646" s="362" t="s">
        <v>9</v>
      </c>
      <c r="Y646" s="362" t="s">
        <v>9</v>
      </c>
      <c r="Z646" s="362" t="s">
        <v>90</v>
      </c>
      <c r="AA646" s="366" t="s">
        <v>90</v>
      </c>
      <c r="AB646" s="362" t="s">
        <v>90</v>
      </c>
      <c r="AC646" s="362"/>
      <c r="AD646" s="362"/>
      <c r="AE646" s="362"/>
      <c r="AF646" s="362"/>
      <c r="AG646" s="362"/>
      <c r="AH646" s="362"/>
      <c r="AI646" s="362" t="s">
        <v>7032</v>
      </c>
      <c r="AJ646" s="362" t="s">
        <v>19</v>
      </c>
      <c r="AK646" s="362" t="s">
        <v>40</v>
      </c>
      <c r="AL646" s="362"/>
      <c r="AM646" s="362"/>
      <c r="AN646" s="362"/>
      <c r="AO646" s="362"/>
      <c r="AP646" s="361" t="e">
        <v>#N/A</v>
      </c>
      <c r="AR646">
        <v>1</v>
      </c>
      <c r="AS646" t="s">
        <v>9</v>
      </c>
      <c r="AT646" t="s">
        <v>9</v>
      </c>
    </row>
    <row r="647" spans="2:46" ht="15" customHeight="1" x14ac:dyDescent="0.35">
      <c r="B647" s="362">
        <v>1116</v>
      </c>
      <c r="C647" s="362" t="s">
        <v>3030</v>
      </c>
      <c r="D647" s="362" t="s">
        <v>2</v>
      </c>
      <c r="E647" s="368">
        <v>45279</v>
      </c>
      <c r="F647" s="368"/>
      <c r="G647" s="368"/>
      <c r="H647" s="368"/>
      <c r="I647" s="362" t="s">
        <v>65</v>
      </c>
      <c r="J647" s="362" t="s">
        <v>3014</v>
      </c>
      <c r="K647" s="361" t="s">
        <v>3031</v>
      </c>
      <c r="L647" s="362"/>
      <c r="M647" s="362" t="s">
        <v>186</v>
      </c>
      <c r="N647" s="362" t="s">
        <v>9</v>
      </c>
      <c r="O647" s="362"/>
      <c r="P647" s="362" t="s">
        <v>90</v>
      </c>
      <c r="Q647" s="362" t="s">
        <v>90</v>
      </c>
      <c r="R647" s="362"/>
      <c r="S647" s="361" t="s">
        <v>90</v>
      </c>
      <c r="T647" s="362"/>
      <c r="U647" s="362"/>
      <c r="V647" s="362" t="s">
        <v>202</v>
      </c>
      <c r="W647" s="362"/>
      <c r="X647" s="362" t="s">
        <v>9</v>
      </c>
      <c r="Y647" s="362" t="s">
        <v>9</v>
      </c>
      <c r="Z647" s="362" t="s">
        <v>90</v>
      </c>
      <c r="AA647" s="366" t="s">
        <v>90</v>
      </c>
      <c r="AB647" s="362" t="s">
        <v>90</v>
      </c>
      <c r="AC647" s="362"/>
      <c r="AD647" s="362"/>
      <c r="AE647" s="362"/>
      <c r="AF647" s="362"/>
      <c r="AG647" s="362"/>
      <c r="AH647" s="362"/>
      <c r="AI647" s="362" t="s">
        <v>7032</v>
      </c>
      <c r="AJ647" s="362" t="s">
        <v>19</v>
      </c>
      <c r="AK647" s="362" t="s">
        <v>40</v>
      </c>
      <c r="AL647" s="362"/>
      <c r="AM647" s="362"/>
      <c r="AN647" s="362"/>
      <c r="AO647" s="362"/>
      <c r="AP647" s="361" t="e">
        <v>#N/A</v>
      </c>
      <c r="AR647">
        <v>1</v>
      </c>
      <c r="AS647" t="s">
        <v>9</v>
      </c>
      <c r="AT647" t="s">
        <v>9</v>
      </c>
    </row>
    <row r="648" spans="2:46" ht="15" customHeight="1" x14ac:dyDescent="0.35">
      <c r="B648" s="362">
        <v>1117</v>
      </c>
      <c r="C648" s="362" t="s">
        <v>3032</v>
      </c>
      <c r="D648" s="362" t="s">
        <v>2</v>
      </c>
      <c r="E648" s="368">
        <v>45279</v>
      </c>
      <c r="F648" s="368"/>
      <c r="G648" s="368"/>
      <c r="H648" s="368"/>
      <c r="I648" s="362" t="s">
        <v>65</v>
      </c>
      <c r="J648" s="362" t="s">
        <v>3014</v>
      </c>
      <c r="K648" s="361" t="s">
        <v>3033</v>
      </c>
      <c r="L648" s="362"/>
      <c r="M648" s="362" t="s">
        <v>186</v>
      </c>
      <c r="N648" s="362" t="s">
        <v>9</v>
      </c>
      <c r="O648" s="362"/>
      <c r="P648" s="362" t="s">
        <v>90</v>
      </c>
      <c r="Q648" s="362" t="s">
        <v>90</v>
      </c>
      <c r="R648" s="362"/>
      <c r="S648" s="361" t="s">
        <v>90</v>
      </c>
      <c r="T648" s="362"/>
      <c r="U648" s="362"/>
      <c r="V648" s="362" t="s">
        <v>202</v>
      </c>
      <c r="W648" s="362"/>
      <c r="X648" s="362" t="s">
        <v>9</v>
      </c>
      <c r="Y648" s="362" t="s">
        <v>9</v>
      </c>
      <c r="Z648" s="362" t="s">
        <v>90</v>
      </c>
      <c r="AA648" s="366" t="s">
        <v>90</v>
      </c>
      <c r="AB648" s="362" t="s">
        <v>90</v>
      </c>
      <c r="AC648" s="362"/>
      <c r="AD648" s="362"/>
      <c r="AE648" s="362"/>
      <c r="AF648" s="362"/>
      <c r="AG648" s="362"/>
      <c r="AH648" s="362"/>
      <c r="AI648" s="362" t="s">
        <v>7032</v>
      </c>
      <c r="AJ648" s="362" t="s">
        <v>19</v>
      </c>
      <c r="AK648" s="362" t="s">
        <v>40</v>
      </c>
      <c r="AL648" s="362"/>
      <c r="AM648" s="362"/>
      <c r="AN648" s="362"/>
      <c r="AO648" s="362"/>
      <c r="AP648" s="361" t="e">
        <v>#N/A</v>
      </c>
      <c r="AR648">
        <v>1</v>
      </c>
      <c r="AS648" t="s">
        <v>9</v>
      </c>
      <c r="AT648" t="s">
        <v>9</v>
      </c>
    </row>
    <row r="649" spans="2:46" ht="15" customHeight="1" x14ac:dyDescent="0.35">
      <c r="B649" s="362">
        <v>1118</v>
      </c>
      <c r="C649" s="362" t="s">
        <v>3034</v>
      </c>
      <c r="D649" s="362" t="s">
        <v>2</v>
      </c>
      <c r="E649" s="368">
        <v>45096</v>
      </c>
      <c r="F649" s="368"/>
      <c r="G649" s="368"/>
      <c r="H649" s="368"/>
      <c r="I649" s="362" t="s">
        <v>61</v>
      </c>
      <c r="J649" s="362" t="s">
        <v>1835</v>
      </c>
      <c r="K649" s="361" t="s">
        <v>3035</v>
      </c>
      <c r="L649" s="361"/>
      <c r="M649" s="362" t="s">
        <v>186</v>
      </c>
      <c r="N649" s="362" t="s">
        <v>9</v>
      </c>
      <c r="O649" s="362" t="s">
        <v>526</v>
      </c>
      <c r="P649" s="362" t="s">
        <v>2273</v>
      </c>
      <c r="Q649" s="362" t="s">
        <v>90</v>
      </c>
      <c r="R649" s="362"/>
      <c r="S649" s="361"/>
      <c r="T649" s="362"/>
      <c r="U649" s="362"/>
      <c r="V649" s="362" t="s">
        <v>120</v>
      </c>
      <c r="W649" s="362"/>
      <c r="X649" s="362"/>
      <c r="Y649" s="362" t="s">
        <v>48</v>
      </c>
      <c r="Z649" s="362" t="s">
        <v>90</v>
      </c>
      <c r="AA649" s="366" t="s">
        <v>90</v>
      </c>
      <c r="AB649" s="362" t="s">
        <v>90</v>
      </c>
      <c r="AC649" s="362"/>
      <c r="AD649" s="362"/>
      <c r="AE649" s="362"/>
      <c r="AF649" s="362"/>
      <c r="AG649" s="362"/>
      <c r="AH649" s="362"/>
      <c r="AI649" s="362" t="s">
        <v>7026</v>
      </c>
      <c r="AJ649" s="362" t="s">
        <v>19</v>
      </c>
      <c r="AK649" s="362" t="s">
        <v>40</v>
      </c>
      <c r="AL649" s="362"/>
      <c r="AM649" s="362"/>
      <c r="AN649" s="362"/>
      <c r="AO649" s="362"/>
      <c r="AP649" s="361"/>
      <c r="AR649">
        <v>1</v>
      </c>
      <c r="AS649" t="s">
        <v>5839</v>
      </c>
      <c r="AT649" t="s">
        <v>5839</v>
      </c>
    </row>
    <row r="650" spans="2:46" ht="15" customHeight="1" x14ac:dyDescent="0.35">
      <c r="B650" s="362">
        <v>1119</v>
      </c>
      <c r="C650" s="362" t="s">
        <v>3036</v>
      </c>
      <c r="D650" s="362" t="s">
        <v>2</v>
      </c>
      <c r="E650" s="368">
        <v>45279</v>
      </c>
      <c r="F650" s="368"/>
      <c r="G650" s="368"/>
      <c r="H650" s="368"/>
      <c r="I650" s="362" t="s">
        <v>65</v>
      </c>
      <c r="J650" s="362" t="s">
        <v>3014</v>
      </c>
      <c r="K650" s="361" t="s">
        <v>3037</v>
      </c>
      <c r="L650" s="362"/>
      <c r="M650" s="362" t="s">
        <v>186</v>
      </c>
      <c r="N650" s="362" t="s">
        <v>9</v>
      </c>
      <c r="O650" s="362"/>
      <c r="P650" s="362" t="s">
        <v>90</v>
      </c>
      <c r="Q650" s="362" t="s">
        <v>90</v>
      </c>
      <c r="R650" s="362"/>
      <c r="S650" s="361" t="s">
        <v>90</v>
      </c>
      <c r="T650" s="362"/>
      <c r="U650" s="362"/>
      <c r="V650" s="362" t="s">
        <v>202</v>
      </c>
      <c r="W650" s="362"/>
      <c r="X650" s="362" t="s">
        <v>9</v>
      </c>
      <c r="Y650" s="362" t="s">
        <v>9</v>
      </c>
      <c r="Z650" s="362" t="s">
        <v>90</v>
      </c>
      <c r="AA650" s="366" t="s">
        <v>90</v>
      </c>
      <c r="AB650" s="362" t="s">
        <v>90</v>
      </c>
      <c r="AC650" s="362"/>
      <c r="AD650" s="362"/>
      <c r="AE650" s="362"/>
      <c r="AF650" s="362"/>
      <c r="AG650" s="362"/>
      <c r="AH650" s="362"/>
      <c r="AI650" s="362" t="s">
        <v>7032</v>
      </c>
      <c r="AJ650" s="362" t="s">
        <v>19</v>
      </c>
      <c r="AK650" s="362" t="s">
        <v>40</v>
      </c>
      <c r="AL650" s="362"/>
      <c r="AM650" s="362"/>
      <c r="AN650" s="362"/>
      <c r="AO650" s="362"/>
      <c r="AP650" s="361" t="e">
        <v>#N/A</v>
      </c>
      <c r="AR650">
        <v>1</v>
      </c>
      <c r="AS650" t="s">
        <v>9</v>
      </c>
      <c r="AT650" t="s">
        <v>9</v>
      </c>
    </row>
    <row r="651" spans="2:46" ht="15" customHeight="1" x14ac:dyDescent="0.35">
      <c r="B651" s="362">
        <v>1120</v>
      </c>
      <c r="C651" s="362" t="s">
        <v>3038</v>
      </c>
      <c r="D651" s="362" t="s">
        <v>2</v>
      </c>
      <c r="E651" s="368">
        <v>45279</v>
      </c>
      <c r="F651" s="368"/>
      <c r="G651" s="368"/>
      <c r="H651" s="368"/>
      <c r="I651" s="362" t="s">
        <v>65</v>
      </c>
      <c r="J651" s="362" t="s">
        <v>3014</v>
      </c>
      <c r="K651" s="361" t="s">
        <v>3039</v>
      </c>
      <c r="L651" s="362"/>
      <c r="M651" s="362" t="s">
        <v>186</v>
      </c>
      <c r="N651" s="362" t="s">
        <v>9</v>
      </c>
      <c r="O651" s="362"/>
      <c r="P651" s="362" t="s">
        <v>90</v>
      </c>
      <c r="Q651" s="362" t="s">
        <v>90</v>
      </c>
      <c r="R651" s="362"/>
      <c r="S651" s="361" t="s">
        <v>90</v>
      </c>
      <c r="T651" s="362"/>
      <c r="U651" s="362"/>
      <c r="V651" s="362" t="s">
        <v>202</v>
      </c>
      <c r="W651" s="362"/>
      <c r="X651" s="362" t="s">
        <v>9</v>
      </c>
      <c r="Y651" s="362" t="s">
        <v>9</v>
      </c>
      <c r="Z651" s="362" t="s">
        <v>90</v>
      </c>
      <c r="AA651" s="366" t="s">
        <v>90</v>
      </c>
      <c r="AB651" s="362" t="s">
        <v>90</v>
      </c>
      <c r="AC651" s="362"/>
      <c r="AD651" s="362"/>
      <c r="AE651" s="362"/>
      <c r="AF651" s="362"/>
      <c r="AG651" s="362"/>
      <c r="AH651" s="362"/>
      <c r="AI651" s="362" t="s">
        <v>7032</v>
      </c>
      <c r="AJ651" s="362" t="s">
        <v>19</v>
      </c>
      <c r="AK651" s="362" t="s">
        <v>40</v>
      </c>
      <c r="AL651" s="362"/>
      <c r="AM651" s="362"/>
      <c r="AN651" s="362"/>
      <c r="AO651" s="362"/>
      <c r="AP651" s="361" t="e">
        <v>#N/A</v>
      </c>
      <c r="AR651">
        <v>1</v>
      </c>
      <c r="AS651" t="s">
        <v>9</v>
      </c>
      <c r="AT651" t="s">
        <v>9</v>
      </c>
    </row>
    <row r="652" spans="2:46" ht="15" customHeight="1" x14ac:dyDescent="0.35">
      <c r="B652" s="362">
        <v>1121</v>
      </c>
      <c r="C652" s="362" t="s">
        <v>3040</v>
      </c>
      <c r="D652" s="362" t="s">
        <v>2</v>
      </c>
      <c r="E652" s="368">
        <v>45279</v>
      </c>
      <c r="F652" s="368"/>
      <c r="G652" s="368"/>
      <c r="H652" s="368"/>
      <c r="I652" s="362" t="s">
        <v>65</v>
      </c>
      <c r="J652" s="362" t="s">
        <v>3014</v>
      </c>
      <c r="K652" s="361" t="s">
        <v>3041</v>
      </c>
      <c r="L652" s="362"/>
      <c r="M652" s="362" t="s">
        <v>186</v>
      </c>
      <c r="N652" s="362" t="s">
        <v>9</v>
      </c>
      <c r="O652" s="362"/>
      <c r="P652" s="362" t="s">
        <v>90</v>
      </c>
      <c r="Q652" s="362" t="s">
        <v>90</v>
      </c>
      <c r="R652" s="362"/>
      <c r="S652" s="361" t="s">
        <v>90</v>
      </c>
      <c r="T652" s="362"/>
      <c r="U652" s="362"/>
      <c r="V652" s="362" t="s">
        <v>202</v>
      </c>
      <c r="W652" s="362"/>
      <c r="X652" s="362" t="s">
        <v>9</v>
      </c>
      <c r="Y652" s="362" t="s">
        <v>9</v>
      </c>
      <c r="Z652" s="362" t="s">
        <v>90</v>
      </c>
      <c r="AA652" s="366" t="s">
        <v>90</v>
      </c>
      <c r="AB652" s="362" t="s">
        <v>90</v>
      </c>
      <c r="AC652" s="362"/>
      <c r="AD652" s="362"/>
      <c r="AE652" s="362"/>
      <c r="AF652" s="362"/>
      <c r="AG652" s="362"/>
      <c r="AH652" s="362"/>
      <c r="AI652" s="362" t="s">
        <v>7032</v>
      </c>
      <c r="AJ652" s="362" t="s">
        <v>19</v>
      </c>
      <c r="AK652" s="362" t="s">
        <v>40</v>
      </c>
      <c r="AL652" s="362"/>
      <c r="AM652" s="362"/>
      <c r="AN652" s="362"/>
      <c r="AO652" s="362"/>
      <c r="AP652" s="361" t="e">
        <v>#N/A</v>
      </c>
      <c r="AR652">
        <v>1</v>
      </c>
      <c r="AS652" t="s">
        <v>9</v>
      </c>
      <c r="AT652" t="s">
        <v>9</v>
      </c>
    </row>
    <row r="653" spans="2:46" ht="15" customHeight="1" x14ac:dyDescent="0.35">
      <c r="B653" s="362">
        <v>1122</v>
      </c>
      <c r="C653" s="362" t="s">
        <v>3042</v>
      </c>
      <c r="D653" s="362" t="s">
        <v>2</v>
      </c>
      <c r="E653" s="368">
        <v>45279</v>
      </c>
      <c r="F653" s="368"/>
      <c r="G653" s="368"/>
      <c r="H653" s="368"/>
      <c r="I653" s="362" t="s">
        <v>65</v>
      </c>
      <c r="J653" s="362" t="s">
        <v>3014</v>
      </c>
      <c r="K653" s="361" t="s">
        <v>3043</v>
      </c>
      <c r="L653" s="362"/>
      <c r="M653" s="362" t="s">
        <v>186</v>
      </c>
      <c r="N653" s="362" t="s">
        <v>9</v>
      </c>
      <c r="O653" s="362"/>
      <c r="P653" s="362" t="s">
        <v>90</v>
      </c>
      <c r="Q653" s="362" t="s">
        <v>90</v>
      </c>
      <c r="R653" s="362"/>
      <c r="S653" s="361" t="s">
        <v>90</v>
      </c>
      <c r="T653" s="362"/>
      <c r="U653" s="362"/>
      <c r="V653" s="362" t="s">
        <v>202</v>
      </c>
      <c r="W653" s="362"/>
      <c r="X653" s="362" t="s">
        <v>9</v>
      </c>
      <c r="Y653" s="362" t="s">
        <v>9</v>
      </c>
      <c r="Z653" s="362" t="s">
        <v>90</v>
      </c>
      <c r="AA653" s="366" t="s">
        <v>90</v>
      </c>
      <c r="AB653" s="362" t="s">
        <v>90</v>
      </c>
      <c r="AC653" s="362"/>
      <c r="AD653" s="362"/>
      <c r="AE653" s="362"/>
      <c r="AF653" s="362"/>
      <c r="AG653" s="362"/>
      <c r="AH653" s="362"/>
      <c r="AI653" s="362" t="s">
        <v>7032</v>
      </c>
      <c r="AJ653" s="362" t="s">
        <v>19</v>
      </c>
      <c r="AK653" s="362" t="s">
        <v>40</v>
      </c>
      <c r="AL653" s="362"/>
      <c r="AM653" s="362"/>
      <c r="AN653" s="362"/>
      <c r="AO653" s="362"/>
      <c r="AP653" s="361" t="e">
        <v>#N/A</v>
      </c>
      <c r="AR653">
        <v>1</v>
      </c>
      <c r="AS653" t="s">
        <v>9</v>
      </c>
      <c r="AT653" t="s">
        <v>9</v>
      </c>
    </row>
    <row r="654" spans="2:46" ht="15" customHeight="1" x14ac:dyDescent="0.35">
      <c r="B654" s="362">
        <v>1123</v>
      </c>
      <c r="C654" s="362" t="s">
        <v>3044</v>
      </c>
      <c r="D654" s="362" t="s">
        <v>2</v>
      </c>
      <c r="E654" s="368">
        <v>45279</v>
      </c>
      <c r="F654" s="368"/>
      <c r="G654" s="368"/>
      <c r="H654" s="368"/>
      <c r="I654" s="362" t="s">
        <v>65</v>
      </c>
      <c r="J654" s="362" t="s">
        <v>3014</v>
      </c>
      <c r="K654" s="361" t="s">
        <v>3045</v>
      </c>
      <c r="L654" s="362"/>
      <c r="M654" s="362" t="s">
        <v>186</v>
      </c>
      <c r="N654" s="362" t="s">
        <v>9</v>
      </c>
      <c r="O654" s="362"/>
      <c r="P654" s="362" t="s">
        <v>90</v>
      </c>
      <c r="Q654" s="362" t="s">
        <v>90</v>
      </c>
      <c r="R654" s="362"/>
      <c r="S654" s="361" t="s">
        <v>90</v>
      </c>
      <c r="T654" s="362"/>
      <c r="U654" s="362"/>
      <c r="V654" s="362" t="s">
        <v>202</v>
      </c>
      <c r="W654" s="362"/>
      <c r="X654" s="362" t="s">
        <v>9</v>
      </c>
      <c r="Y654" s="362" t="s">
        <v>9</v>
      </c>
      <c r="Z654" s="362" t="s">
        <v>90</v>
      </c>
      <c r="AA654" s="366" t="s">
        <v>90</v>
      </c>
      <c r="AB654" s="362" t="s">
        <v>90</v>
      </c>
      <c r="AC654" s="362"/>
      <c r="AD654" s="362"/>
      <c r="AE654" s="362"/>
      <c r="AF654" s="362"/>
      <c r="AG654" s="362"/>
      <c r="AH654" s="362"/>
      <c r="AI654" s="362" t="s">
        <v>7032</v>
      </c>
      <c r="AJ654" s="362" t="s">
        <v>19</v>
      </c>
      <c r="AK654" s="362" t="s">
        <v>40</v>
      </c>
      <c r="AL654" s="362"/>
      <c r="AM654" s="362"/>
      <c r="AN654" s="362"/>
      <c r="AO654" s="362"/>
      <c r="AP654" s="361" t="e">
        <v>#N/A</v>
      </c>
      <c r="AR654">
        <v>1</v>
      </c>
      <c r="AS654" t="s">
        <v>9</v>
      </c>
      <c r="AT654" t="s">
        <v>9</v>
      </c>
    </row>
    <row r="655" spans="2:46" ht="15" customHeight="1" x14ac:dyDescent="0.35">
      <c r="B655" s="362">
        <v>1124</v>
      </c>
      <c r="C655" s="362" t="s">
        <v>3046</v>
      </c>
      <c r="D655" s="362" t="s">
        <v>2</v>
      </c>
      <c r="E655" s="368">
        <v>45279</v>
      </c>
      <c r="F655" s="368"/>
      <c r="G655" s="368"/>
      <c r="H655" s="368"/>
      <c r="I655" s="362" t="s">
        <v>65</v>
      </c>
      <c r="J655" s="362" t="s">
        <v>3014</v>
      </c>
      <c r="K655" s="361" t="s">
        <v>3047</v>
      </c>
      <c r="L655" s="362"/>
      <c r="M655" s="362" t="s">
        <v>186</v>
      </c>
      <c r="N655" s="362" t="s">
        <v>9</v>
      </c>
      <c r="O655" s="362"/>
      <c r="P655" s="362" t="s">
        <v>90</v>
      </c>
      <c r="Q655" s="362" t="s">
        <v>90</v>
      </c>
      <c r="R655" s="362"/>
      <c r="S655" s="361" t="s">
        <v>90</v>
      </c>
      <c r="T655" s="362"/>
      <c r="U655" s="362"/>
      <c r="V655" s="362" t="s">
        <v>202</v>
      </c>
      <c r="W655" s="362"/>
      <c r="X655" s="362" t="s">
        <v>9</v>
      </c>
      <c r="Y655" s="362" t="s">
        <v>9</v>
      </c>
      <c r="Z655" s="362" t="s">
        <v>90</v>
      </c>
      <c r="AA655" s="366" t="s">
        <v>90</v>
      </c>
      <c r="AB655" s="362" t="s">
        <v>90</v>
      </c>
      <c r="AC655" s="362"/>
      <c r="AD655" s="362"/>
      <c r="AE655" s="362"/>
      <c r="AF655" s="362"/>
      <c r="AG655" s="362"/>
      <c r="AH655" s="362"/>
      <c r="AI655" s="362" t="s">
        <v>7032</v>
      </c>
      <c r="AJ655" s="362" t="s">
        <v>19</v>
      </c>
      <c r="AK655" s="362" t="s">
        <v>40</v>
      </c>
      <c r="AL655" s="362"/>
      <c r="AM655" s="362"/>
      <c r="AN655" s="362"/>
      <c r="AO655" s="362"/>
      <c r="AP655" s="361" t="e">
        <v>#N/A</v>
      </c>
      <c r="AR655">
        <v>1</v>
      </c>
      <c r="AS655" t="s">
        <v>9</v>
      </c>
      <c r="AT655" t="s">
        <v>9</v>
      </c>
    </row>
    <row r="656" spans="2:46" ht="15" customHeight="1" x14ac:dyDescent="0.35">
      <c r="B656" s="362">
        <v>1125</v>
      </c>
      <c r="C656" s="362" t="s">
        <v>3048</v>
      </c>
      <c r="D656" s="362" t="s">
        <v>2</v>
      </c>
      <c r="E656" s="368">
        <v>45279</v>
      </c>
      <c r="F656" s="368"/>
      <c r="G656" s="368"/>
      <c r="H656" s="368"/>
      <c r="I656" s="362" t="s">
        <v>65</v>
      </c>
      <c r="J656" s="362" t="s">
        <v>3014</v>
      </c>
      <c r="K656" s="361" t="s">
        <v>3049</v>
      </c>
      <c r="L656" s="362"/>
      <c r="M656" s="362" t="s">
        <v>186</v>
      </c>
      <c r="N656" s="362" t="s">
        <v>9</v>
      </c>
      <c r="O656" s="362"/>
      <c r="P656" s="362" t="s">
        <v>90</v>
      </c>
      <c r="Q656" s="362" t="s">
        <v>90</v>
      </c>
      <c r="R656" s="362"/>
      <c r="S656" s="361" t="s">
        <v>90</v>
      </c>
      <c r="T656" s="362"/>
      <c r="U656" s="362"/>
      <c r="V656" s="362" t="s">
        <v>202</v>
      </c>
      <c r="W656" s="362"/>
      <c r="X656" s="362" t="s">
        <v>9</v>
      </c>
      <c r="Y656" s="362" t="s">
        <v>9</v>
      </c>
      <c r="Z656" s="362" t="s">
        <v>90</v>
      </c>
      <c r="AA656" s="366" t="s">
        <v>90</v>
      </c>
      <c r="AB656" s="362" t="s">
        <v>90</v>
      </c>
      <c r="AC656" s="362"/>
      <c r="AD656" s="362"/>
      <c r="AE656" s="362"/>
      <c r="AF656" s="362"/>
      <c r="AG656" s="362"/>
      <c r="AH656" s="362"/>
      <c r="AI656" s="362" t="s">
        <v>7032</v>
      </c>
      <c r="AJ656" s="362" t="s">
        <v>19</v>
      </c>
      <c r="AK656" s="362" t="s">
        <v>40</v>
      </c>
      <c r="AL656" s="362"/>
      <c r="AM656" s="362"/>
      <c r="AN656" s="362"/>
      <c r="AO656" s="362"/>
      <c r="AP656" s="361" t="e">
        <v>#N/A</v>
      </c>
      <c r="AR656">
        <v>1</v>
      </c>
      <c r="AS656" t="s">
        <v>9</v>
      </c>
      <c r="AT656" t="s">
        <v>9</v>
      </c>
    </row>
    <row r="657" spans="2:46" ht="15" customHeight="1" x14ac:dyDescent="0.35">
      <c r="B657" s="362">
        <v>1126</v>
      </c>
      <c r="C657" s="362" t="s">
        <v>3050</v>
      </c>
      <c r="D657" s="362" t="s">
        <v>2</v>
      </c>
      <c r="E657" s="368">
        <v>45279</v>
      </c>
      <c r="F657" s="368"/>
      <c r="G657" s="368"/>
      <c r="H657" s="368"/>
      <c r="I657" s="362" t="s">
        <v>65</v>
      </c>
      <c r="J657" s="362" t="s">
        <v>3014</v>
      </c>
      <c r="K657" s="361" t="s">
        <v>3051</v>
      </c>
      <c r="L657" s="362"/>
      <c r="M657" s="362" t="s">
        <v>186</v>
      </c>
      <c r="N657" s="362" t="s">
        <v>9</v>
      </c>
      <c r="O657" s="362"/>
      <c r="P657" s="362" t="s">
        <v>90</v>
      </c>
      <c r="Q657" s="362" t="s">
        <v>90</v>
      </c>
      <c r="R657" s="362"/>
      <c r="S657" s="361" t="s">
        <v>90</v>
      </c>
      <c r="T657" s="362"/>
      <c r="U657" s="362"/>
      <c r="V657" s="362" t="s">
        <v>202</v>
      </c>
      <c r="W657" s="362"/>
      <c r="X657" s="362" t="s">
        <v>9</v>
      </c>
      <c r="Y657" s="362" t="s">
        <v>9</v>
      </c>
      <c r="Z657" s="362" t="s">
        <v>90</v>
      </c>
      <c r="AA657" s="366" t="s">
        <v>90</v>
      </c>
      <c r="AB657" s="362" t="s">
        <v>90</v>
      </c>
      <c r="AC657" s="362"/>
      <c r="AD657" s="362"/>
      <c r="AE657" s="362"/>
      <c r="AF657" s="362"/>
      <c r="AG657" s="362"/>
      <c r="AH657" s="362"/>
      <c r="AI657" s="362" t="s">
        <v>7032</v>
      </c>
      <c r="AJ657" s="362" t="s">
        <v>19</v>
      </c>
      <c r="AK657" s="362" t="s">
        <v>40</v>
      </c>
      <c r="AL657" s="362"/>
      <c r="AM657" s="362"/>
      <c r="AN657" s="362"/>
      <c r="AO657" s="362"/>
      <c r="AP657" s="361" t="e">
        <v>#N/A</v>
      </c>
      <c r="AR657">
        <v>1</v>
      </c>
      <c r="AS657" t="s">
        <v>9</v>
      </c>
      <c r="AT657" t="s">
        <v>9</v>
      </c>
    </row>
    <row r="658" spans="2:46" ht="15" customHeight="1" x14ac:dyDescent="0.35">
      <c r="B658" s="362">
        <v>1127</v>
      </c>
      <c r="C658" s="362" t="s">
        <v>3052</v>
      </c>
      <c r="D658" s="362" t="s">
        <v>2</v>
      </c>
      <c r="E658" s="368">
        <v>45279</v>
      </c>
      <c r="F658" s="368"/>
      <c r="G658" s="368"/>
      <c r="H658" s="368"/>
      <c r="I658" s="362" t="s">
        <v>65</v>
      </c>
      <c r="J658" s="362" t="s">
        <v>2308</v>
      </c>
      <c r="K658" s="361" t="s">
        <v>3053</v>
      </c>
      <c r="L658" s="362"/>
      <c r="M658" s="362" t="s">
        <v>186</v>
      </c>
      <c r="N658" s="362" t="s">
        <v>9</v>
      </c>
      <c r="O658" s="362"/>
      <c r="P658" s="362" t="s">
        <v>90</v>
      </c>
      <c r="Q658" s="362" t="s">
        <v>90</v>
      </c>
      <c r="R658" s="362"/>
      <c r="S658" s="361" t="s">
        <v>90</v>
      </c>
      <c r="T658" s="362"/>
      <c r="U658" s="362"/>
      <c r="V658" s="362" t="s">
        <v>202</v>
      </c>
      <c r="W658" s="362"/>
      <c r="X658" s="362" t="s">
        <v>9</v>
      </c>
      <c r="Y658" s="362" t="s">
        <v>9</v>
      </c>
      <c r="Z658" s="362" t="s">
        <v>90</v>
      </c>
      <c r="AA658" s="366" t="s">
        <v>90</v>
      </c>
      <c r="AB658" s="362" t="s">
        <v>90</v>
      </c>
      <c r="AC658" s="362"/>
      <c r="AD658" s="362"/>
      <c r="AE658" s="362"/>
      <c r="AF658" s="362"/>
      <c r="AG658" s="362"/>
      <c r="AH658" s="362"/>
      <c r="AI658" s="362" t="s">
        <v>7032</v>
      </c>
      <c r="AJ658" s="362" t="s">
        <v>19</v>
      </c>
      <c r="AK658" s="362" t="s">
        <v>40</v>
      </c>
      <c r="AL658" s="362"/>
      <c r="AM658" s="362"/>
      <c r="AN658" s="362"/>
      <c r="AO658" s="362"/>
      <c r="AP658" s="361" t="e">
        <v>#N/A</v>
      </c>
      <c r="AR658">
        <v>1</v>
      </c>
      <c r="AS658" t="s">
        <v>9</v>
      </c>
      <c r="AT658" t="s">
        <v>9</v>
      </c>
    </row>
    <row r="659" spans="2:46" ht="15" customHeight="1" x14ac:dyDescent="0.35">
      <c r="B659" s="362">
        <v>1128</v>
      </c>
      <c r="C659" s="362" t="s">
        <v>3054</v>
      </c>
      <c r="D659" s="362" t="s">
        <v>2</v>
      </c>
      <c r="E659" s="368">
        <v>45279</v>
      </c>
      <c r="F659" s="368"/>
      <c r="G659" s="368"/>
      <c r="H659" s="368"/>
      <c r="I659" s="362" t="s">
        <v>65</v>
      </c>
      <c r="J659" s="362" t="s">
        <v>1542</v>
      </c>
      <c r="K659" s="361" t="s">
        <v>3055</v>
      </c>
      <c r="L659" s="362"/>
      <c r="M659" s="362" t="s">
        <v>186</v>
      </c>
      <c r="N659" s="362" t="s">
        <v>9</v>
      </c>
      <c r="O659" s="362"/>
      <c r="P659" s="362" t="s">
        <v>90</v>
      </c>
      <c r="Q659" s="362" t="s">
        <v>90</v>
      </c>
      <c r="R659" s="362"/>
      <c r="S659" s="361" t="s">
        <v>90</v>
      </c>
      <c r="T659" s="362"/>
      <c r="U659" s="362"/>
      <c r="V659" s="362" t="s">
        <v>202</v>
      </c>
      <c r="W659" s="362"/>
      <c r="X659" s="362" t="s">
        <v>9</v>
      </c>
      <c r="Y659" s="362" t="s">
        <v>9</v>
      </c>
      <c r="Z659" s="362" t="s">
        <v>90</v>
      </c>
      <c r="AA659" s="366" t="s">
        <v>90</v>
      </c>
      <c r="AB659" s="362" t="s">
        <v>90</v>
      </c>
      <c r="AC659" s="362"/>
      <c r="AD659" s="362"/>
      <c r="AE659" s="362"/>
      <c r="AF659" s="362"/>
      <c r="AG659" s="362"/>
      <c r="AH659" s="362"/>
      <c r="AI659" s="362" t="s">
        <v>7032</v>
      </c>
      <c r="AJ659" s="362" t="s">
        <v>19</v>
      </c>
      <c r="AK659" s="362" t="s">
        <v>40</v>
      </c>
      <c r="AL659" s="362"/>
      <c r="AM659" s="362"/>
      <c r="AN659" s="362"/>
      <c r="AO659" s="362"/>
      <c r="AP659" s="361"/>
      <c r="AR659">
        <v>1</v>
      </c>
      <c r="AS659" t="s">
        <v>9</v>
      </c>
      <c r="AT659" t="s">
        <v>9</v>
      </c>
    </row>
    <row r="660" spans="2:46" ht="15" customHeight="1" x14ac:dyDescent="0.35">
      <c r="B660" s="362">
        <v>1129</v>
      </c>
      <c r="C660" s="362" t="s">
        <v>3056</v>
      </c>
      <c r="D660" s="362" t="s">
        <v>2</v>
      </c>
      <c r="E660" s="368">
        <v>45096</v>
      </c>
      <c r="F660" s="368"/>
      <c r="G660" s="368"/>
      <c r="H660" s="368"/>
      <c r="I660" s="362" t="s">
        <v>61</v>
      </c>
      <c r="J660" s="362" t="s">
        <v>1584</v>
      </c>
      <c r="K660" s="361" t="s">
        <v>3057</v>
      </c>
      <c r="L660" s="361"/>
      <c r="M660" s="362" t="s">
        <v>186</v>
      </c>
      <c r="N660" s="362" t="s">
        <v>9</v>
      </c>
      <c r="O660" s="362"/>
      <c r="P660" s="362" t="s">
        <v>2273</v>
      </c>
      <c r="Q660" s="362" t="s">
        <v>90</v>
      </c>
      <c r="R660" s="362"/>
      <c r="S660" s="361" t="s">
        <v>3058</v>
      </c>
      <c r="T660" s="362"/>
      <c r="U660" s="362"/>
      <c r="V660" s="362" t="s">
        <v>120</v>
      </c>
      <c r="W660" s="362"/>
      <c r="X660" s="362" t="s">
        <v>9</v>
      </c>
      <c r="Y660" s="362" t="s">
        <v>101</v>
      </c>
      <c r="Z660" s="362" t="s">
        <v>90</v>
      </c>
      <c r="AA660" s="366" t="s">
        <v>90</v>
      </c>
      <c r="AB660" s="362" t="s">
        <v>90</v>
      </c>
      <c r="AC660" s="362"/>
      <c r="AD660" s="362"/>
      <c r="AE660" s="362"/>
      <c r="AF660" s="362"/>
      <c r="AG660" s="362"/>
      <c r="AH660" s="362"/>
      <c r="AI660" s="362" t="s">
        <v>7026</v>
      </c>
      <c r="AJ660" s="362" t="s">
        <v>19</v>
      </c>
      <c r="AK660" s="362" t="e">
        <v>#N/A</v>
      </c>
      <c r="AL660" s="362"/>
      <c r="AM660" s="362"/>
      <c r="AN660" s="362"/>
      <c r="AO660" s="362"/>
      <c r="AP660" s="361" t="e">
        <v>#N/A</v>
      </c>
      <c r="AR660">
        <v>1</v>
      </c>
      <c r="AS660" t="s">
        <v>9</v>
      </c>
      <c r="AT660" t="s">
        <v>9</v>
      </c>
    </row>
    <row r="661" spans="2:46" ht="15" customHeight="1" x14ac:dyDescent="0.35">
      <c r="B661" s="362">
        <v>1130</v>
      </c>
      <c r="C661" s="362" t="s">
        <v>3059</v>
      </c>
      <c r="D661" s="362" t="s">
        <v>2</v>
      </c>
      <c r="E661" s="368">
        <v>45279</v>
      </c>
      <c r="F661" s="368"/>
      <c r="G661" s="368"/>
      <c r="H661" s="368"/>
      <c r="I661" s="362" t="s">
        <v>65</v>
      </c>
      <c r="J661" s="362" t="s">
        <v>2308</v>
      </c>
      <c r="K661" s="361" t="s">
        <v>3060</v>
      </c>
      <c r="L661" s="362"/>
      <c r="M661" s="362" t="s">
        <v>1689</v>
      </c>
      <c r="N661" s="362" t="s">
        <v>9</v>
      </c>
      <c r="O661" s="362"/>
      <c r="P661" s="362" t="s">
        <v>90</v>
      </c>
      <c r="Q661" s="362" t="s">
        <v>90</v>
      </c>
      <c r="R661" s="362"/>
      <c r="S661" s="361" t="s">
        <v>90</v>
      </c>
      <c r="T661" s="362"/>
      <c r="U661" s="362"/>
      <c r="V661" s="362" t="s">
        <v>202</v>
      </c>
      <c r="W661" s="362"/>
      <c r="X661" s="362" t="s">
        <v>9</v>
      </c>
      <c r="Y661" s="362" t="s">
        <v>9</v>
      </c>
      <c r="Z661" s="362" t="s">
        <v>90</v>
      </c>
      <c r="AA661" s="366" t="s">
        <v>90</v>
      </c>
      <c r="AB661" s="362" t="s">
        <v>90</v>
      </c>
      <c r="AC661" s="362"/>
      <c r="AD661" s="362"/>
      <c r="AE661" s="362"/>
      <c r="AF661" s="362"/>
      <c r="AG661" s="362"/>
      <c r="AH661" s="362"/>
      <c r="AI661" s="362" t="s">
        <v>7032</v>
      </c>
      <c r="AJ661" s="362" t="s">
        <v>19</v>
      </c>
      <c r="AK661" s="362" t="s">
        <v>40</v>
      </c>
      <c r="AL661" s="362"/>
      <c r="AM661" s="362"/>
      <c r="AN661" s="362"/>
      <c r="AO661" s="362"/>
      <c r="AP661" s="361" t="e">
        <v>#N/A</v>
      </c>
      <c r="AR661">
        <v>1</v>
      </c>
      <c r="AS661" t="s">
        <v>9</v>
      </c>
      <c r="AT661" t="s">
        <v>9</v>
      </c>
    </row>
    <row r="662" spans="2:46" ht="15" customHeight="1" x14ac:dyDescent="0.35">
      <c r="B662" s="362">
        <v>1131</v>
      </c>
      <c r="C662" s="362" t="s">
        <v>3061</v>
      </c>
      <c r="D662" s="362" t="s">
        <v>2</v>
      </c>
      <c r="E662" s="368">
        <v>45279</v>
      </c>
      <c r="F662" s="368"/>
      <c r="G662" s="368"/>
      <c r="H662" s="368"/>
      <c r="I662" s="362" t="s">
        <v>65</v>
      </c>
      <c r="J662" s="362" t="s">
        <v>184</v>
      </c>
      <c r="K662" s="361" t="s">
        <v>3062</v>
      </c>
      <c r="L662" s="362"/>
      <c r="M662" s="362" t="s">
        <v>1689</v>
      </c>
      <c r="N662" s="362" t="s">
        <v>9</v>
      </c>
      <c r="O662" s="362"/>
      <c r="P662" s="362" t="s">
        <v>90</v>
      </c>
      <c r="Q662" s="362" t="s">
        <v>90</v>
      </c>
      <c r="R662" s="362"/>
      <c r="S662" s="361" t="s">
        <v>90</v>
      </c>
      <c r="T662" s="362"/>
      <c r="U662" s="362"/>
      <c r="V662" s="362" t="s">
        <v>202</v>
      </c>
      <c r="W662" s="362"/>
      <c r="X662" s="362" t="s">
        <v>9</v>
      </c>
      <c r="Y662" s="362" t="s">
        <v>9</v>
      </c>
      <c r="Z662" s="362" t="s">
        <v>90</v>
      </c>
      <c r="AA662" s="366" t="s">
        <v>90</v>
      </c>
      <c r="AB662" s="362" t="s">
        <v>90</v>
      </c>
      <c r="AC662" s="362"/>
      <c r="AD662" s="362"/>
      <c r="AE662" s="362"/>
      <c r="AF662" s="362"/>
      <c r="AG662" s="362"/>
      <c r="AH662" s="362"/>
      <c r="AI662" s="362" t="s">
        <v>7032</v>
      </c>
      <c r="AJ662" s="362" t="s">
        <v>19</v>
      </c>
      <c r="AK662" s="362" t="s">
        <v>40</v>
      </c>
      <c r="AL662" s="362"/>
      <c r="AM662" s="362"/>
      <c r="AN662" s="362"/>
      <c r="AO662" s="362"/>
      <c r="AP662" s="361" t="e">
        <v>#N/A</v>
      </c>
      <c r="AR662">
        <v>1</v>
      </c>
      <c r="AS662" t="s">
        <v>9</v>
      </c>
      <c r="AT662" t="s">
        <v>9</v>
      </c>
    </row>
    <row r="663" spans="2:46" ht="15" customHeight="1" x14ac:dyDescent="0.35">
      <c r="B663" s="362">
        <v>1132</v>
      </c>
      <c r="C663" s="362" t="s">
        <v>3063</v>
      </c>
      <c r="D663" s="362" t="s">
        <v>2</v>
      </c>
      <c r="E663" s="368">
        <v>45279</v>
      </c>
      <c r="F663" s="368"/>
      <c r="G663" s="368"/>
      <c r="H663" s="368"/>
      <c r="I663" s="362" t="s">
        <v>65</v>
      </c>
      <c r="J663" s="362" t="s">
        <v>1584</v>
      </c>
      <c r="K663" s="361" t="s">
        <v>3064</v>
      </c>
      <c r="L663" s="362"/>
      <c r="M663" s="362" t="s">
        <v>186</v>
      </c>
      <c r="N663" s="362" t="s">
        <v>9</v>
      </c>
      <c r="O663" s="362"/>
      <c r="P663" s="362" t="s">
        <v>90</v>
      </c>
      <c r="Q663" s="362" t="s">
        <v>90</v>
      </c>
      <c r="R663" s="362"/>
      <c r="S663" s="361" t="s">
        <v>90</v>
      </c>
      <c r="T663" s="362"/>
      <c r="U663" s="362"/>
      <c r="V663" s="362" t="s">
        <v>202</v>
      </c>
      <c r="W663" s="362"/>
      <c r="X663" s="362" t="s">
        <v>9</v>
      </c>
      <c r="Y663" s="362" t="s">
        <v>9</v>
      </c>
      <c r="Z663" s="362" t="s">
        <v>90</v>
      </c>
      <c r="AA663" s="366" t="s">
        <v>90</v>
      </c>
      <c r="AB663" s="362" t="s">
        <v>90</v>
      </c>
      <c r="AC663" s="362"/>
      <c r="AD663" s="362"/>
      <c r="AE663" s="362"/>
      <c r="AF663" s="362"/>
      <c r="AG663" s="362"/>
      <c r="AH663" s="362"/>
      <c r="AI663" s="362" t="s">
        <v>7032</v>
      </c>
      <c r="AJ663" s="362" t="s">
        <v>19</v>
      </c>
      <c r="AK663" s="362" t="s">
        <v>40</v>
      </c>
      <c r="AL663" s="362"/>
      <c r="AM663" s="362"/>
      <c r="AN663" s="362"/>
      <c r="AO663" s="362"/>
      <c r="AP663" s="361" t="e">
        <v>#N/A</v>
      </c>
      <c r="AR663">
        <v>1</v>
      </c>
      <c r="AS663" t="s">
        <v>9</v>
      </c>
      <c r="AT663" t="s">
        <v>9</v>
      </c>
    </row>
    <row r="664" spans="2:46" ht="15" customHeight="1" x14ac:dyDescent="0.35">
      <c r="B664" s="362">
        <v>1133</v>
      </c>
      <c r="C664" s="362" t="s">
        <v>3065</v>
      </c>
      <c r="D664" s="362" t="s">
        <v>2</v>
      </c>
      <c r="E664" s="368">
        <v>45288</v>
      </c>
      <c r="F664" s="368"/>
      <c r="G664" s="368"/>
      <c r="H664" s="368"/>
      <c r="I664" s="362" t="s">
        <v>65</v>
      </c>
      <c r="J664" s="362" t="s">
        <v>3014</v>
      </c>
      <c r="K664" s="361" t="s">
        <v>3066</v>
      </c>
      <c r="L664" s="362"/>
      <c r="M664" s="362" t="s">
        <v>186</v>
      </c>
      <c r="N664" s="362" t="s">
        <v>9</v>
      </c>
      <c r="O664" s="362"/>
      <c r="P664" s="362" t="s">
        <v>90</v>
      </c>
      <c r="Q664" s="362" t="s">
        <v>90</v>
      </c>
      <c r="R664" s="362"/>
      <c r="S664" s="361" t="s">
        <v>90</v>
      </c>
      <c r="T664" s="362"/>
      <c r="U664" s="362"/>
      <c r="V664" s="362" t="s">
        <v>202</v>
      </c>
      <c r="W664" s="362"/>
      <c r="X664" s="362" t="s">
        <v>9</v>
      </c>
      <c r="Y664" s="362" t="s">
        <v>9</v>
      </c>
      <c r="Z664" s="362" t="s">
        <v>90</v>
      </c>
      <c r="AA664" s="366" t="s">
        <v>90</v>
      </c>
      <c r="AB664" s="362" t="s">
        <v>90</v>
      </c>
      <c r="AC664" s="362"/>
      <c r="AD664" s="362"/>
      <c r="AE664" s="362"/>
      <c r="AF664" s="362"/>
      <c r="AG664" s="362"/>
      <c r="AH664" s="362"/>
      <c r="AI664" s="362" t="s">
        <v>7032</v>
      </c>
      <c r="AJ664" s="362" t="s">
        <v>19</v>
      </c>
      <c r="AK664" s="362" t="s">
        <v>40</v>
      </c>
      <c r="AL664" s="362"/>
      <c r="AM664" s="362"/>
      <c r="AN664" s="362"/>
      <c r="AO664" s="362"/>
      <c r="AP664" s="361" t="e">
        <v>#N/A</v>
      </c>
      <c r="AR664">
        <v>1</v>
      </c>
      <c r="AS664" t="s">
        <v>9</v>
      </c>
      <c r="AT664" t="s">
        <v>9</v>
      </c>
    </row>
    <row r="665" spans="2:46" ht="15" customHeight="1" x14ac:dyDescent="0.35">
      <c r="B665" s="362">
        <v>1134</v>
      </c>
      <c r="C665" s="362" t="s">
        <v>3067</v>
      </c>
      <c r="D665" s="362" t="s">
        <v>2</v>
      </c>
      <c r="E665" s="368">
        <v>45288</v>
      </c>
      <c r="F665" s="368"/>
      <c r="G665" s="368"/>
      <c r="H665" s="368"/>
      <c r="I665" s="362" t="s">
        <v>65</v>
      </c>
      <c r="J665" s="362" t="s">
        <v>3014</v>
      </c>
      <c r="K665" s="361" t="s">
        <v>3068</v>
      </c>
      <c r="L665" s="362"/>
      <c r="M665" s="362" t="s">
        <v>186</v>
      </c>
      <c r="N665" s="362" t="s">
        <v>9</v>
      </c>
      <c r="O665" s="362"/>
      <c r="P665" s="362" t="s">
        <v>90</v>
      </c>
      <c r="Q665" s="362" t="s">
        <v>90</v>
      </c>
      <c r="R665" s="362"/>
      <c r="S665" s="361" t="s">
        <v>90</v>
      </c>
      <c r="T665" s="362"/>
      <c r="U665" s="362"/>
      <c r="V665" s="362" t="s">
        <v>202</v>
      </c>
      <c r="W665" s="362"/>
      <c r="X665" s="362" t="s">
        <v>9</v>
      </c>
      <c r="Y665" s="362" t="s">
        <v>9</v>
      </c>
      <c r="Z665" s="362" t="s">
        <v>90</v>
      </c>
      <c r="AA665" s="366" t="s">
        <v>90</v>
      </c>
      <c r="AB665" s="362" t="s">
        <v>90</v>
      </c>
      <c r="AC665" s="362"/>
      <c r="AD665" s="362"/>
      <c r="AE665" s="362"/>
      <c r="AF665" s="362"/>
      <c r="AG665" s="362"/>
      <c r="AH665" s="362"/>
      <c r="AI665" s="362" t="s">
        <v>7032</v>
      </c>
      <c r="AJ665" s="362" t="s">
        <v>19</v>
      </c>
      <c r="AK665" s="362" t="s">
        <v>40</v>
      </c>
      <c r="AL665" s="362"/>
      <c r="AM665" s="362"/>
      <c r="AN665" s="362"/>
      <c r="AO665" s="362"/>
      <c r="AP665" s="361" t="e">
        <v>#N/A</v>
      </c>
      <c r="AR665">
        <v>1</v>
      </c>
      <c r="AS665" t="s">
        <v>9</v>
      </c>
      <c r="AT665" t="s">
        <v>9</v>
      </c>
    </row>
    <row r="666" spans="2:46" ht="15" customHeight="1" x14ac:dyDescent="0.35">
      <c r="B666" s="362">
        <v>1135</v>
      </c>
      <c r="C666" s="362" t="s">
        <v>3069</v>
      </c>
      <c r="D666" s="362" t="s">
        <v>2</v>
      </c>
      <c r="E666" s="368">
        <v>45288</v>
      </c>
      <c r="F666" s="368"/>
      <c r="G666" s="368"/>
      <c r="H666" s="368"/>
      <c r="I666" s="362" t="s">
        <v>65</v>
      </c>
      <c r="J666" s="362" t="s">
        <v>3014</v>
      </c>
      <c r="K666" s="361" t="s">
        <v>3070</v>
      </c>
      <c r="L666" s="362"/>
      <c r="M666" s="362" t="s">
        <v>186</v>
      </c>
      <c r="N666" s="362" t="s">
        <v>9</v>
      </c>
      <c r="O666" s="362"/>
      <c r="P666" s="362" t="s">
        <v>90</v>
      </c>
      <c r="Q666" s="362" t="s">
        <v>90</v>
      </c>
      <c r="R666" s="362"/>
      <c r="S666" s="361" t="s">
        <v>90</v>
      </c>
      <c r="T666" s="362"/>
      <c r="U666" s="362"/>
      <c r="V666" s="362" t="s">
        <v>202</v>
      </c>
      <c r="W666" s="362"/>
      <c r="X666" s="362" t="s">
        <v>9</v>
      </c>
      <c r="Y666" s="362" t="s">
        <v>9</v>
      </c>
      <c r="Z666" s="362" t="s">
        <v>90</v>
      </c>
      <c r="AA666" s="366" t="s">
        <v>90</v>
      </c>
      <c r="AB666" s="362" t="s">
        <v>90</v>
      </c>
      <c r="AC666" s="362"/>
      <c r="AD666" s="362"/>
      <c r="AE666" s="362"/>
      <c r="AF666" s="362"/>
      <c r="AG666" s="362"/>
      <c r="AH666" s="362"/>
      <c r="AI666" s="362" t="s">
        <v>7032</v>
      </c>
      <c r="AJ666" s="362" t="s">
        <v>19</v>
      </c>
      <c r="AK666" s="362" t="s">
        <v>40</v>
      </c>
      <c r="AL666" s="362"/>
      <c r="AM666" s="362"/>
      <c r="AN666" s="362"/>
      <c r="AO666" s="362"/>
      <c r="AP666" s="361" t="e">
        <v>#N/A</v>
      </c>
      <c r="AR666">
        <v>1</v>
      </c>
      <c r="AS666" t="s">
        <v>9</v>
      </c>
      <c r="AT666" t="s">
        <v>9</v>
      </c>
    </row>
    <row r="667" spans="2:46" ht="15" customHeight="1" x14ac:dyDescent="0.35">
      <c r="B667" s="362">
        <v>1136</v>
      </c>
      <c r="C667" s="362" t="s">
        <v>3071</v>
      </c>
      <c r="D667" s="362" t="s">
        <v>2</v>
      </c>
      <c r="E667" s="368">
        <v>45288</v>
      </c>
      <c r="F667" s="368"/>
      <c r="G667" s="362" t="s">
        <v>63</v>
      </c>
      <c r="H667" s="362" t="s">
        <v>63</v>
      </c>
      <c r="I667" s="362" t="s">
        <v>63</v>
      </c>
      <c r="J667" s="362" t="s">
        <v>2208</v>
      </c>
      <c r="K667" s="361" t="s">
        <v>3072</v>
      </c>
      <c r="L667" s="361"/>
      <c r="M667" s="362" t="s">
        <v>186</v>
      </c>
      <c r="N667" s="362" t="s">
        <v>9</v>
      </c>
      <c r="O667" s="362"/>
      <c r="P667" s="362" t="s">
        <v>90</v>
      </c>
      <c r="Q667" s="362" t="s">
        <v>90</v>
      </c>
      <c r="R667" s="362"/>
      <c r="S667" s="361"/>
      <c r="T667" s="362"/>
      <c r="U667" s="362"/>
      <c r="V667" s="362" t="s">
        <v>844</v>
      </c>
      <c r="W667" s="362"/>
      <c r="X667" s="362"/>
      <c r="Y667" s="362" t="s">
        <v>48</v>
      </c>
      <c r="Z667" s="362" t="s">
        <v>90</v>
      </c>
      <c r="AA667" s="366" t="s">
        <v>90</v>
      </c>
      <c r="AB667" s="362" t="s">
        <v>90</v>
      </c>
      <c r="AC667" s="362"/>
      <c r="AD667" s="362"/>
      <c r="AE667" s="362"/>
      <c r="AF667" s="362"/>
      <c r="AG667" s="362"/>
      <c r="AH667" s="362"/>
      <c r="AI667" s="362" t="s">
        <v>7035</v>
      </c>
      <c r="AJ667" s="362" t="s">
        <v>19</v>
      </c>
      <c r="AK667" s="362" t="s">
        <v>40</v>
      </c>
      <c r="AL667" s="362" t="s">
        <v>48</v>
      </c>
      <c r="AM667" s="362">
        <v>0</v>
      </c>
      <c r="AN667" s="362"/>
      <c r="AO667" s="362"/>
      <c r="AP667" s="361"/>
      <c r="AR667">
        <v>1</v>
      </c>
      <c r="AS667" t="s">
        <v>5839</v>
      </c>
      <c r="AT667" t="s">
        <v>5839</v>
      </c>
    </row>
    <row r="668" spans="2:46" ht="15" customHeight="1" x14ac:dyDescent="0.35">
      <c r="B668" s="362">
        <v>1137</v>
      </c>
      <c r="C668" s="362" t="s">
        <v>3073</v>
      </c>
      <c r="D668" s="362" t="s">
        <v>2</v>
      </c>
      <c r="E668" s="368">
        <v>45288</v>
      </c>
      <c r="F668" s="368"/>
      <c r="G668" s="368"/>
      <c r="H668" s="368"/>
      <c r="I668" s="362" t="s">
        <v>57</v>
      </c>
      <c r="J668" s="362" t="s">
        <v>1580</v>
      </c>
      <c r="K668" s="361" t="s">
        <v>3074</v>
      </c>
      <c r="L668" s="362"/>
      <c r="M668" s="362" t="s">
        <v>186</v>
      </c>
      <c r="N668" s="362" t="s">
        <v>9</v>
      </c>
      <c r="O668" s="362"/>
      <c r="P668" s="362" t="s">
        <v>90</v>
      </c>
      <c r="Q668" s="362" t="s">
        <v>90</v>
      </c>
      <c r="R668" s="362"/>
      <c r="S668" s="361" t="s">
        <v>2957</v>
      </c>
      <c r="T668" s="362"/>
      <c r="U668" s="362"/>
      <c r="V668" s="362" t="s">
        <v>176</v>
      </c>
      <c r="W668" s="362"/>
      <c r="X668" s="362" t="s">
        <v>9</v>
      </c>
      <c r="Y668" s="362" t="s">
        <v>9</v>
      </c>
      <c r="Z668" s="362" t="s">
        <v>90</v>
      </c>
      <c r="AA668" s="366" t="s">
        <v>90</v>
      </c>
      <c r="AB668" s="362" t="s">
        <v>90</v>
      </c>
      <c r="AC668" s="362"/>
      <c r="AD668" s="362"/>
      <c r="AE668" s="362"/>
      <c r="AF668" s="362"/>
      <c r="AG668" s="362"/>
      <c r="AH668" s="362"/>
      <c r="AI668" s="362" t="s">
        <v>7030</v>
      </c>
      <c r="AJ668" s="362" t="s">
        <v>14</v>
      </c>
      <c r="AK668" s="362" t="s">
        <v>40</v>
      </c>
      <c r="AL668" s="362"/>
      <c r="AM668" s="362"/>
      <c r="AN668" s="362"/>
      <c r="AO668" s="362"/>
      <c r="AP668" s="361" t="e">
        <v>#N/A</v>
      </c>
      <c r="AR668">
        <v>1</v>
      </c>
      <c r="AS668" t="s">
        <v>9</v>
      </c>
      <c r="AT668" t="s">
        <v>9</v>
      </c>
    </row>
    <row r="669" spans="2:46" ht="15" customHeight="1" x14ac:dyDescent="0.35">
      <c r="B669" s="362">
        <v>1138</v>
      </c>
      <c r="C669" s="362" t="s">
        <v>3075</v>
      </c>
      <c r="D669" s="362" t="s">
        <v>2</v>
      </c>
      <c r="E669" s="368">
        <v>45288</v>
      </c>
      <c r="F669" s="368"/>
      <c r="G669" s="368"/>
      <c r="H669" s="368"/>
      <c r="I669" s="362" t="s">
        <v>57</v>
      </c>
      <c r="J669" s="362" t="s">
        <v>1580</v>
      </c>
      <c r="K669" s="361" t="s">
        <v>3076</v>
      </c>
      <c r="L669" s="362"/>
      <c r="M669" s="362" t="s">
        <v>186</v>
      </c>
      <c r="N669" s="362" t="s">
        <v>9</v>
      </c>
      <c r="O669" s="362"/>
      <c r="P669" s="362" t="s">
        <v>90</v>
      </c>
      <c r="Q669" s="362" t="s">
        <v>90</v>
      </c>
      <c r="R669" s="362"/>
      <c r="S669" s="361" t="s">
        <v>2957</v>
      </c>
      <c r="T669" s="362"/>
      <c r="U669" s="362"/>
      <c r="V669" s="362" t="s">
        <v>176</v>
      </c>
      <c r="W669" s="362"/>
      <c r="X669" s="362" t="s">
        <v>9</v>
      </c>
      <c r="Y669" s="362" t="s">
        <v>9</v>
      </c>
      <c r="Z669" s="362" t="s">
        <v>90</v>
      </c>
      <c r="AA669" s="366" t="s">
        <v>90</v>
      </c>
      <c r="AB669" s="362" t="s">
        <v>90</v>
      </c>
      <c r="AC669" s="362"/>
      <c r="AD669" s="362"/>
      <c r="AE669" s="362"/>
      <c r="AF669" s="362"/>
      <c r="AG669" s="362"/>
      <c r="AH669" s="362"/>
      <c r="AI669" s="362" t="s">
        <v>7030</v>
      </c>
      <c r="AJ669" s="362" t="s">
        <v>14</v>
      </c>
      <c r="AK669" s="362" t="s">
        <v>40</v>
      </c>
      <c r="AL669" s="362"/>
      <c r="AM669" s="362"/>
      <c r="AN669" s="362"/>
      <c r="AO669" s="362"/>
      <c r="AP669" s="361" t="e">
        <v>#N/A</v>
      </c>
      <c r="AR669">
        <v>1</v>
      </c>
      <c r="AS669" t="s">
        <v>9</v>
      </c>
      <c r="AT669" t="s">
        <v>9</v>
      </c>
    </row>
    <row r="670" spans="2:46" ht="15" customHeight="1" x14ac:dyDescent="0.35">
      <c r="B670" s="362">
        <v>1139</v>
      </c>
      <c r="C670" s="362" t="s">
        <v>3077</v>
      </c>
      <c r="D670" s="362" t="s">
        <v>2</v>
      </c>
      <c r="E670" s="368">
        <v>45288</v>
      </c>
      <c r="F670" s="368"/>
      <c r="G670" s="368"/>
      <c r="H670" s="368"/>
      <c r="I670" s="362" t="s">
        <v>77</v>
      </c>
      <c r="J670" s="362" t="s">
        <v>1320</v>
      </c>
      <c r="K670" s="361" t="s">
        <v>3078</v>
      </c>
      <c r="L670" s="362"/>
      <c r="M670" s="362" t="s">
        <v>186</v>
      </c>
      <c r="N670" s="362" t="s">
        <v>9</v>
      </c>
      <c r="O670" s="362"/>
      <c r="P670" s="362" t="s">
        <v>90</v>
      </c>
      <c r="Q670" s="362" t="s">
        <v>90</v>
      </c>
      <c r="R670" s="362" t="s">
        <v>8</v>
      </c>
      <c r="S670" s="361" t="s">
        <v>2110</v>
      </c>
      <c r="T670" s="362"/>
      <c r="U670" s="362"/>
      <c r="V670" s="362" t="s">
        <v>133</v>
      </c>
      <c r="W670" s="362"/>
      <c r="X670" s="362"/>
      <c r="Y670" s="362" t="s">
        <v>45</v>
      </c>
      <c r="Z670" s="362" t="s">
        <v>90</v>
      </c>
      <c r="AA670" s="366" t="s">
        <v>90</v>
      </c>
      <c r="AB670" s="362" t="s">
        <v>90</v>
      </c>
      <c r="AC670" s="362"/>
      <c r="AD670" s="362"/>
      <c r="AE670" s="362"/>
      <c r="AF670" s="362"/>
      <c r="AG670" s="362"/>
      <c r="AH670" s="362"/>
      <c r="AI670" s="362" t="s">
        <v>7027</v>
      </c>
      <c r="AJ670" s="362" t="s">
        <v>21</v>
      </c>
      <c r="AK670" s="362" t="s">
        <v>39</v>
      </c>
      <c r="AL670" s="362"/>
      <c r="AM670" s="362"/>
      <c r="AN670" s="362"/>
      <c r="AO670" s="368">
        <v>45924</v>
      </c>
      <c r="AP670" s="361" t="s">
        <v>1930</v>
      </c>
      <c r="AR670">
        <v>1</v>
      </c>
      <c r="AS670" t="s">
        <v>539</v>
      </c>
      <c r="AT670" t="s">
        <v>5840</v>
      </c>
    </row>
    <row r="671" spans="2:46" ht="15" customHeight="1" x14ac:dyDescent="0.35">
      <c r="B671" s="362">
        <v>1140</v>
      </c>
      <c r="C671" s="362" t="s">
        <v>3079</v>
      </c>
      <c r="D671" s="362" t="s">
        <v>2</v>
      </c>
      <c r="E671" s="368">
        <v>45096</v>
      </c>
      <c r="F671" s="368"/>
      <c r="G671" s="368"/>
      <c r="H671" s="368"/>
      <c r="I671" s="362" t="s">
        <v>61</v>
      </c>
      <c r="J671" s="362" t="s">
        <v>1584</v>
      </c>
      <c r="K671" s="361" t="s">
        <v>3080</v>
      </c>
      <c r="L671" s="361"/>
      <c r="M671" s="362" t="s">
        <v>186</v>
      </c>
      <c r="N671" s="362" t="s">
        <v>9</v>
      </c>
      <c r="O671" s="362" t="s">
        <v>526</v>
      </c>
      <c r="P671" s="362" t="s">
        <v>2273</v>
      </c>
      <c r="Q671" s="362" t="s">
        <v>90</v>
      </c>
      <c r="R671" s="362"/>
      <c r="S671" s="361" t="s">
        <v>3081</v>
      </c>
      <c r="T671" s="362"/>
      <c r="U671" s="362"/>
      <c r="V671" s="362" t="s">
        <v>120</v>
      </c>
      <c r="W671" s="362"/>
      <c r="X671" s="362" t="s">
        <v>9</v>
      </c>
      <c r="Y671" s="362" t="s">
        <v>101</v>
      </c>
      <c r="Z671" s="362" t="s">
        <v>90</v>
      </c>
      <c r="AA671" s="366" t="s">
        <v>90</v>
      </c>
      <c r="AB671" s="362" t="s">
        <v>90</v>
      </c>
      <c r="AC671" s="362"/>
      <c r="AD671" s="362"/>
      <c r="AE671" s="362"/>
      <c r="AF671" s="362"/>
      <c r="AG671" s="362"/>
      <c r="AH671" s="362"/>
      <c r="AI671" s="362" t="s">
        <v>7026</v>
      </c>
      <c r="AJ671" s="362" t="s">
        <v>19</v>
      </c>
      <c r="AK671" s="362" t="e">
        <v>#N/A</v>
      </c>
      <c r="AL671" s="362"/>
      <c r="AM671" s="362"/>
      <c r="AN671" s="362"/>
      <c r="AO671" s="362"/>
      <c r="AP671" s="361" t="e">
        <v>#N/A</v>
      </c>
      <c r="AR671">
        <v>1</v>
      </c>
      <c r="AS671" t="s">
        <v>9</v>
      </c>
      <c r="AT671" t="s">
        <v>9</v>
      </c>
    </row>
    <row r="672" spans="2:46" ht="15" customHeight="1" x14ac:dyDescent="0.35">
      <c r="B672" s="362">
        <v>1141</v>
      </c>
      <c r="C672" s="362" t="s">
        <v>3082</v>
      </c>
      <c r="D672" s="362" t="s">
        <v>2</v>
      </c>
      <c r="E672" s="368">
        <v>45288</v>
      </c>
      <c r="F672" s="368"/>
      <c r="G672" s="362" t="s">
        <v>63</v>
      </c>
      <c r="H672" s="362" t="s">
        <v>63</v>
      </c>
      <c r="I672" s="362" t="s">
        <v>63</v>
      </c>
      <c r="J672" s="362" t="s">
        <v>2208</v>
      </c>
      <c r="K672" s="361" t="s">
        <v>3083</v>
      </c>
      <c r="L672" s="361"/>
      <c r="M672" s="362" t="s">
        <v>186</v>
      </c>
      <c r="N672" s="362" t="s">
        <v>9</v>
      </c>
      <c r="O672" s="362"/>
      <c r="P672" s="362" t="s">
        <v>90</v>
      </c>
      <c r="Q672" s="362" t="s">
        <v>90</v>
      </c>
      <c r="R672" s="362"/>
      <c r="S672" s="361"/>
      <c r="T672" s="362"/>
      <c r="U672" s="362"/>
      <c r="V672" s="362" t="s">
        <v>844</v>
      </c>
      <c r="W672" s="362"/>
      <c r="X672" s="362"/>
      <c r="Y672" s="362" t="s">
        <v>48</v>
      </c>
      <c r="Z672" s="362" t="s">
        <v>90</v>
      </c>
      <c r="AA672" s="366" t="s">
        <v>90</v>
      </c>
      <c r="AB672" s="362" t="s">
        <v>90</v>
      </c>
      <c r="AC672" s="362"/>
      <c r="AD672" s="362"/>
      <c r="AE672" s="362"/>
      <c r="AF672" s="362"/>
      <c r="AG672" s="362"/>
      <c r="AH672" s="362"/>
      <c r="AI672" s="362" t="s">
        <v>7035</v>
      </c>
      <c r="AJ672" s="362" t="s">
        <v>19</v>
      </c>
      <c r="AK672" s="362" t="s">
        <v>40</v>
      </c>
      <c r="AL672" s="362" t="s">
        <v>4410</v>
      </c>
      <c r="AM672" s="362">
        <v>0</v>
      </c>
      <c r="AN672" s="362"/>
      <c r="AO672" s="362"/>
      <c r="AP672" s="361"/>
      <c r="AR672">
        <v>1</v>
      </c>
      <c r="AS672" t="s">
        <v>5839</v>
      </c>
      <c r="AT672" t="s">
        <v>5839</v>
      </c>
    </row>
    <row r="673" spans="2:46" ht="15" customHeight="1" x14ac:dyDescent="0.35">
      <c r="B673" s="362">
        <v>1142</v>
      </c>
      <c r="C673" s="362" t="s">
        <v>3084</v>
      </c>
      <c r="D673" s="362" t="s">
        <v>2</v>
      </c>
      <c r="E673" s="368">
        <v>45288</v>
      </c>
      <c r="F673" s="368"/>
      <c r="G673" s="368"/>
      <c r="H673" s="368"/>
      <c r="I673" s="362" t="s">
        <v>73</v>
      </c>
      <c r="J673" s="362" t="s">
        <v>2835</v>
      </c>
      <c r="K673" s="361" t="s">
        <v>3085</v>
      </c>
      <c r="L673" s="362"/>
      <c r="M673" s="362" t="s">
        <v>186</v>
      </c>
      <c r="N673" s="362" t="s">
        <v>9</v>
      </c>
      <c r="O673" s="362"/>
      <c r="P673" s="362" t="s">
        <v>90</v>
      </c>
      <c r="Q673" s="362" t="s">
        <v>90</v>
      </c>
      <c r="R673" s="362" t="s">
        <v>8</v>
      </c>
      <c r="S673" s="361" t="s">
        <v>1539</v>
      </c>
      <c r="T673" s="362"/>
      <c r="U673" s="362"/>
      <c r="V673" s="362" t="s">
        <v>1540</v>
      </c>
      <c r="W673" s="362"/>
      <c r="X673" s="362"/>
      <c r="Y673" s="362" t="s">
        <v>45</v>
      </c>
      <c r="Z673" s="362" t="s">
        <v>90</v>
      </c>
      <c r="AA673" s="366" t="s">
        <v>90</v>
      </c>
      <c r="AB673" s="362" t="s">
        <v>90</v>
      </c>
      <c r="AC673" s="362"/>
      <c r="AD673" s="362"/>
      <c r="AE673" s="362"/>
      <c r="AF673" s="362"/>
      <c r="AG673" s="362"/>
      <c r="AH673" s="362"/>
      <c r="AI673" s="362" t="s">
        <v>7025</v>
      </c>
      <c r="AJ673" s="362" t="s">
        <v>13</v>
      </c>
      <c r="AK673" s="362" t="s">
        <v>39</v>
      </c>
      <c r="AL673" s="362"/>
      <c r="AM673" s="362"/>
      <c r="AN673" s="362"/>
      <c r="AO673" s="368">
        <v>45923</v>
      </c>
      <c r="AP673" s="361" t="s">
        <v>680</v>
      </c>
      <c r="AR673">
        <v>1</v>
      </c>
      <c r="AS673" t="s">
        <v>539</v>
      </c>
      <c r="AT673" t="s">
        <v>5840</v>
      </c>
    </row>
    <row r="674" spans="2:46" ht="15" customHeight="1" x14ac:dyDescent="0.35">
      <c r="B674" s="362">
        <v>1143</v>
      </c>
      <c r="C674" s="362" t="s">
        <v>3086</v>
      </c>
      <c r="D674" s="362" t="s">
        <v>2</v>
      </c>
      <c r="E674" s="368">
        <v>45288</v>
      </c>
      <c r="F674" s="368"/>
      <c r="G674" s="362" t="s">
        <v>63</v>
      </c>
      <c r="H674" s="362" t="s">
        <v>63</v>
      </c>
      <c r="I674" s="362" t="s">
        <v>63</v>
      </c>
      <c r="J674" s="362" t="s">
        <v>2835</v>
      </c>
      <c r="K674" s="361" t="s">
        <v>3087</v>
      </c>
      <c r="L674" s="362"/>
      <c r="M674" s="362" t="s">
        <v>186</v>
      </c>
      <c r="N674" s="362" t="s">
        <v>9</v>
      </c>
      <c r="O674" s="362"/>
      <c r="P674" s="362" t="s">
        <v>90</v>
      </c>
      <c r="Q674" s="362" t="s">
        <v>90</v>
      </c>
      <c r="R674" s="362"/>
      <c r="S674" s="361"/>
      <c r="T674" s="362"/>
      <c r="U674" s="362"/>
      <c r="V674" s="362" t="s">
        <v>844</v>
      </c>
      <c r="W674" s="362"/>
      <c r="X674" s="362"/>
      <c r="Y674" s="362" t="s">
        <v>48</v>
      </c>
      <c r="Z674" s="362" t="s">
        <v>90</v>
      </c>
      <c r="AA674" s="366" t="s">
        <v>90</v>
      </c>
      <c r="AB674" s="362" t="s">
        <v>90</v>
      </c>
      <c r="AC674" s="362"/>
      <c r="AD674" s="362"/>
      <c r="AE674" s="362"/>
      <c r="AF674" s="362"/>
      <c r="AG674" s="362"/>
      <c r="AH674" s="362"/>
      <c r="AI674" s="362" t="s">
        <v>7035</v>
      </c>
      <c r="AJ674" s="362" t="s">
        <v>19</v>
      </c>
      <c r="AK674" s="362" t="s">
        <v>40</v>
      </c>
      <c r="AL674" s="362" t="s">
        <v>4410</v>
      </c>
      <c r="AM674" s="362">
        <v>0</v>
      </c>
      <c r="AN674" s="362"/>
      <c r="AO674" s="362"/>
      <c r="AP674" s="361" t="e">
        <v>#N/A</v>
      </c>
      <c r="AR674">
        <v>1</v>
      </c>
      <c r="AS674" t="s">
        <v>5839</v>
      </c>
      <c r="AT674" t="s">
        <v>5839</v>
      </c>
    </row>
    <row r="675" spans="2:46" ht="15" customHeight="1" x14ac:dyDescent="0.35">
      <c r="B675" s="362">
        <v>1144</v>
      </c>
      <c r="C675" s="362" t="s">
        <v>3088</v>
      </c>
      <c r="D675" s="362" t="s">
        <v>2</v>
      </c>
      <c r="E675" s="368">
        <v>45288</v>
      </c>
      <c r="F675" s="368"/>
      <c r="G675" s="368"/>
      <c r="H675" s="368"/>
      <c r="I675" s="362" t="s">
        <v>73</v>
      </c>
      <c r="J675" s="362" t="s">
        <v>2835</v>
      </c>
      <c r="K675" s="361" t="s">
        <v>3089</v>
      </c>
      <c r="L675" s="362"/>
      <c r="M675" s="362" t="s">
        <v>186</v>
      </c>
      <c r="N675" s="362" t="s">
        <v>9</v>
      </c>
      <c r="O675" s="362"/>
      <c r="P675" s="362" t="s">
        <v>90</v>
      </c>
      <c r="Q675" s="362" t="s">
        <v>90</v>
      </c>
      <c r="R675" s="362" t="s">
        <v>8</v>
      </c>
      <c r="S675" s="361" t="s">
        <v>1539</v>
      </c>
      <c r="T675" s="362"/>
      <c r="U675" s="362"/>
      <c r="V675" s="362" t="s">
        <v>1540</v>
      </c>
      <c r="W675" s="362"/>
      <c r="X675" s="362"/>
      <c r="Y675" s="362" t="s">
        <v>45</v>
      </c>
      <c r="Z675" s="362" t="s">
        <v>90</v>
      </c>
      <c r="AA675" s="366" t="s">
        <v>90</v>
      </c>
      <c r="AB675" s="362" t="s">
        <v>90</v>
      </c>
      <c r="AC675" s="362"/>
      <c r="AD675" s="362"/>
      <c r="AE675" s="362"/>
      <c r="AF675" s="362"/>
      <c r="AG675" s="362"/>
      <c r="AH675" s="362"/>
      <c r="AI675" s="362" t="s">
        <v>7025</v>
      </c>
      <c r="AJ675" s="362" t="s">
        <v>13</v>
      </c>
      <c r="AK675" s="362" t="s">
        <v>39</v>
      </c>
      <c r="AL675" s="362"/>
      <c r="AM675" s="362"/>
      <c r="AN675" s="362"/>
      <c r="AO675" s="368">
        <v>45923</v>
      </c>
      <c r="AP675" s="361" t="s">
        <v>680</v>
      </c>
      <c r="AR675">
        <v>1</v>
      </c>
      <c r="AS675" t="s">
        <v>539</v>
      </c>
      <c r="AT675" t="s">
        <v>5840</v>
      </c>
    </row>
    <row r="676" spans="2:46" ht="15" customHeight="1" x14ac:dyDescent="0.35">
      <c r="B676" s="362">
        <v>1145</v>
      </c>
      <c r="C676" s="362" t="s">
        <v>3090</v>
      </c>
      <c r="D676" s="362" t="s">
        <v>2</v>
      </c>
      <c r="E676" s="368">
        <v>45288</v>
      </c>
      <c r="F676" s="368"/>
      <c r="G676" s="368"/>
      <c r="H676" s="368"/>
      <c r="I676" s="362" t="s">
        <v>73</v>
      </c>
      <c r="J676" s="362" t="s">
        <v>2835</v>
      </c>
      <c r="K676" s="361" t="s">
        <v>3091</v>
      </c>
      <c r="L676" s="362"/>
      <c r="M676" s="362" t="s">
        <v>186</v>
      </c>
      <c r="N676" s="362" t="s">
        <v>9</v>
      </c>
      <c r="O676" s="362"/>
      <c r="P676" s="362" t="s">
        <v>90</v>
      </c>
      <c r="Q676" s="362" t="s">
        <v>90</v>
      </c>
      <c r="R676" s="362" t="s">
        <v>1750</v>
      </c>
      <c r="S676" s="361" t="s">
        <v>1751</v>
      </c>
      <c r="T676" s="362" t="s">
        <v>113</v>
      </c>
      <c r="U676" s="362" t="s">
        <v>1540</v>
      </c>
      <c r="V676" s="362" t="s">
        <v>1540</v>
      </c>
      <c r="W676" s="362"/>
      <c r="X676" s="362" t="s">
        <v>9</v>
      </c>
      <c r="Y676" s="362" t="s">
        <v>9</v>
      </c>
      <c r="Z676" s="362" t="s">
        <v>90</v>
      </c>
      <c r="AA676" s="366" t="s">
        <v>90</v>
      </c>
      <c r="AB676" s="362" t="s">
        <v>90</v>
      </c>
      <c r="AC676" s="362"/>
      <c r="AD676" s="362"/>
      <c r="AE676" s="362"/>
      <c r="AF676" s="362"/>
      <c r="AG676" s="362"/>
      <c r="AH676" s="362"/>
      <c r="AI676" s="362" t="s">
        <v>7025</v>
      </c>
      <c r="AJ676" s="362" t="s">
        <v>13</v>
      </c>
      <c r="AK676" s="362" t="s">
        <v>40</v>
      </c>
      <c r="AL676" s="362"/>
      <c r="AM676" s="362"/>
      <c r="AN676" s="362"/>
      <c r="AO676" s="362"/>
      <c r="AP676" s="361"/>
      <c r="AR676">
        <v>1</v>
      </c>
      <c r="AS676" t="s">
        <v>9</v>
      </c>
      <c r="AT676" t="s">
        <v>9</v>
      </c>
    </row>
    <row r="677" spans="2:46" ht="15" customHeight="1" x14ac:dyDescent="0.35">
      <c r="B677" s="362">
        <v>1146</v>
      </c>
      <c r="C677" s="362" t="s">
        <v>3092</v>
      </c>
      <c r="D677" s="362" t="s">
        <v>2</v>
      </c>
      <c r="E677" s="368">
        <v>45288</v>
      </c>
      <c r="F677" s="368"/>
      <c r="G677" s="362" t="s">
        <v>63</v>
      </c>
      <c r="H677" s="362" t="s">
        <v>63</v>
      </c>
      <c r="I677" s="362" t="s">
        <v>63</v>
      </c>
      <c r="J677" s="362" t="s">
        <v>2208</v>
      </c>
      <c r="K677" s="361" t="s">
        <v>3093</v>
      </c>
      <c r="L677" s="361"/>
      <c r="M677" s="362" t="s">
        <v>186</v>
      </c>
      <c r="N677" s="362" t="s">
        <v>9</v>
      </c>
      <c r="O677" s="362"/>
      <c r="P677" s="362" t="s">
        <v>90</v>
      </c>
      <c r="Q677" s="362" t="s">
        <v>90</v>
      </c>
      <c r="R677" s="362"/>
      <c r="S677" s="361" t="s">
        <v>3094</v>
      </c>
      <c r="T677" s="362"/>
      <c r="U677" s="362"/>
      <c r="V677" s="362" t="s">
        <v>844</v>
      </c>
      <c r="W677" s="362"/>
      <c r="X677" s="362"/>
      <c r="Y677" s="362" t="s">
        <v>48</v>
      </c>
      <c r="Z677" s="362" t="s">
        <v>90</v>
      </c>
      <c r="AA677" s="366" t="s">
        <v>90</v>
      </c>
      <c r="AB677" s="362" t="s">
        <v>90</v>
      </c>
      <c r="AC677" s="362"/>
      <c r="AD677" s="362"/>
      <c r="AE677" s="362"/>
      <c r="AF677" s="362"/>
      <c r="AG677" s="362"/>
      <c r="AH677" s="362"/>
      <c r="AI677" s="362" t="s">
        <v>7035</v>
      </c>
      <c r="AJ677" s="362" t="s">
        <v>19</v>
      </c>
      <c r="AK677" s="362" t="s">
        <v>40</v>
      </c>
      <c r="AL677" s="362" t="s">
        <v>4410</v>
      </c>
      <c r="AM677" s="362" t="s">
        <v>6233</v>
      </c>
      <c r="AN677" s="362"/>
      <c r="AO677" s="362"/>
      <c r="AP677" s="361" t="e">
        <v>#N/A</v>
      </c>
      <c r="AR677">
        <v>1</v>
      </c>
      <c r="AS677" t="s">
        <v>5839</v>
      </c>
      <c r="AT677" t="s">
        <v>5839</v>
      </c>
    </row>
    <row r="678" spans="2:46" ht="15" customHeight="1" x14ac:dyDescent="0.35">
      <c r="B678" s="362">
        <v>1147</v>
      </c>
      <c r="C678" s="362" t="s">
        <v>3095</v>
      </c>
      <c r="D678" s="362" t="s">
        <v>2</v>
      </c>
      <c r="E678" s="368">
        <v>45288</v>
      </c>
      <c r="F678" s="368"/>
      <c r="G678" s="368"/>
      <c r="H678" s="368"/>
      <c r="I678" s="362" t="s">
        <v>73</v>
      </c>
      <c r="J678" s="362" t="s">
        <v>2835</v>
      </c>
      <c r="K678" s="361" t="s">
        <v>3096</v>
      </c>
      <c r="L678" s="362"/>
      <c r="M678" s="362" t="s">
        <v>186</v>
      </c>
      <c r="N678" s="362" t="s">
        <v>9</v>
      </c>
      <c r="O678" s="362"/>
      <c r="P678" s="362" t="s">
        <v>90</v>
      </c>
      <c r="Q678" s="362" t="s">
        <v>90</v>
      </c>
      <c r="R678" s="362" t="s">
        <v>46</v>
      </c>
      <c r="S678" s="361" t="s">
        <v>90</v>
      </c>
      <c r="T678" s="362" t="s">
        <v>113</v>
      </c>
      <c r="U678" s="362" t="s">
        <v>1540</v>
      </c>
      <c r="V678" s="362" t="s">
        <v>1540</v>
      </c>
      <c r="W678" s="362"/>
      <c r="X678" s="362" t="s">
        <v>9</v>
      </c>
      <c r="Y678" s="362" t="s">
        <v>46</v>
      </c>
      <c r="Z678" s="362" t="s">
        <v>90</v>
      </c>
      <c r="AA678" s="366" t="s">
        <v>90</v>
      </c>
      <c r="AB678" s="362" t="s">
        <v>90</v>
      </c>
      <c r="AC678" s="362"/>
      <c r="AD678" s="362"/>
      <c r="AE678" s="362"/>
      <c r="AF678" s="362"/>
      <c r="AG678" s="362"/>
      <c r="AH678" s="362"/>
      <c r="AI678" s="362" t="s">
        <v>7025</v>
      </c>
      <c r="AJ678" s="362" t="s">
        <v>13</v>
      </c>
      <c r="AK678" s="362" t="s">
        <v>40</v>
      </c>
      <c r="AL678" s="362"/>
      <c r="AM678" s="362"/>
      <c r="AN678" s="362"/>
      <c r="AO678" s="362"/>
      <c r="AP678" s="361"/>
      <c r="AR678">
        <v>1</v>
      </c>
      <c r="AS678" t="s">
        <v>9</v>
      </c>
      <c r="AT678" t="s">
        <v>9</v>
      </c>
    </row>
    <row r="679" spans="2:46" ht="15" customHeight="1" x14ac:dyDescent="0.35">
      <c r="B679" s="362">
        <v>1148</v>
      </c>
      <c r="C679" s="362" t="s">
        <v>3097</v>
      </c>
      <c r="D679" s="362" t="s">
        <v>2</v>
      </c>
      <c r="E679" s="368">
        <v>45295</v>
      </c>
      <c r="F679" s="368"/>
      <c r="G679" s="362" t="s">
        <v>63</v>
      </c>
      <c r="H679" s="362" t="s">
        <v>63</v>
      </c>
      <c r="I679" s="362" t="s">
        <v>63</v>
      </c>
      <c r="J679" s="362" t="s">
        <v>2208</v>
      </c>
      <c r="K679" s="361" t="s">
        <v>3098</v>
      </c>
      <c r="L679" s="361"/>
      <c r="M679" s="362" t="s">
        <v>186</v>
      </c>
      <c r="N679" s="362" t="s">
        <v>9</v>
      </c>
      <c r="O679" s="362"/>
      <c r="P679" s="362" t="s">
        <v>90</v>
      </c>
      <c r="Q679" s="362" t="s">
        <v>90</v>
      </c>
      <c r="R679" s="362"/>
      <c r="S679" s="361"/>
      <c r="T679" s="362"/>
      <c r="U679" s="362"/>
      <c r="V679" s="362" t="s">
        <v>844</v>
      </c>
      <c r="W679" s="362"/>
      <c r="X679" s="362"/>
      <c r="Y679" s="362" t="s">
        <v>48</v>
      </c>
      <c r="Z679" s="362" t="s">
        <v>90</v>
      </c>
      <c r="AA679" s="366" t="s">
        <v>90</v>
      </c>
      <c r="AB679" s="362" t="s">
        <v>90</v>
      </c>
      <c r="AC679" s="362"/>
      <c r="AD679" s="362"/>
      <c r="AE679" s="362"/>
      <c r="AF679" s="362"/>
      <c r="AG679" s="362"/>
      <c r="AH679" s="362"/>
      <c r="AI679" s="362" t="s">
        <v>7035</v>
      </c>
      <c r="AJ679" s="362" t="s">
        <v>19</v>
      </c>
      <c r="AK679" s="362" t="s">
        <v>40</v>
      </c>
      <c r="AL679" s="362" t="s">
        <v>48</v>
      </c>
      <c r="AM679" s="362">
        <v>0</v>
      </c>
      <c r="AN679" s="362"/>
      <c r="AO679" s="362"/>
      <c r="AP679" s="361"/>
      <c r="AR679">
        <v>1</v>
      </c>
      <c r="AS679" t="s">
        <v>5839</v>
      </c>
      <c r="AT679" t="s">
        <v>5839</v>
      </c>
    </row>
    <row r="680" spans="2:46" ht="15" customHeight="1" x14ac:dyDescent="0.35">
      <c r="B680" s="362">
        <v>1149</v>
      </c>
      <c r="C680" s="362" t="s">
        <v>3099</v>
      </c>
      <c r="D680" s="362" t="s">
        <v>2</v>
      </c>
      <c r="E680" s="368">
        <v>45295</v>
      </c>
      <c r="F680" s="368"/>
      <c r="G680" s="368"/>
      <c r="H680" s="368"/>
      <c r="I680" s="362" t="s">
        <v>65</v>
      </c>
      <c r="J680" s="362" t="s">
        <v>3100</v>
      </c>
      <c r="K680" s="361" t="s">
        <v>3101</v>
      </c>
      <c r="L680" s="362"/>
      <c r="M680" s="362" t="s">
        <v>186</v>
      </c>
      <c r="N680" s="362" t="s">
        <v>9</v>
      </c>
      <c r="O680" s="362"/>
      <c r="P680" s="362" t="s">
        <v>90</v>
      </c>
      <c r="Q680" s="362" t="s">
        <v>90</v>
      </c>
      <c r="R680" s="362"/>
      <c r="S680" s="361" t="s">
        <v>90</v>
      </c>
      <c r="T680" s="362"/>
      <c r="U680" s="362"/>
      <c r="V680" s="362" t="s">
        <v>202</v>
      </c>
      <c r="W680" s="362"/>
      <c r="X680" s="362" t="s">
        <v>9</v>
      </c>
      <c r="Y680" s="362" t="s">
        <v>9</v>
      </c>
      <c r="Z680" s="362" t="s">
        <v>90</v>
      </c>
      <c r="AA680" s="366" t="s">
        <v>90</v>
      </c>
      <c r="AB680" s="362" t="s">
        <v>90</v>
      </c>
      <c r="AC680" s="362"/>
      <c r="AD680" s="362"/>
      <c r="AE680" s="362"/>
      <c r="AF680" s="362"/>
      <c r="AG680" s="362"/>
      <c r="AH680" s="362"/>
      <c r="AI680" s="362" t="s">
        <v>7032</v>
      </c>
      <c r="AJ680" s="362" t="s">
        <v>19</v>
      </c>
      <c r="AK680" s="362" t="s">
        <v>40</v>
      </c>
      <c r="AL680" s="362"/>
      <c r="AM680" s="362"/>
      <c r="AN680" s="362"/>
      <c r="AO680" s="362"/>
      <c r="AP680" s="361" t="e">
        <v>#N/A</v>
      </c>
      <c r="AR680">
        <v>1</v>
      </c>
      <c r="AS680" t="s">
        <v>9</v>
      </c>
      <c r="AT680" t="s">
        <v>9</v>
      </c>
    </row>
    <row r="681" spans="2:46" ht="15" customHeight="1" x14ac:dyDescent="0.35">
      <c r="B681" s="362">
        <v>1150</v>
      </c>
      <c r="C681" s="362" t="s">
        <v>3102</v>
      </c>
      <c r="D681" s="362" t="s">
        <v>2</v>
      </c>
      <c r="E681" s="368">
        <v>45295</v>
      </c>
      <c r="F681" s="368"/>
      <c r="G681" s="368"/>
      <c r="H681" s="368"/>
      <c r="I681" s="362" t="s">
        <v>65</v>
      </c>
      <c r="J681" s="362" t="s">
        <v>3100</v>
      </c>
      <c r="K681" s="361" t="s">
        <v>3103</v>
      </c>
      <c r="L681" s="362"/>
      <c r="M681" s="362" t="s">
        <v>186</v>
      </c>
      <c r="N681" s="362" t="s">
        <v>9</v>
      </c>
      <c r="O681" s="362"/>
      <c r="P681" s="362" t="s">
        <v>90</v>
      </c>
      <c r="Q681" s="362" t="s">
        <v>90</v>
      </c>
      <c r="R681" s="362"/>
      <c r="S681" s="361" t="s">
        <v>90</v>
      </c>
      <c r="T681" s="362"/>
      <c r="U681" s="362"/>
      <c r="V681" s="362" t="s">
        <v>202</v>
      </c>
      <c r="W681" s="362"/>
      <c r="X681" s="362" t="s">
        <v>9</v>
      </c>
      <c r="Y681" s="362" t="s">
        <v>9</v>
      </c>
      <c r="Z681" s="362" t="s">
        <v>90</v>
      </c>
      <c r="AA681" s="366" t="s">
        <v>90</v>
      </c>
      <c r="AB681" s="362" t="s">
        <v>90</v>
      </c>
      <c r="AC681" s="362"/>
      <c r="AD681" s="362"/>
      <c r="AE681" s="362"/>
      <c r="AF681" s="362"/>
      <c r="AG681" s="362"/>
      <c r="AH681" s="362"/>
      <c r="AI681" s="362" t="s">
        <v>7032</v>
      </c>
      <c r="AJ681" s="362" t="s">
        <v>19</v>
      </c>
      <c r="AK681" s="362" t="s">
        <v>40</v>
      </c>
      <c r="AL681" s="362"/>
      <c r="AM681" s="362"/>
      <c r="AN681" s="362"/>
      <c r="AO681" s="362"/>
      <c r="AP681" s="361" t="e">
        <v>#N/A</v>
      </c>
      <c r="AR681">
        <v>1</v>
      </c>
      <c r="AS681" t="s">
        <v>9</v>
      </c>
      <c r="AT681" t="s">
        <v>9</v>
      </c>
    </row>
    <row r="682" spans="2:46" ht="15" customHeight="1" x14ac:dyDescent="0.35">
      <c r="B682" s="362">
        <v>1151</v>
      </c>
      <c r="C682" s="362" t="s">
        <v>3104</v>
      </c>
      <c r="D682" s="362" t="s">
        <v>2</v>
      </c>
      <c r="E682" s="368">
        <v>45096</v>
      </c>
      <c r="F682" s="368"/>
      <c r="G682" s="368"/>
      <c r="H682" s="368"/>
      <c r="I682" s="362" t="s">
        <v>61</v>
      </c>
      <c r="J682" s="362" t="s">
        <v>1584</v>
      </c>
      <c r="K682" s="361" t="s">
        <v>3105</v>
      </c>
      <c r="L682" s="361"/>
      <c r="M682" s="362" t="s">
        <v>186</v>
      </c>
      <c r="N682" s="362" t="s">
        <v>9</v>
      </c>
      <c r="O682" s="362" t="s">
        <v>526</v>
      </c>
      <c r="P682" s="362" t="s">
        <v>2273</v>
      </c>
      <c r="Q682" s="362" t="s">
        <v>90</v>
      </c>
      <c r="R682" s="362"/>
      <c r="S682" s="361"/>
      <c r="T682" s="362"/>
      <c r="U682" s="362"/>
      <c r="V682" s="362" t="s">
        <v>120</v>
      </c>
      <c r="W682" s="362"/>
      <c r="X682" s="362"/>
      <c r="Y682" s="362" t="s">
        <v>48</v>
      </c>
      <c r="Z682" s="362" t="s">
        <v>90</v>
      </c>
      <c r="AA682" s="366" t="s">
        <v>90</v>
      </c>
      <c r="AB682" s="362" t="s">
        <v>90</v>
      </c>
      <c r="AC682" s="362"/>
      <c r="AD682" s="362"/>
      <c r="AE682" s="362"/>
      <c r="AF682" s="362"/>
      <c r="AG682" s="362"/>
      <c r="AH682" s="362"/>
      <c r="AI682" s="362" t="s">
        <v>7026</v>
      </c>
      <c r="AJ682" s="362" t="s">
        <v>19</v>
      </c>
      <c r="AK682" s="362" t="s">
        <v>40</v>
      </c>
      <c r="AL682" s="362"/>
      <c r="AM682" s="362"/>
      <c r="AN682" s="362"/>
      <c r="AO682" s="362"/>
      <c r="AP682" s="361"/>
      <c r="AR682">
        <v>1</v>
      </c>
      <c r="AS682" t="s">
        <v>5839</v>
      </c>
      <c r="AT682" t="s">
        <v>5839</v>
      </c>
    </row>
    <row r="683" spans="2:46" ht="15" customHeight="1" x14ac:dyDescent="0.35">
      <c r="B683" s="362">
        <v>1152</v>
      </c>
      <c r="C683" s="362" t="s">
        <v>3106</v>
      </c>
      <c r="D683" s="362" t="s">
        <v>2</v>
      </c>
      <c r="E683" s="368">
        <v>45295</v>
      </c>
      <c r="F683" s="368"/>
      <c r="G683" s="368"/>
      <c r="H683" s="368"/>
      <c r="I683" s="362" t="s">
        <v>62</v>
      </c>
      <c r="J683" s="362" t="s">
        <v>789</v>
      </c>
      <c r="K683" s="361" t="s">
        <v>3107</v>
      </c>
      <c r="L683" s="362"/>
      <c r="M683" s="362" t="s">
        <v>186</v>
      </c>
      <c r="N683" s="362" t="s">
        <v>9</v>
      </c>
      <c r="O683" s="362"/>
      <c r="P683" s="362" t="s">
        <v>90</v>
      </c>
      <c r="Q683" s="362" t="s">
        <v>90</v>
      </c>
      <c r="R683" s="362"/>
      <c r="S683" s="361" t="s">
        <v>90</v>
      </c>
      <c r="T683" s="362"/>
      <c r="U683" s="362"/>
      <c r="V683" s="362" t="s">
        <v>824</v>
      </c>
      <c r="W683" s="362"/>
      <c r="X683" s="362" t="s">
        <v>9</v>
      </c>
      <c r="Y683" s="362" t="s">
        <v>9</v>
      </c>
      <c r="Z683" s="362" t="s">
        <v>90</v>
      </c>
      <c r="AA683" s="366" t="s">
        <v>90</v>
      </c>
      <c r="AB683" s="362" t="s">
        <v>90</v>
      </c>
      <c r="AC683" s="362"/>
      <c r="AD683" s="362"/>
      <c r="AE683" s="362"/>
      <c r="AF683" s="362"/>
      <c r="AG683" s="362"/>
      <c r="AH683" s="362"/>
      <c r="AI683" s="362" t="s">
        <v>7033</v>
      </c>
      <c r="AJ683" s="362" t="s">
        <v>19</v>
      </c>
      <c r="AK683" s="362" t="s">
        <v>40</v>
      </c>
      <c r="AL683" s="362"/>
      <c r="AM683" s="362"/>
      <c r="AN683" s="362"/>
      <c r="AO683" s="362"/>
      <c r="AP683" s="361" t="e">
        <v>#N/A</v>
      </c>
      <c r="AR683">
        <v>1</v>
      </c>
      <c r="AS683" t="s">
        <v>9</v>
      </c>
      <c r="AT683" t="s">
        <v>9</v>
      </c>
    </row>
    <row r="684" spans="2:46" ht="15" customHeight="1" x14ac:dyDescent="0.35">
      <c r="B684" s="362">
        <v>1153</v>
      </c>
      <c r="C684" s="362" t="s">
        <v>3108</v>
      </c>
      <c r="D684" s="362" t="s">
        <v>2</v>
      </c>
      <c r="E684" s="368">
        <v>45295</v>
      </c>
      <c r="F684" s="368"/>
      <c r="G684" s="368"/>
      <c r="H684" s="368"/>
      <c r="I684" s="362" t="s">
        <v>65</v>
      </c>
      <c r="J684" s="362" t="s">
        <v>3100</v>
      </c>
      <c r="K684" s="361" t="s">
        <v>3109</v>
      </c>
      <c r="L684" s="362"/>
      <c r="M684" s="362" t="s">
        <v>186</v>
      </c>
      <c r="N684" s="362" t="s">
        <v>9</v>
      </c>
      <c r="O684" s="362"/>
      <c r="P684" s="362" t="s">
        <v>90</v>
      </c>
      <c r="Q684" s="362" t="s">
        <v>90</v>
      </c>
      <c r="R684" s="362"/>
      <c r="S684" s="361" t="s">
        <v>90</v>
      </c>
      <c r="T684" s="362"/>
      <c r="U684" s="362"/>
      <c r="V684" s="362" t="s">
        <v>202</v>
      </c>
      <c r="W684" s="362"/>
      <c r="X684" s="362" t="s">
        <v>9</v>
      </c>
      <c r="Y684" s="362" t="s">
        <v>9</v>
      </c>
      <c r="Z684" s="362" t="s">
        <v>90</v>
      </c>
      <c r="AA684" s="366" t="s">
        <v>90</v>
      </c>
      <c r="AB684" s="362" t="s">
        <v>90</v>
      </c>
      <c r="AC684" s="362"/>
      <c r="AD684" s="362"/>
      <c r="AE684" s="362"/>
      <c r="AF684" s="362"/>
      <c r="AG684" s="362"/>
      <c r="AH684" s="362"/>
      <c r="AI684" s="362" t="s">
        <v>7032</v>
      </c>
      <c r="AJ684" s="362" t="s">
        <v>19</v>
      </c>
      <c r="AK684" s="362" t="s">
        <v>40</v>
      </c>
      <c r="AL684" s="362"/>
      <c r="AM684" s="362"/>
      <c r="AN684" s="362"/>
      <c r="AO684" s="362"/>
      <c r="AP684" s="361" t="e">
        <v>#N/A</v>
      </c>
      <c r="AR684">
        <v>1</v>
      </c>
      <c r="AS684" t="s">
        <v>9</v>
      </c>
      <c r="AT684" t="s">
        <v>9</v>
      </c>
    </row>
    <row r="685" spans="2:46" ht="15" customHeight="1" x14ac:dyDescent="0.35">
      <c r="B685" s="362">
        <v>1154</v>
      </c>
      <c r="C685" s="362" t="s">
        <v>3110</v>
      </c>
      <c r="D685" s="362" t="s">
        <v>2</v>
      </c>
      <c r="E685" s="368">
        <v>45295</v>
      </c>
      <c r="F685" s="368"/>
      <c r="G685" s="368"/>
      <c r="H685" s="368"/>
      <c r="I685" s="362" t="s">
        <v>65</v>
      </c>
      <c r="J685" s="362" t="s">
        <v>3100</v>
      </c>
      <c r="K685" s="361" t="s">
        <v>3111</v>
      </c>
      <c r="L685" s="362"/>
      <c r="M685" s="362" t="s">
        <v>186</v>
      </c>
      <c r="N685" s="362" t="s">
        <v>9</v>
      </c>
      <c r="O685" s="362"/>
      <c r="P685" s="362" t="s">
        <v>90</v>
      </c>
      <c r="Q685" s="362" t="s">
        <v>90</v>
      </c>
      <c r="R685" s="362"/>
      <c r="S685" s="361" t="s">
        <v>90</v>
      </c>
      <c r="T685" s="362"/>
      <c r="U685" s="362"/>
      <c r="V685" s="362" t="s">
        <v>202</v>
      </c>
      <c r="W685" s="362"/>
      <c r="X685" s="362" t="s">
        <v>9</v>
      </c>
      <c r="Y685" s="362" t="s">
        <v>9</v>
      </c>
      <c r="Z685" s="362" t="s">
        <v>90</v>
      </c>
      <c r="AA685" s="366" t="s">
        <v>90</v>
      </c>
      <c r="AB685" s="362" t="s">
        <v>90</v>
      </c>
      <c r="AC685" s="362"/>
      <c r="AD685" s="362"/>
      <c r="AE685" s="362"/>
      <c r="AF685" s="362"/>
      <c r="AG685" s="362"/>
      <c r="AH685" s="362"/>
      <c r="AI685" s="362" t="s">
        <v>7032</v>
      </c>
      <c r="AJ685" s="362" t="s">
        <v>19</v>
      </c>
      <c r="AK685" s="362" t="s">
        <v>40</v>
      </c>
      <c r="AL685" s="362"/>
      <c r="AM685" s="362"/>
      <c r="AN685" s="362"/>
      <c r="AO685" s="362"/>
      <c r="AP685" s="361" t="e">
        <v>#N/A</v>
      </c>
      <c r="AR685">
        <v>1</v>
      </c>
      <c r="AS685" t="s">
        <v>9</v>
      </c>
      <c r="AT685" t="s">
        <v>9</v>
      </c>
    </row>
    <row r="686" spans="2:46" ht="15" customHeight="1" x14ac:dyDescent="0.35">
      <c r="B686" s="362">
        <v>1155</v>
      </c>
      <c r="C686" s="362" t="s">
        <v>3112</v>
      </c>
      <c r="D686" s="362" t="s">
        <v>2</v>
      </c>
      <c r="E686" s="368">
        <v>45295</v>
      </c>
      <c r="F686" s="368"/>
      <c r="G686" s="368"/>
      <c r="H686" s="368"/>
      <c r="I686" s="362" t="s">
        <v>62</v>
      </c>
      <c r="J686" s="362" t="s">
        <v>789</v>
      </c>
      <c r="K686" s="361" t="s">
        <v>3113</v>
      </c>
      <c r="L686" s="362"/>
      <c r="M686" s="362" t="s">
        <v>186</v>
      </c>
      <c r="N686" s="362" t="s">
        <v>9</v>
      </c>
      <c r="O686" s="362"/>
      <c r="P686" s="362" t="s">
        <v>90</v>
      </c>
      <c r="Q686" s="362" t="s">
        <v>90</v>
      </c>
      <c r="R686" s="362"/>
      <c r="S686" s="361" t="s">
        <v>90</v>
      </c>
      <c r="T686" s="362"/>
      <c r="U686" s="362"/>
      <c r="V686" s="362" t="s">
        <v>824</v>
      </c>
      <c r="W686" s="362"/>
      <c r="X686" s="362" t="s">
        <v>9</v>
      </c>
      <c r="Y686" s="362" t="s">
        <v>9</v>
      </c>
      <c r="Z686" s="362" t="s">
        <v>90</v>
      </c>
      <c r="AA686" s="366" t="s">
        <v>90</v>
      </c>
      <c r="AB686" s="362" t="s">
        <v>90</v>
      </c>
      <c r="AC686" s="362"/>
      <c r="AD686" s="362"/>
      <c r="AE686" s="362"/>
      <c r="AF686" s="362"/>
      <c r="AG686" s="362"/>
      <c r="AH686" s="362"/>
      <c r="AI686" s="362" t="s">
        <v>7033</v>
      </c>
      <c r="AJ686" s="362" t="s">
        <v>19</v>
      </c>
      <c r="AK686" s="362" t="s">
        <v>40</v>
      </c>
      <c r="AL686" s="362"/>
      <c r="AM686" s="362"/>
      <c r="AN686" s="362"/>
      <c r="AO686" s="362"/>
      <c r="AP686" s="361" t="e">
        <v>#N/A</v>
      </c>
      <c r="AR686">
        <v>1</v>
      </c>
      <c r="AS686" t="s">
        <v>9</v>
      </c>
      <c r="AT686" t="s">
        <v>9</v>
      </c>
    </row>
    <row r="687" spans="2:46" ht="15" customHeight="1" x14ac:dyDescent="0.35">
      <c r="B687" s="362">
        <v>1156</v>
      </c>
      <c r="C687" s="362" t="s">
        <v>3114</v>
      </c>
      <c r="D687" s="362" t="s">
        <v>2</v>
      </c>
      <c r="E687" s="368">
        <v>45295</v>
      </c>
      <c r="F687" s="368"/>
      <c r="G687" s="368"/>
      <c r="H687" s="368"/>
      <c r="I687" s="362" t="s">
        <v>62</v>
      </c>
      <c r="J687" s="362" t="s">
        <v>789</v>
      </c>
      <c r="K687" s="361" t="s">
        <v>3115</v>
      </c>
      <c r="L687" s="362"/>
      <c r="M687" s="362" t="s">
        <v>186</v>
      </c>
      <c r="N687" s="362" t="s">
        <v>9</v>
      </c>
      <c r="O687" s="362"/>
      <c r="P687" s="362" t="s">
        <v>90</v>
      </c>
      <c r="Q687" s="362" t="s">
        <v>90</v>
      </c>
      <c r="R687" s="362"/>
      <c r="S687" s="361" t="s">
        <v>90</v>
      </c>
      <c r="T687" s="362"/>
      <c r="U687" s="362"/>
      <c r="V687" s="362" t="s">
        <v>824</v>
      </c>
      <c r="W687" s="362"/>
      <c r="X687" s="362" t="s">
        <v>9</v>
      </c>
      <c r="Y687" s="362" t="s">
        <v>9</v>
      </c>
      <c r="Z687" s="362" t="s">
        <v>90</v>
      </c>
      <c r="AA687" s="366" t="s">
        <v>90</v>
      </c>
      <c r="AB687" s="362" t="s">
        <v>90</v>
      </c>
      <c r="AC687" s="362"/>
      <c r="AD687" s="362"/>
      <c r="AE687" s="362"/>
      <c r="AF687" s="362"/>
      <c r="AG687" s="362"/>
      <c r="AH687" s="362"/>
      <c r="AI687" s="362" t="s">
        <v>7033</v>
      </c>
      <c r="AJ687" s="362" t="s">
        <v>19</v>
      </c>
      <c r="AK687" s="362" t="s">
        <v>40</v>
      </c>
      <c r="AL687" s="362"/>
      <c r="AM687" s="362"/>
      <c r="AN687" s="362"/>
      <c r="AO687" s="362"/>
      <c r="AP687" s="361" t="e">
        <v>#N/A</v>
      </c>
      <c r="AR687">
        <v>1</v>
      </c>
      <c r="AS687" t="s">
        <v>9</v>
      </c>
      <c r="AT687" t="s">
        <v>9</v>
      </c>
    </row>
    <row r="688" spans="2:46" ht="15" customHeight="1" x14ac:dyDescent="0.35">
      <c r="B688" s="362">
        <v>1157</v>
      </c>
      <c r="C688" s="362" t="s">
        <v>3116</v>
      </c>
      <c r="D688" s="362" t="s">
        <v>2</v>
      </c>
      <c r="E688" s="368">
        <v>45295</v>
      </c>
      <c r="F688" s="368"/>
      <c r="G688" s="368"/>
      <c r="H688" s="368"/>
      <c r="I688" s="362" t="s">
        <v>65</v>
      </c>
      <c r="J688" s="362" t="s">
        <v>3100</v>
      </c>
      <c r="K688" s="361" t="s">
        <v>3117</v>
      </c>
      <c r="L688" s="362"/>
      <c r="M688" s="362" t="s">
        <v>186</v>
      </c>
      <c r="N688" s="362" t="s">
        <v>9</v>
      </c>
      <c r="O688" s="362"/>
      <c r="P688" s="362" t="s">
        <v>90</v>
      </c>
      <c r="Q688" s="362" t="s">
        <v>90</v>
      </c>
      <c r="R688" s="362"/>
      <c r="S688" s="361" t="s">
        <v>90</v>
      </c>
      <c r="T688" s="362"/>
      <c r="U688" s="362"/>
      <c r="V688" s="362" t="s">
        <v>202</v>
      </c>
      <c r="W688" s="362"/>
      <c r="X688" s="362" t="s">
        <v>9</v>
      </c>
      <c r="Y688" s="362" t="s">
        <v>9</v>
      </c>
      <c r="Z688" s="362" t="s">
        <v>90</v>
      </c>
      <c r="AA688" s="366" t="s">
        <v>90</v>
      </c>
      <c r="AB688" s="362" t="s">
        <v>90</v>
      </c>
      <c r="AC688" s="362"/>
      <c r="AD688" s="362"/>
      <c r="AE688" s="362"/>
      <c r="AF688" s="362"/>
      <c r="AG688" s="362"/>
      <c r="AH688" s="362"/>
      <c r="AI688" s="362" t="s">
        <v>7032</v>
      </c>
      <c r="AJ688" s="362" t="s">
        <v>19</v>
      </c>
      <c r="AK688" s="362" t="s">
        <v>40</v>
      </c>
      <c r="AL688" s="362"/>
      <c r="AM688" s="362"/>
      <c r="AN688" s="362"/>
      <c r="AO688" s="362"/>
      <c r="AP688" s="361" t="e">
        <v>#N/A</v>
      </c>
      <c r="AR688">
        <v>1</v>
      </c>
      <c r="AS688" t="s">
        <v>9</v>
      </c>
      <c r="AT688" t="s">
        <v>9</v>
      </c>
    </row>
    <row r="689" spans="2:46" ht="15" customHeight="1" x14ac:dyDescent="0.35">
      <c r="B689" s="362">
        <v>1158</v>
      </c>
      <c r="C689" s="362" t="s">
        <v>3118</v>
      </c>
      <c r="D689" s="362" t="s">
        <v>2</v>
      </c>
      <c r="E689" s="368">
        <v>45295</v>
      </c>
      <c r="F689" s="368"/>
      <c r="G689" s="368"/>
      <c r="H689" s="368"/>
      <c r="I689" s="362" t="s">
        <v>65</v>
      </c>
      <c r="J689" s="362" t="s">
        <v>3100</v>
      </c>
      <c r="K689" s="361" t="s">
        <v>3119</v>
      </c>
      <c r="L689" s="362"/>
      <c r="M689" s="362" t="s">
        <v>186</v>
      </c>
      <c r="N689" s="362" t="s">
        <v>9</v>
      </c>
      <c r="O689" s="362"/>
      <c r="P689" s="362" t="s">
        <v>90</v>
      </c>
      <c r="Q689" s="362" t="s">
        <v>90</v>
      </c>
      <c r="R689" s="362"/>
      <c r="S689" s="361" t="s">
        <v>90</v>
      </c>
      <c r="T689" s="362"/>
      <c r="U689" s="362"/>
      <c r="V689" s="362" t="s">
        <v>202</v>
      </c>
      <c r="W689" s="362"/>
      <c r="X689" s="362" t="s">
        <v>9</v>
      </c>
      <c r="Y689" s="362" t="s">
        <v>9</v>
      </c>
      <c r="Z689" s="362" t="s">
        <v>90</v>
      </c>
      <c r="AA689" s="366" t="s">
        <v>90</v>
      </c>
      <c r="AB689" s="362" t="s">
        <v>90</v>
      </c>
      <c r="AC689" s="362"/>
      <c r="AD689" s="362"/>
      <c r="AE689" s="362"/>
      <c r="AF689" s="362"/>
      <c r="AG689" s="362"/>
      <c r="AH689" s="362"/>
      <c r="AI689" s="362" t="s">
        <v>7032</v>
      </c>
      <c r="AJ689" s="362" t="s">
        <v>19</v>
      </c>
      <c r="AK689" s="362" t="s">
        <v>40</v>
      </c>
      <c r="AL689" s="362"/>
      <c r="AM689" s="362"/>
      <c r="AN689" s="362"/>
      <c r="AO689" s="362"/>
      <c r="AP689" s="361" t="e">
        <v>#N/A</v>
      </c>
      <c r="AR689">
        <v>1</v>
      </c>
      <c r="AS689" t="s">
        <v>9</v>
      </c>
      <c r="AT689" t="s">
        <v>9</v>
      </c>
    </row>
    <row r="690" spans="2:46" ht="15" customHeight="1" x14ac:dyDescent="0.35">
      <c r="B690" s="362">
        <v>1159</v>
      </c>
      <c r="C690" s="362" t="s">
        <v>3120</v>
      </c>
      <c r="D690" s="362" t="s">
        <v>2</v>
      </c>
      <c r="E690" s="368">
        <v>45295</v>
      </c>
      <c r="F690" s="368"/>
      <c r="G690" s="368"/>
      <c r="H690" s="368"/>
      <c r="I690" s="362" t="s">
        <v>65</v>
      </c>
      <c r="J690" s="362" t="s">
        <v>3100</v>
      </c>
      <c r="K690" s="361" t="s">
        <v>3121</v>
      </c>
      <c r="L690" s="362"/>
      <c r="M690" s="362" t="s">
        <v>186</v>
      </c>
      <c r="N690" s="362" t="s">
        <v>9</v>
      </c>
      <c r="O690" s="362"/>
      <c r="P690" s="362" t="s">
        <v>90</v>
      </c>
      <c r="Q690" s="362" t="s">
        <v>90</v>
      </c>
      <c r="R690" s="362"/>
      <c r="S690" s="361" t="s">
        <v>90</v>
      </c>
      <c r="T690" s="362"/>
      <c r="U690" s="362"/>
      <c r="V690" s="362" t="s">
        <v>202</v>
      </c>
      <c r="W690" s="362"/>
      <c r="X690" s="362" t="s">
        <v>9</v>
      </c>
      <c r="Y690" s="362" t="s">
        <v>9</v>
      </c>
      <c r="Z690" s="362" t="s">
        <v>90</v>
      </c>
      <c r="AA690" s="366" t="s">
        <v>90</v>
      </c>
      <c r="AB690" s="362" t="s">
        <v>90</v>
      </c>
      <c r="AC690" s="362"/>
      <c r="AD690" s="362"/>
      <c r="AE690" s="362"/>
      <c r="AF690" s="362"/>
      <c r="AG690" s="362"/>
      <c r="AH690" s="362"/>
      <c r="AI690" s="362" t="s">
        <v>7032</v>
      </c>
      <c r="AJ690" s="362" t="s">
        <v>19</v>
      </c>
      <c r="AK690" s="362" t="s">
        <v>40</v>
      </c>
      <c r="AL690" s="362"/>
      <c r="AM690" s="362"/>
      <c r="AN690" s="362"/>
      <c r="AO690" s="362"/>
      <c r="AP690" s="361" t="e">
        <v>#N/A</v>
      </c>
      <c r="AR690">
        <v>1</v>
      </c>
      <c r="AS690" t="s">
        <v>9</v>
      </c>
      <c r="AT690" t="s">
        <v>9</v>
      </c>
    </row>
    <row r="691" spans="2:46" ht="15" customHeight="1" x14ac:dyDescent="0.35">
      <c r="B691" s="362">
        <v>1160</v>
      </c>
      <c r="C691" s="362" t="s">
        <v>3122</v>
      </c>
      <c r="D691" s="362" t="s">
        <v>2</v>
      </c>
      <c r="E691" s="368">
        <v>45295</v>
      </c>
      <c r="F691" s="368"/>
      <c r="G691" s="362" t="s">
        <v>63</v>
      </c>
      <c r="H691" s="362" t="s">
        <v>63</v>
      </c>
      <c r="I691" s="362" t="s">
        <v>63</v>
      </c>
      <c r="J691" s="362" t="s">
        <v>789</v>
      </c>
      <c r="K691" s="361" t="s">
        <v>3123</v>
      </c>
      <c r="L691" s="361"/>
      <c r="M691" s="362" t="s">
        <v>186</v>
      </c>
      <c r="N691" s="362" t="s">
        <v>9</v>
      </c>
      <c r="O691" s="362"/>
      <c r="P691" s="362" t="s">
        <v>90</v>
      </c>
      <c r="Q691" s="362" t="s">
        <v>90</v>
      </c>
      <c r="R691" s="362"/>
      <c r="S691" s="361"/>
      <c r="T691" s="362"/>
      <c r="U691" s="362"/>
      <c r="V691" s="362" t="s">
        <v>844</v>
      </c>
      <c r="W691" s="362"/>
      <c r="X691" s="362" t="s">
        <v>9</v>
      </c>
      <c r="Y691" s="362" t="s">
        <v>46</v>
      </c>
      <c r="Z691" s="362" t="s">
        <v>90</v>
      </c>
      <c r="AA691" s="366" t="s">
        <v>90</v>
      </c>
      <c r="AB691" s="362" t="s">
        <v>90</v>
      </c>
      <c r="AC691" s="362"/>
      <c r="AD691" s="362"/>
      <c r="AE691" s="362"/>
      <c r="AF691" s="362"/>
      <c r="AG691" s="362"/>
      <c r="AH691" s="362"/>
      <c r="AI691" s="362" t="s">
        <v>7035</v>
      </c>
      <c r="AJ691" s="362" t="s">
        <v>19</v>
      </c>
      <c r="AK691" s="362" t="s">
        <v>40</v>
      </c>
      <c r="AL691" s="362" t="s">
        <v>40</v>
      </c>
      <c r="AM691" s="362">
        <v>0</v>
      </c>
      <c r="AN691" s="362"/>
      <c r="AO691" s="362"/>
      <c r="AP691" s="361" t="e">
        <v>#N/A</v>
      </c>
      <c r="AR691">
        <v>1</v>
      </c>
      <c r="AS691" t="s">
        <v>9</v>
      </c>
      <c r="AT691" t="s">
        <v>9</v>
      </c>
    </row>
    <row r="692" spans="2:46" ht="15" customHeight="1" x14ac:dyDescent="0.35">
      <c r="B692" s="362">
        <v>1161</v>
      </c>
      <c r="C692" s="362" t="s">
        <v>3124</v>
      </c>
      <c r="D692" s="362" t="s">
        <v>2</v>
      </c>
      <c r="E692" s="368">
        <v>45295</v>
      </c>
      <c r="F692" s="368"/>
      <c r="G692" s="368"/>
      <c r="H692" s="368"/>
      <c r="I692" s="362" t="s">
        <v>73</v>
      </c>
      <c r="J692" s="362" t="s">
        <v>2419</v>
      </c>
      <c r="K692" s="361" t="s">
        <v>3125</v>
      </c>
      <c r="L692" s="362"/>
      <c r="M692" s="362" t="s">
        <v>186</v>
      </c>
      <c r="N692" s="362" t="s">
        <v>9</v>
      </c>
      <c r="O692" s="362"/>
      <c r="P692" s="362" t="s">
        <v>90</v>
      </c>
      <c r="Q692" s="362" t="s">
        <v>90</v>
      </c>
      <c r="R692" s="362" t="s">
        <v>8</v>
      </c>
      <c r="S692" s="361" t="s">
        <v>1539</v>
      </c>
      <c r="T692" s="362"/>
      <c r="U692" s="362"/>
      <c r="V692" s="362" t="s">
        <v>1540</v>
      </c>
      <c r="W692" s="362"/>
      <c r="X692" s="362"/>
      <c r="Y692" s="362" t="s">
        <v>45</v>
      </c>
      <c r="Z692" s="362" t="s">
        <v>90</v>
      </c>
      <c r="AA692" s="366" t="s">
        <v>90</v>
      </c>
      <c r="AB692" s="362" t="s">
        <v>90</v>
      </c>
      <c r="AC692" s="362"/>
      <c r="AD692" s="362"/>
      <c r="AE692" s="362"/>
      <c r="AF692" s="362"/>
      <c r="AG692" s="362"/>
      <c r="AH692" s="362"/>
      <c r="AI692" s="362" t="s">
        <v>7025</v>
      </c>
      <c r="AJ692" s="362" t="s">
        <v>13</v>
      </c>
      <c r="AK692" s="362" t="s">
        <v>39</v>
      </c>
      <c r="AL692" s="362"/>
      <c r="AM692" s="362"/>
      <c r="AN692" s="362"/>
      <c r="AO692" s="368">
        <v>45923</v>
      </c>
      <c r="AP692" s="361" t="s">
        <v>680</v>
      </c>
      <c r="AR692">
        <v>1</v>
      </c>
      <c r="AS692" t="s">
        <v>539</v>
      </c>
      <c r="AT692" t="s">
        <v>5840</v>
      </c>
    </row>
    <row r="693" spans="2:46" ht="15" customHeight="1" x14ac:dyDescent="0.35">
      <c r="B693" s="362">
        <v>1162</v>
      </c>
      <c r="C693" s="362" t="s">
        <v>3126</v>
      </c>
      <c r="D693" s="362" t="s">
        <v>2</v>
      </c>
      <c r="E693" s="368">
        <v>45096</v>
      </c>
      <c r="F693" s="368"/>
      <c r="G693" s="368"/>
      <c r="H693" s="368"/>
      <c r="I693" s="362" t="s">
        <v>61</v>
      </c>
      <c r="J693" s="362" t="s">
        <v>1584</v>
      </c>
      <c r="K693" s="270" t="s">
        <v>3127</v>
      </c>
      <c r="L693" s="361"/>
      <c r="M693" s="362" t="s">
        <v>186</v>
      </c>
      <c r="N693" s="362" t="s">
        <v>9</v>
      </c>
      <c r="O693" s="362"/>
      <c r="P693" s="362" t="s">
        <v>2273</v>
      </c>
      <c r="Q693" s="362" t="s">
        <v>90</v>
      </c>
      <c r="R693" s="362"/>
      <c r="S693" s="382" t="s">
        <v>3128</v>
      </c>
      <c r="T693" s="362"/>
      <c r="U693" s="362"/>
      <c r="V693" s="362" t="s">
        <v>120</v>
      </c>
      <c r="W693" s="362"/>
      <c r="X693" s="362" t="s">
        <v>9</v>
      </c>
      <c r="Y693" s="362" t="s">
        <v>9</v>
      </c>
      <c r="Z693" s="362" t="s">
        <v>90</v>
      </c>
      <c r="AA693" s="366" t="s">
        <v>90</v>
      </c>
      <c r="AB693" s="362" t="s">
        <v>90</v>
      </c>
      <c r="AC693" s="362"/>
      <c r="AD693" s="362"/>
      <c r="AE693" s="362"/>
      <c r="AF693" s="362"/>
      <c r="AG693" s="362"/>
      <c r="AH693" s="362"/>
      <c r="AI693" s="362" t="s">
        <v>7026</v>
      </c>
      <c r="AJ693" s="362" t="s">
        <v>19</v>
      </c>
      <c r="AK693" s="362" t="s">
        <v>40</v>
      </c>
      <c r="AL693" s="362"/>
      <c r="AM693" s="362"/>
      <c r="AN693" s="362"/>
      <c r="AO693" s="362"/>
      <c r="AP693" s="361" t="e">
        <v>#N/A</v>
      </c>
      <c r="AR693">
        <v>1</v>
      </c>
      <c r="AS693" t="s">
        <v>9</v>
      </c>
      <c r="AT693" t="s">
        <v>9</v>
      </c>
    </row>
    <row r="694" spans="2:46" ht="15" customHeight="1" x14ac:dyDescent="0.35">
      <c r="B694" s="362">
        <v>1163</v>
      </c>
      <c r="C694" s="362" t="s">
        <v>3129</v>
      </c>
      <c r="D694" s="362" t="s">
        <v>2</v>
      </c>
      <c r="E694" s="368">
        <v>45295</v>
      </c>
      <c r="F694" s="368"/>
      <c r="G694" s="368"/>
      <c r="H694" s="368"/>
      <c r="I694" s="362" t="s">
        <v>73</v>
      </c>
      <c r="J694" s="362" t="s">
        <v>2419</v>
      </c>
      <c r="K694" s="361" t="s">
        <v>3130</v>
      </c>
      <c r="L694" s="362"/>
      <c r="M694" s="362" t="s">
        <v>186</v>
      </c>
      <c r="N694" s="362" t="s">
        <v>9</v>
      </c>
      <c r="O694" s="362"/>
      <c r="P694" s="362" t="s">
        <v>90</v>
      </c>
      <c r="Q694" s="362" t="s">
        <v>90</v>
      </c>
      <c r="R694" s="362" t="s">
        <v>46</v>
      </c>
      <c r="S694" s="361" t="s">
        <v>90</v>
      </c>
      <c r="T694" s="362" t="s">
        <v>113</v>
      </c>
      <c r="U694" s="362" t="s">
        <v>1540</v>
      </c>
      <c r="V694" s="362" t="s">
        <v>1540</v>
      </c>
      <c r="W694" s="362"/>
      <c r="X694" s="362" t="s">
        <v>9</v>
      </c>
      <c r="Y694" s="362" t="s">
        <v>46</v>
      </c>
      <c r="Z694" s="362" t="s">
        <v>90</v>
      </c>
      <c r="AA694" s="366" t="s">
        <v>90</v>
      </c>
      <c r="AB694" s="362" t="s">
        <v>90</v>
      </c>
      <c r="AC694" s="362"/>
      <c r="AD694" s="362"/>
      <c r="AE694" s="362"/>
      <c r="AF694" s="362"/>
      <c r="AG694" s="362"/>
      <c r="AH694" s="362"/>
      <c r="AI694" s="362" t="s">
        <v>7025</v>
      </c>
      <c r="AJ694" s="362" t="s">
        <v>13</v>
      </c>
      <c r="AK694" s="362" t="s">
        <v>40</v>
      </c>
      <c r="AL694" s="362"/>
      <c r="AM694" s="362"/>
      <c r="AN694" s="362"/>
      <c r="AO694" s="362"/>
      <c r="AP694" s="361"/>
      <c r="AR694">
        <v>1</v>
      </c>
      <c r="AS694" t="s">
        <v>9</v>
      </c>
      <c r="AT694" t="s">
        <v>9</v>
      </c>
    </row>
    <row r="695" spans="2:46" ht="15" customHeight="1" x14ac:dyDescent="0.35">
      <c r="B695" s="362">
        <v>1164</v>
      </c>
      <c r="C695" s="362" t="s">
        <v>3131</v>
      </c>
      <c r="D695" s="362" t="s">
        <v>2</v>
      </c>
      <c r="E695" s="368">
        <v>45295</v>
      </c>
      <c r="F695" s="368"/>
      <c r="G695" s="368"/>
      <c r="H695" s="368"/>
      <c r="I695" s="362" t="s">
        <v>73</v>
      </c>
      <c r="J695" s="362" t="s">
        <v>2419</v>
      </c>
      <c r="K695" s="361" t="s">
        <v>3132</v>
      </c>
      <c r="L695" s="362"/>
      <c r="M695" s="362" t="s">
        <v>186</v>
      </c>
      <c r="N695" s="362" t="s">
        <v>9</v>
      </c>
      <c r="O695" s="362"/>
      <c r="P695" s="362" t="s">
        <v>90</v>
      </c>
      <c r="Q695" s="362" t="s">
        <v>90</v>
      </c>
      <c r="R695" s="362" t="s">
        <v>8</v>
      </c>
      <c r="S695" s="361" t="s">
        <v>1539</v>
      </c>
      <c r="T695" s="362"/>
      <c r="U695" s="362"/>
      <c r="V695" s="362" t="s">
        <v>1540</v>
      </c>
      <c r="W695" s="362"/>
      <c r="X695" s="362"/>
      <c r="Y695" s="362" t="s">
        <v>45</v>
      </c>
      <c r="Z695" s="362" t="s">
        <v>90</v>
      </c>
      <c r="AA695" s="366" t="s">
        <v>90</v>
      </c>
      <c r="AB695" s="362" t="s">
        <v>90</v>
      </c>
      <c r="AC695" s="362"/>
      <c r="AD695" s="362"/>
      <c r="AE695" s="362"/>
      <c r="AF695" s="362"/>
      <c r="AG695" s="362"/>
      <c r="AH695" s="362"/>
      <c r="AI695" s="362" t="s">
        <v>7025</v>
      </c>
      <c r="AJ695" s="362" t="s">
        <v>13</v>
      </c>
      <c r="AK695" s="362" t="s">
        <v>39</v>
      </c>
      <c r="AL695" s="362"/>
      <c r="AM695" s="362"/>
      <c r="AN695" s="362"/>
      <c r="AO695" s="368">
        <v>45923</v>
      </c>
      <c r="AP695" s="361" t="s">
        <v>680</v>
      </c>
      <c r="AR695">
        <v>1</v>
      </c>
      <c r="AS695" t="s">
        <v>539</v>
      </c>
      <c r="AT695" t="s">
        <v>5840</v>
      </c>
    </row>
    <row r="696" spans="2:46" ht="15" customHeight="1" x14ac:dyDescent="0.35">
      <c r="B696" s="362">
        <v>1165</v>
      </c>
      <c r="C696" s="362" t="s">
        <v>3133</v>
      </c>
      <c r="D696" s="362" t="s">
        <v>2</v>
      </c>
      <c r="E696" s="368">
        <v>45295</v>
      </c>
      <c r="F696" s="368"/>
      <c r="G696" s="368"/>
      <c r="H696" s="368"/>
      <c r="I696" s="362" t="s">
        <v>65</v>
      </c>
      <c r="J696" s="362" t="s">
        <v>3100</v>
      </c>
      <c r="K696" s="361" t="s">
        <v>3134</v>
      </c>
      <c r="L696" s="362"/>
      <c r="M696" s="362" t="s">
        <v>186</v>
      </c>
      <c r="N696" s="362" t="s">
        <v>9</v>
      </c>
      <c r="O696" s="362"/>
      <c r="P696" s="362" t="s">
        <v>90</v>
      </c>
      <c r="Q696" s="362" t="s">
        <v>90</v>
      </c>
      <c r="R696" s="362"/>
      <c r="S696" s="361" t="s">
        <v>90</v>
      </c>
      <c r="T696" s="362"/>
      <c r="U696" s="362"/>
      <c r="V696" s="362" t="s">
        <v>202</v>
      </c>
      <c r="W696" s="362"/>
      <c r="X696" s="362" t="s">
        <v>9</v>
      </c>
      <c r="Y696" s="362" t="s">
        <v>9</v>
      </c>
      <c r="Z696" s="362" t="s">
        <v>90</v>
      </c>
      <c r="AA696" s="366" t="s">
        <v>90</v>
      </c>
      <c r="AB696" s="362" t="s">
        <v>90</v>
      </c>
      <c r="AC696" s="362"/>
      <c r="AD696" s="362"/>
      <c r="AE696" s="362"/>
      <c r="AF696" s="362"/>
      <c r="AG696" s="362"/>
      <c r="AH696" s="362"/>
      <c r="AI696" s="362" t="s">
        <v>7032</v>
      </c>
      <c r="AJ696" s="362" t="s">
        <v>19</v>
      </c>
      <c r="AK696" s="362" t="s">
        <v>40</v>
      </c>
      <c r="AL696" s="362"/>
      <c r="AM696" s="362"/>
      <c r="AN696" s="362"/>
      <c r="AO696" s="362"/>
      <c r="AP696" s="361" t="e">
        <v>#N/A</v>
      </c>
      <c r="AR696">
        <v>1</v>
      </c>
      <c r="AS696" t="s">
        <v>9</v>
      </c>
      <c r="AT696" t="s">
        <v>9</v>
      </c>
    </row>
    <row r="697" spans="2:46" ht="15" customHeight="1" x14ac:dyDescent="0.35">
      <c r="B697" s="362">
        <v>1166</v>
      </c>
      <c r="C697" s="362" t="s">
        <v>3135</v>
      </c>
      <c r="D697" s="362" t="s">
        <v>2</v>
      </c>
      <c r="E697" s="368">
        <v>45295</v>
      </c>
      <c r="F697" s="368"/>
      <c r="G697" s="368"/>
      <c r="H697" s="368"/>
      <c r="I697" s="362" t="s">
        <v>65</v>
      </c>
      <c r="J697" s="362" t="s">
        <v>3100</v>
      </c>
      <c r="K697" s="361" t="s">
        <v>3136</v>
      </c>
      <c r="L697" s="362"/>
      <c r="M697" s="362" t="s">
        <v>186</v>
      </c>
      <c r="N697" s="362" t="s">
        <v>9</v>
      </c>
      <c r="O697" s="362"/>
      <c r="P697" s="362" t="s">
        <v>90</v>
      </c>
      <c r="Q697" s="362" t="s">
        <v>90</v>
      </c>
      <c r="R697" s="362"/>
      <c r="S697" s="361" t="s">
        <v>90</v>
      </c>
      <c r="T697" s="362"/>
      <c r="U697" s="362"/>
      <c r="V697" s="362" t="s">
        <v>202</v>
      </c>
      <c r="W697" s="362"/>
      <c r="X697" s="362" t="s">
        <v>9</v>
      </c>
      <c r="Y697" s="362" t="s">
        <v>9</v>
      </c>
      <c r="Z697" s="362" t="s">
        <v>90</v>
      </c>
      <c r="AA697" s="366" t="s">
        <v>90</v>
      </c>
      <c r="AB697" s="362" t="s">
        <v>90</v>
      </c>
      <c r="AC697" s="362"/>
      <c r="AD697" s="362"/>
      <c r="AE697" s="362"/>
      <c r="AF697" s="362"/>
      <c r="AG697" s="362"/>
      <c r="AH697" s="362"/>
      <c r="AI697" s="362" t="s">
        <v>7032</v>
      </c>
      <c r="AJ697" s="362" t="s">
        <v>19</v>
      </c>
      <c r="AK697" s="362" t="s">
        <v>40</v>
      </c>
      <c r="AL697" s="362"/>
      <c r="AM697" s="362"/>
      <c r="AN697" s="362"/>
      <c r="AO697" s="362"/>
      <c r="AP697" s="361" t="e">
        <v>#N/A</v>
      </c>
      <c r="AR697">
        <v>1</v>
      </c>
      <c r="AS697" t="s">
        <v>9</v>
      </c>
      <c r="AT697" t="s">
        <v>9</v>
      </c>
    </row>
    <row r="698" spans="2:46" ht="15" customHeight="1" x14ac:dyDescent="0.35">
      <c r="B698" s="362">
        <v>1167</v>
      </c>
      <c r="C698" s="362" t="s">
        <v>3137</v>
      </c>
      <c r="D698" s="362" t="s">
        <v>2</v>
      </c>
      <c r="E698" s="368">
        <v>45296</v>
      </c>
      <c r="F698" s="368"/>
      <c r="G698" s="368"/>
      <c r="H698" s="368"/>
      <c r="I698" s="362" t="s">
        <v>65</v>
      </c>
      <c r="J698" s="362" t="s">
        <v>3100</v>
      </c>
      <c r="K698" s="361" t="s">
        <v>3138</v>
      </c>
      <c r="L698" s="362"/>
      <c r="M698" s="362" t="s">
        <v>186</v>
      </c>
      <c r="N698" s="362" t="s">
        <v>9</v>
      </c>
      <c r="O698" s="362"/>
      <c r="P698" s="362" t="s">
        <v>90</v>
      </c>
      <c r="Q698" s="362" t="s">
        <v>90</v>
      </c>
      <c r="R698" s="362"/>
      <c r="S698" s="361" t="s">
        <v>90</v>
      </c>
      <c r="T698" s="362"/>
      <c r="U698" s="362"/>
      <c r="V698" s="362" t="s">
        <v>202</v>
      </c>
      <c r="W698" s="362"/>
      <c r="X698" s="362" t="s">
        <v>9</v>
      </c>
      <c r="Y698" s="362" t="s">
        <v>9</v>
      </c>
      <c r="Z698" s="362" t="s">
        <v>90</v>
      </c>
      <c r="AA698" s="366" t="s">
        <v>90</v>
      </c>
      <c r="AB698" s="362" t="s">
        <v>90</v>
      </c>
      <c r="AC698" s="362"/>
      <c r="AD698" s="362"/>
      <c r="AE698" s="362"/>
      <c r="AF698" s="362"/>
      <c r="AG698" s="362"/>
      <c r="AH698" s="362"/>
      <c r="AI698" s="362" t="s">
        <v>7032</v>
      </c>
      <c r="AJ698" s="362" t="s">
        <v>19</v>
      </c>
      <c r="AK698" s="362" t="s">
        <v>40</v>
      </c>
      <c r="AL698" s="362"/>
      <c r="AM698" s="362"/>
      <c r="AN698" s="362"/>
      <c r="AO698" s="362"/>
      <c r="AP698" s="361" t="e">
        <v>#N/A</v>
      </c>
      <c r="AR698">
        <v>1</v>
      </c>
      <c r="AS698" t="s">
        <v>9</v>
      </c>
      <c r="AT698" t="s">
        <v>9</v>
      </c>
    </row>
    <row r="699" spans="2:46" ht="15" customHeight="1" x14ac:dyDescent="0.35">
      <c r="B699" s="362">
        <v>1168</v>
      </c>
      <c r="C699" s="362" t="s">
        <v>3139</v>
      </c>
      <c r="D699" s="362" t="s">
        <v>2</v>
      </c>
      <c r="E699" s="368">
        <v>45296</v>
      </c>
      <c r="F699" s="368"/>
      <c r="G699" s="368"/>
      <c r="H699" s="368"/>
      <c r="I699" s="362" t="s">
        <v>65</v>
      </c>
      <c r="J699" s="362" t="s">
        <v>3100</v>
      </c>
      <c r="K699" s="361" t="s">
        <v>3140</v>
      </c>
      <c r="L699" s="362"/>
      <c r="M699" s="362" t="s">
        <v>186</v>
      </c>
      <c r="N699" s="362" t="s">
        <v>9</v>
      </c>
      <c r="O699" s="362"/>
      <c r="P699" s="362" t="s">
        <v>90</v>
      </c>
      <c r="Q699" s="362" t="s">
        <v>90</v>
      </c>
      <c r="R699" s="362"/>
      <c r="S699" s="361" t="s">
        <v>90</v>
      </c>
      <c r="T699" s="362"/>
      <c r="U699" s="362"/>
      <c r="V699" s="362" t="s">
        <v>202</v>
      </c>
      <c r="W699" s="362"/>
      <c r="X699" s="362" t="s">
        <v>9</v>
      </c>
      <c r="Y699" s="362" t="s">
        <v>9</v>
      </c>
      <c r="Z699" s="362" t="s">
        <v>90</v>
      </c>
      <c r="AA699" s="366" t="s">
        <v>90</v>
      </c>
      <c r="AB699" s="362" t="s">
        <v>90</v>
      </c>
      <c r="AC699" s="362"/>
      <c r="AD699" s="362"/>
      <c r="AE699" s="362"/>
      <c r="AF699" s="362"/>
      <c r="AG699" s="362"/>
      <c r="AH699" s="362"/>
      <c r="AI699" s="362" t="s">
        <v>7032</v>
      </c>
      <c r="AJ699" s="362" t="s">
        <v>19</v>
      </c>
      <c r="AK699" s="362" t="s">
        <v>40</v>
      </c>
      <c r="AL699" s="362"/>
      <c r="AM699" s="362"/>
      <c r="AN699" s="362"/>
      <c r="AO699" s="362"/>
      <c r="AP699" s="361" t="e">
        <v>#N/A</v>
      </c>
      <c r="AR699">
        <v>1</v>
      </c>
      <c r="AS699" t="s">
        <v>9</v>
      </c>
      <c r="AT699" t="s">
        <v>9</v>
      </c>
    </row>
    <row r="700" spans="2:46" ht="15" customHeight="1" x14ac:dyDescent="0.35">
      <c r="B700" s="362">
        <v>1169</v>
      </c>
      <c r="C700" s="362" t="s">
        <v>3141</v>
      </c>
      <c r="D700" s="362" t="s">
        <v>2</v>
      </c>
      <c r="E700" s="368">
        <v>45296</v>
      </c>
      <c r="F700" s="368"/>
      <c r="G700" s="368"/>
      <c r="H700" s="368"/>
      <c r="I700" s="362" t="s">
        <v>62</v>
      </c>
      <c r="J700" s="362" t="s">
        <v>2064</v>
      </c>
      <c r="K700" s="361" t="s">
        <v>3142</v>
      </c>
      <c r="L700" s="362"/>
      <c r="M700" s="362" t="s">
        <v>186</v>
      </c>
      <c r="N700" s="362" t="s">
        <v>9</v>
      </c>
      <c r="O700" s="362"/>
      <c r="P700" s="362" t="s">
        <v>90</v>
      </c>
      <c r="Q700" s="362" t="s">
        <v>90</v>
      </c>
      <c r="R700" s="362"/>
      <c r="S700" s="361" t="s">
        <v>90</v>
      </c>
      <c r="T700" s="362"/>
      <c r="U700" s="362"/>
      <c r="V700" s="362" t="s">
        <v>824</v>
      </c>
      <c r="W700" s="362"/>
      <c r="X700" s="362" t="s">
        <v>9</v>
      </c>
      <c r="Y700" s="362" t="s">
        <v>9</v>
      </c>
      <c r="Z700" s="362" t="s">
        <v>90</v>
      </c>
      <c r="AA700" s="366" t="s">
        <v>90</v>
      </c>
      <c r="AB700" s="362" t="s">
        <v>90</v>
      </c>
      <c r="AC700" s="362"/>
      <c r="AD700" s="362"/>
      <c r="AE700" s="362"/>
      <c r="AF700" s="362"/>
      <c r="AG700" s="362"/>
      <c r="AH700" s="362"/>
      <c r="AI700" s="362" t="s">
        <v>7033</v>
      </c>
      <c r="AJ700" s="362" t="s">
        <v>19</v>
      </c>
      <c r="AK700" s="362" t="s">
        <v>40</v>
      </c>
      <c r="AL700" s="362"/>
      <c r="AM700" s="362"/>
      <c r="AN700" s="362"/>
      <c r="AO700" s="362"/>
      <c r="AP700" s="361" t="e">
        <v>#N/A</v>
      </c>
      <c r="AR700">
        <v>1</v>
      </c>
      <c r="AS700" t="s">
        <v>9</v>
      </c>
      <c r="AT700" t="s">
        <v>9</v>
      </c>
    </row>
    <row r="701" spans="2:46" ht="15" customHeight="1" x14ac:dyDescent="0.35">
      <c r="B701" s="362">
        <v>1170</v>
      </c>
      <c r="C701" s="362" t="s">
        <v>3143</v>
      </c>
      <c r="D701" s="362" t="s">
        <v>2</v>
      </c>
      <c r="E701" s="368">
        <v>45296</v>
      </c>
      <c r="F701" s="368"/>
      <c r="G701" s="368"/>
      <c r="H701" s="368"/>
      <c r="I701" s="362" t="s">
        <v>62</v>
      </c>
      <c r="J701" s="362" t="s">
        <v>2064</v>
      </c>
      <c r="K701" s="361" t="s">
        <v>3144</v>
      </c>
      <c r="L701" s="362"/>
      <c r="M701" s="362" t="s">
        <v>186</v>
      </c>
      <c r="N701" s="362" t="s">
        <v>9</v>
      </c>
      <c r="O701" s="362"/>
      <c r="P701" s="362" t="s">
        <v>90</v>
      </c>
      <c r="Q701" s="362" t="s">
        <v>90</v>
      </c>
      <c r="R701" s="362"/>
      <c r="S701" s="361" t="s">
        <v>90</v>
      </c>
      <c r="T701" s="362"/>
      <c r="U701" s="362"/>
      <c r="V701" s="362" t="s">
        <v>824</v>
      </c>
      <c r="W701" s="362"/>
      <c r="X701" s="362" t="s">
        <v>9</v>
      </c>
      <c r="Y701" s="362" t="s">
        <v>9</v>
      </c>
      <c r="Z701" s="362" t="s">
        <v>90</v>
      </c>
      <c r="AA701" s="366" t="s">
        <v>90</v>
      </c>
      <c r="AB701" s="362" t="s">
        <v>90</v>
      </c>
      <c r="AC701" s="362"/>
      <c r="AD701" s="362"/>
      <c r="AE701" s="362"/>
      <c r="AF701" s="362"/>
      <c r="AG701" s="362"/>
      <c r="AH701" s="362"/>
      <c r="AI701" s="362" t="s">
        <v>7033</v>
      </c>
      <c r="AJ701" s="362" t="s">
        <v>19</v>
      </c>
      <c r="AK701" s="362" t="s">
        <v>40</v>
      </c>
      <c r="AL701" s="362"/>
      <c r="AM701" s="362"/>
      <c r="AN701" s="362"/>
      <c r="AO701" s="362"/>
      <c r="AP701" s="361" t="e">
        <v>#N/A</v>
      </c>
      <c r="AR701">
        <v>1</v>
      </c>
      <c r="AS701" t="s">
        <v>9</v>
      </c>
      <c r="AT701" t="s">
        <v>9</v>
      </c>
    </row>
    <row r="702" spans="2:46" ht="15" customHeight="1" x14ac:dyDescent="0.35">
      <c r="B702" s="362">
        <v>1171</v>
      </c>
      <c r="C702" s="362" t="s">
        <v>3145</v>
      </c>
      <c r="D702" s="362" t="s">
        <v>2</v>
      </c>
      <c r="E702" s="368">
        <v>45296</v>
      </c>
      <c r="F702" s="368"/>
      <c r="G702" s="368"/>
      <c r="H702" s="368"/>
      <c r="I702" s="362" t="s">
        <v>62</v>
      </c>
      <c r="J702" s="362" t="s">
        <v>2064</v>
      </c>
      <c r="K702" s="361" t="s">
        <v>3146</v>
      </c>
      <c r="L702" s="362"/>
      <c r="M702" s="362" t="s">
        <v>186</v>
      </c>
      <c r="N702" s="362" t="s">
        <v>9</v>
      </c>
      <c r="O702" s="362"/>
      <c r="P702" s="362" t="s">
        <v>90</v>
      </c>
      <c r="Q702" s="362" t="s">
        <v>90</v>
      </c>
      <c r="R702" s="362"/>
      <c r="S702" s="361" t="s">
        <v>90</v>
      </c>
      <c r="T702" s="362"/>
      <c r="U702" s="362"/>
      <c r="V702" s="362" t="s">
        <v>824</v>
      </c>
      <c r="W702" s="362"/>
      <c r="X702" s="362" t="s">
        <v>9</v>
      </c>
      <c r="Y702" s="362" t="s">
        <v>9</v>
      </c>
      <c r="Z702" s="362" t="s">
        <v>90</v>
      </c>
      <c r="AA702" s="366" t="s">
        <v>90</v>
      </c>
      <c r="AB702" s="362" t="s">
        <v>90</v>
      </c>
      <c r="AC702" s="362"/>
      <c r="AD702" s="362"/>
      <c r="AE702" s="362"/>
      <c r="AF702" s="362"/>
      <c r="AG702" s="362"/>
      <c r="AH702" s="362"/>
      <c r="AI702" s="362" t="s">
        <v>7033</v>
      </c>
      <c r="AJ702" s="362" t="s">
        <v>19</v>
      </c>
      <c r="AK702" s="362" t="s">
        <v>40</v>
      </c>
      <c r="AL702" s="362"/>
      <c r="AM702" s="362"/>
      <c r="AN702" s="362"/>
      <c r="AO702" s="362"/>
      <c r="AP702" s="361" t="e">
        <v>#N/A</v>
      </c>
      <c r="AR702">
        <v>1</v>
      </c>
      <c r="AS702" t="s">
        <v>9</v>
      </c>
      <c r="AT702" t="s">
        <v>9</v>
      </c>
    </row>
    <row r="703" spans="2:46" ht="15" customHeight="1" x14ac:dyDescent="0.35">
      <c r="B703" s="362">
        <v>1172</v>
      </c>
      <c r="C703" s="362" t="s">
        <v>3147</v>
      </c>
      <c r="D703" s="362" t="s">
        <v>2</v>
      </c>
      <c r="E703" s="368">
        <v>45296</v>
      </c>
      <c r="F703" s="368"/>
      <c r="G703" s="368"/>
      <c r="H703" s="368"/>
      <c r="I703" s="362" t="s">
        <v>62</v>
      </c>
      <c r="J703" s="362" t="s">
        <v>2064</v>
      </c>
      <c r="K703" s="361" t="s">
        <v>3148</v>
      </c>
      <c r="L703" s="362"/>
      <c r="M703" s="362" t="s">
        <v>186</v>
      </c>
      <c r="N703" s="362" t="s">
        <v>9</v>
      </c>
      <c r="O703" s="362"/>
      <c r="P703" s="362" t="s">
        <v>90</v>
      </c>
      <c r="Q703" s="362" t="s">
        <v>90</v>
      </c>
      <c r="R703" s="362"/>
      <c r="S703" s="361" t="s">
        <v>90</v>
      </c>
      <c r="T703" s="362"/>
      <c r="U703" s="362"/>
      <c r="V703" s="362" t="s">
        <v>824</v>
      </c>
      <c r="W703" s="362"/>
      <c r="X703" s="362" t="s">
        <v>9</v>
      </c>
      <c r="Y703" s="362" t="s">
        <v>9</v>
      </c>
      <c r="Z703" s="362" t="s">
        <v>90</v>
      </c>
      <c r="AA703" s="366" t="s">
        <v>90</v>
      </c>
      <c r="AB703" s="362" t="s">
        <v>90</v>
      </c>
      <c r="AC703" s="362"/>
      <c r="AD703" s="362"/>
      <c r="AE703" s="362"/>
      <c r="AF703" s="362"/>
      <c r="AG703" s="362"/>
      <c r="AH703" s="362"/>
      <c r="AI703" s="362" t="s">
        <v>7033</v>
      </c>
      <c r="AJ703" s="362" t="s">
        <v>19</v>
      </c>
      <c r="AK703" s="362" t="s">
        <v>40</v>
      </c>
      <c r="AL703" s="362"/>
      <c r="AM703" s="362"/>
      <c r="AN703" s="362"/>
      <c r="AO703" s="362"/>
      <c r="AP703" s="361" t="e">
        <v>#N/A</v>
      </c>
      <c r="AR703">
        <v>1</v>
      </c>
      <c r="AS703" t="s">
        <v>9</v>
      </c>
      <c r="AT703" t="s">
        <v>9</v>
      </c>
    </row>
    <row r="704" spans="2:46" ht="15" customHeight="1" x14ac:dyDescent="0.35">
      <c r="B704" s="362">
        <v>1173</v>
      </c>
      <c r="C704" s="362" t="s">
        <v>3149</v>
      </c>
      <c r="D704" s="362" t="s">
        <v>2</v>
      </c>
      <c r="E704" s="368">
        <v>45096</v>
      </c>
      <c r="F704" s="368"/>
      <c r="G704" s="368"/>
      <c r="H704" s="368"/>
      <c r="I704" s="362" t="s">
        <v>61</v>
      </c>
      <c r="J704" s="362" t="s">
        <v>1584</v>
      </c>
      <c r="K704" s="361" t="s">
        <v>3150</v>
      </c>
      <c r="L704" s="361"/>
      <c r="M704" s="362" t="s">
        <v>186</v>
      </c>
      <c r="N704" s="362" t="s">
        <v>9</v>
      </c>
      <c r="O704" s="362" t="s">
        <v>526</v>
      </c>
      <c r="P704" s="362" t="s">
        <v>2273</v>
      </c>
      <c r="Q704" s="362" t="s">
        <v>90</v>
      </c>
      <c r="R704" s="362"/>
      <c r="S704" s="361"/>
      <c r="T704" s="362"/>
      <c r="U704" s="362"/>
      <c r="V704" s="362" t="s">
        <v>120</v>
      </c>
      <c r="W704" s="362"/>
      <c r="X704" s="362"/>
      <c r="Y704" s="362" t="s">
        <v>48</v>
      </c>
      <c r="Z704" s="362" t="s">
        <v>90</v>
      </c>
      <c r="AA704" s="366" t="s">
        <v>90</v>
      </c>
      <c r="AB704" s="362" t="s">
        <v>90</v>
      </c>
      <c r="AC704" s="362"/>
      <c r="AD704" s="362"/>
      <c r="AE704" s="362"/>
      <c r="AF704" s="362"/>
      <c r="AG704" s="362"/>
      <c r="AH704" s="362"/>
      <c r="AI704" s="362" t="s">
        <v>7026</v>
      </c>
      <c r="AJ704" s="362" t="s">
        <v>19</v>
      </c>
      <c r="AK704" s="362" t="s">
        <v>40</v>
      </c>
      <c r="AL704" s="362"/>
      <c r="AM704" s="362"/>
      <c r="AN704" s="362"/>
      <c r="AO704" s="362"/>
      <c r="AP704" s="361"/>
      <c r="AR704">
        <v>1</v>
      </c>
      <c r="AS704" t="s">
        <v>5839</v>
      </c>
      <c r="AT704" t="s">
        <v>5839</v>
      </c>
    </row>
    <row r="705" spans="2:46" ht="15" customHeight="1" x14ac:dyDescent="0.35">
      <c r="B705" s="362">
        <v>1174</v>
      </c>
      <c r="C705" s="362" t="s">
        <v>3151</v>
      </c>
      <c r="D705" s="362" t="s">
        <v>2</v>
      </c>
      <c r="E705" s="368">
        <v>45296</v>
      </c>
      <c r="F705" s="368"/>
      <c r="G705" s="368"/>
      <c r="H705" s="368"/>
      <c r="I705" s="362" t="s">
        <v>62</v>
      </c>
      <c r="J705" s="362" t="s">
        <v>2064</v>
      </c>
      <c r="K705" s="361" t="s">
        <v>3152</v>
      </c>
      <c r="L705" s="362"/>
      <c r="M705" s="362" t="s">
        <v>186</v>
      </c>
      <c r="N705" s="362" t="s">
        <v>9</v>
      </c>
      <c r="O705" s="362"/>
      <c r="P705" s="362" t="s">
        <v>90</v>
      </c>
      <c r="Q705" s="362" t="s">
        <v>90</v>
      </c>
      <c r="R705" s="362"/>
      <c r="S705" s="361" t="s">
        <v>90</v>
      </c>
      <c r="T705" s="362"/>
      <c r="U705" s="362"/>
      <c r="V705" s="362" t="s">
        <v>824</v>
      </c>
      <c r="W705" s="362"/>
      <c r="X705" s="362" t="s">
        <v>9</v>
      </c>
      <c r="Y705" s="362" t="s">
        <v>9</v>
      </c>
      <c r="Z705" s="362" t="s">
        <v>90</v>
      </c>
      <c r="AA705" s="366" t="s">
        <v>90</v>
      </c>
      <c r="AB705" s="362" t="s">
        <v>90</v>
      </c>
      <c r="AC705" s="362"/>
      <c r="AD705" s="362"/>
      <c r="AE705" s="362"/>
      <c r="AF705" s="362"/>
      <c r="AG705" s="362"/>
      <c r="AH705" s="362"/>
      <c r="AI705" s="362" t="s">
        <v>7033</v>
      </c>
      <c r="AJ705" s="362" t="s">
        <v>19</v>
      </c>
      <c r="AK705" s="362" t="s">
        <v>40</v>
      </c>
      <c r="AL705" s="362"/>
      <c r="AM705" s="362"/>
      <c r="AN705" s="362"/>
      <c r="AO705" s="362"/>
      <c r="AP705" s="361" t="e">
        <v>#N/A</v>
      </c>
      <c r="AR705">
        <v>1</v>
      </c>
      <c r="AS705" t="s">
        <v>9</v>
      </c>
      <c r="AT705" t="s">
        <v>9</v>
      </c>
    </row>
    <row r="706" spans="2:46" ht="15" customHeight="1" x14ac:dyDescent="0.35">
      <c r="B706" s="362">
        <v>1175</v>
      </c>
      <c r="C706" s="362" t="s">
        <v>3153</v>
      </c>
      <c r="D706" s="362" t="s">
        <v>2</v>
      </c>
      <c r="E706" s="368">
        <v>45296</v>
      </c>
      <c r="F706" s="368"/>
      <c r="G706" s="368"/>
      <c r="H706" s="368"/>
      <c r="I706" s="362" t="s">
        <v>65</v>
      </c>
      <c r="J706" s="362" t="s">
        <v>3100</v>
      </c>
      <c r="K706" s="361" t="s">
        <v>3154</v>
      </c>
      <c r="L706" s="362"/>
      <c r="M706" s="362" t="s">
        <v>186</v>
      </c>
      <c r="N706" s="362" t="s">
        <v>9</v>
      </c>
      <c r="O706" s="362"/>
      <c r="P706" s="362" t="s">
        <v>90</v>
      </c>
      <c r="Q706" s="362" t="s">
        <v>90</v>
      </c>
      <c r="R706" s="362"/>
      <c r="S706" s="361" t="s">
        <v>90</v>
      </c>
      <c r="T706" s="362"/>
      <c r="U706" s="362"/>
      <c r="V706" s="362" t="s">
        <v>202</v>
      </c>
      <c r="W706" s="362"/>
      <c r="X706" s="362" t="s">
        <v>9</v>
      </c>
      <c r="Y706" s="362" t="s">
        <v>9</v>
      </c>
      <c r="Z706" s="362" t="s">
        <v>90</v>
      </c>
      <c r="AA706" s="366" t="s">
        <v>90</v>
      </c>
      <c r="AB706" s="362" t="s">
        <v>90</v>
      </c>
      <c r="AC706" s="362"/>
      <c r="AD706" s="362"/>
      <c r="AE706" s="362"/>
      <c r="AF706" s="362"/>
      <c r="AG706" s="362"/>
      <c r="AH706" s="362"/>
      <c r="AI706" s="362" t="s">
        <v>7032</v>
      </c>
      <c r="AJ706" s="362" t="s">
        <v>19</v>
      </c>
      <c r="AK706" s="362" t="s">
        <v>40</v>
      </c>
      <c r="AL706" s="362"/>
      <c r="AM706" s="362"/>
      <c r="AN706" s="362"/>
      <c r="AO706" s="362"/>
      <c r="AP706" s="361" t="e">
        <v>#N/A</v>
      </c>
      <c r="AR706">
        <v>1</v>
      </c>
      <c r="AS706" t="s">
        <v>9</v>
      </c>
      <c r="AT706" t="s">
        <v>9</v>
      </c>
    </row>
    <row r="707" spans="2:46" ht="15" customHeight="1" x14ac:dyDescent="0.35">
      <c r="B707" s="362">
        <v>1176</v>
      </c>
      <c r="C707" s="362" t="s">
        <v>3155</v>
      </c>
      <c r="D707" s="362" t="s">
        <v>2</v>
      </c>
      <c r="E707" s="368">
        <v>45296</v>
      </c>
      <c r="F707" s="368"/>
      <c r="G707" s="368"/>
      <c r="H707" s="368"/>
      <c r="I707" s="362" t="s">
        <v>65</v>
      </c>
      <c r="J707" s="362" t="s">
        <v>3100</v>
      </c>
      <c r="K707" s="361" t="s">
        <v>3156</v>
      </c>
      <c r="L707" s="362"/>
      <c r="M707" s="362" t="s">
        <v>186</v>
      </c>
      <c r="N707" s="362" t="s">
        <v>9</v>
      </c>
      <c r="O707" s="362"/>
      <c r="P707" s="362" t="s">
        <v>90</v>
      </c>
      <c r="Q707" s="362" t="s">
        <v>90</v>
      </c>
      <c r="R707" s="362"/>
      <c r="S707" s="361" t="s">
        <v>90</v>
      </c>
      <c r="T707" s="362"/>
      <c r="U707" s="362"/>
      <c r="V707" s="362" t="s">
        <v>202</v>
      </c>
      <c r="W707" s="362"/>
      <c r="X707" s="362" t="s">
        <v>9</v>
      </c>
      <c r="Y707" s="362" t="s">
        <v>9</v>
      </c>
      <c r="Z707" s="362" t="s">
        <v>90</v>
      </c>
      <c r="AA707" s="366" t="s">
        <v>90</v>
      </c>
      <c r="AB707" s="362" t="s">
        <v>90</v>
      </c>
      <c r="AC707" s="362"/>
      <c r="AD707" s="362"/>
      <c r="AE707" s="362"/>
      <c r="AF707" s="362"/>
      <c r="AG707" s="362"/>
      <c r="AH707" s="362"/>
      <c r="AI707" s="362" t="s">
        <v>7032</v>
      </c>
      <c r="AJ707" s="362" t="s">
        <v>19</v>
      </c>
      <c r="AK707" s="362" t="s">
        <v>40</v>
      </c>
      <c r="AL707" s="362"/>
      <c r="AM707" s="362"/>
      <c r="AN707" s="362"/>
      <c r="AO707" s="362"/>
      <c r="AP707" s="361" t="e">
        <v>#N/A</v>
      </c>
      <c r="AR707">
        <v>1</v>
      </c>
      <c r="AS707" t="s">
        <v>9</v>
      </c>
      <c r="AT707" t="s">
        <v>9</v>
      </c>
    </row>
    <row r="708" spans="2:46" ht="15" customHeight="1" x14ac:dyDescent="0.35">
      <c r="B708" s="362">
        <v>1177</v>
      </c>
      <c r="C708" s="362" t="s">
        <v>3157</v>
      </c>
      <c r="D708" s="362" t="s">
        <v>2</v>
      </c>
      <c r="E708" s="368">
        <v>45296</v>
      </c>
      <c r="F708" s="368"/>
      <c r="G708" s="368"/>
      <c r="H708" s="368"/>
      <c r="I708" s="362" t="s">
        <v>65</v>
      </c>
      <c r="J708" s="362" t="s">
        <v>3100</v>
      </c>
      <c r="K708" s="361" t="s">
        <v>3158</v>
      </c>
      <c r="L708" s="362"/>
      <c r="M708" s="362" t="s">
        <v>186</v>
      </c>
      <c r="N708" s="362" t="s">
        <v>9</v>
      </c>
      <c r="O708" s="362"/>
      <c r="P708" s="362" t="s">
        <v>90</v>
      </c>
      <c r="Q708" s="362" t="s">
        <v>90</v>
      </c>
      <c r="R708" s="362"/>
      <c r="S708" s="361" t="s">
        <v>90</v>
      </c>
      <c r="T708" s="362"/>
      <c r="U708" s="362"/>
      <c r="V708" s="362" t="s">
        <v>202</v>
      </c>
      <c r="W708" s="362"/>
      <c r="X708" s="362" t="s">
        <v>9</v>
      </c>
      <c r="Y708" s="362" t="s">
        <v>9</v>
      </c>
      <c r="Z708" s="362" t="s">
        <v>90</v>
      </c>
      <c r="AA708" s="366" t="s">
        <v>90</v>
      </c>
      <c r="AB708" s="362" t="s">
        <v>90</v>
      </c>
      <c r="AC708" s="362"/>
      <c r="AD708" s="362"/>
      <c r="AE708" s="362"/>
      <c r="AF708" s="362"/>
      <c r="AG708" s="362"/>
      <c r="AH708" s="362"/>
      <c r="AI708" s="362" t="s">
        <v>7032</v>
      </c>
      <c r="AJ708" s="362" t="s">
        <v>19</v>
      </c>
      <c r="AK708" s="362" t="s">
        <v>40</v>
      </c>
      <c r="AL708" s="362"/>
      <c r="AM708" s="362"/>
      <c r="AN708" s="362"/>
      <c r="AO708" s="362"/>
      <c r="AP708" s="361" t="e">
        <v>#N/A</v>
      </c>
      <c r="AR708">
        <v>1</v>
      </c>
      <c r="AS708" t="s">
        <v>9</v>
      </c>
      <c r="AT708" t="s">
        <v>9</v>
      </c>
    </row>
    <row r="709" spans="2:46" ht="15" customHeight="1" x14ac:dyDescent="0.35">
      <c r="B709" s="362">
        <v>1178</v>
      </c>
      <c r="C709" s="362" t="s">
        <v>3159</v>
      </c>
      <c r="D709" s="362" t="s">
        <v>2</v>
      </c>
      <c r="E709" s="368">
        <v>45296</v>
      </c>
      <c r="F709" s="368"/>
      <c r="G709" s="368"/>
      <c r="H709" s="368"/>
      <c r="I709" s="362" t="s">
        <v>65</v>
      </c>
      <c r="J709" s="362" t="s">
        <v>2375</v>
      </c>
      <c r="K709" s="361" t="s">
        <v>3160</v>
      </c>
      <c r="L709" s="362"/>
      <c r="M709" s="362" t="s">
        <v>186</v>
      </c>
      <c r="N709" s="362" t="s">
        <v>9</v>
      </c>
      <c r="O709" s="362"/>
      <c r="P709" s="362" t="s">
        <v>90</v>
      </c>
      <c r="Q709" s="362" t="s">
        <v>90</v>
      </c>
      <c r="R709" s="362"/>
      <c r="S709" s="361" t="s">
        <v>90</v>
      </c>
      <c r="T709" s="362"/>
      <c r="U709" s="362"/>
      <c r="V709" s="362" t="s">
        <v>202</v>
      </c>
      <c r="W709" s="362"/>
      <c r="X709" s="362" t="s">
        <v>9</v>
      </c>
      <c r="Y709" s="362" t="s">
        <v>9</v>
      </c>
      <c r="Z709" s="362" t="s">
        <v>90</v>
      </c>
      <c r="AA709" s="366" t="s">
        <v>90</v>
      </c>
      <c r="AB709" s="362" t="s">
        <v>90</v>
      </c>
      <c r="AC709" s="362"/>
      <c r="AD709" s="362"/>
      <c r="AE709" s="362"/>
      <c r="AF709" s="362"/>
      <c r="AG709" s="362"/>
      <c r="AH709" s="362"/>
      <c r="AI709" s="362" t="s">
        <v>7032</v>
      </c>
      <c r="AJ709" s="362" t="s">
        <v>19</v>
      </c>
      <c r="AK709" s="362" t="s">
        <v>40</v>
      </c>
      <c r="AL709" s="362"/>
      <c r="AM709" s="362"/>
      <c r="AN709" s="362"/>
      <c r="AO709" s="362"/>
      <c r="AP709" s="361"/>
      <c r="AR709">
        <v>1</v>
      </c>
      <c r="AS709" t="s">
        <v>9</v>
      </c>
      <c r="AT709" t="s">
        <v>9</v>
      </c>
    </row>
    <row r="710" spans="2:46" ht="15" customHeight="1" x14ac:dyDescent="0.35">
      <c r="B710" s="362">
        <v>1179</v>
      </c>
      <c r="C710" s="362" t="s">
        <v>3161</v>
      </c>
      <c r="D710" s="362" t="s">
        <v>2</v>
      </c>
      <c r="E710" s="368">
        <v>45296</v>
      </c>
      <c r="F710" s="368"/>
      <c r="G710" s="368"/>
      <c r="H710" s="368"/>
      <c r="I710" s="362" t="s">
        <v>65</v>
      </c>
      <c r="J710" s="362" t="s">
        <v>184</v>
      </c>
      <c r="K710" s="361" t="s">
        <v>3162</v>
      </c>
      <c r="L710" s="362"/>
      <c r="M710" s="362" t="s">
        <v>186</v>
      </c>
      <c r="N710" s="362" t="s">
        <v>9</v>
      </c>
      <c r="O710" s="362"/>
      <c r="P710" s="362" t="s">
        <v>90</v>
      </c>
      <c r="Q710" s="362" t="s">
        <v>90</v>
      </c>
      <c r="R710" s="362"/>
      <c r="S710" s="361" t="s">
        <v>90</v>
      </c>
      <c r="T710" s="362"/>
      <c r="U710" s="362"/>
      <c r="V710" s="362" t="s">
        <v>202</v>
      </c>
      <c r="W710" s="362"/>
      <c r="X710" s="362" t="s">
        <v>9</v>
      </c>
      <c r="Y710" s="362" t="s">
        <v>9</v>
      </c>
      <c r="Z710" s="362" t="s">
        <v>90</v>
      </c>
      <c r="AA710" s="366" t="s">
        <v>90</v>
      </c>
      <c r="AB710" s="362" t="s">
        <v>90</v>
      </c>
      <c r="AC710" s="362"/>
      <c r="AD710" s="362"/>
      <c r="AE710" s="362"/>
      <c r="AF710" s="362"/>
      <c r="AG710" s="362"/>
      <c r="AH710" s="362"/>
      <c r="AI710" s="362" t="s">
        <v>7032</v>
      </c>
      <c r="AJ710" s="362" t="s">
        <v>19</v>
      </c>
      <c r="AK710" s="362" t="s">
        <v>40</v>
      </c>
      <c r="AL710" s="362"/>
      <c r="AM710" s="362"/>
      <c r="AN710" s="362"/>
      <c r="AO710" s="362"/>
      <c r="AP710" s="361" t="e">
        <v>#N/A</v>
      </c>
      <c r="AR710">
        <v>1</v>
      </c>
      <c r="AS710" t="s">
        <v>9</v>
      </c>
      <c r="AT710" t="s">
        <v>9</v>
      </c>
    </row>
    <row r="711" spans="2:46" ht="15" customHeight="1" x14ac:dyDescent="0.35">
      <c r="B711" s="362">
        <v>1180</v>
      </c>
      <c r="C711" s="362" t="s">
        <v>3163</v>
      </c>
      <c r="D711" s="362" t="s">
        <v>2</v>
      </c>
      <c r="E711" s="368">
        <v>45296</v>
      </c>
      <c r="F711" s="368"/>
      <c r="G711" s="368"/>
      <c r="H711" s="368"/>
      <c r="I711" s="362" t="s">
        <v>65</v>
      </c>
      <c r="J711" s="362" t="s">
        <v>2882</v>
      </c>
      <c r="K711" s="361" t="s">
        <v>3164</v>
      </c>
      <c r="L711" s="362"/>
      <c r="M711" s="362" t="s">
        <v>186</v>
      </c>
      <c r="N711" s="362" t="s">
        <v>9</v>
      </c>
      <c r="O711" s="362"/>
      <c r="P711" s="362" t="s">
        <v>90</v>
      </c>
      <c r="Q711" s="362" t="s">
        <v>90</v>
      </c>
      <c r="R711" s="362"/>
      <c r="S711" s="361" t="s">
        <v>90</v>
      </c>
      <c r="T711" s="362"/>
      <c r="U711" s="362"/>
      <c r="V711" s="362" t="s">
        <v>202</v>
      </c>
      <c r="W711" s="362"/>
      <c r="X711" s="362" t="s">
        <v>9</v>
      </c>
      <c r="Y711" s="362" t="s">
        <v>9</v>
      </c>
      <c r="Z711" s="362" t="s">
        <v>90</v>
      </c>
      <c r="AA711" s="366" t="s">
        <v>90</v>
      </c>
      <c r="AB711" s="362" t="s">
        <v>90</v>
      </c>
      <c r="AC711" s="362"/>
      <c r="AD711" s="362"/>
      <c r="AE711" s="362"/>
      <c r="AF711" s="362"/>
      <c r="AG711" s="362"/>
      <c r="AH711" s="362"/>
      <c r="AI711" s="362" t="s">
        <v>7032</v>
      </c>
      <c r="AJ711" s="362" t="s">
        <v>19</v>
      </c>
      <c r="AK711" s="362" t="s">
        <v>40</v>
      </c>
      <c r="AL711" s="362"/>
      <c r="AM711" s="362"/>
      <c r="AN711" s="362"/>
      <c r="AO711" s="362"/>
      <c r="AP711" s="361" t="e">
        <v>#N/A</v>
      </c>
      <c r="AR711">
        <v>1</v>
      </c>
      <c r="AS711" t="s">
        <v>9</v>
      </c>
      <c r="AT711" t="s">
        <v>9</v>
      </c>
    </row>
    <row r="712" spans="2:46" ht="15" customHeight="1" x14ac:dyDescent="0.35">
      <c r="B712" s="362">
        <v>1181</v>
      </c>
      <c r="C712" s="362" t="s">
        <v>3165</v>
      </c>
      <c r="D712" s="362" t="s">
        <v>2</v>
      </c>
      <c r="E712" s="368">
        <v>45296</v>
      </c>
      <c r="F712" s="368"/>
      <c r="G712" s="368"/>
      <c r="H712" s="368"/>
      <c r="I712" s="362" t="s">
        <v>65</v>
      </c>
      <c r="J712" s="362" t="s">
        <v>400</v>
      </c>
      <c r="K712" s="361" t="s">
        <v>3166</v>
      </c>
      <c r="L712" s="362"/>
      <c r="M712" s="362" t="s">
        <v>186</v>
      </c>
      <c r="N712" s="362" t="s">
        <v>9</v>
      </c>
      <c r="O712" s="362"/>
      <c r="P712" s="362" t="s">
        <v>90</v>
      </c>
      <c r="Q712" s="362" t="s">
        <v>90</v>
      </c>
      <c r="R712" s="362"/>
      <c r="S712" s="361" t="s">
        <v>90</v>
      </c>
      <c r="T712" s="362"/>
      <c r="U712" s="362"/>
      <c r="V712" s="362" t="s">
        <v>202</v>
      </c>
      <c r="W712" s="362"/>
      <c r="X712" s="362" t="s">
        <v>9</v>
      </c>
      <c r="Y712" s="362" t="s">
        <v>9</v>
      </c>
      <c r="Z712" s="362" t="s">
        <v>90</v>
      </c>
      <c r="AA712" s="366" t="s">
        <v>90</v>
      </c>
      <c r="AB712" s="362"/>
      <c r="AC712" s="362"/>
      <c r="AD712" s="362"/>
      <c r="AE712" s="362"/>
      <c r="AF712" s="362"/>
      <c r="AG712" s="362"/>
      <c r="AH712" s="362"/>
      <c r="AI712" s="362" t="s">
        <v>7032</v>
      </c>
      <c r="AJ712" s="362" t="s">
        <v>19</v>
      </c>
      <c r="AK712" s="362" t="s">
        <v>40</v>
      </c>
      <c r="AL712" s="362"/>
      <c r="AM712" s="362"/>
      <c r="AN712" s="362"/>
      <c r="AO712" s="362"/>
      <c r="AP712" s="361" t="e">
        <v>#N/A</v>
      </c>
      <c r="AR712">
        <v>1</v>
      </c>
      <c r="AS712" t="s">
        <v>9</v>
      </c>
      <c r="AT712" t="s">
        <v>9</v>
      </c>
    </row>
    <row r="713" spans="2:46" ht="15" customHeight="1" x14ac:dyDescent="0.35">
      <c r="B713" s="362">
        <v>1182</v>
      </c>
      <c r="C713" s="362" t="s">
        <v>3167</v>
      </c>
      <c r="D713" s="362" t="s">
        <v>2</v>
      </c>
      <c r="E713" s="368">
        <v>45296</v>
      </c>
      <c r="F713" s="368"/>
      <c r="G713" s="368"/>
      <c r="H713" s="368"/>
      <c r="I713" s="362" t="s">
        <v>65</v>
      </c>
      <c r="J713" s="362" t="s">
        <v>2375</v>
      </c>
      <c r="K713" s="361" t="s">
        <v>3168</v>
      </c>
      <c r="L713" s="362"/>
      <c r="M713" s="362" t="s">
        <v>186</v>
      </c>
      <c r="N713" s="362" t="s">
        <v>9</v>
      </c>
      <c r="O713" s="362"/>
      <c r="P713" s="362" t="s">
        <v>90</v>
      </c>
      <c r="Q713" s="362" t="s">
        <v>90</v>
      </c>
      <c r="R713" s="362"/>
      <c r="S713" s="361" t="s">
        <v>90</v>
      </c>
      <c r="T713" s="362"/>
      <c r="U713" s="362"/>
      <c r="V713" s="362" t="s">
        <v>202</v>
      </c>
      <c r="W713" s="362"/>
      <c r="X713" s="362" t="s">
        <v>9</v>
      </c>
      <c r="Y713" s="362" t="s">
        <v>9</v>
      </c>
      <c r="Z713" s="362" t="s">
        <v>90</v>
      </c>
      <c r="AA713" s="366" t="s">
        <v>90</v>
      </c>
      <c r="AB713" s="362"/>
      <c r="AC713" s="362"/>
      <c r="AD713" s="362"/>
      <c r="AE713" s="362"/>
      <c r="AF713" s="362"/>
      <c r="AG713" s="362"/>
      <c r="AH713" s="362"/>
      <c r="AI713" s="362" t="s">
        <v>7032</v>
      </c>
      <c r="AJ713" s="362" t="s">
        <v>19</v>
      </c>
      <c r="AK713" s="362" t="s">
        <v>40</v>
      </c>
      <c r="AL713" s="362"/>
      <c r="AM713" s="362"/>
      <c r="AN713" s="362"/>
      <c r="AO713" s="362"/>
      <c r="AP713" s="361" t="e">
        <v>#N/A</v>
      </c>
      <c r="AR713">
        <v>1</v>
      </c>
      <c r="AS713" t="s">
        <v>9</v>
      </c>
      <c r="AT713" t="s">
        <v>9</v>
      </c>
    </row>
    <row r="714" spans="2:46" ht="15" customHeight="1" x14ac:dyDescent="0.35">
      <c r="B714" s="362">
        <v>1183</v>
      </c>
      <c r="C714" s="362" t="s">
        <v>3169</v>
      </c>
      <c r="D714" s="362" t="s">
        <v>2</v>
      </c>
      <c r="E714" s="368">
        <v>45296</v>
      </c>
      <c r="F714" s="368"/>
      <c r="G714" s="368"/>
      <c r="H714" s="368"/>
      <c r="I714" s="362" t="s">
        <v>65</v>
      </c>
      <c r="J714" s="362" t="s">
        <v>2375</v>
      </c>
      <c r="K714" s="361" t="s">
        <v>3170</v>
      </c>
      <c r="L714" s="362"/>
      <c r="M714" s="362" t="s">
        <v>186</v>
      </c>
      <c r="N714" s="362" t="s">
        <v>9</v>
      </c>
      <c r="O714" s="362"/>
      <c r="P714" s="362" t="s">
        <v>90</v>
      </c>
      <c r="Q714" s="362" t="s">
        <v>90</v>
      </c>
      <c r="R714" s="362"/>
      <c r="S714" s="361" t="s">
        <v>90</v>
      </c>
      <c r="T714" s="362"/>
      <c r="U714" s="362"/>
      <c r="V714" s="362" t="s">
        <v>202</v>
      </c>
      <c r="W714" s="362"/>
      <c r="X714" s="362" t="s">
        <v>9</v>
      </c>
      <c r="Y714" s="362" t="s">
        <v>9</v>
      </c>
      <c r="Z714" s="362" t="s">
        <v>90</v>
      </c>
      <c r="AA714" s="366" t="s">
        <v>90</v>
      </c>
      <c r="AB714" s="362" t="s">
        <v>90</v>
      </c>
      <c r="AC714" s="362"/>
      <c r="AD714" s="362"/>
      <c r="AE714" s="362"/>
      <c r="AF714" s="362"/>
      <c r="AG714" s="362"/>
      <c r="AH714" s="362"/>
      <c r="AI714" s="362" t="s">
        <v>7032</v>
      </c>
      <c r="AJ714" s="362" t="s">
        <v>19</v>
      </c>
      <c r="AK714" s="362" t="s">
        <v>40</v>
      </c>
      <c r="AL714" s="362"/>
      <c r="AM714" s="362"/>
      <c r="AN714" s="362"/>
      <c r="AO714" s="362"/>
      <c r="AP714" s="361" t="e">
        <v>#N/A</v>
      </c>
      <c r="AR714">
        <v>1</v>
      </c>
      <c r="AS714" t="s">
        <v>9</v>
      </c>
      <c r="AT714" t="s">
        <v>9</v>
      </c>
    </row>
    <row r="715" spans="2:46" ht="15" customHeight="1" x14ac:dyDescent="0.35">
      <c r="B715" s="362">
        <v>1184</v>
      </c>
      <c r="C715" s="362" t="s">
        <v>3171</v>
      </c>
      <c r="D715" s="362" t="s">
        <v>2</v>
      </c>
      <c r="E715" s="368">
        <v>45096</v>
      </c>
      <c r="F715" s="368"/>
      <c r="G715" s="368"/>
      <c r="H715" s="368"/>
      <c r="I715" s="362" t="s">
        <v>61</v>
      </c>
      <c r="J715" s="362" t="s">
        <v>1584</v>
      </c>
      <c r="K715" s="361" t="s">
        <v>3172</v>
      </c>
      <c r="L715" s="361"/>
      <c r="M715" s="362" t="s">
        <v>186</v>
      </c>
      <c r="N715" s="362" t="s">
        <v>9</v>
      </c>
      <c r="O715" s="362"/>
      <c r="P715" s="362" t="s">
        <v>2273</v>
      </c>
      <c r="Q715" s="362" t="s">
        <v>90</v>
      </c>
      <c r="R715" s="362"/>
      <c r="S715" s="361"/>
      <c r="T715" s="362"/>
      <c r="U715" s="362"/>
      <c r="V715" s="362" t="s">
        <v>120</v>
      </c>
      <c r="W715" s="362"/>
      <c r="X715" s="362"/>
      <c r="Y715" s="362" t="s">
        <v>48</v>
      </c>
      <c r="Z715" s="362" t="s">
        <v>90</v>
      </c>
      <c r="AA715" s="366" t="s">
        <v>90</v>
      </c>
      <c r="AB715" s="362" t="s">
        <v>90</v>
      </c>
      <c r="AC715" s="362"/>
      <c r="AD715" s="362"/>
      <c r="AE715" s="362"/>
      <c r="AF715" s="362"/>
      <c r="AG715" s="362"/>
      <c r="AH715" s="362"/>
      <c r="AI715" s="362" t="s">
        <v>7026</v>
      </c>
      <c r="AJ715" s="362" t="s">
        <v>19</v>
      </c>
      <c r="AK715" s="362" t="s">
        <v>40</v>
      </c>
      <c r="AL715" s="362"/>
      <c r="AM715" s="362"/>
      <c r="AN715" s="362"/>
      <c r="AO715" s="362"/>
      <c r="AP715" s="361"/>
      <c r="AR715">
        <v>1</v>
      </c>
      <c r="AS715" t="s">
        <v>5839</v>
      </c>
      <c r="AT715" t="s">
        <v>5839</v>
      </c>
    </row>
    <row r="716" spans="2:46" ht="15" customHeight="1" x14ac:dyDescent="0.35">
      <c r="B716" s="362">
        <v>1185</v>
      </c>
      <c r="C716" s="362" t="s">
        <v>3173</v>
      </c>
      <c r="D716" s="362" t="s">
        <v>2</v>
      </c>
      <c r="E716" s="368">
        <v>45296</v>
      </c>
      <c r="F716" s="368"/>
      <c r="G716" s="368"/>
      <c r="H716" s="368"/>
      <c r="I716" s="362" t="s">
        <v>65</v>
      </c>
      <c r="J716" s="362" t="s">
        <v>2375</v>
      </c>
      <c r="K716" s="361" t="s">
        <v>3174</v>
      </c>
      <c r="L716" s="362"/>
      <c r="M716" s="362" t="s">
        <v>186</v>
      </c>
      <c r="N716" s="362" t="s">
        <v>9</v>
      </c>
      <c r="O716" s="362"/>
      <c r="P716" s="362" t="s">
        <v>90</v>
      </c>
      <c r="Q716" s="362" t="s">
        <v>90</v>
      </c>
      <c r="R716" s="362"/>
      <c r="S716" s="361" t="s">
        <v>90</v>
      </c>
      <c r="T716" s="362"/>
      <c r="U716" s="362"/>
      <c r="V716" s="362" t="s">
        <v>202</v>
      </c>
      <c r="W716" s="362"/>
      <c r="X716" s="362" t="s">
        <v>9</v>
      </c>
      <c r="Y716" s="362" t="s">
        <v>9</v>
      </c>
      <c r="Z716" s="362" t="s">
        <v>90</v>
      </c>
      <c r="AA716" s="366" t="s">
        <v>90</v>
      </c>
      <c r="AB716" s="362" t="s">
        <v>90</v>
      </c>
      <c r="AC716" s="362"/>
      <c r="AD716" s="362"/>
      <c r="AE716" s="362"/>
      <c r="AF716" s="362"/>
      <c r="AG716" s="362"/>
      <c r="AH716" s="362"/>
      <c r="AI716" s="362" t="s">
        <v>7032</v>
      </c>
      <c r="AJ716" s="362" t="s">
        <v>19</v>
      </c>
      <c r="AK716" s="362" t="s">
        <v>40</v>
      </c>
      <c r="AL716" s="362"/>
      <c r="AM716" s="362"/>
      <c r="AN716" s="362"/>
      <c r="AO716" s="362"/>
      <c r="AP716" s="361" t="e">
        <v>#N/A</v>
      </c>
      <c r="AR716">
        <v>1</v>
      </c>
      <c r="AS716" t="s">
        <v>9</v>
      </c>
      <c r="AT716" t="s">
        <v>9</v>
      </c>
    </row>
    <row r="717" spans="2:46" ht="15" customHeight="1" x14ac:dyDescent="0.35">
      <c r="B717" s="362">
        <v>1186</v>
      </c>
      <c r="C717" s="362" t="s">
        <v>3175</v>
      </c>
      <c r="D717" s="362" t="s">
        <v>2</v>
      </c>
      <c r="E717" s="368">
        <v>45296</v>
      </c>
      <c r="F717" s="368"/>
      <c r="G717" s="368"/>
      <c r="H717" s="368"/>
      <c r="I717" s="362" t="s">
        <v>65</v>
      </c>
      <c r="J717" s="362" t="s">
        <v>2375</v>
      </c>
      <c r="K717" s="361" t="s">
        <v>3176</v>
      </c>
      <c r="L717" s="362"/>
      <c r="M717" s="362" t="s">
        <v>186</v>
      </c>
      <c r="N717" s="362" t="s">
        <v>9</v>
      </c>
      <c r="O717" s="362"/>
      <c r="P717" s="362" t="s">
        <v>90</v>
      </c>
      <c r="Q717" s="362" t="s">
        <v>90</v>
      </c>
      <c r="R717" s="362"/>
      <c r="S717" s="361" t="s">
        <v>90</v>
      </c>
      <c r="T717" s="362"/>
      <c r="U717" s="362"/>
      <c r="V717" s="362" t="s">
        <v>202</v>
      </c>
      <c r="W717" s="362"/>
      <c r="X717" s="362" t="s">
        <v>9</v>
      </c>
      <c r="Y717" s="362" t="s">
        <v>9</v>
      </c>
      <c r="Z717" s="362" t="s">
        <v>90</v>
      </c>
      <c r="AA717" s="366" t="s">
        <v>90</v>
      </c>
      <c r="AB717" s="362" t="s">
        <v>90</v>
      </c>
      <c r="AC717" s="362"/>
      <c r="AD717" s="362"/>
      <c r="AE717" s="362"/>
      <c r="AF717" s="362"/>
      <c r="AG717" s="362"/>
      <c r="AH717" s="362"/>
      <c r="AI717" s="362" t="s">
        <v>7032</v>
      </c>
      <c r="AJ717" s="362" t="s">
        <v>19</v>
      </c>
      <c r="AK717" s="362" t="s">
        <v>40</v>
      </c>
      <c r="AL717" s="362"/>
      <c r="AM717" s="362"/>
      <c r="AN717" s="362"/>
      <c r="AO717" s="362"/>
      <c r="AP717" s="361" t="e">
        <v>#N/A</v>
      </c>
      <c r="AR717">
        <v>1</v>
      </c>
      <c r="AS717" t="s">
        <v>9</v>
      </c>
      <c r="AT717" t="s">
        <v>9</v>
      </c>
    </row>
    <row r="718" spans="2:46" ht="15" customHeight="1" x14ac:dyDescent="0.35">
      <c r="B718" s="362">
        <v>1187</v>
      </c>
      <c r="C718" s="362" t="s">
        <v>3177</v>
      </c>
      <c r="D718" s="362" t="s">
        <v>2</v>
      </c>
      <c r="E718" s="368">
        <v>45296</v>
      </c>
      <c r="F718" s="368"/>
      <c r="G718" s="368"/>
      <c r="H718" s="368"/>
      <c r="I718" s="362" t="s">
        <v>65</v>
      </c>
      <c r="J718" s="362" t="s">
        <v>2375</v>
      </c>
      <c r="K718" s="361" t="s">
        <v>3178</v>
      </c>
      <c r="L718" s="362"/>
      <c r="M718" s="362" t="s">
        <v>186</v>
      </c>
      <c r="N718" s="362" t="s">
        <v>9</v>
      </c>
      <c r="O718" s="362"/>
      <c r="P718" s="362" t="s">
        <v>90</v>
      </c>
      <c r="Q718" s="362" t="s">
        <v>90</v>
      </c>
      <c r="R718" s="362"/>
      <c r="S718" s="361" t="s">
        <v>90</v>
      </c>
      <c r="T718" s="362"/>
      <c r="U718" s="362"/>
      <c r="V718" s="362" t="s">
        <v>202</v>
      </c>
      <c r="W718" s="362"/>
      <c r="X718" s="362" t="s">
        <v>9</v>
      </c>
      <c r="Y718" s="362" t="s">
        <v>9</v>
      </c>
      <c r="Z718" s="362" t="s">
        <v>90</v>
      </c>
      <c r="AA718" s="366" t="s">
        <v>90</v>
      </c>
      <c r="AB718" s="362" t="s">
        <v>90</v>
      </c>
      <c r="AC718" s="362"/>
      <c r="AD718" s="362"/>
      <c r="AE718" s="362"/>
      <c r="AF718" s="362"/>
      <c r="AG718" s="362"/>
      <c r="AH718" s="362"/>
      <c r="AI718" s="362" t="s">
        <v>7032</v>
      </c>
      <c r="AJ718" s="362" t="s">
        <v>19</v>
      </c>
      <c r="AK718" s="362" t="s">
        <v>40</v>
      </c>
      <c r="AL718" s="362"/>
      <c r="AM718" s="362"/>
      <c r="AN718" s="362"/>
      <c r="AO718" s="362"/>
      <c r="AP718" s="361" t="e">
        <v>#N/A</v>
      </c>
      <c r="AR718">
        <v>1</v>
      </c>
      <c r="AS718" t="s">
        <v>9</v>
      </c>
      <c r="AT718" t="s">
        <v>9</v>
      </c>
    </row>
    <row r="719" spans="2:46" ht="15" customHeight="1" x14ac:dyDescent="0.35">
      <c r="B719" s="362">
        <v>1188</v>
      </c>
      <c r="C719" s="362" t="s">
        <v>3179</v>
      </c>
      <c r="D719" s="362" t="s">
        <v>2</v>
      </c>
      <c r="E719" s="368">
        <v>45296</v>
      </c>
      <c r="F719" s="368"/>
      <c r="G719" s="368"/>
      <c r="H719" s="368"/>
      <c r="I719" s="362" t="s">
        <v>65</v>
      </c>
      <c r="J719" s="362" t="s">
        <v>2375</v>
      </c>
      <c r="K719" s="361" t="s">
        <v>3180</v>
      </c>
      <c r="L719" s="362"/>
      <c r="M719" s="362" t="s">
        <v>186</v>
      </c>
      <c r="N719" s="362" t="s">
        <v>9</v>
      </c>
      <c r="O719" s="362"/>
      <c r="P719" s="362" t="s">
        <v>90</v>
      </c>
      <c r="Q719" s="362" t="s">
        <v>90</v>
      </c>
      <c r="R719" s="362"/>
      <c r="S719" s="361" t="s">
        <v>90</v>
      </c>
      <c r="T719" s="362"/>
      <c r="U719" s="362"/>
      <c r="V719" s="362" t="s">
        <v>202</v>
      </c>
      <c r="W719" s="362"/>
      <c r="X719" s="362" t="s">
        <v>9</v>
      </c>
      <c r="Y719" s="362" t="s">
        <v>9</v>
      </c>
      <c r="Z719" s="362" t="s">
        <v>90</v>
      </c>
      <c r="AA719" s="366" t="s">
        <v>90</v>
      </c>
      <c r="AB719" s="362" t="s">
        <v>90</v>
      </c>
      <c r="AC719" s="362"/>
      <c r="AD719" s="362"/>
      <c r="AE719" s="362"/>
      <c r="AF719" s="362"/>
      <c r="AG719" s="362"/>
      <c r="AH719" s="362"/>
      <c r="AI719" s="362" t="s">
        <v>7032</v>
      </c>
      <c r="AJ719" s="362" t="s">
        <v>19</v>
      </c>
      <c r="AK719" s="362" t="s">
        <v>40</v>
      </c>
      <c r="AL719" s="362"/>
      <c r="AM719" s="362"/>
      <c r="AN719" s="362"/>
      <c r="AO719" s="362"/>
      <c r="AP719" s="361" t="e">
        <v>#N/A</v>
      </c>
      <c r="AR719">
        <v>1</v>
      </c>
      <c r="AS719" t="s">
        <v>9</v>
      </c>
      <c r="AT719" t="s">
        <v>9</v>
      </c>
    </row>
    <row r="720" spans="2:46" ht="15" customHeight="1" x14ac:dyDescent="0.35">
      <c r="B720" s="362">
        <v>1189</v>
      </c>
      <c r="C720" s="362" t="s">
        <v>3181</v>
      </c>
      <c r="D720" s="362" t="s">
        <v>2</v>
      </c>
      <c r="E720" s="368">
        <v>45296</v>
      </c>
      <c r="F720" s="368"/>
      <c r="G720" s="368"/>
      <c r="H720" s="368"/>
      <c r="I720" s="362" t="s">
        <v>65</v>
      </c>
      <c r="J720" s="362" t="s">
        <v>2375</v>
      </c>
      <c r="K720" s="361" t="s">
        <v>3182</v>
      </c>
      <c r="L720" s="362"/>
      <c r="M720" s="362" t="s">
        <v>186</v>
      </c>
      <c r="N720" s="362" t="s">
        <v>9</v>
      </c>
      <c r="O720" s="362"/>
      <c r="P720" s="362" t="s">
        <v>90</v>
      </c>
      <c r="Q720" s="362" t="s">
        <v>90</v>
      </c>
      <c r="R720" s="362"/>
      <c r="S720" s="361" t="s">
        <v>90</v>
      </c>
      <c r="T720" s="362"/>
      <c r="U720" s="362"/>
      <c r="V720" s="362" t="s">
        <v>202</v>
      </c>
      <c r="W720" s="362"/>
      <c r="X720" s="362" t="s">
        <v>9</v>
      </c>
      <c r="Y720" s="362" t="s">
        <v>9</v>
      </c>
      <c r="Z720" s="362" t="s">
        <v>90</v>
      </c>
      <c r="AA720" s="366" t="s">
        <v>90</v>
      </c>
      <c r="AB720" s="362" t="s">
        <v>90</v>
      </c>
      <c r="AC720" s="362"/>
      <c r="AD720" s="362"/>
      <c r="AE720" s="362"/>
      <c r="AF720" s="362"/>
      <c r="AG720" s="362"/>
      <c r="AH720" s="362"/>
      <c r="AI720" s="362" t="s">
        <v>7032</v>
      </c>
      <c r="AJ720" s="362" t="s">
        <v>19</v>
      </c>
      <c r="AK720" s="362" t="s">
        <v>40</v>
      </c>
      <c r="AL720" s="362"/>
      <c r="AM720" s="362"/>
      <c r="AN720" s="362"/>
      <c r="AO720" s="362"/>
      <c r="AP720" s="361" t="e">
        <v>#N/A</v>
      </c>
      <c r="AR720">
        <v>1</v>
      </c>
      <c r="AS720" t="s">
        <v>9</v>
      </c>
      <c r="AT720" t="s">
        <v>9</v>
      </c>
    </row>
    <row r="721" spans="2:46" ht="15" customHeight="1" x14ac:dyDescent="0.35">
      <c r="B721" s="362">
        <v>1190</v>
      </c>
      <c r="C721" s="362" t="s">
        <v>3183</v>
      </c>
      <c r="D721" s="362" t="s">
        <v>2</v>
      </c>
      <c r="E721" s="368">
        <v>45296</v>
      </c>
      <c r="F721" s="368"/>
      <c r="G721" s="368"/>
      <c r="H721" s="368"/>
      <c r="I721" s="362" t="s">
        <v>65</v>
      </c>
      <c r="J721" s="362" t="s">
        <v>2781</v>
      </c>
      <c r="K721" s="361" t="s">
        <v>3184</v>
      </c>
      <c r="L721" s="362"/>
      <c r="M721" s="362" t="s">
        <v>186</v>
      </c>
      <c r="N721" s="362" t="s">
        <v>9</v>
      </c>
      <c r="O721" s="362"/>
      <c r="P721" s="362" t="s">
        <v>90</v>
      </c>
      <c r="Q721" s="362" t="s">
        <v>90</v>
      </c>
      <c r="R721" s="362"/>
      <c r="S721" s="361" t="s">
        <v>90</v>
      </c>
      <c r="T721" s="362"/>
      <c r="U721" s="362"/>
      <c r="V721" s="362" t="s">
        <v>202</v>
      </c>
      <c r="W721" s="362"/>
      <c r="X721" s="362" t="s">
        <v>9</v>
      </c>
      <c r="Y721" s="362" t="s">
        <v>9</v>
      </c>
      <c r="Z721" s="362" t="s">
        <v>90</v>
      </c>
      <c r="AA721" s="366" t="s">
        <v>90</v>
      </c>
      <c r="AB721" s="362" t="s">
        <v>90</v>
      </c>
      <c r="AC721" s="362"/>
      <c r="AD721" s="362"/>
      <c r="AE721" s="362"/>
      <c r="AF721" s="362"/>
      <c r="AG721" s="362"/>
      <c r="AH721" s="362"/>
      <c r="AI721" s="362" t="s">
        <v>7032</v>
      </c>
      <c r="AJ721" s="362" t="s">
        <v>19</v>
      </c>
      <c r="AK721" s="362" t="s">
        <v>40</v>
      </c>
      <c r="AL721" s="362"/>
      <c r="AM721" s="362"/>
      <c r="AN721" s="362"/>
      <c r="AO721" s="362"/>
      <c r="AP721" s="361" t="e">
        <v>#N/A</v>
      </c>
      <c r="AR721">
        <v>1</v>
      </c>
      <c r="AS721" t="s">
        <v>9</v>
      </c>
      <c r="AT721" t="s">
        <v>9</v>
      </c>
    </row>
    <row r="722" spans="2:46" ht="15" customHeight="1" x14ac:dyDescent="0.35">
      <c r="B722" s="362">
        <v>1191</v>
      </c>
      <c r="C722" s="362" t="s">
        <v>3185</v>
      </c>
      <c r="D722" s="362" t="s">
        <v>2</v>
      </c>
      <c r="E722" s="368">
        <v>45309</v>
      </c>
      <c r="F722" s="368"/>
      <c r="G722" s="368"/>
      <c r="H722" s="368"/>
      <c r="I722" s="362" t="s">
        <v>65</v>
      </c>
      <c r="J722" s="362" t="s">
        <v>2781</v>
      </c>
      <c r="K722" s="361" t="s">
        <v>3186</v>
      </c>
      <c r="L722" s="362"/>
      <c r="M722" s="362" t="s">
        <v>186</v>
      </c>
      <c r="N722" s="362" t="s">
        <v>9</v>
      </c>
      <c r="O722" s="362"/>
      <c r="P722" s="362" t="s">
        <v>90</v>
      </c>
      <c r="Q722" s="362" t="s">
        <v>90</v>
      </c>
      <c r="R722" s="362"/>
      <c r="S722" s="361" t="s">
        <v>90</v>
      </c>
      <c r="T722" s="362"/>
      <c r="U722" s="362"/>
      <c r="V722" s="362" t="s">
        <v>202</v>
      </c>
      <c r="W722" s="362"/>
      <c r="X722" s="362" t="s">
        <v>9</v>
      </c>
      <c r="Y722" s="362" t="s">
        <v>9</v>
      </c>
      <c r="Z722" s="362" t="s">
        <v>90</v>
      </c>
      <c r="AA722" s="366" t="s">
        <v>90</v>
      </c>
      <c r="AB722" s="362" t="s">
        <v>90</v>
      </c>
      <c r="AC722" s="362"/>
      <c r="AD722" s="362"/>
      <c r="AE722" s="362"/>
      <c r="AF722" s="362"/>
      <c r="AG722" s="362"/>
      <c r="AH722" s="362"/>
      <c r="AI722" s="362" t="s">
        <v>7032</v>
      </c>
      <c r="AJ722" s="362" t="s">
        <v>19</v>
      </c>
      <c r="AK722" s="362" t="s">
        <v>40</v>
      </c>
      <c r="AL722" s="362"/>
      <c r="AM722" s="362"/>
      <c r="AN722" s="362"/>
      <c r="AO722" s="362"/>
      <c r="AP722" s="361" t="e">
        <v>#N/A</v>
      </c>
      <c r="AR722">
        <v>1</v>
      </c>
      <c r="AS722" t="s">
        <v>9</v>
      </c>
      <c r="AT722" t="s">
        <v>9</v>
      </c>
    </row>
    <row r="723" spans="2:46" ht="15" customHeight="1" x14ac:dyDescent="0.35">
      <c r="B723" s="362">
        <v>1192</v>
      </c>
      <c r="C723" s="362" t="s">
        <v>3187</v>
      </c>
      <c r="D723" s="362" t="s">
        <v>2</v>
      </c>
      <c r="E723" s="368">
        <v>45309</v>
      </c>
      <c r="F723" s="368"/>
      <c r="G723" s="368"/>
      <c r="H723" s="368"/>
      <c r="I723" s="362" t="s">
        <v>65</v>
      </c>
      <c r="J723" s="362" t="s">
        <v>2781</v>
      </c>
      <c r="K723" s="361" t="s">
        <v>3188</v>
      </c>
      <c r="L723" s="362"/>
      <c r="M723" s="362" t="s">
        <v>186</v>
      </c>
      <c r="N723" s="362" t="s">
        <v>9</v>
      </c>
      <c r="O723" s="362"/>
      <c r="P723" s="362" t="s">
        <v>90</v>
      </c>
      <c r="Q723" s="362" t="s">
        <v>90</v>
      </c>
      <c r="R723" s="362"/>
      <c r="S723" s="361" t="s">
        <v>90</v>
      </c>
      <c r="T723" s="362"/>
      <c r="U723" s="362"/>
      <c r="V723" s="362" t="s">
        <v>202</v>
      </c>
      <c r="W723" s="362"/>
      <c r="X723" s="362" t="s">
        <v>9</v>
      </c>
      <c r="Y723" s="362" t="s">
        <v>9</v>
      </c>
      <c r="Z723" s="362" t="s">
        <v>90</v>
      </c>
      <c r="AA723" s="366" t="s">
        <v>90</v>
      </c>
      <c r="AB723" s="362" t="s">
        <v>90</v>
      </c>
      <c r="AC723" s="362"/>
      <c r="AD723" s="362"/>
      <c r="AE723" s="362"/>
      <c r="AF723" s="362"/>
      <c r="AG723" s="362"/>
      <c r="AH723" s="362"/>
      <c r="AI723" s="362" t="s">
        <v>7032</v>
      </c>
      <c r="AJ723" s="362" t="s">
        <v>19</v>
      </c>
      <c r="AK723" s="362" t="s">
        <v>40</v>
      </c>
      <c r="AL723" s="362"/>
      <c r="AM723" s="362"/>
      <c r="AN723" s="362"/>
      <c r="AO723" s="362"/>
      <c r="AP723" s="361" t="e">
        <v>#N/A</v>
      </c>
      <c r="AR723">
        <v>1</v>
      </c>
      <c r="AS723" t="s">
        <v>9</v>
      </c>
      <c r="AT723" t="s">
        <v>9</v>
      </c>
    </row>
    <row r="724" spans="2:46" ht="15" customHeight="1" x14ac:dyDescent="0.35">
      <c r="B724" s="362">
        <v>1193</v>
      </c>
      <c r="C724" s="362" t="s">
        <v>3189</v>
      </c>
      <c r="D724" s="362" t="s">
        <v>2</v>
      </c>
      <c r="E724" s="368">
        <v>45309</v>
      </c>
      <c r="F724" s="368"/>
      <c r="G724" s="368"/>
      <c r="H724" s="368"/>
      <c r="I724" s="362" t="s">
        <v>65</v>
      </c>
      <c r="J724" s="362" t="s">
        <v>2781</v>
      </c>
      <c r="K724" s="361" t="s">
        <v>3190</v>
      </c>
      <c r="L724" s="362"/>
      <c r="M724" s="362" t="s">
        <v>186</v>
      </c>
      <c r="N724" s="362" t="s">
        <v>9</v>
      </c>
      <c r="O724" s="362"/>
      <c r="P724" s="362" t="s">
        <v>90</v>
      </c>
      <c r="Q724" s="362" t="s">
        <v>90</v>
      </c>
      <c r="R724" s="362"/>
      <c r="S724" s="361" t="s">
        <v>90</v>
      </c>
      <c r="T724" s="362"/>
      <c r="U724" s="362"/>
      <c r="V724" s="362" t="s">
        <v>202</v>
      </c>
      <c r="W724" s="362"/>
      <c r="X724" s="362" t="s">
        <v>9</v>
      </c>
      <c r="Y724" s="362" t="s">
        <v>9</v>
      </c>
      <c r="Z724" s="362" t="s">
        <v>90</v>
      </c>
      <c r="AA724" s="366" t="s">
        <v>90</v>
      </c>
      <c r="AB724" s="362" t="s">
        <v>90</v>
      </c>
      <c r="AC724" s="362"/>
      <c r="AD724" s="362"/>
      <c r="AE724" s="362"/>
      <c r="AF724" s="362"/>
      <c r="AG724" s="362"/>
      <c r="AH724" s="362"/>
      <c r="AI724" s="362" t="s">
        <v>7032</v>
      </c>
      <c r="AJ724" s="362" t="s">
        <v>19</v>
      </c>
      <c r="AK724" s="362" t="s">
        <v>40</v>
      </c>
      <c r="AL724" s="362"/>
      <c r="AM724" s="362"/>
      <c r="AN724" s="362"/>
      <c r="AO724" s="362"/>
      <c r="AP724" s="361" t="e">
        <v>#N/A</v>
      </c>
      <c r="AR724">
        <v>1</v>
      </c>
      <c r="AS724" t="s">
        <v>9</v>
      </c>
      <c r="AT724" t="s">
        <v>9</v>
      </c>
    </row>
    <row r="725" spans="2:46" ht="15" customHeight="1" x14ac:dyDescent="0.35">
      <c r="B725" s="362">
        <v>1194</v>
      </c>
      <c r="C725" s="362" t="s">
        <v>3191</v>
      </c>
      <c r="D725" s="362" t="s">
        <v>2</v>
      </c>
      <c r="E725" s="368">
        <v>45309</v>
      </c>
      <c r="F725" s="368"/>
      <c r="G725" s="368"/>
      <c r="H725" s="368"/>
      <c r="I725" s="362" t="s">
        <v>65</v>
      </c>
      <c r="J725" s="362" t="s">
        <v>2781</v>
      </c>
      <c r="K725" s="361" t="s">
        <v>3192</v>
      </c>
      <c r="L725" s="362"/>
      <c r="M725" s="362" t="s">
        <v>186</v>
      </c>
      <c r="N725" s="362" t="s">
        <v>9</v>
      </c>
      <c r="O725" s="362"/>
      <c r="P725" s="362" t="s">
        <v>90</v>
      </c>
      <c r="Q725" s="362" t="s">
        <v>90</v>
      </c>
      <c r="R725" s="362"/>
      <c r="S725" s="361" t="s">
        <v>90</v>
      </c>
      <c r="T725" s="362"/>
      <c r="U725" s="362"/>
      <c r="V725" s="362" t="s">
        <v>202</v>
      </c>
      <c r="W725" s="362"/>
      <c r="X725" s="362" t="s">
        <v>9</v>
      </c>
      <c r="Y725" s="362" t="s">
        <v>9</v>
      </c>
      <c r="Z725" s="362" t="s">
        <v>90</v>
      </c>
      <c r="AA725" s="366" t="s">
        <v>90</v>
      </c>
      <c r="AB725" s="362" t="s">
        <v>90</v>
      </c>
      <c r="AC725" s="362"/>
      <c r="AD725" s="362"/>
      <c r="AE725" s="362"/>
      <c r="AF725" s="362"/>
      <c r="AG725" s="362"/>
      <c r="AH725" s="362"/>
      <c r="AI725" s="362" t="s">
        <v>7032</v>
      </c>
      <c r="AJ725" s="362" t="s">
        <v>19</v>
      </c>
      <c r="AK725" s="362" t="s">
        <v>40</v>
      </c>
      <c r="AL725" s="362"/>
      <c r="AM725" s="362"/>
      <c r="AN725" s="362"/>
      <c r="AO725" s="362"/>
      <c r="AP725" s="361" t="e">
        <v>#N/A</v>
      </c>
      <c r="AR725">
        <v>1</v>
      </c>
      <c r="AS725" t="s">
        <v>9</v>
      </c>
      <c r="AT725" t="s">
        <v>9</v>
      </c>
    </row>
    <row r="726" spans="2:46" ht="15" customHeight="1" x14ac:dyDescent="0.35">
      <c r="B726" s="362">
        <v>1195</v>
      </c>
      <c r="C726" s="362" t="s">
        <v>3193</v>
      </c>
      <c r="D726" s="362" t="s">
        <v>2</v>
      </c>
      <c r="E726" s="368">
        <v>45012</v>
      </c>
      <c r="F726" s="368"/>
      <c r="G726" s="368"/>
      <c r="H726" s="368"/>
      <c r="I726" s="362" t="s">
        <v>62</v>
      </c>
      <c r="J726" s="362" t="s">
        <v>2315</v>
      </c>
      <c r="K726" s="361" t="s">
        <v>3194</v>
      </c>
      <c r="L726" s="362"/>
      <c r="M726" s="362" t="s">
        <v>186</v>
      </c>
      <c r="N726" s="362" t="s">
        <v>9</v>
      </c>
      <c r="O726" s="362"/>
      <c r="P726" s="362" t="s">
        <v>1398</v>
      </c>
      <c r="Q726" s="362" t="s">
        <v>90</v>
      </c>
      <c r="R726" s="362"/>
      <c r="S726" s="361" t="s">
        <v>90</v>
      </c>
      <c r="T726" s="362"/>
      <c r="U726" s="362"/>
      <c r="V726" s="362" t="s">
        <v>824</v>
      </c>
      <c r="W726" s="362"/>
      <c r="X726" s="362" t="s">
        <v>9</v>
      </c>
      <c r="Y726" s="362" t="s">
        <v>9</v>
      </c>
      <c r="Z726" s="362" t="s">
        <v>90</v>
      </c>
      <c r="AA726" s="366" t="s">
        <v>90</v>
      </c>
      <c r="AB726" s="362" t="s">
        <v>90</v>
      </c>
      <c r="AC726" s="362"/>
      <c r="AD726" s="362"/>
      <c r="AE726" s="362"/>
      <c r="AF726" s="362"/>
      <c r="AG726" s="362"/>
      <c r="AH726" s="362"/>
      <c r="AI726" s="362" t="s">
        <v>7033</v>
      </c>
      <c r="AJ726" s="362" t="s">
        <v>19</v>
      </c>
      <c r="AK726" s="362" t="s">
        <v>40</v>
      </c>
      <c r="AL726" s="362"/>
      <c r="AM726" s="362"/>
      <c r="AN726" s="362"/>
      <c r="AO726" s="362"/>
      <c r="AP726" s="361" t="e">
        <v>#N/A</v>
      </c>
      <c r="AR726">
        <v>1</v>
      </c>
      <c r="AS726" t="s">
        <v>9</v>
      </c>
      <c r="AT726" t="s">
        <v>9</v>
      </c>
    </row>
    <row r="727" spans="2:46" ht="15" customHeight="1" x14ac:dyDescent="0.35">
      <c r="B727" s="362">
        <v>1196</v>
      </c>
      <c r="C727" s="362" t="s">
        <v>3195</v>
      </c>
      <c r="D727" s="362" t="s">
        <v>2</v>
      </c>
      <c r="E727" s="368">
        <v>45096</v>
      </c>
      <c r="F727" s="368"/>
      <c r="G727" s="368"/>
      <c r="H727" s="368"/>
      <c r="I727" s="362" t="s">
        <v>61</v>
      </c>
      <c r="J727" s="362" t="s">
        <v>1584</v>
      </c>
      <c r="K727" s="361" t="s">
        <v>3196</v>
      </c>
      <c r="L727" s="361"/>
      <c r="M727" s="362" t="s">
        <v>186</v>
      </c>
      <c r="N727" s="362" t="s">
        <v>9</v>
      </c>
      <c r="O727" s="362"/>
      <c r="P727" s="362" t="s">
        <v>2273</v>
      </c>
      <c r="Q727" s="362" t="s">
        <v>90</v>
      </c>
      <c r="R727" s="362"/>
      <c r="S727" s="361" t="s">
        <v>3197</v>
      </c>
      <c r="T727" s="362"/>
      <c r="U727" s="362"/>
      <c r="V727" s="362" t="s">
        <v>120</v>
      </c>
      <c r="W727" s="362"/>
      <c r="X727" s="362" t="s">
        <v>9</v>
      </c>
      <c r="Y727" s="362" t="s">
        <v>9</v>
      </c>
      <c r="Z727" s="362" t="s">
        <v>90</v>
      </c>
      <c r="AA727" s="366" t="s">
        <v>90</v>
      </c>
      <c r="AB727" s="362" t="s">
        <v>90</v>
      </c>
      <c r="AC727" s="362"/>
      <c r="AD727" s="362"/>
      <c r="AE727" s="362"/>
      <c r="AF727" s="362"/>
      <c r="AG727" s="362"/>
      <c r="AH727" s="362"/>
      <c r="AI727" s="362" t="s">
        <v>7026</v>
      </c>
      <c r="AJ727" s="362" t="s">
        <v>19</v>
      </c>
      <c r="AK727" s="362" t="s">
        <v>40</v>
      </c>
      <c r="AL727" s="362"/>
      <c r="AM727" s="362"/>
      <c r="AN727" s="362"/>
      <c r="AO727" s="362"/>
      <c r="AP727" s="361" t="e">
        <v>#N/A</v>
      </c>
      <c r="AR727">
        <v>1</v>
      </c>
      <c r="AS727" t="s">
        <v>9</v>
      </c>
      <c r="AT727" t="s">
        <v>9</v>
      </c>
    </row>
    <row r="728" spans="2:46" ht="15" customHeight="1" x14ac:dyDescent="0.35">
      <c r="B728" s="362">
        <v>1197</v>
      </c>
      <c r="C728" s="362" t="s">
        <v>3198</v>
      </c>
      <c r="D728" s="362" t="s">
        <v>2</v>
      </c>
      <c r="E728" s="368">
        <v>45309</v>
      </c>
      <c r="F728" s="368"/>
      <c r="G728" s="368"/>
      <c r="H728" s="368"/>
      <c r="I728" s="362" t="s">
        <v>65</v>
      </c>
      <c r="J728" s="362" t="s">
        <v>2781</v>
      </c>
      <c r="K728" s="361" t="s">
        <v>3199</v>
      </c>
      <c r="L728" s="362"/>
      <c r="M728" s="362" t="s">
        <v>186</v>
      </c>
      <c r="N728" s="362" t="s">
        <v>9</v>
      </c>
      <c r="O728" s="362"/>
      <c r="P728" s="362" t="s">
        <v>90</v>
      </c>
      <c r="Q728" s="362" t="s">
        <v>90</v>
      </c>
      <c r="R728" s="362"/>
      <c r="S728" s="361" t="s">
        <v>90</v>
      </c>
      <c r="T728" s="362"/>
      <c r="U728" s="362"/>
      <c r="V728" s="362" t="s">
        <v>202</v>
      </c>
      <c r="W728" s="362"/>
      <c r="X728" s="362" t="s">
        <v>9</v>
      </c>
      <c r="Y728" s="362" t="s">
        <v>9</v>
      </c>
      <c r="Z728" s="362" t="s">
        <v>90</v>
      </c>
      <c r="AA728" s="366" t="s">
        <v>90</v>
      </c>
      <c r="AB728" s="362" t="s">
        <v>90</v>
      </c>
      <c r="AC728" s="362"/>
      <c r="AD728" s="362"/>
      <c r="AE728" s="362"/>
      <c r="AF728" s="362"/>
      <c r="AG728" s="362"/>
      <c r="AH728" s="362"/>
      <c r="AI728" s="362" t="s">
        <v>7032</v>
      </c>
      <c r="AJ728" s="362" t="s">
        <v>19</v>
      </c>
      <c r="AK728" s="362" t="s">
        <v>40</v>
      </c>
      <c r="AL728" s="362"/>
      <c r="AM728" s="362"/>
      <c r="AN728" s="362"/>
      <c r="AO728" s="362"/>
      <c r="AP728" s="361" t="e">
        <v>#N/A</v>
      </c>
      <c r="AR728">
        <v>1</v>
      </c>
      <c r="AS728" t="s">
        <v>9</v>
      </c>
      <c r="AT728" t="s">
        <v>9</v>
      </c>
    </row>
    <row r="729" spans="2:46" ht="15" customHeight="1" x14ac:dyDescent="0.35">
      <c r="B729" s="362">
        <v>1198</v>
      </c>
      <c r="C729" s="362" t="s">
        <v>3200</v>
      </c>
      <c r="D729" s="362" t="s">
        <v>2</v>
      </c>
      <c r="E729" s="368">
        <v>45309</v>
      </c>
      <c r="F729" s="368"/>
      <c r="G729" s="368"/>
      <c r="H729" s="368"/>
      <c r="I729" s="362" t="s">
        <v>65</v>
      </c>
      <c r="J729" s="362" t="s">
        <v>2781</v>
      </c>
      <c r="K729" s="361" t="s">
        <v>3201</v>
      </c>
      <c r="L729" s="362"/>
      <c r="M729" s="362" t="s">
        <v>186</v>
      </c>
      <c r="N729" s="362" t="s">
        <v>9</v>
      </c>
      <c r="O729" s="362"/>
      <c r="P729" s="362" t="s">
        <v>90</v>
      </c>
      <c r="Q729" s="362" t="s">
        <v>90</v>
      </c>
      <c r="R729" s="362"/>
      <c r="S729" s="361" t="s">
        <v>90</v>
      </c>
      <c r="T729" s="362"/>
      <c r="U729" s="362"/>
      <c r="V729" s="362" t="s">
        <v>202</v>
      </c>
      <c r="W729" s="362"/>
      <c r="X729" s="362" t="s">
        <v>9</v>
      </c>
      <c r="Y729" s="362" t="s">
        <v>9</v>
      </c>
      <c r="Z729" s="362" t="s">
        <v>90</v>
      </c>
      <c r="AA729" s="366" t="s">
        <v>90</v>
      </c>
      <c r="AB729" s="362" t="s">
        <v>90</v>
      </c>
      <c r="AC729" s="362"/>
      <c r="AD729" s="362"/>
      <c r="AE729" s="362"/>
      <c r="AF729" s="362"/>
      <c r="AG729" s="362"/>
      <c r="AH729" s="362"/>
      <c r="AI729" s="362" t="s">
        <v>7032</v>
      </c>
      <c r="AJ729" s="362" t="s">
        <v>19</v>
      </c>
      <c r="AK729" s="362" t="s">
        <v>40</v>
      </c>
      <c r="AL729" s="362"/>
      <c r="AM729" s="362"/>
      <c r="AN729" s="362"/>
      <c r="AO729" s="362"/>
      <c r="AP729" s="361" t="e">
        <v>#N/A</v>
      </c>
      <c r="AR729">
        <v>1</v>
      </c>
      <c r="AS729" t="s">
        <v>9</v>
      </c>
      <c r="AT729" t="s">
        <v>9</v>
      </c>
    </row>
    <row r="730" spans="2:46" ht="15" customHeight="1" x14ac:dyDescent="0.35">
      <c r="B730" s="362">
        <v>1199</v>
      </c>
      <c r="C730" s="362" t="s">
        <v>3202</v>
      </c>
      <c r="D730" s="362" t="s">
        <v>2</v>
      </c>
      <c r="E730" s="368">
        <v>45309</v>
      </c>
      <c r="F730" s="368"/>
      <c r="G730" s="368"/>
      <c r="H730" s="368"/>
      <c r="I730" s="362" t="s">
        <v>65</v>
      </c>
      <c r="J730" s="362" t="s">
        <v>2781</v>
      </c>
      <c r="K730" s="361" t="s">
        <v>3203</v>
      </c>
      <c r="L730" s="362"/>
      <c r="M730" s="362" t="s">
        <v>186</v>
      </c>
      <c r="N730" s="362" t="s">
        <v>9</v>
      </c>
      <c r="O730" s="362"/>
      <c r="P730" s="362" t="s">
        <v>90</v>
      </c>
      <c r="Q730" s="362" t="s">
        <v>90</v>
      </c>
      <c r="R730" s="362"/>
      <c r="S730" s="361" t="s">
        <v>90</v>
      </c>
      <c r="T730" s="362"/>
      <c r="U730" s="362"/>
      <c r="V730" s="362" t="s">
        <v>202</v>
      </c>
      <c r="W730" s="362"/>
      <c r="X730" s="362" t="s">
        <v>9</v>
      </c>
      <c r="Y730" s="362" t="s">
        <v>9</v>
      </c>
      <c r="Z730" s="362" t="s">
        <v>90</v>
      </c>
      <c r="AA730" s="366" t="s">
        <v>90</v>
      </c>
      <c r="AB730" s="362" t="s">
        <v>90</v>
      </c>
      <c r="AC730" s="362"/>
      <c r="AD730" s="362"/>
      <c r="AE730" s="362"/>
      <c r="AF730" s="362"/>
      <c r="AG730" s="362"/>
      <c r="AH730" s="362"/>
      <c r="AI730" s="362" t="s">
        <v>7032</v>
      </c>
      <c r="AJ730" s="362" t="s">
        <v>19</v>
      </c>
      <c r="AK730" s="362" t="s">
        <v>40</v>
      </c>
      <c r="AL730" s="362"/>
      <c r="AM730" s="362"/>
      <c r="AN730" s="362"/>
      <c r="AO730" s="362"/>
      <c r="AP730" s="361" t="e">
        <v>#N/A</v>
      </c>
      <c r="AR730">
        <v>1</v>
      </c>
      <c r="AS730" t="s">
        <v>9</v>
      </c>
      <c r="AT730" t="s">
        <v>9</v>
      </c>
    </row>
    <row r="731" spans="2:46" ht="15" customHeight="1" x14ac:dyDescent="0.35">
      <c r="B731" s="362">
        <v>1200</v>
      </c>
      <c r="C731" s="362" t="s">
        <v>3204</v>
      </c>
      <c r="D731" s="362" t="s">
        <v>2</v>
      </c>
      <c r="E731" s="368">
        <v>45309</v>
      </c>
      <c r="F731" s="368"/>
      <c r="G731" s="368"/>
      <c r="H731" s="368"/>
      <c r="I731" s="362" t="s">
        <v>65</v>
      </c>
      <c r="J731" s="362" t="s">
        <v>2781</v>
      </c>
      <c r="K731" s="361" t="s">
        <v>3205</v>
      </c>
      <c r="L731" s="362"/>
      <c r="M731" s="362" t="s">
        <v>186</v>
      </c>
      <c r="N731" s="362" t="s">
        <v>9</v>
      </c>
      <c r="O731" s="362"/>
      <c r="P731" s="362" t="s">
        <v>90</v>
      </c>
      <c r="Q731" s="362" t="s">
        <v>90</v>
      </c>
      <c r="R731" s="362"/>
      <c r="S731" s="361" t="s">
        <v>90</v>
      </c>
      <c r="T731" s="362"/>
      <c r="U731" s="362"/>
      <c r="V731" s="362" t="s">
        <v>202</v>
      </c>
      <c r="W731" s="362"/>
      <c r="X731" s="362" t="s">
        <v>9</v>
      </c>
      <c r="Y731" s="362" t="s">
        <v>9</v>
      </c>
      <c r="Z731" s="362" t="s">
        <v>90</v>
      </c>
      <c r="AA731" s="366" t="s">
        <v>90</v>
      </c>
      <c r="AB731" s="362" t="s">
        <v>90</v>
      </c>
      <c r="AC731" s="362"/>
      <c r="AD731" s="362"/>
      <c r="AE731" s="362"/>
      <c r="AF731" s="362"/>
      <c r="AG731" s="362"/>
      <c r="AH731" s="362"/>
      <c r="AI731" s="362" t="s">
        <v>7032</v>
      </c>
      <c r="AJ731" s="362" t="s">
        <v>19</v>
      </c>
      <c r="AK731" s="362" t="s">
        <v>40</v>
      </c>
      <c r="AL731" s="362"/>
      <c r="AM731" s="362"/>
      <c r="AN731" s="362"/>
      <c r="AO731" s="362"/>
      <c r="AP731" s="361" t="e">
        <v>#N/A</v>
      </c>
      <c r="AR731">
        <v>1</v>
      </c>
      <c r="AS731" t="s">
        <v>9</v>
      </c>
      <c r="AT731" t="s">
        <v>9</v>
      </c>
    </row>
    <row r="732" spans="2:46" ht="15" customHeight="1" x14ac:dyDescent="0.35">
      <c r="B732" s="362">
        <v>1201</v>
      </c>
      <c r="C732" s="362" t="s">
        <v>3206</v>
      </c>
      <c r="D732" s="362" t="s">
        <v>2</v>
      </c>
      <c r="E732" s="368">
        <v>45309</v>
      </c>
      <c r="F732" s="368"/>
      <c r="G732" s="368"/>
      <c r="H732" s="368"/>
      <c r="I732" s="362" t="s">
        <v>65</v>
      </c>
      <c r="J732" s="362" t="s">
        <v>2781</v>
      </c>
      <c r="K732" s="361" t="s">
        <v>3207</v>
      </c>
      <c r="L732" s="362"/>
      <c r="M732" s="362" t="s">
        <v>186</v>
      </c>
      <c r="N732" s="362" t="s">
        <v>9</v>
      </c>
      <c r="O732" s="362"/>
      <c r="P732" s="362" t="s">
        <v>90</v>
      </c>
      <c r="Q732" s="362" t="s">
        <v>90</v>
      </c>
      <c r="R732" s="362"/>
      <c r="S732" s="361" t="s">
        <v>90</v>
      </c>
      <c r="T732" s="362"/>
      <c r="U732" s="362"/>
      <c r="V732" s="362" t="s">
        <v>202</v>
      </c>
      <c r="W732" s="362"/>
      <c r="X732" s="362" t="s">
        <v>9</v>
      </c>
      <c r="Y732" s="362" t="s">
        <v>9</v>
      </c>
      <c r="Z732" s="362" t="s">
        <v>90</v>
      </c>
      <c r="AA732" s="366" t="s">
        <v>90</v>
      </c>
      <c r="AB732" s="362" t="s">
        <v>90</v>
      </c>
      <c r="AC732" s="362"/>
      <c r="AD732" s="362"/>
      <c r="AE732" s="362"/>
      <c r="AF732" s="362"/>
      <c r="AG732" s="362"/>
      <c r="AH732" s="362"/>
      <c r="AI732" s="362" t="s">
        <v>7032</v>
      </c>
      <c r="AJ732" s="362" t="s">
        <v>19</v>
      </c>
      <c r="AK732" s="362" t="s">
        <v>40</v>
      </c>
      <c r="AL732" s="362"/>
      <c r="AM732" s="362"/>
      <c r="AN732" s="362"/>
      <c r="AO732" s="362"/>
      <c r="AP732" s="361" t="e">
        <v>#N/A</v>
      </c>
      <c r="AR732">
        <v>1</v>
      </c>
      <c r="AS732" t="s">
        <v>9</v>
      </c>
      <c r="AT732" t="s">
        <v>9</v>
      </c>
    </row>
    <row r="733" spans="2:46" ht="15" customHeight="1" x14ac:dyDescent="0.35">
      <c r="B733" s="362">
        <v>1202</v>
      </c>
      <c r="C733" s="362" t="s">
        <v>3208</v>
      </c>
      <c r="D733" s="362" t="s">
        <v>2</v>
      </c>
      <c r="E733" s="368">
        <v>45309</v>
      </c>
      <c r="F733" s="368"/>
      <c r="G733" s="368"/>
      <c r="H733" s="368"/>
      <c r="I733" s="362" t="s">
        <v>65</v>
      </c>
      <c r="J733" s="362" t="s">
        <v>2781</v>
      </c>
      <c r="K733" s="361" t="s">
        <v>3209</v>
      </c>
      <c r="L733" s="362"/>
      <c r="M733" s="362" t="s">
        <v>186</v>
      </c>
      <c r="N733" s="362" t="s">
        <v>9</v>
      </c>
      <c r="O733" s="362"/>
      <c r="P733" s="362" t="s">
        <v>90</v>
      </c>
      <c r="Q733" s="362" t="s">
        <v>90</v>
      </c>
      <c r="R733" s="362"/>
      <c r="S733" s="361" t="s">
        <v>90</v>
      </c>
      <c r="T733" s="362"/>
      <c r="U733" s="362"/>
      <c r="V733" s="362" t="s">
        <v>202</v>
      </c>
      <c r="W733" s="362"/>
      <c r="X733" s="362" t="s">
        <v>9</v>
      </c>
      <c r="Y733" s="362" t="s">
        <v>9</v>
      </c>
      <c r="Z733" s="362" t="s">
        <v>90</v>
      </c>
      <c r="AA733" s="366" t="s">
        <v>90</v>
      </c>
      <c r="AB733" s="362" t="s">
        <v>90</v>
      </c>
      <c r="AC733" s="362"/>
      <c r="AD733" s="362"/>
      <c r="AE733" s="362"/>
      <c r="AF733" s="362"/>
      <c r="AG733" s="362"/>
      <c r="AH733" s="362"/>
      <c r="AI733" s="362" t="s">
        <v>7032</v>
      </c>
      <c r="AJ733" s="362" t="s">
        <v>19</v>
      </c>
      <c r="AK733" s="362" t="s">
        <v>40</v>
      </c>
      <c r="AL733" s="362"/>
      <c r="AM733" s="362"/>
      <c r="AN733" s="362"/>
      <c r="AO733" s="362"/>
      <c r="AP733" s="361" t="e">
        <v>#N/A</v>
      </c>
      <c r="AR733">
        <v>1</v>
      </c>
      <c r="AS733" t="s">
        <v>9</v>
      </c>
      <c r="AT733" t="s">
        <v>9</v>
      </c>
    </row>
    <row r="734" spans="2:46" ht="15" customHeight="1" x14ac:dyDescent="0.35">
      <c r="B734" s="362">
        <v>1203</v>
      </c>
      <c r="C734" s="362" t="s">
        <v>3210</v>
      </c>
      <c r="D734" s="362" t="s">
        <v>2</v>
      </c>
      <c r="E734" s="368">
        <v>45309</v>
      </c>
      <c r="F734" s="368"/>
      <c r="G734" s="368"/>
      <c r="H734" s="368"/>
      <c r="I734" s="362" t="s">
        <v>65</v>
      </c>
      <c r="J734" s="362" t="s">
        <v>2781</v>
      </c>
      <c r="K734" s="361" t="s">
        <v>3211</v>
      </c>
      <c r="L734" s="362"/>
      <c r="M734" s="362" t="s">
        <v>186</v>
      </c>
      <c r="N734" s="362" t="s">
        <v>9</v>
      </c>
      <c r="O734" s="362"/>
      <c r="P734" s="362" t="s">
        <v>90</v>
      </c>
      <c r="Q734" s="362" t="s">
        <v>90</v>
      </c>
      <c r="R734" s="362"/>
      <c r="S734" s="361" t="s">
        <v>90</v>
      </c>
      <c r="T734" s="362"/>
      <c r="U734" s="362"/>
      <c r="V734" s="362" t="s">
        <v>202</v>
      </c>
      <c r="W734" s="362"/>
      <c r="X734" s="362" t="s">
        <v>9</v>
      </c>
      <c r="Y734" s="362" t="s">
        <v>9</v>
      </c>
      <c r="Z734" s="362" t="s">
        <v>90</v>
      </c>
      <c r="AA734" s="366" t="s">
        <v>90</v>
      </c>
      <c r="AB734" s="362" t="s">
        <v>90</v>
      </c>
      <c r="AC734" s="362"/>
      <c r="AD734" s="362"/>
      <c r="AE734" s="362"/>
      <c r="AF734" s="362"/>
      <c r="AG734" s="362"/>
      <c r="AH734" s="362"/>
      <c r="AI734" s="362" t="s">
        <v>7032</v>
      </c>
      <c r="AJ734" s="362" t="s">
        <v>19</v>
      </c>
      <c r="AK734" s="362" t="s">
        <v>40</v>
      </c>
      <c r="AL734" s="362"/>
      <c r="AM734" s="362"/>
      <c r="AN734" s="362"/>
      <c r="AO734" s="362"/>
      <c r="AP734" s="361" t="e">
        <v>#N/A</v>
      </c>
      <c r="AR734">
        <v>1</v>
      </c>
      <c r="AS734" t="s">
        <v>9</v>
      </c>
      <c r="AT734" t="s">
        <v>9</v>
      </c>
    </row>
    <row r="735" spans="2:46" ht="15" customHeight="1" x14ac:dyDescent="0.35">
      <c r="B735" s="362">
        <v>1204</v>
      </c>
      <c r="C735" s="362" t="s">
        <v>3212</v>
      </c>
      <c r="D735" s="362" t="s">
        <v>2</v>
      </c>
      <c r="E735" s="368">
        <v>45309</v>
      </c>
      <c r="F735" s="368"/>
      <c r="G735" s="368"/>
      <c r="H735" s="368"/>
      <c r="I735" s="362" t="s">
        <v>65</v>
      </c>
      <c r="J735" s="362" t="s">
        <v>2781</v>
      </c>
      <c r="K735" s="361" t="s">
        <v>3213</v>
      </c>
      <c r="L735" s="362"/>
      <c r="M735" s="362" t="s">
        <v>186</v>
      </c>
      <c r="N735" s="362" t="s">
        <v>9</v>
      </c>
      <c r="O735" s="362"/>
      <c r="P735" s="362" t="s">
        <v>90</v>
      </c>
      <c r="Q735" s="362" t="s">
        <v>90</v>
      </c>
      <c r="R735" s="362"/>
      <c r="S735" s="361" t="s">
        <v>90</v>
      </c>
      <c r="T735" s="362"/>
      <c r="U735" s="362"/>
      <c r="V735" s="362" t="s">
        <v>202</v>
      </c>
      <c r="W735" s="362"/>
      <c r="X735" s="362" t="s">
        <v>9</v>
      </c>
      <c r="Y735" s="362" t="s">
        <v>9</v>
      </c>
      <c r="Z735" s="362" t="s">
        <v>90</v>
      </c>
      <c r="AA735" s="366" t="s">
        <v>90</v>
      </c>
      <c r="AB735" s="362" t="s">
        <v>90</v>
      </c>
      <c r="AC735" s="362"/>
      <c r="AD735" s="362"/>
      <c r="AE735" s="362"/>
      <c r="AF735" s="362"/>
      <c r="AG735" s="362"/>
      <c r="AH735" s="362"/>
      <c r="AI735" s="362" t="s">
        <v>7032</v>
      </c>
      <c r="AJ735" s="362" t="s">
        <v>19</v>
      </c>
      <c r="AK735" s="362" t="s">
        <v>40</v>
      </c>
      <c r="AL735" s="362"/>
      <c r="AM735" s="362"/>
      <c r="AN735" s="362"/>
      <c r="AO735" s="362"/>
      <c r="AP735" s="361" t="e">
        <v>#N/A</v>
      </c>
      <c r="AR735">
        <v>1</v>
      </c>
      <c r="AS735" t="s">
        <v>9</v>
      </c>
      <c r="AT735" t="s">
        <v>9</v>
      </c>
    </row>
    <row r="736" spans="2:46" ht="15" customHeight="1" x14ac:dyDescent="0.35">
      <c r="B736" s="362">
        <v>1205</v>
      </c>
      <c r="C736" s="362" t="s">
        <v>3214</v>
      </c>
      <c r="D736" s="362" t="s">
        <v>2</v>
      </c>
      <c r="E736" s="368">
        <v>45309</v>
      </c>
      <c r="F736" s="368"/>
      <c r="G736" s="368"/>
      <c r="H736" s="368"/>
      <c r="I736" s="362" t="s">
        <v>65</v>
      </c>
      <c r="J736" s="362" t="s">
        <v>2781</v>
      </c>
      <c r="K736" s="361" t="s">
        <v>3215</v>
      </c>
      <c r="L736" s="362"/>
      <c r="M736" s="362" t="s">
        <v>186</v>
      </c>
      <c r="N736" s="362" t="s">
        <v>9</v>
      </c>
      <c r="O736" s="362"/>
      <c r="P736" s="362" t="s">
        <v>90</v>
      </c>
      <c r="Q736" s="362" t="s">
        <v>90</v>
      </c>
      <c r="R736" s="362"/>
      <c r="S736" s="361" t="s">
        <v>90</v>
      </c>
      <c r="T736" s="362"/>
      <c r="U736" s="362"/>
      <c r="V736" s="362" t="s">
        <v>202</v>
      </c>
      <c r="W736" s="362"/>
      <c r="X736" s="362" t="s">
        <v>9</v>
      </c>
      <c r="Y736" s="362" t="s">
        <v>9</v>
      </c>
      <c r="Z736" s="362" t="s">
        <v>90</v>
      </c>
      <c r="AA736" s="366" t="s">
        <v>90</v>
      </c>
      <c r="AB736" s="362" t="s">
        <v>90</v>
      </c>
      <c r="AC736" s="362"/>
      <c r="AD736" s="362"/>
      <c r="AE736" s="362"/>
      <c r="AF736" s="362"/>
      <c r="AG736" s="362"/>
      <c r="AH736" s="362"/>
      <c r="AI736" s="362" t="s">
        <v>7032</v>
      </c>
      <c r="AJ736" s="362" t="s">
        <v>19</v>
      </c>
      <c r="AK736" s="362" t="s">
        <v>40</v>
      </c>
      <c r="AL736" s="362"/>
      <c r="AM736" s="362"/>
      <c r="AN736" s="362"/>
      <c r="AO736" s="362"/>
      <c r="AP736" s="361" t="e">
        <v>#N/A</v>
      </c>
      <c r="AR736">
        <v>1</v>
      </c>
      <c r="AS736" t="s">
        <v>9</v>
      </c>
      <c r="AT736" t="s">
        <v>9</v>
      </c>
    </row>
    <row r="737" spans="2:46" ht="15" customHeight="1" x14ac:dyDescent="0.35">
      <c r="B737" s="362">
        <v>1206</v>
      </c>
      <c r="C737" s="362" t="s">
        <v>3216</v>
      </c>
      <c r="D737" s="362" t="s">
        <v>2</v>
      </c>
      <c r="E737" s="368">
        <v>45309</v>
      </c>
      <c r="F737" s="368"/>
      <c r="G737" s="368"/>
      <c r="H737" s="368"/>
      <c r="I737" s="362" t="s">
        <v>65</v>
      </c>
      <c r="J737" s="362" t="s">
        <v>2781</v>
      </c>
      <c r="K737" s="361" t="s">
        <v>3217</v>
      </c>
      <c r="L737" s="362"/>
      <c r="M737" s="362" t="s">
        <v>186</v>
      </c>
      <c r="N737" s="362" t="s">
        <v>9</v>
      </c>
      <c r="O737" s="362"/>
      <c r="P737" s="362" t="s">
        <v>90</v>
      </c>
      <c r="Q737" s="362" t="s">
        <v>90</v>
      </c>
      <c r="R737" s="362"/>
      <c r="S737" s="361" t="s">
        <v>90</v>
      </c>
      <c r="T737" s="362"/>
      <c r="U737" s="362"/>
      <c r="V737" s="362" t="s">
        <v>202</v>
      </c>
      <c r="W737" s="362"/>
      <c r="X737" s="362" t="s">
        <v>9</v>
      </c>
      <c r="Y737" s="362" t="s">
        <v>9</v>
      </c>
      <c r="Z737" s="362" t="s">
        <v>90</v>
      </c>
      <c r="AA737" s="366" t="s">
        <v>90</v>
      </c>
      <c r="AB737" s="362" t="s">
        <v>90</v>
      </c>
      <c r="AC737" s="362"/>
      <c r="AD737" s="362"/>
      <c r="AE737" s="362"/>
      <c r="AF737" s="362"/>
      <c r="AG737" s="362"/>
      <c r="AH737" s="362"/>
      <c r="AI737" s="362" t="s">
        <v>7032</v>
      </c>
      <c r="AJ737" s="362" t="s">
        <v>19</v>
      </c>
      <c r="AK737" s="362" t="s">
        <v>40</v>
      </c>
      <c r="AL737" s="362"/>
      <c r="AM737" s="362"/>
      <c r="AN737" s="362"/>
      <c r="AO737" s="362"/>
      <c r="AP737" s="361" t="e">
        <v>#N/A</v>
      </c>
      <c r="AR737">
        <v>1</v>
      </c>
      <c r="AS737" t="s">
        <v>9</v>
      </c>
      <c r="AT737" t="s">
        <v>9</v>
      </c>
    </row>
    <row r="738" spans="2:46" ht="15" customHeight="1" x14ac:dyDescent="0.35">
      <c r="B738" s="362">
        <v>1207</v>
      </c>
      <c r="C738" s="362" t="s">
        <v>3218</v>
      </c>
      <c r="D738" s="362" t="s">
        <v>2</v>
      </c>
      <c r="E738" s="368">
        <v>45096</v>
      </c>
      <c r="F738" s="368"/>
      <c r="G738" s="368"/>
      <c r="H738" s="368"/>
      <c r="I738" s="362" t="s">
        <v>61</v>
      </c>
      <c r="J738" s="362" t="s">
        <v>1584</v>
      </c>
      <c r="K738" s="361" t="s">
        <v>3219</v>
      </c>
      <c r="L738" s="361"/>
      <c r="M738" s="362" t="s">
        <v>186</v>
      </c>
      <c r="N738" s="362" t="s">
        <v>9</v>
      </c>
      <c r="O738" s="362" t="s">
        <v>526</v>
      </c>
      <c r="P738" s="362" t="s">
        <v>2273</v>
      </c>
      <c r="Q738" s="362" t="s">
        <v>90</v>
      </c>
      <c r="R738" s="362"/>
      <c r="S738" s="361"/>
      <c r="T738" s="362"/>
      <c r="U738" s="362"/>
      <c r="V738" s="362" t="s">
        <v>120</v>
      </c>
      <c r="W738" s="362"/>
      <c r="X738" s="362"/>
      <c r="Y738" s="362" t="s">
        <v>48</v>
      </c>
      <c r="Z738" s="362" t="s">
        <v>90</v>
      </c>
      <c r="AA738" s="366" t="s">
        <v>90</v>
      </c>
      <c r="AB738" s="362" t="s">
        <v>90</v>
      </c>
      <c r="AC738" s="362"/>
      <c r="AD738" s="362"/>
      <c r="AE738" s="362"/>
      <c r="AF738" s="362"/>
      <c r="AG738" s="362"/>
      <c r="AH738" s="362"/>
      <c r="AI738" s="362" t="s">
        <v>7026</v>
      </c>
      <c r="AJ738" s="362" t="s">
        <v>19</v>
      </c>
      <c r="AK738" s="362" t="s">
        <v>40</v>
      </c>
      <c r="AL738" s="362"/>
      <c r="AM738" s="362"/>
      <c r="AN738" s="362"/>
      <c r="AO738" s="362"/>
      <c r="AP738" s="361"/>
      <c r="AR738">
        <v>1</v>
      </c>
      <c r="AS738" t="s">
        <v>5839</v>
      </c>
      <c r="AT738" t="s">
        <v>5839</v>
      </c>
    </row>
    <row r="739" spans="2:46" ht="15" customHeight="1" x14ac:dyDescent="0.35">
      <c r="B739" s="362">
        <v>1208</v>
      </c>
      <c r="C739" s="362" t="s">
        <v>3220</v>
      </c>
      <c r="D739" s="362" t="s">
        <v>2</v>
      </c>
      <c r="E739" s="368">
        <v>45309</v>
      </c>
      <c r="F739" s="368"/>
      <c r="G739" s="368"/>
      <c r="H739" s="368"/>
      <c r="I739" s="362" t="s">
        <v>65</v>
      </c>
      <c r="J739" s="362" t="s">
        <v>2781</v>
      </c>
      <c r="K739" s="361" t="s">
        <v>3221</v>
      </c>
      <c r="L739" s="362"/>
      <c r="M739" s="362" t="s">
        <v>186</v>
      </c>
      <c r="N739" s="362" t="s">
        <v>9</v>
      </c>
      <c r="O739" s="362"/>
      <c r="P739" s="362" t="s">
        <v>90</v>
      </c>
      <c r="Q739" s="362" t="s">
        <v>90</v>
      </c>
      <c r="R739" s="362"/>
      <c r="S739" s="361" t="s">
        <v>90</v>
      </c>
      <c r="T739" s="362"/>
      <c r="U739" s="362"/>
      <c r="V739" s="362" t="s">
        <v>202</v>
      </c>
      <c r="W739" s="362"/>
      <c r="X739" s="362" t="s">
        <v>9</v>
      </c>
      <c r="Y739" s="362" t="s">
        <v>9</v>
      </c>
      <c r="Z739" s="362" t="s">
        <v>90</v>
      </c>
      <c r="AA739" s="366" t="s">
        <v>90</v>
      </c>
      <c r="AB739" s="362" t="s">
        <v>90</v>
      </c>
      <c r="AC739" s="362"/>
      <c r="AD739" s="362"/>
      <c r="AE739" s="362"/>
      <c r="AF739" s="362"/>
      <c r="AG739" s="362"/>
      <c r="AH739" s="362"/>
      <c r="AI739" s="362" t="s">
        <v>7032</v>
      </c>
      <c r="AJ739" s="362" t="s">
        <v>19</v>
      </c>
      <c r="AK739" s="362" t="s">
        <v>40</v>
      </c>
      <c r="AL739" s="362"/>
      <c r="AM739" s="362"/>
      <c r="AN739" s="362"/>
      <c r="AO739" s="362"/>
      <c r="AP739" s="361" t="e">
        <v>#N/A</v>
      </c>
      <c r="AR739">
        <v>1</v>
      </c>
      <c r="AS739" t="s">
        <v>9</v>
      </c>
      <c r="AT739" t="s">
        <v>9</v>
      </c>
    </row>
    <row r="740" spans="2:46" ht="15" customHeight="1" x14ac:dyDescent="0.35">
      <c r="B740" s="362">
        <v>1209</v>
      </c>
      <c r="C740" s="362" t="s">
        <v>3222</v>
      </c>
      <c r="D740" s="362" t="s">
        <v>2</v>
      </c>
      <c r="E740" s="368">
        <v>45309</v>
      </c>
      <c r="F740" s="368"/>
      <c r="G740" s="368"/>
      <c r="H740" s="368"/>
      <c r="I740" s="362" t="s">
        <v>65</v>
      </c>
      <c r="J740" s="362" t="s">
        <v>2781</v>
      </c>
      <c r="K740" s="361" t="s">
        <v>3223</v>
      </c>
      <c r="L740" s="362"/>
      <c r="M740" s="362" t="s">
        <v>186</v>
      </c>
      <c r="N740" s="362" t="s">
        <v>9</v>
      </c>
      <c r="O740" s="362"/>
      <c r="P740" s="362" t="s">
        <v>90</v>
      </c>
      <c r="Q740" s="362" t="s">
        <v>90</v>
      </c>
      <c r="R740" s="362"/>
      <c r="S740" s="361" t="s">
        <v>90</v>
      </c>
      <c r="T740" s="362"/>
      <c r="U740" s="362"/>
      <c r="V740" s="362" t="s">
        <v>202</v>
      </c>
      <c r="W740" s="362"/>
      <c r="X740" s="362" t="s">
        <v>9</v>
      </c>
      <c r="Y740" s="362" t="s">
        <v>9</v>
      </c>
      <c r="Z740" s="362" t="s">
        <v>90</v>
      </c>
      <c r="AA740" s="366" t="s">
        <v>90</v>
      </c>
      <c r="AB740" s="362" t="s">
        <v>90</v>
      </c>
      <c r="AC740" s="362"/>
      <c r="AD740" s="362"/>
      <c r="AE740" s="362"/>
      <c r="AF740" s="362"/>
      <c r="AG740" s="362"/>
      <c r="AH740" s="362"/>
      <c r="AI740" s="362" t="s">
        <v>7032</v>
      </c>
      <c r="AJ740" s="362" t="s">
        <v>19</v>
      </c>
      <c r="AK740" s="362" t="s">
        <v>40</v>
      </c>
      <c r="AL740" s="362"/>
      <c r="AM740" s="362"/>
      <c r="AN740" s="362"/>
      <c r="AO740" s="362"/>
      <c r="AP740" s="361" t="e">
        <v>#N/A</v>
      </c>
      <c r="AR740">
        <v>1</v>
      </c>
      <c r="AS740" t="s">
        <v>9</v>
      </c>
      <c r="AT740" t="s">
        <v>9</v>
      </c>
    </row>
    <row r="741" spans="2:46" ht="15" customHeight="1" x14ac:dyDescent="0.35">
      <c r="B741" s="362">
        <v>1210</v>
      </c>
      <c r="C741" s="362" t="s">
        <v>3224</v>
      </c>
      <c r="D741" s="362" t="s">
        <v>2</v>
      </c>
      <c r="E741" s="368">
        <v>45309</v>
      </c>
      <c r="F741" s="368"/>
      <c r="G741" s="368"/>
      <c r="H741" s="368"/>
      <c r="I741" s="362" t="s">
        <v>65</v>
      </c>
      <c r="J741" s="362" t="s">
        <v>2781</v>
      </c>
      <c r="K741" s="361" t="s">
        <v>3225</v>
      </c>
      <c r="L741" s="362"/>
      <c r="M741" s="362" t="s">
        <v>186</v>
      </c>
      <c r="N741" s="362" t="s">
        <v>9</v>
      </c>
      <c r="O741" s="362"/>
      <c r="P741" s="362" t="s">
        <v>90</v>
      </c>
      <c r="Q741" s="362" t="s">
        <v>90</v>
      </c>
      <c r="R741" s="362"/>
      <c r="S741" s="361" t="s">
        <v>90</v>
      </c>
      <c r="T741" s="362"/>
      <c r="U741" s="362"/>
      <c r="V741" s="362" t="s">
        <v>202</v>
      </c>
      <c r="W741" s="362"/>
      <c r="X741" s="362" t="s">
        <v>9</v>
      </c>
      <c r="Y741" s="362" t="s">
        <v>9</v>
      </c>
      <c r="Z741" s="362" t="s">
        <v>90</v>
      </c>
      <c r="AA741" s="366" t="s">
        <v>90</v>
      </c>
      <c r="AB741" s="362" t="s">
        <v>90</v>
      </c>
      <c r="AC741" s="362"/>
      <c r="AD741" s="362"/>
      <c r="AE741" s="362"/>
      <c r="AF741" s="362"/>
      <c r="AG741" s="362"/>
      <c r="AH741" s="362"/>
      <c r="AI741" s="362" t="s">
        <v>7032</v>
      </c>
      <c r="AJ741" s="362" t="s">
        <v>19</v>
      </c>
      <c r="AK741" s="362" t="s">
        <v>40</v>
      </c>
      <c r="AL741" s="362"/>
      <c r="AM741" s="362"/>
      <c r="AN741" s="362"/>
      <c r="AO741" s="362"/>
      <c r="AP741" s="361" t="e">
        <v>#N/A</v>
      </c>
      <c r="AR741">
        <v>1</v>
      </c>
      <c r="AS741" t="s">
        <v>9</v>
      </c>
      <c r="AT741" t="s">
        <v>9</v>
      </c>
    </row>
    <row r="742" spans="2:46" ht="15" customHeight="1" x14ac:dyDescent="0.35">
      <c r="B742" s="362">
        <v>1211</v>
      </c>
      <c r="C742" s="362" t="s">
        <v>3226</v>
      </c>
      <c r="D742" s="362" t="s">
        <v>2</v>
      </c>
      <c r="E742" s="368">
        <v>45309</v>
      </c>
      <c r="F742" s="368"/>
      <c r="G742" s="368"/>
      <c r="H742" s="368"/>
      <c r="I742" s="362" t="s">
        <v>65</v>
      </c>
      <c r="J742" s="362" t="s">
        <v>2781</v>
      </c>
      <c r="K742" s="361" t="s">
        <v>3227</v>
      </c>
      <c r="L742" s="362"/>
      <c r="M742" s="362" t="s">
        <v>186</v>
      </c>
      <c r="N742" s="362" t="s">
        <v>9</v>
      </c>
      <c r="O742" s="362"/>
      <c r="P742" s="362" t="s">
        <v>90</v>
      </c>
      <c r="Q742" s="362" t="s">
        <v>90</v>
      </c>
      <c r="R742" s="362"/>
      <c r="S742" s="361" t="s">
        <v>90</v>
      </c>
      <c r="T742" s="362"/>
      <c r="U742" s="362"/>
      <c r="V742" s="362" t="s">
        <v>202</v>
      </c>
      <c r="W742" s="362"/>
      <c r="X742" s="362" t="s">
        <v>9</v>
      </c>
      <c r="Y742" s="362" t="s">
        <v>9</v>
      </c>
      <c r="Z742" s="362" t="s">
        <v>90</v>
      </c>
      <c r="AA742" s="366" t="s">
        <v>90</v>
      </c>
      <c r="AB742" s="362" t="s">
        <v>90</v>
      </c>
      <c r="AC742" s="362"/>
      <c r="AD742" s="362"/>
      <c r="AE742" s="362"/>
      <c r="AF742" s="362"/>
      <c r="AG742" s="362"/>
      <c r="AH742" s="362"/>
      <c r="AI742" s="362" t="s">
        <v>7032</v>
      </c>
      <c r="AJ742" s="362" t="s">
        <v>19</v>
      </c>
      <c r="AK742" s="362" t="s">
        <v>40</v>
      </c>
      <c r="AL742" s="362"/>
      <c r="AM742" s="362"/>
      <c r="AN742" s="362"/>
      <c r="AO742" s="362"/>
      <c r="AP742" s="361" t="e">
        <v>#N/A</v>
      </c>
      <c r="AR742">
        <v>1</v>
      </c>
      <c r="AS742" t="s">
        <v>9</v>
      </c>
      <c r="AT742" t="s">
        <v>9</v>
      </c>
    </row>
    <row r="743" spans="2:46" ht="15" customHeight="1" x14ac:dyDescent="0.35">
      <c r="B743" s="362">
        <v>1212</v>
      </c>
      <c r="C743" s="362" t="s">
        <v>3228</v>
      </c>
      <c r="D743" s="362" t="s">
        <v>2</v>
      </c>
      <c r="E743" s="368">
        <v>45309</v>
      </c>
      <c r="F743" s="368"/>
      <c r="G743" s="368"/>
      <c r="H743" s="368"/>
      <c r="I743" s="362" t="s">
        <v>65</v>
      </c>
      <c r="J743" s="362" t="s">
        <v>2781</v>
      </c>
      <c r="K743" s="361" t="s">
        <v>3229</v>
      </c>
      <c r="L743" s="362"/>
      <c r="M743" s="362" t="s">
        <v>186</v>
      </c>
      <c r="N743" s="362" t="s">
        <v>9</v>
      </c>
      <c r="O743" s="362"/>
      <c r="P743" s="362" t="s">
        <v>90</v>
      </c>
      <c r="Q743" s="362" t="s">
        <v>90</v>
      </c>
      <c r="R743" s="362"/>
      <c r="S743" s="361" t="s">
        <v>90</v>
      </c>
      <c r="T743" s="362"/>
      <c r="U743" s="362"/>
      <c r="V743" s="362" t="s">
        <v>202</v>
      </c>
      <c r="W743" s="362"/>
      <c r="X743" s="362" t="s">
        <v>9</v>
      </c>
      <c r="Y743" s="362" t="s">
        <v>9</v>
      </c>
      <c r="Z743" s="362" t="s">
        <v>90</v>
      </c>
      <c r="AA743" s="366" t="s">
        <v>90</v>
      </c>
      <c r="AB743" s="362" t="s">
        <v>90</v>
      </c>
      <c r="AC743" s="362"/>
      <c r="AD743" s="362"/>
      <c r="AE743" s="362"/>
      <c r="AF743" s="362"/>
      <c r="AG743" s="362"/>
      <c r="AH743" s="362"/>
      <c r="AI743" s="362" t="s">
        <v>7032</v>
      </c>
      <c r="AJ743" s="362" t="s">
        <v>19</v>
      </c>
      <c r="AK743" s="362" t="s">
        <v>40</v>
      </c>
      <c r="AL743" s="362"/>
      <c r="AM743" s="362"/>
      <c r="AN743" s="362"/>
      <c r="AO743" s="362"/>
      <c r="AP743" s="361" t="e">
        <v>#N/A</v>
      </c>
      <c r="AR743">
        <v>1</v>
      </c>
      <c r="AS743" t="s">
        <v>9</v>
      </c>
      <c r="AT743" t="s">
        <v>9</v>
      </c>
    </row>
    <row r="744" spans="2:46" ht="15" customHeight="1" x14ac:dyDescent="0.35">
      <c r="B744" s="362">
        <v>1213</v>
      </c>
      <c r="C744" s="362" t="s">
        <v>3230</v>
      </c>
      <c r="D744" s="362" t="s">
        <v>2</v>
      </c>
      <c r="E744" s="368">
        <v>45309</v>
      </c>
      <c r="F744" s="368"/>
      <c r="G744" s="368"/>
      <c r="H744" s="368"/>
      <c r="I744" s="362" t="s">
        <v>65</v>
      </c>
      <c r="J744" s="362" t="s">
        <v>2781</v>
      </c>
      <c r="K744" s="361" t="s">
        <v>3231</v>
      </c>
      <c r="L744" s="362"/>
      <c r="M744" s="362" t="s">
        <v>186</v>
      </c>
      <c r="N744" s="362" t="s">
        <v>9</v>
      </c>
      <c r="O744" s="362"/>
      <c r="P744" s="362" t="s">
        <v>90</v>
      </c>
      <c r="Q744" s="362" t="s">
        <v>90</v>
      </c>
      <c r="R744" s="362"/>
      <c r="S744" s="361" t="s">
        <v>90</v>
      </c>
      <c r="T744" s="362"/>
      <c r="U744" s="362"/>
      <c r="V744" s="362" t="s">
        <v>202</v>
      </c>
      <c r="W744" s="362"/>
      <c r="X744" s="362" t="s">
        <v>9</v>
      </c>
      <c r="Y744" s="362" t="s">
        <v>9</v>
      </c>
      <c r="Z744" s="362" t="s">
        <v>90</v>
      </c>
      <c r="AA744" s="366" t="s">
        <v>90</v>
      </c>
      <c r="AB744" s="362" t="s">
        <v>90</v>
      </c>
      <c r="AC744" s="362"/>
      <c r="AD744" s="362"/>
      <c r="AE744" s="362"/>
      <c r="AF744" s="362"/>
      <c r="AG744" s="362"/>
      <c r="AH744" s="362"/>
      <c r="AI744" s="362" t="s">
        <v>7032</v>
      </c>
      <c r="AJ744" s="362" t="s">
        <v>19</v>
      </c>
      <c r="AK744" s="362" t="s">
        <v>40</v>
      </c>
      <c r="AL744" s="362"/>
      <c r="AM744" s="362"/>
      <c r="AN744" s="362"/>
      <c r="AO744" s="362"/>
      <c r="AP744" s="361" t="e">
        <v>#N/A</v>
      </c>
      <c r="AR744">
        <v>1</v>
      </c>
      <c r="AS744" t="s">
        <v>9</v>
      </c>
      <c r="AT744" t="s">
        <v>9</v>
      </c>
    </row>
    <row r="745" spans="2:46" ht="15" customHeight="1" x14ac:dyDescent="0.35">
      <c r="B745" s="362">
        <v>1214</v>
      </c>
      <c r="C745" s="362" t="s">
        <v>3232</v>
      </c>
      <c r="D745" s="362" t="s">
        <v>2</v>
      </c>
      <c r="E745" s="368">
        <v>45309</v>
      </c>
      <c r="F745" s="368"/>
      <c r="G745" s="368"/>
      <c r="H745" s="368"/>
      <c r="I745" s="362" t="s">
        <v>65</v>
      </c>
      <c r="J745" s="362" t="s">
        <v>2781</v>
      </c>
      <c r="K745" s="361" t="s">
        <v>3233</v>
      </c>
      <c r="L745" s="362"/>
      <c r="M745" s="362" t="s">
        <v>186</v>
      </c>
      <c r="N745" s="362" t="s">
        <v>9</v>
      </c>
      <c r="O745" s="362"/>
      <c r="P745" s="362" t="s">
        <v>90</v>
      </c>
      <c r="Q745" s="362" t="s">
        <v>90</v>
      </c>
      <c r="R745" s="362"/>
      <c r="S745" s="361" t="s">
        <v>90</v>
      </c>
      <c r="T745" s="362"/>
      <c r="U745" s="362"/>
      <c r="V745" s="362" t="s">
        <v>202</v>
      </c>
      <c r="W745" s="362"/>
      <c r="X745" s="362" t="s">
        <v>9</v>
      </c>
      <c r="Y745" s="362" t="s">
        <v>9</v>
      </c>
      <c r="Z745" s="362" t="s">
        <v>90</v>
      </c>
      <c r="AA745" s="366" t="s">
        <v>90</v>
      </c>
      <c r="AB745" s="362" t="s">
        <v>90</v>
      </c>
      <c r="AC745" s="362"/>
      <c r="AD745" s="362"/>
      <c r="AE745" s="362"/>
      <c r="AF745" s="362"/>
      <c r="AG745" s="362"/>
      <c r="AH745" s="362"/>
      <c r="AI745" s="362" t="s">
        <v>7032</v>
      </c>
      <c r="AJ745" s="362" t="s">
        <v>19</v>
      </c>
      <c r="AK745" s="362" t="s">
        <v>40</v>
      </c>
      <c r="AL745" s="362"/>
      <c r="AM745" s="362"/>
      <c r="AN745" s="362"/>
      <c r="AO745" s="362"/>
      <c r="AP745" s="361" t="e">
        <v>#N/A</v>
      </c>
      <c r="AR745">
        <v>1</v>
      </c>
      <c r="AS745" t="s">
        <v>9</v>
      </c>
      <c r="AT745" t="s">
        <v>9</v>
      </c>
    </row>
    <row r="746" spans="2:46" ht="15" customHeight="1" x14ac:dyDescent="0.35">
      <c r="B746" s="362">
        <v>1215</v>
      </c>
      <c r="C746" s="362" t="s">
        <v>3234</v>
      </c>
      <c r="D746" s="362" t="s">
        <v>2</v>
      </c>
      <c r="E746" s="368">
        <v>45309</v>
      </c>
      <c r="F746" s="368"/>
      <c r="G746" s="368"/>
      <c r="H746" s="368"/>
      <c r="I746" s="362" t="s">
        <v>65</v>
      </c>
      <c r="J746" s="362" t="s">
        <v>2781</v>
      </c>
      <c r="K746" s="361" t="s">
        <v>3235</v>
      </c>
      <c r="L746" s="362"/>
      <c r="M746" s="362" t="s">
        <v>186</v>
      </c>
      <c r="N746" s="362" t="s">
        <v>9</v>
      </c>
      <c r="O746" s="362"/>
      <c r="P746" s="362" t="s">
        <v>90</v>
      </c>
      <c r="Q746" s="362" t="s">
        <v>90</v>
      </c>
      <c r="R746" s="362"/>
      <c r="S746" s="361" t="s">
        <v>90</v>
      </c>
      <c r="T746" s="362"/>
      <c r="U746" s="362"/>
      <c r="V746" s="362" t="s">
        <v>202</v>
      </c>
      <c r="W746" s="362"/>
      <c r="X746" s="362" t="s">
        <v>9</v>
      </c>
      <c r="Y746" s="362" t="s">
        <v>9</v>
      </c>
      <c r="Z746" s="362" t="s">
        <v>90</v>
      </c>
      <c r="AA746" s="366" t="s">
        <v>90</v>
      </c>
      <c r="AB746" s="362" t="s">
        <v>90</v>
      </c>
      <c r="AC746" s="362"/>
      <c r="AD746" s="362"/>
      <c r="AE746" s="362"/>
      <c r="AF746" s="362"/>
      <c r="AG746" s="362"/>
      <c r="AH746" s="362"/>
      <c r="AI746" s="362" t="s">
        <v>7032</v>
      </c>
      <c r="AJ746" s="362" t="s">
        <v>19</v>
      </c>
      <c r="AK746" s="362" t="s">
        <v>40</v>
      </c>
      <c r="AL746" s="362"/>
      <c r="AM746" s="362"/>
      <c r="AN746" s="362"/>
      <c r="AO746" s="362"/>
      <c r="AP746" s="361" t="e">
        <v>#N/A</v>
      </c>
      <c r="AR746">
        <v>1</v>
      </c>
      <c r="AS746" t="s">
        <v>9</v>
      </c>
      <c r="AT746" t="s">
        <v>9</v>
      </c>
    </row>
    <row r="747" spans="2:46" ht="15" customHeight="1" x14ac:dyDescent="0.35">
      <c r="B747" s="362">
        <v>1216</v>
      </c>
      <c r="C747" s="362" t="s">
        <v>3236</v>
      </c>
      <c r="D747" s="362" t="s">
        <v>2</v>
      </c>
      <c r="E747" s="368">
        <v>45309</v>
      </c>
      <c r="F747" s="368"/>
      <c r="G747" s="368"/>
      <c r="H747" s="368"/>
      <c r="I747" s="362" t="s">
        <v>65</v>
      </c>
      <c r="J747" s="362" t="s">
        <v>2781</v>
      </c>
      <c r="K747" s="361" t="s">
        <v>3237</v>
      </c>
      <c r="L747" s="362"/>
      <c r="M747" s="362" t="s">
        <v>186</v>
      </c>
      <c r="N747" s="362" t="s">
        <v>9</v>
      </c>
      <c r="O747" s="362"/>
      <c r="P747" s="362" t="s">
        <v>90</v>
      </c>
      <c r="Q747" s="362" t="s">
        <v>90</v>
      </c>
      <c r="R747" s="362"/>
      <c r="S747" s="361" t="s">
        <v>90</v>
      </c>
      <c r="T747" s="362"/>
      <c r="U747" s="362"/>
      <c r="V747" s="362" t="s">
        <v>202</v>
      </c>
      <c r="W747" s="362"/>
      <c r="X747" s="362" t="s">
        <v>9</v>
      </c>
      <c r="Y747" s="362" t="s">
        <v>9</v>
      </c>
      <c r="Z747" s="362" t="s">
        <v>90</v>
      </c>
      <c r="AA747" s="366" t="s">
        <v>90</v>
      </c>
      <c r="AB747" s="362" t="s">
        <v>90</v>
      </c>
      <c r="AC747" s="362"/>
      <c r="AD747" s="362"/>
      <c r="AE747" s="362"/>
      <c r="AF747" s="362"/>
      <c r="AG747" s="362"/>
      <c r="AH747" s="362"/>
      <c r="AI747" s="362" t="s">
        <v>7032</v>
      </c>
      <c r="AJ747" s="362" t="s">
        <v>19</v>
      </c>
      <c r="AK747" s="362" t="s">
        <v>40</v>
      </c>
      <c r="AL747" s="362"/>
      <c r="AM747" s="362"/>
      <c r="AN747" s="362"/>
      <c r="AO747" s="362"/>
      <c r="AP747" s="361" t="e">
        <v>#N/A</v>
      </c>
      <c r="AR747">
        <v>1</v>
      </c>
      <c r="AS747" t="s">
        <v>9</v>
      </c>
      <c r="AT747" t="s">
        <v>9</v>
      </c>
    </row>
    <row r="748" spans="2:46" ht="15" customHeight="1" x14ac:dyDescent="0.35">
      <c r="B748" s="362">
        <v>1217</v>
      </c>
      <c r="C748" s="362" t="s">
        <v>3238</v>
      </c>
      <c r="D748" s="362" t="s">
        <v>2</v>
      </c>
      <c r="E748" s="368">
        <v>45309</v>
      </c>
      <c r="F748" s="368"/>
      <c r="G748" s="368"/>
      <c r="H748" s="368"/>
      <c r="I748" s="362" t="s">
        <v>65</v>
      </c>
      <c r="J748" s="362" t="s">
        <v>2781</v>
      </c>
      <c r="K748" s="361" t="s">
        <v>3239</v>
      </c>
      <c r="L748" s="362"/>
      <c r="M748" s="362" t="s">
        <v>186</v>
      </c>
      <c r="N748" s="362" t="s">
        <v>9</v>
      </c>
      <c r="O748" s="362"/>
      <c r="P748" s="362" t="s">
        <v>90</v>
      </c>
      <c r="Q748" s="362" t="s">
        <v>90</v>
      </c>
      <c r="R748" s="362"/>
      <c r="S748" s="361" t="s">
        <v>90</v>
      </c>
      <c r="T748" s="362"/>
      <c r="U748" s="362"/>
      <c r="V748" s="362" t="s">
        <v>202</v>
      </c>
      <c r="W748" s="362"/>
      <c r="X748" s="362" t="s">
        <v>9</v>
      </c>
      <c r="Y748" s="362" t="s">
        <v>9</v>
      </c>
      <c r="Z748" s="362" t="s">
        <v>90</v>
      </c>
      <c r="AA748" s="366" t="s">
        <v>90</v>
      </c>
      <c r="AB748" s="362" t="s">
        <v>90</v>
      </c>
      <c r="AC748" s="362"/>
      <c r="AD748" s="362"/>
      <c r="AE748" s="362"/>
      <c r="AF748" s="362"/>
      <c r="AG748" s="362"/>
      <c r="AH748" s="362"/>
      <c r="AI748" s="362" t="s">
        <v>7032</v>
      </c>
      <c r="AJ748" s="362" t="s">
        <v>19</v>
      </c>
      <c r="AK748" s="362" t="s">
        <v>40</v>
      </c>
      <c r="AL748" s="362"/>
      <c r="AM748" s="362"/>
      <c r="AN748" s="362"/>
      <c r="AO748" s="362"/>
      <c r="AP748" s="361" t="e">
        <v>#N/A</v>
      </c>
      <c r="AR748">
        <v>1</v>
      </c>
      <c r="AS748" t="s">
        <v>9</v>
      </c>
      <c r="AT748" t="s">
        <v>9</v>
      </c>
    </row>
    <row r="749" spans="2:46" ht="15" customHeight="1" x14ac:dyDescent="0.35">
      <c r="B749" s="362">
        <v>1218</v>
      </c>
      <c r="C749" s="362" t="s">
        <v>3240</v>
      </c>
      <c r="D749" s="362" t="s">
        <v>2</v>
      </c>
      <c r="E749" s="368">
        <v>45096</v>
      </c>
      <c r="F749" s="368"/>
      <c r="G749" s="368"/>
      <c r="H749" s="368"/>
      <c r="I749" s="362" t="s">
        <v>61</v>
      </c>
      <c r="J749" s="362" t="s">
        <v>184</v>
      </c>
      <c r="K749" s="361" t="s">
        <v>3241</v>
      </c>
      <c r="L749" s="361"/>
      <c r="M749" s="362" t="s">
        <v>186</v>
      </c>
      <c r="N749" s="362" t="s">
        <v>9</v>
      </c>
      <c r="O749" s="362"/>
      <c r="P749" s="362" t="s">
        <v>2273</v>
      </c>
      <c r="Q749" s="362" t="s">
        <v>90</v>
      </c>
      <c r="R749" s="362"/>
      <c r="S749" s="361"/>
      <c r="T749" s="362"/>
      <c r="U749" s="362"/>
      <c r="V749" s="362" t="s">
        <v>120</v>
      </c>
      <c r="W749" s="362"/>
      <c r="X749" s="362"/>
      <c r="Y749" s="362" t="s">
        <v>48</v>
      </c>
      <c r="Z749" s="362" t="s">
        <v>90</v>
      </c>
      <c r="AA749" s="366" t="s">
        <v>90</v>
      </c>
      <c r="AB749" s="362" t="s">
        <v>90</v>
      </c>
      <c r="AC749" s="362"/>
      <c r="AD749" s="362"/>
      <c r="AE749" s="362"/>
      <c r="AF749" s="362"/>
      <c r="AG749" s="362"/>
      <c r="AH749" s="362"/>
      <c r="AI749" s="362" t="s">
        <v>7026</v>
      </c>
      <c r="AJ749" s="362" t="s">
        <v>19</v>
      </c>
      <c r="AK749" s="362" t="s">
        <v>40</v>
      </c>
      <c r="AL749" s="362"/>
      <c r="AM749" s="362"/>
      <c r="AN749" s="362"/>
      <c r="AO749" s="362"/>
      <c r="AP749" s="361"/>
      <c r="AR749">
        <v>1</v>
      </c>
      <c r="AS749" t="s">
        <v>5839</v>
      </c>
      <c r="AT749" t="s">
        <v>5839</v>
      </c>
    </row>
    <row r="750" spans="2:46" ht="15" customHeight="1" x14ac:dyDescent="0.35">
      <c r="B750" s="362">
        <v>1219</v>
      </c>
      <c r="C750" s="362" t="s">
        <v>3242</v>
      </c>
      <c r="D750" s="362" t="s">
        <v>2</v>
      </c>
      <c r="E750" s="368">
        <v>45309</v>
      </c>
      <c r="F750" s="368"/>
      <c r="G750" s="368"/>
      <c r="H750" s="368"/>
      <c r="I750" s="362" t="s">
        <v>65</v>
      </c>
      <c r="J750" s="362" t="s">
        <v>2781</v>
      </c>
      <c r="K750" s="361" t="s">
        <v>3243</v>
      </c>
      <c r="L750" s="362"/>
      <c r="M750" s="362" t="s">
        <v>186</v>
      </c>
      <c r="N750" s="362" t="s">
        <v>9</v>
      </c>
      <c r="O750" s="362"/>
      <c r="P750" s="362" t="s">
        <v>90</v>
      </c>
      <c r="Q750" s="362" t="s">
        <v>90</v>
      </c>
      <c r="R750" s="362"/>
      <c r="S750" s="361" t="s">
        <v>90</v>
      </c>
      <c r="T750" s="362"/>
      <c r="U750" s="362"/>
      <c r="V750" s="362" t="s">
        <v>202</v>
      </c>
      <c r="W750" s="362"/>
      <c r="X750" s="362" t="s">
        <v>9</v>
      </c>
      <c r="Y750" s="362" t="s">
        <v>9</v>
      </c>
      <c r="Z750" s="362" t="s">
        <v>90</v>
      </c>
      <c r="AA750" s="366" t="s">
        <v>90</v>
      </c>
      <c r="AB750" s="362" t="s">
        <v>90</v>
      </c>
      <c r="AC750" s="362"/>
      <c r="AD750" s="362"/>
      <c r="AE750" s="362"/>
      <c r="AF750" s="362"/>
      <c r="AG750" s="362"/>
      <c r="AH750" s="362"/>
      <c r="AI750" s="362" t="s">
        <v>7032</v>
      </c>
      <c r="AJ750" s="362" t="s">
        <v>19</v>
      </c>
      <c r="AK750" s="362" t="s">
        <v>40</v>
      </c>
      <c r="AL750" s="362"/>
      <c r="AM750" s="362"/>
      <c r="AN750" s="362"/>
      <c r="AO750" s="362"/>
      <c r="AP750" s="361" t="e">
        <v>#N/A</v>
      </c>
      <c r="AR750">
        <v>1</v>
      </c>
      <c r="AS750" t="s">
        <v>9</v>
      </c>
      <c r="AT750" t="s">
        <v>9</v>
      </c>
    </row>
    <row r="751" spans="2:46" ht="15" customHeight="1" x14ac:dyDescent="0.35">
      <c r="B751" s="362">
        <v>1220</v>
      </c>
      <c r="C751" s="362" t="s">
        <v>3244</v>
      </c>
      <c r="D751" s="362" t="s">
        <v>2</v>
      </c>
      <c r="E751" s="368">
        <v>45315</v>
      </c>
      <c r="F751" s="368"/>
      <c r="G751" s="368"/>
      <c r="H751" s="368"/>
      <c r="I751" s="362" t="s">
        <v>62</v>
      </c>
      <c r="J751" s="362" t="s">
        <v>2419</v>
      </c>
      <c r="K751" s="361" t="s">
        <v>3245</v>
      </c>
      <c r="L751" s="362"/>
      <c r="M751" s="362" t="s">
        <v>186</v>
      </c>
      <c r="N751" s="362" t="s">
        <v>9</v>
      </c>
      <c r="O751" s="362"/>
      <c r="P751" s="362" t="s">
        <v>90</v>
      </c>
      <c r="Q751" s="362" t="s">
        <v>90</v>
      </c>
      <c r="R751" s="362"/>
      <c r="S751" s="361" t="s">
        <v>90</v>
      </c>
      <c r="T751" s="362"/>
      <c r="U751" s="362"/>
      <c r="V751" s="362" t="s">
        <v>824</v>
      </c>
      <c r="W751" s="362"/>
      <c r="X751" s="362" t="s">
        <v>9</v>
      </c>
      <c r="Y751" s="362" t="s">
        <v>9</v>
      </c>
      <c r="Z751" s="362" t="s">
        <v>90</v>
      </c>
      <c r="AA751" s="366" t="s">
        <v>90</v>
      </c>
      <c r="AB751" s="362" t="s">
        <v>90</v>
      </c>
      <c r="AC751" s="362"/>
      <c r="AD751" s="362"/>
      <c r="AE751" s="362"/>
      <c r="AF751" s="362"/>
      <c r="AG751" s="362"/>
      <c r="AH751" s="362"/>
      <c r="AI751" s="362" t="s">
        <v>7033</v>
      </c>
      <c r="AJ751" s="362" t="s">
        <v>19</v>
      </c>
      <c r="AK751" s="362" t="s">
        <v>40</v>
      </c>
      <c r="AL751" s="362"/>
      <c r="AM751" s="362"/>
      <c r="AN751" s="362"/>
      <c r="AO751" s="362"/>
      <c r="AP751" s="361" t="e">
        <v>#N/A</v>
      </c>
      <c r="AR751">
        <v>1</v>
      </c>
      <c r="AS751" t="s">
        <v>9</v>
      </c>
      <c r="AT751" t="s">
        <v>9</v>
      </c>
    </row>
    <row r="752" spans="2:46" ht="15" customHeight="1" x14ac:dyDescent="0.35">
      <c r="B752" s="362">
        <v>1221</v>
      </c>
      <c r="C752" s="362" t="s">
        <v>3246</v>
      </c>
      <c r="D752" s="362" t="s">
        <v>2</v>
      </c>
      <c r="E752" s="368">
        <v>45315</v>
      </c>
      <c r="F752" s="368"/>
      <c r="G752" s="368"/>
      <c r="H752" s="368"/>
      <c r="I752" s="362" t="s">
        <v>65</v>
      </c>
      <c r="J752" s="362" t="s">
        <v>400</v>
      </c>
      <c r="K752" s="361" t="s">
        <v>3247</v>
      </c>
      <c r="L752" s="362"/>
      <c r="M752" s="362" t="s">
        <v>186</v>
      </c>
      <c r="N752" s="362" t="s">
        <v>9</v>
      </c>
      <c r="O752" s="362"/>
      <c r="P752" s="362" t="s">
        <v>90</v>
      </c>
      <c r="Q752" s="362" t="s">
        <v>90</v>
      </c>
      <c r="R752" s="362"/>
      <c r="S752" s="361" t="s">
        <v>90</v>
      </c>
      <c r="T752" s="362"/>
      <c r="U752" s="362"/>
      <c r="V752" s="362" t="s">
        <v>202</v>
      </c>
      <c r="W752" s="362"/>
      <c r="X752" s="362" t="s">
        <v>9</v>
      </c>
      <c r="Y752" s="362" t="s">
        <v>9</v>
      </c>
      <c r="Z752" s="362" t="s">
        <v>90</v>
      </c>
      <c r="AA752" s="366" t="s">
        <v>90</v>
      </c>
      <c r="AB752" s="362" t="s">
        <v>90</v>
      </c>
      <c r="AC752" s="362"/>
      <c r="AD752" s="362"/>
      <c r="AE752" s="362"/>
      <c r="AF752" s="362"/>
      <c r="AG752" s="362"/>
      <c r="AH752" s="362"/>
      <c r="AI752" s="362" t="s">
        <v>7032</v>
      </c>
      <c r="AJ752" s="362" t="s">
        <v>19</v>
      </c>
      <c r="AK752" s="362" t="s">
        <v>40</v>
      </c>
      <c r="AL752" s="362"/>
      <c r="AM752" s="362"/>
      <c r="AN752" s="362"/>
      <c r="AO752" s="362"/>
      <c r="AP752" s="361" t="e">
        <v>#N/A</v>
      </c>
      <c r="AR752">
        <v>1</v>
      </c>
      <c r="AS752" t="s">
        <v>9</v>
      </c>
      <c r="AT752" t="s">
        <v>9</v>
      </c>
    </row>
    <row r="753" spans="2:46" ht="15" customHeight="1" x14ac:dyDescent="0.35">
      <c r="B753" s="362">
        <v>1222</v>
      </c>
      <c r="C753" s="362" t="s">
        <v>3248</v>
      </c>
      <c r="D753" s="362" t="s">
        <v>2</v>
      </c>
      <c r="E753" s="368">
        <v>45315</v>
      </c>
      <c r="F753" s="368"/>
      <c r="G753" s="368"/>
      <c r="H753" s="368"/>
      <c r="I753" s="362" t="s">
        <v>65</v>
      </c>
      <c r="J753" s="362" t="s">
        <v>400</v>
      </c>
      <c r="K753" s="361" t="s">
        <v>3249</v>
      </c>
      <c r="L753" s="362"/>
      <c r="M753" s="362" t="s">
        <v>186</v>
      </c>
      <c r="N753" s="362" t="s">
        <v>9</v>
      </c>
      <c r="O753" s="362"/>
      <c r="P753" s="362" t="s">
        <v>90</v>
      </c>
      <c r="Q753" s="362" t="s">
        <v>90</v>
      </c>
      <c r="R753" s="362"/>
      <c r="S753" s="361" t="s">
        <v>90</v>
      </c>
      <c r="T753" s="362"/>
      <c r="U753" s="362"/>
      <c r="V753" s="362" t="s">
        <v>202</v>
      </c>
      <c r="W753" s="362"/>
      <c r="X753" s="362" t="s">
        <v>9</v>
      </c>
      <c r="Y753" s="362" t="s">
        <v>9</v>
      </c>
      <c r="Z753" s="362" t="s">
        <v>90</v>
      </c>
      <c r="AA753" s="366" t="s">
        <v>90</v>
      </c>
      <c r="AB753" s="362" t="s">
        <v>90</v>
      </c>
      <c r="AC753" s="362"/>
      <c r="AD753" s="362"/>
      <c r="AE753" s="362"/>
      <c r="AF753" s="362"/>
      <c r="AG753" s="362"/>
      <c r="AH753" s="362"/>
      <c r="AI753" s="362" t="s">
        <v>7032</v>
      </c>
      <c r="AJ753" s="362" t="s">
        <v>19</v>
      </c>
      <c r="AK753" s="362" t="s">
        <v>40</v>
      </c>
      <c r="AL753" s="362"/>
      <c r="AM753" s="362"/>
      <c r="AN753" s="362"/>
      <c r="AO753" s="362"/>
      <c r="AP753" s="361" t="e">
        <v>#N/A</v>
      </c>
      <c r="AR753">
        <v>1</v>
      </c>
      <c r="AS753" t="s">
        <v>9</v>
      </c>
      <c r="AT753" t="s">
        <v>9</v>
      </c>
    </row>
    <row r="754" spans="2:46" ht="15" customHeight="1" x14ac:dyDescent="0.35">
      <c r="B754" s="362">
        <v>1223</v>
      </c>
      <c r="C754" s="362" t="s">
        <v>3250</v>
      </c>
      <c r="D754" s="362" t="s">
        <v>2</v>
      </c>
      <c r="E754" s="368">
        <v>45315</v>
      </c>
      <c r="F754" s="368"/>
      <c r="G754" s="368"/>
      <c r="H754" s="368"/>
      <c r="I754" s="362" t="s">
        <v>73</v>
      </c>
      <c r="J754" s="362" t="s">
        <v>400</v>
      </c>
      <c r="K754" s="361" t="s">
        <v>3251</v>
      </c>
      <c r="L754" s="362"/>
      <c r="M754" s="362" t="s">
        <v>186</v>
      </c>
      <c r="N754" s="362" t="s">
        <v>9</v>
      </c>
      <c r="O754" s="362"/>
      <c r="P754" s="362" t="s">
        <v>90</v>
      </c>
      <c r="Q754" s="362" t="s">
        <v>90</v>
      </c>
      <c r="R754" s="362" t="s">
        <v>8</v>
      </c>
      <c r="S754" s="361" t="s">
        <v>1539</v>
      </c>
      <c r="T754" s="362"/>
      <c r="U754" s="362"/>
      <c r="V754" s="362" t="s">
        <v>1540</v>
      </c>
      <c r="W754" s="362"/>
      <c r="X754" s="362"/>
      <c r="Y754" s="362" t="s">
        <v>45</v>
      </c>
      <c r="Z754" s="362" t="s">
        <v>90</v>
      </c>
      <c r="AA754" s="366" t="s">
        <v>90</v>
      </c>
      <c r="AB754" s="362" t="s">
        <v>90</v>
      </c>
      <c r="AC754" s="362"/>
      <c r="AD754" s="362"/>
      <c r="AE754" s="362"/>
      <c r="AF754" s="362"/>
      <c r="AG754" s="362"/>
      <c r="AH754" s="362"/>
      <c r="AI754" s="362" t="s">
        <v>7025</v>
      </c>
      <c r="AJ754" s="362" t="s">
        <v>13</v>
      </c>
      <c r="AK754" s="362" t="s">
        <v>39</v>
      </c>
      <c r="AL754" s="362"/>
      <c r="AM754" s="362"/>
      <c r="AN754" s="362"/>
      <c r="AO754" s="368">
        <v>45923</v>
      </c>
      <c r="AP754" s="361" t="s">
        <v>680</v>
      </c>
      <c r="AR754">
        <v>1</v>
      </c>
      <c r="AS754" t="s">
        <v>539</v>
      </c>
      <c r="AT754" t="s">
        <v>5840</v>
      </c>
    </row>
    <row r="755" spans="2:46" ht="15" customHeight="1" x14ac:dyDescent="0.35">
      <c r="B755" s="362">
        <v>1224</v>
      </c>
      <c r="C755" s="362" t="s">
        <v>3252</v>
      </c>
      <c r="D755" s="362" t="s">
        <v>2</v>
      </c>
      <c r="E755" s="368">
        <v>45315</v>
      </c>
      <c r="F755" s="368"/>
      <c r="G755" s="362" t="s">
        <v>63</v>
      </c>
      <c r="H755" s="362" t="s">
        <v>63</v>
      </c>
      <c r="I755" s="362" t="s">
        <v>63</v>
      </c>
      <c r="J755" s="362" t="s">
        <v>2781</v>
      </c>
      <c r="K755" s="361" t="s">
        <v>3253</v>
      </c>
      <c r="L755" s="361"/>
      <c r="M755" s="362" t="s">
        <v>186</v>
      </c>
      <c r="N755" s="362" t="s">
        <v>9</v>
      </c>
      <c r="O755" s="362"/>
      <c r="P755" s="362" t="s">
        <v>90</v>
      </c>
      <c r="Q755" s="362" t="s">
        <v>90</v>
      </c>
      <c r="R755" s="362"/>
      <c r="S755" s="361" t="s">
        <v>3094</v>
      </c>
      <c r="T755" s="362"/>
      <c r="U755" s="362"/>
      <c r="V755" s="362" t="s">
        <v>844</v>
      </c>
      <c r="W755" s="362"/>
      <c r="X755" s="362" t="s">
        <v>9</v>
      </c>
      <c r="Y755" s="362" t="s">
        <v>46</v>
      </c>
      <c r="Z755" s="362" t="s">
        <v>90</v>
      </c>
      <c r="AA755" s="366" t="s">
        <v>90</v>
      </c>
      <c r="AB755" s="362" t="s">
        <v>90</v>
      </c>
      <c r="AC755" s="362"/>
      <c r="AD755" s="362"/>
      <c r="AE755" s="362"/>
      <c r="AF755" s="362"/>
      <c r="AG755" s="362"/>
      <c r="AH755" s="362"/>
      <c r="AI755" s="362" t="s">
        <v>7035</v>
      </c>
      <c r="AJ755" s="362" t="s">
        <v>19</v>
      </c>
      <c r="AK755" s="362" t="s">
        <v>40</v>
      </c>
      <c r="AL755" s="362" t="s">
        <v>40</v>
      </c>
      <c r="AM755" s="362">
        <v>0</v>
      </c>
      <c r="AN755" s="362"/>
      <c r="AO755" s="362"/>
      <c r="AP755" s="361" t="e">
        <v>#N/A</v>
      </c>
      <c r="AR755">
        <v>1</v>
      </c>
      <c r="AS755" t="s">
        <v>9</v>
      </c>
      <c r="AT755" t="s">
        <v>9</v>
      </c>
    </row>
    <row r="756" spans="2:46" ht="15" customHeight="1" x14ac:dyDescent="0.35">
      <c r="B756" s="362">
        <v>1225</v>
      </c>
      <c r="C756" s="362" t="s">
        <v>3254</v>
      </c>
      <c r="D756" s="362" t="s">
        <v>2</v>
      </c>
      <c r="E756" s="368">
        <v>45315</v>
      </c>
      <c r="F756" s="368"/>
      <c r="G756" s="368"/>
      <c r="H756" s="368"/>
      <c r="I756" s="362" t="s">
        <v>73</v>
      </c>
      <c r="J756" s="362" t="s">
        <v>400</v>
      </c>
      <c r="K756" s="361" t="s">
        <v>3255</v>
      </c>
      <c r="L756" s="362"/>
      <c r="M756" s="362" t="s">
        <v>186</v>
      </c>
      <c r="N756" s="362" t="s">
        <v>9</v>
      </c>
      <c r="O756" s="362"/>
      <c r="P756" s="362" t="s">
        <v>90</v>
      </c>
      <c r="Q756" s="362" t="s">
        <v>90</v>
      </c>
      <c r="R756" s="362" t="s">
        <v>8</v>
      </c>
      <c r="S756" s="361" t="s">
        <v>1539</v>
      </c>
      <c r="T756" s="362"/>
      <c r="U756" s="362"/>
      <c r="V756" s="362" t="s">
        <v>1540</v>
      </c>
      <c r="W756" s="362"/>
      <c r="X756" s="362"/>
      <c r="Y756" s="362" t="s">
        <v>45</v>
      </c>
      <c r="Z756" s="362" t="s">
        <v>90</v>
      </c>
      <c r="AA756" s="366" t="s">
        <v>90</v>
      </c>
      <c r="AB756" s="362" t="s">
        <v>90</v>
      </c>
      <c r="AC756" s="362"/>
      <c r="AD756" s="362"/>
      <c r="AE756" s="362"/>
      <c r="AF756" s="362"/>
      <c r="AG756" s="362"/>
      <c r="AH756" s="362"/>
      <c r="AI756" s="362" t="s">
        <v>7025</v>
      </c>
      <c r="AJ756" s="362" t="s">
        <v>13</v>
      </c>
      <c r="AK756" s="362" t="s">
        <v>39</v>
      </c>
      <c r="AL756" s="362"/>
      <c r="AM756" s="362"/>
      <c r="AN756" s="362"/>
      <c r="AO756" s="368">
        <v>45923</v>
      </c>
      <c r="AP756" s="361" t="s">
        <v>680</v>
      </c>
      <c r="AR756">
        <v>1</v>
      </c>
      <c r="AS756" t="s">
        <v>539</v>
      </c>
      <c r="AT756" t="s">
        <v>5840</v>
      </c>
    </row>
    <row r="757" spans="2:46" ht="15" customHeight="1" x14ac:dyDescent="0.35">
      <c r="B757" s="362">
        <v>1226</v>
      </c>
      <c r="C757" s="362" t="s">
        <v>3256</v>
      </c>
      <c r="D757" s="362" t="s">
        <v>2</v>
      </c>
      <c r="E757" s="368">
        <v>45315</v>
      </c>
      <c r="F757" s="368"/>
      <c r="G757" s="368"/>
      <c r="H757" s="368"/>
      <c r="I757" s="362" t="s">
        <v>77</v>
      </c>
      <c r="J757" s="362" t="s">
        <v>77</v>
      </c>
      <c r="K757" s="361" t="s">
        <v>3257</v>
      </c>
      <c r="L757" s="362"/>
      <c r="M757" s="362" t="s">
        <v>186</v>
      </c>
      <c r="N757" s="362" t="s">
        <v>1548</v>
      </c>
      <c r="O757" s="362"/>
      <c r="P757" s="362" t="s">
        <v>90</v>
      </c>
      <c r="Q757" s="362" t="s">
        <v>90</v>
      </c>
      <c r="R757" s="362" t="s">
        <v>8</v>
      </c>
      <c r="S757" s="361" t="s">
        <v>3258</v>
      </c>
      <c r="T757" s="362"/>
      <c r="U757" s="362"/>
      <c r="V757" s="362" t="s">
        <v>133</v>
      </c>
      <c r="W757" s="362"/>
      <c r="X757" s="362"/>
      <c r="Y757" s="362" t="s">
        <v>45</v>
      </c>
      <c r="Z757" s="362" t="s">
        <v>90</v>
      </c>
      <c r="AA757" s="366" t="s">
        <v>90</v>
      </c>
      <c r="AB757" s="362" t="s">
        <v>90</v>
      </c>
      <c r="AC757" s="362"/>
      <c r="AD757" s="362"/>
      <c r="AE757" s="362"/>
      <c r="AF757" s="362"/>
      <c r="AG757" s="362"/>
      <c r="AH757" s="362"/>
      <c r="AI757" s="362" t="s">
        <v>7027</v>
      </c>
      <c r="AJ757" s="362" t="s">
        <v>21</v>
      </c>
      <c r="AK757" s="362" t="s">
        <v>39</v>
      </c>
      <c r="AL757" s="362"/>
      <c r="AM757" s="362"/>
      <c r="AN757" s="362"/>
      <c r="AO757" s="368">
        <v>45924</v>
      </c>
      <c r="AP757" s="361" t="s">
        <v>1782</v>
      </c>
      <c r="AR757">
        <v>1</v>
      </c>
      <c r="AS757" t="s">
        <v>539</v>
      </c>
      <c r="AT757" t="s">
        <v>5840</v>
      </c>
    </row>
    <row r="758" spans="2:46" ht="15" customHeight="1" x14ac:dyDescent="0.35">
      <c r="B758" s="362">
        <v>1227</v>
      </c>
      <c r="C758" s="362" t="s">
        <v>3259</v>
      </c>
      <c r="D758" s="362" t="s">
        <v>2</v>
      </c>
      <c r="E758" s="368">
        <v>45315</v>
      </c>
      <c r="F758" s="368"/>
      <c r="G758" s="368"/>
      <c r="H758" s="368"/>
      <c r="I758" s="362" t="s">
        <v>73</v>
      </c>
      <c r="J758" s="362" t="s">
        <v>2419</v>
      </c>
      <c r="K758" s="361" t="s">
        <v>3260</v>
      </c>
      <c r="L758" s="362"/>
      <c r="M758" s="362" t="s">
        <v>186</v>
      </c>
      <c r="N758" s="362" t="s">
        <v>9</v>
      </c>
      <c r="O758" s="362"/>
      <c r="P758" s="362" t="s">
        <v>90</v>
      </c>
      <c r="Q758" s="362" t="s">
        <v>90</v>
      </c>
      <c r="R758" s="362" t="s">
        <v>8</v>
      </c>
      <c r="S758" s="361" t="s">
        <v>1539</v>
      </c>
      <c r="T758" s="362"/>
      <c r="U758" s="362"/>
      <c r="V758" s="362" t="s">
        <v>1540</v>
      </c>
      <c r="W758" s="362"/>
      <c r="X758" s="362"/>
      <c r="Y758" s="362" t="s">
        <v>45</v>
      </c>
      <c r="Z758" s="362" t="s">
        <v>90</v>
      </c>
      <c r="AA758" s="366" t="s">
        <v>90</v>
      </c>
      <c r="AB758" s="362" t="s">
        <v>90</v>
      </c>
      <c r="AC758" s="362"/>
      <c r="AD758" s="362"/>
      <c r="AE758" s="362"/>
      <c r="AF758" s="362"/>
      <c r="AG758" s="362"/>
      <c r="AH758" s="362"/>
      <c r="AI758" s="362" t="s">
        <v>7025</v>
      </c>
      <c r="AJ758" s="362" t="s">
        <v>13</v>
      </c>
      <c r="AK758" s="362" t="s">
        <v>39</v>
      </c>
      <c r="AL758" s="362"/>
      <c r="AM758" s="362"/>
      <c r="AN758" s="362"/>
      <c r="AO758" s="368">
        <v>45923</v>
      </c>
      <c r="AP758" s="361" t="s">
        <v>680</v>
      </c>
      <c r="AR758">
        <v>1</v>
      </c>
      <c r="AS758" t="s">
        <v>539</v>
      </c>
      <c r="AT758" t="s">
        <v>5840</v>
      </c>
    </row>
    <row r="759" spans="2:46" ht="15" customHeight="1" x14ac:dyDescent="0.35">
      <c r="B759" s="362">
        <v>1228</v>
      </c>
      <c r="C759" s="362" t="s">
        <v>3261</v>
      </c>
      <c r="D759" s="362" t="s">
        <v>2</v>
      </c>
      <c r="E759" s="368">
        <v>45315</v>
      </c>
      <c r="F759" s="368"/>
      <c r="G759" s="368"/>
      <c r="H759" s="368"/>
      <c r="I759" s="362" t="s">
        <v>62</v>
      </c>
      <c r="J759" s="362" t="s">
        <v>2781</v>
      </c>
      <c r="K759" s="361" t="s">
        <v>3262</v>
      </c>
      <c r="L759" s="362"/>
      <c r="M759" s="362" t="s">
        <v>186</v>
      </c>
      <c r="N759" s="362" t="s">
        <v>9</v>
      </c>
      <c r="O759" s="362"/>
      <c r="P759" s="362" t="s">
        <v>90</v>
      </c>
      <c r="Q759" s="362" t="s">
        <v>90</v>
      </c>
      <c r="R759" s="362"/>
      <c r="S759" s="361" t="s">
        <v>90</v>
      </c>
      <c r="T759" s="362"/>
      <c r="U759" s="362"/>
      <c r="V759" s="362" t="s">
        <v>824</v>
      </c>
      <c r="W759" s="362"/>
      <c r="X759" s="362" t="s">
        <v>9</v>
      </c>
      <c r="Y759" s="362" t="s">
        <v>9</v>
      </c>
      <c r="Z759" s="362" t="s">
        <v>90</v>
      </c>
      <c r="AA759" s="366" t="s">
        <v>90</v>
      </c>
      <c r="AB759" s="362" t="s">
        <v>90</v>
      </c>
      <c r="AC759" s="362"/>
      <c r="AD759" s="362"/>
      <c r="AE759" s="362"/>
      <c r="AF759" s="362"/>
      <c r="AG759" s="362"/>
      <c r="AH759" s="362"/>
      <c r="AI759" s="362" t="s">
        <v>7033</v>
      </c>
      <c r="AJ759" s="362" t="s">
        <v>19</v>
      </c>
      <c r="AK759" s="362" t="s">
        <v>40</v>
      </c>
      <c r="AL759" s="362"/>
      <c r="AM759" s="362"/>
      <c r="AN759" s="362"/>
      <c r="AO759" s="362"/>
      <c r="AP759" s="361" t="e">
        <v>#N/A</v>
      </c>
      <c r="AR759">
        <v>1</v>
      </c>
      <c r="AS759" t="s">
        <v>9</v>
      </c>
      <c r="AT759" t="s">
        <v>9</v>
      </c>
    </row>
    <row r="760" spans="2:46" ht="15" customHeight="1" x14ac:dyDescent="0.35">
      <c r="B760" s="362">
        <v>1229</v>
      </c>
      <c r="C760" s="362" t="s">
        <v>3263</v>
      </c>
      <c r="D760" s="362" t="s">
        <v>2</v>
      </c>
      <c r="E760" s="368">
        <v>45096</v>
      </c>
      <c r="F760" s="368"/>
      <c r="G760" s="368"/>
      <c r="H760" s="368"/>
      <c r="I760" s="362" t="s">
        <v>61</v>
      </c>
      <c r="J760" s="362" t="s">
        <v>1584</v>
      </c>
      <c r="K760" s="361" t="s">
        <v>3264</v>
      </c>
      <c r="L760" s="361"/>
      <c r="M760" s="362" t="s">
        <v>186</v>
      </c>
      <c r="N760" s="362" t="s">
        <v>9</v>
      </c>
      <c r="O760" s="362"/>
      <c r="P760" s="362" t="s">
        <v>2273</v>
      </c>
      <c r="Q760" s="362" t="s">
        <v>90</v>
      </c>
      <c r="R760" s="362"/>
      <c r="S760" s="361" t="s">
        <v>3265</v>
      </c>
      <c r="T760" s="362"/>
      <c r="U760" s="362"/>
      <c r="V760" s="362" t="s">
        <v>120</v>
      </c>
      <c r="W760" s="362"/>
      <c r="X760" s="362" t="s">
        <v>9</v>
      </c>
      <c r="Y760" s="362" t="s">
        <v>101</v>
      </c>
      <c r="Z760" s="362" t="s">
        <v>90</v>
      </c>
      <c r="AA760" s="366" t="s">
        <v>90</v>
      </c>
      <c r="AB760" s="362" t="s">
        <v>90</v>
      </c>
      <c r="AC760" s="362"/>
      <c r="AD760" s="362"/>
      <c r="AE760" s="362"/>
      <c r="AF760" s="362"/>
      <c r="AG760" s="362"/>
      <c r="AH760" s="362"/>
      <c r="AI760" s="362" t="s">
        <v>7026</v>
      </c>
      <c r="AJ760" s="362" t="s">
        <v>19</v>
      </c>
      <c r="AK760" s="362" t="e">
        <v>#N/A</v>
      </c>
      <c r="AL760" s="362"/>
      <c r="AM760" s="362"/>
      <c r="AN760" s="362"/>
      <c r="AO760" s="362"/>
      <c r="AP760" s="361" t="e">
        <v>#N/A</v>
      </c>
      <c r="AR760">
        <v>1</v>
      </c>
      <c r="AS760" t="s">
        <v>9</v>
      </c>
      <c r="AT760" t="s">
        <v>9</v>
      </c>
    </row>
    <row r="761" spans="2:46" ht="15" customHeight="1" x14ac:dyDescent="0.35">
      <c r="B761" s="362">
        <v>1230</v>
      </c>
      <c r="C761" s="362" t="s">
        <v>3266</v>
      </c>
      <c r="D761" s="362" t="s">
        <v>2</v>
      </c>
      <c r="E761" s="368">
        <v>45315</v>
      </c>
      <c r="F761" s="368"/>
      <c r="G761" s="368"/>
      <c r="H761" s="368"/>
      <c r="I761" s="362" t="s">
        <v>62</v>
      </c>
      <c r="J761" s="362" t="s">
        <v>2781</v>
      </c>
      <c r="K761" s="361" t="s">
        <v>3267</v>
      </c>
      <c r="L761" s="362"/>
      <c r="M761" s="362" t="s">
        <v>186</v>
      </c>
      <c r="N761" s="362" t="s">
        <v>9</v>
      </c>
      <c r="O761" s="362"/>
      <c r="P761" s="362" t="s">
        <v>90</v>
      </c>
      <c r="Q761" s="362" t="s">
        <v>90</v>
      </c>
      <c r="R761" s="362"/>
      <c r="S761" s="361" t="s">
        <v>90</v>
      </c>
      <c r="T761" s="362"/>
      <c r="U761" s="362"/>
      <c r="V761" s="362" t="s">
        <v>824</v>
      </c>
      <c r="W761" s="362"/>
      <c r="X761" s="362" t="s">
        <v>9</v>
      </c>
      <c r="Y761" s="362" t="s">
        <v>9</v>
      </c>
      <c r="Z761" s="362" t="s">
        <v>90</v>
      </c>
      <c r="AA761" s="366" t="s">
        <v>90</v>
      </c>
      <c r="AB761" s="362" t="s">
        <v>90</v>
      </c>
      <c r="AC761" s="362"/>
      <c r="AD761" s="362"/>
      <c r="AE761" s="362"/>
      <c r="AF761" s="362"/>
      <c r="AG761" s="362"/>
      <c r="AH761" s="362"/>
      <c r="AI761" s="362" t="s">
        <v>7033</v>
      </c>
      <c r="AJ761" s="362" t="s">
        <v>19</v>
      </c>
      <c r="AK761" s="362" t="s">
        <v>40</v>
      </c>
      <c r="AL761" s="362"/>
      <c r="AM761" s="362"/>
      <c r="AN761" s="362"/>
      <c r="AO761" s="362"/>
      <c r="AP761" s="361" t="e">
        <v>#N/A</v>
      </c>
      <c r="AR761">
        <v>1</v>
      </c>
      <c r="AS761" t="s">
        <v>9</v>
      </c>
      <c r="AT761" t="s">
        <v>9</v>
      </c>
    </row>
    <row r="762" spans="2:46" ht="15" customHeight="1" x14ac:dyDescent="0.35">
      <c r="B762" s="362">
        <v>1231</v>
      </c>
      <c r="C762" s="362" t="s">
        <v>3268</v>
      </c>
      <c r="D762" s="362" t="s">
        <v>2</v>
      </c>
      <c r="E762" s="368">
        <v>45315</v>
      </c>
      <c r="F762" s="368"/>
      <c r="G762" s="368"/>
      <c r="H762" s="368"/>
      <c r="I762" s="362" t="s">
        <v>65</v>
      </c>
      <c r="J762" s="362" t="s">
        <v>2781</v>
      </c>
      <c r="K762" s="361" t="s">
        <v>3269</v>
      </c>
      <c r="L762" s="362"/>
      <c r="M762" s="362" t="s">
        <v>186</v>
      </c>
      <c r="N762" s="362" t="s">
        <v>9</v>
      </c>
      <c r="O762" s="362"/>
      <c r="P762" s="362" t="s">
        <v>90</v>
      </c>
      <c r="Q762" s="362" t="s">
        <v>90</v>
      </c>
      <c r="R762" s="362"/>
      <c r="S762" s="361" t="s">
        <v>90</v>
      </c>
      <c r="T762" s="362"/>
      <c r="U762" s="362"/>
      <c r="V762" s="362" t="s">
        <v>202</v>
      </c>
      <c r="W762" s="362"/>
      <c r="X762" s="362" t="s">
        <v>9</v>
      </c>
      <c r="Y762" s="362" t="s">
        <v>9</v>
      </c>
      <c r="Z762" s="362" t="s">
        <v>90</v>
      </c>
      <c r="AA762" s="366" t="s">
        <v>90</v>
      </c>
      <c r="AB762" s="362" t="s">
        <v>90</v>
      </c>
      <c r="AC762" s="362"/>
      <c r="AD762" s="362"/>
      <c r="AE762" s="362"/>
      <c r="AF762" s="362"/>
      <c r="AG762" s="362"/>
      <c r="AH762" s="362"/>
      <c r="AI762" s="362" t="s">
        <v>7032</v>
      </c>
      <c r="AJ762" s="362" t="s">
        <v>19</v>
      </c>
      <c r="AK762" s="362" t="s">
        <v>40</v>
      </c>
      <c r="AL762" s="362"/>
      <c r="AM762" s="362"/>
      <c r="AN762" s="362"/>
      <c r="AO762" s="362"/>
      <c r="AP762" s="361" t="e">
        <v>#N/A</v>
      </c>
      <c r="AR762">
        <v>1</v>
      </c>
      <c r="AS762" t="s">
        <v>9</v>
      </c>
      <c r="AT762" t="s">
        <v>9</v>
      </c>
    </row>
    <row r="763" spans="2:46" ht="15" customHeight="1" x14ac:dyDescent="0.35">
      <c r="B763" s="362">
        <v>1232</v>
      </c>
      <c r="C763" s="362" t="s">
        <v>3270</v>
      </c>
      <c r="D763" s="362" t="s">
        <v>2</v>
      </c>
      <c r="E763" s="368">
        <v>45315</v>
      </c>
      <c r="F763" s="368"/>
      <c r="G763" s="368"/>
      <c r="H763" s="368"/>
      <c r="I763" s="362" t="s">
        <v>61</v>
      </c>
      <c r="J763" s="362" t="s">
        <v>2781</v>
      </c>
      <c r="K763" s="361" t="s">
        <v>3271</v>
      </c>
      <c r="L763" s="361"/>
      <c r="M763" s="362" t="s">
        <v>186</v>
      </c>
      <c r="N763" s="362" t="s">
        <v>9</v>
      </c>
      <c r="O763" s="362"/>
      <c r="P763" s="362" t="s">
        <v>90</v>
      </c>
      <c r="Q763" s="362" t="s">
        <v>90</v>
      </c>
      <c r="R763" s="362"/>
      <c r="S763" s="361"/>
      <c r="T763" s="362"/>
      <c r="U763" s="362"/>
      <c r="V763" s="362" t="s">
        <v>120</v>
      </c>
      <c r="W763" s="362"/>
      <c r="X763" s="362"/>
      <c r="Y763" s="362" t="s">
        <v>48</v>
      </c>
      <c r="Z763" s="362" t="s">
        <v>90</v>
      </c>
      <c r="AA763" s="366" t="s">
        <v>90</v>
      </c>
      <c r="AB763" s="362" t="s">
        <v>90</v>
      </c>
      <c r="AC763" s="362"/>
      <c r="AD763" s="362"/>
      <c r="AE763" s="362"/>
      <c r="AF763" s="362"/>
      <c r="AG763" s="362"/>
      <c r="AH763" s="362"/>
      <c r="AI763" s="362" t="s">
        <v>7026</v>
      </c>
      <c r="AJ763" s="362" t="s">
        <v>19</v>
      </c>
      <c r="AK763" s="362" t="s">
        <v>40</v>
      </c>
      <c r="AL763" s="362"/>
      <c r="AM763" s="362"/>
      <c r="AN763" s="362"/>
      <c r="AO763" s="362"/>
      <c r="AP763" s="361"/>
      <c r="AR763">
        <v>1</v>
      </c>
      <c r="AS763" t="s">
        <v>5839</v>
      </c>
      <c r="AT763" t="s">
        <v>5839</v>
      </c>
    </row>
    <row r="764" spans="2:46" ht="15" customHeight="1" x14ac:dyDescent="0.35">
      <c r="B764" s="362">
        <v>1233</v>
      </c>
      <c r="C764" s="362" t="s">
        <v>3272</v>
      </c>
      <c r="D764" s="362" t="s">
        <v>2</v>
      </c>
      <c r="E764" s="368">
        <v>45315</v>
      </c>
      <c r="F764" s="368"/>
      <c r="G764" s="368"/>
      <c r="H764" s="368"/>
      <c r="I764" s="362" t="s">
        <v>77</v>
      </c>
      <c r="J764" s="362" t="s">
        <v>2781</v>
      </c>
      <c r="K764" s="361" t="s">
        <v>3273</v>
      </c>
      <c r="L764" s="362"/>
      <c r="M764" s="362" t="s">
        <v>186</v>
      </c>
      <c r="N764" s="362" t="s">
        <v>9</v>
      </c>
      <c r="O764" s="362"/>
      <c r="P764" s="362" t="s">
        <v>90</v>
      </c>
      <c r="Q764" s="362" t="s">
        <v>90</v>
      </c>
      <c r="R764" s="362"/>
      <c r="S764" s="361" t="s">
        <v>3274</v>
      </c>
      <c r="T764" s="362"/>
      <c r="U764" s="362"/>
      <c r="V764" s="362" t="s">
        <v>133</v>
      </c>
      <c r="W764" s="362"/>
      <c r="X764" s="362"/>
      <c r="Y764" s="362" t="s">
        <v>45</v>
      </c>
      <c r="Z764" s="362" t="s">
        <v>3275</v>
      </c>
      <c r="AA764" s="366">
        <v>45857</v>
      </c>
      <c r="AB764" s="367" t="s">
        <v>1340</v>
      </c>
      <c r="AC764" s="362"/>
      <c r="AD764" s="362"/>
      <c r="AE764" s="362"/>
      <c r="AF764" s="362"/>
      <c r="AG764" s="362"/>
      <c r="AH764" s="362"/>
      <c r="AI764" s="362" t="s">
        <v>7027</v>
      </c>
      <c r="AJ764" s="362" t="s">
        <v>21</v>
      </c>
      <c r="AK764" s="362" t="s">
        <v>39</v>
      </c>
      <c r="AL764" s="362"/>
      <c r="AM764" s="362"/>
      <c r="AN764" s="362"/>
      <c r="AO764" s="368">
        <v>45857</v>
      </c>
      <c r="AP764" s="361" t="s">
        <v>1340</v>
      </c>
      <c r="AR764">
        <v>1</v>
      </c>
      <c r="AS764" t="s">
        <v>539</v>
      </c>
      <c r="AT764" t="s">
        <v>5840</v>
      </c>
    </row>
    <row r="765" spans="2:46" ht="15" customHeight="1" x14ac:dyDescent="0.35">
      <c r="B765" s="362">
        <v>1234</v>
      </c>
      <c r="C765" s="362" t="s">
        <v>3276</v>
      </c>
      <c r="D765" s="362" t="s">
        <v>2</v>
      </c>
      <c r="E765" s="368">
        <v>45315</v>
      </c>
      <c r="F765" s="368"/>
      <c r="G765" s="368"/>
      <c r="H765" s="368"/>
      <c r="I765" s="362" t="s">
        <v>77</v>
      </c>
      <c r="J765" s="362" t="s">
        <v>2781</v>
      </c>
      <c r="K765" s="361" t="s">
        <v>3277</v>
      </c>
      <c r="L765" s="362"/>
      <c r="M765" s="362" t="s">
        <v>186</v>
      </c>
      <c r="N765" s="362" t="s">
        <v>9</v>
      </c>
      <c r="O765" s="362"/>
      <c r="P765" s="362" t="s">
        <v>90</v>
      </c>
      <c r="Q765" s="362" t="s">
        <v>90</v>
      </c>
      <c r="R765" s="362" t="s">
        <v>46</v>
      </c>
      <c r="S765" s="361" t="s">
        <v>90</v>
      </c>
      <c r="T765" s="362"/>
      <c r="U765" s="362"/>
      <c r="V765" s="362" t="s">
        <v>133</v>
      </c>
      <c r="W765" s="362"/>
      <c r="X765" s="362" t="s">
        <v>9</v>
      </c>
      <c r="Y765" s="362" t="s">
        <v>46</v>
      </c>
      <c r="Z765" s="362" t="s">
        <v>90</v>
      </c>
      <c r="AA765" s="366" t="s">
        <v>90</v>
      </c>
      <c r="AB765" s="362" t="s">
        <v>90</v>
      </c>
      <c r="AC765" s="362"/>
      <c r="AD765" s="362"/>
      <c r="AE765" s="362"/>
      <c r="AF765" s="362"/>
      <c r="AG765" s="362"/>
      <c r="AH765" s="362"/>
      <c r="AI765" s="362" t="s">
        <v>7027</v>
      </c>
      <c r="AJ765" s="362" t="s">
        <v>21</v>
      </c>
      <c r="AK765" s="362" t="s">
        <v>40</v>
      </c>
      <c r="AL765" s="362"/>
      <c r="AM765" s="362"/>
      <c r="AN765" s="362"/>
      <c r="AO765" s="362"/>
      <c r="AP765" s="361"/>
      <c r="AR765">
        <v>1</v>
      </c>
      <c r="AS765" t="s">
        <v>9</v>
      </c>
      <c r="AT765" t="s">
        <v>9</v>
      </c>
    </row>
    <row r="766" spans="2:46" ht="15" customHeight="1" x14ac:dyDescent="0.35">
      <c r="B766" s="362">
        <v>1235</v>
      </c>
      <c r="C766" s="362" t="s">
        <v>3278</v>
      </c>
      <c r="D766" s="362" t="s">
        <v>2</v>
      </c>
      <c r="E766" s="368">
        <v>45315</v>
      </c>
      <c r="F766" s="368"/>
      <c r="G766" s="368"/>
      <c r="H766" s="368"/>
      <c r="I766" s="362" t="s">
        <v>77</v>
      </c>
      <c r="J766" s="362" t="s">
        <v>77</v>
      </c>
      <c r="K766" s="361" t="s">
        <v>3279</v>
      </c>
      <c r="L766" s="362"/>
      <c r="M766" s="362" t="s">
        <v>186</v>
      </c>
      <c r="N766" s="362" t="s">
        <v>1548</v>
      </c>
      <c r="O766" s="362"/>
      <c r="P766" s="362" t="s">
        <v>90</v>
      </c>
      <c r="Q766" s="362" t="s">
        <v>90</v>
      </c>
      <c r="R766" s="362" t="s">
        <v>8</v>
      </c>
      <c r="S766" s="361" t="s">
        <v>3280</v>
      </c>
      <c r="T766" s="362"/>
      <c r="U766" s="362"/>
      <c r="V766" s="362" t="s">
        <v>133</v>
      </c>
      <c r="W766" s="362"/>
      <c r="X766" s="362"/>
      <c r="Y766" s="362" t="s">
        <v>45</v>
      </c>
      <c r="Z766" s="362" t="s">
        <v>90</v>
      </c>
      <c r="AA766" s="366" t="s">
        <v>90</v>
      </c>
      <c r="AB766" s="362" t="s">
        <v>90</v>
      </c>
      <c r="AC766" s="362"/>
      <c r="AD766" s="362"/>
      <c r="AE766" s="362"/>
      <c r="AF766" s="362"/>
      <c r="AG766" s="362"/>
      <c r="AH766" s="362"/>
      <c r="AI766" s="362" t="s">
        <v>7027</v>
      </c>
      <c r="AJ766" s="362" t="s">
        <v>21</v>
      </c>
      <c r="AK766" s="362" t="s">
        <v>39</v>
      </c>
      <c r="AL766" s="362"/>
      <c r="AM766" s="362"/>
      <c r="AN766" s="362"/>
      <c r="AO766" s="368">
        <v>45924</v>
      </c>
      <c r="AP766" s="361" t="s">
        <v>680</v>
      </c>
      <c r="AR766">
        <v>1</v>
      </c>
      <c r="AS766" t="s">
        <v>539</v>
      </c>
      <c r="AT766" t="s">
        <v>5840</v>
      </c>
    </row>
    <row r="767" spans="2:46" ht="15" customHeight="1" x14ac:dyDescent="0.35">
      <c r="B767" s="362">
        <v>1236</v>
      </c>
      <c r="C767" s="362" t="s">
        <v>3281</v>
      </c>
      <c r="D767" s="362" t="s">
        <v>2</v>
      </c>
      <c r="E767" s="368">
        <v>45315</v>
      </c>
      <c r="F767" s="368"/>
      <c r="G767" s="368"/>
      <c r="H767" s="368"/>
      <c r="I767" s="362" t="s">
        <v>57</v>
      </c>
      <c r="J767" s="362" t="s">
        <v>1596</v>
      </c>
      <c r="K767" s="361" t="s">
        <v>3282</v>
      </c>
      <c r="L767" s="362"/>
      <c r="M767" s="362" t="s">
        <v>186</v>
      </c>
      <c r="N767" s="362" t="s">
        <v>9</v>
      </c>
      <c r="O767" s="362"/>
      <c r="P767" s="362" t="s">
        <v>90</v>
      </c>
      <c r="Q767" s="362" t="s">
        <v>90</v>
      </c>
      <c r="R767" s="362"/>
      <c r="S767" s="361" t="s">
        <v>90</v>
      </c>
      <c r="T767" s="362"/>
      <c r="U767" s="362"/>
      <c r="V767" s="362" t="s">
        <v>176</v>
      </c>
      <c r="W767" s="362"/>
      <c r="X767" s="362" t="s">
        <v>9</v>
      </c>
      <c r="Y767" s="362" t="s">
        <v>9</v>
      </c>
      <c r="Z767" s="362" t="s">
        <v>90</v>
      </c>
      <c r="AA767" s="366" t="s">
        <v>90</v>
      </c>
      <c r="AB767" s="362" t="s">
        <v>90</v>
      </c>
      <c r="AC767" s="362"/>
      <c r="AD767" s="362"/>
      <c r="AE767" s="362"/>
      <c r="AF767" s="362"/>
      <c r="AG767" s="362"/>
      <c r="AH767" s="362"/>
      <c r="AI767" s="362" t="s">
        <v>7030</v>
      </c>
      <c r="AJ767" s="362" t="s">
        <v>14</v>
      </c>
      <c r="AK767" s="362" t="s">
        <v>40</v>
      </c>
      <c r="AL767" s="362"/>
      <c r="AM767" s="362"/>
      <c r="AN767" s="362"/>
      <c r="AO767" s="362"/>
      <c r="AP767" s="361" t="e">
        <v>#N/A</v>
      </c>
      <c r="AR767">
        <v>1</v>
      </c>
      <c r="AS767" t="s">
        <v>9</v>
      </c>
      <c r="AT767" t="s">
        <v>9</v>
      </c>
    </row>
    <row r="768" spans="2:46" ht="15" customHeight="1" x14ac:dyDescent="0.35">
      <c r="B768" s="362">
        <v>1237</v>
      </c>
      <c r="C768" s="362" t="s">
        <v>3283</v>
      </c>
      <c r="D768" s="362" t="s">
        <v>2</v>
      </c>
      <c r="E768" s="368">
        <v>45316</v>
      </c>
      <c r="F768" s="368"/>
      <c r="G768" s="368"/>
      <c r="H768" s="368"/>
      <c r="I768" s="362" t="s">
        <v>74</v>
      </c>
      <c r="J768" s="362" t="s">
        <v>2574</v>
      </c>
      <c r="K768" s="361" t="s">
        <v>3284</v>
      </c>
      <c r="L768" s="361"/>
      <c r="M768" s="362" t="s">
        <v>186</v>
      </c>
      <c r="N768" s="362" t="s">
        <v>9</v>
      </c>
      <c r="O768" s="362"/>
      <c r="P768" s="362" t="s">
        <v>90</v>
      </c>
      <c r="Q768" s="362" t="s">
        <v>90</v>
      </c>
      <c r="R768" s="362"/>
      <c r="S768" s="361"/>
      <c r="T768" s="362"/>
      <c r="U768" s="362"/>
      <c r="V768" s="362" t="s">
        <v>120</v>
      </c>
      <c r="W768" s="362"/>
      <c r="X768" s="362" t="s">
        <v>9</v>
      </c>
      <c r="Y768" s="362" t="s">
        <v>46</v>
      </c>
      <c r="Z768" s="362" t="s">
        <v>90</v>
      </c>
      <c r="AA768" s="366" t="s">
        <v>90</v>
      </c>
      <c r="AB768" s="362" t="s">
        <v>90</v>
      </c>
      <c r="AC768" s="362"/>
      <c r="AD768" s="362"/>
      <c r="AE768" s="362"/>
      <c r="AF768" s="362"/>
      <c r="AG768" s="362"/>
      <c r="AH768" s="362"/>
      <c r="AI768" s="362" t="s">
        <v>7028</v>
      </c>
      <c r="AJ768" s="362" t="s">
        <v>19</v>
      </c>
      <c r="AK768" s="362" t="s">
        <v>40</v>
      </c>
      <c r="AL768" s="362"/>
      <c r="AM768" s="362"/>
      <c r="AN768" s="362"/>
      <c r="AO768" s="362"/>
      <c r="AP768" s="361" t="e">
        <v>#N/A</v>
      </c>
      <c r="AR768">
        <v>1</v>
      </c>
      <c r="AS768" t="s">
        <v>9</v>
      </c>
      <c r="AT768" t="s">
        <v>9</v>
      </c>
    </row>
    <row r="769" spans="2:46" ht="15" customHeight="1" x14ac:dyDescent="0.35">
      <c r="B769" s="362">
        <v>1238</v>
      </c>
      <c r="C769" s="362" t="s">
        <v>3285</v>
      </c>
      <c r="D769" s="362" t="s">
        <v>2</v>
      </c>
      <c r="E769" s="368">
        <v>45316</v>
      </c>
      <c r="F769" s="368"/>
      <c r="G769" s="368"/>
      <c r="H769" s="368"/>
      <c r="I769" s="362" t="s">
        <v>74</v>
      </c>
      <c r="J769" s="362" t="s">
        <v>2574</v>
      </c>
      <c r="K769" s="361" t="s">
        <v>3286</v>
      </c>
      <c r="L769" s="361"/>
      <c r="M769" s="362" t="s">
        <v>186</v>
      </c>
      <c r="N769" s="362" t="s">
        <v>9</v>
      </c>
      <c r="O769" s="362"/>
      <c r="P769" s="362" t="s">
        <v>90</v>
      </c>
      <c r="Q769" s="362" t="s">
        <v>90</v>
      </c>
      <c r="R769" s="362"/>
      <c r="S769" s="361"/>
      <c r="T769" s="362"/>
      <c r="U769" s="362"/>
      <c r="V769" s="362" t="s">
        <v>120</v>
      </c>
      <c r="W769" s="362"/>
      <c r="X769" s="362"/>
      <c r="Y769" s="362" t="s">
        <v>48</v>
      </c>
      <c r="Z769" s="362" t="s">
        <v>90</v>
      </c>
      <c r="AA769" s="366" t="s">
        <v>90</v>
      </c>
      <c r="AB769" s="362" t="s">
        <v>90</v>
      </c>
      <c r="AC769" s="362"/>
      <c r="AD769" s="362"/>
      <c r="AE769" s="362"/>
      <c r="AF769" s="362"/>
      <c r="AG769" s="362"/>
      <c r="AH769" s="362"/>
      <c r="AI769" s="362" t="s">
        <v>7028</v>
      </c>
      <c r="AJ769" s="362" t="s">
        <v>19</v>
      </c>
      <c r="AK769" s="362" t="s">
        <v>40</v>
      </c>
      <c r="AL769" s="362"/>
      <c r="AM769" s="362"/>
      <c r="AN769" s="362"/>
      <c r="AO769" s="362"/>
      <c r="AP769" s="361"/>
      <c r="AR769">
        <v>1</v>
      </c>
      <c r="AS769" t="s">
        <v>5839</v>
      </c>
      <c r="AT769" t="s">
        <v>5839</v>
      </c>
    </row>
    <row r="770" spans="2:46" ht="15" customHeight="1" x14ac:dyDescent="0.35">
      <c r="B770" s="362">
        <v>1239</v>
      </c>
      <c r="C770" s="362" t="s">
        <v>3287</v>
      </c>
      <c r="D770" s="362" t="s">
        <v>2</v>
      </c>
      <c r="E770" s="368">
        <v>45316</v>
      </c>
      <c r="F770" s="368"/>
      <c r="G770" s="368"/>
      <c r="H770" s="368"/>
      <c r="I770" s="362" t="s">
        <v>63</v>
      </c>
      <c r="J770" s="362" t="s">
        <v>2574</v>
      </c>
      <c r="K770" s="361" t="s">
        <v>3288</v>
      </c>
      <c r="L770" s="361"/>
      <c r="M770" s="362" t="s">
        <v>186</v>
      </c>
      <c r="N770" s="362" t="s">
        <v>9</v>
      </c>
      <c r="O770" s="362"/>
      <c r="P770" s="362" t="s">
        <v>90</v>
      </c>
      <c r="Q770" s="362" t="s">
        <v>90</v>
      </c>
      <c r="R770" s="362"/>
      <c r="S770" s="361" t="s">
        <v>3289</v>
      </c>
      <c r="T770" s="362"/>
      <c r="U770" s="362"/>
      <c r="V770" s="362" t="s">
        <v>844</v>
      </c>
      <c r="W770" s="362"/>
      <c r="X770" s="362" t="s">
        <v>9</v>
      </c>
      <c r="Y770" s="362" t="s">
        <v>3290</v>
      </c>
      <c r="Z770" s="362" t="s">
        <v>90</v>
      </c>
      <c r="AA770" s="366" t="s">
        <v>90</v>
      </c>
      <c r="AB770" s="362" t="s">
        <v>90</v>
      </c>
      <c r="AC770" s="362"/>
      <c r="AD770" s="362"/>
      <c r="AE770" s="362"/>
      <c r="AF770" s="362"/>
      <c r="AG770" s="362"/>
      <c r="AH770" s="362"/>
      <c r="AI770" s="362" t="s">
        <v>7035</v>
      </c>
      <c r="AJ770" s="362" t="s">
        <v>19</v>
      </c>
      <c r="AK770" s="362" t="e">
        <v>#N/A</v>
      </c>
      <c r="AL770" s="362" t="e">
        <v>#N/A</v>
      </c>
      <c r="AM770" s="362" t="e">
        <v>#N/A</v>
      </c>
      <c r="AN770" s="362"/>
      <c r="AO770" s="362"/>
      <c r="AP770" s="361" t="e">
        <v>#N/A</v>
      </c>
      <c r="AR770">
        <v>1</v>
      </c>
      <c r="AS770" t="s">
        <v>9</v>
      </c>
      <c r="AT770" t="s">
        <v>9</v>
      </c>
    </row>
    <row r="771" spans="2:46" ht="15" customHeight="1" x14ac:dyDescent="0.35">
      <c r="B771" s="362">
        <v>1240</v>
      </c>
      <c r="C771" s="362" t="s">
        <v>3291</v>
      </c>
      <c r="D771" s="362" t="s">
        <v>2</v>
      </c>
      <c r="E771" s="368">
        <v>45096</v>
      </c>
      <c r="F771" s="368"/>
      <c r="G771" s="368"/>
      <c r="H771" s="368"/>
      <c r="I771" s="362" t="s">
        <v>61</v>
      </c>
      <c r="J771" s="362" t="s">
        <v>184</v>
      </c>
      <c r="K771" s="361" t="s">
        <v>3292</v>
      </c>
      <c r="L771" s="361"/>
      <c r="M771" s="362" t="s">
        <v>186</v>
      </c>
      <c r="N771" s="362" t="s">
        <v>9</v>
      </c>
      <c r="O771" s="362"/>
      <c r="P771" s="362" t="s">
        <v>2273</v>
      </c>
      <c r="Q771" s="362" t="s">
        <v>90</v>
      </c>
      <c r="R771" s="362"/>
      <c r="S771" s="361"/>
      <c r="T771" s="362"/>
      <c r="U771" s="362"/>
      <c r="V771" s="362" t="s">
        <v>120</v>
      </c>
      <c r="W771" s="362"/>
      <c r="X771" s="362" t="s">
        <v>9</v>
      </c>
      <c r="Y771" s="362" t="s">
        <v>46</v>
      </c>
      <c r="Z771" s="362" t="s">
        <v>90</v>
      </c>
      <c r="AA771" s="366" t="s">
        <v>90</v>
      </c>
      <c r="AB771" s="362" t="s">
        <v>90</v>
      </c>
      <c r="AC771" s="362"/>
      <c r="AD771" s="362"/>
      <c r="AE771" s="362"/>
      <c r="AF771" s="362"/>
      <c r="AG771" s="362"/>
      <c r="AH771" s="362"/>
      <c r="AI771" s="362" t="s">
        <v>7026</v>
      </c>
      <c r="AJ771" s="362" t="s">
        <v>19</v>
      </c>
      <c r="AK771" s="362" t="s">
        <v>40</v>
      </c>
      <c r="AL771" s="362"/>
      <c r="AM771" s="362"/>
      <c r="AN771" s="362"/>
      <c r="AO771" s="362"/>
      <c r="AP771" s="361" t="e">
        <v>#N/A</v>
      </c>
      <c r="AR771">
        <v>1</v>
      </c>
      <c r="AS771" t="s">
        <v>9</v>
      </c>
      <c r="AT771" t="s">
        <v>9</v>
      </c>
    </row>
    <row r="772" spans="2:46" ht="15" customHeight="1" x14ac:dyDescent="0.35">
      <c r="B772" s="362">
        <v>1241</v>
      </c>
      <c r="C772" s="362" t="s">
        <v>3293</v>
      </c>
      <c r="D772" s="362" t="s">
        <v>2</v>
      </c>
      <c r="E772" s="368">
        <v>45316</v>
      </c>
      <c r="F772" s="368"/>
      <c r="G772" s="368"/>
      <c r="H772" s="368"/>
      <c r="I772" s="362" t="s">
        <v>74</v>
      </c>
      <c r="J772" s="362" t="s">
        <v>2574</v>
      </c>
      <c r="K772" s="361" t="s">
        <v>3294</v>
      </c>
      <c r="L772" s="361"/>
      <c r="M772" s="362" t="s">
        <v>186</v>
      </c>
      <c r="N772" s="362" t="s">
        <v>9</v>
      </c>
      <c r="O772" s="362"/>
      <c r="P772" s="362" t="s">
        <v>90</v>
      </c>
      <c r="Q772" s="362" t="s">
        <v>90</v>
      </c>
      <c r="R772" s="362"/>
      <c r="S772" s="361" t="s">
        <v>3295</v>
      </c>
      <c r="T772" s="362"/>
      <c r="U772" s="362"/>
      <c r="V772" s="362" t="s">
        <v>120</v>
      </c>
      <c r="W772" s="362"/>
      <c r="X772" s="362" t="s">
        <v>9</v>
      </c>
      <c r="Y772" s="362" t="s">
        <v>46</v>
      </c>
      <c r="Z772" s="362" t="s">
        <v>90</v>
      </c>
      <c r="AA772" s="366" t="s">
        <v>90</v>
      </c>
      <c r="AB772" s="362" t="s">
        <v>90</v>
      </c>
      <c r="AC772" s="362"/>
      <c r="AD772" s="362"/>
      <c r="AE772" s="362"/>
      <c r="AF772" s="362"/>
      <c r="AG772" s="362"/>
      <c r="AH772" s="362"/>
      <c r="AI772" s="362" t="s">
        <v>7028</v>
      </c>
      <c r="AJ772" s="362" t="s">
        <v>19</v>
      </c>
      <c r="AK772" s="362" t="s">
        <v>40</v>
      </c>
      <c r="AL772" s="362"/>
      <c r="AM772" s="362"/>
      <c r="AN772" s="362"/>
      <c r="AO772" s="362"/>
      <c r="AP772" s="361" t="e">
        <v>#N/A</v>
      </c>
      <c r="AR772">
        <v>1</v>
      </c>
      <c r="AS772" t="s">
        <v>9</v>
      </c>
      <c r="AT772" t="s">
        <v>9</v>
      </c>
    </row>
    <row r="773" spans="2:46" ht="15" customHeight="1" x14ac:dyDescent="0.35">
      <c r="B773" s="362">
        <v>1242</v>
      </c>
      <c r="C773" s="362" t="s">
        <v>3296</v>
      </c>
      <c r="D773" s="362" t="s">
        <v>2</v>
      </c>
      <c r="E773" s="368">
        <v>45316</v>
      </c>
      <c r="F773" s="368"/>
      <c r="G773" s="368"/>
      <c r="H773" s="368"/>
      <c r="I773" s="362" t="s">
        <v>74</v>
      </c>
      <c r="J773" s="362" t="s">
        <v>2574</v>
      </c>
      <c r="K773" s="361" t="s">
        <v>3297</v>
      </c>
      <c r="L773" s="361"/>
      <c r="M773" s="362" t="s">
        <v>186</v>
      </c>
      <c r="N773" s="362" t="s">
        <v>9</v>
      </c>
      <c r="O773" s="362"/>
      <c r="P773" s="362" t="s">
        <v>90</v>
      </c>
      <c r="Q773" s="362" t="s">
        <v>90</v>
      </c>
      <c r="R773" s="362"/>
      <c r="S773" s="361"/>
      <c r="T773" s="362"/>
      <c r="U773" s="362"/>
      <c r="V773" s="362" t="s">
        <v>120</v>
      </c>
      <c r="W773" s="362"/>
      <c r="X773" s="362"/>
      <c r="Y773" s="362" t="s">
        <v>48</v>
      </c>
      <c r="Z773" s="362" t="s">
        <v>90</v>
      </c>
      <c r="AA773" s="366" t="s">
        <v>90</v>
      </c>
      <c r="AB773" s="362" t="s">
        <v>90</v>
      </c>
      <c r="AC773" s="362"/>
      <c r="AD773" s="362"/>
      <c r="AE773" s="362"/>
      <c r="AF773" s="362"/>
      <c r="AG773" s="362"/>
      <c r="AH773" s="362"/>
      <c r="AI773" s="362" t="s">
        <v>7028</v>
      </c>
      <c r="AJ773" s="362" t="s">
        <v>19</v>
      </c>
      <c r="AK773" s="362" t="s">
        <v>40</v>
      </c>
      <c r="AL773" s="362"/>
      <c r="AM773" s="362"/>
      <c r="AN773" s="362"/>
      <c r="AO773" s="362"/>
      <c r="AP773" s="361"/>
      <c r="AR773">
        <v>1</v>
      </c>
      <c r="AS773" t="s">
        <v>5839</v>
      </c>
      <c r="AT773" t="s">
        <v>5839</v>
      </c>
    </row>
    <row r="774" spans="2:46" ht="15" customHeight="1" x14ac:dyDescent="0.35">
      <c r="B774" s="362">
        <v>1243</v>
      </c>
      <c r="C774" s="362" t="s">
        <v>3298</v>
      </c>
      <c r="D774" s="362" t="s">
        <v>2</v>
      </c>
      <c r="E774" s="368">
        <v>45316</v>
      </c>
      <c r="F774" s="368"/>
      <c r="G774" s="368"/>
      <c r="H774" s="368"/>
      <c r="I774" s="362" t="s">
        <v>74</v>
      </c>
      <c r="J774" s="362" t="s">
        <v>2574</v>
      </c>
      <c r="K774" s="361" t="s">
        <v>3299</v>
      </c>
      <c r="L774" s="361"/>
      <c r="M774" s="362" t="s">
        <v>186</v>
      </c>
      <c r="N774" s="362" t="s">
        <v>9</v>
      </c>
      <c r="O774" s="362"/>
      <c r="P774" s="362" t="s">
        <v>90</v>
      </c>
      <c r="Q774" s="362" t="s">
        <v>90</v>
      </c>
      <c r="R774" s="362"/>
      <c r="S774" s="361"/>
      <c r="T774" s="362"/>
      <c r="U774" s="362"/>
      <c r="V774" s="362" t="s">
        <v>120</v>
      </c>
      <c r="W774" s="362"/>
      <c r="X774" s="362"/>
      <c r="Y774" s="362" t="s">
        <v>48</v>
      </c>
      <c r="Z774" s="362" t="s">
        <v>90</v>
      </c>
      <c r="AA774" s="366" t="s">
        <v>90</v>
      </c>
      <c r="AB774" s="362" t="s">
        <v>90</v>
      </c>
      <c r="AC774" s="362"/>
      <c r="AD774" s="362"/>
      <c r="AE774" s="362"/>
      <c r="AF774" s="362"/>
      <c r="AG774" s="362"/>
      <c r="AH774" s="362"/>
      <c r="AI774" s="362" t="s">
        <v>7028</v>
      </c>
      <c r="AJ774" s="362" t="s">
        <v>19</v>
      </c>
      <c r="AK774" s="362" t="s">
        <v>40</v>
      </c>
      <c r="AL774" s="362"/>
      <c r="AM774" s="362"/>
      <c r="AN774" s="362"/>
      <c r="AO774" s="362"/>
      <c r="AP774" s="361"/>
      <c r="AR774">
        <v>1</v>
      </c>
      <c r="AS774" t="s">
        <v>5839</v>
      </c>
      <c r="AT774" t="s">
        <v>5839</v>
      </c>
    </row>
    <row r="775" spans="2:46" ht="15" customHeight="1" x14ac:dyDescent="0.35">
      <c r="B775" s="362">
        <v>1244</v>
      </c>
      <c r="C775" s="362" t="s">
        <v>3300</v>
      </c>
      <c r="D775" s="362" t="s">
        <v>2</v>
      </c>
      <c r="E775" s="368">
        <v>45316</v>
      </c>
      <c r="F775" s="368"/>
      <c r="G775" s="368"/>
      <c r="H775" s="368"/>
      <c r="I775" s="362" t="s">
        <v>74</v>
      </c>
      <c r="J775" s="362" t="s">
        <v>2574</v>
      </c>
      <c r="K775" s="361" t="s">
        <v>3301</v>
      </c>
      <c r="L775" s="361"/>
      <c r="M775" s="362" t="s">
        <v>186</v>
      </c>
      <c r="N775" s="362" t="s">
        <v>9</v>
      </c>
      <c r="O775" s="362"/>
      <c r="P775" s="362" t="s">
        <v>90</v>
      </c>
      <c r="Q775" s="362" t="s">
        <v>90</v>
      </c>
      <c r="R775" s="362"/>
      <c r="S775" s="361"/>
      <c r="T775" s="362"/>
      <c r="U775" s="362"/>
      <c r="V775" s="362" t="s">
        <v>120</v>
      </c>
      <c r="W775" s="362"/>
      <c r="X775" s="362"/>
      <c r="Y775" s="362" t="s">
        <v>48</v>
      </c>
      <c r="Z775" s="362" t="s">
        <v>90</v>
      </c>
      <c r="AA775" s="366" t="s">
        <v>90</v>
      </c>
      <c r="AB775" s="362" t="s">
        <v>90</v>
      </c>
      <c r="AC775" s="362"/>
      <c r="AD775" s="362"/>
      <c r="AE775" s="362"/>
      <c r="AF775" s="362"/>
      <c r="AG775" s="362"/>
      <c r="AH775" s="362"/>
      <c r="AI775" s="362" t="s">
        <v>7028</v>
      </c>
      <c r="AJ775" s="362" t="s">
        <v>19</v>
      </c>
      <c r="AK775" s="362" t="s">
        <v>40</v>
      </c>
      <c r="AL775" s="362"/>
      <c r="AM775" s="362"/>
      <c r="AN775" s="362"/>
      <c r="AO775" s="362"/>
      <c r="AP775" s="361"/>
      <c r="AR775">
        <v>1</v>
      </c>
      <c r="AS775" t="s">
        <v>5839</v>
      </c>
      <c r="AT775" t="s">
        <v>5839</v>
      </c>
    </row>
    <row r="776" spans="2:46" ht="15" customHeight="1" x14ac:dyDescent="0.35">
      <c r="B776" s="362">
        <v>1245</v>
      </c>
      <c r="C776" s="362" t="s">
        <v>3302</v>
      </c>
      <c r="D776" s="362" t="s">
        <v>2</v>
      </c>
      <c r="E776" s="368">
        <v>45316</v>
      </c>
      <c r="F776" s="368"/>
      <c r="G776" s="368"/>
      <c r="H776" s="368"/>
      <c r="I776" s="362" t="s">
        <v>74</v>
      </c>
      <c r="J776" s="362" t="s">
        <v>2574</v>
      </c>
      <c r="K776" s="361" t="s">
        <v>3303</v>
      </c>
      <c r="L776" s="361"/>
      <c r="M776" s="362" t="s">
        <v>186</v>
      </c>
      <c r="N776" s="362" t="s">
        <v>9</v>
      </c>
      <c r="O776" s="362"/>
      <c r="P776" s="362" t="s">
        <v>90</v>
      </c>
      <c r="Q776" s="362" t="s">
        <v>90</v>
      </c>
      <c r="R776" s="362"/>
      <c r="S776" s="361"/>
      <c r="T776" s="362"/>
      <c r="U776" s="362"/>
      <c r="V776" s="362" t="s">
        <v>120</v>
      </c>
      <c r="W776" s="362"/>
      <c r="X776" s="362"/>
      <c r="Y776" s="362" t="s">
        <v>48</v>
      </c>
      <c r="Z776" s="362" t="s">
        <v>90</v>
      </c>
      <c r="AA776" s="366" t="s">
        <v>90</v>
      </c>
      <c r="AB776" s="362" t="s">
        <v>90</v>
      </c>
      <c r="AC776" s="362"/>
      <c r="AD776" s="362"/>
      <c r="AE776" s="362"/>
      <c r="AF776" s="362"/>
      <c r="AG776" s="362"/>
      <c r="AH776" s="362"/>
      <c r="AI776" s="362" t="s">
        <v>7028</v>
      </c>
      <c r="AJ776" s="362" t="s">
        <v>19</v>
      </c>
      <c r="AK776" s="362" t="s">
        <v>40</v>
      </c>
      <c r="AL776" s="362"/>
      <c r="AM776" s="362"/>
      <c r="AN776" s="362"/>
      <c r="AO776" s="362"/>
      <c r="AP776" s="361"/>
      <c r="AR776">
        <v>1</v>
      </c>
      <c r="AS776" t="s">
        <v>5839</v>
      </c>
      <c r="AT776" t="s">
        <v>5839</v>
      </c>
    </row>
    <row r="777" spans="2:46" ht="15" customHeight="1" x14ac:dyDescent="0.35">
      <c r="B777" s="362">
        <v>1246</v>
      </c>
      <c r="C777" s="362" t="s">
        <v>3304</v>
      </c>
      <c r="D777" s="362" t="s">
        <v>2</v>
      </c>
      <c r="E777" s="368">
        <v>45316</v>
      </c>
      <c r="F777" s="368"/>
      <c r="G777" s="368"/>
      <c r="H777" s="368"/>
      <c r="I777" s="362" t="s">
        <v>74</v>
      </c>
      <c r="J777" s="362" t="s">
        <v>2574</v>
      </c>
      <c r="K777" s="361" t="s">
        <v>3305</v>
      </c>
      <c r="L777" s="361"/>
      <c r="M777" s="362" t="s">
        <v>186</v>
      </c>
      <c r="N777" s="362" t="s">
        <v>9</v>
      </c>
      <c r="O777" s="362"/>
      <c r="P777" s="362" t="s">
        <v>90</v>
      </c>
      <c r="Q777" s="362" t="s">
        <v>90</v>
      </c>
      <c r="R777" s="362"/>
      <c r="S777" s="361"/>
      <c r="T777" s="362"/>
      <c r="U777" s="362"/>
      <c r="V777" s="362" t="s">
        <v>120</v>
      </c>
      <c r="W777" s="362"/>
      <c r="X777" s="362"/>
      <c r="Y777" s="362" t="s">
        <v>48</v>
      </c>
      <c r="Z777" s="362" t="s">
        <v>90</v>
      </c>
      <c r="AA777" s="366" t="s">
        <v>90</v>
      </c>
      <c r="AB777" s="362" t="s">
        <v>90</v>
      </c>
      <c r="AC777" s="362"/>
      <c r="AD777" s="362"/>
      <c r="AE777" s="362"/>
      <c r="AF777" s="362"/>
      <c r="AG777" s="362"/>
      <c r="AH777" s="362"/>
      <c r="AI777" s="362" t="s">
        <v>7028</v>
      </c>
      <c r="AJ777" s="362" t="s">
        <v>19</v>
      </c>
      <c r="AK777" s="362" t="s">
        <v>40</v>
      </c>
      <c r="AL777" s="362"/>
      <c r="AM777" s="362"/>
      <c r="AN777" s="362"/>
      <c r="AO777" s="362"/>
      <c r="AP777" s="361"/>
      <c r="AR777">
        <v>1</v>
      </c>
      <c r="AS777" t="s">
        <v>5839</v>
      </c>
      <c r="AT777" t="s">
        <v>5839</v>
      </c>
    </row>
    <row r="778" spans="2:46" ht="15" customHeight="1" x14ac:dyDescent="0.35">
      <c r="B778" s="362">
        <v>1247</v>
      </c>
      <c r="C778" s="362" t="s">
        <v>3306</v>
      </c>
      <c r="D778" s="362" t="s">
        <v>2</v>
      </c>
      <c r="E778" s="368">
        <v>45316</v>
      </c>
      <c r="F778" s="368"/>
      <c r="G778" s="368"/>
      <c r="H778" s="368"/>
      <c r="I778" s="362" t="s">
        <v>74</v>
      </c>
      <c r="J778" s="362" t="s">
        <v>2574</v>
      </c>
      <c r="K778" s="361" t="s">
        <v>3307</v>
      </c>
      <c r="L778" s="361"/>
      <c r="M778" s="362" t="s">
        <v>186</v>
      </c>
      <c r="N778" s="362" t="s">
        <v>9</v>
      </c>
      <c r="O778" s="362"/>
      <c r="P778" s="362" t="s">
        <v>90</v>
      </c>
      <c r="Q778" s="362" t="s">
        <v>90</v>
      </c>
      <c r="R778" s="362"/>
      <c r="S778" s="361" t="s">
        <v>3308</v>
      </c>
      <c r="T778" s="362"/>
      <c r="U778" s="362"/>
      <c r="V778" s="362" t="s">
        <v>120</v>
      </c>
      <c r="W778" s="362"/>
      <c r="X778" s="362"/>
      <c r="Y778" s="362" t="s">
        <v>48</v>
      </c>
      <c r="Z778" s="362" t="s">
        <v>90</v>
      </c>
      <c r="AA778" s="366" t="s">
        <v>90</v>
      </c>
      <c r="AB778" s="362" t="s">
        <v>90</v>
      </c>
      <c r="AC778" s="362"/>
      <c r="AD778" s="362"/>
      <c r="AE778" s="362"/>
      <c r="AF778" s="362"/>
      <c r="AG778" s="362"/>
      <c r="AH778" s="362"/>
      <c r="AI778" s="362" t="s">
        <v>7028</v>
      </c>
      <c r="AJ778" s="362" t="s">
        <v>19</v>
      </c>
      <c r="AK778" s="362" t="s">
        <v>40</v>
      </c>
      <c r="AL778" s="362"/>
      <c r="AM778" s="362"/>
      <c r="AN778" s="362"/>
      <c r="AO778" s="362"/>
      <c r="AP778" s="361"/>
      <c r="AR778">
        <v>1</v>
      </c>
      <c r="AS778" t="s">
        <v>5839</v>
      </c>
      <c r="AT778" t="s">
        <v>5839</v>
      </c>
    </row>
    <row r="779" spans="2:46" ht="15" customHeight="1" x14ac:dyDescent="0.35">
      <c r="B779" s="362">
        <v>1248</v>
      </c>
      <c r="C779" s="362" t="s">
        <v>3309</v>
      </c>
      <c r="D779" s="362" t="s">
        <v>2</v>
      </c>
      <c r="E779" s="368">
        <v>45316</v>
      </c>
      <c r="F779" s="368"/>
      <c r="G779" s="368"/>
      <c r="H779" s="368"/>
      <c r="I779" s="362" t="s">
        <v>74</v>
      </c>
      <c r="J779" s="362" t="s">
        <v>2574</v>
      </c>
      <c r="K779" s="361" t="s">
        <v>3310</v>
      </c>
      <c r="L779" s="361"/>
      <c r="M779" s="362" t="s">
        <v>186</v>
      </c>
      <c r="N779" s="362" t="s">
        <v>9</v>
      </c>
      <c r="O779" s="362"/>
      <c r="P779" s="362" t="s">
        <v>90</v>
      </c>
      <c r="Q779" s="362" t="s">
        <v>90</v>
      </c>
      <c r="R779" s="362"/>
      <c r="S779" s="361"/>
      <c r="T779" s="362"/>
      <c r="U779" s="362"/>
      <c r="V779" s="362" t="s">
        <v>120</v>
      </c>
      <c r="W779" s="362"/>
      <c r="X779" s="362"/>
      <c r="Y779" s="362" t="s">
        <v>48</v>
      </c>
      <c r="Z779" s="362" t="s">
        <v>90</v>
      </c>
      <c r="AA779" s="366" t="s">
        <v>90</v>
      </c>
      <c r="AB779" s="362" t="s">
        <v>90</v>
      </c>
      <c r="AC779" s="362"/>
      <c r="AD779" s="362"/>
      <c r="AE779" s="362"/>
      <c r="AF779" s="362"/>
      <c r="AG779" s="362"/>
      <c r="AH779" s="362"/>
      <c r="AI779" s="362" t="s">
        <v>7028</v>
      </c>
      <c r="AJ779" s="362" t="s">
        <v>19</v>
      </c>
      <c r="AK779" s="362" t="s">
        <v>40</v>
      </c>
      <c r="AL779" s="362"/>
      <c r="AM779" s="362"/>
      <c r="AN779" s="362"/>
      <c r="AO779" s="362"/>
      <c r="AP779" s="361"/>
      <c r="AR779">
        <v>1</v>
      </c>
      <c r="AS779" t="s">
        <v>5839</v>
      </c>
      <c r="AT779" t="s">
        <v>5839</v>
      </c>
    </row>
    <row r="780" spans="2:46" ht="15" customHeight="1" x14ac:dyDescent="0.35">
      <c r="B780" s="362">
        <v>1249</v>
      </c>
      <c r="C780" s="362" t="s">
        <v>3311</v>
      </c>
      <c r="D780" s="362" t="s">
        <v>2</v>
      </c>
      <c r="E780" s="368">
        <v>45335</v>
      </c>
      <c r="F780" s="368"/>
      <c r="G780" s="368"/>
      <c r="H780" s="368"/>
      <c r="I780" s="362" t="s">
        <v>57</v>
      </c>
      <c r="J780" s="362" t="s">
        <v>2897</v>
      </c>
      <c r="K780" s="361" t="s">
        <v>3312</v>
      </c>
      <c r="L780" s="362"/>
      <c r="M780" s="362" t="s">
        <v>186</v>
      </c>
      <c r="N780" s="362" t="s">
        <v>9</v>
      </c>
      <c r="O780" s="362"/>
      <c r="P780" s="362" t="s">
        <v>90</v>
      </c>
      <c r="Q780" s="362" t="s">
        <v>90</v>
      </c>
      <c r="R780" s="362"/>
      <c r="S780" s="361" t="s">
        <v>90</v>
      </c>
      <c r="T780" s="362"/>
      <c r="U780" s="362"/>
      <c r="V780" s="362" t="s">
        <v>176</v>
      </c>
      <c r="W780" s="362"/>
      <c r="X780" s="362" t="s">
        <v>9</v>
      </c>
      <c r="Y780" s="362" t="s">
        <v>9</v>
      </c>
      <c r="Z780" s="362" t="s">
        <v>90</v>
      </c>
      <c r="AA780" s="366" t="s">
        <v>90</v>
      </c>
      <c r="AB780" s="362" t="s">
        <v>90</v>
      </c>
      <c r="AC780" s="362"/>
      <c r="AD780" s="362"/>
      <c r="AE780" s="362"/>
      <c r="AF780" s="362"/>
      <c r="AG780" s="362"/>
      <c r="AH780" s="362"/>
      <c r="AI780" s="362" t="s">
        <v>7030</v>
      </c>
      <c r="AJ780" s="362" t="s">
        <v>14</v>
      </c>
      <c r="AK780" s="362" t="s">
        <v>40</v>
      </c>
      <c r="AL780" s="362"/>
      <c r="AM780" s="362"/>
      <c r="AN780" s="362"/>
      <c r="AO780" s="362"/>
      <c r="AP780" s="361" t="e">
        <v>#N/A</v>
      </c>
      <c r="AR780">
        <v>1</v>
      </c>
      <c r="AS780" t="s">
        <v>9</v>
      </c>
      <c r="AT780" t="s">
        <v>9</v>
      </c>
    </row>
    <row r="781" spans="2:46" ht="15" customHeight="1" x14ac:dyDescent="0.35">
      <c r="B781" s="362">
        <v>1250</v>
      </c>
      <c r="C781" s="362" t="s">
        <v>3313</v>
      </c>
      <c r="D781" s="362" t="s">
        <v>2</v>
      </c>
      <c r="E781" s="368">
        <v>45335</v>
      </c>
      <c r="F781" s="368"/>
      <c r="G781" s="368"/>
      <c r="H781" s="368"/>
      <c r="I781" s="362" t="s">
        <v>57</v>
      </c>
      <c r="J781" s="362" t="s">
        <v>2897</v>
      </c>
      <c r="K781" s="361" t="s">
        <v>3314</v>
      </c>
      <c r="L781" s="362"/>
      <c r="M781" s="362" t="s">
        <v>186</v>
      </c>
      <c r="N781" s="362" t="s">
        <v>9</v>
      </c>
      <c r="O781" s="362"/>
      <c r="P781" s="362" t="s">
        <v>90</v>
      </c>
      <c r="Q781" s="362" t="s">
        <v>90</v>
      </c>
      <c r="R781" s="362"/>
      <c r="S781" s="361" t="s">
        <v>90</v>
      </c>
      <c r="T781" s="362"/>
      <c r="U781" s="362"/>
      <c r="V781" s="362" t="s">
        <v>176</v>
      </c>
      <c r="W781" s="362"/>
      <c r="X781" s="362" t="s">
        <v>9</v>
      </c>
      <c r="Y781" s="362" t="s">
        <v>9</v>
      </c>
      <c r="Z781" s="362" t="s">
        <v>90</v>
      </c>
      <c r="AA781" s="366" t="s">
        <v>90</v>
      </c>
      <c r="AB781" s="362" t="s">
        <v>90</v>
      </c>
      <c r="AC781" s="362"/>
      <c r="AD781" s="362"/>
      <c r="AE781" s="362"/>
      <c r="AF781" s="362"/>
      <c r="AG781" s="362"/>
      <c r="AH781" s="362"/>
      <c r="AI781" s="362" t="s">
        <v>7030</v>
      </c>
      <c r="AJ781" s="362" t="s">
        <v>14</v>
      </c>
      <c r="AK781" s="362" t="s">
        <v>40</v>
      </c>
      <c r="AL781" s="362"/>
      <c r="AM781" s="362"/>
      <c r="AN781" s="362"/>
      <c r="AO781" s="362"/>
      <c r="AP781" s="361" t="e">
        <v>#N/A</v>
      </c>
      <c r="AR781">
        <v>1</v>
      </c>
      <c r="AS781" t="s">
        <v>9</v>
      </c>
      <c r="AT781" t="s">
        <v>9</v>
      </c>
    </row>
    <row r="782" spans="2:46" ht="15" customHeight="1" x14ac:dyDescent="0.35">
      <c r="B782" s="362">
        <v>1251</v>
      </c>
      <c r="C782" s="362" t="s">
        <v>3315</v>
      </c>
      <c r="D782" s="362" t="s">
        <v>2</v>
      </c>
      <c r="E782" s="368">
        <v>45099</v>
      </c>
      <c r="F782" s="368"/>
      <c r="G782" s="368"/>
      <c r="H782" s="368"/>
      <c r="I782" s="362" t="s">
        <v>57</v>
      </c>
      <c r="J782" s="362" t="s">
        <v>3316</v>
      </c>
      <c r="K782" s="361" t="s">
        <v>3317</v>
      </c>
      <c r="L782" s="362"/>
      <c r="M782" s="362" t="s">
        <v>186</v>
      </c>
      <c r="N782" s="362" t="s">
        <v>9</v>
      </c>
      <c r="O782" s="362"/>
      <c r="P782" s="362" t="s">
        <v>90</v>
      </c>
      <c r="Q782" s="362" t="s">
        <v>90</v>
      </c>
      <c r="R782" s="362"/>
      <c r="S782" s="361" t="s">
        <v>3318</v>
      </c>
      <c r="T782" s="362"/>
      <c r="U782" s="362"/>
      <c r="V782" s="362" t="s">
        <v>176</v>
      </c>
      <c r="W782" s="362"/>
      <c r="X782" s="362"/>
      <c r="Y782" s="362" t="s">
        <v>48</v>
      </c>
      <c r="Z782" s="362" t="s">
        <v>90</v>
      </c>
      <c r="AA782" s="366" t="s">
        <v>90</v>
      </c>
      <c r="AB782" s="362" t="s">
        <v>90</v>
      </c>
      <c r="AC782" s="362"/>
      <c r="AD782" s="362"/>
      <c r="AE782" s="362"/>
      <c r="AF782" s="362"/>
      <c r="AG782" s="362"/>
      <c r="AH782" s="362"/>
      <c r="AI782" s="362" t="s">
        <v>7030</v>
      </c>
      <c r="AJ782" s="362" t="s">
        <v>14</v>
      </c>
      <c r="AK782" s="362" t="s">
        <v>40</v>
      </c>
      <c r="AL782" s="362"/>
      <c r="AM782" s="362"/>
      <c r="AN782" s="362"/>
      <c r="AO782" s="362"/>
      <c r="AP782" s="361" t="s">
        <v>193</v>
      </c>
      <c r="AR782">
        <v>1</v>
      </c>
      <c r="AS782" t="s">
        <v>5839</v>
      </c>
      <c r="AT782" t="s">
        <v>5839</v>
      </c>
    </row>
    <row r="783" spans="2:46" ht="15" customHeight="1" x14ac:dyDescent="0.35">
      <c r="B783" s="362">
        <v>1252</v>
      </c>
      <c r="C783" s="362" t="s">
        <v>3319</v>
      </c>
      <c r="D783" s="362" t="s">
        <v>2</v>
      </c>
      <c r="E783" s="368">
        <v>45335</v>
      </c>
      <c r="F783" s="368"/>
      <c r="G783" s="368"/>
      <c r="H783" s="368"/>
      <c r="I783" s="362" t="s">
        <v>57</v>
      </c>
      <c r="J783" s="362" t="s">
        <v>2897</v>
      </c>
      <c r="K783" s="361" t="s">
        <v>3320</v>
      </c>
      <c r="L783" s="362"/>
      <c r="M783" s="362" t="s">
        <v>186</v>
      </c>
      <c r="N783" s="362" t="s">
        <v>9</v>
      </c>
      <c r="O783" s="362"/>
      <c r="P783" s="362" t="s">
        <v>90</v>
      </c>
      <c r="Q783" s="362" t="s">
        <v>90</v>
      </c>
      <c r="R783" s="362"/>
      <c r="S783" s="361" t="s">
        <v>3321</v>
      </c>
      <c r="T783" s="362"/>
      <c r="U783" s="362"/>
      <c r="V783" s="362" t="s">
        <v>176</v>
      </c>
      <c r="W783" s="362"/>
      <c r="X783" s="362"/>
      <c r="Y783" s="362" t="s">
        <v>48</v>
      </c>
      <c r="Z783" s="362" t="s">
        <v>90</v>
      </c>
      <c r="AA783" s="366" t="s">
        <v>90</v>
      </c>
      <c r="AB783" s="362" t="s">
        <v>90</v>
      </c>
      <c r="AC783" s="362"/>
      <c r="AD783" s="362"/>
      <c r="AE783" s="362"/>
      <c r="AF783" s="362"/>
      <c r="AG783" s="362"/>
      <c r="AH783" s="362"/>
      <c r="AI783" s="362" t="s">
        <v>7030</v>
      </c>
      <c r="AJ783" s="362" t="s">
        <v>14</v>
      </c>
      <c r="AK783" s="362" t="s">
        <v>40</v>
      </c>
      <c r="AL783" s="362"/>
      <c r="AM783" s="362"/>
      <c r="AN783" s="362"/>
      <c r="AO783" s="362"/>
      <c r="AP783" s="361" t="s">
        <v>193</v>
      </c>
      <c r="AR783">
        <v>1</v>
      </c>
      <c r="AS783" t="s">
        <v>5839</v>
      </c>
      <c r="AT783" t="s">
        <v>5839</v>
      </c>
    </row>
    <row r="784" spans="2:46" ht="15" customHeight="1" x14ac:dyDescent="0.35">
      <c r="B784" s="362">
        <v>1253</v>
      </c>
      <c r="C784" s="362" t="s">
        <v>3322</v>
      </c>
      <c r="D784" s="362" t="s">
        <v>2</v>
      </c>
      <c r="E784" s="368">
        <v>45335</v>
      </c>
      <c r="F784" s="368"/>
      <c r="G784" s="368"/>
      <c r="H784" s="368"/>
      <c r="I784" s="362" t="s">
        <v>65</v>
      </c>
      <c r="J784" s="362" t="s">
        <v>1910</v>
      </c>
      <c r="K784" s="361" t="s">
        <v>3323</v>
      </c>
      <c r="L784" s="362"/>
      <c r="M784" s="362" t="s">
        <v>186</v>
      </c>
      <c r="N784" s="362" t="s">
        <v>9</v>
      </c>
      <c r="O784" s="362"/>
      <c r="P784" s="362" t="s">
        <v>90</v>
      </c>
      <c r="Q784" s="362" t="s">
        <v>90</v>
      </c>
      <c r="R784" s="362"/>
      <c r="S784" s="361" t="s">
        <v>90</v>
      </c>
      <c r="T784" s="362"/>
      <c r="U784" s="362"/>
      <c r="V784" s="362" t="s">
        <v>202</v>
      </c>
      <c r="W784" s="362"/>
      <c r="X784" s="362" t="s">
        <v>9</v>
      </c>
      <c r="Y784" s="362" t="s">
        <v>9</v>
      </c>
      <c r="Z784" s="362" t="s">
        <v>90</v>
      </c>
      <c r="AA784" s="366" t="s">
        <v>90</v>
      </c>
      <c r="AB784" s="362" t="s">
        <v>90</v>
      </c>
      <c r="AC784" s="362"/>
      <c r="AD784" s="362"/>
      <c r="AE784" s="362"/>
      <c r="AF784" s="362"/>
      <c r="AG784" s="362"/>
      <c r="AH784" s="362"/>
      <c r="AI784" s="362" t="s">
        <v>7032</v>
      </c>
      <c r="AJ784" s="362" t="s">
        <v>19</v>
      </c>
      <c r="AK784" s="362" t="s">
        <v>40</v>
      </c>
      <c r="AL784" s="362"/>
      <c r="AM784" s="362"/>
      <c r="AN784" s="362"/>
      <c r="AO784" s="362"/>
      <c r="AP784" s="361" t="e">
        <v>#N/A</v>
      </c>
      <c r="AR784">
        <v>1</v>
      </c>
      <c r="AS784" t="s">
        <v>9</v>
      </c>
      <c r="AT784" t="s">
        <v>9</v>
      </c>
    </row>
    <row r="785" spans="2:46" ht="15" customHeight="1" x14ac:dyDescent="0.35">
      <c r="B785" s="362">
        <v>1254</v>
      </c>
      <c r="C785" s="362" t="s">
        <v>3324</v>
      </c>
      <c r="D785" s="362" t="s">
        <v>2</v>
      </c>
      <c r="E785" s="368">
        <v>45335</v>
      </c>
      <c r="F785" s="368"/>
      <c r="G785" s="368"/>
      <c r="H785" s="368"/>
      <c r="I785" s="362" t="s">
        <v>65</v>
      </c>
      <c r="J785" s="362" t="s">
        <v>1910</v>
      </c>
      <c r="K785" s="361" t="s">
        <v>3325</v>
      </c>
      <c r="L785" s="362"/>
      <c r="M785" s="362" t="s">
        <v>186</v>
      </c>
      <c r="N785" s="362" t="s">
        <v>9</v>
      </c>
      <c r="O785" s="362"/>
      <c r="P785" s="362" t="s">
        <v>90</v>
      </c>
      <c r="Q785" s="362" t="s">
        <v>90</v>
      </c>
      <c r="R785" s="362"/>
      <c r="S785" s="361" t="s">
        <v>90</v>
      </c>
      <c r="T785" s="362"/>
      <c r="U785" s="362"/>
      <c r="V785" s="362" t="s">
        <v>202</v>
      </c>
      <c r="W785" s="362"/>
      <c r="X785" s="362" t="s">
        <v>9</v>
      </c>
      <c r="Y785" s="362" t="s">
        <v>9</v>
      </c>
      <c r="Z785" s="362" t="s">
        <v>90</v>
      </c>
      <c r="AA785" s="366" t="s">
        <v>90</v>
      </c>
      <c r="AB785" s="362" t="s">
        <v>90</v>
      </c>
      <c r="AC785" s="362"/>
      <c r="AD785" s="362"/>
      <c r="AE785" s="362"/>
      <c r="AF785" s="362"/>
      <c r="AG785" s="362"/>
      <c r="AH785" s="362"/>
      <c r="AI785" s="362" t="s">
        <v>7032</v>
      </c>
      <c r="AJ785" s="362" t="s">
        <v>19</v>
      </c>
      <c r="AK785" s="362" t="s">
        <v>40</v>
      </c>
      <c r="AL785" s="362"/>
      <c r="AM785" s="362"/>
      <c r="AN785" s="362"/>
      <c r="AO785" s="362"/>
      <c r="AP785" s="361" t="e">
        <v>#N/A</v>
      </c>
      <c r="AR785">
        <v>1</v>
      </c>
      <c r="AS785" t="s">
        <v>9</v>
      </c>
      <c r="AT785" t="s">
        <v>9</v>
      </c>
    </row>
    <row r="786" spans="2:46" ht="15" customHeight="1" x14ac:dyDescent="0.35">
      <c r="B786" s="362">
        <v>1255</v>
      </c>
      <c r="C786" s="362" t="s">
        <v>3326</v>
      </c>
      <c r="D786" s="362" t="s">
        <v>2</v>
      </c>
      <c r="E786" s="368">
        <v>45335</v>
      </c>
      <c r="F786" s="368"/>
      <c r="G786" s="368"/>
      <c r="H786" s="368"/>
      <c r="I786" s="362" t="s">
        <v>65</v>
      </c>
      <c r="J786" s="362" t="s">
        <v>1910</v>
      </c>
      <c r="K786" s="361" t="s">
        <v>3327</v>
      </c>
      <c r="L786" s="362"/>
      <c r="M786" s="362" t="s">
        <v>186</v>
      </c>
      <c r="N786" s="362" t="s">
        <v>9</v>
      </c>
      <c r="O786" s="362"/>
      <c r="P786" s="362" t="s">
        <v>90</v>
      </c>
      <c r="Q786" s="362" t="s">
        <v>90</v>
      </c>
      <c r="R786" s="362"/>
      <c r="S786" s="361" t="s">
        <v>90</v>
      </c>
      <c r="T786" s="362"/>
      <c r="U786" s="362"/>
      <c r="V786" s="362" t="s">
        <v>202</v>
      </c>
      <c r="W786" s="362"/>
      <c r="X786" s="362" t="s">
        <v>9</v>
      </c>
      <c r="Y786" s="362" t="s">
        <v>9</v>
      </c>
      <c r="Z786" s="362" t="s">
        <v>90</v>
      </c>
      <c r="AA786" s="366" t="s">
        <v>90</v>
      </c>
      <c r="AB786" s="362" t="s">
        <v>90</v>
      </c>
      <c r="AC786" s="362"/>
      <c r="AD786" s="362"/>
      <c r="AE786" s="362"/>
      <c r="AF786" s="362"/>
      <c r="AG786" s="362"/>
      <c r="AH786" s="362"/>
      <c r="AI786" s="362" t="s">
        <v>7032</v>
      </c>
      <c r="AJ786" s="362" t="s">
        <v>19</v>
      </c>
      <c r="AK786" s="362" t="s">
        <v>40</v>
      </c>
      <c r="AL786" s="362"/>
      <c r="AM786" s="362"/>
      <c r="AN786" s="362"/>
      <c r="AO786" s="362"/>
      <c r="AP786" s="361" t="e">
        <v>#N/A</v>
      </c>
      <c r="AR786">
        <v>1</v>
      </c>
      <c r="AS786" t="s">
        <v>9</v>
      </c>
      <c r="AT786" t="s">
        <v>9</v>
      </c>
    </row>
    <row r="787" spans="2:46" ht="15" customHeight="1" x14ac:dyDescent="0.35">
      <c r="B787" s="362">
        <v>1256</v>
      </c>
      <c r="C787" s="362" t="s">
        <v>3328</v>
      </c>
      <c r="D787" s="362" t="s">
        <v>2</v>
      </c>
      <c r="E787" s="368">
        <v>45335</v>
      </c>
      <c r="F787" s="368"/>
      <c r="G787" s="368"/>
      <c r="H787" s="368"/>
      <c r="I787" s="362" t="s">
        <v>65</v>
      </c>
      <c r="J787" s="362" t="s">
        <v>1910</v>
      </c>
      <c r="K787" s="361" t="s">
        <v>3329</v>
      </c>
      <c r="L787" s="362"/>
      <c r="M787" s="362" t="s">
        <v>186</v>
      </c>
      <c r="N787" s="362" t="s">
        <v>9</v>
      </c>
      <c r="O787" s="362"/>
      <c r="P787" s="362" t="s">
        <v>90</v>
      </c>
      <c r="Q787" s="362" t="s">
        <v>90</v>
      </c>
      <c r="R787" s="362"/>
      <c r="S787" s="361" t="s">
        <v>90</v>
      </c>
      <c r="T787" s="362"/>
      <c r="U787" s="362"/>
      <c r="V787" s="362" t="s">
        <v>202</v>
      </c>
      <c r="W787" s="362"/>
      <c r="X787" s="362" t="s">
        <v>9</v>
      </c>
      <c r="Y787" s="362" t="s">
        <v>9</v>
      </c>
      <c r="Z787" s="362" t="s">
        <v>90</v>
      </c>
      <c r="AA787" s="366" t="s">
        <v>90</v>
      </c>
      <c r="AB787" s="362" t="s">
        <v>90</v>
      </c>
      <c r="AC787" s="362"/>
      <c r="AD787" s="362"/>
      <c r="AE787" s="362"/>
      <c r="AF787" s="362"/>
      <c r="AG787" s="362"/>
      <c r="AH787" s="362"/>
      <c r="AI787" s="362" t="s">
        <v>7032</v>
      </c>
      <c r="AJ787" s="362" t="s">
        <v>19</v>
      </c>
      <c r="AK787" s="362" t="s">
        <v>40</v>
      </c>
      <c r="AL787" s="362"/>
      <c r="AM787" s="362"/>
      <c r="AN787" s="362"/>
      <c r="AO787" s="362"/>
      <c r="AP787" s="361" t="e">
        <v>#N/A</v>
      </c>
      <c r="AR787">
        <v>1</v>
      </c>
      <c r="AS787" t="s">
        <v>9</v>
      </c>
      <c r="AT787" t="s">
        <v>9</v>
      </c>
    </row>
    <row r="788" spans="2:46" ht="15" customHeight="1" x14ac:dyDescent="0.35">
      <c r="B788" s="362">
        <v>1257</v>
      </c>
      <c r="C788" s="362" t="s">
        <v>3330</v>
      </c>
      <c r="D788" s="362" t="s">
        <v>2</v>
      </c>
      <c r="E788" s="368">
        <v>45335</v>
      </c>
      <c r="F788" s="368"/>
      <c r="G788" s="368"/>
      <c r="H788" s="368"/>
      <c r="I788" s="362" t="s">
        <v>65</v>
      </c>
      <c r="J788" s="362" t="s">
        <v>1910</v>
      </c>
      <c r="K788" s="361" t="s">
        <v>3331</v>
      </c>
      <c r="L788" s="362"/>
      <c r="M788" s="362" t="s">
        <v>186</v>
      </c>
      <c r="N788" s="362" t="s">
        <v>9</v>
      </c>
      <c r="O788" s="362"/>
      <c r="P788" s="362" t="s">
        <v>90</v>
      </c>
      <c r="Q788" s="362" t="s">
        <v>90</v>
      </c>
      <c r="R788" s="362"/>
      <c r="S788" s="361" t="s">
        <v>90</v>
      </c>
      <c r="T788" s="362"/>
      <c r="U788" s="362"/>
      <c r="V788" s="362" t="s">
        <v>202</v>
      </c>
      <c r="W788" s="362"/>
      <c r="X788" s="362" t="s">
        <v>9</v>
      </c>
      <c r="Y788" s="362" t="s">
        <v>9</v>
      </c>
      <c r="Z788" s="362" t="s">
        <v>90</v>
      </c>
      <c r="AA788" s="366" t="s">
        <v>90</v>
      </c>
      <c r="AB788" s="362" t="s">
        <v>90</v>
      </c>
      <c r="AC788" s="362"/>
      <c r="AD788" s="362"/>
      <c r="AE788" s="362"/>
      <c r="AF788" s="362"/>
      <c r="AG788" s="362"/>
      <c r="AH788" s="362"/>
      <c r="AI788" s="362" t="s">
        <v>7032</v>
      </c>
      <c r="AJ788" s="362" t="s">
        <v>19</v>
      </c>
      <c r="AK788" s="362" t="s">
        <v>40</v>
      </c>
      <c r="AL788" s="362"/>
      <c r="AM788" s="362"/>
      <c r="AN788" s="362"/>
      <c r="AO788" s="362"/>
      <c r="AP788" s="361" t="e">
        <v>#N/A</v>
      </c>
      <c r="AR788">
        <v>1</v>
      </c>
      <c r="AS788" t="s">
        <v>9</v>
      </c>
      <c r="AT788" t="s">
        <v>9</v>
      </c>
    </row>
    <row r="789" spans="2:46" ht="15" customHeight="1" x14ac:dyDescent="0.35">
      <c r="B789" s="362">
        <v>1258</v>
      </c>
      <c r="C789" s="362" t="s">
        <v>3332</v>
      </c>
      <c r="D789" s="362" t="s">
        <v>2</v>
      </c>
      <c r="E789" s="368">
        <v>45335</v>
      </c>
      <c r="F789" s="368"/>
      <c r="G789" s="368"/>
      <c r="H789" s="368"/>
      <c r="I789" s="362" t="s">
        <v>57</v>
      </c>
      <c r="J789" s="362" t="s">
        <v>2897</v>
      </c>
      <c r="K789" s="361" t="s">
        <v>3333</v>
      </c>
      <c r="L789" s="362"/>
      <c r="M789" s="362" t="s">
        <v>186</v>
      </c>
      <c r="N789" s="362" t="s">
        <v>9</v>
      </c>
      <c r="O789" s="362"/>
      <c r="P789" s="362" t="s">
        <v>90</v>
      </c>
      <c r="Q789" s="362" t="s">
        <v>90</v>
      </c>
      <c r="R789" s="362"/>
      <c r="S789" s="361" t="s">
        <v>90</v>
      </c>
      <c r="T789" s="362"/>
      <c r="U789" s="362"/>
      <c r="V789" s="362" t="s">
        <v>176</v>
      </c>
      <c r="W789" s="362"/>
      <c r="X789" s="362" t="s">
        <v>9</v>
      </c>
      <c r="Y789" s="362" t="s">
        <v>9</v>
      </c>
      <c r="Z789" s="362" t="s">
        <v>90</v>
      </c>
      <c r="AA789" s="366" t="s">
        <v>90</v>
      </c>
      <c r="AB789" s="362" t="s">
        <v>90</v>
      </c>
      <c r="AC789" s="362"/>
      <c r="AD789" s="362"/>
      <c r="AE789" s="362"/>
      <c r="AF789" s="362"/>
      <c r="AG789" s="362"/>
      <c r="AH789" s="362"/>
      <c r="AI789" s="362" t="s">
        <v>7030</v>
      </c>
      <c r="AJ789" s="362" t="s">
        <v>14</v>
      </c>
      <c r="AK789" s="362" t="s">
        <v>40</v>
      </c>
      <c r="AL789" s="362"/>
      <c r="AM789" s="362"/>
      <c r="AN789" s="362"/>
      <c r="AO789" s="362"/>
      <c r="AP789" s="361" t="e">
        <v>#N/A</v>
      </c>
      <c r="AR789">
        <v>1</v>
      </c>
      <c r="AS789" t="s">
        <v>9</v>
      </c>
      <c r="AT789" t="s">
        <v>9</v>
      </c>
    </row>
    <row r="790" spans="2:46" ht="15" customHeight="1" x14ac:dyDescent="0.35">
      <c r="B790" s="362">
        <v>1259</v>
      </c>
      <c r="C790" s="362" t="s">
        <v>3334</v>
      </c>
      <c r="D790" s="362" t="s">
        <v>2</v>
      </c>
      <c r="E790" s="368">
        <v>45335</v>
      </c>
      <c r="F790" s="368"/>
      <c r="G790" s="368"/>
      <c r="H790" s="368"/>
      <c r="I790" s="362" t="s">
        <v>61</v>
      </c>
      <c r="J790" s="362" t="s">
        <v>3335</v>
      </c>
      <c r="K790" s="361" t="s">
        <v>3336</v>
      </c>
      <c r="L790" s="362"/>
      <c r="M790" s="362" t="s">
        <v>186</v>
      </c>
      <c r="N790" s="362" t="s">
        <v>9</v>
      </c>
      <c r="O790" s="362"/>
      <c r="P790" s="362" t="s">
        <v>90</v>
      </c>
      <c r="Q790" s="362" t="s">
        <v>90</v>
      </c>
      <c r="R790" s="362"/>
      <c r="S790" s="382" t="s">
        <v>3128</v>
      </c>
      <c r="T790" s="362"/>
      <c r="U790" s="362"/>
      <c r="V790" s="362" t="s">
        <v>120</v>
      </c>
      <c r="W790" s="362"/>
      <c r="X790" s="362" t="s">
        <v>9</v>
      </c>
      <c r="Y790" s="362" t="s">
        <v>9</v>
      </c>
      <c r="Z790" s="362" t="s">
        <v>90</v>
      </c>
      <c r="AA790" s="366" t="s">
        <v>90</v>
      </c>
      <c r="AB790" s="362" t="s">
        <v>90</v>
      </c>
      <c r="AC790" s="362"/>
      <c r="AD790" s="362"/>
      <c r="AE790" s="362"/>
      <c r="AF790" s="362"/>
      <c r="AG790" s="362"/>
      <c r="AH790" s="362"/>
      <c r="AI790" s="362" t="s">
        <v>7026</v>
      </c>
      <c r="AJ790" s="362" t="s">
        <v>19</v>
      </c>
      <c r="AK790" s="362" t="s">
        <v>40</v>
      </c>
      <c r="AL790" s="362"/>
      <c r="AM790" s="362"/>
      <c r="AN790" s="362"/>
      <c r="AO790" s="362"/>
      <c r="AP790" s="361" t="e">
        <v>#N/A</v>
      </c>
      <c r="AR790">
        <v>1</v>
      </c>
      <c r="AS790" t="s">
        <v>9</v>
      </c>
      <c r="AT790" t="s">
        <v>9</v>
      </c>
    </row>
    <row r="791" spans="2:46" ht="15" customHeight="1" x14ac:dyDescent="0.35">
      <c r="B791" s="362">
        <v>1260</v>
      </c>
      <c r="C791" s="362" t="s">
        <v>3337</v>
      </c>
      <c r="D791" s="362" t="s">
        <v>2</v>
      </c>
      <c r="E791" s="368">
        <v>45335</v>
      </c>
      <c r="F791" s="368"/>
      <c r="G791" s="368"/>
      <c r="H791" s="368"/>
      <c r="I791" s="362" t="s">
        <v>65</v>
      </c>
      <c r="J791" s="362"/>
      <c r="K791" s="361" t="s">
        <v>3338</v>
      </c>
      <c r="L791" s="362"/>
      <c r="M791" s="362" t="s">
        <v>186</v>
      </c>
      <c r="N791" s="362" t="s">
        <v>9</v>
      </c>
      <c r="O791" s="362"/>
      <c r="P791" s="362" t="s">
        <v>90</v>
      </c>
      <c r="Q791" s="362" t="s">
        <v>90</v>
      </c>
      <c r="R791" s="362"/>
      <c r="S791" s="361" t="s">
        <v>90</v>
      </c>
      <c r="T791" s="362"/>
      <c r="U791" s="362"/>
      <c r="V791" s="362" t="s">
        <v>202</v>
      </c>
      <c r="W791" s="362"/>
      <c r="X791" s="362" t="s">
        <v>9</v>
      </c>
      <c r="Y791" s="362" t="s">
        <v>9</v>
      </c>
      <c r="Z791" s="362" t="s">
        <v>90</v>
      </c>
      <c r="AA791" s="366" t="s">
        <v>90</v>
      </c>
      <c r="AB791" s="362" t="s">
        <v>90</v>
      </c>
      <c r="AC791" s="362"/>
      <c r="AD791" s="362"/>
      <c r="AE791" s="362"/>
      <c r="AF791" s="362"/>
      <c r="AG791" s="362"/>
      <c r="AH791" s="362"/>
      <c r="AI791" s="362" t="s">
        <v>7032</v>
      </c>
      <c r="AJ791" s="362" t="s">
        <v>19</v>
      </c>
      <c r="AK791" s="362" t="s">
        <v>40</v>
      </c>
      <c r="AL791" s="362"/>
      <c r="AM791" s="362"/>
      <c r="AN791" s="362"/>
      <c r="AO791" s="362"/>
      <c r="AP791" s="361" t="e">
        <v>#N/A</v>
      </c>
      <c r="AR791">
        <v>1</v>
      </c>
      <c r="AS791" t="s">
        <v>9</v>
      </c>
      <c r="AT791" t="s">
        <v>9</v>
      </c>
    </row>
    <row r="792" spans="2:46" ht="15" customHeight="1" x14ac:dyDescent="0.35">
      <c r="B792" s="362">
        <v>1261</v>
      </c>
      <c r="C792" s="362" t="s">
        <v>3339</v>
      </c>
      <c r="D792" s="362" t="s">
        <v>2</v>
      </c>
      <c r="E792" s="368">
        <v>45335</v>
      </c>
      <c r="F792" s="368"/>
      <c r="G792" s="368"/>
      <c r="H792" s="368"/>
      <c r="I792" s="362" t="s">
        <v>65</v>
      </c>
      <c r="J792" s="362"/>
      <c r="K792" s="361" t="s">
        <v>3134</v>
      </c>
      <c r="L792" s="362"/>
      <c r="M792" s="362" t="s">
        <v>186</v>
      </c>
      <c r="N792" s="362" t="s">
        <v>9</v>
      </c>
      <c r="O792" s="362"/>
      <c r="P792" s="362" t="s">
        <v>90</v>
      </c>
      <c r="Q792" s="362" t="s">
        <v>90</v>
      </c>
      <c r="R792" s="362"/>
      <c r="S792" s="361" t="s">
        <v>90</v>
      </c>
      <c r="T792" s="362"/>
      <c r="U792" s="362"/>
      <c r="V792" s="362" t="s">
        <v>202</v>
      </c>
      <c r="W792" s="362"/>
      <c r="X792" s="362" t="s">
        <v>9</v>
      </c>
      <c r="Y792" s="362" t="s">
        <v>9</v>
      </c>
      <c r="Z792" s="362" t="s">
        <v>90</v>
      </c>
      <c r="AA792" s="366" t="s">
        <v>90</v>
      </c>
      <c r="AB792" s="362" t="s">
        <v>90</v>
      </c>
      <c r="AC792" s="362"/>
      <c r="AD792" s="362"/>
      <c r="AE792" s="362"/>
      <c r="AF792" s="362"/>
      <c r="AG792" s="362"/>
      <c r="AH792" s="362"/>
      <c r="AI792" s="362" t="s">
        <v>7032</v>
      </c>
      <c r="AJ792" s="362" t="s">
        <v>19</v>
      </c>
      <c r="AK792" s="362" t="s">
        <v>40</v>
      </c>
      <c r="AL792" s="362"/>
      <c r="AM792" s="362"/>
      <c r="AN792" s="362"/>
      <c r="AO792" s="362"/>
      <c r="AP792" s="361" t="e">
        <v>#N/A</v>
      </c>
      <c r="AR792">
        <v>1</v>
      </c>
      <c r="AS792" t="s">
        <v>9</v>
      </c>
      <c r="AT792" t="s">
        <v>9</v>
      </c>
    </row>
    <row r="793" spans="2:46" ht="15" customHeight="1" x14ac:dyDescent="0.35">
      <c r="B793" s="362">
        <v>1262</v>
      </c>
      <c r="C793" s="362" t="s">
        <v>3340</v>
      </c>
      <c r="D793" s="362" t="s">
        <v>2</v>
      </c>
      <c r="E793" s="368">
        <v>45099</v>
      </c>
      <c r="F793" s="368"/>
      <c r="G793" s="368"/>
      <c r="H793" s="368"/>
      <c r="I793" s="362" t="s">
        <v>57</v>
      </c>
      <c r="J793" s="362" t="s">
        <v>3316</v>
      </c>
      <c r="K793" s="361" t="s">
        <v>3341</v>
      </c>
      <c r="L793" s="362"/>
      <c r="M793" s="362" t="s">
        <v>186</v>
      </c>
      <c r="N793" s="362" t="s">
        <v>9</v>
      </c>
      <c r="O793" s="362"/>
      <c r="P793" s="362" t="s">
        <v>90</v>
      </c>
      <c r="Q793" s="362" t="s">
        <v>90</v>
      </c>
      <c r="R793" s="362"/>
      <c r="S793" s="361" t="s">
        <v>3318</v>
      </c>
      <c r="T793" s="362"/>
      <c r="U793" s="362"/>
      <c r="V793" s="362" t="s">
        <v>176</v>
      </c>
      <c r="W793" s="362"/>
      <c r="X793" s="362"/>
      <c r="Y793" s="362" t="s">
        <v>48</v>
      </c>
      <c r="Z793" s="362" t="s">
        <v>90</v>
      </c>
      <c r="AA793" s="366" t="s">
        <v>90</v>
      </c>
      <c r="AB793" s="362" t="s">
        <v>90</v>
      </c>
      <c r="AC793" s="362"/>
      <c r="AD793" s="362"/>
      <c r="AE793" s="362"/>
      <c r="AF793" s="362"/>
      <c r="AG793" s="362"/>
      <c r="AH793" s="362"/>
      <c r="AI793" s="362" t="s">
        <v>7030</v>
      </c>
      <c r="AJ793" s="362" t="s">
        <v>14</v>
      </c>
      <c r="AK793" s="362" t="s">
        <v>40</v>
      </c>
      <c r="AL793" s="362"/>
      <c r="AM793" s="362"/>
      <c r="AN793" s="362"/>
      <c r="AO793" s="362"/>
      <c r="AP793" s="361" t="s">
        <v>193</v>
      </c>
      <c r="AR793">
        <v>1</v>
      </c>
      <c r="AS793" t="s">
        <v>5839</v>
      </c>
      <c r="AT793" t="s">
        <v>5839</v>
      </c>
    </row>
    <row r="794" spans="2:46" ht="15" customHeight="1" x14ac:dyDescent="0.35">
      <c r="B794" s="362">
        <v>1263</v>
      </c>
      <c r="C794" s="362" t="s">
        <v>3342</v>
      </c>
      <c r="D794" s="362" t="s">
        <v>2</v>
      </c>
      <c r="E794" s="368">
        <v>45335</v>
      </c>
      <c r="F794" s="368"/>
      <c r="G794" s="368"/>
      <c r="H794" s="368"/>
      <c r="I794" s="362" t="s">
        <v>57</v>
      </c>
      <c r="J794" s="362" t="s">
        <v>2897</v>
      </c>
      <c r="K794" s="361" t="s">
        <v>3343</v>
      </c>
      <c r="L794" s="362"/>
      <c r="M794" s="362" t="s">
        <v>186</v>
      </c>
      <c r="N794" s="362" t="s">
        <v>9</v>
      </c>
      <c r="O794" s="362"/>
      <c r="P794" s="362" t="s">
        <v>90</v>
      </c>
      <c r="Q794" s="362" t="s">
        <v>90</v>
      </c>
      <c r="R794" s="362"/>
      <c r="S794" s="361" t="s">
        <v>90</v>
      </c>
      <c r="T794" s="362"/>
      <c r="U794" s="362"/>
      <c r="V794" s="362" t="s">
        <v>176</v>
      </c>
      <c r="W794" s="362"/>
      <c r="X794" s="362" t="s">
        <v>9</v>
      </c>
      <c r="Y794" s="362" t="s">
        <v>9</v>
      </c>
      <c r="Z794" s="362" t="s">
        <v>90</v>
      </c>
      <c r="AA794" s="366" t="s">
        <v>90</v>
      </c>
      <c r="AB794" s="362" t="s">
        <v>90</v>
      </c>
      <c r="AC794" s="362"/>
      <c r="AD794" s="362"/>
      <c r="AE794" s="362"/>
      <c r="AF794" s="362"/>
      <c r="AG794" s="362"/>
      <c r="AH794" s="362"/>
      <c r="AI794" s="362" t="s">
        <v>7030</v>
      </c>
      <c r="AJ794" s="362" t="s">
        <v>14</v>
      </c>
      <c r="AK794" s="362" t="s">
        <v>40</v>
      </c>
      <c r="AL794" s="362"/>
      <c r="AM794" s="362"/>
      <c r="AN794" s="362"/>
      <c r="AO794" s="362"/>
      <c r="AP794" s="361" t="e">
        <v>#N/A</v>
      </c>
      <c r="AR794">
        <v>1</v>
      </c>
      <c r="AS794" t="s">
        <v>9</v>
      </c>
      <c r="AT794" t="s">
        <v>9</v>
      </c>
    </row>
    <row r="795" spans="2:46" ht="15" customHeight="1" x14ac:dyDescent="0.35">
      <c r="B795" s="362">
        <v>1264</v>
      </c>
      <c r="C795" s="362" t="s">
        <v>3344</v>
      </c>
      <c r="D795" s="362" t="s">
        <v>2</v>
      </c>
      <c r="E795" s="368">
        <v>45335</v>
      </c>
      <c r="F795" s="368"/>
      <c r="G795" s="368"/>
      <c r="H795" s="368"/>
      <c r="I795" s="362" t="s">
        <v>57</v>
      </c>
      <c r="J795" s="362" t="s">
        <v>2897</v>
      </c>
      <c r="K795" s="361" t="s">
        <v>3345</v>
      </c>
      <c r="L795" s="362"/>
      <c r="M795" s="362" t="s">
        <v>186</v>
      </c>
      <c r="N795" s="362" t="s">
        <v>9</v>
      </c>
      <c r="O795" s="362"/>
      <c r="P795" s="362" t="s">
        <v>90</v>
      </c>
      <c r="Q795" s="362" t="s">
        <v>90</v>
      </c>
      <c r="R795" s="362"/>
      <c r="S795" s="361" t="s">
        <v>90</v>
      </c>
      <c r="T795" s="362"/>
      <c r="U795" s="362"/>
      <c r="V795" s="362" t="s">
        <v>176</v>
      </c>
      <c r="W795" s="362"/>
      <c r="X795" s="362" t="s">
        <v>9</v>
      </c>
      <c r="Y795" s="362" t="s">
        <v>9</v>
      </c>
      <c r="Z795" s="362" t="s">
        <v>90</v>
      </c>
      <c r="AA795" s="366" t="s">
        <v>90</v>
      </c>
      <c r="AB795" s="362" t="s">
        <v>90</v>
      </c>
      <c r="AC795" s="362"/>
      <c r="AD795" s="362"/>
      <c r="AE795" s="362"/>
      <c r="AF795" s="362"/>
      <c r="AG795" s="362"/>
      <c r="AH795" s="362"/>
      <c r="AI795" s="362" t="s">
        <v>7030</v>
      </c>
      <c r="AJ795" s="362" t="s">
        <v>14</v>
      </c>
      <c r="AK795" s="362" t="s">
        <v>40</v>
      </c>
      <c r="AL795" s="362"/>
      <c r="AM795" s="362"/>
      <c r="AN795" s="362"/>
      <c r="AO795" s="362"/>
      <c r="AP795" s="361" t="e">
        <v>#N/A</v>
      </c>
      <c r="AR795">
        <v>1</v>
      </c>
      <c r="AS795" t="s">
        <v>9</v>
      </c>
      <c r="AT795" t="s">
        <v>9</v>
      </c>
    </row>
    <row r="796" spans="2:46" ht="15" customHeight="1" x14ac:dyDescent="0.35">
      <c r="B796" s="362">
        <v>1265</v>
      </c>
      <c r="C796" s="362" t="s">
        <v>3346</v>
      </c>
      <c r="D796" s="362" t="s">
        <v>2</v>
      </c>
      <c r="E796" s="368">
        <v>45335</v>
      </c>
      <c r="F796" s="368"/>
      <c r="G796" s="368"/>
      <c r="H796" s="368"/>
      <c r="I796" s="362" t="s">
        <v>57</v>
      </c>
      <c r="J796" s="362" t="s">
        <v>2897</v>
      </c>
      <c r="K796" s="361" t="s">
        <v>3347</v>
      </c>
      <c r="L796" s="362"/>
      <c r="M796" s="362" t="s">
        <v>186</v>
      </c>
      <c r="N796" s="362" t="s">
        <v>9</v>
      </c>
      <c r="O796" s="362"/>
      <c r="P796" s="362" t="s">
        <v>90</v>
      </c>
      <c r="Q796" s="362" t="s">
        <v>90</v>
      </c>
      <c r="R796" s="362"/>
      <c r="S796" s="361" t="s">
        <v>90</v>
      </c>
      <c r="T796" s="362"/>
      <c r="U796" s="362"/>
      <c r="V796" s="362" t="s">
        <v>176</v>
      </c>
      <c r="W796" s="362"/>
      <c r="X796" s="362" t="s">
        <v>9</v>
      </c>
      <c r="Y796" s="362" t="s">
        <v>9</v>
      </c>
      <c r="Z796" s="362" t="s">
        <v>90</v>
      </c>
      <c r="AA796" s="366" t="s">
        <v>90</v>
      </c>
      <c r="AB796" s="362" t="s">
        <v>90</v>
      </c>
      <c r="AC796" s="362"/>
      <c r="AD796" s="362"/>
      <c r="AE796" s="362"/>
      <c r="AF796" s="362"/>
      <c r="AG796" s="362"/>
      <c r="AH796" s="362"/>
      <c r="AI796" s="362" t="s">
        <v>7030</v>
      </c>
      <c r="AJ796" s="362" t="s">
        <v>14</v>
      </c>
      <c r="AK796" s="362" t="s">
        <v>40</v>
      </c>
      <c r="AL796" s="362"/>
      <c r="AM796" s="362"/>
      <c r="AN796" s="362"/>
      <c r="AO796" s="362"/>
      <c r="AP796" s="361" t="e">
        <v>#N/A</v>
      </c>
      <c r="AR796">
        <v>1</v>
      </c>
      <c r="AS796" t="s">
        <v>9</v>
      </c>
      <c r="AT796" t="s">
        <v>9</v>
      </c>
    </row>
    <row r="797" spans="2:46" ht="15" customHeight="1" x14ac:dyDescent="0.35">
      <c r="B797" s="362">
        <v>1266</v>
      </c>
      <c r="C797" s="362" t="s">
        <v>3348</v>
      </c>
      <c r="D797" s="362" t="s">
        <v>2</v>
      </c>
      <c r="E797" s="368">
        <v>45335</v>
      </c>
      <c r="F797" s="368"/>
      <c r="G797" s="368"/>
      <c r="H797" s="368"/>
      <c r="I797" s="362" t="s">
        <v>57</v>
      </c>
      <c r="J797" s="362" t="s">
        <v>2897</v>
      </c>
      <c r="K797" s="361" t="s">
        <v>3349</v>
      </c>
      <c r="L797" s="362"/>
      <c r="M797" s="362" t="s">
        <v>186</v>
      </c>
      <c r="N797" s="362" t="s">
        <v>9</v>
      </c>
      <c r="O797" s="362"/>
      <c r="P797" s="362" t="s">
        <v>90</v>
      </c>
      <c r="Q797" s="362" t="s">
        <v>90</v>
      </c>
      <c r="R797" s="362"/>
      <c r="S797" s="361" t="s">
        <v>3350</v>
      </c>
      <c r="T797" s="362"/>
      <c r="U797" s="362"/>
      <c r="V797" s="362" t="s">
        <v>176</v>
      </c>
      <c r="W797" s="362"/>
      <c r="X797" s="362"/>
      <c r="Y797" s="362" t="s">
        <v>48</v>
      </c>
      <c r="Z797" s="362" t="s">
        <v>90</v>
      </c>
      <c r="AA797" s="366" t="s">
        <v>90</v>
      </c>
      <c r="AB797" s="362" t="s">
        <v>90</v>
      </c>
      <c r="AC797" s="362"/>
      <c r="AD797" s="362"/>
      <c r="AE797" s="362"/>
      <c r="AF797" s="362"/>
      <c r="AG797" s="362"/>
      <c r="AH797" s="362"/>
      <c r="AI797" s="362" t="s">
        <v>7030</v>
      </c>
      <c r="AJ797" s="362" t="s">
        <v>14</v>
      </c>
      <c r="AK797" s="362" t="s">
        <v>40</v>
      </c>
      <c r="AL797" s="362"/>
      <c r="AM797" s="362"/>
      <c r="AN797" s="362"/>
      <c r="AO797" s="362"/>
      <c r="AP797" s="361" t="s">
        <v>193</v>
      </c>
      <c r="AR797">
        <v>1</v>
      </c>
      <c r="AS797" t="s">
        <v>5839</v>
      </c>
      <c r="AT797" t="s">
        <v>5839</v>
      </c>
    </row>
    <row r="798" spans="2:46" ht="15" customHeight="1" x14ac:dyDescent="0.35">
      <c r="B798" s="362">
        <v>1267</v>
      </c>
      <c r="C798" s="362" t="s">
        <v>3351</v>
      </c>
      <c r="D798" s="362" t="s">
        <v>2</v>
      </c>
      <c r="E798" s="368">
        <v>45335</v>
      </c>
      <c r="F798" s="368"/>
      <c r="G798" s="368"/>
      <c r="H798" s="368"/>
      <c r="I798" s="362" t="s">
        <v>57</v>
      </c>
      <c r="J798" s="362" t="s">
        <v>2897</v>
      </c>
      <c r="K798" s="361" t="s">
        <v>3352</v>
      </c>
      <c r="L798" s="362"/>
      <c r="M798" s="362" t="s">
        <v>186</v>
      </c>
      <c r="N798" s="362" t="s">
        <v>9</v>
      </c>
      <c r="O798" s="362"/>
      <c r="P798" s="362" t="s">
        <v>90</v>
      </c>
      <c r="Q798" s="362" t="s">
        <v>90</v>
      </c>
      <c r="R798" s="362"/>
      <c r="S798" s="361" t="s">
        <v>90</v>
      </c>
      <c r="T798" s="362"/>
      <c r="U798" s="362"/>
      <c r="V798" s="362" t="s">
        <v>176</v>
      </c>
      <c r="W798" s="362"/>
      <c r="X798" s="362" t="s">
        <v>9</v>
      </c>
      <c r="Y798" s="362" t="s">
        <v>9</v>
      </c>
      <c r="Z798" s="362" t="s">
        <v>90</v>
      </c>
      <c r="AA798" s="366" t="s">
        <v>90</v>
      </c>
      <c r="AB798" s="362" t="s">
        <v>90</v>
      </c>
      <c r="AC798" s="362"/>
      <c r="AD798" s="362"/>
      <c r="AE798" s="362"/>
      <c r="AF798" s="362"/>
      <c r="AG798" s="362"/>
      <c r="AH798" s="362"/>
      <c r="AI798" s="362" t="s">
        <v>7030</v>
      </c>
      <c r="AJ798" s="362" t="s">
        <v>14</v>
      </c>
      <c r="AK798" s="362" t="s">
        <v>40</v>
      </c>
      <c r="AL798" s="362"/>
      <c r="AM798" s="362"/>
      <c r="AN798" s="362"/>
      <c r="AO798" s="362"/>
      <c r="AP798" s="361" t="e">
        <v>#N/A</v>
      </c>
      <c r="AR798">
        <v>1</v>
      </c>
      <c r="AS798" t="s">
        <v>9</v>
      </c>
      <c r="AT798" t="s">
        <v>9</v>
      </c>
    </row>
    <row r="799" spans="2:46" ht="15" customHeight="1" x14ac:dyDescent="0.35">
      <c r="B799" s="362">
        <v>1268</v>
      </c>
      <c r="C799" s="362" t="s">
        <v>3353</v>
      </c>
      <c r="D799" s="362" t="s">
        <v>2</v>
      </c>
      <c r="E799" s="368">
        <v>45335</v>
      </c>
      <c r="F799" s="368"/>
      <c r="G799" s="368"/>
      <c r="H799" s="368"/>
      <c r="I799" s="362" t="s">
        <v>57</v>
      </c>
      <c r="J799" s="362" t="s">
        <v>2897</v>
      </c>
      <c r="K799" s="361" t="s">
        <v>3354</v>
      </c>
      <c r="L799" s="362"/>
      <c r="M799" s="362" t="s">
        <v>186</v>
      </c>
      <c r="N799" s="362" t="s">
        <v>9</v>
      </c>
      <c r="O799" s="362"/>
      <c r="P799" s="362" t="s">
        <v>90</v>
      </c>
      <c r="Q799" s="362" t="s">
        <v>90</v>
      </c>
      <c r="R799" s="362"/>
      <c r="S799" s="361" t="s">
        <v>90</v>
      </c>
      <c r="T799" s="362"/>
      <c r="U799" s="362"/>
      <c r="V799" s="362" t="s">
        <v>176</v>
      </c>
      <c r="W799" s="362"/>
      <c r="X799" s="362" t="s">
        <v>9</v>
      </c>
      <c r="Y799" s="362" t="s">
        <v>9</v>
      </c>
      <c r="Z799" s="362" t="s">
        <v>90</v>
      </c>
      <c r="AA799" s="366" t="s">
        <v>90</v>
      </c>
      <c r="AB799" s="362" t="s">
        <v>90</v>
      </c>
      <c r="AC799" s="362"/>
      <c r="AD799" s="362"/>
      <c r="AE799" s="362"/>
      <c r="AF799" s="362"/>
      <c r="AG799" s="362"/>
      <c r="AH799" s="362"/>
      <c r="AI799" s="362" t="s">
        <v>7030</v>
      </c>
      <c r="AJ799" s="362" t="s">
        <v>14</v>
      </c>
      <c r="AK799" s="362" t="s">
        <v>40</v>
      </c>
      <c r="AL799" s="362"/>
      <c r="AM799" s="362"/>
      <c r="AN799" s="362"/>
      <c r="AO799" s="362"/>
      <c r="AP799" s="361" t="e">
        <v>#N/A</v>
      </c>
      <c r="AR799">
        <v>1</v>
      </c>
      <c r="AS799" t="s">
        <v>9</v>
      </c>
      <c r="AT799" t="s">
        <v>9</v>
      </c>
    </row>
    <row r="800" spans="2:46" ht="15" customHeight="1" x14ac:dyDescent="0.35">
      <c r="B800" s="362">
        <v>1269</v>
      </c>
      <c r="C800" s="362" t="s">
        <v>3355</v>
      </c>
      <c r="D800" s="362" t="s">
        <v>2</v>
      </c>
      <c r="E800" s="368">
        <v>45335</v>
      </c>
      <c r="F800" s="368"/>
      <c r="G800" s="368"/>
      <c r="H800" s="368"/>
      <c r="I800" s="362" t="s">
        <v>57</v>
      </c>
      <c r="J800" s="362" t="s">
        <v>2897</v>
      </c>
      <c r="K800" s="361" t="s">
        <v>3356</v>
      </c>
      <c r="L800" s="362"/>
      <c r="M800" s="362" t="s">
        <v>186</v>
      </c>
      <c r="N800" s="362" t="s">
        <v>9</v>
      </c>
      <c r="O800" s="362"/>
      <c r="P800" s="362" t="s">
        <v>90</v>
      </c>
      <c r="Q800" s="362" t="s">
        <v>90</v>
      </c>
      <c r="R800" s="362"/>
      <c r="S800" s="361" t="s">
        <v>90</v>
      </c>
      <c r="T800" s="362"/>
      <c r="U800" s="362"/>
      <c r="V800" s="362" t="s">
        <v>176</v>
      </c>
      <c r="W800" s="362"/>
      <c r="X800" s="362" t="s">
        <v>9</v>
      </c>
      <c r="Y800" s="362" t="s">
        <v>9</v>
      </c>
      <c r="Z800" s="362" t="s">
        <v>90</v>
      </c>
      <c r="AA800" s="366" t="s">
        <v>90</v>
      </c>
      <c r="AB800" s="362" t="s">
        <v>90</v>
      </c>
      <c r="AC800" s="362"/>
      <c r="AD800" s="362"/>
      <c r="AE800" s="362"/>
      <c r="AF800" s="362"/>
      <c r="AG800" s="362"/>
      <c r="AH800" s="362"/>
      <c r="AI800" s="362" t="s">
        <v>7030</v>
      </c>
      <c r="AJ800" s="362" t="s">
        <v>14</v>
      </c>
      <c r="AK800" s="362" t="s">
        <v>40</v>
      </c>
      <c r="AL800" s="362"/>
      <c r="AM800" s="362"/>
      <c r="AN800" s="362"/>
      <c r="AO800" s="362"/>
      <c r="AP800" s="361" t="e">
        <v>#N/A</v>
      </c>
      <c r="AR800">
        <v>1</v>
      </c>
      <c r="AS800" t="s">
        <v>9</v>
      </c>
      <c r="AT800" t="s">
        <v>9</v>
      </c>
    </row>
    <row r="801" spans="2:46" ht="15" customHeight="1" x14ac:dyDescent="0.35">
      <c r="B801" s="362">
        <v>1270</v>
      </c>
      <c r="C801" s="362" t="s">
        <v>3357</v>
      </c>
      <c r="D801" s="362" t="s">
        <v>2</v>
      </c>
      <c r="E801" s="368">
        <v>45335</v>
      </c>
      <c r="F801" s="368"/>
      <c r="G801" s="368"/>
      <c r="H801" s="368"/>
      <c r="I801" s="362" t="s">
        <v>57</v>
      </c>
      <c r="J801" s="362" t="s">
        <v>2897</v>
      </c>
      <c r="K801" s="361" t="s">
        <v>3358</v>
      </c>
      <c r="L801" s="362"/>
      <c r="M801" s="362" t="s">
        <v>186</v>
      </c>
      <c r="N801" s="362" t="s">
        <v>9</v>
      </c>
      <c r="O801" s="362"/>
      <c r="P801" s="362" t="s">
        <v>90</v>
      </c>
      <c r="Q801" s="362" t="s">
        <v>90</v>
      </c>
      <c r="R801" s="362"/>
      <c r="S801" s="361" t="s">
        <v>90</v>
      </c>
      <c r="T801" s="362"/>
      <c r="U801" s="362"/>
      <c r="V801" s="362" t="s">
        <v>176</v>
      </c>
      <c r="W801" s="362"/>
      <c r="X801" s="362" t="s">
        <v>9</v>
      </c>
      <c r="Y801" s="362" t="s">
        <v>9</v>
      </c>
      <c r="Z801" s="362" t="s">
        <v>90</v>
      </c>
      <c r="AA801" s="366" t="s">
        <v>90</v>
      </c>
      <c r="AB801" s="362" t="s">
        <v>90</v>
      </c>
      <c r="AC801" s="362"/>
      <c r="AD801" s="362"/>
      <c r="AE801" s="362"/>
      <c r="AF801" s="362"/>
      <c r="AG801" s="362"/>
      <c r="AH801" s="362"/>
      <c r="AI801" s="362" t="s">
        <v>7030</v>
      </c>
      <c r="AJ801" s="362" t="s">
        <v>14</v>
      </c>
      <c r="AK801" s="362" t="s">
        <v>40</v>
      </c>
      <c r="AL801" s="362"/>
      <c r="AM801" s="362"/>
      <c r="AN801" s="362"/>
      <c r="AO801" s="362"/>
      <c r="AP801" s="361" t="e">
        <v>#N/A</v>
      </c>
      <c r="AR801">
        <v>1</v>
      </c>
      <c r="AS801" t="s">
        <v>9</v>
      </c>
      <c r="AT801" t="s">
        <v>9</v>
      </c>
    </row>
    <row r="802" spans="2:46" ht="15" customHeight="1" x14ac:dyDescent="0.35">
      <c r="B802" s="362">
        <v>1271</v>
      </c>
      <c r="C802" s="362" t="s">
        <v>3359</v>
      </c>
      <c r="D802" s="362" t="s">
        <v>2</v>
      </c>
      <c r="E802" s="368">
        <v>45336</v>
      </c>
      <c r="F802" s="368"/>
      <c r="G802" s="368"/>
      <c r="H802" s="368"/>
      <c r="I802" s="362" t="s">
        <v>62</v>
      </c>
      <c r="J802" s="362" t="s">
        <v>2064</v>
      </c>
      <c r="K802" s="361" t="s">
        <v>3360</v>
      </c>
      <c r="L802" s="362"/>
      <c r="M802" s="362" t="s">
        <v>186</v>
      </c>
      <c r="N802" s="362" t="s">
        <v>9</v>
      </c>
      <c r="O802" s="362"/>
      <c r="P802" s="362" t="s">
        <v>90</v>
      </c>
      <c r="Q802" s="362" t="s">
        <v>90</v>
      </c>
      <c r="R802" s="362"/>
      <c r="S802" s="361" t="s">
        <v>90</v>
      </c>
      <c r="T802" s="362"/>
      <c r="U802" s="362"/>
      <c r="V802" s="362" t="s">
        <v>824</v>
      </c>
      <c r="W802" s="362"/>
      <c r="X802" s="362" t="s">
        <v>9</v>
      </c>
      <c r="Y802" s="362" t="s">
        <v>9</v>
      </c>
      <c r="Z802" s="362" t="s">
        <v>90</v>
      </c>
      <c r="AA802" s="366" t="s">
        <v>90</v>
      </c>
      <c r="AB802" s="362" t="s">
        <v>90</v>
      </c>
      <c r="AC802" s="362"/>
      <c r="AD802" s="362"/>
      <c r="AE802" s="362"/>
      <c r="AF802" s="362"/>
      <c r="AG802" s="362"/>
      <c r="AH802" s="362"/>
      <c r="AI802" s="362" t="s">
        <v>7033</v>
      </c>
      <c r="AJ802" s="362" t="s">
        <v>19</v>
      </c>
      <c r="AK802" s="362" t="s">
        <v>40</v>
      </c>
      <c r="AL802" s="362"/>
      <c r="AM802" s="362"/>
      <c r="AN802" s="362"/>
      <c r="AO802" s="362"/>
      <c r="AP802" s="361" t="e">
        <v>#N/A</v>
      </c>
      <c r="AR802">
        <v>1</v>
      </c>
      <c r="AS802" t="s">
        <v>9</v>
      </c>
      <c r="AT802" t="s">
        <v>9</v>
      </c>
    </row>
    <row r="803" spans="2:46" ht="15" customHeight="1" x14ac:dyDescent="0.35">
      <c r="B803" s="362">
        <v>1272</v>
      </c>
      <c r="C803" s="362" t="s">
        <v>3361</v>
      </c>
      <c r="D803" s="362" t="s">
        <v>2</v>
      </c>
      <c r="E803" s="368">
        <v>45336</v>
      </c>
      <c r="F803" s="368"/>
      <c r="G803" s="368"/>
      <c r="H803" s="368"/>
      <c r="I803" s="362" t="s">
        <v>62</v>
      </c>
      <c r="J803" s="362" t="s">
        <v>2064</v>
      </c>
      <c r="K803" s="361" t="s">
        <v>3362</v>
      </c>
      <c r="L803" s="362"/>
      <c r="M803" s="362" t="s">
        <v>186</v>
      </c>
      <c r="N803" s="362" t="s">
        <v>9</v>
      </c>
      <c r="O803" s="362"/>
      <c r="P803" s="362" t="s">
        <v>90</v>
      </c>
      <c r="Q803" s="362" t="s">
        <v>90</v>
      </c>
      <c r="R803" s="362"/>
      <c r="S803" s="361" t="s">
        <v>90</v>
      </c>
      <c r="T803" s="362"/>
      <c r="U803" s="362"/>
      <c r="V803" s="362" t="s">
        <v>824</v>
      </c>
      <c r="W803" s="362"/>
      <c r="X803" s="362" t="s">
        <v>9</v>
      </c>
      <c r="Y803" s="362" t="s">
        <v>9</v>
      </c>
      <c r="Z803" s="362" t="s">
        <v>90</v>
      </c>
      <c r="AA803" s="366" t="s">
        <v>90</v>
      </c>
      <c r="AB803" s="362" t="s">
        <v>90</v>
      </c>
      <c r="AC803" s="362"/>
      <c r="AD803" s="362"/>
      <c r="AE803" s="362"/>
      <c r="AF803" s="362"/>
      <c r="AG803" s="362"/>
      <c r="AH803" s="362"/>
      <c r="AI803" s="362" t="s">
        <v>7033</v>
      </c>
      <c r="AJ803" s="362" t="s">
        <v>19</v>
      </c>
      <c r="AK803" s="362" t="s">
        <v>40</v>
      </c>
      <c r="AL803" s="362"/>
      <c r="AM803" s="362"/>
      <c r="AN803" s="362"/>
      <c r="AO803" s="362"/>
      <c r="AP803" s="361" t="e">
        <v>#N/A</v>
      </c>
      <c r="AR803">
        <v>1</v>
      </c>
      <c r="AS803" t="s">
        <v>9</v>
      </c>
      <c r="AT803" t="s">
        <v>9</v>
      </c>
    </row>
    <row r="804" spans="2:46" ht="15" customHeight="1" x14ac:dyDescent="0.35">
      <c r="B804" s="362">
        <v>1273</v>
      </c>
      <c r="C804" s="362" t="s">
        <v>3363</v>
      </c>
      <c r="D804" s="362" t="s">
        <v>2</v>
      </c>
      <c r="E804" s="368">
        <v>45099</v>
      </c>
      <c r="F804" s="368"/>
      <c r="G804" s="368"/>
      <c r="H804" s="368"/>
      <c r="I804" s="362" t="s">
        <v>57</v>
      </c>
      <c r="J804" s="362" t="s">
        <v>3316</v>
      </c>
      <c r="K804" s="361" t="s">
        <v>3364</v>
      </c>
      <c r="L804" s="362"/>
      <c r="M804" s="362" t="s">
        <v>186</v>
      </c>
      <c r="N804" s="362" t="s">
        <v>9</v>
      </c>
      <c r="O804" s="362"/>
      <c r="P804" s="362" t="s">
        <v>90</v>
      </c>
      <c r="Q804" s="362" t="s">
        <v>90</v>
      </c>
      <c r="R804" s="362"/>
      <c r="S804" s="361" t="s">
        <v>3318</v>
      </c>
      <c r="T804" s="362"/>
      <c r="U804" s="362"/>
      <c r="V804" s="362" t="s">
        <v>176</v>
      </c>
      <c r="W804" s="362"/>
      <c r="X804" s="362"/>
      <c r="Y804" s="362" t="s">
        <v>48</v>
      </c>
      <c r="Z804" s="362" t="s">
        <v>90</v>
      </c>
      <c r="AA804" s="366" t="s">
        <v>90</v>
      </c>
      <c r="AB804" s="362" t="s">
        <v>90</v>
      </c>
      <c r="AC804" s="362"/>
      <c r="AD804" s="362"/>
      <c r="AE804" s="362"/>
      <c r="AF804" s="362"/>
      <c r="AG804" s="362"/>
      <c r="AH804" s="362"/>
      <c r="AI804" s="362" t="s">
        <v>7030</v>
      </c>
      <c r="AJ804" s="362" t="s">
        <v>14</v>
      </c>
      <c r="AK804" s="362" t="s">
        <v>40</v>
      </c>
      <c r="AL804" s="362"/>
      <c r="AM804" s="362"/>
      <c r="AN804" s="362"/>
      <c r="AO804" s="362"/>
      <c r="AP804" s="361" t="s">
        <v>193</v>
      </c>
      <c r="AR804">
        <v>1</v>
      </c>
      <c r="AS804" t="s">
        <v>5839</v>
      </c>
      <c r="AT804" t="s">
        <v>5839</v>
      </c>
    </row>
    <row r="805" spans="2:46" ht="15" customHeight="1" x14ac:dyDescent="0.35">
      <c r="B805" s="362">
        <v>1274</v>
      </c>
      <c r="C805" s="362" t="s">
        <v>3365</v>
      </c>
      <c r="D805" s="362" t="s">
        <v>2</v>
      </c>
      <c r="E805" s="368">
        <v>45336</v>
      </c>
      <c r="F805" s="368"/>
      <c r="G805" s="368"/>
      <c r="H805" s="368"/>
      <c r="I805" s="362" t="s">
        <v>62</v>
      </c>
      <c r="J805" s="362" t="s">
        <v>2064</v>
      </c>
      <c r="K805" s="361" t="s">
        <v>3366</v>
      </c>
      <c r="L805" s="362"/>
      <c r="M805" s="362" t="s">
        <v>186</v>
      </c>
      <c r="N805" s="362" t="s">
        <v>9</v>
      </c>
      <c r="O805" s="362"/>
      <c r="P805" s="362" t="s">
        <v>90</v>
      </c>
      <c r="Q805" s="362" t="s">
        <v>90</v>
      </c>
      <c r="R805" s="362"/>
      <c r="S805" s="361" t="s">
        <v>90</v>
      </c>
      <c r="T805" s="362"/>
      <c r="U805" s="362"/>
      <c r="V805" s="362" t="s">
        <v>824</v>
      </c>
      <c r="W805" s="362"/>
      <c r="X805" s="362" t="s">
        <v>9</v>
      </c>
      <c r="Y805" s="362" t="s">
        <v>9</v>
      </c>
      <c r="Z805" s="362" t="s">
        <v>90</v>
      </c>
      <c r="AA805" s="366" t="s">
        <v>90</v>
      </c>
      <c r="AB805" s="362" t="s">
        <v>90</v>
      </c>
      <c r="AC805" s="362"/>
      <c r="AD805" s="362"/>
      <c r="AE805" s="362"/>
      <c r="AF805" s="362"/>
      <c r="AG805" s="362"/>
      <c r="AH805" s="362"/>
      <c r="AI805" s="362" t="s">
        <v>7033</v>
      </c>
      <c r="AJ805" s="362" t="s">
        <v>19</v>
      </c>
      <c r="AK805" s="362" t="s">
        <v>40</v>
      </c>
      <c r="AL805" s="362"/>
      <c r="AM805" s="362"/>
      <c r="AN805" s="362"/>
      <c r="AO805" s="362"/>
      <c r="AP805" s="361" t="e">
        <v>#N/A</v>
      </c>
      <c r="AR805">
        <v>1</v>
      </c>
      <c r="AS805" t="s">
        <v>9</v>
      </c>
      <c r="AT805" t="s">
        <v>9</v>
      </c>
    </row>
    <row r="806" spans="2:46" ht="15" customHeight="1" x14ac:dyDescent="0.35">
      <c r="B806" s="362">
        <v>1275</v>
      </c>
      <c r="C806" s="362" t="s">
        <v>3367</v>
      </c>
      <c r="D806" s="362" t="s">
        <v>2</v>
      </c>
      <c r="E806" s="368">
        <v>45336</v>
      </c>
      <c r="F806" s="368"/>
      <c r="G806" s="368"/>
      <c r="H806" s="368"/>
      <c r="I806" s="362" t="s">
        <v>62</v>
      </c>
      <c r="J806" s="362" t="s">
        <v>2064</v>
      </c>
      <c r="K806" s="361" t="s">
        <v>3368</v>
      </c>
      <c r="L806" s="362"/>
      <c r="M806" s="362" t="s">
        <v>186</v>
      </c>
      <c r="N806" s="362" t="s">
        <v>9</v>
      </c>
      <c r="O806" s="362"/>
      <c r="P806" s="362" t="s">
        <v>90</v>
      </c>
      <c r="Q806" s="362" t="s">
        <v>90</v>
      </c>
      <c r="R806" s="362"/>
      <c r="S806" s="361" t="s">
        <v>90</v>
      </c>
      <c r="T806" s="362"/>
      <c r="U806" s="362"/>
      <c r="V806" s="362" t="s">
        <v>824</v>
      </c>
      <c r="W806" s="362"/>
      <c r="X806" s="362" t="s">
        <v>9</v>
      </c>
      <c r="Y806" s="362" t="s">
        <v>9</v>
      </c>
      <c r="Z806" s="362" t="s">
        <v>90</v>
      </c>
      <c r="AA806" s="366" t="s">
        <v>90</v>
      </c>
      <c r="AB806" s="362" t="s">
        <v>90</v>
      </c>
      <c r="AC806" s="362"/>
      <c r="AD806" s="362"/>
      <c r="AE806" s="362"/>
      <c r="AF806" s="362"/>
      <c r="AG806" s="362"/>
      <c r="AH806" s="362"/>
      <c r="AI806" s="362" t="s">
        <v>7033</v>
      </c>
      <c r="AJ806" s="362" t="s">
        <v>19</v>
      </c>
      <c r="AK806" s="362" t="s">
        <v>40</v>
      </c>
      <c r="AL806" s="362"/>
      <c r="AM806" s="362"/>
      <c r="AN806" s="362"/>
      <c r="AO806" s="362"/>
      <c r="AP806" s="361" t="e">
        <v>#N/A</v>
      </c>
      <c r="AR806">
        <v>1</v>
      </c>
      <c r="AS806" t="s">
        <v>9</v>
      </c>
      <c r="AT806" t="s">
        <v>9</v>
      </c>
    </row>
    <row r="807" spans="2:46" ht="15" customHeight="1" x14ac:dyDescent="0.35">
      <c r="B807" s="362">
        <v>1276</v>
      </c>
      <c r="C807" s="362" t="s">
        <v>3369</v>
      </c>
      <c r="D807" s="362" t="s">
        <v>2</v>
      </c>
      <c r="E807" s="368">
        <v>45336</v>
      </c>
      <c r="F807" s="368"/>
      <c r="G807" s="368"/>
      <c r="H807" s="368"/>
      <c r="I807" s="362" t="s">
        <v>62</v>
      </c>
      <c r="J807" s="362" t="s">
        <v>2064</v>
      </c>
      <c r="K807" s="361" t="s">
        <v>3370</v>
      </c>
      <c r="L807" s="362"/>
      <c r="M807" s="362" t="s">
        <v>186</v>
      </c>
      <c r="N807" s="362" t="s">
        <v>9</v>
      </c>
      <c r="O807" s="362"/>
      <c r="P807" s="362" t="s">
        <v>90</v>
      </c>
      <c r="Q807" s="362" t="s">
        <v>90</v>
      </c>
      <c r="R807" s="362"/>
      <c r="S807" s="361" t="s">
        <v>90</v>
      </c>
      <c r="T807" s="362"/>
      <c r="U807" s="362"/>
      <c r="V807" s="362" t="s">
        <v>824</v>
      </c>
      <c r="W807" s="362"/>
      <c r="X807" s="362" t="s">
        <v>9</v>
      </c>
      <c r="Y807" s="362" t="s">
        <v>9</v>
      </c>
      <c r="Z807" s="362" t="s">
        <v>90</v>
      </c>
      <c r="AA807" s="366" t="s">
        <v>90</v>
      </c>
      <c r="AB807" s="362" t="s">
        <v>90</v>
      </c>
      <c r="AC807" s="362"/>
      <c r="AD807" s="362"/>
      <c r="AE807" s="362"/>
      <c r="AF807" s="362"/>
      <c r="AG807" s="362"/>
      <c r="AH807" s="362"/>
      <c r="AI807" s="362" t="s">
        <v>7033</v>
      </c>
      <c r="AJ807" s="362" t="s">
        <v>19</v>
      </c>
      <c r="AK807" s="362" t="s">
        <v>40</v>
      </c>
      <c r="AL807" s="362"/>
      <c r="AM807" s="362"/>
      <c r="AN807" s="362"/>
      <c r="AO807" s="362"/>
      <c r="AP807" s="361" t="e">
        <v>#N/A</v>
      </c>
      <c r="AR807">
        <v>1</v>
      </c>
      <c r="AS807" t="s">
        <v>9</v>
      </c>
      <c r="AT807" t="s">
        <v>9</v>
      </c>
    </row>
    <row r="808" spans="2:46" ht="15" customHeight="1" x14ac:dyDescent="0.35">
      <c r="B808" s="362">
        <v>1277</v>
      </c>
      <c r="C808" s="362" t="s">
        <v>3371</v>
      </c>
      <c r="D808" s="362" t="s">
        <v>2</v>
      </c>
      <c r="E808" s="368">
        <v>45336</v>
      </c>
      <c r="F808" s="368"/>
      <c r="G808" s="368"/>
      <c r="H808" s="368"/>
      <c r="I808" s="362" t="s">
        <v>65</v>
      </c>
      <c r="J808" s="362" t="s">
        <v>2882</v>
      </c>
      <c r="K808" s="361" t="s">
        <v>3372</v>
      </c>
      <c r="L808" s="362"/>
      <c r="M808" s="362" t="s">
        <v>186</v>
      </c>
      <c r="N808" s="362" t="s">
        <v>9</v>
      </c>
      <c r="O808" s="362"/>
      <c r="P808" s="362" t="s">
        <v>90</v>
      </c>
      <c r="Q808" s="362" t="s">
        <v>90</v>
      </c>
      <c r="R808" s="362"/>
      <c r="S808" s="361" t="s">
        <v>90</v>
      </c>
      <c r="T808" s="362"/>
      <c r="U808" s="362"/>
      <c r="V808" s="362" t="s">
        <v>202</v>
      </c>
      <c r="W808" s="362"/>
      <c r="X808" s="362" t="s">
        <v>9</v>
      </c>
      <c r="Y808" s="362" t="s">
        <v>9</v>
      </c>
      <c r="Z808" s="362" t="s">
        <v>90</v>
      </c>
      <c r="AA808" s="366" t="s">
        <v>90</v>
      </c>
      <c r="AB808" s="362" t="s">
        <v>90</v>
      </c>
      <c r="AC808" s="362"/>
      <c r="AD808" s="362"/>
      <c r="AE808" s="362"/>
      <c r="AF808" s="362"/>
      <c r="AG808" s="362"/>
      <c r="AH808" s="362"/>
      <c r="AI808" s="362" t="s">
        <v>7032</v>
      </c>
      <c r="AJ808" s="362" t="s">
        <v>19</v>
      </c>
      <c r="AK808" s="362" t="s">
        <v>40</v>
      </c>
      <c r="AL808" s="362"/>
      <c r="AM808" s="362"/>
      <c r="AN808" s="362"/>
      <c r="AO808" s="362"/>
      <c r="AP808" s="361" t="e">
        <v>#N/A</v>
      </c>
      <c r="AR808">
        <v>1</v>
      </c>
      <c r="AS808" t="s">
        <v>9</v>
      </c>
      <c r="AT808" t="s">
        <v>9</v>
      </c>
    </row>
    <row r="809" spans="2:46" ht="15" customHeight="1" x14ac:dyDescent="0.35">
      <c r="B809" s="362">
        <v>1278</v>
      </c>
      <c r="C809" s="362" t="s">
        <v>3373</v>
      </c>
      <c r="D809" s="362" t="s">
        <v>2</v>
      </c>
      <c r="E809" s="368">
        <v>45336</v>
      </c>
      <c r="F809" s="368"/>
      <c r="G809" s="368"/>
      <c r="H809" s="368"/>
      <c r="I809" s="362" t="s">
        <v>62</v>
      </c>
      <c r="J809" s="362" t="s">
        <v>2064</v>
      </c>
      <c r="K809" s="361" t="s">
        <v>3374</v>
      </c>
      <c r="L809" s="362"/>
      <c r="M809" s="362" t="s">
        <v>186</v>
      </c>
      <c r="N809" s="362" t="s">
        <v>9</v>
      </c>
      <c r="O809" s="362"/>
      <c r="P809" s="362" t="s">
        <v>90</v>
      </c>
      <c r="Q809" s="362" t="s">
        <v>90</v>
      </c>
      <c r="R809" s="362"/>
      <c r="S809" s="361" t="s">
        <v>90</v>
      </c>
      <c r="T809" s="362"/>
      <c r="U809" s="362"/>
      <c r="V809" s="362" t="s">
        <v>824</v>
      </c>
      <c r="W809" s="362"/>
      <c r="X809" s="362" t="s">
        <v>9</v>
      </c>
      <c r="Y809" s="362" t="s">
        <v>9</v>
      </c>
      <c r="Z809" s="362" t="s">
        <v>90</v>
      </c>
      <c r="AA809" s="366" t="s">
        <v>90</v>
      </c>
      <c r="AB809" s="362" t="s">
        <v>90</v>
      </c>
      <c r="AC809" s="362"/>
      <c r="AD809" s="362"/>
      <c r="AE809" s="362"/>
      <c r="AF809" s="362"/>
      <c r="AG809" s="362"/>
      <c r="AH809" s="362"/>
      <c r="AI809" s="362" t="s">
        <v>7033</v>
      </c>
      <c r="AJ809" s="362" t="s">
        <v>19</v>
      </c>
      <c r="AK809" s="362" t="s">
        <v>40</v>
      </c>
      <c r="AL809" s="362"/>
      <c r="AM809" s="362"/>
      <c r="AN809" s="362"/>
      <c r="AO809" s="362"/>
      <c r="AP809" s="361" t="e">
        <v>#N/A</v>
      </c>
      <c r="AR809">
        <v>1</v>
      </c>
      <c r="AS809" t="s">
        <v>9</v>
      </c>
      <c r="AT809" t="s">
        <v>9</v>
      </c>
    </row>
    <row r="810" spans="2:46" ht="15" customHeight="1" x14ac:dyDescent="0.35">
      <c r="B810" s="362">
        <v>1279</v>
      </c>
      <c r="C810" s="362" t="s">
        <v>3375</v>
      </c>
      <c r="D810" s="362" t="s">
        <v>2</v>
      </c>
      <c r="E810" s="368">
        <v>45336</v>
      </c>
      <c r="F810" s="368"/>
      <c r="G810" s="368"/>
      <c r="H810" s="368"/>
      <c r="I810" s="362" t="s">
        <v>62</v>
      </c>
      <c r="J810" s="362" t="s">
        <v>2064</v>
      </c>
      <c r="K810" s="361" t="s">
        <v>3376</v>
      </c>
      <c r="L810" s="362"/>
      <c r="M810" s="362" t="s">
        <v>186</v>
      </c>
      <c r="N810" s="362" t="s">
        <v>9</v>
      </c>
      <c r="O810" s="362"/>
      <c r="P810" s="362" t="s">
        <v>90</v>
      </c>
      <c r="Q810" s="362" t="s">
        <v>90</v>
      </c>
      <c r="R810" s="362"/>
      <c r="S810" s="361" t="s">
        <v>90</v>
      </c>
      <c r="T810" s="362"/>
      <c r="U810" s="362"/>
      <c r="V810" s="362" t="s">
        <v>824</v>
      </c>
      <c r="W810" s="362"/>
      <c r="X810" s="362" t="s">
        <v>9</v>
      </c>
      <c r="Y810" s="362" t="s">
        <v>9</v>
      </c>
      <c r="Z810" s="362" t="s">
        <v>90</v>
      </c>
      <c r="AA810" s="366" t="s">
        <v>90</v>
      </c>
      <c r="AB810" s="362" t="s">
        <v>90</v>
      </c>
      <c r="AC810" s="362"/>
      <c r="AD810" s="362"/>
      <c r="AE810" s="362"/>
      <c r="AF810" s="362"/>
      <c r="AG810" s="362"/>
      <c r="AH810" s="362"/>
      <c r="AI810" s="362" t="s">
        <v>7033</v>
      </c>
      <c r="AJ810" s="362" t="s">
        <v>19</v>
      </c>
      <c r="AK810" s="362" t="s">
        <v>40</v>
      </c>
      <c r="AL810" s="362"/>
      <c r="AM810" s="362"/>
      <c r="AN810" s="362"/>
      <c r="AO810" s="362"/>
      <c r="AP810" s="361" t="e">
        <v>#N/A</v>
      </c>
      <c r="AR810">
        <v>1</v>
      </c>
      <c r="AS810" t="s">
        <v>9</v>
      </c>
      <c r="AT810" t="s">
        <v>9</v>
      </c>
    </row>
    <row r="811" spans="2:46" ht="15" customHeight="1" x14ac:dyDescent="0.35">
      <c r="B811" s="362">
        <v>1280</v>
      </c>
      <c r="C811" s="362" t="s">
        <v>3377</v>
      </c>
      <c r="D811" s="362" t="s">
        <v>2</v>
      </c>
      <c r="E811" s="368">
        <v>45336</v>
      </c>
      <c r="F811" s="368"/>
      <c r="G811" s="368"/>
      <c r="H811" s="368"/>
      <c r="I811" s="362" t="s">
        <v>77</v>
      </c>
      <c r="J811" s="362" t="s">
        <v>77</v>
      </c>
      <c r="K811" s="361" t="s">
        <v>3378</v>
      </c>
      <c r="L811" s="362"/>
      <c r="M811" s="362" t="s">
        <v>186</v>
      </c>
      <c r="N811" s="362" t="s">
        <v>9</v>
      </c>
      <c r="O811" s="362"/>
      <c r="P811" s="362" t="s">
        <v>90</v>
      </c>
      <c r="Q811" s="362" t="s">
        <v>90</v>
      </c>
      <c r="R811" s="362" t="s">
        <v>46</v>
      </c>
      <c r="S811" s="361" t="s">
        <v>90</v>
      </c>
      <c r="T811" s="362"/>
      <c r="U811" s="362"/>
      <c r="V811" s="362" t="s">
        <v>133</v>
      </c>
      <c r="W811" s="362"/>
      <c r="X811" s="362" t="s">
        <v>9</v>
      </c>
      <c r="Y811" s="362" t="s">
        <v>46</v>
      </c>
      <c r="Z811" s="362" t="s">
        <v>90</v>
      </c>
      <c r="AA811" s="366" t="s">
        <v>90</v>
      </c>
      <c r="AB811" s="362" t="s">
        <v>90</v>
      </c>
      <c r="AC811" s="362"/>
      <c r="AD811" s="362"/>
      <c r="AE811" s="362"/>
      <c r="AF811" s="362"/>
      <c r="AG811" s="362"/>
      <c r="AH811" s="362"/>
      <c r="AI811" s="362" t="s">
        <v>7027</v>
      </c>
      <c r="AJ811" s="362" t="s">
        <v>21</v>
      </c>
      <c r="AK811" s="362" t="s">
        <v>40</v>
      </c>
      <c r="AL811" s="362"/>
      <c r="AM811" s="362"/>
      <c r="AN811" s="362"/>
      <c r="AO811" s="362"/>
      <c r="AP811" s="361"/>
      <c r="AR811">
        <v>1</v>
      </c>
      <c r="AS811" t="s">
        <v>9</v>
      </c>
      <c r="AT811" t="s">
        <v>9</v>
      </c>
    </row>
    <row r="812" spans="2:46" ht="15" customHeight="1" x14ac:dyDescent="0.35">
      <c r="B812" s="362">
        <v>1281</v>
      </c>
      <c r="C812" s="362" t="s">
        <v>3379</v>
      </c>
      <c r="D812" s="362" t="s">
        <v>2</v>
      </c>
      <c r="E812" s="368">
        <v>45336</v>
      </c>
      <c r="F812" s="368"/>
      <c r="G812" s="368"/>
      <c r="H812" s="368"/>
      <c r="I812" s="362" t="s">
        <v>73</v>
      </c>
      <c r="J812" s="362" t="s">
        <v>2419</v>
      </c>
      <c r="K812" s="361" t="s">
        <v>3380</v>
      </c>
      <c r="L812" s="362"/>
      <c r="M812" s="362" t="s">
        <v>186</v>
      </c>
      <c r="N812" s="362" t="s">
        <v>9</v>
      </c>
      <c r="O812" s="362"/>
      <c r="P812" s="362" t="s">
        <v>90</v>
      </c>
      <c r="Q812" s="362" t="s">
        <v>90</v>
      </c>
      <c r="R812" s="362" t="s">
        <v>8</v>
      </c>
      <c r="S812" s="361" t="s">
        <v>1539</v>
      </c>
      <c r="T812" s="362"/>
      <c r="U812" s="362"/>
      <c r="V812" s="362" t="s">
        <v>1540</v>
      </c>
      <c r="W812" s="362"/>
      <c r="X812" s="362"/>
      <c r="Y812" s="362" t="s">
        <v>45</v>
      </c>
      <c r="Z812" s="362" t="s">
        <v>90</v>
      </c>
      <c r="AA812" s="366" t="s">
        <v>90</v>
      </c>
      <c r="AB812" s="362" t="s">
        <v>90</v>
      </c>
      <c r="AC812" s="362"/>
      <c r="AD812" s="362"/>
      <c r="AE812" s="362"/>
      <c r="AF812" s="362"/>
      <c r="AG812" s="362"/>
      <c r="AH812" s="362"/>
      <c r="AI812" s="362" t="s">
        <v>7025</v>
      </c>
      <c r="AJ812" s="362" t="s">
        <v>13</v>
      </c>
      <c r="AK812" s="362" t="s">
        <v>39</v>
      </c>
      <c r="AL812" s="362"/>
      <c r="AM812" s="362"/>
      <c r="AN812" s="362"/>
      <c r="AO812" s="368">
        <v>45923</v>
      </c>
      <c r="AP812" s="361" t="s">
        <v>680</v>
      </c>
      <c r="AR812">
        <v>1</v>
      </c>
      <c r="AS812" t="s">
        <v>539</v>
      </c>
      <c r="AT812" t="s">
        <v>5840</v>
      </c>
    </row>
    <row r="813" spans="2:46" ht="15" customHeight="1" x14ac:dyDescent="0.35">
      <c r="B813" s="362">
        <v>1282</v>
      </c>
      <c r="C813" s="362" t="s">
        <v>3381</v>
      </c>
      <c r="D813" s="362" t="s">
        <v>2</v>
      </c>
      <c r="E813" s="368">
        <v>45336</v>
      </c>
      <c r="F813" s="368"/>
      <c r="G813" s="368"/>
      <c r="H813" s="368"/>
      <c r="I813" s="362" t="s">
        <v>73</v>
      </c>
      <c r="J813" s="362" t="s">
        <v>2419</v>
      </c>
      <c r="K813" s="361" t="s">
        <v>3382</v>
      </c>
      <c r="L813" s="362"/>
      <c r="M813" s="362" t="s">
        <v>186</v>
      </c>
      <c r="N813" s="362" t="s">
        <v>9</v>
      </c>
      <c r="O813" s="362"/>
      <c r="P813" s="362" t="s">
        <v>90</v>
      </c>
      <c r="Q813" s="362" t="s">
        <v>90</v>
      </c>
      <c r="R813" s="362" t="s">
        <v>8</v>
      </c>
      <c r="S813" s="361" t="s">
        <v>1539</v>
      </c>
      <c r="T813" s="362"/>
      <c r="U813" s="362"/>
      <c r="V813" s="362" t="s">
        <v>1540</v>
      </c>
      <c r="W813" s="362"/>
      <c r="X813" s="362"/>
      <c r="Y813" s="362" t="s">
        <v>45</v>
      </c>
      <c r="Z813" s="362" t="s">
        <v>90</v>
      </c>
      <c r="AA813" s="366" t="s">
        <v>90</v>
      </c>
      <c r="AB813" s="362" t="s">
        <v>90</v>
      </c>
      <c r="AC813" s="362"/>
      <c r="AD813" s="362"/>
      <c r="AE813" s="362"/>
      <c r="AF813" s="362"/>
      <c r="AG813" s="362"/>
      <c r="AH813" s="362"/>
      <c r="AI813" s="362" t="s">
        <v>7025</v>
      </c>
      <c r="AJ813" s="362" t="s">
        <v>13</v>
      </c>
      <c r="AK813" s="362" t="s">
        <v>39</v>
      </c>
      <c r="AL813" s="362"/>
      <c r="AM813" s="362"/>
      <c r="AN813" s="362"/>
      <c r="AO813" s="368">
        <v>45923</v>
      </c>
      <c r="AP813" s="361" t="s">
        <v>680</v>
      </c>
      <c r="AR813">
        <v>1</v>
      </c>
      <c r="AS813" t="s">
        <v>539</v>
      </c>
      <c r="AT813" t="s">
        <v>5840</v>
      </c>
    </row>
    <row r="814" spans="2:46" ht="15" customHeight="1" x14ac:dyDescent="0.35">
      <c r="B814" s="362">
        <v>1283</v>
      </c>
      <c r="C814" s="362" t="s">
        <v>3383</v>
      </c>
      <c r="D814" s="362" t="s">
        <v>2</v>
      </c>
      <c r="E814" s="368">
        <v>45336</v>
      </c>
      <c r="F814" s="368"/>
      <c r="G814" s="368"/>
      <c r="H814" s="368"/>
      <c r="I814" s="362" t="s">
        <v>73</v>
      </c>
      <c r="J814" s="362" t="s">
        <v>2419</v>
      </c>
      <c r="K814" s="361" t="s">
        <v>3384</v>
      </c>
      <c r="L814" s="362"/>
      <c r="M814" s="362" t="s">
        <v>186</v>
      </c>
      <c r="N814" s="362" t="s">
        <v>51</v>
      </c>
      <c r="O814" s="362"/>
      <c r="P814" s="362" t="s">
        <v>90</v>
      </c>
      <c r="Q814" s="362" t="s">
        <v>90</v>
      </c>
      <c r="R814" s="362" t="s">
        <v>8</v>
      </c>
      <c r="S814" s="361" t="s">
        <v>1539</v>
      </c>
      <c r="T814" s="362"/>
      <c r="U814" s="362"/>
      <c r="V814" s="362" t="s">
        <v>1540</v>
      </c>
      <c r="W814" s="362"/>
      <c r="X814" s="362"/>
      <c r="Y814" s="362" t="s">
        <v>45</v>
      </c>
      <c r="Z814" s="362" t="s">
        <v>90</v>
      </c>
      <c r="AA814" s="366" t="s">
        <v>90</v>
      </c>
      <c r="AB814" s="362" t="s">
        <v>90</v>
      </c>
      <c r="AC814" s="362"/>
      <c r="AD814" s="362"/>
      <c r="AE814" s="362"/>
      <c r="AF814" s="362"/>
      <c r="AG814" s="362"/>
      <c r="AH814" s="362"/>
      <c r="AI814" s="362" t="s">
        <v>7025</v>
      </c>
      <c r="AJ814" s="362" t="s">
        <v>13</v>
      </c>
      <c r="AK814" s="362" t="s">
        <v>39</v>
      </c>
      <c r="AL814" s="362"/>
      <c r="AM814" s="362"/>
      <c r="AN814" s="362"/>
      <c r="AO814" s="368">
        <v>45923</v>
      </c>
      <c r="AP814" s="361" t="s">
        <v>680</v>
      </c>
      <c r="AR814">
        <v>1</v>
      </c>
      <c r="AS814" t="s">
        <v>539</v>
      </c>
      <c r="AT814" t="s">
        <v>5840</v>
      </c>
    </row>
    <row r="815" spans="2:46" ht="15" customHeight="1" x14ac:dyDescent="0.35">
      <c r="B815" s="362">
        <v>1284</v>
      </c>
      <c r="C815" s="362" t="s">
        <v>3385</v>
      </c>
      <c r="D815" s="362" t="s">
        <v>2</v>
      </c>
      <c r="E815" s="368">
        <v>45099</v>
      </c>
      <c r="F815" s="368"/>
      <c r="G815" s="368"/>
      <c r="H815" s="368"/>
      <c r="I815" s="362" t="s">
        <v>57</v>
      </c>
      <c r="J815" s="362" t="s">
        <v>3316</v>
      </c>
      <c r="K815" s="361" t="s">
        <v>3386</v>
      </c>
      <c r="L815" s="362"/>
      <c r="M815" s="362" t="s">
        <v>186</v>
      </c>
      <c r="N815" s="362" t="s">
        <v>9</v>
      </c>
      <c r="O815" s="362"/>
      <c r="P815" s="362" t="s">
        <v>90</v>
      </c>
      <c r="Q815" s="362" t="s">
        <v>90</v>
      </c>
      <c r="R815" s="362"/>
      <c r="S815" s="361" t="s">
        <v>90</v>
      </c>
      <c r="T815" s="362"/>
      <c r="U815" s="362"/>
      <c r="V815" s="362" t="s">
        <v>176</v>
      </c>
      <c r="W815" s="362"/>
      <c r="X815" s="362" t="s">
        <v>9</v>
      </c>
      <c r="Y815" s="362" t="s">
        <v>9</v>
      </c>
      <c r="Z815" s="362" t="s">
        <v>90</v>
      </c>
      <c r="AA815" s="366" t="s">
        <v>90</v>
      </c>
      <c r="AB815" s="362" t="s">
        <v>90</v>
      </c>
      <c r="AC815" s="362"/>
      <c r="AD815" s="362"/>
      <c r="AE815" s="362"/>
      <c r="AF815" s="362"/>
      <c r="AG815" s="362"/>
      <c r="AH815" s="362"/>
      <c r="AI815" s="362" t="s">
        <v>7030</v>
      </c>
      <c r="AJ815" s="362" t="s">
        <v>14</v>
      </c>
      <c r="AK815" s="362" t="s">
        <v>40</v>
      </c>
      <c r="AL815" s="362"/>
      <c r="AM815" s="362"/>
      <c r="AN815" s="362"/>
      <c r="AO815" s="362"/>
      <c r="AP815" s="361" t="e">
        <v>#N/A</v>
      </c>
      <c r="AR815">
        <v>1</v>
      </c>
      <c r="AS815" t="s">
        <v>9</v>
      </c>
      <c r="AT815" t="s">
        <v>9</v>
      </c>
    </row>
    <row r="816" spans="2:46" ht="15" customHeight="1" x14ac:dyDescent="0.35">
      <c r="B816" s="362">
        <v>1285</v>
      </c>
      <c r="C816" s="362" t="s">
        <v>3387</v>
      </c>
      <c r="D816" s="362" t="s">
        <v>2</v>
      </c>
      <c r="E816" s="368">
        <v>45336</v>
      </c>
      <c r="F816" s="368"/>
      <c r="G816" s="368"/>
      <c r="H816" s="368"/>
      <c r="I816" s="362" t="s">
        <v>73</v>
      </c>
      <c r="J816" s="362" t="s">
        <v>2419</v>
      </c>
      <c r="K816" s="361" t="s">
        <v>3388</v>
      </c>
      <c r="L816" s="362"/>
      <c r="M816" s="362" t="s">
        <v>186</v>
      </c>
      <c r="N816" s="362" t="s">
        <v>51</v>
      </c>
      <c r="O816" s="362"/>
      <c r="P816" s="362" t="s">
        <v>90</v>
      </c>
      <c r="Q816" s="362" t="s">
        <v>90</v>
      </c>
      <c r="R816" s="362" t="s">
        <v>8</v>
      </c>
      <c r="S816" s="361" t="s">
        <v>1539</v>
      </c>
      <c r="T816" s="362"/>
      <c r="U816" s="362"/>
      <c r="V816" s="362" t="s">
        <v>1540</v>
      </c>
      <c r="W816" s="362"/>
      <c r="X816" s="362"/>
      <c r="Y816" s="362" t="s">
        <v>45</v>
      </c>
      <c r="Z816" s="362" t="s">
        <v>90</v>
      </c>
      <c r="AA816" s="366" t="s">
        <v>90</v>
      </c>
      <c r="AB816" s="362" t="s">
        <v>90</v>
      </c>
      <c r="AC816" s="362"/>
      <c r="AD816" s="362"/>
      <c r="AE816" s="362"/>
      <c r="AF816" s="362"/>
      <c r="AG816" s="362"/>
      <c r="AH816" s="362"/>
      <c r="AI816" s="362" t="s">
        <v>7025</v>
      </c>
      <c r="AJ816" s="362" t="s">
        <v>13</v>
      </c>
      <c r="AK816" s="362" t="s">
        <v>39</v>
      </c>
      <c r="AL816" s="362"/>
      <c r="AM816" s="362"/>
      <c r="AN816" s="362"/>
      <c r="AO816" s="368">
        <v>45923</v>
      </c>
      <c r="AP816" s="361" t="s">
        <v>680</v>
      </c>
      <c r="AR816">
        <v>1</v>
      </c>
      <c r="AS816" t="s">
        <v>539</v>
      </c>
      <c r="AT816" t="s">
        <v>5840</v>
      </c>
    </row>
    <row r="817" spans="2:46" ht="15" customHeight="1" x14ac:dyDescent="0.35">
      <c r="B817" s="362">
        <v>1286</v>
      </c>
      <c r="C817" s="362" t="s">
        <v>3389</v>
      </c>
      <c r="D817" s="362" t="s">
        <v>2</v>
      </c>
      <c r="E817" s="368">
        <v>45338</v>
      </c>
      <c r="F817" s="368"/>
      <c r="G817" s="368"/>
      <c r="H817" s="368"/>
      <c r="I817" s="362" t="s">
        <v>65</v>
      </c>
      <c r="J817" s="362" t="s">
        <v>2419</v>
      </c>
      <c r="K817" s="361" t="s">
        <v>3098</v>
      </c>
      <c r="L817" s="362"/>
      <c r="M817" s="362" t="s">
        <v>186</v>
      </c>
      <c r="N817" s="362" t="s">
        <v>9</v>
      </c>
      <c r="O817" s="362"/>
      <c r="P817" s="362" t="s">
        <v>90</v>
      </c>
      <c r="Q817" s="362" t="s">
        <v>90</v>
      </c>
      <c r="R817" s="362"/>
      <c r="S817" s="361" t="s">
        <v>90</v>
      </c>
      <c r="T817" s="362"/>
      <c r="U817" s="362"/>
      <c r="V817" s="362" t="s">
        <v>202</v>
      </c>
      <c r="W817" s="362"/>
      <c r="X817" s="362" t="s">
        <v>9</v>
      </c>
      <c r="Y817" s="362" t="s">
        <v>9</v>
      </c>
      <c r="Z817" s="362" t="s">
        <v>90</v>
      </c>
      <c r="AA817" s="366" t="s">
        <v>90</v>
      </c>
      <c r="AB817" s="362" t="s">
        <v>90</v>
      </c>
      <c r="AC817" s="362"/>
      <c r="AD817" s="362"/>
      <c r="AE817" s="362"/>
      <c r="AF817" s="362"/>
      <c r="AG817" s="362"/>
      <c r="AH817" s="362"/>
      <c r="AI817" s="362" t="s">
        <v>7032</v>
      </c>
      <c r="AJ817" s="362" t="s">
        <v>19</v>
      </c>
      <c r="AK817" s="362" t="s">
        <v>40</v>
      </c>
      <c r="AL817" s="362"/>
      <c r="AM817" s="362"/>
      <c r="AN817" s="362"/>
      <c r="AO817" s="362"/>
      <c r="AP817" s="361" t="e">
        <v>#N/A</v>
      </c>
      <c r="AR817">
        <v>1</v>
      </c>
      <c r="AS817" t="s">
        <v>9</v>
      </c>
      <c r="AT817" t="s">
        <v>9</v>
      </c>
    </row>
    <row r="818" spans="2:46" ht="15" customHeight="1" x14ac:dyDescent="0.35">
      <c r="B818" s="362">
        <v>1287</v>
      </c>
      <c r="C818" s="362" t="s">
        <v>3390</v>
      </c>
      <c r="D818" s="362" t="s">
        <v>2</v>
      </c>
      <c r="E818" s="368">
        <v>45338</v>
      </c>
      <c r="F818" s="368"/>
      <c r="G818" s="368"/>
      <c r="H818" s="368"/>
      <c r="I818" s="362" t="s">
        <v>65</v>
      </c>
      <c r="J818" s="362" t="s">
        <v>61</v>
      </c>
      <c r="K818" s="361" t="s">
        <v>3391</v>
      </c>
      <c r="L818" s="362"/>
      <c r="M818" s="362" t="s">
        <v>186</v>
      </c>
      <c r="N818" s="362" t="s">
        <v>9</v>
      </c>
      <c r="O818" s="362"/>
      <c r="P818" s="362" t="s">
        <v>90</v>
      </c>
      <c r="Q818" s="362" t="s">
        <v>90</v>
      </c>
      <c r="R818" s="362"/>
      <c r="S818" s="361" t="s">
        <v>90</v>
      </c>
      <c r="T818" s="362"/>
      <c r="U818" s="362"/>
      <c r="V818" s="362" t="s">
        <v>202</v>
      </c>
      <c r="W818" s="362"/>
      <c r="X818" s="362" t="s">
        <v>9</v>
      </c>
      <c r="Y818" s="362" t="s">
        <v>9</v>
      </c>
      <c r="Z818" s="362" t="s">
        <v>90</v>
      </c>
      <c r="AA818" s="366" t="s">
        <v>90</v>
      </c>
      <c r="AB818" s="362" t="s">
        <v>90</v>
      </c>
      <c r="AC818" s="362"/>
      <c r="AD818" s="362"/>
      <c r="AE818" s="362"/>
      <c r="AF818" s="362"/>
      <c r="AG818" s="362"/>
      <c r="AH818" s="362"/>
      <c r="AI818" s="362" t="s">
        <v>7032</v>
      </c>
      <c r="AJ818" s="362" t="s">
        <v>19</v>
      </c>
      <c r="AK818" s="362" t="s">
        <v>40</v>
      </c>
      <c r="AL818" s="362"/>
      <c r="AM818" s="362"/>
      <c r="AN818" s="362"/>
      <c r="AO818" s="362"/>
      <c r="AP818" s="361" t="e">
        <v>#N/A</v>
      </c>
      <c r="AR818">
        <v>1</v>
      </c>
      <c r="AS818" t="s">
        <v>9</v>
      </c>
      <c r="AT818" t="s">
        <v>9</v>
      </c>
    </row>
    <row r="819" spans="2:46" ht="15" customHeight="1" x14ac:dyDescent="0.35">
      <c r="B819" s="362">
        <v>1288</v>
      </c>
      <c r="C819" s="362" t="s">
        <v>3392</v>
      </c>
      <c r="D819" s="362" t="s">
        <v>2</v>
      </c>
      <c r="E819" s="368">
        <v>45338</v>
      </c>
      <c r="F819" s="368"/>
      <c r="G819" s="368"/>
      <c r="H819" s="368"/>
      <c r="I819" s="362" t="s">
        <v>65</v>
      </c>
      <c r="J819" s="362" t="s">
        <v>61</v>
      </c>
      <c r="K819" s="361" t="s">
        <v>3393</v>
      </c>
      <c r="L819" s="362"/>
      <c r="M819" s="362" t="s">
        <v>186</v>
      </c>
      <c r="N819" s="362" t="s">
        <v>9</v>
      </c>
      <c r="O819" s="362"/>
      <c r="P819" s="362" t="s">
        <v>90</v>
      </c>
      <c r="Q819" s="362" t="s">
        <v>90</v>
      </c>
      <c r="R819" s="362"/>
      <c r="S819" s="361" t="s">
        <v>90</v>
      </c>
      <c r="T819" s="362"/>
      <c r="U819" s="362"/>
      <c r="V819" s="362" t="s">
        <v>202</v>
      </c>
      <c r="W819" s="362"/>
      <c r="X819" s="362" t="s">
        <v>9</v>
      </c>
      <c r="Y819" s="362" t="s">
        <v>9</v>
      </c>
      <c r="Z819" s="362" t="s">
        <v>90</v>
      </c>
      <c r="AA819" s="366" t="s">
        <v>90</v>
      </c>
      <c r="AB819" s="362" t="s">
        <v>90</v>
      </c>
      <c r="AC819" s="362"/>
      <c r="AD819" s="362"/>
      <c r="AE819" s="362"/>
      <c r="AF819" s="362"/>
      <c r="AG819" s="362"/>
      <c r="AH819" s="362"/>
      <c r="AI819" s="362" t="s">
        <v>7032</v>
      </c>
      <c r="AJ819" s="362" t="s">
        <v>19</v>
      </c>
      <c r="AK819" s="362" t="s">
        <v>40</v>
      </c>
      <c r="AL819" s="362"/>
      <c r="AM819" s="362"/>
      <c r="AN819" s="362"/>
      <c r="AO819" s="362"/>
      <c r="AP819" s="361" t="e">
        <v>#N/A</v>
      </c>
      <c r="AR819">
        <v>1</v>
      </c>
      <c r="AS819" t="s">
        <v>9</v>
      </c>
      <c r="AT819" t="s">
        <v>9</v>
      </c>
    </row>
    <row r="820" spans="2:46" ht="15" customHeight="1" x14ac:dyDescent="0.35">
      <c r="B820" s="362">
        <v>1289</v>
      </c>
      <c r="C820" s="362" t="s">
        <v>3394</v>
      </c>
      <c r="D820" s="362" t="s">
        <v>2</v>
      </c>
      <c r="E820" s="368">
        <v>45338</v>
      </c>
      <c r="F820" s="368"/>
      <c r="G820" s="368"/>
      <c r="H820" s="368"/>
      <c r="I820" s="362" t="s">
        <v>65</v>
      </c>
      <c r="J820" s="362" t="s">
        <v>3395</v>
      </c>
      <c r="K820" s="361" t="s">
        <v>3396</v>
      </c>
      <c r="L820" s="362"/>
      <c r="M820" s="362" t="s">
        <v>186</v>
      </c>
      <c r="N820" s="362" t="s">
        <v>9</v>
      </c>
      <c r="O820" s="362"/>
      <c r="P820" s="362" t="s">
        <v>90</v>
      </c>
      <c r="Q820" s="362" t="s">
        <v>90</v>
      </c>
      <c r="R820" s="362"/>
      <c r="S820" s="361" t="s">
        <v>90</v>
      </c>
      <c r="T820" s="362"/>
      <c r="U820" s="362"/>
      <c r="V820" s="362" t="s">
        <v>202</v>
      </c>
      <c r="W820" s="362"/>
      <c r="X820" s="362" t="s">
        <v>9</v>
      </c>
      <c r="Y820" s="362" t="s">
        <v>9</v>
      </c>
      <c r="Z820" s="362" t="s">
        <v>90</v>
      </c>
      <c r="AA820" s="366" t="s">
        <v>90</v>
      </c>
      <c r="AB820" s="362" t="s">
        <v>90</v>
      </c>
      <c r="AC820" s="362"/>
      <c r="AD820" s="362"/>
      <c r="AE820" s="362"/>
      <c r="AF820" s="362"/>
      <c r="AG820" s="362"/>
      <c r="AH820" s="362"/>
      <c r="AI820" s="362" t="s">
        <v>7032</v>
      </c>
      <c r="AJ820" s="362" t="s">
        <v>19</v>
      </c>
      <c r="AK820" s="362" t="s">
        <v>40</v>
      </c>
      <c r="AL820" s="362"/>
      <c r="AM820" s="362"/>
      <c r="AN820" s="362"/>
      <c r="AO820" s="362"/>
      <c r="AP820" s="361" t="e">
        <v>#N/A</v>
      </c>
      <c r="AR820">
        <v>1</v>
      </c>
      <c r="AS820" t="s">
        <v>9</v>
      </c>
      <c r="AT820" t="s">
        <v>9</v>
      </c>
    </row>
    <row r="821" spans="2:46" ht="15" customHeight="1" x14ac:dyDescent="0.35">
      <c r="B821" s="362">
        <v>1290</v>
      </c>
      <c r="C821" s="362" t="s">
        <v>3397</v>
      </c>
      <c r="D821" s="362" t="s">
        <v>2</v>
      </c>
      <c r="E821" s="368">
        <v>45338</v>
      </c>
      <c r="F821" s="368"/>
      <c r="G821" s="368"/>
      <c r="H821" s="368"/>
      <c r="I821" s="362" t="s">
        <v>65</v>
      </c>
      <c r="J821" s="362" t="s">
        <v>3395</v>
      </c>
      <c r="K821" s="361" t="s">
        <v>3398</v>
      </c>
      <c r="L821" s="362"/>
      <c r="M821" s="362" t="s">
        <v>186</v>
      </c>
      <c r="N821" s="362" t="s">
        <v>9</v>
      </c>
      <c r="O821" s="362"/>
      <c r="P821" s="362" t="s">
        <v>90</v>
      </c>
      <c r="Q821" s="362" t="s">
        <v>90</v>
      </c>
      <c r="R821" s="362"/>
      <c r="S821" s="361" t="s">
        <v>90</v>
      </c>
      <c r="T821" s="362"/>
      <c r="U821" s="362"/>
      <c r="V821" s="362" t="s">
        <v>202</v>
      </c>
      <c r="W821" s="362"/>
      <c r="X821" s="362" t="s">
        <v>9</v>
      </c>
      <c r="Y821" s="362" t="s">
        <v>9</v>
      </c>
      <c r="Z821" s="362" t="s">
        <v>90</v>
      </c>
      <c r="AA821" s="366" t="s">
        <v>90</v>
      </c>
      <c r="AB821" s="362" t="s">
        <v>90</v>
      </c>
      <c r="AC821" s="362"/>
      <c r="AD821" s="362"/>
      <c r="AE821" s="362"/>
      <c r="AF821" s="362"/>
      <c r="AG821" s="362"/>
      <c r="AH821" s="362"/>
      <c r="AI821" s="362" t="s">
        <v>7032</v>
      </c>
      <c r="AJ821" s="362" t="s">
        <v>19</v>
      </c>
      <c r="AK821" s="362" t="s">
        <v>40</v>
      </c>
      <c r="AL821" s="362"/>
      <c r="AM821" s="362"/>
      <c r="AN821" s="362"/>
      <c r="AO821" s="362"/>
      <c r="AP821" s="361" t="e">
        <v>#N/A</v>
      </c>
      <c r="AR821">
        <v>1</v>
      </c>
      <c r="AS821" t="s">
        <v>9</v>
      </c>
      <c r="AT821" t="s">
        <v>9</v>
      </c>
    </row>
    <row r="822" spans="2:46" ht="15" customHeight="1" x14ac:dyDescent="0.35">
      <c r="B822" s="362">
        <v>1291</v>
      </c>
      <c r="C822" s="362" t="s">
        <v>3399</v>
      </c>
      <c r="D822" s="362" t="s">
        <v>2</v>
      </c>
      <c r="E822" s="368">
        <v>45338</v>
      </c>
      <c r="F822" s="368"/>
      <c r="G822" s="368"/>
      <c r="H822" s="368"/>
      <c r="I822" s="362" t="s">
        <v>65</v>
      </c>
      <c r="J822" s="362" t="s">
        <v>3395</v>
      </c>
      <c r="K822" s="361" t="s">
        <v>3400</v>
      </c>
      <c r="L822" s="362"/>
      <c r="M822" s="362" t="s">
        <v>186</v>
      </c>
      <c r="N822" s="362" t="s">
        <v>9</v>
      </c>
      <c r="O822" s="362"/>
      <c r="P822" s="362" t="s">
        <v>90</v>
      </c>
      <c r="Q822" s="362" t="s">
        <v>90</v>
      </c>
      <c r="R822" s="362"/>
      <c r="S822" s="361" t="s">
        <v>90</v>
      </c>
      <c r="T822" s="362"/>
      <c r="U822" s="362"/>
      <c r="V822" s="362" t="s">
        <v>202</v>
      </c>
      <c r="W822" s="362"/>
      <c r="X822" s="362" t="s">
        <v>9</v>
      </c>
      <c r="Y822" s="362" t="s">
        <v>9</v>
      </c>
      <c r="Z822" s="362" t="s">
        <v>90</v>
      </c>
      <c r="AA822" s="366" t="s">
        <v>90</v>
      </c>
      <c r="AB822" s="362" t="s">
        <v>90</v>
      </c>
      <c r="AC822" s="362"/>
      <c r="AD822" s="362"/>
      <c r="AE822" s="362"/>
      <c r="AF822" s="362"/>
      <c r="AG822" s="362"/>
      <c r="AH822" s="362"/>
      <c r="AI822" s="362" t="s">
        <v>7032</v>
      </c>
      <c r="AJ822" s="362" t="s">
        <v>19</v>
      </c>
      <c r="AK822" s="362" t="s">
        <v>40</v>
      </c>
      <c r="AL822" s="362"/>
      <c r="AM822" s="362"/>
      <c r="AN822" s="362"/>
      <c r="AO822" s="362"/>
      <c r="AP822" s="361" t="e">
        <v>#N/A</v>
      </c>
      <c r="AR822">
        <v>1</v>
      </c>
      <c r="AS822" t="s">
        <v>9</v>
      </c>
      <c r="AT822" t="s">
        <v>9</v>
      </c>
    </row>
    <row r="823" spans="2:46" ht="15" customHeight="1" x14ac:dyDescent="0.35">
      <c r="B823" s="362">
        <v>1292</v>
      </c>
      <c r="C823" s="362" t="s">
        <v>3401</v>
      </c>
      <c r="D823" s="362" t="s">
        <v>2</v>
      </c>
      <c r="E823" s="368">
        <v>45338</v>
      </c>
      <c r="F823" s="368"/>
      <c r="G823" s="368"/>
      <c r="H823" s="368"/>
      <c r="I823" s="362" t="s">
        <v>65</v>
      </c>
      <c r="J823" s="362" t="s">
        <v>3395</v>
      </c>
      <c r="K823" s="361" t="s">
        <v>3402</v>
      </c>
      <c r="L823" s="362"/>
      <c r="M823" s="362" t="s">
        <v>186</v>
      </c>
      <c r="N823" s="362" t="s">
        <v>9</v>
      </c>
      <c r="O823" s="362"/>
      <c r="P823" s="362" t="s">
        <v>90</v>
      </c>
      <c r="Q823" s="362" t="s">
        <v>90</v>
      </c>
      <c r="R823" s="362"/>
      <c r="S823" s="361" t="s">
        <v>90</v>
      </c>
      <c r="T823" s="362"/>
      <c r="U823" s="362"/>
      <c r="V823" s="362" t="s">
        <v>202</v>
      </c>
      <c r="W823" s="362"/>
      <c r="X823" s="362" t="s">
        <v>9</v>
      </c>
      <c r="Y823" s="362" t="s">
        <v>9</v>
      </c>
      <c r="Z823" s="362" t="s">
        <v>90</v>
      </c>
      <c r="AA823" s="366" t="s">
        <v>90</v>
      </c>
      <c r="AB823" s="362" t="s">
        <v>90</v>
      </c>
      <c r="AC823" s="362"/>
      <c r="AD823" s="362"/>
      <c r="AE823" s="362"/>
      <c r="AF823" s="362"/>
      <c r="AG823" s="362"/>
      <c r="AH823" s="362"/>
      <c r="AI823" s="362" t="s">
        <v>7032</v>
      </c>
      <c r="AJ823" s="362" t="s">
        <v>19</v>
      </c>
      <c r="AK823" s="362" t="s">
        <v>40</v>
      </c>
      <c r="AL823" s="362"/>
      <c r="AM823" s="362"/>
      <c r="AN823" s="362"/>
      <c r="AO823" s="362"/>
      <c r="AP823" s="361" t="e">
        <v>#N/A</v>
      </c>
      <c r="AR823">
        <v>1</v>
      </c>
      <c r="AS823" t="s">
        <v>9</v>
      </c>
      <c r="AT823" t="s">
        <v>9</v>
      </c>
    </row>
    <row r="824" spans="2:46" ht="15" customHeight="1" x14ac:dyDescent="0.35">
      <c r="B824" s="362">
        <v>1293</v>
      </c>
      <c r="C824" s="362" t="s">
        <v>3403</v>
      </c>
      <c r="D824" s="362" t="s">
        <v>2</v>
      </c>
      <c r="E824" s="368">
        <v>45338</v>
      </c>
      <c r="F824" s="368"/>
      <c r="G824" s="368"/>
      <c r="H824" s="368"/>
      <c r="I824" s="362" t="s">
        <v>65</v>
      </c>
      <c r="J824" s="362" t="s">
        <v>3395</v>
      </c>
      <c r="K824" s="361" t="s">
        <v>3404</v>
      </c>
      <c r="L824" s="362"/>
      <c r="M824" s="362" t="s">
        <v>186</v>
      </c>
      <c r="N824" s="362" t="s">
        <v>9</v>
      </c>
      <c r="O824" s="362"/>
      <c r="P824" s="362" t="s">
        <v>90</v>
      </c>
      <c r="Q824" s="362" t="s">
        <v>90</v>
      </c>
      <c r="R824" s="362"/>
      <c r="S824" s="361" t="s">
        <v>90</v>
      </c>
      <c r="T824" s="362"/>
      <c r="U824" s="362"/>
      <c r="V824" s="362" t="s">
        <v>202</v>
      </c>
      <c r="W824" s="362"/>
      <c r="X824" s="362" t="s">
        <v>9</v>
      </c>
      <c r="Y824" s="362" t="s">
        <v>9</v>
      </c>
      <c r="Z824" s="362" t="s">
        <v>90</v>
      </c>
      <c r="AA824" s="366" t="s">
        <v>90</v>
      </c>
      <c r="AB824" s="362" t="s">
        <v>90</v>
      </c>
      <c r="AC824" s="362"/>
      <c r="AD824" s="362"/>
      <c r="AE824" s="362"/>
      <c r="AF824" s="362"/>
      <c r="AG824" s="362"/>
      <c r="AH824" s="362"/>
      <c r="AI824" s="362" t="s">
        <v>7032</v>
      </c>
      <c r="AJ824" s="362" t="s">
        <v>19</v>
      </c>
      <c r="AK824" s="362" t="s">
        <v>40</v>
      </c>
      <c r="AL824" s="362"/>
      <c r="AM824" s="362"/>
      <c r="AN824" s="362"/>
      <c r="AO824" s="362"/>
      <c r="AP824" s="361" t="e">
        <v>#N/A</v>
      </c>
      <c r="AR824">
        <v>1</v>
      </c>
      <c r="AS824" t="s">
        <v>9</v>
      </c>
      <c r="AT824" t="s">
        <v>9</v>
      </c>
    </row>
    <row r="825" spans="2:46" ht="15" customHeight="1" x14ac:dyDescent="0.35">
      <c r="B825" s="362">
        <v>1294</v>
      </c>
      <c r="C825" s="362" t="s">
        <v>3405</v>
      </c>
      <c r="D825" s="362" t="s">
        <v>2</v>
      </c>
      <c r="E825" s="368">
        <v>45338</v>
      </c>
      <c r="F825" s="368"/>
      <c r="G825" s="368"/>
      <c r="H825" s="368"/>
      <c r="I825" s="362" t="s">
        <v>65</v>
      </c>
      <c r="J825" s="362" t="s">
        <v>3395</v>
      </c>
      <c r="K825" s="361" t="s">
        <v>3406</v>
      </c>
      <c r="L825" s="362"/>
      <c r="M825" s="362" t="s">
        <v>186</v>
      </c>
      <c r="N825" s="362" t="s">
        <v>9</v>
      </c>
      <c r="O825" s="362"/>
      <c r="P825" s="362" t="s">
        <v>90</v>
      </c>
      <c r="Q825" s="362" t="s">
        <v>90</v>
      </c>
      <c r="R825" s="362"/>
      <c r="S825" s="361" t="s">
        <v>90</v>
      </c>
      <c r="T825" s="362"/>
      <c r="U825" s="362"/>
      <c r="V825" s="362" t="s">
        <v>202</v>
      </c>
      <c r="W825" s="362"/>
      <c r="X825" s="362" t="s">
        <v>9</v>
      </c>
      <c r="Y825" s="362" t="s">
        <v>9</v>
      </c>
      <c r="Z825" s="362" t="s">
        <v>90</v>
      </c>
      <c r="AA825" s="366" t="s">
        <v>90</v>
      </c>
      <c r="AB825" s="362" t="s">
        <v>90</v>
      </c>
      <c r="AC825" s="362"/>
      <c r="AD825" s="362"/>
      <c r="AE825" s="362"/>
      <c r="AF825" s="362"/>
      <c r="AG825" s="362"/>
      <c r="AH825" s="362"/>
      <c r="AI825" s="362" t="s">
        <v>7032</v>
      </c>
      <c r="AJ825" s="362" t="s">
        <v>19</v>
      </c>
      <c r="AK825" s="362" t="s">
        <v>40</v>
      </c>
      <c r="AL825" s="362"/>
      <c r="AM825" s="362"/>
      <c r="AN825" s="362"/>
      <c r="AO825" s="362"/>
      <c r="AP825" s="361" t="e">
        <v>#N/A</v>
      </c>
      <c r="AR825">
        <v>1</v>
      </c>
      <c r="AS825" t="s">
        <v>9</v>
      </c>
      <c r="AT825" t="s">
        <v>9</v>
      </c>
    </row>
    <row r="826" spans="2:46" ht="15" customHeight="1" x14ac:dyDescent="0.35">
      <c r="B826" s="362">
        <v>1295</v>
      </c>
      <c r="C826" s="362" t="s">
        <v>3407</v>
      </c>
      <c r="D826" s="362" t="s">
        <v>2</v>
      </c>
      <c r="E826" s="368">
        <v>45099</v>
      </c>
      <c r="F826" s="368"/>
      <c r="G826" s="368"/>
      <c r="H826" s="368"/>
      <c r="I826" s="362" t="s">
        <v>74</v>
      </c>
      <c r="J826" s="362" t="s">
        <v>2959</v>
      </c>
      <c r="K826" s="361" t="s">
        <v>3408</v>
      </c>
      <c r="L826" s="362"/>
      <c r="M826" s="362" t="s">
        <v>186</v>
      </c>
      <c r="N826" s="362" t="s">
        <v>9</v>
      </c>
      <c r="O826" s="362"/>
      <c r="P826" s="362" t="s">
        <v>90</v>
      </c>
      <c r="Q826" s="362" t="s">
        <v>90</v>
      </c>
      <c r="R826" s="362"/>
      <c r="S826" s="361"/>
      <c r="T826" s="362"/>
      <c r="U826" s="362"/>
      <c r="V826" s="362" t="s">
        <v>120</v>
      </c>
      <c r="W826" s="362"/>
      <c r="X826" s="362" t="s">
        <v>9</v>
      </c>
      <c r="Y826" s="362" t="s">
        <v>9</v>
      </c>
      <c r="Z826" s="362" t="s">
        <v>90</v>
      </c>
      <c r="AA826" s="366" t="s">
        <v>90</v>
      </c>
      <c r="AB826" s="362" t="s">
        <v>90</v>
      </c>
      <c r="AC826" s="362"/>
      <c r="AD826" s="362"/>
      <c r="AE826" s="362"/>
      <c r="AF826" s="362"/>
      <c r="AG826" s="362"/>
      <c r="AH826" s="362"/>
      <c r="AI826" s="362" t="s">
        <v>7028</v>
      </c>
      <c r="AJ826" s="362" t="s">
        <v>19</v>
      </c>
      <c r="AK826" s="362" t="s">
        <v>40</v>
      </c>
      <c r="AL826" s="362"/>
      <c r="AM826" s="362"/>
      <c r="AN826" s="362"/>
      <c r="AO826" s="362"/>
      <c r="AP826" s="361" t="e">
        <v>#N/A</v>
      </c>
      <c r="AR826">
        <v>1</v>
      </c>
      <c r="AS826" t="s">
        <v>9</v>
      </c>
      <c r="AT826" t="s">
        <v>9</v>
      </c>
    </row>
    <row r="827" spans="2:46" ht="15" customHeight="1" x14ac:dyDescent="0.35">
      <c r="B827" s="362">
        <v>1296</v>
      </c>
      <c r="C827" s="362" t="s">
        <v>3409</v>
      </c>
      <c r="D827" s="362" t="s">
        <v>2</v>
      </c>
      <c r="E827" s="368">
        <v>45338</v>
      </c>
      <c r="F827" s="368"/>
      <c r="G827" s="368"/>
      <c r="H827" s="368"/>
      <c r="I827" s="362" t="s">
        <v>65</v>
      </c>
      <c r="J827" s="362" t="s">
        <v>3395</v>
      </c>
      <c r="K827" s="361" t="s">
        <v>3410</v>
      </c>
      <c r="L827" s="362"/>
      <c r="M827" s="362" t="s">
        <v>186</v>
      </c>
      <c r="N827" s="362" t="s">
        <v>9</v>
      </c>
      <c r="O827" s="362"/>
      <c r="P827" s="362" t="s">
        <v>90</v>
      </c>
      <c r="Q827" s="362" t="s">
        <v>90</v>
      </c>
      <c r="R827" s="362"/>
      <c r="S827" s="361" t="s">
        <v>90</v>
      </c>
      <c r="T827" s="362"/>
      <c r="U827" s="362"/>
      <c r="V827" s="362" t="s">
        <v>202</v>
      </c>
      <c r="W827" s="362"/>
      <c r="X827" s="362" t="s">
        <v>9</v>
      </c>
      <c r="Y827" s="362" t="s">
        <v>9</v>
      </c>
      <c r="Z827" s="362" t="s">
        <v>90</v>
      </c>
      <c r="AA827" s="366" t="s">
        <v>90</v>
      </c>
      <c r="AB827" s="362" t="s">
        <v>90</v>
      </c>
      <c r="AC827" s="362"/>
      <c r="AD827" s="362"/>
      <c r="AE827" s="362"/>
      <c r="AF827" s="362"/>
      <c r="AG827" s="362"/>
      <c r="AH827" s="362"/>
      <c r="AI827" s="362" t="s">
        <v>7032</v>
      </c>
      <c r="AJ827" s="362" t="s">
        <v>19</v>
      </c>
      <c r="AK827" s="362" t="s">
        <v>40</v>
      </c>
      <c r="AL827" s="362"/>
      <c r="AM827" s="362"/>
      <c r="AN827" s="362"/>
      <c r="AO827" s="362"/>
      <c r="AP827" s="361" t="e">
        <v>#N/A</v>
      </c>
      <c r="AR827">
        <v>1</v>
      </c>
      <c r="AS827" t="s">
        <v>9</v>
      </c>
      <c r="AT827" t="s">
        <v>9</v>
      </c>
    </row>
    <row r="828" spans="2:46" ht="15" customHeight="1" x14ac:dyDescent="0.35">
      <c r="B828" s="362">
        <v>1297</v>
      </c>
      <c r="C828" s="362" t="s">
        <v>3411</v>
      </c>
      <c r="D828" s="362" t="s">
        <v>2</v>
      </c>
      <c r="E828" s="368">
        <v>45338</v>
      </c>
      <c r="F828" s="368"/>
      <c r="G828" s="368"/>
      <c r="H828" s="368"/>
      <c r="I828" s="362" t="s">
        <v>65</v>
      </c>
      <c r="J828" s="362" t="s">
        <v>65</v>
      </c>
      <c r="K828" s="361" t="s">
        <v>3412</v>
      </c>
      <c r="L828" s="362"/>
      <c r="M828" s="362" t="s">
        <v>186</v>
      </c>
      <c r="N828" s="362" t="s">
        <v>9</v>
      </c>
      <c r="O828" s="362"/>
      <c r="P828" s="362" t="s">
        <v>90</v>
      </c>
      <c r="Q828" s="362" t="s">
        <v>90</v>
      </c>
      <c r="R828" s="362"/>
      <c r="S828" s="361" t="s">
        <v>90</v>
      </c>
      <c r="T828" s="362"/>
      <c r="U828" s="362"/>
      <c r="V828" s="362" t="s">
        <v>202</v>
      </c>
      <c r="W828" s="362"/>
      <c r="X828" s="362" t="s">
        <v>9</v>
      </c>
      <c r="Y828" s="362" t="s">
        <v>9</v>
      </c>
      <c r="Z828" s="362" t="s">
        <v>90</v>
      </c>
      <c r="AA828" s="366" t="s">
        <v>90</v>
      </c>
      <c r="AB828" s="362" t="s">
        <v>90</v>
      </c>
      <c r="AC828" s="362"/>
      <c r="AD828" s="362"/>
      <c r="AE828" s="362"/>
      <c r="AF828" s="362"/>
      <c r="AG828" s="362"/>
      <c r="AH828" s="362"/>
      <c r="AI828" s="362" t="s">
        <v>7032</v>
      </c>
      <c r="AJ828" s="362" t="s">
        <v>19</v>
      </c>
      <c r="AK828" s="362" t="s">
        <v>40</v>
      </c>
      <c r="AL828" s="362"/>
      <c r="AM828" s="362"/>
      <c r="AN828" s="362"/>
      <c r="AO828" s="362"/>
      <c r="AP828" s="361" t="e">
        <v>#N/A</v>
      </c>
      <c r="AR828">
        <v>1</v>
      </c>
      <c r="AS828" t="s">
        <v>9</v>
      </c>
      <c r="AT828" t="s">
        <v>9</v>
      </c>
    </row>
    <row r="829" spans="2:46" ht="15" customHeight="1" x14ac:dyDescent="0.35">
      <c r="B829" s="362">
        <v>1298</v>
      </c>
      <c r="C829" s="362" t="s">
        <v>3413</v>
      </c>
      <c r="D829" s="362" t="s">
        <v>2</v>
      </c>
      <c r="E829" s="368">
        <v>45338</v>
      </c>
      <c r="F829" s="368"/>
      <c r="G829" s="368"/>
      <c r="H829" s="368"/>
      <c r="I829" s="362" t="s">
        <v>65</v>
      </c>
      <c r="J829" s="362" t="s">
        <v>65</v>
      </c>
      <c r="K829" s="361" t="s">
        <v>3414</v>
      </c>
      <c r="L829" s="362"/>
      <c r="M829" s="362" t="s">
        <v>186</v>
      </c>
      <c r="N829" s="362" t="s">
        <v>9</v>
      </c>
      <c r="O829" s="362"/>
      <c r="P829" s="362" t="s">
        <v>90</v>
      </c>
      <c r="Q829" s="362" t="s">
        <v>90</v>
      </c>
      <c r="R829" s="362"/>
      <c r="S829" s="361" t="s">
        <v>90</v>
      </c>
      <c r="T829" s="362"/>
      <c r="U829" s="362"/>
      <c r="V829" s="362" t="s">
        <v>202</v>
      </c>
      <c r="W829" s="362"/>
      <c r="X829" s="362" t="s">
        <v>9</v>
      </c>
      <c r="Y829" s="362" t="s">
        <v>9</v>
      </c>
      <c r="Z829" s="362" t="s">
        <v>90</v>
      </c>
      <c r="AA829" s="366" t="s">
        <v>90</v>
      </c>
      <c r="AB829" s="362" t="s">
        <v>90</v>
      </c>
      <c r="AC829" s="362"/>
      <c r="AD829" s="362"/>
      <c r="AE829" s="362"/>
      <c r="AF829" s="362"/>
      <c r="AG829" s="362"/>
      <c r="AH829" s="362"/>
      <c r="AI829" s="362" t="s">
        <v>7032</v>
      </c>
      <c r="AJ829" s="362" t="s">
        <v>19</v>
      </c>
      <c r="AK829" s="362" t="s">
        <v>40</v>
      </c>
      <c r="AL829" s="362"/>
      <c r="AM829" s="362"/>
      <c r="AN829" s="362"/>
      <c r="AO829" s="362"/>
      <c r="AP829" s="361" t="e">
        <v>#N/A</v>
      </c>
      <c r="AR829">
        <v>1</v>
      </c>
      <c r="AS829" t="s">
        <v>9</v>
      </c>
      <c r="AT829" t="s">
        <v>9</v>
      </c>
    </row>
    <row r="830" spans="2:46" ht="15" customHeight="1" x14ac:dyDescent="0.35">
      <c r="B830" s="362">
        <v>1299</v>
      </c>
      <c r="C830" s="362" t="s">
        <v>3415</v>
      </c>
      <c r="D830" s="362" t="s">
        <v>2</v>
      </c>
      <c r="E830" s="368">
        <v>45338</v>
      </c>
      <c r="F830" s="368"/>
      <c r="G830" s="368"/>
      <c r="H830" s="368"/>
      <c r="I830" s="362" t="s">
        <v>65</v>
      </c>
      <c r="J830" s="362" t="s">
        <v>61</v>
      </c>
      <c r="K830" s="361" t="s">
        <v>3416</v>
      </c>
      <c r="L830" s="362"/>
      <c r="M830" s="362" t="s">
        <v>186</v>
      </c>
      <c r="N830" s="362" t="s">
        <v>9</v>
      </c>
      <c r="O830" s="362"/>
      <c r="P830" s="362" t="s">
        <v>90</v>
      </c>
      <c r="Q830" s="362" t="s">
        <v>90</v>
      </c>
      <c r="R830" s="362"/>
      <c r="S830" s="361" t="s">
        <v>90</v>
      </c>
      <c r="T830" s="362"/>
      <c r="U830" s="362"/>
      <c r="V830" s="362" t="s">
        <v>202</v>
      </c>
      <c r="W830" s="362"/>
      <c r="X830" s="362" t="s">
        <v>9</v>
      </c>
      <c r="Y830" s="362" t="s">
        <v>9</v>
      </c>
      <c r="Z830" s="362" t="s">
        <v>90</v>
      </c>
      <c r="AA830" s="366" t="s">
        <v>90</v>
      </c>
      <c r="AB830" s="362" t="s">
        <v>90</v>
      </c>
      <c r="AC830" s="362"/>
      <c r="AD830" s="362"/>
      <c r="AE830" s="362"/>
      <c r="AF830" s="362"/>
      <c r="AG830" s="362"/>
      <c r="AH830" s="362"/>
      <c r="AI830" s="362" t="s">
        <v>7032</v>
      </c>
      <c r="AJ830" s="362" t="s">
        <v>19</v>
      </c>
      <c r="AK830" s="362" t="s">
        <v>40</v>
      </c>
      <c r="AL830" s="362"/>
      <c r="AM830" s="362"/>
      <c r="AN830" s="362"/>
      <c r="AO830" s="362"/>
      <c r="AP830" s="361" t="e">
        <v>#N/A</v>
      </c>
      <c r="AR830">
        <v>1</v>
      </c>
      <c r="AS830" t="s">
        <v>9</v>
      </c>
      <c r="AT830" t="s">
        <v>9</v>
      </c>
    </row>
    <row r="831" spans="2:46" ht="15" customHeight="1" x14ac:dyDescent="0.35">
      <c r="B831" s="362">
        <v>1300</v>
      </c>
      <c r="C831" s="362" t="s">
        <v>3417</v>
      </c>
      <c r="D831" s="362" t="s">
        <v>2</v>
      </c>
      <c r="E831" s="368">
        <v>45338</v>
      </c>
      <c r="F831" s="368"/>
      <c r="G831" s="368"/>
      <c r="H831" s="368"/>
      <c r="I831" s="362" t="s">
        <v>65</v>
      </c>
      <c r="J831" s="362" t="s">
        <v>65</v>
      </c>
      <c r="K831" s="361" t="s">
        <v>3418</v>
      </c>
      <c r="L831" s="362"/>
      <c r="M831" s="362" t="s">
        <v>186</v>
      </c>
      <c r="N831" s="362" t="s">
        <v>9</v>
      </c>
      <c r="O831" s="362"/>
      <c r="P831" s="362" t="s">
        <v>90</v>
      </c>
      <c r="Q831" s="362" t="s">
        <v>90</v>
      </c>
      <c r="R831" s="362"/>
      <c r="S831" s="361" t="s">
        <v>90</v>
      </c>
      <c r="T831" s="362"/>
      <c r="U831" s="362"/>
      <c r="V831" s="362" t="s">
        <v>202</v>
      </c>
      <c r="W831" s="362"/>
      <c r="X831" s="362" t="s">
        <v>9</v>
      </c>
      <c r="Y831" s="362" t="s">
        <v>9</v>
      </c>
      <c r="Z831" s="362" t="s">
        <v>90</v>
      </c>
      <c r="AA831" s="366" t="s">
        <v>90</v>
      </c>
      <c r="AB831" s="362" t="s">
        <v>90</v>
      </c>
      <c r="AC831" s="362"/>
      <c r="AD831" s="362"/>
      <c r="AE831" s="362"/>
      <c r="AF831" s="362"/>
      <c r="AG831" s="362"/>
      <c r="AH831" s="362"/>
      <c r="AI831" s="362" t="s">
        <v>7032</v>
      </c>
      <c r="AJ831" s="362" t="s">
        <v>19</v>
      </c>
      <c r="AK831" s="362" t="s">
        <v>40</v>
      </c>
      <c r="AL831" s="362"/>
      <c r="AM831" s="362"/>
      <c r="AN831" s="362"/>
      <c r="AO831" s="362"/>
      <c r="AP831" s="361" t="e">
        <v>#N/A</v>
      </c>
      <c r="AR831">
        <v>1</v>
      </c>
      <c r="AS831" t="s">
        <v>9</v>
      </c>
      <c r="AT831" t="s">
        <v>9</v>
      </c>
    </row>
    <row r="832" spans="2:46" ht="15" customHeight="1" x14ac:dyDescent="0.35">
      <c r="B832" s="362">
        <v>1301</v>
      </c>
      <c r="C832" s="362" t="s">
        <v>3419</v>
      </c>
      <c r="D832" s="362" t="s">
        <v>2</v>
      </c>
      <c r="E832" s="368">
        <v>45338</v>
      </c>
      <c r="F832" s="368"/>
      <c r="G832" s="368"/>
      <c r="H832" s="368"/>
      <c r="I832" s="362" t="s">
        <v>65</v>
      </c>
      <c r="J832" s="362" t="s">
        <v>2574</v>
      </c>
      <c r="K832" s="361" t="s">
        <v>3420</v>
      </c>
      <c r="L832" s="362"/>
      <c r="M832" s="362" t="s">
        <v>186</v>
      </c>
      <c r="N832" s="362" t="s">
        <v>9</v>
      </c>
      <c r="O832" s="362"/>
      <c r="P832" s="362" t="s">
        <v>90</v>
      </c>
      <c r="Q832" s="362" t="s">
        <v>90</v>
      </c>
      <c r="R832" s="362"/>
      <c r="S832" s="361" t="s">
        <v>90</v>
      </c>
      <c r="T832" s="362"/>
      <c r="U832" s="362"/>
      <c r="V832" s="362" t="s">
        <v>202</v>
      </c>
      <c r="W832" s="362"/>
      <c r="X832" s="362" t="s">
        <v>9</v>
      </c>
      <c r="Y832" s="362" t="s">
        <v>9</v>
      </c>
      <c r="Z832" s="362" t="s">
        <v>90</v>
      </c>
      <c r="AA832" s="366" t="s">
        <v>90</v>
      </c>
      <c r="AB832" s="362" t="s">
        <v>90</v>
      </c>
      <c r="AC832" s="362"/>
      <c r="AD832" s="362"/>
      <c r="AE832" s="362"/>
      <c r="AF832" s="362"/>
      <c r="AG832" s="362"/>
      <c r="AH832" s="362"/>
      <c r="AI832" s="362" t="s">
        <v>7032</v>
      </c>
      <c r="AJ832" s="362" t="s">
        <v>19</v>
      </c>
      <c r="AK832" s="362" t="s">
        <v>40</v>
      </c>
      <c r="AL832" s="362"/>
      <c r="AM832" s="362"/>
      <c r="AN832" s="362"/>
      <c r="AO832" s="362"/>
      <c r="AP832" s="361" t="e">
        <v>#N/A</v>
      </c>
      <c r="AR832">
        <v>1</v>
      </c>
      <c r="AS832" t="s">
        <v>9</v>
      </c>
      <c r="AT832" t="s">
        <v>9</v>
      </c>
    </row>
    <row r="833" spans="2:46" ht="15" customHeight="1" x14ac:dyDescent="0.35">
      <c r="B833" s="362">
        <v>1302</v>
      </c>
      <c r="C833" s="362" t="s">
        <v>3421</v>
      </c>
      <c r="D833" s="362" t="s">
        <v>2</v>
      </c>
      <c r="E833" s="368">
        <v>45338</v>
      </c>
      <c r="F833" s="368"/>
      <c r="G833" s="368"/>
      <c r="H833" s="368"/>
      <c r="I833" s="362" t="s">
        <v>65</v>
      </c>
      <c r="J833" s="362" t="s">
        <v>2574</v>
      </c>
      <c r="K833" s="361" t="s">
        <v>3422</v>
      </c>
      <c r="L833" s="362"/>
      <c r="M833" s="362" t="s">
        <v>186</v>
      </c>
      <c r="N833" s="362" t="s">
        <v>9</v>
      </c>
      <c r="O833" s="362"/>
      <c r="P833" s="362" t="s">
        <v>90</v>
      </c>
      <c r="Q833" s="362" t="s">
        <v>90</v>
      </c>
      <c r="R833" s="362"/>
      <c r="S833" s="361" t="s">
        <v>90</v>
      </c>
      <c r="T833" s="362"/>
      <c r="U833" s="362"/>
      <c r="V833" s="362" t="s">
        <v>202</v>
      </c>
      <c r="W833" s="362"/>
      <c r="X833" s="362" t="s">
        <v>9</v>
      </c>
      <c r="Y833" s="362" t="s">
        <v>9</v>
      </c>
      <c r="Z833" s="362" t="s">
        <v>90</v>
      </c>
      <c r="AA833" s="366" t="s">
        <v>90</v>
      </c>
      <c r="AB833" s="362" t="s">
        <v>90</v>
      </c>
      <c r="AC833" s="362"/>
      <c r="AD833" s="362"/>
      <c r="AE833" s="362"/>
      <c r="AF833" s="362"/>
      <c r="AG833" s="362"/>
      <c r="AH833" s="362"/>
      <c r="AI833" s="362" t="s">
        <v>7032</v>
      </c>
      <c r="AJ833" s="362" t="s">
        <v>19</v>
      </c>
      <c r="AK833" s="362" t="s">
        <v>40</v>
      </c>
      <c r="AL833" s="362"/>
      <c r="AM833" s="362"/>
      <c r="AN833" s="362"/>
      <c r="AO833" s="362"/>
      <c r="AP833" s="361" t="e">
        <v>#N/A</v>
      </c>
      <c r="AR833">
        <v>1</v>
      </c>
      <c r="AS833" t="s">
        <v>9</v>
      </c>
      <c r="AT833" t="s">
        <v>9</v>
      </c>
    </row>
    <row r="834" spans="2:46" ht="15" customHeight="1" x14ac:dyDescent="0.35">
      <c r="B834" s="362">
        <v>1303</v>
      </c>
      <c r="C834" s="362" t="s">
        <v>3423</v>
      </c>
      <c r="D834" s="362" t="s">
        <v>2</v>
      </c>
      <c r="E834" s="368">
        <v>45338</v>
      </c>
      <c r="F834" s="368"/>
      <c r="G834" s="368"/>
      <c r="H834" s="368"/>
      <c r="I834" s="362" t="s">
        <v>65</v>
      </c>
      <c r="J834" s="362" t="s">
        <v>62</v>
      </c>
      <c r="K834" s="361" t="s">
        <v>3424</v>
      </c>
      <c r="L834" s="362"/>
      <c r="M834" s="362" t="s">
        <v>186</v>
      </c>
      <c r="N834" s="362" t="s">
        <v>9</v>
      </c>
      <c r="O834" s="362"/>
      <c r="P834" s="362" t="s">
        <v>90</v>
      </c>
      <c r="Q834" s="362" t="s">
        <v>90</v>
      </c>
      <c r="R834" s="362"/>
      <c r="S834" s="361" t="s">
        <v>90</v>
      </c>
      <c r="T834" s="362"/>
      <c r="U834" s="362"/>
      <c r="V834" s="362" t="s">
        <v>202</v>
      </c>
      <c r="W834" s="362"/>
      <c r="X834" s="362" t="s">
        <v>9</v>
      </c>
      <c r="Y834" s="362" t="s">
        <v>9</v>
      </c>
      <c r="Z834" s="362" t="s">
        <v>90</v>
      </c>
      <c r="AA834" s="366" t="s">
        <v>90</v>
      </c>
      <c r="AB834" s="362" t="s">
        <v>90</v>
      </c>
      <c r="AC834" s="362"/>
      <c r="AD834" s="362"/>
      <c r="AE834" s="362"/>
      <c r="AF834" s="362"/>
      <c r="AG834" s="362"/>
      <c r="AH834" s="362"/>
      <c r="AI834" s="362" t="s">
        <v>7032</v>
      </c>
      <c r="AJ834" s="362" t="s">
        <v>19</v>
      </c>
      <c r="AK834" s="362" t="s">
        <v>40</v>
      </c>
      <c r="AL834" s="362"/>
      <c r="AM834" s="362"/>
      <c r="AN834" s="362"/>
      <c r="AO834" s="362"/>
      <c r="AP834" s="361" t="e">
        <v>#N/A</v>
      </c>
      <c r="AR834">
        <v>1</v>
      </c>
      <c r="AS834" t="s">
        <v>9</v>
      </c>
      <c r="AT834" t="s">
        <v>9</v>
      </c>
    </row>
    <row r="835" spans="2:46" ht="15" customHeight="1" x14ac:dyDescent="0.35">
      <c r="B835" s="362">
        <v>1304</v>
      </c>
      <c r="C835" s="362" t="s">
        <v>3425</v>
      </c>
      <c r="D835" s="362" t="s">
        <v>2</v>
      </c>
      <c r="E835" s="368">
        <v>45338</v>
      </c>
      <c r="F835" s="368"/>
      <c r="G835" s="368"/>
      <c r="H835" s="368"/>
      <c r="I835" s="362" t="s">
        <v>65</v>
      </c>
      <c r="J835" s="362" t="s">
        <v>65</v>
      </c>
      <c r="K835" s="361" t="s">
        <v>3426</v>
      </c>
      <c r="L835" s="362"/>
      <c r="M835" s="362" t="s">
        <v>1689</v>
      </c>
      <c r="N835" s="362" t="s">
        <v>9</v>
      </c>
      <c r="O835" s="362"/>
      <c r="P835" s="362" t="s">
        <v>90</v>
      </c>
      <c r="Q835" s="362" t="s">
        <v>90</v>
      </c>
      <c r="R835" s="362"/>
      <c r="S835" s="361" t="s">
        <v>90</v>
      </c>
      <c r="T835" s="362"/>
      <c r="U835" s="362"/>
      <c r="V835" s="362" t="s">
        <v>202</v>
      </c>
      <c r="W835" s="362"/>
      <c r="X835" s="362" t="s">
        <v>9</v>
      </c>
      <c r="Y835" s="362" t="s">
        <v>9</v>
      </c>
      <c r="Z835" s="362" t="s">
        <v>90</v>
      </c>
      <c r="AA835" s="366" t="s">
        <v>90</v>
      </c>
      <c r="AB835" s="362" t="s">
        <v>90</v>
      </c>
      <c r="AC835" s="362"/>
      <c r="AD835" s="362"/>
      <c r="AE835" s="362"/>
      <c r="AF835" s="362"/>
      <c r="AG835" s="362"/>
      <c r="AH835" s="362"/>
      <c r="AI835" s="362" t="s">
        <v>7032</v>
      </c>
      <c r="AJ835" s="362" t="s">
        <v>19</v>
      </c>
      <c r="AK835" s="362" t="s">
        <v>40</v>
      </c>
      <c r="AL835" s="362"/>
      <c r="AM835" s="362"/>
      <c r="AN835" s="362"/>
      <c r="AO835" s="362"/>
      <c r="AP835" s="361" t="e">
        <v>#N/A</v>
      </c>
      <c r="AR835">
        <v>1</v>
      </c>
      <c r="AS835" t="s">
        <v>9</v>
      </c>
      <c r="AT835" t="s">
        <v>9</v>
      </c>
    </row>
    <row r="836" spans="2:46" ht="15" customHeight="1" x14ac:dyDescent="0.35">
      <c r="B836" s="362">
        <v>1305</v>
      </c>
      <c r="C836" s="362" t="s">
        <v>3427</v>
      </c>
      <c r="D836" s="362" t="s">
        <v>2</v>
      </c>
      <c r="E836" s="368">
        <v>45338</v>
      </c>
      <c r="F836" s="368"/>
      <c r="G836" s="368"/>
      <c r="H836" s="368"/>
      <c r="I836" s="362" t="s">
        <v>65</v>
      </c>
      <c r="J836" s="362" t="s">
        <v>2574</v>
      </c>
      <c r="K836" s="361" t="s">
        <v>3428</v>
      </c>
      <c r="L836" s="362"/>
      <c r="M836" s="362" t="s">
        <v>1689</v>
      </c>
      <c r="N836" s="362" t="s">
        <v>9</v>
      </c>
      <c r="O836" s="362"/>
      <c r="P836" s="362" t="s">
        <v>90</v>
      </c>
      <c r="Q836" s="362" t="s">
        <v>90</v>
      </c>
      <c r="R836" s="362"/>
      <c r="S836" s="361" t="s">
        <v>90</v>
      </c>
      <c r="T836" s="362"/>
      <c r="U836" s="362"/>
      <c r="V836" s="362" t="s">
        <v>202</v>
      </c>
      <c r="W836" s="362"/>
      <c r="X836" s="362" t="s">
        <v>9</v>
      </c>
      <c r="Y836" s="362" t="s">
        <v>9</v>
      </c>
      <c r="Z836" s="362" t="s">
        <v>90</v>
      </c>
      <c r="AA836" s="366" t="s">
        <v>90</v>
      </c>
      <c r="AB836" s="362" t="s">
        <v>90</v>
      </c>
      <c r="AC836" s="362"/>
      <c r="AD836" s="362"/>
      <c r="AE836" s="362"/>
      <c r="AF836" s="362"/>
      <c r="AG836" s="362"/>
      <c r="AH836" s="362"/>
      <c r="AI836" s="362" t="s">
        <v>7032</v>
      </c>
      <c r="AJ836" s="362" t="s">
        <v>19</v>
      </c>
      <c r="AK836" s="362" t="s">
        <v>40</v>
      </c>
      <c r="AL836" s="362"/>
      <c r="AM836" s="362"/>
      <c r="AN836" s="362"/>
      <c r="AO836" s="362"/>
      <c r="AP836" s="361" t="e">
        <v>#N/A</v>
      </c>
      <c r="AR836">
        <v>1</v>
      </c>
      <c r="AS836" t="s">
        <v>9</v>
      </c>
      <c r="AT836" t="s">
        <v>9</v>
      </c>
    </row>
    <row r="837" spans="2:46" ht="15" customHeight="1" x14ac:dyDescent="0.35">
      <c r="B837" s="362">
        <v>1306</v>
      </c>
      <c r="C837" s="362" t="s">
        <v>3429</v>
      </c>
      <c r="D837" s="362" t="s">
        <v>2</v>
      </c>
      <c r="E837" s="368">
        <v>45012</v>
      </c>
      <c r="F837" s="368"/>
      <c r="G837" s="368"/>
      <c r="H837" s="368"/>
      <c r="I837" s="362" t="s">
        <v>73</v>
      </c>
      <c r="J837" s="362" t="s">
        <v>1546</v>
      </c>
      <c r="K837" s="361" t="s">
        <v>3430</v>
      </c>
      <c r="L837" s="362"/>
      <c r="M837" s="362" t="s">
        <v>186</v>
      </c>
      <c r="N837" s="362" t="s">
        <v>51</v>
      </c>
      <c r="O837" s="362"/>
      <c r="P837" s="362" t="s">
        <v>62</v>
      </c>
      <c r="Q837" s="362" t="s">
        <v>90</v>
      </c>
      <c r="R837" s="362" t="s">
        <v>8</v>
      </c>
      <c r="S837" s="361" t="s">
        <v>1539</v>
      </c>
      <c r="T837" s="362"/>
      <c r="U837" s="362"/>
      <c r="V837" s="362" t="s">
        <v>1540</v>
      </c>
      <c r="W837" s="362"/>
      <c r="X837" s="362"/>
      <c r="Y837" s="362" t="s">
        <v>45</v>
      </c>
      <c r="Z837" s="362" t="s">
        <v>90</v>
      </c>
      <c r="AA837" s="366" t="s">
        <v>90</v>
      </c>
      <c r="AB837" s="362" t="s">
        <v>90</v>
      </c>
      <c r="AC837" s="362"/>
      <c r="AD837" s="362"/>
      <c r="AE837" s="362"/>
      <c r="AF837" s="362"/>
      <c r="AG837" s="362"/>
      <c r="AH837" s="362"/>
      <c r="AI837" s="362" t="s">
        <v>7025</v>
      </c>
      <c r="AJ837" s="362" t="s">
        <v>13</v>
      </c>
      <c r="AK837" s="362" t="s">
        <v>39</v>
      </c>
      <c r="AL837" s="362"/>
      <c r="AM837" s="362"/>
      <c r="AN837" s="362"/>
      <c r="AO837" s="368">
        <v>45923</v>
      </c>
      <c r="AP837" s="361" t="s">
        <v>680</v>
      </c>
      <c r="AR837">
        <v>1</v>
      </c>
      <c r="AS837" t="s">
        <v>539</v>
      </c>
      <c r="AT837" t="s">
        <v>5840</v>
      </c>
    </row>
    <row r="838" spans="2:46" ht="15" customHeight="1" x14ac:dyDescent="0.35">
      <c r="B838" s="362">
        <v>1307</v>
      </c>
      <c r="C838" s="362" t="s">
        <v>3431</v>
      </c>
      <c r="D838" s="362" t="s">
        <v>2</v>
      </c>
      <c r="E838" s="368">
        <v>45105</v>
      </c>
      <c r="F838" s="368"/>
      <c r="G838" s="368"/>
      <c r="H838" s="368"/>
      <c r="I838" s="362" t="s">
        <v>73</v>
      </c>
      <c r="J838" s="362" t="s">
        <v>1546</v>
      </c>
      <c r="K838" s="361" t="s">
        <v>3432</v>
      </c>
      <c r="L838" s="362"/>
      <c r="M838" s="362" t="s">
        <v>186</v>
      </c>
      <c r="N838" s="362" t="s">
        <v>9</v>
      </c>
      <c r="O838" s="362"/>
      <c r="P838" s="362" t="s">
        <v>90</v>
      </c>
      <c r="Q838" s="362" t="s">
        <v>90</v>
      </c>
      <c r="R838" s="362" t="s">
        <v>8</v>
      </c>
      <c r="S838" s="361" t="s">
        <v>1539</v>
      </c>
      <c r="T838" s="362"/>
      <c r="U838" s="362"/>
      <c r="V838" s="362" t="s">
        <v>1540</v>
      </c>
      <c r="W838" s="362"/>
      <c r="X838" s="362"/>
      <c r="Y838" s="362" t="s">
        <v>45</v>
      </c>
      <c r="Z838" s="362" t="s">
        <v>90</v>
      </c>
      <c r="AA838" s="366" t="s">
        <v>90</v>
      </c>
      <c r="AB838" s="362" t="s">
        <v>90</v>
      </c>
      <c r="AC838" s="362"/>
      <c r="AD838" s="362"/>
      <c r="AE838" s="362"/>
      <c r="AF838" s="362"/>
      <c r="AG838" s="362"/>
      <c r="AH838" s="362"/>
      <c r="AI838" s="362" t="s">
        <v>7025</v>
      </c>
      <c r="AJ838" s="362" t="s">
        <v>13</v>
      </c>
      <c r="AK838" s="362" t="s">
        <v>39</v>
      </c>
      <c r="AL838" s="362"/>
      <c r="AM838" s="362"/>
      <c r="AN838" s="362"/>
      <c r="AO838" s="368">
        <v>45923</v>
      </c>
      <c r="AP838" s="361" t="s">
        <v>680</v>
      </c>
      <c r="AR838">
        <v>1</v>
      </c>
      <c r="AS838" t="s">
        <v>539</v>
      </c>
      <c r="AT838" t="s">
        <v>5840</v>
      </c>
    </row>
    <row r="839" spans="2:46" ht="15" customHeight="1" x14ac:dyDescent="0.35">
      <c r="B839" s="362">
        <v>1308</v>
      </c>
      <c r="C839" s="362" t="s">
        <v>3433</v>
      </c>
      <c r="D839" s="362" t="s">
        <v>2</v>
      </c>
      <c r="E839" s="368">
        <v>45338</v>
      </c>
      <c r="F839" s="368"/>
      <c r="G839" s="368"/>
      <c r="H839" s="368"/>
      <c r="I839" s="362" t="s">
        <v>65</v>
      </c>
      <c r="J839" s="362" t="s">
        <v>2574</v>
      </c>
      <c r="K839" s="361" t="s">
        <v>3434</v>
      </c>
      <c r="L839" s="362"/>
      <c r="M839" s="362" t="s">
        <v>1689</v>
      </c>
      <c r="N839" s="362" t="s">
        <v>9</v>
      </c>
      <c r="O839" s="362"/>
      <c r="P839" s="362" t="s">
        <v>90</v>
      </c>
      <c r="Q839" s="362" t="s">
        <v>90</v>
      </c>
      <c r="R839" s="362"/>
      <c r="S839" s="361" t="s">
        <v>90</v>
      </c>
      <c r="T839" s="362"/>
      <c r="U839" s="362"/>
      <c r="V839" s="362" t="s">
        <v>202</v>
      </c>
      <c r="W839" s="362"/>
      <c r="X839" s="362" t="s">
        <v>9</v>
      </c>
      <c r="Y839" s="362" t="s">
        <v>9</v>
      </c>
      <c r="Z839" s="362" t="s">
        <v>90</v>
      </c>
      <c r="AA839" s="366" t="s">
        <v>90</v>
      </c>
      <c r="AB839" s="362" t="s">
        <v>90</v>
      </c>
      <c r="AC839" s="362"/>
      <c r="AD839" s="362"/>
      <c r="AE839" s="362"/>
      <c r="AF839" s="362"/>
      <c r="AG839" s="362"/>
      <c r="AH839" s="362"/>
      <c r="AI839" s="362" t="s">
        <v>7032</v>
      </c>
      <c r="AJ839" s="362" t="s">
        <v>19</v>
      </c>
      <c r="AK839" s="362" t="s">
        <v>40</v>
      </c>
      <c r="AL839" s="362"/>
      <c r="AM839" s="362"/>
      <c r="AN839" s="362"/>
      <c r="AO839" s="362"/>
      <c r="AP839" s="361" t="e">
        <v>#N/A</v>
      </c>
      <c r="AR839">
        <v>1</v>
      </c>
      <c r="AS839" t="s">
        <v>9</v>
      </c>
      <c r="AT839" t="s">
        <v>9</v>
      </c>
    </row>
    <row r="840" spans="2:46" ht="15" customHeight="1" x14ac:dyDescent="0.35">
      <c r="B840" s="362">
        <v>1309</v>
      </c>
      <c r="C840" s="362" t="s">
        <v>3435</v>
      </c>
      <c r="D840" s="362" t="s">
        <v>2</v>
      </c>
      <c r="E840" s="368">
        <v>45110</v>
      </c>
      <c r="F840" s="368"/>
      <c r="G840" s="368"/>
      <c r="H840" s="368"/>
      <c r="I840" s="362" t="s">
        <v>57</v>
      </c>
      <c r="J840" s="362" t="s">
        <v>3436</v>
      </c>
      <c r="K840" s="361" t="s">
        <v>3437</v>
      </c>
      <c r="L840" s="362"/>
      <c r="M840" s="362" t="s">
        <v>186</v>
      </c>
      <c r="N840" s="362" t="s">
        <v>9</v>
      </c>
      <c r="O840" s="362"/>
      <c r="P840" s="362" t="s">
        <v>90</v>
      </c>
      <c r="Q840" s="362" t="s">
        <v>90</v>
      </c>
      <c r="R840" s="362"/>
      <c r="S840" s="361" t="s">
        <v>90</v>
      </c>
      <c r="T840" s="362"/>
      <c r="U840" s="362"/>
      <c r="V840" s="362" t="s">
        <v>176</v>
      </c>
      <c r="W840" s="362"/>
      <c r="X840" s="362" t="s">
        <v>9</v>
      </c>
      <c r="Y840" s="362" t="s">
        <v>9</v>
      </c>
      <c r="Z840" s="362" t="s">
        <v>90</v>
      </c>
      <c r="AA840" s="366" t="s">
        <v>90</v>
      </c>
      <c r="AB840" s="362" t="s">
        <v>90</v>
      </c>
      <c r="AC840" s="362"/>
      <c r="AD840" s="362"/>
      <c r="AE840" s="362"/>
      <c r="AF840" s="362"/>
      <c r="AG840" s="362"/>
      <c r="AH840" s="362"/>
      <c r="AI840" s="362" t="s">
        <v>7030</v>
      </c>
      <c r="AJ840" s="362" t="s">
        <v>14</v>
      </c>
      <c r="AK840" s="362" t="s">
        <v>40</v>
      </c>
      <c r="AL840" s="362"/>
      <c r="AM840" s="362"/>
      <c r="AN840" s="362"/>
      <c r="AO840" s="362"/>
      <c r="AP840" s="361" t="e">
        <v>#N/A</v>
      </c>
      <c r="AR840">
        <v>1</v>
      </c>
      <c r="AS840" t="s">
        <v>9</v>
      </c>
      <c r="AT840" t="s">
        <v>9</v>
      </c>
    </row>
    <row r="841" spans="2:46" ht="15" customHeight="1" x14ac:dyDescent="0.35">
      <c r="B841" s="362">
        <v>1310</v>
      </c>
      <c r="C841" s="362" t="s">
        <v>3438</v>
      </c>
      <c r="D841" s="362" t="s">
        <v>2</v>
      </c>
      <c r="E841" s="368">
        <v>45110</v>
      </c>
      <c r="F841" s="368"/>
      <c r="G841" s="368"/>
      <c r="H841" s="368"/>
      <c r="I841" s="362" t="s">
        <v>57</v>
      </c>
      <c r="J841" s="362" t="s">
        <v>3439</v>
      </c>
      <c r="K841" s="361" t="s">
        <v>3440</v>
      </c>
      <c r="L841" s="362"/>
      <c r="M841" s="362" t="s">
        <v>186</v>
      </c>
      <c r="N841" s="362" t="s">
        <v>9</v>
      </c>
      <c r="O841" s="362"/>
      <c r="P841" s="362" t="s">
        <v>90</v>
      </c>
      <c r="Q841" s="362" t="s">
        <v>90</v>
      </c>
      <c r="R841" s="362"/>
      <c r="S841" s="361" t="s">
        <v>90</v>
      </c>
      <c r="T841" s="362"/>
      <c r="U841" s="362"/>
      <c r="V841" s="362" t="s">
        <v>176</v>
      </c>
      <c r="W841" s="362"/>
      <c r="X841" s="362" t="s">
        <v>9</v>
      </c>
      <c r="Y841" s="362" t="s">
        <v>9</v>
      </c>
      <c r="Z841" s="362" t="s">
        <v>90</v>
      </c>
      <c r="AA841" s="366" t="s">
        <v>90</v>
      </c>
      <c r="AB841" s="362" t="s">
        <v>90</v>
      </c>
      <c r="AC841" s="362"/>
      <c r="AD841" s="362"/>
      <c r="AE841" s="362"/>
      <c r="AF841" s="362"/>
      <c r="AG841" s="362"/>
      <c r="AH841" s="362"/>
      <c r="AI841" s="362" t="s">
        <v>7030</v>
      </c>
      <c r="AJ841" s="362" t="s">
        <v>14</v>
      </c>
      <c r="AK841" s="362" t="s">
        <v>40</v>
      </c>
      <c r="AL841" s="362"/>
      <c r="AM841" s="362"/>
      <c r="AN841" s="362"/>
      <c r="AO841" s="362"/>
      <c r="AP841" s="361" t="e">
        <v>#N/A</v>
      </c>
      <c r="AR841">
        <v>1</v>
      </c>
      <c r="AS841" t="s">
        <v>9</v>
      </c>
      <c r="AT841" t="s">
        <v>9</v>
      </c>
    </row>
    <row r="842" spans="2:46" ht="15" customHeight="1" x14ac:dyDescent="0.35">
      <c r="B842" s="362">
        <v>1311</v>
      </c>
      <c r="C842" s="362" t="s">
        <v>3441</v>
      </c>
      <c r="D842" s="362" t="s">
        <v>2</v>
      </c>
      <c r="E842" s="368">
        <v>45110</v>
      </c>
      <c r="F842" s="368"/>
      <c r="G842" s="368"/>
      <c r="H842" s="368"/>
      <c r="I842" s="362" t="s">
        <v>57</v>
      </c>
      <c r="J842" s="362" t="s">
        <v>3442</v>
      </c>
      <c r="K842" s="361" t="s">
        <v>3443</v>
      </c>
      <c r="L842" s="362"/>
      <c r="M842" s="362" t="s">
        <v>186</v>
      </c>
      <c r="N842" s="362" t="s">
        <v>9</v>
      </c>
      <c r="O842" s="362"/>
      <c r="P842" s="362" t="s">
        <v>90</v>
      </c>
      <c r="Q842" s="362" t="s">
        <v>90</v>
      </c>
      <c r="R842" s="362"/>
      <c r="S842" s="361" t="s">
        <v>3444</v>
      </c>
      <c r="T842" s="362"/>
      <c r="U842" s="362"/>
      <c r="V842" s="362" t="s">
        <v>134</v>
      </c>
      <c r="W842" s="362"/>
      <c r="X842" s="362"/>
      <c r="Y842" s="362" t="s">
        <v>48</v>
      </c>
      <c r="Z842" s="362" t="s">
        <v>90</v>
      </c>
      <c r="AA842" s="366" t="s">
        <v>90</v>
      </c>
      <c r="AB842" s="362" t="s">
        <v>90</v>
      </c>
      <c r="AC842" s="362"/>
      <c r="AD842" s="362"/>
      <c r="AE842" s="362"/>
      <c r="AF842" s="362"/>
      <c r="AG842" s="362"/>
      <c r="AH842" s="362"/>
      <c r="AI842" s="362" t="s">
        <v>7030</v>
      </c>
      <c r="AJ842" s="362" t="s">
        <v>14</v>
      </c>
      <c r="AK842" s="362" t="s">
        <v>40</v>
      </c>
      <c r="AL842" s="362"/>
      <c r="AM842" s="362"/>
      <c r="AN842" s="362"/>
      <c r="AO842" s="362"/>
      <c r="AP842" s="361" t="s">
        <v>1724</v>
      </c>
      <c r="AR842">
        <v>1</v>
      </c>
      <c r="AS842" t="s">
        <v>5839</v>
      </c>
      <c r="AT842" t="s">
        <v>5839</v>
      </c>
    </row>
    <row r="843" spans="2:46" ht="15" customHeight="1" x14ac:dyDescent="0.35">
      <c r="B843" s="362">
        <v>1312</v>
      </c>
      <c r="C843" s="362" t="s">
        <v>3445</v>
      </c>
      <c r="D843" s="362" t="s">
        <v>2</v>
      </c>
      <c r="E843" s="368">
        <v>45110</v>
      </c>
      <c r="F843" s="368"/>
      <c r="G843" s="368"/>
      <c r="H843" s="368"/>
      <c r="I843" s="362" t="s">
        <v>57</v>
      </c>
      <c r="J843" s="362" t="s">
        <v>3439</v>
      </c>
      <c r="K843" s="361" t="s">
        <v>3446</v>
      </c>
      <c r="L843" s="362"/>
      <c r="M843" s="362" t="s">
        <v>186</v>
      </c>
      <c r="N843" s="362" t="s">
        <v>9</v>
      </c>
      <c r="O843" s="362"/>
      <c r="P843" s="362" t="s">
        <v>90</v>
      </c>
      <c r="Q843" s="362" t="s">
        <v>90</v>
      </c>
      <c r="R843" s="362"/>
      <c r="S843" s="361" t="s">
        <v>3447</v>
      </c>
      <c r="T843" s="362"/>
      <c r="U843" s="362"/>
      <c r="V843" s="362" t="s">
        <v>134</v>
      </c>
      <c r="W843" s="362"/>
      <c r="X843" s="362"/>
      <c r="Y843" s="362" t="s">
        <v>48</v>
      </c>
      <c r="Z843" s="362" t="s">
        <v>90</v>
      </c>
      <c r="AA843" s="366" t="s">
        <v>90</v>
      </c>
      <c r="AB843" s="362" t="s">
        <v>90</v>
      </c>
      <c r="AC843" s="362"/>
      <c r="AD843" s="362"/>
      <c r="AE843" s="362"/>
      <c r="AF843" s="362"/>
      <c r="AG843" s="362"/>
      <c r="AH843" s="362"/>
      <c r="AI843" s="362" t="s">
        <v>7030</v>
      </c>
      <c r="AJ843" s="362" t="s">
        <v>14</v>
      </c>
      <c r="AK843" s="362" t="s">
        <v>40</v>
      </c>
      <c r="AL843" s="362"/>
      <c r="AM843" s="362"/>
      <c r="AN843" s="362"/>
      <c r="AO843" s="362"/>
      <c r="AP843" s="361" t="s">
        <v>1724</v>
      </c>
      <c r="AR843">
        <v>1</v>
      </c>
      <c r="AS843" t="s">
        <v>5839</v>
      </c>
      <c r="AT843" t="s">
        <v>5839</v>
      </c>
    </row>
    <row r="844" spans="2:46" ht="15" customHeight="1" x14ac:dyDescent="0.35">
      <c r="B844" s="362">
        <v>1313</v>
      </c>
      <c r="C844" s="362" t="s">
        <v>3448</v>
      </c>
      <c r="D844" s="362" t="s">
        <v>2</v>
      </c>
      <c r="E844" s="368">
        <v>45110</v>
      </c>
      <c r="F844" s="368"/>
      <c r="G844" s="368"/>
      <c r="H844" s="368"/>
      <c r="I844" s="362" t="s">
        <v>57</v>
      </c>
      <c r="J844" s="362" t="s">
        <v>3439</v>
      </c>
      <c r="K844" s="361" t="s">
        <v>3449</v>
      </c>
      <c r="L844" s="362"/>
      <c r="M844" s="362" t="s">
        <v>186</v>
      </c>
      <c r="N844" s="362" t="s">
        <v>9</v>
      </c>
      <c r="O844" s="362"/>
      <c r="P844" s="362" t="s">
        <v>90</v>
      </c>
      <c r="Q844" s="362" t="s">
        <v>90</v>
      </c>
      <c r="R844" s="362"/>
      <c r="S844" s="361" t="s">
        <v>90</v>
      </c>
      <c r="T844" s="362"/>
      <c r="U844" s="362"/>
      <c r="V844" s="362" t="s">
        <v>176</v>
      </c>
      <c r="W844" s="362"/>
      <c r="X844" s="362" t="s">
        <v>9</v>
      </c>
      <c r="Y844" s="362" t="s">
        <v>9</v>
      </c>
      <c r="Z844" s="362" t="s">
        <v>90</v>
      </c>
      <c r="AA844" s="366" t="s">
        <v>90</v>
      </c>
      <c r="AB844" s="362" t="s">
        <v>90</v>
      </c>
      <c r="AC844" s="362"/>
      <c r="AD844" s="362"/>
      <c r="AE844" s="362"/>
      <c r="AF844" s="362"/>
      <c r="AG844" s="362"/>
      <c r="AH844" s="362"/>
      <c r="AI844" s="362" t="s">
        <v>7030</v>
      </c>
      <c r="AJ844" s="362" t="s">
        <v>14</v>
      </c>
      <c r="AK844" s="362" t="s">
        <v>40</v>
      </c>
      <c r="AL844" s="362"/>
      <c r="AM844" s="362"/>
      <c r="AN844" s="362"/>
      <c r="AO844" s="362"/>
      <c r="AP844" s="361" t="e">
        <v>#N/A</v>
      </c>
      <c r="AR844">
        <v>1</v>
      </c>
      <c r="AS844" t="s">
        <v>9</v>
      </c>
      <c r="AT844" t="s">
        <v>9</v>
      </c>
    </row>
    <row r="845" spans="2:46" ht="15" customHeight="1" x14ac:dyDescent="0.35">
      <c r="B845" s="362">
        <v>1314</v>
      </c>
      <c r="C845" s="362" t="s">
        <v>3450</v>
      </c>
      <c r="D845" s="362" t="s">
        <v>2</v>
      </c>
      <c r="E845" s="368">
        <v>45110</v>
      </c>
      <c r="F845" s="368"/>
      <c r="G845" s="368"/>
      <c r="H845" s="368"/>
      <c r="I845" s="362" t="s">
        <v>57</v>
      </c>
      <c r="J845" s="362" t="s">
        <v>3439</v>
      </c>
      <c r="K845" s="361" t="s">
        <v>3451</v>
      </c>
      <c r="L845" s="362"/>
      <c r="M845" s="362" t="s">
        <v>186</v>
      </c>
      <c r="N845" s="362" t="s">
        <v>9</v>
      </c>
      <c r="O845" s="362"/>
      <c r="P845" s="362" t="s">
        <v>90</v>
      </c>
      <c r="Q845" s="362" t="s">
        <v>90</v>
      </c>
      <c r="R845" s="362"/>
      <c r="S845" s="361" t="s">
        <v>90</v>
      </c>
      <c r="T845" s="362"/>
      <c r="U845" s="362"/>
      <c r="V845" s="362" t="s">
        <v>176</v>
      </c>
      <c r="W845" s="362"/>
      <c r="X845" s="362" t="s">
        <v>9</v>
      </c>
      <c r="Y845" s="362" t="s">
        <v>9</v>
      </c>
      <c r="Z845" s="362" t="s">
        <v>90</v>
      </c>
      <c r="AA845" s="366" t="s">
        <v>90</v>
      </c>
      <c r="AB845" s="362" t="s">
        <v>90</v>
      </c>
      <c r="AC845" s="362"/>
      <c r="AD845" s="362"/>
      <c r="AE845" s="362"/>
      <c r="AF845" s="362"/>
      <c r="AG845" s="362"/>
      <c r="AH845" s="362"/>
      <c r="AI845" s="362" t="s">
        <v>7030</v>
      </c>
      <c r="AJ845" s="362" t="s">
        <v>14</v>
      </c>
      <c r="AK845" s="362" t="s">
        <v>40</v>
      </c>
      <c r="AL845" s="362"/>
      <c r="AM845" s="362"/>
      <c r="AN845" s="362"/>
      <c r="AO845" s="362"/>
      <c r="AP845" s="361" t="e">
        <v>#N/A</v>
      </c>
      <c r="AR845">
        <v>1</v>
      </c>
      <c r="AS845" t="s">
        <v>9</v>
      </c>
      <c r="AT845" t="s">
        <v>9</v>
      </c>
    </row>
    <row r="846" spans="2:46" ht="15" customHeight="1" x14ac:dyDescent="0.35">
      <c r="B846" s="362">
        <v>1315</v>
      </c>
      <c r="C846" s="362" t="s">
        <v>3452</v>
      </c>
      <c r="D846" s="362" t="s">
        <v>2</v>
      </c>
      <c r="E846" s="368">
        <v>45110</v>
      </c>
      <c r="F846" s="368"/>
      <c r="G846" s="368"/>
      <c r="H846" s="368"/>
      <c r="I846" s="362" t="s">
        <v>57</v>
      </c>
      <c r="J846" s="362" t="s">
        <v>3442</v>
      </c>
      <c r="K846" s="361" t="s">
        <v>1320</v>
      </c>
      <c r="L846" s="362"/>
      <c r="M846" s="362" t="s">
        <v>186</v>
      </c>
      <c r="N846" s="362" t="s">
        <v>9</v>
      </c>
      <c r="O846" s="362"/>
      <c r="P846" s="362" t="s">
        <v>90</v>
      </c>
      <c r="Q846" s="362" t="s">
        <v>90</v>
      </c>
      <c r="R846" s="362"/>
      <c r="S846" s="361" t="s">
        <v>3444</v>
      </c>
      <c r="T846" s="362"/>
      <c r="U846" s="362"/>
      <c r="V846" s="362" t="s">
        <v>134</v>
      </c>
      <c r="W846" s="362"/>
      <c r="X846" s="362"/>
      <c r="Y846" s="362" t="s">
        <v>48</v>
      </c>
      <c r="Z846" s="362" t="s">
        <v>90</v>
      </c>
      <c r="AA846" s="366" t="s">
        <v>90</v>
      </c>
      <c r="AB846" s="362" t="s">
        <v>90</v>
      </c>
      <c r="AC846" s="362"/>
      <c r="AD846" s="362"/>
      <c r="AE846" s="362"/>
      <c r="AF846" s="362"/>
      <c r="AG846" s="362"/>
      <c r="AH846" s="362"/>
      <c r="AI846" s="362" t="s">
        <v>7030</v>
      </c>
      <c r="AJ846" s="362" t="s">
        <v>14</v>
      </c>
      <c r="AK846" s="362" t="s">
        <v>40</v>
      </c>
      <c r="AL846" s="362"/>
      <c r="AM846" s="362"/>
      <c r="AN846" s="362"/>
      <c r="AO846" s="362"/>
      <c r="AP846" s="361" t="s">
        <v>1724</v>
      </c>
      <c r="AR846">
        <v>1</v>
      </c>
      <c r="AS846" t="s">
        <v>5839</v>
      </c>
      <c r="AT846" t="s">
        <v>5839</v>
      </c>
    </row>
    <row r="847" spans="2:46" ht="15" customHeight="1" x14ac:dyDescent="0.35">
      <c r="B847" s="362">
        <v>1316</v>
      </c>
      <c r="C847" s="362" t="s">
        <v>3453</v>
      </c>
      <c r="D847" s="362" t="s">
        <v>2</v>
      </c>
      <c r="E847" s="368">
        <v>45110</v>
      </c>
      <c r="F847" s="368"/>
      <c r="G847" s="368"/>
      <c r="H847" s="368"/>
      <c r="I847" s="362" t="s">
        <v>57</v>
      </c>
      <c r="J847" s="362" t="s">
        <v>3439</v>
      </c>
      <c r="K847" s="361" t="s">
        <v>3454</v>
      </c>
      <c r="L847" s="362"/>
      <c r="M847" s="362" t="s">
        <v>186</v>
      </c>
      <c r="N847" s="362" t="s">
        <v>9</v>
      </c>
      <c r="O847" s="362"/>
      <c r="P847" s="362" t="s">
        <v>90</v>
      </c>
      <c r="Q847" s="362" t="s">
        <v>90</v>
      </c>
      <c r="R847" s="362"/>
      <c r="S847" s="361" t="s">
        <v>90</v>
      </c>
      <c r="T847" s="362"/>
      <c r="U847" s="362"/>
      <c r="V847" s="362" t="s">
        <v>176</v>
      </c>
      <c r="W847" s="362"/>
      <c r="X847" s="362" t="s">
        <v>9</v>
      </c>
      <c r="Y847" s="362" t="s">
        <v>9</v>
      </c>
      <c r="Z847" s="362" t="s">
        <v>90</v>
      </c>
      <c r="AA847" s="366" t="s">
        <v>90</v>
      </c>
      <c r="AB847" s="362" t="s">
        <v>90</v>
      </c>
      <c r="AC847" s="362"/>
      <c r="AD847" s="362"/>
      <c r="AE847" s="362"/>
      <c r="AF847" s="362"/>
      <c r="AG847" s="362"/>
      <c r="AH847" s="362"/>
      <c r="AI847" s="362" t="s">
        <v>7030</v>
      </c>
      <c r="AJ847" s="362" t="s">
        <v>14</v>
      </c>
      <c r="AK847" s="362" t="s">
        <v>40</v>
      </c>
      <c r="AL847" s="362"/>
      <c r="AM847" s="362"/>
      <c r="AN847" s="362"/>
      <c r="AO847" s="362"/>
      <c r="AP847" s="361" t="e">
        <v>#N/A</v>
      </c>
      <c r="AR847">
        <v>1</v>
      </c>
      <c r="AS847" t="s">
        <v>9</v>
      </c>
      <c r="AT847" t="s">
        <v>9</v>
      </c>
    </row>
    <row r="848" spans="2:46" ht="15" customHeight="1" x14ac:dyDescent="0.35">
      <c r="B848" s="362">
        <v>1317</v>
      </c>
      <c r="C848" s="362" t="s">
        <v>3455</v>
      </c>
      <c r="D848" s="362" t="s">
        <v>2</v>
      </c>
      <c r="E848" s="368">
        <v>45110</v>
      </c>
      <c r="F848" s="368"/>
      <c r="G848" s="368"/>
      <c r="H848" s="368"/>
      <c r="I848" s="362" t="s">
        <v>57</v>
      </c>
      <c r="J848" s="362" t="s">
        <v>3439</v>
      </c>
      <c r="K848" s="361" t="s">
        <v>3456</v>
      </c>
      <c r="L848" s="362"/>
      <c r="M848" s="362" t="s">
        <v>186</v>
      </c>
      <c r="N848" s="362" t="s">
        <v>9</v>
      </c>
      <c r="O848" s="362"/>
      <c r="P848" s="362" t="s">
        <v>90</v>
      </c>
      <c r="Q848" s="362" t="s">
        <v>90</v>
      </c>
      <c r="R848" s="362"/>
      <c r="S848" s="361" t="s">
        <v>90</v>
      </c>
      <c r="T848" s="362"/>
      <c r="U848" s="362"/>
      <c r="V848" s="362" t="s">
        <v>176</v>
      </c>
      <c r="W848" s="362"/>
      <c r="X848" s="362" t="s">
        <v>9</v>
      </c>
      <c r="Y848" s="362" t="s">
        <v>9</v>
      </c>
      <c r="Z848" s="362" t="s">
        <v>90</v>
      </c>
      <c r="AA848" s="366" t="s">
        <v>90</v>
      </c>
      <c r="AB848" s="362" t="s">
        <v>90</v>
      </c>
      <c r="AC848" s="362"/>
      <c r="AD848" s="362"/>
      <c r="AE848" s="362"/>
      <c r="AF848" s="362"/>
      <c r="AG848" s="362"/>
      <c r="AH848" s="362"/>
      <c r="AI848" s="362" t="s">
        <v>7030</v>
      </c>
      <c r="AJ848" s="362" t="s">
        <v>14</v>
      </c>
      <c r="AK848" s="362" t="s">
        <v>40</v>
      </c>
      <c r="AL848" s="362"/>
      <c r="AM848" s="362"/>
      <c r="AN848" s="362"/>
      <c r="AO848" s="362"/>
      <c r="AP848" s="361" t="e">
        <v>#N/A</v>
      </c>
      <c r="AR848">
        <v>1</v>
      </c>
      <c r="AS848" t="s">
        <v>9</v>
      </c>
      <c r="AT848" t="s">
        <v>9</v>
      </c>
    </row>
    <row r="849" spans="2:46" ht="15" customHeight="1" x14ac:dyDescent="0.35">
      <c r="B849" s="362">
        <v>1318</v>
      </c>
      <c r="C849" s="362" t="s">
        <v>3457</v>
      </c>
      <c r="D849" s="362" t="s">
        <v>2</v>
      </c>
      <c r="E849" s="368">
        <v>45105</v>
      </c>
      <c r="F849" s="368"/>
      <c r="G849" s="368"/>
      <c r="H849" s="368"/>
      <c r="I849" s="362" t="s">
        <v>73</v>
      </c>
      <c r="J849" s="362" t="s">
        <v>1542</v>
      </c>
      <c r="K849" s="361" t="s">
        <v>3458</v>
      </c>
      <c r="L849" s="362"/>
      <c r="M849" s="362" t="s">
        <v>186</v>
      </c>
      <c r="N849" s="362" t="s">
        <v>9</v>
      </c>
      <c r="O849" s="362"/>
      <c r="P849" s="362" t="s">
        <v>90</v>
      </c>
      <c r="Q849" s="362" t="s">
        <v>90</v>
      </c>
      <c r="R849" s="362" t="s">
        <v>46</v>
      </c>
      <c r="S849" s="361" t="s">
        <v>90</v>
      </c>
      <c r="T849" s="362" t="s">
        <v>113</v>
      </c>
      <c r="U849" s="362" t="s">
        <v>1540</v>
      </c>
      <c r="V849" s="362" t="s">
        <v>1540</v>
      </c>
      <c r="W849" s="362"/>
      <c r="X849" s="362" t="s">
        <v>9</v>
      </c>
      <c r="Y849" s="362" t="s">
        <v>46</v>
      </c>
      <c r="Z849" s="362" t="s">
        <v>90</v>
      </c>
      <c r="AA849" s="366" t="s">
        <v>90</v>
      </c>
      <c r="AB849" s="362" t="s">
        <v>90</v>
      </c>
      <c r="AC849" s="362"/>
      <c r="AD849" s="362"/>
      <c r="AE849" s="362"/>
      <c r="AF849" s="362"/>
      <c r="AG849" s="362"/>
      <c r="AH849" s="362"/>
      <c r="AI849" s="362" t="s">
        <v>7025</v>
      </c>
      <c r="AJ849" s="362" t="s">
        <v>13</v>
      </c>
      <c r="AK849" s="362" t="s">
        <v>40</v>
      </c>
      <c r="AL849" s="362"/>
      <c r="AM849" s="362"/>
      <c r="AN849" s="362"/>
      <c r="AO849" s="362"/>
      <c r="AP849" s="361"/>
      <c r="AR849">
        <v>1</v>
      </c>
      <c r="AS849" t="s">
        <v>9</v>
      </c>
      <c r="AT849" t="s">
        <v>9</v>
      </c>
    </row>
    <row r="850" spans="2:46" ht="15" customHeight="1" x14ac:dyDescent="0.35">
      <c r="B850" s="362">
        <v>1319</v>
      </c>
      <c r="C850" s="362" t="s">
        <v>3459</v>
      </c>
      <c r="D850" s="362" t="s">
        <v>2</v>
      </c>
      <c r="E850" s="368">
        <v>45110</v>
      </c>
      <c r="F850" s="368"/>
      <c r="G850" s="368"/>
      <c r="H850" s="368"/>
      <c r="I850" s="362" t="s">
        <v>57</v>
      </c>
      <c r="J850" s="362" t="s">
        <v>3439</v>
      </c>
      <c r="K850" s="361" t="s">
        <v>3460</v>
      </c>
      <c r="L850" s="362"/>
      <c r="M850" s="362" t="s">
        <v>186</v>
      </c>
      <c r="N850" s="362" t="s">
        <v>9</v>
      </c>
      <c r="O850" s="362"/>
      <c r="P850" s="362" t="s">
        <v>90</v>
      </c>
      <c r="Q850" s="362" t="s">
        <v>90</v>
      </c>
      <c r="R850" s="362"/>
      <c r="S850" s="361" t="s">
        <v>3461</v>
      </c>
      <c r="T850" s="362"/>
      <c r="U850" s="362"/>
      <c r="V850" s="362" t="s">
        <v>176</v>
      </c>
      <c r="W850" s="362"/>
      <c r="X850" s="362"/>
      <c r="Y850" s="362" t="s">
        <v>48</v>
      </c>
      <c r="Z850" s="362" t="s">
        <v>90</v>
      </c>
      <c r="AA850" s="366" t="s">
        <v>90</v>
      </c>
      <c r="AB850" s="362" t="s">
        <v>90</v>
      </c>
      <c r="AC850" s="362"/>
      <c r="AD850" s="362"/>
      <c r="AE850" s="362"/>
      <c r="AF850" s="362"/>
      <c r="AG850" s="362"/>
      <c r="AH850" s="362"/>
      <c r="AI850" s="362" t="s">
        <v>7030</v>
      </c>
      <c r="AJ850" s="362" t="s">
        <v>14</v>
      </c>
      <c r="AK850" s="362" t="s">
        <v>40</v>
      </c>
      <c r="AL850" s="362"/>
      <c r="AM850" s="362"/>
      <c r="AN850" s="362"/>
      <c r="AO850" s="362"/>
      <c r="AP850" s="361" t="s">
        <v>193</v>
      </c>
      <c r="AR850">
        <v>1</v>
      </c>
      <c r="AS850" t="s">
        <v>5839</v>
      </c>
      <c r="AT850" t="s">
        <v>5839</v>
      </c>
    </row>
    <row r="851" spans="2:46" ht="15" customHeight="1" x14ac:dyDescent="0.35">
      <c r="B851" s="362">
        <v>1320</v>
      </c>
      <c r="C851" s="362" t="s">
        <v>3462</v>
      </c>
      <c r="D851" s="362" t="s">
        <v>2</v>
      </c>
      <c r="E851" s="368">
        <v>45111</v>
      </c>
      <c r="F851" s="368" t="s">
        <v>1278</v>
      </c>
      <c r="G851" s="368"/>
      <c r="H851" s="368"/>
      <c r="I851" s="362" t="s">
        <v>73</v>
      </c>
      <c r="J851" s="362" t="s">
        <v>3463</v>
      </c>
      <c r="K851" s="361" t="s">
        <v>3464</v>
      </c>
      <c r="L851" s="362"/>
      <c r="M851" s="362" t="s">
        <v>186</v>
      </c>
      <c r="N851" s="362" t="s">
        <v>9</v>
      </c>
      <c r="O851" s="362"/>
      <c r="P851" s="362" t="s">
        <v>90</v>
      </c>
      <c r="Q851" s="362" t="s">
        <v>90</v>
      </c>
      <c r="R851" s="362"/>
      <c r="S851" s="361" t="s">
        <v>3465</v>
      </c>
      <c r="T851" s="362"/>
      <c r="U851" s="362"/>
      <c r="V851" s="362" t="s">
        <v>1271</v>
      </c>
      <c r="W851" s="368">
        <v>45920</v>
      </c>
      <c r="X851" s="368"/>
      <c r="Y851" s="362" t="s">
        <v>45</v>
      </c>
      <c r="Z851" s="362" t="s">
        <v>90</v>
      </c>
      <c r="AA851" s="366" t="s">
        <v>90</v>
      </c>
      <c r="AB851" s="362" t="s">
        <v>90</v>
      </c>
      <c r="AC851" s="362"/>
      <c r="AD851" s="362"/>
      <c r="AE851" s="362"/>
      <c r="AF851" s="362"/>
      <c r="AG851" s="362"/>
      <c r="AH851" s="362"/>
      <c r="AI851" s="362" t="s">
        <v>7025</v>
      </c>
      <c r="AJ851" s="362" t="s">
        <v>13</v>
      </c>
      <c r="AK851" s="362" t="s">
        <v>39</v>
      </c>
      <c r="AL851" s="362"/>
      <c r="AM851" s="362"/>
      <c r="AN851" s="362" t="s">
        <v>1145</v>
      </c>
      <c r="AO851" s="368">
        <v>45924</v>
      </c>
      <c r="AP851" s="361" t="s">
        <v>2399</v>
      </c>
      <c r="AR851">
        <v>1</v>
      </c>
      <c r="AS851" t="s">
        <v>539</v>
      </c>
      <c r="AT851" t="s">
        <v>5840</v>
      </c>
    </row>
    <row r="852" spans="2:46" ht="15" customHeight="1" x14ac:dyDescent="0.35">
      <c r="B852" s="362">
        <v>1321</v>
      </c>
      <c r="C852" s="362" t="s">
        <v>3466</v>
      </c>
      <c r="D852" s="362" t="s">
        <v>2</v>
      </c>
      <c r="E852" s="368">
        <v>45111</v>
      </c>
      <c r="F852" s="368"/>
      <c r="G852" s="368"/>
      <c r="H852" s="368"/>
      <c r="I852" s="362" t="s">
        <v>73</v>
      </c>
      <c r="J852" s="362" t="s">
        <v>3463</v>
      </c>
      <c r="K852" s="361" t="s">
        <v>3467</v>
      </c>
      <c r="L852" s="362"/>
      <c r="M852" s="362" t="s">
        <v>186</v>
      </c>
      <c r="N852" s="362" t="s">
        <v>9</v>
      </c>
      <c r="O852" s="362"/>
      <c r="P852" s="362" t="s">
        <v>90</v>
      </c>
      <c r="Q852" s="362" t="s">
        <v>90</v>
      </c>
      <c r="R852" s="362" t="s">
        <v>1677</v>
      </c>
      <c r="S852" s="361" t="s">
        <v>1678</v>
      </c>
      <c r="T852" s="362"/>
      <c r="U852" s="362"/>
      <c r="V852" s="362" t="s">
        <v>133</v>
      </c>
      <c r="W852" s="362"/>
      <c r="X852" s="362"/>
      <c r="Y852" s="362" t="s">
        <v>45</v>
      </c>
      <c r="Z852" s="362" t="s">
        <v>90</v>
      </c>
      <c r="AA852" s="366" t="s">
        <v>90</v>
      </c>
      <c r="AB852" s="362" t="s">
        <v>90</v>
      </c>
      <c r="AC852" s="362"/>
      <c r="AD852" s="362"/>
      <c r="AE852" s="362"/>
      <c r="AF852" s="362"/>
      <c r="AG852" s="362"/>
      <c r="AH852" s="362"/>
      <c r="AI852" s="362" t="s">
        <v>7025</v>
      </c>
      <c r="AJ852" s="362" t="s">
        <v>13</v>
      </c>
      <c r="AK852" s="362" t="s">
        <v>39</v>
      </c>
      <c r="AL852" s="362"/>
      <c r="AM852" s="362"/>
      <c r="AN852" s="362"/>
      <c r="AO852" s="368">
        <v>45924</v>
      </c>
      <c r="AP852" s="361" t="s">
        <v>1679</v>
      </c>
      <c r="AR852">
        <v>1</v>
      </c>
      <c r="AS852" t="s">
        <v>539</v>
      </c>
      <c r="AT852" t="s">
        <v>5840</v>
      </c>
    </row>
    <row r="853" spans="2:46" ht="15" customHeight="1" x14ac:dyDescent="0.35">
      <c r="B853" s="362">
        <v>1322</v>
      </c>
      <c r="C853" s="362" t="s">
        <v>3468</v>
      </c>
      <c r="D853" s="362" t="s">
        <v>2</v>
      </c>
      <c r="E853" s="368">
        <v>45111</v>
      </c>
      <c r="F853" s="368"/>
      <c r="G853" s="362" t="s">
        <v>63</v>
      </c>
      <c r="H853" s="362" t="s">
        <v>63</v>
      </c>
      <c r="I853" s="362" t="s">
        <v>63</v>
      </c>
      <c r="J853" s="362" t="s">
        <v>2419</v>
      </c>
      <c r="K853" s="361" t="s">
        <v>3469</v>
      </c>
      <c r="L853" s="361"/>
      <c r="M853" s="362" t="s">
        <v>186</v>
      </c>
      <c r="N853" s="362" t="s">
        <v>9</v>
      </c>
      <c r="O853" s="362"/>
      <c r="P853" s="362" t="s">
        <v>90</v>
      </c>
      <c r="Q853" s="362" t="s">
        <v>90</v>
      </c>
      <c r="R853" s="362"/>
      <c r="S853" s="361"/>
      <c r="T853" s="362"/>
      <c r="U853" s="362"/>
      <c r="V853" s="362" t="s">
        <v>844</v>
      </c>
      <c r="W853" s="362"/>
      <c r="X853" s="362"/>
      <c r="Y853" s="362" t="s">
        <v>48</v>
      </c>
      <c r="Z853" s="362" t="s">
        <v>181</v>
      </c>
      <c r="AA853" s="366">
        <v>45912</v>
      </c>
      <c r="AB853" s="367" t="s">
        <v>1189</v>
      </c>
      <c r="AC853" s="362"/>
      <c r="AD853" s="362"/>
      <c r="AE853" s="362"/>
      <c r="AF853" s="362"/>
      <c r="AG853" s="362"/>
      <c r="AH853" s="362"/>
      <c r="AI853" s="362" t="s">
        <v>7035</v>
      </c>
      <c r="AJ853" s="362" t="s">
        <v>19</v>
      </c>
      <c r="AK853" s="362" t="s">
        <v>40</v>
      </c>
      <c r="AL853" s="362" t="s">
        <v>4410</v>
      </c>
      <c r="AM853" s="362">
        <v>0</v>
      </c>
      <c r="AN853" s="362"/>
      <c r="AO853" s="362"/>
      <c r="AP853" s="361"/>
      <c r="AR853">
        <v>1</v>
      </c>
      <c r="AS853" t="s">
        <v>5839</v>
      </c>
      <c r="AT853" t="s">
        <v>5839</v>
      </c>
    </row>
    <row r="854" spans="2:46" ht="15" customHeight="1" x14ac:dyDescent="0.35">
      <c r="B854" s="362">
        <v>1323</v>
      </c>
      <c r="C854" s="362" t="s">
        <v>3470</v>
      </c>
      <c r="D854" s="362" t="s">
        <v>2</v>
      </c>
      <c r="E854" s="368">
        <v>45111</v>
      </c>
      <c r="F854" s="368"/>
      <c r="G854" s="368"/>
      <c r="H854" s="368"/>
      <c r="I854" s="362" t="s">
        <v>73</v>
      </c>
      <c r="J854" s="362" t="s">
        <v>2419</v>
      </c>
      <c r="K854" s="361" t="s">
        <v>3471</v>
      </c>
      <c r="L854" s="362"/>
      <c r="M854" s="362" t="s">
        <v>186</v>
      </c>
      <c r="N854" s="362" t="s">
        <v>9</v>
      </c>
      <c r="O854" s="362"/>
      <c r="P854" s="362" t="s">
        <v>90</v>
      </c>
      <c r="Q854" s="362" t="s">
        <v>90</v>
      </c>
      <c r="R854" s="362" t="s">
        <v>8</v>
      </c>
      <c r="S854" s="361" t="s">
        <v>1539</v>
      </c>
      <c r="T854" s="362"/>
      <c r="U854" s="362"/>
      <c r="V854" s="362" t="s">
        <v>1540</v>
      </c>
      <c r="W854" s="362"/>
      <c r="X854" s="362"/>
      <c r="Y854" s="362" t="s">
        <v>45</v>
      </c>
      <c r="Z854" s="362" t="s">
        <v>90</v>
      </c>
      <c r="AA854" s="366" t="s">
        <v>90</v>
      </c>
      <c r="AB854" s="362" t="s">
        <v>90</v>
      </c>
      <c r="AC854" s="362"/>
      <c r="AD854" s="362"/>
      <c r="AE854" s="362"/>
      <c r="AF854" s="362"/>
      <c r="AG854" s="362"/>
      <c r="AH854" s="362"/>
      <c r="AI854" s="362" t="s">
        <v>7025</v>
      </c>
      <c r="AJ854" s="362" t="s">
        <v>13</v>
      </c>
      <c r="AK854" s="362" t="s">
        <v>39</v>
      </c>
      <c r="AL854" s="362"/>
      <c r="AM854" s="362"/>
      <c r="AN854" s="362"/>
      <c r="AO854" s="368">
        <v>45923</v>
      </c>
      <c r="AP854" s="361" t="s">
        <v>680</v>
      </c>
      <c r="AR854">
        <v>1</v>
      </c>
      <c r="AS854" t="s">
        <v>539</v>
      </c>
      <c r="AT854" t="s">
        <v>5840</v>
      </c>
    </row>
    <row r="855" spans="2:46" ht="15" customHeight="1" x14ac:dyDescent="0.35">
      <c r="B855" s="362">
        <v>1324</v>
      </c>
      <c r="C855" s="362" t="s">
        <v>3472</v>
      </c>
      <c r="D855" s="362" t="s">
        <v>2</v>
      </c>
      <c r="E855" s="368">
        <v>45111</v>
      </c>
      <c r="F855" s="368"/>
      <c r="G855" s="368"/>
      <c r="H855" s="368"/>
      <c r="I855" s="362" t="s">
        <v>73</v>
      </c>
      <c r="J855" s="362" t="s">
        <v>3473</v>
      </c>
      <c r="K855" s="361" t="s">
        <v>3474</v>
      </c>
      <c r="L855" s="362"/>
      <c r="M855" s="362" t="s">
        <v>186</v>
      </c>
      <c r="N855" s="362" t="s">
        <v>9</v>
      </c>
      <c r="O855" s="362"/>
      <c r="P855" s="362" t="s">
        <v>90</v>
      </c>
      <c r="Q855" s="362" t="s">
        <v>90</v>
      </c>
      <c r="R855" s="362" t="s">
        <v>46</v>
      </c>
      <c r="S855" s="361" t="s">
        <v>90</v>
      </c>
      <c r="T855" s="362" t="s">
        <v>113</v>
      </c>
      <c r="U855" s="362" t="s">
        <v>1540</v>
      </c>
      <c r="V855" s="362" t="s">
        <v>1540</v>
      </c>
      <c r="W855" s="362"/>
      <c r="X855" s="362" t="s">
        <v>9</v>
      </c>
      <c r="Y855" s="362" t="s">
        <v>46</v>
      </c>
      <c r="Z855" s="362" t="s">
        <v>90</v>
      </c>
      <c r="AA855" s="366" t="s">
        <v>90</v>
      </c>
      <c r="AB855" s="362" t="s">
        <v>90</v>
      </c>
      <c r="AC855" s="362"/>
      <c r="AD855" s="362"/>
      <c r="AE855" s="362"/>
      <c r="AF855" s="362"/>
      <c r="AG855" s="362"/>
      <c r="AH855" s="362"/>
      <c r="AI855" s="362" t="s">
        <v>7025</v>
      </c>
      <c r="AJ855" s="362" t="s">
        <v>13</v>
      </c>
      <c r="AK855" s="362" t="s">
        <v>40</v>
      </c>
      <c r="AL855" s="362"/>
      <c r="AM855" s="362"/>
      <c r="AN855" s="362"/>
      <c r="AO855" s="362"/>
      <c r="AP855" s="361"/>
      <c r="AR855">
        <v>1</v>
      </c>
      <c r="AS855" t="s">
        <v>9</v>
      </c>
      <c r="AT855" t="s">
        <v>9</v>
      </c>
    </row>
    <row r="856" spans="2:46" ht="15" customHeight="1" x14ac:dyDescent="0.35">
      <c r="B856" s="362">
        <v>1325</v>
      </c>
      <c r="C856" s="362" t="s">
        <v>3475</v>
      </c>
      <c r="D856" s="362" t="s">
        <v>2</v>
      </c>
      <c r="E856" s="368">
        <v>45111</v>
      </c>
      <c r="F856" s="368"/>
      <c r="G856" s="368"/>
      <c r="H856" s="368"/>
      <c r="I856" s="362" t="s">
        <v>73</v>
      </c>
      <c r="J856" s="362" t="s">
        <v>2419</v>
      </c>
      <c r="K856" s="361" t="s">
        <v>3476</v>
      </c>
      <c r="L856" s="362"/>
      <c r="M856" s="362" t="s">
        <v>186</v>
      </c>
      <c r="N856" s="362" t="s">
        <v>9</v>
      </c>
      <c r="O856" s="362"/>
      <c r="P856" s="362" t="s">
        <v>90</v>
      </c>
      <c r="Q856" s="362" t="s">
        <v>90</v>
      </c>
      <c r="R856" s="362" t="s">
        <v>8</v>
      </c>
      <c r="S856" s="361" t="s">
        <v>1539</v>
      </c>
      <c r="T856" s="362"/>
      <c r="U856" s="362"/>
      <c r="V856" s="362" t="s">
        <v>1540</v>
      </c>
      <c r="W856" s="362"/>
      <c r="X856" s="362"/>
      <c r="Y856" s="362" t="s">
        <v>45</v>
      </c>
      <c r="Z856" s="362" t="s">
        <v>90</v>
      </c>
      <c r="AA856" s="366" t="s">
        <v>90</v>
      </c>
      <c r="AB856" s="362" t="s">
        <v>90</v>
      </c>
      <c r="AC856" s="362"/>
      <c r="AD856" s="362"/>
      <c r="AE856" s="362"/>
      <c r="AF856" s="362"/>
      <c r="AG856" s="362"/>
      <c r="AH856" s="362"/>
      <c r="AI856" s="362" t="s">
        <v>7025</v>
      </c>
      <c r="AJ856" s="362" t="s">
        <v>13</v>
      </c>
      <c r="AK856" s="362" t="s">
        <v>39</v>
      </c>
      <c r="AL856" s="362"/>
      <c r="AM856" s="362"/>
      <c r="AN856" s="362"/>
      <c r="AO856" s="368">
        <v>45923</v>
      </c>
      <c r="AP856" s="361" t="s">
        <v>680</v>
      </c>
      <c r="AR856">
        <v>1</v>
      </c>
      <c r="AS856" t="s">
        <v>539</v>
      </c>
      <c r="AT856" t="s">
        <v>5840</v>
      </c>
    </row>
    <row r="857" spans="2:46" ht="15" customHeight="1" x14ac:dyDescent="0.35">
      <c r="B857" s="362">
        <v>1326</v>
      </c>
      <c r="C857" s="362" t="s">
        <v>3477</v>
      </c>
      <c r="D857" s="362" t="s">
        <v>2</v>
      </c>
      <c r="E857" s="368">
        <v>45111</v>
      </c>
      <c r="F857" s="368" t="s">
        <v>1278</v>
      </c>
      <c r="G857" s="368"/>
      <c r="H857" s="368"/>
      <c r="I857" s="362" t="s">
        <v>73</v>
      </c>
      <c r="J857" s="362" t="s">
        <v>3478</v>
      </c>
      <c r="K857" s="361" t="s">
        <v>3479</v>
      </c>
      <c r="L857" s="362"/>
      <c r="M857" s="362" t="s">
        <v>186</v>
      </c>
      <c r="N857" s="362" t="s">
        <v>9</v>
      </c>
      <c r="O857" s="362"/>
      <c r="P857" s="362" t="s">
        <v>90</v>
      </c>
      <c r="Q857" s="362" t="s">
        <v>90</v>
      </c>
      <c r="R857" s="362"/>
      <c r="S857" s="361" t="s">
        <v>90</v>
      </c>
      <c r="T857" s="362"/>
      <c r="U857" s="362"/>
      <c r="V857" s="362" t="s">
        <v>1271</v>
      </c>
      <c r="W857" s="368">
        <v>45937</v>
      </c>
      <c r="X857" s="362" t="s">
        <v>9</v>
      </c>
      <c r="Y857" s="362" t="s">
        <v>9</v>
      </c>
      <c r="Z857" s="362" t="s">
        <v>90</v>
      </c>
      <c r="AA857" s="366" t="s">
        <v>90</v>
      </c>
      <c r="AB857" s="362" t="s">
        <v>90</v>
      </c>
      <c r="AC857" s="362"/>
      <c r="AD857" s="362"/>
      <c r="AE857" s="362"/>
      <c r="AF857" s="362"/>
      <c r="AG857" s="362"/>
      <c r="AH857" s="362"/>
      <c r="AI857" s="362" t="s">
        <v>7025</v>
      </c>
      <c r="AJ857" s="362" t="s">
        <v>13</v>
      </c>
      <c r="AK857" s="362" t="s">
        <v>40</v>
      </c>
      <c r="AL857" s="362"/>
      <c r="AM857" s="362"/>
      <c r="AN857" s="362" t="s">
        <v>1145</v>
      </c>
      <c r="AO857" s="362"/>
      <c r="AP857" s="361" t="e">
        <v>#N/A</v>
      </c>
      <c r="AR857">
        <v>1</v>
      </c>
      <c r="AS857" t="s">
        <v>9</v>
      </c>
      <c r="AT857" t="s">
        <v>9</v>
      </c>
    </row>
    <row r="858" spans="2:46" ht="15" customHeight="1" x14ac:dyDescent="0.35">
      <c r="B858" s="362">
        <v>1327</v>
      </c>
      <c r="C858" s="362" t="s">
        <v>3480</v>
      </c>
      <c r="D858" s="362" t="s">
        <v>2</v>
      </c>
      <c r="E858" s="368">
        <v>45111</v>
      </c>
      <c r="F858" s="368"/>
      <c r="G858" s="368"/>
      <c r="H858" s="368"/>
      <c r="I858" s="362" t="s">
        <v>73</v>
      </c>
      <c r="J858" s="362" t="s">
        <v>2419</v>
      </c>
      <c r="K858" s="361" t="s">
        <v>3481</v>
      </c>
      <c r="L858" s="362"/>
      <c r="M858" s="362" t="s">
        <v>186</v>
      </c>
      <c r="N858" s="362" t="s">
        <v>9</v>
      </c>
      <c r="O858" s="362"/>
      <c r="P858" s="362" t="s">
        <v>90</v>
      </c>
      <c r="Q858" s="362" t="s">
        <v>90</v>
      </c>
      <c r="R858" s="362" t="s">
        <v>8</v>
      </c>
      <c r="S858" s="361" t="s">
        <v>1539</v>
      </c>
      <c r="T858" s="362"/>
      <c r="U858" s="362"/>
      <c r="V858" s="362" t="s">
        <v>1540</v>
      </c>
      <c r="W858" s="362"/>
      <c r="X858" s="362"/>
      <c r="Y858" s="362" t="s">
        <v>45</v>
      </c>
      <c r="Z858" s="362" t="s">
        <v>90</v>
      </c>
      <c r="AA858" s="366" t="s">
        <v>90</v>
      </c>
      <c r="AB858" s="362" t="s">
        <v>90</v>
      </c>
      <c r="AC858" s="362"/>
      <c r="AD858" s="362"/>
      <c r="AE858" s="362"/>
      <c r="AF858" s="362"/>
      <c r="AG858" s="362"/>
      <c r="AH858" s="362"/>
      <c r="AI858" s="362" t="s">
        <v>7025</v>
      </c>
      <c r="AJ858" s="362" t="s">
        <v>13</v>
      </c>
      <c r="AK858" s="362" t="s">
        <v>39</v>
      </c>
      <c r="AL858" s="362"/>
      <c r="AM858" s="362"/>
      <c r="AN858" s="362"/>
      <c r="AO858" s="368">
        <v>45923</v>
      </c>
      <c r="AP858" s="361" t="s">
        <v>680</v>
      </c>
      <c r="AR858">
        <v>1</v>
      </c>
      <c r="AS858" t="s">
        <v>539</v>
      </c>
      <c r="AT858" t="s">
        <v>5840</v>
      </c>
    </row>
    <row r="859" spans="2:46" ht="15" customHeight="1" x14ac:dyDescent="0.35">
      <c r="B859" s="362">
        <v>1328</v>
      </c>
      <c r="C859" s="362" t="s">
        <v>3482</v>
      </c>
      <c r="D859" s="362" t="s">
        <v>2</v>
      </c>
      <c r="E859" s="368">
        <v>45111</v>
      </c>
      <c r="F859" s="368" t="s">
        <v>1278</v>
      </c>
      <c r="G859" s="368"/>
      <c r="H859" s="368"/>
      <c r="I859" s="362" t="s">
        <v>73</v>
      </c>
      <c r="J859" s="362" t="s">
        <v>3478</v>
      </c>
      <c r="K859" s="361" t="s">
        <v>3483</v>
      </c>
      <c r="L859" s="362"/>
      <c r="M859" s="362" t="s">
        <v>186</v>
      </c>
      <c r="N859" s="362" t="s">
        <v>9</v>
      </c>
      <c r="O859" s="362"/>
      <c r="P859" s="362" t="s">
        <v>90</v>
      </c>
      <c r="Q859" s="362" t="s">
        <v>90</v>
      </c>
      <c r="R859" s="362"/>
      <c r="S859" s="361" t="s">
        <v>1678</v>
      </c>
      <c r="T859" s="362"/>
      <c r="U859" s="362"/>
      <c r="V859" s="362" t="s">
        <v>1271</v>
      </c>
      <c r="W859" s="362"/>
      <c r="X859" s="362"/>
      <c r="Y859" s="362" t="s">
        <v>45</v>
      </c>
      <c r="Z859" s="362" t="s">
        <v>90</v>
      </c>
      <c r="AA859" s="366" t="s">
        <v>90</v>
      </c>
      <c r="AB859" s="362" t="s">
        <v>90</v>
      </c>
      <c r="AC859" s="362"/>
      <c r="AD859" s="362"/>
      <c r="AE859" s="362"/>
      <c r="AF859" s="362"/>
      <c r="AG859" s="362"/>
      <c r="AH859" s="362"/>
      <c r="AI859" s="362" t="s">
        <v>7025</v>
      </c>
      <c r="AJ859" s="362" t="s">
        <v>13</v>
      </c>
      <c r="AK859" s="362" t="s">
        <v>39</v>
      </c>
      <c r="AL859" s="362"/>
      <c r="AM859" s="362"/>
      <c r="AN859" s="362" t="s">
        <v>1299</v>
      </c>
      <c r="AO859" s="368">
        <v>45924</v>
      </c>
      <c r="AP859" s="361" t="s">
        <v>2412</v>
      </c>
      <c r="AR859">
        <v>1</v>
      </c>
      <c r="AS859" t="s">
        <v>539</v>
      </c>
      <c r="AT859" t="s">
        <v>5840</v>
      </c>
    </row>
    <row r="860" spans="2:46" ht="15" customHeight="1" x14ac:dyDescent="0.35">
      <c r="B860" s="362">
        <v>1329</v>
      </c>
      <c r="C860" s="362" t="s">
        <v>3484</v>
      </c>
      <c r="D860" s="362" t="s">
        <v>2</v>
      </c>
      <c r="E860" s="368">
        <v>45105</v>
      </c>
      <c r="F860" s="368" t="s">
        <v>1278</v>
      </c>
      <c r="G860" s="368"/>
      <c r="H860" s="368"/>
      <c r="I860" s="362" t="s">
        <v>73</v>
      </c>
      <c r="J860" s="362" t="s">
        <v>1546</v>
      </c>
      <c r="K860" s="361" t="s">
        <v>3485</v>
      </c>
      <c r="L860" s="362"/>
      <c r="M860" s="362" t="s">
        <v>186</v>
      </c>
      <c r="N860" s="362" t="s">
        <v>51</v>
      </c>
      <c r="O860" s="362"/>
      <c r="P860" s="362" t="s">
        <v>90</v>
      </c>
      <c r="Q860" s="362" t="s">
        <v>90</v>
      </c>
      <c r="R860" s="362"/>
      <c r="S860" s="361" t="s">
        <v>3486</v>
      </c>
      <c r="T860" s="362"/>
      <c r="U860" s="362"/>
      <c r="V860" s="362" t="s">
        <v>1271</v>
      </c>
      <c r="W860" s="368">
        <v>45920</v>
      </c>
      <c r="X860" s="368"/>
      <c r="Y860" s="362" t="s">
        <v>45</v>
      </c>
      <c r="Z860" s="362" t="s">
        <v>90</v>
      </c>
      <c r="AA860" s="366" t="s">
        <v>90</v>
      </c>
      <c r="AB860" s="362" t="s">
        <v>90</v>
      </c>
      <c r="AC860" s="362"/>
      <c r="AD860" s="362"/>
      <c r="AE860" s="362"/>
      <c r="AF860" s="362"/>
      <c r="AG860" s="362"/>
      <c r="AH860" s="362"/>
      <c r="AI860" s="362" t="s">
        <v>7025</v>
      </c>
      <c r="AJ860" s="362" t="s">
        <v>13</v>
      </c>
      <c r="AK860" s="362" t="s">
        <v>39</v>
      </c>
      <c r="AL860" s="362"/>
      <c r="AM860" s="362"/>
      <c r="AN860" s="362" t="s">
        <v>1145</v>
      </c>
      <c r="AO860" s="368">
        <v>45924</v>
      </c>
      <c r="AP860" s="361" t="s">
        <v>3487</v>
      </c>
      <c r="AR860">
        <v>1</v>
      </c>
      <c r="AS860" t="s">
        <v>539</v>
      </c>
      <c r="AT860" t="s">
        <v>5840</v>
      </c>
    </row>
    <row r="861" spans="2:46" ht="15" customHeight="1" x14ac:dyDescent="0.35">
      <c r="B861" s="362">
        <v>1330</v>
      </c>
      <c r="C861" s="362" t="s">
        <v>3488</v>
      </c>
      <c r="D861" s="362" t="s">
        <v>2</v>
      </c>
      <c r="E861" s="368">
        <v>45111</v>
      </c>
      <c r="F861" s="368"/>
      <c r="G861" s="368"/>
      <c r="H861" s="368"/>
      <c r="I861" s="362" t="s">
        <v>73</v>
      </c>
      <c r="J861" s="362" t="s">
        <v>61</v>
      </c>
      <c r="K861" s="361" t="s">
        <v>3489</v>
      </c>
      <c r="L861" s="362"/>
      <c r="M861" s="362" t="s">
        <v>186</v>
      </c>
      <c r="N861" s="362" t="s">
        <v>9</v>
      </c>
      <c r="O861" s="362"/>
      <c r="P861" s="362" t="s">
        <v>90</v>
      </c>
      <c r="Q861" s="362" t="s">
        <v>90</v>
      </c>
      <c r="R861" s="362" t="s">
        <v>8</v>
      </c>
      <c r="S861" s="361" t="s">
        <v>1539</v>
      </c>
      <c r="T861" s="362"/>
      <c r="U861" s="362"/>
      <c r="V861" s="362" t="s">
        <v>1540</v>
      </c>
      <c r="W861" s="362"/>
      <c r="X861" s="362"/>
      <c r="Y861" s="362" t="s">
        <v>45</v>
      </c>
      <c r="Z861" s="362" t="s">
        <v>90</v>
      </c>
      <c r="AA861" s="366" t="s">
        <v>90</v>
      </c>
      <c r="AB861" s="362" t="s">
        <v>90</v>
      </c>
      <c r="AC861" s="362"/>
      <c r="AD861" s="362"/>
      <c r="AE861" s="362"/>
      <c r="AF861" s="362"/>
      <c r="AG861" s="362"/>
      <c r="AH861" s="362"/>
      <c r="AI861" s="362" t="s">
        <v>7025</v>
      </c>
      <c r="AJ861" s="362" t="s">
        <v>13</v>
      </c>
      <c r="AK861" s="362" t="s">
        <v>39</v>
      </c>
      <c r="AL861" s="362"/>
      <c r="AM861" s="362"/>
      <c r="AN861" s="362"/>
      <c r="AO861" s="368">
        <v>45923</v>
      </c>
      <c r="AP861" s="361" t="s">
        <v>680</v>
      </c>
      <c r="AR861">
        <v>1</v>
      </c>
      <c r="AS861" t="s">
        <v>539</v>
      </c>
      <c r="AT861" t="s">
        <v>5840</v>
      </c>
    </row>
    <row r="862" spans="2:46" ht="15" customHeight="1" x14ac:dyDescent="0.35">
      <c r="B862" s="362">
        <v>1331</v>
      </c>
      <c r="C862" s="362" t="s">
        <v>3490</v>
      </c>
      <c r="D862" s="362" t="s">
        <v>2</v>
      </c>
      <c r="E862" s="368">
        <v>45111</v>
      </c>
      <c r="F862" s="368"/>
      <c r="G862" s="368"/>
      <c r="H862" s="368"/>
      <c r="I862" s="362" t="s">
        <v>77</v>
      </c>
      <c r="J862" s="362" t="s">
        <v>77</v>
      </c>
      <c r="K862" s="361" t="s">
        <v>3491</v>
      </c>
      <c r="L862" s="362"/>
      <c r="M862" s="362" t="s">
        <v>186</v>
      </c>
      <c r="N862" s="362" t="s">
        <v>1548</v>
      </c>
      <c r="O862" s="362"/>
      <c r="P862" s="362" t="s">
        <v>90</v>
      </c>
      <c r="Q862" s="362" t="s">
        <v>90</v>
      </c>
      <c r="R862" s="362" t="s">
        <v>8</v>
      </c>
      <c r="S862" s="361" t="s">
        <v>2392</v>
      </c>
      <c r="T862" s="362"/>
      <c r="U862" s="362"/>
      <c r="V862" s="362" t="s">
        <v>133</v>
      </c>
      <c r="W862" s="362"/>
      <c r="X862" s="362"/>
      <c r="Y862" s="362" t="s">
        <v>45</v>
      </c>
      <c r="Z862" s="362" t="s">
        <v>90</v>
      </c>
      <c r="AA862" s="366" t="s">
        <v>90</v>
      </c>
      <c r="AB862" s="362" t="s">
        <v>90</v>
      </c>
      <c r="AC862" s="362"/>
      <c r="AD862" s="362"/>
      <c r="AE862" s="362"/>
      <c r="AF862" s="362"/>
      <c r="AG862" s="362"/>
      <c r="AH862" s="362"/>
      <c r="AI862" s="362" t="s">
        <v>7027</v>
      </c>
      <c r="AJ862" s="362" t="s">
        <v>21</v>
      </c>
      <c r="AK862" s="362" t="s">
        <v>39</v>
      </c>
      <c r="AL862" s="362"/>
      <c r="AM862" s="362"/>
      <c r="AN862" s="362"/>
      <c r="AO862" s="368">
        <v>45924</v>
      </c>
      <c r="AP862" s="361" t="s">
        <v>2000</v>
      </c>
      <c r="AR862">
        <v>1</v>
      </c>
      <c r="AS862" t="s">
        <v>539</v>
      </c>
      <c r="AT862" t="s">
        <v>5840</v>
      </c>
    </row>
    <row r="863" spans="2:46" ht="15" customHeight="1" x14ac:dyDescent="0.35">
      <c r="B863" s="362">
        <v>1332</v>
      </c>
      <c r="C863" s="362" t="s">
        <v>3492</v>
      </c>
      <c r="D863" s="362" t="s">
        <v>2</v>
      </c>
      <c r="E863" s="368">
        <v>45111</v>
      </c>
      <c r="F863" s="368" t="s">
        <v>1278</v>
      </c>
      <c r="G863" s="368"/>
      <c r="H863" s="368"/>
      <c r="I863" s="362" t="s">
        <v>73</v>
      </c>
      <c r="J863" s="362" t="s">
        <v>2419</v>
      </c>
      <c r="K863" s="361" t="s">
        <v>3493</v>
      </c>
      <c r="L863" s="362"/>
      <c r="M863" s="362" t="s">
        <v>186</v>
      </c>
      <c r="N863" s="362" t="s">
        <v>9</v>
      </c>
      <c r="O863" s="362"/>
      <c r="P863" s="362" t="s">
        <v>90</v>
      </c>
      <c r="Q863" s="362" t="s">
        <v>90</v>
      </c>
      <c r="R863" s="362"/>
      <c r="S863" s="361" t="s">
        <v>3494</v>
      </c>
      <c r="T863" s="362"/>
      <c r="U863" s="362"/>
      <c r="V863" s="362" t="s">
        <v>1271</v>
      </c>
      <c r="W863" s="368">
        <v>45937</v>
      </c>
      <c r="X863" s="368"/>
      <c r="Y863" s="362" t="s">
        <v>45</v>
      </c>
      <c r="Z863" s="362" t="s">
        <v>90</v>
      </c>
      <c r="AA863" s="366" t="s">
        <v>90</v>
      </c>
      <c r="AB863" s="362" t="s">
        <v>90</v>
      </c>
      <c r="AC863" s="362"/>
      <c r="AD863" s="362"/>
      <c r="AE863" s="362"/>
      <c r="AF863" s="362"/>
      <c r="AG863" s="362"/>
      <c r="AH863" s="362"/>
      <c r="AI863" s="362" t="s">
        <v>7025</v>
      </c>
      <c r="AJ863" s="362" t="s">
        <v>13</v>
      </c>
      <c r="AK863" s="362" t="s">
        <v>39</v>
      </c>
      <c r="AL863" s="362"/>
      <c r="AM863" s="362"/>
      <c r="AN863" s="362" t="s">
        <v>1145</v>
      </c>
      <c r="AO863" s="368">
        <v>45922</v>
      </c>
      <c r="AP863" s="361" t="s">
        <v>3495</v>
      </c>
      <c r="AR863">
        <v>1</v>
      </c>
      <c r="AS863" t="s">
        <v>539</v>
      </c>
      <c r="AT863" t="s">
        <v>5840</v>
      </c>
    </row>
    <row r="864" spans="2:46" ht="15" customHeight="1" x14ac:dyDescent="0.35">
      <c r="B864" s="362">
        <v>1333</v>
      </c>
      <c r="C864" s="362" t="s">
        <v>3496</v>
      </c>
      <c r="D864" s="362" t="s">
        <v>2</v>
      </c>
      <c r="E864" s="368">
        <v>45111</v>
      </c>
      <c r="F864" s="368"/>
      <c r="G864" s="368"/>
      <c r="H864" s="368"/>
      <c r="I864" s="362" t="s">
        <v>73</v>
      </c>
      <c r="J864" s="362" t="s">
        <v>2419</v>
      </c>
      <c r="K864" s="361" t="s">
        <v>3497</v>
      </c>
      <c r="L864" s="362"/>
      <c r="M864" s="362" t="s">
        <v>186</v>
      </c>
      <c r="N864" s="362" t="s">
        <v>9</v>
      </c>
      <c r="O864" s="362"/>
      <c r="P864" s="362" t="s">
        <v>90</v>
      </c>
      <c r="Q864" s="362" t="s">
        <v>90</v>
      </c>
      <c r="R864" s="362" t="s">
        <v>8</v>
      </c>
      <c r="S864" s="361" t="s">
        <v>1539</v>
      </c>
      <c r="T864" s="362"/>
      <c r="U864" s="362"/>
      <c r="V864" s="362" t="s">
        <v>1540</v>
      </c>
      <c r="W864" s="362"/>
      <c r="X864" s="362"/>
      <c r="Y864" s="362" t="s">
        <v>45</v>
      </c>
      <c r="Z864" s="362" t="s">
        <v>90</v>
      </c>
      <c r="AA864" s="366" t="s">
        <v>90</v>
      </c>
      <c r="AB864" s="362" t="s">
        <v>90</v>
      </c>
      <c r="AC864" s="362"/>
      <c r="AD864" s="362"/>
      <c r="AE864" s="362"/>
      <c r="AF864" s="362"/>
      <c r="AG864" s="362"/>
      <c r="AH864" s="362"/>
      <c r="AI864" s="362" t="s">
        <v>7025</v>
      </c>
      <c r="AJ864" s="362" t="s">
        <v>13</v>
      </c>
      <c r="AK864" s="362" t="s">
        <v>39</v>
      </c>
      <c r="AL864" s="362"/>
      <c r="AM864" s="362"/>
      <c r="AN864" s="362"/>
      <c r="AO864" s="368">
        <v>45923</v>
      </c>
      <c r="AP864" s="361" t="s">
        <v>680</v>
      </c>
      <c r="AR864">
        <v>1</v>
      </c>
      <c r="AS864" t="s">
        <v>539</v>
      </c>
      <c r="AT864" t="s">
        <v>5840</v>
      </c>
    </row>
    <row r="865" spans="2:46" ht="15" customHeight="1" x14ac:dyDescent="0.35">
      <c r="B865" s="362">
        <v>1334</v>
      </c>
      <c r="C865" s="362" t="s">
        <v>3498</v>
      </c>
      <c r="D865" s="362" t="s">
        <v>2</v>
      </c>
      <c r="E865" s="368">
        <v>45111</v>
      </c>
      <c r="F865" s="368"/>
      <c r="G865" s="368"/>
      <c r="H865" s="368"/>
      <c r="I865" s="362" t="s">
        <v>73</v>
      </c>
      <c r="J865" s="362" t="s">
        <v>2419</v>
      </c>
      <c r="K865" s="361" t="s">
        <v>3499</v>
      </c>
      <c r="L865" s="362"/>
      <c r="M865" s="362" t="s">
        <v>186</v>
      </c>
      <c r="N865" s="362" t="s">
        <v>9</v>
      </c>
      <c r="O865" s="362"/>
      <c r="P865" s="362" t="s">
        <v>90</v>
      </c>
      <c r="Q865" s="362" t="s">
        <v>90</v>
      </c>
      <c r="R865" s="362" t="s">
        <v>46</v>
      </c>
      <c r="S865" s="361" t="s">
        <v>90</v>
      </c>
      <c r="T865" s="362" t="s">
        <v>113</v>
      </c>
      <c r="U865" s="362" t="s">
        <v>1540</v>
      </c>
      <c r="V865" s="362" t="s">
        <v>1540</v>
      </c>
      <c r="W865" s="362"/>
      <c r="X865" s="362" t="s">
        <v>9</v>
      </c>
      <c r="Y865" s="362" t="s">
        <v>46</v>
      </c>
      <c r="Z865" s="362" t="s">
        <v>90</v>
      </c>
      <c r="AA865" s="366" t="s">
        <v>90</v>
      </c>
      <c r="AB865" s="362" t="s">
        <v>90</v>
      </c>
      <c r="AC865" s="362"/>
      <c r="AD865" s="362"/>
      <c r="AE865" s="362"/>
      <c r="AF865" s="362"/>
      <c r="AG865" s="362"/>
      <c r="AH865" s="362"/>
      <c r="AI865" s="362" t="s">
        <v>7025</v>
      </c>
      <c r="AJ865" s="362" t="s">
        <v>13</v>
      </c>
      <c r="AK865" s="362" t="s">
        <v>40</v>
      </c>
      <c r="AL865" s="362"/>
      <c r="AM865" s="362"/>
      <c r="AN865" s="362"/>
      <c r="AO865" s="362"/>
      <c r="AP865" s="361"/>
      <c r="AR865">
        <v>1</v>
      </c>
      <c r="AS865" t="s">
        <v>9</v>
      </c>
      <c r="AT865" t="s">
        <v>9</v>
      </c>
    </row>
    <row r="866" spans="2:46" ht="15" customHeight="1" x14ac:dyDescent="0.35">
      <c r="B866" s="362">
        <v>1335</v>
      </c>
      <c r="C866" s="362" t="s">
        <v>3500</v>
      </c>
      <c r="D866" s="362" t="s">
        <v>2</v>
      </c>
      <c r="E866" s="368">
        <v>45111</v>
      </c>
      <c r="F866" s="368"/>
      <c r="G866" s="368"/>
      <c r="H866" s="368"/>
      <c r="I866" s="362" t="s">
        <v>73</v>
      </c>
      <c r="J866" s="362" t="s">
        <v>2419</v>
      </c>
      <c r="K866" s="361" t="s">
        <v>3501</v>
      </c>
      <c r="L866" s="362"/>
      <c r="M866" s="362" t="s">
        <v>186</v>
      </c>
      <c r="N866" s="362" t="s">
        <v>9</v>
      </c>
      <c r="O866" s="362"/>
      <c r="P866" s="362" t="s">
        <v>90</v>
      </c>
      <c r="Q866" s="362" t="s">
        <v>90</v>
      </c>
      <c r="R866" s="362" t="s">
        <v>46</v>
      </c>
      <c r="S866" s="361" t="s">
        <v>90</v>
      </c>
      <c r="T866" s="362" t="s">
        <v>113</v>
      </c>
      <c r="U866" s="362" t="s">
        <v>1540</v>
      </c>
      <c r="V866" s="362" t="s">
        <v>1540</v>
      </c>
      <c r="W866" s="362"/>
      <c r="X866" s="362" t="s">
        <v>9</v>
      </c>
      <c r="Y866" s="362" t="s">
        <v>46</v>
      </c>
      <c r="Z866" s="362" t="s">
        <v>90</v>
      </c>
      <c r="AA866" s="366" t="s">
        <v>90</v>
      </c>
      <c r="AB866" s="362" t="s">
        <v>90</v>
      </c>
      <c r="AC866" s="362"/>
      <c r="AD866" s="362"/>
      <c r="AE866" s="362"/>
      <c r="AF866" s="362"/>
      <c r="AG866" s="362"/>
      <c r="AH866" s="362"/>
      <c r="AI866" s="362" t="s">
        <v>7025</v>
      </c>
      <c r="AJ866" s="362" t="s">
        <v>13</v>
      </c>
      <c r="AK866" s="362" t="s">
        <v>40</v>
      </c>
      <c r="AL866" s="362"/>
      <c r="AM866" s="362"/>
      <c r="AN866" s="362"/>
      <c r="AO866" s="362"/>
      <c r="AP866" s="361"/>
      <c r="AR866">
        <v>1</v>
      </c>
      <c r="AS866" t="s">
        <v>9</v>
      </c>
      <c r="AT866" t="s">
        <v>9</v>
      </c>
    </row>
    <row r="867" spans="2:46" ht="15" customHeight="1" x14ac:dyDescent="0.35">
      <c r="B867" s="362">
        <v>1336</v>
      </c>
      <c r="C867" s="362" t="s">
        <v>3502</v>
      </c>
      <c r="D867" s="362" t="s">
        <v>2</v>
      </c>
      <c r="E867" s="368">
        <v>45111</v>
      </c>
      <c r="F867" s="368"/>
      <c r="G867" s="368"/>
      <c r="H867" s="368"/>
      <c r="I867" s="362" t="s">
        <v>73</v>
      </c>
      <c r="J867" s="362" t="s">
        <v>2419</v>
      </c>
      <c r="K867" s="361" t="s">
        <v>3503</v>
      </c>
      <c r="L867" s="362"/>
      <c r="M867" s="362" t="s">
        <v>186</v>
      </c>
      <c r="N867" s="362" t="s">
        <v>9</v>
      </c>
      <c r="O867" s="362"/>
      <c r="P867" s="362" t="s">
        <v>90</v>
      </c>
      <c r="Q867" s="362" t="s">
        <v>90</v>
      </c>
      <c r="R867" s="362" t="s">
        <v>46</v>
      </c>
      <c r="S867" s="361" t="s">
        <v>90</v>
      </c>
      <c r="T867" s="362" t="s">
        <v>113</v>
      </c>
      <c r="U867" s="362" t="s">
        <v>1540</v>
      </c>
      <c r="V867" s="362" t="s">
        <v>1540</v>
      </c>
      <c r="W867" s="362"/>
      <c r="X867" s="362" t="s">
        <v>9</v>
      </c>
      <c r="Y867" s="362" t="s">
        <v>46</v>
      </c>
      <c r="Z867" s="362" t="s">
        <v>90</v>
      </c>
      <c r="AA867" s="366" t="s">
        <v>90</v>
      </c>
      <c r="AB867" s="362" t="s">
        <v>90</v>
      </c>
      <c r="AC867" s="362"/>
      <c r="AD867" s="362"/>
      <c r="AE867" s="362"/>
      <c r="AF867" s="362"/>
      <c r="AG867" s="362"/>
      <c r="AH867" s="362"/>
      <c r="AI867" s="362" t="s">
        <v>7025</v>
      </c>
      <c r="AJ867" s="362" t="s">
        <v>13</v>
      </c>
      <c r="AK867" s="362" t="s">
        <v>40</v>
      </c>
      <c r="AL867" s="362"/>
      <c r="AM867" s="362"/>
      <c r="AN867" s="362"/>
      <c r="AO867" s="362"/>
      <c r="AP867" s="361"/>
      <c r="AR867">
        <v>1</v>
      </c>
      <c r="AS867" t="s">
        <v>9</v>
      </c>
      <c r="AT867" t="s">
        <v>9</v>
      </c>
    </row>
    <row r="868" spans="2:46" ht="15" customHeight="1" x14ac:dyDescent="0.35">
      <c r="B868" s="362">
        <v>1337</v>
      </c>
      <c r="C868" s="362" t="s">
        <v>3504</v>
      </c>
      <c r="D868" s="362" t="s">
        <v>2</v>
      </c>
      <c r="E868" s="368">
        <v>45111</v>
      </c>
      <c r="F868" s="368"/>
      <c r="G868" s="368"/>
      <c r="H868" s="368"/>
      <c r="I868" s="362" t="s">
        <v>73</v>
      </c>
      <c r="J868" s="362" t="s">
        <v>2882</v>
      </c>
      <c r="K868" s="361" t="s">
        <v>3505</v>
      </c>
      <c r="L868" s="362"/>
      <c r="M868" s="362" t="s">
        <v>186</v>
      </c>
      <c r="N868" s="362" t="s">
        <v>9</v>
      </c>
      <c r="O868" s="362"/>
      <c r="P868" s="362" t="s">
        <v>90</v>
      </c>
      <c r="Q868" s="362" t="s">
        <v>90</v>
      </c>
      <c r="R868" s="362" t="s">
        <v>8</v>
      </c>
      <c r="S868" s="361" t="s">
        <v>1539</v>
      </c>
      <c r="T868" s="362"/>
      <c r="U868" s="362"/>
      <c r="V868" s="362" t="s">
        <v>1540</v>
      </c>
      <c r="W868" s="362"/>
      <c r="X868" s="362"/>
      <c r="Y868" s="362" t="s">
        <v>45</v>
      </c>
      <c r="Z868" s="362" t="s">
        <v>90</v>
      </c>
      <c r="AA868" s="366" t="s">
        <v>90</v>
      </c>
      <c r="AB868" s="362" t="s">
        <v>90</v>
      </c>
      <c r="AC868" s="362"/>
      <c r="AD868" s="362"/>
      <c r="AE868" s="362"/>
      <c r="AF868" s="362"/>
      <c r="AG868" s="362"/>
      <c r="AH868" s="362"/>
      <c r="AI868" s="362" t="s">
        <v>7025</v>
      </c>
      <c r="AJ868" s="362" t="s">
        <v>13</v>
      </c>
      <c r="AK868" s="362" t="s">
        <v>39</v>
      </c>
      <c r="AL868" s="362"/>
      <c r="AM868" s="362"/>
      <c r="AN868" s="362"/>
      <c r="AO868" s="368">
        <v>45923</v>
      </c>
      <c r="AP868" s="361" t="s">
        <v>680</v>
      </c>
      <c r="AR868">
        <v>1</v>
      </c>
      <c r="AS868" t="s">
        <v>539</v>
      </c>
      <c r="AT868" t="s">
        <v>5840</v>
      </c>
    </row>
    <row r="869" spans="2:46" ht="15" customHeight="1" x14ac:dyDescent="0.35">
      <c r="B869" s="362">
        <v>1338</v>
      </c>
      <c r="C869" s="362" t="s">
        <v>3506</v>
      </c>
      <c r="D869" s="362" t="s">
        <v>2</v>
      </c>
      <c r="E869" s="368">
        <v>45111</v>
      </c>
      <c r="F869" s="368"/>
      <c r="G869" s="368"/>
      <c r="H869" s="368"/>
      <c r="I869" s="362" t="s">
        <v>74</v>
      </c>
      <c r="J869" s="362" t="s">
        <v>2959</v>
      </c>
      <c r="K869" s="361" t="s">
        <v>3507</v>
      </c>
      <c r="L869" s="361"/>
      <c r="M869" s="362" t="s">
        <v>186</v>
      </c>
      <c r="N869" s="362" t="s">
        <v>9</v>
      </c>
      <c r="O869" s="362"/>
      <c r="P869" s="362" t="s">
        <v>90</v>
      </c>
      <c r="Q869" s="362" t="s">
        <v>90</v>
      </c>
      <c r="R869" s="362"/>
      <c r="S869" s="361"/>
      <c r="T869" s="362"/>
      <c r="U869" s="362"/>
      <c r="V869" s="362" t="s">
        <v>120</v>
      </c>
      <c r="W869" s="362"/>
      <c r="X869" s="362"/>
      <c r="Y869" s="362" t="s">
        <v>48</v>
      </c>
      <c r="Z869" s="362" t="s">
        <v>90</v>
      </c>
      <c r="AA869" s="366" t="s">
        <v>90</v>
      </c>
      <c r="AB869" s="362" t="s">
        <v>90</v>
      </c>
      <c r="AC869" s="362"/>
      <c r="AD869" s="362"/>
      <c r="AE869" s="362"/>
      <c r="AF869" s="362"/>
      <c r="AG869" s="362"/>
      <c r="AH869" s="362"/>
      <c r="AI869" s="362" t="s">
        <v>7028</v>
      </c>
      <c r="AJ869" s="362" t="s">
        <v>19</v>
      </c>
      <c r="AK869" s="362" t="s">
        <v>40</v>
      </c>
      <c r="AL869" s="362"/>
      <c r="AM869" s="362"/>
      <c r="AN869" s="362"/>
      <c r="AO869" s="362"/>
      <c r="AP869" s="361"/>
      <c r="AR869">
        <v>1</v>
      </c>
      <c r="AS869" t="s">
        <v>5839</v>
      </c>
      <c r="AT869" t="s">
        <v>5839</v>
      </c>
    </row>
    <row r="870" spans="2:46" ht="15" customHeight="1" x14ac:dyDescent="0.35">
      <c r="B870" s="362">
        <v>1339</v>
      </c>
      <c r="C870" s="362" t="s">
        <v>3508</v>
      </c>
      <c r="D870" s="362" t="s">
        <v>2</v>
      </c>
      <c r="E870" s="368">
        <v>45111</v>
      </c>
      <c r="F870" s="368"/>
      <c r="G870" s="368"/>
      <c r="H870" s="368"/>
      <c r="I870" s="362" t="s">
        <v>73</v>
      </c>
      <c r="J870" s="362" t="s">
        <v>90</v>
      </c>
      <c r="K870" s="361" t="s">
        <v>3509</v>
      </c>
      <c r="L870" s="362"/>
      <c r="M870" s="362" t="s">
        <v>186</v>
      </c>
      <c r="N870" s="362" t="s">
        <v>9</v>
      </c>
      <c r="O870" s="362"/>
      <c r="P870" s="362" t="s">
        <v>90</v>
      </c>
      <c r="Q870" s="362" t="s">
        <v>90</v>
      </c>
      <c r="R870" s="362" t="s">
        <v>46</v>
      </c>
      <c r="S870" s="361" t="s">
        <v>90</v>
      </c>
      <c r="T870" s="362" t="s">
        <v>113</v>
      </c>
      <c r="U870" s="362" t="s">
        <v>1540</v>
      </c>
      <c r="V870" s="362" t="s">
        <v>1540</v>
      </c>
      <c r="W870" s="362"/>
      <c r="X870" s="362" t="s">
        <v>9</v>
      </c>
      <c r="Y870" s="362" t="s">
        <v>46</v>
      </c>
      <c r="Z870" s="362" t="s">
        <v>90</v>
      </c>
      <c r="AA870" s="366" t="s">
        <v>90</v>
      </c>
      <c r="AB870" s="362" t="s">
        <v>90</v>
      </c>
      <c r="AC870" s="362"/>
      <c r="AD870" s="362"/>
      <c r="AE870" s="362"/>
      <c r="AF870" s="362"/>
      <c r="AG870" s="362"/>
      <c r="AH870" s="362"/>
      <c r="AI870" s="362" t="s">
        <v>7025</v>
      </c>
      <c r="AJ870" s="362" t="s">
        <v>13</v>
      </c>
      <c r="AK870" s="362" t="s">
        <v>40</v>
      </c>
      <c r="AL870" s="362"/>
      <c r="AM870" s="362"/>
      <c r="AN870" s="362"/>
      <c r="AO870" s="362"/>
      <c r="AP870" s="361"/>
      <c r="AR870">
        <v>1</v>
      </c>
      <c r="AS870" t="s">
        <v>9</v>
      </c>
      <c r="AT870" t="s">
        <v>9</v>
      </c>
    </row>
    <row r="871" spans="2:46" ht="15" customHeight="1" x14ac:dyDescent="0.35">
      <c r="B871" s="362">
        <v>1340</v>
      </c>
      <c r="C871" s="362" t="s">
        <v>3510</v>
      </c>
      <c r="D871" s="362" t="s">
        <v>2</v>
      </c>
      <c r="E871" s="368">
        <v>45105</v>
      </c>
      <c r="F871" s="368"/>
      <c r="G871" s="368"/>
      <c r="H871" s="368"/>
      <c r="I871" s="362" t="s">
        <v>73</v>
      </c>
      <c r="J871" s="362" t="s">
        <v>1546</v>
      </c>
      <c r="K871" s="361" t="s">
        <v>3511</v>
      </c>
      <c r="L871" s="362"/>
      <c r="M871" s="362" t="s">
        <v>186</v>
      </c>
      <c r="N871" s="362" t="s">
        <v>9</v>
      </c>
      <c r="O871" s="362"/>
      <c r="P871" s="362" t="s">
        <v>90</v>
      </c>
      <c r="Q871" s="362" t="s">
        <v>90</v>
      </c>
      <c r="R871" s="362" t="s">
        <v>8</v>
      </c>
      <c r="S871" s="361" t="s">
        <v>1539</v>
      </c>
      <c r="T871" s="362"/>
      <c r="U871" s="362"/>
      <c r="V871" s="362" t="s">
        <v>1540</v>
      </c>
      <c r="W871" s="362"/>
      <c r="X871" s="362"/>
      <c r="Y871" s="362" t="s">
        <v>45</v>
      </c>
      <c r="Z871" s="362" t="s">
        <v>90</v>
      </c>
      <c r="AA871" s="366" t="s">
        <v>90</v>
      </c>
      <c r="AB871" s="362" t="s">
        <v>90</v>
      </c>
      <c r="AC871" s="362"/>
      <c r="AD871" s="362"/>
      <c r="AE871" s="362"/>
      <c r="AF871" s="362"/>
      <c r="AG871" s="362"/>
      <c r="AH871" s="362"/>
      <c r="AI871" s="362" t="s">
        <v>7025</v>
      </c>
      <c r="AJ871" s="362" t="s">
        <v>13</v>
      </c>
      <c r="AK871" s="362" t="s">
        <v>39</v>
      </c>
      <c r="AL871" s="362"/>
      <c r="AM871" s="362"/>
      <c r="AN871" s="362"/>
      <c r="AO871" s="368">
        <v>45923</v>
      </c>
      <c r="AP871" s="361" t="s">
        <v>680</v>
      </c>
      <c r="AR871">
        <v>1</v>
      </c>
      <c r="AS871" t="s">
        <v>539</v>
      </c>
      <c r="AT871" t="s">
        <v>5840</v>
      </c>
    </row>
    <row r="872" spans="2:46" ht="15" customHeight="1" x14ac:dyDescent="0.35">
      <c r="B872" s="362">
        <v>1341</v>
      </c>
      <c r="C872" s="362" t="s">
        <v>3512</v>
      </c>
      <c r="D872" s="362" t="s">
        <v>2</v>
      </c>
      <c r="E872" s="368">
        <v>45111</v>
      </c>
      <c r="F872" s="368"/>
      <c r="G872" s="368"/>
      <c r="H872" s="368"/>
      <c r="I872" s="362" t="s">
        <v>73</v>
      </c>
      <c r="J872" s="362" t="s">
        <v>90</v>
      </c>
      <c r="K872" s="361" t="s">
        <v>3513</v>
      </c>
      <c r="L872" s="362"/>
      <c r="M872" s="362" t="s">
        <v>1689</v>
      </c>
      <c r="N872" s="362" t="s">
        <v>9</v>
      </c>
      <c r="O872" s="362"/>
      <c r="P872" s="362" t="s">
        <v>90</v>
      </c>
      <c r="Q872" s="362" t="s">
        <v>90</v>
      </c>
      <c r="R872" s="362" t="s">
        <v>46</v>
      </c>
      <c r="S872" s="361" t="s">
        <v>90</v>
      </c>
      <c r="T872" s="362" t="s">
        <v>113</v>
      </c>
      <c r="U872" s="362" t="s">
        <v>1540</v>
      </c>
      <c r="V872" s="362" t="s">
        <v>1540</v>
      </c>
      <c r="W872" s="362"/>
      <c r="X872" s="362" t="s">
        <v>9</v>
      </c>
      <c r="Y872" s="362" t="s">
        <v>46</v>
      </c>
      <c r="Z872" s="362" t="s">
        <v>90</v>
      </c>
      <c r="AA872" s="366" t="s">
        <v>90</v>
      </c>
      <c r="AB872" s="362" t="s">
        <v>90</v>
      </c>
      <c r="AC872" s="362"/>
      <c r="AD872" s="362"/>
      <c r="AE872" s="362"/>
      <c r="AF872" s="362"/>
      <c r="AG872" s="362"/>
      <c r="AH872" s="362"/>
      <c r="AI872" s="362" t="s">
        <v>7025</v>
      </c>
      <c r="AJ872" s="362" t="s">
        <v>13</v>
      </c>
      <c r="AK872" s="362" t="s">
        <v>40</v>
      </c>
      <c r="AL872" s="362"/>
      <c r="AM872" s="362"/>
      <c r="AN872" s="362"/>
      <c r="AO872" s="362"/>
      <c r="AP872" s="361"/>
      <c r="AR872">
        <v>1</v>
      </c>
      <c r="AS872" t="s">
        <v>9</v>
      </c>
      <c r="AT872" t="s">
        <v>9</v>
      </c>
    </row>
    <row r="873" spans="2:46" ht="15" customHeight="1" x14ac:dyDescent="0.35">
      <c r="B873" s="362">
        <v>1342</v>
      </c>
      <c r="C873" s="362" t="s">
        <v>3514</v>
      </c>
      <c r="D873" s="362" t="s">
        <v>2</v>
      </c>
      <c r="E873" s="368">
        <v>45111</v>
      </c>
      <c r="F873" s="368"/>
      <c r="G873" s="368"/>
      <c r="H873" s="368"/>
      <c r="I873" s="362" t="s">
        <v>65</v>
      </c>
      <c r="J873" s="362" t="s">
        <v>3515</v>
      </c>
      <c r="K873" s="361" t="s">
        <v>3516</v>
      </c>
      <c r="L873" s="362"/>
      <c r="M873" s="362" t="s">
        <v>186</v>
      </c>
      <c r="N873" s="362" t="s">
        <v>9</v>
      </c>
      <c r="O873" s="362"/>
      <c r="P873" s="362" t="s">
        <v>90</v>
      </c>
      <c r="Q873" s="362" t="s">
        <v>90</v>
      </c>
      <c r="R873" s="362"/>
      <c r="S873" s="361" t="s">
        <v>90</v>
      </c>
      <c r="T873" s="362"/>
      <c r="U873" s="362"/>
      <c r="V873" s="362" t="s">
        <v>202</v>
      </c>
      <c r="W873" s="362"/>
      <c r="X873" s="362" t="s">
        <v>9</v>
      </c>
      <c r="Y873" s="362" t="s">
        <v>9</v>
      </c>
      <c r="Z873" s="362" t="s">
        <v>90</v>
      </c>
      <c r="AA873" s="366" t="s">
        <v>90</v>
      </c>
      <c r="AB873" s="362" t="s">
        <v>90</v>
      </c>
      <c r="AC873" s="362"/>
      <c r="AD873" s="362"/>
      <c r="AE873" s="362"/>
      <c r="AF873" s="362"/>
      <c r="AG873" s="362"/>
      <c r="AH873" s="362"/>
      <c r="AI873" s="362" t="s">
        <v>7032</v>
      </c>
      <c r="AJ873" s="362" t="s">
        <v>19</v>
      </c>
      <c r="AK873" s="362" t="s">
        <v>40</v>
      </c>
      <c r="AL873" s="362"/>
      <c r="AM873" s="362"/>
      <c r="AN873" s="362"/>
      <c r="AO873" s="362"/>
      <c r="AP873" s="361" t="e">
        <v>#N/A</v>
      </c>
      <c r="AR873">
        <v>1</v>
      </c>
      <c r="AS873" t="s">
        <v>9</v>
      </c>
      <c r="AT873" t="s">
        <v>9</v>
      </c>
    </row>
    <row r="874" spans="2:46" ht="15" customHeight="1" x14ac:dyDescent="0.35">
      <c r="B874" s="362">
        <v>1343</v>
      </c>
      <c r="C874" s="362" t="s">
        <v>3517</v>
      </c>
      <c r="D874" s="362" t="s">
        <v>2</v>
      </c>
      <c r="E874" s="368">
        <v>45111</v>
      </c>
      <c r="F874" s="368"/>
      <c r="G874" s="368"/>
      <c r="H874" s="368"/>
      <c r="I874" s="362" t="s">
        <v>65</v>
      </c>
      <c r="J874" s="362" t="s">
        <v>3515</v>
      </c>
      <c r="K874" s="361" t="s">
        <v>3518</v>
      </c>
      <c r="L874" s="362"/>
      <c r="M874" s="362" t="s">
        <v>186</v>
      </c>
      <c r="N874" s="362" t="s">
        <v>9</v>
      </c>
      <c r="O874" s="362"/>
      <c r="P874" s="362" t="s">
        <v>90</v>
      </c>
      <c r="Q874" s="362" t="s">
        <v>90</v>
      </c>
      <c r="R874" s="362"/>
      <c r="S874" s="361" t="s">
        <v>90</v>
      </c>
      <c r="T874" s="362"/>
      <c r="U874" s="362"/>
      <c r="V874" s="362" t="s">
        <v>202</v>
      </c>
      <c r="W874" s="362"/>
      <c r="X874" s="362" t="s">
        <v>9</v>
      </c>
      <c r="Y874" s="362" t="s">
        <v>9</v>
      </c>
      <c r="Z874" s="362" t="s">
        <v>90</v>
      </c>
      <c r="AA874" s="366" t="s">
        <v>90</v>
      </c>
      <c r="AB874" s="362" t="s">
        <v>90</v>
      </c>
      <c r="AC874" s="362"/>
      <c r="AD874" s="362"/>
      <c r="AE874" s="362"/>
      <c r="AF874" s="362"/>
      <c r="AG874" s="362"/>
      <c r="AH874" s="362"/>
      <c r="AI874" s="362" t="s">
        <v>7032</v>
      </c>
      <c r="AJ874" s="362" t="s">
        <v>19</v>
      </c>
      <c r="AK874" s="362" t="s">
        <v>40</v>
      </c>
      <c r="AL874" s="362"/>
      <c r="AM874" s="362"/>
      <c r="AN874" s="362"/>
      <c r="AO874" s="362"/>
      <c r="AP874" s="361" t="e">
        <v>#N/A</v>
      </c>
      <c r="AR874">
        <v>1</v>
      </c>
      <c r="AS874" t="s">
        <v>9</v>
      </c>
      <c r="AT874" t="s">
        <v>9</v>
      </c>
    </row>
    <row r="875" spans="2:46" ht="15" customHeight="1" x14ac:dyDescent="0.35">
      <c r="B875" s="362">
        <v>1344</v>
      </c>
      <c r="C875" s="362" t="s">
        <v>3519</v>
      </c>
      <c r="D875" s="362" t="s">
        <v>2</v>
      </c>
      <c r="E875" s="368">
        <v>45111</v>
      </c>
      <c r="F875" s="368"/>
      <c r="G875" s="368"/>
      <c r="H875" s="368"/>
      <c r="I875" s="362" t="s">
        <v>65</v>
      </c>
      <c r="J875" s="362" t="s">
        <v>3515</v>
      </c>
      <c r="K875" s="361" t="s">
        <v>3520</v>
      </c>
      <c r="L875" s="362"/>
      <c r="M875" s="362" t="s">
        <v>186</v>
      </c>
      <c r="N875" s="362" t="s">
        <v>9</v>
      </c>
      <c r="O875" s="362"/>
      <c r="P875" s="362" t="s">
        <v>90</v>
      </c>
      <c r="Q875" s="362" t="s">
        <v>90</v>
      </c>
      <c r="R875" s="362"/>
      <c r="S875" s="361" t="s">
        <v>90</v>
      </c>
      <c r="T875" s="362"/>
      <c r="U875" s="362"/>
      <c r="V875" s="362" t="s">
        <v>202</v>
      </c>
      <c r="W875" s="362"/>
      <c r="X875" s="362" t="s">
        <v>9</v>
      </c>
      <c r="Y875" s="362" t="s">
        <v>9</v>
      </c>
      <c r="Z875" s="362" t="s">
        <v>90</v>
      </c>
      <c r="AA875" s="366" t="s">
        <v>90</v>
      </c>
      <c r="AB875" s="362" t="s">
        <v>90</v>
      </c>
      <c r="AC875" s="362"/>
      <c r="AD875" s="362"/>
      <c r="AE875" s="362"/>
      <c r="AF875" s="362"/>
      <c r="AG875" s="362"/>
      <c r="AH875" s="362"/>
      <c r="AI875" s="362" t="s">
        <v>7032</v>
      </c>
      <c r="AJ875" s="362" t="s">
        <v>19</v>
      </c>
      <c r="AK875" s="362" t="s">
        <v>40</v>
      </c>
      <c r="AL875" s="362"/>
      <c r="AM875" s="362"/>
      <c r="AN875" s="362"/>
      <c r="AO875" s="362"/>
      <c r="AP875" s="361" t="e">
        <v>#N/A</v>
      </c>
      <c r="AR875">
        <v>1</v>
      </c>
      <c r="AS875" t="s">
        <v>9</v>
      </c>
      <c r="AT875" t="s">
        <v>9</v>
      </c>
    </row>
    <row r="876" spans="2:46" ht="15" customHeight="1" x14ac:dyDescent="0.35">
      <c r="B876" s="362">
        <v>1345</v>
      </c>
      <c r="C876" s="362" t="s">
        <v>3521</v>
      </c>
      <c r="D876" s="362" t="s">
        <v>2</v>
      </c>
      <c r="E876" s="368">
        <v>45111</v>
      </c>
      <c r="F876" s="368"/>
      <c r="G876" s="368"/>
      <c r="H876" s="368"/>
      <c r="I876" s="362" t="s">
        <v>61</v>
      </c>
      <c r="J876" s="362" t="s">
        <v>3522</v>
      </c>
      <c r="K876" s="361" t="s">
        <v>3523</v>
      </c>
      <c r="L876" s="361"/>
      <c r="M876" s="362" t="s">
        <v>186</v>
      </c>
      <c r="N876" s="362" t="s">
        <v>9</v>
      </c>
      <c r="O876" s="362"/>
      <c r="P876" s="362" t="s">
        <v>90</v>
      </c>
      <c r="Q876" s="362" t="s">
        <v>90</v>
      </c>
      <c r="R876" s="362"/>
      <c r="S876" s="361"/>
      <c r="T876" s="362"/>
      <c r="U876" s="362"/>
      <c r="V876" s="362" t="s">
        <v>120</v>
      </c>
      <c r="W876" s="362"/>
      <c r="X876" s="362"/>
      <c r="Y876" s="362" t="s">
        <v>48</v>
      </c>
      <c r="Z876" s="362" t="s">
        <v>90</v>
      </c>
      <c r="AA876" s="366" t="s">
        <v>90</v>
      </c>
      <c r="AB876" s="362" t="s">
        <v>90</v>
      </c>
      <c r="AC876" s="362"/>
      <c r="AD876" s="362"/>
      <c r="AE876" s="362"/>
      <c r="AF876" s="362"/>
      <c r="AG876" s="362"/>
      <c r="AH876" s="362"/>
      <c r="AI876" s="362" t="s">
        <v>7026</v>
      </c>
      <c r="AJ876" s="362" t="s">
        <v>19</v>
      </c>
      <c r="AK876" s="362" t="s">
        <v>40</v>
      </c>
      <c r="AL876" s="362"/>
      <c r="AM876" s="362"/>
      <c r="AN876" s="362"/>
      <c r="AO876" s="362"/>
      <c r="AP876" s="361"/>
      <c r="AR876">
        <v>1</v>
      </c>
      <c r="AS876" t="s">
        <v>5839</v>
      </c>
      <c r="AT876" t="s">
        <v>5839</v>
      </c>
    </row>
    <row r="877" spans="2:46" ht="15" customHeight="1" x14ac:dyDescent="0.35">
      <c r="B877" s="362">
        <v>1346</v>
      </c>
      <c r="C877" s="362" t="s">
        <v>3524</v>
      </c>
      <c r="D877" s="362" t="s">
        <v>2</v>
      </c>
      <c r="E877" s="368">
        <v>45111</v>
      </c>
      <c r="F877" s="368"/>
      <c r="G877" s="368"/>
      <c r="H877" s="368"/>
      <c r="I877" s="362" t="s">
        <v>79</v>
      </c>
      <c r="J877" s="362" t="s">
        <v>14</v>
      </c>
      <c r="K877" s="361" t="s">
        <v>3525</v>
      </c>
      <c r="L877" s="362"/>
      <c r="M877" s="362" t="s">
        <v>186</v>
      </c>
      <c r="N877" s="362" t="s">
        <v>9</v>
      </c>
      <c r="O877" s="362"/>
      <c r="P877" s="362" t="s">
        <v>90</v>
      </c>
      <c r="Q877" s="362" t="s">
        <v>90</v>
      </c>
      <c r="R877" s="362" t="s">
        <v>8</v>
      </c>
      <c r="S877" s="361" t="s">
        <v>1539</v>
      </c>
      <c r="T877" s="362"/>
      <c r="U877" s="362"/>
      <c r="V877" s="362" t="s">
        <v>1540</v>
      </c>
      <c r="W877" s="362"/>
      <c r="X877" s="362"/>
      <c r="Y877" s="362" t="s">
        <v>45</v>
      </c>
      <c r="Z877" s="362" t="s">
        <v>90</v>
      </c>
      <c r="AA877" s="366" t="s">
        <v>90</v>
      </c>
      <c r="AB877" s="362" t="s">
        <v>90</v>
      </c>
      <c r="AC877" s="362"/>
      <c r="AD877" s="362"/>
      <c r="AE877" s="362"/>
      <c r="AF877" s="362"/>
      <c r="AG877" s="362"/>
      <c r="AH877" s="362"/>
      <c r="AI877" s="362" t="s">
        <v>7031</v>
      </c>
      <c r="AJ877" s="362" t="s">
        <v>34</v>
      </c>
      <c r="AK877" s="362" t="s">
        <v>39</v>
      </c>
      <c r="AL877" s="362"/>
      <c r="AM877" s="362"/>
      <c r="AN877" s="362"/>
      <c r="AO877" s="368">
        <v>45923</v>
      </c>
      <c r="AP877" s="361" t="s">
        <v>680</v>
      </c>
      <c r="AR877">
        <v>1</v>
      </c>
      <c r="AS877" t="s">
        <v>539</v>
      </c>
      <c r="AT877" t="s">
        <v>5840</v>
      </c>
    </row>
    <row r="878" spans="2:46" ht="15" customHeight="1" x14ac:dyDescent="0.35">
      <c r="B878" s="362">
        <v>1347</v>
      </c>
      <c r="C878" s="362" t="s">
        <v>3526</v>
      </c>
      <c r="D878" s="362" t="s">
        <v>2</v>
      </c>
      <c r="E878" s="368">
        <v>45111</v>
      </c>
      <c r="F878" s="368"/>
      <c r="G878" s="368"/>
      <c r="H878" s="368"/>
      <c r="I878" s="362" t="s">
        <v>75</v>
      </c>
      <c r="J878" s="362" t="s">
        <v>75</v>
      </c>
      <c r="K878" s="361" t="s">
        <v>3527</v>
      </c>
      <c r="L878" s="362"/>
      <c r="M878" s="362" t="s">
        <v>1689</v>
      </c>
      <c r="N878" s="362" t="s">
        <v>9</v>
      </c>
      <c r="O878" s="362"/>
      <c r="P878" s="362" t="s">
        <v>90</v>
      </c>
      <c r="Q878" s="362" t="s">
        <v>90</v>
      </c>
      <c r="R878" s="362" t="s">
        <v>8</v>
      </c>
      <c r="S878" s="361" t="s">
        <v>1539</v>
      </c>
      <c r="T878" s="362"/>
      <c r="U878" s="362"/>
      <c r="V878" s="362" t="s">
        <v>1540</v>
      </c>
      <c r="W878" s="362"/>
      <c r="X878" s="362"/>
      <c r="Y878" s="362" t="s">
        <v>45</v>
      </c>
      <c r="Z878" s="362" t="s">
        <v>90</v>
      </c>
      <c r="AA878" s="366" t="s">
        <v>90</v>
      </c>
      <c r="AB878" s="362" t="s">
        <v>90</v>
      </c>
      <c r="AC878" s="362"/>
      <c r="AD878" s="362"/>
      <c r="AE878" s="362"/>
      <c r="AF878" s="362"/>
      <c r="AG878" s="362"/>
      <c r="AH878" s="362"/>
      <c r="AI878" s="362" t="s">
        <v>7043</v>
      </c>
      <c r="AJ878" s="362" t="s">
        <v>43</v>
      </c>
      <c r="AK878" s="362" t="s">
        <v>39</v>
      </c>
      <c r="AL878" s="362"/>
      <c r="AM878" s="362"/>
      <c r="AN878" s="362"/>
      <c r="AO878" s="368">
        <v>45923</v>
      </c>
      <c r="AP878" s="361" t="s">
        <v>680</v>
      </c>
      <c r="AR878">
        <v>1</v>
      </c>
      <c r="AS878" t="s">
        <v>539</v>
      </c>
      <c r="AT878" t="s">
        <v>5840</v>
      </c>
    </row>
    <row r="879" spans="2:46" ht="15" customHeight="1" x14ac:dyDescent="0.35">
      <c r="B879" s="362">
        <v>1348</v>
      </c>
      <c r="C879" s="362" t="s">
        <v>3528</v>
      </c>
      <c r="D879" s="362" t="s">
        <v>2</v>
      </c>
      <c r="E879" s="368">
        <v>45111</v>
      </c>
      <c r="F879" s="368"/>
      <c r="G879" s="368"/>
      <c r="H879" s="368"/>
      <c r="I879" s="362" t="s">
        <v>65</v>
      </c>
      <c r="J879" s="362" t="s">
        <v>65</v>
      </c>
      <c r="K879" s="361" t="s">
        <v>3529</v>
      </c>
      <c r="L879" s="362"/>
      <c r="M879" s="362" t="s">
        <v>186</v>
      </c>
      <c r="N879" s="362" t="s">
        <v>9</v>
      </c>
      <c r="O879" s="362"/>
      <c r="P879" s="362" t="s">
        <v>90</v>
      </c>
      <c r="Q879" s="362" t="s">
        <v>90</v>
      </c>
      <c r="R879" s="362"/>
      <c r="S879" s="361" t="s">
        <v>90</v>
      </c>
      <c r="T879" s="362"/>
      <c r="U879" s="362"/>
      <c r="V879" s="362" t="s">
        <v>202</v>
      </c>
      <c r="W879" s="362"/>
      <c r="X879" s="362" t="s">
        <v>9</v>
      </c>
      <c r="Y879" s="362" t="s">
        <v>9</v>
      </c>
      <c r="Z879" s="362" t="s">
        <v>90</v>
      </c>
      <c r="AA879" s="366" t="s">
        <v>90</v>
      </c>
      <c r="AB879" s="362" t="s">
        <v>90</v>
      </c>
      <c r="AC879" s="362"/>
      <c r="AD879" s="362"/>
      <c r="AE879" s="362"/>
      <c r="AF879" s="362"/>
      <c r="AG879" s="362"/>
      <c r="AH879" s="362"/>
      <c r="AI879" s="362" t="s">
        <v>7032</v>
      </c>
      <c r="AJ879" s="362" t="s">
        <v>19</v>
      </c>
      <c r="AK879" s="362" t="s">
        <v>40</v>
      </c>
      <c r="AL879" s="362"/>
      <c r="AM879" s="362"/>
      <c r="AN879" s="362"/>
      <c r="AO879" s="362"/>
      <c r="AP879" s="361" t="e">
        <v>#N/A</v>
      </c>
      <c r="AR879">
        <v>1</v>
      </c>
      <c r="AS879" t="s">
        <v>9</v>
      </c>
      <c r="AT879" t="s">
        <v>9</v>
      </c>
    </row>
    <row r="880" spans="2:46" ht="15" customHeight="1" x14ac:dyDescent="0.35">
      <c r="B880" s="362">
        <v>1349</v>
      </c>
      <c r="C880" s="362" t="s">
        <v>3530</v>
      </c>
      <c r="D880" s="362" t="s">
        <v>2</v>
      </c>
      <c r="E880" s="368">
        <v>45111</v>
      </c>
      <c r="F880" s="368"/>
      <c r="G880" s="368"/>
      <c r="H880" s="368"/>
      <c r="I880" s="362" t="s">
        <v>73</v>
      </c>
      <c r="J880" s="362" t="s">
        <v>3531</v>
      </c>
      <c r="K880" s="361" t="s">
        <v>3532</v>
      </c>
      <c r="L880" s="362"/>
      <c r="M880" s="362" t="s">
        <v>186</v>
      </c>
      <c r="N880" s="362" t="s">
        <v>9</v>
      </c>
      <c r="O880" s="362"/>
      <c r="P880" s="362" t="s">
        <v>90</v>
      </c>
      <c r="Q880" s="362" t="s">
        <v>90</v>
      </c>
      <c r="R880" s="362" t="s">
        <v>8</v>
      </c>
      <c r="S880" s="361" t="s">
        <v>1539</v>
      </c>
      <c r="T880" s="362"/>
      <c r="U880" s="362"/>
      <c r="V880" s="362" t="s">
        <v>1540</v>
      </c>
      <c r="W880" s="362"/>
      <c r="X880" s="362"/>
      <c r="Y880" s="362" t="s">
        <v>45</v>
      </c>
      <c r="Z880" s="362" t="s">
        <v>90</v>
      </c>
      <c r="AA880" s="366" t="s">
        <v>90</v>
      </c>
      <c r="AB880" s="362" t="s">
        <v>90</v>
      </c>
      <c r="AC880" s="362"/>
      <c r="AD880" s="362"/>
      <c r="AE880" s="362"/>
      <c r="AF880" s="362"/>
      <c r="AG880" s="362"/>
      <c r="AH880" s="362"/>
      <c r="AI880" s="362" t="s">
        <v>7025</v>
      </c>
      <c r="AJ880" s="362" t="s">
        <v>13</v>
      </c>
      <c r="AK880" s="362" t="s">
        <v>39</v>
      </c>
      <c r="AL880" s="362"/>
      <c r="AM880" s="362"/>
      <c r="AN880" s="362"/>
      <c r="AO880" s="368">
        <v>45923</v>
      </c>
      <c r="AP880" s="361" t="s">
        <v>680</v>
      </c>
      <c r="AR880">
        <v>1</v>
      </c>
      <c r="AS880" t="s">
        <v>539</v>
      </c>
      <c r="AT880" t="s">
        <v>5840</v>
      </c>
    </row>
    <row r="881" spans="2:46" ht="15" customHeight="1" x14ac:dyDescent="0.35">
      <c r="B881" s="362">
        <v>1350</v>
      </c>
      <c r="C881" s="362" t="s">
        <v>3533</v>
      </c>
      <c r="D881" s="362" t="s">
        <v>2</v>
      </c>
      <c r="E881" s="368">
        <v>45111</v>
      </c>
      <c r="F881" s="368"/>
      <c r="G881" s="368"/>
      <c r="H881" s="368"/>
      <c r="I881" s="362" t="s">
        <v>73</v>
      </c>
      <c r="J881" s="362" t="s">
        <v>3534</v>
      </c>
      <c r="K881" s="361" t="s">
        <v>3535</v>
      </c>
      <c r="L881" s="362"/>
      <c r="M881" s="362" t="s">
        <v>186</v>
      </c>
      <c r="N881" s="362" t="s">
        <v>9</v>
      </c>
      <c r="O881" s="362"/>
      <c r="P881" s="362" t="s">
        <v>90</v>
      </c>
      <c r="Q881" s="362" t="s">
        <v>90</v>
      </c>
      <c r="R881" s="362" t="s">
        <v>8</v>
      </c>
      <c r="S881" s="361" t="s">
        <v>1539</v>
      </c>
      <c r="T881" s="362"/>
      <c r="U881" s="362"/>
      <c r="V881" s="362" t="s">
        <v>1540</v>
      </c>
      <c r="W881" s="362"/>
      <c r="X881" s="362"/>
      <c r="Y881" s="362" t="s">
        <v>45</v>
      </c>
      <c r="Z881" s="362" t="s">
        <v>90</v>
      </c>
      <c r="AA881" s="366" t="s">
        <v>90</v>
      </c>
      <c r="AB881" s="362" t="s">
        <v>90</v>
      </c>
      <c r="AC881" s="362"/>
      <c r="AD881" s="362"/>
      <c r="AE881" s="362"/>
      <c r="AF881" s="362"/>
      <c r="AG881" s="362"/>
      <c r="AH881" s="362"/>
      <c r="AI881" s="362" t="s">
        <v>7025</v>
      </c>
      <c r="AJ881" s="362" t="s">
        <v>13</v>
      </c>
      <c r="AK881" s="362" t="s">
        <v>39</v>
      </c>
      <c r="AL881" s="362"/>
      <c r="AM881" s="362"/>
      <c r="AN881" s="362"/>
      <c r="AO881" s="368">
        <v>45923</v>
      </c>
      <c r="AP881" s="361" t="s">
        <v>680</v>
      </c>
      <c r="AR881">
        <v>1</v>
      </c>
      <c r="AS881" t="s">
        <v>539</v>
      </c>
      <c r="AT881" t="s">
        <v>5840</v>
      </c>
    </row>
    <row r="882" spans="2:46" ht="15" customHeight="1" x14ac:dyDescent="0.35">
      <c r="B882" s="362">
        <v>1351</v>
      </c>
      <c r="C882" s="362" t="s">
        <v>3536</v>
      </c>
      <c r="D882" s="362" t="s">
        <v>2</v>
      </c>
      <c r="E882" s="368">
        <v>45105</v>
      </c>
      <c r="F882" s="368"/>
      <c r="G882" s="368"/>
      <c r="H882" s="368"/>
      <c r="I882" s="362" t="s">
        <v>73</v>
      </c>
      <c r="J882" s="362" t="s">
        <v>1546</v>
      </c>
      <c r="K882" s="361" t="s">
        <v>3537</v>
      </c>
      <c r="L882" s="362"/>
      <c r="M882" s="362" t="s">
        <v>186</v>
      </c>
      <c r="N882" s="362" t="s">
        <v>51</v>
      </c>
      <c r="O882" s="362"/>
      <c r="P882" s="362" t="s">
        <v>90</v>
      </c>
      <c r="Q882" s="362" t="s">
        <v>90</v>
      </c>
      <c r="R882" s="362" t="s">
        <v>46</v>
      </c>
      <c r="S882" s="361"/>
      <c r="T882" s="362" t="s">
        <v>113</v>
      </c>
      <c r="U882" s="362" t="s">
        <v>1540</v>
      </c>
      <c r="V882" s="362" t="s">
        <v>1540</v>
      </c>
      <c r="W882" s="362"/>
      <c r="X882" s="362" t="s">
        <v>9</v>
      </c>
      <c r="Y882" s="362" t="s">
        <v>46</v>
      </c>
      <c r="Z882" s="362" t="s">
        <v>90</v>
      </c>
      <c r="AA882" s="366" t="s">
        <v>90</v>
      </c>
      <c r="AB882" s="362" t="s">
        <v>90</v>
      </c>
      <c r="AC882" s="362"/>
      <c r="AD882" s="362"/>
      <c r="AE882" s="362"/>
      <c r="AF882" s="362"/>
      <c r="AG882" s="362"/>
      <c r="AH882" s="362"/>
      <c r="AI882" s="362" t="s">
        <v>7025</v>
      </c>
      <c r="AJ882" s="362" t="s">
        <v>13</v>
      </c>
      <c r="AK882" s="362" t="s">
        <v>40</v>
      </c>
      <c r="AL882" s="362"/>
      <c r="AM882" s="362"/>
      <c r="AN882" s="362"/>
      <c r="AO882" s="362"/>
      <c r="AP882" s="361"/>
      <c r="AR882">
        <v>1</v>
      </c>
      <c r="AS882" t="s">
        <v>9</v>
      </c>
      <c r="AT882" t="s">
        <v>9</v>
      </c>
    </row>
    <row r="883" spans="2:46" ht="15" customHeight="1" x14ac:dyDescent="0.35">
      <c r="B883" s="362">
        <v>1352</v>
      </c>
      <c r="C883" s="362" t="s">
        <v>3538</v>
      </c>
      <c r="D883" s="362" t="s">
        <v>2</v>
      </c>
      <c r="E883" s="368">
        <v>45111</v>
      </c>
      <c r="F883" s="368"/>
      <c r="G883" s="368"/>
      <c r="H883" s="368"/>
      <c r="I883" s="362" t="s">
        <v>73</v>
      </c>
      <c r="J883" s="362" t="s">
        <v>789</v>
      </c>
      <c r="K883" s="361" t="s">
        <v>3539</v>
      </c>
      <c r="L883" s="362"/>
      <c r="M883" s="362" t="s">
        <v>186</v>
      </c>
      <c r="N883" s="362" t="s">
        <v>9</v>
      </c>
      <c r="O883" s="362"/>
      <c r="P883" s="362" t="s">
        <v>90</v>
      </c>
      <c r="Q883" s="362" t="s">
        <v>90</v>
      </c>
      <c r="R883" s="362" t="s">
        <v>46</v>
      </c>
      <c r="S883" s="361" t="s">
        <v>90</v>
      </c>
      <c r="T883" s="362" t="s">
        <v>113</v>
      </c>
      <c r="U883" s="362" t="s">
        <v>1540</v>
      </c>
      <c r="V883" s="362" t="s">
        <v>1540</v>
      </c>
      <c r="W883" s="362"/>
      <c r="X883" s="362" t="s">
        <v>9</v>
      </c>
      <c r="Y883" s="362" t="s">
        <v>46</v>
      </c>
      <c r="Z883" s="362" t="s">
        <v>90</v>
      </c>
      <c r="AA883" s="366" t="s">
        <v>90</v>
      </c>
      <c r="AB883" s="362" t="s">
        <v>90</v>
      </c>
      <c r="AC883" s="362"/>
      <c r="AD883" s="362"/>
      <c r="AE883" s="362"/>
      <c r="AF883" s="362"/>
      <c r="AG883" s="362"/>
      <c r="AH883" s="362"/>
      <c r="AI883" s="362" t="s">
        <v>7025</v>
      </c>
      <c r="AJ883" s="362" t="s">
        <v>13</v>
      </c>
      <c r="AK883" s="362" t="s">
        <v>40</v>
      </c>
      <c r="AL883" s="362"/>
      <c r="AM883" s="362"/>
      <c r="AN883" s="362"/>
      <c r="AO883" s="362"/>
      <c r="AP883" s="361"/>
      <c r="AR883">
        <v>1</v>
      </c>
      <c r="AS883" t="s">
        <v>9</v>
      </c>
      <c r="AT883" t="s">
        <v>9</v>
      </c>
    </row>
    <row r="884" spans="2:46" ht="15" customHeight="1" x14ac:dyDescent="0.35">
      <c r="B884" s="362">
        <v>1353</v>
      </c>
      <c r="C884" s="362" t="s">
        <v>3540</v>
      </c>
      <c r="D884" s="362" t="s">
        <v>2</v>
      </c>
      <c r="E884" s="368">
        <v>45111</v>
      </c>
      <c r="F884" s="368"/>
      <c r="G884" s="368"/>
      <c r="H884" s="368"/>
      <c r="I884" s="362" t="s">
        <v>78</v>
      </c>
      <c r="J884" s="362" t="s">
        <v>3531</v>
      </c>
      <c r="K884" s="361" t="s">
        <v>3541</v>
      </c>
      <c r="L884" s="362"/>
      <c r="M884" s="362" t="s">
        <v>186</v>
      </c>
      <c r="N884" s="362" t="s">
        <v>9</v>
      </c>
      <c r="O884" s="362"/>
      <c r="P884" s="362" t="s">
        <v>90</v>
      </c>
      <c r="Q884" s="362" t="s">
        <v>90</v>
      </c>
      <c r="R884" s="362"/>
      <c r="S884" s="361"/>
      <c r="T884" s="362"/>
      <c r="U884" s="362"/>
      <c r="V884" s="362" t="s">
        <v>1557</v>
      </c>
      <c r="W884" s="362"/>
      <c r="X884" s="362" t="s">
        <v>9</v>
      </c>
      <c r="Y884" s="362" t="s">
        <v>9</v>
      </c>
      <c r="Z884" s="362" t="s">
        <v>90</v>
      </c>
      <c r="AA884" s="366" t="s">
        <v>90</v>
      </c>
      <c r="AB884" s="362" t="s">
        <v>90</v>
      </c>
      <c r="AC884" s="362"/>
      <c r="AD884" s="362"/>
      <c r="AE884" s="362"/>
      <c r="AF884" s="362"/>
      <c r="AG884" s="362"/>
      <c r="AH884" s="362"/>
      <c r="AI884" s="362" t="s">
        <v>7029</v>
      </c>
      <c r="AJ884" s="362" t="s">
        <v>33</v>
      </c>
      <c r="AK884" s="362" t="s">
        <v>40</v>
      </c>
      <c r="AL884" s="362"/>
      <c r="AM884" s="362"/>
      <c r="AN884" s="362" t="s">
        <v>1558</v>
      </c>
      <c r="AO884" s="362"/>
      <c r="AP884" s="361" t="s">
        <v>1724</v>
      </c>
      <c r="AR884">
        <v>1</v>
      </c>
      <c r="AS884" t="s">
        <v>9</v>
      </c>
      <c r="AT884" t="s">
        <v>9</v>
      </c>
    </row>
    <row r="885" spans="2:46" ht="15" customHeight="1" x14ac:dyDescent="0.35">
      <c r="B885" s="362">
        <v>1354</v>
      </c>
      <c r="C885" s="362" t="s">
        <v>3542</v>
      </c>
      <c r="D885" s="362" t="s">
        <v>2</v>
      </c>
      <c r="E885" s="368">
        <v>45111</v>
      </c>
      <c r="F885" s="368"/>
      <c r="G885" s="368"/>
      <c r="H885" s="368"/>
      <c r="I885" s="362" t="s">
        <v>78</v>
      </c>
      <c r="J885" s="362" t="s">
        <v>3543</v>
      </c>
      <c r="K885" s="361" t="s">
        <v>3544</v>
      </c>
      <c r="L885" s="362"/>
      <c r="M885" s="362" t="s">
        <v>186</v>
      </c>
      <c r="N885" s="362" t="s">
        <v>9</v>
      </c>
      <c r="O885" s="362"/>
      <c r="P885" s="362" t="s">
        <v>90</v>
      </c>
      <c r="Q885" s="362" t="s">
        <v>90</v>
      </c>
      <c r="R885" s="362"/>
      <c r="S885" s="361"/>
      <c r="T885" s="362"/>
      <c r="U885" s="362"/>
      <c r="V885" s="362" t="s">
        <v>1557</v>
      </c>
      <c r="W885" s="362"/>
      <c r="X885" s="362" t="s">
        <v>9</v>
      </c>
      <c r="Y885" s="362" t="s">
        <v>9</v>
      </c>
      <c r="Z885" s="362" t="s">
        <v>90</v>
      </c>
      <c r="AA885" s="366" t="s">
        <v>90</v>
      </c>
      <c r="AB885" s="362" t="s">
        <v>90</v>
      </c>
      <c r="AC885" s="362"/>
      <c r="AD885" s="362"/>
      <c r="AE885" s="362"/>
      <c r="AF885" s="362"/>
      <c r="AG885" s="362"/>
      <c r="AH885" s="362"/>
      <c r="AI885" s="362" t="s">
        <v>7029</v>
      </c>
      <c r="AJ885" s="362" t="s">
        <v>33</v>
      </c>
      <c r="AK885" s="362" t="s">
        <v>40</v>
      </c>
      <c r="AL885" s="362"/>
      <c r="AM885" s="362"/>
      <c r="AN885" s="362" t="s">
        <v>1558</v>
      </c>
      <c r="AO885" s="362"/>
      <c r="AP885" s="361" t="e">
        <v>#N/A</v>
      </c>
      <c r="AR885">
        <v>1</v>
      </c>
      <c r="AS885" t="s">
        <v>9</v>
      </c>
      <c r="AT885" t="s">
        <v>9</v>
      </c>
    </row>
    <row r="886" spans="2:46" ht="15" customHeight="1" x14ac:dyDescent="0.35">
      <c r="B886" s="362">
        <v>1355</v>
      </c>
      <c r="C886" s="362" t="s">
        <v>3545</v>
      </c>
      <c r="D886" s="362" t="s">
        <v>2</v>
      </c>
      <c r="E886" s="368">
        <v>45112</v>
      </c>
      <c r="F886" s="368"/>
      <c r="G886" s="368"/>
      <c r="H886" s="368"/>
      <c r="I886" s="362" t="s">
        <v>61</v>
      </c>
      <c r="J886" s="362" t="s">
        <v>3522</v>
      </c>
      <c r="K886" s="361" t="s">
        <v>3546</v>
      </c>
      <c r="L886" s="361"/>
      <c r="M886" s="362" t="s">
        <v>186</v>
      </c>
      <c r="N886" s="362" t="s">
        <v>9</v>
      </c>
      <c r="O886" s="362"/>
      <c r="P886" s="362" t="s">
        <v>90</v>
      </c>
      <c r="Q886" s="362" t="s">
        <v>90</v>
      </c>
      <c r="R886" s="362"/>
      <c r="S886" s="361"/>
      <c r="T886" s="362"/>
      <c r="U886" s="362"/>
      <c r="V886" s="362" t="s">
        <v>120</v>
      </c>
      <c r="W886" s="362"/>
      <c r="X886" s="362"/>
      <c r="Y886" s="362" t="s">
        <v>48</v>
      </c>
      <c r="Z886" s="362" t="s">
        <v>90</v>
      </c>
      <c r="AA886" s="366" t="s">
        <v>90</v>
      </c>
      <c r="AB886" s="362" t="s">
        <v>90</v>
      </c>
      <c r="AC886" s="362"/>
      <c r="AD886" s="362"/>
      <c r="AE886" s="362"/>
      <c r="AF886" s="362"/>
      <c r="AG886" s="362"/>
      <c r="AH886" s="362"/>
      <c r="AI886" s="362" t="s">
        <v>7026</v>
      </c>
      <c r="AJ886" s="362" t="s">
        <v>19</v>
      </c>
      <c r="AK886" s="362" t="s">
        <v>40</v>
      </c>
      <c r="AL886" s="362"/>
      <c r="AM886" s="362"/>
      <c r="AN886" s="362"/>
      <c r="AO886" s="362"/>
      <c r="AP886" s="361"/>
      <c r="AR886">
        <v>1</v>
      </c>
      <c r="AS886" t="s">
        <v>5839</v>
      </c>
      <c r="AT886" t="s">
        <v>5839</v>
      </c>
    </row>
    <row r="887" spans="2:46" ht="15" customHeight="1" x14ac:dyDescent="0.35">
      <c r="B887" s="362">
        <v>1356</v>
      </c>
      <c r="C887" s="362" t="s">
        <v>3547</v>
      </c>
      <c r="D887" s="362" t="s">
        <v>2</v>
      </c>
      <c r="E887" s="368">
        <v>45112</v>
      </c>
      <c r="F887" s="368"/>
      <c r="G887" s="368"/>
      <c r="H887" s="368"/>
      <c r="I887" s="362" t="s">
        <v>65</v>
      </c>
      <c r="J887" s="362" t="s">
        <v>65</v>
      </c>
      <c r="K887" s="361" t="s">
        <v>3548</v>
      </c>
      <c r="L887" s="362"/>
      <c r="M887" s="362" t="s">
        <v>186</v>
      </c>
      <c r="N887" s="362" t="s">
        <v>9</v>
      </c>
      <c r="O887" s="362"/>
      <c r="P887" s="362" t="s">
        <v>90</v>
      </c>
      <c r="Q887" s="362" t="s">
        <v>90</v>
      </c>
      <c r="R887" s="362"/>
      <c r="S887" s="361" t="s">
        <v>90</v>
      </c>
      <c r="T887" s="362"/>
      <c r="U887" s="362"/>
      <c r="V887" s="362" t="s">
        <v>202</v>
      </c>
      <c r="W887" s="362"/>
      <c r="X887" s="362" t="s">
        <v>9</v>
      </c>
      <c r="Y887" s="362" t="s">
        <v>9</v>
      </c>
      <c r="Z887" s="362" t="s">
        <v>90</v>
      </c>
      <c r="AA887" s="366" t="s">
        <v>90</v>
      </c>
      <c r="AB887" s="362" t="s">
        <v>90</v>
      </c>
      <c r="AC887" s="362"/>
      <c r="AD887" s="362"/>
      <c r="AE887" s="362"/>
      <c r="AF887" s="362"/>
      <c r="AG887" s="362"/>
      <c r="AH887" s="362"/>
      <c r="AI887" s="362" t="s">
        <v>7032</v>
      </c>
      <c r="AJ887" s="362" t="s">
        <v>19</v>
      </c>
      <c r="AK887" s="362" t="s">
        <v>40</v>
      </c>
      <c r="AL887" s="362"/>
      <c r="AM887" s="362"/>
      <c r="AN887" s="362"/>
      <c r="AO887" s="362"/>
      <c r="AP887" s="361" t="e">
        <v>#N/A</v>
      </c>
      <c r="AR887">
        <v>1</v>
      </c>
      <c r="AS887" t="s">
        <v>9</v>
      </c>
      <c r="AT887" t="s">
        <v>9</v>
      </c>
    </row>
    <row r="888" spans="2:46" ht="15" customHeight="1" x14ac:dyDescent="0.35">
      <c r="B888" s="362">
        <v>1357</v>
      </c>
      <c r="C888" s="362" t="s">
        <v>3549</v>
      </c>
      <c r="D888" s="362" t="s">
        <v>2</v>
      </c>
      <c r="E888" s="368">
        <v>45112</v>
      </c>
      <c r="F888" s="368"/>
      <c r="G888" s="368"/>
      <c r="H888" s="368"/>
      <c r="I888" s="362" t="s">
        <v>65</v>
      </c>
      <c r="J888" s="362" t="s">
        <v>2882</v>
      </c>
      <c r="K888" s="361" t="s">
        <v>3550</v>
      </c>
      <c r="L888" s="362"/>
      <c r="M888" s="362" t="s">
        <v>186</v>
      </c>
      <c r="N888" s="362" t="s">
        <v>9</v>
      </c>
      <c r="O888" s="362"/>
      <c r="P888" s="362" t="s">
        <v>90</v>
      </c>
      <c r="Q888" s="362" t="s">
        <v>90</v>
      </c>
      <c r="R888" s="362"/>
      <c r="S888" s="361" t="s">
        <v>90</v>
      </c>
      <c r="T888" s="362"/>
      <c r="U888" s="362"/>
      <c r="V888" s="362" t="s">
        <v>202</v>
      </c>
      <c r="W888" s="362"/>
      <c r="X888" s="362" t="s">
        <v>9</v>
      </c>
      <c r="Y888" s="362" t="s">
        <v>9</v>
      </c>
      <c r="Z888" s="362" t="s">
        <v>90</v>
      </c>
      <c r="AA888" s="366" t="s">
        <v>90</v>
      </c>
      <c r="AB888" s="362" t="s">
        <v>90</v>
      </c>
      <c r="AC888" s="362"/>
      <c r="AD888" s="362"/>
      <c r="AE888" s="362"/>
      <c r="AF888" s="362"/>
      <c r="AG888" s="362"/>
      <c r="AH888" s="362"/>
      <c r="AI888" s="362" t="s">
        <v>7032</v>
      </c>
      <c r="AJ888" s="362" t="s">
        <v>19</v>
      </c>
      <c r="AK888" s="362" t="s">
        <v>40</v>
      </c>
      <c r="AL888" s="362"/>
      <c r="AM888" s="362"/>
      <c r="AN888" s="362"/>
      <c r="AO888" s="362"/>
      <c r="AP888" s="361" t="e">
        <v>#N/A</v>
      </c>
      <c r="AR888">
        <v>1</v>
      </c>
      <c r="AS888" t="s">
        <v>9</v>
      </c>
      <c r="AT888" t="s">
        <v>9</v>
      </c>
    </row>
    <row r="889" spans="2:46" ht="15" customHeight="1" x14ac:dyDescent="0.35">
      <c r="B889" s="362">
        <v>1358</v>
      </c>
      <c r="C889" s="362" t="s">
        <v>3551</v>
      </c>
      <c r="D889" s="362" t="s">
        <v>2</v>
      </c>
      <c r="E889" s="368">
        <v>45112</v>
      </c>
      <c r="F889" s="368"/>
      <c r="G889" s="368"/>
      <c r="H889" s="368"/>
      <c r="I889" s="362" t="s">
        <v>73</v>
      </c>
      <c r="J889" s="362" t="s">
        <v>73</v>
      </c>
      <c r="K889" s="361" t="s">
        <v>3552</v>
      </c>
      <c r="L889" s="362"/>
      <c r="M889" s="362" t="s">
        <v>186</v>
      </c>
      <c r="N889" s="362" t="s">
        <v>9</v>
      </c>
      <c r="O889" s="362"/>
      <c r="P889" s="362" t="s">
        <v>90</v>
      </c>
      <c r="Q889" s="362" t="s">
        <v>90</v>
      </c>
      <c r="R889" s="362"/>
      <c r="S889" s="361" t="s">
        <v>3553</v>
      </c>
      <c r="T889" s="362"/>
      <c r="U889" s="362"/>
      <c r="V889" s="362" t="s">
        <v>1271</v>
      </c>
      <c r="W889" s="362"/>
      <c r="X889" s="362"/>
      <c r="Y889" s="362" t="s">
        <v>45</v>
      </c>
      <c r="Z889" s="362" t="s">
        <v>90</v>
      </c>
      <c r="AA889" s="366" t="s">
        <v>90</v>
      </c>
      <c r="AB889" s="362" t="s">
        <v>90</v>
      </c>
      <c r="AC889" s="362"/>
      <c r="AD889" s="362"/>
      <c r="AE889" s="362"/>
      <c r="AF889" s="362"/>
      <c r="AG889" s="362"/>
      <c r="AH889" s="362"/>
      <c r="AI889" s="362" t="s">
        <v>7025</v>
      </c>
      <c r="AJ889" s="362" t="s">
        <v>13</v>
      </c>
      <c r="AK889" s="362" t="s">
        <v>39</v>
      </c>
      <c r="AL889" s="362"/>
      <c r="AM889" s="362"/>
      <c r="AN889" s="362" t="s">
        <v>3554</v>
      </c>
      <c r="AO889" s="368">
        <v>45919</v>
      </c>
      <c r="AP889" s="361" t="s">
        <v>680</v>
      </c>
      <c r="AR889">
        <v>1</v>
      </c>
      <c r="AS889" t="s">
        <v>539</v>
      </c>
      <c r="AT889" t="s">
        <v>5840</v>
      </c>
    </row>
    <row r="890" spans="2:46" ht="15" customHeight="1" x14ac:dyDescent="0.35">
      <c r="B890" s="362">
        <v>1359</v>
      </c>
      <c r="C890" s="362" t="s">
        <v>3555</v>
      </c>
      <c r="D890" s="362" t="s">
        <v>2</v>
      </c>
      <c r="E890" s="368">
        <v>45112</v>
      </c>
      <c r="F890" s="368"/>
      <c r="G890" s="368"/>
      <c r="H890" s="368"/>
      <c r="I890" s="362" t="s">
        <v>61</v>
      </c>
      <c r="J890" s="362" t="s">
        <v>3522</v>
      </c>
      <c r="K890" s="361" t="s">
        <v>3556</v>
      </c>
      <c r="L890" s="361"/>
      <c r="M890" s="362" t="s">
        <v>186</v>
      </c>
      <c r="N890" s="362" t="s">
        <v>9</v>
      </c>
      <c r="O890" s="362"/>
      <c r="P890" s="362" t="s">
        <v>90</v>
      </c>
      <c r="Q890" s="362" t="s">
        <v>90</v>
      </c>
      <c r="R890" s="362"/>
      <c r="S890" s="361"/>
      <c r="T890" s="362"/>
      <c r="U890" s="362"/>
      <c r="V890" s="362" t="s">
        <v>120</v>
      </c>
      <c r="W890" s="362"/>
      <c r="X890" s="362"/>
      <c r="Y890" s="362" t="s">
        <v>48</v>
      </c>
      <c r="Z890" s="362" t="s">
        <v>90</v>
      </c>
      <c r="AA890" s="366" t="s">
        <v>90</v>
      </c>
      <c r="AB890" s="362" t="s">
        <v>90</v>
      </c>
      <c r="AC890" s="362"/>
      <c r="AD890" s="362"/>
      <c r="AE890" s="362"/>
      <c r="AF890" s="362"/>
      <c r="AG890" s="362"/>
      <c r="AH890" s="362"/>
      <c r="AI890" s="362" t="s">
        <v>7026</v>
      </c>
      <c r="AJ890" s="362" t="s">
        <v>19</v>
      </c>
      <c r="AK890" s="362" t="s">
        <v>40</v>
      </c>
      <c r="AL890" s="362"/>
      <c r="AM890" s="362"/>
      <c r="AN890" s="362"/>
      <c r="AO890" s="362"/>
      <c r="AP890" s="361"/>
      <c r="AR890">
        <v>1</v>
      </c>
      <c r="AS890" t="s">
        <v>5839</v>
      </c>
      <c r="AT890" t="s">
        <v>5839</v>
      </c>
    </row>
    <row r="891" spans="2:46" ht="15" customHeight="1" x14ac:dyDescent="0.35">
      <c r="B891" s="362">
        <v>1360</v>
      </c>
      <c r="C891" s="362" t="s">
        <v>3557</v>
      </c>
      <c r="D891" s="362" t="s">
        <v>2</v>
      </c>
      <c r="E891" s="368">
        <v>45112</v>
      </c>
      <c r="F891" s="368"/>
      <c r="G891" s="368"/>
      <c r="H891" s="368"/>
      <c r="I891" s="362" t="s">
        <v>61</v>
      </c>
      <c r="J891" s="362" t="s">
        <v>3522</v>
      </c>
      <c r="K891" s="361" t="s">
        <v>3558</v>
      </c>
      <c r="L891" s="361"/>
      <c r="M891" s="362" t="s">
        <v>186</v>
      </c>
      <c r="N891" s="362" t="s">
        <v>9</v>
      </c>
      <c r="O891" s="362"/>
      <c r="P891" s="362" t="s">
        <v>90</v>
      </c>
      <c r="Q891" s="362" t="s">
        <v>90</v>
      </c>
      <c r="R891" s="362"/>
      <c r="S891" s="361" t="s">
        <v>1544</v>
      </c>
      <c r="T891" s="362"/>
      <c r="U891" s="362"/>
      <c r="V891" s="362" t="s">
        <v>120</v>
      </c>
      <c r="W891" s="362"/>
      <c r="X891" s="362"/>
      <c r="Y891" s="362" t="s">
        <v>48</v>
      </c>
      <c r="Z891" s="362" t="s">
        <v>90</v>
      </c>
      <c r="AA891" s="366" t="s">
        <v>90</v>
      </c>
      <c r="AB891" s="362" t="s">
        <v>90</v>
      </c>
      <c r="AC891" s="362"/>
      <c r="AD891" s="362"/>
      <c r="AE891" s="362"/>
      <c r="AF891" s="362"/>
      <c r="AG891" s="362"/>
      <c r="AH891" s="362"/>
      <c r="AI891" s="362" t="s">
        <v>7026</v>
      </c>
      <c r="AJ891" s="362" t="s">
        <v>19</v>
      </c>
      <c r="AK891" s="362" t="s">
        <v>40</v>
      </c>
      <c r="AL891" s="362"/>
      <c r="AM891" s="362"/>
      <c r="AN891" s="362"/>
      <c r="AO891" s="362"/>
      <c r="AP891" s="361"/>
      <c r="AR891">
        <v>1</v>
      </c>
      <c r="AS891" t="s">
        <v>5839</v>
      </c>
      <c r="AT891" t="s">
        <v>5839</v>
      </c>
    </row>
    <row r="892" spans="2:46" ht="15" customHeight="1" x14ac:dyDescent="0.35">
      <c r="B892" s="362">
        <v>1361</v>
      </c>
      <c r="C892" s="362" t="s">
        <v>3559</v>
      </c>
      <c r="D892" s="362" t="s">
        <v>2</v>
      </c>
      <c r="E892" s="368">
        <v>45112</v>
      </c>
      <c r="F892" s="368" t="s">
        <v>1278</v>
      </c>
      <c r="G892" s="368"/>
      <c r="H892" s="368"/>
      <c r="I892" s="362" t="s">
        <v>73</v>
      </c>
      <c r="J892" s="362" t="s">
        <v>3560</v>
      </c>
      <c r="K892" s="361" t="s">
        <v>3561</v>
      </c>
      <c r="L892" s="362"/>
      <c r="M892" s="362" t="s">
        <v>186</v>
      </c>
      <c r="N892" s="362" t="s">
        <v>9</v>
      </c>
      <c r="O892" s="362"/>
      <c r="P892" s="362" t="s">
        <v>90</v>
      </c>
      <c r="Q892" s="362" t="s">
        <v>90</v>
      </c>
      <c r="R892" s="362"/>
      <c r="S892" s="361" t="s">
        <v>90</v>
      </c>
      <c r="T892" s="362"/>
      <c r="U892" s="362"/>
      <c r="V892" s="362" t="s">
        <v>1271</v>
      </c>
      <c r="W892" s="368">
        <v>45937</v>
      </c>
      <c r="X892" s="362" t="s">
        <v>9</v>
      </c>
      <c r="Y892" s="362" t="s">
        <v>9</v>
      </c>
      <c r="Z892" s="362" t="s">
        <v>90</v>
      </c>
      <c r="AA892" s="366" t="s">
        <v>90</v>
      </c>
      <c r="AB892" s="362" t="s">
        <v>90</v>
      </c>
      <c r="AC892" s="362"/>
      <c r="AD892" s="362"/>
      <c r="AE892" s="362"/>
      <c r="AF892" s="362"/>
      <c r="AG892" s="362"/>
      <c r="AH892" s="362"/>
      <c r="AI892" s="362" t="s">
        <v>7025</v>
      </c>
      <c r="AJ892" s="362" t="s">
        <v>13</v>
      </c>
      <c r="AK892" s="362" t="s">
        <v>40</v>
      </c>
      <c r="AL892" s="362"/>
      <c r="AM892" s="362"/>
      <c r="AN892" s="362" t="s">
        <v>1145</v>
      </c>
      <c r="AO892" s="362"/>
      <c r="AP892" s="361" t="e">
        <v>#N/A</v>
      </c>
      <c r="AR892">
        <v>1</v>
      </c>
      <c r="AS892" t="s">
        <v>9</v>
      </c>
      <c r="AT892" t="s">
        <v>9</v>
      </c>
    </row>
    <row r="893" spans="2:46" ht="15" customHeight="1" x14ac:dyDescent="0.35">
      <c r="B893" s="362">
        <v>1362</v>
      </c>
      <c r="C893" s="362" t="s">
        <v>3562</v>
      </c>
      <c r="D893" s="362" t="s">
        <v>2</v>
      </c>
      <c r="E893" s="368">
        <v>45105</v>
      </c>
      <c r="F893" s="368" t="s">
        <v>1278</v>
      </c>
      <c r="G893" s="368"/>
      <c r="H893" s="368"/>
      <c r="I893" s="362" t="s">
        <v>73</v>
      </c>
      <c r="J893" s="362" t="s">
        <v>1546</v>
      </c>
      <c r="K893" s="361" t="s">
        <v>3563</v>
      </c>
      <c r="L893" s="362"/>
      <c r="M893" s="362" t="s">
        <v>186</v>
      </c>
      <c r="N893" s="362" t="s">
        <v>9</v>
      </c>
      <c r="O893" s="362"/>
      <c r="P893" s="362" t="s">
        <v>90</v>
      </c>
      <c r="Q893" s="362" t="s">
        <v>90</v>
      </c>
      <c r="R893" s="362"/>
      <c r="S893" s="361" t="s">
        <v>90</v>
      </c>
      <c r="T893" s="362"/>
      <c r="U893" s="362"/>
      <c r="V893" s="362" t="s">
        <v>1271</v>
      </c>
      <c r="W893" s="368">
        <v>45937</v>
      </c>
      <c r="X893" s="362" t="s">
        <v>9</v>
      </c>
      <c r="Y893" s="362" t="s">
        <v>9</v>
      </c>
      <c r="Z893" s="362" t="s">
        <v>90</v>
      </c>
      <c r="AA893" s="366" t="s">
        <v>90</v>
      </c>
      <c r="AB893" s="362" t="s">
        <v>90</v>
      </c>
      <c r="AC893" s="362"/>
      <c r="AD893" s="362"/>
      <c r="AE893" s="362"/>
      <c r="AF893" s="362"/>
      <c r="AG893" s="362"/>
      <c r="AH893" s="362"/>
      <c r="AI893" s="362" t="s">
        <v>7025</v>
      </c>
      <c r="AJ893" s="362" t="s">
        <v>13</v>
      </c>
      <c r="AK893" s="362" t="s">
        <v>40</v>
      </c>
      <c r="AL893" s="362"/>
      <c r="AM893" s="362"/>
      <c r="AN893" s="362" t="s">
        <v>1145</v>
      </c>
      <c r="AO893" s="362"/>
      <c r="AP893" s="361" t="e">
        <v>#N/A</v>
      </c>
      <c r="AR893">
        <v>1</v>
      </c>
      <c r="AS893" t="s">
        <v>9</v>
      </c>
      <c r="AT893" t="s">
        <v>9</v>
      </c>
    </row>
    <row r="894" spans="2:46" ht="15" customHeight="1" x14ac:dyDescent="0.35">
      <c r="B894" s="362">
        <v>1363</v>
      </c>
      <c r="C894" s="362" t="s">
        <v>3564</v>
      </c>
      <c r="D894" s="362" t="s">
        <v>2</v>
      </c>
      <c r="E894" s="368">
        <v>45112</v>
      </c>
      <c r="F894" s="368"/>
      <c r="G894" s="368"/>
      <c r="H894" s="368"/>
      <c r="I894" s="362" t="s">
        <v>65</v>
      </c>
      <c r="J894" s="362" t="s">
        <v>2882</v>
      </c>
      <c r="K894" s="361" t="s">
        <v>3565</v>
      </c>
      <c r="L894" s="362"/>
      <c r="M894" s="362" t="s">
        <v>186</v>
      </c>
      <c r="N894" s="362" t="s">
        <v>9</v>
      </c>
      <c r="O894" s="362"/>
      <c r="P894" s="362" t="s">
        <v>90</v>
      </c>
      <c r="Q894" s="362" t="s">
        <v>90</v>
      </c>
      <c r="R894" s="362"/>
      <c r="S894" s="361" t="s">
        <v>90</v>
      </c>
      <c r="T894" s="362"/>
      <c r="U894" s="362"/>
      <c r="V894" s="362" t="s">
        <v>202</v>
      </c>
      <c r="W894" s="362"/>
      <c r="X894" s="362" t="s">
        <v>9</v>
      </c>
      <c r="Y894" s="362" t="s">
        <v>9</v>
      </c>
      <c r="Z894" s="362" t="s">
        <v>90</v>
      </c>
      <c r="AA894" s="366" t="s">
        <v>90</v>
      </c>
      <c r="AB894" s="362" t="s">
        <v>90</v>
      </c>
      <c r="AC894" s="362"/>
      <c r="AD894" s="362"/>
      <c r="AE894" s="362"/>
      <c r="AF894" s="362"/>
      <c r="AG894" s="362"/>
      <c r="AH894" s="362"/>
      <c r="AI894" s="362" t="s">
        <v>7032</v>
      </c>
      <c r="AJ894" s="362" t="s">
        <v>19</v>
      </c>
      <c r="AK894" s="362" t="s">
        <v>40</v>
      </c>
      <c r="AL894" s="362"/>
      <c r="AM894" s="362"/>
      <c r="AN894" s="362"/>
      <c r="AO894" s="362"/>
      <c r="AP894" s="361" t="e">
        <v>#N/A</v>
      </c>
      <c r="AR894">
        <v>1</v>
      </c>
      <c r="AS894" t="s">
        <v>9</v>
      </c>
      <c r="AT894" t="s">
        <v>9</v>
      </c>
    </row>
    <row r="895" spans="2:46" ht="15" customHeight="1" x14ac:dyDescent="0.35">
      <c r="B895" s="362">
        <v>1364</v>
      </c>
      <c r="C895" s="362" t="s">
        <v>3566</v>
      </c>
      <c r="D895" s="362" t="s">
        <v>2</v>
      </c>
      <c r="E895" s="368">
        <v>45112</v>
      </c>
      <c r="F895" s="368"/>
      <c r="G895" s="368"/>
      <c r="H895" s="368"/>
      <c r="I895" s="362" t="s">
        <v>65</v>
      </c>
      <c r="J895" s="362" t="s">
        <v>2882</v>
      </c>
      <c r="K895" s="361" t="s">
        <v>3567</v>
      </c>
      <c r="L895" s="362"/>
      <c r="M895" s="362" t="s">
        <v>186</v>
      </c>
      <c r="N895" s="362" t="s">
        <v>9</v>
      </c>
      <c r="O895" s="362"/>
      <c r="P895" s="362" t="s">
        <v>90</v>
      </c>
      <c r="Q895" s="362" t="s">
        <v>90</v>
      </c>
      <c r="R895" s="362"/>
      <c r="S895" s="361" t="s">
        <v>90</v>
      </c>
      <c r="T895" s="362"/>
      <c r="U895" s="362"/>
      <c r="V895" s="362" t="s">
        <v>202</v>
      </c>
      <c r="W895" s="362"/>
      <c r="X895" s="362" t="s">
        <v>9</v>
      </c>
      <c r="Y895" s="362" t="s">
        <v>9</v>
      </c>
      <c r="Z895" s="362" t="s">
        <v>90</v>
      </c>
      <c r="AA895" s="366" t="s">
        <v>90</v>
      </c>
      <c r="AB895" s="362" t="s">
        <v>90</v>
      </c>
      <c r="AC895" s="362"/>
      <c r="AD895" s="362"/>
      <c r="AE895" s="362"/>
      <c r="AF895" s="362"/>
      <c r="AG895" s="362"/>
      <c r="AH895" s="362"/>
      <c r="AI895" s="362" t="s">
        <v>7032</v>
      </c>
      <c r="AJ895" s="362" t="s">
        <v>19</v>
      </c>
      <c r="AK895" s="362" t="s">
        <v>40</v>
      </c>
      <c r="AL895" s="362"/>
      <c r="AM895" s="362"/>
      <c r="AN895" s="362"/>
      <c r="AO895" s="362"/>
      <c r="AP895" s="361" t="e">
        <v>#N/A</v>
      </c>
      <c r="AR895">
        <v>1</v>
      </c>
      <c r="AS895" t="s">
        <v>9</v>
      </c>
      <c r="AT895" t="s">
        <v>9</v>
      </c>
    </row>
    <row r="896" spans="2:46" ht="15" customHeight="1" x14ac:dyDescent="0.35">
      <c r="B896" s="362">
        <v>1365</v>
      </c>
      <c r="C896" s="362" t="s">
        <v>3568</v>
      </c>
      <c r="D896" s="362" t="s">
        <v>2</v>
      </c>
      <c r="E896" s="368">
        <v>45112</v>
      </c>
      <c r="F896" s="368"/>
      <c r="G896" s="368"/>
      <c r="H896" s="368"/>
      <c r="I896" s="362" t="s">
        <v>78</v>
      </c>
      <c r="J896" s="362" t="s">
        <v>2315</v>
      </c>
      <c r="K896" s="361" t="s">
        <v>3569</v>
      </c>
      <c r="L896" s="362"/>
      <c r="M896" s="362" t="s">
        <v>186</v>
      </c>
      <c r="N896" s="362" t="s">
        <v>9</v>
      </c>
      <c r="O896" s="362"/>
      <c r="P896" s="362" t="s">
        <v>90</v>
      </c>
      <c r="Q896" s="362" t="s">
        <v>90</v>
      </c>
      <c r="R896" s="362"/>
      <c r="S896" s="361"/>
      <c r="T896" s="362"/>
      <c r="U896" s="362"/>
      <c r="V896" s="362" t="s">
        <v>1557</v>
      </c>
      <c r="W896" s="362"/>
      <c r="X896" s="362" t="s">
        <v>9</v>
      </c>
      <c r="Y896" s="362" t="s">
        <v>9</v>
      </c>
      <c r="Z896" s="362" t="s">
        <v>90</v>
      </c>
      <c r="AA896" s="366" t="s">
        <v>90</v>
      </c>
      <c r="AB896" s="362" t="s">
        <v>90</v>
      </c>
      <c r="AC896" s="362"/>
      <c r="AD896" s="362"/>
      <c r="AE896" s="362"/>
      <c r="AF896" s="362"/>
      <c r="AG896" s="362"/>
      <c r="AH896" s="362"/>
      <c r="AI896" s="362" t="s">
        <v>7029</v>
      </c>
      <c r="AJ896" s="362" t="s">
        <v>33</v>
      </c>
      <c r="AK896" s="362" t="s">
        <v>40</v>
      </c>
      <c r="AL896" s="362"/>
      <c r="AM896" s="362"/>
      <c r="AN896" s="362" t="s">
        <v>1558</v>
      </c>
      <c r="AO896" s="362"/>
      <c r="AP896" s="361" t="e">
        <v>#N/A</v>
      </c>
      <c r="AR896">
        <v>1</v>
      </c>
      <c r="AS896" t="s">
        <v>9</v>
      </c>
      <c r="AT896" t="s">
        <v>9</v>
      </c>
    </row>
    <row r="897" spans="2:46" ht="15" customHeight="1" x14ac:dyDescent="0.35">
      <c r="B897" s="362">
        <v>1366</v>
      </c>
      <c r="C897" s="362" t="s">
        <v>3570</v>
      </c>
      <c r="D897" s="362" t="s">
        <v>2</v>
      </c>
      <c r="E897" s="368">
        <v>45112</v>
      </c>
      <c r="F897" s="368"/>
      <c r="G897" s="368"/>
      <c r="H897" s="368"/>
      <c r="I897" s="362" t="s">
        <v>73</v>
      </c>
      <c r="J897" s="362" t="s">
        <v>2315</v>
      </c>
      <c r="K897" s="361" t="s">
        <v>3571</v>
      </c>
      <c r="L897" s="362"/>
      <c r="M897" s="362" t="s">
        <v>186</v>
      </c>
      <c r="N897" s="362" t="s">
        <v>9</v>
      </c>
      <c r="O897" s="362"/>
      <c r="P897" s="362" t="s">
        <v>90</v>
      </c>
      <c r="Q897" s="362" t="s">
        <v>90</v>
      </c>
      <c r="R897" s="362" t="s">
        <v>46</v>
      </c>
      <c r="S897" s="361" t="s">
        <v>90</v>
      </c>
      <c r="T897" s="362" t="s">
        <v>113</v>
      </c>
      <c r="U897" s="362" t="s">
        <v>1540</v>
      </c>
      <c r="V897" s="362" t="s">
        <v>1540</v>
      </c>
      <c r="W897" s="362"/>
      <c r="X897" s="362" t="s">
        <v>9</v>
      </c>
      <c r="Y897" s="362" t="s">
        <v>46</v>
      </c>
      <c r="Z897" s="362" t="s">
        <v>90</v>
      </c>
      <c r="AA897" s="366" t="s">
        <v>90</v>
      </c>
      <c r="AB897" s="362" t="s">
        <v>90</v>
      </c>
      <c r="AC897" s="362"/>
      <c r="AD897" s="362"/>
      <c r="AE897" s="362"/>
      <c r="AF897" s="362"/>
      <c r="AG897" s="362"/>
      <c r="AH897" s="362"/>
      <c r="AI897" s="362" t="s">
        <v>7025</v>
      </c>
      <c r="AJ897" s="362" t="s">
        <v>13</v>
      </c>
      <c r="AK897" s="362" t="s">
        <v>40</v>
      </c>
      <c r="AL897" s="362"/>
      <c r="AM897" s="362"/>
      <c r="AN897" s="362"/>
      <c r="AO897" s="362"/>
      <c r="AP897" s="361"/>
      <c r="AR897">
        <v>1</v>
      </c>
      <c r="AS897" t="s">
        <v>9</v>
      </c>
      <c r="AT897" t="s">
        <v>9</v>
      </c>
    </row>
    <row r="898" spans="2:46" ht="15" customHeight="1" x14ac:dyDescent="0.35">
      <c r="B898" s="362">
        <v>1367</v>
      </c>
      <c r="C898" s="362" t="s">
        <v>3572</v>
      </c>
      <c r="D898" s="362" t="s">
        <v>2</v>
      </c>
      <c r="E898" s="368">
        <v>45112</v>
      </c>
      <c r="F898" s="368"/>
      <c r="G898" s="368"/>
      <c r="H898" s="368"/>
      <c r="I898" s="362" t="s">
        <v>57</v>
      </c>
      <c r="J898" s="362" t="s">
        <v>2315</v>
      </c>
      <c r="K898" s="361" t="s">
        <v>3573</v>
      </c>
      <c r="L898" s="362"/>
      <c r="M898" s="362" t="s">
        <v>186</v>
      </c>
      <c r="N898" s="362" t="s">
        <v>9</v>
      </c>
      <c r="O898" s="362"/>
      <c r="P898" s="362" t="s">
        <v>90</v>
      </c>
      <c r="Q898" s="362" t="s">
        <v>90</v>
      </c>
      <c r="R898" s="362"/>
      <c r="S898" s="361" t="s">
        <v>90</v>
      </c>
      <c r="T898" s="362"/>
      <c r="U898" s="362"/>
      <c r="V898" s="362" t="s">
        <v>176</v>
      </c>
      <c r="W898" s="362"/>
      <c r="X898" s="362" t="s">
        <v>9</v>
      </c>
      <c r="Y898" s="362" t="s">
        <v>9</v>
      </c>
      <c r="Z898" s="362" t="s">
        <v>90</v>
      </c>
      <c r="AA898" s="366" t="s">
        <v>90</v>
      </c>
      <c r="AB898" s="362" t="s">
        <v>90</v>
      </c>
      <c r="AC898" s="362"/>
      <c r="AD898" s="362"/>
      <c r="AE898" s="362"/>
      <c r="AF898" s="362"/>
      <c r="AG898" s="362"/>
      <c r="AH898" s="362"/>
      <c r="AI898" s="362" t="s">
        <v>7030</v>
      </c>
      <c r="AJ898" s="362" t="s">
        <v>14</v>
      </c>
      <c r="AK898" s="362" t="s">
        <v>40</v>
      </c>
      <c r="AL898" s="362"/>
      <c r="AM898" s="362"/>
      <c r="AN898" s="362"/>
      <c r="AO898" s="362"/>
      <c r="AP898" s="361" t="e">
        <v>#N/A</v>
      </c>
      <c r="AR898">
        <v>1</v>
      </c>
      <c r="AS898" t="s">
        <v>9</v>
      </c>
      <c r="AT898" t="s">
        <v>9</v>
      </c>
    </row>
    <row r="899" spans="2:46" ht="15" customHeight="1" x14ac:dyDescent="0.35">
      <c r="B899" s="362">
        <v>1368</v>
      </c>
      <c r="C899" s="362" t="s">
        <v>3574</v>
      </c>
      <c r="D899" s="362" t="s">
        <v>2</v>
      </c>
      <c r="E899" s="368">
        <v>45112</v>
      </c>
      <c r="F899" s="368"/>
      <c r="G899" s="368"/>
      <c r="H899" s="368"/>
      <c r="I899" s="362" t="s">
        <v>65</v>
      </c>
      <c r="J899" s="362" t="s">
        <v>2574</v>
      </c>
      <c r="K899" s="361" t="s">
        <v>3575</v>
      </c>
      <c r="L899" s="362"/>
      <c r="M899" s="362" t="s">
        <v>186</v>
      </c>
      <c r="N899" s="362" t="s">
        <v>9</v>
      </c>
      <c r="O899" s="362"/>
      <c r="P899" s="362" t="s">
        <v>90</v>
      </c>
      <c r="Q899" s="362" t="s">
        <v>90</v>
      </c>
      <c r="R899" s="362"/>
      <c r="S899" s="361" t="s">
        <v>90</v>
      </c>
      <c r="T899" s="362"/>
      <c r="U899" s="362"/>
      <c r="V899" s="362" t="s">
        <v>202</v>
      </c>
      <c r="W899" s="362"/>
      <c r="X899" s="362" t="s">
        <v>9</v>
      </c>
      <c r="Y899" s="362" t="s">
        <v>9</v>
      </c>
      <c r="Z899" s="362" t="s">
        <v>90</v>
      </c>
      <c r="AA899" s="366" t="s">
        <v>90</v>
      </c>
      <c r="AB899" s="362" t="s">
        <v>90</v>
      </c>
      <c r="AC899" s="362"/>
      <c r="AD899" s="362"/>
      <c r="AE899" s="362"/>
      <c r="AF899" s="362"/>
      <c r="AG899" s="362"/>
      <c r="AH899" s="362"/>
      <c r="AI899" s="362" t="s">
        <v>7032</v>
      </c>
      <c r="AJ899" s="362" t="s">
        <v>19</v>
      </c>
      <c r="AK899" s="362" t="s">
        <v>40</v>
      </c>
      <c r="AL899" s="362"/>
      <c r="AM899" s="362"/>
      <c r="AN899" s="362"/>
      <c r="AO899" s="362"/>
      <c r="AP899" s="361" t="e">
        <v>#N/A</v>
      </c>
      <c r="AR899">
        <v>1</v>
      </c>
      <c r="AS899" t="s">
        <v>9</v>
      </c>
      <c r="AT899" t="s">
        <v>9</v>
      </c>
    </row>
    <row r="900" spans="2:46" ht="15" customHeight="1" x14ac:dyDescent="0.35">
      <c r="B900" s="362">
        <v>1369</v>
      </c>
      <c r="C900" s="362" t="s">
        <v>3576</v>
      </c>
      <c r="D900" s="362" t="s">
        <v>2</v>
      </c>
      <c r="E900" s="368">
        <v>45112</v>
      </c>
      <c r="F900" s="368"/>
      <c r="G900" s="368"/>
      <c r="H900" s="368"/>
      <c r="I900" s="362" t="s">
        <v>65</v>
      </c>
      <c r="J900" s="362" t="s">
        <v>2882</v>
      </c>
      <c r="K900" s="361" t="s">
        <v>3577</v>
      </c>
      <c r="L900" s="362"/>
      <c r="M900" s="362" t="s">
        <v>186</v>
      </c>
      <c r="N900" s="362" t="s">
        <v>9</v>
      </c>
      <c r="O900" s="362"/>
      <c r="P900" s="362" t="s">
        <v>90</v>
      </c>
      <c r="Q900" s="362" t="s">
        <v>90</v>
      </c>
      <c r="R900" s="362"/>
      <c r="S900" s="361" t="s">
        <v>90</v>
      </c>
      <c r="T900" s="362"/>
      <c r="U900" s="362"/>
      <c r="V900" s="362" t="s">
        <v>202</v>
      </c>
      <c r="W900" s="362"/>
      <c r="X900" s="362" t="s">
        <v>9</v>
      </c>
      <c r="Y900" s="362" t="s">
        <v>9</v>
      </c>
      <c r="Z900" s="362" t="s">
        <v>90</v>
      </c>
      <c r="AA900" s="366" t="s">
        <v>90</v>
      </c>
      <c r="AB900" s="362" t="s">
        <v>90</v>
      </c>
      <c r="AC900" s="362"/>
      <c r="AD900" s="362"/>
      <c r="AE900" s="362"/>
      <c r="AF900" s="362"/>
      <c r="AG900" s="362"/>
      <c r="AH900" s="362"/>
      <c r="AI900" s="362" t="s">
        <v>7032</v>
      </c>
      <c r="AJ900" s="362" t="s">
        <v>19</v>
      </c>
      <c r="AK900" s="362" t="s">
        <v>40</v>
      </c>
      <c r="AL900" s="362"/>
      <c r="AM900" s="362"/>
      <c r="AN900" s="362"/>
      <c r="AO900" s="362"/>
      <c r="AP900" s="361" t="e">
        <v>#N/A</v>
      </c>
      <c r="AR900">
        <v>1</v>
      </c>
      <c r="AS900" t="s">
        <v>9</v>
      </c>
      <c r="AT900" t="s">
        <v>9</v>
      </c>
    </row>
    <row r="901" spans="2:46" ht="15" customHeight="1" x14ac:dyDescent="0.35">
      <c r="B901" s="362">
        <v>1370</v>
      </c>
      <c r="C901" s="362" t="s">
        <v>3578</v>
      </c>
      <c r="D901" s="362" t="s">
        <v>2</v>
      </c>
      <c r="E901" s="368">
        <v>45112</v>
      </c>
      <c r="F901" s="368"/>
      <c r="G901" s="368"/>
      <c r="H901" s="368"/>
      <c r="I901" s="362" t="s">
        <v>73</v>
      </c>
      <c r="J901" s="362" t="s">
        <v>3560</v>
      </c>
      <c r="K901" s="361" t="s">
        <v>3579</v>
      </c>
      <c r="L901" s="362"/>
      <c r="M901" s="362" t="s">
        <v>186</v>
      </c>
      <c r="N901" s="362" t="s">
        <v>9</v>
      </c>
      <c r="O901" s="362"/>
      <c r="P901" s="362" t="s">
        <v>90</v>
      </c>
      <c r="Q901" s="362" t="s">
        <v>90</v>
      </c>
      <c r="R901" s="362" t="s">
        <v>8</v>
      </c>
      <c r="S901" s="361" t="s">
        <v>1539</v>
      </c>
      <c r="T901" s="362"/>
      <c r="U901" s="362"/>
      <c r="V901" s="362" t="s">
        <v>1540</v>
      </c>
      <c r="W901" s="362"/>
      <c r="X901" s="362"/>
      <c r="Y901" s="362" t="s">
        <v>45</v>
      </c>
      <c r="Z901" s="362" t="s">
        <v>90</v>
      </c>
      <c r="AA901" s="366" t="s">
        <v>90</v>
      </c>
      <c r="AB901" s="362" t="s">
        <v>90</v>
      </c>
      <c r="AC901" s="362"/>
      <c r="AD901" s="362"/>
      <c r="AE901" s="362"/>
      <c r="AF901" s="362"/>
      <c r="AG901" s="362"/>
      <c r="AH901" s="362"/>
      <c r="AI901" s="362" t="s">
        <v>7025</v>
      </c>
      <c r="AJ901" s="362" t="s">
        <v>13</v>
      </c>
      <c r="AK901" s="362" t="s">
        <v>39</v>
      </c>
      <c r="AL901" s="362"/>
      <c r="AM901" s="362"/>
      <c r="AN901" s="362"/>
      <c r="AO901" s="368">
        <v>45923</v>
      </c>
      <c r="AP901" s="361" t="s">
        <v>680</v>
      </c>
      <c r="AR901">
        <v>1</v>
      </c>
      <c r="AS901" t="s">
        <v>539</v>
      </c>
      <c r="AT901" t="s">
        <v>5840</v>
      </c>
    </row>
    <row r="902" spans="2:46" ht="15" customHeight="1" x14ac:dyDescent="0.35">
      <c r="B902" s="362">
        <v>1371</v>
      </c>
      <c r="C902" s="362" t="s">
        <v>3580</v>
      </c>
      <c r="D902" s="362" t="s">
        <v>2</v>
      </c>
      <c r="E902" s="368">
        <v>45112</v>
      </c>
      <c r="F902" s="368" t="s">
        <v>1278</v>
      </c>
      <c r="G902" s="368"/>
      <c r="H902" s="368"/>
      <c r="I902" s="362" t="s">
        <v>73</v>
      </c>
      <c r="J902" s="362" t="s">
        <v>3478</v>
      </c>
      <c r="K902" s="361" t="s">
        <v>3581</v>
      </c>
      <c r="L902" s="362"/>
      <c r="M902" s="362" t="s">
        <v>186</v>
      </c>
      <c r="N902" s="362" t="s">
        <v>9</v>
      </c>
      <c r="O902" s="362"/>
      <c r="P902" s="362" t="s">
        <v>90</v>
      </c>
      <c r="Q902" s="362" t="s">
        <v>90</v>
      </c>
      <c r="R902" s="362"/>
      <c r="S902" s="361" t="s">
        <v>90</v>
      </c>
      <c r="T902" s="362"/>
      <c r="U902" s="362"/>
      <c r="V902" s="362" t="s">
        <v>1271</v>
      </c>
      <c r="W902" s="362"/>
      <c r="X902" s="362"/>
      <c r="Y902" s="362" t="s">
        <v>45</v>
      </c>
      <c r="Z902" s="362" t="s">
        <v>90</v>
      </c>
      <c r="AA902" s="366" t="s">
        <v>90</v>
      </c>
      <c r="AB902" s="362" t="s">
        <v>90</v>
      </c>
      <c r="AC902" s="362"/>
      <c r="AD902" s="362"/>
      <c r="AE902" s="362"/>
      <c r="AF902" s="362"/>
      <c r="AG902" s="362"/>
      <c r="AH902" s="362"/>
      <c r="AI902" s="362" t="s">
        <v>7025</v>
      </c>
      <c r="AJ902" s="362" t="s">
        <v>13</v>
      </c>
      <c r="AK902" s="362" t="s">
        <v>39</v>
      </c>
      <c r="AL902" s="362"/>
      <c r="AM902" s="362"/>
      <c r="AN902" s="362" t="s">
        <v>1299</v>
      </c>
      <c r="AO902" s="368">
        <v>45919</v>
      </c>
      <c r="AP902" s="361" t="s">
        <v>680</v>
      </c>
      <c r="AR902">
        <v>1</v>
      </c>
      <c r="AS902" t="s">
        <v>539</v>
      </c>
      <c r="AT902" t="s">
        <v>5840</v>
      </c>
    </row>
    <row r="903" spans="2:46" ht="15" customHeight="1" x14ac:dyDescent="0.35">
      <c r="B903" s="362">
        <v>1372</v>
      </c>
      <c r="C903" s="362" t="s">
        <v>3582</v>
      </c>
      <c r="D903" s="362" t="s">
        <v>2</v>
      </c>
      <c r="E903" s="368">
        <v>45112</v>
      </c>
      <c r="F903" s="368"/>
      <c r="G903" s="368"/>
      <c r="H903" s="368"/>
      <c r="I903" s="362" t="s">
        <v>61</v>
      </c>
      <c r="J903" s="362" t="s">
        <v>3522</v>
      </c>
      <c r="K903" s="361" t="s">
        <v>3583</v>
      </c>
      <c r="L903" s="361"/>
      <c r="M903" s="362" t="s">
        <v>186</v>
      </c>
      <c r="N903" s="362" t="s">
        <v>9</v>
      </c>
      <c r="O903" s="362"/>
      <c r="P903" s="362" t="s">
        <v>90</v>
      </c>
      <c r="Q903" s="362" t="s">
        <v>90</v>
      </c>
      <c r="R903" s="362"/>
      <c r="S903" s="361" t="s">
        <v>3584</v>
      </c>
      <c r="T903" s="362"/>
      <c r="U903" s="362"/>
      <c r="V903" s="362" t="s">
        <v>120</v>
      </c>
      <c r="W903" s="362"/>
      <c r="X903" s="362"/>
      <c r="Y903" s="362" t="s">
        <v>48</v>
      </c>
      <c r="Z903" s="362" t="s">
        <v>90</v>
      </c>
      <c r="AA903" s="366" t="s">
        <v>90</v>
      </c>
      <c r="AB903" s="362" t="s">
        <v>90</v>
      </c>
      <c r="AC903" s="362"/>
      <c r="AD903" s="362"/>
      <c r="AE903" s="362"/>
      <c r="AF903" s="362"/>
      <c r="AG903" s="362"/>
      <c r="AH903" s="362"/>
      <c r="AI903" s="362" t="s">
        <v>7026</v>
      </c>
      <c r="AJ903" s="362" t="s">
        <v>19</v>
      </c>
      <c r="AK903" s="362" t="s">
        <v>40</v>
      </c>
      <c r="AL903" s="362"/>
      <c r="AM903" s="362"/>
      <c r="AN903" s="362"/>
      <c r="AO903" s="362"/>
      <c r="AP903" s="361"/>
      <c r="AR903">
        <v>1</v>
      </c>
      <c r="AS903" t="s">
        <v>5839</v>
      </c>
      <c r="AT903" t="s">
        <v>5839</v>
      </c>
    </row>
    <row r="904" spans="2:46" ht="15" customHeight="1" x14ac:dyDescent="0.35">
      <c r="B904" s="362">
        <v>1373</v>
      </c>
      <c r="C904" s="362" t="s">
        <v>3585</v>
      </c>
      <c r="D904" s="362" t="s">
        <v>2</v>
      </c>
      <c r="E904" s="368">
        <v>45105</v>
      </c>
      <c r="F904" s="368" t="s">
        <v>1278</v>
      </c>
      <c r="G904" s="368"/>
      <c r="H904" s="368"/>
      <c r="I904" s="362" t="s">
        <v>73</v>
      </c>
      <c r="J904" s="362" t="s">
        <v>1546</v>
      </c>
      <c r="K904" s="361" t="s">
        <v>3586</v>
      </c>
      <c r="L904" s="362"/>
      <c r="M904" s="362" t="s">
        <v>186</v>
      </c>
      <c r="N904" s="362" t="s">
        <v>9</v>
      </c>
      <c r="O904" s="362"/>
      <c r="P904" s="362" t="s">
        <v>90</v>
      </c>
      <c r="Q904" s="362" t="s">
        <v>90</v>
      </c>
      <c r="R904" s="362"/>
      <c r="S904" s="361" t="s">
        <v>90</v>
      </c>
      <c r="T904" s="362"/>
      <c r="U904" s="362"/>
      <c r="V904" s="362" t="s">
        <v>1271</v>
      </c>
      <c r="W904" s="368">
        <v>45937</v>
      </c>
      <c r="X904" s="362" t="s">
        <v>9</v>
      </c>
      <c r="Y904" s="362" t="s">
        <v>9</v>
      </c>
      <c r="Z904" s="362" t="s">
        <v>90</v>
      </c>
      <c r="AA904" s="366" t="s">
        <v>90</v>
      </c>
      <c r="AB904" s="362" t="s">
        <v>90</v>
      </c>
      <c r="AC904" s="362"/>
      <c r="AD904" s="362"/>
      <c r="AE904" s="362"/>
      <c r="AF904" s="362"/>
      <c r="AG904" s="362"/>
      <c r="AH904" s="362"/>
      <c r="AI904" s="362" t="s">
        <v>7025</v>
      </c>
      <c r="AJ904" s="362" t="s">
        <v>13</v>
      </c>
      <c r="AK904" s="362" t="s">
        <v>40</v>
      </c>
      <c r="AL904" s="362"/>
      <c r="AM904" s="362"/>
      <c r="AN904" s="362" t="s">
        <v>1145</v>
      </c>
      <c r="AO904" s="362"/>
      <c r="AP904" s="361" t="e">
        <v>#N/A</v>
      </c>
      <c r="AR904">
        <v>1</v>
      </c>
      <c r="AS904" t="s">
        <v>9</v>
      </c>
      <c r="AT904" t="s">
        <v>9</v>
      </c>
    </row>
    <row r="905" spans="2:46" ht="15" customHeight="1" x14ac:dyDescent="0.35">
      <c r="B905" s="362">
        <v>1374</v>
      </c>
      <c r="C905" s="362" t="s">
        <v>3587</v>
      </c>
      <c r="D905" s="362" t="s">
        <v>2</v>
      </c>
      <c r="E905" s="368">
        <v>45112</v>
      </c>
      <c r="F905" s="368"/>
      <c r="G905" s="368"/>
      <c r="H905" s="368"/>
      <c r="I905" s="362" t="s">
        <v>65</v>
      </c>
      <c r="J905" s="362" t="s">
        <v>61</v>
      </c>
      <c r="K905" s="361" t="s">
        <v>3588</v>
      </c>
      <c r="L905" s="362"/>
      <c r="M905" s="362" t="s">
        <v>186</v>
      </c>
      <c r="N905" s="362" t="s">
        <v>9</v>
      </c>
      <c r="O905" s="362"/>
      <c r="P905" s="362" t="s">
        <v>90</v>
      </c>
      <c r="Q905" s="362" t="s">
        <v>90</v>
      </c>
      <c r="R905" s="362"/>
      <c r="S905" s="361" t="s">
        <v>90</v>
      </c>
      <c r="T905" s="362"/>
      <c r="U905" s="362"/>
      <c r="V905" s="362" t="s">
        <v>202</v>
      </c>
      <c r="W905" s="362"/>
      <c r="X905" s="362" t="s">
        <v>9</v>
      </c>
      <c r="Y905" s="362" t="s">
        <v>9</v>
      </c>
      <c r="Z905" s="362" t="s">
        <v>90</v>
      </c>
      <c r="AA905" s="366" t="s">
        <v>90</v>
      </c>
      <c r="AB905" s="362" t="s">
        <v>90</v>
      </c>
      <c r="AC905" s="362"/>
      <c r="AD905" s="362"/>
      <c r="AE905" s="362"/>
      <c r="AF905" s="362"/>
      <c r="AG905" s="362"/>
      <c r="AH905" s="362"/>
      <c r="AI905" s="362" t="s">
        <v>7032</v>
      </c>
      <c r="AJ905" s="362" t="s">
        <v>19</v>
      </c>
      <c r="AK905" s="362" t="s">
        <v>40</v>
      </c>
      <c r="AL905" s="362"/>
      <c r="AM905" s="362"/>
      <c r="AN905" s="362"/>
      <c r="AO905" s="362"/>
      <c r="AP905" s="361" t="e">
        <v>#N/A</v>
      </c>
      <c r="AR905">
        <v>1</v>
      </c>
      <c r="AS905" t="s">
        <v>9</v>
      </c>
      <c r="AT905" t="s">
        <v>9</v>
      </c>
    </row>
    <row r="906" spans="2:46" ht="15" customHeight="1" x14ac:dyDescent="0.35">
      <c r="B906" s="362">
        <v>1375</v>
      </c>
      <c r="C906" s="362" t="s">
        <v>3589</v>
      </c>
      <c r="D906" s="362" t="s">
        <v>2</v>
      </c>
      <c r="E906" s="368">
        <v>45112</v>
      </c>
      <c r="F906" s="368"/>
      <c r="G906" s="368"/>
      <c r="H906" s="368"/>
      <c r="I906" s="362" t="s">
        <v>65</v>
      </c>
      <c r="J906" s="362" t="s">
        <v>3590</v>
      </c>
      <c r="K906" s="361" t="s">
        <v>3591</v>
      </c>
      <c r="L906" s="362"/>
      <c r="M906" s="362" t="s">
        <v>186</v>
      </c>
      <c r="N906" s="362" t="s">
        <v>9</v>
      </c>
      <c r="O906" s="362"/>
      <c r="P906" s="362" t="s">
        <v>90</v>
      </c>
      <c r="Q906" s="362" t="s">
        <v>90</v>
      </c>
      <c r="R906" s="362"/>
      <c r="S906" s="361" t="s">
        <v>90</v>
      </c>
      <c r="T906" s="362"/>
      <c r="U906" s="362"/>
      <c r="V906" s="362" t="s">
        <v>202</v>
      </c>
      <c r="W906" s="362"/>
      <c r="X906" s="362" t="s">
        <v>9</v>
      </c>
      <c r="Y906" s="362" t="s">
        <v>9</v>
      </c>
      <c r="Z906" s="362" t="s">
        <v>90</v>
      </c>
      <c r="AA906" s="366" t="s">
        <v>90</v>
      </c>
      <c r="AB906" s="362" t="s">
        <v>90</v>
      </c>
      <c r="AC906" s="362"/>
      <c r="AD906" s="362"/>
      <c r="AE906" s="362"/>
      <c r="AF906" s="362"/>
      <c r="AG906" s="362"/>
      <c r="AH906" s="362"/>
      <c r="AI906" s="362" t="s">
        <v>7032</v>
      </c>
      <c r="AJ906" s="362" t="s">
        <v>19</v>
      </c>
      <c r="AK906" s="362" t="s">
        <v>40</v>
      </c>
      <c r="AL906" s="362"/>
      <c r="AM906" s="362"/>
      <c r="AN906" s="362"/>
      <c r="AO906" s="362"/>
      <c r="AP906" s="361" t="e">
        <v>#N/A</v>
      </c>
      <c r="AR906">
        <v>1</v>
      </c>
      <c r="AS906" t="s">
        <v>9</v>
      </c>
      <c r="AT906" t="s">
        <v>9</v>
      </c>
    </row>
    <row r="907" spans="2:46" ht="15" customHeight="1" x14ac:dyDescent="0.35">
      <c r="B907" s="362">
        <v>1376</v>
      </c>
      <c r="C907" s="362" t="s">
        <v>3592</v>
      </c>
      <c r="D907" s="362" t="s">
        <v>2</v>
      </c>
      <c r="E907" s="368">
        <v>45112</v>
      </c>
      <c r="F907" s="368"/>
      <c r="G907" s="368"/>
      <c r="H907" s="368"/>
      <c r="I907" s="362" t="s">
        <v>61</v>
      </c>
      <c r="J907" s="362" t="s">
        <v>3522</v>
      </c>
      <c r="K907" s="361" t="s">
        <v>3593</v>
      </c>
      <c r="L907" s="361"/>
      <c r="M907" s="362" t="s">
        <v>186</v>
      </c>
      <c r="N907" s="362" t="s">
        <v>9</v>
      </c>
      <c r="O907" s="362"/>
      <c r="P907" s="362" t="s">
        <v>90</v>
      </c>
      <c r="Q907" s="362" t="s">
        <v>90</v>
      </c>
      <c r="R907" s="362"/>
      <c r="S907" s="361"/>
      <c r="T907" s="362"/>
      <c r="U907" s="362"/>
      <c r="V907" s="362" t="s">
        <v>120</v>
      </c>
      <c r="W907" s="362"/>
      <c r="X907" s="362"/>
      <c r="Y907" s="362" t="s">
        <v>48</v>
      </c>
      <c r="Z907" s="362" t="s">
        <v>90</v>
      </c>
      <c r="AA907" s="366" t="s">
        <v>90</v>
      </c>
      <c r="AB907" s="362" t="s">
        <v>90</v>
      </c>
      <c r="AC907" s="362"/>
      <c r="AD907" s="362"/>
      <c r="AE907" s="362"/>
      <c r="AF907" s="362"/>
      <c r="AG907" s="362"/>
      <c r="AH907" s="362"/>
      <c r="AI907" s="362" t="s">
        <v>7026</v>
      </c>
      <c r="AJ907" s="362" t="s">
        <v>19</v>
      </c>
      <c r="AK907" s="362" t="s">
        <v>40</v>
      </c>
      <c r="AL907" s="362"/>
      <c r="AM907" s="362"/>
      <c r="AN907" s="362"/>
      <c r="AO907" s="362"/>
      <c r="AP907" s="361"/>
      <c r="AR907">
        <v>1</v>
      </c>
      <c r="AS907" t="s">
        <v>5839</v>
      </c>
      <c r="AT907" t="s">
        <v>5839</v>
      </c>
    </row>
    <row r="908" spans="2:46" ht="15" customHeight="1" x14ac:dyDescent="0.35">
      <c r="B908" s="362">
        <v>1377</v>
      </c>
      <c r="C908" s="362" t="s">
        <v>3594</v>
      </c>
      <c r="D908" s="362" t="s">
        <v>2</v>
      </c>
      <c r="E908" s="368">
        <v>45112</v>
      </c>
      <c r="F908" s="368"/>
      <c r="G908" s="368"/>
      <c r="H908" s="368"/>
      <c r="I908" s="362" t="s">
        <v>77</v>
      </c>
      <c r="J908" s="362" t="s">
        <v>77</v>
      </c>
      <c r="K908" s="361" t="s">
        <v>3595</v>
      </c>
      <c r="L908" s="362"/>
      <c r="M908" s="362" t="s">
        <v>186</v>
      </c>
      <c r="N908" s="362" t="s">
        <v>9</v>
      </c>
      <c r="O908" s="362"/>
      <c r="P908" s="362" t="s">
        <v>90</v>
      </c>
      <c r="Q908" s="362" t="s">
        <v>90</v>
      </c>
      <c r="R908" s="362" t="s">
        <v>8</v>
      </c>
      <c r="S908" s="361" t="s">
        <v>2110</v>
      </c>
      <c r="T908" s="362"/>
      <c r="U908" s="362"/>
      <c r="V908" s="362" t="s">
        <v>133</v>
      </c>
      <c r="W908" s="362"/>
      <c r="X908" s="362"/>
      <c r="Y908" s="362" t="s">
        <v>45</v>
      </c>
      <c r="Z908" s="362" t="s">
        <v>90</v>
      </c>
      <c r="AA908" s="366" t="s">
        <v>90</v>
      </c>
      <c r="AB908" s="362" t="s">
        <v>90</v>
      </c>
      <c r="AC908" s="362"/>
      <c r="AD908" s="362"/>
      <c r="AE908" s="362"/>
      <c r="AF908" s="362"/>
      <c r="AG908" s="362"/>
      <c r="AH908" s="362"/>
      <c r="AI908" s="362" t="s">
        <v>7027</v>
      </c>
      <c r="AJ908" s="362" t="s">
        <v>21</v>
      </c>
      <c r="AK908" s="362" t="s">
        <v>39</v>
      </c>
      <c r="AL908" s="362"/>
      <c r="AM908" s="362"/>
      <c r="AN908" s="362"/>
      <c r="AO908" s="368">
        <v>45924</v>
      </c>
      <c r="AP908" s="361" t="s">
        <v>1930</v>
      </c>
      <c r="AR908">
        <v>1</v>
      </c>
      <c r="AS908" t="s">
        <v>539</v>
      </c>
      <c r="AT908" t="s">
        <v>5840</v>
      </c>
    </row>
    <row r="909" spans="2:46" ht="15" customHeight="1" x14ac:dyDescent="0.35">
      <c r="B909" s="362">
        <v>1378</v>
      </c>
      <c r="C909" s="362" t="s">
        <v>3596</v>
      </c>
      <c r="D909" s="362" t="s">
        <v>2</v>
      </c>
      <c r="E909" s="368">
        <v>45112</v>
      </c>
      <c r="F909" s="368"/>
      <c r="G909" s="368"/>
      <c r="H909" s="368"/>
      <c r="I909" s="362" t="s">
        <v>65</v>
      </c>
      <c r="J909" s="362" t="s">
        <v>3395</v>
      </c>
      <c r="K909" s="361" t="s">
        <v>3597</v>
      </c>
      <c r="L909" s="362"/>
      <c r="M909" s="362" t="s">
        <v>186</v>
      </c>
      <c r="N909" s="362" t="s">
        <v>9</v>
      </c>
      <c r="O909" s="362"/>
      <c r="P909" s="362" t="s">
        <v>90</v>
      </c>
      <c r="Q909" s="362" t="s">
        <v>90</v>
      </c>
      <c r="R909" s="362"/>
      <c r="S909" s="361" t="s">
        <v>90</v>
      </c>
      <c r="T909" s="362"/>
      <c r="U909" s="362"/>
      <c r="V909" s="362" t="s">
        <v>202</v>
      </c>
      <c r="W909" s="362"/>
      <c r="X909" s="362" t="s">
        <v>9</v>
      </c>
      <c r="Y909" s="362" t="s">
        <v>9</v>
      </c>
      <c r="Z909" s="362" t="s">
        <v>90</v>
      </c>
      <c r="AA909" s="366" t="s">
        <v>90</v>
      </c>
      <c r="AB909" s="362" t="s">
        <v>90</v>
      </c>
      <c r="AC909" s="362"/>
      <c r="AD909" s="362"/>
      <c r="AE909" s="362"/>
      <c r="AF909" s="362"/>
      <c r="AG909" s="362"/>
      <c r="AH909" s="362"/>
      <c r="AI909" s="362" t="s">
        <v>7032</v>
      </c>
      <c r="AJ909" s="362" t="s">
        <v>19</v>
      </c>
      <c r="AK909" s="362" t="s">
        <v>40</v>
      </c>
      <c r="AL909" s="362"/>
      <c r="AM909" s="362"/>
      <c r="AN909" s="362"/>
      <c r="AO909" s="362"/>
      <c r="AP909" s="361" t="e">
        <v>#N/A</v>
      </c>
      <c r="AR909">
        <v>1</v>
      </c>
      <c r="AS909" t="s">
        <v>9</v>
      </c>
      <c r="AT909" t="s">
        <v>9</v>
      </c>
    </row>
    <row r="910" spans="2:46" ht="15" customHeight="1" x14ac:dyDescent="0.35">
      <c r="B910" s="362">
        <v>1379</v>
      </c>
      <c r="C910" s="362" t="s">
        <v>3598</v>
      </c>
      <c r="D910" s="362" t="s">
        <v>2</v>
      </c>
      <c r="E910" s="368">
        <v>45112</v>
      </c>
      <c r="F910" s="368"/>
      <c r="G910" s="368"/>
      <c r="H910" s="368"/>
      <c r="I910" s="362" t="s">
        <v>62</v>
      </c>
      <c r="J910" s="362" t="s">
        <v>62</v>
      </c>
      <c r="K910" s="361" t="s">
        <v>3599</v>
      </c>
      <c r="L910" s="362"/>
      <c r="M910" s="362" t="s">
        <v>186</v>
      </c>
      <c r="N910" s="362" t="s">
        <v>9</v>
      </c>
      <c r="O910" s="362"/>
      <c r="P910" s="362" t="s">
        <v>90</v>
      </c>
      <c r="Q910" s="362" t="s">
        <v>90</v>
      </c>
      <c r="R910" s="362"/>
      <c r="S910" s="361" t="s">
        <v>90</v>
      </c>
      <c r="T910" s="362"/>
      <c r="U910" s="362"/>
      <c r="V910" s="362" t="s">
        <v>824</v>
      </c>
      <c r="W910" s="362"/>
      <c r="X910" s="362" t="s">
        <v>9</v>
      </c>
      <c r="Y910" s="362" t="s">
        <v>9</v>
      </c>
      <c r="Z910" s="362" t="s">
        <v>90</v>
      </c>
      <c r="AA910" s="366" t="s">
        <v>90</v>
      </c>
      <c r="AB910" s="362" t="s">
        <v>90</v>
      </c>
      <c r="AC910" s="362"/>
      <c r="AD910" s="362"/>
      <c r="AE910" s="362"/>
      <c r="AF910" s="362"/>
      <c r="AG910" s="362"/>
      <c r="AH910" s="362"/>
      <c r="AI910" s="362" t="s">
        <v>7033</v>
      </c>
      <c r="AJ910" s="362" t="s">
        <v>19</v>
      </c>
      <c r="AK910" s="362" t="s">
        <v>40</v>
      </c>
      <c r="AL910" s="362"/>
      <c r="AM910" s="362"/>
      <c r="AN910" s="362"/>
      <c r="AO910" s="362"/>
      <c r="AP910" s="361" t="e">
        <v>#N/A</v>
      </c>
      <c r="AR910">
        <v>1</v>
      </c>
      <c r="AS910" t="s">
        <v>9</v>
      </c>
      <c r="AT910" t="s">
        <v>9</v>
      </c>
    </row>
    <row r="911" spans="2:46" ht="15" customHeight="1" x14ac:dyDescent="0.35">
      <c r="B911" s="362">
        <v>1380</v>
      </c>
      <c r="C911" s="362" t="s">
        <v>3600</v>
      </c>
      <c r="D911" s="362" t="s">
        <v>2</v>
      </c>
      <c r="E911" s="368">
        <v>45112</v>
      </c>
      <c r="F911" s="368"/>
      <c r="G911" s="368"/>
      <c r="H911" s="368"/>
      <c r="I911" s="362" t="s">
        <v>73</v>
      </c>
      <c r="J911" s="362" t="s">
        <v>3601</v>
      </c>
      <c r="K911" s="361" t="s">
        <v>3602</v>
      </c>
      <c r="L911" s="362"/>
      <c r="M911" s="362" t="s">
        <v>186</v>
      </c>
      <c r="N911" s="362" t="s">
        <v>9</v>
      </c>
      <c r="O911" s="362"/>
      <c r="P911" s="362" t="s">
        <v>90</v>
      </c>
      <c r="Q911" s="362" t="s">
        <v>90</v>
      </c>
      <c r="R911" s="362" t="s">
        <v>8</v>
      </c>
      <c r="S911" s="361" t="s">
        <v>1539</v>
      </c>
      <c r="T911" s="362"/>
      <c r="U911" s="362"/>
      <c r="V911" s="362" t="s">
        <v>1540</v>
      </c>
      <c r="W911" s="362"/>
      <c r="X911" s="362"/>
      <c r="Y911" s="362" t="s">
        <v>45</v>
      </c>
      <c r="Z911" s="362" t="s">
        <v>90</v>
      </c>
      <c r="AA911" s="366" t="s">
        <v>90</v>
      </c>
      <c r="AB911" s="362" t="s">
        <v>90</v>
      </c>
      <c r="AC911" s="362"/>
      <c r="AD911" s="362"/>
      <c r="AE911" s="362"/>
      <c r="AF911" s="362"/>
      <c r="AG911" s="362"/>
      <c r="AH911" s="362"/>
      <c r="AI911" s="362" t="s">
        <v>7025</v>
      </c>
      <c r="AJ911" s="362" t="s">
        <v>13</v>
      </c>
      <c r="AK911" s="362" t="s">
        <v>39</v>
      </c>
      <c r="AL911" s="362"/>
      <c r="AM911" s="362"/>
      <c r="AN911" s="362"/>
      <c r="AO911" s="368">
        <v>45923</v>
      </c>
      <c r="AP911" s="361" t="s">
        <v>680</v>
      </c>
      <c r="AR911">
        <v>1</v>
      </c>
      <c r="AS911" t="s">
        <v>539</v>
      </c>
      <c r="AT911" t="s">
        <v>5840</v>
      </c>
    </row>
    <row r="912" spans="2:46" ht="15" customHeight="1" x14ac:dyDescent="0.35">
      <c r="B912" s="362">
        <v>1381</v>
      </c>
      <c r="C912" s="362" t="s">
        <v>3603</v>
      </c>
      <c r="D912" s="362" t="s">
        <v>2</v>
      </c>
      <c r="E912" s="368">
        <v>45112</v>
      </c>
      <c r="F912" s="368"/>
      <c r="G912" s="368"/>
      <c r="H912" s="368"/>
      <c r="I912" s="362" t="s">
        <v>65</v>
      </c>
      <c r="J912" s="362" t="s">
        <v>2882</v>
      </c>
      <c r="K912" s="361" t="s">
        <v>3604</v>
      </c>
      <c r="L912" s="362"/>
      <c r="M912" s="362" t="s">
        <v>186</v>
      </c>
      <c r="N912" s="362" t="s">
        <v>9</v>
      </c>
      <c r="O912" s="362"/>
      <c r="P912" s="362" t="s">
        <v>90</v>
      </c>
      <c r="Q912" s="362" t="s">
        <v>90</v>
      </c>
      <c r="R912" s="362"/>
      <c r="S912" s="361" t="s">
        <v>90</v>
      </c>
      <c r="T912" s="362"/>
      <c r="U912" s="362"/>
      <c r="V912" s="362" t="s">
        <v>202</v>
      </c>
      <c r="W912" s="362"/>
      <c r="X912" s="362" t="s">
        <v>9</v>
      </c>
      <c r="Y912" s="362" t="s">
        <v>9</v>
      </c>
      <c r="Z912" s="362" t="s">
        <v>90</v>
      </c>
      <c r="AA912" s="366" t="s">
        <v>90</v>
      </c>
      <c r="AB912" s="362" t="s">
        <v>90</v>
      </c>
      <c r="AC912" s="362"/>
      <c r="AD912" s="362"/>
      <c r="AE912" s="362"/>
      <c r="AF912" s="362"/>
      <c r="AG912" s="362"/>
      <c r="AH912" s="362"/>
      <c r="AI912" s="362" t="s">
        <v>7032</v>
      </c>
      <c r="AJ912" s="362" t="s">
        <v>19</v>
      </c>
      <c r="AK912" s="362" t="s">
        <v>40</v>
      </c>
      <c r="AL912" s="362"/>
      <c r="AM912" s="362"/>
      <c r="AN912" s="362"/>
      <c r="AO912" s="362"/>
      <c r="AP912" s="361" t="e">
        <v>#N/A</v>
      </c>
      <c r="AR912">
        <v>1</v>
      </c>
      <c r="AS912" t="s">
        <v>9</v>
      </c>
      <c r="AT912" t="s">
        <v>9</v>
      </c>
    </row>
    <row r="913" spans="2:46" ht="15" customHeight="1" x14ac:dyDescent="0.35">
      <c r="B913" s="362">
        <v>1382</v>
      </c>
      <c r="C913" s="362" t="s">
        <v>3605</v>
      </c>
      <c r="D913" s="362" t="s">
        <v>2</v>
      </c>
      <c r="E913" s="368">
        <v>45112</v>
      </c>
      <c r="F913" s="368"/>
      <c r="G913" s="368"/>
      <c r="H913" s="368"/>
      <c r="I913" s="362" t="s">
        <v>73</v>
      </c>
      <c r="J913" s="362" t="s">
        <v>3560</v>
      </c>
      <c r="K913" s="361" t="s">
        <v>3606</v>
      </c>
      <c r="L913" s="362"/>
      <c r="M913" s="362" t="s">
        <v>186</v>
      </c>
      <c r="N913" s="362" t="s">
        <v>9</v>
      </c>
      <c r="O913" s="362"/>
      <c r="P913" s="362" t="s">
        <v>90</v>
      </c>
      <c r="Q913" s="362" t="s">
        <v>90</v>
      </c>
      <c r="R913" s="362" t="s">
        <v>8</v>
      </c>
      <c r="S913" s="361" t="s">
        <v>1539</v>
      </c>
      <c r="T913" s="362"/>
      <c r="U913" s="362"/>
      <c r="V913" s="362" t="s">
        <v>1540</v>
      </c>
      <c r="W913" s="362"/>
      <c r="X913" s="362"/>
      <c r="Y913" s="362" t="s">
        <v>45</v>
      </c>
      <c r="Z913" s="362" t="s">
        <v>90</v>
      </c>
      <c r="AA913" s="366" t="s">
        <v>90</v>
      </c>
      <c r="AB913" s="362" t="s">
        <v>90</v>
      </c>
      <c r="AC913" s="362"/>
      <c r="AD913" s="362"/>
      <c r="AE913" s="362"/>
      <c r="AF913" s="362"/>
      <c r="AG913" s="362"/>
      <c r="AH913" s="362"/>
      <c r="AI913" s="362" t="s">
        <v>7025</v>
      </c>
      <c r="AJ913" s="362" t="s">
        <v>13</v>
      </c>
      <c r="AK913" s="362" t="s">
        <v>39</v>
      </c>
      <c r="AL913" s="362"/>
      <c r="AM913" s="362"/>
      <c r="AN913" s="362"/>
      <c r="AO913" s="368">
        <v>45923</v>
      </c>
      <c r="AP913" s="361" t="s">
        <v>680</v>
      </c>
      <c r="AR913">
        <v>1</v>
      </c>
      <c r="AS913" t="s">
        <v>539</v>
      </c>
      <c r="AT913" t="s">
        <v>5840</v>
      </c>
    </row>
    <row r="914" spans="2:46" ht="15" customHeight="1" x14ac:dyDescent="0.35">
      <c r="B914" s="362">
        <v>1383</v>
      </c>
      <c r="C914" s="362" t="s">
        <v>3607</v>
      </c>
      <c r="D914" s="362" t="s">
        <v>2</v>
      </c>
      <c r="E914" s="368">
        <v>45112</v>
      </c>
      <c r="F914" s="368"/>
      <c r="G914" s="368"/>
      <c r="H914" s="368"/>
      <c r="I914" s="362" t="s">
        <v>65</v>
      </c>
      <c r="J914" s="362" t="s">
        <v>3515</v>
      </c>
      <c r="K914" s="361" t="s">
        <v>3608</v>
      </c>
      <c r="L914" s="362"/>
      <c r="M914" s="362" t="s">
        <v>186</v>
      </c>
      <c r="N914" s="362" t="s">
        <v>9</v>
      </c>
      <c r="O914" s="362"/>
      <c r="P914" s="362" t="s">
        <v>90</v>
      </c>
      <c r="Q914" s="362" t="s">
        <v>90</v>
      </c>
      <c r="R914" s="362"/>
      <c r="S914" s="361" t="s">
        <v>90</v>
      </c>
      <c r="T914" s="362"/>
      <c r="U914" s="362"/>
      <c r="V914" s="362" t="s">
        <v>202</v>
      </c>
      <c r="W914" s="362"/>
      <c r="X914" s="362" t="s">
        <v>9</v>
      </c>
      <c r="Y914" s="362" t="s">
        <v>9</v>
      </c>
      <c r="Z914" s="362" t="s">
        <v>90</v>
      </c>
      <c r="AA914" s="366" t="s">
        <v>90</v>
      </c>
      <c r="AB914" s="362" t="s">
        <v>90</v>
      </c>
      <c r="AC914" s="362"/>
      <c r="AD914" s="362"/>
      <c r="AE914" s="362"/>
      <c r="AF914" s="362"/>
      <c r="AG914" s="362"/>
      <c r="AH914" s="362"/>
      <c r="AI914" s="362" t="s">
        <v>7032</v>
      </c>
      <c r="AJ914" s="362" t="s">
        <v>19</v>
      </c>
      <c r="AK914" s="362" t="s">
        <v>40</v>
      </c>
      <c r="AL914" s="362"/>
      <c r="AM914" s="362"/>
      <c r="AN914" s="362"/>
      <c r="AO914" s="362"/>
      <c r="AP914" s="361" t="e">
        <v>#N/A</v>
      </c>
      <c r="AR914">
        <v>1</v>
      </c>
      <c r="AS914" t="s">
        <v>9</v>
      </c>
      <c r="AT914" t="s">
        <v>9</v>
      </c>
    </row>
    <row r="915" spans="2:46" ht="15" customHeight="1" x14ac:dyDescent="0.35">
      <c r="B915" s="362">
        <v>1384</v>
      </c>
      <c r="C915" s="362" t="s">
        <v>3609</v>
      </c>
      <c r="D915" s="362" t="s">
        <v>2</v>
      </c>
      <c r="E915" s="368">
        <v>45105</v>
      </c>
      <c r="F915" s="368"/>
      <c r="G915" s="368"/>
      <c r="H915" s="368"/>
      <c r="I915" s="362" t="s">
        <v>73</v>
      </c>
      <c r="J915" s="362" t="s">
        <v>1546</v>
      </c>
      <c r="K915" s="361" t="s">
        <v>3610</v>
      </c>
      <c r="L915" s="362"/>
      <c r="M915" s="362" t="s">
        <v>186</v>
      </c>
      <c r="N915" s="362" t="s">
        <v>9</v>
      </c>
      <c r="O915" s="362"/>
      <c r="P915" s="362" t="s">
        <v>90</v>
      </c>
      <c r="Q915" s="362" t="s">
        <v>90</v>
      </c>
      <c r="R915" s="362" t="s">
        <v>8</v>
      </c>
      <c r="S915" s="361" t="s">
        <v>1539</v>
      </c>
      <c r="T915" s="362"/>
      <c r="U915" s="362"/>
      <c r="V915" s="362" t="s">
        <v>1540</v>
      </c>
      <c r="W915" s="362"/>
      <c r="X915" s="362"/>
      <c r="Y915" s="362" t="s">
        <v>45</v>
      </c>
      <c r="Z915" s="362" t="s">
        <v>90</v>
      </c>
      <c r="AA915" s="366" t="s">
        <v>90</v>
      </c>
      <c r="AB915" s="362" t="s">
        <v>90</v>
      </c>
      <c r="AC915" s="362"/>
      <c r="AD915" s="362"/>
      <c r="AE915" s="362"/>
      <c r="AF915" s="362"/>
      <c r="AG915" s="362"/>
      <c r="AH915" s="362"/>
      <c r="AI915" s="362" t="s">
        <v>7025</v>
      </c>
      <c r="AJ915" s="362" t="s">
        <v>13</v>
      </c>
      <c r="AK915" s="362" t="s">
        <v>39</v>
      </c>
      <c r="AL915" s="362"/>
      <c r="AM915" s="362"/>
      <c r="AN915" s="362"/>
      <c r="AO915" s="368">
        <v>45923</v>
      </c>
      <c r="AP915" s="361" t="s">
        <v>680</v>
      </c>
      <c r="AR915">
        <v>1</v>
      </c>
      <c r="AS915" t="s">
        <v>539</v>
      </c>
      <c r="AT915" t="s">
        <v>5840</v>
      </c>
    </row>
    <row r="916" spans="2:46" ht="15" customHeight="1" x14ac:dyDescent="0.35">
      <c r="B916" s="362">
        <v>1385</v>
      </c>
      <c r="C916" s="362" t="s">
        <v>3611</v>
      </c>
      <c r="D916" s="362" t="s">
        <v>2</v>
      </c>
      <c r="E916" s="368">
        <v>45112</v>
      </c>
      <c r="F916" s="368"/>
      <c r="G916" s="368"/>
      <c r="H916" s="368"/>
      <c r="I916" s="362" t="s">
        <v>65</v>
      </c>
      <c r="J916" s="362" t="s">
        <v>2375</v>
      </c>
      <c r="K916" s="361" t="s">
        <v>3612</v>
      </c>
      <c r="L916" s="362"/>
      <c r="M916" s="362" t="s">
        <v>1689</v>
      </c>
      <c r="N916" s="362" t="s">
        <v>9</v>
      </c>
      <c r="O916" s="362"/>
      <c r="P916" s="362" t="s">
        <v>90</v>
      </c>
      <c r="Q916" s="362" t="s">
        <v>90</v>
      </c>
      <c r="R916" s="362"/>
      <c r="S916" s="361" t="s">
        <v>90</v>
      </c>
      <c r="T916" s="362"/>
      <c r="U916" s="362"/>
      <c r="V916" s="362" t="s">
        <v>202</v>
      </c>
      <c r="W916" s="362"/>
      <c r="X916" s="362" t="s">
        <v>9</v>
      </c>
      <c r="Y916" s="362" t="s">
        <v>9</v>
      </c>
      <c r="Z916" s="362" t="s">
        <v>90</v>
      </c>
      <c r="AA916" s="366" t="s">
        <v>90</v>
      </c>
      <c r="AB916" s="362" t="s">
        <v>90</v>
      </c>
      <c r="AC916" s="362"/>
      <c r="AD916" s="362"/>
      <c r="AE916" s="362"/>
      <c r="AF916" s="362"/>
      <c r="AG916" s="362"/>
      <c r="AH916" s="362"/>
      <c r="AI916" s="362" t="s">
        <v>7032</v>
      </c>
      <c r="AJ916" s="362" t="s">
        <v>19</v>
      </c>
      <c r="AK916" s="362" t="s">
        <v>40</v>
      </c>
      <c r="AL916" s="362"/>
      <c r="AM916" s="362"/>
      <c r="AN916" s="362"/>
      <c r="AO916" s="362"/>
      <c r="AP916" s="361" t="e">
        <v>#N/A</v>
      </c>
      <c r="AR916">
        <v>1</v>
      </c>
      <c r="AS916" t="s">
        <v>9</v>
      </c>
      <c r="AT916" t="s">
        <v>9</v>
      </c>
    </row>
    <row r="917" spans="2:46" ht="15" customHeight="1" x14ac:dyDescent="0.35">
      <c r="B917" s="362">
        <v>1386</v>
      </c>
      <c r="C917" s="362" t="s">
        <v>3613</v>
      </c>
      <c r="D917" s="362" t="s">
        <v>2</v>
      </c>
      <c r="E917" s="368">
        <v>45112</v>
      </c>
      <c r="F917" s="368"/>
      <c r="G917" s="368"/>
      <c r="H917" s="368"/>
      <c r="I917" s="362" t="s">
        <v>77</v>
      </c>
      <c r="J917" s="362" t="s">
        <v>77</v>
      </c>
      <c r="K917" s="361" t="s">
        <v>3614</v>
      </c>
      <c r="L917" s="362"/>
      <c r="M917" s="362" t="s">
        <v>186</v>
      </c>
      <c r="N917" s="362" t="s">
        <v>9</v>
      </c>
      <c r="O917" s="362"/>
      <c r="P917" s="362" t="s">
        <v>90</v>
      </c>
      <c r="Q917" s="362" t="s">
        <v>90</v>
      </c>
      <c r="R917" s="362" t="s">
        <v>46</v>
      </c>
      <c r="S917" s="361" t="s">
        <v>90</v>
      </c>
      <c r="T917" s="362"/>
      <c r="U917" s="362"/>
      <c r="V917" s="362" t="s">
        <v>133</v>
      </c>
      <c r="W917" s="362"/>
      <c r="X917" s="362" t="s">
        <v>9</v>
      </c>
      <c r="Y917" s="362" t="s">
        <v>46</v>
      </c>
      <c r="Z917" s="362" t="s">
        <v>90</v>
      </c>
      <c r="AA917" s="366" t="s">
        <v>90</v>
      </c>
      <c r="AB917" s="362" t="s">
        <v>90</v>
      </c>
      <c r="AC917" s="362"/>
      <c r="AD917" s="362"/>
      <c r="AE917" s="362"/>
      <c r="AF917" s="362"/>
      <c r="AG917" s="362"/>
      <c r="AH917" s="362"/>
      <c r="AI917" s="362" t="s">
        <v>7027</v>
      </c>
      <c r="AJ917" s="362" t="s">
        <v>21</v>
      </c>
      <c r="AK917" s="362" t="s">
        <v>40</v>
      </c>
      <c r="AL917" s="362"/>
      <c r="AM917" s="362"/>
      <c r="AN917" s="362"/>
      <c r="AO917" s="362"/>
      <c r="AP917" s="361"/>
      <c r="AR917">
        <v>1</v>
      </c>
      <c r="AS917" t="s">
        <v>9</v>
      </c>
      <c r="AT917" t="s">
        <v>9</v>
      </c>
    </row>
    <row r="918" spans="2:46" ht="15" customHeight="1" x14ac:dyDescent="0.35">
      <c r="B918" s="362">
        <v>1387</v>
      </c>
      <c r="C918" s="362" t="s">
        <v>3615</v>
      </c>
      <c r="D918" s="362" t="s">
        <v>2</v>
      </c>
      <c r="E918" s="368">
        <v>45128</v>
      </c>
      <c r="F918" s="368"/>
      <c r="G918" s="368"/>
      <c r="H918" s="368"/>
      <c r="I918" s="362" t="s">
        <v>65</v>
      </c>
      <c r="J918" s="362" t="s">
        <v>65</v>
      </c>
      <c r="K918" s="361" t="s">
        <v>3616</v>
      </c>
      <c r="L918" s="362"/>
      <c r="M918" s="362" t="s">
        <v>186</v>
      </c>
      <c r="N918" s="362" t="s">
        <v>9</v>
      </c>
      <c r="O918" s="362"/>
      <c r="P918" s="362" t="s">
        <v>90</v>
      </c>
      <c r="Q918" s="362" t="s">
        <v>90</v>
      </c>
      <c r="R918" s="362"/>
      <c r="S918" s="361" t="s">
        <v>90</v>
      </c>
      <c r="T918" s="362"/>
      <c r="U918" s="362"/>
      <c r="V918" s="362" t="s">
        <v>202</v>
      </c>
      <c r="W918" s="362"/>
      <c r="X918" s="362" t="s">
        <v>9</v>
      </c>
      <c r="Y918" s="362" t="s">
        <v>9</v>
      </c>
      <c r="Z918" s="362" t="s">
        <v>90</v>
      </c>
      <c r="AA918" s="366" t="s">
        <v>90</v>
      </c>
      <c r="AB918" s="362" t="s">
        <v>90</v>
      </c>
      <c r="AC918" s="362"/>
      <c r="AD918" s="362"/>
      <c r="AE918" s="362"/>
      <c r="AF918" s="362"/>
      <c r="AG918" s="362"/>
      <c r="AH918" s="362"/>
      <c r="AI918" s="362" t="s">
        <v>7032</v>
      </c>
      <c r="AJ918" s="362" t="s">
        <v>19</v>
      </c>
      <c r="AK918" s="362" t="s">
        <v>40</v>
      </c>
      <c r="AL918" s="362"/>
      <c r="AM918" s="362"/>
      <c r="AN918" s="362"/>
      <c r="AO918" s="362"/>
      <c r="AP918" s="361" t="e">
        <v>#N/A</v>
      </c>
      <c r="AR918">
        <v>1</v>
      </c>
      <c r="AS918" t="s">
        <v>9</v>
      </c>
      <c r="AT918" t="s">
        <v>9</v>
      </c>
    </row>
    <row r="919" spans="2:46" ht="15" customHeight="1" x14ac:dyDescent="0.35">
      <c r="B919" s="362">
        <v>1388</v>
      </c>
      <c r="C919" s="362" t="s">
        <v>3617</v>
      </c>
      <c r="D919" s="362" t="s">
        <v>2</v>
      </c>
      <c r="E919" s="368">
        <v>45128</v>
      </c>
      <c r="F919" s="368"/>
      <c r="G919" s="368"/>
      <c r="H919" s="368"/>
      <c r="I919" s="362" t="s">
        <v>65</v>
      </c>
      <c r="J919" s="362" t="s">
        <v>2882</v>
      </c>
      <c r="K919" s="361" t="s">
        <v>3618</v>
      </c>
      <c r="L919" s="362"/>
      <c r="M919" s="362" t="s">
        <v>186</v>
      </c>
      <c r="N919" s="362" t="s">
        <v>9</v>
      </c>
      <c r="O919" s="362"/>
      <c r="P919" s="362" t="s">
        <v>90</v>
      </c>
      <c r="Q919" s="362" t="s">
        <v>90</v>
      </c>
      <c r="R919" s="362"/>
      <c r="S919" s="361" t="s">
        <v>90</v>
      </c>
      <c r="T919" s="362"/>
      <c r="U919" s="362"/>
      <c r="V919" s="362" t="s">
        <v>202</v>
      </c>
      <c r="W919" s="362"/>
      <c r="X919" s="362" t="s">
        <v>9</v>
      </c>
      <c r="Y919" s="362" t="s">
        <v>9</v>
      </c>
      <c r="Z919" s="362" t="s">
        <v>90</v>
      </c>
      <c r="AA919" s="366" t="s">
        <v>90</v>
      </c>
      <c r="AB919" s="362" t="s">
        <v>90</v>
      </c>
      <c r="AC919" s="362"/>
      <c r="AD919" s="362"/>
      <c r="AE919" s="362"/>
      <c r="AF919" s="362"/>
      <c r="AG919" s="362"/>
      <c r="AH919" s="362"/>
      <c r="AI919" s="362" t="s">
        <v>7032</v>
      </c>
      <c r="AJ919" s="362" t="s">
        <v>19</v>
      </c>
      <c r="AK919" s="362" t="s">
        <v>40</v>
      </c>
      <c r="AL919" s="362"/>
      <c r="AM919" s="362"/>
      <c r="AN919" s="362"/>
      <c r="AO919" s="362"/>
      <c r="AP919" s="361" t="e">
        <v>#N/A</v>
      </c>
      <c r="AR919">
        <v>1</v>
      </c>
      <c r="AS919" t="s">
        <v>9</v>
      </c>
      <c r="AT919" t="s">
        <v>9</v>
      </c>
    </row>
    <row r="920" spans="2:46" ht="15" customHeight="1" x14ac:dyDescent="0.35">
      <c r="B920" s="362">
        <v>1389</v>
      </c>
      <c r="C920" s="362" t="s">
        <v>3619</v>
      </c>
      <c r="D920" s="362" t="s">
        <v>2</v>
      </c>
      <c r="E920" s="368">
        <v>45128</v>
      </c>
      <c r="F920" s="368"/>
      <c r="G920" s="368"/>
      <c r="H920" s="368"/>
      <c r="I920" s="362" t="s">
        <v>74</v>
      </c>
      <c r="J920" s="362" t="s">
        <v>90</v>
      </c>
      <c r="K920" s="361" t="s">
        <v>3620</v>
      </c>
      <c r="L920" s="361"/>
      <c r="M920" s="362" t="s">
        <v>186</v>
      </c>
      <c r="N920" s="362" t="s">
        <v>9</v>
      </c>
      <c r="O920" s="362"/>
      <c r="P920" s="362" t="s">
        <v>90</v>
      </c>
      <c r="Q920" s="362" t="s">
        <v>90</v>
      </c>
      <c r="R920" s="362"/>
      <c r="S920" s="361"/>
      <c r="T920" s="362"/>
      <c r="U920" s="362"/>
      <c r="V920" s="362" t="s">
        <v>120</v>
      </c>
      <c r="W920" s="362"/>
      <c r="X920" s="362"/>
      <c r="Y920" s="362" t="s">
        <v>48</v>
      </c>
      <c r="Z920" s="362" t="s">
        <v>90</v>
      </c>
      <c r="AA920" s="366" t="s">
        <v>90</v>
      </c>
      <c r="AB920" s="362" t="s">
        <v>90</v>
      </c>
      <c r="AC920" s="362"/>
      <c r="AD920" s="362"/>
      <c r="AE920" s="362"/>
      <c r="AF920" s="362"/>
      <c r="AG920" s="362"/>
      <c r="AH920" s="362"/>
      <c r="AI920" s="362" t="s">
        <v>7028</v>
      </c>
      <c r="AJ920" s="362" t="s">
        <v>19</v>
      </c>
      <c r="AK920" s="362" t="s">
        <v>40</v>
      </c>
      <c r="AL920" s="362"/>
      <c r="AM920" s="362"/>
      <c r="AN920" s="362"/>
      <c r="AO920" s="362"/>
      <c r="AP920" s="361"/>
      <c r="AR920">
        <v>1</v>
      </c>
      <c r="AS920" t="s">
        <v>5839</v>
      </c>
      <c r="AT920" t="s">
        <v>5839</v>
      </c>
    </row>
    <row r="921" spans="2:46" ht="15" customHeight="1" x14ac:dyDescent="0.35">
      <c r="B921" s="362">
        <v>1390</v>
      </c>
      <c r="C921" s="362" t="s">
        <v>3621</v>
      </c>
      <c r="D921" s="362" t="s">
        <v>2</v>
      </c>
      <c r="E921" s="368">
        <v>45128</v>
      </c>
      <c r="F921" s="368"/>
      <c r="G921" s="368"/>
      <c r="H921" s="368"/>
      <c r="I921" s="362" t="s">
        <v>65</v>
      </c>
      <c r="J921" s="362" t="s">
        <v>62</v>
      </c>
      <c r="K921" s="361" t="s">
        <v>3622</v>
      </c>
      <c r="L921" s="362"/>
      <c r="M921" s="362" t="s">
        <v>1689</v>
      </c>
      <c r="N921" s="362" t="s">
        <v>9</v>
      </c>
      <c r="O921" s="362"/>
      <c r="P921" s="362" t="s">
        <v>90</v>
      </c>
      <c r="Q921" s="362" t="s">
        <v>90</v>
      </c>
      <c r="R921" s="362"/>
      <c r="S921" s="361" t="s">
        <v>90</v>
      </c>
      <c r="T921" s="362"/>
      <c r="U921" s="362"/>
      <c r="V921" s="362" t="s">
        <v>202</v>
      </c>
      <c r="W921" s="362"/>
      <c r="X921" s="362" t="s">
        <v>9</v>
      </c>
      <c r="Y921" s="362" t="s">
        <v>9</v>
      </c>
      <c r="Z921" s="362" t="s">
        <v>90</v>
      </c>
      <c r="AA921" s="366" t="s">
        <v>90</v>
      </c>
      <c r="AB921" s="362" t="s">
        <v>90</v>
      </c>
      <c r="AC921" s="362"/>
      <c r="AD921" s="362"/>
      <c r="AE921" s="362"/>
      <c r="AF921" s="362"/>
      <c r="AG921" s="362"/>
      <c r="AH921" s="362"/>
      <c r="AI921" s="362" t="s">
        <v>7032</v>
      </c>
      <c r="AJ921" s="362" t="s">
        <v>19</v>
      </c>
      <c r="AK921" s="362" t="s">
        <v>40</v>
      </c>
      <c r="AL921" s="362"/>
      <c r="AM921" s="362"/>
      <c r="AN921" s="362"/>
      <c r="AO921" s="362"/>
      <c r="AP921" s="361" t="e">
        <v>#N/A</v>
      </c>
      <c r="AR921">
        <v>1</v>
      </c>
      <c r="AS921" t="s">
        <v>9</v>
      </c>
      <c r="AT921" t="s">
        <v>9</v>
      </c>
    </row>
    <row r="922" spans="2:46" ht="15" customHeight="1" x14ac:dyDescent="0.35">
      <c r="B922" s="362">
        <v>1391</v>
      </c>
      <c r="C922" s="362" t="s">
        <v>3623</v>
      </c>
      <c r="D922" s="362" t="s">
        <v>2</v>
      </c>
      <c r="E922" s="368">
        <v>45128</v>
      </c>
      <c r="F922" s="368"/>
      <c r="G922" s="368"/>
      <c r="H922" s="368"/>
      <c r="I922" s="362" t="s">
        <v>57</v>
      </c>
      <c r="J922" s="362" t="s">
        <v>1596</v>
      </c>
      <c r="K922" s="361" t="s">
        <v>3624</v>
      </c>
      <c r="L922" s="362"/>
      <c r="M922" s="362" t="s">
        <v>186</v>
      </c>
      <c r="N922" s="362" t="s">
        <v>9</v>
      </c>
      <c r="O922" s="362"/>
      <c r="P922" s="362" t="s">
        <v>90</v>
      </c>
      <c r="Q922" s="362" t="s">
        <v>90</v>
      </c>
      <c r="R922" s="362"/>
      <c r="S922" s="361" t="s">
        <v>90</v>
      </c>
      <c r="T922" s="362"/>
      <c r="U922" s="362"/>
      <c r="V922" s="362" t="s">
        <v>176</v>
      </c>
      <c r="W922" s="362"/>
      <c r="X922" s="362" t="s">
        <v>9</v>
      </c>
      <c r="Y922" s="362" t="s">
        <v>9</v>
      </c>
      <c r="Z922" s="362" t="s">
        <v>90</v>
      </c>
      <c r="AA922" s="366" t="s">
        <v>90</v>
      </c>
      <c r="AB922" s="362" t="s">
        <v>90</v>
      </c>
      <c r="AC922" s="362"/>
      <c r="AD922" s="362"/>
      <c r="AE922" s="362"/>
      <c r="AF922" s="362"/>
      <c r="AG922" s="362"/>
      <c r="AH922" s="362"/>
      <c r="AI922" s="362" t="s">
        <v>7030</v>
      </c>
      <c r="AJ922" s="362" t="s">
        <v>14</v>
      </c>
      <c r="AK922" s="362" t="s">
        <v>40</v>
      </c>
      <c r="AL922" s="362"/>
      <c r="AM922" s="362"/>
      <c r="AN922" s="362"/>
      <c r="AO922" s="362"/>
      <c r="AP922" s="361" t="e">
        <v>#N/A</v>
      </c>
      <c r="AR922">
        <v>1</v>
      </c>
      <c r="AS922" t="s">
        <v>9</v>
      </c>
      <c r="AT922" t="s">
        <v>9</v>
      </c>
    </row>
    <row r="923" spans="2:46" ht="15" customHeight="1" x14ac:dyDescent="0.35">
      <c r="B923" s="362">
        <v>1392</v>
      </c>
      <c r="C923" s="362" t="s">
        <v>3625</v>
      </c>
      <c r="D923" s="362" t="s">
        <v>2</v>
      </c>
      <c r="E923" s="368">
        <v>45128</v>
      </c>
      <c r="F923" s="368"/>
      <c r="G923" s="368"/>
      <c r="H923" s="368"/>
      <c r="I923" s="362" t="s">
        <v>65</v>
      </c>
      <c r="J923" s="362" t="s">
        <v>2375</v>
      </c>
      <c r="K923" s="361" t="s">
        <v>3626</v>
      </c>
      <c r="L923" s="362"/>
      <c r="M923" s="362" t="s">
        <v>186</v>
      </c>
      <c r="N923" s="362" t="s">
        <v>9</v>
      </c>
      <c r="O923" s="362"/>
      <c r="P923" s="362" t="s">
        <v>90</v>
      </c>
      <c r="Q923" s="362" t="s">
        <v>90</v>
      </c>
      <c r="R923" s="362"/>
      <c r="S923" s="361" t="s">
        <v>90</v>
      </c>
      <c r="T923" s="362"/>
      <c r="U923" s="362"/>
      <c r="V923" s="362" t="s">
        <v>202</v>
      </c>
      <c r="W923" s="362"/>
      <c r="X923" s="362" t="s">
        <v>9</v>
      </c>
      <c r="Y923" s="362" t="s">
        <v>9</v>
      </c>
      <c r="Z923" s="362" t="s">
        <v>90</v>
      </c>
      <c r="AA923" s="366" t="s">
        <v>90</v>
      </c>
      <c r="AB923" s="362" t="s">
        <v>90</v>
      </c>
      <c r="AC923" s="362"/>
      <c r="AD923" s="362"/>
      <c r="AE923" s="362"/>
      <c r="AF923" s="362"/>
      <c r="AG923" s="362"/>
      <c r="AH923" s="362"/>
      <c r="AI923" s="362" t="s">
        <v>7032</v>
      </c>
      <c r="AJ923" s="362" t="s">
        <v>19</v>
      </c>
      <c r="AK923" s="362" t="s">
        <v>40</v>
      </c>
      <c r="AL923" s="362"/>
      <c r="AM923" s="362"/>
      <c r="AN923" s="362"/>
      <c r="AO923" s="362"/>
      <c r="AP923" s="361" t="e">
        <v>#N/A</v>
      </c>
      <c r="AR923">
        <v>1</v>
      </c>
      <c r="AS923" t="s">
        <v>9</v>
      </c>
      <c r="AT923" t="s">
        <v>9</v>
      </c>
    </row>
    <row r="924" spans="2:46" ht="15" customHeight="1" x14ac:dyDescent="0.35">
      <c r="B924" s="362">
        <v>1393</v>
      </c>
      <c r="C924" s="362" t="s">
        <v>3627</v>
      </c>
      <c r="D924" s="362" t="s">
        <v>2</v>
      </c>
      <c r="E924" s="368">
        <v>45128</v>
      </c>
      <c r="F924" s="368"/>
      <c r="G924" s="368"/>
      <c r="H924" s="368"/>
      <c r="I924" s="362" t="s">
        <v>65</v>
      </c>
      <c r="J924" s="362" t="s">
        <v>2882</v>
      </c>
      <c r="K924" s="361" t="s">
        <v>3628</v>
      </c>
      <c r="L924" s="362"/>
      <c r="M924" s="362" t="s">
        <v>186</v>
      </c>
      <c r="N924" s="362" t="s">
        <v>9</v>
      </c>
      <c r="O924" s="362"/>
      <c r="P924" s="362" t="s">
        <v>90</v>
      </c>
      <c r="Q924" s="362" t="s">
        <v>90</v>
      </c>
      <c r="R924" s="362"/>
      <c r="S924" s="361" t="s">
        <v>90</v>
      </c>
      <c r="T924" s="362"/>
      <c r="U924" s="362"/>
      <c r="V924" s="362" t="s">
        <v>202</v>
      </c>
      <c r="W924" s="362"/>
      <c r="X924" s="362" t="s">
        <v>9</v>
      </c>
      <c r="Y924" s="362" t="s">
        <v>9</v>
      </c>
      <c r="Z924" s="362" t="s">
        <v>90</v>
      </c>
      <c r="AA924" s="366" t="s">
        <v>90</v>
      </c>
      <c r="AB924" s="362" t="s">
        <v>90</v>
      </c>
      <c r="AC924" s="362"/>
      <c r="AD924" s="362"/>
      <c r="AE924" s="362"/>
      <c r="AF924" s="362"/>
      <c r="AG924" s="362"/>
      <c r="AH924" s="362"/>
      <c r="AI924" s="362" t="s">
        <v>7032</v>
      </c>
      <c r="AJ924" s="362" t="s">
        <v>19</v>
      </c>
      <c r="AK924" s="362" t="s">
        <v>40</v>
      </c>
      <c r="AL924" s="362"/>
      <c r="AM924" s="362"/>
      <c r="AN924" s="362"/>
      <c r="AO924" s="362"/>
      <c r="AP924" s="361" t="e">
        <v>#N/A</v>
      </c>
      <c r="AR924">
        <v>1</v>
      </c>
      <c r="AS924" t="s">
        <v>9</v>
      </c>
      <c r="AT924" t="s">
        <v>9</v>
      </c>
    </row>
    <row r="925" spans="2:46" ht="15" customHeight="1" x14ac:dyDescent="0.35">
      <c r="B925" s="362">
        <v>1394</v>
      </c>
      <c r="C925" s="362" t="s">
        <v>3629</v>
      </c>
      <c r="D925" s="362" t="s">
        <v>2</v>
      </c>
      <c r="E925" s="368">
        <v>45128</v>
      </c>
      <c r="F925" s="368"/>
      <c r="G925" s="368"/>
      <c r="H925" s="368"/>
      <c r="I925" s="362" t="s">
        <v>74</v>
      </c>
      <c r="J925" s="362" t="s">
        <v>90</v>
      </c>
      <c r="K925" s="361" t="s">
        <v>3630</v>
      </c>
      <c r="L925" s="361"/>
      <c r="M925" s="362" t="s">
        <v>186</v>
      </c>
      <c r="N925" s="362" t="s">
        <v>9</v>
      </c>
      <c r="O925" s="362"/>
      <c r="P925" s="362" t="s">
        <v>90</v>
      </c>
      <c r="Q925" s="362" t="s">
        <v>90</v>
      </c>
      <c r="R925" s="362"/>
      <c r="S925" s="361"/>
      <c r="T925" s="362"/>
      <c r="U925" s="362"/>
      <c r="V925" s="362" t="s">
        <v>120</v>
      </c>
      <c r="W925" s="362"/>
      <c r="X925" s="362"/>
      <c r="Y925" s="362" t="s">
        <v>48</v>
      </c>
      <c r="Z925" s="362" t="s">
        <v>90</v>
      </c>
      <c r="AA925" s="366" t="s">
        <v>90</v>
      </c>
      <c r="AB925" s="362" t="s">
        <v>90</v>
      </c>
      <c r="AC925" s="362"/>
      <c r="AD925" s="362"/>
      <c r="AE925" s="362"/>
      <c r="AF925" s="362"/>
      <c r="AG925" s="362"/>
      <c r="AH925" s="362"/>
      <c r="AI925" s="362" t="s">
        <v>7028</v>
      </c>
      <c r="AJ925" s="362" t="s">
        <v>19</v>
      </c>
      <c r="AK925" s="362" t="s">
        <v>40</v>
      </c>
      <c r="AL925" s="362"/>
      <c r="AM925" s="362"/>
      <c r="AN925" s="362"/>
      <c r="AO925" s="362"/>
      <c r="AP925" s="361"/>
      <c r="AR925">
        <v>1</v>
      </c>
      <c r="AS925" t="s">
        <v>5839</v>
      </c>
      <c r="AT925" t="s">
        <v>5839</v>
      </c>
    </row>
    <row r="926" spans="2:46" ht="15" customHeight="1" x14ac:dyDescent="0.35">
      <c r="B926" s="362">
        <v>1395</v>
      </c>
      <c r="C926" s="362" t="s">
        <v>3631</v>
      </c>
      <c r="D926" s="362" t="s">
        <v>2</v>
      </c>
      <c r="E926" s="368">
        <v>45111</v>
      </c>
      <c r="F926" s="368" t="s">
        <v>1278</v>
      </c>
      <c r="G926" s="368"/>
      <c r="H926" s="368"/>
      <c r="I926" s="362" t="s">
        <v>73</v>
      </c>
      <c r="J926" s="362" t="s">
        <v>1546</v>
      </c>
      <c r="K926" s="361" t="s">
        <v>3632</v>
      </c>
      <c r="L926" s="362"/>
      <c r="M926" s="362" t="s">
        <v>186</v>
      </c>
      <c r="N926" s="362" t="s">
        <v>8</v>
      </c>
      <c r="O926" s="362"/>
      <c r="P926" s="362" t="s">
        <v>90</v>
      </c>
      <c r="Q926" s="362" t="s">
        <v>90</v>
      </c>
      <c r="R926" s="362"/>
      <c r="S926" s="361" t="s">
        <v>3633</v>
      </c>
      <c r="T926" s="362"/>
      <c r="U926" s="362"/>
      <c r="V926" s="362" t="s">
        <v>1271</v>
      </c>
      <c r="W926" s="362"/>
      <c r="X926" s="362"/>
      <c r="Y926" s="362" t="s">
        <v>45</v>
      </c>
      <c r="Z926" s="362" t="s">
        <v>90</v>
      </c>
      <c r="AA926" s="366" t="s">
        <v>90</v>
      </c>
      <c r="AB926" s="362" t="s">
        <v>90</v>
      </c>
      <c r="AC926" s="362"/>
      <c r="AD926" s="362"/>
      <c r="AE926" s="362"/>
      <c r="AF926" s="362"/>
      <c r="AG926" s="362"/>
      <c r="AH926" s="362"/>
      <c r="AI926" s="362" t="s">
        <v>7025</v>
      </c>
      <c r="AJ926" s="362" t="s">
        <v>13</v>
      </c>
      <c r="AK926" s="362" t="s">
        <v>39</v>
      </c>
      <c r="AL926" s="362"/>
      <c r="AM926" s="362"/>
      <c r="AN926" s="362" t="s">
        <v>1299</v>
      </c>
      <c r="AO926" s="368">
        <v>45919</v>
      </c>
      <c r="AP926" s="361" t="s">
        <v>680</v>
      </c>
      <c r="AR926">
        <v>1</v>
      </c>
      <c r="AS926" t="s">
        <v>539</v>
      </c>
      <c r="AT926" t="s">
        <v>5841</v>
      </c>
    </row>
    <row r="927" spans="2:46" ht="15" customHeight="1" x14ac:dyDescent="0.35">
      <c r="B927" s="362">
        <v>1396</v>
      </c>
      <c r="C927" s="362" t="s">
        <v>3634</v>
      </c>
      <c r="D927" s="362" t="s">
        <v>2</v>
      </c>
      <c r="E927" s="368">
        <v>45128</v>
      </c>
      <c r="F927" s="368"/>
      <c r="G927" s="368"/>
      <c r="H927" s="368"/>
      <c r="I927" s="362" t="s">
        <v>62</v>
      </c>
      <c r="J927" s="362" t="s">
        <v>3635</v>
      </c>
      <c r="K927" s="361" t="s">
        <v>3636</v>
      </c>
      <c r="L927" s="362"/>
      <c r="M927" s="362" t="s">
        <v>186</v>
      </c>
      <c r="N927" s="362" t="s">
        <v>9</v>
      </c>
      <c r="O927" s="362"/>
      <c r="P927" s="362" t="s">
        <v>90</v>
      </c>
      <c r="Q927" s="362" t="s">
        <v>90</v>
      </c>
      <c r="R927" s="362"/>
      <c r="S927" s="361" t="s">
        <v>90</v>
      </c>
      <c r="T927" s="362"/>
      <c r="U927" s="362"/>
      <c r="V927" s="362" t="s">
        <v>824</v>
      </c>
      <c r="W927" s="362"/>
      <c r="X927" s="362" t="s">
        <v>9</v>
      </c>
      <c r="Y927" s="362" t="s">
        <v>9</v>
      </c>
      <c r="Z927" s="362" t="s">
        <v>90</v>
      </c>
      <c r="AA927" s="366" t="s">
        <v>90</v>
      </c>
      <c r="AB927" s="362" t="s">
        <v>90</v>
      </c>
      <c r="AC927" s="362"/>
      <c r="AD927" s="362"/>
      <c r="AE927" s="362"/>
      <c r="AF927" s="362"/>
      <c r="AG927" s="362"/>
      <c r="AH927" s="362"/>
      <c r="AI927" s="362" t="s">
        <v>7033</v>
      </c>
      <c r="AJ927" s="362" t="s">
        <v>19</v>
      </c>
      <c r="AK927" s="362" t="s">
        <v>40</v>
      </c>
      <c r="AL927" s="362"/>
      <c r="AM927" s="362"/>
      <c r="AN927" s="362"/>
      <c r="AO927" s="362"/>
      <c r="AP927" s="361" t="e">
        <v>#N/A</v>
      </c>
      <c r="AR927">
        <v>1</v>
      </c>
      <c r="AS927" t="s">
        <v>9</v>
      </c>
      <c r="AT927" t="s">
        <v>9</v>
      </c>
    </row>
    <row r="928" spans="2:46" ht="15" customHeight="1" x14ac:dyDescent="0.35">
      <c r="B928" s="362">
        <v>1397</v>
      </c>
      <c r="C928" s="362" t="s">
        <v>3637</v>
      </c>
      <c r="D928" s="362" t="s">
        <v>2</v>
      </c>
      <c r="E928" s="368">
        <v>45128</v>
      </c>
      <c r="F928" s="368"/>
      <c r="G928" s="368"/>
      <c r="H928" s="368"/>
      <c r="I928" s="362" t="s">
        <v>76</v>
      </c>
      <c r="J928" s="362" t="s">
        <v>3638</v>
      </c>
      <c r="K928" s="361" t="s">
        <v>3639</v>
      </c>
      <c r="L928" s="361"/>
      <c r="M928" s="362" t="s">
        <v>1689</v>
      </c>
      <c r="N928" s="362" t="s">
        <v>9</v>
      </c>
      <c r="O928" s="362"/>
      <c r="P928" s="362" t="s">
        <v>90</v>
      </c>
      <c r="Q928" s="362" t="s">
        <v>90</v>
      </c>
      <c r="R928" s="362"/>
      <c r="S928" s="361" t="s">
        <v>3640</v>
      </c>
      <c r="T928" s="361"/>
      <c r="U928" s="361"/>
      <c r="V928" s="362" t="s">
        <v>125</v>
      </c>
      <c r="W928" s="362"/>
      <c r="X928" s="362"/>
      <c r="Y928" s="362" t="s">
        <v>45</v>
      </c>
      <c r="Z928" s="362" t="s">
        <v>90</v>
      </c>
      <c r="AA928" s="366" t="s">
        <v>90</v>
      </c>
      <c r="AB928" s="362" t="s">
        <v>90</v>
      </c>
      <c r="AC928" s="362"/>
      <c r="AD928" s="362"/>
      <c r="AE928" s="362"/>
      <c r="AF928" s="362"/>
      <c r="AG928" s="362"/>
      <c r="AH928" s="362"/>
      <c r="AI928" s="362" t="s">
        <v>7034</v>
      </c>
      <c r="AJ928" s="362" t="s">
        <v>43</v>
      </c>
      <c r="AK928" s="362" t="s">
        <v>39</v>
      </c>
      <c r="AL928" s="362"/>
      <c r="AM928" s="362"/>
      <c r="AN928" s="362"/>
      <c r="AO928" s="368" t="s">
        <v>90</v>
      </c>
      <c r="AP928" s="361" t="s">
        <v>1158</v>
      </c>
      <c r="AR928">
        <v>1</v>
      </c>
      <c r="AS928" t="s">
        <v>539</v>
      </c>
      <c r="AT928" t="s">
        <v>5840</v>
      </c>
    </row>
    <row r="929" spans="2:46" ht="15" customHeight="1" x14ac:dyDescent="0.35">
      <c r="B929" s="362">
        <v>1398</v>
      </c>
      <c r="C929" s="362" t="s">
        <v>3641</v>
      </c>
      <c r="D929" s="362" t="s">
        <v>2</v>
      </c>
      <c r="E929" s="368">
        <v>45128</v>
      </c>
      <c r="F929" s="368"/>
      <c r="G929" s="368"/>
      <c r="H929" s="368"/>
      <c r="I929" s="362" t="s">
        <v>65</v>
      </c>
      <c r="J929" s="362" t="s">
        <v>3638</v>
      </c>
      <c r="K929" s="361" t="s">
        <v>3642</v>
      </c>
      <c r="L929" s="362"/>
      <c r="M929" s="362" t="s">
        <v>186</v>
      </c>
      <c r="N929" s="362" t="s">
        <v>9</v>
      </c>
      <c r="O929" s="362"/>
      <c r="P929" s="362" t="s">
        <v>90</v>
      </c>
      <c r="Q929" s="362" t="s">
        <v>90</v>
      </c>
      <c r="R929" s="362"/>
      <c r="S929" s="361" t="s">
        <v>90</v>
      </c>
      <c r="T929" s="362"/>
      <c r="U929" s="362"/>
      <c r="V929" s="362" t="s">
        <v>202</v>
      </c>
      <c r="W929" s="362"/>
      <c r="X929" s="362" t="s">
        <v>9</v>
      </c>
      <c r="Y929" s="362" t="s">
        <v>9</v>
      </c>
      <c r="Z929" s="362" t="s">
        <v>90</v>
      </c>
      <c r="AA929" s="366" t="s">
        <v>90</v>
      </c>
      <c r="AB929" s="362" t="s">
        <v>90</v>
      </c>
      <c r="AC929" s="362"/>
      <c r="AD929" s="362"/>
      <c r="AE929" s="362"/>
      <c r="AF929" s="362"/>
      <c r="AG929" s="362"/>
      <c r="AH929" s="362"/>
      <c r="AI929" s="362" t="s">
        <v>7032</v>
      </c>
      <c r="AJ929" s="362" t="s">
        <v>19</v>
      </c>
      <c r="AK929" s="362" t="s">
        <v>40</v>
      </c>
      <c r="AL929" s="362"/>
      <c r="AM929" s="362"/>
      <c r="AN929" s="362"/>
      <c r="AO929" s="362"/>
      <c r="AP929" s="361" t="e">
        <v>#N/A</v>
      </c>
      <c r="AR929">
        <v>1</v>
      </c>
      <c r="AS929" t="s">
        <v>9</v>
      </c>
      <c r="AT929" t="s">
        <v>9</v>
      </c>
    </row>
    <row r="930" spans="2:46" ht="15" customHeight="1" x14ac:dyDescent="0.35">
      <c r="B930" s="362">
        <v>1399</v>
      </c>
      <c r="C930" s="362" t="s">
        <v>3643</v>
      </c>
      <c r="D930" s="362" t="s">
        <v>2</v>
      </c>
      <c r="E930" s="368">
        <v>45128</v>
      </c>
      <c r="F930" s="368"/>
      <c r="G930" s="368"/>
      <c r="H930" s="368"/>
      <c r="I930" s="362" t="s">
        <v>65</v>
      </c>
      <c r="J930" s="362" t="s">
        <v>2375</v>
      </c>
      <c r="K930" s="361" t="s">
        <v>3644</v>
      </c>
      <c r="L930" s="362"/>
      <c r="M930" s="362" t="s">
        <v>186</v>
      </c>
      <c r="N930" s="362" t="s">
        <v>9</v>
      </c>
      <c r="O930" s="362"/>
      <c r="P930" s="362" t="s">
        <v>90</v>
      </c>
      <c r="Q930" s="362" t="s">
        <v>90</v>
      </c>
      <c r="R930" s="362"/>
      <c r="S930" s="361" t="s">
        <v>90</v>
      </c>
      <c r="T930" s="362"/>
      <c r="U930" s="362"/>
      <c r="V930" s="362" t="s">
        <v>202</v>
      </c>
      <c r="W930" s="362"/>
      <c r="X930" s="362" t="s">
        <v>9</v>
      </c>
      <c r="Y930" s="362" t="s">
        <v>9</v>
      </c>
      <c r="Z930" s="362" t="s">
        <v>90</v>
      </c>
      <c r="AA930" s="366" t="s">
        <v>90</v>
      </c>
      <c r="AB930" s="362" t="s">
        <v>90</v>
      </c>
      <c r="AC930" s="362"/>
      <c r="AD930" s="362"/>
      <c r="AE930" s="362"/>
      <c r="AF930" s="362"/>
      <c r="AG930" s="362"/>
      <c r="AH930" s="362"/>
      <c r="AI930" s="362" t="s">
        <v>7032</v>
      </c>
      <c r="AJ930" s="362" t="s">
        <v>19</v>
      </c>
      <c r="AK930" s="362" t="s">
        <v>40</v>
      </c>
      <c r="AL930" s="362"/>
      <c r="AM930" s="362"/>
      <c r="AN930" s="362"/>
      <c r="AO930" s="362"/>
      <c r="AP930" s="361" t="e">
        <v>#N/A</v>
      </c>
      <c r="AR930">
        <v>1</v>
      </c>
      <c r="AS930" t="s">
        <v>9</v>
      </c>
      <c r="AT930" t="s">
        <v>9</v>
      </c>
    </row>
    <row r="931" spans="2:46" ht="15" customHeight="1" x14ac:dyDescent="0.35">
      <c r="B931" s="362">
        <v>1400</v>
      </c>
      <c r="C931" s="362" t="s">
        <v>3645</v>
      </c>
      <c r="D931" s="362" t="s">
        <v>2</v>
      </c>
      <c r="E931" s="368">
        <v>45128</v>
      </c>
      <c r="F931" s="368"/>
      <c r="G931" s="368"/>
      <c r="H931" s="368"/>
      <c r="I931" s="362" t="s">
        <v>65</v>
      </c>
      <c r="J931" s="362" t="s">
        <v>2835</v>
      </c>
      <c r="K931" s="361" t="s">
        <v>3646</v>
      </c>
      <c r="L931" s="362"/>
      <c r="M931" s="362" t="s">
        <v>186</v>
      </c>
      <c r="N931" s="362" t="s">
        <v>9</v>
      </c>
      <c r="O931" s="362"/>
      <c r="P931" s="362" t="s">
        <v>90</v>
      </c>
      <c r="Q931" s="362" t="s">
        <v>90</v>
      </c>
      <c r="R931" s="362"/>
      <c r="S931" s="361" t="s">
        <v>90</v>
      </c>
      <c r="T931" s="362"/>
      <c r="U931" s="362"/>
      <c r="V931" s="362" t="s">
        <v>202</v>
      </c>
      <c r="W931" s="362"/>
      <c r="X931" s="362" t="s">
        <v>9</v>
      </c>
      <c r="Y931" s="362" t="s">
        <v>9</v>
      </c>
      <c r="Z931" s="362" t="s">
        <v>90</v>
      </c>
      <c r="AA931" s="366" t="s">
        <v>90</v>
      </c>
      <c r="AB931" s="362" t="s">
        <v>90</v>
      </c>
      <c r="AC931" s="362"/>
      <c r="AD931" s="362"/>
      <c r="AE931" s="362"/>
      <c r="AF931" s="362"/>
      <c r="AG931" s="362"/>
      <c r="AH931" s="362"/>
      <c r="AI931" s="362" t="s">
        <v>7032</v>
      </c>
      <c r="AJ931" s="362" t="s">
        <v>19</v>
      </c>
      <c r="AK931" s="362" t="s">
        <v>40</v>
      </c>
      <c r="AL931" s="362"/>
      <c r="AM931" s="362"/>
      <c r="AN931" s="362"/>
      <c r="AO931" s="362"/>
      <c r="AP931" s="361" t="e">
        <v>#N/A</v>
      </c>
      <c r="AR931">
        <v>1</v>
      </c>
      <c r="AS931" t="s">
        <v>9</v>
      </c>
      <c r="AT931" t="s">
        <v>9</v>
      </c>
    </row>
    <row r="932" spans="2:46" ht="15" customHeight="1" x14ac:dyDescent="0.35">
      <c r="B932" s="362">
        <v>1401</v>
      </c>
      <c r="C932" s="362" t="s">
        <v>3647</v>
      </c>
      <c r="D932" s="362" t="s">
        <v>2</v>
      </c>
      <c r="E932" s="368">
        <v>45128</v>
      </c>
      <c r="F932" s="368"/>
      <c r="G932" s="368"/>
      <c r="H932" s="368"/>
      <c r="I932" s="362" t="s">
        <v>65</v>
      </c>
      <c r="J932" s="362" t="s">
        <v>2882</v>
      </c>
      <c r="K932" s="361" t="s">
        <v>3648</v>
      </c>
      <c r="L932" s="362"/>
      <c r="M932" s="362" t="s">
        <v>186</v>
      </c>
      <c r="N932" s="362" t="s">
        <v>9</v>
      </c>
      <c r="O932" s="362"/>
      <c r="P932" s="362" t="s">
        <v>90</v>
      </c>
      <c r="Q932" s="362" t="s">
        <v>90</v>
      </c>
      <c r="R932" s="362"/>
      <c r="S932" s="361" t="s">
        <v>90</v>
      </c>
      <c r="T932" s="362"/>
      <c r="U932" s="362"/>
      <c r="V932" s="362" t="s">
        <v>202</v>
      </c>
      <c r="W932" s="362"/>
      <c r="X932" s="362" t="s">
        <v>9</v>
      </c>
      <c r="Y932" s="362" t="s">
        <v>9</v>
      </c>
      <c r="Z932" s="362" t="s">
        <v>90</v>
      </c>
      <c r="AA932" s="366" t="s">
        <v>90</v>
      </c>
      <c r="AB932" s="362" t="s">
        <v>90</v>
      </c>
      <c r="AC932" s="362"/>
      <c r="AD932" s="362"/>
      <c r="AE932" s="362"/>
      <c r="AF932" s="362"/>
      <c r="AG932" s="362"/>
      <c r="AH932" s="362"/>
      <c r="AI932" s="362" t="s">
        <v>7032</v>
      </c>
      <c r="AJ932" s="362" t="s">
        <v>19</v>
      </c>
      <c r="AK932" s="362" t="s">
        <v>40</v>
      </c>
      <c r="AL932" s="362"/>
      <c r="AM932" s="362"/>
      <c r="AN932" s="362"/>
      <c r="AO932" s="362"/>
      <c r="AP932" s="361" t="e">
        <v>#N/A</v>
      </c>
      <c r="AR932">
        <v>1</v>
      </c>
      <c r="AS932" t="s">
        <v>9</v>
      </c>
      <c r="AT932" t="s">
        <v>9</v>
      </c>
    </row>
    <row r="933" spans="2:46" ht="15" customHeight="1" x14ac:dyDescent="0.35">
      <c r="B933" s="362">
        <v>1402</v>
      </c>
      <c r="C933" s="362" t="s">
        <v>3649</v>
      </c>
      <c r="D933" s="362" t="s">
        <v>2</v>
      </c>
      <c r="E933" s="368">
        <v>45128</v>
      </c>
      <c r="F933" s="368"/>
      <c r="G933" s="368"/>
      <c r="H933" s="368"/>
      <c r="I933" s="362" t="s">
        <v>65</v>
      </c>
      <c r="J933" s="362" t="s">
        <v>2835</v>
      </c>
      <c r="K933" s="361" t="s">
        <v>3650</v>
      </c>
      <c r="L933" s="362"/>
      <c r="M933" s="362" t="s">
        <v>186</v>
      </c>
      <c r="N933" s="362" t="s">
        <v>9</v>
      </c>
      <c r="O933" s="362"/>
      <c r="P933" s="362" t="s">
        <v>90</v>
      </c>
      <c r="Q933" s="362" t="s">
        <v>90</v>
      </c>
      <c r="R933" s="362"/>
      <c r="S933" s="361" t="s">
        <v>90</v>
      </c>
      <c r="T933" s="362"/>
      <c r="U933" s="362"/>
      <c r="V933" s="362" t="s">
        <v>202</v>
      </c>
      <c r="W933" s="362"/>
      <c r="X933" s="362" t="s">
        <v>9</v>
      </c>
      <c r="Y933" s="362" t="s">
        <v>9</v>
      </c>
      <c r="Z933" s="362" t="s">
        <v>90</v>
      </c>
      <c r="AA933" s="366" t="s">
        <v>90</v>
      </c>
      <c r="AB933" s="362" t="s">
        <v>90</v>
      </c>
      <c r="AC933" s="362"/>
      <c r="AD933" s="362"/>
      <c r="AE933" s="362"/>
      <c r="AF933" s="362"/>
      <c r="AG933" s="362"/>
      <c r="AH933" s="362"/>
      <c r="AI933" s="362" t="s">
        <v>7032</v>
      </c>
      <c r="AJ933" s="362" t="s">
        <v>19</v>
      </c>
      <c r="AK933" s="362" t="s">
        <v>40</v>
      </c>
      <c r="AL933" s="362"/>
      <c r="AM933" s="362"/>
      <c r="AN933" s="362"/>
      <c r="AO933" s="362"/>
      <c r="AP933" s="361" t="e">
        <v>#N/A</v>
      </c>
      <c r="AR933">
        <v>1</v>
      </c>
      <c r="AS933" t="s">
        <v>9</v>
      </c>
      <c r="AT933" t="s">
        <v>9</v>
      </c>
    </row>
    <row r="934" spans="2:46" ht="15" customHeight="1" x14ac:dyDescent="0.35">
      <c r="B934" s="362">
        <v>1403</v>
      </c>
      <c r="C934" s="362" t="s">
        <v>3651</v>
      </c>
      <c r="D934" s="362" t="s">
        <v>2</v>
      </c>
      <c r="E934" s="368">
        <v>45128</v>
      </c>
      <c r="F934" s="368"/>
      <c r="G934" s="368"/>
      <c r="H934" s="368"/>
      <c r="I934" s="362" t="s">
        <v>65</v>
      </c>
      <c r="J934" s="362" t="s">
        <v>2835</v>
      </c>
      <c r="K934" s="361" t="s">
        <v>3652</v>
      </c>
      <c r="L934" s="362"/>
      <c r="M934" s="362" t="s">
        <v>186</v>
      </c>
      <c r="N934" s="362" t="s">
        <v>9</v>
      </c>
      <c r="O934" s="362"/>
      <c r="P934" s="362" t="s">
        <v>90</v>
      </c>
      <c r="Q934" s="362" t="s">
        <v>90</v>
      </c>
      <c r="R934" s="362"/>
      <c r="S934" s="361" t="s">
        <v>90</v>
      </c>
      <c r="T934" s="362"/>
      <c r="U934" s="362"/>
      <c r="V934" s="362" t="s">
        <v>202</v>
      </c>
      <c r="W934" s="362"/>
      <c r="X934" s="362" t="s">
        <v>9</v>
      </c>
      <c r="Y934" s="362" t="s">
        <v>9</v>
      </c>
      <c r="Z934" s="362" t="s">
        <v>90</v>
      </c>
      <c r="AA934" s="366" t="s">
        <v>90</v>
      </c>
      <c r="AB934" s="362" t="s">
        <v>90</v>
      </c>
      <c r="AC934" s="362"/>
      <c r="AD934" s="362"/>
      <c r="AE934" s="362"/>
      <c r="AF934" s="362"/>
      <c r="AG934" s="362"/>
      <c r="AH934" s="362"/>
      <c r="AI934" s="362" t="s">
        <v>7032</v>
      </c>
      <c r="AJ934" s="362" t="s">
        <v>19</v>
      </c>
      <c r="AK934" s="362" t="s">
        <v>40</v>
      </c>
      <c r="AL934" s="362"/>
      <c r="AM934" s="362"/>
      <c r="AN934" s="362"/>
      <c r="AO934" s="362"/>
      <c r="AP934" s="361" t="e">
        <v>#N/A</v>
      </c>
      <c r="AR934">
        <v>1</v>
      </c>
      <c r="AS934" t="s">
        <v>9</v>
      </c>
      <c r="AT934" t="s">
        <v>9</v>
      </c>
    </row>
    <row r="935" spans="2:46" ht="15" customHeight="1" x14ac:dyDescent="0.35">
      <c r="B935" s="362">
        <v>1404</v>
      </c>
      <c r="C935" s="362" t="s">
        <v>3653</v>
      </c>
      <c r="D935" s="362" t="s">
        <v>2</v>
      </c>
      <c r="E935" s="368">
        <v>45128</v>
      </c>
      <c r="F935" s="368"/>
      <c r="G935" s="368"/>
      <c r="H935" s="368"/>
      <c r="I935" s="362" t="s">
        <v>65</v>
      </c>
      <c r="J935" s="362" t="s">
        <v>1580</v>
      </c>
      <c r="K935" s="361" t="s">
        <v>3654</v>
      </c>
      <c r="L935" s="361"/>
      <c r="M935" s="362" t="s">
        <v>186</v>
      </c>
      <c r="N935" s="362" t="s">
        <v>9</v>
      </c>
      <c r="O935" s="362"/>
      <c r="P935" s="362" t="s">
        <v>90</v>
      </c>
      <c r="Q935" s="362" t="s">
        <v>90</v>
      </c>
      <c r="R935" s="362"/>
      <c r="S935" s="361" t="s">
        <v>90</v>
      </c>
      <c r="T935" s="362"/>
      <c r="U935" s="362"/>
      <c r="V935" s="362" t="s">
        <v>202</v>
      </c>
      <c r="W935" s="362"/>
      <c r="X935" s="362" t="s">
        <v>9</v>
      </c>
      <c r="Y935" s="362" t="s">
        <v>9</v>
      </c>
      <c r="Z935" s="362" t="s">
        <v>90</v>
      </c>
      <c r="AA935" s="366" t="s">
        <v>90</v>
      </c>
      <c r="AB935" s="362" t="s">
        <v>90</v>
      </c>
      <c r="AC935" s="362"/>
      <c r="AD935" s="362"/>
      <c r="AE935" s="362"/>
      <c r="AF935" s="362"/>
      <c r="AG935" s="362"/>
      <c r="AH935" s="362"/>
      <c r="AI935" s="362" t="s">
        <v>7032</v>
      </c>
      <c r="AJ935" s="362" t="s">
        <v>19</v>
      </c>
      <c r="AK935" s="362" t="s">
        <v>40</v>
      </c>
      <c r="AL935" s="362"/>
      <c r="AM935" s="362"/>
      <c r="AN935" s="362"/>
      <c r="AO935" s="362"/>
      <c r="AP935" s="361" t="e">
        <v>#N/A</v>
      </c>
      <c r="AR935">
        <v>1</v>
      </c>
      <c r="AS935" t="s">
        <v>9</v>
      </c>
      <c r="AT935" t="s">
        <v>9</v>
      </c>
    </row>
    <row r="936" spans="2:46" ht="15" customHeight="1" x14ac:dyDescent="0.35">
      <c r="B936" s="362">
        <v>1405</v>
      </c>
      <c r="C936" s="362" t="s">
        <v>3655</v>
      </c>
      <c r="D936" s="362" t="s">
        <v>2</v>
      </c>
      <c r="E936" s="368">
        <v>45133</v>
      </c>
      <c r="F936" s="368"/>
      <c r="G936" s="368"/>
      <c r="H936" s="368"/>
      <c r="I936" s="362" t="s">
        <v>74</v>
      </c>
      <c r="J936" s="362" t="s">
        <v>90</v>
      </c>
      <c r="K936" s="361" t="s">
        <v>3656</v>
      </c>
      <c r="L936" s="361"/>
      <c r="M936" s="362" t="s">
        <v>186</v>
      </c>
      <c r="N936" s="362" t="s">
        <v>9</v>
      </c>
      <c r="O936" s="362"/>
      <c r="P936" s="362" t="s">
        <v>90</v>
      </c>
      <c r="Q936" s="362" t="s">
        <v>90</v>
      </c>
      <c r="R936" s="362"/>
      <c r="S936" s="361"/>
      <c r="T936" s="362"/>
      <c r="U936" s="362"/>
      <c r="V936" s="362" t="s">
        <v>120</v>
      </c>
      <c r="W936" s="362"/>
      <c r="X936" s="362"/>
      <c r="Y936" s="362" t="s">
        <v>48</v>
      </c>
      <c r="Z936" s="362" t="s">
        <v>90</v>
      </c>
      <c r="AA936" s="366" t="s">
        <v>90</v>
      </c>
      <c r="AB936" s="362" t="s">
        <v>90</v>
      </c>
      <c r="AC936" s="362"/>
      <c r="AD936" s="362"/>
      <c r="AE936" s="362"/>
      <c r="AF936" s="362"/>
      <c r="AG936" s="362"/>
      <c r="AH936" s="362"/>
      <c r="AI936" s="362" t="s">
        <v>7028</v>
      </c>
      <c r="AJ936" s="362" t="s">
        <v>19</v>
      </c>
      <c r="AK936" s="362" t="s">
        <v>40</v>
      </c>
      <c r="AL936" s="362"/>
      <c r="AM936" s="362"/>
      <c r="AN936" s="362"/>
      <c r="AO936" s="362"/>
      <c r="AP936" s="361"/>
      <c r="AR936">
        <v>1</v>
      </c>
      <c r="AS936" t="s">
        <v>5839</v>
      </c>
      <c r="AT936" t="s">
        <v>5839</v>
      </c>
    </row>
    <row r="937" spans="2:46" ht="15" customHeight="1" x14ac:dyDescent="0.35">
      <c r="B937" s="362">
        <v>1406</v>
      </c>
      <c r="C937" s="362" t="s">
        <v>3657</v>
      </c>
      <c r="D937" s="362" t="s">
        <v>2</v>
      </c>
      <c r="E937" s="368">
        <v>45111</v>
      </c>
      <c r="F937" s="368" t="s">
        <v>1278</v>
      </c>
      <c r="G937" s="368"/>
      <c r="H937" s="368"/>
      <c r="I937" s="362" t="s">
        <v>73</v>
      </c>
      <c r="J937" s="362" t="s">
        <v>1546</v>
      </c>
      <c r="K937" s="361" t="s">
        <v>3658</v>
      </c>
      <c r="L937" s="362"/>
      <c r="M937" s="362" t="s">
        <v>186</v>
      </c>
      <c r="N937" s="362" t="s">
        <v>51</v>
      </c>
      <c r="O937" s="362"/>
      <c r="P937" s="362" t="s">
        <v>90</v>
      </c>
      <c r="Q937" s="362" t="s">
        <v>90</v>
      </c>
      <c r="R937" s="362"/>
      <c r="S937" s="361" t="s">
        <v>3659</v>
      </c>
      <c r="T937" s="362"/>
      <c r="U937" s="362"/>
      <c r="V937" s="362" t="s">
        <v>1271</v>
      </c>
      <c r="W937" s="362"/>
      <c r="X937" s="362"/>
      <c r="Y937" s="362" t="s">
        <v>45</v>
      </c>
      <c r="Z937" s="362" t="s">
        <v>90</v>
      </c>
      <c r="AA937" s="366" t="s">
        <v>90</v>
      </c>
      <c r="AB937" s="362" t="s">
        <v>90</v>
      </c>
      <c r="AC937" s="362"/>
      <c r="AD937" s="362"/>
      <c r="AE937" s="362"/>
      <c r="AF937" s="362"/>
      <c r="AG937" s="362"/>
      <c r="AH937" s="362"/>
      <c r="AI937" s="362" t="s">
        <v>7025</v>
      </c>
      <c r="AJ937" s="362" t="s">
        <v>13</v>
      </c>
      <c r="AK937" s="362" t="s">
        <v>39</v>
      </c>
      <c r="AL937" s="362"/>
      <c r="AM937" s="362"/>
      <c r="AN937" s="362" t="s">
        <v>1299</v>
      </c>
      <c r="AO937" s="368">
        <v>45924</v>
      </c>
      <c r="AP937" s="361" t="s">
        <v>2412</v>
      </c>
      <c r="AR937">
        <v>1</v>
      </c>
      <c r="AS937" t="s">
        <v>539</v>
      </c>
      <c r="AT937" t="s">
        <v>5840</v>
      </c>
    </row>
    <row r="938" spans="2:46" ht="15" customHeight="1" x14ac:dyDescent="0.35">
      <c r="B938" s="362">
        <v>1407</v>
      </c>
      <c r="C938" s="362" t="s">
        <v>3660</v>
      </c>
      <c r="D938" s="362" t="s">
        <v>2</v>
      </c>
      <c r="E938" s="368">
        <v>45133</v>
      </c>
      <c r="F938" s="368"/>
      <c r="G938" s="368"/>
      <c r="H938" s="368"/>
      <c r="I938" s="362" t="s">
        <v>74</v>
      </c>
      <c r="J938" s="362" t="s">
        <v>90</v>
      </c>
      <c r="K938" s="361" t="s">
        <v>3661</v>
      </c>
      <c r="L938" s="361"/>
      <c r="M938" s="362" t="s">
        <v>186</v>
      </c>
      <c r="N938" s="362" t="s">
        <v>9</v>
      </c>
      <c r="O938" s="362"/>
      <c r="P938" s="362" t="s">
        <v>90</v>
      </c>
      <c r="Q938" s="362" t="s">
        <v>90</v>
      </c>
      <c r="R938" s="362"/>
      <c r="S938" s="361" t="s">
        <v>3662</v>
      </c>
      <c r="T938" s="362"/>
      <c r="U938" s="362"/>
      <c r="V938" s="362" t="s">
        <v>120</v>
      </c>
      <c r="W938" s="362"/>
      <c r="X938" s="362" t="s">
        <v>9</v>
      </c>
      <c r="Y938" s="362" t="s">
        <v>101</v>
      </c>
      <c r="Z938" s="362" t="s">
        <v>90</v>
      </c>
      <c r="AA938" s="366" t="s">
        <v>90</v>
      </c>
      <c r="AB938" s="362" t="s">
        <v>90</v>
      </c>
      <c r="AC938" s="362"/>
      <c r="AD938" s="362"/>
      <c r="AE938" s="362"/>
      <c r="AF938" s="362"/>
      <c r="AG938" s="362"/>
      <c r="AH938" s="362"/>
      <c r="AI938" s="362" t="s">
        <v>7028</v>
      </c>
      <c r="AJ938" s="362" t="s">
        <v>19</v>
      </c>
      <c r="AK938" s="362" t="e">
        <v>#N/A</v>
      </c>
      <c r="AL938" s="362"/>
      <c r="AM938" s="362"/>
      <c r="AN938" s="362"/>
      <c r="AO938" s="362"/>
      <c r="AP938" s="361" t="e">
        <v>#N/A</v>
      </c>
      <c r="AR938">
        <v>1</v>
      </c>
      <c r="AS938" t="s">
        <v>9</v>
      </c>
      <c r="AT938" t="s">
        <v>9</v>
      </c>
    </row>
    <row r="939" spans="2:46" ht="15" customHeight="1" x14ac:dyDescent="0.35">
      <c r="B939" s="362">
        <v>1408</v>
      </c>
      <c r="C939" s="362" t="s">
        <v>3663</v>
      </c>
      <c r="D939" s="362" t="s">
        <v>2</v>
      </c>
      <c r="E939" s="368">
        <v>45133</v>
      </c>
      <c r="F939" s="368"/>
      <c r="G939" s="368"/>
      <c r="H939" s="368"/>
      <c r="I939" s="362" t="s">
        <v>74</v>
      </c>
      <c r="J939" s="362" t="s">
        <v>90</v>
      </c>
      <c r="K939" s="361" t="s">
        <v>3664</v>
      </c>
      <c r="L939" s="361"/>
      <c r="M939" s="362" t="s">
        <v>186</v>
      </c>
      <c r="N939" s="362" t="s">
        <v>9</v>
      </c>
      <c r="O939" s="362"/>
      <c r="P939" s="362" t="s">
        <v>90</v>
      </c>
      <c r="Q939" s="362" t="s">
        <v>90</v>
      </c>
      <c r="R939" s="362"/>
      <c r="S939" s="361"/>
      <c r="T939" s="362"/>
      <c r="U939" s="362"/>
      <c r="V939" s="362" t="s">
        <v>120</v>
      </c>
      <c r="W939" s="362"/>
      <c r="X939" s="362"/>
      <c r="Y939" s="362" t="s">
        <v>48</v>
      </c>
      <c r="Z939" s="362" t="s">
        <v>90</v>
      </c>
      <c r="AA939" s="366" t="s">
        <v>90</v>
      </c>
      <c r="AB939" s="362" t="s">
        <v>90</v>
      </c>
      <c r="AC939" s="362"/>
      <c r="AD939" s="362"/>
      <c r="AE939" s="362"/>
      <c r="AF939" s="362"/>
      <c r="AG939" s="362"/>
      <c r="AH939" s="362"/>
      <c r="AI939" s="362" t="s">
        <v>7028</v>
      </c>
      <c r="AJ939" s="362" t="s">
        <v>19</v>
      </c>
      <c r="AK939" s="362" t="s">
        <v>40</v>
      </c>
      <c r="AL939" s="362"/>
      <c r="AM939" s="362"/>
      <c r="AN939" s="362"/>
      <c r="AO939" s="362"/>
      <c r="AP939" s="361"/>
      <c r="AR939">
        <v>1</v>
      </c>
      <c r="AS939" t="s">
        <v>5839</v>
      </c>
      <c r="AT939" t="s">
        <v>5839</v>
      </c>
    </row>
    <row r="940" spans="2:46" ht="15" customHeight="1" x14ac:dyDescent="0.35">
      <c r="B940" s="362">
        <v>1409</v>
      </c>
      <c r="C940" s="362" t="s">
        <v>3665</v>
      </c>
      <c r="D940" s="362" t="s">
        <v>2</v>
      </c>
      <c r="E940" s="368">
        <v>45133</v>
      </c>
      <c r="F940" s="368"/>
      <c r="G940" s="368"/>
      <c r="H940" s="368"/>
      <c r="I940" s="362" t="s">
        <v>74</v>
      </c>
      <c r="J940" s="362" t="s">
        <v>90</v>
      </c>
      <c r="K940" s="361" t="s">
        <v>3666</v>
      </c>
      <c r="L940" s="361"/>
      <c r="M940" s="362" t="s">
        <v>186</v>
      </c>
      <c r="N940" s="362" t="s">
        <v>9</v>
      </c>
      <c r="O940" s="362"/>
      <c r="P940" s="362" t="s">
        <v>90</v>
      </c>
      <c r="Q940" s="362" t="s">
        <v>90</v>
      </c>
      <c r="R940" s="362"/>
      <c r="S940" s="361"/>
      <c r="T940" s="362"/>
      <c r="U940" s="362"/>
      <c r="V940" s="362" t="s">
        <v>120</v>
      </c>
      <c r="W940" s="362"/>
      <c r="X940" s="362"/>
      <c r="Y940" s="362" t="s">
        <v>48</v>
      </c>
      <c r="Z940" s="362" t="s">
        <v>90</v>
      </c>
      <c r="AA940" s="366" t="s">
        <v>90</v>
      </c>
      <c r="AB940" s="362" t="s">
        <v>90</v>
      </c>
      <c r="AC940" s="362"/>
      <c r="AD940" s="362"/>
      <c r="AE940" s="362"/>
      <c r="AF940" s="362"/>
      <c r="AG940" s="362"/>
      <c r="AH940" s="362"/>
      <c r="AI940" s="362" t="s">
        <v>7028</v>
      </c>
      <c r="AJ940" s="362" t="s">
        <v>19</v>
      </c>
      <c r="AK940" s="362" t="s">
        <v>40</v>
      </c>
      <c r="AL940" s="362"/>
      <c r="AM940" s="362"/>
      <c r="AN940" s="362"/>
      <c r="AO940" s="362"/>
      <c r="AP940" s="361"/>
      <c r="AR940">
        <v>1</v>
      </c>
      <c r="AS940" t="s">
        <v>5839</v>
      </c>
      <c r="AT940" t="s">
        <v>5839</v>
      </c>
    </row>
    <row r="941" spans="2:46" ht="15" customHeight="1" x14ac:dyDescent="0.35">
      <c r="B941" s="362">
        <v>1410</v>
      </c>
      <c r="C941" s="362" t="s">
        <v>3667</v>
      </c>
      <c r="D941" s="362" t="s">
        <v>2</v>
      </c>
      <c r="E941" s="368">
        <v>45133</v>
      </c>
      <c r="F941" s="368"/>
      <c r="G941" s="368"/>
      <c r="H941" s="368"/>
      <c r="I941" s="362" t="s">
        <v>65</v>
      </c>
      <c r="J941" s="362" t="s">
        <v>2882</v>
      </c>
      <c r="K941" s="361" t="s">
        <v>3668</v>
      </c>
      <c r="L941" s="362"/>
      <c r="M941" s="362" t="s">
        <v>186</v>
      </c>
      <c r="N941" s="362" t="s">
        <v>9</v>
      </c>
      <c r="O941" s="362"/>
      <c r="P941" s="362" t="s">
        <v>90</v>
      </c>
      <c r="Q941" s="362" t="s">
        <v>90</v>
      </c>
      <c r="R941" s="362"/>
      <c r="S941" s="361" t="s">
        <v>90</v>
      </c>
      <c r="T941" s="362"/>
      <c r="U941" s="362"/>
      <c r="V941" s="362" t="s">
        <v>202</v>
      </c>
      <c r="W941" s="362"/>
      <c r="X941" s="362" t="s">
        <v>9</v>
      </c>
      <c r="Y941" s="362" t="s">
        <v>9</v>
      </c>
      <c r="Z941" s="362" t="s">
        <v>90</v>
      </c>
      <c r="AA941" s="366" t="s">
        <v>90</v>
      </c>
      <c r="AB941" s="362" t="s">
        <v>90</v>
      </c>
      <c r="AC941" s="362"/>
      <c r="AD941" s="362"/>
      <c r="AE941" s="362"/>
      <c r="AF941" s="362"/>
      <c r="AG941" s="362"/>
      <c r="AH941" s="362"/>
      <c r="AI941" s="362" t="s">
        <v>7032</v>
      </c>
      <c r="AJ941" s="362" t="s">
        <v>19</v>
      </c>
      <c r="AK941" s="362" t="s">
        <v>40</v>
      </c>
      <c r="AL941" s="362"/>
      <c r="AM941" s="362"/>
      <c r="AN941" s="362"/>
      <c r="AO941" s="362"/>
      <c r="AP941" s="361" t="e">
        <v>#N/A</v>
      </c>
      <c r="AR941">
        <v>1</v>
      </c>
      <c r="AS941" t="s">
        <v>9</v>
      </c>
      <c r="AT941" t="s">
        <v>9</v>
      </c>
    </row>
    <row r="942" spans="2:46" ht="15" customHeight="1" x14ac:dyDescent="0.35">
      <c r="B942" s="362">
        <v>1411</v>
      </c>
      <c r="C942" s="362" t="s">
        <v>3669</v>
      </c>
      <c r="D942" s="362" t="s">
        <v>2</v>
      </c>
      <c r="E942" s="368">
        <v>45133</v>
      </c>
      <c r="F942" s="368"/>
      <c r="G942" s="368"/>
      <c r="H942" s="368"/>
      <c r="I942" s="362" t="s">
        <v>74</v>
      </c>
      <c r="J942" s="362" t="s">
        <v>90</v>
      </c>
      <c r="K942" s="361" t="s">
        <v>3670</v>
      </c>
      <c r="L942" s="361"/>
      <c r="M942" s="362" t="s">
        <v>186</v>
      </c>
      <c r="N942" s="362" t="s">
        <v>9</v>
      </c>
      <c r="O942" s="362"/>
      <c r="P942" s="362" t="s">
        <v>90</v>
      </c>
      <c r="Q942" s="362" t="s">
        <v>90</v>
      </c>
      <c r="R942" s="362"/>
      <c r="S942" s="361" t="s">
        <v>3671</v>
      </c>
      <c r="T942" s="362"/>
      <c r="U942" s="362"/>
      <c r="V942" s="362" t="s">
        <v>120</v>
      </c>
      <c r="W942" s="362"/>
      <c r="X942" s="362"/>
      <c r="Y942" s="362" t="s">
        <v>48</v>
      </c>
      <c r="Z942" s="362" t="s">
        <v>90</v>
      </c>
      <c r="AA942" s="366" t="s">
        <v>90</v>
      </c>
      <c r="AB942" s="362" t="s">
        <v>90</v>
      </c>
      <c r="AC942" s="362"/>
      <c r="AD942" s="362"/>
      <c r="AE942" s="362"/>
      <c r="AF942" s="362"/>
      <c r="AG942" s="362"/>
      <c r="AH942" s="362"/>
      <c r="AI942" s="362" t="s">
        <v>7028</v>
      </c>
      <c r="AJ942" s="362" t="s">
        <v>19</v>
      </c>
      <c r="AK942" s="362" t="s">
        <v>40</v>
      </c>
      <c r="AL942" s="362"/>
      <c r="AM942" s="362"/>
      <c r="AN942" s="362"/>
      <c r="AO942" s="362"/>
      <c r="AP942" s="361"/>
      <c r="AR942">
        <v>1</v>
      </c>
      <c r="AS942" t="s">
        <v>5839</v>
      </c>
      <c r="AT942" t="s">
        <v>5839</v>
      </c>
    </row>
    <row r="943" spans="2:46" ht="15" customHeight="1" x14ac:dyDescent="0.35">
      <c r="B943" s="362">
        <v>1412</v>
      </c>
      <c r="C943" s="362" t="s">
        <v>3672</v>
      </c>
      <c r="D943" s="362" t="s">
        <v>2</v>
      </c>
      <c r="E943" s="368">
        <v>45133</v>
      </c>
      <c r="F943" s="368"/>
      <c r="G943" s="368"/>
      <c r="H943" s="368"/>
      <c r="I943" s="362" t="s">
        <v>74</v>
      </c>
      <c r="J943" s="362" t="s">
        <v>90</v>
      </c>
      <c r="K943" s="361" t="s">
        <v>3673</v>
      </c>
      <c r="L943" s="361"/>
      <c r="M943" s="362" t="s">
        <v>186</v>
      </c>
      <c r="N943" s="362" t="s">
        <v>9</v>
      </c>
      <c r="O943" s="362"/>
      <c r="P943" s="362" t="s">
        <v>90</v>
      </c>
      <c r="Q943" s="362" t="s">
        <v>90</v>
      </c>
      <c r="R943" s="362"/>
      <c r="S943" s="361"/>
      <c r="T943" s="362"/>
      <c r="U943" s="362"/>
      <c r="V943" s="362" t="s">
        <v>120</v>
      </c>
      <c r="W943" s="362"/>
      <c r="X943" s="362"/>
      <c r="Y943" s="362" t="s">
        <v>48</v>
      </c>
      <c r="Z943" s="362" t="s">
        <v>90</v>
      </c>
      <c r="AA943" s="366" t="s">
        <v>90</v>
      </c>
      <c r="AB943" s="362" t="s">
        <v>90</v>
      </c>
      <c r="AC943" s="362"/>
      <c r="AD943" s="362"/>
      <c r="AE943" s="362"/>
      <c r="AF943" s="362"/>
      <c r="AG943" s="362"/>
      <c r="AH943" s="362"/>
      <c r="AI943" s="362" t="s">
        <v>7028</v>
      </c>
      <c r="AJ943" s="362" t="s">
        <v>19</v>
      </c>
      <c r="AK943" s="362" t="s">
        <v>40</v>
      </c>
      <c r="AL943" s="362"/>
      <c r="AM943" s="362"/>
      <c r="AN943" s="362"/>
      <c r="AO943" s="362"/>
      <c r="AP943" s="361"/>
      <c r="AR943">
        <v>1</v>
      </c>
      <c r="AS943" t="s">
        <v>5839</v>
      </c>
      <c r="AT943" t="s">
        <v>5839</v>
      </c>
    </row>
    <row r="944" spans="2:46" ht="15" customHeight="1" x14ac:dyDescent="0.35">
      <c r="B944" s="362">
        <v>1413</v>
      </c>
      <c r="C944" s="362" t="s">
        <v>3674</v>
      </c>
      <c r="D944" s="362" t="s">
        <v>2</v>
      </c>
      <c r="E944" s="368">
        <v>45133</v>
      </c>
      <c r="F944" s="368"/>
      <c r="G944" s="368"/>
      <c r="H944" s="368"/>
      <c r="I944" s="362" t="s">
        <v>74</v>
      </c>
      <c r="J944" s="362" t="s">
        <v>90</v>
      </c>
      <c r="K944" s="361" t="s">
        <v>3675</v>
      </c>
      <c r="L944" s="361"/>
      <c r="M944" s="362" t="s">
        <v>186</v>
      </c>
      <c r="N944" s="362" t="s">
        <v>9</v>
      </c>
      <c r="O944" s="362"/>
      <c r="P944" s="362" t="s">
        <v>90</v>
      </c>
      <c r="Q944" s="362" t="s">
        <v>90</v>
      </c>
      <c r="R944" s="362"/>
      <c r="S944" s="361" t="s">
        <v>3676</v>
      </c>
      <c r="T944" s="362"/>
      <c r="U944" s="362"/>
      <c r="V944" s="362" t="s">
        <v>120</v>
      </c>
      <c r="W944" s="362"/>
      <c r="X944" s="362" t="s">
        <v>9</v>
      </c>
      <c r="Y944" s="362" t="s">
        <v>101</v>
      </c>
      <c r="Z944" s="362" t="s">
        <v>90</v>
      </c>
      <c r="AA944" s="366" t="s">
        <v>90</v>
      </c>
      <c r="AB944" s="362" t="s">
        <v>90</v>
      </c>
      <c r="AC944" s="362"/>
      <c r="AD944" s="362"/>
      <c r="AE944" s="362"/>
      <c r="AF944" s="362"/>
      <c r="AG944" s="362"/>
      <c r="AH944" s="362"/>
      <c r="AI944" s="362" t="s">
        <v>7028</v>
      </c>
      <c r="AJ944" s="362" t="s">
        <v>19</v>
      </c>
      <c r="AK944" s="362" t="e">
        <v>#N/A</v>
      </c>
      <c r="AL944" s="362"/>
      <c r="AM944" s="362"/>
      <c r="AN944" s="362"/>
      <c r="AO944" s="362"/>
      <c r="AP944" s="361" t="e">
        <v>#N/A</v>
      </c>
      <c r="AR944">
        <v>1</v>
      </c>
      <c r="AS944" t="s">
        <v>9</v>
      </c>
      <c r="AT944" t="s">
        <v>9</v>
      </c>
    </row>
    <row r="945" spans="2:46" ht="15" customHeight="1" x14ac:dyDescent="0.35">
      <c r="B945" s="362">
        <v>1414</v>
      </c>
      <c r="C945" s="362" t="s">
        <v>3677</v>
      </c>
      <c r="D945" s="362" t="s">
        <v>2</v>
      </c>
      <c r="E945" s="368">
        <v>45133</v>
      </c>
      <c r="F945" s="368"/>
      <c r="G945" s="368"/>
      <c r="H945" s="368"/>
      <c r="I945" s="362" t="s">
        <v>74</v>
      </c>
      <c r="J945" s="362" t="s">
        <v>90</v>
      </c>
      <c r="K945" s="361" t="s">
        <v>3678</v>
      </c>
      <c r="L945" s="361"/>
      <c r="M945" s="362" t="s">
        <v>186</v>
      </c>
      <c r="N945" s="362" t="s">
        <v>9</v>
      </c>
      <c r="O945" s="362"/>
      <c r="P945" s="362" t="s">
        <v>90</v>
      </c>
      <c r="Q945" s="362" t="s">
        <v>90</v>
      </c>
      <c r="R945" s="362"/>
      <c r="S945" s="361" t="s">
        <v>3679</v>
      </c>
      <c r="T945" s="362"/>
      <c r="U945" s="362"/>
      <c r="V945" s="362" t="s">
        <v>120</v>
      </c>
      <c r="W945" s="362"/>
      <c r="X945" s="362" t="s">
        <v>9</v>
      </c>
      <c r="Y945" s="362" t="s">
        <v>101</v>
      </c>
      <c r="Z945" s="362" t="s">
        <v>90</v>
      </c>
      <c r="AA945" s="366" t="s">
        <v>90</v>
      </c>
      <c r="AB945" s="362" t="s">
        <v>90</v>
      </c>
      <c r="AC945" s="362"/>
      <c r="AD945" s="362"/>
      <c r="AE945" s="362"/>
      <c r="AF945" s="362"/>
      <c r="AG945" s="362"/>
      <c r="AH945" s="362"/>
      <c r="AI945" s="362" t="s">
        <v>7028</v>
      </c>
      <c r="AJ945" s="362" t="s">
        <v>19</v>
      </c>
      <c r="AK945" s="362" t="e">
        <v>#N/A</v>
      </c>
      <c r="AL945" s="362"/>
      <c r="AM945" s="362"/>
      <c r="AN945" s="362"/>
      <c r="AO945" s="362"/>
      <c r="AP945" s="361" t="e">
        <v>#N/A</v>
      </c>
      <c r="AR945">
        <v>1</v>
      </c>
      <c r="AS945" t="s">
        <v>9</v>
      </c>
      <c r="AT945" t="s">
        <v>9</v>
      </c>
    </row>
    <row r="946" spans="2:46" ht="15" customHeight="1" x14ac:dyDescent="0.35">
      <c r="B946" s="362">
        <v>1415</v>
      </c>
      <c r="C946" s="362" t="s">
        <v>3680</v>
      </c>
      <c r="D946" s="362" t="s">
        <v>2</v>
      </c>
      <c r="E946" s="368">
        <v>45133</v>
      </c>
      <c r="F946" s="368"/>
      <c r="G946" s="368"/>
      <c r="H946" s="368"/>
      <c r="I946" s="362" t="s">
        <v>74</v>
      </c>
      <c r="J946" s="362" t="s">
        <v>90</v>
      </c>
      <c r="K946" s="361" t="s">
        <v>3681</v>
      </c>
      <c r="L946" s="361"/>
      <c r="M946" s="362" t="s">
        <v>186</v>
      </c>
      <c r="N946" s="362" t="s">
        <v>9</v>
      </c>
      <c r="O946" s="362"/>
      <c r="P946" s="362" t="s">
        <v>90</v>
      </c>
      <c r="Q946" s="362" t="s">
        <v>90</v>
      </c>
      <c r="R946" s="362"/>
      <c r="S946" s="361" t="s">
        <v>3682</v>
      </c>
      <c r="T946" s="362"/>
      <c r="U946" s="362"/>
      <c r="V946" s="362" t="s">
        <v>120</v>
      </c>
      <c r="W946" s="362"/>
      <c r="X946" s="362" t="s">
        <v>9</v>
      </c>
      <c r="Y946" s="362" t="s">
        <v>101</v>
      </c>
      <c r="Z946" s="362" t="s">
        <v>90</v>
      </c>
      <c r="AA946" s="366" t="s">
        <v>90</v>
      </c>
      <c r="AB946" s="362" t="s">
        <v>90</v>
      </c>
      <c r="AC946" s="362"/>
      <c r="AD946" s="362"/>
      <c r="AE946" s="362"/>
      <c r="AF946" s="362"/>
      <c r="AG946" s="362"/>
      <c r="AH946" s="362"/>
      <c r="AI946" s="362" t="s">
        <v>7028</v>
      </c>
      <c r="AJ946" s="362" t="s">
        <v>19</v>
      </c>
      <c r="AK946" s="362" t="e">
        <v>#N/A</v>
      </c>
      <c r="AL946" s="362"/>
      <c r="AM946" s="362"/>
      <c r="AN946" s="362"/>
      <c r="AO946" s="362"/>
      <c r="AP946" s="361" t="e">
        <v>#N/A</v>
      </c>
      <c r="AR946">
        <v>1</v>
      </c>
      <c r="AS946" t="s">
        <v>9</v>
      </c>
      <c r="AT946" t="s">
        <v>9</v>
      </c>
    </row>
    <row r="947" spans="2:46" ht="15" customHeight="1" x14ac:dyDescent="0.35">
      <c r="B947" s="362">
        <v>1416</v>
      </c>
      <c r="C947" s="362" t="s">
        <v>3683</v>
      </c>
      <c r="D947" s="362" t="s">
        <v>2</v>
      </c>
      <c r="E947" s="368">
        <v>45133</v>
      </c>
      <c r="F947" s="368"/>
      <c r="G947" s="368"/>
      <c r="H947" s="368"/>
      <c r="I947" s="362" t="s">
        <v>74</v>
      </c>
      <c r="J947" s="362" t="s">
        <v>90</v>
      </c>
      <c r="K947" s="361" t="s">
        <v>3684</v>
      </c>
      <c r="L947" s="361"/>
      <c r="M947" s="362" t="s">
        <v>186</v>
      </c>
      <c r="N947" s="362" t="s">
        <v>9</v>
      </c>
      <c r="O947" s="362"/>
      <c r="P947" s="362" t="s">
        <v>90</v>
      </c>
      <c r="Q947" s="362" t="s">
        <v>90</v>
      </c>
      <c r="R947" s="362"/>
      <c r="S947" s="361"/>
      <c r="T947" s="362"/>
      <c r="U947" s="362"/>
      <c r="V947" s="362" t="s">
        <v>120</v>
      </c>
      <c r="W947" s="362"/>
      <c r="X947" s="362"/>
      <c r="Y947" s="362" t="s">
        <v>48</v>
      </c>
      <c r="Z947" s="362" t="s">
        <v>90</v>
      </c>
      <c r="AA947" s="366" t="s">
        <v>90</v>
      </c>
      <c r="AB947" s="362" t="s">
        <v>90</v>
      </c>
      <c r="AC947" s="362"/>
      <c r="AD947" s="362"/>
      <c r="AE947" s="362"/>
      <c r="AF947" s="362"/>
      <c r="AG947" s="362"/>
      <c r="AH947" s="362"/>
      <c r="AI947" s="362" t="s">
        <v>7028</v>
      </c>
      <c r="AJ947" s="362" t="s">
        <v>19</v>
      </c>
      <c r="AK947" s="362" t="s">
        <v>40</v>
      </c>
      <c r="AL947" s="362"/>
      <c r="AM947" s="362"/>
      <c r="AN947" s="362"/>
      <c r="AO947" s="362"/>
      <c r="AP947" s="361"/>
      <c r="AR947">
        <v>1</v>
      </c>
      <c r="AS947" t="s">
        <v>5839</v>
      </c>
      <c r="AT947" t="s">
        <v>5839</v>
      </c>
    </row>
    <row r="948" spans="2:46" ht="15" customHeight="1" x14ac:dyDescent="0.35">
      <c r="B948" s="362">
        <v>1417</v>
      </c>
      <c r="C948" s="362" t="s">
        <v>3685</v>
      </c>
      <c r="D948" s="362" t="s">
        <v>2</v>
      </c>
      <c r="E948" s="368">
        <v>45019</v>
      </c>
      <c r="F948" s="368"/>
      <c r="G948" s="368"/>
      <c r="H948" s="368"/>
      <c r="I948" s="362" t="s">
        <v>73</v>
      </c>
      <c r="J948" s="362" t="s">
        <v>2315</v>
      </c>
      <c r="K948" s="361" t="s">
        <v>3686</v>
      </c>
      <c r="L948" s="362"/>
      <c r="M948" s="362" t="s">
        <v>186</v>
      </c>
      <c r="N948" s="362" t="s">
        <v>51</v>
      </c>
      <c r="O948" s="362"/>
      <c r="P948" s="362" t="s">
        <v>1398</v>
      </c>
      <c r="Q948" s="362" t="s">
        <v>90</v>
      </c>
      <c r="R948" s="362" t="s">
        <v>1677</v>
      </c>
      <c r="S948" s="361" t="s">
        <v>3687</v>
      </c>
      <c r="T948" s="362"/>
      <c r="U948" s="362"/>
      <c r="V948" s="362" t="s">
        <v>133</v>
      </c>
      <c r="W948" s="362"/>
      <c r="X948" s="362"/>
      <c r="Y948" s="362" t="s">
        <v>45</v>
      </c>
      <c r="Z948" s="362" t="s">
        <v>90</v>
      </c>
      <c r="AA948" s="366" t="s">
        <v>90</v>
      </c>
      <c r="AB948" s="362" t="s">
        <v>90</v>
      </c>
      <c r="AC948" s="362"/>
      <c r="AD948" s="362"/>
      <c r="AE948" s="362"/>
      <c r="AF948" s="362"/>
      <c r="AG948" s="362"/>
      <c r="AH948" s="362"/>
      <c r="AI948" s="362" t="s">
        <v>7025</v>
      </c>
      <c r="AJ948" s="362" t="s">
        <v>13</v>
      </c>
      <c r="AK948" s="362" t="s">
        <v>39</v>
      </c>
      <c r="AL948" s="362"/>
      <c r="AM948" s="362"/>
      <c r="AN948" s="362"/>
      <c r="AO948" s="368">
        <v>45924</v>
      </c>
      <c r="AP948" s="361" t="s">
        <v>3688</v>
      </c>
      <c r="AR948">
        <v>1</v>
      </c>
      <c r="AS948" t="s">
        <v>539</v>
      </c>
      <c r="AT948" t="s">
        <v>5840</v>
      </c>
    </row>
    <row r="949" spans="2:46" ht="15" customHeight="1" x14ac:dyDescent="0.35">
      <c r="B949" s="362">
        <v>1418</v>
      </c>
      <c r="C949" s="362" t="s">
        <v>3689</v>
      </c>
      <c r="D949" s="362" t="s">
        <v>2</v>
      </c>
      <c r="E949" s="368">
        <v>45111</v>
      </c>
      <c r="F949" s="368" t="s">
        <v>1278</v>
      </c>
      <c r="G949" s="368"/>
      <c r="H949" s="368"/>
      <c r="I949" s="362" t="s">
        <v>73</v>
      </c>
      <c r="J949" s="362" t="s">
        <v>3316</v>
      </c>
      <c r="K949" s="361" t="s">
        <v>3690</v>
      </c>
      <c r="L949" s="362"/>
      <c r="M949" s="362" t="s">
        <v>186</v>
      </c>
      <c r="N949" s="362" t="s">
        <v>51</v>
      </c>
      <c r="O949" s="362"/>
      <c r="P949" s="362" t="s">
        <v>90</v>
      </c>
      <c r="Q949" s="362" t="s">
        <v>90</v>
      </c>
      <c r="R949" s="362"/>
      <c r="S949" s="361" t="s">
        <v>3691</v>
      </c>
      <c r="T949" s="362"/>
      <c r="U949" s="362"/>
      <c r="V949" s="362" t="s">
        <v>1271</v>
      </c>
      <c r="W949" s="362"/>
      <c r="X949" s="362"/>
      <c r="Y949" s="362" t="s">
        <v>45</v>
      </c>
      <c r="Z949" s="362" t="s">
        <v>90</v>
      </c>
      <c r="AA949" s="366" t="s">
        <v>90</v>
      </c>
      <c r="AB949" s="362" t="s">
        <v>90</v>
      </c>
      <c r="AC949" s="362"/>
      <c r="AD949" s="362"/>
      <c r="AE949" s="362"/>
      <c r="AF949" s="362"/>
      <c r="AG949" s="362"/>
      <c r="AH949" s="362"/>
      <c r="AI949" s="362" t="s">
        <v>7025</v>
      </c>
      <c r="AJ949" s="362" t="s">
        <v>13</v>
      </c>
      <c r="AK949" s="362" t="s">
        <v>39</v>
      </c>
      <c r="AL949" s="362"/>
      <c r="AM949" s="362"/>
      <c r="AN949" s="362" t="s">
        <v>2053</v>
      </c>
      <c r="AO949" s="368">
        <v>45919</v>
      </c>
      <c r="AP949" s="361" t="s">
        <v>680</v>
      </c>
      <c r="AR949">
        <v>1</v>
      </c>
      <c r="AS949" t="s">
        <v>539</v>
      </c>
      <c r="AT949" t="s">
        <v>5840</v>
      </c>
    </row>
    <row r="950" spans="2:46" ht="15" customHeight="1" x14ac:dyDescent="0.35">
      <c r="B950" s="362">
        <v>1419</v>
      </c>
      <c r="C950" s="362" t="s">
        <v>3692</v>
      </c>
      <c r="D950" s="362" t="s">
        <v>2</v>
      </c>
      <c r="E950" s="368">
        <v>45133</v>
      </c>
      <c r="F950" s="368"/>
      <c r="G950" s="368"/>
      <c r="H950" s="368"/>
      <c r="I950" s="362" t="s">
        <v>74</v>
      </c>
      <c r="J950" s="362" t="s">
        <v>90</v>
      </c>
      <c r="K950" s="361" t="s">
        <v>3693</v>
      </c>
      <c r="L950" s="361"/>
      <c r="M950" s="362" t="s">
        <v>186</v>
      </c>
      <c r="N950" s="362" t="s">
        <v>9</v>
      </c>
      <c r="O950" s="362"/>
      <c r="P950" s="362" t="s">
        <v>90</v>
      </c>
      <c r="Q950" s="362" t="s">
        <v>90</v>
      </c>
      <c r="R950" s="362"/>
      <c r="S950" s="361" t="s">
        <v>3694</v>
      </c>
      <c r="T950" s="362"/>
      <c r="U950" s="362"/>
      <c r="V950" s="362" t="s">
        <v>120</v>
      </c>
      <c r="W950" s="362"/>
      <c r="X950" s="362" t="s">
        <v>9</v>
      </c>
      <c r="Y950" s="362" t="s">
        <v>101</v>
      </c>
      <c r="Z950" s="362" t="s">
        <v>90</v>
      </c>
      <c r="AA950" s="366" t="s">
        <v>90</v>
      </c>
      <c r="AB950" s="362" t="s">
        <v>90</v>
      </c>
      <c r="AC950" s="362"/>
      <c r="AD950" s="362"/>
      <c r="AE950" s="362"/>
      <c r="AF950" s="362"/>
      <c r="AG950" s="362"/>
      <c r="AH950" s="362"/>
      <c r="AI950" s="362" t="s">
        <v>7028</v>
      </c>
      <c r="AJ950" s="362" t="s">
        <v>19</v>
      </c>
      <c r="AK950" s="362" t="e">
        <v>#N/A</v>
      </c>
      <c r="AL950" s="362"/>
      <c r="AM950" s="362"/>
      <c r="AN950" s="362"/>
      <c r="AO950" s="362"/>
      <c r="AP950" s="361" t="e">
        <v>#N/A</v>
      </c>
      <c r="AR950">
        <v>1</v>
      </c>
      <c r="AS950" t="s">
        <v>9</v>
      </c>
      <c r="AT950" t="s">
        <v>9</v>
      </c>
    </row>
    <row r="951" spans="2:46" ht="15" customHeight="1" x14ac:dyDescent="0.35">
      <c r="B951" s="362">
        <v>1420</v>
      </c>
      <c r="C951" s="362" t="s">
        <v>3695</v>
      </c>
      <c r="D951" s="362" t="s">
        <v>2</v>
      </c>
      <c r="E951" s="368">
        <v>45133</v>
      </c>
      <c r="F951" s="368"/>
      <c r="G951" s="368"/>
      <c r="H951" s="368"/>
      <c r="I951" s="362" t="s">
        <v>74</v>
      </c>
      <c r="J951" s="362" t="s">
        <v>90</v>
      </c>
      <c r="K951" s="361" t="s">
        <v>3696</v>
      </c>
      <c r="L951" s="361"/>
      <c r="M951" s="362" t="s">
        <v>186</v>
      </c>
      <c r="N951" s="362" t="s">
        <v>9</v>
      </c>
      <c r="O951" s="362"/>
      <c r="P951" s="362" t="s">
        <v>90</v>
      </c>
      <c r="Q951" s="362" t="s">
        <v>90</v>
      </c>
      <c r="R951" s="362"/>
      <c r="S951" s="361" t="s">
        <v>3697</v>
      </c>
      <c r="T951" s="362"/>
      <c r="U951" s="362"/>
      <c r="V951" s="362" t="s">
        <v>120</v>
      </c>
      <c r="W951" s="362"/>
      <c r="X951" s="362" t="s">
        <v>9</v>
      </c>
      <c r="Y951" s="362" t="s">
        <v>101</v>
      </c>
      <c r="Z951" s="362" t="s">
        <v>90</v>
      </c>
      <c r="AA951" s="366" t="s">
        <v>90</v>
      </c>
      <c r="AB951" s="362" t="s">
        <v>90</v>
      </c>
      <c r="AC951" s="362"/>
      <c r="AD951" s="362"/>
      <c r="AE951" s="362"/>
      <c r="AF951" s="362"/>
      <c r="AG951" s="362"/>
      <c r="AH951" s="362"/>
      <c r="AI951" s="362" t="s">
        <v>7028</v>
      </c>
      <c r="AJ951" s="362" t="s">
        <v>19</v>
      </c>
      <c r="AK951" s="362" t="e">
        <v>#N/A</v>
      </c>
      <c r="AL951" s="362"/>
      <c r="AM951" s="362"/>
      <c r="AN951" s="362"/>
      <c r="AO951" s="362"/>
      <c r="AP951" s="361" t="e">
        <v>#N/A</v>
      </c>
      <c r="AR951">
        <v>1</v>
      </c>
      <c r="AS951" t="s">
        <v>9</v>
      </c>
      <c r="AT951" t="s">
        <v>9</v>
      </c>
    </row>
    <row r="952" spans="2:46" ht="15" customHeight="1" x14ac:dyDescent="0.35">
      <c r="B952" s="362">
        <v>1421</v>
      </c>
      <c r="C952" s="362" t="s">
        <v>3698</v>
      </c>
      <c r="D952" s="362" t="s">
        <v>2</v>
      </c>
      <c r="E952" s="368">
        <v>45133</v>
      </c>
      <c r="F952" s="368"/>
      <c r="G952" s="368"/>
      <c r="H952" s="368"/>
      <c r="I952" s="362" t="s">
        <v>74</v>
      </c>
      <c r="J952" s="362" t="s">
        <v>90</v>
      </c>
      <c r="K952" s="361" t="s">
        <v>3699</v>
      </c>
      <c r="L952" s="361"/>
      <c r="M952" s="362" t="s">
        <v>186</v>
      </c>
      <c r="N952" s="362" t="s">
        <v>9</v>
      </c>
      <c r="O952" s="362"/>
      <c r="P952" s="362" t="s">
        <v>90</v>
      </c>
      <c r="Q952" s="362" t="s">
        <v>90</v>
      </c>
      <c r="R952" s="362"/>
      <c r="S952" s="361" t="s">
        <v>3700</v>
      </c>
      <c r="T952" s="362"/>
      <c r="U952" s="362"/>
      <c r="V952" s="362" t="s">
        <v>120</v>
      </c>
      <c r="W952" s="362"/>
      <c r="X952" s="362" t="s">
        <v>9</v>
      </c>
      <c r="Y952" s="362" t="s">
        <v>101</v>
      </c>
      <c r="Z952" s="362" t="s">
        <v>90</v>
      </c>
      <c r="AA952" s="366" t="s">
        <v>90</v>
      </c>
      <c r="AB952" s="362" t="s">
        <v>90</v>
      </c>
      <c r="AC952" s="362"/>
      <c r="AD952" s="362"/>
      <c r="AE952" s="362"/>
      <c r="AF952" s="362"/>
      <c r="AG952" s="362"/>
      <c r="AH952" s="362"/>
      <c r="AI952" s="362" t="s">
        <v>7028</v>
      </c>
      <c r="AJ952" s="362" t="s">
        <v>19</v>
      </c>
      <c r="AK952" s="362" t="e">
        <v>#N/A</v>
      </c>
      <c r="AL952" s="362"/>
      <c r="AM952" s="362"/>
      <c r="AN952" s="362"/>
      <c r="AO952" s="362"/>
      <c r="AP952" s="361" t="e">
        <v>#N/A</v>
      </c>
      <c r="AR952">
        <v>1</v>
      </c>
      <c r="AS952" t="s">
        <v>9</v>
      </c>
      <c r="AT952" t="s">
        <v>9</v>
      </c>
    </row>
    <row r="953" spans="2:46" ht="15" customHeight="1" x14ac:dyDescent="0.35">
      <c r="B953" s="362">
        <v>1422</v>
      </c>
      <c r="C953" s="362" t="s">
        <v>3701</v>
      </c>
      <c r="D953" s="362" t="s">
        <v>2</v>
      </c>
      <c r="E953" s="368">
        <v>45133</v>
      </c>
      <c r="F953" s="368"/>
      <c r="G953" s="368"/>
      <c r="H953" s="368"/>
      <c r="I953" s="362" t="s">
        <v>74</v>
      </c>
      <c r="J953" s="362" t="s">
        <v>90</v>
      </c>
      <c r="K953" s="361" t="s">
        <v>3702</v>
      </c>
      <c r="L953" s="361"/>
      <c r="M953" s="362" t="s">
        <v>186</v>
      </c>
      <c r="N953" s="362" t="s">
        <v>9</v>
      </c>
      <c r="O953" s="362"/>
      <c r="P953" s="362" t="s">
        <v>90</v>
      </c>
      <c r="Q953" s="362" t="s">
        <v>90</v>
      </c>
      <c r="R953" s="362"/>
      <c r="S953" s="361" t="s">
        <v>3703</v>
      </c>
      <c r="T953" s="362"/>
      <c r="U953" s="362"/>
      <c r="V953" s="362" t="s">
        <v>120</v>
      </c>
      <c r="W953" s="362"/>
      <c r="X953" s="362" t="s">
        <v>9</v>
      </c>
      <c r="Y953" s="362" t="s">
        <v>101</v>
      </c>
      <c r="Z953" s="362" t="s">
        <v>90</v>
      </c>
      <c r="AA953" s="366" t="s">
        <v>90</v>
      </c>
      <c r="AB953" s="362" t="s">
        <v>90</v>
      </c>
      <c r="AC953" s="362"/>
      <c r="AD953" s="362"/>
      <c r="AE953" s="362"/>
      <c r="AF953" s="362"/>
      <c r="AG953" s="362"/>
      <c r="AH953" s="362"/>
      <c r="AI953" s="362" t="s">
        <v>7028</v>
      </c>
      <c r="AJ953" s="362" t="s">
        <v>19</v>
      </c>
      <c r="AK953" s="362" t="e">
        <v>#N/A</v>
      </c>
      <c r="AL953" s="362"/>
      <c r="AM953" s="362"/>
      <c r="AN953" s="362"/>
      <c r="AO953" s="362"/>
      <c r="AP953" s="361" t="e">
        <v>#N/A</v>
      </c>
      <c r="AR953">
        <v>1</v>
      </c>
      <c r="AS953" t="s">
        <v>9</v>
      </c>
      <c r="AT953" t="s">
        <v>9</v>
      </c>
    </row>
    <row r="954" spans="2:46" ht="15" customHeight="1" x14ac:dyDescent="0.35">
      <c r="B954" s="362">
        <v>1423</v>
      </c>
      <c r="C954" s="362" t="s">
        <v>3704</v>
      </c>
      <c r="D954" s="362" t="s">
        <v>2</v>
      </c>
      <c r="E954" s="368">
        <v>45133</v>
      </c>
      <c r="F954" s="368"/>
      <c r="G954" s="368"/>
      <c r="H954" s="368"/>
      <c r="I954" s="362" t="s">
        <v>74</v>
      </c>
      <c r="J954" s="362" t="s">
        <v>90</v>
      </c>
      <c r="K954" s="361" t="s">
        <v>3705</v>
      </c>
      <c r="L954" s="361"/>
      <c r="M954" s="362" t="s">
        <v>186</v>
      </c>
      <c r="N954" s="362" t="s">
        <v>9</v>
      </c>
      <c r="O954" s="362"/>
      <c r="P954" s="362" t="s">
        <v>90</v>
      </c>
      <c r="Q954" s="362" t="s">
        <v>90</v>
      </c>
      <c r="R954" s="362"/>
      <c r="S954" s="361" t="s">
        <v>3706</v>
      </c>
      <c r="T954" s="362"/>
      <c r="U954" s="362"/>
      <c r="V954" s="362" t="s">
        <v>120</v>
      </c>
      <c r="W954" s="362"/>
      <c r="X954" s="362" t="s">
        <v>9</v>
      </c>
      <c r="Y954" s="362" t="s">
        <v>101</v>
      </c>
      <c r="Z954" s="362" t="s">
        <v>90</v>
      </c>
      <c r="AA954" s="366" t="s">
        <v>90</v>
      </c>
      <c r="AB954" s="362" t="s">
        <v>90</v>
      </c>
      <c r="AC954" s="362"/>
      <c r="AD954" s="362"/>
      <c r="AE954" s="362"/>
      <c r="AF954" s="362"/>
      <c r="AG954" s="362"/>
      <c r="AH954" s="362"/>
      <c r="AI954" s="362" t="s">
        <v>7028</v>
      </c>
      <c r="AJ954" s="362" t="s">
        <v>19</v>
      </c>
      <c r="AK954" s="362" t="e">
        <v>#N/A</v>
      </c>
      <c r="AL954" s="362"/>
      <c r="AM954" s="362"/>
      <c r="AN954" s="362"/>
      <c r="AO954" s="362"/>
      <c r="AP954" s="361" t="e">
        <v>#N/A</v>
      </c>
      <c r="AR954">
        <v>1</v>
      </c>
      <c r="AS954" t="s">
        <v>9</v>
      </c>
      <c r="AT954" t="s">
        <v>9</v>
      </c>
    </row>
    <row r="955" spans="2:46" ht="15" customHeight="1" x14ac:dyDescent="0.35">
      <c r="B955" s="362">
        <v>1424</v>
      </c>
      <c r="C955" s="362" t="s">
        <v>3707</v>
      </c>
      <c r="D955" s="362" t="s">
        <v>2</v>
      </c>
      <c r="E955" s="368">
        <v>45133</v>
      </c>
      <c r="F955" s="368"/>
      <c r="G955" s="368"/>
      <c r="H955" s="368"/>
      <c r="I955" s="362" t="s">
        <v>73</v>
      </c>
      <c r="J955" s="362" t="s">
        <v>1661</v>
      </c>
      <c r="K955" s="361" t="s">
        <v>3708</v>
      </c>
      <c r="L955" s="362"/>
      <c r="M955" s="362" t="s">
        <v>186</v>
      </c>
      <c r="N955" s="362" t="s">
        <v>9</v>
      </c>
      <c r="O955" s="362"/>
      <c r="P955" s="362" t="s">
        <v>90</v>
      </c>
      <c r="Q955" s="362" t="s">
        <v>90</v>
      </c>
      <c r="R955" s="362" t="s">
        <v>8</v>
      </c>
      <c r="S955" s="361" t="s">
        <v>1539</v>
      </c>
      <c r="T955" s="362"/>
      <c r="U955" s="362"/>
      <c r="V955" s="362" t="s">
        <v>1540</v>
      </c>
      <c r="W955" s="362"/>
      <c r="X955" s="362"/>
      <c r="Y955" s="362" t="s">
        <v>45</v>
      </c>
      <c r="Z955" s="362" t="s">
        <v>90</v>
      </c>
      <c r="AA955" s="366" t="s">
        <v>90</v>
      </c>
      <c r="AB955" s="362" t="s">
        <v>90</v>
      </c>
      <c r="AC955" s="362"/>
      <c r="AD955" s="362"/>
      <c r="AE955" s="362"/>
      <c r="AF955" s="362"/>
      <c r="AG955" s="362"/>
      <c r="AH955" s="362"/>
      <c r="AI955" s="362" t="s">
        <v>7025</v>
      </c>
      <c r="AJ955" s="362" t="s">
        <v>13</v>
      </c>
      <c r="AK955" s="362" t="s">
        <v>39</v>
      </c>
      <c r="AL955" s="362"/>
      <c r="AM955" s="362"/>
      <c r="AN955" s="362"/>
      <c r="AO955" s="368">
        <v>45923</v>
      </c>
      <c r="AP955" s="361" t="s">
        <v>680</v>
      </c>
      <c r="AR955">
        <v>1</v>
      </c>
      <c r="AS955" t="s">
        <v>539</v>
      </c>
      <c r="AT955" t="s">
        <v>5840</v>
      </c>
    </row>
    <row r="956" spans="2:46" ht="15" customHeight="1" x14ac:dyDescent="0.35">
      <c r="B956" s="362">
        <v>1425</v>
      </c>
      <c r="C956" s="362" t="s">
        <v>3709</v>
      </c>
      <c r="D956" s="362" t="s">
        <v>2</v>
      </c>
      <c r="E956" s="368">
        <v>45139</v>
      </c>
      <c r="F956" s="368"/>
      <c r="G956" s="368"/>
      <c r="H956" s="368"/>
      <c r="I956" s="362" t="s">
        <v>61</v>
      </c>
      <c r="J956" s="362" t="s">
        <v>1661</v>
      </c>
      <c r="K956" s="361" t="s">
        <v>3710</v>
      </c>
      <c r="L956" s="361"/>
      <c r="M956" s="362" t="s">
        <v>186</v>
      </c>
      <c r="N956" s="362" t="s">
        <v>9</v>
      </c>
      <c r="O956" s="362"/>
      <c r="P956" s="362" t="s">
        <v>90</v>
      </c>
      <c r="Q956" s="362" t="s">
        <v>90</v>
      </c>
      <c r="R956" s="362"/>
      <c r="S956" s="361"/>
      <c r="T956" s="362"/>
      <c r="U956" s="362"/>
      <c r="V956" s="362" t="s">
        <v>120</v>
      </c>
      <c r="W956" s="362"/>
      <c r="X956" s="362"/>
      <c r="Y956" s="362" t="s">
        <v>48</v>
      </c>
      <c r="Z956" s="362" t="s">
        <v>90</v>
      </c>
      <c r="AA956" s="366" t="s">
        <v>90</v>
      </c>
      <c r="AB956" s="362" t="s">
        <v>90</v>
      </c>
      <c r="AC956" s="362"/>
      <c r="AD956" s="362"/>
      <c r="AE956" s="362"/>
      <c r="AF956" s="362"/>
      <c r="AG956" s="362"/>
      <c r="AH956" s="362"/>
      <c r="AI956" s="362" t="s">
        <v>7026</v>
      </c>
      <c r="AJ956" s="362" t="s">
        <v>19</v>
      </c>
      <c r="AK956" s="362" t="s">
        <v>40</v>
      </c>
      <c r="AL956" s="362"/>
      <c r="AM956" s="362"/>
      <c r="AN956" s="362"/>
      <c r="AO956" s="362"/>
      <c r="AP956" s="361"/>
      <c r="AR956">
        <v>1</v>
      </c>
      <c r="AS956" t="s">
        <v>5839</v>
      </c>
      <c r="AT956" t="s">
        <v>5839</v>
      </c>
    </row>
    <row r="957" spans="2:46" ht="15" customHeight="1" x14ac:dyDescent="0.35">
      <c r="B957" s="362">
        <v>1426</v>
      </c>
      <c r="C957" s="362" t="s">
        <v>3711</v>
      </c>
      <c r="D957" s="362" t="s">
        <v>2</v>
      </c>
      <c r="E957" s="368">
        <v>45139</v>
      </c>
      <c r="F957" s="368"/>
      <c r="G957" s="368"/>
      <c r="H957" s="368"/>
      <c r="I957" s="362" t="s">
        <v>61</v>
      </c>
      <c r="J957" s="362" t="s">
        <v>1661</v>
      </c>
      <c r="K957" s="361" t="s">
        <v>3712</v>
      </c>
      <c r="L957" s="361"/>
      <c r="M957" s="362" t="s">
        <v>186</v>
      </c>
      <c r="N957" s="362" t="s">
        <v>9</v>
      </c>
      <c r="O957" s="362"/>
      <c r="P957" s="362" t="s">
        <v>90</v>
      </c>
      <c r="Q957" s="362" t="s">
        <v>90</v>
      </c>
      <c r="R957" s="362"/>
      <c r="S957" s="361"/>
      <c r="T957" s="362"/>
      <c r="U957" s="362"/>
      <c r="V957" s="362" t="s">
        <v>120</v>
      </c>
      <c r="W957" s="362"/>
      <c r="X957" s="362"/>
      <c r="Y957" s="362" t="s">
        <v>48</v>
      </c>
      <c r="Z957" s="362" t="s">
        <v>90</v>
      </c>
      <c r="AA957" s="366" t="s">
        <v>90</v>
      </c>
      <c r="AB957" s="362" t="s">
        <v>90</v>
      </c>
      <c r="AC957" s="362"/>
      <c r="AD957" s="362"/>
      <c r="AE957" s="362"/>
      <c r="AF957" s="362"/>
      <c r="AG957" s="362"/>
      <c r="AH957" s="362"/>
      <c r="AI957" s="362" t="s">
        <v>7026</v>
      </c>
      <c r="AJ957" s="362" t="s">
        <v>19</v>
      </c>
      <c r="AK957" s="362" t="s">
        <v>40</v>
      </c>
      <c r="AL957" s="362"/>
      <c r="AM957" s="362"/>
      <c r="AN957" s="362"/>
      <c r="AO957" s="362"/>
      <c r="AP957" s="361"/>
      <c r="AR957">
        <v>1</v>
      </c>
      <c r="AS957" t="s">
        <v>5839</v>
      </c>
      <c r="AT957" t="s">
        <v>5839</v>
      </c>
    </row>
    <row r="958" spans="2:46" ht="15" customHeight="1" x14ac:dyDescent="0.35">
      <c r="B958" s="362">
        <v>1427</v>
      </c>
      <c r="C958" s="362" t="s">
        <v>3713</v>
      </c>
      <c r="D958" s="362" t="s">
        <v>2</v>
      </c>
      <c r="E958" s="368">
        <v>45139</v>
      </c>
      <c r="F958" s="368"/>
      <c r="G958" s="368"/>
      <c r="H958" s="368"/>
      <c r="I958" s="362" t="s">
        <v>61</v>
      </c>
      <c r="J958" s="362" t="s">
        <v>1661</v>
      </c>
      <c r="K958" s="361" t="s">
        <v>3714</v>
      </c>
      <c r="L958" s="361"/>
      <c r="M958" s="362" t="s">
        <v>186</v>
      </c>
      <c r="N958" s="362" t="s">
        <v>9</v>
      </c>
      <c r="O958" s="362"/>
      <c r="P958" s="362" t="s">
        <v>90</v>
      </c>
      <c r="Q958" s="362" t="s">
        <v>90</v>
      </c>
      <c r="R958" s="362"/>
      <c r="S958" s="361"/>
      <c r="T958" s="362"/>
      <c r="U958" s="362"/>
      <c r="V958" s="362" t="s">
        <v>120</v>
      </c>
      <c r="W958" s="362"/>
      <c r="X958" s="362"/>
      <c r="Y958" s="362" t="s">
        <v>48</v>
      </c>
      <c r="Z958" s="362" t="s">
        <v>90</v>
      </c>
      <c r="AA958" s="366" t="s">
        <v>90</v>
      </c>
      <c r="AB958" s="362" t="s">
        <v>90</v>
      </c>
      <c r="AC958" s="362"/>
      <c r="AD958" s="362"/>
      <c r="AE958" s="362"/>
      <c r="AF958" s="362"/>
      <c r="AG958" s="362"/>
      <c r="AH958" s="362"/>
      <c r="AI958" s="362" t="s">
        <v>7026</v>
      </c>
      <c r="AJ958" s="362" t="s">
        <v>19</v>
      </c>
      <c r="AK958" s="362" t="s">
        <v>40</v>
      </c>
      <c r="AL958" s="362"/>
      <c r="AM958" s="362"/>
      <c r="AN958" s="362"/>
      <c r="AO958" s="362"/>
      <c r="AP958" s="361"/>
      <c r="AR958">
        <v>1</v>
      </c>
      <c r="AS958" t="s">
        <v>5839</v>
      </c>
      <c r="AT958" t="s">
        <v>5839</v>
      </c>
    </row>
    <row r="959" spans="2:46" ht="15" customHeight="1" x14ac:dyDescent="0.35">
      <c r="B959" s="362">
        <v>1428</v>
      </c>
      <c r="C959" s="362" t="s">
        <v>3715</v>
      </c>
      <c r="D959" s="362" t="s">
        <v>2</v>
      </c>
      <c r="E959" s="368">
        <v>45139</v>
      </c>
      <c r="F959" s="368"/>
      <c r="G959" s="368"/>
      <c r="H959" s="368"/>
      <c r="I959" s="362" t="s">
        <v>61</v>
      </c>
      <c r="J959" s="362" t="s">
        <v>1661</v>
      </c>
      <c r="K959" s="361" t="s">
        <v>3716</v>
      </c>
      <c r="L959" s="361"/>
      <c r="M959" s="362" t="s">
        <v>186</v>
      </c>
      <c r="N959" s="362" t="s">
        <v>9</v>
      </c>
      <c r="O959" s="362"/>
      <c r="P959" s="362" t="s">
        <v>90</v>
      </c>
      <c r="Q959" s="362" t="s">
        <v>90</v>
      </c>
      <c r="R959" s="362"/>
      <c r="S959" s="361"/>
      <c r="T959" s="362"/>
      <c r="U959" s="362"/>
      <c r="V959" s="362" t="s">
        <v>120</v>
      </c>
      <c r="W959" s="362"/>
      <c r="X959" s="362"/>
      <c r="Y959" s="362" t="s">
        <v>48</v>
      </c>
      <c r="Z959" s="362" t="s">
        <v>90</v>
      </c>
      <c r="AA959" s="366" t="s">
        <v>90</v>
      </c>
      <c r="AB959" s="362" t="s">
        <v>90</v>
      </c>
      <c r="AC959" s="362"/>
      <c r="AD959" s="362"/>
      <c r="AE959" s="362"/>
      <c r="AF959" s="362"/>
      <c r="AG959" s="362"/>
      <c r="AH959" s="362"/>
      <c r="AI959" s="362" t="s">
        <v>7026</v>
      </c>
      <c r="AJ959" s="362" t="s">
        <v>19</v>
      </c>
      <c r="AK959" s="362" t="s">
        <v>40</v>
      </c>
      <c r="AL959" s="362"/>
      <c r="AM959" s="362"/>
      <c r="AN959" s="362"/>
      <c r="AO959" s="362"/>
      <c r="AP959" s="361"/>
      <c r="AR959">
        <v>1</v>
      </c>
      <c r="AS959" t="s">
        <v>5839</v>
      </c>
      <c r="AT959" t="s">
        <v>5839</v>
      </c>
    </row>
    <row r="960" spans="2:46" ht="15" customHeight="1" x14ac:dyDescent="0.35">
      <c r="B960" s="362">
        <v>1429</v>
      </c>
      <c r="C960" s="362" t="s">
        <v>3717</v>
      </c>
      <c r="D960" s="362" t="s">
        <v>2</v>
      </c>
      <c r="E960" s="368">
        <v>45111</v>
      </c>
      <c r="F960" s="368"/>
      <c r="G960" s="368"/>
      <c r="H960" s="368"/>
      <c r="I960" s="362" t="s">
        <v>73</v>
      </c>
      <c r="J960" s="362" t="s">
        <v>3316</v>
      </c>
      <c r="K960" s="361" t="s">
        <v>3718</v>
      </c>
      <c r="L960" s="362"/>
      <c r="M960" s="362" t="s">
        <v>186</v>
      </c>
      <c r="N960" s="362" t="s">
        <v>51</v>
      </c>
      <c r="O960" s="362"/>
      <c r="P960" s="362" t="s">
        <v>90</v>
      </c>
      <c r="Q960" s="362" t="s">
        <v>90</v>
      </c>
      <c r="R960" s="362" t="s">
        <v>46</v>
      </c>
      <c r="S960" s="361" t="s">
        <v>3719</v>
      </c>
      <c r="T960" s="362" t="s">
        <v>113</v>
      </c>
      <c r="U960" s="362" t="s">
        <v>3720</v>
      </c>
      <c r="V960" s="362" t="s">
        <v>133</v>
      </c>
      <c r="W960" s="362"/>
      <c r="X960" s="362" t="s">
        <v>9</v>
      </c>
      <c r="Y960" s="362" t="s">
        <v>46</v>
      </c>
      <c r="Z960" s="362" t="s">
        <v>90</v>
      </c>
      <c r="AA960" s="366" t="s">
        <v>90</v>
      </c>
      <c r="AB960" s="362" t="s">
        <v>90</v>
      </c>
      <c r="AC960" s="362"/>
      <c r="AD960" s="362"/>
      <c r="AE960" s="362"/>
      <c r="AF960" s="362"/>
      <c r="AG960" s="362"/>
      <c r="AH960" s="362"/>
      <c r="AI960" s="362" t="s">
        <v>7025</v>
      </c>
      <c r="AJ960" s="362" t="s">
        <v>13</v>
      </c>
      <c r="AK960" s="362" t="s">
        <v>40</v>
      </c>
      <c r="AL960" s="362"/>
      <c r="AM960" s="362"/>
      <c r="AN960" s="362"/>
      <c r="AO960" s="362"/>
      <c r="AP960" s="361"/>
      <c r="AR960">
        <v>1</v>
      </c>
      <c r="AS960" t="s">
        <v>9</v>
      </c>
      <c r="AT960" t="s">
        <v>9</v>
      </c>
    </row>
    <row r="961" spans="2:46" ht="15" customHeight="1" x14ac:dyDescent="0.35">
      <c r="B961" s="362">
        <v>1430</v>
      </c>
      <c r="C961" s="362" t="s">
        <v>3721</v>
      </c>
      <c r="D961" s="362" t="s">
        <v>2</v>
      </c>
      <c r="E961" s="368">
        <v>45139</v>
      </c>
      <c r="F961" s="368"/>
      <c r="G961" s="368"/>
      <c r="H961" s="368"/>
      <c r="I961" s="362" t="s">
        <v>78</v>
      </c>
      <c r="J961" s="362" t="s">
        <v>1661</v>
      </c>
      <c r="K961" s="361" t="s">
        <v>3722</v>
      </c>
      <c r="L961" s="362"/>
      <c r="M961" s="362" t="s">
        <v>186</v>
      </c>
      <c r="N961" s="362" t="s">
        <v>9</v>
      </c>
      <c r="O961" s="362"/>
      <c r="P961" s="362" t="s">
        <v>90</v>
      </c>
      <c r="Q961" s="362" t="s">
        <v>90</v>
      </c>
      <c r="R961" s="362"/>
      <c r="S961" s="361"/>
      <c r="T961" s="362"/>
      <c r="U961" s="362"/>
      <c r="V961" s="362" t="s">
        <v>1557</v>
      </c>
      <c r="W961" s="362"/>
      <c r="X961" s="362" t="s">
        <v>9</v>
      </c>
      <c r="Y961" s="362" t="s">
        <v>9</v>
      </c>
      <c r="Z961" s="362" t="s">
        <v>90</v>
      </c>
      <c r="AA961" s="366" t="s">
        <v>90</v>
      </c>
      <c r="AB961" s="362" t="s">
        <v>90</v>
      </c>
      <c r="AC961" s="362"/>
      <c r="AD961" s="362"/>
      <c r="AE961" s="362"/>
      <c r="AF961" s="362"/>
      <c r="AG961" s="362"/>
      <c r="AH961" s="362"/>
      <c r="AI961" s="362" t="s">
        <v>7029</v>
      </c>
      <c r="AJ961" s="362" t="s">
        <v>33</v>
      </c>
      <c r="AK961" s="362" t="s">
        <v>40</v>
      </c>
      <c r="AL961" s="362"/>
      <c r="AM961" s="362"/>
      <c r="AN961" s="362" t="s">
        <v>1558</v>
      </c>
      <c r="AO961" s="362"/>
      <c r="AP961" s="361" t="e">
        <v>#N/A</v>
      </c>
      <c r="AR961">
        <v>1</v>
      </c>
      <c r="AS961" t="s">
        <v>9</v>
      </c>
      <c r="AT961" t="s">
        <v>9</v>
      </c>
    </row>
    <row r="962" spans="2:46" ht="15" customHeight="1" x14ac:dyDescent="0.35">
      <c r="B962" s="362">
        <v>1431</v>
      </c>
      <c r="C962" s="362" t="s">
        <v>3723</v>
      </c>
      <c r="D962" s="362" t="s">
        <v>2</v>
      </c>
      <c r="E962" s="368">
        <v>45139</v>
      </c>
      <c r="F962" s="368"/>
      <c r="G962" s="368"/>
      <c r="H962" s="368"/>
      <c r="I962" s="362" t="s">
        <v>78</v>
      </c>
      <c r="J962" s="362" t="s">
        <v>3724</v>
      </c>
      <c r="K962" s="361" t="s">
        <v>3725</v>
      </c>
      <c r="L962" s="362"/>
      <c r="M962" s="362" t="s">
        <v>1689</v>
      </c>
      <c r="N962" s="362" t="s">
        <v>9</v>
      </c>
      <c r="O962" s="362"/>
      <c r="P962" s="362" t="s">
        <v>90</v>
      </c>
      <c r="Q962" s="362" t="s">
        <v>90</v>
      </c>
      <c r="R962" s="362"/>
      <c r="S962" s="361" t="s">
        <v>3726</v>
      </c>
      <c r="T962" s="362"/>
      <c r="U962" s="362"/>
      <c r="V962" s="362" t="s">
        <v>1557</v>
      </c>
      <c r="W962" s="362"/>
      <c r="X962" s="362" t="s">
        <v>9</v>
      </c>
      <c r="Y962" s="362" t="s">
        <v>9</v>
      </c>
      <c r="Z962" s="362" t="s">
        <v>90</v>
      </c>
      <c r="AA962" s="366" t="s">
        <v>90</v>
      </c>
      <c r="AB962" s="362" t="s">
        <v>90</v>
      </c>
      <c r="AC962" s="362"/>
      <c r="AD962" s="362"/>
      <c r="AE962" s="362"/>
      <c r="AF962" s="362"/>
      <c r="AG962" s="362"/>
      <c r="AH962" s="362"/>
      <c r="AI962" s="362" t="s">
        <v>7029</v>
      </c>
      <c r="AJ962" s="362" t="s">
        <v>33</v>
      </c>
      <c r="AK962" s="362" t="s">
        <v>40</v>
      </c>
      <c r="AL962" s="362"/>
      <c r="AM962" s="362"/>
      <c r="AN962" s="362" t="s">
        <v>1558</v>
      </c>
      <c r="AO962" s="362"/>
      <c r="AP962" s="361" t="e">
        <v>#N/A</v>
      </c>
      <c r="AR962">
        <v>1</v>
      </c>
      <c r="AS962" t="s">
        <v>9</v>
      </c>
      <c r="AT962" t="s">
        <v>9</v>
      </c>
    </row>
    <row r="963" spans="2:46" ht="15" customHeight="1" x14ac:dyDescent="0.35">
      <c r="B963" s="362">
        <v>1432</v>
      </c>
      <c r="C963" s="362" t="s">
        <v>3727</v>
      </c>
      <c r="D963" s="362" t="s">
        <v>2</v>
      </c>
      <c r="E963" s="368">
        <v>45139</v>
      </c>
      <c r="F963" s="368"/>
      <c r="G963" s="368"/>
      <c r="H963" s="368"/>
      <c r="I963" s="362" t="s">
        <v>61</v>
      </c>
      <c r="J963" s="362" t="s">
        <v>1661</v>
      </c>
      <c r="K963" s="361" t="s">
        <v>3728</v>
      </c>
      <c r="L963" s="361"/>
      <c r="M963" s="362" t="s">
        <v>186</v>
      </c>
      <c r="N963" s="362" t="s">
        <v>9</v>
      </c>
      <c r="O963" s="362"/>
      <c r="P963" s="362" t="s">
        <v>90</v>
      </c>
      <c r="Q963" s="362" t="s">
        <v>90</v>
      </c>
      <c r="R963" s="362"/>
      <c r="S963" s="361"/>
      <c r="T963" s="362"/>
      <c r="U963" s="362"/>
      <c r="V963" s="362" t="s">
        <v>120</v>
      </c>
      <c r="W963" s="362"/>
      <c r="X963" s="362"/>
      <c r="Y963" s="362" t="s">
        <v>48</v>
      </c>
      <c r="Z963" s="362" t="s">
        <v>90</v>
      </c>
      <c r="AA963" s="366" t="s">
        <v>90</v>
      </c>
      <c r="AB963" s="362" t="s">
        <v>90</v>
      </c>
      <c r="AC963" s="362"/>
      <c r="AD963" s="362"/>
      <c r="AE963" s="362"/>
      <c r="AF963" s="362"/>
      <c r="AG963" s="362"/>
      <c r="AH963" s="362"/>
      <c r="AI963" s="362" t="s">
        <v>7026</v>
      </c>
      <c r="AJ963" s="362" t="s">
        <v>19</v>
      </c>
      <c r="AK963" s="362" t="s">
        <v>40</v>
      </c>
      <c r="AL963" s="362"/>
      <c r="AM963" s="362"/>
      <c r="AN963" s="362"/>
      <c r="AO963" s="362"/>
      <c r="AP963" s="361"/>
      <c r="AR963">
        <v>1</v>
      </c>
      <c r="AS963" t="s">
        <v>5839</v>
      </c>
      <c r="AT963" t="s">
        <v>5839</v>
      </c>
    </row>
    <row r="964" spans="2:46" ht="15" customHeight="1" x14ac:dyDescent="0.35">
      <c r="B964" s="362">
        <v>1433</v>
      </c>
      <c r="C964" s="362" t="s">
        <v>3729</v>
      </c>
      <c r="D964" s="362" t="s">
        <v>2</v>
      </c>
      <c r="E964" s="368">
        <v>45139</v>
      </c>
      <c r="F964" s="368"/>
      <c r="G964" s="368"/>
      <c r="H964" s="368"/>
      <c r="I964" s="362" t="s">
        <v>77</v>
      </c>
      <c r="J964" s="362" t="s">
        <v>1661</v>
      </c>
      <c r="K964" s="361" t="s">
        <v>3730</v>
      </c>
      <c r="L964" s="362"/>
      <c r="M964" s="362" t="s">
        <v>186</v>
      </c>
      <c r="N964" s="362" t="s">
        <v>9</v>
      </c>
      <c r="O964" s="362"/>
      <c r="P964" s="362" t="s">
        <v>90</v>
      </c>
      <c r="Q964" s="362" t="s">
        <v>90</v>
      </c>
      <c r="R964" s="362" t="s">
        <v>46</v>
      </c>
      <c r="S964" s="361" t="s">
        <v>90</v>
      </c>
      <c r="T964" s="362"/>
      <c r="U964" s="362"/>
      <c r="V964" s="362" t="s">
        <v>133</v>
      </c>
      <c r="W964" s="362"/>
      <c r="X964" s="362" t="s">
        <v>9</v>
      </c>
      <c r="Y964" s="362" t="s">
        <v>46</v>
      </c>
      <c r="Z964" s="362" t="s">
        <v>90</v>
      </c>
      <c r="AA964" s="366" t="s">
        <v>90</v>
      </c>
      <c r="AB964" s="362" t="s">
        <v>90</v>
      </c>
      <c r="AC964" s="362"/>
      <c r="AD964" s="362"/>
      <c r="AE964" s="362"/>
      <c r="AF964" s="362"/>
      <c r="AG964" s="362"/>
      <c r="AH964" s="362"/>
      <c r="AI964" s="362" t="s">
        <v>7027</v>
      </c>
      <c r="AJ964" s="362" t="s">
        <v>21</v>
      </c>
      <c r="AK964" s="362" t="s">
        <v>40</v>
      </c>
      <c r="AL964" s="362"/>
      <c r="AM964" s="362"/>
      <c r="AN964" s="362"/>
      <c r="AO964" s="362"/>
      <c r="AP964" s="361"/>
      <c r="AR964">
        <v>1</v>
      </c>
      <c r="AS964" t="s">
        <v>9</v>
      </c>
      <c r="AT964" t="s">
        <v>9</v>
      </c>
    </row>
    <row r="965" spans="2:46" ht="15" customHeight="1" x14ac:dyDescent="0.35">
      <c r="B965" s="362">
        <v>1434</v>
      </c>
      <c r="C965" s="362" t="s">
        <v>3731</v>
      </c>
      <c r="D965" s="362" t="s">
        <v>2</v>
      </c>
      <c r="E965" s="368">
        <v>45139</v>
      </c>
      <c r="F965" s="368"/>
      <c r="G965" s="368"/>
      <c r="H965" s="368"/>
      <c r="I965" s="362" t="s">
        <v>65</v>
      </c>
      <c r="J965" s="362" t="s">
        <v>1661</v>
      </c>
      <c r="K965" s="361" t="s">
        <v>3732</v>
      </c>
      <c r="L965" s="362"/>
      <c r="M965" s="362" t="s">
        <v>186</v>
      </c>
      <c r="N965" s="362" t="s">
        <v>9</v>
      </c>
      <c r="O965" s="362"/>
      <c r="P965" s="362" t="s">
        <v>90</v>
      </c>
      <c r="Q965" s="362" t="s">
        <v>90</v>
      </c>
      <c r="R965" s="362"/>
      <c r="S965" s="361" t="s">
        <v>90</v>
      </c>
      <c r="T965" s="362"/>
      <c r="U965" s="362"/>
      <c r="V965" s="362" t="s">
        <v>202</v>
      </c>
      <c r="W965" s="362"/>
      <c r="X965" s="362" t="s">
        <v>9</v>
      </c>
      <c r="Y965" s="362" t="s">
        <v>9</v>
      </c>
      <c r="Z965" s="362" t="s">
        <v>90</v>
      </c>
      <c r="AA965" s="366" t="s">
        <v>90</v>
      </c>
      <c r="AB965" s="362" t="s">
        <v>90</v>
      </c>
      <c r="AC965" s="362"/>
      <c r="AD965" s="362"/>
      <c r="AE965" s="362"/>
      <c r="AF965" s="362"/>
      <c r="AG965" s="362"/>
      <c r="AH965" s="362"/>
      <c r="AI965" s="362" t="s">
        <v>7032</v>
      </c>
      <c r="AJ965" s="362" t="s">
        <v>19</v>
      </c>
      <c r="AK965" s="362" t="s">
        <v>40</v>
      </c>
      <c r="AL965" s="362"/>
      <c r="AM965" s="362"/>
      <c r="AN965" s="362"/>
      <c r="AO965" s="362"/>
      <c r="AP965" s="361" t="e">
        <v>#N/A</v>
      </c>
      <c r="AR965">
        <v>1</v>
      </c>
      <c r="AS965" t="s">
        <v>9</v>
      </c>
      <c r="AT965" t="s">
        <v>9</v>
      </c>
    </row>
    <row r="966" spans="2:46" ht="15" customHeight="1" x14ac:dyDescent="0.35">
      <c r="B966" s="362">
        <v>1435</v>
      </c>
      <c r="C966" s="362" t="s">
        <v>3733</v>
      </c>
      <c r="D966" s="362" t="s">
        <v>2</v>
      </c>
      <c r="E966" s="368">
        <v>45139</v>
      </c>
      <c r="F966" s="368"/>
      <c r="G966" s="368"/>
      <c r="H966" s="368"/>
      <c r="I966" s="362" t="s">
        <v>77</v>
      </c>
      <c r="J966" s="362" t="s">
        <v>1661</v>
      </c>
      <c r="K966" s="361" t="s">
        <v>3734</v>
      </c>
      <c r="L966" s="362"/>
      <c r="M966" s="362" t="s">
        <v>186</v>
      </c>
      <c r="N966" s="362" t="s">
        <v>1548</v>
      </c>
      <c r="O966" s="362"/>
      <c r="P966" s="362" t="s">
        <v>90</v>
      </c>
      <c r="Q966" s="362" t="s">
        <v>90</v>
      </c>
      <c r="R966" s="362" t="s">
        <v>8</v>
      </c>
      <c r="S966" s="361" t="s">
        <v>2392</v>
      </c>
      <c r="T966" s="362"/>
      <c r="U966" s="362"/>
      <c r="V966" s="362" t="s">
        <v>133</v>
      </c>
      <c r="W966" s="362"/>
      <c r="X966" s="362"/>
      <c r="Y966" s="362" t="s">
        <v>45</v>
      </c>
      <c r="Z966" s="362" t="s">
        <v>90</v>
      </c>
      <c r="AA966" s="366" t="s">
        <v>90</v>
      </c>
      <c r="AB966" s="362" t="s">
        <v>90</v>
      </c>
      <c r="AC966" s="362"/>
      <c r="AD966" s="362"/>
      <c r="AE966" s="362"/>
      <c r="AF966" s="362"/>
      <c r="AG966" s="362"/>
      <c r="AH966" s="362"/>
      <c r="AI966" s="362" t="s">
        <v>7027</v>
      </c>
      <c r="AJ966" s="362" t="s">
        <v>21</v>
      </c>
      <c r="AK966" s="362" t="s">
        <v>39</v>
      </c>
      <c r="AL966" s="362"/>
      <c r="AM966" s="362"/>
      <c r="AN966" s="362"/>
      <c r="AO966" s="368">
        <v>45924</v>
      </c>
      <c r="AP966" s="361" t="s">
        <v>2000</v>
      </c>
      <c r="AR966">
        <v>1</v>
      </c>
      <c r="AS966" t="s">
        <v>539</v>
      </c>
      <c r="AT966" t="s">
        <v>5840</v>
      </c>
    </row>
    <row r="967" spans="2:46" ht="15" customHeight="1" x14ac:dyDescent="0.35">
      <c r="B967" s="362">
        <v>1436</v>
      </c>
      <c r="C967" s="362" t="s">
        <v>3735</v>
      </c>
      <c r="D967" s="362" t="s">
        <v>2</v>
      </c>
      <c r="E967" s="368">
        <v>45139</v>
      </c>
      <c r="F967" s="368"/>
      <c r="G967" s="368"/>
      <c r="H967" s="368"/>
      <c r="I967" s="362" t="s">
        <v>77</v>
      </c>
      <c r="J967" s="362" t="s">
        <v>1661</v>
      </c>
      <c r="K967" s="361" t="s">
        <v>3736</v>
      </c>
      <c r="L967" s="362"/>
      <c r="M967" s="362" t="s">
        <v>186</v>
      </c>
      <c r="N967" s="362" t="s">
        <v>1548</v>
      </c>
      <c r="O967" s="362"/>
      <c r="P967" s="362" t="s">
        <v>90</v>
      </c>
      <c r="Q967" s="362" t="s">
        <v>90</v>
      </c>
      <c r="R967" s="362" t="s">
        <v>46</v>
      </c>
      <c r="S967" s="361" t="s">
        <v>90</v>
      </c>
      <c r="T967" s="362"/>
      <c r="U967" s="362"/>
      <c r="V967" s="362" t="s">
        <v>133</v>
      </c>
      <c r="W967" s="362"/>
      <c r="X967" s="362" t="s">
        <v>9</v>
      </c>
      <c r="Y967" s="362" t="s">
        <v>46</v>
      </c>
      <c r="Z967" s="362" t="s">
        <v>90</v>
      </c>
      <c r="AA967" s="366" t="s">
        <v>90</v>
      </c>
      <c r="AB967" s="362" t="s">
        <v>90</v>
      </c>
      <c r="AC967" s="362"/>
      <c r="AD967" s="362"/>
      <c r="AE967" s="362"/>
      <c r="AF967" s="362"/>
      <c r="AG967" s="362"/>
      <c r="AH967" s="362"/>
      <c r="AI967" s="362" t="s">
        <v>7027</v>
      </c>
      <c r="AJ967" s="362" t="s">
        <v>21</v>
      </c>
      <c r="AK967" s="362" t="s">
        <v>40</v>
      </c>
      <c r="AL967" s="362"/>
      <c r="AM967" s="362"/>
      <c r="AN967" s="362"/>
      <c r="AO967" s="362"/>
      <c r="AP967" s="361"/>
      <c r="AR967">
        <v>1</v>
      </c>
      <c r="AS967" t="s">
        <v>9</v>
      </c>
      <c r="AT967" t="s">
        <v>9</v>
      </c>
    </row>
    <row r="968" spans="2:46" ht="15" customHeight="1" x14ac:dyDescent="0.35">
      <c r="B968" s="362">
        <v>1437</v>
      </c>
      <c r="C968" s="362" t="s">
        <v>3737</v>
      </c>
      <c r="D968" s="362" t="s">
        <v>2</v>
      </c>
      <c r="E968" s="368">
        <v>45139</v>
      </c>
      <c r="F968" s="368"/>
      <c r="G968" s="362" t="s">
        <v>63</v>
      </c>
      <c r="H968" s="362" t="s">
        <v>63</v>
      </c>
      <c r="I968" s="362" t="s">
        <v>63</v>
      </c>
      <c r="J968" s="362" t="s">
        <v>1661</v>
      </c>
      <c r="K968" s="361" t="s">
        <v>3738</v>
      </c>
      <c r="L968" s="361"/>
      <c r="M968" s="362" t="s">
        <v>186</v>
      </c>
      <c r="N968" s="362" t="s">
        <v>9</v>
      </c>
      <c r="O968" s="362"/>
      <c r="P968" s="362" t="s">
        <v>90</v>
      </c>
      <c r="Q968" s="362" t="s">
        <v>90</v>
      </c>
      <c r="R968" s="362"/>
      <c r="S968" s="361"/>
      <c r="T968" s="362"/>
      <c r="U968" s="362"/>
      <c r="V968" s="362" t="s">
        <v>844</v>
      </c>
      <c r="W968" s="362"/>
      <c r="X968" s="362"/>
      <c r="Y968" s="362" t="s">
        <v>48</v>
      </c>
      <c r="Z968" s="362" t="s">
        <v>90</v>
      </c>
      <c r="AA968" s="366" t="s">
        <v>90</v>
      </c>
      <c r="AB968" s="362" t="s">
        <v>90</v>
      </c>
      <c r="AC968" s="362"/>
      <c r="AD968" s="362"/>
      <c r="AE968" s="362"/>
      <c r="AF968" s="362"/>
      <c r="AG968" s="362"/>
      <c r="AH968" s="362"/>
      <c r="AI968" s="362" t="s">
        <v>7035</v>
      </c>
      <c r="AJ968" s="362" t="s">
        <v>19</v>
      </c>
      <c r="AK968" s="362" t="s">
        <v>40</v>
      </c>
      <c r="AL968" s="362" t="s">
        <v>48</v>
      </c>
      <c r="AM968" s="362">
        <v>0</v>
      </c>
      <c r="AN968" s="362"/>
      <c r="AO968" s="362"/>
      <c r="AP968" s="361"/>
      <c r="AR968">
        <v>1</v>
      </c>
      <c r="AS968" t="s">
        <v>5839</v>
      </c>
      <c r="AT968" t="s">
        <v>5839</v>
      </c>
    </row>
    <row r="969" spans="2:46" ht="15" customHeight="1" x14ac:dyDescent="0.35">
      <c r="B969" s="362">
        <v>1438</v>
      </c>
      <c r="C969" s="362" t="s">
        <v>3739</v>
      </c>
      <c r="D969" s="362" t="s">
        <v>2</v>
      </c>
      <c r="E969" s="368">
        <v>45139</v>
      </c>
      <c r="F969" s="368"/>
      <c r="G969" s="368"/>
      <c r="H969" s="368"/>
      <c r="I969" s="362" t="s">
        <v>77</v>
      </c>
      <c r="J969" s="362" t="s">
        <v>1661</v>
      </c>
      <c r="K969" s="361" t="s">
        <v>3740</v>
      </c>
      <c r="L969" s="362"/>
      <c r="M969" s="362" t="s">
        <v>186</v>
      </c>
      <c r="N969" s="362" t="s">
        <v>9</v>
      </c>
      <c r="O969" s="362"/>
      <c r="P969" s="362" t="s">
        <v>90</v>
      </c>
      <c r="Q969" s="362" t="s">
        <v>90</v>
      </c>
      <c r="R969" s="362"/>
      <c r="S969" s="361" t="s">
        <v>3274</v>
      </c>
      <c r="T969" s="362"/>
      <c r="U969" s="362"/>
      <c r="V969" s="362" t="s">
        <v>133</v>
      </c>
      <c r="W969" s="362"/>
      <c r="X969" s="362"/>
      <c r="Y969" s="362" t="s">
        <v>45</v>
      </c>
      <c r="Z969" s="362" t="s">
        <v>3275</v>
      </c>
      <c r="AA969" s="366">
        <v>45857</v>
      </c>
      <c r="AB969" s="367" t="s">
        <v>1340</v>
      </c>
      <c r="AC969" s="362"/>
      <c r="AD969" s="362"/>
      <c r="AE969" s="362"/>
      <c r="AF969" s="362"/>
      <c r="AG969" s="362"/>
      <c r="AH969" s="362"/>
      <c r="AI969" s="362" t="s">
        <v>7027</v>
      </c>
      <c r="AJ969" s="362" t="s">
        <v>21</v>
      </c>
      <c r="AK969" s="362" t="s">
        <v>39</v>
      </c>
      <c r="AL969" s="362"/>
      <c r="AM969" s="362"/>
      <c r="AN969" s="362"/>
      <c r="AO969" s="368">
        <v>45857</v>
      </c>
      <c r="AP969" s="361" t="s">
        <v>1340</v>
      </c>
      <c r="AR969">
        <v>1</v>
      </c>
      <c r="AS969" t="s">
        <v>539</v>
      </c>
      <c r="AT969" t="s">
        <v>5840</v>
      </c>
    </row>
    <row r="970" spans="2:46" ht="15" customHeight="1" x14ac:dyDescent="0.35">
      <c r="B970" s="362">
        <v>1439</v>
      </c>
      <c r="C970" s="362" t="s">
        <v>3741</v>
      </c>
      <c r="D970" s="362" t="s">
        <v>2</v>
      </c>
      <c r="E970" s="368">
        <v>45139</v>
      </c>
      <c r="F970" s="368"/>
      <c r="G970" s="368"/>
      <c r="H970" s="368"/>
      <c r="I970" s="362" t="s">
        <v>65</v>
      </c>
      <c r="J970" s="362" t="s">
        <v>1661</v>
      </c>
      <c r="K970" s="361" t="s">
        <v>3742</v>
      </c>
      <c r="L970" s="362"/>
      <c r="M970" s="362" t="s">
        <v>186</v>
      </c>
      <c r="N970" s="362" t="s">
        <v>9</v>
      </c>
      <c r="O970" s="362"/>
      <c r="P970" s="362" t="s">
        <v>90</v>
      </c>
      <c r="Q970" s="362" t="s">
        <v>90</v>
      </c>
      <c r="R970" s="362"/>
      <c r="S970" s="361" t="s">
        <v>90</v>
      </c>
      <c r="T970" s="362"/>
      <c r="U970" s="362"/>
      <c r="V970" s="362" t="s">
        <v>202</v>
      </c>
      <c r="W970" s="362"/>
      <c r="X970" s="362" t="s">
        <v>9</v>
      </c>
      <c r="Y970" s="362" t="s">
        <v>9</v>
      </c>
      <c r="Z970" s="362" t="s">
        <v>90</v>
      </c>
      <c r="AA970" s="366" t="s">
        <v>90</v>
      </c>
      <c r="AB970" s="362" t="s">
        <v>90</v>
      </c>
      <c r="AC970" s="362"/>
      <c r="AD970" s="362"/>
      <c r="AE970" s="362"/>
      <c r="AF970" s="362"/>
      <c r="AG970" s="362"/>
      <c r="AH970" s="362"/>
      <c r="AI970" s="362" t="s">
        <v>7032</v>
      </c>
      <c r="AJ970" s="362" t="s">
        <v>19</v>
      </c>
      <c r="AK970" s="362" t="s">
        <v>40</v>
      </c>
      <c r="AL970" s="362"/>
      <c r="AM970" s="362"/>
      <c r="AN970" s="362"/>
      <c r="AO970" s="362"/>
      <c r="AP970" s="361" t="e">
        <v>#N/A</v>
      </c>
      <c r="AR970">
        <v>1</v>
      </c>
      <c r="AS970" t="s">
        <v>9</v>
      </c>
      <c r="AT970" t="s">
        <v>9</v>
      </c>
    </row>
    <row r="971" spans="2:46" ht="15" customHeight="1" x14ac:dyDescent="0.35">
      <c r="B971" s="362">
        <v>1440</v>
      </c>
      <c r="C971" s="362" t="s">
        <v>3743</v>
      </c>
      <c r="D971" s="362" t="s">
        <v>2</v>
      </c>
      <c r="E971" s="368">
        <v>45111</v>
      </c>
      <c r="F971" s="368" t="s">
        <v>1278</v>
      </c>
      <c r="G971" s="368"/>
      <c r="H971" s="368"/>
      <c r="I971" s="362" t="s">
        <v>73</v>
      </c>
      <c r="J971" s="362" t="s">
        <v>1546</v>
      </c>
      <c r="K971" s="361" t="s">
        <v>3744</v>
      </c>
      <c r="L971" s="362"/>
      <c r="M971" s="362" t="s">
        <v>186</v>
      </c>
      <c r="N971" s="362" t="s">
        <v>9</v>
      </c>
      <c r="O971" s="362"/>
      <c r="P971" s="362" t="s">
        <v>90</v>
      </c>
      <c r="Q971" s="362" t="s">
        <v>90</v>
      </c>
      <c r="R971" s="362"/>
      <c r="S971" s="361" t="s">
        <v>90</v>
      </c>
      <c r="T971" s="362"/>
      <c r="U971" s="362"/>
      <c r="V971" s="362" t="s">
        <v>1271</v>
      </c>
      <c r="W971" s="368">
        <v>45937</v>
      </c>
      <c r="X971" s="362" t="s">
        <v>9</v>
      </c>
      <c r="Y971" s="362" t="s">
        <v>9</v>
      </c>
      <c r="Z971" s="362" t="s">
        <v>90</v>
      </c>
      <c r="AA971" s="366" t="s">
        <v>90</v>
      </c>
      <c r="AB971" s="362" t="s">
        <v>90</v>
      </c>
      <c r="AC971" s="362"/>
      <c r="AD971" s="362"/>
      <c r="AE971" s="362"/>
      <c r="AF971" s="362"/>
      <c r="AG971" s="362"/>
      <c r="AH971" s="362"/>
      <c r="AI971" s="362" t="s">
        <v>7025</v>
      </c>
      <c r="AJ971" s="362" t="s">
        <v>13</v>
      </c>
      <c r="AK971" s="362" t="s">
        <v>40</v>
      </c>
      <c r="AL971" s="362"/>
      <c r="AM971" s="362"/>
      <c r="AN971" s="362" t="s">
        <v>1145</v>
      </c>
      <c r="AO971" s="362"/>
      <c r="AP971" s="361" t="e">
        <v>#N/A</v>
      </c>
      <c r="AR971">
        <v>1</v>
      </c>
      <c r="AS971" t="s">
        <v>9</v>
      </c>
      <c r="AT971" t="s">
        <v>9</v>
      </c>
    </row>
    <row r="972" spans="2:46" ht="15" customHeight="1" x14ac:dyDescent="0.35">
      <c r="B972" s="362">
        <v>1441</v>
      </c>
      <c r="C972" s="362" t="s">
        <v>3745</v>
      </c>
      <c r="D972" s="362" t="s">
        <v>2</v>
      </c>
      <c r="E972" s="368">
        <v>45139</v>
      </c>
      <c r="F972" s="368"/>
      <c r="G972" s="362" t="s">
        <v>63</v>
      </c>
      <c r="H972" s="362" t="s">
        <v>63</v>
      </c>
      <c r="I972" s="362" t="s">
        <v>63</v>
      </c>
      <c r="J972" s="362" t="s">
        <v>1661</v>
      </c>
      <c r="K972" s="361" t="s">
        <v>3746</v>
      </c>
      <c r="L972" s="361"/>
      <c r="M972" s="362" t="s">
        <v>186</v>
      </c>
      <c r="N972" s="362" t="s">
        <v>9</v>
      </c>
      <c r="O972" s="362"/>
      <c r="P972" s="362" t="s">
        <v>90</v>
      </c>
      <c r="Q972" s="362" t="s">
        <v>90</v>
      </c>
      <c r="R972" s="362"/>
      <c r="S972" s="361"/>
      <c r="T972" s="362"/>
      <c r="U972" s="362"/>
      <c r="V972" s="362" t="s">
        <v>844</v>
      </c>
      <c r="W972" s="362"/>
      <c r="X972" s="362"/>
      <c r="Y972" s="362" t="s">
        <v>48</v>
      </c>
      <c r="Z972" s="362" t="s">
        <v>90</v>
      </c>
      <c r="AA972" s="366" t="s">
        <v>90</v>
      </c>
      <c r="AB972" s="362" t="s">
        <v>90</v>
      </c>
      <c r="AC972" s="362"/>
      <c r="AD972" s="362"/>
      <c r="AE972" s="362"/>
      <c r="AF972" s="362"/>
      <c r="AG972" s="362"/>
      <c r="AH972" s="362"/>
      <c r="AI972" s="362" t="s">
        <v>7035</v>
      </c>
      <c r="AJ972" s="362" t="s">
        <v>19</v>
      </c>
      <c r="AK972" s="362" t="s">
        <v>40</v>
      </c>
      <c r="AL972" s="362" t="s">
        <v>48</v>
      </c>
      <c r="AM972" s="362">
        <v>0</v>
      </c>
      <c r="AN972" s="362"/>
      <c r="AO972" s="362"/>
      <c r="AP972" s="361"/>
      <c r="AR972">
        <v>1</v>
      </c>
      <c r="AS972" t="s">
        <v>5839</v>
      </c>
      <c r="AT972" t="s">
        <v>5839</v>
      </c>
    </row>
    <row r="973" spans="2:46" ht="15" customHeight="1" x14ac:dyDescent="0.35">
      <c r="B973" s="362">
        <v>1442</v>
      </c>
      <c r="C973" s="362" t="s">
        <v>3747</v>
      </c>
      <c r="D973" s="362" t="s">
        <v>2</v>
      </c>
      <c r="E973" s="368">
        <v>45139</v>
      </c>
      <c r="F973" s="368"/>
      <c r="G973" s="368"/>
      <c r="H973" s="368"/>
      <c r="I973" s="362" t="s">
        <v>77</v>
      </c>
      <c r="J973" s="362" t="s">
        <v>1661</v>
      </c>
      <c r="K973" s="361" t="s">
        <v>3748</v>
      </c>
      <c r="L973" s="362"/>
      <c r="M973" s="362" t="s">
        <v>186</v>
      </c>
      <c r="N973" s="362" t="s">
        <v>9</v>
      </c>
      <c r="O973" s="362"/>
      <c r="P973" s="362" t="s">
        <v>90</v>
      </c>
      <c r="Q973" s="362" t="s">
        <v>90</v>
      </c>
      <c r="R973" s="362" t="s">
        <v>46</v>
      </c>
      <c r="S973" s="361" t="s">
        <v>90</v>
      </c>
      <c r="T973" s="362"/>
      <c r="U973" s="362"/>
      <c r="V973" s="362" t="s">
        <v>133</v>
      </c>
      <c r="W973" s="362"/>
      <c r="X973" s="362" t="s">
        <v>9</v>
      </c>
      <c r="Y973" s="362" t="s">
        <v>46</v>
      </c>
      <c r="Z973" s="362" t="s">
        <v>90</v>
      </c>
      <c r="AA973" s="366" t="s">
        <v>90</v>
      </c>
      <c r="AB973" s="362" t="s">
        <v>90</v>
      </c>
      <c r="AC973" s="362"/>
      <c r="AD973" s="362"/>
      <c r="AE973" s="362"/>
      <c r="AF973" s="362"/>
      <c r="AG973" s="362"/>
      <c r="AH973" s="362"/>
      <c r="AI973" s="362" t="s">
        <v>7027</v>
      </c>
      <c r="AJ973" s="362" t="s">
        <v>21</v>
      </c>
      <c r="AK973" s="362" t="s">
        <v>40</v>
      </c>
      <c r="AL973" s="362"/>
      <c r="AM973" s="362"/>
      <c r="AN973" s="362"/>
      <c r="AO973" s="362"/>
      <c r="AP973" s="361"/>
      <c r="AR973">
        <v>1</v>
      </c>
      <c r="AS973" t="s">
        <v>9</v>
      </c>
      <c r="AT973" t="s">
        <v>9</v>
      </c>
    </row>
    <row r="974" spans="2:46" ht="15" customHeight="1" x14ac:dyDescent="0.35">
      <c r="B974" s="362">
        <v>1443</v>
      </c>
      <c r="C974" s="362" t="s">
        <v>3749</v>
      </c>
      <c r="D974" s="362" t="s">
        <v>2</v>
      </c>
      <c r="E974" s="368">
        <v>45139</v>
      </c>
      <c r="F974" s="368"/>
      <c r="G974" s="368"/>
      <c r="H974" s="368"/>
      <c r="I974" s="362" t="s">
        <v>77</v>
      </c>
      <c r="J974" s="362" t="s">
        <v>1661</v>
      </c>
      <c r="K974" s="361" t="s">
        <v>3750</v>
      </c>
      <c r="L974" s="362"/>
      <c r="M974" s="362" t="s">
        <v>186</v>
      </c>
      <c r="N974" s="362" t="s">
        <v>1548</v>
      </c>
      <c r="O974" s="362"/>
      <c r="P974" s="362" t="s">
        <v>90</v>
      </c>
      <c r="Q974" s="362" t="s">
        <v>90</v>
      </c>
      <c r="R974" s="362" t="s">
        <v>8</v>
      </c>
      <c r="S974" s="361" t="s">
        <v>3751</v>
      </c>
      <c r="T974" s="362"/>
      <c r="U974" s="362"/>
      <c r="V974" s="362" t="s">
        <v>133</v>
      </c>
      <c r="W974" s="362"/>
      <c r="X974" s="362"/>
      <c r="Y974" s="362" t="s">
        <v>45</v>
      </c>
      <c r="Z974" s="362" t="s">
        <v>90</v>
      </c>
      <c r="AA974" s="366" t="s">
        <v>90</v>
      </c>
      <c r="AB974" s="362" t="s">
        <v>90</v>
      </c>
      <c r="AC974" s="362"/>
      <c r="AD974" s="362"/>
      <c r="AE974" s="362"/>
      <c r="AF974" s="362"/>
      <c r="AG974" s="362"/>
      <c r="AH974" s="362"/>
      <c r="AI974" s="362" t="s">
        <v>7027</v>
      </c>
      <c r="AJ974" s="362" t="s">
        <v>21</v>
      </c>
      <c r="AK974" s="362" t="s">
        <v>39</v>
      </c>
      <c r="AL974" s="362"/>
      <c r="AM974" s="362"/>
      <c r="AN974" s="362"/>
      <c r="AO974" s="368">
        <v>45924</v>
      </c>
      <c r="AP974" s="361" t="s">
        <v>1930</v>
      </c>
      <c r="AR974">
        <v>1</v>
      </c>
      <c r="AS974" t="s">
        <v>539</v>
      </c>
      <c r="AT974" t="s">
        <v>5840</v>
      </c>
    </row>
    <row r="975" spans="2:46" ht="15" customHeight="1" x14ac:dyDescent="0.35">
      <c r="B975" s="362">
        <v>1444</v>
      </c>
      <c r="C975" s="362" t="s">
        <v>3752</v>
      </c>
      <c r="D975" s="362" t="s">
        <v>2</v>
      </c>
      <c r="E975" s="368">
        <v>45139</v>
      </c>
      <c r="F975" s="368"/>
      <c r="G975" s="368"/>
      <c r="H975" s="368"/>
      <c r="I975" s="362" t="s">
        <v>77</v>
      </c>
      <c r="J975" s="362" t="s">
        <v>1661</v>
      </c>
      <c r="K975" s="361" t="s">
        <v>3753</v>
      </c>
      <c r="L975" s="362"/>
      <c r="M975" s="362" t="s">
        <v>186</v>
      </c>
      <c r="N975" s="362" t="s">
        <v>1548</v>
      </c>
      <c r="O975" s="362"/>
      <c r="P975" s="362" t="s">
        <v>90</v>
      </c>
      <c r="Q975" s="362" t="s">
        <v>90</v>
      </c>
      <c r="R975" s="362" t="s">
        <v>8</v>
      </c>
      <c r="S975" s="361" t="s">
        <v>3754</v>
      </c>
      <c r="T975" s="362"/>
      <c r="U975" s="362"/>
      <c r="V975" s="362" t="s">
        <v>133</v>
      </c>
      <c r="W975" s="362"/>
      <c r="X975" s="362"/>
      <c r="Y975" s="362" t="s">
        <v>45</v>
      </c>
      <c r="Z975" s="362" t="s">
        <v>90</v>
      </c>
      <c r="AA975" s="366" t="s">
        <v>90</v>
      </c>
      <c r="AB975" s="362" t="s">
        <v>90</v>
      </c>
      <c r="AC975" s="362"/>
      <c r="AD975" s="362"/>
      <c r="AE975" s="362"/>
      <c r="AF975" s="362"/>
      <c r="AG975" s="362"/>
      <c r="AH975" s="362"/>
      <c r="AI975" s="362" t="s">
        <v>7027</v>
      </c>
      <c r="AJ975" s="362" t="s">
        <v>21</v>
      </c>
      <c r="AK975" s="362" t="s">
        <v>39</v>
      </c>
      <c r="AL975" s="362"/>
      <c r="AM975" s="362"/>
      <c r="AN975" s="362"/>
      <c r="AO975" s="368">
        <v>45924</v>
      </c>
      <c r="AP975" s="361" t="s">
        <v>1637</v>
      </c>
      <c r="AR975">
        <v>1</v>
      </c>
      <c r="AS975" t="s">
        <v>539</v>
      </c>
      <c r="AT975" t="s">
        <v>5840</v>
      </c>
    </row>
    <row r="976" spans="2:46" ht="15" customHeight="1" x14ac:dyDescent="0.35">
      <c r="B976" s="362">
        <v>1445</v>
      </c>
      <c r="C976" s="362" t="s">
        <v>3755</v>
      </c>
      <c r="D976" s="362" t="s">
        <v>2</v>
      </c>
      <c r="E976" s="368">
        <v>45139</v>
      </c>
      <c r="F976" s="368"/>
      <c r="G976" s="368"/>
      <c r="H976" s="368"/>
      <c r="I976" s="362" t="s">
        <v>77</v>
      </c>
      <c r="J976" s="362" t="s">
        <v>1661</v>
      </c>
      <c r="K976" s="361" t="s">
        <v>3756</v>
      </c>
      <c r="L976" s="362"/>
      <c r="M976" s="362" t="s">
        <v>186</v>
      </c>
      <c r="N976" s="362" t="s">
        <v>1548</v>
      </c>
      <c r="O976" s="362"/>
      <c r="P976" s="362" t="s">
        <v>90</v>
      </c>
      <c r="Q976" s="362" t="s">
        <v>90</v>
      </c>
      <c r="R976" s="362" t="s">
        <v>8</v>
      </c>
      <c r="S976" s="361" t="s">
        <v>3754</v>
      </c>
      <c r="T976" s="362"/>
      <c r="U976" s="362"/>
      <c r="V976" s="362" t="s">
        <v>133</v>
      </c>
      <c r="W976" s="362"/>
      <c r="X976" s="362"/>
      <c r="Y976" s="362" t="s">
        <v>45</v>
      </c>
      <c r="Z976" s="362" t="s">
        <v>90</v>
      </c>
      <c r="AA976" s="366" t="s">
        <v>90</v>
      </c>
      <c r="AB976" s="362" t="s">
        <v>90</v>
      </c>
      <c r="AC976" s="362"/>
      <c r="AD976" s="362"/>
      <c r="AE976" s="362"/>
      <c r="AF976" s="362"/>
      <c r="AG976" s="362"/>
      <c r="AH976" s="362"/>
      <c r="AI976" s="362" t="s">
        <v>7027</v>
      </c>
      <c r="AJ976" s="362" t="s">
        <v>21</v>
      </c>
      <c r="AK976" s="362" t="s">
        <v>39</v>
      </c>
      <c r="AL976" s="362"/>
      <c r="AM976" s="362"/>
      <c r="AN976" s="362"/>
      <c r="AO976" s="368">
        <v>45924</v>
      </c>
      <c r="AP976" s="361" t="s">
        <v>3757</v>
      </c>
      <c r="AR976">
        <v>1</v>
      </c>
      <c r="AS976" t="s">
        <v>539</v>
      </c>
      <c r="AT976" t="s">
        <v>5840</v>
      </c>
    </row>
    <row r="977" spans="2:46" ht="15" customHeight="1" x14ac:dyDescent="0.35">
      <c r="B977" s="362">
        <v>1446</v>
      </c>
      <c r="C977" s="362" t="s">
        <v>3758</v>
      </c>
      <c r="D977" s="362" t="s">
        <v>2</v>
      </c>
      <c r="E977" s="368">
        <v>45139</v>
      </c>
      <c r="F977" s="368"/>
      <c r="G977" s="368"/>
      <c r="H977" s="368"/>
      <c r="I977" s="362" t="s">
        <v>77</v>
      </c>
      <c r="J977" s="362" t="s">
        <v>1661</v>
      </c>
      <c r="K977" s="361" t="s">
        <v>3759</v>
      </c>
      <c r="L977" s="362"/>
      <c r="M977" s="362" t="s">
        <v>186</v>
      </c>
      <c r="N977" s="362" t="s">
        <v>1548</v>
      </c>
      <c r="O977" s="362"/>
      <c r="P977" s="362" t="s">
        <v>90</v>
      </c>
      <c r="Q977" s="362" t="s">
        <v>90</v>
      </c>
      <c r="R977" s="362" t="s">
        <v>8</v>
      </c>
      <c r="S977" s="361" t="s">
        <v>3760</v>
      </c>
      <c r="T977" s="362"/>
      <c r="U977" s="362"/>
      <c r="V977" s="362" t="s">
        <v>133</v>
      </c>
      <c r="W977" s="362"/>
      <c r="X977" s="362"/>
      <c r="Y977" s="362" t="s">
        <v>45</v>
      </c>
      <c r="Z977" s="362" t="s">
        <v>90</v>
      </c>
      <c r="AA977" s="366" t="s">
        <v>90</v>
      </c>
      <c r="AB977" s="362" t="s">
        <v>90</v>
      </c>
      <c r="AC977" s="362"/>
      <c r="AD977" s="362"/>
      <c r="AE977" s="362"/>
      <c r="AF977" s="362"/>
      <c r="AG977" s="362"/>
      <c r="AH977" s="362"/>
      <c r="AI977" s="362" t="s">
        <v>7027</v>
      </c>
      <c r="AJ977" s="362" t="s">
        <v>21</v>
      </c>
      <c r="AK977" s="362" t="s">
        <v>39</v>
      </c>
      <c r="AL977" s="362"/>
      <c r="AM977" s="362"/>
      <c r="AN977" s="362"/>
      <c r="AO977" s="368">
        <v>45924</v>
      </c>
      <c r="AP977" s="361" t="s">
        <v>3761</v>
      </c>
      <c r="AR977">
        <v>1</v>
      </c>
      <c r="AS977" t="s">
        <v>539</v>
      </c>
      <c r="AT977" t="s">
        <v>5840</v>
      </c>
    </row>
    <row r="978" spans="2:46" ht="15" customHeight="1" x14ac:dyDescent="0.35">
      <c r="B978" s="362">
        <v>1447</v>
      </c>
      <c r="C978" s="362" t="s">
        <v>3762</v>
      </c>
      <c r="D978" s="362" t="s">
        <v>2</v>
      </c>
      <c r="E978" s="368">
        <v>45139</v>
      </c>
      <c r="F978" s="368"/>
      <c r="G978" s="368"/>
      <c r="H978" s="368"/>
      <c r="I978" s="362" t="s">
        <v>77</v>
      </c>
      <c r="J978" s="362" t="s">
        <v>1661</v>
      </c>
      <c r="K978" s="361" t="s">
        <v>3763</v>
      </c>
      <c r="L978" s="362"/>
      <c r="M978" s="362" t="s">
        <v>186</v>
      </c>
      <c r="N978" s="362" t="s">
        <v>1548</v>
      </c>
      <c r="O978" s="362"/>
      <c r="P978" s="362" t="s">
        <v>90</v>
      </c>
      <c r="Q978" s="362" t="s">
        <v>90</v>
      </c>
      <c r="R978" s="362" t="s">
        <v>8</v>
      </c>
      <c r="S978" s="361" t="s">
        <v>3764</v>
      </c>
      <c r="T978" s="362"/>
      <c r="U978" s="362"/>
      <c r="V978" s="362" t="s">
        <v>133</v>
      </c>
      <c r="W978" s="362"/>
      <c r="X978" s="362"/>
      <c r="Y978" s="362" t="s">
        <v>45</v>
      </c>
      <c r="Z978" s="362" t="s">
        <v>90</v>
      </c>
      <c r="AA978" s="366" t="s">
        <v>90</v>
      </c>
      <c r="AB978" s="362" t="s">
        <v>90</v>
      </c>
      <c r="AC978" s="362"/>
      <c r="AD978" s="362"/>
      <c r="AE978" s="362"/>
      <c r="AF978" s="362"/>
      <c r="AG978" s="362"/>
      <c r="AH978" s="362"/>
      <c r="AI978" s="362" t="s">
        <v>7027</v>
      </c>
      <c r="AJ978" s="362" t="s">
        <v>21</v>
      </c>
      <c r="AK978" s="362" t="s">
        <v>39</v>
      </c>
      <c r="AL978" s="362"/>
      <c r="AM978" s="362"/>
      <c r="AN978" s="362"/>
      <c r="AO978" s="368">
        <v>45924</v>
      </c>
      <c r="AP978" s="361" t="s">
        <v>2111</v>
      </c>
      <c r="AR978">
        <v>1</v>
      </c>
      <c r="AS978" t="s">
        <v>539</v>
      </c>
      <c r="AT978" t="s">
        <v>5840</v>
      </c>
    </row>
    <row r="979" spans="2:46" ht="15" customHeight="1" x14ac:dyDescent="0.35">
      <c r="B979" s="362">
        <v>1448</v>
      </c>
      <c r="C979" s="362" t="s">
        <v>3765</v>
      </c>
      <c r="D979" s="362" t="s">
        <v>2</v>
      </c>
      <c r="E979" s="368">
        <v>45139</v>
      </c>
      <c r="F979" s="368"/>
      <c r="G979" s="368"/>
      <c r="H979" s="368"/>
      <c r="I979" s="362" t="s">
        <v>77</v>
      </c>
      <c r="J979" s="362" t="s">
        <v>1661</v>
      </c>
      <c r="K979" s="361" t="s">
        <v>3766</v>
      </c>
      <c r="L979" s="362"/>
      <c r="M979" s="362" t="s">
        <v>186</v>
      </c>
      <c r="N979" s="362" t="s">
        <v>1548</v>
      </c>
      <c r="O979" s="362"/>
      <c r="P979" s="362" t="s">
        <v>90</v>
      </c>
      <c r="Q979" s="362" t="s">
        <v>90</v>
      </c>
      <c r="R979" s="362" t="s">
        <v>46</v>
      </c>
      <c r="S979" s="361" t="s">
        <v>3767</v>
      </c>
      <c r="T979" s="362"/>
      <c r="U979" s="362"/>
      <c r="V979" s="362" t="s">
        <v>133</v>
      </c>
      <c r="W979" s="362"/>
      <c r="X979" s="362" t="s">
        <v>9</v>
      </c>
      <c r="Y979" s="362" t="s">
        <v>46</v>
      </c>
      <c r="Z979" s="362" t="s">
        <v>90</v>
      </c>
      <c r="AA979" s="366" t="s">
        <v>90</v>
      </c>
      <c r="AB979" s="362" t="s">
        <v>90</v>
      </c>
      <c r="AC979" s="362"/>
      <c r="AD979" s="362"/>
      <c r="AE979" s="362"/>
      <c r="AF979" s="362"/>
      <c r="AG979" s="362"/>
      <c r="AH979" s="362"/>
      <c r="AI979" s="362" t="s">
        <v>7027</v>
      </c>
      <c r="AJ979" s="362" t="s">
        <v>21</v>
      </c>
      <c r="AK979" s="362" t="s">
        <v>40</v>
      </c>
      <c r="AL979" s="362"/>
      <c r="AM979" s="362"/>
      <c r="AN979" s="362"/>
      <c r="AO979" s="362"/>
      <c r="AP979" s="361"/>
      <c r="AR979">
        <v>1</v>
      </c>
      <c r="AS979" t="s">
        <v>9</v>
      </c>
      <c r="AT979" t="s">
        <v>9</v>
      </c>
    </row>
    <row r="980" spans="2:46" ht="15" customHeight="1" x14ac:dyDescent="0.35">
      <c r="B980" s="362">
        <v>1449</v>
      </c>
      <c r="C980" s="362" t="s">
        <v>3768</v>
      </c>
      <c r="D980" s="362" t="s">
        <v>2</v>
      </c>
      <c r="E980" s="368">
        <v>45139</v>
      </c>
      <c r="F980" s="368"/>
      <c r="G980" s="368"/>
      <c r="H980" s="368"/>
      <c r="I980" s="362" t="s">
        <v>77</v>
      </c>
      <c r="J980" s="362" t="s">
        <v>3531</v>
      </c>
      <c r="K980" s="361" t="s">
        <v>3769</v>
      </c>
      <c r="L980" s="362"/>
      <c r="M980" s="362" t="s">
        <v>186</v>
      </c>
      <c r="N980" s="362" t="s">
        <v>1548</v>
      </c>
      <c r="O980" s="362"/>
      <c r="P980" s="362" t="s">
        <v>90</v>
      </c>
      <c r="Q980" s="362" t="s">
        <v>90</v>
      </c>
      <c r="R980" s="362" t="s">
        <v>8</v>
      </c>
      <c r="S980" s="361" t="s">
        <v>3770</v>
      </c>
      <c r="T980" s="362"/>
      <c r="U980" s="362"/>
      <c r="V980" s="362" t="s">
        <v>133</v>
      </c>
      <c r="W980" s="362"/>
      <c r="X980" s="362"/>
      <c r="Y980" s="362" t="s">
        <v>45</v>
      </c>
      <c r="Z980" s="362" t="s">
        <v>90</v>
      </c>
      <c r="AA980" s="366" t="s">
        <v>90</v>
      </c>
      <c r="AB980" s="362" t="s">
        <v>90</v>
      </c>
      <c r="AC980" s="362"/>
      <c r="AD980" s="362"/>
      <c r="AE980" s="362"/>
      <c r="AF980" s="362"/>
      <c r="AG980" s="362"/>
      <c r="AH980" s="362"/>
      <c r="AI980" s="362" t="s">
        <v>7027</v>
      </c>
      <c r="AJ980" s="362" t="s">
        <v>21</v>
      </c>
      <c r="AK980" s="362" t="s">
        <v>39</v>
      </c>
      <c r="AL980" s="362"/>
      <c r="AM980" s="362"/>
      <c r="AN980" s="362"/>
      <c r="AO980" s="368">
        <v>45924</v>
      </c>
      <c r="AP980" s="361" t="s">
        <v>2000</v>
      </c>
      <c r="AR980">
        <v>1</v>
      </c>
      <c r="AS980" t="s">
        <v>539</v>
      </c>
      <c r="AT980" t="s">
        <v>5840</v>
      </c>
    </row>
    <row r="981" spans="2:46" ht="15" customHeight="1" x14ac:dyDescent="0.35">
      <c r="B981" s="362">
        <v>1450</v>
      </c>
      <c r="C981" s="362" t="s">
        <v>3771</v>
      </c>
      <c r="D981" s="362" t="s">
        <v>2</v>
      </c>
      <c r="E981" s="368">
        <v>45139</v>
      </c>
      <c r="F981" s="368"/>
      <c r="G981" s="368"/>
      <c r="H981" s="368"/>
      <c r="I981" s="362" t="s">
        <v>77</v>
      </c>
      <c r="J981" s="362" t="s">
        <v>1661</v>
      </c>
      <c r="K981" s="361" t="s">
        <v>3772</v>
      </c>
      <c r="L981" s="362"/>
      <c r="M981" s="362" t="s">
        <v>186</v>
      </c>
      <c r="N981" s="362" t="s">
        <v>1548</v>
      </c>
      <c r="O981" s="362"/>
      <c r="P981" s="362" t="s">
        <v>90</v>
      </c>
      <c r="Q981" s="362" t="s">
        <v>90</v>
      </c>
      <c r="R981" s="362" t="s">
        <v>8</v>
      </c>
      <c r="S981" s="361" t="s">
        <v>1648</v>
      </c>
      <c r="T981" s="362"/>
      <c r="U981" s="362"/>
      <c r="V981" s="362" t="s">
        <v>133</v>
      </c>
      <c r="W981" s="362"/>
      <c r="X981" s="362"/>
      <c r="Y981" s="362" t="s">
        <v>45</v>
      </c>
      <c r="Z981" s="362" t="s">
        <v>90</v>
      </c>
      <c r="AA981" s="366" t="s">
        <v>90</v>
      </c>
      <c r="AB981" s="362" t="s">
        <v>90</v>
      </c>
      <c r="AC981" s="362"/>
      <c r="AD981" s="362"/>
      <c r="AE981" s="362"/>
      <c r="AF981" s="362"/>
      <c r="AG981" s="362"/>
      <c r="AH981" s="362"/>
      <c r="AI981" s="362" t="s">
        <v>7027</v>
      </c>
      <c r="AJ981" s="362" t="s">
        <v>21</v>
      </c>
      <c r="AK981" s="362" t="s">
        <v>39</v>
      </c>
      <c r="AL981" s="362"/>
      <c r="AM981" s="362"/>
      <c r="AN981" s="362"/>
      <c r="AO981" s="368">
        <v>45924</v>
      </c>
      <c r="AP981" s="361" t="s">
        <v>680</v>
      </c>
      <c r="AR981">
        <v>1</v>
      </c>
      <c r="AS981" t="s">
        <v>539</v>
      </c>
      <c r="AT981" t="s">
        <v>5840</v>
      </c>
    </row>
    <row r="982" spans="2:46" ht="15" customHeight="1" x14ac:dyDescent="0.35">
      <c r="B982" s="362">
        <v>1451</v>
      </c>
      <c r="C982" s="362" t="s">
        <v>3773</v>
      </c>
      <c r="D982" s="362" t="s">
        <v>2</v>
      </c>
      <c r="E982" s="368">
        <v>45133</v>
      </c>
      <c r="F982" s="368"/>
      <c r="G982" s="368"/>
      <c r="H982" s="368"/>
      <c r="I982" s="362" t="s">
        <v>74</v>
      </c>
      <c r="J982" s="362" t="s">
        <v>1584</v>
      </c>
      <c r="K982" s="361" t="s">
        <v>3774</v>
      </c>
      <c r="L982" s="361"/>
      <c r="M982" s="362" t="s">
        <v>186</v>
      </c>
      <c r="N982" s="362" t="s">
        <v>9</v>
      </c>
      <c r="O982" s="362"/>
      <c r="P982" s="362" t="s">
        <v>90</v>
      </c>
      <c r="Q982" s="362" t="s">
        <v>90</v>
      </c>
      <c r="R982" s="362"/>
      <c r="S982" s="361" t="s">
        <v>3775</v>
      </c>
      <c r="T982" s="362"/>
      <c r="U982" s="362"/>
      <c r="V982" s="362" t="s">
        <v>120</v>
      </c>
      <c r="W982" s="362"/>
      <c r="X982" s="362" t="s">
        <v>9</v>
      </c>
      <c r="Y982" s="362" t="s">
        <v>2790</v>
      </c>
      <c r="Z982" s="362" t="s">
        <v>90</v>
      </c>
      <c r="AA982" s="366" t="s">
        <v>90</v>
      </c>
      <c r="AB982" s="362" t="s">
        <v>90</v>
      </c>
      <c r="AC982" s="362"/>
      <c r="AD982" s="362"/>
      <c r="AE982" s="362"/>
      <c r="AF982" s="362"/>
      <c r="AG982" s="362"/>
      <c r="AH982" s="362"/>
      <c r="AI982" s="362" t="s">
        <v>7028</v>
      </c>
      <c r="AJ982" s="362" t="s">
        <v>19</v>
      </c>
      <c r="AK982" s="362" t="e">
        <v>#N/A</v>
      </c>
      <c r="AL982" s="362"/>
      <c r="AM982" s="362"/>
      <c r="AN982" s="362"/>
      <c r="AO982" s="362"/>
      <c r="AP982" s="361" t="e">
        <v>#N/A</v>
      </c>
      <c r="AR982">
        <v>1</v>
      </c>
      <c r="AS982" t="s">
        <v>9</v>
      </c>
      <c r="AT982" t="s">
        <v>9</v>
      </c>
    </row>
    <row r="983" spans="2:46" ht="15" customHeight="1" x14ac:dyDescent="0.35">
      <c r="B983" s="362">
        <v>1452</v>
      </c>
      <c r="C983" s="362" t="s">
        <v>3776</v>
      </c>
      <c r="D983" s="362" t="s">
        <v>2</v>
      </c>
      <c r="E983" s="368">
        <v>45139</v>
      </c>
      <c r="F983" s="368"/>
      <c r="G983" s="368"/>
      <c r="H983" s="368"/>
      <c r="I983" s="362" t="s">
        <v>73</v>
      </c>
      <c r="J983" s="362" t="s">
        <v>1661</v>
      </c>
      <c r="K983" s="361" t="s">
        <v>3777</v>
      </c>
      <c r="L983" s="362"/>
      <c r="M983" s="362" t="s">
        <v>186</v>
      </c>
      <c r="N983" s="362" t="s">
        <v>9</v>
      </c>
      <c r="O983" s="362"/>
      <c r="P983" s="362" t="s">
        <v>90</v>
      </c>
      <c r="Q983" s="362" t="s">
        <v>90</v>
      </c>
      <c r="R983" s="362" t="s">
        <v>8</v>
      </c>
      <c r="S983" s="361" t="s">
        <v>1539</v>
      </c>
      <c r="T983" s="362"/>
      <c r="U983" s="362"/>
      <c r="V983" s="362" t="s">
        <v>1540</v>
      </c>
      <c r="W983" s="362"/>
      <c r="X983" s="362"/>
      <c r="Y983" s="362" t="s">
        <v>45</v>
      </c>
      <c r="Z983" s="362" t="s">
        <v>90</v>
      </c>
      <c r="AA983" s="366" t="s">
        <v>90</v>
      </c>
      <c r="AB983" s="362" t="s">
        <v>90</v>
      </c>
      <c r="AC983" s="362"/>
      <c r="AD983" s="362"/>
      <c r="AE983" s="362"/>
      <c r="AF983" s="362"/>
      <c r="AG983" s="362"/>
      <c r="AH983" s="362"/>
      <c r="AI983" s="362" t="s">
        <v>7025</v>
      </c>
      <c r="AJ983" s="362" t="s">
        <v>13</v>
      </c>
      <c r="AK983" s="362" t="s">
        <v>39</v>
      </c>
      <c r="AL983" s="362"/>
      <c r="AM983" s="362"/>
      <c r="AN983" s="362"/>
      <c r="AO983" s="368">
        <v>45923</v>
      </c>
      <c r="AP983" s="361" t="s">
        <v>680</v>
      </c>
      <c r="AR983">
        <v>1</v>
      </c>
      <c r="AS983" t="s">
        <v>539</v>
      </c>
      <c r="AT983" t="s">
        <v>5840</v>
      </c>
    </row>
    <row r="984" spans="2:46" ht="15" customHeight="1" x14ac:dyDescent="0.35">
      <c r="B984" s="362">
        <v>1453</v>
      </c>
      <c r="C984" s="362" t="s">
        <v>3778</v>
      </c>
      <c r="D984" s="362" t="s">
        <v>2</v>
      </c>
      <c r="E984" s="368">
        <v>45139</v>
      </c>
      <c r="F984" s="368"/>
      <c r="G984" s="368"/>
      <c r="H984" s="368"/>
      <c r="I984" s="362" t="s">
        <v>77</v>
      </c>
      <c r="J984" s="362" t="s">
        <v>1661</v>
      </c>
      <c r="K984" s="361" t="s">
        <v>3779</v>
      </c>
      <c r="L984" s="362"/>
      <c r="M984" s="362" t="s">
        <v>186</v>
      </c>
      <c r="N984" s="362" t="s">
        <v>9</v>
      </c>
      <c r="O984" s="362"/>
      <c r="P984" s="362" t="s">
        <v>90</v>
      </c>
      <c r="Q984" s="362" t="s">
        <v>90</v>
      </c>
      <c r="R984" s="362" t="s">
        <v>46</v>
      </c>
      <c r="S984" s="361" t="s">
        <v>2292</v>
      </c>
      <c r="T984" s="362"/>
      <c r="U984" s="362"/>
      <c r="V984" s="362" t="s">
        <v>133</v>
      </c>
      <c r="W984" s="362"/>
      <c r="X984" s="362" t="s">
        <v>9</v>
      </c>
      <c r="Y984" s="362" t="s">
        <v>46</v>
      </c>
      <c r="Z984" s="362" t="s">
        <v>90</v>
      </c>
      <c r="AA984" s="366" t="s">
        <v>90</v>
      </c>
      <c r="AB984" s="362" t="s">
        <v>90</v>
      </c>
      <c r="AC984" s="362"/>
      <c r="AD984" s="362"/>
      <c r="AE984" s="362"/>
      <c r="AF984" s="362"/>
      <c r="AG984" s="362"/>
      <c r="AH984" s="362"/>
      <c r="AI984" s="362" t="s">
        <v>7027</v>
      </c>
      <c r="AJ984" s="362" t="s">
        <v>21</v>
      </c>
      <c r="AK984" s="362" t="s">
        <v>40</v>
      </c>
      <c r="AL984" s="362"/>
      <c r="AM984" s="362"/>
      <c r="AN984" s="362"/>
      <c r="AO984" s="362"/>
      <c r="AP984" s="361"/>
      <c r="AR984">
        <v>1</v>
      </c>
      <c r="AS984" t="s">
        <v>9</v>
      </c>
      <c r="AT984" t="s">
        <v>9</v>
      </c>
    </row>
    <row r="985" spans="2:46" ht="15" customHeight="1" x14ac:dyDescent="0.35">
      <c r="B985" s="362">
        <v>1454</v>
      </c>
      <c r="C985" s="362" t="s">
        <v>3780</v>
      </c>
      <c r="D985" s="362" t="s">
        <v>2</v>
      </c>
      <c r="E985" s="368">
        <v>45139</v>
      </c>
      <c r="F985" s="368"/>
      <c r="G985" s="368"/>
      <c r="H985" s="368"/>
      <c r="I985" s="362" t="s">
        <v>77</v>
      </c>
      <c r="J985" s="362" t="s">
        <v>1661</v>
      </c>
      <c r="K985" s="361" t="s">
        <v>3781</v>
      </c>
      <c r="L985" s="362"/>
      <c r="M985" s="362" t="s">
        <v>186</v>
      </c>
      <c r="N985" s="362" t="s">
        <v>1548</v>
      </c>
      <c r="O985" s="362"/>
      <c r="P985" s="362" t="s">
        <v>90</v>
      </c>
      <c r="Q985" s="362" t="s">
        <v>90</v>
      </c>
      <c r="R985" s="362" t="s">
        <v>46</v>
      </c>
      <c r="S985" s="361" t="s">
        <v>90</v>
      </c>
      <c r="T985" s="362"/>
      <c r="U985" s="362"/>
      <c r="V985" s="362" t="s">
        <v>133</v>
      </c>
      <c r="W985" s="362"/>
      <c r="X985" s="362" t="s">
        <v>9</v>
      </c>
      <c r="Y985" s="362" t="s">
        <v>46</v>
      </c>
      <c r="Z985" s="362" t="s">
        <v>90</v>
      </c>
      <c r="AA985" s="366" t="s">
        <v>90</v>
      </c>
      <c r="AB985" s="362" t="s">
        <v>90</v>
      </c>
      <c r="AC985" s="362"/>
      <c r="AD985" s="362"/>
      <c r="AE985" s="362"/>
      <c r="AF985" s="362"/>
      <c r="AG985" s="362"/>
      <c r="AH985" s="362"/>
      <c r="AI985" s="362" t="s">
        <v>7027</v>
      </c>
      <c r="AJ985" s="362" t="s">
        <v>21</v>
      </c>
      <c r="AK985" s="362" t="s">
        <v>40</v>
      </c>
      <c r="AL985" s="362"/>
      <c r="AM985" s="362"/>
      <c r="AN985" s="362"/>
      <c r="AO985" s="362"/>
      <c r="AP985" s="361"/>
      <c r="AR985">
        <v>1</v>
      </c>
      <c r="AS985" t="s">
        <v>9</v>
      </c>
      <c r="AT985" t="s">
        <v>9</v>
      </c>
    </row>
    <row r="986" spans="2:46" ht="15" customHeight="1" x14ac:dyDescent="0.35">
      <c r="B986" s="362">
        <v>1455</v>
      </c>
      <c r="C986" s="362" t="s">
        <v>3782</v>
      </c>
      <c r="D986" s="362" t="s">
        <v>2</v>
      </c>
      <c r="E986" s="368">
        <v>45139</v>
      </c>
      <c r="F986" s="368"/>
      <c r="G986" s="368"/>
      <c r="H986" s="368"/>
      <c r="I986" s="362" t="s">
        <v>77</v>
      </c>
      <c r="J986" s="362" t="s">
        <v>90</v>
      </c>
      <c r="K986" s="361" t="s">
        <v>3783</v>
      </c>
      <c r="L986" s="362"/>
      <c r="M986" s="362" t="s">
        <v>186</v>
      </c>
      <c r="N986" s="362" t="s">
        <v>1548</v>
      </c>
      <c r="O986" s="362"/>
      <c r="P986" s="362" t="s">
        <v>90</v>
      </c>
      <c r="Q986" s="362" t="s">
        <v>90</v>
      </c>
      <c r="R986" s="362" t="s">
        <v>1677</v>
      </c>
      <c r="S986" s="361" t="s">
        <v>3784</v>
      </c>
      <c r="T986" s="362"/>
      <c r="U986" s="362"/>
      <c r="V986" s="362" t="s">
        <v>133</v>
      </c>
      <c r="W986" s="362"/>
      <c r="X986" s="362"/>
      <c r="Y986" s="362" t="s">
        <v>45</v>
      </c>
      <c r="Z986" s="362" t="s">
        <v>90</v>
      </c>
      <c r="AA986" s="366" t="s">
        <v>90</v>
      </c>
      <c r="AB986" s="362" t="s">
        <v>90</v>
      </c>
      <c r="AC986" s="362"/>
      <c r="AD986" s="362"/>
      <c r="AE986" s="362"/>
      <c r="AF986" s="362"/>
      <c r="AG986" s="362"/>
      <c r="AH986" s="362"/>
      <c r="AI986" s="362" t="s">
        <v>7027</v>
      </c>
      <c r="AJ986" s="362" t="s">
        <v>21</v>
      </c>
      <c r="AK986" s="362" t="s">
        <v>39</v>
      </c>
      <c r="AL986" s="362"/>
      <c r="AM986" s="362"/>
      <c r="AN986" s="362"/>
      <c r="AO986" s="368">
        <v>45924</v>
      </c>
      <c r="AP986" s="361" t="s">
        <v>2049</v>
      </c>
      <c r="AR986">
        <v>1</v>
      </c>
      <c r="AS986" t="s">
        <v>539</v>
      </c>
      <c r="AT986" t="s">
        <v>5840</v>
      </c>
    </row>
    <row r="987" spans="2:46" ht="15" customHeight="1" x14ac:dyDescent="0.35">
      <c r="B987" s="362">
        <v>1456</v>
      </c>
      <c r="C987" s="362" t="s">
        <v>3785</v>
      </c>
      <c r="D987" s="362" t="s">
        <v>2</v>
      </c>
      <c r="E987" s="368">
        <v>45139</v>
      </c>
      <c r="F987" s="368"/>
      <c r="G987" s="368"/>
      <c r="H987" s="368"/>
      <c r="I987" s="362" t="s">
        <v>77</v>
      </c>
      <c r="J987" s="362" t="s">
        <v>90</v>
      </c>
      <c r="K987" s="361" t="s">
        <v>3786</v>
      </c>
      <c r="L987" s="362"/>
      <c r="M987" s="362" t="s">
        <v>186</v>
      </c>
      <c r="N987" s="362" t="s">
        <v>1548</v>
      </c>
      <c r="O987" s="362"/>
      <c r="P987" s="362" t="s">
        <v>90</v>
      </c>
      <c r="Q987" s="362" t="s">
        <v>90</v>
      </c>
      <c r="R987" s="362" t="s">
        <v>46</v>
      </c>
      <c r="S987" s="361" t="s">
        <v>90</v>
      </c>
      <c r="T987" s="362"/>
      <c r="U987" s="362"/>
      <c r="V987" s="362" t="s">
        <v>133</v>
      </c>
      <c r="W987" s="362"/>
      <c r="X987" s="362" t="s">
        <v>9</v>
      </c>
      <c r="Y987" s="362" t="s">
        <v>46</v>
      </c>
      <c r="Z987" s="362" t="s">
        <v>90</v>
      </c>
      <c r="AA987" s="366" t="s">
        <v>90</v>
      </c>
      <c r="AB987" s="362" t="s">
        <v>90</v>
      </c>
      <c r="AC987" s="362"/>
      <c r="AD987" s="362"/>
      <c r="AE987" s="362"/>
      <c r="AF987" s="362"/>
      <c r="AG987" s="362"/>
      <c r="AH987" s="362"/>
      <c r="AI987" s="362" t="s">
        <v>7027</v>
      </c>
      <c r="AJ987" s="362" t="s">
        <v>21</v>
      </c>
      <c r="AK987" s="362" t="s">
        <v>40</v>
      </c>
      <c r="AL987" s="362"/>
      <c r="AM987" s="362"/>
      <c r="AN987" s="362"/>
      <c r="AO987" s="362"/>
      <c r="AP987" s="361"/>
      <c r="AR987">
        <v>1</v>
      </c>
      <c r="AS987" t="s">
        <v>9</v>
      </c>
      <c r="AT987" t="s">
        <v>9</v>
      </c>
    </row>
    <row r="988" spans="2:46" ht="15" customHeight="1" x14ac:dyDescent="0.35">
      <c r="B988" s="362">
        <v>1457</v>
      </c>
      <c r="C988" s="362" t="s">
        <v>3787</v>
      </c>
      <c r="D988" s="362" t="s">
        <v>2</v>
      </c>
      <c r="E988" s="368">
        <v>45142</v>
      </c>
      <c r="F988" s="368"/>
      <c r="G988" s="368"/>
      <c r="H988" s="368"/>
      <c r="I988" s="362" t="s">
        <v>77</v>
      </c>
      <c r="J988" s="362" t="s">
        <v>90</v>
      </c>
      <c r="K988" s="361" t="s">
        <v>3788</v>
      </c>
      <c r="L988" s="362"/>
      <c r="M988" s="362" t="s">
        <v>186</v>
      </c>
      <c r="N988" s="362" t="s">
        <v>1548</v>
      </c>
      <c r="O988" s="362"/>
      <c r="P988" s="362" t="s">
        <v>90</v>
      </c>
      <c r="Q988" s="362" t="s">
        <v>90</v>
      </c>
      <c r="R988" s="362" t="s">
        <v>46</v>
      </c>
      <c r="S988" s="361" t="s">
        <v>3789</v>
      </c>
      <c r="T988" s="362"/>
      <c r="U988" s="362"/>
      <c r="V988" s="362" t="s">
        <v>133</v>
      </c>
      <c r="W988" s="362"/>
      <c r="X988" s="362"/>
      <c r="Y988" s="362" t="s">
        <v>45</v>
      </c>
      <c r="Z988" s="362" t="s">
        <v>90</v>
      </c>
      <c r="AA988" s="366" t="s">
        <v>90</v>
      </c>
      <c r="AB988" s="362" t="s">
        <v>90</v>
      </c>
      <c r="AC988" s="362"/>
      <c r="AD988" s="362"/>
      <c r="AE988" s="362"/>
      <c r="AF988" s="362"/>
      <c r="AG988" s="362"/>
      <c r="AH988" s="362"/>
      <c r="AI988" s="362" t="s">
        <v>7027</v>
      </c>
      <c r="AJ988" s="362" t="s">
        <v>21</v>
      </c>
      <c r="AK988" s="362" t="s">
        <v>39</v>
      </c>
      <c r="AL988" s="362"/>
      <c r="AM988" s="362"/>
      <c r="AN988" s="362"/>
      <c r="AO988" s="368">
        <v>45924</v>
      </c>
      <c r="AP988" s="361" t="s">
        <v>3761</v>
      </c>
      <c r="AR988">
        <v>1</v>
      </c>
      <c r="AS988" t="s">
        <v>539</v>
      </c>
      <c r="AT988" t="s">
        <v>5840</v>
      </c>
    </row>
    <row r="989" spans="2:46" ht="15" customHeight="1" x14ac:dyDescent="0.35">
      <c r="B989" s="362">
        <v>1458</v>
      </c>
      <c r="C989" s="362" t="s">
        <v>3790</v>
      </c>
      <c r="D989" s="362" t="s">
        <v>2</v>
      </c>
      <c r="E989" s="368">
        <v>45142</v>
      </c>
      <c r="F989" s="368"/>
      <c r="G989" s="368"/>
      <c r="H989" s="368"/>
      <c r="I989" s="362" t="s">
        <v>77</v>
      </c>
      <c r="J989" s="362" t="s">
        <v>90</v>
      </c>
      <c r="K989" s="361" t="s">
        <v>3791</v>
      </c>
      <c r="L989" s="362"/>
      <c r="M989" s="362" t="s">
        <v>186</v>
      </c>
      <c r="N989" s="362" t="s">
        <v>9</v>
      </c>
      <c r="O989" s="362"/>
      <c r="P989" s="362" t="s">
        <v>90</v>
      </c>
      <c r="Q989" s="362" t="s">
        <v>90</v>
      </c>
      <c r="R989" s="362" t="s">
        <v>46</v>
      </c>
      <c r="S989" s="361" t="s">
        <v>90</v>
      </c>
      <c r="T989" s="362"/>
      <c r="U989" s="362"/>
      <c r="V989" s="362" t="s">
        <v>133</v>
      </c>
      <c r="W989" s="362"/>
      <c r="X989" s="362" t="s">
        <v>9</v>
      </c>
      <c r="Y989" s="362" t="s">
        <v>46</v>
      </c>
      <c r="Z989" s="362" t="s">
        <v>90</v>
      </c>
      <c r="AA989" s="366" t="s">
        <v>90</v>
      </c>
      <c r="AB989" s="362" t="s">
        <v>90</v>
      </c>
      <c r="AC989" s="362"/>
      <c r="AD989" s="362"/>
      <c r="AE989" s="362"/>
      <c r="AF989" s="362"/>
      <c r="AG989" s="362"/>
      <c r="AH989" s="362"/>
      <c r="AI989" s="362" t="s">
        <v>7027</v>
      </c>
      <c r="AJ989" s="362" t="s">
        <v>21</v>
      </c>
      <c r="AK989" s="362" t="s">
        <v>40</v>
      </c>
      <c r="AL989" s="362"/>
      <c r="AM989" s="362"/>
      <c r="AN989" s="362"/>
      <c r="AO989" s="362"/>
      <c r="AP989" s="361"/>
      <c r="AR989">
        <v>1</v>
      </c>
      <c r="AS989" t="s">
        <v>9</v>
      </c>
      <c r="AT989" t="s">
        <v>9</v>
      </c>
    </row>
    <row r="990" spans="2:46" ht="15" customHeight="1" x14ac:dyDescent="0.35">
      <c r="B990" s="362">
        <v>1459</v>
      </c>
      <c r="C990" s="362" t="s">
        <v>3792</v>
      </c>
      <c r="D990" s="362" t="s">
        <v>2</v>
      </c>
      <c r="E990" s="368">
        <v>45156</v>
      </c>
      <c r="F990" s="368"/>
      <c r="G990" s="368"/>
      <c r="H990" s="368"/>
      <c r="I990" s="362" t="s">
        <v>65</v>
      </c>
      <c r="J990" s="362" t="s">
        <v>62</v>
      </c>
      <c r="K990" s="361" t="s">
        <v>3793</v>
      </c>
      <c r="L990" s="362"/>
      <c r="M990" s="362" t="s">
        <v>186</v>
      </c>
      <c r="N990" s="362" t="s">
        <v>9</v>
      </c>
      <c r="O990" s="362"/>
      <c r="P990" s="362" t="s">
        <v>90</v>
      </c>
      <c r="Q990" s="362" t="s">
        <v>90</v>
      </c>
      <c r="R990" s="362"/>
      <c r="S990" s="361" t="s">
        <v>90</v>
      </c>
      <c r="T990" s="362"/>
      <c r="U990" s="362"/>
      <c r="V990" s="362" t="s">
        <v>202</v>
      </c>
      <c r="W990" s="362"/>
      <c r="X990" s="362" t="s">
        <v>9</v>
      </c>
      <c r="Y990" s="362" t="s">
        <v>9</v>
      </c>
      <c r="Z990" s="362" t="s">
        <v>90</v>
      </c>
      <c r="AA990" s="366" t="s">
        <v>90</v>
      </c>
      <c r="AB990" s="362" t="s">
        <v>90</v>
      </c>
      <c r="AC990" s="362"/>
      <c r="AD990" s="362"/>
      <c r="AE990" s="362"/>
      <c r="AF990" s="362"/>
      <c r="AG990" s="362"/>
      <c r="AH990" s="362"/>
      <c r="AI990" s="362" t="s">
        <v>7032</v>
      </c>
      <c r="AJ990" s="362" t="s">
        <v>19</v>
      </c>
      <c r="AK990" s="362" t="s">
        <v>40</v>
      </c>
      <c r="AL990" s="362"/>
      <c r="AM990" s="362"/>
      <c r="AN990" s="362"/>
      <c r="AO990" s="362"/>
      <c r="AP990" s="361" t="e">
        <v>#N/A</v>
      </c>
      <c r="AR990">
        <v>1</v>
      </c>
      <c r="AS990" t="s">
        <v>9</v>
      </c>
      <c r="AT990" t="s">
        <v>9</v>
      </c>
    </row>
    <row r="991" spans="2:46" ht="15" customHeight="1" x14ac:dyDescent="0.35">
      <c r="B991" s="362">
        <v>1460</v>
      </c>
      <c r="C991" s="362" t="s">
        <v>3794</v>
      </c>
      <c r="D991" s="362" t="s">
        <v>2</v>
      </c>
      <c r="E991" s="368">
        <v>45156</v>
      </c>
      <c r="F991" s="368"/>
      <c r="G991" s="368"/>
      <c r="H991" s="368"/>
      <c r="I991" s="362" t="s">
        <v>74</v>
      </c>
      <c r="J991" s="362" t="s">
        <v>2574</v>
      </c>
      <c r="K991" s="361" t="s">
        <v>3795</v>
      </c>
      <c r="L991" s="361"/>
      <c r="M991" s="362" t="s">
        <v>186</v>
      </c>
      <c r="N991" s="362" t="s">
        <v>9</v>
      </c>
      <c r="O991" s="362"/>
      <c r="P991" s="362" t="s">
        <v>90</v>
      </c>
      <c r="Q991" s="362" t="s">
        <v>90</v>
      </c>
      <c r="R991" s="362"/>
      <c r="S991" s="361" t="s">
        <v>2961</v>
      </c>
      <c r="T991" s="362"/>
      <c r="U991" s="362"/>
      <c r="V991" s="362" t="s">
        <v>120</v>
      </c>
      <c r="W991" s="362"/>
      <c r="X991" s="362" t="s">
        <v>9</v>
      </c>
      <c r="Y991" s="362" t="s">
        <v>101</v>
      </c>
      <c r="Z991" s="362" t="s">
        <v>90</v>
      </c>
      <c r="AA991" s="366" t="s">
        <v>90</v>
      </c>
      <c r="AB991" s="362" t="s">
        <v>90</v>
      </c>
      <c r="AC991" s="362"/>
      <c r="AD991" s="362"/>
      <c r="AE991" s="362"/>
      <c r="AF991" s="362"/>
      <c r="AG991" s="362"/>
      <c r="AH991" s="362"/>
      <c r="AI991" s="362" t="s">
        <v>7028</v>
      </c>
      <c r="AJ991" s="362" t="s">
        <v>19</v>
      </c>
      <c r="AK991" s="362" t="e">
        <v>#N/A</v>
      </c>
      <c r="AL991" s="362"/>
      <c r="AM991" s="362"/>
      <c r="AN991" s="362"/>
      <c r="AO991" s="362"/>
      <c r="AP991" s="361" t="e">
        <v>#N/A</v>
      </c>
      <c r="AR991">
        <v>1</v>
      </c>
      <c r="AS991" t="s">
        <v>9</v>
      </c>
      <c r="AT991" t="s">
        <v>9</v>
      </c>
    </row>
    <row r="992" spans="2:46" ht="15" customHeight="1" x14ac:dyDescent="0.35">
      <c r="B992" s="362">
        <v>1461</v>
      </c>
      <c r="C992" s="362" t="s">
        <v>3796</v>
      </c>
      <c r="D992" s="362" t="s">
        <v>2</v>
      </c>
      <c r="E992" s="368">
        <v>45156</v>
      </c>
      <c r="F992" s="368"/>
      <c r="G992" s="368"/>
      <c r="H992" s="368"/>
      <c r="I992" s="362" t="s">
        <v>65</v>
      </c>
      <c r="J992" s="362" t="s">
        <v>2375</v>
      </c>
      <c r="K992" s="361" t="s">
        <v>3797</v>
      </c>
      <c r="L992" s="362"/>
      <c r="M992" s="362" t="s">
        <v>186</v>
      </c>
      <c r="N992" s="362" t="s">
        <v>9</v>
      </c>
      <c r="O992" s="362"/>
      <c r="P992" s="362" t="s">
        <v>90</v>
      </c>
      <c r="Q992" s="362" t="s">
        <v>90</v>
      </c>
      <c r="R992" s="362"/>
      <c r="S992" s="361" t="s">
        <v>94</v>
      </c>
      <c r="T992" s="362"/>
      <c r="U992" s="362"/>
      <c r="V992" s="362" t="s">
        <v>202</v>
      </c>
      <c r="W992" s="362"/>
      <c r="X992" s="362" t="s">
        <v>9</v>
      </c>
      <c r="Y992" s="362" t="s">
        <v>9</v>
      </c>
      <c r="Z992" s="362" t="s">
        <v>90</v>
      </c>
      <c r="AA992" s="366" t="s">
        <v>90</v>
      </c>
      <c r="AB992" s="362" t="s">
        <v>90</v>
      </c>
      <c r="AC992" s="362"/>
      <c r="AD992" s="362"/>
      <c r="AE992" s="362"/>
      <c r="AF992" s="362"/>
      <c r="AG992" s="362"/>
      <c r="AH992" s="362"/>
      <c r="AI992" s="362" t="s">
        <v>7032</v>
      </c>
      <c r="AJ992" s="362" t="s">
        <v>19</v>
      </c>
      <c r="AK992" s="362" t="s">
        <v>40</v>
      </c>
      <c r="AL992" s="362"/>
      <c r="AM992" s="362"/>
      <c r="AN992" s="362"/>
      <c r="AO992" s="362"/>
      <c r="AP992" s="361" t="e">
        <v>#N/A</v>
      </c>
      <c r="AR992">
        <v>1</v>
      </c>
      <c r="AS992" t="s">
        <v>9</v>
      </c>
      <c r="AT992" t="s">
        <v>9</v>
      </c>
    </row>
    <row r="993" spans="2:46" ht="15" customHeight="1" x14ac:dyDescent="0.35">
      <c r="B993" s="362">
        <v>1462</v>
      </c>
      <c r="C993" s="362" t="s">
        <v>3798</v>
      </c>
      <c r="D993" s="362" t="s">
        <v>2</v>
      </c>
      <c r="E993" s="368">
        <v>45133</v>
      </c>
      <c r="F993" s="368"/>
      <c r="G993" s="368"/>
      <c r="H993" s="368"/>
      <c r="I993" s="362" t="s">
        <v>74</v>
      </c>
      <c r="J993" s="362" t="s">
        <v>1546</v>
      </c>
      <c r="K993" s="361" t="s">
        <v>3799</v>
      </c>
      <c r="L993" s="361"/>
      <c r="M993" s="362" t="s">
        <v>186</v>
      </c>
      <c r="N993" s="362" t="s">
        <v>9</v>
      </c>
      <c r="O993" s="362"/>
      <c r="P993" s="362" t="s">
        <v>90</v>
      </c>
      <c r="Q993" s="362" t="s">
        <v>90</v>
      </c>
      <c r="R993" s="362"/>
      <c r="S993" s="361"/>
      <c r="T993" s="362"/>
      <c r="U993" s="362"/>
      <c r="V993" s="362" t="s">
        <v>120</v>
      </c>
      <c r="W993" s="362"/>
      <c r="X993" s="362"/>
      <c r="Y993" s="362" t="s">
        <v>48</v>
      </c>
      <c r="Z993" s="362" t="s">
        <v>90</v>
      </c>
      <c r="AA993" s="366" t="s">
        <v>90</v>
      </c>
      <c r="AB993" s="362" t="s">
        <v>90</v>
      </c>
      <c r="AC993" s="362"/>
      <c r="AD993" s="362"/>
      <c r="AE993" s="362"/>
      <c r="AF993" s="362"/>
      <c r="AG993" s="362"/>
      <c r="AH993" s="362"/>
      <c r="AI993" s="362" t="s">
        <v>7028</v>
      </c>
      <c r="AJ993" s="362" t="s">
        <v>19</v>
      </c>
      <c r="AK993" s="362" t="s">
        <v>40</v>
      </c>
      <c r="AL993" s="362"/>
      <c r="AM993" s="362"/>
      <c r="AN993" s="362"/>
      <c r="AO993" s="362"/>
      <c r="AP993" s="361"/>
      <c r="AR993">
        <v>1</v>
      </c>
      <c r="AS993" t="s">
        <v>5839</v>
      </c>
      <c r="AT993" t="s">
        <v>5839</v>
      </c>
    </row>
    <row r="994" spans="2:46" ht="15" customHeight="1" x14ac:dyDescent="0.35">
      <c r="B994" s="362">
        <v>1463</v>
      </c>
      <c r="C994" s="362" t="s">
        <v>3800</v>
      </c>
      <c r="D994" s="362" t="s">
        <v>2</v>
      </c>
      <c r="E994" s="368">
        <v>45156</v>
      </c>
      <c r="F994" s="368"/>
      <c r="G994" s="368"/>
      <c r="H994" s="368"/>
      <c r="I994" s="362" t="s">
        <v>57</v>
      </c>
      <c r="J994" s="362" t="s">
        <v>1596</v>
      </c>
      <c r="K994" s="361" t="s">
        <v>3801</v>
      </c>
      <c r="L994" s="362"/>
      <c r="M994" s="362" t="s">
        <v>186</v>
      </c>
      <c r="N994" s="362" t="s">
        <v>9</v>
      </c>
      <c r="O994" s="362"/>
      <c r="P994" s="362" t="s">
        <v>90</v>
      </c>
      <c r="Q994" s="362" t="s">
        <v>90</v>
      </c>
      <c r="R994" s="362"/>
      <c r="S994" s="361" t="s">
        <v>90</v>
      </c>
      <c r="T994" s="362"/>
      <c r="U994" s="362"/>
      <c r="V994" s="362" t="s">
        <v>176</v>
      </c>
      <c r="W994" s="362"/>
      <c r="X994" s="362" t="s">
        <v>9</v>
      </c>
      <c r="Y994" s="362" t="s">
        <v>9</v>
      </c>
      <c r="Z994" s="362" t="s">
        <v>90</v>
      </c>
      <c r="AA994" s="366" t="s">
        <v>90</v>
      </c>
      <c r="AB994" s="362" t="s">
        <v>90</v>
      </c>
      <c r="AC994" s="362"/>
      <c r="AD994" s="362"/>
      <c r="AE994" s="362"/>
      <c r="AF994" s="362"/>
      <c r="AG994" s="362"/>
      <c r="AH994" s="362"/>
      <c r="AI994" s="362" t="s">
        <v>7030</v>
      </c>
      <c r="AJ994" s="362" t="s">
        <v>14</v>
      </c>
      <c r="AK994" s="362" t="s">
        <v>40</v>
      </c>
      <c r="AL994" s="362"/>
      <c r="AM994" s="362"/>
      <c r="AN994" s="362"/>
      <c r="AO994" s="362"/>
      <c r="AP994" s="361" t="e">
        <v>#N/A</v>
      </c>
      <c r="AR994">
        <v>1</v>
      </c>
      <c r="AS994" t="s">
        <v>9</v>
      </c>
      <c r="AT994" t="s">
        <v>9</v>
      </c>
    </row>
    <row r="995" spans="2:46" ht="15" customHeight="1" x14ac:dyDescent="0.35">
      <c r="B995" s="362">
        <v>1464</v>
      </c>
      <c r="C995" s="362" t="s">
        <v>3802</v>
      </c>
      <c r="D995" s="362" t="s">
        <v>2</v>
      </c>
      <c r="E995" s="368">
        <v>45156</v>
      </c>
      <c r="F995" s="368"/>
      <c r="G995" s="368"/>
      <c r="H995" s="368"/>
      <c r="I995" s="362" t="s">
        <v>65</v>
      </c>
      <c r="J995" s="362" t="s">
        <v>65</v>
      </c>
      <c r="K995" s="361" t="s">
        <v>3803</v>
      </c>
      <c r="L995" s="362"/>
      <c r="M995" s="362" t="s">
        <v>186</v>
      </c>
      <c r="N995" s="362" t="s">
        <v>9</v>
      </c>
      <c r="O995" s="362"/>
      <c r="P995" s="362" t="s">
        <v>90</v>
      </c>
      <c r="Q995" s="362" t="s">
        <v>90</v>
      </c>
      <c r="R995" s="362"/>
      <c r="S995" s="361" t="s">
        <v>90</v>
      </c>
      <c r="T995" s="362"/>
      <c r="U995" s="362"/>
      <c r="V995" s="362" t="s">
        <v>202</v>
      </c>
      <c r="W995" s="362"/>
      <c r="X995" s="362" t="s">
        <v>9</v>
      </c>
      <c r="Y995" s="362" t="s">
        <v>9</v>
      </c>
      <c r="Z995" s="362" t="s">
        <v>90</v>
      </c>
      <c r="AA995" s="366" t="s">
        <v>90</v>
      </c>
      <c r="AB995" s="362" t="s">
        <v>90</v>
      </c>
      <c r="AC995" s="362"/>
      <c r="AD995" s="362"/>
      <c r="AE995" s="362"/>
      <c r="AF995" s="362"/>
      <c r="AG995" s="362"/>
      <c r="AH995" s="362"/>
      <c r="AI995" s="362" t="s">
        <v>7032</v>
      </c>
      <c r="AJ995" s="362" t="s">
        <v>19</v>
      </c>
      <c r="AK995" s="362" t="s">
        <v>40</v>
      </c>
      <c r="AL995" s="362"/>
      <c r="AM995" s="362"/>
      <c r="AN995" s="362"/>
      <c r="AO995" s="362"/>
      <c r="AP995" s="361" t="e">
        <v>#N/A</v>
      </c>
      <c r="AR995">
        <v>1</v>
      </c>
      <c r="AS995" t="s">
        <v>9</v>
      </c>
      <c r="AT995" t="s">
        <v>9</v>
      </c>
    </row>
    <row r="996" spans="2:46" ht="15" customHeight="1" x14ac:dyDescent="0.35">
      <c r="B996" s="362">
        <v>1465</v>
      </c>
      <c r="C996" s="362" t="s">
        <v>3804</v>
      </c>
      <c r="D996" s="362" t="s">
        <v>2</v>
      </c>
      <c r="E996" s="368">
        <v>45156</v>
      </c>
      <c r="F996" s="368"/>
      <c r="G996" s="368"/>
      <c r="H996" s="368"/>
      <c r="I996" s="362" t="s">
        <v>65</v>
      </c>
      <c r="J996" s="362" t="s">
        <v>3805</v>
      </c>
      <c r="K996" s="361" t="s">
        <v>3806</v>
      </c>
      <c r="L996" s="362"/>
      <c r="M996" s="362" t="s">
        <v>186</v>
      </c>
      <c r="N996" s="362" t="s">
        <v>9</v>
      </c>
      <c r="O996" s="362"/>
      <c r="P996" s="362" t="s">
        <v>90</v>
      </c>
      <c r="Q996" s="362" t="s">
        <v>90</v>
      </c>
      <c r="R996" s="362"/>
      <c r="S996" s="361" t="s">
        <v>90</v>
      </c>
      <c r="T996" s="362"/>
      <c r="U996" s="362"/>
      <c r="V996" s="362" t="s">
        <v>202</v>
      </c>
      <c r="W996" s="362"/>
      <c r="X996" s="362" t="s">
        <v>9</v>
      </c>
      <c r="Y996" s="362" t="s">
        <v>9</v>
      </c>
      <c r="Z996" s="362" t="s">
        <v>90</v>
      </c>
      <c r="AA996" s="366" t="s">
        <v>90</v>
      </c>
      <c r="AB996" s="362" t="s">
        <v>90</v>
      </c>
      <c r="AC996" s="362"/>
      <c r="AD996" s="362"/>
      <c r="AE996" s="362"/>
      <c r="AF996" s="362"/>
      <c r="AG996" s="362"/>
      <c r="AH996" s="362"/>
      <c r="AI996" s="362" t="s">
        <v>7032</v>
      </c>
      <c r="AJ996" s="362" t="s">
        <v>19</v>
      </c>
      <c r="AK996" s="362" t="s">
        <v>40</v>
      </c>
      <c r="AL996" s="362"/>
      <c r="AM996" s="362"/>
      <c r="AN996" s="362"/>
      <c r="AO996" s="362"/>
      <c r="AP996" s="361" t="e">
        <v>#N/A</v>
      </c>
      <c r="AR996">
        <v>1</v>
      </c>
      <c r="AS996" t="s">
        <v>9</v>
      </c>
      <c r="AT996" t="s">
        <v>9</v>
      </c>
    </row>
    <row r="997" spans="2:46" ht="15" customHeight="1" x14ac:dyDescent="0.35">
      <c r="B997" s="362">
        <v>1466</v>
      </c>
      <c r="C997" s="362" t="s">
        <v>3807</v>
      </c>
      <c r="D997" s="362" t="s">
        <v>2</v>
      </c>
      <c r="E997" s="368">
        <v>45156</v>
      </c>
      <c r="F997" s="368"/>
      <c r="G997" s="368"/>
      <c r="H997" s="368"/>
      <c r="I997" s="362" t="s">
        <v>65</v>
      </c>
      <c r="J997" s="362" t="s">
        <v>76</v>
      </c>
      <c r="K997" s="361" t="s">
        <v>3808</v>
      </c>
      <c r="L997" s="362"/>
      <c r="M997" s="362" t="s">
        <v>186</v>
      </c>
      <c r="N997" s="362" t="s">
        <v>9</v>
      </c>
      <c r="O997" s="362"/>
      <c r="P997" s="362" t="s">
        <v>90</v>
      </c>
      <c r="Q997" s="362" t="s">
        <v>90</v>
      </c>
      <c r="R997" s="362"/>
      <c r="S997" s="361" t="s">
        <v>90</v>
      </c>
      <c r="T997" s="362"/>
      <c r="U997" s="362"/>
      <c r="V997" s="362" t="s">
        <v>202</v>
      </c>
      <c r="W997" s="362"/>
      <c r="X997" s="362" t="s">
        <v>9</v>
      </c>
      <c r="Y997" s="362" t="s">
        <v>9</v>
      </c>
      <c r="Z997" s="362" t="s">
        <v>90</v>
      </c>
      <c r="AA997" s="366" t="s">
        <v>90</v>
      </c>
      <c r="AB997" s="362" t="s">
        <v>90</v>
      </c>
      <c r="AC997" s="362"/>
      <c r="AD997" s="362"/>
      <c r="AE997" s="362"/>
      <c r="AF997" s="362"/>
      <c r="AG997" s="362"/>
      <c r="AH997" s="362"/>
      <c r="AI997" s="362" t="s">
        <v>7032</v>
      </c>
      <c r="AJ997" s="362" t="s">
        <v>19</v>
      </c>
      <c r="AK997" s="362" t="s">
        <v>40</v>
      </c>
      <c r="AL997" s="362"/>
      <c r="AM997" s="362"/>
      <c r="AN997" s="362"/>
      <c r="AO997" s="362"/>
      <c r="AP997" s="361" t="e">
        <v>#N/A</v>
      </c>
      <c r="AR997">
        <v>1</v>
      </c>
      <c r="AS997" t="s">
        <v>9</v>
      </c>
      <c r="AT997" t="s">
        <v>9</v>
      </c>
    </row>
    <row r="998" spans="2:46" ht="15" customHeight="1" x14ac:dyDescent="0.35">
      <c r="B998" s="362">
        <v>1467</v>
      </c>
      <c r="C998" s="362" t="s">
        <v>3809</v>
      </c>
      <c r="D998" s="362" t="s">
        <v>2</v>
      </c>
      <c r="E998" s="368">
        <v>45156</v>
      </c>
      <c r="F998" s="368"/>
      <c r="G998" s="368"/>
      <c r="H998" s="368"/>
      <c r="I998" s="362" t="s">
        <v>65</v>
      </c>
      <c r="J998" s="362" t="s">
        <v>3531</v>
      </c>
      <c r="K998" s="361" t="s">
        <v>3810</v>
      </c>
      <c r="L998" s="362"/>
      <c r="M998" s="362" t="s">
        <v>186</v>
      </c>
      <c r="N998" s="362" t="s">
        <v>9</v>
      </c>
      <c r="O998" s="362"/>
      <c r="P998" s="362" t="s">
        <v>90</v>
      </c>
      <c r="Q998" s="362" t="s">
        <v>90</v>
      </c>
      <c r="R998" s="362"/>
      <c r="S998" s="361" t="s">
        <v>90</v>
      </c>
      <c r="T998" s="362"/>
      <c r="U998" s="362"/>
      <c r="V998" s="362" t="s">
        <v>202</v>
      </c>
      <c r="W998" s="362"/>
      <c r="X998" s="362" t="s">
        <v>9</v>
      </c>
      <c r="Y998" s="362" t="s">
        <v>9</v>
      </c>
      <c r="Z998" s="362" t="s">
        <v>90</v>
      </c>
      <c r="AA998" s="366" t="s">
        <v>90</v>
      </c>
      <c r="AB998" s="362" t="s">
        <v>90</v>
      </c>
      <c r="AC998" s="362"/>
      <c r="AD998" s="362"/>
      <c r="AE998" s="362"/>
      <c r="AF998" s="362"/>
      <c r="AG998" s="362"/>
      <c r="AH998" s="362"/>
      <c r="AI998" s="362" t="s">
        <v>7032</v>
      </c>
      <c r="AJ998" s="362" t="s">
        <v>19</v>
      </c>
      <c r="AK998" s="362" t="s">
        <v>40</v>
      </c>
      <c r="AL998" s="362"/>
      <c r="AM998" s="362"/>
      <c r="AN998" s="362"/>
      <c r="AO998" s="362"/>
      <c r="AP998" s="361" t="e">
        <v>#N/A</v>
      </c>
      <c r="AR998">
        <v>1</v>
      </c>
      <c r="AS998" t="s">
        <v>9</v>
      </c>
      <c r="AT998" t="s">
        <v>9</v>
      </c>
    </row>
    <row r="999" spans="2:46" ht="15" customHeight="1" x14ac:dyDescent="0.35">
      <c r="B999" s="362">
        <v>1468</v>
      </c>
      <c r="C999" s="362" t="s">
        <v>3811</v>
      </c>
      <c r="D999" s="362" t="s">
        <v>2</v>
      </c>
      <c r="E999" s="368">
        <v>45156</v>
      </c>
      <c r="F999" s="368"/>
      <c r="G999" s="368"/>
      <c r="H999" s="368"/>
      <c r="I999" s="362" t="s">
        <v>65</v>
      </c>
      <c r="J999" s="362" t="s">
        <v>2375</v>
      </c>
      <c r="K999" s="361" t="s">
        <v>3812</v>
      </c>
      <c r="L999" s="362"/>
      <c r="M999" s="362" t="s">
        <v>186</v>
      </c>
      <c r="N999" s="362" t="s">
        <v>9</v>
      </c>
      <c r="O999" s="362"/>
      <c r="P999" s="362" t="s">
        <v>90</v>
      </c>
      <c r="Q999" s="362" t="s">
        <v>90</v>
      </c>
      <c r="R999" s="362"/>
      <c r="S999" s="361" t="s">
        <v>90</v>
      </c>
      <c r="T999" s="362"/>
      <c r="U999" s="362"/>
      <c r="V999" s="362" t="s">
        <v>202</v>
      </c>
      <c r="W999" s="362"/>
      <c r="X999" s="362" t="s">
        <v>9</v>
      </c>
      <c r="Y999" s="362" t="s">
        <v>9</v>
      </c>
      <c r="Z999" s="362" t="s">
        <v>90</v>
      </c>
      <c r="AA999" s="366" t="s">
        <v>90</v>
      </c>
      <c r="AB999" s="362" t="s">
        <v>90</v>
      </c>
      <c r="AC999" s="362"/>
      <c r="AD999" s="362"/>
      <c r="AE999" s="362"/>
      <c r="AF999" s="362"/>
      <c r="AG999" s="362"/>
      <c r="AH999" s="362"/>
      <c r="AI999" s="362" t="s">
        <v>7032</v>
      </c>
      <c r="AJ999" s="362" t="s">
        <v>19</v>
      </c>
      <c r="AK999" s="362" t="s">
        <v>40</v>
      </c>
      <c r="AL999" s="362"/>
      <c r="AM999" s="362"/>
      <c r="AN999" s="362"/>
      <c r="AO999" s="362"/>
      <c r="AP999" s="361" t="e">
        <v>#N/A</v>
      </c>
      <c r="AR999">
        <v>1</v>
      </c>
      <c r="AS999" t="s">
        <v>9</v>
      </c>
      <c r="AT999" t="s">
        <v>9</v>
      </c>
    </row>
    <row r="1000" spans="2:46" ht="15" customHeight="1" x14ac:dyDescent="0.35">
      <c r="B1000" s="362">
        <v>1469</v>
      </c>
      <c r="C1000" s="362" t="s">
        <v>3813</v>
      </c>
      <c r="D1000" s="362" t="s">
        <v>2</v>
      </c>
      <c r="E1000" s="368">
        <v>45156</v>
      </c>
      <c r="F1000" s="368"/>
      <c r="G1000" s="368"/>
      <c r="H1000" s="368"/>
      <c r="I1000" s="362" t="s">
        <v>65</v>
      </c>
      <c r="J1000" s="362" t="s">
        <v>76</v>
      </c>
      <c r="K1000" s="361" t="s">
        <v>3814</v>
      </c>
      <c r="L1000" s="362"/>
      <c r="M1000" s="362" t="s">
        <v>186</v>
      </c>
      <c r="N1000" s="362" t="s">
        <v>9</v>
      </c>
      <c r="O1000" s="362"/>
      <c r="P1000" s="362" t="s">
        <v>90</v>
      </c>
      <c r="Q1000" s="362" t="s">
        <v>90</v>
      </c>
      <c r="R1000" s="362"/>
      <c r="S1000" s="361" t="s">
        <v>90</v>
      </c>
      <c r="T1000" s="362"/>
      <c r="U1000" s="362"/>
      <c r="V1000" s="362" t="s">
        <v>202</v>
      </c>
      <c r="W1000" s="362"/>
      <c r="X1000" s="362" t="s">
        <v>9</v>
      </c>
      <c r="Y1000" s="362" t="s">
        <v>9</v>
      </c>
      <c r="Z1000" s="362" t="s">
        <v>90</v>
      </c>
      <c r="AA1000" s="366" t="s">
        <v>90</v>
      </c>
      <c r="AB1000" s="362" t="s">
        <v>90</v>
      </c>
      <c r="AC1000" s="362"/>
      <c r="AD1000" s="362"/>
      <c r="AE1000" s="362"/>
      <c r="AF1000" s="362"/>
      <c r="AG1000" s="362"/>
      <c r="AH1000" s="362"/>
      <c r="AI1000" s="362" t="s">
        <v>7032</v>
      </c>
      <c r="AJ1000" s="362" t="s">
        <v>19</v>
      </c>
      <c r="AK1000" s="362" t="s">
        <v>40</v>
      </c>
      <c r="AL1000" s="362"/>
      <c r="AM1000" s="362"/>
      <c r="AN1000" s="362"/>
      <c r="AO1000" s="362"/>
      <c r="AP1000" s="361" t="e">
        <v>#N/A</v>
      </c>
      <c r="AR1000">
        <v>1</v>
      </c>
      <c r="AS1000" t="s">
        <v>9</v>
      </c>
      <c r="AT1000" t="s">
        <v>9</v>
      </c>
    </row>
    <row r="1001" spans="2:46" ht="15" customHeight="1" x14ac:dyDescent="0.35">
      <c r="B1001" s="362">
        <v>1470</v>
      </c>
      <c r="C1001" s="362" t="s">
        <v>3815</v>
      </c>
      <c r="D1001" s="362" t="s">
        <v>2</v>
      </c>
      <c r="E1001" s="368">
        <v>45156</v>
      </c>
      <c r="F1001" s="368"/>
      <c r="G1001" s="368"/>
      <c r="H1001" s="368"/>
      <c r="I1001" s="362" t="s">
        <v>65</v>
      </c>
      <c r="J1001" s="362" t="s">
        <v>2882</v>
      </c>
      <c r="K1001" s="361" t="s">
        <v>3816</v>
      </c>
      <c r="L1001" s="362"/>
      <c r="M1001" s="362" t="s">
        <v>186</v>
      </c>
      <c r="N1001" s="362" t="s">
        <v>9</v>
      </c>
      <c r="O1001" s="362"/>
      <c r="P1001" s="362" t="s">
        <v>90</v>
      </c>
      <c r="Q1001" s="362" t="s">
        <v>90</v>
      </c>
      <c r="R1001" s="362"/>
      <c r="S1001" s="361" t="s">
        <v>90</v>
      </c>
      <c r="T1001" s="362"/>
      <c r="U1001" s="362"/>
      <c r="V1001" s="362" t="s">
        <v>202</v>
      </c>
      <c r="W1001" s="362"/>
      <c r="X1001" s="362" t="s">
        <v>9</v>
      </c>
      <c r="Y1001" s="362" t="s">
        <v>9</v>
      </c>
      <c r="Z1001" s="362" t="s">
        <v>90</v>
      </c>
      <c r="AA1001" s="366" t="s">
        <v>90</v>
      </c>
      <c r="AB1001" s="362" t="s">
        <v>90</v>
      </c>
      <c r="AC1001" s="362"/>
      <c r="AD1001" s="362"/>
      <c r="AE1001" s="362"/>
      <c r="AF1001" s="362"/>
      <c r="AG1001" s="362"/>
      <c r="AH1001" s="362"/>
      <c r="AI1001" s="362" t="s">
        <v>7032</v>
      </c>
      <c r="AJ1001" s="362" t="s">
        <v>19</v>
      </c>
      <c r="AK1001" s="362" t="s">
        <v>40</v>
      </c>
      <c r="AL1001" s="362"/>
      <c r="AM1001" s="362"/>
      <c r="AN1001" s="362"/>
      <c r="AO1001" s="362"/>
      <c r="AP1001" s="361" t="e">
        <v>#N/A</v>
      </c>
      <c r="AR1001">
        <v>1</v>
      </c>
      <c r="AS1001" t="s">
        <v>9</v>
      </c>
      <c r="AT1001" t="s">
        <v>9</v>
      </c>
    </row>
    <row r="1002" spans="2:46" ht="15" customHeight="1" x14ac:dyDescent="0.35">
      <c r="B1002" s="362">
        <v>1471</v>
      </c>
      <c r="C1002" s="362" t="s">
        <v>3817</v>
      </c>
      <c r="D1002" s="362" t="s">
        <v>2</v>
      </c>
      <c r="E1002" s="368">
        <v>45156</v>
      </c>
      <c r="F1002" s="368"/>
      <c r="G1002" s="368"/>
      <c r="H1002" s="368"/>
      <c r="I1002" s="362" t="s">
        <v>65</v>
      </c>
      <c r="J1002" s="362" t="s">
        <v>2882</v>
      </c>
      <c r="K1002" s="361" t="s">
        <v>3818</v>
      </c>
      <c r="L1002" s="362"/>
      <c r="M1002" s="362" t="s">
        <v>186</v>
      </c>
      <c r="N1002" s="362" t="s">
        <v>9</v>
      </c>
      <c r="O1002" s="362"/>
      <c r="P1002" s="362" t="s">
        <v>90</v>
      </c>
      <c r="Q1002" s="362" t="s">
        <v>90</v>
      </c>
      <c r="R1002" s="362"/>
      <c r="S1002" s="361" t="s">
        <v>90</v>
      </c>
      <c r="T1002" s="362"/>
      <c r="U1002" s="362"/>
      <c r="V1002" s="362" t="s">
        <v>202</v>
      </c>
      <c r="W1002" s="362"/>
      <c r="X1002" s="362" t="s">
        <v>9</v>
      </c>
      <c r="Y1002" s="362" t="s">
        <v>9</v>
      </c>
      <c r="Z1002" s="362" t="s">
        <v>90</v>
      </c>
      <c r="AA1002" s="366" t="s">
        <v>90</v>
      </c>
      <c r="AB1002" s="362" t="s">
        <v>90</v>
      </c>
      <c r="AC1002" s="362"/>
      <c r="AD1002" s="362"/>
      <c r="AE1002" s="362"/>
      <c r="AF1002" s="362"/>
      <c r="AG1002" s="362"/>
      <c r="AH1002" s="362"/>
      <c r="AI1002" s="362" t="s">
        <v>7032</v>
      </c>
      <c r="AJ1002" s="362" t="s">
        <v>19</v>
      </c>
      <c r="AK1002" s="362" t="s">
        <v>40</v>
      </c>
      <c r="AL1002" s="362"/>
      <c r="AM1002" s="362"/>
      <c r="AN1002" s="362"/>
      <c r="AO1002" s="362"/>
      <c r="AP1002" s="361" t="e">
        <v>#N/A</v>
      </c>
      <c r="AR1002">
        <v>1</v>
      </c>
      <c r="AS1002" t="s">
        <v>9</v>
      </c>
      <c r="AT1002" t="s">
        <v>9</v>
      </c>
    </row>
    <row r="1003" spans="2:46" ht="15" customHeight="1" x14ac:dyDescent="0.35">
      <c r="B1003" s="362">
        <v>1472</v>
      </c>
      <c r="C1003" s="362" t="s">
        <v>3819</v>
      </c>
      <c r="D1003" s="362" t="s">
        <v>2</v>
      </c>
      <c r="E1003" s="368">
        <v>45156</v>
      </c>
      <c r="F1003" s="368"/>
      <c r="G1003" s="368"/>
      <c r="H1003" s="368"/>
      <c r="I1003" s="362" t="s">
        <v>65</v>
      </c>
      <c r="J1003" s="362" t="s">
        <v>2882</v>
      </c>
      <c r="K1003" s="361" t="s">
        <v>3820</v>
      </c>
      <c r="L1003" s="362"/>
      <c r="M1003" s="362" t="s">
        <v>186</v>
      </c>
      <c r="N1003" s="362" t="s">
        <v>9</v>
      </c>
      <c r="O1003" s="362"/>
      <c r="P1003" s="362" t="s">
        <v>90</v>
      </c>
      <c r="Q1003" s="362" t="s">
        <v>90</v>
      </c>
      <c r="R1003" s="362"/>
      <c r="S1003" s="361" t="s">
        <v>90</v>
      </c>
      <c r="T1003" s="362"/>
      <c r="U1003" s="362"/>
      <c r="V1003" s="362" t="s">
        <v>202</v>
      </c>
      <c r="W1003" s="362"/>
      <c r="X1003" s="362" t="s">
        <v>9</v>
      </c>
      <c r="Y1003" s="362" t="s">
        <v>9</v>
      </c>
      <c r="Z1003" s="362" t="s">
        <v>90</v>
      </c>
      <c r="AA1003" s="366" t="s">
        <v>90</v>
      </c>
      <c r="AB1003" s="362" t="s">
        <v>90</v>
      </c>
      <c r="AC1003" s="362"/>
      <c r="AD1003" s="362"/>
      <c r="AE1003" s="362"/>
      <c r="AF1003" s="362"/>
      <c r="AG1003" s="362"/>
      <c r="AH1003" s="362"/>
      <c r="AI1003" s="362" t="s">
        <v>7032</v>
      </c>
      <c r="AJ1003" s="362" t="s">
        <v>19</v>
      </c>
      <c r="AK1003" s="362" t="s">
        <v>40</v>
      </c>
      <c r="AL1003" s="362"/>
      <c r="AM1003" s="362"/>
      <c r="AN1003" s="362"/>
      <c r="AO1003" s="362"/>
      <c r="AP1003" s="361" t="e">
        <v>#N/A</v>
      </c>
      <c r="AR1003">
        <v>1</v>
      </c>
      <c r="AS1003" t="s">
        <v>9</v>
      </c>
      <c r="AT1003" t="s">
        <v>9</v>
      </c>
    </row>
    <row r="1004" spans="2:46" ht="15" customHeight="1" x14ac:dyDescent="0.35">
      <c r="B1004" s="362">
        <v>1473</v>
      </c>
      <c r="C1004" s="362" t="s">
        <v>3821</v>
      </c>
      <c r="D1004" s="362" t="s">
        <v>2</v>
      </c>
      <c r="E1004" s="368">
        <v>45133</v>
      </c>
      <c r="F1004" s="368"/>
      <c r="G1004" s="368"/>
      <c r="H1004" s="368"/>
      <c r="I1004" s="362" t="s">
        <v>74</v>
      </c>
      <c r="J1004" s="362" t="s">
        <v>1546</v>
      </c>
      <c r="K1004" s="361" t="s">
        <v>3822</v>
      </c>
      <c r="L1004" s="361"/>
      <c r="M1004" s="362" t="s">
        <v>186</v>
      </c>
      <c r="N1004" s="362" t="s">
        <v>9</v>
      </c>
      <c r="O1004" s="362"/>
      <c r="P1004" s="362" t="s">
        <v>90</v>
      </c>
      <c r="Q1004" s="362" t="s">
        <v>90</v>
      </c>
      <c r="R1004" s="362"/>
      <c r="S1004" s="361"/>
      <c r="T1004" s="362"/>
      <c r="U1004" s="362"/>
      <c r="V1004" s="362" t="s">
        <v>120</v>
      </c>
      <c r="W1004" s="362"/>
      <c r="X1004" s="362"/>
      <c r="Y1004" s="362" t="s">
        <v>48</v>
      </c>
      <c r="Z1004" s="362" t="s">
        <v>90</v>
      </c>
      <c r="AA1004" s="366" t="s">
        <v>90</v>
      </c>
      <c r="AB1004" s="362" t="s">
        <v>90</v>
      </c>
      <c r="AC1004" s="362"/>
      <c r="AD1004" s="362"/>
      <c r="AE1004" s="362"/>
      <c r="AF1004" s="362"/>
      <c r="AG1004" s="362"/>
      <c r="AH1004" s="362"/>
      <c r="AI1004" s="362" t="s">
        <v>7028</v>
      </c>
      <c r="AJ1004" s="362" t="s">
        <v>19</v>
      </c>
      <c r="AK1004" s="362" t="s">
        <v>40</v>
      </c>
      <c r="AL1004" s="362"/>
      <c r="AM1004" s="362"/>
      <c r="AN1004" s="362"/>
      <c r="AO1004" s="362"/>
      <c r="AP1004" s="361"/>
      <c r="AR1004">
        <v>1</v>
      </c>
      <c r="AS1004" t="s">
        <v>5839</v>
      </c>
      <c r="AT1004" t="s">
        <v>5839</v>
      </c>
    </row>
    <row r="1005" spans="2:46" ht="15" customHeight="1" x14ac:dyDescent="0.35">
      <c r="B1005" s="362">
        <v>1474</v>
      </c>
      <c r="C1005" s="362" t="s">
        <v>3823</v>
      </c>
      <c r="D1005" s="362" t="s">
        <v>2</v>
      </c>
      <c r="E1005" s="368">
        <v>45156</v>
      </c>
      <c r="F1005" s="368"/>
      <c r="G1005" s="368"/>
      <c r="H1005" s="368"/>
      <c r="I1005" s="362" t="s">
        <v>65</v>
      </c>
      <c r="J1005" s="362" t="s">
        <v>1580</v>
      </c>
      <c r="K1005" s="361" t="s">
        <v>3824</v>
      </c>
      <c r="L1005" s="361"/>
      <c r="M1005" s="362" t="s">
        <v>186</v>
      </c>
      <c r="N1005" s="362" t="s">
        <v>9</v>
      </c>
      <c r="O1005" s="362"/>
      <c r="P1005" s="362" t="s">
        <v>90</v>
      </c>
      <c r="Q1005" s="362" t="s">
        <v>90</v>
      </c>
      <c r="R1005" s="362"/>
      <c r="S1005" s="361" t="s">
        <v>93</v>
      </c>
      <c r="T1005" s="362"/>
      <c r="U1005" s="362"/>
      <c r="V1005" s="362" t="s">
        <v>202</v>
      </c>
      <c r="W1005" s="362"/>
      <c r="X1005" s="362" t="s">
        <v>9</v>
      </c>
      <c r="Y1005" s="362" t="s">
        <v>9</v>
      </c>
      <c r="Z1005" s="362" t="s">
        <v>90</v>
      </c>
      <c r="AA1005" s="366" t="s">
        <v>90</v>
      </c>
      <c r="AB1005" s="362" t="s">
        <v>90</v>
      </c>
      <c r="AC1005" s="362"/>
      <c r="AD1005" s="362"/>
      <c r="AE1005" s="362"/>
      <c r="AF1005" s="362"/>
      <c r="AG1005" s="362"/>
      <c r="AH1005" s="362"/>
      <c r="AI1005" s="362" t="s">
        <v>7032</v>
      </c>
      <c r="AJ1005" s="362" t="s">
        <v>19</v>
      </c>
      <c r="AK1005" s="362" t="s">
        <v>40</v>
      </c>
      <c r="AL1005" s="362"/>
      <c r="AM1005" s="362"/>
      <c r="AN1005" s="362"/>
      <c r="AO1005" s="362"/>
      <c r="AP1005" s="361" t="e">
        <v>#N/A</v>
      </c>
      <c r="AR1005">
        <v>1</v>
      </c>
      <c r="AS1005" t="s">
        <v>9</v>
      </c>
      <c r="AT1005" t="s">
        <v>9</v>
      </c>
    </row>
    <row r="1006" spans="2:46" ht="15" customHeight="1" x14ac:dyDescent="0.35">
      <c r="B1006" s="362">
        <v>1475</v>
      </c>
      <c r="C1006" s="362" t="s">
        <v>3825</v>
      </c>
      <c r="D1006" s="362" t="s">
        <v>2</v>
      </c>
      <c r="E1006" s="368">
        <v>45156</v>
      </c>
      <c r="F1006" s="368"/>
      <c r="G1006" s="368"/>
      <c r="H1006" s="368"/>
      <c r="I1006" s="362" t="s">
        <v>65</v>
      </c>
      <c r="J1006" s="362" t="s">
        <v>90</v>
      </c>
      <c r="K1006" s="361" t="s">
        <v>3826</v>
      </c>
      <c r="L1006" s="362"/>
      <c r="M1006" s="362" t="s">
        <v>186</v>
      </c>
      <c r="N1006" s="362" t="s">
        <v>9</v>
      </c>
      <c r="O1006" s="362"/>
      <c r="P1006" s="362" t="s">
        <v>90</v>
      </c>
      <c r="Q1006" s="362" t="s">
        <v>90</v>
      </c>
      <c r="R1006" s="362"/>
      <c r="S1006" s="361" t="s">
        <v>90</v>
      </c>
      <c r="T1006" s="362"/>
      <c r="U1006" s="362"/>
      <c r="V1006" s="362" t="s">
        <v>202</v>
      </c>
      <c r="W1006" s="362"/>
      <c r="X1006" s="362" t="s">
        <v>9</v>
      </c>
      <c r="Y1006" s="362" t="s">
        <v>9</v>
      </c>
      <c r="Z1006" s="362" t="s">
        <v>90</v>
      </c>
      <c r="AA1006" s="366" t="s">
        <v>90</v>
      </c>
      <c r="AB1006" s="362" t="s">
        <v>90</v>
      </c>
      <c r="AC1006" s="362"/>
      <c r="AD1006" s="362"/>
      <c r="AE1006" s="362"/>
      <c r="AF1006" s="362"/>
      <c r="AG1006" s="362"/>
      <c r="AH1006" s="362"/>
      <c r="AI1006" s="362" t="s">
        <v>7032</v>
      </c>
      <c r="AJ1006" s="362" t="s">
        <v>19</v>
      </c>
      <c r="AK1006" s="362" t="s">
        <v>40</v>
      </c>
      <c r="AL1006" s="362"/>
      <c r="AM1006" s="362"/>
      <c r="AN1006" s="362"/>
      <c r="AO1006" s="362"/>
      <c r="AP1006" s="361" t="e">
        <v>#N/A</v>
      </c>
      <c r="AR1006">
        <v>1</v>
      </c>
      <c r="AS1006" t="s">
        <v>9</v>
      </c>
      <c r="AT1006" t="s">
        <v>9</v>
      </c>
    </row>
    <row r="1007" spans="2:46" ht="15" customHeight="1" x14ac:dyDescent="0.35">
      <c r="B1007" s="362">
        <v>1476</v>
      </c>
      <c r="C1007" s="362" t="s">
        <v>3827</v>
      </c>
      <c r="D1007" s="362" t="s">
        <v>2</v>
      </c>
      <c r="E1007" s="368">
        <v>45161</v>
      </c>
      <c r="F1007" s="368"/>
      <c r="G1007" s="368"/>
      <c r="H1007" s="368"/>
      <c r="I1007" s="362" t="s">
        <v>65</v>
      </c>
      <c r="J1007" s="362" t="s">
        <v>90</v>
      </c>
      <c r="K1007" s="361" t="s">
        <v>3828</v>
      </c>
      <c r="L1007" s="362"/>
      <c r="M1007" s="362" t="s">
        <v>186</v>
      </c>
      <c r="N1007" s="362" t="s">
        <v>9</v>
      </c>
      <c r="O1007" s="362"/>
      <c r="P1007" s="362" t="s">
        <v>90</v>
      </c>
      <c r="Q1007" s="362" t="s">
        <v>90</v>
      </c>
      <c r="R1007" s="362"/>
      <c r="S1007" s="361" t="s">
        <v>90</v>
      </c>
      <c r="T1007" s="362"/>
      <c r="U1007" s="362"/>
      <c r="V1007" s="362" t="s">
        <v>202</v>
      </c>
      <c r="W1007" s="362"/>
      <c r="X1007" s="362" t="s">
        <v>9</v>
      </c>
      <c r="Y1007" s="362" t="s">
        <v>9</v>
      </c>
      <c r="Z1007" s="362" t="s">
        <v>90</v>
      </c>
      <c r="AA1007" s="366" t="s">
        <v>90</v>
      </c>
      <c r="AB1007" s="362" t="s">
        <v>90</v>
      </c>
      <c r="AC1007" s="362"/>
      <c r="AD1007" s="362"/>
      <c r="AE1007" s="362"/>
      <c r="AF1007" s="362"/>
      <c r="AG1007" s="362"/>
      <c r="AH1007" s="362"/>
      <c r="AI1007" s="362" t="s">
        <v>7032</v>
      </c>
      <c r="AJ1007" s="362" t="s">
        <v>19</v>
      </c>
      <c r="AK1007" s="362" t="s">
        <v>40</v>
      </c>
      <c r="AL1007" s="362"/>
      <c r="AM1007" s="362"/>
      <c r="AN1007" s="362"/>
      <c r="AO1007" s="362"/>
      <c r="AP1007" s="361" t="e">
        <v>#N/A</v>
      </c>
      <c r="AR1007">
        <v>1</v>
      </c>
      <c r="AS1007" t="s">
        <v>9</v>
      </c>
      <c r="AT1007" t="s">
        <v>9</v>
      </c>
    </row>
    <row r="1008" spans="2:46" ht="15" customHeight="1" x14ac:dyDescent="0.35">
      <c r="B1008" s="362">
        <v>1477</v>
      </c>
      <c r="C1008" s="362" t="s">
        <v>3829</v>
      </c>
      <c r="D1008" s="362" t="s">
        <v>2</v>
      </c>
      <c r="E1008" s="368">
        <v>45161</v>
      </c>
      <c r="F1008" s="368"/>
      <c r="G1008" s="368"/>
      <c r="H1008" s="368"/>
      <c r="I1008" s="362" t="s">
        <v>65</v>
      </c>
      <c r="J1008" s="362" t="s">
        <v>90</v>
      </c>
      <c r="K1008" s="361" t="s">
        <v>3830</v>
      </c>
      <c r="L1008" s="362"/>
      <c r="M1008" s="362" t="s">
        <v>186</v>
      </c>
      <c r="N1008" s="362" t="s">
        <v>9</v>
      </c>
      <c r="O1008" s="362"/>
      <c r="P1008" s="362" t="s">
        <v>90</v>
      </c>
      <c r="Q1008" s="362" t="s">
        <v>90</v>
      </c>
      <c r="R1008" s="362"/>
      <c r="S1008" s="361" t="s">
        <v>90</v>
      </c>
      <c r="T1008" s="362"/>
      <c r="U1008" s="362"/>
      <c r="V1008" s="362" t="s">
        <v>202</v>
      </c>
      <c r="W1008" s="362"/>
      <c r="X1008" s="362" t="s">
        <v>9</v>
      </c>
      <c r="Y1008" s="362" t="s">
        <v>9</v>
      </c>
      <c r="Z1008" s="362" t="s">
        <v>90</v>
      </c>
      <c r="AA1008" s="366" t="s">
        <v>90</v>
      </c>
      <c r="AB1008" s="362" t="s">
        <v>90</v>
      </c>
      <c r="AC1008" s="362"/>
      <c r="AD1008" s="362"/>
      <c r="AE1008" s="362"/>
      <c r="AF1008" s="362"/>
      <c r="AG1008" s="362"/>
      <c r="AH1008" s="362"/>
      <c r="AI1008" s="362" t="s">
        <v>7032</v>
      </c>
      <c r="AJ1008" s="362" t="s">
        <v>19</v>
      </c>
      <c r="AK1008" s="362" t="s">
        <v>40</v>
      </c>
      <c r="AL1008" s="362"/>
      <c r="AM1008" s="362"/>
      <c r="AN1008" s="362"/>
      <c r="AO1008" s="362"/>
      <c r="AP1008" s="361" t="e">
        <v>#N/A</v>
      </c>
      <c r="AR1008">
        <v>1</v>
      </c>
      <c r="AS1008" t="s">
        <v>9</v>
      </c>
      <c r="AT1008" t="s">
        <v>9</v>
      </c>
    </row>
    <row r="1009" spans="2:46" ht="15" customHeight="1" x14ac:dyDescent="0.35">
      <c r="B1009" s="362">
        <v>1478</v>
      </c>
      <c r="C1009" s="362" t="s">
        <v>3831</v>
      </c>
      <c r="D1009" s="362" t="s">
        <v>2</v>
      </c>
      <c r="E1009" s="368">
        <v>45161</v>
      </c>
      <c r="F1009" s="368"/>
      <c r="G1009" s="368"/>
      <c r="H1009" s="368"/>
      <c r="I1009" s="362" t="s">
        <v>65</v>
      </c>
      <c r="J1009" s="362" t="s">
        <v>90</v>
      </c>
      <c r="K1009" s="361" t="s">
        <v>3832</v>
      </c>
      <c r="L1009" s="362"/>
      <c r="M1009" s="362" t="s">
        <v>186</v>
      </c>
      <c r="N1009" s="362" t="s">
        <v>9</v>
      </c>
      <c r="O1009" s="362"/>
      <c r="P1009" s="362" t="s">
        <v>90</v>
      </c>
      <c r="Q1009" s="362" t="s">
        <v>90</v>
      </c>
      <c r="R1009" s="362"/>
      <c r="S1009" s="361" t="s">
        <v>90</v>
      </c>
      <c r="T1009" s="362"/>
      <c r="U1009" s="362"/>
      <c r="V1009" s="362" t="s">
        <v>202</v>
      </c>
      <c r="W1009" s="362"/>
      <c r="X1009" s="362" t="s">
        <v>9</v>
      </c>
      <c r="Y1009" s="362" t="s">
        <v>9</v>
      </c>
      <c r="Z1009" s="362" t="s">
        <v>90</v>
      </c>
      <c r="AA1009" s="366" t="s">
        <v>90</v>
      </c>
      <c r="AB1009" s="362" t="s">
        <v>90</v>
      </c>
      <c r="AC1009" s="362"/>
      <c r="AD1009" s="362"/>
      <c r="AE1009" s="362"/>
      <c r="AF1009" s="362"/>
      <c r="AG1009" s="362"/>
      <c r="AH1009" s="362"/>
      <c r="AI1009" s="362" t="s">
        <v>7032</v>
      </c>
      <c r="AJ1009" s="362" t="s">
        <v>19</v>
      </c>
      <c r="AK1009" s="362" t="s">
        <v>40</v>
      </c>
      <c r="AL1009" s="362"/>
      <c r="AM1009" s="362"/>
      <c r="AN1009" s="362"/>
      <c r="AO1009" s="362"/>
      <c r="AP1009" s="361" t="e">
        <v>#N/A</v>
      </c>
      <c r="AR1009">
        <v>1</v>
      </c>
      <c r="AS1009" t="s">
        <v>9</v>
      </c>
      <c r="AT1009" t="s">
        <v>9</v>
      </c>
    </row>
    <row r="1010" spans="2:46" ht="15" customHeight="1" x14ac:dyDescent="0.35">
      <c r="B1010" s="362">
        <v>1479</v>
      </c>
      <c r="C1010" s="362" t="s">
        <v>3833</v>
      </c>
      <c r="D1010" s="362" t="s">
        <v>2</v>
      </c>
      <c r="E1010" s="368">
        <v>45161</v>
      </c>
      <c r="F1010" s="368"/>
      <c r="G1010" s="368"/>
      <c r="H1010" s="368"/>
      <c r="I1010" s="362" t="s">
        <v>65</v>
      </c>
      <c r="J1010" s="362" t="s">
        <v>90</v>
      </c>
      <c r="K1010" s="361" t="s">
        <v>3834</v>
      </c>
      <c r="L1010" s="362"/>
      <c r="M1010" s="362" t="s">
        <v>186</v>
      </c>
      <c r="N1010" s="362" t="s">
        <v>9</v>
      </c>
      <c r="O1010" s="362"/>
      <c r="P1010" s="362" t="s">
        <v>90</v>
      </c>
      <c r="Q1010" s="362" t="s">
        <v>90</v>
      </c>
      <c r="R1010" s="362"/>
      <c r="S1010" s="361" t="s">
        <v>90</v>
      </c>
      <c r="T1010" s="362"/>
      <c r="U1010" s="362"/>
      <c r="V1010" s="362" t="s">
        <v>202</v>
      </c>
      <c r="W1010" s="362"/>
      <c r="X1010" s="362" t="s">
        <v>9</v>
      </c>
      <c r="Y1010" s="362" t="s">
        <v>9</v>
      </c>
      <c r="Z1010" s="362" t="s">
        <v>90</v>
      </c>
      <c r="AA1010" s="366" t="s">
        <v>90</v>
      </c>
      <c r="AB1010" s="362" t="s">
        <v>90</v>
      </c>
      <c r="AC1010" s="362"/>
      <c r="AD1010" s="362"/>
      <c r="AE1010" s="362"/>
      <c r="AF1010" s="362"/>
      <c r="AG1010" s="362"/>
      <c r="AH1010" s="362"/>
      <c r="AI1010" s="362" t="s">
        <v>7032</v>
      </c>
      <c r="AJ1010" s="362" t="s">
        <v>19</v>
      </c>
      <c r="AK1010" s="362" t="s">
        <v>40</v>
      </c>
      <c r="AL1010" s="362"/>
      <c r="AM1010" s="362"/>
      <c r="AN1010" s="362"/>
      <c r="AO1010" s="362"/>
      <c r="AP1010" s="361" t="e">
        <v>#N/A</v>
      </c>
      <c r="AR1010">
        <v>1</v>
      </c>
      <c r="AS1010" t="s">
        <v>9</v>
      </c>
      <c r="AT1010" t="s">
        <v>9</v>
      </c>
    </row>
    <row r="1011" spans="2:46" ht="15" customHeight="1" x14ac:dyDescent="0.35">
      <c r="B1011" s="362">
        <v>1480</v>
      </c>
      <c r="C1011" s="362" t="s">
        <v>3835</v>
      </c>
      <c r="D1011" s="362" t="s">
        <v>2</v>
      </c>
      <c r="E1011" s="368">
        <v>45161</v>
      </c>
      <c r="F1011" s="368"/>
      <c r="G1011" s="368"/>
      <c r="H1011" s="368"/>
      <c r="I1011" s="362" t="s">
        <v>65</v>
      </c>
      <c r="J1011" s="362" t="s">
        <v>90</v>
      </c>
      <c r="K1011" s="361" t="s">
        <v>3836</v>
      </c>
      <c r="L1011" s="362"/>
      <c r="M1011" s="362" t="s">
        <v>186</v>
      </c>
      <c r="N1011" s="362" t="s">
        <v>9</v>
      </c>
      <c r="O1011" s="362"/>
      <c r="P1011" s="362" t="s">
        <v>90</v>
      </c>
      <c r="Q1011" s="362" t="s">
        <v>90</v>
      </c>
      <c r="R1011" s="362"/>
      <c r="S1011" s="361" t="s">
        <v>90</v>
      </c>
      <c r="T1011" s="362"/>
      <c r="U1011" s="362"/>
      <c r="V1011" s="362" t="s">
        <v>202</v>
      </c>
      <c r="W1011" s="362"/>
      <c r="X1011" s="362" t="s">
        <v>9</v>
      </c>
      <c r="Y1011" s="362" t="s">
        <v>9</v>
      </c>
      <c r="Z1011" s="362" t="s">
        <v>90</v>
      </c>
      <c r="AA1011" s="366" t="s">
        <v>90</v>
      </c>
      <c r="AB1011" s="362" t="s">
        <v>90</v>
      </c>
      <c r="AC1011" s="362"/>
      <c r="AD1011" s="362"/>
      <c r="AE1011" s="362"/>
      <c r="AF1011" s="362"/>
      <c r="AG1011" s="362"/>
      <c r="AH1011" s="362"/>
      <c r="AI1011" s="362" t="s">
        <v>7032</v>
      </c>
      <c r="AJ1011" s="362" t="s">
        <v>19</v>
      </c>
      <c r="AK1011" s="362" t="s">
        <v>40</v>
      </c>
      <c r="AL1011" s="362"/>
      <c r="AM1011" s="362"/>
      <c r="AN1011" s="362"/>
      <c r="AO1011" s="362"/>
      <c r="AP1011" s="361" t="e">
        <v>#N/A</v>
      </c>
      <c r="AR1011">
        <v>1</v>
      </c>
      <c r="AS1011" t="s">
        <v>9</v>
      </c>
      <c r="AT1011" t="s">
        <v>9</v>
      </c>
    </row>
    <row r="1012" spans="2:46" ht="15" customHeight="1" x14ac:dyDescent="0.35">
      <c r="B1012" s="362">
        <v>1481</v>
      </c>
      <c r="C1012" s="362" t="s">
        <v>3837</v>
      </c>
      <c r="D1012" s="362" t="s">
        <v>2</v>
      </c>
      <c r="E1012" s="368">
        <v>45161</v>
      </c>
      <c r="F1012" s="368"/>
      <c r="G1012" s="368"/>
      <c r="H1012" s="368"/>
      <c r="I1012" s="362" t="s">
        <v>65</v>
      </c>
      <c r="J1012" s="362" t="s">
        <v>90</v>
      </c>
      <c r="K1012" s="361" t="s">
        <v>3838</v>
      </c>
      <c r="L1012" s="362"/>
      <c r="M1012" s="362" t="s">
        <v>186</v>
      </c>
      <c r="N1012" s="362" t="s">
        <v>9</v>
      </c>
      <c r="O1012" s="362"/>
      <c r="P1012" s="362" t="s">
        <v>90</v>
      </c>
      <c r="Q1012" s="362" t="s">
        <v>90</v>
      </c>
      <c r="R1012" s="362"/>
      <c r="S1012" s="361" t="s">
        <v>90</v>
      </c>
      <c r="T1012" s="362"/>
      <c r="U1012" s="362"/>
      <c r="V1012" s="362" t="s">
        <v>202</v>
      </c>
      <c r="W1012" s="362"/>
      <c r="X1012" s="362" t="s">
        <v>9</v>
      </c>
      <c r="Y1012" s="362" t="s">
        <v>9</v>
      </c>
      <c r="Z1012" s="362" t="s">
        <v>90</v>
      </c>
      <c r="AA1012" s="366" t="s">
        <v>90</v>
      </c>
      <c r="AB1012" s="362" t="s">
        <v>90</v>
      </c>
      <c r="AC1012" s="362"/>
      <c r="AD1012" s="362"/>
      <c r="AE1012" s="362"/>
      <c r="AF1012" s="362"/>
      <c r="AG1012" s="362"/>
      <c r="AH1012" s="362"/>
      <c r="AI1012" s="362" t="s">
        <v>7032</v>
      </c>
      <c r="AJ1012" s="362" t="s">
        <v>19</v>
      </c>
      <c r="AK1012" s="362" t="s">
        <v>40</v>
      </c>
      <c r="AL1012" s="362"/>
      <c r="AM1012" s="362"/>
      <c r="AN1012" s="362"/>
      <c r="AO1012" s="362"/>
      <c r="AP1012" s="361" t="e">
        <v>#N/A</v>
      </c>
      <c r="AR1012">
        <v>1</v>
      </c>
      <c r="AS1012" t="s">
        <v>9</v>
      </c>
      <c r="AT1012" t="s">
        <v>9</v>
      </c>
    </row>
    <row r="1013" spans="2:46" ht="15" customHeight="1" x14ac:dyDescent="0.35">
      <c r="B1013" s="362">
        <v>1482</v>
      </c>
      <c r="C1013" s="362" t="s">
        <v>3839</v>
      </c>
      <c r="D1013" s="362" t="s">
        <v>2</v>
      </c>
      <c r="E1013" s="368">
        <v>45161</v>
      </c>
      <c r="F1013" s="368"/>
      <c r="G1013" s="368"/>
      <c r="H1013" s="368"/>
      <c r="I1013" s="362" t="s">
        <v>73</v>
      </c>
      <c r="J1013" s="362" t="s">
        <v>90</v>
      </c>
      <c r="K1013" s="361" t="s">
        <v>3840</v>
      </c>
      <c r="L1013" s="362"/>
      <c r="M1013" s="362" t="s">
        <v>186</v>
      </c>
      <c r="N1013" s="362" t="s">
        <v>9</v>
      </c>
      <c r="O1013" s="362"/>
      <c r="P1013" s="362" t="s">
        <v>90</v>
      </c>
      <c r="Q1013" s="362" t="s">
        <v>90</v>
      </c>
      <c r="R1013" s="362" t="s">
        <v>46</v>
      </c>
      <c r="S1013" s="361" t="s">
        <v>90</v>
      </c>
      <c r="T1013" s="362" t="s">
        <v>113</v>
      </c>
      <c r="U1013" s="362" t="s">
        <v>1540</v>
      </c>
      <c r="V1013" s="362" t="s">
        <v>1540</v>
      </c>
      <c r="W1013" s="362"/>
      <c r="X1013" s="362" t="s">
        <v>9</v>
      </c>
      <c r="Y1013" s="362" t="s">
        <v>46</v>
      </c>
      <c r="Z1013" s="362" t="s">
        <v>90</v>
      </c>
      <c r="AA1013" s="366" t="s">
        <v>90</v>
      </c>
      <c r="AB1013" s="362" t="s">
        <v>90</v>
      </c>
      <c r="AC1013" s="362"/>
      <c r="AD1013" s="362"/>
      <c r="AE1013" s="362"/>
      <c r="AF1013" s="362"/>
      <c r="AG1013" s="362"/>
      <c r="AH1013" s="362"/>
      <c r="AI1013" s="362" t="s">
        <v>7025</v>
      </c>
      <c r="AJ1013" s="362" t="s">
        <v>13</v>
      </c>
      <c r="AK1013" s="362" t="s">
        <v>40</v>
      </c>
      <c r="AL1013" s="362"/>
      <c r="AM1013" s="362"/>
      <c r="AN1013" s="362"/>
      <c r="AO1013" s="362"/>
      <c r="AP1013" s="361"/>
      <c r="AR1013">
        <v>1</v>
      </c>
      <c r="AS1013" t="s">
        <v>9</v>
      </c>
      <c r="AT1013" t="s">
        <v>9</v>
      </c>
    </row>
    <row r="1014" spans="2:46" ht="15" customHeight="1" x14ac:dyDescent="0.35">
      <c r="B1014" s="362">
        <v>1483</v>
      </c>
      <c r="C1014" s="362" t="s">
        <v>3841</v>
      </c>
      <c r="D1014" s="362" t="s">
        <v>2</v>
      </c>
      <c r="E1014" s="368">
        <v>45161</v>
      </c>
      <c r="F1014" s="368"/>
      <c r="G1014" s="368"/>
      <c r="H1014" s="368"/>
      <c r="I1014" s="362" t="s">
        <v>65</v>
      </c>
      <c r="J1014" s="362" t="s">
        <v>90</v>
      </c>
      <c r="K1014" s="361" t="s">
        <v>3842</v>
      </c>
      <c r="L1014" s="362"/>
      <c r="M1014" s="362" t="s">
        <v>186</v>
      </c>
      <c r="N1014" s="362" t="s">
        <v>9</v>
      </c>
      <c r="O1014" s="362"/>
      <c r="P1014" s="362" t="s">
        <v>90</v>
      </c>
      <c r="Q1014" s="362" t="s">
        <v>90</v>
      </c>
      <c r="R1014" s="362"/>
      <c r="S1014" s="361" t="s">
        <v>90</v>
      </c>
      <c r="T1014" s="362"/>
      <c r="U1014" s="362"/>
      <c r="V1014" s="362" t="s">
        <v>202</v>
      </c>
      <c r="W1014" s="362"/>
      <c r="X1014" s="362" t="s">
        <v>9</v>
      </c>
      <c r="Y1014" s="362" t="s">
        <v>9</v>
      </c>
      <c r="Z1014" s="362" t="s">
        <v>90</v>
      </c>
      <c r="AA1014" s="366" t="s">
        <v>90</v>
      </c>
      <c r="AB1014" s="362" t="s">
        <v>90</v>
      </c>
      <c r="AC1014" s="362"/>
      <c r="AD1014" s="362"/>
      <c r="AE1014" s="362"/>
      <c r="AF1014" s="362"/>
      <c r="AG1014" s="362"/>
      <c r="AH1014" s="362"/>
      <c r="AI1014" s="362" t="s">
        <v>7032</v>
      </c>
      <c r="AJ1014" s="362" t="s">
        <v>19</v>
      </c>
      <c r="AK1014" s="362" t="s">
        <v>40</v>
      </c>
      <c r="AL1014" s="362"/>
      <c r="AM1014" s="362"/>
      <c r="AN1014" s="362"/>
      <c r="AO1014" s="362"/>
      <c r="AP1014" s="361" t="e">
        <v>#N/A</v>
      </c>
      <c r="AR1014">
        <v>1</v>
      </c>
      <c r="AS1014" t="s">
        <v>9</v>
      </c>
      <c r="AT1014" t="s">
        <v>9</v>
      </c>
    </row>
    <row r="1015" spans="2:46" ht="15" customHeight="1" x14ac:dyDescent="0.35">
      <c r="B1015" s="362">
        <v>1484</v>
      </c>
      <c r="C1015" s="362" t="s">
        <v>3843</v>
      </c>
      <c r="D1015" s="362" t="s">
        <v>2</v>
      </c>
      <c r="E1015" s="368">
        <v>45133</v>
      </c>
      <c r="F1015" s="368"/>
      <c r="G1015" s="368"/>
      <c r="H1015" s="368"/>
      <c r="I1015" s="362" t="s">
        <v>74</v>
      </c>
      <c r="J1015" s="362" t="s">
        <v>1584</v>
      </c>
      <c r="K1015" s="361" t="s">
        <v>3844</v>
      </c>
      <c r="L1015" s="361"/>
      <c r="M1015" s="362" t="s">
        <v>186</v>
      </c>
      <c r="N1015" s="362" t="s">
        <v>9</v>
      </c>
      <c r="O1015" s="362"/>
      <c r="P1015" s="362" t="s">
        <v>90</v>
      </c>
      <c r="Q1015" s="362" t="s">
        <v>90</v>
      </c>
      <c r="R1015" s="362"/>
      <c r="S1015" s="361"/>
      <c r="T1015" s="362"/>
      <c r="U1015" s="362"/>
      <c r="V1015" s="362" t="s">
        <v>120</v>
      </c>
      <c r="W1015" s="362"/>
      <c r="X1015" s="362"/>
      <c r="Y1015" s="362" t="s">
        <v>48</v>
      </c>
      <c r="Z1015" s="362" t="s">
        <v>90</v>
      </c>
      <c r="AA1015" s="366" t="s">
        <v>90</v>
      </c>
      <c r="AB1015" s="362" t="s">
        <v>90</v>
      </c>
      <c r="AC1015" s="362"/>
      <c r="AD1015" s="362"/>
      <c r="AE1015" s="362"/>
      <c r="AF1015" s="362"/>
      <c r="AG1015" s="362"/>
      <c r="AH1015" s="362"/>
      <c r="AI1015" s="362" t="s">
        <v>7028</v>
      </c>
      <c r="AJ1015" s="362" t="s">
        <v>19</v>
      </c>
      <c r="AK1015" s="362" t="s">
        <v>40</v>
      </c>
      <c r="AL1015" s="362"/>
      <c r="AM1015" s="362"/>
      <c r="AN1015" s="362"/>
      <c r="AO1015" s="362"/>
      <c r="AP1015" s="361"/>
      <c r="AR1015">
        <v>1</v>
      </c>
      <c r="AS1015" t="s">
        <v>5839</v>
      </c>
      <c r="AT1015" t="s">
        <v>5839</v>
      </c>
    </row>
    <row r="1016" spans="2:46" ht="15" customHeight="1" x14ac:dyDescent="0.35">
      <c r="B1016" s="362">
        <v>1485</v>
      </c>
      <c r="C1016" s="362" t="s">
        <v>3845</v>
      </c>
      <c r="D1016" s="362" t="s">
        <v>2</v>
      </c>
      <c r="E1016" s="368">
        <v>45161</v>
      </c>
      <c r="F1016" s="368"/>
      <c r="G1016" s="368"/>
      <c r="H1016" s="368"/>
      <c r="I1016" s="362" t="s">
        <v>65</v>
      </c>
      <c r="J1016" s="362" t="s">
        <v>90</v>
      </c>
      <c r="K1016" s="361" t="s">
        <v>3846</v>
      </c>
      <c r="L1016" s="362"/>
      <c r="M1016" s="362" t="s">
        <v>186</v>
      </c>
      <c r="N1016" s="362" t="s">
        <v>9</v>
      </c>
      <c r="O1016" s="362"/>
      <c r="P1016" s="362" t="s">
        <v>90</v>
      </c>
      <c r="Q1016" s="362" t="s">
        <v>90</v>
      </c>
      <c r="R1016" s="362"/>
      <c r="S1016" s="361" t="s">
        <v>90</v>
      </c>
      <c r="T1016" s="362"/>
      <c r="U1016" s="362"/>
      <c r="V1016" s="362" t="s">
        <v>202</v>
      </c>
      <c r="W1016" s="362"/>
      <c r="X1016" s="362" t="s">
        <v>9</v>
      </c>
      <c r="Y1016" s="362" t="s">
        <v>9</v>
      </c>
      <c r="Z1016" s="362" t="s">
        <v>90</v>
      </c>
      <c r="AA1016" s="366" t="s">
        <v>90</v>
      </c>
      <c r="AB1016" s="362" t="s">
        <v>90</v>
      </c>
      <c r="AC1016" s="362"/>
      <c r="AD1016" s="362"/>
      <c r="AE1016" s="362"/>
      <c r="AF1016" s="362"/>
      <c r="AG1016" s="362"/>
      <c r="AH1016" s="362"/>
      <c r="AI1016" s="362" t="s">
        <v>7032</v>
      </c>
      <c r="AJ1016" s="362" t="s">
        <v>19</v>
      </c>
      <c r="AK1016" s="362" t="s">
        <v>40</v>
      </c>
      <c r="AL1016" s="362"/>
      <c r="AM1016" s="362"/>
      <c r="AN1016" s="362"/>
      <c r="AO1016" s="362"/>
      <c r="AP1016" s="361" t="e">
        <v>#N/A</v>
      </c>
      <c r="AR1016">
        <v>1</v>
      </c>
      <c r="AS1016" t="s">
        <v>9</v>
      </c>
      <c r="AT1016" t="s">
        <v>9</v>
      </c>
    </row>
    <row r="1017" spans="2:46" ht="15" customHeight="1" x14ac:dyDescent="0.35">
      <c r="B1017" s="362">
        <v>1486</v>
      </c>
      <c r="C1017" s="362" t="s">
        <v>3847</v>
      </c>
      <c r="D1017" s="362" t="s">
        <v>2</v>
      </c>
      <c r="E1017" s="368">
        <v>45161</v>
      </c>
      <c r="F1017" s="368"/>
      <c r="G1017" s="368"/>
      <c r="H1017" s="368"/>
      <c r="I1017" s="362" t="s">
        <v>65</v>
      </c>
      <c r="J1017" s="362" t="s">
        <v>90</v>
      </c>
      <c r="K1017" s="361" t="s">
        <v>3848</v>
      </c>
      <c r="L1017" s="362"/>
      <c r="M1017" s="362" t="s">
        <v>186</v>
      </c>
      <c r="N1017" s="362" t="s">
        <v>9</v>
      </c>
      <c r="O1017" s="362"/>
      <c r="P1017" s="362" t="s">
        <v>90</v>
      </c>
      <c r="Q1017" s="362" t="s">
        <v>90</v>
      </c>
      <c r="R1017" s="362"/>
      <c r="S1017" s="361" t="s">
        <v>90</v>
      </c>
      <c r="T1017" s="362"/>
      <c r="U1017" s="362"/>
      <c r="V1017" s="362" t="s">
        <v>202</v>
      </c>
      <c r="W1017" s="362"/>
      <c r="X1017" s="362" t="s">
        <v>9</v>
      </c>
      <c r="Y1017" s="362" t="s">
        <v>9</v>
      </c>
      <c r="Z1017" s="362" t="s">
        <v>90</v>
      </c>
      <c r="AA1017" s="366" t="s">
        <v>90</v>
      </c>
      <c r="AB1017" s="362" t="s">
        <v>90</v>
      </c>
      <c r="AC1017" s="362"/>
      <c r="AD1017" s="362"/>
      <c r="AE1017" s="362"/>
      <c r="AF1017" s="362"/>
      <c r="AG1017" s="362"/>
      <c r="AH1017" s="362"/>
      <c r="AI1017" s="362" t="s">
        <v>7032</v>
      </c>
      <c r="AJ1017" s="362" t="s">
        <v>19</v>
      </c>
      <c r="AK1017" s="362" t="s">
        <v>40</v>
      </c>
      <c r="AL1017" s="362"/>
      <c r="AM1017" s="362"/>
      <c r="AN1017" s="362"/>
      <c r="AO1017" s="362"/>
      <c r="AP1017" s="361" t="e">
        <v>#N/A</v>
      </c>
      <c r="AR1017">
        <v>1</v>
      </c>
      <c r="AS1017" t="s">
        <v>9</v>
      </c>
      <c r="AT1017" t="s">
        <v>9</v>
      </c>
    </row>
    <row r="1018" spans="2:46" ht="15" customHeight="1" x14ac:dyDescent="0.35">
      <c r="B1018" s="362">
        <v>1487</v>
      </c>
      <c r="C1018" s="362" t="s">
        <v>3849</v>
      </c>
      <c r="D1018" s="362" t="s">
        <v>2</v>
      </c>
      <c r="E1018" s="368">
        <v>45161</v>
      </c>
      <c r="F1018" s="368"/>
      <c r="G1018" s="368"/>
      <c r="H1018" s="368"/>
      <c r="I1018" s="362" t="s">
        <v>74</v>
      </c>
      <c r="J1018" s="362" t="s">
        <v>90</v>
      </c>
      <c r="K1018" s="361" t="s">
        <v>3850</v>
      </c>
      <c r="L1018" s="361"/>
      <c r="M1018" s="362" t="s">
        <v>186</v>
      </c>
      <c r="N1018" s="362" t="s">
        <v>9</v>
      </c>
      <c r="O1018" s="362"/>
      <c r="P1018" s="362" t="s">
        <v>90</v>
      </c>
      <c r="Q1018" s="362" t="s">
        <v>90</v>
      </c>
      <c r="R1018" s="362"/>
      <c r="S1018" s="361"/>
      <c r="T1018" s="362"/>
      <c r="U1018" s="362"/>
      <c r="V1018" s="362" t="s">
        <v>120</v>
      </c>
      <c r="W1018" s="362"/>
      <c r="X1018" s="362"/>
      <c r="Y1018" s="362" t="s">
        <v>48</v>
      </c>
      <c r="Z1018" s="362" t="s">
        <v>90</v>
      </c>
      <c r="AA1018" s="366" t="s">
        <v>90</v>
      </c>
      <c r="AB1018" s="362" t="s">
        <v>90</v>
      </c>
      <c r="AC1018" s="362"/>
      <c r="AD1018" s="362"/>
      <c r="AE1018" s="362"/>
      <c r="AF1018" s="362"/>
      <c r="AG1018" s="362"/>
      <c r="AH1018" s="362"/>
      <c r="AI1018" s="362" t="s">
        <v>7028</v>
      </c>
      <c r="AJ1018" s="362" t="s">
        <v>19</v>
      </c>
      <c r="AK1018" s="362" t="s">
        <v>40</v>
      </c>
      <c r="AL1018" s="362"/>
      <c r="AM1018" s="362"/>
      <c r="AN1018" s="362"/>
      <c r="AO1018" s="362"/>
      <c r="AP1018" s="361"/>
      <c r="AR1018">
        <v>1</v>
      </c>
      <c r="AS1018" t="s">
        <v>5839</v>
      </c>
      <c r="AT1018" t="s">
        <v>5839</v>
      </c>
    </row>
    <row r="1019" spans="2:46" ht="15" customHeight="1" x14ac:dyDescent="0.35">
      <c r="B1019" s="362">
        <v>1488</v>
      </c>
      <c r="C1019" s="362" t="s">
        <v>3851</v>
      </c>
      <c r="D1019" s="362" t="s">
        <v>2</v>
      </c>
      <c r="E1019" s="368">
        <v>45161</v>
      </c>
      <c r="F1019" s="368"/>
      <c r="G1019" s="368"/>
      <c r="H1019" s="368"/>
      <c r="I1019" s="362" t="s">
        <v>65</v>
      </c>
      <c r="J1019" s="362" t="s">
        <v>90</v>
      </c>
      <c r="K1019" s="361" t="s">
        <v>3852</v>
      </c>
      <c r="L1019" s="362"/>
      <c r="M1019" s="362" t="s">
        <v>186</v>
      </c>
      <c r="N1019" s="362" t="s">
        <v>9</v>
      </c>
      <c r="O1019" s="362"/>
      <c r="P1019" s="362" t="s">
        <v>90</v>
      </c>
      <c r="Q1019" s="362" t="s">
        <v>90</v>
      </c>
      <c r="R1019" s="362"/>
      <c r="S1019" s="361" t="s">
        <v>90</v>
      </c>
      <c r="T1019" s="362"/>
      <c r="U1019" s="362"/>
      <c r="V1019" s="362" t="s">
        <v>202</v>
      </c>
      <c r="W1019" s="362"/>
      <c r="X1019" s="362" t="s">
        <v>9</v>
      </c>
      <c r="Y1019" s="362" t="s">
        <v>9</v>
      </c>
      <c r="Z1019" s="362" t="s">
        <v>90</v>
      </c>
      <c r="AA1019" s="366" t="s">
        <v>90</v>
      </c>
      <c r="AB1019" s="362" t="s">
        <v>90</v>
      </c>
      <c r="AC1019" s="362"/>
      <c r="AD1019" s="362"/>
      <c r="AE1019" s="362"/>
      <c r="AF1019" s="362"/>
      <c r="AG1019" s="362"/>
      <c r="AH1019" s="362"/>
      <c r="AI1019" s="362" t="s">
        <v>7032</v>
      </c>
      <c r="AJ1019" s="362" t="s">
        <v>19</v>
      </c>
      <c r="AK1019" s="362" t="s">
        <v>40</v>
      </c>
      <c r="AL1019" s="362"/>
      <c r="AM1019" s="362"/>
      <c r="AN1019" s="362"/>
      <c r="AO1019" s="362"/>
      <c r="AP1019" s="361" t="e">
        <v>#N/A</v>
      </c>
      <c r="AR1019">
        <v>1</v>
      </c>
      <c r="AS1019" t="s">
        <v>9</v>
      </c>
      <c r="AT1019" t="s">
        <v>9</v>
      </c>
    </row>
    <row r="1020" spans="2:46" ht="15" customHeight="1" x14ac:dyDescent="0.35">
      <c r="B1020" s="362">
        <v>1489</v>
      </c>
      <c r="C1020" s="362" t="s">
        <v>3853</v>
      </c>
      <c r="D1020" s="362" t="s">
        <v>2</v>
      </c>
      <c r="E1020" s="368">
        <v>45161</v>
      </c>
      <c r="F1020" s="368"/>
      <c r="G1020" s="368"/>
      <c r="H1020" s="368"/>
      <c r="I1020" s="362" t="s">
        <v>65</v>
      </c>
      <c r="J1020" s="362" t="s">
        <v>90</v>
      </c>
      <c r="K1020" s="361" t="s">
        <v>3854</v>
      </c>
      <c r="L1020" s="362"/>
      <c r="M1020" s="362" t="s">
        <v>186</v>
      </c>
      <c r="N1020" s="362" t="s">
        <v>9</v>
      </c>
      <c r="O1020" s="362"/>
      <c r="P1020" s="362" t="s">
        <v>90</v>
      </c>
      <c r="Q1020" s="362" t="s">
        <v>90</v>
      </c>
      <c r="R1020" s="362"/>
      <c r="S1020" s="361" t="s">
        <v>90</v>
      </c>
      <c r="T1020" s="362"/>
      <c r="U1020" s="362"/>
      <c r="V1020" s="362" t="s">
        <v>202</v>
      </c>
      <c r="W1020" s="362"/>
      <c r="X1020" s="362" t="s">
        <v>9</v>
      </c>
      <c r="Y1020" s="362" t="s">
        <v>9</v>
      </c>
      <c r="Z1020" s="362" t="s">
        <v>90</v>
      </c>
      <c r="AA1020" s="366" t="s">
        <v>90</v>
      </c>
      <c r="AB1020" s="362" t="s">
        <v>90</v>
      </c>
      <c r="AC1020" s="362"/>
      <c r="AD1020" s="362"/>
      <c r="AE1020" s="362"/>
      <c r="AF1020" s="362"/>
      <c r="AG1020" s="362"/>
      <c r="AH1020" s="362"/>
      <c r="AI1020" s="362" t="s">
        <v>7032</v>
      </c>
      <c r="AJ1020" s="362" t="s">
        <v>19</v>
      </c>
      <c r="AK1020" s="362" t="s">
        <v>40</v>
      </c>
      <c r="AL1020" s="362"/>
      <c r="AM1020" s="362"/>
      <c r="AN1020" s="362"/>
      <c r="AO1020" s="362"/>
      <c r="AP1020" s="361" t="e">
        <v>#N/A</v>
      </c>
      <c r="AR1020">
        <v>1</v>
      </c>
      <c r="AS1020" t="s">
        <v>9</v>
      </c>
      <c r="AT1020" t="s">
        <v>9</v>
      </c>
    </row>
    <row r="1021" spans="2:46" ht="15" customHeight="1" x14ac:dyDescent="0.35">
      <c r="B1021" s="362">
        <v>1490</v>
      </c>
      <c r="C1021" s="362" t="s">
        <v>3855</v>
      </c>
      <c r="D1021" s="362" t="s">
        <v>2</v>
      </c>
      <c r="E1021" s="368">
        <v>45161</v>
      </c>
      <c r="F1021" s="368"/>
      <c r="G1021" s="368"/>
      <c r="H1021" s="368"/>
      <c r="I1021" s="362" t="s">
        <v>65</v>
      </c>
      <c r="J1021" s="362" t="s">
        <v>90</v>
      </c>
      <c r="K1021" s="361" t="s">
        <v>3856</v>
      </c>
      <c r="L1021" s="362"/>
      <c r="M1021" s="362" t="s">
        <v>186</v>
      </c>
      <c r="N1021" s="362" t="s">
        <v>9</v>
      </c>
      <c r="O1021" s="362"/>
      <c r="P1021" s="362" t="s">
        <v>90</v>
      </c>
      <c r="Q1021" s="362" t="s">
        <v>90</v>
      </c>
      <c r="R1021" s="362"/>
      <c r="S1021" s="361" t="s">
        <v>90</v>
      </c>
      <c r="T1021" s="362"/>
      <c r="U1021" s="362"/>
      <c r="V1021" s="362" t="s">
        <v>202</v>
      </c>
      <c r="W1021" s="362"/>
      <c r="X1021" s="362" t="s">
        <v>9</v>
      </c>
      <c r="Y1021" s="362" t="s">
        <v>9</v>
      </c>
      <c r="Z1021" s="362" t="s">
        <v>90</v>
      </c>
      <c r="AA1021" s="366" t="s">
        <v>90</v>
      </c>
      <c r="AB1021" s="362" t="s">
        <v>90</v>
      </c>
      <c r="AC1021" s="362"/>
      <c r="AD1021" s="362"/>
      <c r="AE1021" s="362"/>
      <c r="AF1021" s="362"/>
      <c r="AG1021" s="362"/>
      <c r="AH1021" s="362"/>
      <c r="AI1021" s="362" t="s">
        <v>7032</v>
      </c>
      <c r="AJ1021" s="362" t="s">
        <v>19</v>
      </c>
      <c r="AK1021" s="362" t="s">
        <v>40</v>
      </c>
      <c r="AL1021" s="362"/>
      <c r="AM1021" s="362"/>
      <c r="AN1021" s="362"/>
      <c r="AO1021" s="362"/>
      <c r="AP1021" s="361" t="e">
        <v>#N/A</v>
      </c>
      <c r="AR1021">
        <v>1</v>
      </c>
      <c r="AS1021" t="s">
        <v>9</v>
      </c>
      <c r="AT1021" t="s">
        <v>9</v>
      </c>
    </row>
    <row r="1022" spans="2:46" ht="15" customHeight="1" x14ac:dyDescent="0.35">
      <c r="B1022" s="362">
        <v>1491</v>
      </c>
      <c r="C1022" s="362" t="s">
        <v>3857</v>
      </c>
      <c r="D1022" s="362" t="s">
        <v>2</v>
      </c>
      <c r="E1022" s="368">
        <v>45161</v>
      </c>
      <c r="F1022" s="368"/>
      <c r="G1022" s="368"/>
      <c r="H1022" s="368"/>
      <c r="I1022" s="362" t="s">
        <v>65</v>
      </c>
      <c r="J1022" s="362" t="s">
        <v>90</v>
      </c>
      <c r="K1022" s="361" t="s">
        <v>3858</v>
      </c>
      <c r="L1022" s="362"/>
      <c r="M1022" s="362" t="s">
        <v>186</v>
      </c>
      <c r="N1022" s="362" t="s">
        <v>9</v>
      </c>
      <c r="O1022" s="362"/>
      <c r="P1022" s="362" t="s">
        <v>90</v>
      </c>
      <c r="Q1022" s="362" t="s">
        <v>90</v>
      </c>
      <c r="R1022" s="362"/>
      <c r="S1022" s="361" t="s">
        <v>90</v>
      </c>
      <c r="T1022" s="362"/>
      <c r="U1022" s="362"/>
      <c r="V1022" s="362" t="s">
        <v>202</v>
      </c>
      <c r="W1022" s="362"/>
      <c r="X1022" s="362" t="s">
        <v>9</v>
      </c>
      <c r="Y1022" s="362" t="s">
        <v>9</v>
      </c>
      <c r="Z1022" s="362" t="s">
        <v>90</v>
      </c>
      <c r="AA1022" s="366" t="s">
        <v>90</v>
      </c>
      <c r="AB1022" s="362" t="s">
        <v>90</v>
      </c>
      <c r="AC1022" s="362"/>
      <c r="AD1022" s="362"/>
      <c r="AE1022" s="362"/>
      <c r="AF1022" s="362"/>
      <c r="AG1022" s="362"/>
      <c r="AH1022" s="362"/>
      <c r="AI1022" s="362" t="s">
        <v>7032</v>
      </c>
      <c r="AJ1022" s="362" t="s">
        <v>19</v>
      </c>
      <c r="AK1022" s="362" t="s">
        <v>40</v>
      </c>
      <c r="AL1022" s="362"/>
      <c r="AM1022" s="362"/>
      <c r="AN1022" s="362"/>
      <c r="AO1022" s="362"/>
      <c r="AP1022" s="361" t="e">
        <v>#N/A</v>
      </c>
      <c r="AR1022">
        <v>1</v>
      </c>
      <c r="AS1022" t="s">
        <v>9</v>
      </c>
      <c r="AT1022" t="s">
        <v>9</v>
      </c>
    </row>
    <row r="1023" spans="2:46" ht="15" customHeight="1" x14ac:dyDescent="0.35">
      <c r="B1023" s="362">
        <v>1492</v>
      </c>
      <c r="C1023" s="362" t="s">
        <v>3859</v>
      </c>
      <c r="D1023" s="362" t="s">
        <v>2</v>
      </c>
      <c r="E1023" s="368">
        <v>45161</v>
      </c>
      <c r="F1023" s="368"/>
      <c r="G1023" s="368"/>
      <c r="H1023" s="368"/>
      <c r="I1023" s="362" t="s">
        <v>65</v>
      </c>
      <c r="J1023" s="362" t="s">
        <v>90</v>
      </c>
      <c r="K1023" s="361" t="s">
        <v>3860</v>
      </c>
      <c r="L1023" s="362"/>
      <c r="M1023" s="362" t="s">
        <v>186</v>
      </c>
      <c r="N1023" s="362" t="s">
        <v>9</v>
      </c>
      <c r="O1023" s="362"/>
      <c r="P1023" s="362" t="s">
        <v>90</v>
      </c>
      <c r="Q1023" s="362" t="s">
        <v>90</v>
      </c>
      <c r="R1023" s="362"/>
      <c r="S1023" s="361" t="s">
        <v>90</v>
      </c>
      <c r="T1023" s="362"/>
      <c r="U1023" s="362"/>
      <c r="V1023" s="362" t="s">
        <v>202</v>
      </c>
      <c r="W1023" s="362"/>
      <c r="X1023" s="362" t="s">
        <v>9</v>
      </c>
      <c r="Y1023" s="362" t="s">
        <v>9</v>
      </c>
      <c r="Z1023" s="362" t="s">
        <v>90</v>
      </c>
      <c r="AA1023" s="366" t="s">
        <v>90</v>
      </c>
      <c r="AB1023" s="362" t="s">
        <v>90</v>
      </c>
      <c r="AC1023" s="362"/>
      <c r="AD1023" s="362"/>
      <c r="AE1023" s="362"/>
      <c r="AF1023" s="362"/>
      <c r="AG1023" s="362"/>
      <c r="AH1023" s="362"/>
      <c r="AI1023" s="362" t="s">
        <v>7032</v>
      </c>
      <c r="AJ1023" s="362" t="s">
        <v>19</v>
      </c>
      <c r="AK1023" s="362" t="s">
        <v>40</v>
      </c>
      <c r="AL1023" s="362"/>
      <c r="AM1023" s="362"/>
      <c r="AN1023" s="362"/>
      <c r="AO1023" s="362"/>
      <c r="AP1023" s="361" t="e">
        <v>#N/A</v>
      </c>
      <c r="AR1023">
        <v>1</v>
      </c>
      <c r="AS1023" t="s">
        <v>9</v>
      </c>
      <c r="AT1023" t="s">
        <v>9</v>
      </c>
    </row>
    <row r="1024" spans="2:46" ht="15" customHeight="1" x14ac:dyDescent="0.35">
      <c r="B1024" s="362">
        <v>1493</v>
      </c>
      <c r="C1024" s="362" t="s">
        <v>3861</v>
      </c>
      <c r="D1024" s="362" t="s">
        <v>2</v>
      </c>
      <c r="E1024" s="368">
        <v>45161</v>
      </c>
      <c r="F1024" s="368"/>
      <c r="G1024" s="368"/>
      <c r="H1024" s="368"/>
      <c r="I1024" s="362" t="s">
        <v>65</v>
      </c>
      <c r="J1024" s="362" t="s">
        <v>3515</v>
      </c>
      <c r="K1024" s="361" t="s">
        <v>3862</v>
      </c>
      <c r="L1024" s="362"/>
      <c r="M1024" s="362" t="s">
        <v>186</v>
      </c>
      <c r="N1024" s="362" t="s">
        <v>9</v>
      </c>
      <c r="O1024" s="362"/>
      <c r="P1024" s="362" t="s">
        <v>90</v>
      </c>
      <c r="Q1024" s="362" t="s">
        <v>90</v>
      </c>
      <c r="R1024" s="362"/>
      <c r="S1024" s="361" t="s">
        <v>90</v>
      </c>
      <c r="T1024" s="362"/>
      <c r="U1024" s="362"/>
      <c r="V1024" s="362" t="s">
        <v>202</v>
      </c>
      <c r="W1024" s="362"/>
      <c r="X1024" s="362" t="s">
        <v>9</v>
      </c>
      <c r="Y1024" s="362" t="s">
        <v>9</v>
      </c>
      <c r="Z1024" s="362" t="s">
        <v>90</v>
      </c>
      <c r="AA1024" s="366" t="s">
        <v>90</v>
      </c>
      <c r="AB1024" s="362" t="s">
        <v>90</v>
      </c>
      <c r="AC1024" s="362"/>
      <c r="AD1024" s="362"/>
      <c r="AE1024" s="362"/>
      <c r="AF1024" s="362"/>
      <c r="AG1024" s="362"/>
      <c r="AH1024" s="362"/>
      <c r="AI1024" s="362" t="s">
        <v>7032</v>
      </c>
      <c r="AJ1024" s="362" t="s">
        <v>19</v>
      </c>
      <c r="AK1024" s="362" t="s">
        <v>40</v>
      </c>
      <c r="AL1024" s="362"/>
      <c r="AM1024" s="362"/>
      <c r="AN1024" s="362"/>
      <c r="AO1024" s="362"/>
      <c r="AP1024" s="361" t="e">
        <v>#N/A</v>
      </c>
      <c r="AR1024">
        <v>1</v>
      </c>
      <c r="AS1024" t="s">
        <v>9</v>
      </c>
      <c r="AT1024" t="s">
        <v>9</v>
      </c>
    </row>
    <row r="1025" spans="2:46" ht="15" customHeight="1" x14ac:dyDescent="0.35">
      <c r="B1025" s="362">
        <v>1494</v>
      </c>
      <c r="C1025" s="362" t="s">
        <v>3863</v>
      </c>
      <c r="D1025" s="362" t="s">
        <v>2</v>
      </c>
      <c r="E1025" s="368">
        <v>45169</v>
      </c>
      <c r="F1025" s="368"/>
      <c r="G1025" s="368"/>
      <c r="H1025" s="368"/>
      <c r="I1025" s="362" t="s">
        <v>73</v>
      </c>
      <c r="J1025" s="362" t="s">
        <v>90</v>
      </c>
      <c r="K1025" s="361" t="s">
        <v>3864</v>
      </c>
      <c r="L1025" s="362"/>
      <c r="M1025" s="362" t="s">
        <v>186</v>
      </c>
      <c r="N1025" s="362" t="s">
        <v>9</v>
      </c>
      <c r="O1025" s="362"/>
      <c r="P1025" s="362" t="s">
        <v>90</v>
      </c>
      <c r="Q1025" s="362" t="s">
        <v>90</v>
      </c>
      <c r="R1025" s="362" t="s">
        <v>46</v>
      </c>
      <c r="S1025" s="361" t="s">
        <v>90</v>
      </c>
      <c r="T1025" s="362" t="s">
        <v>113</v>
      </c>
      <c r="U1025" s="362" t="s">
        <v>1540</v>
      </c>
      <c r="V1025" s="362" t="s">
        <v>1540</v>
      </c>
      <c r="W1025" s="362"/>
      <c r="X1025" s="362" t="s">
        <v>9</v>
      </c>
      <c r="Y1025" s="362" t="s">
        <v>46</v>
      </c>
      <c r="Z1025" s="362" t="s">
        <v>90</v>
      </c>
      <c r="AA1025" s="366" t="s">
        <v>90</v>
      </c>
      <c r="AB1025" s="362" t="s">
        <v>90</v>
      </c>
      <c r="AC1025" s="362"/>
      <c r="AD1025" s="362"/>
      <c r="AE1025" s="362"/>
      <c r="AF1025" s="362"/>
      <c r="AG1025" s="362"/>
      <c r="AH1025" s="362"/>
      <c r="AI1025" s="362" t="s">
        <v>7025</v>
      </c>
      <c r="AJ1025" s="362" t="s">
        <v>13</v>
      </c>
      <c r="AK1025" s="362" t="s">
        <v>40</v>
      </c>
      <c r="AL1025" s="362"/>
      <c r="AM1025" s="362"/>
      <c r="AN1025" s="362"/>
      <c r="AO1025" s="362"/>
      <c r="AP1025" s="361"/>
      <c r="AR1025">
        <v>1</v>
      </c>
      <c r="AS1025" t="s">
        <v>9</v>
      </c>
      <c r="AT1025" t="s">
        <v>9</v>
      </c>
    </row>
    <row r="1026" spans="2:46" ht="15" customHeight="1" x14ac:dyDescent="0.35">
      <c r="B1026" s="362">
        <v>1495</v>
      </c>
      <c r="C1026" s="362" t="s">
        <v>3865</v>
      </c>
      <c r="D1026" s="362" t="s">
        <v>2</v>
      </c>
      <c r="E1026" s="368">
        <v>45133</v>
      </c>
      <c r="F1026" s="368"/>
      <c r="G1026" s="368"/>
      <c r="H1026" s="368"/>
      <c r="I1026" s="362" t="s">
        <v>74</v>
      </c>
      <c r="J1026" s="362" t="s">
        <v>2308</v>
      </c>
      <c r="K1026" s="361" t="s">
        <v>3866</v>
      </c>
      <c r="L1026" s="361"/>
      <c r="M1026" s="362" t="s">
        <v>186</v>
      </c>
      <c r="N1026" s="362" t="s">
        <v>9</v>
      </c>
      <c r="O1026" s="362"/>
      <c r="P1026" s="362" t="s">
        <v>90</v>
      </c>
      <c r="Q1026" s="362" t="s">
        <v>90</v>
      </c>
      <c r="R1026" s="362"/>
      <c r="S1026" s="361"/>
      <c r="T1026" s="362"/>
      <c r="U1026" s="362"/>
      <c r="V1026" s="362" t="s">
        <v>120</v>
      </c>
      <c r="W1026" s="362"/>
      <c r="X1026" s="362"/>
      <c r="Y1026" s="362" t="s">
        <v>48</v>
      </c>
      <c r="Z1026" s="362" t="s">
        <v>90</v>
      </c>
      <c r="AA1026" s="366" t="s">
        <v>90</v>
      </c>
      <c r="AB1026" s="362" t="s">
        <v>90</v>
      </c>
      <c r="AC1026" s="362"/>
      <c r="AD1026" s="362"/>
      <c r="AE1026" s="362"/>
      <c r="AF1026" s="362"/>
      <c r="AG1026" s="362"/>
      <c r="AH1026" s="362"/>
      <c r="AI1026" s="362" t="s">
        <v>7028</v>
      </c>
      <c r="AJ1026" s="362" t="s">
        <v>19</v>
      </c>
      <c r="AK1026" s="362" t="s">
        <v>40</v>
      </c>
      <c r="AL1026" s="362"/>
      <c r="AM1026" s="362"/>
      <c r="AN1026" s="362"/>
      <c r="AO1026" s="362"/>
      <c r="AP1026" s="361"/>
      <c r="AR1026">
        <v>1</v>
      </c>
      <c r="AS1026" t="s">
        <v>5839</v>
      </c>
      <c r="AT1026" t="s">
        <v>5839</v>
      </c>
    </row>
    <row r="1027" spans="2:46" ht="15" customHeight="1" x14ac:dyDescent="0.35">
      <c r="B1027" s="362">
        <v>1496</v>
      </c>
      <c r="C1027" s="362" t="s">
        <v>3867</v>
      </c>
      <c r="D1027" s="362" t="s">
        <v>2</v>
      </c>
      <c r="E1027" s="368">
        <v>45169</v>
      </c>
      <c r="F1027" s="368"/>
      <c r="G1027" s="368"/>
      <c r="H1027" s="368"/>
      <c r="I1027" s="362" t="s">
        <v>73</v>
      </c>
      <c r="J1027" s="362" t="s">
        <v>1661</v>
      </c>
      <c r="K1027" s="361" t="s">
        <v>3868</v>
      </c>
      <c r="L1027" s="362"/>
      <c r="M1027" s="362" t="s">
        <v>186</v>
      </c>
      <c r="N1027" s="362" t="s">
        <v>9</v>
      </c>
      <c r="O1027" s="362"/>
      <c r="P1027" s="362" t="s">
        <v>90</v>
      </c>
      <c r="Q1027" s="362" t="s">
        <v>90</v>
      </c>
      <c r="R1027" s="362" t="s">
        <v>46</v>
      </c>
      <c r="S1027" s="361" t="s">
        <v>90</v>
      </c>
      <c r="T1027" s="362" t="s">
        <v>113</v>
      </c>
      <c r="U1027" s="362" t="s">
        <v>1540</v>
      </c>
      <c r="V1027" s="362" t="s">
        <v>1540</v>
      </c>
      <c r="W1027" s="362"/>
      <c r="X1027" s="362" t="s">
        <v>9</v>
      </c>
      <c r="Y1027" s="362" t="s">
        <v>46</v>
      </c>
      <c r="Z1027" s="362" t="s">
        <v>90</v>
      </c>
      <c r="AA1027" s="366" t="s">
        <v>90</v>
      </c>
      <c r="AB1027" s="362" t="s">
        <v>90</v>
      </c>
      <c r="AC1027" s="362"/>
      <c r="AD1027" s="362"/>
      <c r="AE1027" s="362"/>
      <c r="AF1027" s="362"/>
      <c r="AG1027" s="362"/>
      <c r="AH1027" s="362"/>
      <c r="AI1027" s="362" t="s">
        <v>7025</v>
      </c>
      <c r="AJ1027" s="362" t="s">
        <v>13</v>
      </c>
      <c r="AK1027" s="362" t="s">
        <v>40</v>
      </c>
      <c r="AL1027" s="362"/>
      <c r="AM1027" s="362"/>
      <c r="AN1027" s="362"/>
      <c r="AO1027" s="362"/>
      <c r="AP1027" s="361"/>
      <c r="AR1027">
        <v>1</v>
      </c>
      <c r="AS1027" t="s">
        <v>9</v>
      </c>
      <c r="AT1027" t="s">
        <v>9</v>
      </c>
    </row>
    <row r="1028" spans="2:46" ht="15" customHeight="1" x14ac:dyDescent="0.35">
      <c r="B1028" s="362">
        <v>1497</v>
      </c>
      <c r="C1028" s="362" t="s">
        <v>3869</v>
      </c>
      <c r="D1028" s="362" t="s">
        <v>2</v>
      </c>
      <c r="E1028" s="368">
        <v>45169</v>
      </c>
      <c r="F1028" s="368"/>
      <c r="G1028" s="368"/>
      <c r="H1028" s="368"/>
      <c r="I1028" s="362" t="s">
        <v>73</v>
      </c>
      <c r="J1028" s="362" t="s">
        <v>73</v>
      </c>
      <c r="K1028" s="361" t="s">
        <v>3870</v>
      </c>
      <c r="L1028" s="362"/>
      <c r="M1028" s="362" t="s">
        <v>186</v>
      </c>
      <c r="N1028" s="362" t="s">
        <v>9</v>
      </c>
      <c r="O1028" s="362"/>
      <c r="P1028" s="362" t="s">
        <v>90</v>
      </c>
      <c r="Q1028" s="362" t="s">
        <v>90</v>
      </c>
      <c r="R1028" s="362" t="s">
        <v>8</v>
      </c>
      <c r="S1028" s="361" t="s">
        <v>1539</v>
      </c>
      <c r="T1028" s="362"/>
      <c r="U1028" s="362"/>
      <c r="V1028" s="362" t="s">
        <v>1540</v>
      </c>
      <c r="W1028" s="362"/>
      <c r="X1028" s="362"/>
      <c r="Y1028" s="362" t="s">
        <v>45</v>
      </c>
      <c r="Z1028" s="362" t="s">
        <v>90</v>
      </c>
      <c r="AA1028" s="366" t="s">
        <v>90</v>
      </c>
      <c r="AB1028" s="362" t="s">
        <v>90</v>
      </c>
      <c r="AC1028" s="362"/>
      <c r="AD1028" s="362"/>
      <c r="AE1028" s="362"/>
      <c r="AF1028" s="362"/>
      <c r="AG1028" s="362"/>
      <c r="AH1028" s="362"/>
      <c r="AI1028" s="362" t="s">
        <v>7025</v>
      </c>
      <c r="AJ1028" s="362" t="s">
        <v>13</v>
      </c>
      <c r="AK1028" s="362" t="s">
        <v>39</v>
      </c>
      <c r="AL1028" s="362"/>
      <c r="AM1028" s="362"/>
      <c r="AN1028" s="362"/>
      <c r="AO1028" s="368">
        <v>45923</v>
      </c>
      <c r="AP1028" s="361" t="s">
        <v>680</v>
      </c>
      <c r="AR1028">
        <v>1</v>
      </c>
      <c r="AS1028" t="s">
        <v>539</v>
      </c>
      <c r="AT1028" t="s">
        <v>5840</v>
      </c>
    </row>
    <row r="1029" spans="2:46" ht="15" customHeight="1" x14ac:dyDescent="0.35">
      <c r="B1029" s="362">
        <v>1498</v>
      </c>
      <c r="C1029" s="362" t="s">
        <v>3871</v>
      </c>
      <c r="D1029" s="362" t="s">
        <v>2</v>
      </c>
      <c r="E1029" s="368">
        <v>45169</v>
      </c>
      <c r="F1029" s="368"/>
      <c r="G1029" s="362" t="s">
        <v>63</v>
      </c>
      <c r="H1029" s="362" t="s">
        <v>3872</v>
      </c>
      <c r="I1029" s="362" t="s">
        <v>80</v>
      </c>
      <c r="J1029" s="362" t="s">
        <v>36</v>
      </c>
      <c r="K1029" s="361" t="s">
        <v>3873</v>
      </c>
      <c r="L1029" s="362"/>
      <c r="M1029" s="362" t="s">
        <v>1689</v>
      </c>
      <c r="N1029" s="362" t="s">
        <v>9</v>
      </c>
      <c r="O1029" s="362"/>
      <c r="P1029" s="362" t="s">
        <v>90</v>
      </c>
      <c r="Q1029" s="362" t="s">
        <v>90</v>
      </c>
      <c r="R1029" s="362" t="s">
        <v>46</v>
      </c>
      <c r="S1029" s="361" t="s">
        <v>90</v>
      </c>
      <c r="T1029" s="362" t="s">
        <v>113</v>
      </c>
      <c r="U1029" s="362" t="s">
        <v>1540</v>
      </c>
      <c r="V1029" s="362" t="s">
        <v>1540</v>
      </c>
      <c r="W1029" s="362"/>
      <c r="X1029" s="362" t="s">
        <v>9</v>
      </c>
      <c r="Y1029" s="362" t="s">
        <v>46</v>
      </c>
      <c r="Z1029" s="362" t="s">
        <v>90</v>
      </c>
      <c r="AA1029" s="366" t="s">
        <v>90</v>
      </c>
      <c r="AB1029" s="362" t="s">
        <v>90</v>
      </c>
      <c r="AC1029" s="362"/>
      <c r="AD1029" s="362"/>
      <c r="AE1029" s="362"/>
      <c r="AF1029" s="362"/>
      <c r="AG1029" s="362"/>
      <c r="AH1029" s="362"/>
      <c r="AI1029" s="362" t="s">
        <v>7044</v>
      </c>
      <c r="AJ1029" s="362" t="s">
        <v>19</v>
      </c>
      <c r="AK1029" s="362" t="s">
        <v>40</v>
      </c>
      <c r="AL1029" s="362"/>
      <c r="AM1029" s="362"/>
      <c r="AN1029" s="362"/>
      <c r="AO1029" s="362"/>
      <c r="AP1029" s="361"/>
      <c r="AR1029">
        <v>1</v>
      </c>
      <c r="AS1029" t="s">
        <v>9</v>
      </c>
      <c r="AT1029" t="s">
        <v>9</v>
      </c>
    </row>
    <row r="1030" spans="2:46" ht="15" customHeight="1" x14ac:dyDescent="0.35">
      <c r="B1030" s="362">
        <v>1499</v>
      </c>
      <c r="C1030" s="362" t="s">
        <v>3874</v>
      </c>
      <c r="D1030" s="362" t="s">
        <v>2</v>
      </c>
      <c r="E1030" s="368">
        <v>45169</v>
      </c>
      <c r="F1030" s="368"/>
      <c r="G1030" s="368"/>
      <c r="H1030" s="368"/>
      <c r="I1030" s="362" t="s">
        <v>65</v>
      </c>
      <c r="J1030" s="362" t="s">
        <v>90</v>
      </c>
      <c r="K1030" s="361" t="s">
        <v>3875</v>
      </c>
      <c r="L1030" s="362"/>
      <c r="M1030" s="362" t="s">
        <v>186</v>
      </c>
      <c r="N1030" s="362" t="s">
        <v>9</v>
      </c>
      <c r="O1030" s="362"/>
      <c r="P1030" s="362" t="s">
        <v>90</v>
      </c>
      <c r="Q1030" s="362" t="s">
        <v>90</v>
      </c>
      <c r="R1030" s="362"/>
      <c r="S1030" s="361" t="s">
        <v>90</v>
      </c>
      <c r="T1030" s="362"/>
      <c r="U1030" s="362"/>
      <c r="V1030" s="362" t="s">
        <v>202</v>
      </c>
      <c r="W1030" s="362"/>
      <c r="X1030" s="362" t="s">
        <v>9</v>
      </c>
      <c r="Y1030" s="362" t="s">
        <v>9</v>
      </c>
      <c r="Z1030" s="362" t="s">
        <v>90</v>
      </c>
      <c r="AA1030" s="366" t="s">
        <v>90</v>
      </c>
      <c r="AB1030" s="362" t="s">
        <v>90</v>
      </c>
      <c r="AC1030" s="362"/>
      <c r="AD1030" s="362"/>
      <c r="AE1030" s="362"/>
      <c r="AF1030" s="362"/>
      <c r="AG1030" s="362"/>
      <c r="AH1030" s="362"/>
      <c r="AI1030" s="362" t="s">
        <v>7032</v>
      </c>
      <c r="AJ1030" s="362" t="s">
        <v>19</v>
      </c>
      <c r="AK1030" s="362" t="s">
        <v>40</v>
      </c>
      <c r="AL1030" s="362"/>
      <c r="AM1030" s="362"/>
      <c r="AN1030" s="362"/>
      <c r="AO1030" s="362"/>
      <c r="AP1030" s="361" t="e">
        <v>#N/A</v>
      </c>
      <c r="AR1030">
        <v>1</v>
      </c>
      <c r="AS1030" t="s">
        <v>9</v>
      </c>
      <c r="AT1030" t="s">
        <v>9</v>
      </c>
    </row>
    <row r="1031" spans="2:46" ht="15" customHeight="1" x14ac:dyDescent="0.35">
      <c r="B1031" s="362">
        <v>1500</v>
      </c>
      <c r="C1031" s="362" t="s">
        <v>3876</v>
      </c>
      <c r="D1031" s="362" t="s">
        <v>2</v>
      </c>
      <c r="E1031" s="368">
        <v>45169</v>
      </c>
      <c r="F1031" s="368"/>
      <c r="G1031" s="368"/>
      <c r="H1031" s="368"/>
      <c r="I1031" s="362" t="s">
        <v>74</v>
      </c>
      <c r="J1031" s="362" t="s">
        <v>90</v>
      </c>
      <c r="K1031" s="361" t="s">
        <v>3877</v>
      </c>
      <c r="L1031" s="361"/>
      <c r="M1031" s="362" t="s">
        <v>186</v>
      </c>
      <c r="N1031" s="362" t="s">
        <v>9</v>
      </c>
      <c r="O1031" s="362"/>
      <c r="P1031" s="362" t="s">
        <v>90</v>
      </c>
      <c r="Q1031" s="362" t="s">
        <v>90</v>
      </c>
      <c r="R1031" s="362"/>
      <c r="S1031" s="361"/>
      <c r="T1031" s="362"/>
      <c r="U1031" s="362"/>
      <c r="V1031" s="362" t="s">
        <v>120</v>
      </c>
      <c r="W1031" s="362"/>
      <c r="X1031" s="362"/>
      <c r="Y1031" s="362" t="s">
        <v>48</v>
      </c>
      <c r="Z1031" s="362" t="s">
        <v>90</v>
      </c>
      <c r="AA1031" s="366" t="s">
        <v>90</v>
      </c>
      <c r="AB1031" s="362" t="s">
        <v>90</v>
      </c>
      <c r="AC1031" s="362"/>
      <c r="AD1031" s="362"/>
      <c r="AE1031" s="362"/>
      <c r="AF1031" s="362"/>
      <c r="AG1031" s="362"/>
      <c r="AH1031" s="362"/>
      <c r="AI1031" s="362" t="s">
        <v>7028</v>
      </c>
      <c r="AJ1031" s="362" t="s">
        <v>19</v>
      </c>
      <c r="AK1031" s="362" t="s">
        <v>40</v>
      </c>
      <c r="AL1031" s="362"/>
      <c r="AM1031" s="362"/>
      <c r="AN1031" s="362"/>
      <c r="AO1031" s="362"/>
      <c r="AP1031" s="361"/>
      <c r="AR1031">
        <v>1</v>
      </c>
      <c r="AS1031" t="s">
        <v>5839</v>
      </c>
      <c r="AT1031" t="s">
        <v>5839</v>
      </c>
    </row>
    <row r="1032" spans="2:46" ht="15" customHeight="1" x14ac:dyDescent="0.35">
      <c r="B1032" s="362">
        <v>1501</v>
      </c>
      <c r="C1032" s="362" t="s">
        <v>3878</v>
      </c>
      <c r="D1032" s="362" t="s">
        <v>2</v>
      </c>
      <c r="E1032" s="368">
        <v>45177</v>
      </c>
      <c r="F1032" s="368"/>
      <c r="G1032" s="368"/>
      <c r="H1032" s="368"/>
      <c r="I1032" s="362" t="s">
        <v>78</v>
      </c>
      <c r="J1032" s="362" t="s">
        <v>3879</v>
      </c>
      <c r="K1032" s="361" t="s">
        <v>3880</v>
      </c>
      <c r="L1032" s="362"/>
      <c r="M1032" s="362" t="s">
        <v>1689</v>
      </c>
      <c r="N1032" s="362" t="s">
        <v>9</v>
      </c>
      <c r="O1032" s="362"/>
      <c r="P1032" s="362" t="s">
        <v>90</v>
      </c>
      <c r="Q1032" s="362" t="s">
        <v>90</v>
      </c>
      <c r="R1032" s="362"/>
      <c r="S1032" s="361" t="s">
        <v>3881</v>
      </c>
      <c r="T1032" s="362"/>
      <c r="U1032" s="362"/>
      <c r="V1032" s="362" t="s">
        <v>1557</v>
      </c>
      <c r="W1032" s="362"/>
      <c r="X1032" s="362" t="s">
        <v>9</v>
      </c>
      <c r="Y1032" s="362" t="s">
        <v>9</v>
      </c>
      <c r="Z1032" s="362" t="s">
        <v>90</v>
      </c>
      <c r="AA1032" s="366" t="s">
        <v>90</v>
      </c>
      <c r="AB1032" s="362" t="s">
        <v>90</v>
      </c>
      <c r="AC1032" s="362"/>
      <c r="AD1032" s="362"/>
      <c r="AE1032" s="362"/>
      <c r="AF1032" s="362"/>
      <c r="AG1032" s="362"/>
      <c r="AH1032" s="362"/>
      <c r="AI1032" s="362" t="s">
        <v>7029</v>
      </c>
      <c r="AJ1032" s="362" t="s">
        <v>33</v>
      </c>
      <c r="AK1032" s="362" t="s">
        <v>40</v>
      </c>
      <c r="AL1032" s="362"/>
      <c r="AM1032" s="362"/>
      <c r="AN1032" s="362" t="s">
        <v>1684</v>
      </c>
      <c r="AO1032" s="362"/>
      <c r="AP1032" s="361" t="e">
        <v>#N/A</v>
      </c>
      <c r="AR1032">
        <v>1</v>
      </c>
      <c r="AS1032" t="s">
        <v>9</v>
      </c>
      <c r="AT1032" t="s">
        <v>9</v>
      </c>
    </row>
    <row r="1033" spans="2:46" ht="15" customHeight="1" x14ac:dyDescent="0.35">
      <c r="B1033" s="362">
        <v>1502</v>
      </c>
      <c r="C1033" s="362" t="s">
        <v>3882</v>
      </c>
      <c r="D1033" s="362" t="s">
        <v>2</v>
      </c>
      <c r="E1033" s="368">
        <v>45177</v>
      </c>
      <c r="F1033" s="368"/>
      <c r="G1033" s="368"/>
      <c r="H1033" s="368"/>
      <c r="I1033" s="362" t="s">
        <v>73</v>
      </c>
      <c r="J1033" s="362" t="s">
        <v>1661</v>
      </c>
      <c r="K1033" s="361" t="s">
        <v>3883</v>
      </c>
      <c r="L1033" s="362"/>
      <c r="M1033" s="362" t="s">
        <v>186</v>
      </c>
      <c r="N1033" s="362" t="s">
        <v>9</v>
      </c>
      <c r="O1033" s="362"/>
      <c r="P1033" s="362" t="s">
        <v>90</v>
      </c>
      <c r="Q1033" s="362" t="s">
        <v>90</v>
      </c>
      <c r="R1033" s="362" t="s">
        <v>46</v>
      </c>
      <c r="S1033" s="361" t="s">
        <v>90</v>
      </c>
      <c r="T1033" s="362" t="s">
        <v>113</v>
      </c>
      <c r="U1033" s="362" t="s">
        <v>1540</v>
      </c>
      <c r="V1033" s="362" t="s">
        <v>1540</v>
      </c>
      <c r="W1033" s="362"/>
      <c r="X1033" s="362" t="s">
        <v>9</v>
      </c>
      <c r="Y1033" s="362" t="s">
        <v>46</v>
      </c>
      <c r="Z1033" s="362" t="s">
        <v>90</v>
      </c>
      <c r="AA1033" s="366" t="s">
        <v>90</v>
      </c>
      <c r="AB1033" s="362" t="s">
        <v>90</v>
      </c>
      <c r="AC1033" s="362"/>
      <c r="AD1033" s="362"/>
      <c r="AE1033" s="362"/>
      <c r="AF1033" s="362"/>
      <c r="AG1033" s="362"/>
      <c r="AH1033" s="362"/>
      <c r="AI1033" s="362" t="s">
        <v>7025</v>
      </c>
      <c r="AJ1033" s="362" t="s">
        <v>13</v>
      </c>
      <c r="AK1033" s="362" t="s">
        <v>40</v>
      </c>
      <c r="AL1033" s="362"/>
      <c r="AM1033" s="362"/>
      <c r="AN1033" s="362"/>
      <c r="AO1033" s="362"/>
      <c r="AP1033" s="361"/>
      <c r="AR1033">
        <v>1</v>
      </c>
      <c r="AS1033" t="s">
        <v>9</v>
      </c>
      <c r="AT1033" t="s">
        <v>9</v>
      </c>
    </row>
    <row r="1034" spans="2:46" ht="15" customHeight="1" x14ac:dyDescent="0.35">
      <c r="B1034" s="362">
        <v>1503</v>
      </c>
      <c r="C1034" s="362" t="s">
        <v>3884</v>
      </c>
      <c r="D1034" s="362" t="s">
        <v>2</v>
      </c>
      <c r="E1034" s="368">
        <v>45177</v>
      </c>
      <c r="F1034" s="368"/>
      <c r="G1034" s="368"/>
      <c r="H1034" s="368"/>
      <c r="I1034" s="362" t="s">
        <v>73</v>
      </c>
      <c r="J1034" s="362" t="s">
        <v>1661</v>
      </c>
      <c r="K1034" s="361" t="s">
        <v>3885</v>
      </c>
      <c r="L1034" s="362"/>
      <c r="M1034" s="362" t="s">
        <v>186</v>
      </c>
      <c r="N1034" s="362" t="s">
        <v>9</v>
      </c>
      <c r="O1034" s="362"/>
      <c r="P1034" s="362" t="s">
        <v>90</v>
      </c>
      <c r="Q1034" s="362" t="s">
        <v>90</v>
      </c>
      <c r="R1034" s="362" t="s">
        <v>46</v>
      </c>
      <c r="S1034" s="361" t="s">
        <v>90</v>
      </c>
      <c r="T1034" s="362" t="s">
        <v>113</v>
      </c>
      <c r="U1034" s="362" t="s">
        <v>1540</v>
      </c>
      <c r="V1034" s="362" t="s">
        <v>1540</v>
      </c>
      <c r="W1034" s="362"/>
      <c r="X1034" s="362" t="s">
        <v>9</v>
      </c>
      <c r="Y1034" s="362" t="s">
        <v>46</v>
      </c>
      <c r="Z1034" s="362" t="s">
        <v>90</v>
      </c>
      <c r="AA1034" s="366" t="s">
        <v>90</v>
      </c>
      <c r="AB1034" s="362" t="s">
        <v>90</v>
      </c>
      <c r="AC1034" s="362"/>
      <c r="AD1034" s="362"/>
      <c r="AE1034" s="362"/>
      <c r="AF1034" s="362"/>
      <c r="AG1034" s="362"/>
      <c r="AH1034" s="362"/>
      <c r="AI1034" s="362" t="s">
        <v>7025</v>
      </c>
      <c r="AJ1034" s="362" t="s">
        <v>13</v>
      </c>
      <c r="AK1034" s="362" t="s">
        <v>40</v>
      </c>
      <c r="AL1034" s="362"/>
      <c r="AM1034" s="362"/>
      <c r="AN1034" s="362"/>
      <c r="AO1034" s="362"/>
      <c r="AP1034" s="361"/>
      <c r="AR1034">
        <v>1</v>
      </c>
      <c r="AS1034" t="s">
        <v>9</v>
      </c>
      <c r="AT1034" t="s">
        <v>9</v>
      </c>
    </row>
    <row r="1035" spans="2:46" ht="15" customHeight="1" x14ac:dyDescent="0.35">
      <c r="B1035" s="362">
        <v>1504</v>
      </c>
      <c r="C1035" s="362" t="s">
        <v>3886</v>
      </c>
      <c r="D1035" s="362" t="s">
        <v>2</v>
      </c>
      <c r="E1035" s="368">
        <v>45177</v>
      </c>
      <c r="F1035" s="368"/>
      <c r="G1035" s="368"/>
      <c r="H1035" s="368"/>
      <c r="I1035" s="362" t="s">
        <v>73</v>
      </c>
      <c r="J1035" s="362" t="s">
        <v>90</v>
      </c>
      <c r="K1035" s="361" t="s">
        <v>3887</v>
      </c>
      <c r="L1035" s="362"/>
      <c r="M1035" s="362" t="s">
        <v>186</v>
      </c>
      <c r="N1035" s="362" t="s">
        <v>9</v>
      </c>
      <c r="O1035" s="362"/>
      <c r="P1035" s="362" t="s">
        <v>90</v>
      </c>
      <c r="Q1035" s="362" t="s">
        <v>90</v>
      </c>
      <c r="R1035" s="362" t="s">
        <v>46</v>
      </c>
      <c r="S1035" s="361" t="s">
        <v>90</v>
      </c>
      <c r="T1035" s="362" t="s">
        <v>113</v>
      </c>
      <c r="U1035" s="362" t="s">
        <v>1540</v>
      </c>
      <c r="V1035" s="362" t="s">
        <v>1540</v>
      </c>
      <c r="W1035" s="362"/>
      <c r="X1035" s="362" t="s">
        <v>9</v>
      </c>
      <c r="Y1035" s="362" t="s">
        <v>46</v>
      </c>
      <c r="Z1035" s="362" t="s">
        <v>90</v>
      </c>
      <c r="AA1035" s="366" t="s">
        <v>90</v>
      </c>
      <c r="AB1035" s="362" t="s">
        <v>90</v>
      </c>
      <c r="AC1035" s="362"/>
      <c r="AD1035" s="362"/>
      <c r="AE1035" s="362"/>
      <c r="AF1035" s="362"/>
      <c r="AG1035" s="362"/>
      <c r="AH1035" s="362"/>
      <c r="AI1035" s="362" t="s">
        <v>7025</v>
      </c>
      <c r="AJ1035" s="362" t="s">
        <v>13</v>
      </c>
      <c r="AK1035" s="362" t="s">
        <v>40</v>
      </c>
      <c r="AL1035" s="362"/>
      <c r="AM1035" s="362"/>
      <c r="AN1035" s="362"/>
      <c r="AO1035" s="362"/>
      <c r="AP1035" s="361"/>
      <c r="AR1035">
        <v>1</v>
      </c>
      <c r="AS1035" t="s">
        <v>9</v>
      </c>
      <c r="AT1035" t="s">
        <v>9</v>
      </c>
    </row>
    <row r="1036" spans="2:46" ht="15" customHeight="1" x14ac:dyDescent="0.35">
      <c r="B1036" s="362">
        <v>1505</v>
      </c>
      <c r="C1036" s="362" t="s">
        <v>3888</v>
      </c>
      <c r="D1036" s="362" t="s">
        <v>2</v>
      </c>
      <c r="E1036" s="368">
        <v>45177</v>
      </c>
      <c r="F1036" s="368"/>
      <c r="G1036" s="368"/>
      <c r="H1036" s="368"/>
      <c r="I1036" s="362" t="s">
        <v>73</v>
      </c>
      <c r="J1036" s="362" t="s">
        <v>1661</v>
      </c>
      <c r="K1036" s="361" t="s">
        <v>3889</v>
      </c>
      <c r="L1036" s="362"/>
      <c r="M1036" s="362" t="s">
        <v>186</v>
      </c>
      <c r="N1036" s="362" t="s">
        <v>9</v>
      </c>
      <c r="O1036" s="362"/>
      <c r="P1036" s="362" t="s">
        <v>90</v>
      </c>
      <c r="Q1036" s="362" t="s">
        <v>90</v>
      </c>
      <c r="R1036" s="362" t="s">
        <v>8</v>
      </c>
      <c r="S1036" s="361" t="s">
        <v>1539</v>
      </c>
      <c r="T1036" s="362"/>
      <c r="U1036" s="362"/>
      <c r="V1036" s="362" t="s">
        <v>1540</v>
      </c>
      <c r="W1036" s="362"/>
      <c r="X1036" s="362"/>
      <c r="Y1036" s="362" t="s">
        <v>45</v>
      </c>
      <c r="Z1036" s="362" t="s">
        <v>90</v>
      </c>
      <c r="AA1036" s="366" t="s">
        <v>90</v>
      </c>
      <c r="AB1036" s="362" t="s">
        <v>90</v>
      </c>
      <c r="AC1036" s="362"/>
      <c r="AD1036" s="362"/>
      <c r="AE1036" s="362"/>
      <c r="AF1036" s="362"/>
      <c r="AG1036" s="362"/>
      <c r="AH1036" s="362"/>
      <c r="AI1036" s="362" t="s">
        <v>7025</v>
      </c>
      <c r="AJ1036" s="362" t="s">
        <v>13</v>
      </c>
      <c r="AK1036" s="362" t="s">
        <v>39</v>
      </c>
      <c r="AL1036" s="362"/>
      <c r="AM1036" s="362"/>
      <c r="AN1036" s="362"/>
      <c r="AO1036" s="368">
        <v>45923</v>
      </c>
      <c r="AP1036" s="361" t="s">
        <v>680</v>
      </c>
      <c r="AR1036">
        <v>1</v>
      </c>
      <c r="AS1036" t="s">
        <v>539</v>
      </c>
      <c r="AT1036" t="s">
        <v>5840</v>
      </c>
    </row>
    <row r="1037" spans="2:46" ht="15" customHeight="1" x14ac:dyDescent="0.35">
      <c r="B1037" s="362">
        <v>1506</v>
      </c>
      <c r="C1037" s="362" t="s">
        <v>3890</v>
      </c>
      <c r="D1037" s="362" t="s">
        <v>2</v>
      </c>
      <c r="E1037" s="368">
        <v>45133</v>
      </c>
      <c r="F1037" s="368"/>
      <c r="G1037" s="368"/>
      <c r="H1037" s="368"/>
      <c r="I1037" s="362" t="s">
        <v>74</v>
      </c>
      <c r="J1037" s="362" t="s">
        <v>2308</v>
      </c>
      <c r="K1037" s="361" t="s">
        <v>3891</v>
      </c>
      <c r="L1037" s="361"/>
      <c r="M1037" s="362" t="s">
        <v>186</v>
      </c>
      <c r="N1037" s="362" t="s">
        <v>9</v>
      </c>
      <c r="O1037" s="362"/>
      <c r="P1037" s="362" t="s">
        <v>90</v>
      </c>
      <c r="Q1037" s="362" t="s">
        <v>90</v>
      </c>
      <c r="R1037" s="362"/>
      <c r="S1037" s="361"/>
      <c r="T1037" s="362"/>
      <c r="U1037" s="362"/>
      <c r="V1037" s="362" t="s">
        <v>120</v>
      </c>
      <c r="W1037" s="362"/>
      <c r="X1037" s="362"/>
      <c r="Y1037" s="362" t="s">
        <v>48</v>
      </c>
      <c r="Z1037" s="362" t="s">
        <v>90</v>
      </c>
      <c r="AA1037" s="366" t="s">
        <v>90</v>
      </c>
      <c r="AB1037" s="362" t="s">
        <v>90</v>
      </c>
      <c r="AC1037" s="362"/>
      <c r="AD1037" s="362"/>
      <c r="AE1037" s="362"/>
      <c r="AF1037" s="362"/>
      <c r="AG1037" s="362"/>
      <c r="AH1037" s="362"/>
      <c r="AI1037" s="362" t="s">
        <v>7028</v>
      </c>
      <c r="AJ1037" s="362" t="s">
        <v>19</v>
      </c>
      <c r="AK1037" s="362" t="s">
        <v>40</v>
      </c>
      <c r="AL1037" s="362"/>
      <c r="AM1037" s="362"/>
      <c r="AN1037" s="362"/>
      <c r="AO1037" s="362"/>
      <c r="AP1037" s="361"/>
      <c r="AR1037">
        <v>1</v>
      </c>
      <c r="AS1037" t="s">
        <v>5839</v>
      </c>
      <c r="AT1037" t="s">
        <v>5839</v>
      </c>
    </row>
    <row r="1038" spans="2:46" ht="15" customHeight="1" x14ac:dyDescent="0.35">
      <c r="B1038" s="362">
        <v>1507</v>
      </c>
      <c r="C1038" s="362" t="s">
        <v>3892</v>
      </c>
      <c r="D1038" s="362" t="s">
        <v>2</v>
      </c>
      <c r="E1038" s="368">
        <v>45177</v>
      </c>
      <c r="F1038" s="368"/>
      <c r="G1038" s="368"/>
      <c r="H1038" s="368"/>
      <c r="I1038" s="362" t="s">
        <v>57</v>
      </c>
      <c r="J1038" s="362" t="s">
        <v>73</v>
      </c>
      <c r="K1038" s="361" t="s">
        <v>3893</v>
      </c>
      <c r="L1038" s="362"/>
      <c r="M1038" s="362" t="s">
        <v>186</v>
      </c>
      <c r="N1038" s="362" t="s">
        <v>9</v>
      </c>
      <c r="O1038" s="362"/>
      <c r="P1038" s="362" t="s">
        <v>90</v>
      </c>
      <c r="Q1038" s="362" t="s">
        <v>90</v>
      </c>
      <c r="R1038" s="362"/>
      <c r="S1038" s="361" t="s">
        <v>90</v>
      </c>
      <c r="T1038" s="362"/>
      <c r="U1038" s="362"/>
      <c r="V1038" s="362" t="s">
        <v>176</v>
      </c>
      <c r="W1038" s="362"/>
      <c r="X1038" s="362" t="s">
        <v>9</v>
      </c>
      <c r="Y1038" s="362" t="s">
        <v>9</v>
      </c>
      <c r="Z1038" s="362" t="s">
        <v>90</v>
      </c>
      <c r="AA1038" s="366" t="s">
        <v>90</v>
      </c>
      <c r="AB1038" s="362" t="s">
        <v>90</v>
      </c>
      <c r="AC1038" s="362"/>
      <c r="AD1038" s="362"/>
      <c r="AE1038" s="362"/>
      <c r="AF1038" s="362"/>
      <c r="AG1038" s="362"/>
      <c r="AH1038" s="362"/>
      <c r="AI1038" s="362" t="s">
        <v>7030</v>
      </c>
      <c r="AJ1038" s="362" t="s">
        <v>14</v>
      </c>
      <c r="AK1038" s="362" t="s">
        <v>40</v>
      </c>
      <c r="AL1038" s="362"/>
      <c r="AM1038" s="362"/>
      <c r="AN1038" s="362"/>
      <c r="AO1038" s="362"/>
      <c r="AP1038" s="361" t="e">
        <v>#N/A</v>
      </c>
      <c r="AR1038">
        <v>1</v>
      </c>
      <c r="AS1038" t="s">
        <v>9</v>
      </c>
      <c r="AT1038" t="s">
        <v>9</v>
      </c>
    </row>
    <row r="1039" spans="2:46" ht="15" customHeight="1" x14ac:dyDescent="0.35">
      <c r="B1039" s="362">
        <v>1508</v>
      </c>
      <c r="C1039" s="362" t="s">
        <v>3894</v>
      </c>
      <c r="D1039" s="362" t="s">
        <v>2</v>
      </c>
      <c r="E1039" s="368">
        <v>45177</v>
      </c>
      <c r="F1039" s="368"/>
      <c r="G1039" s="368"/>
      <c r="H1039" s="368"/>
      <c r="I1039" s="362" t="s">
        <v>73</v>
      </c>
      <c r="J1039" s="362" t="s">
        <v>90</v>
      </c>
      <c r="K1039" s="361" t="s">
        <v>3895</v>
      </c>
      <c r="L1039" s="362"/>
      <c r="M1039" s="362" t="s">
        <v>186</v>
      </c>
      <c r="N1039" s="362" t="s">
        <v>9</v>
      </c>
      <c r="O1039" s="362"/>
      <c r="P1039" s="362" t="s">
        <v>90</v>
      </c>
      <c r="Q1039" s="362" t="s">
        <v>90</v>
      </c>
      <c r="R1039" s="362" t="s">
        <v>46</v>
      </c>
      <c r="S1039" s="361" t="s">
        <v>90</v>
      </c>
      <c r="T1039" s="362" t="s">
        <v>113</v>
      </c>
      <c r="U1039" s="362" t="s">
        <v>1540</v>
      </c>
      <c r="V1039" s="362" t="s">
        <v>1540</v>
      </c>
      <c r="W1039" s="362"/>
      <c r="X1039" s="362" t="s">
        <v>9</v>
      </c>
      <c r="Y1039" s="362" t="s">
        <v>46</v>
      </c>
      <c r="Z1039" s="362" t="s">
        <v>90</v>
      </c>
      <c r="AA1039" s="366" t="s">
        <v>90</v>
      </c>
      <c r="AB1039" s="362" t="s">
        <v>90</v>
      </c>
      <c r="AC1039" s="362"/>
      <c r="AD1039" s="362"/>
      <c r="AE1039" s="362"/>
      <c r="AF1039" s="362"/>
      <c r="AG1039" s="362"/>
      <c r="AH1039" s="362"/>
      <c r="AI1039" s="362" t="s">
        <v>7025</v>
      </c>
      <c r="AJ1039" s="362" t="s">
        <v>13</v>
      </c>
      <c r="AK1039" s="362" t="s">
        <v>40</v>
      </c>
      <c r="AL1039" s="362"/>
      <c r="AM1039" s="362"/>
      <c r="AN1039" s="362"/>
      <c r="AO1039" s="362"/>
      <c r="AP1039" s="361"/>
      <c r="AR1039">
        <v>1</v>
      </c>
      <c r="AS1039" t="s">
        <v>9</v>
      </c>
      <c r="AT1039" t="s">
        <v>9</v>
      </c>
    </row>
    <row r="1040" spans="2:46" ht="15" customHeight="1" x14ac:dyDescent="0.35">
      <c r="B1040" s="362">
        <v>1509</v>
      </c>
      <c r="C1040" s="362" t="s">
        <v>3896</v>
      </c>
      <c r="D1040" s="362" t="s">
        <v>2</v>
      </c>
      <c r="E1040" s="368">
        <v>45177</v>
      </c>
      <c r="F1040" s="368"/>
      <c r="G1040" s="368"/>
      <c r="H1040" s="368"/>
      <c r="I1040" s="362" t="s">
        <v>73</v>
      </c>
      <c r="J1040" s="362" t="s">
        <v>1661</v>
      </c>
      <c r="K1040" s="361" t="s">
        <v>3897</v>
      </c>
      <c r="L1040" s="362"/>
      <c r="M1040" s="362" t="s">
        <v>186</v>
      </c>
      <c r="N1040" s="362" t="s">
        <v>9</v>
      </c>
      <c r="O1040" s="362"/>
      <c r="P1040" s="362" t="s">
        <v>90</v>
      </c>
      <c r="Q1040" s="362" t="s">
        <v>90</v>
      </c>
      <c r="R1040" s="362" t="s">
        <v>8</v>
      </c>
      <c r="S1040" s="361" t="s">
        <v>1539</v>
      </c>
      <c r="T1040" s="362"/>
      <c r="U1040" s="362"/>
      <c r="V1040" s="362" t="s">
        <v>1540</v>
      </c>
      <c r="W1040" s="362"/>
      <c r="X1040" s="362"/>
      <c r="Y1040" s="362" t="s">
        <v>45</v>
      </c>
      <c r="Z1040" s="362" t="s">
        <v>90</v>
      </c>
      <c r="AA1040" s="366" t="s">
        <v>90</v>
      </c>
      <c r="AB1040" s="362" t="s">
        <v>90</v>
      </c>
      <c r="AC1040" s="362"/>
      <c r="AD1040" s="362"/>
      <c r="AE1040" s="362"/>
      <c r="AF1040" s="362"/>
      <c r="AG1040" s="362"/>
      <c r="AH1040" s="362"/>
      <c r="AI1040" s="362" t="s">
        <v>7025</v>
      </c>
      <c r="AJ1040" s="362" t="s">
        <v>13</v>
      </c>
      <c r="AK1040" s="362" t="s">
        <v>39</v>
      </c>
      <c r="AL1040" s="362"/>
      <c r="AM1040" s="362"/>
      <c r="AN1040" s="362"/>
      <c r="AO1040" s="368">
        <v>45923</v>
      </c>
      <c r="AP1040" s="361" t="s">
        <v>680</v>
      </c>
      <c r="AR1040">
        <v>1</v>
      </c>
      <c r="AS1040" t="s">
        <v>539</v>
      </c>
      <c r="AT1040" t="s">
        <v>5840</v>
      </c>
    </row>
    <row r="1041" spans="2:46" ht="15" customHeight="1" x14ac:dyDescent="0.35">
      <c r="B1041" s="362">
        <v>1510</v>
      </c>
      <c r="C1041" s="362" t="s">
        <v>3898</v>
      </c>
      <c r="D1041" s="362" t="s">
        <v>2</v>
      </c>
      <c r="E1041" s="368">
        <v>45177</v>
      </c>
      <c r="F1041" s="368"/>
      <c r="G1041" s="368"/>
      <c r="H1041" s="368"/>
      <c r="I1041" s="362" t="s">
        <v>73</v>
      </c>
      <c r="J1041" s="362" t="s">
        <v>1661</v>
      </c>
      <c r="K1041" s="361" t="s">
        <v>3899</v>
      </c>
      <c r="L1041" s="362"/>
      <c r="M1041" s="362" t="s">
        <v>186</v>
      </c>
      <c r="N1041" s="362" t="s">
        <v>9</v>
      </c>
      <c r="O1041" s="362"/>
      <c r="P1041" s="362" t="s">
        <v>90</v>
      </c>
      <c r="Q1041" s="362" t="s">
        <v>90</v>
      </c>
      <c r="R1041" s="362" t="s">
        <v>1742</v>
      </c>
      <c r="S1041" s="361" t="s">
        <v>1743</v>
      </c>
      <c r="T1041" s="362" t="s">
        <v>113</v>
      </c>
      <c r="U1041" s="362" t="s">
        <v>1540</v>
      </c>
      <c r="V1041" s="362" t="s">
        <v>1540</v>
      </c>
      <c r="W1041" s="362"/>
      <c r="X1041" s="362"/>
      <c r="Y1041" s="362" t="s">
        <v>45</v>
      </c>
      <c r="Z1041" s="362" t="s">
        <v>90</v>
      </c>
      <c r="AA1041" s="366" t="s">
        <v>90</v>
      </c>
      <c r="AB1041" s="362" t="s">
        <v>90</v>
      </c>
      <c r="AC1041" s="362"/>
      <c r="AD1041" s="362"/>
      <c r="AE1041" s="362"/>
      <c r="AF1041" s="362"/>
      <c r="AG1041" s="362"/>
      <c r="AH1041" s="362"/>
      <c r="AI1041" s="362" t="s">
        <v>7025</v>
      </c>
      <c r="AJ1041" s="362" t="s">
        <v>13</v>
      </c>
      <c r="AK1041" s="362" t="s">
        <v>39</v>
      </c>
      <c r="AL1041" s="362"/>
      <c r="AM1041" s="362"/>
      <c r="AN1041" s="362"/>
      <c r="AO1041" s="362"/>
      <c r="AP1041" s="361" t="s">
        <v>1158</v>
      </c>
      <c r="AR1041">
        <v>1</v>
      </c>
      <c r="AS1041" t="s">
        <v>539</v>
      </c>
      <c r="AT1041" t="s">
        <v>5840</v>
      </c>
    </row>
    <row r="1042" spans="2:46" ht="15" customHeight="1" x14ac:dyDescent="0.35">
      <c r="B1042" s="362">
        <v>1511</v>
      </c>
      <c r="C1042" s="362" t="s">
        <v>3900</v>
      </c>
      <c r="D1042" s="362" t="s">
        <v>2</v>
      </c>
      <c r="E1042" s="368">
        <v>45177</v>
      </c>
      <c r="F1042" s="368"/>
      <c r="G1042" s="368"/>
      <c r="H1042" s="368"/>
      <c r="I1042" s="362" t="s">
        <v>73</v>
      </c>
      <c r="J1042" s="362" t="s">
        <v>90</v>
      </c>
      <c r="K1042" s="365" t="s">
        <v>473</v>
      </c>
      <c r="L1042" s="377"/>
      <c r="M1042" s="362" t="s">
        <v>1689</v>
      </c>
      <c r="N1042" s="362" t="s">
        <v>9</v>
      </c>
      <c r="O1042" s="362"/>
      <c r="P1042" s="362" t="s">
        <v>90</v>
      </c>
      <c r="Q1042" s="362" t="s">
        <v>90</v>
      </c>
      <c r="R1042" s="362"/>
      <c r="S1042" s="361" t="s">
        <v>90</v>
      </c>
      <c r="T1042" s="362"/>
      <c r="U1042" s="362"/>
      <c r="V1042" s="362" t="s">
        <v>115</v>
      </c>
      <c r="W1042" s="362"/>
      <c r="X1042" s="362"/>
      <c r="Y1042" s="362" t="s">
        <v>45</v>
      </c>
      <c r="Z1042" s="362" t="s">
        <v>90</v>
      </c>
      <c r="AA1042" s="366" t="s">
        <v>90</v>
      </c>
      <c r="AB1042" s="362" t="s">
        <v>90</v>
      </c>
      <c r="AC1042" s="362"/>
      <c r="AD1042" s="362"/>
      <c r="AE1042" s="362"/>
      <c r="AF1042" s="362"/>
      <c r="AG1042" s="362"/>
      <c r="AH1042" s="362"/>
      <c r="AI1042" s="362" t="s">
        <v>7025</v>
      </c>
      <c r="AJ1042" s="362" t="s">
        <v>13</v>
      </c>
      <c r="AK1042" s="362" t="s">
        <v>39</v>
      </c>
      <c r="AL1042" s="362"/>
      <c r="AM1042" s="362"/>
      <c r="AN1042" s="362"/>
      <c r="AO1042" s="368" t="s">
        <v>90</v>
      </c>
      <c r="AP1042" s="361" t="s">
        <v>474</v>
      </c>
      <c r="AR1042">
        <v>1</v>
      </c>
      <c r="AS1042" t="s">
        <v>539</v>
      </c>
      <c r="AT1042" t="s">
        <v>5840</v>
      </c>
    </row>
    <row r="1043" spans="2:46" ht="15" customHeight="1" x14ac:dyDescent="0.35">
      <c r="B1043" s="362">
        <v>1512</v>
      </c>
      <c r="C1043" s="362" t="s">
        <v>3901</v>
      </c>
      <c r="D1043" s="362" t="s">
        <v>2</v>
      </c>
      <c r="E1043" s="368">
        <v>45177</v>
      </c>
      <c r="F1043" s="368"/>
      <c r="G1043" s="368"/>
      <c r="H1043" s="368"/>
      <c r="I1043" s="362" t="s">
        <v>76</v>
      </c>
      <c r="J1043" s="362" t="s">
        <v>3638</v>
      </c>
      <c r="K1043" s="361" t="s">
        <v>3902</v>
      </c>
      <c r="L1043" s="361"/>
      <c r="M1043" s="362" t="s">
        <v>1689</v>
      </c>
      <c r="N1043" s="362" t="s">
        <v>9</v>
      </c>
      <c r="O1043" s="362"/>
      <c r="P1043" s="362" t="s">
        <v>90</v>
      </c>
      <c r="Q1043" s="362" t="s">
        <v>90</v>
      </c>
      <c r="R1043" s="362"/>
      <c r="S1043" s="361" t="s">
        <v>3903</v>
      </c>
      <c r="T1043" s="361"/>
      <c r="U1043" s="361"/>
      <c r="V1043" s="362" t="s">
        <v>125</v>
      </c>
      <c r="W1043" s="362"/>
      <c r="X1043" s="362"/>
      <c r="Y1043" s="362" t="s">
        <v>45</v>
      </c>
      <c r="Z1043" s="362" t="s">
        <v>90</v>
      </c>
      <c r="AA1043" s="366" t="s">
        <v>90</v>
      </c>
      <c r="AB1043" s="362" t="s">
        <v>90</v>
      </c>
      <c r="AC1043" s="362"/>
      <c r="AD1043" s="362"/>
      <c r="AE1043" s="362"/>
      <c r="AF1043" s="362"/>
      <c r="AG1043" s="362"/>
      <c r="AH1043" s="362"/>
      <c r="AI1043" s="362" t="s">
        <v>7034</v>
      </c>
      <c r="AJ1043" s="362" t="s">
        <v>43</v>
      </c>
      <c r="AK1043" s="362" t="s">
        <v>39</v>
      </c>
      <c r="AL1043" s="362"/>
      <c r="AM1043" s="362"/>
      <c r="AN1043" s="362"/>
      <c r="AO1043" s="368" t="s">
        <v>90</v>
      </c>
      <c r="AP1043" s="361" t="s">
        <v>1158</v>
      </c>
      <c r="AR1043">
        <v>1</v>
      </c>
      <c r="AS1043" t="s">
        <v>539</v>
      </c>
      <c r="AT1043" t="s">
        <v>5840</v>
      </c>
    </row>
    <row r="1044" spans="2:46" ht="15" customHeight="1" x14ac:dyDescent="0.35">
      <c r="B1044" s="362">
        <v>1513</v>
      </c>
      <c r="C1044" s="362" t="s">
        <v>3904</v>
      </c>
      <c r="D1044" s="362" t="s">
        <v>2</v>
      </c>
      <c r="E1044" s="368">
        <v>45177</v>
      </c>
      <c r="F1044" s="368"/>
      <c r="G1044" s="368"/>
      <c r="H1044" s="368"/>
      <c r="I1044" s="362" t="s">
        <v>73</v>
      </c>
      <c r="J1044" s="362" t="s">
        <v>1661</v>
      </c>
      <c r="K1044" s="361" t="s">
        <v>3905</v>
      </c>
      <c r="L1044" s="362"/>
      <c r="M1044" s="362" t="s">
        <v>186</v>
      </c>
      <c r="N1044" s="362" t="s">
        <v>9</v>
      </c>
      <c r="O1044" s="362"/>
      <c r="P1044" s="362" t="s">
        <v>90</v>
      </c>
      <c r="Q1044" s="362" t="s">
        <v>90</v>
      </c>
      <c r="R1044" s="362" t="s">
        <v>8</v>
      </c>
      <c r="S1044" s="361" t="s">
        <v>1539</v>
      </c>
      <c r="T1044" s="362"/>
      <c r="U1044" s="362"/>
      <c r="V1044" s="362" t="s">
        <v>1540</v>
      </c>
      <c r="W1044" s="362"/>
      <c r="X1044" s="362"/>
      <c r="Y1044" s="362" t="s">
        <v>45</v>
      </c>
      <c r="Z1044" s="362" t="s">
        <v>90</v>
      </c>
      <c r="AA1044" s="366" t="s">
        <v>90</v>
      </c>
      <c r="AB1044" s="362" t="s">
        <v>90</v>
      </c>
      <c r="AC1044" s="362"/>
      <c r="AD1044" s="362"/>
      <c r="AE1044" s="362"/>
      <c r="AF1044" s="362"/>
      <c r="AG1044" s="362"/>
      <c r="AH1044" s="362"/>
      <c r="AI1044" s="362" t="s">
        <v>7025</v>
      </c>
      <c r="AJ1044" s="362" t="s">
        <v>13</v>
      </c>
      <c r="AK1044" s="362" t="s">
        <v>39</v>
      </c>
      <c r="AL1044" s="362"/>
      <c r="AM1044" s="362"/>
      <c r="AN1044" s="362"/>
      <c r="AO1044" s="368">
        <v>45923</v>
      </c>
      <c r="AP1044" s="361" t="s">
        <v>680</v>
      </c>
      <c r="AR1044">
        <v>1</v>
      </c>
      <c r="AS1044" t="s">
        <v>539</v>
      </c>
      <c r="AT1044" t="s">
        <v>5840</v>
      </c>
    </row>
    <row r="1045" spans="2:46" ht="15" customHeight="1" x14ac:dyDescent="0.35">
      <c r="B1045" s="362">
        <v>1514</v>
      </c>
      <c r="C1045" s="362" t="s">
        <v>3906</v>
      </c>
      <c r="D1045" s="362" t="s">
        <v>2</v>
      </c>
      <c r="E1045" s="368">
        <v>45177</v>
      </c>
      <c r="F1045" s="368"/>
      <c r="G1045" s="368"/>
      <c r="H1045" s="368"/>
      <c r="I1045" s="362" t="s">
        <v>73</v>
      </c>
      <c r="J1045" s="362" t="s">
        <v>1661</v>
      </c>
      <c r="K1045" s="361" t="s">
        <v>3907</v>
      </c>
      <c r="L1045" s="362"/>
      <c r="M1045" s="362" t="s">
        <v>186</v>
      </c>
      <c r="N1045" s="362" t="s">
        <v>9</v>
      </c>
      <c r="O1045" s="362"/>
      <c r="P1045" s="362" t="s">
        <v>90</v>
      </c>
      <c r="Q1045" s="362" t="s">
        <v>90</v>
      </c>
      <c r="R1045" s="362" t="s">
        <v>8</v>
      </c>
      <c r="S1045" s="361" t="s">
        <v>1539</v>
      </c>
      <c r="T1045" s="362"/>
      <c r="U1045" s="362"/>
      <c r="V1045" s="362" t="s">
        <v>1540</v>
      </c>
      <c r="W1045" s="362"/>
      <c r="X1045" s="362"/>
      <c r="Y1045" s="362" t="s">
        <v>45</v>
      </c>
      <c r="Z1045" s="362" t="s">
        <v>90</v>
      </c>
      <c r="AA1045" s="366" t="s">
        <v>90</v>
      </c>
      <c r="AB1045" s="362" t="s">
        <v>90</v>
      </c>
      <c r="AC1045" s="362"/>
      <c r="AD1045" s="362"/>
      <c r="AE1045" s="362"/>
      <c r="AF1045" s="362"/>
      <c r="AG1045" s="362"/>
      <c r="AH1045" s="362"/>
      <c r="AI1045" s="362" t="s">
        <v>7025</v>
      </c>
      <c r="AJ1045" s="362" t="s">
        <v>13</v>
      </c>
      <c r="AK1045" s="362" t="s">
        <v>39</v>
      </c>
      <c r="AL1045" s="362"/>
      <c r="AM1045" s="362"/>
      <c r="AN1045" s="362"/>
      <c r="AO1045" s="368">
        <v>45923</v>
      </c>
      <c r="AP1045" s="361" t="s">
        <v>680</v>
      </c>
      <c r="AR1045">
        <v>1</v>
      </c>
      <c r="AS1045" t="s">
        <v>539</v>
      </c>
      <c r="AT1045" t="s">
        <v>5840</v>
      </c>
    </row>
    <row r="1046" spans="2:46" ht="15" customHeight="1" x14ac:dyDescent="0.35">
      <c r="B1046" s="362">
        <v>1515</v>
      </c>
      <c r="C1046" s="362" t="s">
        <v>3908</v>
      </c>
      <c r="D1046" s="362" t="s">
        <v>2</v>
      </c>
      <c r="E1046" s="368">
        <v>45177</v>
      </c>
      <c r="F1046" s="368"/>
      <c r="G1046" s="368"/>
      <c r="H1046" s="368"/>
      <c r="I1046" s="362" t="s">
        <v>73</v>
      </c>
      <c r="J1046" s="362" t="s">
        <v>1661</v>
      </c>
      <c r="K1046" s="361" t="s">
        <v>3909</v>
      </c>
      <c r="L1046" s="362"/>
      <c r="M1046" s="362" t="s">
        <v>186</v>
      </c>
      <c r="N1046" s="362" t="s">
        <v>9</v>
      </c>
      <c r="O1046" s="362"/>
      <c r="P1046" s="362" t="s">
        <v>90</v>
      </c>
      <c r="Q1046" s="362" t="s">
        <v>90</v>
      </c>
      <c r="R1046" s="362" t="s">
        <v>8</v>
      </c>
      <c r="S1046" s="361" t="s">
        <v>1539</v>
      </c>
      <c r="T1046" s="362"/>
      <c r="U1046" s="362"/>
      <c r="V1046" s="362" t="s">
        <v>1540</v>
      </c>
      <c r="W1046" s="362"/>
      <c r="X1046" s="362"/>
      <c r="Y1046" s="362" t="s">
        <v>45</v>
      </c>
      <c r="Z1046" s="362" t="s">
        <v>90</v>
      </c>
      <c r="AA1046" s="366" t="s">
        <v>90</v>
      </c>
      <c r="AB1046" s="362" t="s">
        <v>90</v>
      </c>
      <c r="AC1046" s="362"/>
      <c r="AD1046" s="362"/>
      <c r="AE1046" s="362"/>
      <c r="AF1046" s="362"/>
      <c r="AG1046" s="362"/>
      <c r="AH1046" s="362"/>
      <c r="AI1046" s="362" t="s">
        <v>7025</v>
      </c>
      <c r="AJ1046" s="362" t="s">
        <v>13</v>
      </c>
      <c r="AK1046" s="362" t="s">
        <v>39</v>
      </c>
      <c r="AL1046" s="362"/>
      <c r="AM1046" s="362"/>
      <c r="AN1046" s="362"/>
      <c r="AO1046" s="368">
        <v>45923</v>
      </c>
      <c r="AP1046" s="361" t="s">
        <v>680</v>
      </c>
      <c r="AR1046">
        <v>1</v>
      </c>
      <c r="AS1046" t="s">
        <v>539</v>
      </c>
      <c r="AT1046" t="s">
        <v>5840</v>
      </c>
    </row>
    <row r="1047" spans="2:46" ht="15" customHeight="1" x14ac:dyDescent="0.35">
      <c r="B1047" s="362">
        <v>1516</v>
      </c>
      <c r="C1047" s="362" t="s">
        <v>3910</v>
      </c>
      <c r="D1047" s="362" t="s">
        <v>2</v>
      </c>
      <c r="E1047" s="368">
        <v>45177</v>
      </c>
      <c r="F1047" s="368"/>
      <c r="G1047" s="368"/>
      <c r="H1047" s="368"/>
      <c r="I1047" s="362" t="s">
        <v>73</v>
      </c>
      <c r="J1047" s="362" t="s">
        <v>90</v>
      </c>
      <c r="K1047" s="361" t="s">
        <v>3911</v>
      </c>
      <c r="L1047" s="362"/>
      <c r="M1047" s="362" t="s">
        <v>186</v>
      </c>
      <c r="N1047" s="362" t="s">
        <v>9</v>
      </c>
      <c r="O1047" s="362"/>
      <c r="P1047" s="362" t="s">
        <v>90</v>
      </c>
      <c r="Q1047" s="362" t="s">
        <v>90</v>
      </c>
      <c r="R1047" s="362" t="s">
        <v>8</v>
      </c>
      <c r="S1047" s="361" t="s">
        <v>1539</v>
      </c>
      <c r="T1047" s="362"/>
      <c r="U1047" s="362"/>
      <c r="V1047" s="362" t="s">
        <v>1540</v>
      </c>
      <c r="W1047" s="362"/>
      <c r="X1047" s="362"/>
      <c r="Y1047" s="362" t="s">
        <v>45</v>
      </c>
      <c r="Z1047" s="362" t="s">
        <v>90</v>
      </c>
      <c r="AA1047" s="366" t="s">
        <v>90</v>
      </c>
      <c r="AB1047" s="362" t="s">
        <v>90</v>
      </c>
      <c r="AC1047" s="362"/>
      <c r="AD1047" s="362"/>
      <c r="AE1047" s="362"/>
      <c r="AF1047" s="362"/>
      <c r="AG1047" s="362"/>
      <c r="AH1047" s="362"/>
      <c r="AI1047" s="362" t="s">
        <v>7025</v>
      </c>
      <c r="AJ1047" s="362" t="s">
        <v>13</v>
      </c>
      <c r="AK1047" s="362" t="s">
        <v>39</v>
      </c>
      <c r="AL1047" s="362"/>
      <c r="AM1047" s="362"/>
      <c r="AN1047" s="362"/>
      <c r="AO1047" s="368">
        <v>45923</v>
      </c>
      <c r="AP1047" s="361" t="s">
        <v>680</v>
      </c>
      <c r="AR1047">
        <v>1</v>
      </c>
      <c r="AS1047" t="s">
        <v>539</v>
      </c>
      <c r="AT1047" t="s">
        <v>5840</v>
      </c>
    </row>
    <row r="1048" spans="2:46" ht="15" customHeight="1" x14ac:dyDescent="0.35">
      <c r="B1048" s="362">
        <v>1517</v>
      </c>
      <c r="C1048" s="362" t="s">
        <v>3912</v>
      </c>
      <c r="D1048" s="362" t="s">
        <v>2</v>
      </c>
      <c r="E1048" s="368">
        <v>45133</v>
      </c>
      <c r="F1048" s="368"/>
      <c r="G1048" s="368"/>
      <c r="H1048" s="368"/>
      <c r="I1048" s="362" t="s">
        <v>74</v>
      </c>
      <c r="J1048" s="362" t="s">
        <v>1584</v>
      </c>
      <c r="K1048" s="361" t="s">
        <v>3913</v>
      </c>
      <c r="L1048" s="361"/>
      <c r="M1048" s="362" t="s">
        <v>186</v>
      </c>
      <c r="N1048" s="362" t="s">
        <v>9</v>
      </c>
      <c r="O1048" s="362"/>
      <c r="P1048" s="362" t="s">
        <v>90</v>
      </c>
      <c r="Q1048" s="362" t="s">
        <v>90</v>
      </c>
      <c r="R1048" s="362"/>
      <c r="S1048" s="361"/>
      <c r="T1048" s="362"/>
      <c r="U1048" s="362"/>
      <c r="V1048" s="362" t="s">
        <v>120</v>
      </c>
      <c r="W1048" s="362"/>
      <c r="X1048" s="362"/>
      <c r="Y1048" s="362" t="s">
        <v>48</v>
      </c>
      <c r="Z1048" s="362" t="s">
        <v>90</v>
      </c>
      <c r="AA1048" s="366" t="s">
        <v>90</v>
      </c>
      <c r="AB1048" s="362" t="s">
        <v>90</v>
      </c>
      <c r="AC1048" s="362"/>
      <c r="AD1048" s="362"/>
      <c r="AE1048" s="362"/>
      <c r="AF1048" s="362"/>
      <c r="AG1048" s="362"/>
      <c r="AH1048" s="362"/>
      <c r="AI1048" s="362" t="s">
        <v>7028</v>
      </c>
      <c r="AJ1048" s="362" t="s">
        <v>19</v>
      </c>
      <c r="AK1048" s="362" t="s">
        <v>40</v>
      </c>
      <c r="AL1048" s="362"/>
      <c r="AM1048" s="362"/>
      <c r="AN1048" s="362"/>
      <c r="AO1048" s="362"/>
      <c r="AP1048" s="361"/>
      <c r="AR1048">
        <v>1</v>
      </c>
      <c r="AS1048" t="s">
        <v>5839</v>
      </c>
      <c r="AT1048" t="s">
        <v>5839</v>
      </c>
    </row>
    <row r="1049" spans="2:46" ht="15" customHeight="1" x14ac:dyDescent="0.35">
      <c r="B1049" s="362">
        <v>1518</v>
      </c>
      <c r="C1049" s="362" t="s">
        <v>3914</v>
      </c>
      <c r="D1049" s="362" t="s">
        <v>2</v>
      </c>
      <c r="E1049" s="368">
        <v>45177</v>
      </c>
      <c r="F1049" s="368"/>
      <c r="G1049" s="368"/>
      <c r="H1049" s="368"/>
      <c r="I1049" s="362" t="s">
        <v>73</v>
      </c>
      <c r="J1049" s="362" t="s">
        <v>90</v>
      </c>
      <c r="K1049" s="361" t="s">
        <v>3915</v>
      </c>
      <c r="L1049" s="362"/>
      <c r="M1049" s="362" t="s">
        <v>1689</v>
      </c>
      <c r="N1049" s="362" t="s">
        <v>9</v>
      </c>
      <c r="O1049" s="362"/>
      <c r="P1049" s="362" t="s">
        <v>90</v>
      </c>
      <c r="Q1049" s="362" t="s">
        <v>90</v>
      </c>
      <c r="R1049" s="362" t="s">
        <v>8</v>
      </c>
      <c r="S1049" s="361" t="s">
        <v>1539</v>
      </c>
      <c r="T1049" s="362"/>
      <c r="U1049" s="362"/>
      <c r="V1049" s="362" t="s">
        <v>1540</v>
      </c>
      <c r="W1049" s="362"/>
      <c r="X1049" s="362"/>
      <c r="Y1049" s="362" t="s">
        <v>45</v>
      </c>
      <c r="Z1049" s="362" t="s">
        <v>90</v>
      </c>
      <c r="AA1049" s="366" t="s">
        <v>90</v>
      </c>
      <c r="AB1049" s="362" t="s">
        <v>90</v>
      </c>
      <c r="AC1049" s="362"/>
      <c r="AD1049" s="362"/>
      <c r="AE1049" s="362"/>
      <c r="AF1049" s="362"/>
      <c r="AG1049" s="362"/>
      <c r="AH1049" s="362"/>
      <c r="AI1049" s="362" t="s">
        <v>7025</v>
      </c>
      <c r="AJ1049" s="362" t="s">
        <v>13</v>
      </c>
      <c r="AK1049" s="362" t="s">
        <v>39</v>
      </c>
      <c r="AL1049" s="362"/>
      <c r="AM1049" s="362"/>
      <c r="AN1049" s="362"/>
      <c r="AO1049" s="368">
        <v>45923</v>
      </c>
      <c r="AP1049" s="361" t="s">
        <v>680</v>
      </c>
      <c r="AR1049">
        <v>1</v>
      </c>
      <c r="AS1049" t="s">
        <v>539</v>
      </c>
      <c r="AT1049" t="s">
        <v>5840</v>
      </c>
    </row>
    <row r="1050" spans="2:46" ht="15" customHeight="1" x14ac:dyDescent="0.35">
      <c r="B1050" s="362">
        <v>1519</v>
      </c>
      <c r="C1050" s="362" t="s">
        <v>3916</v>
      </c>
      <c r="D1050" s="362" t="s">
        <v>2</v>
      </c>
      <c r="E1050" s="368">
        <v>45177</v>
      </c>
      <c r="F1050" s="368"/>
      <c r="G1050" s="368"/>
      <c r="H1050" s="368"/>
      <c r="I1050" s="362" t="s">
        <v>57</v>
      </c>
      <c r="J1050" s="362" t="s">
        <v>1596</v>
      </c>
      <c r="K1050" s="361" t="s">
        <v>3917</v>
      </c>
      <c r="L1050" s="362"/>
      <c r="M1050" s="362" t="s">
        <v>186</v>
      </c>
      <c r="N1050" s="362" t="s">
        <v>9</v>
      </c>
      <c r="O1050" s="362"/>
      <c r="P1050" s="362" t="s">
        <v>90</v>
      </c>
      <c r="Q1050" s="362" t="s">
        <v>90</v>
      </c>
      <c r="R1050" s="362"/>
      <c r="S1050" s="361" t="s">
        <v>90</v>
      </c>
      <c r="T1050" s="362"/>
      <c r="U1050" s="362"/>
      <c r="V1050" s="362" t="s">
        <v>176</v>
      </c>
      <c r="W1050" s="362"/>
      <c r="X1050" s="362" t="s">
        <v>9</v>
      </c>
      <c r="Y1050" s="362" t="s">
        <v>9</v>
      </c>
      <c r="Z1050" s="362" t="s">
        <v>90</v>
      </c>
      <c r="AA1050" s="366" t="s">
        <v>90</v>
      </c>
      <c r="AB1050" s="362" t="s">
        <v>90</v>
      </c>
      <c r="AC1050" s="362"/>
      <c r="AD1050" s="362"/>
      <c r="AE1050" s="362"/>
      <c r="AF1050" s="362"/>
      <c r="AG1050" s="362"/>
      <c r="AH1050" s="362"/>
      <c r="AI1050" s="362" t="s">
        <v>7030</v>
      </c>
      <c r="AJ1050" s="362" t="s">
        <v>14</v>
      </c>
      <c r="AK1050" s="362" t="s">
        <v>40</v>
      </c>
      <c r="AL1050" s="362"/>
      <c r="AM1050" s="362"/>
      <c r="AN1050" s="362"/>
      <c r="AO1050" s="362"/>
      <c r="AP1050" s="361" t="e">
        <v>#N/A</v>
      </c>
      <c r="AR1050">
        <v>1</v>
      </c>
      <c r="AS1050" t="s">
        <v>9</v>
      </c>
      <c r="AT1050" t="s">
        <v>9</v>
      </c>
    </row>
    <row r="1051" spans="2:46" ht="15" customHeight="1" x14ac:dyDescent="0.35">
      <c r="B1051" s="362">
        <v>1520</v>
      </c>
      <c r="C1051" s="362" t="s">
        <v>3918</v>
      </c>
      <c r="D1051" s="362" t="s">
        <v>2</v>
      </c>
      <c r="E1051" s="368">
        <v>45177</v>
      </c>
      <c r="F1051" s="368"/>
      <c r="G1051" s="368"/>
      <c r="H1051" s="368"/>
      <c r="I1051" s="362" t="s">
        <v>65</v>
      </c>
      <c r="J1051" s="362" t="s">
        <v>90</v>
      </c>
      <c r="K1051" s="361" t="s">
        <v>3797</v>
      </c>
      <c r="L1051" s="362"/>
      <c r="M1051" s="362" t="s">
        <v>186</v>
      </c>
      <c r="N1051" s="362" t="s">
        <v>9</v>
      </c>
      <c r="O1051" s="362"/>
      <c r="P1051" s="362" t="s">
        <v>90</v>
      </c>
      <c r="Q1051" s="362" t="s">
        <v>90</v>
      </c>
      <c r="R1051" s="362"/>
      <c r="S1051" s="361" t="s">
        <v>94</v>
      </c>
      <c r="T1051" s="362"/>
      <c r="U1051" s="362"/>
      <c r="V1051" s="362" t="s">
        <v>202</v>
      </c>
      <c r="W1051" s="362"/>
      <c r="X1051" s="362" t="s">
        <v>9</v>
      </c>
      <c r="Y1051" s="362" t="s">
        <v>9</v>
      </c>
      <c r="Z1051" s="362" t="s">
        <v>90</v>
      </c>
      <c r="AA1051" s="366" t="s">
        <v>90</v>
      </c>
      <c r="AB1051" s="362" t="s">
        <v>90</v>
      </c>
      <c r="AC1051" s="362"/>
      <c r="AD1051" s="362"/>
      <c r="AE1051" s="362"/>
      <c r="AF1051" s="362"/>
      <c r="AG1051" s="362"/>
      <c r="AH1051" s="362"/>
      <c r="AI1051" s="362" t="s">
        <v>7032</v>
      </c>
      <c r="AJ1051" s="362" t="s">
        <v>19</v>
      </c>
      <c r="AK1051" s="362" t="s">
        <v>40</v>
      </c>
      <c r="AL1051" s="362"/>
      <c r="AM1051" s="362"/>
      <c r="AN1051" s="362"/>
      <c r="AO1051" s="362"/>
      <c r="AP1051" s="361" t="e">
        <v>#N/A</v>
      </c>
      <c r="AR1051">
        <v>1</v>
      </c>
      <c r="AS1051" t="s">
        <v>9</v>
      </c>
      <c r="AT1051" t="s">
        <v>9</v>
      </c>
    </row>
    <row r="1052" spans="2:46" ht="15" customHeight="1" x14ac:dyDescent="0.35">
      <c r="B1052" s="362">
        <v>1521</v>
      </c>
      <c r="C1052" s="362" t="s">
        <v>3919</v>
      </c>
      <c r="D1052" s="362" t="s">
        <v>2</v>
      </c>
      <c r="E1052" s="368">
        <v>45177</v>
      </c>
      <c r="F1052" s="368"/>
      <c r="G1052" s="368"/>
      <c r="H1052" s="368"/>
      <c r="I1052" s="362" t="s">
        <v>57</v>
      </c>
      <c r="J1052" s="362" t="s">
        <v>1596</v>
      </c>
      <c r="K1052" s="361" t="s">
        <v>3920</v>
      </c>
      <c r="L1052" s="362"/>
      <c r="M1052" s="362" t="s">
        <v>186</v>
      </c>
      <c r="N1052" s="362" t="s">
        <v>9</v>
      </c>
      <c r="O1052" s="362"/>
      <c r="P1052" s="362" t="s">
        <v>90</v>
      </c>
      <c r="Q1052" s="362" t="s">
        <v>90</v>
      </c>
      <c r="R1052" s="362"/>
      <c r="S1052" s="361" t="s">
        <v>90</v>
      </c>
      <c r="T1052" s="362"/>
      <c r="U1052" s="362"/>
      <c r="V1052" s="362" t="s">
        <v>176</v>
      </c>
      <c r="W1052" s="362"/>
      <c r="X1052" s="362" t="s">
        <v>9</v>
      </c>
      <c r="Y1052" s="362" t="s">
        <v>9</v>
      </c>
      <c r="Z1052" s="362" t="s">
        <v>90</v>
      </c>
      <c r="AA1052" s="366" t="s">
        <v>90</v>
      </c>
      <c r="AB1052" s="362" t="s">
        <v>90</v>
      </c>
      <c r="AC1052" s="362"/>
      <c r="AD1052" s="362"/>
      <c r="AE1052" s="362"/>
      <c r="AF1052" s="362"/>
      <c r="AG1052" s="362"/>
      <c r="AH1052" s="362"/>
      <c r="AI1052" s="362" t="s">
        <v>7030</v>
      </c>
      <c r="AJ1052" s="362" t="s">
        <v>14</v>
      </c>
      <c r="AK1052" s="362" t="s">
        <v>40</v>
      </c>
      <c r="AL1052" s="362"/>
      <c r="AM1052" s="362"/>
      <c r="AN1052" s="362"/>
      <c r="AO1052" s="362"/>
      <c r="AP1052" s="361" t="e">
        <v>#N/A</v>
      </c>
      <c r="AR1052">
        <v>1</v>
      </c>
      <c r="AS1052" t="s">
        <v>9</v>
      </c>
      <c r="AT1052" t="s">
        <v>9</v>
      </c>
    </row>
    <row r="1053" spans="2:46" ht="15" customHeight="1" x14ac:dyDescent="0.35">
      <c r="B1053" s="362">
        <v>1522</v>
      </c>
      <c r="C1053" s="362" t="s">
        <v>3921</v>
      </c>
      <c r="D1053" s="362" t="s">
        <v>2</v>
      </c>
      <c r="E1053" s="368">
        <v>45177</v>
      </c>
      <c r="F1053" s="368"/>
      <c r="G1053" s="368"/>
      <c r="H1053" s="368"/>
      <c r="I1053" s="362" t="s">
        <v>57</v>
      </c>
      <c r="J1053" s="362" t="s">
        <v>1596</v>
      </c>
      <c r="K1053" s="361" t="s">
        <v>3922</v>
      </c>
      <c r="L1053" s="362"/>
      <c r="M1053" s="362" t="s">
        <v>186</v>
      </c>
      <c r="N1053" s="362" t="s">
        <v>9</v>
      </c>
      <c r="O1053" s="362"/>
      <c r="P1053" s="362" t="s">
        <v>90</v>
      </c>
      <c r="Q1053" s="362" t="s">
        <v>90</v>
      </c>
      <c r="R1053" s="362"/>
      <c r="S1053" s="361" t="s">
        <v>90</v>
      </c>
      <c r="T1053" s="362"/>
      <c r="U1053" s="362"/>
      <c r="V1053" s="362" t="s">
        <v>176</v>
      </c>
      <c r="W1053" s="362"/>
      <c r="X1053" s="362" t="s">
        <v>9</v>
      </c>
      <c r="Y1053" s="362" t="s">
        <v>9</v>
      </c>
      <c r="Z1053" s="362" t="s">
        <v>90</v>
      </c>
      <c r="AA1053" s="366" t="s">
        <v>90</v>
      </c>
      <c r="AB1053" s="362" t="s">
        <v>90</v>
      </c>
      <c r="AC1053" s="362"/>
      <c r="AD1053" s="362"/>
      <c r="AE1053" s="362"/>
      <c r="AF1053" s="362"/>
      <c r="AG1053" s="362"/>
      <c r="AH1053" s="362"/>
      <c r="AI1053" s="362" t="s">
        <v>7030</v>
      </c>
      <c r="AJ1053" s="362" t="s">
        <v>14</v>
      </c>
      <c r="AK1053" s="362" t="s">
        <v>40</v>
      </c>
      <c r="AL1053" s="362"/>
      <c r="AM1053" s="362"/>
      <c r="AN1053" s="362"/>
      <c r="AO1053" s="362"/>
      <c r="AP1053" s="361" t="e">
        <v>#N/A</v>
      </c>
      <c r="AR1053">
        <v>1</v>
      </c>
      <c r="AS1053" t="s">
        <v>9</v>
      </c>
      <c r="AT1053" t="s">
        <v>9</v>
      </c>
    </row>
    <row r="1054" spans="2:46" ht="15" customHeight="1" x14ac:dyDescent="0.35">
      <c r="B1054" s="362">
        <v>1523</v>
      </c>
      <c r="C1054" s="362" t="s">
        <v>3923</v>
      </c>
      <c r="D1054" s="362" t="s">
        <v>2</v>
      </c>
      <c r="E1054" s="368">
        <v>45177</v>
      </c>
      <c r="F1054" s="368"/>
      <c r="G1054" s="368"/>
      <c r="H1054" s="368"/>
      <c r="I1054" s="362" t="s">
        <v>57</v>
      </c>
      <c r="J1054" s="362" t="s">
        <v>1596</v>
      </c>
      <c r="K1054" s="361" t="s">
        <v>3924</v>
      </c>
      <c r="L1054" s="362"/>
      <c r="M1054" s="362" t="s">
        <v>186</v>
      </c>
      <c r="N1054" s="362" t="s">
        <v>9</v>
      </c>
      <c r="O1054" s="362"/>
      <c r="P1054" s="362" t="s">
        <v>90</v>
      </c>
      <c r="Q1054" s="362" t="s">
        <v>90</v>
      </c>
      <c r="R1054" s="362"/>
      <c r="S1054" s="361" t="s">
        <v>90</v>
      </c>
      <c r="T1054" s="362"/>
      <c r="U1054" s="362"/>
      <c r="V1054" s="362" t="s">
        <v>176</v>
      </c>
      <c r="W1054" s="362"/>
      <c r="X1054" s="362" t="s">
        <v>9</v>
      </c>
      <c r="Y1054" s="362" t="s">
        <v>9</v>
      </c>
      <c r="Z1054" s="362" t="s">
        <v>90</v>
      </c>
      <c r="AA1054" s="366" t="s">
        <v>90</v>
      </c>
      <c r="AB1054" s="362" t="s">
        <v>90</v>
      </c>
      <c r="AC1054" s="362"/>
      <c r="AD1054" s="362"/>
      <c r="AE1054" s="362"/>
      <c r="AF1054" s="362"/>
      <c r="AG1054" s="362"/>
      <c r="AH1054" s="362"/>
      <c r="AI1054" s="362" t="s">
        <v>7030</v>
      </c>
      <c r="AJ1054" s="362" t="s">
        <v>14</v>
      </c>
      <c r="AK1054" s="362" t="s">
        <v>40</v>
      </c>
      <c r="AL1054" s="362"/>
      <c r="AM1054" s="362"/>
      <c r="AN1054" s="362"/>
      <c r="AO1054" s="362"/>
      <c r="AP1054" s="361" t="e">
        <v>#N/A</v>
      </c>
      <c r="AR1054">
        <v>1</v>
      </c>
      <c r="AS1054" t="s">
        <v>9</v>
      </c>
      <c r="AT1054" t="s">
        <v>9</v>
      </c>
    </row>
    <row r="1055" spans="2:46" ht="15" customHeight="1" x14ac:dyDescent="0.35">
      <c r="B1055" s="362">
        <v>1524</v>
      </c>
      <c r="C1055" s="362" t="s">
        <v>3925</v>
      </c>
      <c r="D1055" s="362" t="s">
        <v>2</v>
      </c>
      <c r="E1055" s="368">
        <v>45177</v>
      </c>
      <c r="F1055" s="368"/>
      <c r="G1055" s="368"/>
      <c r="H1055" s="368"/>
      <c r="I1055" s="362" t="s">
        <v>57</v>
      </c>
      <c r="J1055" s="362" t="s">
        <v>1596</v>
      </c>
      <c r="K1055" s="361" t="s">
        <v>3926</v>
      </c>
      <c r="L1055" s="362"/>
      <c r="M1055" s="362" t="s">
        <v>186</v>
      </c>
      <c r="N1055" s="362" t="s">
        <v>9</v>
      </c>
      <c r="O1055" s="362"/>
      <c r="P1055" s="362" t="s">
        <v>90</v>
      </c>
      <c r="Q1055" s="362" t="s">
        <v>90</v>
      </c>
      <c r="R1055" s="362"/>
      <c r="S1055" s="361"/>
      <c r="T1055" s="362"/>
      <c r="U1055" s="362"/>
      <c r="V1055" s="362" t="s">
        <v>844</v>
      </c>
      <c r="W1055" s="362"/>
      <c r="X1055" s="362"/>
      <c r="Y1055" s="362" t="s">
        <v>48</v>
      </c>
      <c r="Z1055" s="362" t="s">
        <v>90</v>
      </c>
      <c r="AA1055" s="366" t="s">
        <v>90</v>
      </c>
      <c r="AB1055" s="362" t="s">
        <v>90</v>
      </c>
      <c r="AC1055" s="362"/>
      <c r="AD1055" s="362"/>
      <c r="AE1055" s="362"/>
      <c r="AF1055" s="362"/>
      <c r="AG1055" s="362"/>
      <c r="AH1055" s="362"/>
      <c r="AI1055" s="362" t="s">
        <v>7030</v>
      </c>
      <c r="AJ1055" s="362" t="s">
        <v>14</v>
      </c>
      <c r="AK1055" s="362" t="s">
        <v>40</v>
      </c>
      <c r="AL1055" s="362" t="s">
        <v>4410</v>
      </c>
      <c r="AM1055" s="362">
        <v>0</v>
      </c>
      <c r="AN1055" s="362"/>
      <c r="AO1055" s="362"/>
      <c r="AP1055" s="361" t="e">
        <v>#N/A</v>
      </c>
      <c r="AR1055">
        <v>1</v>
      </c>
      <c r="AS1055" t="s">
        <v>5839</v>
      </c>
      <c r="AT1055" t="s">
        <v>5839</v>
      </c>
    </row>
    <row r="1056" spans="2:46" ht="15" customHeight="1" x14ac:dyDescent="0.35">
      <c r="B1056" s="362">
        <v>1525</v>
      </c>
      <c r="C1056" s="362" t="s">
        <v>3927</v>
      </c>
      <c r="D1056" s="362" t="s">
        <v>2</v>
      </c>
      <c r="E1056" s="368">
        <v>45177</v>
      </c>
      <c r="F1056" s="368"/>
      <c r="G1056" s="368"/>
      <c r="H1056" s="368"/>
      <c r="I1056" s="362" t="s">
        <v>57</v>
      </c>
      <c r="J1056" s="362" t="s">
        <v>1596</v>
      </c>
      <c r="K1056" s="361" t="s">
        <v>3928</v>
      </c>
      <c r="L1056" s="362"/>
      <c r="M1056" s="362" t="s">
        <v>186</v>
      </c>
      <c r="N1056" s="362" t="s">
        <v>9</v>
      </c>
      <c r="O1056" s="362"/>
      <c r="P1056" s="362" t="s">
        <v>90</v>
      </c>
      <c r="Q1056" s="362" t="s">
        <v>90</v>
      </c>
      <c r="R1056" s="362"/>
      <c r="S1056" s="361" t="s">
        <v>90</v>
      </c>
      <c r="T1056" s="362"/>
      <c r="U1056" s="362"/>
      <c r="V1056" s="362" t="s">
        <v>176</v>
      </c>
      <c r="W1056" s="362"/>
      <c r="X1056" s="362" t="s">
        <v>9</v>
      </c>
      <c r="Y1056" s="362" t="s">
        <v>9</v>
      </c>
      <c r="Z1056" s="362" t="s">
        <v>90</v>
      </c>
      <c r="AA1056" s="366" t="s">
        <v>90</v>
      </c>
      <c r="AB1056" s="362" t="s">
        <v>90</v>
      </c>
      <c r="AC1056" s="362"/>
      <c r="AD1056" s="362"/>
      <c r="AE1056" s="362"/>
      <c r="AF1056" s="362"/>
      <c r="AG1056" s="362"/>
      <c r="AH1056" s="362"/>
      <c r="AI1056" s="362" t="s">
        <v>7030</v>
      </c>
      <c r="AJ1056" s="362" t="s">
        <v>14</v>
      </c>
      <c r="AK1056" s="362" t="s">
        <v>40</v>
      </c>
      <c r="AL1056" s="362"/>
      <c r="AM1056" s="362"/>
      <c r="AN1056" s="362"/>
      <c r="AO1056" s="362"/>
      <c r="AP1056" s="361" t="e">
        <v>#N/A</v>
      </c>
      <c r="AR1056">
        <v>1</v>
      </c>
      <c r="AS1056" t="s">
        <v>9</v>
      </c>
      <c r="AT1056" t="s">
        <v>9</v>
      </c>
    </row>
    <row r="1057" spans="2:46" ht="15" customHeight="1" x14ac:dyDescent="0.35">
      <c r="B1057" s="362">
        <v>1526</v>
      </c>
      <c r="C1057" s="362" t="s">
        <v>3929</v>
      </c>
      <c r="D1057" s="362" t="s">
        <v>2</v>
      </c>
      <c r="E1057" s="368">
        <v>45177</v>
      </c>
      <c r="F1057" s="368"/>
      <c r="G1057" s="368"/>
      <c r="H1057" s="368"/>
      <c r="I1057" s="362" t="s">
        <v>57</v>
      </c>
      <c r="J1057" s="362" t="s">
        <v>1596</v>
      </c>
      <c r="K1057" s="361" t="s">
        <v>3930</v>
      </c>
      <c r="L1057" s="362"/>
      <c r="M1057" s="362" t="s">
        <v>186</v>
      </c>
      <c r="N1057" s="362" t="s">
        <v>9</v>
      </c>
      <c r="O1057" s="362"/>
      <c r="P1057" s="362" t="s">
        <v>90</v>
      </c>
      <c r="Q1057" s="362" t="s">
        <v>90</v>
      </c>
      <c r="R1057" s="362"/>
      <c r="S1057" s="361" t="s">
        <v>3318</v>
      </c>
      <c r="T1057" s="362"/>
      <c r="U1057" s="362"/>
      <c r="V1057" s="362" t="s">
        <v>176</v>
      </c>
      <c r="W1057" s="362"/>
      <c r="X1057" s="362"/>
      <c r="Y1057" s="362" t="s">
        <v>48</v>
      </c>
      <c r="Z1057" s="362" t="s">
        <v>90</v>
      </c>
      <c r="AA1057" s="366" t="s">
        <v>90</v>
      </c>
      <c r="AB1057" s="362" t="s">
        <v>90</v>
      </c>
      <c r="AC1057" s="362"/>
      <c r="AD1057" s="362"/>
      <c r="AE1057" s="362"/>
      <c r="AF1057" s="362"/>
      <c r="AG1057" s="362"/>
      <c r="AH1057" s="362"/>
      <c r="AI1057" s="362" t="s">
        <v>7030</v>
      </c>
      <c r="AJ1057" s="362" t="s">
        <v>14</v>
      </c>
      <c r="AK1057" s="362" t="s">
        <v>40</v>
      </c>
      <c r="AL1057" s="362"/>
      <c r="AM1057" s="362"/>
      <c r="AN1057" s="362"/>
      <c r="AO1057" s="362"/>
      <c r="AP1057" s="361" t="s">
        <v>193</v>
      </c>
      <c r="AR1057">
        <v>1</v>
      </c>
      <c r="AS1057" t="s">
        <v>5839</v>
      </c>
      <c r="AT1057" t="s">
        <v>5839</v>
      </c>
    </row>
    <row r="1058" spans="2:46" ht="15" customHeight="1" x14ac:dyDescent="0.35">
      <c r="B1058" s="362">
        <v>1527</v>
      </c>
      <c r="C1058" s="362" t="s">
        <v>3931</v>
      </c>
      <c r="D1058" s="362" t="s">
        <v>2</v>
      </c>
      <c r="E1058" s="368">
        <v>45181</v>
      </c>
      <c r="F1058" s="368"/>
      <c r="G1058" s="368"/>
      <c r="H1058" s="368"/>
      <c r="I1058" s="362" t="s">
        <v>74</v>
      </c>
      <c r="J1058" s="362" t="s">
        <v>90</v>
      </c>
      <c r="K1058" s="361" t="s">
        <v>3932</v>
      </c>
      <c r="L1058" s="361"/>
      <c r="M1058" s="362" t="s">
        <v>186</v>
      </c>
      <c r="N1058" s="362" t="s">
        <v>9</v>
      </c>
      <c r="O1058" s="362"/>
      <c r="P1058" s="362" t="s">
        <v>90</v>
      </c>
      <c r="Q1058" s="362" t="s">
        <v>90</v>
      </c>
      <c r="R1058" s="362"/>
      <c r="S1058" s="361"/>
      <c r="T1058" s="362"/>
      <c r="U1058" s="362"/>
      <c r="V1058" s="362" t="s">
        <v>120</v>
      </c>
      <c r="W1058" s="362"/>
      <c r="X1058" s="362"/>
      <c r="Y1058" s="362" t="s">
        <v>48</v>
      </c>
      <c r="Z1058" s="362" t="s">
        <v>90</v>
      </c>
      <c r="AA1058" s="366" t="s">
        <v>90</v>
      </c>
      <c r="AB1058" s="362" t="s">
        <v>90</v>
      </c>
      <c r="AC1058" s="362"/>
      <c r="AD1058" s="362"/>
      <c r="AE1058" s="362"/>
      <c r="AF1058" s="362"/>
      <c r="AG1058" s="362"/>
      <c r="AH1058" s="362"/>
      <c r="AI1058" s="362" t="s">
        <v>7028</v>
      </c>
      <c r="AJ1058" s="362" t="s">
        <v>19</v>
      </c>
      <c r="AK1058" s="362" t="s">
        <v>40</v>
      </c>
      <c r="AL1058" s="362"/>
      <c r="AM1058" s="362"/>
      <c r="AN1058" s="362"/>
      <c r="AO1058" s="362"/>
      <c r="AP1058" s="361"/>
      <c r="AR1058">
        <v>1</v>
      </c>
      <c r="AS1058" t="s">
        <v>5839</v>
      </c>
      <c r="AT1058" t="s">
        <v>5839</v>
      </c>
    </row>
    <row r="1059" spans="2:46" ht="15" customHeight="1" x14ac:dyDescent="0.35">
      <c r="B1059" s="362">
        <v>1528</v>
      </c>
      <c r="C1059" s="362" t="s">
        <v>3933</v>
      </c>
      <c r="D1059" s="362" t="s">
        <v>2</v>
      </c>
      <c r="E1059" s="368">
        <v>45019</v>
      </c>
      <c r="F1059" s="368"/>
      <c r="G1059" s="368"/>
      <c r="H1059" s="368"/>
      <c r="I1059" s="362" t="s">
        <v>73</v>
      </c>
      <c r="J1059" s="362" t="s">
        <v>2315</v>
      </c>
      <c r="K1059" s="361" t="s">
        <v>3934</v>
      </c>
      <c r="L1059" s="362"/>
      <c r="M1059" s="362" t="s">
        <v>186</v>
      </c>
      <c r="N1059" s="362" t="s">
        <v>9</v>
      </c>
      <c r="O1059" s="362"/>
      <c r="P1059" s="362" t="s">
        <v>1398</v>
      </c>
      <c r="Q1059" s="362" t="s">
        <v>90</v>
      </c>
      <c r="R1059" s="362" t="s">
        <v>8</v>
      </c>
      <c r="S1059" s="361" t="s">
        <v>1539</v>
      </c>
      <c r="T1059" s="362"/>
      <c r="U1059" s="362"/>
      <c r="V1059" s="362" t="s">
        <v>1540</v>
      </c>
      <c r="W1059" s="362"/>
      <c r="X1059" s="362"/>
      <c r="Y1059" s="362" t="s">
        <v>45</v>
      </c>
      <c r="Z1059" s="362" t="s">
        <v>90</v>
      </c>
      <c r="AA1059" s="366" t="s">
        <v>90</v>
      </c>
      <c r="AB1059" s="362" t="s">
        <v>90</v>
      </c>
      <c r="AC1059" s="362"/>
      <c r="AD1059" s="362"/>
      <c r="AE1059" s="362"/>
      <c r="AF1059" s="362"/>
      <c r="AG1059" s="362"/>
      <c r="AH1059" s="362"/>
      <c r="AI1059" s="362" t="s">
        <v>7025</v>
      </c>
      <c r="AJ1059" s="362" t="s">
        <v>13</v>
      </c>
      <c r="AK1059" s="362" t="s">
        <v>39</v>
      </c>
      <c r="AL1059" s="362"/>
      <c r="AM1059" s="362"/>
      <c r="AN1059" s="362"/>
      <c r="AO1059" s="368">
        <v>45923</v>
      </c>
      <c r="AP1059" s="361" t="s">
        <v>680</v>
      </c>
      <c r="AR1059">
        <v>1</v>
      </c>
      <c r="AS1059" t="s">
        <v>539</v>
      </c>
      <c r="AT1059" t="s">
        <v>5840</v>
      </c>
    </row>
    <row r="1060" spans="2:46" ht="15" customHeight="1" x14ac:dyDescent="0.35">
      <c r="B1060" s="362">
        <v>1529</v>
      </c>
      <c r="C1060" s="362" t="s">
        <v>3935</v>
      </c>
      <c r="D1060" s="362" t="s">
        <v>2</v>
      </c>
      <c r="E1060" s="368">
        <v>45133</v>
      </c>
      <c r="F1060" s="368"/>
      <c r="G1060" s="368"/>
      <c r="H1060" s="368"/>
      <c r="I1060" s="362" t="s">
        <v>74</v>
      </c>
      <c r="J1060" s="362" t="s">
        <v>1584</v>
      </c>
      <c r="K1060" s="361" t="s">
        <v>3936</v>
      </c>
      <c r="L1060" s="361"/>
      <c r="M1060" s="362" t="s">
        <v>186</v>
      </c>
      <c r="N1060" s="362" t="s">
        <v>9</v>
      </c>
      <c r="O1060" s="362"/>
      <c r="P1060" s="362" t="s">
        <v>90</v>
      </c>
      <c r="Q1060" s="362" t="s">
        <v>90</v>
      </c>
      <c r="R1060" s="362"/>
      <c r="S1060" s="361"/>
      <c r="T1060" s="362"/>
      <c r="U1060" s="362"/>
      <c r="V1060" s="362" t="s">
        <v>120</v>
      </c>
      <c r="W1060" s="362"/>
      <c r="X1060" s="362"/>
      <c r="Y1060" s="362" t="s">
        <v>48</v>
      </c>
      <c r="Z1060" s="362" t="s">
        <v>90</v>
      </c>
      <c r="AA1060" s="366" t="s">
        <v>90</v>
      </c>
      <c r="AB1060" s="362" t="s">
        <v>90</v>
      </c>
      <c r="AC1060" s="362"/>
      <c r="AD1060" s="362"/>
      <c r="AE1060" s="362"/>
      <c r="AF1060" s="362"/>
      <c r="AG1060" s="362"/>
      <c r="AH1060" s="362"/>
      <c r="AI1060" s="362" t="s">
        <v>7028</v>
      </c>
      <c r="AJ1060" s="362" t="s">
        <v>19</v>
      </c>
      <c r="AK1060" s="362" t="s">
        <v>40</v>
      </c>
      <c r="AL1060" s="362"/>
      <c r="AM1060" s="362"/>
      <c r="AN1060" s="362"/>
      <c r="AO1060" s="362"/>
      <c r="AP1060" s="361"/>
      <c r="AR1060">
        <v>1</v>
      </c>
      <c r="AS1060" t="s">
        <v>5839</v>
      </c>
      <c r="AT1060" t="s">
        <v>5839</v>
      </c>
    </row>
    <row r="1061" spans="2:46" ht="15" customHeight="1" x14ac:dyDescent="0.35">
      <c r="B1061" s="362">
        <v>1530</v>
      </c>
      <c r="C1061" s="362" t="s">
        <v>3937</v>
      </c>
      <c r="D1061" s="362" t="s">
        <v>2</v>
      </c>
      <c r="E1061" s="368">
        <v>45181</v>
      </c>
      <c r="F1061" s="368"/>
      <c r="G1061" s="368"/>
      <c r="H1061" s="368"/>
      <c r="I1061" s="362" t="s">
        <v>74</v>
      </c>
      <c r="J1061" s="362" t="s">
        <v>90</v>
      </c>
      <c r="K1061" s="361" t="s">
        <v>3938</v>
      </c>
      <c r="L1061" s="361"/>
      <c r="M1061" s="362" t="s">
        <v>186</v>
      </c>
      <c r="N1061" s="362" t="s">
        <v>9</v>
      </c>
      <c r="O1061" s="362"/>
      <c r="P1061" s="362" t="s">
        <v>90</v>
      </c>
      <c r="Q1061" s="362" t="s">
        <v>90</v>
      </c>
      <c r="R1061" s="362"/>
      <c r="S1061" s="361"/>
      <c r="T1061" s="362"/>
      <c r="U1061" s="362"/>
      <c r="V1061" s="362" t="s">
        <v>120</v>
      </c>
      <c r="W1061" s="362"/>
      <c r="X1061" s="362"/>
      <c r="Y1061" s="362" t="s">
        <v>48</v>
      </c>
      <c r="Z1061" s="362" t="s">
        <v>90</v>
      </c>
      <c r="AA1061" s="366" t="s">
        <v>90</v>
      </c>
      <c r="AB1061" s="362" t="s">
        <v>90</v>
      </c>
      <c r="AC1061" s="362"/>
      <c r="AD1061" s="362"/>
      <c r="AE1061" s="362"/>
      <c r="AF1061" s="362"/>
      <c r="AG1061" s="362"/>
      <c r="AH1061" s="362"/>
      <c r="AI1061" s="362" t="s">
        <v>7028</v>
      </c>
      <c r="AJ1061" s="362" t="s">
        <v>19</v>
      </c>
      <c r="AK1061" s="362" t="s">
        <v>40</v>
      </c>
      <c r="AL1061" s="362"/>
      <c r="AM1061" s="362"/>
      <c r="AN1061" s="362"/>
      <c r="AO1061" s="362"/>
      <c r="AP1061" s="361"/>
      <c r="AR1061">
        <v>1</v>
      </c>
      <c r="AS1061" t="s">
        <v>5839</v>
      </c>
      <c r="AT1061" t="s">
        <v>5839</v>
      </c>
    </row>
    <row r="1062" spans="2:46" ht="15" customHeight="1" x14ac:dyDescent="0.35">
      <c r="B1062" s="362">
        <v>1531</v>
      </c>
      <c r="C1062" s="362" t="s">
        <v>3939</v>
      </c>
      <c r="D1062" s="362" t="s">
        <v>2</v>
      </c>
      <c r="E1062" s="368">
        <v>45191</v>
      </c>
      <c r="F1062" s="368"/>
      <c r="G1062" s="368"/>
      <c r="H1062" s="368"/>
      <c r="I1062" s="362" t="s">
        <v>73</v>
      </c>
      <c r="J1062" s="362" t="s">
        <v>1661</v>
      </c>
      <c r="K1062" s="361" t="s">
        <v>3940</v>
      </c>
      <c r="L1062" s="362"/>
      <c r="M1062" s="362" t="s">
        <v>186</v>
      </c>
      <c r="N1062" s="362" t="s">
        <v>9</v>
      </c>
      <c r="O1062" s="362"/>
      <c r="P1062" s="362" t="s">
        <v>90</v>
      </c>
      <c r="Q1062" s="362" t="s">
        <v>90</v>
      </c>
      <c r="R1062" s="362" t="s">
        <v>8</v>
      </c>
      <c r="S1062" s="361" t="s">
        <v>1539</v>
      </c>
      <c r="T1062" s="362"/>
      <c r="U1062" s="362"/>
      <c r="V1062" s="362" t="s">
        <v>1540</v>
      </c>
      <c r="W1062" s="362"/>
      <c r="X1062" s="362"/>
      <c r="Y1062" s="362" t="s">
        <v>45</v>
      </c>
      <c r="Z1062" s="362" t="s">
        <v>90</v>
      </c>
      <c r="AA1062" s="366" t="s">
        <v>90</v>
      </c>
      <c r="AB1062" s="362" t="s">
        <v>90</v>
      </c>
      <c r="AC1062" s="362"/>
      <c r="AD1062" s="362"/>
      <c r="AE1062" s="362"/>
      <c r="AF1062" s="362"/>
      <c r="AG1062" s="362"/>
      <c r="AH1062" s="362"/>
      <c r="AI1062" s="362" t="s">
        <v>7025</v>
      </c>
      <c r="AJ1062" s="362" t="s">
        <v>13</v>
      </c>
      <c r="AK1062" s="362" t="s">
        <v>39</v>
      </c>
      <c r="AL1062" s="362"/>
      <c r="AM1062" s="362"/>
      <c r="AN1062" s="362"/>
      <c r="AO1062" s="368">
        <v>45923</v>
      </c>
      <c r="AP1062" s="361" t="s">
        <v>680</v>
      </c>
      <c r="AR1062">
        <v>1</v>
      </c>
      <c r="AS1062" t="s">
        <v>539</v>
      </c>
      <c r="AT1062" t="s">
        <v>5840</v>
      </c>
    </row>
    <row r="1063" spans="2:46" ht="15" customHeight="1" x14ac:dyDescent="0.35">
      <c r="B1063" s="362">
        <v>1532</v>
      </c>
      <c r="C1063" s="362" t="s">
        <v>3941</v>
      </c>
      <c r="D1063" s="362" t="s">
        <v>2</v>
      </c>
      <c r="E1063" s="368">
        <v>45191</v>
      </c>
      <c r="F1063" s="368"/>
      <c r="G1063" s="368"/>
      <c r="H1063" s="368"/>
      <c r="I1063" s="362" t="s">
        <v>73</v>
      </c>
      <c r="J1063" s="362" t="s">
        <v>1661</v>
      </c>
      <c r="K1063" s="361" t="s">
        <v>3942</v>
      </c>
      <c r="L1063" s="362"/>
      <c r="M1063" s="362" t="s">
        <v>186</v>
      </c>
      <c r="N1063" s="362" t="s">
        <v>9</v>
      </c>
      <c r="O1063" s="362"/>
      <c r="P1063" s="362" t="s">
        <v>90</v>
      </c>
      <c r="Q1063" s="362" t="s">
        <v>90</v>
      </c>
      <c r="R1063" s="362" t="s">
        <v>8</v>
      </c>
      <c r="S1063" s="361" t="s">
        <v>1539</v>
      </c>
      <c r="T1063" s="362"/>
      <c r="U1063" s="362"/>
      <c r="V1063" s="362" t="s">
        <v>1540</v>
      </c>
      <c r="W1063" s="362"/>
      <c r="X1063" s="362"/>
      <c r="Y1063" s="362" t="s">
        <v>45</v>
      </c>
      <c r="Z1063" s="362" t="s">
        <v>90</v>
      </c>
      <c r="AA1063" s="366" t="s">
        <v>90</v>
      </c>
      <c r="AB1063" s="362" t="s">
        <v>90</v>
      </c>
      <c r="AC1063" s="362"/>
      <c r="AD1063" s="362"/>
      <c r="AE1063" s="362"/>
      <c r="AF1063" s="362"/>
      <c r="AG1063" s="362"/>
      <c r="AH1063" s="362"/>
      <c r="AI1063" s="362" t="s">
        <v>7025</v>
      </c>
      <c r="AJ1063" s="362" t="s">
        <v>13</v>
      </c>
      <c r="AK1063" s="362" t="s">
        <v>39</v>
      </c>
      <c r="AL1063" s="362"/>
      <c r="AM1063" s="362"/>
      <c r="AN1063" s="362"/>
      <c r="AO1063" s="368">
        <v>45923</v>
      </c>
      <c r="AP1063" s="361" t="s">
        <v>680</v>
      </c>
      <c r="AR1063">
        <v>1</v>
      </c>
      <c r="AS1063" t="s">
        <v>539</v>
      </c>
      <c r="AT1063" t="s">
        <v>5840</v>
      </c>
    </row>
    <row r="1064" spans="2:46" ht="15" customHeight="1" x14ac:dyDescent="0.35">
      <c r="B1064" s="362">
        <v>1533</v>
      </c>
      <c r="C1064" s="362" t="s">
        <v>3943</v>
      </c>
      <c r="D1064" s="362" t="s">
        <v>2</v>
      </c>
      <c r="E1064" s="368">
        <v>45191</v>
      </c>
      <c r="F1064" s="368"/>
      <c r="G1064" s="368"/>
      <c r="H1064" s="368"/>
      <c r="I1064" s="362" t="s">
        <v>73</v>
      </c>
      <c r="J1064" s="362" t="s">
        <v>1661</v>
      </c>
      <c r="K1064" s="361" t="s">
        <v>3944</v>
      </c>
      <c r="L1064" s="362"/>
      <c r="M1064" s="362" t="s">
        <v>186</v>
      </c>
      <c r="N1064" s="362" t="s">
        <v>9</v>
      </c>
      <c r="O1064" s="362"/>
      <c r="P1064" s="362" t="s">
        <v>90</v>
      </c>
      <c r="Q1064" s="362" t="s">
        <v>90</v>
      </c>
      <c r="R1064" s="362" t="s">
        <v>46</v>
      </c>
      <c r="S1064" s="361" t="s">
        <v>90</v>
      </c>
      <c r="T1064" s="362" t="s">
        <v>113</v>
      </c>
      <c r="U1064" s="362" t="s">
        <v>1540</v>
      </c>
      <c r="V1064" s="362" t="s">
        <v>1540</v>
      </c>
      <c r="W1064" s="362"/>
      <c r="X1064" s="362" t="s">
        <v>9</v>
      </c>
      <c r="Y1064" s="362" t="s">
        <v>46</v>
      </c>
      <c r="Z1064" s="362" t="s">
        <v>90</v>
      </c>
      <c r="AA1064" s="366" t="s">
        <v>90</v>
      </c>
      <c r="AB1064" s="362" t="s">
        <v>90</v>
      </c>
      <c r="AC1064" s="362"/>
      <c r="AD1064" s="362"/>
      <c r="AE1064" s="362"/>
      <c r="AF1064" s="362"/>
      <c r="AG1064" s="362"/>
      <c r="AH1064" s="362"/>
      <c r="AI1064" s="362" t="s">
        <v>7025</v>
      </c>
      <c r="AJ1064" s="362" t="s">
        <v>13</v>
      </c>
      <c r="AK1064" s="362" t="s">
        <v>40</v>
      </c>
      <c r="AL1064" s="362"/>
      <c r="AM1064" s="362"/>
      <c r="AN1064" s="362"/>
      <c r="AO1064" s="362"/>
      <c r="AP1064" s="361"/>
      <c r="AR1064">
        <v>1</v>
      </c>
      <c r="AS1064" t="s">
        <v>9</v>
      </c>
      <c r="AT1064" t="s">
        <v>9</v>
      </c>
    </row>
    <row r="1065" spans="2:46" ht="15" customHeight="1" x14ac:dyDescent="0.35">
      <c r="B1065" s="362">
        <v>1534</v>
      </c>
      <c r="C1065" s="362" t="s">
        <v>3945</v>
      </c>
      <c r="D1065" s="362" t="s">
        <v>2</v>
      </c>
      <c r="E1065" s="368">
        <v>45191</v>
      </c>
      <c r="F1065" s="368"/>
      <c r="G1065" s="368"/>
      <c r="H1065" s="368"/>
      <c r="I1065" s="362" t="s">
        <v>65</v>
      </c>
      <c r="J1065" s="362" t="s">
        <v>90</v>
      </c>
      <c r="K1065" s="361" t="s">
        <v>3946</v>
      </c>
      <c r="L1065" s="362"/>
      <c r="M1065" s="362" t="s">
        <v>186</v>
      </c>
      <c r="N1065" s="362" t="s">
        <v>9</v>
      </c>
      <c r="O1065" s="362"/>
      <c r="P1065" s="362" t="s">
        <v>90</v>
      </c>
      <c r="Q1065" s="362" t="s">
        <v>90</v>
      </c>
      <c r="R1065" s="362"/>
      <c r="S1065" s="361" t="s">
        <v>90</v>
      </c>
      <c r="T1065" s="362"/>
      <c r="U1065" s="362"/>
      <c r="V1065" s="362" t="s">
        <v>202</v>
      </c>
      <c r="W1065" s="362"/>
      <c r="X1065" s="362" t="s">
        <v>9</v>
      </c>
      <c r="Y1065" s="362" t="s">
        <v>9</v>
      </c>
      <c r="Z1065" s="362" t="s">
        <v>90</v>
      </c>
      <c r="AA1065" s="366" t="s">
        <v>90</v>
      </c>
      <c r="AB1065" s="362" t="s">
        <v>90</v>
      </c>
      <c r="AC1065" s="362"/>
      <c r="AD1065" s="362"/>
      <c r="AE1065" s="362"/>
      <c r="AF1065" s="362"/>
      <c r="AG1065" s="362"/>
      <c r="AH1065" s="362"/>
      <c r="AI1065" s="362" t="s">
        <v>7032</v>
      </c>
      <c r="AJ1065" s="362" t="s">
        <v>19</v>
      </c>
      <c r="AK1065" s="362" t="s">
        <v>40</v>
      </c>
      <c r="AL1065" s="362"/>
      <c r="AM1065" s="362"/>
      <c r="AN1065" s="362"/>
      <c r="AO1065" s="362"/>
      <c r="AP1065" s="361" t="e">
        <v>#N/A</v>
      </c>
      <c r="AR1065">
        <v>1</v>
      </c>
      <c r="AS1065" t="s">
        <v>9</v>
      </c>
      <c r="AT1065" t="s">
        <v>9</v>
      </c>
    </row>
    <row r="1066" spans="2:46" ht="15" customHeight="1" x14ac:dyDescent="0.35">
      <c r="B1066" s="362">
        <v>1535</v>
      </c>
      <c r="C1066" s="362" t="s">
        <v>3947</v>
      </c>
      <c r="D1066" s="362" t="s">
        <v>2</v>
      </c>
      <c r="E1066" s="368">
        <v>45191</v>
      </c>
      <c r="F1066" s="368"/>
      <c r="G1066" s="368"/>
      <c r="H1066" s="368"/>
      <c r="I1066" s="362" t="s">
        <v>65</v>
      </c>
      <c r="J1066" s="362" t="s">
        <v>90</v>
      </c>
      <c r="K1066" s="361" t="s">
        <v>3948</v>
      </c>
      <c r="L1066" s="362"/>
      <c r="M1066" s="362" t="s">
        <v>186</v>
      </c>
      <c r="N1066" s="362" t="s">
        <v>9</v>
      </c>
      <c r="O1066" s="362"/>
      <c r="P1066" s="362" t="s">
        <v>90</v>
      </c>
      <c r="Q1066" s="362" t="s">
        <v>90</v>
      </c>
      <c r="R1066" s="362"/>
      <c r="S1066" s="361" t="s">
        <v>90</v>
      </c>
      <c r="T1066" s="362"/>
      <c r="U1066" s="362"/>
      <c r="V1066" s="362" t="s">
        <v>202</v>
      </c>
      <c r="W1066" s="362"/>
      <c r="X1066" s="362" t="s">
        <v>9</v>
      </c>
      <c r="Y1066" s="362" t="s">
        <v>9</v>
      </c>
      <c r="Z1066" s="362" t="s">
        <v>90</v>
      </c>
      <c r="AA1066" s="366" t="s">
        <v>90</v>
      </c>
      <c r="AB1066" s="362" t="s">
        <v>90</v>
      </c>
      <c r="AC1066" s="362"/>
      <c r="AD1066" s="362"/>
      <c r="AE1066" s="362"/>
      <c r="AF1066" s="362"/>
      <c r="AG1066" s="362"/>
      <c r="AH1066" s="362"/>
      <c r="AI1066" s="362" t="s">
        <v>7032</v>
      </c>
      <c r="AJ1066" s="362" t="s">
        <v>19</v>
      </c>
      <c r="AK1066" s="362" t="s">
        <v>40</v>
      </c>
      <c r="AL1066" s="362"/>
      <c r="AM1066" s="362"/>
      <c r="AN1066" s="362"/>
      <c r="AO1066" s="362"/>
      <c r="AP1066" s="361" t="e">
        <v>#N/A</v>
      </c>
      <c r="AR1066">
        <v>1</v>
      </c>
      <c r="AS1066" t="s">
        <v>9</v>
      </c>
      <c r="AT1066" t="s">
        <v>9</v>
      </c>
    </row>
    <row r="1067" spans="2:46" ht="15" customHeight="1" x14ac:dyDescent="0.35">
      <c r="B1067" s="362">
        <v>1536</v>
      </c>
      <c r="C1067" s="362" t="s">
        <v>3949</v>
      </c>
      <c r="D1067" s="362" t="s">
        <v>2</v>
      </c>
      <c r="E1067" s="368">
        <v>45191</v>
      </c>
      <c r="F1067" s="368"/>
      <c r="G1067" s="368"/>
      <c r="H1067" s="368"/>
      <c r="I1067" s="362" t="s">
        <v>73</v>
      </c>
      <c r="J1067" s="362" t="s">
        <v>90</v>
      </c>
      <c r="K1067" s="361" t="s">
        <v>3950</v>
      </c>
      <c r="L1067" s="362"/>
      <c r="M1067" s="362" t="s">
        <v>186</v>
      </c>
      <c r="N1067" s="362" t="s">
        <v>9</v>
      </c>
      <c r="O1067" s="362"/>
      <c r="P1067" s="362" t="s">
        <v>90</v>
      </c>
      <c r="Q1067" s="362" t="s">
        <v>90</v>
      </c>
      <c r="R1067" s="362" t="s">
        <v>46</v>
      </c>
      <c r="S1067" s="361" t="s">
        <v>90</v>
      </c>
      <c r="T1067" s="362" t="s">
        <v>113</v>
      </c>
      <c r="U1067" s="362" t="s">
        <v>1540</v>
      </c>
      <c r="V1067" s="362" t="s">
        <v>1540</v>
      </c>
      <c r="W1067" s="362"/>
      <c r="X1067" s="362" t="s">
        <v>9</v>
      </c>
      <c r="Y1067" s="362" t="s">
        <v>46</v>
      </c>
      <c r="Z1067" s="362" t="s">
        <v>90</v>
      </c>
      <c r="AA1067" s="366" t="s">
        <v>90</v>
      </c>
      <c r="AB1067" s="362" t="s">
        <v>90</v>
      </c>
      <c r="AC1067" s="362"/>
      <c r="AD1067" s="362"/>
      <c r="AE1067" s="362"/>
      <c r="AF1067" s="362"/>
      <c r="AG1067" s="362"/>
      <c r="AH1067" s="362"/>
      <c r="AI1067" s="362" t="s">
        <v>7025</v>
      </c>
      <c r="AJ1067" s="362" t="s">
        <v>13</v>
      </c>
      <c r="AK1067" s="362" t="s">
        <v>40</v>
      </c>
      <c r="AL1067" s="362"/>
      <c r="AM1067" s="362"/>
      <c r="AN1067" s="362"/>
      <c r="AO1067" s="362"/>
      <c r="AP1067" s="361"/>
      <c r="AR1067">
        <v>1</v>
      </c>
      <c r="AS1067" t="s">
        <v>9</v>
      </c>
      <c r="AT1067" t="s">
        <v>9</v>
      </c>
    </row>
    <row r="1068" spans="2:46" ht="15" customHeight="1" x14ac:dyDescent="0.35">
      <c r="B1068" s="362">
        <v>1537</v>
      </c>
      <c r="C1068" s="362" t="s">
        <v>3951</v>
      </c>
      <c r="D1068" s="362" t="s">
        <v>2</v>
      </c>
      <c r="E1068" s="368">
        <v>45191</v>
      </c>
      <c r="F1068" s="368"/>
      <c r="G1068" s="368"/>
      <c r="H1068" s="368"/>
      <c r="I1068" s="362" t="s">
        <v>73</v>
      </c>
      <c r="J1068" s="362" t="s">
        <v>90</v>
      </c>
      <c r="K1068" s="361" t="s">
        <v>3952</v>
      </c>
      <c r="L1068" s="362"/>
      <c r="M1068" s="362" t="s">
        <v>186</v>
      </c>
      <c r="N1068" s="362" t="s">
        <v>9</v>
      </c>
      <c r="O1068" s="362"/>
      <c r="P1068" s="362" t="s">
        <v>90</v>
      </c>
      <c r="Q1068" s="362" t="s">
        <v>90</v>
      </c>
      <c r="R1068" s="362" t="s">
        <v>46</v>
      </c>
      <c r="S1068" s="361" t="s">
        <v>90</v>
      </c>
      <c r="T1068" s="362" t="s">
        <v>113</v>
      </c>
      <c r="U1068" s="362" t="s">
        <v>1540</v>
      </c>
      <c r="V1068" s="362" t="s">
        <v>1540</v>
      </c>
      <c r="W1068" s="362"/>
      <c r="X1068" s="362" t="s">
        <v>9</v>
      </c>
      <c r="Y1068" s="362" t="s">
        <v>46</v>
      </c>
      <c r="Z1068" s="362" t="s">
        <v>90</v>
      </c>
      <c r="AA1068" s="366" t="s">
        <v>90</v>
      </c>
      <c r="AB1068" s="362" t="s">
        <v>90</v>
      </c>
      <c r="AC1068" s="362"/>
      <c r="AD1068" s="362"/>
      <c r="AE1068" s="362"/>
      <c r="AF1068" s="362"/>
      <c r="AG1068" s="362"/>
      <c r="AH1068" s="362"/>
      <c r="AI1068" s="362" t="s">
        <v>7025</v>
      </c>
      <c r="AJ1068" s="362" t="s">
        <v>13</v>
      </c>
      <c r="AK1068" s="362" t="s">
        <v>40</v>
      </c>
      <c r="AL1068" s="362"/>
      <c r="AM1068" s="362"/>
      <c r="AN1068" s="362"/>
      <c r="AO1068" s="362"/>
      <c r="AP1068" s="361"/>
      <c r="AR1068">
        <v>1</v>
      </c>
      <c r="AS1068" t="s">
        <v>9</v>
      </c>
      <c r="AT1068" t="s">
        <v>9</v>
      </c>
    </row>
    <row r="1069" spans="2:46" ht="15" customHeight="1" x14ac:dyDescent="0.35">
      <c r="B1069" s="362">
        <v>1538</v>
      </c>
      <c r="C1069" s="362" t="s">
        <v>3953</v>
      </c>
      <c r="D1069" s="362" t="s">
        <v>2</v>
      </c>
      <c r="E1069" s="368">
        <v>45191</v>
      </c>
      <c r="F1069" s="368"/>
      <c r="G1069" s="368"/>
      <c r="H1069" s="368"/>
      <c r="I1069" s="362" t="s">
        <v>73</v>
      </c>
      <c r="J1069" s="362" t="s">
        <v>90</v>
      </c>
      <c r="K1069" s="361" t="s">
        <v>3954</v>
      </c>
      <c r="L1069" s="362"/>
      <c r="M1069" s="362" t="s">
        <v>186</v>
      </c>
      <c r="N1069" s="362" t="s">
        <v>9</v>
      </c>
      <c r="O1069" s="362"/>
      <c r="P1069" s="362" t="s">
        <v>90</v>
      </c>
      <c r="Q1069" s="362" t="s">
        <v>90</v>
      </c>
      <c r="R1069" s="362" t="s">
        <v>46</v>
      </c>
      <c r="S1069" s="361" t="s">
        <v>90</v>
      </c>
      <c r="T1069" s="362" t="s">
        <v>113</v>
      </c>
      <c r="U1069" s="362" t="s">
        <v>1540</v>
      </c>
      <c r="V1069" s="362" t="s">
        <v>1540</v>
      </c>
      <c r="W1069" s="362"/>
      <c r="X1069" s="362" t="s">
        <v>9</v>
      </c>
      <c r="Y1069" s="362" t="s">
        <v>46</v>
      </c>
      <c r="Z1069" s="362" t="s">
        <v>90</v>
      </c>
      <c r="AA1069" s="366" t="s">
        <v>90</v>
      </c>
      <c r="AB1069" s="362" t="s">
        <v>90</v>
      </c>
      <c r="AC1069" s="362"/>
      <c r="AD1069" s="362"/>
      <c r="AE1069" s="362"/>
      <c r="AF1069" s="362"/>
      <c r="AG1069" s="362"/>
      <c r="AH1069" s="362"/>
      <c r="AI1069" s="362" t="s">
        <v>7025</v>
      </c>
      <c r="AJ1069" s="362" t="s">
        <v>13</v>
      </c>
      <c r="AK1069" s="362" t="s">
        <v>40</v>
      </c>
      <c r="AL1069" s="362"/>
      <c r="AM1069" s="362"/>
      <c r="AN1069" s="362"/>
      <c r="AO1069" s="362"/>
      <c r="AP1069" s="361"/>
      <c r="AR1069">
        <v>1</v>
      </c>
      <c r="AS1069" t="s">
        <v>9</v>
      </c>
      <c r="AT1069" t="s">
        <v>9</v>
      </c>
    </row>
    <row r="1070" spans="2:46" ht="15" customHeight="1" x14ac:dyDescent="0.35">
      <c r="B1070" s="362">
        <v>1539</v>
      </c>
      <c r="C1070" s="362" t="s">
        <v>3955</v>
      </c>
      <c r="D1070" s="362" t="s">
        <v>2</v>
      </c>
      <c r="E1070" s="368">
        <v>45191</v>
      </c>
      <c r="F1070" s="368"/>
      <c r="G1070" s="368"/>
      <c r="H1070" s="368"/>
      <c r="I1070" s="362" t="s">
        <v>73</v>
      </c>
      <c r="J1070" s="362" t="s">
        <v>90</v>
      </c>
      <c r="K1070" s="361" t="s">
        <v>3956</v>
      </c>
      <c r="L1070" s="362"/>
      <c r="M1070" s="362" t="s">
        <v>186</v>
      </c>
      <c r="N1070" s="362" t="s">
        <v>9</v>
      </c>
      <c r="O1070" s="362"/>
      <c r="P1070" s="362" t="s">
        <v>90</v>
      </c>
      <c r="Q1070" s="362" t="s">
        <v>90</v>
      </c>
      <c r="R1070" s="362" t="s">
        <v>46</v>
      </c>
      <c r="S1070" s="361" t="s">
        <v>90</v>
      </c>
      <c r="T1070" s="362" t="s">
        <v>113</v>
      </c>
      <c r="U1070" s="362" t="s">
        <v>1540</v>
      </c>
      <c r="V1070" s="362" t="s">
        <v>1540</v>
      </c>
      <c r="W1070" s="362"/>
      <c r="X1070" s="362" t="s">
        <v>9</v>
      </c>
      <c r="Y1070" s="362" t="s">
        <v>46</v>
      </c>
      <c r="Z1070" s="362" t="s">
        <v>90</v>
      </c>
      <c r="AA1070" s="366" t="s">
        <v>90</v>
      </c>
      <c r="AB1070" s="362" t="s">
        <v>90</v>
      </c>
      <c r="AC1070" s="362"/>
      <c r="AD1070" s="362"/>
      <c r="AE1070" s="362"/>
      <c r="AF1070" s="362"/>
      <c r="AG1070" s="362"/>
      <c r="AH1070" s="362"/>
      <c r="AI1070" s="362" t="s">
        <v>7025</v>
      </c>
      <c r="AJ1070" s="362" t="s">
        <v>13</v>
      </c>
      <c r="AK1070" s="362" t="s">
        <v>40</v>
      </c>
      <c r="AL1070" s="362"/>
      <c r="AM1070" s="362"/>
      <c r="AN1070" s="362"/>
      <c r="AO1070" s="362"/>
      <c r="AP1070" s="361"/>
      <c r="AR1070">
        <v>1</v>
      </c>
      <c r="AS1070" t="s">
        <v>9</v>
      </c>
      <c r="AT1070" t="s">
        <v>9</v>
      </c>
    </row>
    <row r="1071" spans="2:46" ht="15" customHeight="1" x14ac:dyDescent="0.35">
      <c r="B1071" s="362">
        <v>1540</v>
      </c>
      <c r="C1071" s="362" t="s">
        <v>3957</v>
      </c>
      <c r="D1071" s="362" t="s">
        <v>2</v>
      </c>
      <c r="E1071" s="368">
        <v>45133</v>
      </c>
      <c r="F1071" s="368"/>
      <c r="G1071" s="368"/>
      <c r="H1071" s="368"/>
      <c r="I1071" s="362" t="s">
        <v>74</v>
      </c>
      <c r="J1071" s="362" t="s">
        <v>1546</v>
      </c>
      <c r="K1071" s="361" t="s">
        <v>3958</v>
      </c>
      <c r="L1071" s="361"/>
      <c r="M1071" s="362" t="s">
        <v>186</v>
      </c>
      <c r="N1071" s="362" t="s">
        <v>9</v>
      </c>
      <c r="O1071" s="362"/>
      <c r="P1071" s="362" t="s">
        <v>90</v>
      </c>
      <c r="Q1071" s="362" t="s">
        <v>90</v>
      </c>
      <c r="R1071" s="362"/>
      <c r="S1071" s="361"/>
      <c r="T1071" s="362"/>
      <c r="U1071" s="362"/>
      <c r="V1071" s="362" t="s">
        <v>120</v>
      </c>
      <c r="W1071" s="362"/>
      <c r="X1071" s="362"/>
      <c r="Y1071" s="362" t="s">
        <v>48</v>
      </c>
      <c r="Z1071" s="362" t="s">
        <v>90</v>
      </c>
      <c r="AA1071" s="366" t="s">
        <v>90</v>
      </c>
      <c r="AB1071" s="362" t="s">
        <v>90</v>
      </c>
      <c r="AC1071" s="362"/>
      <c r="AD1071" s="362"/>
      <c r="AE1071" s="362"/>
      <c r="AF1071" s="362"/>
      <c r="AG1071" s="362"/>
      <c r="AH1071" s="362"/>
      <c r="AI1071" s="362" t="s">
        <v>7028</v>
      </c>
      <c r="AJ1071" s="362" t="s">
        <v>19</v>
      </c>
      <c r="AK1071" s="362" t="s">
        <v>40</v>
      </c>
      <c r="AL1071" s="362"/>
      <c r="AM1071" s="362"/>
      <c r="AN1071" s="362"/>
      <c r="AO1071" s="362"/>
      <c r="AP1071" s="361"/>
      <c r="AR1071">
        <v>1</v>
      </c>
      <c r="AS1071" t="s">
        <v>5839</v>
      </c>
      <c r="AT1071" t="s">
        <v>5839</v>
      </c>
    </row>
    <row r="1072" spans="2:46" ht="15" customHeight="1" x14ac:dyDescent="0.35">
      <c r="B1072" s="362">
        <v>1541</v>
      </c>
      <c r="C1072" s="362" t="s">
        <v>3959</v>
      </c>
      <c r="D1072" s="362" t="s">
        <v>2</v>
      </c>
      <c r="E1072" s="368">
        <v>45191</v>
      </c>
      <c r="F1072" s="368"/>
      <c r="G1072" s="368"/>
      <c r="H1072" s="368"/>
      <c r="I1072" s="362" t="s">
        <v>73</v>
      </c>
      <c r="J1072" s="362" t="s">
        <v>2882</v>
      </c>
      <c r="K1072" s="361" t="s">
        <v>3960</v>
      </c>
      <c r="L1072" s="362"/>
      <c r="M1072" s="362" t="s">
        <v>186</v>
      </c>
      <c r="N1072" s="362" t="s">
        <v>9</v>
      </c>
      <c r="O1072" s="362"/>
      <c r="P1072" s="362" t="s">
        <v>90</v>
      </c>
      <c r="Q1072" s="362" t="s">
        <v>90</v>
      </c>
      <c r="R1072" s="362" t="s">
        <v>8</v>
      </c>
      <c r="S1072" s="361" t="s">
        <v>1539</v>
      </c>
      <c r="T1072" s="362"/>
      <c r="U1072" s="362"/>
      <c r="V1072" s="362" t="s">
        <v>1540</v>
      </c>
      <c r="W1072" s="362"/>
      <c r="X1072" s="362"/>
      <c r="Y1072" s="362" t="s">
        <v>45</v>
      </c>
      <c r="Z1072" s="362" t="s">
        <v>90</v>
      </c>
      <c r="AA1072" s="366" t="s">
        <v>90</v>
      </c>
      <c r="AB1072" s="362" t="s">
        <v>90</v>
      </c>
      <c r="AC1072" s="362"/>
      <c r="AD1072" s="362"/>
      <c r="AE1072" s="362"/>
      <c r="AF1072" s="362"/>
      <c r="AG1072" s="362"/>
      <c r="AH1072" s="362"/>
      <c r="AI1072" s="362" t="s">
        <v>7025</v>
      </c>
      <c r="AJ1072" s="362" t="s">
        <v>13</v>
      </c>
      <c r="AK1072" s="362" t="s">
        <v>39</v>
      </c>
      <c r="AL1072" s="362"/>
      <c r="AM1072" s="362"/>
      <c r="AN1072" s="362"/>
      <c r="AO1072" s="368">
        <v>45923</v>
      </c>
      <c r="AP1072" s="361" t="s">
        <v>680</v>
      </c>
      <c r="AR1072">
        <v>1</v>
      </c>
      <c r="AS1072" t="s">
        <v>539</v>
      </c>
      <c r="AT1072" t="s">
        <v>5840</v>
      </c>
    </row>
    <row r="1073" spans="2:46" ht="15" customHeight="1" x14ac:dyDescent="0.35">
      <c r="B1073" s="362">
        <v>1542</v>
      </c>
      <c r="C1073" s="362" t="s">
        <v>3961</v>
      </c>
      <c r="D1073" s="362" t="s">
        <v>2</v>
      </c>
      <c r="E1073" s="368">
        <v>45191</v>
      </c>
      <c r="F1073" s="368"/>
      <c r="G1073" s="368"/>
      <c r="H1073" s="368"/>
      <c r="I1073" s="362" t="s">
        <v>73</v>
      </c>
      <c r="J1073" s="362" t="s">
        <v>2882</v>
      </c>
      <c r="K1073" s="361" t="s">
        <v>3962</v>
      </c>
      <c r="L1073" s="362"/>
      <c r="M1073" s="362" t="s">
        <v>186</v>
      </c>
      <c r="N1073" s="362" t="s">
        <v>9</v>
      </c>
      <c r="O1073" s="362"/>
      <c r="P1073" s="362" t="s">
        <v>90</v>
      </c>
      <c r="Q1073" s="362" t="s">
        <v>90</v>
      </c>
      <c r="R1073" s="362" t="s">
        <v>46</v>
      </c>
      <c r="S1073" s="361" t="s">
        <v>90</v>
      </c>
      <c r="T1073" s="362" t="s">
        <v>113</v>
      </c>
      <c r="U1073" s="362" t="s">
        <v>1540</v>
      </c>
      <c r="V1073" s="362" t="s">
        <v>1540</v>
      </c>
      <c r="W1073" s="362"/>
      <c r="X1073" s="362" t="s">
        <v>9</v>
      </c>
      <c r="Y1073" s="362" t="s">
        <v>46</v>
      </c>
      <c r="Z1073" s="362" t="s">
        <v>90</v>
      </c>
      <c r="AA1073" s="366" t="s">
        <v>90</v>
      </c>
      <c r="AB1073" s="362" t="s">
        <v>90</v>
      </c>
      <c r="AC1073" s="362"/>
      <c r="AD1073" s="362"/>
      <c r="AE1073" s="362"/>
      <c r="AF1073" s="362"/>
      <c r="AG1073" s="362"/>
      <c r="AH1073" s="362"/>
      <c r="AI1073" s="362" t="s">
        <v>7025</v>
      </c>
      <c r="AJ1073" s="362" t="s">
        <v>13</v>
      </c>
      <c r="AK1073" s="362" t="s">
        <v>40</v>
      </c>
      <c r="AL1073" s="362"/>
      <c r="AM1073" s="362"/>
      <c r="AN1073" s="362"/>
      <c r="AO1073" s="362"/>
      <c r="AP1073" s="361"/>
      <c r="AR1073">
        <v>1</v>
      </c>
      <c r="AS1073" t="s">
        <v>9</v>
      </c>
      <c r="AT1073" t="s">
        <v>9</v>
      </c>
    </row>
    <row r="1074" spans="2:46" ht="15" customHeight="1" x14ac:dyDescent="0.35">
      <c r="B1074" s="362">
        <v>1543</v>
      </c>
      <c r="C1074" s="362" t="s">
        <v>3963</v>
      </c>
      <c r="D1074" s="362" t="s">
        <v>2</v>
      </c>
      <c r="E1074" s="368">
        <v>45191</v>
      </c>
      <c r="F1074" s="368"/>
      <c r="G1074" s="368"/>
      <c r="H1074" s="368"/>
      <c r="I1074" s="362" t="s">
        <v>73</v>
      </c>
      <c r="J1074" s="362" t="s">
        <v>2882</v>
      </c>
      <c r="K1074" s="361" t="s">
        <v>3964</v>
      </c>
      <c r="L1074" s="362"/>
      <c r="M1074" s="362" t="s">
        <v>186</v>
      </c>
      <c r="N1074" s="362" t="s">
        <v>9</v>
      </c>
      <c r="O1074" s="362"/>
      <c r="P1074" s="362" t="s">
        <v>90</v>
      </c>
      <c r="Q1074" s="362" t="s">
        <v>90</v>
      </c>
      <c r="R1074" s="362" t="s">
        <v>8</v>
      </c>
      <c r="S1074" s="361" t="s">
        <v>1539</v>
      </c>
      <c r="T1074" s="362"/>
      <c r="U1074" s="362"/>
      <c r="V1074" s="362" t="s">
        <v>1540</v>
      </c>
      <c r="W1074" s="362"/>
      <c r="X1074" s="362"/>
      <c r="Y1074" s="362" t="s">
        <v>45</v>
      </c>
      <c r="Z1074" s="362" t="s">
        <v>90</v>
      </c>
      <c r="AA1074" s="366" t="s">
        <v>90</v>
      </c>
      <c r="AB1074" s="362" t="s">
        <v>90</v>
      </c>
      <c r="AC1074" s="362"/>
      <c r="AD1074" s="362"/>
      <c r="AE1074" s="362"/>
      <c r="AF1074" s="362"/>
      <c r="AG1074" s="362"/>
      <c r="AH1074" s="362"/>
      <c r="AI1074" s="362" t="s">
        <v>7025</v>
      </c>
      <c r="AJ1074" s="362" t="s">
        <v>13</v>
      </c>
      <c r="AK1074" s="362" t="s">
        <v>39</v>
      </c>
      <c r="AL1074" s="362"/>
      <c r="AM1074" s="362"/>
      <c r="AN1074" s="362"/>
      <c r="AO1074" s="368">
        <v>45923</v>
      </c>
      <c r="AP1074" s="361" t="s">
        <v>680</v>
      </c>
      <c r="AR1074">
        <v>1</v>
      </c>
      <c r="AS1074" t="s">
        <v>539</v>
      </c>
      <c r="AT1074" t="s">
        <v>5840</v>
      </c>
    </row>
    <row r="1075" spans="2:46" ht="15" customHeight="1" x14ac:dyDescent="0.35">
      <c r="B1075" s="362">
        <v>1544</v>
      </c>
      <c r="C1075" s="362" t="s">
        <v>3965</v>
      </c>
      <c r="D1075" s="362" t="s">
        <v>2</v>
      </c>
      <c r="E1075" s="368">
        <v>45191</v>
      </c>
      <c r="F1075" s="368"/>
      <c r="G1075" s="368"/>
      <c r="H1075" s="368"/>
      <c r="I1075" s="362" t="s">
        <v>73</v>
      </c>
      <c r="J1075" s="362" t="s">
        <v>62</v>
      </c>
      <c r="K1075" s="361" t="s">
        <v>3966</v>
      </c>
      <c r="L1075" s="362"/>
      <c r="M1075" s="362" t="s">
        <v>186</v>
      </c>
      <c r="N1075" s="362" t="s">
        <v>9</v>
      </c>
      <c r="O1075" s="362"/>
      <c r="P1075" s="362" t="s">
        <v>90</v>
      </c>
      <c r="Q1075" s="362" t="s">
        <v>90</v>
      </c>
      <c r="R1075" s="362" t="s">
        <v>46</v>
      </c>
      <c r="S1075" s="361" t="s">
        <v>90</v>
      </c>
      <c r="T1075" s="362" t="s">
        <v>113</v>
      </c>
      <c r="U1075" s="362" t="s">
        <v>1540</v>
      </c>
      <c r="V1075" s="362" t="s">
        <v>1540</v>
      </c>
      <c r="W1075" s="362"/>
      <c r="X1075" s="362" t="s">
        <v>9</v>
      </c>
      <c r="Y1075" s="362" t="s">
        <v>46</v>
      </c>
      <c r="Z1075" s="362" t="s">
        <v>90</v>
      </c>
      <c r="AA1075" s="366" t="s">
        <v>90</v>
      </c>
      <c r="AB1075" s="362" t="s">
        <v>90</v>
      </c>
      <c r="AC1075" s="362"/>
      <c r="AD1075" s="362"/>
      <c r="AE1075" s="362"/>
      <c r="AF1075" s="362"/>
      <c r="AG1075" s="362"/>
      <c r="AH1075" s="362"/>
      <c r="AI1075" s="362" t="s">
        <v>7025</v>
      </c>
      <c r="AJ1075" s="362" t="s">
        <v>13</v>
      </c>
      <c r="AK1075" s="362" t="s">
        <v>40</v>
      </c>
      <c r="AL1075" s="362"/>
      <c r="AM1075" s="362"/>
      <c r="AN1075" s="362"/>
      <c r="AO1075" s="362"/>
      <c r="AP1075" s="361"/>
      <c r="AR1075">
        <v>1</v>
      </c>
      <c r="AS1075" t="s">
        <v>9</v>
      </c>
      <c r="AT1075" t="s">
        <v>9</v>
      </c>
    </row>
    <row r="1076" spans="2:46" ht="15" customHeight="1" x14ac:dyDescent="0.35">
      <c r="B1076" s="362">
        <v>1545</v>
      </c>
      <c r="C1076" s="362" t="s">
        <v>3967</v>
      </c>
      <c r="D1076" s="362" t="s">
        <v>2</v>
      </c>
      <c r="E1076" s="368">
        <v>45191</v>
      </c>
      <c r="F1076" s="368"/>
      <c r="G1076" s="368"/>
      <c r="H1076" s="368"/>
      <c r="I1076" s="362" t="s">
        <v>73</v>
      </c>
      <c r="J1076" s="362" t="s">
        <v>90</v>
      </c>
      <c r="K1076" s="361" t="s">
        <v>3968</v>
      </c>
      <c r="L1076" s="362"/>
      <c r="M1076" s="362" t="s">
        <v>186</v>
      </c>
      <c r="N1076" s="362" t="s">
        <v>9</v>
      </c>
      <c r="O1076" s="362"/>
      <c r="P1076" s="362" t="s">
        <v>90</v>
      </c>
      <c r="Q1076" s="362" t="s">
        <v>90</v>
      </c>
      <c r="R1076" s="362" t="s">
        <v>8</v>
      </c>
      <c r="S1076" s="361" t="s">
        <v>1539</v>
      </c>
      <c r="T1076" s="362"/>
      <c r="U1076" s="362"/>
      <c r="V1076" s="362" t="s">
        <v>1540</v>
      </c>
      <c r="W1076" s="362"/>
      <c r="X1076" s="362"/>
      <c r="Y1076" s="362" t="s">
        <v>45</v>
      </c>
      <c r="Z1076" s="362" t="s">
        <v>90</v>
      </c>
      <c r="AA1076" s="366" t="s">
        <v>90</v>
      </c>
      <c r="AB1076" s="362" t="s">
        <v>90</v>
      </c>
      <c r="AC1076" s="362"/>
      <c r="AD1076" s="362"/>
      <c r="AE1076" s="362"/>
      <c r="AF1076" s="362"/>
      <c r="AG1076" s="362"/>
      <c r="AH1076" s="362"/>
      <c r="AI1076" s="362" t="s">
        <v>7025</v>
      </c>
      <c r="AJ1076" s="362" t="s">
        <v>13</v>
      </c>
      <c r="AK1076" s="362" t="s">
        <v>39</v>
      </c>
      <c r="AL1076" s="362"/>
      <c r="AM1076" s="362"/>
      <c r="AN1076" s="362"/>
      <c r="AO1076" s="368">
        <v>45923</v>
      </c>
      <c r="AP1076" s="361" t="s">
        <v>680</v>
      </c>
      <c r="AR1076">
        <v>1</v>
      </c>
      <c r="AS1076" t="s">
        <v>539</v>
      </c>
      <c r="AT1076" t="s">
        <v>5840</v>
      </c>
    </row>
    <row r="1077" spans="2:46" ht="15" customHeight="1" x14ac:dyDescent="0.35">
      <c r="B1077" s="362">
        <v>1546</v>
      </c>
      <c r="C1077" s="362" t="s">
        <v>3969</v>
      </c>
      <c r="D1077" s="362" t="s">
        <v>2</v>
      </c>
      <c r="E1077" s="368">
        <v>45191</v>
      </c>
      <c r="F1077" s="368"/>
      <c r="G1077" s="368"/>
      <c r="H1077" s="368"/>
      <c r="I1077" s="362" t="s">
        <v>73</v>
      </c>
      <c r="J1077" s="362" t="s">
        <v>90</v>
      </c>
      <c r="K1077" s="361" t="s">
        <v>3970</v>
      </c>
      <c r="L1077" s="362"/>
      <c r="M1077" s="362" t="s">
        <v>186</v>
      </c>
      <c r="N1077" s="362" t="s">
        <v>9</v>
      </c>
      <c r="O1077" s="362"/>
      <c r="P1077" s="362" t="s">
        <v>90</v>
      </c>
      <c r="Q1077" s="362" t="s">
        <v>90</v>
      </c>
      <c r="R1077" s="362" t="s">
        <v>8</v>
      </c>
      <c r="S1077" s="361" t="s">
        <v>1539</v>
      </c>
      <c r="T1077" s="362"/>
      <c r="U1077" s="362"/>
      <c r="V1077" s="362" t="s">
        <v>1540</v>
      </c>
      <c r="W1077" s="362"/>
      <c r="X1077" s="362"/>
      <c r="Y1077" s="362" t="s">
        <v>45</v>
      </c>
      <c r="Z1077" s="362" t="s">
        <v>90</v>
      </c>
      <c r="AA1077" s="366" t="s">
        <v>90</v>
      </c>
      <c r="AB1077" s="362" t="s">
        <v>90</v>
      </c>
      <c r="AC1077" s="362"/>
      <c r="AD1077" s="362"/>
      <c r="AE1077" s="362"/>
      <c r="AF1077" s="362"/>
      <c r="AG1077" s="362"/>
      <c r="AH1077" s="362"/>
      <c r="AI1077" s="362" t="s">
        <v>7025</v>
      </c>
      <c r="AJ1077" s="362" t="s">
        <v>13</v>
      </c>
      <c r="AK1077" s="362" t="s">
        <v>39</v>
      </c>
      <c r="AL1077" s="362"/>
      <c r="AM1077" s="362"/>
      <c r="AN1077" s="362"/>
      <c r="AO1077" s="368">
        <v>45923</v>
      </c>
      <c r="AP1077" s="361" t="s">
        <v>680</v>
      </c>
      <c r="AR1077">
        <v>1</v>
      </c>
      <c r="AS1077" t="s">
        <v>539</v>
      </c>
      <c r="AT1077" t="s">
        <v>5840</v>
      </c>
    </row>
    <row r="1078" spans="2:46" ht="15" customHeight="1" x14ac:dyDescent="0.35">
      <c r="B1078" s="362">
        <v>1547</v>
      </c>
      <c r="C1078" s="362" t="s">
        <v>3971</v>
      </c>
      <c r="D1078" s="362" t="s">
        <v>2</v>
      </c>
      <c r="E1078" s="368">
        <v>45191</v>
      </c>
      <c r="F1078" s="368"/>
      <c r="G1078" s="368"/>
      <c r="H1078" s="368"/>
      <c r="I1078" s="362" t="s">
        <v>73</v>
      </c>
      <c r="J1078" s="362" t="s">
        <v>90</v>
      </c>
      <c r="K1078" s="361" t="s">
        <v>3972</v>
      </c>
      <c r="L1078" s="362"/>
      <c r="M1078" s="362" t="s">
        <v>186</v>
      </c>
      <c r="N1078" s="362" t="s">
        <v>9</v>
      </c>
      <c r="O1078" s="362"/>
      <c r="P1078" s="362" t="s">
        <v>90</v>
      </c>
      <c r="Q1078" s="362" t="s">
        <v>90</v>
      </c>
      <c r="R1078" s="362" t="s">
        <v>8</v>
      </c>
      <c r="S1078" s="361" t="s">
        <v>1539</v>
      </c>
      <c r="T1078" s="362"/>
      <c r="U1078" s="362"/>
      <c r="V1078" s="362" t="s">
        <v>1540</v>
      </c>
      <c r="W1078" s="362"/>
      <c r="X1078" s="362"/>
      <c r="Y1078" s="362" t="s">
        <v>45</v>
      </c>
      <c r="Z1078" s="362" t="s">
        <v>90</v>
      </c>
      <c r="AA1078" s="366" t="s">
        <v>90</v>
      </c>
      <c r="AB1078" s="362" t="s">
        <v>90</v>
      </c>
      <c r="AC1078" s="362"/>
      <c r="AD1078" s="362"/>
      <c r="AE1078" s="362"/>
      <c r="AF1078" s="362"/>
      <c r="AG1078" s="362"/>
      <c r="AH1078" s="362"/>
      <c r="AI1078" s="362" t="s">
        <v>7025</v>
      </c>
      <c r="AJ1078" s="362" t="s">
        <v>13</v>
      </c>
      <c r="AK1078" s="362" t="s">
        <v>39</v>
      </c>
      <c r="AL1078" s="362"/>
      <c r="AM1078" s="362"/>
      <c r="AN1078" s="362"/>
      <c r="AO1078" s="368">
        <v>45923</v>
      </c>
      <c r="AP1078" s="361" t="s">
        <v>680</v>
      </c>
      <c r="AR1078">
        <v>1</v>
      </c>
      <c r="AS1078" t="s">
        <v>539</v>
      </c>
      <c r="AT1078" t="s">
        <v>5840</v>
      </c>
    </row>
    <row r="1079" spans="2:46" ht="15" customHeight="1" x14ac:dyDescent="0.35">
      <c r="B1079" s="362">
        <v>1548</v>
      </c>
      <c r="C1079" s="362" t="s">
        <v>3973</v>
      </c>
      <c r="D1079" s="362" t="s">
        <v>2</v>
      </c>
      <c r="E1079" s="368">
        <v>45561</v>
      </c>
      <c r="F1079" s="368"/>
      <c r="G1079" s="368"/>
      <c r="H1079" s="368"/>
      <c r="I1079" s="362" t="s">
        <v>76</v>
      </c>
      <c r="J1079" s="362" t="s">
        <v>3974</v>
      </c>
      <c r="K1079" s="361" t="s">
        <v>3975</v>
      </c>
      <c r="L1079" s="362"/>
      <c r="M1079" s="362" t="s">
        <v>1689</v>
      </c>
      <c r="N1079" s="362" t="s">
        <v>9</v>
      </c>
      <c r="O1079" s="362"/>
      <c r="P1079" s="362" t="s">
        <v>90</v>
      </c>
      <c r="Q1079" s="362" t="s">
        <v>90</v>
      </c>
      <c r="R1079" s="362" t="s">
        <v>46</v>
      </c>
      <c r="S1079" s="361" t="s">
        <v>90</v>
      </c>
      <c r="T1079" s="362" t="s">
        <v>113</v>
      </c>
      <c r="U1079" s="362" t="s">
        <v>1540</v>
      </c>
      <c r="V1079" s="362" t="s">
        <v>1540</v>
      </c>
      <c r="W1079" s="362"/>
      <c r="X1079" s="362" t="s">
        <v>9</v>
      </c>
      <c r="Y1079" s="362" t="s">
        <v>46</v>
      </c>
      <c r="Z1079" s="362" t="s">
        <v>90</v>
      </c>
      <c r="AA1079" s="366" t="s">
        <v>90</v>
      </c>
      <c r="AB1079" s="362" t="s">
        <v>90</v>
      </c>
      <c r="AC1079" s="362"/>
      <c r="AD1079" s="362"/>
      <c r="AE1079" s="362"/>
      <c r="AF1079" s="362"/>
      <c r="AG1079" s="362"/>
      <c r="AH1079" s="362"/>
      <c r="AI1079" s="362" t="s">
        <v>7034</v>
      </c>
      <c r="AJ1079" s="362" t="s">
        <v>43</v>
      </c>
      <c r="AK1079" s="362" t="s">
        <v>40</v>
      </c>
      <c r="AL1079" s="362"/>
      <c r="AM1079" s="362"/>
      <c r="AN1079" s="362"/>
      <c r="AO1079" s="362"/>
      <c r="AP1079" s="361"/>
      <c r="AR1079">
        <v>1</v>
      </c>
      <c r="AS1079" t="s">
        <v>9</v>
      </c>
      <c r="AT1079" t="s">
        <v>9</v>
      </c>
    </row>
    <row r="1080" spans="2:46" ht="15" customHeight="1" x14ac:dyDescent="0.35">
      <c r="B1080" s="362">
        <v>1549</v>
      </c>
      <c r="C1080" s="362" t="s">
        <v>3976</v>
      </c>
      <c r="D1080" s="362" t="s">
        <v>2</v>
      </c>
      <c r="E1080" s="368">
        <v>45195</v>
      </c>
      <c r="F1080" s="368"/>
      <c r="G1080" s="368"/>
      <c r="H1080" s="368"/>
      <c r="I1080" s="362" t="s">
        <v>77</v>
      </c>
      <c r="J1080" s="362" t="s">
        <v>90</v>
      </c>
      <c r="K1080" s="361" t="s">
        <v>3977</v>
      </c>
      <c r="L1080" s="362"/>
      <c r="M1080" s="362" t="s">
        <v>186</v>
      </c>
      <c r="N1080" s="362" t="s">
        <v>9</v>
      </c>
      <c r="O1080" s="362"/>
      <c r="P1080" s="362" t="s">
        <v>90</v>
      </c>
      <c r="Q1080" s="362" t="s">
        <v>90</v>
      </c>
      <c r="R1080" s="362" t="s">
        <v>8</v>
      </c>
      <c r="S1080" s="361" t="s">
        <v>3978</v>
      </c>
      <c r="T1080" s="362"/>
      <c r="U1080" s="362"/>
      <c r="V1080" s="362" t="s">
        <v>133</v>
      </c>
      <c r="W1080" s="362"/>
      <c r="X1080" s="362"/>
      <c r="Y1080" s="362" t="s">
        <v>45</v>
      </c>
      <c r="Z1080" s="362" t="s">
        <v>90</v>
      </c>
      <c r="AA1080" s="366" t="s">
        <v>90</v>
      </c>
      <c r="AB1080" s="362" t="s">
        <v>90</v>
      </c>
      <c r="AC1080" s="362"/>
      <c r="AD1080" s="362"/>
      <c r="AE1080" s="362"/>
      <c r="AF1080" s="362"/>
      <c r="AG1080" s="362"/>
      <c r="AH1080" s="362"/>
      <c r="AI1080" s="362" t="s">
        <v>7027</v>
      </c>
      <c r="AJ1080" s="362" t="s">
        <v>21</v>
      </c>
      <c r="AK1080" s="362" t="s">
        <v>39</v>
      </c>
      <c r="AL1080" s="362"/>
      <c r="AM1080" s="362"/>
      <c r="AN1080" s="362"/>
      <c r="AO1080" s="368">
        <v>45924</v>
      </c>
      <c r="AP1080" s="361" t="s">
        <v>680</v>
      </c>
      <c r="AR1080">
        <v>1</v>
      </c>
      <c r="AS1080" t="s">
        <v>539</v>
      </c>
      <c r="AT1080" t="s">
        <v>5840</v>
      </c>
    </row>
    <row r="1081" spans="2:46" ht="15" customHeight="1" x14ac:dyDescent="0.35">
      <c r="B1081" s="362">
        <v>1550</v>
      </c>
      <c r="C1081" s="362" t="s">
        <v>3979</v>
      </c>
      <c r="D1081" s="362" t="s">
        <v>2</v>
      </c>
      <c r="E1081" s="368">
        <v>45195</v>
      </c>
      <c r="F1081" s="368"/>
      <c r="G1081" s="368"/>
      <c r="H1081" s="368"/>
      <c r="I1081" s="362" t="s">
        <v>76</v>
      </c>
      <c r="J1081" s="362" t="s">
        <v>76</v>
      </c>
      <c r="K1081" s="361" t="s">
        <v>3980</v>
      </c>
      <c r="L1081" s="361"/>
      <c r="M1081" s="362" t="s">
        <v>1689</v>
      </c>
      <c r="N1081" s="362" t="s">
        <v>9</v>
      </c>
      <c r="O1081" s="362"/>
      <c r="P1081" s="362" t="s">
        <v>90</v>
      </c>
      <c r="Q1081" s="362" t="s">
        <v>90</v>
      </c>
      <c r="R1081" s="362"/>
      <c r="S1081" s="361" t="s">
        <v>3640</v>
      </c>
      <c r="T1081" s="361"/>
      <c r="U1081" s="361"/>
      <c r="V1081" s="362" t="s">
        <v>125</v>
      </c>
      <c r="W1081" s="362"/>
      <c r="X1081" s="362"/>
      <c r="Y1081" s="362" t="s">
        <v>45</v>
      </c>
      <c r="Z1081" s="362" t="s">
        <v>90</v>
      </c>
      <c r="AA1081" s="366" t="s">
        <v>90</v>
      </c>
      <c r="AB1081" s="362" t="s">
        <v>90</v>
      </c>
      <c r="AC1081" s="362"/>
      <c r="AD1081" s="362"/>
      <c r="AE1081" s="362"/>
      <c r="AF1081" s="362"/>
      <c r="AG1081" s="362"/>
      <c r="AH1081" s="362"/>
      <c r="AI1081" s="362" t="s">
        <v>7034</v>
      </c>
      <c r="AJ1081" s="362" t="s">
        <v>43</v>
      </c>
      <c r="AK1081" s="362" t="s">
        <v>39</v>
      </c>
      <c r="AL1081" s="362"/>
      <c r="AM1081" s="362"/>
      <c r="AN1081" s="362"/>
      <c r="AO1081" s="368" t="s">
        <v>90</v>
      </c>
      <c r="AP1081" s="361" t="s">
        <v>1158</v>
      </c>
      <c r="AR1081">
        <v>1</v>
      </c>
      <c r="AS1081" t="s">
        <v>539</v>
      </c>
      <c r="AT1081" t="s">
        <v>5840</v>
      </c>
    </row>
    <row r="1082" spans="2:46" ht="15" customHeight="1" x14ac:dyDescent="0.35">
      <c r="B1082" s="362">
        <v>1551</v>
      </c>
      <c r="C1082" s="362" t="s">
        <v>3981</v>
      </c>
      <c r="D1082" s="362" t="s">
        <v>2</v>
      </c>
      <c r="E1082" s="368">
        <v>45133</v>
      </c>
      <c r="F1082" s="368"/>
      <c r="G1082" s="368"/>
      <c r="H1082" s="368"/>
      <c r="I1082" s="362" t="s">
        <v>74</v>
      </c>
      <c r="J1082" s="362" t="s">
        <v>1584</v>
      </c>
      <c r="K1082" s="361" t="s">
        <v>3982</v>
      </c>
      <c r="L1082" s="361"/>
      <c r="M1082" s="362" t="s">
        <v>186</v>
      </c>
      <c r="N1082" s="362" t="s">
        <v>9</v>
      </c>
      <c r="O1082" s="362"/>
      <c r="P1082" s="362" t="s">
        <v>90</v>
      </c>
      <c r="Q1082" s="362" t="s">
        <v>90</v>
      </c>
      <c r="R1082" s="362"/>
      <c r="S1082" s="361" t="s">
        <v>3983</v>
      </c>
      <c r="T1082" s="362"/>
      <c r="U1082" s="362"/>
      <c r="V1082" s="362" t="s">
        <v>120</v>
      </c>
      <c r="W1082" s="362"/>
      <c r="X1082" s="362"/>
      <c r="Y1082" s="362" t="s">
        <v>48</v>
      </c>
      <c r="Z1082" s="362" t="s">
        <v>90</v>
      </c>
      <c r="AA1082" s="366" t="s">
        <v>90</v>
      </c>
      <c r="AB1082" s="362" t="s">
        <v>90</v>
      </c>
      <c r="AC1082" s="362"/>
      <c r="AD1082" s="362"/>
      <c r="AE1082" s="362"/>
      <c r="AF1082" s="362"/>
      <c r="AG1082" s="362"/>
      <c r="AH1082" s="362"/>
      <c r="AI1082" s="362" t="s">
        <v>7028</v>
      </c>
      <c r="AJ1082" s="362" t="s">
        <v>19</v>
      </c>
      <c r="AK1082" s="362" t="s">
        <v>40</v>
      </c>
      <c r="AL1082" s="362"/>
      <c r="AM1082" s="362"/>
      <c r="AN1082" s="362"/>
      <c r="AO1082" s="362"/>
      <c r="AP1082" s="361"/>
      <c r="AR1082">
        <v>1</v>
      </c>
      <c r="AS1082" t="s">
        <v>5839</v>
      </c>
      <c r="AT1082" t="s">
        <v>5839</v>
      </c>
    </row>
    <row r="1083" spans="2:46" ht="15" customHeight="1" x14ac:dyDescent="0.35">
      <c r="B1083" s="362">
        <v>1552</v>
      </c>
      <c r="C1083" s="362" t="s">
        <v>3984</v>
      </c>
      <c r="D1083" s="362" t="s">
        <v>2</v>
      </c>
      <c r="E1083" s="368">
        <v>45195</v>
      </c>
      <c r="F1083" s="368"/>
      <c r="G1083" s="368"/>
      <c r="H1083" s="368"/>
      <c r="I1083" s="362" t="s">
        <v>76</v>
      </c>
      <c r="J1083" s="362" t="s">
        <v>76</v>
      </c>
      <c r="K1083" s="361" t="s">
        <v>3985</v>
      </c>
      <c r="L1083" s="361"/>
      <c r="M1083" s="362" t="s">
        <v>1689</v>
      </c>
      <c r="N1083" s="362" t="s">
        <v>9</v>
      </c>
      <c r="O1083" s="362"/>
      <c r="P1083" s="362" t="s">
        <v>90</v>
      </c>
      <c r="Q1083" s="362" t="s">
        <v>90</v>
      </c>
      <c r="R1083" s="362"/>
      <c r="S1083" s="361" t="s">
        <v>3986</v>
      </c>
      <c r="T1083" s="361"/>
      <c r="U1083" s="361"/>
      <c r="V1083" s="362" t="s">
        <v>125</v>
      </c>
      <c r="W1083" s="362"/>
      <c r="X1083" s="362"/>
      <c r="Y1083" s="362" t="s">
        <v>45</v>
      </c>
      <c r="Z1083" s="362" t="s">
        <v>90</v>
      </c>
      <c r="AA1083" s="366" t="s">
        <v>90</v>
      </c>
      <c r="AB1083" s="362" t="s">
        <v>90</v>
      </c>
      <c r="AC1083" s="362"/>
      <c r="AD1083" s="362"/>
      <c r="AE1083" s="362"/>
      <c r="AF1083" s="362"/>
      <c r="AG1083" s="362"/>
      <c r="AH1083" s="362"/>
      <c r="AI1083" s="362" t="s">
        <v>7034</v>
      </c>
      <c r="AJ1083" s="362" t="s">
        <v>43</v>
      </c>
      <c r="AK1083" s="362" t="s">
        <v>39</v>
      </c>
      <c r="AL1083" s="362"/>
      <c r="AM1083" s="362"/>
      <c r="AN1083" s="362"/>
      <c r="AO1083" s="368" t="s">
        <v>90</v>
      </c>
      <c r="AP1083" s="361" t="s">
        <v>1158</v>
      </c>
      <c r="AR1083">
        <v>1</v>
      </c>
      <c r="AS1083" t="s">
        <v>539</v>
      </c>
      <c r="AT1083" t="s">
        <v>5840</v>
      </c>
    </row>
    <row r="1084" spans="2:46" ht="15" customHeight="1" x14ac:dyDescent="0.35">
      <c r="B1084" s="362">
        <v>1553</v>
      </c>
      <c r="C1084" s="362" t="s">
        <v>3987</v>
      </c>
      <c r="D1084" s="362" t="s">
        <v>2</v>
      </c>
      <c r="E1084" s="368">
        <v>45217</v>
      </c>
      <c r="F1084" s="368"/>
      <c r="G1084" s="368"/>
      <c r="H1084" s="368"/>
      <c r="I1084" s="362" t="s">
        <v>65</v>
      </c>
      <c r="J1084" s="362" t="s">
        <v>3988</v>
      </c>
      <c r="K1084" s="361" t="s">
        <v>3989</v>
      </c>
      <c r="L1084" s="362"/>
      <c r="M1084" s="362" t="s">
        <v>186</v>
      </c>
      <c r="N1084" s="362" t="s">
        <v>9</v>
      </c>
      <c r="O1084" s="362"/>
      <c r="P1084" s="362" t="s">
        <v>90</v>
      </c>
      <c r="Q1084" s="362" t="s">
        <v>90</v>
      </c>
      <c r="R1084" s="362"/>
      <c r="S1084" s="361" t="s">
        <v>90</v>
      </c>
      <c r="T1084" s="362"/>
      <c r="U1084" s="362"/>
      <c r="V1084" s="362" t="s">
        <v>202</v>
      </c>
      <c r="W1084" s="362"/>
      <c r="X1084" s="362" t="s">
        <v>9</v>
      </c>
      <c r="Y1084" s="362" t="s">
        <v>9</v>
      </c>
      <c r="Z1084" s="362" t="s">
        <v>90</v>
      </c>
      <c r="AA1084" s="366" t="s">
        <v>90</v>
      </c>
      <c r="AB1084" s="362" t="s">
        <v>90</v>
      </c>
      <c r="AC1084" s="362"/>
      <c r="AD1084" s="362"/>
      <c r="AE1084" s="362"/>
      <c r="AF1084" s="362"/>
      <c r="AG1084" s="362"/>
      <c r="AH1084" s="362"/>
      <c r="AI1084" s="362" t="s">
        <v>7032</v>
      </c>
      <c r="AJ1084" s="362" t="s">
        <v>19</v>
      </c>
      <c r="AK1084" s="362" t="s">
        <v>40</v>
      </c>
      <c r="AL1084" s="362"/>
      <c r="AM1084" s="362"/>
      <c r="AN1084" s="362"/>
      <c r="AO1084" s="362"/>
      <c r="AP1084" s="361" t="e">
        <v>#N/A</v>
      </c>
      <c r="AR1084">
        <v>1</v>
      </c>
      <c r="AS1084" t="s">
        <v>9</v>
      </c>
      <c r="AT1084" t="s">
        <v>9</v>
      </c>
    </row>
    <row r="1085" spans="2:46" ht="15" customHeight="1" x14ac:dyDescent="0.35">
      <c r="B1085" s="362">
        <v>1554</v>
      </c>
      <c r="C1085" s="362" t="s">
        <v>3990</v>
      </c>
      <c r="D1085" s="362" t="s">
        <v>2</v>
      </c>
      <c r="E1085" s="368">
        <v>45217</v>
      </c>
      <c r="F1085" s="368"/>
      <c r="G1085" s="368"/>
      <c r="H1085" s="368"/>
      <c r="I1085" s="362" t="s">
        <v>65</v>
      </c>
      <c r="J1085" s="362" t="s">
        <v>3988</v>
      </c>
      <c r="K1085" s="361" t="s">
        <v>3991</v>
      </c>
      <c r="L1085" s="362"/>
      <c r="M1085" s="362" t="s">
        <v>186</v>
      </c>
      <c r="N1085" s="362" t="s">
        <v>9</v>
      </c>
      <c r="O1085" s="362"/>
      <c r="P1085" s="362" t="s">
        <v>90</v>
      </c>
      <c r="Q1085" s="362" t="s">
        <v>90</v>
      </c>
      <c r="R1085" s="362"/>
      <c r="S1085" s="361" t="s">
        <v>90</v>
      </c>
      <c r="T1085" s="362"/>
      <c r="U1085" s="362"/>
      <c r="V1085" s="362" t="s">
        <v>202</v>
      </c>
      <c r="W1085" s="362"/>
      <c r="X1085" s="362" t="s">
        <v>9</v>
      </c>
      <c r="Y1085" s="362" t="s">
        <v>9</v>
      </c>
      <c r="Z1085" s="362" t="s">
        <v>90</v>
      </c>
      <c r="AA1085" s="366" t="s">
        <v>90</v>
      </c>
      <c r="AB1085" s="362" t="s">
        <v>90</v>
      </c>
      <c r="AC1085" s="362"/>
      <c r="AD1085" s="362"/>
      <c r="AE1085" s="362"/>
      <c r="AF1085" s="362"/>
      <c r="AG1085" s="362"/>
      <c r="AH1085" s="362"/>
      <c r="AI1085" s="362" t="s">
        <v>7032</v>
      </c>
      <c r="AJ1085" s="362" t="s">
        <v>19</v>
      </c>
      <c r="AK1085" s="362" t="s">
        <v>40</v>
      </c>
      <c r="AL1085" s="362"/>
      <c r="AM1085" s="362"/>
      <c r="AN1085" s="362"/>
      <c r="AO1085" s="362"/>
      <c r="AP1085" s="361" t="e">
        <v>#N/A</v>
      </c>
      <c r="AR1085">
        <v>1</v>
      </c>
      <c r="AS1085" t="s">
        <v>9</v>
      </c>
      <c r="AT1085" t="s">
        <v>9</v>
      </c>
    </row>
    <row r="1086" spans="2:46" ht="15" customHeight="1" x14ac:dyDescent="0.35">
      <c r="B1086" s="362">
        <v>1555</v>
      </c>
      <c r="C1086" s="362" t="s">
        <v>3992</v>
      </c>
      <c r="D1086" s="362" t="s">
        <v>2</v>
      </c>
      <c r="E1086" s="368">
        <v>45217</v>
      </c>
      <c r="F1086" s="368"/>
      <c r="G1086" s="368"/>
      <c r="H1086" s="368"/>
      <c r="I1086" s="362" t="s">
        <v>65</v>
      </c>
      <c r="J1086" s="362" t="s">
        <v>3988</v>
      </c>
      <c r="K1086" s="361" t="s">
        <v>3993</v>
      </c>
      <c r="L1086" s="362"/>
      <c r="M1086" s="362" t="s">
        <v>186</v>
      </c>
      <c r="N1086" s="362" t="s">
        <v>9</v>
      </c>
      <c r="O1086" s="362"/>
      <c r="P1086" s="362" t="s">
        <v>90</v>
      </c>
      <c r="Q1086" s="362" t="s">
        <v>90</v>
      </c>
      <c r="R1086" s="362"/>
      <c r="S1086" s="361" t="s">
        <v>90</v>
      </c>
      <c r="T1086" s="362"/>
      <c r="U1086" s="362"/>
      <c r="V1086" s="362" t="s">
        <v>202</v>
      </c>
      <c r="W1086" s="362"/>
      <c r="X1086" s="362" t="s">
        <v>9</v>
      </c>
      <c r="Y1086" s="362" t="s">
        <v>9</v>
      </c>
      <c r="Z1086" s="362" t="s">
        <v>90</v>
      </c>
      <c r="AA1086" s="366" t="s">
        <v>90</v>
      </c>
      <c r="AB1086" s="362" t="s">
        <v>90</v>
      </c>
      <c r="AC1086" s="362"/>
      <c r="AD1086" s="362"/>
      <c r="AE1086" s="362"/>
      <c r="AF1086" s="362"/>
      <c r="AG1086" s="362"/>
      <c r="AH1086" s="362"/>
      <c r="AI1086" s="362" t="s">
        <v>7032</v>
      </c>
      <c r="AJ1086" s="362" t="s">
        <v>19</v>
      </c>
      <c r="AK1086" s="362" t="s">
        <v>40</v>
      </c>
      <c r="AL1086" s="362"/>
      <c r="AM1086" s="362"/>
      <c r="AN1086" s="362"/>
      <c r="AO1086" s="362"/>
      <c r="AP1086" s="361" t="e">
        <v>#N/A</v>
      </c>
      <c r="AR1086">
        <v>1</v>
      </c>
      <c r="AS1086" t="s">
        <v>9</v>
      </c>
      <c r="AT1086" t="s">
        <v>9</v>
      </c>
    </row>
    <row r="1087" spans="2:46" ht="15" customHeight="1" x14ac:dyDescent="0.35">
      <c r="B1087" s="362">
        <v>1556</v>
      </c>
      <c r="C1087" s="362" t="s">
        <v>3994</v>
      </c>
      <c r="D1087" s="362" t="s">
        <v>2</v>
      </c>
      <c r="E1087" s="368">
        <v>45217</v>
      </c>
      <c r="F1087" s="368"/>
      <c r="G1087" s="368"/>
      <c r="H1087" s="368"/>
      <c r="I1087" s="362" t="s">
        <v>65</v>
      </c>
      <c r="J1087" s="362" t="s">
        <v>3988</v>
      </c>
      <c r="K1087" s="361" t="s">
        <v>3995</v>
      </c>
      <c r="L1087" s="362"/>
      <c r="M1087" s="362" t="s">
        <v>186</v>
      </c>
      <c r="N1087" s="362" t="s">
        <v>9</v>
      </c>
      <c r="O1087" s="362"/>
      <c r="P1087" s="362" t="s">
        <v>90</v>
      </c>
      <c r="Q1087" s="362" t="s">
        <v>90</v>
      </c>
      <c r="R1087" s="362"/>
      <c r="S1087" s="361" t="s">
        <v>90</v>
      </c>
      <c r="T1087" s="362"/>
      <c r="U1087" s="362"/>
      <c r="V1087" s="362" t="s">
        <v>202</v>
      </c>
      <c r="W1087" s="362"/>
      <c r="X1087" s="362" t="s">
        <v>9</v>
      </c>
      <c r="Y1087" s="362" t="s">
        <v>9</v>
      </c>
      <c r="Z1087" s="362" t="s">
        <v>90</v>
      </c>
      <c r="AA1087" s="366" t="s">
        <v>90</v>
      </c>
      <c r="AB1087" s="362" t="s">
        <v>90</v>
      </c>
      <c r="AC1087" s="362"/>
      <c r="AD1087" s="362"/>
      <c r="AE1087" s="362"/>
      <c r="AF1087" s="362"/>
      <c r="AG1087" s="362"/>
      <c r="AH1087" s="362"/>
      <c r="AI1087" s="362" t="s">
        <v>7032</v>
      </c>
      <c r="AJ1087" s="362" t="s">
        <v>19</v>
      </c>
      <c r="AK1087" s="362" t="s">
        <v>40</v>
      </c>
      <c r="AL1087" s="362"/>
      <c r="AM1087" s="362"/>
      <c r="AN1087" s="362"/>
      <c r="AO1087" s="362"/>
      <c r="AP1087" s="361" t="e">
        <v>#N/A</v>
      </c>
      <c r="AR1087">
        <v>1</v>
      </c>
      <c r="AS1087" t="s">
        <v>9</v>
      </c>
      <c r="AT1087" t="s">
        <v>9</v>
      </c>
    </row>
    <row r="1088" spans="2:46" ht="15" customHeight="1" x14ac:dyDescent="0.35">
      <c r="B1088" s="362">
        <v>1557</v>
      </c>
      <c r="C1088" s="362" t="s">
        <v>3996</v>
      </c>
      <c r="D1088" s="362" t="s">
        <v>2</v>
      </c>
      <c r="E1088" s="368">
        <v>45217</v>
      </c>
      <c r="F1088" s="368"/>
      <c r="G1088" s="368"/>
      <c r="H1088" s="368"/>
      <c r="I1088" s="362" t="s">
        <v>65</v>
      </c>
      <c r="J1088" s="362" t="s">
        <v>3988</v>
      </c>
      <c r="K1088" s="361" t="s">
        <v>3997</v>
      </c>
      <c r="L1088" s="362"/>
      <c r="M1088" s="362" t="s">
        <v>186</v>
      </c>
      <c r="N1088" s="362" t="s">
        <v>9</v>
      </c>
      <c r="O1088" s="362"/>
      <c r="P1088" s="362" t="s">
        <v>90</v>
      </c>
      <c r="Q1088" s="362" t="s">
        <v>90</v>
      </c>
      <c r="R1088" s="362"/>
      <c r="S1088" s="361" t="s">
        <v>90</v>
      </c>
      <c r="T1088" s="362"/>
      <c r="U1088" s="362"/>
      <c r="V1088" s="362" t="s">
        <v>202</v>
      </c>
      <c r="W1088" s="362"/>
      <c r="X1088" s="362" t="s">
        <v>9</v>
      </c>
      <c r="Y1088" s="362" t="s">
        <v>9</v>
      </c>
      <c r="Z1088" s="362" t="s">
        <v>90</v>
      </c>
      <c r="AA1088" s="366" t="s">
        <v>90</v>
      </c>
      <c r="AB1088" s="362" t="s">
        <v>90</v>
      </c>
      <c r="AC1088" s="362"/>
      <c r="AD1088" s="362"/>
      <c r="AE1088" s="362"/>
      <c r="AF1088" s="362"/>
      <c r="AG1088" s="362"/>
      <c r="AH1088" s="362"/>
      <c r="AI1088" s="362" t="s">
        <v>7032</v>
      </c>
      <c r="AJ1088" s="362" t="s">
        <v>19</v>
      </c>
      <c r="AK1088" s="362" t="s">
        <v>40</v>
      </c>
      <c r="AL1088" s="362"/>
      <c r="AM1088" s="362"/>
      <c r="AN1088" s="362"/>
      <c r="AO1088" s="362"/>
      <c r="AP1088" s="361" t="e">
        <v>#N/A</v>
      </c>
      <c r="AR1088">
        <v>1</v>
      </c>
      <c r="AS1088" t="s">
        <v>9</v>
      </c>
      <c r="AT1088" t="s">
        <v>9</v>
      </c>
    </row>
    <row r="1089" spans="2:46" ht="15" customHeight="1" x14ac:dyDescent="0.35">
      <c r="B1089" s="362">
        <v>1558</v>
      </c>
      <c r="C1089" s="362" t="s">
        <v>3998</v>
      </c>
      <c r="D1089" s="362" t="s">
        <v>2</v>
      </c>
      <c r="E1089" s="368">
        <v>45217</v>
      </c>
      <c r="F1089" s="368"/>
      <c r="G1089" s="368"/>
      <c r="H1089" s="368"/>
      <c r="I1089" s="362" t="s">
        <v>65</v>
      </c>
      <c r="J1089" s="362" t="s">
        <v>3988</v>
      </c>
      <c r="K1089" s="361" t="s">
        <v>3999</v>
      </c>
      <c r="L1089" s="362"/>
      <c r="M1089" s="362" t="s">
        <v>186</v>
      </c>
      <c r="N1089" s="362" t="s">
        <v>9</v>
      </c>
      <c r="O1089" s="362"/>
      <c r="P1089" s="362" t="s">
        <v>90</v>
      </c>
      <c r="Q1089" s="362" t="s">
        <v>90</v>
      </c>
      <c r="R1089" s="362"/>
      <c r="S1089" s="361" t="s">
        <v>90</v>
      </c>
      <c r="T1089" s="362"/>
      <c r="U1089" s="362"/>
      <c r="V1089" s="362" t="s">
        <v>202</v>
      </c>
      <c r="W1089" s="362"/>
      <c r="X1089" s="362" t="s">
        <v>9</v>
      </c>
      <c r="Y1089" s="362" t="s">
        <v>9</v>
      </c>
      <c r="Z1089" s="362" t="s">
        <v>90</v>
      </c>
      <c r="AA1089" s="366" t="s">
        <v>90</v>
      </c>
      <c r="AB1089" s="362" t="s">
        <v>90</v>
      </c>
      <c r="AC1089" s="362"/>
      <c r="AD1089" s="362"/>
      <c r="AE1089" s="362"/>
      <c r="AF1089" s="362"/>
      <c r="AG1089" s="362"/>
      <c r="AH1089" s="362"/>
      <c r="AI1089" s="362" t="s">
        <v>7032</v>
      </c>
      <c r="AJ1089" s="362" t="s">
        <v>19</v>
      </c>
      <c r="AK1089" s="362" t="s">
        <v>40</v>
      </c>
      <c r="AL1089" s="362"/>
      <c r="AM1089" s="362"/>
      <c r="AN1089" s="362"/>
      <c r="AO1089" s="362"/>
      <c r="AP1089" s="361" t="e">
        <v>#N/A</v>
      </c>
      <c r="AR1089">
        <v>1</v>
      </c>
      <c r="AS1089" t="s">
        <v>9</v>
      </c>
      <c r="AT1089" t="s">
        <v>9</v>
      </c>
    </row>
    <row r="1090" spans="2:46" ht="15" customHeight="1" x14ac:dyDescent="0.35">
      <c r="B1090" s="362">
        <v>1559</v>
      </c>
      <c r="C1090" s="362" t="s">
        <v>4000</v>
      </c>
      <c r="D1090" s="362" t="s">
        <v>2</v>
      </c>
      <c r="E1090" s="368">
        <v>45217</v>
      </c>
      <c r="F1090" s="368"/>
      <c r="G1090" s="368"/>
      <c r="H1090" s="368"/>
      <c r="I1090" s="362" t="s">
        <v>65</v>
      </c>
      <c r="J1090" s="362" t="s">
        <v>3988</v>
      </c>
      <c r="K1090" s="361" t="s">
        <v>4001</v>
      </c>
      <c r="L1090" s="362"/>
      <c r="M1090" s="362" t="s">
        <v>186</v>
      </c>
      <c r="N1090" s="362" t="s">
        <v>9</v>
      </c>
      <c r="O1090" s="362"/>
      <c r="P1090" s="362" t="s">
        <v>90</v>
      </c>
      <c r="Q1090" s="362" t="s">
        <v>90</v>
      </c>
      <c r="R1090" s="362"/>
      <c r="S1090" s="361" t="s">
        <v>90</v>
      </c>
      <c r="T1090" s="362"/>
      <c r="U1090" s="362"/>
      <c r="V1090" s="362" t="s">
        <v>202</v>
      </c>
      <c r="W1090" s="362"/>
      <c r="X1090" s="362" t="s">
        <v>9</v>
      </c>
      <c r="Y1090" s="362" t="s">
        <v>9</v>
      </c>
      <c r="Z1090" s="362" t="s">
        <v>90</v>
      </c>
      <c r="AA1090" s="366" t="s">
        <v>90</v>
      </c>
      <c r="AB1090" s="362" t="s">
        <v>90</v>
      </c>
      <c r="AC1090" s="362"/>
      <c r="AD1090" s="362"/>
      <c r="AE1090" s="362"/>
      <c r="AF1090" s="362"/>
      <c r="AG1090" s="362"/>
      <c r="AH1090" s="362"/>
      <c r="AI1090" s="362" t="s">
        <v>7032</v>
      </c>
      <c r="AJ1090" s="362" t="s">
        <v>19</v>
      </c>
      <c r="AK1090" s="362" t="s">
        <v>40</v>
      </c>
      <c r="AL1090" s="362"/>
      <c r="AM1090" s="362"/>
      <c r="AN1090" s="362"/>
      <c r="AO1090" s="362"/>
      <c r="AP1090" s="361" t="e">
        <v>#N/A</v>
      </c>
      <c r="AR1090">
        <v>1</v>
      </c>
      <c r="AS1090" t="s">
        <v>9</v>
      </c>
      <c r="AT1090" t="s">
        <v>9</v>
      </c>
    </row>
    <row r="1091" spans="2:46" ht="15" customHeight="1" x14ac:dyDescent="0.35">
      <c r="B1091" s="362">
        <v>1560</v>
      </c>
      <c r="C1091" s="362" t="s">
        <v>4002</v>
      </c>
      <c r="D1091" s="362" t="s">
        <v>2</v>
      </c>
      <c r="E1091" s="368">
        <v>45217</v>
      </c>
      <c r="F1091" s="368"/>
      <c r="G1091" s="368"/>
      <c r="H1091" s="368"/>
      <c r="I1091" s="362" t="s">
        <v>65</v>
      </c>
      <c r="J1091" s="362" t="s">
        <v>3988</v>
      </c>
      <c r="K1091" s="361" t="s">
        <v>4003</v>
      </c>
      <c r="L1091" s="362"/>
      <c r="M1091" s="362" t="s">
        <v>186</v>
      </c>
      <c r="N1091" s="362" t="s">
        <v>9</v>
      </c>
      <c r="O1091" s="362"/>
      <c r="P1091" s="362" t="s">
        <v>90</v>
      </c>
      <c r="Q1091" s="362" t="s">
        <v>90</v>
      </c>
      <c r="R1091" s="362"/>
      <c r="S1091" s="361" t="s">
        <v>90</v>
      </c>
      <c r="T1091" s="362"/>
      <c r="U1091" s="362"/>
      <c r="V1091" s="362" t="s">
        <v>202</v>
      </c>
      <c r="W1091" s="362"/>
      <c r="X1091" s="362" t="s">
        <v>9</v>
      </c>
      <c r="Y1091" s="362" t="s">
        <v>9</v>
      </c>
      <c r="Z1091" s="362" t="s">
        <v>90</v>
      </c>
      <c r="AA1091" s="366" t="s">
        <v>90</v>
      </c>
      <c r="AB1091" s="362" t="s">
        <v>90</v>
      </c>
      <c r="AC1091" s="362"/>
      <c r="AD1091" s="362"/>
      <c r="AE1091" s="362"/>
      <c r="AF1091" s="362"/>
      <c r="AG1091" s="362"/>
      <c r="AH1091" s="362"/>
      <c r="AI1091" s="362" t="s">
        <v>7032</v>
      </c>
      <c r="AJ1091" s="362" t="s">
        <v>19</v>
      </c>
      <c r="AK1091" s="362" t="s">
        <v>40</v>
      </c>
      <c r="AL1091" s="362"/>
      <c r="AM1091" s="362"/>
      <c r="AN1091" s="362"/>
      <c r="AO1091" s="362"/>
      <c r="AP1091" s="361" t="e">
        <v>#N/A</v>
      </c>
      <c r="AR1091">
        <v>1</v>
      </c>
      <c r="AS1091" t="s">
        <v>9</v>
      </c>
      <c r="AT1091" t="s">
        <v>9</v>
      </c>
    </row>
    <row r="1092" spans="2:46" ht="15" customHeight="1" x14ac:dyDescent="0.35">
      <c r="B1092" s="362">
        <v>1561</v>
      </c>
      <c r="C1092" s="362" t="s">
        <v>4004</v>
      </c>
      <c r="D1092" s="362" t="s">
        <v>2</v>
      </c>
      <c r="E1092" s="368">
        <v>45217</v>
      </c>
      <c r="F1092" s="368"/>
      <c r="G1092" s="368"/>
      <c r="H1092" s="368"/>
      <c r="I1092" s="362" t="s">
        <v>65</v>
      </c>
      <c r="J1092" s="362" t="s">
        <v>3988</v>
      </c>
      <c r="K1092" s="361" t="s">
        <v>4005</v>
      </c>
      <c r="L1092" s="362"/>
      <c r="M1092" s="362" t="s">
        <v>186</v>
      </c>
      <c r="N1092" s="362" t="s">
        <v>9</v>
      </c>
      <c r="O1092" s="362"/>
      <c r="P1092" s="362" t="s">
        <v>90</v>
      </c>
      <c r="Q1092" s="362" t="s">
        <v>90</v>
      </c>
      <c r="R1092" s="362"/>
      <c r="S1092" s="361" t="s">
        <v>90</v>
      </c>
      <c r="T1092" s="362"/>
      <c r="U1092" s="362"/>
      <c r="V1092" s="362" t="s">
        <v>202</v>
      </c>
      <c r="W1092" s="362"/>
      <c r="X1092" s="362" t="s">
        <v>9</v>
      </c>
      <c r="Y1092" s="362" t="s">
        <v>9</v>
      </c>
      <c r="Z1092" s="362" t="s">
        <v>90</v>
      </c>
      <c r="AA1092" s="366" t="s">
        <v>90</v>
      </c>
      <c r="AB1092" s="362" t="s">
        <v>90</v>
      </c>
      <c r="AC1092" s="362"/>
      <c r="AD1092" s="362"/>
      <c r="AE1092" s="362"/>
      <c r="AF1092" s="362"/>
      <c r="AG1092" s="362"/>
      <c r="AH1092" s="362"/>
      <c r="AI1092" s="362" t="s">
        <v>7032</v>
      </c>
      <c r="AJ1092" s="362" t="s">
        <v>19</v>
      </c>
      <c r="AK1092" s="362" t="s">
        <v>40</v>
      </c>
      <c r="AL1092" s="362"/>
      <c r="AM1092" s="362"/>
      <c r="AN1092" s="362"/>
      <c r="AO1092" s="362"/>
      <c r="AP1092" s="361" t="e">
        <v>#N/A</v>
      </c>
      <c r="AR1092">
        <v>1</v>
      </c>
      <c r="AS1092" t="s">
        <v>9</v>
      </c>
      <c r="AT1092" t="s">
        <v>9</v>
      </c>
    </row>
    <row r="1093" spans="2:46" ht="15" customHeight="1" x14ac:dyDescent="0.35">
      <c r="B1093" s="362">
        <v>1562</v>
      </c>
      <c r="C1093" s="362" t="s">
        <v>4006</v>
      </c>
      <c r="D1093" s="362" t="s">
        <v>2</v>
      </c>
      <c r="E1093" s="368">
        <v>45133</v>
      </c>
      <c r="F1093" s="368"/>
      <c r="G1093" s="368"/>
      <c r="H1093" s="368"/>
      <c r="I1093" s="362" t="s">
        <v>74</v>
      </c>
      <c r="J1093" s="362" t="s">
        <v>1584</v>
      </c>
      <c r="K1093" s="361" t="s">
        <v>4007</v>
      </c>
      <c r="L1093" s="361"/>
      <c r="M1093" s="362" t="s">
        <v>186</v>
      </c>
      <c r="N1093" s="362" t="s">
        <v>9</v>
      </c>
      <c r="O1093" s="362"/>
      <c r="P1093" s="362" t="s">
        <v>90</v>
      </c>
      <c r="Q1093" s="362" t="s">
        <v>90</v>
      </c>
      <c r="R1093" s="362"/>
      <c r="S1093" s="361" t="s">
        <v>4008</v>
      </c>
      <c r="T1093" s="362"/>
      <c r="U1093" s="362"/>
      <c r="V1093" s="362" t="s">
        <v>120</v>
      </c>
      <c r="W1093" s="362"/>
      <c r="X1093" s="362" t="s">
        <v>9</v>
      </c>
      <c r="Y1093" s="362" t="s">
        <v>2790</v>
      </c>
      <c r="Z1093" s="362" t="s">
        <v>90</v>
      </c>
      <c r="AA1093" s="366" t="s">
        <v>90</v>
      </c>
      <c r="AB1093" s="362" t="s">
        <v>90</v>
      </c>
      <c r="AC1093" s="362"/>
      <c r="AD1093" s="362"/>
      <c r="AE1093" s="362"/>
      <c r="AF1093" s="362"/>
      <c r="AG1093" s="362"/>
      <c r="AH1093" s="362"/>
      <c r="AI1093" s="362" t="s">
        <v>7028</v>
      </c>
      <c r="AJ1093" s="362" t="s">
        <v>19</v>
      </c>
      <c r="AK1093" s="362" t="e">
        <v>#N/A</v>
      </c>
      <c r="AL1093" s="362"/>
      <c r="AM1093" s="362"/>
      <c r="AN1093" s="362"/>
      <c r="AO1093" s="362"/>
      <c r="AP1093" s="361" t="e">
        <v>#N/A</v>
      </c>
      <c r="AR1093">
        <v>1</v>
      </c>
      <c r="AS1093" t="s">
        <v>9</v>
      </c>
      <c r="AT1093" t="s">
        <v>9</v>
      </c>
    </row>
    <row r="1094" spans="2:46" ht="15" customHeight="1" x14ac:dyDescent="0.35">
      <c r="B1094" s="362">
        <v>1563</v>
      </c>
      <c r="C1094" s="362" t="s">
        <v>4009</v>
      </c>
      <c r="D1094" s="362" t="s">
        <v>2</v>
      </c>
      <c r="E1094" s="368">
        <v>45217</v>
      </c>
      <c r="F1094" s="368"/>
      <c r="G1094" s="368"/>
      <c r="H1094" s="368"/>
      <c r="I1094" s="362" t="s">
        <v>65</v>
      </c>
      <c r="J1094" s="362" t="s">
        <v>3988</v>
      </c>
      <c r="K1094" s="361" t="s">
        <v>4010</v>
      </c>
      <c r="L1094" s="362"/>
      <c r="M1094" s="362" t="s">
        <v>1689</v>
      </c>
      <c r="N1094" s="362" t="s">
        <v>9</v>
      </c>
      <c r="O1094" s="362"/>
      <c r="P1094" s="362" t="s">
        <v>90</v>
      </c>
      <c r="Q1094" s="362" t="s">
        <v>90</v>
      </c>
      <c r="R1094" s="362"/>
      <c r="S1094" s="361" t="s">
        <v>90</v>
      </c>
      <c r="T1094" s="362"/>
      <c r="U1094" s="362"/>
      <c r="V1094" s="362" t="s">
        <v>202</v>
      </c>
      <c r="W1094" s="362"/>
      <c r="X1094" s="362" t="s">
        <v>9</v>
      </c>
      <c r="Y1094" s="362" t="s">
        <v>9</v>
      </c>
      <c r="Z1094" s="362" t="s">
        <v>90</v>
      </c>
      <c r="AA1094" s="366" t="s">
        <v>90</v>
      </c>
      <c r="AB1094" s="362" t="s">
        <v>90</v>
      </c>
      <c r="AC1094" s="362"/>
      <c r="AD1094" s="362"/>
      <c r="AE1094" s="362"/>
      <c r="AF1094" s="362"/>
      <c r="AG1094" s="362"/>
      <c r="AH1094" s="362"/>
      <c r="AI1094" s="362" t="s">
        <v>7032</v>
      </c>
      <c r="AJ1094" s="362" t="s">
        <v>19</v>
      </c>
      <c r="AK1094" s="362" t="s">
        <v>40</v>
      </c>
      <c r="AL1094" s="362"/>
      <c r="AM1094" s="362"/>
      <c r="AN1094" s="362"/>
      <c r="AO1094" s="362"/>
      <c r="AP1094" s="361" t="e">
        <v>#N/A</v>
      </c>
      <c r="AR1094">
        <v>1</v>
      </c>
      <c r="AS1094" t="s">
        <v>9</v>
      </c>
      <c r="AT1094" t="s">
        <v>9</v>
      </c>
    </row>
    <row r="1095" spans="2:46" ht="15" customHeight="1" x14ac:dyDescent="0.35">
      <c r="B1095" s="362">
        <v>1564</v>
      </c>
      <c r="C1095" s="362" t="s">
        <v>4011</v>
      </c>
      <c r="D1095" s="362" t="s">
        <v>2</v>
      </c>
      <c r="E1095" s="368">
        <v>45218</v>
      </c>
      <c r="F1095" s="368"/>
      <c r="G1095" s="368"/>
      <c r="H1095" s="368"/>
      <c r="I1095" s="362" t="s">
        <v>81</v>
      </c>
      <c r="J1095" s="362" t="s">
        <v>1580</v>
      </c>
      <c r="K1095" s="361" t="s">
        <v>4012</v>
      </c>
      <c r="L1095" s="362"/>
      <c r="M1095" s="362" t="s">
        <v>186</v>
      </c>
      <c r="N1095" s="362" t="s">
        <v>9</v>
      </c>
      <c r="O1095" s="362"/>
      <c r="P1095" s="362" t="s">
        <v>90</v>
      </c>
      <c r="Q1095" s="362" t="s">
        <v>90</v>
      </c>
      <c r="R1095" s="362"/>
      <c r="S1095" s="361" t="s">
        <v>90</v>
      </c>
      <c r="T1095" s="362"/>
      <c r="U1095" s="362"/>
      <c r="V1095" s="362" t="s">
        <v>824</v>
      </c>
      <c r="W1095" s="362"/>
      <c r="X1095" s="362"/>
      <c r="Y1095" s="362" t="s">
        <v>48</v>
      </c>
      <c r="Z1095" s="362" t="s">
        <v>90</v>
      </c>
      <c r="AA1095" s="366" t="s">
        <v>90</v>
      </c>
      <c r="AB1095" s="362" t="s">
        <v>90</v>
      </c>
      <c r="AC1095" s="362"/>
      <c r="AD1095" s="362"/>
      <c r="AE1095" s="362"/>
      <c r="AF1095" s="362"/>
      <c r="AG1095" s="362"/>
      <c r="AH1095" s="362"/>
      <c r="AI1095" s="362" t="s">
        <v>7045</v>
      </c>
      <c r="AJ1095" s="362" t="s">
        <v>19</v>
      </c>
      <c r="AK1095" s="362" t="s">
        <v>40</v>
      </c>
      <c r="AL1095" s="362"/>
      <c r="AM1095" s="362"/>
      <c r="AN1095" s="362"/>
      <c r="AO1095" s="362"/>
      <c r="AP1095" s="361" t="s">
        <v>1724</v>
      </c>
      <c r="AR1095">
        <v>1</v>
      </c>
      <c r="AS1095" t="s">
        <v>5839</v>
      </c>
      <c r="AT1095" t="s">
        <v>5839</v>
      </c>
    </row>
    <row r="1096" spans="2:46" ht="15" customHeight="1" x14ac:dyDescent="0.35">
      <c r="B1096" s="362">
        <v>1565</v>
      </c>
      <c r="C1096" s="362" t="s">
        <v>4013</v>
      </c>
      <c r="D1096" s="362" t="s">
        <v>2</v>
      </c>
      <c r="E1096" s="368">
        <v>45233</v>
      </c>
      <c r="F1096" s="368"/>
      <c r="G1096" s="368"/>
      <c r="H1096" s="368"/>
      <c r="I1096" s="362" t="s">
        <v>62</v>
      </c>
      <c r="J1096" s="362" t="s">
        <v>1673</v>
      </c>
      <c r="K1096" s="361" t="s">
        <v>2802</v>
      </c>
      <c r="L1096" s="362"/>
      <c r="M1096" s="362" t="s">
        <v>186</v>
      </c>
      <c r="N1096" s="362" t="s">
        <v>9</v>
      </c>
      <c r="O1096" s="362"/>
      <c r="P1096" s="362" t="s">
        <v>90</v>
      </c>
      <c r="Q1096" s="362" t="s">
        <v>90</v>
      </c>
      <c r="R1096" s="362"/>
      <c r="S1096" s="361" t="s">
        <v>90</v>
      </c>
      <c r="T1096" s="362"/>
      <c r="U1096" s="362"/>
      <c r="V1096" s="362" t="s">
        <v>824</v>
      </c>
      <c r="W1096" s="362"/>
      <c r="X1096" s="362" t="s">
        <v>9</v>
      </c>
      <c r="Y1096" s="362" t="s">
        <v>9</v>
      </c>
      <c r="Z1096" s="362" t="s">
        <v>90</v>
      </c>
      <c r="AA1096" s="366" t="s">
        <v>90</v>
      </c>
      <c r="AB1096" s="362" t="s">
        <v>90</v>
      </c>
      <c r="AC1096" s="362"/>
      <c r="AD1096" s="362"/>
      <c r="AE1096" s="362"/>
      <c r="AF1096" s="362"/>
      <c r="AG1096" s="362"/>
      <c r="AH1096" s="362"/>
      <c r="AI1096" s="362" t="s">
        <v>7033</v>
      </c>
      <c r="AJ1096" s="362" t="s">
        <v>19</v>
      </c>
      <c r="AK1096" s="362" t="s">
        <v>40</v>
      </c>
      <c r="AL1096" s="362"/>
      <c r="AM1096" s="362"/>
      <c r="AN1096" s="362"/>
      <c r="AO1096" s="362"/>
      <c r="AP1096" s="361" t="e">
        <v>#N/A</v>
      </c>
      <c r="AR1096">
        <v>1</v>
      </c>
      <c r="AS1096" t="s">
        <v>9</v>
      </c>
      <c r="AT1096" t="s">
        <v>9</v>
      </c>
    </row>
    <row r="1097" spans="2:46" ht="15" customHeight="1" x14ac:dyDescent="0.35">
      <c r="B1097" s="362">
        <v>1566</v>
      </c>
      <c r="C1097" s="362" t="s">
        <v>4014</v>
      </c>
      <c r="D1097" s="362" t="s">
        <v>2</v>
      </c>
      <c r="E1097" s="368">
        <v>45233</v>
      </c>
      <c r="F1097" s="368"/>
      <c r="G1097" s="368"/>
      <c r="H1097" s="368"/>
      <c r="I1097" s="362" t="s">
        <v>62</v>
      </c>
      <c r="J1097" s="362" t="s">
        <v>1673</v>
      </c>
      <c r="K1097" s="361" t="s">
        <v>2804</v>
      </c>
      <c r="L1097" s="362"/>
      <c r="M1097" s="362" t="s">
        <v>186</v>
      </c>
      <c r="N1097" s="362" t="s">
        <v>9</v>
      </c>
      <c r="O1097" s="362"/>
      <c r="P1097" s="362" t="s">
        <v>90</v>
      </c>
      <c r="Q1097" s="362" t="s">
        <v>90</v>
      </c>
      <c r="R1097" s="362"/>
      <c r="S1097" s="361" t="s">
        <v>90</v>
      </c>
      <c r="T1097" s="362"/>
      <c r="U1097" s="362"/>
      <c r="V1097" s="362" t="s">
        <v>824</v>
      </c>
      <c r="W1097" s="362"/>
      <c r="X1097" s="362" t="s">
        <v>9</v>
      </c>
      <c r="Y1097" s="362" t="s">
        <v>9</v>
      </c>
      <c r="Z1097" s="362" t="s">
        <v>90</v>
      </c>
      <c r="AA1097" s="366" t="s">
        <v>90</v>
      </c>
      <c r="AB1097" s="362" t="s">
        <v>90</v>
      </c>
      <c r="AC1097" s="362"/>
      <c r="AD1097" s="362"/>
      <c r="AE1097" s="362"/>
      <c r="AF1097" s="362"/>
      <c r="AG1097" s="362"/>
      <c r="AH1097" s="362"/>
      <c r="AI1097" s="362" t="s">
        <v>7033</v>
      </c>
      <c r="AJ1097" s="362" t="s">
        <v>19</v>
      </c>
      <c r="AK1097" s="362" t="s">
        <v>40</v>
      </c>
      <c r="AL1097" s="362"/>
      <c r="AM1097" s="362"/>
      <c r="AN1097" s="362"/>
      <c r="AO1097" s="362"/>
      <c r="AP1097" s="361" t="e">
        <v>#N/A</v>
      </c>
      <c r="AR1097">
        <v>1</v>
      </c>
      <c r="AS1097" t="s">
        <v>9</v>
      </c>
      <c r="AT1097" t="s">
        <v>9</v>
      </c>
    </row>
    <row r="1098" spans="2:46" ht="15" customHeight="1" x14ac:dyDescent="0.35">
      <c r="B1098" s="362">
        <v>1567</v>
      </c>
      <c r="C1098" s="362" t="s">
        <v>4015</v>
      </c>
      <c r="D1098" s="362" t="s">
        <v>2</v>
      </c>
      <c r="E1098" s="368">
        <v>45233</v>
      </c>
      <c r="F1098" s="368"/>
      <c r="G1098" s="368"/>
      <c r="H1098" s="368"/>
      <c r="I1098" s="362" t="s">
        <v>62</v>
      </c>
      <c r="J1098" s="362" t="s">
        <v>1673</v>
      </c>
      <c r="K1098" s="361" t="s">
        <v>2806</v>
      </c>
      <c r="L1098" s="362"/>
      <c r="M1098" s="362" t="s">
        <v>186</v>
      </c>
      <c r="N1098" s="362" t="s">
        <v>9</v>
      </c>
      <c r="O1098" s="362"/>
      <c r="P1098" s="362" t="s">
        <v>90</v>
      </c>
      <c r="Q1098" s="362" t="s">
        <v>90</v>
      </c>
      <c r="R1098" s="362"/>
      <c r="S1098" s="361" t="s">
        <v>90</v>
      </c>
      <c r="T1098" s="362"/>
      <c r="U1098" s="362"/>
      <c r="V1098" s="362" t="s">
        <v>824</v>
      </c>
      <c r="W1098" s="362"/>
      <c r="X1098" s="362" t="s">
        <v>9</v>
      </c>
      <c r="Y1098" s="362" t="s">
        <v>9</v>
      </c>
      <c r="Z1098" s="362" t="s">
        <v>90</v>
      </c>
      <c r="AA1098" s="366" t="s">
        <v>90</v>
      </c>
      <c r="AB1098" s="362" t="s">
        <v>90</v>
      </c>
      <c r="AC1098" s="362"/>
      <c r="AD1098" s="362"/>
      <c r="AE1098" s="362"/>
      <c r="AF1098" s="362"/>
      <c r="AG1098" s="362"/>
      <c r="AH1098" s="362"/>
      <c r="AI1098" s="362" t="s">
        <v>7033</v>
      </c>
      <c r="AJ1098" s="362" t="s">
        <v>19</v>
      </c>
      <c r="AK1098" s="362" t="s">
        <v>40</v>
      </c>
      <c r="AL1098" s="362"/>
      <c r="AM1098" s="362"/>
      <c r="AN1098" s="362"/>
      <c r="AO1098" s="362"/>
      <c r="AP1098" s="361" t="e">
        <v>#N/A</v>
      </c>
      <c r="AR1098">
        <v>1</v>
      </c>
      <c r="AS1098" t="s">
        <v>9</v>
      </c>
      <c r="AT1098" t="s">
        <v>9</v>
      </c>
    </row>
    <row r="1099" spans="2:46" ht="15" customHeight="1" x14ac:dyDescent="0.35">
      <c r="B1099" s="362">
        <v>1568</v>
      </c>
      <c r="C1099" s="362" t="s">
        <v>4016</v>
      </c>
      <c r="D1099" s="362" t="s">
        <v>2</v>
      </c>
      <c r="E1099" s="368">
        <v>45233</v>
      </c>
      <c r="F1099" s="368"/>
      <c r="G1099" s="368"/>
      <c r="H1099" s="368"/>
      <c r="I1099" s="362" t="s">
        <v>62</v>
      </c>
      <c r="J1099" s="362" t="s">
        <v>1673</v>
      </c>
      <c r="K1099" s="361" t="s">
        <v>2808</v>
      </c>
      <c r="L1099" s="362"/>
      <c r="M1099" s="362" t="s">
        <v>186</v>
      </c>
      <c r="N1099" s="362" t="s">
        <v>9</v>
      </c>
      <c r="O1099" s="362"/>
      <c r="P1099" s="362" t="s">
        <v>90</v>
      </c>
      <c r="Q1099" s="362" t="s">
        <v>90</v>
      </c>
      <c r="R1099" s="362"/>
      <c r="S1099" s="361" t="s">
        <v>90</v>
      </c>
      <c r="T1099" s="362"/>
      <c r="U1099" s="362"/>
      <c r="V1099" s="362" t="s">
        <v>824</v>
      </c>
      <c r="W1099" s="362"/>
      <c r="X1099" s="362" t="s">
        <v>9</v>
      </c>
      <c r="Y1099" s="362" t="s">
        <v>9</v>
      </c>
      <c r="Z1099" s="362" t="s">
        <v>90</v>
      </c>
      <c r="AA1099" s="366" t="s">
        <v>90</v>
      </c>
      <c r="AB1099" s="362" t="s">
        <v>90</v>
      </c>
      <c r="AC1099" s="362"/>
      <c r="AD1099" s="362"/>
      <c r="AE1099" s="362"/>
      <c r="AF1099" s="362"/>
      <c r="AG1099" s="362"/>
      <c r="AH1099" s="362"/>
      <c r="AI1099" s="362" t="s">
        <v>7033</v>
      </c>
      <c r="AJ1099" s="362" t="s">
        <v>19</v>
      </c>
      <c r="AK1099" s="362" t="s">
        <v>40</v>
      </c>
      <c r="AL1099" s="362"/>
      <c r="AM1099" s="362"/>
      <c r="AN1099" s="362"/>
      <c r="AO1099" s="362"/>
      <c r="AP1099" s="361" t="e">
        <v>#N/A</v>
      </c>
      <c r="AR1099">
        <v>1</v>
      </c>
      <c r="AS1099" t="s">
        <v>9</v>
      </c>
      <c r="AT1099" t="s">
        <v>9</v>
      </c>
    </row>
    <row r="1100" spans="2:46" ht="15" customHeight="1" x14ac:dyDescent="0.35">
      <c r="B1100" s="362">
        <v>1569</v>
      </c>
      <c r="C1100" s="362" t="s">
        <v>4017</v>
      </c>
      <c r="D1100" s="362" t="s">
        <v>2</v>
      </c>
      <c r="E1100" s="368">
        <v>45233</v>
      </c>
      <c r="F1100" s="368"/>
      <c r="G1100" s="368"/>
      <c r="H1100" s="368"/>
      <c r="I1100" s="362" t="s">
        <v>62</v>
      </c>
      <c r="J1100" s="362" t="s">
        <v>1673</v>
      </c>
      <c r="K1100" s="361" t="s">
        <v>2810</v>
      </c>
      <c r="L1100" s="362"/>
      <c r="M1100" s="362" t="s">
        <v>186</v>
      </c>
      <c r="N1100" s="362" t="s">
        <v>9</v>
      </c>
      <c r="O1100" s="362"/>
      <c r="P1100" s="362" t="s">
        <v>90</v>
      </c>
      <c r="Q1100" s="362" t="s">
        <v>90</v>
      </c>
      <c r="R1100" s="362"/>
      <c r="S1100" s="361" t="s">
        <v>90</v>
      </c>
      <c r="T1100" s="362"/>
      <c r="U1100" s="362"/>
      <c r="V1100" s="362" t="s">
        <v>824</v>
      </c>
      <c r="W1100" s="362"/>
      <c r="X1100" s="362" t="s">
        <v>9</v>
      </c>
      <c r="Y1100" s="362" t="s">
        <v>9</v>
      </c>
      <c r="Z1100" s="362" t="s">
        <v>90</v>
      </c>
      <c r="AA1100" s="366" t="s">
        <v>90</v>
      </c>
      <c r="AB1100" s="362" t="s">
        <v>90</v>
      </c>
      <c r="AC1100" s="362"/>
      <c r="AD1100" s="362"/>
      <c r="AE1100" s="362"/>
      <c r="AF1100" s="362"/>
      <c r="AG1100" s="362"/>
      <c r="AH1100" s="362"/>
      <c r="AI1100" s="362" t="s">
        <v>7033</v>
      </c>
      <c r="AJ1100" s="362" t="s">
        <v>19</v>
      </c>
      <c r="AK1100" s="362" t="s">
        <v>40</v>
      </c>
      <c r="AL1100" s="362"/>
      <c r="AM1100" s="362"/>
      <c r="AN1100" s="362"/>
      <c r="AO1100" s="362"/>
      <c r="AP1100" s="361" t="e">
        <v>#N/A</v>
      </c>
      <c r="AR1100">
        <v>1</v>
      </c>
      <c r="AS1100" t="s">
        <v>9</v>
      </c>
      <c r="AT1100" t="s">
        <v>9</v>
      </c>
    </row>
    <row r="1101" spans="2:46" ht="15" customHeight="1" x14ac:dyDescent="0.35">
      <c r="B1101" s="362">
        <v>1570</v>
      </c>
      <c r="C1101" s="362" t="s">
        <v>4018</v>
      </c>
      <c r="D1101" s="362" t="s">
        <v>2</v>
      </c>
      <c r="E1101" s="368">
        <v>45233</v>
      </c>
      <c r="F1101" s="368"/>
      <c r="G1101" s="368"/>
      <c r="H1101" s="368"/>
      <c r="I1101" s="362" t="s">
        <v>62</v>
      </c>
      <c r="J1101" s="362" t="s">
        <v>1673</v>
      </c>
      <c r="K1101" s="361" t="s">
        <v>2812</v>
      </c>
      <c r="L1101" s="362"/>
      <c r="M1101" s="362" t="s">
        <v>186</v>
      </c>
      <c r="N1101" s="362" t="s">
        <v>9</v>
      </c>
      <c r="O1101" s="362"/>
      <c r="P1101" s="362" t="s">
        <v>90</v>
      </c>
      <c r="Q1101" s="362" t="s">
        <v>90</v>
      </c>
      <c r="R1101" s="362"/>
      <c r="S1101" s="361" t="s">
        <v>90</v>
      </c>
      <c r="T1101" s="362"/>
      <c r="U1101" s="362"/>
      <c r="V1101" s="362" t="s">
        <v>824</v>
      </c>
      <c r="W1101" s="362"/>
      <c r="X1101" s="362" t="s">
        <v>9</v>
      </c>
      <c r="Y1101" s="362" t="s">
        <v>9</v>
      </c>
      <c r="Z1101" s="362" t="s">
        <v>90</v>
      </c>
      <c r="AA1101" s="366" t="s">
        <v>90</v>
      </c>
      <c r="AB1101" s="362" t="s">
        <v>90</v>
      </c>
      <c r="AC1101" s="362"/>
      <c r="AD1101" s="362"/>
      <c r="AE1101" s="362"/>
      <c r="AF1101" s="362"/>
      <c r="AG1101" s="362"/>
      <c r="AH1101" s="362"/>
      <c r="AI1101" s="362" t="s">
        <v>7033</v>
      </c>
      <c r="AJ1101" s="362" t="s">
        <v>19</v>
      </c>
      <c r="AK1101" s="362" t="s">
        <v>40</v>
      </c>
      <c r="AL1101" s="362"/>
      <c r="AM1101" s="362"/>
      <c r="AN1101" s="362"/>
      <c r="AO1101" s="362"/>
      <c r="AP1101" s="361" t="e">
        <v>#N/A</v>
      </c>
      <c r="AR1101">
        <v>1</v>
      </c>
      <c r="AS1101" t="s">
        <v>9</v>
      </c>
      <c r="AT1101" t="s">
        <v>9</v>
      </c>
    </row>
    <row r="1102" spans="2:46" ht="15" customHeight="1" x14ac:dyDescent="0.35">
      <c r="B1102" s="362">
        <v>1571</v>
      </c>
      <c r="C1102" s="362" t="s">
        <v>4019</v>
      </c>
      <c r="D1102" s="362" t="s">
        <v>2</v>
      </c>
      <c r="E1102" s="368">
        <v>45233</v>
      </c>
      <c r="F1102" s="368"/>
      <c r="G1102" s="368"/>
      <c r="H1102" s="368"/>
      <c r="I1102" s="362" t="s">
        <v>62</v>
      </c>
      <c r="J1102" s="362" t="s">
        <v>1673</v>
      </c>
      <c r="K1102" s="361" t="s">
        <v>2814</v>
      </c>
      <c r="L1102" s="362"/>
      <c r="M1102" s="362" t="s">
        <v>186</v>
      </c>
      <c r="N1102" s="362" t="s">
        <v>9</v>
      </c>
      <c r="O1102" s="362"/>
      <c r="P1102" s="362" t="s">
        <v>90</v>
      </c>
      <c r="Q1102" s="362" t="s">
        <v>90</v>
      </c>
      <c r="R1102" s="362"/>
      <c r="S1102" s="361" t="s">
        <v>90</v>
      </c>
      <c r="T1102" s="362"/>
      <c r="U1102" s="362"/>
      <c r="V1102" s="362" t="s">
        <v>824</v>
      </c>
      <c r="W1102" s="362"/>
      <c r="X1102" s="362" t="s">
        <v>9</v>
      </c>
      <c r="Y1102" s="362" t="s">
        <v>9</v>
      </c>
      <c r="Z1102" s="362" t="s">
        <v>90</v>
      </c>
      <c r="AA1102" s="366" t="s">
        <v>90</v>
      </c>
      <c r="AB1102" s="362" t="s">
        <v>90</v>
      </c>
      <c r="AC1102" s="362"/>
      <c r="AD1102" s="362"/>
      <c r="AE1102" s="362"/>
      <c r="AF1102" s="362"/>
      <c r="AG1102" s="362"/>
      <c r="AH1102" s="362"/>
      <c r="AI1102" s="362" t="s">
        <v>7033</v>
      </c>
      <c r="AJ1102" s="362" t="s">
        <v>19</v>
      </c>
      <c r="AK1102" s="362" t="s">
        <v>40</v>
      </c>
      <c r="AL1102" s="362"/>
      <c r="AM1102" s="362"/>
      <c r="AN1102" s="362"/>
      <c r="AO1102" s="362"/>
      <c r="AP1102" s="361" t="e">
        <v>#N/A</v>
      </c>
      <c r="AR1102">
        <v>1</v>
      </c>
      <c r="AS1102" t="s">
        <v>9</v>
      </c>
      <c r="AT1102" t="s">
        <v>9</v>
      </c>
    </row>
    <row r="1103" spans="2:46" ht="15" customHeight="1" x14ac:dyDescent="0.35">
      <c r="B1103" s="362">
        <v>1572</v>
      </c>
      <c r="C1103" s="362" t="s">
        <v>4020</v>
      </c>
      <c r="D1103" s="362" t="s">
        <v>2</v>
      </c>
      <c r="E1103" s="368">
        <v>45233</v>
      </c>
      <c r="F1103" s="368"/>
      <c r="G1103" s="368"/>
      <c r="H1103" s="368"/>
      <c r="I1103" s="362" t="s">
        <v>62</v>
      </c>
      <c r="J1103" s="362" t="s">
        <v>1673</v>
      </c>
      <c r="K1103" s="361" t="s">
        <v>2819</v>
      </c>
      <c r="L1103" s="362"/>
      <c r="M1103" s="362" t="s">
        <v>186</v>
      </c>
      <c r="N1103" s="362" t="s">
        <v>9</v>
      </c>
      <c r="O1103" s="362"/>
      <c r="P1103" s="362" t="s">
        <v>90</v>
      </c>
      <c r="Q1103" s="362" t="s">
        <v>90</v>
      </c>
      <c r="R1103" s="362"/>
      <c r="S1103" s="361" t="s">
        <v>90</v>
      </c>
      <c r="T1103" s="362"/>
      <c r="U1103" s="362"/>
      <c r="V1103" s="362" t="s">
        <v>824</v>
      </c>
      <c r="W1103" s="362"/>
      <c r="X1103" s="362" t="s">
        <v>9</v>
      </c>
      <c r="Y1103" s="362" t="s">
        <v>9</v>
      </c>
      <c r="Z1103" s="362" t="s">
        <v>90</v>
      </c>
      <c r="AA1103" s="366" t="s">
        <v>90</v>
      </c>
      <c r="AB1103" s="362" t="s">
        <v>90</v>
      </c>
      <c r="AC1103" s="362"/>
      <c r="AD1103" s="362"/>
      <c r="AE1103" s="362"/>
      <c r="AF1103" s="362"/>
      <c r="AG1103" s="362"/>
      <c r="AH1103" s="362"/>
      <c r="AI1103" s="362" t="s">
        <v>7033</v>
      </c>
      <c r="AJ1103" s="362" t="s">
        <v>19</v>
      </c>
      <c r="AK1103" s="362" t="s">
        <v>40</v>
      </c>
      <c r="AL1103" s="362"/>
      <c r="AM1103" s="362"/>
      <c r="AN1103" s="362"/>
      <c r="AO1103" s="362"/>
      <c r="AP1103" s="361" t="e">
        <v>#N/A</v>
      </c>
      <c r="AR1103">
        <v>1</v>
      </c>
      <c r="AS1103" t="s">
        <v>9</v>
      </c>
      <c r="AT1103" t="s">
        <v>9</v>
      </c>
    </row>
    <row r="1104" spans="2:46" ht="15" customHeight="1" x14ac:dyDescent="0.35">
      <c r="B1104" s="362">
        <v>1573</v>
      </c>
      <c r="C1104" s="362" t="s">
        <v>4021</v>
      </c>
      <c r="D1104" s="362" t="s">
        <v>2</v>
      </c>
      <c r="E1104" s="368">
        <v>45133</v>
      </c>
      <c r="F1104" s="368"/>
      <c r="G1104" s="368"/>
      <c r="H1104" s="368"/>
      <c r="I1104" s="362" t="s">
        <v>74</v>
      </c>
      <c r="J1104" s="362" t="s">
        <v>1070</v>
      </c>
      <c r="K1104" s="361" t="s">
        <v>4022</v>
      </c>
      <c r="L1104" s="361"/>
      <c r="M1104" s="362" t="s">
        <v>186</v>
      </c>
      <c r="N1104" s="362" t="s">
        <v>9</v>
      </c>
      <c r="O1104" s="362"/>
      <c r="P1104" s="362" t="s">
        <v>90</v>
      </c>
      <c r="Q1104" s="362" t="s">
        <v>90</v>
      </c>
      <c r="R1104" s="362"/>
      <c r="S1104" s="361" t="s">
        <v>4023</v>
      </c>
      <c r="T1104" s="362"/>
      <c r="U1104" s="362"/>
      <c r="V1104" s="362" t="s">
        <v>120</v>
      </c>
      <c r="W1104" s="362"/>
      <c r="X1104" s="362"/>
      <c r="Y1104" s="362" t="s">
        <v>48</v>
      </c>
      <c r="Z1104" s="362" t="s">
        <v>90</v>
      </c>
      <c r="AA1104" s="366" t="s">
        <v>90</v>
      </c>
      <c r="AB1104" s="362" t="s">
        <v>90</v>
      </c>
      <c r="AC1104" s="362"/>
      <c r="AD1104" s="362"/>
      <c r="AE1104" s="362"/>
      <c r="AF1104" s="362"/>
      <c r="AG1104" s="362"/>
      <c r="AH1104" s="362"/>
      <c r="AI1104" s="362" t="s">
        <v>7028</v>
      </c>
      <c r="AJ1104" s="362" t="s">
        <v>19</v>
      </c>
      <c r="AK1104" s="362" t="s">
        <v>40</v>
      </c>
      <c r="AL1104" s="362"/>
      <c r="AM1104" s="362"/>
      <c r="AN1104" s="362"/>
      <c r="AO1104" s="362"/>
      <c r="AP1104" s="361"/>
      <c r="AR1104">
        <v>1</v>
      </c>
      <c r="AS1104" t="s">
        <v>5839</v>
      </c>
      <c r="AT1104" t="s">
        <v>5839</v>
      </c>
    </row>
    <row r="1105" spans="2:46" ht="15" customHeight="1" x14ac:dyDescent="0.35">
      <c r="B1105" s="362">
        <v>1574</v>
      </c>
      <c r="C1105" s="362" t="s">
        <v>4024</v>
      </c>
      <c r="D1105" s="362" t="s">
        <v>2</v>
      </c>
      <c r="E1105" s="368">
        <v>45233</v>
      </c>
      <c r="F1105" s="368"/>
      <c r="G1105" s="368"/>
      <c r="H1105" s="368"/>
      <c r="I1105" s="362" t="s">
        <v>62</v>
      </c>
      <c r="J1105" s="362" t="s">
        <v>1673</v>
      </c>
      <c r="K1105" s="361" t="s">
        <v>4025</v>
      </c>
      <c r="L1105" s="362"/>
      <c r="M1105" s="362" t="s">
        <v>186</v>
      </c>
      <c r="N1105" s="362" t="s">
        <v>9</v>
      </c>
      <c r="O1105" s="362"/>
      <c r="P1105" s="362" t="s">
        <v>90</v>
      </c>
      <c r="Q1105" s="362" t="s">
        <v>90</v>
      </c>
      <c r="R1105" s="362"/>
      <c r="S1105" s="361" t="s">
        <v>90</v>
      </c>
      <c r="T1105" s="362"/>
      <c r="U1105" s="362"/>
      <c r="V1105" s="362" t="s">
        <v>824</v>
      </c>
      <c r="W1105" s="362"/>
      <c r="X1105" s="362" t="s">
        <v>9</v>
      </c>
      <c r="Y1105" s="362" t="s">
        <v>9</v>
      </c>
      <c r="Z1105" s="362" t="s">
        <v>90</v>
      </c>
      <c r="AA1105" s="366" t="s">
        <v>90</v>
      </c>
      <c r="AB1105" s="362" t="s">
        <v>90</v>
      </c>
      <c r="AC1105" s="362"/>
      <c r="AD1105" s="362"/>
      <c r="AE1105" s="362"/>
      <c r="AF1105" s="362"/>
      <c r="AG1105" s="362"/>
      <c r="AH1105" s="362"/>
      <c r="AI1105" s="362" t="s">
        <v>7033</v>
      </c>
      <c r="AJ1105" s="362" t="s">
        <v>19</v>
      </c>
      <c r="AK1105" s="362" t="s">
        <v>40</v>
      </c>
      <c r="AL1105" s="362"/>
      <c r="AM1105" s="362"/>
      <c r="AN1105" s="362"/>
      <c r="AO1105" s="362"/>
      <c r="AP1105" s="361" t="e">
        <v>#N/A</v>
      </c>
      <c r="AR1105">
        <v>1</v>
      </c>
      <c r="AS1105" t="s">
        <v>9</v>
      </c>
      <c r="AT1105" t="s">
        <v>9</v>
      </c>
    </row>
    <row r="1106" spans="2:46" ht="15" customHeight="1" x14ac:dyDescent="0.35">
      <c r="B1106" s="362">
        <v>1575</v>
      </c>
      <c r="C1106" s="362" t="s">
        <v>4026</v>
      </c>
      <c r="D1106" s="362" t="s">
        <v>2</v>
      </c>
      <c r="E1106" s="368">
        <v>45233</v>
      </c>
      <c r="F1106" s="368"/>
      <c r="G1106" s="368"/>
      <c r="H1106" s="368"/>
      <c r="I1106" s="362" t="s">
        <v>62</v>
      </c>
      <c r="J1106" s="362" t="s">
        <v>1673</v>
      </c>
      <c r="K1106" s="361" t="s">
        <v>2823</v>
      </c>
      <c r="L1106" s="362"/>
      <c r="M1106" s="362" t="s">
        <v>186</v>
      </c>
      <c r="N1106" s="362" t="s">
        <v>9</v>
      </c>
      <c r="O1106" s="362"/>
      <c r="P1106" s="362" t="s">
        <v>90</v>
      </c>
      <c r="Q1106" s="362" t="s">
        <v>90</v>
      </c>
      <c r="R1106" s="362"/>
      <c r="S1106" s="361" t="s">
        <v>90</v>
      </c>
      <c r="T1106" s="362"/>
      <c r="U1106" s="362"/>
      <c r="V1106" s="362" t="s">
        <v>824</v>
      </c>
      <c r="W1106" s="362"/>
      <c r="X1106" s="362" t="s">
        <v>9</v>
      </c>
      <c r="Y1106" s="362" t="s">
        <v>9</v>
      </c>
      <c r="Z1106" s="362" t="s">
        <v>90</v>
      </c>
      <c r="AA1106" s="366" t="s">
        <v>90</v>
      </c>
      <c r="AB1106" s="362" t="s">
        <v>90</v>
      </c>
      <c r="AC1106" s="362"/>
      <c r="AD1106" s="362"/>
      <c r="AE1106" s="362"/>
      <c r="AF1106" s="362"/>
      <c r="AG1106" s="362"/>
      <c r="AH1106" s="362"/>
      <c r="AI1106" s="362" t="s">
        <v>7033</v>
      </c>
      <c r="AJ1106" s="362" t="s">
        <v>19</v>
      </c>
      <c r="AK1106" s="362" t="s">
        <v>40</v>
      </c>
      <c r="AL1106" s="362"/>
      <c r="AM1106" s="362"/>
      <c r="AN1106" s="362"/>
      <c r="AO1106" s="362"/>
      <c r="AP1106" s="361" t="e">
        <v>#N/A</v>
      </c>
      <c r="AR1106">
        <v>1</v>
      </c>
      <c r="AS1106" t="s">
        <v>9</v>
      </c>
      <c r="AT1106" t="s">
        <v>9</v>
      </c>
    </row>
    <row r="1107" spans="2:46" ht="15" customHeight="1" x14ac:dyDescent="0.35">
      <c r="B1107" s="362">
        <v>1576</v>
      </c>
      <c r="C1107" s="362" t="s">
        <v>4027</v>
      </c>
      <c r="D1107" s="362" t="s">
        <v>2</v>
      </c>
      <c r="E1107" s="368">
        <v>45233</v>
      </c>
      <c r="F1107" s="368"/>
      <c r="G1107" s="368"/>
      <c r="H1107" s="368"/>
      <c r="I1107" s="362" t="s">
        <v>62</v>
      </c>
      <c r="J1107" s="362" t="s">
        <v>1673</v>
      </c>
      <c r="K1107" s="361" t="s">
        <v>2825</v>
      </c>
      <c r="L1107" s="362"/>
      <c r="M1107" s="362" t="s">
        <v>186</v>
      </c>
      <c r="N1107" s="362" t="s">
        <v>9</v>
      </c>
      <c r="O1107" s="362"/>
      <c r="P1107" s="362" t="s">
        <v>90</v>
      </c>
      <c r="Q1107" s="362" t="s">
        <v>90</v>
      </c>
      <c r="R1107" s="362"/>
      <c r="S1107" s="361" t="s">
        <v>90</v>
      </c>
      <c r="T1107" s="362"/>
      <c r="U1107" s="362"/>
      <c r="V1107" s="362" t="s">
        <v>824</v>
      </c>
      <c r="W1107" s="362"/>
      <c r="X1107" s="362" t="s">
        <v>9</v>
      </c>
      <c r="Y1107" s="362" t="s">
        <v>9</v>
      </c>
      <c r="Z1107" s="362" t="s">
        <v>90</v>
      </c>
      <c r="AA1107" s="366" t="s">
        <v>90</v>
      </c>
      <c r="AB1107" s="362" t="s">
        <v>90</v>
      </c>
      <c r="AC1107" s="362"/>
      <c r="AD1107" s="362"/>
      <c r="AE1107" s="362"/>
      <c r="AF1107" s="362"/>
      <c r="AG1107" s="362"/>
      <c r="AH1107" s="362"/>
      <c r="AI1107" s="362" t="s">
        <v>7033</v>
      </c>
      <c r="AJ1107" s="362" t="s">
        <v>19</v>
      </c>
      <c r="AK1107" s="362" t="s">
        <v>40</v>
      </c>
      <c r="AL1107" s="362"/>
      <c r="AM1107" s="362"/>
      <c r="AN1107" s="362"/>
      <c r="AO1107" s="362"/>
      <c r="AP1107" s="361" t="e">
        <v>#N/A</v>
      </c>
      <c r="AR1107">
        <v>1</v>
      </c>
      <c r="AS1107" t="s">
        <v>9</v>
      </c>
      <c r="AT1107" t="s">
        <v>9</v>
      </c>
    </row>
    <row r="1108" spans="2:46" ht="15" customHeight="1" x14ac:dyDescent="0.35">
      <c r="B1108" s="362">
        <v>1577</v>
      </c>
      <c r="C1108" s="362" t="s">
        <v>4028</v>
      </c>
      <c r="D1108" s="362" t="s">
        <v>2</v>
      </c>
      <c r="E1108" s="368">
        <v>45233</v>
      </c>
      <c r="F1108" s="368"/>
      <c r="G1108" s="368"/>
      <c r="H1108" s="368"/>
      <c r="I1108" s="362" t="s">
        <v>62</v>
      </c>
      <c r="J1108" s="362" t="s">
        <v>1673</v>
      </c>
      <c r="K1108" s="361" t="s">
        <v>2827</v>
      </c>
      <c r="L1108" s="362"/>
      <c r="M1108" s="362" t="s">
        <v>186</v>
      </c>
      <c r="N1108" s="362" t="s">
        <v>9</v>
      </c>
      <c r="O1108" s="362"/>
      <c r="P1108" s="362" t="s">
        <v>90</v>
      </c>
      <c r="Q1108" s="362" t="s">
        <v>90</v>
      </c>
      <c r="R1108" s="362"/>
      <c r="S1108" s="361" t="s">
        <v>90</v>
      </c>
      <c r="T1108" s="362"/>
      <c r="U1108" s="362"/>
      <c r="V1108" s="362" t="s">
        <v>824</v>
      </c>
      <c r="W1108" s="362"/>
      <c r="X1108" s="362" t="s">
        <v>9</v>
      </c>
      <c r="Y1108" s="362" t="s">
        <v>9</v>
      </c>
      <c r="Z1108" s="362" t="s">
        <v>90</v>
      </c>
      <c r="AA1108" s="366" t="s">
        <v>90</v>
      </c>
      <c r="AB1108" s="362" t="s">
        <v>90</v>
      </c>
      <c r="AC1108" s="362"/>
      <c r="AD1108" s="362"/>
      <c r="AE1108" s="362"/>
      <c r="AF1108" s="362"/>
      <c r="AG1108" s="362"/>
      <c r="AH1108" s="362"/>
      <c r="AI1108" s="362" t="s">
        <v>7033</v>
      </c>
      <c r="AJ1108" s="362" t="s">
        <v>19</v>
      </c>
      <c r="AK1108" s="362" t="s">
        <v>40</v>
      </c>
      <c r="AL1108" s="362"/>
      <c r="AM1108" s="362"/>
      <c r="AN1108" s="362"/>
      <c r="AO1108" s="362"/>
      <c r="AP1108" s="361" t="e">
        <v>#N/A</v>
      </c>
      <c r="AR1108">
        <v>1</v>
      </c>
      <c r="AS1108" t="s">
        <v>9</v>
      </c>
      <c r="AT1108" t="s">
        <v>9</v>
      </c>
    </row>
    <row r="1109" spans="2:46" ht="15" customHeight="1" x14ac:dyDescent="0.35">
      <c r="B1109" s="362">
        <v>1578</v>
      </c>
      <c r="C1109" s="362" t="s">
        <v>4029</v>
      </c>
      <c r="D1109" s="362" t="s">
        <v>2</v>
      </c>
      <c r="E1109" s="368">
        <v>45233</v>
      </c>
      <c r="F1109" s="368"/>
      <c r="G1109" s="368"/>
      <c r="H1109" s="368"/>
      <c r="I1109" s="362" t="s">
        <v>62</v>
      </c>
      <c r="J1109" s="362" t="s">
        <v>1673</v>
      </c>
      <c r="K1109" s="361" t="s">
        <v>2829</v>
      </c>
      <c r="L1109" s="362"/>
      <c r="M1109" s="362" t="s">
        <v>186</v>
      </c>
      <c r="N1109" s="362" t="s">
        <v>9</v>
      </c>
      <c r="O1109" s="362"/>
      <c r="P1109" s="362" t="s">
        <v>90</v>
      </c>
      <c r="Q1109" s="362" t="s">
        <v>90</v>
      </c>
      <c r="R1109" s="362"/>
      <c r="S1109" s="361" t="s">
        <v>90</v>
      </c>
      <c r="T1109" s="362"/>
      <c r="U1109" s="362"/>
      <c r="V1109" s="362" t="s">
        <v>824</v>
      </c>
      <c r="W1109" s="362"/>
      <c r="X1109" s="362" t="s">
        <v>9</v>
      </c>
      <c r="Y1109" s="362" t="s">
        <v>9</v>
      </c>
      <c r="Z1109" s="362" t="s">
        <v>90</v>
      </c>
      <c r="AA1109" s="366" t="s">
        <v>90</v>
      </c>
      <c r="AB1109" s="362" t="s">
        <v>90</v>
      </c>
      <c r="AC1109" s="362"/>
      <c r="AD1109" s="362"/>
      <c r="AE1109" s="362"/>
      <c r="AF1109" s="362"/>
      <c r="AG1109" s="362"/>
      <c r="AH1109" s="362"/>
      <c r="AI1109" s="362" t="s">
        <v>7033</v>
      </c>
      <c r="AJ1109" s="362" t="s">
        <v>19</v>
      </c>
      <c r="AK1109" s="362" t="s">
        <v>40</v>
      </c>
      <c r="AL1109" s="362"/>
      <c r="AM1109" s="362"/>
      <c r="AN1109" s="362"/>
      <c r="AO1109" s="362"/>
      <c r="AP1109" s="361" t="e">
        <v>#N/A</v>
      </c>
      <c r="AR1109">
        <v>1</v>
      </c>
      <c r="AS1109" t="s">
        <v>9</v>
      </c>
      <c r="AT1109" t="s">
        <v>9</v>
      </c>
    </row>
    <row r="1110" spans="2:46" ht="15" customHeight="1" x14ac:dyDescent="0.35">
      <c r="B1110" s="362">
        <v>1579</v>
      </c>
      <c r="C1110" s="362" t="s">
        <v>4030</v>
      </c>
      <c r="D1110" s="362" t="s">
        <v>2</v>
      </c>
      <c r="E1110" s="368">
        <v>45247</v>
      </c>
      <c r="F1110" s="368"/>
      <c r="G1110" s="368"/>
      <c r="H1110" s="368"/>
      <c r="I1110" s="362" t="s">
        <v>77</v>
      </c>
      <c r="J1110" s="362" t="s">
        <v>90</v>
      </c>
      <c r="K1110" s="361" t="s">
        <v>4031</v>
      </c>
      <c r="L1110" s="362"/>
      <c r="M1110" s="362" t="s">
        <v>186</v>
      </c>
      <c r="N1110" s="362" t="s">
        <v>9</v>
      </c>
      <c r="O1110" s="362"/>
      <c r="P1110" s="362" t="s">
        <v>90</v>
      </c>
      <c r="Q1110" s="362" t="s">
        <v>90</v>
      </c>
      <c r="R1110" s="362" t="s">
        <v>46</v>
      </c>
      <c r="S1110" s="361" t="s">
        <v>90</v>
      </c>
      <c r="T1110" s="362"/>
      <c r="U1110" s="362"/>
      <c r="V1110" s="362" t="s">
        <v>133</v>
      </c>
      <c r="W1110" s="362"/>
      <c r="X1110" s="362" t="s">
        <v>9</v>
      </c>
      <c r="Y1110" s="362" t="s">
        <v>46</v>
      </c>
      <c r="Z1110" s="362" t="s">
        <v>90</v>
      </c>
      <c r="AA1110" s="366" t="s">
        <v>90</v>
      </c>
      <c r="AB1110" s="362" t="s">
        <v>90</v>
      </c>
      <c r="AC1110" s="362"/>
      <c r="AD1110" s="362"/>
      <c r="AE1110" s="362"/>
      <c r="AF1110" s="362"/>
      <c r="AG1110" s="362"/>
      <c r="AH1110" s="362"/>
      <c r="AI1110" s="362" t="s">
        <v>7027</v>
      </c>
      <c r="AJ1110" s="362" t="s">
        <v>21</v>
      </c>
      <c r="AK1110" s="362" t="s">
        <v>40</v>
      </c>
      <c r="AL1110" s="362"/>
      <c r="AM1110" s="362"/>
      <c r="AN1110" s="362"/>
      <c r="AO1110" s="362"/>
      <c r="AP1110" s="361"/>
      <c r="AR1110">
        <v>1</v>
      </c>
      <c r="AS1110" t="s">
        <v>9</v>
      </c>
      <c r="AT1110" t="s">
        <v>9</v>
      </c>
    </row>
    <row r="1111" spans="2:46" ht="15" customHeight="1" x14ac:dyDescent="0.35">
      <c r="B1111" s="362">
        <v>1580</v>
      </c>
      <c r="C1111" s="362" t="s">
        <v>4032</v>
      </c>
      <c r="D1111" s="362" t="s">
        <v>2</v>
      </c>
      <c r="E1111" s="368">
        <v>45247</v>
      </c>
      <c r="F1111" s="368"/>
      <c r="G1111" s="368"/>
      <c r="H1111" s="368"/>
      <c r="I1111" s="362" t="s">
        <v>77</v>
      </c>
      <c r="J1111" s="362" t="s">
        <v>90</v>
      </c>
      <c r="K1111" s="361" t="s">
        <v>4033</v>
      </c>
      <c r="L1111" s="362"/>
      <c r="M1111" s="362" t="s">
        <v>186</v>
      </c>
      <c r="N1111" s="362" t="s">
        <v>1548</v>
      </c>
      <c r="O1111" s="362"/>
      <c r="P1111" s="362" t="s">
        <v>90</v>
      </c>
      <c r="Q1111" s="362" t="s">
        <v>90</v>
      </c>
      <c r="R1111" s="362" t="s">
        <v>46</v>
      </c>
      <c r="S1111" s="361" t="s">
        <v>4034</v>
      </c>
      <c r="T1111" s="362"/>
      <c r="U1111" s="362"/>
      <c r="V1111" s="362" t="s">
        <v>133</v>
      </c>
      <c r="W1111" s="362"/>
      <c r="X1111" s="362" t="s">
        <v>9</v>
      </c>
      <c r="Y1111" s="362" t="s">
        <v>46</v>
      </c>
      <c r="Z1111" s="362" t="s">
        <v>90</v>
      </c>
      <c r="AA1111" s="366" t="s">
        <v>90</v>
      </c>
      <c r="AB1111" s="362" t="s">
        <v>90</v>
      </c>
      <c r="AC1111" s="362"/>
      <c r="AD1111" s="362"/>
      <c r="AE1111" s="362"/>
      <c r="AF1111" s="362"/>
      <c r="AG1111" s="362"/>
      <c r="AH1111" s="362"/>
      <c r="AI1111" s="362" t="s">
        <v>7027</v>
      </c>
      <c r="AJ1111" s="362" t="s">
        <v>21</v>
      </c>
      <c r="AK1111" s="362" t="s">
        <v>40</v>
      </c>
      <c r="AL1111" s="362"/>
      <c r="AM1111" s="362"/>
      <c r="AN1111" s="362"/>
      <c r="AO1111" s="362"/>
      <c r="AP1111" s="361"/>
      <c r="AR1111">
        <v>1</v>
      </c>
      <c r="AS1111" t="s">
        <v>9</v>
      </c>
      <c r="AT1111" t="s">
        <v>9</v>
      </c>
    </row>
    <row r="1112" spans="2:46" ht="15" customHeight="1" x14ac:dyDescent="0.35">
      <c r="B1112" s="362">
        <v>1581</v>
      </c>
      <c r="C1112" s="362" t="s">
        <v>4035</v>
      </c>
      <c r="D1112" s="362" t="s">
        <v>2</v>
      </c>
      <c r="E1112" s="368">
        <v>45247</v>
      </c>
      <c r="F1112" s="368"/>
      <c r="G1112" s="368"/>
      <c r="H1112" s="368"/>
      <c r="I1112" s="362" t="s">
        <v>77</v>
      </c>
      <c r="J1112" s="362" t="s">
        <v>90</v>
      </c>
      <c r="K1112" s="361" t="s">
        <v>4036</v>
      </c>
      <c r="L1112" s="362"/>
      <c r="M1112" s="362" t="s">
        <v>186</v>
      </c>
      <c r="N1112" s="362" t="s">
        <v>1548</v>
      </c>
      <c r="O1112" s="362"/>
      <c r="P1112" s="362" t="s">
        <v>90</v>
      </c>
      <c r="Q1112" s="362" t="s">
        <v>90</v>
      </c>
      <c r="R1112" s="362" t="s">
        <v>46</v>
      </c>
      <c r="S1112" s="361" t="s">
        <v>90</v>
      </c>
      <c r="T1112" s="362"/>
      <c r="U1112" s="362"/>
      <c r="V1112" s="362" t="s">
        <v>133</v>
      </c>
      <c r="W1112" s="362"/>
      <c r="X1112" s="362" t="s">
        <v>9</v>
      </c>
      <c r="Y1112" s="362" t="s">
        <v>46</v>
      </c>
      <c r="Z1112" s="362" t="s">
        <v>90</v>
      </c>
      <c r="AA1112" s="366" t="s">
        <v>90</v>
      </c>
      <c r="AB1112" s="362" t="s">
        <v>90</v>
      </c>
      <c r="AC1112" s="362"/>
      <c r="AD1112" s="362"/>
      <c r="AE1112" s="362"/>
      <c r="AF1112" s="362"/>
      <c r="AG1112" s="362"/>
      <c r="AH1112" s="362"/>
      <c r="AI1112" s="362" t="s">
        <v>7027</v>
      </c>
      <c r="AJ1112" s="362" t="s">
        <v>21</v>
      </c>
      <c r="AK1112" s="362" t="s">
        <v>40</v>
      </c>
      <c r="AL1112" s="362"/>
      <c r="AM1112" s="362"/>
      <c r="AN1112" s="362"/>
      <c r="AO1112" s="362"/>
      <c r="AP1112" s="361"/>
      <c r="AR1112">
        <v>1</v>
      </c>
      <c r="AS1112" t="s">
        <v>9</v>
      </c>
      <c r="AT1112" t="s">
        <v>9</v>
      </c>
    </row>
    <row r="1113" spans="2:46" ht="15" customHeight="1" x14ac:dyDescent="0.35">
      <c r="B1113" s="362">
        <v>1582</v>
      </c>
      <c r="C1113" s="362" t="s">
        <v>4037</v>
      </c>
      <c r="D1113" s="362" t="s">
        <v>2</v>
      </c>
      <c r="E1113" s="368">
        <v>45247</v>
      </c>
      <c r="F1113" s="368"/>
      <c r="G1113" s="368"/>
      <c r="H1113" s="368"/>
      <c r="I1113" s="362" t="s">
        <v>79</v>
      </c>
      <c r="J1113" s="362" t="s">
        <v>26</v>
      </c>
      <c r="K1113" s="361" t="s">
        <v>4038</v>
      </c>
      <c r="L1113" s="362"/>
      <c r="M1113" s="362" t="s">
        <v>186</v>
      </c>
      <c r="N1113" s="362" t="s">
        <v>9</v>
      </c>
      <c r="O1113" s="362"/>
      <c r="P1113" s="362" t="s">
        <v>90</v>
      </c>
      <c r="Q1113" s="362" t="s">
        <v>90</v>
      </c>
      <c r="R1113" s="362" t="s">
        <v>8</v>
      </c>
      <c r="S1113" s="361" t="s">
        <v>1539</v>
      </c>
      <c r="T1113" s="362"/>
      <c r="U1113" s="362"/>
      <c r="V1113" s="362" t="s">
        <v>1540</v>
      </c>
      <c r="W1113" s="362"/>
      <c r="X1113" s="362"/>
      <c r="Y1113" s="362" t="s">
        <v>45</v>
      </c>
      <c r="Z1113" s="362" t="s">
        <v>90</v>
      </c>
      <c r="AA1113" s="366" t="s">
        <v>90</v>
      </c>
      <c r="AB1113" s="362" t="s">
        <v>90</v>
      </c>
      <c r="AC1113" s="362"/>
      <c r="AD1113" s="362"/>
      <c r="AE1113" s="362"/>
      <c r="AF1113" s="362"/>
      <c r="AG1113" s="362"/>
      <c r="AH1113" s="362"/>
      <c r="AI1113" s="362" t="s">
        <v>7031</v>
      </c>
      <c r="AJ1113" s="362" t="s">
        <v>34</v>
      </c>
      <c r="AK1113" s="362" t="s">
        <v>39</v>
      </c>
      <c r="AL1113" s="362"/>
      <c r="AM1113" s="362"/>
      <c r="AN1113" s="362"/>
      <c r="AO1113" s="368">
        <v>45923</v>
      </c>
      <c r="AP1113" s="361" t="s">
        <v>680</v>
      </c>
      <c r="AR1113">
        <v>1</v>
      </c>
      <c r="AS1113" t="s">
        <v>539</v>
      </c>
      <c r="AT1113" t="s">
        <v>5840</v>
      </c>
    </row>
    <row r="1114" spans="2:46" ht="15" customHeight="1" x14ac:dyDescent="0.35">
      <c r="B1114" s="362">
        <v>1583</v>
      </c>
      <c r="C1114" s="362" t="s">
        <v>4039</v>
      </c>
      <c r="D1114" s="362" t="s">
        <v>2</v>
      </c>
      <c r="E1114" s="368">
        <v>45247</v>
      </c>
      <c r="F1114" s="368"/>
      <c r="G1114" s="368"/>
      <c r="H1114" s="368"/>
      <c r="I1114" s="362" t="s">
        <v>79</v>
      </c>
      <c r="J1114" s="362" t="s">
        <v>26</v>
      </c>
      <c r="K1114" s="361" t="s">
        <v>4040</v>
      </c>
      <c r="L1114" s="362"/>
      <c r="M1114" s="362" t="s">
        <v>186</v>
      </c>
      <c r="N1114" s="362" t="s">
        <v>9</v>
      </c>
      <c r="O1114" s="362"/>
      <c r="P1114" s="362" t="s">
        <v>90</v>
      </c>
      <c r="Q1114" s="362" t="s">
        <v>90</v>
      </c>
      <c r="R1114" s="362" t="s">
        <v>8</v>
      </c>
      <c r="S1114" s="361" t="s">
        <v>1539</v>
      </c>
      <c r="T1114" s="362"/>
      <c r="U1114" s="362"/>
      <c r="V1114" s="362" t="s">
        <v>1540</v>
      </c>
      <c r="W1114" s="362"/>
      <c r="X1114" s="362"/>
      <c r="Y1114" s="362" t="s">
        <v>45</v>
      </c>
      <c r="Z1114" s="362" t="s">
        <v>90</v>
      </c>
      <c r="AA1114" s="366" t="s">
        <v>90</v>
      </c>
      <c r="AB1114" s="362" t="s">
        <v>90</v>
      </c>
      <c r="AC1114" s="362"/>
      <c r="AD1114" s="362"/>
      <c r="AE1114" s="362"/>
      <c r="AF1114" s="362"/>
      <c r="AG1114" s="362"/>
      <c r="AH1114" s="362"/>
      <c r="AI1114" s="362" t="s">
        <v>7031</v>
      </c>
      <c r="AJ1114" s="362" t="s">
        <v>34</v>
      </c>
      <c r="AK1114" s="362" t="s">
        <v>39</v>
      </c>
      <c r="AL1114" s="362"/>
      <c r="AM1114" s="362"/>
      <c r="AN1114" s="362"/>
      <c r="AO1114" s="368">
        <v>45923</v>
      </c>
      <c r="AP1114" s="361" t="s">
        <v>680</v>
      </c>
      <c r="AR1114">
        <v>1</v>
      </c>
      <c r="AS1114" t="s">
        <v>539</v>
      </c>
      <c r="AT1114" t="s">
        <v>5840</v>
      </c>
    </row>
    <row r="1115" spans="2:46" ht="15" customHeight="1" x14ac:dyDescent="0.35">
      <c r="B1115" s="362">
        <v>1584</v>
      </c>
      <c r="C1115" s="362" t="s">
        <v>4041</v>
      </c>
      <c r="D1115" s="362" t="s">
        <v>2</v>
      </c>
      <c r="E1115" s="368">
        <v>45133</v>
      </c>
      <c r="F1115" s="368"/>
      <c r="G1115" s="368"/>
      <c r="H1115" s="368"/>
      <c r="I1115" s="362" t="s">
        <v>74</v>
      </c>
      <c r="J1115" s="362" t="s">
        <v>2308</v>
      </c>
      <c r="K1115" s="361" t="s">
        <v>4042</v>
      </c>
      <c r="L1115" s="361"/>
      <c r="M1115" s="362" t="s">
        <v>186</v>
      </c>
      <c r="N1115" s="362" t="s">
        <v>9</v>
      </c>
      <c r="O1115" s="362"/>
      <c r="P1115" s="362" t="s">
        <v>90</v>
      </c>
      <c r="Q1115" s="362" t="s">
        <v>90</v>
      </c>
      <c r="R1115" s="362"/>
      <c r="S1115" s="361" t="s">
        <v>4043</v>
      </c>
      <c r="T1115" s="362"/>
      <c r="U1115" s="362"/>
      <c r="V1115" s="362" t="s">
        <v>120</v>
      </c>
      <c r="W1115" s="362"/>
      <c r="X1115" s="362" t="s">
        <v>9</v>
      </c>
      <c r="Y1115" s="362" t="s">
        <v>9</v>
      </c>
      <c r="Z1115" s="362" t="s">
        <v>90</v>
      </c>
      <c r="AA1115" s="366" t="s">
        <v>90</v>
      </c>
      <c r="AB1115" s="362" t="s">
        <v>90</v>
      </c>
      <c r="AC1115" s="362"/>
      <c r="AD1115" s="362"/>
      <c r="AE1115" s="362"/>
      <c r="AF1115" s="362"/>
      <c r="AG1115" s="362"/>
      <c r="AH1115" s="362"/>
      <c r="AI1115" s="362" t="s">
        <v>7028</v>
      </c>
      <c r="AJ1115" s="362" t="s">
        <v>19</v>
      </c>
      <c r="AK1115" s="362" t="s">
        <v>40</v>
      </c>
      <c r="AL1115" s="362"/>
      <c r="AM1115" s="362"/>
      <c r="AN1115" s="362"/>
      <c r="AO1115" s="362"/>
      <c r="AP1115" s="361" t="e">
        <v>#N/A</v>
      </c>
      <c r="AR1115">
        <v>1</v>
      </c>
      <c r="AS1115" t="s">
        <v>9</v>
      </c>
      <c r="AT1115" t="s">
        <v>9</v>
      </c>
    </row>
    <row r="1116" spans="2:46" ht="15" customHeight="1" x14ac:dyDescent="0.35">
      <c r="B1116" s="362">
        <v>1585</v>
      </c>
      <c r="C1116" s="362" t="s">
        <v>4044</v>
      </c>
      <c r="D1116" s="362" t="s">
        <v>2</v>
      </c>
      <c r="E1116" s="368">
        <v>45247</v>
      </c>
      <c r="F1116" s="368"/>
      <c r="G1116" s="368"/>
      <c r="H1116" s="368"/>
      <c r="I1116" s="362" t="s">
        <v>79</v>
      </c>
      <c r="J1116" s="362" t="s">
        <v>90</v>
      </c>
      <c r="K1116" s="361" t="s">
        <v>4045</v>
      </c>
      <c r="L1116" s="362"/>
      <c r="M1116" s="362" t="s">
        <v>186</v>
      </c>
      <c r="N1116" s="362" t="s">
        <v>9</v>
      </c>
      <c r="O1116" s="362"/>
      <c r="P1116" s="362" t="s">
        <v>90</v>
      </c>
      <c r="Q1116" s="362" t="s">
        <v>90</v>
      </c>
      <c r="R1116" s="362" t="s">
        <v>8</v>
      </c>
      <c r="S1116" s="361" t="s">
        <v>1539</v>
      </c>
      <c r="T1116" s="362"/>
      <c r="U1116" s="362"/>
      <c r="V1116" s="362" t="s">
        <v>1540</v>
      </c>
      <c r="W1116" s="362"/>
      <c r="X1116" s="362"/>
      <c r="Y1116" s="362" t="s">
        <v>45</v>
      </c>
      <c r="Z1116" s="362" t="s">
        <v>90</v>
      </c>
      <c r="AA1116" s="366" t="s">
        <v>90</v>
      </c>
      <c r="AB1116" s="362" t="s">
        <v>90</v>
      </c>
      <c r="AC1116" s="362"/>
      <c r="AD1116" s="362"/>
      <c r="AE1116" s="362"/>
      <c r="AF1116" s="362"/>
      <c r="AG1116" s="362"/>
      <c r="AH1116" s="362"/>
      <c r="AI1116" s="362" t="s">
        <v>7031</v>
      </c>
      <c r="AJ1116" s="362" t="s">
        <v>34</v>
      </c>
      <c r="AK1116" s="362" t="s">
        <v>39</v>
      </c>
      <c r="AL1116" s="362"/>
      <c r="AM1116" s="362"/>
      <c r="AN1116" s="362"/>
      <c r="AO1116" s="368">
        <v>45923</v>
      </c>
      <c r="AP1116" s="361" t="s">
        <v>680</v>
      </c>
      <c r="AR1116">
        <v>1</v>
      </c>
      <c r="AS1116" t="s">
        <v>539</v>
      </c>
      <c r="AT1116" t="s">
        <v>5840</v>
      </c>
    </row>
    <row r="1117" spans="2:46" ht="15" customHeight="1" x14ac:dyDescent="0.35">
      <c r="B1117" s="362">
        <v>1586</v>
      </c>
      <c r="C1117" s="362" t="s">
        <v>4046</v>
      </c>
      <c r="D1117" s="362" t="s">
        <v>2</v>
      </c>
      <c r="E1117" s="368">
        <v>45258</v>
      </c>
      <c r="F1117" s="368"/>
      <c r="G1117" s="368"/>
      <c r="H1117" s="368"/>
      <c r="I1117" s="362" t="s">
        <v>57</v>
      </c>
      <c r="J1117" s="362" t="s">
        <v>1596</v>
      </c>
      <c r="K1117" s="361" t="s">
        <v>4047</v>
      </c>
      <c r="L1117" s="362"/>
      <c r="M1117" s="362" t="s">
        <v>186</v>
      </c>
      <c r="N1117" s="362" t="s">
        <v>9</v>
      </c>
      <c r="O1117" s="362"/>
      <c r="P1117" s="362" t="s">
        <v>90</v>
      </c>
      <c r="Q1117" s="362" t="s">
        <v>90</v>
      </c>
      <c r="R1117" s="362"/>
      <c r="S1117" s="361" t="s">
        <v>3350</v>
      </c>
      <c r="T1117" s="362"/>
      <c r="U1117" s="362"/>
      <c r="V1117" s="362" t="s">
        <v>176</v>
      </c>
      <c r="W1117" s="362"/>
      <c r="X1117" s="362"/>
      <c r="Y1117" s="362" t="s">
        <v>48</v>
      </c>
      <c r="Z1117" s="362" t="s">
        <v>90</v>
      </c>
      <c r="AA1117" s="366" t="s">
        <v>90</v>
      </c>
      <c r="AB1117" s="362" t="s">
        <v>90</v>
      </c>
      <c r="AC1117" s="362"/>
      <c r="AD1117" s="362"/>
      <c r="AE1117" s="362"/>
      <c r="AF1117" s="362"/>
      <c r="AG1117" s="362"/>
      <c r="AH1117" s="362"/>
      <c r="AI1117" s="362" t="s">
        <v>7030</v>
      </c>
      <c r="AJ1117" s="362" t="s">
        <v>14</v>
      </c>
      <c r="AK1117" s="362" t="s">
        <v>40</v>
      </c>
      <c r="AL1117" s="362"/>
      <c r="AM1117" s="362"/>
      <c r="AN1117" s="362"/>
      <c r="AO1117" s="362"/>
      <c r="AP1117" s="361" t="s">
        <v>193</v>
      </c>
      <c r="AR1117">
        <v>1</v>
      </c>
      <c r="AS1117" t="s">
        <v>5839</v>
      </c>
      <c r="AT1117" t="s">
        <v>5839</v>
      </c>
    </row>
    <row r="1118" spans="2:46" ht="15" customHeight="1" x14ac:dyDescent="0.35">
      <c r="B1118" s="362">
        <v>1587</v>
      </c>
      <c r="C1118" s="362" t="s">
        <v>4048</v>
      </c>
      <c r="D1118" s="362" t="s">
        <v>2</v>
      </c>
      <c r="E1118" s="368">
        <v>45272</v>
      </c>
      <c r="F1118" s="368"/>
      <c r="G1118" s="368"/>
      <c r="H1118" s="368"/>
      <c r="I1118" s="362" t="s">
        <v>73</v>
      </c>
      <c r="J1118" s="362" t="s">
        <v>90</v>
      </c>
      <c r="K1118" s="361" t="s">
        <v>4049</v>
      </c>
      <c r="L1118" s="362"/>
      <c r="M1118" s="362" t="s">
        <v>186</v>
      </c>
      <c r="N1118" s="362" t="s">
        <v>9</v>
      </c>
      <c r="O1118" s="362"/>
      <c r="P1118" s="362" t="s">
        <v>90</v>
      </c>
      <c r="Q1118" s="362" t="s">
        <v>90</v>
      </c>
      <c r="R1118" s="362" t="s">
        <v>46</v>
      </c>
      <c r="S1118" s="361" t="s">
        <v>90</v>
      </c>
      <c r="T1118" s="362" t="s">
        <v>113</v>
      </c>
      <c r="U1118" s="362" t="s">
        <v>1540</v>
      </c>
      <c r="V1118" s="362" t="s">
        <v>1540</v>
      </c>
      <c r="W1118" s="362"/>
      <c r="X1118" s="362" t="s">
        <v>9</v>
      </c>
      <c r="Y1118" s="362" t="s">
        <v>46</v>
      </c>
      <c r="Z1118" s="362" t="s">
        <v>90</v>
      </c>
      <c r="AA1118" s="366" t="s">
        <v>90</v>
      </c>
      <c r="AB1118" s="362" t="s">
        <v>90</v>
      </c>
      <c r="AC1118" s="362"/>
      <c r="AD1118" s="362"/>
      <c r="AE1118" s="362"/>
      <c r="AF1118" s="362"/>
      <c r="AG1118" s="362"/>
      <c r="AH1118" s="362"/>
      <c r="AI1118" s="362" t="s">
        <v>7025</v>
      </c>
      <c r="AJ1118" s="362" t="s">
        <v>13</v>
      </c>
      <c r="AK1118" s="362" t="s">
        <v>40</v>
      </c>
      <c r="AL1118" s="362"/>
      <c r="AM1118" s="362"/>
      <c r="AN1118" s="362"/>
      <c r="AO1118" s="362"/>
      <c r="AP1118" s="361"/>
      <c r="AR1118">
        <v>1</v>
      </c>
      <c r="AS1118" t="s">
        <v>9</v>
      </c>
      <c r="AT1118" t="s">
        <v>9</v>
      </c>
    </row>
    <row r="1119" spans="2:46" ht="15" customHeight="1" x14ac:dyDescent="0.35">
      <c r="B1119" s="362">
        <v>1588</v>
      </c>
      <c r="C1119" s="362" t="s">
        <v>4050</v>
      </c>
      <c r="D1119" s="362" t="s">
        <v>2</v>
      </c>
      <c r="E1119" s="368">
        <v>45272</v>
      </c>
      <c r="F1119" s="368"/>
      <c r="G1119" s="368"/>
      <c r="H1119" s="368"/>
      <c r="I1119" s="362" t="s">
        <v>57</v>
      </c>
      <c r="J1119" s="362" t="s">
        <v>1596</v>
      </c>
      <c r="K1119" s="361" t="s">
        <v>4051</v>
      </c>
      <c r="L1119" s="362"/>
      <c r="M1119" s="362" t="s">
        <v>186</v>
      </c>
      <c r="N1119" s="362" t="s">
        <v>9</v>
      </c>
      <c r="O1119" s="362"/>
      <c r="P1119" s="362" t="s">
        <v>90</v>
      </c>
      <c r="Q1119" s="362" t="s">
        <v>90</v>
      </c>
      <c r="R1119" s="362"/>
      <c r="S1119" s="361" t="s">
        <v>90</v>
      </c>
      <c r="T1119" s="362"/>
      <c r="U1119" s="362"/>
      <c r="V1119" s="362" t="s">
        <v>176</v>
      </c>
      <c r="W1119" s="362"/>
      <c r="X1119" s="362" t="s">
        <v>9</v>
      </c>
      <c r="Y1119" s="362" t="s">
        <v>9</v>
      </c>
      <c r="Z1119" s="362" t="s">
        <v>90</v>
      </c>
      <c r="AA1119" s="366" t="s">
        <v>90</v>
      </c>
      <c r="AB1119" s="362" t="s">
        <v>90</v>
      </c>
      <c r="AC1119" s="362"/>
      <c r="AD1119" s="362"/>
      <c r="AE1119" s="362"/>
      <c r="AF1119" s="362"/>
      <c r="AG1119" s="362"/>
      <c r="AH1119" s="362"/>
      <c r="AI1119" s="362" t="s">
        <v>7030</v>
      </c>
      <c r="AJ1119" s="362" t="s">
        <v>14</v>
      </c>
      <c r="AK1119" s="362" t="s">
        <v>40</v>
      </c>
      <c r="AL1119" s="362"/>
      <c r="AM1119" s="362"/>
      <c r="AN1119" s="362"/>
      <c r="AO1119" s="362"/>
      <c r="AP1119" s="361" t="e">
        <v>#N/A</v>
      </c>
      <c r="AR1119">
        <v>1</v>
      </c>
      <c r="AS1119" t="s">
        <v>9</v>
      </c>
      <c r="AT1119" t="s">
        <v>9</v>
      </c>
    </row>
    <row r="1120" spans="2:46" ht="15" customHeight="1" x14ac:dyDescent="0.35">
      <c r="B1120" s="362">
        <v>1589</v>
      </c>
      <c r="C1120" s="362" t="s">
        <v>4052</v>
      </c>
      <c r="D1120" s="362" t="s">
        <v>2</v>
      </c>
      <c r="E1120" s="368">
        <v>45272</v>
      </c>
      <c r="F1120" s="368"/>
      <c r="G1120" s="368"/>
      <c r="H1120" s="368"/>
      <c r="I1120" s="362" t="s">
        <v>57</v>
      </c>
      <c r="J1120" s="362" t="s">
        <v>1596</v>
      </c>
      <c r="K1120" s="361" t="s">
        <v>4053</v>
      </c>
      <c r="L1120" s="362"/>
      <c r="M1120" s="362" t="s">
        <v>186</v>
      </c>
      <c r="N1120" s="362" t="s">
        <v>9</v>
      </c>
      <c r="O1120" s="362"/>
      <c r="P1120" s="362" t="s">
        <v>90</v>
      </c>
      <c r="Q1120" s="362" t="s">
        <v>90</v>
      </c>
      <c r="R1120" s="362"/>
      <c r="S1120" s="361" t="s">
        <v>3318</v>
      </c>
      <c r="T1120" s="362"/>
      <c r="U1120" s="362"/>
      <c r="V1120" s="362" t="s">
        <v>176</v>
      </c>
      <c r="W1120" s="362"/>
      <c r="X1120" s="362"/>
      <c r="Y1120" s="362" t="s">
        <v>48</v>
      </c>
      <c r="Z1120" s="362" t="s">
        <v>90</v>
      </c>
      <c r="AA1120" s="366" t="s">
        <v>90</v>
      </c>
      <c r="AB1120" s="362" t="s">
        <v>90</v>
      </c>
      <c r="AC1120" s="362"/>
      <c r="AD1120" s="362"/>
      <c r="AE1120" s="362"/>
      <c r="AF1120" s="362"/>
      <c r="AG1120" s="362"/>
      <c r="AH1120" s="362"/>
      <c r="AI1120" s="362" t="s">
        <v>7030</v>
      </c>
      <c r="AJ1120" s="362" t="s">
        <v>14</v>
      </c>
      <c r="AK1120" s="362" t="s">
        <v>40</v>
      </c>
      <c r="AL1120" s="362"/>
      <c r="AM1120" s="362"/>
      <c r="AN1120" s="362"/>
      <c r="AO1120" s="362"/>
      <c r="AP1120" s="361" t="s">
        <v>193</v>
      </c>
      <c r="AR1120">
        <v>1</v>
      </c>
      <c r="AS1120" t="s">
        <v>5839</v>
      </c>
      <c r="AT1120" t="s">
        <v>5839</v>
      </c>
    </row>
    <row r="1121" spans="2:46" ht="15" customHeight="1" x14ac:dyDescent="0.35">
      <c r="B1121" s="362">
        <v>1590</v>
      </c>
      <c r="C1121" s="362" t="s">
        <v>4054</v>
      </c>
      <c r="D1121" s="362" t="s">
        <v>2</v>
      </c>
      <c r="E1121" s="368">
        <v>45272</v>
      </c>
      <c r="F1121" s="368"/>
      <c r="G1121" s="368"/>
      <c r="H1121" s="368"/>
      <c r="I1121" s="362" t="s">
        <v>57</v>
      </c>
      <c r="J1121" s="362" t="s">
        <v>1596</v>
      </c>
      <c r="K1121" s="361" t="s">
        <v>4055</v>
      </c>
      <c r="L1121" s="362"/>
      <c r="M1121" s="362" t="s">
        <v>186</v>
      </c>
      <c r="N1121" s="362" t="s">
        <v>9</v>
      </c>
      <c r="O1121" s="362"/>
      <c r="P1121" s="362" t="s">
        <v>90</v>
      </c>
      <c r="Q1121" s="362" t="s">
        <v>90</v>
      </c>
      <c r="R1121" s="362"/>
      <c r="S1121" s="361" t="s">
        <v>90</v>
      </c>
      <c r="T1121" s="362"/>
      <c r="U1121" s="362"/>
      <c r="V1121" s="362" t="s">
        <v>176</v>
      </c>
      <c r="W1121" s="362"/>
      <c r="X1121" s="362" t="s">
        <v>9</v>
      </c>
      <c r="Y1121" s="362" t="s">
        <v>9</v>
      </c>
      <c r="Z1121" s="362" t="s">
        <v>90</v>
      </c>
      <c r="AA1121" s="366" t="s">
        <v>90</v>
      </c>
      <c r="AB1121" s="362" t="s">
        <v>90</v>
      </c>
      <c r="AC1121" s="362"/>
      <c r="AD1121" s="362"/>
      <c r="AE1121" s="362"/>
      <c r="AF1121" s="362"/>
      <c r="AG1121" s="362"/>
      <c r="AH1121" s="362"/>
      <c r="AI1121" s="362" t="s">
        <v>7030</v>
      </c>
      <c r="AJ1121" s="362" t="s">
        <v>14</v>
      </c>
      <c r="AK1121" s="362" t="s">
        <v>40</v>
      </c>
      <c r="AL1121" s="362"/>
      <c r="AM1121" s="362"/>
      <c r="AN1121" s="362"/>
      <c r="AO1121" s="362"/>
      <c r="AP1121" s="361" t="e">
        <v>#N/A</v>
      </c>
      <c r="AR1121">
        <v>1</v>
      </c>
      <c r="AS1121" t="s">
        <v>9</v>
      </c>
      <c r="AT1121" t="s">
        <v>9</v>
      </c>
    </row>
    <row r="1122" spans="2:46" ht="15" customHeight="1" x14ac:dyDescent="0.35">
      <c r="B1122" s="362">
        <v>1591</v>
      </c>
      <c r="C1122" s="362" t="s">
        <v>4056</v>
      </c>
      <c r="D1122" s="362" t="s">
        <v>2</v>
      </c>
      <c r="E1122" s="368">
        <v>45272</v>
      </c>
      <c r="F1122" s="368"/>
      <c r="G1122" s="368"/>
      <c r="H1122" s="368"/>
      <c r="I1122" s="362" t="s">
        <v>57</v>
      </c>
      <c r="J1122" s="362" t="s">
        <v>1596</v>
      </c>
      <c r="K1122" s="361" t="s">
        <v>4057</v>
      </c>
      <c r="L1122" s="362"/>
      <c r="M1122" s="362" t="s">
        <v>186</v>
      </c>
      <c r="N1122" s="362" t="s">
        <v>9</v>
      </c>
      <c r="O1122" s="362"/>
      <c r="P1122" s="362" t="s">
        <v>90</v>
      </c>
      <c r="Q1122" s="362" t="s">
        <v>90</v>
      </c>
      <c r="R1122" s="362"/>
      <c r="S1122" s="361"/>
      <c r="T1122" s="362"/>
      <c r="U1122" s="362"/>
      <c r="V1122" s="362" t="s">
        <v>176</v>
      </c>
      <c r="W1122" s="362"/>
      <c r="X1122" s="362" t="s">
        <v>9</v>
      </c>
      <c r="Y1122" s="362" t="s">
        <v>9</v>
      </c>
      <c r="Z1122" s="362" t="s">
        <v>90</v>
      </c>
      <c r="AA1122" s="366" t="s">
        <v>90</v>
      </c>
      <c r="AB1122" s="362" t="s">
        <v>90</v>
      </c>
      <c r="AC1122" s="362"/>
      <c r="AD1122" s="362"/>
      <c r="AE1122" s="362"/>
      <c r="AF1122" s="362"/>
      <c r="AG1122" s="362"/>
      <c r="AH1122" s="362"/>
      <c r="AI1122" s="362" t="s">
        <v>7030</v>
      </c>
      <c r="AJ1122" s="362" t="s">
        <v>14</v>
      </c>
      <c r="AK1122" s="362" t="s">
        <v>40</v>
      </c>
      <c r="AL1122" s="362"/>
      <c r="AM1122" s="362"/>
      <c r="AN1122" s="362"/>
      <c r="AO1122" s="362"/>
      <c r="AP1122" s="361" t="e">
        <v>#N/A</v>
      </c>
      <c r="AR1122">
        <v>1</v>
      </c>
      <c r="AS1122" t="s">
        <v>9</v>
      </c>
      <c r="AT1122" t="s">
        <v>9</v>
      </c>
    </row>
    <row r="1123" spans="2:46" ht="15" customHeight="1" x14ac:dyDescent="0.35">
      <c r="B1123" s="362">
        <v>1592</v>
      </c>
      <c r="C1123" s="362" t="s">
        <v>4058</v>
      </c>
      <c r="D1123" s="362" t="s">
        <v>2</v>
      </c>
      <c r="E1123" s="368">
        <v>45272</v>
      </c>
      <c r="F1123" s="368"/>
      <c r="G1123" s="368"/>
      <c r="H1123" s="368"/>
      <c r="I1123" s="362" t="s">
        <v>57</v>
      </c>
      <c r="J1123" s="362" t="s">
        <v>1596</v>
      </c>
      <c r="K1123" s="361" t="s">
        <v>4059</v>
      </c>
      <c r="L1123" s="362"/>
      <c r="M1123" s="362" t="s">
        <v>186</v>
      </c>
      <c r="N1123" s="362" t="s">
        <v>9</v>
      </c>
      <c r="O1123" s="362"/>
      <c r="P1123" s="362" t="s">
        <v>90</v>
      </c>
      <c r="Q1123" s="362" t="s">
        <v>90</v>
      </c>
      <c r="R1123" s="362"/>
      <c r="S1123" s="361" t="s">
        <v>90</v>
      </c>
      <c r="T1123" s="362"/>
      <c r="U1123" s="362"/>
      <c r="V1123" s="362" t="s">
        <v>176</v>
      </c>
      <c r="W1123" s="362"/>
      <c r="X1123" s="362" t="s">
        <v>9</v>
      </c>
      <c r="Y1123" s="362" t="s">
        <v>9</v>
      </c>
      <c r="Z1123" s="362" t="s">
        <v>90</v>
      </c>
      <c r="AA1123" s="366" t="s">
        <v>90</v>
      </c>
      <c r="AB1123" s="362" t="s">
        <v>90</v>
      </c>
      <c r="AC1123" s="362"/>
      <c r="AD1123" s="362"/>
      <c r="AE1123" s="362"/>
      <c r="AF1123" s="362"/>
      <c r="AG1123" s="362"/>
      <c r="AH1123" s="362"/>
      <c r="AI1123" s="362" t="s">
        <v>7030</v>
      </c>
      <c r="AJ1123" s="362" t="s">
        <v>14</v>
      </c>
      <c r="AK1123" s="362" t="s">
        <v>40</v>
      </c>
      <c r="AL1123" s="362"/>
      <c r="AM1123" s="362"/>
      <c r="AN1123" s="362"/>
      <c r="AO1123" s="362"/>
      <c r="AP1123" s="361" t="e">
        <v>#N/A</v>
      </c>
      <c r="AR1123">
        <v>1</v>
      </c>
      <c r="AS1123" t="s">
        <v>9</v>
      </c>
      <c r="AT1123" t="s">
        <v>9</v>
      </c>
    </row>
    <row r="1124" spans="2:46" ht="15" customHeight="1" x14ac:dyDescent="0.35">
      <c r="B1124" s="362">
        <v>1593</v>
      </c>
      <c r="C1124" s="362" t="s">
        <v>4060</v>
      </c>
      <c r="D1124" s="362" t="s">
        <v>2</v>
      </c>
      <c r="E1124" s="368">
        <v>45272</v>
      </c>
      <c r="F1124" s="368"/>
      <c r="G1124" s="368"/>
      <c r="H1124" s="368"/>
      <c r="I1124" s="362" t="s">
        <v>57</v>
      </c>
      <c r="J1124" s="362" t="s">
        <v>1596</v>
      </c>
      <c r="K1124" s="361" t="s">
        <v>4061</v>
      </c>
      <c r="L1124" s="362"/>
      <c r="M1124" s="362" t="s">
        <v>186</v>
      </c>
      <c r="N1124" s="362" t="s">
        <v>9</v>
      </c>
      <c r="O1124" s="362"/>
      <c r="P1124" s="362" t="s">
        <v>90</v>
      </c>
      <c r="Q1124" s="362" t="s">
        <v>90</v>
      </c>
      <c r="R1124" s="362"/>
      <c r="S1124" s="361" t="s">
        <v>90</v>
      </c>
      <c r="T1124" s="362"/>
      <c r="U1124" s="362"/>
      <c r="V1124" s="362" t="s">
        <v>176</v>
      </c>
      <c r="W1124" s="362"/>
      <c r="X1124" s="362" t="s">
        <v>9</v>
      </c>
      <c r="Y1124" s="362" t="s">
        <v>9</v>
      </c>
      <c r="Z1124" s="362" t="s">
        <v>90</v>
      </c>
      <c r="AA1124" s="366" t="s">
        <v>90</v>
      </c>
      <c r="AB1124" s="362" t="s">
        <v>90</v>
      </c>
      <c r="AC1124" s="362"/>
      <c r="AD1124" s="362"/>
      <c r="AE1124" s="362"/>
      <c r="AF1124" s="362"/>
      <c r="AG1124" s="362"/>
      <c r="AH1124" s="362"/>
      <c r="AI1124" s="362" t="s">
        <v>7030</v>
      </c>
      <c r="AJ1124" s="362" t="s">
        <v>14</v>
      </c>
      <c r="AK1124" s="362" t="s">
        <v>40</v>
      </c>
      <c r="AL1124" s="362"/>
      <c r="AM1124" s="362"/>
      <c r="AN1124" s="362"/>
      <c r="AO1124" s="362"/>
      <c r="AP1124" s="361" t="e">
        <v>#N/A</v>
      </c>
      <c r="AR1124">
        <v>1</v>
      </c>
      <c r="AS1124" t="s">
        <v>9</v>
      </c>
      <c r="AT1124" t="s">
        <v>9</v>
      </c>
    </row>
    <row r="1125" spans="2:46" ht="15" customHeight="1" x14ac:dyDescent="0.35">
      <c r="B1125" s="362">
        <v>1594</v>
      </c>
      <c r="C1125" s="362" t="s">
        <v>4062</v>
      </c>
      <c r="D1125" s="362" t="s">
        <v>2</v>
      </c>
      <c r="E1125" s="368">
        <v>45272</v>
      </c>
      <c r="F1125" s="368"/>
      <c r="G1125" s="368"/>
      <c r="H1125" s="368"/>
      <c r="I1125" s="362" t="s">
        <v>57</v>
      </c>
      <c r="J1125" s="362" t="s">
        <v>1596</v>
      </c>
      <c r="K1125" s="361" t="s">
        <v>4063</v>
      </c>
      <c r="L1125" s="362"/>
      <c r="M1125" s="362" t="s">
        <v>186</v>
      </c>
      <c r="N1125" s="362" t="s">
        <v>9</v>
      </c>
      <c r="O1125" s="362"/>
      <c r="P1125" s="362" t="s">
        <v>90</v>
      </c>
      <c r="Q1125" s="362" t="s">
        <v>90</v>
      </c>
      <c r="R1125" s="362"/>
      <c r="S1125" s="361" t="s">
        <v>90</v>
      </c>
      <c r="T1125" s="362"/>
      <c r="U1125" s="362"/>
      <c r="V1125" s="362" t="s">
        <v>176</v>
      </c>
      <c r="W1125" s="362"/>
      <c r="X1125" s="362" t="s">
        <v>9</v>
      </c>
      <c r="Y1125" s="362" t="s">
        <v>9</v>
      </c>
      <c r="Z1125" s="362" t="s">
        <v>90</v>
      </c>
      <c r="AA1125" s="366" t="s">
        <v>90</v>
      </c>
      <c r="AB1125" s="362" t="s">
        <v>90</v>
      </c>
      <c r="AC1125" s="362"/>
      <c r="AD1125" s="362"/>
      <c r="AE1125" s="362"/>
      <c r="AF1125" s="362"/>
      <c r="AG1125" s="362"/>
      <c r="AH1125" s="362"/>
      <c r="AI1125" s="362" t="s">
        <v>7030</v>
      </c>
      <c r="AJ1125" s="362" t="s">
        <v>14</v>
      </c>
      <c r="AK1125" s="362" t="s">
        <v>40</v>
      </c>
      <c r="AL1125" s="362"/>
      <c r="AM1125" s="362"/>
      <c r="AN1125" s="362"/>
      <c r="AO1125" s="362"/>
      <c r="AP1125" s="361" t="e">
        <v>#N/A</v>
      </c>
      <c r="AR1125">
        <v>1</v>
      </c>
      <c r="AS1125" t="s">
        <v>9</v>
      </c>
      <c r="AT1125" t="s">
        <v>9</v>
      </c>
    </row>
    <row r="1126" spans="2:46" ht="15" customHeight="1" x14ac:dyDescent="0.35">
      <c r="B1126" s="362">
        <v>1595</v>
      </c>
      <c r="C1126" s="362" t="s">
        <v>4064</v>
      </c>
      <c r="D1126" s="362" t="s">
        <v>2</v>
      </c>
      <c r="E1126" s="368">
        <v>45133</v>
      </c>
      <c r="F1126" s="368"/>
      <c r="G1126" s="368"/>
      <c r="H1126" s="368"/>
      <c r="I1126" s="362" t="s">
        <v>74</v>
      </c>
      <c r="J1126" s="362" t="s">
        <v>2308</v>
      </c>
      <c r="K1126" s="361" t="s">
        <v>4065</v>
      </c>
      <c r="L1126" s="361"/>
      <c r="M1126" s="362" t="s">
        <v>186</v>
      </c>
      <c r="N1126" s="362" t="s">
        <v>9</v>
      </c>
      <c r="O1126" s="362"/>
      <c r="P1126" s="362" t="s">
        <v>90</v>
      </c>
      <c r="Q1126" s="362" t="s">
        <v>90</v>
      </c>
      <c r="R1126" s="362"/>
      <c r="S1126" s="361" t="s">
        <v>4066</v>
      </c>
      <c r="T1126" s="362"/>
      <c r="U1126" s="362"/>
      <c r="V1126" s="362" t="s">
        <v>120</v>
      </c>
      <c r="W1126" s="362"/>
      <c r="X1126" s="362" t="s">
        <v>9</v>
      </c>
      <c r="Y1126" s="362" t="s">
        <v>9</v>
      </c>
      <c r="Z1126" s="362" t="s">
        <v>90</v>
      </c>
      <c r="AA1126" s="366" t="s">
        <v>90</v>
      </c>
      <c r="AB1126" s="362" t="s">
        <v>90</v>
      </c>
      <c r="AC1126" s="362"/>
      <c r="AD1126" s="362"/>
      <c r="AE1126" s="362"/>
      <c r="AF1126" s="362"/>
      <c r="AG1126" s="362"/>
      <c r="AH1126" s="362"/>
      <c r="AI1126" s="362" t="s">
        <v>7028</v>
      </c>
      <c r="AJ1126" s="362" t="s">
        <v>19</v>
      </c>
      <c r="AK1126" s="362" t="s">
        <v>40</v>
      </c>
      <c r="AL1126" s="362"/>
      <c r="AM1126" s="362"/>
      <c r="AN1126" s="362"/>
      <c r="AO1126" s="362"/>
      <c r="AP1126" s="361" t="e">
        <v>#N/A</v>
      </c>
      <c r="AR1126">
        <v>1</v>
      </c>
      <c r="AS1126" t="s">
        <v>9</v>
      </c>
      <c r="AT1126" t="s">
        <v>9</v>
      </c>
    </row>
    <row r="1127" spans="2:46" ht="15" customHeight="1" x14ac:dyDescent="0.35">
      <c r="B1127" s="362">
        <v>1596</v>
      </c>
      <c r="C1127" s="362" t="s">
        <v>4067</v>
      </c>
      <c r="D1127" s="362" t="s">
        <v>2</v>
      </c>
      <c r="E1127" s="368">
        <v>45272</v>
      </c>
      <c r="F1127" s="368"/>
      <c r="G1127" s="368"/>
      <c r="H1127" s="368"/>
      <c r="I1127" s="362" t="s">
        <v>57</v>
      </c>
      <c r="J1127" s="362" t="s">
        <v>1596</v>
      </c>
      <c r="K1127" s="361" t="s">
        <v>2911</v>
      </c>
      <c r="L1127" s="362"/>
      <c r="M1127" s="362" t="s">
        <v>186</v>
      </c>
      <c r="N1127" s="362" t="s">
        <v>9</v>
      </c>
      <c r="O1127" s="362"/>
      <c r="P1127" s="362" t="s">
        <v>90</v>
      </c>
      <c r="Q1127" s="362" t="s">
        <v>90</v>
      </c>
      <c r="R1127" s="362"/>
      <c r="S1127" s="361" t="s">
        <v>3350</v>
      </c>
      <c r="T1127" s="362"/>
      <c r="U1127" s="362"/>
      <c r="V1127" s="362" t="s">
        <v>176</v>
      </c>
      <c r="W1127" s="362"/>
      <c r="X1127" s="362" t="s">
        <v>9</v>
      </c>
      <c r="Y1127" s="362" t="s">
        <v>9</v>
      </c>
      <c r="Z1127" s="362" t="s">
        <v>90</v>
      </c>
      <c r="AA1127" s="366" t="s">
        <v>90</v>
      </c>
      <c r="AB1127" s="362" t="s">
        <v>90</v>
      </c>
      <c r="AC1127" s="362"/>
      <c r="AD1127" s="362"/>
      <c r="AE1127" s="362"/>
      <c r="AF1127" s="362"/>
      <c r="AG1127" s="362"/>
      <c r="AH1127" s="362"/>
      <c r="AI1127" s="362" t="s">
        <v>7030</v>
      </c>
      <c r="AJ1127" s="362" t="s">
        <v>14</v>
      </c>
      <c r="AK1127" s="362" t="s">
        <v>40</v>
      </c>
      <c r="AL1127" s="362"/>
      <c r="AM1127" s="362"/>
      <c r="AN1127" s="362"/>
      <c r="AO1127" s="362"/>
      <c r="AP1127" s="361" t="e">
        <v>#N/A</v>
      </c>
      <c r="AR1127">
        <v>1</v>
      </c>
      <c r="AS1127" t="s">
        <v>9</v>
      </c>
      <c r="AT1127" t="s">
        <v>9</v>
      </c>
    </row>
    <row r="1128" spans="2:46" ht="15" customHeight="1" x14ac:dyDescent="0.35">
      <c r="B1128" s="362">
        <v>1597</v>
      </c>
      <c r="C1128" s="362" t="s">
        <v>4068</v>
      </c>
      <c r="D1128" s="362" t="s">
        <v>2</v>
      </c>
      <c r="E1128" s="368">
        <v>45272</v>
      </c>
      <c r="F1128" s="368"/>
      <c r="G1128" s="368"/>
      <c r="H1128" s="368"/>
      <c r="I1128" s="362" t="s">
        <v>57</v>
      </c>
      <c r="J1128" s="362" t="s">
        <v>1596</v>
      </c>
      <c r="K1128" s="361" t="s">
        <v>2913</v>
      </c>
      <c r="L1128" s="362"/>
      <c r="M1128" s="362" t="s">
        <v>186</v>
      </c>
      <c r="N1128" s="362" t="s">
        <v>9</v>
      </c>
      <c r="O1128" s="362"/>
      <c r="P1128" s="362" t="s">
        <v>90</v>
      </c>
      <c r="Q1128" s="362" t="s">
        <v>90</v>
      </c>
      <c r="R1128" s="362"/>
      <c r="S1128" s="361" t="s">
        <v>3350</v>
      </c>
      <c r="T1128" s="362"/>
      <c r="U1128" s="362"/>
      <c r="V1128" s="362" t="s">
        <v>176</v>
      </c>
      <c r="W1128" s="362"/>
      <c r="X1128" s="362" t="s">
        <v>9</v>
      </c>
      <c r="Y1128" s="362" t="s">
        <v>9</v>
      </c>
      <c r="Z1128" s="362" t="s">
        <v>90</v>
      </c>
      <c r="AA1128" s="366" t="s">
        <v>90</v>
      </c>
      <c r="AB1128" s="362" t="s">
        <v>90</v>
      </c>
      <c r="AC1128" s="362"/>
      <c r="AD1128" s="362"/>
      <c r="AE1128" s="362"/>
      <c r="AF1128" s="362"/>
      <c r="AG1128" s="362"/>
      <c r="AH1128" s="362"/>
      <c r="AI1128" s="362" t="s">
        <v>7030</v>
      </c>
      <c r="AJ1128" s="362" t="s">
        <v>14</v>
      </c>
      <c r="AK1128" s="362" t="s">
        <v>40</v>
      </c>
      <c r="AL1128" s="362"/>
      <c r="AM1128" s="362"/>
      <c r="AN1128" s="362"/>
      <c r="AO1128" s="362"/>
      <c r="AP1128" s="361" t="e">
        <v>#N/A</v>
      </c>
      <c r="AR1128">
        <v>1</v>
      </c>
      <c r="AS1128" t="s">
        <v>9</v>
      </c>
      <c r="AT1128" t="s">
        <v>9</v>
      </c>
    </row>
    <row r="1129" spans="2:46" ht="15" customHeight="1" x14ac:dyDescent="0.35">
      <c r="B1129" s="362">
        <v>1598</v>
      </c>
      <c r="C1129" s="362" t="s">
        <v>4069</v>
      </c>
      <c r="D1129" s="362" t="s">
        <v>2</v>
      </c>
      <c r="E1129" s="368">
        <v>45272</v>
      </c>
      <c r="F1129" s="368"/>
      <c r="G1129" s="368"/>
      <c r="H1129" s="368"/>
      <c r="I1129" s="362" t="s">
        <v>57</v>
      </c>
      <c r="J1129" s="362" t="s">
        <v>1596</v>
      </c>
      <c r="K1129" s="361" t="s">
        <v>4070</v>
      </c>
      <c r="L1129" s="362"/>
      <c r="M1129" s="362" t="s">
        <v>186</v>
      </c>
      <c r="N1129" s="362" t="s">
        <v>9</v>
      </c>
      <c r="O1129" s="362"/>
      <c r="P1129" s="362" t="s">
        <v>90</v>
      </c>
      <c r="Q1129" s="362" t="s">
        <v>90</v>
      </c>
      <c r="R1129" s="362"/>
      <c r="S1129" s="361" t="s">
        <v>90</v>
      </c>
      <c r="T1129" s="362"/>
      <c r="U1129" s="362"/>
      <c r="V1129" s="362" t="s">
        <v>176</v>
      </c>
      <c r="W1129" s="362"/>
      <c r="X1129" s="362" t="s">
        <v>9</v>
      </c>
      <c r="Y1129" s="362" t="s">
        <v>9</v>
      </c>
      <c r="Z1129" s="362" t="s">
        <v>90</v>
      </c>
      <c r="AA1129" s="366" t="s">
        <v>90</v>
      </c>
      <c r="AB1129" s="362" t="s">
        <v>90</v>
      </c>
      <c r="AC1129" s="362"/>
      <c r="AD1129" s="362"/>
      <c r="AE1129" s="362"/>
      <c r="AF1129" s="362"/>
      <c r="AG1129" s="362"/>
      <c r="AH1129" s="362"/>
      <c r="AI1129" s="362" t="s">
        <v>7030</v>
      </c>
      <c r="AJ1129" s="362" t="s">
        <v>14</v>
      </c>
      <c r="AK1129" s="362" t="s">
        <v>40</v>
      </c>
      <c r="AL1129" s="362"/>
      <c r="AM1129" s="362"/>
      <c r="AN1129" s="362"/>
      <c r="AO1129" s="362"/>
      <c r="AP1129" s="361" t="e">
        <v>#N/A</v>
      </c>
      <c r="AR1129">
        <v>1</v>
      </c>
      <c r="AS1129" t="s">
        <v>9</v>
      </c>
      <c r="AT1129" t="s">
        <v>9</v>
      </c>
    </row>
    <row r="1130" spans="2:46" ht="15" customHeight="1" x14ac:dyDescent="0.35">
      <c r="B1130" s="362">
        <v>1599</v>
      </c>
      <c r="C1130" s="362" t="s">
        <v>4071</v>
      </c>
      <c r="D1130" s="362" t="s">
        <v>2</v>
      </c>
      <c r="E1130" s="368">
        <v>45272</v>
      </c>
      <c r="F1130" s="368"/>
      <c r="G1130" s="368"/>
      <c r="H1130" s="368"/>
      <c r="I1130" s="362" t="s">
        <v>57</v>
      </c>
      <c r="J1130" s="362" t="s">
        <v>1596</v>
      </c>
      <c r="K1130" s="361" t="s">
        <v>4072</v>
      </c>
      <c r="L1130" s="362"/>
      <c r="M1130" s="362" t="s">
        <v>186</v>
      </c>
      <c r="N1130" s="362" t="s">
        <v>9</v>
      </c>
      <c r="O1130" s="362"/>
      <c r="P1130" s="362" t="s">
        <v>90</v>
      </c>
      <c r="Q1130" s="362" t="s">
        <v>90</v>
      </c>
      <c r="R1130" s="362"/>
      <c r="S1130" s="361" t="s">
        <v>90</v>
      </c>
      <c r="T1130" s="362"/>
      <c r="U1130" s="362"/>
      <c r="V1130" s="362" t="s">
        <v>176</v>
      </c>
      <c r="W1130" s="362"/>
      <c r="X1130" s="362"/>
      <c r="Y1130" s="362" t="s">
        <v>48</v>
      </c>
      <c r="Z1130" s="362" t="s">
        <v>90</v>
      </c>
      <c r="AA1130" s="366" t="s">
        <v>90</v>
      </c>
      <c r="AB1130" s="362" t="s">
        <v>90</v>
      </c>
      <c r="AC1130" s="362"/>
      <c r="AD1130" s="362"/>
      <c r="AE1130" s="362"/>
      <c r="AF1130" s="362"/>
      <c r="AG1130" s="362"/>
      <c r="AH1130" s="362"/>
      <c r="AI1130" s="362" t="s">
        <v>7030</v>
      </c>
      <c r="AJ1130" s="362" t="s">
        <v>14</v>
      </c>
      <c r="AK1130" s="362" t="s">
        <v>40</v>
      </c>
      <c r="AL1130" s="362"/>
      <c r="AM1130" s="362"/>
      <c r="AN1130" s="362"/>
      <c r="AO1130" s="362"/>
      <c r="AP1130" s="361" t="s">
        <v>193</v>
      </c>
      <c r="AR1130">
        <v>1</v>
      </c>
      <c r="AS1130" t="s">
        <v>5839</v>
      </c>
      <c r="AT1130" t="s">
        <v>5839</v>
      </c>
    </row>
    <row r="1131" spans="2:46" ht="15" customHeight="1" x14ac:dyDescent="0.35">
      <c r="B1131" s="362">
        <v>1600</v>
      </c>
      <c r="C1131" s="362" t="s">
        <v>4073</v>
      </c>
      <c r="D1131" s="362" t="s">
        <v>2</v>
      </c>
      <c r="E1131" s="368">
        <v>45272</v>
      </c>
      <c r="F1131" s="368"/>
      <c r="G1131" s="368"/>
      <c r="H1131" s="368"/>
      <c r="I1131" s="362" t="s">
        <v>57</v>
      </c>
      <c r="J1131" s="362" t="s">
        <v>1596</v>
      </c>
      <c r="K1131" s="361" t="s">
        <v>4074</v>
      </c>
      <c r="L1131" s="362"/>
      <c r="M1131" s="362" t="s">
        <v>186</v>
      </c>
      <c r="N1131" s="362" t="s">
        <v>9</v>
      </c>
      <c r="O1131" s="362"/>
      <c r="P1131" s="362" t="s">
        <v>90</v>
      </c>
      <c r="Q1131" s="362" t="s">
        <v>90</v>
      </c>
      <c r="R1131" s="362"/>
      <c r="S1131" s="361" t="s">
        <v>90</v>
      </c>
      <c r="T1131" s="362"/>
      <c r="U1131" s="362"/>
      <c r="V1131" s="362" t="s">
        <v>176</v>
      </c>
      <c r="W1131" s="362"/>
      <c r="X1131" s="362" t="s">
        <v>9</v>
      </c>
      <c r="Y1131" s="362" t="s">
        <v>9</v>
      </c>
      <c r="Z1131" s="362" t="s">
        <v>90</v>
      </c>
      <c r="AA1131" s="366" t="s">
        <v>90</v>
      </c>
      <c r="AB1131" s="362" t="s">
        <v>90</v>
      </c>
      <c r="AC1131" s="362"/>
      <c r="AD1131" s="362"/>
      <c r="AE1131" s="362"/>
      <c r="AF1131" s="362"/>
      <c r="AG1131" s="362"/>
      <c r="AH1131" s="362"/>
      <c r="AI1131" s="362" t="s">
        <v>7030</v>
      </c>
      <c r="AJ1131" s="362" t="s">
        <v>14</v>
      </c>
      <c r="AK1131" s="362" t="s">
        <v>40</v>
      </c>
      <c r="AL1131" s="362"/>
      <c r="AM1131" s="362"/>
      <c r="AN1131" s="362"/>
      <c r="AO1131" s="362"/>
      <c r="AP1131" s="361" t="e">
        <v>#N/A</v>
      </c>
      <c r="AR1131">
        <v>1</v>
      </c>
      <c r="AS1131" t="s">
        <v>9</v>
      </c>
      <c r="AT1131" t="s">
        <v>9</v>
      </c>
    </row>
    <row r="1132" spans="2:46" ht="15" customHeight="1" x14ac:dyDescent="0.35">
      <c r="B1132" s="362">
        <v>1601</v>
      </c>
      <c r="C1132" s="362" t="s">
        <v>4075</v>
      </c>
      <c r="D1132" s="362" t="s">
        <v>2</v>
      </c>
      <c r="E1132" s="368">
        <v>45272</v>
      </c>
      <c r="F1132" s="368"/>
      <c r="G1132" s="368"/>
      <c r="H1132" s="368"/>
      <c r="I1132" s="362" t="s">
        <v>57</v>
      </c>
      <c r="J1132" s="362" t="s">
        <v>1596</v>
      </c>
      <c r="K1132" s="361" t="s">
        <v>4076</v>
      </c>
      <c r="L1132" s="362"/>
      <c r="M1132" s="362" t="s">
        <v>186</v>
      </c>
      <c r="N1132" s="362" t="s">
        <v>9</v>
      </c>
      <c r="O1132" s="362"/>
      <c r="P1132" s="362" t="s">
        <v>90</v>
      </c>
      <c r="Q1132" s="362" t="s">
        <v>90</v>
      </c>
      <c r="R1132" s="362"/>
      <c r="S1132" s="361" t="s">
        <v>90</v>
      </c>
      <c r="T1132" s="362"/>
      <c r="U1132" s="362"/>
      <c r="V1132" s="362" t="s">
        <v>176</v>
      </c>
      <c r="W1132" s="362"/>
      <c r="X1132" s="362" t="s">
        <v>9</v>
      </c>
      <c r="Y1132" s="362" t="s">
        <v>9</v>
      </c>
      <c r="Z1132" s="362" t="s">
        <v>90</v>
      </c>
      <c r="AA1132" s="366" t="s">
        <v>90</v>
      </c>
      <c r="AB1132" s="362" t="s">
        <v>90</v>
      </c>
      <c r="AC1132" s="362"/>
      <c r="AD1132" s="362"/>
      <c r="AE1132" s="362"/>
      <c r="AF1132" s="362"/>
      <c r="AG1132" s="362"/>
      <c r="AH1132" s="362"/>
      <c r="AI1132" s="362" t="s">
        <v>7030</v>
      </c>
      <c r="AJ1132" s="362" t="s">
        <v>14</v>
      </c>
      <c r="AK1132" s="362" t="s">
        <v>40</v>
      </c>
      <c r="AL1132" s="362"/>
      <c r="AM1132" s="362"/>
      <c r="AN1132" s="362"/>
      <c r="AO1132" s="362"/>
      <c r="AP1132" s="361" t="e">
        <v>#N/A</v>
      </c>
      <c r="AR1132">
        <v>1</v>
      </c>
      <c r="AS1132" t="s">
        <v>9</v>
      </c>
      <c r="AT1132" t="s">
        <v>9</v>
      </c>
    </row>
    <row r="1133" spans="2:46" ht="15" customHeight="1" x14ac:dyDescent="0.35">
      <c r="B1133" s="362">
        <v>1602</v>
      </c>
      <c r="C1133" s="362" t="s">
        <v>4077</v>
      </c>
      <c r="D1133" s="362" t="s">
        <v>2</v>
      </c>
      <c r="E1133" s="368">
        <v>45272</v>
      </c>
      <c r="F1133" s="368"/>
      <c r="G1133" s="368"/>
      <c r="H1133" s="368"/>
      <c r="I1133" s="362" t="s">
        <v>79</v>
      </c>
      <c r="J1133" s="362" t="s">
        <v>4078</v>
      </c>
      <c r="K1133" s="361" t="s">
        <v>4079</v>
      </c>
      <c r="L1133" s="362"/>
      <c r="M1133" s="362" t="s">
        <v>186</v>
      </c>
      <c r="N1133" s="362" t="s">
        <v>9</v>
      </c>
      <c r="O1133" s="362"/>
      <c r="P1133" s="362" t="s">
        <v>90</v>
      </c>
      <c r="Q1133" s="362" t="s">
        <v>90</v>
      </c>
      <c r="R1133" s="362" t="s">
        <v>8</v>
      </c>
      <c r="S1133" s="361" t="s">
        <v>1539</v>
      </c>
      <c r="T1133" s="362"/>
      <c r="U1133" s="362"/>
      <c r="V1133" s="362" t="s">
        <v>1540</v>
      </c>
      <c r="W1133" s="362"/>
      <c r="X1133" s="362"/>
      <c r="Y1133" s="362" t="s">
        <v>45</v>
      </c>
      <c r="Z1133" s="362" t="s">
        <v>90</v>
      </c>
      <c r="AA1133" s="366" t="s">
        <v>90</v>
      </c>
      <c r="AB1133" s="362" t="s">
        <v>90</v>
      </c>
      <c r="AC1133" s="362"/>
      <c r="AD1133" s="362"/>
      <c r="AE1133" s="362"/>
      <c r="AF1133" s="362"/>
      <c r="AG1133" s="362"/>
      <c r="AH1133" s="362"/>
      <c r="AI1133" s="362" t="s">
        <v>7031</v>
      </c>
      <c r="AJ1133" s="362" t="s">
        <v>34</v>
      </c>
      <c r="AK1133" s="362" t="s">
        <v>39</v>
      </c>
      <c r="AL1133" s="362"/>
      <c r="AM1133" s="362"/>
      <c r="AN1133" s="362"/>
      <c r="AO1133" s="368">
        <v>45923</v>
      </c>
      <c r="AP1133" s="361" t="s">
        <v>680</v>
      </c>
      <c r="AR1133">
        <v>1</v>
      </c>
      <c r="AS1133" t="s">
        <v>539</v>
      </c>
      <c r="AT1133" t="s">
        <v>5840</v>
      </c>
    </row>
    <row r="1134" spans="2:46" ht="15" customHeight="1" x14ac:dyDescent="0.35">
      <c r="B1134" s="362">
        <v>1603</v>
      </c>
      <c r="C1134" s="362" t="s">
        <v>4080</v>
      </c>
      <c r="D1134" s="362" t="s">
        <v>2</v>
      </c>
      <c r="E1134" s="368">
        <v>45272</v>
      </c>
      <c r="F1134" s="368"/>
      <c r="G1134" s="368"/>
      <c r="H1134" s="368"/>
      <c r="I1134" s="362" t="s">
        <v>57</v>
      </c>
      <c r="J1134" s="362" t="s">
        <v>1596</v>
      </c>
      <c r="K1134" s="361" t="s">
        <v>4081</v>
      </c>
      <c r="L1134" s="362"/>
      <c r="M1134" s="362" t="s">
        <v>186</v>
      </c>
      <c r="N1134" s="362" t="s">
        <v>9</v>
      </c>
      <c r="O1134" s="362"/>
      <c r="P1134" s="362" t="s">
        <v>90</v>
      </c>
      <c r="Q1134" s="362" t="s">
        <v>90</v>
      </c>
      <c r="R1134" s="362"/>
      <c r="S1134" s="361" t="s">
        <v>90</v>
      </c>
      <c r="T1134" s="362"/>
      <c r="U1134" s="362"/>
      <c r="V1134" s="362" t="s">
        <v>176</v>
      </c>
      <c r="W1134" s="362"/>
      <c r="X1134" s="362" t="s">
        <v>9</v>
      </c>
      <c r="Y1134" s="362" t="s">
        <v>9</v>
      </c>
      <c r="Z1134" s="362" t="s">
        <v>90</v>
      </c>
      <c r="AA1134" s="366" t="s">
        <v>90</v>
      </c>
      <c r="AB1134" s="362" t="s">
        <v>90</v>
      </c>
      <c r="AC1134" s="362"/>
      <c r="AD1134" s="362"/>
      <c r="AE1134" s="362"/>
      <c r="AF1134" s="362"/>
      <c r="AG1134" s="362"/>
      <c r="AH1134" s="362"/>
      <c r="AI1134" s="362" t="s">
        <v>7030</v>
      </c>
      <c r="AJ1134" s="362" t="s">
        <v>14</v>
      </c>
      <c r="AK1134" s="362" t="s">
        <v>40</v>
      </c>
      <c r="AL1134" s="362"/>
      <c r="AM1134" s="362"/>
      <c r="AN1134" s="362"/>
      <c r="AO1134" s="362"/>
      <c r="AP1134" s="361" t="e">
        <v>#N/A</v>
      </c>
      <c r="AR1134">
        <v>1</v>
      </c>
      <c r="AS1134" t="s">
        <v>9</v>
      </c>
      <c r="AT1134" t="s">
        <v>9</v>
      </c>
    </row>
    <row r="1135" spans="2:46" ht="15" customHeight="1" x14ac:dyDescent="0.35">
      <c r="B1135" s="362">
        <v>1604</v>
      </c>
      <c r="C1135" s="362" t="s">
        <v>4082</v>
      </c>
      <c r="D1135" s="362" t="s">
        <v>2</v>
      </c>
      <c r="E1135" s="368">
        <v>45272</v>
      </c>
      <c r="F1135" s="368"/>
      <c r="G1135" s="368"/>
      <c r="H1135" s="368"/>
      <c r="I1135" s="362" t="s">
        <v>57</v>
      </c>
      <c r="J1135" s="362" t="s">
        <v>1596</v>
      </c>
      <c r="K1135" s="361" t="s">
        <v>2926</v>
      </c>
      <c r="L1135" s="362"/>
      <c r="M1135" s="362" t="s">
        <v>186</v>
      </c>
      <c r="N1135" s="362" t="s">
        <v>9</v>
      </c>
      <c r="O1135" s="362"/>
      <c r="P1135" s="362" t="s">
        <v>90</v>
      </c>
      <c r="Q1135" s="362" t="s">
        <v>90</v>
      </c>
      <c r="R1135" s="362"/>
      <c r="S1135" s="361" t="s">
        <v>90</v>
      </c>
      <c r="T1135" s="362"/>
      <c r="U1135" s="362"/>
      <c r="V1135" s="362" t="s">
        <v>176</v>
      </c>
      <c r="W1135" s="362"/>
      <c r="X1135" s="362" t="s">
        <v>9</v>
      </c>
      <c r="Y1135" s="362" t="s">
        <v>9</v>
      </c>
      <c r="Z1135" s="362" t="s">
        <v>90</v>
      </c>
      <c r="AA1135" s="366" t="s">
        <v>90</v>
      </c>
      <c r="AB1135" s="362" t="s">
        <v>90</v>
      </c>
      <c r="AC1135" s="362"/>
      <c r="AD1135" s="362"/>
      <c r="AE1135" s="362"/>
      <c r="AF1135" s="362"/>
      <c r="AG1135" s="362"/>
      <c r="AH1135" s="362"/>
      <c r="AI1135" s="362" t="s">
        <v>7030</v>
      </c>
      <c r="AJ1135" s="362" t="s">
        <v>14</v>
      </c>
      <c r="AK1135" s="362" t="s">
        <v>40</v>
      </c>
      <c r="AL1135" s="362"/>
      <c r="AM1135" s="362"/>
      <c r="AN1135" s="362"/>
      <c r="AO1135" s="362"/>
      <c r="AP1135" s="361" t="e">
        <v>#N/A</v>
      </c>
      <c r="AR1135">
        <v>1</v>
      </c>
      <c r="AS1135" t="s">
        <v>9</v>
      </c>
      <c r="AT1135" t="s">
        <v>9</v>
      </c>
    </row>
    <row r="1136" spans="2:46" ht="15" customHeight="1" x14ac:dyDescent="0.35">
      <c r="B1136" s="362">
        <v>1605</v>
      </c>
      <c r="C1136" s="362" t="s">
        <v>4083</v>
      </c>
      <c r="D1136" s="362" t="s">
        <v>2</v>
      </c>
      <c r="E1136" s="368">
        <v>45272</v>
      </c>
      <c r="F1136" s="368"/>
      <c r="G1136" s="368"/>
      <c r="H1136" s="368"/>
      <c r="I1136" s="362" t="s">
        <v>57</v>
      </c>
      <c r="J1136" s="362" t="s">
        <v>1596</v>
      </c>
      <c r="K1136" s="361" t="s">
        <v>4084</v>
      </c>
      <c r="L1136" s="362"/>
      <c r="M1136" s="362" t="s">
        <v>186</v>
      </c>
      <c r="N1136" s="362" t="s">
        <v>9</v>
      </c>
      <c r="O1136" s="362"/>
      <c r="P1136" s="362" t="s">
        <v>90</v>
      </c>
      <c r="Q1136" s="362" t="s">
        <v>90</v>
      </c>
      <c r="R1136" s="362"/>
      <c r="S1136" s="361" t="s">
        <v>90</v>
      </c>
      <c r="T1136" s="362"/>
      <c r="U1136" s="362"/>
      <c r="V1136" s="362" t="s">
        <v>176</v>
      </c>
      <c r="W1136" s="362"/>
      <c r="X1136" s="362" t="s">
        <v>9</v>
      </c>
      <c r="Y1136" s="362" t="s">
        <v>9</v>
      </c>
      <c r="Z1136" s="362" t="s">
        <v>90</v>
      </c>
      <c r="AA1136" s="366" t="s">
        <v>90</v>
      </c>
      <c r="AB1136" s="362" t="s">
        <v>90</v>
      </c>
      <c r="AC1136" s="362"/>
      <c r="AD1136" s="362"/>
      <c r="AE1136" s="362"/>
      <c r="AF1136" s="362"/>
      <c r="AG1136" s="362"/>
      <c r="AH1136" s="362"/>
      <c r="AI1136" s="362" t="s">
        <v>7030</v>
      </c>
      <c r="AJ1136" s="362" t="s">
        <v>14</v>
      </c>
      <c r="AK1136" s="362" t="s">
        <v>40</v>
      </c>
      <c r="AL1136" s="362"/>
      <c r="AM1136" s="362"/>
      <c r="AN1136" s="362"/>
      <c r="AO1136" s="362"/>
      <c r="AP1136" s="361" t="e">
        <v>#N/A</v>
      </c>
      <c r="AR1136">
        <v>1</v>
      </c>
      <c r="AS1136" t="s">
        <v>9</v>
      </c>
      <c r="AT1136" t="s">
        <v>9</v>
      </c>
    </row>
    <row r="1137" spans="2:46" ht="15" customHeight="1" x14ac:dyDescent="0.35">
      <c r="B1137" s="362">
        <v>1606</v>
      </c>
      <c r="C1137" s="362" t="s">
        <v>4085</v>
      </c>
      <c r="D1137" s="362" t="s">
        <v>2</v>
      </c>
      <c r="E1137" s="368">
        <v>45133</v>
      </c>
      <c r="F1137" s="368"/>
      <c r="G1137" s="368"/>
      <c r="H1137" s="368"/>
      <c r="I1137" s="362" t="s">
        <v>74</v>
      </c>
      <c r="J1137" s="362" t="s">
        <v>1546</v>
      </c>
      <c r="K1137" s="361" t="s">
        <v>4086</v>
      </c>
      <c r="L1137" s="361"/>
      <c r="M1137" s="362" t="s">
        <v>186</v>
      </c>
      <c r="N1137" s="362" t="s">
        <v>9</v>
      </c>
      <c r="O1137" s="362"/>
      <c r="P1137" s="362" t="s">
        <v>90</v>
      </c>
      <c r="Q1137" s="362" t="s">
        <v>90</v>
      </c>
      <c r="R1137" s="362"/>
      <c r="S1137" s="361"/>
      <c r="T1137" s="362"/>
      <c r="U1137" s="362"/>
      <c r="V1137" s="362" t="s">
        <v>120</v>
      </c>
      <c r="W1137" s="362"/>
      <c r="X1137" s="362"/>
      <c r="Y1137" s="362" t="s">
        <v>48</v>
      </c>
      <c r="Z1137" s="362" t="s">
        <v>90</v>
      </c>
      <c r="AA1137" s="366" t="s">
        <v>90</v>
      </c>
      <c r="AB1137" s="362" t="s">
        <v>90</v>
      </c>
      <c r="AC1137" s="362"/>
      <c r="AD1137" s="362"/>
      <c r="AE1137" s="362"/>
      <c r="AF1137" s="362"/>
      <c r="AG1137" s="362"/>
      <c r="AH1137" s="362"/>
      <c r="AI1137" s="362" t="s">
        <v>7028</v>
      </c>
      <c r="AJ1137" s="362" t="s">
        <v>19</v>
      </c>
      <c r="AK1137" s="362" t="s">
        <v>40</v>
      </c>
      <c r="AL1137" s="362"/>
      <c r="AM1137" s="362"/>
      <c r="AN1137" s="362"/>
      <c r="AO1137" s="362"/>
      <c r="AP1137" s="361"/>
      <c r="AR1137">
        <v>1</v>
      </c>
      <c r="AS1137" t="s">
        <v>5839</v>
      </c>
      <c r="AT1137" t="s">
        <v>5839</v>
      </c>
    </row>
    <row r="1138" spans="2:46" ht="15" customHeight="1" x14ac:dyDescent="0.35">
      <c r="B1138" s="362">
        <v>1607</v>
      </c>
      <c r="C1138" s="362" t="s">
        <v>4087</v>
      </c>
      <c r="D1138" s="362" t="s">
        <v>2</v>
      </c>
      <c r="E1138" s="368">
        <v>45272</v>
      </c>
      <c r="F1138" s="368"/>
      <c r="G1138" s="368"/>
      <c r="H1138" s="368"/>
      <c r="I1138" s="362" t="s">
        <v>57</v>
      </c>
      <c r="J1138" s="362" t="s">
        <v>1596</v>
      </c>
      <c r="K1138" s="361" t="s">
        <v>4088</v>
      </c>
      <c r="L1138" s="362"/>
      <c r="M1138" s="362" t="s">
        <v>186</v>
      </c>
      <c r="N1138" s="362" t="s">
        <v>9</v>
      </c>
      <c r="O1138" s="362"/>
      <c r="P1138" s="362" t="s">
        <v>90</v>
      </c>
      <c r="Q1138" s="362" t="s">
        <v>90</v>
      </c>
      <c r="R1138" s="362"/>
      <c r="S1138" s="361" t="s">
        <v>90</v>
      </c>
      <c r="T1138" s="362"/>
      <c r="U1138" s="362"/>
      <c r="V1138" s="362" t="s">
        <v>176</v>
      </c>
      <c r="W1138" s="362"/>
      <c r="X1138" s="362" t="s">
        <v>9</v>
      </c>
      <c r="Y1138" s="362" t="s">
        <v>9</v>
      </c>
      <c r="Z1138" s="362" t="s">
        <v>90</v>
      </c>
      <c r="AA1138" s="366" t="s">
        <v>90</v>
      </c>
      <c r="AB1138" s="362" t="s">
        <v>90</v>
      </c>
      <c r="AC1138" s="362"/>
      <c r="AD1138" s="362"/>
      <c r="AE1138" s="362"/>
      <c r="AF1138" s="362"/>
      <c r="AG1138" s="362"/>
      <c r="AH1138" s="362"/>
      <c r="AI1138" s="362" t="s">
        <v>7030</v>
      </c>
      <c r="AJ1138" s="362" t="s">
        <v>14</v>
      </c>
      <c r="AK1138" s="362" t="s">
        <v>40</v>
      </c>
      <c r="AL1138" s="362"/>
      <c r="AM1138" s="362"/>
      <c r="AN1138" s="362"/>
      <c r="AO1138" s="362"/>
      <c r="AP1138" s="361" t="e">
        <v>#N/A</v>
      </c>
      <c r="AR1138">
        <v>1</v>
      </c>
      <c r="AS1138" t="s">
        <v>9</v>
      </c>
      <c r="AT1138" t="s">
        <v>9</v>
      </c>
    </row>
    <row r="1139" spans="2:46" ht="15" customHeight="1" x14ac:dyDescent="0.35">
      <c r="B1139" s="362">
        <v>1608</v>
      </c>
      <c r="C1139" s="362" t="s">
        <v>4089</v>
      </c>
      <c r="D1139" s="362" t="s">
        <v>2</v>
      </c>
      <c r="E1139" s="368">
        <v>45272</v>
      </c>
      <c r="F1139" s="368"/>
      <c r="G1139" s="368"/>
      <c r="H1139" s="368"/>
      <c r="I1139" s="362" t="s">
        <v>57</v>
      </c>
      <c r="J1139" s="362" t="s">
        <v>1596</v>
      </c>
      <c r="K1139" s="361" t="s">
        <v>2930</v>
      </c>
      <c r="L1139" s="362"/>
      <c r="M1139" s="362" t="s">
        <v>186</v>
      </c>
      <c r="N1139" s="362" t="s">
        <v>9</v>
      </c>
      <c r="O1139" s="362"/>
      <c r="P1139" s="362" t="s">
        <v>90</v>
      </c>
      <c r="Q1139" s="362" t="s">
        <v>90</v>
      </c>
      <c r="R1139" s="362"/>
      <c r="S1139" s="361" t="s">
        <v>90</v>
      </c>
      <c r="T1139" s="362"/>
      <c r="U1139" s="362"/>
      <c r="V1139" s="362" t="s">
        <v>176</v>
      </c>
      <c r="W1139" s="362"/>
      <c r="X1139" s="362" t="s">
        <v>9</v>
      </c>
      <c r="Y1139" s="362" t="s">
        <v>9</v>
      </c>
      <c r="Z1139" s="362" t="s">
        <v>90</v>
      </c>
      <c r="AA1139" s="366" t="s">
        <v>90</v>
      </c>
      <c r="AB1139" s="362" t="s">
        <v>90</v>
      </c>
      <c r="AC1139" s="362"/>
      <c r="AD1139" s="362"/>
      <c r="AE1139" s="362"/>
      <c r="AF1139" s="362"/>
      <c r="AG1139" s="362"/>
      <c r="AH1139" s="362"/>
      <c r="AI1139" s="362" t="s">
        <v>7030</v>
      </c>
      <c r="AJ1139" s="362" t="s">
        <v>14</v>
      </c>
      <c r="AK1139" s="362" t="s">
        <v>40</v>
      </c>
      <c r="AL1139" s="362"/>
      <c r="AM1139" s="362"/>
      <c r="AN1139" s="362"/>
      <c r="AO1139" s="362"/>
      <c r="AP1139" s="361" t="e">
        <v>#N/A</v>
      </c>
      <c r="AR1139">
        <v>1</v>
      </c>
      <c r="AS1139" t="s">
        <v>9</v>
      </c>
      <c r="AT1139" t="s">
        <v>9</v>
      </c>
    </row>
    <row r="1140" spans="2:46" ht="15" customHeight="1" x14ac:dyDescent="0.35">
      <c r="B1140" s="362">
        <v>1609</v>
      </c>
      <c r="C1140" s="362" t="s">
        <v>4090</v>
      </c>
      <c r="D1140" s="362" t="s">
        <v>2</v>
      </c>
      <c r="E1140" s="368">
        <v>45272</v>
      </c>
      <c r="F1140" s="368"/>
      <c r="G1140" s="368"/>
      <c r="H1140" s="368"/>
      <c r="I1140" s="362" t="s">
        <v>57</v>
      </c>
      <c r="J1140" s="362" t="s">
        <v>1596</v>
      </c>
      <c r="K1140" s="361" t="s">
        <v>4091</v>
      </c>
      <c r="L1140" s="362"/>
      <c r="M1140" s="362" t="s">
        <v>186</v>
      </c>
      <c r="N1140" s="362" t="s">
        <v>9</v>
      </c>
      <c r="O1140" s="362"/>
      <c r="P1140" s="362" t="s">
        <v>90</v>
      </c>
      <c r="Q1140" s="362" t="s">
        <v>90</v>
      </c>
      <c r="R1140" s="362"/>
      <c r="S1140" s="361" t="s">
        <v>90</v>
      </c>
      <c r="T1140" s="362"/>
      <c r="U1140" s="362"/>
      <c r="V1140" s="362" t="s">
        <v>176</v>
      </c>
      <c r="W1140" s="362"/>
      <c r="X1140" s="362" t="s">
        <v>9</v>
      </c>
      <c r="Y1140" s="362" t="s">
        <v>9</v>
      </c>
      <c r="Z1140" s="362" t="s">
        <v>90</v>
      </c>
      <c r="AA1140" s="366" t="s">
        <v>90</v>
      </c>
      <c r="AB1140" s="362" t="s">
        <v>90</v>
      </c>
      <c r="AC1140" s="362"/>
      <c r="AD1140" s="362"/>
      <c r="AE1140" s="362"/>
      <c r="AF1140" s="362"/>
      <c r="AG1140" s="362"/>
      <c r="AH1140" s="362"/>
      <c r="AI1140" s="362" t="s">
        <v>7030</v>
      </c>
      <c r="AJ1140" s="362" t="s">
        <v>14</v>
      </c>
      <c r="AK1140" s="362" t="s">
        <v>40</v>
      </c>
      <c r="AL1140" s="362"/>
      <c r="AM1140" s="362"/>
      <c r="AN1140" s="362"/>
      <c r="AO1140" s="362"/>
      <c r="AP1140" s="361" t="e">
        <v>#N/A</v>
      </c>
      <c r="AR1140">
        <v>1</v>
      </c>
      <c r="AS1140" t="s">
        <v>9</v>
      </c>
      <c r="AT1140" t="s">
        <v>9</v>
      </c>
    </row>
    <row r="1141" spans="2:46" ht="15" customHeight="1" x14ac:dyDescent="0.35">
      <c r="B1141" s="362">
        <v>1610</v>
      </c>
      <c r="C1141" s="362" t="s">
        <v>4092</v>
      </c>
      <c r="D1141" s="362" t="s">
        <v>2</v>
      </c>
      <c r="E1141" s="368">
        <v>45272</v>
      </c>
      <c r="F1141" s="368"/>
      <c r="G1141" s="368"/>
      <c r="H1141" s="368"/>
      <c r="I1141" s="362" t="s">
        <v>57</v>
      </c>
      <c r="J1141" s="362" t="s">
        <v>1596</v>
      </c>
      <c r="K1141" s="361" t="s">
        <v>4093</v>
      </c>
      <c r="L1141" s="362"/>
      <c r="M1141" s="362" t="s">
        <v>186</v>
      </c>
      <c r="N1141" s="362" t="s">
        <v>9</v>
      </c>
      <c r="O1141" s="362"/>
      <c r="P1141" s="362" t="s">
        <v>90</v>
      </c>
      <c r="Q1141" s="362" t="s">
        <v>90</v>
      </c>
      <c r="R1141" s="362"/>
      <c r="S1141" s="361" t="s">
        <v>90</v>
      </c>
      <c r="T1141" s="362"/>
      <c r="U1141" s="362"/>
      <c r="V1141" s="362" t="s">
        <v>176</v>
      </c>
      <c r="W1141" s="362"/>
      <c r="X1141" s="362" t="s">
        <v>9</v>
      </c>
      <c r="Y1141" s="362" t="s">
        <v>9</v>
      </c>
      <c r="Z1141" s="362" t="s">
        <v>90</v>
      </c>
      <c r="AA1141" s="366" t="s">
        <v>90</v>
      </c>
      <c r="AB1141" s="362" t="s">
        <v>90</v>
      </c>
      <c r="AC1141" s="362"/>
      <c r="AD1141" s="362"/>
      <c r="AE1141" s="362"/>
      <c r="AF1141" s="362"/>
      <c r="AG1141" s="362"/>
      <c r="AH1141" s="362"/>
      <c r="AI1141" s="362" t="s">
        <v>7030</v>
      </c>
      <c r="AJ1141" s="362" t="s">
        <v>14</v>
      </c>
      <c r="AK1141" s="362" t="s">
        <v>40</v>
      </c>
      <c r="AL1141" s="362"/>
      <c r="AM1141" s="362"/>
      <c r="AN1141" s="362"/>
      <c r="AO1141" s="362"/>
      <c r="AP1141" s="361" t="e">
        <v>#N/A</v>
      </c>
      <c r="AR1141">
        <v>1</v>
      </c>
      <c r="AS1141" t="s">
        <v>9</v>
      </c>
      <c r="AT1141" t="s">
        <v>9</v>
      </c>
    </row>
    <row r="1142" spans="2:46" ht="15" customHeight="1" x14ac:dyDescent="0.35">
      <c r="B1142" s="362">
        <v>1611</v>
      </c>
      <c r="C1142" s="362" t="s">
        <v>4094</v>
      </c>
      <c r="D1142" s="362" t="s">
        <v>2</v>
      </c>
      <c r="E1142" s="368">
        <v>45272</v>
      </c>
      <c r="F1142" s="368"/>
      <c r="G1142" s="368"/>
      <c r="H1142" s="368"/>
      <c r="I1142" s="362" t="s">
        <v>57</v>
      </c>
      <c r="J1142" s="362" t="s">
        <v>1596</v>
      </c>
      <c r="K1142" s="361" t="s">
        <v>4095</v>
      </c>
      <c r="L1142" s="362"/>
      <c r="M1142" s="362" t="s">
        <v>186</v>
      </c>
      <c r="N1142" s="362" t="s">
        <v>9</v>
      </c>
      <c r="O1142" s="362"/>
      <c r="P1142" s="362" t="s">
        <v>90</v>
      </c>
      <c r="Q1142" s="362" t="s">
        <v>90</v>
      </c>
      <c r="R1142" s="362"/>
      <c r="S1142" s="361" t="s">
        <v>90</v>
      </c>
      <c r="T1142" s="362"/>
      <c r="U1142" s="362"/>
      <c r="V1142" s="362" t="s">
        <v>176</v>
      </c>
      <c r="W1142" s="362"/>
      <c r="X1142" s="362" t="s">
        <v>9</v>
      </c>
      <c r="Y1142" s="362" t="s">
        <v>9</v>
      </c>
      <c r="Z1142" s="362" t="s">
        <v>90</v>
      </c>
      <c r="AA1142" s="366" t="s">
        <v>90</v>
      </c>
      <c r="AB1142" s="362" t="s">
        <v>90</v>
      </c>
      <c r="AC1142" s="362"/>
      <c r="AD1142" s="362"/>
      <c r="AE1142" s="362"/>
      <c r="AF1142" s="362"/>
      <c r="AG1142" s="362"/>
      <c r="AH1142" s="362"/>
      <c r="AI1142" s="362" t="s">
        <v>7030</v>
      </c>
      <c r="AJ1142" s="362" t="s">
        <v>14</v>
      </c>
      <c r="AK1142" s="362" t="s">
        <v>40</v>
      </c>
      <c r="AL1142" s="362"/>
      <c r="AM1142" s="362"/>
      <c r="AN1142" s="362"/>
      <c r="AO1142" s="362"/>
      <c r="AP1142" s="361" t="e">
        <v>#N/A</v>
      </c>
      <c r="AR1142">
        <v>1</v>
      </c>
      <c r="AS1142" t="s">
        <v>9</v>
      </c>
      <c r="AT1142" t="s">
        <v>9</v>
      </c>
    </row>
    <row r="1143" spans="2:46" ht="15" customHeight="1" x14ac:dyDescent="0.35">
      <c r="B1143" s="362">
        <v>1612</v>
      </c>
      <c r="C1143" s="362" t="s">
        <v>4096</v>
      </c>
      <c r="D1143" s="362" t="s">
        <v>2</v>
      </c>
      <c r="E1143" s="368">
        <v>45272</v>
      </c>
      <c r="F1143" s="368"/>
      <c r="G1143" s="368"/>
      <c r="H1143" s="368"/>
      <c r="I1143" s="362" t="s">
        <v>57</v>
      </c>
      <c r="J1143" s="362" t="s">
        <v>1596</v>
      </c>
      <c r="K1143" s="361" t="s">
        <v>4097</v>
      </c>
      <c r="L1143" s="362"/>
      <c r="M1143" s="362" t="s">
        <v>186</v>
      </c>
      <c r="N1143" s="362" t="s">
        <v>9</v>
      </c>
      <c r="O1143" s="362"/>
      <c r="P1143" s="362" t="s">
        <v>90</v>
      </c>
      <c r="Q1143" s="362" t="s">
        <v>90</v>
      </c>
      <c r="R1143" s="362"/>
      <c r="S1143" s="361" t="s">
        <v>90</v>
      </c>
      <c r="T1143" s="362"/>
      <c r="U1143" s="362"/>
      <c r="V1143" s="362" t="s">
        <v>176</v>
      </c>
      <c r="W1143" s="362"/>
      <c r="X1143" s="362" t="s">
        <v>9</v>
      </c>
      <c r="Y1143" s="362" t="s">
        <v>9</v>
      </c>
      <c r="Z1143" s="362" t="s">
        <v>90</v>
      </c>
      <c r="AA1143" s="366" t="s">
        <v>90</v>
      </c>
      <c r="AB1143" s="362" t="s">
        <v>90</v>
      </c>
      <c r="AC1143" s="362"/>
      <c r="AD1143" s="362"/>
      <c r="AE1143" s="362"/>
      <c r="AF1143" s="362"/>
      <c r="AG1143" s="362"/>
      <c r="AH1143" s="362"/>
      <c r="AI1143" s="362" t="s">
        <v>7030</v>
      </c>
      <c r="AJ1143" s="362" t="s">
        <v>14</v>
      </c>
      <c r="AK1143" s="362" t="s">
        <v>40</v>
      </c>
      <c r="AL1143" s="362"/>
      <c r="AM1143" s="362"/>
      <c r="AN1143" s="362"/>
      <c r="AO1143" s="362"/>
      <c r="AP1143" s="361" t="e">
        <v>#N/A</v>
      </c>
      <c r="AR1143">
        <v>1</v>
      </c>
      <c r="AS1143" t="s">
        <v>9</v>
      </c>
      <c r="AT1143" t="s">
        <v>9</v>
      </c>
    </row>
    <row r="1144" spans="2:46" ht="15" customHeight="1" x14ac:dyDescent="0.35">
      <c r="B1144" s="362">
        <v>1613</v>
      </c>
      <c r="C1144" s="362" t="s">
        <v>4098</v>
      </c>
      <c r="D1144" s="362" t="s">
        <v>2</v>
      </c>
      <c r="E1144" s="368">
        <v>45272</v>
      </c>
      <c r="F1144" s="368"/>
      <c r="G1144" s="368"/>
      <c r="H1144" s="368"/>
      <c r="I1144" s="362" t="s">
        <v>57</v>
      </c>
      <c r="J1144" s="362" t="s">
        <v>1596</v>
      </c>
      <c r="K1144" s="361" t="s">
        <v>4099</v>
      </c>
      <c r="L1144" s="362"/>
      <c r="M1144" s="362" t="s">
        <v>186</v>
      </c>
      <c r="N1144" s="362" t="s">
        <v>9</v>
      </c>
      <c r="O1144" s="362"/>
      <c r="P1144" s="362" t="s">
        <v>90</v>
      </c>
      <c r="Q1144" s="362" t="s">
        <v>90</v>
      </c>
      <c r="R1144" s="362"/>
      <c r="S1144" s="361" t="s">
        <v>4100</v>
      </c>
      <c r="T1144" s="362"/>
      <c r="U1144" s="362"/>
      <c r="V1144" s="362" t="s">
        <v>176</v>
      </c>
      <c r="W1144" s="362"/>
      <c r="X1144" s="362" t="s">
        <v>9</v>
      </c>
      <c r="Y1144" s="362" t="s">
        <v>9</v>
      </c>
      <c r="Z1144" s="362" t="s">
        <v>90</v>
      </c>
      <c r="AA1144" s="366" t="s">
        <v>90</v>
      </c>
      <c r="AB1144" s="362" t="s">
        <v>90</v>
      </c>
      <c r="AC1144" s="362"/>
      <c r="AD1144" s="362"/>
      <c r="AE1144" s="362"/>
      <c r="AF1144" s="362"/>
      <c r="AG1144" s="362"/>
      <c r="AH1144" s="362"/>
      <c r="AI1144" s="362" t="s">
        <v>7030</v>
      </c>
      <c r="AJ1144" s="362" t="s">
        <v>14</v>
      </c>
      <c r="AK1144" s="362" t="s">
        <v>40</v>
      </c>
      <c r="AL1144" s="362"/>
      <c r="AM1144" s="362"/>
      <c r="AN1144" s="362"/>
      <c r="AO1144" s="362"/>
      <c r="AP1144" s="361" t="e">
        <v>#N/A</v>
      </c>
      <c r="AR1144">
        <v>1</v>
      </c>
      <c r="AS1144" t="s">
        <v>9</v>
      </c>
      <c r="AT1144" t="s">
        <v>9</v>
      </c>
    </row>
    <row r="1145" spans="2:46" ht="15" customHeight="1" x14ac:dyDescent="0.35">
      <c r="B1145" s="362">
        <v>1614</v>
      </c>
      <c r="C1145" s="362" t="s">
        <v>4101</v>
      </c>
      <c r="D1145" s="362" t="s">
        <v>2</v>
      </c>
      <c r="E1145" s="368">
        <v>45272</v>
      </c>
      <c r="F1145" s="368"/>
      <c r="G1145" s="368"/>
      <c r="H1145" s="368"/>
      <c r="I1145" s="362" t="s">
        <v>57</v>
      </c>
      <c r="J1145" s="362" t="s">
        <v>1596</v>
      </c>
      <c r="K1145" s="361" t="s">
        <v>4102</v>
      </c>
      <c r="L1145" s="362"/>
      <c r="M1145" s="362" t="s">
        <v>186</v>
      </c>
      <c r="N1145" s="362" t="s">
        <v>9</v>
      </c>
      <c r="O1145" s="362"/>
      <c r="P1145" s="362" t="s">
        <v>90</v>
      </c>
      <c r="Q1145" s="362" t="s">
        <v>90</v>
      </c>
      <c r="R1145" s="362"/>
      <c r="S1145" s="361" t="s">
        <v>4103</v>
      </c>
      <c r="T1145" s="362"/>
      <c r="U1145" s="362"/>
      <c r="V1145" s="362" t="s">
        <v>176</v>
      </c>
      <c r="W1145" s="362"/>
      <c r="X1145" s="362" t="s">
        <v>9</v>
      </c>
      <c r="Y1145" s="362" t="s">
        <v>9</v>
      </c>
      <c r="Z1145" s="362" t="s">
        <v>90</v>
      </c>
      <c r="AA1145" s="366" t="s">
        <v>90</v>
      </c>
      <c r="AB1145" s="362" t="s">
        <v>90</v>
      </c>
      <c r="AC1145" s="362"/>
      <c r="AD1145" s="362"/>
      <c r="AE1145" s="362"/>
      <c r="AF1145" s="362"/>
      <c r="AG1145" s="362"/>
      <c r="AH1145" s="362"/>
      <c r="AI1145" s="362" t="s">
        <v>7030</v>
      </c>
      <c r="AJ1145" s="362" t="s">
        <v>14</v>
      </c>
      <c r="AK1145" s="362" t="s">
        <v>40</v>
      </c>
      <c r="AL1145" s="362"/>
      <c r="AM1145" s="362"/>
      <c r="AN1145" s="362"/>
      <c r="AO1145" s="362"/>
      <c r="AP1145" s="361" t="e">
        <v>#N/A</v>
      </c>
      <c r="AR1145">
        <v>1</v>
      </c>
      <c r="AS1145" t="s">
        <v>9</v>
      </c>
      <c r="AT1145" t="s">
        <v>9</v>
      </c>
    </row>
    <row r="1146" spans="2:46" ht="15" customHeight="1" x14ac:dyDescent="0.35">
      <c r="B1146" s="362">
        <v>1615</v>
      </c>
      <c r="C1146" s="362" t="s">
        <v>4104</v>
      </c>
      <c r="D1146" s="362" t="s">
        <v>2</v>
      </c>
      <c r="E1146" s="368">
        <v>45272</v>
      </c>
      <c r="F1146" s="368"/>
      <c r="G1146" s="368"/>
      <c r="H1146" s="368"/>
      <c r="I1146" s="362" t="s">
        <v>57</v>
      </c>
      <c r="J1146" s="362" t="s">
        <v>1596</v>
      </c>
      <c r="K1146" s="361" t="s">
        <v>4105</v>
      </c>
      <c r="L1146" s="362"/>
      <c r="M1146" s="362" t="s">
        <v>186</v>
      </c>
      <c r="N1146" s="362" t="s">
        <v>9</v>
      </c>
      <c r="O1146" s="362"/>
      <c r="P1146" s="362" t="s">
        <v>90</v>
      </c>
      <c r="Q1146" s="362" t="s">
        <v>90</v>
      </c>
      <c r="R1146" s="362"/>
      <c r="S1146" s="361" t="s">
        <v>4106</v>
      </c>
      <c r="T1146" s="362"/>
      <c r="U1146" s="362"/>
      <c r="V1146" s="362" t="s">
        <v>176</v>
      </c>
      <c r="W1146" s="362"/>
      <c r="X1146" s="362" t="s">
        <v>9</v>
      </c>
      <c r="Y1146" s="362" t="s">
        <v>9</v>
      </c>
      <c r="Z1146" s="362" t="s">
        <v>90</v>
      </c>
      <c r="AA1146" s="366" t="s">
        <v>90</v>
      </c>
      <c r="AB1146" s="362" t="s">
        <v>90</v>
      </c>
      <c r="AC1146" s="362"/>
      <c r="AD1146" s="362"/>
      <c r="AE1146" s="362"/>
      <c r="AF1146" s="362"/>
      <c r="AG1146" s="362"/>
      <c r="AH1146" s="362"/>
      <c r="AI1146" s="362" t="s">
        <v>7030</v>
      </c>
      <c r="AJ1146" s="362" t="s">
        <v>14</v>
      </c>
      <c r="AK1146" s="362" t="s">
        <v>40</v>
      </c>
      <c r="AL1146" s="362"/>
      <c r="AM1146" s="362"/>
      <c r="AN1146" s="362"/>
      <c r="AO1146" s="362"/>
      <c r="AP1146" s="361" t="e">
        <v>#N/A</v>
      </c>
      <c r="AR1146">
        <v>1</v>
      </c>
      <c r="AS1146" t="s">
        <v>9</v>
      </c>
      <c r="AT1146" t="s">
        <v>9</v>
      </c>
    </row>
    <row r="1147" spans="2:46" ht="15" customHeight="1" x14ac:dyDescent="0.35">
      <c r="B1147" s="362">
        <v>1616</v>
      </c>
      <c r="C1147" s="362" t="s">
        <v>4107</v>
      </c>
      <c r="D1147" s="362" t="s">
        <v>2</v>
      </c>
      <c r="E1147" s="368">
        <v>45272</v>
      </c>
      <c r="F1147" s="368"/>
      <c r="G1147" s="368"/>
      <c r="H1147" s="368"/>
      <c r="I1147" s="362" t="s">
        <v>57</v>
      </c>
      <c r="J1147" s="362" t="s">
        <v>1596</v>
      </c>
      <c r="K1147" s="361" t="s">
        <v>4108</v>
      </c>
      <c r="L1147" s="362"/>
      <c r="M1147" s="362" t="s">
        <v>186</v>
      </c>
      <c r="N1147" s="362" t="s">
        <v>9</v>
      </c>
      <c r="O1147" s="362"/>
      <c r="P1147" s="362" t="s">
        <v>90</v>
      </c>
      <c r="Q1147" s="362" t="s">
        <v>90</v>
      </c>
      <c r="R1147" s="362"/>
      <c r="S1147" s="361" t="s">
        <v>4109</v>
      </c>
      <c r="T1147" s="362"/>
      <c r="U1147" s="362"/>
      <c r="V1147" s="362" t="s">
        <v>176</v>
      </c>
      <c r="W1147" s="362"/>
      <c r="X1147" s="362"/>
      <c r="Y1147" s="362" t="s">
        <v>48</v>
      </c>
      <c r="Z1147" s="362" t="s">
        <v>90</v>
      </c>
      <c r="AA1147" s="366" t="s">
        <v>90</v>
      </c>
      <c r="AB1147" s="362" t="s">
        <v>90</v>
      </c>
      <c r="AC1147" s="362"/>
      <c r="AD1147" s="362"/>
      <c r="AE1147" s="362"/>
      <c r="AF1147" s="362"/>
      <c r="AG1147" s="362"/>
      <c r="AH1147" s="362"/>
      <c r="AI1147" s="362" t="s">
        <v>7030</v>
      </c>
      <c r="AJ1147" s="362" t="s">
        <v>14</v>
      </c>
      <c r="AK1147" s="362" t="s">
        <v>40</v>
      </c>
      <c r="AL1147" s="362"/>
      <c r="AM1147" s="362"/>
      <c r="AN1147" s="362"/>
      <c r="AO1147" s="362"/>
      <c r="AP1147" s="361" t="s">
        <v>193</v>
      </c>
      <c r="AR1147">
        <v>1</v>
      </c>
      <c r="AS1147" t="s">
        <v>5839</v>
      </c>
      <c r="AT1147" t="s">
        <v>5839</v>
      </c>
    </row>
    <row r="1148" spans="2:46" ht="15" customHeight="1" x14ac:dyDescent="0.35">
      <c r="B1148" s="362">
        <v>1617</v>
      </c>
      <c r="C1148" s="362" t="s">
        <v>4110</v>
      </c>
      <c r="D1148" s="362" t="s">
        <v>2</v>
      </c>
      <c r="E1148" s="368">
        <v>45133</v>
      </c>
      <c r="F1148" s="368"/>
      <c r="G1148" s="368"/>
      <c r="H1148" s="368"/>
      <c r="I1148" s="362" t="s">
        <v>74</v>
      </c>
      <c r="J1148" s="362" t="s">
        <v>1546</v>
      </c>
      <c r="K1148" s="361" t="s">
        <v>4111</v>
      </c>
      <c r="L1148" s="361"/>
      <c r="M1148" s="362" t="s">
        <v>186</v>
      </c>
      <c r="N1148" s="362" t="s">
        <v>9</v>
      </c>
      <c r="O1148" s="362"/>
      <c r="P1148" s="362" t="s">
        <v>90</v>
      </c>
      <c r="Q1148" s="362" t="s">
        <v>90</v>
      </c>
      <c r="R1148" s="362"/>
      <c r="S1148" s="361" t="s">
        <v>4112</v>
      </c>
      <c r="T1148" s="362"/>
      <c r="U1148" s="362"/>
      <c r="V1148" s="362" t="s">
        <v>120</v>
      </c>
      <c r="W1148" s="362"/>
      <c r="X1148" s="362"/>
      <c r="Y1148" s="362" t="s">
        <v>48</v>
      </c>
      <c r="Z1148" s="362" t="s">
        <v>90</v>
      </c>
      <c r="AA1148" s="366" t="s">
        <v>90</v>
      </c>
      <c r="AB1148" s="362" t="s">
        <v>90</v>
      </c>
      <c r="AC1148" s="362"/>
      <c r="AD1148" s="362"/>
      <c r="AE1148" s="362"/>
      <c r="AF1148" s="362"/>
      <c r="AG1148" s="362"/>
      <c r="AH1148" s="362"/>
      <c r="AI1148" s="362" t="s">
        <v>7028</v>
      </c>
      <c r="AJ1148" s="362" t="s">
        <v>19</v>
      </c>
      <c r="AK1148" s="362" t="s">
        <v>40</v>
      </c>
      <c r="AL1148" s="362"/>
      <c r="AM1148" s="362"/>
      <c r="AN1148" s="362"/>
      <c r="AO1148" s="362"/>
      <c r="AP1148" s="361"/>
      <c r="AR1148">
        <v>1</v>
      </c>
      <c r="AS1148" t="s">
        <v>5839</v>
      </c>
      <c r="AT1148" t="s">
        <v>5839</v>
      </c>
    </row>
    <row r="1149" spans="2:46" ht="15" customHeight="1" x14ac:dyDescent="0.35">
      <c r="B1149" s="362">
        <v>1618</v>
      </c>
      <c r="C1149" s="362" t="s">
        <v>4113</v>
      </c>
      <c r="D1149" s="362" t="s">
        <v>2</v>
      </c>
      <c r="E1149" s="368">
        <v>45272</v>
      </c>
      <c r="F1149" s="368"/>
      <c r="G1149" s="368"/>
      <c r="H1149" s="368"/>
      <c r="I1149" s="362" t="s">
        <v>57</v>
      </c>
      <c r="J1149" s="362" t="s">
        <v>1596</v>
      </c>
      <c r="K1149" s="361" t="s">
        <v>4114</v>
      </c>
      <c r="L1149" s="362"/>
      <c r="M1149" s="362" t="s">
        <v>186</v>
      </c>
      <c r="N1149" s="362" t="s">
        <v>9</v>
      </c>
      <c r="O1149" s="362"/>
      <c r="P1149" s="362" t="s">
        <v>90</v>
      </c>
      <c r="Q1149" s="362" t="s">
        <v>90</v>
      </c>
      <c r="R1149" s="362"/>
      <c r="S1149" s="361" t="s">
        <v>4115</v>
      </c>
      <c r="T1149" s="362"/>
      <c r="U1149" s="362"/>
      <c r="V1149" s="362" t="s">
        <v>176</v>
      </c>
      <c r="W1149" s="362"/>
      <c r="X1149" s="362" t="s">
        <v>9</v>
      </c>
      <c r="Y1149" s="362" t="s">
        <v>9</v>
      </c>
      <c r="Z1149" s="362" t="s">
        <v>90</v>
      </c>
      <c r="AA1149" s="366" t="s">
        <v>90</v>
      </c>
      <c r="AB1149" s="362" t="s">
        <v>90</v>
      </c>
      <c r="AC1149" s="362"/>
      <c r="AD1149" s="362"/>
      <c r="AE1149" s="362"/>
      <c r="AF1149" s="362"/>
      <c r="AG1149" s="362"/>
      <c r="AH1149" s="362"/>
      <c r="AI1149" s="362" t="s">
        <v>7030</v>
      </c>
      <c r="AJ1149" s="362" t="s">
        <v>14</v>
      </c>
      <c r="AK1149" s="362" t="s">
        <v>40</v>
      </c>
      <c r="AL1149" s="362"/>
      <c r="AM1149" s="362"/>
      <c r="AN1149" s="362"/>
      <c r="AO1149" s="362"/>
      <c r="AP1149" s="361" t="e">
        <v>#N/A</v>
      </c>
      <c r="AR1149">
        <v>1</v>
      </c>
      <c r="AS1149" t="s">
        <v>9</v>
      </c>
      <c r="AT1149" t="s">
        <v>9</v>
      </c>
    </row>
    <row r="1150" spans="2:46" ht="15" customHeight="1" x14ac:dyDescent="0.35">
      <c r="B1150" s="362">
        <v>1619</v>
      </c>
      <c r="C1150" s="362" t="s">
        <v>4116</v>
      </c>
      <c r="D1150" s="362" t="s">
        <v>2</v>
      </c>
      <c r="E1150" s="368">
        <v>45275</v>
      </c>
      <c r="F1150" s="368"/>
      <c r="G1150" s="368"/>
      <c r="H1150" s="368"/>
      <c r="I1150" s="362" t="s">
        <v>74</v>
      </c>
      <c r="J1150" s="362" t="s">
        <v>90</v>
      </c>
      <c r="K1150" s="361" t="s">
        <v>2996</v>
      </c>
      <c r="L1150" s="361"/>
      <c r="M1150" s="362" t="s">
        <v>186</v>
      </c>
      <c r="N1150" s="362" t="s">
        <v>9</v>
      </c>
      <c r="O1150" s="362"/>
      <c r="P1150" s="362" t="s">
        <v>90</v>
      </c>
      <c r="Q1150" s="362" t="s">
        <v>90</v>
      </c>
      <c r="R1150" s="362"/>
      <c r="S1150" s="361"/>
      <c r="T1150" s="362"/>
      <c r="U1150" s="362"/>
      <c r="V1150" s="362" t="s">
        <v>120</v>
      </c>
      <c r="W1150" s="362"/>
      <c r="X1150" s="362"/>
      <c r="Y1150" s="362" t="s">
        <v>48</v>
      </c>
      <c r="Z1150" s="362" t="s">
        <v>90</v>
      </c>
      <c r="AA1150" s="366" t="s">
        <v>90</v>
      </c>
      <c r="AB1150" s="362" t="s">
        <v>90</v>
      </c>
      <c r="AC1150" s="362"/>
      <c r="AD1150" s="362"/>
      <c r="AE1150" s="362"/>
      <c r="AF1150" s="362"/>
      <c r="AG1150" s="362"/>
      <c r="AH1150" s="362"/>
      <c r="AI1150" s="362" t="s">
        <v>7028</v>
      </c>
      <c r="AJ1150" s="362" t="s">
        <v>19</v>
      </c>
      <c r="AK1150" s="362" t="s">
        <v>40</v>
      </c>
      <c r="AL1150" s="362"/>
      <c r="AM1150" s="362"/>
      <c r="AN1150" s="362"/>
      <c r="AO1150" s="362"/>
      <c r="AP1150" s="361"/>
      <c r="AR1150">
        <v>1</v>
      </c>
      <c r="AS1150" t="s">
        <v>5839</v>
      </c>
      <c r="AT1150" t="s">
        <v>5839</v>
      </c>
    </row>
    <row r="1151" spans="2:46" ht="15" customHeight="1" x14ac:dyDescent="0.35">
      <c r="B1151" s="362">
        <v>1620</v>
      </c>
      <c r="C1151" s="362" t="s">
        <v>4117</v>
      </c>
      <c r="D1151" s="362" t="s">
        <v>2</v>
      </c>
      <c r="E1151" s="368">
        <v>45275</v>
      </c>
      <c r="F1151" s="368"/>
      <c r="G1151" s="368"/>
      <c r="H1151" s="368"/>
      <c r="I1151" s="362" t="s">
        <v>74</v>
      </c>
      <c r="J1151" s="362" t="s">
        <v>90</v>
      </c>
      <c r="K1151" s="361" t="s">
        <v>2970</v>
      </c>
      <c r="L1151" s="361"/>
      <c r="M1151" s="362" t="s">
        <v>186</v>
      </c>
      <c r="N1151" s="362" t="s">
        <v>9</v>
      </c>
      <c r="O1151" s="362"/>
      <c r="P1151" s="362" t="s">
        <v>90</v>
      </c>
      <c r="Q1151" s="362" t="s">
        <v>90</v>
      </c>
      <c r="R1151" s="362"/>
      <c r="S1151" s="361"/>
      <c r="T1151" s="362"/>
      <c r="U1151" s="362"/>
      <c r="V1151" s="362" t="s">
        <v>120</v>
      </c>
      <c r="W1151" s="362"/>
      <c r="X1151" s="362"/>
      <c r="Y1151" s="362" t="s">
        <v>48</v>
      </c>
      <c r="Z1151" s="362" t="s">
        <v>90</v>
      </c>
      <c r="AA1151" s="366" t="s">
        <v>90</v>
      </c>
      <c r="AB1151" s="362" t="s">
        <v>90</v>
      </c>
      <c r="AC1151" s="362"/>
      <c r="AD1151" s="362"/>
      <c r="AE1151" s="362"/>
      <c r="AF1151" s="362"/>
      <c r="AG1151" s="362"/>
      <c r="AH1151" s="362"/>
      <c r="AI1151" s="362" t="s">
        <v>7028</v>
      </c>
      <c r="AJ1151" s="362" t="s">
        <v>19</v>
      </c>
      <c r="AK1151" s="362" t="s">
        <v>40</v>
      </c>
      <c r="AL1151" s="362"/>
      <c r="AM1151" s="362"/>
      <c r="AN1151" s="362"/>
      <c r="AO1151" s="362"/>
      <c r="AP1151" s="361"/>
      <c r="AR1151">
        <v>1</v>
      </c>
      <c r="AS1151" t="s">
        <v>5839</v>
      </c>
      <c r="AT1151" t="s">
        <v>5839</v>
      </c>
    </row>
    <row r="1152" spans="2:46" ht="15" customHeight="1" x14ac:dyDescent="0.35">
      <c r="B1152" s="362">
        <v>1621</v>
      </c>
      <c r="C1152" s="362" t="s">
        <v>4118</v>
      </c>
      <c r="D1152" s="362" t="s">
        <v>2</v>
      </c>
      <c r="E1152" s="368">
        <v>45275</v>
      </c>
      <c r="F1152" s="368"/>
      <c r="G1152" s="368"/>
      <c r="H1152" s="368"/>
      <c r="I1152" s="362" t="s">
        <v>74</v>
      </c>
      <c r="J1152" s="362" t="s">
        <v>90</v>
      </c>
      <c r="K1152" s="361" t="s">
        <v>4119</v>
      </c>
      <c r="L1152" s="361"/>
      <c r="M1152" s="362" t="s">
        <v>186</v>
      </c>
      <c r="N1152" s="362" t="s">
        <v>9</v>
      </c>
      <c r="O1152" s="362"/>
      <c r="P1152" s="362" t="s">
        <v>90</v>
      </c>
      <c r="Q1152" s="362" t="s">
        <v>90</v>
      </c>
      <c r="R1152" s="362"/>
      <c r="S1152" s="361" t="s">
        <v>2975</v>
      </c>
      <c r="T1152" s="362"/>
      <c r="U1152" s="362"/>
      <c r="V1152" s="362" t="s">
        <v>120</v>
      </c>
      <c r="W1152" s="362"/>
      <c r="X1152" s="362"/>
      <c r="Y1152" s="362" t="s">
        <v>48</v>
      </c>
      <c r="Z1152" s="362" t="s">
        <v>90</v>
      </c>
      <c r="AA1152" s="366" t="s">
        <v>90</v>
      </c>
      <c r="AB1152" s="362" t="s">
        <v>90</v>
      </c>
      <c r="AC1152" s="362"/>
      <c r="AD1152" s="362"/>
      <c r="AE1152" s="362"/>
      <c r="AF1152" s="362"/>
      <c r="AG1152" s="362"/>
      <c r="AH1152" s="362"/>
      <c r="AI1152" s="362" t="s">
        <v>7028</v>
      </c>
      <c r="AJ1152" s="362" t="s">
        <v>19</v>
      </c>
      <c r="AK1152" s="362" t="s">
        <v>40</v>
      </c>
      <c r="AL1152" s="362"/>
      <c r="AM1152" s="362"/>
      <c r="AN1152" s="362"/>
      <c r="AO1152" s="362"/>
      <c r="AP1152" s="361"/>
      <c r="AR1152">
        <v>1</v>
      </c>
      <c r="AS1152" t="s">
        <v>5839</v>
      </c>
      <c r="AT1152" t="s">
        <v>5839</v>
      </c>
    </row>
    <row r="1153" spans="2:46" ht="15" customHeight="1" x14ac:dyDescent="0.35">
      <c r="B1153" s="362">
        <v>1622</v>
      </c>
      <c r="C1153" s="362" t="s">
        <v>4120</v>
      </c>
      <c r="D1153" s="362" t="s">
        <v>2</v>
      </c>
      <c r="E1153" s="368">
        <v>45275</v>
      </c>
      <c r="F1153" s="368"/>
      <c r="G1153" s="368"/>
      <c r="H1153" s="368"/>
      <c r="I1153" s="362" t="s">
        <v>74</v>
      </c>
      <c r="J1153" s="362" t="s">
        <v>90</v>
      </c>
      <c r="K1153" s="361" t="s">
        <v>4121</v>
      </c>
      <c r="L1153" s="361"/>
      <c r="M1153" s="362" t="s">
        <v>186</v>
      </c>
      <c r="N1153" s="362" t="s">
        <v>9</v>
      </c>
      <c r="O1153" s="362"/>
      <c r="P1153" s="362" t="s">
        <v>90</v>
      </c>
      <c r="Q1153" s="362" t="s">
        <v>90</v>
      </c>
      <c r="R1153" s="362"/>
      <c r="S1153" s="361"/>
      <c r="T1153" s="362"/>
      <c r="U1153" s="362"/>
      <c r="V1153" s="362" t="s">
        <v>120</v>
      </c>
      <c r="W1153" s="362"/>
      <c r="X1153" s="362"/>
      <c r="Y1153" s="362" t="s">
        <v>48</v>
      </c>
      <c r="Z1153" s="362" t="s">
        <v>90</v>
      </c>
      <c r="AA1153" s="366" t="s">
        <v>90</v>
      </c>
      <c r="AB1153" s="362" t="s">
        <v>90</v>
      </c>
      <c r="AC1153" s="362"/>
      <c r="AD1153" s="362"/>
      <c r="AE1153" s="362"/>
      <c r="AF1153" s="362"/>
      <c r="AG1153" s="362"/>
      <c r="AH1153" s="362"/>
      <c r="AI1153" s="362" t="s">
        <v>7028</v>
      </c>
      <c r="AJ1153" s="362" t="s">
        <v>19</v>
      </c>
      <c r="AK1153" s="362" t="s">
        <v>40</v>
      </c>
      <c r="AL1153" s="362"/>
      <c r="AM1153" s="362"/>
      <c r="AN1153" s="362"/>
      <c r="AO1153" s="362"/>
      <c r="AP1153" s="361"/>
      <c r="AR1153">
        <v>1</v>
      </c>
      <c r="AS1153" t="s">
        <v>5839</v>
      </c>
      <c r="AT1153" t="s">
        <v>5839</v>
      </c>
    </row>
    <row r="1154" spans="2:46" ht="15" customHeight="1" x14ac:dyDescent="0.35">
      <c r="B1154" s="362">
        <v>1623</v>
      </c>
      <c r="C1154" s="362" t="s">
        <v>4122</v>
      </c>
      <c r="D1154" s="362" t="s">
        <v>2</v>
      </c>
      <c r="E1154" s="368">
        <v>45275</v>
      </c>
      <c r="F1154" s="368"/>
      <c r="G1154" s="368"/>
      <c r="H1154" s="368"/>
      <c r="I1154" s="362" t="s">
        <v>74</v>
      </c>
      <c r="J1154" s="362" t="s">
        <v>90</v>
      </c>
      <c r="K1154" s="361" t="s">
        <v>2983</v>
      </c>
      <c r="L1154" s="361"/>
      <c r="M1154" s="362" t="s">
        <v>186</v>
      </c>
      <c r="N1154" s="362" t="s">
        <v>9</v>
      </c>
      <c r="O1154" s="362"/>
      <c r="P1154" s="362" t="s">
        <v>90</v>
      </c>
      <c r="Q1154" s="362" t="s">
        <v>90</v>
      </c>
      <c r="R1154" s="362"/>
      <c r="S1154" s="361"/>
      <c r="T1154" s="362"/>
      <c r="U1154" s="362"/>
      <c r="V1154" s="362" t="s">
        <v>120</v>
      </c>
      <c r="W1154" s="362"/>
      <c r="X1154" s="362"/>
      <c r="Y1154" s="362" t="s">
        <v>48</v>
      </c>
      <c r="Z1154" s="362" t="s">
        <v>90</v>
      </c>
      <c r="AA1154" s="366" t="s">
        <v>90</v>
      </c>
      <c r="AB1154" s="362" t="s">
        <v>90</v>
      </c>
      <c r="AC1154" s="362"/>
      <c r="AD1154" s="362"/>
      <c r="AE1154" s="362"/>
      <c r="AF1154" s="362"/>
      <c r="AG1154" s="362"/>
      <c r="AH1154" s="362"/>
      <c r="AI1154" s="362" t="s">
        <v>7028</v>
      </c>
      <c r="AJ1154" s="362" t="s">
        <v>19</v>
      </c>
      <c r="AK1154" s="362" t="s">
        <v>40</v>
      </c>
      <c r="AL1154" s="362"/>
      <c r="AM1154" s="362"/>
      <c r="AN1154" s="362"/>
      <c r="AO1154" s="362"/>
      <c r="AP1154" s="361"/>
      <c r="AR1154">
        <v>1</v>
      </c>
      <c r="AS1154" t="s">
        <v>5839</v>
      </c>
      <c r="AT1154" t="s">
        <v>5839</v>
      </c>
    </row>
    <row r="1155" spans="2:46" ht="15" customHeight="1" x14ac:dyDescent="0.35">
      <c r="B1155" s="362">
        <v>1624</v>
      </c>
      <c r="C1155" s="362" t="s">
        <v>4123</v>
      </c>
      <c r="D1155" s="362" t="s">
        <v>2</v>
      </c>
      <c r="E1155" s="368">
        <v>45275</v>
      </c>
      <c r="F1155" s="368"/>
      <c r="G1155" s="368"/>
      <c r="H1155" s="368"/>
      <c r="I1155" s="362" t="s">
        <v>61</v>
      </c>
      <c r="J1155" s="362" t="s">
        <v>4124</v>
      </c>
      <c r="K1155" s="361" t="s">
        <v>2985</v>
      </c>
      <c r="L1155" s="361"/>
      <c r="M1155" s="362" t="s">
        <v>186</v>
      </c>
      <c r="N1155" s="362" t="s">
        <v>9</v>
      </c>
      <c r="O1155" s="362"/>
      <c r="P1155" s="362" t="s">
        <v>90</v>
      </c>
      <c r="Q1155" s="362" t="s">
        <v>90</v>
      </c>
      <c r="R1155" s="362"/>
      <c r="S1155" s="361"/>
      <c r="T1155" s="362"/>
      <c r="U1155" s="362"/>
      <c r="V1155" s="362" t="s">
        <v>120</v>
      </c>
      <c r="W1155" s="362"/>
      <c r="X1155" s="362"/>
      <c r="Y1155" s="362" t="s">
        <v>48</v>
      </c>
      <c r="Z1155" s="362" t="s">
        <v>90</v>
      </c>
      <c r="AA1155" s="366" t="s">
        <v>90</v>
      </c>
      <c r="AB1155" s="362" t="s">
        <v>90</v>
      </c>
      <c r="AC1155" s="362"/>
      <c r="AD1155" s="362"/>
      <c r="AE1155" s="362"/>
      <c r="AF1155" s="362"/>
      <c r="AG1155" s="362"/>
      <c r="AH1155" s="362"/>
      <c r="AI1155" s="362" t="s">
        <v>7026</v>
      </c>
      <c r="AJ1155" s="362" t="s">
        <v>19</v>
      </c>
      <c r="AK1155" s="362" t="s">
        <v>40</v>
      </c>
      <c r="AL1155" s="362"/>
      <c r="AM1155" s="362"/>
      <c r="AN1155" s="362"/>
      <c r="AO1155" s="362"/>
      <c r="AP1155" s="361"/>
      <c r="AR1155">
        <v>1</v>
      </c>
      <c r="AS1155" t="s">
        <v>5839</v>
      </c>
      <c r="AT1155" t="s">
        <v>5839</v>
      </c>
    </row>
    <row r="1156" spans="2:46" ht="15" customHeight="1" x14ac:dyDescent="0.35">
      <c r="B1156" s="362">
        <v>1625</v>
      </c>
      <c r="C1156" s="362" t="s">
        <v>4125</v>
      </c>
      <c r="D1156" s="362" t="s">
        <v>2</v>
      </c>
      <c r="E1156" s="368">
        <v>45275</v>
      </c>
      <c r="F1156" s="368"/>
      <c r="G1156" s="368"/>
      <c r="H1156" s="368"/>
      <c r="I1156" s="362" t="s">
        <v>74</v>
      </c>
      <c r="J1156" s="362" t="s">
        <v>3522</v>
      </c>
      <c r="K1156" s="361" t="s">
        <v>2987</v>
      </c>
      <c r="L1156" s="361"/>
      <c r="M1156" s="362" t="s">
        <v>186</v>
      </c>
      <c r="N1156" s="362" t="s">
        <v>9</v>
      </c>
      <c r="O1156" s="362"/>
      <c r="P1156" s="362" t="s">
        <v>90</v>
      </c>
      <c r="Q1156" s="362" t="s">
        <v>90</v>
      </c>
      <c r="R1156" s="362"/>
      <c r="S1156" s="361"/>
      <c r="T1156" s="362"/>
      <c r="U1156" s="362"/>
      <c r="V1156" s="362" t="s">
        <v>120</v>
      </c>
      <c r="W1156" s="362"/>
      <c r="X1156" s="362"/>
      <c r="Y1156" s="362" t="s">
        <v>48</v>
      </c>
      <c r="Z1156" s="362" t="s">
        <v>90</v>
      </c>
      <c r="AA1156" s="366" t="s">
        <v>90</v>
      </c>
      <c r="AB1156" s="362" t="s">
        <v>90</v>
      </c>
      <c r="AC1156" s="362"/>
      <c r="AD1156" s="362"/>
      <c r="AE1156" s="362"/>
      <c r="AF1156" s="362"/>
      <c r="AG1156" s="362"/>
      <c r="AH1156" s="362"/>
      <c r="AI1156" s="362" t="s">
        <v>7028</v>
      </c>
      <c r="AJ1156" s="362" t="s">
        <v>19</v>
      </c>
      <c r="AK1156" s="362" t="s">
        <v>40</v>
      </c>
      <c r="AL1156" s="362"/>
      <c r="AM1156" s="362"/>
      <c r="AN1156" s="362"/>
      <c r="AO1156" s="362"/>
      <c r="AP1156" s="361"/>
      <c r="AR1156">
        <v>1</v>
      </c>
      <c r="AS1156" t="s">
        <v>5839</v>
      </c>
      <c r="AT1156" t="s">
        <v>5839</v>
      </c>
    </row>
    <row r="1157" spans="2:46" ht="15" customHeight="1" x14ac:dyDescent="0.35">
      <c r="B1157" s="362">
        <v>1626</v>
      </c>
      <c r="C1157" s="362" t="s">
        <v>4126</v>
      </c>
      <c r="D1157" s="362" t="s">
        <v>2</v>
      </c>
      <c r="E1157" s="368">
        <v>45275</v>
      </c>
      <c r="F1157" s="368" t="s">
        <v>1278</v>
      </c>
      <c r="G1157" s="368"/>
      <c r="H1157" s="368"/>
      <c r="I1157" s="362" t="s">
        <v>73</v>
      </c>
      <c r="J1157" s="362" t="s">
        <v>3463</v>
      </c>
      <c r="K1157" s="361" t="s">
        <v>4127</v>
      </c>
      <c r="L1157" s="362"/>
      <c r="M1157" s="362" t="s">
        <v>186</v>
      </c>
      <c r="N1157" s="362" t="s">
        <v>9</v>
      </c>
      <c r="O1157" s="362"/>
      <c r="P1157" s="362" t="s">
        <v>90</v>
      </c>
      <c r="Q1157" s="362" t="s">
        <v>90</v>
      </c>
      <c r="R1157" s="362"/>
      <c r="S1157" s="361" t="s">
        <v>90</v>
      </c>
      <c r="T1157" s="362"/>
      <c r="U1157" s="362"/>
      <c r="V1157" s="362" t="s">
        <v>1271</v>
      </c>
      <c r="W1157" s="368">
        <v>45937</v>
      </c>
      <c r="X1157" s="362" t="s">
        <v>9</v>
      </c>
      <c r="Y1157" s="362" t="s">
        <v>9</v>
      </c>
      <c r="Z1157" s="362" t="s">
        <v>90</v>
      </c>
      <c r="AA1157" s="366" t="s">
        <v>90</v>
      </c>
      <c r="AB1157" s="362" t="s">
        <v>90</v>
      </c>
      <c r="AC1157" s="362"/>
      <c r="AD1157" s="362"/>
      <c r="AE1157" s="362"/>
      <c r="AF1157" s="362"/>
      <c r="AG1157" s="362"/>
      <c r="AH1157" s="362"/>
      <c r="AI1157" s="362" t="s">
        <v>7025</v>
      </c>
      <c r="AJ1157" s="362" t="s">
        <v>13</v>
      </c>
      <c r="AK1157" s="362" t="s">
        <v>40</v>
      </c>
      <c r="AL1157" s="362"/>
      <c r="AM1157" s="362"/>
      <c r="AN1157" s="362" t="s">
        <v>1145</v>
      </c>
      <c r="AO1157" s="362"/>
      <c r="AP1157" s="361" t="e">
        <v>#N/A</v>
      </c>
      <c r="AR1157">
        <v>1</v>
      </c>
      <c r="AS1157" t="s">
        <v>9</v>
      </c>
      <c r="AT1157" t="s">
        <v>9</v>
      </c>
    </row>
    <row r="1158" spans="2:46" ht="15" customHeight="1" x14ac:dyDescent="0.35">
      <c r="B1158" s="362">
        <v>1627</v>
      </c>
      <c r="C1158" s="362" t="s">
        <v>4128</v>
      </c>
      <c r="D1158" s="362" t="s">
        <v>2</v>
      </c>
      <c r="E1158" s="368">
        <v>45275</v>
      </c>
      <c r="F1158" s="368"/>
      <c r="G1158" s="368"/>
      <c r="H1158" s="368"/>
      <c r="I1158" s="362" t="s">
        <v>74</v>
      </c>
      <c r="J1158" s="362" t="s">
        <v>90</v>
      </c>
      <c r="K1158" s="361" t="s">
        <v>2994</v>
      </c>
      <c r="L1158" s="361"/>
      <c r="M1158" s="362" t="s">
        <v>186</v>
      </c>
      <c r="N1158" s="362" t="s">
        <v>9</v>
      </c>
      <c r="O1158" s="362"/>
      <c r="P1158" s="362" t="s">
        <v>90</v>
      </c>
      <c r="Q1158" s="362" t="s">
        <v>90</v>
      </c>
      <c r="R1158" s="362"/>
      <c r="S1158" s="361"/>
      <c r="T1158" s="362"/>
      <c r="U1158" s="362"/>
      <c r="V1158" s="362" t="s">
        <v>120</v>
      </c>
      <c r="W1158" s="362"/>
      <c r="X1158" s="362"/>
      <c r="Y1158" s="362" t="s">
        <v>48</v>
      </c>
      <c r="Z1158" s="362" t="s">
        <v>90</v>
      </c>
      <c r="AA1158" s="366" t="s">
        <v>90</v>
      </c>
      <c r="AB1158" s="362" t="s">
        <v>90</v>
      </c>
      <c r="AC1158" s="362"/>
      <c r="AD1158" s="362"/>
      <c r="AE1158" s="362"/>
      <c r="AF1158" s="362"/>
      <c r="AG1158" s="362"/>
      <c r="AH1158" s="362"/>
      <c r="AI1158" s="362" t="s">
        <v>7028</v>
      </c>
      <c r="AJ1158" s="362" t="s">
        <v>19</v>
      </c>
      <c r="AK1158" s="362" t="s">
        <v>40</v>
      </c>
      <c r="AL1158" s="362"/>
      <c r="AM1158" s="362"/>
      <c r="AN1158" s="362"/>
      <c r="AO1158" s="362"/>
      <c r="AP1158" s="361"/>
      <c r="AR1158">
        <v>1</v>
      </c>
      <c r="AS1158" t="s">
        <v>5839</v>
      </c>
      <c r="AT1158" t="s">
        <v>5839</v>
      </c>
    </row>
    <row r="1159" spans="2:46" ht="15" customHeight="1" x14ac:dyDescent="0.35">
      <c r="B1159" s="362">
        <v>1628</v>
      </c>
      <c r="C1159" s="362" t="s">
        <v>4129</v>
      </c>
      <c r="D1159" s="362" t="s">
        <v>2</v>
      </c>
      <c r="E1159" s="368">
        <v>45133</v>
      </c>
      <c r="F1159" s="368"/>
      <c r="G1159" s="368"/>
      <c r="H1159" s="368"/>
      <c r="I1159" s="362" t="s">
        <v>74</v>
      </c>
      <c r="J1159" s="362" t="s">
        <v>184</v>
      </c>
      <c r="K1159" s="361" t="s">
        <v>4130</v>
      </c>
      <c r="L1159" s="361"/>
      <c r="M1159" s="362" t="s">
        <v>186</v>
      </c>
      <c r="N1159" s="362" t="s">
        <v>9</v>
      </c>
      <c r="O1159" s="362"/>
      <c r="P1159" s="362" t="s">
        <v>90</v>
      </c>
      <c r="Q1159" s="362" t="s">
        <v>90</v>
      </c>
      <c r="R1159" s="362"/>
      <c r="S1159" s="361" t="s">
        <v>4131</v>
      </c>
      <c r="T1159" s="362"/>
      <c r="U1159" s="362"/>
      <c r="V1159" s="362" t="s">
        <v>120</v>
      </c>
      <c r="W1159" s="362"/>
      <c r="X1159" s="362"/>
      <c r="Y1159" s="362" t="s">
        <v>48</v>
      </c>
      <c r="Z1159" s="362" t="s">
        <v>90</v>
      </c>
      <c r="AA1159" s="366" t="s">
        <v>90</v>
      </c>
      <c r="AB1159" s="362" t="s">
        <v>90</v>
      </c>
      <c r="AC1159" s="362"/>
      <c r="AD1159" s="362"/>
      <c r="AE1159" s="362"/>
      <c r="AF1159" s="362"/>
      <c r="AG1159" s="362"/>
      <c r="AH1159" s="362"/>
      <c r="AI1159" s="362" t="s">
        <v>7028</v>
      </c>
      <c r="AJ1159" s="362" t="s">
        <v>19</v>
      </c>
      <c r="AK1159" s="362" t="s">
        <v>40</v>
      </c>
      <c r="AL1159" s="362"/>
      <c r="AM1159" s="362"/>
      <c r="AN1159" s="362"/>
      <c r="AO1159" s="362"/>
      <c r="AP1159" s="361"/>
      <c r="AR1159">
        <v>1</v>
      </c>
      <c r="AS1159" t="s">
        <v>5839</v>
      </c>
      <c r="AT1159" t="s">
        <v>5839</v>
      </c>
    </row>
    <row r="1160" spans="2:46" ht="15" customHeight="1" x14ac:dyDescent="0.35">
      <c r="B1160" s="362">
        <v>1629</v>
      </c>
      <c r="C1160" s="362" t="s">
        <v>4132</v>
      </c>
      <c r="D1160" s="362" t="s">
        <v>2</v>
      </c>
      <c r="E1160" s="368">
        <v>45275</v>
      </c>
      <c r="F1160" s="368"/>
      <c r="G1160" s="368"/>
      <c r="H1160" s="368"/>
      <c r="I1160" s="362" t="s">
        <v>74</v>
      </c>
      <c r="J1160" s="362" t="s">
        <v>90</v>
      </c>
      <c r="K1160" s="361" t="s">
        <v>2979</v>
      </c>
      <c r="L1160" s="361"/>
      <c r="M1160" s="362" t="s">
        <v>186</v>
      </c>
      <c r="N1160" s="362" t="s">
        <v>9</v>
      </c>
      <c r="O1160" s="362"/>
      <c r="P1160" s="362" t="s">
        <v>90</v>
      </c>
      <c r="Q1160" s="362" t="s">
        <v>90</v>
      </c>
      <c r="R1160" s="362"/>
      <c r="S1160" s="361"/>
      <c r="T1160" s="362"/>
      <c r="U1160" s="362"/>
      <c r="V1160" s="362" t="s">
        <v>120</v>
      </c>
      <c r="W1160" s="362"/>
      <c r="X1160" s="362"/>
      <c r="Y1160" s="362" t="s">
        <v>48</v>
      </c>
      <c r="Z1160" s="362" t="s">
        <v>90</v>
      </c>
      <c r="AA1160" s="366" t="s">
        <v>90</v>
      </c>
      <c r="AB1160" s="362" t="s">
        <v>90</v>
      </c>
      <c r="AC1160" s="362"/>
      <c r="AD1160" s="362"/>
      <c r="AE1160" s="362"/>
      <c r="AF1160" s="362"/>
      <c r="AG1160" s="362"/>
      <c r="AH1160" s="362"/>
      <c r="AI1160" s="362" t="s">
        <v>7028</v>
      </c>
      <c r="AJ1160" s="362" t="s">
        <v>19</v>
      </c>
      <c r="AK1160" s="362" t="s">
        <v>40</v>
      </c>
      <c r="AL1160" s="362"/>
      <c r="AM1160" s="362"/>
      <c r="AN1160" s="362"/>
      <c r="AO1160" s="362"/>
      <c r="AP1160" s="361"/>
      <c r="AR1160">
        <v>1</v>
      </c>
      <c r="AS1160" t="s">
        <v>5839</v>
      </c>
      <c r="AT1160" t="s">
        <v>5839</v>
      </c>
    </row>
    <row r="1161" spans="2:46" ht="15" customHeight="1" x14ac:dyDescent="0.35">
      <c r="B1161" s="362">
        <v>1630</v>
      </c>
      <c r="C1161" s="362" t="s">
        <v>4133</v>
      </c>
      <c r="D1161" s="362" t="s">
        <v>2</v>
      </c>
      <c r="E1161" s="368">
        <v>45275</v>
      </c>
      <c r="F1161" s="368"/>
      <c r="G1161" s="368"/>
      <c r="H1161" s="368"/>
      <c r="I1161" s="362" t="s">
        <v>74</v>
      </c>
      <c r="J1161" s="362" t="s">
        <v>90</v>
      </c>
      <c r="K1161" s="361" t="s">
        <v>4134</v>
      </c>
      <c r="L1161" s="361"/>
      <c r="M1161" s="362" t="s">
        <v>186</v>
      </c>
      <c r="N1161" s="362" t="s">
        <v>9</v>
      </c>
      <c r="O1161" s="362"/>
      <c r="P1161" s="362" t="s">
        <v>90</v>
      </c>
      <c r="Q1161" s="362" t="s">
        <v>90</v>
      </c>
      <c r="R1161" s="362"/>
      <c r="S1161" s="361" t="s">
        <v>4135</v>
      </c>
      <c r="T1161" s="362"/>
      <c r="U1161" s="362"/>
      <c r="V1161" s="362" t="s">
        <v>120</v>
      </c>
      <c r="W1161" s="362"/>
      <c r="X1161" s="362" t="s">
        <v>9</v>
      </c>
      <c r="Y1161" s="362" t="s">
        <v>101</v>
      </c>
      <c r="Z1161" s="362" t="s">
        <v>90</v>
      </c>
      <c r="AA1161" s="366" t="s">
        <v>90</v>
      </c>
      <c r="AB1161" s="362" t="s">
        <v>90</v>
      </c>
      <c r="AC1161" s="362"/>
      <c r="AD1161" s="362"/>
      <c r="AE1161" s="362"/>
      <c r="AF1161" s="362"/>
      <c r="AG1161" s="362"/>
      <c r="AH1161" s="362"/>
      <c r="AI1161" s="362" t="s">
        <v>7028</v>
      </c>
      <c r="AJ1161" s="362" t="s">
        <v>19</v>
      </c>
      <c r="AK1161" s="362" t="e">
        <v>#N/A</v>
      </c>
      <c r="AL1161" s="362"/>
      <c r="AM1161" s="362"/>
      <c r="AN1161" s="362"/>
      <c r="AO1161" s="362"/>
      <c r="AP1161" s="361" t="e">
        <v>#N/A</v>
      </c>
      <c r="AR1161">
        <v>1</v>
      </c>
      <c r="AS1161" t="s">
        <v>9</v>
      </c>
      <c r="AT1161" t="s">
        <v>9</v>
      </c>
    </row>
    <row r="1162" spans="2:46" ht="15" customHeight="1" x14ac:dyDescent="0.35">
      <c r="B1162" s="362">
        <v>1631</v>
      </c>
      <c r="C1162" s="362" t="s">
        <v>4136</v>
      </c>
      <c r="D1162" s="362" t="s">
        <v>2</v>
      </c>
      <c r="E1162" s="368">
        <v>45275</v>
      </c>
      <c r="F1162" s="368"/>
      <c r="G1162" s="368"/>
      <c r="H1162" s="368"/>
      <c r="I1162" s="362" t="s">
        <v>74</v>
      </c>
      <c r="J1162" s="362" t="s">
        <v>90</v>
      </c>
      <c r="K1162" s="361" t="s">
        <v>4137</v>
      </c>
      <c r="L1162" s="361"/>
      <c r="M1162" s="362" t="s">
        <v>186</v>
      </c>
      <c r="N1162" s="362" t="s">
        <v>9</v>
      </c>
      <c r="O1162" s="362"/>
      <c r="P1162" s="362" t="s">
        <v>90</v>
      </c>
      <c r="Q1162" s="362" t="s">
        <v>90</v>
      </c>
      <c r="R1162" s="362"/>
      <c r="S1162" s="361"/>
      <c r="T1162" s="362"/>
      <c r="U1162" s="362"/>
      <c r="V1162" s="362" t="s">
        <v>120</v>
      </c>
      <c r="W1162" s="362"/>
      <c r="X1162" s="362"/>
      <c r="Y1162" s="362" t="s">
        <v>48</v>
      </c>
      <c r="Z1162" s="362" t="s">
        <v>90</v>
      </c>
      <c r="AA1162" s="366" t="s">
        <v>90</v>
      </c>
      <c r="AB1162" s="362" t="s">
        <v>90</v>
      </c>
      <c r="AC1162" s="362"/>
      <c r="AD1162" s="362"/>
      <c r="AE1162" s="362"/>
      <c r="AF1162" s="362"/>
      <c r="AG1162" s="362"/>
      <c r="AH1162" s="362"/>
      <c r="AI1162" s="362" t="s">
        <v>7028</v>
      </c>
      <c r="AJ1162" s="362" t="s">
        <v>19</v>
      </c>
      <c r="AK1162" s="362" t="s">
        <v>40</v>
      </c>
      <c r="AL1162" s="362"/>
      <c r="AM1162" s="362"/>
      <c r="AN1162" s="362"/>
      <c r="AO1162" s="362"/>
      <c r="AP1162" s="361"/>
      <c r="AR1162">
        <v>1</v>
      </c>
      <c r="AS1162" t="s">
        <v>5839</v>
      </c>
      <c r="AT1162" t="s">
        <v>5839</v>
      </c>
    </row>
    <row r="1163" spans="2:46" ht="15" customHeight="1" x14ac:dyDescent="0.35">
      <c r="B1163" s="362">
        <v>1632</v>
      </c>
      <c r="C1163" s="362" t="s">
        <v>4138</v>
      </c>
      <c r="D1163" s="362" t="s">
        <v>2</v>
      </c>
      <c r="E1163" s="368">
        <v>45275</v>
      </c>
      <c r="F1163" s="368"/>
      <c r="G1163" s="368"/>
      <c r="H1163" s="368"/>
      <c r="I1163" s="362" t="s">
        <v>74</v>
      </c>
      <c r="J1163" s="362" t="s">
        <v>90</v>
      </c>
      <c r="K1163" s="361" t="s">
        <v>4139</v>
      </c>
      <c r="L1163" s="361"/>
      <c r="M1163" s="362" t="s">
        <v>186</v>
      </c>
      <c r="N1163" s="362" t="s">
        <v>9</v>
      </c>
      <c r="O1163" s="362"/>
      <c r="P1163" s="362" t="s">
        <v>90</v>
      </c>
      <c r="Q1163" s="362" t="s">
        <v>90</v>
      </c>
      <c r="R1163" s="362"/>
      <c r="S1163" s="361"/>
      <c r="T1163" s="362"/>
      <c r="U1163" s="362"/>
      <c r="V1163" s="362" t="s">
        <v>120</v>
      </c>
      <c r="W1163" s="362"/>
      <c r="X1163" s="362"/>
      <c r="Y1163" s="362" t="s">
        <v>48</v>
      </c>
      <c r="Z1163" s="362" t="s">
        <v>90</v>
      </c>
      <c r="AA1163" s="366" t="s">
        <v>90</v>
      </c>
      <c r="AB1163" s="362" t="s">
        <v>90</v>
      </c>
      <c r="AC1163" s="362"/>
      <c r="AD1163" s="362"/>
      <c r="AE1163" s="362"/>
      <c r="AF1163" s="362"/>
      <c r="AG1163" s="362"/>
      <c r="AH1163" s="362"/>
      <c r="AI1163" s="362" t="s">
        <v>7028</v>
      </c>
      <c r="AJ1163" s="362" t="s">
        <v>19</v>
      </c>
      <c r="AK1163" s="362" t="s">
        <v>40</v>
      </c>
      <c r="AL1163" s="362"/>
      <c r="AM1163" s="362"/>
      <c r="AN1163" s="362"/>
      <c r="AO1163" s="362"/>
      <c r="AP1163" s="361"/>
      <c r="AR1163">
        <v>1</v>
      </c>
      <c r="AS1163" t="s">
        <v>5839</v>
      </c>
      <c r="AT1163" t="s">
        <v>5839</v>
      </c>
    </row>
    <row r="1164" spans="2:46" ht="15" customHeight="1" x14ac:dyDescent="0.35">
      <c r="B1164" s="362">
        <v>1633</v>
      </c>
      <c r="C1164" s="362" t="s">
        <v>4140</v>
      </c>
      <c r="D1164" s="362" t="s">
        <v>2</v>
      </c>
      <c r="E1164" s="368">
        <v>45279</v>
      </c>
      <c r="F1164" s="368"/>
      <c r="G1164" s="368"/>
      <c r="H1164" s="368"/>
      <c r="I1164" s="362" t="s">
        <v>65</v>
      </c>
      <c r="J1164" s="362" t="s">
        <v>90</v>
      </c>
      <c r="K1164" s="361" t="s">
        <v>4141</v>
      </c>
      <c r="L1164" s="362"/>
      <c r="M1164" s="362" t="s">
        <v>1689</v>
      </c>
      <c r="N1164" s="362" t="s">
        <v>9</v>
      </c>
      <c r="O1164" s="362"/>
      <c r="P1164" s="362" t="s">
        <v>90</v>
      </c>
      <c r="Q1164" s="362" t="s">
        <v>90</v>
      </c>
      <c r="R1164" s="362"/>
      <c r="S1164" s="361" t="s">
        <v>90</v>
      </c>
      <c r="T1164" s="362"/>
      <c r="U1164" s="362"/>
      <c r="V1164" s="362" t="s">
        <v>202</v>
      </c>
      <c r="W1164" s="362"/>
      <c r="X1164" s="362" t="s">
        <v>9</v>
      </c>
      <c r="Y1164" s="362" t="s">
        <v>9</v>
      </c>
      <c r="Z1164" s="362" t="s">
        <v>90</v>
      </c>
      <c r="AA1164" s="366" t="s">
        <v>90</v>
      </c>
      <c r="AB1164" s="362" t="s">
        <v>90</v>
      </c>
      <c r="AC1164" s="362"/>
      <c r="AD1164" s="362"/>
      <c r="AE1164" s="362"/>
      <c r="AF1164" s="362"/>
      <c r="AG1164" s="362"/>
      <c r="AH1164" s="362"/>
      <c r="AI1164" s="362" t="s">
        <v>7032</v>
      </c>
      <c r="AJ1164" s="362" t="s">
        <v>19</v>
      </c>
      <c r="AK1164" s="362" t="s">
        <v>40</v>
      </c>
      <c r="AL1164" s="362"/>
      <c r="AM1164" s="362"/>
      <c r="AN1164" s="362"/>
      <c r="AO1164" s="362"/>
      <c r="AP1164" s="361" t="e">
        <v>#N/A</v>
      </c>
      <c r="AR1164">
        <v>1</v>
      </c>
      <c r="AS1164" t="s">
        <v>9</v>
      </c>
      <c r="AT1164" t="s">
        <v>9</v>
      </c>
    </row>
    <row r="1165" spans="2:46" ht="15" customHeight="1" x14ac:dyDescent="0.35">
      <c r="B1165" s="362">
        <v>1634</v>
      </c>
      <c r="C1165" s="362" t="s">
        <v>4142</v>
      </c>
      <c r="D1165" s="362" t="s">
        <v>2</v>
      </c>
      <c r="E1165" s="368">
        <v>45279</v>
      </c>
      <c r="F1165" s="368"/>
      <c r="G1165" s="368"/>
      <c r="H1165" s="368"/>
      <c r="I1165" s="362" t="s">
        <v>65</v>
      </c>
      <c r="J1165" s="362" t="s">
        <v>90</v>
      </c>
      <c r="K1165" s="361" t="s">
        <v>4143</v>
      </c>
      <c r="L1165" s="362"/>
      <c r="M1165" s="362" t="s">
        <v>1689</v>
      </c>
      <c r="N1165" s="362" t="s">
        <v>9</v>
      </c>
      <c r="O1165" s="362"/>
      <c r="P1165" s="362" t="s">
        <v>90</v>
      </c>
      <c r="Q1165" s="362" t="s">
        <v>90</v>
      </c>
      <c r="R1165" s="362"/>
      <c r="S1165" s="361" t="s">
        <v>90</v>
      </c>
      <c r="T1165" s="362"/>
      <c r="U1165" s="362"/>
      <c r="V1165" s="362" t="s">
        <v>202</v>
      </c>
      <c r="W1165" s="362"/>
      <c r="X1165" s="362" t="s">
        <v>9</v>
      </c>
      <c r="Y1165" s="362" t="s">
        <v>9</v>
      </c>
      <c r="Z1165" s="362" t="s">
        <v>90</v>
      </c>
      <c r="AA1165" s="366" t="s">
        <v>90</v>
      </c>
      <c r="AB1165" s="362" t="s">
        <v>90</v>
      </c>
      <c r="AC1165" s="362"/>
      <c r="AD1165" s="362"/>
      <c r="AE1165" s="362"/>
      <c r="AF1165" s="362"/>
      <c r="AG1165" s="362"/>
      <c r="AH1165" s="362"/>
      <c r="AI1165" s="362" t="s">
        <v>7032</v>
      </c>
      <c r="AJ1165" s="362" t="s">
        <v>19</v>
      </c>
      <c r="AK1165" s="362" t="s">
        <v>40</v>
      </c>
      <c r="AL1165" s="362"/>
      <c r="AM1165" s="362"/>
      <c r="AN1165" s="362"/>
      <c r="AO1165" s="362"/>
      <c r="AP1165" s="361" t="e">
        <v>#N/A</v>
      </c>
      <c r="AR1165">
        <v>1</v>
      </c>
      <c r="AS1165" t="s">
        <v>9</v>
      </c>
      <c r="AT1165" t="s">
        <v>9</v>
      </c>
    </row>
    <row r="1166" spans="2:46" ht="15" customHeight="1" x14ac:dyDescent="0.35">
      <c r="B1166" s="362">
        <v>1635</v>
      </c>
      <c r="C1166" s="362" t="s">
        <v>4144</v>
      </c>
      <c r="D1166" s="362" t="s">
        <v>2</v>
      </c>
      <c r="E1166" s="368">
        <v>45279</v>
      </c>
      <c r="F1166" s="368"/>
      <c r="G1166" s="368"/>
      <c r="H1166" s="368"/>
      <c r="I1166" s="362" t="s">
        <v>65</v>
      </c>
      <c r="J1166" s="362" t="s">
        <v>90</v>
      </c>
      <c r="K1166" s="361" t="s">
        <v>4145</v>
      </c>
      <c r="L1166" s="362"/>
      <c r="M1166" s="362" t="s">
        <v>1689</v>
      </c>
      <c r="N1166" s="362" t="s">
        <v>9</v>
      </c>
      <c r="O1166" s="362"/>
      <c r="P1166" s="362" t="s">
        <v>90</v>
      </c>
      <c r="Q1166" s="362" t="s">
        <v>90</v>
      </c>
      <c r="R1166" s="362"/>
      <c r="S1166" s="361" t="s">
        <v>90</v>
      </c>
      <c r="T1166" s="362"/>
      <c r="U1166" s="362"/>
      <c r="V1166" s="362" t="s">
        <v>202</v>
      </c>
      <c r="W1166" s="362"/>
      <c r="X1166" s="362" t="s">
        <v>9</v>
      </c>
      <c r="Y1166" s="362" t="s">
        <v>9</v>
      </c>
      <c r="Z1166" s="362" t="s">
        <v>90</v>
      </c>
      <c r="AA1166" s="366" t="s">
        <v>90</v>
      </c>
      <c r="AB1166" s="362" t="s">
        <v>90</v>
      </c>
      <c r="AC1166" s="362"/>
      <c r="AD1166" s="362"/>
      <c r="AE1166" s="362"/>
      <c r="AF1166" s="362"/>
      <c r="AG1166" s="362"/>
      <c r="AH1166" s="362"/>
      <c r="AI1166" s="362" t="s">
        <v>7032</v>
      </c>
      <c r="AJ1166" s="362" t="s">
        <v>19</v>
      </c>
      <c r="AK1166" s="362" t="s">
        <v>40</v>
      </c>
      <c r="AL1166" s="362"/>
      <c r="AM1166" s="362"/>
      <c r="AN1166" s="362"/>
      <c r="AO1166" s="362"/>
      <c r="AP1166" s="361" t="e">
        <v>#N/A</v>
      </c>
      <c r="AR1166">
        <v>1</v>
      </c>
      <c r="AS1166" t="s">
        <v>9</v>
      </c>
      <c r="AT1166" t="s">
        <v>9</v>
      </c>
    </row>
    <row r="1167" spans="2:46" ht="15" customHeight="1" x14ac:dyDescent="0.35">
      <c r="B1167" s="362">
        <v>1636</v>
      </c>
      <c r="C1167" s="362" t="s">
        <v>4146</v>
      </c>
      <c r="D1167" s="362" t="s">
        <v>2</v>
      </c>
      <c r="E1167" s="368">
        <v>45279</v>
      </c>
      <c r="F1167" s="368"/>
      <c r="G1167" s="368"/>
      <c r="H1167" s="368"/>
      <c r="I1167" s="362" t="s">
        <v>65</v>
      </c>
      <c r="J1167" s="362" t="s">
        <v>90</v>
      </c>
      <c r="K1167" s="361" t="s">
        <v>4147</v>
      </c>
      <c r="L1167" s="362"/>
      <c r="M1167" s="362" t="s">
        <v>186</v>
      </c>
      <c r="N1167" s="362" t="s">
        <v>9</v>
      </c>
      <c r="O1167" s="362"/>
      <c r="P1167" s="362" t="s">
        <v>90</v>
      </c>
      <c r="Q1167" s="362" t="s">
        <v>90</v>
      </c>
      <c r="R1167" s="362"/>
      <c r="S1167" s="361" t="s">
        <v>90</v>
      </c>
      <c r="T1167" s="362"/>
      <c r="U1167" s="362"/>
      <c r="V1167" s="362" t="s">
        <v>202</v>
      </c>
      <c r="W1167" s="362"/>
      <c r="X1167" s="362" t="s">
        <v>9</v>
      </c>
      <c r="Y1167" s="362" t="s">
        <v>9</v>
      </c>
      <c r="Z1167" s="362" t="s">
        <v>90</v>
      </c>
      <c r="AA1167" s="366" t="s">
        <v>90</v>
      </c>
      <c r="AB1167" s="362" t="s">
        <v>90</v>
      </c>
      <c r="AC1167" s="362"/>
      <c r="AD1167" s="362"/>
      <c r="AE1167" s="362"/>
      <c r="AF1167" s="362"/>
      <c r="AG1167" s="362"/>
      <c r="AH1167" s="362"/>
      <c r="AI1167" s="362" t="s">
        <v>7032</v>
      </c>
      <c r="AJ1167" s="362" t="s">
        <v>19</v>
      </c>
      <c r="AK1167" s="362" t="s">
        <v>40</v>
      </c>
      <c r="AL1167" s="362"/>
      <c r="AM1167" s="362"/>
      <c r="AN1167" s="362"/>
      <c r="AO1167" s="362"/>
      <c r="AP1167" s="361" t="e">
        <v>#N/A</v>
      </c>
      <c r="AR1167">
        <v>1</v>
      </c>
      <c r="AS1167" t="s">
        <v>9</v>
      </c>
      <c r="AT1167" t="s">
        <v>9</v>
      </c>
    </row>
    <row r="1168" spans="2:46" ht="15" customHeight="1" x14ac:dyDescent="0.35">
      <c r="B1168" s="362">
        <v>1637</v>
      </c>
      <c r="C1168" s="362" t="s">
        <v>4148</v>
      </c>
      <c r="D1168" s="362" t="s">
        <v>2</v>
      </c>
      <c r="E1168" s="368">
        <v>45279</v>
      </c>
      <c r="F1168" s="368"/>
      <c r="G1168" s="368"/>
      <c r="H1168" s="368"/>
      <c r="I1168" s="362" t="s">
        <v>65</v>
      </c>
      <c r="J1168" s="362" t="s">
        <v>90</v>
      </c>
      <c r="K1168" s="361" t="s">
        <v>4149</v>
      </c>
      <c r="L1168" s="362"/>
      <c r="M1168" s="362" t="s">
        <v>186</v>
      </c>
      <c r="N1168" s="362" t="s">
        <v>9</v>
      </c>
      <c r="O1168" s="362"/>
      <c r="P1168" s="362" t="s">
        <v>90</v>
      </c>
      <c r="Q1168" s="362" t="s">
        <v>90</v>
      </c>
      <c r="R1168" s="362"/>
      <c r="S1168" s="361" t="s">
        <v>90</v>
      </c>
      <c r="T1168" s="362"/>
      <c r="U1168" s="362"/>
      <c r="V1168" s="362" t="s">
        <v>202</v>
      </c>
      <c r="W1168" s="362"/>
      <c r="X1168" s="362" t="s">
        <v>9</v>
      </c>
      <c r="Y1168" s="362" t="s">
        <v>9</v>
      </c>
      <c r="Z1168" s="362" t="s">
        <v>90</v>
      </c>
      <c r="AA1168" s="366" t="s">
        <v>90</v>
      </c>
      <c r="AB1168" s="362" t="s">
        <v>90</v>
      </c>
      <c r="AC1168" s="362"/>
      <c r="AD1168" s="362"/>
      <c r="AE1168" s="362"/>
      <c r="AF1168" s="362"/>
      <c r="AG1168" s="362"/>
      <c r="AH1168" s="362"/>
      <c r="AI1168" s="362" t="s">
        <v>7032</v>
      </c>
      <c r="AJ1168" s="362" t="s">
        <v>19</v>
      </c>
      <c r="AK1168" s="362" t="s">
        <v>40</v>
      </c>
      <c r="AL1168" s="362"/>
      <c r="AM1168" s="362"/>
      <c r="AN1168" s="362"/>
      <c r="AO1168" s="362"/>
      <c r="AP1168" s="361" t="e">
        <v>#N/A</v>
      </c>
      <c r="AR1168">
        <v>1</v>
      </c>
      <c r="AS1168" t="s">
        <v>9</v>
      </c>
      <c r="AT1168" t="s">
        <v>9</v>
      </c>
    </row>
    <row r="1169" spans="2:46" ht="15" customHeight="1" x14ac:dyDescent="0.35">
      <c r="B1169" s="362">
        <v>1638</v>
      </c>
      <c r="C1169" s="362" t="s">
        <v>4150</v>
      </c>
      <c r="D1169" s="362" t="s">
        <v>2</v>
      </c>
      <c r="E1169" s="368">
        <v>45279</v>
      </c>
      <c r="F1169" s="368"/>
      <c r="G1169" s="368"/>
      <c r="H1169" s="368"/>
      <c r="I1169" s="362" t="s">
        <v>65</v>
      </c>
      <c r="J1169" s="362" t="s">
        <v>90</v>
      </c>
      <c r="K1169" s="361" t="s">
        <v>4151</v>
      </c>
      <c r="L1169" s="362"/>
      <c r="M1169" s="362" t="s">
        <v>186</v>
      </c>
      <c r="N1169" s="362" t="s">
        <v>9</v>
      </c>
      <c r="O1169" s="362"/>
      <c r="P1169" s="362" t="s">
        <v>90</v>
      </c>
      <c r="Q1169" s="362" t="s">
        <v>90</v>
      </c>
      <c r="R1169" s="362"/>
      <c r="S1169" s="361" t="s">
        <v>90</v>
      </c>
      <c r="T1169" s="362"/>
      <c r="U1169" s="362"/>
      <c r="V1169" s="362" t="s">
        <v>202</v>
      </c>
      <c r="W1169" s="362"/>
      <c r="X1169" s="362" t="s">
        <v>9</v>
      </c>
      <c r="Y1169" s="362" t="s">
        <v>9</v>
      </c>
      <c r="Z1169" s="362" t="s">
        <v>90</v>
      </c>
      <c r="AA1169" s="366" t="s">
        <v>90</v>
      </c>
      <c r="AB1169" s="362" t="s">
        <v>90</v>
      </c>
      <c r="AC1169" s="362"/>
      <c r="AD1169" s="362"/>
      <c r="AE1169" s="362"/>
      <c r="AF1169" s="362"/>
      <c r="AG1169" s="362"/>
      <c r="AH1169" s="362"/>
      <c r="AI1169" s="362" t="s">
        <v>7032</v>
      </c>
      <c r="AJ1169" s="362" t="s">
        <v>19</v>
      </c>
      <c r="AK1169" s="362" t="s">
        <v>40</v>
      </c>
      <c r="AL1169" s="362"/>
      <c r="AM1169" s="362"/>
      <c r="AN1169" s="362"/>
      <c r="AO1169" s="362"/>
      <c r="AP1169" s="361" t="e">
        <v>#N/A</v>
      </c>
      <c r="AR1169">
        <v>1</v>
      </c>
      <c r="AS1169" t="s">
        <v>9</v>
      </c>
      <c r="AT1169" t="s">
        <v>9</v>
      </c>
    </row>
    <row r="1170" spans="2:46" ht="15" customHeight="1" x14ac:dyDescent="0.35">
      <c r="B1170" s="362">
        <v>1639</v>
      </c>
      <c r="C1170" s="362" t="s">
        <v>4152</v>
      </c>
      <c r="D1170" s="362" t="s">
        <v>2</v>
      </c>
      <c r="E1170" s="368">
        <v>45019</v>
      </c>
      <c r="F1170" s="368"/>
      <c r="G1170" s="368"/>
      <c r="H1170" s="368"/>
      <c r="I1170" s="362" t="s">
        <v>73</v>
      </c>
      <c r="J1170" s="362" t="s">
        <v>2315</v>
      </c>
      <c r="K1170" s="361" t="s">
        <v>4153</v>
      </c>
      <c r="L1170" s="362"/>
      <c r="M1170" s="362" t="s">
        <v>186</v>
      </c>
      <c r="N1170" s="362" t="s">
        <v>9</v>
      </c>
      <c r="O1170" s="362"/>
      <c r="P1170" s="362" t="s">
        <v>77</v>
      </c>
      <c r="Q1170" s="362" t="s">
        <v>90</v>
      </c>
      <c r="R1170" s="362" t="s">
        <v>8</v>
      </c>
      <c r="S1170" s="361" t="s">
        <v>4154</v>
      </c>
      <c r="T1170" s="362"/>
      <c r="U1170" s="362"/>
      <c r="V1170" s="362" t="s">
        <v>133</v>
      </c>
      <c r="W1170" s="362"/>
      <c r="X1170" s="362"/>
      <c r="Y1170" s="362" t="s">
        <v>45</v>
      </c>
      <c r="Z1170" s="362" t="s">
        <v>90</v>
      </c>
      <c r="AA1170" s="366" t="s">
        <v>90</v>
      </c>
      <c r="AB1170" s="362" t="s">
        <v>90</v>
      </c>
      <c r="AC1170" s="362"/>
      <c r="AD1170" s="362"/>
      <c r="AE1170" s="362"/>
      <c r="AF1170" s="362"/>
      <c r="AG1170" s="362"/>
      <c r="AH1170" s="362"/>
      <c r="AI1170" s="362" t="s">
        <v>7025</v>
      </c>
      <c r="AJ1170" s="362" t="s">
        <v>13</v>
      </c>
      <c r="AK1170" s="362" t="s">
        <v>39</v>
      </c>
      <c r="AL1170" s="362"/>
      <c r="AM1170" s="362"/>
      <c r="AN1170" s="362"/>
      <c r="AO1170" s="368">
        <v>45924</v>
      </c>
      <c r="AP1170" s="361" t="s">
        <v>3688</v>
      </c>
      <c r="AR1170">
        <v>1</v>
      </c>
      <c r="AS1170" t="s">
        <v>539</v>
      </c>
      <c r="AT1170" t="s">
        <v>5840</v>
      </c>
    </row>
    <row r="1171" spans="2:46" ht="15" customHeight="1" x14ac:dyDescent="0.35">
      <c r="B1171" s="362">
        <v>1640</v>
      </c>
      <c r="C1171" s="362" t="s">
        <v>4155</v>
      </c>
      <c r="D1171" s="362" t="s">
        <v>2</v>
      </c>
      <c r="E1171" s="368">
        <v>45133</v>
      </c>
      <c r="F1171" s="368"/>
      <c r="G1171" s="368"/>
      <c r="H1171" s="368"/>
      <c r="I1171" s="362" t="s">
        <v>74</v>
      </c>
      <c r="J1171" s="362" t="s">
        <v>2308</v>
      </c>
      <c r="K1171" s="361" t="s">
        <v>4156</v>
      </c>
      <c r="L1171" s="361"/>
      <c r="M1171" s="362" t="s">
        <v>186</v>
      </c>
      <c r="N1171" s="362" t="s">
        <v>9</v>
      </c>
      <c r="O1171" s="362"/>
      <c r="P1171" s="362" t="s">
        <v>90</v>
      </c>
      <c r="Q1171" s="362" t="s">
        <v>90</v>
      </c>
      <c r="R1171" s="362"/>
      <c r="S1171" s="361" t="s">
        <v>4157</v>
      </c>
      <c r="T1171" s="362"/>
      <c r="U1171" s="362"/>
      <c r="V1171" s="362" t="s">
        <v>120</v>
      </c>
      <c r="W1171" s="362"/>
      <c r="X1171" s="362"/>
      <c r="Y1171" s="362" t="s">
        <v>48</v>
      </c>
      <c r="Z1171" s="362" t="s">
        <v>90</v>
      </c>
      <c r="AA1171" s="366" t="s">
        <v>90</v>
      </c>
      <c r="AB1171" s="362" t="s">
        <v>90</v>
      </c>
      <c r="AC1171" s="362"/>
      <c r="AD1171" s="362"/>
      <c r="AE1171" s="362"/>
      <c r="AF1171" s="362"/>
      <c r="AG1171" s="362"/>
      <c r="AH1171" s="362"/>
      <c r="AI1171" s="362" t="s">
        <v>7028</v>
      </c>
      <c r="AJ1171" s="362" t="s">
        <v>19</v>
      </c>
      <c r="AK1171" s="362" t="s">
        <v>40</v>
      </c>
      <c r="AL1171" s="362"/>
      <c r="AM1171" s="362"/>
      <c r="AN1171" s="362"/>
      <c r="AO1171" s="362"/>
      <c r="AP1171" s="361"/>
      <c r="AR1171">
        <v>1</v>
      </c>
      <c r="AS1171" t="s">
        <v>5839</v>
      </c>
      <c r="AT1171" t="s">
        <v>5839</v>
      </c>
    </row>
    <row r="1172" spans="2:46" ht="15" customHeight="1" x14ac:dyDescent="0.35">
      <c r="B1172" s="362">
        <v>1641</v>
      </c>
      <c r="C1172" s="362" t="s">
        <v>4158</v>
      </c>
      <c r="D1172" s="362" t="s">
        <v>2</v>
      </c>
      <c r="E1172" s="368">
        <v>45279</v>
      </c>
      <c r="F1172" s="368"/>
      <c r="G1172" s="368"/>
      <c r="H1172" s="368"/>
      <c r="I1172" s="362" t="s">
        <v>65</v>
      </c>
      <c r="J1172" s="362" t="s">
        <v>90</v>
      </c>
      <c r="K1172" s="361" t="s">
        <v>4159</v>
      </c>
      <c r="L1172" s="362"/>
      <c r="M1172" s="362" t="s">
        <v>186</v>
      </c>
      <c r="N1172" s="362" t="s">
        <v>9</v>
      </c>
      <c r="O1172" s="362"/>
      <c r="P1172" s="362" t="s">
        <v>90</v>
      </c>
      <c r="Q1172" s="362" t="s">
        <v>90</v>
      </c>
      <c r="R1172" s="362"/>
      <c r="S1172" s="361" t="s">
        <v>90</v>
      </c>
      <c r="T1172" s="362"/>
      <c r="U1172" s="362"/>
      <c r="V1172" s="362" t="s">
        <v>202</v>
      </c>
      <c r="W1172" s="362"/>
      <c r="X1172" s="362" t="s">
        <v>9</v>
      </c>
      <c r="Y1172" s="362" t="s">
        <v>9</v>
      </c>
      <c r="Z1172" s="362" t="s">
        <v>90</v>
      </c>
      <c r="AA1172" s="366" t="s">
        <v>90</v>
      </c>
      <c r="AB1172" s="362" t="s">
        <v>90</v>
      </c>
      <c r="AC1172" s="362"/>
      <c r="AD1172" s="362"/>
      <c r="AE1172" s="362"/>
      <c r="AF1172" s="362"/>
      <c r="AG1172" s="362"/>
      <c r="AH1172" s="362"/>
      <c r="AI1172" s="362" t="s">
        <v>7032</v>
      </c>
      <c r="AJ1172" s="362" t="s">
        <v>19</v>
      </c>
      <c r="AK1172" s="362" t="s">
        <v>40</v>
      </c>
      <c r="AL1172" s="362"/>
      <c r="AM1172" s="362"/>
      <c r="AN1172" s="362"/>
      <c r="AO1172" s="362"/>
      <c r="AP1172" s="361" t="e">
        <v>#N/A</v>
      </c>
      <c r="AR1172">
        <v>1</v>
      </c>
      <c r="AS1172" t="s">
        <v>9</v>
      </c>
      <c r="AT1172" t="s">
        <v>9</v>
      </c>
    </row>
    <row r="1173" spans="2:46" ht="15" customHeight="1" x14ac:dyDescent="0.35">
      <c r="B1173" s="362">
        <v>1642</v>
      </c>
      <c r="C1173" s="362" t="s">
        <v>4160</v>
      </c>
      <c r="D1173" s="362" t="s">
        <v>2</v>
      </c>
      <c r="E1173" s="368">
        <v>45279</v>
      </c>
      <c r="F1173" s="368"/>
      <c r="G1173" s="368"/>
      <c r="H1173" s="368"/>
      <c r="I1173" s="362" t="s">
        <v>65</v>
      </c>
      <c r="J1173" s="362" t="s">
        <v>90</v>
      </c>
      <c r="K1173" s="361" t="s">
        <v>4161</v>
      </c>
      <c r="L1173" s="362"/>
      <c r="M1173" s="362" t="s">
        <v>186</v>
      </c>
      <c r="N1173" s="362" t="s">
        <v>9</v>
      </c>
      <c r="O1173" s="362"/>
      <c r="P1173" s="362" t="s">
        <v>90</v>
      </c>
      <c r="Q1173" s="362" t="s">
        <v>90</v>
      </c>
      <c r="R1173" s="362"/>
      <c r="S1173" s="361" t="s">
        <v>90</v>
      </c>
      <c r="T1173" s="362"/>
      <c r="U1173" s="362"/>
      <c r="V1173" s="362" t="s">
        <v>202</v>
      </c>
      <c r="W1173" s="362"/>
      <c r="X1173" s="362" t="s">
        <v>9</v>
      </c>
      <c r="Y1173" s="362" t="s">
        <v>9</v>
      </c>
      <c r="Z1173" s="362" t="s">
        <v>90</v>
      </c>
      <c r="AA1173" s="366" t="s">
        <v>90</v>
      </c>
      <c r="AB1173" s="362" t="s">
        <v>90</v>
      </c>
      <c r="AC1173" s="362"/>
      <c r="AD1173" s="362"/>
      <c r="AE1173" s="362"/>
      <c r="AF1173" s="362"/>
      <c r="AG1173" s="362"/>
      <c r="AH1173" s="362"/>
      <c r="AI1173" s="362" t="s">
        <v>7032</v>
      </c>
      <c r="AJ1173" s="362" t="s">
        <v>19</v>
      </c>
      <c r="AK1173" s="362" t="s">
        <v>40</v>
      </c>
      <c r="AL1173" s="362"/>
      <c r="AM1173" s="362"/>
      <c r="AN1173" s="362"/>
      <c r="AO1173" s="362"/>
      <c r="AP1173" s="361" t="e">
        <v>#N/A</v>
      </c>
      <c r="AR1173">
        <v>1</v>
      </c>
      <c r="AS1173" t="s">
        <v>9</v>
      </c>
      <c r="AT1173" t="s">
        <v>9</v>
      </c>
    </row>
    <row r="1174" spans="2:46" ht="15" customHeight="1" x14ac:dyDescent="0.35">
      <c r="B1174" s="362">
        <v>1643</v>
      </c>
      <c r="C1174" s="362" t="s">
        <v>4162</v>
      </c>
      <c r="D1174" s="362" t="s">
        <v>2</v>
      </c>
      <c r="E1174" s="368">
        <v>45279</v>
      </c>
      <c r="F1174" s="368"/>
      <c r="G1174" s="368"/>
      <c r="H1174" s="368"/>
      <c r="I1174" s="362" t="s">
        <v>65</v>
      </c>
      <c r="J1174" s="362" t="s">
        <v>90</v>
      </c>
      <c r="K1174" s="361" t="s">
        <v>4163</v>
      </c>
      <c r="L1174" s="362"/>
      <c r="M1174" s="362" t="s">
        <v>186</v>
      </c>
      <c r="N1174" s="362" t="s">
        <v>9</v>
      </c>
      <c r="O1174" s="362"/>
      <c r="P1174" s="362" t="s">
        <v>90</v>
      </c>
      <c r="Q1174" s="362" t="s">
        <v>90</v>
      </c>
      <c r="R1174" s="362"/>
      <c r="S1174" s="361" t="s">
        <v>90</v>
      </c>
      <c r="T1174" s="362"/>
      <c r="U1174" s="362"/>
      <c r="V1174" s="362" t="s">
        <v>202</v>
      </c>
      <c r="W1174" s="362"/>
      <c r="X1174" s="362" t="s">
        <v>9</v>
      </c>
      <c r="Y1174" s="362" t="s">
        <v>9</v>
      </c>
      <c r="Z1174" s="362" t="s">
        <v>90</v>
      </c>
      <c r="AA1174" s="366" t="s">
        <v>90</v>
      </c>
      <c r="AB1174" s="362" t="s">
        <v>90</v>
      </c>
      <c r="AC1174" s="362"/>
      <c r="AD1174" s="362"/>
      <c r="AE1174" s="362"/>
      <c r="AF1174" s="362"/>
      <c r="AG1174" s="362"/>
      <c r="AH1174" s="362"/>
      <c r="AI1174" s="362" t="s">
        <v>7032</v>
      </c>
      <c r="AJ1174" s="362" t="s">
        <v>19</v>
      </c>
      <c r="AK1174" s="362" t="s">
        <v>40</v>
      </c>
      <c r="AL1174" s="362"/>
      <c r="AM1174" s="362"/>
      <c r="AN1174" s="362"/>
      <c r="AO1174" s="362"/>
      <c r="AP1174" s="361" t="e">
        <v>#N/A</v>
      </c>
      <c r="AR1174">
        <v>1</v>
      </c>
      <c r="AS1174" t="s">
        <v>9</v>
      </c>
      <c r="AT1174" t="s">
        <v>9</v>
      </c>
    </row>
    <row r="1175" spans="2:46" ht="15" customHeight="1" x14ac:dyDescent="0.35">
      <c r="B1175" s="362">
        <v>1644</v>
      </c>
      <c r="C1175" s="362" t="s">
        <v>4164</v>
      </c>
      <c r="D1175" s="362" t="s">
        <v>2</v>
      </c>
      <c r="E1175" s="368">
        <v>45279</v>
      </c>
      <c r="F1175" s="368"/>
      <c r="G1175" s="368"/>
      <c r="H1175" s="368"/>
      <c r="I1175" s="362" t="s">
        <v>74</v>
      </c>
      <c r="J1175" s="362" t="s">
        <v>90</v>
      </c>
      <c r="K1175" s="361" t="s">
        <v>4165</v>
      </c>
      <c r="L1175" s="361"/>
      <c r="M1175" s="362" t="s">
        <v>186</v>
      </c>
      <c r="N1175" s="362" t="s">
        <v>9</v>
      </c>
      <c r="O1175" s="362"/>
      <c r="P1175" s="362" t="s">
        <v>90</v>
      </c>
      <c r="Q1175" s="362" t="s">
        <v>90</v>
      </c>
      <c r="R1175" s="362"/>
      <c r="S1175" s="361" t="s">
        <v>4166</v>
      </c>
      <c r="T1175" s="362"/>
      <c r="U1175" s="362"/>
      <c r="V1175" s="362" t="s">
        <v>120</v>
      </c>
      <c r="W1175" s="362"/>
      <c r="X1175" s="362" t="s">
        <v>9</v>
      </c>
      <c r="Y1175" s="362" t="s">
        <v>101</v>
      </c>
      <c r="Z1175" s="362" t="s">
        <v>90</v>
      </c>
      <c r="AA1175" s="366" t="s">
        <v>90</v>
      </c>
      <c r="AB1175" s="362" t="s">
        <v>90</v>
      </c>
      <c r="AC1175" s="362"/>
      <c r="AD1175" s="362"/>
      <c r="AE1175" s="362"/>
      <c r="AF1175" s="362"/>
      <c r="AG1175" s="362"/>
      <c r="AH1175" s="362"/>
      <c r="AI1175" s="362" t="s">
        <v>7028</v>
      </c>
      <c r="AJ1175" s="362" t="s">
        <v>19</v>
      </c>
      <c r="AK1175" s="362" t="e">
        <v>#N/A</v>
      </c>
      <c r="AL1175" s="362"/>
      <c r="AM1175" s="362"/>
      <c r="AN1175" s="362"/>
      <c r="AO1175" s="362"/>
      <c r="AP1175" s="361" t="e">
        <v>#N/A</v>
      </c>
      <c r="AR1175">
        <v>1</v>
      </c>
      <c r="AS1175" t="s">
        <v>9</v>
      </c>
      <c r="AT1175" t="s">
        <v>9</v>
      </c>
    </row>
    <row r="1176" spans="2:46" ht="15" customHeight="1" x14ac:dyDescent="0.35">
      <c r="B1176" s="362">
        <v>1645</v>
      </c>
      <c r="C1176" s="362" t="s">
        <v>4167</v>
      </c>
      <c r="D1176" s="362" t="s">
        <v>2</v>
      </c>
      <c r="E1176" s="368">
        <v>45279</v>
      </c>
      <c r="F1176" s="368"/>
      <c r="G1176" s="368"/>
      <c r="H1176" s="368"/>
      <c r="I1176" s="362" t="s">
        <v>61</v>
      </c>
      <c r="J1176" s="362" t="s">
        <v>3522</v>
      </c>
      <c r="K1176" s="272" t="s">
        <v>4168</v>
      </c>
      <c r="L1176" s="361"/>
      <c r="M1176" s="362" t="s">
        <v>186</v>
      </c>
      <c r="N1176" s="362" t="s">
        <v>9</v>
      </c>
      <c r="O1176" s="362"/>
      <c r="P1176" s="362" t="s">
        <v>90</v>
      </c>
      <c r="Q1176" s="362" t="s">
        <v>90</v>
      </c>
      <c r="R1176" s="362"/>
      <c r="S1176" s="361" t="s">
        <v>4169</v>
      </c>
      <c r="T1176" s="362"/>
      <c r="U1176" s="362"/>
      <c r="V1176" s="362" t="s">
        <v>120</v>
      </c>
      <c r="W1176" s="362"/>
      <c r="X1176" s="362" t="s">
        <v>9</v>
      </c>
      <c r="Y1176" s="362" t="s">
        <v>9</v>
      </c>
      <c r="Z1176" s="362" t="s">
        <v>90</v>
      </c>
      <c r="AA1176" s="366" t="s">
        <v>90</v>
      </c>
      <c r="AB1176" s="362" t="s">
        <v>90</v>
      </c>
      <c r="AC1176" s="362"/>
      <c r="AD1176" s="362"/>
      <c r="AE1176" s="362"/>
      <c r="AF1176" s="362"/>
      <c r="AG1176" s="362"/>
      <c r="AH1176" s="362"/>
      <c r="AI1176" s="362" t="s">
        <v>7026</v>
      </c>
      <c r="AJ1176" s="362" t="s">
        <v>19</v>
      </c>
      <c r="AK1176" s="362" t="s">
        <v>40</v>
      </c>
      <c r="AL1176" s="362"/>
      <c r="AM1176" s="362"/>
      <c r="AN1176" s="362"/>
      <c r="AO1176" s="362"/>
      <c r="AP1176" s="361" t="e">
        <v>#N/A</v>
      </c>
      <c r="AR1176">
        <v>1</v>
      </c>
      <c r="AS1176" t="s">
        <v>9</v>
      </c>
      <c r="AT1176" t="s">
        <v>9</v>
      </c>
    </row>
    <row r="1177" spans="2:46" ht="15" customHeight="1" x14ac:dyDescent="0.35">
      <c r="B1177" s="362">
        <v>1646</v>
      </c>
      <c r="C1177" s="362" t="s">
        <v>4170</v>
      </c>
      <c r="D1177" s="362" t="s">
        <v>2</v>
      </c>
      <c r="E1177" s="368">
        <v>45279</v>
      </c>
      <c r="F1177" s="368"/>
      <c r="G1177" s="368"/>
      <c r="H1177" s="368"/>
      <c r="I1177" s="362" t="s">
        <v>73</v>
      </c>
      <c r="J1177" s="362" t="s">
        <v>1661</v>
      </c>
      <c r="K1177" s="361" t="s">
        <v>4171</v>
      </c>
      <c r="L1177" s="362"/>
      <c r="M1177" s="362" t="s">
        <v>186</v>
      </c>
      <c r="N1177" s="362" t="s">
        <v>9</v>
      </c>
      <c r="O1177" s="362"/>
      <c r="P1177" s="362" t="s">
        <v>90</v>
      </c>
      <c r="Q1177" s="362" t="s">
        <v>90</v>
      </c>
      <c r="R1177" s="362" t="s">
        <v>46</v>
      </c>
      <c r="S1177" s="361" t="s">
        <v>90</v>
      </c>
      <c r="T1177" s="362" t="s">
        <v>113</v>
      </c>
      <c r="U1177" s="362" t="s">
        <v>1540</v>
      </c>
      <c r="V1177" s="362" t="s">
        <v>1540</v>
      </c>
      <c r="W1177" s="362"/>
      <c r="X1177" s="362" t="s">
        <v>9</v>
      </c>
      <c r="Y1177" s="362" t="s">
        <v>46</v>
      </c>
      <c r="Z1177" s="362" t="s">
        <v>90</v>
      </c>
      <c r="AA1177" s="366" t="s">
        <v>90</v>
      </c>
      <c r="AB1177" s="362" t="s">
        <v>90</v>
      </c>
      <c r="AC1177" s="362"/>
      <c r="AD1177" s="362"/>
      <c r="AE1177" s="362"/>
      <c r="AF1177" s="362"/>
      <c r="AG1177" s="362"/>
      <c r="AH1177" s="362"/>
      <c r="AI1177" s="362" t="s">
        <v>7025</v>
      </c>
      <c r="AJ1177" s="362" t="s">
        <v>13</v>
      </c>
      <c r="AK1177" s="362" t="s">
        <v>40</v>
      </c>
      <c r="AL1177" s="362"/>
      <c r="AM1177" s="362"/>
      <c r="AN1177" s="362"/>
      <c r="AO1177" s="362"/>
      <c r="AP1177" s="361"/>
      <c r="AR1177">
        <v>1</v>
      </c>
      <c r="AS1177" t="s">
        <v>9</v>
      </c>
      <c r="AT1177" t="s">
        <v>9</v>
      </c>
    </row>
    <row r="1178" spans="2:46" ht="15" customHeight="1" x14ac:dyDescent="0.35">
      <c r="B1178" s="362">
        <v>1647</v>
      </c>
      <c r="C1178" s="362" t="s">
        <v>4172</v>
      </c>
      <c r="D1178" s="362" t="s">
        <v>2</v>
      </c>
      <c r="E1178" s="368">
        <v>45279</v>
      </c>
      <c r="F1178" s="368"/>
      <c r="G1178" s="368"/>
      <c r="H1178" s="368"/>
      <c r="I1178" s="362" t="s">
        <v>61</v>
      </c>
      <c r="J1178" s="362" t="s">
        <v>4173</v>
      </c>
      <c r="K1178" s="361" t="s">
        <v>4174</v>
      </c>
      <c r="L1178" s="361"/>
      <c r="M1178" s="362" t="s">
        <v>186</v>
      </c>
      <c r="N1178" s="362" t="s">
        <v>9</v>
      </c>
      <c r="O1178" s="362"/>
      <c r="P1178" s="362" t="s">
        <v>90</v>
      </c>
      <c r="Q1178" s="362" t="s">
        <v>90</v>
      </c>
      <c r="R1178" s="362"/>
      <c r="S1178" s="361" t="s">
        <v>4175</v>
      </c>
      <c r="T1178" s="362"/>
      <c r="U1178" s="362"/>
      <c r="V1178" s="362" t="s">
        <v>120</v>
      </c>
      <c r="W1178" s="362"/>
      <c r="X1178" s="362"/>
      <c r="Y1178" s="362" t="s">
        <v>48</v>
      </c>
      <c r="Z1178" s="362" t="s">
        <v>90</v>
      </c>
      <c r="AA1178" s="366" t="s">
        <v>90</v>
      </c>
      <c r="AB1178" s="362" t="s">
        <v>90</v>
      </c>
      <c r="AC1178" s="362"/>
      <c r="AD1178" s="362"/>
      <c r="AE1178" s="362"/>
      <c r="AF1178" s="362"/>
      <c r="AG1178" s="362"/>
      <c r="AH1178" s="362"/>
      <c r="AI1178" s="362" t="s">
        <v>7026</v>
      </c>
      <c r="AJ1178" s="362" t="s">
        <v>19</v>
      </c>
      <c r="AK1178" s="362" t="s">
        <v>40</v>
      </c>
      <c r="AL1178" s="362"/>
      <c r="AM1178" s="362"/>
      <c r="AN1178" s="362"/>
      <c r="AO1178" s="362"/>
      <c r="AP1178" s="361"/>
      <c r="AR1178">
        <v>1</v>
      </c>
      <c r="AS1178" t="s">
        <v>5839</v>
      </c>
      <c r="AT1178" t="s">
        <v>5839</v>
      </c>
    </row>
    <row r="1179" spans="2:46" ht="15" customHeight="1" x14ac:dyDescent="0.35">
      <c r="B1179" s="362">
        <v>1648</v>
      </c>
      <c r="C1179" s="362" t="s">
        <v>4176</v>
      </c>
      <c r="D1179" s="362" t="s">
        <v>2</v>
      </c>
      <c r="E1179" s="368">
        <v>45279</v>
      </c>
      <c r="F1179" s="368"/>
      <c r="G1179" s="368"/>
      <c r="H1179" s="368"/>
      <c r="I1179" s="362" t="s">
        <v>63</v>
      </c>
      <c r="J1179" s="362" t="s">
        <v>4173</v>
      </c>
      <c r="K1179" s="361" t="s">
        <v>4177</v>
      </c>
      <c r="L1179" s="361"/>
      <c r="M1179" s="362" t="s">
        <v>186</v>
      </c>
      <c r="N1179" s="362" t="s">
        <v>9</v>
      </c>
      <c r="O1179" s="362"/>
      <c r="P1179" s="362" t="s">
        <v>90</v>
      </c>
      <c r="Q1179" s="362" t="s">
        <v>90</v>
      </c>
      <c r="R1179" s="362"/>
      <c r="S1179" s="361" t="s">
        <v>4178</v>
      </c>
      <c r="T1179" s="362"/>
      <c r="U1179" s="362"/>
      <c r="V1179" s="362" t="s">
        <v>844</v>
      </c>
      <c r="W1179" s="362"/>
      <c r="X1179" s="362" t="s">
        <v>9</v>
      </c>
      <c r="Y1179" s="362" t="s">
        <v>3290</v>
      </c>
      <c r="Z1179" s="362" t="s">
        <v>90</v>
      </c>
      <c r="AA1179" s="366" t="s">
        <v>90</v>
      </c>
      <c r="AB1179" s="362" t="s">
        <v>90</v>
      </c>
      <c r="AC1179" s="362"/>
      <c r="AD1179" s="362"/>
      <c r="AE1179" s="362"/>
      <c r="AF1179" s="362"/>
      <c r="AG1179" s="362"/>
      <c r="AH1179" s="362"/>
      <c r="AI1179" s="362" t="s">
        <v>7035</v>
      </c>
      <c r="AJ1179" s="362" t="s">
        <v>19</v>
      </c>
      <c r="AK1179" s="362" t="e">
        <v>#N/A</v>
      </c>
      <c r="AL1179" s="362" t="e">
        <v>#N/A</v>
      </c>
      <c r="AM1179" s="362" t="e">
        <v>#N/A</v>
      </c>
      <c r="AN1179" s="362"/>
      <c r="AO1179" s="362"/>
      <c r="AP1179" s="361" t="e">
        <v>#N/A</v>
      </c>
      <c r="AR1179">
        <v>1</v>
      </c>
      <c r="AS1179" t="s">
        <v>9</v>
      </c>
      <c r="AT1179" t="s">
        <v>9</v>
      </c>
    </row>
    <row r="1180" spans="2:46" ht="15" customHeight="1" x14ac:dyDescent="0.35">
      <c r="B1180" s="362">
        <v>1649</v>
      </c>
      <c r="C1180" s="362" t="s">
        <v>4179</v>
      </c>
      <c r="D1180" s="362" t="s">
        <v>2</v>
      </c>
      <c r="E1180" s="368">
        <v>45279</v>
      </c>
      <c r="F1180" s="368"/>
      <c r="G1180" s="368"/>
      <c r="H1180" s="368"/>
      <c r="I1180" s="362" t="s">
        <v>65</v>
      </c>
      <c r="J1180" s="362" t="s">
        <v>3531</v>
      </c>
      <c r="K1180" s="361" t="s">
        <v>4180</v>
      </c>
      <c r="L1180" s="362"/>
      <c r="M1180" s="362" t="s">
        <v>186</v>
      </c>
      <c r="N1180" s="362" t="s">
        <v>9</v>
      </c>
      <c r="O1180" s="362"/>
      <c r="P1180" s="362" t="s">
        <v>90</v>
      </c>
      <c r="Q1180" s="362" t="s">
        <v>90</v>
      </c>
      <c r="R1180" s="362"/>
      <c r="S1180" s="361" t="s">
        <v>90</v>
      </c>
      <c r="T1180" s="362"/>
      <c r="U1180" s="362"/>
      <c r="V1180" s="362" t="s">
        <v>202</v>
      </c>
      <c r="W1180" s="362"/>
      <c r="X1180" s="362" t="s">
        <v>9</v>
      </c>
      <c r="Y1180" s="362" t="s">
        <v>9</v>
      </c>
      <c r="Z1180" s="362" t="s">
        <v>90</v>
      </c>
      <c r="AA1180" s="366" t="s">
        <v>90</v>
      </c>
      <c r="AB1180" s="362" t="s">
        <v>90</v>
      </c>
      <c r="AC1180" s="362"/>
      <c r="AD1180" s="362"/>
      <c r="AE1180" s="362"/>
      <c r="AF1180" s="362"/>
      <c r="AG1180" s="362"/>
      <c r="AH1180" s="362"/>
      <c r="AI1180" s="362" t="s">
        <v>7032</v>
      </c>
      <c r="AJ1180" s="362" t="s">
        <v>19</v>
      </c>
      <c r="AK1180" s="362" t="s">
        <v>40</v>
      </c>
      <c r="AL1180" s="362"/>
      <c r="AM1180" s="362"/>
      <c r="AN1180" s="362"/>
      <c r="AO1180" s="362"/>
      <c r="AP1180" s="361"/>
      <c r="AR1180">
        <v>1</v>
      </c>
      <c r="AS1180" t="s">
        <v>9</v>
      </c>
      <c r="AT1180" t="s">
        <v>9</v>
      </c>
    </row>
    <row r="1181" spans="2:46" ht="15" customHeight="1" x14ac:dyDescent="0.35">
      <c r="B1181" s="362">
        <v>1650</v>
      </c>
      <c r="C1181" s="362" t="s">
        <v>4181</v>
      </c>
      <c r="D1181" s="362" t="s">
        <v>2</v>
      </c>
      <c r="E1181" s="368">
        <v>45279</v>
      </c>
      <c r="F1181" s="368"/>
      <c r="G1181" s="368"/>
      <c r="H1181" s="368"/>
      <c r="I1181" s="362" t="s">
        <v>65</v>
      </c>
      <c r="J1181" s="362" t="s">
        <v>65</v>
      </c>
      <c r="K1181" s="361" t="s">
        <v>4182</v>
      </c>
      <c r="L1181" s="361"/>
      <c r="M1181" s="362" t="s">
        <v>1689</v>
      </c>
      <c r="N1181" s="362" t="s">
        <v>9</v>
      </c>
      <c r="O1181" s="362"/>
      <c r="P1181" s="362" t="s">
        <v>90</v>
      </c>
      <c r="Q1181" s="362" t="s">
        <v>90</v>
      </c>
      <c r="R1181" s="362"/>
      <c r="S1181" s="361" t="s">
        <v>90</v>
      </c>
      <c r="T1181" s="362"/>
      <c r="U1181" s="362"/>
      <c r="V1181" s="362" t="s">
        <v>202</v>
      </c>
      <c r="W1181" s="362"/>
      <c r="X1181" s="362" t="s">
        <v>9</v>
      </c>
      <c r="Y1181" s="362" t="s">
        <v>9</v>
      </c>
      <c r="Z1181" s="362" t="s">
        <v>90</v>
      </c>
      <c r="AA1181" s="366" t="s">
        <v>90</v>
      </c>
      <c r="AB1181" s="362" t="s">
        <v>90</v>
      </c>
      <c r="AC1181" s="362"/>
      <c r="AD1181" s="362"/>
      <c r="AE1181" s="362"/>
      <c r="AF1181" s="362"/>
      <c r="AG1181" s="362"/>
      <c r="AH1181" s="362"/>
      <c r="AI1181" s="362" t="s">
        <v>7032</v>
      </c>
      <c r="AJ1181" s="362" t="s">
        <v>19</v>
      </c>
      <c r="AK1181" s="362" t="s">
        <v>40</v>
      </c>
      <c r="AL1181" s="362"/>
      <c r="AM1181" s="362"/>
      <c r="AN1181" s="362"/>
      <c r="AO1181" s="362"/>
      <c r="AP1181" s="361"/>
      <c r="AR1181">
        <v>1</v>
      </c>
      <c r="AS1181" t="s">
        <v>9</v>
      </c>
      <c r="AT1181" t="s">
        <v>9</v>
      </c>
    </row>
    <row r="1182" spans="2:46" ht="15" customHeight="1" x14ac:dyDescent="0.35">
      <c r="B1182" s="362">
        <v>1651</v>
      </c>
      <c r="C1182" s="362" t="s">
        <v>4183</v>
      </c>
      <c r="D1182" s="362" t="s">
        <v>2</v>
      </c>
      <c r="E1182" s="368">
        <v>45133</v>
      </c>
      <c r="F1182" s="368"/>
      <c r="G1182" s="368"/>
      <c r="H1182" s="368"/>
      <c r="I1182" s="362" t="s">
        <v>74</v>
      </c>
      <c r="J1182" s="362" t="s">
        <v>1546</v>
      </c>
      <c r="K1182" s="361" t="s">
        <v>4184</v>
      </c>
      <c r="L1182" s="361"/>
      <c r="M1182" s="362" t="s">
        <v>186</v>
      </c>
      <c r="N1182" s="362" t="s">
        <v>9</v>
      </c>
      <c r="O1182" s="362"/>
      <c r="P1182" s="362" t="s">
        <v>90</v>
      </c>
      <c r="Q1182" s="362" t="s">
        <v>90</v>
      </c>
      <c r="R1182" s="362"/>
      <c r="S1182" s="361"/>
      <c r="T1182" s="362"/>
      <c r="U1182" s="362"/>
      <c r="V1182" s="362" t="s">
        <v>120</v>
      </c>
      <c r="W1182" s="362"/>
      <c r="X1182" s="362"/>
      <c r="Y1182" s="362" t="s">
        <v>48</v>
      </c>
      <c r="Z1182" s="362" t="s">
        <v>90</v>
      </c>
      <c r="AA1182" s="366" t="s">
        <v>90</v>
      </c>
      <c r="AB1182" s="362" t="s">
        <v>90</v>
      </c>
      <c r="AC1182" s="362"/>
      <c r="AD1182" s="362"/>
      <c r="AE1182" s="362"/>
      <c r="AF1182" s="362"/>
      <c r="AG1182" s="362"/>
      <c r="AH1182" s="362"/>
      <c r="AI1182" s="362" t="s">
        <v>7028</v>
      </c>
      <c r="AJ1182" s="362" t="s">
        <v>19</v>
      </c>
      <c r="AK1182" s="362" t="s">
        <v>40</v>
      </c>
      <c r="AL1182" s="362"/>
      <c r="AM1182" s="362"/>
      <c r="AN1182" s="362"/>
      <c r="AO1182" s="362"/>
      <c r="AP1182" s="361"/>
      <c r="AR1182">
        <v>1</v>
      </c>
      <c r="AS1182" t="s">
        <v>5839</v>
      </c>
      <c r="AT1182" t="s">
        <v>5839</v>
      </c>
    </row>
    <row r="1183" spans="2:46" ht="15" customHeight="1" x14ac:dyDescent="0.35">
      <c r="B1183" s="362">
        <v>1652</v>
      </c>
      <c r="C1183" s="362" t="s">
        <v>4185</v>
      </c>
      <c r="D1183" s="362" t="s">
        <v>2</v>
      </c>
      <c r="E1183" s="368">
        <v>45279</v>
      </c>
      <c r="F1183" s="368"/>
      <c r="G1183" s="368"/>
      <c r="H1183" s="368"/>
      <c r="I1183" s="362" t="s">
        <v>65</v>
      </c>
      <c r="J1183" s="362" t="s">
        <v>36</v>
      </c>
      <c r="K1183" s="361" t="s">
        <v>4186</v>
      </c>
      <c r="L1183" s="361"/>
      <c r="M1183" s="362" t="s">
        <v>1689</v>
      </c>
      <c r="N1183" s="362" t="s">
        <v>9</v>
      </c>
      <c r="O1183" s="362"/>
      <c r="P1183" s="362" t="s">
        <v>90</v>
      </c>
      <c r="Q1183" s="362" t="s">
        <v>90</v>
      </c>
      <c r="R1183" s="362"/>
      <c r="S1183" s="361" t="s">
        <v>90</v>
      </c>
      <c r="T1183" s="362"/>
      <c r="U1183" s="362"/>
      <c r="V1183" s="362" t="s">
        <v>202</v>
      </c>
      <c r="W1183" s="362"/>
      <c r="X1183" s="362" t="s">
        <v>9</v>
      </c>
      <c r="Y1183" s="362" t="s">
        <v>9</v>
      </c>
      <c r="Z1183" s="362" t="s">
        <v>90</v>
      </c>
      <c r="AA1183" s="366" t="s">
        <v>90</v>
      </c>
      <c r="AB1183" s="362" t="s">
        <v>90</v>
      </c>
      <c r="AC1183" s="362"/>
      <c r="AD1183" s="362"/>
      <c r="AE1183" s="362"/>
      <c r="AF1183" s="362"/>
      <c r="AG1183" s="362"/>
      <c r="AH1183" s="362"/>
      <c r="AI1183" s="362" t="s">
        <v>7032</v>
      </c>
      <c r="AJ1183" s="362" t="s">
        <v>19</v>
      </c>
      <c r="AK1183" s="362" t="s">
        <v>40</v>
      </c>
      <c r="AL1183" s="362"/>
      <c r="AM1183" s="362"/>
      <c r="AN1183" s="362"/>
      <c r="AO1183" s="362"/>
      <c r="AP1183" s="361"/>
      <c r="AR1183">
        <v>1</v>
      </c>
      <c r="AS1183" t="s">
        <v>9</v>
      </c>
      <c r="AT1183" t="s">
        <v>9</v>
      </c>
    </row>
    <row r="1184" spans="2:46" ht="15" customHeight="1" x14ac:dyDescent="0.35">
      <c r="B1184" s="362">
        <v>1653</v>
      </c>
      <c r="C1184" s="362" t="s">
        <v>4187</v>
      </c>
      <c r="D1184" s="362" t="s">
        <v>2</v>
      </c>
      <c r="E1184" s="368">
        <v>45279</v>
      </c>
      <c r="F1184" s="368"/>
      <c r="G1184" s="368"/>
      <c r="H1184" s="368"/>
      <c r="I1184" s="362" t="s">
        <v>65</v>
      </c>
      <c r="J1184" s="362" t="s">
        <v>90</v>
      </c>
      <c r="K1184" s="361" t="s">
        <v>4188</v>
      </c>
      <c r="L1184" s="362"/>
      <c r="M1184" s="362" t="s">
        <v>186</v>
      </c>
      <c r="N1184" s="362" t="s">
        <v>9</v>
      </c>
      <c r="O1184" s="362"/>
      <c r="P1184" s="362" t="s">
        <v>90</v>
      </c>
      <c r="Q1184" s="362" t="s">
        <v>90</v>
      </c>
      <c r="R1184" s="362"/>
      <c r="S1184" s="361" t="s">
        <v>90</v>
      </c>
      <c r="T1184" s="362"/>
      <c r="U1184" s="362"/>
      <c r="V1184" s="362" t="s">
        <v>202</v>
      </c>
      <c r="W1184" s="362"/>
      <c r="X1184" s="362" t="s">
        <v>9</v>
      </c>
      <c r="Y1184" s="362" t="s">
        <v>9</v>
      </c>
      <c r="Z1184" s="362" t="s">
        <v>90</v>
      </c>
      <c r="AA1184" s="366" t="s">
        <v>90</v>
      </c>
      <c r="AB1184" s="362" t="s">
        <v>90</v>
      </c>
      <c r="AC1184" s="362"/>
      <c r="AD1184" s="362"/>
      <c r="AE1184" s="362"/>
      <c r="AF1184" s="362"/>
      <c r="AG1184" s="362"/>
      <c r="AH1184" s="362"/>
      <c r="AI1184" s="362" t="s">
        <v>7032</v>
      </c>
      <c r="AJ1184" s="362" t="s">
        <v>19</v>
      </c>
      <c r="AK1184" s="362" t="s">
        <v>40</v>
      </c>
      <c r="AL1184" s="362"/>
      <c r="AM1184" s="362"/>
      <c r="AN1184" s="362"/>
      <c r="AO1184" s="362"/>
      <c r="AP1184" s="361" t="e">
        <v>#N/A</v>
      </c>
      <c r="AR1184">
        <v>1</v>
      </c>
      <c r="AS1184" t="s">
        <v>9</v>
      </c>
      <c r="AT1184" t="s">
        <v>9</v>
      </c>
    </row>
    <row r="1185" spans="2:46" ht="15" customHeight="1" x14ac:dyDescent="0.35">
      <c r="B1185" s="362">
        <v>1654</v>
      </c>
      <c r="C1185" s="362" t="s">
        <v>4189</v>
      </c>
      <c r="D1185" s="362" t="s">
        <v>2</v>
      </c>
      <c r="E1185" s="368">
        <v>45279</v>
      </c>
      <c r="F1185" s="368"/>
      <c r="G1185" s="368"/>
      <c r="H1185" s="368"/>
      <c r="I1185" s="362" t="s">
        <v>65</v>
      </c>
      <c r="J1185" s="362" t="s">
        <v>90</v>
      </c>
      <c r="K1185" s="361" t="s">
        <v>4190</v>
      </c>
      <c r="L1185" s="362"/>
      <c r="M1185" s="362" t="s">
        <v>186</v>
      </c>
      <c r="N1185" s="362" t="s">
        <v>9</v>
      </c>
      <c r="O1185" s="362"/>
      <c r="P1185" s="362" t="s">
        <v>90</v>
      </c>
      <c r="Q1185" s="362" t="s">
        <v>90</v>
      </c>
      <c r="R1185" s="362"/>
      <c r="S1185" s="361" t="s">
        <v>90</v>
      </c>
      <c r="T1185" s="362"/>
      <c r="U1185" s="362"/>
      <c r="V1185" s="362" t="s">
        <v>202</v>
      </c>
      <c r="W1185" s="362"/>
      <c r="X1185" s="362" t="s">
        <v>9</v>
      </c>
      <c r="Y1185" s="362" t="s">
        <v>9</v>
      </c>
      <c r="Z1185" s="362" t="s">
        <v>90</v>
      </c>
      <c r="AA1185" s="366" t="s">
        <v>90</v>
      </c>
      <c r="AB1185" s="362" t="s">
        <v>90</v>
      </c>
      <c r="AC1185" s="362"/>
      <c r="AD1185" s="362"/>
      <c r="AE1185" s="362"/>
      <c r="AF1185" s="362"/>
      <c r="AG1185" s="362"/>
      <c r="AH1185" s="362"/>
      <c r="AI1185" s="362" t="s">
        <v>7032</v>
      </c>
      <c r="AJ1185" s="362" t="s">
        <v>19</v>
      </c>
      <c r="AK1185" s="362" t="s">
        <v>40</v>
      </c>
      <c r="AL1185" s="362"/>
      <c r="AM1185" s="362"/>
      <c r="AN1185" s="362"/>
      <c r="AO1185" s="362"/>
      <c r="AP1185" s="361" t="e">
        <v>#N/A</v>
      </c>
      <c r="AR1185">
        <v>1</v>
      </c>
      <c r="AS1185" t="s">
        <v>9</v>
      </c>
      <c r="AT1185" t="s">
        <v>9</v>
      </c>
    </row>
    <row r="1186" spans="2:46" ht="15" customHeight="1" x14ac:dyDescent="0.35">
      <c r="B1186" s="362">
        <v>1655</v>
      </c>
      <c r="C1186" s="362" t="s">
        <v>4191</v>
      </c>
      <c r="D1186" s="362" t="s">
        <v>2</v>
      </c>
      <c r="E1186" s="368">
        <v>45279</v>
      </c>
      <c r="F1186" s="368"/>
      <c r="G1186" s="368"/>
      <c r="H1186" s="368"/>
      <c r="I1186" s="362" t="s">
        <v>78</v>
      </c>
      <c r="J1186" s="362" t="s">
        <v>1713</v>
      </c>
      <c r="K1186" s="361" t="s">
        <v>4192</v>
      </c>
      <c r="L1186" s="362"/>
      <c r="M1186" s="362" t="s">
        <v>1689</v>
      </c>
      <c r="N1186" s="362" t="s">
        <v>9</v>
      </c>
      <c r="O1186" s="362"/>
      <c r="P1186" s="362" t="s">
        <v>90</v>
      </c>
      <c r="Q1186" s="362" t="s">
        <v>90</v>
      </c>
      <c r="R1186" s="362"/>
      <c r="S1186" s="361"/>
      <c r="T1186" s="362"/>
      <c r="U1186" s="362"/>
      <c r="V1186" s="362" t="s">
        <v>1557</v>
      </c>
      <c r="W1186" s="362"/>
      <c r="X1186" s="362" t="s">
        <v>9</v>
      </c>
      <c r="Y1186" s="362" t="s">
        <v>9</v>
      </c>
      <c r="Z1186" s="362" t="s">
        <v>90</v>
      </c>
      <c r="AA1186" s="366" t="s">
        <v>90</v>
      </c>
      <c r="AB1186" s="362" t="s">
        <v>90</v>
      </c>
      <c r="AC1186" s="362"/>
      <c r="AD1186" s="362"/>
      <c r="AE1186" s="362"/>
      <c r="AF1186" s="362"/>
      <c r="AG1186" s="362"/>
      <c r="AH1186" s="362"/>
      <c r="AI1186" s="362" t="s">
        <v>7029</v>
      </c>
      <c r="AJ1186" s="362" t="s">
        <v>33</v>
      </c>
      <c r="AK1186" s="362" t="s">
        <v>40</v>
      </c>
      <c r="AL1186" s="362"/>
      <c r="AM1186" s="362"/>
      <c r="AN1186" s="362" t="s">
        <v>1558</v>
      </c>
      <c r="AO1186" s="362"/>
      <c r="AP1186" s="361" t="e">
        <v>#N/A</v>
      </c>
      <c r="AR1186">
        <v>1</v>
      </c>
      <c r="AS1186" t="s">
        <v>9</v>
      </c>
      <c r="AT1186" t="s">
        <v>9</v>
      </c>
    </row>
    <row r="1187" spans="2:46" ht="15" customHeight="1" x14ac:dyDescent="0.35">
      <c r="B1187" s="362">
        <v>1656</v>
      </c>
      <c r="C1187" s="362" t="s">
        <v>4193</v>
      </c>
      <c r="D1187" s="362" t="s">
        <v>2</v>
      </c>
      <c r="E1187" s="368">
        <v>45279</v>
      </c>
      <c r="F1187" s="368"/>
      <c r="G1187" s="368"/>
      <c r="H1187" s="368"/>
      <c r="I1187" s="362" t="s">
        <v>73</v>
      </c>
      <c r="J1187" s="362" t="s">
        <v>90</v>
      </c>
      <c r="K1187" s="361" t="s">
        <v>4194</v>
      </c>
      <c r="L1187" s="362"/>
      <c r="M1187" s="362" t="s">
        <v>186</v>
      </c>
      <c r="N1187" s="362" t="s">
        <v>9</v>
      </c>
      <c r="O1187" s="362"/>
      <c r="P1187" s="362" t="s">
        <v>90</v>
      </c>
      <c r="Q1187" s="362" t="s">
        <v>90</v>
      </c>
      <c r="R1187" s="362"/>
      <c r="S1187" s="361" t="s">
        <v>90</v>
      </c>
      <c r="T1187" s="362"/>
      <c r="U1187" s="362"/>
      <c r="V1187" s="362" t="s">
        <v>1271</v>
      </c>
      <c r="W1187" s="362"/>
      <c r="X1187" s="362"/>
      <c r="Y1187" s="362" t="s">
        <v>45</v>
      </c>
      <c r="Z1187" s="362" t="s">
        <v>90</v>
      </c>
      <c r="AA1187" s="366" t="s">
        <v>90</v>
      </c>
      <c r="AB1187" s="362" t="s">
        <v>90</v>
      </c>
      <c r="AC1187" s="362"/>
      <c r="AD1187" s="362"/>
      <c r="AE1187" s="362"/>
      <c r="AF1187" s="362"/>
      <c r="AG1187" s="362"/>
      <c r="AH1187" s="362"/>
      <c r="AI1187" s="362" t="s">
        <v>7025</v>
      </c>
      <c r="AJ1187" s="362" t="s">
        <v>13</v>
      </c>
      <c r="AK1187" s="362" t="s">
        <v>39</v>
      </c>
      <c r="AL1187" s="362"/>
      <c r="AM1187" s="362"/>
      <c r="AN1187" s="362" t="s">
        <v>1299</v>
      </c>
      <c r="AO1187" s="368">
        <v>45922</v>
      </c>
      <c r="AP1187" s="361" t="s">
        <v>680</v>
      </c>
      <c r="AR1187">
        <v>1</v>
      </c>
      <c r="AS1187" t="s">
        <v>539</v>
      </c>
      <c r="AT1187" t="s">
        <v>5840</v>
      </c>
    </row>
    <row r="1188" spans="2:46" ht="15" customHeight="1" x14ac:dyDescent="0.35">
      <c r="B1188" s="362">
        <v>1657</v>
      </c>
      <c r="C1188" s="362" t="s">
        <v>4195</v>
      </c>
      <c r="D1188" s="362" t="s">
        <v>2</v>
      </c>
      <c r="E1188" s="368">
        <v>45279</v>
      </c>
      <c r="F1188" s="368"/>
      <c r="G1188" s="368"/>
      <c r="H1188" s="368"/>
      <c r="I1188" s="362" t="s">
        <v>78</v>
      </c>
      <c r="J1188" s="362" t="s">
        <v>3531</v>
      </c>
      <c r="K1188" s="361" t="s">
        <v>4196</v>
      </c>
      <c r="L1188" s="362"/>
      <c r="M1188" s="362" t="s">
        <v>1689</v>
      </c>
      <c r="N1188" s="362" t="s">
        <v>9</v>
      </c>
      <c r="O1188" s="362"/>
      <c r="P1188" s="362" t="s">
        <v>90</v>
      </c>
      <c r="Q1188" s="362" t="s">
        <v>90</v>
      </c>
      <c r="R1188" s="362"/>
      <c r="S1188" s="361"/>
      <c r="T1188" s="362"/>
      <c r="U1188" s="362"/>
      <c r="V1188" s="362" t="s">
        <v>1557</v>
      </c>
      <c r="W1188" s="362"/>
      <c r="X1188" s="362" t="s">
        <v>9</v>
      </c>
      <c r="Y1188" s="362" t="s">
        <v>9</v>
      </c>
      <c r="Z1188" s="362" t="s">
        <v>90</v>
      </c>
      <c r="AA1188" s="366" t="s">
        <v>90</v>
      </c>
      <c r="AB1188" s="362" t="s">
        <v>90</v>
      </c>
      <c r="AC1188" s="362"/>
      <c r="AD1188" s="362"/>
      <c r="AE1188" s="362"/>
      <c r="AF1188" s="362"/>
      <c r="AG1188" s="362"/>
      <c r="AH1188" s="362"/>
      <c r="AI1188" s="362" t="s">
        <v>7029</v>
      </c>
      <c r="AJ1188" s="362" t="s">
        <v>33</v>
      </c>
      <c r="AK1188" s="362" t="s">
        <v>40</v>
      </c>
      <c r="AL1188" s="362"/>
      <c r="AM1188" s="362"/>
      <c r="AN1188" s="362" t="s">
        <v>1558</v>
      </c>
      <c r="AO1188" s="362"/>
      <c r="AP1188" s="361" t="e">
        <v>#N/A</v>
      </c>
      <c r="AR1188">
        <v>1</v>
      </c>
      <c r="AS1188" t="s">
        <v>9</v>
      </c>
      <c r="AT1188" t="s">
        <v>9</v>
      </c>
    </row>
    <row r="1189" spans="2:46" ht="15" customHeight="1" x14ac:dyDescent="0.35">
      <c r="B1189" s="362">
        <v>1658</v>
      </c>
      <c r="C1189" s="362" t="s">
        <v>4197</v>
      </c>
      <c r="D1189" s="362" t="s">
        <v>2</v>
      </c>
      <c r="E1189" s="368">
        <v>45279</v>
      </c>
      <c r="F1189" s="368"/>
      <c r="G1189" s="368"/>
      <c r="H1189" s="368"/>
      <c r="I1189" s="362" t="s">
        <v>78</v>
      </c>
      <c r="J1189" s="362" t="s">
        <v>4198</v>
      </c>
      <c r="K1189" s="361" t="s">
        <v>4199</v>
      </c>
      <c r="L1189" s="362"/>
      <c r="M1189" s="362" t="s">
        <v>1689</v>
      </c>
      <c r="N1189" s="362" t="s">
        <v>9</v>
      </c>
      <c r="O1189" s="362"/>
      <c r="P1189" s="362" t="s">
        <v>90</v>
      </c>
      <c r="Q1189" s="362" t="s">
        <v>90</v>
      </c>
      <c r="R1189" s="362"/>
      <c r="S1189" s="361"/>
      <c r="T1189" s="362"/>
      <c r="U1189" s="362"/>
      <c r="V1189" s="362" t="s">
        <v>1557</v>
      </c>
      <c r="W1189" s="362"/>
      <c r="X1189" s="362" t="s">
        <v>9</v>
      </c>
      <c r="Y1189" s="362" t="s">
        <v>9</v>
      </c>
      <c r="Z1189" s="362" t="s">
        <v>90</v>
      </c>
      <c r="AA1189" s="366" t="s">
        <v>90</v>
      </c>
      <c r="AB1189" s="362" t="s">
        <v>90</v>
      </c>
      <c r="AC1189" s="362"/>
      <c r="AD1189" s="362"/>
      <c r="AE1189" s="362"/>
      <c r="AF1189" s="362"/>
      <c r="AG1189" s="362"/>
      <c r="AH1189" s="362"/>
      <c r="AI1189" s="362" t="s">
        <v>7029</v>
      </c>
      <c r="AJ1189" s="362" t="s">
        <v>33</v>
      </c>
      <c r="AK1189" s="362" t="s">
        <v>40</v>
      </c>
      <c r="AL1189" s="362"/>
      <c r="AM1189" s="362"/>
      <c r="AN1189" s="362" t="s">
        <v>1558</v>
      </c>
      <c r="AO1189" s="362"/>
      <c r="AP1189" s="361" t="e">
        <v>#N/A</v>
      </c>
      <c r="AR1189">
        <v>1</v>
      </c>
      <c r="AS1189" t="s">
        <v>9</v>
      </c>
      <c r="AT1189" t="s">
        <v>9</v>
      </c>
    </row>
    <row r="1190" spans="2:46" ht="15" customHeight="1" x14ac:dyDescent="0.35">
      <c r="B1190" s="362">
        <v>1659</v>
      </c>
      <c r="C1190" s="362" t="s">
        <v>4200</v>
      </c>
      <c r="D1190" s="362" t="s">
        <v>2</v>
      </c>
      <c r="E1190" s="368">
        <v>45279</v>
      </c>
      <c r="F1190" s="368"/>
      <c r="G1190" s="368"/>
      <c r="H1190" s="368"/>
      <c r="I1190" s="362" t="s">
        <v>73</v>
      </c>
      <c r="J1190" s="362" t="s">
        <v>90</v>
      </c>
      <c r="K1190" s="361" t="s">
        <v>4201</v>
      </c>
      <c r="L1190" s="362"/>
      <c r="M1190" s="362" t="s">
        <v>186</v>
      </c>
      <c r="N1190" s="362" t="s">
        <v>9</v>
      </c>
      <c r="O1190" s="362"/>
      <c r="P1190" s="362" t="s">
        <v>90</v>
      </c>
      <c r="Q1190" s="362" t="s">
        <v>90</v>
      </c>
      <c r="R1190" s="362"/>
      <c r="S1190" s="361" t="s">
        <v>90</v>
      </c>
      <c r="T1190" s="362"/>
      <c r="U1190" s="362"/>
      <c r="V1190" s="362" t="s">
        <v>1271</v>
      </c>
      <c r="W1190" s="362"/>
      <c r="X1190" s="362"/>
      <c r="Y1190" s="362" t="s">
        <v>45</v>
      </c>
      <c r="Z1190" s="362" t="s">
        <v>90</v>
      </c>
      <c r="AA1190" s="366" t="s">
        <v>90</v>
      </c>
      <c r="AB1190" s="362" t="s">
        <v>90</v>
      </c>
      <c r="AC1190" s="362"/>
      <c r="AD1190" s="362"/>
      <c r="AE1190" s="362"/>
      <c r="AF1190" s="362"/>
      <c r="AG1190" s="362"/>
      <c r="AH1190" s="362"/>
      <c r="AI1190" s="362" t="s">
        <v>7025</v>
      </c>
      <c r="AJ1190" s="362" t="s">
        <v>13</v>
      </c>
      <c r="AK1190" s="362" t="s">
        <v>39</v>
      </c>
      <c r="AL1190" s="362"/>
      <c r="AM1190" s="362"/>
      <c r="AN1190" s="362" t="s">
        <v>1299</v>
      </c>
      <c r="AO1190" s="368">
        <v>45922</v>
      </c>
      <c r="AP1190" s="361" t="s">
        <v>680</v>
      </c>
      <c r="AR1190">
        <v>1</v>
      </c>
      <c r="AS1190" t="s">
        <v>539</v>
      </c>
      <c r="AT1190" t="s">
        <v>5840</v>
      </c>
    </row>
    <row r="1191" spans="2:46" ht="15" customHeight="1" x14ac:dyDescent="0.35">
      <c r="B1191" s="362">
        <v>1660</v>
      </c>
      <c r="C1191" s="362" t="s">
        <v>4202</v>
      </c>
      <c r="D1191" s="362" t="s">
        <v>2</v>
      </c>
      <c r="E1191" s="368">
        <v>45279</v>
      </c>
      <c r="F1191" s="368"/>
      <c r="G1191" s="368"/>
      <c r="H1191" s="368"/>
      <c r="I1191" s="362" t="s">
        <v>78</v>
      </c>
      <c r="J1191" s="362" t="s">
        <v>3543</v>
      </c>
      <c r="K1191" s="361" t="s">
        <v>4203</v>
      </c>
      <c r="L1191" s="362"/>
      <c r="M1191" s="362" t="s">
        <v>1689</v>
      </c>
      <c r="N1191" s="362" t="s">
        <v>9</v>
      </c>
      <c r="O1191" s="362"/>
      <c r="P1191" s="362" t="s">
        <v>90</v>
      </c>
      <c r="Q1191" s="362" t="s">
        <v>90</v>
      </c>
      <c r="R1191" s="362"/>
      <c r="S1191" s="361"/>
      <c r="T1191" s="362"/>
      <c r="U1191" s="362"/>
      <c r="V1191" s="362" t="s">
        <v>1557</v>
      </c>
      <c r="W1191" s="362"/>
      <c r="X1191" s="362" t="s">
        <v>9</v>
      </c>
      <c r="Y1191" s="362" t="s">
        <v>9</v>
      </c>
      <c r="Z1191" s="362" t="s">
        <v>90</v>
      </c>
      <c r="AA1191" s="366" t="s">
        <v>90</v>
      </c>
      <c r="AB1191" s="362" t="s">
        <v>90</v>
      </c>
      <c r="AC1191" s="362"/>
      <c r="AD1191" s="362"/>
      <c r="AE1191" s="362"/>
      <c r="AF1191" s="362"/>
      <c r="AG1191" s="362"/>
      <c r="AH1191" s="362"/>
      <c r="AI1191" s="362" t="s">
        <v>7029</v>
      </c>
      <c r="AJ1191" s="362" t="s">
        <v>33</v>
      </c>
      <c r="AK1191" s="362" t="s">
        <v>40</v>
      </c>
      <c r="AL1191" s="362"/>
      <c r="AM1191" s="362"/>
      <c r="AN1191" s="362" t="s">
        <v>1558</v>
      </c>
      <c r="AO1191" s="362"/>
      <c r="AP1191" s="361" t="e">
        <v>#N/A</v>
      </c>
      <c r="AR1191">
        <v>1</v>
      </c>
      <c r="AS1191" t="s">
        <v>9</v>
      </c>
      <c r="AT1191" t="s">
        <v>9</v>
      </c>
    </row>
    <row r="1192" spans="2:46" ht="15" customHeight="1" x14ac:dyDescent="0.35">
      <c r="B1192" s="362">
        <v>1661</v>
      </c>
      <c r="C1192" s="362" t="s">
        <v>4204</v>
      </c>
      <c r="D1192" s="362" t="s">
        <v>2</v>
      </c>
      <c r="E1192" s="368">
        <v>45288</v>
      </c>
      <c r="F1192" s="368"/>
      <c r="G1192" s="368"/>
      <c r="H1192" s="368"/>
      <c r="I1192" s="362" t="s">
        <v>73</v>
      </c>
      <c r="J1192" s="362" t="s">
        <v>1661</v>
      </c>
      <c r="K1192" s="361" t="s">
        <v>4205</v>
      </c>
      <c r="L1192" s="362"/>
      <c r="M1192" s="362" t="s">
        <v>186</v>
      </c>
      <c r="N1192" s="362" t="s">
        <v>9</v>
      </c>
      <c r="O1192" s="362"/>
      <c r="P1192" s="362" t="s">
        <v>90</v>
      </c>
      <c r="Q1192" s="362" t="s">
        <v>90</v>
      </c>
      <c r="R1192" s="362" t="s">
        <v>46</v>
      </c>
      <c r="S1192" s="361" t="s">
        <v>90</v>
      </c>
      <c r="T1192" s="362" t="s">
        <v>113</v>
      </c>
      <c r="U1192" s="362" t="s">
        <v>1540</v>
      </c>
      <c r="V1192" s="362" t="s">
        <v>1540</v>
      </c>
      <c r="W1192" s="362"/>
      <c r="X1192" s="362" t="s">
        <v>9</v>
      </c>
      <c r="Y1192" s="362" t="s">
        <v>46</v>
      </c>
      <c r="Z1192" s="362" t="s">
        <v>90</v>
      </c>
      <c r="AA1192" s="366" t="s">
        <v>90</v>
      </c>
      <c r="AB1192" s="362" t="s">
        <v>90</v>
      </c>
      <c r="AC1192" s="362"/>
      <c r="AD1192" s="362"/>
      <c r="AE1192" s="362"/>
      <c r="AF1192" s="362"/>
      <c r="AG1192" s="362"/>
      <c r="AH1192" s="362"/>
      <c r="AI1192" s="362" t="s">
        <v>7025</v>
      </c>
      <c r="AJ1192" s="362" t="s">
        <v>13</v>
      </c>
      <c r="AK1192" s="362" t="s">
        <v>40</v>
      </c>
      <c r="AL1192" s="362"/>
      <c r="AM1192" s="362"/>
      <c r="AN1192" s="362"/>
      <c r="AO1192" s="362"/>
      <c r="AP1192" s="361"/>
      <c r="AR1192">
        <v>1</v>
      </c>
      <c r="AS1192" t="s">
        <v>9</v>
      </c>
      <c r="AT1192" t="s">
        <v>9</v>
      </c>
    </row>
    <row r="1193" spans="2:46" ht="15" customHeight="1" x14ac:dyDescent="0.35">
      <c r="B1193" s="362">
        <v>1662</v>
      </c>
      <c r="C1193" s="362" t="s">
        <v>4206</v>
      </c>
      <c r="D1193" s="362" t="s">
        <v>2</v>
      </c>
      <c r="E1193" s="368">
        <v>45133</v>
      </c>
      <c r="F1193" s="368"/>
      <c r="G1193" s="368"/>
      <c r="H1193" s="368"/>
      <c r="I1193" s="362" t="s">
        <v>74</v>
      </c>
      <c r="J1193" s="362" t="s">
        <v>1542</v>
      </c>
      <c r="K1193" s="361" t="s">
        <v>4207</v>
      </c>
      <c r="L1193" s="361"/>
      <c r="M1193" s="362" t="s">
        <v>186</v>
      </c>
      <c r="N1193" s="362" t="s">
        <v>9</v>
      </c>
      <c r="O1193" s="362"/>
      <c r="P1193" s="362" t="s">
        <v>90</v>
      </c>
      <c r="Q1193" s="362" t="s">
        <v>90</v>
      </c>
      <c r="R1193" s="362"/>
      <c r="S1193" s="361" t="s">
        <v>1553</v>
      </c>
      <c r="T1193" s="362"/>
      <c r="U1193" s="362"/>
      <c r="V1193" s="362" t="s">
        <v>120</v>
      </c>
      <c r="W1193" s="362"/>
      <c r="X1193" s="362" t="s">
        <v>9</v>
      </c>
      <c r="Y1193" s="362" t="s">
        <v>9</v>
      </c>
      <c r="Z1193" s="362" t="s">
        <v>90</v>
      </c>
      <c r="AA1193" s="366" t="s">
        <v>90</v>
      </c>
      <c r="AB1193" s="362" t="s">
        <v>90</v>
      </c>
      <c r="AC1193" s="362"/>
      <c r="AD1193" s="362"/>
      <c r="AE1193" s="362"/>
      <c r="AF1193" s="362"/>
      <c r="AG1193" s="362"/>
      <c r="AH1193" s="362"/>
      <c r="AI1193" s="362" t="s">
        <v>7028</v>
      </c>
      <c r="AJ1193" s="362" t="s">
        <v>19</v>
      </c>
      <c r="AK1193" s="362" t="s">
        <v>40</v>
      </c>
      <c r="AL1193" s="362"/>
      <c r="AM1193" s="362"/>
      <c r="AN1193" s="362"/>
      <c r="AO1193" s="362"/>
      <c r="AP1193" s="361" t="e">
        <v>#N/A</v>
      </c>
      <c r="AR1193">
        <v>1</v>
      </c>
      <c r="AS1193" t="s">
        <v>9</v>
      </c>
      <c r="AT1193" t="s">
        <v>9</v>
      </c>
    </row>
    <row r="1194" spans="2:46" ht="15" customHeight="1" x14ac:dyDescent="0.35">
      <c r="B1194" s="362">
        <v>1663</v>
      </c>
      <c r="C1194" s="362" t="s">
        <v>4208</v>
      </c>
      <c r="D1194" s="362" t="s">
        <v>2</v>
      </c>
      <c r="E1194" s="368">
        <v>45288</v>
      </c>
      <c r="F1194" s="368"/>
      <c r="G1194" s="368"/>
      <c r="H1194" s="368"/>
      <c r="I1194" s="362" t="s">
        <v>73</v>
      </c>
      <c r="J1194" s="362" t="s">
        <v>1661</v>
      </c>
      <c r="K1194" s="361" t="s">
        <v>4209</v>
      </c>
      <c r="L1194" s="362"/>
      <c r="M1194" s="362" t="s">
        <v>186</v>
      </c>
      <c r="N1194" s="362" t="s">
        <v>9</v>
      </c>
      <c r="O1194" s="362"/>
      <c r="P1194" s="362" t="s">
        <v>90</v>
      </c>
      <c r="Q1194" s="362" t="s">
        <v>90</v>
      </c>
      <c r="R1194" s="362" t="s">
        <v>46</v>
      </c>
      <c r="S1194" s="361" t="s">
        <v>90</v>
      </c>
      <c r="T1194" s="362" t="s">
        <v>113</v>
      </c>
      <c r="U1194" s="362" t="s">
        <v>1540</v>
      </c>
      <c r="V1194" s="362" t="s">
        <v>1540</v>
      </c>
      <c r="W1194" s="362"/>
      <c r="X1194" s="362" t="s">
        <v>9</v>
      </c>
      <c r="Y1194" s="362" t="s">
        <v>46</v>
      </c>
      <c r="Z1194" s="362" t="s">
        <v>90</v>
      </c>
      <c r="AA1194" s="366" t="s">
        <v>90</v>
      </c>
      <c r="AB1194" s="362" t="s">
        <v>90</v>
      </c>
      <c r="AC1194" s="362"/>
      <c r="AD1194" s="362"/>
      <c r="AE1194" s="362"/>
      <c r="AF1194" s="362"/>
      <c r="AG1194" s="362"/>
      <c r="AH1194" s="362"/>
      <c r="AI1194" s="362" t="s">
        <v>7025</v>
      </c>
      <c r="AJ1194" s="362" t="s">
        <v>13</v>
      </c>
      <c r="AK1194" s="362" t="s">
        <v>40</v>
      </c>
      <c r="AL1194" s="362"/>
      <c r="AM1194" s="362"/>
      <c r="AN1194" s="362"/>
      <c r="AO1194" s="362"/>
      <c r="AP1194" s="361"/>
      <c r="AR1194">
        <v>1</v>
      </c>
      <c r="AS1194" t="s">
        <v>9</v>
      </c>
      <c r="AT1194" t="s">
        <v>9</v>
      </c>
    </row>
    <row r="1195" spans="2:46" ht="15" customHeight="1" x14ac:dyDescent="0.35">
      <c r="B1195" s="362">
        <v>1664</v>
      </c>
      <c r="C1195" s="362" t="s">
        <v>4210</v>
      </c>
      <c r="D1195" s="362" t="s">
        <v>2</v>
      </c>
      <c r="E1195" s="368">
        <v>45288</v>
      </c>
      <c r="F1195" s="368"/>
      <c r="G1195" s="368"/>
      <c r="H1195" s="368"/>
      <c r="I1195" s="362" t="s">
        <v>62</v>
      </c>
      <c r="J1195" s="362" t="s">
        <v>1673</v>
      </c>
      <c r="K1195" s="361" t="s">
        <v>4211</v>
      </c>
      <c r="L1195" s="362"/>
      <c r="M1195" s="362" t="s">
        <v>186</v>
      </c>
      <c r="N1195" s="362" t="s">
        <v>9</v>
      </c>
      <c r="O1195" s="362"/>
      <c r="P1195" s="362" t="s">
        <v>90</v>
      </c>
      <c r="Q1195" s="362" t="s">
        <v>90</v>
      </c>
      <c r="R1195" s="362"/>
      <c r="S1195" s="361" t="s">
        <v>90</v>
      </c>
      <c r="T1195" s="362"/>
      <c r="U1195" s="362"/>
      <c r="V1195" s="362" t="s">
        <v>824</v>
      </c>
      <c r="W1195" s="362"/>
      <c r="X1195" s="362" t="s">
        <v>9</v>
      </c>
      <c r="Y1195" s="362" t="s">
        <v>9</v>
      </c>
      <c r="Z1195" s="362" t="s">
        <v>90</v>
      </c>
      <c r="AA1195" s="366" t="s">
        <v>90</v>
      </c>
      <c r="AB1195" s="362" t="s">
        <v>90</v>
      </c>
      <c r="AC1195" s="362"/>
      <c r="AD1195" s="362"/>
      <c r="AE1195" s="362"/>
      <c r="AF1195" s="362"/>
      <c r="AG1195" s="362"/>
      <c r="AH1195" s="362"/>
      <c r="AI1195" s="362" t="s">
        <v>7033</v>
      </c>
      <c r="AJ1195" s="362" t="s">
        <v>19</v>
      </c>
      <c r="AK1195" s="362" t="s">
        <v>40</v>
      </c>
      <c r="AL1195" s="362"/>
      <c r="AM1195" s="362"/>
      <c r="AN1195" s="362"/>
      <c r="AO1195" s="362"/>
      <c r="AP1195" s="361" t="e">
        <v>#N/A</v>
      </c>
      <c r="AR1195">
        <v>1</v>
      </c>
      <c r="AS1195" t="s">
        <v>9</v>
      </c>
      <c r="AT1195" t="s">
        <v>9</v>
      </c>
    </row>
    <row r="1196" spans="2:46" ht="15" customHeight="1" x14ac:dyDescent="0.35">
      <c r="B1196" s="362">
        <v>1665</v>
      </c>
      <c r="C1196" s="362" t="s">
        <v>4212</v>
      </c>
      <c r="D1196" s="362" t="s">
        <v>2</v>
      </c>
      <c r="E1196" s="368">
        <v>45288</v>
      </c>
      <c r="F1196" s="368"/>
      <c r="G1196" s="368"/>
      <c r="H1196" s="368"/>
      <c r="I1196" s="362" t="s">
        <v>79</v>
      </c>
      <c r="J1196" s="362" t="s">
        <v>1673</v>
      </c>
      <c r="K1196" s="361" t="s">
        <v>4213</v>
      </c>
      <c r="L1196" s="362"/>
      <c r="M1196" s="362" t="s">
        <v>186</v>
      </c>
      <c r="N1196" s="362" t="s">
        <v>9</v>
      </c>
      <c r="O1196" s="362"/>
      <c r="P1196" s="362" t="s">
        <v>90</v>
      </c>
      <c r="Q1196" s="362" t="s">
        <v>90</v>
      </c>
      <c r="R1196" s="362" t="s">
        <v>46</v>
      </c>
      <c r="S1196" s="361" t="s">
        <v>90</v>
      </c>
      <c r="T1196" s="362" t="s">
        <v>113</v>
      </c>
      <c r="U1196" s="362" t="s">
        <v>1540</v>
      </c>
      <c r="V1196" s="362" t="s">
        <v>1540</v>
      </c>
      <c r="W1196" s="362"/>
      <c r="X1196" s="362" t="s">
        <v>9</v>
      </c>
      <c r="Y1196" s="362" t="s">
        <v>46</v>
      </c>
      <c r="Z1196" s="362" t="s">
        <v>90</v>
      </c>
      <c r="AA1196" s="366" t="s">
        <v>90</v>
      </c>
      <c r="AB1196" s="362" t="s">
        <v>90</v>
      </c>
      <c r="AC1196" s="362"/>
      <c r="AD1196" s="362"/>
      <c r="AE1196" s="362"/>
      <c r="AF1196" s="362"/>
      <c r="AG1196" s="362"/>
      <c r="AH1196" s="362"/>
      <c r="AI1196" s="362" t="s">
        <v>7031</v>
      </c>
      <c r="AJ1196" s="362" t="s">
        <v>34</v>
      </c>
      <c r="AK1196" s="362" t="s">
        <v>40</v>
      </c>
      <c r="AL1196" s="362"/>
      <c r="AM1196" s="362"/>
      <c r="AN1196" s="362"/>
      <c r="AO1196" s="362"/>
      <c r="AP1196" s="361"/>
      <c r="AR1196">
        <v>1</v>
      </c>
      <c r="AS1196" t="s">
        <v>9</v>
      </c>
      <c r="AT1196" t="s">
        <v>9</v>
      </c>
    </row>
    <row r="1197" spans="2:46" ht="15" customHeight="1" x14ac:dyDescent="0.35">
      <c r="B1197" s="362">
        <v>1666</v>
      </c>
      <c r="C1197" s="362" t="s">
        <v>4214</v>
      </c>
      <c r="D1197" s="362" t="s">
        <v>2</v>
      </c>
      <c r="E1197" s="368">
        <v>45288</v>
      </c>
      <c r="F1197" s="368"/>
      <c r="G1197" s="368"/>
      <c r="H1197" s="368"/>
      <c r="I1197" s="362" t="s">
        <v>79</v>
      </c>
      <c r="J1197" s="362" t="s">
        <v>90</v>
      </c>
      <c r="K1197" s="361" t="s">
        <v>4215</v>
      </c>
      <c r="L1197" s="362"/>
      <c r="M1197" s="362" t="s">
        <v>186</v>
      </c>
      <c r="N1197" s="362" t="s">
        <v>9</v>
      </c>
      <c r="O1197" s="362"/>
      <c r="P1197" s="362" t="s">
        <v>90</v>
      </c>
      <c r="Q1197" s="362" t="s">
        <v>90</v>
      </c>
      <c r="R1197" s="362" t="s">
        <v>8</v>
      </c>
      <c r="S1197" s="361" t="s">
        <v>1539</v>
      </c>
      <c r="T1197" s="362"/>
      <c r="U1197" s="362"/>
      <c r="V1197" s="362" t="s">
        <v>1540</v>
      </c>
      <c r="W1197" s="362"/>
      <c r="X1197" s="362"/>
      <c r="Y1197" s="362" t="s">
        <v>45</v>
      </c>
      <c r="Z1197" s="362" t="s">
        <v>90</v>
      </c>
      <c r="AA1197" s="366" t="s">
        <v>90</v>
      </c>
      <c r="AB1197" s="362" t="s">
        <v>90</v>
      </c>
      <c r="AC1197" s="362"/>
      <c r="AD1197" s="362"/>
      <c r="AE1197" s="362"/>
      <c r="AF1197" s="362"/>
      <c r="AG1197" s="362"/>
      <c r="AH1197" s="362"/>
      <c r="AI1197" s="362" t="s">
        <v>7031</v>
      </c>
      <c r="AJ1197" s="362" t="s">
        <v>34</v>
      </c>
      <c r="AK1197" s="362" t="s">
        <v>39</v>
      </c>
      <c r="AL1197" s="362"/>
      <c r="AM1197" s="362"/>
      <c r="AN1197" s="362"/>
      <c r="AO1197" s="368">
        <v>45923</v>
      </c>
      <c r="AP1197" s="361" t="s">
        <v>680</v>
      </c>
      <c r="AR1197">
        <v>1</v>
      </c>
      <c r="AS1197" t="s">
        <v>539</v>
      </c>
      <c r="AT1197" t="s">
        <v>5840</v>
      </c>
    </row>
    <row r="1198" spans="2:46" ht="15" customHeight="1" x14ac:dyDescent="0.35">
      <c r="B1198" s="362">
        <v>1667</v>
      </c>
      <c r="C1198" s="362" t="s">
        <v>4216</v>
      </c>
      <c r="D1198" s="362" t="s">
        <v>2</v>
      </c>
      <c r="E1198" s="368">
        <v>45288</v>
      </c>
      <c r="F1198" s="368"/>
      <c r="G1198" s="368"/>
      <c r="H1198" s="368"/>
      <c r="I1198" s="362" t="s">
        <v>62</v>
      </c>
      <c r="J1198" s="362" t="s">
        <v>3531</v>
      </c>
      <c r="K1198" s="361" t="s">
        <v>4217</v>
      </c>
      <c r="L1198" s="362"/>
      <c r="M1198" s="362" t="s">
        <v>186</v>
      </c>
      <c r="N1198" s="362" t="s">
        <v>9</v>
      </c>
      <c r="O1198" s="362"/>
      <c r="P1198" s="362" t="s">
        <v>90</v>
      </c>
      <c r="Q1198" s="362" t="s">
        <v>90</v>
      </c>
      <c r="R1198" s="362"/>
      <c r="S1198" s="361" t="s">
        <v>90</v>
      </c>
      <c r="T1198" s="362"/>
      <c r="U1198" s="362"/>
      <c r="V1198" s="362" t="s">
        <v>824</v>
      </c>
      <c r="W1198" s="362"/>
      <c r="X1198" s="362" t="s">
        <v>9</v>
      </c>
      <c r="Y1198" s="362" t="s">
        <v>9</v>
      </c>
      <c r="Z1198" s="362" t="s">
        <v>90</v>
      </c>
      <c r="AA1198" s="366" t="s">
        <v>90</v>
      </c>
      <c r="AB1198" s="362" t="s">
        <v>90</v>
      </c>
      <c r="AC1198" s="362"/>
      <c r="AD1198" s="362"/>
      <c r="AE1198" s="362"/>
      <c r="AF1198" s="362"/>
      <c r="AG1198" s="362"/>
      <c r="AH1198" s="362"/>
      <c r="AI1198" s="362" t="s">
        <v>7033</v>
      </c>
      <c r="AJ1198" s="362" t="s">
        <v>19</v>
      </c>
      <c r="AK1198" s="362" t="s">
        <v>40</v>
      </c>
      <c r="AL1198" s="362"/>
      <c r="AM1198" s="362"/>
      <c r="AN1198" s="362"/>
      <c r="AO1198" s="362"/>
      <c r="AP1198" s="361" t="e">
        <v>#N/A</v>
      </c>
      <c r="AR1198">
        <v>1</v>
      </c>
      <c r="AS1198" t="s">
        <v>9</v>
      </c>
      <c r="AT1198" t="s">
        <v>9</v>
      </c>
    </row>
    <row r="1199" spans="2:46" ht="15" customHeight="1" x14ac:dyDescent="0.35">
      <c r="B1199" s="362">
        <v>1668</v>
      </c>
      <c r="C1199" s="362" t="s">
        <v>4218</v>
      </c>
      <c r="D1199" s="362" t="s">
        <v>2</v>
      </c>
      <c r="E1199" s="368">
        <v>45288</v>
      </c>
      <c r="F1199" s="368"/>
      <c r="G1199" s="368"/>
      <c r="H1199" s="368"/>
      <c r="I1199" s="362" t="s">
        <v>73</v>
      </c>
      <c r="J1199" s="362" t="s">
        <v>1661</v>
      </c>
      <c r="K1199" s="361" t="s">
        <v>4219</v>
      </c>
      <c r="L1199" s="362"/>
      <c r="M1199" s="362" t="s">
        <v>186</v>
      </c>
      <c r="N1199" s="362" t="s">
        <v>9</v>
      </c>
      <c r="O1199" s="362"/>
      <c r="P1199" s="362" t="s">
        <v>90</v>
      </c>
      <c r="Q1199" s="362" t="s">
        <v>90</v>
      </c>
      <c r="R1199" s="362" t="s">
        <v>46</v>
      </c>
      <c r="S1199" s="361" t="s">
        <v>90</v>
      </c>
      <c r="T1199" s="362" t="s">
        <v>113</v>
      </c>
      <c r="U1199" s="362" t="s">
        <v>1540</v>
      </c>
      <c r="V1199" s="362" t="s">
        <v>1540</v>
      </c>
      <c r="W1199" s="362"/>
      <c r="X1199" s="362" t="s">
        <v>9</v>
      </c>
      <c r="Y1199" s="362" t="s">
        <v>46</v>
      </c>
      <c r="Z1199" s="362" t="s">
        <v>90</v>
      </c>
      <c r="AA1199" s="366" t="s">
        <v>90</v>
      </c>
      <c r="AB1199" s="362" t="s">
        <v>90</v>
      </c>
      <c r="AC1199" s="362"/>
      <c r="AD1199" s="362"/>
      <c r="AE1199" s="362"/>
      <c r="AF1199" s="362"/>
      <c r="AG1199" s="362"/>
      <c r="AH1199" s="362"/>
      <c r="AI1199" s="362" t="s">
        <v>7025</v>
      </c>
      <c r="AJ1199" s="362" t="s">
        <v>13</v>
      </c>
      <c r="AK1199" s="362" t="s">
        <v>40</v>
      </c>
      <c r="AL1199" s="362"/>
      <c r="AM1199" s="362"/>
      <c r="AN1199" s="362"/>
      <c r="AO1199" s="362"/>
      <c r="AP1199" s="361"/>
      <c r="AR1199">
        <v>1</v>
      </c>
      <c r="AS1199" t="s">
        <v>9</v>
      </c>
      <c r="AT1199" t="s">
        <v>9</v>
      </c>
    </row>
    <row r="1200" spans="2:46" ht="15" customHeight="1" x14ac:dyDescent="0.35">
      <c r="B1200" s="362">
        <v>1669</v>
      </c>
      <c r="C1200" s="362" t="s">
        <v>4220</v>
      </c>
      <c r="D1200" s="362" t="s">
        <v>2</v>
      </c>
      <c r="E1200" s="368">
        <v>45288</v>
      </c>
      <c r="F1200" s="368"/>
      <c r="G1200" s="368"/>
      <c r="H1200" s="368"/>
      <c r="I1200" s="362" t="s">
        <v>73</v>
      </c>
      <c r="J1200" s="362" t="s">
        <v>3534</v>
      </c>
      <c r="K1200" s="361" t="s">
        <v>4221</v>
      </c>
      <c r="L1200" s="362"/>
      <c r="M1200" s="362" t="s">
        <v>186</v>
      </c>
      <c r="N1200" s="362" t="s">
        <v>9</v>
      </c>
      <c r="O1200" s="362"/>
      <c r="P1200" s="362" t="s">
        <v>90</v>
      </c>
      <c r="Q1200" s="362" t="s">
        <v>90</v>
      </c>
      <c r="R1200" s="362" t="s">
        <v>8</v>
      </c>
      <c r="S1200" s="361" t="s">
        <v>1539</v>
      </c>
      <c r="T1200" s="362"/>
      <c r="U1200" s="362"/>
      <c r="V1200" s="362" t="s">
        <v>1540</v>
      </c>
      <c r="W1200" s="362"/>
      <c r="X1200" s="362"/>
      <c r="Y1200" s="362" t="s">
        <v>45</v>
      </c>
      <c r="Z1200" s="362" t="s">
        <v>90</v>
      </c>
      <c r="AA1200" s="366" t="s">
        <v>90</v>
      </c>
      <c r="AB1200" s="362" t="s">
        <v>90</v>
      </c>
      <c r="AC1200" s="362"/>
      <c r="AD1200" s="362"/>
      <c r="AE1200" s="362"/>
      <c r="AF1200" s="362"/>
      <c r="AG1200" s="362"/>
      <c r="AH1200" s="362"/>
      <c r="AI1200" s="362" t="s">
        <v>7025</v>
      </c>
      <c r="AJ1200" s="362" t="s">
        <v>13</v>
      </c>
      <c r="AK1200" s="362" t="s">
        <v>39</v>
      </c>
      <c r="AL1200" s="362"/>
      <c r="AM1200" s="362"/>
      <c r="AN1200" s="362"/>
      <c r="AO1200" s="368">
        <v>45923</v>
      </c>
      <c r="AP1200" s="361" t="s">
        <v>680</v>
      </c>
      <c r="AR1200">
        <v>1</v>
      </c>
      <c r="AS1200" t="s">
        <v>539</v>
      </c>
      <c r="AT1200" t="s">
        <v>5840</v>
      </c>
    </row>
    <row r="1201" spans="2:46" ht="15" customHeight="1" x14ac:dyDescent="0.35">
      <c r="B1201" s="362">
        <v>1670</v>
      </c>
      <c r="C1201" s="362" t="s">
        <v>4222</v>
      </c>
      <c r="D1201" s="362" t="s">
        <v>2</v>
      </c>
      <c r="E1201" s="368">
        <v>45288</v>
      </c>
      <c r="F1201" s="368"/>
      <c r="G1201" s="368"/>
      <c r="H1201" s="368"/>
      <c r="I1201" s="362" t="s">
        <v>73</v>
      </c>
      <c r="J1201" s="362" t="s">
        <v>4223</v>
      </c>
      <c r="K1201" s="361" t="s">
        <v>4224</v>
      </c>
      <c r="L1201" s="362"/>
      <c r="M1201" s="362" t="s">
        <v>186</v>
      </c>
      <c r="N1201" s="362" t="s">
        <v>9</v>
      </c>
      <c r="O1201" s="362"/>
      <c r="P1201" s="362" t="s">
        <v>90</v>
      </c>
      <c r="Q1201" s="362" t="s">
        <v>90</v>
      </c>
      <c r="R1201" s="362" t="s">
        <v>8</v>
      </c>
      <c r="S1201" s="361" t="s">
        <v>2110</v>
      </c>
      <c r="T1201" s="362"/>
      <c r="U1201" s="362"/>
      <c r="V1201" s="362" t="s">
        <v>133</v>
      </c>
      <c r="W1201" s="362"/>
      <c r="X1201" s="362"/>
      <c r="Y1201" s="362" t="s">
        <v>45</v>
      </c>
      <c r="Z1201" s="362" t="s">
        <v>90</v>
      </c>
      <c r="AA1201" s="366" t="s">
        <v>90</v>
      </c>
      <c r="AB1201" s="362" t="s">
        <v>90</v>
      </c>
      <c r="AC1201" s="362"/>
      <c r="AD1201" s="362"/>
      <c r="AE1201" s="362"/>
      <c r="AF1201" s="362"/>
      <c r="AG1201" s="362"/>
      <c r="AH1201" s="362"/>
      <c r="AI1201" s="362" t="s">
        <v>7025</v>
      </c>
      <c r="AJ1201" s="362" t="s">
        <v>13</v>
      </c>
      <c r="AK1201" s="362" t="s">
        <v>39</v>
      </c>
      <c r="AL1201" s="362"/>
      <c r="AM1201" s="362"/>
      <c r="AN1201" s="362"/>
      <c r="AO1201" s="368">
        <v>45924</v>
      </c>
      <c r="AP1201" s="361" t="s">
        <v>4225</v>
      </c>
      <c r="AR1201">
        <v>1</v>
      </c>
      <c r="AS1201" t="s">
        <v>539</v>
      </c>
      <c r="AT1201" t="s">
        <v>5840</v>
      </c>
    </row>
    <row r="1202" spans="2:46" ht="15" customHeight="1" x14ac:dyDescent="0.35">
      <c r="B1202" s="362">
        <v>1671</v>
      </c>
      <c r="C1202" s="362" t="s">
        <v>4226</v>
      </c>
      <c r="D1202" s="362" t="s">
        <v>2</v>
      </c>
      <c r="E1202" s="368">
        <v>45288</v>
      </c>
      <c r="F1202" s="368"/>
      <c r="G1202" s="368"/>
      <c r="H1202" s="368"/>
      <c r="I1202" s="362" t="s">
        <v>57</v>
      </c>
      <c r="J1202" s="362" t="s">
        <v>1596</v>
      </c>
      <c r="K1202" s="361" t="s">
        <v>4227</v>
      </c>
      <c r="L1202" s="362"/>
      <c r="M1202" s="362" t="s">
        <v>186</v>
      </c>
      <c r="N1202" s="362" t="s">
        <v>9</v>
      </c>
      <c r="O1202" s="362"/>
      <c r="P1202" s="362" t="s">
        <v>90</v>
      </c>
      <c r="Q1202" s="362" t="s">
        <v>90</v>
      </c>
      <c r="R1202" s="362"/>
      <c r="S1202" s="361" t="s">
        <v>4228</v>
      </c>
      <c r="T1202" s="362"/>
      <c r="U1202" s="362"/>
      <c r="V1202" s="362" t="s">
        <v>176</v>
      </c>
      <c r="W1202" s="362"/>
      <c r="X1202" s="362"/>
      <c r="Y1202" s="362" t="s">
        <v>48</v>
      </c>
      <c r="Z1202" s="362" t="s">
        <v>90</v>
      </c>
      <c r="AA1202" s="366" t="s">
        <v>90</v>
      </c>
      <c r="AB1202" s="362" t="s">
        <v>90</v>
      </c>
      <c r="AC1202" s="362"/>
      <c r="AD1202" s="362"/>
      <c r="AE1202" s="362"/>
      <c r="AF1202" s="362"/>
      <c r="AG1202" s="362"/>
      <c r="AH1202" s="362"/>
      <c r="AI1202" s="362" t="s">
        <v>7030</v>
      </c>
      <c r="AJ1202" s="362" t="s">
        <v>14</v>
      </c>
      <c r="AK1202" s="362" t="s">
        <v>40</v>
      </c>
      <c r="AL1202" s="362"/>
      <c r="AM1202" s="362"/>
      <c r="AN1202" s="362"/>
      <c r="AO1202" s="362"/>
      <c r="AP1202" s="361" t="s">
        <v>193</v>
      </c>
      <c r="AR1202">
        <v>1</v>
      </c>
      <c r="AS1202" t="s">
        <v>5839</v>
      </c>
      <c r="AT1202" t="s">
        <v>5839</v>
      </c>
    </row>
    <row r="1203" spans="2:46" ht="15" customHeight="1" x14ac:dyDescent="0.35">
      <c r="B1203" s="362">
        <v>1672</v>
      </c>
      <c r="C1203" s="362" t="s">
        <v>4229</v>
      </c>
      <c r="D1203" s="362" t="s">
        <v>2</v>
      </c>
      <c r="E1203" s="368">
        <v>45288</v>
      </c>
      <c r="F1203" s="368"/>
      <c r="G1203" s="368"/>
      <c r="H1203" s="368"/>
      <c r="I1203" s="362" t="s">
        <v>77</v>
      </c>
      <c r="J1203" s="362" t="s">
        <v>90</v>
      </c>
      <c r="K1203" s="361" t="s">
        <v>4230</v>
      </c>
      <c r="L1203" s="362"/>
      <c r="M1203" s="362" t="s">
        <v>186</v>
      </c>
      <c r="N1203" s="362" t="s">
        <v>9</v>
      </c>
      <c r="O1203" s="362"/>
      <c r="P1203" s="362" t="s">
        <v>90</v>
      </c>
      <c r="Q1203" s="362" t="s">
        <v>90</v>
      </c>
      <c r="R1203" s="362" t="s">
        <v>46</v>
      </c>
      <c r="S1203" s="361" t="s">
        <v>90</v>
      </c>
      <c r="T1203" s="362"/>
      <c r="U1203" s="362"/>
      <c r="V1203" s="362" t="s">
        <v>133</v>
      </c>
      <c r="W1203" s="362"/>
      <c r="X1203" s="362" t="s">
        <v>9</v>
      </c>
      <c r="Y1203" s="362" t="s">
        <v>46</v>
      </c>
      <c r="Z1203" s="362" t="s">
        <v>90</v>
      </c>
      <c r="AA1203" s="366" t="s">
        <v>90</v>
      </c>
      <c r="AB1203" s="362" t="s">
        <v>90</v>
      </c>
      <c r="AC1203" s="362"/>
      <c r="AD1203" s="362"/>
      <c r="AE1203" s="362"/>
      <c r="AF1203" s="362"/>
      <c r="AG1203" s="362"/>
      <c r="AH1203" s="362"/>
      <c r="AI1203" s="362" t="s">
        <v>7027</v>
      </c>
      <c r="AJ1203" s="362" t="s">
        <v>21</v>
      </c>
      <c r="AK1203" s="362" t="s">
        <v>40</v>
      </c>
      <c r="AL1203" s="362"/>
      <c r="AM1203" s="362"/>
      <c r="AN1203" s="362"/>
      <c r="AO1203" s="362"/>
      <c r="AP1203" s="361"/>
      <c r="AR1203">
        <v>1</v>
      </c>
      <c r="AS1203" t="s">
        <v>9</v>
      </c>
      <c r="AT1203" t="s">
        <v>9</v>
      </c>
    </row>
    <row r="1204" spans="2:46" ht="15" customHeight="1" x14ac:dyDescent="0.35">
      <c r="B1204" s="362">
        <v>1673</v>
      </c>
      <c r="C1204" s="362" t="s">
        <v>4231</v>
      </c>
      <c r="D1204" s="362" t="s">
        <v>2</v>
      </c>
      <c r="E1204" s="368">
        <v>45133</v>
      </c>
      <c r="F1204" s="368"/>
      <c r="G1204" s="368"/>
      <c r="H1204" s="368"/>
      <c r="I1204" s="362" t="s">
        <v>74</v>
      </c>
      <c r="J1204" s="362" t="s">
        <v>1546</v>
      </c>
      <c r="K1204" s="361" t="s">
        <v>4232</v>
      </c>
      <c r="L1204" s="361"/>
      <c r="M1204" s="362" t="s">
        <v>186</v>
      </c>
      <c r="N1204" s="362" t="s">
        <v>9</v>
      </c>
      <c r="O1204" s="362"/>
      <c r="P1204" s="362" t="s">
        <v>90</v>
      </c>
      <c r="Q1204" s="362" t="s">
        <v>90</v>
      </c>
      <c r="R1204" s="362"/>
      <c r="S1204" s="361"/>
      <c r="T1204" s="362"/>
      <c r="U1204" s="362"/>
      <c r="V1204" s="362" t="s">
        <v>120</v>
      </c>
      <c r="W1204" s="362"/>
      <c r="X1204" s="362"/>
      <c r="Y1204" s="362" t="s">
        <v>48</v>
      </c>
      <c r="Z1204" s="362" t="s">
        <v>90</v>
      </c>
      <c r="AA1204" s="366" t="s">
        <v>90</v>
      </c>
      <c r="AB1204" s="362" t="s">
        <v>90</v>
      </c>
      <c r="AC1204" s="362"/>
      <c r="AD1204" s="362"/>
      <c r="AE1204" s="362"/>
      <c r="AF1204" s="362"/>
      <c r="AG1204" s="362"/>
      <c r="AH1204" s="362"/>
      <c r="AI1204" s="362" t="s">
        <v>7028</v>
      </c>
      <c r="AJ1204" s="362" t="s">
        <v>19</v>
      </c>
      <c r="AK1204" s="362" t="s">
        <v>40</v>
      </c>
      <c r="AL1204" s="362"/>
      <c r="AM1204" s="362"/>
      <c r="AN1204" s="362"/>
      <c r="AO1204" s="362"/>
      <c r="AP1204" s="361"/>
      <c r="AR1204">
        <v>1</v>
      </c>
      <c r="AS1204" t="s">
        <v>5839</v>
      </c>
      <c r="AT1204" t="s">
        <v>5839</v>
      </c>
    </row>
    <row r="1205" spans="2:46" ht="15" customHeight="1" x14ac:dyDescent="0.35">
      <c r="B1205" s="362">
        <v>1674</v>
      </c>
      <c r="C1205" s="362" t="s">
        <v>4233</v>
      </c>
      <c r="D1205" s="362" t="s">
        <v>2</v>
      </c>
      <c r="E1205" s="368">
        <v>45288</v>
      </c>
      <c r="F1205" s="368"/>
      <c r="G1205" s="368"/>
      <c r="H1205" s="368"/>
      <c r="I1205" s="362" t="s">
        <v>73</v>
      </c>
      <c r="J1205" s="362" t="s">
        <v>1661</v>
      </c>
      <c r="K1205" s="361" t="s">
        <v>4234</v>
      </c>
      <c r="L1205" s="362"/>
      <c r="M1205" s="362" t="s">
        <v>186</v>
      </c>
      <c r="N1205" s="362" t="s">
        <v>9</v>
      </c>
      <c r="O1205" s="362"/>
      <c r="P1205" s="362" t="s">
        <v>90</v>
      </c>
      <c r="Q1205" s="362" t="s">
        <v>90</v>
      </c>
      <c r="R1205" s="362" t="s">
        <v>8</v>
      </c>
      <c r="S1205" s="361" t="s">
        <v>1539</v>
      </c>
      <c r="T1205" s="362"/>
      <c r="U1205" s="362"/>
      <c r="V1205" s="362" t="s">
        <v>1540</v>
      </c>
      <c r="W1205" s="362"/>
      <c r="X1205" s="362"/>
      <c r="Y1205" s="362" t="s">
        <v>45</v>
      </c>
      <c r="Z1205" s="362" t="s">
        <v>90</v>
      </c>
      <c r="AA1205" s="366" t="s">
        <v>90</v>
      </c>
      <c r="AB1205" s="362" t="s">
        <v>90</v>
      </c>
      <c r="AC1205" s="362"/>
      <c r="AD1205" s="362"/>
      <c r="AE1205" s="362"/>
      <c r="AF1205" s="362"/>
      <c r="AG1205" s="362"/>
      <c r="AH1205" s="362"/>
      <c r="AI1205" s="362" t="s">
        <v>7025</v>
      </c>
      <c r="AJ1205" s="362" t="s">
        <v>13</v>
      </c>
      <c r="AK1205" s="362" t="s">
        <v>39</v>
      </c>
      <c r="AL1205" s="362"/>
      <c r="AM1205" s="362"/>
      <c r="AN1205" s="362"/>
      <c r="AO1205" s="368">
        <v>45923</v>
      </c>
      <c r="AP1205" s="361" t="s">
        <v>680</v>
      </c>
      <c r="AR1205">
        <v>1</v>
      </c>
      <c r="AS1205" t="s">
        <v>539</v>
      </c>
      <c r="AT1205" t="s">
        <v>5840</v>
      </c>
    </row>
    <row r="1206" spans="2:46" ht="15" customHeight="1" x14ac:dyDescent="0.35">
      <c r="B1206" s="362">
        <v>1675</v>
      </c>
      <c r="C1206" s="362" t="s">
        <v>4235</v>
      </c>
      <c r="D1206" s="362" t="s">
        <v>2</v>
      </c>
      <c r="E1206" s="368">
        <v>45288</v>
      </c>
      <c r="F1206" s="368"/>
      <c r="G1206" s="368"/>
      <c r="H1206" s="368"/>
      <c r="I1206" s="362" t="s">
        <v>73</v>
      </c>
      <c r="J1206" s="362" t="s">
        <v>4223</v>
      </c>
      <c r="K1206" s="361" t="s">
        <v>4236</v>
      </c>
      <c r="L1206" s="362"/>
      <c r="M1206" s="362" t="s">
        <v>186</v>
      </c>
      <c r="N1206" s="362" t="s">
        <v>9</v>
      </c>
      <c r="O1206" s="362"/>
      <c r="P1206" s="362" t="s">
        <v>90</v>
      </c>
      <c r="Q1206" s="362" t="s">
        <v>90</v>
      </c>
      <c r="R1206" s="362" t="s">
        <v>46</v>
      </c>
      <c r="S1206" s="361" t="s">
        <v>90</v>
      </c>
      <c r="T1206" s="362" t="s">
        <v>113</v>
      </c>
      <c r="U1206" s="362" t="s">
        <v>1540</v>
      </c>
      <c r="V1206" s="362" t="s">
        <v>1540</v>
      </c>
      <c r="W1206" s="362"/>
      <c r="X1206" s="362" t="s">
        <v>9</v>
      </c>
      <c r="Y1206" s="362" t="s">
        <v>46</v>
      </c>
      <c r="Z1206" s="362" t="s">
        <v>90</v>
      </c>
      <c r="AA1206" s="366" t="s">
        <v>90</v>
      </c>
      <c r="AB1206" s="362" t="s">
        <v>90</v>
      </c>
      <c r="AC1206" s="362"/>
      <c r="AD1206" s="362"/>
      <c r="AE1206" s="362"/>
      <c r="AF1206" s="362"/>
      <c r="AG1206" s="362"/>
      <c r="AH1206" s="362"/>
      <c r="AI1206" s="362" t="s">
        <v>7025</v>
      </c>
      <c r="AJ1206" s="362" t="s">
        <v>13</v>
      </c>
      <c r="AK1206" s="362" t="s">
        <v>40</v>
      </c>
      <c r="AL1206" s="362"/>
      <c r="AM1206" s="362"/>
      <c r="AN1206" s="362"/>
      <c r="AO1206" s="362"/>
      <c r="AP1206" s="361"/>
      <c r="AR1206">
        <v>1</v>
      </c>
      <c r="AS1206" t="s">
        <v>9</v>
      </c>
      <c r="AT1206" t="s">
        <v>9</v>
      </c>
    </row>
    <row r="1207" spans="2:46" ht="15" customHeight="1" x14ac:dyDescent="0.35">
      <c r="B1207" s="362">
        <v>1676</v>
      </c>
      <c r="C1207" s="362" t="s">
        <v>4237</v>
      </c>
      <c r="D1207" s="362" t="s">
        <v>2</v>
      </c>
      <c r="E1207" s="368">
        <v>45288</v>
      </c>
      <c r="F1207" s="368"/>
      <c r="G1207" s="368"/>
      <c r="H1207" s="368"/>
      <c r="I1207" s="362" t="s">
        <v>73</v>
      </c>
      <c r="J1207" s="362" t="s">
        <v>1661</v>
      </c>
      <c r="K1207" s="361" t="s">
        <v>4238</v>
      </c>
      <c r="L1207" s="362"/>
      <c r="M1207" s="362" t="s">
        <v>186</v>
      </c>
      <c r="N1207" s="362" t="s">
        <v>9</v>
      </c>
      <c r="O1207" s="362"/>
      <c r="P1207" s="362" t="s">
        <v>90</v>
      </c>
      <c r="Q1207" s="362" t="s">
        <v>90</v>
      </c>
      <c r="R1207" s="362" t="s">
        <v>8</v>
      </c>
      <c r="S1207" s="361" t="s">
        <v>1539</v>
      </c>
      <c r="T1207" s="362"/>
      <c r="U1207" s="362"/>
      <c r="V1207" s="362" t="s">
        <v>1540</v>
      </c>
      <c r="W1207" s="362"/>
      <c r="X1207" s="362"/>
      <c r="Y1207" s="362" t="s">
        <v>45</v>
      </c>
      <c r="Z1207" s="362" t="s">
        <v>90</v>
      </c>
      <c r="AA1207" s="366" t="s">
        <v>90</v>
      </c>
      <c r="AB1207" s="362" t="s">
        <v>90</v>
      </c>
      <c r="AC1207" s="362"/>
      <c r="AD1207" s="362"/>
      <c r="AE1207" s="362"/>
      <c r="AF1207" s="362"/>
      <c r="AG1207" s="362"/>
      <c r="AH1207" s="362"/>
      <c r="AI1207" s="362" t="s">
        <v>7025</v>
      </c>
      <c r="AJ1207" s="362" t="s">
        <v>13</v>
      </c>
      <c r="AK1207" s="362" t="s">
        <v>39</v>
      </c>
      <c r="AL1207" s="362"/>
      <c r="AM1207" s="362"/>
      <c r="AN1207" s="362"/>
      <c r="AO1207" s="368">
        <v>45923</v>
      </c>
      <c r="AP1207" s="361" t="s">
        <v>680</v>
      </c>
      <c r="AR1207">
        <v>1</v>
      </c>
      <c r="AS1207" t="s">
        <v>539</v>
      </c>
      <c r="AT1207" t="s">
        <v>5840</v>
      </c>
    </row>
    <row r="1208" spans="2:46" ht="15" customHeight="1" x14ac:dyDescent="0.35">
      <c r="B1208" s="362">
        <v>1677</v>
      </c>
      <c r="C1208" s="362" t="s">
        <v>4239</v>
      </c>
      <c r="D1208" s="362" t="s">
        <v>2</v>
      </c>
      <c r="E1208" s="368">
        <v>45296</v>
      </c>
      <c r="F1208" s="368"/>
      <c r="G1208" s="368"/>
      <c r="H1208" s="368"/>
      <c r="I1208" s="362" t="s">
        <v>65</v>
      </c>
      <c r="J1208" s="362" t="s">
        <v>65</v>
      </c>
      <c r="K1208" s="361" t="s">
        <v>4240</v>
      </c>
      <c r="L1208" s="362"/>
      <c r="M1208" s="362" t="s">
        <v>186</v>
      </c>
      <c r="N1208" s="362" t="s">
        <v>9</v>
      </c>
      <c r="O1208" s="362"/>
      <c r="P1208" s="362" t="s">
        <v>90</v>
      </c>
      <c r="Q1208" s="362" t="s">
        <v>90</v>
      </c>
      <c r="R1208" s="362"/>
      <c r="S1208" s="361" t="s">
        <v>90</v>
      </c>
      <c r="T1208" s="362"/>
      <c r="U1208" s="362"/>
      <c r="V1208" s="362" t="s">
        <v>202</v>
      </c>
      <c r="W1208" s="362"/>
      <c r="X1208" s="362" t="s">
        <v>9</v>
      </c>
      <c r="Y1208" s="362" t="s">
        <v>9</v>
      </c>
      <c r="Z1208" s="362" t="s">
        <v>90</v>
      </c>
      <c r="AA1208" s="366" t="s">
        <v>90</v>
      </c>
      <c r="AB1208" s="362" t="s">
        <v>90</v>
      </c>
      <c r="AC1208" s="362"/>
      <c r="AD1208" s="362"/>
      <c r="AE1208" s="362"/>
      <c r="AF1208" s="362"/>
      <c r="AG1208" s="362"/>
      <c r="AH1208" s="362"/>
      <c r="AI1208" s="362" t="s">
        <v>7032</v>
      </c>
      <c r="AJ1208" s="362" t="s">
        <v>19</v>
      </c>
      <c r="AK1208" s="362" t="s">
        <v>40</v>
      </c>
      <c r="AL1208" s="362"/>
      <c r="AM1208" s="362"/>
      <c r="AN1208" s="362"/>
      <c r="AO1208" s="362"/>
      <c r="AP1208" s="361" t="e">
        <v>#N/A</v>
      </c>
      <c r="AR1208">
        <v>1</v>
      </c>
      <c r="AS1208" t="s">
        <v>9</v>
      </c>
      <c r="AT1208" t="s">
        <v>9</v>
      </c>
    </row>
    <row r="1209" spans="2:46" ht="15" customHeight="1" x14ac:dyDescent="0.35">
      <c r="B1209" s="362">
        <v>1678</v>
      </c>
      <c r="C1209" s="362" t="s">
        <v>4241</v>
      </c>
      <c r="D1209" s="362" t="s">
        <v>2</v>
      </c>
      <c r="E1209" s="368">
        <v>45296</v>
      </c>
      <c r="F1209" s="368"/>
      <c r="G1209" s="368"/>
      <c r="H1209" s="368"/>
      <c r="I1209" s="362" t="s">
        <v>65</v>
      </c>
      <c r="J1209" s="362" t="s">
        <v>3100</v>
      </c>
      <c r="K1209" s="361" t="s">
        <v>4242</v>
      </c>
      <c r="L1209" s="362"/>
      <c r="M1209" s="362" t="s">
        <v>186</v>
      </c>
      <c r="N1209" s="362" t="s">
        <v>9</v>
      </c>
      <c r="O1209" s="362"/>
      <c r="P1209" s="362" t="s">
        <v>90</v>
      </c>
      <c r="Q1209" s="362" t="s">
        <v>90</v>
      </c>
      <c r="R1209" s="362"/>
      <c r="S1209" s="361" t="s">
        <v>90</v>
      </c>
      <c r="T1209" s="362"/>
      <c r="U1209" s="362"/>
      <c r="V1209" s="362" t="s">
        <v>202</v>
      </c>
      <c r="W1209" s="362"/>
      <c r="X1209" s="362" t="s">
        <v>9</v>
      </c>
      <c r="Y1209" s="362" t="s">
        <v>9</v>
      </c>
      <c r="Z1209" s="362" t="s">
        <v>90</v>
      </c>
      <c r="AA1209" s="366" t="s">
        <v>90</v>
      </c>
      <c r="AB1209" s="362" t="s">
        <v>90</v>
      </c>
      <c r="AC1209" s="362"/>
      <c r="AD1209" s="362"/>
      <c r="AE1209" s="362"/>
      <c r="AF1209" s="362"/>
      <c r="AG1209" s="362"/>
      <c r="AH1209" s="362"/>
      <c r="AI1209" s="362" t="s">
        <v>7032</v>
      </c>
      <c r="AJ1209" s="362" t="s">
        <v>19</v>
      </c>
      <c r="AK1209" s="362" t="s">
        <v>40</v>
      </c>
      <c r="AL1209" s="362"/>
      <c r="AM1209" s="362"/>
      <c r="AN1209" s="362"/>
      <c r="AO1209" s="362"/>
      <c r="AP1209" s="361" t="e">
        <v>#N/A</v>
      </c>
      <c r="AR1209">
        <v>1</v>
      </c>
      <c r="AS1209" t="s">
        <v>9</v>
      </c>
      <c r="AT1209" t="s">
        <v>9</v>
      </c>
    </row>
    <row r="1210" spans="2:46" ht="15" customHeight="1" x14ac:dyDescent="0.35">
      <c r="B1210" s="362">
        <v>1679</v>
      </c>
      <c r="C1210" s="362" t="s">
        <v>4243</v>
      </c>
      <c r="D1210" s="362" t="s">
        <v>2</v>
      </c>
      <c r="E1210" s="368">
        <v>45296</v>
      </c>
      <c r="F1210" s="368"/>
      <c r="G1210" s="368"/>
      <c r="H1210" s="368"/>
      <c r="I1210" s="362" t="s">
        <v>62</v>
      </c>
      <c r="J1210" s="362" t="s">
        <v>2064</v>
      </c>
      <c r="K1210" s="361" t="s">
        <v>4244</v>
      </c>
      <c r="L1210" s="362"/>
      <c r="M1210" s="362" t="s">
        <v>186</v>
      </c>
      <c r="N1210" s="362" t="s">
        <v>9</v>
      </c>
      <c r="O1210" s="362"/>
      <c r="P1210" s="362" t="s">
        <v>90</v>
      </c>
      <c r="Q1210" s="362" t="s">
        <v>90</v>
      </c>
      <c r="R1210" s="362"/>
      <c r="S1210" s="361" t="s">
        <v>90</v>
      </c>
      <c r="T1210" s="362"/>
      <c r="U1210" s="362"/>
      <c r="V1210" s="362" t="s">
        <v>824</v>
      </c>
      <c r="W1210" s="362"/>
      <c r="X1210" s="362" t="s">
        <v>9</v>
      </c>
      <c r="Y1210" s="362" t="s">
        <v>9</v>
      </c>
      <c r="Z1210" s="362" t="s">
        <v>90</v>
      </c>
      <c r="AA1210" s="366" t="s">
        <v>90</v>
      </c>
      <c r="AB1210" s="362" t="s">
        <v>90</v>
      </c>
      <c r="AC1210" s="362"/>
      <c r="AD1210" s="362"/>
      <c r="AE1210" s="362"/>
      <c r="AF1210" s="362"/>
      <c r="AG1210" s="362"/>
      <c r="AH1210" s="362"/>
      <c r="AI1210" s="362" t="s">
        <v>7033</v>
      </c>
      <c r="AJ1210" s="362" t="s">
        <v>19</v>
      </c>
      <c r="AK1210" s="362" t="s">
        <v>40</v>
      </c>
      <c r="AL1210" s="362"/>
      <c r="AM1210" s="362"/>
      <c r="AN1210" s="362"/>
      <c r="AO1210" s="362"/>
      <c r="AP1210" s="361" t="e">
        <v>#N/A</v>
      </c>
      <c r="AR1210">
        <v>1</v>
      </c>
      <c r="AS1210" t="s">
        <v>9</v>
      </c>
      <c r="AT1210" t="s">
        <v>9</v>
      </c>
    </row>
    <row r="1211" spans="2:46" ht="15" customHeight="1" x14ac:dyDescent="0.35">
      <c r="B1211" s="362">
        <v>1680</v>
      </c>
      <c r="C1211" s="362" t="s">
        <v>4245</v>
      </c>
      <c r="D1211" s="362" t="s">
        <v>2</v>
      </c>
      <c r="E1211" s="368">
        <v>45296</v>
      </c>
      <c r="F1211" s="368"/>
      <c r="G1211" s="368"/>
      <c r="H1211" s="368"/>
      <c r="I1211" s="362" t="s">
        <v>65</v>
      </c>
      <c r="J1211" s="362" t="s">
        <v>2375</v>
      </c>
      <c r="K1211" s="361" t="s">
        <v>4246</v>
      </c>
      <c r="L1211" s="362"/>
      <c r="M1211" s="362" t="s">
        <v>186</v>
      </c>
      <c r="N1211" s="362" t="s">
        <v>9</v>
      </c>
      <c r="O1211" s="362"/>
      <c r="P1211" s="362" t="s">
        <v>90</v>
      </c>
      <c r="Q1211" s="362" t="s">
        <v>90</v>
      </c>
      <c r="R1211" s="362"/>
      <c r="S1211" s="361" t="s">
        <v>90</v>
      </c>
      <c r="T1211" s="362"/>
      <c r="U1211" s="362"/>
      <c r="V1211" s="362" t="s">
        <v>202</v>
      </c>
      <c r="W1211" s="362"/>
      <c r="X1211" s="362" t="s">
        <v>9</v>
      </c>
      <c r="Y1211" s="362" t="s">
        <v>9</v>
      </c>
      <c r="Z1211" s="362" t="s">
        <v>90</v>
      </c>
      <c r="AA1211" s="366" t="s">
        <v>90</v>
      </c>
      <c r="AB1211" s="362" t="s">
        <v>90</v>
      </c>
      <c r="AC1211" s="362"/>
      <c r="AD1211" s="362"/>
      <c r="AE1211" s="362"/>
      <c r="AF1211" s="362"/>
      <c r="AG1211" s="362"/>
      <c r="AH1211" s="362"/>
      <c r="AI1211" s="362" t="s">
        <v>7032</v>
      </c>
      <c r="AJ1211" s="362" t="s">
        <v>19</v>
      </c>
      <c r="AK1211" s="362" t="s">
        <v>40</v>
      </c>
      <c r="AL1211" s="362"/>
      <c r="AM1211" s="362"/>
      <c r="AN1211" s="362"/>
      <c r="AO1211" s="362"/>
      <c r="AP1211" s="361" t="e">
        <v>#N/A</v>
      </c>
      <c r="AR1211">
        <v>1</v>
      </c>
      <c r="AS1211" t="s">
        <v>9</v>
      </c>
      <c r="AT1211" t="s">
        <v>9</v>
      </c>
    </row>
    <row r="1212" spans="2:46" ht="15" customHeight="1" x14ac:dyDescent="0.35">
      <c r="B1212" s="362">
        <v>1681</v>
      </c>
      <c r="C1212" s="362" t="s">
        <v>4247</v>
      </c>
      <c r="D1212" s="362" t="s">
        <v>2</v>
      </c>
      <c r="E1212" s="368">
        <v>45296</v>
      </c>
      <c r="F1212" s="368"/>
      <c r="G1212" s="368"/>
      <c r="H1212" s="368"/>
      <c r="I1212" s="362" t="s">
        <v>65</v>
      </c>
      <c r="J1212" s="362" t="s">
        <v>2375</v>
      </c>
      <c r="K1212" s="361" t="s">
        <v>4248</v>
      </c>
      <c r="L1212" s="362"/>
      <c r="M1212" s="362" t="s">
        <v>186</v>
      </c>
      <c r="N1212" s="362" t="s">
        <v>9</v>
      </c>
      <c r="O1212" s="362"/>
      <c r="P1212" s="362" t="s">
        <v>90</v>
      </c>
      <c r="Q1212" s="362" t="s">
        <v>90</v>
      </c>
      <c r="R1212" s="362"/>
      <c r="S1212" s="361" t="s">
        <v>90</v>
      </c>
      <c r="T1212" s="362"/>
      <c r="U1212" s="362"/>
      <c r="V1212" s="362" t="s">
        <v>202</v>
      </c>
      <c r="W1212" s="362"/>
      <c r="X1212" s="362" t="s">
        <v>9</v>
      </c>
      <c r="Y1212" s="362" t="s">
        <v>9</v>
      </c>
      <c r="Z1212" s="362" t="s">
        <v>90</v>
      </c>
      <c r="AA1212" s="366" t="s">
        <v>90</v>
      </c>
      <c r="AB1212" s="362" t="s">
        <v>90</v>
      </c>
      <c r="AC1212" s="362"/>
      <c r="AD1212" s="362"/>
      <c r="AE1212" s="362"/>
      <c r="AF1212" s="362"/>
      <c r="AG1212" s="362"/>
      <c r="AH1212" s="362"/>
      <c r="AI1212" s="362" t="s">
        <v>7032</v>
      </c>
      <c r="AJ1212" s="362" t="s">
        <v>19</v>
      </c>
      <c r="AK1212" s="362" t="s">
        <v>40</v>
      </c>
      <c r="AL1212" s="362"/>
      <c r="AM1212" s="362"/>
      <c r="AN1212" s="362"/>
      <c r="AO1212" s="362"/>
      <c r="AP1212" s="361" t="e">
        <v>#N/A</v>
      </c>
      <c r="AR1212">
        <v>1</v>
      </c>
      <c r="AS1212" t="s">
        <v>9</v>
      </c>
      <c r="AT1212" t="s">
        <v>9</v>
      </c>
    </row>
    <row r="1213" spans="2:46" ht="15" customHeight="1" x14ac:dyDescent="0.35">
      <c r="B1213" s="362">
        <v>1682</v>
      </c>
      <c r="C1213" s="362" t="s">
        <v>4249</v>
      </c>
      <c r="D1213" s="362" t="s">
        <v>2</v>
      </c>
      <c r="E1213" s="368">
        <v>45296</v>
      </c>
      <c r="F1213" s="368"/>
      <c r="G1213" s="368"/>
      <c r="H1213" s="368"/>
      <c r="I1213" s="362" t="s">
        <v>65</v>
      </c>
      <c r="J1213" s="362" t="s">
        <v>2375</v>
      </c>
      <c r="K1213" s="361" t="s">
        <v>4250</v>
      </c>
      <c r="L1213" s="362"/>
      <c r="M1213" s="362" t="s">
        <v>186</v>
      </c>
      <c r="N1213" s="362" t="s">
        <v>9</v>
      </c>
      <c r="O1213" s="362"/>
      <c r="P1213" s="362" t="s">
        <v>90</v>
      </c>
      <c r="Q1213" s="362" t="s">
        <v>90</v>
      </c>
      <c r="R1213" s="362"/>
      <c r="S1213" s="361" t="s">
        <v>90</v>
      </c>
      <c r="T1213" s="362"/>
      <c r="U1213" s="362"/>
      <c r="V1213" s="362" t="s">
        <v>202</v>
      </c>
      <c r="W1213" s="362"/>
      <c r="X1213" s="362" t="s">
        <v>9</v>
      </c>
      <c r="Y1213" s="362" t="s">
        <v>9</v>
      </c>
      <c r="Z1213" s="362" t="s">
        <v>90</v>
      </c>
      <c r="AA1213" s="366" t="s">
        <v>90</v>
      </c>
      <c r="AB1213" s="362" t="s">
        <v>90</v>
      </c>
      <c r="AC1213" s="362"/>
      <c r="AD1213" s="362"/>
      <c r="AE1213" s="362"/>
      <c r="AF1213" s="362"/>
      <c r="AG1213" s="362"/>
      <c r="AH1213" s="362"/>
      <c r="AI1213" s="362" t="s">
        <v>7032</v>
      </c>
      <c r="AJ1213" s="362" t="s">
        <v>19</v>
      </c>
      <c r="AK1213" s="362" t="s">
        <v>40</v>
      </c>
      <c r="AL1213" s="362"/>
      <c r="AM1213" s="362"/>
      <c r="AN1213" s="362"/>
      <c r="AO1213" s="362"/>
      <c r="AP1213" s="361" t="e">
        <v>#N/A</v>
      </c>
      <c r="AR1213">
        <v>1</v>
      </c>
      <c r="AS1213" t="s">
        <v>9</v>
      </c>
      <c r="AT1213" t="s">
        <v>9</v>
      </c>
    </row>
    <row r="1214" spans="2:46" ht="15" customHeight="1" x14ac:dyDescent="0.35">
      <c r="B1214" s="362">
        <v>1683</v>
      </c>
      <c r="C1214" s="362" t="s">
        <v>4251</v>
      </c>
      <c r="D1214" s="362" t="s">
        <v>2</v>
      </c>
      <c r="E1214" s="368">
        <v>45309</v>
      </c>
      <c r="F1214" s="368"/>
      <c r="G1214" s="368"/>
      <c r="H1214" s="368"/>
      <c r="I1214" s="362" t="s">
        <v>65</v>
      </c>
      <c r="J1214" s="362" t="s">
        <v>3100</v>
      </c>
      <c r="K1214" s="361" t="s">
        <v>4252</v>
      </c>
      <c r="L1214" s="362"/>
      <c r="M1214" s="362" t="s">
        <v>186</v>
      </c>
      <c r="N1214" s="362" t="s">
        <v>9</v>
      </c>
      <c r="O1214" s="362"/>
      <c r="P1214" s="362" t="s">
        <v>90</v>
      </c>
      <c r="Q1214" s="362" t="s">
        <v>90</v>
      </c>
      <c r="R1214" s="362"/>
      <c r="S1214" s="361" t="s">
        <v>90</v>
      </c>
      <c r="T1214" s="362"/>
      <c r="U1214" s="362"/>
      <c r="V1214" s="362" t="s">
        <v>202</v>
      </c>
      <c r="W1214" s="362"/>
      <c r="X1214" s="362" t="s">
        <v>9</v>
      </c>
      <c r="Y1214" s="362" t="s">
        <v>9</v>
      </c>
      <c r="Z1214" s="362" t="s">
        <v>90</v>
      </c>
      <c r="AA1214" s="366" t="s">
        <v>90</v>
      </c>
      <c r="AB1214" s="362" t="s">
        <v>90</v>
      </c>
      <c r="AC1214" s="362"/>
      <c r="AD1214" s="362"/>
      <c r="AE1214" s="362"/>
      <c r="AF1214" s="362"/>
      <c r="AG1214" s="362"/>
      <c r="AH1214" s="362"/>
      <c r="AI1214" s="362" t="s">
        <v>7032</v>
      </c>
      <c r="AJ1214" s="362" t="s">
        <v>19</v>
      </c>
      <c r="AK1214" s="362" t="s">
        <v>40</v>
      </c>
      <c r="AL1214" s="362"/>
      <c r="AM1214" s="362"/>
      <c r="AN1214" s="362"/>
      <c r="AO1214" s="362"/>
      <c r="AP1214" s="361" t="e">
        <v>#N/A</v>
      </c>
      <c r="AR1214">
        <v>1</v>
      </c>
      <c r="AS1214" t="s">
        <v>9</v>
      </c>
      <c r="AT1214" t="s">
        <v>9</v>
      </c>
    </row>
    <row r="1215" spans="2:46" ht="15" customHeight="1" x14ac:dyDescent="0.35">
      <c r="B1215" s="362">
        <v>1684</v>
      </c>
      <c r="C1215" s="362" t="s">
        <v>4253</v>
      </c>
      <c r="D1215" s="362" t="s">
        <v>2</v>
      </c>
      <c r="E1215" s="368">
        <v>45133</v>
      </c>
      <c r="F1215" s="368"/>
      <c r="G1215" s="368"/>
      <c r="H1215" s="368"/>
      <c r="I1215" s="362" t="s">
        <v>74</v>
      </c>
      <c r="J1215" s="362" t="s">
        <v>2308</v>
      </c>
      <c r="K1215" s="361" t="s">
        <v>4254</v>
      </c>
      <c r="L1215" s="361"/>
      <c r="M1215" s="362" t="s">
        <v>186</v>
      </c>
      <c r="N1215" s="362" t="s">
        <v>9</v>
      </c>
      <c r="O1215" s="362"/>
      <c r="P1215" s="362" t="s">
        <v>90</v>
      </c>
      <c r="Q1215" s="362" t="s">
        <v>90</v>
      </c>
      <c r="R1215" s="362"/>
      <c r="S1215" s="361" t="s">
        <v>4255</v>
      </c>
      <c r="T1215" s="362"/>
      <c r="U1215" s="362"/>
      <c r="V1215" s="362" t="s">
        <v>120</v>
      </c>
      <c r="W1215" s="362"/>
      <c r="X1215" s="362"/>
      <c r="Y1215" s="362" t="s">
        <v>48</v>
      </c>
      <c r="Z1215" s="362" t="s">
        <v>90</v>
      </c>
      <c r="AA1215" s="366" t="s">
        <v>90</v>
      </c>
      <c r="AB1215" s="362" t="s">
        <v>90</v>
      </c>
      <c r="AC1215" s="362"/>
      <c r="AD1215" s="362"/>
      <c r="AE1215" s="362"/>
      <c r="AF1215" s="362"/>
      <c r="AG1215" s="362"/>
      <c r="AH1215" s="362"/>
      <c r="AI1215" s="362" t="s">
        <v>7028</v>
      </c>
      <c r="AJ1215" s="362" t="s">
        <v>19</v>
      </c>
      <c r="AK1215" s="362" t="s">
        <v>40</v>
      </c>
      <c r="AL1215" s="362"/>
      <c r="AM1215" s="362"/>
      <c r="AN1215" s="362"/>
      <c r="AO1215" s="362"/>
      <c r="AP1215" s="361"/>
      <c r="AR1215">
        <v>1</v>
      </c>
      <c r="AS1215" t="s">
        <v>5839</v>
      </c>
      <c r="AT1215" t="s">
        <v>5839</v>
      </c>
    </row>
    <row r="1216" spans="2:46" ht="15" customHeight="1" x14ac:dyDescent="0.35">
      <c r="B1216" s="362">
        <v>1685</v>
      </c>
      <c r="C1216" s="362" t="s">
        <v>4256</v>
      </c>
      <c r="D1216" s="362" t="s">
        <v>2</v>
      </c>
      <c r="E1216" s="368">
        <v>45309</v>
      </c>
      <c r="F1216" s="368"/>
      <c r="G1216" s="368"/>
      <c r="H1216" s="368"/>
      <c r="I1216" s="362" t="s">
        <v>63</v>
      </c>
      <c r="J1216" s="362" t="s">
        <v>184</v>
      </c>
      <c r="K1216" s="361" t="s">
        <v>4257</v>
      </c>
      <c r="L1216" s="361"/>
      <c r="M1216" s="362" t="s">
        <v>186</v>
      </c>
      <c r="N1216" s="362" t="s">
        <v>9</v>
      </c>
      <c r="O1216" s="362"/>
      <c r="P1216" s="362" t="s">
        <v>2273</v>
      </c>
      <c r="Q1216" s="362" t="s">
        <v>90</v>
      </c>
      <c r="R1216" s="362"/>
      <c r="S1216" s="361" t="s">
        <v>4258</v>
      </c>
      <c r="T1216" s="362"/>
      <c r="U1216" s="362"/>
      <c r="V1216" s="362" t="s">
        <v>844</v>
      </c>
      <c r="W1216" s="362"/>
      <c r="X1216" s="362" t="s">
        <v>9</v>
      </c>
      <c r="Y1216" s="362" t="s">
        <v>3290</v>
      </c>
      <c r="Z1216" s="362" t="s">
        <v>90</v>
      </c>
      <c r="AA1216" s="366" t="s">
        <v>90</v>
      </c>
      <c r="AB1216" s="362" t="s">
        <v>90</v>
      </c>
      <c r="AC1216" s="362"/>
      <c r="AD1216" s="362"/>
      <c r="AE1216" s="362"/>
      <c r="AF1216" s="362"/>
      <c r="AG1216" s="362"/>
      <c r="AH1216" s="362"/>
      <c r="AI1216" s="362" t="s">
        <v>7035</v>
      </c>
      <c r="AJ1216" s="362" t="s">
        <v>19</v>
      </c>
      <c r="AK1216" s="362" t="e">
        <v>#N/A</v>
      </c>
      <c r="AL1216" s="362" t="e">
        <v>#N/A</v>
      </c>
      <c r="AM1216" s="362" t="e">
        <v>#N/A</v>
      </c>
      <c r="AN1216" s="362"/>
      <c r="AO1216" s="362"/>
      <c r="AP1216" s="361" t="e">
        <v>#N/A</v>
      </c>
      <c r="AR1216">
        <v>1</v>
      </c>
      <c r="AS1216" t="s">
        <v>9</v>
      </c>
      <c r="AT1216" t="s">
        <v>9</v>
      </c>
    </row>
    <row r="1217" spans="2:46" ht="15" customHeight="1" x14ac:dyDescent="0.35">
      <c r="B1217" s="362">
        <v>1686</v>
      </c>
      <c r="C1217" s="362" t="s">
        <v>4259</v>
      </c>
      <c r="D1217" s="362" t="s">
        <v>2</v>
      </c>
      <c r="E1217" s="368">
        <v>45309</v>
      </c>
      <c r="F1217" s="368"/>
      <c r="G1217" s="368"/>
      <c r="H1217" s="368"/>
      <c r="I1217" s="362" t="s">
        <v>63</v>
      </c>
      <c r="J1217" s="362" t="s">
        <v>184</v>
      </c>
      <c r="K1217" s="361" t="s">
        <v>4260</v>
      </c>
      <c r="L1217" s="361"/>
      <c r="M1217" s="362" t="s">
        <v>186</v>
      </c>
      <c r="N1217" s="362" t="s">
        <v>9</v>
      </c>
      <c r="O1217" s="362"/>
      <c r="P1217" s="362" t="s">
        <v>2273</v>
      </c>
      <c r="Q1217" s="362" t="s">
        <v>90</v>
      </c>
      <c r="R1217" s="362"/>
      <c r="S1217" s="361" t="s">
        <v>4261</v>
      </c>
      <c r="T1217" s="362"/>
      <c r="U1217" s="362"/>
      <c r="V1217" s="362" t="s">
        <v>844</v>
      </c>
      <c r="W1217" s="362"/>
      <c r="X1217" s="362" t="s">
        <v>9</v>
      </c>
      <c r="Y1217" s="362" t="s">
        <v>3290</v>
      </c>
      <c r="Z1217" s="362" t="s">
        <v>90</v>
      </c>
      <c r="AA1217" s="366" t="s">
        <v>90</v>
      </c>
      <c r="AB1217" s="362" t="s">
        <v>90</v>
      </c>
      <c r="AC1217" s="362"/>
      <c r="AD1217" s="362"/>
      <c r="AE1217" s="362"/>
      <c r="AF1217" s="362"/>
      <c r="AG1217" s="362"/>
      <c r="AH1217" s="362"/>
      <c r="AI1217" s="362" t="s">
        <v>7035</v>
      </c>
      <c r="AJ1217" s="362" t="s">
        <v>19</v>
      </c>
      <c r="AK1217" s="362" t="e">
        <v>#N/A</v>
      </c>
      <c r="AL1217" s="362" t="e">
        <v>#N/A</v>
      </c>
      <c r="AM1217" s="362" t="e">
        <v>#N/A</v>
      </c>
      <c r="AN1217" s="362"/>
      <c r="AO1217" s="362"/>
      <c r="AP1217" s="361" t="e">
        <v>#N/A</v>
      </c>
      <c r="AR1217">
        <v>1</v>
      </c>
      <c r="AS1217" t="s">
        <v>9</v>
      </c>
      <c r="AT1217" t="s">
        <v>9</v>
      </c>
    </row>
    <row r="1218" spans="2:46" ht="15" customHeight="1" x14ac:dyDescent="0.35">
      <c r="B1218" s="362">
        <v>1687</v>
      </c>
      <c r="C1218" s="362" t="s">
        <v>4262</v>
      </c>
      <c r="D1218" s="362" t="s">
        <v>2</v>
      </c>
      <c r="E1218" s="368">
        <v>45309</v>
      </c>
      <c r="F1218" s="368"/>
      <c r="G1218" s="368"/>
      <c r="H1218" s="368"/>
      <c r="I1218" s="362" t="s">
        <v>65</v>
      </c>
      <c r="J1218" s="362" t="s">
        <v>3395</v>
      </c>
      <c r="K1218" s="361" t="s">
        <v>4263</v>
      </c>
      <c r="L1218" s="362"/>
      <c r="M1218" s="362" t="s">
        <v>186</v>
      </c>
      <c r="N1218" s="362" t="s">
        <v>9</v>
      </c>
      <c r="O1218" s="362"/>
      <c r="P1218" s="362" t="s">
        <v>90</v>
      </c>
      <c r="Q1218" s="362" t="s">
        <v>90</v>
      </c>
      <c r="R1218" s="362"/>
      <c r="S1218" s="361" t="s">
        <v>90</v>
      </c>
      <c r="T1218" s="362"/>
      <c r="U1218" s="362"/>
      <c r="V1218" s="362" t="s">
        <v>202</v>
      </c>
      <c r="W1218" s="362"/>
      <c r="X1218" s="362" t="s">
        <v>9</v>
      </c>
      <c r="Y1218" s="362" t="s">
        <v>9</v>
      </c>
      <c r="Z1218" s="362" t="s">
        <v>90</v>
      </c>
      <c r="AA1218" s="366" t="s">
        <v>90</v>
      </c>
      <c r="AB1218" s="362" t="s">
        <v>90</v>
      </c>
      <c r="AC1218" s="362"/>
      <c r="AD1218" s="362"/>
      <c r="AE1218" s="362"/>
      <c r="AF1218" s="362"/>
      <c r="AG1218" s="362"/>
      <c r="AH1218" s="362"/>
      <c r="AI1218" s="362" t="s">
        <v>7032</v>
      </c>
      <c r="AJ1218" s="362" t="s">
        <v>19</v>
      </c>
      <c r="AK1218" s="362" t="s">
        <v>40</v>
      </c>
      <c r="AL1218" s="362"/>
      <c r="AM1218" s="362"/>
      <c r="AN1218" s="362"/>
      <c r="AO1218" s="362"/>
      <c r="AP1218" s="361" t="e">
        <v>#N/A</v>
      </c>
      <c r="AR1218">
        <v>1</v>
      </c>
      <c r="AS1218" t="s">
        <v>9</v>
      </c>
      <c r="AT1218" t="s">
        <v>9</v>
      </c>
    </row>
    <row r="1219" spans="2:46" ht="15" customHeight="1" x14ac:dyDescent="0.35">
      <c r="B1219" s="362">
        <v>1688</v>
      </c>
      <c r="C1219" s="362" t="s">
        <v>4264</v>
      </c>
      <c r="D1219" s="362" t="s">
        <v>2</v>
      </c>
      <c r="E1219" s="368">
        <v>45309</v>
      </c>
      <c r="F1219" s="368"/>
      <c r="G1219" s="368"/>
      <c r="H1219" s="368"/>
      <c r="I1219" s="362" t="s">
        <v>65</v>
      </c>
      <c r="J1219" s="362" t="s">
        <v>90</v>
      </c>
      <c r="K1219" s="361" t="s">
        <v>4265</v>
      </c>
      <c r="L1219" s="362"/>
      <c r="M1219" s="362" t="s">
        <v>186</v>
      </c>
      <c r="N1219" s="362" t="s">
        <v>9</v>
      </c>
      <c r="O1219" s="362"/>
      <c r="P1219" s="362" t="s">
        <v>90</v>
      </c>
      <c r="Q1219" s="362" t="s">
        <v>90</v>
      </c>
      <c r="R1219" s="362"/>
      <c r="S1219" s="361" t="s">
        <v>90</v>
      </c>
      <c r="T1219" s="362"/>
      <c r="U1219" s="362"/>
      <c r="V1219" s="362" t="s">
        <v>202</v>
      </c>
      <c r="W1219" s="362"/>
      <c r="X1219" s="362" t="s">
        <v>9</v>
      </c>
      <c r="Y1219" s="362" t="s">
        <v>9</v>
      </c>
      <c r="Z1219" s="362" t="s">
        <v>90</v>
      </c>
      <c r="AA1219" s="366" t="s">
        <v>90</v>
      </c>
      <c r="AB1219" s="362" t="s">
        <v>90</v>
      </c>
      <c r="AC1219" s="362"/>
      <c r="AD1219" s="362"/>
      <c r="AE1219" s="362"/>
      <c r="AF1219" s="362"/>
      <c r="AG1219" s="362"/>
      <c r="AH1219" s="362"/>
      <c r="AI1219" s="362" t="s">
        <v>7032</v>
      </c>
      <c r="AJ1219" s="362" t="s">
        <v>19</v>
      </c>
      <c r="AK1219" s="362" t="s">
        <v>40</v>
      </c>
      <c r="AL1219" s="362"/>
      <c r="AM1219" s="362"/>
      <c r="AN1219" s="362"/>
      <c r="AO1219" s="362"/>
      <c r="AP1219" s="361" t="e">
        <v>#N/A</v>
      </c>
      <c r="AR1219">
        <v>1</v>
      </c>
      <c r="AS1219" t="s">
        <v>9</v>
      </c>
      <c r="AT1219" t="s">
        <v>9</v>
      </c>
    </row>
    <row r="1220" spans="2:46" ht="15" customHeight="1" x14ac:dyDescent="0.35">
      <c r="B1220" s="362">
        <v>1689</v>
      </c>
      <c r="C1220" s="362" t="s">
        <v>4266</v>
      </c>
      <c r="D1220" s="362" t="s">
        <v>2</v>
      </c>
      <c r="E1220" s="368">
        <v>45309</v>
      </c>
      <c r="F1220" s="368"/>
      <c r="G1220" s="368"/>
      <c r="H1220" s="368"/>
      <c r="I1220" s="362" t="s">
        <v>65</v>
      </c>
      <c r="J1220" s="362" t="s">
        <v>61</v>
      </c>
      <c r="K1220" s="361" t="s">
        <v>4267</v>
      </c>
      <c r="L1220" s="362"/>
      <c r="M1220" s="362" t="s">
        <v>186</v>
      </c>
      <c r="N1220" s="362" t="s">
        <v>9</v>
      </c>
      <c r="O1220" s="362"/>
      <c r="P1220" s="362" t="s">
        <v>90</v>
      </c>
      <c r="Q1220" s="362" t="s">
        <v>90</v>
      </c>
      <c r="R1220" s="362"/>
      <c r="S1220" s="361" t="s">
        <v>90</v>
      </c>
      <c r="T1220" s="362"/>
      <c r="U1220" s="362"/>
      <c r="V1220" s="362" t="s">
        <v>202</v>
      </c>
      <c r="W1220" s="362"/>
      <c r="X1220" s="362" t="s">
        <v>9</v>
      </c>
      <c r="Y1220" s="362" t="s">
        <v>9</v>
      </c>
      <c r="Z1220" s="362" t="s">
        <v>90</v>
      </c>
      <c r="AA1220" s="366" t="s">
        <v>90</v>
      </c>
      <c r="AB1220" s="362" t="s">
        <v>90</v>
      </c>
      <c r="AC1220" s="362"/>
      <c r="AD1220" s="362"/>
      <c r="AE1220" s="362"/>
      <c r="AF1220" s="362"/>
      <c r="AG1220" s="362"/>
      <c r="AH1220" s="362"/>
      <c r="AI1220" s="362" t="s">
        <v>7032</v>
      </c>
      <c r="AJ1220" s="362" t="s">
        <v>19</v>
      </c>
      <c r="AK1220" s="362" t="s">
        <v>40</v>
      </c>
      <c r="AL1220" s="362"/>
      <c r="AM1220" s="362"/>
      <c r="AN1220" s="362"/>
      <c r="AO1220" s="362"/>
      <c r="AP1220" s="361" t="e">
        <v>#N/A</v>
      </c>
      <c r="AR1220">
        <v>1</v>
      </c>
      <c r="AS1220" t="s">
        <v>9</v>
      </c>
      <c r="AT1220" t="s">
        <v>9</v>
      </c>
    </row>
    <row r="1221" spans="2:46" ht="15" customHeight="1" x14ac:dyDescent="0.35">
      <c r="B1221" s="362">
        <v>1690</v>
      </c>
      <c r="C1221" s="362" t="s">
        <v>4268</v>
      </c>
      <c r="D1221" s="362" t="s">
        <v>2</v>
      </c>
      <c r="E1221" s="368">
        <v>45309</v>
      </c>
      <c r="F1221" s="368"/>
      <c r="G1221" s="368"/>
      <c r="H1221" s="368"/>
      <c r="I1221" s="362" t="s">
        <v>65</v>
      </c>
      <c r="J1221" s="362" t="s">
        <v>90</v>
      </c>
      <c r="K1221" s="361" t="s">
        <v>4269</v>
      </c>
      <c r="L1221" s="362"/>
      <c r="M1221" s="362" t="s">
        <v>186</v>
      </c>
      <c r="N1221" s="362" t="s">
        <v>9</v>
      </c>
      <c r="O1221" s="362"/>
      <c r="P1221" s="362" t="s">
        <v>90</v>
      </c>
      <c r="Q1221" s="362" t="s">
        <v>90</v>
      </c>
      <c r="R1221" s="362"/>
      <c r="S1221" s="361" t="s">
        <v>90</v>
      </c>
      <c r="T1221" s="362"/>
      <c r="U1221" s="362"/>
      <c r="V1221" s="362" t="s">
        <v>202</v>
      </c>
      <c r="W1221" s="362"/>
      <c r="X1221" s="362" t="s">
        <v>9</v>
      </c>
      <c r="Y1221" s="362" t="s">
        <v>9</v>
      </c>
      <c r="Z1221" s="362" t="s">
        <v>90</v>
      </c>
      <c r="AA1221" s="366" t="s">
        <v>90</v>
      </c>
      <c r="AB1221" s="362" t="s">
        <v>90</v>
      </c>
      <c r="AC1221" s="362"/>
      <c r="AD1221" s="362"/>
      <c r="AE1221" s="362"/>
      <c r="AF1221" s="362"/>
      <c r="AG1221" s="362"/>
      <c r="AH1221" s="362"/>
      <c r="AI1221" s="362" t="s">
        <v>7032</v>
      </c>
      <c r="AJ1221" s="362" t="s">
        <v>19</v>
      </c>
      <c r="AK1221" s="362" t="s">
        <v>40</v>
      </c>
      <c r="AL1221" s="362"/>
      <c r="AM1221" s="362"/>
      <c r="AN1221" s="362"/>
      <c r="AO1221" s="362"/>
      <c r="AP1221" s="361" t="e">
        <v>#N/A</v>
      </c>
      <c r="AR1221">
        <v>1</v>
      </c>
      <c r="AS1221" t="s">
        <v>9</v>
      </c>
      <c r="AT1221" t="s">
        <v>9</v>
      </c>
    </row>
    <row r="1222" spans="2:46" ht="15" customHeight="1" x14ac:dyDescent="0.35">
      <c r="B1222" s="362">
        <v>1691</v>
      </c>
      <c r="C1222" s="362" t="s">
        <v>4270</v>
      </c>
      <c r="D1222" s="362" t="s">
        <v>2</v>
      </c>
      <c r="E1222" s="368">
        <v>45309</v>
      </c>
      <c r="F1222" s="368"/>
      <c r="G1222" s="368"/>
      <c r="H1222" s="368"/>
      <c r="I1222" s="362" t="s">
        <v>65</v>
      </c>
      <c r="J1222" s="362" t="s">
        <v>90</v>
      </c>
      <c r="K1222" s="361" t="s">
        <v>4271</v>
      </c>
      <c r="L1222" s="362"/>
      <c r="M1222" s="362" t="s">
        <v>186</v>
      </c>
      <c r="N1222" s="362" t="s">
        <v>9</v>
      </c>
      <c r="O1222" s="362"/>
      <c r="P1222" s="362" t="s">
        <v>90</v>
      </c>
      <c r="Q1222" s="362" t="s">
        <v>90</v>
      </c>
      <c r="R1222" s="362"/>
      <c r="S1222" s="361" t="s">
        <v>90</v>
      </c>
      <c r="T1222" s="362"/>
      <c r="U1222" s="362"/>
      <c r="V1222" s="362" t="s">
        <v>202</v>
      </c>
      <c r="W1222" s="362"/>
      <c r="X1222" s="362" t="s">
        <v>9</v>
      </c>
      <c r="Y1222" s="362" t="s">
        <v>9</v>
      </c>
      <c r="Z1222" s="362" t="s">
        <v>90</v>
      </c>
      <c r="AA1222" s="366" t="s">
        <v>90</v>
      </c>
      <c r="AB1222" s="362" t="s">
        <v>90</v>
      </c>
      <c r="AC1222" s="362"/>
      <c r="AD1222" s="362"/>
      <c r="AE1222" s="362"/>
      <c r="AF1222" s="362"/>
      <c r="AG1222" s="362"/>
      <c r="AH1222" s="362"/>
      <c r="AI1222" s="362" t="s">
        <v>7032</v>
      </c>
      <c r="AJ1222" s="362" t="s">
        <v>19</v>
      </c>
      <c r="AK1222" s="362" t="s">
        <v>40</v>
      </c>
      <c r="AL1222" s="362"/>
      <c r="AM1222" s="362"/>
      <c r="AN1222" s="362"/>
      <c r="AO1222" s="362"/>
      <c r="AP1222" s="361" t="e">
        <v>#N/A</v>
      </c>
      <c r="AR1222">
        <v>1</v>
      </c>
      <c r="AS1222" t="s">
        <v>9</v>
      </c>
      <c r="AT1222" t="s">
        <v>9</v>
      </c>
    </row>
    <row r="1223" spans="2:46" ht="15" customHeight="1" x14ac:dyDescent="0.35">
      <c r="B1223" s="362">
        <v>1692</v>
      </c>
      <c r="C1223" s="362" t="s">
        <v>4272</v>
      </c>
      <c r="D1223" s="362" t="s">
        <v>2</v>
      </c>
      <c r="E1223" s="368">
        <v>45309</v>
      </c>
      <c r="F1223" s="368"/>
      <c r="G1223" s="368"/>
      <c r="H1223" s="368"/>
      <c r="I1223" s="362" t="s">
        <v>65</v>
      </c>
      <c r="J1223" s="362" t="s">
        <v>90</v>
      </c>
      <c r="K1223" s="361" t="s">
        <v>4273</v>
      </c>
      <c r="L1223" s="362"/>
      <c r="M1223" s="362" t="s">
        <v>186</v>
      </c>
      <c r="N1223" s="362" t="s">
        <v>9</v>
      </c>
      <c r="O1223" s="362"/>
      <c r="P1223" s="362" t="s">
        <v>90</v>
      </c>
      <c r="Q1223" s="362" t="s">
        <v>90</v>
      </c>
      <c r="R1223" s="362"/>
      <c r="S1223" s="361" t="s">
        <v>90</v>
      </c>
      <c r="T1223" s="362"/>
      <c r="U1223" s="362"/>
      <c r="V1223" s="362" t="s">
        <v>202</v>
      </c>
      <c r="W1223" s="362"/>
      <c r="X1223" s="362" t="s">
        <v>9</v>
      </c>
      <c r="Y1223" s="362" t="s">
        <v>9</v>
      </c>
      <c r="Z1223" s="362" t="s">
        <v>90</v>
      </c>
      <c r="AA1223" s="366" t="s">
        <v>90</v>
      </c>
      <c r="AB1223" s="362" t="s">
        <v>90</v>
      </c>
      <c r="AC1223" s="362"/>
      <c r="AD1223" s="362"/>
      <c r="AE1223" s="362"/>
      <c r="AF1223" s="362"/>
      <c r="AG1223" s="362"/>
      <c r="AH1223" s="362"/>
      <c r="AI1223" s="362" t="s">
        <v>7032</v>
      </c>
      <c r="AJ1223" s="362" t="s">
        <v>19</v>
      </c>
      <c r="AK1223" s="362" t="s">
        <v>40</v>
      </c>
      <c r="AL1223" s="362"/>
      <c r="AM1223" s="362"/>
      <c r="AN1223" s="362"/>
      <c r="AO1223" s="362"/>
      <c r="AP1223" s="361" t="e">
        <v>#N/A</v>
      </c>
      <c r="AR1223">
        <v>1</v>
      </c>
      <c r="AS1223" t="s">
        <v>9</v>
      </c>
      <c r="AT1223" t="s">
        <v>9</v>
      </c>
    </row>
    <row r="1224" spans="2:46" ht="15" customHeight="1" x14ac:dyDescent="0.35">
      <c r="B1224" s="362">
        <v>1693</v>
      </c>
      <c r="C1224" s="362" t="s">
        <v>4274</v>
      </c>
      <c r="D1224" s="362" t="s">
        <v>2</v>
      </c>
      <c r="E1224" s="368">
        <v>45309</v>
      </c>
      <c r="F1224" s="368"/>
      <c r="G1224" s="368"/>
      <c r="H1224" s="368"/>
      <c r="I1224" s="362" t="s">
        <v>65</v>
      </c>
      <c r="J1224" s="362" t="s">
        <v>90</v>
      </c>
      <c r="K1224" s="361" t="s">
        <v>4275</v>
      </c>
      <c r="L1224" s="362"/>
      <c r="M1224" s="362" t="s">
        <v>186</v>
      </c>
      <c r="N1224" s="362" t="s">
        <v>9</v>
      </c>
      <c r="O1224" s="362"/>
      <c r="P1224" s="362" t="s">
        <v>90</v>
      </c>
      <c r="Q1224" s="362" t="s">
        <v>90</v>
      </c>
      <c r="R1224" s="362"/>
      <c r="S1224" s="361" t="s">
        <v>90</v>
      </c>
      <c r="T1224" s="362"/>
      <c r="U1224" s="362"/>
      <c r="V1224" s="362" t="s">
        <v>202</v>
      </c>
      <c r="W1224" s="362"/>
      <c r="X1224" s="362" t="s">
        <v>9</v>
      </c>
      <c r="Y1224" s="362" t="s">
        <v>9</v>
      </c>
      <c r="Z1224" s="362" t="s">
        <v>90</v>
      </c>
      <c r="AA1224" s="366" t="s">
        <v>90</v>
      </c>
      <c r="AB1224" s="362" t="s">
        <v>90</v>
      </c>
      <c r="AC1224" s="362"/>
      <c r="AD1224" s="362"/>
      <c r="AE1224" s="362"/>
      <c r="AF1224" s="362"/>
      <c r="AG1224" s="362"/>
      <c r="AH1224" s="362"/>
      <c r="AI1224" s="362" t="s">
        <v>7032</v>
      </c>
      <c r="AJ1224" s="362" t="s">
        <v>19</v>
      </c>
      <c r="AK1224" s="362" t="s">
        <v>40</v>
      </c>
      <c r="AL1224" s="362"/>
      <c r="AM1224" s="362"/>
      <c r="AN1224" s="362"/>
      <c r="AO1224" s="362"/>
      <c r="AP1224" s="361" t="e">
        <v>#N/A</v>
      </c>
      <c r="AR1224">
        <v>1</v>
      </c>
      <c r="AS1224" t="s">
        <v>9</v>
      </c>
      <c r="AT1224" t="s">
        <v>9</v>
      </c>
    </row>
    <row r="1225" spans="2:46" ht="15" customHeight="1" x14ac:dyDescent="0.35">
      <c r="B1225" s="362">
        <v>1694</v>
      </c>
      <c r="C1225" s="362" t="s">
        <v>4276</v>
      </c>
      <c r="D1225" s="362" t="s">
        <v>2</v>
      </c>
      <c r="E1225" s="368">
        <v>45309</v>
      </c>
      <c r="F1225" s="368"/>
      <c r="G1225" s="368"/>
      <c r="H1225" s="368"/>
      <c r="I1225" s="362" t="s">
        <v>65</v>
      </c>
      <c r="J1225" s="362" t="s">
        <v>90</v>
      </c>
      <c r="K1225" s="361" t="s">
        <v>4277</v>
      </c>
      <c r="L1225" s="362"/>
      <c r="M1225" s="362" t="s">
        <v>186</v>
      </c>
      <c r="N1225" s="362" t="s">
        <v>9</v>
      </c>
      <c r="O1225" s="362"/>
      <c r="P1225" s="362" t="s">
        <v>90</v>
      </c>
      <c r="Q1225" s="362" t="s">
        <v>90</v>
      </c>
      <c r="R1225" s="362"/>
      <c r="S1225" s="361" t="s">
        <v>90</v>
      </c>
      <c r="T1225" s="362"/>
      <c r="U1225" s="362"/>
      <c r="V1225" s="362" t="s">
        <v>202</v>
      </c>
      <c r="W1225" s="362"/>
      <c r="X1225" s="362" t="s">
        <v>9</v>
      </c>
      <c r="Y1225" s="362" t="s">
        <v>9</v>
      </c>
      <c r="Z1225" s="362" t="s">
        <v>90</v>
      </c>
      <c r="AA1225" s="366" t="s">
        <v>90</v>
      </c>
      <c r="AB1225" s="362" t="s">
        <v>90</v>
      </c>
      <c r="AC1225" s="362"/>
      <c r="AD1225" s="362"/>
      <c r="AE1225" s="362"/>
      <c r="AF1225" s="362"/>
      <c r="AG1225" s="362"/>
      <c r="AH1225" s="362"/>
      <c r="AI1225" s="362" t="s">
        <v>7032</v>
      </c>
      <c r="AJ1225" s="362" t="s">
        <v>19</v>
      </c>
      <c r="AK1225" s="362" t="s">
        <v>40</v>
      </c>
      <c r="AL1225" s="362"/>
      <c r="AM1225" s="362"/>
      <c r="AN1225" s="362"/>
      <c r="AO1225" s="362"/>
      <c r="AP1225" s="361" t="e">
        <v>#N/A</v>
      </c>
      <c r="AR1225">
        <v>1</v>
      </c>
      <c r="AS1225" t="s">
        <v>9</v>
      </c>
      <c r="AT1225" t="s">
        <v>9</v>
      </c>
    </row>
    <row r="1226" spans="2:46" ht="15" customHeight="1" x14ac:dyDescent="0.35">
      <c r="B1226" s="362">
        <v>1695</v>
      </c>
      <c r="C1226" s="362" t="s">
        <v>4278</v>
      </c>
      <c r="D1226" s="362" t="s">
        <v>2</v>
      </c>
      <c r="E1226" s="368">
        <v>45133</v>
      </c>
      <c r="F1226" s="368"/>
      <c r="G1226" s="368"/>
      <c r="H1226" s="368"/>
      <c r="I1226" s="362" t="s">
        <v>74</v>
      </c>
      <c r="J1226" s="362" t="s">
        <v>1584</v>
      </c>
      <c r="K1226" s="361" t="s">
        <v>4279</v>
      </c>
      <c r="L1226" s="361"/>
      <c r="M1226" s="362" t="s">
        <v>186</v>
      </c>
      <c r="N1226" s="362" t="s">
        <v>9</v>
      </c>
      <c r="O1226" s="362"/>
      <c r="P1226" s="362" t="s">
        <v>90</v>
      </c>
      <c r="Q1226" s="362" t="s">
        <v>90</v>
      </c>
      <c r="R1226" s="362"/>
      <c r="S1226" s="361"/>
      <c r="T1226" s="362"/>
      <c r="U1226" s="362"/>
      <c r="V1226" s="362" t="s">
        <v>120</v>
      </c>
      <c r="W1226" s="362"/>
      <c r="X1226" s="362"/>
      <c r="Y1226" s="362" t="s">
        <v>48</v>
      </c>
      <c r="Z1226" s="362" t="s">
        <v>90</v>
      </c>
      <c r="AA1226" s="366" t="s">
        <v>90</v>
      </c>
      <c r="AB1226" s="362" t="s">
        <v>90</v>
      </c>
      <c r="AC1226" s="362"/>
      <c r="AD1226" s="362"/>
      <c r="AE1226" s="362"/>
      <c r="AF1226" s="362"/>
      <c r="AG1226" s="362"/>
      <c r="AH1226" s="362"/>
      <c r="AI1226" s="362" t="s">
        <v>7028</v>
      </c>
      <c r="AJ1226" s="362" t="s">
        <v>19</v>
      </c>
      <c r="AK1226" s="362" t="s">
        <v>40</v>
      </c>
      <c r="AL1226" s="362"/>
      <c r="AM1226" s="362"/>
      <c r="AN1226" s="362"/>
      <c r="AO1226" s="362"/>
      <c r="AP1226" s="361"/>
      <c r="AR1226">
        <v>1</v>
      </c>
      <c r="AS1226" t="s">
        <v>5839</v>
      </c>
      <c r="AT1226" t="s">
        <v>5839</v>
      </c>
    </row>
    <row r="1227" spans="2:46" ht="15" customHeight="1" x14ac:dyDescent="0.35">
      <c r="B1227" s="362">
        <v>1696</v>
      </c>
      <c r="C1227" s="362" t="s">
        <v>4280</v>
      </c>
      <c r="D1227" s="362" t="s">
        <v>2</v>
      </c>
      <c r="E1227" s="368">
        <v>45309</v>
      </c>
      <c r="F1227" s="368"/>
      <c r="G1227" s="368"/>
      <c r="H1227" s="368"/>
      <c r="I1227" s="362" t="s">
        <v>65</v>
      </c>
      <c r="J1227" s="362" t="s">
        <v>90</v>
      </c>
      <c r="K1227" s="361" t="s">
        <v>4281</v>
      </c>
      <c r="L1227" s="362"/>
      <c r="M1227" s="362" t="s">
        <v>186</v>
      </c>
      <c r="N1227" s="362" t="s">
        <v>9</v>
      </c>
      <c r="O1227" s="362"/>
      <c r="P1227" s="362" t="s">
        <v>90</v>
      </c>
      <c r="Q1227" s="362" t="s">
        <v>90</v>
      </c>
      <c r="R1227" s="362"/>
      <c r="S1227" s="361" t="s">
        <v>90</v>
      </c>
      <c r="T1227" s="362"/>
      <c r="U1227" s="362"/>
      <c r="V1227" s="362" t="s">
        <v>202</v>
      </c>
      <c r="W1227" s="362"/>
      <c r="X1227" s="362" t="s">
        <v>9</v>
      </c>
      <c r="Y1227" s="362" t="s">
        <v>9</v>
      </c>
      <c r="Z1227" s="362" t="s">
        <v>90</v>
      </c>
      <c r="AA1227" s="366" t="s">
        <v>90</v>
      </c>
      <c r="AB1227" s="362" t="s">
        <v>90</v>
      </c>
      <c r="AC1227" s="362"/>
      <c r="AD1227" s="362"/>
      <c r="AE1227" s="362"/>
      <c r="AF1227" s="362"/>
      <c r="AG1227" s="362"/>
      <c r="AH1227" s="362"/>
      <c r="AI1227" s="362" t="s">
        <v>7032</v>
      </c>
      <c r="AJ1227" s="362" t="s">
        <v>19</v>
      </c>
      <c r="AK1227" s="362" t="s">
        <v>40</v>
      </c>
      <c r="AL1227" s="362"/>
      <c r="AM1227" s="362"/>
      <c r="AN1227" s="362"/>
      <c r="AO1227" s="362"/>
      <c r="AP1227" s="361" t="e">
        <v>#N/A</v>
      </c>
      <c r="AR1227">
        <v>1</v>
      </c>
      <c r="AS1227" t="s">
        <v>9</v>
      </c>
      <c r="AT1227" t="s">
        <v>9</v>
      </c>
    </row>
    <row r="1228" spans="2:46" ht="15" customHeight="1" x14ac:dyDescent="0.35">
      <c r="B1228" s="362">
        <v>1697</v>
      </c>
      <c r="C1228" s="362" t="s">
        <v>4282</v>
      </c>
      <c r="D1228" s="362" t="s">
        <v>2</v>
      </c>
      <c r="E1228" s="368">
        <v>45309</v>
      </c>
      <c r="F1228" s="368"/>
      <c r="G1228" s="368"/>
      <c r="H1228" s="368"/>
      <c r="I1228" s="362" t="s">
        <v>65</v>
      </c>
      <c r="J1228" s="362" t="s">
        <v>90</v>
      </c>
      <c r="K1228" s="361" t="s">
        <v>4283</v>
      </c>
      <c r="L1228" s="362"/>
      <c r="M1228" s="362" t="s">
        <v>186</v>
      </c>
      <c r="N1228" s="362" t="s">
        <v>9</v>
      </c>
      <c r="O1228" s="362"/>
      <c r="P1228" s="362" t="s">
        <v>90</v>
      </c>
      <c r="Q1228" s="362" t="s">
        <v>90</v>
      </c>
      <c r="R1228" s="362"/>
      <c r="S1228" s="361" t="s">
        <v>90</v>
      </c>
      <c r="T1228" s="362"/>
      <c r="U1228" s="362"/>
      <c r="V1228" s="362" t="s">
        <v>202</v>
      </c>
      <c r="W1228" s="362"/>
      <c r="X1228" s="362" t="s">
        <v>9</v>
      </c>
      <c r="Y1228" s="362" t="s">
        <v>9</v>
      </c>
      <c r="Z1228" s="362" t="s">
        <v>90</v>
      </c>
      <c r="AA1228" s="366" t="s">
        <v>90</v>
      </c>
      <c r="AB1228" s="362" t="s">
        <v>90</v>
      </c>
      <c r="AC1228" s="362"/>
      <c r="AD1228" s="362"/>
      <c r="AE1228" s="362"/>
      <c r="AF1228" s="362"/>
      <c r="AG1228" s="362"/>
      <c r="AH1228" s="362"/>
      <c r="AI1228" s="362" t="s">
        <v>7032</v>
      </c>
      <c r="AJ1228" s="362" t="s">
        <v>19</v>
      </c>
      <c r="AK1228" s="362" t="s">
        <v>40</v>
      </c>
      <c r="AL1228" s="362"/>
      <c r="AM1228" s="362"/>
      <c r="AN1228" s="362"/>
      <c r="AO1228" s="362"/>
      <c r="AP1228" s="361" t="e">
        <v>#N/A</v>
      </c>
      <c r="AR1228">
        <v>1</v>
      </c>
      <c r="AS1228" t="s">
        <v>9</v>
      </c>
      <c r="AT1228" t="s">
        <v>9</v>
      </c>
    </row>
    <row r="1229" spans="2:46" ht="15" customHeight="1" x14ac:dyDescent="0.35">
      <c r="B1229" s="362">
        <v>1698</v>
      </c>
      <c r="C1229" s="362" t="s">
        <v>4284</v>
      </c>
      <c r="D1229" s="362" t="s">
        <v>2</v>
      </c>
      <c r="E1229" s="368">
        <v>45309</v>
      </c>
      <c r="F1229" s="368"/>
      <c r="G1229" s="368"/>
      <c r="H1229" s="368"/>
      <c r="I1229" s="362" t="s">
        <v>65</v>
      </c>
      <c r="J1229" s="362" t="s">
        <v>90</v>
      </c>
      <c r="K1229" s="361" t="s">
        <v>4285</v>
      </c>
      <c r="L1229" s="362"/>
      <c r="M1229" s="362" t="s">
        <v>186</v>
      </c>
      <c r="N1229" s="362" t="s">
        <v>9</v>
      </c>
      <c r="O1229" s="362"/>
      <c r="P1229" s="362" t="s">
        <v>90</v>
      </c>
      <c r="Q1229" s="362" t="s">
        <v>90</v>
      </c>
      <c r="R1229" s="362"/>
      <c r="S1229" s="361" t="s">
        <v>90</v>
      </c>
      <c r="T1229" s="362"/>
      <c r="U1229" s="362"/>
      <c r="V1229" s="362" t="s">
        <v>202</v>
      </c>
      <c r="W1229" s="362"/>
      <c r="X1229" s="362" t="s">
        <v>9</v>
      </c>
      <c r="Y1229" s="362" t="s">
        <v>9</v>
      </c>
      <c r="Z1229" s="362" t="s">
        <v>90</v>
      </c>
      <c r="AA1229" s="366" t="s">
        <v>90</v>
      </c>
      <c r="AB1229" s="362" t="s">
        <v>90</v>
      </c>
      <c r="AC1229" s="362"/>
      <c r="AD1229" s="362"/>
      <c r="AE1229" s="362"/>
      <c r="AF1229" s="362"/>
      <c r="AG1229" s="362"/>
      <c r="AH1229" s="362"/>
      <c r="AI1229" s="362" t="s">
        <v>7032</v>
      </c>
      <c r="AJ1229" s="362" t="s">
        <v>19</v>
      </c>
      <c r="AK1229" s="362" t="s">
        <v>40</v>
      </c>
      <c r="AL1229" s="362"/>
      <c r="AM1229" s="362"/>
      <c r="AN1229" s="362"/>
      <c r="AO1229" s="362"/>
      <c r="AP1229" s="361" t="e">
        <v>#N/A</v>
      </c>
      <c r="AR1229">
        <v>1</v>
      </c>
      <c r="AS1229" t="s">
        <v>9</v>
      </c>
      <c r="AT1229" t="s">
        <v>9</v>
      </c>
    </row>
    <row r="1230" spans="2:46" ht="15" customHeight="1" x14ac:dyDescent="0.35">
      <c r="B1230" s="362">
        <v>1699</v>
      </c>
      <c r="C1230" s="362" t="s">
        <v>4286</v>
      </c>
      <c r="D1230" s="362" t="s">
        <v>2</v>
      </c>
      <c r="E1230" s="368">
        <v>45315</v>
      </c>
      <c r="F1230" s="368"/>
      <c r="G1230" s="368"/>
      <c r="H1230" s="368"/>
      <c r="I1230" s="362" t="s">
        <v>73</v>
      </c>
      <c r="J1230" s="362" t="s">
        <v>90</v>
      </c>
      <c r="K1230" s="361" t="s">
        <v>4287</v>
      </c>
      <c r="L1230" s="362"/>
      <c r="M1230" s="362" t="s">
        <v>186</v>
      </c>
      <c r="N1230" s="362" t="s">
        <v>9</v>
      </c>
      <c r="O1230" s="362"/>
      <c r="P1230" s="362" t="s">
        <v>90</v>
      </c>
      <c r="Q1230" s="362" t="s">
        <v>90</v>
      </c>
      <c r="R1230" s="362" t="s">
        <v>8</v>
      </c>
      <c r="S1230" s="361" t="s">
        <v>1539</v>
      </c>
      <c r="T1230" s="362"/>
      <c r="U1230" s="362"/>
      <c r="V1230" s="362" t="s">
        <v>1540</v>
      </c>
      <c r="W1230" s="362"/>
      <c r="X1230" s="362"/>
      <c r="Y1230" s="362" t="s">
        <v>45</v>
      </c>
      <c r="Z1230" s="362" t="s">
        <v>90</v>
      </c>
      <c r="AA1230" s="366" t="s">
        <v>90</v>
      </c>
      <c r="AB1230" s="362" t="s">
        <v>90</v>
      </c>
      <c r="AC1230" s="362"/>
      <c r="AD1230" s="362"/>
      <c r="AE1230" s="362"/>
      <c r="AF1230" s="362"/>
      <c r="AG1230" s="362"/>
      <c r="AH1230" s="362"/>
      <c r="AI1230" s="362" t="s">
        <v>7025</v>
      </c>
      <c r="AJ1230" s="362" t="s">
        <v>13</v>
      </c>
      <c r="AK1230" s="362" t="s">
        <v>39</v>
      </c>
      <c r="AL1230" s="362"/>
      <c r="AM1230" s="362"/>
      <c r="AN1230" s="362"/>
      <c r="AO1230" s="368">
        <v>45923</v>
      </c>
      <c r="AP1230" s="361" t="s">
        <v>680</v>
      </c>
      <c r="AR1230">
        <v>1</v>
      </c>
      <c r="AS1230" t="s">
        <v>539</v>
      </c>
      <c r="AT1230" t="s">
        <v>5840</v>
      </c>
    </row>
    <row r="1231" spans="2:46" ht="15" customHeight="1" x14ac:dyDescent="0.35">
      <c r="B1231" s="362">
        <v>1700</v>
      </c>
      <c r="C1231" s="362" t="s">
        <v>4288</v>
      </c>
      <c r="D1231" s="362" t="s">
        <v>2</v>
      </c>
      <c r="E1231" s="368">
        <v>45315</v>
      </c>
      <c r="F1231" s="368"/>
      <c r="G1231" s="368"/>
      <c r="H1231" s="368"/>
      <c r="I1231" s="362" t="s">
        <v>73</v>
      </c>
      <c r="J1231" s="362" t="s">
        <v>90</v>
      </c>
      <c r="K1231" s="361" t="s">
        <v>4289</v>
      </c>
      <c r="L1231" s="362"/>
      <c r="M1231" s="362" t="s">
        <v>186</v>
      </c>
      <c r="N1231" s="362" t="s">
        <v>9</v>
      </c>
      <c r="O1231" s="362"/>
      <c r="P1231" s="362" t="s">
        <v>90</v>
      </c>
      <c r="Q1231" s="362" t="s">
        <v>90</v>
      </c>
      <c r="R1231" s="362" t="s">
        <v>8</v>
      </c>
      <c r="S1231" s="361" t="s">
        <v>1539</v>
      </c>
      <c r="T1231" s="362"/>
      <c r="U1231" s="362"/>
      <c r="V1231" s="362" t="s">
        <v>1540</v>
      </c>
      <c r="W1231" s="362"/>
      <c r="X1231" s="362"/>
      <c r="Y1231" s="362" t="s">
        <v>45</v>
      </c>
      <c r="Z1231" s="362" t="s">
        <v>90</v>
      </c>
      <c r="AA1231" s="366" t="s">
        <v>90</v>
      </c>
      <c r="AB1231" s="362" t="s">
        <v>90</v>
      </c>
      <c r="AC1231" s="362"/>
      <c r="AD1231" s="362"/>
      <c r="AE1231" s="362"/>
      <c r="AF1231" s="362"/>
      <c r="AG1231" s="362"/>
      <c r="AH1231" s="362"/>
      <c r="AI1231" s="362" t="s">
        <v>7025</v>
      </c>
      <c r="AJ1231" s="362" t="s">
        <v>13</v>
      </c>
      <c r="AK1231" s="362" t="s">
        <v>39</v>
      </c>
      <c r="AL1231" s="362"/>
      <c r="AM1231" s="362"/>
      <c r="AN1231" s="362"/>
      <c r="AO1231" s="368">
        <v>45923</v>
      </c>
      <c r="AP1231" s="361" t="s">
        <v>680</v>
      </c>
      <c r="AR1231">
        <v>1</v>
      </c>
      <c r="AS1231" t="s">
        <v>539</v>
      </c>
      <c r="AT1231" t="s">
        <v>5840</v>
      </c>
    </row>
    <row r="1232" spans="2:46" ht="15" customHeight="1" x14ac:dyDescent="0.35">
      <c r="B1232" s="362">
        <v>1701</v>
      </c>
      <c r="C1232" s="362" t="s">
        <v>4290</v>
      </c>
      <c r="D1232" s="362" t="s">
        <v>2</v>
      </c>
      <c r="E1232" s="368">
        <v>45315</v>
      </c>
      <c r="F1232" s="368"/>
      <c r="G1232" s="368"/>
      <c r="H1232" s="368"/>
      <c r="I1232" s="362" t="s">
        <v>73</v>
      </c>
      <c r="J1232" s="362" t="s">
        <v>90</v>
      </c>
      <c r="K1232" s="361" t="s">
        <v>4291</v>
      </c>
      <c r="L1232" s="362"/>
      <c r="M1232" s="362" t="s">
        <v>186</v>
      </c>
      <c r="N1232" s="362" t="s">
        <v>9</v>
      </c>
      <c r="O1232" s="362"/>
      <c r="P1232" s="362" t="s">
        <v>90</v>
      </c>
      <c r="Q1232" s="362" t="s">
        <v>90</v>
      </c>
      <c r="R1232" s="362" t="s">
        <v>46</v>
      </c>
      <c r="S1232" s="361" t="s">
        <v>90</v>
      </c>
      <c r="T1232" s="362" t="s">
        <v>113</v>
      </c>
      <c r="U1232" s="362" t="s">
        <v>1540</v>
      </c>
      <c r="V1232" s="362" t="s">
        <v>1540</v>
      </c>
      <c r="W1232" s="362"/>
      <c r="X1232" s="362" t="s">
        <v>9</v>
      </c>
      <c r="Y1232" s="362" t="s">
        <v>46</v>
      </c>
      <c r="Z1232" s="362" t="s">
        <v>90</v>
      </c>
      <c r="AA1232" s="366" t="s">
        <v>90</v>
      </c>
      <c r="AB1232" s="362" t="s">
        <v>90</v>
      </c>
      <c r="AC1232" s="362"/>
      <c r="AD1232" s="362"/>
      <c r="AE1232" s="362"/>
      <c r="AF1232" s="362"/>
      <c r="AG1232" s="362"/>
      <c r="AH1232" s="362"/>
      <c r="AI1232" s="362" t="s">
        <v>7025</v>
      </c>
      <c r="AJ1232" s="362" t="s">
        <v>13</v>
      </c>
      <c r="AK1232" s="362" t="s">
        <v>40</v>
      </c>
      <c r="AL1232" s="362"/>
      <c r="AM1232" s="362"/>
      <c r="AN1232" s="362"/>
      <c r="AO1232" s="362"/>
      <c r="AP1232" s="361"/>
      <c r="AR1232">
        <v>1</v>
      </c>
      <c r="AS1232" t="s">
        <v>9</v>
      </c>
      <c r="AT1232" t="s">
        <v>9</v>
      </c>
    </row>
    <row r="1233" spans="2:46" ht="15" customHeight="1" x14ac:dyDescent="0.35">
      <c r="B1233" s="362">
        <v>1702</v>
      </c>
      <c r="C1233" s="362" t="s">
        <v>4292</v>
      </c>
      <c r="D1233" s="362" t="s">
        <v>2</v>
      </c>
      <c r="E1233" s="368">
        <v>45315</v>
      </c>
      <c r="F1233" s="368"/>
      <c r="G1233" s="368"/>
      <c r="H1233" s="368"/>
      <c r="I1233" s="362" t="s">
        <v>73</v>
      </c>
      <c r="J1233" s="362" t="s">
        <v>90</v>
      </c>
      <c r="K1233" s="361" t="s">
        <v>4293</v>
      </c>
      <c r="L1233" s="362"/>
      <c r="M1233" s="362" t="s">
        <v>186</v>
      </c>
      <c r="N1233" s="362" t="s">
        <v>9</v>
      </c>
      <c r="O1233" s="362"/>
      <c r="P1233" s="362" t="s">
        <v>90</v>
      </c>
      <c r="Q1233" s="362" t="s">
        <v>90</v>
      </c>
      <c r="R1233" s="362" t="s">
        <v>46</v>
      </c>
      <c r="S1233" s="361" t="s">
        <v>90</v>
      </c>
      <c r="T1233" s="362" t="s">
        <v>113</v>
      </c>
      <c r="U1233" s="362" t="s">
        <v>1540</v>
      </c>
      <c r="V1233" s="362" t="s">
        <v>1540</v>
      </c>
      <c r="W1233" s="362"/>
      <c r="X1233" s="362" t="s">
        <v>9</v>
      </c>
      <c r="Y1233" s="362" t="s">
        <v>46</v>
      </c>
      <c r="Z1233" s="362" t="s">
        <v>90</v>
      </c>
      <c r="AA1233" s="366" t="s">
        <v>90</v>
      </c>
      <c r="AB1233" s="362" t="s">
        <v>90</v>
      </c>
      <c r="AC1233" s="362"/>
      <c r="AD1233" s="362"/>
      <c r="AE1233" s="362"/>
      <c r="AF1233" s="362"/>
      <c r="AG1233" s="362"/>
      <c r="AH1233" s="362"/>
      <c r="AI1233" s="362" t="s">
        <v>7025</v>
      </c>
      <c r="AJ1233" s="362" t="s">
        <v>13</v>
      </c>
      <c r="AK1233" s="362" t="s">
        <v>40</v>
      </c>
      <c r="AL1233" s="362"/>
      <c r="AM1233" s="362"/>
      <c r="AN1233" s="362"/>
      <c r="AO1233" s="362"/>
      <c r="AP1233" s="361"/>
      <c r="AR1233">
        <v>1</v>
      </c>
      <c r="AS1233" t="s">
        <v>9</v>
      </c>
      <c r="AT1233" t="s">
        <v>9</v>
      </c>
    </row>
    <row r="1234" spans="2:46" ht="15" customHeight="1" x14ac:dyDescent="0.35">
      <c r="B1234" s="362">
        <v>1703</v>
      </c>
      <c r="C1234" s="362" t="s">
        <v>4294</v>
      </c>
      <c r="D1234" s="362" t="s">
        <v>2</v>
      </c>
      <c r="E1234" s="368">
        <v>45315</v>
      </c>
      <c r="F1234" s="368"/>
      <c r="G1234" s="368"/>
      <c r="H1234" s="368"/>
      <c r="I1234" s="362" t="s">
        <v>73</v>
      </c>
      <c r="J1234" s="362" t="s">
        <v>90</v>
      </c>
      <c r="K1234" s="361" t="s">
        <v>4295</v>
      </c>
      <c r="L1234" s="362"/>
      <c r="M1234" s="362" t="s">
        <v>186</v>
      </c>
      <c r="N1234" s="362" t="s">
        <v>9</v>
      </c>
      <c r="O1234" s="362"/>
      <c r="P1234" s="362" t="s">
        <v>90</v>
      </c>
      <c r="Q1234" s="362" t="s">
        <v>90</v>
      </c>
      <c r="R1234" s="362" t="s">
        <v>46</v>
      </c>
      <c r="S1234" s="361" t="s">
        <v>90</v>
      </c>
      <c r="T1234" s="362" t="s">
        <v>113</v>
      </c>
      <c r="U1234" s="362" t="s">
        <v>1540</v>
      </c>
      <c r="V1234" s="362" t="s">
        <v>1540</v>
      </c>
      <c r="W1234" s="362"/>
      <c r="X1234" s="362" t="s">
        <v>9</v>
      </c>
      <c r="Y1234" s="362" t="s">
        <v>46</v>
      </c>
      <c r="Z1234" s="362" t="s">
        <v>90</v>
      </c>
      <c r="AA1234" s="366" t="s">
        <v>90</v>
      </c>
      <c r="AB1234" s="362" t="s">
        <v>90</v>
      </c>
      <c r="AC1234" s="362"/>
      <c r="AD1234" s="362"/>
      <c r="AE1234" s="362"/>
      <c r="AF1234" s="362"/>
      <c r="AG1234" s="362"/>
      <c r="AH1234" s="362"/>
      <c r="AI1234" s="362" t="s">
        <v>7025</v>
      </c>
      <c r="AJ1234" s="362" t="s">
        <v>13</v>
      </c>
      <c r="AK1234" s="362" t="s">
        <v>40</v>
      </c>
      <c r="AL1234" s="362"/>
      <c r="AM1234" s="362"/>
      <c r="AN1234" s="362"/>
      <c r="AO1234" s="362"/>
      <c r="AP1234" s="361"/>
      <c r="AR1234">
        <v>1</v>
      </c>
      <c r="AS1234" t="s">
        <v>9</v>
      </c>
      <c r="AT1234" t="s">
        <v>9</v>
      </c>
    </row>
    <row r="1235" spans="2:46" ht="15" customHeight="1" x14ac:dyDescent="0.35">
      <c r="B1235" s="362">
        <v>1704</v>
      </c>
      <c r="C1235" s="362" t="s">
        <v>4296</v>
      </c>
      <c r="D1235" s="362" t="s">
        <v>2</v>
      </c>
      <c r="E1235" s="368">
        <v>45315</v>
      </c>
      <c r="F1235" s="368"/>
      <c r="G1235" s="368"/>
      <c r="H1235" s="368"/>
      <c r="I1235" s="362" t="s">
        <v>73</v>
      </c>
      <c r="J1235" s="362" t="s">
        <v>90</v>
      </c>
      <c r="K1235" s="361" t="s">
        <v>4297</v>
      </c>
      <c r="L1235" s="362"/>
      <c r="M1235" s="362" t="s">
        <v>186</v>
      </c>
      <c r="N1235" s="362" t="s">
        <v>9</v>
      </c>
      <c r="O1235" s="362"/>
      <c r="P1235" s="362" t="s">
        <v>90</v>
      </c>
      <c r="Q1235" s="362" t="s">
        <v>90</v>
      </c>
      <c r="R1235" s="362" t="s">
        <v>8</v>
      </c>
      <c r="S1235" s="361" t="s">
        <v>1539</v>
      </c>
      <c r="T1235" s="362"/>
      <c r="U1235" s="362"/>
      <c r="V1235" s="362" t="s">
        <v>1540</v>
      </c>
      <c r="W1235" s="362"/>
      <c r="X1235" s="362"/>
      <c r="Y1235" s="362" t="s">
        <v>45</v>
      </c>
      <c r="Z1235" s="362" t="s">
        <v>90</v>
      </c>
      <c r="AA1235" s="366" t="s">
        <v>90</v>
      </c>
      <c r="AB1235" s="362" t="s">
        <v>90</v>
      </c>
      <c r="AC1235" s="362"/>
      <c r="AD1235" s="362"/>
      <c r="AE1235" s="362"/>
      <c r="AF1235" s="362"/>
      <c r="AG1235" s="362"/>
      <c r="AH1235" s="362"/>
      <c r="AI1235" s="362" t="s">
        <v>7025</v>
      </c>
      <c r="AJ1235" s="362" t="s">
        <v>13</v>
      </c>
      <c r="AK1235" s="362" t="s">
        <v>39</v>
      </c>
      <c r="AL1235" s="362"/>
      <c r="AM1235" s="362"/>
      <c r="AN1235" s="362"/>
      <c r="AO1235" s="368">
        <v>45923</v>
      </c>
      <c r="AP1235" s="361" t="s">
        <v>680</v>
      </c>
      <c r="AR1235">
        <v>1</v>
      </c>
      <c r="AS1235" t="s">
        <v>539</v>
      </c>
      <c r="AT1235" t="s">
        <v>5840</v>
      </c>
    </row>
    <row r="1236" spans="2:46" ht="15" customHeight="1" x14ac:dyDescent="0.35">
      <c r="B1236" s="362">
        <v>1705</v>
      </c>
      <c r="C1236" s="362" t="s">
        <v>4298</v>
      </c>
      <c r="D1236" s="362" t="s">
        <v>2</v>
      </c>
      <c r="E1236" s="368">
        <v>45315</v>
      </c>
      <c r="F1236" s="368"/>
      <c r="G1236" s="368"/>
      <c r="H1236" s="368"/>
      <c r="I1236" s="362" t="s">
        <v>73</v>
      </c>
      <c r="J1236" s="362" t="s">
        <v>90</v>
      </c>
      <c r="K1236" s="361" t="s">
        <v>4299</v>
      </c>
      <c r="L1236" s="362"/>
      <c r="M1236" s="362" t="s">
        <v>186</v>
      </c>
      <c r="N1236" s="362" t="s">
        <v>9</v>
      </c>
      <c r="O1236" s="362"/>
      <c r="P1236" s="362" t="s">
        <v>90</v>
      </c>
      <c r="Q1236" s="362" t="s">
        <v>90</v>
      </c>
      <c r="R1236" s="362" t="s">
        <v>46</v>
      </c>
      <c r="S1236" s="361" t="s">
        <v>90</v>
      </c>
      <c r="T1236" s="362" t="s">
        <v>113</v>
      </c>
      <c r="U1236" s="362" t="s">
        <v>1540</v>
      </c>
      <c r="V1236" s="362" t="s">
        <v>1540</v>
      </c>
      <c r="W1236" s="362"/>
      <c r="X1236" s="362" t="s">
        <v>9</v>
      </c>
      <c r="Y1236" s="362" t="s">
        <v>46</v>
      </c>
      <c r="Z1236" s="362" t="s">
        <v>90</v>
      </c>
      <c r="AA1236" s="366" t="s">
        <v>90</v>
      </c>
      <c r="AB1236" s="362" t="s">
        <v>90</v>
      </c>
      <c r="AC1236" s="362"/>
      <c r="AD1236" s="362"/>
      <c r="AE1236" s="362"/>
      <c r="AF1236" s="362"/>
      <c r="AG1236" s="362"/>
      <c r="AH1236" s="362"/>
      <c r="AI1236" s="362" t="s">
        <v>7025</v>
      </c>
      <c r="AJ1236" s="362" t="s">
        <v>13</v>
      </c>
      <c r="AK1236" s="362" t="s">
        <v>40</v>
      </c>
      <c r="AL1236" s="362"/>
      <c r="AM1236" s="362"/>
      <c r="AN1236" s="362"/>
      <c r="AO1236" s="362"/>
      <c r="AP1236" s="361"/>
      <c r="AR1236">
        <v>1</v>
      </c>
      <c r="AS1236" t="s">
        <v>9</v>
      </c>
      <c r="AT1236" t="s">
        <v>9</v>
      </c>
    </row>
    <row r="1237" spans="2:46" ht="15" customHeight="1" x14ac:dyDescent="0.35">
      <c r="B1237" s="362">
        <v>1706</v>
      </c>
      <c r="C1237" s="362" t="s">
        <v>4300</v>
      </c>
      <c r="D1237" s="362" t="s">
        <v>2</v>
      </c>
      <c r="E1237" s="368">
        <v>45139</v>
      </c>
      <c r="F1237" s="368"/>
      <c r="G1237" s="368"/>
      <c r="H1237" s="368"/>
      <c r="I1237" s="362" t="s">
        <v>77</v>
      </c>
      <c r="J1237" s="362" t="s">
        <v>1584</v>
      </c>
      <c r="K1237" s="361" t="s">
        <v>4301</v>
      </c>
      <c r="L1237" s="362"/>
      <c r="M1237" s="362" t="s">
        <v>1689</v>
      </c>
      <c r="N1237" s="362" t="s">
        <v>9</v>
      </c>
      <c r="O1237" s="362"/>
      <c r="P1237" s="362" t="s">
        <v>90</v>
      </c>
      <c r="Q1237" s="362" t="s">
        <v>90</v>
      </c>
      <c r="R1237" s="362"/>
      <c r="S1237" s="361" t="s">
        <v>3274</v>
      </c>
      <c r="T1237" s="362"/>
      <c r="U1237" s="362"/>
      <c r="V1237" s="362" t="s">
        <v>133</v>
      </c>
      <c r="W1237" s="362"/>
      <c r="X1237" s="362"/>
      <c r="Y1237" s="362" t="s">
        <v>45</v>
      </c>
      <c r="Z1237" s="362" t="s">
        <v>3275</v>
      </c>
      <c r="AA1237" s="366">
        <v>45857</v>
      </c>
      <c r="AB1237" s="367" t="s">
        <v>1340</v>
      </c>
      <c r="AC1237" s="362"/>
      <c r="AD1237" s="362"/>
      <c r="AE1237" s="362"/>
      <c r="AF1237" s="362"/>
      <c r="AG1237" s="362"/>
      <c r="AH1237" s="362"/>
      <c r="AI1237" s="362" t="s">
        <v>7027</v>
      </c>
      <c r="AJ1237" s="362" t="s">
        <v>21</v>
      </c>
      <c r="AK1237" s="362" t="s">
        <v>39</v>
      </c>
      <c r="AL1237" s="362"/>
      <c r="AM1237" s="362"/>
      <c r="AN1237" s="362"/>
      <c r="AO1237" s="368">
        <v>45857</v>
      </c>
      <c r="AP1237" s="361" t="s">
        <v>1340</v>
      </c>
      <c r="AR1237">
        <v>1</v>
      </c>
      <c r="AS1237" t="s">
        <v>539</v>
      </c>
      <c r="AT1237" t="s">
        <v>5840</v>
      </c>
    </row>
    <row r="1238" spans="2:46" ht="15" customHeight="1" x14ac:dyDescent="0.35">
      <c r="B1238" s="362">
        <v>1707</v>
      </c>
      <c r="C1238" s="362" t="s">
        <v>4302</v>
      </c>
      <c r="D1238" s="362" t="s">
        <v>2</v>
      </c>
      <c r="E1238" s="368">
        <v>45315</v>
      </c>
      <c r="F1238" s="368"/>
      <c r="G1238" s="368"/>
      <c r="H1238" s="368"/>
      <c r="I1238" s="362" t="s">
        <v>73</v>
      </c>
      <c r="J1238" s="362" t="s">
        <v>90</v>
      </c>
      <c r="K1238" s="361" t="s">
        <v>4303</v>
      </c>
      <c r="L1238" s="362"/>
      <c r="M1238" s="362" t="s">
        <v>186</v>
      </c>
      <c r="N1238" s="362" t="s">
        <v>9</v>
      </c>
      <c r="O1238" s="362"/>
      <c r="P1238" s="362" t="s">
        <v>90</v>
      </c>
      <c r="Q1238" s="362" t="s">
        <v>90</v>
      </c>
      <c r="R1238" s="362" t="s">
        <v>8</v>
      </c>
      <c r="S1238" s="361" t="s">
        <v>1539</v>
      </c>
      <c r="T1238" s="362"/>
      <c r="U1238" s="362"/>
      <c r="V1238" s="362" t="s">
        <v>1540</v>
      </c>
      <c r="W1238" s="362"/>
      <c r="X1238" s="362"/>
      <c r="Y1238" s="362" t="s">
        <v>45</v>
      </c>
      <c r="Z1238" s="362" t="s">
        <v>90</v>
      </c>
      <c r="AA1238" s="366" t="s">
        <v>90</v>
      </c>
      <c r="AB1238" s="362" t="s">
        <v>90</v>
      </c>
      <c r="AC1238" s="362"/>
      <c r="AD1238" s="362"/>
      <c r="AE1238" s="362"/>
      <c r="AF1238" s="362"/>
      <c r="AG1238" s="362"/>
      <c r="AH1238" s="362"/>
      <c r="AI1238" s="362" t="s">
        <v>7025</v>
      </c>
      <c r="AJ1238" s="362" t="s">
        <v>13</v>
      </c>
      <c r="AK1238" s="362" t="s">
        <v>39</v>
      </c>
      <c r="AL1238" s="362"/>
      <c r="AM1238" s="362"/>
      <c r="AN1238" s="362"/>
      <c r="AO1238" s="368">
        <v>45923</v>
      </c>
      <c r="AP1238" s="361" t="s">
        <v>680</v>
      </c>
      <c r="AR1238">
        <v>1</v>
      </c>
      <c r="AS1238" t="s">
        <v>539</v>
      </c>
      <c r="AT1238" t="s">
        <v>5840</v>
      </c>
    </row>
    <row r="1239" spans="2:46" ht="15" customHeight="1" x14ac:dyDescent="0.35">
      <c r="B1239" s="362">
        <v>1708</v>
      </c>
      <c r="C1239" s="362" t="s">
        <v>4304</v>
      </c>
      <c r="D1239" s="362" t="s">
        <v>2</v>
      </c>
      <c r="E1239" s="368">
        <v>45315</v>
      </c>
      <c r="F1239" s="368"/>
      <c r="G1239" s="368"/>
      <c r="H1239" s="368"/>
      <c r="I1239" s="362" t="s">
        <v>73</v>
      </c>
      <c r="J1239" s="362" t="s">
        <v>90</v>
      </c>
      <c r="K1239" s="361" t="s">
        <v>4305</v>
      </c>
      <c r="L1239" s="362"/>
      <c r="M1239" s="362" t="s">
        <v>186</v>
      </c>
      <c r="N1239" s="362" t="s">
        <v>9</v>
      </c>
      <c r="O1239" s="362"/>
      <c r="P1239" s="362" t="s">
        <v>90</v>
      </c>
      <c r="Q1239" s="362" t="s">
        <v>90</v>
      </c>
      <c r="R1239" s="362" t="s">
        <v>8</v>
      </c>
      <c r="S1239" s="361" t="s">
        <v>1539</v>
      </c>
      <c r="T1239" s="362"/>
      <c r="U1239" s="362"/>
      <c r="V1239" s="362" t="s">
        <v>1540</v>
      </c>
      <c r="W1239" s="362"/>
      <c r="X1239" s="362"/>
      <c r="Y1239" s="362" t="s">
        <v>45</v>
      </c>
      <c r="Z1239" s="362" t="s">
        <v>90</v>
      </c>
      <c r="AA1239" s="366" t="s">
        <v>90</v>
      </c>
      <c r="AB1239" s="362" t="s">
        <v>90</v>
      </c>
      <c r="AC1239" s="362"/>
      <c r="AD1239" s="362"/>
      <c r="AE1239" s="362"/>
      <c r="AF1239" s="362"/>
      <c r="AG1239" s="362"/>
      <c r="AH1239" s="362"/>
      <c r="AI1239" s="362" t="s">
        <v>7025</v>
      </c>
      <c r="AJ1239" s="362" t="s">
        <v>13</v>
      </c>
      <c r="AK1239" s="362" t="s">
        <v>39</v>
      </c>
      <c r="AL1239" s="362"/>
      <c r="AM1239" s="362"/>
      <c r="AN1239" s="362"/>
      <c r="AO1239" s="368">
        <v>45923</v>
      </c>
      <c r="AP1239" s="361" t="s">
        <v>680</v>
      </c>
      <c r="AR1239">
        <v>1</v>
      </c>
      <c r="AS1239" t="s">
        <v>539</v>
      </c>
      <c r="AT1239" t="s">
        <v>5840</v>
      </c>
    </row>
    <row r="1240" spans="2:46" ht="15" customHeight="1" x14ac:dyDescent="0.35">
      <c r="B1240" s="362">
        <v>1709</v>
      </c>
      <c r="C1240" s="362" t="s">
        <v>4306</v>
      </c>
      <c r="D1240" s="362" t="s">
        <v>2</v>
      </c>
      <c r="E1240" s="368">
        <v>45315</v>
      </c>
      <c r="F1240" s="368"/>
      <c r="G1240" s="368"/>
      <c r="H1240" s="368"/>
      <c r="I1240" s="362" t="s">
        <v>73</v>
      </c>
      <c r="J1240" s="362" t="s">
        <v>90</v>
      </c>
      <c r="K1240" s="361" t="s">
        <v>4307</v>
      </c>
      <c r="L1240" s="362"/>
      <c r="M1240" s="362" t="s">
        <v>186</v>
      </c>
      <c r="N1240" s="362" t="s">
        <v>9</v>
      </c>
      <c r="O1240" s="362"/>
      <c r="P1240" s="362" t="s">
        <v>90</v>
      </c>
      <c r="Q1240" s="362" t="s">
        <v>90</v>
      </c>
      <c r="R1240" s="362" t="s">
        <v>8</v>
      </c>
      <c r="S1240" s="361" t="s">
        <v>1539</v>
      </c>
      <c r="T1240" s="362"/>
      <c r="U1240" s="362"/>
      <c r="V1240" s="362" t="s">
        <v>1540</v>
      </c>
      <c r="W1240" s="362"/>
      <c r="X1240" s="362"/>
      <c r="Y1240" s="362" t="s">
        <v>45</v>
      </c>
      <c r="Z1240" s="362" t="s">
        <v>90</v>
      </c>
      <c r="AA1240" s="366" t="s">
        <v>90</v>
      </c>
      <c r="AB1240" s="362" t="s">
        <v>90</v>
      </c>
      <c r="AC1240" s="362"/>
      <c r="AD1240" s="362"/>
      <c r="AE1240" s="362"/>
      <c r="AF1240" s="362"/>
      <c r="AG1240" s="362"/>
      <c r="AH1240" s="362"/>
      <c r="AI1240" s="362" t="s">
        <v>7025</v>
      </c>
      <c r="AJ1240" s="362" t="s">
        <v>13</v>
      </c>
      <c r="AK1240" s="362" t="s">
        <v>39</v>
      </c>
      <c r="AL1240" s="362"/>
      <c r="AM1240" s="362"/>
      <c r="AN1240" s="362"/>
      <c r="AO1240" s="368">
        <v>45923</v>
      </c>
      <c r="AP1240" s="361" t="s">
        <v>680</v>
      </c>
      <c r="AR1240">
        <v>1</v>
      </c>
      <c r="AS1240" t="s">
        <v>539</v>
      </c>
      <c r="AT1240" t="s">
        <v>5840</v>
      </c>
    </row>
    <row r="1241" spans="2:46" ht="15" customHeight="1" x14ac:dyDescent="0.35">
      <c r="B1241" s="362">
        <v>1710</v>
      </c>
      <c r="C1241" s="362" t="s">
        <v>4308</v>
      </c>
      <c r="D1241" s="362" t="s">
        <v>2</v>
      </c>
      <c r="E1241" s="368">
        <v>45315</v>
      </c>
      <c r="F1241" s="368"/>
      <c r="G1241" s="368"/>
      <c r="H1241" s="368"/>
      <c r="I1241" s="362" t="s">
        <v>73</v>
      </c>
      <c r="J1241" s="362" t="s">
        <v>90</v>
      </c>
      <c r="K1241" s="361" t="s">
        <v>4309</v>
      </c>
      <c r="L1241" s="362"/>
      <c r="M1241" s="362" t="s">
        <v>186</v>
      </c>
      <c r="N1241" s="362" t="s">
        <v>9</v>
      </c>
      <c r="O1241" s="362"/>
      <c r="P1241" s="362" t="s">
        <v>90</v>
      </c>
      <c r="Q1241" s="362" t="s">
        <v>90</v>
      </c>
      <c r="R1241" s="362" t="s">
        <v>46</v>
      </c>
      <c r="S1241" s="361" t="s">
        <v>90</v>
      </c>
      <c r="T1241" s="362" t="s">
        <v>113</v>
      </c>
      <c r="U1241" s="362" t="s">
        <v>1540</v>
      </c>
      <c r="V1241" s="362" t="s">
        <v>1540</v>
      </c>
      <c r="W1241" s="362"/>
      <c r="X1241" s="362" t="s">
        <v>9</v>
      </c>
      <c r="Y1241" s="362" t="s">
        <v>46</v>
      </c>
      <c r="Z1241" s="362" t="s">
        <v>90</v>
      </c>
      <c r="AA1241" s="366" t="s">
        <v>90</v>
      </c>
      <c r="AB1241" s="362" t="s">
        <v>90</v>
      </c>
      <c r="AC1241" s="362"/>
      <c r="AD1241" s="362"/>
      <c r="AE1241" s="362"/>
      <c r="AF1241" s="362"/>
      <c r="AG1241" s="362"/>
      <c r="AH1241" s="362"/>
      <c r="AI1241" s="362" t="s">
        <v>7025</v>
      </c>
      <c r="AJ1241" s="362" t="s">
        <v>13</v>
      </c>
      <c r="AK1241" s="362" t="s">
        <v>40</v>
      </c>
      <c r="AL1241" s="362"/>
      <c r="AM1241" s="362"/>
      <c r="AN1241" s="362"/>
      <c r="AO1241" s="362"/>
      <c r="AP1241" s="361"/>
      <c r="AR1241">
        <v>1</v>
      </c>
      <c r="AS1241" t="s">
        <v>9</v>
      </c>
      <c r="AT1241" t="s">
        <v>9</v>
      </c>
    </row>
    <row r="1242" spans="2:46" ht="15" customHeight="1" x14ac:dyDescent="0.35">
      <c r="B1242" s="362">
        <v>1711</v>
      </c>
      <c r="C1242" s="362" t="s">
        <v>4310</v>
      </c>
      <c r="D1242" s="362" t="s">
        <v>2</v>
      </c>
      <c r="E1242" s="368">
        <v>45315</v>
      </c>
      <c r="F1242" s="368"/>
      <c r="G1242" s="368"/>
      <c r="H1242" s="368"/>
      <c r="I1242" s="362" t="s">
        <v>73</v>
      </c>
      <c r="J1242" s="362" t="s">
        <v>90</v>
      </c>
      <c r="K1242" s="361" t="s">
        <v>4311</v>
      </c>
      <c r="L1242" s="362"/>
      <c r="M1242" s="362" t="s">
        <v>186</v>
      </c>
      <c r="N1242" s="362" t="s">
        <v>9</v>
      </c>
      <c r="O1242" s="362"/>
      <c r="P1242" s="362" t="s">
        <v>90</v>
      </c>
      <c r="Q1242" s="362" t="s">
        <v>90</v>
      </c>
      <c r="R1242" s="362" t="s">
        <v>8</v>
      </c>
      <c r="S1242" s="361" t="s">
        <v>1539</v>
      </c>
      <c r="T1242" s="362"/>
      <c r="U1242" s="362"/>
      <c r="V1242" s="362" t="s">
        <v>1540</v>
      </c>
      <c r="W1242" s="362"/>
      <c r="X1242" s="362"/>
      <c r="Y1242" s="362" t="s">
        <v>45</v>
      </c>
      <c r="Z1242" s="362" t="s">
        <v>90</v>
      </c>
      <c r="AA1242" s="366" t="s">
        <v>90</v>
      </c>
      <c r="AB1242" s="362" t="s">
        <v>90</v>
      </c>
      <c r="AC1242" s="362"/>
      <c r="AD1242" s="362"/>
      <c r="AE1242" s="362"/>
      <c r="AF1242" s="362"/>
      <c r="AG1242" s="362"/>
      <c r="AH1242" s="362"/>
      <c r="AI1242" s="362" t="s">
        <v>7025</v>
      </c>
      <c r="AJ1242" s="362" t="s">
        <v>13</v>
      </c>
      <c r="AK1242" s="362" t="s">
        <v>39</v>
      </c>
      <c r="AL1242" s="362"/>
      <c r="AM1242" s="362"/>
      <c r="AN1242" s="362"/>
      <c r="AO1242" s="368">
        <v>45923</v>
      </c>
      <c r="AP1242" s="361" t="s">
        <v>680</v>
      </c>
      <c r="AR1242">
        <v>1</v>
      </c>
      <c r="AS1242" t="s">
        <v>539</v>
      </c>
      <c r="AT1242" t="s">
        <v>5840</v>
      </c>
    </row>
    <row r="1243" spans="2:46" ht="15" customHeight="1" x14ac:dyDescent="0.35">
      <c r="B1243" s="362">
        <v>1712</v>
      </c>
      <c r="C1243" s="362" t="s">
        <v>4312</v>
      </c>
      <c r="D1243" s="362" t="s">
        <v>2</v>
      </c>
      <c r="E1243" s="368">
        <v>45315</v>
      </c>
      <c r="F1243" s="368"/>
      <c r="G1243" s="368"/>
      <c r="H1243" s="368"/>
      <c r="I1243" s="362" t="s">
        <v>73</v>
      </c>
      <c r="J1243" s="362" t="s">
        <v>90</v>
      </c>
      <c r="K1243" s="361" t="s">
        <v>4313</v>
      </c>
      <c r="L1243" s="362"/>
      <c r="M1243" s="362" t="s">
        <v>186</v>
      </c>
      <c r="N1243" s="362" t="s">
        <v>9</v>
      </c>
      <c r="O1243" s="362"/>
      <c r="P1243" s="362" t="s">
        <v>90</v>
      </c>
      <c r="Q1243" s="362" t="s">
        <v>90</v>
      </c>
      <c r="R1243" s="362" t="s">
        <v>8</v>
      </c>
      <c r="S1243" s="361" t="s">
        <v>1539</v>
      </c>
      <c r="T1243" s="362"/>
      <c r="U1243" s="362"/>
      <c r="V1243" s="362" t="s">
        <v>1540</v>
      </c>
      <c r="W1243" s="362"/>
      <c r="X1243" s="362"/>
      <c r="Y1243" s="362" t="s">
        <v>45</v>
      </c>
      <c r="Z1243" s="362" t="s">
        <v>90</v>
      </c>
      <c r="AA1243" s="366" t="s">
        <v>90</v>
      </c>
      <c r="AB1243" s="362" t="s">
        <v>90</v>
      </c>
      <c r="AC1243" s="362"/>
      <c r="AD1243" s="362"/>
      <c r="AE1243" s="362"/>
      <c r="AF1243" s="362"/>
      <c r="AG1243" s="362"/>
      <c r="AH1243" s="362"/>
      <c r="AI1243" s="362" t="s">
        <v>7025</v>
      </c>
      <c r="AJ1243" s="362" t="s">
        <v>13</v>
      </c>
      <c r="AK1243" s="362" t="s">
        <v>39</v>
      </c>
      <c r="AL1243" s="362"/>
      <c r="AM1243" s="362"/>
      <c r="AN1243" s="362"/>
      <c r="AO1243" s="368">
        <v>45923</v>
      </c>
      <c r="AP1243" s="361" t="s">
        <v>680</v>
      </c>
      <c r="AR1243">
        <v>1</v>
      </c>
      <c r="AS1243" t="s">
        <v>539</v>
      </c>
      <c r="AT1243" t="s">
        <v>5840</v>
      </c>
    </row>
    <row r="1244" spans="2:46" ht="15" customHeight="1" x14ac:dyDescent="0.35">
      <c r="B1244" s="362">
        <v>1713</v>
      </c>
      <c r="C1244" s="362" t="s">
        <v>4314</v>
      </c>
      <c r="D1244" s="362" t="s">
        <v>2</v>
      </c>
      <c r="E1244" s="368">
        <v>45315</v>
      </c>
      <c r="F1244" s="368"/>
      <c r="G1244" s="368"/>
      <c r="H1244" s="368"/>
      <c r="I1244" s="362" t="s">
        <v>74</v>
      </c>
      <c r="J1244" s="362" t="s">
        <v>73</v>
      </c>
      <c r="K1244" s="361" t="s">
        <v>4315</v>
      </c>
      <c r="L1244" s="362"/>
      <c r="M1244" s="362" t="s">
        <v>186</v>
      </c>
      <c r="N1244" s="362" t="s">
        <v>9</v>
      </c>
      <c r="O1244" s="362"/>
      <c r="P1244" s="362" t="s">
        <v>90</v>
      </c>
      <c r="Q1244" s="362" t="s">
        <v>90</v>
      </c>
      <c r="R1244" s="362"/>
      <c r="S1244" s="361"/>
      <c r="T1244" s="362"/>
      <c r="U1244" s="362"/>
      <c r="V1244" s="362" t="s">
        <v>120</v>
      </c>
      <c r="W1244" s="362"/>
      <c r="X1244" s="362" t="s">
        <v>9</v>
      </c>
      <c r="Y1244" s="362" t="s">
        <v>9</v>
      </c>
      <c r="Z1244" s="362" t="s">
        <v>90</v>
      </c>
      <c r="AA1244" s="366" t="s">
        <v>90</v>
      </c>
      <c r="AB1244" s="362" t="s">
        <v>90</v>
      </c>
      <c r="AC1244" s="362"/>
      <c r="AD1244" s="362"/>
      <c r="AE1244" s="362"/>
      <c r="AF1244" s="362"/>
      <c r="AG1244" s="362"/>
      <c r="AH1244" s="362"/>
      <c r="AI1244" s="362" t="s">
        <v>7028</v>
      </c>
      <c r="AJ1244" s="362" t="s">
        <v>19</v>
      </c>
      <c r="AK1244" s="362" t="s">
        <v>40</v>
      </c>
      <c r="AL1244" s="362"/>
      <c r="AM1244" s="362"/>
      <c r="AN1244" s="362"/>
      <c r="AO1244" s="362"/>
      <c r="AP1244" s="361" t="e">
        <v>#N/A</v>
      </c>
      <c r="AR1244">
        <v>1</v>
      </c>
      <c r="AS1244" t="s">
        <v>9</v>
      </c>
      <c r="AT1244" t="s">
        <v>9</v>
      </c>
    </row>
    <row r="1245" spans="2:46" ht="15" customHeight="1" x14ac:dyDescent="0.35">
      <c r="B1245" s="362">
        <v>1714</v>
      </c>
      <c r="C1245" s="362" t="s">
        <v>4316</v>
      </c>
      <c r="D1245" s="362" t="s">
        <v>2</v>
      </c>
      <c r="E1245" s="368">
        <v>45315</v>
      </c>
      <c r="F1245" s="368"/>
      <c r="G1245" s="368"/>
      <c r="H1245" s="368"/>
      <c r="I1245" s="362" t="s">
        <v>73</v>
      </c>
      <c r="J1245" s="362" t="s">
        <v>90</v>
      </c>
      <c r="K1245" s="361" t="s">
        <v>4317</v>
      </c>
      <c r="L1245" s="362"/>
      <c r="M1245" s="362" t="s">
        <v>186</v>
      </c>
      <c r="N1245" s="362" t="s">
        <v>9</v>
      </c>
      <c r="O1245" s="362"/>
      <c r="P1245" s="362" t="s">
        <v>90</v>
      </c>
      <c r="Q1245" s="362" t="s">
        <v>90</v>
      </c>
      <c r="R1245" s="362" t="s">
        <v>46</v>
      </c>
      <c r="S1245" s="361"/>
      <c r="T1245" s="362" t="s">
        <v>113</v>
      </c>
      <c r="U1245" s="362" t="s">
        <v>1540</v>
      </c>
      <c r="V1245" s="362" t="s">
        <v>1540</v>
      </c>
      <c r="W1245" s="362"/>
      <c r="X1245" s="362" t="s">
        <v>9</v>
      </c>
      <c r="Y1245" s="362" t="s">
        <v>46</v>
      </c>
      <c r="Z1245" s="362" t="s">
        <v>90</v>
      </c>
      <c r="AA1245" s="366" t="s">
        <v>90</v>
      </c>
      <c r="AB1245" s="362" t="s">
        <v>90</v>
      </c>
      <c r="AC1245" s="362"/>
      <c r="AD1245" s="362"/>
      <c r="AE1245" s="362"/>
      <c r="AF1245" s="362"/>
      <c r="AG1245" s="362"/>
      <c r="AH1245" s="362"/>
      <c r="AI1245" s="362" t="s">
        <v>7025</v>
      </c>
      <c r="AJ1245" s="362" t="s">
        <v>13</v>
      </c>
      <c r="AK1245" s="362" t="s">
        <v>40</v>
      </c>
      <c r="AL1245" s="362"/>
      <c r="AM1245" s="362"/>
      <c r="AN1245" s="362"/>
      <c r="AO1245" s="362"/>
      <c r="AP1245" s="361"/>
      <c r="AR1245">
        <v>1</v>
      </c>
      <c r="AS1245" t="s">
        <v>9</v>
      </c>
      <c r="AT1245" t="s">
        <v>9</v>
      </c>
    </row>
    <row r="1246" spans="2:46" ht="15" customHeight="1" x14ac:dyDescent="0.35">
      <c r="B1246" s="362">
        <v>1715</v>
      </c>
      <c r="C1246" s="362" t="s">
        <v>4318</v>
      </c>
      <c r="D1246" s="362" t="s">
        <v>2</v>
      </c>
      <c r="E1246" s="368">
        <v>45315</v>
      </c>
      <c r="F1246" s="368"/>
      <c r="G1246" s="368"/>
      <c r="H1246" s="368"/>
      <c r="I1246" s="362" t="s">
        <v>73</v>
      </c>
      <c r="J1246" s="362" t="s">
        <v>90</v>
      </c>
      <c r="K1246" s="361" t="s">
        <v>4319</v>
      </c>
      <c r="L1246" s="362"/>
      <c r="M1246" s="362" t="s">
        <v>186</v>
      </c>
      <c r="N1246" s="362" t="s">
        <v>9</v>
      </c>
      <c r="O1246" s="362"/>
      <c r="P1246" s="362" t="s">
        <v>90</v>
      </c>
      <c r="Q1246" s="362" t="s">
        <v>90</v>
      </c>
      <c r="R1246" s="362" t="s">
        <v>46</v>
      </c>
      <c r="S1246" s="361" t="s">
        <v>4320</v>
      </c>
      <c r="T1246" s="362" t="s">
        <v>108</v>
      </c>
      <c r="U1246" s="362" t="s">
        <v>816</v>
      </c>
      <c r="V1246" s="362" t="s">
        <v>133</v>
      </c>
      <c r="W1246" s="362"/>
      <c r="X1246" s="362" t="s">
        <v>9</v>
      </c>
      <c r="Y1246" s="362" t="s">
        <v>46</v>
      </c>
      <c r="Z1246" s="362" t="s">
        <v>90</v>
      </c>
      <c r="AA1246" s="366" t="s">
        <v>90</v>
      </c>
      <c r="AB1246" s="362" t="s">
        <v>90</v>
      </c>
      <c r="AC1246" s="362"/>
      <c r="AD1246" s="362"/>
      <c r="AE1246" s="362"/>
      <c r="AF1246" s="362"/>
      <c r="AG1246" s="362"/>
      <c r="AH1246" s="362"/>
      <c r="AI1246" s="362" t="s">
        <v>7025</v>
      </c>
      <c r="AJ1246" s="362" t="s">
        <v>13</v>
      </c>
      <c r="AK1246" s="362" t="s">
        <v>40</v>
      </c>
      <c r="AL1246" s="362"/>
      <c r="AM1246" s="362"/>
      <c r="AN1246" s="362"/>
      <c r="AO1246" s="362"/>
      <c r="AP1246" s="361"/>
      <c r="AR1246">
        <v>1</v>
      </c>
      <c r="AS1246" t="s">
        <v>9</v>
      </c>
      <c r="AT1246" t="s">
        <v>9</v>
      </c>
    </row>
    <row r="1247" spans="2:46" ht="15" customHeight="1" x14ac:dyDescent="0.35">
      <c r="B1247" s="362">
        <v>1716</v>
      </c>
      <c r="C1247" s="362" t="s">
        <v>4321</v>
      </c>
      <c r="D1247" s="362" t="s">
        <v>2</v>
      </c>
      <c r="E1247" s="368">
        <v>45315</v>
      </c>
      <c r="F1247" s="368"/>
      <c r="G1247" s="368"/>
      <c r="H1247" s="368"/>
      <c r="I1247" s="362" t="s">
        <v>73</v>
      </c>
      <c r="J1247" s="362" t="s">
        <v>90</v>
      </c>
      <c r="K1247" s="361" t="s">
        <v>4322</v>
      </c>
      <c r="L1247" s="362"/>
      <c r="M1247" s="362" t="s">
        <v>186</v>
      </c>
      <c r="N1247" s="362" t="s">
        <v>9</v>
      </c>
      <c r="O1247" s="362"/>
      <c r="P1247" s="362" t="s">
        <v>90</v>
      </c>
      <c r="Q1247" s="362" t="s">
        <v>90</v>
      </c>
      <c r="R1247" s="362" t="s">
        <v>46</v>
      </c>
      <c r="S1247" s="361" t="s">
        <v>90</v>
      </c>
      <c r="T1247" s="362"/>
      <c r="U1247" s="362"/>
      <c r="V1247" s="362" t="s">
        <v>133</v>
      </c>
      <c r="W1247" s="362"/>
      <c r="X1247" s="362" t="s">
        <v>9</v>
      </c>
      <c r="Y1247" s="362" t="s">
        <v>46</v>
      </c>
      <c r="Z1247" s="362" t="s">
        <v>90</v>
      </c>
      <c r="AA1247" s="366" t="s">
        <v>90</v>
      </c>
      <c r="AB1247" s="362" t="s">
        <v>90</v>
      </c>
      <c r="AC1247" s="362"/>
      <c r="AD1247" s="362"/>
      <c r="AE1247" s="362"/>
      <c r="AF1247" s="362"/>
      <c r="AG1247" s="362"/>
      <c r="AH1247" s="362"/>
      <c r="AI1247" s="362" t="s">
        <v>7025</v>
      </c>
      <c r="AJ1247" s="362" t="s">
        <v>13</v>
      </c>
      <c r="AK1247" s="362" t="s">
        <v>40</v>
      </c>
      <c r="AL1247" s="362"/>
      <c r="AM1247" s="362"/>
      <c r="AN1247" s="362"/>
      <c r="AO1247" s="362"/>
      <c r="AP1247" s="361"/>
      <c r="AR1247">
        <v>1</v>
      </c>
      <c r="AS1247" t="s">
        <v>9</v>
      </c>
      <c r="AT1247" t="s">
        <v>9</v>
      </c>
    </row>
    <row r="1248" spans="2:46" ht="15" customHeight="1" x14ac:dyDescent="0.35">
      <c r="B1248" s="362">
        <v>1717</v>
      </c>
      <c r="C1248" s="362" t="s">
        <v>4323</v>
      </c>
      <c r="D1248" s="362" t="s">
        <v>2</v>
      </c>
      <c r="E1248" s="368">
        <v>45139</v>
      </c>
      <c r="F1248" s="368"/>
      <c r="G1248" s="368"/>
      <c r="H1248" s="368"/>
      <c r="I1248" s="362" t="s">
        <v>77</v>
      </c>
      <c r="J1248" s="362" t="s">
        <v>1584</v>
      </c>
      <c r="K1248" s="361" t="s">
        <v>4324</v>
      </c>
      <c r="L1248" s="362"/>
      <c r="M1248" s="362" t="s">
        <v>186</v>
      </c>
      <c r="N1248" s="362" t="s">
        <v>1548</v>
      </c>
      <c r="O1248" s="362"/>
      <c r="P1248" s="362" t="s">
        <v>90</v>
      </c>
      <c r="Q1248" s="362" t="s">
        <v>90</v>
      </c>
      <c r="R1248" s="362" t="s">
        <v>46</v>
      </c>
      <c r="S1248" s="361" t="s">
        <v>4325</v>
      </c>
      <c r="T1248" s="362"/>
      <c r="U1248" s="362"/>
      <c r="V1248" s="362" t="s">
        <v>133</v>
      </c>
      <c r="W1248" s="362"/>
      <c r="X1248" s="362" t="s">
        <v>9</v>
      </c>
      <c r="Y1248" s="362" t="s">
        <v>46</v>
      </c>
      <c r="Z1248" s="362" t="s">
        <v>90</v>
      </c>
      <c r="AA1248" s="366" t="s">
        <v>90</v>
      </c>
      <c r="AB1248" s="362" t="s">
        <v>90</v>
      </c>
      <c r="AC1248" s="362"/>
      <c r="AD1248" s="362"/>
      <c r="AE1248" s="362"/>
      <c r="AF1248" s="362"/>
      <c r="AG1248" s="362"/>
      <c r="AH1248" s="362"/>
      <c r="AI1248" s="362" t="s">
        <v>7027</v>
      </c>
      <c r="AJ1248" s="362" t="s">
        <v>21</v>
      </c>
      <c r="AK1248" s="362" t="s">
        <v>40</v>
      </c>
      <c r="AL1248" s="362"/>
      <c r="AM1248" s="362"/>
      <c r="AN1248" s="362"/>
      <c r="AO1248" s="362"/>
      <c r="AP1248" s="361"/>
      <c r="AR1248">
        <v>1</v>
      </c>
      <c r="AS1248" t="s">
        <v>9</v>
      </c>
      <c r="AT1248" t="s">
        <v>9</v>
      </c>
    </row>
    <row r="1249" spans="2:46" ht="15" customHeight="1" x14ac:dyDescent="0.35">
      <c r="B1249" s="362">
        <v>1718</v>
      </c>
      <c r="C1249" s="362" t="s">
        <v>4326</v>
      </c>
      <c r="D1249" s="362" t="s">
        <v>2</v>
      </c>
      <c r="E1249" s="368">
        <v>45315</v>
      </c>
      <c r="F1249" s="368"/>
      <c r="G1249" s="368"/>
      <c r="H1249" s="368"/>
      <c r="I1249" s="362" t="s">
        <v>73</v>
      </c>
      <c r="J1249" s="362" t="s">
        <v>90</v>
      </c>
      <c r="K1249" s="361" t="s">
        <v>4327</v>
      </c>
      <c r="L1249" s="362"/>
      <c r="M1249" s="362" t="s">
        <v>186</v>
      </c>
      <c r="N1249" s="362" t="s">
        <v>9</v>
      </c>
      <c r="O1249" s="362"/>
      <c r="P1249" s="362" t="s">
        <v>90</v>
      </c>
      <c r="Q1249" s="362" t="s">
        <v>90</v>
      </c>
      <c r="R1249" s="362" t="s">
        <v>46</v>
      </c>
      <c r="S1249" s="361" t="s">
        <v>90</v>
      </c>
      <c r="T1249" s="362"/>
      <c r="U1249" s="362"/>
      <c r="V1249" s="362" t="s">
        <v>133</v>
      </c>
      <c r="W1249" s="362"/>
      <c r="X1249" s="362" t="s">
        <v>9</v>
      </c>
      <c r="Y1249" s="362" t="s">
        <v>46</v>
      </c>
      <c r="Z1249" s="362" t="s">
        <v>90</v>
      </c>
      <c r="AA1249" s="366" t="s">
        <v>90</v>
      </c>
      <c r="AB1249" s="362" t="s">
        <v>90</v>
      </c>
      <c r="AC1249" s="362"/>
      <c r="AD1249" s="362"/>
      <c r="AE1249" s="362"/>
      <c r="AF1249" s="362"/>
      <c r="AG1249" s="362"/>
      <c r="AH1249" s="362"/>
      <c r="AI1249" s="362" t="s">
        <v>7025</v>
      </c>
      <c r="AJ1249" s="362" t="s">
        <v>13</v>
      </c>
      <c r="AK1249" s="362" t="s">
        <v>40</v>
      </c>
      <c r="AL1249" s="362"/>
      <c r="AM1249" s="362"/>
      <c r="AN1249" s="362"/>
      <c r="AO1249" s="362"/>
      <c r="AP1249" s="361"/>
      <c r="AR1249">
        <v>1</v>
      </c>
      <c r="AS1249" t="s">
        <v>9</v>
      </c>
      <c r="AT1249" t="s">
        <v>9</v>
      </c>
    </row>
    <row r="1250" spans="2:46" ht="15" customHeight="1" x14ac:dyDescent="0.35">
      <c r="B1250" s="362">
        <v>1719</v>
      </c>
      <c r="C1250" s="362" t="s">
        <v>4328</v>
      </c>
      <c r="D1250" s="362" t="s">
        <v>2</v>
      </c>
      <c r="E1250" s="368">
        <v>45315</v>
      </c>
      <c r="F1250" s="368"/>
      <c r="G1250" s="368"/>
      <c r="H1250" s="368"/>
      <c r="I1250" s="362" t="s">
        <v>73</v>
      </c>
      <c r="J1250" s="362" t="s">
        <v>90</v>
      </c>
      <c r="K1250" s="361" t="s">
        <v>4329</v>
      </c>
      <c r="L1250" s="362"/>
      <c r="M1250" s="362" t="s">
        <v>186</v>
      </c>
      <c r="N1250" s="362" t="s">
        <v>9</v>
      </c>
      <c r="O1250" s="362"/>
      <c r="P1250" s="362" t="s">
        <v>90</v>
      </c>
      <c r="Q1250" s="362" t="s">
        <v>90</v>
      </c>
      <c r="R1250" s="362" t="s">
        <v>8</v>
      </c>
      <c r="S1250" s="361" t="s">
        <v>1539</v>
      </c>
      <c r="T1250" s="362"/>
      <c r="U1250" s="362"/>
      <c r="V1250" s="362" t="s">
        <v>1540</v>
      </c>
      <c r="W1250" s="362"/>
      <c r="X1250" s="362"/>
      <c r="Y1250" s="362" t="s">
        <v>45</v>
      </c>
      <c r="Z1250" s="362" t="s">
        <v>90</v>
      </c>
      <c r="AA1250" s="366" t="s">
        <v>90</v>
      </c>
      <c r="AB1250" s="362" t="s">
        <v>90</v>
      </c>
      <c r="AC1250" s="362"/>
      <c r="AD1250" s="362"/>
      <c r="AE1250" s="362"/>
      <c r="AF1250" s="362"/>
      <c r="AG1250" s="362"/>
      <c r="AH1250" s="362"/>
      <c r="AI1250" s="362" t="s">
        <v>7025</v>
      </c>
      <c r="AJ1250" s="362" t="s">
        <v>13</v>
      </c>
      <c r="AK1250" s="362" t="s">
        <v>39</v>
      </c>
      <c r="AL1250" s="362"/>
      <c r="AM1250" s="362"/>
      <c r="AN1250" s="362"/>
      <c r="AO1250" s="368">
        <v>45923</v>
      </c>
      <c r="AP1250" s="361" t="s">
        <v>680</v>
      </c>
      <c r="AR1250">
        <v>1</v>
      </c>
      <c r="AS1250" t="s">
        <v>539</v>
      </c>
      <c r="AT1250" t="s">
        <v>5840</v>
      </c>
    </row>
    <row r="1251" spans="2:46" ht="15" customHeight="1" x14ac:dyDescent="0.35">
      <c r="B1251" s="362">
        <v>1720</v>
      </c>
      <c r="C1251" s="362" t="s">
        <v>4330</v>
      </c>
      <c r="D1251" s="362" t="s">
        <v>2</v>
      </c>
      <c r="E1251" s="368">
        <v>45315</v>
      </c>
      <c r="F1251" s="368"/>
      <c r="G1251" s="368"/>
      <c r="H1251" s="368"/>
      <c r="I1251" s="362" t="s">
        <v>73</v>
      </c>
      <c r="J1251" s="362" t="s">
        <v>90</v>
      </c>
      <c r="K1251" s="361" t="s">
        <v>4331</v>
      </c>
      <c r="L1251" s="362"/>
      <c r="M1251" s="362" t="s">
        <v>186</v>
      </c>
      <c r="N1251" s="362" t="s">
        <v>9</v>
      </c>
      <c r="O1251" s="362"/>
      <c r="P1251" s="362" t="s">
        <v>90</v>
      </c>
      <c r="Q1251" s="362" t="s">
        <v>90</v>
      </c>
      <c r="R1251" s="362" t="s">
        <v>8</v>
      </c>
      <c r="S1251" s="361" t="s">
        <v>1539</v>
      </c>
      <c r="T1251" s="362"/>
      <c r="U1251" s="362"/>
      <c r="V1251" s="362" t="s">
        <v>1540</v>
      </c>
      <c r="W1251" s="362"/>
      <c r="X1251" s="362"/>
      <c r="Y1251" s="362" t="s">
        <v>45</v>
      </c>
      <c r="Z1251" s="362" t="s">
        <v>90</v>
      </c>
      <c r="AA1251" s="366" t="s">
        <v>90</v>
      </c>
      <c r="AB1251" s="362" t="s">
        <v>90</v>
      </c>
      <c r="AC1251" s="362"/>
      <c r="AD1251" s="362"/>
      <c r="AE1251" s="362"/>
      <c r="AF1251" s="362"/>
      <c r="AG1251" s="362"/>
      <c r="AH1251" s="362"/>
      <c r="AI1251" s="362" t="s">
        <v>7025</v>
      </c>
      <c r="AJ1251" s="362" t="s">
        <v>13</v>
      </c>
      <c r="AK1251" s="362" t="s">
        <v>39</v>
      </c>
      <c r="AL1251" s="362"/>
      <c r="AM1251" s="362"/>
      <c r="AN1251" s="362"/>
      <c r="AO1251" s="368">
        <v>45923</v>
      </c>
      <c r="AP1251" s="361" t="s">
        <v>680</v>
      </c>
      <c r="AR1251">
        <v>1</v>
      </c>
      <c r="AS1251" t="s">
        <v>539</v>
      </c>
      <c r="AT1251" t="s">
        <v>5840</v>
      </c>
    </row>
    <row r="1252" spans="2:46" ht="15" customHeight="1" x14ac:dyDescent="0.35">
      <c r="B1252" s="362">
        <v>1721</v>
      </c>
      <c r="C1252" s="362" t="s">
        <v>4332</v>
      </c>
      <c r="D1252" s="362" t="s">
        <v>2</v>
      </c>
      <c r="E1252" s="368">
        <v>45315</v>
      </c>
      <c r="F1252" s="368"/>
      <c r="G1252" s="368"/>
      <c r="H1252" s="368"/>
      <c r="I1252" s="362" t="s">
        <v>73</v>
      </c>
      <c r="J1252" s="362" t="s">
        <v>90</v>
      </c>
      <c r="K1252" s="361" t="s">
        <v>4333</v>
      </c>
      <c r="L1252" s="362"/>
      <c r="M1252" s="362" t="s">
        <v>186</v>
      </c>
      <c r="N1252" s="362" t="s">
        <v>9</v>
      </c>
      <c r="O1252" s="362"/>
      <c r="P1252" s="362" t="s">
        <v>90</v>
      </c>
      <c r="Q1252" s="362" t="s">
        <v>90</v>
      </c>
      <c r="R1252" s="362" t="s">
        <v>8</v>
      </c>
      <c r="S1252" s="361" t="s">
        <v>1539</v>
      </c>
      <c r="T1252" s="362"/>
      <c r="U1252" s="362"/>
      <c r="V1252" s="362" t="s">
        <v>1540</v>
      </c>
      <c r="W1252" s="362"/>
      <c r="X1252" s="362"/>
      <c r="Y1252" s="362" t="s">
        <v>45</v>
      </c>
      <c r="Z1252" s="362" t="s">
        <v>90</v>
      </c>
      <c r="AA1252" s="366" t="s">
        <v>90</v>
      </c>
      <c r="AB1252" s="362" t="s">
        <v>90</v>
      </c>
      <c r="AC1252" s="362"/>
      <c r="AD1252" s="362"/>
      <c r="AE1252" s="362"/>
      <c r="AF1252" s="362"/>
      <c r="AG1252" s="362"/>
      <c r="AH1252" s="362"/>
      <c r="AI1252" s="362" t="s">
        <v>7025</v>
      </c>
      <c r="AJ1252" s="362" t="s">
        <v>13</v>
      </c>
      <c r="AK1252" s="362" t="s">
        <v>39</v>
      </c>
      <c r="AL1252" s="362"/>
      <c r="AM1252" s="362"/>
      <c r="AN1252" s="362"/>
      <c r="AO1252" s="368">
        <v>45923</v>
      </c>
      <c r="AP1252" s="361" t="s">
        <v>680</v>
      </c>
      <c r="AR1252">
        <v>1</v>
      </c>
      <c r="AS1252" t="s">
        <v>539</v>
      </c>
      <c r="AT1252" t="s">
        <v>5840</v>
      </c>
    </row>
    <row r="1253" spans="2:46" ht="15" customHeight="1" x14ac:dyDescent="0.35">
      <c r="B1253" s="362">
        <v>1722</v>
      </c>
      <c r="C1253" s="362" t="s">
        <v>4334</v>
      </c>
      <c r="D1253" s="362" t="s">
        <v>2</v>
      </c>
      <c r="E1253" s="368">
        <v>45315</v>
      </c>
      <c r="F1253" s="368"/>
      <c r="G1253" s="368"/>
      <c r="H1253" s="368"/>
      <c r="I1253" s="362" t="s">
        <v>73</v>
      </c>
      <c r="J1253" s="362" t="s">
        <v>90</v>
      </c>
      <c r="K1253" s="361" t="s">
        <v>4335</v>
      </c>
      <c r="L1253" s="362"/>
      <c r="M1253" s="362" t="s">
        <v>186</v>
      </c>
      <c r="N1253" s="362" t="s">
        <v>9</v>
      </c>
      <c r="O1253" s="362"/>
      <c r="P1253" s="362" t="s">
        <v>90</v>
      </c>
      <c r="Q1253" s="362" t="s">
        <v>90</v>
      </c>
      <c r="R1253" s="362" t="s">
        <v>8</v>
      </c>
      <c r="S1253" s="361" t="s">
        <v>4336</v>
      </c>
      <c r="T1253" s="362"/>
      <c r="U1253" s="362"/>
      <c r="V1253" s="362" t="s">
        <v>133</v>
      </c>
      <c r="W1253" s="362"/>
      <c r="X1253" s="362"/>
      <c r="Y1253" s="362" t="s">
        <v>45</v>
      </c>
      <c r="Z1253" s="362" t="s">
        <v>90</v>
      </c>
      <c r="AA1253" s="366" t="s">
        <v>90</v>
      </c>
      <c r="AB1253" s="362" t="s">
        <v>90</v>
      </c>
      <c r="AC1253" s="362"/>
      <c r="AD1253" s="362"/>
      <c r="AE1253" s="362"/>
      <c r="AF1253" s="362"/>
      <c r="AG1253" s="362"/>
      <c r="AH1253" s="362"/>
      <c r="AI1253" s="362" t="s">
        <v>7025</v>
      </c>
      <c r="AJ1253" s="362" t="s">
        <v>13</v>
      </c>
      <c r="AK1253" s="362" t="s">
        <v>39</v>
      </c>
      <c r="AL1253" s="362"/>
      <c r="AM1253" s="362"/>
      <c r="AN1253" s="362"/>
      <c r="AO1253" s="368">
        <v>45924</v>
      </c>
      <c r="AP1253" s="361" t="s">
        <v>680</v>
      </c>
      <c r="AR1253">
        <v>1</v>
      </c>
      <c r="AS1253" t="s">
        <v>539</v>
      </c>
      <c r="AT1253" t="s">
        <v>5840</v>
      </c>
    </row>
    <row r="1254" spans="2:46" ht="15" customHeight="1" x14ac:dyDescent="0.35">
      <c r="B1254" s="362">
        <v>1723</v>
      </c>
      <c r="C1254" s="362" t="s">
        <v>4337</v>
      </c>
      <c r="D1254" s="362" t="s">
        <v>2</v>
      </c>
      <c r="E1254" s="368">
        <v>45315</v>
      </c>
      <c r="F1254" s="368"/>
      <c r="G1254" s="368"/>
      <c r="H1254" s="368"/>
      <c r="I1254" s="362" t="s">
        <v>73</v>
      </c>
      <c r="J1254" s="362" t="s">
        <v>90</v>
      </c>
      <c r="K1254" s="361" t="s">
        <v>4338</v>
      </c>
      <c r="L1254" s="362"/>
      <c r="M1254" s="362" t="s">
        <v>186</v>
      </c>
      <c r="N1254" s="362" t="s">
        <v>9</v>
      </c>
      <c r="O1254" s="362"/>
      <c r="P1254" s="362" t="s">
        <v>90</v>
      </c>
      <c r="Q1254" s="362" t="s">
        <v>90</v>
      </c>
      <c r="R1254" s="362" t="s">
        <v>8</v>
      </c>
      <c r="S1254" s="361" t="s">
        <v>1539</v>
      </c>
      <c r="T1254" s="362"/>
      <c r="U1254" s="362"/>
      <c r="V1254" s="362" t="s">
        <v>1540</v>
      </c>
      <c r="W1254" s="362"/>
      <c r="X1254" s="362"/>
      <c r="Y1254" s="362" t="s">
        <v>45</v>
      </c>
      <c r="Z1254" s="362" t="s">
        <v>90</v>
      </c>
      <c r="AA1254" s="366" t="s">
        <v>90</v>
      </c>
      <c r="AB1254" s="362" t="s">
        <v>90</v>
      </c>
      <c r="AC1254" s="362"/>
      <c r="AD1254" s="362"/>
      <c r="AE1254" s="362"/>
      <c r="AF1254" s="362"/>
      <c r="AG1254" s="362"/>
      <c r="AH1254" s="362"/>
      <c r="AI1254" s="362" t="s">
        <v>7025</v>
      </c>
      <c r="AJ1254" s="362" t="s">
        <v>13</v>
      </c>
      <c r="AK1254" s="362" t="s">
        <v>39</v>
      </c>
      <c r="AL1254" s="362"/>
      <c r="AM1254" s="362"/>
      <c r="AN1254" s="362"/>
      <c r="AO1254" s="368">
        <v>45923</v>
      </c>
      <c r="AP1254" s="361" t="s">
        <v>680</v>
      </c>
      <c r="AR1254">
        <v>1</v>
      </c>
      <c r="AS1254" t="s">
        <v>539</v>
      </c>
      <c r="AT1254" t="s">
        <v>5840</v>
      </c>
    </row>
    <row r="1255" spans="2:46" ht="15" customHeight="1" x14ac:dyDescent="0.35">
      <c r="B1255" s="362">
        <v>1724</v>
      </c>
      <c r="C1255" s="362" t="s">
        <v>4339</v>
      </c>
      <c r="D1255" s="362" t="s">
        <v>2</v>
      </c>
      <c r="E1255" s="368">
        <v>45315</v>
      </c>
      <c r="F1255" s="368" t="s">
        <v>1278</v>
      </c>
      <c r="G1255" s="368"/>
      <c r="H1255" s="368"/>
      <c r="I1255" s="362" t="s">
        <v>73</v>
      </c>
      <c r="J1255" s="362" t="s">
        <v>90</v>
      </c>
      <c r="K1255" s="361" t="s">
        <v>4340</v>
      </c>
      <c r="L1255" s="362"/>
      <c r="M1255" s="362" t="s">
        <v>186</v>
      </c>
      <c r="N1255" s="362" t="s">
        <v>9</v>
      </c>
      <c r="O1255" s="362"/>
      <c r="P1255" s="362" t="s">
        <v>90</v>
      </c>
      <c r="Q1255" s="362" t="s">
        <v>90</v>
      </c>
      <c r="R1255" s="362"/>
      <c r="S1255" s="361" t="s">
        <v>4341</v>
      </c>
      <c r="T1255" s="362"/>
      <c r="U1255" s="362"/>
      <c r="V1255" s="362" t="s">
        <v>1271</v>
      </c>
      <c r="W1255" s="362"/>
      <c r="X1255" s="362"/>
      <c r="Y1255" s="362" t="s">
        <v>45</v>
      </c>
      <c r="Z1255" s="362" t="s">
        <v>90</v>
      </c>
      <c r="AA1255" s="366" t="s">
        <v>90</v>
      </c>
      <c r="AB1255" s="362" t="s">
        <v>90</v>
      </c>
      <c r="AC1255" s="362"/>
      <c r="AD1255" s="362"/>
      <c r="AE1255" s="362"/>
      <c r="AF1255" s="362"/>
      <c r="AG1255" s="362"/>
      <c r="AH1255" s="362"/>
      <c r="AI1255" s="362" t="s">
        <v>7025</v>
      </c>
      <c r="AJ1255" s="362" t="s">
        <v>13</v>
      </c>
      <c r="AK1255" s="362" t="s">
        <v>39</v>
      </c>
      <c r="AL1255" s="362"/>
      <c r="AM1255" s="362"/>
      <c r="AN1255" s="362" t="s">
        <v>1299</v>
      </c>
      <c r="AO1255" s="368">
        <v>45919</v>
      </c>
      <c r="AP1255" s="361" t="s">
        <v>680</v>
      </c>
      <c r="AR1255">
        <v>1</v>
      </c>
      <c r="AS1255" t="s">
        <v>539</v>
      </c>
      <c r="AT1255" t="s">
        <v>5840</v>
      </c>
    </row>
    <row r="1256" spans="2:46" ht="15" customHeight="1" x14ac:dyDescent="0.35">
      <c r="B1256" s="362">
        <v>1725</v>
      </c>
      <c r="C1256" s="362" t="s">
        <v>4342</v>
      </c>
      <c r="D1256" s="362" t="s">
        <v>2</v>
      </c>
      <c r="E1256" s="368">
        <v>45315</v>
      </c>
      <c r="F1256" s="368"/>
      <c r="G1256" s="368"/>
      <c r="H1256" s="368"/>
      <c r="I1256" s="362" t="s">
        <v>73</v>
      </c>
      <c r="J1256" s="362" t="s">
        <v>90</v>
      </c>
      <c r="K1256" s="361" t="s">
        <v>4343</v>
      </c>
      <c r="L1256" s="362"/>
      <c r="M1256" s="362" t="s">
        <v>186</v>
      </c>
      <c r="N1256" s="362" t="s">
        <v>9</v>
      </c>
      <c r="O1256" s="362"/>
      <c r="P1256" s="362" t="s">
        <v>90</v>
      </c>
      <c r="Q1256" s="362" t="s">
        <v>90</v>
      </c>
      <c r="R1256" s="362" t="s">
        <v>46</v>
      </c>
      <c r="S1256" s="361" t="s">
        <v>90</v>
      </c>
      <c r="T1256" s="362" t="s">
        <v>113</v>
      </c>
      <c r="U1256" s="362" t="s">
        <v>1540</v>
      </c>
      <c r="V1256" s="362" t="s">
        <v>1540</v>
      </c>
      <c r="W1256" s="362"/>
      <c r="X1256" s="362" t="s">
        <v>9</v>
      </c>
      <c r="Y1256" s="362" t="s">
        <v>46</v>
      </c>
      <c r="Z1256" s="362" t="s">
        <v>90</v>
      </c>
      <c r="AA1256" s="366" t="s">
        <v>90</v>
      </c>
      <c r="AB1256" s="362" t="s">
        <v>90</v>
      </c>
      <c r="AC1256" s="362"/>
      <c r="AD1256" s="362"/>
      <c r="AE1256" s="362"/>
      <c r="AF1256" s="362"/>
      <c r="AG1256" s="362"/>
      <c r="AH1256" s="362"/>
      <c r="AI1256" s="362" t="s">
        <v>7025</v>
      </c>
      <c r="AJ1256" s="362" t="s">
        <v>13</v>
      </c>
      <c r="AK1256" s="362" t="s">
        <v>40</v>
      </c>
      <c r="AL1256" s="362"/>
      <c r="AM1256" s="362"/>
      <c r="AN1256" s="362"/>
      <c r="AO1256" s="362"/>
      <c r="AP1256" s="361"/>
      <c r="AR1256">
        <v>1</v>
      </c>
      <c r="AS1256" t="s">
        <v>9</v>
      </c>
      <c r="AT1256" t="s">
        <v>9</v>
      </c>
    </row>
    <row r="1257" spans="2:46" ht="15" customHeight="1" x14ac:dyDescent="0.35">
      <c r="B1257" s="362">
        <v>1726</v>
      </c>
      <c r="C1257" s="362" t="s">
        <v>4344</v>
      </c>
      <c r="D1257" s="362" t="s">
        <v>2</v>
      </c>
      <c r="E1257" s="368">
        <v>45315</v>
      </c>
      <c r="F1257" s="368"/>
      <c r="G1257" s="368"/>
      <c r="H1257" s="368"/>
      <c r="I1257" s="362" t="s">
        <v>78</v>
      </c>
      <c r="J1257" s="362" t="s">
        <v>90</v>
      </c>
      <c r="K1257" s="361" t="s">
        <v>4345</v>
      </c>
      <c r="L1257" s="362"/>
      <c r="M1257" s="362" t="s">
        <v>1689</v>
      </c>
      <c r="N1257" s="362" t="s">
        <v>9</v>
      </c>
      <c r="O1257" s="362"/>
      <c r="P1257" s="362" t="s">
        <v>90</v>
      </c>
      <c r="Q1257" s="362" t="s">
        <v>90</v>
      </c>
      <c r="R1257" s="362"/>
      <c r="S1257" s="361"/>
      <c r="T1257" s="362"/>
      <c r="U1257" s="362"/>
      <c r="V1257" s="362" t="s">
        <v>1557</v>
      </c>
      <c r="W1257" s="362"/>
      <c r="X1257" s="362" t="s">
        <v>9</v>
      </c>
      <c r="Y1257" s="362" t="s">
        <v>9</v>
      </c>
      <c r="Z1257" s="362" t="s">
        <v>90</v>
      </c>
      <c r="AA1257" s="366" t="s">
        <v>90</v>
      </c>
      <c r="AB1257" s="362" t="s">
        <v>90</v>
      </c>
      <c r="AC1257" s="362"/>
      <c r="AD1257" s="362"/>
      <c r="AE1257" s="362"/>
      <c r="AF1257" s="362"/>
      <c r="AG1257" s="362"/>
      <c r="AH1257" s="362"/>
      <c r="AI1257" s="362" t="s">
        <v>7029</v>
      </c>
      <c r="AJ1257" s="362" t="s">
        <v>33</v>
      </c>
      <c r="AK1257" s="362" t="s">
        <v>40</v>
      </c>
      <c r="AL1257" s="362"/>
      <c r="AM1257" s="362"/>
      <c r="AN1257" s="362" t="s">
        <v>1558</v>
      </c>
      <c r="AO1257" s="362"/>
      <c r="AP1257" s="361" t="e">
        <v>#N/A</v>
      </c>
      <c r="AR1257">
        <v>1</v>
      </c>
      <c r="AS1257" t="s">
        <v>9</v>
      </c>
      <c r="AT1257" t="s">
        <v>9</v>
      </c>
    </row>
    <row r="1258" spans="2:46" ht="15" customHeight="1" x14ac:dyDescent="0.35">
      <c r="B1258" s="362">
        <v>1727</v>
      </c>
      <c r="C1258" s="362" t="s">
        <v>4346</v>
      </c>
      <c r="D1258" s="362" t="s">
        <v>2</v>
      </c>
      <c r="E1258" s="368">
        <v>45315</v>
      </c>
      <c r="F1258" s="368"/>
      <c r="G1258" s="368"/>
      <c r="H1258" s="368"/>
      <c r="I1258" s="362" t="s">
        <v>73</v>
      </c>
      <c r="J1258" s="362" t="s">
        <v>90</v>
      </c>
      <c r="K1258" s="361" t="s">
        <v>4347</v>
      </c>
      <c r="L1258" s="362"/>
      <c r="M1258" s="362" t="s">
        <v>186</v>
      </c>
      <c r="N1258" s="362" t="s">
        <v>9</v>
      </c>
      <c r="O1258" s="362"/>
      <c r="P1258" s="362" t="s">
        <v>90</v>
      </c>
      <c r="Q1258" s="362" t="s">
        <v>90</v>
      </c>
      <c r="R1258" s="362" t="s">
        <v>8</v>
      </c>
      <c r="S1258" s="361" t="s">
        <v>1539</v>
      </c>
      <c r="T1258" s="362"/>
      <c r="U1258" s="362"/>
      <c r="V1258" s="362" t="s">
        <v>1540</v>
      </c>
      <c r="W1258" s="362"/>
      <c r="X1258" s="362"/>
      <c r="Y1258" s="362" t="s">
        <v>45</v>
      </c>
      <c r="Z1258" s="362" t="s">
        <v>90</v>
      </c>
      <c r="AA1258" s="366" t="s">
        <v>90</v>
      </c>
      <c r="AB1258" s="362" t="s">
        <v>90</v>
      </c>
      <c r="AC1258" s="362"/>
      <c r="AD1258" s="362"/>
      <c r="AE1258" s="362"/>
      <c r="AF1258" s="362"/>
      <c r="AG1258" s="362"/>
      <c r="AH1258" s="362"/>
      <c r="AI1258" s="362" t="s">
        <v>7025</v>
      </c>
      <c r="AJ1258" s="362" t="s">
        <v>13</v>
      </c>
      <c r="AK1258" s="362" t="s">
        <v>39</v>
      </c>
      <c r="AL1258" s="362"/>
      <c r="AM1258" s="362"/>
      <c r="AN1258" s="362"/>
      <c r="AO1258" s="368">
        <v>45923</v>
      </c>
      <c r="AP1258" s="361" t="s">
        <v>680</v>
      </c>
      <c r="AR1258">
        <v>1</v>
      </c>
      <c r="AS1258" t="s">
        <v>539</v>
      </c>
      <c r="AT1258" t="s">
        <v>5840</v>
      </c>
    </row>
    <row r="1259" spans="2:46" ht="15" customHeight="1" x14ac:dyDescent="0.35">
      <c r="B1259" s="362">
        <v>1728</v>
      </c>
      <c r="C1259" s="362" t="s">
        <v>4348</v>
      </c>
      <c r="D1259" s="362" t="s">
        <v>2</v>
      </c>
      <c r="E1259" s="368">
        <v>45139</v>
      </c>
      <c r="F1259" s="368"/>
      <c r="G1259" s="368"/>
      <c r="H1259" s="368"/>
      <c r="I1259" s="362" t="s">
        <v>77</v>
      </c>
      <c r="J1259" s="362" t="s">
        <v>1070</v>
      </c>
      <c r="K1259" s="361" t="s">
        <v>4349</v>
      </c>
      <c r="L1259" s="362"/>
      <c r="M1259" s="362" t="s">
        <v>186</v>
      </c>
      <c r="N1259" s="362" t="s">
        <v>1548</v>
      </c>
      <c r="O1259" s="362"/>
      <c r="P1259" s="362" t="s">
        <v>90</v>
      </c>
      <c r="Q1259" s="362" t="s">
        <v>90</v>
      </c>
      <c r="R1259" s="362" t="s">
        <v>46</v>
      </c>
      <c r="S1259" s="361" t="s">
        <v>4350</v>
      </c>
      <c r="T1259" s="362"/>
      <c r="U1259" s="362"/>
      <c r="V1259" s="362" t="s">
        <v>133</v>
      </c>
      <c r="W1259" s="362"/>
      <c r="X1259" s="362" t="s">
        <v>9</v>
      </c>
      <c r="Y1259" s="362" t="s">
        <v>46</v>
      </c>
      <c r="Z1259" s="362" t="s">
        <v>90</v>
      </c>
      <c r="AA1259" s="366" t="s">
        <v>90</v>
      </c>
      <c r="AB1259" s="362" t="s">
        <v>90</v>
      </c>
      <c r="AC1259" s="362"/>
      <c r="AD1259" s="362"/>
      <c r="AE1259" s="362"/>
      <c r="AF1259" s="362"/>
      <c r="AG1259" s="362"/>
      <c r="AH1259" s="362"/>
      <c r="AI1259" s="362" t="s">
        <v>7027</v>
      </c>
      <c r="AJ1259" s="362" t="s">
        <v>21</v>
      </c>
      <c r="AK1259" s="362" t="s">
        <v>40</v>
      </c>
      <c r="AL1259" s="362"/>
      <c r="AM1259" s="362"/>
      <c r="AN1259" s="362"/>
      <c r="AO1259" s="362"/>
      <c r="AP1259" s="361"/>
      <c r="AR1259">
        <v>1</v>
      </c>
      <c r="AS1259" t="s">
        <v>9</v>
      </c>
      <c r="AT1259" t="s">
        <v>9</v>
      </c>
    </row>
    <row r="1260" spans="2:46" ht="15" customHeight="1" x14ac:dyDescent="0.35">
      <c r="B1260" s="362">
        <v>1729</v>
      </c>
      <c r="C1260" s="362" t="s">
        <v>4351</v>
      </c>
      <c r="D1260" s="362" t="s">
        <v>2</v>
      </c>
      <c r="E1260" s="368">
        <v>45315</v>
      </c>
      <c r="F1260" s="368"/>
      <c r="G1260" s="368"/>
      <c r="H1260" s="368"/>
      <c r="I1260" s="362" t="s">
        <v>78</v>
      </c>
      <c r="J1260" s="362" t="s">
        <v>90</v>
      </c>
      <c r="K1260" s="361" t="s">
        <v>4352</v>
      </c>
      <c r="L1260" s="362"/>
      <c r="M1260" s="362" t="s">
        <v>186</v>
      </c>
      <c r="N1260" s="362" t="s">
        <v>9</v>
      </c>
      <c r="O1260" s="362"/>
      <c r="P1260" s="362" t="s">
        <v>90</v>
      </c>
      <c r="Q1260" s="362" t="s">
        <v>90</v>
      </c>
      <c r="R1260" s="362"/>
      <c r="S1260" s="361"/>
      <c r="T1260" s="362"/>
      <c r="U1260" s="362"/>
      <c r="V1260" s="362" t="s">
        <v>1557</v>
      </c>
      <c r="W1260" s="362"/>
      <c r="X1260" s="362" t="s">
        <v>9</v>
      </c>
      <c r="Y1260" s="362" t="s">
        <v>9</v>
      </c>
      <c r="Z1260" s="362" t="s">
        <v>90</v>
      </c>
      <c r="AA1260" s="366" t="s">
        <v>90</v>
      </c>
      <c r="AB1260" s="362" t="s">
        <v>90</v>
      </c>
      <c r="AC1260" s="362"/>
      <c r="AD1260" s="362"/>
      <c r="AE1260" s="362"/>
      <c r="AF1260" s="362"/>
      <c r="AG1260" s="362"/>
      <c r="AH1260" s="362"/>
      <c r="AI1260" s="362" t="s">
        <v>7029</v>
      </c>
      <c r="AJ1260" s="362" t="s">
        <v>33</v>
      </c>
      <c r="AK1260" s="362" t="s">
        <v>40</v>
      </c>
      <c r="AL1260" s="362"/>
      <c r="AM1260" s="362"/>
      <c r="AN1260" s="362" t="s">
        <v>1558</v>
      </c>
      <c r="AO1260" s="362"/>
      <c r="AP1260" s="361" t="s">
        <v>1724</v>
      </c>
      <c r="AR1260">
        <v>1</v>
      </c>
      <c r="AS1260" t="s">
        <v>9</v>
      </c>
      <c r="AT1260" t="s">
        <v>9</v>
      </c>
    </row>
    <row r="1261" spans="2:46" ht="15" customHeight="1" x14ac:dyDescent="0.35">
      <c r="B1261" s="362">
        <v>1730</v>
      </c>
      <c r="C1261" s="362" t="s">
        <v>4353</v>
      </c>
      <c r="D1261" s="362" t="s">
        <v>2</v>
      </c>
      <c r="E1261" s="368">
        <v>45315</v>
      </c>
      <c r="F1261" s="368"/>
      <c r="G1261" s="368"/>
      <c r="H1261" s="368"/>
      <c r="I1261" s="362" t="s">
        <v>73</v>
      </c>
      <c r="J1261" s="362" t="s">
        <v>90</v>
      </c>
      <c r="K1261" s="361" t="s">
        <v>4354</v>
      </c>
      <c r="L1261" s="362"/>
      <c r="M1261" s="362" t="s">
        <v>186</v>
      </c>
      <c r="N1261" s="362" t="s">
        <v>9</v>
      </c>
      <c r="O1261" s="362"/>
      <c r="P1261" s="362" t="s">
        <v>90</v>
      </c>
      <c r="Q1261" s="362" t="s">
        <v>90</v>
      </c>
      <c r="R1261" s="362" t="s">
        <v>8</v>
      </c>
      <c r="S1261" s="361" t="s">
        <v>1539</v>
      </c>
      <c r="T1261" s="362"/>
      <c r="U1261" s="362"/>
      <c r="V1261" s="362" t="s">
        <v>1540</v>
      </c>
      <c r="W1261" s="362"/>
      <c r="X1261" s="362"/>
      <c r="Y1261" s="362" t="s">
        <v>45</v>
      </c>
      <c r="Z1261" s="362" t="s">
        <v>90</v>
      </c>
      <c r="AA1261" s="366" t="s">
        <v>90</v>
      </c>
      <c r="AB1261" s="362" t="s">
        <v>90</v>
      </c>
      <c r="AC1261" s="362"/>
      <c r="AD1261" s="362"/>
      <c r="AE1261" s="362"/>
      <c r="AF1261" s="362"/>
      <c r="AG1261" s="362"/>
      <c r="AH1261" s="362"/>
      <c r="AI1261" s="362" t="s">
        <v>7025</v>
      </c>
      <c r="AJ1261" s="362" t="s">
        <v>13</v>
      </c>
      <c r="AK1261" s="362" t="s">
        <v>39</v>
      </c>
      <c r="AL1261" s="362"/>
      <c r="AM1261" s="362"/>
      <c r="AN1261" s="362"/>
      <c r="AO1261" s="368">
        <v>45923</v>
      </c>
      <c r="AP1261" s="361" t="s">
        <v>680</v>
      </c>
      <c r="AR1261">
        <v>1</v>
      </c>
      <c r="AS1261" t="s">
        <v>539</v>
      </c>
      <c r="AT1261" t="s">
        <v>5840</v>
      </c>
    </row>
    <row r="1262" spans="2:46" ht="15" customHeight="1" x14ac:dyDescent="0.35">
      <c r="B1262" s="362">
        <v>1731</v>
      </c>
      <c r="C1262" s="362" t="s">
        <v>4355</v>
      </c>
      <c r="D1262" s="362" t="s">
        <v>2</v>
      </c>
      <c r="E1262" s="368">
        <v>45316</v>
      </c>
      <c r="F1262" s="368"/>
      <c r="G1262" s="368"/>
      <c r="H1262" s="368"/>
      <c r="I1262" s="362" t="s">
        <v>74</v>
      </c>
      <c r="J1262" s="362" t="s">
        <v>73</v>
      </c>
      <c r="K1262" s="361" t="s">
        <v>4356</v>
      </c>
      <c r="L1262" s="362"/>
      <c r="M1262" s="362" t="s">
        <v>186</v>
      </c>
      <c r="N1262" s="362" t="s">
        <v>9</v>
      </c>
      <c r="O1262" s="362"/>
      <c r="P1262" s="362" t="s">
        <v>90</v>
      </c>
      <c r="Q1262" s="362" t="s">
        <v>90</v>
      </c>
      <c r="R1262" s="362"/>
      <c r="S1262" s="361"/>
      <c r="T1262" s="362"/>
      <c r="U1262" s="362"/>
      <c r="V1262" s="362" t="s">
        <v>120</v>
      </c>
      <c r="W1262" s="362"/>
      <c r="X1262" s="362" t="s">
        <v>9</v>
      </c>
      <c r="Y1262" s="362" t="s">
        <v>9</v>
      </c>
      <c r="Z1262" s="362" t="s">
        <v>90</v>
      </c>
      <c r="AA1262" s="366" t="s">
        <v>90</v>
      </c>
      <c r="AB1262" s="362" t="s">
        <v>90</v>
      </c>
      <c r="AC1262" s="362"/>
      <c r="AD1262" s="362"/>
      <c r="AE1262" s="362"/>
      <c r="AF1262" s="362"/>
      <c r="AG1262" s="362"/>
      <c r="AH1262" s="362"/>
      <c r="AI1262" s="362" t="s">
        <v>7028</v>
      </c>
      <c r="AJ1262" s="362" t="s">
        <v>19</v>
      </c>
      <c r="AK1262" s="362" t="s">
        <v>40</v>
      </c>
      <c r="AL1262" s="362"/>
      <c r="AM1262" s="362"/>
      <c r="AN1262" s="362"/>
      <c r="AO1262" s="362"/>
      <c r="AP1262" s="361" t="e">
        <v>#N/A</v>
      </c>
      <c r="AR1262">
        <v>1</v>
      </c>
      <c r="AS1262" t="s">
        <v>9</v>
      </c>
      <c r="AT1262" t="s">
        <v>9</v>
      </c>
    </row>
    <row r="1263" spans="2:46" ht="15" customHeight="1" x14ac:dyDescent="0.35">
      <c r="B1263" s="362">
        <v>1732</v>
      </c>
      <c r="C1263" s="362" t="s">
        <v>4357</v>
      </c>
      <c r="D1263" s="362" t="s">
        <v>2</v>
      </c>
      <c r="E1263" s="368">
        <v>45316</v>
      </c>
      <c r="F1263" s="368"/>
      <c r="G1263" s="368"/>
      <c r="H1263" s="368"/>
      <c r="I1263" s="362" t="s">
        <v>74</v>
      </c>
      <c r="J1263" s="362" t="s">
        <v>73</v>
      </c>
      <c r="K1263" s="361" t="s">
        <v>4358</v>
      </c>
      <c r="L1263" s="362"/>
      <c r="M1263" s="362" t="s">
        <v>186</v>
      </c>
      <c r="N1263" s="362" t="s">
        <v>9</v>
      </c>
      <c r="O1263" s="362"/>
      <c r="P1263" s="362" t="s">
        <v>90</v>
      </c>
      <c r="Q1263" s="362" t="s">
        <v>90</v>
      </c>
      <c r="R1263" s="362"/>
      <c r="S1263" s="361"/>
      <c r="T1263" s="362"/>
      <c r="U1263" s="362"/>
      <c r="V1263" s="362" t="s">
        <v>120</v>
      </c>
      <c r="W1263" s="362"/>
      <c r="X1263" s="362" t="s">
        <v>9</v>
      </c>
      <c r="Y1263" s="362" t="s">
        <v>9</v>
      </c>
      <c r="Z1263" s="362" t="s">
        <v>90</v>
      </c>
      <c r="AA1263" s="366" t="s">
        <v>90</v>
      </c>
      <c r="AB1263" s="362" t="s">
        <v>90</v>
      </c>
      <c r="AC1263" s="362"/>
      <c r="AD1263" s="362"/>
      <c r="AE1263" s="362"/>
      <c r="AF1263" s="362"/>
      <c r="AG1263" s="362"/>
      <c r="AH1263" s="362"/>
      <c r="AI1263" s="362" t="s">
        <v>7028</v>
      </c>
      <c r="AJ1263" s="362" t="s">
        <v>19</v>
      </c>
      <c r="AK1263" s="362" t="s">
        <v>40</v>
      </c>
      <c r="AL1263" s="362"/>
      <c r="AM1263" s="362"/>
      <c r="AN1263" s="362"/>
      <c r="AO1263" s="362"/>
      <c r="AP1263" s="361" t="e">
        <v>#N/A</v>
      </c>
      <c r="AR1263">
        <v>1</v>
      </c>
      <c r="AS1263" t="s">
        <v>9</v>
      </c>
      <c r="AT1263" t="s">
        <v>9</v>
      </c>
    </row>
    <row r="1264" spans="2:46" ht="15" customHeight="1" x14ac:dyDescent="0.35">
      <c r="B1264" s="362">
        <v>1733</v>
      </c>
      <c r="C1264" s="362" t="s">
        <v>4359</v>
      </c>
      <c r="D1264" s="362" t="s">
        <v>2</v>
      </c>
      <c r="E1264" s="368">
        <v>45316</v>
      </c>
      <c r="F1264" s="368"/>
      <c r="G1264" s="368"/>
      <c r="H1264" s="368"/>
      <c r="I1264" s="362" t="s">
        <v>73</v>
      </c>
      <c r="J1264" s="362" t="s">
        <v>90</v>
      </c>
      <c r="K1264" s="361" t="s">
        <v>4360</v>
      </c>
      <c r="L1264" s="362"/>
      <c r="M1264" s="362" t="s">
        <v>186</v>
      </c>
      <c r="N1264" s="362" t="s">
        <v>9</v>
      </c>
      <c r="O1264" s="362"/>
      <c r="P1264" s="362" t="s">
        <v>90</v>
      </c>
      <c r="Q1264" s="362" t="s">
        <v>90</v>
      </c>
      <c r="R1264" s="362" t="s">
        <v>8</v>
      </c>
      <c r="S1264" s="361" t="s">
        <v>1539</v>
      </c>
      <c r="T1264" s="362"/>
      <c r="U1264" s="362"/>
      <c r="V1264" s="362" t="s">
        <v>1540</v>
      </c>
      <c r="W1264" s="362"/>
      <c r="X1264" s="362"/>
      <c r="Y1264" s="362" t="s">
        <v>45</v>
      </c>
      <c r="Z1264" s="362" t="s">
        <v>90</v>
      </c>
      <c r="AA1264" s="366" t="s">
        <v>90</v>
      </c>
      <c r="AB1264" s="362" t="s">
        <v>90</v>
      </c>
      <c r="AC1264" s="362"/>
      <c r="AD1264" s="362"/>
      <c r="AE1264" s="362"/>
      <c r="AF1264" s="362"/>
      <c r="AG1264" s="362"/>
      <c r="AH1264" s="362"/>
      <c r="AI1264" s="362" t="s">
        <v>7025</v>
      </c>
      <c r="AJ1264" s="362" t="s">
        <v>13</v>
      </c>
      <c r="AK1264" s="362" t="s">
        <v>39</v>
      </c>
      <c r="AL1264" s="362"/>
      <c r="AM1264" s="362"/>
      <c r="AN1264" s="362"/>
      <c r="AO1264" s="368">
        <v>45923</v>
      </c>
      <c r="AP1264" s="361" t="s">
        <v>680</v>
      </c>
      <c r="AR1264">
        <v>1</v>
      </c>
      <c r="AS1264" t="s">
        <v>539</v>
      </c>
      <c r="AT1264" t="s">
        <v>5840</v>
      </c>
    </row>
    <row r="1265" spans="2:46" ht="15" customHeight="1" x14ac:dyDescent="0.35">
      <c r="B1265" s="362">
        <v>1734</v>
      </c>
      <c r="C1265" s="362" t="s">
        <v>4361</v>
      </c>
      <c r="D1265" s="362" t="s">
        <v>2</v>
      </c>
      <c r="E1265" s="368">
        <v>45316</v>
      </c>
      <c r="F1265" s="368"/>
      <c r="G1265" s="368"/>
      <c r="H1265" s="368"/>
      <c r="I1265" s="362" t="s">
        <v>74</v>
      </c>
      <c r="J1265" s="362" t="s">
        <v>73</v>
      </c>
      <c r="K1265" s="270" t="s">
        <v>3286</v>
      </c>
      <c r="L1265" s="362"/>
      <c r="M1265" s="362" t="s">
        <v>186</v>
      </c>
      <c r="N1265" s="362" t="s">
        <v>9</v>
      </c>
      <c r="O1265" s="362"/>
      <c r="P1265" s="362" t="s">
        <v>90</v>
      </c>
      <c r="Q1265" s="362" t="s">
        <v>90</v>
      </c>
      <c r="R1265" s="362"/>
      <c r="S1265" s="361"/>
      <c r="T1265" s="362"/>
      <c r="U1265" s="362"/>
      <c r="V1265" s="362" t="s">
        <v>120</v>
      </c>
      <c r="W1265" s="362"/>
      <c r="X1265" s="362"/>
      <c r="Y1265" s="362" t="s">
        <v>48</v>
      </c>
      <c r="Z1265" s="362" t="s">
        <v>90</v>
      </c>
      <c r="AA1265" s="366" t="s">
        <v>90</v>
      </c>
      <c r="AB1265" s="362" t="s">
        <v>90</v>
      </c>
      <c r="AC1265" s="362"/>
      <c r="AD1265" s="362"/>
      <c r="AE1265" s="362"/>
      <c r="AF1265" s="362"/>
      <c r="AG1265" s="362"/>
      <c r="AH1265" s="362"/>
      <c r="AI1265" s="362" t="s">
        <v>7028</v>
      </c>
      <c r="AJ1265" s="362" t="s">
        <v>19</v>
      </c>
      <c r="AK1265" s="362" t="s">
        <v>40</v>
      </c>
      <c r="AL1265" s="362"/>
      <c r="AM1265" s="362"/>
      <c r="AN1265" s="362"/>
      <c r="AO1265" s="362"/>
      <c r="AP1265" s="361"/>
      <c r="AR1265">
        <v>1</v>
      </c>
      <c r="AS1265" t="s">
        <v>5839</v>
      </c>
      <c r="AT1265" t="s">
        <v>5839</v>
      </c>
    </row>
    <row r="1266" spans="2:46" ht="15" customHeight="1" x14ac:dyDescent="0.35">
      <c r="B1266" s="362">
        <v>1735</v>
      </c>
      <c r="C1266" s="362" t="s">
        <v>4362</v>
      </c>
      <c r="D1266" s="362" t="s">
        <v>2</v>
      </c>
      <c r="E1266" s="368">
        <v>45316</v>
      </c>
      <c r="F1266" s="368"/>
      <c r="G1266" s="362" t="s">
        <v>63</v>
      </c>
      <c r="H1266" s="362" t="s">
        <v>63</v>
      </c>
      <c r="I1266" s="362" t="s">
        <v>63</v>
      </c>
      <c r="J1266" s="362" t="s">
        <v>90</v>
      </c>
      <c r="K1266" s="361" t="s">
        <v>4363</v>
      </c>
      <c r="L1266" s="362"/>
      <c r="M1266" s="362" t="s">
        <v>186</v>
      </c>
      <c r="N1266" s="362" t="s">
        <v>9</v>
      </c>
      <c r="O1266" s="362"/>
      <c r="P1266" s="362" t="s">
        <v>90</v>
      </c>
      <c r="Q1266" s="362" t="s">
        <v>90</v>
      </c>
      <c r="R1266" s="362"/>
      <c r="S1266" s="361"/>
      <c r="T1266" s="362"/>
      <c r="U1266" s="362"/>
      <c r="V1266" s="362" t="s">
        <v>844</v>
      </c>
      <c r="W1266" s="362"/>
      <c r="X1266" s="362"/>
      <c r="Y1266" s="362" t="s">
        <v>48</v>
      </c>
      <c r="Z1266" s="362" t="s">
        <v>90</v>
      </c>
      <c r="AA1266" s="366" t="s">
        <v>90</v>
      </c>
      <c r="AB1266" s="362" t="s">
        <v>90</v>
      </c>
      <c r="AC1266" s="362"/>
      <c r="AD1266" s="362"/>
      <c r="AE1266" s="362"/>
      <c r="AF1266" s="362"/>
      <c r="AG1266" s="362"/>
      <c r="AH1266" s="362"/>
      <c r="AI1266" s="362" t="s">
        <v>7035</v>
      </c>
      <c r="AJ1266" s="362" t="s">
        <v>19</v>
      </c>
      <c r="AK1266" s="362" t="s">
        <v>40</v>
      </c>
      <c r="AL1266" s="362" t="s">
        <v>4410</v>
      </c>
      <c r="AM1266" s="362">
        <v>0</v>
      </c>
      <c r="AN1266" s="362"/>
      <c r="AO1266" s="362"/>
      <c r="AP1266" s="361"/>
      <c r="AR1266">
        <v>1</v>
      </c>
      <c r="AS1266" t="s">
        <v>5839</v>
      </c>
      <c r="AT1266" t="s">
        <v>5839</v>
      </c>
    </row>
    <row r="1267" spans="2:46" ht="15" customHeight="1" x14ac:dyDescent="0.35">
      <c r="B1267" s="362">
        <v>1736</v>
      </c>
      <c r="C1267" s="362" t="s">
        <v>4364</v>
      </c>
      <c r="D1267" s="362" t="s">
        <v>2</v>
      </c>
      <c r="E1267" s="368">
        <v>45316</v>
      </c>
      <c r="F1267" s="368"/>
      <c r="G1267" s="368"/>
      <c r="H1267" s="368"/>
      <c r="I1267" s="362" t="s">
        <v>74</v>
      </c>
      <c r="J1267" s="362" t="s">
        <v>73</v>
      </c>
      <c r="K1267" s="361" t="s">
        <v>4365</v>
      </c>
      <c r="L1267" s="362"/>
      <c r="M1267" s="362" t="s">
        <v>186</v>
      </c>
      <c r="N1267" s="362" t="s">
        <v>9</v>
      </c>
      <c r="O1267" s="362"/>
      <c r="P1267" s="362" t="s">
        <v>90</v>
      </c>
      <c r="Q1267" s="362" t="s">
        <v>90</v>
      </c>
      <c r="R1267" s="362"/>
      <c r="S1267" s="361"/>
      <c r="T1267" s="362"/>
      <c r="U1267" s="362"/>
      <c r="V1267" s="362" t="s">
        <v>120</v>
      </c>
      <c r="W1267" s="362"/>
      <c r="X1267" s="362" t="s">
        <v>9</v>
      </c>
      <c r="Y1267" s="362" t="s">
        <v>9</v>
      </c>
      <c r="Z1267" s="362" t="s">
        <v>90</v>
      </c>
      <c r="AA1267" s="366" t="s">
        <v>90</v>
      </c>
      <c r="AB1267" s="362" t="s">
        <v>90</v>
      </c>
      <c r="AC1267" s="362"/>
      <c r="AD1267" s="362"/>
      <c r="AE1267" s="362"/>
      <c r="AF1267" s="362"/>
      <c r="AG1267" s="362"/>
      <c r="AH1267" s="362"/>
      <c r="AI1267" s="362" t="s">
        <v>7028</v>
      </c>
      <c r="AJ1267" s="362" t="s">
        <v>19</v>
      </c>
      <c r="AK1267" s="362" t="s">
        <v>40</v>
      </c>
      <c r="AL1267" s="362"/>
      <c r="AM1267" s="362"/>
      <c r="AN1267" s="362"/>
      <c r="AO1267" s="362"/>
      <c r="AP1267" s="361" t="e">
        <v>#N/A</v>
      </c>
      <c r="AR1267">
        <v>1</v>
      </c>
      <c r="AS1267" t="s">
        <v>9</v>
      </c>
      <c r="AT1267" t="s">
        <v>9</v>
      </c>
    </row>
    <row r="1268" spans="2:46" ht="15" customHeight="1" x14ac:dyDescent="0.35">
      <c r="B1268" s="362">
        <v>1737</v>
      </c>
      <c r="C1268" s="362" t="s">
        <v>4366</v>
      </c>
      <c r="D1268" s="362" t="s">
        <v>2</v>
      </c>
      <c r="E1268" s="368">
        <v>45316</v>
      </c>
      <c r="F1268" s="368"/>
      <c r="G1268" s="368"/>
      <c r="H1268" s="368"/>
      <c r="I1268" s="362" t="s">
        <v>74</v>
      </c>
      <c r="J1268" s="362" t="s">
        <v>73</v>
      </c>
      <c r="K1268" s="270" t="s">
        <v>3299</v>
      </c>
      <c r="L1268" s="362"/>
      <c r="M1268" s="362" t="s">
        <v>186</v>
      </c>
      <c r="N1268" s="362" t="s">
        <v>9</v>
      </c>
      <c r="O1268" s="362"/>
      <c r="P1268" s="362" t="s">
        <v>90</v>
      </c>
      <c r="Q1268" s="362" t="s">
        <v>90</v>
      </c>
      <c r="R1268" s="362"/>
      <c r="S1268" s="361"/>
      <c r="T1268" s="362"/>
      <c r="U1268" s="362"/>
      <c r="V1268" s="362" t="s">
        <v>120</v>
      </c>
      <c r="W1268" s="362"/>
      <c r="X1268" s="362"/>
      <c r="Y1268" s="362" t="s">
        <v>48</v>
      </c>
      <c r="Z1268" s="362" t="s">
        <v>90</v>
      </c>
      <c r="AA1268" s="366" t="s">
        <v>90</v>
      </c>
      <c r="AB1268" s="362" t="s">
        <v>90</v>
      </c>
      <c r="AC1268" s="362"/>
      <c r="AD1268" s="362"/>
      <c r="AE1268" s="362"/>
      <c r="AF1268" s="362"/>
      <c r="AG1268" s="362"/>
      <c r="AH1268" s="362"/>
      <c r="AI1268" s="362" t="s">
        <v>7028</v>
      </c>
      <c r="AJ1268" s="362" t="s">
        <v>19</v>
      </c>
      <c r="AK1268" s="362" t="s">
        <v>40</v>
      </c>
      <c r="AL1268" s="362"/>
      <c r="AM1268" s="362"/>
      <c r="AN1268" s="362"/>
      <c r="AO1268" s="362"/>
      <c r="AP1268" s="361"/>
      <c r="AR1268">
        <v>1</v>
      </c>
      <c r="AS1268" t="s">
        <v>5839</v>
      </c>
      <c r="AT1268" t="s">
        <v>5839</v>
      </c>
    </row>
    <row r="1269" spans="2:46" ht="15" customHeight="1" x14ac:dyDescent="0.35">
      <c r="B1269" s="362">
        <v>1738</v>
      </c>
      <c r="C1269" s="362" t="s">
        <v>4367</v>
      </c>
      <c r="D1269" s="362" t="s">
        <v>2</v>
      </c>
      <c r="E1269" s="368">
        <v>45316</v>
      </c>
      <c r="F1269" s="368"/>
      <c r="G1269" s="368"/>
      <c r="H1269" s="368"/>
      <c r="I1269" s="362" t="s">
        <v>57</v>
      </c>
      <c r="J1269" s="362" t="s">
        <v>73</v>
      </c>
      <c r="K1269" s="361" t="s">
        <v>4368</v>
      </c>
      <c r="L1269" s="362"/>
      <c r="M1269" s="362" t="s">
        <v>186</v>
      </c>
      <c r="N1269" s="362" t="s">
        <v>9</v>
      </c>
      <c r="O1269" s="362"/>
      <c r="P1269" s="362" t="s">
        <v>90</v>
      </c>
      <c r="Q1269" s="362" t="s">
        <v>90</v>
      </c>
      <c r="R1269" s="362"/>
      <c r="S1269" s="361" t="s">
        <v>4369</v>
      </c>
      <c r="T1269" s="362"/>
      <c r="U1269" s="362"/>
      <c r="V1269" s="362" t="s">
        <v>176</v>
      </c>
      <c r="W1269" s="362"/>
      <c r="X1269" s="362" t="s">
        <v>9</v>
      </c>
      <c r="Y1269" s="362" t="s">
        <v>9</v>
      </c>
      <c r="Z1269" s="362" t="s">
        <v>90</v>
      </c>
      <c r="AA1269" s="366" t="s">
        <v>90</v>
      </c>
      <c r="AB1269" s="362" t="s">
        <v>90</v>
      </c>
      <c r="AC1269" s="362"/>
      <c r="AD1269" s="362"/>
      <c r="AE1269" s="362"/>
      <c r="AF1269" s="362"/>
      <c r="AG1269" s="362"/>
      <c r="AH1269" s="362"/>
      <c r="AI1269" s="362" t="s">
        <v>7030</v>
      </c>
      <c r="AJ1269" s="362" t="s">
        <v>14</v>
      </c>
      <c r="AK1269" s="362" t="s">
        <v>40</v>
      </c>
      <c r="AL1269" s="362"/>
      <c r="AM1269" s="362"/>
      <c r="AN1269" s="362"/>
      <c r="AO1269" s="362"/>
      <c r="AP1269" s="361" t="e">
        <v>#N/A</v>
      </c>
      <c r="AR1269">
        <v>1</v>
      </c>
      <c r="AS1269" t="s">
        <v>9</v>
      </c>
      <c r="AT1269" t="s">
        <v>9</v>
      </c>
    </row>
    <row r="1270" spans="2:46" ht="15" customHeight="1" x14ac:dyDescent="0.35">
      <c r="B1270" s="362">
        <v>1739</v>
      </c>
      <c r="C1270" s="362" t="s">
        <v>4370</v>
      </c>
      <c r="D1270" s="362" t="s">
        <v>2</v>
      </c>
      <c r="E1270" s="368">
        <v>45139</v>
      </c>
      <c r="F1270" s="368"/>
      <c r="G1270" s="368"/>
      <c r="H1270" s="368"/>
      <c r="I1270" s="362" t="s">
        <v>77</v>
      </c>
      <c r="J1270" s="362" t="s">
        <v>1584</v>
      </c>
      <c r="K1270" s="361" t="s">
        <v>4371</v>
      </c>
      <c r="L1270" s="362"/>
      <c r="M1270" s="362" t="s">
        <v>186</v>
      </c>
      <c r="N1270" s="362" t="s">
        <v>1548</v>
      </c>
      <c r="O1270" s="362"/>
      <c r="P1270" s="362" t="s">
        <v>90</v>
      </c>
      <c r="Q1270" s="362" t="s">
        <v>90</v>
      </c>
      <c r="R1270" s="362" t="s">
        <v>1663</v>
      </c>
      <c r="S1270" s="361" t="s">
        <v>3764</v>
      </c>
      <c r="T1270" s="362"/>
      <c r="U1270" s="362"/>
      <c r="V1270" s="362" t="s">
        <v>133</v>
      </c>
      <c r="W1270" s="362"/>
      <c r="X1270" s="362"/>
      <c r="Y1270" s="362" t="s">
        <v>45</v>
      </c>
      <c r="Z1270" s="362" t="s">
        <v>90</v>
      </c>
      <c r="AA1270" s="366" t="s">
        <v>90</v>
      </c>
      <c r="AB1270" s="362" t="s">
        <v>90</v>
      </c>
      <c r="AC1270" s="362"/>
      <c r="AD1270" s="362"/>
      <c r="AE1270" s="362"/>
      <c r="AF1270" s="362"/>
      <c r="AG1270" s="362"/>
      <c r="AH1270" s="362"/>
      <c r="AI1270" s="362" t="s">
        <v>7027</v>
      </c>
      <c r="AJ1270" s="362" t="s">
        <v>21</v>
      </c>
      <c r="AK1270" s="362" t="s">
        <v>39</v>
      </c>
      <c r="AL1270" s="362"/>
      <c r="AM1270" s="362"/>
      <c r="AN1270" s="362"/>
      <c r="AO1270" s="368">
        <v>45924</v>
      </c>
      <c r="AP1270" s="361" t="s">
        <v>2111</v>
      </c>
      <c r="AR1270">
        <v>1</v>
      </c>
      <c r="AS1270" t="s">
        <v>539</v>
      </c>
      <c r="AT1270" t="s">
        <v>5840</v>
      </c>
    </row>
    <row r="1271" spans="2:46" ht="15" customHeight="1" x14ac:dyDescent="0.35">
      <c r="B1271" s="362">
        <v>1740</v>
      </c>
      <c r="C1271" s="362" t="s">
        <v>4372</v>
      </c>
      <c r="D1271" s="362" t="s">
        <v>2</v>
      </c>
      <c r="E1271" s="368">
        <v>45316</v>
      </c>
      <c r="F1271" s="368"/>
      <c r="G1271" s="362" t="s">
        <v>63</v>
      </c>
      <c r="H1271" s="362" t="s">
        <v>63</v>
      </c>
      <c r="I1271" s="362" t="s">
        <v>63</v>
      </c>
      <c r="J1271" s="362" t="s">
        <v>90</v>
      </c>
      <c r="K1271" s="361" t="s">
        <v>4373</v>
      </c>
      <c r="L1271" s="362"/>
      <c r="M1271" s="362" t="s">
        <v>186</v>
      </c>
      <c r="N1271" s="362" t="s">
        <v>9</v>
      </c>
      <c r="O1271" s="362"/>
      <c r="P1271" s="362" t="s">
        <v>90</v>
      </c>
      <c r="Q1271" s="362" t="s">
        <v>90</v>
      </c>
      <c r="R1271" s="362"/>
      <c r="S1271" s="361"/>
      <c r="T1271" s="362"/>
      <c r="U1271" s="362"/>
      <c r="V1271" s="362" t="s">
        <v>844</v>
      </c>
      <c r="W1271" s="362"/>
      <c r="X1271" s="362"/>
      <c r="Y1271" s="362" t="s">
        <v>48</v>
      </c>
      <c r="Z1271" s="362" t="s">
        <v>90</v>
      </c>
      <c r="AA1271" s="366" t="s">
        <v>90</v>
      </c>
      <c r="AB1271" s="362" t="s">
        <v>90</v>
      </c>
      <c r="AC1271" s="362"/>
      <c r="AD1271" s="362"/>
      <c r="AE1271" s="362"/>
      <c r="AF1271" s="362"/>
      <c r="AG1271" s="362"/>
      <c r="AH1271" s="362"/>
      <c r="AI1271" s="362" t="s">
        <v>7035</v>
      </c>
      <c r="AJ1271" s="362" t="s">
        <v>19</v>
      </c>
      <c r="AK1271" s="362" t="s">
        <v>40</v>
      </c>
      <c r="AL1271" s="362" t="s">
        <v>4410</v>
      </c>
      <c r="AM1271" s="362">
        <v>0</v>
      </c>
      <c r="AN1271" s="362"/>
      <c r="AO1271" s="362"/>
      <c r="AP1271" s="361"/>
      <c r="AR1271">
        <v>1</v>
      </c>
      <c r="AS1271" t="s">
        <v>5839</v>
      </c>
      <c r="AT1271" t="s">
        <v>5839</v>
      </c>
    </row>
    <row r="1272" spans="2:46" ht="15" customHeight="1" x14ac:dyDescent="0.35">
      <c r="B1272" s="362">
        <v>1741</v>
      </c>
      <c r="C1272" s="362" t="s">
        <v>4374</v>
      </c>
      <c r="D1272" s="362" t="s">
        <v>2</v>
      </c>
      <c r="E1272" s="368">
        <v>45316</v>
      </c>
      <c r="F1272" s="368" t="s">
        <v>1278</v>
      </c>
      <c r="G1272" s="368"/>
      <c r="H1272" s="368"/>
      <c r="I1272" s="362" t="s">
        <v>73</v>
      </c>
      <c r="J1272" s="362" t="s">
        <v>90</v>
      </c>
      <c r="K1272" s="361" t="s">
        <v>4375</v>
      </c>
      <c r="L1272" s="362"/>
      <c r="M1272" s="362" t="s">
        <v>186</v>
      </c>
      <c r="N1272" s="362" t="s">
        <v>9</v>
      </c>
      <c r="O1272" s="362"/>
      <c r="P1272" s="362" t="s">
        <v>90</v>
      </c>
      <c r="Q1272" s="362" t="s">
        <v>90</v>
      </c>
      <c r="R1272" s="362"/>
      <c r="S1272" s="361" t="s">
        <v>90</v>
      </c>
      <c r="T1272" s="362"/>
      <c r="U1272" s="362"/>
      <c r="V1272" s="362" t="s">
        <v>1271</v>
      </c>
      <c r="W1272" s="368">
        <v>45937</v>
      </c>
      <c r="X1272" s="362" t="s">
        <v>9</v>
      </c>
      <c r="Y1272" s="362" t="s">
        <v>9</v>
      </c>
      <c r="Z1272" s="362" t="s">
        <v>90</v>
      </c>
      <c r="AA1272" s="366" t="s">
        <v>90</v>
      </c>
      <c r="AB1272" s="362" t="s">
        <v>90</v>
      </c>
      <c r="AC1272" s="362"/>
      <c r="AD1272" s="362"/>
      <c r="AE1272" s="362"/>
      <c r="AF1272" s="362"/>
      <c r="AG1272" s="362"/>
      <c r="AH1272" s="362"/>
      <c r="AI1272" s="362" t="s">
        <v>7025</v>
      </c>
      <c r="AJ1272" s="362" t="s">
        <v>13</v>
      </c>
      <c r="AK1272" s="362" t="s">
        <v>40</v>
      </c>
      <c r="AL1272" s="362"/>
      <c r="AM1272" s="362"/>
      <c r="AN1272" s="362" t="s">
        <v>1145</v>
      </c>
      <c r="AO1272" s="362"/>
      <c r="AP1272" s="361" t="e">
        <v>#N/A</v>
      </c>
      <c r="AR1272">
        <v>1</v>
      </c>
      <c r="AS1272" t="s">
        <v>9</v>
      </c>
      <c r="AT1272" t="s">
        <v>9</v>
      </c>
    </row>
    <row r="1273" spans="2:46" ht="15" customHeight="1" x14ac:dyDescent="0.35">
      <c r="B1273" s="362">
        <v>1742</v>
      </c>
      <c r="C1273" s="362" t="s">
        <v>4376</v>
      </c>
      <c r="D1273" s="362" t="s">
        <v>2</v>
      </c>
      <c r="E1273" s="368">
        <v>45316</v>
      </c>
      <c r="F1273" s="368"/>
      <c r="G1273" s="368"/>
      <c r="H1273" s="368"/>
      <c r="I1273" s="362" t="s">
        <v>73</v>
      </c>
      <c r="J1273" s="362" t="s">
        <v>90</v>
      </c>
      <c r="K1273" s="361" t="s">
        <v>4377</v>
      </c>
      <c r="L1273" s="362"/>
      <c r="M1273" s="362" t="s">
        <v>186</v>
      </c>
      <c r="N1273" s="362" t="s">
        <v>9</v>
      </c>
      <c r="O1273" s="362"/>
      <c r="P1273" s="362" t="s">
        <v>90</v>
      </c>
      <c r="Q1273" s="362" t="s">
        <v>90</v>
      </c>
      <c r="R1273" s="362" t="s">
        <v>8</v>
      </c>
      <c r="S1273" s="361" t="s">
        <v>1539</v>
      </c>
      <c r="T1273" s="362"/>
      <c r="U1273" s="362"/>
      <c r="V1273" s="362" t="s">
        <v>1540</v>
      </c>
      <c r="W1273" s="362"/>
      <c r="X1273" s="362"/>
      <c r="Y1273" s="362" t="s">
        <v>45</v>
      </c>
      <c r="Z1273" s="362" t="s">
        <v>90</v>
      </c>
      <c r="AA1273" s="366" t="s">
        <v>90</v>
      </c>
      <c r="AB1273" s="362" t="s">
        <v>90</v>
      </c>
      <c r="AC1273" s="362"/>
      <c r="AD1273" s="362"/>
      <c r="AE1273" s="362"/>
      <c r="AF1273" s="362"/>
      <c r="AG1273" s="362"/>
      <c r="AH1273" s="362"/>
      <c r="AI1273" s="362" t="s">
        <v>7025</v>
      </c>
      <c r="AJ1273" s="362" t="s">
        <v>13</v>
      </c>
      <c r="AK1273" s="362" t="s">
        <v>39</v>
      </c>
      <c r="AL1273" s="362"/>
      <c r="AM1273" s="362"/>
      <c r="AN1273" s="362"/>
      <c r="AO1273" s="368">
        <v>45923</v>
      </c>
      <c r="AP1273" s="361" t="s">
        <v>680</v>
      </c>
      <c r="AR1273">
        <v>1</v>
      </c>
      <c r="AS1273" t="s">
        <v>539</v>
      </c>
      <c r="AT1273" t="s">
        <v>5840</v>
      </c>
    </row>
    <row r="1274" spans="2:46" ht="15" customHeight="1" x14ac:dyDescent="0.35">
      <c r="B1274" s="362">
        <v>1743</v>
      </c>
      <c r="C1274" s="362" t="s">
        <v>4378</v>
      </c>
      <c r="D1274" s="362" t="s">
        <v>2</v>
      </c>
      <c r="E1274" s="368">
        <v>45316</v>
      </c>
      <c r="F1274" s="368"/>
      <c r="G1274" s="368"/>
      <c r="H1274" s="368"/>
      <c r="I1274" s="362" t="s">
        <v>73</v>
      </c>
      <c r="J1274" s="362" t="s">
        <v>90</v>
      </c>
      <c r="K1274" s="361" t="s">
        <v>4379</v>
      </c>
      <c r="L1274" s="362"/>
      <c r="M1274" s="362" t="s">
        <v>186</v>
      </c>
      <c r="N1274" s="362" t="s">
        <v>9</v>
      </c>
      <c r="O1274" s="362"/>
      <c r="P1274" s="362" t="s">
        <v>90</v>
      </c>
      <c r="Q1274" s="362" t="s">
        <v>90</v>
      </c>
      <c r="R1274" s="362" t="s">
        <v>8</v>
      </c>
      <c r="S1274" s="361" t="s">
        <v>1539</v>
      </c>
      <c r="T1274" s="362"/>
      <c r="U1274" s="362"/>
      <c r="V1274" s="362" t="s">
        <v>1540</v>
      </c>
      <c r="W1274" s="362"/>
      <c r="X1274" s="362"/>
      <c r="Y1274" s="362" t="s">
        <v>45</v>
      </c>
      <c r="Z1274" s="362" t="s">
        <v>90</v>
      </c>
      <c r="AA1274" s="366" t="s">
        <v>90</v>
      </c>
      <c r="AB1274" s="362" t="s">
        <v>90</v>
      </c>
      <c r="AC1274" s="362"/>
      <c r="AD1274" s="362"/>
      <c r="AE1274" s="362"/>
      <c r="AF1274" s="362"/>
      <c r="AG1274" s="362"/>
      <c r="AH1274" s="362"/>
      <c r="AI1274" s="362" t="s">
        <v>7025</v>
      </c>
      <c r="AJ1274" s="362" t="s">
        <v>13</v>
      </c>
      <c r="AK1274" s="362" t="s">
        <v>39</v>
      </c>
      <c r="AL1274" s="362"/>
      <c r="AM1274" s="362"/>
      <c r="AN1274" s="362"/>
      <c r="AO1274" s="368">
        <v>45923</v>
      </c>
      <c r="AP1274" s="361" t="s">
        <v>680</v>
      </c>
      <c r="AR1274">
        <v>1</v>
      </c>
      <c r="AS1274" t="s">
        <v>539</v>
      </c>
      <c r="AT1274" t="s">
        <v>5840</v>
      </c>
    </row>
    <row r="1275" spans="2:46" ht="15" customHeight="1" x14ac:dyDescent="0.35">
      <c r="B1275" s="362">
        <v>1744</v>
      </c>
      <c r="C1275" s="362" t="s">
        <v>4380</v>
      </c>
      <c r="D1275" s="362" t="s">
        <v>2</v>
      </c>
      <c r="E1275" s="368">
        <v>45316</v>
      </c>
      <c r="F1275" s="368"/>
      <c r="G1275" s="368"/>
      <c r="H1275" s="368"/>
      <c r="I1275" s="362" t="s">
        <v>73</v>
      </c>
      <c r="J1275" s="362" t="s">
        <v>90</v>
      </c>
      <c r="K1275" s="361" t="s">
        <v>4381</v>
      </c>
      <c r="L1275" s="362"/>
      <c r="M1275" s="362" t="s">
        <v>186</v>
      </c>
      <c r="N1275" s="362" t="s">
        <v>9</v>
      </c>
      <c r="O1275" s="362"/>
      <c r="P1275" s="362" t="s">
        <v>90</v>
      </c>
      <c r="Q1275" s="362" t="s">
        <v>90</v>
      </c>
      <c r="R1275" s="362" t="s">
        <v>8</v>
      </c>
      <c r="S1275" s="361" t="s">
        <v>1539</v>
      </c>
      <c r="T1275" s="362"/>
      <c r="U1275" s="362"/>
      <c r="V1275" s="362" t="s">
        <v>1540</v>
      </c>
      <c r="W1275" s="362"/>
      <c r="X1275" s="362"/>
      <c r="Y1275" s="362" t="s">
        <v>45</v>
      </c>
      <c r="Z1275" s="362" t="s">
        <v>90</v>
      </c>
      <c r="AA1275" s="366" t="s">
        <v>90</v>
      </c>
      <c r="AB1275" s="362" t="s">
        <v>90</v>
      </c>
      <c r="AC1275" s="362"/>
      <c r="AD1275" s="362"/>
      <c r="AE1275" s="362"/>
      <c r="AF1275" s="362"/>
      <c r="AG1275" s="362"/>
      <c r="AH1275" s="362"/>
      <c r="AI1275" s="362" t="s">
        <v>7025</v>
      </c>
      <c r="AJ1275" s="362" t="s">
        <v>13</v>
      </c>
      <c r="AK1275" s="362" t="s">
        <v>39</v>
      </c>
      <c r="AL1275" s="362"/>
      <c r="AM1275" s="362"/>
      <c r="AN1275" s="362"/>
      <c r="AO1275" s="368">
        <v>45923</v>
      </c>
      <c r="AP1275" s="361" t="s">
        <v>680</v>
      </c>
      <c r="AR1275">
        <v>1</v>
      </c>
      <c r="AS1275" t="s">
        <v>539</v>
      </c>
      <c r="AT1275" t="s">
        <v>5840</v>
      </c>
    </row>
    <row r="1276" spans="2:46" ht="15" customHeight="1" x14ac:dyDescent="0.35">
      <c r="B1276" s="362">
        <v>1745</v>
      </c>
      <c r="C1276" s="362" t="s">
        <v>4382</v>
      </c>
      <c r="D1276" s="362" t="s">
        <v>2</v>
      </c>
      <c r="E1276" s="368">
        <v>45316</v>
      </c>
      <c r="F1276" s="368"/>
      <c r="G1276" s="368"/>
      <c r="H1276" s="368"/>
      <c r="I1276" s="362" t="s">
        <v>65</v>
      </c>
      <c r="J1276" s="362" t="s">
        <v>90</v>
      </c>
      <c r="K1276" s="361" t="s">
        <v>4383</v>
      </c>
      <c r="L1276" s="362"/>
      <c r="M1276" s="362" t="s">
        <v>186</v>
      </c>
      <c r="N1276" s="362" t="s">
        <v>9</v>
      </c>
      <c r="O1276" s="362"/>
      <c r="P1276" s="362" t="s">
        <v>90</v>
      </c>
      <c r="Q1276" s="362" t="s">
        <v>90</v>
      </c>
      <c r="R1276" s="362"/>
      <c r="S1276" s="361" t="s">
        <v>90</v>
      </c>
      <c r="T1276" s="362"/>
      <c r="U1276" s="362"/>
      <c r="V1276" s="362" t="s">
        <v>202</v>
      </c>
      <c r="W1276" s="362"/>
      <c r="X1276" s="362" t="s">
        <v>9</v>
      </c>
      <c r="Y1276" s="362" t="s">
        <v>9</v>
      </c>
      <c r="Z1276" s="362" t="s">
        <v>90</v>
      </c>
      <c r="AA1276" s="366" t="s">
        <v>90</v>
      </c>
      <c r="AB1276" s="362" t="s">
        <v>90</v>
      </c>
      <c r="AC1276" s="362"/>
      <c r="AD1276" s="362"/>
      <c r="AE1276" s="362"/>
      <c r="AF1276" s="362"/>
      <c r="AG1276" s="362"/>
      <c r="AH1276" s="362"/>
      <c r="AI1276" s="362" t="s">
        <v>7032</v>
      </c>
      <c r="AJ1276" s="362" t="s">
        <v>19</v>
      </c>
      <c r="AK1276" s="362" t="s">
        <v>40</v>
      </c>
      <c r="AL1276" s="362"/>
      <c r="AM1276" s="362"/>
      <c r="AN1276" s="362"/>
      <c r="AO1276" s="362"/>
      <c r="AP1276" s="361" t="e">
        <v>#N/A</v>
      </c>
      <c r="AR1276">
        <v>1</v>
      </c>
      <c r="AS1276" t="s">
        <v>9</v>
      </c>
      <c r="AT1276" t="s">
        <v>9</v>
      </c>
    </row>
    <row r="1277" spans="2:46" ht="15" customHeight="1" x14ac:dyDescent="0.35">
      <c r="B1277" s="362">
        <v>1746</v>
      </c>
      <c r="C1277" s="362" t="s">
        <v>4384</v>
      </c>
      <c r="D1277" s="362" t="s">
        <v>2</v>
      </c>
      <c r="E1277" s="368">
        <v>45316</v>
      </c>
      <c r="F1277" s="368"/>
      <c r="G1277" s="368"/>
      <c r="H1277" s="368"/>
      <c r="I1277" s="362" t="s">
        <v>74</v>
      </c>
      <c r="J1277" s="362" t="s">
        <v>73</v>
      </c>
      <c r="K1277" s="270" t="s">
        <v>3305</v>
      </c>
      <c r="L1277" s="362"/>
      <c r="M1277" s="362" t="s">
        <v>186</v>
      </c>
      <c r="N1277" s="362" t="s">
        <v>9</v>
      </c>
      <c r="O1277" s="362"/>
      <c r="P1277" s="362" t="s">
        <v>90</v>
      </c>
      <c r="Q1277" s="362" t="s">
        <v>90</v>
      </c>
      <c r="R1277" s="362"/>
      <c r="S1277" s="361"/>
      <c r="T1277" s="362"/>
      <c r="U1277" s="362"/>
      <c r="V1277" s="362" t="s">
        <v>120</v>
      </c>
      <c r="W1277" s="362"/>
      <c r="X1277" s="362"/>
      <c r="Y1277" s="362" t="s">
        <v>48</v>
      </c>
      <c r="Z1277" s="362" t="s">
        <v>90</v>
      </c>
      <c r="AA1277" s="366" t="s">
        <v>90</v>
      </c>
      <c r="AB1277" s="362" t="s">
        <v>90</v>
      </c>
      <c r="AC1277" s="362"/>
      <c r="AD1277" s="362"/>
      <c r="AE1277" s="362"/>
      <c r="AF1277" s="362"/>
      <c r="AG1277" s="362"/>
      <c r="AH1277" s="362"/>
      <c r="AI1277" s="362" t="s">
        <v>7028</v>
      </c>
      <c r="AJ1277" s="362" t="s">
        <v>19</v>
      </c>
      <c r="AK1277" s="362" t="s">
        <v>40</v>
      </c>
      <c r="AL1277" s="362"/>
      <c r="AM1277" s="362"/>
      <c r="AN1277" s="362"/>
      <c r="AO1277" s="362"/>
      <c r="AP1277" s="361"/>
      <c r="AR1277">
        <v>1</v>
      </c>
      <c r="AS1277" t="s">
        <v>5839</v>
      </c>
      <c r="AT1277" t="s">
        <v>5839</v>
      </c>
    </row>
    <row r="1278" spans="2:46" ht="15" customHeight="1" x14ac:dyDescent="0.35">
      <c r="B1278" s="362">
        <v>1747</v>
      </c>
      <c r="C1278" s="362" t="s">
        <v>4385</v>
      </c>
      <c r="D1278" s="362" t="s">
        <v>2</v>
      </c>
      <c r="E1278" s="368">
        <v>45316</v>
      </c>
      <c r="F1278" s="368"/>
      <c r="G1278" s="368"/>
      <c r="H1278" s="368"/>
      <c r="I1278" s="362" t="s">
        <v>78</v>
      </c>
      <c r="J1278" s="362" t="s">
        <v>90</v>
      </c>
      <c r="K1278" s="361" t="s">
        <v>4386</v>
      </c>
      <c r="L1278" s="362"/>
      <c r="M1278" s="362" t="s">
        <v>1689</v>
      </c>
      <c r="N1278" s="362" t="s">
        <v>9</v>
      </c>
      <c r="O1278" s="362"/>
      <c r="P1278" s="362" t="s">
        <v>90</v>
      </c>
      <c r="Q1278" s="362" t="s">
        <v>90</v>
      </c>
      <c r="R1278" s="362"/>
      <c r="S1278" s="361"/>
      <c r="T1278" s="362"/>
      <c r="U1278" s="362"/>
      <c r="V1278" s="362" t="s">
        <v>1557</v>
      </c>
      <c r="W1278" s="362"/>
      <c r="X1278" s="362" t="s">
        <v>9</v>
      </c>
      <c r="Y1278" s="362" t="s">
        <v>9</v>
      </c>
      <c r="Z1278" s="362" t="s">
        <v>90</v>
      </c>
      <c r="AA1278" s="366" t="s">
        <v>90</v>
      </c>
      <c r="AB1278" s="362" t="s">
        <v>90</v>
      </c>
      <c r="AC1278" s="362"/>
      <c r="AD1278" s="362"/>
      <c r="AE1278" s="362"/>
      <c r="AF1278" s="362"/>
      <c r="AG1278" s="362"/>
      <c r="AH1278" s="362"/>
      <c r="AI1278" s="362" t="s">
        <v>7029</v>
      </c>
      <c r="AJ1278" s="362" t="s">
        <v>33</v>
      </c>
      <c r="AK1278" s="362" t="s">
        <v>40</v>
      </c>
      <c r="AL1278" s="362"/>
      <c r="AM1278" s="362"/>
      <c r="AN1278" s="362" t="s">
        <v>1558</v>
      </c>
      <c r="AO1278" s="362"/>
      <c r="AP1278" s="361" t="e">
        <v>#N/A</v>
      </c>
      <c r="AR1278">
        <v>1</v>
      </c>
      <c r="AS1278" t="s">
        <v>9</v>
      </c>
      <c r="AT1278" t="s">
        <v>9</v>
      </c>
    </row>
    <row r="1279" spans="2:46" ht="15" customHeight="1" x14ac:dyDescent="0.35">
      <c r="B1279" s="362">
        <v>1748</v>
      </c>
      <c r="C1279" s="362" t="s">
        <v>4387</v>
      </c>
      <c r="D1279" s="362" t="s">
        <v>2</v>
      </c>
      <c r="E1279" s="368">
        <v>45316</v>
      </c>
      <c r="F1279" s="368"/>
      <c r="G1279" s="368"/>
      <c r="H1279" s="368"/>
      <c r="I1279" s="362" t="s">
        <v>78</v>
      </c>
      <c r="J1279" s="362" t="s">
        <v>90</v>
      </c>
      <c r="K1279" s="361" t="s">
        <v>4388</v>
      </c>
      <c r="L1279" s="362"/>
      <c r="M1279" s="362" t="s">
        <v>1689</v>
      </c>
      <c r="N1279" s="362" t="s">
        <v>9</v>
      </c>
      <c r="O1279" s="362"/>
      <c r="P1279" s="362" t="s">
        <v>90</v>
      </c>
      <c r="Q1279" s="362" t="s">
        <v>90</v>
      </c>
      <c r="R1279" s="362"/>
      <c r="S1279" s="361"/>
      <c r="T1279" s="362"/>
      <c r="U1279" s="362"/>
      <c r="V1279" s="362" t="s">
        <v>1557</v>
      </c>
      <c r="W1279" s="362"/>
      <c r="X1279" s="362" t="s">
        <v>9</v>
      </c>
      <c r="Y1279" s="362" t="s">
        <v>9</v>
      </c>
      <c r="Z1279" s="362" t="s">
        <v>90</v>
      </c>
      <c r="AA1279" s="366" t="s">
        <v>90</v>
      </c>
      <c r="AB1279" s="362" t="s">
        <v>90</v>
      </c>
      <c r="AC1279" s="362"/>
      <c r="AD1279" s="362"/>
      <c r="AE1279" s="362"/>
      <c r="AF1279" s="362"/>
      <c r="AG1279" s="362"/>
      <c r="AH1279" s="362"/>
      <c r="AI1279" s="362" t="s">
        <v>7029</v>
      </c>
      <c r="AJ1279" s="362" t="s">
        <v>33</v>
      </c>
      <c r="AK1279" s="362" t="s">
        <v>40</v>
      </c>
      <c r="AL1279" s="362"/>
      <c r="AM1279" s="362"/>
      <c r="AN1279" s="362" t="s">
        <v>1684</v>
      </c>
      <c r="AO1279" s="362"/>
      <c r="AP1279" s="361" t="e">
        <v>#N/A</v>
      </c>
      <c r="AR1279">
        <v>1</v>
      </c>
      <c r="AS1279" t="s">
        <v>9</v>
      </c>
      <c r="AT1279" t="s">
        <v>9</v>
      </c>
    </row>
    <row r="1280" spans="2:46" ht="15" customHeight="1" x14ac:dyDescent="0.35">
      <c r="B1280" s="362">
        <v>1749</v>
      </c>
      <c r="C1280" s="362" t="s">
        <v>4389</v>
      </c>
      <c r="D1280" s="362" t="s">
        <v>2</v>
      </c>
      <c r="E1280" s="368">
        <v>45316</v>
      </c>
      <c r="F1280" s="368"/>
      <c r="G1280" s="368"/>
      <c r="H1280" s="368"/>
      <c r="I1280" s="362" t="s">
        <v>78</v>
      </c>
      <c r="J1280" s="362" t="s">
        <v>90</v>
      </c>
      <c r="K1280" s="361" t="s">
        <v>4390</v>
      </c>
      <c r="L1280" s="362"/>
      <c r="M1280" s="362" t="s">
        <v>1689</v>
      </c>
      <c r="N1280" s="362" t="s">
        <v>9</v>
      </c>
      <c r="O1280" s="362"/>
      <c r="P1280" s="362" t="s">
        <v>90</v>
      </c>
      <c r="Q1280" s="362" t="s">
        <v>90</v>
      </c>
      <c r="R1280" s="362"/>
      <c r="S1280" s="361"/>
      <c r="T1280" s="362"/>
      <c r="U1280" s="362"/>
      <c r="V1280" s="362" t="s">
        <v>1557</v>
      </c>
      <c r="W1280" s="362"/>
      <c r="X1280" s="362" t="s">
        <v>9</v>
      </c>
      <c r="Y1280" s="362" t="s">
        <v>9</v>
      </c>
      <c r="Z1280" s="362" t="s">
        <v>90</v>
      </c>
      <c r="AA1280" s="366" t="s">
        <v>90</v>
      </c>
      <c r="AB1280" s="362" t="s">
        <v>90</v>
      </c>
      <c r="AC1280" s="362"/>
      <c r="AD1280" s="362"/>
      <c r="AE1280" s="362"/>
      <c r="AF1280" s="362"/>
      <c r="AG1280" s="362"/>
      <c r="AH1280" s="362"/>
      <c r="AI1280" s="362" t="s">
        <v>7029</v>
      </c>
      <c r="AJ1280" s="362" t="s">
        <v>33</v>
      </c>
      <c r="AK1280" s="362" t="s">
        <v>40</v>
      </c>
      <c r="AL1280" s="362"/>
      <c r="AM1280" s="362"/>
      <c r="AN1280" s="362" t="s">
        <v>1684</v>
      </c>
      <c r="AO1280" s="362"/>
      <c r="AP1280" s="361" t="e">
        <v>#N/A</v>
      </c>
      <c r="AR1280">
        <v>1</v>
      </c>
      <c r="AS1280" t="s">
        <v>9</v>
      </c>
      <c r="AT1280" t="s">
        <v>9</v>
      </c>
    </row>
    <row r="1282" spans="11:11" ht="15" customHeight="1" x14ac:dyDescent="0.35">
      <c r="K1282" s="9" t="s">
        <v>5837</v>
      </c>
    </row>
  </sheetData>
  <autoFilter ref="B2:AT1280" xr:uid="{09132BF6-B6C6-DB41-AD1A-A2AB36585334}"/>
  <hyperlinks>
    <hyperlink ref="AB764" r:id="rId1" xr:uid="{CD8AECB1-740C-874C-A3A1-6DA1E7AB8FA6}"/>
    <hyperlink ref="AB969" r:id="rId2" xr:uid="{89E169DE-FC87-C446-ADA1-6AC7FA215ABB}"/>
    <hyperlink ref="AB1237" r:id="rId3" xr:uid="{DC0E7C5A-737E-A742-991F-488F4C0EDAC5}"/>
    <hyperlink ref="AB853" r:id="rId4" xr:uid="{2D97304E-40EF-EA46-A2DF-7FB1930B3934}"/>
  </hyperlinks>
  <pageMargins left="0.7" right="0.7" top="0.75" bottom="0.75" header="0.3" footer="0.3"/>
  <pageSetup orientation="portrait" r:id="rId5"/>
  <extLst>
    <ext xmlns:x14="http://schemas.microsoft.com/office/spreadsheetml/2009/9/main" uri="{CCE6A557-97BC-4b89-ADB6-D9C93CAAB3DF}">
      <x14:dataValidations xmlns:xm="http://schemas.microsoft.com/office/excel/2006/main" count="1">
        <x14:dataValidation type="list" allowBlank="1" showInputMessage="1" showErrorMessage="1" xr:uid="{EEA7AED9-420C-7240-B6F1-C891400C1141}">
          <x14:formula1>
            <xm:f>LOV!$A$3:$A$7</xm:f>
          </x14:formula1>
          <xm:sqref>Y577 Y580 Y678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7E65-5AC5-A449-8E93-E9085AAF1CAB}">
  <dimension ref="A3:E11"/>
  <sheetViews>
    <sheetView workbookViewId="0">
      <selection activeCell="M35" sqref="M35"/>
    </sheetView>
  </sheetViews>
  <sheetFormatPr defaultColWidth="11.453125" defaultRowHeight="14.5" x14ac:dyDescent="0.35"/>
  <cols>
    <col min="1" max="1" width="16.81640625" bestFit="1" customWidth="1"/>
    <col min="2" max="2" width="15.1796875" style="59" bestFit="1" customWidth="1"/>
    <col min="3" max="3" width="35.1796875" style="59" bestFit="1" customWidth="1"/>
    <col min="4" max="4" width="5.1796875" style="59" bestFit="1" customWidth="1"/>
    <col min="5" max="5" width="10" style="59" bestFit="1" customWidth="1"/>
  </cols>
  <sheetData>
    <row r="3" spans="1:5" x14ac:dyDescent="0.35">
      <c r="A3" s="255" t="s">
        <v>5838</v>
      </c>
      <c r="B3" s="427" t="s">
        <v>88</v>
      </c>
    </row>
    <row r="4" spans="1:5" x14ac:dyDescent="0.35">
      <c r="A4" s="255" t="s">
        <v>89</v>
      </c>
      <c r="B4" s="59" t="s">
        <v>5840</v>
      </c>
      <c r="C4" s="59" t="s">
        <v>5839</v>
      </c>
      <c r="D4" s="59" t="s">
        <v>9</v>
      </c>
      <c r="E4" s="59" t="s">
        <v>42</v>
      </c>
    </row>
    <row r="5" spans="1:5" x14ac:dyDescent="0.35">
      <c r="A5" s="77" t="s">
        <v>824</v>
      </c>
      <c r="C5" s="59">
        <v>4</v>
      </c>
      <c r="D5" s="59">
        <v>25</v>
      </c>
      <c r="E5" s="59">
        <v>29</v>
      </c>
    </row>
    <row r="6" spans="1:5" x14ac:dyDescent="0.35">
      <c r="A6" s="77" t="s">
        <v>120</v>
      </c>
      <c r="C6" s="59">
        <v>17</v>
      </c>
      <c r="D6" s="59">
        <v>1</v>
      </c>
      <c r="E6" s="59">
        <v>18</v>
      </c>
    </row>
    <row r="7" spans="1:5" x14ac:dyDescent="0.35">
      <c r="A7" s="77" t="s">
        <v>202</v>
      </c>
      <c r="D7" s="59">
        <v>133</v>
      </c>
      <c r="E7" s="59">
        <v>133</v>
      </c>
    </row>
    <row r="8" spans="1:5" x14ac:dyDescent="0.35">
      <c r="A8" s="77" t="s">
        <v>711</v>
      </c>
      <c r="B8" s="59">
        <v>10</v>
      </c>
      <c r="D8" s="59">
        <v>40</v>
      </c>
      <c r="E8" s="59">
        <v>50</v>
      </c>
    </row>
    <row r="9" spans="1:5" x14ac:dyDescent="0.35">
      <c r="A9" s="77" t="s">
        <v>133</v>
      </c>
      <c r="B9" s="59">
        <v>5</v>
      </c>
      <c r="D9" s="59">
        <v>20</v>
      </c>
      <c r="E9" s="59">
        <v>25</v>
      </c>
    </row>
    <row r="10" spans="1:5" x14ac:dyDescent="0.35">
      <c r="A10" s="77" t="s">
        <v>844</v>
      </c>
      <c r="C10" s="59">
        <v>248</v>
      </c>
      <c r="D10" s="59">
        <v>175</v>
      </c>
      <c r="E10" s="59">
        <v>423</v>
      </c>
    </row>
    <row r="11" spans="1:5" x14ac:dyDescent="0.35">
      <c r="A11" s="77" t="s">
        <v>42</v>
      </c>
      <c r="B11" s="59">
        <v>15</v>
      </c>
      <c r="C11" s="59">
        <v>269</v>
      </c>
      <c r="D11" s="59">
        <v>394</v>
      </c>
      <c r="E11" s="59">
        <v>678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7BAFD-CD99-414D-920F-B2263268B410}">
  <dimension ref="B2:AT682"/>
  <sheetViews>
    <sheetView topLeftCell="B2" zoomScale="110" zoomScaleNormal="110" workbookViewId="0">
      <selection activeCell="B2" sqref="B2"/>
    </sheetView>
  </sheetViews>
  <sheetFormatPr defaultColWidth="9.1796875" defaultRowHeight="15" customHeight="1" x14ac:dyDescent="0.35"/>
  <cols>
    <col min="2" max="2" width="5.1796875" customWidth="1"/>
    <col min="4" max="4" width="11.453125" customWidth="1"/>
    <col min="5" max="5" width="17.1796875" style="59" customWidth="1"/>
    <col min="6" max="6" width="13.1796875" style="59" customWidth="1"/>
    <col min="7" max="7" width="7.81640625" style="59" customWidth="1"/>
    <col min="8" max="8" width="15.81640625" style="59" customWidth="1"/>
    <col min="9" max="9" width="31.81640625" customWidth="1"/>
    <col min="10" max="10" width="23.1796875" customWidth="1"/>
    <col min="11" max="11" width="38.1796875" style="9" customWidth="1"/>
    <col min="12" max="12" width="17.81640625" style="9" customWidth="1"/>
    <col min="13" max="13" width="16.81640625" customWidth="1"/>
    <col min="14" max="15" width="23.453125" customWidth="1"/>
    <col min="16" max="16" width="16.1796875" customWidth="1"/>
    <col min="17" max="17" width="15.453125" customWidth="1"/>
    <col min="18" max="18" width="15.81640625" customWidth="1"/>
    <col min="19" max="19" width="42.81640625" style="9" customWidth="1"/>
    <col min="20" max="20" width="20.453125" style="9" customWidth="1"/>
    <col min="21" max="21" width="14.1796875" style="9" customWidth="1"/>
    <col min="22" max="24" width="19.453125" customWidth="1"/>
    <col min="25" max="25" width="28.453125" customWidth="1"/>
    <col min="26" max="27" width="17.81640625" customWidth="1"/>
    <col min="28" max="28" width="60.1796875" customWidth="1"/>
    <col min="29" max="29" width="24.81640625" customWidth="1"/>
    <col min="30" max="34" width="9.1796875" customWidth="1"/>
    <col min="35" max="35" width="31.453125" customWidth="1"/>
    <col min="36" max="36" width="20.81640625" customWidth="1"/>
    <col min="37" max="39" width="16.1796875" customWidth="1"/>
    <col min="40" max="40" width="29.1796875" customWidth="1"/>
    <col min="41" max="41" width="22" customWidth="1"/>
    <col min="42" max="42" width="26.453125" style="9" customWidth="1"/>
    <col min="43" max="43" width="9.81640625" customWidth="1"/>
    <col min="45" max="45" width="32.81640625" bestFit="1" customWidth="1"/>
    <col min="46" max="46" width="30" customWidth="1"/>
  </cols>
  <sheetData>
    <row r="2" spans="2:46" s="435" customFormat="1" ht="26.15" customHeight="1" x14ac:dyDescent="0.35">
      <c r="B2" s="428" t="s">
        <v>136</v>
      </c>
      <c r="C2" s="428" t="s">
        <v>137</v>
      </c>
      <c r="D2" s="428" t="s">
        <v>84</v>
      </c>
      <c r="E2" s="428" t="s">
        <v>138</v>
      </c>
      <c r="F2" s="428" t="s">
        <v>139</v>
      </c>
      <c r="G2" s="428" t="s">
        <v>140</v>
      </c>
      <c r="H2" s="428" t="s">
        <v>141</v>
      </c>
      <c r="I2" s="428" t="s">
        <v>1</v>
      </c>
      <c r="J2" s="428" t="s">
        <v>142</v>
      </c>
      <c r="K2" s="429" t="s">
        <v>143</v>
      </c>
      <c r="L2" s="429" t="s">
        <v>144</v>
      </c>
      <c r="M2" s="428" t="s">
        <v>139</v>
      </c>
      <c r="N2" s="428" t="s">
        <v>145</v>
      </c>
      <c r="O2" s="428" t="s">
        <v>146</v>
      </c>
      <c r="P2" s="428" t="s">
        <v>147</v>
      </c>
      <c r="Q2" s="428" t="s">
        <v>148</v>
      </c>
      <c r="R2" s="428" t="s">
        <v>149</v>
      </c>
      <c r="S2" s="429" t="s">
        <v>149</v>
      </c>
      <c r="T2" s="428" t="s">
        <v>150</v>
      </c>
      <c r="U2" s="428" t="s">
        <v>96</v>
      </c>
      <c r="V2" s="428" t="s">
        <v>85</v>
      </c>
      <c r="W2" s="428" t="s">
        <v>151</v>
      </c>
      <c r="X2" s="428" t="s">
        <v>9</v>
      </c>
      <c r="Y2" s="430" t="s">
        <v>152</v>
      </c>
      <c r="Z2" s="428" t="s">
        <v>153</v>
      </c>
      <c r="AA2" s="428" t="s">
        <v>154</v>
      </c>
      <c r="AB2" s="428" t="s">
        <v>155</v>
      </c>
      <c r="AC2" s="431" t="s">
        <v>156</v>
      </c>
      <c r="AD2" s="431" t="s">
        <v>157</v>
      </c>
      <c r="AE2" s="431" t="s">
        <v>158</v>
      </c>
      <c r="AF2" s="431" t="s">
        <v>159</v>
      </c>
      <c r="AG2" s="431" t="s">
        <v>160</v>
      </c>
      <c r="AH2" s="431" t="s">
        <v>161</v>
      </c>
      <c r="AI2" s="431" t="s">
        <v>162</v>
      </c>
      <c r="AJ2" s="431" t="s">
        <v>163</v>
      </c>
      <c r="AK2" s="432" t="s">
        <v>164</v>
      </c>
      <c r="AL2" s="430" t="s">
        <v>63</v>
      </c>
      <c r="AM2" s="430" t="s">
        <v>165</v>
      </c>
      <c r="AN2" s="431" t="s">
        <v>166</v>
      </c>
      <c r="AO2" s="431" t="s">
        <v>167</v>
      </c>
      <c r="AP2" s="433" t="s">
        <v>168</v>
      </c>
      <c r="AQ2" s="434" t="s">
        <v>169</v>
      </c>
      <c r="AR2" s="434" t="s">
        <v>170</v>
      </c>
      <c r="AS2" s="434" t="s">
        <v>5853</v>
      </c>
      <c r="AT2" s="436" t="s">
        <v>7008</v>
      </c>
    </row>
    <row r="3" spans="2:46" ht="15" customHeight="1" x14ac:dyDescent="0.35">
      <c r="B3" s="362">
        <v>1750</v>
      </c>
      <c r="C3" s="362" t="s">
        <v>4391</v>
      </c>
      <c r="D3" s="362" t="s">
        <v>3</v>
      </c>
      <c r="E3" s="362" t="s">
        <v>172</v>
      </c>
      <c r="F3" s="362"/>
      <c r="G3" s="362" t="s">
        <v>63</v>
      </c>
      <c r="H3" s="362" t="s">
        <v>63</v>
      </c>
      <c r="I3" s="362" t="s">
        <v>63</v>
      </c>
      <c r="J3" s="362" t="s">
        <v>4392</v>
      </c>
      <c r="K3" s="361" t="s">
        <v>4393</v>
      </c>
      <c r="L3" s="362"/>
      <c r="M3" s="362" t="s">
        <v>186</v>
      </c>
      <c r="N3" s="362" t="s">
        <v>90</v>
      </c>
      <c r="O3" s="362"/>
      <c r="P3" s="362" t="s">
        <v>2208</v>
      </c>
      <c r="Q3" s="362" t="s">
        <v>4394</v>
      </c>
      <c r="R3" s="362"/>
      <c r="S3" s="361"/>
      <c r="T3" s="362"/>
      <c r="U3" s="362"/>
      <c r="V3" s="362" t="s">
        <v>844</v>
      </c>
      <c r="W3" s="362"/>
      <c r="X3" s="362" t="s">
        <v>9</v>
      </c>
      <c r="Y3" s="362" t="s">
        <v>9</v>
      </c>
      <c r="Z3" s="362" t="s">
        <v>90</v>
      </c>
      <c r="AA3" s="366" t="s">
        <v>90</v>
      </c>
      <c r="AB3" s="362" t="s">
        <v>90</v>
      </c>
      <c r="AC3" s="362"/>
      <c r="AD3" s="362"/>
      <c r="AE3" s="362"/>
      <c r="AF3" s="362"/>
      <c r="AG3" s="362"/>
      <c r="AH3" s="362"/>
      <c r="AI3" s="362" t="s">
        <v>7046</v>
      </c>
      <c r="AJ3" s="362" t="s">
        <v>19</v>
      </c>
      <c r="AK3" s="362" t="s">
        <v>40</v>
      </c>
      <c r="AL3" s="362" t="s">
        <v>40</v>
      </c>
      <c r="AM3" s="362">
        <v>0</v>
      </c>
      <c r="AN3" s="362"/>
      <c r="AO3" s="362"/>
      <c r="AP3" s="361" t="e">
        <v>#N/A</v>
      </c>
      <c r="AR3">
        <v>1</v>
      </c>
      <c r="AS3" t="s">
        <v>9</v>
      </c>
      <c r="AT3" t="s">
        <v>9</v>
      </c>
    </row>
    <row r="4" spans="2:46" ht="15" customHeight="1" x14ac:dyDescent="0.35">
      <c r="B4" s="362">
        <v>1751</v>
      </c>
      <c r="C4" s="362" t="s">
        <v>4395</v>
      </c>
      <c r="D4" s="362" t="s">
        <v>3</v>
      </c>
      <c r="E4" s="362" t="s">
        <v>172</v>
      </c>
      <c r="F4" s="362"/>
      <c r="G4" s="362" t="s">
        <v>63</v>
      </c>
      <c r="H4" s="362" t="s">
        <v>63</v>
      </c>
      <c r="I4" s="362" t="s">
        <v>63</v>
      </c>
      <c r="J4" s="362" t="s">
        <v>4392</v>
      </c>
      <c r="K4" s="361" t="s">
        <v>4396</v>
      </c>
      <c r="L4" s="362"/>
      <c r="M4" s="362" t="s">
        <v>186</v>
      </c>
      <c r="N4" s="362" t="s">
        <v>90</v>
      </c>
      <c r="O4" s="362"/>
      <c r="P4" s="362" t="s">
        <v>2208</v>
      </c>
      <c r="Q4" s="362" t="s">
        <v>4394</v>
      </c>
      <c r="R4" s="362"/>
      <c r="S4" s="361"/>
      <c r="T4" s="362"/>
      <c r="U4" s="362"/>
      <c r="V4" s="362" t="s">
        <v>844</v>
      </c>
      <c r="W4" s="362"/>
      <c r="X4" s="362"/>
      <c r="Y4" s="362" t="s">
        <v>48</v>
      </c>
      <c r="Z4" s="362" t="s">
        <v>90</v>
      </c>
      <c r="AA4" s="366" t="s">
        <v>90</v>
      </c>
      <c r="AB4" s="362" t="s">
        <v>90</v>
      </c>
      <c r="AC4" s="362"/>
      <c r="AD4" s="362"/>
      <c r="AE4" s="362"/>
      <c r="AF4" s="362"/>
      <c r="AG4" s="362"/>
      <c r="AH4" s="362"/>
      <c r="AI4" s="362" t="s">
        <v>7046</v>
      </c>
      <c r="AJ4" s="362" t="s">
        <v>19</v>
      </c>
      <c r="AK4" s="362" t="s">
        <v>40</v>
      </c>
      <c r="AL4" s="362" t="s">
        <v>4410</v>
      </c>
      <c r="AM4" s="362">
        <v>0</v>
      </c>
      <c r="AN4" s="362"/>
      <c r="AO4" s="362"/>
      <c r="AP4" s="361" t="e">
        <v>#N/A</v>
      </c>
      <c r="AR4">
        <v>1</v>
      </c>
      <c r="AS4" t="s">
        <v>5839</v>
      </c>
      <c r="AT4" t="s">
        <v>5839</v>
      </c>
    </row>
    <row r="5" spans="2:46" ht="15" customHeight="1" x14ac:dyDescent="0.35">
      <c r="B5" s="362">
        <v>1752</v>
      </c>
      <c r="C5" s="362" t="s">
        <v>4397</v>
      </c>
      <c r="D5" s="362" t="s">
        <v>3</v>
      </c>
      <c r="E5" s="362" t="s">
        <v>172</v>
      </c>
      <c r="F5" s="362"/>
      <c r="G5" s="362"/>
      <c r="H5" s="362"/>
      <c r="I5" s="362" t="s">
        <v>26</v>
      </c>
      <c r="J5" s="362" t="s">
        <v>63</v>
      </c>
      <c r="K5" s="361" t="s">
        <v>4398</v>
      </c>
      <c r="L5" s="362"/>
      <c r="M5" s="362" t="s">
        <v>186</v>
      </c>
      <c r="N5" s="362" t="s">
        <v>40</v>
      </c>
      <c r="O5" s="362"/>
      <c r="P5" s="362" t="s">
        <v>4399</v>
      </c>
      <c r="Q5" s="362" t="s">
        <v>4400</v>
      </c>
      <c r="R5" s="362"/>
      <c r="S5" s="361" t="s">
        <v>4401</v>
      </c>
      <c r="T5" s="362"/>
      <c r="U5" s="362"/>
      <c r="V5" s="362" t="s">
        <v>844</v>
      </c>
      <c r="W5" s="362"/>
      <c r="X5" s="362" t="s">
        <v>9</v>
      </c>
      <c r="Y5" s="362" t="s">
        <v>9</v>
      </c>
      <c r="Z5" s="362" t="s">
        <v>90</v>
      </c>
      <c r="AA5" s="366" t="s">
        <v>90</v>
      </c>
      <c r="AB5" s="362" t="s">
        <v>90</v>
      </c>
      <c r="AC5" s="362"/>
      <c r="AD5" s="362"/>
      <c r="AE5" s="362"/>
      <c r="AF5" s="362"/>
      <c r="AG5" s="362"/>
      <c r="AH5" s="362"/>
      <c r="AI5" s="362" t="s">
        <v>7047</v>
      </c>
      <c r="AJ5" s="362" t="s">
        <v>19</v>
      </c>
      <c r="AK5" s="362" t="s">
        <v>40</v>
      </c>
      <c r="AL5" s="362" t="s">
        <v>4401</v>
      </c>
      <c r="AM5" s="362">
        <v>0</v>
      </c>
      <c r="AN5" s="362"/>
      <c r="AO5" s="362"/>
      <c r="AP5" s="361" t="e">
        <v>#N/A</v>
      </c>
      <c r="AR5">
        <v>1</v>
      </c>
      <c r="AS5" t="s">
        <v>9</v>
      </c>
      <c r="AT5" t="s">
        <v>9</v>
      </c>
    </row>
    <row r="6" spans="2:46" ht="15" customHeight="1" x14ac:dyDescent="0.35">
      <c r="B6" s="362">
        <v>1753</v>
      </c>
      <c r="C6" s="362" t="s">
        <v>4402</v>
      </c>
      <c r="D6" s="362" t="s">
        <v>3</v>
      </c>
      <c r="E6" s="362" t="s">
        <v>172</v>
      </c>
      <c r="F6" s="362"/>
      <c r="G6" s="362"/>
      <c r="H6" s="362"/>
      <c r="I6" s="362" t="s">
        <v>26</v>
      </c>
      <c r="J6" s="362" t="s">
        <v>63</v>
      </c>
      <c r="K6" s="361" t="s">
        <v>4403</v>
      </c>
      <c r="L6" s="362"/>
      <c r="M6" s="362" t="s">
        <v>186</v>
      </c>
      <c r="N6" s="362" t="s">
        <v>40</v>
      </c>
      <c r="O6" s="362"/>
      <c r="P6" s="362" t="s">
        <v>4399</v>
      </c>
      <c r="Q6" s="362" t="s">
        <v>4400</v>
      </c>
      <c r="R6" s="362"/>
      <c r="S6" s="361" t="s">
        <v>4401</v>
      </c>
      <c r="T6" s="362"/>
      <c r="U6" s="362"/>
      <c r="V6" s="362" t="s">
        <v>844</v>
      </c>
      <c r="W6" s="362"/>
      <c r="X6" s="362" t="s">
        <v>9</v>
      </c>
      <c r="Y6" s="362" t="s">
        <v>9</v>
      </c>
      <c r="Z6" s="362" t="s">
        <v>90</v>
      </c>
      <c r="AA6" s="366" t="s">
        <v>90</v>
      </c>
      <c r="AB6" s="362" t="s">
        <v>90</v>
      </c>
      <c r="AC6" s="362"/>
      <c r="AD6" s="362"/>
      <c r="AE6" s="362"/>
      <c r="AF6" s="362"/>
      <c r="AG6" s="362"/>
      <c r="AH6" s="362"/>
      <c r="AI6" s="362" t="s">
        <v>7047</v>
      </c>
      <c r="AJ6" s="362" t="s">
        <v>19</v>
      </c>
      <c r="AK6" s="362" t="s">
        <v>40</v>
      </c>
      <c r="AL6" s="362" t="s">
        <v>4401</v>
      </c>
      <c r="AM6" s="362">
        <v>0</v>
      </c>
      <c r="AN6" s="362"/>
      <c r="AO6" s="362"/>
      <c r="AP6" s="361" t="e">
        <v>#N/A</v>
      </c>
      <c r="AR6">
        <v>1</v>
      </c>
      <c r="AS6" t="s">
        <v>9</v>
      </c>
      <c r="AT6" t="s">
        <v>9</v>
      </c>
    </row>
    <row r="7" spans="2:46" ht="15" customHeight="1" x14ac:dyDescent="0.35">
      <c r="B7" s="362">
        <v>1754</v>
      </c>
      <c r="C7" s="362" t="s">
        <v>4404</v>
      </c>
      <c r="D7" s="362" t="s">
        <v>3</v>
      </c>
      <c r="E7" s="362" t="s">
        <v>172</v>
      </c>
      <c r="F7" s="362"/>
      <c r="G7" s="362"/>
      <c r="H7" s="362"/>
      <c r="I7" s="362" t="s">
        <v>26</v>
      </c>
      <c r="J7" s="362" t="s">
        <v>63</v>
      </c>
      <c r="K7" s="361" t="s">
        <v>4405</v>
      </c>
      <c r="L7" s="362"/>
      <c r="M7" s="362" t="s">
        <v>186</v>
      </c>
      <c r="N7" s="362" t="s">
        <v>40</v>
      </c>
      <c r="O7" s="362"/>
      <c r="P7" s="362" t="s">
        <v>4399</v>
      </c>
      <c r="Q7" s="362" t="s">
        <v>4400</v>
      </c>
      <c r="R7" s="362"/>
      <c r="S7" s="361" t="s">
        <v>4401</v>
      </c>
      <c r="T7" s="362"/>
      <c r="U7" s="362"/>
      <c r="V7" s="362" t="s">
        <v>844</v>
      </c>
      <c r="W7" s="362"/>
      <c r="X7" s="362" t="s">
        <v>9</v>
      </c>
      <c r="Y7" s="362" t="s">
        <v>9</v>
      </c>
      <c r="Z7" s="362" t="s">
        <v>90</v>
      </c>
      <c r="AA7" s="366" t="s">
        <v>90</v>
      </c>
      <c r="AB7" s="362" t="s">
        <v>90</v>
      </c>
      <c r="AC7" s="362"/>
      <c r="AD7" s="362"/>
      <c r="AE7" s="362"/>
      <c r="AF7" s="362"/>
      <c r="AG7" s="362"/>
      <c r="AH7" s="362"/>
      <c r="AI7" s="362" t="s">
        <v>7047</v>
      </c>
      <c r="AJ7" s="362" t="s">
        <v>19</v>
      </c>
      <c r="AK7" s="362" t="s">
        <v>40</v>
      </c>
      <c r="AL7" s="362" t="s">
        <v>4401</v>
      </c>
      <c r="AM7" s="362">
        <v>0</v>
      </c>
      <c r="AN7" s="362"/>
      <c r="AO7" s="362"/>
      <c r="AP7" s="361" t="e">
        <v>#N/A</v>
      </c>
      <c r="AR7">
        <v>1</v>
      </c>
      <c r="AS7" t="s">
        <v>9</v>
      </c>
      <c r="AT7" t="s">
        <v>9</v>
      </c>
    </row>
    <row r="8" spans="2:46" ht="15" customHeight="1" x14ac:dyDescent="0.35">
      <c r="B8" s="362">
        <v>1755</v>
      </c>
      <c r="C8" s="362" t="s">
        <v>4406</v>
      </c>
      <c r="D8" s="362" t="s">
        <v>3</v>
      </c>
      <c r="E8" s="362" t="s">
        <v>172</v>
      </c>
      <c r="F8" s="362"/>
      <c r="G8" s="362"/>
      <c r="H8" s="362"/>
      <c r="I8" s="362" t="s">
        <v>26</v>
      </c>
      <c r="J8" s="362" t="s">
        <v>63</v>
      </c>
      <c r="K8" s="361" t="s">
        <v>4407</v>
      </c>
      <c r="L8" s="362"/>
      <c r="M8" s="362" t="s">
        <v>186</v>
      </c>
      <c r="N8" s="362" t="s">
        <v>40</v>
      </c>
      <c r="O8" s="362"/>
      <c r="P8" s="362" t="s">
        <v>4399</v>
      </c>
      <c r="Q8" s="362" t="s">
        <v>4400</v>
      </c>
      <c r="R8" s="362"/>
      <c r="S8" s="361" t="s">
        <v>4401</v>
      </c>
      <c r="T8" s="362"/>
      <c r="U8" s="362"/>
      <c r="V8" s="362" t="s">
        <v>844</v>
      </c>
      <c r="W8" s="362"/>
      <c r="X8" s="362" t="s">
        <v>9</v>
      </c>
      <c r="Y8" s="362" t="s">
        <v>9</v>
      </c>
      <c r="Z8" s="362" t="s">
        <v>90</v>
      </c>
      <c r="AA8" s="366" t="s">
        <v>90</v>
      </c>
      <c r="AB8" s="362" t="s">
        <v>90</v>
      </c>
      <c r="AC8" s="362"/>
      <c r="AD8" s="362"/>
      <c r="AE8" s="362"/>
      <c r="AF8" s="362"/>
      <c r="AG8" s="362"/>
      <c r="AH8" s="362"/>
      <c r="AI8" s="362" t="s">
        <v>7047</v>
      </c>
      <c r="AJ8" s="362" t="s">
        <v>19</v>
      </c>
      <c r="AK8" s="362" t="s">
        <v>40</v>
      </c>
      <c r="AL8" s="362" t="s">
        <v>4401</v>
      </c>
      <c r="AM8" s="362">
        <v>0</v>
      </c>
      <c r="AN8" s="362"/>
      <c r="AO8" s="362"/>
      <c r="AP8" s="361" t="e">
        <v>#N/A</v>
      </c>
      <c r="AR8">
        <v>1</v>
      </c>
      <c r="AS8" t="s">
        <v>9</v>
      </c>
      <c r="AT8" t="s">
        <v>9</v>
      </c>
    </row>
    <row r="9" spans="2:46" ht="15" customHeight="1" x14ac:dyDescent="0.35">
      <c r="B9" s="362">
        <v>1756</v>
      </c>
      <c r="C9" s="362" t="s">
        <v>4408</v>
      </c>
      <c r="D9" s="362" t="s">
        <v>3</v>
      </c>
      <c r="E9" s="362" t="s">
        <v>172</v>
      </c>
      <c r="F9" s="362"/>
      <c r="G9" s="362"/>
      <c r="H9" s="362"/>
      <c r="I9" s="362" t="s">
        <v>26</v>
      </c>
      <c r="J9" s="362" t="s">
        <v>63</v>
      </c>
      <c r="K9" s="361" t="s">
        <v>4409</v>
      </c>
      <c r="L9" s="362"/>
      <c r="M9" s="362" t="s">
        <v>186</v>
      </c>
      <c r="N9" s="362" t="s">
        <v>4410</v>
      </c>
      <c r="O9" s="362"/>
      <c r="P9" s="362" t="s">
        <v>2208</v>
      </c>
      <c r="Q9" s="362" t="s">
        <v>4394</v>
      </c>
      <c r="R9" s="362"/>
      <c r="S9" s="361"/>
      <c r="T9" s="362"/>
      <c r="U9" s="362"/>
      <c r="V9" s="362" t="s">
        <v>844</v>
      </c>
      <c r="W9" s="362"/>
      <c r="X9" s="362"/>
      <c r="Y9" s="362" t="s">
        <v>48</v>
      </c>
      <c r="Z9" s="362" t="s">
        <v>90</v>
      </c>
      <c r="AA9" s="366" t="s">
        <v>90</v>
      </c>
      <c r="AB9" s="362" t="s">
        <v>90</v>
      </c>
      <c r="AC9" s="362"/>
      <c r="AD9" s="362"/>
      <c r="AE9" s="362"/>
      <c r="AF9" s="362"/>
      <c r="AG9" s="362"/>
      <c r="AH9" s="362"/>
      <c r="AI9" s="362" t="s">
        <v>7047</v>
      </c>
      <c r="AJ9" s="362" t="s">
        <v>19</v>
      </c>
      <c r="AK9" s="362" t="s">
        <v>40</v>
      </c>
      <c r="AL9" s="362" t="s">
        <v>48</v>
      </c>
      <c r="AM9" s="362">
        <v>0</v>
      </c>
      <c r="AN9" s="362"/>
      <c r="AO9" s="362"/>
      <c r="AP9" s="361"/>
      <c r="AR9">
        <v>1</v>
      </c>
      <c r="AS9" t="s">
        <v>5839</v>
      </c>
      <c r="AT9" t="s">
        <v>5839</v>
      </c>
    </row>
    <row r="10" spans="2:46" ht="15" customHeight="1" x14ac:dyDescent="0.35">
      <c r="B10" s="362">
        <v>1757</v>
      </c>
      <c r="C10" s="362" t="s">
        <v>4411</v>
      </c>
      <c r="D10" s="362" t="s">
        <v>3</v>
      </c>
      <c r="E10" s="362" t="s">
        <v>172</v>
      </c>
      <c r="F10" s="362"/>
      <c r="G10" s="362"/>
      <c r="H10" s="362"/>
      <c r="I10" s="362" t="s">
        <v>26</v>
      </c>
      <c r="J10" s="362" t="s">
        <v>63</v>
      </c>
      <c r="K10" s="361" t="s">
        <v>4412</v>
      </c>
      <c r="L10" s="362"/>
      <c r="M10" s="362" t="s">
        <v>186</v>
      </c>
      <c r="N10" s="362" t="s">
        <v>40</v>
      </c>
      <c r="O10" s="362"/>
      <c r="P10" s="362" t="s">
        <v>2208</v>
      </c>
      <c r="Q10" s="362" t="s">
        <v>4394</v>
      </c>
      <c r="R10" s="362"/>
      <c r="S10" s="365" t="s">
        <v>4413</v>
      </c>
      <c r="T10" s="362"/>
      <c r="U10" s="362"/>
      <c r="V10" s="362" t="s">
        <v>844</v>
      </c>
      <c r="W10" s="362"/>
      <c r="X10" s="362" t="s">
        <v>9</v>
      </c>
      <c r="Y10" s="362" t="s">
        <v>9</v>
      </c>
      <c r="Z10" s="362" t="s">
        <v>90</v>
      </c>
      <c r="AA10" s="366" t="s">
        <v>90</v>
      </c>
      <c r="AB10" s="362" t="s">
        <v>90</v>
      </c>
      <c r="AC10" s="362"/>
      <c r="AD10" s="362"/>
      <c r="AE10" s="362"/>
      <c r="AF10" s="362"/>
      <c r="AG10" s="362"/>
      <c r="AH10" s="362"/>
      <c r="AI10" s="362" t="s">
        <v>7047</v>
      </c>
      <c r="AJ10" s="362" t="s">
        <v>19</v>
      </c>
      <c r="AK10" s="362" t="s">
        <v>40</v>
      </c>
      <c r="AL10" s="362" t="s">
        <v>7021</v>
      </c>
      <c r="AM10" s="362" t="s">
        <v>6876</v>
      </c>
      <c r="AN10" s="362"/>
      <c r="AO10" s="362"/>
      <c r="AP10" s="361"/>
      <c r="AR10">
        <v>1</v>
      </c>
      <c r="AS10" t="s">
        <v>9</v>
      </c>
      <c r="AT10" t="s">
        <v>9</v>
      </c>
    </row>
    <row r="11" spans="2:46" ht="15" customHeight="1" x14ac:dyDescent="0.35">
      <c r="B11" s="362">
        <v>1758</v>
      </c>
      <c r="C11" s="362" t="s">
        <v>4414</v>
      </c>
      <c r="D11" s="362" t="s">
        <v>3</v>
      </c>
      <c r="E11" s="362" t="s">
        <v>172</v>
      </c>
      <c r="F11" s="362"/>
      <c r="G11" s="362"/>
      <c r="H11" s="362"/>
      <c r="I11" s="362" t="s">
        <v>26</v>
      </c>
      <c r="J11" s="362" t="s">
        <v>63</v>
      </c>
      <c r="K11" s="361" t="s">
        <v>4415</v>
      </c>
      <c r="L11" s="362"/>
      <c r="M11" s="362" t="s">
        <v>186</v>
      </c>
      <c r="N11" s="362" t="s">
        <v>4410</v>
      </c>
      <c r="O11" s="362"/>
      <c r="P11" s="362" t="s">
        <v>2208</v>
      </c>
      <c r="Q11" s="362" t="s">
        <v>4394</v>
      </c>
      <c r="R11" s="362"/>
      <c r="S11" s="361"/>
      <c r="T11" s="362"/>
      <c r="U11" s="362"/>
      <c r="V11" s="362" t="s">
        <v>844</v>
      </c>
      <c r="W11" s="362"/>
      <c r="X11" s="362"/>
      <c r="Y11" s="362" t="s">
        <v>48</v>
      </c>
      <c r="Z11" s="362" t="s">
        <v>90</v>
      </c>
      <c r="AA11" s="366" t="s">
        <v>90</v>
      </c>
      <c r="AB11" s="362" t="s">
        <v>90</v>
      </c>
      <c r="AC11" s="362"/>
      <c r="AD11" s="362"/>
      <c r="AE11" s="362"/>
      <c r="AF11" s="362"/>
      <c r="AG11" s="362"/>
      <c r="AH11" s="362"/>
      <c r="AI11" s="362" t="s">
        <v>7047</v>
      </c>
      <c r="AJ11" s="362" t="s">
        <v>19</v>
      </c>
      <c r="AK11" s="362" t="s">
        <v>40</v>
      </c>
      <c r="AL11" s="362" t="s">
        <v>48</v>
      </c>
      <c r="AM11" s="362">
        <v>0</v>
      </c>
      <c r="AN11" s="362"/>
      <c r="AO11" s="362"/>
      <c r="AP11" s="361"/>
      <c r="AR11">
        <v>1</v>
      </c>
      <c r="AS11" t="s">
        <v>5839</v>
      </c>
      <c r="AT11" t="s">
        <v>5839</v>
      </c>
    </row>
    <row r="12" spans="2:46" ht="15" customHeight="1" x14ac:dyDescent="0.35">
      <c r="B12" s="362">
        <v>1759</v>
      </c>
      <c r="C12" s="362" t="s">
        <v>4416</v>
      </c>
      <c r="D12" s="362" t="s">
        <v>3</v>
      </c>
      <c r="E12" s="362" t="s">
        <v>172</v>
      </c>
      <c r="F12" s="362"/>
      <c r="G12" s="362"/>
      <c r="H12" s="362"/>
      <c r="I12" s="362" t="s">
        <v>26</v>
      </c>
      <c r="J12" s="362" t="s">
        <v>63</v>
      </c>
      <c r="K12" s="361" t="s">
        <v>4417</v>
      </c>
      <c r="L12" s="362"/>
      <c r="M12" s="362" t="s">
        <v>186</v>
      </c>
      <c r="N12" s="362" t="s">
        <v>4410</v>
      </c>
      <c r="O12" s="362"/>
      <c r="P12" s="362" t="s">
        <v>2208</v>
      </c>
      <c r="Q12" s="362" t="s">
        <v>4394</v>
      </c>
      <c r="R12" s="362"/>
      <c r="S12" s="361"/>
      <c r="T12" s="362"/>
      <c r="U12" s="362"/>
      <c r="V12" s="362" t="s">
        <v>844</v>
      </c>
      <c r="W12" s="362"/>
      <c r="X12" s="362"/>
      <c r="Y12" s="362" t="s">
        <v>48</v>
      </c>
      <c r="Z12" s="362" t="s">
        <v>90</v>
      </c>
      <c r="AA12" s="366" t="s">
        <v>90</v>
      </c>
      <c r="AB12" s="362" t="s">
        <v>90</v>
      </c>
      <c r="AC12" s="362"/>
      <c r="AD12" s="362"/>
      <c r="AE12" s="362"/>
      <c r="AF12" s="362"/>
      <c r="AG12" s="362"/>
      <c r="AH12" s="362"/>
      <c r="AI12" s="362" t="s">
        <v>7047</v>
      </c>
      <c r="AJ12" s="362" t="s">
        <v>19</v>
      </c>
      <c r="AK12" s="362" t="s">
        <v>40</v>
      </c>
      <c r="AL12" s="362" t="s">
        <v>4410</v>
      </c>
      <c r="AM12" s="362">
        <v>0</v>
      </c>
      <c r="AN12" s="362"/>
      <c r="AO12" s="362"/>
      <c r="AP12" s="361"/>
      <c r="AR12">
        <v>1</v>
      </c>
      <c r="AS12" t="s">
        <v>5839</v>
      </c>
      <c r="AT12" t="s">
        <v>5839</v>
      </c>
    </row>
    <row r="13" spans="2:46" ht="15" customHeight="1" x14ac:dyDescent="0.35">
      <c r="B13" s="362">
        <v>1760</v>
      </c>
      <c r="C13" s="362" t="s">
        <v>4418</v>
      </c>
      <c r="D13" s="362" t="s">
        <v>3</v>
      </c>
      <c r="E13" s="362" t="s">
        <v>172</v>
      </c>
      <c r="F13" s="362"/>
      <c r="G13" s="362"/>
      <c r="H13" s="362"/>
      <c r="I13" s="362" t="s">
        <v>26</v>
      </c>
      <c r="J13" s="362" t="s">
        <v>63</v>
      </c>
      <c r="K13" s="361" t="s">
        <v>4419</v>
      </c>
      <c r="L13" s="362"/>
      <c r="M13" s="362" t="s">
        <v>186</v>
      </c>
      <c r="N13" s="362" t="s">
        <v>4410</v>
      </c>
      <c r="O13" s="362"/>
      <c r="P13" s="362" t="s">
        <v>2208</v>
      </c>
      <c r="Q13" s="362" t="s">
        <v>4394</v>
      </c>
      <c r="R13" s="362"/>
      <c r="S13" s="361"/>
      <c r="T13" s="362"/>
      <c r="U13" s="362"/>
      <c r="V13" s="362" t="s">
        <v>844</v>
      </c>
      <c r="W13" s="362"/>
      <c r="X13" s="362"/>
      <c r="Y13" s="362" t="s">
        <v>48</v>
      </c>
      <c r="Z13" s="362" t="s">
        <v>90</v>
      </c>
      <c r="AA13" s="366" t="s">
        <v>90</v>
      </c>
      <c r="AB13" s="362" t="s">
        <v>90</v>
      </c>
      <c r="AC13" s="362"/>
      <c r="AD13" s="362"/>
      <c r="AE13" s="362"/>
      <c r="AF13" s="362"/>
      <c r="AG13" s="362"/>
      <c r="AH13" s="362"/>
      <c r="AI13" s="362" t="s">
        <v>7047</v>
      </c>
      <c r="AJ13" s="362" t="s">
        <v>19</v>
      </c>
      <c r="AK13" s="362" t="s">
        <v>40</v>
      </c>
      <c r="AL13" s="362" t="s">
        <v>4410</v>
      </c>
      <c r="AM13" s="362">
        <v>0</v>
      </c>
      <c r="AN13" s="362"/>
      <c r="AO13" s="362"/>
      <c r="AP13" s="361"/>
      <c r="AR13">
        <v>1</v>
      </c>
      <c r="AS13" t="s">
        <v>5839</v>
      </c>
      <c r="AT13" t="s">
        <v>5839</v>
      </c>
    </row>
    <row r="14" spans="2:46" ht="15" customHeight="1" x14ac:dyDescent="0.35">
      <c r="B14" s="362">
        <v>1761</v>
      </c>
      <c r="C14" s="362" t="s">
        <v>4420</v>
      </c>
      <c r="D14" s="362" t="s">
        <v>3</v>
      </c>
      <c r="E14" s="362" t="s">
        <v>172</v>
      </c>
      <c r="F14" s="362"/>
      <c r="G14" s="362"/>
      <c r="H14" s="362"/>
      <c r="I14" s="362" t="s">
        <v>26</v>
      </c>
      <c r="J14" s="362" t="s">
        <v>63</v>
      </c>
      <c r="K14" s="361" t="s">
        <v>4421</v>
      </c>
      <c r="L14" s="362"/>
      <c r="M14" s="362" t="s">
        <v>186</v>
      </c>
      <c r="N14" s="362" t="s">
        <v>4410</v>
      </c>
      <c r="O14" s="362"/>
      <c r="P14" s="362" t="s">
        <v>2208</v>
      </c>
      <c r="Q14" s="362" t="s">
        <v>4394</v>
      </c>
      <c r="R14" s="362"/>
      <c r="S14" s="361"/>
      <c r="T14" s="362"/>
      <c r="U14" s="362"/>
      <c r="V14" s="362" t="s">
        <v>844</v>
      </c>
      <c r="W14" s="362"/>
      <c r="X14" s="362"/>
      <c r="Y14" s="362" t="s">
        <v>48</v>
      </c>
      <c r="Z14" s="362" t="s">
        <v>90</v>
      </c>
      <c r="AA14" s="366" t="s">
        <v>90</v>
      </c>
      <c r="AB14" s="362" t="s">
        <v>90</v>
      </c>
      <c r="AC14" s="362"/>
      <c r="AD14" s="362"/>
      <c r="AE14" s="362"/>
      <c r="AF14" s="362"/>
      <c r="AG14" s="362"/>
      <c r="AH14" s="362"/>
      <c r="AI14" s="362" t="s">
        <v>7047</v>
      </c>
      <c r="AJ14" s="362" t="s">
        <v>19</v>
      </c>
      <c r="AK14" s="362" t="s">
        <v>40</v>
      </c>
      <c r="AL14" s="362" t="s">
        <v>4410</v>
      </c>
      <c r="AM14" s="362">
        <v>0</v>
      </c>
      <c r="AN14" s="362"/>
      <c r="AO14" s="362"/>
      <c r="AP14" s="361"/>
      <c r="AR14">
        <v>1</v>
      </c>
      <c r="AS14" t="s">
        <v>5839</v>
      </c>
      <c r="AT14" t="s">
        <v>5839</v>
      </c>
    </row>
    <row r="15" spans="2:46" ht="15" customHeight="1" x14ac:dyDescent="0.35">
      <c r="B15" s="362">
        <v>1762</v>
      </c>
      <c r="C15" s="362" t="s">
        <v>4422</v>
      </c>
      <c r="D15" s="362" t="s">
        <v>3</v>
      </c>
      <c r="E15" s="362" t="s">
        <v>172</v>
      </c>
      <c r="F15" s="362"/>
      <c r="G15" s="362" t="s">
        <v>63</v>
      </c>
      <c r="H15" s="362" t="s">
        <v>63</v>
      </c>
      <c r="I15" s="362" t="s">
        <v>63</v>
      </c>
      <c r="J15" s="362" t="s">
        <v>4392</v>
      </c>
      <c r="K15" s="361" t="s">
        <v>4423</v>
      </c>
      <c r="L15" s="362"/>
      <c r="M15" s="362" t="s">
        <v>186</v>
      </c>
      <c r="N15" s="362" t="s">
        <v>90</v>
      </c>
      <c r="O15" s="362"/>
      <c r="P15" s="362" t="s">
        <v>2208</v>
      </c>
      <c r="Q15" s="362" t="s">
        <v>4394</v>
      </c>
      <c r="R15" s="362"/>
      <c r="S15" s="361"/>
      <c r="T15" s="362"/>
      <c r="U15" s="362"/>
      <c r="V15" s="362" t="s">
        <v>844</v>
      </c>
      <c r="W15" s="362"/>
      <c r="X15" s="362"/>
      <c r="Y15" s="362" t="s">
        <v>48</v>
      </c>
      <c r="Z15" s="362" t="s">
        <v>90</v>
      </c>
      <c r="AA15" s="366" t="s">
        <v>90</v>
      </c>
      <c r="AB15" s="362" t="s">
        <v>90</v>
      </c>
      <c r="AC15" s="362"/>
      <c r="AD15" s="362"/>
      <c r="AE15" s="362"/>
      <c r="AF15" s="362"/>
      <c r="AG15" s="362"/>
      <c r="AH15" s="362"/>
      <c r="AI15" s="362" t="s">
        <v>7046</v>
      </c>
      <c r="AJ15" s="362" t="s">
        <v>19</v>
      </c>
      <c r="AK15" s="362" t="s">
        <v>40</v>
      </c>
      <c r="AL15" s="362" t="s">
        <v>4410</v>
      </c>
      <c r="AM15" s="362">
        <v>0</v>
      </c>
      <c r="AN15" s="362"/>
      <c r="AO15" s="362"/>
      <c r="AP15" s="361" t="e">
        <v>#N/A</v>
      </c>
      <c r="AR15">
        <v>1</v>
      </c>
      <c r="AS15" t="s">
        <v>5839</v>
      </c>
      <c r="AT15" t="s">
        <v>5839</v>
      </c>
    </row>
    <row r="16" spans="2:46" ht="15" customHeight="1" x14ac:dyDescent="0.35">
      <c r="B16" s="362">
        <v>1763</v>
      </c>
      <c r="C16" s="362" t="s">
        <v>4424</v>
      </c>
      <c r="D16" s="362" t="s">
        <v>3</v>
      </c>
      <c r="E16" s="362" t="s">
        <v>172</v>
      </c>
      <c r="F16" s="362"/>
      <c r="G16" s="362"/>
      <c r="H16" s="362"/>
      <c r="I16" s="362" t="s">
        <v>26</v>
      </c>
      <c r="J16" s="362" t="s">
        <v>63</v>
      </c>
      <c r="K16" s="361" t="s">
        <v>4425</v>
      </c>
      <c r="L16" s="362"/>
      <c r="M16" s="362" t="s">
        <v>186</v>
      </c>
      <c r="N16" s="362" t="s">
        <v>4410</v>
      </c>
      <c r="O16" s="362"/>
      <c r="P16" s="362" t="s">
        <v>2208</v>
      </c>
      <c r="Q16" s="362" t="s">
        <v>4394</v>
      </c>
      <c r="R16" s="362"/>
      <c r="S16" s="361"/>
      <c r="T16" s="362"/>
      <c r="U16" s="362"/>
      <c r="V16" s="362" t="s">
        <v>844</v>
      </c>
      <c r="W16" s="362"/>
      <c r="X16" s="362"/>
      <c r="Y16" s="362" t="s">
        <v>48</v>
      </c>
      <c r="Z16" s="362" t="s">
        <v>90</v>
      </c>
      <c r="AA16" s="366" t="s">
        <v>90</v>
      </c>
      <c r="AB16" s="362" t="s">
        <v>90</v>
      </c>
      <c r="AC16" s="362"/>
      <c r="AD16" s="362"/>
      <c r="AE16" s="362"/>
      <c r="AF16" s="362"/>
      <c r="AG16" s="362"/>
      <c r="AH16" s="362"/>
      <c r="AI16" s="362" t="s">
        <v>7047</v>
      </c>
      <c r="AJ16" s="362" t="s">
        <v>19</v>
      </c>
      <c r="AK16" s="362" t="s">
        <v>40</v>
      </c>
      <c r="AL16" s="362" t="s">
        <v>4410</v>
      </c>
      <c r="AM16" s="362">
        <v>0</v>
      </c>
      <c r="AN16" s="362"/>
      <c r="AO16" s="362"/>
      <c r="AP16" s="361"/>
      <c r="AR16">
        <v>1</v>
      </c>
      <c r="AS16" t="s">
        <v>5839</v>
      </c>
      <c r="AT16" t="s">
        <v>5839</v>
      </c>
    </row>
    <row r="17" spans="2:46" ht="15" customHeight="1" x14ac:dyDescent="0.35">
      <c r="B17" s="362">
        <v>1764</v>
      </c>
      <c r="C17" s="362" t="s">
        <v>4426</v>
      </c>
      <c r="D17" s="362" t="s">
        <v>3</v>
      </c>
      <c r="E17" s="362" t="s">
        <v>172</v>
      </c>
      <c r="F17" s="362"/>
      <c r="G17" s="362"/>
      <c r="H17" s="362"/>
      <c r="I17" s="362" t="s">
        <v>26</v>
      </c>
      <c r="J17" s="362" t="s">
        <v>63</v>
      </c>
      <c r="K17" s="361" t="s">
        <v>4427</v>
      </c>
      <c r="L17" s="362"/>
      <c r="M17" s="362" t="s">
        <v>186</v>
      </c>
      <c r="N17" s="362" t="s">
        <v>40</v>
      </c>
      <c r="O17" s="362"/>
      <c r="P17" s="362" t="s">
        <v>2208</v>
      </c>
      <c r="Q17" s="362" t="s">
        <v>4394</v>
      </c>
      <c r="R17" s="362"/>
      <c r="S17" s="365" t="s">
        <v>4428</v>
      </c>
      <c r="T17" s="362"/>
      <c r="U17" s="362"/>
      <c r="V17" s="362" t="s">
        <v>844</v>
      </c>
      <c r="W17" s="362"/>
      <c r="X17" s="362" t="s">
        <v>9</v>
      </c>
      <c r="Y17" s="362" t="s">
        <v>9</v>
      </c>
      <c r="Z17" s="362" t="s">
        <v>90</v>
      </c>
      <c r="AA17" s="366" t="s">
        <v>90</v>
      </c>
      <c r="AB17" s="362" t="s">
        <v>90</v>
      </c>
      <c r="AC17" s="362"/>
      <c r="AD17" s="362"/>
      <c r="AE17" s="362"/>
      <c r="AF17" s="362"/>
      <c r="AG17" s="362"/>
      <c r="AH17" s="362"/>
      <c r="AI17" s="362" t="s">
        <v>7047</v>
      </c>
      <c r="AJ17" s="362" t="s">
        <v>19</v>
      </c>
      <c r="AK17" s="362" t="s">
        <v>40</v>
      </c>
      <c r="AL17" s="362" t="s">
        <v>46</v>
      </c>
      <c r="AM17" s="362" t="s">
        <v>4428</v>
      </c>
      <c r="AN17" s="362"/>
      <c r="AO17" s="362"/>
      <c r="AP17" s="361" t="e">
        <v>#N/A</v>
      </c>
      <c r="AR17">
        <v>1</v>
      </c>
      <c r="AS17" t="s">
        <v>9</v>
      </c>
      <c r="AT17" t="s">
        <v>9</v>
      </c>
    </row>
    <row r="18" spans="2:46" ht="15" customHeight="1" x14ac:dyDescent="0.35">
      <c r="B18" s="362">
        <v>1765</v>
      </c>
      <c r="C18" s="362" t="s">
        <v>4429</v>
      </c>
      <c r="D18" s="362" t="s">
        <v>3</v>
      </c>
      <c r="E18" s="362" t="s">
        <v>172</v>
      </c>
      <c r="F18" s="362"/>
      <c r="G18" s="362"/>
      <c r="H18" s="362"/>
      <c r="I18" s="362" t="s">
        <v>26</v>
      </c>
      <c r="J18" s="362" t="s">
        <v>63</v>
      </c>
      <c r="K18" s="361" t="s">
        <v>4430</v>
      </c>
      <c r="L18" s="362"/>
      <c r="M18" s="362" t="s">
        <v>186</v>
      </c>
      <c r="N18" s="362" t="s">
        <v>40</v>
      </c>
      <c r="O18" s="362"/>
      <c r="P18" s="362" t="s">
        <v>2208</v>
      </c>
      <c r="Q18" s="362" t="s">
        <v>4394</v>
      </c>
      <c r="R18" s="362"/>
      <c r="S18" s="365" t="s">
        <v>4431</v>
      </c>
      <c r="T18" s="362"/>
      <c r="U18" s="362"/>
      <c r="V18" s="362" t="s">
        <v>844</v>
      </c>
      <c r="W18" s="362"/>
      <c r="X18" s="362" t="s">
        <v>9</v>
      </c>
      <c r="Y18" s="362" t="s">
        <v>9</v>
      </c>
      <c r="Z18" s="362" t="s">
        <v>90</v>
      </c>
      <c r="AA18" s="366" t="s">
        <v>90</v>
      </c>
      <c r="AB18" s="362" t="s">
        <v>90</v>
      </c>
      <c r="AC18" s="362"/>
      <c r="AD18" s="362"/>
      <c r="AE18" s="362"/>
      <c r="AF18" s="362"/>
      <c r="AG18" s="362"/>
      <c r="AH18" s="362"/>
      <c r="AI18" s="362" t="s">
        <v>7047</v>
      </c>
      <c r="AJ18" s="362" t="s">
        <v>19</v>
      </c>
      <c r="AK18" s="362" t="s">
        <v>40</v>
      </c>
      <c r="AL18" s="362" t="s">
        <v>7021</v>
      </c>
      <c r="AM18" s="362" t="s">
        <v>4431</v>
      </c>
      <c r="AN18" s="362"/>
      <c r="AO18" s="362"/>
      <c r="AP18" s="361" t="e">
        <v>#N/A</v>
      </c>
      <c r="AR18">
        <v>1</v>
      </c>
      <c r="AS18" t="s">
        <v>9</v>
      </c>
      <c r="AT18" t="s">
        <v>9</v>
      </c>
    </row>
    <row r="19" spans="2:46" ht="15" customHeight="1" x14ac:dyDescent="0.35">
      <c r="B19" s="362">
        <v>1766</v>
      </c>
      <c r="C19" s="362" t="s">
        <v>4432</v>
      </c>
      <c r="D19" s="362" t="s">
        <v>3</v>
      </c>
      <c r="E19" s="362" t="s">
        <v>172</v>
      </c>
      <c r="F19" s="362"/>
      <c r="G19" s="362"/>
      <c r="H19" s="362"/>
      <c r="I19" s="362" t="s">
        <v>26</v>
      </c>
      <c r="J19" s="362" t="s">
        <v>63</v>
      </c>
      <c r="K19" s="361" t="s">
        <v>4433</v>
      </c>
      <c r="L19" s="362"/>
      <c r="M19" s="362" t="s">
        <v>186</v>
      </c>
      <c r="N19" s="362" t="s">
        <v>4410</v>
      </c>
      <c r="O19" s="362"/>
      <c r="P19" s="362" t="s">
        <v>2208</v>
      </c>
      <c r="Q19" s="362" t="s">
        <v>4394</v>
      </c>
      <c r="R19" s="362"/>
      <c r="S19" s="361"/>
      <c r="T19" s="362"/>
      <c r="U19" s="362"/>
      <c r="V19" s="362" t="s">
        <v>844</v>
      </c>
      <c r="W19" s="362"/>
      <c r="X19" s="362"/>
      <c r="Y19" s="362" t="s">
        <v>48</v>
      </c>
      <c r="Z19" s="362" t="s">
        <v>90</v>
      </c>
      <c r="AA19" s="366" t="s">
        <v>90</v>
      </c>
      <c r="AB19" s="362" t="s">
        <v>90</v>
      </c>
      <c r="AC19" s="362"/>
      <c r="AD19" s="362"/>
      <c r="AE19" s="362"/>
      <c r="AF19" s="362"/>
      <c r="AG19" s="362"/>
      <c r="AH19" s="362"/>
      <c r="AI19" s="362" t="s">
        <v>7047</v>
      </c>
      <c r="AJ19" s="362" t="s">
        <v>19</v>
      </c>
      <c r="AK19" s="362" t="s">
        <v>40</v>
      </c>
      <c r="AL19" s="362" t="s">
        <v>4410</v>
      </c>
      <c r="AM19" s="362">
        <v>0</v>
      </c>
      <c r="AN19" s="362"/>
      <c r="AO19" s="362"/>
      <c r="AP19" s="361"/>
      <c r="AR19">
        <v>1</v>
      </c>
      <c r="AS19" t="s">
        <v>5839</v>
      </c>
      <c r="AT19" t="s">
        <v>5839</v>
      </c>
    </row>
    <row r="20" spans="2:46" ht="15" customHeight="1" x14ac:dyDescent="0.35">
      <c r="B20" s="362">
        <v>1767</v>
      </c>
      <c r="C20" s="362" t="s">
        <v>4434</v>
      </c>
      <c r="D20" s="362" t="s">
        <v>3</v>
      </c>
      <c r="E20" s="362" t="s">
        <v>172</v>
      </c>
      <c r="F20" s="362"/>
      <c r="G20" s="362"/>
      <c r="H20" s="362"/>
      <c r="I20" s="362" t="s">
        <v>26</v>
      </c>
      <c r="J20" s="362" t="s">
        <v>63</v>
      </c>
      <c r="K20" s="361" t="s">
        <v>4435</v>
      </c>
      <c r="L20" s="362"/>
      <c r="M20" s="362" t="s">
        <v>186</v>
      </c>
      <c r="N20" s="362" t="s">
        <v>40</v>
      </c>
      <c r="O20" s="362"/>
      <c r="P20" s="362" t="s">
        <v>2208</v>
      </c>
      <c r="Q20" s="362" t="s">
        <v>4394</v>
      </c>
      <c r="R20" s="362"/>
      <c r="S20" s="361" t="s">
        <v>4436</v>
      </c>
      <c r="T20" s="362"/>
      <c r="U20" s="362"/>
      <c r="V20" s="362" t="s">
        <v>844</v>
      </c>
      <c r="W20" s="362"/>
      <c r="X20" s="362" t="s">
        <v>9</v>
      </c>
      <c r="Y20" s="362" t="s">
        <v>9</v>
      </c>
      <c r="Z20" s="362" t="s">
        <v>90</v>
      </c>
      <c r="AA20" s="366" t="s">
        <v>90</v>
      </c>
      <c r="AB20" s="362" t="s">
        <v>90</v>
      </c>
      <c r="AC20" s="362"/>
      <c r="AD20" s="362"/>
      <c r="AE20" s="362"/>
      <c r="AF20" s="362"/>
      <c r="AG20" s="362"/>
      <c r="AH20" s="362"/>
      <c r="AI20" s="362" t="s">
        <v>7047</v>
      </c>
      <c r="AJ20" s="362" t="s">
        <v>19</v>
      </c>
      <c r="AK20" s="362" t="s">
        <v>40</v>
      </c>
      <c r="AL20" s="362" t="s">
        <v>7021</v>
      </c>
      <c r="AM20" s="362">
        <v>0</v>
      </c>
      <c r="AN20" s="362"/>
      <c r="AO20" s="362"/>
      <c r="AP20" s="361" t="e">
        <v>#N/A</v>
      </c>
      <c r="AR20">
        <v>1</v>
      </c>
      <c r="AS20" t="s">
        <v>9</v>
      </c>
      <c r="AT20" t="s">
        <v>9</v>
      </c>
    </row>
    <row r="21" spans="2:46" ht="15" customHeight="1" x14ac:dyDescent="0.35">
      <c r="B21" s="362">
        <v>1768</v>
      </c>
      <c r="C21" s="362" t="s">
        <v>4437</v>
      </c>
      <c r="D21" s="362" t="s">
        <v>3</v>
      </c>
      <c r="E21" s="362" t="s">
        <v>172</v>
      </c>
      <c r="F21" s="362"/>
      <c r="G21" s="362"/>
      <c r="H21" s="362"/>
      <c r="I21" s="362" t="s">
        <v>26</v>
      </c>
      <c r="J21" s="362" t="s">
        <v>63</v>
      </c>
      <c r="K21" s="361" t="s">
        <v>4438</v>
      </c>
      <c r="L21" s="362"/>
      <c r="M21" s="362" t="s">
        <v>186</v>
      </c>
      <c r="N21" s="362" t="s">
        <v>4410</v>
      </c>
      <c r="O21" s="362"/>
      <c r="P21" s="362" t="s">
        <v>2208</v>
      </c>
      <c r="Q21" s="362" t="s">
        <v>4394</v>
      </c>
      <c r="R21" s="362"/>
      <c r="S21" s="361"/>
      <c r="T21" s="362"/>
      <c r="U21" s="362"/>
      <c r="V21" s="362" t="s">
        <v>844</v>
      </c>
      <c r="W21" s="362"/>
      <c r="X21" s="362"/>
      <c r="Y21" s="362" t="s">
        <v>48</v>
      </c>
      <c r="Z21" s="362" t="s">
        <v>90</v>
      </c>
      <c r="AA21" s="366" t="s">
        <v>90</v>
      </c>
      <c r="AB21" s="362" t="s">
        <v>90</v>
      </c>
      <c r="AC21" s="362"/>
      <c r="AD21" s="362"/>
      <c r="AE21" s="362"/>
      <c r="AF21" s="362"/>
      <c r="AG21" s="362"/>
      <c r="AH21" s="362"/>
      <c r="AI21" s="362" t="s">
        <v>7047</v>
      </c>
      <c r="AJ21" s="362" t="s">
        <v>19</v>
      </c>
      <c r="AK21" s="362" t="s">
        <v>40</v>
      </c>
      <c r="AL21" s="362" t="s">
        <v>4410</v>
      </c>
      <c r="AM21" s="362">
        <v>0</v>
      </c>
      <c r="AN21" s="362"/>
      <c r="AO21" s="362"/>
      <c r="AP21" s="361"/>
      <c r="AR21">
        <v>1</v>
      </c>
      <c r="AS21" t="s">
        <v>5839</v>
      </c>
      <c r="AT21" t="s">
        <v>5839</v>
      </c>
    </row>
    <row r="22" spans="2:46" ht="15" customHeight="1" x14ac:dyDescent="0.35">
      <c r="B22" s="362">
        <v>1769</v>
      </c>
      <c r="C22" s="362" t="s">
        <v>4439</v>
      </c>
      <c r="D22" s="362" t="s">
        <v>3</v>
      </c>
      <c r="E22" s="362" t="s">
        <v>172</v>
      </c>
      <c r="F22" s="362"/>
      <c r="G22" s="362"/>
      <c r="H22" s="362"/>
      <c r="I22" s="362" t="s">
        <v>26</v>
      </c>
      <c r="J22" s="362" t="s">
        <v>63</v>
      </c>
      <c r="K22" s="361" t="s">
        <v>4440</v>
      </c>
      <c r="L22" s="362"/>
      <c r="M22" s="362" t="s">
        <v>186</v>
      </c>
      <c r="N22" s="362" t="s">
        <v>4410</v>
      </c>
      <c r="O22" s="362"/>
      <c r="P22" s="362" t="s">
        <v>2208</v>
      </c>
      <c r="Q22" s="362" t="s">
        <v>4394</v>
      </c>
      <c r="R22" s="362"/>
      <c r="S22" s="361"/>
      <c r="T22" s="362"/>
      <c r="U22" s="362"/>
      <c r="V22" s="362" t="s">
        <v>844</v>
      </c>
      <c r="W22" s="362"/>
      <c r="X22" s="362"/>
      <c r="Y22" s="362" t="s">
        <v>48</v>
      </c>
      <c r="Z22" s="362" t="s">
        <v>90</v>
      </c>
      <c r="AA22" s="366" t="s">
        <v>90</v>
      </c>
      <c r="AB22" s="362" t="s">
        <v>90</v>
      </c>
      <c r="AC22" s="362"/>
      <c r="AD22" s="362"/>
      <c r="AE22" s="362"/>
      <c r="AF22" s="362"/>
      <c r="AG22" s="362"/>
      <c r="AH22" s="362"/>
      <c r="AI22" s="362" t="s">
        <v>7047</v>
      </c>
      <c r="AJ22" s="362" t="s">
        <v>19</v>
      </c>
      <c r="AK22" s="362" t="s">
        <v>40</v>
      </c>
      <c r="AL22" s="362" t="s">
        <v>4410</v>
      </c>
      <c r="AM22" s="362">
        <v>0</v>
      </c>
      <c r="AN22" s="362"/>
      <c r="AO22" s="362"/>
      <c r="AP22" s="361"/>
      <c r="AR22">
        <v>1</v>
      </c>
      <c r="AS22" t="s">
        <v>5839</v>
      </c>
      <c r="AT22" t="s">
        <v>5839</v>
      </c>
    </row>
    <row r="23" spans="2:46" ht="15" customHeight="1" x14ac:dyDescent="0.35">
      <c r="B23" s="362">
        <v>1770</v>
      </c>
      <c r="C23" s="362" t="s">
        <v>4441</v>
      </c>
      <c r="D23" s="362" t="s">
        <v>3</v>
      </c>
      <c r="E23" s="362" t="s">
        <v>172</v>
      </c>
      <c r="F23" s="362"/>
      <c r="G23" s="362"/>
      <c r="H23" s="362"/>
      <c r="I23" s="362" t="s">
        <v>26</v>
      </c>
      <c r="J23" s="362" t="s">
        <v>63</v>
      </c>
      <c r="K23" s="361" t="s">
        <v>4442</v>
      </c>
      <c r="L23" s="362"/>
      <c r="M23" s="362" t="s">
        <v>186</v>
      </c>
      <c r="N23" s="362" t="s">
        <v>4410</v>
      </c>
      <c r="O23" s="362"/>
      <c r="P23" s="362" t="s">
        <v>2208</v>
      </c>
      <c r="Q23" s="362" t="s">
        <v>4394</v>
      </c>
      <c r="R23" s="362"/>
      <c r="S23" s="361"/>
      <c r="T23" s="362"/>
      <c r="U23" s="362"/>
      <c r="V23" s="362" t="s">
        <v>844</v>
      </c>
      <c r="W23" s="362"/>
      <c r="X23" s="362"/>
      <c r="Y23" s="362" t="s">
        <v>48</v>
      </c>
      <c r="Z23" s="362" t="s">
        <v>90</v>
      </c>
      <c r="AA23" s="366" t="s">
        <v>90</v>
      </c>
      <c r="AB23" s="362" t="s">
        <v>90</v>
      </c>
      <c r="AC23" s="362"/>
      <c r="AD23" s="362"/>
      <c r="AE23" s="362"/>
      <c r="AF23" s="362"/>
      <c r="AG23" s="362"/>
      <c r="AH23" s="362"/>
      <c r="AI23" s="362" t="s">
        <v>7047</v>
      </c>
      <c r="AJ23" s="362" t="s">
        <v>19</v>
      </c>
      <c r="AK23" s="362" t="s">
        <v>40</v>
      </c>
      <c r="AL23" s="362" t="s">
        <v>4410</v>
      </c>
      <c r="AM23" s="362">
        <v>0</v>
      </c>
      <c r="AN23" s="362"/>
      <c r="AO23" s="362"/>
      <c r="AP23" s="361"/>
      <c r="AR23">
        <v>1</v>
      </c>
      <c r="AS23" t="s">
        <v>5839</v>
      </c>
      <c r="AT23" t="s">
        <v>5839</v>
      </c>
    </row>
    <row r="24" spans="2:46" ht="15" customHeight="1" x14ac:dyDescent="0.35">
      <c r="B24" s="362">
        <v>1771</v>
      </c>
      <c r="C24" s="362" t="s">
        <v>4443</v>
      </c>
      <c r="D24" s="362" t="s">
        <v>3</v>
      </c>
      <c r="E24" s="362" t="s">
        <v>172</v>
      </c>
      <c r="F24" s="362"/>
      <c r="G24" s="362"/>
      <c r="H24" s="362"/>
      <c r="I24" s="362" t="s">
        <v>26</v>
      </c>
      <c r="J24" s="362" t="s">
        <v>63</v>
      </c>
      <c r="K24" s="361" t="s">
        <v>4444</v>
      </c>
      <c r="L24" s="362"/>
      <c r="M24" s="362" t="s">
        <v>186</v>
      </c>
      <c r="N24" s="362" t="s">
        <v>4410</v>
      </c>
      <c r="O24" s="362"/>
      <c r="P24" s="362" t="s">
        <v>2208</v>
      </c>
      <c r="Q24" s="362" t="s">
        <v>4394</v>
      </c>
      <c r="R24" s="362"/>
      <c r="S24" s="361"/>
      <c r="T24" s="362"/>
      <c r="U24" s="362"/>
      <c r="V24" s="362" t="s">
        <v>844</v>
      </c>
      <c r="W24" s="362"/>
      <c r="X24" s="362"/>
      <c r="Y24" s="362" t="s">
        <v>48</v>
      </c>
      <c r="Z24" s="362" t="s">
        <v>90</v>
      </c>
      <c r="AA24" s="366" t="s">
        <v>90</v>
      </c>
      <c r="AB24" s="362" t="s">
        <v>90</v>
      </c>
      <c r="AC24" s="362"/>
      <c r="AD24" s="362"/>
      <c r="AE24" s="362"/>
      <c r="AF24" s="362"/>
      <c r="AG24" s="362"/>
      <c r="AH24" s="362"/>
      <c r="AI24" s="362" t="s">
        <v>7047</v>
      </c>
      <c r="AJ24" s="362" t="s">
        <v>19</v>
      </c>
      <c r="AK24" s="362" t="s">
        <v>40</v>
      </c>
      <c r="AL24" s="362" t="s">
        <v>4410</v>
      </c>
      <c r="AM24" s="362">
        <v>0</v>
      </c>
      <c r="AN24" s="362"/>
      <c r="AO24" s="362"/>
      <c r="AP24" s="361"/>
      <c r="AR24">
        <v>1</v>
      </c>
      <c r="AS24" t="s">
        <v>5839</v>
      </c>
      <c r="AT24" t="s">
        <v>5839</v>
      </c>
    </row>
    <row r="25" spans="2:46" ht="15" customHeight="1" x14ac:dyDescent="0.35">
      <c r="B25" s="362">
        <v>1772</v>
      </c>
      <c r="C25" s="362" t="s">
        <v>4445</v>
      </c>
      <c r="D25" s="362" t="s">
        <v>3</v>
      </c>
      <c r="E25" s="362" t="s">
        <v>172</v>
      </c>
      <c r="F25" s="362"/>
      <c r="G25" s="362"/>
      <c r="H25" s="362"/>
      <c r="I25" s="362" t="s">
        <v>26</v>
      </c>
      <c r="J25" s="362" t="s">
        <v>63</v>
      </c>
      <c r="K25" s="361" t="s">
        <v>4446</v>
      </c>
      <c r="L25" s="362"/>
      <c r="M25" s="362" t="s">
        <v>186</v>
      </c>
      <c r="N25" s="362" t="s">
        <v>4410</v>
      </c>
      <c r="O25" s="362"/>
      <c r="P25" s="362" t="s">
        <v>2208</v>
      </c>
      <c r="Q25" s="362" t="s">
        <v>4394</v>
      </c>
      <c r="R25" s="362"/>
      <c r="S25" s="361"/>
      <c r="T25" s="362"/>
      <c r="U25" s="362"/>
      <c r="V25" s="362" t="s">
        <v>844</v>
      </c>
      <c r="W25" s="362"/>
      <c r="X25" s="362"/>
      <c r="Y25" s="362" t="s">
        <v>48</v>
      </c>
      <c r="Z25" s="362" t="s">
        <v>90</v>
      </c>
      <c r="AA25" s="366" t="s">
        <v>90</v>
      </c>
      <c r="AB25" s="362" t="s">
        <v>90</v>
      </c>
      <c r="AC25" s="362"/>
      <c r="AD25" s="362"/>
      <c r="AE25" s="362"/>
      <c r="AF25" s="362"/>
      <c r="AG25" s="362"/>
      <c r="AH25" s="362"/>
      <c r="AI25" s="362" t="s">
        <v>7047</v>
      </c>
      <c r="AJ25" s="362" t="s">
        <v>19</v>
      </c>
      <c r="AK25" s="362" t="s">
        <v>40</v>
      </c>
      <c r="AL25" s="362" t="s">
        <v>4410</v>
      </c>
      <c r="AM25" s="362">
        <v>0</v>
      </c>
      <c r="AN25" s="362"/>
      <c r="AO25" s="362"/>
      <c r="AP25" s="361"/>
      <c r="AR25">
        <v>1</v>
      </c>
      <c r="AS25" t="s">
        <v>5839</v>
      </c>
      <c r="AT25" t="s">
        <v>5839</v>
      </c>
    </row>
    <row r="26" spans="2:46" ht="15" customHeight="1" x14ac:dyDescent="0.35">
      <c r="B26" s="362">
        <v>1773</v>
      </c>
      <c r="C26" s="362" t="s">
        <v>4447</v>
      </c>
      <c r="D26" s="362" t="s">
        <v>3</v>
      </c>
      <c r="E26" s="362" t="s">
        <v>172</v>
      </c>
      <c r="F26" s="362"/>
      <c r="G26" s="362" t="s">
        <v>63</v>
      </c>
      <c r="H26" s="362" t="s">
        <v>63</v>
      </c>
      <c r="I26" s="362" t="s">
        <v>63</v>
      </c>
      <c r="J26" s="362" t="s">
        <v>4392</v>
      </c>
      <c r="K26" s="361" t="s">
        <v>4448</v>
      </c>
      <c r="L26" s="362"/>
      <c r="M26" s="362" t="s">
        <v>186</v>
      </c>
      <c r="N26" s="362" t="s">
        <v>90</v>
      </c>
      <c r="O26" s="362"/>
      <c r="P26" s="362" t="s">
        <v>2208</v>
      </c>
      <c r="Q26" s="362" t="s">
        <v>4394</v>
      </c>
      <c r="R26" s="362"/>
      <c r="S26" s="361"/>
      <c r="T26" s="362"/>
      <c r="U26" s="362"/>
      <c r="V26" s="362" t="s">
        <v>844</v>
      </c>
      <c r="W26" s="362"/>
      <c r="X26" s="362"/>
      <c r="Y26" s="362" t="s">
        <v>48</v>
      </c>
      <c r="Z26" s="362" t="s">
        <v>90</v>
      </c>
      <c r="AA26" s="366" t="s">
        <v>90</v>
      </c>
      <c r="AB26" s="362" t="s">
        <v>90</v>
      </c>
      <c r="AC26" s="362"/>
      <c r="AD26" s="362"/>
      <c r="AE26" s="362"/>
      <c r="AF26" s="362"/>
      <c r="AG26" s="362"/>
      <c r="AH26" s="362"/>
      <c r="AI26" s="362" t="s">
        <v>7046</v>
      </c>
      <c r="AJ26" s="362" t="s">
        <v>19</v>
      </c>
      <c r="AK26" s="362" t="s">
        <v>40</v>
      </c>
      <c r="AL26" s="362" t="s">
        <v>4410</v>
      </c>
      <c r="AM26" s="362">
        <v>0</v>
      </c>
      <c r="AN26" s="362"/>
      <c r="AO26" s="362"/>
      <c r="AP26" s="361" t="e">
        <v>#N/A</v>
      </c>
      <c r="AR26">
        <v>1</v>
      </c>
      <c r="AS26" t="s">
        <v>5839</v>
      </c>
      <c r="AT26" t="s">
        <v>5839</v>
      </c>
    </row>
    <row r="27" spans="2:46" ht="15" customHeight="1" x14ac:dyDescent="0.35">
      <c r="B27" s="362">
        <v>1774</v>
      </c>
      <c r="C27" s="362" t="s">
        <v>4449</v>
      </c>
      <c r="D27" s="362" t="s">
        <v>3</v>
      </c>
      <c r="E27" s="362" t="s">
        <v>172</v>
      </c>
      <c r="F27" s="362"/>
      <c r="G27" s="362"/>
      <c r="H27" s="362"/>
      <c r="I27" s="362" t="s">
        <v>26</v>
      </c>
      <c r="J27" s="362" t="s">
        <v>63</v>
      </c>
      <c r="K27" s="361" t="s">
        <v>4450</v>
      </c>
      <c r="L27" s="362"/>
      <c r="M27" s="362" t="s">
        <v>186</v>
      </c>
      <c r="N27" s="362" t="s">
        <v>40</v>
      </c>
      <c r="O27" s="362"/>
      <c r="P27" s="362" t="s">
        <v>2208</v>
      </c>
      <c r="Q27" s="362" t="s">
        <v>4394</v>
      </c>
      <c r="R27" s="362"/>
      <c r="S27" s="361" t="s">
        <v>4451</v>
      </c>
      <c r="T27" s="362"/>
      <c r="U27" s="362"/>
      <c r="V27" s="362" t="s">
        <v>844</v>
      </c>
      <c r="W27" s="362"/>
      <c r="X27" s="362" t="s">
        <v>9</v>
      </c>
      <c r="Y27" s="362" t="s">
        <v>9</v>
      </c>
      <c r="Z27" s="362" t="s">
        <v>90</v>
      </c>
      <c r="AA27" s="366" t="s">
        <v>90</v>
      </c>
      <c r="AB27" s="362" t="s">
        <v>90</v>
      </c>
      <c r="AC27" s="362"/>
      <c r="AD27" s="362"/>
      <c r="AE27" s="362"/>
      <c r="AF27" s="362"/>
      <c r="AG27" s="362"/>
      <c r="AH27" s="362"/>
      <c r="AI27" s="362" t="s">
        <v>7047</v>
      </c>
      <c r="AJ27" s="362" t="s">
        <v>19</v>
      </c>
      <c r="AK27" s="362" t="s">
        <v>40</v>
      </c>
      <c r="AL27" s="362" t="s">
        <v>46</v>
      </c>
      <c r="AM27" s="362">
        <v>0</v>
      </c>
      <c r="AN27" s="362"/>
      <c r="AO27" s="362"/>
      <c r="AP27" s="361" t="e">
        <v>#N/A</v>
      </c>
      <c r="AR27">
        <v>1</v>
      </c>
      <c r="AS27" t="s">
        <v>9</v>
      </c>
      <c r="AT27" t="s">
        <v>9</v>
      </c>
    </row>
    <row r="28" spans="2:46" ht="15" customHeight="1" x14ac:dyDescent="0.35">
      <c r="B28" s="362">
        <v>1775</v>
      </c>
      <c r="C28" s="362" t="s">
        <v>4452</v>
      </c>
      <c r="D28" s="362" t="s">
        <v>3</v>
      </c>
      <c r="E28" s="362" t="s">
        <v>172</v>
      </c>
      <c r="F28" s="362"/>
      <c r="G28" s="362" t="s">
        <v>63</v>
      </c>
      <c r="H28" s="362" t="s">
        <v>63</v>
      </c>
      <c r="I28" s="362" t="s">
        <v>80</v>
      </c>
      <c r="J28" s="362" t="s">
        <v>63</v>
      </c>
      <c r="K28" s="361" t="s">
        <v>4453</v>
      </c>
      <c r="L28" s="362"/>
      <c r="M28" s="362" t="s">
        <v>186</v>
      </c>
      <c r="N28" s="362" t="s">
        <v>4410</v>
      </c>
      <c r="O28" s="362"/>
      <c r="P28" s="362" t="s">
        <v>2208</v>
      </c>
      <c r="Q28" s="362" t="s">
        <v>4394</v>
      </c>
      <c r="R28" s="362"/>
      <c r="S28" s="361"/>
      <c r="T28" s="362"/>
      <c r="U28" s="362"/>
      <c r="V28" s="362" t="s">
        <v>844</v>
      </c>
      <c r="W28" s="362"/>
      <c r="X28" s="362"/>
      <c r="Y28" s="362" t="s">
        <v>48</v>
      </c>
      <c r="Z28" s="362" t="s">
        <v>90</v>
      </c>
      <c r="AA28" s="366" t="s">
        <v>90</v>
      </c>
      <c r="AB28" s="362" t="s">
        <v>90</v>
      </c>
      <c r="AC28" s="362"/>
      <c r="AD28" s="362"/>
      <c r="AE28" s="362"/>
      <c r="AF28" s="362"/>
      <c r="AG28" s="362"/>
      <c r="AH28" s="362"/>
      <c r="AI28" s="362" t="s">
        <v>7048</v>
      </c>
      <c r="AJ28" s="362" t="s">
        <v>19</v>
      </c>
      <c r="AK28" s="362" t="s">
        <v>40</v>
      </c>
      <c r="AL28" s="362" t="s">
        <v>4410</v>
      </c>
      <c r="AM28" s="362">
        <v>0</v>
      </c>
      <c r="AN28" s="362"/>
      <c r="AO28" s="362"/>
      <c r="AP28" s="361"/>
      <c r="AR28">
        <v>1</v>
      </c>
      <c r="AS28" t="s">
        <v>5839</v>
      </c>
      <c r="AT28" t="s">
        <v>5839</v>
      </c>
    </row>
    <row r="29" spans="2:46" ht="15" customHeight="1" x14ac:dyDescent="0.35">
      <c r="B29" s="362">
        <v>1776</v>
      </c>
      <c r="C29" s="362" t="s">
        <v>4454</v>
      </c>
      <c r="D29" s="362" t="s">
        <v>3</v>
      </c>
      <c r="E29" s="362" t="s">
        <v>172</v>
      </c>
      <c r="F29" s="362"/>
      <c r="G29" s="362" t="s">
        <v>63</v>
      </c>
      <c r="H29" s="362" t="s">
        <v>63</v>
      </c>
      <c r="I29" s="362" t="s">
        <v>80</v>
      </c>
      <c r="J29" s="362" t="s">
        <v>63</v>
      </c>
      <c r="K29" s="361" t="s">
        <v>4455</v>
      </c>
      <c r="L29" s="362"/>
      <c r="M29" s="362" t="s">
        <v>186</v>
      </c>
      <c r="N29" s="362" t="s">
        <v>4410</v>
      </c>
      <c r="O29" s="362"/>
      <c r="P29" s="362" t="s">
        <v>2208</v>
      </c>
      <c r="Q29" s="362" t="s">
        <v>4394</v>
      </c>
      <c r="R29" s="362"/>
      <c r="S29" s="361"/>
      <c r="T29" s="362"/>
      <c r="U29" s="362"/>
      <c r="V29" s="362" t="s">
        <v>844</v>
      </c>
      <c r="W29" s="362"/>
      <c r="X29" s="362"/>
      <c r="Y29" s="362" t="s">
        <v>48</v>
      </c>
      <c r="Z29" s="362" t="s">
        <v>90</v>
      </c>
      <c r="AA29" s="366" t="s">
        <v>90</v>
      </c>
      <c r="AB29" s="362" t="s">
        <v>90</v>
      </c>
      <c r="AC29" s="362"/>
      <c r="AD29" s="362"/>
      <c r="AE29" s="362"/>
      <c r="AF29" s="362"/>
      <c r="AG29" s="362"/>
      <c r="AH29" s="362"/>
      <c r="AI29" s="362" t="s">
        <v>7048</v>
      </c>
      <c r="AJ29" s="362" t="s">
        <v>19</v>
      </c>
      <c r="AK29" s="362" t="s">
        <v>40</v>
      </c>
      <c r="AL29" s="362" t="s">
        <v>4410</v>
      </c>
      <c r="AM29" s="362">
        <v>0</v>
      </c>
      <c r="AN29" s="362"/>
      <c r="AO29" s="362"/>
      <c r="AP29" s="361"/>
      <c r="AR29">
        <v>1</v>
      </c>
      <c r="AS29" t="s">
        <v>5839</v>
      </c>
      <c r="AT29" t="s">
        <v>5839</v>
      </c>
    </row>
    <row r="30" spans="2:46" ht="15" customHeight="1" x14ac:dyDescent="0.35">
      <c r="B30" s="362">
        <v>1777</v>
      </c>
      <c r="C30" s="362" t="s">
        <v>4456</v>
      </c>
      <c r="D30" s="362" t="s">
        <v>3</v>
      </c>
      <c r="E30" s="362" t="s">
        <v>172</v>
      </c>
      <c r="F30" s="362"/>
      <c r="G30" s="362" t="s">
        <v>63</v>
      </c>
      <c r="H30" s="362" t="s">
        <v>63</v>
      </c>
      <c r="I30" s="362" t="s">
        <v>80</v>
      </c>
      <c r="J30" s="362" t="s">
        <v>63</v>
      </c>
      <c r="K30" s="361" t="s">
        <v>4457</v>
      </c>
      <c r="L30" s="362"/>
      <c r="M30" s="362" t="s">
        <v>186</v>
      </c>
      <c r="N30" s="362" t="s">
        <v>4410</v>
      </c>
      <c r="O30" s="362"/>
      <c r="P30" s="362" t="s">
        <v>2208</v>
      </c>
      <c r="Q30" s="362" t="s">
        <v>4394</v>
      </c>
      <c r="R30" s="362"/>
      <c r="S30" s="361"/>
      <c r="T30" s="362"/>
      <c r="U30" s="362"/>
      <c r="V30" s="362" t="s">
        <v>844</v>
      </c>
      <c r="W30" s="362"/>
      <c r="X30" s="362"/>
      <c r="Y30" s="362" t="s">
        <v>48</v>
      </c>
      <c r="Z30" s="362" t="s">
        <v>90</v>
      </c>
      <c r="AA30" s="366" t="s">
        <v>90</v>
      </c>
      <c r="AB30" s="362" t="s">
        <v>90</v>
      </c>
      <c r="AC30" s="362"/>
      <c r="AD30" s="362"/>
      <c r="AE30" s="362"/>
      <c r="AF30" s="362"/>
      <c r="AG30" s="362"/>
      <c r="AH30" s="362"/>
      <c r="AI30" s="362" t="s">
        <v>7048</v>
      </c>
      <c r="AJ30" s="362" t="s">
        <v>19</v>
      </c>
      <c r="AK30" s="362" t="s">
        <v>40</v>
      </c>
      <c r="AL30" s="362" t="s">
        <v>4410</v>
      </c>
      <c r="AM30" s="362">
        <v>0</v>
      </c>
      <c r="AN30" s="362"/>
      <c r="AO30" s="362"/>
      <c r="AP30" s="361"/>
      <c r="AR30">
        <v>1</v>
      </c>
      <c r="AS30" t="s">
        <v>5839</v>
      </c>
      <c r="AT30" t="s">
        <v>5839</v>
      </c>
    </row>
    <row r="31" spans="2:46" ht="15" customHeight="1" x14ac:dyDescent="0.35">
      <c r="B31" s="362">
        <v>1778</v>
      </c>
      <c r="C31" s="362" t="s">
        <v>4458</v>
      </c>
      <c r="D31" s="362" t="s">
        <v>3</v>
      </c>
      <c r="E31" s="362" t="s">
        <v>172</v>
      </c>
      <c r="F31" s="362"/>
      <c r="G31" s="362" t="s">
        <v>63</v>
      </c>
      <c r="H31" s="362" t="s">
        <v>63</v>
      </c>
      <c r="I31" s="362" t="s">
        <v>80</v>
      </c>
      <c r="J31" s="362" t="s">
        <v>63</v>
      </c>
      <c r="K31" s="361" t="s">
        <v>4459</v>
      </c>
      <c r="L31" s="362"/>
      <c r="M31" s="362" t="s">
        <v>186</v>
      </c>
      <c r="N31" s="362" t="s">
        <v>4410</v>
      </c>
      <c r="O31" s="362"/>
      <c r="P31" s="362" t="s">
        <v>2208</v>
      </c>
      <c r="Q31" s="362" t="s">
        <v>4394</v>
      </c>
      <c r="R31" s="362"/>
      <c r="S31" s="361"/>
      <c r="T31" s="362"/>
      <c r="U31" s="362"/>
      <c r="V31" s="362" t="s">
        <v>844</v>
      </c>
      <c r="W31" s="362"/>
      <c r="X31" s="362"/>
      <c r="Y31" s="362" t="s">
        <v>48</v>
      </c>
      <c r="Z31" s="362" t="s">
        <v>90</v>
      </c>
      <c r="AA31" s="366" t="s">
        <v>90</v>
      </c>
      <c r="AB31" s="362" t="s">
        <v>90</v>
      </c>
      <c r="AC31" s="362"/>
      <c r="AD31" s="362"/>
      <c r="AE31" s="362"/>
      <c r="AF31" s="362"/>
      <c r="AG31" s="362"/>
      <c r="AH31" s="362"/>
      <c r="AI31" s="362" t="s">
        <v>7048</v>
      </c>
      <c r="AJ31" s="362" t="s">
        <v>19</v>
      </c>
      <c r="AK31" s="362" t="s">
        <v>40</v>
      </c>
      <c r="AL31" s="362" t="s">
        <v>4410</v>
      </c>
      <c r="AM31" s="362">
        <v>0</v>
      </c>
      <c r="AN31" s="362"/>
      <c r="AO31" s="362"/>
      <c r="AP31" s="361"/>
      <c r="AR31">
        <v>1</v>
      </c>
      <c r="AS31" t="s">
        <v>5839</v>
      </c>
      <c r="AT31" t="s">
        <v>5839</v>
      </c>
    </row>
    <row r="32" spans="2:46" ht="15" customHeight="1" x14ac:dyDescent="0.35">
      <c r="B32" s="362">
        <v>1779</v>
      </c>
      <c r="C32" s="362" t="s">
        <v>4460</v>
      </c>
      <c r="D32" s="362" t="s">
        <v>3</v>
      </c>
      <c r="E32" s="362" t="s">
        <v>172</v>
      </c>
      <c r="F32" s="362"/>
      <c r="G32" s="362" t="s">
        <v>63</v>
      </c>
      <c r="H32" s="362" t="s">
        <v>63</v>
      </c>
      <c r="I32" s="362" t="s">
        <v>80</v>
      </c>
      <c r="J32" s="362" t="s">
        <v>63</v>
      </c>
      <c r="K32" s="361" t="s">
        <v>4461</v>
      </c>
      <c r="L32" s="362"/>
      <c r="M32" s="362" t="s">
        <v>186</v>
      </c>
      <c r="N32" s="362" t="s">
        <v>4410</v>
      </c>
      <c r="O32" s="362"/>
      <c r="P32" s="362" t="s">
        <v>2208</v>
      </c>
      <c r="Q32" s="362" t="s">
        <v>4394</v>
      </c>
      <c r="R32" s="362"/>
      <c r="S32" s="361"/>
      <c r="T32" s="362"/>
      <c r="U32" s="362"/>
      <c r="V32" s="362" t="s">
        <v>844</v>
      </c>
      <c r="W32" s="362"/>
      <c r="X32" s="362"/>
      <c r="Y32" s="362" t="s">
        <v>48</v>
      </c>
      <c r="Z32" s="362" t="s">
        <v>90</v>
      </c>
      <c r="AA32" s="366" t="s">
        <v>90</v>
      </c>
      <c r="AB32" s="362" t="s">
        <v>90</v>
      </c>
      <c r="AC32" s="362"/>
      <c r="AD32" s="362"/>
      <c r="AE32" s="362"/>
      <c r="AF32" s="362"/>
      <c r="AG32" s="362"/>
      <c r="AH32" s="362"/>
      <c r="AI32" s="362" t="s">
        <v>7048</v>
      </c>
      <c r="AJ32" s="362" t="s">
        <v>19</v>
      </c>
      <c r="AK32" s="362" t="s">
        <v>40</v>
      </c>
      <c r="AL32" s="362" t="s">
        <v>4410</v>
      </c>
      <c r="AM32" s="362">
        <v>0</v>
      </c>
      <c r="AN32" s="362"/>
      <c r="AO32" s="362"/>
      <c r="AP32" s="361"/>
      <c r="AR32">
        <v>1</v>
      </c>
      <c r="AS32" t="s">
        <v>5839</v>
      </c>
      <c r="AT32" t="s">
        <v>5839</v>
      </c>
    </row>
    <row r="33" spans="2:46" ht="15" customHeight="1" x14ac:dyDescent="0.35">
      <c r="B33" s="362">
        <v>1780</v>
      </c>
      <c r="C33" s="362" t="s">
        <v>4462</v>
      </c>
      <c r="D33" s="362" t="s">
        <v>3</v>
      </c>
      <c r="E33" s="362" t="s">
        <v>172</v>
      </c>
      <c r="F33" s="362"/>
      <c r="G33" s="362" t="s">
        <v>63</v>
      </c>
      <c r="H33" s="362" t="s">
        <v>63</v>
      </c>
      <c r="I33" s="362" t="s">
        <v>80</v>
      </c>
      <c r="J33" s="362" t="s">
        <v>63</v>
      </c>
      <c r="K33" s="361" t="s">
        <v>4463</v>
      </c>
      <c r="L33" s="362"/>
      <c r="M33" s="362" t="s">
        <v>186</v>
      </c>
      <c r="N33" s="362" t="s">
        <v>4410</v>
      </c>
      <c r="O33" s="362"/>
      <c r="P33" s="362" t="s">
        <v>1398</v>
      </c>
      <c r="Q33" s="362" t="s">
        <v>4464</v>
      </c>
      <c r="R33" s="362"/>
      <c r="S33" s="361"/>
      <c r="T33" s="362"/>
      <c r="U33" s="362"/>
      <c r="V33" s="362" t="s">
        <v>844</v>
      </c>
      <c r="W33" s="362"/>
      <c r="X33" s="362"/>
      <c r="Y33" s="362" t="s">
        <v>48</v>
      </c>
      <c r="Z33" s="362" t="s">
        <v>90</v>
      </c>
      <c r="AA33" s="366" t="s">
        <v>90</v>
      </c>
      <c r="AB33" s="362" t="s">
        <v>90</v>
      </c>
      <c r="AC33" s="362"/>
      <c r="AD33" s="362"/>
      <c r="AE33" s="362"/>
      <c r="AF33" s="362"/>
      <c r="AG33" s="362"/>
      <c r="AH33" s="362"/>
      <c r="AI33" s="362" t="s">
        <v>7048</v>
      </c>
      <c r="AJ33" s="362" t="s">
        <v>19</v>
      </c>
      <c r="AK33" s="362" t="s">
        <v>40</v>
      </c>
      <c r="AL33" s="362" t="s">
        <v>4410</v>
      </c>
      <c r="AM33" s="362" t="s">
        <v>6878</v>
      </c>
      <c r="AN33" s="362"/>
      <c r="AO33" s="362"/>
      <c r="AP33" s="361"/>
      <c r="AR33">
        <v>1</v>
      </c>
      <c r="AS33" t="s">
        <v>5839</v>
      </c>
      <c r="AT33" t="s">
        <v>5839</v>
      </c>
    </row>
    <row r="34" spans="2:46" ht="15" customHeight="1" x14ac:dyDescent="0.35">
      <c r="B34" s="362">
        <v>1781</v>
      </c>
      <c r="C34" s="362" t="s">
        <v>4465</v>
      </c>
      <c r="D34" s="362" t="s">
        <v>3</v>
      </c>
      <c r="E34" s="362" t="s">
        <v>172</v>
      </c>
      <c r="F34" s="362"/>
      <c r="G34" s="362" t="s">
        <v>63</v>
      </c>
      <c r="H34" s="362" t="s">
        <v>63</v>
      </c>
      <c r="I34" s="362" t="s">
        <v>80</v>
      </c>
      <c r="J34" s="362" t="s">
        <v>63</v>
      </c>
      <c r="K34" s="361" t="s">
        <v>4466</v>
      </c>
      <c r="L34" s="362"/>
      <c r="M34" s="362" t="s">
        <v>186</v>
      </c>
      <c r="N34" s="362" t="s">
        <v>95</v>
      </c>
      <c r="O34" s="362"/>
      <c r="P34" s="362" t="s">
        <v>1398</v>
      </c>
      <c r="Q34" s="362" t="s">
        <v>4464</v>
      </c>
      <c r="R34" s="362"/>
      <c r="S34" s="361"/>
      <c r="T34" s="362"/>
      <c r="U34" s="362"/>
      <c r="V34" s="362" t="s">
        <v>844</v>
      </c>
      <c r="W34" s="362"/>
      <c r="X34" s="362" t="s">
        <v>9</v>
      </c>
      <c r="Y34" s="362" t="s">
        <v>2790</v>
      </c>
      <c r="Z34" s="362" t="s">
        <v>90</v>
      </c>
      <c r="AA34" s="366" t="s">
        <v>90</v>
      </c>
      <c r="AB34" s="362" t="s">
        <v>90</v>
      </c>
      <c r="AC34" s="362"/>
      <c r="AD34" s="362"/>
      <c r="AE34" s="362"/>
      <c r="AF34" s="362"/>
      <c r="AG34" s="362"/>
      <c r="AH34" s="362"/>
      <c r="AI34" s="362" t="s">
        <v>7048</v>
      </c>
      <c r="AJ34" s="362" t="s">
        <v>19</v>
      </c>
      <c r="AK34" s="362" t="e">
        <v>#N/A</v>
      </c>
      <c r="AL34" s="362" t="s">
        <v>7021</v>
      </c>
      <c r="AM34" s="362">
        <v>0</v>
      </c>
      <c r="AN34" s="362"/>
      <c r="AO34" s="362"/>
      <c r="AP34" s="361" t="e">
        <v>#N/A</v>
      </c>
      <c r="AR34">
        <v>1</v>
      </c>
      <c r="AS34" t="s">
        <v>9</v>
      </c>
      <c r="AT34" t="s">
        <v>9</v>
      </c>
    </row>
    <row r="35" spans="2:46" ht="15" customHeight="1" x14ac:dyDescent="0.35">
      <c r="B35" s="362">
        <v>1782</v>
      </c>
      <c r="C35" s="362" t="s">
        <v>4467</v>
      </c>
      <c r="D35" s="362" t="s">
        <v>3</v>
      </c>
      <c r="E35" s="362" t="s">
        <v>172</v>
      </c>
      <c r="F35" s="362"/>
      <c r="G35" s="362" t="s">
        <v>63</v>
      </c>
      <c r="H35" s="362" t="s">
        <v>63</v>
      </c>
      <c r="I35" s="362" t="s">
        <v>80</v>
      </c>
      <c r="J35" s="362" t="s">
        <v>63</v>
      </c>
      <c r="K35" s="361" t="s">
        <v>4468</v>
      </c>
      <c r="L35" s="362"/>
      <c r="M35" s="362" t="s">
        <v>186</v>
      </c>
      <c r="N35" s="362" t="s">
        <v>4410</v>
      </c>
      <c r="O35" s="362"/>
      <c r="P35" s="362" t="s">
        <v>1398</v>
      </c>
      <c r="Q35" s="362" t="s">
        <v>4464</v>
      </c>
      <c r="R35" s="362"/>
      <c r="S35" s="361" t="s">
        <v>4469</v>
      </c>
      <c r="T35" s="362"/>
      <c r="U35" s="362"/>
      <c r="V35" s="362" t="s">
        <v>844</v>
      </c>
      <c r="W35" s="362"/>
      <c r="X35" s="362"/>
      <c r="Y35" s="362" t="s">
        <v>48</v>
      </c>
      <c r="Z35" s="362" t="s">
        <v>90</v>
      </c>
      <c r="AA35" s="366" t="s">
        <v>90</v>
      </c>
      <c r="AB35" s="362" t="s">
        <v>90</v>
      </c>
      <c r="AC35" s="362"/>
      <c r="AD35" s="362"/>
      <c r="AE35" s="362"/>
      <c r="AF35" s="362"/>
      <c r="AG35" s="362"/>
      <c r="AH35" s="362"/>
      <c r="AI35" s="362" t="s">
        <v>7048</v>
      </c>
      <c r="AJ35" s="362" t="s">
        <v>19</v>
      </c>
      <c r="AK35" s="362" t="s">
        <v>40</v>
      </c>
      <c r="AL35" s="362" t="s">
        <v>4410</v>
      </c>
      <c r="AM35" s="362" t="s">
        <v>4469</v>
      </c>
      <c r="AN35" s="362"/>
      <c r="AO35" s="362"/>
      <c r="AP35" s="361"/>
      <c r="AR35">
        <v>1</v>
      </c>
      <c r="AS35" t="s">
        <v>5839</v>
      </c>
      <c r="AT35" t="s">
        <v>5839</v>
      </c>
    </row>
    <row r="36" spans="2:46" ht="15" customHeight="1" x14ac:dyDescent="0.35">
      <c r="B36" s="362">
        <v>1783</v>
      </c>
      <c r="C36" s="362" t="s">
        <v>4470</v>
      </c>
      <c r="D36" s="362" t="s">
        <v>3</v>
      </c>
      <c r="E36" s="362" t="s">
        <v>172</v>
      </c>
      <c r="F36" s="362"/>
      <c r="G36" s="362" t="s">
        <v>63</v>
      </c>
      <c r="H36" s="362" t="s">
        <v>63</v>
      </c>
      <c r="I36" s="362" t="s">
        <v>80</v>
      </c>
      <c r="J36" s="362" t="s">
        <v>63</v>
      </c>
      <c r="K36" s="361" t="s">
        <v>4471</v>
      </c>
      <c r="L36" s="362"/>
      <c r="M36" s="362" t="s">
        <v>186</v>
      </c>
      <c r="N36" s="362" t="s">
        <v>95</v>
      </c>
      <c r="O36" s="362"/>
      <c r="P36" s="362" t="s">
        <v>1398</v>
      </c>
      <c r="Q36" s="362" t="s">
        <v>4464</v>
      </c>
      <c r="R36" s="362"/>
      <c r="S36" s="361"/>
      <c r="T36" s="362"/>
      <c r="U36" s="362"/>
      <c r="V36" s="362" t="s">
        <v>844</v>
      </c>
      <c r="W36" s="362"/>
      <c r="X36" s="362" t="s">
        <v>9</v>
      </c>
      <c r="Y36" s="362" t="s">
        <v>2790</v>
      </c>
      <c r="Z36" s="362" t="s">
        <v>90</v>
      </c>
      <c r="AA36" s="366" t="s">
        <v>90</v>
      </c>
      <c r="AB36" s="362" t="s">
        <v>90</v>
      </c>
      <c r="AC36" s="362"/>
      <c r="AD36" s="362"/>
      <c r="AE36" s="362"/>
      <c r="AF36" s="362"/>
      <c r="AG36" s="362"/>
      <c r="AH36" s="362"/>
      <c r="AI36" s="362" t="s">
        <v>7048</v>
      </c>
      <c r="AJ36" s="362" t="s">
        <v>19</v>
      </c>
      <c r="AK36" s="362" t="e">
        <v>#N/A</v>
      </c>
      <c r="AL36" s="362" t="s">
        <v>7021</v>
      </c>
      <c r="AM36" s="362">
        <v>0</v>
      </c>
      <c r="AN36" s="362"/>
      <c r="AO36" s="362"/>
      <c r="AP36" s="361" t="e">
        <v>#N/A</v>
      </c>
      <c r="AR36">
        <v>1</v>
      </c>
      <c r="AS36" t="s">
        <v>9</v>
      </c>
      <c r="AT36" t="s">
        <v>9</v>
      </c>
    </row>
    <row r="37" spans="2:46" ht="15" customHeight="1" x14ac:dyDescent="0.35">
      <c r="B37" s="362">
        <v>1784</v>
      </c>
      <c r="C37" s="362" t="s">
        <v>4472</v>
      </c>
      <c r="D37" s="362" t="s">
        <v>3</v>
      </c>
      <c r="E37" s="362" t="s">
        <v>172</v>
      </c>
      <c r="F37" s="362"/>
      <c r="G37" s="362" t="s">
        <v>63</v>
      </c>
      <c r="H37" s="362" t="s">
        <v>63</v>
      </c>
      <c r="I37" s="362" t="s">
        <v>63</v>
      </c>
      <c r="J37" s="362" t="s">
        <v>4392</v>
      </c>
      <c r="K37" s="361" t="s">
        <v>4473</v>
      </c>
      <c r="L37" s="362"/>
      <c r="M37" s="362" t="s">
        <v>186</v>
      </c>
      <c r="N37" s="362" t="s">
        <v>90</v>
      </c>
      <c r="O37" s="362"/>
      <c r="P37" s="362" t="s">
        <v>2208</v>
      </c>
      <c r="Q37" s="362" t="s">
        <v>4394</v>
      </c>
      <c r="R37" s="362"/>
      <c r="S37" s="361"/>
      <c r="T37" s="362"/>
      <c r="U37" s="362"/>
      <c r="V37" s="362" t="s">
        <v>844</v>
      </c>
      <c r="W37" s="362"/>
      <c r="X37" s="362" t="s">
        <v>9</v>
      </c>
      <c r="Y37" s="362" t="s">
        <v>9</v>
      </c>
      <c r="Z37" s="362" t="s">
        <v>90</v>
      </c>
      <c r="AA37" s="366" t="s">
        <v>90</v>
      </c>
      <c r="AB37" s="362" t="s">
        <v>90</v>
      </c>
      <c r="AC37" s="362"/>
      <c r="AD37" s="362"/>
      <c r="AE37" s="362"/>
      <c r="AF37" s="362"/>
      <c r="AG37" s="362"/>
      <c r="AH37" s="362"/>
      <c r="AI37" s="362" t="s">
        <v>7046</v>
      </c>
      <c r="AJ37" s="362" t="s">
        <v>19</v>
      </c>
      <c r="AK37" s="362" t="s">
        <v>40</v>
      </c>
      <c r="AL37" s="362" t="s">
        <v>40</v>
      </c>
      <c r="AM37" s="362">
        <v>0</v>
      </c>
      <c r="AN37" s="362"/>
      <c r="AO37" s="362"/>
      <c r="AP37" s="361" t="e">
        <v>#N/A</v>
      </c>
      <c r="AR37">
        <v>1</v>
      </c>
      <c r="AS37" t="s">
        <v>9</v>
      </c>
      <c r="AT37" t="s">
        <v>9</v>
      </c>
    </row>
    <row r="38" spans="2:46" ht="15" customHeight="1" x14ac:dyDescent="0.35">
      <c r="B38" s="362">
        <v>1785</v>
      </c>
      <c r="C38" s="362" t="s">
        <v>4474</v>
      </c>
      <c r="D38" s="362" t="s">
        <v>3</v>
      </c>
      <c r="E38" s="362" t="s">
        <v>172</v>
      </c>
      <c r="F38" s="362"/>
      <c r="G38" s="362" t="s">
        <v>63</v>
      </c>
      <c r="H38" s="362" t="s">
        <v>63</v>
      </c>
      <c r="I38" s="362" t="s">
        <v>63</v>
      </c>
      <c r="J38" s="362" t="s">
        <v>4475</v>
      </c>
      <c r="K38" s="361" t="s">
        <v>4476</v>
      </c>
      <c r="L38" s="362"/>
      <c r="M38" s="362" t="s">
        <v>186</v>
      </c>
      <c r="N38" s="362" t="s">
        <v>4410</v>
      </c>
      <c r="O38" s="362"/>
      <c r="P38" s="362" t="s">
        <v>2208</v>
      </c>
      <c r="Q38" s="362" t="s">
        <v>4394</v>
      </c>
      <c r="R38" s="362"/>
      <c r="S38" s="361"/>
      <c r="T38" s="362"/>
      <c r="U38" s="362"/>
      <c r="V38" s="362" t="s">
        <v>844</v>
      </c>
      <c r="W38" s="362"/>
      <c r="X38" s="362"/>
      <c r="Y38" s="362" t="s">
        <v>48</v>
      </c>
      <c r="Z38" s="362" t="s">
        <v>90</v>
      </c>
      <c r="AA38" s="366" t="s">
        <v>90</v>
      </c>
      <c r="AB38" s="362" t="s">
        <v>90</v>
      </c>
      <c r="AC38" s="362"/>
      <c r="AD38" s="362"/>
      <c r="AE38" s="362"/>
      <c r="AF38" s="362"/>
      <c r="AG38" s="362"/>
      <c r="AH38" s="362"/>
      <c r="AI38" s="362" t="s">
        <v>7046</v>
      </c>
      <c r="AJ38" s="362" t="s">
        <v>19</v>
      </c>
      <c r="AK38" s="362" t="s">
        <v>40</v>
      </c>
      <c r="AL38" s="362" t="s">
        <v>4410</v>
      </c>
      <c r="AM38" s="362">
        <v>0</v>
      </c>
      <c r="AN38" s="362"/>
      <c r="AO38" s="362"/>
      <c r="AP38" s="361"/>
      <c r="AR38">
        <v>1</v>
      </c>
      <c r="AS38" t="s">
        <v>5839</v>
      </c>
      <c r="AT38" t="s">
        <v>5839</v>
      </c>
    </row>
    <row r="39" spans="2:46" ht="15" customHeight="1" x14ac:dyDescent="0.35">
      <c r="B39" s="362">
        <v>1786</v>
      </c>
      <c r="C39" s="362" t="s">
        <v>4477</v>
      </c>
      <c r="D39" s="362" t="s">
        <v>3</v>
      </c>
      <c r="E39" s="362" t="s">
        <v>172</v>
      </c>
      <c r="F39" s="362"/>
      <c r="G39" s="362" t="s">
        <v>63</v>
      </c>
      <c r="H39" s="362" t="s">
        <v>63</v>
      </c>
      <c r="I39" s="362" t="s">
        <v>63</v>
      </c>
      <c r="J39" s="362" t="s">
        <v>4475</v>
      </c>
      <c r="K39" s="361" t="s">
        <v>4478</v>
      </c>
      <c r="L39" s="362"/>
      <c r="M39" s="362" t="s">
        <v>186</v>
      </c>
      <c r="N39" s="362" t="s">
        <v>95</v>
      </c>
      <c r="O39" s="362"/>
      <c r="P39" s="362" t="s">
        <v>2208</v>
      </c>
      <c r="Q39" s="362" t="s">
        <v>4394</v>
      </c>
      <c r="R39" s="362"/>
      <c r="S39" s="361"/>
      <c r="T39" s="362"/>
      <c r="U39" s="362"/>
      <c r="V39" s="362" t="s">
        <v>844</v>
      </c>
      <c r="W39" s="362"/>
      <c r="X39" s="362" t="s">
        <v>9</v>
      </c>
      <c r="Y39" s="362" t="s">
        <v>2790</v>
      </c>
      <c r="Z39" s="362" t="s">
        <v>90</v>
      </c>
      <c r="AA39" s="366" t="s">
        <v>90</v>
      </c>
      <c r="AB39" s="362" t="s">
        <v>90</v>
      </c>
      <c r="AC39" s="362"/>
      <c r="AD39" s="362"/>
      <c r="AE39" s="362"/>
      <c r="AF39" s="362"/>
      <c r="AG39" s="362"/>
      <c r="AH39" s="362"/>
      <c r="AI39" s="362" t="s">
        <v>7046</v>
      </c>
      <c r="AJ39" s="362" t="s">
        <v>19</v>
      </c>
      <c r="AK39" s="362" t="e">
        <v>#N/A</v>
      </c>
      <c r="AL39" s="362" t="s">
        <v>7021</v>
      </c>
      <c r="AM39" s="362">
        <v>0</v>
      </c>
      <c r="AN39" s="362"/>
      <c r="AO39" s="362"/>
      <c r="AP39" s="361" t="e">
        <v>#N/A</v>
      </c>
      <c r="AR39">
        <v>1</v>
      </c>
      <c r="AS39" t="s">
        <v>9</v>
      </c>
      <c r="AT39" t="s">
        <v>9</v>
      </c>
    </row>
    <row r="40" spans="2:46" ht="15" customHeight="1" x14ac:dyDescent="0.35">
      <c r="B40" s="362">
        <v>1787</v>
      </c>
      <c r="C40" s="362" t="s">
        <v>4479</v>
      </c>
      <c r="D40" s="362" t="s">
        <v>3</v>
      </c>
      <c r="E40" s="362" t="s">
        <v>172</v>
      </c>
      <c r="F40" s="362"/>
      <c r="G40" s="362" t="s">
        <v>63</v>
      </c>
      <c r="H40" s="362" t="s">
        <v>63</v>
      </c>
      <c r="I40" s="362" t="s">
        <v>63</v>
      </c>
      <c r="J40" s="362" t="s">
        <v>4475</v>
      </c>
      <c r="K40" s="361" t="s">
        <v>4480</v>
      </c>
      <c r="L40" s="362"/>
      <c r="M40" s="362" t="s">
        <v>186</v>
      </c>
      <c r="N40" s="362" t="s">
        <v>4410</v>
      </c>
      <c r="O40" s="362"/>
      <c r="P40" s="362" t="s">
        <v>2208</v>
      </c>
      <c r="Q40" s="362" t="s">
        <v>4394</v>
      </c>
      <c r="R40" s="362"/>
      <c r="S40" s="361"/>
      <c r="T40" s="362"/>
      <c r="U40" s="362"/>
      <c r="V40" s="362" t="s">
        <v>844</v>
      </c>
      <c r="W40" s="362"/>
      <c r="X40" s="362"/>
      <c r="Y40" s="362" t="s">
        <v>48</v>
      </c>
      <c r="Z40" s="362" t="s">
        <v>90</v>
      </c>
      <c r="AA40" s="366" t="s">
        <v>90</v>
      </c>
      <c r="AB40" s="362" t="s">
        <v>90</v>
      </c>
      <c r="AC40" s="362"/>
      <c r="AD40" s="362"/>
      <c r="AE40" s="362"/>
      <c r="AF40" s="362"/>
      <c r="AG40" s="362"/>
      <c r="AH40" s="362"/>
      <c r="AI40" s="362" t="s">
        <v>7046</v>
      </c>
      <c r="AJ40" s="362" t="s">
        <v>19</v>
      </c>
      <c r="AK40" s="362" t="s">
        <v>40</v>
      </c>
      <c r="AL40" s="362" t="s">
        <v>4410</v>
      </c>
      <c r="AM40" s="362">
        <v>0</v>
      </c>
      <c r="AN40" s="362"/>
      <c r="AO40" s="362"/>
      <c r="AP40" s="361"/>
      <c r="AR40">
        <v>1</v>
      </c>
      <c r="AS40" t="s">
        <v>5839</v>
      </c>
      <c r="AT40" t="s">
        <v>5839</v>
      </c>
    </row>
    <row r="41" spans="2:46" ht="15" customHeight="1" x14ac:dyDescent="0.35">
      <c r="B41" s="362">
        <v>1788</v>
      </c>
      <c r="C41" s="362" t="s">
        <v>4481</v>
      </c>
      <c r="D41" s="362" t="s">
        <v>3</v>
      </c>
      <c r="E41" s="362" t="s">
        <v>172</v>
      </c>
      <c r="F41" s="362"/>
      <c r="G41" s="362" t="s">
        <v>63</v>
      </c>
      <c r="H41" s="362" t="s">
        <v>63</v>
      </c>
      <c r="I41" s="362" t="s">
        <v>63</v>
      </c>
      <c r="J41" s="362" t="s">
        <v>4475</v>
      </c>
      <c r="K41" s="361" t="s">
        <v>4482</v>
      </c>
      <c r="L41" s="362"/>
      <c r="M41" s="362" t="s">
        <v>186</v>
      </c>
      <c r="N41" s="362" t="s">
        <v>4410</v>
      </c>
      <c r="O41" s="362"/>
      <c r="P41" s="362" t="s">
        <v>4399</v>
      </c>
      <c r="Q41" s="362" t="s">
        <v>4400</v>
      </c>
      <c r="R41" s="362"/>
      <c r="S41" s="361"/>
      <c r="T41" s="362"/>
      <c r="U41" s="362"/>
      <c r="V41" s="362" t="s">
        <v>844</v>
      </c>
      <c r="W41" s="362"/>
      <c r="X41" s="362"/>
      <c r="Y41" s="362" t="s">
        <v>48</v>
      </c>
      <c r="Z41" s="362" t="s">
        <v>90</v>
      </c>
      <c r="AA41" s="366" t="s">
        <v>90</v>
      </c>
      <c r="AB41" s="362" t="s">
        <v>90</v>
      </c>
      <c r="AC41" s="362"/>
      <c r="AD41" s="362"/>
      <c r="AE41" s="362"/>
      <c r="AF41" s="362"/>
      <c r="AG41" s="362"/>
      <c r="AH41" s="362"/>
      <c r="AI41" s="362" t="s">
        <v>7046</v>
      </c>
      <c r="AJ41" s="362" t="s">
        <v>19</v>
      </c>
      <c r="AK41" s="362" t="s">
        <v>40</v>
      </c>
      <c r="AL41" s="362" t="s">
        <v>4410</v>
      </c>
      <c r="AM41" s="362" t="s">
        <v>6879</v>
      </c>
      <c r="AN41" s="362"/>
      <c r="AO41" s="362"/>
      <c r="AP41" s="361"/>
      <c r="AR41">
        <v>1</v>
      </c>
      <c r="AS41" t="s">
        <v>5839</v>
      </c>
      <c r="AT41" t="s">
        <v>5839</v>
      </c>
    </row>
    <row r="42" spans="2:46" ht="15" customHeight="1" x14ac:dyDescent="0.35">
      <c r="B42" s="362">
        <v>1789</v>
      </c>
      <c r="C42" s="362" t="s">
        <v>4483</v>
      </c>
      <c r="D42" s="362" t="s">
        <v>3</v>
      </c>
      <c r="E42" s="362" t="s">
        <v>172</v>
      </c>
      <c r="F42" s="362"/>
      <c r="G42" s="362" t="s">
        <v>63</v>
      </c>
      <c r="H42" s="362" t="s">
        <v>63</v>
      </c>
      <c r="I42" s="362" t="s">
        <v>63</v>
      </c>
      <c r="J42" s="362" t="s">
        <v>4484</v>
      </c>
      <c r="K42" s="361" t="s">
        <v>4485</v>
      </c>
      <c r="L42" s="362"/>
      <c r="M42" s="362" t="s">
        <v>186</v>
      </c>
      <c r="N42" s="362" t="s">
        <v>4410</v>
      </c>
      <c r="O42" s="362"/>
      <c r="P42" s="362" t="s">
        <v>4399</v>
      </c>
      <c r="Q42" s="362" t="s">
        <v>4400</v>
      </c>
      <c r="R42" s="362"/>
      <c r="S42" s="361"/>
      <c r="T42" s="362"/>
      <c r="U42" s="362"/>
      <c r="V42" s="362" t="s">
        <v>844</v>
      </c>
      <c r="W42" s="362"/>
      <c r="X42" s="362"/>
      <c r="Y42" s="362" t="s">
        <v>48</v>
      </c>
      <c r="Z42" s="362" t="s">
        <v>90</v>
      </c>
      <c r="AA42" s="366" t="s">
        <v>90</v>
      </c>
      <c r="AB42" s="362" t="s">
        <v>90</v>
      </c>
      <c r="AC42" s="362"/>
      <c r="AD42" s="362"/>
      <c r="AE42" s="362"/>
      <c r="AF42" s="362"/>
      <c r="AG42" s="362"/>
      <c r="AH42" s="362"/>
      <c r="AI42" s="362" t="s">
        <v>7046</v>
      </c>
      <c r="AJ42" s="362" t="s">
        <v>19</v>
      </c>
      <c r="AK42" s="362" t="s">
        <v>40</v>
      </c>
      <c r="AL42" s="362" t="s">
        <v>4410</v>
      </c>
      <c r="AM42" s="362" t="s">
        <v>6880</v>
      </c>
      <c r="AN42" s="362"/>
      <c r="AO42" s="362"/>
      <c r="AP42" s="361"/>
      <c r="AR42">
        <v>1</v>
      </c>
      <c r="AS42" t="s">
        <v>5839</v>
      </c>
      <c r="AT42" t="s">
        <v>5839</v>
      </c>
    </row>
    <row r="43" spans="2:46" ht="15" customHeight="1" x14ac:dyDescent="0.35">
      <c r="B43" s="362">
        <v>1790</v>
      </c>
      <c r="C43" s="362" t="s">
        <v>4486</v>
      </c>
      <c r="D43" s="362" t="s">
        <v>3</v>
      </c>
      <c r="E43" s="362" t="s">
        <v>172</v>
      </c>
      <c r="F43" s="362"/>
      <c r="G43" s="362" t="s">
        <v>63</v>
      </c>
      <c r="H43" s="362" t="s">
        <v>63</v>
      </c>
      <c r="I43" s="362" t="s">
        <v>63</v>
      </c>
      <c r="J43" s="362" t="s">
        <v>4484</v>
      </c>
      <c r="K43" s="361" t="s">
        <v>4487</v>
      </c>
      <c r="L43" s="362"/>
      <c r="M43" s="362" t="s">
        <v>186</v>
      </c>
      <c r="N43" s="362" t="s">
        <v>4410</v>
      </c>
      <c r="O43" s="362"/>
      <c r="P43" s="362" t="s">
        <v>4399</v>
      </c>
      <c r="Q43" s="362" t="s">
        <v>4400</v>
      </c>
      <c r="R43" s="362"/>
      <c r="S43" s="361"/>
      <c r="T43" s="362"/>
      <c r="U43" s="362"/>
      <c r="V43" s="362" t="s">
        <v>844</v>
      </c>
      <c r="W43" s="362"/>
      <c r="X43" s="362"/>
      <c r="Y43" s="362" t="s">
        <v>48</v>
      </c>
      <c r="Z43" s="362" t="s">
        <v>90</v>
      </c>
      <c r="AA43" s="366" t="s">
        <v>90</v>
      </c>
      <c r="AB43" s="362" t="s">
        <v>90</v>
      </c>
      <c r="AC43" s="362"/>
      <c r="AD43" s="362"/>
      <c r="AE43" s="362"/>
      <c r="AF43" s="362"/>
      <c r="AG43" s="362"/>
      <c r="AH43" s="362"/>
      <c r="AI43" s="362" t="s">
        <v>7046</v>
      </c>
      <c r="AJ43" s="362" t="s">
        <v>19</v>
      </c>
      <c r="AK43" s="362" t="s">
        <v>40</v>
      </c>
      <c r="AL43" s="362" t="s">
        <v>4410</v>
      </c>
      <c r="AM43" s="362">
        <v>0</v>
      </c>
      <c r="AN43" s="362"/>
      <c r="AO43" s="362"/>
      <c r="AP43" s="361"/>
      <c r="AR43">
        <v>1</v>
      </c>
      <c r="AS43" t="s">
        <v>5839</v>
      </c>
      <c r="AT43" t="s">
        <v>5839</v>
      </c>
    </row>
    <row r="44" spans="2:46" ht="15" customHeight="1" x14ac:dyDescent="0.35">
      <c r="B44" s="362">
        <v>1791</v>
      </c>
      <c r="C44" s="362" t="s">
        <v>4488</v>
      </c>
      <c r="D44" s="362" t="s">
        <v>3</v>
      </c>
      <c r="E44" s="362" t="s">
        <v>172</v>
      </c>
      <c r="F44" s="362"/>
      <c r="G44" s="362" t="s">
        <v>63</v>
      </c>
      <c r="H44" s="362" t="s">
        <v>63</v>
      </c>
      <c r="I44" s="362" t="s">
        <v>63</v>
      </c>
      <c r="J44" s="362" t="s">
        <v>4484</v>
      </c>
      <c r="K44" s="361" t="s">
        <v>4489</v>
      </c>
      <c r="L44" s="362"/>
      <c r="M44" s="362" t="s">
        <v>186</v>
      </c>
      <c r="N44" s="362" t="s">
        <v>4410</v>
      </c>
      <c r="O44" s="362"/>
      <c r="P44" s="362" t="s">
        <v>4399</v>
      </c>
      <c r="Q44" s="362" t="s">
        <v>4400</v>
      </c>
      <c r="R44" s="362"/>
      <c r="S44" s="361"/>
      <c r="T44" s="362"/>
      <c r="U44" s="362"/>
      <c r="V44" s="362" t="s">
        <v>844</v>
      </c>
      <c r="W44" s="362"/>
      <c r="X44" s="362"/>
      <c r="Y44" s="362" t="s">
        <v>48</v>
      </c>
      <c r="Z44" s="362" t="s">
        <v>90</v>
      </c>
      <c r="AA44" s="366" t="s">
        <v>90</v>
      </c>
      <c r="AB44" s="362" t="s">
        <v>90</v>
      </c>
      <c r="AC44" s="362"/>
      <c r="AD44" s="362"/>
      <c r="AE44" s="362"/>
      <c r="AF44" s="362"/>
      <c r="AG44" s="362"/>
      <c r="AH44" s="362"/>
      <c r="AI44" s="362" t="s">
        <v>7046</v>
      </c>
      <c r="AJ44" s="362" t="s">
        <v>19</v>
      </c>
      <c r="AK44" s="362" t="s">
        <v>40</v>
      </c>
      <c r="AL44" s="362" t="s">
        <v>4410</v>
      </c>
      <c r="AM44" s="362">
        <v>0</v>
      </c>
      <c r="AN44" s="362"/>
      <c r="AO44" s="362"/>
      <c r="AP44" s="361"/>
      <c r="AR44">
        <v>1</v>
      </c>
      <c r="AS44" t="s">
        <v>5839</v>
      </c>
      <c r="AT44" t="s">
        <v>5839</v>
      </c>
    </row>
    <row r="45" spans="2:46" ht="15" customHeight="1" x14ac:dyDescent="0.35">
      <c r="B45" s="362">
        <v>1792</v>
      </c>
      <c r="C45" s="362" t="s">
        <v>4490</v>
      </c>
      <c r="D45" s="362" t="s">
        <v>3</v>
      </c>
      <c r="E45" s="362" t="s">
        <v>172</v>
      </c>
      <c r="F45" s="362"/>
      <c r="G45" s="362" t="s">
        <v>63</v>
      </c>
      <c r="H45" s="362" t="s">
        <v>63</v>
      </c>
      <c r="I45" s="362" t="s">
        <v>63</v>
      </c>
      <c r="J45" s="362" t="s">
        <v>4484</v>
      </c>
      <c r="K45" s="361" t="s">
        <v>4491</v>
      </c>
      <c r="L45" s="362"/>
      <c r="M45" s="362" t="s">
        <v>186</v>
      </c>
      <c r="N45" s="362" t="s">
        <v>4410</v>
      </c>
      <c r="O45" s="362"/>
      <c r="P45" s="362" t="s">
        <v>4399</v>
      </c>
      <c r="Q45" s="362" t="s">
        <v>4400</v>
      </c>
      <c r="R45" s="362"/>
      <c r="S45" s="361"/>
      <c r="T45" s="362"/>
      <c r="U45" s="362"/>
      <c r="V45" s="362" t="s">
        <v>844</v>
      </c>
      <c r="W45" s="362"/>
      <c r="X45" s="362"/>
      <c r="Y45" s="362" t="s">
        <v>48</v>
      </c>
      <c r="Z45" s="362" t="s">
        <v>90</v>
      </c>
      <c r="AA45" s="366" t="s">
        <v>90</v>
      </c>
      <c r="AB45" s="362" t="s">
        <v>90</v>
      </c>
      <c r="AC45" s="362"/>
      <c r="AD45" s="362"/>
      <c r="AE45" s="362"/>
      <c r="AF45" s="362"/>
      <c r="AG45" s="362"/>
      <c r="AH45" s="362"/>
      <c r="AI45" s="362" t="s">
        <v>7046</v>
      </c>
      <c r="AJ45" s="362" t="s">
        <v>19</v>
      </c>
      <c r="AK45" s="362" t="s">
        <v>40</v>
      </c>
      <c r="AL45" s="362" t="s">
        <v>4410</v>
      </c>
      <c r="AM45" s="362">
        <v>0</v>
      </c>
      <c r="AN45" s="362"/>
      <c r="AO45" s="362"/>
      <c r="AP45" s="361"/>
      <c r="AR45">
        <v>1</v>
      </c>
      <c r="AS45" t="s">
        <v>5839</v>
      </c>
      <c r="AT45" t="s">
        <v>5839</v>
      </c>
    </row>
    <row r="46" spans="2:46" ht="15" customHeight="1" x14ac:dyDescent="0.35">
      <c r="B46" s="362">
        <v>1793</v>
      </c>
      <c r="C46" s="362" t="s">
        <v>4492</v>
      </c>
      <c r="D46" s="362" t="s">
        <v>3</v>
      </c>
      <c r="E46" s="362" t="s">
        <v>172</v>
      </c>
      <c r="F46" s="362"/>
      <c r="G46" s="362" t="s">
        <v>63</v>
      </c>
      <c r="H46" s="362" t="s">
        <v>63</v>
      </c>
      <c r="I46" s="362" t="s">
        <v>63</v>
      </c>
      <c r="J46" s="362" t="s">
        <v>4493</v>
      </c>
      <c r="K46" s="361" t="s">
        <v>4494</v>
      </c>
      <c r="L46" s="362"/>
      <c r="M46" s="362" t="s">
        <v>1689</v>
      </c>
      <c r="N46" s="362" t="s">
        <v>90</v>
      </c>
      <c r="O46" s="362"/>
      <c r="P46" s="362" t="s">
        <v>2208</v>
      </c>
      <c r="Q46" s="362" t="s">
        <v>4394</v>
      </c>
      <c r="R46" s="362"/>
      <c r="S46" s="361"/>
      <c r="T46" s="362"/>
      <c r="U46" s="362"/>
      <c r="V46" s="362" t="s">
        <v>844</v>
      </c>
      <c r="W46" s="362"/>
      <c r="X46" s="362" t="s">
        <v>9</v>
      </c>
      <c r="Y46" s="362" t="s">
        <v>9</v>
      </c>
      <c r="Z46" s="362" t="s">
        <v>90</v>
      </c>
      <c r="AA46" s="366" t="s">
        <v>90</v>
      </c>
      <c r="AB46" s="362" t="s">
        <v>90</v>
      </c>
      <c r="AC46" s="362"/>
      <c r="AD46" s="362"/>
      <c r="AE46" s="362"/>
      <c r="AF46" s="362"/>
      <c r="AG46" s="362"/>
      <c r="AH46" s="362"/>
      <c r="AI46" s="362" t="s">
        <v>7046</v>
      </c>
      <c r="AJ46" s="362" t="s">
        <v>19</v>
      </c>
      <c r="AK46" s="362" t="s">
        <v>40</v>
      </c>
      <c r="AL46" s="362" t="s">
        <v>40</v>
      </c>
      <c r="AM46" s="362">
        <v>0</v>
      </c>
      <c r="AN46" s="362"/>
      <c r="AO46" s="362"/>
      <c r="AP46" s="361" t="e">
        <v>#N/A</v>
      </c>
      <c r="AR46">
        <v>1</v>
      </c>
      <c r="AS46" t="s">
        <v>9</v>
      </c>
      <c r="AT46" t="s">
        <v>9</v>
      </c>
    </row>
    <row r="47" spans="2:46" ht="15" customHeight="1" x14ac:dyDescent="0.35">
      <c r="B47" s="362">
        <v>1794</v>
      </c>
      <c r="C47" s="362" t="s">
        <v>4495</v>
      </c>
      <c r="D47" s="362" t="s">
        <v>3</v>
      </c>
      <c r="E47" s="362" t="s">
        <v>172</v>
      </c>
      <c r="F47" s="362"/>
      <c r="G47" s="362" t="s">
        <v>63</v>
      </c>
      <c r="H47" s="362" t="s">
        <v>63</v>
      </c>
      <c r="I47" s="362" t="s">
        <v>63</v>
      </c>
      <c r="J47" s="362" t="s">
        <v>4493</v>
      </c>
      <c r="K47" s="361" t="s">
        <v>4496</v>
      </c>
      <c r="L47" s="362"/>
      <c r="M47" s="362" t="s">
        <v>1689</v>
      </c>
      <c r="N47" s="362" t="s">
        <v>90</v>
      </c>
      <c r="O47" s="362"/>
      <c r="P47" s="362" t="s">
        <v>2208</v>
      </c>
      <c r="Q47" s="362" t="s">
        <v>4394</v>
      </c>
      <c r="R47" s="362"/>
      <c r="S47" s="361"/>
      <c r="T47" s="362"/>
      <c r="U47" s="362"/>
      <c r="V47" s="362" t="s">
        <v>844</v>
      </c>
      <c r="W47" s="362"/>
      <c r="X47" s="362" t="s">
        <v>9</v>
      </c>
      <c r="Y47" s="362" t="s">
        <v>9</v>
      </c>
      <c r="Z47" s="362" t="s">
        <v>90</v>
      </c>
      <c r="AA47" s="366" t="s">
        <v>90</v>
      </c>
      <c r="AB47" s="362" t="s">
        <v>90</v>
      </c>
      <c r="AC47" s="362"/>
      <c r="AD47" s="362"/>
      <c r="AE47" s="362"/>
      <c r="AF47" s="362"/>
      <c r="AG47" s="362"/>
      <c r="AH47" s="362"/>
      <c r="AI47" s="362" t="s">
        <v>7046</v>
      </c>
      <c r="AJ47" s="362" t="s">
        <v>19</v>
      </c>
      <c r="AK47" s="362" t="s">
        <v>40</v>
      </c>
      <c r="AL47" s="362" t="s">
        <v>40</v>
      </c>
      <c r="AM47" s="362">
        <v>0</v>
      </c>
      <c r="AN47" s="362"/>
      <c r="AO47" s="362"/>
      <c r="AP47" s="361" t="e">
        <v>#N/A</v>
      </c>
      <c r="AR47">
        <v>1</v>
      </c>
      <c r="AS47" t="s">
        <v>9</v>
      </c>
      <c r="AT47" t="s">
        <v>9</v>
      </c>
    </row>
    <row r="48" spans="2:46" ht="15" customHeight="1" x14ac:dyDescent="0.35">
      <c r="B48" s="362">
        <v>1795</v>
      </c>
      <c r="C48" s="362" t="s">
        <v>4497</v>
      </c>
      <c r="D48" s="362" t="s">
        <v>3</v>
      </c>
      <c r="E48" s="362" t="s">
        <v>172</v>
      </c>
      <c r="F48" s="362"/>
      <c r="G48" s="362" t="s">
        <v>63</v>
      </c>
      <c r="H48" s="362" t="s">
        <v>63</v>
      </c>
      <c r="I48" s="362" t="s">
        <v>63</v>
      </c>
      <c r="J48" s="362" t="s">
        <v>4392</v>
      </c>
      <c r="K48" s="361" t="s">
        <v>4498</v>
      </c>
      <c r="L48" s="362"/>
      <c r="M48" s="362" t="s">
        <v>186</v>
      </c>
      <c r="N48" s="362" t="s">
        <v>90</v>
      </c>
      <c r="O48" s="362"/>
      <c r="P48" s="362" t="s">
        <v>2208</v>
      </c>
      <c r="Q48" s="362" t="s">
        <v>4394</v>
      </c>
      <c r="R48" s="362"/>
      <c r="S48" s="361"/>
      <c r="T48" s="362"/>
      <c r="U48" s="362"/>
      <c r="V48" s="362" t="s">
        <v>844</v>
      </c>
      <c r="W48" s="362"/>
      <c r="X48" s="362" t="s">
        <v>9</v>
      </c>
      <c r="Y48" s="362" t="s">
        <v>9</v>
      </c>
      <c r="Z48" s="362" t="s">
        <v>90</v>
      </c>
      <c r="AA48" s="366" t="s">
        <v>90</v>
      </c>
      <c r="AB48" s="362" t="s">
        <v>90</v>
      </c>
      <c r="AC48" s="362"/>
      <c r="AD48" s="362"/>
      <c r="AE48" s="362"/>
      <c r="AF48" s="362"/>
      <c r="AG48" s="362"/>
      <c r="AH48" s="362"/>
      <c r="AI48" s="362" t="s">
        <v>7046</v>
      </c>
      <c r="AJ48" s="362" t="s">
        <v>19</v>
      </c>
      <c r="AK48" s="362" t="s">
        <v>40</v>
      </c>
      <c r="AL48" s="362" t="s">
        <v>40</v>
      </c>
      <c r="AM48" s="362">
        <v>0</v>
      </c>
      <c r="AN48" s="362"/>
      <c r="AO48" s="362"/>
      <c r="AP48" s="361" t="e">
        <v>#N/A</v>
      </c>
      <c r="AR48">
        <v>1</v>
      </c>
      <c r="AS48" t="s">
        <v>9</v>
      </c>
      <c r="AT48" t="s">
        <v>9</v>
      </c>
    </row>
    <row r="49" spans="2:46" ht="15" customHeight="1" x14ac:dyDescent="0.35">
      <c r="B49" s="362">
        <v>1796</v>
      </c>
      <c r="C49" s="362" t="s">
        <v>4499</v>
      </c>
      <c r="D49" s="362" t="s">
        <v>3</v>
      </c>
      <c r="E49" s="362" t="s">
        <v>172</v>
      </c>
      <c r="F49" s="362"/>
      <c r="G49" s="362" t="s">
        <v>63</v>
      </c>
      <c r="H49" s="362" t="s">
        <v>63</v>
      </c>
      <c r="I49" s="362" t="s">
        <v>63</v>
      </c>
      <c r="J49" s="362" t="s">
        <v>4493</v>
      </c>
      <c r="K49" s="361" t="s">
        <v>4500</v>
      </c>
      <c r="L49" s="362"/>
      <c r="M49" s="362" t="s">
        <v>1689</v>
      </c>
      <c r="N49" s="362" t="s">
        <v>90</v>
      </c>
      <c r="O49" s="362"/>
      <c r="P49" s="362" t="s">
        <v>2208</v>
      </c>
      <c r="Q49" s="362" t="s">
        <v>4394</v>
      </c>
      <c r="R49" s="362"/>
      <c r="S49" s="361"/>
      <c r="T49" s="362"/>
      <c r="U49" s="362"/>
      <c r="V49" s="362" t="s">
        <v>844</v>
      </c>
      <c r="W49" s="362"/>
      <c r="X49" s="362" t="s">
        <v>9</v>
      </c>
      <c r="Y49" s="362" t="s">
        <v>9</v>
      </c>
      <c r="Z49" s="362" t="s">
        <v>90</v>
      </c>
      <c r="AA49" s="366" t="s">
        <v>90</v>
      </c>
      <c r="AB49" s="362" t="s">
        <v>90</v>
      </c>
      <c r="AC49" s="362"/>
      <c r="AD49" s="362"/>
      <c r="AE49" s="362"/>
      <c r="AF49" s="362"/>
      <c r="AG49" s="362"/>
      <c r="AH49" s="362"/>
      <c r="AI49" s="362" t="s">
        <v>7046</v>
      </c>
      <c r="AJ49" s="362" t="s">
        <v>19</v>
      </c>
      <c r="AK49" s="362" t="s">
        <v>40</v>
      </c>
      <c r="AL49" s="362" t="s">
        <v>40</v>
      </c>
      <c r="AM49" s="362">
        <v>0</v>
      </c>
      <c r="AN49" s="362"/>
      <c r="AO49" s="362"/>
      <c r="AP49" s="361" t="e">
        <v>#N/A</v>
      </c>
      <c r="AR49">
        <v>1</v>
      </c>
      <c r="AS49" t="s">
        <v>9</v>
      </c>
      <c r="AT49" t="s">
        <v>9</v>
      </c>
    </row>
    <row r="50" spans="2:46" ht="15" customHeight="1" x14ac:dyDescent="0.35">
      <c r="B50" s="362">
        <v>1797</v>
      </c>
      <c r="C50" s="362" t="s">
        <v>4501</v>
      </c>
      <c r="D50" s="362" t="s">
        <v>3</v>
      </c>
      <c r="E50" s="362" t="s">
        <v>172</v>
      </c>
      <c r="F50" s="362"/>
      <c r="G50" s="362" t="s">
        <v>63</v>
      </c>
      <c r="H50" s="362" t="s">
        <v>63</v>
      </c>
      <c r="I50" s="362" t="s">
        <v>63</v>
      </c>
      <c r="J50" s="362" t="s">
        <v>4493</v>
      </c>
      <c r="K50" s="361" t="s">
        <v>4502</v>
      </c>
      <c r="L50" s="362"/>
      <c r="M50" s="362" t="s">
        <v>1689</v>
      </c>
      <c r="N50" s="362" t="s">
        <v>90</v>
      </c>
      <c r="O50" s="362"/>
      <c r="P50" s="362" t="s">
        <v>2208</v>
      </c>
      <c r="Q50" s="362" t="s">
        <v>4394</v>
      </c>
      <c r="R50" s="362"/>
      <c r="S50" s="361"/>
      <c r="T50" s="362"/>
      <c r="U50" s="362"/>
      <c r="V50" s="362" t="s">
        <v>844</v>
      </c>
      <c r="W50" s="362"/>
      <c r="X50" s="362" t="s">
        <v>9</v>
      </c>
      <c r="Y50" s="362" t="s">
        <v>9</v>
      </c>
      <c r="Z50" s="362" t="s">
        <v>90</v>
      </c>
      <c r="AA50" s="366" t="s">
        <v>90</v>
      </c>
      <c r="AB50" s="362" t="s">
        <v>90</v>
      </c>
      <c r="AC50" s="362"/>
      <c r="AD50" s="362"/>
      <c r="AE50" s="362"/>
      <c r="AF50" s="362"/>
      <c r="AG50" s="362"/>
      <c r="AH50" s="362"/>
      <c r="AI50" s="362" t="s">
        <v>7046</v>
      </c>
      <c r="AJ50" s="362" t="s">
        <v>19</v>
      </c>
      <c r="AK50" s="362" t="s">
        <v>40</v>
      </c>
      <c r="AL50" s="362" t="s">
        <v>40</v>
      </c>
      <c r="AM50" s="362">
        <v>0</v>
      </c>
      <c r="AN50" s="362"/>
      <c r="AO50" s="362"/>
      <c r="AP50" s="361" t="e">
        <v>#N/A</v>
      </c>
      <c r="AR50">
        <v>1</v>
      </c>
      <c r="AS50" t="s">
        <v>9</v>
      </c>
      <c r="AT50" t="s">
        <v>9</v>
      </c>
    </row>
    <row r="51" spans="2:46" ht="15" customHeight="1" x14ac:dyDescent="0.35">
      <c r="B51" s="362">
        <v>1798</v>
      </c>
      <c r="C51" s="362" t="s">
        <v>4503</v>
      </c>
      <c r="D51" s="362" t="s">
        <v>3</v>
      </c>
      <c r="E51" s="362" t="s">
        <v>172</v>
      </c>
      <c r="F51" s="362"/>
      <c r="G51" s="362"/>
      <c r="H51" s="362"/>
      <c r="I51" s="362" t="s">
        <v>82</v>
      </c>
      <c r="J51" s="362" t="s">
        <v>63</v>
      </c>
      <c r="K51" s="361" t="s">
        <v>4504</v>
      </c>
      <c r="L51" s="362"/>
      <c r="M51" s="362" t="s">
        <v>1689</v>
      </c>
      <c r="N51" s="362" t="s">
        <v>90</v>
      </c>
      <c r="O51" s="362"/>
      <c r="P51" s="362" t="s">
        <v>2208</v>
      </c>
      <c r="Q51" s="362" t="s">
        <v>4394</v>
      </c>
      <c r="R51" s="362"/>
      <c r="S51" s="361"/>
      <c r="T51" s="362"/>
      <c r="U51" s="362"/>
      <c r="V51" s="362" t="s">
        <v>844</v>
      </c>
      <c r="W51" s="362"/>
      <c r="X51" s="362" t="s">
        <v>9</v>
      </c>
      <c r="Y51" s="362" t="s">
        <v>9</v>
      </c>
      <c r="Z51" s="362" t="s">
        <v>90</v>
      </c>
      <c r="AA51" s="366" t="s">
        <v>90</v>
      </c>
      <c r="AB51" s="362" t="s">
        <v>90</v>
      </c>
      <c r="AC51" s="362"/>
      <c r="AD51" s="362"/>
      <c r="AE51" s="362"/>
      <c r="AF51" s="362"/>
      <c r="AG51" s="362"/>
      <c r="AH51" s="362"/>
      <c r="AI51" s="362" t="s">
        <v>7049</v>
      </c>
      <c r="AJ51" s="362" t="s">
        <v>19</v>
      </c>
      <c r="AK51" s="362" t="s">
        <v>40</v>
      </c>
      <c r="AL51" s="362" t="s">
        <v>40</v>
      </c>
      <c r="AM51" s="362">
        <v>0</v>
      </c>
      <c r="AN51" s="362"/>
      <c r="AO51" s="362"/>
      <c r="AP51" s="361" t="e">
        <v>#N/A</v>
      </c>
      <c r="AR51">
        <v>1</v>
      </c>
      <c r="AS51" t="s">
        <v>9</v>
      </c>
      <c r="AT51" t="s">
        <v>9</v>
      </c>
    </row>
    <row r="52" spans="2:46" ht="15" customHeight="1" x14ac:dyDescent="0.35">
      <c r="B52" s="362">
        <v>1799</v>
      </c>
      <c r="C52" s="362" t="s">
        <v>4505</v>
      </c>
      <c r="D52" s="362" t="s">
        <v>3</v>
      </c>
      <c r="E52" s="362" t="s">
        <v>172</v>
      </c>
      <c r="F52" s="362"/>
      <c r="G52" s="362"/>
      <c r="H52" s="362"/>
      <c r="I52" s="362" t="s">
        <v>82</v>
      </c>
      <c r="J52" s="362" t="s">
        <v>63</v>
      </c>
      <c r="K52" s="361" t="s">
        <v>4506</v>
      </c>
      <c r="L52" s="362"/>
      <c r="M52" s="362" t="s">
        <v>1689</v>
      </c>
      <c r="N52" s="362" t="s">
        <v>90</v>
      </c>
      <c r="O52" s="362"/>
      <c r="P52" s="362" t="s">
        <v>2208</v>
      </c>
      <c r="Q52" s="362" t="s">
        <v>4394</v>
      </c>
      <c r="R52" s="362"/>
      <c r="S52" s="361"/>
      <c r="T52" s="362"/>
      <c r="U52" s="362"/>
      <c r="V52" s="362" t="s">
        <v>844</v>
      </c>
      <c r="W52" s="362"/>
      <c r="X52" s="362" t="s">
        <v>9</v>
      </c>
      <c r="Y52" s="362" t="s">
        <v>9</v>
      </c>
      <c r="Z52" s="362" t="s">
        <v>90</v>
      </c>
      <c r="AA52" s="366" t="s">
        <v>90</v>
      </c>
      <c r="AB52" s="362" t="s">
        <v>90</v>
      </c>
      <c r="AC52" s="362"/>
      <c r="AD52" s="362"/>
      <c r="AE52" s="362"/>
      <c r="AF52" s="362"/>
      <c r="AG52" s="362"/>
      <c r="AH52" s="362"/>
      <c r="AI52" s="362" t="s">
        <v>7049</v>
      </c>
      <c r="AJ52" s="362" t="s">
        <v>19</v>
      </c>
      <c r="AK52" s="362" t="s">
        <v>40</v>
      </c>
      <c r="AL52" s="362" t="s">
        <v>40</v>
      </c>
      <c r="AM52" s="362">
        <v>0</v>
      </c>
      <c r="AN52" s="362"/>
      <c r="AO52" s="362"/>
      <c r="AP52" s="361" t="e">
        <v>#N/A</v>
      </c>
      <c r="AR52">
        <v>1</v>
      </c>
      <c r="AS52" t="s">
        <v>9</v>
      </c>
      <c r="AT52" t="s">
        <v>9</v>
      </c>
    </row>
    <row r="53" spans="2:46" ht="15" customHeight="1" x14ac:dyDescent="0.35">
      <c r="B53" s="362">
        <v>1800</v>
      </c>
      <c r="C53" s="362" t="s">
        <v>4507</v>
      </c>
      <c r="D53" s="362" t="s">
        <v>3</v>
      </c>
      <c r="E53" s="362" t="s">
        <v>172</v>
      </c>
      <c r="F53" s="362"/>
      <c r="G53" s="362"/>
      <c r="H53" s="362"/>
      <c r="I53" s="362" t="s">
        <v>82</v>
      </c>
      <c r="J53" s="362" t="s">
        <v>63</v>
      </c>
      <c r="K53" s="361" t="s">
        <v>4508</v>
      </c>
      <c r="L53" s="362"/>
      <c r="M53" s="362" t="s">
        <v>1689</v>
      </c>
      <c r="N53" s="362" t="s">
        <v>90</v>
      </c>
      <c r="O53" s="362"/>
      <c r="P53" s="362" t="s">
        <v>2208</v>
      </c>
      <c r="Q53" s="362" t="s">
        <v>4394</v>
      </c>
      <c r="R53" s="362"/>
      <c r="S53" s="361"/>
      <c r="T53" s="362"/>
      <c r="U53" s="362"/>
      <c r="V53" s="362" t="s">
        <v>844</v>
      </c>
      <c r="W53" s="362"/>
      <c r="X53" s="362" t="s">
        <v>9</v>
      </c>
      <c r="Y53" s="362" t="s">
        <v>9</v>
      </c>
      <c r="Z53" s="362" t="s">
        <v>90</v>
      </c>
      <c r="AA53" s="366" t="s">
        <v>90</v>
      </c>
      <c r="AB53" s="362" t="s">
        <v>90</v>
      </c>
      <c r="AC53" s="362"/>
      <c r="AD53" s="362"/>
      <c r="AE53" s="362"/>
      <c r="AF53" s="362"/>
      <c r="AG53" s="362"/>
      <c r="AH53" s="362"/>
      <c r="AI53" s="362" t="s">
        <v>7049</v>
      </c>
      <c r="AJ53" s="362" t="s">
        <v>19</v>
      </c>
      <c r="AK53" s="362" t="s">
        <v>40</v>
      </c>
      <c r="AL53" s="362" t="s">
        <v>40</v>
      </c>
      <c r="AM53" s="362">
        <v>0</v>
      </c>
      <c r="AN53" s="362"/>
      <c r="AO53" s="362"/>
      <c r="AP53" s="361" t="e">
        <v>#N/A</v>
      </c>
      <c r="AR53">
        <v>1</v>
      </c>
      <c r="AS53" t="s">
        <v>9</v>
      </c>
      <c r="AT53" t="s">
        <v>9</v>
      </c>
    </row>
    <row r="54" spans="2:46" ht="15" customHeight="1" x14ac:dyDescent="0.35">
      <c r="B54" s="362">
        <v>1801</v>
      </c>
      <c r="C54" s="362" t="s">
        <v>4509</v>
      </c>
      <c r="D54" s="362" t="s">
        <v>3</v>
      </c>
      <c r="E54" s="362" t="s">
        <v>172</v>
      </c>
      <c r="F54" s="362"/>
      <c r="G54" s="362"/>
      <c r="H54" s="362"/>
      <c r="I54" s="362" t="s">
        <v>82</v>
      </c>
      <c r="J54" s="362" t="s">
        <v>63</v>
      </c>
      <c r="K54" s="361" t="s">
        <v>4510</v>
      </c>
      <c r="L54" s="362"/>
      <c r="M54" s="362" t="s">
        <v>1689</v>
      </c>
      <c r="N54" s="362" t="s">
        <v>90</v>
      </c>
      <c r="O54" s="362"/>
      <c r="P54" s="362" t="s">
        <v>2208</v>
      </c>
      <c r="Q54" s="362" t="s">
        <v>4394</v>
      </c>
      <c r="R54" s="362"/>
      <c r="S54" s="361"/>
      <c r="T54" s="362"/>
      <c r="U54" s="362"/>
      <c r="V54" s="362" t="s">
        <v>844</v>
      </c>
      <c r="W54" s="362"/>
      <c r="X54" s="362" t="s">
        <v>9</v>
      </c>
      <c r="Y54" s="362" t="s">
        <v>9</v>
      </c>
      <c r="Z54" s="362" t="s">
        <v>90</v>
      </c>
      <c r="AA54" s="366" t="s">
        <v>90</v>
      </c>
      <c r="AB54" s="362" t="s">
        <v>90</v>
      </c>
      <c r="AC54" s="362"/>
      <c r="AD54" s="362"/>
      <c r="AE54" s="362"/>
      <c r="AF54" s="362"/>
      <c r="AG54" s="362"/>
      <c r="AH54" s="362"/>
      <c r="AI54" s="362" t="s">
        <v>7049</v>
      </c>
      <c r="AJ54" s="362" t="s">
        <v>19</v>
      </c>
      <c r="AK54" s="362" t="s">
        <v>40</v>
      </c>
      <c r="AL54" s="362" t="s">
        <v>40</v>
      </c>
      <c r="AM54" s="362">
        <v>0</v>
      </c>
      <c r="AN54" s="362"/>
      <c r="AO54" s="362"/>
      <c r="AP54" s="361" t="e">
        <v>#N/A</v>
      </c>
      <c r="AR54">
        <v>1</v>
      </c>
      <c r="AS54" t="s">
        <v>9</v>
      </c>
      <c r="AT54" t="s">
        <v>9</v>
      </c>
    </row>
    <row r="55" spans="2:46" ht="15" customHeight="1" x14ac:dyDescent="0.35">
      <c r="B55" s="362">
        <v>1802</v>
      </c>
      <c r="C55" s="362" t="s">
        <v>4511</v>
      </c>
      <c r="D55" s="362" t="s">
        <v>3</v>
      </c>
      <c r="E55" s="362" t="s">
        <v>172</v>
      </c>
      <c r="F55" s="362"/>
      <c r="G55" s="362" t="s">
        <v>63</v>
      </c>
      <c r="H55" s="362" t="s">
        <v>63</v>
      </c>
      <c r="I55" s="362" t="s">
        <v>63</v>
      </c>
      <c r="J55" s="362" t="s">
        <v>63</v>
      </c>
      <c r="K55" s="361" t="s">
        <v>4512</v>
      </c>
      <c r="L55" s="361"/>
      <c r="M55" s="362" t="s">
        <v>186</v>
      </c>
      <c r="N55" s="362" t="s">
        <v>4410</v>
      </c>
      <c r="O55" s="362"/>
      <c r="P55" s="362" t="s">
        <v>1398</v>
      </c>
      <c r="Q55" s="362" t="s">
        <v>4513</v>
      </c>
      <c r="R55" s="362"/>
      <c r="S55" s="361" t="s">
        <v>4514</v>
      </c>
      <c r="T55" s="362"/>
      <c r="U55" s="362"/>
      <c r="V55" s="362" t="s">
        <v>844</v>
      </c>
      <c r="W55" s="362"/>
      <c r="X55" s="362"/>
      <c r="Y55" s="362" t="s">
        <v>48</v>
      </c>
      <c r="Z55" s="362" t="s">
        <v>90</v>
      </c>
      <c r="AA55" s="366" t="s">
        <v>90</v>
      </c>
      <c r="AB55" s="362" t="s">
        <v>90</v>
      </c>
      <c r="AC55" s="362"/>
      <c r="AD55" s="362"/>
      <c r="AE55" s="362"/>
      <c r="AF55" s="362"/>
      <c r="AG55" s="362"/>
      <c r="AH55" s="362"/>
      <c r="AI55" s="362" t="s">
        <v>7046</v>
      </c>
      <c r="AJ55" s="362" t="s">
        <v>19</v>
      </c>
      <c r="AK55" s="362" t="s">
        <v>40</v>
      </c>
      <c r="AL55" s="362" t="s">
        <v>4410</v>
      </c>
      <c r="AM55" s="362" t="s">
        <v>4514</v>
      </c>
      <c r="AN55" s="362"/>
      <c r="AO55" s="362"/>
      <c r="AP55" s="361"/>
      <c r="AR55">
        <v>1</v>
      </c>
      <c r="AS55" t="s">
        <v>5839</v>
      </c>
      <c r="AT55" t="s">
        <v>5839</v>
      </c>
    </row>
    <row r="56" spans="2:46" ht="15" customHeight="1" x14ac:dyDescent="0.35">
      <c r="B56" s="362">
        <v>1803</v>
      </c>
      <c r="C56" s="362" t="s">
        <v>4515</v>
      </c>
      <c r="D56" s="362" t="s">
        <v>3</v>
      </c>
      <c r="E56" s="362" t="s">
        <v>172</v>
      </c>
      <c r="F56" s="362"/>
      <c r="G56" s="362" t="s">
        <v>63</v>
      </c>
      <c r="H56" s="362" t="s">
        <v>63</v>
      </c>
      <c r="I56" s="362" t="s">
        <v>63</v>
      </c>
      <c r="J56" s="362" t="s">
        <v>63</v>
      </c>
      <c r="K56" s="361" t="s">
        <v>4516</v>
      </c>
      <c r="L56" s="361"/>
      <c r="M56" s="362" t="s">
        <v>186</v>
      </c>
      <c r="N56" s="362" t="s">
        <v>4410</v>
      </c>
      <c r="O56" s="362"/>
      <c r="P56" s="362" t="s">
        <v>1398</v>
      </c>
      <c r="Q56" s="362" t="s">
        <v>4513</v>
      </c>
      <c r="R56" s="362"/>
      <c r="S56" s="361"/>
      <c r="T56" s="362"/>
      <c r="U56" s="362"/>
      <c r="V56" s="362" t="s">
        <v>844</v>
      </c>
      <c r="W56" s="362"/>
      <c r="X56" s="362"/>
      <c r="Y56" s="362" t="s">
        <v>48</v>
      </c>
      <c r="Z56" s="362" t="s">
        <v>90</v>
      </c>
      <c r="AA56" s="366" t="s">
        <v>90</v>
      </c>
      <c r="AB56" s="362" t="s">
        <v>90</v>
      </c>
      <c r="AC56" s="362"/>
      <c r="AD56" s="362"/>
      <c r="AE56" s="362"/>
      <c r="AF56" s="362"/>
      <c r="AG56" s="362"/>
      <c r="AH56" s="362"/>
      <c r="AI56" s="362" t="s">
        <v>7046</v>
      </c>
      <c r="AJ56" s="362" t="s">
        <v>19</v>
      </c>
      <c r="AK56" s="362" t="s">
        <v>40</v>
      </c>
      <c r="AL56" s="362" t="s">
        <v>4410</v>
      </c>
      <c r="AM56" s="362" t="s">
        <v>6882</v>
      </c>
      <c r="AN56" s="362"/>
      <c r="AO56" s="362"/>
      <c r="AP56" s="361"/>
      <c r="AR56">
        <v>1</v>
      </c>
      <c r="AS56" t="s">
        <v>5839</v>
      </c>
      <c r="AT56" t="s">
        <v>5839</v>
      </c>
    </row>
    <row r="57" spans="2:46" ht="15" customHeight="1" x14ac:dyDescent="0.35">
      <c r="B57" s="362">
        <v>1804</v>
      </c>
      <c r="C57" s="362" t="s">
        <v>4517</v>
      </c>
      <c r="D57" s="362" t="s">
        <v>3</v>
      </c>
      <c r="E57" s="362" t="s">
        <v>172</v>
      </c>
      <c r="F57" s="362"/>
      <c r="G57" s="362" t="s">
        <v>63</v>
      </c>
      <c r="H57" s="362" t="s">
        <v>63</v>
      </c>
      <c r="I57" s="362" t="s">
        <v>63</v>
      </c>
      <c r="J57" s="362" t="s">
        <v>63</v>
      </c>
      <c r="K57" s="361" t="s">
        <v>4518</v>
      </c>
      <c r="L57" s="361"/>
      <c r="M57" s="362" t="s">
        <v>186</v>
      </c>
      <c r="N57" s="362" t="s">
        <v>4410</v>
      </c>
      <c r="O57" s="362"/>
      <c r="P57" s="362" t="s">
        <v>1398</v>
      </c>
      <c r="Q57" s="362" t="s">
        <v>4513</v>
      </c>
      <c r="R57" s="362"/>
      <c r="S57" s="361" t="s">
        <v>4514</v>
      </c>
      <c r="T57" s="362"/>
      <c r="U57" s="362"/>
      <c r="V57" s="362" t="s">
        <v>844</v>
      </c>
      <c r="W57" s="362"/>
      <c r="X57" s="362"/>
      <c r="Y57" s="362" t="s">
        <v>48</v>
      </c>
      <c r="Z57" s="362" t="s">
        <v>90</v>
      </c>
      <c r="AA57" s="366" t="s">
        <v>90</v>
      </c>
      <c r="AB57" s="362" t="s">
        <v>90</v>
      </c>
      <c r="AC57" s="362"/>
      <c r="AD57" s="362"/>
      <c r="AE57" s="362"/>
      <c r="AF57" s="362"/>
      <c r="AG57" s="362"/>
      <c r="AH57" s="362"/>
      <c r="AI57" s="362" t="s">
        <v>7046</v>
      </c>
      <c r="AJ57" s="362" t="s">
        <v>19</v>
      </c>
      <c r="AK57" s="362" t="s">
        <v>40</v>
      </c>
      <c r="AL57" s="362" t="s">
        <v>4410</v>
      </c>
      <c r="AM57" s="362" t="s">
        <v>4514</v>
      </c>
      <c r="AN57" s="362"/>
      <c r="AO57" s="362"/>
      <c r="AP57" s="361"/>
      <c r="AR57">
        <v>1</v>
      </c>
      <c r="AS57" t="s">
        <v>5839</v>
      </c>
      <c r="AT57" t="s">
        <v>5839</v>
      </c>
    </row>
    <row r="58" spans="2:46" ht="15" customHeight="1" x14ac:dyDescent="0.35">
      <c r="B58" s="362">
        <v>1805</v>
      </c>
      <c r="C58" s="362" t="s">
        <v>4519</v>
      </c>
      <c r="D58" s="362" t="s">
        <v>3</v>
      </c>
      <c r="E58" s="362" t="s">
        <v>172</v>
      </c>
      <c r="F58" s="362"/>
      <c r="G58" s="362" t="s">
        <v>63</v>
      </c>
      <c r="H58" s="362" t="s">
        <v>63</v>
      </c>
      <c r="I58" s="362" t="s">
        <v>63</v>
      </c>
      <c r="J58" s="362" t="s">
        <v>63</v>
      </c>
      <c r="K58" s="361" t="s">
        <v>4520</v>
      </c>
      <c r="L58" s="361"/>
      <c r="M58" s="362" t="s">
        <v>186</v>
      </c>
      <c r="N58" s="362" t="s">
        <v>4410</v>
      </c>
      <c r="O58" s="362"/>
      <c r="P58" s="362" t="s">
        <v>1398</v>
      </c>
      <c r="Q58" s="362" t="s">
        <v>4513</v>
      </c>
      <c r="R58" s="362"/>
      <c r="S58" s="361" t="s">
        <v>4521</v>
      </c>
      <c r="T58" s="362"/>
      <c r="U58" s="362"/>
      <c r="V58" s="362" t="s">
        <v>844</v>
      </c>
      <c r="W58" s="362"/>
      <c r="X58" s="362"/>
      <c r="Y58" s="362" t="s">
        <v>48</v>
      </c>
      <c r="Z58" s="362" t="s">
        <v>90</v>
      </c>
      <c r="AA58" s="366" t="s">
        <v>90</v>
      </c>
      <c r="AB58" s="362" t="s">
        <v>90</v>
      </c>
      <c r="AC58" s="362"/>
      <c r="AD58" s="362"/>
      <c r="AE58" s="362"/>
      <c r="AF58" s="362"/>
      <c r="AG58" s="362"/>
      <c r="AH58" s="362"/>
      <c r="AI58" s="362" t="s">
        <v>7046</v>
      </c>
      <c r="AJ58" s="362" t="s">
        <v>19</v>
      </c>
      <c r="AK58" s="362" t="s">
        <v>40</v>
      </c>
      <c r="AL58" s="362" t="s">
        <v>4410</v>
      </c>
      <c r="AM58" s="362" t="s">
        <v>4521</v>
      </c>
      <c r="AN58" s="362"/>
      <c r="AO58" s="362"/>
      <c r="AP58" s="361"/>
      <c r="AR58">
        <v>1</v>
      </c>
      <c r="AS58" t="s">
        <v>5839</v>
      </c>
      <c r="AT58" t="s">
        <v>5839</v>
      </c>
    </row>
    <row r="59" spans="2:46" ht="15" customHeight="1" x14ac:dyDescent="0.35">
      <c r="B59" s="362">
        <v>1806</v>
      </c>
      <c r="C59" s="362" t="s">
        <v>4522</v>
      </c>
      <c r="D59" s="362" t="s">
        <v>3</v>
      </c>
      <c r="E59" s="362" t="s">
        <v>172</v>
      </c>
      <c r="F59" s="362"/>
      <c r="G59" s="362" t="s">
        <v>63</v>
      </c>
      <c r="H59" s="362" t="s">
        <v>63</v>
      </c>
      <c r="I59" s="362" t="s">
        <v>63</v>
      </c>
      <c r="J59" s="362" t="s">
        <v>4392</v>
      </c>
      <c r="K59" s="361" t="s">
        <v>4523</v>
      </c>
      <c r="L59" s="362"/>
      <c r="M59" s="362" t="s">
        <v>186</v>
      </c>
      <c r="N59" s="362" t="s">
        <v>90</v>
      </c>
      <c r="O59" s="362"/>
      <c r="P59" s="362" t="s">
        <v>2208</v>
      </c>
      <c r="Q59" s="362" t="s">
        <v>4394</v>
      </c>
      <c r="R59" s="362"/>
      <c r="S59" s="361"/>
      <c r="T59" s="362"/>
      <c r="U59" s="362"/>
      <c r="V59" s="362" t="s">
        <v>844</v>
      </c>
      <c r="W59" s="362"/>
      <c r="X59" s="362" t="s">
        <v>9</v>
      </c>
      <c r="Y59" s="362" t="s">
        <v>9</v>
      </c>
      <c r="Z59" s="362" t="s">
        <v>90</v>
      </c>
      <c r="AA59" s="366" t="s">
        <v>90</v>
      </c>
      <c r="AB59" s="362" t="s">
        <v>90</v>
      </c>
      <c r="AC59" s="362"/>
      <c r="AD59" s="362"/>
      <c r="AE59" s="362"/>
      <c r="AF59" s="362"/>
      <c r="AG59" s="362"/>
      <c r="AH59" s="362"/>
      <c r="AI59" s="362" t="s">
        <v>7046</v>
      </c>
      <c r="AJ59" s="362" t="s">
        <v>19</v>
      </c>
      <c r="AK59" s="362" t="s">
        <v>40</v>
      </c>
      <c r="AL59" s="362" t="s">
        <v>40</v>
      </c>
      <c r="AM59" s="362">
        <v>0</v>
      </c>
      <c r="AN59" s="362"/>
      <c r="AO59" s="362"/>
      <c r="AP59" s="361" t="e">
        <v>#N/A</v>
      </c>
      <c r="AR59">
        <v>1</v>
      </c>
      <c r="AS59" t="s">
        <v>9</v>
      </c>
      <c r="AT59" t="s">
        <v>9</v>
      </c>
    </row>
    <row r="60" spans="2:46" ht="15" customHeight="1" x14ac:dyDescent="0.35">
      <c r="B60" s="362">
        <v>1807</v>
      </c>
      <c r="C60" s="362" t="s">
        <v>4524</v>
      </c>
      <c r="D60" s="362" t="s">
        <v>3</v>
      </c>
      <c r="E60" s="362" t="s">
        <v>172</v>
      </c>
      <c r="F60" s="362"/>
      <c r="G60" s="362" t="s">
        <v>63</v>
      </c>
      <c r="H60" s="362" t="s">
        <v>63</v>
      </c>
      <c r="I60" s="362" t="s">
        <v>63</v>
      </c>
      <c r="J60" s="362" t="s">
        <v>63</v>
      </c>
      <c r="K60" s="361" t="s">
        <v>4525</v>
      </c>
      <c r="L60" s="361"/>
      <c r="M60" s="362" t="s">
        <v>186</v>
      </c>
      <c r="N60" s="362" t="s">
        <v>90</v>
      </c>
      <c r="O60" s="362"/>
      <c r="P60" s="362" t="s">
        <v>1398</v>
      </c>
      <c r="Q60" s="362" t="s">
        <v>4526</v>
      </c>
      <c r="R60" s="362"/>
      <c r="S60" s="361" t="s">
        <v>4527</v>
      </c>
      <c r="T60" s="362"/>
      <c r="U60" s="362"/>
      <c r="V60" s="362" t="s">
        <v>844</v>
      </c>
      <c r="W60" s="362"/>
      <c r="X60" s="362" t="s">
        <v>9</v>
      </c>
      <c r="Y60" s="362" t="s">
        <v>46</v>
      </c>
      <c r="Z60" s="362" t="s">
        <v>90</v>
      </c>
      <c r="AA60" s="366" t="s">
        <v>90</v>
      </c>
      <c r="AB60" s="362" t="s">
        <v>90</v>
      </c>
      <c r="AC60" s="362"/>
      <c r="AD60" s="362"/>
      <c r="AE60" s="362"/>
      <c r="AF60" s="362"/>
      <c r="AG60" s="362"/>
      <c r="AH60" s="362"/>
      <c r="AI60" s="362" t="s">
        <v>7046</v>
      </c>
      <c r="AJ60" s="362" t="s">
        <v>19</v>
      </c>
      <c r="AK60" s="362" t="s">
        <v>40</v>
      </c>
      <c r="AL60" s="362" t="s">
        <v>40</v>
      </c>
      <c r="AM60" s="362">
        <v>0</v>
      </c>
      <c r="AN60" s="362"/>
      <c r="AO60" s="362"/>
      <c r="AP60" s="361" t="e">
        <v>#N/A</v>
      </c>
      <c r="AR60">
        <v>1</v>
      </c>
      <c r="AS60" t="s">
        <v>9</v>
      </c>
      <c r="AT60" t="s">
        <v>9</v>
      </c>
    </row>
    <row r="61" spans="2:46" ht="15" customHeight="1" x14ac:dyDescent="0.35">
      <c r="B61" s="362">
        <v>1808</v>
      </c>
      <c r="C61" s="362" t="s">
        <v>4528</v>
      </c>
      <c r="D61" s="362" t="s">
        <v>3</v>
      </c>
      <c r="E61" s="362" t="s">
        <v>172</v>
      </c>
      <c r="F61" s="362"/>
      <c r="G61" s="362" t="s">
        <v>63</v>
      </c>
      <c r="H61" s="362" t="s">
        <v>63</v>
      </c>
      <c r="I61" s="362" t="s">
        <v>63</v>
      </c>
      <c r="J61" s="362" t="s">
        <v>63</v>
      </c>
      <c r="K61" s="361" t="s">
        <v>4529</v>
      </c>
      <c r="L61" s="361"/>
      <c r="M61" s="362" t="s">
        <v>186</v>
      </c>
      <c r="N61" s="362" t="s">
        <v>90</v>
      </c>
      <c r="O61" s="362"/>
      <c r="P61" s="362" t="s">
        <v>1398</v>
      </c>
      <c r="Q61" s="362" t="s">
        <v>4526</v>
      </c>
      <c r="R61" s="362"/>
      <c r="S61" s="361"/>
      <c r="T61" s="362"/>
      <c r="U61" s="362"/>
      <c r="V61" s="362" t="s">
        <v>844</v>
      </c>
      <c r="W61" s="362"/>
      <c r="X61" s="362"/>
      <c r="Y61" s="362" t="s">
        <v>48</v>
      </c>
      <c r="Z61" s="362" t="s">
        <v>90</v>
      </c>
      <c r="AA61" s="366" t="s">
        <v>90</v>
      </c>
      <c r="AB61" s="362" t="s">
        <v>90</v>
      </c>
      <c r="AC61" s="362"/>
      <c r="AD61" s="362"/>
      <c r="AE61" s="362"/>
      <c r="AF61" s="362"/>
      <c r="AG61" s="362"/>
      <c r="AH61" s="362"/>
      <c r="AI61" s="362" t="s">
        <v>7046</v>
      </c>
      <c r="AJ61" s="362" t="s">
        <v>19</v>
      </c>
      <c r="AK61" s="362" t="s">
        <v>40</v>
      </c>
      <c r="AL61" s="362" t="s">
        <v>4410</v>
      </c>
      <c r="AM61" s="362" t="s">
        <v>6884</v>
      </c>
      <c r="AN61" s="362"/>
      <c r="AO61" s="362"/>
      <c r="AP61" s="361"/>
      <c r="AR61">
        <v>1</v>
      </c>
      <c r="AS61" t="s">
        <v>5839</v>
      </c>
      <c r="AT61" t="s">
        <v>5839</v>
      </c>
    </row>
    <row r="62" spans="2:46" ht="15" customHeight="1" x14ac:dyDescent="0.35">
      <c r="B62" s="362">
        <v>1809</v>
      </c>
      <c r="C62" s="362" t="s">
        <v>4530</v>
      </c>
      <c r="D62" s="362" t="s">
        <v>3</v>
      </c>
      <c r="E62" s="362" t="s">
        <v>172</v>
      </c>
      <c r="F62" s="362"/>
      <c r="G62" s="362" t="s">
        <v>63</v>
      </c>
      <c r="H62" s="362" t="s">
        <v>63</v>
      </c>
      <c r="I62" s="362" t="s">
        <v>63</v>
      </c>
      <c r="J62" s="362" t="s">
        <v>63</v>
      </c>
      <c r="K62" s="361" t="s">
        <v>4531</v>
      </c>
      <c r="L62" s="361"/>
      <c r="M62" s="362" t="s">
        <v>186</v>
      </c>
      <c r="N62" s="362" t="s">
        <v>90</v>
      </c>
      <c r="O62" s="362"/>
      <c r="P62" s="362" t="s">
        <v>1398</v>
      </c>
      <c r="Q62" s="362" t="s">
        <v>4526</v>
      </c>
      <c r="R62" s="362"/>
      <c r="S62" s="361"/>
      <c r="T62" s="362"/>
      <c r="U62" s="362"/>
      <c r="V62" s="362" t="s">
        <v>844</v>
      </c>
      <c r="W62" s="362"/>
      <c r="X62" s="362" t="s">
        <v>9</v>
      </c>
      <c r="Y62" s="362" t="s">
        <v>46</v>
      </c>
      <c r="Z62" s="362" t="s">
        <v>90</v>
      </c>
      <c r="AA62" s="366" t="s">
        <v>90</v>
      </c>
      <c r="AB62" s="362" t="s">
        <v>90</v>
      </c>
      <c r="AC62" s="362"/>
      <c r="AD62" s="362"/>
      <c r="AE62" s="362"/>
      <c r="AF62" s="362"/>
      <c r="AG62" s="362"/>
      <c r="AH62" s="362"/>
      <c r="AI62" s="362" t="s">
        <v>7046</v>
      </c>
      <c r="AJ62" s="362" t="s">
        <v>19</v>
      </c>
      <c r="AK62" s="362" t="s">
        <v>40</v>
      </c>
      <c r="AL62" s="362" t="s">
        <v>40</v>
      </c>
      <c r="AM62" s="362">
        <v>0</v>
      </c>
      <c r="AN62" s="362"/>
      <c r="AO62" s="362"/>
      <c r="AP62" s="361" t="e">
        <v>#N/A</v>
      </c>
      <c r="AR62">
        <v>1</v>
      </c>
      <c r="AS62" t="s">
        <v>9</v>
      </c>
      <c r="AT62" t="s">
        <v>9</v>
      </c>
    </row>
    <row r="63" spans="2:46" ht="15" customHeight="1" x14ac:dyDescent="0.35">
      <c r="B63" s="362">
        <v>1810</v>
      </c>
      <c r="C63" s="362" t="s">
        <v>4532</v>
      </c>
      <c r="D63" s="362" t="s">
        <v>3</v>
      </c>
      <c r="E63" s="362" t="s">
        <v>172</v>
      </c>
      <c r="F63" s="362"/>
      <c r="G63" s="362" t="s">
        <v>63</v>
      </c>
      <c r="H63" s="362" t="s">
        <v>63</v>
      </c>
      <c r="I63" s="362" t="s">
        <v>63</v>
      </c>
      <c r="J63" s="362" t="s">
        <v>63</v>
      </c>
      <c r="K63" s="361" t="s">
        <v>4533</v>
      </c>
      <c r="L63" s="361"/>
      <c r="M63" s="362" t="s">
        <v>186</v>
      </c>
      <c r="N63" s="362" t="s">
        <v>90</v>
      </c>
      <c r="O63" s="362"/>
      <c r="P63" s="362" t="s">
        <v>1398</v>
      </c>
      <c r="Q63" s="362" t="s">
        <v>4526</v>
      </c>
      <c r="R63" s="362"/>
      <c r="S63" s="361" t="s">
        <v>4534</v>
      </c>
      <c r="T63" s="362"/>
      <c r="U63" s="362"/>
      <c r="V63" s="362" t="s">
        <v>844</v>
      </c>
      <c r="W63" s="362"/>
      <c r="X63" s="362" t="s">
        <v>9</v>
      </c>
      <c r="Y63" s="362" t="s">
        <v>46</v>
      </c>
      <c r="Z63" s="362" t="s">
        <v>90</v>
      </c>
      <c r="AA63" s="366" t="s">
        <v>90</v>
      </c>
      <c r="AB63" s="362" t="s">
        <v>90</v>
      </c>
      <c r="AC63" s="362"/>
      <c r="AD63" s="362"/>
      <c r="AE63" s="362"/>
      <c r="AF63" s="362"/>
      <c r="AG63" s="362"/>
      <c r="AH63" s="362"/>
      <c r="AI63" s="362" t="s">
        <v>7046</v>
      </c>
      <c r="AJ63" s="362" t="s">
        <v>19</v>
      </c>
      <c r="AK63" s="362" t="s">
        <v>40</v>
      </c>
      <c r="AL63" s="362" t="s">
        <v>40</v>
      </c>
      <c r="AM63" s="362">
        <v>0</v>
      </c>
      <c r="AN63" s="362"/>
      <c r="AO63" s="362"/>
      <c r="AP63" s="361" t="e">
        <v>#N/A</v>
      </c>
      <c r="AR63">
        <v>1</v>
      </c>
      <c r="AS63" t="s">
        <v>9</v>
      </c>
      <c r="AT63" t="s">
        <v>9</v>
      </c>
    </row>
    <row r="64" spans="2:46" ht="15" customHeight="1" x14ac:dyDescent="0.35">
      <c r="B64" s="362">
        <v>1811</v>
      </c>
      <c r="C64" s="362" t="s">
        <v>4535</v>
      </c>
      <c r="D64" s="362" t="s">
        <v>3</v>
      </c>
      <c r="E64" s="362" t="s">
        <v>172</v>
      </c>
      <c r="F64" s="362"/>
      <c r="G64" s="362" t="s">
        <v>63</v>
      </c>
      <c r="H64" s="362" t="s">
        <v>63</v>
      </c>
      <c r="I64" s="362" t="s">
        <v>63</v>
      </c>
      <c r="J64" s="362" t="s">
        <v>63</v>
      </c>
      <c r="K64" s="361" t="s">
        <v>4536</v>
      </c>
      <c r="L64" s="361"/>
      <c r="M64" s="362" t="s">
        <v>186</v>
      </c>
      <c r="N64" s="362" t="s">
        <v>90</v>
      </c>
      <c r="O64" s="362"/>
      <c r="P64" s="362" t="s">
        <v>1398</v>
      </c>
      <c r="Q64" s="362" t="s">
        <v>4526</v>
      </c>
      <c r="R64" s="362"/>
      <c r="S64" s="361" t="s">
        <v>4534</v>
      </c>
      <c r="T64" s="362"/>
      <c r="U64" s="362"/>
      <c r="V64" s="362" t="s">
        <v>844</v>
      </c>
      <c r="W64" s="362"/>
      <c r="X64" s="362"/>
      <c r="Y64" s="362" t="s">
        <v>48</v>
      </c>
      <c r="Z64" s="362" t="s">
        <v>90</v>
      </c>
      <c r="AA64" s="366" t="s">
        <v>90</v>
      </c>
      <c r="AB64" s="362" t="s">
        <v>90</v>
      </c>
      <c r="AC64" s="362"/>
      <c r="AD64" s="362"/>
      <c r="AE64" s="362"/>
      <c r="AF64" s="362"/>
      <c r="AG64" s="362"/>
      <c r="AH64" s="362"/>
      <c r="AI64" s="362" t="s">
        <v>7046</v>
      </c>
      <c r="AJ64" s="362" t="s">
        <v>19</v>
      </c>
      <c r="AK64" s="362" t="s">
        <v>40</v>
      </c>
      <c r="AL64" s="362" t="s">
        <v>4410</v>
      </c>
      <c r="AM64" s="362" t="s">
        <v>6885</v>
      </c>
      <c r="AN64" s="362"/>
      <c r="AO64" s="362"/>
      <c r="AP64" s="361" t="e">
        <v>#N/A</v>
      </c>
      <c r="AR64">
        <v>1</v>
      </c>
      <c r="AS64" t="s">
        <v>5839</v>
      </c>
      <c r="AT64" t="s">
        <v>5839</v>
      </c>
    </row>
    <row r="65" spans="2:46" ht="15" customHeight="1" x14ac:dyDescent="0.35">
      <c r="B65" s="362">
        <v>1812</v>
      </c>
      <c r="C65" s="362" t="s">
        <v>4537</v>
      </c>
      <c r="D65" s="362" t="s">
        <v>3</v>
      </c>
      <c r="E65" s="362" t="s">
        <v>172</v>
      </c>
      <c r="F65" s="362"/>
      <c r="G65" s="362" t="s">
        <v>63</v>
      </c>
      <c r="H65" s="362" t="s">
        <v>63</v>
      </c>
      <c r="I65" s="362" t="s">
        <v>63</v>
      </c>
      <c r="J65" s="362" t="s">
        <v>63</v>
      </c>
      <c r="K65" s="361" t="s">
        <v>4538</v>
      </c>
      <c r="L65" s="361"/>
      <c r="M65" s="362" t="s">
        <v>186</v>
      </c>
      <c r="N65" s="362" t="s">
        <v>90</v>
      </c>
      <c r="O65" s="362"/>
      <c r="P65" s="362" t="s">
        <v>1398</v>
      </c>
      <c r="Q65" s="362" t="s">
        <v>4526</v>
      </c>
      <c r="R65" s="362"/>
      <c r="S65" s="361" t="s">
        <v>3094</v>
      </c>
      <c r="T65" s="362"/>
      <c r="U65" s="362"/>
      <c r="V65" s="362" t="s">
        <v>844</v>
      </c>
      <c r="W65" s="362"/>
      <c r="X65" s="362" t="s">
        <v>9</v>
      </c>
      <c r="Y65" s="362" t="s">
        <v>46</v>
      </c>
      <c r="Z65" s="362" t="s">
        <v>90</v>
      </c>
      <c r="AA65" s="366" t="s">
        <v>90</v>
      </c>
      <c r="AB65" s="362" t="s">
        <v>90</v>
      </c>
      <c r="AC65" s="362"/>
      <c r="AD65" s="362"/>
      <c r="AE65" s="362"/>
      <c r="AF65" s="362"/>
      <c r="AG65" s="362"/>
      <c r="AH65" s="362"/>
      <c r="AI65" s="362" t="s">
        <v>7046</v>
      </c>
      <c r="AJ65" s="362" t="s">
        <v>19</v>
      </c>
      <c r="AK65" s="362" t="s">
        <v>40</v>
      </c>
      <c r="AL65" s="362" t="s">
        <v>40</v>
      </c>
      <c r="AM65" s="362">
        <v>0</v>
      </c>
      <c r="AN65" s="362"/>
      <c r="AO65" s="362"/>
      <c r="AP65" s="361" t="e">
        <v>#N/A</v>
      </c>
      <c r="AR65">
        <v>1</v>
      </c>
      <c r="AS65" t="s">
        <v>9</v>
      </c>
      <c r="AT65" t="s">
        <v>9</v>
      </c>
    </row>
    <row r="66" spans="2:46" ht="15" customHeight="1" x14ac:dyDescent="0.35">
      <c r="B66" s="362">
        <v>1813</v>
      </c>
      <c r="C66" s="362" t="s">
        <v>4539</v>
      </c>
      <c r="D66" s="362" t="s">
        <v>3</v>
      </c>
      <c r="E66" s="362" t="s">
        <v>172</v>
      </c>
      <c r="F66" s="362"/>
      <c r="G66" s="362" t="s">
        <v>63</v>
      </c>
      <c r="H66" s="362" t="s">
        <v>63</v>
      </c>
      <c r="I66" s="362" t="s">
        <v>63</v>
      </c>
      <c r="J66" s="362" t="s">
        <v>63</v>
      </c>
      <c r="K66" s="361" t="s">
        <v>4540</v>
      </c>
      <c r="L66" s="361"/>
      <c r="M66" s="362" t="s">
        <v>186</v>
      </c>
      <c r="N66" s="362" t="s">
        <v>90</v>
      </c>
      <c r="O66" s="362"/>
      <c r="P66" s="362" t="s">
        <v>1398</v>
      </c>
      <c r="Q66" s="362" t="s">
        <v>4526</v>
      </c>
      <c r="R66" s="362"/>
      <c r="S66" s="361"/>
      <c r="T66" s="362"/>
      <c r="U66" s="362"/>
      <c r="V66" s="362" t="s">
        <v>844</v>
      </c>
      <c r="W66" s="362"/>
      <c r="X66" s="362" t="s">
        <v>9</v>
      </c>
      <c r="Y66" s="362" t="s">
        <v>9</v>
      </c>
      <c r="Z66" s="362" t="s">
        <v>90</v>
      </c>
      <c r="AA66" s="366" t="s">
        <v>90</v>
      </c>
      <c r="AB66" s="362" t="s">
        <v>90</v>
      </c>
      <c r="AC66" s="362"/>
      <c r="AD66" s="362"/>
      <c r="AE66" s="362"/>
      <c r="AF66" s="362"/>
      <c r="AG66" s="362"/>
      <c r="AH66" s="362"/>
      <c r="AI66" s="362" t="s">
        <v>7046</v>
      </c>
      <c r="AJ66" s="362" t="s">
        <v>19</v>
      </c>
      <c r="AK66" s="362" t="s">
        <v>40</v>
      </c>
      <c r="AL66" s="362" t="s">
        <v>40</v>
      </c>
      <c r="AM66" s="362">
        <v>0</v>
      </c>
      <c r="AN66" s="362"/>
      <c r="AO66" s="362"/>
      <c r="AP66" s="361" t="e">
        <v>#N/A</v>
      </c>
      <c r="AR66">
        <v>1</v>
      </c>
      <c r="AS66" t="s">
        <v>9</v>
      </c>
      <c r="AT66" t="s">
        <v>9</v>
      </c>
    </row>
    <row r="67" spans="2:46" ht="15" customHeight="1" x14ac:dyDescent="0.35">
      <c r="B67" s="362">
        <v>1814</v>
      </c>
      <c r="C67" s="362" t="s">
        <v>4541</v>
      </c>
      <c r="D67" s="362" t="s">
        <v>3</v>
      </c>
      <c r="E67" s="362" t="s">
        <v>172</v>
      </c>
      <c r="F67" s="362"/>
      <c r="G67" s="362" t="s">
        <v>63</v>
      </c>
      <c r="H67" s="362" t="s">
        <v>63</v>
      </c>
      <c r="I67" s="362" t="s">
        <v>123</v>
      </c>
      <c r="J67" s="362" t="s">
        <v>63</v>
      </c>
      <c r="K67" s="361" t="s">
        <v>4542</v>
      </c>
      <c r="L67" s="361"/>
      <c r="M67" s="362" t="s">
        <v>186</v>
      </c>
      <c r="N67" s="362" t="s">
        <v>40</v>
      </c>
      <c r="O67" s="362"/>
      <c r="P67" s="362" t="s">
        <v>2208</v>
      </c>
      <c r="Q67" s="362" t="s">
        <v>4394</v>
      </c>
      <c r="R67" s="362"/>
      <c r="S67" s="361" t="s">
        <v>4543</v>
      </c>
      <c r="T67" s="362"/>
      <c r="U67" s="362"/>
      <c r="V67" s="362" t="s">
        <v>844</v>
      </c>
      <c r="W67" s="362"/>
      <c r="X67" s="362" t="s">
        <v>9</v>
      </c>
      <c r="Y67" s="362" t="s">
        <v>9</v>
      </c>
      <c r="Z67" s="362" t="s">
        <v>90</v>
      </c>
      <c r="AA67" s="366" t="s">
        <v>90</v>
      </c>
      <c r="AB67" s="362" t="s">
        <v>90</v>
      </c>
      <c r="AC67" s="362"/>
      <c r="AD67" s="362"/>
      <c r="AE67" s="362"/>
      <c r="AF67" s="362"/>
      <c r="AG67" s="362"/>
      <c r="AH67" s="362"/>
      <c r="AI67" s="362" t="s">
        <v>7050</v>
      </c>
      <c r="AJ67" s="362" t="e">
        <v>#N/A</v>
      </c>
      <c r="AK67" s="362" t="s">
        <v>40</v>
      </c>
      <c r="AL67" s="362" t="s">
        <v>7019</v>
      </c>
      <c r="AM67" s="362">
        <v>0</v>
      </c>
      <c r="AN67" s="362"/>
      <c r="AO67" s="362"/>
      <c r="AP67" s="361" t="e">
        <v>#N/A</v>
      </c>
      <c r="AR67">
        <v>1</v>
      </c>
      <c r="AS67" t="s">
        <v>9</v>
      </c>
      <c r="AT67" t="s">
        <v>9</v>
      </c>
    </row>
    <row r="68" spans="2:46" ht="15" customHeight="1" x14ac:dyDescent="0.35">
      <c r="B68" s="362">
        <v>1815</v>
      </c>
      <c r="C68" s="362" t="s">
        <v>4544</v>
      </c>
      <c r="D68" s="362" t="s">
        <v>3</v>
      </c>
      <c r="E68" s="362" t="s">
        <v>172</v>
      </c>
      <c r="F68" s="362"/>
      <c r="G68" s="362" t="s">
        <v>63</v>
      </c>
      <c r="H68" s="362" t="s">
        <v>63</v>
      </c>
      <c r="I68" s="362" t="s">
        <v>123</v>
      </c>
      <c r="J68" s="362" t="s">
        <v>63</v>
      </c>
      <c r="K68" s="361" t="s">
        <v>4545</v>
      </c>
      <c r="L68" s="361"/>
      <c r="M68" s="362" t="s">
        <v>186</v>
      </c>
      <c r="N68" s="362" t="s">
        <v>40</v>
      </c>
      <c r="O68" s="362"/>
      <c r="P68" s="362" t="s">
        <v>2208</v>
      </c>
      <c r="Q68" s="362" t="s">
        <v>4394</v>
      </c>
      <c r="R68" s="362"/>
      <c r="S68" s="361" t="s">
        <v>4543</v>
      </c>
      <c r="T68" s="362"/>
      <c r="U68" s="362"/>
      <c r="V68" s="362" t="s">
        <v>844</v>
      </c>
      <c r="W68" s="362"/>
      <c r="X68" s="362" t="s">
        <v>9</v>
      </c>
      <c r="Y68" s="362" t="s">
        <v>9</v>
      </c>
      <c r="Z68" s="362" t="s">
        <v>90</v>
      </c>
      <c r="AA68" s="366" t="s">
        <v>90</v>
      </c>
      <c r="AB68" s="362" t="s">
        <v>90</v>
      </c>
      <c r="AC68" s="362"/>
      <c r="AD68" s="362"/>
      <c r="AE68" s="362"/>
      <c r="AF68" s="362"/>
      <c r="AG68" s="362"/>
      <c r="AH68" s="362"/>
      <c r="AI68" s="362" t="s">
        <v>7050</v>
      </c>
      <c r="AJ68" s="362" t="e">
        <v>#N/A</v>
      </c>
      <c r="AK68" s="362" t="s">
        <v>40</v>
      </c>
      <c r="AL68" s="362" t="s">
        <v>7019</v>
      </c>
      <c r="AM68" s="362">
        <v>0</v>
      </c>
      <c r="AN68" s="362"/>
      <c r="AO68" s="362"/>
      <c r="AP68" s="361" t="e">
        <v>#N/A</v>
      </c>
      <c r="AR68">
        <v>1</v>
      </c>
      <c r="AS68" t="s">
        <v>9</v>
      </c>
      <c r="AT68" t="s">
        <v>9</v>
      </c>
    </row>
    <row r="69" spans="2:46" ht="15" customHeight="1" x14ac:dyDescent="0.35">
      <c r="B69" s="362">
        <v>1816</v>
      </c>
      <c r="C69" s="362" t="s">
        <v>4546</v>
      </c>
      <c r="D69" s="362" t="s">
        <v>3</v>
      </c>
      <c r="E69" s="362" t="s">
        <v>172</v>
      </c>
      <c r="F69" s="362"/>
      <c r="G69" s="362" t="s">
        <v>63</v>
      </c>
      <c r="H69" s="362" t="s">
        <v>63</v>
      </c>
      <c r="I69" s="362" t="s">
        <v>63</v>
      </c>
      <c r="J69" s="362" t="s">
        <v>63</v>
      </c>
      <c r="K69" s="361" t="s">
        <v>4547</v>
      </c>
      <c r="L69" s="361"/>
      <c r="M69" s="362" t="s">
        <v>186</v>
      </c>
      <c r="N69" s="362" t="s">
        <v>40</v>
      </c>
      <c r="O69" s="362"/>
      <c r="P69" s="362" t="s">
        <v>2208</v>
      </c>
      <c r="Q69" s="362" t="s">
        <v>4394</v>
      </c>
      <c r="R69" s="362"/>
      <c r="S69" s="361" t="s">
        <v>4543</v>
      </c>
      <c r="T69" s="362"/>
      <c r="U69" s="362"/>
      <c r="V69" s="362" t="s">
        <v>844</v>
      </c>
      <c r="W69" s="362"/>
      <c r="X69" s="362" t="s">
        <v>9</v>
      </c>
      <c r="Y69" s="362" t="s">
        <v>9</v>
      </c>
      <c r="Z69" s="362" t="s">
        <v>90</v>
      </c>
      <c r="AA69" s="366" t="s">
        <v>90</v>
      </c>
      <c r="AB69" s="362" t="s">
        <v>90</v>
      </c>
      <c r="AC69" s="362"/>
      <c r="AD69" s="362"/>
      <c r="AE69" s="362"/>
      <c r="AF69" s="362"/>
      <c r="AG69" s="362"/>
      <c r="AH69" s="362"/>
      <c r="AI69" s="362" t="s">
        <v>7046</v>
      </c>
      <c r="AJ69" s="362" t="s">
        <v>19</v>
      </c>
      <c r="AK69" s="362" t="s">
        <v>40</v>
      </c>
      <c r="AL69" s="362" t="s">
        <v>40</v>
      </c>
      <c r="AM69" s="362">
        <v>0</v>
      </c>
      <c r="AN69" s="362"/>
      <c r="AO69" s="362"/>
      <c r="AP69" s="361" t="e">
        <v>#N/A</v>
      </c>
      <c r="AR69">
        <v>1</v>
      </c>
      <c r="AS69" t="s">
        <v>9</v>
      </c>
      <c r="AT69" t="s">
        <v>9</v>
      </c>
    </row>
    <row r="70" spans="2:46" ht="15" customHeight="1" x14ac:dyDescent="0.35">
      <c r="B70" s="362">
        <v>1817</v>
      </c>
      <c r="C70" s="362" t="s">
        <v>4548</v>
      </c>
      <c r="D70" s="362" t="s">
        <v>3</v>
      </c>
      <c r="E70" s="362" t="s">
        <v>172</v>
      </c>
      <c r="F70" s="362"/>
      <c r="G70" s="362" t="s">
        <v>63</v>
      </c>
      <c r="H70" s="362" t="s">
        <v>63</v>
      </c>
      <c r="I70" s="362" t="s">
        <v>63</v>
      </c>
      <c r="J70" s="362" t="s">
        <v>4392</v>
      </c>
      <c r="K70" s="361" t="s">
        <v>4549</v>
      </c>
      <c r="L70" s="362"/>
      <c r="M70" s="362" t="s">
        <v>186</v>
      </c>
      <c r="N70" s="362" t="s">
        <v>90</v>
      </c>
      <c r="O70" s="362"/>
      <c r="P70" s="362" t="s">
        <v>2208</v>
      </c>
      <c r="Q70" s="362" t="s">
        <v>4394</v>
      </c>
      <c r="R70" s="362"/>
      <c r="S70" s="361"/>
      <c r="T70" s="362"/>
      <c r="U70" s="362"/>
      <c r="V70" s="362" t="s">
        <v>844</v>
      </c>
      <c r="W70" s="362"/>
      <c r="X70" s="362" t="s">
        <v>9</v>
      </c>
      <c r="Y70" s="362" t="s">
        <v>9</v>
      </c>
      <c r="Z70" s="362" t="s">
        <v>90</v>
      </c>
      <c r="AA70" s="366" t="s">
        <v>90</v>
      </c>
      <c r="AB70" s="362" t="s">
        <v>90</v>
      </c>
      <c r="AC70" s="362"/>
      <c r="AD70" s="362"/>
      <c r="AE70" s="362"/>
      <c r="AF70" s="362"/>
      <c r="AG70" s="362"/>
      <c r="AH70" s="362"/>
      <c r="AI70" s="362" t="s">
        <v>7046</v>
      </c>
      <c r="AJ70" s="362" t="s">
        <v>19</v>
      </c>
      <c r="AK70" s="362" t="s">
        <v>40</v>
      </c>
      <c r="AL70" s="362" t="s">
        <v>40</v>
      </c>
      <c r="AM70" s="362">
        <v>0</v>
      </c>
      <c r="AN70" s="362"/>
      <c r="AO70" s="362"/>
      <c r="AP70" s="361" t="e">
        <v>#N/A</v>
      </c>
      <c r="AR70">
        <v>1</v>
      </c>
      <c r="AS70" t="s">
        <v>9</v>
      </c>
      <c r="AT70" t="s">
        <v>9</v>
      </c>
    </row>
    <row r="71" spans="2:46" ht="15" customHeight="1" x14ac:dyDescent="0.35">
      <c r="B71" s="362">
        <v>1818</v>
      </c>
      <c r="C71" s="362" t="s">
        <v>4550</v>
      </c>
      <c r="D71" s="362" t="s">
        <v>3</v>
      </c>
      <c r="E71" s="362" t="s">
        <v>172</v>
      </c>
      <c r="F71" s="362"/>
      <c r="G71" s="362"/>
      <c r="H71" s="362"/>
      <c r="I71" s="362" t="s">
        <v>82</v>
      </c>
      <c r="J71" s="362" t="s">
        <v>63</v>
      </c>
      <c r="K71" s="361" t="s">
        <v>4551</v>
      </c>
      <c r="L71" s="362"/>
      <c r="M71" s="362" t="s">
        <v>1689</v>
      </c>
      <c r="N71" s="362" t="s">
        <v>90</v>
      </c>
      <c r="O71" s="362"/>
      <c r="P71" s="362" t="s">
        <v>1398</v>
      </c>
      <c r="Q71" s="362" t="s">
        <v>4513</v>
      </c>
      <c r="R71" s="362"/>
      <c r="S71" s="361"/>
      <c r="T71" s="362"/>
      <c r="U71" s="362"/>
      <c r="V71" s="362" t="s">
        <v>844</v>
      </c>
      <c r="W71" s="362"/>
      <c r="X71" s="362" t="s">
        <v>9</v>
      </c>
      <c r="Y71" s="362" t="s">
        <v>9</v>
      </c>
      <c r="Z71" s="362" t="s">
        <v>90</v>
      </c>
      <c r="AA71" s="366" t="s">
        <v>90</v>
      </c>
      <c r="AB71" s="362" t="s">
        <v>90</v>
      </c>
      <c r="AC71" s="362"/>
      <c r="AD71" s="362"/>
      <c r="AE71" s="362"/>
      <c r="AF71" s="362"/>
      <c r="AG71" s="362"/>
      <c r="AH71" s="362"/>
      <c r="AI71" s="362" t="s">
        <v>7049</v>
      </c>
      <c r="AJ71" s="362" t="s">
        <v>19</v>
      </c>
      <c r="AK71" s="362" t="s">
        <v>40</v>
      </c>
      <c r="AL71" s="362" t="s">
        <v>40</v>
      </c>
      <c r="AM71" s="362">
        <v>0</v>
      </c>
      <c r="AN71" s="362"/>
      <c r="AO71" s="362"/>
      <c r="AP71" s="361" t="e">
        <v>#N/A</v>
      </c>
      <c r="AR71">
        <v>1</v>
      </c>
      <c r="AS71" t="s">
        <v>9</v>
      </c>
      <c r="AT71" t="s">
        <v>9</v>
      </c>
    </row>
    <row r="72" spans="2:46" ht="15" customHeight="1" x14ac:dyDescent="0.35">
      <c r="B72" s="362">
        <v>1819</v>
      </c>
      <c r="C72" s="362" t="s">
        <v>4552</v>
      </c>
      <c r="D72" s="362" t="s">
        <v>3</v>
      </c>
      <c r="E72" s="362" t="s">
        <v>172</v>
      </c>
      <c r="F72" s="362"/>
      <c r="G72" s="362"/>
      <c r="H72" s="362"/>
      <c r="I72" s="362" t="s">
        <v>82</v>
      </c>
      <c r="J72" s="362" t="s">
        <v>63</v>
      </c>
      <c r="K72" s="361" t="s">
        <v>4553</v>
      </c>
      <c r="L72" s="362"/>
      <c r="M72" s="362" t="s">
        <v>1689</v>
      </c>
      <c r="N72" s="362" t="s">
        <v>90</v>
      </c>
      <c r="O72" s="362"/>
      <c r="P72" s="362" t="s">
        <v>1398</v>
      </c>
      <c r="Q72" s="362" t="s">
        <v>4513</v>
      </c>
      <c r="R72" s="362"/>
      <c r="S72" s="361"/>
      <c r="T72" s="362"/>
      <c r="U72" s="362"/>
      <c r="V72" s="362" t="s">
        <v>844</v>
      </c>
      <c r="W72" s="362"/>
      <c r="X72" s="362" t="s">
        <v>9</v>
      </c>
      <c r="Y72" s="362" t="s">
        <v>9</v>
      </c>
      <c r="Z72" s="362" t="s">
        <v>90</v>
      </c>
      <c r="AA72" s="366" t="s">
        <v>90</v>
      </c>
      <c r="AB72" s="362" t="s">
        <v>90</v>
      </c>
      <c r="AC72" s="362"/>
      <c r="AD72" s="362"/>
      <c r="AE72" s="362"/>
      <c r="AF72" s="362"/>
      <c r="AG72" s="362"/>
      <c r="AH72" s="362"/>
      <c r="AI72" s="362" t="s">
        <v>7049</v>
      </c>
      <c r="AJ72" s="362" t="s">
        <v>19</v>
      </c>
      <c r="AK72" s="362" t="s">
        <v>40</v>
      </c>
      <c r="AL72" s="362" t="s">
        <v>40</v>
      </c>
      <c r="AM72" s="362">
        <v>0</v>
      </c>
      <c r="AN72" s="362"/>
      <c r="AO72" s="362"/>
      <c r="AP72" s="361" t="e">
        <v>#N/A</v>
      </c>
      <c r="AR72">
        <v>1</v>
      </c>
      <c r="AS72" t="s">
        <v>9</v>
      </c>
      <c r="AT72" t="s">
        <v>9</v>
      </c>
    </row>
    <row r="73" spans="2:46" ht="15" customHeight="1" x14ac:dyDescent="0.35">
      <c r="B73" s="362">
        <v>1820</v>
      </c>
      <c r="C73" s="362" t="s">
        <v>4554</v>
      </c>
      <c r="D73" s="362" t="s">
        <v>3</v>
      </c>
      <c r="E73" s="362" t="s">
        <v>172</v>
      </c>
      <c r="F73" s="362"/>
      <c r="G73" s="362"/>
      <c r="H73" s="362"/>
      <c r="I73" s="362" t="s">
        <v>82</v>
      </c>
      <c r="J73" s="362" t="s">
        <v>63</v>
      </c>
      <c r="K73" s="361" t="s">
        <v>4555</v>
      </c>
      <c r="L73" s="362"/>
      <c r="M73" s="362" t="s">
        <v>1689</v>
      </c>
      <c r="N73" s="362" t="s">
        <v>90</v>
      </c>
      <c r="O73" s="362"/>
      <c r="P73" s="362" t="s">
        <v>1398</v>
      </c>
      <c r="Q73" s="362" t="s">
        <v>4513</v>
      </c>
      <c r="R73" s="362"/>
      <c r="S73" s="361"/>
      <c r="T73" s="362"/>
      <c r="U73" s="362"/>
      <c r="V73" s="362" t="s">
        <v>844</v>
      </c>
      <c r="W73" s="362"/>
      <c r="X73" s="362" t="s">
        <v>9</v>
      </c>
      <c r="Y73" s="362" t="s">
        <v>9</v>
      </c>
      <c r="Z73" s="362" t="s">
        <v>90</v>
      </c>
      <c r="AA73" s="366" t="s">
        <v>90</v>
      </c>
      <c r="AB73" s="362" t="s">
        <v>90</v>
      </c>
      <c r="AC73" s="362"/>
      <c r="AD73" s="362"/>
      <c r="AE73" s="362"/>
      <c r="AF73" s="362"/>
      <c r="AG73" s="362"/>
      <c r="AH73" s="362"/>
      <c r="AI73" s="362" t="s">
        <v>7049</v>
      </c>
      <c r="AJ73" s="362" t="s">
        <v>19</v>
      </c>
      <c r="AK73" s="362" t="s">
        <v>40</v>
      </c>
      <c r="AL73" s="362" t="s">
        <v>40</v>
      </c>
      <c r="AM73" s="362">
        <v>0</v>
      </c>
      <c r="AN73" s="362"/>
      <c r="AO73" s="362"/>
      <c r="AP73" s="361" t="e">
        <v>#N/A</v>
      </c>
      <c r="AR73">
        <v>1</v>
      </c>
      <c r="AS73" t="s">
        <v>9</v>
      </c>
      <c r="AT73" t="s">
        <v>9</v>
      </c>
    </row>
    <row r="74" spans="2:46" ht="15" customHeight="1" x14ac:dyDescent="0.35">
      <c r="B74" s="362">
        <v>1821</v>
      </c>
      <c r="C74" s="362" t="s">
        <v>4556</v>
      </c>
      <c r="D74" s="362" t="s">
        <v>3</v>
      </c>
      <c r="E74" s="362" t="s">
        <v>172</v>
      </c>
      <c r="F74" s="362"/>
      <c r="G74" s="362"/>
      <c r="H74" s="362"/>
      <c r="I74" s="362" t="s">
        <v>82</v>
      </c>
      <c r="J74" s="362" t="s">
        <v>63</v>
      </c>
      <c r="K74" s="361" t="s">
        <v>4557</v>
      </c>
      <c r="L74" s="362"/>
      <c r="M74" s="362" t="s">
        <v>1689</v>
      </c>
      <c r="N74" s="362" t="s">
        <v>90</v>
      </c>
      <c r="O74" s="362"/>
      <c r="P74" s="362" t="s">
        <v>1398</v>
      </c>
      <c r="Q74" s="362" t="s">
        <v>4513</v>
      </c>
      <c r="R74" s="362"/>
      <c r="S74" s="361"/>
      <c r="T74" s="362"/>
      <c r="U74" s="362"/>
      <c r="V74" s="362" t="s">
        <v>844</v>
      </c>
      <c r="W74" s="362"/>
      <c r="X74" s="362" t="s">
        <v>9</v>
      </c>
      <c r="Y74" s="362" t="s">
        <v>9</v>
      </c>
      <c r="Z74" s="362" t="s">
        <v>90</v>
      </c>
      <c r="AA74" s="366" t="s">
        <v>90</v>
      </c>
      <c r="AB74" s="362" t="s">
        <v>90</v>
      </c>
      <c r="AC74" s="362"/>
      <c r="AD74" s="362"/>
      <c r="AE74" s="362"/>
      <c r="AF74" s="362"/>
      <c r="AG74" s="362"/>
      <c r="AH74" s="362"/>
      <c r="AI74" s="362" t="s">
        <v>7049</v>
      </c>
      <c r="AJ74" s="362" t="s">
        <v>19</v>
      </c>
      <c r="AK74" s="362" t="s">
        <v>40</v>
      </c>
      <c r="AL74" s="362" t="s">
        <v>40</v>
      </c>
      <c r="AM74" s="362">
        <v>0</v>
      </c>
      <c r="AN74" s="362"/>
      <c r="AO74" s="362"/>
      <c r="AP74" s="361" t="e">
        <v>#N/A</v>
      </c>
      <c r="AR74">
        <v>1</v>
      </c>
      <c r="AS74" t="s">
        <v>9</v>
      </c>
      <c r="AT74" t="s">
        <v>9</v>
      </c>
    </row>
    <row r="75" spans="2:46" ht="15" customHeight="1" x14ac:dyDescent="0.35">
      <c r="B75" s="362">
        <v>1822</v>
      </c>
      <c r="C75" s="362" t="s">
        <v>4558</v>
      </c>
      <c r="D75" s="362" t="s">
        <v>3</v>
      </c>
      <c r="E75" s="362" t="s">
        <v>172</v>
      </c>
      <c r="F75" s="362"/>
      <c r="G75" s="362" t="s">
        <v>63</v>
      </c>
      <c r="H75" s="362" t="s">
        <v>63</v>
      </c>
      <c r="I75" s="362" t="s">
        <v>63</v>
      </c>
      <c r="J75" s="362" t="s">
        <v>3</v>
      </c>
      <c r="K75" s="361" t="s">
        <v>4559</v>
      </c>
      <c r="L75" s="362"/>
      <c r="M75" s="362" t="s">
        <v>186</v>
      </c>
      <c r="N75" s="362" t="s">
        <v>90</v>
      </c>
      <c r="O75" s="362"/>
      <c r="P75" s="362" t="s">
        <v>1398</v>
      </c>
      <c r="Q75" s="362" t="s">
        <v>4560</v>
      </c>
      <c r="R75" s="362"/>
      <c r="S75" s="361" t="s">
        <v>4561</v>
      </c>
      <c r="T75" s="362"/>
      <c r="U75" s="362"/>
      <c r="V75" s="362" t="s">
        <v>844</v>
      </c>
      <c r="W75" s="362"/>
      <c r="X75" s="362"/>
      <c r="Y75" s="362" t="s">
        <v>48</v>
      </c>
      <c r="Z75" s="362" t="s">
        <v>90</v>
      </c>
      <c r="AA75" s="366" t="s">
        <v>90</v>
      </c>
      <c r="AB75" s="362" t="s">
        <v>90</v>
      </c>
      <c r="AC75" s="362"/>
      <c r="AD75" s="362"/>
      <c r="AE75" s="362"/>
      <c r="AF75" s="362"/>
      <c r="AG75" s="362"/>
      <c r="AH75" s="362"/>
      <c r="AI75" s="362" t="s">
        <v>7046</v>
      </c>
      <c r="AJ75" s="362" t="s">
        <v>19</v>
      </c>
      <c r="AK75" s="362" t="s">
        <v>40</v>
      </c>
      <c r="AL75" s="362" t="s">
        <v>4410</v>
      </c>
      <c r="AM75" s="362">
        <v>0</v>
      </c>
      <c r="AN75" s="362"/>
      <c r="AO75" s="362"/>
      <c r="AP75" s="361"/>
      <c r="AR75">
        <v>1</v>
      </c>
      <c r="AS75" t="s">
        <v>5839</v>
      </c>
      <c r="AT75" t="s">
        <v>5839</v>
      </c>
    </row>
    <row r="76" spans="2:46" ht="15" customHeight="1" x14ac:dyDescent="0.35">
      <c r="B76" s="362">
        <v>1823</v>
      </c>
      <c r="C76" s="362" t="s">
        <v>4562</v>
      </c>
      <c r="D76" s="362" t="s">
        <v>3</v>
      </c>
      <c r="E76" s="362" t="s">
        <v>172</v>
      </c>
      <c r="F76" s="362"/>
      <c r="G76" s="362" t="s">
        <v>63</v>
      </c>
      <c r="H76" s="362" t="s">
        <v>63</v>
      </c>
      <c r="I76" s="362" t="s">
        <v>63</v>
      </c>
      <c r="J76" s="362" t="s">
        <v>3</v>
      </c>
      <c r="K76" s="361" t="s">
        <v>4563</v>
      </c>
      <c r="L76" s="362"/>
      <c r="M76" s="362" t="s">
        <v>186</v>
      </c>
      <c r="N76" s="362" t="s">
        <v>90</v>
      </c>
      <c r="O76" s="362"/>
      <c r="P76" s="362" t="s">
        <v>1398</v>
      </c>
      <c r="Q76" s="362" t="s">
        <v>4560</v>
      </c>
      <c r="R76" s="362"/>
      <c r="S76" s="361"/>
      <c r="T76" s="362"/>
      <c r="U76" s="362"/>
      <c r="V76" s="362" t="s">
        <v>844</v>
      </c>
      <c r="W76" s="362"/>
      <c r="X76" s="362"/>
      <c r="Y76" s="362" t="s">
        <v>48</v>
      </c>
      <c r="Z76" s="362" t="s">
        <v>90</v>
      </c>
      <c r="AA76" s="366" t="s">
        <v>90</v>
      </c>
      <c r="AB76" s="362" t="s">
        <v>90</v>
      </c>
      <c r="AC76" s="362"/>
      <c r="AD76" s="362"/>
      <c r="AE76" s="362"/>
      <c r="AF76" s="362"/>
      <c r="AG76" s="362"/>
      <c r="AH76" s="362"/>
      <c r="AI76" s="362" t="s">
        <v>7046</v>
      </c>
      <c r="AJ76" s="362" t="s">
        <v>19</v>
      </c>
      <c r="AK76" s="362" t="s">
        <v>40</v>
      </c>
      <c r="AL76" s="362" t="s">
        <v>4410</v>
      </c>
      <c r="AM76" s="362">
        <v>0</v>
      </c>
      <c r="AN76" s="362"/>
      <c r="AO76" s="362"/>
      <c r="AP76" s="361" t="e">
        <v>#N/A</v>
      </c>
      <c r="AR76">
        <v>1</v>
      </c>
      <c r="AS76" t="s">
        <v>5839</v>
      </c>
      <c r="AT76" t="s">
        <v>5839</v>
      </c>
    </row>
    <row r="77" spans="2:46" ht="15" customHeight="1" x14ac:dyDescent="0.35">
      <c r="B77" s="362">
        <v>1824</v>
      </c>
      <c r="C77" s="362" t="s">
        <v>4564</v>
      </c>
      <c r="D77" s="362" t="s">
        <v>3</v>
      </c>
      <c r="E77" s="362" t="s">
        <v>172</v>
      </c>
      <c r="F77" s="362"/>
      <c r="G77" s="362" t="s">
        <v>63</v>
      </c>
      <c r="H77" s="362" t="s">
        <v>63</v>
      </c>
      <c r="I77" s="362" t="s">
        <v>63</v>
      </c>
      <c r="J77" s="362" t="s">
        <v>3</v>
      </c>
      <c r="K77" s="361" t="s">
        <v>4565</v>
      </c>
      <c r="L77" s="362"/>
      <c r="M77" s="362" t="s">
        <v>186</v>
      </c>
      <c r="N77" s="362" t="s">
        <v>90</v>
      </c>
      <c r="O77" s="362"/>
      <c r="P77" s="362" t="s">
        <v>1398</v>
      </c>
      <c r="Q77" s="362" t="s">
        <v>4560</v>
      </c>
      <c r="R77" s="362"/>
      <c r="S77" s="361"/>
      <c r="T77" s="362"/>
      <c r="U77" s="362"/>
      <c r="V77" s="362" t="s">
        <v>844</v>
      </c>
      <c r="W77" s="362"/>
      <c r="X77" s="362"/>
      <c r="Y77" s="362" t="s">
        <v>48</v>
      </c>
      <c r="Z77" s="362" t="s">
        <v>90</v>
      </c>
      <c r="AA77" s="366" t="s">
        <v>90</v>
      </c>
      <c r="AB77" s="362" t="s">
        <v>90</v>
      </c>
      <c r="AC77" s="362"/>
      <c r="AD77" s="362"/>
      <c r="AE77" s="362"/>
      <c r="AF77" s="362"/>
      <c r="AG77" s="362"/>
      <c r="AH77" s="362"/>
      <c r="AI77" s="362" t="s">
        <v>7046</v>
      </c>
      <c r="AJ77" s="362" t="s">
        <v>19</v>
      </c>
      <c r="AK77" s="362" t="s">
        <v>40</v>
      </c>
      <c r="AL77" s="362" t="s">
        <v>4410</v>
      </c>
      <c r="AM77" s="362">
        <v>0</v>
      </c>
      <c r="AN77" s="362"/>
      <c r="AO77" s="362"/>
      <c r="AP77" s="361" t="e">
        <v>#N/A</v>
      </c>
      <c r="AR77">
        <v>1</v>
      </c>
      <c r="AS77" t="s">
        <v>5839</v>
      </c>
      <c r="AT77" t="s">
        <v>5839</v>
      </c>
    </row>
    <row r="78" spans="2:46" ht="15" customHeight="1" x14ac:dyDescent="0.35">
      <c r="B78" s="362">
        <v>1825</v>
      </c>
      <c r="C78" s="362" t="s">
        <v>4566</v>
      </c>
      <c r="D78" s="362" t="s">
        <v>3</v>
      </c>
      <c r="E78" s="362" t="s">
        <v>172</v>
      </c>
      <c r="F78" s="362"/>
      <c r="G78" s="362" t="s">
        <v>63</v>
      </c>
      <c r="H78" s="362" t="s">
        <v>63</v>
      </c>
      <c r="I78" s="362" t="s">
        <v>63</v>
      </c>
      <c r="J78" s="362" t="s">
        <v>3</v>
      </c>
      <c r="K78" s="361" t="s">
        <v>4567</v>
      </c>
      <c r="L78" s="362"/>
      <c r="M78" s="362" t="s">
        <v>186</v>
      </c>
      <c r="N78" s="362" t="s">
        <v>90</v>
      </c>
      <c r="O78" s="362"/>
      <c r="P78" s="362" t="s">
        <v>1398</v>
      </c>
      <c r="Q78" s="362" t="s">
        <v>4560</v>
      </c>
      <c r="R78" s="362"/>
      <c r="S78" s="361"/>
      <c r="T78" s="362"/>
      <c r="U78" s="362"/>
      <c r="V78" s="362" t="s">
        <v>844</v>
      </c>
      <c r="W78" s="362"/>
      <c r="X78" s="362"/>
      <c r="Y78" s="362" t="s">
        <v>48</v>
      </c>
      <c r="Z78" s="362" t="s">
        <v>90</v>
      </c>
      <c r="AA78" s="366" t="s">
        <v>90</v>
      </c>
      <c r="AB78" s="362" t="s">
        <v>90</v>
      </c>
      <c r="AC78" s="362"/>
      <c r="AD78" s="362"/>
      <c r="AE78" s="362"/>
      <c r="AF78" s="362"/>
      <c r="AG78" s="362"/>
      <c r="AH78" s="362"/>
      <c r="AI78" s="362" t="s">
        <v>7046</v>
      </c>
      <c r="AJ78" s="362" t="s">
        <v>19</v>
      </c>
      <c r="AK78" s="362" t="s">
        <v>40</v>
      </c>
      <c r="AL78" s="362" t="s">
        <v>4410</v>
      </c>
      <c r="AM78" s="362">
        <v>0</v>
      </c>
      <c r="AN78" s="362"/>
      <c r="AO78" s="362"/>
      <c r="AP78" s="361" t="e">
        <v>#N/A</v>
      </c>
      <c r="AR78">
        <v>1</v>
      </c>
      <c r="AS78" t="s">
        <v>5839</v>
      </c>
      <c r="AT78" t="s">
        <v>5839</v>
      </c>
    </row>
    <row r="79" spans="2:46" ht="15" customHeight="1" x14ac:dyDescent="0.35">
      <c r="B79" s="362">
        <v>1826</v>
      </c>
      <c r="C79" s="362" t="s">
        <v>4568</v>
      </c>
      <c r="D79" s="362" t="s">
        <v>3</v>
      </c>
      <c r="E79" s="362" t="s">
        <v>172</v>
      </c>
      <c r="F79" s="362"/>
      <c r="G79" s="362" t="s">
        <v>63</v>
      </c>
      <c r="H79" s="362" t="s">
        <v>63</v>
      </c>
      <c r="I79" s="362" t="s">
        <v>63</v>
      </c>
      <c r="J79" s="362" t="s">
        <v>3</v>
      </c>
      <c r="K79" s="361" t="s">
        <v>4569</v>
      </c>
      <c r="L79" s="362"/>
      <c r="M79" s="362" t="s">
        <v>186</v>
      </c>
      <c r="N79" s="362" t="s">
        <v>90</v>
      </c>
      <c r="O79" s="362"/>
      <c r="P79" s="362" t="s">
        <v>2208</v>
      </c>
      <c r="Q79" s="362" t="s">
        <v>4394</v>
      </c>
      <c r="R79" s="362"/>
      <c r="S79" s="361"/>
      <c r="T79" s="362"/>
      <c r="U79" s="362"/>
      <c r="V79" s="362" t="s">
        <v>844</v>
      </c>
      <c r="W79" s="362"/>
      <c r="X79" s="362"/>
      <c r="Y79" s="362" t="s">
        <v>48</v>
      </c>
      <c r="Z79" s="362" t="s">
        <v>90</v>
      </c>
      <c r="AA79" s="366" t="s">
        <v>90</v>
      </c>
      <c r="AB79" s="362" t="s">
        <v>90</v>
      </c>
      <c r="AC79" s="362"/>
      <c r="AD79" s="362"/>
      <c r="AE79" s="362"/>
      <c r="AF79" s="362"/>
      <c r="AG79" s="362"/>
      <c r="AH79" s="362"/>
      <c r="AI79" s="362" t="s">
        <v>7046</v>
      </c>
      <c r="AJ79" s="362" t="s">
        <v>19</v>
      </c>
      <c r="AK79" s="362" t="s">
        <v>40</v>
      </c>
      <c r="AL79" s="362" t="s">
        <v>4410</v>
      </c>
      <c r="AM79" s="362">
        <v>0</v>
      </c>
      <c r="AN79" s="362"/>
      <c r="AO79" s="362"/>
      <c r="AP79" s="361" t="e">
        <v>#N/A</v>
      </c>
      <c r="AR79">
        <v>1</v>
      </c>
      <c r="AS79" t="s">
        <v>5839</v>
      </c>
      <c r="AT79" t="s">
        <v>5839</v>
      </c>
    </row>
    <row r="80" spans="2:46" ht="15" customHeight="1" x14ac:dyDescent="0.35">
      <c r="B80" s="362">
        <v>1827</v>
      </c>
      <c r="C80" s="362" t="s">
        <v>4570</v>
      </c>
      <c r="D80" s="362" t="s">
        <v>3</v>
      </c>
      <c r="E80" s="362" t="s">
        <v>172</v>
      </c>
      <c r="F80" s="362"/>
      <c r="G80" s="362" t="s">
        <v>63</v>
      </c>
      <c r="H80" s="362" t="s">
        <v>63</v>
      </c>
      <c r="I80" s="362" t="s">
        <v>63</v>
      </c>
      <c r="J80" s="362" t="s">
        <v>3</v>
      </c>
      <c r="K80" s="361" t="s">
        <v>4571</v>
      </c>
      <c r="L80" s="362"/>
      <c r="M80" s="362" t="s">
        <v>186</v>
      </c>
      <c r="N80" s="362" t="s">
        <v>90</v>
      </c>
      <c r="O80" s="362"/>
      <c r="P80" s="362" t="s">
        <v>2208</v>
      </c>
      <c r="Q80" s="362" t="s">
        <v>4394</v>
      </c>
      <c r="R80" s="362"/>
      <c r="S80" s="361"/>
      <c r="T80" s="362"/>
      <c r="U80" s="362"/>
      <c r="V80" s="362" t="s">
        <v>844</v>
      </c>
      <c r="W80" s="362"/>
      <c r="X80" s="362"/>
      <c r="Y80" s="362" t="s">
        <v>48</v>
      </c>
      <c r="Z80" s="362" t="s">
        <v>90</v>
      </c>
      <c r="AA80" s="366" t="s">
        <v>90</v>
      </c>
      <c r="AB80" s="362" t="s">
        <v>90</v>
      </c>
      <c r="AC80" s="362"/>
      <c r="AD80" s="362"/>
      <c r="AE80" s="362"/>
      <c r="AF80" s="362"/>
      <c r="AG80" s="362"/>
      <c r="AH80" s="362"/>
      <c r="AI80" s="362" t="s">
        <v>7046</v>
      </c>
      <c r="AJ80" s="362" t="s">
        <v>19</v>
      </c>
      <c r="AK80" s="362" t="s">
        <v>40</v>
      </c>
      <c r="AL80" s="362" t="s">
        <v>4410</v>
      </c>
      <c r="AM80" s="362">
        <v>0</v>
      </c>
      <c r="AN80" s="362"/>
      <c r="AO80" s="362"/>
      <c r="AP80" s="361" t="e">
        <v>#N/A</v>
      </c>
      <c r="AR80">
        <v>1</v>
      </c>
      <c r="AS80" t="s">
        <v>5839</v>
      </c>
      <c r="AT80" t="s">
        <v>5839</v>
      </c>
    </row>
    <row r="81" spans="2:46" ht="15" customHeight="1" x14ac:dyDescent="0.35">
      <c r="B81" s="362">
        <v>1828</v>
      </c>
      <c r="C81" s="362" t="s">
        <v>4572</v>
      </c>
      <c r="D81" s="362" t="s">
        <v>3</v>
      </c>
      <c r="E81" s="362" t="s">
        <v>172</v>
      </c>
      <c r="F81" s="362"/>
      <c r="G81" s="362"/>
      <c r="H81" s="362"/>
      <c r="I81" s="362" t="s">
        <v>65</v>
      </c>
      <c r="J81" s="362" t="s">
        <v>822</v>
      </c>
      <c r="K81" s="361" t="s">
        <v>4573</v>
      </c>
      <c r="L81" s="362"/>
      <c r="M81" s="362" t="s">
        <v>186</v>
      </c>
      <c r="N81" s="362" t="s">
        <v>40</v>
      </c>
      <c r="O81" s="362"/>
      <c r="P81" s="362" t="s">
        <v>65</v>
      </c>
      <c r="Q81" s="362" t="s">
        <v>3395</v>
      </c>
      <c r="R81" s="362"/>
      <c r="S81" s="361" t="s">
        <v>4574</v>
      </c>
      <c r="T81" s="362"/>
      <c r="U81" s="362"/>
      <c r="V81" s="362" t="s">
        <v>202</v>
      </c>
      <c r="W81" s="362"/>
      <c r="X81" s="362" t="s">
        <v>9</v>
      </c>
      <c r="Y81" s="362" t="s">
        <v>9</v>
      </c>
      <c r="Z81" s="362" t="s">
        <v>90</v>
      </c>
      <c r="AA81" s="366" t="s">
        <v>90</v>
      </c>
      <c r="AB81" s="362" t="s">
        <v>90</v>
      </c>
      <c r="AC81" s="362"/>
      <c r="AD81" s="362"/>
      <c r="AE81" s="362"/>
      <c r="AF81" s="362"/>
      <c r="AG81" s="362"/>
      <c r="AH81" s="362"/>
      <c r="AI81" s="362" t="s">
        <v>7051</v>
      </c>
      <c r="AJ81" s="362" t="s">
        <v>19</v>
      </c>
      <c r="AK81" s="362" t="s">
        <v>40</v>
      </c>
      <c r="AL81" s="362"/>
      <c r="AM81" s="362"/>
      <c r="AN81" s="362"/>
      <c r="AO81" s="362"/>
      <c r="AP81" s="361" t="e">
        <v>#N/A</v>
      </c>
      <c r="AR81">
        <v>1</v>
      </c>
      <c r="AS81" t="s">
        <v>9</v>
      </c>
      <c r="AT81" t="s">
        <v>9</v>
      </c>
    </row>
    <row r="82" spans="2:46" ht="15" customHeight="1" x14ac:dyDescent="0.35">
      <c r="B82" s="362">
        <v>1829</v>
      </c>
      <c r="C82" s="362" t="s">
        <v>4575</v>
      </c>
      <c r="D82" s="362" t="s">
        <v>3</v>
      </c>
      <c r="E82" s="362" t="s">
        <v>172</v>
      </c>
      <c r="F82" s="362"/>
      <c r="G82" s="362" t="s">
        <v>63</v>
      </c>
      <c r="H82" s="362" t="s">
        <v>63</v>
      </c>
      <c r="I82" s="362" t="s">
        <v>63</v>
      </c>
      <c r="J82" s="362" t="s">
        <v>3</v>
      </c>
      <c r="K82" s="361" t="s">
        <v>4576</v>
      </c>
      <c r="L82" s="362"/>
      <c r="M82" s="362" t="s">
        <v>186</v>
      </c>
      <c r="N82" s="362" t="s">
        <v>90</v>
      </c>
      <c r="O82" s="362"/>
      <c r="P82" s="362" t="s">
        <v>2208</v>
      </c>
      <c r="Q82" s="362" t="s">
        <v>4394</v>
      </c>
      <c r="R82" s="362"/>
      <c r="S82" s="361"/>
      <c r="T82" s="362"/>
      <c r="U82" s="362"/>
      <c r="V82" s="362" t="s">
        <v>844</v>
      </c>
      <c r="W82" s="362"/>
      <c r="X82" s="362"/>
      <c r="Y82" s="362" t="s">
        <v>48</v>
      </c>
      <c r="Z82" s="362" t="s">
        <v>90</v>
      </c>
      <c r="AA82" s="366" t="s">
        <v>90</v>
      </c>
      <c r="AB82" s="362" t="s">
        <v>90</v>
      </c>
      <c r="AC82" s="362"/>
      <c r="AD82" s="362"/>
      <c r="AE82" s="362"/>
      <c r="AF82" s="362"/>
      <c r="AG82" s="362"/>
      <c r="AH82" s="362"/>
      <c r="AI82" s="362" t="s">
        <v>7046</v>
      </c>
      <c r="AJ82" s="362" t="s">
        <v>19</v>
      </c>
      <c r="AK82" s="362" t="s">
        <v>40</v>
      </c>
      <c r="AL82" s="362" t="s">
        <v>4410</v>
      </c>
      <c r="AM82" s="362">
        <v>0</v>
      </c>
      <c r="AN82" s="362"/>
      <c r="AO82" s="362"/>
      <c r="AP82" s="361" t="e">
        <v>#N/A</v>
      </c>
      <c r="AR82">
        <v>1</v>
      </c>
      <c r="AS82" t="s">
        <v>5839</v>
      </c>
      <c r="AT82" t="s">
        <v>5839</v>
      </c>
    </row>
    <row r="83" spans="2:46" ht="15" customHeight="1" x14ac:dyDescent="0.35">
      <c r="B83" s="362">
        <v>1830</v>
      </c>
      <c r="C83" s="362" t="s">
        <v>4577</v>
      </c>
      <c r="D83" s="362" t="s">
        <v>3</v>
      </c>
      <c r="E83" s="362" t="s">
        <v>172</v>
      </c>
      <c r="F83" s="362"/>
      <c r="G83" s="362" t="s">
        <v>63</v>
      </c>
      <c r="H83" s="362" t="s">
        <v>63</v>
      </c>
      <c r="I83" s="362" t="s">
        <v>63</v>
      </c>
      <c r="J83" s="362" t="s">
        <v>3</v>
      </c>
      <c r="K83" s="361" t="s">
        <v>4578</v>
      </c>
      <c r="L83" s="362"/>
      <c r="M83" s="362" t="s">
        <v>186</v>
      </c>
      <c r="N83" s="362" t="s">
        <v>90</v>
      </c>
      <c r="O83" s="362"/>
      <c r="P83" s="362" t="s">
        <v>2208</v>
      </c>
      <c r="Q83" s="362" t="s">
        <v>4394</v>
      </c>
      <c r="R83" s="362"/>
      <c r="S83" s="361"/>
      <c r="T83" s="362"/>
      <c r="U83" s="362"/>
      <c r="V83" s="362" t="s">
        <v>844</v>
      </c>
      <c r="W83" s="362"/>
      <c r="X83" s="362"/>
      <c r="Y83" s="362" t="s">
        <v>48</v>
      </c>
      <c r="Z83" s="362" t="s">
        <v>90</v>
      </c>
      <c r="AA83" s="366" t="s">
        <v>90</v>
      </c>
      <c r="AB83" s="362" t="s">
        <v>90</v>
      </c>
      <c r="AC83" s="362"/>
      <c r="AD83" s="362"/>
      <c r="AE83" s="362"/>
      <c r="AF83" s="362"/>
      <c r="AG83" s="362"/>
      <c r="AH83" s="362"/>
      <c r="AI83" s="362" t="s">
        <v>7046</v>
      </c>
      <c r="AJ83" s="362" t="s">
        <v>19</v>
      </c>
      <c r="AK83" s="362" t="s">
        <v>40</v>
      </c>
      <c r="AL83" s="362" t="s">
        <v>4410</v>
      </c>
      <c r="AM83" s="362">
        <v>0</v>
      </c>
      <c r="AN83" s="362"/>
      <c r="AO83" s="362"/>
      <c r="AP83" s="361" t="e">
        <v>#N/A</v>
      </c>
      <c r="AR83">
        <v>1</v>
      </c>
      <c r="AS83" t="s">
        <v>5839</v>
      </c>
      <c r="AT83" t="s">
        <v>5839</v>
      </c>
    </row>
    <row r="84" spans="2:46" ht="15" customHeight="1" x14ac:dyDescent="0.35">
      <c r="B84" s="362">
        <v>1831</v>
      </c>
      <c r="C84" s="362" t="s">
        <v>4579</v>
      </c>
      <c r="D84" s="362" t="s">
        <v>3</v>
      </c>
      <c r="E84" s="362" t="s">
        <v>172</v>
      </c>
      <c r="F84" s="362"/>
      <c r="G84" s="362" t="s">
        <v>63</v>
      </c>
      <c r="H84" s="362" t="s">
        <v>63</v>
      </c>
      <c r="I84" s="362" t="s">
        <v>63</v>
      </c>
      <c r="J84" s="362" t="s">
        <v>4580</v>
      </c>
      <c r="K84" s="361" t="s">
        <v>4581</v>
      </c>
      <c r="L84" s="362"/>
      <c r="M84" s="362" t="s">
        <v>186</v>
      </c>
      <c r="N84" s="362" t="s">
        <v>4410</v>
      </c>
      <c r="O84" s="362"/>
      <c r="P84" s="362" t="s">
        <v>2208</v>
      </c>
      <c r="Q84" s="362" t="s">
        <v>4394</v>
      </c>
      <c r="R84" s="362"/>
      <c r="S84" s="361"/>
      <c r="T84" s="362"/>
      <c r="U84" s="362"/>
      <c r="V84" s="362" t="s">
        <v>844</v>
      </c>
      <c r="W84" s="362"/>
      <c r="X84" s="362"/>
      <c r="Y84" s="362" t="s">
        <v>48</v>
      </c>
      <c r="Z84" s="362" t="s">
        <v>90</v>
      </c>
      <c r="AA84" s="366" t="s">
        <v>90</v>
      </c>
      <c r="AB84" s="362" t="s">
        <v>90</v>
      </c>
      <c r="AC84" s="362"/>
      <c r="AD84" s="362"/>
      <c r="AE84" s="362"/>
      <c r="AF84" s="362"/>
      <c r="AG84" s="362"/>
      <c r="AH84" s="362"/>
      <c r="AI84" s="362" t="s">
        <v>7046</v>
      </c>
      <c r="AJ84" s="362" t="s">
        <v>19</v>
      </c>
      <c r="AK84" s="362" t="s">
        <v>40</v>
      </c>
      <c r="AL84" s="362" t="s">
        <v>4410</v>
      </c>
      <c r="AM84" s="362">
        <v>0</v>
      </c>
      <c r="AN84" s="362"/>
      <c r="AO84" s="362"/>
      <c r="AP84" s="361"/>
      <c r="AR84">
        <v>1</v>
      </c>
      <c r="AS84" t="s">
        <v>5839</v>
      </c>
      <c r="AT84" t="s">
        <v>5839</v>
      </c>
    </row>
    <row r="85" spans="2:46" ht="15" customHeight="1" x14ac:dyDescent="0.35">
      <c r="B85" s="362">
        <v>1832</v>
      </c>
      <c r="C85" s="362" t="s">
        <v>4582</v>
      </c>
      <c r="D85" s="362" t="s">
        <v>3</v>
      </c>
      <c r="E85" s="362" t="s">
        <v>172</v>
      </c>
      <c r="F85" s="362"/>
      <c r="G85" s="362" t="s">
        <v>63</v>
      </c>
      <c r="H85" s="362" t="s">
        <v>63</v>
      </c>
      <c r="I85" s="362" t="s">
        <v>63</v>
      </c>
      <c r="J85" s="362" t="s">
        <v>4580</v>
      </c>
      <c r="K85" s="361" t="s">
        <v>4583</v>
      </c>
      <c r="L85" s="362"/>
      <c r="M85" s="362" t="s">
        <v>186</v>
      </c>
      <c r="N85" s="362" t="s">
        <v>95</v>
      </c>
      <c r="O85" s="362"/>
      <c r="P85" s="362" t="s">
        <v>2208</v>
      </c>
      <c r="Q85" s="362" t="s">
        <v>4394</v>
      </c>
      <c r="R85" s="362"/>
      <c r="S85" s="361"/>
      <c r="T85" s="362"/>
      <c r="U85" s="362"/>
      <c r="V85" s="362" t="s">
        <v>844</v>
      </c>
      <c r="W85" s="362"/>
      <c r="X85" s="362" t="s">
        <v>9</v>
      </c>
      <c r="Y85" s="362" t="s">
        <v>2790</v>
      </c>
      <c r="Z85" s="362" t="s">
        <v>90</v>
      </c>
      <c r="AA85" s="366" t="s">
        <v>90</v>
      </c>
      <c r="AB85" s="362" t="s">
        <v>90</v>
      </c>
      <c r="AC85" s="362"/>
      <c r="AD85" s="362"/>
      <c r="AE85" s="362"/>
      <c r="AF85" s="362"/>
      <c r="AG85" s="362"/>
      <c r="AH85" s="362"/>
      <c r="AI85" s="362" t="s">
        <v>7046</v>
      </c>
      <c r="AJ85" s="362" t="s">
        <v>19</v>
      </c>
      <c r="AK85" s="362" t="e">
        <v>#N/A</v>
      </c>
      <c r="AL85" s="362" t="s">
        <v>7052</v>
      </c>
      <c r="AM85" s="362" t="s">
        <v>6887</v>
      </c>
      <c r="AN85" s="362"/>
      <c r="AO85" s="362"/>
      <c r="AP85" s="361" t="e">
        <v>#N/A</v>
      </c>
      <c r="AR85">
        <v>1</v>
      </c>
      <c r="AS85" t="s">
        <v>9</v>
      </c>
      <c r="AT85" t="s">
        <v>9</v>
      </c>
    </row>
    <row r="86" spans="2:46" ht="15" customHeight="1" x14ac:dyDescent="0.35">
      <c r="B86" s="362">
        <v>1833</v>
      </c>
      <c r="C86" s="362" t="s">
        <v>4584</v>
      </c>
      <c r="D86" s="362" t="s">
        <v>3</v>
      </c>
      <c r="E86" s="362" t="s">
        <v>172</v>
      </c>
      <c r="F86" s="362"/>
      <c r="G86" s="362" t="s">
        <v>63</v>
      </c>
      <c r="H86" s="362" t="s">
        <v>63</v>
      </c>
      <c r="I86" s="362" t="s">
        <v>63</v>
      </c>
      <c r="J86" s="362" t="s">
        <v>4580</v>
      </c>
      <c r="K86" s="361" t="s">
        <v>4585</v>
      </c>
      <c r="L86" s="362"/>
      <c r="M86" s="362" t="s">
        <v>186</v>
      </c>
      <c r="N86" s="362" t="s">
        <v>4410</v>
      </c>
      <c r="O86" s="362"/>
      <c r="P86" s="362" t="s">
        <v>2208</v>
      </c>
      <c r="Q86" s="362" t="s">
        <v>4394</v>
      </c>
      <c r="R86" s="362"/>
      <c r="S86" s="361"/>
      <c r="T86" s="362"/>
      <c r="U86" s="362"/>
      <c r="V86" s="362" t="s">
        <v>844</v>
      </c>
      <c r="W86" s="362"/>
      <c r="X86" s="362"/>
      <c r="Y86" s="362" t="s">
        <v>48</v>
      </c>
      <c r="Z86" s="362" t="s">
        <v>90</v>
      </c>
      <c r="AA86" s="366" t="s">
        <v>90</v>
      </c>
      <c r="AB86" s="362" t="s">
        <v>90</v>
      </c>
      <c r="AC86" s="362"/>
      <c r="AD86" s="362"/>
      <c r="AE86" s="362"/>
      <c r="AF86" s="362"/>
      <c r="AG86" s="362"/>
      <c r="AH86" s="362"/>
      <c r="AI86" s="362" t="s">
        <v>7046</v>
      </c>
      <c r="AJ86" s="362" t="s">
        <v>19</v>
      </c>
      <c r="AK86" s="362" t="s">
        <v>40</v>
      </c>
      <c r="AL86" s="362" t="s">
        <v>4410</v>
      </c>
      <c r="AM86" s="362">
        <v>0</v>
      </c>
      <c r="AN86" s="362"/>
      <c r="AO86" s="362"/>
      <c r="AP86" s="361"/>
      <c r="AR86">
        <v>1</v>
      </c>
      <c r="AS86" t="s">
        <v>5839</v>
      </c>
      <c r="AT86" t="s">
        <v>5839</v>
      </c>
    </row>
    <row r="87" spans="2:46" ht="15" customHeight="1" x14ac:dyDescent="0.35">
      <c r="B87" s="362">
        <v>1834</v>
      </c>
      <c r="C87" s="362" t="s">
        <v>4586</v>
      </c>
      <c r="D87" s="362" t="s">
        <v>3</v>
      </c>
      <c r="E87" s="362" t="s">
        <v>172</v>
      </c>
      <c r="F87" s="362"/>
      <c r="G87" s="362" t="s">
        <v>63</v>
      </c>
      <c r="H87" s="362" t="s">
        <v>63</v>
      </c>
      <c r="I87" s="362" t="s">
        <v>63</v>
      </c>
      <c r="J87" s="362" t="s">
        <v>4580</v>
      </c>
      <c r="K87" s="361" t="s">
        <v>4587</v>
      </c>
      <c r="L87" s="362"/>
      <c r="M87" s="362" t="s">
        <v>186</v>
      </c>
      <c r="N87" s="362" t="s">
        <v>95</v>
      </c>
      <c r="O87" s="362"/>
      <c r="P87" s="362" t="s">
        <v>2208</v>
      </c>
      <c r="Q87" s="362" t="s">
        <v>4394</v>
      </c>
      <c r="R87" s="362"/>
      <c r="S87" s="361"/>
      <c r="T87" s="362"/>
      <c r="U87" s="362"/>
      <c r="V87" s="362" t="s">
        <v>844</v>
      </c>
      <c r="W87" s="362"/>
      <c r="X87" s="362" t="s">
        <v>9</v>
      </c>
      <c r="Y87" s="362" t="s">
        <v>2790</v>
      </c>
      <c r="Z87" s="362" t="s">
        <v>90</v>
      </c>
      <c r="AA87" s="366" t="s">
        <v>90</v>
      </c>
      <c r="AB87" s="362" t="s">
        <v>90</v>
      </c>
      <c r="AC87" s="362"/>
      <c r="AD87" s="362"/>
      <c r="AE87" s="362"/>
      <c r="AF87" s="362"/>
      <c r="AG87" s="362"/>
      <c r="AH87" s="362"/>
      <c r="AI87" s="362" t="s">
        <v>7046</v>
      </c>
      <c r="AJ87" s="362" t="s">
        <v>19</v>
      </c>
      <c r="AK87" s="362" t="e">
        <v>#N/A</v>
      </c>
      <c r="AL87" s="362" t="s">
        <v>7052</v>
      </c>
      <c r="AM87" s="362" t="s">
        <v>6889</v>
      </c>
      <c r="AN87" s="362"/>
      <c r="AO87" s="362"/>
      <c r="AP87" s="361" t="e">
        <v>#N/A</v>
      </c>
      <c r="AR87">
        <v>1</v>
      </c>
      <c r="AS87" t="s">
        <v>9</v>
      </c>
      <c r="AT87" t="s">
        <v>9</v>
      </c>
    </row>
    <row r="88" spans="2:46" ht="15" customHeight="1" x14ac:dyDescent="0.35">
      <c r="B88" s="362">
        <v>1835</v>
      </c>
      <c r="C88" s="362" t="s">
        <v>4588</v>
      </c>
      <c r="D88" s="362" t="s">
        <v>3</v>
      </c>
      <c r="E88" s="362" t="s">
        <v>172</v>
      </c>
      <c r="F88" s="362"/>
      <c r="G88" s="362" t="s">
        <v>63</v>
      </c>
      <c r="H88" s="362" t="s">
        <v>63</v>
      </c>
      <c r="I88" s="362" t="s">
        <v>63</v>
      </c>
      <c r="J88" s="362" t="s">
        <v>4475</v>
      </c>
      <c r="K88" s="361" t="s">
        <v>4589</v>
      </c>
      <c r="L88" s="362"/>
      <c r="M88" s="362" t="s">
        <v>186</v>
      </c>
      <c r="N88" s="362" t="s">
        <v>4410</v>
      </c>
      <c r="O88" s="362"/>
      <c r="P88" s="362" t="s">
        <v>4399</v>
      </c>
      <c r="Q88" s="362" t="s">
        <v>4399</v>
      </c>
      <c r="R88" s="362"/>
      <c r="S88" s="361" t="s">
        <v>4590</v>
      </c>
      <c r="T88" s="362"/>
      <c r="U88" s="362"/>
      <c r="V88" s="362" t="s">
        <v>844</v>
      </c>
      <c r="W88" s="362"/>
      <c r="X88" s="362"/>
      <c r="Y88" s="362" t="s">
        <v>48</v>
      </c>
      <c r="Z88" s="362" t="s">
        <v>90</v>
      </c>
      <c r="AA88" s="366" t="s">
        <v>90</v>
      </c>
      <c r="AB88" s="362" t="s">
        <v>90</v>
      </c>
      <c r="AC88" s="362"/>
      <c r="AD88" s="362"/>
      <c r="AE88" s="362"/>
      <c r="AF88" s="362"/>
      <c r="AG88" s="362"/>
      <c r="AH88" s="362"/>
      <c r="AI88" s="362" t="s">
        <v>7046</v>
      </c>
      <c r="AJ88" s="362" t="s">
        <v>19</v>
      </c>
      <c r="AK88" s="362" t="s">
        <v>40</v>
      </c>
      <c r="AL88" s="362" t="s">
        <v>4410</v>
      </c>
      <c r="AM88" s="362" t="s">
        <v>4590</v>
      </c>
      <c r="AN88" s="362"/>
      <c r="AO88" s="362"/>
      <c r="AP88" s="361"/>
      <c r="AR88">
        <v>1</v>
      </c>
      <c r="AS88" t="s">
        <v>5839</v>
      </c>
      <c r="AT88" t="s">
        <v>5839</v>
      </c>
    </row>
    <row r="89" spans="2:46" ht="15" customHeight="1" x14ac:dyDescent="0.35">
      <c r="B89" s="362">
        <v>1836</v>
      </c>
      <c r="C89" s="362" t="s">
        <v>4591</v>
      </c>
      <c r="D89" s="362" t="s">
        <v>3</v>
      </c>
      <c r="E89" s="362" t="s">
        <v>172</v>
      </c>
      <c r="F89" s="362"/>
      <c r="G89" s="362" t="s">
        <v>63</v>
      </c>
      <c r="H89" s="362" t="s">
        <v>63</v>
      </c>
      <c r="I89" s="362" t="s">
        <v>63</v>
      </c>
      <c r="J89" s="362" t="s">
        <v>4475</v>
      </c>
      <c r="K89" s="361" t="s">
        <v>4592</v>
      </c>
      <c r="L89" s="362"/>
      <c r="M89" s="362" t="s">
        <v>186</v>
      </c>
      <c r="N89" s="362" t="s">
        <v>95</v>
      </c>
      <c r="O89" s="362"/>
      <c r="P89" s="362" t="s">
        <v>4399</v>
      </c>
      <c r="Q89" s="362" t="s">
        <v>4399</v>
      </c>
      <c r="R89" s="362"/>
      <c r="S89" s="361"/>
      <c r="T89" s="362"/>
      <c r="U89" s="362"/>
      <c r="V89" s="362" t="s">
        <v>844</v>
      </c>
      <c r="W89" s="362"/>
      <c r="X89" s="362" t="s">
        <v>9</v>
      </c>
      <c r="Y89" s="362" t="s">
        <v>2790</v>
      </c>
      <c r="Z89" s="362" t="s">
        <v>90</v>
      </c>
      <c r="AA89" s="366" t="s">
        <v>90</v>
      </c>
      <c r="AB89" s="362" t="s">
        <v>90</v>
      </c>
      <c r="AC89" s="362"/>
      <c r="AD89" s="362"/>
      <c r="AE89" s="362"/>
      <c r="AF89" s="362"/>
      <c r="AG89" s="362"/>
      <c r="AH89" s="362"/>
      <c r="AI89" s="362" t="s">
        <v>7046</v>
      </c>
      <c r="AJ89" s="362" t="s">
        <v>19</v>
      </c>
      <c r="AK89" s="362" t="e">
        <v>#N/A</v>
      </c>
      <c r="AL89" s="362" t="s">
        <v>7021</v>
      </c>
      <c r="AM89" s="362">
        <v>0</v>
      </c>
      <c r="AN89" s="362"/>
      <c r="AO89" s="362"/>
      <c r="AP89" s="361" t="e">
        <v>#N/A</v>
      </c>
      <c r="AR89">
        <v>1</v>
      </c>
      <c r="AS89" t="s">
        <v>9</v>
      </c>
      <c r="AT89" t="s">
        <v>9</v>
      </c>
    </row>
    <row r="90" spans="2:46" ht="15" customHeight="1" x14ac:dyDescent="0.35">
      <c r="B90" s="362">
        <v>1837</v>
      </c>
      <c r="C90" s="362" t="s">
        <v>4593</v>
      </c>
      <c r="D90" s="362" t="s">
        <v>3</v>
      </c>
      <c r="E90" s="362" t="s">
        <v>172</v>
      </c>
      <c r="F90" s="362"/>
      <c r="G90" s="362" t="s">
        <v>63</v>
      </c>
      <c r="H90" s="362" t="s">
        <v>63</v>
      </c>
      <c r="I90" s="362" t="s">
        <v>63</v>
      </c>
      <c r="J90" s="362" t="s">
        <v>4475</v>
      </c>
      <c r="K90" s="361" t="s">
        <v>4594</v>
      </c>
      <c r="L90" s="362"/>
      <c r="M90" s="362" t="s">
        <v>186</v>
      </c>
      <c r="N90" s="362" t="s">
        <v>4410</v>
      </c>
      <c r="O90" s="362"/>
      <c r="P90" s="362" t="s">
        <v>4399</v>
      </c>
      <c r="Q90" s="362" t="s">
        <v>4399</v>
      </c>
      <c r="R90" s="362"/>
      <c r="S90" s="361" t="s">
        <v>4595</v>
      </c>
      <c r="T90" s="362"/>
      <c r="U90" s="362"/>
      <c r="V90" s="362" t="s">
        <v>844</v>
      </c>
      <c r="W90" s="362"/>
      <c r="X90" s="362"/>
      <c r="Y90" s="362" t="s">
        <v>48</v>
      </c>
      <c r="Z90" s="362" t="s">
        <v>90</v>
      </c>
      <c r="AA90" s="366" t="s">
        <v>90</v>
      </c>
      <c r="AB90" s="362" t="s">
        <v>90</v>
      </c>
      <c r="AC90" s="362"/>
      <c r="AD90" s="362"/>
      <c r="AE90" s="362"/>
      <c r="AF90" s="362"/>
      <c r="AG90" s="362"/>
      <c r="AH90" s="362"/>
      <c r="AI90" s="362" t="s">
        <v>7046</v>
      </c>
      <c r="AJ90" s="362" t="s">
        <v>19</v>
      </c>
      <c r="AK90" s="362" t="s">
        <v>40</v>
      </c>
      <c r="AL90" s="362" t="s">
        <v>4410</v>
      </c>
      <c r="AM90" s="362" t="s">
        <v>4595</v>
      </c>
      <c r="AN90" s="362"/>
      <c r="AO90" s="362"/>
      <c r="AP90" s="361"/>
      <c r="AR90">
        <v>1</v>
      </c>
      <c r="AS90" t="s">
        <v>5839</v>
      </c>
      <c r="AT90" t="s">
        <v>5839</v>
      </c>
    </row>
    <row r="91" spans="2:46" ht="15" customHeight="1" x14ac:dyDescent="0.35">
      <c r="B91" s="362">
        <v>1838</v>
      </c>
      <c r="C91" s="362" t="s">
        <v>4596</v>
      </c>
      <c r="D91" s="362" t="s">
        <v>3</v>
      </c>
      <c r="E91" s="362" t="s">
        <v>172</v>
      </c>
      <c r="F91" s="362"/>
      <c r="G91" s="362" t="s">
        <v>63</v>
      </c>
      <c r="H91" s="362" t="s">
        <v>63</v>
      </c>
      <c r="I91" s="362" t="s">
        <v>63</v>
      </c>
      <c r="J91" s="362" t="s">
        <v>4475</v>
      </c>
      <c r="K91" s="361" t="s">
        <v>4597</v>
      </c>
      <c r="L91" s="362"/>
      <c r="M91" s="362" t="s">
        <v>186</v>
      </c>
      <c r="N91" s="362" t="s">
        <v>4410</v>
      </c>
      <c r="O91" s="362"/>
      <c r="P91" s="362" t="s">
        <v>4399</v>
      </c>
      <c r="Q91" s="362" t="s">
        <v>4399</v>
      </c>
      <c r="R91" s="362"/>
      <c r="S91" s="361" t="s">
        <v>4595</v>
      </c>
      <c r="T91" s="362"/>
      <c r="U91" s="362"/>
      <c r="V91" s="362" t="s">
        <v>844</v>
      </c>
      <c r="W91" s="362"/>
      <c r="X91" s="362"/>
      <c r="Y91" s="362" t="s">
        <v>48</v>
      </c>
      <c r="Z91" s="362" t="s">
        <v>90</v>
      </c>
      <c r="AA91" s="366" t="s">
        <v>90</v>
      </c>
      <c r="AB91" s="362" t="s">
        <v>90</v>
      </c>
      <c r="AC91" s="362"/>
      <c r="AD91" s="362"/>
      <c r="AE91" s="362"/>
      <c r="AF91" s="362"/>
      <c r="AG91" s="362"/>
      <c r="AH91" s="362"/>
      <c r="AI91" s="362" t="s">
        <v>7046</v>
      </c>
      <c r="AJ91" s="362" t="s">
        <v>19</v>
      </c>
      <c r="AK91" s="362" t="s">
        <v>40</v>
      </c>
      <c r="AL91" s="362" t="s">
        <v>4410</v>
      </c>
      <c r="AM91" s="362" t="s">
        <v>4595</v>
      </c>
      <c r="AN91" s="362"/>
      <c r="AO91" s="362"/>
      <c r="AP91" s="361"/>
      <c r="AR91">
        <v>1</v>
      </c>
      <c r="AS91" t="s">
        <v>5839</v>
      </c>
      <c r="AT91" t="s">
        <v>5839</v>
      </c>
    </row>
    <row r="92" spans="2:46" ht="15" customHeight="1" x14ac:dyDescent="0.35">
      <c r="B92" s="362">
        <v>1839</v>
      </c>
      <c r="C92" s="362" t="s">
        <v>4598</v>
      </c>
      <c r="D92" s="362" t="s">
        <v>3</v>
      </c>
      <c r="E92" s="362" t="s">
        <v>172</v>
      </c>
      <c r="F92" s="362"/>
      <c r="G92" s="362"/>
      <c r="H92" s="362"/>
      <c r="I92" s="362" t="s">
        <v>65</v>
      </c>
      <c r="J92" s="362" t="s">
        <v>822</v>
      </c>
      <c r="K92" s="361" t="s">
        <v>4599</v>
      </c>
      <c r="L92" s="362"/>
      <c r="M92" s="362" t="s">
        <v>186</v>
      </c>
      <c r="N92" s="362" t="s">
        <v>40</v>
      </c>
      <c r="O92" s="362"/>
      <c r="P92" s="362" t="s">
        <v>65</v>
      </c>
      <c r="Q92" s="362" t="s">
        <v>3395</v>
      </c>
      <c r="R92" s="362"/>
      <c r="S92" s="361" t="s">
        <v>4574</v>
      </c>
      <c r="T92" s="362"/>
      <c r="U92" s="362"/>
      <c r="V92" s="362" t="s">
        <v>202</v>
      </c>
      <c r="W92" s="362"/>
      <c r="X92" s="362" t="s">
        <v>9</v>
      </c>
      <c r="Y92" s="362" t="s">
        <v>9</v>
      </c>
      <c r="Z92" s="362" t="s">
        <v>90</v>
      </c>
      <c r="AA92" s="366" t="s">
        <v>90</v>
      </c>
      <c r="AB92" s="362" t="s">
        <v>90</v>
      </c>
      <c r="AC92" s="362"/>
      <c r="AD92" s="362"/>
      <c r="AE92" s="362"/>
      <c r="AF92" s="362"/>
      <c r="AG92" s="362"/>
      <c r="AH92" s="362"/>
      <c r="AI92" s="362" t="s">
        <v>7051</v>
      </c>
      <c r="AJ92" s="362" t="s">
        <v>19</v>
      </c>
      <c r="AK92" s="362" t="s">
        <v>40</v>
      </c>
      <c r="AL92" s="362"/>
      <c r="AM92" s="362"/>
      <c r="AN92" s="362"/>
      <c r="AO92" s="362"/>
      <c r="AP92" s="361" t="e">
        <v>#N/A</v>
      </c>
      <c r="AR92">
        <v>1</v>
      </c>
      <c r="AS92" t="s">
        <v>9</v>
      </c>
      <c r="AT92" t="s">
        <v>9</v>
      </c>
    </row>
    <row r="93" spans="2:46" ht="15" customHeight="1" x14ac:dyDescent="0.35">
      <c r="B93" s="362">
        <v>1840</v>
      </c>
      <c r="C93" s="362" t="s">
        <v>4600</v>
      </c>
      <c r="D93" s="362" t="s">
        <v>3</v>
      </c>
      <c r="E93" s="362" t="s">
        <v>172</v>
      </c>
      <c r="F93" s="362"/>
      <c r="G93" s="362"/>
      <c r="H93" s="362"/>
      <c r="I93" s="362" t="s">
        <v>24</v>
      </c>
      <c r="J93" s="362" t="s">
        <v>63</v>
      </c>
      <c r="K93" s="361" t="s">
        <v>4601</v>
      </c>
      <c r="L93" s="362"/>
      <c r="M93" s="362" t="s">
        <v>186</v>
      </c>
      <c r="N93" s="362" t="s">
        <v>4410</v>
      </c>
      <c r="O93" s="362"/>
      <c r="P93" s="362" t="s">
        <v>2208</v>
      </c>
      <c r="Q93" s="362" t="s">
        <v>4394</v>
      </c>
      <c r="R93" s="362"/>
      <c r="S93" s="361"/>
      <c r="T93" s="362"/>
      <c r="U93" s="362"/>
      <c r="V93" s="362" t="s">
        <v>844</v>
      </c>
      <c r="W93" s="362"/>
      <c r="X93" s="362"/>
      <c r="Y93" s="362" t="s">
        <v>48</v>
      </c>
      <c r="Z93" s="362" t="s">
        <v>90</v>
      </c>
      <c r="AA93" s="366" t="s">
        <v>90</v>
      </c>
      <c r="AB93" s="362" t="s">
        <v>90</v>
      </c>
      <c r="AC93" s="362"/>
      <c r="AD93" s="362"/>
      <c r="AE93" s="362"/>
      <c r="AF93" s="362"/>
      <c r="AG93" s="362"/>
      <c r="AH93" s="362"/>
      <c r="AI93" s="362" t="s">
        <v>7053</v>
      </c>
      <c r="AJ93" s="362" t="s">
        <v>19</v>
      </c>
      <c r="AK93" s="362" t="s">
        <v>40</v>
      </c>
      <c r="AL93" s="362" t="s">
        <v>48</v>
      </c>
      <c r="AM93" s="362">
        <v>0</v>
      </c>
      <c r="AN93" s="362"/>
      <c r="AO93" s="362"/>
      <c r="AP93" s="361"/>
      <c r="AR93">
        <v>1</v>
      </c>
      <c r="AS93" t="s">
        <v>5839</v>
      </c>
      <c r="AT93" t="s">
        <v>5839</v>
      </c>
    </row>
    <row r="94" spans="2:46" ht="15" customHeight="1" x14ac:dyDescent="0.35">
      <c r="B94" s="362">
        <v>1841</v>
      </c>
      <c r="C94" s="362" t="s">
        <v>4602</v>
      </c>
      <c r="D94" s="362" t="s">
        <v>3</v>
      </c>
      <c r="E94" s="362" t="s">
        <v>172</v>
      </c>
      <c r="F94" s="362"/>
      <c r="G94" s="362"/>
      <c r="H94" s="362"/>
      <c r="I94" s="362" t="s">
        <v>24</v>
      </c>
      <c r="J94" s="362" t="s">
        <v>63</v>
      </c>
      <c r="K94" s="361" t="s">
        <v>4603</v>
      </c>
      <c r="L94" s="362"/>
      <c r="M94" s="362" t="s">
        <v>186</v>
      </c>
      <c r="N94" s="362" t="s">
        <v>40</v>
      </c>
      <c r="O94" s="362"/>
      <c r="P94" s="362" t="s">
        <v>2208</v>
      </c>
      <c r="Q94" s="362" t="s">
        <v>4394</v>
      </c>
      <c r="R94" s="362"/>
      <c r="S94" s="361" t="s">
        <v>4451</v>
      </c>
      <c r="T94" s="362"/>
      <c r="U94" s="362"/>
      <c r="V94" s="362" t="s">
        <v>844</v>
      </c>
      <c r="W94" s="362"/>
      <c r="X94" s="362" t="s">
        <v>9</v>
      </c>
      <c r="Y94" s="362" t="s">
        <v>9</v>
      </c>
      <c r="Z94" s="362" t="s">
        <v>90</v>
      </c>
      <c r="AA94" s="366" t="s">
        <v>90</v>
      </c>
      <c r="AB94" s="362" t="s">
        <v>90</v>
      </c>
      <c r="AC94" s="362"/>
      <c r="AD94" s="362"/>
      <c r="AE94" s="362"/>
      <c r="AF94" s="362"/>
      <c r="AG94" s="362"/>
      <c r="AH94" s="362"/>
      <c r="AI94" s="362" t="s">
        <v>7053</v>
      </c>
      <c r="AJ94" s="362" t="s">
        <v>19</v>
      </c>
      <c r="AK94" s="362" t="s">
        <v>40</v>
      </c>
      <c r="AL94" s="362" t="s">
        <v>40</v>
      </c>
      <c r="AM94" s="362">
        <v>0</v>
      </c>
      <c r="AN94" s="362"/>
      <c r="AO94" s="362"/>
      <c r="AP94" s="361" t="e">
        <v>#N/A</v>
      </c>
      <c r="AR94">
        <v>1</v>
      </c>
      <c r="AS94" t="s">
        <v>9</v>
      </c>
      <c r="AT94" t="s">
        <v>9</v>
      </c>
    </row>
    <row r="95" spans="2:46" ht="15" customHeight="1" x14ac:dyDescent="0.35">
      <c r="B95" s="362">
        <v>1842</v>
      </c>
      <c r="C95" s="362" t="s">
        <v>4604</v>
      </c>
      <c r="D95" s="362" t="s">
        <v>3</v>
      </c>
      <c r="E95" s="362" t="s">
        <v>172</v>
      </c>
      <c r="F95" s="362"/>
      <c r="G95" s="362"/>
      <c r="H95" s="362"/>
      <c r="I95" s="362" t="s">
        <v>24</v>
      </c>
      <c r="J95" s="362" t="s">
        <v>63</v>
      </c>
      <c r="K95" s="361" t="s">
        <v>4605</v>
      </c>
      <c r="L95" s="362"/>
      <c r="M95" s="362" t="s">
        <v>186</v>
      </c>
      <c r="N95" s="362" t="s">
        <v>4410</v>
      </c>
      <c r="O95" s="362"/>
      <c r="P95" s="362" t="s">
        <v>2208</v>
      </c>
      <c r="Q95" s="362" t="s">
        <v>4394</v>
      </c>
      <c r="R95" s="362"/>
      <c r="S95" s="361"/>
      <c r="T95" s="362"/>
      <c r="U95" s="362"/>
      <c r="V95" s="362" t="s">
        <v>844</v>
      </c>
      <c r="W95" s="362"/>
      <c r="X95" s="362"/>
      <c r="Y95" s="362" t="s">
        <v>48</v>
      </c>
      <c r="Z95" s="362" t="s">
        <v>90</v>
      </c>
      <c r="AA95" s="366" t="s">
        <v>90</v>
      </c>
      <c r="AB95" s="362" t="s">
        <v>90</v>
      </c>
      <c r="AC95" s="362"/>
      <c r="AD95" s="362"/>
      <c r="AE95" s="362"/>
      <c r="AF95" s="362"/>
      <c r="AG95" s="362"/>
      <c r="AH95" s="362"/>
      <c r="AI95" s="362" t="s">
        <v>7053</v>
      </c>
      <c r="AJ95" s="362" t="s">
        <v>19</v>
      </c>
      <c r="AK95" s="362" t="s">
        <v>40</v>
      </c>
      <c r="AL95" s="362" t="s">
        <v>4410</v>
      </c>
      <c r="AM95" s="362">
        <v>0</v>
      </c>
      <c r="AN95" s="362"/>
      <c r="AO95" s="362"/>
      <c r="AP95" s="361"/>
      <c r="AR95">
        <v>1</v>
      </c>
      <c r="AS95" t="s">
        <v>5839</v>
      </c>
      <c r="AT95" t="s">
        <v>5839</v>
      </c>
    </row>
    <row r="96" spans="2:46" ht="15" customHeight="1" x14ac:dyDescent="0.35">
      <c r="B96" s="362">
        <v>1843</v>
      </c>
      <c r="C96" s="362" t="s">
        <v>4606</v>
      </c>
      <c r="D96" s="362" t="s">
        <v>3</v>
      </c>
      <c r="E96" s="362" t="s">
        <v>172</v>
      </c>
      <c r="F96" s="362"/>
      <c r="G96" s="362"/>
      <c r="H96" s="362"/>
      <c r="I96" s="362" t="s">
        <v>24</v>
      </c>
      <c r="J96" s="362" t="s">
        <v>63</v>
      </c>
      <c r="K96" s="361" t="s">
        <v>4607</v>
      </c>
      <c r="L96" s="362"/>
      <c r="M96" s="362" t="s">
        <v>186</v>
      </c>
      <c r="N96" s="362" t="s">
        <v>4410</v>
      </c>
      <c r="O96" s="362"/>
      <c r="P96" s="362" t="s">
        <v>2208</v>
      </c>
      <c r="Q96" s="362" t="s">
        <v>4394</v>
      </c>
      <c r="R96" s="362"/>
      <c r="S96" s="361"/>
      <c r="T96" s="362"/>
      <c r="U96" s="362"/>
      <c r="V96" s="362" t="s">
        <v>844</v>
      </c>
      <c r="W96" s="362"/>
      <c r="X96" s="362"/>
      <c r="Y96" s="362" t="s">
        <v>48</v>
      </c>
      <c r="Z96" s="362" t="s">
        <v>90</v>
      </c>
      <c r="AA96" s="366" t="s">
        <v>90</v>
      </c>
      <c r="AB96" s="362" t="s">
        <v>90</v>
      </c>
      <c r="AC96" s="362"/>
      <c r="AD96" s="362"/>
      <c r="AE96" s="362"/>
      <c r="AF96" s="362"/>
      <c r="AG96" s="362"/>
      <c r="AH96" s="362"/>
      <c r="AI96" s="362" t="s">
        <v>7053</v>
      </c>
      <c r="AJ96" s="362" t="s">
        <v>19</v>
      </c>
      <c r="AK96" s="362" t="s">
        <v>40</v>
      </c>
      <c r="AL96" s="362" t="s">
        <v>48</v>
      </c>
      <c r="AM96" s="362">
        <v>0</v>
      </c>
      <c r="AN96" s="362"/>
      <c r="AO96" s="362"/>
      <c r="AP96" s="361"/>
      <c r="AR96">
        <v>1</v>
      </c>
      <c r="AS96" t="s">
        <v>5839</v>
      </c>
      <c r="AT96" t="s">
        <v>5839</v>
      </c>
    </row>
    <row r="97" spans="2:46" ht="15" customHeight="1" x14ac:dyDescent="0.35">
      <c r="B97" s="362">
        <v>1844</v>
      </c>
      <c r="C97" s="362" t="s">
        <v>4608</v>
      </c>
      <c r="D97" s="362" t="s">
        <v>3</v>
      </c>
      <c r="E97" s="362" t="s">
        <v>172</v>
      </c>
      <c r="F97" s="362"/>
      <c r="G97" s="362"/>
      <c r="H97" s="362"/>
      <c r="I97" s="362" t="s">
        <v>24</v>
      </c>
      <c r="J97" s="362" t="s">
        <v>63</v>
      </c>
      <c r="K97" s="361" t="s">
        <v>4609</v>
      </c>
      <c r="L97" s="362"/>
      <c r="M97" s="362" t="s">
        <v>186</v>
      </c>
      <c r="N97" s="362" t="s">
        <v>4410</v>
      </c>
      <c r="O97" s="362"/>
      <c r="P97" s="362" t="s">
        <v>2208</v>
      </c>
      <c r="Q97" s="362" t="s">
        <v>4394</v>
      </c>
      <c r="R97" s="362"/>
      <c r="S97" s="361"/>
      <c r="T97" s="362"/>
      <c r="U97" s="362"/>
      <c r="V97" s="362" t="s">
        <v>844</v>
      </c>
      <c r="W97" s="362"/>
      <c r="X97" s="362"/>
      <c r="Y97" s="362" t="s">
        <v>48</v>
      </c>
      <c r="Z97" s="362" t="s">
        <v>90</v>
      </c>
      <c r="AA97" s="366" t="s">
        <v>90</v>
      </c>
      <c r="AB97" s="362" t="s">
        <v>90</v>
      </c>
      <c r="AC97" s="362"/>
      <c r="AD97" s="362"/>
      <c r="AE97" s="362"/>
      <c r="AF97" s="362"/>
      <c r="AG97" s="362"/>
      <c r="AH97" s="362"/>
      <c r="AI97" s="362" t="s">
        <v>7053</v>
      </c>
      <c r="AJ97" s="362" t="s">
        <v>19</v>
      </c>
      <c r="AK97" s="362" t="s">
        <v>40</v>
      </c>
      <c r="AL97" s="362" t="s">
        <v>4410</v>
      </c>
      <c r="AM97" s="362">
        <v>0</v>
      </c>
      <c r="AN97" s="362"/>
      <c r="AO97" s="362"/>
      <c r="AP97" s="361"/>
      <c r="AR97">
        <v>1</v>
      </c>
      <c r="AS97" t="s">
        <v>5839</v>
      </c>
      <c r="AT97" t="s">
        <v>5839</v>
      </c>
    </row>
    <row r="98" spans="2:46" ht="15" customHeight="1" x14ac:dyDescent="0.35">
      <c r="B98" s="362">
        <v>1845</v>
      </c>
      <c r="C98" s="362" t="s">
        <v>4610</v>
      </c>
      <c r="D98" s="362" t="s">
        <v>3</v>
      </c>
      <c r="E98" s="362" t="s">
        <v>172</v>
      </c>
      <c r="F98" s="362"/>
      <c r="G98" s="362"/>
      <c r="H98" s="362"/>
      <c r="I98" s="362" t="s">
        <v>24</v>
      </c>
      <c r="J98" s="362" t="s">
        <v>63</v>
      </c>
      <c r="K98" s="361" t="s">
        <v>4611</v>
      </c>
      <c r="L98" s="362"/>
      <c r="M98" s="362" t="s">
        <v>186</v>
      </c>
      <c r="N98" s="362" t="s">
        <v>4410</v>
      </c>
      <c r="O98" s="362"/>
      <c r="P98" s="362" t="s">
        <v>2208</v>
      </c>
      <c r="Q98" s="362" t="s">
        <v>4394</v>
      </c>
      <c r="R98" s="362"/>
      <c r="S98" s="361"/>
      <c r="T98" s="362"/>
      <c r="U98" s="362"/>
      <c r="V98" s="362" t="s">
        <v>844</v>
      </c>
      <c r="W98" s="362"/>
      <c r="X98" s="362"/>
      <c r="Y98" s="362" t="s">
        <v>48</v>
      </c>
      <c r="Z98" s="362" t="s">
        <v>90</v>
      </c>
      <c r="AA98" s="366" t="s">
        <v>90</v>
      </c>
      <c r="AB98" s="362" t="s">
        <v>90</v>
      </c>
      <c r="AC98" s="362"/>
      <c r="AD98" s="362"/>
      <c r="AE98" s="362"/>
      <c r="AF98" s="362"/>
      <c r="AG98" s="362"/>
      <c r="AH98" s="362"/>
      <c r="AI98" s="362" t="s">
        <v>7053</v>
      </c>
      <c r="AJ98" s="362" t="s">
        <v>19</v>
      </c>
      <c r="AK98" s="362" t="s">
        <v>40</v>
      </c>
      <c r="AL98" s="362" t="s">
        <v>4410</v>
      </c>
      <c r="AM98" s="362">
        <v>0</v>
      </c>
      <c r="AN98" s="362"/>
      <c r="AO98" s="362"/>
      <c r="AP98" s="361"/>
      <c r="AR98">
        <v>1</v>
      </c>
      <c r="AS98" t="s">
        <v>5839</v>
      </c>
      <c r="AT98" t="s">
        <v>5839</v>
      </c>
    </row>
    <row r="99" spans="2:46" ht="15" customHeight="1" x14ac:dyDescent="0.35">
      <c r="B99" s="362">
        <v>1846</v>
      </c>
      <c r="C99" s="362" t="s">
        <v>4612</v>
      </c>
      <c r="D99" s="362" t="s">
        <v>3</v>
      </c>
      <c r="E99" s="362" t="s">
        <v>172</v>
      </c>
      <c r="F99" s="362"/>
      <c r="G99" s="362"/>
      <c r="H99" s="362"/>
      <c r="I99" s="362" t="s">
        <v>24</v>
      </c>
      <c r="J99" s="362" t="s">
        <v>63</v>
      </c>
      <c r="K99" s="361" t="s">
        <v>4613</v>
      </c>
      <c r="L99" s="362"/>
      <c r="M99" s="362" t="s">
        <v>186</v>
      </c>
      <c r="N99" s="362" t="s">
        <v>4410</v>
      </c>
      <c r="O99" s="362"/>
      <c r="P99" s="362" t="s">
        <v>2208</v>
      </c>
      <c r="Q99" s="362" t="s">
        <v>4394</v>
      </c>
      <c r="R99" s="362"/>
      <c r="S99" s="361"/>
      <c r="T99" s="362"/>
      <c r="U99" s="362"/>
      <c r="V99" s="362" t="s">
        <v>844</v>
      </c>
      <c r="W99" s="362"/>
      <c r="X99" s="362"/>
      <c r="Y99" s="362" t="s">
        <v>48</v>
      </c>
      <c r="Z99" s="362" t="s">
        <v>90</v>
      </c>
      <c r="AA99" s="366" t="s">
        <v>90</v>
      </c>
      <c r="AB99" s="362" t="s">
        <v>90</v>
      </c>
      <c r="AC99" s="362"/>
      <c r="AD99" s="362"/>
      <c r="AE99" s="362"/>
      <c r="AF99" s="362"/>
      <c r="AG99" s="362"/>
      <c r="AH99" s="362"/>
      <c r="AI99" s="362" t="s">
        <v>7053</v>
      </c>
      <c r="AJ99" s="362" t="s">
        <v>19</v>
      </c>
      <c r="AK99" s="362" t="s">
        <v>40</v>
      </c>
      <c r="AL99" s="362" t="s">
        <v>4410</v>
      </c>
      <c r="AM99" s="362">
        <v>0</v>
      </c>
      <c r="AN99" s="362"/>
      <c r="AO99" s="362"/>
      <c r="AP99" s="361"/>
      <c r="AR99">
        <v>1</v>
      </c>
      <c r="AS99" t="s">
        <v>5839</v>
      </c>
      <c r="AT99" t="s">
        <v>5839</v>
      </c>
    </row>
    <row r="100" spans="2:46" ht="15" customHeight="1" x14ac:dyDescent="0.35">
      <c r="B100" s="362">
        <v>1847</v>
      </c>
      <c r="C100" s="362" t="s">
        <v>4614</v>
      </c>
      <c r="D100" s="362" t="s">
        <v>3</v>
      </c>
      <c r="E100" s="362" t="s">
        <v>172</v>
      </c>
      <c r="F100" s="362"/>
      <c r="G100" s="362"/>
      <c r="H100" s="362"/>
      <c r="I100" s="362" t="s">
        <v>24</v>
      </c>
      <c r="J100" s="362" t="s">
        <v>63</v>
      </c>
      <c r="K100" s="361" t="s">
        <v>4615</v>
      </c>
      <c r="L100" s="362"/>
      <c r="M100" s="362" t="s">
        <v>186</v>
      </c>
      <c r="N100" s="362" t="s">
        <v>40</v>
      </c>
      <c r="O100" s="362"/>
      <c r="P100" s="362" t="s">
        <v>2208</v>
      </c>
      <c r="Q100" s="362" t="s">
        <v>4394</v>
      </c>
      <c r="R100" s="362"/>
      <c r="S100" s="361" t="s">
        <v>4451</v>
      </c>
      <c r="T100" s="362"/>
      <c r="U100" s="362"/>
      <c r="V100" s="362" t="s">
        <v>844</v>
      </c>
      <c r="W100" s="362"/>
      <c r="X100" s="362" t="s">
        <v>9</v>
      </c>
      <c r="Y100" s="362" t="s">
        <v>9</v>
      </c>
      <c r="Z100" s="362" t="s">
        <v>90</v>
      </c>
      <c r="AA100" s="366" t="s">
        <v>90</v>
      </c>
      <c r="AB100" s="362" t="s">
        <v>90</v>
      </c>
      <c r="AC100" s="362"/>
      <c r="AD100" s="362"/>
      <c r="AE100" s="362"/>
      <c r="AF100" s="362"/>
      <c r="AG100" s="362"/>
      <c r="AH100" s="362"/>
      <c r="AI100" s="362" t="s">
        <v>7053</v>
      </c>
      <c r="AJ100" s="362" t="s">
        <v>19</v>
      </c>
      <c r="AK100" s="362" t="s">
        <v>40</v>
      </c>
      <c r="AL100" s="362" t="s">
        <v>46</v>
      </c>
      <c r="AM100" s="362">
        <v>0</v>
      </c>
      <c r="AN100" s="362"/>
      <c r="AO100" s="362"/>
      <c r="AP100" s="361" t="e">
        <v>#N/A</v>
      </c>
      <c r="AR100">
        <v>1</v>
      </c>
      <c r="AS100" t="s">
        <v>9</v>
      </c>
      <c r="AT100" t="s">
        <v>9</v>
      </c>
    </row>
    <row r="101" spans="2:46" ht="15" customHeight="1" x14ac:dyDescent="0.35">
      <c r="B101" s="362">
        <v>1848</v>
      </c>
      <c r="C101" s="362" t="s">
        <v>4616</v>
      </c>
      <c r="D101" s="362" t="s">
        <v>3</v>
      </c>
      <c r="E101" s="362" t="s">
        <v>172</v>
      </c>
      <c r="F101" s="362"/>
      <c r="G101" s="362"/>
      <c r="H101" s="362"/>
      <c r="I101" s="362" t="s">
        <v>24</v>
      </c>
      <c r="J101" s="362" t="s">
        <v>63</v>
      </c>
      <c r="K101" s="361" t="s">
        <v>4617</v>
      </c>
      <c r="L101" s="362"/>
      <c r="M101" s="362" t="s">
        <v>186</v>
      </c>
      <c r="N101" s="362" t="s">
        <v>4410</v>
      </c>
      <c r="O101" s="362"/>
      <c r="P101" s="362" t="s">
        <v>2208</v>
      </c>
      <c r="Q101" s="362" t="s">
        <v>4394</v>
      </c>
      <c r="R101" s="362"/>
      <c r="S101" s="361" t="s">
        <v>4618</v>
      </c>
      <c r="T101" s="362"/>
      <c r="U101" s="362"/>
      <c r="V101" s="362" t="s">
        <v>844</v>
      </c>
      <c r="W101" s="362"/>
      <c r="X101" s="362"/>
      <c r="Y101" s="362" t="s">
        <v>48</v>
      </c>
      <c r="Z101" s="362" t="s">
        <v>90</v>
      </c>
      <c r="AA101" s="366" t="s">
        <v>90</v>
      </c>
      <c r="AB101" s="362" t="s">
        <v>90</v>
      </c>
      <c r="AC101" s="362"/>
      <c r="AD101" s="362"/>
      <c r="AE101" s="362"/>
      <c r="AF101" s="362"/>
      <c r="AG101" s="362"/>
      <c r="AH101" s="362"/>
      <c r="AI101" s="362" t="s">
        <v>7053</v>
      </c>
      <c r="AJ101" s="362" t="s">
        <v>19</v>
      </c>
      <c r="AK101" s="362" t="s">
        <v>40</v>
      </c>
      <c r="AL101" s="362" t="s">
        <v>4410</v>
      </c>
      <c r="AM101" s="362" t="s">
        <v>4618</v>
      </c>
      <c r="AN101" s="362"/>
      <c r="AO101" s="362"/>
      <c r="AP101" s="361"/>
      <c r="AR101">
        <v>1</v>
      </c>
      <c r="AS101" t="s">
        <v>5839</v>
      </c>
      <c r="AT101" t="s">
        <v>5839</v>
      </c>
    </row>
    <row r="102" spans="2:46" ht="15" customHeight="1" x14ac:dyDescent="0.35">
      <c r="B102" s="362">
        <v>1849</v>
      </c>
      <c r="C102" s="362" t="s">
        <v>4619</v>
      </c>
      <c r="D102" s="362" t="s">
        <v>3</v>
      </c>
      <c r="E102" s="362" t="s">
        <v>172</v>
      </c>
      <c r="F102" s="362"/>
      <c r="G102" s="362"/>
      <c r="H102" s="362"/>
      <c r="I102" s="362" t="s">
        <v>24</v>
      </c>
      <c r="J102" s="362" t="s">
        <v>63</v>
      </c>
      <c r="K102" s="361" t="s">
        <v>4620</v>
      </c>
      <c r="L102" s="362"/>
      <c r="M102" s="362" t="s">
        <v>186</v>
      </c>
      <c r="N102" s="362" t="s">
        <v>40</v>
      </c>
      <c r="O102" s="362"/>
      <c r="P102" s="362" t="s">
        <v>2208</v>
      </c>
      <c r="Q102" s="362" t="s">
        <v>4394</v>
      </c>
      <c r="R102" s="362"/>
      <c r="S102" s="361" t="s">
        <v>4618</v>
      </c>
      <c r="T102" s="362"/>
      <c r="U102" s="362"/>
      <c r="V102" s="362" t="s">
        <v>844</v>
      </c>
      <c r="W102" s="362"/>
      <c r="X102" s="362" t="s">
        <v>9</v>
      </c>
      <c r="Y102" s="362" t="s">
        <v>9</v>
      </c>
      <c r="Z102" s="362" t="s">
        <v>90</v>
      </c>
      <c r="AA102" s="366" t="s">
        <v>90</v>
      </c>
      <c r="AB102" s="362" t="s">
        <v>90</v>
      </c>
      <c r="AC102" s="362"/>
      <c r="AD102" s="362"/>
      <c r="AE102" s="362"/>
      <c r="AF102" s="362"/>
      <c r="AG102" s="362"/>
      <c r="AH102" s="362"/>
      <c r="AI102" s="362" t="s">
        <v>7053</v>
      </c>
      <c r="AJ102" s="362" t="s">
        <v>19</v>
      </c>
      <c r="AK102" s="362" t="s">
        <v>40</v>
      </c>
      <c r="AL102" s="362" t="s">
        <v>46</v>
      </c>
      <c r="AM102" s="362" t="s">
        <v>4618</v>
      </c>
      <c r="AN102" s="362"/>
      <c r="AO102" s="362"/>
      <c r="AP102" s="361" t="e">
        <v>#N/A</v>
      </c>
      <c r="AR102">
        <v>1</v>
      </c>
      <c r="AS102" t="s">
        <v>9</v>
      </c>
      <c r="AT102" t="s">
        <v>9</v>
      </c>
    </row>
    <row r="103" spans="2:46" ht="15" customHeight="1" x14ac:dyDescent="0.35">
      <c r="B103" s="362">
        <v>1850</v>
      </c>
      <c r="C103" s="362" t="s">
        <v>4621</v>
      </c>
      <c r="D103" s="362" t="s">
        <v>3</v>
      </c>
      <c r="E103" s="362" t="s">
        <v>172</v>
      </c>
      <c r="F103" s="362"/>
      <c r="G103" s="362"/>
      <c r="H103" s="362"/>
      <c r="I103" s="362" t="s">
        <v>65</v>
      </c>
      <c r="J103" s="362" t="s">
        <v>822</v>
      </c>
      <c r="K103" s="361" t="s">
        <v>4622</v>
      </c>
      <c r="L103" s="362"/>
      <c r="M103" s="362" t="s">
        <v>186</v>
      </c>
      <c r="N103" s="362" t="s">
        <v>40</v>
      </c>
      <c r="O103" s="362"/>
      <c r="P103" s="362" t="s">
        <v>65</v>
      </c>
      <c r="Q103" s="362" t="s">
        <v>3395</v>
      </c>
      <c r="R103" s="362"/>
      <c r="S103" s="361" t="s">
        <v>4574</v>
      </c>
      <c r="T103" s="362"/>
      <c r="U103" s="362"/>
      <c r="V103" s="362" t="s">
        <v>202</v>
      </c>
      <c r="W103" s="362"/>
      <c r="X103" s="362" t="s">
        <v>9</v>
      </c>
      <c r="Y103" s="362" t="s">
        <v>9</v>
      </c>
      <c r="Z103" s="362" t="s">
        <v>90</v>
      </c>
      <c r="AA103" s="366" t="s">
        <v>90</v>
      </c>
      <c r="AB103" s="362" t="s">
        <v>90</v>
      </c>
      <c r="AC103" s="362"/>
      <c r="AD103" s="362"/>
      <c r="AE103" s="362"/>
      <c r="AF103" s="362"/>
      <c r="AG103" s="362"/>
      <c r="AH103" s="362"/>
      <c r="AI103" s="362" t="s">
        <v>7051</v>
      </c>
      <c r="AJ103" s="362" t="s">
        <v>19</v>
      </c>
      <c r="AK103" s="362" t="s">
        <v>40</v>
      </c>
      <c r="AL103" s="362"/>
      <c r="AM103" s="362"/>
      <c r="AN103" s="362"/>
      <c r="AO103" s="362"/>
      <c r="AP103" s="361" t="e">
        <v>#N/A</v>
      </c>
      <c r="AR103">
        <v>1</v>
      </c>
      <c r="AS103" t="s">
        <v>9</v>
      </c>
      <c r="AT103" t="s">
        <v>9</v>
      </c>
    </row>
    <row r="104" spans="2:46" ht="15" customHeight="1" x14ac:dyDescent="0.35">
      <c r="B104" s="362">
        <v>1851</v>
      </c>
      <c r="C104" s="362" t="s">
        <v>4623</v>
      </c>
      <c r="D104" s="362" t="s">
        <v>3</v>
      </c>
      <c r="E104" s="362" t="s">
        <v>172</v>
      </c>
      <c r="F104" s="362"/>
      <c r="G104" s="362"/>
      <c r="H104" s="362"/>
      <c r="I104" s="362" t="s">
        <v>24</v>
      </c>
      <c r="J104" s="362" t="s">
        <v>63</v>
      </c>
      <c r="K104" s="361" t="s">
        <v>4624</v>
      </c>
      <c r="L104" s="362"/>
      <c r="M104" s="362" t="s">
        <v>186</v>
      </c>
      <c r="N104" s="362" t="s">
        <v>40</v>
      </c>
      <c r="O104" s="362"/>
      <c r="P104" s="362" t="s">
        <v>2208</v>
      </c>
      <c r="Q104" s="362" t="s">
        <v>4394</v>
      </c>
      <c r="R104" s="362"/>
      <c r="S104" s="361" t="s">
        <v>4618</v>
      </c>
      <c r="T104" s="362"/>
      <c r="U104" s="362"/>
      <c r="V104" s="362" t="s">
        <v>844</v>
      </c>
      <c r="W104" s="362"/>
      <c r="X104" s="362" t="s">
        <v>9</v>
      </c>
      <c r="Y104" s="362" t="s">
        <v>9</v>
      </c>
      <c r="Z104" s="362" t="s">
        <v>90</v>
      </c>
      <c r="AA104" s="366" t="s">
        <v>90</v>
      </c>
      <c r="AB104" s="362" t="s">
        <v>90</v>
      </c>
      <c r="AC104" s="362"/>
      <c r="AD104" s="362"/>
      <c r="AE104" s="362"/>
      <c r="AF104" s="362"/>
      <c r="AG104" s="362"/>
      <c r="AH104" s="362"/>
      <c r="AI104" s="362" t="s">
        <v>7053</v>
      </c>
      <c r="AJ104" s="362" t="s">
        <v>19</v>
      </c>
      <c r="AK104" s="362" t="s">
        <v>40</v>
      </c>
      <c r="AL104" s="362" t="s">
        <v>46</v>
      </c>
      <c r="AM104" s="362" t="s">
        <v>4618</v>
      </c>
      <c r="AN104" s="362"/>
      <c r="AO104" s="362"/>
      <c r="AP104" s="361" t="e">
        <v>#N/A</v>
      </c>
      <c r="AR104">
        <v>1</v>
      </c>
      <c r="AS104" t="s">
        <v>9</v>
      </c>
      <c r="AT104" t="s">
        <v>9</v>
      </c>
    </row>
    <row r="105" spans="2:46" ht="15" customHeight="1" x14ac:dyDescent="0.35">
      <c r="B105" s="362">
        <v>1852</v>
      </c>
      <c r="C105" s="362" t="s">
        <v>4625</v>
      </c>
      <c r="D105" s="362" t="s">
        <v>3</v>
      </c>
      <c r="E105" s="362" t="s">
        <v>172</v>
      </c>
      <c r="F105" s="362"/>
      <c r="G105" s="362"/>
      <c r="H105" s="362"/>
      <c r="I105" s="362" t="s">
        <v>24</v>
      </c>
      <c r="J105" s="362" t="s">
        <v>63</v>
      </c>
      <c r="K105" s="361" t="s">
        <v>4626</v>
      </c>
      <c r="L105" s="362"/>
      <c r="M105" s="362" t="s">
        <v>186</v>
      </c>
      <c r="N105" s="362" t="s">
        <v>40</v>
      </c>
      <c r="O105" s="362"/>
      <c r="P105" s="362" t="s">
        <v>2208</v>
      </c>
      <c r="Q105" s="362" t="s">
        <v>4394</v>
      </c>
      <c r="R105" s="362"/>
      <c r="S105" s="361" t="s">
        <v>4451</v>
      </c>
      <c r="T105" s="362"/>
      <c r="U105" s="362"/>
      <c r="V105" s="362" t="s">
        <v>844</v>
      </c>
      <c r="W105" s="362"/>
      <c r="X105" s="362" t="s">
        <v>9</v>
      </c>
      <c r="Y105" s="362" t="s">
        <v>9</v>
      </c>
      <c r="Z105" s="362" t="s">
        <v>90</v>
      </c>
      <c r="AA105" s="366" t="s">
        <v>90</v>
      </c>
      <c r="AB105" s="362" t="s">
        <v>90</v>
      </c>
      <c r="AC105" s="362"/>
      <c r="AD105" s="362"/>
      <c r="AE105" s="362"/>
      <c r="AF105" s="362"/>
      <c r="AG105" s="362"/>
      <c r="AH105" s="362"/>
      <c r="AI105" s="362" t="s">
        <v>7053</v>
      </c>
      <c r="AJ105" s="362" t="s">
        <v>19</v>
      </c>
      <c r="AK105" s="362" t="s">
        <v>40</v>
      </c>
      <c r="AL105" s="362" t="s">
        <v>46</v>
      </c>
      <c r="AM105" s="362">
        <v>0</v>
      </c>
      <c r="AN105" s="362"/>
      <c r="AO105" s="362"/>
      <c r="AP105" s="361" t="e">
        <v>#N/A</v>
      </c>
      <c r="AR105">
        <v>1</v>
      </c>
      <c r="AS105" t="s">
        <v>9</v>
      </c>
      <c r="AT105" t="s">
        <v>9</v>
      </c>
    </row>
    <row r="106" spans="2:46" ht="15" customHeight="1" x14ac:dyDescent="0.35">
      <c r="B106" s="362">
        <v>1853</v>
      </c>
      <c r="C106" s="362" t="s">
        <v>4627</v>
      </c>
      <c r="D106" s="362" t="s">
        <v>3</v>
      </c>
      <c r="E106" s="362" t="s">
        <v>172</v>
      </c>
      <c r="F106" s="362"/>
      <c r="G106" s="362"/>
      <c r="H106" s="362"/>
      <c r="I106" s="362" t="s">
        <v>24</v>
      </c>
      <c r="J106" s="362" t="s">
        <v>63</v>
      </c>
      <c r="K106" s="361" t="s">
        <v>4628</v>
      </c>
      <c r="L106" s="362"/>
      <c r="M106" s="362" t="s">
        <v>186</v>
      </c>
      <c r="N106" s="362" t="s">
        <v>40</v>
      </c>
      <c r="O106" s="362"/>
      <c r="P106" s="362" t="s">
        <v>2208</v>
      </c>
      <c r="Q106" s="362" t="s">
        <v>4394</v>
      </c>
      <c r="R106" s="362"/>
      <c r="S106" s="361"/>
      <c r="T106" s="362"/>
      <c r="U106" s="362"/>
      <c r="V106" s="362" t="s">
        <v>844</v>
      </c>
      <c r="W106" s="362"/>
      <c r="X106" s="362" t="s">
        <v>9</v>
      </c>
      <c r="Y106" s="362" t="s">
        <v>9</v>
      </c>
      <c r="Z106" s="362" t="s">
        <v>90</v>
      </c>
      <c r="AA106" s="366" t="s">
        <v>90</v>
      </c>
      <c r="AB106" s="362" t="s">
        <v>90</v>
      </c>
      <c r="AC106" s="362"/>
      <c r="AD106" s="362"/>
      <c r="AE106" s="362"/>
      <c r="AF106" s="362"/>
      <c r="AG106" s="362"/>
      <c r="AH106" s="362"/>
      <c r="AI106" s="362" t="s">
        <v>7053</v>
      </c>
      <c r="AJ106" s="362" t="s">
        <v>19</v>
      </c>
      <c r="AK106" s="362" t="s">
        <v>40</v>
      </c>
      <c r="AL106" s="362" t="s">
        <v>46</v>
      </c>
      <c r="AM106" s="362">
        <v>0</v>
      </c>
      <c r="AN106" s="362"/>
      <c r="AO106" s="362"/>
      <c r="AP106" s="361" t="e">
        <v>#N/A</v>
      </c>
      <c r="AR106">
        <v>1</v>
      </c>
      <c r="AS106" t="s">
        <v>9</v>
      </c>
      <c r="AT106" t="s">
        <v>9</v>
      </c>
    </row>
    <row r="107" spans="2:46" ht="15" customHeight="1" x14ac:dyDescent="0.35">
      <c r="B107" s="362">
        <v>1854</v>
      </c>
      <c r="C107" s="362" t="s">
        <v>4629</v>
      </c>
      <c r="D107" s="362" t="s">
        <v>3</v>
      </c>
      <c r="E107" s="362" t="s">
        <v>172</v>
      </c>
      <c r="F107" s="362"/>
      <c r="G107" s="362"/>
      <c r="H107" s="362"/>
      <c r="I107" s="362" t="s">
        <v>24</v>
      </c>
      <c r="J107" s="362" t="s">
        <v>63</v>
      </c>
      <c r="K107" s="361" t="s">
        <v>4630</v>
      </c>
      <c r="L107" s="362"/>
      <c r="M107" s="362" t="s">
        <v>186</v>
      </c>
      <c r="N107" s="362" t="s">
        <v>40</v>
      </c>
      <c r="O107" s="362"/>
      <c r="P107" s="362" t="s">
        <v>2208</v>
      </c>
      <c r="Q107" s="362" t="s">
        <v>4394</v>
      </c>
      <c r="R107" s="362"/>
      <c r="S107" s="361"/>
      <c r="T107" s="362"/>
      <c r="U107" s="362"/>
      <c r="V107" s="362" t="s">
        <v>844</v>
      </c>
      <c r="W107" s="362"/>
      <c r="X107" s="362" t="s">
        <v>9</v>
      </c>
      <c r="Y107" s="362" t="s">
        <v>9</v>
      </c>
      <c r="Z107" s="362" t="s">
        <v>90</v>
      </c>
      <c r="AA107" s="366" t="s">
        <v>90</v>
      </c>
      <c r="AB107" s="362" t="s">
        <v>90</v>
      </c>
      <c r="AC107" s="362"/>
      <c r="AD107" s="362"/>
      <c r="AE107" s="362"/>
      <c r="AF107" s="362"/>
      <c r="AG107" s="362"/>
      <c r="AH107" s="362"/>
      <c r="AI107" s="362" t="s">
        <v>7053</v>
      </c>
      <c r="AJ107" s="362" t="s">
        <v>19</v>
      </c>
      <c r="AK107" s="362" t="s">
        <v>40</v>
      </c>
      <c r="AL107" s="362" t="s">
        <v>46</v>
      </c>
      <c r="AM107" s="362">
        <v>0</v>
      </c>
      <c r="AN107" s="362"/>
      <c r="AO107" s="362"/>
      <c r="AP107" s="361" t="e">
        <v>#N/A</v>
      </c>
      <c r="AR107">
        <v>1</v>
      </c>
      <c r="AS107" t="s">
        <v>9</v>
      </c>
      <c r="AT107" t="s">
        <v>9</v>
      </c>
    </row>
    <row r="108" spans="2:46" ht="15" customHeight="1" x14ac:dyDescent="0.35">
      <c r="B108" s="362">
        <v>1855</v>
      </c>
      <c r="C108" s="362" t="s">
        <v>4631</v>
      </c>
      <c r="D108" s="362" t="s">
        <v>3</v>
      </c>
      <c r="E108" s="362" t="s">
        <v>172</v>
      </c>
      <c r="F108" s="362"/>
      <c r="G108" s="362"/>
      <c r="H108" s="362"/>
      <c r="I108" s="362" t="s">
        <v>24</v>
      </c>
      <c r="J108" s="362" t="s">
        <v>63</v>
      </c>
      <c r="K108" s="361" t="s">
        <v>4632</v>
      </c>
      <c r="L108" s="362"/>
      <c r="M108" s="362" t="s">
        <v>186</v>
      </c>
      <c r="N108" s="362" t="s">
        <v>40</v>
      </c>
      <c r="O108" s="362"/>
      <c r="P108" s="362" t="s">
        <v>2208</v>
      </c>
      <c r="Q108" s="362" t="s">
        <v>4394</v>
      </c>
      <c r="R108" s="362"/>
      <c r="S108" s="361"/>
      <c r="T108" s="362"/>
      <c r="U108" s="362"/>
      <c r="V108" s="362" t="s">
        <v>844</v>
      </c>
      <c r="W108" s="362"/>
      <c r="X108" s="362" t="s">
        <v>9</v>
      </c>
      <c r="Y108" s="362" t="s">
        <v>9</v>
      </c>
      <c r="Z108" s="362" t="s">
        <v>90</v>
      </c>
      <c r="AA108" s="366" t="s">
        <v>90</v>
      </c>
      <c r="AB108" s="362" t="s">
        <v>90</v>
      </c>
      <c r="AC108" s="362"/>
      <c r="AD108" s="362"/>
      <c r="AE108" s="362"/>
      <c r="AF108" s="362"/>
      <c r="AG108" s="362"/>
      <c r="AH108" s="362"/>
      <c r="AI108" s="362" t="s">
        <v>7053</v>
      </c>
      <c r="AJ108" s="362" t="s">
        <v>19</v>
      </c>
      <c r="AK108" s="362" t="s">
        <v>40</v>
      </c>
      <c r="AL108" s="362" t="s">
        <v>46</v>
      </c>
      <c r="AM108" s="362">
        <v>0</v>
      </c>
      <c r="AN108" s="362"/>
      <c r="AO108" s="362"/>
      <c r="AP108" s="361" t="e">
        <v>#N/A</v>
      </c>
      <c r="AR108">
        <v>1</v>
      </c>
      <c r="AS108" t="s">
        <v>9</v>
      </c>
      <c r="AT108" t="s">
        <v>9</v>
      </c>
    </row>
    <row r="109" spans="2:46" ht="15" customHeight="1" x14ac:dyDescent="0.35">
      <c r="B109" s="362">
        <v>1856</v>
      </c>
      <c r="C109" s="362" t="s">
        <v>4633</v>
      </c>
      <c r="D109" s="362" t="s">
        <v>3</v>
      </c>
      <c r="E109" s="362" t="s">
        <v>172</v>
      </c>
      <c r="F109" s="362"/>
      <c r="G109" s="362"/>
      <c r="H109" s="362"/>
      <c r="I109" s="362" t="s">
        <v>24</v>
      </c>
      <c r="J109" s="362" t="s">
        <v>63</v>
      </c>
      <c r="K109" s="361" t="s">
        <v>4634</v>
      </c>
      <c r="L109" s="362"/>
      <c r="M109" s="362" t="s">
        <v>186</v>
      </c>
      <c r="N109" s="362" t="s">
        <v>40</v>
      </c>
      <c r="O109" s="362"/>
      <c r="P109" s="362" t="s">
        <v>2208</v>
      </c>
      <c r="Q109" s="362" t="s">
        <v>4394</v>
      </c>
      <c r="R109" s="362"/>
      <c r="S109" s="361" t="s">
        <v>4451</v>
      </c>
      <c r="T109" s="362"/>
      <c r="U109" s="362"/>
      <c r="V109" s="362" t="s">
        <v>844</v>
      </c>
      <c r="W109" s="362"/>
      <c r="X109" s="362" t="s">
        <v>9</v>
      </c>
      <c r="Y109" s="362" t="s">
        <v>9</v>
      </c>
      <c r="Z109" s="362" t="s">
        <v>90</v>
      </c>
      <c r="AA109" s="366" t="s">
        <v>90</v>
      </c>
      <c r="AB109" s="362" t="s">
        <v>90</v>
      </c>
      <c r="AC109" s="362"/>
      <c r="AD109" s="362"/>
      <c r="AE109" s="362"/>
      <c r="AF109" s="362"/>
      <c r="AG109" s="362"/>
      <c r="AH109" s="362"/>
      <c r="AI109" s="362" t="s">
        <v>7053</v>
      </c>
      <c r="AJ109" s="362" t="s">
        <v>19</v>
      </c>
      <c r="AK109" s="362" t="s">
        <v>40</v>
      </c>
      <c r="AL109" s="362" t="s">
        <v>46</v>
      </c>
      <c r="AM109" s="362">
        <v>0</v>
      </c>
      <c r="AN109" s="362"/>
      <c r="AO109" s="362"/>
      <c r="AP109" s="361" t="e">
        <v>#N/A</v>
      </c>
      <c r="AR109">
        <v>1</v>
      </c>
      <c r="AS109" t="s">
        <v>9</v>
      </c>
      <c r="AT109" t="s">
        <v>9</v>
      </c>
    </row>
    <row r="110" spans="2:46" ht="15" customHeight="1" x14ac:dyDescent="0.35">
      <c r="B110" s="362">
        <v>1857</v>
      </c>
      <c r="C110" s="362" t="s">
        <v>4635</v>
      </c>
      <c r="D110" s="362" t="s">
        <v>3</v>
      </c>
      <c r="E110" s="362" t="s">
        <v>172</v>
      </c>
      <c r="F110" s="362"/>
      <c r="G110" s="362"/>
      <c r="H110" s="362"/>
      <c r="I110" s="362" t="s">
        <v>24</v>
      </c>
      <c r="J110" s="362" t="s">
        <v>63</v>
      </c>
      <c r="K110" s="361" t="s">
        <v>4636</v>
      </c>
      <c r="L110" s="362"/>
      <c r="M110" s="362" t="s">
        <v>186</v>
      </c>
      <c r="N110" s="362" t="s">
        <v>40</v>
      </c>
      <c r="O110" s="362"/>
      <c r="P110" s="362" t="s">
        <v>2208</v>
      </c>
      <c r="Q110" s="362" t="s">
        <v>4394</v>
      </c>
      <c r="R110" s="362"/>
      <c r="S110" s="361" t="s">
        <v>4637</v>
      </c>
      <c r="T110" s="362"/>
      <c r="U110" s="362"/>
      <c r="V110" s="362" t="s">
        <v>844</v>
      </c>
      <c r="W110" s="362"/>
      <c r="X110" s="362"/>
      <c r="Y110" s="362" t="s">
        <v>48</v>
      </c>
      <c r="Z110" s="362" t="s">
        <v>90</v>
      </c>
      <c r="AA110" s="366" t="s">
        <v>90</v>
      </c>
      <c r="AB110" s="362" t="s">
        <v>90</v>
      </c>
      <c r="AC110" s="362"/>
      <c r="AD110" s="362"/>
      <c r="AE110" s="362"/>
      <c r="AF110" s="362"/>
      <c r="AG110" s="362"/>
      <c r="AH110" s="362"/>
      <c r="AI110" s="362" t="s">
        <v>7053</v>
      </c>
      <c r="AJ110" s="362" t="s">
        <v>19</v>
      </c>
      <c r="AK110" s="362" t="s">
        <v>40</v>
      </c>
      <c r="AL110" s="362" t="s">
        <v>4410</v>
      </c>
      <c r="AM110" s="362" t="s">
        <v>4637</v>
      </c>
      <c r="AN110" s="362"/>
      <c r="AO110" s="362"/>
      <c r="AP110" s="361" t="e">
        <v>#N/A</v>
      </c>
      <c r="AR110">
        <v>1</v>
      </c>
      <c r="AS110" t="s">
        <v>5839</v>
      </c>
      <c r="AT110" t="s">
        <v>5839</v>
      </c>
    </row>
    <row r="111" spans="2:46" ht="15" customHeight="1" x14ac:dyDescent="0.35">
      <c r="B111" s="362">
        <v>1858</v>
      </c>
      <c r="C111" s="362" t="s">
        <v>4638</v>
      </c>
      <c r="D111" s="362" t="s">
        <v>3</v>
      </c>
      <c r="E111" s="362" t="s">
        <v>172</v>
      </c>
      <c r="F111" s="362"/>
      <c r="G111" s="362"/>
      <c r="H111" s="362"/>
      <c r="I111" s="362" t="s">
        <v>24</v>
      </c>
      <c r="J111" s="362" t="s">
        <v>63</v>
      </c>
      <c r="K111" s="361" t="s">
        <v>4639</v>
      </c>
      <c r="L111" s="362"/>
      <c r="M111" s="362" t="s">
        <v>186</v>
      </c>
      <c r="N111" s="362" t="s">
        <v>4410</v>
      </c>
      <c r="O111" s="362"/>
      <c r="P111" s="362" t="s">
        <v>2208</v>
      </c>
      <c r="Q111" s="362" t="s">
        <v>4394</v>
      </c>
      <c r="R111" s="362"/>
      <c r="S111" s="361"/>
      <c r="T111" s="362"/>
      <c r="U111" s="362"/>
      <c r="V111" s="362" t="s">
        <v>844</v>
      </c>
      <c r="W111" s="362"/>
      <c r="X111" s="362"/>
      <c r="Y111" s="362" t="s">
        <v>48</v>
      </c>
      <c r="Z111" s="362" t="s">
        <v>90</v>
      </c>
      <c r="AA111" s="366" t="s">
        <v>90</v>
      </c>
      <c r="AB111" s="362" t="s">
        <v>90</v>
      </c>
      <c r="AC111" s="362"/>
      <c r="AD111" s="362"/>
      <c r="AE111" s="362"/>
      <c r="AF111" s="362"/>
      <c r="AG111" s="362"/>
      <c r="AH111" s="362"/>
      <c r="AI111" s="362" t="s">
        <v>7053</v>
      </c>
      <c r="AJ111" s="362" t="s">
        <v>19</v>
      </c>
      <c r="AK111" s="362" t="s">
        <v>40</v>
      </c>
      <c r="AL111" s="362" t="s">
        <v>4410</v>
      </c>
      <c r="AM111" s="362">
        <v>0</v>
      </c>
      <c r="AN111" s="362"/>
      <c r="AO111" s="362"/>
      <c r="AP111" s="361"/>
      <c r="AR111">
        <v>1</v>
      </c>
      <c r="AS111" t="s">
        <v>5839</v>
      </c>
      <c r="AT111" t="s">
        <v>5839</v>
      </c>
    </row>
    <row r="112" spans="2:46" ht="15" customHeight="1" x14ac:dyDescent="0.35">
      <c r="B112" s="362">
        <v>1859</v>
      </c>
      <c r="C112" s="362" t="s">
        <v>4640</v>
      </c>
      <c r="D112" s="362" t="s">
        <v>3</v>
      </c>
      <c r="E112" s="362" t="s">
        <v>172</v>
      </c>
      <c r="F112" s="362"/>
      <c r="G112" s="362"/>
      <c r="H112" s="362"/>
      <c r="I112" s="362" t="s">
        <v>24</v>
      </c>
      <c r="J112" s="362" t="s">
        <v>63</v>
      </c>
      <c r="K112" s="361" t="s">
        <v>4641</v>
      </c>
      <c r="L112" s="362"/>
      <c r="M112" s="362" t="s">
        <v>186</v>
      </c>
      <c r="N112" s="362" t="s">
        <v>4410</v>
      </c>
      <c r="O112" s="362"/>
      <c r="P112" s="362" t="s">
        <v>2208</v>
      </c>
      <c r="Q112" s="362" t="s">
        <v>4394</v>
      </c>
      <c r="R112" s="362"/>
      <c r="S112" s="361"/>
      <c r="T112" s="362"/>
      <c r="U112" s="362"/>
      <c r="V112" s="362" t="s">
        <v>844</v>
      </c>
      <c r="W112" s="362"/>
      <c r="X112" s="362"/>
      <c r="Y112" s="362" t="s">
        <v>48</v>
      </c>
      <c r="Z112" s="362" t="s">
        <v>90</v>
      </c>
      <c r="AA112" s="366" t="s">
        <v>90</v>
      </c>
      <c r="AB112" s="362" t="s">
        <v>90</v>
      </c>
      <c r="AC112" s="362"/>
      <c r="AD112" s="362"/>
      <c r="AE112" s="362"/>
      <c r="AF112" s="362"/>
      <c r="AG112" s="362"/>
      <c r="AH112" s="362"/>
      <c r="AI112" s="362" t="s">
        <v>7053</v>
      </c>
      <c r="AJ112" s="362" t="s">
        <v>19</v>
      </c>
      <c r="AK112" s="362" t="s">
        <v>40</v>
      </c>
      <c r="AL112" s="362" t="s">
        <v>4410</v>
      </c>
      <c r="AM112" s="362">
        <v>0</v>
      </c>
      <c r="AN112" s="362"/>
      <c r="AO112" s="362"/>
      <c r="AP112" s="361"/>
      <c r="AR112">
        <v>1</v>
      </c>
      <c r="AS112" t="s">
        <v>5839</v>
      </c>
      <c r="AT112" t="s">
        <v>5839</v>
      </c>
    </row>
    <row r="113" spans="2:46" ht="15" customHeight="1" x14ac:dyDescent="0.35">
      <c r="B113" s="362">
        <v>1860</v>
      </c>
      <c r="C113" s="362" t="s">
        <v>4642</v>
      </c>
      <c r="D113" s="362" t="s">
        <v>3</v>
      </c>
      <c r="E113" s="362" t="s">
        <v>172</v>
      </c>
      <c r="F113" s="362"/>
      <c r="G113" s="362"/>
      <c r="H113" s="362"/>
      <c r="I113" s="362" t="s">
        <v>24</v>
      </c>
      <c r="J113" s="362" t="s">
        <v>63</v>
      </c>
      <c r="K113" s="361" t="s">
        <v>4643</v>
      </c>
      <c r="L113" s="362"/>
      <c r="M113" s="362" t="s">
        <v>186</v>
      </c>
      <c r="N113" s="362" t="s">
        <v>4410</v>
      </c>
      <c r="O113" s="362"/>
      <c r="P113" s="362" t="s">
        <v>2208</v>
      </c>
      <c r="Q113" s="362" t="s">
        <v>4394</v>
      </c>
      <c r="R113" s="362"/>
      <c r="S113" s="361"/>
      <c r="T113" s="362"/>
      <c r="U113" s="362"/>
      <c r="V113" s="362" t="s">
        <v>844</v>
      </c>
      <c r="W113" s="362"/>
      <c r="X113" s="362"/>
      <c r="Y113" s="362" t="s">
        <v>48</v>
      </c>
      <c r="Z113" s="362" t="s">
        <v>90</v>
      </c>
      <c r="AA113" s="366" t="s">
        <v>90</v>
      </c>
      <c r="AB113" s="362" t="s">
        <v>90</v>
      </c>
      <c r="AC113" s="362"/>
      <c r="AD113" s="362"/>
      <c r="AE113" s="362"/>
      <c r="AF113" s="362"/>
      <c r="AG113" s="362"/>
      <c r="AH113" s="362"/>
      <c r="AI113" s="362" t="s">
        <v>7053</v>
      </c>
      <c r="AJ113" s="362" t="s">
        <v>19</v>
      </c>
      <c r="AK113" s="362" t="s">
        <v>40</v>
      </c>
      <c r="AL113" s="362" t="s">
        <v>4410</v>
      </c>
      <c r="AM113" s="362">
        <v>0</v>
      </c>
      <c r="AN113" s="362"/>
      <c r="AO113" s="362"/>
      <c r="AP113" s="361"/>
      <c r="AR113">
        <v>1</v>
      </c>
      <c r="AS113" t="s">
        <v>5839</v>
      </c>
      <c r="AT113" t="s">
        <v>5839</v>
      </c>
    </row>
    <row r="114" spans="2:46" ht="15" customHeight="1" x14ac:dyDescent="0.35">
      <c r="B114" s="362">
        <v>1861</v>
      </c>
      <c r="C114" s="362" t="s">
        <v>4644</v>
      </c>
      <c r="D114" s="362" t="s">
        <v>3</v>
      </c>
      <c r="E114" s="362" t="s">
        <v>172</v>
      </c>
      <c r="F114" s="362"/>
      <c r="G114" s="362" t="s">
        <v>63</v>
      </c>
      <c r="H114" s="362" t="s">
        <v>63</v>
      </c>
      <c r="I114" s="362" t="s">
        <v>63</v>
      </c>
      <c r="J114" s="362" t="s">
        <v>4392</v>
      </c>
      <c r="K114" s="361" t="s">
        <v>4645</v>
      </c>
      <c r="L114" s="362"/>
      <c r="M114" s="362" t="s">
        <v>186</v>
      </c>
      <c r="N114" s="362" t="s">
        <v>90</v>
      </c>
      <c r="O114" s="362"/>
      <c r="P114" s="362" t="s">
        <v>2208</v>
      </c>
      <c r="Q114" s="362" t="s">
        <v>4394</v>
      </c>
      <c r="R114" s="362"/>
      <c r="S114" s="361"/>
      <c r="T114" s="362"/>
      <c r="U114" s="362"/>
      <c r="V114" s="362" t="s">
        <v>844</v>
      </c>
      <c r="W114" s="362"/>
      <c r="X114" s="362" t="s">
        <v>9</v>
      </c>
      <c r="Y114" s="362" t="s">
        <v>9</v>
      </c>
      <c r="Z114" s="362" t="s">
        <v>90</v>
      </c>
      <c r="AA114" s="366" t="s">
        <v>90</v>
      </c>
      <c r="AB114" s="362" t="s">
        <v>90</v>
      </c>
      <c r="AC114" s="362"/>
      <c r="AD114" s="362"/>
      <c r="AE114" s="362"/>
      <c r="AF114" s="362"/>
      <c r="AG114" s="362"/>
      <c r="AH114" s="362"/>
      <c r="AI114" s="362" t="s">
        <v>7046</v>
      </c>
      <c r="AJ114" s="362" t="s">
        <v>19</v>
      </c>
      <c r="AK114" s="362" t="s">
        <v>40</v>
      </c>
      <c r="AL114" s="362" t="s">
        <v>40</v>
      </c>
      <c r="AM114" s="362">
        <v>0</v>
      </c>
      <c r="AN114" s="362"/>
      <c r="AO114" s="362"/>
      <c r="AP114" s="361" t="e">
        <v>#N/A</v>
      </c>
      <c r="AR114">
        <v>1</v>
      </c>
      <c r="AS114" t="s">
        <v>9</v>
      </c>
      <c r="AT114" t="s">
        <v>9</v>
      </c>
    </row>
    <row r="115" spans="2:46" ht="15" customHeight="1" x14ac:dyDescent="0.35">
      <c r="B115" s="362">
        <v>1862</v>
      </c>
      <c r="C115" s="362" t="s">
        <v>4646</v>
      </c>
      <c r="D115" s="362" t="s">
        <v>3</v>
      </c>
      <c r="E115" s="362" t="s">
        <v>172</v>
      </c>
      <c r="F115" s="362"/>
      <c r="G115" s="362"/>
      <c r="H115" s="362"/>
      <c r="I115" s="362" t="s">
        <v>65</v>
      </c>
      <c r="J115" s="362" t="s">
        <v>822</v>
      </c>
      <c r="K115" s="361" t="s">
        <v>4647</v>
      </c>
      <c r="L115" s="362"/>
      <c r="M115" s="362" t="s">
        <v>186</v>
      </c>
      <c r="N115" s="362" t="s">
        <v>40</v>
      </c>
      <c r="O115" s="362"/>
      <c r="P115" s="362" t="s">
        <v>65</v>
      </c>
      <c r="Q115" s="362" t="s">
        <v>3395</v>
      </c>
      <c r="R115" s="362"/>
      <c r="S115" s="361" t="s">
        <v>4574</v>
      </c>
      <c r="T115" s="362"/>
      <c r="U115" s="362"/>
      <c r="V115" s="362" t="s">
        <v>202</v>
      </c>
      <c r="W115" s="362"/>
      <c r="X115" s="362" t="s">
        <v>9</v>
      </c>
      <c r="Y115" s="362" t="s">
        <v>9</v>
      </c>
      <c r="Z115" s="362" t="s">
        <v>90</v>
      </c>
      <c r="AA115" s="366" t="s">
        <v>90</v>
      </c>
      <c r="AB115" s="362" t="s">
        <v>90</v>
      </c>
      <c r="AC115" s="362"/>
      <c r="AD115" s="362"/>
      <c r="AE115" s="362"/>
      <c r="AF115" s="362"/>
      <c r="AG115" s="362"/>
      <c r="AH115" s="362"/>
      <c r="AI115" s="362" t="s">
        <v>7051</v>
      </c>
      <c r="AJ115" s="362" t="s">
        <v>19</v>
      </c>
      <c r="AK115" s="362" t="s">
        <v>40</v>
      </c>
      <c r="AL115" s="362"/>
      <c r="AM115" s="362"/>
      <c r="AN115" s="362"/>
      <c r="AO115" s="362"/>
      <c r="AP115" s="361" t="e">
        <v>#N/A</v>
      </c>
      <c r="AR115">
        <v>1</v>
      </c>
      <c r="AS115" t="s">
        <v>9</v>
      </c>
      <c r="AT115" t="s">
        <v>9</v>
      </c>
    </row>
    <row r="116" spans="2:46" ht="15" customHeight="1" x14ac:dyDescent="0.35">
      <c r="B116" s="362">
        <v>1863</v>
      </c>
      <c r="C116" s="362" t="s">
        <v>4648</v>
      </c>
      <c r="D116" s="362" t="s">
        <v>3</v>
      </c>
      <c r="E116" s="362" t="s">
        <v>172</v>
      </c>
      <c r="F116" s="362"/>
      <c r="G116" s="362"/>
      <c r="H116" s="362"/>
      <c r="I116" s="362" t="s">
        <v>24</v>
      </c>
      <c r="J116" s="362" t="s">
        <v>63</v>
      </c>
      <c r="K116" s="361" t="s">
        <v>4649</v>
      </c>
      <c r="L116" s="362"/>
      <c r="M116" s="362" t="s">
        <v>186</v>
      </c>
      <c r="N116" s="362" t="s">
        <v>4410</v>
      </c>
      <c r="O116" s="362"/>
      <c r="P116" s="362" t="s">
        <v>2208</v>
      </c>
      <c r="Q116" s="362" t="s">
        <v>4394</v>
      </c>
      <c r="R116" s="362"/>
      <c r="S116" s="361"/>
      <c r="T116" s="362"/>
      <c r="U116" s="362"/>
      <c r="V116" s="362" t="s">
        <v>844</v>
      </c>
      <c r="W116" s="362"/>
      <c r="X116" s="362"/>
      <c r="Y116" s="362" t="s">
        <v>48</v>
      </c>
      <c r="Z116" s="362" t="s">
        <v>90</v>
      </c>
      <c r="AA116" s="366" t="s">
        <v>90</v>
      </c>
      <c r="AB116" s="362" t="s">
        <v>90</v>
      </c>
      <c r="AC116" s="362"/>
      <c r="AD116" s="362"/>
      <c r="AE116" s="362"/>
      <c r="AF116" s="362"/>
      <c r="AG116" s="362"/>
      <c r="AH116" s="362"/>
      <c r="AI116" s="362" t="s">
        <v>7053</v>
      </c>
      <c r="AJ116" s="362" t="s">
        <v>19</v>
      </c>
      <c r="AK116" s="362" t="s">
        <v>40</v>
      </c>
      <c r="AL116" s="362" t="s">
        <v>4410</v>
      </c>
      <c r="AM116" s="362">
        <v>0</v>
      </c>
      <c r="AN116" s="362"/>
      <c r="AO116" s="362"/>
      <c r="AP116" s="361"/>
      <c r="AR116">
        <v>1</v>
      </c>
      <c r="AS116" t="s">
        <v>5839</v>
      </c>
      <c r="AT116" t="s">
        <v>5839</v>
      </c>
    </row>
    <row r="117" spans="2:46" ht="15" customHeight="1" x14ac:dyDescent="0.35">
      <c r="B117" s="362">
        <v>1864</v>
      </c>
      <c r="C117" s="362" t="s">
        <v>4650</v>
      </c>
      <c r="D117" s="362" t="s">
        <v>3</v>
      </c>
      <c r="E117" s="362" t="s">
        <v>172</v>
      </c>
      <c r="F117" s="362"/>
      <c r="G117" s="362"/>
      <c r="H117" s="362"/>
      <c r="I117" s="362" t="s">
        <v>24</v>
      </c>
      <c r="J117" s="362" t="s">
        <v>63</v>
      </c>
      <c r="K117" s="361" t="s">
        <v>4651</v>
      </c>
      <c r="L117" s="362"/>
      <c r="M117" s="362" t="s">
        <v>186</v>
      </c>
      <c r="N117" s="362" t="s">
        <v>4410</v>
      </c>
      <c r="O117" s="362"/>
      <c r="P117" s="362" t="s">
        <v>1398</v>
      </c>
      <c r="Q117" s="362" t="s">
        <v>4513</v>
      </c>
      <c r="R117" s="362"/>
      <c r="S117" s="361"/>
      <c r="T117" s="362"/>
      <c r="U117" s="362"/>
      <c r="V117" s="362" t="s">
        <v>844</v>
      </c>
      <c r="W117" s="362"/>
      <c r="X117" s="362"/>
      <c r="Y117" s="362" t="s">
        <v>48</v>
      </c>
      <c r="Z117" s="362" t="s">
        <v>90</v>
      </c>
      <c r="AA117" s="366" t="s">
        <v>90</v>
      </c>
      <c r="AB117" s="362" t="s">
        <v>90</v>
      </c>
      <c r="AC117" s="362"/>
      <c r="AD117" s="362"/>
      <c r="AE117" s="362"/>
      <c r="AF117" s="362"/>
      <c r="AG117" s="362"/>
      <c r="AH117" s="362"/>
      <c r="AI117" s="362" t="s">
        <v>7053</v>
      </c>
      <c r="AJ117" s="362" t="s">
        <v>19</v>
      </c>
      <c r="AK117" s="362" t="s">
        <v>40</v>
      </c>
      <c r="AL117" s="362" t="s">
        <v>4410</v>
      </c>
      <c r="AM117" s="362">
        <v>0</v>
      </c>
      <c r="AN117" s="362"/>
      <c r="AO117" s="362"/>
      <c r="AP117" s="361"/>
      <c r="AR117">
        <v>1</v>
      </c>
      <c r="AS117" t="s">
        <v>5839</v>
      </c>
      <c r="AT117" t="s">
        <v>5839</v>
      </c>
    </row>
    <row r="118" spans="2:46" ht="15" customHeight="1" x14ac:dyDescent="0.35">
      <c r="B118" s="362">
        <v>1865</v>
      </c>
      <c r="C118" s="362" t="s">
        <v>4652</v>
      </c>
      <c r="D118" s="362" t="s">
        <v>3</v>
      </c>
      <c r="E118" s="362" t="s">
        <v>172</v>
      </c>
      <c r="F118" s="362"/>
      <c r="G118" s="362"/>
      <c r="H118" s="362"/>
      <c r="I118" s="362" t="s">
        <v>24</v>
      </c>
      <c r="J118" s="362" t="s">
        <v>63</v>
      </c>
      <c r="K118" s="361" t="s">
        <v>4653</v>
      </c>
      <c r="L118" s="362"/>
      <c r="M118" s="362" t="s">
        <v>186</v>
      </c>
      <c r="N118" s="362" t="s">
        <v>95</v>
      </c>
      <c r="O118" s="362"/>
      <c r="P118" s="362" t="s">
        <v>1398</v>
      </c>
      <c r="Q118" s="362" t="s">
        <v>4513</v>
      </c>
      <c r="R118" s="362"/>
      <c r="S118" s="361"/>
      <c r="T118" s="362"/>
      <c r="U118" s="362"/>
      <c r="V118" s="362" t="s">
        <v>844</v>
      </c>
      <c r="W118" s="362"/>
      <c r="X118" s="362" t="s">
        <v>9</v>
      </c>
      <c r="Y118" s="362" t="s">
        <v>2790</v>
      </c>
      <c r="Z118" s="362" t="s">
        <v>90</v>
      </c>
      <c r="AA118" s="366" t="s">
        <v>90</v>
      </c>
      <c r="AB118" s="362" t="s">
        <v>90</v>
      </c>
      <c r="AC118" s="362"/>
      <c r="AD118" s="362"/>
      <c r="AE118" s="362"/>
      <c r="AF118" s="362"/>
      <c r="AG118" s="362"/>
      <c r="AH118" s="362"/>
      <c r="AI118" s="362" t="s">
        <v>7053</v>
      </c>
      <c r="AJ118" s="362" t="s">
        <v>19</v>
      </c>
      <c r="AK118" s="362" t="e">
        <v>#N/A</v>
      </c>
      <c r="AL118" s="362" t="s">
        <v>7021</v>
      </c>
      <c r="AM118" s="362">
        <v>0</v>
      </c>
      <c r="AN118" s="362"/>
      <c r="AO118" s="362"/>
      <c r="AP118" s="361" t="e">
        <v>#N/A</v>
      </c>
      <c r="AR118">
        <v>1</v>
      </c>
      <c r="AS118" t="s">
        <v>9</v>
      </c>
      <c r="AT118" t="s">
        <v>9</v>
      </c>
    </row>
    <row r="119" spans="2:46" ht="15" customHeight="1" x14ac:dyDescent="0.35">
      <c r="B119" s="362">
        <v>1866</v>
      </c>
      <c r="C119" s="362" t="s">
        <v>4654</v>
      </c>
      <c r="D119" s="362" t="s">
        <v>3</v>
      </c>
      <c r="E119" s="362" t="s">
        <v>172</v>
      </c>
      <c r="F119" s="362"/>
      <c r="G119" s="362"/>
      <c r="H119" s="362"/>
      <c r="I119" s="362" t="s">
        <v>24</v>
      </c>
      <c r="J119" s="362" t="s">
        <v>63</v>
      </c>
      <c r="K119" s="361" t="s">
        <v>4655</v>
      </c>
      <c r="L119" s="362"/>
      <c r="M119" s="362" t="s">
        <v>186</v>
      </c>
      <c r="N119" s="362" t="s">
        <v>4410</v>
      </c>
      <c r="O119" s="362"/>
      <c r="P119" s="362" t="s">
        <v>1398</v>
      </c>
      <c r="Q119" s="362" t="s">
        <v>4513</v>
      </c>
      <c r="R119" s="362"/>
      <c r="S119" s="361"/>
      <c r="T119" s="362"/>
      <c r="U119" s="362"/>
      <c r="V119" s="362" t="s">
        <v>844</v>
      </c>
      <c r="W119" s="362"/>
      <c r="X119" s="362"/>
      <c r="Y119" s="362" t="s">
        <v>48</v>
      </c>
      <c r="Z119" s="362" t="s">
        <v>90</v>
      </c>
      <c r="AA119" s="366" t="s">
        <v>90</v>
      </c>
      <c r="AB119" s="362" t="s">
        <v>90</v>
      </c>
      <c r="AC119" s="362"/>
      <c r="AD119" s="362"/>
      <c r="AE119" s="362"/>
      <c r="AF119" s="362"/>
      <c r="AG119" s="362"/>
      <c r="AH119" s="362"/>
      <c r="AI119" s="362" t="s">
        <v>7053</v>
      </c>
      <c r="AJ119" s="362" t="s">
        <v>19</v>
      </c>
      <c r="AK119" s="362" t="s">
        <v>40</v>
      </c>
      <c r="AL119" s="362" t="s">
        <v>4410</v>
      </c>
      <c r="AM119" s="362">
        <v>0</v>
      </c>
      <c r="AN119" s="362"/>
      <c r="AO119" s="362"/>
      <c r="AP119" s="361"/>
      <c r="AR119">
        <v>1</v>
      </c>
      <c r="AS119" t="s">
        <v>5839</v>
      </c>
      <c r="AT119" t="s">
        <v>5839</v>
      </c>
    </row>
    <row r="120" spans="2:46" ht="15" customHeight="1" x14ac:dyDescent="0.35">
      <c r="B120" s="362">
        <v>1867</v>
      </c>
      <c r="C120" s="362" t="s">
        <v>4656</v>
      </c>
      <c r="D120" s="362" t="s">
        <v>3</v>
      </c>
      <c r="E120" s="362" t="s">
        <v>172</v>
      </c>
      <c r="F120" s="362"/>
      <c r="G120" s="362"/>
      <c r="H120" s="362"/>
      <c r="I120" s="362" t="s">
        <v>24</v>
      </c>
      <c r="J120" s="362" t="s">
        <v>63</v>
      </c>
      <c r="K120" s="361" t="s">
        <v>4657</v>
      </c>
      <c r="L120" s="362"/>
      <c r="M120" s="362" t="s">
        <v>186</v>
      </c>
      <c r="N120" s="362" t="s">
        <v>4410</v>
      </c>
      <c r="O120" s="362"/>
      <c r="P120" s="362" t="s">
        <v>1398</v>
      </c>
      <c r="Q120" s="362" t="s">
        <v>4513</v>
      </c>
      <c r="R120" s="362"/>
      <c r="S120" s="361"/>
      <c r="T120" s="362"/>
      <c r="U120" s="362"/>
      <c r="V120" s="362" t="s">
        <v>844</v>
      </c>
      <c r="W120" s="362"/>
      <c r="X120" s="362"/>
      <c r="Y120" s="362" t="s">
        <v>48</v>
      </c>
      <c r="Z120" s="362" t="s">
        <v>90</v>
      </c>
      <c r="AA120" s="366" t="s">
        <v>90</v>
      </c>
      <c r="AB120" s="362" t="s">
        <v>90</v>
      </c>
      <c r="AC120" s="362"/>
      <c r="AD120" s="362"/>
      <c r="AE120" s="362"/>
      <c r="AF120" s="362"/>
      <c r="AG120" s="362"/>
      <c r="AH120" s="362"/>
      <c r="AI120" s="362" t="s">
        <v>7053</v>
      </c>
      <c r="AJ120" s="362" t="s">
        <v>19</v>
      </c>
      <c r="AK120" s="362" t="s">
        <v>40</v>
      </c>
      <c r="AL120" s="362" t="s">
        <v>4410</v>
      </c>
      <c r="AM120" s="362">
        <v>0</v>
      </c>
      <c r="AN120" s="362"/>
      <c r="AO120" s="362"/>
      <c r="AP120" s="361"/>
      <c r="AR120">
        <v>1</v>
      </c>
      <c r="AS120" t="s">
        <v>5839</v>
      </c>
      <c r="AT120" t="s">
        <v>5839</v>
      </c>
    </row>
    <row r="121" spans="2:46" ht="15" customHeight="1" x14ac:dyDescent="0.35">
      <c r="B121" s="362">
        <v>1868</v>
      </c>
      <c r="C121" s="362" t="s">
        <v>4658</v>
      </c>
      <c r="D121" s="362" t="s">
        <v>3</v>
      </c>
      <c r="E121" s="362" t="s">
        <v>172</v>
      </c>
      <c r="F121" s="362"/>
      <c r="G121" s="362"/>
      <c r="H121" s="362"/>
      <c r="I121" s="362" t="s">
        <v>24</v>
      </c>
      <c r="J121" s="362" t="s">
        <v>63</v>
      </c>
      <c r="K121" s="361" t="s">
        <v>4659</v>
      </c>
      <c r="L121" s="362"/>
      <c r="M121" s="362" t="s">
        <v>186</v>
      </c>
      <c r="N121" s="362" t="s">
        <v>4410</v>
      </c>
      <c r="O121" s="362"/>
      <c r="P121" s="362" t="s">
        <v>2208</v>
      </c>
      <c r="Q121" s="362" t="s">
        <v>4394</v>
      </c>
      <c r="R121" s="362"/>
      <c r="S121" s="361"/>
      <c r="T121" s="362"/>
      <c r="U121" s="362"/>
      <c r="V121" s="362" t="s">
        <v>844</v>
      </c>
      <c r="W121" s="362"/>
      <c r="X121" s="362"/>
      <c r="Y121" s="362" t="s">
        <v>48</v>
      </c>
      <c r="Z121" s="362" t="s">
        <v>90</v>
      </c>
      <c r="AA121" s="366" t="s">
        <v>90</v>
      </c>
      <c r="AB121" s="362" t="s">
        <v>90</v>
      </c>
      <c r="AC121" s="362"/>
      <c r="AD121" s="362"/>
      <c r="AE121" s="362"/>
      <c r="AF121" s="362"/>
      <c r="AG121" s="362"/>
      <c r="AH121" s="362"/>
      <c r="AI121" s="362" t="s">
        <v>7053</v>
      </c>
      <c r="AJ121" s="362" t="s">
        <v>19</v>
      </c>
      <c r="AK121" s="362" t="s">
        <v>40</v>
      </c>
      <c r="AL121" s="362" t="s">
        <v>4410</v>
      </c>
      <c r="AM121" s="362">
        <v>0</v>
      </c>
      <c r="AN121" s="362"/>
      <c r="AO121" s="362"/>
      <c r="AP121" s="361"/>
      <c r="AR121">
        <v>1</v>
      </c>
      <c r="AS121" t="s">
        <v>5839</v>
      </c>
      <c r="AT121" t="s">
        <v>5839</v>
      </c>
    </row>
    <row r="122" spans="2:46" ht="15" customHeight="1" x14ac:dyDescent="0.35">
      <c r="B122" s="362">
        <v>1869</v>
      </c>
      <c r="C122" s="362" t="s">
        <v>4660</v>
      </c>
      <c r="D122" s="362" t="s">
        <v>3</v>
      </c>
      <c r="E122" s="362" t="s">
        <v>172</v>
      </c>
      <c r="F122" s="362"/>
      <c r="G122" s="362"/>
      <c r="H122" s="362"/>
      <c r="I122" s="362" t="s">
        <v>24</v>
      </c>
      <c r="J122" s="362" t="s">
        <v>63</v>
      </c>
      <c r="K122" s="361" t="s">
        <v>4661</v>
      </c>
      <c r="L122" s="362"/>
      <c r="M122" s="362" t="s">
        <v>186</v>
      </c>
      <c r="N122" s="362" t="s">
        <v>4410</v>
      </c>
      <c r="O122" s="362"/>
      <c r="P122" s="362" t="s">
        <v>2208</v>
      </c>
      <c r="Q122" s="362" t="s">
        <v>4394</v>
      </c>
      <c r="R122" s="362"/>
      <c r="S122" s="361" t="s">
        <v>4662</v>
      </c>
      <c r="T122" s="362"/>
      <c r="U122" s="362"/>
      <c r="V122" s="362" t="s">
        <v>844</v>
      </c>
      <c r="W122" s="362"/>
      <c r="X122" s="362"/>
      <c r="Y122" s="362" t="s">
        <v>48</v>
      </c>
      <c r="Z122" s="362" t="s">
        <v>90</v>
      </c>
      <c r="AA122" s="366" t="s">
        <v>90</v>
      </c>
      <c r="AB122" s="362" t="s">
        <v>90</v>
      </c>
      <c r="AC122" s="362"/>
      <c r="AD122" s="362"/>
      <c r="AE122" s="362"/>
      <c r="AF122" s="362"/>
      <c r="AG122" s="362"/>
      <c r="AH122" s="362"/>
      <c r="AI122" s="362" t="s">
        <v>7053</v>
      </c>
      <c r="AJ122" s="362" t="s">
        <v>19</v>
      </c>
      <c r="AK122" s="362" t="s">
        <v>40</v>
      </c>
      <c r="AL122" s="362" t="s">
        <v>4410</v>
      </c>
      <c r="AM122" s="362" t="s">
        <v>4662</v>
      </c>
      <c r="AN122" s="362"/>
      <c r="AO122" s="362"/>
      <c r="AP122" s="361"/>
      <c r="AR122">
        <v>1</v>
      </c>
      <c r="AS122" t="s">
        <v>5839</v>
      </c>
      <c r="AT122" t="s">
        <v>5839</v>
      </c>
    </row>
    <row r="123" spans="2:46" ht="15" customHeight="1" x14ac:dyDescent="0.35">
      <c r="B123" s="362">
        <v>1870</v>
      </c>
      <c r="C123" s="362" t="s">
        <v>4663</v>
      </c>
      <c r="D123" s="362" t="s">
        <v>3</v>
      </c>
      <c r="E123" s="362" t="s">
        <v>172</v>
      </c>
      <c r="F123" s="362"/>
      <c r="G123" s="362"/>
      <c r="H123" s="362"/>
      <c r="I123" s="362" t="s">
        <v>24</v>
      </c>
      <c r="J123" s="362" t="s">
        <v>63</v>
      </c>
      <c r="K123" s="361" t="s">
        <v>4664</v>
      </c>
      <c r="L123" s="362"/>
      <c r="M123" s="362" t="s">
        <v>186</v>
      </c>
      <c r="N123" s="362" t="s">
        <v>4410</v>
      </c>
      <c r="O123" s="362"/>
      <c r="P123" s="362" t="s">
        <v>2208</v>
      </c>
      <c r="Q123" s="362" t="s">
        <v>4394</v>
      </c>
      <c r="R123" s="362"/>
      <c r="S123" s="361"/>
      <c r="T123" s="362"/>
      <c r="U123" s="362"/>
      <c r="V123" s="362" t="s">
        <v>844</v>
      </c>
      <c r="W123" s="362"/>
      <c r="X123" s="362"/>
      <c r="Y123" s="362" t="s">
        <v>48</v>
      </c>
      <c r="Z123" s="362" t="s">
        <v>90</v>
      </c>
      <c r="AA123" s="366" t="s">
        <v>90</v>
      </c>
      <c r="AB123" s="362" t="s">
        <v>90</v>
      </c>
      <c r="AC123" s="362"/>
      <c r="AD123" s="362"/>
      <c r="AE123" s="362"/>
      <c r="AF123" s="362"/>
      <c r="AG123" s="362"/>
      <c r="AH123" s="362"/>
      <c r="AI123" s="362" t="s">
        <v>7053</v>
      </c>
      <c r="AJ123" s="362" t="s">
        <v>19</v>
      </c>
      <c r="AK123" s="362" t="s">
        <v>40</v>
      </c>
      <c r="AL123" s="362" t="s">
        <v>4410</v>
      </c>
      <c r="AM123" s="362">
        <v>0</v>
      </c>
      <c r="AN123" s="362"/>
      <c r="AO123" s="362"/>
      <c r="AP123" s="361"/>
      <c r="AR123">
        <v>1</v>
      </c>
      <c r="AS123" t="s">
        <v>5839</v>
      </c>
      <c r="AT123" t="s">
        <v>5839</v>
      </c>
    </row>
    <row r="124" spans="2:46" ht="15" customHeight="1" x14ac:dyDescent="0.35">
      <c r="B124" s="362">
        <v>1871</v>
      </c>
      <c r="C124" s="362" t="s">
        <v>4665</v>
      </c>
      <c r="D124" s="362" t="s">
        <v>3</v>
      </c>
      <c r="E124" s="362" t="s">
        <v>172</v>
      </c>
      <c r="F124" s="362"/>
      <c r="G124" s="362"/>
      <c r="H124" s="362"/>
      <c r="I124" s="362" t="s">
        <v>24</v>
      </c>
      <c r="J124" s="362" t="s">
        <v>63</v>
      </c>
      <c r="K124" s="361" t="s">
        <v>4666</v>
      </c>
      <c r="L124" s="362"/>
      <c r="M124" s="362" t="s">
        <v>186</v>
      </c>
      <c r="N124" s="362" t="s">
        <v>4410</v>
      </c>
      <c r="O124" s="362"/>
      <c r="P124" s="362" t="s">
        <v>2208</v>
      </c>
      <c r="Q124" s="362" t="s">
        <v>4394</v>
      </c>
      <c r="R124" s="362"/>
      <c r="S124" s="361"/>
      <c r="T124" s="362"/>
      <c r="U124" s="362"/>
      <c r="V124" s="362" t="s">
        <v>844</v>
      </c>
      <c r="W124" s="362"/>
      <c r="X124" s="362"/>
      <c r="Y124" s="362" t="s">
        <v>48</v>
      </c>
      <c r="Z124" s="362" t="s">
        <v>90</v>
      </c>
      <c r="AA124" s="366" t="s">
        <v>90</v>
      </c>
      <c r="AB124" s="362" t="s">
        <v>90</v>
      </c>
      <c r="AC124" s="362"/>
      <c r="AD124" s="362"/>
      <c r="AE124" s="362"/>
      <c r="AF124" s="362"/>
      <c r="AG124" s="362"/>
      <c r="AH124" s="362"/>
      <c r="AI124" s="362" t="s">
        <v>7053</v>
      </c>
      <c r="AJ124" s="362" t="s">
        <v>19</v>
      </c>
      <c r="AK124" s="362" t="s">
        <v>40</v>
      </c>
      <c r="AL124" s="362" t="s">
        <v>4410</v>
      </c>
      <c r="AM124" s="362">
        <v>0</v>
      </c>
      <c r="AN124" s="362"/>
      <c r="AO124" s="362"/>
      <c r="AP124" s="361"/>
      <c r="AR124">
        <v>1</v>
      </c>
      <c r="AS124" t="s">
        <v>5839</v>
      </c>
      <c r="AT124" t="s">
        <v>5839</v>
      </c>
    </row>
    <row r="125" spans="2:46" ht="15" customHeight="1" x14ac:dyDescent="0.35">
      <c r="B125" s="362">
        <v>1872</v>
      </c>
      <c r="C125" s="362" t="s">
        <v>4667</v>
      </c>
      <c r="D125" s="362" t="s">
        <v>3</v>
      </c>
      <c r="E125" s="362" t="s">
        <v>172</v>
      </c>
      <c r="F125" s="362"/>
      <c r="G125" s="362"/>
      <c r="H125" s="362"/>
      <c r="I125" s="362" t="s">
        <v>24</v>
      </c>
      <c r="J125" s="362" t="s">
        <v>63</v>
      </c>
      <c r="K125" s="361" t="s">
        <v>4668</v>
      </c>
      <c r="L125" s="362"/>
      <c r="M125" s="362" t="s">
        <v>186</v>
      </c>
      <c r="N125" s="362" t="s">
        <v>40</v>
      </c>
      <c r="O125" s="362"/>
      <c r="P125" s="362" t="s">
        <v>1398</v>
      </c>
      <c r="Q125" s="362" t="s">
        <v>4513</v>
      </c>
      <c r="R125" s="362"/>
      <c r="S125" s="361"/>
      <c r="T125" s="362"/>
      <c r="U125" s="362"/>
      <c r="V125" s="362" t="s">
        <v>844</v>
      </c>
      <c r="W125" s="362"/>
      <c r="X125" s="362"/>
      <c r="Y125" s="362" t="s">
        <v>48</v>
      </c>
      <c r="Z125" s="362" t="s">
        <v>90</v>
      </c>
      <c r="AA125" s="366" t="s">
        <v>90</v>
      </c>
      <c r="AB125" s="362" t="s">
        <v>90</v>
      </c>
      <c r="AC125" s="362"/>
      <c r="AD125" s="362"/>
      <c r="AE125" s="362"/>
      <c r="AF125" s="362"/>
      <c r="AG125" s="362"/>
      <c r="AH125" s="362"/>
      <c r="AI125" s="362" t="s">
        <v>7053</v>
      </c>
      <c r="AJ125" s="362" t="s">
        <v>19</v>
      </c>
      <c r="AK125" s="362" t="s">
        <v>40</v>
      </c>
      <c r="AL125" s="362" t="s">
        <v>4410</v>
      </c>
      <c r="AM125" s="362">
        <v>0</v>
      </c>
      <c r="AN125" s="362"/>
      <c r="AO125" s="362"/>
      <c r="AP125" s="361" t="e">
        <v>#N/A</v>
      </c>
      <c r="AR125">
        <v>1</v>
      </c>
      <c r="AS125" t="s">
        <v>5839</v>
      </c>
      <c r="AT125" t="s">
        <v>5839</v>
      </c>
    </row>
    <row r="126" spans="2:46" ht="15" customHeight="1" x14ac:dyDescent="0.35">
      <c r="B126" s="362">
        <v>1873</v>
      </c>
      <c r="C126" s="362" t="s">
        <v>4669</v>
      </c>
      <c r="D126" s="362" t="s">
        <v>3</v>
      </c>
      <c r="E126" s="362" t="s">
        <v>172</v>
      </c>
      <c r="F126" s="362"/>
      <c r="G126" s="362" t="s">
        <v>63</v>
      </c>
      <c r="H126" s="362" t="s">
        <v>63</v>
      </c>
      <c r="I126" s="362" t="s">
        <v>63</v>
      </c>
      <c r="J126" s="362" t="s">
        <v>4670</v>
      </c>
      <c r="K126" s="361" t="s">
        <v>4671</v>
      </c>
      <c r="L126" s="362"/>
      <c r="M126" s="362" t="s">
        <v>1689</v>
      </c>
      <c r="N126" s="362" t="s">
        <v>40</v>
      </c>
      <c r="O126" s="362"/>
      <c r="P126" s="362" t="s">
        <v>2208</v>
      </c>
      <c r="Q126" s="362" t="s">
        <v>4394</v>
      </c>
      <c r="R126" s="362"/>
      <c r="S126" s="361" t="s">
        <v>4401</v>
      </c>
      <c r="T126" s="362"/>
      <c r="U126" s="362"/>
      <c r="V126" s="362" t="s">
        <v>844</v>
      </c>
      <c r="W126" s="362"/>
      <c r="X126" s="362" t="s">
        <v>9</v>
      </c>
      <c r="Y126" s="362" t="s">
        <v>9</v>
      </c>
      <c r="Z126" s="362" t="s">
        <v>90</v>
      </c>
      <c r="AA126" s="366" t="s">
        <v>90</v>
      </c>
      <c r="AB126" s="362" t="s">
        <v>90</v>
      </c>
      <c r="AC126" s="362"/>
      <c r="AD126" s="362"/>
      <c r="AE126" s="362"/>
      <c r="AF126" s="362"/>
      <c r="AG126" s="362"/>
      <c r="AH126" s="362"/>
      <c r="AI126" s="362" t="s">
        <v>7046</v>
      </c>
      <c r="AJ126" s="362" t="s">
        <v>19</v>
      </c>
      <c r="AK126" s="362" t="s">
        <v>40</v>
      </c>
      <c r="AL126" s="362" t="s">
        <v>4401</v>
      </c>
      <c r="AM126" s="362">
        <v>0</v>
      </c>
      <c r="AN126" s="362"/>
      <c r="AO126" s="362"/>
      <c r="AP126" s="361" t="e">
        <v>#N/A</v>
      </c>
      <c r="AR126">
        <v>1</v>
      </c>
      <c r="AS126" t="s">
        <v>9</v>
      </c>
      <c r="AT126" t="s">
        <v>9</v>
      </c>
    </row>
    <row r="127" spans="2:46" ht="15" customHeight="1" x14ac:dyDescent="0.35">
      <c r="B127" s="362">
        <v>1874</v>
      </c>
      <c r="C127" s="362" t="s">
        <v>4672</v>
      </c>
      <c r="D127" s="362" t="s">
        <v>3</v>
      </c>
      <c r="E127" s="362" t="s">
        <v>172</v>
      </c>
      <c r="F127" s="362"/>
      <c r="G127" s="362"/>
      <c r="H127" s="362"/>
      <c r="I127" s="362" t="s">
        <v>24</v>
      </c>
      <c r="J127" s="362" t="s">
        <v>63</v>
      </c>
      <c r="K127" s="361" t="s">
        <v>4673</v>
      </c>
      <c r="L127" s="362"/>
      <c r="M127" s="362" t="s">
        <v>186</v>
      </c>
      <c r="N127" s="362" t="s">
        <v>40</v>
      </c>
      <c r="O127" s="362"/>
      <c r="P127" s="362" t="s">
        <v>1398</v>
      </c>
      <c r="Q127" s="362" t="s">
        <v>4513</v>
      </c>
      <c r="R127" s="362"/>
      <c r="S127" s="361"/>
      <c r="T127" s="362"/>
      <c r="U127" s="362"/>
      <c r="V127" s="362" t="s">
        <v>844</v>
      </c>
      <c r="W127" s="362"/>
      <c r="X127" s="362"/>
      <c r="Y127" s="362" t="s">
        <v>48</v>
      </c>
      <c r="Z127" s="362" t="s">
        <v>90</v>
      </c>
      <c r="AA127" s="366" t="s">
        <v>90</v>
      </c>
      <c r="AB127" s="362" t="s">
        <v>90</v>
      </c>
      <c r="AC127" s="362"/>
      <c r="AD127" s="362"/>
      <c r="AE127" s="362"/>
      <c r="AF127" s="362"/>
      <c r="AG127" s="362"/>
      <c r="AH127" s="362"/>
      <c r="AI127" s="362" t="s">
        <v>7053</v>
      </c>
      <c r="AJ127" s="362" t="s">
        <v>19</v>
      </c>
      <c r="AK127" s="362" t="s">
        <v>40</v>
      </c>
      <c r="AL127" s="362" t="s">
        <v>4410</v>
      </c>
      <c r="AM127" s="362">
        <v>0</v>
      </c>
      <c r="AN127" s="362"/>
      <c r="AO127" s="362"/>
      <c r="AP127" s="361" t="e">
        <v>#N/A</v>
      </c>
      <c r="AR127">
        <v>1</v>
      </c>
      <c r="AS127" t="s">
        <v>5839</v>
      </c>
      <c r="AT127" t="s">
        <v>5839</v>
      </c>
    </row>
    <row r="128" spans="2:46" ht="15" customHeight="1" x14ac:dyDescent="0.35">
      <c r="B128" s="362">
        <v>1875</v>
      </c>
      <c r="C128" s="362" t="s">
        <v>4674</v>
      </c>
      <c r="D128" s="362" t="s">
        <v>3</v>
      </c>
      <c r="E128" s="362" t="s">
        <v>172</v>
      </c>
      <c r="F128" s="362"/>
      <c r="G128" s="362"/>
      <c r="H128" s="362"/>
      <c r="I128" s="362" t="s">
        <v>24</v>
      </c>
      <c r="J128" s="362" t="s">
        <v>63</v>
      </c>
      <c r="K128" s="361" t="s">
        <v>4675</v>
      </c>
      <c r="L128" s="362"/>
      <c r="M128" s="362" t="s">
        <v>186</v>
      </c>
      <c r="N128" s="362" t="s">
        <v>40</v>
      </c>
      <c r="O128" s="362"/>
      <c r="P128" s="362" t="s">
        <v>1398</v>
      </c>
      <c r="Q128" s="362" t="s">
        <v>4513</v>
      </c>
      <c r="R128" s="362"/>
      <c r="S128" s="361"/>
      <c r="T128" s="362"/>
      <c r="U128" s="362"/>
      <c r="V128" s="362" t="s">
        <v>844</v>
      </c>
      <c r="W128" s="362"/>
      <c r="X128" s="362"/>
      <c r="Y128" s="362" t="s">
        <v>48</v>
      </c>
      <c r="Z128" s="362" t="s">
        <v>90</v>
      </c>
      <c r="AA128" s="366" t="s">
        <v>90</v>
      </c>
      <c r="AB128" s="362" t="s">
        <v>90</v>
      </c>
      <c r="AC128" s="362"/>
      <c r="AD128" s="362"/>
      <c r="AE128" s="362"/>
      <c r="AF128" s="362"/>
      <c r="AG128" s="362"/>
      <c r="AH128" s="362"/>
      <c r="AI128" s="362" t="s">
        <v>7053</v>
      </c>
      <c r="AJ128" s="362" t="s">
        <v>19</v>
      </c>
      <c r="AK128" s="362" t="s">
        <v>40</v>
      </c>
      <c r="AL128" s="362" t="s">
        <v>4410</v>
      </c>
      <c r="AM128" s="362">
        <v>0</v>
      </c>
      <c r="AN128" s="362"/>
      <c r="AO128" s="362"/>
      <c r="AP128" s="361" t="e">
        <v>#N/A</v>
      </c>
      <c r="AR128">
        <v>1</v>
      </c>
      <c r="AS128" t="s">
        <v>5839</v>
      </c>
      <c r="AT128" t="s">
        <v>5839</v>
      </c>
    </row>
    <row r="129" spans="2:46" ht="15" customHeight="1" x14ac:dyDescent="0.35">
      <c r="B129" s="362">
        <v>1876</v>
      </c>
      <c r="C129" s="362" t="s">
        <v>4676</v>
      </c>
      <c r="D129" s="362" t="s">
        <v>3</v>
      </c>
      <c r="E129" s="362" t="s">
        <v>172</v>
      </c>
      <c r="F129" s="362"/>
      <c r="G129" s="362"/>
      <c r="H129" s="362"/>
      <c r="I129" s="362" t="s">
        <v>24</v>
      </c>
      <c r="J129" s="362" t="s">
        <v>63</v>
      </c>
      <c r="K129" s="361" t="s">
        <v>4677</v>
      </c>
      <c r="L129" s="362"/>
      <c r="M129" s="362" t="s">
        <v>186</v>
      </c>
      <c r="N129" s="362" t="s">
        <v>40</v>
      </c>
      <c r="O129" s="362"/>
      <c r="P129" s="362" t="s">
        <v>1398</v>
      </c>
      <c r="Q129" s="362" t="s">
        <v>4513</v>
      </c>
      <c r="R129" s="362"/>
      <c r="S129" s="361"/>
      <c r="T129" s="362"/>
      <c r="U129" s="362"/>
      <c r="V129" s="362" t="s">
        <v>844</v>
      </c>
      <c r="W129" s="362"/>
      <c r="X129" s="362"/>
      <c r="Y129" s="362" t="s">
        <v>48</v>
      </c>
      <c r="Z129" s="362" t="s">
        <v>90</v>
      </c>
      <c r="AA129" s="366" t="s">
        <v>90</v>
      </c>
      <c r="AB129" s="362" t="s">
        <v>90</v>
      </c>
      <c r="AC129" s="362"/>
      <c r="AD129" s="362"/>
      <c r="AE129" s="362"/>
      <c r="AF129" s="362"/>
      <c r="AG129" s="362"/>
      <c r="AH129" s="362"/>
      <c r="AI129" s="362" t="s">
        <v>7053</v>
      </c>
      <c r="AJ129" s="362" t="s">
        <v>19</v>
      </c>
      <c r="AK129" s="362" t="s">
        <v>40</v>
      </c>
      <c r="AL129" s="362" t="s">
        <v>4410</v>
      </c>
      <c r="AM129" s="362">
        <v>0</v>
      </c>
      <c r="AN129" s="362"/>
      <c r="AO129" s="362"/>
      <c r="AP129" s="361" t="e">
        <v>#N/A</v>
      </c>
      <c r="AR129">
        <v>1</v>
      </c>
      <c r="AS129" t="s">
        <v>5839</v>
      </c>
      <c r="AT129" t="s">
        <v>5839</v>
      </c>
    </row>
    <row r="130" spans="2:46" ht="15" customHeight="1" x14ac:dyDescent="0.35">
      <c r="B130" s="362">
        <v>1877</v>
      </c>
      <c r="C130" s="362" t="s">
        <v>4678</v>
      </c>
      <c r="D130" s="362" t="s">
        <v>3</v>
      </c>
      <c r="E130" s="362" t="s">
        <v>172</v>
      </c>
      <c r="F130" s="362"/>
      <c r="G130" s="362"/>
      <c r="H130" s="362"/>
      <c r="I130" s="362" t="s">
        <v>24</v>
      </c>
      <c r="J130" s="362" t="s">
        <v>63</v>
      </c>
      <c r="K130" s="361" t="s">
        <v>4679</v>
      </c>
      <c r="L130" s="362"/>
      <c r="M130" s="362" t="s">
        <v>186</v>
      </c>
      <c r="N130" s="362" t="s">
        <v>40</v>
      </c>
      <c r="O130" s="362"/>
      <c r="P130" s="362" t="s">
        <v>1398</v>
      </c>
      <c r="Q130" s="362" t="s">
        <v>4513</v>
      </c>
      <c r="R130" s="362"/>
      <c r="S130" s="361"/>
      <c r="T130" s="362"/>
      <c r="U130" s="362"/>
      <c r="V130" s="362" t="s">
        <v>844</v>
      </c>
      <c r="W130" s="362"/>
      <c r="X130" s="362"/>
      <c r="Y130" s="362" t="s">
        <v>48</v>
      </c>
      <c r="Z130" s="362" t="s">
        <v>90</v>
      </c>
      <c r="AA130" s="366" t="s">
        <v>90</v>
      </c>
      <c r="AB130" s="362" t="s">
        <v>90</v>
      </c>
      <c r="AC130" s="362"/>
      <c r="AD130" s="362"/>
      <c r="AE130" s="362"/>
      <c r="AF130" s="362"/>
      <c r="AG130" s="362"/>
      <c r="AH130" s="362"/>
      <c r="AI130" s="362" t="s">
        <v>7053</v>
      </c>
      <c r="AJ130" s="362" t="s">
        <v>19</v>
      </c>
      <c r="AK130" s="362" t="s">
        <v>40</v>
      </c>
      <c r="AL130" s="362" t="s">
        <v>4410</v>
      </c>
      <c r="AM130" s="362">
        <v>0</v>
      </c>
      <c r="AN130" s="362"/>
      <c r="AO130" s="362"/>
      <c r="AP130" s="361" t="e">
        <v>#N/A</v>
      </c>
      <c r="AR130">
        <v>1</v>
      </c>
      <c r="AS130" t="s">
        <v>5839</v>
      </c>
      <c r="AT130" t="s">
        <v>5839</v>
      </c>
    </row>
    <row r="131" spans="2:46" ht="15" customHeight="1" x14ac:dyDescent="0.35">
      <c r="B131" s="362">
        <v>1878</v>
      </c>
      <c r="C131" s="362" t="s">
        <v>4680</v>
      </c>
      <c r="D131" s="362" t="s">
        <v>3</v>
      </c>
      <c r="E131" s="362" t="s">
        <v>172</v>
      </c>
      <c r="F131" s="362"/>
      <c r="G131" s="362"/>
      <c r="H131" s="362"/>
      <c r="I131" s="362" t="s">
        <v>24</v>
      </c>
      <c r="J131" s="362" t="s">
        <v>63</v>
      </c>
      <c r="K131" s="361" t="s">
        <v>4681</v>
      </c>
      <c r="L131" s="362"/>
      <c r="M131" s="362" t="s">
        <v>186</v>
      </c>
      <c r="N131" s="362" t="s">
        <v>40</v>
      </c>
      <c r="O131" s="362"/>
      <c r="P131" s="362" t="s">
        <v>1398</v>
      </c>
      <c r="Q131" s="362" t="s">
        <v>4513</v>
      </c>
      <c r="R131" s="362"/>
      <c r="S131" s="361"/>
      <c r="T131" s="362"/>
      <c r="U131" s="362"/>
      <c r="V131" s="362" t="s">
        <v>844</v>
      </c>
      <c r="W131" s="362"/>
      <c r="X131" s="362"/>
      <c r="Y131" s="362" t="s">
        <v>48</v>
      </c>
      <c r="Z131" s="362" t="s">
        <v>90</v>
      </c>
      <c r="AA131" s="366" t="s">
        <v>90</v>
      </c>
      <c r="AB131" s="362" t="s">
        <v>90</v>
      </c>
      <c r="AC131" s="362"/>
      <c r="AD131" s="362"/>
      <c r="AE131" s="362"/>
      <c r="AF131" s="362"/>
      <c r="AG131" s="362"/>
      <c r="AH131" s="362"/>
      <c r="AI131" s="362" t="s">
        <v>7053</v>
      </c>
      <c r="AJ131" s="362" t="s">
        <v>19</v>
      </c>
      <c r="AK131" s="362" t="s">
        <v>40</v>
      </c>
      <c r="AL131" s="362" t="s">
        <v>4410</v>
      </c>
      <c r="AM131" s="362">
        <v>0</v>
      </c>
      <c r="AN131" s="362"/>
      <c r="AO131" s="362"/>
      <c r="AP131" s="361" t="e">
        <v>#N/A</v>
      </c>
      <c r="AR131">
        <v>1</v>
      </c>
      <c r="AS131" t="s">
        <v>5839</v>
      </c>
      <c r="AT131" t="s">
        <v>5839</v>
      </c>
    </row>
    <row r="132" spans="2:46" ht="15" customHeight="1" x14ac:dyDescent="0.35">
      <c r="B132" s="362">
        <v>1879</v>
      </c>
      <c r="C132" s="362" t="s">
        <v>4682</v>
      </c>
      <c r="D132" s="362" t="s">
        <v>3</v>
      </c>
      <c r="E132" s="362" t="s">
        <v>172</v>
      </c>
      <c r="F132" s="362"/>
      <c r="G132" s="362"/>
      <c r="H132" s="362"/>
      <c r="I132" s="362" t="s">
        <v>24</v>
      </c>
      <c r="J132" s="362" t="s">
        <v>63</v>
      </c>
      <c r="K132" s="361" t="s">
        <v>4683</v>
      </c>
      <c r="L132" s="362"/>
      <c r="M132" s="362" t="s">
        <v>186</v>
      </c>
      <c r="N132" s="362" t="s">
        <v>40</v>
      </c>
      <c r="O132" s="362"/>
      <c r="P132" s="362" t="s">
        <v>1398</v>
      </c>
      <c r="Q132" s="362" t="s">
        <v>4513</v>
      </c>
      <c r="R132" s="362"/>
      <c r="S132" s="361"/>
      <c r="T132" s="362"/>
      <c r="U132" s="362"/>
      <c r="V132" s="362" t="s">
        <v>844</v>
      </c>
      <c r="W132" s="362"/>
      <c r="X132" s="362"/>
      <c r="Y132" s="362" t="s">
        <v>48</v>
      </c>
      <c r="Z132" s="362" t="s">
        <v>90</v>
      </c>
      <c r="AA132" s="366" t="s">
        <v>90</v>
      </c>
      <c r="AB132" s="362" t="s">
        <v>90</v>
      </c>
      <c r="AC132" s="362"/>
      <c r="AD132" s="362"/>
      <c r="AE132" s="362"/>
      <c r="AF132" s="362"/>
      <c r="AG132" s="362"/>
      <c r="AH132" s="362"/>
      <c r="AI132" s="362" t="s">
        <v>7053</v>
      </c>
      <c r="AJ132" s="362" t="s">
        <v>19</v>
      </c>
      <c r="AK132" s="362" t="s">
        <v>40</v>
      </c>
      <c r="AL132" s="362" t="s">
        <v>4410</v>
      </c>
      <c r="AM132" s="362">
        <v>0</v>
      </c>
      <c r="AN132" s="362"/>
      <c r="AO132" s="362"/>
      <c r="AP132" s="361" t="e">
        <v>#N/A</v>
      </c>
      <c r="AR132">
        <v>1</v>
      </c>
      <c r="AS132" t="s">
        <v>5839</v>
      </c>
      <c r="AT132" t="s">
        <v>5839</v>
      </c>
    </row>
    <row r="133" spans="2:46" ht="15" customHeight="1" x14ac:dyDescent="0.35">
      <c r="B133" s="362">
        <v>1880</v>
      </c>
      <c r="C133" s="362" t="s">
        <v>4684</v>
      </c>
      <c r="D133" s="362" t="s">
        <v>3</v>
      </c>
      <c r="E133" s="362" t="s">
        <v>172</v>
      </c>
      <c r="F133" s="362"/>
      <c r="G133" s="362"/>
      <c r="H133" s="362"/>
      <c r="I133" s="362" t="s">
        <v>24</v>
      </c>
      <c r="J133" s="362" t="s">
        <v>63</v>
      </c>
      <c r="K133" s="361" t="s">
        <v>4685</v>
      </c>
      <c r="L133" s="362"/>
      <c r="M133" s="362" t="s">
        <v>186</v>
      </c>
      <c r="N133" s="362" t="s">
        <v>40</v>
      </c>
      <c r="O133" s="362"/>
      <c r="P133" s="362" t="s">
        <v>1398</v>
      </c>
      <c r="Q133" s="362" t="s">
        <v>4513</v>
      </c>
      <c r="R133" s="362"/>
      <c r="S133" s="361"/>
      <c r="T133" s="362"/>
      <c r="U133" s="362"/>
      <c r="V133" s="362" t="s">
        <v>844</v>
      </c>
      <c r="W133" s="362"/>
      <c r="X133" s="362"/>
      <c r="Y133" s="362" t="s">
        <v>48</v>
      </c>
      <c r="Z133" s="362" t="s">
        <v>90</v>
      </c>
      <c r="AA133" s="366" t="s">
        <v>90</v>
      </c>
      <c r="AB133" s="362" t="s">
        <v>90</v>
      </c>
      <c r="AC133" s="362"/>
      <c r="AD133" s="362"/>
      <c r="AE133" s="362"/>
      <c r="AF133" s="362"/>
      <c r="AG133" s="362"/>
      <c r="AH133" s="362"/>
      <c r="AI133" s="362" t="s">
        <v>7053</v>
      </c>
      <c r="AJ133" s="362" t="s">
        <v>19</v>
      </c>
      <c r="AK133" s="362" t="s">
        <v>40</v>
      </c>
      <c r="AL133" s="362" t="s">
        <v>4410</v>
      </c>
      <c r="AM133" s="362">
        <v>0</v>
      </c>
      <c r="AN133" s="362"/>
      <c r="AO133" s="362"/>
      <c r="AP133" s="361" t="e">
        <v>#N/A</v>
      </c>
      <c r="AR133">
        <v>1</v>
      </c>
      <c r="AS133" t="s">
        <v>5839</v>
      </c>
      <c r="AT133" t="s">
        <v>5839</v>
      </c>
    </row>
    <row r="134" spans="2:46" ht="15" customHeight="1" x14ac:dyDescent="0.35">
      <c r="B134" s="362">
        <v>1881</v>
      </c>
      <c r="C134" s="362" t="s">
        <v>4686</v>
      </c>
      <c r="D134" s="362" t="s">
        <v>3</v>
      </c>
      <c r="E134" s="362" t="s">
        <v>172</v>
      </c>
      <c r="F134" s="362"/>
      <c r="G134" s="362"/>
      <c r="H134" s="362"/>
      <c r="I134" s="362" t="s">
        <v>24</v>
      </c>
      <c r="J134" s="362" t="s">
        <v>63</v>
      </c>
      <c r="K134" s="361" t="s">
        <v>4687</v>
      </c>
      <c r="L134" s="362"/>
      <c r="M134" s="362" t="s">
        <v>186</v>
      </c>
      <c r="N134" s="362" t="s">
        <v>40</v>
      </c>
      <c r="O134" s="362"/>
      <c r="P134" s="362" t="s">
        <v>1398</v>
      </c>
      <c r="Q134" s="362" t="s">
        <v>4513</v>
      </c>
      <c r="R134" s="362"/>
      <c r="S134" s="361"/>
      <c r="T134" s="362"/>
      <c r="U134" s="362"/>
      <c r="V134" s="362" t="s">
        <v>844</v>
      </c>
      <c r="W134" s="362"/>
      <c r="X134" s="362"/>
      <c r="Y134" s="362" t="s">
        <v>48</v>
      </c>
      <c r="Z134" s="362" t="s">
        <v>90</v>
      </c>
      <c r="AA134" s="366" t="s">
        <v>90</v>
      </c>
      <c r="AB134" s="362" t="s">
        <v>90</v>
      </c>
      <c r="AC134" s="362"/>
      <c r="AD134" s="362"/>
      <c r="AE134" s="362"/>
      <c r="AF134" s="362"/>
      <c r="AG134" s="362"/>
      <c r="AH134" s="362"/>
      <c r="AI134" s="362" t="s">
        <v>7053</v>
      </c>
      <c r="AJ134" s="362" t="s">
        <v>19</v>
      </c>
      <c r="AK134" s="362" t="s">
        <v>40</v>
      </c>
      <c r="AL134" s="362" t="s">
        <v>4410</v>
      </c>
      <c r="AM134" s="362">
        <v>0</v>
      </c>
      <c r="AN134" s="362"/>
      <c r="AO134" s="362"/>
      <c r="AP134" s="361" t="e">
        <v>#N/A</v>
      </c>
      <c r="AR134">
        <v>1</v>
      </c>
      <c r="AS134" t="s">
        <v>5839</v>
      </c>
      <c r="AT134" t="s">
        <v>5839</v>
      </c>
    </row>
    <row r="135" spans="2:46" ht="15" customHeight="1" x14ac:dyDescent="0.35">
      <c r="B135" s="362">
        <v>1882</v>
      </c>
      <c r="C135" s="362" t="s">
        <v>4688</v>
      </c>
      <c r="D135" s="362" t="s">
        <v>3</v>
      </c>
      <c r="E135" s="362" t="s">
        <v>172</v>
      </c>
      <c r="F135" s="362"/>
      <c r="G135" s="362"/>
      <c r="H135" s="362"/>
      <c r="I135" s="362" t="s">
        <v>24</v>
      </c>
      <c r="J135" s="362" t="s">
        <v>63</v>
      </c>
      <c r="K135" s="361" t="s">
        <v>4689</v>
      </c>
      <c r="L135" s="362"/>
      <c r="M135" s="362" t="s">
        <v>186</v>
      </c>
      <c r="N135" s="362" t="s">
        <v>40</v>
      </c>
      <c r="O135" s="362"/>
      <c r="P135" s="362" t="s">
        <v>1398</v>
      </c>
      <c r="Q135" s="362" t="s">
        <v>4513</v>
      </c>
      <c r="R135" s="362"/>
      <c r="S135" s="361"/>
      <c r="T135" s="362"/>
      <c r="U135" s="362"/>
      <c r="V135" s="362" t="s">
        <v>844</v>
      </c>
      <c r="W135" s="362"/>
      <c r="X135" s="362"/>
      <c r="Y135" s="362" t="s">
        <v>48</v>
      </c>
      <c r="Z135" s="362" t="s">
        <v>90</v>
      </c>
      <c r="AA135" s="366" t="s">
        <v>90</v>
      </c>
      <c r="AB135" s="362" t="s">
        <v>90</v>
      </c>
      <c r="AC135" s="362"/>
      <c r="AD135" s="362"/>
      <c r="AE135" s="362"/>
      <c r="AF135" s="362"/>
      <c r="AG135" s="362"/>
      <c r="AH135" s="362"/>
      <c r="AI135" s="362" t="s">
        <v>7053</v>
      </c>
      <c r="AJ135" s="362" t="s">
        <v>19</v>
      </c>
      <c r="AK135" s="362" t="s">
        <v>40</v>
      </c>
      <c r="AL135" s="362" t="s">
        <v>4410</v>
      </c>
      <c r="AM135" s="362">
        <v>0</v>
      </c>
      <c r="AN135" s="362"/>
      <c r="AO135" s="362"/>
      <c r="AP135" s="361" t="e">
        <v>#N/A</v>
      </c>
      <c r="AR135">
        <v>1</v>
      </c>
      <c r="AS135" t="s">
        <v>5839</v>
      </c>
      <c r="AT135" t="s">
        <v>5839</v>
      </c>
    </row>
    <row r="136" spans="2:46" ht="15" customHeight="1" x14ac:dyDescent="0.35">
      <c r="B136" s="362">
        <v>1883</v>
      </c>
      <c r="C136" s="362" t="s">
        <v>4690</v>
      </c>
      <c r="D136" s="362" t="s">
        <v>3</v>
      </c>
      <c r="E136" s="362" t="s">
        <v>172</v>
      </c>
      <c r="F136" s="362"/>
      <c r="G136" s="362"/>
      <c r="H136" s="362"/>
      <c r="I136" s="362" t="s">
        <v>24</v>
      </c>
      <c r="J136" s="362" t="s">
        <v>63</v>
      </c>
      <c r="K136" s="361" t="s">
        <v>4691</v>
      </c>
      <c r="L136" s="362"/>
      <c r="M136" s="362" t="s">
        <v>186</v>
      </c>
      <c r="N136" s="362" t="s">
        <v>40</v>
      </c>
      <c r="O136" s="362"/>
      <c r="P136" s="362" t="s">
        <v>1398</v>
      </c>
      <c r="Q136" s="362" t="s">
        <v>4513</v>
      </c>
      <c r="R136" s="362"/>
      <c r="S136" s="361"/>
      <c r="T136" s="362"/>
      <c r="U136" s="362"/>
      <c r="V136" s="362" t="s">
        <v>844</v>
      </c>
      <c r="W136" s="362"/>
      <c r="X136" s="362"/>
      <c r="Y136" s="362" t="s">
        <v>48</v>
      </c>
      <c r="Z136" s="362" t="s">
        <v>90</v>
      </c>
      <c r="AA136" s="366" t="s">
        <v>90</v>
      </c>
      <c r="AB136" s="362" t="s">
        <v>90</v>
      </c>
      <c r="AC136" s="362"/>
      <c r="AD136" s="362"/>
      <c r="AE136" s="362"/>
      <c r="AF136" s="362"/>
      <c r="AG136" s="362"/>
      <c r="AH136" s="362"/>
      <c r="AI136" s="362" t="s">
        <v>7053</v>
      </c>
      <c r="AJ136" s="362" t="s">
        <v>19</v>
      </c>
      <c r="AK136" s="362" t="s">
        <v>40</v>
      </c>
      <c r="AL136" s="362" t="s">
        <v>4410</v>
      </c>
      <c r="AM136" s="362">
        <v>0</v>
      </c>
      <c r="AN136" s="362"/>
      <c r="AO136" s="362"/>
      <c r="AP136" s="361" t="e">
        <v>#N/A</v>
      </c>
      <c r="AR136">
        <v>1</v>
      </c>
      <c r="AS136" t="s">
        <v>5839</v>
      </c>
      <c r="AT136" t="s">
        <v>5839</v>
      </c>
    </row>
    <row r="137" spans="2:46" ht="15" customHeight="1" x14ac:dyDescent="0.35">
      <c r="B137" s="362">
        <v>1884</v>
      </c>
      <c r="C137" s="362" t="s">
        <v>4692</v>
      </c>
      <c r="D137" s="362" t="s">
        <v>3</v>
      </c>
      <c r="E137" s="362" t="s">
        <v>172</v>
      </c>
      <c r="F137" s="362"/>
      <c r="G137" s="362" t="s">
        <v>63</v>
      </c>
      <c r="H137" s="362" t="s">
        <v>63</v>
      </c>
      <c r="I137" s="362" t="s">
        <v>63</v>
      </c>
      <c r="J137" s="362" t="s">
        <v>4670</v>
      </c>
      <c r="K137" s="361" t="s">
        <v>4693</v>
      </c>
      <c r="L137" s="362"/>
      <c r="M137" s="362" t="s">
        <v>1689</v>
      </c>
      <c r="N137" s="362" t="s">
        <v>40</v>
      </c>
      <c r="O137" s="362"/>
      <c r="P137" s="362" t="s">
        <v>2208</v>
      </c>
      <c r="Q137" s="362" t="s">
        <v>4394</v>
      </c>
      <c r="R137" s="362"/>
      <c r="S137" s="361" t="s">
        <v>4401</v>
      </c>
      <c r="T137" s="362"/>
      <c r="U137" s="362"/>
      <c r="V137" s="362" t="s">
        <v>844</v>
      </c>
      <c r="W137" s="362"/>
      <c r="X137" s="362" t="s">
        <v>9</v>
      </c>
      <c r="Y137" s="362" t="s">
        <v>9</v>
      </c>
      <c r="Z137" s="362" t="s">
        <v>90</v>
      </c>
      <c r="AA137" s="366" t="s">
        <v>90</v>
      </c>
      <c r="AB137" s="362" t="s">
        <v>90</v>
      </c>
      <c r="AC137" s="362"/>
      <c r="AD137" s="362"/>
      <c r="AE137" s="362"/>
      <c r="AF137" s="362"/>
      <c r="AG137" s="362"/>
      <c r="AH137" s="362"/>
      <c r="AI137" s="362" t="s">
        <v>7046</v>
      </c>
      <c r="AJ137" s="362" t="s">
        <v>19</v>
      </c>
      <c r="AK137" s="362" t="s">
        <v>40</v>
      </c>
      <c r="AL137" s="362" t="s">
        <v>4401</v>
      </c>
      <c r="AM137" s="362">
        <v>0</v>
      </c>
      <c r="AN137" s="362"/>
      <c r="AO137" s="362"/>
      <c r="AP137" s="361" t="e">
        <v>#N/A</v>
      </c>
      <c r="AR137">
        <v>1</v>
      </c>
      <c r="AS137" t="s">
        <v>9</v>
      </c>
      <c r="AT137" t="s">
        <v>9</v>
      </c>
    </row>
    <row r="138" spans="2:46" ht="15" customHeight="1" x14ac:dyDescent="0.35">
      <c r="B138" s="362">
        <v>1885</v>
      </c>
      <c r="C138" s="362" t="s">
        <v>4694</v>
      </c>
      <c r="D138" s="362" t="s">
        <v>3</v>
      </c>
      <c r="E138" s="362" t="s">
        <v>172</v>
      </c>
      <c r="F138" s="362"/>
      <c r="G138" s="362"/>
      <c r="H138" s="362"/>
      <c r="I138" s="362" t="s">
        <v>24</v>
      </c>
      <c r="J138" s="362" t="s">
        <v>63</v>
      </c>
      <c r="K138" s="361" t="s">
        <v>4695</v>
      </c>
      <c r="L138" s="362"/>
      <c r="M138" s="362" t="s">
        <v>186</v>
      </c>
      <c r="N138" s="362" t="s">
        <v>40</v>
      </c>
      <c r="O138" s="362"/>
      <c r="P138" s="362" t="s">
        <v>1398</v>
      </c>
      <c r="Q138" s="362" t="s">
        <v>4513</v>
      </c>
      <c r="R138" s="362"/>
      <c r="S138" s="361"/>
      <c r="T138" s="362"/>
      <c r="U138" s="362"/>
      <c r="V138" s="362" t="s">
        <v>844</v>
      </c>
      <c r="W138" s="362"/>
      <c r="X138" s="362"/>
      <c r="Y138" s="362" t="s">
        <v>48</v>
      </c>
      <c r="Z138" s="362" t="s">
        <v>90</v>
      </c>
      <c r="AA138" s="366" t="s">
        <v>90</v>
      </c>
      <c r="AB138" s="362" t="s">
        <v>90</v>
      </c>
      <c r="AC138" s="362"/>
      <c r="AD138" s="362"/>
      <c r="AE138" s="362"/>
      <c r="AF138" s="362"/>
      <c r="AG138" s="362"/>
      <c r="AH138" s="362"/>
      <c r="AI138" s="362" t="s">
        <v>7053</v>
      </c>
      <c r="AJ138" s="362" t="s">
        <v>19</v>
      </c>
      <c r="AK138" s="362" t="s">
        <v>40</v>
      </c>
      <c r="AL138" s="362" t="s">
        <v>4410</v>
      </c>
      <c r="AM138" s="362">
        <v>0</v>
      </c>
      <c r="AN138" s="362"/>
      <c r="AO138" s="362"/>
      <c r="AP138" s="361" t="e">
        <v>#N/A</v>
      </c>
      <c r="AR138">
        <v>1</v>
      </c>
      <c r="AS138" t="s">
        <v>5839</v>
      </c>
      <c r="AT138" t="s">
        <v>5839</v>
      </c>
    </row>
    <row r="139" spans="2:46" ht="15" customHeight="1" x14ac:dyDescent="0.35">
      <c r="B139" s="362">
        <v>1886</v>
      </c>
      <c r="C139" s="362" t="s">
        <v>4696</v>
      </c>
      <c r="D139" s="362" t="s">
        <v>3</v>
      </c>
      <c r="E139" s="362" t="s">
        <v>172</v>
      </c>
      <c r="F139" s="362"/>
      <c r="G139" s="362" t="s">
        <v>63</v>
      </c>
      <c r="H139" s="362" t="s">
        <v>63</v>
      </c>
      <c r="I139" s="362" t="s">
        <v>63</v>
      </c>
      <c r="J139" s="362" t="s">
        <v>4697</v>
      </c>
      <c r="K139" s="361" t="s">
        <v>4698</v>
      </c>
      <c r="L139" s="362"/>
      <c r="M139" s="362" t="s">
        <v>186</v>
      </c>
      <c r="N139" s="362" t="s">
        <v>40</v>
      </c>
      <c r="O139" s="362"/>
      <c r="P139" s="362" t="s">
        <v>2208</v>
      </c>
      <c r="Q139" s="362" t="s">
        <v>4394</v>
      </c>
      <c r="R139" s="362"/>
      <c r="S139" s="361" t="s">
        <v>4401</v>
      </c>
      <c r="T139" s="362"/>
      <c r="U139" s="362"/>
      <c r="V139" s="362" t="s">
        <v>844</v>
      </c>
      <c r="W139" s="362"/>
      <c r="X139" s="362" t="s">
        <v>9</v>
      </c>
      <c r="Y139" s="362" t="s">
        <v>9</v>
      </c>
      <c r="Z139" s="362" t="s">
        <v>90</v>
      </c>
      <c r="AA139" s="366" t="s">
        <v>90</v>
      </c>
      <c r="AB139" s="362" t="s">
        <v>90</v>
      </c>
      <c r="AC139" s="362"/>
      <c r="AD139" s="362"/>
      <c r="AE139" s="362"/>
      <c r="AF139" s="362"/>
      <c r="AG139" s="362"/>
      <c r="AH139" s="362"/>
      <c r="AI139" s="362" t="s">
        <v>7046</v>
      </c>
      <c r="AJ139" s="362" t="s">
        <v>19</v>
      </c>
      <c r="AK139" s="362" t="s">
        <v>40</v>
      </c>
      <c r="AL139" s="362" t="s">
        <v>4401</v>
      </c>
      <c r="AM139" s="362">
        <v>0</v>
      </c>
      <c r="AN139" s="362"/>
      <c r="AO139" s="362"/>
      <c r="AP139" s="361" t="e">
        <v>#N/A</v>
      </c>
      <c r="AR139">
        <v>1</v>
      </c>
      <c r="AS139" t="s">
        <v>9</v>
      </c>
      <c r="AT139" t="s">
        <v>9</v>
      </c>
    </row>
    <row r="140" spans="2:46" ht="15" customHeight="1" x14ac:dyDescent="0.35">
      <c r="B140" s="362">
        <v>1887</v>
      </c>
      <c r="C140" s="362" t="s">
        <v>4699</v>
      </c>
      <c r="D140" s="362" t="s">
        <v>3</v>
      </c>
      <c r="E140" s="362" t="s">
        <v>172</v>
      </c>
      <c r="F140" s="362"/>
      <c r="G140" s="362" t="s">
        <v>63</v>
      </c>
      <c r="H140" s="362" t="s">
        <v>63</v>
      </c>
      <c r="I140" s="362" t="s">
        <v>63</v>
      </c>
      <c r="J140" s="362" t="s">
        <v>4697</v>
      </c>
      <c r="K140" s="361" t="s">
        <v>4700</v>
      </c>
      <c r="L140" s="362"/>
      <c r="M140" s="362" t="s">
        <v>186</v>
      </c>
      <c r="N140" s="362" t="s">
        <v>40</v>
      </c>
      <c r="O140" s="362"/>
      <c r="P140" s="362" t="s">
        <v>2208</v>
      </c>
      <c r="Q140" s="362" t="s">
        <v>4394</v>
      </c>
      <c r="R140" s="362"/>
      <c r="S140" s="361" t="s">
        <v>4401</v>
      </c>
      <c r="T140" s="362"/>
      <c r="U140" s="362"/>
      <c r="V140" s="362" t="s">
        <v>844</v>
      </c>
      <c r="W140" s="362"/>
      <c r="X140" s="362" t="s">
        <v>9</v>
      </c>
      <c r="Y140" s="362" t="s">
        <v>9</v>
      </c>
      <c r="Z140" s="362" t="s">
        <v>90</v>
      </c>
      <c r="AA140" s="366" t="s">
        <v>90</v>
      </c>
      <c r="AB140" s="362" t="s">
        <v>90</v>
      </c>
      <c r="AC140" s="362"/>
      <c r="AD140" s="362"/>
      <c r="AE140" s="362"/>
      <c r="AF140" s="362"/>
      <c r="AG140" s="362"/>
      <c r="AH140" s="362"/>
      <c r="AI140" s="362" t="s">
        <v>7046</v>
      </c>
      <c r="AJ140" s="362" t="s">
        <v>19</v>
      </c>
      <c r="AK140" s="362" t="s">
        <v>40</v>
      </c>
      <c r="AL140" s="362" t="s">
        <v>4401</v>
      </c>
      <c r="AM140" s="362">
        <v>0</v>
      </c>
      <c r="AN140" s="362"/>
      <c r="AO140" s="362"/>
      <c r="AP140" s="361" t="e">
        <v>#N/A</v>
      </c>
      <c r="AR140">
        <v>1</v>
      </c>
      <c r="AS140" t="s">
        <v>9</v>
      </c>
      <c r="AT140" t="s">
        <v>9</v>
      </c>
    </row>
    <row r="141" spans="2:46" ht="15" customHeight="1" x14ac:dyDescent="0.35">
      <c r="B141" s="362">
        <v>1888</v>
      </c>
      <c r="C141" s="362" t="s">
        <v>4701</v>
      </c>
      <c r="D141" s="362" t="s">
        <v>3</v>
      </c>
      <c r="E141" s="362" t="s">
        <v>172</v>
      </c>
      <c r="F141" s="362"/>
      <c r="G141" s="362" t="s">
        <v>63</v>
      </c>
      <c r="H141" s="362" t="s">
        <v>63</v>
      </c>
      <c r="I141" s="362" t="s">
        <v>63</v>
      </c>
      <c r="J141" s="362" t="s">
        <v>4697</v>
      </c>
      <c r="K141" s="361" t="s">
        <v>4702</v>
      </c>
      <c r="L141" s="362"/>
      <c r="M141" s="362" t="s">
        <v>186</v>
      </c>
      <c r="N141" s="362" t="s">
        <v>40</v>
      </c>
      <c r="O141" s="362"/>
      <c r="P141" s="362" t="s">
        <v>2208</v>
      </c>
      <c r="Q141" s="362" t="s">
        <v>4394</v>
      </c>
      <c r="R141" s="362"/>
      <c r="S141" s="361" t="s">
        <v>4401</v>
      </c>
      <c r="T141" s="362"/>
      <c r="U141" s="362"/>
      <c r="V141" s="362" t="s">
        <v>844</v>
      </c>
      <c r="W141" s="362"/>
      <c r="X141" s="362" t="s">
        <v>9</v>
      </c>
      <c r="Y141" s="362" t="s">
        <v>9</v>
      </c>
      <c r="Z141" s="362" t="s">
        <v>90</v>
      </c>
      <c r="AA141" s="366" t="s">
        <v>90</v>
      </c>
      <c r="AB141" s="362" t="s">
        <v>90</v>
      </c>
      <c r="AC141" s="362"/>
      <c r="AD141" s="362"/>
      <c r="AE141" s="362"/>
      <c r="AF141" s="362"/>
      <c r="AG141" s="362"/>
      <c r="AH141" s="362"/>
      <c r="AI141" s="362" t="s">
        <v>7046</v>
      </c>
      <c r="AJ141" s="362" t="s">
        <v>19</v>
      </c>
      <c r="AK141" s="362" t="s">
        <v>40</v>
      </c>
      <c r="AL141" s="362" t="s">
        <v>4401</v>
      </c>
      <c r="AM141" s="362">
        <v>0</v>
      </c>
      <c r="AN141" s="362"/>
      <c r="AO141" s="362"/>
      <c r="AP141" s="361" t="e">
        <v>#N/A</v>
      </c>
      <c r="AR141">
        <v>1</v>
      </c>
      <c r="AS141" t="s">
        <v>9</v>
      </c>
      <c r="AT141" t="s">
        <v>9</v>
      </c>
    </row>
    <row r="142" spans="2:46" ht="15" customHeight="1" x14ac:dyDescent="0.35">
      <c r="B142" s="362">
        <v>1889</v>
      </c>
      <c r="C142" s="362" t="s">
        <v>4703</v>
      </c>
      <c r="D142" s="362" t="s">
        <v>3</v>
      </c>
      <c r="E142" s="362" t="s">
        <v>172</v>
      </c>
      <c r="F142" s="362"/>
      <c r="G142" s="362" t="s">
        <v>63</v>
      </c>
      <c r="H142" s="362" t="s">
        <v>63</v>
      </c>
      <c r="I142" s="362" t="s">
        <v>63</v>
      </c>
      <c r="J142" s="362" t="s">
        <v>4697</v>
      </c>
      <c r="K142" s="361" t="s">
        <v>4704</v>
      </c>
      <c r="L142" s="362"/>
      <c r="M142" s="362" t="s">
        <v>186</v>
      </c>
      <c r="N142" s="362" t="s">
        <v>40</v>
      </c>
      <c r="O142" s="362"/>
      <c r="P142" s="362" t="s">
        <v>2208</v>
      </c>
      <c r="Q142" s="362" t="s">
        <v>4394</v>
      </c>
      <c r="R142" s="362"/>
      <c r="S142" s="361" t="s">
        <v>4401</v>
      </c>
      <c r="T142" s="362"/>
      <c r="U142" s="362"/>
      <c r="V142" s="362" t="s">
        <v>844</v>
      </c>
      <c r="W142" s="362"/>
      <c r="X142" s="362" t="s">
        <v>9</v>
      </c>
      <c r="Y142" s="362" t="s">
        <v>9</v>
      </c>
      <c r="Z142" s="362" t="s">
        <v>90</v>
      </c>
      <c r="AA142" s="366" t="s">
        <v>90</v>
      </c>
      <c r="AB142" s="362" t="s">
        <v>90</v>
      </c>
      <c r="AC142" s="362"/>
      <c r="AD142" s="362"/>
      <c r="AE142" s="362"/>
      <c r="AF142" s="362"/>
      <c r="AG142" s="362"/>
      <c r="AH142" s="362"/>
      <c r="AI142" s="362" t="s">
        <v>7046</v>
      </c>
      <c r="AJ142" s="362" t="s">
        <v>19</v>
      </c>
      <c r="AK142" s="362" t="s">
        <v>40</v>
      </c>
      <c r="AL142" s="362" t="s">
        <v>4401</v>
      </c>
      <c r="AM142" s="362">
        <v>0</v>
      </c>
      <c r="AN142" s="362"/>
      <c r="AO142" s="362"/>
      <c r="AP142" s="361" t="e">
        <v>#N/A</v>
      </c>
      <c r="AR142">
        <v>1</v>
      </c>
      <c r="AS142" t="s">
        <v>9</v>
      </c>
      <c r="AT142" t="s">
        <v>9</v>
      </c>
    </row>
    <row r="143" spans="2:46" ht="15" customHeight="1" x14ac:dyDescent="0.35">
      <c r="B143" s="362">
        <v>1890</v>
      </c>
      <c r="C143" s="362" t="s">
        <v>4705</v>
      </c>
      <c r="D143" s="362" t="s">
        <v>3</v>
      </c>
      <c r="E143" s="362" t="s">
        <v>172</v>
      </c>
      <c r="F143" s="362"/>
      <c r="G143" s="362"/>
      <c r="H143" s="362"/>
      <c r="I143" s="362" t="s">
        <v>59</v>
      </c>
      <c r="J143" s="362" t="s">
        <v>63</v>
      </c>
      <c r="K143" s="361" t="s">
        <v>4706</v>
      </c>
      <c r="L143" s="362"/>
      <c r="M143" s="362" t="s">
        <v>186</v>
      </c>
      <c r="N143" s="362" t="s">
        <v>40</v>
      </c>
      <c r="O143" s="362"/>
      <c r="P143" s="362" t="s">
        <v>2208</v>
      </c>
      <c r="Q143" s="362" t="s">
        <v>4394</v>
      </c>
      <c r="R143" s="362"/>
      <c r="S143" s="361" t="s">
        <v>4618</v>
      </c>
      <c r="T143" s="362"/>
      <c r="U143" s="362"/>
      <c r="V143" s="362" t="s">
        <v>844</v>
      </c>
      <c r="W143" s="362"/>
      <c r="X143" s="362" t="s">
        <v>9</v>
      </c>
      <c r="Y143" s="362" t="s">
        <v>9</v>
      </c>
      <c r="Z143" s="362" t="s">
        <v>90</v>
      </c>
      <c r="AA143" s="366" t="s">
        <v>90</v>
      </c>
      <c r="AB143" s="362" t="s">
        <v>90</v>
      </c>
      <c r="AC143" s="362"/>
      <c r="AD143" s="362"/>
      <c r="AE143" s="362"/>
      <c r="AF143" s="362"/>
      <c r="AG143" s="362"/>
      <c r="AH143" s="362"/>
      <c r="AI143" s="362" t="s">
        <v>7054</v>
      </c>
      <c r="AJ143" s="362" t="s">
        <v>19</v>
      </c>
      <c r="AK143" s="362" t="s">
        <v>40</v>
      </c>
      <c r="AL143" s="362" t="s">
        <v>46</v>
      </c>
      <c r="AM143" s="362" t="s">
        <v>4618</v>
      </c>
      <c r="AN143" s="362"/>
      <c r="AO143" s="362"/>
      <c r="AP143" s="361" t="e">
        <v>#N/A</v>
      </c>
      <c r="AR143">
        <v>1</v>
      </c>
      <c r="AS143" t="s">
        <v>9</v>
      </c>
      <c r="AT143" t="s">
        <v>9</v>
      </c>
    </row>
    <row r="144" spans="2:46" ht="15" customHeight="1" x14ac:dyDescent="0.35">
      <c r="B144" s="362">
        <v>1891</v>
      </c>
      <c r="C144" s="362" t="s">
        <v>4707</v>
      </c>
      <c r="D144" s="362" t="s">
        <v>3</v>
      </c>
      <c r="E144" s="362" t="s">
        <v>172</v>
      </c>
      <c r="F144" s="362"/>
      <c r="G144" s="362"/>
      <c r="H144" s="362"/>
      <c r="I144" s="362" t="s">
        <v>59</v>
      </c>
      <c r="J144" s="362" t="s">
        <v>63</v>
      </c>
      <c r="K144" s="361" t="s">
        <v>4708</v>
      </c>
      <c r="L144" s="362"/>
      <c r="M144" s="362" t="s">
        <v>186</v>
      </c>
      <c r="N144" s="362" t="s">
        <v>4410</v>
      </c>
      <c r="O144" s="362"/>
      <c r="P144" s="362" t="s">
        <v>2208</v>
      </c>
      <c r="Q144" s="362" t="s">
        <v>4394</v>
      </c>
      <c r="R144" s="362"/>
      <c r="S144" s="361" t="s">
        <v>4618</v>
      </c>
      <c r="T144" s="362"/>
      <c r="U144" s="362"/>
      <c r="V144" s="362" t="s">
        <v>844</v>
      </c>
      <c r="W144" s="362"/>
      <c r="X144" s="362"/>
      <c r="Y144" s="362" t="s">
        <v>48</v>
      </c>
      <c r="Z144" s="362" t="s">
        <v>90</v>
      </c>
      <c r="AA144" s="366" t="s">
        <v>90</v>
      </c>
      <c r="AB144" s="362" t="s">
        <v>90</v>
      </c>
      <c r="AC144" s="362"/>
      <c r="AD144" s="362"/>
      <c r="AE144" s="362"/>
      <c r="AF144" s="362"/>
      <c r="AG144" s="362"/>
      <c r="AH144" s="362"/>
      <c r="AI144" s="362" t="s">
        <v>7054</v>
      </c>
      <c r="AJ144" s="362" t="s">
        <v>19</v>
      </c>
      <c r="AK144" s="362" t="s">
        <v>40</v>
      </c>
      <c r="AL144" s="362" t="s">
        <v>4410</v>
      </c>
      <c r="AM144" s="362" t="s">
        <v>4618</v>
      </c>
      <c r="AN144" s="362"/>
      <c r="AO144" s="362"/>
      <c r="AP144" s="361"/>
      <c r="AR144">
        <v>1</v>
      </c>
      <c r="AS144" t="s">
        <v>5839</v>
      </c>
      <c r="AT144" t="s">
        <v>5839</v>
      </c>
    </row>
    <row r="145" spans="2:46" ht="15" customHeight="1" x14ac:dyDescent="0.35">
      <c r="B145" s="362">
        <v>1892</v>
      </c>
      <c r="C145" s="362" t="s">
        <v>4709</v>
      </c>
      <c r="D145" s="362" t="s">
        <v>3</v>
      </c>
      <c r="E145" s="362" t="s">
        <v>172</v>
      </c>
      <c r="F145" s="362"/>
      <c r="G145" s="362"/>
      <c r="H145" s="362"/>
      <c r="I145" s="362" t="s">
        <v>59</v>
      </c>
      <c r="J145" s="362" t="s">
        <v>63</v>
      </c>
      <c r="K145" s="361" t="s">
        <v>4710</v>
      </c>
      <c r="L145" s="362"/>
      <c r="M145" s="362" t="s">
        <v>186</v>
      </c>
      <c r="N145" s="362" t="s">
        <v>4410</v>
      </c>
      <c r="O145" s="362"/>
      <c r="P145" s="362" t="s">
        <v>2208</v>
      </c>
      <c r="Q145" s="362" t="s">
        <v>4394</v>
      </c>
      <c r="R145" s="362"/>
      <c r="S145" s="361"/>
      <c r="T145" s="362"/>
      <c r="U145" s="362"/>
      <c r="V145" s="362" t="s">
        <v>844</v>
      </c>
      <c r="W145" s="362"/>
      <c r="X145" s="362"/>
      <c r="Y145" s="362" t="s">
        <v>48</v>
      </c>
      <c r="Z145" s="362" t="s">
        <v>90</v>
      </c>
      <c r="AA145" s="366" t="s">
        <v>90</v>
      </c>
      <c r="AB145" s="362" t="s">
        <v>90</v>
      </c>
      <c r="AC145" s="362"/>
      <c r="AD145" s="362"/>
      <c r="AE145" s="362"/>
      <c r="AF145" s="362"/>
      <c r="AG145" s="362"/>
      <c r="AH145" s="362"/>
      <c r="AI145" s="362" t="s">
        <v>7054</v>
      </c>
      <c r="AJ145" s="362" t="s">
        <v>19</v>
      </c>
      <c r="AK145" s="362" t="s">
        <v>40</v>
      </c>
      <c r="AL145" s="362" t="s">
        <v>4410</v>
      </c>
      <c r="AM145" s="362">
        <v>0</v>
      </c>
      <c r="AN145" s="362"/>
      <c r="AO145" s="362"/>
      <c r="AP145" s="361"/>
      <c r="AR145">
        <v>1</v>
      </c>
      <c r="AS145" t="s">
        <v>5839</v>
      </c>
      <c r="AT145" t="s">
        <v>5839</v>
      </c>
    </row>
    <row r="146" spans="2:46" ht="15" customHeight="1" x14ac:dyDescent="0.35">
      <c r="B146" s="362">
        <v>1893</v>
      </c>
      <c r="C146" s="362" t="s">
        <v>4711</v>
      </c>
      <c r="D146" s="362" t="s">
        <v>3</v>
      </c>
      <c r="E146" s="362" t="s">
        <v>172</v>
      </c>
      <c r="F146" s="362"/>
      <c r="G146" s="362"/>
      <c r="H146" s="362"/>
      <c r="I146" s="362" t="s">
        <v>59</v>
      </c>
      <c r="J146" s="362" t="s">
        <v>63</v>
      </c>
      <c r="K146" s="361" t="s">
        <v>4712</v>
      </c>
      <c r="L146" s="362"/>
      <c r="M146" s="362" t="s">
        <v>186</v>
      </c>
      <c r="N146" s="362" t="s">
        <v>40</v>
      </c>
      <c r="O146" s="362"/>
      <c r="P146" s="362" t="s">
        <v>2208</v>
      </c>
      <c r="Q146" s="362" t="s">
        <v>4394</v>
      </c>
      <c r="R146" s="362"/>
      <c r="S146" s="361" t="s">
        <v>4618</v>
      </c>
      <c r="T146" s="362"/>
      <c r="U146" s="362"/>
      <c r="V146" s="362" t="s">
        <v>844</v>
      </c>
      <c r="W146" s="362"/>
      <c r="X146" s="362" t="s">
        <v>9</v>
      </c>
      <c r="Y146" s="362" t="s">
        <v>9</v>
      </c>
      <c r="Z146" s="362" t="s">
        <v>90</v>
      </c>
      <c r="AA146" s="366" t="s">
        <v>90</v>
      </c>
      <c r="AB146" s="362" t="s">
        <v>90</v>
      </c>
      <c r="AC146" s="362"/>
      <c r="AD146" s="362"/>
      <c r="AE146" s="362"/>
      <c r="AF146" s="362"/>
      <c r="AG146" s="362"/>
      <c r="AH146" s="362"/>
      <c r="AI146" s="362" t="s">
        <v>7054</v>
      </c>
      <c r="AJ146" s="362" t="s">
        <v>19</v>
      </c>
      <c r="AK146" s="362" t="s">
        <v>40</v>
      </c>
      <c r="AL146" s="362" t="s">
        <v>46</v>
      </c>
      <c r="AM146" s="362" t="s">
        <v>4618</v>
      </c>
      <c r="AN146" s="362"/>
      <c r="AO146" s="362"/>
      <c r="AP146" s="361" t="e">
        <v>#N/A</v>
      </c>
      <c r="AR146">
        <v>1</v>
      </c>
      <c r="AS146" t="s">
        <v>9</v>
      </c>
      <c r="AT146" t="s">
        <v>9</v>
      </c>
    </row>
    <row r="147" spans="2:46" ht="15" customHeight="1" x14ac:dyDescent="0.35">
      <c r="B147" s="362">
        <v>1894</v>
      </c>
      <c r="C147" s="362" t="s">
        <v>4713</v>
      </c>
      <c r="D147" s="362" t="s">
        <v>3</v>
      </c>
      <c r="E147" s="362" t="s">
        <v>172</v>
      </c>
      <c r="F147" s="362"/>
      <c r="G147" s="362"/>
      <c r="H147" s="362"/>
      <c r="I147" s="362" t="s">
        <v>59</v>
      </c>
      <c r="J147" s="362" t="s">
        <v>63</v>
      </c>
      <c r="K147" s="361" t="s">
        <v>4714</v>
      </c>
      <c r="L147" s="362"/>
      <c r="M147" s="362" t="s">
        <v>186</v>
      </c>
      <c r="N147" s="362" t="s">
        <v>40</v>
      </c>
      <c r="O147" s="362"/>
      <c r="P147" s="362" t="s">
        <v>2208</v>
      </c>
      <c r="Q147" s="362" t="s">
        <v>4394</v>
      </c>
      <c r="R147" s="362"/>
      <c r="S147" s="361" t="s">
        <v>4618</v>
      </c>
      <c r="T147" s="362"/>
      <c r="U147" s="362"/>
      <c r="V147" s="362" t="s">
        <v>844</v>
      </c>
      <c r="W147" s="362"/>
      <c r="X147" s="362" t="s">
        <v>9</v>
      </c>
      <c r="Y147" s="362" t="s">
        <v>9</v>
      </c>
      <c r="Z147" s="362" t="s">
        <v>90</v>
      </c>
      <c r="AA147" s="366" t="s">
        <v>90</v>
      </c>
      <c r="AB147" s="362" t="s">
        <v>90</v>
      </c>
      <c r="AC147" s="362"/>
      <c r="AD147" s="362"/>
      <c r="AE147" s="362"/>
      <c r="AF147" s="362"/>
      <c r="AG147" s="362"/>
      <c r="AH147" s="362"/>
      <c r="AI147" s="362" t="s">
        <v>7054</v>
      </c>
      <c r="AJ147" s="362" t="s">
        <v>19</v>
      </c>
      <c r="AK147" s="362" t="s">
        <v>40</v>
      </c>
      <c r="AL147" s="362" t="s">
        <v>46</v>
      </c>
      <c r="AM147" s="362" t="s">
        <v>4618</v>
      </c>
      <c r="AN147" s="362"/>
      <c r="AO147" s="362"/>
      <c r="AP147" s="361" t="e">
        <v>#N/A</v>
      </c>
      <c r="AR147">
        <v>1</v>
      </c>
      <c r="AS147" t="s">
        <v>9</v>
      </c>
      <c r="AT147" t="s">
        <v>9</v>
      </c>
    </row>
    <row r="148" spans="2:46" ht="15" customHeight="1" x14ac:dyDescent="0.35">
      <c r="B148" s="362">
        <v>1895</v>
      </c>
      <c r="C148" s="362" t="s">
        <v>4715</v>
      </c>
      <c r="D148" s="362" t="s">
        <v>3</v>
      </c>
      <c r="E148" s="362" t="s">
        <v>172</v>
      </c>
      <c r="F148" s="362"/>
      <c r="G148" s="362" t="s">
        <v>63</v>
      </c>
      <c r="H148" s="362" t="s">
        <v>63</v>
      </c>
      <c r="I148" s="362" t="s">
        <v>63</v>
      </c>
      <c r="J148" s="362" t="s">
        <v>4670</v>
      </c>
      <c r="K148" s="361" t="s">
        <v>4716</v>
      </c>
      <c r="L148" s="362"/>
      <c r="M148" s="362" t="s">
        <v>1689</v>
      </c>
      <c r="N148" s="362" t="s">
        <v>40</v>
      </c>
      <c r="O148" s="362"/>
      <c r="P148" s="362" t="s">
        <v>2208</v>
      </c>
      <c r="Q148" s="362" t="s">
        <v>4394</v>
      </c>
      <c r="R148" s="362"/>
      <c r="S148" s="361" t="s">
        <v>4401</v>
      </c>
      <c r="T148" s="362"/>
      <c r="U148" s="362"/>
      <c r="V148" s="362" t="s">
        <v>844</v>
      </c>
      <c r="W148" s="362"/>
      <c r="X148" s="362" t="s">
        <v>9</v>
      </c>
      <c r="Y148" s="362" t="s">
        <v>9</v>
      </c>
      <c r="Z148" s="362" t="s">
        <v>90</v>
      </c>
      <c r="AA148" s="366" t="s">
        <v>90</v>
      </c>
      <c r="AB148" s="362" t="s">
        <v>90</v>
      </c>
      <c r="AC148" s="362"/>
      <c r="AD148" s="362"/>
      <c r="AE148" s="362"/>
      <c r="AF148" s="362"/>
      <c r="AG148" s="362"/>
      <c r="AH148" s="362"/>
      <c r="AI148" s="362" t="s">
        <v>7046</v>
      </c>
      <c r="AJ148" s="362" t="s">
        <v>19</v>
      </c>
      <c r="AK148" s="362" t="s">
        <v>40</v>
      </c>
      <c r="AL148" s="362" t="s">
        <v>4401</v>
      </c>
      <c r="AM148" s="362">
        <v>0</v>
      </c>
      <c r="AN148" s="362"/>
      <c r="AO148" s="362"/>
      <c r="AP148" s="361" t="e">
        <v>#N/A</v>
      </c>
      <c r="AR148">
        <v>1</v>
      </c>
      <c r="AS148" t="s">
        <v>9</v>
      </c>
      <c r="AT148" t="s">
        <v>9</v>
      </c>
    </row>
    <row r="149" spans="2:46" ht="15" customHeight="1" x14ac:dyDescent="0.35">
      <c r="B149" s="362">
        <v>1896</v>
      </c>
      <c r="C149" s="362" t="s">
        <v>4717</v>
      </c>
      <c r="D149" s="362" t="s">
        <v>3</v>
      </c>
      <c r="E149" s="362" t="s">
        <v>172</v>
      </c>
      <c r="F149" s="362"/>
      <c r="G149" s="362"/>
      <c r="H149" s="362"/>
      <c r="I149" s="362" t="s">
        <v>59</v>
      </c>
      <c r="J149" s="362" t="s">
        <v>63</v>
      </c>
      <c r="K149" s="361" t="s">
        <v>4718</v>
      </c>
      <c r="L149" s="362"/>
      <c r="M149" s="362" t="s">
        <v>186</v>
      </c>
      <c r="N149" s="362" t="s">
        <v>4410</v>
      </c>
      <c r="O149" s="362"/>
      <c r="P149" s="362" t="s">
        <v>2208</v>
      </c>
      <c r="Q149" s="362" t="s">
        <v>4394</v>
      </c>
      <c r="R149" s="362"/>
      <c r="S149" s="361" t="s">
        <v>4618</v>
      </c>
      <c r="T149" s="362"/>
      <c r="U149" s="362"/>
      <c r="V149" s="362" t="s">
        <v>844</v>
      </c>
      <c r="W149" s="362"/>
      <c r="X149" s="362"/>
      <c r="Y149" s="362" t="s">
        <v>48</v>
      </c>
      <c r="Z149" s="362" t="s">
        <v>90</v>
      </c>
      <c r="AA149" s="366" t="s">
        <v>90</v>
      </c>
      <c r="AB149" s="362" t="s">
        <v>90</v>
      </c>
      <c r="AC149" s="362"/>
      <c r="AD149" s="362"/>
      <c r="AE149" s="362"/>
      <c r="AF149" s="362"/>
      <c r="AG149" s="362"/>
      <c r="AH149" s="362"/>
      <c r="AI149" s="362" t="s">
        <v>7054</v>
      </c>
      <c r="AJ149" s="362" t="s">
        <v>19</v>
      </c>
      <c r="AK149" s="362" t="s">
        <v>40</v>
      </c>
      <c r="AL149" s="362" t="s">
        <v>4410</v>
      </c>
      <c r="AM149" s="362" t="s">
        <v>4618</v>
      </c>
      <c r="AN149" s="362"/>
      <c r="AO149" s="362"/>
      <c r="AP149" s="361"/>
      <c r="AR149">
        <v>1</v>
      </c>
      <c r="AS149" t="s">
        <v>5839</v>
      </c>
      <c r="AT149" t="s">
        <v>5839</v>
      </c>
    </row>
    <row r="150" spans="2:46" ht="15" customHeight="1" x14ac:dyDescent="0.35">
      <c r="B150" s="362">
        <v>1897</v>
      </c>
      <c r="C150" s="362" t="s">
        <v>4719</v>
      </c>
      <c r="D150" s="362" t="s">
        <v>3</v>
      </c>
      <c r="E150" s="362" t="s">
        <v>172</v>
      </c>
      <c r="F150" s="362"/>
      <c r="G150" s="362"/>
      <c r="H150" s="362"/>
      <c r="I150" s="362" t="s">
        <v>59</v>
      </c>
      <c r="J150" s="362" t="s">
        <v>63</v>
      </c>
      <c r="K150" s="361" t="s">
        <v>4720</v>
      </c>
      <c r="L150" s="362"/>
      <c r="M150" s="362" t="s">
        <v>186</v>
      </c>
      <c r="N150" s="362" t="s">
        <v>40</v>
      </c>
      <c r="O150" s="362"/>
      <c r="P150" s="362" t="s">
        <v>2208</v>
      </c>
      <c r="Q150" s="362" t="s">
        <v>4394</v>
      </c>
      <c r="R150" s="362"/>
      <c r="S150" s="361" t="s">
        <v>4618</v>
      </c>
      <c r="T150" s="362"/>
      <c r="U150" s="362"/>
      <c r="V150" s="362" t="s">
        <v>844</v>
      </c>
      <c r="W150" s="362"/>
      <c r="X150" s="362" t="s">
        <v>9</v>
      </c>
      <c r="Y150" s="362" t="s">
        <v>9</v>
      </c>
      <c r="Z150" s="362" t="s">
        <v>90</v>
      </c>
      <c r="AA150" s="366" t="s">
        <v>90</v>
      </c>
      <c r="AB150" s="362" t="s">
        <v>90</v>
      </c>
      <c r="AC150" s="362"/>
      <c r="AD150" s="362"/>
      <c r="AE150" s="362"/>
      <c r="AF150" s="362"/>
      <c r="AG150" s="362"/>
      <c r="AH150" s="362"/>
      <c r="AI150" s="362" t="s">
        <v>7054</v>
      </c>
      <c r="AJ150" s="362" t="s">
        <v>19</v>
      </c>
      <c r="AK150" s="362" t="s">
        <v>40</v>
      </c>
      <c r="AL150" s="362" t="s">
        <v>46</v>
      </c>
      <c r="AM150" s="362" t="s">
        <v>4618</v>
      </c>
      <c r="AN150" s="362"/>
      <c r="AO150" s="362"/>
      <c r="AP150" s="361" t="e">
        <v>#N/A</v>
      </c>
      <c r="AR150">
        <v>1</v>
      </c>
      <c r="AS150" t="s">
        <v>9</v>
      </c>
      <c r="AT150" t="s">
        <v>9</v>
      </c>
    </row>
    <row r="151" spans="2:46" ht="15" customHeight="1" x14ac:dyDescent="0.35">
      <c r="B151" s="362">
        <v>1898</v>
      </c>
      <c r="C151" s="362" t="s">
        <v>4721</v>
      </c>
      <c r="D151" s="362" t="s">
        <v>3</v>
      </c>
      <c r="E151" s="362" t="s">
        <v>172</v>
      </c>
      <c r="F151" s="362"/>
      <c r="G151" s="362"/>
      <c r="H151" s="362"/>
      <c r="I151" s="362" t="s">
        <v>59</v>
      </c>
      <c r="J151" s="362" t="s">
        <v>63</v>
      </c>
      <c r="K151" s="361" t="s">
        <v>4722</v>
      </c>
      <c r="L151" s="362"/>
      <c r="M151" s="362" t="s">
        <v>186</v>
      </c>
      <c r="N151" s="362" t="s">
        <v>40</v>
      </c>
      <c r="O151" s="362"/>
      <c r="P151" s="362" t="s">
        <v>2208</v>
      </c>
      <c r="Q151" s="362" t="s">
        <v>4394</v>
      </c>
      <c r="R151" s="362"/>
      <c r="S151" s="361" t="s">
        <v>4618</v>
      </c>
      <c r="T151" s="362"/>
      <c r="U151" s="362"/>
      <c r="V151" s="362" t="s">
        <v>844</v>
      </c>
      <c r="W151" s="362"/>
      <c r="X151" s="362" t="s">
        <v>9</v>
      </c>
      <c r="Y151" s="362" t="s">
        <v>9</v>
      </c>
      <c r="Z151" s="362" t="s">
        <v>90</v>
      </c>
      <c r="AA151" s="366" t="s">
        <v>90</v>
      </c>
      <c r="AB151" s="362" t="s">
        <v>90</v>
      </c>
      <c r="AC151" s="362"/>
      <c r="AD151" s="362"/>
      <c r="AE151" s="362"/>
      <c r="AF151" s="362"/>
      <c r="AG151" s="362"/>
      <c r="AH151" s="362"/>
      <c r="AI151" s="362" t="s">
        <v>7054</v>
      </c>
      <c r="AJ151" s="362" t="s">
        <v>19</v>
      </c>
      <c r="AK151" s="362" t="s">
        <v>40</v>
      </c>
      <c r="AL151" s="362" t="s">
        <v>46</v>
      </c>
      <c r="AM151" s="362" t="s">
        <v>4618</v>
      </c>
      <c r="AN151" s="362"/>
      <c r="AO151" s="362"/>
      <c r="AP151" s="361" t="e">
        <v>#N/A</v>
      </c>
      <c r="AR151">
        <v>1</v>
      </c>
      <c r="AS151" t="s">
        <v>9</v>
      </c>
      <c r="AT151" t="s">
        <v>9</v>
      </c>
    </row>
    <row r="152" spans="2:46" ht="15" customHeight="1" x14ac:dyDescent="0.35">
      <c r="B152" s="362">
        <v>1899</v>
      </c>
      <c r="C152" s="362" t="s">
        <v>4723</v>
      </c>
      <c r="D152" s="362" t="s">
        <v>3</v>
      </c>
      <c r="E152" s="362" t="s">
        <v>172</v>
      </c>
      <c r="F152" s="362"/>
      <c r="G152" s="362"/>
      <c r="H152" s="362"/>
      <c r="I152" s="362" t="s">
        <v>59</v>
      </c>
      <c r="J152" s="362" t="s">
        <v>63</v>
      </c>
      <c r="K152" s="361" t="s">
        <v>4724</v>
      </c>
      <c r="L152" s="362"/>
      <c r="M152" s="362" t="s">
        <v>186</v>
      </c>
      <c r="N152" s="362" t="s">
        <v>40</v>
      </c>
      <c r="O152" s="362"/>
      <c r="P152" s="362" t="s">
        <v>2208</v>
      </c>
      <c r="Q152" s="362" t="s">
        <v>4394</v>
      </c>
      <c r="R152" s="362"/>
      <c r="S152" s="361" t="s">
        <v>4618</v>
      </c>
      <c r="T152" s="362"/>
      <c r="U152" s="362"/>
      <c r="V152" s="362" t="s">
        <v>844</v>
      </c>
      <c r="W152" s="362"/>
      <c r="X152" s="362" t="s">
        <v>9</v>
      </c>
      <c r="Y152" s="362" t="s">
        <v>9</v>
      </c>
      <c r="Z152" s="362" t="s">
        <v>90</v>
      </c>
      <c r="AA152" s="366" t="s">
        <v>90</v>
      </c>
      <c r="AB152" s="362" t="s">
        <v>90</v>
      </c>
      <c r="AC152" s="362"/>
      <c r="AD152" s="362"/>
      <c r="AE152" s="362"/>
      <c r="AF152" s="362"/>
      <c r="AG152" s="362"/>
      <c r="AH152" s="362"/>
      <c r="AI152" s="362" t="s">
        <v>7054</v>
      </c>
      <c r="AJ152" s="362" t="s">
        <v>19</v>
      </c>
      <c r="AK152" s="362" t="s">
        <v>40</v>
      </c>
      <c r="AL152" s="362" t="s">
        <v>46</v>
      </c>
      <c r="AM152" s="362" t="s">
        <v>4618</v>
      </c>
      <c r="AN152" s="362"/>
      <c r="AO152" s="362"/>
      <c r="AP152" s="361" t="e">
        <v>#N/A</v>
      </c>
      <c r="AR152">
        <v>1</v>
      </c>
      <c r="AS152" t="s">
        <v>9</v>
      </c>
      <c r="AT152" t="s">
        <v>9</v>
      </c>
    </row>
    <row r="153" spans="2:46" ht="15" customHeight="1" x14ac:dyDescent="0.35">
      <c r="B153" s="362">
        <v>1900</v>
      </c>
      <c r="C153" s="362" t="s">
        <v>4725</v>
      </c>
      <c r="D153" s="362" t="s">
        <v>3</v>
      </c>
      <c r="E153" s="362" t="s">
        <v>172</v>
      </c>
      <c r="F153" s="362"/>
      <c r="G153" s="362"/>
      <c r="H153" s="362"/>
      <c r="I153" s="362" t="s">
        <v>59</v>
      </c>
      <c r="J153" s="362" t="s">
        <v>63</v>
      </c>
      <c r="K153" s="361" t="s">
        <v>4726</v>
      </c>
      <c r="L153" s="362"/>
      <c r="M153" s="362" t="s">
        <v>186</v>
      </c>
      <c r="N153" s="362" t="s">
        <v>40</v>
      </c>
      <c r="O153" s="362"/>
      <c r="P153" s="362" t="s">
        <v>2208</v>
      </c>
      <c r="Q153" s="362" t="s">
        <v>4394</v>
      </c>
      <c r="R153" s="362"/>
      <c r="S153" s="361" t="s">
        <v>4727</v>
      </c>
      <c r="T153" s="362"/>
      <c r="U153" s="362"/>
      <c r="V153" s="362" t="s">
        <v>844</v>
      </c>
      <c r="W153" s="362"/>
      <c r="X153" s="362"/>
      <c r="Y153" s="362" t="s">
        <v>48</v>
      </c>
      <c r="Z153" s="362" t="s">
        <v>90</v>
      </c>
      <c r="AA153" s="366" t="s">
        <v>90</v>
      </c>
      <c r="AB153" s="362" t="s">
        <v>90</v>
      </c>
      <c r="AC153" s="362"/>
      <c r="AD153" s="362"/>
      <c r="AE153" s="362"/>
      <c r="AF153" s="362"/>
      <c r="AG153" s="362"/>
      <c r="AH153" s="362"/>
      <c r="AI153" s="362" t="s">
        <v>7054</v>
      </c>
      <c r="AJ153" s="362" t="s">
        <v>19</v>
      </c>
      <c r="AK153" s="362" t="s">
        <v>40</v>
      </c>
      <c r="AL153" s="362" t="s">
        <v>4410</v>
      </c>
      <c r="AM153" s="362" t="s">
        <v>4727</v>
      </c>
      <c r="AN153" s="362"/>
      <c r="AO153" s="362"/>
      <c r="AP153" s="361" t="e">
        <v>#N/A</v>
      </c>
      <c r="AR153">
        <v>1</v>
      </c>
      <c r="AS153" t="s">
        <v>5839</v>
      </c>
      <c r="AT153" t="s">
        <v>5839</v>
      </c>
    </row>
    <row r="154" spans="2:46" ht="15" customHeight="1" x14ac:dyDescent="0.35">
      <c r="B154" s="362">
        <v>1901</v>
      </c>
      <c r="C154" s="362" t="s">
        <v>4728</v>
      </c>
      <c r="D154" s="362" t="s">
        <v>3</v>
      </c>
      <c r="E154" s="362" t="s">
        <v>172</v>
      </c>
      <c r="F154" s="362"/>
      <c r="G154" s="362"/>
      <c r="H154" s="362"/>
      <c r="I154" s="362" t="s">
        <v>59</v>
      </c>
      <c r="J154" s="362" t="s">
        <v>63</v>
      </c>
      <c r="K154" s="361" t="s">
        <v>4729</v>
      </c>
      <c r="L154" s="362"/>
      <c r="M154" s="362" t="s">
        <v>186</v>
      </c>
      <c r="N154" s="362" t="s">
        <v>4410</v>
      </c>
      <c r="O154" s="362"/>
      <c r="P154" s="362" t="s">
        <v>2208</v>
      </c>
      <c r="Q154" s="362" t="s">
        <v>4394</v>
      </c>
      <c r="R154" s="362"/>
      <c r="S154" s="361"/>
      <c r="T154" s="362"/>
      <c r="U154" s="362"/>
      <c r="V154" s="362" t="s">
        <v>844</v>
      </c>
      <c r="W154" s="362"/>
      <c r="X154" s="362"/>
      <c r="Y154" s="362" t="s">
        <v>48</v>
      </c>
      <c r="Z154" s="362" t="s">
        <v>90</v>
      </c>
      <c r="AA154" s="366" t="s">
        <v>90</v>
      </c>
      <c r="AB154" s="362" t="s">
        <v>90</v>
      </c>
      <c r="AC154" s="362"/>
      <c r="AD154" s="362"/>
      <c r="AE154" s="362"/>
      <c r="AF154" s="362"/>
      <c r="AG154" s="362"/>
      <c r="AH154" s="362"/>
      <c r="AI154" s="362" t="s">
        <v>7054</v>
      </c>
      <c r="AJ154" s="362" t="s">
        <v>19</v>
      </c>
      <c r="AK154" s="362" t="s">
        <v>40</v>
      </c>
      <c r="AL154" s="362" t="s">
        <v>4410</v>
      </c>
      <c r="AM154" s="362">
        <v>0</v>
      </c>
      <c r="AN154" s="362"/>
      <c r="AO154" s="362"/>
      <c r="AP154" s="361"/>
      <c r="AR154">
        <v>1</v>
      </c>
      <c r="AS154" t="s">
        <v>5839</v>
      </c>
      <c r="AT154" t="s">
        <v>5839</v>
      </c>
    </row>
    <row r="155" spans="2:46" ht="15" customHeight="1" x14ac:dyDescent="0.35">
      <c r="B155" s="362">
        <v>1902</v>
      </c>
      <c r="C155" s="362" t="s">
        <v>4730</v>
      </c>
      <c r="D155" s="362" t="s">
        <v>3</v>
      </c>
      <c r="E155" s="362" t="s">
        <v>172</v>
      </c>
      <c r="F155" s="362"/>
      <c r="G155" s="362"/>
      <c r="H155" s="362"/>
      <c r="I155" s="362" t="s">
        <v>59</v>
      </c>
      <c r="J155" s="362" t="s">
        <v>63</v>
      </c>
      <c r="K155" s="361" t="s">
        <v>4731</v>
      </c>
      <c r="L155" s="362"/>
      <c r="M155" s="362" t="s">
        <v>186</v>
      </c>
      <c r="N155" s="362" t="s">
        <v>40</v>
      </c>
      <c r="O155" s="362"/>
      <c r="P155" s="362" t="s">
        <v>2208</v>
      </c>
      <c r="Q155" s="362" t="s">
        <v>4394</v>
      </c>
      <c r="R155" s="362"/>
      <c r="S155" s="361" t="s">
        <v>4727</v>
      </c>
      <c r="T155" s="362"/>
      <c r="U155" s="362"/>
      <c r="V155" s="362" t="s">
        <v>844</v>
      </c>
      <c r="W155" s="362"/>
      <c r="X155" s="362"/>
      <c r="Y155" s="362" t="s">
        <v>48</v>
      </c>
      <c r="Z155" s="362" t="s">
        <v>90</v>
      </c>
      <c r="AA155" s="366" t="s">
        <v>90</v>
      </c>
      <c r="AB155" s="362" t="s">
        <v>90</v>
      </c>
      <c r="AC155" s="362"/>
      <c r="AD155" s="362"/>
      <c r="AE155" s="362"/>
      <c r="AF155" s="362"/>
      <c r="AG155" s="362"/>
      <c r="AH155" s="362"/>
      <c r="AI155" s="362" t="s">
        <v>7054</v>
      </c>
      <c r="AJ155" s="362" t="s">
        <v>19</v>
      </c>
      <c r="AK155" s="362" t="s">
        <v>40</v>
      </c>
      <c r="AL155" s="362" t="s">
        <v>4410</v>
      </c>
      <c r="AM155" s="362" t="s">
        <v>4727</v>
      </c>
      <c r="AN155" s="362"/>
      <c r="AO155" s="362"/>
      <c r="AP155" s="361" t="e">
        <v>#N/A</v>
      </c>
      <c r="AR155">
        <v>1</v>
      </c>
      <c r="AS155" t="s">
        <v>5839</v>
      </c>
      <c r="AT155" t="s">
        <v>5839</v>
      </c>
    </row>
    <row r="156" spans="2:46" ht="15" customHeight="1" x14ac:dyDescent="0.35">
      <c r="B156" s="362">
        <v>1903</v>
      </c>
      <c r="C156" s="362" t="s">
        <v>4732</v>
      </c>
      <c r="D156" s="362" t="s">
        <v>3</v>
      </c>
      <c r="E156" s="362" t="s">
        <v>172</v>
      </c>
      <c r="F156" s="362"/>
      <c r="G156" s="362"/>
      <c r="H156" s="362"/>
      <c r="I156" s="362" t="s">
        <v>59</v>
      </c>
      <c r="J156" s="362" t="s">
        <v>63</v>
      </c>
      <c r="K156" s="361" t="s">
        <v>4733</v>
      </c>
      <c r="L156" s="362"/>
      <c r="M156" s="362" t="s">
        <v>186</v>
      </c>
      <c r="N156" s="362" t="s">
        <v>4410</v>
      </c>
      <c r="O156" s="362"/>
      <c r="P156" s="362" t="s">
        <v>2208</v>
      </c>
      <c r="Q156" s="362" t="s">
        <v>4394</v>
      </c>
      <c r="R156" s="362"/>
      <c r="S156" s="361"/>
      <c r="T156" s="362"/>
      <c r="U156" s="362"/>
      <c r="V156" s="362" t="s">
        <v>844</v>
      </c>
      <c r="W156" s="362"/>
      <c r="X156" s="362"/>
      <c r="Y156" s="362" t="s">
        <v>48</v>
      </c>
      <c r="Z156" s="362" t="s">
        <v>90</v>
      </c>
      <c r="AA156" s="366" t="s">
        <v>90</v>
      </c>
      <c r="AB156" s="362" t="s">
        <v>90</v>
      </c>
      <c r="AC156" s="362"/>
      <c r="AD156" s="362"/>
      <c r="AE156" s="362"/>
      <c r="AF156" s="362"/>
      <c r="AG156" s="362"/>
      <c r="AH156" s="362"/>
      <c r="AI156" s="362" t="s">
        <v>7054</v>
      </c>
      <c r="AJ156" s="362" t="s">
        <v>19</v>
      </c>
      <c r="AK156" s="362" t="s">
        <v>40</v>
      </c>
      <c r="AL156" s="362" t="s">
        <v>4410</v>
      </c>
      <c r="AM156" s="362">
        <v>0</v>
      </c>
      <c r="AN156" s="362"/>
      <c r="AO156" s="362"/>
      <c r="AP156" s="361"/>
      <c r="AR156">
        <v>1</v>
      </c>
      <c r="AS156" t="s">
        <v>5839</v>
      </c>
      <c r="AT156" t="s">
        <v>5839</v>
      </c>
    </row>
    <row r="157" spans="2:46" ht="15" customHeight="1" x14ac:dyDescent="0.35">
      <c r="B157" s="362">
        <v>1904</v>
      </c>
      <c r="C157" s="362" t="s">
        <v>4734</v>
      </c>
      <c r="D157" s="362" t="s">
        <v>3</v>
      </c>
      <c r="E157" s="362" t="s">
        <v>172</v>
      </c>
      <c r="F157" s="362"/>
      <c r="G157" s="362"/>
      <c r="H157" s="362"/>
      <c r="I157" s="362" t="s">
        <v>59</v>
      </c>
      <c r="J157" s="362" t="s">
        <v>63</v>
      </c>
      <c r="K157" s="361" t="s">
        <v>4735</v>
      </c>
      <c r="L157" s="362"/>
      <c r="M157" s="362" t="s">
        <v>186</v>
      </c>
      <c r="N157" s="362" t="s">
        <v>4410</v>
      </c>
      <c r="O157" s="362"/>
      <c r="P157" s="362" t="s">
        <v>2208</v>
      </c>
      <c r="Q157" s="362" t="s">
        <v>4394</v>
      </c>
      <c r="R157" s="362"/>
      <c r="S157" s="361"/>
      <c r="T157" s="362"/>
      <c r="U157" s="362"/>
      <c r="V157" s="362" t="s">
        <v>844</v>
      </c>
      <c r="W157" s="362"/>
      <c r="X157" s="362"/>
      <c r="Y157" s="362" t="s">
        <v>48</v>
      </c>
      <c r="Z157" s="362" t="s">
        <v>90</v>
      </c>
      <c r="AA157" s="366" t="s">
        <v>90</v>
      </c>
      <c r="AB157" s="362" t="s">
        <v>90</v>
      </c>
      <c r="AC157" s="362"/>
      <c r="AD157" s="362"/>
      <c r="AE157" s="362"/>
      <c r="AF157" s="362"/>
      <c r="AG157" s="362"/>
      <c r="AH157" s="362"/>
      <c r="AI157" s="362" t="s">
        <v>7054</v>
      </c>
      <c r="AJ157" s="362" t="s">
        <v>19</v>
      </c>
      <c r="AK157" s="362" t="s">
        <v>40</v>
      </c>
      <c r="AL157" s="362" t="s">
        <v>4410</v>
      </c>
      <c r="AM157" s="362">
        <v>0</v>
      </c>
      <c r="AN157" s="362"/>
      <c r="AO157" s="362"/>
      <c r="AP157" s="361"/>
      <c r="AR157">
        <v>1</v>
      </c>
      <c r="AS157" t="s">
        <v>5839</v>
      </c>
      <c r="AT157" t="s">
        <v>5839</v>
      </c>
    </row>
    <row r="158" spans="2:46" ht="15" customHeight="1" x14ac:dyDescent="0.35">
      <c r="B158" s="362">
        <v>1905</v>
      </c>
      <c r="C158" s="362" t="s">
        <v>4736</v>
      </c>
      <c r="D158" s="362" t="s">
        <v>3</v>
      </c>
      <c r="E158" s="362" t="s">
        <v>172</v>
      </c>
      <c r="F158" s="362"/>
      <c r="G158" s="362"/>
      <c r="H158" s="362"/>
      <c r="I158" s="362" t="s">
        <v>59</v>
      </c>
      <c r="J158" s="362" t="s">
        <v>63</v>
      </c>
      <c r="K158" s="361" t="s">
        <v>4737</v>
      </c>
      <c r="L158" s="362"/>
      <c r="M158" s="362" t="s">
        <v>186</v>
      </c>
      <c r="N158" s="362" t="s">
        <v>40</v>
      </c>
      <c r="O158" s="362"/>
      <c r="P158" s="362" t="s">
        <v>2208</v>
      </c>
      <c r="Q158" s="362" t="s">
        <v>4394</v>
      </c>
      <c r="R158" s="362"/>
      <c r="S158" s="361" t="s">
        <v>4401</v>
      </c>
      <c r="T158" s="362"/>
      <c r="U158" s="362"/>
      <c r="V158" s="362" t="s">
        <v>844</v>
      </c>
      <c r="W158" s="362"/>
      <c r="X158" s="362" t="s">
        <v>9</v>
      </c>
      <c r="Y158" s="362" t="s">
        <v>9</v>
      </c>
      <c r="Z158" s="362" t="s">
        <v>90</v>
      </c>
      <c r="AA158" s="366" t="s">
        <v>90</v>
      </c>
      <c r="AB158" s="362" t="s">
        <v>90</v>
      </c>
      <c r="AC158" s="362"/>
      <c r="AD158" s="362"/>
      <c r="AE158" s="362"/>
      <c r="AF158" s="362"/>
      <c r="AG158" s="362"/>
      <c r="AH158" s="362"/>
      <c r="AI158" s="362" t="s">
        <v>7054</v>
      </c>
      <c r="AJ158" s="362" t="s">
        <v>19</v>
      </c>
      <c r="AK158" s="362" t="s">
        <v>40</v>
      </c>
      <c r="AL158" s="362" t="s">
        <v>4401</v>
      </c>
      <c r="AM158" s="362">
        <v>0</v>
      </c>
      <c r="AN158" s="362"/>
      <c r="AO158" s="362"/>
      <c r="AP158" s="361" t="e">
        <v>#N/A</v>
      </c>
      <c r="AR158">
        <v>1</v>
      </c>
      <c r="AS158" t="s">
        <v>9</v>
      </c>
      <c r="AT158" t="s">
        <v>9</v>
      </c>
    </row>
    <row r="159" spans="2:46" ht="15" customHeight="1" x14ac:dyDescent="0.35">
      <c r="B159" s="362">
        <v>1906</v>
      </c>
      <c r="C159" s="362" t="s">
        <v>4738</v>
      </c>
      <c r="D159" s="362" t="s">
        <v>3</v>
      </c>
      <c r="E159" s="362" t="s">
        <v>172</v>
      </c>
      <c r="F159" s="362"/>
      <c r="G159" s="362" t="s">
        <v>63</v>
      </c>
      <c r="H159" s="362" t="s">
        <v>63</v>
      </c>
      <c r="I159" s="362" t="s">
        <v>63</v>
      </c>
      <c r="J159" s="362" t="s">
        <v>4670</v>
      </c>
      <c r="K159" s="361" t="s">
        <v>4739</v>
      </c>
      <c r="L159" s="362"/>
      <c r="M159" s="362" t="s">
        <v>1689</v>
      </c>
      <c r="N159" s="362" t="s">
        <v>40</v>
      </c>
      <c r="O159" s="362"/>
      <c r="P159" s="362" t="s">
        <v>2208</v>
      </c>
      <c r="Q159" s="362" t="s">
        <v>4394</v>
      </c>
      <c r="R159" s="362"/>
      <c r="S159" s="361" t="s">
        <v>4401</v>
      </c>
      <c r="T159" s="362"/>
      <c r="U159" s="362"/>
      <c r="V159" s="362" t="s">
        <v>844</v>
      </c>
      <c r="W159" s="362"/>
      <c r="X159" s="362" t="s">
        <v>9</v>
      </c>
      <c r="Y159" s="362" t="s">
        <v>9</v>
      </c>
      <c r="Z159" s="362" t="s">
        <v>90</v>
      </c>
      <c r="AA159" s="366" t="s">
        <v>90</v>
      </c>
      <c r="AB159" s="362" t="s">
        <v>90</v>
      </c>
      <c r="AC159" s="362"/>
      <c r="AD159" s="362"/>
      <c r="AE159" s="362"/>
      <c r="AF159" s="362"/>
      <c r="AG159" s="362"/>
      <c r="AH159" s="362"/>
      <c r="AI159" s="362" t="s">
        <v>7046</v>
      </c>
      <c r="AJ159" s="362" t="s">
        <v>19</v>
      </c>
      <c r="AK159" s="362" t="s">
        <v>40</v>
      </c>
      <c r="AL159" s="362" t="s">
        <v>4401</v>
      </c>
      <c r="AM159" s="362">
        <v>0</v>
      </c>
      <c r="AN159" s="362"/>
      <c r="AO159" s="362"/>
      <c r="AP159" s="361" t="e">
        <v>#N/A</v>
      </c>
      <c r="AR159">
        <v>1</v>
      </c>
      <c r="AS159" t="s">
        <v>9</v>
      </c>
      <c r="AT159" t="s">
        <v>9</v>
      </c>
    </row>
    <row r="160" spans="2:46" ht="15" customHeight="1" x14ac:dyDescent="0.35">
      <c r="B160" s="362">
        <v>1907</v>
      </c>
      <c r="C160" s="362" t="s">
        <v>4740</v>
      </c>
      <c r="D160" s="362" t="s">
        <v>3</v>
      </c>
      <c r="E160" s="362" t="s">
        <v>172</v>
      </c>
      <c r="F160" s="362"/>
      <c r="G160" s="362"/>
      <c r="H160" s="362"/>
      <c r="I160" s="362" t="s">
        <v>59</v>
      </c>
      <c r="J160" s="362" t="s">
        <v>63</v>
      </c>
      <c r="K160" s="361" t="s">
        <v>4741</v>
      </c>
      <c r="L160" s="362"/>
      <c r="M160" s="362" t="s">
        <v>186</v>
      </c>
      <c r="N160" s="362" t="s">
        <v>40</v>
      </c>
      <c r="O160" s="362"/>
      <c r="P160" s="362" t="s">
        <v>2208</v>
      </c>
      <c r="Q160" s="362" t="s">
        <v>4394</v>
      </c>
      <c r="R160" s="362"/>
      <c r="S160" s="361" t="s">
        <v>4401</v>
      </c>
      <c r="T160" s="362"/>
      <c r="U160" s="362"/>
      <c r="V160" s="362" t="s">
        <v>844</v>
      </c>
      <c r="W160" s="362"/>
      <c r="X160" s="362" t="s">
        <v>9</v>
      </c>
      <c r="Y160" s="362" t="s">
        <v>9</v>
      </c>
      <c r="Z160" s="362" t="s">
        <v>90</v>
      </c>
      <c r="AA160" s="366" t="s">
        <v>90</v>
      </c>
      <c r="AB160" s="362" t="s">
        <v>90</v>
      </c>
      <c r="AC160" s="362"/>
      <c r="AD160" s="362"/>
      <c r="AE160" s="362"/>
      <c r="AF160" s="362"/>
      <c r="AG160" s="362"/>
      <c r="AH160" s="362"/>
      <c r="AI160" s="362" t="s">
        <v>7054</v>
      </c>
      <c r="AJ160" s="362" t="s">
        <v>19</v>
      </c>
      <c r="AK160" s="362" t="s">
        <v>40</v>
      </c>
      <c r="AL160" s="362" t="s">
        <v>4401</v>
      </c>
      <c r="AM160" s="362">
        <v>0</v>
      </c>
      <c r="AN160" s="362"/>
      <c r="AO160" s="362"/>
      <c r="AP160" s="361" t="e">
        <v>#N/A</v>
      </c>
      <c r="AR160">
        <v>1</v>
      </c>
      <c r="AS160" t="s">
        <v>9</v>
      </c>
      <c r="AT160" t="s">
        <v>9</v>
      </c>
    </row>
    <row r="161" spans="2:46" ht="15" customHeight="1" x14ac:dyDescent="0.35">
      <c r="B161" s="362">
        <v>1908</v>
      </c>
      <c r="C161" s="362" t="s">
        <v>4742</v>
      </c>
      <c r="D161" s="362" t="s">
        <v>3</v>
      </c>
      <c r="E161" s="362" t="s">
        <v>172</v>
      </c>
      <c r="F161" s="362"/>
      <c r="G161" s="362"/>
      <c r="H161" s="362"/>
      <c r="I161" s="362" t="s">
        <v>59</v>
      </c>
      <c r="J161" s="362" t="s">
        <v>63</v>
      </c>
      <c r="K161" s="361" t="s">
        <v>4743</v>
      </c>
      <c r="L161" s="362"/>
      <c r="M161" s="362" t="s">
        <v>186</v>
      </c>
      <c r="N161" s="362" t="s">
        <v>40</v>
      </c>
      <c r="O161" s="362"/>
      <c r="P161" s="362" t="s">
        <v>2208</v>
      </c>
      <c r="Q161" s="362" t="s">
        <v>4394</v>
      </c>
      <c r="R161" s="362"/>
      <c r="S161" s="361" t="s">
        <v>4401</v>
      </c>
      <c r="T161" s="362"/>
      <c r="U161" s="362"/>
      <c r="V161" s="362" t="s">
        <v>844</v>
      </c>
      <c r="W161" s="362"/>
      <c r="X161" s="362" t="s">
        <v>9</v>
      </c>
      <c r="Y161" s="362" t="s">
        <v>9</v>
      </c>
      <c r="Z161" s="362" t="s">
        <v>90</v>
      </c>
      <c r="AA161" s="366" t="s">
        <v>90</v>
      </c>
      <c r="AB161" s="362" t="s">
        <v>90</v>
      </c>
      <c r="AC161" s="362"/>
      <c r="AD161" s="362"/>
      <c r="AE161" s="362"/>
      <c r="AF161" s="362"/>
      <c r="AG161" s="362"/>
      <c r="AH161" s="362"/>
      <c r="AI161" s="362" t="s">
        <v>7054</v>
      </c>
      <c r="AJ161" s="362" t="s">
        <v>19</v>
      </c>
      <c r="AK161" s="362" t="s">
        <v>40</v>
      </c>
      <c r="AL161" s="362" t="s">
        <v>4401</v>
      </c>
      <c r="AM161" s="362">
        <v>0</v>
      </c>
      <c r="AN161" s="362"/>
      <c r="AO161" s="362"/>
      <c r="AP161" s="361" t="e">
        <v>#N/A</v>
      </c>
      <c r="AR161">
        <v>1</v>
      </c>
      <c r="AS161" t="s">
        <v>9</v>
      </c>
      <c r="AT161" t="s">
        <v>9</v>
      </c>
    </row>
    <row r="162" spans="2:46" ht="15" customHeight="1" x14ac:dyDescent="0.35">
      <c r="B162" s="362">
        <v>1909</v>
      </c>
      <c r="C162" s="362" t="s">
        <v>4744</v>
      </c>
      <c r="D162" s="362" t="s">
        <v>3</v>
      </c>
      <c r="E162" s="362" t="s">
        <v>172</v>
      </c>
      <c r="F162" s="362"/>
      <c r="G162" s="362"/>
      <c r="H162" s="362"/>
      <c r="I162" s="362" t="s">
        <v>59</v>
      </c>
      <c r="J162" s="362" t="s">
        <v>63</v>
      </c>
      <c r="K162" s="361" t="s">
        <v>4745</v>
      </c>
      <c r="L162" s="362"/>
      <c r="M162" s="362" t="s">
        <v>186</v>
      </c>
      <c r="N162" s="362" t="s">
        <v>40</v>
      </c>
      <c r="O162" s="362"/>
      <c r="P162" s="362" t="s">
        <v>2208</v>
      </c>
      <c r="Q162" s="362" t="s">
        <v>4394</v>
      </c>
      <c r="R162" s="362"/>
      <c r="S162" s="361" t="s">
        <v>4401</v>
      </c>
      <c r="T162" s="362"/>
      <c r="U162" s="362"/>
      <c r="V162" s="362" t="s">
        <v>844</v>
      </c>
      <c r="W162" s="362"/>
      <c r="X162" s="362" t="s">
        <v>9</v>
      </c>
      <c r="Y162" s="362" t="s">
        <v>9</v>
      </c>
      <c r="Z162" s="362" t="s">
        <v>90</v>
      </c>
      <c r="AA162" s="366" t="s">
        <v>90</v>
      </c>
      <c r="AB162" s="362" t="s">
        <v>90</v>
      </c>
      <c r="AC162" s="362"/>
      <c r="AD162" s="362"/>
      <c r="AE162" s="362"/>
      <c r="AF162" s="362"/>
      <c r="AG162" s="362"/>
      <c r="AH162" s="362"/>
      <c r="AI162" s="362" t="s">
        <v>7054</v>
      </c>
      <c r="AJ162" s="362" t="s">
        <v>19</v>
      </c>
      <c r="AK162" s="362" t="s">
        <v>40</v>
      </c>
      <c r="AL162" s="362" t="s">
        <v>4401</v>
      </c>
      <c r="AM162" s="362">
        <v>0</v>
      </c>
      <c r="AN162" s="362"/>
      <c r="AO162" s="362"/>
      <c r="AP162" s="361" t="e">
        <v>#N/A</v>
      </c>
      <c r="AR162">
        <v>1</v>
      </c>
      <c r="AS162" t="s">
        <v>9</v>
      </c>
      <c r="AT162" t="s">
        <v>9</v>
      </c>
    </row>
    <row r="163" spans="2:46" ht="15" customHeight="1" x14ac:dyDescent="0.35">
      <c r="B163" s="362">
        <v>1910</v>
      </c>
      <c r="C163" s="362" t="s">
        <v>4746</v>
      </c>
      <c r="D163" s="362" t="s">
        <v>3</v>
      </c>
      <c r="E163" s="362" t="s">
        <v>172</v>
      </c>
      <c r="F163" s="362"/>
      <c r="G163" s="362"/>
      <c r="H163" s="362"/>
      <c r="I163" s="362" t="s">
        <v>59</v>
      </c>
      <c r="J163" s="362" t="s">
        <v>63</v>
      </c>
      <c r="K163" s="361" t="s">
        <v>4747</v>
      </c>
      <c r="L163" s="362"/>
      <c r="M163" s="362" t="s">
        <v>186</v>
      </c>
      <c r="N163" s="362" t="s">
        <v>40</v>
      </c>
      <c r="O163" s="362"/>
      <c r="P163" s="362" t="s">
        <v>2208</v>
      </c>
      <c r="Q163" s="362" t="s">
        <v>4394</v>
      </c>
      <c r="R163" s="362"/>
      <c r="S163" s="361" t="s">
        <v>4401</v>
      </c>
      <c r="T163" s="362"/>
      <c r="U163" s="362"/>
      <c r="V163" s="362" t="s">
        <v>844</v>
      </c>
      <c r="W163" s="362"/>
      <c r="X163" s="362" t="s">
        <v>9</v>
      </c>
      <c r="Y163" s="362" t="s">
        <v>9</v>
      </c>
      <c r="Z163" s="362" t="s">
        <v>90</v>
      </c>
      <c r="AA163" s="366" t="s">
        <v>90</v>
      </c>
      <c r="AB163" s="362" t="s">
        <v>90</v>
      </c>
      <c r="AC163" s="362"/>
      <c r="AD163" s="362"/>
      <c r="AE163" s="362"/>
      <c r="AF163" s="362"/>
      <c r="AG163" s="362"/>
      <c r="AH163" s="362"/>
      <c r="AI163" s="362" t="s">
        <v>7054</v>
      </c>
      <c r="AJ163" s="362" t="s">
        <v>19</v>
      </c>
      <c r="AK163" s="362" t="s">
        <v>40</v>
      </c>
      <c r="AL163" s="362" t="s">
        <v>4401</v>
      </c>
      <c r="AM163" s="362">
        <v>0</v>
      </c>
      <c r="AN163" s="362"/>
      <c r="AO163" s="362"/>
      <c r="AP163" s="361" t="e">
        <v>#N/A</v>
      </c>
      <c r="AR163">
        <v>1</v>
      </c>
      <c r="AS163" t="s">
        <v>9</v>
      </c>
      <c r="AT163" t="s">
        <v>9</v>
      </c>
    </row>
    <row r="164" spans="2:46" ht="15" customHeight="1" x14ac:dyDescent="0.35">
      <c r="B164" s="362">
        <v>1911</v>
      </c>
      <c r="C164" s="362" t="s">
        <v>4748</v>
      </c>
      <c r="D164" s="362" t="s">
        <v>3</v>
      </c>
      <c r="E164" s="362" t="s">
        <v>172</v>
      </c>
      <c r="F164" s="362"/>
      <c r="G164" s="362"/>
      <c r="H164" s="362"/>
      <c r="I164" s="362" t="s">
        <v>59</v>
      </c>
      <c r="J164" s="362" t="s">
        <v>63</v>
      </c>
      <c r="K164" s="361" t="s">
        <v>4749</v>
      </c>
      <c r="L164" s="362"/>
      <c r="M164" s="362" t="s">
        <v>186</v>
      </c>
      <c r="N164" s="362" t="s">
        <v>4410</v>
      </c>
      <c r="O164" s="362"/>
      <c r="P164" s="362" t="s">
        <v>2208</v>
      </c>
      <c r="Q164" s="362" t="s">
        <v>4394</v>
      </c>
      <c r="R164" s="362"/>
      <c r="S164" s="361"/>
      <c r="T164" s="362"/>
      <c r="U164" s="362"/>
      <c r="V164" s="362" t="s">
        <v>844</v>
      </c>
      <c r="W164" s="362"/>
      <c r="X164" s="362"/>
      <c r="Y164" s="362" t="s">
        <v>48</v>
      </c>
      <c r="Z164" s="362" t="s">
        <v>90</v>
      </c>
      <c r="AA164" s="366" t="s">
        <v>90</v>
      </c>
      <c r="AB164" s="362" t="s">
        <v>90</v>
      </c>
      <c r="AC164" s="362"/>
      <c r="AD164" s="362"/>
      <c r="AE164" s="362"/>
      <c r="AF164" s="362"/>
      <c r="AG164" s="362"/>
      <c r="AH164" s="362"/>
      <c r="AI164" s="362" t="s">
        <v>7054</v>
      </c>
      <c r="AJ164" s="362" t="s">
        <v>19</v>
      </c>
      <c r="AK164" s="362" t="s">
        <v>40</v>
      </c>
      <c r="AL164" s="362" t="s">
        <v>4410</v>
      </c>
      <c r="AM164" s="362">
        <v>0</v>
      </c>
      <c r="AN164" s="362"/>
      <c r="AO164" s="362"/>
      <c r="AP164" s="361"/>
      <c r="AR164">
        <v>1</v>
      </c>
      <c r="AS164" t="s">
        <v>5839</v>
      </c>
      <c r="AT164" t="s">
        <v>5839</v>
      </c>
    </row>
    <row r="165" spans="2:46" ht="15" customHeight="1" x14ac:dyDescent="0.35">
      <c r="B165" s="362">
        <v>1912</v>
      </c>
      <c r="C165" s="362" t="s">
        <v>4750</v>
      </c>
      <c r="D165" s="362" t="s">
        <v>3</v>
      </c>
      <c r="E165" s="362" t="s">
        <v>172</v>
      </c>
      <c r="F165" s="362"/>
      <c r="G165" s="362"/>
      <c r="H165" s="362"/>
      <c r="I165" s="362" t="s">
        <v>59</v>
      </c>
      <c r="J165" s="362" t="s">
        <v>63</v>
      </c>
      <c r="K165" s="361" t="s">
        <v>4751</v>
      </c>
      <c r="L165" s="362"/>
      <c r="M165" s="362" t="s">
        <v>186</v>
      </c>
      <c r="N165" s="362" t="s">
        <v>4410</v>
      </c>
      <c r="O165" s="362"/>
      <c r="P165" s="362" t="s">
        <v>2208</v>
      </c>
      <c r="Q165" s="362" t="s">
        <v>4394</v>
      </c>
      <c r="R165" s="362"/>
      <c r="S165" s="361"/>
      <c r="T165" s="362"/>
      <c r="U165" s="362"/>
      <c r="V165" s="362" t="s">
        <v>844</v>
      </c>
      <c r="W165" s="362"/>
      <c r="X165" s="362"/>
      <c r="Y165" s="362" t="s">
        <v>48</v>
      </c>
      <c r="Z165" s="362" t="s">
        <v>90</v>
      </c>
      <c r="AA165" s="366" t="s">
        <v>90</v>
      </c>
      <c r="AB165" s="362" t="s">
        <v>90</v>
      </c>
      <c r="AC165" s="362"/>
      <c r="AD165" s="362"/>
      <c r="AE165" s="362"/>
      <c r="AF165" s="362"/>
      <c r="AG165" s="362"/>
      <c r="AH165" s="362"/>
      <c r="AI165" s="362" t="s">
        <v>7054</v>
      </c>
      <c r="AJ165" s="362" t="s">
        <v>19</v>
      </c>
      <c r="AK165" s="362" t="s">
        <v>40</v>
      </c>
      <c r="AL165" s="362" t="s">
        <v>4410</v>
      </c>
      <c r="AM165" s="362">
        <v>0</v>
      </c>
      <c r="AN165" s="362"/>
      <c r="AO165" s="362"/>
      <c r="AP165" s="361"/>
      <c r="AR165">
        <v>1</v>
      </c>
      <c r="AS165" t="s">
        <v>5839</v>
      </c>
      <c r="AT165" t="s">
        <v>5839</v>
      </c>
    </row>
    <row r="166" spans="2:46" ht="15" customHeight="1" x14ac:dyDescent="0.35">
      <c r="B166" s="362">
        <v>1913</v>
      </c>
      <c r="C166" s="362" t="s">
        <v>4752</v>
      </c>
      <c r="D166" s="362" t="s">
        <v>3</v>
      </c>
      <c r="E166" s="362" t="s">
        <v>172</v>
      </c>
      <c r="F166" s="362"/>
      <c r="G166" s="362"/>
      <c r="H166" s="362"/>
      <c r="I166" s="362" t="s">
        <v>59</v>
      </c>
      <c r="J166" s="362" t="s">
        <v>63</v>
      </c>
      <c r="K166" s="361" t="s">
        <v>4753</v>
      </c>
      <c r="L166" s="362"/>
      <c r="M166" s="362" t="s">
        <v>186</v>
      </c>
      <c r="N166" s="362" t="s">
        <v>4410</v>
      </c>
      <c r="O166" s="362"/>
      <c r="P166" s="362" t="s">
        <v>2208</v>
      </c>
      <c r="Q166" s="362" t="s">
        <v>4394</v>
      </c>
      <c r="R166" s="362"/>
      <c r="S166" s="361"/>
      <c r="T166" s="362"/>
      <c r="U166" s="362"/>
      <c r="V166" s="362" t="s">
        <v>844</v>
      </c>
      <c r="W166" s="362"/>
      <c r="X166" s="362"/>
      <c r="Y166" s="362" t="s">
        <v>48</v>
      </c>
      <c r="Z166" s="362" t="s">
        <v>90</v>
      </c>
      <c r="AA166" s="366" t="s">
        <v>90</v>
      </c>
      <c r="AB166" s="362" t="s">
        <v>90</v>
      </c>
      <c r="AC166" s="362"/>
      <c r="AD166" s="362"/>
      <c r="AE166" s="362"/>
      <c r="AF166" s="362"/>
      <c r="AG166" s="362"/>
      <c r="AH166" s="362"/>
      <c r="AI166" s="362" t="s">
        <v>7054</v>
      </c>
      <c r="AJ166" s="362" t="s">
        <v>19</v>
      </c>
      <c r="AK166" s="362" t="s">
        <v>40</v>
      </c>
      <c r="AL166" s="362" t="s">
        <v>4410</v>
      </c>
      <c r="AM166" s="362">
        <v>0</v>
      </c>
      <c r="AN166" s="362"/>
      <c r="AO166" s="362"/>
      <c r="AP166" s="361"/>
      <c r="AR166">
        <v>1</v>
      </c>
      <c r="AS166" t="s">
        <v>5839</v>
      </c>
      <c r="AT166" t="s">
        <v>5839</v>
      </c>
    </row>
    <row r="167" spans="2:46" ht="15" customHeight="1" x14ac:dyDescent="0.35">
      <c r="B167" s="362">
        <v>1914</v>
      </c>
      <c r="C167" s="362" t="s">
        <v>4754</v>
      </c>
      <c r="D167" s="362" t="s">
        <v>3</v>
      </c>
      <c r="E167" s="362" t="s">
        <v>172</v>
      </c>
      <c r="F167" s="362"/>
      <c r="G167" s="362"/>
      <c r="H167" s="362"/>
      <c r="I167" s="362" t="s">
        <v>59</v>
      </c>
      <c r="J167" s="362" t="s">
        <v>63</v>
      </c>
      <c r="K167" s="361" t="s">
        <v>4755</v>
      </c>
      <c r="L167" s="362"/>
      <c r="M167" s="362" t="s">
        <v>186</v>
      </c>
      <c r="N167" s="362" t="s">
        <v>4410</v>
      </c>
      <c r="O167" s="362"/>
      <c r="P167" s="362" t="s">
        <v>2208</v>
      </c>
      <c r="Q167" s="362" t="s">
        <v>4394</v>
      </c>
      <c r="R167" s="362"/>
      <c r="S167" s="361"/>
      <c r="T167" s="362"/>
      <c r="U167" s="362"/>
      <c r="V167" s="362" t="s">
        <v>844</v>
      </c>
      <c r="W167" s="362"/>
      <c r="X167" s="362"/>
      <c r="Y167" s="362" t="s">
        <v>48</v>
      </c>
      <c r="Z167" s="362" t="s">
        <v>90</v>
      </c>
      <c r="AA167" s="366" t="s">
        <v>90</v>
      </c>
      <c r="AB167" s="362" t="s">
        <v>90</v>
      </c>
      <c r="AC167" s="362"/>
      <c r="AD167" s="362"/>
      <c r="AE167" s="362"/>
      <c r="AF167" s="362"/>
      <c r="AG167" s="362"/>
      <c r="AH167" s="362"/>
      <c r="AI167" s="362" t="s">
        <v>7054</v>
      </c>
      <c r="AJ167" s="362" t="s">
        <v>19</v>
      </c>
      <c r="AK167" s="362" t="s">
        <v>40</v>
      </c>
      <c r="AL167" s="362" t="s">
        <v>4410</v>
      </c>
      <c r="AM167" s="362">
        <v>0</v>
      </c>
      <c r="AN167" s="362"/>
      <c r="AO167" s="362"/>
      <c r="AP167" s="361"/>
      <c r="AR167">
        <v>1</v>
      </c>
      <c r="AS167" t="s">
        <v>5839</v>
      </c>
      <c r="AT167" t="s">
        <v>5839</v>
      </c>
    </row>
    <row r="168" spans="2:46" ht="15" customHeight="1" x14ac:dyDescent="0.35">
      <c r="B168" s="362">
        <v>1915</v>
      </c>
      <c r="C168" s="362" t="s">
        <v>4756</v>
      </c>
      <c r="D168" s="362" t="s">
        <v>3</v>
      </c>
      <c r="E168" s="362" t="s">
        <v>172</v>
      </c>
      <c r="F168" s="362"/>
      <c r="G168" s="362"/>
      <c r="H168" s="362"/>
      <c r="I168" s="362" t="s">
        <v>59</v>
      </c>
      <c r="J168" s="362" t="s">
        <v>63</v>
      </c>
      <c r="K168" s="361" t="s">
        <v>4757</v>
      </c>
      <c r="L168" s="362"/>
      <c r="M168" s="362" t="s">
        <v>186</v>
      </c>
      <c r="N168" s="362" t="s">
        <v>4410</v>
      </c>
      <c r="O168" s="362"/>
      <c r="P168" s="362" t="s">
        <v>4399</v>
      </c>
      <c r="Q168" s="362" t="s">
        <v>4400</v>
      </c>
      <c r="R168" s="362"/>
      <c r="S168" s="361"/>
      <c r="T168" s="362"/>
      <c r="U168" s="362"/>
      <c r="V168" s="362" t="s">
        <v>844</v>
      </c>
      <c r="W168" s="362"/>
      <c r="X168" s="362"/>
      <c r="Y168" s="362" t="s">
        <v>48</v>
      </c>
      <c r="Z168" s="362" t="s">
        <v>90</v>
      </c>
      <c r="AA168" s="366" t="s">
        <v>90</v>
      </c>
      <c r="AB168" s="362" t="s">
        <v>90</v>
      </c>
      <c r="AC168" s="362"/>
      <c r="AD168" s="362"/>
      <c r="AE168" s="362"/>
      <c r="AF168" s="362"/>
      <c r="AG168" s="362"/>
      <c r="AH168" s="362"/>
      <c r="AI168" s="362" t="s">
        <v>7054</v>
      </c>
      <c r="AJ168" s="362" t="s">
        <v>19</v>
      </c>
      <c r="AK168" s="362" t="s">
        <v>40</v>
      </c>
      <c r="AL168" s="362" t="s">
        <v>4410</v>
      </c>
      <c r="AM168" s="362">
        <v>0</v>
      </c>
      <c r="AN168" s="362"/>
      <c r="AO168" s="362"/>
      <c r="AP168" s="361"/>
      <c r="AR168">
        <v>1</v>
      </c>
      <c r="AS168" t="s">
        <v>5839</v>
      </c>
      <c r="AT168" t="s">
        <v>5839</v>
      </c>
    </row>
    <row r="169" spans="2:46" ht="15" customHeight="1" x14ac:dyDescent="0.35">
      <c r="B169" s="362">
        <v>1916</v>
      </c>
      <c r="C169" s="362" t="s">
        <v>4758</v>
      </c>
      <c r="D169" s="362" t="s">
        <v>3</v>
      </c>
      <c r="E169" s="362" t="s">
        <v>172</v>
      </c>
      <c r="F169" s="362"/>
      <c r="G169" s="362"/>
      <c r="H169" s="362"/>
      <c r="I169" s="362" t="s">
        <v>59</v>
      </c>
      <c r="J169" s="362" t="s">
        <v>63</v>
      </c>
      <c r="K169" s="361" t="s">
        <v>4759</v>
      </c>
      <c r="L169" s="362"/>
      <c r="M169" s="362" t="s">
        <v>186</v>
      </c>
      <c r="N169" s="362" t="s">
        <v>95</v>
      </c>
      <c r="O169" s="362"/>
      <c r="P169" s="362" t="s">
        <v>4399</v>
      </c>
      <c r="Q169" s="362" t="s">
        <v>4400</v>
      </c>
      <c r="R169" s="362"/>
      <c r="S169" s="361"/>
      <c r="T169" s="362"/>
      <c r="U169" s="362"/>
      <c r="V169" s="362" t="s">
        <v>844</v>
      </c>
      <c r="W169" s="362"/>
      <c r="X169" s="362"/>
      <c r="Y169" s="362" t="s">
        <v>48</v>
      </c>
      <c r="Z169" s="362" t="s">
        <v>90</v>
      </c>
      <c r="AA169" s="366" t="s">
        <v>90</v>
      </c>
      <c r="AB169" s="362" t="s">
        <v>90</v>
      </c>
      <c r="AC169" s="362"/>
      <c r="AD169" s="362"/>
      <c r="AE169" s="362"/>
      <c r="AF169" s="362"/>
      <c r="AG169" s="362"/>
      <c r="AH169" s="362"/>
      <c r="AI169" s="362" t="s">
        <v>7054</v>
      </c>
      <c r="AJ169" s="362" t="s">
        <v>19</v>
      </c>
      <c r="AK169" s="362" t="e">
        <v>#N/A</v>
      </c>
      <c r="AL169" s="362" t="s">
        <v>4410</v>
      </c>
      <c r="AM169" s="362" t="s">
        <v>6893</v>
      </c>
      <c r="AN169" s="362"/>
      <c r="AO169" s="362"/>
      <c r="AP169" s="361" t="e">
        <v>#N/A</v>
      </c>
      <c r="AR169">
        <v>1</v>
      </c>
      <c r="AS169" t="s">
        <v>5839</v>
      </c>
      <c r="AT169" t="s">
        <v>5839</v>
      </c>
    </row>
    <row r="170" spans="2:46" ht="15" customHeight="1" x14ac:dyDescent="0.35">
      <c r="B170" s="362">
        <v>1917</v>
      </c>
      <c r="C170" s="362" t="s">
        <v>4760</v>
      </c>
      <c r="D170" s="362" t="s">
        <v>3</v>
      </c>
      <c r="E170" s="362" t="s">
        <v>172</v>
      </c>
      <c r="F170" s="362"/>
      <c r="G170" s="362" t="s">
        <v>63</v>
      </c>
      <c r="H170" s="362" t="s">
        <v>63</v>
      </c>
      <c r="I170" s="362" t="s">
        <v>63</v>
      </c>
      <c r="J170" s="362" t="s">
        <v>4670</v>
      </c>
      <c r="K170" s="361" t="s">
        <v>4761</v>
      </c>
      <c r="L170" s="362"/>
      <c r="M170" s="362" t="s">
        <v>1689</v>
      </c>
      <c r="N170" s="362" t="s">
        <v>40</v>
      </c>
      <c r="O170" s="362"/>
      <c r="P170" s="362" t="s">
        <v>2208</v>
      </c>
      <c r="Q170" s="362" t="s">
        <v>4394</v>
      </c>
      <c r="R170" s="362"/>
      <c r="S170" s="361" t="s">
        <v>4401</v>
      </c>
      <c r="T170" s="362"/>
      <c r="U170" s="362"/>
      <c r="V170" s="362" t="s">
        <v>844</v>
      </c>
      <c r="W170" s="362"/>
      <c r="X170" s="362" t="s">
        <v>9</v>
      </c>
      <c r="Y170" s="362" t="s">
        <v>9</v>
      </c>
      <c r="Z170" s="362" t="s">
        <v>90</v>
      </c>
      <c r="AA170" s="366" t="s">
        <v>90</v>
      </c>
      <c r="AB170" s="362" t="s">
        <v>90</v>
      </c>
      <c r="AC170" s="362"/>
      <c r="AD170" s="362"/>
      <c r="AE170" s="362"/>
      <c r="AF170" s="362"/>
      <c r="AG170" s="362"/>
      <c r="AH170" s="362"/>
      <c r="AI170" s="362" t="s">
        <v>7046</v>
      </c>
      <c r="AJ170" s="362" t="s">
        <v>19</v>
      </c>
      <c r="AK170" s="362" t="s">
        <v>40</v>
      </c>
      <c r="AL170" s="362" t="s">
        <v>4401</v>
      </c>
      <c r="AM170" s="362">
        <v>0</v>
      </c>
      <c r="AN170" s="362"/>
      <c r="AO170" s="362"/>
      <c r="AP170" s="361" t="e">
        <v>#N/A</v>
      </c>
      <c r="AR170">
        <v>1</v>
      </c>
      <c r="AS170" t="s">
        <v>9</v>
      </c>
      <c r="AT170" t="s">
        <v>9</v>
      </c>
    </row>
    <row r="171" spans="2:46" ht="15" customHeight="1" x14ac:dyDescent="0.35">
      <c r="B171" s="362">
        <v>1918</v>
      </c>
      <c r="C171" s="362" t="s">
        <v>4762</v>
      </c>
      <c r="D171" s="362" t="s">
        <v>3</v>
      </c>
      <c r="E171" s="362" t="s">
        <v>172</v>
      </c>
      <c r="F171" s="362"/>
      <c r="G171" s="362"/>
      <c r="H171" s="362"/>
      <c r="I171" s="362" t="s">
        <v>59</v>
      </c>
      <c r="J171" s="362" t="s">
        <v>63</v>
      </c>
      <c r="K171" s="361" t="s">
        <v>4763</v>
      </c>
      <c r="L171" s="362"/>
      <c r="M171" s="362" t="s">
        <v>186</v>
      </c>
      <c r="N171" s="362" t="s">
        <v>4410</v>
      </c>
      <c r="O171" s="362"/>
      <c r="P171" s="362" t="s">
        <v>4399</v>
      </c>
      <c r="Q171" s="362" t="s">
        <v>4400</v>
      </c>
      <c r="R171" s="362"/>
      <c r="S171" s="361"/>
      <c r="T171" s="362"/>
      <c r="U171" s="362"/>
      <c r="V171" s="362" t="s">
        <v>844</v>
      </c>
      <c r="W171" s="362"/>
      <c r="X171" s="362"/>
      <c r="Y171" s="362" t="s">
        <v>48</v>
      </c>
      <c r="Z171" s="362" t="s">
        <v>90</v>
      </c>
      <c r="AA171" s="366" t="s">
        <v>90</v>
      </c>
      <c r="AB171" s="362" t="s">
        <v>90</v>
      </c>
      <c r="AC171" s="362"/>
      <c r="AD171" s="362"/>
      <c r="AE171" s="362"/>
      <c r="AF171" s="362"/>
      <c r="AG171" s="362"/>
      <c r="AH171" s="362"/>
      <c r="AI171" s="362" t="s">
        <v>7054</v>
      </c>
      <c r="AJ171" s="362" t="s">
        <v>19</v>
      </c>
      <c r="AK171" s="362" t="s">
        <v>40</v>
      </c>
      <c r="AL171" s="362" t="s">
        <v>4410</v>
      </c>
      <c r="AM171" s="362">
        <v>0</v>
      </c>
      <c r="AN171" s="362"/>
      <c r="AO171" s="362"/>
      <c r="AP171" s="361"/>
      <c r="AR171">
        <v>1</v>
      </c>
      <c r="AS171" t="s">
        <v>5839</v>
      </c>
      <c r="AT171" t="s">
        <v>5839</v>
      </c>
    </row>
    <row r="172" spans="2:46" ht="15" customHeight="1" x14ac:dyDescent="0.35">
      <c r="B172" s="362">
        <v>1919</v>
      </c>
      <c r="C172" s="362" t="s">
        <v>4764</v>
      </c>
      <c r="D172" s="362" t="s">
        <v>3</v>
      </c>
      <c r="E172" s="362" t="s">
        <v>172</v>
      </c>
      <c r="F172" s="362"/>
      <c r="G172" s="362"/>
      <c r="H172" s="362"/>
      <c r="I172" s="362" t="s">
        <v>59</v>
      </c>
      <c r="J172" s="362" t="s">
        <v>63</v>
      </c>
      <c r="K172" s="361" t="s">
        <v>4765</v>
      </c>
      <c r="L172" s="362"/>
      <c r="M172" s="362" t="s">
        <v>186</v>
      </c>
      <c r="N172" s="362" t="s">
        <v>4410</v>
      </c>
      <c r="O172" s="362"/>
      <c r="P172" s="362" t="s">
        <v>4399</v>
      </c>
      <c r="Q172" s="362" t="s">
        <v>4400</v>
      </c>
      <c r="R172" s="362"/>
      <c r="S172" s="361"/>
      <c r="T172" s="362"/>
      <c r="U172" s="362"/>
      <c r="V172" s="362" t="s">
        <v>844</v>
      </c>
      <c r="W172" s="362"/>
      <c r="X172" s="362"/>
      <c r="Y172" s="362" t="s">
        <v>48</v>
      </c>
      <c r="Z172" s="362" t="s">
        <v>90</v>
      </c>
      <c r="AA172" s="366" t="s">
        <v>90</v>
      </c>
      <c r="AB172" s="362" t="s">
        <v>90</v>
      </c>
      <c r="AC172" s="362"/>
      <c r="AD172" s="362"/>
      <c r="AE172" s="362"/>
      <c r="AF172" s="362"/>
      <c r="AG172" s="362"/>
      <c r="AH172" s="362"/>
      <c r="AI172" s="362" t="s">
        <v>7054</v>
      </c>
      <c r="AJ172" s="362" t="s">
        <v>19</v>
      </c>
      <c r="AK172" s="362" t="s">
        <v>40</v>
      </c>
      <c r="AL172" s="362" t="s">
        <v>4410</v>
      </c>
      <c r="AM172" s="362">
        <v>0</v>
      </c>
      <c r="AN172" s="362"/>
      <c r="AO172" s="362"/>
      <c r="AP172" s="361"/>
      <c r="AR172">
        <v>1</v>
      </c>
      <c r="AS172" t="s">
        <v>5839</v>
      </c>
      <c r="AT172" t="s">
        <v>5839</v>
      </c>
    </row>
    <row r="173" spans="2:46" ht="15" customHeight="1" x14ac:dyDescent="0.35">
      <c r="B173" s="362">
        <v>1920</v>
      </c>
      <c r="C173" s="362" t="s">
        <v>4766</v>
      </c>
      <c r="D173" s="362" t="s">
        <v>3</v>
      </c>
      <c r="E173" s="362" t="s">
        <v>172</v>
      </c>
      <c r="F173" s="362"/>
      <c r="G173" s="362"/>
      <c r="H173" s="362"/>
      <c r="I173" s="362" t="s">
        <v>59</v>
      </c>
      <c r="J173" s="362" t="s">
        <v>63</v>
      </c>
      <c r="K173" s="361" t="s">
        <v>4767</v>
      </c>
      <c r="L173" s="362"/>
      <c r="M173" s="362" t="s">
        <v>186</v>
      </c>
      <c r="N173" s="362" t="s">
        <v>4410</v>
      </c>
      <c r="O173" s="362"/>
      <c r="P173" s="362" t="s">
        <v>2208</v>
      </c>
      <c r="Q173" s="362" t="s">
        <v>4394</v>
      </c>
      <c r="R173" s="362"/>
      <c r="S173" s="361" t="s">
        <v>4768</v>
      </c>
      <c r="T173" s="362"/>
      <c r="U173" s="362"/>
      <c r="V173" s="362" t="s">
        <v>844</v>
      </c>
      <c r="W173" s="362"/>
      <c r="X173" s="362"/>
      <c r="Y173" s="362" t="s">
        <v>48</v>
      </c>
      <c r="Z173" s="362" t="s">
        <v>90</v>
      </c>
      <c r="AA173" s="366" t="s">
        <v>90</v>
      </c>
      <c r="AB173" s="362" t="s">
        <v>90</v>
      </c>
      <c r="AC173" s="362"/>
      <c r="AD173" s="362"/>
      <c r="AE173" s="362"/>
      <c r="AF173" s="362"/>
      <c r="AG173" s="362"/>
      <c r="AH173" s="362"/>
      <c r="AI173" s="362" t="s">
        <v>7054</v>
      </c>
      <c r="AJ173" s="362" t="s">
        <v>19</v>
      </c>
      <c r="AK173" s="362" t="s">
        <v>40</v>
      </c>
      <c r="AL173" s="362" t="s">
        <v>4410</v>
      </c>
      <c r="AM173" s="362" t="s">
        <v>4768</v>
      </c>
      <c r="AN173" s="362"/>
      <c r="AO173" s="362"/>
      <c r="AP173" s="361"/>
      <c r="AR173">
        <v>1</v>
      </c>
      <c r="AS173" t="s">
        <v>5839</v>
      </c>
      <c r="AT173" t="s">
        <v>5839</v>
      </c>
    </row>
    <row r="174" spans="2:46" ht="15" customHeight="1" x14ac:dyDescent="0.35">
      <c r="B174" s="362">
        <v>1921</v>
      </c>
      <c r="C174" s="362" t="s">
        <v>4769</v>
      </c>
      <c r="D174" s="362" t="s">
        <v>3</v>
      </c>
      <c r="E174" s="362" t="s">
        <v>172</v>
      </c>
      <c r="F174" s="362"/>
      <c r="G174" s="362"/>
      <c r="H174" s="362"/>
      <c r="I174" s="362" t="s">
        <v>59</v>
      </c>
      <c r="J174" s="362" t="s">
        <v>63</v>
      </c>
      <c r="K174" s="361" t="s">
        <v>4770</v>
      </c>
      <c r="L174" s="362"/>
      <c r="M174" s="362" t="s">
        <v>186</v>
      </c>
      <c r="N174" s="362" t="s">
        <v>4410</v>
      </c>
      <c r="O174" s="362"/>
      <c r="P174" s="362" t="s">
        <v>4399</v>
      </c>
      <c r="Q174" s="362" t="s">
        <v>4400</v>
      </c>
      <c r="R174" s="362"/>
      <c r="S174" s="361"/>
      <c r="T174" s="362"/>
      <c r="U174" s="362"/>
      <c r="V174" s="362" t="s">
        <v>844</v>
      </c>
      <c r="W174" s="362"/>
      <c r="X174" s="362"/>
      <c r="Y174" s="362" t="s">
        <v>48</v>
      </c>
      <c r="Z174" s="362" t="s">
        <v>90</v>
      </c>
      <c r="AA174" s="366" t="s">
        <v>90</v>
      </c>
      <c r="AB174" s="362" t="s">
        <v>90</v>
      </c>
      <c r="AC174" s="362"/>
      <c r="AD174" s="362"/>
      <c r="AE174" s="362"/>
      <c r="AF174" s="362"/>
      <c r="AG174" s="362"/>
      <c r="AH174" s="362"/>
      <c r="AI174" s="362" t="s">
        <v>7054</v>
      </c>
      <c r="AJ174" s="362" t="s">
        <v>19</v>
      </c>
      <c r="AK174" s="362" t="s">
        <v>40</v>
      </c>
      <c r="AL174" s="362" t="s">
        <v>4410</v>
      </c>
      <c r="AM174" s="362">
        <v>0</v>
      </c>
      <c r="AN174" s="362"/>
      <c r="AO174" s="362"/>
      <c r="AP174" s="361"/>
      <c r="AR174">
        <v>1</v>
      </c>
      <c r="AS174" t="s">
        <v>5839</v>
      </c>
      <c r="AT174" t="s">
        <v>5839</v>
      </c>
    </row>
    <row r="175" spans="2:46" ht="15" customHeight="1" x14ac:dyDescent="0.35">
      <c r="B175" s="362">
        <v>1922</v>
      </c>
      <c r="C175" s="362" t="s">
        <v>4771</v>
      </c>
      <c r="D175" s="362" t="s">
        <v>3</v>
      </c>
      <c r="E175" s="362" t="s">
        <v>172</v>
      </c>
      <c r="F175" s="362"/>
      <c r="G175" s="362"/>
      <c r="H175" s="362"/>
      <c r="I175" s="362" t="s">
        <v>59</v>
      </c>
      <c r="J175" s="362" t="s">
        <v>63</v>
      </c>
      <c r="K175" s="361" t="s">
        <v>4772</v>
      </c>
      <c r="L175" s="362"/>
      <c r="M175" s="362" t="s">
        <v>186</v>
      </c>
      <c r="N175" s="362" t="s">
        <v>4410</v>
      </c>
      <c r="O175" s="362"/>
      <c r="P175" s="362" t="s">
        <v>4399</v>
      </c>
      <c r="Q175" s="362" t="s">
        <v>4400</v>
      </c>
      <c r="R175" s="362"/>
      <c r="S175" s="361"/>
      <c r="T175" s="362"/>
      <c r="U175" s="362"/>
      <c r="V175" s="362" t="s">
        <v>844</v>
      </c>
      <c r="W175" s="362"/>
      <c r="X175" s="362"/>
      <c r="Y175" s="362" t="s">
        <v>48</v>
      </c>
      <c r="Z175" s="362" t="s">
        <v>90</v>
      </c>
      <c r="AA175" s="366" t="s">
        <v>90</v>
      </c>
      <c r="AB175" s="362" t="s">
        <v>90</v>
      </c>
      <c r="AC175" s="362"/>
      <c r="AD175" s="362"/>
      <c r="AE175" s="362"/>
      <c r="AF175" s="362"/>
      <c r="AG175" s="362"/>
      <c r="AH175" s="362"/>
      <c r="AI175" s="362" t="s">
        <v>7054</v>
      </c>
      <c r="AJ175" s="362" t="s">
        <v>19</v>
      </c>
      <c r="AK175" s="362" t="s">
        <v>40</v>
      </c>
      <c r="AL175" s="362" t="s">
        <v>4410</v>
      </c>
      <c r="AM175" s="362">
        <v>0</v>
      </c>
      <c r="AN175" s="362"/>
      <c r="AO175" s="362"/>
      <c r="AP175" s="361"/>
      <c r="AR175">
        <v>1</v>
      </c>
      <c r="AS175" t="s">
        <v>5839</v>
      </c>
      <c r="AT175" t="s">
        <v>5839</v>
      </c>
    </row>
    <row r="176" spans="2:46" ht="15" customHeight="1" x14ac:dyDescent="0.35">
      <c r="B176" s="362">
        <v>1923</v>
      </c>
      <c r="C176" s="362" t="s">
        <v>4773</v>
      </c>
      <c r="D176" s="362" t="s">
        <v>3</v>
      </c>
      <c r="E176" s="362" t="s">
        <v>172</v>
      </c>
      <c r="F176" s="362"/>
      <c r="G176" s="362"/>
      <c r="H176" s="362"/>
      <c r="I176" s="362" t="s">
        <v>59</v>
      </c>
      <c r="J176" s="362" t="s">
        <v>63</v>
      </c>
      <c r="K176" s="361" t="s">
        <v>4774</v>
      </c>
      <c r="L176" s="362"/>
      <c r="M176" s="362" t="s">
        <v>186</v>
      </c>
      <c r="N176" s="362" t="s">
        <v>4410</v>
      </c>
      <c r="O176" s="362"/>
      <c r="P176" s="362" t="s">
        <v>4399</v>
      </c>
      <c r="Q176" s="362" t="s">
        <v>4400</v>
      </c>
      <c r="R176" s="362"/>
      <c r="S176" s="361"/>
      <c r="T176" s="362"/>
      <c r="U176" s="362"/>
      <c r="V176" s="362" t="s">
        <v>844</v>
      </c>
      <c r="W176" s="362"/>
      <c r="X176" s="362"/>
      <c r="Y176" s="362" t="s">
        <v>48</v>
      </c>
      <c r="Z176" s="362" t="s">
        <v>90</v>
      </c>
      <c r="AA176" s="366" t="s">
        <v>90</v>
      </c>
      <c r="AB176" s="362" t="s">
        <v>90</v>
      </c>
      <c r="AC176" s="362"/>
      <c r="AD176" s="362"/>
      <c r="AE176" s="362"/>
      <c r="AF176" s="362"/>
      <c r="AG176" s="362"/>
      <c r="AH176" s="362"/>
      <c r="AI176" s="362" t="s">
        <v>7054</v>
      </c>
      <c r="AJ176" s="362" t="s">
        <v>19</v>
      </c>
      <c r="AK176" s="362" t="s">
        <v>40</v>
      </c>
      <c r="AL176" s="362" t="s">
        <v>4410</v>
      </c>
      <c r="AM176" s="362">
        <v>0</v>
      </c>
      <c r="AN176" s="362"/>
      <c r="AO176" s="362"/>
      <c r="AP176" s="361"/>
      <c r="AR176">
        <v>1</v>
      </c>
      <c r="AS176" t="s">
        <v>5839</v>
      </c>
      <c r="AT176" t="s">
        <v>5839</v>
      </c>
    </row>
    <row r="177" spans="2:46" ht="15" customHeight="1" x14ac:dyDescent="0.35">
      <c r="B177" s="362">
        <v>1924</v>
      </c>
      <c r="C177" s="362" t="s">
        <v>4775</v>
      </c>
      <c r="D177" s="362" t="s">
        <v>3</v>
      </c>
      <c r="E177" s="362" t="s">
        <v>172</v>
      </c>
      <c r="F177" s="362"/>
      <c r="G177" s="362"/>
      <c r="H177" s="362"/>
      <c r="I177" s="362" t="s">
        <v>59</v>
      </c>
      <c r="J177" s="362" t="s">
        <v>63</v>
      </c>
      <c r="K177" s="361" t="s">
        <v>4776</v>
      </c>
      <c r="L177" s="362"/>
      <c r="M177" s="362" t="s">
        <v>186</v>
      </c>
      <c r="N177" s="362" t="s">
        <v>4410</v>
      </c>
      <c r="O177" s="362"/>
      <c r="P177" s="362" t="s">
        <v>4399</v>
      </c>
      <c r="Q177" s="362" t="s">
        <v>4400</v>
      </c>
      <c r="R177" s="362"/>
      <c r="S177" s="361" t="s">
        <v>4768</v>
      </c>
      <c r="T177" s="362"/>
      <c r="U177" s="362"/>
      <c r="V177" s="362" t="s">
        <v>844</v>
      </c>
      <c r="W177" s="362"/>
      <c r="X177" s="362"/>
      <c r="Y177" s="362" t="s">
        <v>48</v>
      </c>
      <c r="Z177" s="362" t="s">
        <v>90</v>
      </c>
      <c r="AA177" s="366" t="s">
        <v>90</v>
      </c>
      <c r="AB177" s="362" t="s">
        <v>90</v>
      </c>
      <c r="AC177" s="362"/>
      <c r="AD177" s="362"/>
      <c r="AE177" s="362"/>
      <c r="AF177" s="362"/>
      <c r="AG177" s="362"/>
      <c r="AH177" s="362"/>
      <c r="AI177" s="362" t="s">
        <v>7054</v>
      </c>
      <c r="AJ177" s="362" t="s">
        <v>19</v>
      </c>
      <c r="AK177" s="362" t="s">
        <v>40</v>
      </c>
      <c r="AL177" s="362" t="s">
        <v>4410</v>
      </c>
      <c r="AM177" s="362" t="s">
        <v>4768</v>
      </c>
      <c r="AN177" s="362"/>
      <c r="AO177" s="362"/>
      <c r="AP177" s="361"/>
      <c r="AR177">
        <v>1</v>
      </c>
      <c r="AS177" t="s">
        <v>5839</v>
      </c>
      <c r="AT177" t="s">
        <v>5839</v>
      </c>
    </row>
    <row r="178" spans="2:46" ht="15" customHeight="1" x14ac:dyDescent="0.35">
      <c r="B178" s="362">
        <v>1925</v>
      </c>
      <c r="C178" s="362" t="s">
        <v>4777</v>
      </c>
      <c r="D178" s="362" t="s">
        <v>3</v>
      </c>
      <c r="E178" s="362" t="s">
        <v>172</v>
      </c>
      <c r="F178" s="362"/>
      <c r="G178" s="362"/>
      <c r="H178" s="362"/>
      <c r="I178" s="362" t="s">
        <v>59</v>
      </c>
      <c r="J178" s="362" t="s">
        <v>63</v>
      </c>
      <c r="K178" s="361" t="s">
        <v>4778</v>
      </c>
      <c r="L178" s="362"/>
      <c r="M178" s="362" t="s">
        <v>186</v>
      </c>
      <c r="N178" s="362" t="s">
        <v>40</v>
      </c>
      <c r="O178" s="362"/>
      <c r="P178" s="362" t="s">
        <v>4399</v>
      </c>
      <c r="Q178" s="362" t="s">
        <v>4399</v>
      </c>
      <c r="R178" s="362"/>
      <c r="S178" s="361" t="s">
        <v>4779</v>
      </c>
      <c r="T178" s="362"/>
      <c r="U178" s="362"/>
      <c r="V178" s="362" t="s">
        <v>844</v>
      </c>
      <c r="W178" s="362"/>
      <c r="X178" s="362" t="s">
        <v>9</v>
      </c>
      <c r="Y178" s="362" t="s">
        <v>9</v>
      </c>
      <c r="Z178" s="362" t="s">
        <v>90</v>
      </c>
      <c r="AA178" s="366" t="s">
        <v>90</v>
      </c>
      <c r="AB178" s="362" t="s">
        <v>90</v>
      </c>
      <c r="AC178" s="362"/>
      <c r="AD178" s="362"/>
      <c r="AE178" s="362"/>
      <c r="AF178" s="362"/>
      <c r="AG178" s="362"/>
      <c r="AH178" s="362"/>
      <c r="AI178" s="362" t="s">
        <v>7054</v>
      </c>
      <c r="AJ178" s="362" t="s">
        <v>19</v>
      </c>
      <c r="AK178" s="362" t="s">
        <v>40</v>
      </c>
      <c r="AL178" s="362" t="s">
        <v>40</v>
      </c>
      <c r="AM178" s="362" t="s">
        <v>4779</v>
      </c>
      <c r="AN178" s="362"/>
      <c r="AO178" s="362"/>
      <c r="AP178" s="361" t="e">
        <v>#N/A</v>
      </c>
      <c r="AR178">
        <v>1</v>
      </c>
      <c r="AS178" t="s">
        <v>9</v>
      </c>
      <c r="AT178" t="s">
        <v>9</v>
      </c>
    </row>
    <row r="179" spans="2:46" ht="15" customHeight="1" x14ac:dyDescent="0.35">
      <c r="B179" s="362">
        <v>1926</v>
      </c>
      <c r="C179" s="362" t="s">
        <v>4780</v>
      </c>
      <c r="D179" s="362" t="s">
        <v>3</v>
      </c>
      <c r="E179" s="362" t="s">
        <v>172</v>
      </c>
      <c r="F179" s="362"/>
      <c r="G179" s="362"/>
      <c r="H179" s="362"/>
      <c r="I179" s="362" t="s">
        <v>59</v>
      </c>
      <c r="J179" s="362" t="s">
        <v>63</v>
      </c>
      <c r="K179" s="361" t="s">
        <v>4781</v>
      </c>
      <c r="L179" s="362"/>
      <c r="M179" s="362" t="s">
        <v>186</v>
      </c>
      <c r="N179" s="362" t="s">
        <v>40</v>
      </c>
      <c r="O179" s="362"/>
      <c r="P179" s="362" t="s">
        <v>4399</v>
      </c>
      <c r="Q179" s="362" t="s">
        <v>4399</v>
      </c>
      <c r="R179" s="362"/>
      <c r="S179" s="361"/>
      <c r="T179" s="362"/>
      <c r="U179" s="362"/>
      <c r="V179" s="362" t="s">
        <v>844</v>
      </c>
      <c r="W179" s="362"/>
      <c r="X179" s="362" t="s">
        <v>9</v>
      </c>
      <c r="Y179" s="362" t="s">
        <v>9</v>
      </c>
      <c r="Z179" s="362" t="s">
        <v>90</v>
      </c>
      <c r="AA179" s="366" t="s">
        <v>90</v>
      </c>
      <c r="AB179" s="362" t="s">
        <v>90</v>
      </c>
      <c r="AC179" s="362"/>
      <c r="AD179" s="362"/>
      <c r="AE179" s="362"/>
      <c r="AF179" s="362"/>
      <c r="AG179" s="362"/>
      <c r="AH179" s="362"/>
      <c r="AI179" s="362" t="s">
        <v>7054</v>
      </c>
      <c r="AJ179" s="362" t="s">
        <v>19</v>
      </c>
      <c r="AK179" s="362" t="s">
        <v>40</v>
      </c>
      <c r="AL179" s="362" t="s">
        <v>40</v>
      </c>
      <c r="AM179" s="362">
        <v>0</v>
      </c>
      <c r="AN179" s="362"/>
      <c r="AO179" s="362"/>
      <c r="AP179" s="361" t="e">
        <v>#N/A</v>
      </c>
      <c r="AR179">
        <v>1</v>
      </c>
      <c r="AS179" t="s">
        <v>9</v>
      </c>
      <c r="AT179" t="s">
        <v>9</v>
      </c>
    </row>
    <row r="180" spans="2:46" ht="15" customHeight="1" x14ac:dyDescent="0.35">
      <c r="B180" s="362">
        <v>1927</v>
      </c>
      <c r="C180" s="362" t="s">
        <v>4782</v>
      </c>
      <c r="D180" s="362" t="s">
        <v>3</v>
      </c>
      <c r="E180" s="362" t="s">
        <v>172</v>
      </c>
      <c r="F180" s="362"/>
      <c r="G180" s="362"/>
      <c r="H180" s="362"/>
      <c r="I180" s="362" t="s">
        <v>59</v>
      </c>
      <c r="J180" s="362" t="s">
        <v>63</v>
      </c>
      <c r="K180" s="361" t="s">
        <v>4783</v>
      </c>
      <c r="L180" s="362"/>
      <c r="M180" s="362" t="s">
        <v>186</v>
      </c>
      <c r="N180" s="362" t="s">
        <v>40</v>
      </c>
      <c r="O180" s="362"/>
      <c r="P180" s="362" t="s">
        <v>4399</v>
      </c>
      <c r="Q180" s="362" t="s">
        <v>4399</v>
      </c>
      <c r="R180" s="362"/>
      <c r="S180" s="361" t="s">
        <v>4779</v>
      </c>
      <c r="T180" s="362"/>
      <c r="U180" s="362"/>
      <c r="V180" s="362" t="s">
        <v>844</v>
      </c>
      <c r="W180" s="362"/>
      <c r="X180" s="362" t="s">
        <v>9</v>
      </c>
      <c r="Y180" s="362" t="s">
        <v>9</v>
      </c>
      <c r="Z180" s="362" t="s">
        <v>90</v>
      </c>
      <c r="AA180" s="366" t="s">
        <v>90</v>
      </c>
      <c r="AB180" s="362" t="s">
        <v>90</v>
      </c>
      <c r="AC180" s="362"/>
      <c r="AD180" s="362"/>
      <c r="AE180" s="362"/>
      <c r="AF180" s="362"/>
      <c r="AG180" s="362"/>
      <c r="AH180" s="362"/>
      <c r="AI180" s="362" t="s">
        <v>7054</v>
      </c>
      <c r="AJ180" s="362" t="s">
        <v>19</v>
      </c>
      <c r="AK180" s="362" t="s">
        <v>40</v>
      </c>
      <c r="AL180" s="362" t="s">
        <v>40</v>
      </c>
      <c r="AM180" s="362" t="s">
        <v>4779</v>
      </c>
      <c r="AN180" s="362"/>
      <c r="AO180" s="362"/>
      <c r="AP180" s="361" t="e">
        <v>#N/A</v>
      </c>
      <c r="AR180">
        <v>1</v>
      </c>
      <c r="AS180" t="s">
        <v>9</v>
      </c>
      <c r="AT180" t="s">
        <v>9</v>
      </c>
    </row>
    <row r="181" spans="2:46" ht="15" customHeight="1" x14ac:dyDescent="0.35">
      <c r="B181" s="362">
        <v>1928</v>
      </c>
      <c r="C181" s="362" t="s">
        <v>4784</v>
      </c>
      <c r="D181" s="362" t="s">
        <v>3</v>
      </c>
      <c r="E181" s="362" t="s">
        <v>172</v>
      </c>
      <c r="F181" s="362"/>
      <c r="G181" s="362" t="s">
        <v>63</v>
      </c>
      <c r="H181" s="362" t="s">
        <v>63</v>
      </c>
      <c r="I181" s="362" t="s">
        <v>63</v>
      </c>
      <c r="J181" s="362" t="s">
        <v>4540</v>
      </c>
      <c r="K181" s="361" t="s">
        <v>4785</v>
      </c>
      <c r="L181" s="362"/>
      <c r="M181" s="362" t="s">
        <v>186</v>
      </c>
      <c r="N181" s="362" t="s">
        <v>40</v>
      </c>
      <c r="O181" s="362"/>
      <c r="P181" s="362" t="s">
        <v>2208</v>
      </c>
      <c r="Q181" s="362" t="s">
        <v>4394</v>
      </c>
      <c r="R181" s="362"/>
      <c r="S181" s="361" t="s">
        <v>4401</v>
      </c>
      <c r="T181" s="362"/>
      <c r="U181" s="362"/>
      <c r="V181" s="362" t="s">
        <v>844</v>
      </c>
      <c r="W181" s="362"/>
      <c r="X181" s="362" t="s">
        <v>9</v>
      </c>
      <c r="Y181" s="362" t="s">
        <v>9</v>
      </c>
      <c r="Z181" s="362" t="s">
        <v>90</v>
      </c>
      <c r="AA181" s="366" t="s">
        <v>90</v>
      </c>
      <c r="AB181" s="362" t="s">
        <v>90</v>
      </c>
      <c r="AC181" s="362"/>
      <c r="AD181" s="362"/>
      <c r="AE181" s="362"/>
      <c r="AF181" s="362"/>
      <c r="AG181" s="362"/>
      <c r="AH181" s="362"/>
      <c r="AI181" s="362" t="s">
        <v>7046</v>
      </c>
      <c r="AJ181" s="362" t="s">
        <v>19</v>
      </c>
      <c r="AK181" s="362" t="s">
        <v>40</v>
      </c>
      <c r="AL181" s="362" t="s">
        <v>4401</v>
      </c>
      <c r="AM181" s="362">
        <v>0</v>
      </c>
      <c r="AN181" s="362"/>
      <c r="AO181" s="362"/>
      <c r="AP181" s="361" t="e">
        <v>#N/A</v>
      </c>
      <c r="AR181">
        <v>1</v>
      </c>
      <c r="AS181" t="s">
        <v>9</v>
      </c>
      <c r="AT181" t="s">
        <v>9</v>
      </c>
    </row>
    <row r="182" spans="2:46" ht="15" customHeight="1" x14ac:dyDescent="0.35">
      <c r="B182" s="362">
        <v>1929</v>
      </c>
      <c r="C182" s="362" t="s">
        <v>4786</v>
      </c>
      <c r="D182" s="362" t="s">
        <v>3</v>
      </c>
      <c r="E182" s="362" t="s">
        <v>172</v>
      </c>
      <c r="F182" s="362"/>
      <c r="G182" s="362"/>
      <c r="H182" s="362"/>
      <c r="I182" s="362" t="s">
        <v>59</v>
      </c>
      <c r="J182" s="362" t="s">
        <v>63</v>
      </c>
      <c r="K182" s="361" t="s">
        <v>4787</v>
      </c>
      <c r="L182" s="362"/>
      <c r="M182" s="362" t="s">
        <v>186</v>
      </c>
      <c r="N182" s="362" t="s">
        <v>40</v>
      </c>
      <c r="O182" s="362"/>
      <c r="P182" s="362" t="s">
        <v>4399</v>
      </c>
      <c r="Q182" s="362" t="s">
        <v>4399</v>
      </c>
      <c r="R182" s="362"/>
      <c r="S182" s="361" t="s">
        <v>4779</v>
      </c>
      <c r="T182" s="362"/>
      <c r="U182" s="362"/>
      <c r="V182" s="362" t="s">
        <v>844</v>
      </c>
      <c r="W182" s="362"/>
      <c r="X182" s="362" t="s">
        <v>9</v>
      </c>
      <c r="Y182" s="362" t="s">
        <v>9</v>
      </c>
      <c r="Z182" s="362" t="s">
        <v>90</v>
      </c>
      <c r="AA182" s="366" t="s">
        <v>90</v>
      </c>
      <c r="AB182" s="362" t="s">
        <v>90</v>
      </c>
      <c r="AC182" s="362"/>
      <c r="AD182" s="362"/>
      <c r="AE182" s="362"/>
      <c r="AF182" s="362"/>
      <c r="AG182" s="362"/>
      <c r="AH182" s="362"/>
      <c r="AI182" s="362" t="s">
        <v>7054</v>
      </c>
      <c r="AJ182" s="362" t="s">
        <v>19</v>
      </c>
      <c r="AK182" s="362" t="s">
        <v>40</v>
      </c>
      <c r="AL182" s="362" t="s">
        <v>40</v>
      </c>
      <c r="AM182" s="362" t="s">
        <v>4779</v>
      </c>
      <c r="AN182" s="362"/>
      <c r="AO182" s="362"/>
      <c r="AP182" s="361" t="e">
        <v>#N/A</v>
      </c>
      <c r="AR182">
        <v>1</v>
      </c>
      <c r="AS182" t="s">
        <v>9</v>
      </c>
      <c r="AT182" t="s">
        <v>9</v>
      </c>
    </row>
    <row r="183" spans="2:46" ht="15" customHeight="1" x14ac:dyDescent="0.35">
      <c r="B183" s="362">
        <v>1930</v>
      </c>
      <c r="C183" s="362" t="s">
        <v>4788</v>
      </c>
      <c r="D183" s="362" t="s">
        <v>3</v>
      </c>
      <c r="E183" s="362" t="s">
        <v>172</v>
      </c>
      <c r="F183" s="362"/>
      <c r="G183" s="362"/>
      <c r="H183" s="362"/>
      <c r="I183" s="362" t="s">
        <v>59</v>
      </c>
      <c r="J183" s="362" t="s">
        <v>63</v>
      </c>
      <c r="K183" s="361" t="s">
        <v>4789</v>
      </c>
      <c r="L183" s="362"/>
      <c r="M183" s="362" t="s">
        <v>186</v>
      </c>
      <c r="N183" s="362" t="s">
        <v>40</v>
      </c>
      <c r="O183" s="362"/>
      <c r="P183" s="362" t="s">
        <v>4399</v>
      </c>
      <c r="Q183" s="362" t="s">
        <v>4399</v>
      </c>
      <c r="R183" s="362"/>
      <c r="S183" s="361" t="s">
        <v>4779</v>
      </c>
      <c r="T183" s="362"/>
      <c r="U183" s="362"/>
      <c r="V183" s="362" t="s">
        <v>844</v>
      </c>
      <c r="W183" s="362"/>
      <c r="X183" s="362" t="s">
        <v>9</v>
      </c>
      <c r="Y183" s="362" t="s">
        <v>9</v>
      </c>
      <c r="Z183" s="362" t="s">
        <v>90</v>
      </c>
      <c r="AA183" s="366" t="s">
        <v>90</v>
      </c>
      <c r="AB183" s="362" t="s">
        <v>90</v>
      </c>
      <c r="AC183" s="362"/>
      <c r="AD183" s="362"/>
      <c r="AE183" s="362"/>
      <c r="AF183" s="362"/>
      <c r="AG183" s="362"/>
      <c r="AH183" s="362"/>
      <c r="AI183" s="362" t="s">
        <v>7054</v>
      </c>
      <c r="AJ183" s="362" t="s">
        <v>19</v>
      </c>
      <c r="AK183" s="362" t="s">
        <v>40</v>
      </c>
      <c r="AL183" s="362" t="s">
        <v>40</v>
      </c>
      <c r="AM183" s="362" t="s">
        <v>4779</v>
      </c>
      <c r="AN183" s="362"/>
      <c r="AO183" s="362"/>
      <c r="AP183" s="361" t="e">
        <v>#N/A</v>
      </c>
      <c r="AR183">
        <v>1</v>
      </c>
      <c r="AS183" t="s">
        <v>9</v>
      </c>
      <c r="AT183" t="s">
        <v>9</v>
      </c>
    </row>
    <row r="184" spans="2:46" ht="15" customHeight="1" x14ac:dyDescent="0.35">
      <c r="B184" s="362">
        <v>1931</v>
      </c>
      <c r="C184" s="362" t="s">
        <v>4790</v>
      </c>
      <c r="D184" s="362" t="s">
        <v>3</v>
      </c>
      <c r="E184" s="362" t="s">
        <v>172</v>
      </c>
      <c r="F184" s="362"/>
      <c r="G184" s="362"/>
      <c r="H184" s="362"/>
      <c r="I184" s="362" t="s">
        <v>59</v>
      </c>
      <c r="J184" s="362" t="s">
        <v>63</v>
      </c>
      <c r="K184" s="361" t="s">
        <v>4791</v>
      </c>
      <c r="L184" s="362"/>
      <c r="M184" s="362" t="s">
        <v>186</v>
      </c>
      <c r="N184" s="362" t="s">
        <v>40</v>
      </c>
      <c r="O184" s="362"/>
      <c r="P184" s="362" t="s">
        <v>4399</v>
      </c>
      <c r="Q184" s="362" t="s">
        <v>4399</v>
      </c>
      <c r="R184" s="362"/>
      <c r="S184" s="361"/>
      <c r="T184" s="362"/>
      <c r="U184" s="362"/>
      <c r="V184" s="362" t="s">
        <v>844</v>
      </c>
      <c r="W184" s="362"/>
      <c r="X184" s="362" t="s">
        <v>9</v>
      </c>
      <c r="Y184" s="362" t="s">
        <v>9</v>
      </c>
      <c r="Z184" s="362" t="s">
        <v>90</v>
      </c>
      <c r="AA184" s="366" t="s">
        <v>90</v>
      </c>
      <c r="AB184" s="362" t="s">
        <v>90</v>
      </c>
      <c r="AC184" s="362"/>
      <c r="AD184" s="362"/>
      <c r="AE184" s="362"/>
      <c r="AF184" s="362"/>
      <c r="AG184" s="362"/>
      <c r="AH184" s="362"/>
      <c r="AI184" s="362" t="s">
        <v>7054</v>
      </c>
      <c r="AJ184" s="362" t="s">
        <v>19</v>
      </c>
      <c r="AK184" s="362" t="s">
        <v>40</v>
      </c>
      <c r="AL184" s="362" t="s">
        <v>40</v>
      </c>
      <c r="AM184" s="362">
        <v>0</v>
      </c>
      <c r="AN184" s="362"/>
      <c r="AO184" s="362"/>
      <c r="AP184" s="361" t="e">
        <v>#N/A</v>
      </c>
      <c r="AR184">
        <v>1</v>
      </c>
      <c r="AS184" t="s">
        <v>9</v>
      </c>
      <c r="AT184" t="s">
        <v>9</v>
      </c>
    </row>
    <row r="185" spans="2:46" ht="15" customHeight="1" x14ac:dyDescent="0.35">
      <c r="B185" s="362">
        <v>1932</v>
      </c>
      <c r="C185" s="362" t="s">
        <v>4792</v>
      </c>
      <c r="D185" s="362" t="s">
        <v>3</v>
      </c>
      <c r="E185" s="362" t="s">
        <v>172</v>
      </c>
      <c r="F185" s="362"/>
      <c r="G185" s="362"/>
      <c r="H185" s="362"/>
      <c r="I185" s="362" t="s">
        <v>59</v>
      </c>
      <c r="J185" s="362" t="s">
        <v>63</v>
      </c>
      <c r="K185" s="361" t="s">
        <v>4793</v>
      </c>
      <c r="L185" s="362"/>
      <c r="M185" s="362" t="s">
        <v>186</v>
      </c>
      <c r="N185" s="362" t="s">
        <v>40</v>
      </c>
      <c r="O185" s="362"/>
      <c r="P185" s="362" t="s">
        <v>4399</v>
      </c>
      <c r="Q185" s="362" t="s">
        <v>4399</v>
      </c>
      <c r="R185" s="362"/>
      <c r="S185" s="361" t="s">
        <v>4779</v>
      </c>
      <c r="T185" s="362"/>
      <c r="U185" s="362"/>
      <c r="V185" s="362" t="s">
        <v>844</v>
      </c>
      <c r="W185" s="362"/>
      <c r="X185" s="362" t="s">
        <v>9</v>
      </c>
      <c r="Y185" s="362" t="s">
        <v>9</v>
      </c>
      <c r="Z185" s="362" t="s">
        <v>90</v>
      </c>
      <c r="AA185" s="366" t="s">
        <v>90</v>
      </c>
      <c r="AB185" s="362" t="s">
        <v>90</v>
      </c>
      <c r="AC185" s="362"/>
      <c r="AD185" s="362"/>
      <c r="AE185" s="362"/>
      <c r="AF185" s="362"/>
      <c r="AG185" s="362"/>
      <c r="AH185" s="362"/>
      <c r="AI185" s="362" t="s">
        <v>7054</v>
      </c>
      <c r="AJ185" s="362" t="s">
        <v>19</v>
      </c>
      <c r="AK185" s="362" t="s">
        <v>40</v>
      </c>
      <c r="AL185" s="362" t="s">
        <v>40</v>
      </c>
      <c r="AM185" s="362" t="s">
        <v>4779</v>
      </c>
      <c r="AN185" s="362"/>
      <c r="AO185" s="362"/>
      <c r="AP185" s="361" t="e">
        <v>#N/A</v>
      </c>
      <c r="AR185">
        <v>1</v>
      </c>
      <c r="AS185" t="s">
        <v>9</v>
      </c>
      <c r="AT185" t="s">
        <v>9</v>
      </c>
    </row>
    <row r="186" spans="2:46" ht="15" customHeight="1" x14ac:dyDescent="0.35">
      <c r="B186" s="362">
        <v>1933</v>
      </c>
      <c r="C186" s="362" t="s">
        <v>4794</v>
      </c>
      <c r="D186" s="362" t="s">
        <v>3</v>
      </c>
      <c r="E186" s="362" t="s">
        <v>172</v>
      </c>
      <c r="F186" s="362"/>
      <c r="G186" s="362"/>
      <c r="H186" s="362"/>
      <c r="I186" s="362" t="s">
        <v>59</v>
      </c>
      <c r="J186" s="362" t="s">
        <v>63</v>
      </c>
      <c r="K186" s="361" t="s">
        <v>4795</v>
      </c>
      <c r="L186" s="362"/>
      <c r="M186" s="362" t="s">
        <v>186</v>
      </c>
      <c r="N186" s="362" t="s">
        <v>40</v>
      </c>
      <c r="O186" s="362"/>
      <c r="P186" s="362" t="s">
        <v>4399</v>
      </c>
      <c r="Q186" s="362" t="s">
        <v>4399</v>
      </c>
      <c r="R186" s="362"/>
      <c r="S186" s="361" t="s">
        <v>4779</v>
      </c>
      <c r="T186" s="362"/>
      <c r="U186" s="362"/>
      <c r="V186" s="362" t="s">
        <v>844</v>
      </c>
      <c r="W186" s="362"/>
      <c r="X186" s="362" t="s">
        <v>9</v>
      </c>
      <c r="Y186" s="362" t="s">
        <v>9</v>
      </c>
      <c r="Z186" s="362" t="s">
        <v>90</v>
      </c>
      <c r="AA186" s="366" t="s">
        <v>90</v>
      </c>
      <c r="AB186" s="362" t="s">
        <v>90</v>
      </c>
      <c r="AC186" s="362"/>
      <c r="AD186" s="362"/>
      <c r="AE186" s="362"/>
      <c r="AF186" s="362"/>
      <c r="AG186" s="362"/>
      <c r="AH186" s="362"/>
      <c r="AI186" s="362" t="s">
        <v>7054</v>
      </c>
      <c r="AJ186" s="362" t="s">
        <v>19</v>
      </c>
      <c r="AK186" s="362" t="s">
        <v>40</v>
      </c>
      <c r="AL186" s="362" t="s">
        <v>40</v>
      </c>
      <c r="AM186" s="362" t="s">
        <v>4779</v>
      </c>
      <c r="AN186" s="362"/>
      <c r="AO186" s="362"/>
      <c r="AP186" s="361" t="e">
        <v>#N/A</v>
      </c>
      <c r="AR186">
        <v>1</v>
      </c>
      <c r="AS186" t="s">
        <v>9</v>
      </c>
      <c r="AT186" t="s">
        <v>9</v>
      </c>
    </row>
    <row r="187" spans="2:46" ht="15" customHeight="1" x14ac:dyDescent="0.35">
      <c r="B187" s="362">
        <v>1934</v>
      </c>
      <c r="C187" s="362" t="s">
        <v>4796</v>
      </c>
      <c r="D187" s="362" t="s">
        <v>3</v>
      </c>
      <c r="E187" s="362" t="s">
        <v>172</v>
      </c>
      <c r="F187" s="362"/>
      <c r="G187" s="362"/>
      <c r="H187" s="362"/>
      <c r="I187" s="362" t="s">
        <v>59</v>
      </c>
      <c r="J187" s="362" t="s">
        <v>63</v>
      </c>
      <c r="K187" s="361" t="s">
        <v>4797</v>
      </c>
      <c r="L187" s="362"/>
      <c r="M187" s="362" t="s">
        <v>186</v>
      </c>
      <c r="N187" s="362" t="s">
        <v>40</v>
      </c>
      <c r="O187" s="362"/>
      <c r="P187" s="362" t="s">
        <v>4399</v>
      </c>
      <c r="Q187" s="362" t="s">
        <v>4399</v>
      </c>
      <c r="R187" s="362"/>
      <c r="S187" s="361" t="s">
        <v>4779</v>
      </c>
      <c r="T187" s="362"/>
      <c r="U187" s="362"/>
      <c r="V187" s="362" t="s">
        <v>844</v>
      </c>
      <c r="W187" s="362"/>
      <c r="X187" s="362" t="s">
        <v>9</v>
      </c>
      <c r="Y187" s="362" t="s">
        <v>9</v>
      </c>
      <c r="Z187" s="362" t="s">
        <v>90</v>
      </c>
      <c r="AA187" s="366" t="s">
        <v>90</v>
      </c>
      <c r="AB187" s="362" t="s">
        <v>90</v>
      </c>
      <c r="AC187" s="362"/>
      <c r="AD187" s="362"/>
      <c r="AE187" s="362"/>
      <c r="AF187" s="362"/>
      <c r="AG187" s="362"/>
      <c r="AH187" s="362"/>
      <c r="AI187" s="362" t="s">
        <v>7054</v>
      </c>
      <c r="AJ187" s="362" t="s">
        <v>19</v>
      </c>
      <c r="AK187" s="362" t="s">
        <v>40</v>
      </c>
      <c r="AL187" s="362" t="s">
        <v>40</v>
      </c>
      <c r="AM187" s="362" t="s">
        <v>4779</v>
      </c>
      <c r="AN187" s="362"/>
      <c r="AO187" s="362"/>
      <c r="AP187" s="361" t="e">
        <v>#N/A</v>
      </c>
      <c r="AR187">
        <v>1</v>
      </c>
      <c r="AS187" t="s">
        <v>9</v>
      </c>
      <c r="AT187" t="s">
        <v>9</v>
      </c>
    </row>
    <row r="188" spans="2:46" ht="15" customHeight="1" x14ac:dyDescent="0.35">
      <c r="B188" s="362">
        <v>1935</v>
      </c>
      <c r="C188" s="362" t="s">
        <v>4798</v>
      </c>
      <c r="D188" s="362" t="s">
        <v>3</v>
      </c>
      <c r="E188" s="362" t="s">
        <v>172</v>
      </c>
      <c r="F188" s="362"/>
      <c r="G188" s="362"/>
      <c r="H188" s="362"/>
      <c r="I188" s="362" t="s">
        <v>59</v>
      </c>
      <c r="J188" s="362" t="s">
        <v>63</v>
      </c>
      <c r="K188" s="361" t="s">
        <v>4799</v>
      </c>
      <c r="L188" s="362"/>
      <c r="M188" s="362" t="s">
        <v>186</v>
      </c>
      <c r="N188" s="362" t="s">
        <v>40</v>
      </c>
      <c r="O188" s="362"/>
      <c r="P188" s="362" t="s">
        <v>4399</v>
      </c>
      <c r="Q188" s="362" t="s">
        <v>4399</v>
      </c>
      <c r="R188" s="362"/>
      <c r="S188" s="361"/>
      <c r="T188" s="362"/>
      <c r="U188" s="362"/>
      <c r="V188" s="362" t="s">
        <v>844</v>
      </c>
      <c r="W188" s="362"/>
      <c r="X188" s="362" t="s">
        <v>9</v>
      </c>
      <c r="Y188" s="362" t="s">
        <v>9</v>
      </c>
      <c r="Z188" s="362" t="s">
        <v>90</v>
      </c>
      <c r="AA188" s="366" t="s">
        <v>90</v>
      </c>
      <c r="AB188" s="362" t="s">
        <v>90</v>
      </c>
      <c r="AC188" s="362"/>
      <c r="AD188" s="362"/>
      <c r="AE188" s="362"/>
      <c r="AF188" s="362"/>
      <c r="AG188" s="362"/>
      <c r="AH188" s="362"/>
      <c r="AI188" s="362" t="s">
        <v>7054</v>
      </c>
      <c r="AJ188" s="362" t="s">
        <v>19</v>
      </c>
      <c r="AK188" s="362" t="s">
        <v>40</v>
      </c>
      <c r="AL188" s="362" t="s">
        <v>40</v>
      </c>
      <c r="AM188" s="362">
        <v>0</v>
      </c>
      <c r="AN188" s="362"/>
      <c r="AO188" s="362"/>
      <c r="AP188" s="361" t="e">
        <v>#N/A</v>
      </c>
      <c r="AR188">
        <v>1</v>
      </c>
      <c r="AS188" t="s">
        <v>9</v>
      </c>
      <c r="AT188" t="s">
        <v>9</v>
      </c>
    </row>
    <row r="189" spans="2:46" ht="15" customHeight="1" x14ac:dyDescent="0.35">
      <c r="B189" s="362">
        <v>1936</v>
      </c>
      <c r="C189" s="362" t="s">
        <v>4800</v>
      </c>
      <c r="D189" s="362" t="s">
        <v>3</v>
      </c>
      <c r="E189" s="362" t="s">
        <v>172</v>
      </c>
      <c r="F189" s="362"/>
      <c r="G189" s="362"/>
      <c r="H189" s="362"/>
      <c r="I189" s="362" t="s">
        <v>59</v>
      </c>
      <c r="J189" s="362" t="s">
        <v>63</v>
      </c>
      <c r="K189" s="361" t="s">
        <v>4801</v>
      </c>
      <c r="L189" s="362"/>
      <c r="M189" s="362" t="s">
        <v>186</v>
      </c>
      <c r="N189" s="362" t="s">
        <v>40</v>
      </c>
      <c r="O189" s="362"/>
      <c r="P189" s="362" t="s">
        <v>4399</v>
      </c>
      <c r="Q189" s="362" t="s">
        <v>4399</v>
      </c>
      <c r="R189" s="362"/>
      <c r="S189" s="361" t="s">
        <v>4779</v>
      </c>
      <c r="T189" s="362"/>
      <c r="U189" s="362"/>
      <c r="V189" s="362" t="s">
        <v>844</v>
      </c>
      <c r="W189" s="362"/>
      <c r="X189" s="362" t="s">
        <v>9</v>
      </c>
      <c r="Y189" s="362" t="s">
        <v>9</v>
      </c>
      <c r="Z189" s="362" t="s">
        <v>90</v>
      </c>
      <c r="AA189" s="366" t="s">
        <v>90</v>
      </c>
      <c r="AB189" s="362" t="s">
        <v>90</v>
      </c>
      <c r="AC189" s="362"/>
      <c r="AD189" s="362"/>
      <c r="AE189" s="362"/>
      <c r="AF189" s="362"/>
      <c r="AG189" s="362"/>
      <c r="AH189" s="362"/>
      <c r="AI189" s="362" t="s">
        <v>7054</v>
      </c>
      <c r="AJ189" s="362" t="s">
        <v>19</v>
      </c>
      <c r="AK189" s="362" t="s">
        <v>40</v>
      </c>
      <c r="AL189" s="362" t="s">
        <v>40</v>
      </c>
      <c r="AM189" s="362" t="s">
        <v>4779</v>
      </c>
      <c r="AN189" s="362"/>
      <c r="AO189" s="362"/>
      <c r="AP189" s="361" t="e">
        <v>#N/A</v>
      </c>
      <c r="AR189">
        <v>1</v>
      </c>
      <c r="AS189" t="s">
        <v>9</v>
      </c>
      <c r="AT189" t="s">
        <v>9</v>
      </c>
    </row>
    <row r="190" spans="2:46" ht="15" customHeight="1" x14ac:dyDescent="0.35">
      <c r="B190" s="362">
        <v>1937</v>
      </c>
      <c r="C190" s="362" t="s">
        <v>4802</v>
      </c>
      <c r="D190" s="362" t="s">
        <v>3</v>
      </c>
      <c r="E190" s="362" t="s">
        <v>172</v>
      </c>
      <c r="F190" s="362"/>
      <c r="G190" s="362"/>
      <c r="H190" s="362"/>
      <c r="I190" s="362" t="s">
        <v>59</v>
      </c>
      <c r="J190" s="362" t="s">
        <v>63</v>
      </c>
      <c r="K190" s="361" t="s">
        <v>4803</v>
      </c>
      <c r="L190" s="362"/>
      <c r="M190" s="362" t="s">
        <v>186</v>
      </c>
      <c r="N190" s="362" t="s">
        <v>40</v>
      </c>
      <c r="O190" s="362"/>
      <c r="P190" s="362" t="s">
        <v>4399</v>
      </c>
      <c r="Q190" s="362" t="s">
        <v>4399</v>
      </c>
      <c r="R190" s="362"/>
      <c r="S190" s="361" t="s">
        <v>4779</v>
      </c>
      <c r="T190" s="362"/>
      <c r="U190" s="362"/>
      <c r="V190" s="362" t="s">
        <v>844</v>
      </c>
      <c r="W190" s="362"/>
      <c r="X190" s="362" t="s">
        <v>9</v>
      </c>
      <c r="Y190" s="362" t="s">
        <v>9</v>
      </c>
      <c r="Z190" s="362" t="s">
        <v>90</v>
      </c>
      <c r="AA190" s="366" t="s">
        <v>90</v>
      </c>
      <c r="AB190" s="362" t="s">
        <v>90</v>
      </c>
      <c r="AC190" s="362"/>
      <c r="AD190" s="362"/>
      <c r="AE190" s="362"/>
      <c r="AF190" s="362"/>
      <c r="AG190" s="362"/>
      <c r="AH190" s="362"/>
      <c r="AI190" s="362" t="s">
        <v>7054</v>
      </c>
      <c r="AJ190" s="362" t="s">
        <v>19</v>
      </c>
      <c r="AK190" s="362" t="s">
        <v>40</v>
      </c>
      <c r="AL190" s="362" t="s">
        <v>40</v>
      </c>
      <c r="AM190" s="362" t="s">
        <v>4779</v>
      </c>
      <c r="AN190" s="362"/>
      <c r="AO190" s="362"/>
      <c r="AP190" s="361" t="e">
        <v>#N/A</v>
      </c>
      <c r="AR190">
        <v>1</v>
      </c>
      <c r="AS190" t="s">
        <v>9</v>
      </c>
      <c r="AT190" t="s">
        <v>9</v>
      </c>
    </row>
    <row r="191" spans="2:46" ht="15" customHeight="1" x14ac:dyDescent="0.35">
      <c r="B191" s="362">
        <v>1938</v>
      </c>
      <c r="C191" s="362" t="s">
        <v>4804</v>
      </c>
      <c r="D191" s="362" t="s">
        <v>3</v>
      </c>
      <c r="E191" s="362" t="s">
        <v>172</v>
      </c>
      <c r="F191" s="362"/>
      <c r="G191" s="362"/>
      <c r="H191" s="362"/>
      <c r="I191" s="362" t="s">
        <v>59</v>
      </c>
      <c r="J191" s="362" t="s">
        <v>63</v>
      </c>
      <c r="K191" s="361" t="s">
        <v>4805</v>
      </c>
      <c r="L191" s="362"/>
      <c r="M191" s="362" t="s">
        <v>186</v>
      </c>
      <c r="N191" s="362" t="s">
        <v>4410</v>
      </c>
      <c r="O191" s="362"/>
      <c r="P191" s="362" t="s">
        <v>2208</v>
      </c>
      <c r="Q191" s="362" t="s">
        <v>4394</v>
      </c>
      <c r="R191" s="362"/>
      <c r="S191" s="361" t="s">
        <v>4779</v>
      </c>
      <c r="T191" s="362"/>
      <c r="U191" s="362"/>
      <c r="V191" s="362" t="s">
        <v>844</v>
      </c>
      <c r="W191" s="362"/>
      <c r="X191" s="362"/>
      <c r="Y191" s="362" t="s">
        <v>48</v>
      </c>
      <c r="Z191" s="362" t="s">
        <v>90</v>
      </c>
      <c r="AA191" s="366" t="s">
        <v>90</v>
      </c>
      <c r="AB191" s="362" t="s">
        <v>90</v>
      </c>
      <c r="AC191" s="362"/>
      <c r="AD191" s="362"/>
      <c r="AE191" s="362"/>
      <c r="AF191" s="362"/>
      <c r="AG191" s="362"/>
      <c r="AH191" s="362"/>
      <c r="AI191" s="362" t="s">
        <v>7054</v>
      </c>
      <c r="AJ191" s="362" t="s">
        <v>19</v>
      </c>
      <c r="AK191" s="362" t="s">
        <v>40</v>
      </c>
      <c r="AL191" s="362" t="s">
        <v>4410</v>
      </c>
      <c r="AM191" s="362" t="s">
        <v>4779</v>
      </c>
      <c r="AN191" s="362"/>
      <c r="AO191" s="362"/>
      <c r="AP191" s="361"/>
      <c r="AR191">
        <v>1</v>
      </c>
      <c r="AS191" t="s">
        <v>5839</v>
      </c>
      <c r="AT191" t="s">
        <v>5839</v>
      </c>
    </row>
    <row r="192" spans="2:46" ht="15" customHeight="1" x14ac:dyDescent="0.35">
      <c r="B192" s="362">
        <v>1939</v>
      </c>
      <c r="C192" s="362" t="s">
        <v>4806</v>
      </c>
      <c r="D192" s="362" t="s">
        <v>3</v>
      </c>
      <c r="E192" s="362" t="s">
        <v>172</v>
      </c>
      <c r="F192" s="362"/>
      <c r="G192" s="362" t="s">
        <v>63</v>
      </c>
      <c r="H192" s="362" t="s">
        <v>63</v>
      </c>
      <c r="I192" s="362" t="s">
        <v>63</v>
      </c>
      <c r="J192" s="362" t="s">
        <v>4540</v>
      </c>
      <c r="K192" s="361" t="s">
        <v>4807</v>
      </c>
      <c r="L192" s="362"/>
      <c r="M192" s="362" t="s">
        <v>186</v>
      </c>
      <c r="N192" s="362" t="s">
        <v>40</v>
      </c>
      <c r="O192" s="362"/>
      <c r="P192" s="362" t="s">
        <v>2208</v>
      </c>
      <c r="Q192" s="362" t="s">
        <v>4394</v>
      </c>
      <c r="R192" s="362"/>
      <c r="S192" s="361" t="s">
        <v>4401</v>
      </c>
      <c r="T192" s="362"/>
      <c r="U192" s="362"/>
      <c r="V192" s="362" t="s">
        <v>844</v>
      </c>
      <c r="W192" s="362"/>
      <c r="X192" s="362" t="s">
        <v>9</v>
      </c>
      <c r="Y192" s="362" t="s">
        <v>9</v>
      </c>
      <c r="Z192" s="362" t="s">
        <v>90</v>
      </c>
      <c r="AA192" s="366" t="s">
        <v>90</v>
      </c>
      <c r="AB192" s="362" t="s">
        <v>90</v>
      </c>
      <c r="AC192" s="362"/>
      <c r="AD192" s="362"/>
      <c r="AE192" s="362"/>
      <c r="AF192" s="362"/>
      <c r="AG192" s="362"/>
      <c r="AH192" s="362"/>
      <c r="AI192" s="362" t="s">
        <v>7046</v>
      </c>
      <c r="AJ192" s="362" t="s">
        <v>19</v>
      </c>
      <c r="AK192" s="362" t="s">
        <v>40</v>
      </c>
      <c r="AL192" s="362" t="s">
        <v>4401</v>
      </c>
      <c r="AM192" s="362">
        <v>0</v>
      </c>
      <c r="AN192" s="362"/>
      <c r="AO192" s="362"/>
      <c r="AP192" s="361" t="e">
        <v>#N/A</v>
      </c>
      <c r="AR192">
        <v>1</v>
      </c>
      <c r="AS192" t="s">
        <v>9</v>
      </c>
      <c r="AT192" t="s">
        <v>9</v>
      </c>
    </row>
    <row r="193" spans="2:46" ht="15" customHeight="1" x14ac:dyDescent="0.35">
      <c r="B193" s="362">
        <v>1940</v>
      </c>
      <c r="C193" s="362" t="s">
        <v>4808</v>
      </c>
      <c r="D193" s="362" t="s">
        <v>3</v>
      </c>
      <c r="E193" s="362" t="s">
        <v>172</v>
      </c>
      <c r="F193" s="362"/>
      <c r="G193" s="362"/>
      <c r="H193" s="362"/>
      <c r="I193" s="362" t="s">
        <v>59</v>
      </c>
      <c r="J193" s="362" t="s">
        <v>63</v>
      </c>
      <c r="K193" s="361" t="s">
        <v>4809</v>
      </c>
      <c r="L193" s="362"/>
      <c r="M193" s="362" t="s">
        <v>186</v>
      </c>
      <c r="N193" s="362" t="s">
        <v>4410</v>
      </c>
      <c r="O193" s="362"/>
      <c r="P193" s="362" t="s">
        <v>2208</v>
      </c>
      <c r="Q193" s="362" t="s">
        <v>4394</v>
      </c>
      <c r="R193" s="362"/>
      <c r="S193" s="361"/>
      <c r="T193" s="362"/>
      <c r="U193" s="362"/>
      <c r="V193" s="362" t="s">
        <v>844</v>
      </c>
      <c r="W193" s="362"/>
      <c r="X193" s="362"/>
      <c r="Y193" s="362" t="s">
        <v>48</v>
      </c>
      <c r="Z193" s="362" t="s">
        <v>90</v>
      </c>
      <c r="AA193" s="366" t="s">
        <v>90</v>
      </c>
      <c r="AB193" s="362" t="s">
        <v>90</v>
      </c>
      <c r="AC193" s="362"/>
      <c r="AD193" s="362"/>
      <c r="AE193" s="362"/>
      <c r="AF193" s="362"/>
      <c r="AG193" s="362"/>
      <c r="AH193" s="362"/>
      <c r="AI193" s="362" t="s">
        <v>7054</v>
      </c>
      <c r="AJ193" s="362" t="s">
        <v>19</v>
      </c>
      <c r="AK193" s="362" t="s">
        <v>40</v>
      </c>
      <c r="AL193" s="362" t="s">
        <v>4410</v>
      </c>
      <c r="AM193" s="362">
        <v>0</v>
      </c>
      <c r="AN193" s="362"/>
      <c r="AO193" s="362"/>
      <c r="AP193" s="361"/>
      <c r="AR193">
        <v>1</v>
      </c>
      <c r="AS193" t="s">
        <v>5839</v>
      </c>
      <c r="AT193" t="s">
        <v>5839</v>
      </c>
    </row>
    <row r="194" spans="2:46" ht="15" customHeight="1" x14ac:dyDescent="0.35">
      <c r="B194" s="362">
        <v>1941</v>
      </c>
      <c r="C194" s="362" t="s">
        <v>4810</v>
      </c>
      <c r="D194" s="362" t="s">
        <v>3</v>
      </c>
      <c r="E194" s="362" t="s">
        <v>172</v>
      </c>
      <c r="F194" s="362"/>
      <c r="G194" s="362"/>
      <c r="H194" s="362"/>
      <c r="I194" s="362" t="s">
        <v>59</v>
      </c>
      <c r="J194" s="362" t="s">
        <v>63</v>
      </c>
      <c r="K194" s="361" t="s">
        <v>4811</v>
      </c>
      <c r="L194" s="362"/>
      <c r="M194" s="362" t="s">
        <v>186</v>
      </c>
      <c r="N194" s="362" t="s">
        <v>4410</v>
      </c>
      <c r="O194" s="362"/>
      <c r="P194" s="362" t="s">
        <v>2208</v>
      </c>
      <c r="Q194" s="362" t="s">
        <v>4394</v>
      </c>
      <c r="R194" s="362"/>
      <c r="S194" s="361"/>
      <c r="T194" s="362"/>
      <c r="U194" s="362"/>
      <c r="V194" s="362" t="s">
        <v>844</v>
      </c>
      <c r="W194" s="362"/>
      <c r="X194" s="362"/>
      <c r="Y194" s="362" t="s">
        <v>48</v>
      </c>
      <c r="Z194" s="362" t="s">
        <v>90</v>
      </c>
      <c r="AA194" s="366" t="s">
        <v>90</v>
      </c>
      <c r="AB194" s="362" t="s">
        <v>90</v>
      </c>
      <c r="AC194" s="362"/>
      <c r="AD194" s="362"/>
      <c r="AE194" s="362"/>
      <c r="AF194" s="362"/>
      <c r="AG194" s="362"/>
      <c r="AH194" s="362"/>
      <c r="AI194" s="362" t="s">
        <v>7054</v>
      </c>
      <c r="AJ194" s="362" t="s">
        <v>19</v>
      </c>
      <c r="AK194" s="362" t="s">
        <v>40</v>
      </c>
      <c r="AL194" s="362" t="s">
        <v>4410</v>
      </c>
      <c r="AM194" s="362">
        <v>0</v>
      </c>
      <c r="AN194" s="362"/>
      <c r="AO194" s="362"/>
      <c r="AP194" s="361"/>
      <c r="AR194">
        <v>1</v>
      </c>
      <c r="AS194" t="s">
        <v>5839</v>
      </c>
      <c r="AT194" t="s">
        <v>5839</v>
      </c>
    </row>
    <row r="195" spans="2:46" ht="15" customHeight="1" x14ac:dyDescent="0.35">
      <c r="B195" s="362">
        <v>1942</v>
      </c>
      <c r="C195" s="362" t="s">
        <v>4812</v>
      </c>
      <c r="D195" s="362" t="s">
        <v>3</v>
      </c>
      <c r="E195" s="362" t="s">
        <v>172</v>
      </c>
      <c r="F195" s="362"/>
      <c r="G195" s="362"/>
      <c r="H195" s="362"/>
      <c r="I195" s="362" t="s">
        <v>59</v>
      </c>
      <c r="J195" s="362" t="s">
        <v>63</v>
      </c>
      <c r="K195" s="361" t="s">
        <v>4813</v>
      </c>
      <c r="L195" s="362"/>
      <c r="M195" s="362" t="s">
        <v>186</v>
      </c>
      <c r="N195" s="362" t="s">
        <v>4410</v>
      </c>
      <c r="O195" s="362"/>
      <c r="P195" s="362" t="s">
        <v>2208</v>
      </c>
      <c r="Q195" s="362" t="s">
        <v>4394</v>
      </c>
      <c r="R195" s="362"/>
      <c r="S195" s="361"/>
      <c r="T195" s="362"/>
      <c r="U195" s="362"/>
      <c r="V195" s="362" t="s">
        <v>844</v>
      </c>
      <c r="W195" s="362"/>
      <c r="X195" s="362"/>
      <c r="Y195" s="362" t="s">
        <v>48</v>
      </c>
      <c r="Z195" s="362" t="s">
        <v>90</v>
      </c>
      <c r="AA195" s="366" t="s">
        <v>90</v>
      </c>
      <c r="AB195" s="362" t="s">
        <v>90</v>
      </c>
      <c r="AC195" s="362"/>
      <c r="AD195" s="362"/>
      <c r="AE195" s="362"/>
      <c r="AF195" s="362"/>
      <c r="AG195" s="362"/>
      <c r="AH195" s="362"/>
      <c r="AI195" s="362" t="s">
        <v>7054</v>
      </c>
      <c r="AJ195" s="362" t="s">
        <v>19</v>
      </c>
      <c r="AK195" s="362" t="s">
        <v>40</v>
      </c>
      <c r="AL195" s="362" t="s">
        <v>4410</v>
      </c>
      <c r="AM195" s="362">
        <v>0</v>
      </c>
      <c r="AN195" s="362"/>
      <c r="AO195" s="362"/>
      <c r="AP195" s="361"/>
      <c r="AR195">
        <v>1</v>
      </c>
      <c r="AS195" t="s">
        <v>5839</v>
      </c>
      <c r="AT195" t="s">
        <v>5839</v>
      </c>
    </row>
    <row r="196" spans="2:46" ht="15" customHeight="1" x14ac:dyDescent="0.35">
      <c r="B196" s="362">
        <v>1943</v>
      </c>
      <c r="C196" s="362" t="s">
        <v>4814</v>
      </c>
      <c r="D196" s="362" t="s">
        <v>3</v>
      </c>
      <c r="E196" s="362" t="s">
        <v>172</v>
      </c>
      <c r="F196" s="362"/>
      <c r="G196" s="362" t="s">
        <v>63</v>
      </c>
      <c r="H196" s="362" t="s">
        <v>63</v>
      </c>
      <c r="I196" s="362" t="s">
        <v>80</v>
      </c>
      <c r="J196" s="362" t="s">
        <v>63</v>
      </c>
      <c r="K196" s="361" t="s">
        <v>4815</v>
      </c>
      <c r="L196" s="362"/>
      <c r="M196" s="362" t="s">
        <v>186</v>
      </c>
      <c r="N196" s="362" t="s">
        <v>4410</v>
      </c>
      <c r="O196" s="362"/>
      <c r="P196" s="362" t="s">
        <v>2208</v>
      </c>
      <c r="Q196" s="362" t="s">
        <v>4394</v>
      </c>
      <c r="R196" s="362"/>
      <c r="S196" s="361" t="s">
        <v>4816</v>
      </c>
      <c r="T196" s="362"/>
      <c r="U196" s="362"/>
      <c r="V196" s="362" t="s">
        <v>844</v>
      </c>
      <c r="W196" s="362"/>
      <c r="X196" s="362"/>
      <c r="Y196" s="362" t="s">
        <v>48</v>
      </c>
      <c r="Z196" s="362" t="s">
        <v>90</v>
      </c>
      <c r="AA196" s="366" t="s">
        <v>90</v>
      </c>
      <c r="AB196" s="362" t="s">
        <v>90</v>
      </c>
      <c r="AC196" s="362"/>
      <c r="AD196" s="362"/>
      <c r="AE196" s="362"/>
      <c r="AF196" s="362"/>
      <c r="AG196" s="362"/>
      <c r="AH196" s="362"/>
      <c r="AI196" s="362" t="s">
        <v>7048</v>
      </c>
      <c r="AJ196" s="362" t="s">
        <v>19</v>
      </c>
      <c r="AK196" s="362" t="s">
        <v>40</v>
      </c>
      <c r="AL196" s="362" t="s">
        <v>4410</v>
      </c>
      <c r="AM196" s="362" t="s">
        <v>4816</v>
      </c>
      <c r="AN196" s="362"/>
      <c r="AO196" s="362"/>
      <c r="AP196" s="361"/>
      <c r="AR196">
        <v>1</v>
      </c>
      <c r="AS196" t="s">
        <v>5839</v>
      </c>
      <c r="AT196" t="s">
        <v>5839</v>
      </c>
    </row>
    <row r="197" spans="2:46" ht="15" customHeight="1" x14ac:dyDescent="0.35">
      <c r="B197" s="362">
        <v>1944</v>
      </c>
      <c r="C197" s="362" t="s">
        <v>4817</v>
      </c>
      <c r="D197" s="362" t="s">
        <v>3</v>
      </c>
      <c r="E197" s="362" t="s">
        <v>172</v>
      </c>
      <c r="F197" s="362"/>
      <c r="G197" s="362" t="s">
        <v>63</v>
      </c>
      <c r="H197" s="362" t="s">
        <v>63</v>
      </c>
      <c r="I197" s="362" t="s">
        <v>80</v>
      </c>
      <c r="J197" s="362" t="s">
        <v>63</v>
      </c>
      <c r="K197" s="361" t="s">
        <v>4818</v>
      </c>
      <c r="L197" s="362"/>
      <c r="M197" s="362" t="s">
        <v>186</v>
      </c>
      <c r="N197" s="362" t="s">
        <v>4410</v>
      </c>
      <c r="O197" s="362"/>
      <c r="P197" s="362" t="s">
        <v>2208</v>
      </c>
      <c r="Q197" s="362" t="s">
        <v>4394</v>
      </c>
      <c r="R197" s="362"/>
      <c r="S197" s="361" t="s">
        <v>4816</v>
      </c>
      <c r="T197" s="362"/>
      <c r="U197" s="362"/>
      <c r="V197" s="362" t="s">
        <v>844</v>
      </c>
      <c r="W197" s="362"/>
      <c r="X197" s="362"/>
      <c r="Y197" s="362" t="s">
        <v>48</v>
      </c>
      <c r="Z197" s="362" t="s">
        <v>90</v>
      </c>
      <c r="AA197" s="366" t="s">
        <v>90</v>
      </c>
      <c r="AB197" s="362" t="s">
        <v>90</v>
      </c>
      <c r="AC197" s="362"/>
      <c r="AD197" s="362"/>
      <c r="AE197" s="362"/>
      <c r="AF197" s="362"/>
      <c r="AG197" s="362"/>
      <c r="AH197" s="362"/>
      <c r="AI197" s="362" t="s">
        <v>7048</v>
      </c>
      <c r="AJ197" s="362" t="s">
        <v>19</v>
      </c>
      <c r="AK197" s="362" t="s">
        <v>40</v>
      </c>
      <c r="AL197" s="362" t="s">
        <v>4410</v>
      </c>
      <c r="AM197" s="362" t="s">
        <v>4816</v>
      </c>
      <c r="AN197" s="362"/>
      <c r="AO197" s="362"/>
      <c r="AP197" s="361"/>
      <c r="AR197">
        <v>1</v>
      </c>
      <c r="AS197" t="s">
        <v>5839</v>
      </c>
      <c r="AT197" t="s">
        <v>5839</v>
      </c>
    </row>
    <row r="198" spans="2:46" ht="15" customHeight="1" x14ac:dyDescent="0.35">
      <c r="B198" s="362">
        <v>1945</v>
      </c>
      <c r="C198" s="362" t="s">
        <v>4819</v>
      </c>
      <c r="D198" s="362" t="s">
        <v>3</v>
      </c>
      <c r="E198" s="362" t="s">
        <v>172</v>
      </c>
      <c r="F198" s="362"/>
      <c r="G198" s="362" t="s">
        <v>63</v>
      </c>
      <c r="H198" s="362" t="s">
        <v>63</v>
      </c>
      <c r="I198" s="362" t="s">
        <v>80</v>
      </c>
      <c r="J198" s="362" t="s">
        <v>63</v>
      </c>
      <c r="K198" s="361" t="s">
        <v>4820</v>
      </c>
      <c r="L198" s="362"/>
      <c r="M198" s="362" t="s">
        <v>186</v>
      </c>
      <c r="N198" s="362" t="s">
        <v>4410</v>
      </c>
      <c r="O198" s="362"/>
      <c r="P198" s="362" t="s">
        <v>2208</v>
      </c>
      <c r="Q198" s="362" t="s">
        <v>4394</v>
      </c>
      <c r="R198" s="362"/>
      <c r="S198" s="361" t="s">
        <v>4816</v>
      </c>
      <c r="T198" s="362"/>
      <c r="U198" s="362"/>
      <c r="V198" s="362" t="s">
        <v>844</v>
      </c>
      <c r="W198" s="362"/>
      <c r="X198" s="362"/>
      <c r="Y198" s="362" t="s">
        <v>48</v>
      </c>
      <c r="Z198" s="362" t="s">
        <v>90</v>
      </c>
      <c r="AA198" s="366" t="s">
        <v>90</v>
      </c>
      <c r="AB198" s="362" t="s">
        <v>90</v>
      </c>
      <c r="AC198" s="362"/>
      <c r="AD198" s="362"/>
      <c r="AE198" s="362"/>
      <c r="AF198" s="362"/>
      <c r="AG198" s="362"/>
      <c r="AH198" s="362"/>
      <c r="AI198" s="362" t="s">
        <v>7048</v>
      </c>
      <c r="AJ198" s="362" t="s">
        <v>19</v>
      </c>
      <c r="AK198" s="362" t="s">
        <v>40</v>
      </c>
      <c r="AL198" s="362" t="s">
        <v>4410</v>
      </c>
      <c r="AM198" s="362" t="s">
        <v>4816</v>
      </c>
      <c r="AN198" s="362"/>
      <c r="AO198" s="362"/>
      <c r="AP198" s="361"/>
      <c r="AR198">
        <v>1</v>
      </c>
      <c r="AS198" t="s">
        <v>5839</v>
      </c>
      <c r="AT198" t="s">
        <v>5839</v>
      </c>
    </row>
    <row r="199" spans="2:46" ht="15" customHeight="1" x14ac:dyDescent="0.35">
      <c r="B199" s="362">
        <v>1946</v>
      </c>
      <c r="C199" s="362" t="s">
        <v>4821</v>
      </c>
      <c r="D199" s="362" t="s">
        <v>3</v>
      </c>
      <c r="E199" s="362" t="s">
        <v>172</v>
      </c>
      <c r="F199" s="362"/>
      <c r="G199" s="362" t="s">
        <v>63</v>
      </c>
      <c r="H199" s="362" t="s">
        <v>63</v>
      </c>
      <c r="I199" s="362" t="s">
        <v>80</v>
      </c>
      <c r="J199" s="362" t="s">
        <v>63</v>
      </c>
      <c r="K199" s="361" t="s">
        <v>4822</v>
      </c>
      <c r="L199" s="362"/>
      <c r="M199" s="362" t="s">
        <v>186</v>
      </c>
      <c r="N199" s="362" t="s">
        <v>4410</v>
      </c>
      <c r="O199" s="362"/>
      <c r="P199" s="362" t="s">
        <v>2208</v>
      </c>
      <c r="Q199" s="362" t="s">
        <v>4394</v>
      </c>
      <c r="R199" s="362"/>
      <c r="S199" s="361" t="s">
        <v>4816</v>
      </c>
      <c r="T199" s="362"/>
      <c r="U199" s="362"/>
      <c r="V199" s="362" t="s">
        <v>844</v>
      </c>
      <c r="W199" s="362"/>
      <c r="X199" s="362"/>
      <c r="Y199" s="362" t="s">
        <v>48</v>
      </c>
      <c r="Z199" s="362" t="s">
        <v>90</v>
      </c>
      <c r="AA199" s="366" t="s">
        <v>90</v>
      </c>
      <c r="AB199" s="362" t="s">
        <v>90</v>
      </c>
      <c r="AC199" s="362"/>
      <c r="AD199" s="362"/>
      <c r="AE199" s="362"/>
      <c r="AF199" s="362"/>
      <c r="AG199" s="362"/>
      <c r="AH199" s="362"/>
      <c r="AI199" s="362" t="s">
        <v>7048</v>
      </c>
      <c r="AJ199" s="362" t="s">
        <v>19</v>
      </c>
      <c r="AK199" s="362" t="s">
        <v>40</v>
      </c>
      <c r="AL199" s="362" t="s">
        <v>4410</v>
      </c>
      <c r="AM199" s="362" t="s">
        <v>4816</v>
      </c>
      <c r="AN199" s="362"/>
      <c r="AO199" s="362"/>
      <c r="AP199" s="361"/>
      <c r="AR199">
        <v>1</v>
      </c>
      <c r="AS199" t="s">
        <v>5839</v>
      </c>
      <c r="AT199" t="s">
        <v>5839</v>
      </c>
    </row>
    <row r="200" spans="2:46" ht="15" customHeight="1" x14ac:dyDescent="0.35">
      <c r="B200" s="362">
        <v>1947</v>
      </c>
      <c r="C200" s="362" t="s">
        <v>4823</v>
      </c>
      <c r="D200" s="362" t="s">
        <v>3</v>
      </c>
      <c r="E200" s="362" t="s">
        <v>172</v>
      </c>
      <c r="F200" s="362"/>
      <c r="G200" s="362" t="s">
        <v>63</v>
      </c>
      <c r="H200" s="362" t="s">
        <v>63</v>
      </c>
      <c r="I200" s="362" t="s">
        <v>80</v>
      </c>
      <c r="J200" s="362" t="s">
        <v>63</v>
      </c>
      <c r="K200" s="361" t="s">
        <v>4824</v>
      </c>
      <c r="L200" s="362"/>
      <c r="M200" s="362" t="s">
        <v>186</v>
      </c>
      <c r="N200" s="362" t="s">
        <v>4410</v>
      </c>
      <c r="O200" s="362"/>
      <c r="P200" s="362" t="s">
        <v>2208</v>
      </c>
      <c r="Q200" s="362" t="s">
        <v>4394</v>
      </c>
      <c r="R200" s="362"/>
      <c r="S200" s="361" t="s">
        <v>4816</v>
      </c>
      <c r="T200" s="362"/>
      <c r="U200" s="362"/>
      <c r="V200" s="362" t="s">
        <v>844</v>
      </c>
      <c r="W200" s="362"/>
      <c r="X200" s="362"/>
      <c r="Y200" s="362" t="s">
        <v>48</v>
      </c>
      <c r="Z200" s="362" t="s">
        <v>90</v>
      </c>
      <c r="AA200" s="366" t="s">
        <v>90</v>
      </c>
      <c r="AB200" s="362" t="s">
        <v>90</v>
      </c>
      <c r="AC200" s="362"/>
      <c r="AD200" s="362"/>
      <c r="AE200" s="362"/>
      <c r="AF200" s="362"/>
      <c r="AG200" s="362"/>
      <c r="AH200" s="362"/>
      <c r="AI200" s="362" t="s">
        <v>7048</v>
      </c>
      <c r="AJ200" s="362" t="s">
        <v>19</v>
      </c>
      <c r="AK200" s="362" t="s">
        <v>40</v>
      </c>
      <c r="AL200" s="362" t="s">
        <v>4410</v>
      </c>
      <c r="AM200" s="362" t="s">
        <v>4816</v>
      </c>
      <c r="AN200" s="362"/>
      <c r="AO200" s="362"/>
      <c r="AP200" s="361"/>
      <c r="AR200">
        <v>1</v>
      </c>
      <c r="AS200" t="s">
        <v>5839</v>
      </c>
      <c r="AT200" t="s">
        <v>5839</v>
      </c>
    </row>
    <row r="201" spans="2:46" ht="15" customHeight="1" x14ac:dyDescent="0.35">
      <c r="B201" s="362">
        <v>1948</v>
      </c>
      <c r="C201" s="362" t="s">
        <v>4825</v>
      </c>
      <c r="D201" s="362" t="s">
        <v>3</v>
      </c>
      <c r="E201" s="362" t="s">
        <v>172</v>
      </c>
      <c r="F201" s="362"/>
      <c r="G201" s="362" t="s">
        <v>63</v>
      </c>
      <c r="H201" s="362" t="s">
        <v>63</v>
      </c>
      <c r="I201" s="362" t="s">
        <v>80</v>
      </c>
      <c r="J201" s="362" t="s">
        <v>63</v>
      </c>
      <c r="K201" s="361" t="s">
        <v>4826</v>
      </c>
      <c r="L201" s="362"/>
      <c r="M201" s="362" t="s">
        <v>186</v>
      </c>
      <c r="N201" s="362" t="s">
        <v>4410</v>
      </c>
      <c r="O201" s="362"/>
      <c r="P201" s="362" t="s">
        <v>2208</v>
      </c>
      <c r="Q201" s="362" t="s">
        <v>4394</v>
      </c>
      <c r="R201" s="362"/>
      <c r="S201" s="361" t="s">
        <v>4816</v>
      </c>
      <c r="T201" s="362"/>
      <c r="U201" s="362"/>
      <c r="V201" s="362" t="s">
        <v>844</v>
      </c>
      <c r="W201" s="362"/>
      <c r="X201" s="362"/>
      <c r="Y201" s="362" t="s">
        <v>48</v>
      </c>
      <c r="Z201" s="362" t="s">
        <v>90</v>
      </c>
      <c r="AA201" s="366" t="s">
        <v>90</v>
      </c>
      <c r="AB201" s="362" t="s">
        <v>90</v>
      </c>
      <c r="AC201" s="362"/>
      <c r="AD201" s="362"/>
      <c r="AE201" s="362"/>
      <c r="AF201" s="362"/>
      <c r="AG201" s="362"/>
      <c r="AH201" s="362"/>
      <c r="AI201" s="362" t="s">
        <v>7048</v>
      </c>
      <c r="AJ201" s="362" t="s">
        <v>19</v>
      </c>
      <c r="AK201" s="362" t="s">
        <v>40</v>
      </c>
      <c r="AL201" s="362" t="s">
        <v>4410</v>
      </c>
      <c r="AM201" s="362" t="s">
        <v>4816</v>
      </c>
      <c r="AN201" s="362"/>
      <c r="AO201" s="362"/>
      <c r="AP201" s="361"/>
      <c r="AR201">
        <v>1</v>
      </c>
      <c r="AS201" t="s">
        <v>5839</v>
      </c>
      <c r="AT201" t="s">
        <v>5839</v>
      </c>
    </row>
    <row r="202" spans="2:46" ht="15" customHeight="1" x14ac:dyDescent="0.35">
      <c r="B202" s="362">
        <v>1949</v>
      </c>
      <c r="C202" s="362" t="s">
        <v>4827</v>
      </c>
      <c r="D202" s="362" t="s">
        <v>3</v>
      </c>
      <c r="E202" s="362" t="s">
        <v>172</v>
      </c>
      <c r="F202" s="362"/>
      <c r="G202" s="362" t="s">
        <v>63</v>
      </c>
      <c r="H202" s="362" t="s">
        <v>63</v>
      </c>
      <c r="I202" s="362" t="s">
        <v>80</v>
      </c>
      <c r="J202" s="362" t="s">
        <v>63</v>
      </c>
      <c r="K202" s="361" t="s">
        <v>4828</v>
      </c>
      <c r="L202" s="362"/>
      <c r="M202" s="362" t="s">
        <v>186</v>
      </c>
      <c r="N202" s="362" t="s">
        <v>4410</v>
      </c>
      <c r="O202" s="362"/>
      <c r="P202" s="362" t="s">
        <v>2208</v>
      </c>
      <c r="Q202" s="362" t="s">
        <v>4394</v>
      </c>
      <c r="R202" s="362"/>
      <c r="S202" s="361" t="s">
        <v>4816</v>
      </c>
      <c r="T202" s="362"/>
      <c r="U202" s="362"/>
      <c r="V202" s="362" t="s">
        <v>844</v>
      </c>
      <c r="W202" s="362"/>
      <c r="X202" s="362"/>
      <c r="Y202" s="362" t="s">
        <v>48</v>
      </c>
      <c r="Z202" s="362" t="s">
        <v>90</v>
      </c>
      <c r="AA202" s="366" t="s">
        <v>90</v>
      </c>
      <c r="AB202" s="362" t="s">
        <v>90</v>
      </c>
      <c r="AC202" s="362"/>
      <c r="AD202" s="362"/>
      <c r="AE202" s="362"/>
      <c r="AF202" s="362"/>
      <c r="AG202" s="362"/>
      <c r="AH202" s="362"/>
      <c r="AI202" s="362" t="s">
        <v>7048</v>
      </c>
      <c r="AJ202" s="362" t="s">
        <v>19</v>
      </c>
      <c r="AK202" s="362" t="s">
        <v>40</v>
      </c>
      <c r="AL202" s="362" t="s">
        <v>4410</v>
      </c>
      <c r="AM202" s="362" t="s">
        <v>4816</v>
      </c>
      <c r="AN202" s="362"/>
      <c r="AO202" s="362"/>
      <c r="AP202" s="361"/>
      <c r="AR202">
        <v>1</v>
      </c>
      <c r="AS202" t="s">
        <v>5839</v>
      </c>
      <c r="AT202" t="s">
        <v>5839</v>
      </c>
    </row>
    <row r="203" spans="2:46" ht="15" customHeight="1" x14ac:dyDescent="0.35">
      <c r="B203" s="362">
        <v>1950</v>
      </c>
      <c r="C203" s="362" t="s">
        <v>4829</v>
      </c>
      <c r="D203" s="362" t="s">
        <v>3</v>
      </c>
      <c r="E203" s="362" t="s">
        <v>172</v>
      </c>
      <c r="F203" s="362"/>
      <c r="G203" s="362" t="s">
        <v>63</v>
      </c>
      <c r="H203" s="362" t="s">
        <v>63</v>
      </c>
      <c r="I203" s="362" t="s">
        <v>63</v>
      </c>
      <c r="J203" s="362" t="s">
        <v>4540</v>
      </c>
      <c r="K203" s="361" t="s">
        <v>4830</v>
      </c>
      <c r="L203" s="362"/>
      <c r="M203" s="362" t="s">
        <v>186</v>
      </c>
      <c r="N203" s="362" t="s">
        <v>40</v>
      </c>
      <c r="O203" s="362"/>
      <c r="P203" s="362" t="s">
        <v>2208</v>
      </c>
      <c r="Q203" s="362" t="s">
        <v>4394</v>
      </c>
      <c r="R203" s="362"/>
      <c r="S203" s="361" t="s">
        <v>4401</v>
      </c>
      <c r="T203" s="362"/>
      <c r="U203" s="362"/>
      <c r="V203" s="362" t="s">
        <v>844</v>
      </c>
      <c r="W203" s="362"/>
      <c r="X203" s="362" t="s">
        <v>9</v>
      </c>
      <c r="Y203" s="362" t="s">
        <v>9</v>
      </c>
      <c r="Z203" s="362" t="s">
        <v>90</v>
      </c>
      <c r="AA203" s="366" t="s">
        <v>90</v>
      </c>
      <c r="AB203" s="362" t="s">
        <v>90</v>
      </c>
      <c r="AC203" s="362"/>
      <c r="AD203" s="362"/>
      <c r="AE203" s="362"/>
      <c r="AF203" s="362"/>
      <c r="AG203" s="362"/>
      <c r="AH203" s="362"/>
      <c r="AI203" s="362" t="s">
        <v>7046</v>
      </c>
      <c r="AJ203" s="362" t="s">
        <v>19</v>
      </c>
      <c r="AK203" s="362" t="s">
        <v>40</v>
      </c>
      <c r="AL203" s="362" t="s">
        <v>4401</v>
      </c>
      <c r="AM203" s="362">
        <v>0</v>
      </c>
      <c r="AN203" s="362"/>
      <c r="AO203" s="362"/>
      <c r="AP203" s="361" t="e">
        <v>#N/A</v>
      </c>
      <c r="AR203">
        <v>1</v>
      </c>
      <c r="AS203" t="s">
        <v>9</v>
      </c>
      <c r="AT203" t="s">
        <v>9</v>
      </c>
    </row>
    <row r="204" spans="2:46" ht="15" customHeight="1" x14ac:dyDescent="0.35">
      <c r="B204" s="362">
        <v>1951</v>
      </c>
      <c r="C204" s="362" t="s">
        <v>4831</v>
      </c>
      <c r="D204" s="362" t="s">
        <v>3</v>
      </c>
      <c r="E204" s="362" t="s">
        <v>172</v>
      </c>
      <c r="F204" s="362"/>
      <c r="G204" s="362" t="s">
        <v>63</v>
      </c>
      <c r="H204" s="362" t="s">
        <v>63</v>
      </c>
      <c r="I204" s="362" t="s">
        <v>80</v>
      </c>
      <c r="J204" s="362" t="s">
        <v>63</v>
      </c>
      <c r="K204" s="361" t="s">
        <v>4832</v>
      </c>
      <c r="L204" s="362"/>
      <c r="M204" s="362" t="s">
        <v>186</v>
      </c>
      <c r="N204" s="362" t="s">
        <v>4410</v>
      </c>
      <c r="O204" s="362"/>
      <c r="P204" s="362" t="s">
        <v>2208</v>
      </c>
      <c r="Q204" s="362" t="s">
        <v>4394</v>
      </c>
      <c r="R204" s="362"/>
      <c r="S204" s="361"/>
      <c r="T204" s="362"/>
      <c r="U204" s="362"/>
      <c r="V204" s="362" t="s">
        <v>844</v>
      </c>
      <c r="W204" s="362"/>
      <c r="X204" s="362"/>
      <c r="Y204" s="362" t="s">
        <v>48</v>
      </c>
      <c r="Z204" s="362" t="s">
        <v>90</v>
      </c>
      <c r="AA204" s="366" t="s">
        <v>90</v>
      </c>
      <c r="AB204" s="362" t="s">
        <v>90</v>
      </c>
      <c r="AC204" s="362"/>
      <c r="AD204" s="362"/>
      <c r="AE204" s="362"/>
      <c r="AF204" s="362"/>
      <c r="AG204" s="362"/>
      <c r="AH204" s="362"/>
      <c r="AI204" s="362" t="s">
        <v>7048</v>
      </c>
      <c r="AJ204" s="362" t="s">
        <v>19</v>
      </c>
      <c r="AK204" s="362" t="s">
        <v>40</v>
      </c>
      <c r="AL204" s="362" t="s">
        <v>4410</v>
      </c>
      <c r="AM204" s="362" t="s">
        <v>6590</v>
      </c>
      <c r="AN204" s="362"/>
      <c r="AO204" s="362"/>
      <c r="AP204" s="361"/>
      <c r="AR204">
        <v>1</v>
      </c>
      <c r="AS204" t="s">
        <v>5839</v>
      </c>
      <c r="AT204" t="s">
        <v>5839</v>
      </c>
    </row>
    <row r="205" spans="2:46" ht="15" customHeight="1" x14ac:dyDescent="0.35">
      <c r="B205" s="362">
        <v>1952</v>
      </c>
      <c r="C205" s="362" t="s">
        <v>4833</v>
      </c>
      <c r="D205" s="362" t="s">
        <v>3</v>
      </c>
      <c r="E205" s="362" t="s">
        <v>172</v>
      </c>
      <c r="F205" s="362"/>
      <c r="G205" s="362" t="s">
        <v>63</v>
      </c>
      <c r="H205" s="362" t="s">
        <v>63</v>
      </c>
      <c r="I205" s="362" t="s">
        <v>80</v>
      </c>
      <c r="J205" s="362" t="s">
        <v>63</v>
      </c>
      <c r="K205" s="361" t="s">
        <v>4834</v>
      </c>
      <c r="L205" s="362"/>
      <c r="M205" s="362" t="s">
        <v>186</v>
      </c>
      <c r="N205" s="362" t="s">
        <v>4410</v>
      </c>
      <c r="O205" s="362"/>
      <c r="P205" s="362" t="s">
        <v>2208</v>
      </c>
      <c r="Q205" s="362" t="s">
        <v>4394</v>
      </c>
      <c r="R205" s="362"/>
      <c r="S205" s="361"/>
      <c r="T205" s="362"/>
      <c r="U205" s="362"/>
      <c r="V205" s="362" t="s">
        <v>844</v>
      </c>
      <c r="W205" s="362"/>
      <c r="X205" s="362"/>
      <c r="Y205" s="362" t="s">
        <v>48</v>
      </c>
      <c r="Z205" s="362" t="s">
        <v>90</v>
      </c>
      <c r="AA205" s="366" t="s">
        <v>90</v>
      </c>
      <c r="AB205" s="362" t="s">
        <v>90</v>
      </c>
      <c r="AC205" s="362"/>
      <c r="AD205" s="362"/>
      <c r="AE205" s="362"/>
      <c r="AF205" s="362"/>
      <c r="AG205" s="362"/>
      <c r="AH205" s="362"/>
      <c r="AI205" s="362" t="s">
        <v>7048</v>
      </c>
      <c r="AJ205" s="362" t="s">
        <v>19</v>
      </c>
      <c r="AK205" s="362" t="s">
        <v>40</v>
      </c>
      <c r="AL205" s="362" t="s">
        <v>4410</v>
      </c>
      <c r="AM205" s="362" t="s">
        <v>6590</v>
      </c>
      <c r="AN205" s="362"/>
      <c r="AO205" s="362"/>
      <c r="AP205" s="361"/>
      <c r="AR205">
        <v>1</v>
      </c>
      <c r="AS205" t="s">
        <v>5839</v>
      </c>
      <c r="AT205" t="s">
        <v>5839</v>
      </c>
    </row>
    <row r="206" spans="2:46" ht="15" customHeight="1" x14ac:dyDescent="0.35">
      <c r="B206" s="362">
        <v>1953</v>
      </c>
      <c r="C206" s="362" t="s">
        <v>4835</v>
      </c>
      <c r="D206" s="362" t="s">
        <v>3</v>
      </c>
      <c r="E206" s="362" t="s">
        <v>172</v>
      </c>
      <c r="F206" s="362"/>
      <c r="G206" s="362" t="s">
        <v>63</v>
      </c>
      <c r="H206" s="362" t="s">
        <v>63</v>
      </c>
      <c r="I206" s="362" t="s">
        <v>80</v>
      </c>
      <c r="J206" s="362" t="s">
        <v>63</v>
      </c>
      <c r="K206" s="361" t="s">
        <v>4836</v>
      </c>
      <c r="L206" s="362"/>
      <c r="M206" s="362" t="s">
        <v>186</v>
      </c>
      <c r="N206" s="362" t="s">
        <v>4410</v>
      </c>
      <c r="O206" s="362"/>
      <c r="P206" s="362" t="s">
        <v>2208</v>
      </c>
      <c r="Q206" s="362" t="s">
        <v>4394</v>
      </c>
      <c r="R206" s="362"/>
      <c r="S206" s="361"/>
      <c r="T206" s="362"/>
      <c r="U206" s="362"/>
      <c r="V206" s="362" t="s">
        <v>844</v>
      </c>
      <c r="W206" s="362"/>
      <c r="X206" s="362"/>
      <c r="Y206" s="362" t="s">
        <v>48</v>
      </c>
      <c r="Z206" s="362" t="s">
        <v>90</v>
      </c>
      <c r="AA206" s="366" t="s">
        <v>90</v>
      </c>
      <c r="AB206" s="362" t="s">
        <v>90</v>
      </c>
      <c r="AC206" s="362"/>
      <c r="AD206" s="362"/>
      <c r="AE206" s="362"/>
      <c r="AF206" s="362"/>
      <c r="AG206" s="362"/>
      <c r="AH206" s="362"/>
      <c r="AI206" s="362" t="s">
        <v>7048</v>
      </c>
      <c r="AJ206" s="362" t="s">
        <v>19</v>
      </c>
      <c r="AK206" s="362" t="s">
        <v>40</v>
      </c>
      <c r="AL206" s="362" t="s">
        <v>4410</v>
      </c>
      <c r="AM206" s="362" t="s">
        <v>6590</v>
      </c>
      <c r="AN206" s="362"/>
      <c r="AO206" s="362"/>
      <c r="AP206" s="361"/>
      <c r="AR206">
        <v>1</v>
      </c>
      <c r="AS206" t="s">
        <v>5839</v>
      </c>
      <c r="AT206" t="s">
        <v>5839</v>
      </c>
    </row>
    <row r="207" spans="2:46" ht="15" customHeight="1" x14ac:dyDescent="0.35">
      <c r="B207" s="362">
        <v>1954</v>
      </c>
      <c r="C207" s="362" t="s">
        <v>4837</v>
      </c>
      <c r="D207" s="362" t="s">
        <v>3</v>
      </c>
      <c r="E207" s="362" t="s">
        <v>172</v>
      </c>
      <c r="F207" s="362"/>
      <c r="G207" s="362" t="s">
        <v>63</v>
      </c>
      <c r="H207" s="362" t="s">
        <v>63</v>
      </c>
      <c r="I207" s="362" t="s">
        <v>80</v>
      </c>
      <c r="J207" s="362" t="s">
        <v>63</v>
      </c>
      <c r="K207" s="361" t="s">
        <v>4838</v>
      </c>
      <c r="L207" s="362"/>
      <c r="M207" s="362" t="s">
        <v>186</v>
      </c>
      <c r="N207" s="362" t="s">
        <v>4410</v>
      </c>
      <c r="O207" s="362"/>
      <c r="P207" s="362" t="s">
        <v>2208</v>
      </c>
      <c r="Q207" s="362" t="s">
        <v>4394</v>
      </c>
      <c r="R207" s="362"/>
      <c r="S207" s="361"/>
      <c r="T207" s="362"/>
      <c r="U207" s="362"/>
      <c r="V207" s="362" t="s">
        <v>844</v>
      </c>
      <c r="W207" s="362"/>
      <c r="X207" s="362"/>
      <c r="Y207" s="362" t="s">
        <v>48</v>
      </c>
      <c r="Z207" s="362" t="s">
        <v>90</v>
      </c>
      <c r="AA207" s="366" t="s">
        <v>90</v>
      </c>
      <c r="AB207" s="362" t="s">
        <v>90</v>
      </c>
      <c r="AC207" s="362"/>
      <c r="AD207" s="362"/>
      <c r="AE207" s="362"/>
      <c r="AF207" s="362"/>
      <c r="AG207" s="362"/>
      <c r="AH207" s="362"/>
      <c r="AI207" s="362" t="s">
        <v>7048</v>
      </c>
      <c r="AJ207" s="362" t="s">
        <v>19</v>
      </c>
      <c r="AK207" s="362" t="s">
        <v>40</v>
      </c>
      <c r="AL207" s="362" t="s">
        <v>4410</v>
      </c>
      <c r="AM207" s="362" t="s">
        <v>6590</v>
      </c>
      <c r="AN207" s="362"/>
      <c r="AO207" s="362"/>
      <c r="AP207" s="361"/>
      <c r="AR207">
        <v>1</v>
      </c>
      <c r="AS207" t="s">
        <v>5839</v>
      </c>
      <c r="AT207" t="s">
        <v>5839</v>
      </c>
    </row>
    <row r="208" spans="2:46" ht="15" customHeight="1" x14ac:dyDescent="0.35">
      <c r="B208" s="362">
        <v>1955</v>
      </c>
      <c r="C208" s="362" t="s">
        <v>4839</v>
      </c>
      <c r="D208" s="362" t="s">
        <v>3</v>
      </c>
      <c r="E208" s="362" t="s">
        <v>172</v>
      </c>
      <c r="F208" s="362"/>
      <c r="G208" s="362" t="s">
        <v>63</v>
      </c>
      <c r="H208" s="362" t="s">
        <v>63</v>
      </c>
      <c r="I208" s="362" t="s">
        <v>63</v>
      </c>
      <c r="J208" s="362" t="s">
        <v>4475</v>
      </c>
      <c r="K208" s="361" t="s">
        <v>4840</v>
      </c>
      <c r="L208" s="362"/>
      <c r="M208" s="362" t="s">
        <v>186</v>
      </c>
      <c r="N208" s="362" t="s">
        <v>4410</v>
      </c>
      <c r="O208" s="362"/>
      <c r="P208" s="362" t="s">
        <v>4399</v>
      </c>
      <c r="Q208" s="362" t="s">
        <v>4399</v>
      </c>
      <c r="R208" s="362"/>
      <c r="S208" s="361" t="s">
        <v>4841</v>
      </c>
      <c r="T208" s="362"/>
      <c r="U208" s="362"/>
      <c r="V208" s="362" t="s">
        <v>844</v>
      </c>
      <c r="W208" s="362"/>
      <c r="X208" s="362"/>
      <c r="Y208" s="362" t="s">
        <v>48</v>
      </c>
      <c r="Z208" s="362" t="s">
        <v>90</v>
      </c>
      <c r="AA208" s="366" t="s">
        <v>90</v>
      </c>
      <c r="AB208" s="362" t="s">
        <v>90</v>
      </c>
      <c r="AC208" s="362"/>
      <c r="AD208" s="362"/>
      <c r="AE208" s="362"/>
      <c r="AF208" s="362"/>
      <c r="AG208" s="362"/>
      <c r="AH208" s="362"/>
      <c r="AI208" s="362" t="s">
        <v>7046</v>
      </c>
      <c r="AJ208" s="362" t="s">
        <v>19</v>
      </c>
      <c r="AK208" s="362" t="s">
        <v>40</v>
      </c>
      <c r="AL208" s="362" t="s">
        <v>4410</v>
      </c>
      <c r="AM208" s="362" t="s">
        <v>4841</v>
      </c>
      <c r="AN208" s="362"/>
      <c r="AO208" s="362"/>
      <c r="AP208" s="361"/>
      <c r="AR208">
        <v>1</v>
      </c>
      <c r="AS208" t="s">
        <v>5839</v>
      </c>
      <c r="AT208" t="s">
        <v>5839</v>
      </c>
    </row>
    <row r="209" spans="2:46" ht="15" customHeight="1" x14ac:dyDescent="0.35">
      <c r="B209" s="362">
        <v>1956</v>
      </c>
      <c r="C209" s="362" t="s">
        <v>4842</v>
      </c>
      <c r="D209" s="362" t="s">
        <v>3</v>
      </c>
      <c r="E209" s="362" t="s">
        <v>172</v>
      </c>
      <c r="F209" s="362"/>
      <c r="G209" s="362" t="s">
        <v>63</v>
      </c>
      <c r="H209" s="362" t="s">
        <v>63</v>
      </c>
      <c r="I209" s="362" t="s">
        <v>63</v>
      </c>
      <c r="J209" s="362" t="s">
        <v>4475</v>
      </c>
      <c r="K209" s="361" t="s">
        <v>4843</v>
      </c>
      <c r="L209" s="362"/>
      <c r="M209" s="362" t="s">
        <v>186</v>
      </c>
      <c r="N209" s="362" t="s">
        <v>95</v>
      </c>
      <c r="O209" s="362"/>
      <c r="P209" s="362" t="s">
        <v>4399</v>
      </c>
      <c r="Q209" s="362" t="s">
        <v>4399</v>
      </c>
      <c r="R209" s="362"/>
      <c r="S209" s="361"/>
      <c r="T209" s="362"/>
      <c r="U209" s="362"/>
      <c r="V209" s="362" t="s">
        <v>844</v>
      </c>
      <c r="W209" s="362"/>
      <c r="X209" s="362" t="s">
        <v>9</v>
      </c>
      <c r="Y209" s="362" t="s">
        <v>2790</v>
      </c>
      <c r="Z209" s="362" t="s">
        <v>90</v>
      </c>
      <c r="AA209" s="366" t="s">
        <v>90</v>
      </c>
      <c r="AB209" s="362" t="s">
        <v>90</v>
      </c>
      <c r="AC209" s="362"/>
      <c r="AD209" s="362"/>
      <c r="AE209" s="362"/>
      <c r="AF209" s="362"/>
      <c r="AG209" s="362"/>
      <c r="AH209" s="362"/>
      <c r="AI209" s="362" t="s">
        <v>7046</v>
      </c>
      <c r="AJ209" s="362" t="s">
        <v>19</v>
      </c>
      <c r="AK209" s="362" t="e">
        <v>#N/A</v>
      </c>
      <c r="AL209" s="362" t="s">
        <v>7021</v>
      </c>
      <c r="AM209" s="362">
        <v>0</v>
      </c>
      <c r="AN209" s="362"/>
      <c r="AO209" s="362"/>
      <c r="AP209" s="361" t="e">
        <v>#N/A</v>
      </c>
      <c r="AR209">
        <v>1</v>
      </c>
      <c r="AS209" t="s">
        <v>9</v>
      </c>
      <c r="AT209" t="s">
        <v>9</v>
      </c>
    </row>
    <row r="210" spans="2:46" ht="15" customHeight="1" x14ac:dyDescent="0.35">
      <c r="B210" s="362">
        <v>1957</v>
      </c>
      <c r="C210" s="362" t="s">
        <v>4844</v>
      </c>
      <c r="D210" s="362" t="s">
        <v>3</v>
      </c>
      <c r="E210" s="362" t="s">
        <v>172</v>
      </c>
      <c r="F210" s="362"/>
      <c r="G210" s="362" t="s">
        <v>63</v>
      </c>
      <c r="H210" s="362" t="s">
        <v>63</v>
      </c>
      <c r="I210" s="362" t="s">
        <v>63</v>
      </c>
      <c r="J210" s="362" t="s">
        <v>4475</v>
      </c>
      <c r="K210" s="361" t="s">
        <v>4845</v>
      </c>
      <c r="L210" s="362"/>
      <c r="M210" s="362" t="s">
        <v>186</v>
      </c>
      <c r="N210" s="362" t="s">
        <v>95</v>
      </c>
      <c r="O210" s="362"/>
      <c r="P210" s="362" t="s">
        <v>4399</v>
      </c>
      <c r="Q210" s="362" t="s">
        <v>4399</v>
      </c>
      <c r="R210" s="362"/>
      <c r="S210" s="361"/>
      <c r="T210" s="362"/>
      <c r="U210" s="362"/>
      <c r="V210" s="362" t="s">
        <v>844</v>
      </c>
      <c r="W210" s="362"/>
      <c r="X210" s="362" t="s">
        <v>9</v>
      </c>
      <c r="Y210" s="362" t="s">
        <v>2790</v>
      </c>
      <c r="Z210" s="362" t="s">
        <v>90</v>
      </c>
      <c r="AA210" s="366" t="s">
        <v>90</v>
      </c>
      <c r="AB210" s="362" t="s">
        <v>90</v>
      </c>
      <c r="AC210" s="362"/>
      <c r="AD210" s="362"/>
      <c r="AE210" s="362"/>
      <c r="AF210" s="362"/>
      <c r="AG210" s="362"/>
      <c r="AH210" s="362"/>
      <c r="AI210" s="362" t="s">
        <v>7046</v>
      </c>
      <c r="AJ210" s="362" t="s">
        <v>19</v>
      </c>
      <c r="AK210" s="362" t="e">
        <v>#N/A</v>
      </c>
      <c r="AL210" s="362" t="s">
        <v>7021</v>
      </c>
      <c r="AM210" s="362">
        <v>0</v>
      </c>
      <c r="AN210" s="362"/>
      <c r="AO210" s="362"/>
      <c r="AP210" s="361" t="e">
        <v>#N/A</v>
      </c>
      <c r="AR210">
        <v>1</v>
      </c>
      <c r="AS210" t="s">
        <v>9</v>
      </c>
      <c r="AT210" t="s">
        <v>9</v>
      </c>
    </row>
    <row r="211" spans="2:46" ht="15" customHeight="1" x14ac:dyDescent="0.35">
      <c r="B211" s="362">
        <v>1958</v>
      </c>
      <c r="C211" s="362" t="s">
        <v>4846</v>
      </c>
      <c r="D211" s="362" t="s">
        <v>3</v>
      </c>
      <c r="E211" s="362" t="s">
        <v>172</v>
      </c>
      <c r="F211" s="362"/>
      <c r="G211" s="362" t="s">
        <v>63</v>
      </c>
      <c r="H211" s="362" t="s">
        <v>63</v>
      </c>
      <c r="I211" s="362" t="s">
        <v>63</v>
      </c>
      <c r="J211" s="362" t="s">
        <v>4475</v>
      </c>
      <c r="K211" s="361" t="s">
        <v>4847</v>
      </c>
      <c r="L211" s="362"/>
      <c r="M211" s="362" t="s">
        <v>186</v>
      </c>
      <c r="N211" s="362" t="s">
        <v>95</v>
      </c>
      <c r="O211" s="362"/>
      <c r="P211" s="362" t="s">
        <v>4399</v>
      </c>
      <c r="Q211" s="362" t="s">
        <v>4399</v>
      </c>
      <c r="R211" s="362"/>
      <c r="S211" s="361"/>
      <c r="T211" s="362"/>
      <c r="U211" s="362"/>
      <c r="V211" s="362" t="s">
        <v>844</v>
      </c>
      <c r="W211" s="362"/>
      <c r="X211" s="362" t="s">
        <v>9</v>
      </c>
      <c r="Y211" s="362" t="s">
        <v>2790</v>
      </c>
      <c r="Z211" s="362" t="s">
        <v>90</v>
      </c>
      <c r="AA211" s="366" t="s">
        <v>90</v>
      </c>
      <c r="AB211" s="362" t="s">
        <v>90</v>
      </c>
      <c r="AC211" s="362"/>
      <c r="AD211" s="362"/>
      <c r="AE211" s="362"/>
      <c r="AF211" s="362"/>
      <c r="AG211" s="362"/>
      <c r="AH211" s="362"/>
      <c r="AI211" s="362" t="s">
        <v>7046</v>
      </c>
      <c r="AJ211" s="362" t="s">
        <v>19</v>
      </c>
      <c r="AK211" s="362" t="e">
        <v>#N/A</v>
      </c>
      <c r="AL211" s="362" t="s">
        <v>7021</v>
      </c>
      <c r="AM211" s="362" t="s">
        <v>6894</v>
      </c>
      <c r="AN211" s="362"/>
      <c r="AO211" s="362"/>
      <c r="AP211" s="361" t="e">
        <v>#N/A</v>
      </c>
      <c r="AR211">
        <v>1</v>
      </c>
      <c r="AS211" t="s">
        <v>9</v>
      </c>
      <c r="AT211" t="s">
        <v>9</v>
      </c>
    </row>
    <row r="212" spans="2:46" ht="15" customHeight="1" x14ac:dyDescent="0.35">
      <c r="B212" s="362">
        <v>1959</v>
      </c>
      <c r="C212" s="362" t="s">
        <v>4848</v>
      </c>
      <c r="D212" s="362" t="s">
        <v>3</v>
      </c>
      <c r="E212" s="362" t="s">
        <v>172</v>
      </c>
      <c r="F212" s="362"/>
      <c r="G212" s="362" t="s">
        <v>63</v>
      </c>
      <c r="H212" s="362" t="s">
        <v>63</v>
      </c>
      <c r="I212" s="362" t="s">
        <v>63</v>
      </c>
      <c r="J212" s="362" t="s">
        <v>4475</v>
      </c>
      <c r="K212" s="361" t="s">
        <v>4849</v>
      </c>
      <c r="L212" s="362"/>
      <c r="M212" s="362" t="s">
        <v>186</v>
      </c>
      <c r="N212" s="362" t="s">
        <v>4410</v>
      </c>
      <c r="O212" s="362"/>
      <c r="P212" s="362" t="s">
        <v>4399</v>
      </c>
      <c r="Q212" s="362" t="s">
        <v>4399</v>
      </c>
      <c r="R212" s="362"/>
      <c r="S212" s="361"/>
      <c r="T212" s="362"/>
      <c r="U212" s="362"/>
      <c r="V212" s="362" t="s">
        <v>844</v>
      </c>
      <c r="W212" s="362"/>
      <c r="X212" s="362"/>
      <c r="Y212" s="362" t="s">
        <v>48</v>
      </c>
      <c r="Z212" s="362" t="s">
        <v>90</v>
      </c>
      <c r="AA212" s="366" t="s">
        <v>90</v>
      </c>
      <c r="AB212" s="362" t="s">
        <v>90</v>
      </c>
      <c r="AC212" s="362"/>
      <c r="AD212" s="362"/>
      <c r="AE212" s="362"/>
      <c r="AF212" s="362"/>
      <c r="AG212" s="362"/>
      <c r="AH212" s="362"/>
      <c r="AI212" s="362" t="s">
        <v>7046</v>
      </c>
      <c r="AJ212" s="362" t="s">
        <v>19</v>
      </c>
      <c r="AK212" s="362" t="s">
        <v>40</v>
      </c>
      <c r="AL212" s="362" t="s">
        <v>4410</v>
      </c>
      <c r="AM212" s="362">
        <v>0</v>
      </c>
      <c r="AN212" s="362"/>
      <c r="AO212" s="362"/>
      <c r="AP212" s="361"/>
      <c r="AR212">
        <v>1</v>
      </c>
      <c r="AS212" t="s">
        <v>5839</v>
      </c>
      <c r="AT212" t="s">
        <v>5839</v>
      </c>
    </row>
    <row r="213" spans="2:46" ht="15" customHeight="1" x14ac:dyDescent="0.35">
      <c r="B213" s="362">
        <v>1960</v>
      </c>
      <c r="C213" s="362" t="s">
        <v>4850</v>
      </c>
      <c r="D213" s="362" t="s">
        <v>3</v>
      </c>
      <c r="E213" s="362" t="s">
        <v>172</v>
      </c>
      <c r="F213" s="362"/>
      <c r="G213" s="362" t="s">
        <v>63</v>
      </c>
      <c r="H213" s="362" t="s">
        <v>63</v>
      </c>
      <c r="I213" s="362" t="s">
        <v>63</v>
      </c>
      <c r="J213" s="362" t="s">
        <v>4475</v>
      </c>
      <c r="K213" s="361" t="s">
        <v>4851</v>
      </c>
      <c r="L213" s="362"/>
      <c r="M213" s="362" t="s">
        <v>186</v>
      </c>
      <c r="N213" s="362" t="s">
        <v>4410</v>
      </c>
      <c r="O213" s="362"/>
      <c r="P213" s="362" t="s">
        <v>4399</v>
      </c>
      <c r="Q213" s="362" t="s">
        <v>4399</v>
      </c>
      <c r="R213" s="362"/>
      <c r="S213" s="361"/>
      <c r="T213" s="362"/>
      <c r="U213" s="362"/>
      <c r="V213" s="362" t="s">
        <v>844</v>
      </c>
      <c r="W213" s="362"/>
      <c r="X213" s="362"/>
      <c r="Y213" s="362" t="s">
        <v>48</v>
      </c>
      <c r="Z213" s="362" t="s">
        <v>90</v>
      </c>
      <c r="AA213" s="366" t="s">
        <v>90</v>
      </c>
      <c r="AB213" s="362" t="s">
        <v>90</v>
      </c>
      <c r="AC213" s="362"/>
      <c r="AD213" s="362"/>
      <c r="AE213" s="362"/>
      <c r="AF213" s="362"/>
      <c r="AG213" s="362"/>
      <c r="AH213" s="362"/>
      <c r="AI213" s="362" t="s">
        <v>7046</v>
      </c>
      <c r="AJ213" s="362" t="s">
        <v>19</v>
      </c>
      <c r="AK213" s="362" t="s">
        <v>40</v>
      </c>
      <c r="AL213" s="362" t="s">
        <v>4410</v>
      </c>
      <c r="AM213" s="362">
        <v>0</v>
      </c>
      <c r="AN213" s="362"/>
      <c r="AO213" s="362"/>
      <c r="AP213" s="361"/>
      <c r="AR213">
        <v>1</v>
      </c>
      <c r="AS213" t="s">
        <v>5839</v>
      </c>
      <c r="AT213" t="s">
        <v>5839</v>
      </c>
    </row>
    <row r="214" spans="2:46" ht="15" customHeight="1" x14ac:dyDescent="0.35">
      <c r="B214" s="362">
        <v>1961</v>
      </c>
      <c r="C214" s="362" t="s">
        <v>4852</v>
      </c>
      <c r="D214" s="362" t="s">
        <v>3</v>
      </c>
      <c r="E214" s="362" t="s">
        <v>172</v>
      </c>
      <c r="F214" s="362"/>
      <c r="G214" s="362" t="s">
        <v>63</v>
      </c>
      <c r="H214" s="362" t="s">
        <v>63</v>
      </c>
      <c r="I214" s="362" t="s">
        <v>63</v>
      </c>
      <c r="J214" s="362" t="s">
        <v>4540</v>
      </c>
      <c r="K214" s="361" t="s">
        <v>4853</v>
      </c>
      <c r="L214" s="362"/>
      <c r="M214" s="362" t="s">
        <v>186</v>
      </c>
      <c r="N214" s="362" t="s">
        <v>40</v>
      </c>
      <c r="O214" s="362"/>
      <c r="P214" s="362" t="s">
        <v>2208</v>
      </c>
      <c r="Q214" s="362" t="s">
        <v>4394</v>
      </c>
      <c r="R214" s="362"/>
      <c r="S214" s="361" t="s">
        <v>4401</v>
      </c>
      <c r="T214" s="362"/>
      <c r="U214" s="362"/>
      <c r="V214" s="362" t="s">
        <v>844</v>
      </c>
      <c r="W214" s="362"/>
      <c r="X214" s="362" t="s">
        <v>9</v>
      </c>
      <c r="Y214" s="362" t="s">
        <v>9</v>
      </c>
      <c r="Z214" s="362" t="s">
        <v>90</v>
      </c>
      <c r="AA214" s="366" t="s">
        <v>90</v>
      </c>
      <c r="AB214" s="362" t="s">
        <v>90</v>
      </c>
      <c r="AC214" s="362"/>
      <c r="AD214" s="362"/>
      <c r="AE214" s="362"/>
      <c r="AF214" s="362"/>
      <c r="AG214" s="362"/>
      <c r="AH214" s="362"/>
      <c r="AI214" s="362" t="s">
        <v>7046</v>
      </c>
      <c r="AJ214" s="362" t="s">
        <v>19</v>
      </c>
      <c r="AK214" s="362" t="s">
        <v>40</v>
      </c>
      <c r="AL214" s="362" t="s">
        <v>4401</v>
      </c>
      <c r="AM214" s="362">
        <v>0</v>
      </c>
      <c r="AN214" s="362"/>
      <c r="AO214" s="362"/>
      <c r="AP214" s="361" t="e">
        <v>#N/A</v>
      </c>
      <c r="AR214">
        <v>1</v>
      </c>
      <c r="AS214" t="s">
        <v>9</v>
      </c>
      <c r="AT214" t="s">
        <v>9</v>
      </c>
    </row>
    <row r="215" spans="2:46" ht="15" customHeight="1" x14ac:dyDescent="0.35">
      <c r="B215" s="362">
        <v>1962</v>
      </c>
      <c r="C215" s="362" t="s">
        <v>4854</v>
      </c>
      <c r="D215" s="362" t="s">
        <v>3</v>
      </c>
      <c r="E215" s="362" t="s">
        <v>172</v>
      </c>
      <c r="F215" s="362"/>
      <c r="G215" s="362" t="s">
        <v>63</v>
      </c>
      <c r="H215" s="362" t="s">
        <v>63</v>
      </c>
      <c r="I215" s="362" t="s">
        <v>63</v>
      </c>
      <c r="J215" s="362" t="s">
        <v>4475</v>
      </c>
      <c r="K215" s="361" t="s">
        <v>4855</v>
      </c>
      <c r="L215" s="362"/>
      <c r="M215" s="362" t="s">
        <v>186</v>
      </c>
      <c r="N215" s="362" t="s">
        <v>4410</v>
      </c>
      <c r="O215" s="362"/>
      <c r="P215" s="362" t="s">
        <v>4399</v>
      </c>
      <c r="Q215" s="362" t="s">
        <v>4399</v>
      </c>
      <c r="R215" s="362"/>
      <c r="S215" s="361"/>
      <c r="T215" s="362"/>
      <c r="U215" s="362"/>
      <c r="V215" s="362" t="s">
        <v>844</v>
      </c>
      <c r="W215" s="362"/>
      <c r="X215" s="362"/>
      <c r="Y215" s="362" t="s">
        <v>48</v>
      </c>
      <c r="Z215" s="362" t="s">
        <v>90</v>
      </c>
      <c r="AA215" s="366" t="s">
        <v>90</v>
      </c>
      <c r="AB215" s="362" t="s">
        <v>90</v>
      </c>
      <c r="AC215" s="362"/>
      <c r="AD215" s="362"/>
      <c r="AE215" s="362"/>
      <c r="AF215" s="362"/>
      <c r="AG215" s="362"/>
      <c r="AH215" s="362"/>
      <c r="AI215" s="362" t="s">
        <v>7046</v>
      </c>
      <c r="AJ215" s="362" t="s">
        <v>19</v>
      </c>
      <c r="AK215" s="362" t="s">
        <v>40</v>
      </c>
      <c r="AL215" s="362" t="s">
        <v>4410</v>
      </c>
      <c r="AM215" s="362">
        <v>0</v>
      </c>
      <c r="AN215" s="362"/>
      <c r="AO215" s="362"/>
      <c r="AP215" s="361"/>
      <c r="AR215">
        <v>1</v>
      </c>
      <c r="AS215" t="s">
        <v>5839</v>
      </c>
      <c r="AT215" t="s">
        <v>5839</v>
      </c>
    </row>
    <row r="216" spans="2:46" ht="15" customHeight="1" x14ac:dyDescent="0.35">
      <c r="B216" s="362">
        <v>1963</v>
      </c>
      <c r="C216" s="362" t="s">
        <v>4856</v>
      </c>
      <c r="D216" s="362" t="s">
        <v>3</v>
      </c>
      <c r="E216" s="362" t="s">
        <v>172</v>
      </c>
      <c r="F216" s="362"/>
      <c r="G216" s="362" t="s">
        <v>63</v>
      </c>
      <c r="H216" s="362" t="s">
        <v>63</v>
      </c>
      <c r="I216" s="362" t="s">
        <v>63</v>
      </c>
      <c r="J216" s="362" t="s">
        <v>4475</v>
      </c>
      <c r="K216" s="361" t="s">
        <v>4857</v>
      </c>
      <c r="L216" s="362"/>
      <c r="M216" s="362" t="s">
        <v>186</v>
      </c>
      <c r="N216" s="362" t="s">
        <v>4410</v>
      </c>
      <c r="O216" s="362"/>
      <c r="P216" s="362" t="s">
        <v>4399</v>
      </c>
      <c r="Q216" s="362" t="s">
        <v>4399</v>
      </c>
      <c r="R216" s="362"/>
      <c r="S216" s="361"/>
      <c r="T216" s="362"/>
      <c r="U216" s="362"/>
      <c r="V216" s="362" t="s">
        <v>844</v>
      </c>
      <c r="W216" s="362"/>
      <c r="X216" s="362"/>
      <c r="Y216" s="362" t="s">
        <v>48</v>
      </c>
      <c r="Z216" s="362" t="s">
        <v>90</v>
      </c>
      <c r="AA216" s="366" t="s">
        <v>90</v>
      </c>
      <c r="AB216" s="362" t="s">
        <v>90</v>
      </c>
      <c r="AC216" s="362"/>
      <c r="AD216" s="362"/>
      <c r="AE216" s="362"/>
      <c r="AF216" s="362"/>
      <c r="AG216" s="362"/>
      <c r="AH216" s="362"/>
      <c r="AI216" s="362" t="s">
        <v>7046</v>
      </c>
      <c r="AJ216" s="362" t="s">
        <v>19</v>
      </c>
      <c r="AK216" s="362" t="s">
        <v>40</v>
      </c>
      <c r="AL216" s="362" t="s">
        <v>4410</v>
      </c>
      <c r="AM216" s="362">
        <v>0</v>
      </c>
      <c r="AN216" s="362"/>
      <c r="AO216" s="362"/>
      <c r="AP216" s="361"/>
      <c r="AR216">
        <v>1</v>
      </c>
      <c r="AS216" t="s">
        <v>5839</v>
      </c>
      <c r="AT216" t="s">
        <v>5839</v>
      </c>
    </row>
    <row r="217" spans="2:46" ht="15" customHeight="1" x14ac:dyDescent="0.35">
      <c r="B217" s="362">
        <v>1964</v>
      </c>
      <c r="C217" s="362" t="s">
        <v>4858</v>
      </c>
      <c r="D217" s="362" t="s">
        <v>3</v>
      </c>
      <c r="E217" s="362" t="s">
        <v>172</v>
      </c>
      <c r="F217" s="362"/>
      <c r="G217" s="362" t="s">
        <v>63</v>
      </c>
      <c r="H217" s="362" t="s">
        <v>63</v>
      </c>
      <c r="I217" s="362" t="s">
        <v>63</v>
      </c>
      <c r="J217" s="362" t="s">
        <v>4475</v>
      </c>
      <c r="K217" s="361" t="s">
        <v>4859</v>
      </c>
      <c r="L217" s="362"/>
      <c r="M217" s="362" t="s">
        <v>186</v>
      </c>
      <c r="N217" s="362" t="s">
        <v>4410</v>
      </c>
      <c r="O217" s="362"/>
      <c r="P217" s="362" t="s">
        <v>2208</v>
      </c>
      <c r="Q217" s="362" t="s">
        <v>4394</v>
      </c>
      <c r="R217" s="362"/>
      <c r="S217" s="361"/>
      <c r="T217" s="362"/>
      <c r="U217" s="362"/>
      <c r="V217" s="362" t="s">
        <v>844</v>
      </c>
      <c r="W217" s="362"/>
      <c r="X217" s="362"/>
      <c r="Y217" s="362" t="s">
        <v>48</v>
      </c>
      <c r="Z217" s="362" t="s">
        <v>90</v>
      </c>
      <c r="AA217" s="366" t="s">
        <v>90</v>
      </c>
      <c r="AB217" s="362" t="s">
        <v>90</v>
      </c>
      <c r="AC217" s="362"/>
      <c r="AD217" s="362"/>
      <c r="AE217" s="362"/>
      <c r="AF217" s="362"/>
      <c r="AG217" s="362"/>
      <c r="AH217" s="362"/>
      <c r="AI217" s="362" t="s">
        <v>7046</v>
      </c>
      <c r="AJ217" s="362" t="s">
        <v>19</v>
      </c>
      <c r="AK217" s="362" t="s">
        <v>40</v>
      </c>
      <c r="AL217" s="362" t="s">
        <v>4410</v>
      </c>
      <c r="AM217" s="362">
        <v>0</v>
      </c>
      <c r="AN217" s="362"/>
      <c r="AO217" s="362"/>
      <c r="AP217" s="361"/>
      <c r="AR217">
        <v>1</v>
      </c>
      <c r="AS217" t="s">
        <v>5839</v>
      </c>
      <c r="AT217" t="s">
        <v>5839</v>
      </c>
    </row>
    <row r="218" spans="2:46" ht="15" customHeight="1" x14ac:dyDescent="0.35">
      <c r="B218" s="362">
        <v>1965</v>
      </c>
      <c r="C218" s="362" t="s">
        <v>4860</v>
      </c>
      <c r="D218" s="362" t="s">
        <v>3</v>
      </c>
      <c r="E218" s="362" t="s">
        <v>172</v>
      </c>
      <c r="F218" s="362"/>
      <c r="G218" s="362" t="s">
        <v>63</v>
      </c>
      <c r="H218" s="362" t="s">
        <v>63</v>
      </c>
      <c r="I218" s="362" t="s">
        <v>63</v>
      </c>
      <c r="J218" s="362" t="s">
        <v>4475</v>
      </c>
      <c r="K218" s="361" t="s">
        <v>4861</v>
      </c>
      <c r="L218" s="362"/>
      <c r="M218" s="362" t="s">
        <v>186</v>
      </c>
      <c r="N218" s="362" t="s">
        <v>4410</v>
      </c>
      <c r="O218" s="362"/>
      <c r="P218" s="362" t="s">
        <v>2208</v>
      </c>
      <c r="Q218" s="362" t="s">
        <v>4394</v>
      </c>
      <c r="R218" s="362"/>
      <c r="S218" s="361"/>
      <c r="T218" s="362"/>
      <c r="U218" s="362"/>
      <c r="V218" s="362" t="s">
        <v>844</v>
      </c>
      <c r="W218" s="362"/>
      <c r="X218" s="362"/>
      <c r="Y218" s="362" t="s">
        <v>48</v>
      </c>
      <c r="Z218" s="362" t="s">
        <v>90</v>
      </c>
      <c r="AA218" s="366" t="s">
        <v>90</v>
      </c>
      <c r="AB218" s="362" t="s">
        <v>90</v>
      </c>
      <c r="AC218" s="362"/>
      <c r="AD218" s="362"/>
      <c r="AE218" s="362"/>
      <c r="AF218" s="362"/>
      <c r="AG218" s="362"/>
      <c r="AH218" s="362"/>
      <c r="AI218" s="362" t="s">
        <v>7046</v>
      </c>
      <c r="AJ218" s="362" t="s">
        <v>19</v>
      </c>
      <c r="AK218" s="362" t="s">
        <v>40</v>
      </c>
      <c r="AL218" s="362" t="s">
        <v>4410</v>
      </c>
      <c r="AM218" s="362">
        <v>0</v>
      </c>
      <c r="AN218" s="362"/>
      <c r="AO218" s="362"/>
      <c r="AP218" s="361"/>
      <c r="AR218">
        <v>1</v>
      </c>
      <c r="AS218" t="s">
        <v>5839</v>
      </c>
      <c r="AT218" t="s">
        <v>5839</v>
      </c>
    </row>
    <row r="219" spans="2:46" ht="15" customHeight="1" x14ac:dyDescent="0.35">
      <c r="B219" s="362">
        <v>1966</v>
      </c>
      <c r="C219" s="362" t="s">
        <v>4862</v>
      </c>
      <c r="D219" s="362" t="s">
        <v>3</v>
      </c>
      <c r="E219" s="362" t="s">
        <v>172</v>
      </c>
      <c r="F219" s="362"/>
      <c r="G219" s="362" t="s">
        <v>63</v>
      </c>
      <c r="H219" s="362" t="s">
        <v>63</v>
      </c>
      <c r="I219" s="362" t="s">
        <v>63</v>
      </c>
      <c r="J219" s="362" t="s">
        <v>4475</v>
      </c>
      <c r="K219" s="361" t="s">
        <v>4863</v>
      </c>
      <c r="L219" s="362"/>
      <c r="M219" s="362" t="s">
        <v>186</v>
      </c>
      <c r="N219" s="362" t="s">
        <v>4410</v>
      </c>
      <c r="O219" s="362"/>
      <c r="P219" s="362" t="s">
        <v>2208</v>
      </c>
      <c r="Q219" s="362" t="s">
        <v>4394</v>
      </c>
      <c r="R219" s="362"/>
      <c r="S219" s="361"/>
      <c r="T219" s="362"/>
      <c r="U219" s="362"/>
      <c r="V219" s="362" t="s">
        <v>844</v>
      </c>
      <c r="W219" s="362"/>
      <c r="X219" s="362"/>
      <c r="Y219" s="362" t="s">
        <v>48</v>
      </c>
      <c r="Z219" s="362" t="s">
        <v>90</v>
      </c>
      <c r="AA219" s="366" t="s">
        <v>90</v>
      </c>
      <c r="AB219" s="362" t="s">
        <v>90</v>
      </c>
      <c r="AC219" s="362"/>
      <c r="AD219" s="362"/>
      <c r="AE219" s="362"/>
      <c r="AF219" s="362"/>
      <c r="AG219" s="362"/>
      <c r="AH219" s="362"/>
      <c r="AI219" s="362" t="s">
        <v>7046</v>
      </c>
      <c r="AJ219" s="362" t="s">
        <v>19</v>
      </c>
      <c r="AK219" s="362" t="s">
        <v>40</v>
      </c>
      <c r="AL219" s="362" t="s">
        <v>4410</v>
      </c>
      <c r="AM219" s="362">
        <v>0</v>
      </c>
      <c r="AN219" s="362"/>
      <c r="AO219" s="362"/>
      <c r="AP219" s="361"/>
      <c r="AR219">
        <v>1</v>
      </c>
      <c r="AS219" t="s">
        <v>5839</v>
      </c>
      <c r="AT219" t="s">
        <v>5839</v>
      </c>
    </row>
    <row r="220" spans="2:46" ht="15" customHeight="1" x14ac:dyDescent="0.35">
      <c r="B220" s="362">
        <v>1967</v>
      </c>
      <c r="C220" s="362" t="s">
        <v>4864</v>
      </c>
      <c r="D220" s="362" t="s">
        <v>3</v>
      </c>
      <c r="E220" s="362" t="s">
        <v>172</v>
      </c>
      <c r="F220" s="362"/>
      <c r="G220" s="362" t="s">
        <v>63</v>
      </c>
      <c r="H220" s="362" t="s">
        <v>63</v>
      </c>
      <c r="I220" s="362" t="s">
        <v>63</v>
      </c>
      <c r="J220" s="362" t="s">
        <v>4475</v>
      </c>
      <c r="K220" s="361" t="s">
        <v>4865</v>
      </c>
      <c r="L220" s="362"/>
      <c r="M220" s="362" t="s">
        <v>186</v>
      </c>
      <c r="N220" s="362" t="s">
        <v>4410</v>
      </c>
      <c r="O220" s="362"/>
      <c r="P220" s="362" t="s">
        <v>2208</v>
      </c>
      <c r="Q220" s="362" t="s">
        <v>4394</v>
      </c>
      <c r="R220" s="362"/>
      <c r="S220" s="361"/>
      <c r="T220" s="362"/>
      <c r="U220" s="362"/>
      <c r="V220" s="362" t="s">
        <v>844</v>
      </c>
      <c r="W220" s="362"/>
      <c r="X220" s="362"/>
      <c r="Y220" s="362" t="s">
        <v>48</v>
      </c>
      <c r="Z220" s="362" t="s">
        <v>90</v>
      </c>
      <c r="AA220" s="366" t="s">
        <v>90</v>
      </c>
      <c r="AB220" s="362" t="s">
        <v>90</v>
      </c>
      <c r="AC220" s="362"/>
      <c r="AD220" s="362"/>
      <c r="AE220" s="362"/>
      <c r="AF220" s="362"/>
      <c r="AG220" s="362"/>
      <c r="AH220" s="362"/>
      <c r="AI220" s="362" t="s">
        <v>7046</v>
      </c>
      <c r="AJ220" s="362" t="s">
        <v>19</v>
      </c>
      <c r="AK220" s="362" t="s">
        <v>40</v>
      </c>
      <c r="AL220" s="362" t="s">
        <v>4410</v>
      </c>
      <c r="AM220" s="362">
        <v>0</v>
      </c>
      <c r="AN220" s="362"/>
      <c r="AO220" s="362"/>
      <c r="AP220" s="361"/>
      <c r="AR220">
        <v>1</v>
      </c>
      <c r="AS220" t="s">
        <v>5839</v>
      </c>
      <c r="AT220" t="s">
        <v>5839</v>
      </c>
    </row>
    <row r="221" spans="2:46" ht="15" customHeight="1" x14ac:dyDescent="0.35">
      <c r="B221" s="362">
        <v>1968</v>
      </c>
      <c r="C221" s="362" t="s">
        <v>4866</v>
      </c>
      <c r="D221" s="362" t="s">
        <v>3</v>
      </c>
      <c r="E221" s="362" t="s">
        <v>172</v>
      </c>
      <c r="F221" s="362"/>
      <c r="G221" s="362" t="s">
        <v>63</v>
      </c>
      <c r="H221" s="362" t="s">
        <v>63</v>
      </c>
      <c r="I221" s="362" t="s">
        <v>63</v>
      </c>
      <c r="J221" s="362" t="s">
        <v>4475</v>
      </c>
      <c r="K221" s="361" t="s">
        <v>4867</v>
      </c>
      <c r="L221" s="362"/>
      <c r="M221" s="362" t="s">
        <v>186</v>
      </c>
      <c r="N221" s="362" t="s">
        <v>4410</v>
      </c>
      <c r="O221" s="362"/>
      <c r="P221" s="362" t="s">
        <v>2208</v>
      </c>
      <c r="Q221" s="362" t="s">
        <v>4394</v>
      </c>
      <c r="R221" s="362"/>
      <c r="S221" s="361"/>
      <c r="T221" s="362"/>
      <c r="U221" s="362"/>
      <c r="V221" s="362" t="s">
        <v>844</v>
      </c>
      <c r="W221" s="362"/>
      <c r="X221" s="362"/>
      <c r="Y221" s="362" t="s">
        <v>48</v>
      </c>
      <c r="Z221" s="362" t="s">
        <v>90</v>
      </c>
      <c r="AA221" s="366" t="s">
        <v>90</v>
      </c>
      <c r="AB221" s="362" t="s">
        <v>90</v>
      </c>
      <c r="AC221" s="362"/>
      <c r="AD221" s="362"/>
      <c r="AE221" s="362"/>
      <c r="AF221" s="362"/>
      <c r="AG221" s="362"/>
      <c r="AH221" s="362"/>
      <c r="AI221" s="362" t="s">
        <v>7046</v>
      </c>
      <c r="AJ221" s="362" t="s">
        <v>19</v>
      </c>
      <c r="AK221" s="362" t="s">
        <v>40</v>
      </c>
      <c r="AL221" s="362" t="s">
        <v>4410</v>
      </c>
      <c r="AM221" s="362">
        <v>0</v>
      </c>
      <c r="AN221" s="362"/>
      <c r="AO221" s="362"/>
      <c r="AP221" s="361"/>
      <c r="AR221">
        <v>1</v>
      </c>
      <c r="AS221" t="s">
        <v>5839</v>
      </c>
      <c r="AT221" t="s">
        <v>5839</v>
      </c>
    </row>
    <row r="222" spans="2:46" ht="15" customHeight="1" x14ac:dyDescent="0.35">
      <c r="B222" s="362">
        <v>1969</v>
      </c>
      <c r="C222" s="362" t="s">
        <v>4868</v>
      </c>
      <c r="D222" s="362" t="s">
        <v>3</v>
      </c>
      <c r="E222" s="362" t="s">
        <v>172</v>
      </c>
      <c r="F222" s="362"/>
      <c r="G222" s="362" t="s">
        <v>63</v>
      </c>
      <c r="H222" s="362" t="s">
        <v>63</v>
      </c>
      <c r="I222" s="362" t="s">
        <v>63</v>
      </c>
      <c r="J222" s="362" t="s">
        <v>4475</v>
      </c>
      <c r="K222" s="361" t="s">
        <v>4869</v>
      </c>
      <c r="L222" s="362"/>
      <c r="M222" s="362" t="s">
        <v>186</v>
      </c>
      <c r="N222" s="362" t="s">
        <v>4410</v>
      </c>
      <c r="O222" s="362"/>
      <c r="P222" s="362" t="s">
        <v>2208</v>
      </c>
      <c r="Q222" s="362" t="s">
        <v>4394</v>
      </c>
      <c r="R222" s="362"/>
      <c r="S222" s="361"/>
      <c r="T222" s="362"/>
      <c r="U222" s="362"/>
      <c r="V222" s="362" t="s">
        <v>844</v>
      </c>
      <c r="W222" s="362"/>
      <c r="X222" s="362"/>
      <c r="Y222" s="362" t="s">
        <v>48</v>
      </c>
      <c r="Z222" s="362" t="s">
        <v>90</v>
      </c>
      <c r="AA222" s="366" t="s">
        <v>90</v>
      </c>
      <c r="AB222" s="362" t="s">
        <v>90</v>
      </c>
      <c r="AC222" s="362"/>
      <c r="AD222" s="362"/>
      <c r="AE222" s="362"/>
      <c r="AF222" s="362"/>
      <c r="AG222" s="362"/>
      <c r="AH222" s="362"/>
      <c r="AI222" s="362" t="s">
        <v>7046</v>
      </c>
      <c r="AJ222" s="362" t="s">
        <v>19</v>
      </c>
      <c r="AK222" s="362" t="s">
        <v>40</v>
      </c>
      <c r="AL222" s="362" t="s">
        <v>4410</v>
      </c>
      <c r="AM222" s="362">
        <v>0</v>
      </c>
      <c r="AN222" s="362"/>
      <c r="AO222" s="362"/>
      <c r="AP222" s="361"/>
      <c r="AR222">
        <v>1</v>
      </c>
      <c r="AS222" t="s">
        <v>5839</v>
      </c>
      <c r="AT222" t="s">
        <v>5839</v>
      </c>
    </row>
    <row r="223" spans="2:46" ht="15" customHeight="1" x14ac:dyDescent="0.35">
      <c r="B223" s="362">
        <v>1970</v>
      </c>
      <c r="C223" s="362" t="s">
        <v>4870</v>
      </c>
      <c r="D223" s="362" t="s">
        <v>3</v>
      </c>
      <c r="E223" s="362" t="s">
        <v>172</v>
      </c>
      <c r="F223" s="362"/>
      <c r="G223" s="362" t="s">
        <v>63</v>
      </c>
      <c r="H223" s="362" t="s">
        <v>63</v>
      </c>
      <c r="I223" s="362" t="s">
        <v>63</v>
      </c>
      <c r="J223" s="362" t="s">
        <v>4475</v>
      </c>
      <c r="K223" s="361" t="s">
        <v>4871</v>
      </c>
      <c r="L223" s="362"/>
      <c r="M223" s="362" t="s">
        <v>186</v>
      </c>
      <c r="N223" s="362" t="s">
        <v>4410</v>
      </c>
      <c r="O223" s="362"/>
      <c r="P223" s="362" t="s">
        <v>2208</v>
      </c>
      <c r="Q223" s="362" t="s">
        <v>4394</v>
      </c>
      <c r="R223" s="362"/>
      <c r="S223" s="361"/>
      <c r="T223" s="362"/>
      <c r="U223" s="362"/>
      <c r="V223" s="362" t="s">
        <v>844</v>
      </c>
      <c r="W223" s="362"/>
      <c r="X223" s="362"/>
      <c r="Y223" s="362" t="s">
        <v>48</v>
      </c>
      <c r="Z223" s="362" t="s">
        <v>90</v>
      </c>
      <c r="AA223" s="366" t="s">
        <v>90</v>
      </c>
      <c r="AB223" s="362" t="s">
        <v>90</v>
      </c>
      <c r="AC223" s="362"/>
      <c r="AD223" s="362"/>
      <c r="AE223" s="362"/>
      <c r="AF223" s="362"/>
      <c r="AG223" s="362"/>
      <c r="AH223" s="362"/>
      <c r="AI223" s="362" t="s">
        <v>7046</v>
      </c>
      <c r="AJ223" s="362" t="s">
        <v>19</v>
      </c>
      <c r="AK223" s="362" t="s">
        <v>40</v>
      </c>
      <c r="AL223" s="362" t="s">
        <v>4410</v>
      </c>
      <c r="AM223" s="362">
        <v>0</v>
      </c>
      <c r="AN223" s="362"/>
      <c r="AO223" s="362"/>
      <c r="AP223" s="361"/>
      <c r="AR223">
        <v>1</v>
      </c>
      <c r="AS223" t="s">
        <v>5839</v>
      </c>
      <c r="AT223" t="s">
        <v>5839</v>
      </c>
    </row>
    <row r="224" spans="2:46" ht="15" customHeight="1" x14ac:dyDescent="0.35">
      <c r="B224" s="362">
        <v>1971</v>
      </c>
      <c r="C224" s="362" t="s">
        <v>4872</v>
      </c>
      <c r="D224" s="362" t="s">
        <v>3</v>
      </c>
      <c r="E224" s="362" t="s">
        <v>172</v>
      </c>
      <c r="F224" s="362"/>
      <c r="G224" s="362" t="s">
        <v>63</v>
      </c>
      <c r="H224" s="362" t="s">
        <v>63</v>
      </c>
      <c r="I224" s="362" t="s">
        <v>63</v>
      </c>
      <c r="J224" s="362" t="s">
        <v>4475</v>
      </c>
      <c r="K224" s="361" t="s">
        <v>4873</v>
      </c>
      <c r="L224" s="362"/>
      <c r="M224" s="362" t="s">
        <v>186</v>
      </c>
      <c r="N224" s="362" t="s">
        <v>4410</v>
      </c>
      <c r="O224" s="362"/>
      <c r="P224" s="362" t="s">
        <v>2208</v>
      </c>
      <c r="Q224" s="362" t="s">
        <v>4394</v>
      </c>
      <c r="R224" s="362"/>
      <c r="S224" s="361"/>
      <c r="T224" s="362"/>
      <c r="U224" s="362"/>
      <c r="V224" s="362" t="s">
        <v>844</v>
      </c>
      <c r="W224" s="362"/>
      <c r="X224" s="362"/>
      <c r="Y224" s="362" t="s">
        <v>48</v>
      </c>
      <c r="Z224" s="362" t="s">
        <v>90</v>
      </c>
      <c r="AA224" s="366" t="s">
        <v>90</v>
      </c>
      <c r="AB224" s="362" t="s">
        <v>90</v>
      </c>
      <c r="AC224" s="362"/>
      <c r="AD224" s="362"/>
      <c r="AE224" s="362"/>
      <c r="AF224" s="362"/>
      <c r="AG224" s="362"/>
      <c r="AH224" s="362"/>
      <c r="AI224" s="362" t="s">
        <v>7046</v>
      </c>
      <c r="AJ224" s="362" t="s">
        <v>19</v>
      </c>
      <c r="AK224" s="362" t="s">
        <v>40</v>
      </c>
      <c r="AL224" s="362" t="s">
        <v>4410</v>
      </c>
      <c r="AM224" s="362">
        <v>0</v>
      </c>
      <c r="AN224" s="362"/>
      <c r="AO224" s="362"/>
      <c r="AP224" s="361"/>
      <c r="AR224">
        <v>1</v>
      </c>
      <c r="AS224" t="s">
        <v>5839</v>
      </c>
      <c r="AT224" t="s">
        <v>5839</v>
      </c>
    </row>
    <row r="225" spans="2:46" ht="15" customHeight="1" x14ac:dyDescent="0.35">
      <c r="B225" s="362">
        <v>1972</v>
      </c>
      <c r="C225" s="362" t="s">
        <v>4874</v>
      </c>
      <c r="D225" s="362" t="s">
        <v>3</v>
      </c>
      <c r="E225" s="362" t="s">
        <v>172</v>
      </c>
      <c r="F225" s="362"/>
      <c r="G225" s="362" t="s">
        <v>63</v>
      </c>
      <c r="H225" s="362" t="s">
        <v>63</v>
      </c>
      <c r="I225" s="362" t="s">
        <v>63</v>
      </c>
      <c r="J225" s="362" t="s">
        <v>4392</v>
      </c>
      <c r="K225" s="361" t="s">
        <v>4875</v>
      </c>
      <c r="L225" s="362"/>
      <c r="M225" s="362" t="s">
        <v>186</v>
      </c>
      <c r="N225" s="362" t="s">
        <v>90</v>
      </c>
      <c r="O225" s="362"/>
      <c r="P225" s="362" t="s">
        <v>2208</v>
      </c>
      <c r="Q225" s="362" t="s">
        <v>4394</v>
      </c>
      <c r="R225" s="362"/>
      <c r="S225" s="361"/>
      <c r="T225" s="362"/>
      <c r="U225" s="362"/>
      <c r="V225" s="362" t="s">
        <v>844</v>
      </c>
      <c r="W225" s="362"/>
      <c r="X225" s="362" t="s">
        <v>9</v>
      </c>
      <c r="Y225" s="362" t="s">
        <v>9</v>
      </c>
      <c r="Z225" s="362" t="s">
        <v>90</v>
      </c>
      <c r="AA225" s="366" t="s">
        <v>90</v>
      </c>
      <c r="AB225" s="362" t="s">
        <v>90</v>
      </c>
      <c r="AC225" s="362"/>
      <c r="AD225" s="362"/>
      <c r="AE225" s="362"/>
      <c r="AF225" s="362"/>
      <c r="AG225" s="362"/>
      <c r="AH225" s="362"/>
      <c r="AI225" s="362" t="s">
        <v>7046</v>
      </c>
      <c r="AJ225" s="362" t="s">
        <v>19</v>
      </c>
      <c r="AK225" s="362" t="s">
        <v>40</v>
      </c>
      <c r="AL225" s="362" t="s">
        <v>40</v>
      </c>
      <c r="AM225" s="362">
        <v>0</v>
      </c>
      <c r="AN225" s="362"/>
      <c r="AO225" s="362"/>
      <c r="AP225" s="361" t="e">
        <v>#N/A</v>
      </c>
      <c r="AR225">
        <v>1</v>
      </c>
      <c r="AS225" t="s">
        <v>9</v>
      </c>
      <c r="AT225" t="s">
        <v>9</v>
      </c>
    </row>
    <row r="226" spans="2:46" ht="15" customHeight="1" x14ac:dyDescent="0.35">
      <c r="B226" s="362">
        <v>1973</v>
      </c>
      <c r="C226" s="362" t="s">
        <v>4876</v>
      </c>
      <c r="D226" s="362" t="s">
        <v>3</v>
      </c>
      <c r="E226" s="362" t="s">
        <v>172</v>
      </c>
      <c r="F226" s="362"/>
      <c r="G226" s="362"/>
      <c r="H226" s="362"/>
      <c r="I226" s="362" t="s">
        <v>77</v>
      </c>
      <c r="J226" s="362" t="s">
        <v>63</v>
      </c>
      <c r="K226" s="361" t="s">
        <v>4877</v>
      </c>
      <c r="L226" s="362"/>
      <c r="M226" s="362" t="s">
        <v>186</v>
      </c>
      <c r="N226" s="362" t="s">
        <v>4410</v>
      </c>
      <c r="O226" s="362"/>
      <c r="P226" s="362" t="s">
        <v>2208</v>
      </c>
      <c r="Q226" s="362" t="s">
        <v>4394</v>
      </c>
      <c r="R226" s="362"/>
      <c r="S226" s="361" t="s">
        <v>4878</v>
      </c>
      <c r="T226" s="362"/>
      <c r="U226" s="362"/>
      <c r="V226" s="362" t="s">
        <v>844</v>
      </c>
      <c r="W226" s="362"/>
      <c r="X226" s="362"/>
      <c r="Y226" s="362" t="s">
        <v>48</v>
      </c>
      <c r="Z226" s="362" t="s">
        <v>90</v>
      </c>
      <c r="AA226" s="366" t="s">
        <v>90</v>
      </c>
      <c r="AB226" s="362" t="s">
        <v>90</v>
      </c>
      <c r="AC226" s="362"/>
      <c r="AD226" s="362"/>
      <c r="AE226" s="362"/>
      <c r="AF226" s="362"/>
      <c r="AG226" s="362"/>
      <c r="AH226" s="362"/>
      <c r="AI226" s="362" t="s">
        <v>7055</v>
      </c>
      <c r="AJ226" s="362" t="s">
        <v>19</v>
      </c>
      <c r="AK226" s="362" t="s">
        <v>40</v>
      </c>
      <c r="AL226" s="362" t="s">
        <v>4410</v>
      </c>
      <c r="AM226" s="362" t="s">
        <v>4878</v>
      </c>
      <c r="AN226" s="362"/>
      <c r="AO226" s="362"/>
      <c r="AP226" s="361"/>
      <c r="AR226">
        <v>1</v>
      </c>
      <c r="AS226" t="s">
        <v>5839</v>
      </c>
      <c r="AT226" t="s">
        <v>5839</v>
      </c>
    </row>
    <row r="227" spans="2:46" ht="15" customHeight="1" x14ac:dyDescent="0.35">
      <c r="B227" s="362">
        <v>1974</v>
      </c>
      <c r="C227" s="362" t="s">
        <v>4879</v>
      </c>
      <c r="D227" s="362" t="s">
        <v>3</v>
      </c>
      <c r="E227" s="362" t="s">
        <v>172</v>
      </c>
      <c r="F227" s="362"/>
      <c r="G227" s="362" t="s">
        <v>63</v>
      </c>
      <c r="H227" s="362" t="s">
        <v>63</v>
      </c>
      <c r="I227" s="362" t="s">
        <v>63</v>
      </c>
      <c r="J227" s="362" t="s">
        <v>4475</v>
      </c>
      <c r="K227" s="361" t="s">
        <v>4880</v>
      </c>
      <c r="L227" s="362"/>
      <c r="M227" s="362" t="s">
        <v>186</v>
      </c>
      <c r="N227" s="362" t="s">
        <v>4410</v>
      </c>
      <c r="O227" s="362"/>
      <c r="P227" s="362" t="s">
        <v>2208</v>
      </c>
      <c r="Q227" s="362" t="s">
        <v>4394</v>
      </c>
      <c r="R227" s="362"/>
      <c r="S227" s="361"/>
      <c r="T227" s="362"/>
      <c r="U227" s="362"/>
      <c r="V227" s="362" t="s">
        <v>844</v>
      </c>
      <c r="W227" s="362"/>
      <c r="X227" s="362"/>
      <c r="Y227" s="362" t="s">
        <v>48</v>
      </c>
      <c r="Z227" s="362" t="s">
        <v>90</v>
      </c>
      <c r="AA227" s="366" t="s">
        <v>90</v>
      </c>
      <c r="AB227" s="362" t="s">
        <v>90</v>
      </c>
      <c r="AC227" s="362"/>
      <c r="AD227" s="362"/>
      <c r="AE227" s="362"/>
      <c r="AF227" s="362"/>
      <c r="AG227" s="362"/>
      <c r="AH227" s="362"/>
      <c r="AI227" s="362" t="s">
        <v>7046</v>
      </c>
      <c r="AJ227" s="362" t="s">
        <v>19</v>
      </c>
      <c r="AK227" s="362" t="s">
        <v>40</v>
      </c>
      <c r="AL227" s="362" t="s">
        <v>4410</v>
      </c>
      <c r="AM227" s="362">
        <v>0</v>
      </c>
      <c r="AN227" s="362"/>
      <c r="AO227" s="362"/>
      <c r="AP227" s="361"/>
      <c r="AR227">
        <v>1</v>
      </c>
      <c r="AS227" t="s">
        <v>5839</v>
      </c>
      <c r="AT227" t="s">
        <v>5839</v>
      </c>
    </row>
    <row r="228" spans="2:46" ht="15" customHeight="1" x14ac:dyDescent="0.35">
      <c r="B228" s="362">
        <v>1975</v>
      </c>
      <c r="C228" s="362" t="s">
        <v>4881</v>
      </c>
      <c r="D228" s="362" t="s">
        <v>3</v>
      </c>
      <c r="E228" s="362" t="s">
        <v>172</v>
      </c>
      <c r="F228" s="362"/>
      <c r="G228" s="362" t="s">
        <v>63</v>
      </c>
      <c r="H228" s="362" t="s">
        <v>63</v>
      </c>
      <c r="I228" s="362" t="s">
        <v>63</v>
      </c>
      <c r="J228" s="362" t="s">
        <v>4475</v>
      </c>
      <c r="K228" s="361" t="s">
        <v>4882</v>
      </c>
      <c r="L228" s="362"/>
      <c r="M228" s="362" t="s">
        <v>186</v>
      </c>
      <c r="N228" s="362" t="s">
        <v>4410</v>
      </c>
      <c r="O228" s="362"/>
      <c r="P228" s="362" t="s">
        <v>2208</v>
      </c>
      <c r="Q228" s="362" t="s">
        <v>4394</v>
      </c>
      <c r="R228" s="362"/>
      <c r="S228" s="361"/>
      <c r="T228" s="362"/>
      <c r="U228" s="362"/>
      <c r="V228" s="362" t="s">
        <v>844</v>
      </c>
      <c r="W228" s="362"/>
      <c r="X228" s="362"/>
      <c r="Y228" s="362" t="s">
        <v>48</v>
      </c>
      <c r="Z228" s="362" t="s">
        <v>90</v>
      </c>
      <c r="AA228" s="366" t="s">
        <v>90</v>
      </c>
      <c r="AB228" s="362" t="s">
        <v>90</v>
      </c>
      <c r="AC228" s="362"/>
      <c r="AD228" s="362"/>
      <c r="AE228" s="362"/>
      <c r="AF228" s="362"/>
      <c r="AG228" s="362"/>
      <c r="AH228" s="362"/>
      <c r="AI228" s="362" t="s">
        <v>7046</v>
      </c>
      <c r="AJ228" s="362" t="s">
        <v>19</v>
      </c>
      <c r="AK228" s="362" t="s">
        <v>40</v>
      </c>
      <c r="AL228" s="362" t="s">
        <v>4410</v>
      </c>
      <c r="AM228" s="362">
        <v>0</v>
      </c>
      <c r="AN228" s="362"/>
      <c r="AO228" s="362"/>
      <c r="AP228" s="361"/>
      <c r="AR228">
        <v>1</v>
      </c>
      <c r="AS228" t="s">
        <v>5839</v>
      </c>
      <c r="AT228" t="s">
        <v>5839</v>
      </c>
    </row>
    <row r="229" spans="2:46" ht="15" customHeight="1" x14ac:dyDescent="0.35">
      <c r="B229" s="362">
        <v>1976</v>
      </c>
      <c r="C229" s="362" t="s">
        <v>4883</v>
      </c>
      <c r="D229" s="362" t="s">
        <v>3</v>
      </c>
      <c r="E229" s="362" t="s">
        <v>172</v>
      </c>
      <c r="F229" s="362"/>
      <c r="G229" s="362" t="s">
        <v>63</v>
      </c>
      <c r="H229" s="362" t="s">
        <v>63</v>
      </c>
      <c r="I229" s="362" t="s">
        <v>63</v>
      </c>
      <c r="J229" s="362" t="s">
        <v>4475</v>
      </c>
      <c r="K229" s="361" t="s">
        <v>4884</v>
      </c>
      <c r="L229" s="362"/>
      <c r="M229" s="362" t="s">
        <v>186</v>
      </c>
      <c r="N229" s="362" t="s">
        <v>4410</v>
      </c>
      <c r="O229" s="362"/>
      <c r="P229" s="362" t="s">
        <v>2208</v>
      </c>
      <c r="Q229" s="362" t="s">
        <v>4394</v>
      </c>
      <c r="R229" s="362"/>
      <c r="S229" s="361"/>
      <c r="T229" s="362"/>
      <c r="U229" s="362"/>
      <c r="V229" s="362" t="s">
        <v>844</v>
      </c>
      <c r="W229" s="362"/>
      <c r="X229" s="362"/>
      <c r="Y229" s="362" t="s">
        <v>48</v>
      </c>
      <c r="Z229" s="362" t="s">
        <v>90</v>
      </c>
      <c r="AA229" s="366" t="s">
        <v>90</v>
      </c>
      <c r="AB229" s="362" t="s">
        <v>90</v>
      </c>
      <c r="AC229" s="362"/>
      <c r="AD229" s="362"/>
      <c r="AE229" s="362"/>
      <c r="AF229" s="362"/>
      <c r="AG229" s="362"/>
      <c r="AH229" s="362"/>
      <c r="AI229" s="362" t="s">
        <v>7046</v>
      </c>
      <c r="AJ229" s="362" t="s">
        <v>19</v>
      </c>
      <c r="AK229" s="362" t="s">
        <v>40</v>
      </c>
      <c r="AL229" s="362" t="s">
        <v>4410</v>
      </c>
      <c r="AM229" s="362">
        <v>0</v>
      </c>
      <c r="AN229" s="362"/>
      <c r="AO229" s="362"/>
      <c r="AP229" s="361"/>
      <c r="AR229">
        <v>1</v>
      </c>
      <c r="AS229" t="s">
        <v>5839</v>
      </c>
      <c r="AT229" t="s">
        <v>5839</v>
      </c>
    </row>
    <row r="230" spans="2:46" ht="15" customHeight="1" x14ac:dyDescent="0.35">
      <c r="B230" s="362">
        <v>1977</v>
      </c>
      <c r="C230" s="362" t="s">
        <v>4885</v>
      </c>
      <c r="D230" s="362" t="s">
        <v>3</v>
      </c>
      <c r="E230" s="362" t="s">
        <v>172</v>
      </c>
      <c r="F230" s="362"/>
      <c r="G230" s="362" t="s">
        <v>63</v>
      </c>
      <c r="H230" s="362" t="s">
        <v>63</v>
      </c>
      <c r="I230" s="362" t="s">
        <v>63</v>
      </c>
      <c r="J230" s="362" t="s">
        <v>4475</v>
      </c>
      <c r="K230" s="361" t="s">
        <v>4886</v>
      </c>
      <c r="L230" s="362"/>
      <c r="M230" s="362" t="s">
        <v>186</v>
      </c>
      <c r="N230" s="362" t="s">
        <v>4410</v>
      </c>
      <c r="O230" s="362"/>
      <c r="P230" s="362" t="s">
        <v>2208</v>
      </c>
      <c r="Q230" s="362" t="s">
        <v>4394</v>
      </c>
      <c r="R230" s="362"/>
      <c r="S230" s="361"/>
      <c r="T230" s="362"/>
      <c r="U230" s="362"/>
      <c r="V230" s="362" t="s">
        <v>844</v>
      </c>
      <c r="W230" s="362"/>
      <c r="X230" s="362"/>
      <c r="Y230" s="362" t="s">
        <v>48</v>
      </c>
      <c r="Z230" s="362" t="s">
        <v>90</v>
      </c>
      <c r="AA230" s="366" t="s">
        <v>90</v>
      </c>
      <c r="AB230" s="362" t="s">
        <v>90</v>
      </c>
      <c r="AC230" s="362"/>
      <c r="AD230" s="362"/>
      <c r="AE230" s="362"/>
      <c r="AF230" s="362"/>
      <c r="AG230" s="362"/>
      <c r="AH230" s="362"/>
      <c r="AI230" s="362" t="s">
        <v>7046</v>
      </c>
      <c r="AJ230" s="362" t="s">
        <v>19</v>
      </c>
      <c r="AK230" s="362" t="s">
        <v>40</v>
      </c>
      <c r="AL230" s="362" t="s">
        <v>4410</v>
      </c>
      <c r="AM230" s="362">
        <v>0</v>
      </c>
      <c r="AN230" s="362"/>
      <c r="AO230" s="362"/>
      <c r="AP230" s="361"/>
      <c r="AR230">
        <v>1</v>
      </c>
      <c r="AS230" t="s">
        <v>5839</v>
      </c>
      <c r="AT230" t="s">
        <v>5839</v>
      </c>
    </row>
    <row r="231" spans="2:46" ht="15" customHeight="1" x14ac:dyDescent="0.35">
      <c r="B231" s="362">
        <v>1978</v>
      </c>
      <c r="C231" s="362" t="s">
        <v>4887</v>
      </c>
      <c r="D231" s="362" t="s">
        <v>3</v>
      </c>
      <c r="E231" s="362" t="s">
        <v>172</v>
      </c>
      <c r="F231" s="362"/>
      <c r="G231" s="362" t="s">
        <v>63</v>
      </c>
      <c r="H231" s="362" t="s">
        <v>63</v>
      </c>
      <c r="I231" s="362" t="s">
        <v>63</v>
      </c>
      <c r="J231" s="362" t="s">
        <v>4475</v>
      </c>
      <c r="K231" s="361" t="s">
        <v>4888</v>
      </c>
      <c r="L231" s="362"/>
      <c r="M231" s="362" t="s">
        <v>186</v>
      </c>
      <c r="N231" s="362" t="s">
        <v>4410</v>
      </c>
      <c r="O231" s="362"/>
      <c r="P231" s="362" t="s">
        <v>4399</v>
      </c>
      <c r="Q231" s="362" t="s">
        <v>4399</v>
      </c>
      <c r="R231" s="362"/>
      <c r="S231" s="361" t="s">
        <v>4889</v>
      </c>
      <c r="T231" s="362"/>
      <c r="U231" s="362"/>
      <c r="V231" s="362" t="s">
        <v>844</v>
      </c>
      <c r="W231" s="362"/>
      <c r="X231" s="362"/>
      <c r="Y231" s="362" t="s">
        <v>48</v>
      </c>
      <c r="Z231" s="362" t="s">
        <v>90</v>
      </c>
      <c r="AA231" s="366" t="s">
        <v>90</v>
      </c>
      <c r="AB231" s="362" t="s">
        <v>90</v>
      </c>
      <c r="AC231" s="362"/>
      <c r="AD231" s="362"/>
      <c r="AE231" s="362"/>
      <c r="AF231" s="362"/>
      <c r="AG231" s="362"/>
      <c r="AH231" s="362"/>
      <c r="AI231" s="362" t="s">
        <v>7046</v>
      </c>
      <c r="AJ231" s="362" t="s">
        <v>19</v>
      </c>
      <c r="AK231" s="362" t="s">
        <v>40</v>
      </c>
      <c r="AL231" s="362" t="s">
        <v>4410</v>
      </c>
      <c r="AM231" s="362" t="s">
        <v>4889</v>
      </c>
      <c r="AN231" s="362"/>
      <c r="AO231" s="362"/>
      <c r="AP231" s="361"/>
      <c r="AR231">
        <v>1</v>
      </c>
      <c r="AS231" t="s">
        <v>5839</v>
      </c>
      <c r="AT231" t="s">
        <v>5839</v>
      </c>
    </row>
    <row r="232" spans="2:46" ht="15" customHeight="1" x14ac:dyDescent="0.35">
      <c r="B232" s="362">
        <v>1979</v>
      </c>
      <c r="C232" s="362" t="s">
        <v>4890</v>
      </c>
      <c r="D232" s="362" t="s">
        <v>3</v>
      </c>
      <c r="E232" s="362" t="s">
        <v>172</v>
      </c>
      <c r="F232" s="362"/>
      <c r="G232" s="362" t="s">
        <v>63</v>
      </c>
      <c r="H232" s="362" t="s">
        <v>63</v>
      </c>
      <c r="I232" s="362" t="s">
        <v>63</v>
      </c>
      <c r="J232" s="362" t="s">
        <v>4475</v>
      </c>
      <c r="K232" s="361" t="s">
        <v>4891</v>
      </c>
      <c r="L232" s="362"/>
      <c r="M232" s="362" t="s">
        <v>186</v>
      </c>
      <c r="N232" s="362" t="s">
        <v>95</v>
      </c>
      <c r="O232" s="362"/>
      <c r="P232" s="362" t="s">
        <v>4399</v>
      </c>
      <c r="Q232" s="362" t="s">
        <v>4399</v>
      </c>
      <c r="R232" s="362"/>
      <c r="S232" s="361"/>
      <c r="T232" s="362"/>
      <c r="U232" s="362"/>
      <c r="V232" s="362" t="s">
        <v>844</v>
      </c>
      <c r="W232" s="362"/>
      <c r="X232" s="362"/>
      <c r="Y232" s="362" t="s">
        <v>48</v>
      </c>
      <c r="Z232" s="362" t="s">
        <v>90</v>
      </c>
      <c r="AA232" s="366" t="s">
        <v>90</v>
      </c>
      <c r="AB232" s="362" t="s">
        <v>90</v>
      </c>
      <c r="AC232" s="362"/>
      <c r="AD232" s="362"/>
      <c r="AE232" s="362"/>
      <c r="AF232" s="362"/>
      <c r="AG232" s="362"/>
      <c r="AH232" s="362"/>
      <c r="AI232" s="362" t="s">
        <v>7046</v>
      </c>
      <c r="AJ232" s="362" t="s">
        <v>19</v>
      </c>
      <c r="AK232" s="362" t="e">
        <v>#N/A</v>
      </c>
      <c r="AL232" s="362" t="s">
        <v>4410</v>
      </c>
      <c r="AM232" s="362">
        <v>0</v>
      </c>
      <c r="AN232" s="362"/>
      <c r="AO232" s="362"/>
      <c r="AP232" s="361" t="e">
        <v>#N/A</v>
      </c>
      <c r="AR232">
        <v>1</v>
      </c>
      <c r="AS232" t="s">
        <v>5839</v>
      </c>
      <c r="AT232" t="s">
        <v>5839</v>
      </c>
    </row>
    <row r="233" spans="2:46" ht="15" customHeight="1" x14ac:dyDescent="0.35">
      <c r="B233" s="362">
        <v>1980</v>
      </c>
      <c r="C233" s="362" t="s">
        <v>4892</v>
      </c>
      <c r="D233" s="362" t="s">
        <v>3</v>
      </c>
      <c r="E233" s="362" t="s">
        <v>172</v>
      </c>
      <c r="F233" s="362"/>
      <c r="G233" s="362" t="s">
        <v>63</v>
      </c>
      <c r="H233" s="362" t="s">
        <v>63</v>
      </c>
      <c r="I233" s="362" t="s">
        <v>63</v>
      </c>
      <c r="J233" s="362" t="s">
        <v>4475</v>
      </c>
      <c r="K233" s="361" t="s">
        <v>4893</v>
      </c>
      <c r="L233" s="362"/>
      <c r="M233" s="362" t="s">
        <v>186</v>
      </c>
      <c r="N233" s="362" t="s">
        <v>95</v>
      </c>
      <c r="O233" s="362"/>
      <c r="P233" s="362" t="s">
        <v>4399</v>
      </c>
      <c r="Q233" s="362" t="s">
        <v>4399</v>
      </c>
      <c r="R233" s="362"/>
      <c r="S233" s="361"/>
      <c r="T233" s="362"/>
      <c r="U233" s="362"/>
      <c r="V233" s="362" t="s">
        <v>844</v>
      </c>
      <c r="W233" s="362"/>
      <c r="X233" s="362"/>
      <c r="Y233" s="362" t="s">
        <v>48</v>
      </c>
      <c r="Z233" s="362" t="s">
        <v>90</v>
      </c>
      <c r="AA233" s="366" t="s">
        <v>90</v>
      </c>
      <c r="AB233" s="362" t="s">
        <v>90</v>
      </c>
      <c r="AC233" s="362"/>
      <c r="AD233" s="362"/>
      <c r="AE233" s="362"/>
      <c r="AF233" s="362"/>
      <c r="AG233" s="362"/>
      <c r="AH233" s="362"/>
      <c r="AI233" s="362" t="s">
        <v>7046</v>
      </c>
      <c r="AJ233" s="362" t="s">
        <v>19</v>
      </c>
      <c r="AK233" s="362" t="e">
        <v>#N/A</v>
      </c>
      <c r="AL233" s="362" t="s">
        <v>4410</v>
      </c>
      <c r="AM233" s="362">
        <v>0</v>
      </c>
      <c r="AN233" s="362"/>
      <c r="AO233" s="362"/>
      <c r="AP233" s="361" t="e">
        <v>#N/A</v>
      </c>
      <c r="AR233">
        <v>1</v>
      </c>
      <c r="AS233" t="s">
        <v>5839</v>
      </c>
      <c r="AT233" t="s">
        <v>5839</v>
      </c>
    </row>
    <row r="234" spans="2:46" ht="15" customHeight="1" x14ac:dyDescent="0.35">
      <c r="B234" s="362">
        <v>1981</v>
      </c>
      <c r="C234" s="362" t="s">
        <v>4894</v>
      </c>
      <c r="D234" s="362" t="s">
        <v>3</v>
      </c>
      <c r="E234" s="362" t="s">
        <v>172</v>
      </c>
      <c r="F234" s="362"/>
      <c r="G234" s="362" t="s">
        <v>63</v>
      </c>
      <c r="H234" s="362" t="s">
        <v>63</v>
      </c>
      <c r="I234" s="362" t="s">
        <v>63</v>
      </c>
      <c r="J234" s="362" t="s">
        <v>4475</v>
      </c>
      <c r="K234" s="361" t="s">
        <v>4895</v>
      </c>
      <c r="L234" s="362"/>
      <c r="M234" s="362" t="s">
        <v>186</v>
      </c>
      <c r="N234" s="362" t="s">
        <v>95</v>
      </c>
      <c r="O234" s="362"/>
      <c r="P234" s="362" t="s">
        <v>4399</v>
      </c>
      <c r="Q234" s="362" t="s">
        <v>4399</v>
      </c>
      <c r="R234" s="362"/>
      <c r="S234" s="361"/>
      <c r="T234" s="362"/>
      <c r="U234" s="362"/>
      <c r="V234" s="362" t="s">
        <v>844</v>
      </c>
      <c r="W234" s="362"/>
      <c r="X234" s="362"/>
      <c r="Y234" s="362" t="s">
        <v>48</v>
      </c>
      <c r="Z234" s="362" t="s">
        <v>90</v>
      </c>
      <c r="AA234" s="366" t="s">
        <v>90</v>
      </c>
      <c r="AB234" s="362" t="s">
        <v>90</v>
      </c>
      <c r="AC234" s="362"/>
      <c r="AD234" s="362"/>
      <c r="AE234" s="362"/>
      <c r="AF234" s="362"/>
      <c r="AG234" s="362"/>
      <c r="AH234" s="362"/>
      <c r="AI234" s="362" t="s">
        <v>7046</v>
      </c>
      <c r="AJ234" s="362" t="s">
        <v>19</v>
      </c>
      <c r="AK234" s="362" t="e">
        <v>#N/A</v>
      </c>
      <c r="AL234" s="362" t="s">
        <v>4410</v>
      </c>
      <c r="AM234" s="362">
        <v>0</v>
      </c>
      <c r="AN234" s="362"/>
      <c r="AO234" s="362"/>
      <c r="AP234" s="361" t="e">
        <v>#N/A</v>
      </c>
      <c r="AR234">
        <v>1</v>
      </c>
      <c r="AS234" t="s">
        <v>5839</v>
      </c>
      <c r="AT234" t="s">
        <v>5839</v>
      </c>
    </row>
    <row r="235" spans="2:46" ht="15" customHeight="1" x14ac:dyDescent="0.35">
      <c r="B235" s="362">
        <v>1982</v>
      </c>
      <c r="C235" s="362" t="s">
        <v>4896</v>
      </c>
      <c r="D235" s="362" t="s">
        <v>3</v>
      </c>
      <c r="E235" s="362" t="s">
        <v>172</v>
      </c>
      <c r="F235" s="362"/>
      <c r="G235" s="362" t="s">
        <v>63</v>
      </c>
      <c r="H235" s="362" t="s">
        <v>63</v>
      </c>
      <c r="I235" s="362" t="s">
        <v>63</v>
      </c>
      <c r="J235" s="362" t="s">
        <v>4475</v>
      </c>
      <c r="K235" s="361" t="s">
        <v>4897</v>
      </c>
      <c r="L235" s="362"/>
      <c r="M235" s="362" t="s">
        <v>186</v>
      </c>
      <c r="N235" s="362" t="s">
        <v>40</v>
      </c>
      <c r="O235" s="362"/>
      <c r="P235" s="362" t="s">
        <v>2208</v>
      </c>
      <c r="Q235" s="362" t="s">
        <v>4394</v>
      </c>
      <c r="R235" s="362"/>
      <c r="S235" s="361"/>
      <c r="T235" s="362"/>
      <c r="U235" s="362"/>
      <c r="V235" s="362" t="s">
        <v>844</v>
      </c>
      <c r="W235" s="362"/>
      <c r="X235" s="362" t="s">
        <v>9</v>
      </c>
      <c r="Y235" s="362" t="s">
        <v>9</v>
      </c>
      <c r="Z235" s="362" t="s">
        <v>90</v>
      </c>
      <c r="AA235" s="366" t="s">
        <v>90</v>
      </c>
      <c r="AB235" s="362" t="s">
        <v>90</v>
      </c>
      <c r="AC235" s="362"/>
      <c r="AD235" s="362"/>
      <c r="AE235" s="362"/>
      <c r="AF235" s="362"/>
      <c r="AG235" s="362"/>
      <c r="AH235" s="362"/>
      <c r="AI235" s="362" t="s">
        <v>7046</v>
      </c>
      <c r="AJ235" s="362" t="s">
        <v>19</v>
      </c>
      <c r="AK235" s="362" t="s">
        <v>40</v>
      </c>
      <c r="AL235" s="362" t="s">
        <v>7021</v>
      </c>
      <c r="AM235" s="362">
        <v>0</v>
      </c>
      <c r="AN235" s="362"/>
      <c r="AO235" s="362"/>
      <c r="AP235" s="361" t="e">
        <v>#N/A</v>
      </c>
      <c r="AR235">
        <v>1</v>
      </c>
      <c r="AS235" t="s">
        <v>9</v>
      </c>
      <c r="AT235" t="s">
        <v>9</v>
      </c>
    </row>
    <row r="236" spans="2:46" ht="15" customHeight="1" x14ac:dyDescent="0.35">
      <c r="B236" s="362">
        <v>1983</v>
      </c>
      <c r="C236" s="362" t="s">
        <v>4898</v>
      </c>
      <c r="D236" s="362" t="s">
        <v>3</v>
      </c>
      <c r="E236" s="362" t="s">
        <v>172</v>
      </c>
      <c r="F236" s="362"/>
      <c r="G236" s="362" t="s">
        <v>63</v>
      </c>
      <c r="H236" s="362" t="s">
        <v>63</v>
      </c>
      <c r="I236" s="362" t="s">
        <v>63</v>
      </c>
      <c r="J236" s="362" t="s">
        <v>4475</v>
      </c>
      <c r="K236" s="361" t="s">
        <v>4899</v>
      </c>
      <c r="L236" s="362"/>
      <c r="M236" s="362" t="s">
        <v>186</v>
      </c>
      <c r="N236" s="362" t="s">
        <v>40</v>
      </c>
      <c r="O236" s="362"/>
      <c r="P236" s="362" t="s">
        <v>2208</v>
      </c>
      <c r="Q236" s="362" t="s">
        <v>4394</v>
      </c>
      <c r="R236" s="362"/>
      <c r="S236" s="361"/>
      <c r="T236" s="362"/>
      <c r="U236" s="362"/>
      <c r="V236" s="362" t="s">
        <v>844</v>
      </c>
      <c r="W236" s="362"/>
      <c r="X236" s="362" t="s">
        <v>9</v>
      </c>
      <c r="Y236" s="362" t="s">
        <v>9</v>
      </c>
      <c r="Z236" s="362" t="s">
        <v>90</v>
      </c>
      <c r="AA236" s="366" t="s">
        <v>90</v>
      </c>
      <c r="AB236" s="362" t="s">
        <v>90</v>
      </c>
      <c r="AC236" s="362"/>
      <c r="AD236" s="362"/>
      <c r="AE236" s="362"/>
      <c r="AF236" s="362"/>
      <c r="AG236" s="362"/>
      <c r="AH236" s="362"/>
      <c r="AI236" s="362" t="s">
        <v>7046</v>
      </c>
      <c r="AJ236" s="362" t="s">
        <v>19</v>
      </c>
      <c r="AK236" s="362" t="s">
        <v>40</v>
      </c>
      <c r="AL236" s="362" t="s">
        <v>7021</v>
      </c>
      <c r="AM236" s="362">
        <v>0</v>
      </c>
      <c r="AN236" s="362"/>
      <c r="AO236" s="362"/>
      <c r="AP236" s="361" t="e">
        <v>#N/A</v>
      </c>
      <c r="AR236">
        <v>1</v>
      </c>
      <c r="AS236" t="s">
        <v>9</v>
      </c>
      <c r="AT236" t="s">
        <v>9</v>
      </c>
    </row>
    <row r="237" spans="2:46" ht="15" customHeight="1" x14ac:dyDescent="0.35">
      <c r="B237" s="362">
        <v>1984</v>
      </c>
      <c r="C237" s="362" t="s">
        <v>4900</v>
      </c>
      <c r="D237" s="362" t="s">
        <v>3</v>
      </c>
      <c r="E237" s="362" t="s">
        <v>172</v>
      </c>
      <c r="F237" s="362"/>
      <c r="G237" s="362"/>
      <c r="H237" s="362"/>
      <c r="I237" s="362" t="s">
        <v>77</v>
      </c>
      <c r="J237" s="362" t="s">
        <v>63</v>
      </c>
      <c r="K237" s="361" t="s">
        <v>4901</v>
      </c>
      <c r="L237" s="362"/>
      <c r="M237" s="362" t="s">
        <v>186</v>
      </c>
      <c r="N237" s="362" t="s">
        <v>4410</v>
      </c>
      <c r="O237" s="362"/>
      <c r="P237" s="362" t="s">
        <v>2208</v>
      </c>
      <c r="Q237" s="362" t="s">
        <v>4394</v>
      </c>
      <c r="R237" s="362"/>
      <c r="S237" s="361" t="s">
        <v>4878</v>
      </c>
      <c r="T237" s="362"/>
      <c r="U237" s="362"/>
      <c r="V237" s="362" t="s">
        <v>844</v>
      </c>
      <c r="W237" s="362"/>
      <c r="X237" s="362"/>
      <c r="Y237" s="362" t="s">
        <v>48</v>
      </c>
      <c r="Z237" s="362" t="s">
        <v>90</v>
      </c>
      <c r="AA237" s="366" t="s">
        <v>90</v>
      </c>
      <c r="AB237" s="362" t="s">
        <v>90</v>
      </c>
      <c r="AC237" s="362"/>
      <c r="AD237" s="362"/>
      <c r="AE237" s="362"/>
      <c r="AF237" s="362"/>
      <c r="AG237" s="362"/>
      <c r="AH237" s="362"/>
      <c r="AI237" s="362" t="s">
        <v>7055</v>
      </c>
      <c r="AJ237" s="362" t="s">
        <v>19</v>
      </c>
      <c r="AK237" s="362" t="s">
        <v>40</v>
      </c>
      <c r="AL237" s="362" t="s">
        <v>4410</v>
      </c>
      <c r="AM237" s="362" t="s">
        <v>4878</v>
      </c>
      <c r="AN237" s="362"/>
      <c r="AO237" s="362"/>
      <c r="AP237" s="361"/>
      <c r="AR237">
        <v>1</v>
      </c>
      <c r="AS237" t="s">
        <v>5839</v>
      </c>
      <c r="AT237" t="s">
        <v>5839</v>
      </c>
    </row>
    <row r="238" spans="2:46" ht="15" customHeight="1" x14ac:dyDescent="0.35">
      <c r="B238" s="362">
        <v>1985</v>
      </c>
      <c r="C238" s="362" t="s">
        <v>4902</v>
      </c>
      <c r="D238" s="362" t="s">
        <v>3</v>
      </c>
      <c r="E238" s="362" t="s">
        <v>172</v>
      </c>
      <c r="F238" s="362"/>
      <c r="G238" s="362" t="s">
        <v>63</v>
      </c>
      <c r="H238" s="362" t="s">
        <v>63</v>
      </c>
      <c r="I238" s="362" t="s">
        <v>63</v>
      </c>
      <c r="J238" s="362" t="s">
        <v>4475</v>
      </c>
      <c r="K238" s="361" t="s">
        <v>4903</v>
      </c>
      <c r="L238" s="362"/>
      <c r="M238" s="362" t="s">
        <v>186</v>
      </c>
      <c r="N238" s="362" t="s">
        <v>40</v>
      </c>
      <c r="O238" s="362"/>
      <c r="P238" s="362" t="s">
        <v>2208</v>
      </c>
      <c r="Q238" s="362" t="s">
        <v>4394</v>
      </c>
      <c r="R238" s="362"/>
      <c r="S238" s="361"/>
      <c r="T238" s="362"/>
      <c r="U238" s="362"/>
      <c r="V238" s="362" t="s">
        <v>844</v>
      </c>
      <c r="W238" s="362"/>
      <c r="X238" s="362" t="s">
        <v>9</v>
      </c>
      <c r="Y238" s="362" t="s">
        <v>9</v>
      </c>
      <c r="Z238" s="362" t="s">
        <v>90</v>
      </c>
      <c r="AA238" s="366" t="s">
        <v>90</v>
      </c>
      <c r="AB238" s="362" t="s">
        <v>90</v>
      </c>
      <c r="AC238" s="362"/>
      <c r="AD238" s="362"/>
      <c r="AE238" s="362"/>
      <c r="AF238" s="362"/>
      <c r="AG238" s="362"/>
      <c r="AH238" s="362"/>
      <c r="AI238" s="362" t="s">
        <v>7046</v>
      </c>
      <c r="AJ238" s="362" t="s">
        <v>19</v>
      </c>
      <c r="AK238" s="362" t="s">
        <v>40</v>
      </c>
      <c r="AL238" s="362" t="s">
        <v>7021</v>
      </c>
      <c r="AM238" s="362">
        <v>0</v>
      </c>
      <c r="AN238" s="362"/>
      <c r="AO238" s="362"/>
      <c r="AP238" s="361" t="e">
        <v>#N/A</v>
      </c>
      <c r="AR238">
        <v>1</v>
      </c>
      <c r="AS238" t="s">
        <v>9</v>
      </c>
      <c r="AT238" t="s">
        <v>9</v>
      </c>
    </row>
    <row r="239" spans="2:46" ht="15" customHeight="1" x14ac:dyDescent="0.35">
      <c r="B239" s="362">
        <v>1986</v>
      </c>
      <c r="C239" s="362" t="s">
        <v>4904</v>
      </c>
      <c r="D239" s="362" t="s">
        <v>3</v>
      </c>
      <c r="E239" s="362" t="s">
        <v>172</v>
      </c>
      <c r="F239" s="362"/>
      <c r="G239" s="362" t="s">
        <v>63</v>
      </c>
      <c r="H239" s="362" t="s">
        <v>63</v>
      </c>
      <c r="I239" s="362" t="s">
        <v>63</v>
      </c>
      <c r="J239" s="362" t="s">
        <v>4475</v>
      </c>
      <c r="K239" s="361" t="s">
        <v>4905</v>
      </c>
      <c r="L239" s="362"/>
      <c r="M239" s="362" t="s">
        <v>186</v>
      </c>
      <c r="N239" s="362" t="s">
        <v>40</v>
      </c>
      <c r="O239" s="362"/>
      <c r="P239" s="362" t="s">
        <v>2208</v>
      </c>
      <c r="Q239" s="362" t="s">
        <v>4394</v>
      </c>
      <c r="R239" s="362"/>
      <c r="S239" s="361"/>
      <c r="T239" s="362"/>
      <c r="U239" s="362"/>
      <c r="V239" s="362" t="s">
        <v>844</v>
      </c>
      <c r="W239" s="362"/>
      <c r="X239" s="362" t="s">
        <v>9</v>
      </c>
      <c r="Y239" s="362" t="s">
        <v>9</v>
      </c>
      <c r="Z239" s="362" t="s">
        <v>90</v>
      </c>
      <c r="AA239" s="366" t="s">
        <v>90</v>
      </c>
      <c r="AB239" s="362" t="s">
        <v>90</v>
      </c>
      <c r="AC239" s="362"/>
      <c r="AD239" s="362"/>
      <c r="AE239" s="362"/>
      <c r="AF239" s="362"/>
      <c r="AG239" s="362"/>
      <c r="AH239" s="362"/>
      <c r="AI239" s="362" t="s">
        <v>7046</v>
      </c>
      <c r="AJ239" s="362" t="s">
        <v>19</v>
      </c>
      <c r="AK239" s="362" t="s">
        <v>40</v>
      </c>
      <c r="AL239" s="362" t="s">
        <v>40</v>
      </c>
      <c r="AM239" s="362">
        <v>0</v>
      </c>
      <c r="AN239" s="362"/>
      <c r="AO239" s="362"/>
      <c r="AP239" s="361" t="e">
        <v>#N/A</v>
      </c>
      <c r="AR239">
        <v>1</v>
      </c>
      <c r="AS239" t="s">
        <v>9</v>
      </c>
      <c r="AT239" t="s">
        <v>9</v>
      </c>
    </row>
    <row r="240" spans="2:46" ht="15" customHeight="1" x14ac:dyDescent="0.35">
      <c r="B240" s="362">
        <v>1987</v>
      </c>
      <c r="C240" s="362" t="s">
        <v>4906</v>
      </c>
      <c r="D240" s="362" t="s">
        <v>3</v>
      </c>
      <c r="E240" s="362" t="s">
        <v>172</v>
      </c>
      <c r="F240" s="362"/>
      <c r="G240" s="362" t="s">
        <v>63</v>
      </c>
      <c r="H240" s="362" t="s">
        <v>63</v>
      </c>
      <c r="I240" s="362" t="s">
        <v>63</v>
      </c>
      <c r="J240" s="362" t="s">
        <v>4475</v>
      </c>
      <c r="K240" s="361" t="s">
        <v>4907</v>
      </c>
      <c r="L240" s="362"/>
      <c r="M240" s="362" t="s">
        <v>186</v>
      </c>
      <c r="N240" s="362" t="s">
        <v>4410</v>
      </c>
      <c r="O240" s="362"/>
      <c r="P240" s="362" t="s">
        <v>4399</v>
      </c>
      <c r="Q240" s="362" t="s">
        <v>4399</v>
      </c>
      <c r="R240" s="362"/>
      <c r="S240" s="361"/>
      <c r="T240" s="362"/>
      <c r="U240" s="362"/>
      <c r="V240" s="362" t="s">
        <v>844</v>
      </c>
      <c r="W240" s="362"/>
      <c r="X240" s="362"/>
      <c r="Y240" s="362" t="s">
        <v>48</v>
      </c>
      <c r="Z240" s="362" t="s">
        <v>90</v>
      </c>
      <c r="AA240" s="366" t="s">
        <v>90</v>
      </c>
      <c r="AB240" s="362" t="s">
        <v>90</v>
      </c>
      <c r="AC240" s="362"/>
      <c r="AD240" s="362"/>
      <c r="AE240" s="362"/>
      <c r="AF240" s="362"/>
      <c r="AG240" s="362"/>
      <c r="AH240" s="362"/>
      <c r="AI240" s="362" t="s">
        <v>7046</v>
      </c>
      <c r="AJ240" s="362" t="s">
        <v>19</v>
      </c>
      <c r="AK240" s="362" t="s">
        <v>40</v>
      </c>
      <c r="AL240" s="362" t="s">
        <v>4410</v>
      </c>
      <c r="AM240" s="362">
        <v>0</v>
      </c>
      <c r="AN240" s="362"/>
      <c r="AO240" s="362"/>
      <c r="AP240" s="361"/>
      <c r="AR240">
        <v>1</v>
      </c>
      <c r="AS240" t="s">
        <v>5839</v>
      </c>
      <c r="AT240" t="s">
        <v>5839</v>
      </c>
    </row>
    <row r="241" spans="2:46" ht="15" customHeight="1" x14ac:dyDescent="0.35">
      <c r="B241" s="362">
        <v>1988</v>
      </c>
      <c r="C241" s="362" t="s">
        <v>4908</v>
      </c>
      <c r="D241" s="362" t="s">
        <v>3</v>
      </c>
      <c r="E241" s="362" t="s">
        <v>172</v>
      </c>
      <c r="F241" s="362"/>
      <c r="G241" s="362" t="s">
        <v>63</v>
      </c>
      <c r="H241" s="362" t="s">
        <v>63</v>
      </c>
      <c r="I241" s="362" t="s">
        <v>63</v>
      </c>
      <c r="J241" s="362" t="s">
        <v>4475</v>
      </c>
      <c r="K241" s="361" t="s">
        <v>4909</v>
      </c>
      <c r="L241" s="362"/>
      <c r="M241" s="362" t="s">
        <v>186</v>
      </c>
      <c r="N241" s="362" t="s">
        <v>4410</v>
      </c>
      <c r="O241" s="362"/>
      <c r="P241" s="362" t="s">
        <v>4399</v>
      </c>
      <c r="Q241" s="362" t="s">
        <v>4399</v>
      </c>
      <c r="R241" s="362"/>
      <c r="S241" s="361"/>
      <c r="T241" s="362"/>
      <c r="U241" s="362"/>
      <c r="V241" s="362" t="s">
        <v>844</v>
      </c>
      <c r="W241" s="362"/>
      <c r="X241" s="362"/>
      <c r="Y241" s="362" t="s">
        <v>48</v>
      </c>
      <c r="Z241" s="362" t="s">
        <v>90</v>
      </c>
      <c r="AA241" s="366" t="s">
        <v>90</v>
      </c>
      <c r="AB241" s="362" t="s">
        <v>90</v>
      </c>
      <c r="AC241" s="362"/>
      <c r="AD241" s="362"/>
      <c r="AE241" s="362"/>
      <c r="AF241" s="362"/>
      <c r="AG241" s="362"/>
      <c r="AH241" s="362"/>
      <c r="AI241" s="362" t="s">
        <v>7046</v>
      </c>
      <c r="AJ241" s="362" t="s">
        <v>19</v>
      </c>
      <c r="AK241" s="362" t="s">
        <v>40</v>
      </c>
      <c r="AL241" s="362" t="s">
        <v>4410</v>
      </c>
      <c r="AM241" s="362">
        <v>0</v>
      </c>
      <c r="AN241" s="362"/>
      <c r="AO241" s="362"/>
      <c r="AP241" s="361"/>
      <c r="AR241">
        <v>1</v>
      </c>
      <c r="AS241" t="s">
        <v>5839</v>
      </c>
      <c r="AT241" t="s">
        <v>5839</v>
      </c>
    </row>
    <row r="242" spans="2:46" ht="15" customHeight="1" x14ac:dyDescent="0.35">
      <c r="B242" s="362">
        <v>1989</v>
      </c>
      <c r="C242" s="362" t="s">
        <v>4910</v>
      </c>
      <c r="D242" s="362" t="s">
        <v>3</v>
      </c>
      <c r="E242" s="362" t="s">
        <v>172</v>
      </c>
      <c r="F242" s="362"/>
      <c r="G242" s="362" t="s">
        <v>63</v>
      </c>
      <c r="H242" s="362" t="s">
        <v>63</v>
      </c>
      <c r="I242" s="362" t="s">
        <v>63</v>
      </c>
      <c r="J242" s="362" t="s">
        <v>4475</v>
      </c>
      <c r="K242" s="361" t="s">
        <v>4911</v>
      </c>
      <c r="L242" s="362"/>
      <c r="M242" s="362" t="s">
        <v>186</v>
      </c>
      <c r="N242" s="362" t="s">
        <v>4410</v>
      </c>
      <c r="O242" s="362"/>
      <c r="P242" s="362" t="s">
        <v>4399</v>
      </c>
      <c r="Q242" s="362" t="s">
        <v>4399</v>
      </c>
      <c r="R242" s="362"/>
      <c r="S242" s="361"/>
      <c r="T242" s="362"/>
      <c r="U242" s="362"/>
      <c r="V242" s="362" t="s">
        <v>844</v>
      </c>
      <c r="W242" s="362"/>
      <c r="X242" s="362"/>
      <c r="Y242" s="362" t="s">
        <v>48</v>
      </c>
      <c r="Z242" s="362" t="s">
        <v>90</v>
      </c>
      <c r="AA242" s="366" t="s">
        <v>90</v>
      </c>
      <c r="AB242" s="362" t="s">
        <v>90</v>
      </c>
      <c r="AC242" s="362"/>
      <c r="AD242" s="362"/>
      <c r="AE242" s="362"/>
      <c r="AF242" s="362"/>
      <c r="AG242" s="362"/>
      <c r="AH242" s="362"/>
      <c r="AI242" s="362" t="s">
        <v>7046</v>
      </c>
      <c r="AJ242" s="362" t="s">
        <v>19</v>
      </c>
      <c r="AK242" s="362" t="s">
        <v>40</v>
      </c>
      <c r="AL242" s="362" t="s">
        <v>4410</v>
      </c>
      <c r="AM242" s="362">
        <v>0</v>
      </c>
      <c r="AN242" s="362"/>
      <c r="AO242" s="362"/>
      <c r="AP242" s="361"/>
      <c r="AR242">
        <v>1</v>
      </c>
      <c r="AS242" t="s">
        <v>5839</v>
      </c>
      <c r="AT242" t="s">
        <v>5839</v>
      </c>
    </row>
    <row r="243" spans="2:46" ht="15" customHeight="1" x14ac:dyDescent="0.35">
      <c r="B243" s="362">
        <v>1990</v>
      </c>
      <c r="C243" s="362" t="s">
        <v>4912</v>
      </c>
      <c r="D243" s="362" t="s">
        <v>3</v>
      </c>
      <c r="E243" s="362" t="s">
        <v>172</v>
      </c>
      <c r="F243" s="362"/>
      <c r="G243" s="362" t="s">
        <v>63</v>
      </c>
      <c r="H243" s="362" t="s">
        <v>63</v>
      </c>
      <c r="I243" s="362" t="s">
        <v>63</v>
      </c>
      <c r="J243" s="362" t="s">
        <v>4475</v>
      </c>
      <c r="K243" s="361" t="s">
        <v>4913</v>
      </c>
      <c r="L243" s="362"/>
      <c r="M243" s="362" t="s">
        <v>186</v>
      </c>
      <c r="N243" s="362" t="s">
        <v>4410</v>
      </c>
      <c r="O243" s="362"/>
      <c r="P243" s="362" t="s">
        <v>4399</v>
      </c>
      <c r="Q243" s="362" t="s">
        <v>4399</v>
      </c>
      <c r="R243" s="362"/>
      <c r="S243" s="361"/>
      <c r="T243" s="362"/>
      <c r="U243" s="362"/>
      <c r="V243" s="362" t="s">
        <v>844</v>
      </c>
      <c r="W243" s="362"/>
      <c r="X243" s="362"/>
      <c r="Y243" s="362" t="s">
        <v>48</v>
      </c>
      <c r="Z243" s="362" t="s">
        <v>90</v>
      </c>
      <c r="AA243" s="366" t="s">
        <v>90</v>
      </c>
      <c r="AB243" s="362" t="s">
        <v>90</v>
      </c>
      <c r="AC243" s="362"/>
      <c r="AD243" s="362"/>
      <c r="AE243" s="362"/>
      <c r="AF243" s="362"/>
      <c r="AG243" s="362"/>
      <c r="AH243" s="362"/>
      <c r="AI243" s="362" t="s">
        <v>7046</v>
      </c>
      <c r="AJ243" s="362" t="s">
        <v>19</v>
      </c>
      <c r="AK243" s="362" t="s">
        <v>40</v>
      </c>
      <c r="AL243" s="362" t="s">
        <v>4410</v>
      </c>
      <c r="AM243" s="362">
        <v>0</v>
      </c>
      <c r="AN243" s="362"/>
      <c r="AO243" s="362"/>
      <c r="AP243" s="361"/>
      <c r="AR243">
        <v>1</v>
      </c>
      <c r="AS243" t="s">
        <v>5839</v>
      </c>
      <c r="AT243" t="s">
        <v>5839</v>
      </c>
    </row>
    <row r="244" spans="2:46" ht="15" customHeight="1" x14ac:dyDescent="0.35">
      <c r="B244" s="362">
        <v>1991</v>
      </c>
      <c r="C244" s="362" t="s">
        <v>4914</v>
      </c>
      <c r="D244" s="362" t="s">
        <v>3</v>
      </c>
      <c r="E244" s="362" t="s">
        <v>172</v>
      </c>
      <c r="F244" s="362"/>
      <c r="G244" s="362" t="s">
        <v>63</v>
      </c>
      <c r="H244" s="362" t="s">
        <v>63</v>
      </c>
      <c r="I244" s="362" t="s">
        <v>63</v>
      </c>
      <c r="J244" s="362" t="s">
        <v>4540</v>
      </c>
      <c r="K244" s="361" t="s">
        <v>4915</v>
      </c>
      <c r="L244" s="362"/>
      <c r="M244" s="362" t="s">
        <v>186</v>
      </c>
      <c r="N244" s="362" t="s">
        <v>4410</v>
      </c>
      <c r="O244" s="362"/>
      <c r="P244" s="362" t="s">
        <v>2208</v>
      </c>
      <c r="Q244" s="362" t="s">
        <v>4394</v>
      </c>
      <c r="R244" s="362"/>
      <c r="S244" s="361" t="s">
        <v>4916</v>
      </c>
      <c r="T244" s="362"/>
      <c r="U244" s="362"/>
      <c r="V244" s="362" t="s">
        <v>844</v>
      </c>
      <c r="W244" s="362"/>
      <c r="X244" s="362"/>
      <c r="Y244" s="362" t="s">
        <v>48</v>
      </c>
      <c r="Z244" s="362" t="s">
        <v>90</v>
      </c>
      <c r="AA244" s="366" t="s">
        <v>90</v>
      </c>
      <c r="AB244" s="362" t="s">
        <v>90</v>
      </c>
      <c r="AC244" s="362"/>
      <c r="AD244" s="362"/>
      <c r="AE244" s="362"/>
      <c r="AF244" s="362"/>
      <c r="AG244" s="362"/>
      <c r="AH244" s="362"/>
      <c r="AI244" s="362" t="s">
        <v>7046</v>
      </c>
      <c r="AJ244" s="362" t="s">
        <v>19</v>
      </c>
      <c r="AK244" s="362" t="s">
        <v>40</v>
      </c>
      <c r="AL244" s="362" t="s">
        <v>4410</v>
      </c>
      <c r="AM244" s="362" t="s">
        <v>4916</v>
      </c>
      <c r="AN244" s="362"/>
      <c r="AO244" s="362"/>
      <c r="AP244" s="361"/>
      <c r="AR244">
        <v>1</v>
      </c>
      <c r="AS244" t="s">
        <v>5839</v>
      </c>
      <c r="AT244" t="s">
        <v>5839</v>
      </c>
    </row>
    <row r="245" spans="2:46" ht="15" customHeight="1" x14ac:dyDescent="0.35">
      <c r="B245" s="362">
        <v>1992</v>
      </c>
      <c r="C245" s="362" t="s">
        <v>4917</v>
      </c>
      <c r="D245" s="362" t="s">
        <v>3</v>
      </c>
      <c r="E245" s="362" t="s">
        <v>172</v>
      </c>
      <c r="F245" s="362"/>
      <c r="G245" s="362" t="s">
        <v>63</v>
      </c>
      <c r="H245" s="362" t="s">
        <v>63</v>
      </c>
      <c r="I245" s="362" t="s">
        <v>63</v>
      </c>
      <c r="J245" s="362" t="s">
        <v>4540</v>
      </c>
      <c r="K245" s="361" t="s">
        <v>4918</v>
      </c>
      <c r="L245" s="362"/>
      <c r="M245" s="362" t="s">
        <v>186</v>
      </c>
      <c r="N245" s="362" t="s">
        <v>95</v>
      </c>
      <c r="O245" s="362"/>
      <c r="P245" s="362" t="s">
        <v>2208</v>
      </c>
      <c r="Q245" s="362" t="s">
        <v>4394</v>
      </c>
      <c r="R245" s="362"/>
      <c r="S245" s="361"/>
      <c r="T245" s="362"/>
      <c r="U245" s="362"/>
      <c r="V245" s="362" t="s">
        <v>844</v>
      </c>
      <c r="W245" s="362"/>
      <c r="X245" s="362" t="s">
        <v>9</v>
      </c>
      <c r="Y245" s="362" t="s">
        <v>2790</v>
      </c>
      <c r="Z245" s="362" t="s">
        <v>90</v>
      </c>
      <c r="AA245" s="366" t="s">
        <v>90</v>
      </c>
      <c r="AB245" s="362" t="s">
        <v>90</v>
      </c>
      <c r="AC245" s="362"/>
      <c r="AD245" s="362"/>
      <c r="AE245" s="362"/>
      <c r="AF245" s="362"/>
      <c r="AG245" s="362"/>
      <c r="AH245" s="362"/>
      <c r="AI245" s="362" t="s">
        <v>7046</v>
      </c>
      <c r="AJ245" s="362" t="s">
        <v>19</v>
      </c>
      <c r="AK245" s="362" t="e">
        <v>#N/A</v>
      </c>
      <c r="AL245" s="362" t="s">
        <v>7021</v>
      </c>
      <c r="AM245" s="362">
        <v>0</v>
      </c>
      <c r="AN245" s="362"/>
      <c r="AO245" s="362"/>
      <c r="AP245" s="361" t="e">
        <v>#N/A</v>
      </c>
      <c r="AR245">
        <v>1</v>
      </c>
      <c r="AS245" t="s">
        <v>9</v>
      </c>
      <c r="AT245" t="s">
        <v>9</v>
      </c>
    </row>
    <row r="246" spans="2:46" ht="15" customHeight="1" x14ac:dyDescent="0.35">
      <c r="B246" s="362">
        <v>1993</v>
      </c>
      <c r="C246" s="362" t="s">
        <v>4919</v>
      </c>
      <c r="D246" s="362" t="s">
        <v>3</v>
      </c>
      <c r="E246" s="362" t="s">
        <v>172</v>
      </c>
      <c r="F246" s="362"/>
      <c r="G246" s="362" t="s">
        <v>63</v>
      </c>
      <c r="H246" s="362" t="s">
        <v>63</v>
      </c>
      <c r="I246" s="362" t="s">
        <v>63</v>
      </c>
      <c r="J246" s="362" t="s">
        <v>4540</v>
      </c>
      <c r="K246" s="361" t="s">
        <v>4920</v>
      </c>
      <c r="L246" s="362"/>
      <c r="M246" s="362" t="s">
        <v>186</v>
      </c>
      <c r="N246" s="362" t="s">
        <v>95</v>
      </c>
      <c r="O246" s="362"/>
      <c r="P246" s="362" t="s">
        <v>2208</v>
      </c>
      <c r="Q246" s="362" t="s">
        <v>4394</v>
      </c>
      <c r="R246" s="362"/>
      <c r="S246" s="361"/>
      <c r="T246" s="362"/>
      <c r="U246" s="362"/>
      <c r="V246" s="362" t="s">
        <v>844</v>
      </c>
      <c r="W246" s="362"/>
      <c r="X246" s="362" t="s">
        <v>9</v>
      </c>
      <c r="Y246" s="362" t="s">
        <v>2790</v>
      </c>
      <c r="Z246" s="362" t="s">
        <v>90</v>
      </c>
      <c r="AA246" s="366" t="s">
        <v>90</v>
      </c>
      <c r="AB246" s="362" t="s">
        <v>90</v>
      </c>
      <c r="AC246" s="362"/>
      <c r="AD246" s="362"/>
      <c r="AE246" s="362"/>
      <c r="AF246" s="362"/>
      <c r="AG246" s="362"/>
      <c r="AH246" s="362"/>
      <c r="AI246" s="362" t="s">
        <v>7046</v>
      </c>
      <c r="AJ246" s="362" t="s">
        <v>19</v>
      </c>
      <c r="AK246" s="362" t="e">
        <v>#N/A</v>
      </c>
      <c r="AL246" s="362" t="s">
        <v>7021</v>
      </c>
      <c r="AM246" s="362">
        <v>0</v>
      </c>
      <c r="AN246" s="362"/>
      <c r="AO246" s="362"/>
      <c r="AP246" s="361" t="e">
        <v>#N/A</v>
      </c>
      <c r="AR246">
        <v>1</v>
      </c>
      <c r="AS246" t="s">
        <v>9</v>
      </c>
      <c r="AT246" t="s">
        <v>9</v>
      </c>
    </row>
    <row r="247" spans="2:46" ht="15" customHeight="1" x14ac:dyDescent="0.35">
      <c r="B247" s="362">
        <v>1994</v>
      </c>
      <c r="C247" s="362" t="s">
        <v>4921</v>
      </c>
      <c r="D247" s="362" t="s">
        <v>3</v>
      </c>
      <c r="E247" s="362" t="s">
        <v>172</v>
      </c>
      <c r="F247" s="362"/>
      <c r="G247" s="362" t="s">
        <v>63</v>
      </c>
      <c r="H247" s="362" t="s">
        <v>63</v>
      </c>
      <c r="I247" s="362" t="s">
        <v>63</v>
      </c>
      <c r="J247" s="362" t="s">
        <v>4540</v>
      </c>
      <c r="K247" s="361" t="s">
        <v>4922</v>
      </c>
      <c r="L247" s="362"/>
      <c r="M247" s="362" t="s">
        <v>186</v>
      </c>
      <c r="N247" s="362" t="s">
        <v>95</v>
      </c>
      <c r="O247" s="362"/>
      <c r="P247" s="362" t="s">
        <v>2208</v>
      </c>
      <c r="Q247" s="362" t="s">
        <v>4394</v>
      </c>
      <c r="R247" s="362"/>
      <c r="S247" s="361"/>
      <c r="T247" s="362"/>
      <c r="U247" s="362"/>
      <c r="V247" s="362" t="s">
        <v>844</v>
      </c>
      <c r="W247" s="362"/>
      <c r="X247" s="362" t="s">
        <v>9</v>
      </c>
      <c r="Y247" s="362" t="s">
        <v>2790</v>
      </c>
      <c r="Z247" s="362" t="s">
        <v>90</v>
      </c>
      <c r="AA247" s="366" t="s">
        <v>90</v>
      </c>
      <c r="AB247" s="362" t="s">
        <v>90</v>
      </c>
      <c r="AC247" s="362"/>
      <c r="AD247" s="362"/>
      <c r="AE247" s="362"/>
      <c r="AF247" s="362"/>
      <c r="AG247" s="362"/>
      <c r="AH247" s="362"/>
      <c r="AI247" s="362" t="s">
        <v>7046</v>
      </c>
      <c r="AJ247" s="362" t="s">
        <v>19</v>
      </c>
      <c r="AK247" s="362" t="e">
        <v>#N/A</v>
      </c>
      <c r="AL247" s="362" t="s">
        <v>7021</v>
      </c>
      <c r="AM247" s="362">
        <v>0</v>
      </c>
      <c r="AN247" s="362"/>
      <c r="AO247" s="362"/>
      <c r="AP247" s="361" t="e">
        <v>#N/A</v>
      </c>
      <c r="AR247">
        <v>1</v>
      </c>
      <c r="AS247" t="s">
        <v>9</v>
      </c>
      <c r="AT247" t="s">
        <v>9</v>
      </c>
    </row>
    <row r="248" spans="2:46" ht="15" customHeight="1" x14ac:dyDescent="0.35">
      <c r="B248" s="362">
        <v>1995</v>
      </c>
      <c r="C248" s="362" t="s">
        <v>4923</v>
      </c>
      <c r="D248" s="362" t="s">
        <v>3</v>
      </c>
      <c r="E248" s="362" t="s">
        <v>172</v>
      </c>
      <c r="F248" s="362"/>
      <c r="G248" s="362"/>
      <c r="H248" s="362"/>
      <c r="I248" s="362" t="s">
        <v>77</v>
      </c>
      <c r="J248" s="362" t="s">
        <v>63</v>
      </c>
      <c r="K248" s="361" t="s">
        <v>4924</v>
      </c>
      <c r="L248" s="362"/>
      <c r="M248" s="362" t="s">
        <v>186</v>
      </c>
      <c r="N248" s="362" t="s">
        <v>4410</v>
      </c>
      <c r="O248" s="362"/>
      <c r="P248" s="362" t="s">
        <v>2208</v>
      </c>
      <c r="Q248" s="362" t="s">
        <v>4394</v>
      </c>
      <c r="R248" s="362"/>
      <c r="S248" s="361" t="s">
        <v>4878</v>
      </c>
      <c r="T248" s="362"/>
      <c r="U248" s="362"/>
      <c r="V248" s="362" t="s">
        <v>844</v>
      </c>
      <c r="W248" s="362"/>
      <c r="X248" s="362"/>
      <c r="Y248" s="362" t="s">
        <v>48</v>
      </c>
      <c r="Z248" s="362" t="s">
        <v>90</v>
      </c>
      <c r="AA248" s="366" t="s">
        <v>90</v>
      </c>
      <c r="AB248" s="362" t="s">
        <v>90</v>
      </c>
      <c r="AC248" s="362"/>
      <c r="AD248" s="362"/>
      <c r="AE248" s="362"/>
      <c r="AF248" s="362"/>
      <c r="AG248" s="362"/>
      <c r="AH248" s="362"/>
      <c r="AI248" s="362" t="s">
        <v>7055</v>
      </c>
      <c r="AJ248" s="362" t="s">
        <v>19</v>
      </c>
      <c r="AK248" s="362" t="s">
        <v>40</v>
      </c>
      <c r="AL248" s="362" t="s">
        <v>4410</v>
      </c>
      <c r="AM248" s="362" t="s">
        <v>4878</v>
      </c>
      <c r="AN248" s="362"/>
      <c r="AO248" s="362"/>
      <c r="AP248" s="361"/>
      <c r="AR248">
        <v>1</v>
      </c>
      <c r="AS248" t="s">
        <v>5839</v>
      </c>
      <c r="AT248" t="s">
        <v>5839</v>
      </c>
    </row>
    <row r="249" spans="2:46" ht="15" customHeight="1" x14ac:dyDescent="0.35">
      <c r="B249" s="362">
        <v>1996</v>
      </c>
      <c r="C249" s="362" t="s">
        <v>4925</v>
      </c>
      <c r="D249" s="362" t="s">
        <v>3</v>
      </c>
      <c r="E249" s="362" t="s">
        <v>172</v>
      </c>
      <c r="F249" s="362"/>
      <c r="G249" s="362" t="s">
        <v>63</v>
      </c>
      <c r="H249" s="362" t="s">
        <v>63</v>
      </c>
      <c r="I249" s="362" t="s">
        <v>63</v>
      </c>
      <c r="J249" s="362" t="s">
        <v>4540</v>
      </c>
      <c r="K249" s="361" t="s">
        <v>4926</v>
      </c>
      <c r="L249" s="362"/>
      <c r="M249" s="362" t="s">
        <v>186</v>
      </c>
      <c r="N249" s="362" t="s">
        <v>4410</v>
      </c>
      <c r="O249" s="362"/>
      <c r="P249" s="362" t="s">
        <v>2208</v>
      </c>
      <c r="Q249" s="362" t="s">
        <v>4394</v>
      </c>
      <c r="R249" s="362"/>
      <c r="S249" s="361" t="s">
        <v>4927</v>
      </c>
      <c r="T249" s="362"/>
      <c r="U249" s="362"/>
      <c r="V249" s="362" t="s">
        <v>844</v>
      </c>
      <c r="W249" s="362"/>
      <c r="X249" s="362"/>
      <c r="Y249" s="362" t="s">
        <v>48</v>
      </c>
      <c r="Z249" s="362" t="s">
        <v>90</v>
      </c>
      <c r="AA249" s="366" t="s">
        <v>90</v>
      </c>
      <c r="AB249" s="362" t="s">
        <v>90</v>
      </c>
      <c r="AC249" s="362"/>
      <c r="AD249" s="362"/>
      <c r="AE249" s="362"/>
      <c r="AF249" s="362"/>
      <c r="AG249" s="362"/>
      <c r="AH249" s="362"/>
      <c r="AI249" s="362" t="s">
        <v>7046</v>
      </c>
      <c r="AJ249" s="362" t="s">
        <v>19</v>
      </c>
      <c r="AK249" s="362" t="s">
        <v>40</v>
      </c>
      <c r="AL249" s="362" t="s">
        <v>4410</v>
      </c>
      <c r="AM249" s="362" t="s">
        <v>4927</v>
      </c>
      <c r="AN249" s="362"/>
      <c r="AO249" s="362"/>
      <c r="AP249" s="361"/>
      <c r="AR249">
        <v>1</v>
      </c>
      <c r="AS249" t="s">
        <v>5839</v>
      </c>
      <c r="AT249" t="s">
        <v>5839</v>
      </c>
    </row>
    <row r="250" spans="2:46" ht="15" customHeight="1" x14ac:dyDescent="0.35">
      <c r="B250" s="362">
        <v>1997</v>
      </c>
      <c r="C250" s="362" t="s">
        <v>4928</v>
      </c>
      <c r="D250" s="362" t="s">
        <v>3</v>
      </c>
      <c r="E250" s="362" t="s">
        <v>172</v>
      </c>
      <c r="F250" s="362"/>
      <c r="G250" s="362" t="s">
        <v>63</v>
      </c>
      <c r="H250" s="362" t="s">
        <v>63</v>
      </c>
      <c r="I250" s="362" t="s">
        <v>63</v>
      </c>
      <c r="J250" s="362" t="s">
        <v>4540</v>
      </c>
      <c r="K250" s="361" t="s">
        <v>4929</v>
      </c>
      <c r="L250" s="362"/>
      <c r="M250" s="362" t="s">
        <v>186</v>
      </c>
      <c r="N250" s="362" t="s">
        <v>95</v>
      </c>
      <c r="O250" s="362"/>
      <c r="P250" s="362" t="s">
        <v>2208</v>
      </c>
      <c r="Q250" s="362" t="s">
        <v>4394</v>
      </c>
      <c r="R250" s="362"/>
      <c r="S250" s="361"/>
      <c r="T250" s="362"/>
      <c r="U250" s="362"/>
      <c r="V250" s="362" t="s">
        <v>844</v>
      </c>
      <c r="W250" s="362"/>
      <c r="X250" s="362" t="s">
        <v>9</v>
      </c>
      <c r="Y250" s="362" t="s">
        <v>2790</v>
      </c>
      <c r="Z250" s="362" t="s">
        <v>90</v>
      </c>
      <c r="AA250" s="366" t="s">
        <v>90</v>
      </c>
      <c r="AB250" s="362" t="s">
        <v>90</v>
      </c>
      <c r="AC250" s="362"/>
      <c r="AD250" s="362"/>
      <c r="AE250" s="362"/>
      <c r="AF250" s="362"/>
      <c r="AG250" s="362"/>
      <c r="AH250" s="362"/>
      <c r="AI250" s="362" t="s">
        <v>7046</v>
      </c>
      <c r="AJ250" s="362" t="s">
        <v>19</v>
      </c>
      <c r="AK250" s="362" t="e">
        <v>#N/A</v>
      </c>
      <c r="AL250" s="362" t="s">
        <v>7021</v>
      </c>
      <c r="AM250" s="362">
        <v>0</v>
      </c>
      <c r="AN250" s="362"/>
      <c r="AO250" s="362"/>
      <c r="AP250" s="361" t="e">
        <v>#N/A</v>
      </c>
      <c r="AR250">
        <v>1</v>
      </c>
      <c r="AS250" t="s">
        <v>9</v>
      </c>
      <c r="AT250" t="s">
        <v>9</v>
      </c>
    </row>
    <row r="251" spans="2:46" ht="15" customHeight="1" x14ac:dyDescent="0.35">
      <c r="B251" s="362">
        <v>1998</v>
      </c>
      <c r="C251" s="362" t="s">
        <v>4930</v>
      </c>
      <c r="D251" s="362" t="s">
        <v>3</v>
      </c>
      <c r="E251" s="362" t="s">
        <v>172</v>
      </c>
      <c r="F251" s="362"/>
      <c r="G251" s="362" t="s">
        <v>63</v>
      </c>
      <c r="H251" s="362" t="s">
        <v>63</v>
      </c>
      <c r="I251" s="362" t="s">
        <v>63</v>
      </c>
      <c r="J251" s="362" t="s">
        <v>4540</v>
      </c>
      <c r="K251" s="361" t="s">
        <v>4931</v>
      </c>
      <c r="L251" s="362"/>
      <c r="M251" s="362" t="s">
        <v>186</v>
      </c>
      <c r="N251" s="362" t="s">
        <v>4410</v>
      </c>
      <c r="O251" s="362"/>
      <c r="P251" s="362" t="s">
        <v>2208</v>
      </c>
      <c r="Q251" s="362" t="s">
        <v>4394</v>
      </c>
      <c r="R251" s="362"/>
      <c r="S251" s="361" t="s">
        <v>4927</v>
      </c>
      <c r="T251" s="362"/>
      <c r="U251" s="362"/>
      <c r="V251" s="362" t="s">
        <v>844</v>
      </c>
      <c r="W251" s="362"/>
      <c r="X251" s="362"/>
      <c r="Y251" s="362" t="s">
        <v>48</v>
      </c>
      <c r="Z251" s="362" t="s">
        <v>90</v>
      </c>
      <c r="AA251" s="366" t="s">
        <v>90</v>
      </c>
      <c r="AB251" s="362" t="s">
        <v>90</v>
      </c>
      <c r="AC251" s="362"/>
      <c r="AD251" s="362"/>
      <c r="AE251" s="362"/>
      <c r="AF251" s="362"/>
      <c r="AG251" s="362"/>
      <c r="AH251" s="362"/>
      <c r="AI251" s="362" t="s">
        <v>7046</v>
      </c>
      <c r="AJ251" s="362" t="s">
        <v>19</v>
      </c>
      <c r="AK251" s="362" t="s">
        <v>40</v>
      </c>
      <c r="AL251" s="362" t="s">
        <v>4410</v>
      </c>
      <c r="AM251" s="362" t="s">
        <v>4927</v>
      </c>
      <c r="AN251" s="362"/>
      <c r="AO251" s="362"/>
      <c r="AP251" s="361"/>
      <c r="AR251">
        <v>1</v>
      </c>
      <c r="AS251" t="s">
        <v>5839</v>
      </c>
      <c r="AT251" t="s">
        <v>5839</v>
      </c>
    </row>
    <row r="252" spans="2:46" ht="15" customHeight="1" x14ac:dyDescent="0.35">
      <c r="B252" s="362">
        <v>1999</v>
      </c>
      <c r="C252" s="362" t="s">
        <v>4932</v>
      </c>
      <c r="D252" s="362" t="s">
        <v>3</v>
      </c>
      <c r="E252" s="362" t="s">
        <v>172</v>
      </c>
      <c r="F252" s="362"/>
      <c r="G252" s="362" t="s">
        <v>63</v>
      </c>
      <c r="H252" s="362" t="s">
        <v>63</v>
      </c>
      <c r="I252" s="362" t="s">
        <v>63</v>
      </c>
      <c r="J252" s="362" t="s">
        <v>4540</v>
      </c>
      <c r="K252" s="361" t="s">
        <v>4933</v>
      </c>
      <c r="L252" s="362"/>
      <c r="M252" s="362" t="s">
        <v>186</v>
      </c>
      <c r="N252" s="362" t="s">
        <v>4410</v>
      </c>
      <c r="O252" s="362"/>
      <c r="P252" s="362" t="s">
        <v>2208</v>
      </c>
      <c r="Q252" s="362" t="s">
        <v>4394</v>
      </c>
      <c r="R252" s="362"/>
      <c r="S252" s="361" t="s">
        <v>4927</v>
      </c>
      <c r="T252" s="362"/>
      <c r="U252" s="362"/>
      <c r="V252" s="362" t="s">
        <v>844</v>
      </c>
      <c r="W252" s="362"/>
      <c r="X252" s="362"/>
      <c r="Y252" s="362" t="s">
        <v>48</v>
      </c>
      <c r="Z252" s="362" t="s">
        <v>90</v>
      </c>
      <c r="AA252" s="366" t="s">
        <v>90</v>
      </c>
      <c r="AB252" s="362" t="s">
        <v>90</v>
      </c>
      <c r="AC252" s="362"/>
      <c r="AD252" s="362"/>
      <c r="AE252" s="362"/>
      <c r="AF252" s="362"/>
      <c r="AG252" s="362"/>
      <c r="AH252" s="362"/>
      <c r="AI252" s="362" t="s">
        <v>7046</v>
      </c>
      <c r="AJ252" s="362" t="s">
        <v>19</v>
      </c>
      <c r="AK252" s="362" t="s">
        <v>40</v>
      </c>
      <c r="AL252" s="362" t="s">
        <v>4410</v>
      </c>
      <c r="AM252" s="362" t="s">
        <v>4927</v>
      </c>
      <c r="AN252" s="362"/>
      <c r="AO252" s="362"/>
      <c r="AP252" s="361"/>
      <c r="AR252">
        <v>1</v>
      </c>
      <c r="AS252" t="s">
        <v>5839</v>
      </c>
      <c r="AT252" t="s">
        <v>5839</v>
      </c>
    </row>
    <row r="253" spans="2:46" ht="15" customHeight="1" x14ac:dyDescent="0.35">
      <c r="B253" s="362">
        <v>2000</v>
      </c>
      <c r="C253" s="362" t="s">
        <v>4934</v>
      </c>
      <c r="D253" s="362" t="s">
        <v>3</v>
      </c>
      <c r="E253" s="362" t="s">
        <v>172</v>
      </c>
      <c r="F253" s="362"/>
      <c r="G253" s="362" t="s">
        <v>63</v>
      </c>
      <c r="H253" s="362" t="s">
        <v>63</v>
      </c>
      <c r="I253" s="362" t="s">
        <v>63</v>
      </c>
      <c r="J253" s="362" t="s">
        <v>4540</v>
      </c>
      <c r="K253" s="361" t="s">
        <v>4935</v>
      </c>
      <c r="L253" s="362"/>
      <c r="M253" s="362" t="s">
        <v>186</v>
      </c>
      <c r="N253" s="362" t="s">
        <v>4410</v>
      </c>
      <c r="O253" s="362"/>
      <c r="P253" s="362" t="s">
        <v>1398</v>
      </c>
      <c r="Q253" s="362" t="s">
        <v>4936</v>
      </c>
      <c r="R253" s="362"/>
      <c r="S253" s="361"/>
      <c r="T253" s="362"/>
      <c r="U253" s="362"/>
      <c r="V253" s="362" t="s">
        <v>844</v>
      </c>
      <c r="W253" s="362"/>
      <c r="X253" s="362"/>
      <c r="Y253" s="362" t="s">
        <v>48</v>
      </c>
      <c r="Z253" s="362" t="s">
        <v>90</v>
      </c>
      <c r="AA253" s="366" t="s">
        <v>90</v>
      </c>
      <c r="AB253" s="362" t="s">
        <v>90</v>
      </c>
      <c r="AC253" s="362"/>
      <c r="AD253" s="362"/>
      <c r="AE253" s="362"/>
      <c r="AF253" s="362"/>
      <c r="AG253" s="362"/>
      <c r="AH253" s="362"/>
      <c r="AI253" s="362" t="s">
        <v>7046</v>
      </c>
      <c r="AJ253" s="362" t="s">
        <v>19</v>
      </c>
      <c r="AK253" s="362" t="s">
        <v>40</v>
      </c>
      <c r="AL253" s="362" t="s">
        <v>4410</v>
      </c>
      <c r="AM253" s="362">
        <v>0</v>
      </c>
      <c r="AN253" s="362"/>
      <c r="AO253" s="362"/>
      <c r="AP253" s="361"/>
      <c r="AR253">
        <v>1</v>
      </c>
      <c r="AS253" t="s">
        <v>5839</v>
      </c>
      <c r="AT253" t="s">
        <v>5839</v>
      </c>
    </row>
    <row r="254" spans="2:46" ht="15" customHeight="1" x14ac:dyDescent="0.35">
      <c r="B254" s="362">
        <v>2001</v>
      </c>
      <c r="C254" s="362" t="s">
        <v>4937</v>
      </c>
      <c r="D254" s="362" t="s">
        <v>3</v>
      </c>
      <c r="E254" s="362" t="s">
        <v>172</v>
      </c>
      <c r="F254" s="362"/>
      <c r="G254" s="362" t="s">
        <v>63</v>
      </c>
      <c r="H254" s="362" t="s">
        <v>63</v>
      </c>
      <c r="I254" s="362" t="s">
        <v>63</v>
      </c>
      <c r="J254" s="362" t="s">
        <v>4540</v>
      </c>
      <c r="K254" s="361" t="s">
        <v>4938</v>
      </c>
      <c r="L254" s="362"/>
      <c r="M254" s="362" t="s">
        <v>186</v>
      </c>
      <c r="N254" s="362" t="s">
        <v>95</v>
      </c>
      <c r="O254" s="362"/>
      <c r="P254" s="362" t="s">
        <v>1398</v>
      </c>
      <c r="Q254" s="362" t="s">
        <v>4936</v>
      </c>
      <c r="R254" s="362"/>
      <c r="S254" s="361"/>
      <c r="T254" s="362"/>
      <c r="U254" s="362"/>
      <c r="V254" s="362" t="s">
        <v>844</v>
      </c>
      <c r="W254" s="362"/>
      <c r="X254" s="362" t="s">
        <v>9</v>
      </c>
      <c r="Y254" s="362" t="s">
        <v>2790</v>
      </c>
      <c r="Z254" s="362" t="s">
        <v>90</v>
      </c>
      <c r="AA254" s="366" t="s">
        <v>90</v>
      </c>
      <c r="AB254" s="362" t="s">
        <v>90</v>
      </c>
      <c r="AC254" s="362"/>
      <c r="AD254" s="362"/>
      <c r="AE254" s="362"/>
      <c r="AF254" s="362"/>
      <c r="AG254" s="362"/>
      <c r="AH254" s="362"/>
      <c r="AI254" s="362" t="s">
        <v>7046</v>
      </c>
      <c r="AJ254" s="362" t="s">
        <v>19</v>
      </c>
      <c r="AK254" s="362" t="e">
        <v>#N/A</v>
      </c>
      <c r="AL254" s="362" t="s">
        <v>7021</v>
      </c>
      <c r="AM254" s="362">
        <v>0</v>
      </c>
      <c r="AN254" s="362"/>
      <c r="AO254" s="362"/>
      <c r="AP254" s="361" t="e">
        <v>#N/A</v>
      </c>
      <c r="AR254">
        <v>1</v>
      </c>
      <c r="AS254" t="s">
        <v>9</v>
      </c>
      <c r="AT254" t="s">
        <v>9</v>
      </c>
    </row>
    <row r="255" spans="2:46" ht="15" customHeight="1" x14ac:dyDescent="0.35">
      <c r="B255" s="362">
        <v>2002</v>
      </c>
      <c r="C255" s="362" t="s">
        <v>4939</v>
      </c>
      <c r="D255" s="362" t="s">
        <v>3</v>
      </c>
      <c r="E255" s="362" t="s">
        <v>172</v>
      </c>
      <c r="F255" s="362"/>
      <c r="G255" s="362" t="s">
        <v>63</v>
      </c>
      <c r="H255" s="362" t="s">
        <v>63</v>
      </c>
      <c r="I255" s="362" t="s">
        <v>63</v>
      </c>
      <c r="J255" s="362" t="s">
        <v>4540</v>
      </c>
      <c r="K255" s="361" t="s">
        <v>4940</v>
      </c>
      <c r="L255" s="362"/>
      <c r="M255" s="362" t="s">
        <v>186</v>
      </c>
      <c r="N255" s="362" t="s">
        <v>4410</v>
      </c>
      <c r="O255" s="362"/>
      <c r="P255" s="362" t="s">
        <v>1398</v>
      </c>
      <c r="Q255" s="362" t="s">
        <v>4936</v>
      </c>
      <c r="R255" s="362"/>
      <c r="S255" s="361"/>
      <c r="T255" s="362"/>
      <c r="U255" s="362"/>
      <c r="V255" s="362" t="s">
        <v>844</v>
      </c>
      <c r="W255" s="362"/>
      <c r="X255" s="362"/>
      <c r="Y255" s="362" t="s">
        <v>48</v>
      </c>
      <c r="Z255" s="362" t="s">
        <v>90</v>
      </c>
      <c r="AA255" s="366" t="s">
        <v>90</v>
      </c>
      <c r="AB255" s="362" t="s">
        <v>90</v>
      </c>
      <c r="AC255" s="362"/>
      <c r="AD255" s="362"/>
      <c r="AE255" s="362"/>
      <c r="AF255" s="362"/>
      <c r="AG255" s="362"/>
      <c r="AH255" s="362"/>
      <c r="AI255" s="362" t="s">
        <v>7046</v>
      </c>
      <c r="AJ255" s="362" t="s">
        <v>19</v>
      </c>
      <c r="AK255" s="362" t="s">
        <v>40</v>
      </c>
      <c r="AL255" s="362" t="s">
        <v>4410</v>
      </c>
      <c r="AM255" s="362">
        <v>0</v>
      </c>
      <c r="AN255" s="362"/>
      <c r="AO255" s="362"/>
      <c r="AP255" s="361"/>
      <c r="AR255">
        <v>1</v>
      </c>
      <c r="AS255" t="s">
        <v>5839</v>
      </c>
      <c r="AT255" t="s">
        <v>5839</v>
      </c>
    </row>
    <row r="256" spans="2:46" ht="15" customHeight="1" x14ac:dyDescent="0.35">
      <c r="B256" s="362">
        <v>2003</v>
      </c>
      <c r="C256" s="362" t="s">
        <v>4941</v>
      </c>
      <c r="D256" s="362" t="s">
        <v>3</v>
      </c>
      <c r="E256" s="362" t="s">
        <v>172</v>
      </c>
      <c r="F256" s="362"/>
      <c r="G256" s="362" t="s">
        <v>63</v>
      </c>
      <c r="H256" s="362" t="s">
        <v>63</v>
      </c>
      <c r="I256" s="362" t="s">
        <v>63</v>
      </c>
      <c r="J256" s="362" t="s">
        <v>4540</v>
      </c>
      <c r="K256" s="361" t="s">
        <v>4942</v>
      </c>
      <c r="L256" s="362"/>
      <c r="M256" s="362" t="s">
        <v>186</v>
      </c>
      <c r="N256" s="362" t="s">
        <v>95</v>
      </c>
      <c r="O256" s="362"/>
      <c r="P256" s="362" t="s">
        <v>1398</v>
      </c>
      <c r="Q256" s="362" t="s">
        <v>4936</v>
      </c>
      <c r="R256" s="362"/>
      <c r="S256" s="361"/>
      <c r="T256" s="362"/>
      <c r="U256" s="362"/>
      <c r="V256" s="362" t="s">
        <v>844</v>
      </c>
      <c r="W256" s="362"/>
      <c r="X256" s="362" t="s">
        <v>9</v>
      </c>
      <c r="Y256" s="362" t="s">
        <v>2790</v>
      </c>
      <c r="Z256" s="362" t="s">
        <v>90</v>
      </c>
      <c r="AA256" s="366" t="s">
        <v>90</v>
      </c>
      <c r="AB256" s="362" t="s">
        <v>90</v>
      </c>
      <c r="AC256" s="362"/>
      <c r="AD256" s="362"/>
      <c r="AE256" s="362"/>
      <c r="AF256" s="362"/>
      <c r="AG256" s="362"/>
      <c r="AH256" s="362"/>
      <c r="AI256" s="362" t="s">
        <v>7046</v>
      </c>
      <c r="AJ256" s="362" t="s">
        <v>19</v>
      </c>
      <c r="AK256" s="362" t="e">
        <v>#N/A</v>
      </c>
      <c r="AL256" s="362" t="s">
        <v>7021</v>
      </c>
      <c r="AM256" s="362">
        <v>0</v>
      </c>
      <c r="AN256" s="362"/>
      <c r="AO256" s="362"/>
      <c r="AP256" s="361" t="e">
        <v>#N/A</v>
      </c>
      <c r="AR256">
        <v>1</v>
      </c>
      <c r="AS256" t="s">
        <v>9</v>
      </c>
      <c r="AT256" t="s">
        <v>9</v>
      </c>
    </row>
    <row r="257" spans="2:46" ht="15" customHeight="1" x14ac:dyDescent="0.35">
      <c r="B257" s="362">
        <v>2004</v>
      </c>
      <c r="C257" s="362" t="s">
        <v>4943</v>
      </c>
      <c r="D257" s="362" t="s">
        <v>3</v>
      </c>
      <c r="E257" s="362" t="s">
        <v>172</v>
      </c>
      <c r="F257" s="362"/>
      <c r="G257" s="362" t="s">
        <v>63</v>
      </c>
      <c r="H257" s="362" t="s">
        <v>63</v>
      </c>
      <c r="I257" s="362" t="s">
        <v>63</v>
      </c>
      <c r="J257" s="362" t="s">
        <v>4540</v>
      </c>
      <c r="K257" s="361" t="s">
        <v>4944</v>
      </c>
      <c r="L257" s="362"/>
      <c r="M257" s="362" t="s">
        <v>186</v>
      </c>
      <c r="N257" s="362" t="s">
        <v>4410</v>
      </c>
      <c r="O257" s="362"/>
      <c r="P257" s="362" t="s">
        <v>1398</v>
      </c>
      <c r="Q257" s="362" t="s">
        <v>4936</v>
      </c>
      <c r="R257" s="362"/>
      <c r="S257" s="361"/>
      <c r="T257" s="362"/>
      <c r="U257" s="362"/>
      <c r="V257" s="362" t="s">
        <v>844</v>
      </c>
      <c r="W257" s="362"/>
      <c r="X257" s="362"/>
      <c r="Y257" s="362" t="s">
        <v>48</v>
      </c>
      <c r="Z257" s="362" t="s">
        <v>90</v>
      </c>
      <c r="AA257" s="366" t="s">
        <v>90</v>
      </c>
      <c r="AB257" s="362" t="s">
        <v>90</v>
      </c>
      <c r="AC257" s="362"/>
      <c r="AD257" s="362"/>
      <c r="AE257" s="362"/>
      <c r="AF257" s="362"/>
      <c r="AG257" s="362"/>
      <c r="AH257" s="362"/>
      <c r="AI257" s="362" t="s">
        <v>7046</v>
      </c>
      <c r="AJ257" s="362" t="s">
        <v>19</v>
      </c>
      <c r="AK257" s="362" t="s">
        <v>40</v>
      </c>
      <c r="AL257" s="362" t="s">
        <v>4410</v>
      </c>
      <c r="AM257" s="362" t="s">
        <v>6897</v>
      </c>
      <c r="AN257" s="362"/>
      <c r="AO257" s="362"/>
      <c r="AP257" s="361"/>
      <c r="AR257">
        <v>1</v>
      </c>
      <c r="AS257" t="s">
        <v>5839</v>
      </c>
      <c r="AT257" t="s">
        <v>5839</v>
      </c>
    </row>
    <row r="258" spans="2:46" ht="15" customHeight="1" x14ac:dyDescent="0.35">
      <c r="B258" s="362">
        <v>2005</v>
      </c>
      <c r="C258" s="362" t="s">
        <v>4945</v>
      </c>
      <c r="D258" s="362" t="s">
        <v>3</v>
      </c>
      <c r="E258" s="362" t="s">
        <v>172</v>
      </c>
      <c r="F258" s="362"/>
      <c r="G258" s="362" t="s">
        <v>63</v>
      </c>
      <c r="H258" s="362" t="s">
        <v>63</v>
      </c>
      <c r="I258" s="362" t="s">
        <v>63</v>
      </c>
      <c r="J258" s="362" t="s">
        <v>4540</v>
      </c>
      <c r="K258" s="361" t="s">
        <v>4946</v>
      </c>
      <c r="L258" s="362"/>
      <c r="M258" s="362" t="s">
        <v>186</v>
      </c>
      <c r="N258" s="362" t="s">
        <v>95</v>
      </c>
      <c r="O258" s="362"/>
      <c r="P258" s="362" t="s">
        <v>1398</v>
      </c>
      <c r="Q258" s="362" t="s">
        <v>4936</v>
      </c>
      <c r="R258" s="362"/>
      <c r="S258" s="361"/>
      <c r="T258" s="362"/>
      <c r="U258" s="362"/>
      <c r="V258" s="362" t="s">
        <v>844</v>
      </c>
      <c r="W258" s="362"/>
      <c r="X258" s="362" t="s">
        <v>9</v>
      </c>
      <c r="Y258" s="362" t="s">
        <v>2790</v>
      </c>
      <c r="Z258" s="362" t="s">
        <v>90</v>
      </c>
      <c r="AA258" s="366" t="s">
        <v>90</v>
      </c>
      <c r="AB258" s="362" t="s">
        <v>90</v>
      </c>
      <c r="AC258" s="362"/>
      <c r="AD258" s="362"/>
      <c r="AE258" s="362"/>
      <c r="AF258" s="362"/>
      <c r="AG258" s="362"/>
      <c r="AH258" s="362"/>
      <c r="AI258" s="362" t="s">
        <v>7046</v>
      </c>
      <c r="AJ258" s="362" t="s">
        <v>19</v>
      </c>
      <c r="AK258" s="362" t="e">
        <v>#N/A</v>
      </c>
      <c r="AL258" s="362" t="s">
        <v>7021</v>
      </c>
      <c r="AM258" s="362">
        <v>0</v>
      </c>
      <c r="AN258" s="362"/>
      <c r="AO258" s="362"/>
      <c r="AP258" s="361" t="e">
        <v>#N/A</v>
      </c>
      <c r="AR258">
        <v>1</v>
      </c>
      <c r="AS258" t="s">
        <v>9</v>
      </c>
      <c r="AT258" t="s">
        <v>9</v>
      </c>
    </row>
    <row r="259" spans="2:46" ht="15" customHeight="1" x14ac:dyDescent="0.35">
      <c r="B259" s="362">
        <v>2006</v>
      </c>
      <c r="C259" s="362" t="s">
        <v>4947</v>
      </c>
      <c r="D259" s="362" t="s">
        <v>3</v>
      </c>
      <c r="E259" s="362" t="s">
        <v>172</v>
      </c>
      <c r="F259" s="362"/>
      <c r="G259" s="362"/>
      <c r="H259" s="362"/>
      <c r="I259" s="362" t="s">
        <v>77</v>
      </c>
      <c r="J259" s="362" t="s">
        <v>63</v>
      </c>
      <c r="K259" s="361" t="s">
        <v>4948</v>
      </c>
      <c r="L259" s="362"/>
      <c r="M259" s="362" t="s">
        <v>186</v>
      </c>
      <c r="N259" s="362" t="s">
        <v>4410</v>
      </c>
      <c r="O259" s="362"/>
      <c r="P259" s="362" t="s">
        <v>2208</v>
      </c>
      <c r="Q259" s="362" t="s">
        <v>4394</v>
      </c>
      <c r="R259" s="362"/>
      <c r="S259" s="361" t="s">
        <v>4878</v>
      </c>
      <c r="T259" s="362"/>
      <c r="U259" s="362"/>
      <c r="V259" s="362" t="s">
        <v>844</v>
      </c>
      <c r="W259" s="362"/>
      <c r="X259" s="362"/>
      <c r="Y259" s="362" t="s">
        <v>48</v>
      </c>
      <c r="Z259" s="362" t="s">
        <v>90</v>
      </c>
      <c r="AA259" s="366" t="s">
        <v>90</v>
      </c>
      <c r="AB259" s="362" t="s">
        <v>90</v>
      </c>
      <c r="AC259" s="362"/>
      <c r="AD259" s="362"/>
      <c r="AE259" s="362"/>
      <c r="AF259" s="362"/>
      <c r="AG259" s="362"/>
      <c r="AH259" s="362"/>
      <c r="AI259" s="362" t="s">
        <v>7055</v>
      </c>
      <c r="AJ259" s="362" t="s">
        <v>19</v>
      </c>
      <c r="AK259" s="362" t="s">
        <v>40</v>
      </c>
      <c r="AL259" s="362" t="s">
        <v>4410</v>
      </c>
      <c r="AM259" s="362" t="s">
        <v>4878</v>
      </c>
      <c r="AN259" s="362"/>
      <c r="AO259" s="362"/>
      <c r="AP259" s="361"/>
      <c r="AR259">
        <v>1</v>
      </c>
      <c r="AS259" t="s">
        <v>5839</v>
      </c>
      <c r="AT259" t="s">
        <v>5839</v>
      </c>
    </row>
    <row r="260" spans="2:46" ht="15" customHeight="1" x14ac:dyDescent="0.35">
      <c r="B260" s="362">
        <v>2007</v>
      </c>
      <c r="C260" s="362" t="s">
        <v>4949</v>
      </c>
      <c r="D260" s="362" t="s">
        <v>3</v>
      </c>
      <c r="E260" s="362" t="s">
        <v>172</v>
      </c>
      <c r="F260" s="362"/>
      <c r="G260" s="362" t="s">
        <v>63</v>
      </c>
      <c r="H260" s="362" t="s">
        <v>63</v>
      </c>
      <c r="I260" s="362" t="s">
        <v>63</v>
      </c>
      <c r="J260" s="362" t="s">
        <v>4540</v>
      </c>
      <c r="K260" s="361" t="s">
        <v>4950</v>
      </c>
      <c r="L260" s="362"/>
      <c r="M260" s="362" t="s">
        <v>186</v>
      </c>
      <c r="N260" s="362" t="s">
        <v>4410</v>
      </c>
      <c r="O260" s="362"/>
      <c r="P260" s="362" t="s">
        <v>1398</v>
      </c>
      <c r="Q260" s="362" t="s">
        <v>4936</v>
      </c>
      <c r="R260" s="362"/>
      <c r="S260" s="361"/>
      <c r="T260" s="362"/>
      <c r="U260" s="362"/>
      <c r="V260" s="362" t="s">
        <v>844</v>
      </c>
      <c r="W260" s="362"/>
      <c r="X260" s="362"/>
      <c r="Y260" s="362" t="s">
        <v>48</v>
      </c>
      <c r="Z260" s="362" t="s">
        <v>90</v>
      </c>
      <c r="AA260" s="366" t="s">
        <v>90</v>
      </c>
      <c r="AB260" s="362" t="s">
        <v>90</v>
      </c>
      <c r="AC260" s="362"/>
      <c r="AD260" s="362"/>
      <c r="AE260" s="362"/>
      <c r="AF260" s="362"/>
      <c r="AG260" s="362"/>
      <c r="AH260" s="362"/>
      <c r="AI260" s="362" t="s">
        <v>7046</v>
      </c>
      <c r="AJ260" s="362" t="s">
        <v>19</v>
      </c>
      <c r="AK260" s="362" t="s">
        <v>40</v>
      </c>
      <c r="AL260" s="362" t="s">
        <v>4410</v>
      </c>
      <c r="AM260" s="362">
        <v>0</v>
      </c>
      <c r="AN260" s="362"/>
      <c r="AO260" s="362"/>
      <c r="AP260" s="361"/>
      <c r="AR260">
        <v>1</v>
      </c>
      <c r="AS260" t="s">
        <v>5839</v>
      </c>
      <c r="AT260" t="s">
        <v>5839</v>
      </c>
    </row>
    <row r="261" spans="2:46" ht="15" customHeight="1" x14ac:dyDescent="0.35">
      <c r="B261" s="362">
        <v>2008</v>
      </c>
      <c r="C261" s="362" t="s">
        <v>4951</v>
      </c>
      <c r="D261" s="362" t="s">
        <v>3</v>
      </c>
      <c r="E261" s="362" t="s">
        <v>172</v>
      </c>
      <c r="F261" s="362"/>
      <c r="G261" s="362" t="s">
        <v>63</v>
      </c>
      <c r="H261" s="362" t="s">
        <v>63</v>
      </c>
      <c r="I261" s="362" t="s">
        <v>63</v>
      </c>
      <c r="J261" s="362" t="s">
        <v>4540</v>
      </c>
      <c r="K261" s="361" t="s">
        <v>4952</v>
      </c>
      <c r="L261" s="362"/>
      <c r="M261" s="362" t="s">
        <v>186</v>
      </c>
      <c r="N261" s="362" t="s">
        <v>95</v>
      </c>
      <c r="O261" s="362"/>
      <c r="P261" s="362" t="s">
        <v>1398</v>
      </c>
      <c r="Q261" s="362" t="s">
        <v>4936</v>
      </c>
      <c r="R261" s="362"/>
      <c r="S261" s="361"/>
      <c r="T261" s="362"/>
      <c r="U261" s="362"/>
      <c r="V261" s="362" t="s">
        <v>844</v>
      </c>
      <c r="W261" s="362"/>
      <c r="X261" s="362" t="s">
        <v>9</v>
      </c>
      <c r="Y261" s="362" t="s">
        <v>2790</v>
      </c>
      <c r="Z261" s="362" t="s">
        <v>90</v>
      </c>
      <c r="AA261" s="366" t="s">
        <v>90</v>
      </c>
      <c r="AB261" s="362" t="s">
        <v>90</v>
      </c>
      <c r="AC261" s="362"/>
      <c r="AD261" s="362"/>
      <c r="AE261" s="362"/>
      <c r="AF261" s="362"/>
      <c r="AG261" s="362"/>
      <c r="AH261" s="362"/>
      <c r="AI261" s="362" t="s">
        <v>7046</v>
      </c>
      <c r="AJ261" s="362" t="s">
        <v>19</v>
      </c>
      <c r="AK261" s="362" t="e">
        <v>#N/A</v>
      </c>
      <c r="AL261" s="362" t="s">
        <v>7021</v>
      </c>
      <c r="AM261" s="362">
        <v>0</v>
      </c>
      <c r="AN261" s="362"/>
      <c r="AO261" s="362"/>
      <c r="AP261" s="361" t="e">
        <v>#N/A</v>
      </c>
      <c r="AR261">
        <v>1</v>
      </c>
      <c r="AS261" t="s">
        <v>9</v>
      </c>
      <c r="AT261" t="s">
        <v>9</v>
      </c>
    </row>
    <row r="262" spans="2:46" ht="15" customHeight="1" x14ac:dyDescent="0.35">
      <c r="B262" s="362">
        <v>2009</v>
      </c>
      <c r="C262" s="362" t="s">
        <v>4953</v>
      </c>
      <c r="D262" s="362" t="s">
        <v>3</v>
      </c>
      <c r="E262" s="362" t="s">
        <v>172</v>
      </c>
      <c r="F262" s="362"/>
      <c r="G262" s="362" t="s">
        <v>63</v>
      </c>
      <c r="H262" s="362" t="s">
        <v>63</v>
      </c>
      <c r="I262" s="362" t="s">
        <v>123</v>
      </c>
      <c r="J262" s="362" t="s">
        <v>4540</v>
      </c>
      <c r="K262" s="361" t="s">
        <v>4954</v>
      </c>
      <c r="L262" s="362"/>
      <c r="M262" s="362" t="s">
        <v>186</v>
      </c>
      <c r="N262" s="362" t="s">
        <v>40</v>
      </c>
      <c r="O262" s="362"/>
      <c r="P262" s="362" t="s">
        <v>1398</v>
      </c>
      <c r="Q262" s="362" t="s">
        <v>4936</v>
      </c>
      <c r="R262" s="362"/>
      <c r="S262" s="361" t="s">
        <v>4955</v>
      </c>
      <c r="T262" s="362"/>
      <c r="U262" s="362"/>
      <c r="V262" s="362" t="s">
        <v>844</v>
      </c>
      <c r="W262" s="362"/>
      <c r="X262" s="362" t="s">
        <v>9</v>
      </c>
      <c r="Y262" s="362" t="s">
        <v>9</v>
      </c>
      <c r="Z262" s="362" t="s">
        <v>90</v>
      </c>
      <c r="AA262" s="366" t="s">
        <v>90</v>
      </c>
      <c r="AB262" s="362" t="s">
        <v>90</v>
      </c>
      <c r="AC262" s="362"/>
      <c r="AD262" s="362"/>
      <c r="AE262" s="362"/>
      <c r="AF262" s="362"/>
      <c r="AG262" s="362"/>
      <c r="AH262" s="362"/>
      <c r="AI262" s="362" t="s">
        <v>7050</v>
      </c>
      <c r="AJ262" s="362" t="e">
        <v>#N/A</v>
      </c>
      <c r="AK262" s="362" t="s">
        <v>40</v>
      </c>
      <c r="AL262" s="362" t="s">
        <v>7019</v>
      </c>
      <c r="AM262" s="362">
        <v>0</v>
      </c>
      <c r="AN262" s="362"/>
      <c r="AO262" s="362"/>
      <c r="AP262" s="361" t="e">
        <v>#N/A</v>
      </c>
      <c r="AR262">
        <v>1</v>
      </c>
      <c r="AS262" t="s">
        <v>9</v>
      </c>
      <c r="AT262" t="s">
        <v>9</v>
      </c>
    </row>
    <row r="263" spans="2:46" ht="15" customHeight="1" x14ac:dyDescent="0.35">
      <c r="B263" s="362">
        <v>2010</v>
      </c>
      <c r="C263" s="362" t="s">
        <v>4956</v>
      </c>
      <c r="D263" s="362" t="s">
        <v>3</v>
      </c>
      <c r="E263" s="362" t="s">
        <v>172</v>
      </c>
      <c r="F263" s="362"/>
      <c r="G263" s="362" t="s">
        <v>63</v>
      </c>
      <c r="H263" s="362" t="s">
        <v>63</v>
      </c>
      <c r="I263" s="362" t="s">
        <v>123</v>
      </c>
      <c r="J263" s="362" t="s">
        <v>4540</v>
      </c>
      <c r="K263" s="361" t="s">
        <v>4957</v>
      </c>
      <c r="L263" s="362"/>
      <c r="M263" s="362" t="s">
        <v>186</v>
      </c>
      <c r="N263" s="362" t="s">
        <v>40</v>
      </c>
      <c r="O263" s="362"/>
      <c r="P263" s="362" t="s">
        <v>1398</v>
      </c>
      <c r="Q263" s="362" t="s">
        <v>4936</v>
      </c>
      <c r="R263" s="362"/>
      <c r="S263" s="361" t="s">
        <v>4955</v>
      </c>
      <c r="T263" s="362"/>
      <c r="U263" s="362"/>
      <c r="V263" s="362" t="s">
        <v>844</v>
      </c>
      <c r="W263" s="362"/>
      <c r="X263" s="362" t="s">
        <v>9</v>
      </c>
      <c r="Y263" s="362" t="s">
        <v>9</v>
      </c>
      <c r="Z263" s="362" t="s">
        <v>90</v>
      </c>
      <c r="AA263" s="366" t="s">
        <v>90</v>
      </c>
      <c r="AB263" s="362" t="s">
        <v>90</v>
      </c>
      <c r="AC263" s="362"/>
      <c r="AD263" s="362"/>
      <c r="AE263" s="362"/>
      <c r="AF263" s="362"/>
      <c r="AG263" s="362"/>
      <c r="AH263" s="362"/>
      <c r="AI263" s="362" t="s">
        <v>7050</v>
      </c>
      <c r="AJ263" s="362" t="e">
        <v>#N/A</v>
      </c>
      <c r="AK263" s="362" t="s">
        <v>40</v>
      </c>
      <c r="AL263" s="362" t="s">
        <v>7019</v>
      </c>
      <c r="AM263" s="362">
        <v>0</v>
      </c>
      <c r="AN263" s="362"/>
      <c r="AO263" s="362"/>
      <c r="AP263" s="361" t="e">
        <v>#N/A</v>
      </c>
      <c r="AR263">
        <v>1</v>
      </c>
      <c r="AS263" t="s">
        <v>9</v>
      </c>
      <c r="AT263" t="s">
        <v>9</v>
      </c>
    </row>
    <row r="264" spans="2:46" ht="15" customHeight="1" x14ac:dyDescent="0.35">
      <c r="B264" s="362">
        <v>2011</v>
      </c>
      <c r="C264" s="362" t="s">
        <v>4958</v>
      </c>
      <c r="D264" s="362" t="s">
        <v>3</v>
      </c>
      <c r="E264" s="362" t="s">
        <v>172</v>
      </c>
      <c r="F264" s="362"/>
      <c r="G264" s="362" t="s">
        <v>63</v>
      </c>
      <c r="H264" s="362" t="s">
        <v>63</v>
      </c>
      <c r="I264" s="362" t="s">
        <v>123</v>
      </c>
      <c r="J264" s="362" t="s">
        <v>4540</v>
      </c>
      <c r="K264" s="361" t="s">
        <v>4959</v>
      </c>
      <c r="L264" s="362"/>
      <c r="M264" s="362" t="s">
        <v>186</v>
      </c>
      <c r="N264" s="362" t="s">
        <v>40</v>
      </c>
      <c r="O264" s="362"/>
      <c r="P264" s="362" t="s">
        <v>1398</v>
      </c>
      <c r="Q264" s="362" t="s">
        <v>4936</v>
      </c>
      <c r="R264" s="362"/>
      <c r="S264" s="361" t="s">
        <v>4955</v>
      </c>
      <c r="T264" s="362"/>
      <c r="U264" s="362"/>
      <c r="V264" s="362" t="s">
        <v>844</v>
      </c>
      <c r="W264" s="362"/>
      <c r="X264" s="362" t="s">
        <v>9</v>
      </c>
      <c r="Y264" s="362" t="s">
        <v>9</v>
      </c>
      <c r="Z264" s="362" t="s">
        <v>90</v>
      </c>
      <c r="AA264" s="366" t="s">
        <v>90</v>
      </c>
      <c r="AB264" s="362" t="s">
        <v>90</v>
      </c>
      <c r="AC264" s="362"/>
      <c r="AD264" s="362"/>
      <c r="AE264" s="362"/>
      <c r="AF264" s="362"/>
      <c r="AG264" s="362"/>
      <c r="AH264" s="362"/>
      <c r="AI264" s="362" t="s">
        <v>7050</v>
      </c>
      <c r="AJ264" s="362" t="e">
        <v>#N/A</v>
      </c>
      <c r="AK264" s="362" t="s">
        <v>40</v>
      </c>
      <c r="AL264" s="362" t="s">
        <v>7019</v>
      </c>
      <c r="AM264" s="362">
        <v>0</v>
      </c>
      <c r="AN264" s="362"/>
      <c r="AO264" s="362"/>
      <c r="AP264" s="361" t="e">
        <v>#N/A</v>
      </c>
      <c r="AR264">
        <v>1</v>
      </c>
      <c r="AS264" t="s">
        <v>9</v>
      </c>
      <c r="AT264" t="s">
        <v>9</v>
      </c>
    </row>
    <row r="265" spans="2:46" ht="15" customHeight="1" x14ac:dyDescent="0.35">
      <c r="B265" s="362">
        <v>2012</v>
      </c>
      <c r="C265" s="362" t="s">
        <v>4960</v>
      </c>
      <c r="D265" s="362" t="s">
        <v>3</v>
      </c>
      <c r="E265" s="362" t="s">
        <v>172</v>
      </c>
      <c r="F265" s="362"/>
      <c r="G265" s="362" t="s">
        <v>63</v>
      </c>
      <c r="H265" s="362" t="s">
        <v>63</v>
      </c>
      <c r="I265" s="362" t="s">
        <v>123</v>
      </c>
      <c r="J265" s="362" t="s">
        <v>4540</v>
      </c>
      <c r="K265" s="361" t="s">
        <v>4961</v>
      </c>
      <c r="L265" s="362"/>
      <c r="M265" s="362" t="s">
        <v>186</v>
      </c>
      <c r="N265" s="362" t="s">
        <v>40</v>
      </c>
      <c r="O265" s="362"/>
      <c r="P265" s="362" t="s">
        <v>1398</v>
      </c>
      <c r="Q265" s="362" t="s">
        <v>4936</v>
      </c>
      <c r="R265" s="362"/>
      <c r="S265" s="361" t="s">
        <v>4955</v>
      </c>
      <c r="T265" s="362"/>
      <c r="U265" s="362"/>
      <c r="V265" s="362" t="s">
        <v>844</v>
      </c>
      <c r="W265" s="362"/>
      <c r="X265" s="362" t="s">
        <v>9</v>
      </c>
      <c r="Y265" s="362" t="s">
        <v>9</v>
      </c>
      <c r="Z265" s="362" t="s">
        <v>90</v>
      </c>
      <c r="AA265" s="366" t="s">
        <v>90</v>
      </c>
      <c r="AB265" s="362" t="s">
        <v>90</v>
      </c>
      <c r="AC265" s="362"/>
      <c r="AD265" s="362"/>
      <c r="AE265" s="362"/>
      <c r="AF265" s="362"/>
      <c r="AG265" s="362"/>
      <c r="AH265" s="362"/>
      <c r="AI265" s="362" t="s">
        <v>7050</v>
      </c>
      <c r="AJ265" s="362" t="e">
        <v>#N/A</v>
      </c>
      <c r="AK265" s="362" t="s">
        <v>40</v>
      </c>
      <c r="AL265" s="362" t="s">
        <v>7019</v>
      </c>
      <c r="AM265" s="362">
        <v>0</v>
      </c>
      <c r="AN265" s="362"/>
      <c r="AO265" s="362"/>
      <c r="AP265" s="361" t="e">
        <v>#N/A</v>
      </c>
      <c r="AR265">
        <v>1</v>
      </c>
      <c r="AS265" t="s">
        <v>9</v>
      </c>
      <c r="AT265" t="s">
        <v>9</v>
      </c>
    </row>
    <row r="266" spans="2:46" ht="15" customHeight="1" x14ac:dyDescent="0.35">
      <c r="B266" s="362">
        <v>2013</v>
      </c>
      <c r="C266" s="362" t="s">
        <v>4962</v>
      </c>
      <c r="D266" s="362" t="s">
        <v>3</v>
      </c>
      <c r="E266" s="362" t="s">
        <v>172</v>
      </c>
      <c r="F266" s="362"/>
      <c r="G266" s="362" t="s">
        <v>63</v>
      </c>
      <c r="H266" s="362" t="s">
        <v>63</v>
      </c>
      <c r="I266" s="362" t="s">
        <v>123</v>
      </c>
      <c r="J266" s="362" t="s">
        <v>4540</v>
      </c>
      <c r="K266" s="361" t="s">
        <v>4963</v>
      </c>
      <c r="L266" s="362"/>
      <c r="M266" s="362" t="s">
        <v>186</v>
      </c>
      <c r="N266" s="362" t="s">
        <v>40</v>
      </c>
      <c r="O266" s="362"/>
      <c r="P266" s="362" t="s">
        <v>2208</v>
      </c>
      <c r="Q266" s="362" t="s">
        <v>4394</v>
      </c>
      <c r="R266" s="362"/>
      <c r="S266" s="361" t="s">
        <v>4543</v>
      </c>
      <c r="T266" s="362"/>
      <c r="U266" s="362"/>
      <c r="V266" s="362" t="s">
        <v>844</v>
      </c>
      <c r="W266" s="362"/>
      <c r="X266" s="362" t="s">
        <v>9</v>
      </c>
      <c r="Y266" s="362" t="s">
        <v>9</v>
      </c>
      <c r="Z266" s="362" t="s">
        <v>90</v>
      </c>
      <c r="AA266" s="366" t="s">
        <v>90</v>
      </c>
      <c r="AB266" s="362" t="s">
        <v>90</v>
      </c>
      <c r="AC266" s="362"/>
      <c r="AD266" s="362"/>
      <c r="AE266" s="362"/>
      <c r="AF266" s="362"/>
      <c r="AG266" s="362"/>
      <c r="AH266" s="362"/>
      <c r="AI266" s="362" t="s">
        <v>7050</v>
      </c>
      <c r="AJ266" s="362" t="e">
        <v>#N/A</v>
      </c>
      <c r="AK266" s="362" t="s">
        <v>40</v>
      </c>
      <c r="AL266" s="362" t="s">
        <v>7019</v>
      </c>
      <c r="AM266" s="362">
        <v>0</v>
      </c>
      <c r="AN266" s="362"/>
      <c r="AO266" s="362"/>
      <c r="AP266" s="361" t="e">
        <v>#N/A</v>
      </c>
      <c r="AR266">
        <v>1</v>
      </c>
      <c r="AS266" t="s">
        <v>9</v>
      </c>
      <c r="AT266" t="s">
        <v>9</v>
      </c>
    </row>
    <row r="267" spans="2:46" ht="15" customHeight="1" x14ac:dyDescent="0.35">
      <c r="B267" s="362">
        <v>2014</v>
      </c>
      <c r="C267" s="362" t="s">
        <v>4964</v>
      </c>
      <c r="D267" s="362" t="s">
        <v>3</v>
      </c>
      <c r="E267" s="362" t="s">
        <v>172</v>
      </c>
      <c r="F267" s="362"/>
      <c r="G267" s="362" t="s">
        <v>63</v>
      </c>
      <c r="H267" s="362" t="s">
        <v>63</v>
      </c>
      <c r="I267" s="362" t="s">
        <v>123</v>
      </c>
      <c r="J267" s="362" t="s">
        <v>4540</v>
      </c>
      <c r="K267" s="361" t="s">
        <v>4965</v>
      </c>
      <c r="L267" s="362"/>
      <c r="M267" s="362" t="s">
        <v>186</v>
      </c>
      <c r="N267" s="362" t="s">
        <v>40</v>
      </c>
      <c r="O267" s="362"/>
      <c r="P267" s="362" t="s">
        <v>2208</v>
      </c>
      <c r="Q267" s="362" t="s">
        <v>4394</v>
      </c>
      <c r="R267" s="362"/>
      <c r="S267" s="361" t="s">
        <v>4543</v>
      </c>
      <c r="T267" s="362"/>
      <c r="U267" s="362"/>
      <c r="V267" s="362" t="s">
        <v>844</v>
      </c>
      <c r="W267" s="362"/>
      <c r="X267" s="362" t="s">
        <v>9</v>
      </c>
      <c r="Y267" s="362" t="s">
        <v>9</v>
      </c>
      <c r="Z267" s="362" t="s">
        <v>90</v>
      </c>
      <c r="AA267" s="366" t="s">
        <v>90</v>
      </c>
      <c r="AB267" s="362" t="s">
        <v>90</v>
      </c>
      <c r="AC267" s="362"/>
      <c r="AD267" s="362"/>
      <c r="AE267" s="362"/>
      <c r="AF267" s="362"/>
      <c r="AG267" s="362"/>
      <c r="AH267" s="362"/>
      <c r="AI267" s="362" t="s">
        <v>7050</v>
      </c>
      <c r="AJ267" s="362" t="e">
        <v>#N/A</v>
      </c>
      <c r="AK267" s="362" t="s">
        <v>40</v>
      </c>
      <c r="AL267" s="362" t="s">
        <v>7019</v>
      </c>
      <c r="AM267" s="362">
        <v>0</v>
      </c>
      <c r="AN267" s="362"/>
      <c r="AO267" s="362"/>
      <c r="AP267" s="361" t="e">
        <v>#N/A</v>
      </c>
      <c r="AR267">
        <v>1</v>
      </c>
      <c r="AS267" t="s">
        <v>9</v>
      </c>
      <c r="AT267" t="s">
        <v>9</v>
      </c>
    </row>
    <row r="268" spans="2:46" ht="15" customHeight="1" x14ac:dyDescent="0.35">
      <c r="B268" s="362">
        <v>2015</v>
      </c>
      <c r="C268" s="362" t="s">
        <v>4966</v>
      </c>
      <c r="D268" s="362" t="s">
        <v>3</v>
      </c>
      <c r="E268" s="362" t="s">
        <v>172</v>
      </c>
      <c r="F268" s="362"/>
      <c r="G268" s="362" t="s">
        <v>63</v>
      </c>
      <c r="H268" s="362" t="s">
        <v>63</v>
      </c>
      <c r="I268" s="362" t="s">
        <v>123</v>
      </c>
      <c r="J268" s="362" t="s">
        <v>4540</v>
      </c>
      <c r="K268" s="361" t="s">
        <v>4967</v>
      </c>
      <c r="L268" s="362"/>
      <c r="M268" s="362" t="s">
        <v>186</v>
      </c>
      <c r="N268" s="362" t="s">
        <v>40</v>
      </c>
      <c r="O268" s="362"/>
      <c r="P268" s="362" t="s">
        <v>2208</v>
      </c>
      <c r="Q268" s="362" t="s">
        <v>4394</v>
      </c>
      <c r="R268" s="362"/>
      <c r="S268" s="361" t="s">
        <v>4543</v>
      </c>
      <c r="T268" s="362"/>
      <c r="U268" s="362"/>
      <c r="V268" s="362" t="s">
        <v>844</v>
      </c>
      <c r="W268" s="362"/>
      <c r="X268" s="362" t="s">
        <v>9</v>
      </c>
      <c r="Y268" s="362" t="s">
        <v>9</v>
      </c>
      <c r="Z268" s="362" t="s">
        <v>90</v>
      </c>
      <c r="AA268" s="366" t="s">
        <v>90</v>
      </c>
      <c r="AB268" s="362" t="s">
        <v>90</v>
      </c>
      <c r="AC268" s="362"/>
      <c r="AD268" s="362"/>
      <c r="AE268" s="362"/>
      <c r="AF268" s="362"/>
      <c r="AG268" s="362"/>
      <c r="AH268" s="362"/>
      <c r="AI268" s="362" t="s">
        <v>7050</v>
      </c>
      <c r="AJ268" s="362" t="e">
        <v>#N/A</v>
      </c>
      <c r="AK268" s="362" t="s">
        <v>40</v>
      </c>
      <c r="AL268" s="362" t="s">
        <v>7019</v>
      </c>
      <c r="AM268" s="362">
        <v>0</v>
      </c>
      <c r="AN268" s="362"/>
      <c r="AO268" s="362"/>
      <c r="AP268" s="361" t="e">
        <v>#N/A</v>
      </c>
      <c r="AR268">
        <v>1</v>
      </c>
      <c r="AS268" t="s">
        <v>9</v>
      </c>
      <c r="AT268" t="s">
        <v>9</v>
      </c>
    </row>
    <row r="269" spans="2:46" ht="15" customHeight="1" x14ac:dyDescent="0.35">
      <c r="B269" s="362">
        <v>2016</v>
      </c>
      <c r="C269" s="362" t="s">
        <v>4968</v>
      </c>
      <c r="D269" s="362" t="s">
        <v>3</v>
      </c>
      <c r="E269" s="362" t="s">
        <v>172</v>
      </c>
      <c r="F269" s="362"/>
      <c r="G269" s="362" t="s">
        <v>63</v>
      </c>
      <c r="H269" s="362" t="s">
        <v>63</v>
      </c>
      <c r="I269" s="362" t="s">
        <v>123</v>
      </c>
      <c r="J269" s="362" t="s">
        <v>4540</v>
      </c>
      <c r="K269" s="361" t="s">
        <v>4969</v>
      </c>
      <c r="L269" s="362"/>
      <c r="M269" s="362" t="s">
        <v>186</v>
      </c>
      <c r="N269" s="362" t="s">
        <v>40</v>
      </c>
      <c r="O269" s="362"/>
      <c r="P269" s="362" t="s">
        <v>2208</v>
      </c>
      <c r="Q269" s="362" t="s">
        <v>4394</v>
      </c>
      <c r="R269" s="362"/>
      <c r="S269" s="361" t="s">
        <v>4543</v>
      </c>
      <c r="T269" s="362"/>
      <c r="U269" s="362"/>
      <c r="V269" s="362" t="s">
        <v>844</v>
      </c>
      <c r="W269" s="362"/>
      <c r="X269" s="362" t="s">
        <v>9</v>
      </c>
      <c r="Y269" s="362" t="s">
        <v>9</v>
      </c>
      <c r="Z269" s="362" t="s">
        <v>90</v>
      </c>
      <c r="AA269" s="366" t="s">
        <v>90</v>
      </c>
      <c r="AB269" s="362" t="s">
        <v>90</v>
      </c>
      <c r="AC269" s="362"/>
      <c r="AD269" s="362"/>
      <c r="AE269" s="362"/>
      <c r="AF269" s="362"/>
      <c r="AG269" s="362"/>
      <c r="AH269" s="362"/>
      <c r="AI269" s="362" t="s">
        <v>7050</v>
      </c>
      <c r="AJ269" s="362" t="e">
        <v>#N/A</v>
      </c>
      <c r="AK269" s="362" t="s">
        <v>40</v>
      </c>
      <c r="AL269" s="362" t="s">
        <v>7019</v>
      </c>
      <c r="AM269" s="362">
        <v>0</v>
      </c>
      <c r="AN269" s="362"/>
      <c r="AO269" s="362"/>
      <c r="AP269" s="361" t="e">
        <v>#N/A</v>
      </c>
      <c r="AR269">
        <v>1</v>
      </c>
      <c r="AS269" t="s">
        <v>9</v>
      </c>
      <c r="AT269" t="s">
        <v>9</v>
      </c>
    </row>
    <row r="270" spans="2:46" ht="15" customHeight="1" x14ac:dyDescent="0.35">
      <c r="B270" s="362">
        <v>2017</v>
      </c>
      <c r="C270" s="362" t="s">
        <v>4970</v>
      </c>
      <c r="D270" s="362" t="s">
        <v>3</v>
      </c>
      <c r="E270" s="362" t="s">
        <v>172</v>
      </c>
      <c r="F270" s="362"/>
      <c r="G270" s="362"/>
      <c r="H270" s="362"/>
      <c r="I270" s="362" t="s">
        <v>77</v>
      </c>
      <c r="J270" s="362" t="s">
        <v>63</v>
      </c>
      <c r="K270" s="361" t="s">
        <v>4971</v>
      </c>
      <c r="L270" s="362"/>
      <c r="M270" s="362" t="s">
        <v>186</v>
      </c>
      <c r="N270" s="362" t="s">
        <v>90</v>
      </c>
      <c r="O270" s="362"/>
      <c r="P270" s="362" t="s">
        <v>2208</v>
      </c>
      <c r="Q270" s="362" t="s">
        <v>4394</v>
      </c>
      <c r="R270" s="362"/>
      <c r="S270" s="365" t="s">
        <v>4972</v>
      </c>
      <c r="T270" s="362"/>
      <c r="U270" s="362"/>
      <c r="V270" s="362" t="s">
        <v>844</v>
      </c>
      <c r="W270" s="362"/>
      <c r="X270" s="362" t="s">
        <v>9</v>
      </c>
      <c r="Y270" s="362" t="s">
        <v>9</v>
      </c>
      <c r="Z270" s="362" t="s">
        <v>90</v>
      </c>
      <c r="AA270" s="366" t="s">
        <v>90</v>
      </c>
      <c r="AB270" s="362" t="s">
        <v>90</v>
      </c>
      <c r="AC270" s="362"/>
      <c r="AD270" s="362"/>
      <c r="AE270" s="362"/>
      <c r="AF270" s="362"/>
      <c r="AG270" s="362"/>
      <c r="AH270" s="362"/>
      <c r="AI270" s="362" t="s">
        <v>7055</v>
      </c>
      <c r="AJ270" s="362" t="s">
        <v>19</v>
      </c>
      <c r="AK270" s="362" t="s">
        <v>40</v>
      </c>
      <c r="AL270" s="362" t="s">
        <v>7021</v>
      </c>
      <c r="AM270" s="362" t="s">
        <v>4972</v>
      </c>
      <c r="AN270" s="362"/>
      <c r="AO270" s="362"/>
      <c r="AP270" s="361" t="e">
        <v>#VALUE!</v>
      </c>
      <c r="AR270">
        <v>1</v>
      </c>
      <c r="AS270" t="s">
        <v>9</v>
      </c>
      <c r="AT270" t="s">
        <v>9</v>
      </c>
    </row>
    <row r="271" spans="2:46" ht="15" customHeight="1" x14ac:dyDescent="0.35">
      <c r="B271" s="362">
        <v>2018</v>
      </c>
      <c r="C271" s="362" t="s">
        <v>4973</v>
      </c>
      <c r="D271" s="362" t="s">
        <v>3</v>
      </c>
      <c r="E271" s="362" t="s">
        <v>172</v>
      </c>
      <c r="F271" s="362"/>
      <c r="G271" s="362" t="s">
        <v>63</v>
      </c>
      <c r="H271" s="362" t="s">
        <v>63</v>
      </c>
      <c r="I271" s="362" t="s">
        <v>80</v>
      </c>
      <c r="J271" s="362" t="s">
        <v>63</v>
      </c>
      <c r="K271" s="361" t="s">
        <v>4974</v>
      </c>
      <c r="L271" s="362"/>
      <c r="M271" s="362" t="s">
        <v>186</v>
      </c>
      <c r="N271" s="362" t="s">
        <v>40</v>
      </c>
      <c r="O271" s="362"/>
      <c r="P271" s="362" t="s">
        <v>2208</v>
      </c>
      <c r="Q271" s="362" t="s">
        <v>4394</v>
      </c>
      <c r="R271" s="362"/>
      <c r="S271" s="361"/>
      <c r="T271" s="362"/>
      <c r="U271" s="362"/>
      <c r="V271" s="362" t="s">
        <v>844</v>
      </c>
      <c r="W271" s="362"/>
      <c r="X271" s="362" t="s">
        <v>9</v>
      </c>
      <c r="Y271" s="362" t="s">
        <v>9</v>
      </c>
      <c r="Z271" s="362" t="s">
        <v>90</v>
      </c>
      <c r="AA271" s="366" t="s">
        <v>90</v>
      </c>
      <c r="AB271" s="362" t="s">
        <v>90</v>
      </c>
      <c r="AC271" s="362"/>
      <c r="AD271" s="362"/>
      <c r="AE271" s="362"/>
      <c r="AF271" s="362"/>
      <c r="AG271" s="362"/>
      <c r="AH271" s="362"/>
      <c r="AI271" s="362" t="s">
        <v>7048</v>
      </c>
      <c r="AJ271" s="362" t="s">
        <v>19</v>
      </c>
      <c r="AK271" s="362" t="s">
        <v>40</v>
      </c>
      <c r="AL271" s="362" t="s">
        <v>46</v>
      </c>
      <c r="AM271" s="362">
        <v>0</v>
      </c>
      <c r="AN271" s="362"/>
      <c r="AO271" s="362"/>
      <c r="AP271" s="361" t="e">
        <v>#N/A</v>
      </c>
      <c r="AR271">
        <v>1</v>
      </c>
      <c r="AS271" t="s">
        <v>9</v>
      </c>
      <c r="AT271" t="s">
        <v>9</v>
      </c>
    </row>
    <row r="272" spans="2:46" ht="15" customHeight="1" x14ac:dyDescent="0.35">
      <c r="B272" s="362">
        <v>2019</v>
      </c>
      <c r="C272" s="362" t="s">
        <v>4975</v>
      </c>
      <c r="D272" s="362" t="s">
        <v>3</v>
      </c>
      <c r="E272" s="362" t="s">
        <v>172</v>
      </c>
      <c r="F272" s="362"/>
      <c r="G272" s="362" t="s">
        <v>63</v>
      </c>
      <c r="H272" s="362" t="s">
        <v>63</v>
      </c>
      <c r="I272" s="362" t="s">
        <v>80</v>
      </c>
      <c r="J272" s="362" t="s">
        <v>63</v>
      </c>
      <c r="K272" s="361" t="s">
        <v>4976</v>
      </c>
      <c r="L272" s="362"/>
      <c r="M272" s="362" t="s">
        <v>186</v>
      </c>
      <c r="N272" s="362" t="s">
        <v>40</v>
      </c>
      <c r="O272" s="362"/>
      <c r="P272" s="362" t="s">
        <v>2208</v>
      </c>
      <c r="Q272" s="362" t="s">
        <v>4394</v>
      </c>
      <c r="R272" s="362"/>
      <c r="S272" s="361"/>
      <c r="T272" s="362"/>
      <c r="U272" s="362"/>
      <c r="V272" s="362" t="s">
        <v>844</v>
      </c>
      <c r="W272" s="362"/>
      <c r="X272" s="362" t="s">
        <v>9</v>
      </c>
      <c r="Y272" s="362" t="s">
        <v>9</v>
      </c>
      <c r="Z272" s="362" t="s">
        <v>90</v>
      </c>
      <c r="AA272" s="366" t="s">
        <v>90</v>
      </c>
      <c r="AB272" s="362" t="s">
        <v>90</v>
      </c>
      <c r="AC272" s="362"/>
      <c r="AD272" s="362"/>
      <c r="AE272" s="362"/>
      <c r="AF272" s="362"/>
      <c r="AG272" s="362"/>
      <c r="AH272" s="362"/>
      <c r="AI272" s="362" t="s">
        <v>7048</v>
      </c>
      <c r="AJ272" s="362" t="s">
        <v>19</v>
      </c>
      <c r="AK272" s="362" t="s">
        <v>40</v>
      </c>
      <c r="AL272" s="362" t="s">
        <v>46</v>
      </c>
      <c r="AM272" s="362">
        <v>0</v>
      </c>
      <c r="AN272" s="362"/>
      <c r="AO272" s="362"/>
      <c r="AP272" s="361" t="e">
        <v>#N/A</v>
      </c>
      <c r="AR272">
        <v>1</v>
      </c>
      <c r="AS272" t="s">
        <v>9</v>
      </c>
      <c r="AT272" t="s">
        <v>9</v>
      </c>
    </row>
    <row r="273" spans="2:46" ht="15" customHeight="1" x14ac:dyDescent="0.35">
      <c r="B273" s="362">
        <v>2020</v>
      </c>
      <c r="C273" s="362" t="s">
        <v>4977</v>
      </c>
      <c r="D273" s="362" t="s">
        <v>3</v>
      </c>
      <c r="E273" s="362" t="s">
        <v>172</v>
      </c>
      <c r="F273" s="362"/>
      <c r="G273" s="362" t="s">
        <v>63</v>
      </c>
      <c r="H273" s="362" t="s">
        <v>63</v>
      </c>
      <c r="I273" s="362" t="s">
        <v>80</v>
      </c>
      <c r="J273" s="362" t="s">
        <v>63</v>
      </c>
      <c r="K273" s="361" t="s">
        <v>4978</v>
      </c>
      <c r="L273" s="362"/>
      <c r="M273" s="362" t="s">
        <v>186</v>
      </c>
      <c r="N273" s="362" t="s">
        <v>40</v>
      </c>
      <c r="O273" s="362"/>
      <c r="P273" s="362" t="s">
        <v>2208</v>
      </c>
      <c r="Q273" s="362" t="s">
        <v>4394</v>
      </c>
      <c r="R273" s="362"/>
      <c r="S273" s="361"/>
      <c r="T273" s="362"/>
      <c r="U273" s="362"/>
      <c r="V273" s="362" t="s">
        <v>844</v>
      </c>
      <c r="W273" s="362"/>
      <c r="X273" s="362" t="s">
        <v>9</v>
      </c>
      <c r="Y273" s="362" t="s">
        <v>9</v>
      </c>
      <c r="Z273" s="362" t="s">
        <v>90</v>
      </c>
      <c r="AA273" s="366" t="s">
        <v>90</v>
      </c>
      <c r="AB273" s="362" t="s">
        <v>90</v>
      </c>
      <c r="AC273" s="362"/>
      <c r="AD273" s="362"/>
      <c r="AE273" s="362"/>
      <c r="AF273" s="362"/>
      <c r="AG273" s="362"/>
      <c r="AH273" s="362"/>
      <c r="AI273" s="362" t="s">
        <v>7048</v>
      </c>
      <c r="AJ273" s="362" t="s">
        <v>19</v>
      </c>
      <c r="AK273" s="362" t="s">
        <v>40</v>
      </c>
      <c r="AL273" s="362" t="s">
        <v>46</v>
      </c>
      <c r="AM273" s="362">
        <v>0</v>
      </c>
      <c r="AN273" s="362"/>
      <c r="AO273" s="362"/>
      <c r="AP273" s="361" t="e">
        <v>#N/A</v>
      </c>
      <c r="AR273">
        <v>1</v>
      </c>
      <c r="AS273" t="s">
        <v>9</v>
      </c>
      <c r="AT273" t="s">
        <v>9</v>
      </c>
    </row>
    <row r="274" spans="2:46" ht="15" customHeight="1" x14ac:dyDescent="0.35">
      <c r="B274" s="362">
        <v>2021</v>
      </c>
      <c r="C274" s="362" t="s">
        <v>4979</v>
      </c>
      <c r="D274" s="362" t="s">
        <v>3</v>
      </c>
      <c r="E274" s="362" t="s">
        <v>172</v>
      </c>
      <c r="F274" s="362"/>
      <c r="G274" s="362" t="s">
        <v>63</v>
      </c>
      <c r="H274" s="362" t="s">
        <v>63</v>
      </c>
      <c r="I274" s="362" t="s">
        <v>80</v>
      </c>
      <c r="J274" s="362" t="s">
        <v>63</v>
      </c>
      <c r="K274" s="361" t="s">
        <v>4980</v>
      </c>
      <c r="L274" s="362"/>
      <c r="M274" s="362" t="s">
        <v>186</v>
      </c>
      <c r="N274" s="362" t="s">
        <v>95</v>
      </c>
      <c r="O274" s="362"/>
      <c r="P274" s="362" t="s">
        <v>2208</v>
      </c>
      <c r="Q274" s="362" t="s">
        <v>4394</v>
      </c>
      <c r="R274" s="362"/>
      <c r="S274" s="361"/>
      <c r="T274" s="362"/>
      <c r="U274" s="362"/>
      <c r="V274" s="362" t="s">
        <v>844</v>
      </c>
      <c r="W274" s="362"/>
      <c r="X274" s="362"/>
      <c r="Y274" s="362" t="s">
        <v>48</v>
      </c>
      <c r="Z274" s="362" t="s">
        <v>90</v>
      </c>
      <c r="AA274" s="366" t="s">
        <v>90</v>
      </c>
      <c r="AB274" s="362" t="s">
        <v>90</v>
      </c>
      <c r="AC274" s="362"/>
      <c r="AD274" s="362"/>
      <c r="AE274" s="362"/>
      <c r="AF274" s="362"/>
      <c r="AG274" s="362"/>
      <c r="AH274" s="362"/>
      <c r="AI274" s="362" t="s">
        <v>7048</v>
      </c>
      <c r="AJ274" s="362" t="s">
        <v>19</v>
      </c>
      <c r="AK274" s="362" t="e">
        <v>#N/A</v>
      </c>
      <c r="AL274" s="362" t="s">
        <v>4410</v>
      </c>
      <c r="AM274" s="362">
        <v>0</v>
      </c>
      <c r="AN274" s="362"/>
      <c r="AO274" s="362"/>
      <c r="AP274" s="361" t="e">
        <v>#N/A</v>
      </c>
      <c r="AR274">
        <v>1</v>
      </c>
      <c r="AS274" t="s">
        <v>5839</v>
      </c>
      <c r="AT274" t="s">
        <v>5839</v>
      </c>
    </row>
    <row r="275" spans="2:46" ht="15" customHeight="1" x14ac:dyDescent="0.35">
      <c r="B275" s="362">
        <v>2022</v>
      </c>
      <c r="C275" s="362" t="s">
        <v>4981</v>
      </c>
      <c r="D275" s="362" t="s">
        <v>3</v>
      </c>
      <c r="E275" s="362" t="s">
        <v>172</v>
      </c>
      <c r="F275" s="362"/>
      <c r="G275" s="362"/>
      <c r="H275" s="362"/>
      <c r="I275" s="362" t="s">
        <v>65</v>
      </c>
      <c r="J275" s="362" t="s">
        <v>1673</v>
      </c>
      <c r="K275" s="361" t="s">
        <v>4982</v>
      </c>
      <c r="L275" s="362"/>
      <c r="M275" s="362" t="s">
        <v>186</v>
      </c>
      <c r="N275" s="362" t="s">
        <v>40</v>
      </c>
      <c r="O275" s="362"/>
      <c r="P275" s="362" t="s">
        <v>65</v>
      </c>
      <c r="Q275" s="362" t="s">
        <v>3395</v>
      </c>
      <c r="R275" s="362"/>
      <c r="S275" s="361" t="s">
        <v>90</v>
      </c>
      <c r="T275" s="362"/>
      <c r="U275" s="362"/>
      <c r="V275" s="362" t="s">
        <v>202</v>
      </c>
      <c r="W275" s="362"/>
      <c r="X275" s="362" t="s">
        <v>9</v>
      </c>
      <c r="Y275" s="362" t="s">
        <v>9</v>
      </c>
      <c r="Z275" s="362" t="s">
        <v>90</v>
      </c>
      <c r="AA275" s="366" t="s">
        <v>90</v>
      </c>
      <c r="AB275" s="362" t="s">
        <v>90</v>
      </c>
      <c r="AC275" s="362"/>
      <c r="AD275" s="362"/>
      <c r="AE275" s="362"/>
      <c r="AF275" s="362"/>
      <c r="AG275" s="362"/>
      <c r="AH275" s="362"/>
      <c r="AI275" s="362" t="s">
        <v>7051</v>
      </c>
      <c r="AJ275" s="362" t="s">
        <v>19</v>
      </c>
      <c r="AK275" s="362" t="s">
        <v>40</v>
      </c>
      <c r="AL275" s="362"/>
      <c r="AM275" s="362"/>
      <c r="AN275" s="362"/>
      <c r="AO275" s="362"/>
      <c r="AP275" s="361" t="e">
        <v>#N/A</v>
      </c>
      <c r="AR275">
        <v>1</v>
      </c>
      <c r="AS275" t="s">
        <v>9</v>
      </c>
      <c r="AT275" t="s">
        <v>9</v>
      </c>
    </row>
    <row r="276" spans="2:46" ht="15" customHeight="1" x14ac:dyDescent="0.35">
      <c r="B276" s="362">
        <v>2023</v>
      </c>
      <c r="C276" s="362" t="s">
        <v>4983</v>
      </c>
      <c r="D276" s="362" t="s">
        <v>3</v>
      </c>
      <c r="E276" s="362" t="s">
        <v>172</v>
      </c>
      <c r="F276" s="362"/>
      <c r="G276" s="362"/>
      <c r="H276" s="362"/>
      <c r="I276" s="362" t="s">
        <v>65</v>
      </c>
      <c r="J276" s="362" t="s">
        <v>1673</v>
      </c>
      <c r="K276" s="361" t="s">
        <v>4984</v>
      </c>
      <c r="L276" s="362"/>
      <c r="M276" s="362" t="s">
        <v>186</v>
      </c>
      <c r="N276" s="362" t="s">
        <v>40</v>
      </c>
      <c r="O276" s="362"/>
      <c r="P276" s="362" t="s">
        <v>65</v>
      </c>
      <c r="Q276" s="362" t="s">
        <v>3395</v>
      </c>
      <c r="R276" s="362"/>
      <c r="S276" s="361" t="s">
        <v>90</v>
      </c>
      <c r="T276" s="362"/>
      <c r="U276" s="362"/>
      <c r="V276" s="362" t="s">
        <v>202</v>
      </c>
      <c r="W276" s="362"/>
      <c r="X276" s="362" t="s">
        <v>9</v>
      </c>
      <c r="Y276" s="362" t="s">
        <v>9</v>
      </c>
      <c r="Z276" s="362" t="s">
        <v>90</v>
      </c>
      <c r="AA276" s="366" t="s">
        <v>90</v>
      </c>
      <c r="AB276" s="362" t="s">
        <v>90</v>
      </c>
      <c r="AC276" s="362"/>
      <c r="AD276" s="362"/>
      <c r="AE276" s="362"/>
      <c r="AF276" s="362"/>
      <c r="AG276" s="362"/>
      <c r="AH276" s="362"/>
      <c r="AI276" s="362" t="s">
        <v>7051</v>
      </c>
      <c r="AJ276" s="362" t="s">
        <v>19</v>
      </c>
      <c r="AK276" s="362" t="s">
        <v>40</v>
      </c>
      <c r="AL276" s="362"/>
      <c r="AM276" s="362"/>
      <c r="AN276" s="362"/>
      <c r="AO276" s="362"/>
      <c r="AP276" s="361" t="e">
        <v>#N/A</v>
      </c>
      <c r="AR276">
        <v>1</v>
      </c>
      <c r="AS276" t="s">
        <v>9</v>
      </c>
      <c r="AT276" t="s">
        <v>9</v>
      </c>
    </row>
    <row r="277" spans="2:46" ht="15" customHeight="1" x14ac:dyDescent="0.35">
      <c r="B277" s="362">
        <v>2024</v>
      </c>
      <c r="C277" s="362" t="s">
        <v>4985</v>
      </c>
      <c r="D277" s="362" t="s">
        <v>3</v>
      </c>
      <c r="E277" s="362" t="s">
        <v>172</v>
      </c>
      <c r="F277" s="362"/>
      <c r="G277" s="362"/>
      <c r="H277" s="362"/>
      <c r="I277" s="362" t="s">
        <v>65</v>
      </c>
      <c r="J277" s="362" t="s">
        <v>1673</v>
      </c>
      <c r="K277" s="361" t="s">
        <v>4986</v>
      </c>
      <c r="L277" s="362"/>
      <c r="M277" s="362" t="s">
        <v>186</v>
      </c>
      <c r="N277" s="362" t="s">
        <v>40</v>
      </c>
      <c r="O277" s="362"/>
      <c r="P277" s="362" t="s">
        <v>65</v>
      </c>
      <c r="Q277" s="362" t="s">
        <v>3395</v>
      </c>
      <c r="R277" s="362"/>
      <c r="S277" s="361" t="s">
        <v>90</v>
      </c>
      <c r="T277" s="362"/>
      <c r="U277" s="362"/>
      <c r="V277" s="362" t="s">
        <v>202</v>
      </c>
      <c r="W277" s="362"/>
      <c r="X277" s="362" t="s">
        <v>9</v>
      </c>
      <c r="Y277" s="362" t="s">
        <v>9</v>
      </c>
      <c r="Z277" s="362" t="s">
        <v>90</v>
      </c>
      <c r="AA277" s="366" t="s">
        <v>90</v>
      </c>
      <c r="AB277" s="362" t="s">
        <v>90</v>
      </c>
      <c r="AC277" s="362"/>
      <c r="AD277" s="362"/>
      <c r="AE277" s="362"/>
      <c r="AF277" s="362"/>
      <c r="AG277" s="362"/>
      <c r="AH277" s="362"/>
      <c r="AI277" s="362" t="s">
        <v>7051</v>
      </c>
      <c r="AJ277" s="362" t="s">
        <v>19</v>
      </c>
      <c r="AK277" s="362" t="s">
        <v>40</v>
      </c>
      <c r="AL277" s="362"/>
      <c r="AM277" s="362"/>
      <c r="AN277" s="362"/>
      <c r="AO277" s="362"/>
      <c r="AP277" s="361" t="e">
        <v>#N/A</v>
      </c>
      <c r="AR277">
        <v>1</v>
      </c>
      <c r="AS277" t="s">
        <v>9</v>
      </c>
      <c r="AT277" t="s">
        <v>9</v>
      </c>
    </row>
    <row r="278" spans="2:46" ht="15" customHeight="1" x14ac:dyDescent="0.35">
      <c r="B278" s="362">
        <v>2025</v>
      </c>
      <c r="C278" s="362" t="s">
        <v>4987</v>
      </c>
      <c r="D278" s="362" t="s">
        <v>3</v>
      </c>
      <c r="E278" s="362" t="s">
        <v>172</v>
      </c>
      <c r="F278" s="362"/>
      <c r="G278" s="362"/>
      <c r="H278" s="362"/>
      <c r="I278" s="362" t="s">
        <v>65</v>
      </c>
      <c r="J278" s="362" t="s">
        <v>1673</v>
      </c>
      <c r="K278" s="361" t="s">
        <v>4988</v>
      </c>
      <c r="L278" s="362"/>
      <c r="M278" s="362" t="s">
        <v>186</v>
      </c>
      <c r="N278" s="362" t="s">
        <v>40</v>
      </c>
      <c r="O278" s="362"/>
      <c r="P278" s="362" t="s">
        <v>65</v>
      </c>
      <c r="Q278" s="362" t="s">
        <v>3395</v>
      </c>
      <c r="R278" s="362"/>
      <c r="S278" s="361" t="s">
        <v>90</v>
      </c>
      <c r="T278" s="362"/>
      <c r="U278" s="362"/>
      <c r="V278" s="362" t="s">
        <v>202</v>
      </c>
      <c r="W278" s="362"/>
      <c r="X278" s="362" t="s">
        <v>9</v>
      </c>
      <c r="Y278" s="362" t="s">
        <v>9</v>
      </c>
      <c r="Z278" s="362" t="s">
        <v>90</v>
      </c>
      <c r="AA278" s="366" t="s">
        <v>90</v>
      </c>
      <c r="AB278" s="362" t="s">
        <v>90</v>
      </c>
      <c r="AC278" s="362"/>
      <c r="AD278" s="362"/>
      <c r="AE278" s="362"/>
      <c r="AF278" s="362"/>
      <c r="AG278" s="362"/>
      <c r="AH278" s="362"/>
      <c r="AI278" s="362" t="s">
        <v>7051</v>
      </c>
      <c r="AJ278" s="362" t="s">
        <v>19</v>
      </c>
      <c r="AK278" s="362" t="s">
        <v>40</v>
      </c>
      <c r="AL278" s="362"/>
      <c r="AM278" s="362"/>
      <c r="AN278" s="362"/>
      <c r="AO278" s="362"/>
      <c r="AP278" s="361" t="e">
        <v>#N/A</v>
      </c>
      <c r="AR278">
        <v>1</v>
      </c>
      <c r="AS278" t="s">
        <v>9</v>
      </c>
      <c r="AT278" t="s">
        <v>9</v>
      </c>
    </row>
    <row r="279" spans="2:46" ht="15" customHeight="1" x14ac:dyDescent="0.35">
      <c r="B279" s="362">
        <v>2026</v>
      </c>
      <c r="C279" s="362" t="s">
        <v>4989</v>
      </c>
      <c r="D279" s="362" t="s">
        <v>3</v>
      </c>
      <c r="E279" s="362" t="s">
        <v>172</v>
      </c>
      <c r="F279" s="362"/>
      <c r="G279" s="362"/>
      <c r="H279" s="362"/>
      <c r="I279" s="362" t="s">
        <v>65</v>
      </c>
      <c r="J279" s="362" t="s">
        <v>1673</v>
      </c>
      <c r="K279" s="361" t="s">
        <v>4990</v>
      </c>
      <c r="L279" s="362"/>
      <c r="M279" s="362" t="s">
        <v>186</v>
      </c>
      <c r="N279" s="362" t="s">
        <v>40</v>
      </c>
      <c r="O279" s="362"/>
      <c r="P279" s="362" t="s">
        <v>65</v>
      </c>
      <c r="Q279" s="362" t="s">
        <v>3395</v>
      </c>
      <c r="R279" s="362"/>
      <c r="S279" s="361" t="s">
        <v>90</v>
      </c>
      <c r="T279" s="362"/>
      <c r="U279" s="362"/>
      <c r="V279" s="362" t="s">
        <v>202</v>
      </c>
      <c r="W279" s="362"/>
      <c r="X279" s="362" t="s">
        <v>9</v>
      </c>
      <c r="Y279" s="362" t="s">
        <v>9</v>
      </c>
      <c r="Z279" s="362" t="s">
        <v>90</v>
      </c>
      <c r="AA279" s="366" t="s">
        <v>90</v>
      </c>
      <c r="AB279" s="362" t="s">
        <v>90</v>
      </c>
      <c r="AC279" s="362"/>
      <c r="AD279" s="362"/>
      <c r="AE279" s="362"/>
      <c r="AF279" s="362"/>
      <c r="AG279" s="362"/>
      <c r="AH279" s="362"/>
      <c r="AI279" s="362" t="s">
        <v>7051</v>
      </c>
      <c r="AJ279" s="362" t="s">
        <v>19</v>
      </c>
      <c r="AK279" s="362" t="s">
        <v>40</v>
      </c>
      <c r="AL279" s="362"/>
      <c r="AM279" s="362"/>
      <c r="AN279" s="362"/>
      <c r="AO279" s="362"/>
      <c r="AP279" s="361" t="e">
        <v>#N/A</v>
      </c>
      <c r="AR279">
        <v>1</v>
      </c>
      <c r="AS279" t="s">
        <v>9</v>
      </c>
      <c r="AT279" t="s">
        <v>9</v>
      </c>
    </row>
    <row r="280" spans="2:46" ht="15" customHeight="1" x14ac:dyDescent="0.35">
      <c r="B280" s="362">
        <v>2027</v>
      </c>
      <c r="C280" s="362" t="s">
        <v>4991</v>
      </c>
      <c r="D280" s="362" t="s">
        <v>3</v>
      </c>
      <c r="E280" s="362" t="s">
        <v>172</v>
      </c>
      <c r="F280" s="362"/>
      <c r="G280" s="362"/>
      <c r="H280" s="362"/>
      <c r="I280" s="362" t="s">
        <v>65</v>
      </c>
      <c r="J280" s="362" t="s">
        <v>1673</v>
      </c>
      <c r="K280" s="361" t="s">
        <v>4992</v>
      </c>
      <c r="L280" s="362"/>
      <c r="M280" s="362" t="s">
        <v>186</v>
      </c>
      <c r="N280" s="362" t="s">
        <v>40</v>
      </c>
      <c r="O280" s="362"/>
      <c r="P280" s="362" t="s">
        <v>65</v>
      </c>
      <c r="Q280" s="362" t="s">
        <v>3395</v>
      </c>
      <c r="R280" s="362"/>
      <c r="S280" s="361" t="s">
        <v>90</v>
      </c>
      <c r="T280" s="362"/>
      <c r="U280" s="362"/>
      <c r="V280" s="362" t="s">
        <v>202</v>
      </c>
      <c r="W280" s="362"/>
      <c r="X280" s="362" t="s">
        <v>9</v>
      </c>
      <c r="Y280" s="362" t="s">
        <v>9</v>
      </c>
      <c r="Z280" s="362" t="s">
        <v>90</v>
      </c>
      <c r="AA280" s="366" t="s">
        <v>90</v>
      </c>
      <c r="AB280" s="362" t="s">
        <v>90</v>
      </c>
      <c r="AC280" s="362"/>
      <c r="AD280" s="362"/>
      <c r="AE280" s="362"/>
      <c r="AF280" s="362"/>
      <c r="AG280" s="362"/>
      <c r="AH280" s="362"/>
      <c r="AI280" s="362" t="s">
        <v>7051</v>
      </c>
      <c r="AJ280" s="362" t="s">
        <v>19</v>
      </c>
      <c r="AK280" s="362" t="s">
        <v>40</v>
      </c>
      <c r="AL280" s="362"/>
      <c r="AM280" s="362"/>
      <c r="AN280" s="362"/>
      <c r="AO280" s="362"/>
      <c r="AP280" s="361" t="e">
        <v>#N/A</v>
      </c>
      <c r="AR280">
        <v>1</v>
      </c>
      <c r="AS280" t="s">
        <v>9</v>
      </c>
      <c r="AT280" t="s">
        <v>9</v>
      </c>
    </row>
    <row r="281" spans="2:46" ht="15" customHeight="1" x14ac:dyDescent="0.35">
      <c r="B281" s="362">
        <v>2028</v>
      </c>
      <c r="C281" s="362" t="s">
        <v>4993</v>
      </c>
      <c r="D281" s="362" t="s">
        <v>3</v>
      </c>
      <c r="E281" s="362" t="s">
        <v>172</v>
      </c>
      <c r="F281" s="362"/>
      <c r="G281" s="362"/>
      <c r="H281" s="362"/>
      <c r="I281" s="362" t="s">
        <v>77</v>
      </c>
      <c r="J281" s="362" t="s">
        <v>63</v>
      </c>
      <c r="K281" s="361" t="s">
        <v>4994</v>
      </c>
      <c r="L281" s="362"/>
      <c r="M281" s="362" t="s">
        <v>186</v>
      </c>
      <c r="N281" s="362" t="s">
        <v>90</v>
      </c>
      <c r="O281" s="362"/>
      <c r="P281" s="362" t="s">
        <v>2208</v>
      </c>
      <c r="Q281" s="362" t="s">
        <v>4394</v>
      </c>
      <c r="R281" s="362"/>
      <c r="S281" s="361"/>
      <c r="T281" s="362"/>
      <c r="U281" s="362"/>
      <c r="V281" s="362" t="s">
        <v>844</v>
      </c>
      <c r="W281" s="362"/>
      <c r="X281" s="362"/>
      <c r="Y281" s="362" t="s">
        <v>48</v>
      </c>
      <c r="Z281" s="362" t="s">
        <v>90</v>
      </c>
      <c r="AA281" s="366" t="s">
        <v>90</v>
      </c>
      <c r="AB281" s="362" t="s">
        <v>90</v>
      </c>
      <c r="AC281" s="362"/>
      <c r="AD281" s="362"/>
      <c r="AE281" s="362"/>
      <c r="AF281" s="362"/>
      <c r="AG281" s="362"/>
      <c r="AH281" s="362"/>
      <c r="AI281" s="362" t="s">
        <v>7055</v>
      </c>
      <c r="AJ281" s="362" t="s">
        <v>19</v>
      </c>
      <c r="AK281" s="362" t="s">
        <v>40</v>
      </c>
      <c r="AL281" s="362" t="s">
        <v>4410</v>
      </c>
      <c r="AM281" s="362">
        <v>0</v>
      </c>
      <c r="AN281" s="362"/>
      <c r="AO281" s="362"/>
      <c r="AP281" s="361" t="e">
        <v>#VALUE!</v>
      </c>
      <c r="AR281">
        <v>1</v>
      </c>
      <c r="AS281" t="s">
        <v>5839</v>
      </c>
      <c r="AT281" t="s">
        <v>5839</v>
      </c>
    </row>
    <row r="282" spans="2:46" ht="15" customHeight="1" x14ac:dyDescent="0.35">
      <c r="B282" s="362">
        <v>2029</v>
      </c>
      <c r="C282" s="362" t="s">
        <v>4995</v>
      </c>
      <c r="D282" s="362" t="s">
        <v>3</v>
      </c>
      <c r="E282" s="362" t="s">
        <v>172</v>
      </c>
      <c r="F282" s="362"/>
      <c r="G282" s="362"/>
      <c r="H282" s="362"/>
      <c r="I282" s="362" t="s">
        <v>65</v>
      </c>
      <c r="J282" s="362" t="s">
        <v>1673</v>
      </c>
      <c r="K282" s="361" t="s">
        <v>4996</v>
      </c>
      <c r="L282" s="362"/>
      <c r="M282" s="362" t="s">
        <v>186</v>
      </c>
      <c r="N282" s="362" t="s">
        <v>40</v>
      </c>
      <c r="O282" s="362"/>
      <c r="P282" s="362" t="s">
        <v>65</v>
      </c>
      <c r="Q282" s="362" t="s">
        <v>3395</v>
      </c>
      <c r="R282" s="362"/>
      <c r="S282" s="361" t="s">
        <v>90</v>
      </c>
      <c r="T282" s="362"/>
      <c r="U282" s="362"/>
      <c r="V282" s="362" t="s">
        <v>202</v>
      </c>
      <c r="W282" s="362"/>
      <c r="X282" s="362" t="s">
        <v>9</v>
      </c>
      <c r="Y282" s="362" t="s">
        <v>9</v>
      </c>
      <c r="Z282" s="362" t="s">
        <v>90</v>
      </c>
      <c r="AA282" s="366" t="s">
        <v>90</v>
      </c>
      <c r="AB282" s="362" t="s">
        <v>90</v>
      </c>
      <c r="AC282" s="362"/>
      <c r="AD282" s="362"/>
      <c r="AE282" s="362"/>
      <c r="AF282" s="362"/>
      <c r="AG282" s="362"/>
      <c r="AH282" s="362"/>
      <c r="AI282" s="362" t="s">
        <v>7051</v>
      </c>
      <c r="AJ282" s="362" t="s">
        <v>19</v>
      </c>
      <c r="AK282" s="362" t="s">
        <v>40</v>
      </c>
      <c r="AL282" s="362"/>
      <c r="AM282" s="362"/>
      <c r="AN282" s="362"/>
      <c r="AO282" s="362"/>
      <c r="AP282" s="361" t="e">
        <v>#N/A</v>
      </c>
      <c r="AR282">
        <v>1</v>
      </c>
      <c r="AS282" t="s">
        <v>9</v>
      </c>
      <c r="AT282" t="s">
        <v>9</v>
      </c>
    </row>
    <row r="283" spans="2:46" ht="15" customHeight="1" x14ac:dyDescent="0.35">
      <c r="B283" s="362">
        <v>2030</v>
      </c>
      <c r="C283" s="362" t="s">
        <v>4997</v>
      </c>
      <c r="D283" s="362" t="s">
        <v>3</v>
      </c>
      <c r="E283" s="362" t="s">
        <v>172</v>
      </c>
      <c r="F283" s="362"/>
      <c r="G283" s="362"/>
      <c r="H283" s="362"/>
      <c r="I283" s="362" t="s">
        <v>65</v>
      </c>
      <c r="J283" s="362" t="s">
        <v>1673</v>
      </c>
      <c r="K283" s="361" t="s">
        <v>4998</v>
      </c>
      <c r="L283" s="362"/>
      <c r="M283" s="362" t="s">
        <v>186</v>
      </c>
      <c r="N283" s="362" t="s">
        <v>40</v>
      </c>
      <c r="O283" s="362"/>
      <c r="P283" s="362" t="s">
        <v>65</v>
      </c>
      <c r="Q283" s="362" t="s">
        <v>3395</v>
      </c>
      <c r="R283" s="362"/>
      <c r="S283" s="361" t="s">
        <v>90</v>
      </c>
      <c r="T283" s="362"/>
      <c r="U283" s="362"/>
      <c r="V283" s="362" t="s">
        <v>202</v>
      </c>
      <c r="W283" s="362"/>
      <c r="X283" s="362" t="s">
        <v>9</v>
      </c>
      <c r="Y283" s="362" t="s">
        <v>9</v>
      </c>
      <c r="Z283" s="362" t="s">
        <v>90</v>
      </c>
      <c r="AA283" s="366" t="s">
        <v>90</v>
      </c>
      <c r="AB283" s="362" t="s">
        <v>90</v>
      </c>
      <c r="AC283" s="362"/>
      <c r="AD283" s="362"/>
      <c r="AE283" s="362"/>
      <c r="AF283" s="362"/>
      <c r="AG283" s="362"/>
      <c r="AH283" s="362"/>
      <c r="AI283" s="362" t="s">
        <v>7051</v>
      </c>
      <c r="AJ283" s="362" t="s">
        <v>19</v>
      </c>
      <c r="AK283" s="362" t="s">
        <v>40</v>
      </c>
      <c r="AL283" s="362"/>
      <c r="AM283" s="362"/>
      <c r="AN283" s="362"/>
      <c r="AO283" s="362"/>
      <c r="AP283" s="361" t="e">
        <v>#N/A</v>
      </c>
      <c r="AR283">
        <v>1</v>
      </c>
      <c r="AS283" t="s">
        <v>9</v>
      </c>
      <c r="AT283" t="s">
        <v>9</v>
      </c>
    </row>
    <row r="284" spans="2:46" ht="15" customHeight="1" x14ac:dyDescent="0.35">
      <c r="B284" s="362">
        <v>2031</v>
      </c>
      <c r="C284" s="362" t="s">
        <v>4999</v>
      </c>
      <c r="D284" s="362" t="s">
        <v>3</v>
      </c>
      <c r="E284" s="362" t="s">
        <v>172</v>
      </c>
      <c r="F284" s="362"/>
      <c r="G284" s="362"/>
      <c r="H284" s="362"/>
      <c r="I284" s="362" t="s">
        <v>65</v>
      </c>
      <c r="J284" s="362" t="s">
        <v>1673</v>
      </c>
      <c r="K284" s="361" t="s">
        <v>5000</v>
      </c>
      <c r="L284" s="362"/>
      <c r="M284" s="362" t="s">
        <v>186</v>
      </c>
      <c r="N284" s="362" t="s">
        <v>40</v>
      </c>
      <c r="O284" s="362"/>
      <c r="P284" s="362" t="s">
        <v>65</v>
      </c>
      <c r="Q284" s="362" t="s">
        <v>3395</v>
      </c>
      <c r="R284" s="362"/>
      <c r="S284" s="361" t="s">
        <v>90</v>
      </c>
      <c r="T284" s="362"/>
      <c r="U284" s="362"/>
      <c r="V284" s="362" t="s">
        <v>202</v>
      </c>
      <c r="W284" s="362"/>
      <c r="X284" s="362" t="s">
        <v>9</v>
      </c>
      <c r="Y284" s="362" t="s">
        <v>9</v>
      </c>
      <c r="Z284" s="362" t="s">
        <v>90</v>
      </c>
      <c r="AA284" s="366" t="s">
        <v>90</v>
      </c>
      <c r="AB284" s="362" t="s">
        <v>90</v>
      </c>
      <c r="AC284" s="362"/>
      <c r="AD284" s="362"/>
      <c r="AE284" s="362"/>
      <c r="AF284" s="362"/>
      <c r="AG284" s="362"/>
      <c r="AH284" s="362"/>
      <c r="AI284" s="362" t="s">
        <v>7051</v>
      </c>
      <c r="AJ284" s="362" t="s">
        <v>19</v>
      </c>
      <c r="AK284" s="362" t="s">
        <v>40</v>
      </c>
      <c r="AL284" s="362"/>
      <c r="AM284" s="362"/>
      <c r="AN284" s="362"/>
      <c r="AO284" s="362"/>
      <c r="AP284" s="361" t="e">
        <v>#N/A</v>
      </c>
      <c r="AR284">
        <v>1</v>
      </c>
      <c r="AS284" t="s">
        <v>9</v>
      </c>
      <c r="AT284" t="s">
        <v>9</v>
      </c>
    </row>
    <row r="285" spans="2:46" ht="15" customHeight="1" x14ac:dyDescent="0.35">
      <c r="B285" s="362">
        <v>2032</v>
      </c>
      <c r="C285" s="362" t="s">
        <v>5001</v>
      </c>
      <c r="D285" s="362" t="s">
        <v>3</v>
      </c>
      <c r="E285" s="362" t="s">
        <v>172</v>
      </c>
      <c r="F285" s="362"/>
      <c r="G285" s="362"/>
      <c r="H285" s="362"/>
      <c r="I285" s="362" t="s">
        <v>65</v>
      </c>
      <c r="J285" s="362" t="s">
        <v>1673</v>
      </c>
      <c r="K285" s="361" t="s">
        <v>5002</v>
      </c>
      <c r="L285" s="362"/>
      <c r="M285" s="362" t="s">
        <v>186</v>
      </c>
      <c r="N285" s="362" t="s">
        <v>40</v>
      </c>
      <c r="O285" s="362"/>
      <c r="P285" s="362" t="s">
        <v>65</v>
      </c>
      <c r="Q285" s="362" t="s">
        <v>3395</v>
      </c>
      <c r="R285" s="362"/>
      <c r="S285" s="361" t="s">
        <v>90</v>
      </c>
      <c r="T285" s="362"/>
      <c r="U285" s="362"/>
      <c r="V285" s="362" t="s">
        <v>202</v>
      </c>
      <c r="W285" s="362"/>
      <c r="X285" s="362" t="s">
        <v>9</v>
      </c>
      <c r="Y285" s="362" t="s">
        <v>9</v>
      </c>
      <c r="Z285" s="362" t="s">
        <v>90</v>
      </c>
      <c r="AA285" s="366" t="s">
        <v>90</v>
      </c>
      <c r="AB285" s="362" t="s">
        <v>90</v>
      </c>
      <c r="AC285" s="362"/>
      <c r="AD285" s="362"/>
      <c r="AE285" s="362"/>
      <c r="AF285" s="362"/>
      <c r="AG285" s="362"/>
      <c r="AH285" s="362"/>
      <c r="AI285" s="362" t="s">
        <v>7051</v>
      </c>
      <c r="AJ285" s="362" t="s">
        <v>19</v>
      </c>
      <c r="AK285" s="362" t="s">
        <v>40</v>
      </c>
      <c r="AL285" s="362"/>
      <c r="AM285" s="362"/>
      <c r="AN285" s="362"/>
      <c r="AO285" s="362"/>
      <c r="AP285" s="361" t="e">
        <v>#N/A</v>
      </c>
      <c r="AR285">
        <v>1</v>
      </c>
      <c r="AS285" t="s">
        <v>9</v>
      </c>
      <c r="AT285" t="s">
        <v>9</v>
      </c>
    </row>
    <row r="286" spans="2:46" ht="15" customHeight="1" x14ac:dyDescent="0.35">
      <c r="B286" s="362">
        <v>2033</v>
      </c>
      <c r="C286" s="362" t="s">
        <v>5003</v>
      </c>
      <c r="D286" s="362" t="s">
        <v>3</v>
      </c>
      <c r="E286" s="362" t="s">
        <v>172</v>
      </c>
      <c r="F286" s="362"/>
      <c r="G286" s="362"/>
      <c r="H286" s="362"/>
      <c r="I286" s="362" t="s">
        <v>65</v>
      </c>
      <c r="J286" s="362" t="s">
        <v>1673</v>
      </c>
      <c r="K286" s="361" t="s">
        <v>5004</v>
      </c>
      <c r="L286" s="362"/>
      <c r="M286" s="362" t="s">
        <v>186</v>
      </c>
      <c r="N286" s="362" t="s">
        <v>40</v>
      </c>
      <c r="O286" s="362"/>
      <c r="P286" s="362" t="s">
        <v>65</v>
      </c>
      <c r="Q286" s="362" t="s">
        <v>3395</v>
      </c>
      <c r="R286" s="362"/>
      <c r="S286" s="361" t="s">
        <v>90</v>
      </c>
      <c r="T286" s="362"/>
      <c r="U286" s="362"/>
      <c r="V286" s="362" t="s">
        <v>202</v>
      </c>
      <c r="W286" s="362"/>
      <c r="X286" s="362" t="s">
        <v>9</v>
      </c>
      <c r="Y286" s="362" t="s">
        <v>9</v>
      </c>
      <c r="Z286" s="362" t="s">
        <v>90</v>
      </c>
      <c r="AA286" s="366" t="s">
        <v>90</v>
      </c>
      <c r="AB286" s="362" t="s">
        <v>90</v>
      </c>
      <c r="AC286" s="362"/>
      <c r="AD286" s="362"/>
      <c r="AE286" s="362"/>
      <c r="AF286" s="362"/>
      <c r="AG286" s="362"/>
      <c r="AH286" s="362"/>
      <c r="AI286" s="362" t="s">
        <v>7051</v>
      </c>
      <c r="AJ286" s="362" t="s">
        <v>19</v>
      </c>
      <c r="AK286" s="362" t="s">
        <v>40</v>
      </c>
      <c r="AL286" s="362"/>
      <c r="AM286" s="362"/>
      <c r="AN286" s="362"/>
      <c r="AO286" s="362"/>
      <c r="AP286" s="361" t="e">
        <v>#N/A</v>
      </c>
      <c r="AR286">
        <v>1</v>
      </c>
      <c r="AS286" t="s">
        <v>9</v>
      </c>
      <c r="AT286" t="s">
        <v>9</v>
      </c>
    </row>
    <row r="287" spans="2:46" ht="15" customHeight="1" x14ac:dyDescent="0.35">
      <c r="B287" s="362">
        <v>2034</v>
      </c>
      <c r="C287" s="362" t="s">
        <v>5005</v>
      </c>
      <c r="D287" s="362" t="s">
        <v>3</v>
      </c>
      <c r="E287" s="362" t="s">
        <v>172</v>
      </c>
      <c r="F287" s="362"/>
      <c r="G287" s="362"/>
      <c r="H287" s="362"/>
      <c r="I287" s="362" t="s">
        <v>65</v>
      </c>
      <c r="J287" s="362" t="s">
        <v>1673</v>
      </c>
      <c r="K287" s="361" t="s">
        <v>5006</v>
      </c>
      <c r="L287" s="362"/>
      <c r="M287" s="362" t="s">
        <v>186</v>
      </c>
      <c r="N287" s="362" t="s">
        <v>40</v>
      </c>
      <c r="O287" s="362"/>
      <c r="P287" s="362" t="s">
        <v>65</v>
      </c>
      <c r="Q287" s="362" t="s">
        <v>3395</v>
      </c>
      <c r="R287" s="362"/>
      <c r="S287" s="361" t="s">
        <v>90</v>
      </c>
      <c r="T287" s="362"/>
      <c r="U287" s="362"/>
      <c r="V287" s="362" t="s">
        <v>202</v>
      </c>
      <c r="W287" s="362"/>
      <c r="X287" s="362" t="s">
        <v>9</v>
      </c>
      <c r="Y287" s="362" t="s">
        <v>9</v>
      </c>
      <c r="Z287" s="362" t="s">
        <v>90</v>
      </c>
      <c r="AA287" s="366" t="s">
        <v>90</v>
      </c>
      <c r="AB287" s="362" t="s">
        <v>90</v>
      </c>
      <c r="AC287" s="362"/>
      <c r="AD287" s="362"/>
      <c r="AE287" s="362"/>
      <c r="AF287" s="362"/>
      <c r="AG287" s="362"/>
      <c r="AH287" s="362"/>
      <c r="AI287" s="362" t="s">
        <v>7051</v>
      </c>
      <c r="AJ287" s="362" t="s">
        <v>19</v>
      </c>
      <c r="AK287" s="362" t="s">
        <v>40</v>
      </c>
      <c r="AL287" s="362"/>
      <c r="AM287" s="362"/>
      <c r="AN287" s="362"/>
      <c r="AO287" s="362"/>
      <c r="AP287" s="361" t="e">
        <v>#N/A</v>
      </c>
      <c r="AR287">
        <v>1</v>
      </c>
      <c r="AS287" t="s">
        <v>9</v>
      </c>
      <c r="AT287" t="s">
        <v>9</v>
      </c>
    </row>
    <row r="288" spans="2:46" ht="15" customHeight="1" x14ac:dyDescent="0.35">
      <c r="B288" s="362">
        <v>2035</v>
      </c>
      <c r="C288" s="362" t="s">
        <v>5007</v>
      </c>
      <c r="D288" s="362" t="s">
        <v>3</v>
      </c>
      <c r="E288" s="362" t="s">
        <v>172</v>
      </c>
      <c r="F288" s="362"/>
      <c r="G288" s="362" t="s">
        <v>63</v>
      </c>
      <c r="H288" s="362" t="s">
        <v>63</v>
      </c>
      <c r="I288" s="362" t="s">
        <v>80</v>
      </c>
      <c r="J288" s="362" t="s">
        <v>63</v>
      </c>
      <c r="K288" s="361" t="s">
        <v>5008</v>
      </c>
      <c r="L288" s="362"/>
      <c r="M288" s="362" t="s">
        <v>186</v>
      </c>
      <c r="N288" s="362" t="s">
        <v>4410</v>
      </c>
      <c r="O288" s="362"/>
      <c r="P288" s="362" t="s">
        <v>1398</v>
      </c>
      <c r="Q288" s="362" t="s">
        <v>5009</v>
      </c>
      <c r="R288" s="362"/>
      <c r="S288" s="361"/>
      <c r="T288" s="362"/>
      <c r="U288" s="362"/>
      <c r="V288" s="362" t="s">
        <v>844</v>
      </c>
      <c r="W288" s="362"/>
      <c r="X288" s="362"/>
      <c r="Y288" s="362" t="s">
        <v>48</v>
      </c>
      <c r="Z288" s="362" t="s">
        <v>90</v>
      </c>
      <c r="AA288" s="366" t="s">
        <v>90</v>
      </c>
      <c r="AB288" s="362" t="s">
        <v>90</v>
      </c>
      <c r="AC288" s="362"/>
      <c r="AD288" s="362"/>
      <c r="AE288" s="362"/>
      <c r="AF288" s="362"/>
      <c r="AG288" s="362"/>
      <c r="AH288" s="362"/>
      <c r="AI288" s="362" t="s">
        <v>7048</v>
      </c>
      <c r="AJ288" s="362" t="s">
        <v>19</v>
      </c>
      <c r="AK288" s="362" t="s">
        <v>40</v>
      </c>
      <c r="AL288" s="362" t="s">
        <v>4410</v>
      </c>
      <c r="AM288" s="362">
        <v>0</v>
      </c>
      <c r="AN288" s="362"/>
      <c r="AO288" s="362"/>
      <c r="AP288" s="361"/>
      <c r="AR288">
        <v>1</v>
      </c>
      <c r="AS288" t="s">
        <v>5839</v>
      </c>
      <c r="AT288" t="s">
        <v>5839</v>
      </c>
    </row>
    <row r="289" spans="2:46" ht="15" customHeight="1" x14ac:dyDescent="0.35">
      <c r="B289" s="362">
        <v>2036</v>
      </c>
      <c r="C289" s="362" t="s">
        <v>5010</v>
      </c>
      <c r="D289" s="362" t="s">
        <v>3</v>
      </c>
      <c r="E289" s="362" t="s">
        <v>172</v>
      </c>
      <c r="F289" s="362"/>
      <c r="G289" s="362" t="s">
        <v>63</v>
      </c>
      <c r="H289" s="362" t="s">
        <v>63</v>
      </c>
      <c r="I289" s="362" t="s">
        <v>80</v>
      </c>
      <c r="J289" s="362" t="s">
        <v>63</v>
      </c>
      <c r="K289" s="361" t="s">
        <v>5011</v>
      </c>
      <c r="L289" s="362"/>
      <c r="M289" s="362" t="s">
        <v>186</v>
      </c>
      <c r="N289" s="362" t="s">
        <v>4410</v>
      </c>
      <c r="O289" s="362"/>
      <c r="P289" s="362" t="s">
        <v>1398</v>
      </c>
      <c r="Q289" s="362" t="s">
        <v>5009</v>
      </c>
      <c r="R289" s="362"/>
      <c r="S289" s="361"/>
      <c r="T289" s="362"/>
      <c r="U289" s="362"/>
      <c r="V289" s="362" t="s">
        <v>844</v>
      </c>
      <c r="W289" s="362"/>
      <c r="X289" s="362"/>
      <c r="Y289" s="362" t="s">
        <v>48</v>
      </c>
      <c r="Z289" s="362" t="s">
        <v>90</v>
      </c>
      <c r="AA289" s="366" t="s">
        <v>90</v>
      </c>
      <c r="AB289" s="362" t="s">
        <v>90</v>
      </c>
      <c r="AC289" s="362"/>
      <c r="AD289" s="362"/>
      <c r="AE289" s="362"/>
      <c r="AF289" s="362"/>
      <c r="AG289" s="362"/>
      <c r="AH289" s="362"/>
      <c r="AI289" s="362" t="s">
        <v>7048</v>
      </c>
      <c r="AJ289" s="362" t="s">
        <v>19</v>
      </c>
      <c r="AK289" s="362" t="s">
        <v>40</v>
      </c>
      <c r="AL289" s="362" t="s">
        <v>4410</v>
      </c>
      <c r="AM289" s="362">
        <v>0</v>
      </c>
      <c r="AN289" s="362"/>
      <c r="AO289" s="362"/>
      <c r="AP289" s="361"/>
      <c r="AR289">
        <v>1</v>
      </c>
      <c r="AS289" t="s">
        <v>5839</v>
      </c>
      <c r="AT289" t="s">
        <v>5839</v>
      </c>
    </row>
    <row r="290" spans="2:46" ht="15" customHeight="1" x14ac:dyDescent="0.35">
      <c r="B290" s="362">
        <v>2037</v>
      </c>
      <c r="C290" s="362" t="s">
        <v>5012</v>
      </c>
      <c r="D290" s="362" t="s">
        <v>3</v>
      </c>
      <c r="E290" s="362" t="s">
        <v>172</v>
      </c>
      <c r="F290" s="362"/>
      <c r="G290" s="362" t="s">
        <v>63</v>
      </c>
      <c r="H290" s="362" t="s">
        <v>63</v>
      </c>
      <c r="I290" s="362" t="s">
        <v>80</v>
      </c>
      <c r="J290" s="362" t="s">
        <v>63</v>
      </c>
      <c r="K290" s="361" t="s">
        <v>5013</v>
      </c>
      <c r="L290" s="362"/>
      <c r="M290" s="362" t="s">
        <v>186</v>
      </c>
      <c r="N290" s="362" t="s">
        <v>4410</v>
      </c>
      <c r="O290" s="362"/>
      <c r="P290" s="362" t="s">
        <v>1398</v>
      </c>
      <c r="Q290" s="362" t="s">
        <v>5009</v>
      </c>
      <c r="R290" s="362"/>
      <c r="S290" s="361"/>
      <c r="T290" s="362"/>
      <c r="U290" s="362"/>
      <c r="V290" s="362" t="s">
        <v>844</v>
      </c>
      <c r="W290" s="362"/>
      <c r="X290" s="362"/>
      <c r="Y290" s="362" t="s">
        <v>48</v>
      </c>
      <c r="Z290" s="362" t="s">
        <v>90</v>
      </c>
      <c r="AA290" s="366" t="s">
        <v>90</v>
      </c>
      <c r="AB290" s="362" t="s">
        <v>90</v>
      </c>
      <c r="AC290" s="362"/>
      <c r="AD290" s="362"/>
      <c r="AE290" s="362"/>
      <c r="AF290" s="362"/>
      <c r="AG290" s="362"/>
      <c r="AH290" s="362"/>
      <c r="AI290" s="362" t="s">
        <v>7048</v>
      </c>
      <c r="AJ290" s="362" t="s">
        <v>19</v>
      </c>
      <c r="AK290" s="362" t="s">
        <v>40</v>
      </c>
      <c r="AL290" s="362" t="s">
        <v>4410</v>
      </c>
      <c r="AM290" s="362">
        <v>0</v>
      </c>
      <c r="AN290" s="362"/>
      <c r="AO290" s="362"/>
      <c r="AP290" s="361"/>
      <c r="AR290">
        <v>1</v>
      </c>
      <c r="AS290" t="s">
        <v>5839</v>
      </c>
      <c r="AT290" t="s">
        <v>5839</v>
      </c>
    </row>
    <row r="291" spans="2:46" ht="15" customHeight="1" x14ac:dyDescent="0.35">
      <c r="B291" s="362">
        <v>2038</v>
      </c>
      <c r="C291" s="362" t="s">
        <v>5014</v>
      </c>
      <c r="D291" s="362" t="s">
        <v>3</v>
      </c>
      <c r="E291" s="362" t="s">
        <v>172</v>
      </c>
      <c r="F291" s="362"/>
      <c r="G291" s="362" t="s">
        <v>63</v>
      </c>
      <c r="H291" s="362" t="s">
        <v>63</v>
      </c>
      <c r="I291" s="362" t="s">
        <v>80</v>
      </c>
      <c r="J291" s="362" t="s">
        <v>63</v>
      </c>
      <c r="K291" s="361" t="s">
        <v>5015</v>
      </c>
      <c r="L291" s="362"/>
      <c r="M291" s="362" t="s">
        <v>186</v>
      </c>
      <c r="N291" s="362" t="s">
        <v>4410</v>
      </c>
      <c r="O291" s="362"/>
      <c r="P291" s="362" t="s">
        <v>1398</v>
      </c>
      <c r="Q291" s="362" t="s">
        <v>5009</v>
      </c>
      <c r="R291" s="362"/>
      <c r="S291" s="361"/>
      <c r="T291" s="362"/>
      <c r="U291" s="362"/>
      <c r="V291" s="362" t="s">
        <v>844</v>
      </c>
      <c r="W291" s="362"/>
      <c r="X291" s="362"/>
      <c r="Y291" s="362" t="s">
        <v>48</v>
      </c>
      <c r="Z291" s="362" t="s">
        <v>90</v>
      </c>
      <c r="AA291" s="366" t="s">
        <v>90</v>
      </c>
      <c r="AB291" s="362" t="s">
        <v>90</v>
      </c>
      <c r="AC291" s="362"/>
      <c r="AD291" s="362"/>
      <c r="AE291" s="362"/>
      <c r="AF291" s="362"/>
      <c r="AG291" s="362"/>
      <c r="AH291" s="362"/>
      <c r="AI291" s="362" t="s">
        <v>7048</v>
      </c>
      <c r="AJ291" s="362" t="s">
        <v>19</v>
      </c>
      <c r="AK291" s="362" t="s">
        <v>40</v>
      </c>
      <c r="AL291" s="362" t="s">
        <v>4410</v>
      </c>
      <c r="AM291" s="362">
        <v>0</v>
      </c>
      <c r="AN291" s="362"/>
      <c r="AO291" s="362"/>
      <c r="AP291" s="361"/>
      <c r="AR291">
        <v>1</v>
      </c>
      <c r="AS291" t="s">
        <v>5839</v>
      </c>
      <c r="AT291" t="s">
        <v>5839</v>
      </c>
    </row>
    <row r="292" spans="2:46" ht="15" customHeight="1" x14ac:dyDescent="0.35">
      <c r="B292" s="362">
        <v>2039</v>
      </c>
      <c r="C292" s="362" t="s">
        <v>5016</v>
      </c>
      <c r="D292" s="362" t="s">
        <v>3</v>
      </c>
      <c r="E292" s="362" t="s">
        <v>172</v>
      </c>
      <c r="F292" s="362"/>
      <c r="G292" s="362"/>
      <c r="H292" s="362"/>
      <c r="I292" s="362" t="s">
        <v>77</v>
      </c>
      <c r="J292" s="362" t="s">
        <v>63</v>
      </c>
      <c r="K292" s="361" t="s">
        <v>5017</v>
      </c>
      <c r="L292" s="362"/>
      <c r="M292" s="362" t="s">
        <v>186</v>
      </c>
      <c r="N292" s="362" t="s">
        <v>90</v>
      </c>
      <c r="O292" s="362"/>
      <c r="P292" s="362" t="s">
        <v>2208</v>
      </c>
      <c r="Q292" s="362" t="s">
        <v>4394</v>
      </c>
      <c r="R292" s="362"/>
      <c r="S292" s="365" t="s">
        <v>4972</v>
      </c>
      <c r="T292" s="362"/>
      <c r="U292" s="362"/>
      <c r="V292" s="362" t="s">
        <v>844</v>
      </c>
      <c r="W292" s="362"/>
      <c r="X292" s="362" t="s">
        <v>9</v>
      </c>
      <c r="Y292" s="362" t="s">
        <v>9</v>
      </c>
      <c r="Z292" s="362" t="s">
        <v>90</v>
      </c>
      <c r="AA292" s="366" t="s">
        <v>90</v>
      </c>
      <c r="AB292" s="362" t="s">
        <v>90</v>
      </c>
      <c r="AC292" s="362"/>
      <c r="AD292" s="362"/>
      <c r="AE292" s="362"/>
      <c r="AF292" s="362"/>
      <c r="AG292" s="362"/>
      <c r="AH292" s="362"/>
      <c r="AI292" s="362" t="s">
        <v>7055</v>
      </c>
      <c r="AJ292" s="362" t="s">
        <v>19</v>
      </c>
      <c r="AK292" s="362" t="s">
        <v>40</v>
      </c>
      <c r="AL292" s="362" t="s">
        <v>7021</v>
      </c>
      <c r="AM292" s="362" t="s">
        <v>4972</v>
      </c>
      <c r="AN292" s="362"/>
      <c r="AO292" s="362"/>
      <c r="AP292" s="361" t="e">
        <v>#VALUE!</v>
      </c>
      <c r="AR292">
        <v>1</v>
      </c>
      <c r="AS292" t="s">
        <v>9</v>
      </c>
      <c r="AT292" t="s">
        <v>9</v>
      </c>
    </row>
    <row r="293" spans="2:46" ht="15" customHeight="1" x14ac:dyDescent="0.35">
      <c r="B293" s="362">
        <v>2040</v>
      </c>
      <c r="C293" s="362" t="s">
        <v>5018</v>
      </c>
      <c r="D293" s="362" t="s">
        <v>3</v>
      </c>
      <c r="E293" s="362" t="s">
        <v>172</v>
      </c>
      <c r="F293" s="362"/>
      <c r="G293" s="362" t="s">
        <v>63</v>
      </c>
      <c r="H293" s="362" t="s">
        <v>63</v>
      </c>
      <c r="I293" s="362" t="s">
        <v>80</v>
      </c>
      <c r="J293" s="362" t="s">
        <v>63</v>
      </c>
      <c r="K293" s="361" t="s">
        <v>5019</v>
      </c>
      <c r="L293" s="362"/>
      <c r="M293" s="362" t="s">
        <v>186</v>
      </c>
      <c r="N293" s="362" t="s">
        <v>4410</v>
      </c>
      <c r="O293" s="362"/>
      <c r="P293" s="362" t="s">
        <v>1398</v>
      </c>
      <c r="Q293" s="362" t="s">
        <v>4464</v>
      </c>
      <c r="R293" s="362"/>
      <c r="S293" s="361"/>
      <c r="T293" s="362"/>
      <c r="U293" s="362"/>
      <c r="V293" s="362" t="s">
        <v>844</v>
      </c>
      <c r="W293" s="362"/>
      <c r="X293" s="362"/>
      <c r="Y293" s="362" t="s">
        <v>48</v>
      </c>
      <c r="Z293" s="362" t="s">
        <v>90</v>
      </c>
      <c r="AA293" s="366" t="s">
        <v>90</v>
      </c>
      <c r="AB293" s="362" t="s">
        <v>90</v>
      </c>
      <c r="AC293" s="362"/>
      <c r="AD293" s="362"/>
      <c r="AE293" s="362"/>
      <c r="AF293" s="362"/>
      <c r="AG293" s="362"/>
      <c r="AH293" s="362"/>
      <c r="AI293" s="362" t="s">
        <v>7048</v>
      </c>
      <c r="AJ293" s="362" t="s">
        <v>19</v>
      </c>
      <c r="AK293" s="362" t="s">
        <v>40</v>
      </c>
      <c r="AL293" s="362" t="s">
        <v>4410</v>
      </c>
      <c r="AM293" s="362">
        <v>0</v>
      </c>
      <c r="AN293" s="362"/>
      <c r="AO293" s="362"/>
      <c r="AP293" s="361"/>
      <c r="AR293">
        <v>1</v>
      </c>
      <c r="AS293" t="s">
        <v>5839</v>
      </c>
      <c r="AT293" t="s">
        <v>5839</v>
      </c>
    </row>
    <row r="294" spans="2:46" ht="15" customHeight="1" x14ac:dyDescent="0.35">
      <c r="B294" s="362">
        <v>2041</v>
      </c>
      <c r="C294" s="362" t="s">
        <v>5020</v>
      </c>
      <c r="D294" s="362" t="s">
        <v>3</v>
      </c>
      <c r="E294" s="362" t="s">
        <v>172</v>
      </c>
      <c r="F294" s="362"/>
      <c r="G294" s="362" t="s">
        <v>63</v>
      </c>
      <c r="H294" s="362" t="s">
        <v>63</v>
      </c>
      <c r="I294" s="362" t="s">
        <v>80</v>
      </c>
      <c r="J294" s="362" t="s">
        <v>63</v>
      </c>
      <c r="K294" s="361" t="s">
        <v>5021</v>
      </c>
      <c r="L294" s="362"/>
      <c r="M294" s="362" t="s">
        <v>186</v>
      </c>
      <c r="N294" s="362" t="s">
        <v>95</v>
      </c>
      <c r="O294" s="362"/>
      <c r="P294" s="362" t="s">
        <v>1398</v>
      </c>
      <c r="Q294" s="362" t="s">
        <v>4464</v>
      </c>
      <c r="R294" s="362"/>
      <c r="S294" s="361"/>
      <c r="T294" s="362"/>
      <c r="U294" s="362"/>
      <c r="V294" s="362" t="s">
        <v>844</v>
      </c>
      <c r="W294" s="362"/>
      <c r="X294" s="362" t="s">
        <v>9</v>
      </c>
      <c r="Y294" s="362" t="s">
        <v>2790</v>
      </c>
      <c r="Z294" s="362" t="s">
        <v>90</v>
      </c>
      <c r="AA294" s="366" t="s">
        <v>90</v>
      </c>
      <c r="AB294" s="362" t="s">
        <v>90</v>
      </c>
      <c r="AC294" s="362"/>
      <c r="AD294" s="362"/>
      <c r="AE294" s="362"/>
      <c r="AF294" s="362"/>
      <c r="AG294" s="362"/>
      <c r="AH294" s="362"/>
      <c r="AI294" s="362" t="s">
        <v>7048</v>
      </c>
      <c r="AJ294" s="362" t="s">
        <v>19</v>
      </c>
      <c r="AK294" s="362" t="e">
        <v>#N/A</v>
      </c>
      <c r="AL294" s="362" t="s">
        <v>7021</v>
      </c>
      <c r="AM294" s="362">
        <v>0</v>
      </c>
      <c r="AN294" s="362"/>
      <c r="AO294" s="362"/>
      <c r="AP294" s="361" t="e">
        <v>#N/A</v>
      </c>
      <c r="AR294">
        <v>1</v>
      </c>
      <c r="AS294" t="s">
        <v>9</v>
      </c>
      <c r="AT294" t="s">
        <v>9</v>
      </c>
    </row>
    <row r="295" spans="2:46" ht="15" customHeight="1" x14ac:dyDescent="0.35">
      <c r="B295" s="362">
        <v>2042</v>
      </c>
      <c r="C295" s="362" t="s">
        <v>5022</v>
      </c>
      <c r="D295" s="362" t="s">
        <v>3</v>
      </c>
      <c r="E295" s="362" t="s">
        <v>172</v>
      </c>
      <c r="F295" s="362"/>
      <c r="G295" s="362" t="s">
        <v>63</v>
      </c>
      <c r="H295" s="362" t="s">
        <v>63</v>
      </c>
      <c r="I295" s="362" t="s">
        <v>80</v>
      </c>
      <c r="J295" s="362" t="s">
        <v>63</v>
      </c>
      <c r="K295" s="361" t="s">
        <v>5023</v>
      </c>
      <c r="L295" s="362"/>
      <c r="M295" s="362" t="s">
        <v>186</v>
      </c>
      <c r="N295" s="362" t="s">
        <v>95</v>
      </c>
      <c r="O295" s="362"/>
      <c r="P295" s="362" t="s">
        <v>1398</v>
      </c>
      <c r="Q295" s="362" t="s">
        <v>4464</v>
      </c>
      <c r="R295" s="362"/>
      <c r="S295" s="361"/>
      <c r="T295" s="362"/>
      <c r="U295" s="362"/>
      <c r="V295" s="362" t="s">
        <v>844</v>
      </c>
      <c r="W295" s="362"/>
      <c r="X295" s="362" t="s">
        <v>9</v>
      </c>
      <c r="Y295" s="362" t="s">
        <v>2790</v>
      </c>
      <c r="Z295" s="362" t="s">
        <v>90</v>
      </c>
      <c r="AA295" s="366" t="s">
        <v>90</v>
      </c>
      <c r="AB295" s="362" t="s">
        <v>90</v>
      </c>
      <c r="AC295" s="362"/>
      <c r="AD295" s="362"/>
      <c r="AE295" s="362"/>
      <c r="AF295" s="362"/>
      <c r="AG295" s="362"/>
      <c r="AH295" s="362"/>
      <c r="AI295" s="362" t="s">
        <v>7048</v>
      </c>
      <c r="AJ295" s="362" t="s">
        <v>19</v>
      </c>
      <c r="AK295" s="362" t="e">
        <v>#N/A</v>
      </c>
      <c r="AL295" s="362" t="s">
        <v>7021</v>
      </c>
      <c r="AM295" s="362">
        <v>0</v>
      </c>
      <c r="AN295" s="362"/>
      <c r="AO295" s="362"/>
      <c r="AP295" s="361" t="e">
        <v>#N/A</v>
      </c>
      <c r="AR295">
        <v>1</v>
      </c>
      <c r="AS295" t="s">
        <v>9</v>
      </c>
      <c r="AT295" t="s">
        <v>9</v>
      </c>
    </row>
    <row r="296" spans="2:46" ht="15" customHeight="1" x14ac:dyDescent="0.35">
      <c r="B296" s="362">
        <v>2043</v>
      </c>
      <c r="C296" s="362" t="s">
        <v>5024</v>
      </c>
      <c r="D296" s="362" t="s">
        <v>3</v>
      </c>
      <c r="E296" s="362" t="s">
        <v>172</v>
      </c>
      <c r="F296" s="362"/>
      <c r="G296" s="362" t="s">
        <v>63</v>
      </c>
      <c r="H296" s="362" t="s">
        <v>63</v>
      </c>
      <c r="I296" s="362" t="s">
        <v>80</v>
      </c>
      <c r="J296" s="362" t="s">
        <v>63</v>
      </c>
      <c r="K296" s="361" t="s">
        <v>5025</v>
      </c>
      <c r="L296" s="362"/>
      <c r="M296" s="362" t="s">
        <v>186</v>
      </c>
      <c r="N296" s="362" t="s">
        <v>95</v>
      </c>
      <c r="O296" s="362"/>
      <c r="P296" s="362" t="s">
        <v>1398</v>
      </c>
      <c r="Q296" s="362" t="s">
        <v>4464</v>
      </c>
      <c r="R296" s="362"/>
      <c r="S296" s="361"/>
      <c r="T296" s="362"/>
      <c r="U296" s="362"/>
      <c r="V296" s="362" t="s">
        <v>844</v>
      </c>
      <c r="W296" s="362"/>
      <c r="X296" s="362" t="s">
        <v>9</v>
      </c>
      <c r="Y296" s="362" t="s">
        <v>2790</v>
      </c>
      <c r="Z296" s="362" t="s">
        <v>90</v>
      </c>
      <c r="AA296" s="366" t="s">
        <v>90</v>
      </c>
      <c r="AB296" s="362" t="s">
        <v>90</v>
      </c>
      <c r="AC296" s="362"/>
      <c r="AD296" s="362"/>
      <c r="AE296" s="362"/>
      <c r="AF296" s="362"/>
      <c r="AG296" s="362"/>
      <c r="AH296" s="362"/>
      <c r="AI296" s="362" t="s">
        <v>7048</v>
      </c>
      <c r="AJ296" s="362" t="s">
        <v>19</v>
      </c>
      <c r="AK296" s="362" t="e">
        <v>#N/A</v>
      </c>
      <c r="AL296" s="362" t="s">
        <v>7021</v>
      </c>
      <c r="AM296" s="362">
        <v>0</v>
      </c>
      <c r="AN296" s="362"/>
      <c r="AO296" s="362"/>
      <c r="AP296" s="361" t="e">
        <v>#N/A</v>
      </c>
      <c r="AR296">
        <v>1</v>
      </c>
      <c r="AS296" t="s">
        <v>9</v>
      </c>
      <c r="AT296" t="s">
        <v>9</v>
      </c>
    </row>
    <row r="297" spans="2:46" ht="15" customHeight="1" x14ac:dyDescent="0.35">
      <c r="B297" s="362">
        <v>2044</v>
      </c>
      <c r="C297" s="362" t="s">
        <v>5026</v>
      </c>
      <c r="D297" s="362" t="s">
        <v>3</v>
      </c>
      <c r="E297" s="362" t="s">
        <v>172</v>
      </c>
      <c r="F297" s="362"/>
      <c r="G297" s="362" t="s">
        <v>63</v>
      </c>
      <c r="H297" s="362" t="s">
        <v>63</v>
      </c>
      <c r="I297" s="362" t="s">
        <v>80</v>
      </c>
      <c r="J297" s="362" t="s">
        <v>63</v>
      </c>
      <c r="K297" s="361" t="s">
        <v>5027</v>
      </c>
      <c r="L297" s="362"/>
      <c r="M297" s="362" t="s">
        <v>186</v>
      </c>
      <c r="N297" s="362" t="s">
        <v>90</v>
      </c>
      <c r="O297" s="362"/>
      <c r="P297" s="362" t="s">
        <v>1398</v>
      </c>
      <c r="Q297" s="362" t="s">
        <v>5028</v>
      </c>
      <c r="R297" s="362"/>
      <c r="S297" s="361"/>
      <c r="T297" s="362"/>
      <c r="U297" s="362"/>
      <c r="V297" s="362" t="s">
        <v>844</v>
      </c>
      <c r="W297" s="362"/>
      <c r="X297" s="362" t="s">
        <v>9</v>
      </c>
      <c r="Y297" s="362" t="s">
        <v>9</v>
      </c>
      <c r="Z297" s="362" t="s">
        <v>90</v>
      </c>
      <c r="AA297" s="366" t="s">
        <v>90</v>
      </c>
      <c r="AB297" s="362" t="s">
        <v>90</v>
      </c>
      <c r="AC297" s="362"/>
      <c r="AD297" s="362"/>
      <c r="AE297" s="362"/>
      <c r="AF297" s="362"/>
      <c r="AG297" s="362"/>
      <c r="AH297" s="362"/>
      <c r="AI297" s="362" t="s">
        <v>7048</v>
      </c>
      <c r="AJ297" s="362" t="s">
        <v>19</v>
      </c>
      <c r="AK297" s="362" t="s">
        <v>40</v>
      </c>
      <c r="AL297" s="362" t="s">
        <v>40</v>
      </c>
      <c r="AM297" s="362">
        <v>0</v>
      </c>
      <c r="AN297" s="362"/>
      <c r="AO297" s="362"/>
      <c r="AP297" s="361" t="e">
        <v>#N/A</v>
      </c>
      <c r="AR297">
        <v>1</v>
      </c>
      <c r="AS297" t="s">
        <v>9</v>
      </c>
      <c r="AT297" t="s">
        <v>9</v>
      </c>
    </row>
    <row r="298" spans="2:46" ht="15" customHeight="1" x14ac:dyDescent="0.35">
      <c r="B298" s="362">
        <v>2045</v>
      </c>
      <c r="C298" s="362" t="s">
        <v>5029</v>
      </c>
      <c r="D298" s="362" t="s">
        <v>3</v>
      </c>
      <c r="E298" s="362" t="s">
        <v>172</v>
      </c>
      <c r="F298" s="362"/>
      <c r="G298" s="362" t="s">
        <v>63</v>
      </c>
      <c r="H298" s="362" t="s">
        <v>63</v>
      </c>
      <c r="I298" s="362" t="s">
        <v>80</v>
      </c>
      <c r="J298" s="362" t="s">
        <v>63</v>
      </c>
      <c r="K298" s="361" t="s">
        <v>5030</v>
      </c>
      <c r="L298" s="362"/>
      <c r="M298" s="362" t="s">
        <v>186</v>
      </c>
      <c r="N298" s="362" t="s">
        <v>1024</v>
      </c>
      <c r="O298" s="362"/>
      <c r="P298" s="362" t="s">
        <v>1398</v>
      </c>
      <c r="Q298" s="362" t="s">
        <v>5028</v>
      </c>
      <c r="R298" s="362"/>
      <c r="S298" s="361" t="s">
        <v>1024</v>
      </c>
      <c r="T298" s="362"/>
      <c r="U298" s="362"/>
      <c r="V298" s="362" t="s">
        <v>844</v>
      </c>
      <c r="W298" s="362"/>
      <c r="X298" s="362" t="s">
        <v>9</v>
      </c>
      <c r="Y298" s="362" t="s">
        <v>46</v>
      </c>
      <c r="Z298" s="362" t="s">
        <v>90</v>
      </c>
      <c r="AA298" s="366" t="s">
        <v>90</v>
      </c>
      <c r="AB298" s="362" t="s">
        <v>90</v>
      </c>
      <c r="AC298" s="362"/>
      <c r="AD298" s="362"/>
      <c r="AE298" s="362"/>
      <c r="AF298" s="362"/>
      <c r="AG298" s="362"/>
      <c r="AH298" s="362"/>
      <c r="AI298" s="362" t="s">
        <v>7048</v>
      </c>
      <c r="AJ298" s="362" t="s">
        <v>19</v>
      </c>
      <c r="AK298" s="362" t="s">
        <v>40</v>
      </c>
      <c r="AL298" s="362" t="s">
        <v>40</v>
      </c>
      <c r="AM298" s="362">
        <v>0</v>
      </c>
      <c r="AN298" s="362"/>
      <c r="AO298" s="362"/>
      <c r="AP298" s="361" t="e">
        <v>#N/A</v>
      </c>
      <c r="AR298">
        <v>1</v>
      </c>
      <c r="AS298" t="s">
        <v>9</v>
      </c>
      <c r="AT298" t="s">
        <v>9</v>
      </c>
    </row>
    <row r="299" spans="2:46" ht="15" customHeight="1" x14ac:dyDescent="0.35">
      <c r="B299" s="362">
        <v>2046</v>
      </c>
      <c r="C299" s="362" t="s">
        <v>5031</v>
      </c>
      <c r="D299" s="362" t="s">
        <v>3</v>
      </c>
      <c r="E299" s="362" t="s">
        <v>172</v>
      </c>
      <c r="F299" s="362"/>
      <c r="G299" s="362" t="s">
        <v>63</v>
      </c>
      <c r="H299" s="362" t="s">
        <v>63</v>
      </c>
      <c r="I299" s="362" t="s">
        <v>80</v>
      </c>
      <c r="J299" s="362" t="s">
        <v>63</v>
      </c>
      <c r="K299" s="361" t="s">
        <v>5032</v>
      </c>
      <c r="L299" s="362"/>
      <c r="M299" s="362" t="s">
        <v>186</v>
      </c>
      <c r="N299" s="362" t="s">
        <v>90</v>
      </c>
      <c r="O299" s="362"/>
      <c r="P299" s="362" t="s">
        <v>1398</v>
      </c>
      <c r="Q299" s="362" t="s">
        <v>5028</v>
      </c>
      <c r="R299" s="362"/>
      <c r="S299" s="361"/>
      <c r="T299" s="362"/>
      <c r="U299" s="362"/>
      <c r="V299" s="362" t="s">
        <v>844</v>
      </c>
      <c r="W299" s="362"/>
      <c r="X299" s="362" t="s">
        <v>9</v>
      </c>
      <c r="Y299" s="362" t="s">
        <v>9</v>
      </c>
      <c r="Z299" s="362" t="s">
        <v>90</v>
      </c>
      <c r="AA299" s="366" t="s">
        <v>90</v>
      </c>
      <c r="AB299" s="362" t="s">
        <v>90</v>
      </c>
      <c r="AC299" s="362"/>
      <c r="AD299" s="362"/>
      <c r="AE299" s="362"/>
      <c r="AF299" s="362"/>
      <c r="AG299" s="362"/>
      <c r="AH299" s="362"/>
      <c r="AI299" s="362" t="s">
        <v>7048</v>
      </c>
      <c r="AJ299" s="362" t="s">
        <v>19</v>
      </c>
      <c r="AK299" s="362" t="s">
        <v>40</v>
      </c>
      <c r="AL299" s="362" t="s">
        <v>40</v>
      </c>
      <c r="AM299" s="362">
        <v>0</v>
      </c>
      <c r="AN299" s="362"/>
      <c r="AO299" s="362"/>
      <c r="AP299" s="361" t="e">
        <v>#N/A</v>
      </c>
      <c r="AR299">
        <v>1</v>
      </c>
      <c r="AS299" t="s">
        <v>9</v>
      </c>
      <c r="AT299" t="s">
        <v>9</v>
      </c>
    </row>
    <row r="300" spans="2:46" ht="15" customHeight="1" x14ac:dyDescent="0.35">
      <c r="B300" s="362">
        <v>2047</v>
      </c>
      <c r="C300" s="362" t="s">
        <v>5033</v>
      </c>
      <c r="D300" s="362" t="s">
        <v>3</v>
      </c>
      <c r="E300" s="362" t="s">
        <v>172</v>
      </c>
      <c r="F300" s="362"/>
      <c r="G300" s="362" t="s">
        <v>63</v>
      </c>
      <c r="H300" s="362" t="s">
        <v>63</v>
      </c>
      <c r="I300" s="362" t="s">
        <v>80</v>
      </c>
      <c r="J300" s="362" t="s">
        <v>63</v>
      </c>
      <c r="K300" s="361" t="s">
        <v>5034</v>
      </c>
      <c r="L300" s="362"/>
      <c r="M300" s="362" t="s">
        <v>186</v>
      </c>
      <c r="N300" s="362" t="s">
        <v>90</v>
      </c>
      <c r="O300" s="362"/>
      <c r="P300" s="362" t="s">
        <v>1398</v>
      </c>
      <c r="Q300" s="362" t="s">
        <v>5028</v>
      </c>
      <c r="R300" s="362"/>
      <c r="S300" s="361"/>
      <c r="T300" s="362"/>
      <c r="U300" s="362"/>
      <c r="V300" s="362" t="s">
        <v>844</v>
      </c>
      <c r="W300" s="362"/>
      <c r="X300" s="362" t="s">
        <v>9</v>
      </c>
      <c r="Y300" s="362" t="s">
        <v>9</v>
      </c>
      <c r="Z300" s="362" t="s">
        <v>90</v>
      </c>
      <c r="AA300" s="366" t="s">
        <v>90</v>
      </c>
      <c r="AB300" s="362" t="s">
        <v>90</v>
      </c>
      <c r="AC300" s="362"/>
      <c r="AD300" s="362"/>
      <c r="AE300" s="362"/>
      <c r="AF300" s="362"/>
      <c r="AG300" s="362"/>
      <c r="AH300" s="362"/>
      <c r="AI300" s="362" t="s">
        <v>7048</v>
      </c>
      <c r="AJ300" s="362" t="s">
        <v>19</v>
      </c>
      <c r="AK300" s="362" t="s">
        <v>40</v>
      </c>
      <c r="AL300" s="362" t="s">
        <v>40</v>
      </c>
      <c r="AM300" s="362">
        <v>0</v>
      </c>
      <c r="AN300" s="362"/>
      <c r="AO300" s="362"/>
      <c r="AP300" s="361" t="e">
        <v>#N/A</v>
      </c>
      <c r="AR300">
        <v>1</v>
      </c>
      <c r="AS300" t="s">
        <v>9</v>
      </c>
      <c r="AT300" t="s">
        <v>9</v>
      </c>
    </row>
    <row r="301" spans="2:46" ht="15" customHeight="1" x14ac:dyDescent="0.35">
      <c r="B301" s="362">
        <v>2048</v>
      </c>
      <c r="C301" s="362" t="s">
        <v>5035</v>
      </c>
      <c r="D301" s="362" t="s">
        <v>3</v>
      </c>
      <c r="E301" s="362" t="s">
        <v>172</v>
      </c>
      <c r="F301" s="362"/>
      <c r="G301" s="362" t="s">
        <v>63</v>
      </c>
      <c r="H301" s="362" t="s">
        <v>63</v>
      </c>
      <c r="I301" s="362" t="s">
        <v>63</v>
      </c>
      <c r="J301" s="362" t="s">
        <v>4493</v>
      </c>
      <c r="K301" s="361" t="s">
        <v>5036</v>
      </c>
      <c r="L301" s="362"/>
      <c r="M301" s="362" t="s">
        <v>186</v>
      </c>
      <c r="N301" s="362" t="s">
        <v>90</v>
      </c>
      <c r="O301" s="362"/>
      <c r="P301" s="362" t="s">
        <v>2208</v>
      </c>
      <c r="Q301" s="362" t="s">
        <v>4394</v>
      </c>
      <c r="R301" s="362"/>
      <c r="S301" s="361"/>
      <c r="T301" s="362"/>
      <c r="U301" s="362"/>
      <c r="V301" s="362" t="s">
        <v>844</v>
      </c>
      <c r="W301" s="362"/>
      <c r="X301" s="362" t="s">
        <v>9</v>
      </c>
      <c r="Y301" s="362" t="s">
        <v>9</v>
      </c>
      <c r="Z301" s="362" t="s">
        <v>90</v>
      </c>
      <c r="AA301" s="366" t="s">
        <v>90</v>
      </c>
      <c r="AB301" s="362" t="s">
        <v>90</v>
      </c>
      <c r="AC301" s="362"/>
      <c r="AD301" s="362"/>
      <c r="AE301" s="362"/>
      <c r="AF301" s="362"/>
      <c r="AG301" s="362"/>
      <c r="AH301" s="362"/>
      <c r="AI301" s="362" t="s">
        <v>7046</v>
      </c>
      <c r="AJ301" s="362" t="s">
        <v>19</v>
      </c>
      <c r="AK301" s="362" t="s">
        <v>40</v>
      </c>
      <c r="AL301" s="362" t="s">
        <v>40</v>
      </c>
      <c r="AM301" s="362">
        <v>0</v>
      </c>
      <c r="AN301" s="362"/>
      <c r="AO301" s="362"/>
      <c r="AP301" s="361" t="e">
        <v>#N/A</v>
      </c>
      <c r="AR301">
        <v>1</v>
      </c>
      <c r="AS301" t="s">
        <v>9</v>
      </c>
      <c r="AT301" t="s">
        <v>9</v>
      </c>
    </row>
    <row r="302" spans="2:46" ht="15" customHeight="1" x14ac:dyDescent="0.35">
      <c r="B302" s="362">
        <v>2049</v>
      </c>
      <c r="C302" s="362" t="s">
        <v>5037</v>
      </c>
      <c r="D302" s="362" t="s">
        <v>3</v>
      </c>
      <c r="E302" s="362" t="s">
        <v>172</v>
      </c>
      <c r="F302" s="362"/>
      <c r="G302" s="362" t="s">
        <v>63</v>
      </c>
      <c r="H302" s="362" t="s">
        <v>63</v>
      </c>
      <c r="I302" s="362" t="s">
        <v>63</v>
      </c>
      <c r="J302" s="362" t="s">
        <v>4493</v>
      </c>
      <c r="K302" s="361" t="s">
        <v>5038</v>
      </c>
      <c r="L302" s="362"/>
      <c r="M302" s="362" t="s">
        <v>186</v>
      </c>
      <c r="N302" s="362" t="s">
        <v>90</v>
      </c>
      <c r="O302" s="362"/>
      <c r="P302" s="362" t="s">
        <v>2208</v>
      </c>
      <c r="Q302" s="362" t="s">
        <v>4394</v>
      </c>
      <c r="R302" s="362"/>
      <c r="S302" s="361"/>
      <c r="T302" s="362"/>
      <c r="U302" s="362"/>
      <c r="V302" s="362" t="s">
        <v>844</v>
      </c>
      <c r="W302" s="362"/>
      <c r="X302" s="362" t="s">
        <v>9</v>
      </c>
      <c r="Y302" s="362" t="s">
        <v>9</v>
      </c>
      <c r="Z302" s="362" t="s">
        <v>90</v>
      </c>
      <c r="AA302" s="366" t="s">
        <v>90</v>
      </c>
      <c r="AB302" s="362" t="s">
        <v>90</v>
      </c>
      <c r="AC302" s="362"/>
      <c r="AD302" s="362"/>
      <c r="AE302" s="362"/>
      <c r="AF302" s="362"/>
      <c r="AG302" s="362"/>
      <c r="AH302" s="362"/>
      <c r="AI302" s="362" t="s">
        <v>7046</v>
      </c>
      <c r="AJ302" s="362" t="s">
        <v>19</v>
      </c>
      <c r="AK302" s="362" t="s">
        <v>40</v>
      </c>
      <c r="AL302" s="362" t="s">
        <v>40</v>
      </c>
      <c r="AM302" s="362">
        <v>0</v>
      </c>
      <c r="AN302" s="362"/>
      <c r="AO302" s="362"/>
      <c r="AP302" s="361" t="e">
        <v>#N/A</v>
      </c>
      <c r="AR302">
        <v>1</v>
      </c>
      <c r="AS302" t="s">
        <v>9</v>
      </c>
      <c r="AT302" t="s">
        <v>9</v>
      </c>
    </row>
    <row r="303" spans="2:46" ht="15" customHeight="1" x14ac:dyDescent="0.35">
      <c r="B303" s="362">
        <v>2050</v>
      </c>
      <c r="C303" s="362" t="s">
        <v>5039</v>
      </c>
      <c r="D303" s="362" t="s">
        <v>3</v>
      </c>
      <c r="E303" s="362" t="s">
        <v>172</v>
      </c>
      <c r="F303" s="362"/>
      <c r="G303" s="362"/>
      <c r="H303" s="362"/>
      <c r="I303" s="362" t="s">
        <v>77</v>
      </c>
      <c r="J303" s="362" t="s">
        <v>63</v>
      </c>
      <c r="K303" s="361" t="s">
        <v>5040</v>
      </c>
      <c r="L303" s="362"/>
      <c r="M303" s="362" t="s">
        <v>186</v>
      </c>
      <c r="N303" s="362" t="s">
        <v>90</v>
      </c>
      <c r="O303" s="362"/>
      <c r="P303" s="362" t="s">
        <v>2208</v>
      </c>
      <c r="Q303" s="362" t="s">
        <v>4394</v>
      </c>
      <c r="R303" s="362"/>
      <c r="S303" s="365" t="s">
        <v>4972</v>
      </c>
      <c r="T303" s="362"/>
      <c r="U303" s="362"/>
      <c r="V303" s="362" t="s">
        <v>844</v>
      </c>
      <c r="W303" s="362"/>
      <c r="X303" s="362" t="s">
        <v>9</v>
      </c>
      <c r="Y303" s="362" t="s">
        <v>9</v>
      </c>
      <c r="Z303" s="362" t="s">
        <v>90</v>
      </c>
      <c r="AA303" s="366" t="s">
        <v>90</v>
      </c>
      <c r="AB303" s="362" t="s">
        <v>90</v>
      </c>
      <c r="AC303" s="362"/>
      <c r="AD303" s="362"/>
      <c r="AE303" s="362"/>
      <c r="AF303" s="362"/>
      <c r="AG303" s="362"/>
      <c r="AH303" s="362"/>
      <c r="AI303" s="362" t="s">
        <v>7055</v>
      </c>
      <c r="AJ303" s="362" t="s">
        <v>19</v>
      </c>
      <c r="AK303" s="362" t="s">
        <v>40</v>
      </c>
      <c r="AL303" s="362" t="s">
        <v>7021</v>
      </c>
      <c r="AM303" s="362" t="s">
        <v>4972</v>
      </c>
      <c r="AN303" s="362"/>
      <c r="AO303" s="362"/>
      <c r="AP303" s="361" t="e">
        <v>#VALUE!</v>
      </c>
      <c r="AR303">
        <v>1</v>
      </c>
      <c r="AS303" t="s">
        <v>9</v>
      </c>
      <c r="AT303" t="s">
        <v>9</v>
      </c>
    </row>
    <row r="304" spans="2:46" ht="15" customHeight="1" x14ac:dyDescent="0.35">
      <c r="B304" s="362">
        <v>2051</v>
      </c>
      <c r="C304" s="362" t="s">
        <v>5041</v>
      </c>
      <c r="D304" s="362" t="s">
        <v>3</v>
      </c>
      <c r="E304" s="362" t="s">
        <v>172</v>
      </c>
      <c r="F304" s="362"/>
      <c r="G304" s="362" t="s">
        <v>63</v>
      </c>
      <c r="H304" s="362" t="s">
        <v>63</v>
      </c>
      <c r="I304" s="362" t="s">
        <v>63</v>
      </c>
      <c r="J304" s="362" t="s">
        <v>4493</v>
      </c>
      <c r="K304" s="361" t="s">
        <v>5042</v>
      </c>
      <c r="L304" s="362"/>
      <c r="M304" s="362" t="s">
        <v>186</v>
      </c>
      <c r="N304" s="362" t="s">
        <v>90</v>
      </c>
      <c r="O304" s="362"/>
      <c r="P304" s="362" t="s">
        <v>2208</v>
      </c>
      <c r="Q304" s="362" t="s">
        <v>4394</v>
      </c>
      <c r="R304" s="362"/>
      <c r="S304" s="361"/>
      <c r="T304" s="362"/>
      <c r="U304" s="362"/>
      <c r="V304" s="362" t="s">
        <v>844</v>
      </c>
      <c r="W304" s="362"/>
      <c r="X304" s="362" t="s">
        <v>9</v>
      </c>
      <c r="Y304" s="362" t="s">
        <v>9</v>
      </c>
      <c r="Z304" s="362" t="s">
        <v>90</v>
      </c>
      <c r="AA304" s="366" t="s">
        <v>90</v>
      </c>
      <c r="AB304" s="362" t="s">
        <v>90</v>
      </c>
      <c r="AC304" s="362"/>
      <c r="AD304" s="362"/>
      <c r="AE304" s="362"/>
      <c r="AF304" s="362"/>
      <c r="AG304" s="362"/>
      <c r="AH304" s="362"/>
      <c r="AI304" s="362" t="s">
        <v>7046</v>
      </c>
      <c r="AJ304" s="362" t="s">
        <v>19</v>
      </c>
      <c r="AK304" s="362" t="s">
        <v>40</v>
      </c>
      <c r="AL304" s="362" t="s">
        <v>40</v>
      </c>
      <c r="AM304" s="362">
        <v>0</v>
      </c>
      <c r="AN304" s="362"/>
      <c r="AO304" s="362"/>
      <c r="AP304" s="361" t="e">
        <v>#N/A</v>
      </c>
      <c r="AR304">
        <v>1</v>
      </c>
      <c r="AS304" t="s">
        <v>9</v>
      </c>
      <c r="AT304" t="s">
        <v>9</v>
      </c>
    </row>
    <row r="305" spans="2:46" ht="15" customHeight="1" x14ac:dyDescent="0.35">
      <c r="B305" s="362">
        <v>2052</v>
      </c>
      <c r="C305" s="362" t="s">
        <v>5043</v>
      </c>
      <c r="D305" s="362" t="s">
        <v>3</v>
      </c>
      <c r="E305" s="362" t="s">
        <v>172</v>
      </c>
      <c r="F305" s="362"/>
      <c r="G305" s="362" t="s">
        <v>63</v>
      </c>
      <c r="H305" s="362" t="s">
        <v>63</v>
      </c>
      <c r="I305" s="362" t="s">
        <v>63</v>
      </c>
      <c r="J305" s="362" t="s">
        <v>4493</v>
      </c>
      <c r="K305" s="361" t="s">
        <v>5044</v>
      </c>
      <c r="L305" s="362"/>
      <c r="M305" s="362" t="s">
        <v>186</v>
      </c>
      <c r="N305" s="362" t="s">
        <v>90</v>
      </c>
      <c r="O305" s="362"/>
      <c r="P305" s="362" t="s">
        <v>2208</v>
      </c>
      <c r="Q305" s="362" t="s">
        <v>4394</v>
      </c>
      <c r="R305" s="362"/>
      <c r="S305" s="361"/>
      <c r="T305" s="362"/>
      <c r="U305" s="362"/>
      <c r="V305" s="362" t="s">
        <v>844</v>
      </c>
      <c r="W305" s="362"/>
      <c r="X305" s="362" t="s">
        <v>9</v>
      </c>
      <c r="Y305" s="362" t="s">
        <v>9</v>
      </c>
      <c r="Z305" s="362" t="s">
        <v>90</v>
      </c>
      <c r="AA305" s="366" t="s">
        <v>90</v>
      </c>
      <c r="AB305" s="362" t="s">
        <v>90</v>
      </c>
      <c r="AC305" s="362"/>
      <c r="AD305" s="362"/>
      <c r="AE305" s="362"/>
      <c r="AF305" s="362"/>
      <c r="AG305" s="362"/>
      <c r="AH305" s="362"/>
      <c r="AI305" s="362" t="s">
        <v>7046</v>
      </c>
      <c r="AJ305" s="362" t="s">
        <v>19</v>
      </c>
      <c r="AK305" s="362" t="s">
        <v>40</v>
      </c>
      <c r="AL305" s="362" t="s">
        <v>40</v>
      </c>
      <c r="AM305" s="362">
        <v>0</v>
      </c>
      <c r="AN305" s="362"/>
      <c r="AO305" s="362"/>
      <c r="AP305" s="361" t="e">
        <v>#N/A</v>
      </c>
      <c r="AR305">
        <v>1</v>
      </c>
      <c r="AS305" t="s">
        <v>9</v>
      </c>
      <c r="AT305" t="s">
        <v>9</v>
      </c>
    </row>
    <row r="306" spans="2:46" ht="15" customHeight="1" x14ac:dyDescent="0.35">
      <c r="B306" s="362">
        <v>2053</v>
      </c>
      <c r="C306" s="362" t="s">
        <v>5045</v>
      </c>
      <c r="D306" s="362" t="s">
        <v>3</v>
      </c>
      <c r="E306" s="362" t="s">
        <v>172</v>
      </c>
      <c r="F306" s="362"/>
      <c r="G306" s="362" t="s">
        <v>63</v>
      </c>
      <c r="H306" s="362" t="s">
        <v>63</v>
      </c>
      <c r="I306" s="362" t="s">
        <v>80</v>
      </c>
      <c r="J306" s="362" t="s">
        <v>63</v>
      </c>
      <c r="K306" s="361" t="s">
        <v>5046</v>
      </c>
      <c r="L306" s="362"/>
      <c r="M306" s="362" t="s">
        <v>186</v>
      </c>
      <c r="N306" s="362" t="s">
        <v>4410</v>
      </c>
      <c r="O306" s="362"/>
      <c r="P306" s="362" t="s">
        <v>4399</v>
      </c>
      <c r="Q306" s="362" t="s">
        <v>4400</v>
      </c>
      <c r="R306" s="362"/>
      <c r="S306" s="361" t="s">
        <v>5047</v>
      </c>
      <c r="T306" s="362"/>
      <c r="U306" s="362"/>
      <c r="V306" s="362" t="s">
        <v>844</v>
      </c>
      <c r="W306" s="362"/>
      <c r="X306" s="362"/>
      <c r="Y306" s="362" t="s">
        <v>48</v>
      </c>
      <c r="Z306" s="362" t="s">
        <v>90</v>
      </c>
      <c r="AA306" s="366" t="s">
        <v>90</v>
      </c>
      <c r="AB306" s="362" t="s">
        <v>90</v>
      </c>
      <c r="AC306" s="362"/>
      <c r="AD306" s="362"/>
      <c r="AE306" s="362"/>
      <c r="AF306" s="362"/>
      <c r="AG306" s="362"/>
      <c r="AH306" s="362"/>
      <c r="AI306" s="362" t="s">
        <v>7048</v>
      </c>
      <c r="AJ306" s="362" t="s">
        <v>19</v>
      </c>
      <c r="AK306" s="362" t="s">
        <v>40</v>
      </c>
      <c r="AL306" s="362" t="s">
        <v>4410</v>
      </c>
      <c r="AM306" s="362" t="s">
        <v>6900</v>
      </c>
      <c r="AN306" s="362"/>
      <c r="AO306" s="362"/>
      <c r="AP306" s="361"/>
      <c r="AR306">
        <v>1</v>
      </c>
      <c r="AS306" t="s">
        <v>5839</v>
      </c>
      <c r="AT306" t="s">
        <v>5839</v>
      </c>
    </row>
    <row r="307" spans="2:46" ht="15" customHeight="1" x14ac:dyDescent="0.35">
      <c r="B307" s="362">
        <v>2054</v>
      </c>
      <c r="C307" s="362" t="s">
        <v>5048</v>
      </c>
      <c r="D307" s="362" t="s">
        <v>3</v>
      </c>
      <c r="E307" s="362" t="s">
        <v>172</v>
      </c>
      <c r="F307" s="362"/>
      <c r="G307" s="362" t="s">
        <v>63</v>
      </c>
      <c r="H307" s="362" t="s">
        <v>63</v>
      </c>
      <c r="I307" s="362" t="s">
        <v>80</v>
      </c>
      <c r="J307" s="362" t="s">
        <v>63</v>
      </c>
      <c r="K307" s="361" t="s">
        <v>5049</v>
      </c>
      <c r="L307" s="362"/>
      <c r="M307" s="362" t="s">
        <v>186</v>
      </c>
      <c r="N307" s="362" t="s">
        <v>4410</v>
      </c>
      <c r="O307" s="362"/>
      <c r="P307" s="362" t="s">
        <v>4399</v>
      </c>
      <c r="Q307" s="362" t="s">
        <v>4400</v>
      </c>
      <c r="R307" s="362"/>
      <c r="S307" s="361" t="s">
        <v>5047</v>
      </c>
      <c r="T307" s="362"/>
      <c r="U307" s="362"/>
      <c r="V307" s="362" t="s">
        <v>844</v>
      </c>
      <c r="W307" s="362"/>
      <c r="X307" s="362"/>
      <c r="Y307" s="362" t="s">
        <v>48</v>
      </c>
      <c r="Z307" s="362" t="s">
        <v>90</v>
      </c>
      <c r="AA307" s="366" t="s">
        <v>90</v>
      </c>
      <c r="AB307" s="362" t="s">
        <v>90</v>
      </c>
      <c r="AC307" s="362"/>
      <c r="AD307" s="362"/>
      <c r="AE307" s="362"/>
      <c r="AF307" s="362"/>
      <c r="AG307" s="362"/>
      <c r="AH307" s="362"/>
      <c r="AI307" s="362" t="s">
        <v>7048</v>
      </c>
      <c r="AJ307" s="362" t="s">
        <v>19</v>
      </c>
      <c r="AK307" s="362" t="s">
        <v>40</v>
      </c>
      <c r="AL307" s="362" t="s">
        <v>4410</v>
      </c>
      <c r="AM307" s="362" t="s">
        <v>5047</v>
      </c>
      <c r="AN307" s="362"/>
      <c r="AO307" s="362"/>
      <c r="AP307" s="361"/>
      <c r="AR307">
        <v>1</v>
      </c>
      <c r="AS307" t="s">
        <v>5839</v>
      </c>
      <c r="AT307" t="s">
        <v>5839</v>
      </c>
    </row>
    <row r="308" spans="2:46" ht="15" customHeight="1" x14ac:dyDescent="0.35">
      <c r="B308" s="362">
        <v>2055</v>
      </c>
      <c r="C308" s="362" t="s">
        <v>5050</v>
      </c>
      <c r="D308" s="362" t="s">
        <v>3</v>
      </c>
      <c r="E308" s="362" t="s">
        <v>172</v>
      </c>
      <c r="F308" s="362"/>
      <c r="G308" s="362" t="s">
        <v>63</v>
      </c>
      <c r="H308" s="362" t="s">
        <v>63</v>
      </c>
      <c r="I308" s="362" t="s">
        <v>80</v>
      </c>
      <c r="J308" s="362" t="s">
        <v>63</v>
      </c>
      <c r="K308" s="361" t="s">
        <v>5051</v>
      </c>
      <c r="L308" s="362"/>
      <c r="M308" s="362" t="s">
        <v>186</v>
      </c>
      <c r="N308" s="362" t="s">
        <v>4410</v>
      </c>
      <c r="O308" s="362"/>
      <c r="P308" s="362" t="s">
        <v>4399</v>
      </c>
      <c r="Q308" s="362" t="s">
        <v>4400</v>
      </c>
      <c r="R308" s="362"/>
      <c r="S308" s="361" t="s">
        <v>5047</v>
      </c>
      <c r="T308" s="362"/>
      <c r="U308" s="362"/>
      <c r="V308" s="362" t="s">
        <v>844</v>
      </c>
      <c r="W308" s="362"/>
      <c r="X308" s="362"/>
      <c r="Y308" s="362" t="s">
        <v>48</v>
      </c>
      <c r="Z308" s="362" t="s">
        <v>90</v>
      </c>
      <c r="AA308" s="366" t="s">
        <v>90</v>
      </c>
      <c r="AB308" s="362" t="s">
        <v>90</v>
      </c>
      <c r="AC308" s="362"/>
      <c r="AD308" s="362"/>
      <c r="AE308" s="362"/>
      <c r="AF308" s="362"/>
      <c r="AG308" s="362"/>
      <c r="AH308" s="362"/>
      <c r="AI308" s="362" t="s">
        <v>7048</v>
      </c>
      <c r="AJ308" s="362" t="s">
        <v>19</v>
      </c>
      <c r="AK308" s="362" t="s">
        <v>40</v>
      </c>
      <c r="AL308" s="362" t="s">
        <v>4410</v>
      </c>
      <c r="AM308" s="362" t="s">
        <v>5047</v>
      </c>
      <c r="AN308" s="362"/>
      <c r="AO308" s="362"/>
      <c r="AP308" s="361"/>
      <c r="AR308">
        <v>1</v>
      </c>
      <c r="AS308" t="s">
        <v>5839</v>
      </c>
      <c r="AT308" t="s">
        <v>5839</v>
      </c>
    </row>
    <row r="309" spans="2:46" ht="15" customHeight="1" x14ac:dyDescent="0.35">
      <c r="B309" s="362">
        <v>2056</v>
      </c>
      <c r="C309" s="362" t="s">
        <v>5052</v>
      </c>
      <c r="D309" s="362" t="s">
        <v>3</v>
      </c>
      <c r="E309" s="362" t="s">
        <v>172</v>
      </c>
      <c r="F309" s="362"/>
      <c r="G309" s="362" t="s">
        <v>63</v>
      </c>
      <c r="H309" s="362" t="s">
        <v>63</v>
      </c>
      <c r="I309" s="362" t="s">
        <v>80</v>
      </c>
      <c r="J309" s="362" t="s">
        <v>63</v>
      </c>
      <c r="K309" s="361" t="s">
        <v>5053</v>
      </c>
      <c r="L309" s="362"/>
      <c r="M309" s="362" t="s">
        <v>186</v>
      </c>
      <c r="N309" s="362" t="s">
        <v>4410</v>
      </c>
      <c r="O309" s="362"/>
      <c r="P309" s="362" t="s">
        <v>4399</v>
      </c>
      <c r="Q309" s="362" t="s">
        <v>4400</v>
      </c>
      <c r="R309" s="362"/>
      <c r="S309" s="361" t="s">
        <v>5047</v>
      </c>
      <c r="T309" s="362"/>
      <c r="U309" s="362"/>
      <c r="V309" s="362" t="s">
        <v>844</v>
      </c>
      <c r="W309" s="362"/>
      <c r="X309" s="362"/>
      <c r="Y309" s="362" t="s">
        <v>48</v>
      </c>
      <c r="Z309" s="362" t="s">
        <v>90</v>
      </c>
      <c r="AA309" s="366" t="s">
        <v>90</v>
      </c>
      <c r="AB309" s="362" t="s">
        <v>90</v>
      </c>
      <c r="AC309" s="362"/>
      <c r="AD309" s="362"/>
      <c r="AE309" s="362"/>
      <c r="AF309" s="362"/>
      <c r="AG309" s="362"/>
      <c r="AH309" s="362"/>
      <c r="AI309" s="362" t="s">
        <v>7048</v>
      </c>
      <c r="AJ309" s="362" t="s">
        <v>19</v>
      </c>
      <c r="AK309" s="362" t="s">
        <v>40</v>
      </c>
      <c r="AL309" s="362" t="s">
        <v>4410</v>
      </c>
      <c r="AM309" s="362" t="s">
        <v>5047</v>
      </c>
      <c r="AN309" s="362"/>
      <c r="AO309" s="362"/>
      <c r="AP309" s="361"/>
      <c r="AR309">
        <v>1</v>
      </c>
      <c r="AS309" t="s">
        <v>5839</v>
      </c>
      <c r="AT309" t="s">
        <v>5839</v>
      </c>
    </row>
    <row r="310" spans="2:46" ht="15" customHeight="1" x14ac:dyDescent="0.35">
      <c r="B310" s="362">
        <v>2057</v>
      </c>
      <c r="C310" s="362" t="s">
        <v>5054</v>
      </c>
      <c r="D310" s="362" t="s">
        <v>3</v>
      </c>
      <c r="E310" s="362" t="s">
        <v>172</v>
      </c>
      <c r="F310" s="362"/>
      <c r="G310" s="362" t="s">
        <v>63</v>
      </c>
      <c r="H310" s="362" t="s">
        <v>63</v>
      </c>
      <c r="I310" s="362" t="s">
        <v>80</v>
      </c>
      <c r="J310" s="362" t="s">
        <v>63</v>
      </c>
      <c r="K310" s="361" t="s">
        <v>5055</v>
      </c>
      <c r="L310" s="362"/>
      <c r="M310" s="362" t="s">
        <v>186</v>
      </c>
      <c r="N310" s="362" t="s">
        <v>4410</v>
      </c>
      <c r="O310" s="362"/>
      <c r="P310" s="362" t="s">
        <v>4399</v>
      </c>
      <c r="Q310" s="362" t="s">
        <v>4400</v>
      </c>
      <c r="R310" s="362"/>
      <c r="S310" s="361" t="s">
        <v>5047</v>
      </c>
      <c r="T310" s="362"/>
      <c r="U310" s="362"/>
      <c r="V310" s="362" t="s">
        <v>844</v>
      </c>
      <c r="W310" s="362"/>
      <c r="X310" s="362"/>
      <c r="Y310" s="362" t="s">
        <v>48</v>
      </c>
      <c r="Z310" s="362" t="s">
        <v>90</v>
      </c>
      <c r="AA310" s="366" t="s">
        <v>90</v>
      </c>
      <c r="AB310" s="362" t="s">
        <v>90</v>
      </c>
      <c r="AC310" s="362"/>
      <c r="AD310" s="362"/>
      <c r="AE310" s="362"/>
      <c r="AF310" s="362"/>
      <c r="AG310" s="362"/>
      <c r="AH310" s="362"/>
      <c r="AI310" s="362" t="s">
        <v>7048</v>
      </c>
      <c r="AJ310" s="362" t="s">
        <v>19</v>
      </c>
      <c r="AK310" s="362" t="s">
        <v>40</v>
      </c>
      <c r="AL310" s="362" t="s">
        <v>4410</v>
      </c>
      <c r="AM310" s="362" t="s">
        <v>5047</v>
      </c>
      <c r="AN310" s="362"/>
      <c r="AO310" s="362"/>
      <c r="AP310" s="361"/>
      <c r="AR310">
        <v>1</v>
      </c>
      <c r="AS310" t="s">
        <v>5839</v>
      </c>
      <c r="AT310" t="s">
        <v>5839</v>
      </c>
    </row>
    <row r="311" spans="2:46" ht="15" customHeight="1" x14ac:dyDescent="0.35">
      <c r="B311" s="362">
        <v>2058</v>
      </c>
      <c r="C311" s="362" t="s">
        <v>5056</v>
      </c>
      <c r="D311" s="362" t="s">
        <v>3</v>
      </c>
      <c r="E311" s="362" t="s">
        <v>172</v>
      </c>
      <c r="F311" s="362"/>
      <c r="G311" s="362" t="s">
        <v>63</v>
      </c>
      <c r="H311" s="362" t="s">
        <v>63</v>
      </c>
      <c r="I311" s="362" t="s">
        <v>80</v>
      </c>
      <c r="J311" s="362" t="s">
        <v>63</v>
      </c>
      <c r="K311" s="361" t="s">
        <v>5057</v>
      </c>
      <c r="L311" s="362"/>
      <c r="M311" s="362" t="s">
        <v>186</v>
      </c>
      <c r="N311" s="362" t="s">
        <v>4410</v>
      </c>
      <c r="O311" s="362"/>
      <c r="P311" s="362" t="s">
        <v>4399</v>
      </c>
      <c r="Q311" s="362" t="s">
        <v>4400</v>
      </c>
      <c r="R311" s="362"/>
      <c r="S311" s="361" t="s">
        <v>5047</v>
      </c>
      <c r="T311" s="362"/>
      <c r="U311" s="362"/>
      <c r="V311" s="362" t="s">
        <v>844</v>
      </c>
      <c r="W311" s="362"/>
      <c r="X311" s="362"/>
      <c r="Y311" s="362" t="s">
        <v>48</v>
      </c>
      <c r="Z311" s="362" t="s">
        <v>90</v>
      </c>
      <c r="AA311" s="366" t="s">
        <v>90</v>
      </c>
      <c r="AB311" s="362" t="s">
        <v>90</v>
      </c>
      <c r="AC311" s="362"/>
      <c r="AD311" s="362"/>
      <c r="AE311" s="362"/>
      <c r="AF311" s="362"/>
      <c r="AG311" s="362"/>
      <c r="AH311" s="362"/>
      <c r="AI311" s="362" t="s">
        <v>7048</v>
      </c>
      <c r="AJ311" s="362" t="s">
        <v>19</v>
      </c>
      <c r="AK311" s="362" t="s">
        <v>40</v>
      </c>
      <c r="AL311" s="362" t="s">
        <v>4410</v>
      </c>
      <c r="AM311" s="362" t="s">
        <v>5047</v>
      </c>
      <c r="AN311" s="362"/>
      <c r="AO311" s="362"/>
      <c r="AP311" s="361"/>
      <c r="AR311">
        <v>1</v>
      </c>
      <c r="AS311" t="s">
        <v>5839</v>
      </c>
      <c r="AT311" t="s">
        <v>5839</v>
      </c>
    </row>
    <row r="312" spans="2:46" ht="15" customHeight="1" x14ac:dyDescent="0.35">
      <c r="B312" s="362">
        <v>2059</v>
      </c>
      <c r="C312" s="362" t="s">
        <v>5058</v>
      </c>
      <c r="D312" s="362" t="s">
        <v>3</v>
      </c>
      <c r="E312" s="362" t="s">
        <v>172</v>
      </c>
      <c r="F312" s="362"/>
      <c r="G312" s="362" t="s">
        <v>63</v>
      </c>
      <c r="H312" s="362" t="s">
        <v>63</v>
      </c>
      <c r="I312" s="362" t="s">
        <v>80</v>
      </c>
      <c r="J312" s="362" t="s">
        <v>63</v>
      </c>
      <c r="K312" s="361" t="s">
        <v>5059</v>
      </c>
      <c r="L312" s="362"/>
      <c r="M312" s="362" t="s">
        <v>186</v>
      </c>
      <c r="N312" s="362" t="s">
        <v>4410</v>
      </c>
      <c r="O312" s="362"/>
      <c r="P312" s="362" t="s">
        <v>4399</v>
      </c>
      <c r="Q312" s="362" t="s">
        <v>4400</v>
      </c>
      <c r="R312" s="362"/>
      <c r="S312" s="361" t="s">
        <v>5047</v>
      </c>
      <c r="T312" s="362"/>
      <c r="U312" s="362"/>
      <c r="V312" s="362" t="s">
        <v>844</v>
      </c>
      <c r="W312" s="362"/>
      <c r="X312" s="362"/>
      <c r="Y312" s="362" t="s">
        <v>48</v>
      </c>
      <c r="Z312" s="362" t="s">
        <v>90</v>
      </c>
      <c r="AA312" s="366" t="s">
        <v>90</v>
      </c>
      <c r="AB312" s="362" t="s">
        <v>90</v>
      </c>
      <c r="AC312" s="362"/>
      <c r="AD312" s="362"/>
      <c r="AE312" s="362"/>
      <c r="AF312" s="362"/>
      <c r="AG312" s="362"/>
      <c r="AH312" s="362"/>
      <c r="AI312" s="362" t="s">
        <v>7048</v>
      </c>
      <c r="AJ312" s="362" t="s">
        <v>19</v>
      </c>
      <c r="AK312" s="362" t="s">
        <v>40</v>
      </c>
      <c r="AL312" s="362" t="s">
        <v>4410</v>
      </c>
      <c r="AM312" s="362" t="s">
        <v>5047</v>
      </c>
      <c r="AN312" s="362"/>
      <c r="AO312" s="362"/>
      <c r="AP312" s="361"/>
      <c r="AR312">
        <v>1</v>
      </c>
      <c r="AS312" t="s">
        <v>5839</v>
      </c>
      <c r="AT312" t="s">
        <v>5839</v>
      </c>
    </row>
    <row r="313" spans="2:46" ht="15" customHeight="1" x14ac:dyDescent="0.35">
      <c r="B313" s="362">
        <v>2060</v>
      </c>
      <c r="C313" s="362" t="s">
        <v>5060</v>
      </c>
      <c r="D313" s="362" t="s">
        <v>3</v>
      </c>
      <c r="E313" s="362" t="s">
        <v>172</v>
      </c>
      <c r="F313" s="362"/>
      <c r="G313" s="362" t="s">
        <v>63</v>
      </c>
      <c r="H313" s="362" t="s">
        <v>63</v>
      </c>
      <c r="I313" s="362" t="s">
        <v>80</v>
      </c>
      <c r="J313" s="362" t="s">
        <v>63</v>
      </c>
      <c r="K313" s="361" t="s">
        <v>5061</v>
      </c>
      <c r="L313" s="362"/>
      <c r="M313" s="362" t="s">
        <v>186</v>
      </c>
      <c r="N313" s="362" t="s">
        <v>4410</v>
      </c>
      <c r="O313" s="362"/>
      <c r="P313" s="362" t="s">
        <v>4399</v>
      </c>
      <c r="Q313" s="362" t="s">
        <v>4400</v>
      </c>
      <c r="R313" s="362"/>
      <c r="S313" s="361" t="s">
        <v>5047</v>
      </c>
      <c r="T313" s="362"/>
      <c r="U313" s="362"/>
      <c r="V313" s="362" t="s">
        <v>844</v>
      </c>
      <c r="W313" s="362"/>
      <c r="X313" s="362"/>
      <c r="Y313" s="362" t="s">
        <v>48</v>
      </c>
      <c r="Z313" s="362" t="s">
        <v>90</v>
      </c>
      <c r="AA313" s="366" t="s">
        <v>90</v>
      </c>
      <c r="AB313" s="362" t="s">
        <v>90</v>
      </c>
      <c r="AC313" s="362"/>
      <c r="AD313" s="362"/>
      <c r="AE313" s="362"/>
      <c r="AF313" s="362"/>
      <c r="AG313" s="362"/>
      <c r="AH313" s="362"/>
      <c r="AI313" s="362" t="s">
        <v>7048</v>
      </c>
      <c r="AJ313" s="362" t="s">
        <v>19</v>
      </c>
      <c r="AK313" s="362" t="s">
        <v>40</v>
      </c>
      <c r="AL313" s="362" t="s">
        <v>4410</v>
      </c>
      <c r="AM313" s="362" t="s">
        <v>5047</v>
      </c>
      <c r="AN313" s="362"/>
      <c r="AO313" s="362"/>
      <c r="AP313" s="361"/>
      <c r="AR313">
        <v>1</v>
      </c>
      <c r="AS313" t="s">
        <v>5839</v>
      </c>
      <c r="AT313" t="s">
        <v>5839</v>
      </c>
    </row>
    <row r="314" spans="2:46" ht="15" customHeight="1" x14ac:dyDescent="0.35">
      <c r="B314" s="362">
        <v>2061</v>
      </c>
      <c r="C314" s="362" t="s">
        <v>5062</v>
      </c>
      <c r="D314" s="362" t="s">
        <v>3</v>
      </c>
      <c r="E314" s="362" t="s">
        <v>172</v>
      </c>
      <c r="F314" s="362"/>
      <c r="G314" s="362"/>
      <c r="H314" s="362"/>
      <c r="I314" s="362" t="s">
        <v>77</v>
      </c>
      <c r="J314" s="362" t="s">
        <v>5063</v>
      </c>
      <c r="K314" s="361" t="s">
        <v>5064</v>
      </c>
      <c r="L314" s="362"/>
      <c r="M314" s="362" t="s">
        <v>1689</v>
      </c>
      <c r="N314" s="362" t="s">
        <v>90</v>
      </c>
      <c r="O314" s="362"/>
      <c r="P314" s="362" t="s">
        <v>77</v>
      </c>
      <c r="Q314" s="362" t="s">
        <v>5065</v>
      </c>
      <c r="R314" s="362" t="s">
        <v>1663</v>
      </c>
      <c r="S314" s="365" t="s">
        <v>5066</v>
      </c>
      <c r="T314" s="377"/>
      <c r="U314" s="377"/>
      <c r="V314" s="363" t="s">
        <v>133</v>
      </c>
      <c r="W314" s="363"/>
      <c r="X314" s="363"/>
      <c r="Y314" s="362" t="s">
        <v>45</v>
      </c>
      <c r="Z314" s="377"/>
      <c r="AA314" s="366" t="s">
        <v>90</v>
      </c>
      <c r="AB314" s="362" t="s">
        <v>90</v>
      </c>
      <c r="AC314" s="362"/>
      <c r="AD314" s="362"/>
      <c r="AE314" s="362"/>
      <c r="AF314" s="362"/>
      <c r="AG314" s="362"/>
      <c r="AH314" s="362"/>
      <c r="AI314" s="362" t="s">
        <v>7055</v>
      </c>
      <c r="AJ314" s="362" t="s">
        <v>19</v>
      </c>
      <c r="AK314" s="362" t="s">
        <v>39</v>
      </c>
      <c r="AL314" s="362"/>
      <c r="AM314" s="362"/>
      <c r="AN314" s="362"/>
      <c r="AO314" s="368">
        <v>45924</v>
      </c>
      <c r="AP314" s="361" t="s">
        <v>5067</v>
      </c>
      <c r="AR314">
        <v>1</v>
      </c>
      <c r="AS314" t="s">
        <v>539</v>
      </c>
      <c r="AT314" t="s">
        <v>5840</v>
      </c>
    </row>
    <row r="315" spans="2:46" ht="15" customHeight="1" x14ac:dyDescent="0.35">
      <c r="B315" s="362">
        <v>2062</v>
      </c>
      <c r="C315" s="362" t="s">
        <v>5068</v>
      </c>
      <c r="D315" s="362" t="s">
        <v>3</v>
      </c>
      <c r="E315" s="362" t="s">
        <v>172</v>
      </c>
      <c r="F315" s="362"/>
      <c r="G315" s="362" t="s">
        <v>63</v>
      </c>
      <c r="H315" s="362" t="s">
        <v>63</v>
      </c>
      <c r="I315" s="362" t="s">
        <v>80</v>
      </c>
      <c r="J315" s="362" t="s">
        <v>63</v>
      </c>
      <c r="K315" s="361" t="s">
        <v>5069</v>
      </c>
      <c r="L315" s="362"/>
      <c r="M315" s="362" t="s">
        <v>186</v>
      </c>
      <c r="N315" s="362" t="s">
        <v>4410</v>
      </c>
      <c r="O315" s="362"/>
      <c r="P315" s="362" t="s">
        <v>4399</v>
      </c>
      <c r="Q315" s="362" t="s">
        <v>4400</v>
      </c>
      <c r="R315" s="362"/>
      <c r="S315" s="361" t="s">
        <v>5047</v>
      </c>
      <c r="T315" s="362"/>
      <c r="U315" s="362"/>
      <c r="V315" s="362" t="s">
        <v>844</v>
      </c>
      <c r="W315" s="362"/>
      <c r="X315" s="362"/>
      <c r="Y315" s="362" t="s">
        <v>48</v>
      </c>
      <c r="Z315" s="362" t="s">
        <v>90</v>
      </c>
      <c r="AA315" s="366" t="s">
        <v>90</v>
      </c>
      <c r="AB315" s="362" t="s">
        <v>90</v>
      </c>
      <c r="AC315" s="362"/>
      <c r="AD315" s="362"/>
      <c r="AE315" s="362"/>
      <c r="AF315" s="362"/>
      <c r="AG315" s="362"/>
      <c r="AH315" s="362"/>
      <c r="AI315" s="362" t="s">
        <v>7048</v>
      </c>
      <c r="AJ315" s="362" t="s">
        <v>19</v>
      </c>
      <c r="AK315" s="362" t="s">
        <v>40</v>
      </c>
      <c r="AL315" s="362" t="s">
        <v>4410</v>
      </c>
      <c r="AM315" s="362" t="s">
        <v>5047</v>
      </c>
      <c r="AN315" s="362"/>
      <c r="AO315" s="362"/>
      <c r="AP315" s="361"/>
      <c r="AR315">
        <v>1</v>
      </c>
      <c r="AS315" t="s">
        <v>5839</v>
      </c>
      <c r="AT315" t="s">
        <v>5839</v>
      </c>
    </row>
    <row r="316" spans="2:46" ht="15" customHeight="1" x14ac:dyDescent="0.35">
      <c r="B316" s="362">
        <v>2063</v>
      </c>
      <c r="C316" s="362" t="s">
        <v>5070</v>
      </c>
      <c r="D316" s="362" t="s">
        <v>3</v>
      </c>
      <c r="E316" s="362" t="s">
        <v>172</v>
      </c>
      <c r="F316" s="362"/>
      <c r="G316" s="362" t="s">
        <v>63</v>
      </c>
      <c r="H316" s="362" t="s">
        <v>63</v>
      </c>
      <c r="I316" s="362" t="s">
        <v>80</v>
      </c>
      <c r="J316" s="362" t="s">
        <v>63</v>
      </c>
      <c r="K316" s="361" t="s">
        <v>5071</v>
      </c>
      <c r="L316" s="362"/>
      <c r="M316" s="362" t="s">
        <v>186</v>
      </c>
      <c r="N316" s="362" t="s">
        <v>4410</v>
      </c>
      <c r="O316" s="362"/>
      <c r="P316" s="362" t="s">
        <v>4399</v>
      </c>
      <c r="Q316" s="362" t="s">
        <v>4400</v>
      </c>
      <c r="R316" s="362"/>
      <c r="S316" s="361" t="s">
        <v>5047</v>
      </c>
      <c r="T316" s="362"/>
      <c r="U316" s="362"/>
      <c r="V316" s="362" t="s">
        <v>844</v>
      </c>
      <c r="W316" s="362"/>
      <c r="X316" s="362"/>
      <c r="Y316" s="362" t="s">
        <v>48</v>
      </c>
      <c r="Z316" s="362" t="s">
        <v>90</v>
      </c>
      <c r="AA316" s="366" t="s">
        <v>90</v>
      </c>
      <c r="AB316" s="362" t="s">
        <v>90</v>
      </c>
      <c r="AC316" s="362"/>
      <c r="AD316" s="362"/>
      <c r="AE316" s="362"/>
      <c r="AF316" s="362"/>
      <c r="AG316" s="362"/>
      <c r="AH316" s="362"/>
      <c r="AI316" s="362" t="s">
        <v>7048</v>
      </c>
      <c r="AJ316" s="362" t="s">
        <v>19</v>
      </c>
      <c r="AK316" s="362" t="s">
        <v>40</v>
      </c>
      <c r="AL316" s="362" t="s">
        <v>4410</v>
      </c>
      <c r="AM316" s="362" t="s">
        <v>5047</v>
      </c>
      <c r="AN316" s="362"/>
      <c r="AO316" s="362"/>
      <c r="AP316" s="361"/>
      <c r="AR316">
        <v>1</v>
      </c>
      <c r="AS316" t="s">
        <v>5839</v>
      </c>
      <c r="AT316" t="s">
        <v>5839</v>
      </c>
    </row>
    <row r="317" spans="2:46" ht="15" customHeight="1" x14ac:dyDescent="0.35">
      <c r="B317" s="362">
        <v>2064</v>
      </c>
      <c r="C317" s="362" t="s">
        <v>5072</v>
      </c>
      <c r="D317" s="362" t="s">
        <v>3</v>
      </c>
      <c r="E317" s="362" t="s">
        <v>172</v>
      </c>
      <c r="F317" s="362"/>
      <c r="G317" s="362" t="s">
        <v>63</v>
      </c>
      <c r="H317" s="362" t="s">
        <v>63</v>
      </c>
      <c r="I317" s="362" t="s">
        <v>80</v>
      </c>
      <c r="J317" s="362" t="s">
        <v>63</v>
      </c>
      <c r="K317" s="361" t="s">
        <v>5073</v>
      </c>
      <c r="L317" s="362"/>
      <c r="M317" s="362" t="s">
        <v>186</v>
      </c>
      <c r="N317" s="362" t="s">
        <v>4410</v>
      </c>
      <c r="O317" s="362"/>
      <c r="P317" s="362" t="s">
        <v>4399</v>
      </c>
      <c r="Q317" s="362" t="s">
        <v>4400</v>
      </c>
      <c r="R317" s="362"/>
      <c r="S317" s="361" t="s">
        <v>5047</v>
      </c>
      <c r="T317" s="362"/>
      <c r="U317" s="362"/>
      <c r="V317" s="362" t="s">
        <v>844</v>
      </c>
      <c r="W317" s="362"/>
      <c r="X317" s="362"/>
      <c r="Y317" s="362" t="s">
        <v>48</v>
      </c>
      <c r="Z317" s="362" t="s">
        <v>90</v>
      </c>
      <c r="AA317" s="366" t="s">
        <v>90</v>
      </c>
      <c r="AB317" s="362" t="s">
        <v>90</v>
      </c>
      <c r="AC317" s="362"/>
      <c r="AD317" s="362"/>
      <c r="AE317" s="362"/>
      <c r="AF317" s="362"/>
      <c r="AG317" s="362"/>
      <c r="AH317" s="362"/>
      <c r="AI317" s="362" t="s">
        <v>7048</v>
      </c>
      <c r="AJ317" s="362" t="s">
        <v>19</v>
      </c>
      <c r="AK317" s="362" t="s">
        <v>40</v>
      </c>
      <c r="AL317" s="362" t="s">
        <v>4410</v>
      </c>
      <c r="AM317" s="362" t="s">
        <v>5047</v>
      </c>
      <c r="AN317" s="362"/>
      <c r="AO317" s="362"/>
      <c r="AP317" s="361"/>
      <c r="AR317">
        <v>1</v>
      </c>
      <c r="AS317" t="s">
        <v>5839</v>
      </c>
      <c r="AT317" t="s">
        <v>5839</v>
      </c>
    </row>
    <row r="318" spans="2:46" ht="15" customHeight="1" x14ac:dyDescent="0.35">
      <c r="B318" s="362">
        <v>2065</v>
      </c>
      <c r="C318" s="362" t="s">
        <v>5074</v>
      </c>
      <c r="D318" s="362" t="s">
        <v>3</v>
      </c>
      <c r="E318" s="362" t="s">
        <v>172</v>
      </c>
      <c r="F318" s="362"/>
      <c r="G318" s="362" t="s">
        <v>63</v>
      </c>
      <c r="H318" s="362" t="s">
        <v>63</v>
      </c>
      <c r="I318" s="362" t="s">
        <v>80</v>
      </c>
      <c r="J318" s="362" t="s">
        <v>63</v>
      </c>
      <c r="K318" s="361" t="s">
        <v>5075</v>
      </c>
      <c r="L318" s="362"/>
      <c r="M318" s="362" t="s">
        <v>186</v>
      </c>
      <c r="N318" s="362" t="s">
        <v>4410</v>
      </c>
      <c r="O318" s="362"/>
      <c r="P318" s="362" t="s">
        <v>4399</v>
      </c>
      <c r="Q318" s="362" t="s">
        <v>4400</v>
      </c>
      <c r="R318" s="362"/>
      <c r="S318" s="361" t="s">
        <v>5047</v>
      </c>
      <c r="T318" s="362"/>
      <c r="U318" s="362"/>
      <c r="V318" s="362" t="s">
        <v>844</v>
      </c>
      <c r="W318" s="362"/>
      <c r="X318" s="362"/>
      <c r="Y318" s="362" t="s">
        <v>48</v>
      </c>
      <c r="Z318" s="362" t="s">
        <v>90</v>
      </c>
      <c r="AA318" s="366" t="s">
        <v>90</v>
      </c>
      <c r="AB318" s="362" t="s">
        <v>90</v>
      </c>
      <c r="AC318" s="362"/>
      <c r="AD318" s="362"/>
      <c r="AE318" s="362"/>
      <c r="AF318" s="362"/>
      <c r="AG318" s="362"/>
      <c r="AH318" s="362"/>
      <c r="AI318" s="362" t="s">
        <v>7048</v>
      </c>
      <c r="AJ318" s="362" t="s">
        <v>19</v>
      </c>
      <c r="AK318" s="362" t="s">
        <v>40</v>
      </c>
      <c r="AL318" s="362" t="s">
        <v>4410</v>
      </c>
      <c r="AM318" s="362" t="s">
        <v>5047</v>
      </c>
      <c r="AN318" s="362"/>
      <c r="AO318" s="362"/>
      <c r="AP318" s="361"/>
      <c r="AR318">
        <v>1</v>
      </c>
      <c r="AS318" t="s">
        <v>5839</v>
      </c>
      <c r="AT318" t="s">
        <v>5839</v>
      </c>
    </row>
    <row r="319" spans="2:46" ht="15" customHeight="1" x14ac:dyDescent="0.35">
      <c r="B319" s="362">
        <v>2066</v>
      </c>
      <c r="C319" s="362" t="s">
        <v>5076</v>
      </c>
      <c r="D319" s="362" t="s">
        <v>3</v>
      </c>
      <c r="E319" s="362" t="s">
        <v>172</v>
      </c>
      <c r="F319" s="362"/>
      <c r="G319" s="362" t="s">
        <v>63</v>
      </c>
      <c r="H319" s="362" t="s">
        <v>63</v>
      </c>
      <c r="I319" s="362" t="s">
        <v>80</v>
      </c>
      <c r="J319" s="362" t="s">
        <v>63</v>
      </c>
      <c r="K319" s="361" t="s">
        <v>5077</v>
      </c>
      <c r="L319" s="362"/>
      <c r="M319" s="362" t="s">
        <v>186</v>
      </c>
      <c r="N319" s="362" t="s">
        <v>4410</v>
      </c>
      <c r="O319" s="362"/>
      <c r="P319" s="362" t="s">
        <v>4399</v>
      </c>
      <c r="Q319" s="362" t="s">
        <v>4400</v>
      </c>
      <c r="R319" s="362"/>
      <c r="S319" s="361" t="s">
        <v>5047</v>
      </c>
      <c r="T319" s="362"/>
      <c r="U319" s="362"/>
      <c r="V319" s="362" t="s">
        <v>844</v>
      </c>
      <c r="W319" s="362"/>
      <c r="X319" s="362"/>
      <c r="Y319" s="362" t="s">
        <v>48</v>
      </c>
      <c r="Z319" s="362" t="s">
        <v>90</v>
      </c>
      <c r="AA319" s="366" t="s">
        <v>90</v>
      </c>
      <c r="AB319" s="362" t="s">
        <v>90</v>
      </c>
      <c r="AC319" s="362"/>
      <c r="AD319" s="362"/>
      <c r="AE319" s="362"/>
      <c r="AF319" s="362"/>
      <c r="AG319" s="362"/>
      <c r="AH319" s="362"/>
      <c r="AI319" s="362" t="s">
        <v>7048</v>
      </c>
      <c r="AJ319" s="362" t="s">
        <v>19</v>
      </c>
      <c r="AK319" s="362" t="s">
        <v>40</v>
      </c>
      <c r="AL319" s="362" t="s">
        <v>4410</v>
      </c>
      <c r="AM319" s="362" t="s">
        <v>5047</v>
      </c>
      <c r="AN319" s="362"/>
      <c r="AO319" s="362"/>
      <c r="AP319" s="361"/>
      <c r="AR319">
        <v>1</v>
      </c>
      <c r="AS319" t="s">
        <v>5839</v>
      </c>
      <c r="AT319" t="s">
        <v>5839</v>
      </c>
    </row>
    <row r="320" spans="2:46" ht="15" customHeight="1" x14ac:dyDescent="0.35">
      <c r="B320" s="362">
        <v>2067</v>
      </c>
      <c r="C320" s="362" t="s">
        <v>5078</v>
      </c>
      <c r="D320" s="362" t="s">
        <v>3</v>
      </c>
      <c r="E320" s="362" t="s">
        <v>172</v>
      </c>
      <c r="F320" s="362"/>
      <c r="G320" s="362" t="s">
        <v>63</v>
      </c>
      <c r="H320" s="362" t="s">
        <v>63</v>
      </c>
      <c r="I320" s="362" t="s">
        <v>80</v>
      </c>
      <c r="J320" s="362" t="s">
        <v>63</v>
      </c>
      <c r="K320" s="361" t="s">
        <v>5079</v>
      </c>
      <c r="L320" s="362"/>
      <c r="M320" s="362" t="s">
        <v>186</v>
      </c>
      <c r="N320" s="362" t="s">
        <v>4410</v>
      </c>
      <c r="O320" s="362"/>
      <c r="P320" s="362" t="s">
        <v>2208</v>
      </c>
      <c r="Q320" s="362" t="s">
        <v>4394</v>
      </c>
      <c r="R320" s="362"/>
      <c r="S320" s="361" t="s">
        <v>5080</v>
      </c>
      <c r="T320" s="362"/>
      <c r="U320" s="362"/>
      <c r="V320" s="362" t="s">
        <v>844</v>
      </c>
      <c r="W320" s="362"/>
      <c r="X320" s="362"/>
      <c r="Y320" s="362" t="s">
        <v>48</v>
      </c>
      <c r="Z320" s="362" t="s">
        <v>90</v>
      </c>
      <c r="AA320" s="366" t="s">
        <v>90</v>
      </c>
      <c r="AB320" s="362" t="s">
        <v>90</v>
      </c>
      <c r="AC320" s="362"/>
      <c r="AD320" s="362"/>
      <c r="AE320" s="362"/>
      <c r="AF320" s="362"/>
      <c r="AG320" s="362"/>
      <c r="AH320" s="362"/>
      <c r="AI320" s="362" t="s">
        <v>7048</v>
      </c>
      <c r="AJ320" s="362" t="s">
        <v>19</v>
      </c>
      <c r="AK320" s="362" t="s">
        <v>40</v>
      </c>
      <c r="AL320" s="362" t="s">
        <v>4410</v>
      </c>
      <c r="AM320" s="362" t="s">
        <v>6901</v>
      </c>
      <c r="AN320" s="362"/>
      <c r="AO320" s="362"/>
      <c r="AP320" s="361"/>
      <c r="AR320">
        <v>1</v>
      </c>
      <c r="AS320" t="s">
        <v>5839</v>
      </c>
      <c r="AT320" t="s">
        <v>5839</v>
      </c>
    </row>
    <row r="321" spans="2:46" ht="15" customHeight="1" x14ac:dyDescent="0.35">
      <c r="B321" s="362">
        <v>2068</v>
      </c>
      <c r="C321" s="362" t="s">
        <v>5081</v>
      </c>
      <c r="D321" s="362" t="s">
        <v>3</v>
      </c>
      <c r="E321" s="362" t="s">
        <v>172</v>
      </c>
      <c r="F321" s="362"/>
      <c r="G321" s="362" t="s">
        <v>63</v>
      </c>
      <c r="H321" s="362" t="s">
        <v>63</v>
      </c>
      <c r="I321" s="362" t="s">
        <v>80</v>
      </c>
      <c r="J321" s="362" t="s">
        <v>63</v>
      </c>
      <c r="K321" s="361" t="s">
        <v>5082</v>
      </c>
      <c r="L321" s="362"/>
      <c r="M321" s="362" t="s">
        <v>186</v>
      </c>
      <c r="N321" s="362" t="s">
        <v>4410</v>
      </c>
      <c r="O321" s="362"/>
      <c r="P321" s="362" t="s">
        <v>2208</v>
      </c>
      <c r="Q321" s="362" t="s">
        <v>4394</v>
      </c>
      <c r="R321" s="362"/>
      <c r="S321" s="361"/>
      <c r="T321" s="362"/>
      <c r="U321" s="362"/>
      <c r="V321" s="362" t="s">
        <v>844</v>
      </c>
      <c r="W321" s="362"/>
      <c r="X321" s="362"/>
      <c r="Y321" s="362" t="s">
        <v>48</v>
      </c>
      <c r="Z321" s="362" t="s">
        <v>90</v>
      </c>
      <c r="AA321" s="366" t="s">
        <v>90</v>
      </c>
      <c r="AB321" s="362" t="s">
        <v>90</v>
      </c>
      <c r="AC321" s="362"/>
      <c r="AD321" s="362"/>
      <c r="AE321" s="362"/>
      <c r="AF321" s="362"/>
      <c r="AG321" s="362"/>
      <c r="AH321" s="362"/>
      <c r="AI321" s="362" t="s">
        <v>7048</v>
      </c>
      <c r="AJ321" s="362" t="s">
        <v>19</v>
      </c>
      <c r="AK321" s="362" t="s">
        <v>40</v>
      </c>
      <c r="AL321" s="362" t="s">
        <v>4410</v>
      </c>
      <c r="AM321" s="362">
        <v>0</v>
      </c>
      <c r="AN321" s="362"/>
      <c r="AO321" s="362"/>
      <c r="AP321" s="361"/>
      <c r="AR321">
        <v>1</v>
      </c>
      <c r="AS321" t="s">
        <v>5839</v>
      </c>
      <c r="AT321" t="s">
        <v>5839</v>
      </c>
    </row>
    <row r="322" spans="2:46" ht="15" customHeight="1" x14ac:dyDescent="0.35">
      <c r="B322" s="362">
        <v>2069</v>
      </c>
      <c r="C322" s="362" t="s">
        <v>5083</v>
      </c>
      <c r="D322" s="362" t="s">
        <v>3</v>
      </c>
      <c r="E322" s="362" t="s">
        <v>172</v>
      </c>
      <c r="F322" s="362"/>
      <c r="G322" s="362" t="s">
        <v>63</v>
      </c>
      <c r="H322" s="362" t="s">
        <v>63</v>
      </c>
      <c r="I322" s="362" t="s">
        <v>80</v>
      </c>
      <c r="J322" s="362" t="s">
        <v>63</v>
      </c>
      <c r="K322" s="361" t="s">
        <v>5084</v>
      </c>
      <c r="L322" s="362"/>
      <c r="M322" s="362" t="s">
        <v>186</v>
      </c>
      <c r="N322" s="362" t="s">
        <v>95</v>
      </c>
      <c r="O322" s="362"/>
      <c r="P322" s="362" t="s">
        <v>2208</v>
      </c>
      <c r="Q322" s="362" t="s">
        <v>4394</v>
      </c>
      <c r="R322" s="362"/>
      <c r="S322" s="361"/>
      <c r="T322" s="362"/>
      <c r="U322" s="362"/>
      <c r="V322" s="362" t="s">
        <v>844</v>
      </c>
      <c r="W322" s="362"/>
      <c r="X322" s="362" t="s">
        <v>9</v>
      </c>
      <c r="Y322" s="362" t="s">
        <v>2790</v>
      </c>
      <c r="Z322" s="362" t="s">
        <v>90</v>
      </c>
      <c r="AA322" s="366" t="s">
        <v>90</v>
      </c>
      <c r="AB322" s="362" t="s">
        <v>90</v>
      </c>
      <c r="AC322" s="362"/>
      <c r="AD322" s="362"/>
      <c r="AE322" s="362"/>
      <c r="AF322" s="362"/>
      <c r="AG322" s="362"/>
      <c r="AH322" s="362"/>
      <c r="AI322" s="362" t="s">
        <v>7048</v>
      </c>
      <c r="AJ322" s="362" t="s">
        <v>19</v>
      </c>
      <c r="AK322" s="362" t="e">
        <v>#N/A</v>
      </c>
      <c r="AL322" s="362" t="s">
        <v>7021</v>
      </c>
      <c r="AM322" s="362">
        <v>0</v>
      </c>
      <c r="AN322" s="362"/>
      <c r="AO322" s="362"/>
      <c r="AP322" s="361" t="e">
        <v>#N/A</v>
      </c>
      <c r="AR322">
        <v>1</v>
      </c>
      <c r="AS322" t="s">
        <v>9</v>
      </c>
      <c r="AT322" t="s">
        <v>9</v>
      </c>
    </row>
    <row r="323" spans="2:46" ht="15" customHeight="1" x14ac:dyDescent="0.35">
      <c r="B323" s="362">
        <v>2070</v>
      </c>
      <c r="C323" s="362" t="s">
        <v>5085</v>
      </c>
      <c r="D323" s="362" t="s">
        <v>3</v>
      </c>
      <c r="E323" s="362" t="s">
        <v>172</v>
      </c>
      <c r="F323" s="362"/>
      <c r="G323" s="362" t="s">
        <v>63</v>
      </c>
      <c r="H323" s="362" t="s">
        <v>63</v>
      </c>
      <c r="I323" s="362" t="s">
        <v>80</v>
      </c>
      <c r="J323" s="362" t="s">
        <v>63</v>
      </c>
      <c r="K323" s="361" t="s">
        <v>5086</v>
      </c>
      <c r="L323" s="362"/>
      <c r="M323" s="362" t="s">
        <v>186</v>
      </c>
      <c r="N323" s="362" t="s">
        <v>4410</v>
      </c>
      <c r="O323" s="362"/>
      <c r="P323" s="362" t="s">
        <v>2208</v>
      </c>
      <c r="Q323" s="362" t="s">
        <v>4394</v>
      </c>
      <c r="R323" s="362"/>
      <c r="S323" s="361"/>
      <c r="T323" s="362"/>
      <c r="U323" s="362"/>
      <c r="V323" s="362" t="s">
        <v>844</v>
      </c>
      <c r="W323" s="362"/>
      <c r="X323" s="362"/>
      <c r="Y323" s="362" t="s">
        <v>48</v>
      </c>
      <c r="Z323" s="362" t="s">
        <v>90</v>
      </c>
      <c r="AA323" s="366" t="s">
        <v>90</v>
      </c>
      <c r="AB323" s="362" t="s">
        <v>90</v>
      </c>
      <c r="AC323" s="362"/>
      <c r="AD323" s="362"/>
      <c r="AE323" s="362"/>
      <c r="AF323" s="362"/>
      <c r="AG323" s="362"/>
      <c r="AH323" s="362"/>
      <c r="AI323" s="362" t="s">
        <v>7048</v>
      </c>
      <c r="AJ323" s="362" t="s">
        <v>19</v>
      </c>
      <c r="AK323" s="362" t="s">
        <v>40</v>
      </c>
      <c r="AL323" s="362" t="s">
        <v>4410</v>
      </c>
      <c r="AM323" s="362">
        <v>0</v>
      </c>
      <c r="AN323" s="362"/>
      <c r="AO323" s="362"/>
      <c r="AP323" s="361"/>
      <c r="AR323">
        <v>1</v>
      </c>
      <c r="AS323" t="s">
        <v>5839</v>
      </c>
      <c r="AT323" t="s">
        <v>5839</v>
      </c>
    </row>
    <row r="324" spans="2:46" ht="15" customHeight="1" x14ac:dyDescent="0.35">
      <c r="B324" s="362">
        <v>2071</v>
      </c>
      <c r="C324" s="362" t="s">
        <v>5087</v>
      </c>
      <c r="D324" s="362" t="s">
        <v>3</v>
      </c>
      <c r="E324" s="362" t="s">
        <v>172</v>
      </c>
      <c r="F324" s="362"/>
      <c r="G324" s="362" t="s">
        <v>63</v>
      </c>
      <c r="H324" s="362" t="s">
        <v>63</v>
      </c>
      <c r="I324" s="362" t="s">
        <v>80</v>
      </c>
      <c r="J324" s="362" t="s">
        <v>63</v>
      </c>
      <c r="K324" s="361" t="s">
        <v>5088</v>
      </c>
      <c r="L324" s="362"/>
      <c r="M324" s="362" t="s">
        <v>186</v>
      </c>
      <c r="N324" s="362" t="s">
        <v>95</v>
      </c>
      <c r="O324" s="362"/>
      <c r="P324" s="362" t="s">
        <v>2208</v>
      </c>
      <c r="Q324" s="362" t="s">
        <v>4394</v>
      </c>
      <c r="R324" s="362"/>
      <c r="S324" s="361"/>
      <c r="T324" s="362"/>
      <c r="U324" s="362"/>
      <c r="V324" s="362" t="s">
        <v>844</v>
      </c>
      <c r="W324" s="362"/>
      <c r="X324" s="362" t="s">
        <v>9</v>
      </c>
      <c r="Y324" s="362" t="s">
        <v>2790</v>
      </c>
      <c r="Z324" s="362" t="s">
        <v>90</v>
      </c>
      <c r="AA324" s="366" t="s">
        <v>90</v>
      </c>
      <c r="AB324" s="362" t="s">
        <v>90</v>
      </c>
      <c r="AC324" s="362"/>
      <c r="AD324" s="362"/>
      <c r="AE324" s="362"/>
      <c r="AF324" s="362"/>
      <c r="AG324" s="362"/>
      <c r="AH324" s="362"/>
      <c r="AI324" s="362" t="s">
        <v>7048</v>
      </c>
      <c r="AJ324" s="362" t="s">
        <v>19</v>
      </c>
      <c r="AK324" s="362" t="e">
        <v>#N/A</v>
      </c>
      <c r="AL324" s="362" t="s">
        <v>7021</v>
      </c>
      <c r="AM324" s="362">
        <v>0</v>
      </c>
      <c r="AN324" s="362"/>
      <c r="AO324" s="362"/>
      <c r="AP324" s="361" t="e">
        <v>#N/A</v>
      </c>
      <c r="AR324">
        <v>1</v>
      </c>
      <c r="AS324" t="s">
        <v>9</v>
      </c>
      <c r="AT324" t="s">
        <v>9</v>
      </c>
    </row>
    <row r="325" spans="2:46" ht="15" customHeight="1" x14ac:dyDescent="0.35">
      <c r="B325" s="362">
        <v>2072</v>
      </c>
      <c r="C325" s="362" t="s">
        <v>5089</v>
      </c>
      <c r="D325" s="362" t="s">
        <v>3</v>
      </c>
      <c r="E325" s="362" t="s">
        <v>172</v>
      </c>
      <c r="F325" s="362"/>
      <c r="G325" s="362"/>
      <c r="H325" s="362"/>
      <c r="I325" s="362" t="s">
        <v>77</v>
      </c>
      <c r="J325" s="362" t="s">
        <v>5063</v>
      </c>
      <c r="K325" s="361" t="s">
        <v>5090</v>
      </c>
      <c r="L325" s="362"/>
      <c r="M325" s="362" t="s">
        <v>1689</v>
      </c>
      <c r="N325" s="362" t="s">
        <v>90</v>
      </c>
      <c r="O325" s="362"/>
      <c r="P325" s="362" t="s">
        <v>77</v>
      </c>
      <c r="Q325" s="362" t="s">
        <v>5065</v>
      </c>
      <c r="R325" s="362" t="s">
        <v>1663</v>
      </c>
      <c r="S325" s="365" t="s">
        <v>5066</v>
      </c>
      <c r="T325" s="377"/>
      <c r="U325" s="377"/>
      <c r="V325" s="363" t="s">
        <v>133</v>
      </c>
      <c r="W325" s="363"/>
      <c r="X325" s="363"/>
      <c r="Y325" s="362" t="s">
        <v>45</v>
      </c>
      <c r="Z325" s="362" t="s">
        <v>90</v>
      </c>
      <c r="AA325" s="366" t="s">
        <v>90</v>
      </c>
      <c r="AB325" s="362" t="s">
        <v>90</v>
      </c>
      <c r="AC325" s="362"/>
      <c r="AD325" s="362"/>
      <c r="AE325" s="362"/>
      <c r="AF325" s="362"/>
      <c r="AG325" s="362"/>
      <c r="AH325" s="362"/>
      <c r="AI325" s="362" t="s">
        <v>7055</v>
      </c>
      <c r="AJ325" s="362" t="s">
        <v>19</v>
      </c>
      <c r="AK325" s="362" t="s">
        <v>39</v>
      </c>
      <c r="AL325" s="362"/>
      <c r="AM325" s="362"/>
      <c r="AN325" s="362"/>
      <c r="AO325" s="368">
        <v>45924</v>
      </c>
      <c r="AP325" s="361" t="s">
        <v>5067</v>
      </c>
      <c r="AR325">
        <v>1</v>
      </c>
      <c r="AS325" t="s">
        <v>539</v>
      </c>
      <c r="AT325" t="s">
        <v>5840</v>
      </c>
    </row>
    <row r="326" spans="2:46" ht="15" customHeight="1" x14ac:dyDescent="0.35">
      <c r="B326" s="362">
        <v>2073</v>
      </c>
      <c r="C326" s="362" t="s">
        <v>5091</v>
      </c>
      <c r="D326" s="362" t="s">
        <v>3</v>
      </c>
      <c r="E326" s="362" t="s">
        <v>172</v>
      </c>
      <c r="F326" s="362"/>
      <c r="G326" s="362" t="s">
        <v>63</v>
      </c>
      <c r="H326" s="362" t="s">
        <v>63</v>
      </c>
      <c r="I326" s="362" t="s">
        <v>80</v>
      </c>
      <c r="J326" s="362" t="s">
        <v>63</v>
      </c>
      <c r="K326" s="361" t="s">
        <v>5092</v>
      </c>
      <c r="L326" s="362"/>
      <c r="M326" s="362" t="s">
        <v>186</v>
      </c>
      <c r="N326" s="362" t="s">
        <v>4410</v>
      </c>
      <c r="O326" s="362"/>
      <c r="P326" s="362" t="s">
        <v>2208</v>
      </c>
      <c r="Q326" s="362" t="s">
        <v>4394</v>
      </c>
      <c r="R326" s="362"/>
      <c r="S326" s="361"/>
      <c r="T326" s="362"/>
      <c r="U326" s="362"/>
      <c r="V326" s="362" t="s">
        <v>844</v>
      </c>
      <c r="W326" s="362"/>
      <c r="X326" s="362"/>
      <c r="Y326" s="362" t="s">
        <v>48</v>
      </c>
      <c r="Z326" s="362" t="s">
        <v>90</v>
      </c>
      <c r="AA326" s="366" t="s">
        <v>90</v>
      </c>
      <c r="AB326" s="362" t="s">
        <v>90</v>
      </c>
      <c r="AC326" s="362"/>
      <c r="AD326" s="362"/>
      <c r="AE326" s="362"/>
      <c r="AF326" s="362"/>
      <c r="AG326" s="362"/>
      <c r="AH326" s="362"/>
      <c r="AI326" s="362" t="s">
        <v>7048</v>
      </c>
      <c r="AJ326" s="362" t="s">
        <v>19</v>
      </c>
      <c r="AK326" s="362" t="s">
        <v>40</v>
      </c>
      <c r="AL326" s="362" t="s">
        <v>4410</v>
      </c>
      <c r="AM326" s="362">
        <v>0</v>
      </c>
      <c r="AN326" s="362"/>
      <c r="AO326" s="362"/>
      <c r="AP326" s="361"/>
      <c r="AR326">
        <v>1</v>
      </c>
      <c r="AS326" t="s">
        <v>5839</v>
      </c>
      <c r="AT326" t="s">
        <v>5839</v>
      </c>
    </row>
    <row r="327" spans="2:46" ht="15" customHeight="1" x14ac:dyDescent="0.35">
      <c r="B327" s="362">
        <v>2074</v>
      </c>
      <c r="C327" s="362" t="s">
        <v>5093</v>
      </c>
      <c r="D327" s="362" t="s">
        <v>3</v>
      </c>
      <c r="E327" s="362" t="s">
        <v>172</v>
      </c>
      <c r="F327" s="362"/>
      <c r="G327" s="362" t="s">
        <v>63</v>
      </c>
      <c r="H327" s="362" t="s">
        <v>63</v>
      </c>
      <c r="I327" s="362" t="s">
        <v>80</v>
      </c>
      <c r="J327" s="362" t="s">
        <v>63</v>
      </c>
      <c r="K327" s="361" t="s">
        <v>5094</v>
      </c>
      <c r="L327" s="362"/>
      <c r="M327" s="362" t="s">
        <v>186</v>
      </c>
      <c r="N327" s="362" t="s">
        <v>95</v>
      </c>
      <c r="O327" s="362"/>
      <c r="P327" s="362" t="s">
        <v>2208</v>
      </c>
      <c r="Q327" s="362" t="s">
        <v>4394</v>
      </c>
      <c r="R327" s="362"/>
      <c r="S327" s="361"/>
      <c r="T327" s="362"/>
      <c r="U327" s="362"/>
      <c r="V327" s="362" t="s">
        <v>844</v>
      </c>
      <c r="W327" s="362"/>
      <c r="X327" s="362" t="s">
        <v>9</v>
      </c>
      <c r="Y327" s="362" t="s">
        <v>2790</v>
      </c>
      <c r="Z327" s="362" t="s">
        <v>90</v>
      </c>
      <c r="AA327" s="366" t="s">
        <v>90</v>
      </c>
      <c r="AB327" s="362" t="s">
        <v>90</v>
      </c>
      <c r="AC327" s="362"/>
      <c r="AD327" s="362"/>
      <c r="AE327" s="362"/>
      <c r="AF327" s="362"/>
      <c r="AG327" s="362"/>
      <c r="AH327" s="362"/>
      <c r="AI327" s="362" t="s">
        <v>7048</v>
      </c>
      <c r="AJ327" s="362" t="s">
        <v>19</v>
      </c>
      <c r="AK327" s="362" t="e">
        <v>#N/A</v>
      </c>
      <c r="AL327" s="362" t="s">
        <v>7021</v>
      </c>
      <c r="AM327" s="362">
        <v>0</v>
      </c>
      <c r="AN327" s="362"/>
      <c r="AO327" s="362"/>
      <c r="AP327" s="361" t="e">
        <v>#N/A</v>
      </c>
      <c r="AR327">
        <v>1</v>
      </c>
      <c r="AS327" t="s">
        <v>9</v>
      </c>
      <c r="AT327" t="s">
        <v>9</v>
      </c>
    </row>
    <row r="328" spans="2:46" ht="15" customHeight="1" x14ac:dyDescent="0.35">
      <c r="B328" s="362">
        <v>2075</v>
      </c>
      <c r="C328" s="362" t="s">
        <v>5095</v>
      </c>
      <c r="D328" s="362" t="s">
        <v>3</v>
      </c>
      <c r="E328" s="362" t="s">
        <v>172</v>
      </c>
      <c r="F328" s="362"/>
      <c r="G328" s="362" t="s">
        <v>63</v>
      </c>
      <c r="H328" s="362" t="s">
        <v>63</v>
      </c>
      <c r="I328" s="362" t="s">
        <v>80</v>
      </c>
      <c r="J328" s="362" t="s">
        <v>63</v>
      </c>
      <c r="K328" s="361" t="s">
        <v>5096</v>
      </c>
      <c r="L328" s="362"/>
      <c r="M328" s="362" t="s">
        <v>186</v>
      </c>
      <c r="N328" s="362" t="s">
        <v>4410</v>
      </c>
      <c r="O328" s="362"/>
      <c r="P328" s="362" t="s">
        <v>2208</v>
      </c>
      <c r="Q328" s="362" t="s">
        <v>4394</v>
      </c>
      <c r="R328" s="362"/>
      <c r="S328" s="361"/>
      <c r="T328" s="362"/>
      <c r="U328" s="362"/>
      <c r="V328" s="362" t="s">
        <v>844</v>
      </c>
      <c r="W328" s="362"/>
      <c r="X328" s="362"/>
      <c r="Y328" s="362" t="s">
        <v>48</v>
      </c>
      <c r="Z328" s="362" t="s">
        <v>90</v>
      </c>
      <c r="AA328" s="366" t="s">
        <v>90</v>
      </c>
      <c r="AB328" s="362" t="s">
        <v>90</v>
      </c>
      <c r="AC328" s="362"/>
      <c r="AD328" s="362"/>
      <c r="AE328" s="362"/>
      <c r="AF328" s="362"/>
      <c r="AG328" s="362"/>
      <c r="AH328" s="362"/>
      <c r="AI328" s="362" t="s">
        <v>7048</v>
      </c>
      <c r="AJ328" s="362" t="s">
        <v>19</v>
      </c>
      <c r="AK328" s="362" t="s">
        <v>40</v>
      </c>
      <c r="AL328" s="362" t="s">
        <v>4410</v>
      </c>
      <c r="AM328" s="362" t="s">
        <v>6902</v>
      </c>
      <c r="AN328" s="362"/>
      <c r="AO328" s="362"/>
      <c r="AP328" s="361"/>
      <c r="AR328">
        <v>1</v>
      </c>
      <c r="AS328" t="s">
        <v>5839</v>
      </c>
      <c r="AT328" t="s">
        <v>5839</v>
      </c>
    </row>
    <row r="329" spans="2:46" ht="15" customHeight="1" x14ac:dyDescent="0.35">
      <c r="B329" s="362">
        <v>2076</v>
      </c>
      <c r="C329" s="362" t="s">
        <v>5097</v>
      </c>
      <c r="D329" s="362" t="s">
        <v>3</v>
      </c>
      <c r="E329" s="362" t="s">
        <v>172</v>
      </c>
      <c r="F329" s="362"/>
      <c r="G329" s="362" t="s">
        <v>63</v>
      </c>
      <c r="H329" s="362" t="s">
        <v>63</v>
      </c>
      <c r="I329" s="362" t="s">
        <v>80</v>
      </c>
      <c r="J329" s="362" t="s">
        <v>63</v>
      </c>
      <c r="K329" s="361" t="s">
        <v>5098</v>
      </c>
      <c r="L329" s="362"/>
      <c r="M329" s="362" t="s">
        <v>186</v>
      </c>
      <c r="N329" s="362" t="s">
        <v>95</v>
      </c>
      <c r="O329" s="362"/>
      <c r="P329" s="362" t="s">
        <v>2208</v>
      </c>
      <c r="Q329" s="362" t="s">
        <v>4394</v>
      </c>
      <c r="R329" s="362"/>
      <c r="S329" s="361"/>
      <c r="T329" s="362"/>
      <c r="U329" s="362"/>
      <c r="V329" s="362" t="s">
        <v>844</v>
      </c>
      <c r="W329" s="362"/>
      <c r="X329" s="362" t="s">
        <v>9</v>
      </c>
      <c r="Y329" s="362" t="s">
        <v>2790</v>
      </c>
      <c r="Z329" s="362" t="s">
        <v>90</v>
      </c>
      <c r="AA329" s="366" t="s">
        <v>90</v>
      </c>
      <c r="AB329" s="362" t="s">
        <v>90</v>
      </c>
      <c r="AC329" s="362"/>
      <c r="AD329" s="362"/>
      <c r="AE329" s="362"/>
      <c r="AF329" s="362"/>
      <c r="AG329" s="362"/>
      <c r="AH329" s="362"/>
      <c r="AI329" s="362" t="s">
        <v>7048</v>
      </c>
      <c r="AJ329" s="362" t="s">
        <v>19</v>
      </c>
      <c r="AK329" s="362" t="e">
        <v>#N/A</v>
      </c>
      <c r="AL329" s="362" t="s">
        <v>7021</v>
      </c>
      <c r="AM329" s="362">
        <v>0</v>
      </c>
      <c r="AN329" s="362"/>
      <c r="AO329" s="362"/>
      <c r="AP329" s="361" t="e">
        <v>#N/A</v>
      </c>
      <c r="AR329">
        <v>1</v>
      </c>
      <c r="AS329" t="s">
        <v>9</v>
      </c>
      <c r="AT329" t="s">
        <v>9</v>
      </c>
    </row>
    <row r="330" spans="2:46" ht="15" customHeight="1" x14ac:dyDescent="0.35">
      <c r="B330" s="362">
        <v>2077</v>
      </c>
      <c r="C330" s="362" t="s">
        <v>5099</v>
      </c>
      <c r="D330" s="362" t="s">
        <v>3</v>
      </c>
      <c r="E330" s="362" t="s">
        <v>172</v>
      </c>
      <c r="F330" s="362"/>
      <c r="G330" s="362" t="s">
        <v>63</v>
      </c>
      <c r="H330" s="362" t="s">
        <v>63</v>
      </c>
      <c r="I330" s="362" t="s">
        <v>80</v>
      </c>
      <c r="J330" s="362" t="s">
        <v>63</v>
      </c>
      <c r="K330" s="361" t="s">
        <v>5100</v>
      </c>
      <c r="L330" s="362"/>
      <c r="M330" s="362" t="s">
        <v>186</v>
      </c>
      <c r="N330" s="362" t="s">
        <v>4410</v>
      </c>
      <c r="O330" s="362"/>
      <c r="P330" s="362" t="s">
        <v>2208</v>
      </c>
      <c r="Q330" s="362" t="s">
        <v>4394</v>
      </c>
      <c r="R330" s="362"/>
      <c r="S330" s="361"/>
      <c r="T330" s="362"/>
      <c r="U330" s="362"/>
      <c r="V330" s="362" t="s">
        <v>844</v>
      </c>
      <c r="W330" s="362"/>
      <c r="X330" s="362"/>
      <c r="Y330" s="362" t="s">
        <v>48</v>
      </c>
      <c r="Z330" s="362" t="s">
        <v>90</v>
      </c>
      <c r="AA330" s="366" t="s">
        <v>90</v>
      </c>
      <c r="AB330" s="362" t="s">
        <v>90</v>
      </c>
      <c r="AC330" s="362"/>
      <c r="AD330" s="362"/>
      <c r="AE330" s="362"/>
      <c r="AF330" s="362"/>
      <c r="AG330" s="362"/>
      <c r="AH330" s="362"/>
      <c r="AI330" s="362" t="s">
        <v>7048</v>
      </c>
      <c r="AJ330" s="362" t="s">
        <v>19</v>
      </c>
      <c r="AK330" s="362" t="s">
        <v>40</v>
      </c>
      <c r="AL330" s="362" t="s">
        <v>4410</v>
      </c>
      <c r="AM330" s="362">
        <v>0</v>
      </c>
      <c r="AN330" s="362"/>
      <c r="AO330" s="362"/>
      <c r="AP330" s="361"/>
      <c r="AR330">
        <v>1</v>
      </c>
      <c r="AS330" t="s">
        <v>5839</v>
      </c>
      <c r="AT330" t="s">
        <v>5839</v>
      </c>
    </row>
    <row r="331" spans="2:46" ht="15" customHeight="1" x14ac:dyDescent="0.35">
      <c r="B331" s="362">
        <v>2078</v>
      </c>
      <c r="C331" s="362" t="s">
        <v>5101</v>
      </c>
      <c r="D331" s="362" t="s">
        <v>3</v>
      </c>
      <c r="E331" s="362" t="s">
        <v>172</v>
      </c>
      <c r="F331" s="362"/>
      <c r="G331" s="362" t="s">
        <v>63</v>
      </c>
      <c r="H331" s="362" t="s">
        <v>63</v>
      </c>
      <c r="I331" s="362" t="s">
        <v>80</v>
      </c>
      <c r="J331" s="362" t="s">
        <v>63</v>
      </c>
      <c r="K331" s="361" t="s">
        <v>5102</v>
      </c>
      <c r="L331" s="362"/>
      <c r="M331" s="362" t="s">
        <v>186</v>
      </c>
      <c r="N331" s="362" t="s">
        <v>95</v>
      </c>
      <c r="O331" s="362"/>
      <c r="P331" s="362" t="s">
        <v>2208</v>
      </c>
      <c r="Q331" s="362" t="s">
        <v>4394</v>
      </c>
      <c r="R331" s="362"/>
      <c r="S331" s="361"/>
      <c r="T331" s="362"/>
      <c r="U331" s="362"/>
      <c r="V331" s="362" t="s">
        <v>844</v>
      </c>
      <c r="W331" s="362"/>
      <c r="X331" s="362" t="s">
        <v>9</v>
      </c>
      <c r="Y331" s="362" t="s">
        <v>2790</v>
      </c>
      <c r="Z331" s="362" t="s">
        <v>90</v>
      </c>
      <c r="AA331" s="366" t="s">
        <v>90</v>
      </c>
      <c r="AB331" s="362" t="s">
        <v>90</v>
      </c>
      <c r="AC331" s="362"/>
      <c r="AD331" s="362"/>
      <c r="AE331" s="362"/>
      <c r="AF331" s="362"/>
      <c r="AG331" s="362"/>
      <c r="AH331" s="362"/>
      <c r="AI331" s="362" t="s">
        <v>7048</v>
      </c>
      <c r="AJ331" s="362" t="s">
        <v>19</v>
      </c>
      <c r="AK331" s="362" t="e">
        <v>#N/A</v>
      </c>
      <c r="AL331" s="362" t="s">
        <v>7021</v>
      </c>
      <c r="AM331" s="362">
        <v>0</v>
      </c>
      <c r="AN331" s="362"/>
      <c r="AO331" s="362"/>
      <c r="AP331" s="361" t="e">
        <v>#N/A</v>
      </c>
      <c r="AR331">
        <v>1</v>
      </c>
      <c r="AS331" t="s">
        <v>9</v>
      </c>
      <c r="AT331" t="s">
        <v>9</v>
      </c>
    </row>
    <row r="332" spans="2:46" ht="15" customHeight="1" x14ac:dyDescent="0.35">
      <c r="B332" s="362">
        <v>2079</v>
      </c>
      <c r="C332" s="362" t="s">
        <v>5103</v>
      </c>
      <c r="D332" s="362" t="s">
        <v>3</v>
      </c>
      <c r="E332" s="362" t="s">
        <v>172</v>
      </c>
      <c r="F332" s="362"/>
      <c r="G332" s="362" t="s">
        <v>63</v>
      </c>
      <c r="H332" s="362" t="s">
        <v>63</v>
      </c>
      <c r="I332" s="362" t="s">
        <v>80</v>
      </c>
      <c r="J332" s="362" t="s">
        <v>63</v>
      </c>
      <c r="K332" s="361" t="s">
        <v>5104</v>
      </c>
      <c r="L332" s="362"/>
      <c r="M332" s="362" t="s">
        <v>186</v>
      </c>
      <c r="N332" s="362" t="s">
        <v>4410</v>
      </c>
      <c r="O332" s="362"/>
      <c r="P332" s="362" t="s">
        <v>2208</v>
      </c>
      <c r="Q332" s="362" t="s">
        <v>4394</v>
      </c>
      <c r="R332" s="362"/>
      <c r="S332" s="361"/>
      <c r="T332" s="362"/>
      <c r="U332" s="362"/>
      <c r="V332" s="362" t="s">
        <v>844</v>
      </c>
      <c r="W332" s="362"/>
      <c r="X332" s="362"/>
      <c r="Y332" s="362" t="s">
        <v>48</v>
      </c>
      <c r="Z332" s="362" t="s">
        <v>90</v>
      </c>
      <c r="AA332" s="366" t="s">
        <v>90</v>
      </c>
      <c r="AB332" s="362" t="s">
        <v>90</v>
      </c>
      <c r="AC332" s="362"/>
      <c r="AD332" s="362"/>
      <c r="AE332" s="362"/>
      <c r="AF332" s="362"/>
      <c r="AG332" s="362"/>
      <c r="AH332" s="362"/>
      <c r="AI332" s="362" t="s">
        <v>7048</v>
      </c>
      <c r="AJ332" s="362" t="s">
        <v>19</v>
      </c>
      <c r="AK332" s="362" t="s">
        <v>40</v>
      </c>
      <c r="AL332" s="362" t="s">
        <v>4410</v>
      </c>
      <c r="AM332" s="362">
        <v>0</v>
      </c>
      <c r="AN332" s="362"/>
      <c r="AO332" s="362"/>
      <c r="AP332" s="361"/>
      <c r="AR332">
        <v>1</v>
      </c>
      <c r="AS332" t="s">
        <v>5839</v>
      </c>
      <c r="AT332" t="s">
        <v>5839</v>
      </c>
    </row>
    <row r="333" spans="2:46" ht="15" customHeight="1" x14ac:dyDescent="0.35">
      <c r="B333" s="362">
        <v>2080</v>
      </c>
      <c r="C333" s="362" t="s">
        <v>5105</v>
      </c>
      <c r="D333" s="362" t="s">
        <v>3</v>
      </c>
      <c r="E333" s="362" t="s">
        <v>172</v>
      </c>
      <c r="F333" s="362"/>
      <c r="G333" s="362" t="s">
        <v>63</v>
      </c>
      <c r="H333" s="362" t="s">
        <v>63</v>
      </c>
      <c r="I333" s="362" t="s">
        <v>80</v>
      </c>
      <c r="J333" s="362" t="s">
        <v>63</v>
      </c>
      <c r="K333" s="361" t="s">
        <v>5106</v>
      </c>
      <c r="L333" s="362"/>
      <c r="M333" s="362" t="s">
        <v>186</v>
      </c>
      <c r="N333" s="362" t="s">
        <v>95</v>
      </c>
      <c r="O333" s="362"/>
      <c r="P333" s="362" t="s">
        <v>2208</v>
      </c>
      <c r="Q333" s="362" t="s">
        <v>4394</v>
      </c>
      <c r="R333" s="362"/>
      <c r="S333" s="361"/>
      <c r="T333" s="362"/>
      <c r="U333" s="362"/>
      <c r="V333" s="362" t="s">
        <v>844</v>
      </c>
      <c r="W333" s="362"/>
      <c r="X333" s="362" t="s">
        <v>9</v>
      </c>
      <c r="Y333" s="362" t="s">
        <v>2790</v>
      </c>
      <c r="Z333" s="362" t="s">
        <v>90</v>
      </c>
      <c r="AA333" s="366" t="s">
        <v>90</v>
      </c>
      <c r="AB333" s="362" t="s">
        <v>90</v>
      </c>
      <c r="AC333" s="362"/>
      <c r="AD333" s="362"/>
      <c r="AE333" s="362"/>
      <c r="AF333" s="362"/>
      <c r="AG333" s="362"/>
      <c r="AH333" s="362"/>
      <c r="AI333" s="362" t="s">
        <v>7048</v>
      </c>
      <c r="AJ333" s="362" t="s">
        <v>19</v>
      </c>
      <c r="AK333" s="362" t="e">
        <v>#N/A</v>
      </c>
      <c r="AL333" s="362" t="s">
        <v>7021</v>
      </c>
      <c r="AM333" s="362">
        <v>0</v>
      </c>
      <c r="AN333" s="362"/>
      <c r="AO333" s="362"/>
      <c r="AP333" s="361" t="e">
        <v>#N/A</v>
      </c>
      <c r="AR333">
        <v>1</v>
      </c>
      <c r="AS333" t="s">
        <v>9</v>
      </c>
      <c r="AT333" t="s">
        <v>9</v>
      </c>
    </row>
    <row r="334" spans="2:46" ht="15" customHeight="1" x14ac:dyDescent="0.35">
      <c r="B334" s="362">
        <v>2081</v>
      </c>
      <c r="C334" s="362" t="s">
        <v>5107</v>
      </c>
      <c r="D334" s="362" t="s">
        <v>3</v>
      </c>
      <c r="E334" s="362" t="s">
        <v>172</v>
      </c>
      <c r="F334" s="362"/>
      <c r="G334" s="362" t="s">
        <v>63</v>
      </c>
      <c r="H334" s="362" t="s">
        <v>63</v>
      </c>
      <c r="I334" s="362" t="s">
        <v>80</v>
      </c>
      <c r="J334" s="362" t="s">
        <v>63</v>
      </c>
      <c r="K334" s="361" t="s">
        <v>5108</v>
      </c>
      <c r="L334" s="362"/>
      <c r="M334" s="362" t="s">
        <v>186</v>
      </c>
      <c r="N334" s="362" t="s">
        <v>40</v>
      </c>
      <c r="O334" s="362"/>
      <c r="P334" s="362" t="s">
        <v>2208</v>
      </c>
      <c r="Q334" s="362" t="s">
        <v>4394</v>
      </c>
      <c r="R334" s="362"/>
      <c r="S334" s="361"/>
      <c r="T334" s="362"/>
      <c r="U334" s="362"/>
      <c r="V334" s="362" t="s">
        <v>844</v>
      </c>
      <c r="W334" s="362"/>
      <c r="X334" s="362" t="s">
        <v>9</v>
      </c>
      <c r="Y334" s="362" t="s">
        <v>9</v>
      </c>
      <c r="Z334" s="362" t="s">
        <v>90</v>
      </c>
      <c r="AA334" s="366" t="s">
        <v>90</v>
      </c>
      <c r="AB334" s="362" t="s">
        <v>90</v>
      </c>
      <c r="AC334" s="362"/>
      <c r="AD334" s="362"/>
      <c r="AE334" s="362"/>
      <c r="AF334" s="362"/>
      <c r="AG334" s="362"/>
      <c r="AH334" s="362"/>
      <c r="AI334" s="362" t="s">
        <v>7048</v>
      </c>
      <c r="AJ334" s="362" t="s">
        <v>19</v>
      </c>
      <c r="AK334" s="362" t="s">
        <v>40</v>
      </c>
      <c r="AL334" s="362" t="s">
        <v>46</v>
      </c>
      <c r="AM334" s="362">
        <v>0</v>
      </c>
      <c r="AN334" s="362"/>
      <c r="AO334" s="362"/>
      <c r="AP334" s="361" t="e">
        <v>#N/A</v>
      </c>
      <c r="AR334">
        <v>1</v>
      </c>
      <c r="AS334" t="s">
        <v>9</v>
      </c>
      <c r="AT334" t="s">
        <v>9</v>
      </c>
    </row>
    <row r="335" spans="2:46" ht="15" customHeight="1" x14ac:dyDescent="0.35">
      <c r="B335" s="362">
        <v>2082</v>
      </c>
      <c r="C335" s="362" t="s">
        <v>5109</v>
      </c>
      <c r="D335" s="362" t="s">
        <v>3</v>
      </c>
      <c r="E335" s="362" t="s">
        <v>172</v>
      </c>
      <c r="F335" s="362"/>
      <c r="G335" s="362" t="s">
        <v>63</v>
      </c>
      <c r="H335" s="362" t="s">
        <v>63</v>
      </c>
      <c r="I335" s="362" t="s">
        <v>80</v>
      </c>
      <c r="J335" s="362" t="s">
        <v>63</v>
      </c>
      <c r="K335" s="361" t="s">
        <v>5110</v>
      </c>
      <c r="L335" s="362"/>
      <c r="M335" s="362" t="s">
        <v>186</v>
      </c>
      <c r="N335" s="362" t="s">
        <v>40</v>
      </c>
      <c r="O335" s="362"/>
      <c r="P335" s="362" t="s">
        <v>2208</v>
      </c>
      <c r="Q335" s="362" t="s">
        <v>4394</v>
      </c>
      <c r="R335" s="362"/>
      <c r="S335" s="361"/>
      <c r="T335" s="362"/>
      <c r="U335" s="362"/>
      <c r="V335" s="362" t="s">
        <v>844</v>
      </c>
      <c r="W335" s="362"/>
      <c r="X335" s="362" t="s">
        <v>9</v>
      </c>
      <c r="Y335" s="362" t="s">
        <v>9</v>
      </c>
      <c r="Z335" s="362" t="s">
        <v>90</v>
      </c>
      <c r="AA335" s="366" t="s">
        <v>90</v>
      </c>
      <c r="AB335" s="362" t="s">
        <v>90</v>
      </c>
      <c r="AC335" s="362"/>
      <c r="AD335" s="362"/>
      <c r="AE335" s="362"/>
      <c r="AF335" s="362"/>
      <c r="AG335" s="362"/>
      <c r="AH335" s="362"/>
      <c r="AI335" s="362" t="s">
        <v>7048</v>
      </c>
      <c r="AJ335" s="362" t="s">
        <v>19</v>
      </c>
      <c r="AK335" s="362" t="s">
        <v>40</v>
      </c>
      <c r="AL335" s="362" t="s">
        <v>46</v>
      </c>
      <c r="AM335" s="362">
        <v>0</v>
      </c>
      <c r="AN335" s="362"/>
      <c r="AO335" s="362"/>
      <c r="AP335" s="361" t="e">
        <v>#N/A</v>
      </c>
      <c r="AR335">
        <v>1</v>
      </c>
      <c r="AS335" t="s">
        <v>9</v>
      </c>
      <c r="AT335" t="s">
        <v>9</v>
      </c>
    </row>
    <row r="336" spans="2:46" ht="15" customHeight="1" x14ac:dyDescent="0.35">
      <c r="B336" s="362">
        <v>2083</v>
      </c>
      <c r="C336" s="362" t="s">
        <v>5111</v>
      </c>
      <c r="D336" s="362" t="s">
        <v>3</v>
      </c>
      <c r="E336" s="362" t="s">
        <v>172</v>
      </c>
      <c r="F336" s="362"/>
      <c r="G336" s="362" t="s">
        <v>63</v>
      </c>
      <c r="H336" s="362" t="s">
        <v>63</v>
      </c>
      <c r="I336" s="362" t="s">
        <v>63</v>
      </c>
      <c r="J336" s="362" t="s">
        <v>4392</v>
      </c>
      <c r="K336" s="361" t="s">
        <v>5112</v>
      </c>
      <c r="L336" s="362"/>
      <c r="M336" s="362" t="s">
        <v>186</v>
      </c>
      <c r="N336" s="362" t="s">
        <v>90</v>
      </c>
      <c r="O336" s="362"/>
      <c r="P336" s="362" t="s">
        <v>2208</v>
      </c>
      <c r="Q336" s="362" t="s">
        <v>4394</v>
      </c>
      <c r="R336" s="362"/>
      <c r="S336" s="361"/>
      <c r="T336" s="362"/>
      <c r="U336" s="362"/>
      <c r="V336" s="362" t="s">
        <v>844</v>
      </c>
      <c r="W336" s="362"/>
      <c r="X336" s="362" t="s">
        <v>9</v>
      </c>
      <c r="Y336" s="362" t="s">
        <v>9</v>
      </c>
      <c r="Z336" s="362" t="s">
        <v>90</v>
      </c>
      <c r="AA336" s="366" t="s">
        <v>90</v>
      </c>
      <c r="AB336" s="362" t="s">
        <v>90</v>
      </c>
      <c r="AC336" s="362"/>
      <c r="AD336" s="362"/>
      <c r="AE336" s="362"/>
      <c r="AF336" s="362"/>
      <c r="AG336" s="362"/>
      <c r="AH336" s="362"/>
      <c r="AI336" s="362" t="s">
        <v>7046</v>
      </c>
      <c r="AJ336" s="362" t="s">
        <v>19</v>
      </c>
      <c r="AK336" s="362" t="s">
        <v>40</v>
      </c>
      <c r="AL336" s="362" t="s">
        <v>40</v>
      </c>
      <c r="AM336" s="362">
        <v>0</v>
      </c>
      <c r="AN336" s="362"/>
      <c r="AO336" s="362"/>
      <c r="AP336" s="361" t="e">
        <v>#N/A</v>
      </c>
      <c r="AR336">
        <v>1</v>
      </c>
      <c r="AS336" t="s">
        <v>9</v>
      </c>
      <c r="AT336" t="s">
        <v>9</v>
      </c>
    </row>
    <row r="337" spans="2:46" ht="15" customHeight="1" x14ac:dyDescent="0.35">
      <c r="B337" s="362">
        <v>2084</v>
      </c>
      <c r="C337" s="362" t="s">
        <v>5113</v>
      </c>
      <c r="D337" s="362" t="s">
        <v>3</v>
      </c>
      <c r="E337" s="362" t="s">
        <v>172</v>
      </c>
      <c r="F337" s="362"/>
      <c r="G337" s="362"/>
      <c r="H337" s="362"/>
      <c r="I337" s="362" t="s">
        <v>77</v>
      </c>
      <c r="J337" s="362" t="s">
        <v>5063</v>
      </c>
      <c r="K337" s="361" t="s">
        <v>5114</v>
      </c>
      <c r="L337" s="362"/>
      <c r="M337" s="362" t="s">
        <v>1689</v>
      </c>
      <c r="N337" s="362" t="s">
        <v>90</v>
      </c>
      <c r="O337" s="362"/>
      <c r="P337" s="362" t="s">
        <v>77</v>
      </c>
      <c r="Q337" s="362" t="s">
        <v>5065</v>
      </c>
      <c r="R337" s="362" t="s">
        <v>1663</v>
      </c>
      <c r="S337" s="365" t="s">
        <v>5066</v>
      </c>
      <c r="T337" s="377"/>
      <c r="U337" s="377"/>
      <c r="V337" s="363" t="s">
        <v>133</v>
      </c>
      <c r="W337" s="363"/>
      <c r="X337" s="363"/>
      <c r="Y337" s="362" t="s">
        <v>45</v>
      </c>
      <c r="Z337" s="362" t="s">
        <v>90</v>
      </c>
      <c r="AA337" s="366" t="s">
        <v>90</v>
      </c>
      <c r="AB337" s="362" t="s">
        <v>90</v>
      </c>
      <c r="AC337" s="362"/>
      <c r="AD337" s="362"/>
      <c r="AE337" s="362"/>
      <c r="AF337" s="362"/>
      <c r="AG337" s="362"/>
      <c r="AH337" s="362"/>
      <c r="AI337" s="362" t="s">
        <v>7055</v>
      </c>
      <c r="AJ337" s="362" t="s">
        <v>19</v>
      </c>
      <c r="AK337" s="362" t="s">
        <v>39</v>
      </c>
      <c r="AL337" s="362"/>
      <c r="AM337" s="362"/>
      <c r="AN337" s="362"/>
      <c r="AO337" s="368">
        <v>45924</v>
      </c>
      <c r="AP337" s="361" t="s">
        <v>5067</v>
      </c>
      <c r="AR337">
        <v>1</v>
      </c>
      <c r="AS337" t="s">
        <v>539</v>
      </c>
      <c r="AT337" t="s">
        <v>5840</v>
      </c>
    </row>
    <row r="338" spans="2:46" ht="15" customHeight="1" x14ac:dyDescent="0.35">
      <c r="B338" s="362">
        <v>2085</v>
      </c>
      <c r="C338" s="362" t="s">
        <v>5115</v>
      </c>
      <c r="D338" s="362" t="s">
        <v>3</v>
      </c>
      <c r="E338" s="362" t="s">
        <v>172</v>
      </c>
      <c r="F338" s="362"/>
      <c r="G338" s="362" t="s">
        <v>63</v>
      </c>
      <c r="H338" s="362" t="s">
        <v>63</v>
      </c>
      <c r="I338" s="362" t="s">
        <v>80</v>
      </c>
      <c r="J338" s="362" t="s">
        <v>63</v>
      </c>
      <c r="K338" s="361" t="s">
        <v>5116</v>
      </c>
      <c r="L338" s="362"/>
      <c r="M338" s="362" t="s">
        <v>186</v>
      </c>
      <c r="N338" s="362" t="s">
        <v>40</v>
      </c>
      <c r="O338" s="362"/>
      <c r="P338" s="362" t="s">
        <v>2208</v>
      </c>
      <c r="Q338" s="362" t="s">
        <v>4394</v>
      </c>
      <c r="R338" s="362"/>
      <c r="S338" s="361"/>
      <c r="T338" s="362"/>
      <c r="U338" s="362"/>
      <c r="V338" s="362" t="s">
        <v>844</v>
      </c>
      <c r="W338" s="362"/>
      <c r="X338" s="362" t="s">
        <v>9</v>
      </c>
      <c r="Y338" s="362" t="s">
        <v>9</v>
      </c>
      <c r="Z338" s="362" t="s">
        <v>90</v>
      </c>
      <c r="AA338" s="366" t="s">
        <v>90</v>
      </c>
      <c r="AB338" s="362" t="s">
        <v>90</v>
      </c>
      <c r="AC338" s="362"/>
      <c r="AD338" s="362"/>
      <c r="AE338" s="362"/>
      <c r="AF338" s="362"/>
      <c r="AG338" s="362"/>
      <c r="AH338" s="362"/>
      <c r="AI338" s="362" t="s">
        <v>7048</v>
      </c>
      <c r="AJ338" s="362" t="s">
        <v>19</v>
      </c>
      <c r="AK338" s="362" t="s">
        <v>40</v>
      </c>
      <c r="AL338" s="362" t="s">
        <v>46</v>
      </c>
      <c r="AM338" s="362">
        <v>0</v>
      </c>
      <c r="AN338" s="362"/>
      <c r="AO338" s="362"/>
      <c r="AP338" s="361" t="e">
        <v>#N/A</v>
      </c>
      <c r="AR338">
        <v>1</v>
      </c>
      <c r="AS338" t="s">
        <v>9</v>
      </c>
      <c r="AT338" t="s">
        <v>9</v>
      </c>
    </row>
    <row r="339" spans="2:46" ht="15" customHeight="1" x14ac:dyDescent="0.35">
      <c r="B339" s="362">
        <v>2086</v>
      </c>
      <c r="C339" s="362" t="s">
        <v>5117</v>
      </c>
      <c r="D339" s="362" t="s">
        <v>3</v>
      </c>
      <c r="E339" s="362" t="s">
        <v>172</v>
      </c>
      <c r="F339" s="362"/>
      <c r="G339" s="362" t="s">
        <v>63</v>
      </c>
      <c r="H339" s="362" t="s">
        <v>63</v>
      </c>
      <c r="I339" s="362" t="s">
        <v>80</v>
      </c>
      <c r="J339" s="362" t="s">
        <v>63</v>
      </c>
      <c r="K339" s="361" t="s">
        <v>5118</v>
      </c>
      <c r="L339" s="362"/>
      <c r="M339" s="362" t="s">
        <v>186</v>
      </c>
      <c r="N339" s="362" t="s">
        <v>95</v>
      </c>
      <c r="O339" s="362"/>
      <c r="P339" s="362" t="s">
        <v>2208</v>
      </c>
      <c r="Q339" s="362" t="s">
        <v>4394</v>
      </c>
      <c r="R339" s="362"/>
      <c r="S339" s="361"/>
      <c r="T339" s="362"/>
      <c r="U339" s="362"/>
      <c r="V339" s="362" t="s">
        <v>844</v>
      </c>
      <c r="W339" s="362"/>
      <c r="X339" s="362"/>
      <c r="Y339" s="362" t="s">
        <v>48</v>
      </c>
      <c r="Z339" s="362" t="s">
        <v>90</v>
      </c>
      <c r="AA339" s="366" t="s">
        <v>90</v>
      </c>
      <c r="AB339" s="362" t="s">
        <v>90</v>
      </c>
      <c r="AC339" s="362"/>
      <c r="AD339" s="362"/>
      <c r="AE339" s="362"/>
      <c r="AF339" s="362"/>
      <c r="AG339" s="362"/>
      <c r="AH339" s="362"/>
      <c r="AI339" s="362" t="s">
        <v>7048</v>
      </c>
      <c r="AJ339" s="362" t="s">
        <v>19</v>
      </c>
      <c r="AK339" s="362" t="e">
        <v>#N/A</v>
      </c>
      <c r="AL339" s="362" t="s">
        <v>4410</v>
      </c>
      <c r="AM339" s="362">
        <v>0</v>
      </c>
      <c r="AN339" s="362"/>
      <c r="AO339" s="362"/>
      <c r="AP339" s="361" t="e">
        <v>#N/A</v>
      </c>
      <c r="AR339">
        <v>1</v>
      </c>
      <c r="AS339" t="s">
        <v>5839</v>
      </c>
      <c r="AT339" t="s">
        <v>5839</v>
      </c>
    </row>
    <row r="340" spans="2:46" ht="15" customHeight="1" x14ac:dyDescent="0.35">
      <c r="B340" s="362">
        <v>2087</v>
      </c>
      <c r="C340" s="362" t="s">
        <v>5119</v>
      </c>
      <c r="D340" s="362" t="s">
        <v>3</v>
      </c>
      <c r="E340" s="362" t="s">
        <v>172</v>
      </c>
      <c r="F340" s="362"/>
      <c r="G340" s="362" t="s">
        <v>63</v>
      </c>
      <c r="H340" s="362" t="s">
        <v>63</v>
      </c>
      <c r="I340" s="362" t="s">
        <v>63</v>
      </c>
      <c r="J340" s="362" t="s">
        <v>5120</v>
      </c>
      <c r="K340" s="361" t="s">
        <v>5121</v>
      </c>
      <c r="L340" s="362"/>
      <c r="M340" s="362" t="s">
        <v>186</v>
      </c>
      <c r="N340" s="362" t="s">
        <v>4410</v>
      </c>
      <c r="O340" s="362"/>
      <c r="P340" s="362" t="s">
        <v>4399</v>
      </c>
      <c r="Q340" s="362" t="s">
        <v>4400</v>
      </c>
      <c r="R340" s="362"/>
      <c r="S340" s="361"/>
      <c r="T340" s="362"/>
      <c r="U340" s="362"/>
      <c r="V340" s="362" t="s">
        <v>844</v>
      </c>
      <c r="W340" s="362"/>
      <c r="X340" s="362"/>
      <c r="Y340" s="362" t="s">
        <v>48</v>
      </c>
      <c r="Z340" s="362" t="s">
        <v>90</v>
      </c>
      <c r="AA340" s="366" t="s">
        <v>90</v>
      </c>
      <c r="AB340" s="362" t="s">
        <v>90</v>
      </c>
      <c r="AC340" s="362"/>
      <c r="AD340" s="362"/>
      <c r="AE340" s="362"/>
      <c r="AF340" s="362"/>
      <c r="AG340" s="362"/>
      <c r="AH340" s="362"/>
      <c r="AI340" s="362" t="s">
        <v>7046</v>
      </c>
      <c r="AJ340" s="362" t="s">
        <v>19</v>
      </c>
      <c r="AK340" s="362" t="s">
        <v>40</v>
      </c>
      <c r="AL340" s="362" t="s">
        <v>4410</v>
      </c>
      <c r="AM340" s="362">
        <v>0</v>
      </c>
      <c r="AN340" s="362"/>
      <c r="AO340" s="362"/>
      <c r="AP340" s="361"/>
      <c r="AR340">
        <v>1</v>
      </c>
      <c r="AS340" t="s">
        <v>5839</v>
      </c>
      <c r="AT340" t="s">
        <v>5839</v>
      </c>
    </row>
    <row r="341" spans="2:46" ht="15" customHeight="1" x14ac:dyDescent="0.35">
      <c r="B341" s="362">
        <v>2088</v>
      </c>
      <c r="C341" s="362" t="s">
        <v>5122</v>
      </c>
      <c r="D341" s="362" t="s">
        <v>3</v>
      </c>
      <c r="E341" s="362" t="s">
        <v>172</v>
      </c>
      <c r="F341" s="362"/>
      <c r="G341" s="362" t="s">
        <v>63</v>
      </c>
      <c r="H341" s="362" t="s">
        <v>63</v>
      </c>
      <c r="I341" s="362" t="s">
        <v>63</v>
      </c>
      <c r="J341" s="362" t="s">
        <v>5120</v>
      </c>
      <c r="K341" s="361" t="s">
        <v>5123</v>
      </c>
      <c r="L341" s="362"/>
      <c r="M341" s="362" t="s">
        <v>186</v>
      </c>
      <c r="N341" s="362" t="s">
        <v>4410</v>
      </c>
      <c r="O341" s="362"/>
      <c r="P341" s="362" t="s">
        <v>4399</v>
      </c>
      <c r="Q341" s="362" t="s">
        <v>4400</v>
      </c>
      <c r="R341" s="362"/>
      <c r="S341" s="361"/>
      <c r="T341" s="362"/>
      <c r="U341" s="362"/>
      <c r="V341" s="362" t="s">
        <v>844</v>
      </c>
      <c r="W341" s="362"/>
      <c r="X341" s="362"/>
      <c r="Y341" s="362" t="s">
        <v>48</v>
      </c>
      <c r="Z341" s="362" t="s">
        <v>90</v>
      </c>
      <c r="AA341" s="366" t="s">
        <v>90</v>
      </c>
      <c r="AB341" s="362" t="s">
        <v>90</v>
      </c>
      <c r="AC341" s="362"/>
      <c r="AD341" s="362"/>
      <c r="AE341" s="362"/>
      <c r="AF341" s="362"/>
      <c r="AG341" s="362"/>
      <c r="AH341" s="362"/>
      <c r="AI341" s="362" t="s">
        <v>7046</v>
      </c>
      <c r="AJ341" s="362" t="s">
        <v>19</v>
      </c>
      <c r="AK341" s="362" t="s">
        <v>40</v>
      </c>
      <c r="AL341" s="362" t="s">
        <v>4410</v>
      </c>
      <c r="AM341" s="362">
        <v>0</v>
      </c>
      <c r="AN341" s="362"/>
      <c r="AO341" s="362"/>
      <c r="AP341" s="361"/>
      <c r="AR341">
        <v>1</v>
      </c>
      <c r="AS341" t="s">
        <v>5839</v>
      </c>
      <c r="AT341" t="s">
        <v>5839</v>
      </c>
    </row>
    <row r="342" spans="2:46" ht="15" customHeight="1" x14ac:dyDescent="0.35">
      <c r="B342" s="362">
        <v>2089</v>
      </c>
      <c r="C342" s="362" t="s">
        <v>5124</v>
      </c>
      <c r="D342" s="362" t="s">
        <v>3</v>
      </c>
      <c r="E342" s="362" t="s">
        <v>172</v>
      </c>
      <c r="F342" s="362"/>
      <c r="G342" s="362" t="s">
        <v>63</v>
      </c>
      <c r="H342" s="362" t="s">
        <v>63</v>
      </c>
      <c r="I342" s="362" t="s">
        <v>63</v>
      </c>
      <c r="J342" s="362" t="s">
        <v>5120</v>
      </c>
      <c r="K342" s="361" t="s">
        <v>5125</v>
      </c>
      <c r="L342" s="362"/>
      <c r="M342" s="362" t="s">
        <v>186</v>
      </c>
      <c r="N342" s="362" t="s">
        <v>4410</v>
      </c>
      <c r="O342" s="362"/>
      <c r="P342" s="362" t="s">
        <v>4399</v>
      </c>
      <c r="Q342" s="362" t="s">
        <v>4400</v>
      </c>
      <c r="R342" s="362"/>
      <c r="S342" s="361"/>
      <c r="T342" s="362"/>
      <c r="U342" s="362"/>
      <c r="V342" s="362" t="s">
        <v>844</v>
      </c>
      <c r="W342" s="362"/>
      <c r="X342" s="362"/>
      <c r="Y342" s="362" t="s">
        <v>48</v>
      </c>
      <c r="Z342" s="362" t="s">
        <v>90</v>
      </c>
      <c r="AA342" s="366" t="s">
        <v>90</v>
      </c>
      <c r="AB342" s="362" t="s">
        <v>90</v>
      </c>
      <c r="AC342" s="362"/>
      <c r="AD342" s="362"/>
      <c r="AE342" s="362"/>
      <c r="AF342" s="362"/>
      <c r="AG342" s="362"/>
      <c r="AH342" s="362"/>
      <c r="AI342" s="362" t="s">
        <v>7046</v>
      </c>
      <c r="AJ342" s="362" t="s">
        <v>19</v>
      </c>
      <c r="AK342" s="362" t="s">
        <v>40</v>
      </c>
      <c r="AL342" s="362" t="s">
        <v>4410</v>
      </c>
      <c r="AM342" s="362">
        <v>0</v>
      </c>
      <c r="AN342" s="362"/>
      <c r="AO342" s="362"/>
      <c r="AP342" s="361"/>
      <c r="AR342">
        <v>1</v>
      </c>
      <c r="AS342" t="s">
        <v>5839</v>
      </c>
      <c r="AT342" t="s">
        <v>5839</v>
      </c>
    </row>
    <row r="343" spans="2:46" ht="15" customHeight="1" x14ac:dyDescent="0.35">
      <c r="B343" s="362">
        <v>2090</v>
      </c>
      <c r="C343" s="362" t="s">
        <v>5126</v>
      </c>
      <c r="D343" s="362" t="s">
        <v>3</v>
      </c>
      <c r="E343" s="362" t="s">
        <v>172</v>
      </c>
      <c r="F343" s="362"/>
      <c r="G343" s="362" t="s">
        <v>63</v>
      </c>
      <c r="H343" s="362" t="s">
        <v>63</v>
      </c>
      <c r="I343" s="362" t="s">
        <v>63</v>
      </c>
      <c r="J343" s="362" t="s">
        <v>5120</v>
      </c>
      <c r="K343" s="361" t="s">
        <v>5127</v>
      </c>
      <c r="L343" s="362"/>
      <c r="M343" s="362" t="s">
        <v>186</v>
      </c>
      <c r="N343" s="362" t="s">
        <v>4410</v>
      </c>
      <c r="O343" s="362"/>
      <c r="P343" s="362" t="s">
        <v>4399</v>
      </c>
      <c r="Q343" s="362" t="s">
        <v>4400</v>
      </c>
      <c r="R343" s="362"/>
      <c r="S343" s="361"/>
      <c r="T343" s="362"/>
      <c r="U343" s="362"/>
      <c r="V343" s="362" t="s">
        <v>844</v>
      </c>
      <c r="W343" s="362"/>
      <c r="X343" s="362"/>
      <c r="Y343" s="362" t="s">
        <v>48</v>
      </c>
      <c r="Z343" s="362" t="s">
        <v>90</v>
      </c>
      <c r="AA343" s="366" t="s">
        <v>90</v>
      </c>
      <c r="AB343" s="362" t="s">
        <v>90</v>
      </c>
      <c r="AC343" s="362"/>
      <c r="AD343" s="362"/>
      <c r="AE343" s="362"/>
      <c r="AF343" s="362"/>
      <c r="AG343" s="362"/>
      <c r="AH343" s="362"/>
      <c r="AI343" s="362" t="s">
        <v>7046</v>
      </c>
      <c r="AJ343" s="362" t="s">
        <v>19</v>
      </c>
      <c r="AK343" s="362" t="s">
        <v>40</v>
      </c>
      <c r="AL343" s="362" t="s">
        <v>4410</v>
      </c>
      <c r="AM343" s="362">
        <v>0</v>
      </c>
      <c r="AN343" s="362"/>
      <c r="AO343" s="362"/>
      <c r="AP343" s="361"/>
      <c r="AR343">
        <v>1</v>
      </c>
      <c r="AS343" t="s">
        <v>5839</v>
      </c>
      <c r="AT343" t="s">
        <v>5839</v>
      </c>
    </row>
    <row r="344" spans="2:46" ht="15" customHeight="1" x14ac:dyDescent="0.35">
      <c r="B344" s="362">
        <v>2091</v>
      </c>
      <c r="C344" s="362" t="s">
        <v>5128</v>
      </c>
      <c r="D344" s="362" t="s">
        <v>3</v>
      </c>
      <c r="E344" s="362" t="s">
        <v>172</v>
      </c>
      <c r="F344" s="362"/>
      <c r="G344" s="362" t="s">
        <v>63</v>
      </c>
      <c r="H344" s="362" t="s">
        <v>63</v>
      </c>
      <c r="I344" s="362" t="s">
        <v>63</v>
      </c>
      <c r="J344" s="362" t="s">
        <v>5120</v>
      </c>
      <c r="K344" s="361" t="s">
        <v>5129</v>
      </c>
      <c r="L344" s="362"/>
      <c r="M344" s="362" t="s">
        <v>186</v>
      </c>
      <c r="N344" s="362" t="s">
        <v>4410</v>
      </c>
      <c r="O344" s="362"/>
      <c r="P344" s="362" t="s">
        <v>4399</v>
      </c>
      <c r="Q344" s="362" t="s">
        <v>4400</v>
      </c>
      <c r="R344" s="362"/>
      <c r="S344" s="361"/>
      <c r="T344" s="362"/>
      <c r="U344" s="362"/>
      <c r="V344" s="362" t="s">
        <v>844</v>
      </c>
      <c r="W344" s="362"/>
      <c r="X344" s="362"/>
      <c r="Y344" s="362" t="s">
        <v>48</v>
      </c>
      <c r="Z344" s="362" t="s">
        <v>90</v>
      </c>
      <c r="AA344" s="366" t="s">
        <v>90</v>
      </c>
      <c r="AB344" s="362" t="s">
        <v>90</v>
      </c>
      <c r="AC344" s="362"/>
      <c r="AD344" s="362"/>
      <c r="AE344" s="362"/>
      <c r="AF344" s="362"/>
      <c r="AG344" s="362"/>
      <c r="AH344" s="362"/>
      <c r="AI344" s="362" t="s">
        <v>7046</v>
      </c>
      <c r="AJ344" s="362" t="s">
        <v>19</v>
      </c>
      <c r="AK344" s="362" t="s">
        <v>40</v>
      </c>
      <c r="AL344" s="362" t="s">
        <v>4410</v>
      </c>
      <c r="AM344" s="362" t="s">
        <v>6904</v>
      </c>
      <c r="AN344" s="362"/>
      <c r="AO344" s="362"/>
      <c r="AP344" s="361"/>
      <c r="AR344">
        <v>1</v>
      </c>
      <c r="AS344" t="s">
        <v>5839</v>
      </c>
      <c r="AT344" t="s">
        <v>5839</v>
      </c>
    </row>
    <row r="345" spans="2:46" ht="15" customHeight="1" x14ac:dyDescent="0.35">
      <c r="B345" s="362">
        <v>2092</v>
      </c>
      <c r="C345" s="362" t="s">
        <v>5130</v>
      </c>
      <c r="D345" s="362" t="s">
        <v>3</v>
      </c>
      <c r="E345" s="362" t="s">
        <v>172</v>
      </c>
      <c r="F345" s="362"/>
      <c r="G345" s="362" t="s">
        <v>63</v>
      </c>
      <c r="H345" s="362" t="s">
        <v>63</v>
      </c>
      <c r="I345" s="362" t="s">
        <v>63</v>
      </c>
      <c r="J345" s="362" t="s">
        <v>5120</v>
      </c>
      <c r="K345" s="361" t="s">
        <v>5131</v>
      </c>
      <c r="L345" s="362"/>
      <c r="M345" s="362" t="s">
        <v>186</v>
      </c>
      <c r="N345" s="362" t="s">
        <v>4410</v>
      </c>
      <c r="O345" s="362"/>
      <c r="P345" s="362" t="s">
        <v>4399</v>
      </c>
      <c r="Q345" s="362" t="s">
        <v>4400</v>
      </c>
      <c r="R345" s="362"/>
      <c r="S345" s="361"/>
      <c r="T345" s="362"/>
      <c r="U345" s="362"/>
      <c r="V345" s="362" t="s">
        <v>844</v>
      </c>
      <c r="W345" s="362"/>
      <c r="X345" s="362"/>
      <c r="Y345" s="362" t="s">
        <v>48</v>
      </c>
      <c r="Z345" s="362" t="s">
        <v>90</v>
      </c>
      <c r="AA345" s="366" t="s">
        <v>90</v>
      </c>
      <c r="AB345" s="362" t="s">
        <v>90</v>
      </c>
      <c r="AC345" s="362"/>
      <c r="AD345" s="362"/>
      <c r="AE345" s="362"/>
      <c r="AF345" s="362"/>
      <c r="AG345" s="362"/>
      <c r="AH345" s="362"/>
      <c r="AI345" s="362" t="s">
        <v>7046</v>
      </c>
      <c r="AJ345" s="362" t="s">
        <v>19</v>
      </c>
      <c r="AK345" s="362" t="s">
        <v>40</v>
      </c>
      <c r="AL345" s="362" t="s">
        <v>4410</v>
      </c>
      <c r="AM345" s="362" t="s">
        <v>6904</v>
      </c>
      <c r="AN345" s="362"/>
      <c r="AO345" s="362"/>
      <c r="AP345" s="361"/>
      <c r="AR345">
        <v>1</v>
      </c>
      <c r="AS345" t="s">
        <v>5839</v>
      </c>
      <c r="AT345" t="s">
        <v>5839</v>
      </c>
    </row>
    <row r="346" spans="2:46" ht="15" customHeight="1" x14ac:dyDescent="0.35">
      <c r="B346" s="362">
        <v>2093</v>
      </c>
      <c r="C346" s="362" t="s">
        <v>5132</v>
      </c>
      <c r="D346" s="362" t="s">
        <v>3</v>
      </c>
      <c r="E346" s="362" t="s">
        <v>172</v>
      </c>
      <c r="F346" s="362"/>
      <c r="G346" s="362" t="s">
        <v>63</v>
      </c>
      <c r="H346" s="362" t="s">
        <v>63</v>
      </c>
      <c r="I346" s="362" t="s">
        <v>63</v>
      </c>
      <c r="J346" s="362" t="s">
        <v>5120</v>
      </c>
      <c r="K346" s="361" t="s">
        <v>5133</v>
      </c>
      <c r="L346" s="362"/>
      <c r="M346" s="362" t="s">
        <v>186</v>
      </c>
      <c r="N346" s="362" t="s">
        <v>4410</v>
      </c>
      <c r="O346" s="362"/>
      <c r="P346" s="362" t="s">
        <v>4399</v>
      </c>
      <c r="Q346" s="362" t="s">
        <v>4400</v>
      </c>
      <c r="R346" s="362"/>
      <c r="S346" s="361"/>
      <c r="T346" s="362"/>
      <c r="U346" s="362"/>
      <c r="V346" s="362" t="s">
        <v>844</v>
      </c>
      <c r="W346" s="362"/>
      <c r="X346" s="362"/>
      <c r="Y346" s="362" t="s">
        <v>48</v>
      </c>
      <c r="Z346" s="362" t="s">
        <v>90</v>
      </c>
      <c r="AA346" s="366" t="s">
        <v>90</v>
      </c>
      <c r="AB346" s="362" t="s">
        <v>90</v>
      </c>
      <c r="AC346" s="362"/>
      <c r="AD346" s="362"/>
      <c r="AE346" s="362"/>
      <c r="AF346" s="362"/>
      <c r="AG346" s="362"/>
      <c r="AH346" s="362"/>
      <c r="AI346" s="362" t="s">
        <v>7046</v>
      </c>
      <c r="AJ346" s="362" t="s">
        <v>19</v>
      </c>
      <c r="AK346" s="362" t="s">
        <v>40</v>
      </c>
      <c r="AL346" s="362" t="s">
        <v>4410</v>
      </c>
      <c r="AM346" s="362" t="s">
        <v>6904</v>
      </c>
      <c r="AN346" s="362"/>
      <c r="AO346" s="362"/>
      <c r="AP346" s="361"/>
      <c r="AR346">
        <v>1</v>
      </c>
      <c r="AS346" t="s">
        <v>5839</v>
      </c>
      <c r="AT346" t="s">
        <v>5839</v>
      </c>
    </row>
    <row r="347" spans="2:46" ht="15" customHeight="1" x14ac:dyDescent="0.35">
      <c r="B347" s="362">
        <v>2094</v>
      </c>
      <c r="C347" s="362" t="s">
        <v>5134</v>
      </c>
      <c r="D347" s="362" t="s">
        <v>3</v>
      </c>
      <c r="E347" s="362" t="s">
        <v>172</v>
      </c>
      <c r="F347" s="362"/>
      <c r="G347" s="362" t="s">
        <v>63</v>
      </c>
      <c r="H347" s="362" t="s">
        <v>63</v>
      </c>
      <c r="I347" s="362" t="s">
        <v>63</v>
      </c>
      <c r="J347" s="362" t="s">
        <v>5120</v>
      </c>
      <c r="K347" s="361" t="s">
        <v>5135</v>
      </c>
      <c r="L347" s="362"/>
      <c r="M347" s="362" t="s">
        <v>186</v>
      </c>
      <c r="N347" s="362" t="s">
        <v>40</v>
      </c>
      <c r="O347" s="362"/>
      <c r="P347" s="362" t="s">
        <v>4399</v>
      </c>
      <c r="Q347" s="362" t="s">
        <v>4400</v>
      </c>
      <c r="R347" s="362"/>
      <c r="S347" s="361" t="s">
        <v>5136</v>
      </c>
      <c r="T347" s="362"/>
      <c r="U347" s="362"/>
      <c r="V347" s="362" t="s">
        <v>844</v>
      </c>
      <c r="W347" s="362"/>
      <c r="X347" s="362" t="s">
        <v>9</v>
      </c>
      <c r="Y347" s="362" t="s">
        <v>9</v>
      </c>
      <c r="Z347" s="362" t="s">
        <v>90</v>
      </c>
      <c r="AA347" s="366" t="s">
        <v>90</v>
      </c>
      <c r="AB347" s="362" t="s">
        <v>90</v>
      </c>
      <c r="AC347" s="362"/>
      <c r="AD347" s="362"/>
      <c r="AE347" s="362"/>
      <c r="AF347" s="362"/>
      <c r="AG347" s="362"/>
      <c r="AH347" s="362"/>
      <c r="AI347" s="362" t="s">
        <v>7046</v>
      </c>
      <c r="AJ347" s="362" t="s">
        <v>19</v>
      </c>
      <c r="AK347" s="362" t="s">
        <v>40</v>
      </c>
      <c r="AL347" s="362" t="s">
        <v>40</v>
      </c>
      <c r="AM347" s="362" t="s">
        <v>5136</v>
      </c>
      <c r="AN347" s="362"/>
      <c r="AO347" s="362"/>
      <c r="AP347" s="361" t="e">
        <v>#N/A</v>
      </c>
      <c r="AR347">
        <v>1</v>
      </c>
      <c r="AS347" t="s">
        <v>9</v>
      </c>
      <c r="AT347" t="s">
        <v>9</v>
      </c>
    </row>
    <row r="348" spans="2:46" ht="15" customHeight="1" x14ac:dyDescent="0.35">
      <c r="B348" s="362">
        <v>2095</v>
      </c>
      <c r="C348" s="362" t="s">
        <v>5137</v>
      </c>
      <c r="D348" s="362" t="s">
        <v>3</v>
      </c>
      <c r="E348" s="362" t="s">
        <v>172</v>
      </c>
      <c r="F348" s="362"/>
      <c r="G348" s="362"/>
      <c r="H348" s="362"/>
      <c r="I348" s="362" t="s">
        <v>77</v>
      </c>
      <c r="J348" s="362" t="s">
        <v>5063</v>
      </c>
      <c r="K348" s="361" t="s">
        <v>5138</v>
      </c>
      <c r="L348" s="362"/>
      <c r="M348" s="362" t="s">
        <v>1689</v>
      </c>
      <c r="N348" s="362" t="s">
        <v>90</v>
      </c>
      <c r="O348" s="362"/>
      <c r="P348" s="362" t="s">
        <v>77</v>
      </c>
      <c r="Q348" s="362" t="s">
        <v>5065</v>
      </c>
      <c r="R348" s="362" t="s">
        <v>1663</v>
      </c>
      <c r="S348" s="365" t="s">
        <v>5066</v>
      </c>
      <c r="T348" s="377"/>
      <c r="U348" s="377"/>
      <c r="V348" s="363" t="s">
        <v>133</v>
      </c>
      <c r="W348" s="363"/>
      <c r="X348" s="363"/>
      <c r="Y348" s="362" t="s">
        <v>45</v>
      </c>
      <c r="Z348" s="362" t="s">
        <v>90</v>
      </c>
      <c r="AA348" s="366" t="s">
        <v>90</v>
      </c>
      <c r="AB348" s="362" t="s">
        <v>90</v>
      </c>
      <c r="AC348" s="362"/>
      <c r="AD348" s="362"/>
      <c r="AE348" s="362"/>
      <c r="AF348" s="362"/>
      <c r="AG348" s="362"/>
      <c r="AH348" s="362"/>
      <c r="AI348" s="362" t="s">
        <v>7055</v>
      </c>
      <c r="AJ348" s="362" t="s">
        <v>19</v>
      </c>
      <c r="AK348" s="362" t="s">
        <v>39</v>
      </c>
      <c r="AL348" s="362"/>
      <c r="AM348" s="362"/>
      <c r="AN348" s="362"/>
      <c r="AO348" s="368">
        <v>45924</v>
      </c>
      <c r="AP348" s="361" t="s">
        <v>5067</v>
      </c>
      <c r="AR348">
        <v>1</v>
      </c>
      <c r="AS348" t="s">
        <v>539</v>
      </c>
      <c r="AT348" t="s">
        <v>5840</v>
      </c>
    </row>
    <row r="349" spans="2:46" ht="15" customHeight="1" x14ac:dyDescent="0.35">
      <c r="B349" s="362">
        <v>2096</v>
      </c>
      <c r="C349" s="362" t="s">
        <v>5139</v>
      </c>
      <c r="D349" s="362" t="s">
        <v>3</v>
      </c>
      <c r="E349" s="362" t="s">
        <v>172</v>
      </c>
      <c r="F349" s="362"/>
      <c r="G349" s="362" t="s">
        <v>63</v>
      </c>
      <c r="H349" s="362" t="s">
        <v>63</v>
      </c>
      <c r="I349" s="362" t="s">
        <v>63</v>
      </c>
      <c r="J349" s="362" t="s">
        <v>5120</v>
      </c>
      <c r="K349" s="361" t="s">
        <v>5140</v>
      </c>
      <c r="L349" s="362"/>
      <c r="M349" s="362" t="s">
        <v>186</v>
      </c>
      <c r="N349" s="362" t="s">
        <v>40</v>
      </c>
      <c r="O349" s="362"/>
      <c r="P349" s="362" t="s">
        <v>4399</v>
      </c>
      <c r="Q349" s="362" t="s">
        <v>4400</v>
      </c>
      <c r="R349" s="362"/>
      <c r="S349" s="361" t="s">
        <v>5136</v>
      </c>
      <c r="T349" s="362"/>
      <c r="U349" s="362"/>
      <c r="V349" s="362" t="s">
        <v>844</v>
      </c>
      <c r="W349" s="362"/>
      <c r="X349" s="362" t="s">
        <v>9</v>
      </c>
      <c r="Y349" s="362" t="s">
        <v>9</v>
      </c>
      <c r="Z349" s="362" t="s">
        <v>90</v>
      </c>
      <c r="AA349" s="366" t="s">
        <v>90</v>
      </c>
      <c r="AB349" s="362" t="s">
        <v>90</v>
      </c>
      <c r="AC349" s="362"/>
      <c r="AD349" s="362"/>
      <c r="AE349" s="362"/>
      <c r="AF349" s="362"/>
      <c r="AG349" s="362"/>
      <c r="AH349" s="362"/>
      <c r="AI349" s="362" t="s">
        <v>7046</v>
      </c>
      <c r="AJ349" s="362" t="s">
        <v>19</v>
      </c>
      <c r="AK349" s="362" t="s">
        <v>40</v>
      </c>
      <c r="AL349" s="362" t="s">
        <v>40</v>
      </c>
      <c r="AM349" s="362" t="s">
        <v>5136</v>
      </c>
      <c r="AN349" s="362"/>
      <c r="AO349" s="362"/>
      <c r="AP349" s="361" t="e">
        <v>#N/A</v>
      </c>
      <c r="AR349">
        <v>1</v>
      </c>
      <c r="AS349" t="s">
        <v>9</v>
      </c>
      <c r="AT349" t="s">
        <v>9</v>
      </c>
    </row>
    <row r="350" spans="2:46" ht="15" customHeight="1" x14ac:dyDescent="0.35">
      <c r="B350" s="362">
        <v>2097</v>
      </c>
      <c r="C350" s="362" t="s">
        <v>5141</v>
      </c>
      <c r="D350" s="362" t="s">
        <v>3</v>
      </c>
      <c r="E350" s="362" t="s">
        <v>172</v>
      </c>
      <c r="F350" s="362"/>
      <c r="G350" s="362" t="s">
        <v>63</v>
      </c>
      <c r="H350" s="362" t="s">
        <v>63</v>
      </c>
      <c r="I350" s="362" t="s">
        <v>63</v>
      </c>
      <c r="J350" s="362" t="s">
        <v>5120</v>
      </c>
      <c r="K350" s="361" t="s">
        <v>5142</v>
      </c>
      <c r="L350" s="362"/>
      <c r="M350" s="362" t="s">
        <v>186</v>
      </c>
      <c r="N350" s="362" t="s">
        <v>40</v>
      </c>
      <c r="O350" s="362"/>
      <c r="P350" s="362" t="s">
        <v>4399</v>
      </c>
      <c r="Q350" s="362" t="s">
        <v>4400</v>
      </c>
      <c r="R350" s="362"/>
      <c r="S350" s="361" t="s">
        <v>5136</v>
      </c>
      <c r="T350" s="362"/>
      <c r="U350" s="362"/>
      <c r="V350" s="362" t="s">
        <v>844</v>
      </c>
      <c r="W350" s="362"/>
      <c r="X350" s="362" t="s">
        <v>9</v>
      </c>
      <c r="Y350" s="362" t="s">
        <v>9</v>
      </c>
      <c r="Z350" s="362" t="s">
        <v>90</v>
      </c>
      <c r="AA350" s="366" t="s">
        <v>90</v>
      </c>
      <c r="AB350" s="362" t="s">
        <v>90</v>
      </c>
      <c r="AC350" s="362"/>
      <c r="AD350" s="362"/>
      <c r="AE350" s="362"/>
      <c r="AF350" s="362"/>
      <c r="AG350" s="362"/>
      <c r="AH350" s="362"/>
      <c r="AI350" s="362" t="s">
        <v>7046</v>
      </c>
      <c r="AJ350" s="362" t="s">
        <v>19</v>
      </c>
      <c r="AK350" s="362" t="s">
        <v>40</v>
      </c>
      <c r="AL350" s="362" t="s">
        <v>40</v>
      </c>
      <c r="AM350" s="362" t="s">
        <v>5136</v>
      </c>
      <c r="AN350" s="362"/>
      <c r="AO350" s="362"/>
      <c r="AP350" s="361" t="e">
        <v>#N/A</v>
      </c>
      <c r="AR350">
        <v>1</v>
      </c>
      <c r="AS350" t="s">
        <v>9</v>
      </c>
      <c r="AT350" t="s">
        <v>9</v>
      </c>
    </row>
    <row r="351" spans="2:46" ht="15" customHeight="1" x14ac:dyDescent="0.35">
      <c r="B351" s="362">
        <v>2098</v>
      </c>
      <c r="C351" s="362" t="s">
        <v>5143</v>
      </c>
      <c r="D351" s="362" t="s">
        <v>3</v>
      </c>
      <c r="E351" s="362" t="s">
        <v>172</v>
      </c>
      <c r="F351" s="362"/>
      <c r="G351" s="362" t="s">
        <v>63</v>
      </c>
      <c r="H351" s="362" t="s">
        <v>63</v>
      </c>
      <c r="I351" s="362" t="s">
        <v>63</v>
      </c>
      <c r="J351" s="362" t="s">
        <v>5120</v>
      </c>
      <c r="K351" s="361" t="s">
        <v>5144</v>
      </c>
      <c r="L351" s="362"/>
      <c r="M351" s="362" t="s">
        <v>186</v>
      </c>
      <c r="N351" s="362" t="s">
        <v>40</v>
      </c>
      <c r="O351" s="362"/>
      <c r="P351" s="362" t="s">
        <v>4399</v>
      </c>
      <c r="Q351" s="362" t="s">
        <v>4400</v>
      </c>
      <c r="R351" s="362"/>
      <c r="S351" s="361" t="s">
        <v>5136</v>
      </c>
      <c r="T351" s="362"/>
      <c r="U351" s="362"/>
      <c r="V351" s="362" t="s">
        <v>844</v>
      </c>
      <c r="W351" s="362"/>
      <c r="X351" s="362" t="s">
        <v>9</v>
      </c>
      <c r="Y351" s="362" t="s">
        <v>9</v>
      </c>
      <c r="Z351" s="362" t="s">
        <v>90</v>
      </c>
      <c r="AA351" s="366" t="s">
        <v>90</v>
      </c>
      <c r="AB351" s="362" t="s">
        <v>90</v>
      </c>
      <c r="AC351" s="362"/>
      <c r="AD351" s="362"/>
      <c r="AE351" s="362"/>
      <c r="AF351" s="362"/>
      <c r="AG351" s="362"/>
      <c r="AH351" s="362"/>
      <c r="AI351" s="362" t="s">
        <v>7046</v>
      </c>
      <c r="AJ351" s="362" t="s">
        <v>19</v>
      </c>
      <c r="AK351" s="362" t="s">
        <v>40</v>
      </c>
      <c r="AL351" s="362" t="s">
        <v>40</v>
      </c>
      <c r="AM351" s="362" t="s">
        <v>5136</v>
      </c>
      <c r="AN351" s="362"/>
      <c r="AO351" s="362"/>
      <c r="AP351" s="361" t="e">
        <v>#N/A</v>
      </c>
      <c r="AR351">
        <v>1</v>
      </c>
      <c r="AS351" t="s">
        <v>9</v>
      </c>
      <c r="AT351" t="s">
        <v>9</v>
      </c>
    </row>
    <row r="352" spans="2:46" ht="15" customHeight="1" x14ac:dyDescent="0.35">
      <c r="B352" s="362">
        <v>2099</v>
      </c>
      <c r="C352" s="362" t="s">
        <v>5145</v>
      </c>
      <c r="D352" s="362" t="s">
        <v>3</v>
      </c>
      <c r="E352" s="362" t="s">
        <v>172</v>
      </c>
      <c r="F352" s="362"/>
      <c r="G352" s="362" t="s">
        <v>63</v>
      </c>
      <c r="H352" s="362" t="s">
        <v>63</v>
      </c>
      <c r="I352" s="362" t="s">
        <v>63</v>
      </c>
      <c r="J352" s="362" t="s">
        <v>4580</v>
      </c>
      <c r="K352" s="361" t="s">
        <v>5146</v>
      </c>
      <c r="L352" s="362"/>
      <c r="M352" s="362" t="s">
        <v>186</v>
      </c>
      <c r="N352" s="362" t="s">
        <v>4410</v>
      </c>
      <c r="O352" s="362"/>
      <c r="P352" s="362" t="s">
        <v>2208</v>
      </c>
      <c r="Q352" s="362" t="s">
        <v>4394</v>
      </c>
      <c r="R352" s="362"/>
      <c r="S352" s="361"/>
      <c r="T352" s="362"/>
      <c r="U352" s="362"/>
      <c r="V352" s="362" t="s">
        <v>844</v>
      </c>
      <c r="W352" s="362"/>
      <c r="X352" s="362"/>
      <c r="Y352" s="362" t="s">
        <v>48</v>
      </c>
      <c r="Z352" s="362" t="s">
        <v>90</v>
      </c>
      <c r="AA352" s="366" t="s">
        <v>90</v>
      </c>
      <c r="AB352" s="362" t="s">
        <v>90</v>
      </c>
      <c r="AC352" s="362"/>
      <c r="AD352" s="362"/>
      <c r="AE352" s="362"/>
      <c r="AF352" s="362"/>
      <c r="AG352" s="362"/>
      <c r="AH352" s="362"/>
      <c r="AI352" s="362" t="s">
        <v>7046</v>
      </c>
      <c r="AJ352" s="362" t="s">
        <v>19</v>
      </c>
      <c r="AK352" s="362" t="s">
        <v>40</v>
      </c>
      <c r="AL352" s="362" t="s">
        <v>4410</v>
      </c>
      <c r="AM352" s="362">
        <v>0</v>
      </c>
      <c r="AN352" s="362"/>
      <c r="AO352" s="362"/>
      <c r="AP352" s="361"/>
      <c r="AR352">
        <v>1</v>
      </c>
      <c r="AS352" t="s">
        <v>5839</v>
      </c>
      <c r="AT352" t="s">
        <v>5839</v>
      </c>
    </row>
    <row r="353" spans="2:46" ht="15" customHeight="1" x14ac:dyDescent="0.35">
      <c r="B353" s="362">
        <v>2100</v>
      </c>
      <c r="C353" s="362" t="s">
        <v>5147</v>
      </c>
      <c r="D353" s="362" t="s">
        <v>3</v>
      </c>
      <c r="E353" s="362" t="s">
        <v>172</v>
      </c>
      <c r="F353" s="362"/>
      <c r="G353" s="362" t="s">
        <v>63</v>
      </c>
      <c r="H353" s="362" t="s">
        <v>63</v>
      </c>
      <c r="I353" s="362" t="s">
        <v>63</v>
      </c>
      <c r="J353" s="362" t="s">
        <v>4580</v>
      </c>
      <c r="K353" s="361" t="s">
        <v>5148</v>
      </c>
      <c r="L353" s="362"/>
      <c r="M353" s="362" t="s">
        <v>186</v>
      </c>
      <c r="N353" s="362" t="s">
        <v>95</v>
      </c>
      <c r="O353" s="362"/>
      <c r="P353" s="362" t="s">
        <v>2208</v>
      </c>
      <c r="Q353" s="362" t="s">
        <v>4394</v>
      </c>
      <c r="R353" s="362"/>
      <c r="S353" s="361"/>
      <c r="T353" s="362"/>
      <c r="U353" s="362"/>
      <c r="V353" s="362" t="s">
        <v>844</v>
      </c>
      <c r="W353" s="362"/>
      <c r="X353" s="362" t="s">
        <v>9</v>
      </c>
      <c r="Y353" s="362" t="s">
        <v>2790</v>
      </c>
      <c r="Z353" s="362" t="s">
        <v>90</v>
      </c>
      <c r="AA353" s="366" t="s">
        <v>90</v>
      </c>
      <c r="AB353" s="362" t="s">
        <v>90</v>
      </c>
      <c r="AC353" s="362"/>
      <c r="AD353" s="362"/>
      <c r="AE353" s="362"/>
      <c r="AF353" s="362"/>
      <c r="AG353" s="362"/>
      <c r="AH353" s="362"/>
      <c r="AI353" s="362" t="s">
        <v>7046</v>
      </c>
      <c r="AJ353" s="362" t="s">
        <v>19</v>
      </c>
      <c r="AK353" s="362" t="e">
        <v>#N/A</v>
      </c>
      <c r="AL353" s="362" t="s">
        <v>7052</v>
      </c>
      <c r="AM353" s="362" t="s">
        <v>6887</v>
      </c>
      <c r="AN353" s="362"/>
      <c r="AO353" s="362"/>
      <c r="AP353" s="361" t="e">
        <v>#N/A</v>
      </c>
      <c r="AR353">
        <v>1</v>
      </c>
      <c r="AS353" t="s">
        <v>9</v>
      </c>
      <c r="AT353" t="s">
        <v>9</v>
      </c>
    </row>
    <row r="354" spans="2:46" ht="15" customHeight="1" x14ac:dyDescent="0.35">
      <c r="B354" s="362">
        <v>2101</v>
      </c>
      <c r="C354" s="362" t="s">
        <v>5149</v>
      </c>
      <c r="D354" s="362" t="s">
        <v>3</v>
      </c>
      <c r="E354" s="362" t="s">
        <v>172</v>
      </c>
      <c r="F354" s="362"/>
      <c r="G354" s="362" t="s">
        <v>63</v>
      </c>
      <c r="H354" s="362" t="s">
        <v>63</v>
      </c>
      <c r="I354" s="362" t="s">
        <v>63</v>
      </c>
      <c r="J354" s="362" t="s">
        <v>4580</v>
      </c>
      <c r="K354" s="361" t="s">
        <v>5150</v>
      </c>
      <c r="L354" s="362"/>
      <c r="M354" s="362" t="s">
        <v>186</v>
      </c>
      <c r="N354" s="362" t="s">
        <v>4410</v>
      </c>
      <c r="O354" s="362"/>
      <c r="P354" s="362" t="s">
        <v>2208</v>
      </c>
      <c r="Q354" s="362" t="s">
        <v>4394</v>
      </c>
      <c r="R354" s="362"/>
      <c r="S354" s="361"/>
      <c r="T354" s="362"/>
      <c r="U354" s="362"/>
      <c r="V354" s="362" t="s">
        <v>844</v>
      </c>
      <c r="W354" s="362"/>
      <c r="X354" s="362"/>
      <c r="Y354" s="362" t="s">
        <v>48</v>
      </c>
      <c r="Z354" s="362" t="s">
        <v>90</v>
      </c>
      <c r="AA354" s="366" t="s">
        <v>90</v>
      </c>
      <c r="AB354" s="362" t="s">
        <v>90</v>
      </c>
      <c r="AC354" s="362"/>
      <c r="AD354" s="362"/>
      <c r="AE354" s="362"/>
      <c r="AF354" s="362"/>
      <c r="AG354" s="362"/>
      <c r="AH354" s="362"/>
      <c r="AI354" s="362" t="s">
        <v>7046</v>
      </c>
      <c r="AJ354" s="362" t="s">
        <v>19</v>
      </c>
      <c r="AK354" s="362" t="s">
        <v>40</v>
      </c>
      <c r="AL354" s="362" t="s">
        <v>4410</v>
      </c>
      <c r="AM354" s="362">
        <v>0</v>
      </c>
      <c r="AN354" s="362"/>
      <c r="AO354" s="362"/>
      <c r="AP354" s="361"/>
      <c r="AR354">
        <v>1</v>
      </c>
      <c r="AS354" t="s">
        <v>5839</v>
      </c>
      <c r="AT354" t="s">
        <v>5839</v>
      </c>
    </row>
    <row r="355" spans="2:46" ht="15" customHeight="1" x14ac:dyDescent="0.35">
      <c r="B355" s="362">
        <v>2102</v>
      </c>
      <c r="C355" s="362" t="s">
        <v>5151</v>
      </c>
      <c r="D355" s="362" t="s">
        <v>3</v>
      </c>
      <c r="E355" s="362" t="s">
        <v>172</v>
      </c>
      <c r="F355" s="362"/>
      <c r="G355" s="362" t="s">
        <v>63</v>
      </c>
      <c r="H355" s="362" t="s">
        <v>63</v>
      </c>
      <c r="I355" s="362" t="s">
        <v>63</v>
      </c>
      <c r="J355" s="362" t="s">
        <v>4580</v>
      </c>
      <c r="K355" s="361" t="s">
        <v>5152</v>
      </c>
      <c r="L355" s="362"/>
      <c r="M355" s="362" t="s">
        <v>186</v>
      </c>
      <c r="N355" s="362" t="s">
        <v>95</v>
      </c>
      <c r="O355" s="362"/>
      <c r="P355" s="362" t="s">
        <v>2208</v>
      </c>
      <c r="Q355" s="362" t="s">
        <v>4394</v>
      </c>
      <c r="R355" s="362"/>
      <c r="S355" s="361"/>
      <c r="T355" s="362"/>
      <c r="U355" s="362"/>
      <c r="V355" s="362" t="s">
        <v>844</v>
      </c>
      <c r="W355" s="362"/>
      <c r="X355" s="362" t="s">
        <v>9</v>
      </c>
      <c r="Y355" s="362" t="s">
        <v>2790</v>
      </c>
      <c r="Z355" s="362" t="s">
        <v>90</v>
      </c>
      <c r="AA355" s="366" t="s">
        <v>90</v>
      </c>
      <c r="AB355" s="362" t="s">
        <v>90</v>
      </c>
      <c r="AC355" s="362"/>
      <c r="AD355" s="362"/>
      <c r="AE355" s="362"/>
      <c r="AF355" s="362"/>
      <c r="AG355" s="362"/>
      <c r="AH355" s="362"/>
      <c r="AI355" s="362" t="s">
        <v>7046</v>
      </c>
      <c r="AJ355" s="362" t="s">
        <v>19</v>
      </c>
      <c r="AK355" s="362" t="e">
        <v>#N/A</v>
      </c>
      <c r="AL355" s="362" t="s">
        <v>7052</v>
      </c>
      <c r="AM355" s="362" t="s">
        <v>6889</v>
      </c>
      <c r="AN355" s="362"/>
      <c r="AO355" s="362"/>
      <c r="AP355" s="361" t="e">
        <v>#N/A</v>
      </c>
      <c r="AR355">
        <v>1</v>
      </c>
      <c r="AS355" t="s">
        <v>9</v>
      </c>
      <c r="AT355" t="s">
        <v>9</v>
      </c>
    </row>
    <row r="356" spans="2:46" ht="15" customHeight="1" x14ac:dyDescent="0.35">
      <c r="B356" s="362">
        <v>2103</v>
      </c>
      <c r="C356" s="362" t="s">
        <v>5153</v>
      </c>
      <c r="D356" s="362" t="s">
        <v>3</v>
      </c>
      <c r="E356" s="362" t="s">
        <v>172</v>
      </c>
      <c r="F356" s="362"/>
      <c r="G356" s="362" t="s">
        <v>63</v>
      </c>
      <c r="H356" s="362" t="s">
        <v>63</v>
      </c>
      <c r="I356" s="362" t="s">
        <v>63</v>
      </c>
      <c r="J356" s="362" t="s">
        <v>4580</v>
      </c>
      <c r="K356" s="361" t="s">
        <v>5154</v>
      </c>
      <c r="L356" s="362"/>
      <c r="M356" s="362" t="s">
        <v>186</v>
      </c>
      <c r="N356" s="362" t="s">
        <v>4410</v>
      </c>
      <c r="O356" s="362"/>
      <c r="P356" s="362" t="s">
        <v>2208</v>
      </c>
      <c r="Q356" s="362" t="s">
        <v>4394</v>
      </c>
      <c r="R356" s="362"/>
      <c r="S356" s="361"/>
      <c r="T356" s="362"/>
      <c r="U356" s="362"/>
      <c r="V356" s="362" t="s">
        <v>844</v>
      </c>
      <c r="W356" s="362"/>
      <c r="X356" s="362"/>
      <c r="Y356" s="362" t="s">
        <v>48</v>
      </c>
      <c r="Z356" s="362" t="s">
        <v>90</v>
      </c>
      <c r="AA356" s="366" t="s">
        <v>90</v>
      </c>
      <c r="AB356" s="362" t="s">
        <v>90</v>
      </c>
      <c r="AC356" s="362"/>
      <c r="AD356" s="362"/>
      <c r="AE356" s="362"/>
      <c r="AF356" s="362"/>
      <c r="AG356" s="362"/>
      <c r="AH356" s="362"/>
      <c r="AI356" s="362" t="s">
        <v>7046</v>
      </c>
      <c r="AJ356" s="362" t="s">
        <v>19</v>
      </c>
      <c r="AK356" s="362" t="s">
        <v>40</v>
      </c>
      <c r="AL356" s="362" t="s">
        <v>4410</v>
      </c>
      <c r="AM356" s="362">
        <v>0</v>
      </c>
      <c r="AN356" s="362"/>
      <c r="AO356" s="362"/>
      <c r="AP356" s="361"/>
      <c r="AR356">
        <v>1</v>
      </c>
      <c r="AS356" t="s">
        <v>5839</v>
      </c>
      <c r="AT356" t="s">
        <v>5839</v>
      </c>
    </row>
    <row r="357" spans="2:46" ht="15" customHeight="1" x14ac:dyDescent="0.35">
      <c r="B357" s="362">
        <v>2104</v>
      </c>
      <c r="C357" s="362" t="s">
        <v>5155</v>
      </c>
      <c r="D357" s="362" t="s">
        <v>3</v>
      </c>
      <c r="E357" s="362" t="s">
        <v>172</v>
      </c>
      <c r="F357" s="362"/>
      <c r="G357" s="362" t="s">
        <v>63</v>
      </c>
      <c r="H357" s="362" t="s">
        <v>63</v>
      </c>
      <c r="I357" s="362" t="s">
        <v>63</v>
      </c>
      <c r="J357" s="362" t="s">
        <v>4580</v>
      </c>
      <c r="K357" s="361" t="s">
        <v>5156</v>
      </c>
      <c r="L357" s="362"/>
      <c r="M357" s="362" t="s">
        <v>186</v>
      </c>
      <c r="N357" s="362" t="s">
        <v>95</v>
      </c>
      <c r="O357" s="362"/>
      <c r="P357" s="362" t="s">
        <v>2208</v>
      </c>
      <c r="Q357" s="362" t="s">
        <v>4394</v>
      </c>
      <c r="R357" s="362"/>
      <c r="S357" s="361"/>
      <c r="T357" s="362"/>
      <c r="U357" s="362"/>
      <c r="V357" s="362" t="s">
        <v>844</v>
      </c>
      <c r="W357" s="362"/>
      <c r="X357" s="362" t="s">
        <v>9</v>
      </c>
      <c r="Y357" s="362" t="s">
        <v>2790</v>
      </c>
      <c r="Z357" s="362" t="s">
        <v>90</v>
      </c>
      <c r="AA357" s="366" t="s">
        <v>90</v>
      </c>
      <c r="AB357" s="362" t="s">
        <v>90</v>
      </c>
      <c r="AC357" s="362"/>
      <c r="AD357" s="362"/>
      <c r="AE357" s="362"/>
      <c r="AF357" s="362"/>
      <c r="AG357" s="362"/>
      <c r="AH357" s="362"/>
      <c r="AI357" s="362" t="s">
        <v>7046</v>
      </c>
      <c r="AJ357" s="362" t="s">
        <v>19</v>
      </c>
      <c r="AK357" s="362" t="e">
        <v>#N/A</v>
      </c>
      <c r="AL357" s="362" t="s">
        <v>7052</v>
      </c>
      <c r="AM357" s="362" t="s">
        <v>6887</v>
      </c>
      <c r="AN357" s="362"/>
      <c r="AO357" s="362"/>
      <c r="AP357" s="361" t="e">
        <v>#N/A</v>
      </c>
      <c r="AR357">
        <v>1</v>
      </c>
      <c r="AS357" t="s">
        <v>9</v>
      </c>
      <c r="AT357" t="s">
        <v>9</v>
      </c>
    </row>
    <row r="358" spans="2:46" ht="15" customHeight="1" x14ac:dyDescent="0.35">
      <c r="B358" s="362">
        <v>2105</v>
      </c>
      <c r="C358" s="362" t="s">
        <v>5157</v>
      </c>
      <c r="D358" s="362" t="s">
        <v>3</v>
      </c>
      <c r="E358" s="362" t="s">
        <v>172</v>
      </c>
      <c r="F358" s="362"/>
      <c r="G358" s="362" t="s">
        <v>63</v>
      </c>
      <c r="H358" s="362" t="s">
        <v>63</v>
      </c>
      <c r="I358" s="362" t="s">
        <v>63</v>
      </c>
      <c r="J358" s="362" t="s">
        <v>4580</v>
      </c>
      <c r="K358" s="361" t="s">
        <v>5158</v>
      </c>
      <c r="L358" s="362"/>
      <c r="M358" s="362" t="s">
        <v>186</v>
      </c>
      <c r="N358" s="362" t="s">
        <v>4410</v>
      </c>
      <c r="O358" s="362"/>
      <c r="P358" s="362" t="s">
        <v>2208</v>
      </c>
      <c r="Q358" s="362" t="s">
        <v>4394</v>
      </c>
      <c r="R358" s="362"/>
      <c r="S358" s="361"/>
      <c r="T358" s="362"/>
      <c r="U358" s="362"/>
      <c r="V358" s="362" t="s">
        <v>844</v>
      </c>
      <c r="W358" s="362"/>
      <c r="X358" s="362"/>
      <c r="Y358" s="362" t="s">
        <v>48</v>
      </c>
      <c r="Z358" s="362" t="s">
        <v>90</v>
      </c>
      <c r="AA358" s="366" t="s">
        <v>90</v>
      </c>
      <c r="AB358" s="362" t="s">
        <v>90</v>
      </c>
      <c r="AC358" s="362"/>
      <c r="AD358" s="362"/>
      <c r="AE358" s="362"/>
      <c r="AF358" s="362"/>
      <c r="AG358" s="362"/>
      <c r="AH358" s="362"/>
      <c r="AI358" s="362" t="s">
        <v>7046</v>
      </c>
      <c r="AJ358" s="362" t="s">
        <v>19</v>
      </c>
      <c r="AK358" s="362" t="s">
        <v>40</v>
      </c>
      <c r="AL358" s="362" t="s">
        <v>4410</v>
      </c>
      <c r="AM358" s="362">
        <v>0</v>
      </c>
      <c r="AN358" s="362"/>
      <c r="AO358" s="362"/>
      <c r="AP358" s="361"/>
      <c r="AR358">
        <v>1</v>
      </c>
      <c r="AS358" t="s">
        <v>5839</v>
      </c>
      <c r="AT358" t="s">
        <v>5839</v>
      </c>
    </row>
    <row r="359" spans="2:46" ht="15" customHeight="1" x14ac:dyDescent="0.35">
      <c r="B359" s="362">
        <v>2106</v>
      </c>
      <c r="C359" s="362" t="s">
        <v>5159</v>
      </c>
      <c r="D359" s="362" t="s">
        <v>3</v>
      </c>
      <c r="E359" s="362" t="s">
        <v>172</v>
      </c>
      <c r="F359" s="362"/>
      <c r="G359" s="362"/>
      <c r="H359" s="362"/>
      <c r="I359" s="362" t="s">
        <v>77</v>
      </c>
      <c r="J359" s="362" t="s">
        <v>5063</v>
      </c>
      <c r="K359" s="361" t="s">
        <v>5160</v>
      </c>
      <c r="L359" s="362"/>
      <c r="M359" s="362" t="s">
        <v>1689</v>
      </c>
      <c r="N359" s="362" t="s">
        <v>90</v>
      </c>
      <c r="O359" s="362"/>
      <c r="P359" s="362" t="s">
        <v>77</v>
      </c>
      <c r="Q359" s="362" t="s">
        <v>5065</v>
      </c>
      <c r="R359" s="362" t="s">
        <v>1663</v>
      </c>
      <c r="S359" s="365" t="s">
        <v>5066</v>
      </c>
      <c r="T359" s="377"/>
      <c r="U359" s="377"/>
      <c r="V359" s="363" t="s">
        <v>133</v>
      </c>
      <c r="W359" s="363"/>
      <c r="X359" s="363"/>
      <c r="Y359" s="362" t="s">
        <v>45</v>
      </c>
      <c r="Z359" s="362" t="s">
        <v>90</v>
      </c>
      <c r="AA359" s="366" t="s">
        <v>90</v>
      </c>
      <c r="AB359" s="362" t="s">
        <v>90</v>
      </c>
      <c r="AC359" s="362"/>
      <c r="AD359" s="362"/>
      <c r="AE359" s="362"/>
      <c r="AF359" s="362"/>
      <c r="AG359" s="362"/>
      <c r="AH359" s="362"/>
      <c r="AI359" s="362" t="s">
        <v>7055</v>
      </c>
      <c r="AJ359" s="362" t="s">
        <v>19</v>
      </c>
      <c r="AK359" s="362" t="s">
        <v>39</v>
      </c>
      <c r="AL359" s="362"/>
      <c r="AM359" s="362"/>
      <c r="AN359" s="362"/>
      <c r="AO359" s="368">
        <v>45924</v>
      </c>
      <c r="AP359" s="361" t="s">
        <v>5067</v>
      </c>
      <c r="AR359">
        <v>1</v>
      </c>
      <c r="AS359" t="s">
        <v>539</v>
      </c>
      <c r="AT359" t="s">
        <v>5840</v>
      </c>
    </row>
    <row r="360" spans="2:46" ht="15" customHeight="1" x14ac:dyDescent="0.35">
      <c r="B360" s="362">
        <v>2107</v>
      </c>
      <c r="C360" s="362" t="s">
        <v>5161</v>
      </c>
      <c r="D360" s="362" t="s">
        <v>3</v>
      </c>
      <c r="E360" s="362" t="s">
        <v>172</v>
      </c>
      <c r="F360" s="362"/>
      <c r="G360" s="362" t="s">
        <v>63</v>
      </c>
      <c r="H360" s="362" t="s">
        <v>63</v>
      </c>
      <c r="I360" s="362" t="s">
        <v>63</v>
      </c>
      <c r="J360" s="362" t="s">
        <v>4580</v>
      </c>
      <c r="K360" s="361" t="s">
        <v>5162</v>
      </c>
      <c r="L360" s="362"/>
      <c r="M360" s="362" t="s">
        <v>186</v>
      </c>
      <c r="N360" s="362" t="s">
        <v>95</v>
      </c>
      <c r="O360" s="362"/>
      <c r="P360" s="362" t="s">
        <v>2208</v>
      </c>
      <c r="Q360" s="362" t="s">
        <v>4394</v>
      </c>
      <c r="R360" s="362"/>
      <c r="S360" s="361"/>
      <c r="T360" s="362"/>
      <c r="U360" s="362"/>
      <c r="V360" s="362" t="s">
        <v>844</v>
      </c>
      <c r="W360" s="362"/>
      <c r="X360" s="362" t="s">
        <v>9</v>
      </c>
      <c r="Y360" s="362" t="s">
        <v>2790</v>
      </c>
      <c r="Z360" s="362" t="s">
        <v>90</v>
      </c>
      <c r="AA360" s="366" t="s">
        <v>90</v>
      </c>
      <c r="AB360" s="362" t="s">
        <v>90</v>
      </c>
      <c r="AC360" s="362"/>
      <c r="AD360" s="362"/>
      <c r="AE360" s="362"/>
      <c r="AF360" s="362"/>
      <c r="AG360" s="362"/>
      <c r="AH360" s="362"/>
      <c r="AI360" s="362" t="s">
        <v>7046</v>
      </c>
      <c r="AJ360" s="362" t="s">
        <v>19</v>
      </c>
      <c r="AK360" s="362" t="e">
        <v>#N/A</v>
      </c>
      <c r="AL360" s="362" t="s">
        <v>7052</v>
      </c>
      <c r="AM360" s="362" t="s">
        <v>6889</v>
      </c>
      <c r="AN360" s="362"/>
      <c r="AO360" s="362"/>
      <c r="AP360" s="361" t="e">
        <v>#N/A</v>
      </c>
      <c r="AR360">
        <v>1</v>
      </c>
      <c r="AS360" t="s">
        <v>9</v>
      </c>
      <c r="AT360" t="s">
        <v>9</v>
      </c>
    </row>
    <row r="361" spans="2:46" ht="15" customHeight="1" x14ac:dyDescent="0.35">
      <c r="B361" s="362">
        <v>2108</v>
      </c>
      <c r="C361" s="362" t="s">
        <v>5163</v>
      </c>
      <c r="D361" s="362" t="s">
        <v>3</v>
      </c>
      <c r="E361" s="362" t="s">
        <v>172</v>
      </c>
      <c r="F361" s="362"/>
      <c r="G361" s="362"/>
      <c r="H361" s="362"/>
      <c r="I361" s="362" t="s">
        <v>123</v>
      </c>
      <c r="J361" s="362" t="s">
        <v>4580</v>
      </c>
      <c r="K361" s="361" t="s">
        <v>5164</v>
      </c>
      <c r="L361" s="362"/>
      <c r="M361" s="362" t="s">
        <v>186</v>
      </c>
      <c r="N361" s="362" t="s">
        <v>40</v>
      </c>
      <c r="O361" s="362"/>
      <c r="P361" s="362" t="s">
        <v>65</v>
      </c>
      <c r="Q361" s="362" t="s">
        <v>3395</v>
      </c>
      <c r="R361" s="362"/>
      <c r="S361" s="361"/>
      <c r="T361" s="362"/>
      <c r="U361" s="362"/>
      <c r="V361" s="362" t="s">
        <v>844</v>
      </c>
      <c r="W361" s="362"/>
      <c r="X361" s="362" t="s">
        <v>9</v>
      </c>
      <c r="Y361" s="362" t="s">
        <v>9</v>
      </c>
      <c r="Z361" s="362" t="s">
        <v>90</v>
      </c>
      <c r="AA361" s="366" t="s">
        <v>90</v>
      </c>
      <c r="AB361" s="362" t="s">
        <v>90</v>
      </c>
      <c r="AC361" s="362"/>
      <c r="AD361" s="362"/>
      <c r="AE361" s="362"/>
      <c r="AF361" s="362"/>
      <c r="AG361" s="362"/>
      <c r="AH361" s="362"/>
      <c r="AI361" s="362" t="s">
        <v>7050</v>
      </c>
      <c r="AJ361" s="362" t="e">
        <v>#N/A</v>
      </c>
      <c r="AK361" s="362" t="s">
        <v>40</v>
      </c>
      <c r="AL361" s="362" t="s">
        <v>7019</v>
      </c>
      <c r="AM361" s="362">
        <v>0</v>
      </c>
      <c r="AN361" s="362"/>
      <c r="AO361" s="362"/>
      <c r="AP361" s="361" t="e">
        <v>#N/A</v>
      </c>
      <c r="AR361">
        <v>1</v>
      </c>
      <c r="AS361" t="s">
        <v>9</v>
      </c>
      <c r="AT361" t="s">
        <v>9</v>
      </c>
    </row>
    <row r="362" spans="2:46" ht="15" customHeight="1" x14ac:dyDescent="0.35">
      <c r="B362" s="362">
        <v>2109</v>
      </c>
      <c r="C362" s="362" t="s">
        <v>5165</v>
      </c>
      <c r="D362" s="362" t="s">
        <v>3</v>
      </c>
      <c r="E362" s="362" t="s">
        <v>172</v>
      </c>
      <c r="F362" s="362"/>
      <c r="G362" s="362"/>
      <c r="H362" s="362"/>
      <c r="I362" s="362" t="s">
        <v>123</v>
      </c>
      <c r="J362" s="362" t="s">
        <v>4580</v>
      </c>
      <c r="K362" s="361" t="s">
        <v>5166</v>
      </c>
      <c r="L362" s="362"/>
      <c r="M362" s="362" t="s">
        <v>186</v>
      </c>
      <c r="N362" s="362" t="s">
        <v>40</v>
      </c>
      <c r="O362" s="362"/>
      <c r="P362" s="362" t="s">
        <v>65</v>
      </c>
      <c r="Q362" s="362" t="s">
        <v>3395</v>
      </c>
      <c r="R362" s="362"/>
      <c r="S362" s="361"/>
      <c r="T362" s="362"/>
      <c r="U362" s="362"/>
      <c r="V362" s="362" t="s">
        <v>844</v>
      </c>
      <c r="W362" s="362"/>
      <c r="X362" s="362" t="s">
        <v>9</v>
      </c>
      <c r="Y362" s="362" t="s">
        <v>9</v>
      </c>
      <c r="Z362" s="362" t="s">
        <v>90</v>
      </c>
      <c r="AA362" s="366" t="s">
        <v>90</v>
      </c>
      <c r="AB362" s="362" t="s">
        <v>90</v>
      </c>
      <c r="AC362" s="362"/>
      <c r="AD362" s="362"/>
      <c r="AE362" s="362"/>
      <c r="AF362" s="362"/>
      <c r="AG362" s="362"/>
      <c r="AH362" s="362"/>
      <c r="AI362" s="362" t="s">
        <v>7050</v>
      </c>
      <c r="AJ362" s="362" t="e">
        <v>#N/A</v>
      </c>
      <c r="AK362" s="362" t="s">
        <v>40</v>
      </c>
      <c r="AL362" s="362" t="s">
        <v>7019</v>
      </c>
      <c r="AM362" s="362">
        <v>0</v>
      </c>
      <c r="AN362" s="362"/>
      <c r="AO362" s="362"/>
      <c r="AP362" s="361" t="e">
        <v>#N/A</v>
      </c>
      <c r="AR362">
        <v>1</v>
      </c>
      <c r="AS362" t="s">
        <v>9</v>
      </c>
      <c r="AT362" t="s">
        <v>9</v>
      </c>
    </row>
    <row r="363" spans="2:46" ht="15" customHeight="1" x14ac:dyDescent="0.35">
      <c r="B363" s="362">
        <v>2110</v>
      </c>
      <c r="C363" s="362" t="s">
        <v>5167</v>
      </c>
      <c r="D363" s="362" t="s">
        <v>3</v>
      </c>
      <c r="E363" s="362" t="s">
        <v>172</v>
      </c>
      <c r="F363" s="362"/>
      <c r="G363" s="362"/>
      <c r="H363" s="362"/>
      <c r="I363" s="362" t="s">
        <v>123</v>
      </c>
      <c r="J363" s="362" t="s">
        <v>4580</v>
      </c>
      <c r="K363" s="361" t="s">
        <v>5168</v>
      </c>
      <c r="L363" s="362"/>
      <c r="M363" s="362" t="s">
        <v>186</v>
      </c>
      <c r="N363" s="362" t="s">
        <v>40</v>
      </c>
      <c r="O363" s="362"/>
      <c r="P363" s="362" t="s">
        <v>65</v>
      </c>
      <c r="Q363" s="362" t="s">
        <v>3395</v>
      </c>
      <c r="R363" s="362"/>
      <c r="S363" s="361"/>
      <c r="T363" s="362"/>
      <c r="U363" s="362"/>
      <c r="V363" s="362" t="s">
        <v>844</v>
      </c>
      <c r="W363" s="362"/>
      <c r="X363" s="362" t="s">
        <v>9</v>
      </c>
      <c r="Y363" s="362" t="s">
        <v>9</v>
      </c>
      <c r="Z363" s="362" t="s">
        <v>90</v>
      </c>
      <c r="AA363" s="366" t="s">
        <v>90</v>
      </c>
      <c r="AB363" s="362" t="s">
        <v>90</v>
      </c>
      <c r="AC363" s="362"/>
      <c r="AD363" s="362"/>
      <c r="AE363" s="362"/>
      <c r="AF363" s="362"/>
      <c r="AG363" s="362"/>
      <c r="AH363" s="362"/>
      <c r="AI363" s="362" t="s">
        <v>7050</v>
      </c>
      <c r="AJ363" s="362" t="e">
        <v>#N/A</v>
      </c>
      <c r="AK363" s="362" t="s">
        <v>40</v>
      </c>
      <c r="AL363" s="362" t="s">
        <v>7019</v>
      </c>
      <c r="AM363" s="362">
        <v>0</v>
      </c>
      <c r="AN363" s="362"/>
      <c r="AO363" s="362"/>
      <c r="AP363" s="361" t="e">
        <v>#N/A</v>
      </c>
      <c r="AR363">
        <v>1</v>
      </c>
      <c r="AS363" t="s">
        <v>9</v>
      </c>
      <c r="AT363" t="s">
        <v>9</v>
      </c>
    </row>
    <row r="364" spans="2:46" ht="15" customHeight="1" x14ac:dyDescent="0.35">
      <c r="B364" s="362">
        <v>2111</v>
      </c>
      <c r="C364" s="362" t="s">
        <v>5169</v>
      </c>
      <c r="D364" s="362" t="s">
        <v>3</v>
      </c>
      <c r="E364" s="362" t="s">
        <v>172</v>
      </c>
      <c r="F364" s="362"/>
      <c r="G364" s="362"/>
      <c r="H364" s="362"/>
      <c r="I364" s="362" t="s">
        <v>123</v>
      </c>
      <c r="J364" s="362" t="s">
        <v>4580</v>
      </c>
      <c r="K364" s="361" t="s">
        <v>5170</v>
      </c>
      <c r="L364" s="362"/>
      <c r="M364" s="362" t="s">
        <v>186</v>
      </c>
      <c r="N364" s="362" t="s">
        <v>40</v>
      </c>
      <c r="O364" s="362"/>
      <c r="P364" s="362" t="s">
        <v>65</v>
      </c>
      <c r="Q364" s="362" t="s">
        <v>3395</v>
      </c>
      <c r="R364" s="362"/>
      <c r="S364" s="361"/>
      <c r="T364" s="362"/>
      <c r="U364" s="362"/>
      <c r="V364" s="362" t="s">
        <v>844</v>
      </c>
      <c r="W364" s="362"/>
      <c r="X364" s="362" t="s">
        <v>9</v>
      </c>
      <c r="Y364" s="362" t="s">
        <v>9</v>
      </c>
      <c r="Z364" s="362" t="s">
        <v>90</v>
      </c>
      <c r="AA364" s="366" t="s">
        <v>90</v>
      </c>
      <c r="AB364" s="362" t="s">
        <v>90</v>
      </c>
      <c r="AC364" s="362"/>
      <c r="AD364" s="362"/>
      <c r="AE364" s="362"/>
      <c r="AF364" s="362"/>
      <c r="AG364" s="362"/>
      <c r="AH364" s="362"/>
      <c r="AI364" s="362" t="s">
        <v>7050</v>
      </c>
      <c r="AJ364" s="362" t="e">
        <v>#N/A</v>
      </c>
      <c r="AK364" s="362" t="s">
        <v>40</v>
      </c>
      <c r="AL364" s="362" t="s">
        <v>7019</v>
      </c>
      <c r="AM364" s="362">
        <v>0</v>
      </c>
      <c r="AN364" s="362"/>
      <c r="AO364" s="362"/>
      <c r="AP364" s="361" t="e">
        <v>#N/A</v>
      </c>
      <c r="AR364">
        <v>1</v>
      </c>
      <c r="AS364" t="s">
        <v>9</v>
      </c>
      <c r="AT364" t="s">
        <v>9</v>
      </c>
    </row>
    <row r="365" spans="2:46" ht="15" customHeight="1" x14ac:dyDescent="0.35">
      <c r="B365" s="362">
        <v>2112</v>
      </c>
      <c r="C365" s="362" t="s">
        <v>5171</v>
      </c>
      <c r="D365" s="362" t="s">
        <v>3</v>
      </c>
      <c r="E365" s="362" t="s">
        <v>172</v>
      </c>
      <c r="F365" s="362"/>
      <c r="G365" s="362"/>
      <c r="H365" s="362"/>
      <c r="I365" s="362" t="s">
        <v>65</v>
      </c>
      <c r="J365" s="362" t="s">
        <v>1580</v>
      </c>
      <c r="K365" s="361" t="s">
        <v>5172</v>
      </c>
      <c r="L365" s="361"/>
      <c r="M365" s="362" t="s">
        <v>186</v>
      </c>
      <c r="N365" s="362" t="s">
        <v>40</v>
      </c>
      <c r="O365" s="362"/>
      <c r="P365" s="362" t="s">
        <v>65</v>
      </c>
      <c r="Q365" s="362" t="s">
        <v>3395</v>
      </c>
      <c r="R365" s="362"/>
      <c r="S365" s="361" t="s">
        <v>90</v>
      </c>
      <c r="T365" s="362"/>
      <c r="U365" s="362"/>
      <c r="V365" s="362" t="s">
        <v>202</v>
      </c>
      <c r="W365" s="362"/>
      <c r="X365" s="362" t="s">
        <v>9</v>
      </c>
      <c r="Y365" s="362" t="s">
        <v>9</v>
      </c>
      <c r="Z365" s="362" t="s">
        <v>90</v>
      </c>
      <c r="AA365" s="366" t="s">
        <v>90</v>
      </c>
      <c r="AB365" s="362" t="s">
        <v>90</v>
      </c>
      <c r="AC365" s="362"/>
      <c r="AD365" s="362"/>
      <c r="AE365" s="362"/>
      <c r="AF365" s="362"/>
      <c r="AG365" s="362"/>
      <c r="AH365" s="362"/>
      <c r="AI365" s="362" t="s">
        <v>7051</v>
      </c>
      <c r="AJ365" s="362" t="s">
        <v>19</v>
      </c>
      <c r="AK365" s="362" t="s">
        <v>40</v>
      </c>
      <c r="AL365" s="362"/>
      <c r="AM365" s="362"/>
      <c r="AN365" s="362"/>
      <c r="AO365" s="362"/>
      <c r="AP365" s="361" t="e">
        <v>#N/A</v>
      </c>
      <c r="AR365">
        <v>1</v>
      </c>
      <c r="AS365" t="s">
        <v>9</v>
      </c>
      <c r="AT365" t="s">
        <v>9</v>
      </c>
    </row>
    <row r="366" spans="2:46" ht="15" customHeight="1" x14ac:dyDescent="0.35">
      <c r="B366" s="362">
        <v>2113</v>
      </c>
      <c r="C366" s="362" t="s">
        <v>5173</v>
      </c>
      <c r="D366" s="362" t="s">
        <v>3</v>
      </c>
      <c r="E366" s="362" t="s">
        <v>172</v>
      </c>
      <c r="F366" s="362"/>
      <c r="G366" s="362"/>
      <c r="H366" s="362"/>
      <c r="I366" s="362" t="s">
        <v>65</v>
      </c>
      <c r="J366" s="362" t="s">
        <v>1580</v>
      </c>
      <c r="K366" s="361" t="s">
        <v>5174</v>
      </c>
      <c r="L366" s="361"/>
      <c r="M366" s="362" t="s">
        <v>186</v>
      </c>
      <c r="N366" s="362" t="s">
        <v>40</v>
      </c>
      <c r="O366" s="362"/>
      <c r="P366" s="362" t="s">
        <v>65</v>
      </c>
      <c r="Q366" s="362" t="s">
        <v>3395</v>
      </c>
      <c r="R366" s="362"/>
      <c r="S366" s="361" t="s">
        <v>90</v>
      </c>
      <c r="T366" s="362"/>
      <c r="U366" s="362"/>
      <c r="V366" s="362" t="s">
        <v>202</v>
      </c>
      <c r="W366" s="362"/>
      <c r="X366" s="362" t="s">
        <v>9</v>
      </c>
      <c r="Y366" s="362" t="s">
        <v>9</v>
      </c>
      <c r="Z366" s="362" t="s">
        <v>90</v>
      </c>
      <c r="AA366" s="366" t="s">
        <v>90</v>
      </c>
      <c r="AB366" s="362" t="s">
        <v>90</v>
      </c>
      <c r="AC366" s="362"/>
      <c r="AD366" s="362"/>
      <c r="AE366" s="362"/>
      <c r="AF366" s="362"/>
      <c r="AG366" s="362"/>
      <c r="AH366" s="362"/>
      <c r="AI366" s="362" t="s">
        <v>7051</v>
      </c>
      <c r="AJ366" s="362" t="s">
        <v>19</v>
      </c>
      <c r="AK366" s="362" t="s">
        <v>40</v>
      </c>
      <c r="AL366" s="362"/>
      <c r="AM366" s="362"/>
      <c r="AN366" s="362"/>
      <c r="AO366" s="362"/>
      <c r="AP366" s="361" t="e">
        <v>#N/A</v>
      </c>
      <c r="AR366">
        <v>1</v>
      </c>
      <c r="AS366" t="s">
        <v>9</v>
      </c>
      <c r="AT366" t="s">
        <v>9</v>
      </c>
    </row>
    <row r="367" spans="2:46" ht="15" customHeight="1" x14ac:dyDescent="0.35">
      <c r="B367" s="362">
        <v>2114</v>
      </c>
      <c r="C367" s="362" t="s">
        <v>5175</v>
      </c>
      <c r="D367" s="362" t="s">
        <v>3</v>
      </c>
      <c r="E367" s="362" t="s">
        <v>172</v>
      </c>
      <c r="F367" s="362"/>
      <c r="G367" s="362"/>
      <c r="H367" s="362"/>
      <c r="I367" s="362" t="s">
        <v>65</v>
      </c>
      <c r="J367" s="362" t="s">
        <v>1580</v>
      </c>
      <c r="K367" s="361" t="s">
        <v>5176</v>
      </c>
      <c r="L367" s="361"/>
      <c r="M367" s="362" t="s">
        <v>186</v>
      </c>
      <c r="N367" s="362" t="s">
        <v>40</v>
      </c>
      <c r="O367" s="362"/>
      <c r="P367" s="362" t="s">
        <v>65</v>
      </c>
      <c r="Q367" s="362" t="s">
        <v>3395</v>
      </c>
      <c r="R367" s="362"/>
      <c r="S367" s="361" t="s">
        <v>90</v>
      </c>
      <c r="T367" s="362"/>
      <c r="U367" s="362"/>
      <c r="V367" s="362" t="s">
        <v>202</v>
      </c>
      <c r="W367" s="362"/>
      <c r="X367" s="362" t="s">
        <v>9</v>
      </c>
      <c r="Y367" s="362" t="s">
        <v>9</v>
      </c>
      <c r="Z367" s="362" t="s">
        <v>90</v>
      </c>
      <c r="AA367" s="366" t="s">
        <v>90</v>
      </c>
      <c r="AB367" s="362" t="s">
        <v>90</v>
      </c>
      <c r="AC367" s="362"/>
      <c r="AD367" s="362"/>
      <c r="AE367" s="362"/>
      <c r="AF367" s="362"/>
      <c r="AG367" s="362"/>
      <c r="AH367" s="362"/>
      <c r="AI367" s="362" t="s">
        <v>7051</v>
      </c>
      <c r="AJ367" s="362" t="s">
        <v>19</v>
      </c>
      <c r="AK367" s="362" t="s">
        <v>40</v>
      </c>
      <c r="AL367" s="362"/>
      <c r="AM367" s="362"/>
      <c r="AN367" s="362"/>
      <c r="AO367" s="362"/>
      <c r="AP367" s="361" t="e">
        <v>#N/A</v>
      </c>
      <c r="AR367">
        <v>1</v>
      </c>
      <c r="AS367" t="s">
        <v>9</v>
      </c>
      <c r="AT367" t="s">
        <v>9</v>
      </c>
    </row>
    <row r="368" spans="2:46" ht="15" customHeight="1" x14ac:dyDescent="0.35">
      <c r="B368" s="362">
        <v>2115</v>
      </c>
      <c r="C368" s="362" t="s">
        <v>5177</v>
      </c>
      <c r="D368" s="362" t="s">
        <v>3</v>
      </c>
      <c r="E368" s="362" t="s">
        <v>172</v>
      </c>
      <c r="F368" s="362"/>
      <c r="G368" s="362"/>
      <c r="H368" s="362"/>
      <c r="I368" s="362" t="s">
        <v>65</v>
      </c>
      <c r="J368" s="362" t="s">
        <v>1580</v>
      </c>
      <c r="K368" s="361" t="s">
        <v>5178</v>
      </c>
      <c r="L368" s="361"/>
      <c r="M368" s="362" t="s">
        <v>186</v>
      </c>
      <c r="N368" s="362" t="s">
        <v>40</v>
      </c>
      <c r="O368" s="362"/>
      <c r="P368" s="362" t="s">
        <v>65</v>
      </c>
      <c r="Q368" s="362" t="s">
        <v>3395</v>
      </c>
      <c r="R368" s="362"/>
      <c r="S368" s="361" t="s">
        <v>90</v>
      </c>
      <c r="T368" s="362"/>
      <c r="U368" s="362"/>
      <c r="V368" s="362" t="s">
        <v>202</v>
      </c>
      <c r="W368" s="362"/>
      <c r="X368" s="362" t="s">
        <v>9</v>
      </c>
      <c r="Y368" s="362" t="s">
        <v>9</v>
      </c>
      <c r="Z368" s="362" t="s">
        <v>90</v>
      </c>
      <c r="AA368" s="366" t="s">
        <v>90</v>
      </c>
      <c r="AB368" s="362" t="s">
        <v>90</v>
      </c>
      <c r="AC368" s="362"/>
      <c r="AD368" s="362"/>
      <c r="AE368" s="362"/>
      <c r="AF368" s="362"/>
      <c r="AG368" s="362"/>
      <c r="AH368" s="362"/>
      <c r="AI368" s="362" t="s">
        <v>7051</v>
      </c>
      <c r="AJ368" s="362" t="s">
        <v>19</v>
      </c>
      <c r="AK368" s="362" t="s">
        <v>40</v>
      </c>
      <c r="AL368" s="362"/>
      <c r="AM368" s="362"/>
      <c r="AN368" s="362"/>
      <c r="AO368" s="362"/>
      <c r="AP368" s="361" t="e">
        <v>#N/A</v>
      </c>
      <c r="AR368">
        <v>1</v>
      </c>
      <c r="AS368" t="s">
        <v>9</v>
      </c>
      <c r="AT368" t="s">
        <v>9</v>
      </c>
    </row>
    <row r="369" spans="2:46" ht="15" customHeight="1" x14ac:dyDescent="0.35">
      <c r="B369" s="362">
        <v>2116</v>
      </c>
      <c r="C369" s="362" t="s">
        <v>5179</v>
      </c>
      <c r="D369" s="362" t="s">
        <v>3</v>
      </c>
      <c r="E369" s="362" t="s">
        <v>172</v>
      </c>
      <c r="F369" s="362"/>
      <c r="G369" s="362"/>
      <c r="H369" s="362"/>
      <c r="I369" s="362" t="s">
        <v>65</v>
      </c>
      <c r="J369" s="362" t="s">
        <v>1580</v>
      </c>
      <c r="K369" s="361" t="s">
        <v>5180</v>
      </c>
      <c r="L369" s="361"/>
      <c r="M369" s="362" t="s">
        <v>186</v>
      </c>
      <c r="N369" s="362" t="s">
        <v>40</v>
      </c>
      <c r="O369" s="362"/>
      <c r="P369" s="362" t="s">
        <v>65</v>
      </c>
      <c r="Q369" s="362" t="s">
        <v>2916</v>
      </c>
      <c r="R369" s="362"/>
      <c r="S369" s="361" t="s">
        <v>90</v>
      </c>
      <c r="T369" s="362"/>
      <c r="U369" s="362"/>
      <c r="V369" s="362" t="s">
        <v>202</v>
      </c>
      <c r="W369" s="362"/>
      <c r="X369" s="362" t="s">
        <v>9</v>
      </c>
      <c r="Y369" s="362" t="s">
        <v>9</v>
      </c>
      <c r="Z369" s="362" t="s">
        <v>90</v>
      </c>
      <c r="AA369" s="366" t="s">
        <v>90</v>
      </c>
      <c r="AB369" s="362" t="s">
        <v>90</v>
      </c>
      <c r="AC369" s="362"/>
      <c r="AD369" s="362"/>
      <c r="AE369" s="362"/>
      <c r="AF369" s="362"/>
      <c r="AG369" s="362"/>
      <c r="AH369" s="362"/>
      <c r="AI369" s="362" t="s">
        <v>7051</v>
      </c>
      <c r="AJ369" s="362" t="s">
        <v>19</v>
      </c>
      <c r="AK369" s="362" t="s">
        <v>40</v>
      </c>
      <c r="AL369" s="362"/>
      <c r="AM369" s="362"/>
      <c r="AN369" s="362"/>
      <c r="AO369" s="362"/>
      <c r="AP369" s="361" t="e">
        <v>#N/A</v>
      </c>
      <c r="AR369">
        <v>1</v>
      </c>
      <c r="AS369" t="s">
        <v>9</v>
      </c>
      <c r="AT369" t="s">
        <v>9</v>
      </c>
    </row>
    <row r="370" spans="2:46" ht="15" customHeight="1" x14ac:dyDescent="0.35">
      <c r="B370" s="362">
        <v>2117</v>
      </c>
      <c r="C370" s="362" t="s">
        <v>5181</v>
      </c>
      <c r="D370" s="362" t="s">
        <v>3</v>
      </c>
      <c r="E370" s="362" t="s">
        <v>172</v>
      </c>
      <c r="F370" s="362"/>
      <c r="G370" s="362" t="s">
        <v>63</v>
      </c>
      <c r="H370" s="362" t="s">
        <v>63</v>
      </c>
      <c r="I370" s="362" t="s">
        <v>63</v>
      </c>
      <c r="J370" s="362" t="s">
        <v>4670</v>
      </c>
      <c r="K370" s="361" t="s">
        <v>5182</v>
      </c>
      <c r="L370" s="362"/>
      <c r="M370" s="362" t="s">
        <v>186</v>
      </c>
      <c r="N370" s="362" t="s">
        <v>4410</v>
      </c>
      <c r="O370" s="362"/>
      <c r="P370" s="362" t="s">
        <v>2208</v>
      </c>
      <c r="Q370" s="362" t="s">
        <v>4394</v>
      </c>
      <c r="R370" s="362"/>
      <c r="S370" s="361"/>
      <c r="T370" s="362"/>
      <c r="U370" s="362"/>
      <c r="V370" s="362" t="s">
        <v>844</v>
      </c>
      <c r="W370" s="362"/>
      <c r="X370" s="362"/>
      <c r="Y370" s="362" t="s">
        <v>48</v>
      </c>
      <c r="Z370" s="362" t="s">
        <v>90</v>
      </c>
      <c r="AA370" s="366" t="s">
        <v>90</v>
      </c>
      <c r="AB370" s="362" t="s">
        <v>90</v>
      </c>
      <c r="AC370" s="362"/>
      <c r="AD370" s="362"/>
      <c r="AE370" s="362"/>
      <c r="AF370" s="362"/>
      <c r="AG370" s="362"/>
      <c r="AH370" s="362"/>
      <c r="AI370" s="362" t="s">
        <v>7046</v>
      </c>
      <c r="AJ370" s="362" t="s">
        <v>19</v>
      </c>
      <c r="AK370" s="362" t="s">
        <v>40</v>
      </c>
      <c r="AL370" s="362" t="s">
        <v>4410</v>
      </c>
      <c r="AM370" s="362">
        <v>0</v>
      </c>
      <c r="AN370" s="362"/>
      <c r="AO370" s="362"/>
      <c r="AP370" s="361"/>
      <c r="AR370">
        <v>1</v>
      </c>
      <c r="AS370" t="s">
        <v>5839</v>
      </c>
      <c r="AT370" t="s">
        <v>5839</v>
      </c>
    </row>
    <row r="371" spans="2:46" ht="15" customHeight="1" x14ac:dyDescent="0.35">
      <c r="B371" s="362">
        <v>2118</v>
      </c>
      <c r="C371" s="362" t="s">
        <v>5183</v>
      </c>
      <c r="D371" s="362" t="s">
        <v>3</v>
      </c>
      <c r="E371" s="362" t="s">
        <v>172</v>
      </c>
      <c r="F371" s="362"/>
      <c r="G371" s="362"/>
      <c r="H371" s="362"/>
      <c r="I371" s="362" t="s">
        <v>65</v>
      </c>
      <c r="J371" s="362" t="s">
        <v>1580</v>
      </c>
      <c r="K371" s="361" t="s">
        <v>5184</v>
      </c>
      <c r="L371" s="361"/>
      <c r="M371" s="362" t="s">
        <v>186</v>
      </c>
      <c r="N371" s="362" t="s">
        <v>40</v>
      </c>
      <c r="O371" s="362"/>
      <c r="P371" s="362" t="s">
        <v>65</v>
      </c>
      <c r="Q371" s="362" t="s">
        <v>2916</v>
      </c>
      <c r="R371" s="362"/>
      <c r="S371" s="361" t="s">
        <v>90</v>
      </c>
      <c r="T371" s="362"/>
      <c r="U371" s="362"/>
      <c r="V371" s="362" t="s">
        <v>202</v>
      </c>
      <c r="W371" s="362"/>
      <c r="X371" s="362" t="s">
        <v>9</v>
      </c>
      <c r="Y371" s="362" t="s">
        <v>9</v>
      </c>
      <c r="Z371" s="362" t="s">
        <v>90</v>
      </c>
      <c r="AA371" s="366" t="s">
        <v>90</v>
      </c>
      <c r="AB371" s="362" t="s">
        <v>90</v>
      </c>
      <c r="AC371" s="362"/>
      <c r="AD371" s="362"/>
      <c r="AE371" s="362"/>
      <c r="AF371" s="362"/>
      <c r="AG371" s="362"/>
      <c r="AH371" s="362"/>
      <c r="AI371" s="362" t="s">
        <v>7051</v>
      </c>
      <c r="AJ371" s="362" t="s">
        <v>19</v>
      </c>
      <c r="AK371" s="362" t="s">
        <v>40</v>
      </c>
      <c r="AL371" s="362"/>
      <c r="AM371" s="362"/>
      <c r="AN371" s="362"/>
      <c r="AO371" s="362"/>
      <c r="AP371" s="361" t="e">
        <v>#N/A</v>
      </c>
      <c r="AR371">
        <v>1</v>
      </c>
      <c r="AS371" t="s">
        <v>9</v>
      </c>
      <c r="AT371" t="s">
        <v>9</v>
      </c>
    </row>
    <row r="372" spans="2:46" ht="15" customHeight="1" x14ac:dyDescent="0.35">
      <c r="B372" s="362">
        <v>2119</v>
      </c>
      <c r="C372" s="362" t="s">
        <v>5185</v>
      </c>
      <c r="D372" s="362" t="s">
        <v>3</v>
      </c>
      <c r="E372" s="362" t="s">
        <v>172</v>
      </c>
      <c r="F372" s="362"/>
      <c r="G372" s="362"/>
      <c r="H372" s="362"/>
      <c r="I372" s="362" t="s">
        <v>65</v>
      </c>
      <c r="J372" s="362" t="s">
        <v>1580</v>
      </c>
      <c r="K372" s="361" t="s">
        <v>5186</v>
      </c>
      <c r="L372" s="361"/>
      <c r="M372" s="362" t="s">
        <v>186</v>
      </c>
      <c r="N372" s="362" t="s">
        <v>40</v>
      </c>
      <c r="O372" s="362"/>
      <c r="P372" s="362" t="s">
        <v>65</v>
      </c>
      <c r="Q372" s="362" t="s">
        <v>2916</v>
      </c>
      <c r="R372" s="362"/>
      <c r="S372" s="361" t="s">
        <v>90</v>
      </c>
      <c r="T372" s="362"/>
      <c r="U372" s="362"/>
      <c r="V372" s="362" t="s">
        <v>202</v>
      </c>
      <c r="W372" s="362"/>
      <c r="X372" s="362" t="s">
        <v>9</v>
      </c>
      <c r="Y372" s="362" t="s">
        <v>9</v>
      </c>
      <c r="Z372" s="362" t="s">
        <v>90</v>
      </c>
      <c r="AA372" s="366" t="s">
        <v>90</v>
      </c>
      <c r="AB372" s="362" t="s">
        <v>90</v>
      </c>
      <c r="AC372" s="362"/>
      <c r="AD372" s="362"/>
      <c r="AE372" s="362"/>
      <c r="AF372" s="362"/>
      <c r="AG372" s="362"/>
      <c r="AH372" s="362"/>
      <c r="AI372" s="362" t="s">
        <v>7051</v>
      </c>
      <c r="AJ372" s="362" t="s">
        <v>19</v>
      </c>
      <c r="AK372" s="362" t="s">
        <v>40</v>
      </c>
      <c r="AL372" s="362"/>
      <c r="AM372" s="362"/>
      <c r="AN372" s="362"/>
      <c r="AO372" s="362"/>
      <c r="AP372" s="361" t="e">
        <v>#N/A</v>
      </c>
      <c r="AR372">
        <v>1</v>
      </c>
      <c r="AS372" t="s">
        <v>9</v>
      </c>
      <c r="AT372" t="s">
        <v>9</v>
      </c>
    </row>
    <row r="373" spans="2:46" ht="15" customHeight="1" x14ac:dyDescent="0.35">
      <c r="B373" s="362">
        <v>2120</v>
      </c>
      <c r="C373" s="362" t="s">
        <v>5187</v>
      </c>
      <c r="D373" s="362" t="s">
        <v>3</v>
      </c>
      <c r="E373" s="362" t="s">
        <v>172</v>
      </c>
      <c r="F373" s="362"/>
      <c r="G373" s="362"/>
      <c r="H373" s="362"/>
      <c r="I373" s="362" t="s">
        <v>65</v>
      </c>
      <c r="J373" s="362" t="s">
        <v>1580</v>
      </c>
      <c r="K373" s="361" t="s">
        <v>5188</v>
      </c>
      <c r="L373" s="361"/>
      <c r="M373" s="362" t="s">
        <v>186</v>
      </c>
      <c r="N373" s="362" t="s">
        <v>40</v>
      </c>
      <c r="O373" s="362"/>
      <c r="P373" s="362" t="s">
        <v>65</v>
      </c>
      <c r="Q373" s="362" t="s">
        <v>2916</v>
      </c>
      <c r="R373" s="362"/>
      <c r="S373" s="361" t="s">
        <v>90</v>
      </c>
      <c r="T373" s="362"/>
      <c r="U373" s="362"/>
      <c r="V373" s="362" t="s">
        <v>202</v>
      </c>
      <c r="W373" s="362"/>
      <c r="X373" s="362" t="s">
        <v>9</v>
      </c>
      <c r="Y373" s="362" t="s">
        <v>9</v>
      </c>
      <c r="Z373" s="362" t="s">
        <v>90</v>
      </c>
      <c r="AA373" s="366" t="s">
        <v>90</v>
      </c>
      <c r="AB373" s="362" t="s">
        <v>90</v>
      </c>
      <c r="AC373" s="362"/>
      <c r="AD373" s="362"/>
      <c r="AE373" s="362"/>
      <c r="AF373" s="362"/>
      <c r="AG373" s="362"/>
      <c r="AH373" s="362"/>
      <c r="AI373" s="362" t="s">
        <v>7051</v>
      </c>
      <c r="AJ373" s="362" t="s">
        <v>19</v>
      </c>
      <c r="AK373" s="362" t="s">
        <v>40</v>
      </c>
      <c r="AL373" s="362"/>
      <c r="AM373" s="362"/>
      <c r="AN373" s="362"/>
      <c r="AO373" s="362"/>
      <c r="AP373" s="361" t="e">
        <v>#N/A</v>
      </c>
      <c r="AR373">
        <v>1</v>
      </c>
      <c r="AS373" t="s">
        <v>9</v>
      </c>
      <c r="AT373" t="s">
        <v>9</v>
      </c>
    </row>
    <row r="374" spans="2:46" ht="15" customHeight="1" x14ac:dyDescent="0.35">
      <c r="B374" s="362">
        <v>2121</v>
      </c>
      <c r="C374" s="362" t="s">
        <v>5189</v>
      </c>
      <c r="D374" s="362" t="s">
        <v>3</v>
      </c>
      <c r="E374" s="362" t="s">
        <v>172</v>
      </c>
      <c r="F374" s="362"/>
      <c r="G374" s="362"/>
      <c r="H374" s="362"/>
      <c r="I374" s="362" t="s">
        <v>65</v>
      </c>
      <c r="J374" s="362" t="s">
        <v>1580</v>
      </c>
      <c r="K374" s="361" t="s">
        <v>5190</v>
      </c>
      <c r="L374" s="361"/>
      <c r="M374" s="362" t="s">
        <v>186</v>
      </c>
      <c r="N374" s="362" t="s">
        <v>40</v>
      </c>
      <c r="O374" s="362"/>
      <c r="P374" s="362" t="s">
        <v>65</v>
      </c>
      <c r="Q374" s="362" t="s">
        <v>2916</v>
      </c>
      <c r="R374" s="362"/>
      <c r="S374" s="361" t="s">
        <v>90</v>
      </c>
      <c r="T374" s="362"/>
      <c r="U374" s="362"/>
      <c r="V374" s="362" t="s">
        <v>202</v>
      </c>
      <c r="W374" s="362"/>
      <c r="X374" s="362" t="s">
        <v>9</v>
      </c>
      <c r="Y374" s="362" t="s">
        <v>9</v>
      </c>
      <c r="Z374" s="362" t="s">
        <v>90</v>
      </c>
      <c r="AA374" s="366" t="s">
        <v>90</v>
      </c>
      <c r="AB374" s="362" t="s">
        <v>90</v>
      </c>
      <c r="AC374" s="362"/>
      <c r="AD374" s="362"/>
      <c r="AE374" s="362"/>
      <c r="AF374" s="362"/>
      <c r="AG374" s="362"/>
      <c r="AH374" s="362"/>
      <c r="AI374" s="362" t="s">
        <v>7051</v>
      </c>
      <c r="AJ374" s="362" t="s">
        <v>19</v>
      </c>
      <c r="AK374" s="362" t="s">
        <v>40</v>
      </c>
      <c r="AL374" s="362"/>
      <c r="AM374" s="362"/>
      <c r="AN374" s="362"/>
      <c r="AO374" s="362"/>
      <c r="AP374" s="361" t="e">
        <v>#N/A</v>
      </c>
      <c r="AR374">
        <v>1</v>
      </c>
      <c r="AS374" t="s">
        <v>9</v>
      </c>
      <c r="AT374" t="s">
        <v>9</v>
      </c>
    </row>
    <row r="375" spans="2:46" ht="15" customHeight="1" x14ac:dyDescent="0.35">
      <c r="B375" s="362">
        <v>2122</v>
      </c>
      <c r="C375" s="362" t="s">
        <v>5191</v>
      </c>
      <c r="D375" s="362" t="s">
        <v>3</v>
      </c>
      <c r="E375" s="362" t="s">
        <v>172</v>
      </c>
      <c r="F375" s="362"/>
      <c r="G375" s="362"/>
      <c r="H375" s="362"/>
      <c r="I375" s="362" t="s">
        <v>65</v>
      </c>
      <c r="J375" s="362" t="s">
        <v>1580</v>
      </c>
      <c r="K375" s="361" t="s">
        <v>5192</v>
      </c>
      <c r="L375" s="361"/>
      <c r="M375" s="362" t="s">
        <v>186</v>
      </c>
      <c r="N375" s="362" t="s">
        <v>40</v>
      </c>
      <c r="O375" s="362"/>
      <c r="P375" s="362" t="s">
        <v>65</v>
      </c>
      <c r="Q375" s="362" t="s">
        <v>2916</v>
      </c>
      <c r="R375" s="362"/>
      <c r="S375" s="361" t="s">
        <v>90</v>
      </c>
      <c r="T375" s="362"/>
      <c r="U375" s="362"/>
      <c r="V375" s="362" t="s">
        <v>202</v>
      </c>
      <c r="W375" s="362"/>
      <c r="X375" s="362" t="s">
        <v>9</v>
      </c>
      <c r="Y375" s="362" t="s">
        <v>9</v>
      </c>
      <c r="Z375" s="362" t="s">
        <v>90</v>
      </c>
      <c r="AA375" s="366" t="s">
        <v>90</v>
      </c>
      <c r="AB375" s="362" t="s">
        <v>90</v>
      </c>
      <c r="AC375" s="362"/>
      <c r="AD375" s="362"/>
      <c r="AE375" s="362"/>
      <c r="AF375" s="362"/>
      <c r="AG375" s="362"/>
      <c r="AH375" s="362"/>
      <c r="AI375" s="362" t="s">
        <v>7051</v>
      </c>
      <c r="AJ375" s="362" t="s">
        <v>19</v>
      </c>
      <c r="AK375" s="362" t="s">
        <v>40</v>
      </c>
      <c r="AL375" s="362"/>
      <c r="AM375" s="362"/>
      <c r="AN375" s="362"/>
      <c r="AO375" s="362"/>
      <c r="AP375" s="361" t="e">
        <v>#N/A</v>
      </c>
      <c r="AR375">
        <v>1</v>
      </c>
      <c r="AS375" t="s">
        <v>9</v>
      </c>
      <c r="AT375" t="s">
        <v>9</v>
      </c>
    </row>
    <row r="376" spans="2:46" ht="15" customHeight="1" x14ac:dyDescent="0.35">
      <c r="B376" s="362">
        <v>2123</v>
      </c>
      <c r="C376" s="362" t="s">
        <v>5193</v>
      </c>
      <c r="D376" s="362" t="s">
        <v>3</v>
      </c>
      <c r="E376" s="362" t="s">
        <v>172</v>
      </c>
      <c r="F376" s="362"/>
      <c r="G376" s="362"/>
      <c r="H376" s="362"/>
      <c r="I376" s="362" t="s">
        <v>65</v>
      </c>
      <c r="J376" s="362" t="s">
        <v>1580</v>
      </c>
      <c r="K376" s="361" t="s">
        <v>5194</v>
      </c>
      <c r="L376" s="361"/>
      <c r="M376" s="362" t="s">
        <v>186</v>
      </c>
      <c r="N376" s="362" t="s">
        <v>40</v>
      </c>
      <c r="O376" s="362"/>
      <c r="P376" s="362" t="s">
        <v>65</v>
      </c>
      <c r="Q376" s="362" t="s">
        <v>2916</v>
      </c>
      <c r="R376" s="362"/>
      <c r="S376" s="361" t="s">
        <v>90</v>
      </c>
      <c r="T376" s="362"/>
      <c r="U376" s="362"/>
      <c r="V376" s="362" t="s">
        <v>202</v>
      </c>
      <c r="W376" s="362"/>
      <c r="X376" s="362" t="s">
        <v>9</v>
      </c>
      <c r="Y376" s="362" t="s">
        <v>9</v>
      </c>
      <c r="Z376" s="362" t="s">
        <v>90</v>
      </c>
      <c r="AA376" s="366" t="s">
        <v>90</v>
      </c>
      <c r="AB376" s="362" t="s">
        <v>90</v>
      </c>
      <c r="AC376" s="362"/>
      <c r="AD376" s="362"/>
      <c r="AE376" s="362"/>
      <c r="AF376" s="362"/>
      <c r="AG376" s="362"/>
      <c r="AH376" s="362"/>
      <c r="AI376" s="362" t="s">
        <v>7051</v>
      </c>
      <c r="AJ376" s="362" t="s">
        <v>19</v>
      </c>
      <c r="AK376" s="362" t="s">
        <v>40</v>
      </c>
      <c r="AL376" s="362"/>
      <c r="AM376" s="362"/>
      <c r="AN376" s="362"/>
      <c r="AO376" s="362"/>
      <c r="AP376" s="361" t="e">
        <v>#N/A</v>
      </c>
      <c r="AR376">
        <v>1</v>
      </c>
      <c r="AS376" t="s">
        <v>9</v>
      </c>
      <c r="AT376" t="s">
        <v>9</v>
      </c>
    </row>
    <row r="377" spans="2:46" ht="15" customHeight="1" x14ac:dyDescent="0.35">
      <c r="B377" s="362">
        <v>2124</v>
      </c>
      <c r="C377" s="362" t="s">
        <v>5195</v>
      </c>
      <c r="D377" s="362" t="s">
        <v>3</v>
      </c>
      <c r="E377" s="362" t="s">
        <v>172</v>
      </c>
      <c r="F377" s="362"/>
      <c r="G377" s="362"/>
      <c r="H377" s="362"/>
      <c r="I377" s="362" t="s">
        <v>65</v>
      </c>
      <c r="J377" s="362" t="s">
        <v>1580</v>
      </c>
      <c r="K377" s="361" t="s">
        <v>5196</v>
      </c>
      <c r="L377" s="361"/>
      <c r="M377" s="362" t="s">
        <v>186</v>
      </c>
      <c r="N377" s="362" t="s">
        <v>40</v>
      </c>
      <c r="O377" s="362"/>
      <c r="P377" s="362" t="s">
        <v>65</v>
      </c>
      <c r="Q377" s="362" t="s">
        <v>2916</v>
      </c>
      <c r="R377" s="362"/>
      <c r="S377" s="361" t="s">
        <v>90</v>
      </c>
      <c r="T377" s="362"/>
      <c r="U377" s="362"/>
      <c r="V377" s="362" t="s">
        <v>202</v>
      </c>
      <c r="W377" s="362"/>
      <c r="X377" s="362" t="s">
        <v>9</v>
      </c>
      <c r="Y377" s="362" t="s">
        <v>9</v>
      </c>
      <c r="Z377" s="362" t="s">
        <v>90</v>
      </c>
      <c r="AA377" s="366" t="s">
        <v>90</v>
      </c>
      <c r="AB377" s="362" t="s">
        <v>90</v>
      </c>
      <c r="AC377" s="362"/>
      <c r="AD377" s="362"/>
      <c r="AE377" s="362"/>
      <c r="AF377" s="362"/>
      <c r="AG377" s="362"/>
      <c r="AH377" s="362"/>
      <c r="AI377" s="362" t="s">
        <v>7051</v>
      </c>
      <c r="AJ377" s="362" t="s">
        <v>19</v>
      </c>
      <c r="AK377" s="362" t="s">
        <v>40</v>
      </c>
      <c r="AL377" s="362"/>
      <c r="AM377" s="362"/>
      <c r="AN377" s="362"/>
      <c r="AO377" s="362"/>
      <c r="AP377" s="361" t="e">
        <v>#N/A</v>
      </c>
      <c r="AR377">
        <v>1</v>
      </c>
      <c r="AS377" t="s">
        <v>9</v>
      </c>
      <c r="AT377" t="s">
        <v>9</v>
      </c>
    </row>
    <row r="378" spans="2:46" ht="15" customHeight="1" x14ac:dyDescent="0.35">
      <c r="B378" s="362">
        <v>2125</v>
      </c>
      <c r="C378" s="362" t="s">
        <v>5197</v>
      </c>
      <c r="D378" s="362" t="s">
        <v>3</v>
      </c>
      <c r="E378" s="362" t="s">
        <v>172</v>
      </c>
      <c r="F378" s="362"/>
      <c r="G378" s="362"/>
      <c r="H378" s="362"/>
      <c r="I378" s="362" t="s">
        <v>81</v>
      </c>
      <c r="J378" s="362" t="s">
        <v>35</v>
      </c>
      <c r="K378" s="361" t="s">
        <v>5198</v>
      </c>
      <c r="L378" s="362"/>
      <c r="M378" s="362" t="s">
        <v>186</v>
      </c>
      <c r="N378" s="362" t="s">
        <v>90</v>
      </c>
      <c r="O378" s="362"/>
      <c r="P378" s="362" t="s">
        <v>81</v>
      </c>
      <c r="Q378" s="362" t="s">
        <v>81</v>
      </c>
      <c r="R378" s="362"/>
      <c r="S378" s="361" t="s">
        <v>90</v>
      </c>
      <c r="T378" s="362"/>
      <c r="U378" s="362"/>
      <c r="V378" s="362" t="s">
        <v>824</v>
      </c>
      <c r="W378" s="362"/>
      <c r="X378" s="362"/>
      <c r="Y378" s="362" t="s">
        <v>48</v>
      </c>
      <c r="Z378" s="362" t="s">
        <v>90</v>
      </c>
      <c r="AA378" s="366" t="s">
        <v>90</v>
      </c>
      <c r="AB378" s="362" t="s">
        <v>90</v>
      </c>
      <c r="AC378" s="362"/>
      <c r="AD378" s="362"/>
      <c r="AE378" s="362"/>
      <c r="AF378" s="362"/>
      <c r="AG378" s="362"/>
      <c r="AH378" s="362"/>
      <c r="AI378" s="362" t="s">
        <v>7056</v>
      </c>
      <c r="AJ378" s="362" t="s">
        <v>19</v>
      </c>
      <c r="AK378" s="362" t="s">
        <v>40</v>
      </c>
      <c r="AL378" s="362"/>
      <c r="AM378" s="362"/>
      <c r="AN378" s="362"/>
      <c r="AO378" s="362"/>
      <c r="AP378" s="361" t="s">
        <v>1724</v>
      </c>
      <c r="AR378">
        <v>1</v>
      </c>
      <c r="AS378" t="s">
        <v>5839</v>
      </c>
      <c r="AT378" t="s">
        <v>5839</v>
      </c>
    </row>
    <row r="379" spans="2:46" ht="15" customHeight="1" x14ac:dyDescent="0.35">
      <c r="B379" s="362">
        <v>2126</v>
      </c>
      <c r="C379" s="362" t="s">
        <v>5199</v>
      </c>
      <c r="D379" s="362" t="s">
        <v>3</v>
      </c>
      <c r="E379" s="362" t="s">
        <v>172</v>
      </c>
      <c r="F379" s="362"/>
      <c r="G379" s="362"/>
      <c r="H379" s="362"/>
      <c r="I379" s="362" t="s">
        <v>81</v>
      </c>
      <c r="J379" s="362" t="s">
        <v>35</v>
      </c>
      <c r="K379" s="361" t="s">
        <v>5200</v>
      </c>
      <c r="L379" s="362"/>
      <c r="M379" s="362" t="s">
        <v>186</v>
      </c>
      <c r="N379" s="362" t="s">
        <v>90</v>
      </c>
      <c r="O379" s="362"/>
      <c r="P379" s="362" t="s">
        <v>81</v>
      </c>
      <c r="Q379" s="362" t="s">
        <v>81</v>
      </c>
      <c r="R379" s="362"/>
      <c r="S379" s="361" t="s">
        <v>90</v>
      </c>
      <c r="T379" s="362"/>
      <c r="U379" s="362"/>
      <c r="V379" s="362" t="s">
        <v>824</v>
      </c>
      <c r="W379" s="362"/>
      <c r="X379" s="362"/>
      <c r="Y379" s="362" t="s">
        <v>48</v>
      </c>
      <c r="Z379" s="362" t="s">
        <v>90</v>
      </c>
      <c r="AA379" s="366" t="s">
        <v>90</v>
      </c>
      <c r="AB379" s="362" t="s">
        <v>90</v>
      </c>
      <c r="AC379" s="362"/>
      <c r="AD379" s="362"/>
      <c r="AE379" s="362"/>
      <c r="AF379" s="362"/>
      <c r="AG379" s="362"/>
      <c r="AH379" s="362"/>
      <c r="AI379" s="362" t="s">
        <v>7056</v>
      </c>
      <c r="AJ379" s="362" t="s">
        <v>19</v>
      </c>
      <c r="AK379" s="362" t="s">
        <v>40</v>
      </c>
      <c r="AL379" s="362"/>
      <c r="AM379" s="362"/>
      <c r="AN379" s="362"/>
      <c r="AO379" s="362"/>
      <c r="AP379" s="361" t="s">
        <v>1724</v>
      </c>
      <c r="AR379">
        <v>1</v>
      </c>
      <c r="AS379" t="s">
        <v>5839</v>
      </c>
      <c r="AT379" t="s">
        <v>5839</v>
      </c>
    </row>
    <row r="380" spans="2:46" ht="15" customHeight="1" x14ac:dyDescent="0.35">
      <c r="B380" s="362">
        <v>2127</v>
      </c>
      <c r="C380" s="362" t="s">
        <v>5201</v>
      </c>
      <c r="D380" s="362" t="s">
        <v>3</v>
      </c>
      <c r="E380" s="362" t="s">
        <v>172</v>
      </c>
      <c r="F380" s="362"/>
      <c r="G380" s="362"/>
      <c r="H380" s="362"/>
      <c r="I380" s="362" t="s">
        <v>81</v>
      </c>
      <c r="J380" s="362" t="s">
        <v>35</v>
      </c>
      <c r="K380" s="361" t="s">
        <v>5202</v>
      </c>
      <c r="L380" s="362"/>
      <c r="M380" s="362" t="s">
        <v>186</v>
      </c>
      <c r="N380" s="362" t="s">
        <v>90</v>
      </c>
      <c r="O380" s="362"/>
      <c r="P380" s="362" t="s">
        <v>81</v>
      </c>
      <c r="Q380" s="362" t="s">
        <v>81</v>
      </c>
      <c r="R380" s="362"/>
      <c r="S380" s="361" t="s">
        <v>90</v>
      </c>
      <c r="T380" s="362"/>
      <c r="U380" s="362"/>
      <c r="V380" s="362" t="s">
        <v>824</v>
      </c>
      <c r="W380" s="362"/>
      <c r="X380" s="362"/>
      <c r="Y380" s="362" t="s">
        <v>48</v>
      </c>
      <c r="Z380" s="362" t="s">
        <v>90</v>
      </c>
      <c r="AA380" s="366" t="s">
        <v>90</v>
      </c>
      <c r="AB380" s="362" t="s">
        <v>90</v>
      </c>
      <c r="AC380" s="362"/>
      <c r="AD380" s="362"/>
      <c r="AE380" s="362"/>
      <c r="AF380" s="362"/>
      <c r="AG380" s="362"/>
      <c r="AH380" s="362"/>
      <c r="AI380" s="362" t="s">
        <v>7056</v>
      </c>
      <c r="AJ380" s="362" t="s">
        <v>19</v>
      </c>
      <c r="AK380" s="362" t="s">
        <v>40</v>
      </c>
      <c r="AL380" s="362"/>
      <c r="AM380" s="362"/>
      <c r="AN380" s="362"/>
      <c r="AO380" s="362"/>
      <c r="AP380" s="361" t="s">
        <v>1724</v>
      </c>
      <c r="AR380">
        <v>1</v>
      </c>
      <c r="AS380" t="s">
        <v>5839</v>
      </c>
      <c r="AT380" t="s">
        <v>5839</v>
      </c>
    </row>
    <row r="381" spans="2:46" ht="15" customHeight="1" x14ac:dyDescent="0.35">
      <c r="B381" s="362">
        <v>2128</v>
      </c>
      <c r="C381" s="362" t="s">
        <v>5203</v>
      </c>
      <c r="D381" s="362" t="s">
        <v>3</v>
      </c>
      <c r="E381" s="362" t="s">
        <v>172</v>
      </c>
      <c r="F381" s="362"/>
      <c r="G381" s="362" t="s">
        <v>63</v>
      </c>
      <c r="H381" s="362" t="s">
        <v>63</v>
      </c>
      <c r="I381" s="362" t="s">
        <v>63</v>
      </c>
      <c r="J381" s="362" t="s">
        <v>4670</v>
      </c>
      <c r="K381" s="361" t="s">
        <v>5204</v>
      </c>
      <c r="L381" s="362"/>
      <c r="M381" s="362" t="s">
        <v>186</v>
      </c>
      <c r="N381" s="362" t="s">
        <v>4410</v>
      </c>
      <c r="O381" s="362"/>
      <c r="P381" s="362" t="s">
        <v>2208</v>
      </c>
      <c r="Q381" s="362" t="s">
        <v>4394</v>
      </c>
      <c r="R381" s="362"/>
      <c r="S381" s="361"/>
      <c r="T381" s="362"/>
      <c r="U381" s="362"/>
      <c r="V381" s="362" t="s">
        <v>844</v>
      </c>
      <c r="W381" s="362"/>
      <c r="X381" s="362"/>
      <c r="Y381" s="362" t="s">
        <v>48</v>
      </c>
      <c r="Z381" s="362" t="s">
        <v>90</v>
      </c>
      <c r="AA381" s="366" t="s">
        <v>90</v>
      </c>
      <c r="AB381" s="362" t="s">
        <v>90</v>
      </c>
      <c r="AC381" s="362"/>
      <c r="AD381" s="362"/>
      <c r="AE381" s="362"/>
      <c r="AF381" s="362"/>
      <c r="AG381" s="362"/>
      <c r="AH381" s="362"/>
      <c r="AI381" s="362" t="s">
        <v>7046</v>
      </c>
      <c r="AJ381" s="362" t="s">
        <v>19</v>
      </c>
      <c r="AK381" s="362" t="s">
        <v>40</v>
      </c>
      <c r="AL381" s="362" t="s">
        <v>4410</v>
      </c>
      <c r="AM381" s="362">
        <v>0</v>
      </c>
      <c r="AN381" s="362"/>
      <c r="AO381" s="362"/>
      <c r="AP381" s="361"/>
      <c r="AR381">
        <v>1</v>
      </c>
      <c r="AS381" t="s">
        <v>5839</v>
      </c>
      <c r="AT381" t="s">
        <v>5839</v>
      </c>
    </row>
    <row r="382" spans="2:46" ht="15" customHeight="1" x14ac:dyDescent="0.35">
      <c r="B382" s="362">
        <v>2129</v>
      </c>
      <c r="C382" s="362" t="s">
        <v>5205</v>
      </c>
      <c r="D382" s="362" t="s">
        <v>3</v>
      </c>
      <c r="E382" s="362" t="s">
        <v>172</v>
      </c>
      <c r="F382" s="362"/>
      <c r="G382" s="362"/>
      <c r="H382" s="362"/>
      <c r="I382" s="362" t="s">
        <v>81</v>
      </c>
      <c r="J382" s="362" t="s">
        <v>35</v>
      </c>
      <c r="K382" s="361" t="s">
        <v>5206</v>
      </c>
      <c r="L382" s="362"/>
      <c r="M382" s="362" t="s">
        <v>186</v>
      </c>
      <c r="N382" s="362" t="s">
        <v>90</v>
      </c>
      <c r="O382" s="362"/>
      <c r="P382" s="362" t="s">
        <v>81</v>
      </c>
      <c r="Q382" s="362" t="s">
        <v>81</v>
      </c>
      <c r="R382" s="362"/>
      <c r="S382" s="361" t="s">
        <v>90</v>
      </c>
      <c r="T382" s="362"/>
      <c r="U382" s="362"/>
      <c r="V382" s="362" t="s">
        <v>824</v>
      </c>
      <c r="W382" s="362"/>
      <c r="X382" s="362"/>
      <c r="Y382" s="362" t="s">
        <v>48</v>
      </c>
      <c r="Z382" s="362" t="s">
        <v>90</v>
      </c>
      <c r="AA382" s="366" t="s">
        <v>90</v>
      </c>
      <c r="AB382" s="362" t="s">
        <v>90</v>
      </c>
      <c r="AC382" s="362"/>
      <c r="AD382" s="362"/>
      <c r="AE382" s="362"/>
      <c r="AF382" s="362"/>
      <c r="AG382" s="362"/>
      <c r="AH382" s="362"/>
      <c r="AI382" s="362" t="s">
        <v>7056</v>
      </c>
      <c r="AJ382" s="362" t="s">
        <v>19</v>
      </c>
      <c r="AK382" s="362" t="s">
        <v>40</v>
      </c>
      <c r="AL382" s="362"/>
      <c r="AM382" s="362"/>
      <c r="AN382" s="362"/>
      <c r="AO382" s="362"/>
      <c r="AP382" s="361" t="s">
        <v>1724</v>
      </c>
      <c r="AR382">
        <v>1</v>
      </c>
      <c r="AS382" t="s">
        <v>5839</v>
      </c>
      <c r="AT382" t="s">
        <v>5839</v>
      </c>
    </row>
    <row r="383" spans="2:46" ht="15" customHeight="1" x14ac:dyDescent="0.35">
      <c r="B383" s="362">
        <v>2130</v>
      </c>
      <c r="C383" s="362" t="s">
        <v>5207</v>
      </c>
      <c r="D383" s="362" t="s">
        <v>3</v>
      </c>
      <c r="E383" s="362" t="s">
        <v>172</v>
      </c>
      <c r="F383" s="362"/>
      <c r="G383" s="362"/>
      <c r="H383" s="362"/>
      <c r="I383" s="362" t="s">
        <v>65</v>
      </c>
      <c r="J383" s="362" t="s">
        <v>1580</v>
      </c>
      <c r="K383" s="361" t="s">
        <v>5208</v>
      </c>
      <c r="L383" s="361"/>
      <c r="M383" s="362" t="s">
        <v>186</v>
      </c>
      <c r="N383" s="362" t="s">
        <v>40</v>
      </c>
      <c r="O383" s="362"/>
      <c r="P383" s="362" t="s">
        <v>65</v>
      </c>
      <c r="Q383" s="362" t="s">
        <v>3395</v>
      </c>
      <c r="R383" s="362"/>
      <c r="S383" s="361" t="s">
        <v>90</v>
      </c>
      <c r="T383" s="362"/>
      <c r="U383" s="362"/>
      <c r="V383" s="362" t="s">
        <v>202</v>
      </c>
      <c r="W383" s="362"/>
      <c r="X383" s="362" t="s">
        <v>9</v>
      </c>
      <c r="Y383" s="362" t="s">
        <v>9</v>
      </c>
      <c r="Z383" s="362" t="s">
        <v>90</v>
      </c>
      <c r="AA383" s="366" t="s">
        <v>90</v>
      </c>
      <c r="AB383" s="362" t="s">
        <v>90</v>
      </c>
      <c r="AC383" s="362"/>
      <c r="AD383" s="362"/>
      <c r="AE383" s="362"/>
      <c r="AF383" s="362"/>
      <c r="AG383" s="362"/>
      <c r="AH383" s="362"/>
      <c r="AI383" s="362" t="s">
        <v>7051</v>
      </c>
      <c r="AJ383" s="362" t="s">
        <v>19</v>
      </c>
      <c r="AK383" s="362" t="s">
        <v>40</v>
      </c>
      <c r="AL383" s="362"/>
      <c r="AM383" s="362"/>
      <c r="AN383" s="362"/>
      <c r="AO383" s="362"/>
      <c r="AP383" s="361" t="e">
        <v>#N/A</v>
      </c>
      <c r="AR383">
        <v>1</v>
      </c>
      <c r="AS383" t="s">
        <v>9</v>
      </c>
      <c r="AT383" t="s">
        <v>9</v>
      </c>
    </row>
    <row r="384" spans="2:46" ht="15" customHeight="1" x14ac:dyDescent="0.35">
      <c r="B384" s="362">
        <v>2131</v>
      </c>
      <c r="C384" s="362" t="s">
        <v>5209</v>
      </c>
      <c r="D384" s="362" t="s">
        <v>3</v>
      </c>
      <c r="E384" s="362" t="s">
        <v>172</v>
      </c>
      <c r="F384" s="362"/>
      <c r="G384" s="362"/>
      <c r="H384" s="362"/>
      <c r="I384" s="362" t="s">
        <v>65</v>
      </c>
      <c r="J384" s="362" t="s">
        <v>1580</v>
      </c>
      <c r="K384" s="361" t="s">
        <v>5210</v>
      </c>
      <c r="L384" s="361"/>
      <c r="M384" s="362" t="s">
        <v>186</v>
      </c>
      <c r="N384" s="362" t="s">
        <v>40</v>
      </c>
      <c r="O384" s="362"/>
      <c r="P384" s="362" t="s">
        <v>65</v>
      </c>
      <c r="Q384" s="362" t="s">
        <v>3395</v>
      </c>
      <c r="R384" s="362"/>
      <c r="S384" s="361" t="s">
        <v>90</v>
      </c>
      <c r="T384" s="362"/>
      <c r="U384" s="362"/>
      <c r="V384" s="362" t="s">
        <v>202</v>
      </c>
      <c r="W384" s="362"/>
      <c r="X384" s="362" t="s">
        <v>9</v>
      </c>
      <c r="Y384" s="362" t="s">
        <v>9</v>
      </c>
      <c r="Z384" s="362" t="s">
        <v>90</v>
      </c>
      <c r="AA384" s="366" t="s">
        <v>90</v>
      </c>
      <c r="AB384" s="362" t="s">
        <v>90</v>
      </c>
      <c r="AC384" s="362"/>
      <c r="AD384" s="362"/>
      <c r="AE384" s="362"/>
      <c r="AF384" s="362"/>
      <c r="AG384" s="362"/>
      <c r="AH384" s="362"/>
      <c r="AI384" s="362" t="s">
        <v>7051</v>
      </c>
      <c r="AJ384" s="362" t="s">
        <v>19</v>
      </c>
      <c r="AK384" s="362" t="s">
        <v>40</v>
      </c>
      <c r="AL384" s="362"/>
      <c r="AM384" s="362"/>
      <c r="AN384" s="362"/>
      <c r="AO384" s="362"/>
      <c r="AP384" s="361" t="e">
        <v>#N/A</v>
      </c>
      <c r="AR384">
        <v>1</v>
      </c>
      <c r="AS384" t="s">
        <v>9</v>
      </c>
      <c r="AT384" t="s">
        <v>9</v>
      </c>
    </row>
    <row r="385" spans="2:46" ht="15" customHeight="1" x14ac:dyDescent="0.35">
      <c r="B385" s="362">
        <v>2132</v>
      </c>
      <c r="C385" s="362" t="s">
        <v>5211</v>
      </c>
      <c r="D385" s="362" t="s">
        <v>3</v>
      </c>
      <c r="E385" s="362" t="s">
        <v>172</v>
      </c>
      <c r="F385" s="362"/>
      <c r="G385" s="362"/>
      <c r="H385" s="362"/>
      <c r="I385" s="362" t="s">
        <v>65</v>
      </c>
      <c r="J385" s="362" t="s">
        <v>1580</v>
      </c>
      <c r="K385" s="361" t="s">
        <v>5212</v>
      </c>
      <c r="L385" s="361"/>
      <c r="M385" s="362" t="s">
        <v>186</v>
      </c>
      <c r="N385" s="362" t="s">
        <v>40</v>
      </c>
      <c r="O385" s="362"/>
      <c r="P385" s="362" t="s">
        <v>65</v>
      </c>
      <c r="Q385" s="362" t="s">
        <v>3395</v>
      </c>
      <c r="R385" s="362"/>
      <c r="S385" s="361" t="s">
        <v>90</v>
      </c>
      <c r="T385" s="362"/>
      <c r="U385" s="362"/>
      <c r="V385" s="362" t="s">
        <v>202</v>
      </c>
      <c r="W385" s="362"/>
      <c r="X385" s="362" t="s">
        <v>9</v>
      </c>
      <c r="Y385" s="362" t="s">
        <v>9</v>
      </c>
      <c r="Z385" s="362" t="s">
        <v>90</v>
      </c>
      <c r="AA385" s="366" t="s">
        <v>90</v>
      </c>
      <c r="AB385" s="362" t="s">
        <v>90</v>
      </c>
      <c r="AC385" s="362"/>
      <c r="AD385" s="362"/>
      <c r="AE385" s="362"/>
      <c r="AF385" s="362"/>
      <c r="AG385" s="362"/>
      <c r="AH385" s="362"/>
      <c r="AI385" s="362" t="s">
        <v>7051</v>
      </c>
      <c r="AJ385" s="362" t="s">
        <v>19</v>
      </c>
      <c r="AK385" s="362" t="s">
        <v>40</v>
      </c>
      <c r="AL385" s="362"/>
      <c r="AM385" s="362"/>
      <c r="AN385" s="362"/>
      <c r="AO385" s="362"/>
      <c r="AP385" s="361" t="e">
        <v>#N/A</v>
      </c>
      <c r="AR385">
        <v>1</v>
      </c>
      <c r="AS385" t="s">
        <v>9</v>
      </c>
      <c r="AT385" t="s">
        <v>9</v>
      </c>
    </row>
    <row r="386" spans="2:46" ht="15" customHeight="1" x14ac:dyDescent="0.35">
      <c r="B386" s="362">
        <v>2133</v>
      </c>
      <c r="C386" s="362" t="s">
        <v>5213</v>
      </c>
      <c r="D386" s="362" t="s">
        <v>3</v>
      </c>
      <c r="E386" s="362" t="s">
        <v>172</v>
      </c>
      <c r="F386" s="362"/>
      <c r="G386" s="362"/>
      <c r="H386" s="362"/>
      <c r="I386" s="362" t="s">
        <v>65</v>
      </c>
      <c r="J386" s="362" t="s">
        <v>1580</v>
      </c>
      <c r="K386" s="361" t="s">
        <v>5214</v>
      </c>
      <c r="L386" s="361"/>
      <c r="M386" s="362" t="s">
        <v>186</v>
      </c>
      <c r="N386" s="362" t="s">
        <v>40</v>
      </c>
      <c r="O386" s="362"/>
      <c r="P386" s="362" t="s">
        <v>65</v>
      </c>
      <c r="Q386" s="362" t="s">
        <v>3395</v>
      </c>
      <c r="R386" s="362"/>
      <c r="S386" s="361" t="s">
        <v>90</v>
      </c>
      <c r="T386" s="362"/>
      <c r="U386" s="362"/>
      <c r="V386" s="362" t="s">
        <v>202</v>
      </c>
      <c r="W386" s="362"/>
      <c r="X386" s="362" t="s">
        <v>9</v>
      </c>
      <c r="Y386" s="362" t="s">
        <v>9</v>
      </c>
      <c r="Z386" s="362" t="s">
        <v>90</v>
      </c>
      <c r="AA386" s="366" t="s">
        <v>90</v>
      </c>
      <c r="AB386" s="362" t="s">
        <v>90</v>
      </c>
      <c r="AC386" s="362"/>
      <c r="AD386" s="362"/>
      <c r="AE386" s="362"/>
      <c r="AF386" s="362"/>
      <c r="AG386" s="362"/>
      <c r="AH386" s="362"/>
      <c r="AI386" s="362" t="s">
        <v>7051</v>
      </c>
      <c r="AJ386" s="362" t="s">
        <v>19</v>
      </c>
      <c r="AK386" s="362" t="s">
        <v>40</v>
      </c>
      <c r="AL386" s="362"/>
      <c r="AM386" s="362"/>
      <c r="AN386" s="362"/>
      <c r="AO386" s="362"/>
      <c r="AP386" s="361" t="e">
        <v>#N/A</v>
      </c>
      <c r="AR386">
        <v>1</v>
      </c>
      <c r="AS386" t="s">
        <v>9</v>
      </c>
      <c r="AT386" t="s">
        <v>9</v>
      </c>
    </row>
    <row r="387" spans="2:46" ht="15" customHeight="1" x14ac:dyDescent="0.35">
      <c r="B387" s="362">
        <v>2134</v>
      </c>
      <c r="C387" s="362" t="s">
        <v>5215</v>
      </c>
      <c r="D387" s="362" t="s">
        <v>3</v>
      </c>
      <c r="E387" s="362" t="s">
        <v>172</v>
      </c>
      <c r="F387" s="362"/>
      <c r="G387" s="362" t="s">
        <v>63</v>
      </c>
      <c r="H387" s="362" t="s">
        <v>63</v>
      </c>
      <c r="I387" s="362" t="s">
        <v>63</v>
      </c>
      <c r="J387" s="362" t="s">
        <v>4540</v>
      </c>
      <c r="K387" s="361" t="s">
        <v>5216</v>
      </c>
      <c r="L387" s="362"/>
      <c r="M387" s="362" t="s">
        <v>186</v>
      </c>
      <c r="N387" s="362" t="s">
        <v>40</v>
      </c>
      <c r="O387" s="362"/>
      <c r="P387" s="362" t="s">
        <v>2208</v>
      </c>
      <c r="Q387" s="362" t="s">
        <v>5217</v>
      </c>
      <c r="R387" s="362"/>
      <c r="S387" s="361" t="s">
        <v>4401</v>
      </c>
      <c r="T387" s="362"/>
      <c r="U387" s="362"/>
      <c r="V387" s="362" t="s">
        <v>844</v>
      </c>
      <c r="W387" s="362"/>
      <c r="X387" s="362"/>
      <c r="Y387" s="362" t="s">
        <v>48</v>
      </c>
      <c r="Z387" s="362" t="s">
        <v>90</v>
      </c>
      <c r="AA387" s="366" t="s">
        <v>90</v>
      </c>
      <c r="AB387" s="362" t="s">
        <v>90</v>
      </c>
      <c r="AC387" s="362"/>
      <c r="AD387" s="362"/>
      <c r="AE387" s="362"/>
      <c r="AF387" s="362"/>
      <c r="AG387" s="362"/>
      <c r="AH387" s="362"/>
      <c r="AI387" s="362" t="s">
        <v>7046</v>
      </c>
      <c r="AJ387" s="362" t="s">
        <v>19</v>
      </c>
      <c r="AK387" s="362" t="s">
        <v>40</v>
      </c>
      <c r="AL387" s="362" t="s">
        <v>4410</v>
      </c>
      <c r="AM387" s="362">
        <v>0</v>
      </c>
      <c r="AN387" s="362"/>
      <c r="AO387" s="362"/>
      <c r="AP387" s="361" t="e">
        <v>#N/A</v>
      </c>
      <c r="AR387">
        <v>1</v>
      </c>
      <c r="AS387" t="s">
        <v>5839</v>
      </c>
      <c r="AT387" t="s">
        <v>5839</v>
      </c>
    </row>
    <row r="388" spans="2:46" ht="15" customHeight="1" x14ac:dyDescent="0.35">
      <c r="B388" s="362">
        <v>2135</v>
      </c>
      <c r="C388" s="362" t="s">
        <v>5218</v>
      </c>
      <c r="D388" s="362" t="s">
        <v>3</v>
      </c>
      <c r="E388" s="362" t="s">
        <v>172</v>
      </c>
      <c r="F388" s="362"/>
      <c r="G388" s="362" t="s">
        <v>63</v>
      </c>
      <c r="H388" s="362" t="s">
        <v>63</v>
      </c>
      <c r="I388" s="362" t="s">
        <v>63</v>
      </c>
      <c r="J388" s="362" t="s">
        <v>4540</v>
      </c>
      <c r="K388" s="361" t="s">
        <v>5219</v>
      </c>
      <c r="L388" s="362"/>
      <c r="M388" s="362" t="s">
        <v>186</v>
      </c>
      <c r="N388" s="362" t="s">
        <v>95</v>
      </c>
      <c r="O388" s="362"/>
      <c r="P388" s="362" t="s">
        <v>2208</v>
      </c>
      <c r="Q388" s="362" t="s">
        <v>5217</v>
      </c>
      <c r="R388" s="362"/>
      <c r="S388" s="361"/>
      <c r="T388" s="362"/>
      <c r="U388" s="362"/>
      <c r="V388" s="362" t="s">
        <v>844</v>
      </c>
      <c r="W388" s="362"/>
      <c r="X388" s="362" t="s">
        <v>9</v>
      </c>
      <c r="Y388" s="362" t="s">
        <v>2790</v>
      </c>
      <c r="Z388" s="362" t="s">
        <v>90</v>
      </c>
      <c r="AA388" s="366" t="s">
        <v>90</v>
      </c>
      <c r="AB388" s="362" t="s">
        <v>90</v>
      </c>
      <c r="AC388" s="362"/>
      <c r="AD388" s="362"/>
      <c r="AE388" s="362"/>
      <c r="AF388" s="362"/>
      <c r="AG388" s="362"/>
      <c r="AH388" s="362"/>
      <c r="AI388" s="362" t="s">
        <v>7046</v>
      </c>
      <c r="AJ388" s="362" t="s">
        <v>19</v>
      </c>
      <c r="AK388" s="362" t="e">
        <v>#N/A</v>
      </c>
      <c r="AL388" s="362" t="s">
        <v>7021</v>
      </c>
      <c r="AM388" s="362">
        <v>0</v>
      </c>
      <c r="AN388" s="362"/>
      <c r="AO388" s="362"/>
      <c r="AP388" s="361" t="e">
        <v>#N/A</v>
      </c>
      <c r="AR388">
        <v>1</v>
      </c>
      <c r="AS388" t="s">
        <v>9</v>
      </c>
      <c r="AT388" t="s">
        <v>9</v>
      </c>
    </row>
    <row r="389" spans="2:46" ht="15" customHeight="1" x14ac:dyDescent="0.35">
      <c r="B389" s="362">
        <v>2136</v>
      </c>
      <c r="C389" s="362" t="s">
        <v>5220</v>
      </c>
      <c r="D389" s="362" t="s">
        <v>3</v>
      </c>
      <c r="E389" s="362" t="s">
        <v>172</v>
      </c>
      <c r="F389" s="362"/>
      <c r="G389" s="362" t="s">
        <v>63</v>
      </c>
      <c r="H389" s="362" t="s">
        <v>63</v>
      </c>
      <c r="I389" s="362" t="s">
        <v>63</v>
      </c>
      <c r="J389" s="362" t="s">
        <v>4540</v>
      </c>
      <c r="K389" s="361" t="s">
        <v>5221</v>
      </c>
      <c r="L389" s="362"/>
      <c r="M389" s="362" t="s">
        <v>186</v>
      </c>
      <c r="N389" s="362" t="s">
        <v>40</v>
      </c>
      <c r="O389" s="362"/>
      <c r="P389" s="362" t="s">
        <v>2208</v>
      </c>
      <c r="Q389" s="362" t="s">
        <v>5217</v>
      </c>
      <c r="R389" s="362"/>
      <c r="S389" s="361" t="s">
        <v>4401</v>
      </c>
      <c r="T389" s="362"/>
      <c r="U389" s="362"/>
      <c r="V389" s="362" t="s">
        <v>844</v>
      </c>
      <c r="W389" s="362"/>
      <c r="X389" s="362" t="s">
        <v>9</v>
      </c>
      <c r="Y389" s="362" t="s">
        <v>9</v>
      </c>
      <c r="Z389" s="362" t="s">
        <v>90</v>
      </c>
      <c r="AA389" s="366" t="s">
        <v>90</v>
      </c>
      <c r="AB389" s="362" t="s">
        <v>90</v>
      </c>
      <c r="AC389" s="362"/>
      <c r="AD389" s="362"/>
      <c r="AE389" s="362"/>
      <c r="AF389" s="362"/>
      <c r="AG389" s="362"/>
      <c r="AH389" s="362"/>
      <c r="AI389" s="362" t="s">
        <v>7046</v>
      </c>
      <c r="AJ389" s="362" t="s">
        <v>19</v>
      </c>
      <c r="AK389" s="362" t="s">
        <v>40</v>
      </c>
      <c r="AL389" s="362" t="s">
        <v>4401</v>
      </c>
      <c r="AM389" s="362">
        <v>0</v>
      </c>
      <c r="AN389" s="362"/>
      <c r="AO389" s="362"/>
      <c r="AP389" s="361" t="e">
        <v>#N/A</v>
      </c>
      <c r="AR389">
        <v>1</v>
      </c>
      <c r="AS389" t="s">
        <v>9</v>
      </c>
      <c r="AT389" t="s">
        <v>9</v>
      </c>
    </row>
    <row r="390" spans="2:46" ht="15" customHeight="1" x14ac:dyDescent="0.35">
      <c r="B390" s="362">
        <v>2137</v>
      </c>
      <c r="C390" s="362" t="s">
        <v>5222</v>
      </c>
      <c r="D390" s="362" t="s">
        <v>3</v>
      </c>
      <c r="E390" s="362" t="s">
        <v>172</v>
      </c>
      <c r="F390" s="362"/>
      <c r="G390" s="362"/>
      <c r="H390" s="362"/>
      <c r="I390" s="362" t="s">
        <v>62</v>
      </c>
      <c r="J390" s="362" t="s">
        <v>822</v>
      </c>
      <c r="K390" s="361" t="s">
        <v>5223</v>
      </c>
      <c r="L390" s="362"/>
      <c r="M390" s="362" t="s">
        <v>186</v>
      </c>
      <c r="N390" s="362" t="s">
        <v>90</v>
      </c>
      <c r="O390" s="362"/>
      <c r="P390" s="362" t="s">
        <v>62</v>
      </c>
      <c r="Q390" s="362" t="s">
        <v>5224</v>
      </c>
      <c r="R390" s="362"/>
      <c r="S390" s="361" t="s">
        <v>90</v>
      </c>
      <c r="T390" s="362"/>
      <c r="U390" s="362"/>
      <c r="V390" s="362" t="s">
        <v>824</v>
      </c>
      <c r="W390" s="362"/>
      <c r="X390" s="362" t="s">
        <v>9</v>
      </c>
      <c r="Y390" s="362" t="s">
        <v>9</v>
      </c>
      <c r="Z390" s="362" t="s">
        <v>90</v>
      </c>
      <c r="AA390" s="366" t="s">
        <v>90</v>
      </c>
      <c r="AB390" s="362" t="s">
        <v>90</v>
      </c>
      <c r="AC390" s="362"/>
      <c r="AD390" s="362"/>
      <c r="AE390" s="362"/>
      <c r="AF390" s="362"/>
      <c r="AG390" s="362"/>
      <c r="AH390" s="362"/>
      <c r="AI390" s="362" t="s">
        <v>7057</v>
      </c>
      <c r="AJ390" s="362" t="s">
        <v>19</v>
      </c>
      <c r="AK390" s="362" t="s">
        <v>40</v>
      </c>
      <c r="AL390" s="362"/>
      <c r="AM390" s="362"/>
      <c r="AN390" s="362"/>
      <c r="AO390" s="362"/>
      <c r="AP390" s="361" t="e">
        <v>#N/A</v>
      </c>
      <c r="AR390">
        <v>1</v>
      </c>
      <c r="AS390" t="s">
        <v>9</v>
      </c>
      <c r="AT390" t="s">
        <v>9</v>
      </c>
    </row>
    <row r="391" spans="2:46" ht="15" customHeight="1" x14ac:dyDescent="0.35">
      <c r="B391" s="362">
        <v>2138</v>
      </c>
      <c r="C391" s="362" t="s">
        <v>5225</v>
      </c>
      <c r="D391" s="362" t="s">
        <v>3</v>
      </c>
      <c r="E391" s="362" t="s">
        <v>172</v>
      </c>
      <c r="F391" s="362"/>
      <c r="G391" s="362"/>
      <c r="H391" s="362"/>
      <c r="I391" s="362" t="s">
        <v>62</v>
      </c>
      <c r="J391" s="362" t="s">
        <v>822</v>
      </c>
      <c r="K391" s="361" t="s">
        <v>5226</v>
      </c>
      <c r="L391" s="362"/>
      <c r="M391" s="362" t="s">
        <v>186</v>
      </c>
      <c r="N391" s="362" t="s">
        <v>90</v>
      </c>
      <c r="O391" s="362"/>
      <c r="P391" s="362" t="s">
        <v>62</v>
      </c>
      <c r="Q391" s="362" t="s">
        <v>5224</v>
      </c>
      <c r="R391" s="362"/>
      <c r="S391" s="361" t="s">
        <v>90</v>
      </c>
      <c r="T391" s="362"/>
      <c r="U391" s="362"/>
      <c r="V391" s="362" t="s">
        <v>824</v>
      </c>
      <c r="W391" s="362"/>
      <c r="X391" s="362" t="s">
        <v>9</v>
      </c>
      <c r="Y391" s="362" t="s">
        <v>9</v>
      </c>
      <c r="Z391" s="362" t="s">
        <v>90</v>
      </c>
      <c r="AA391" s="366" t="s">
        <v>90</v>
      </c>
      <c r="AB391" s="362" t="s">
        <v>90</v>
      </c>
      <c r="AC391" s="362"/>
      <c r="AD391" s="362"/>
      <c r="AE391" s="362"/>
      <c r="AF391" s="362"/>
      <c r="AG391" s="362"/>
      <c r="AH391" s="362"/>
      <c r="AI391" s="362" t="s">
        <v>7057</v>
      </c>
      <c r="AJ391" s="362" t="s">
        <v>19</v>
      </c>
      <c r="AK391" s="362" t="s">
        <v>40</v>
      </c>
      <c r="AL391" s="362"/>
      <c r="AM391" s="362"/>
      <c r="AN391" s="362"/>
      <c r="AO391" s="362"/>
      <c r="AP391" s="361" t="e">
        <v>#N/A</v>
      </c>
      <c r="AR391">
        <v>1</v>
      </c>
      <c r="AS391" t="s">
        <v>9</v>
      </c>
      <c r="AT391" t="s">
        <v>9</v>
      </c>
    </row>
    <row r="392" spans="2:46" ht="15" customHeight="1" x14ac:dyDescent="0.35">
      <c r="B392" s="362">
        <v>2139</v>
      </c>
      <c r="C392" s="362" t="s">
        <v>5227</v>
      </c>
      <c r="D392" s="362" t="s">
        <v>3</v>
      </c>
      <c r="E392" s="362" t="s">
        <v>172</v>
      </c>
      <c r="F392" s="362"/>
      <c r="G392" s="362" t="s">
        <v>63</v>
      </c>
      <c r="H392" s="362" t="s">
        <v>63</v>
      </c>
      <c r="I392" s="362" t="s">
        <v>63</v>
      </c>
      <c r="J392" s="362" t="s">
        <v>4670</v>
      </c>
      <c r="K392" s="361" t="s">
        <v>5228</v>
      </c>
      <c r="L392" s="362"/>
      <c r="M392" s="362" t="s">
        <v>186</v>
      </c>
      <c r="N392" s="362" t="s">
        <v>4410</v>
      </c>
      <c r="O392" s="362"/>
      <c r="P392" s="362" t="s">
        <v>2208</v>
      </c>
      <c r="Q392" s="362" t="s">
        <v>4394</v>
      </c>
      <c r="R392" s="362"/>
      <c r="S392" s="361"/>
      <c r="T392" s="362"/>
      <c r="U392" s="362"/>
      <c r="V392" s="362" t="s">
        <v>844</v>
      </c>
      <c r="W392" s="362"/>
      <c r="X392" s="362"/>
      <c r="Y392" s="362" t="s">
        <v>48</v>
      </c>
      <c r="Z392" s="362" t="s">
        <v>90</v>
      </c>
      <c r="AA392" s="366" t="s">
        <v>90</v>
      </c>
      <c r="AB392" s="362" t="s">
        <v>90</v>
      </c>
      <c r="AC392" s="362"/>
      <c r="AD392" s="362"/>
      <c r="AE392" s="362"/>
      <c r="AF392" s="362"/>
      <c r="AG392" s="362"/>
      <c r="AH392" s="362"/>
      <c r="AI392" s="362" t="s">
        <v>7046</v>
      </c>
      <c r="AJ392" s="362" t="s">
        <v>19</v>
      </c>
      <c r="AK392" s="362" t="s">
        <v>40</v>
      </c>
      <c r="AL392" s="362" t="s">
        <v>4410</v>
      </c>
      <c r="AM392" s="362">
        <v>0</v>
      </c>
      <c r="AN392" s="362"/>
      <c r="AO392" s="362"/>
      <c r="AP392" s="361"/>
      <c r="AR392">
        <v>1</v>
      </c>
      <c r="AS392" t="s">
        <v>5839</v>
      </c>
      <c r="AT392" t="s">
        <v>5839</v>
      </c>
    </row>
    <row r="393" spans="2:46" ht="15" customHeight="1" x14ac:dyDescent="0.35">
      <c r="B393" s="362">
        <v>2140</v>
      </c>
      <c r="C393" s="362" t="s">
        <v>5229</v>
      </c>
      <c r="D393" s="362" t="s">
        <v>3</v>
      </c>
      <c r="E393" s="362" t="s">
        <v>172</v>
      </c>
      <c r="F393" s="362"/>
      <c r="G393" s="362"/>
      <c r="H393" s="362"/>
      <c r="I393" s="362" t="s">
        <v>65</v>
      </c>
      <c r="J393" s="362" t="s">
        <v>822</v>
      </c>
      <c r="K393" s="361" t="s">
        <v>5230</v>
      </c>
      <c r="L393" s="362"/>
      <c r="M393" s="362" t="s">
        <v>186</v>
      </c>
      <c r="N393" s="362" t="s">
        <v>40</v>
      </c>
      <c r="O393" s="362"/>
      <c r="P393" s="362" t="s">
        <v>65</v>
      </c>
      <c r="Q393" s="362" t="s">
        <v>3395</v>
      </c>
      <c r="R393" s="362"/>
      <c r="S393" s="361" t="s">
        <v>90</v>
      </c>
      <c r="T393" s="362"/>
      <c r="U393" s="362"/>
      <c r="V393" s="362" t="s">
        <v>202</v>
      </c>
      <c r="W393" s="362"/>
      <c r="X393" s="362" t="s">
        <v>9</v>
      </c>
      <c r="Y393" s="362" t="s">
        <v>9</v>
      </c>
      <c r="Z393" s="362" t="s">
        <v>90</v>
      </c>
      <c r="AA393" s="366" t="s">
        <v>90</v>
      </c>
      <c r="AB393" s="362" t="s">
        <v>90</v>
      </c>
      <c r="AC393" s="362"/>
      <c r="AD393" s="362"/>
      <c r="AE393" s="362"/>
      <c r="AF393" s="362"/>
      <c r="AG393" s="362"/>
      <c r="AH393" s="362"/>
      <c r="AI393" s="362" t="s">
        <v>7051</v>
      </c>
      <c r="AJ393" s="362" t="s">
        <v>19</v>
      </c>
      <c r="AK393" s="362" t="s">
        <v>40</v>
      </c>
      <c r="AL393" s="362"/>
      <c r="AM393" s="362"/>
      <c r="AN393" s="362"/>
      <c r="AO393" s="362"/>
      <c r="AP393" s="361" t="e">
        <v>#N/A</v>
      </c>
      <c r="AR393">
        <v>1</v>
      </c>
      <c r="AS393" t="s">
        <v>9</v>
      </c>
      <c r="AT393" t="s">
        <v>9</v>
      </c>
    </row>
    <row r="394" spans="2:46" ht="15" customHeight="1" x14ac:dyDescent="0.35">
      <c r="B394" s="362">
        <v>2141</v>
      </c>
      <c r="C394" s="362" t="s">
        <v>5231</v>
      </c>
      <c r="D394" s="362" t="s">
        <v>3</v>
      </c>
      <c r="E394" s="362" t="s">
        <v>172</v>
      </c>
      <c r="F394" s="362"/>
      <c r="G394" s="362"/>
      <c r="H394" s="362"/>
      <c r="I394" s="362" t="s">
        <v>65</v>
      </c>
      <c r="J394" s="362" t="s">
        <v>822</v>
      </c>
      <c r="K394" s="361" t="s">
        <v>5232</v>
      </c>
      <c r="L394" s="362"/>
      <c r="M394" s="362" t="s">
        <v>186</v>
      </c>
      <c r="N394" s="362" t="s">
        <v>40</v>
      </c>
      <c r="O394" s="362"/>
      <c r="P394" s="362" t="s">
        <v>65</v>
      </c>
      <c r="Q394" s="362" t="s">
        <v>3395</v>
      </c>
      <c r="R394" s="362"/>
      <c r="S394" s="361" t="s">
        <v>90</v>
      </c>
      <c r="T394" s="362"/>
      <c r="U394" s="362"/>
      <c r="V394" s="362" t="s">
        <v>202</v>
      </c>
      <c r="W394" s="362"/>
      <c r="X394" s="362" t="s">
        <v>9</v>
      </c>
      <c r="Y394" s="362" t="s">
        <v>9</v>
      </c>
      <c r="Z394" s="362" t="s">
        <v>90</v>
      </c>
      <c r="AA394" s="366" t="s">
        <v>90</v>
      </c>
      <c r="AB394" s="362" t="s">
        <v>90</v>
      </c>
      <c r="AC394" s="362"/>
      <c r="AD394" s="362"/>
      <c r="AE394" s="362"/>
      <c r="AF394" s="362"/>
      <c r="AG394" s="362"/>
      <c r="AH394" s="362"/>
      <c r="AI394" s="362" t="s">
        <v>7051</v>
      </c>
      <c r="AJ394" s="362" t="s">
        <v>19</v>
      </c>
      <c r="AK394" s="362" t="s">
        <v>40</v>
      </c>
      <c r="AL394" s="362"/>
      <c r="AM394" s="362"/>
      <c r="AN394" s="362"/>
      <c r="AO394" s="362"/>
      <c r="AP394" s="361" t="e">
        <v>#N/A</v>
      </c>
      <c r="AR394">
        <v>1</v>
      </c>
      <c r="AS394" t="s">
        <v>9</v>
      </c>
      <c r="AT394" t="s">
        <v>9</v>
      </c>
    </row>
    <row r="395" spans="2:46" ht="15" customHeight="1" x14ac:dyDescent="0.35">
      <c r="B395" s="362">
        <v>2142</v>
      </c>
      <c r="C395" s="362" t="s">
        <v>5233</v>
      </c>
      <c r="D395" s="362" t="s">
        <v>3</v>
      </c>
      <c r="E395" s="362" t="s">
        <v>172</v>
      </c>
      <c r="F395" s="362"/>
      <c r="G395" s="362"/>
      <c r="H395" s="362"/>
      <c r="I395" s="362" t="s">
        <v>65</v>
      </c>
      <c r="J395" s="362" t="s">
        <v>822</v>
      </c>
      <c r="K395" s="361" t="s">
        <v>5234</v>
      </c>
      <c r="L395" s="362"/>
      <c r="M395" s="362" t="s">
        <v>186</v>
      </c>
      <c r="N395" s="362" t="s">
        <v>4410</v>
      </c>
      <c r="O395" s="362"/>
      <c r="P395" s="362" t="s">
        <v>65</v>
      </c>
      <c r="Q395" s="362" t="s">
        <v>3395</v>
      </c>
      <c r="R395" s="362"/>
      <c r="S395" s="361" t="s">
        <v>5235</v>
      </c>
      <c r="T395" s="362"/>
      <c r="U395" s="362"/>
      <c r="V395" s="362" t="s">
        <v>202</v>
      </c>
      <c r="W395" s="362"/>
      <c r="X395" s="362" t="s">
        <v>9</v>
      </c>
      <c r="Y395" s="362" t="s">
        <v>9</v>
      </c>
      <c r="Z395" s="362" t="s">
        <v>90</v>
      </c>
      <c r="AA395" s="366" t="s">
        <v>90</v>
      </c>
      <c r="AB395" s="362" t="s">
        <v>90</v>
      </c>
      <c r="AC395" s="362"/>
      <c r="AD395" s="362"/>
      <c r="AE395" s="362"/>
      <c r="AF395" s="362"/>
      <c r="AG395" s="362"/>
      <c r="AH395" s="362"/>
      <c r="AI395" s="362" t="s">
        <v>7051</v>
      </c>
      <c r="AJ395" s="362" t="s">
        <v>19</v>
      </c>
      <c r="AK395" s="362" t="s">
        <v>40</v>
      </c>
      <c r="AL395" s="362"/>
      <c r="AM395" s="362"/>
      <c r="AN395" s="362"/>
      <c r="AO395" s="362"/>
      <c r="AP395" s="361"/>
      <c r="AR395">
        <v>1</v>
      </c>
      <c r="AS395" t="s">
        <v>9</v>
      </c>
      <c r="AT395" t="s">
        <v>9</v>
      </c>
    </row>
    <row r="396" spans="2:46" ht="15" customHeight="1" x14ac:dyDescent="0.35">
      <c r="B396" s="362">
        <v>2143</v>
      </c>
      <c r="C396" s="362" t="s">
        <v>5236</v>
      </c>
      <c r="D396" s="362" t="s">
        <v>3</v>
      </c>
      <c r="E396" s="362" t="s">
        <v>172</v>
      </c>
      <c r="F396" s="362"/>
      <c r="G396" s="362"/>
      <c r="H396" s="362"/>
      <c r="I396" s="362" t="s">
        <v>65</v>
      </c>
      <c r="J396" s="362" t="s">
        <v>822</v>
      </c>
      <c r="K396" s="361" t="s">
        <v>5237</v>
      </c>
      <c r="L396" s="362"/>
      <c r="M396" s="362" t="s">
        <v>186</v>
      </c>
      <c r="N396" s="362" t="s">
        <v>40</v>
      </c>
      <c r="O396" s="362"/>
      <c r="P396" s="362" t="s">
        <v>65</v>
      </c>
      <c r="Q396" s="362" t="s">
        <v>3395</v>
      </c>
      <c r="R396" s="362"/>
      <c r="S396" s="361" t="s">
        <v>90</v>
      </c>
      <c r="T396" s="362"/>
      <c r="U396" s="362"/>
      <c r="V396" s="362" t="s">
        <v>202</v>
      </c>
      <c r="W396" s="362"/>
      <c r="X396" s="362" t="s">
        <v>9</v>
      </c>
      <c r="Y396" s="362" t="s">
        <v>9</v>
      </c>
      <c r="Z396" s="362" t="s">
        <v>90</v>
      </c>
      <c r="AA396" s="366" t="s">
        <v>90</v>
      </c>
      <c r="AB396" s="362" t="s">
        <v>90</v>
      </c>
      <c r="AC396" s="362"/>
      <c r="AD396" s="362"/>
      <c r="AE396" s="362"/>
      <c r="AF396" s="362"/>
      <c r="AG396" s="362"/>
      <c r="AH396" s="362"/>
      <c r="AI396" s="362" t="s">
        <v>7051</v>
      </c>
      <c r="AJ396" s="362" t="s">
        <v>19</v>
      </c>
      <c r="AK396" s="362" t="s">
        <v>40</v>
      </c>
      <c r="AL396" s="362"/>
      <c r="AM396" s="362"/>
      <c r="AN396" s="362"/>
      <c r="AO396" s="362"/>
      <c r="AP396" s="361" t="e">
        <v>#N/A</v>
      </c>
      <c r="AR396">
        <v>1</v>
      </c>
      <c r="AS396" t="s">
        <v>9</v>
      </c>
      <c r="AT396" t="s">
        <v>9</v>
      </c>
    </row>
    <row r="397" spans="2:46" ht="15" customHeight="1" x14ac:dyDescent="0.35">
      <c r="B397" s="362">
        <v>2144</v>
      </c>
      <c r="C397" s="362" t="s">
        <v>5238</v>
      </c>
      <c r="D397" s="362" t="s">
        <v>3</v>
      </c>
      <c r="E397" s="362" t="s">
        <v>172</v>
      </c>
      <c r="F397" s="362"/>
      <c r="G397" s="362"/>
      <c r="H397" s="362"/>
      <c r="I397" s="362" t="s">
        <v>65</v>
      </c>
      <c r="J397" s="362" t="s">
        <v>822</v>
      </c>
      <c r="K397" s="361" t="s">
        <v>5239</v>
      </c>
      <c r="L397" s="362"/>
      <c r="M397" s="362" t="s">
        <v>186</v>
      </c>
      <c r="N397" s="362" t="s">
        <v>40</v>
      </c>
      <c r="O397" s="362"/>
      <c r="P397" s="362" t="s">
        <v>65</v>
      </c>
      <c r="Q397" s="362" t="s">
        <v>3395</v>
      </c>
      <c r="R397" s="362"/>
      <c r="S397" s="361" t="s">
        <v>90</v>
      </c>
      <c r="T397" s="362"/>
      <c r="U397" s="362"/>
      <c r="V397" s="362" t="s">
        <v>202</v>
      </c>
      <c r="W397" s="362"/>
      <c r="X397" s="362" t="s">
        <v>9</v>
      </c>
      <c r="Y397" s="362" t="s">
        <v>9</v>
      </c>
      <c r="Z397" s="362" t="s">
        <v>90</v>
      </c>
      <c r="AA397" s="366" t="s">
        <v>90</v>
      </c>
      <c r="AB397" s="362" t="s">
        <v>90</v>
      </c>
      <c r="AC397" s="362"/>
      <c r="AD397" s="362"/>
      <c r="AE397" s="362"/>
      <c r="AF397" s="362"/>
      <c r="AG397" s="362"/>
      <c r="AH397" s="362"/>
      <c r="AI397" s="362" t="s">
        <v>7051</v>
      </c>
      <c r="AJ397" s="362" t="s">
        <v>19</v>
      </c>
      <c r="AK397" s="362" t="s">
        <v>40</v>
      </c>
      <c r="AL397" s="362"/>
      <c r="AM397" s="362"/>
      <c r="AN397" s="362"/>
      <c r="AO397" s="362"/>
      <c r="AP397" s="361" t="e">
        <v>#N/A</v>
      </c>
      <c r="AR397">
        <v>1</v>
      </c>
      <c r="AS397" t="s">
        <v>9</v>
      </c>
      <c r="AT397" t="s">
        <v>9</v>
      </c>
    </row>
    <row r="398" spans="2:46" ht="15" customHeight="1" x14ac:dyDescent="0.35">
      <c r="B398" s="362">
        <v>2145</v>
      </c>
      <c r="C398" s="362" t="s">
        <v>5240</v>
      </c>
      <c r="D398" s="362" t="s">
        <v>3</v>
      </c>
      <c r="E398" s="362" t="s">
        <v>172</v>
      </c>
      <c r="F398" s="362"/>
      <c r="G398" s="362"/>
      <c r="H398" s="362"/>
      <c r="I398" s="362" t="s">
        <v>65</v>
      </c>
      <c r="J398" s="362" t="s">
        <v>822</v>
      </c>
      <c r="K398" s="361" t="s">
        <v>5241</v>
      </c>
      <c r="L398" s="362"/>
      <c r="M398" s="362" t="s">
        <v>186</v>
      </c>
      <c r="N398" s="362" t="s">
        <v>40</v>
      </c>
      <c r="O398" s="362"/>
      <c r="P398" s="362" t="s">
        <v>65</v>
      </c>
      <c r="Q398" s="362" t="s">
        <v>3395</v>
      </c>
      <c r="R398" s="362"/>
      <c r="S398" s="361" t="s">
        <v>90</v>
      </c>
      <c r="T398" s="362"/>
      <c r="U398" s="362"/>
      <c r="V398" s="362" t="s">
        <v>202</v>
      </c>
      <c r="W398" s="362"/>
      <c r="X398" s="362" t="s">
        <v>9</v>
      </c>
      <c r="Y398" s="362" t="s">
        <v>9</v>
      </c>
      <c r="Z398" s="362" t="s">
        <v>90</v>
      </c>
      <c r="AA398" s="366" t="s">
        <v>90</v>
      </c>
      <c r="AB398" s="362" t="s">
        <v>90</v>
      </c>
      <c r="AC398" s="362"/>
      <c r="AD398" s="362"/>
      <c r="AE398" s="362"/>
      <c r="AF398" s="362"/>
      <c r="AG398" s="362"/>
      <c r="AH398" s="362"/>
      <c r="AI398" s="362" t="s">
        <v>7051</v>
      </c>
      <c r="AJ398" s="362" t="s">
        <v>19</v>
      </c>
      <c r="AK398" s="362" t="s">
        <v>40</v>
      </c>
      <c r="AL398" s="362"/>
      <c r="AM398" s="362"/>
      <c r="AN398" s="362"/>
      <c r="AO398" s="362"/>
      <c r="AP398" s="361" t="e">
        <v>#N/A</v>
      </c>
      <c r="AR398">
        <v>1</v>
      </c>
      <c r="AS398" t="s">
        <v>9</v>
      </c>
      <c r="AT398" t="s">
        <v>9</v>
      </c>
    </row>
    <row r="399" spans="2:46" ht="15" customHeight="1" x14ac:dyDescent="0.35">
      <c r="B399" s="362">
        <v>2146</v>
      </c>
      <c r="C399" s="362" t="s">
        <v>5242</v>
      </c>
      <c r="D399" s="362" t="s">
        <v>3</v>
      </c>
      <c r="E399" s="362" t="s">
        <v>172</v>
      </c>
      <c r="F399" s="362"/>
      <c r="G399" s="362"/>
      <c r="H399" s="362"/>
      <c r="I399" s="362" t="s">
        <v>65</v>
      </c>
      <c r="J399" s="362" t="s">
        <v>822</v>
      </c>
      <c r="K399" s="361" t="s">
        <v>5243</v>
      </c>
      <c r="L399" s="362"/>
      <c r="M399" s="362" t="s">
        <v>186</v>
      </c>
      <c r="N399" s="362" t="s">
        <v>4410</v>
      </c>
      <c r="O399" s="362"/>
      <c r="P399" s="362" t="s">
        <v>65</v>
      </c>
      <c r="Q399" s="362" t="s">
        <v>3395</v>
      </c>
      <c r="R399" s="362"/>
      <c r="S399" s="361" t="s">
        <v>5235</v>
      </c>
      <c r="T399" s="362"/>
      <c r="U399" s="362"/>
      <c r="V399" s="362" t="s">
        <v>202</v>
      </c>
      <c r="W399" s="362"/>
      <c r="X399" s="362" t="s">
        <v>9</v>
      </c>
      <c r="Y399" s="362" t="s">
        <v>9</v>
      </c>
      <c r="Z399" s="362" t="s">
        <v>90</v>
      </c>
      <c r="AA399" s="366" t="s">
        <v>90</v>
      </c>
      <c r="AB399" s="362" t="s">
        <v>90</v>
      </c>
      <c r="AC399" s="362"/>
      <c r="AD399" s="362"/>
      <c r="AE399" s="362"/>
      <c r="AF399" s="362"/>
      <c r="AG399" s="362"/>
      <c r="AH399" s="362"/>
      <c r="AI399" s="362" t="s">
        <v>7051</v>
      </c>
      <c r="AJ399" s="362" t="s">
        <v>19</v>
      </c>
      <c r="AK399" s="362" t="s">
        <v>40</v>
      </c>
      <c r="AL399" s="362"/>
      <c r="AM399" s="362"/>
      <c r="AN399" s="362"/>
      <c r="AO399" s="362"/>
      <c r="AP399" s="361"/>
      <c r="AR399">
        <v>1</v>
      </c>
      <c r="AS399" t="s">
        <v>9</v>
      </c>
      <c r="AT399" t="s">
        <v>9</v>
      </c>
    </row>
    <row r="400" spans="2:46" ht="15" customHeight="1" x14ac:dyDescent="0.35">
      <c r="B400" s="362">
        <v>2147</v>
      </c>
      <c r="C400" s="362" t="s">
        <v>5244</v>
      </c>
      <c r="D400" s="362" t="s">
        <v>3</v>
      </c>
      <c r="E400" s="362" t="s">
        <v>172</v>
      </c>
      <c r="F400" s="362"/>
      <c r="G400" s="362"/>
      <c r="H400" s="362"/>
      <c r="I400" s="362" t="s">
        <v>65</v>
      </c>
      <c r="J400" s="362" t="s">
        <v>822</v>
      </c>
      <c r="K400" s="361" t="s">
        <v>5245</v>
      </c>
      <c r="L400" s="362"/>
      <c r="M400" s="362" t="s">
        <v>186</v>
      </c>
      <c r="N400" s="362" t="s">
        <v>40</v>
      </c>
      <c r="O400" s="362"/>
      <c r="P400" s="362" t="s">
        <v>65</v>
      </c>
      <c r="Q400" s="362" t="s">
        <v>3395</v>
      </c>
      <c r="R400" s="362"/>
      <c r="S400" s="361" t="s">
        <v>90</v>
      </c>
      <c r="T400" s="362"/>
      <c r="U400" s="362"/>
      <c r="V400" s="362" t="s">
        <v>202</v>
      </c>
      <c r="W400" s="362"/>
      <c r="X400" s="362" t="s">
        <v>9</v>
      </c>
      <c r="Y400" s="362" t="s">
        <v>9</v>
      </c>
      <c r="Z400" s="362" t="s">
        <v>90</v>
      </c>
      <c r="AA400" s="366" t="s">
        <v>90</v>
      </c>
      <c r="AB400" s="362" t="s">
        <v>90</v>
      </c>
      <c r="AC400" s="362"/>
      <c r="AD400" s="362"/>
      <c r="AE400" s="362"/>
      <c r="AF400" s="362"/>
      <c r="AG400" s="362"/>
      <c r="AH400" s="362"/>
      <c r="AI400" s="362" t="s">
        <v>7051</v>
      </c>
      <c r="AJ400" s="362" t="s">
        <v>19</v>
      </c>
      <c r="AK400" s="362" t="s">
        <v>40</v>
      </c>
      <c r="AL400" s="362"/>
      <c r="AM400" s="362"/>
      <c r="AN400" s="362"/>
      <c r="AO400" s="362"/>
      <c r="AP400" s="361" t="e">
        <v>#N/A</v>
      </c>
      <c r="AR400">
        <v>1</v>
      </c>
      <c r="AS400" t="s">
        <v>9</v>
      </c>
      <c r="AT400" t="s">
        <v>9</v>
      </c>
    </row>
    <row r="401" spans="2:46" ht="15" customHeight="1" x14ac:dyDescent="0.35">
      <c r="B401" s="362">
        <v>2148</v>
      </c>
      <c r="C401" s="362" t="s">
        <v>5246</v>
      </c>
      <c r="D401" s="362" t="s">
        <v>3</v>
      </c>
      <c r="E401" s="362" t="s">
        <v>172</v>
      </c>
      <c r="F401" s="362"/>
      <c r="G401" s="362"/>
      <c r="H401" s="362"/>
      <c r="I401" s="362" t="s">
        <v>65</v>
      </c>
      <c r="J401" s="362" t="s">
        <v>822</v>
      </c>
      <c r="K401" s="361" t="s">
        <v>5247</v>
      </c>
      <c r="L401" s="362"/>
      <c r="M401" s="362" t="s">
        <v>186</v>
      </c>
      <c r="N401" s="362" t="s">
        <v>40</v>
      </c>
      <c r="O401" s="362"/>
      <c r="P401" s="362" t="s">
        <v>65</v>
      </c>
      <c r="Q401" s="362" t="s">
        <v>3395</v>
      </c>
      <c r="R401" s="362"/>
      <c r="S401" s="361" t="s">
        <v>90</v>
      </c>
      <c r="T401" s="362"/>
      <c r="U401" s="362"/>
      <c r="V401" s="362" t="s">
        <v>202</v>
      </c>
      <c r="W401" s="362"/>
      <c r="X401" s="362" t="s">
        <v>9</v>
      </c>
      <c r="Y401" s="362" t="s">
        <v>9</v>
      </c>
      <c r="Z401" s="362" t="s">
        <v>90</v>
      </c>
      <c r="AA401" s="366" t="s">
        <v>90</v>
      </c>
      <c r="AB401" s="362" t="s">
        <v>90</v>
      </c>
      <c r="AC401" s="362"/>
      <c r="AD401" s="362"/>
      <c r="AE401" s="362"/>
      <c r="AF401" s="362"/>
      <c r="AG401" s="362"/>
      <c r="AH401" s="362"/>
      <c r="AI401" s="362" t="s">
        <v>7051</v>
      </c>
      <c r="AJ401" s="362" t="s">
        <v>19</v>
      </c>
      <c r="AK401" s="362" t="s">
        <v>40</v>
      </c>
      <c r="AL401" s="362"/>
      <c r="AM401" s="362"/>
      <c r="AN401" s="362"/>
      <c r="AO401" s="362"/>
      <c r="AP401" s="361" t="e">
        <v>#N/A</v>
      </c>
      <c r="AR401">
        <v>1</v>
      </c>
      <c r="AS401" t="s">
        <v>9</v>
      </c>
      <c r="AT401" t="s">
        <v>9</v>
      </c>
    </row>
    <row r="402" spans="2:46" ht="15" customHeight="1" x14ac:dyDescent="0.35">
      <c r="B402" s="362">
        <v>2149</v>
      </c>
      <c r="C402" s="362" t="s">
        <v>5248</v>
      </c>
      <c r="D402" s="362" t="s">
        <v>3</v>
      </c>
      <c r="E402" s="362" t="s">
        <v>172</v>
      </c>
      <c r="F402" s="362"/>
      <c r="G402" s="362"/>
      <c r="H402" s="362"/>
      <c r="I402" s="362" t="s">
        <v>65</v>
      </c>
      <c r="J402" s="362" t="s">
        <v>822</v>
      </c>
      <c r="K402" s="361" t="s">
        <v>5249</v>
      </c>
      <c r="L402" s="362"/>
      <c r="M402" s="362" t="s">
        <v>186</v>
      </c>
      <c r="N402" s="362" t="s">
        <v>40</v>
      </c>
      <c r="O402" s="362"/>
      <c r="P402" s="362" t="s">
        <v>65</v>
      </c>
      <c r="Q402" s="362" t="s">
        <v>3395</v>
      </c>
      <c r="R402" s="362"/>
      <c r="S402" s="361" t="s">
        <v>90</v>
      </c>
      <c r="T402" s="362"/>
      <c r="U402" s="362"/>
      <c r="V402" s="362" t="s">
        <v>202</v>
      </c>
      <c r="W402" s="362"/>
      <c r="X402" s="362" t="s">
        <v>9</v>
      </c>
      <c r="Y402" s="362" t="s">
        <v>9</v>
      </c>
      <c r="Z402" s="362" t="s">
        <v>90</v>
      </c>
      <c r="AA402" s="366" t="s">
        <v>90</v>
      </c>
      <c r="AB402" s="362" t="s">
        <v>90</v>
      </c>
      <c r="AC402" s="362"/>
      <c r="AD402" s="362"/>
      <c r="AE402" s="362"/>
      <c r="AF402" s="362"/>
      <c r="AG402" s="362"/>
      <c r="AH402" s="362"/>
      <c r="AI402" s="362" t="s">
        <v>7051</v>
      </c>
      <c r="AJ402" s="362" t="s">
        <v>19</v>
      </c>
      <c r="AK402" s="362" t="s">
        <v>40</v>
      </c>
      <c r="AL402" s="362"/>
      <c r="AM402" s="362"/>
      <c r="AN402" s="362"/>
      <c r="AO402" s="362"/>
      <c r="AP402" s="361" t="e">
        <v>#N/A</v>
      </c>
      <c r="AR402">
        <v>1</v>
      </c>
      <c r="AS402" t="s">
        <v>9</v>
      </c>
      <c r="AT402" t="s">
        <v>9</v>
      </c>
    </row>
    <row r="403" spans="2:46" ht="15" customHeight="1" x14ac:dyDescent="0.35">
      <c r="B403" s="362">
        <v>2150</v>
      </c>
      <c r="C403" s="362" t="s">
        <v>5250</v>
      </c>
      <c r="D403" s="362" t="s">
        <v>3</v>
      </c>
      <c r="E403" s="362" t="s">
        <v>172</v>
      </c>
      <c r="F403" s="362"/>
      <c r="G403" s="362" t="s">
        <v>63</v>
      </c>
      <c r="H403" s="362" t="s">
        <v>63</v>
      </c>
      <c r="I403" s="362" t="s">
        <v>63</v>
      </c>
      <c r="J403" s="362" t="s">
        <v>4670</v>
      </c>
      <c r="K403" s="361" t="s">
        <v>5251</v>
      </c>
      <c r="L403" s="362"/>
      <c r="M403" s="362" t="s">
        <v>186</v>
      </c>
      <c r="N403" s="362" t="s">
        <v>4410</v>
      </c>
      <c r="O403" s="362"/>
      <c r="P403" s="362" t="s">
        <v>2208</v>
      </c>
      <c r="Q403" s="362" t="s">
        <v>4394</v>
      </c>
      <c r="R403" s="362"/>
      <c r="S403" s="361"/>
      <c r="T403" s="362"/>
      <c r="U403" s="362"/>
      <c r="V403" s="362" t="s">
        <v>844</v>
      </c>
      <c r="W403" s="362"/>
      <c r="X403" s="362"/>
      <c r="Y403" s="362" t="s">
        <v>48</v>
      </c>
      <c r="Z403" s="362" t="s">
        <v>90</v>
      </c>
      <c r="AA403" s="366" t="s">
        <v>90</v>
      </c>
      <c r="AB403" s="362" t="s">
        <v>90</v>
      </c>
      <c r="AC403" s="362"/>
      <c r="AD403" s="362"/>
      <c r="AE403" s="362"/>
      <c r="AF403" s="362"/>
      <c r="AG403" s="362"/>
      <c r="AH403" s="362"/>
      <c r="AI403" s="362" t="s">
        <v>7046</v>
      </c>
      <c r="AJ403" s="362" t="s">
        <v>19</v>
      </c>
      <c r="AK403" s="362" t="s">
        <v>40</v>
      </c>
      <c r="AL403" s="362" t="s">
        <v>4410</v>
      </c>
      <c r="AM403" s="362">
        <v>0</v>
      </c>
      <c r="AN403" s="362"/>
      <c r="AO403" s="362"/>
      <c r="AP403" s="361"/>
      <c r="AR403">
        <v>1</v>
      </c>
      <c r="AS403" t="s">
        <v>5839</v>
      </c>
      <c r="AT403" t="s">
        <v>5839</v>
      </c>
    </row>
    <row r="404" spans="2:46" ht="15" customHeight="1" x14ac:dyDescent="0.35">
      <c r="B404" s="362">
        <v>2151</v>
      </c>
      <c r="C404" s="362" t="s">
        <v>5252</v>
      </c>
      <c r="D404" s="362" t="s">
        <v>3</v>
      </c>
      <c r="E404" s="362" t="s">
        <v>172</v>
      </c>
      <c r="F404" s="362"/>
      <c r="G404" s="362"/>
      <c r="H404" s="362"/>
      <c r="I404" s="362" t="s">
        <v>65</v>
      </c>
      <c r="J404" s="362" t="s">
        <v>822</v>
      </c>
      <c r="K404" s="361" t="s">
        <v>5253</v>
      </c>
      <c r="L404" s="362"/>
      <c r="M404" s="362" t="s">
        <v>186</v>
      </c>
      <c r="N404" s="362" t="s">
        <v>4410</v>
      </c>
      <c r="O404" s="362"/>
      <c r="P404" s="362" t="s">
        <v>65</v>
      </c>
      <c r="Q404" s="362" t="s">
        <v>3395</v>
      </c>
      <c r="R404" s="362"/>
      <c r="S404" s="361" t="s">
        <v>5235</v>
      </c>
      <c r="T404" s="362"/>
      <c r="U404" s="362"/>
      <c r="V404" s="362" t="s">
        <v>202</v>
      </c>
      <c r="W404" s="362"/>
      <c r="X404" s="362" t="s">
        <v>9</v>
      </c>
      <c r="Y404" s="362" t="s">
        <v>9</v>
      </c>
      <c r="Z404" s="362" t="s">
        <v>90</v>
      </c>
      <c r="AA404" s="366" t="s">
        <v>90</v>
      </c>
      <c r="AB404" s="362" t="s">
        <v>90</v>
      </c>
      <c r="AC404" s="362"/>
      <c r="AD404" s="362"/>
      <c r="AE404" s="362"/>
      <c r="AF404" s="362"/>
      <c r="AG404" s="362"/>
      <c r="AH404" s="362"/>
      <c r="AI404" s="362" t="s">
        <v>7051</v>
      </c>
      <c r="AJ404" s="362" t="s">
        <v>19</v>
      </c>
      <c r="AK404" s="362" t="s">
        <v>40</v>
      </c>
      <c r="AL404" s="362"/>
      <c r="AM404" s="362"/>
      <c r="AN404" s="362"/>
      <c r="AO404" s="362"/>
      <c r="AP404" s="361"/>
      <c r="AR404">
        <v>1</v>
      </c>
      <c r="AS404" t="s">
        <v>9</v>
      </c>
      <c r="AT404" t="s">
        <v>9</v>
      </c>
    </row>
    <row r="405" spans="2:46" ht="15" customHeight="1" x14ac:dyDescent="0.35">
      <c r="B405" s="362">
        <v>2152</v>
      </c>
      <c r="C405" s="362" t="s">
        <v>5254</v>
      </c>
      <c r="D405" s="362" t="s">
        <v>3</v>
      </c>
      <c r="E405" s="362" t="s">
        <v>172</v>
      </c>
      <c r="F405" s="362"/>
      <c r="G405" s="362"/>
      <c r="H405" s="362"/>
      <c r="I405" s="362" t="s">
        <v>65</v>
      </c>
      <c r="J405" s="362" t="s">
        <v>822</v>
      </c>
      <c r="K405" s="361" t="s">
        <v>5255</v>
      </c>
      <c r="L405" s="362"/>
      <c r="M405" s="362" t="s">
        <v>186</v>
      </c>
      <c r="N405" s="362" t="s">
        <v>40</v>
      </c>
      <c r="O405" s="362"/>
      <c r="P405" s="362" t="s">
        <v>65</v>
      </c>
      <c r="Q405" s="362" t="s">
        <v>3395</v>
      </c>
      <c r="R405" s="362"/>
      <c r="S405" s="361" t="s">
        <v>90</v>
      </c>
      <c r="T405" s="362"/>
      <c r="U405" s="362"/>
      <c r="V405" s="362" t="s">
        <v>202</v>
      </c>
      <c r="W405" s="362"/>
      <c r="X405" s="362" t="s">
        <v>9</v>
      </c>
      <c r="Y405" s="362" t="s">
        <v>9</v>
      </c>
      <c r="Z405" s="362" t="s">
        <v>90</v>
      </c>
      <c r="AA405" s="366" t="s">
        <v>90</v>
      </c>
      <c r="AB405" s="362" t="s">
        <v>90</v>
      </c>
      <c r="AC405" s="362"/>
      <c r="AD405" s="362"/>
      <c r="AE405" s="362"/>
      <c r="AF405" s="362"/>
      <c r="AG405" s="362"/>
      <c r="AH405" s="362"/>
      <c r="AI405" s="362" t="s">
        <v>7051</v>
      </c>
      <c r="AJ405" s="362" t="s">
        <v>19</v>
      </c>
      <c r="AK405" s="362" t="s">
        <v>40</v>
      </c>
      <c r="AL405" s="362"/>
      <c r="AM405" s="362"/>
      <c r="AN405" s="362"/>
      <c r="AO405" s="362"/>
      <c r="AP405" s="361" t="e">
        <v>#N/A</v>
      </c>
      <c r="AR405">
        <v>1</v>
      </c>
      <c r="AS405" t="s">
        <v>9</v>
      </c>
      <c r="AT405" t="s">
        <v>9</v>
      </c>
    </row>
    <row r="406" spans="2:46" ht="15" customHeight="1" x14ac:dyDescent="0.35">
      <c r="B406" s="362">
        <v>2153</v>
      </c>
      <c r="C406" s="362" t="s">
        <v>5256</v>
      </c>
      <c r="D406" s="362" t="s">
        <v>3</v>
      </c>
      <c r="E406" s="362" t="s">
        <v>172</v>
      </c>
      <c r="F406" s="362"/>
      <c r="G406" s="362"/>
      <c r="H406" s="362"/>
      <c r="I406" s="362" t="s">
        <v>65</v>
      </c>
      <c r="J406" s="362" t="s">
        <v>822</v>
      </c>
      <c r="K406" s="361" t="s">
        <v>5257</v>
      </c>
      <c r="L406" s="362"/>
      <c r="M406" s="362" t="s">
        <v>186</v>
      </c>
      <c r="N406" s="362" t="s">
        <v>40</v>
      </c>
      <c r="O406" s="362"/>
      <c r="P406" s="362" t="s">
        <v>65</v>
      </c>
      <c r="Q406" s="362" t="s">
        <v>3395</v>
      </c>
      <c r="R406" s="362"/>
      <c r="S406" s="361" t="s">
        <v>90</v>
      </c>
      <c r="T406" s="362"/>
      <c r="U406" s="362"/>
      <c r="V406" s="362" t="s">
        <v>202</v>
      </c>
      <c r="W406" s="362"/>
      <c r="X406" s="362" t="s">
        <v>9</v>
      </c>
      <c r="Y406" s="362" t="s">
        <v>9</v>
      </c>
      <c r="Z406" s="362" t="s">
        <v>90</v>
      </c>
      <c r="AA406" s="366" t="s">
        <v>90</v>
      </c>
      <c r="AB406" s="362" t="s">
        <v>90</v>
      </c>
      <c r="AC406" s="362"/>
      <c r="AD406" s="362"/>
      <c r="AE406" s="362"/>
      <c r="AF406" s="362"/>
      <c r="AG406" s="362"/>
      <c r="AH406" s="362"/>
      <c r="AI406" s="362" t="s">
        <v>7051</v>
      </c>
      <c r="AJ406" s="362" t="s">
        <v>19</v>
      </c>
      <c r="AK406" s="362" t="s">
        <v>40</v>
      </c>
      <c r="AL406" s="362"/>
      <c r="AM406" s="362"/>
      <c r="AN406" s="362"/>
      <c r="AO406" s="362"/>
      <c r="AP406" s="361" t="e">
        <v>#N/A</v>
      </c>
      <c r="AR406">
        <v>1</v>
      </c>
      <c r="AS406" t="s">
        <v>9</v>
      </c>
      <c r="AT406" t="s">
        <v>9</v>
      </c>
    </row>
    <row r="407" spans="2:46" ht="15" customHeight="1" x14ac:dyDescent="0.35">
      <c r="B407" s="362">
        <v>2154</v>
      </c>
      <c r="C407" s="362" t="s">
        <v>5258</v>
      </c>
      <c r="D407" s="362" t="s">
        <v>3</v>
      </c>
      <c r="E407" s="362" t="s">
        <v>172</v>
      </c>
      <c r="F407" s="362"/>
      <c r="G407" s="362"/>
      <c r="H407" s="362"/>
      <c r="I407" s="362" t="s">
        <v>65</v>
      </c>
      <c r="J407" s="362" t="s">
        <v>822</v>
      </c>
      <c r="K407" s="361" t="s">
        <v>5259</v>
      </c>
      <c r="L407" s="362"/>
      <c r="M407" s="362" t="s">
        <v>186</v>
      </c>
      <c r="N407" s="362" t="s">
        <v>40</v>
      </c>
      <c r="O407" s="362"/>
      <c r="P407" s="362" t="s">
        <v>65</v>
      </c>
      <c r="Q407" s="362" t="s">
        <v>3395</v>
      </c>
      <c r="R407" s="362"/>
      <c r="S407" s="361" t="s">
        <v>90</v>
      </c>
      <c r="T407" s="362"/>
      <c r="U407" s="362"/>
      <c r="V407" s="362" t="s">
        <v>202</v>
      </c>
      <c r="W407" s="362"/>
      <c r="X407" s="362" t="s">
        <v>9</v>
      </c>
      <c r="Y407" s="362" t="s">
        <v>9</v>
      </c>
      <c r="Z407" s="362" t="s">
        <v>90</v>
      </c>
      <c r="AA407" s="366" t="s">
        <v>90</v>
      </c>
      <c r="AB407" s="362" t="s">
        <v>90</v>
      </c>
      <c r="AC407" s="362"/>
      <c r="AD407" s="362"/>
      <c r="AE407" s="362"/>
      <c r="AF407" s="362"/>
      <c r="AG407" s="362"/>
      <c r="AH407" s="362"/>
      <c r="AI407" s="362" t="s">
        <v>7051</v>
      </c>
      <c r="AJ407" s="362" t="s">
        <v>19</v>
      </c>
      <c r="AK407" s="362" t="s">
        <v>40</v>
      </c>
      <c r="AL407" s="362"/>
      <c r="AM407" s="362"/>
      <c r="AN407" s="362"/>
      <c r="AO407" s="362"/>
      <c r="AP407" s="361" t="e">
        <v>#N/A</v>
      </c>
      <c r="AR407">
        <v>1</v>
      </c>
      <c r="AS407" t="s">
        <v>9</v>
      </c>
      <c r="AT407" t="s">
        <v>9</v>
      </c>
    </row>
    <row r="408" spans="2:46" ht="15" customHeight="1" x14ac:dyDescent="0.35">
      <c r="B408" s="362">
        <v>2155</v>
      </c>
      <c r="C408" s="362" t="s">
        <v>5260</v>
      </c>
      <c r="D408" s="362" t="s">
        <v>3</v>
      </c>
      <c r="E408" s="362" t="s">
        <v>172</v>
      </c>
      <c r="F408" s="362"/>
      <c r="G408" s="362"/>
      <c r="H408" s="362"/>
      <c r="I408" s="362" t="s">
        <v>65</v>
      </c>
      <c r="J408" s="362" t="s">
        <v>822</v>
      </c>
      <c r="K408" s="361" t="s">
        <v>5261</v>
      </c>
      <c r="L408" s="362"/>
      <c r="M408" s="362" t="s">
        <v>186</v>
      </c>
      <c r="N408" s="362" t="s">
        <v>40</v>
      </c>
      <c r="O408" s="362"/>
      <c r="P408" s="362" t="s">
        <v>65</v>
      </c>
      <c r="Q408" s="362" t="s">
        <v>3395</v>
      </c>
      <c r="R408" s="362"/>
      <c r="S408" s="361" t="s">
        <v>90</v>
      </c>
      <c r="T408" s="362"/>
      <c r="U408" s="362"/>
      <c r="V408" s="362" t="s">
        <v>202</v>
      </c>
      <c r="W408" s="362"/>
      <c r="X408" s="362" t="s">
        <v>9</v>
      </c>
      <c r="Y408" s="362" t="s">
        <v>9</v>
      </c>
      <c r="Z408" s="362" t="s">
        <v>90</v>
      </c>
      <c r="AA408" s="366" t="s">
        <v>90</v>
      </c>
      <c r="AB408" s="362" t="s">
        <v>90</v>
      </c>
      <c r="AC408" s="362"/>
      <c r="AD408" s="362"/>
      <c r="AE408" s="362"/>
      <c r="AF408" s="362"/>
      <c r="AG408" s="362"/>
      <c r="AH408" s="362"/>
      <c r="AI408" s="362" t="s">
        <v>7051</v>
      </c>
      <c r="AJ408" s="362" t="s">
        <v>19</v>
      </c>
      <c r="AK408" s="362" t="s">
        <v>40</v>
      </c>
      <c r="AL408" s="362"/>
      <c r="AM408" s="362"/>
      <c r="AN408" s="362"/>
      <c r="AO408" s="362"/>
      <c r="AP408" s="361" t="e">
        <v>#N/A</v>
      </c>
      <c r="AR408">
        <v>1</v>
      </c>
      <c r="AS408" t="s">
        <v>9</v>
      </c>
      <c r="AT408" t="s">
        <v>9</v>
      </c>
    </row>
    <row r="409" spans="2:46" ht="15" customHeight="1" x14ac:dyDescent="0.35">
      <c r="B409" s="362">
        <v>2156</v>
      </c>
      <c r="C409" s="362" t="s">
        <v>5262</v>
      </c>
      <c r="D409" s="362" t="s">
        <v>3</v>
      </c>
      <c r="E409" s="362" t="s">
        <v>172</v>
      </c>
      <c r="F409" s="362"/>
      <c r="G409" s="362"/>
      <c r="H409" s="362"/>
      <c r="I409" s="362" t="s">
        <v>65</v>
      </c>
      <c r="J409" s="362" t="s">
        <v>822</v>
      </c>
      <c r="K409" s="361" t="s">
        <v>5263</v>
      </c>
      <c r="L409" s="362"/>
      <c r="M409" s="362" t="s">
        <v>186</v>
      </c>
      <c r="N409" s="362" t="s">
        <v>40</v>
      </c>
      <c r="O409" s="362"/>
      <c r="P409" s="362" t="s">
        <v>65</v>
      </c>
      <c r="Q409" s="362" t="s">
        <v>3395</v>
      </c>
      <c r="R409" s="362"/>
      <c r="S409" s="361" t="s">
        <v>90</v>
      </c>
      <c r="T409" s="362"/>
      <c r="U409" s="362"/>
      <c r="V409" s="362" t="s">
        <v>202</v>
      </c>
      <c r="W409" s="362"/>
      <c r="X409" s="362" t="s">
        <v>9</v>
      </c>
      <c r="Y409" s="362" t="s">
        <v>9</v>
      </c>
      <c r="Z409" s="362" t="s">
        <v>90</v>
      </c>
      <c r="AA409" s="366" t="s">
        <v>90</v>
      </c>
      <c r="AB409" s="362" t="s">
        <v>90</v>
      </c>
      <c r="AC409" s="362"/>
      <c r="AD409" s="362"/>
      <c r="AE409" s="362"/>
      <c r="AF409" s="362"/>
      <c r="AG409" s="362"/>
      <c r="AH409" s="362"/>
      <c r="AI409" s="362" t="s">
        <v>7051</v>
      </c>
      <c r="AJ409" s="362" t="s">
        <v>19</v>
      </c>
      <c r="AK409" s="362" t="s">
        <v>40</v>
      </c>
      <c r="AL409" s="362"/>
      <c r="AM409" s="362"/>
      <c r="AN409" s="362"/>
      <c r="AO409" s="362"/>
      <c r="AP409" s="361" t="e">
        <v>#N/A</v>
      </c>
      <c r="AR409">
        <v>1</v>
      </c>
      <c r="AS409" t="s">
        <v>9</v>
      </c>
      <c r="AT409" t="s">
        <v>9</v>
      </c>
    </row>
    <row r="410" spans="2:46" ht="15" customHeight="1" x14ac:dyDescent="0.35">
      <c r="B410" s="362">
        <v>2157</v>
      </c>
      <c r="C410" s="362" t="s">
        <v>5264</v>
      </c>
      <c r="D410" s="362" t="s">
        <v>3</v>
      </c>
      <c r="E410" s="362" t="s">
        <v>172</v>
      </c>
      <c r="F410" s="362"/>
      <c r="G410" s="362"/>
      <c r="H410" s="362"/>
      <c r="I410" s="362" t="s">
        <v>65</v>
      </c>
      <c r="J410" s="362" t="s">
        <v>822</v>
      </c>
      <c r="K410" s="361" t="s">
        <v>5265</v>
      </c>
      <c r="L410" s="362"/>
      <c r="M410" s="362" t="s">
        <v>186</v>
      </c>
      <c r="N410" s="362" t="s">
        <v>40</v>
      </c>
      <c r="O410" s="362"/>
      <c r="P410" s="362" t="s">
        <v>65</v>
      </c>
      <c r="Q410" s="362" t="s">
        <v>3395</v>
      </c>
      <c r="R410" s="362"/>
      <c r="S410" s="361" t="s">
        <v>90</v>
      </c>
      <c r="T410" s="362"/>
      <c r="U410" s="362"/>
      <c r="V410" s="362" t="s">
        <v>202</v>
      </c>
      <c r="W410" s="362"/>
      <c r="X410" s="362" t="s">
        <v>9</v>
      </c>
      <c r="Y410" s="362" t="s">
        <v>9</v>
      </c>
      <c r="Z410" s="362" t="s">
        <v>90</v>
      </c>
      <c r="AA410" s="366" t="s">
        <v>90</v>
      </c>
      <c r="AB410" s="362" t="s">
        <v>90</v>
      </c>
      <c r="AC410" s="362"/>
      <c r="AD410" s="362"/>
      <c r="AE410" s="362"/>
      <c r="AF410" s="362"/>
      <c r="AG410" s="362"/>
      <c r="AH410" s="362"/>
      <c r="AI410" s="362" t="s">
        <v>7051</v>
      </c>
      <c r="AJ410" s="362" t="s">
        <v>19</v>
      </c>
      <c r="AK410" s="362" t="s">
        <v>40</v>
      </c>
      <c r="AL410" s="362"/>
      <c r="AM410" s="362"/>
      <c r="AN410" s="362"/>
      <c r="AO410" s="362"/>
      <c r="AP410" s="361" t="e">
        <v>#N/A</v>
      </c>
      <c r="AR410">
        <v>1</v>
      </c>
      <c r="AS410" t="s">
        <v>9</v>
      </c>
      <c r="AT410" t="s">
        <v>9</v>
      </c>
    </row>
    <row r="411" spans="2:46" ht="15" customHeight="1" x14ac:dyDescent="0.35">
      <c r="B411" s="362">
        <v>2158</v>
      </c>
      <c r="C411" s="362" t="s">
        <v>5266</v>
      </c>
      <c r="D411" s="362" t="s">
        <v>3</v>
      </c>
      <c r="E411" s="362" t="s">
        <v>172</v>
      </c>
      <c r="F411" s="362"/>
      <c r="G411" s="362"/>
      <c r="H411" s="362"/>
      <c r="I411" s="362" t="s">
        <v>65</v>
      </c>
      <c r="J411" s="362" t="s">
        <v>822</v>
      </c>
      <c r="K411" s="361" t="s">
        <v>5267</v>
      </c>
      <c r="L411" s="362"/>
      <c r="M411" s="362" t="s">
        <v>186</v>
      </c>
      <c r="N411" s="362" t="s">
        <v>40</v>
      </c>
      <c r="O411" s="362"/>
      <c r="P411" s="362" t="s">
        <v>65</v>
      </c>
      <c r="Q411" s="362" t="s">
        <v>3395</v>
      </c>
      <c r="R411" s="362"/>
      <c r="S411" s="361" t="s">
        <v>90</v>
      </c>
      <c r="T411" s="362"/>
      <c r="U411" s="362"/>
      <c r="V411" s="362" t="s">
        <v>202</v>
      </c>
      <c r="W411" s="362"/>
      <c r="X411" s="362" t="s">
        <v>9</v>
      </c>
      <c r="Y411" s="362" t="s">
        <v>9</v>
      </c>
      <c r="Z411" s="362" t="s">
        <v>90</v>
      </c>
      <c r="AA411" s="366" t="s">
        <v>90</v>
      </c>
      <c r="AB411" s="362" t="s">
        <v>90</v>
      </c>
      <c r="AC411" s="362"/>
      <c r="AD411" s="362"/>
      <c r="AE411" s="362"/>
      <c r="AF411" s="362"/>
      <c r="AG411" s="362"/>
      <c r="AH411" s="362"/>
      <c r="AI411" s="362" t="s">
        <v>7051</v>
      </c>
      <c r="AJ411" s="362" t="s">
        <v>19</v>
      </c>
      <c r="AK411" s="362" t="s">
        <v>40</v>
      </c>
      <c r="AL411" s="362"/>
      <c r="AM411" s="362"/>
      <c r="AN411" s="362"/>
      <c r="AO411" s="362"/>
      <c r="AP411" s="361" t="e">
        <v>#N/A</v>
      </c>
      <c r="AR411">
        <v>1</v>
      </c>
      <c r="AS411" t="s">
        <v>9</v>
      </c>
      <c r="AT411" t="s">
        <v>9</v>
      </c>
    </row>
    <row r="412" spans="2:46" ht="15" customHeight="1" x14ac:dyDescent="0.35">
      <c r="B412" s="362">
        <v>2159</v>
      </c>
      <c r="C412" s="362" t="s">
        <v>5268</v>
      </c>
      <c r="D412" s="362" t="s">
        <v>3</v>
      </c>
      <c r="E412" s="362" t="s">
        <v>172</v>
      </c>
      <c r="F412" s="362"/>
      <c r="G412" s="362"/>
      <c r="H412" s="362"/>
      <c r="I412" s="362" t="s">
        <v>65</v>
      </c>
      <c r="J412" s="362" t="s">
        <v>822</v>
      </c>
      <c r="K412" s="361" t="s">
        <v>5269</v>
      </c>
      <c r="L412" s="362"/>
      <c r="M412" s="362" t="s">
        <v>186</v>
      </c>
      <c r="N412" s="362" t="s">
        <v>40</v>
      </c>
      <c r="O412" s="362"/>
      <c r="P412" s="362" t="s">
        <v>65</v>
      </c>
      <c r="Q412" s="362" t="s">
        <v>3395</v>
      </c>
      <c r="R412" s="362"/>
      <c r="S412" s="361" t="s">
        <v>90</v>
      </c>
      <c r="T412" s="362"/>
      <c r="U412" s="362"/>
      <c r="V412" s="362" t="s">
        <v>202</v>
      </c>
      <c r="W412" s="362"/>
      <c r="X412" s="362" t="s">
        <v>9</v>
      </c>
      <c r="Y412" s="362" t="s">
        <v>9</v>
      </c>
      <c r="Z412" s="362" t="s">
        <v>90</v>
      </c>
      <c r="AA412" s="366" t="s">
        <v>90</v>
      </c>
      <c r="AB412" s="362" t="s">
        <v>90</v>
      </c>
      <c r="AC412" s="362"/>
      <c r="AD412" s="362"/>
      <c r="AE412" s="362"/>
      <c r="AF412" s="362"/>
      <c r="AG412" s="362"/>
      <c r="AH412" s="362"/>
      <c r="AI412" s="362" t="s">
        <v>7051</v>
      </c>
      <c r="AJ412" s="362" t="s">
        <v>19</v>
      </c>
      <c r="AK412" s="362" t="s">
        <v>40</v>
      </c>
      <c r="AL412" s="362"/>
      <c r="AM412" s="362"/>
      <c r="AN412" s="362"/>
      <c r="AO412" s="362"/>
      <c r="AP412" s="361" t="e">
        <v>#N/A</v>
      </c>
      <c r="AR412">
        <v>1</v>
      </c>
      <c r="AS412" t="s">
        <v>9</v>
      </c>
      <c r="AT412" t="s">
        <v>9</v>
      </c>
    </row>
    <row r="413" spans="2:46" ht="15" customHeight="1" x14ac:dyDescent="0.35">
      <c r="B413" s="362">
        <v>2160</v>
      </c>
      <c r="C413" s="362" t="s">
        <v>5270</v>
      </c>
      <c r="D413" s="362" t="s">
        <v>3</v>
      </c>
      <c r="E413" s="362" t="s">
        <v>172</v>
      </c>
      <c r="F413" s="362"/>
      <c r="G413" s="362"/>
      <c r="H413" s="362"/>
      <c r="I413" s="362" t="s">
        <v>65</v>
      </c>
      <c r="J413" s="362" t="s">
        <v>822</v>
      </c>
      <c r="K413" s="361" t="s">
        <v>5271</v>
      </c>
      <c r="L413" s="362"/>
      <c r="M413" s="362" t="s">
        <v>186</v>
      </c>
      <c r="N413" s="362" t="s">
        <v>40</v>
      </c>
      <c r="O413" s="362"/>
      <c r="P413" s="362" t="s">
        <v>65</v>
      </c>
      <c r="Q413" s="362" t="s">
        <v>3395</v>
      </c>
      <c r="R413" s="362"/>
      <c r="S413" s="361" t="s">
        <v>90</v>
      </c>
      <c r="T413" s="362"/>
      <c r="U413" s="362"/>
      <c r="V413" s="362" t="s">
        <v>202</v>
      </c>
      <c r="W413" s="362"/>
      <c r="X413" s="362" t="s">
        <v>9</v>
      </c>
      <c r="Y413" s="362" t="s">
        <v>9</v>
      </c>
      <c r="Z413" s="362" t="s">
        <v>90</v>
      </c>
      <c r="AA413" s="366" t="s">
        <v>90</v>
      </c>
      <c r="AB413" s="362" t="s">
        <v>90</v>
      </c>
      <c r="AC413" s="362"/>
      <c r="AD413" s="362"/>
      <c r="AE413" s="362"/>
      <c r="AF413" s="362"/>
      <c r="AG413" s="362"/>
      <c r="AH413" s="362"/>
      <c r="AI413" s="362" t="s">
        <v>7051</v>
      </c>
      <c r="AJ413" s="362" t="s">
        <v>19</v>
      </c>
      <c r="AK413" s="362" t="s">
        <v>40</v>
      </c>
      <c r="AL413" s="362"/>
      <c r="AM413" s="362"/>
      <c r="AN413" s="362"/>
      <c r="AO413" s="362"/>
      <c r="AP413" s="361" t="e">
        <v>#N/A</v>
      </c>
      <c r="AR413">
        <v>1</v>
      </c>
      <c r="AS413" t="s">
        <v>9</v>
      </c>
      <c r="AT413" t="s">
        <v>9</v>
      </c>
    </row>
    <row r="414" spans="2:46" ht="15" customHeight="1" x14ac:dyDescent="0.35">
      <c r="B414" s="362">
        <v>2161</v>
      </c>
      <c r="C414" s="362" t="s">
        <v>5272</v>
      </c>
      <c r="D414" s="362" t="s">
        <v>3</v>
      </c>
      <c r="E414" s="362" t="s">
        <v>172</v>
      </c>
      <c r="F414" s="362"/>
      <c r="G414" s="362" t="s">
        <v>63</v>
      </c>
      <c r="H414" s="362" t="s">
        <v>63</v>
      </c>
      <c r="I414" s="362" t="s">
        <v>63</v>
      </c>
      <c r="J414" s="362" t="s">
        <v>4670</v>
      </c>
      <c r="K414" s="361" t="s">
        <v>5273</v>
      </c>
      <c r="L414" s="362"/>
      <c r="M414" s="362" t="s">
        <v>186</v>
      </c>
      <c r="N414" s="362" t="s">
        <v>4410</v>
      </c>
      <c r="O414" s="362"/>
      <c r="P414" s="362" t="s">
        <v>2208</v>
      </c>
      <c r="Q414" s="362" t="s">
        <v>4394</v>
      </c>
      <c r="R414" s="362"/>
      <c r="S414" s="361"/>
      <c r="T414" s="362"/>
      <c r="U414" s="362"/>
      <c r="V414" s="362" t="s">
        <v>844</v>
      </c>
      <c r="W414" s="362"/>
      <c r="X414" s="362"/>
      <c r="Y414" s="362" t="s">
        <v>48</v>
      </c>
      <c r="Z414" s="362" t="s">
        <v>90</v>
      </c>
      <c r="AA414" s="366" t="s">
        <v>90</v>
      </c>
      <c r="AB414" s="362" t="s">
        <v>90</v>
      </c>
      <c r="AC414" s="362"/>
      <c r="AD414" s="362"/>
      <c r="AE414" s="362"/>
      <c r="AF414" s="362"/>
      <c r="AG414" s="362"/>
      <c r="AH414" s="362"/>
      <c r="AI414" s="362" t="s">
        <v>7046</v>
      </c>
      <c r="AJ414" s="362" t="s">
        <v>19</v>
      </c>
      <c r="AK414" s="362" t="s">
        <v>40</v>
      </c>
      <c r="AL414" s="362" t="s">
        <v>4410</v>
      </c>
      <c r="AM414" s="362">
        <v>0</v>
      </c>
      <c r="AN414" s="362"/>
      <c r="AO414" s="362"/>
      <c r="AP414" s="361"/>
      <c r="AR414">
        <v>1</v>
      </c>
      <c r="AS414" t="s">
        <v>5839</v>
      </c>
      <c r="AT414" t="s">
        <v>5839</v>
      </c>
    </row>
    <row r="415" spans="2:46" ht="15" customHeight="1" x14ac:dyDescent="0.35">
      <c r="B415" s="362">
        <v>2162</v>
      </c>
      <c r="C415" s="362" t="s">
        <v>5274</v>
      </c>
      <c r="D415" s="362" t="s">
        <v>3</v>
      </c>
      <c r="E415" s="362" t="s">
        <v>172</v>
      </c>
      <c r="F415" s="362"/>
      <c r="G415" s="362"/>
      <c r="H415" s="362"/>
      <c r="I415" s="362" t="s">
        <v>65</v>
      </c>
      <c r="J415" s="362" t="s">
        <v>822</v>
      </c>
      <c r="K415" s="361" t="s">
        <v>5275</v>
      </c>
      <c r="L415" s="362"/>
      <c r="M415" s="362" t="s">
        <v>186</v>
      </c>
      <c r="N415" s="362" t="s">
        <v>40</v>
      </c>
      <c r="O415" s="362"/>
      <c r="P415" s="362" t="s">
        <v>65</v>
      </c>
      <c r="Q415" s="362" t="s">
        <v>3395</v>
      </c>
      <c r="R415" s="362"/>
      <c r="S415" s="361" t="s">
        <v>90</v>
      </c>
      <c r="T415" s="362"/>
      <c r="U415" s="362"/>
      <c r="V415" s="362" t="s">
        <v>202</v>
      </c>
      <c r="W415" s="362"/>
      <c r="X415" s="362" t="s">
        <v>9</v>
      </c>
      <c r="Y415" s="362" t="s">
        <v>9</v>
      </c>
      <c r="Z415" s="362" t="s">
        <v>90</v>
      </c>
      <c r="AA415" s="366" t="s">
        <v>90</v>
      </c>
      <c r="AB415" s="362" t="s">
        <v>90</v>
      </c>
      <c r="AC415" s="362"/>
      <c r="AD415" s="362"/>
      <c r="AE415" s="362"/>
      <c r="AF415" s="362"/>
      <c r="AG415" s="362"/>
      <c r="AH415" s="362"/>
      <c r="AI415" s="362" t="s">
        <v>7051</v>
      </c>
      <c r="AJ415" s="362" t="s">
        <v>19</v>
      </c>
      <c r="AK415" s="362" t="s">
        <v>40</v>
      </c>
      <c r="AL415" s="362"/>
      <c r="AM415" s="362"/>
      <c r="AN415" s="362"/>
      <c r="AO415" s="362"/>
      <c r="AP415" s="361" t="e">
        <v>#N/A</v>
      </c>
      <c r="AR415">
        <v>1</v>
      </c>
      <c r="AS415" t="s">
        <v>9</v>
      </c>
      <c r="AT415" t="s">
        <v>9</v>
      </c>
    </row>
    <row r="416" spans="2:46" ht="15" customHeight="1" x14ac:dyDescent="0.35">
      <c r="B416" s="362">
        <v>2163</v>
      </c>
      <c r="C416" s="362" t="s">
        <v>5276</v>
      </c>
      <c r="D416" s="362" t="s">
        <v>3</v>
      </c>
      <c r="E416" s="362" t="s">
        <v>172</v>
      </c>
      <c r="F416" s="362"/>
      <c r="G416" s="362"/>
      <c r="H416" s="362"/>
      <c r="I416" s="362" t="s">
        <v>65</v>
      </c>
      <c r="J416" s="362" t="s">
        <v>822</v>
      </c>
      <c r="K416" s="361" t="s">
        <v>5277</v>
      </c>
      <c r="L416" s="362"/>
      <c r="M416" s="362" t="s">
        <v>186</v>
      </c>
      <c r="N416" s="362" t="s">
        <v>40</v>
      </c>
      <c r="O416" s="362"/>
      <c r="P416" s="362" t="s">
        <v>65</v>
      </c>
      <c r="Q416" s="362" t="s">
        <v>3395</v>
      </c>
      <c r="R416" s="362"/>
      <c r="S416" s="361" t="s">
        <v>90</v>
      </c>
      <c r="T416" s="362"/>
      <c r="U416" s="362"/>
      <c r="V416" s="362" t="s">
        <v>202</v>
      </c>
      <c r="W416" s="362"/>
      <c r="X416" s="362" t="s">
        <v>9</v>
      </c>
      <c r="Y416" s="362" t="s">
        <v>9</v>
      </c>
      <c r="Z416" s="362" t="s">
        <v>90</v>
      </c>
      <c r="AA416" s="366" t="s">
        <v>90</v>
      </c>
      <c r="AB416" s="362" t="s">
        <v>90</v>
      </c>
      <c r="AC416" s="362"/>
      <c r="AD416" s="362"/>
      <c r="AE416" s="362"/>
      <c r="AF416" s="362"/>
      <c r="AG416" s="362"/>
      <c r="AH416" s="362"/>
      <c r="AI416" s="362" t="s">
        <v>7051</v>
      </c>
      <c r="AJ416" s="362" t="s">
        <v>19</v>
      </c>
      <c r="AK416" s="362" t="s">
        <v>40</v>
      </c>
      <c r="AL416" s="362"/>
      <c r="AM416" s="362"/>
      <c r="AN416" s="362"/>
      <c r="AO416" s="362"/>
      <c r="AP416" s="361" t="e">
        <v>#N/A</v>
      </c>
      <c r="AR416">
        <v>1</v>
      </c>
      <c r="AS416" t="s">
        <v>9</v>
      </c>
      <c r="AT416" t="s">
        <v>9</v>
      </c>
    </row>
    <row r="417" spans="2:46" ht="15" customHeight="1" x14ac:dyDescent="0.35">
      <c r="B417" s="362">
        <v>2164</v>
      </c>
      <c r="C417" s="362" t="s">
        <v>5278</v>
      </c>
      <c r="D417" s="362" t="s">
        <v>3</v>
      </c>
      <c r="E417" s="362" t="s">
        <v>172</v>
      </c>
      <c r="F417" s="362"/>
      <c r="G417" s="362"/>
      <c r="H417" s="362"/>
      <c r="I417" s="362" t="s">
        <v>65</v>
      </c>
      <c r="J417" s="362" t="s">
        <v>822</v>
      </c>
      <c r="K417" s="361" t="s">
        <v>5279</v>
      </c>
      <c r="L417" s="362"/>
      <c r="M417" s="362" t="s">
        <v>186</v>
      </c>
      <c r="N417" s="362" t="s">
        <v>40</v>
      </c>
      <c r="O417" s="362"/>
      <c r="P417" s="362" t="s">
        <v>65</v>
      </c>
      <c r="Q417" s="362" t="s">
        <v>3395</v>
      </c>
      <c r="R417" s="362"/>
      <c r="S417" s="361" t="s">
        <v>90</v>
      </c>
      <c r="T417" s="362"/>
      <c r="U417" s="362"/>
      <c r="V417" s="362" t="s">
        <v>202</v>
      </c>
      <c r="W417" s="362"/>
      <c r="X417" s="362" t="s">
        <v>9</v>
      </c>
      <c r="Y417" s="362" t="s">
        <v>9</v>
      </c>
      <c r="Z417" s="362" t="s">
        <v>90</v>
      </c>
      <c r="AA417" s="366" t="s">
        <v>90</v>
      </c>
      <c r="AB417" s="362" t="s">
        <v>90</v>
      </c>
      <c r="AC417" s="362"/>
      <c r="AD417" s="362"/>
      <c r="AE417" s="362"/>
      <c r="AF417" s="362"/>
      <c r="AG417" s="362"/>
      <c r="AH417" s="362"/>
      <c r="AI417" s="362" t="s">
        <v>7051</v>
      </c>
      <c r="AJ417" s="362" t="s">
        <v>19</v>
      </c>
      <c r="AK417" s="362" t="s">
        <v>40</v>
      </c>
      <c r="AL417" s="362"/>
      <c r="AM417" s="362"/>
      <c r="AN417" s="362"/>
      <c r="AO417" s="362"/>
      <c r="AP417" s="361" t="e">
        <v>#N/A</v>
      </c>
      <c r="AR417">
        <v>1</v>
      </c>
      <c r="AS417" t="s">
        <v>9</v>
      </c>
      <c r="AT417" t="s">
        <v>9</v>
      </c>
    </row>
    <row r="418" spans="2:46" ht="15" customHeight="1" x14ac:dyDescent="0.35">
      <c r="B418" s="362">
        <v>2165</v>
      </c>
      <c r="C418" s="362" t="s">
        <v>5280</v>
      </c>
      <c r="D418" s="362" t="s">
        <v>3</v>
      </c>
      <c r="E418" s="362" t="s">
        <v>172</v>
      </c>
      <c r="F418" s="362"/>
      <c r="G418" s="362"/>
      <c r="H418" s="362"/>
      <c r="I418" s="362" t="s">
        <v>65</v>
      </c>
      <c r="J418" s="362" t="s">
        <v>822</v>
      </c>
      <c r="K418" s="361" t="s">
        <v>5281</v>
      </c>
      <c r="L418" s="362"/>
      <c r="M418" s="362" t="s">
        <v>186</v>
      </c>
      <c r="N418" s="362" t="s">
        <v>40</v>
      </c>
      <c r="O418" s="362"/>
      <c r="P418" s="362" t="s">
        <v>65</v>
      </c>
      <c r="Q418" s="362" t="s">
        <v>3395</v>
      </c>
      <c r="R418" s="362"/>
      <c r="S418" s="361" t="s">
        <v>90</v>
      </c>
      <c r="T418" s="362"/>
      <c r="U418" s="362"/>
      <c r="V418" s="362" t="s">
        <v>202</v>
      </c>
      <c r="W418" s="362"/>
      <c r="X418" s="362" t="s">
        <v>9</v>
      </c>
      <c r="Y418" s="362" t="s">
        <v>9</v>
      </c>
      <c r="Z418" s="362" t="s">
        <v>90</v>
      </c>
      <c r="AA418" s="366" t="s">
        <v>90</v>
      </c>
      <c r="AB418" s="362" t="s">
        <v>90</v>
      </c>
      <c r="AC418" s="362"/>
      <c r="AD418" s="362"/>
      <c r="AE418" s="362"/>
      <c r="AF418" s="362"/>
      <c r="AG418" s="362"/>
      <c r="AH418" s="362"/>
      <c r="AI418" s="362" t="s">
        <v>7051</v>
      </c>
      <c r="AJ418" s="362" t="s">
        <v>19</v>
      </c>
      <c r="AK418" s="362" t="s">
        <v>40</v>
      </c>
      <c r="AL418" s="362"/>
      <c r="AM418" s="362"/>
      <c r="AN418" s="362"/>
      <c r="AO418" s="362"/>
      <c r="AP418" s="361" t="e">
        <v>#N/A</v>
      </c>
      <c r="AR418">
        <v>1</v>
      </c>
      <c r="AS418" t="s">
        <v>9</v>
      </c>
      <c r="AT418" t="s">
        <v>9</v>
      </c>
    </row>
    <row r="419" spans="2:46" ht="15" customHeight="1" x14ac:dyDescent="0.35">
      <c r="B419" s="362">
        <v>2166</v>
      </c>
      <c r="C419" s="362" t="s">
        <v>5282</v>
      </c>
      <c r="D419" s="362" t="s">
        <v>3</v>
      </c>
      <c r="E419" s="362" t="s">
        <v>172</v>
      </c>
      <c r="F419" s="362"/>
      <c r="G419" s="362"/>
      <c r="H419" s="362"/>
      <c r="I419" s="362" t="s">
        <v>65</v>
      </c>
      <c r="J419" s="362" t="s">
        <v>822</v>
      </c>
      <c r="K419" s="361" t="s">
        <v>5283</v>
      </c>
      <c r="L419" s="362"/>
      <c r="M419" s="362" t="s">
        <v>186</v>
      </c>
      <c r="N419" s="362" t="s">
        <v>40</v>
      </c>
      <c r="O419" s="362"/>
      <c r="P419" s="362" t="s">
        <v>65</v>
      </c>
      <c r="Q419" s="362" t="s">
        <v>3395</v>
      </c>
      <c r="R419" s="362"/>
      <c r="S419" s="361" t="s">
        <v>90</v>
      </c>
      <c r="T419" s="362"/>
      <c r="U419" s="362"/>
      <c r="V419" s="362" t="s">
        <v>202</v>
      </c>
      <c r="W419" s="362"/>
      <c r="X419" s="362" t="s">
        <v>9</v>
      </c>
      <c r="Y419" s="362" t="s">
        <v>9</v>
      </c>
      <c r="Z419" s="362" t="s">
        <v>90</v>
      </c>
      <c r="AA419" s="366" t="s">
        <v>90</v>
      </c>
      <c r="AB419" s="362" t="s">
        <v>90</v>
      </c>
      <c r="AC419" s="362"/>
      <c r="AD419" s="362"/>
      <c r="AE419" s="362"/>
      <c r="AF419" s="362"/>
      <c r="AG419" s="362"/>
      <c r="AH419" s="362"/>
      <c r="AI419" s="362" t="s">
        <v>7051</v>
      </c>
      <c r="AJ419" s="362" t="s">
        <v>19</v>
      </c>
      <c r="AK419" s="362" t="s">
        <v>40</v>
      </c>
      <c r="AL419" s="362"/>
      <c r="AM419" s="362"/>
      <c r="AN419" s="362"/>
      <c r="AO419" s="362"/>
      <c r="AP419" s="361" t="e">
        <v>#N/A</v>
      </c>
      <c r="AR419">
        <v>1</v>
      </c>
      <c r="AS419" t="s">
        <v>9</v>
      </c>
      <c r="AT419" t="s">
        <v>9</v>
      </c>
    </row>
    <row r="420" spans="2:46" ht="15" customHeight="1" x14ac:dyDescent="0.35">
      <c r="B420" s="362">
        <v>2167</v>
      </c>
      <c r="C420" s="362" t="s">
        <v>5284</v>
      </c>
      <c r="D420" s="362" t="s">
        <v>3</v>
      </c>
      <c r="E420" s="362" t="s">
        <v>172</v>
      </c>
      <c r="F420" s="362"/>
      <c r="G420" s="362"/>
      <c r="H420" s="362"/>
      <c r="I420" s="362" t="s">
        <v>65</v>
      </c>
      <c r="J420" s="362" t="s">
        <v>822</v>
      </c>
      <c r="K420" s="361" t="s">
        <v>5285</v>
      </c>
      <c r="L420" s="362"/>
      <c r="M420" s="362" t="s">
        <v>186</v>
      </c>
      <c r="N420" s="362" t="s">
        <v>40</v>
      </c>
      <c r="O420" s="362"/>
      <c r="P420" s="362" t="s">
        <v>65</v>
      </c>
      <c r="Q420" s="362" t="s">
        <v>3395</v>
      </c>
      <c r="R420" s="362"/>
      <c r="S420" s="361" t="s">
        <v>90</v>
      </c>
      <c r="T420" s="362"/>
      <c r="U420" s="362"/>
      <c r="V420" s="362" t="s">
        <v>202</v>
      </c>
      <c r="W420" s="362"/>
      <c r="X420" s="362" t="s">
        <v>9</v>
      </c>
      <c r="Y420" s="362" t="s">
        <v>9</v>
      </c>
      <c r="Z420" s="362" t="s">
        <v>90</v>
      </c>
      <c r="AA420" s="366" t="s">
        <v>90</v>
      </c>
      <c r="AB420" s="362" t="s">
        <v>90</v>
      </c>
      <c r="AC420" s="362"/>
      <c r="AD420" s="362"/>
      <c r="AE420" s="362"/>
      <c r="AF420" s="362"/>
      <c r="AG420" s="362"/>
      <c r="AH420" s="362"/>
      <c r="AI420" s="362" t="s">
        <v>7051</v>
      </c>
      <c r="AJ420" s="362" t="s">
        <v>19</v>
      </c>
      <c r="AK420" s="362" t="s">
        <v>40</v>
      </c>
      <c r="AL420" s="362"/>
      <c r="AM420" s="362"/>
      <c r="AN420" s="362"/>
      <c r="AO420" s="362"/>
      <c r="AP420" s="361" t="e">
        <v>#N/A</v>
      </c>
      <c r="AR420">
        <v>1</v>
      </c>
      <c r="AS420" t="s">
        <v>9</v>
      </c>
      <c r="AT420" t="s">
        <v>9</v>
      </c>
    </row>
    <row r="421" spans="2:46" ht="15" customHeight="1" x14ac:dyDescent="0.35">
      <c r="B421" s="362">
        <v>2168</v>
      </c>
      <c r="C421" s="362" t="s">
        <v>5286</v>
      </c>
      <c r="D421" s="362" t="s">
        <v>3</v>
      </c>
      <c r="E421" s="362" t="s">
        <v>172</v>
      </c>
      <c r="F421" s="362"/>
      <c r="G421" s="362"/>
      <c r="H421" s="362"/>
      <c r="I421" s="362" t="s">
        <v>65</v>
      </c>
      <c r="J421" s="362" t="s">
        <v>822</v>
      </c>
      <c r="K421" s="361" t="s">
        <v>5287</v>
      </c>
      <c r="L421" s="362"/>
      <c r="M421" s="362" t="s">
        <v>186</v>
      </c>
      <c r="N421" s="362" t="s">
        <v>40</v>
      </c>
      <c r="O421" s="362"/>
      <c r="P421" s="362" t="s">
        <v>65</v>
      </c>
      <c r="Q421" s="362" t="s">
        <v>3395</v>
      </c>
      <c r="R421" s="362"/>
      <c r="S421" s="361" t="s">
        <v>90</v>
      </c>
      <c r="T421" s="362"/>
      <c r="U421" s="362"/>
      <c r="V421" s="362" t="s">
        <v>202</v>
      </c>
      <c r="W421" s="362"/>
      <c r="X421" s="362" t="s">
        <v>9</v>
      </c>
      <c r="Y421" s="362" t="s">
        <v>9</v>
      </c>
      <c r="Z421" s="362" t="s">
        <v>90</v>
      </c>
      <c r="AA421" s="366" t="s">
        <v>90</v>
      </c>
      <c r="AB421" s="362" t="s">
        <v>90</v>
      </c>
      <c r="AC421" s="362"/>
      <c r="AD421" s="362"/>
      <c r="AE421" s="362"/>
      <c r="AF421" s="362"/>
      <c r="AG421" s="362"/>
      <c r="AH421" s="362"/>
      <c r="AI421" s="362" t="s">
        <v>7051</v>
      </c>
      <c r="AJ421" s="362" t="s">
        <v>19</v>
      </c>
      <c r="AK421" s="362" t="s">
        <v>40</v>
      </c>
      <c r="AL421" s="362"/>
      <c r="AM421" s="362"/>
      <c r="AN421" s="362"/>
      <c r="AO421" s="362"/>
      <c r="AP421" s="361" t="e">
        <v>#N/A</v>
      </c>
      <c r="AR421">
        <v>1</v>
      </c>
      <c r="AS421" t="s">
        <v>9</v>
      </c>
      <c r="AT421" t="s">
        <v>9</v>
      </c>
    </row>
    <row r="422" spans="2:46" ht="15" customHeight="1" x14ac:dyDescent="0.35">
      <c r="B422" s="362">
        <v>2169</v>
      </c>
      <c r="C422" s="362" t="s">
        <v>5288</v>
      </c>
      <c r="D422" s="362" t="s">
        <v>3</v>
      </c>
      <c r="E422" s="362" t="s">
        <v>172</v>
      </c>
      <c r="F422" s="362"/>
      <c r="G422" s="362"/>
      <c r="H422" s="362"/>
      <c r="I422" s="362" t="s">
        <v>65</v>
      </c>
      <c r="J422" s="362" t="s">
        <v>822</v>
      </c>
      <c r="K422" s="361" t="s">
        <v>5289</v>
      </c>
      <c r="L422" s="362"/>
      <c r="M422" s="362" t="s">
        <v>186</v>
      </c>
      <c r="N422" s="362" t="s">
        <v>40</v>
      </c>
      <c r="O422" s="362"/>
      <c r="P422" s="362" t="s">
        <v>65</v>
      </c>
      <c r="Q422" s="362" t="s">
        <v>3395</v>
      </c>
      <c r="R422" s="362"/>
      <c r="S422" s="361" t="s">
        <v>90</v>
      </c>
      <c r="T422" s="362"/>
      <c r="U422" s="362"/>
      <c r="V422" s="362" t="s">
        <v>202</v>
      </c>
      <c r="W422" s="362"/>
      <c r="X422" s="362" t="s">
        <v>9</v>
      </c>
      <c r="Y422" s="362" t="s">
        <v>9</v>
      </c>
      <c r="Z422" s="362" t="s">
        <v>90</v>
      </c>
      <c r="AA422" s="366" t="s">
        <v>90</v>
      </c>
      <c r="AB422" s="362" t="s">
        <v>90</v>
      </c>
      <c r="AC422" s="362"/>
      <c r="AD422" s="362"/>
      <c r="AE422" s="362"/>
      <c r="AF422" s="362"/>
      <c r="AG422" s="362"/>
      <c r="AH422" s="362"/>
      <c r="AI422" s="362" t="s">
        <v>7051</v>
      </c>
      <c r="AJ422" s="362" t="s">
        <v>19</v>
      </c>
      <c r="AK422" s="362" t="s">
        <v>40</v>
      </c>
      <c r="AL422" s="362"/>
      <c r="AM422" s="362"/>
      <c r="AN422" s="362"/>
      <c r="AO422" s="362"/>
      <c r="AP422" s="361" t="e">
        <v>#N/A</v>
      </c>
      <c r="AR422">
        <v>1</v>
      </c>
      <c r="AS422" t="s">
        <v>9</v>
      </c>
      <c r="AT422" t="s">
        <v>9</v>
      </c>
    </row>
    <row r="423" spans="2:46" ht="15" customHeight="1" x14ac:dyDescent="0.35">
      <c r="B423" s="362">
        <v>2170</v>
      </c>
      <c r="C423" s="362" t="s">
        <v>5290</v>
      </c>
      <c r="D423" s="362" t="s">
        <v>3</v>
      </c>
      <c r="E423" s="362" t="s">
        <v>172</v>
      </c>
      <c r="F423" s="362"/>
      <c r="G423" s="362"/>
      <c r="H423" s="362"/>
      <c r="I423" s="362" t="s">
        <v>65</v>
      </c>
      <c r="J423" s="362" t="s">
        <v>822</v>
      </c>
      <c r="K423" s="361" t="s">
        <v>5291</v>
      </c>
      <c r="L423" s="362"/>
      <c r="M423" s="362" t="s">
        <v>186</v>
      </c>
      <c r="N423" s="362" t="s">
        <v>40</v>
      </c>
      <c r="O423" s="362"/>
      <c r="P423" s="362" t="s">
        <v>65</v>
      </c>
      <c r="Q423" s="362" t="s">
        <v>3395</v>
      </c>
      <c r="R423" s="362"/>
      <c r="S423" s="361" t="s">
        <v>90</v>
      </c>
      <c r="T423" s="362"/>
      <c r="U423" s="362"/>
      <c r="V423" s="362" t="s">
        <v>202</v>
      </c>
      <c r="W423" s="362"/>
      <c r="X423" s="362" t="s">
        <v>9</v>
      </c>
      <c r="Y423" s="362" t="s">
        <v>9</v>
      </c>
      <c r="Z423" s="362" t="s">
        <v>90</v>
      </c>
      <c r="AA423" s="366" t="s">
        <v>90</v>
      </c>
      <c r="AB423" s="362" t="s">
        <v>90</v>
      </c>
      <c r="AC423" s="362"/>
      <c r="AD423" s="362"/>
      <c r="AE423" s="362"/>
      <c r="AF423" s="362"/>
      <c r="AG423" s="362"/>
      <c r="AH423" s="362"/>
      <c r="AI423" s="362" t="s">
        <v>7051</v>
      </c>
      <c r="AJ423" s="362" t="s">
        <v>19</v>
      </c>
      <c r="AK423" s="362" t="s">
        <v>40</v>
      </c>
      <c r="AL423" s="362"/>
      <c r="AM423" s="362"/>
      <c r="AN423" s="362"/>
      <c r="AO423" s="362"/>
      <c r="AP423" s="361" t="e">
        <v>#N/A</v>
      </c>
      <c r="AR423">
        <v>1</v>
      </c>
      <c r="AS423" t="s">
        <v>9</v>
      </c>
      <c r="AT423" t="s">
        <v>9</v>
      </c>
    </row>
    <row r="424" spans="2:46" ht="15" customHeight="1" x14ac:dyDescent="0.35">
      <c r="B424" s="362">
        <v>2171</v>
      </c>
      <c r="C424" s="362" t="s">
        <v>5292</v>
      </c>
      <c r="D424" s="362" t="s">
        <v>3</v>
      </c>
      <c r="E424" s="362" t="s">
        <v>172</v>
      </c>
      <c r="F424" s="362"/>
      <c r="G424" s="362"/>
      <c r="H424" s="362"/>
      <c r="I424" s="362" t="s">
        <v>65</v>
      </c>
      <c r="J424" s="362" t="s">
        <v>822</v>
      </c>
      <c r="K424" s="361" t="s">
        <v>5293</v>
      </c>
      <c r="L424" s="362"/>
      <c r="M424" s="362" t="s">
        <v>186</v>
      </c>
      <c r="N424" s="362" t="s">
        <v>40</v>
      </c>
      <c r="O424" s="362"/>
      <c r="P424" s="362" t="s">
        <v>65</v>
      </c>
      <c r="Q424" s="362" t="s">
        <v>3395</v>
      </c>
      <c r="R424" s="362"/>
      <c r="S424" s="361" t="s">
        <v>90</v>
      </c>
      <c r="T424" s="362"/>
      <c r="U424" s="362"/>
      <c r="V424" s="362" t="s">
        <v>202</v>
      </c>
      <c r="W424" s="362"/>
      <c r="X424" s="362" t="s">
        <v>9</v>
      </c>
      <c r="Y424" s="362" t="s">
        <v>9</v>
      </c>
      <c r="Z424" s="362" t="s">
        <v>90</v>
      </c>
      <c r="AA424" s="366" t="s">
        <v>90</v>
      </c>
      <c r="AB424" s="362" t="s">
        <v>90</v>
      </c>
      <c r="AC424" s="362"/>
      <c r="AD424" s="362"/>
      <c r="AE424" s="362"/>
      <c r="AF424" s="362"/>
      <c r="AG424" s="362"/>
      <c r="AH424" s="362"/>
      <c r="AI424" s="362" t="s">
        <v>7051</v>
      </c>
      <c r="AJ424" s="362" t="s">
        <v>19</v>
      </c>
      <c r="AK424" s="362" t="s">
        <v>40</v>
      </c>
      <c r="AL424" s="362"/>
      <c r="AM424" s="362"/>
      <c r="AN424" s="362"/>
      <c r="AO424" s="362"/>
      <c r="AP424" s="361" t="e">
        <v>#N/A</v>
      </c>
      <c r="AR424">
        <v>1</v>
      </c>
      <c r="AS424" t="s">
        <v>9</v>
      </c>
      <c r="AT424" t="s">
        <v>9</v>
      </c>
    </row>
    <row r="425" spans="2:46" ht="15" customHeight="1" x14ac:dyDescent="0.35">
      <c r="B425" s="362">
        <v>2172</v>
      </c>
      <c r="C425" s="362" t="s">
        <v>5294</v>
      </c>
      <c r="D425" s="362" t="s">
        <v>3</v>
      </c>
      <c r="E425" s="362" t="s">
        <v>172</v>
      </c>
      <c r="F425" s="362"/>
      <c r="G425" s="362"/>
      <c r="H425" s="362"/>
      <c r="I425" s="362" t="s">
        <v>26</v>
      </c>
      <c r="J425" s="362" t="s">
        <v>63</v>
      </c>
      <c r="K425" s="361" t="s">
        <v>5295</v>
      </c>
      <c r="L425" s="362"/>
      <c r="M425" s="362" t="s">
        <v>186</v>
      </c>
      <c r="N425" s="362" t="s">
        <v>4410</v>
      </c>
      <c r="O425" s="362"/>
      <c r="P425" s="362" t="s">
        <v>2208</v>
      </c>
      <c r="Q425" s="362" t="s">
        <v>4394</v>
      </c>
      <c r="R425" s="362"/>
      <c r="S425" s="361"/>
      <c r="T425" s="362"/>
      <c r="U425" s="362"/>
      <c r="V425" s="362" t="s">
        <v>844</v>
      </c>
      <c r="W425" s="362"/>
      <c r="X425" s="362"/>
      <c r="Y425" s="362" t="s">
        <v>48</v>
      </c>
      <c r="Z425" s="362" t="s">
        <v>90</v>
      </c>
      <c r="AA425" s="366" t="s">
        <v>90</v>
      </c>
      <c r="AB425" s="362" t="s">
        <v>90</v>
      </c>
      <c r="AC425" s="362"/>
      <c r="AD425" s="362"/>
      <c r="AE425" s="362"/>
      <c r="AF425" s="362"/>
      <c r="AG425" s="362"/>
      <c r="AH425" s="362"/>
      <c r="AI425" s="362" t="s">
        <v>7047</v>
      </c>
      <c r="AJ425" s="362" t="s">
        <v>19</v>
      </c>
      <c r="AK425" s="362" t="s">
        <v>40</v>
      </c>
      <c r="AL425" s="362" t="s">
        <v>4410</v>
      </c>
      <c r="AM425" s="362">
        <v>0</v>
      </c>
      <c r="AN425" s="362"/>
      <c r="AO425" s="362"/>
      <c r="AP425" s="361"/>
      <c r="AR425">
        <v>1</v>
      </c>
      <c r="AS425" t="s">
        <v>5839</v>
      </c>
      <c r="AT425" t="s">
        <v>5839</v>
      </c>
    </row>
    <row r="426" spans="2:46" ht="15" customHeight="1" x14ac:dyDescent="0.35">
      <c r="B426" s="362">
        <v>2173</v>
      </c>
      <c r="C426" s="362" t="s">
        <v>5296</v>
      </c>
      <c r="D426" s="362" t="s">
        <v>3</v>
      </c>
      <c r="E426" s="362" t="s">
        <v>172</v>
      </c>
      <c r="F426" s="362"/>
      <c r="G426" s="362"/>
      <c r="H426" s="362"/>
      <c r="I426" s="362" t="s">
        <v>65</v>
      </c>
      <c r="J426" s="362" t="s">
        <v>822</v>
      </c>
      <c r="K426" s="361" t="s">
        <v>5297</v>
      </c>
      <c r="L426" s="362"/>
      <c r="M426" s="362" t="s">
        <v>186</v>
      </c>
      <c r="N426" s="362" t="s">
        <v>40</v>
      </c>
      <c r="O426" s="362"/>
      <c r="P426" s="362" t="s">
        <v>65</v>
      </c>
      <c r="Q426" s="362" t="s">
        <v>3395</v>
      </c>
      <c r="R426" s="362"/>
      <c r="S426" s="361" t="s">
        <v>90</v>
      </c>
      <c r="T426" s="362"/>
      <c r="U426" s="362"/>
      <c r="V426" s="362" t="s">
        <v>202</v>
      </c>
      <c r="W426" s="362"/>
      <c r="X426" s="362" t="s">
        <v>9</v>
      </c>
      <c r="Y426" s="362" t="s">
        <v>9</v>
      </c>
      <c r="Z426" s="362" t="s">
        <v>90</v>
      </c>
      <c r="AA426" s="366" t="s">
        <v>90</v>
      </c>
      <c r="AB426" s="362" t="s">
        <v>90</v>
      </c>
      <c r="AC426" s="362"/>
      <c r="AD426" s="362"/>
      <c r="AE426" s="362"/>
      <c r="AF426" s="362"/>
      <c r="AG426" s="362"/>
      <c r="AH426" s="362"/>
      <c r="AI426" s="362" t="s">
        <v>7051</v>
      </c>
      <c r="AJ426" s="362" t="s">
        <v>19</v>
      </c>
      <c r="AK426" s="362" t="s">
        <v>40</v>
      </c>
      <c r="AL426" s="362"/>
      <c r="AM426" s="362"/>
      <c r="AN426" s="362"/>
      <c r="AO426" s="362"/>
      <c r="AP426" s="361" t="e">
        <v>#N/A</v>
      </c>
      <c r="AR426">
        <v>1</v>
      </c>
      <c r="AS426" t="s">
        <v>9</v>
      </c>
      <c r="AT426" t="s">
        <v>9</v>
      </c>
    </row>
    <row r="427" spans="2:46" ht="15" customHeight="1" x14ac:dyDescent="0.35">
      <c r="B427" s="362">
        <v>2174</v>
      </c>
      <c r="C427" s="362" t="s">
        <v>5298</v>
      </c>
      <c r="D427" s="362" t="s">
        <v>3</v>
      </c>
      <c r="E427" s="362" t="s">
        <v>172</v>
      </c>
      <c r="F427" s="362"/>
      <c r="G427" s="362"/>
      <c r="H427" s="362"/>
      <c r="I427" s="362" t="s">
        <v>65</v>
      </c>
      <c r="J427" s="362" t="s">
        <v>822</v>
      </c>
      <c r="K427" s="361" t="s">
        <v>5299</v>
      </c>
      <c r="L427" s="362"/>
      <c r="M427" s="362" t="s">
        <v>186</v>
      </c>
      <c r="N427" s="362" t="s">
        <v>40</v>
      </c>
      <c r="O427" s="362"/>
      <c r="P427" s="362" t="s">
        <v>65</v>
      </c>
      <c r="Q427" s="362" t="s">
        <v>3395</v>
      </c>
      <c r="R427" s="362"/>
      <c r="S427" s="361" t="s">
        <v>90</v>
      </c>
      <c r="T427" s="362"/>
      <c r="U427" s="362"/>
      <c r="V427" s="362" t="s">
        <v>202</v>
      </c>
      <c r="W427" s="362"/>
      <c r="X427" s="362" t="s">
        <v>9</v>
      </c>
      <c r="Y427" s="362" t="s">
        <v>9</v>
      </c>
      <c r="Z427" s="362" t="s">
        <v>90</v>
      </c>
      <c r="AA427" s="366" t="s">
        <v>90</v>
      </c>
      <c r="AB427" s="362" t="s">
        <v>90</v>
      </c>
      <c r="AC427" s="362"/>
      <c r="AD427" s="362"/>
      <c r="AE427" s="362"/>
      <c r="AF427" s="362"/>
      <c r="AG427" s="362"/>
      <c r="AH427" s="362"/>
      <c r="AI427" s="362" t="s">
        <v>7051</v>
      </c>
      <c r="AJ427" s="362" t="s">
        <v>19</v>
      </c>
      <c r="AK427" s="362" t="s">
        <v>40</v>
      </c>
      <c r="AL427" s="362"/>
      <c r="AM427" s="362"/>
      <c r="AN427" s="362"/>
      <c r="AO427" s="362"/>
      <c r="AP427" s="361" t="e">
        <v>#N/A</v>
      </c>
      <c r="AR427">
        <v>1</v>
      </c>
      <c r="AS427" t="s">
        <v>9</v>
      </c>
      <c r="AT427" t="s">
        <v>9</v>
      </c>
    </row>
    <row r="428" spans="2:46" ht="15" customHeight="1" x14ac:dyDescent="0.35">
      <c r="B428" s="362">
        <v>2175</v>
      </c>
      <c r="C428" s="362" t="s">
        <v>5300</v>
      </c>
      <c r="D428" s="362" t="s">
        <v>3</v>
      </c>
      <c r="E428" s="362" t="s">
        <v>172</v>
      </c>
      <c r="F428" s="362"/>
      <c r="G428" s="362"/>
      <c r="H428" s="362"/>
      <c r="I428" s="362" t="s">
        <v>65</v>
      </c>
      <c r="J428" s="362" t="s">
        <v>822</v>
      </c>
      <c r="K428" s="361" t="s">
        <v>5301</v>
      </c>
      <c r="L428" s="362"/>
      <c r="M428" s="362" t="s">
        <v>186</v>
      </c>
      <c r="N428" s="362" t="s">
        <v>40</v>
      </c>
      <c r="O428" s="362"/>
      <c r="P428" s="362" t="s">
        <v>65</v>
      </c>
      <c r="Q428" s="362" t="s">
        <v>3395</v>
      </c>
      <c r="R428" s="362"/>
      <c r="S428" s="361" t="s">
        <v>90</v>
      </c>
      <c r="T428" s="362"/>
      <c r="U428" s="362"/>
      <c r="V428" s="362" t="s">
        <v>202</v>
      </c>
      <c r="W428" s="362"/>
      <c r="X428" s="362" t="s">
        <v>9</v>
      </c>
      <c r="Y428" s="362" t="s">
        <v>9</v>
      </c>
      <c r="Z428" s="362" t="s">
        <v>90</v>
      </c>
      <c r="AA428" s="366" t="s">
        <v>90</v>
      </c>
      <c r="AB428" s="362" t="s">
        <v>90</v>
      </c>
      <c r="AC428" s="362"/>
      <c r="AD428" s="362"/>
      <c r="AE428" s="362"/>
      <c r="AF428" s="362"/>
      <c r="AG428" s="362"/>
      <c r="AH428" s="362"/>
      <c r="AI428" s="362" t="s">
        <v>7051</v>
      </c>
      <c r="AJ428" s="362" t="s">
        <v>19</v>
      </c>
      <c r="AK428" s="362" t="s">
        <v>40</v>
      </c>
      <c r="AL428" s="362"/>
      <c r="AM428" s="362"/>
      <c r="AN428" s="362"/>
      <c r="AO428" s="362"/>
      <c r="AP428" s="361" t="e">
        <v>#N/A</v>
      </c>
      <c r="AR428">
        <v>1</v>
      </c>
      <c r="AS428" t="s">
        <v>9</v>
      </c>
      <c r="AT428" t="s">
        <v>9</v>
      </c>
    </row>
    <row r="429" spans="2:46" ht="15" customHeight="1" x14ac:dyDescent="0.35">
      <c r="B429" s="362">
        <v>2176</v>
      </c>
      <c r="C429" s="362" t="s">
        <v>5302</v>
      </c>
      <c r="D429" s="362" t="s">
        <v>3</v>
      </c>
      <c r="E429" s="362" t="s">
        <v>172</v>
      </c>
      <c r="F429" s="362"/>
      <c r="G429" s="362"/>
      <c r="H429" s="362"/>
      <c r="I429" s="362" t="s">
        <v>65</v>
      </c>
      <c r="J429" s="362" t="s">
        <v>822</v>
      </c>
      <c r="K429" s="361" t="s">
        <v>5303</v>
      </c>
      <c r="L429" s="362"/>
      <c r="M429" s="362" t="s">
        <v>186</v>
      </c>
      <c r="N429" s="362" t="s">
        <v>40</v>
      </c>
      <c r="O429" s="362"/>
      <c r="P429" s="362" t="s">
        <v>65</v>
      </c>
      <c r="Q429" s="362" t="s">
        <v>3395</v>
      </c>
      <c r="R429" s="362"/>
      <c r="S429" s="361" t="s">
        <v>90</v>
      </c>
      <c r="T429" s="362"/>
      <c r="U429" s="362"/>
      <c r="V429" s="362" t="s">
        <v>202</v>
      </c>
      <c r="W429" s="362"/>
      <c r="X429" s="362" t="s">
        <v>9</v>
      </c>
      <c r="Y429" s="362" t="s">
        <v>9</v>
      </c>
      <c r="Z429" s="362" t="s">
        <v>90</v>
      </c>
      <c r="AA429" s="366" t="s">
        <v>90</v>
      </c>
      <c r="AB429" s="362" t="s">
        <v>90</v>
      </c>
      <c r="AC429" s="362"/>
      <c r="AD429" s="362"/>
      <c r="AE429" s="362"/>
      <c r="AF429" s="362"/>
      <c r="AG429" s="362"/>
      <c r="AH429" s="362"/>
      <c r="AI429" s="362" t="s">
        <v>7051</v>
      </c>
      <c r="AJ429" s="362" t="s">
        <v>19</v>
      </c>
      <c r="AK429" s="362" t="s">
        <v>40</v>
      </c>
      <c r="AL429" s="362"/>
      <c r="AM429" s="362"/>
      <c r="AN429" s="362"/>
      <c r="AO429" s="362"/>
      <c r="AP429" s="361" t="e">
        <v>#N/A</v>
      </c>
      <c r="AR429">
        <v>1</v>
      </c>
      <c r="AS429" t="s">
        <v>9</v>
      </c>
      <c r="AT429" t="s">
        <v>9</v>
      </c>
    </row>
    <row r="430" spans="2:46" ht="15" customHeight="1" x14ac:dyDescent="0.35">
      <c r="B430" s="362">
        <v>2177</v>
      </c>
      <c r="C430" s="362" t="s">
        <v>5304</v>
      </c>
      <c r="D430" s="362" t="s">
        <v>3</v>
      </c>
      <c r="E430" s="362" t="s">
        <v>172</v>
      </c>
      <c r="F430" s="362"/>
      <c r="G430" s="362"/>
      <c r="H430" s="362"/>
      <c r="I430" s="362" t="s">
        <v>65</v>
      </c>
      <c r="J430" s="362" t="s">
        <v>822</v>
      </c>
      <c r="K430" s="361" t="s">
        <v>5305</v>
      </c>
      <c r="L430" s="362"/>
      <c r="M430" s="362" t="s">
        <v>186</v>
      </c>
      <c r="N430" s="362" t="s">
        <v>40</v>
      </c>
      <c r="O430" s="362"/>
      <c r="P430" s="362" t="s">
        <v>65</v>
      </c>
      <c r="Q430" s="362" t="s">
        <v>3395</v>
      </c>
      <c r="R430" s="362"/>
      <c r="S430" s="361" t="s">
        <v>90</v>
      </c>
      <c r="T430" s="362"/>
      <c r="U430" s="362"/>
      <c r="V430" s="362" t="s">
        <v>202</v>
      </c>
      <c r="W430" s="362"/>
      <c r="X430" s="362" t="s">
        <v>9</v>
      </c>
      <c r="Y430" s="362" t="s">
        <v>9</v>
      </c>
      <c r="Z430" s="362" t="s">
        <v>90</v>
      </c>
      <c r="AA430" s="366" t="s">
        <v>90</v>
      </c>
      <c r="AB430" s="362" t="s">
        <v>90</v>
      </c>
      <c r="AC430" s="362"/>
      <c r="AD430" s="362"/>
      <c r="AE430" s="362"/>
      <c r="AF430" s="362"/>
      <c r="AG430" s="362"/>
      <c r="AH430" s="362"/>
      <c r="AI430" s="362" t="s">
        <v>7051</v>
      </c>
      <c r="AJ430" s="362" t="s">
        <v>19</v>
      </c>
      <c r="AK430" s="362" t="s">
        <v>40</v>
      </c>
      <c r="AL430" s="362"/>
      <c r="AM430" s="362"/>
      <c r="AN430" s="362"/>
      <c r="AO430" s="362"/>
      <c r="AP430" s="361" t="e">
        <v>#N/A</v>
      </c>
      <c r="AR430">
        <v>1</v>
      </c>
      <c r="AS430" t="s">
        <v>9</v>
      </c>
      <c r="AT430" t="s">
        <v>9</v>
      </c>
    </row>
    <row r="431" spans="2:46" ht="15" customHeight="1" x14ac:dyDescent="0.35">
      <c r="B431" s="362">
        <v>2178</v>
      </c>
      <c r="C431" s="362" t="s">
        <v>5306</v>
      </c>
      <c r="D431" s="362" t="s">
        <v>3</v>
      </c>
      <c r="E431" s="362" t="s">
        <v>172</v>
      </c>
      <c r="F431" s="362"/>
      <c r="G431" s="362"/>
      <c r="H431" s="362"/>
      <c r="I431" s="362" t="s">
        <v>65</v>
      </c>
      <c r="J431" s="362" t="s">
        <v>822</v>
      </c>
      <c r="K431" s="361" t="s">
        <v>5307</v>
      </c>
      <c r="L431" s="362"/>
      <c r="M431" s="362" t="s">
        <v>186</v>
      </c>
      <c r="N431" s="362" t="s">
        <v>40</v>
      </c>
      <c r="O431" s="362"/>
      <c r="P431" s="362" t="s">
        <v>65</v>
      </c>
      <c r="Q431" s="362" t="s">
        <v>3395</v>
      </c>
      <c r="R431" s="362"/>
      <c r="S431" s="361" t="s">
        <v>90</v>
      </c>
      <c r="T431" s="362"/>
      <c r="U431" s="362"/>
      <c r="V431" s="362" t="s">
        <v>202</v>
      </c>
      <c r="W431" s="362"/>
      <c r="X431" s="362" t="s">
        <v>9</v>
      </c>
      <c r="Y431" s="362" t="s">
        <v>9</v>
      </c>
      <c r="Z431" s="362" t="s">
        <v>90</v>
      </c>
      <c r="AA431" s="366" t="s">
        <v>90</v>
      </c>
      <c r="AB431" s="362" t="s">
        <v>90</v>
      </c>
      <c r="AC431" s="362"/>
      <c r="AD431" s="362"/>
      <c r="AE431" s="362"/>
      <c r="AF431" s="362"/>
      <c r="AG431" s="362"/>
      <c r="AH431" s="362"/>
      <c r="AI431" s="362" t="s">
        <v>7051</v>
      </c>
      <c r="AJ431" s="362" t="s">
        <v>19</v>
      </c>
      <c r="AK431" s="362" t="s">
        <v>40</v>
      </c>
      <c r="AL431" s="362"/>
      <c r="AM431" s="362"/>
      <c r="AN431" s="362"/>
      <c r="AO431" s="362"/>
      <c r="AP431" s="361" t="e">
        <v>#N/A</v>
      </c>
      <c r="AR431">
        <v>1</v>
      </c>
      <c r="AS431" t="s">
        <v>9</v>
      </c>
      <c r="AT431" t="s">
        <v>9</v>
      </c>
    </row>
    <row r="432" spans="2:46" ht="15" customHeight="1" x14ac:dyDescent="0.35">
      <c r="B432" s="362">
        <v>2179</v>
      </c>
      <c r="C432" s="362" t="s">
        <v>5308</v>
      </c>
      <c r="D432" s="362" t="s">
        <v>3</v>
      </c>
      <c r="E432" s="362" t="s">
        <v>172</v>
      </c>
      <c r="F432" s="362"/>
      <c r="G432" s="362"/>
      <c r="H432" s="362"/>
      <c r="I432" s="362" t="s">
        <v>65</v>
      </c>
      <c r="J432" s="362" t="s">
        <v>822</v>
      </c>
      <c r="K432" s="361" t="s">
        <v>5309</v>
      </c>
      <c r="L432" s="362"/>
      <c r="M432" s="362" t="s">
        <v>186</v>
      </c>
      <c r="N432" s="362" t="s">
        <v>40</v>
      </c>
      <c r="O432" s="362"/>
      <c r="P432" s="362" t="s">
        <v>65</v>
      </c>
      <c r="Q432" s="362" t="s">
        <v>3395</v>
      </c>
      <c r="R432" s="362"/>
      <c r="S432" s="361" t="s">
        <v>90</v>
      </c>
      <c r="T432" s="362"/>
      <c r="U432" s="362"/>
      <c r="V432" s="362" t="s">
        <v>202</v>
      </c>
      <c r="W432" s="362"/>
      <c r="X432" s="362" t="s">
        <v>9</v>
      </c>
      <c r="Y432" s="362" t="s">
        <v>9</v>
      </c>
      <c r="Z432" s="362" t="s">
        <v>90</v>
      </c>
      <c r="AA432" s="366" t="s">
        <v>90</v>
      </c>
      <c r="AB432" s="362" t="s">
        <v>90</v>
      </c>
      <c r="AC432" s="362"/>
      <c r="AD432" s="362"/>
      <c r="AE432" s="362"/>
      <c r="AF432" s="362"/>
      <c r="AG432" s="362"/>
      <c r="AH432" s="362"/>
      <c r="AI432" s="362" t="s">
        <v>7051</v>
      </c>
      <c r="AJ432" s="362" t="s">
        <v>19</v>
      </c>
      <c r="AK432" s="362" t="s">
        <v>40</v>
      </c>
      <c r="AL432" s="362"/>
      <c r="AM432" s="362"/>
      <c r="AN432" s="362"/>
      <c r="AO432" s="362"/>
      <c r="AP432" s="361" t="e">
        <v>#N/A</v>
      </c>
      <c r="AR432">
        <v>1</v>
      </c>
      <c r="AS432" t="s">
        <v>9</v>
      </c>
      <c r="AT432" t="s">
        <v>9</v>
      </c>
    </row>
    <row r="433" spans="2:46" ht="15" customHeight="1" x14ac:dyDescent="0.35">
      <c r="B433" s="362">
        <v>2180</v>
      </c>
      <c r="C433" s="362" t="s">
        <v>5310</v>
      </c>
      <c r="D433" s="362" t="s">
        <v>3</v>
      </c>
      <c r="E433" s="362" t="s">
        <v>172</v>
      </c>
      <c r="F433" s="362"/>
      <c r="G433" s="362"/>
      <c r="H433" s="362"/>
      <c r="I433" s="362" t="s">
        <v>65</v>
      </c>
      <c r="J433" s="362" t="s">
        <v>822</v>
      </c>
      <c r="K433" s="361" t="s">
        <v>5311</v>
      </c>
      <c r="L433" s="362"/>
      <c r="M433" s="362" t="s">
        <v>186</v>
      </c>
      <c r="N433" s="362" t="s">
        <v>4410</v>
      </c>
      <c r="O433" s="362"/>
      <c r="P433" s="362" t="s">
        <v>65</v>
      </c>
      <c r="Q433" s="362" t="s">
        <v>3395</v>
      </c>
      <c r="R433" s="362"/>
      <c r="S433" s="361" t="s">
        <v>90</v>
      </c>
      <c r="T433" s="362"/>
      <c r="U433" s="362"/>
      <c r="V433" s="362" t="s">
        <v>202</v>
      </c>
      <c r="W433" s="362"/>
      <c r="X433" s="362" t="s">
        <v>9</v>
      </c>
      <c r="Y433" s="362" t="s">
        <v>9</v>
      </c>
      <c r="Z433" s="362" t="s">
        <v>90</v>
      </c>
      <c r="AA433" s="366" t="s">
        <v>90</v>
      </c>
      <c r="AB433" s="362" t="s">
        <v>90</v>
      </c>
      <c r="AC433" s="362"/>
      <c r="AD433" s="362"/>
      <c r="AE433" s="362"/>
      <c r="AF433" s="362"/>
      <c r="AG433" s="362"/>
      <c r="AH433" s="362"/>
      <c r="AI433" s="362" t="s">
        <v>7051</v>
      </c>
      <c r="AJ433" s="362" t="s">
        <v>19</v>
      </c>
      <c r="AK433" s="362" t="s">
        <v>40</v>
      </c>
      <c r="AL433" s="362"/>
      <c r="AM433" s="362"/>
      <c r="AN433" s="362"/>
      <c r="AO433" s="362"/>
      <c r="AP433" s="361"/>
      <c r="AR433">
        <v>1</v>
      </c>
      <c r="AS433" t="s">
        <v>9</v>
      </c>
      <c r="AT433" t="s">
        <v>9</v>
      </c>
    </row>
    <row r="434" spans="2:46" ht="15" customHeight="1" x14ac:dyDescent="0.35">
      <c r="B434" s="362">
        <v>2181</v>
      </c>
      <c r="C434" s="362" t="s">
        <v>5312</v>
      </c>
      <c r="D434" s="362" t="s">
        <v>3</v>
      </c>
      <c r="E434" s="362" t="s">
        <v>172</v>
      </c>
      <c r="F434" s="362"/>
      <c r="G434" s="362"/>
      <c r="H434" s="362"/>
      <c r="I434" s="362" t="s">
        <v>65</v>
      </c>
      <c r="J434" s="362" t="s">
        <v>822</v>
      </c>
      <c r="K434" s="361" t="s">
        <v>5313</v>
      </c>
      <c r="L434" s="362"/>
      <c r="M434" s="362" t="s">
        <v>186</v>
      </c>
      <c r="N434" s="362" t="s">
        <v>4410</v>
      </c>
      <c r="O434" s="362"/>
      <c r="P434" s="362" t="s">
        <v>65</v>
      </c>
      <c r="Q434" s="362" t="s">
        <v>3395</v>
      </c>
      <c r="R434" s="362"/>
      <c r="S434" s="361" t="s">
        <v>90</v>
      </c>
      <c r="T434" s="362"/>
      <c r="U434" s="362"/>
      <c r="V434" s="362" t="s">
        <v>202</v>
      </c>
      <c r="W434" s="362"/>
      <c r="X434" s="362" t="s">
        <v>9</v>
      </c>
      <c r="Y434" s="362" t="s">
        <v>9</v>
      </c>
      <c r="Z434" s="362" t="s">
        <v>90</v>
      </c>
      <c r="AA434" s="366" t="s">
        <v>90</v>
      </c>
      <c r="AB434" s="362" t="s">
        <v>90</v>
      </c>
      <c r="AC434" s="362"/>
      <c r="AD434" s="362"/>
      <c r="AE434" s="362"/>
      <c r="AF434" s="362"/>
      <c r="AG434" s="362"/>
      <c r="AH434" s="362"/>
      <c r="AI434" s="362" t="s">
        <v>7051</v>
      </c>
      <c r="AJ434" s="362" t="s">
        <v>19</v>
      </c>
      <c r="AK434" s="362" t="s">
        <v>40</v>
      </c>
      <c r="AL434" s="362"/>
      <c r="AM434" s="362"/>
      <c r="AN434" s="362"/>
      <c r="AO434" s="362"/>
      <c r="AP434" s="361"/>
      <c r="AR434">
        <v>1</v>
      </c>
      <c r="AS434" t="s">
        <v>9</v>
      </c>
      <c r="AT434" t="s">
        <v>9</v>
      </c>
    </row>
    <row r="435" spans="2:46" ht="15" customHeight="1" x14ac:dyDescent="0.35">
      <c r="B435" s="362">
        <v>2182</v>
      </c>
      <c r="C435" s="362" t="s">
        <v>5314</v>
      </c>
      <c r="D435" s="362" t="s">
        <v>3</v>
      </c>
      <c r="E435" s="362" t="s">
        <v>172</v>
      </c>
      <c r="F435" s="362"/>
      <c r="G435" s="362"/>
      <c r="H435" s="362"/>
      <c r="I435" s="362" t="s">
        <v>65</v>
      </c>
      <c r="J435" s="362" t="s">
        <v>822</v>
      </c>
      <c r="K435" s="361" t="s">
        <v>5315</v>
      </c>
      <c r="L435" s="362"/>
      <c r="M435" s="362" t="s">
        <v>186</v>
      </c>
      <c r="N435" s="362" t="s">
        <v>4410</v>
      </c>
      <c r="O435" s="362"/>
      <c r="P435" s="362" t="s">
        <v>65</v>
      </c>
      <c r="Q435" s="362" t="s">
        <v>3395</v>
      </c>
      <c r="R435" s="362"/>
      <c r="S435" s="361" t="s">
        <v>90</v>
      </c>
      <c r="T435" s="362"/>
      <c r="U435" s="362"/>
      <c r="V435" s="362" t="s">
        <v>202</v>
      </c>
      <c r="W435" s="362"/>
      <c r="X435" s="362" t="s">
        <v>9</v>
      </c>
      <c r="Y435" s="362" t="s">
        <v>9</v>
      </c>
      <c r="Z435" s="362" t="s">
        <v>90</v>
      </c>
      <c r="AA435" s="366" t="s">
        <v>90</v>
      </c>
      <c r="AB435" s="362" t="s">
        <v>90</v>
      </c>
      <c r="AC435" s="362"/>
      <c r="AD435" s="362"/>
      <c r="AE435" s="362"/>
      <c r="AF435" s="362"/>
      <c r="AG435" s="362"/>
      <c r="AH435" s="362"/>
      <c r="AI435" s="362" t="s">
        <v>7051</v>
      </c>
      <c r="AJ435" s="362" t="s">
        <v>19</v>
      </c>
      <c r="AK435" s="362" t="s">
        <v>40</v>
      </c>
      <c r="AL435" s="362"/>
      <c r="AM435" s="362"/>
      <c r="AN435" s="362"/>
      <c r="AO435" s="362"/>
      <c r="AP435" s="361"/>
      <c r="AR435">
        <v>1</v>
      </c>
      <c r="AS435" t="s">
        <v>9</v>
      </c>
      <c r="AT435" t="s">
        <v>9</v>
      </c>
    </row>
    <row r="436" spans="2:46" ht="15" customHeight="1" x14ac:dyDescent="0.35">
      <c r="B436" s="362">
        <v>2183</v>
      </c>
      <c r="C436" s="362" t="s">
        <v>5316</v>
      </c>
      <c r="D436" s="362" t="s">
        <v>3</v>
      </c>
      <c r="E436" s="362" t="s">
        <v>172</v>
      </c>
      <c r="F436" s="362"/>
      <c r="G436" s="362"/>
      <c r="H436" s="362"/>
      <c r="I436" s="362" t="s">
        <v>26</v>
      </c>
      <c r="J436" s="362" t="s">
        <v>63</v>
      </c>
      <c r="K436" s="361" t="s">
        <v>5317</v>
      </c>
      <c r="L436" s="362"/>
      <c r="M436" s="362" t="s">
        <v>186</v>
      </c>
      <c r="N436" s="362" t="s">
        <v>95</v>
      </c>
      <c r="O436" s="362"/>
      <c r="P436" s="362" t="s">
        <v>2208</v>
      </c>
      <c r="Q436" s="362" t="s">
        <v>4394</v>
      </c>
      <c r="R436" s="362"/>
      <c r="S436" s="361"/>
      <c r="T436" s="362"/>
      <c r="U436" s="362"/>
      <c r="V436" s="362" t="s">
        <v>844</v>
      </c>
      <c r="W436" s="362"/>
      <c r="X436" s="362" t="s">
        <v>9</v>
      </c>
      <c r="Y436" s="362" t="s">
        <v>2790</v>
      </c>
      <c r="Z436" s="362" t="s">
        <v>90</v>
      </c>
      <c r="AA436" s="366" t="s">
        <v>90</v>
      </c>
      <c r="AB436" s="362" t="s">
        <v>90</v>
      </c>
      <c r="AC436" s="362"/>
      <c r="AD436" s="362"/>
      <c r="AE436" s="362"/>
      <c r="AF436" s="362"/>
      <c r="AG436" s="362"/>
      <c r="AH436" s="362"/>
      <c r="AI436" s="362" t="s">
        <v>7047</v>
      </c>
      <c r="AJ436" s="362" t="s">
        <v>19</v>
      </c>
      <c r="AK436" s="362" t="e">
        <v>#N/A</v>
      </c>
      <c r="AL436" s="362" t="s">
        <v>7021</v>
      </c>
      <c r="AM436" s="362" t="s">
        <v>6910</v>
      </c>
      <c r="AN436" s="362"/>
      <c r="AO436" s="362"/>
      <c r="AP436" s="361" t="e">
        <v>#N/A</v>
      </c>
      <c r="AR436">
        <v>1</v>
      </c>
      <c r="AS436" t="s">
        <v>9</v>
      </c>
      <c r="AT436" t="s">
        <v>9</v>
      </c>
    </row>
    <row r="437" spans="2:46" ht="15" customHeight="1" x14ac:dyDescent="0.35">
      <c r="B437" s="362">
        <v>2184</v>
      </c>
      <c r="C437" s="362" t="s">
        <v>5318</v>
      </c>
      <c r="D437" s="362" t="s">
        <v>3</v>
      </c>
      <c r="E437" s="362" t="s">
        <v>172</v>
      </c>
      <c r="F437" s="362"/>
      <c r="G437" s="362"/>
      <c r="H437" s="362"/>
      <c r="I437" s="362" t="s">
        <v>65</v>
      </c>
      <c r="J437" s="362" t="s">
        <v>822</v>
      </c>
      <c r="K437" s="361" t="s">
        <v>5319</v>
      </c>
      <c r="L437" s="362"/>
      <c r="M437" s="362" t="s">
        <v>186</v>
      </c>
      <c r="N437" s="362" t="s">
        <v>4410</v>
      </c>
      <c r="O437" s="362"/>
      <c r="P437" s="362" t="s">
        <v>65</v>
      </c>
      <c r="Q437" s="362" t="s">
        <v>3395</v>
      </c>
      <c r="R437" s="362"/>
      <c r="S437" s="361" t="s">
        <v>90</v>
      </c>
      <c r="T437" s="362"/>
      <c r="U437" s="362"/>
      <c r="V437" s="362" t="s">
        <v>202</v>
      </c>
      <c r="W437" s="362"/>
      <c r="X437" s="362" t="s">
        <v>9</v>
      </c>
      <c r="Y437" s="362" t="s">
        <v>9</v>
      </c>
      <c r="Z437" s="362" t="s">
        <v>90</v>
      </c>
      <c r="AA437" s="366" t="s">
        <v>90</v>
      </c>
      <c r="AB437" s="362" t="s">
        <v>90</v>
      </c>
      <c r="AC437" s="362"/>
      <c r="AD437" s="362"/>
      <c r="AE437" s="362"/>
      <c r="AF437" s="362"/>
      <c r="AG437" s="362"/>
      <c r="AH437" s="362"/>
      <c r="AI437" s="362" t="s">
        <v>7051</v>
      </c>
      <c r="AJ437" s="362" t="s">
        <v>19</v>
      </c>
      <c r="AK437" s="362" t="s">
        <v>40</v>
      </c>
      <c r="AL437" s="362"/>
      <c r="AM437" s="362"/>
      <c r="AN437" s="362"/>
      <c r="AO437" s="362"/>
      <c r="AP437" s="361"/>
      <c r="AR437">
        <v>1</v>
      </c>
      <c r="AS437" t="s">
        <v>9</v>
      </c>
      <c r="AT437" t="s">
        <v>9</v>
      </c>
    </row>
    <row r="438" spans="2:46" ht="15" customHeight="1" x14ac:dyDescent="0.35">
      <c r="B438" s="362">
        <v>2185</v>
      </c>
      <c r="C438" s="362" t="s">
        <v>5320</v>
      </c>
      <c r="D438" s="362" t="s">
        <v>3</v>
      </c>
      <c r="E438" s="362" t="s">
        <v>172</v>
      </c>
      <c r="F438" s="362"/>
      <c r="G438" s="362"/>
      <c r="H438" s="362"/>
      <c r="I438" s="362" t="s">
        <v>65</v>
      </c>
      <c r="J438" s="362" t="s">
        <v>822</v>
      </c>
      <c r="K438" s="361" t="s">
        <v>5321</v>
      </c>
      <c r="L438" s="362"/>
      <c r="M438" s="362" t="s">
        <v>186</v>
      </c>
      <c r="N438" s="362" t="s">
        <v>40</v>
      </c>
      <c r="O438" s="362"/>
      <c r="P438" s="362" t="s">
        <v>65</v>
      </c>
      <c r="Q438" s="362" t="s">
        <v>3395</v>
      </c>
      <c r="R438" s="362"/>
      <c r="S438" s="361" t="s">
        <v>90</v>
      </c>
      <c r="T438" s="362"/>
      <c r="U438" s="362"/>
      <c r="V438" s="362" t="s">
        <v>202</v>
      </c>
      <c r="W438" s="362"/>
      <c r="X438" s="362" t="s">
        <v>9</v>
      </c>
      <c r="Y438" s="362" t="s">
        <v>9</v>
      </c>
      <c r="Z438" s="362" t="s">
        <v>90</v>
      </c>
      <c r="AA438" s="366" t="s">
        <v>90</v>
      </c>
      <c r="AB438" s="362" t="s">
        <v>90</v>
      </c>
      <c r="AC438" s="362"/>
      <c r="AD438" s="362"/>
      <c r="AE438" s="362"/>
      <c r="AF438" s="362"/>
      <c r="AG438" s="362"/>
      <c r="AH438" s="362"/>
      <c r="AI438" s="362" t="s">
        <v>7051</v>
      </c>
      <c r="AJ438" s="362" t="s">
        <v>19</v>
      </c>
      <c r="AK438" s="362" t="s">
        <v>40</v>
      </c>
      <c r="AL438" s="362"/>
      <c r="AM438" s="362"/>
      <c r="AN438" s="362"/>
      <c r="AO438" s="362"/>
      <c r="AP438" s="361" t="e">
        <v>#N/A</v>
      </c>
      <c r="AR438">
        <v>1</v>
      </c>
      <c r="AS438" t="s">
        <v>9</v>
      </c>
      <c r="AT438" t="s">
        <v>9</v>
      </c>
    </row>
    <row r="439" spans="2:46" ht="15" customHeight="1" x14ac:dyDescent="0.35">
      <c r="B439" s="362">
        <v>2186</v>
      </c>
      <c r="C439" s="362" t="s">
        <v>5322</v>
      </c>
      <c r="D439" s="362" t="s">
        <v>3</v>
      </c>
      <c r="E439" s="362" t="s">
        <v>172</v>
      </c>
      <c r="F439" s="362"/>
      <c r="G439" s="362"/>
      <c r="H439" s="362"/>
      <c r="I439" s="362" t="s">
        <v>65</v>
      </c>
      <c r="J439" s="362" t="s">
        <v>822</v>
      </c>
      <c r="K439" s="361" t="s">
        <v>5323</v>
      </c>
      <c r="L439" s="362"/>
      <c r="M439" s="362" t="s">
        <v>186</v>
      </c>
      <c r="N439" s="362" t="s">
        <v>40</v>
      </c>
      <c r="O439" s="362"/>
      <c r="P439" s="362" t="s">
        <v>65</v>
      </c>
      <c r="Q439" s="362" t="s">
        <v>3395</v>
      </c>
      <c r="R439" s="362"/>
      <c r="S439" s="361" t="s">
        <v>90</v>
      </c>
      <c r="T439" s="362"/>
      <c r="U439" s="362"/>
      <c r="V439" s="362" t="s">
        <v>202</v>
      </c>
      <c r="W439" s="362"/>
      <c r="X439" s="362" t="s">
        <v>9</v>
      </c>
      <c r="Y439" s="362" t="s">
        <v>9</v>
      </c>
      <c r="Z439" s="362" t="s">
        <v>90</v>
      </c>
      <c r="AA439" s="366" t="s">
        <v>90</v>
      </c>
      <c r="AB439" s="362" t="s">
        <v>90</v>
      </c>
      <c r="AC439" s="362"/>
      <c r="AD439" s="362"/>
      <c r="AE439" s="362"/>
      <c r="AF439" s="362"/>
      <c r="AG439" s="362"/>
      <c r="AH439" s="362"/>
      <c r="AI439" s="362" t="s">
        <v>7051</v>
      </c>
      <c r="AJ439" s="362" t="s">
        <v>19</v>
      </c>
      <c r="AK439" s="362" t="s">
        <v>40</v>
      </c>
      <c r="AL439" s="362"/>
      <c r="AM439" s="362"/>
      <c r="AN439" s="362"/>
      <c r="AO439" s="362"/>
      <c r="AP439" s="361" t="e">
        <v>#N/A</v>
      </c>
      <c r="AR439">
        <v>1</v>
      </c>
      <c r="AS439" t="s">
        <v>9</v>
      </c>
      <c r="AT439" t="s">
        <v>9</v>
      </c>
    </row>
    <row r="440" spans="2:46" ht="15" customHeight="1" x14ac:dyDescent="0.35">
      <c r="B440" s="362">
        <v>2187</v>
      </c>
      <c r="C440" s="362" t="s">
        <v>5324</v>
      </c>
      <c r="D440" s="362" t="s">
        <v>3</v>
      </c>
      <c r="E440" s="362" t="s">
        <v>172</v>
      </c>
      <c r="F440" s="362"/>
      <c r="G440" s="362"/>
      <c r="H440" s="362"/>
      <c r="I440" s="362" t="s">
        <v>65</v>
      </c>
      <c r="J440" s="362" t="s">
        <v>822</v>
      </c>
      <c r="K440" s="361" t="s">
        <v>5325</v>
      </c>
      <c r="L440" s="362"/>
      <c r="M440" s="362" t="s">
        <v>186</v>
      </c>
      <c r="N440" s="362" t="s">
        <v>40</v>
      </c>
      <c r="O440" s="362"/>
      <c r="P440" s="362" t="s">
        <v>65</v>
      </c>
      <c r="Q440" s="362" t="s">
        <v>3395</v>
      </c>
      <c r="R440" s="362"/>
      <c r="S440" s="361" t="s">
        <v>90</v>
      </c>
      <c r="T440" s="362"/>
      <c r="U440" s="362"/>
      <c r="V440" s="362" t="s">
        <v>202</v>
      </c>
      <c r="W440" s="362"/>
      <c r="X440" s="362" t="s">
        <v>9</v>
      </c>
      <c r="Y440" s="362" t="s">
        <v>9</v>
      </c>
      <c r="Z440" s="362" t="s">
        <v>90</v>
      </c>
      <c r="AA440" s="366" t="s">
        <v>90</v>
      </c>
      <c r="AB440" s="362" t="s">
        <v>90</v>
      </c>
      <c r="AC440" s="362"/>
      <c r="AD440" s="362"/>
      <c r="AE440" s="362"/>
      <c r="AF440" s="362"/>
      <c r="AG440" s="362"/>
      <c r="AH440" s="362"/>
      <c r="AI440" s="362" t="s">
        <v>7051</v>
      </c>
      <c r="AJ440" s="362" t="s">
        <v>19</v>
      </c>
      <c r="AK440" s="362" t="s">
        <v>40</v>
      </c>
      <c r="AL440" s="362"/>
      <c r="AM440" s="362"/>
      <c r="AN440" s="362"/>
      <c r="AO440" s="362"/>
      <c r="AP440" s="361" t="e">
        <v>#N/A</v>
      </c>
      <c r="AR440">
        <v>1</v>
      </c>
      <c r="AS440" t="s">
        <v>9</v>
      </c>
      <c r="AT440" t="s">
        <v>9</v>
      </c>
    </row>
    <row r="441" spans="2:46" ht="15" customHeight="1" x14ac:dyDescent="0.35">
      <c r="B441" s="362">
        <v>2188</v>
      </c>
      <c r="C441" s="362" t="s">
        <v>5326</v>
      </c>
      <c r="D441" s="362" t="s">
        <v>3</v>
      </c>
      <c r="E441" s="362" t="s">
        <v>172</v>
      </c>
      <c r="F441" s="362"/>
      <c r="G441" s="362"/>
      <c r="H441" s="362"/>
      <c r="I441" s="362" t="s">
        <v>65</v>
      </c>
      <c r="J441" s="362" t="s">
        <v>822</v>
      </c>
      <c r="K441" s="361" t="s">
        <v>5327</v>
      </c>
      <c r="L441" s="362"/>
      <c r="M441" s="362" t="s">
        <v>186</v>
      </c>
      <c r="N441" s="362" t="s">
        <v>40</v>
      </c>
      <c r="O441" s="362"/>
      <c r="P441" s="362" t="s">
        <v>65</v>
      </c>
      <c r="Q441" s="362" t="s">
        <v>3395</v>
      </c>
      <c r="R441" s="362"/>
      <c r="S441" s="361" t="s">
        <v>90</v>
      </c>
      <c r="T441" s="362"/>
      <c r="U441" s="362"/>
      <c r="V441" s="362" t="s">
        <v>202</v>
      </c>
      <c r="W441" s="362"/>
      <c r="X441" s="362" t="s">
        <v>9</v>
      </c>
      <c r="Y441" s="362" t="s">
        <v>9</v>
      </c>
      <c r="Z441" s="362" t="s">
        <v>90</v>
      </c>
      <c r="AA441" s="366" t="s">
        <v>90</v>
      </c>
      <c r="AB441" s="362" t="s">
        <v>90</v>
      </c>
      <c r="AC441" s="362"/>
      <c r="AD441" s="362"/>
      <c r="AE441" s="362"/>
      <c r="AF441" s="362"/>
      <c r="AG441" s="362"/>
      <c r="AH441" s="362"/>
      <c r="AI441" s="362" t="s">
        <v>7051</v>
      </c>
      <c r="AJ441" s="362" t="s">
        <v>19</v>
      </c>
      <c r="AK441" s="362" t="s">
        <v>40</v>
      </c>
      <c r="AL441" s="362"/>
      <c r="AM441" s="362"/>
      <c r="AN441" s="362"/>
      <c r="AO441" s="362"/>
      <c r="AP441" s="361" t="e">
        <v>#N/A</v>
      </c>
      <c r="AR441">
        <v>1</v>
      </c>
      <c r="AS441" t="s">
        <v>9</v>
      </c>
      <c r="AT441" t="s">
        <v>9</v>
      </c>
    </row>
    <row r="442" spans="2:46" ht="15" customHeight="1" x14ac:dyDescent="0.35">
      <c r="B442" s="362">
        <v>2189</v>
      </c>
      <c r="C442" s="362" t="s">
        <v>5328</v>
      </c>
      <c r="D442" s="362" t="s">
        <v>3</v>
      </c>
      <c r="E442" s="362" t="s">
        <v>172</v>
      </c>
      <c r="F442" s="362"/>
      <c r="G442" s="362"/>
      <c r="H442" s="362"/>
      <c r="I442" s="362" t="s">
        <v>65</v>
      </c>
      <c r="J442" s="362" t="s">
        <v>822</v>
      </c>
      <c r="K442" s="361" t="s">
        <v>5329</v>
      </c>
      <c r="L442" s="362"/>
      <c r="M442" s="362" t="s">
        <v>186</v>
      </c>
      <c r="N442" s="362" t="s">
        <v>40</v>
      </c>
      <c r="O442" s="362"/>
      <c r="P442" s="362" t="s">
        <v>65</v>
      </c>
      <c r="Q442" s="362" t="s">
        <v>3395</v>
      </c>
      <c r="R442" s="362"/>
      <c r="S442" s="361" t="s">
        <v>90</v>
      </c>
      <c r="T442" s="362"/>
      <c r="U442" s="362"/>
      <c r="V442" s="362" t="s">
        <v>202</v>
      </c>
      <c r="W442" s="362"/>
      <c r="X442" s="362" t="s">
        <v>9</v>
      </c>
      <c r="Y442" s="362" t="s">
        <v>9</v>
      </c>
      <c r="Z442" s="362" t="s">
        <v>90</v>
      </c>
      <c r="AA442" s="366" t="s">
        <v>90</v>
      </c>
      <c r="AB442" s="362" t="s">
        <v>90</v>
      </c>
      <c r="AC442" s="362"/>
      <c r="AD442" s="362"/>
      <c r="AE442" s="362"/>
      <c r="AF442" s="362"/>
      <c r="AG442" s="362"/>
      <c r="AH442" s="362"/>
      <c r="AI442" s="362" t="s">
        <v>7051</v>
      </c>
      <c r="AJ442" s="362" t="s">
        <v>19</v>
      </c>
      <c r="AK442" s="362" t="s">
        <v>40</v>
      </c>
      <c r="AL442" s="362"/>
      <c r="AM442" s="362"/>
      <c r="AN442" s="362"/>
      <c r="AO442" s="362"/>
      <c r="AP442" s="361" t="e">
        <v>#N/A</v>
      </c>
      <c r="AR442">
        <v>1</v>
      </c>
      <c r="AS442" t="s">
        <v>9</v>
      </c>
      <c r="AT442" t="s">
        <v>9</v>
      </c>
    </row>
    <row r="443" spans="2:46" ht="15" customHeight="1" x14ac:dyDescent="0.35">
      <c r="B443" s="362">
        <v>2190</v>
      </c>
      <c r="C443" s="362" t="s">
        <v>5330</v>
      </c>
      <c r="D443" s="362" t="s">
        <v>3</v>
      </c>
      <c r="E443" s="362" t="s">
        <v>172</v>
      </c>
      <c r="F443" s="362"/>
      <c r="G443" s="362"/>
      <c r="H443" s="362"/>
      <c r="I443" s="362" t="s">
        <v>65</v>
      </c>
      <c r="J443" s="362" t="s">
        <v>822</v>
      </c>
      <c r="K443" s="361" t="s">
        <v>5331</v>
      </c>
      <c r="L443" s="362"/>
      <c r="M443" s="362" t="s">
        <v>186</v>
      </c>
      <c r="N443" s="362" t="s">
        <v>40</v>
      </c>
      <c r="O443" s="362"/>
      <c r="P443" s="362" t="s">
        <v>65</v>
      </c>
      <c r="Q443" s="362" t="s">
        <v>3395</v>
      </c>
      <c r="R443" s="362"/>
      <c r="S443" s="361" t="s">
        <v>90</v>
      </c>
      <c r="T443" s="362"/>
      <c r="U443" s="362"/>
      <c r="V443" s="362" t="s">
        <v>202</v>
      </c>
      <c r="W443" s="362"/>
      <c r="X443" s="362" t="s">
        <v>9</v>
      </c>
      <c r="Y443" s="362" t="s">
        <v>9</v>
      </c>
      <c r="Z443" s="362" t="s">
        <v>90</v>
      </c>
      <c r="AA443" s="366" t="s">
        <v>90</v>
      </c>
      <c r="AB443" s="362" t="s">
        <v>90</v>
      </c>
      <c r="AC443" s="362"/>
      <c r="AD443" s="362"/>
      <c r="AE443" s="362"/>
      <c r="AF443" s="362"/>
      <c r="AG443" s="362"/>
      <c r="AH443" s="362"/>
      <c r="AI443" s="362" t="s">
        <v>7051</v>
      </c>
      <c r="AJ443" s="362" t="s">
        <v>19</v>
      </c>
      <c r="AK443" s="362" t="s">
        <v>40</v>
      </c>
      <c r="AL443" s="362"/>
      <c r="AM443" s="362"/>
      <c r="AN443" s="362"/>
      <c r="AO443" s="362"/>
      <c r="AP443" s="361" t="e">
        <v>#N/A</v>
      </c>
      <c r="AR443">
        <v>1</v>
      </c>
      <c r="AS443" t="s">
        <v>9</v>
      </c>
      <c r="AT443" t="s">
        <v>9</v>
      </c>
    </row>
    <row r="444" spans="2:46" ht="15" customHeight="1" x14ac:dyDescent="0.35">
      <c r="B444" s="362">
        <v>2191</v>
      </c>
      <c r="C444" s="362" t="s">
        <v>5332</v>
      </c>
      <c r="D444" s="362" t="s">
        <v>3</v>
      </c>
      <c r="E444" s="362" t="s">
        <v>172</v>
      </c>
      <c r="F444" s="362"/>
      <c r="G444" s="362"/>
      <c r="H444" s="362"/>
      <c r="I444" s="362" t="s">
        <v>65</v>
      </c>
      <c r="J444" s="362" t="s">
        <v>822</v>
      </c>
      <c r="K444" s="361" t="s">
        <v>5333</v>
      </c>
      <c r="L444" s="362"/>
      <c r="M444" s="362" t="s">
        <v>186</v>
      </c>
      <c r="N444" s="362" t="s">
        <v>40</v>
      </c>
      <c r="O444" s="362"/>
      <c r="P444" s="362" t="s">
        <v>65</v>
      </c>
      <c r="Q444" s="362" t="s">
        <v>3395</v>
      </c>
      <c r="R444" s="362"/>
      <c r="S444" s="361" t="s">
        <v>90</v>
      </c>
      <c r="T444" s="362"/>
      <c r="U444" s="362"/>
      <c r="V444" s="362" t="s">
        <v>202</v>
      </c>
      <c r="W444" s="362"/>
      <c r="X444" s="362" t="s">
        <v>9</v>
      </c>
      <c r="Y444" s="362" t="s">
        <v>9</v>
      </c>
      <c r="Z444" s="362" t="s">
        <v>90</v>
      </c>
      <c r="AA444" s="366" t="s">
        <v>90</v>
      </c>
      <c r="AB444" s="362" t="s">
        <v>90</v>
      </c>
      <c r="AC444" s="362"/>
      <c r="AD444" s="362"/>
      <c r="AE444" s="362"/>
      <c r="AF444" s="362"/>
      <c r="AG444" s="362"/>
      <c r="AH444" s="362"/>
      <c r="AI444" s="362" t="s">
        <v>7051</v>
      </c>
      <c r="AJ444" s="362" t="s">
        <v>19</v>
      </c>
      <c r="AK444" s="362" t="s">
        <v>40</v>
      </c>
      <c r="AL444" s="362"/>
      <c r="AM444" s="362"/>
      <c r="AN444" s="362"/>
      <c r="AO444" s="362"/>
      <c r="AP444" s="361" t="e">
        <v>#N/A</v>
      </c>
      <c r="AR444">
        <v>1</v>
      </c>
      <c r="AS444" t="s">
        <v>9</v>
      </c>
      <c r="AT444" t="s">
        <v>9</v>
      </c>
    </row>
    <row r="445" spans="2:46" ht="15" customHeight="1" x14ac:dyDescent="0.35">
      <c r="B445" s="362">
        <v>2192</v>
      </c>
      <c r="C445" s="362" t="s">
        <v>5334</v>
      </c>
      <c r="D445" s="362" t="s">
        <v>3</v>
      </c>
      <c r="E445" s="362" t="s">
        <v>172</v>
      </c>
      <c r="F445" s="362"/>
      <c r="G445" s="362"/>
      <c r="H445" s="362"/>
      <c r="I445" s="362" t="s">
        <v>65</v>
      </c>
      <c r="J445" s="362" t="s">
        <v>822</v>
      </c>
      <c r="K445" s="361" t="s">
        <v>5335</v>
      </c>
      <c r="L445" s="362"/>
      <c r="M445" s="362" t="s">
        <v>186</v>
      </c>
      <c r="N445" s="362" t="s">
        <v>40</v>
      </c>
      <c r="O445" s="362"/>
      <c r="P445" s="362" t="s">
        <v>65</v>
      </c>
      <c r="Q445" s="362" t="s">
        <v>3395</v>
      </c>
      <c r="R445" s="362"/>
      <c r="S445" s="361" t="s">
        <v>90</v>
      </c>
      <c r="T445" s="362"/>
      <c r="U445" s="362"/>
      <c r="V445" s="362" t="s">
        <v>202</v>
      </c>
      <c r="W445" s="362"/>
      <c r="X445" s="362" t="s">
        <v>9</v>
      </c>
      <c r="Y445" s="362" t="s">
        <v>9</v>
      </c>
      <c r="Z445" s="362" t="s">
        <v>90</v>
      </c>
      <c r="AA445" s="366" t="s">
        <v>90</v>
      </c>
      <c r="AB445" s="362" t="s">
        <v>90</v>
      </c>
      <c r="AC445" s="362"/>
      <c r="AD445" s="362"/>
      <c r="AE445" s="362"/>
      <c r="AF445" s="362"/>
      <c r="AG445" s="362"/>
      <c r="AH445" s="362"/>
      <c r="AI445" s="362" t="s">
        <v>7051</v>
      </c>
      <c r="AJ445" s="362" t="s">
        <v>19</v>
      </c>
      <c r="AK445" s="362" t="s">
        <v>40</v>
      </c>
      <c r="AL445" s="362"/>
      <c r="AM445" s="362"/>
      <c r="AN445" s="362"/>
      <c r="AO445" s="362"/>
      <c r="AP445" s="361" t="e">
        <v>#N/A</v>
      </c>
      <c r="AR445">
        <v>1</v>
      </c>
      <c r="AS445" t="s">
        <v>9</v>
      </c>
      <c r="AT445" t="s">
        <v>9</v>
      </c>
    </row>
    <row r="446" spans="2:46" ht="15" customHeight="1" x14ac:dyDescent="0.35">
      <c r="B446" s="362">
        <v>2193</v>
      </c>
      <c r="C446" s="362" t="s">
        <v>5336</v>
      </c>
      <c r="D446" s="362" t="s">
        <v>3</v>
      </c>
      <c r="E446" s="362" t="s">
        <v>172</v>
      </c>
      <c r="F446" s="362"/>
      <c r="G446" s="362"/>
      <c r="H446" s="362"/>
      <c r="I446" s="362" t="s">
        <v>65</v>
      </c>
      <c r="J446" s="362" t="s">
        <v>822</v>
      </c>
      <c r="K446" s="361" t="s">
        <v>5337</v>
      </c>
      <c r="L446" s="362"/>
      <c r="M446" s="362" t="s">
        <v>186</v>
      </c>
      <c r="N446" s="362" t="s">
        <v>40</v>
      </c>
      <c r="O446" s="362"/>
      <c r="P446" s="362" t="s">
        <v>65</v>
      </c>
      <c r="Q446" s="362" t="s">
        <v>3395</v>
      </c>
      <c r="R446" s="362"/>
      <c r="S446" s="361" t="s">
        <v>90</v>
      </c>
      <c r="T446" s="362"/>
      <c r="U446" s="362"/>
      <c r="V446" s="362" t="s">
        <v>202</v>
      </c>
      <c r="W446" s="362"/>
      <c r="X446" s="362" t="s">
        <v>9</v>
      </c>
      <c r="Y446" s="362" t="s">
        <v>9</v>
      </c>
      <c r="Z446" s="362" t="s">
        <v>90</v>
      </c>
      <c r="AA446" s="366" t="s">
        <v>90</v>
      </c>
      <c r="AB446" s="362" t="s">
        <v>90</v>
      </c>
      <c r="AC446" s="362"/>
      <c r="AD446" s="362"/>
      <c r="AE446" s="362"/>
      <c r="AF446" s="362"/>
      <c r="AG446" s="362"/>
      <c r="AH446" s="362"/>
      <c r="AI446" s="362" t="s">
        <v>7051</v>
      </c>
      <c r="AJ446" s="362" t="s">
        <v>19</v>
      </c>
      <c r="AK446" s="362" t="s">
        <v>40</v>
      </c>
      <c r="AL446" s="362"/>
      <c r="AM446" s="362"/>
      <c r="AN446" s="362"/>
      <c r="AO446" s="362"/>
      <c r="AP446" s="361" t="e">
        <v>#N/A</v>
      </c>
      <c r="AR446">
        <v>1</v>
      </c>
      <c r="AS446" t="s">
        <v>9</v>
      </c>
      <c r="AT446" t="s">
        <v>9</v>
      </c>
    </row>
    <row r="447" spans="2:46" ht="15" customHeight="1" x14ac:dyDescent="0.35">
      <c r="B447" s="362">
        <v>2194</v>
      </c>
      <c r="C447" s="362" t="s">
        <v>5338</v>
      </c>
      <c r="D447" s="362" t="s">
        <v>3</v>
      </c>
      <c r="E447" s="362" t="s">
        <v>172</v>
      </c>
      <c r="F447" s="362"/>
      <c r="G447" s="362" t="s">
        <v>63</v>
      </c>
      <c r="H447" s="362" t="s">
        <v>63</v>
      </c>
      <c r="I447" s="362" t="s">
        <v>63</v>
      </c>
      <c r="J447" s="362" t="s">
        <v>4392</v>
      </c>
      <c r="K447" s="361" t="s">
        <v>5339</v>
      </c>
      <c r="L447" s="362"/>
      <c r="M447" s="362" t="s">
        <v>186</v>
      </c>
      <c r="N447" s="362" t="s">
        <v>90</v>
      </c>
      <c r="O447" s="362"/>
      <c r="P447" s="362" t="s">
        <v>2208</v>
      </c>
      <c r="Q447" s="362" t="s">
        <v>4394</v>
      </c>
      <c r="R447" s="362"/>
      <c r="S447" s="361"/>
      <c r="T447" s="362"/>
      <c r="U447" s="362"/>
      <c r="V447" s="362" t="s">
        <v>844</v>
      </c>
      <c r="W447" s="362"/>
      <c r="X447" s="362" t="s">
        <v>9</v>
      </c>
      <c r="Y447" s="362" t="s">
        <v>9</v>
      </c>
      <c r="Z447" s="362" t="s">
        <v>90</v>
      </c>
      <c r="AA447" s="366" t="s">
        <v>90</v>
      </c>
      <c r="AB447" s="362" t="s">
        <v>90</v>
      </c>
      <c r="AC447" s="362"/>
      <c r="AD447" s="362"/>
      <c r="AE447" s="362"/>
      <c r="AF447" s="362"/>
      <c r="AG447" s="362"/>
      <c r="AH447" s="362"/>
      <c r="AI447" s="362" t="s">
        <v>7046</v>
      </c>
      <c r="AJ447" s="362" t="s">
        <v>19</v>
      </c>
      <c r="AK447" s="362" t="s">
        <v>40</v>
      </c>
      <c r="AL447" s="362" t="s">
        <v>40</v>
      </c>
      <c r="AM447" s="362">
        <v>0</v>
      </c>
      <c r="AN447" s="362"/>
      <c r="AO447" s="362"/>
      <c r="AP447" s="361" t="e">
        <v>#N/A</v>
      </c>
      <c r="AR447">
        <v>1</v>
      </c>
      <c r="AS447" t="s">
        <v>9</v>
      </c>
      <c r="AT447" t="s">
        <v>9</v>
      </c>
    </row>
    <row r="448" spans="2:46" ht="15" customHeight="1" x14ac:dyDescent="0.35">
      <c r="B448" s="362">
        <v>2195</v>
      </c>
      <c r="C448" s="362" t="s">
        <v>5340</v>
      </c>
      <c r="D448" s="362" t="s">
        <v>3</v>
      </c>
      <c r="E448" s="362" t="s">
        <v>172</v>
      </c>
      <c r="F448" s="362"/>
      <c r="G448" s="362"/>
      <c r="H448" s="362"/>
      <c r="I448" s="362" t="s">
        <v>26</v>
      </c>
      <c r="J448" s="362" t="s">
        <v>63</v>
      </c>
      <c r="K448" s="361" t="s">
        <v>5341</v>
      </c>
      <c r="L448" s="362"/>
      <c r="M448" s="362" t="s">
        <v>186</v>
      </c>
      <c r="N448" s="362" t="s">
        <v>4410</v>
      </c>
      <c r="O448" s="362"/>
      <c r="P448" s="362" t="s">
        <v>2208</v>
      </c>
      <c r="Q448" s="362" t="s">
        <v>4394</v>
      </c>
      <c r="R448" s="362"/>
      <c r="S448" s="361"/>
      <c r="T448" s="362"/>
      <c r="U448" s="362"/>
      <c r="V448" s="362" t="s">
        <v>844</v>
      </c>
      <c r="W448" s="362"/>
      <c r="X448" s="362"/>
      <c r="Y448" s="362" t="s">
        <v>48</v>
      </c>
      <c r="Z448" s="362" t="s">
        <v>90</v>
      </c>
      <c r="AA448" s="366" t="s">
        <v>90</v>
      </c>
      <c r="AB448" s="362" t="s">
        <v>90</v>
      </c>
      <c r="AC448" s="362"/>
      <c r="AD448" s="362"/>
      <c r="AE448" s="362"/>
      <c r="AF448" s="362"/>
      <c r="AG448" s="362"/>
      <c r="AH448" s="362"/>
      <c r="AI448" s="362" t="s">
        <v>7047</v>
      </c>
      <c r="AJ448" s="362" t="s">
        <v>19</v>
      </c>
      <c r="AK448" s="362" t="s">
        <v>40</v>
      </c>
      <c r="AL448" s="362" t="s">
        <v>4410</v>
      </c>
      <c r="AM448" s="362" t="s">
        <v>6912</v>
      </c>
      <c r="AN448" s="362"/>
      <c r="AO448" s="362"/>
      <c r="AP448" s="361"/>
      <c r="AR448">
        <v>1</v>
      </c>
      <c r="AS448" t="s">
        <v>5839</v>
      </c>
      <c r="AT448" t="s">
        <v>5839</v>
      </c>
    </row>
    <row r="449" spans="2:46" ht="15" customHeight="1" x14ac:dyDescent="0.35">
      <c r="B449" s="362">
        <v>2196</v>
      </c>
      <c r="C449" s="362" t="s">
        <v>5342</v>
      </c>
      <c r="D449" s="362" t="s">
        <v>3</v>
      </c>
      <c r="E449" s="362" t="s">
        <v>172</v>
      </c>
      <c r="F449" s="362"/>
      <c r="G449" s="362"/>
      <c r="H449" s="362"/>
      <c r="I449" s="362" t="s">
        <v>65</v>
      </c>
      <c r="J449" s="362" t="s">
        <v>822</v>
      </c>
      <c r="K449" s="361" t="s">
        <v>5343</v>
      </c>
      <c r="L449" s="362"/>
      <c r="M449" s="362" t="s">
        <v>186</v>
      </c>
      <c r="N449" s="362" t="s">
        <v>40</v>
      </c>
      <c r="O449" s="362"/>
      <c r="P449" s="362" t="s">
        <v>65</v>
      </c>
      <c r="Q449" s="362" t="s">
        <v>3395</v>
      </c>
      <c r="R449" s="362"/>
      <c r="S449" s="361" t="s">
        <v>90</v>
      </c>
      <c r="T449" s="362"/>
      <c r="U449" s="362"/>
      <c r="V449" s="362" t="s">
        <v>202</v>
      </c>
      <c r="W449" s="362"/>
      <c r="X449" s="362" t="s">
        <v>9</v>
      </c>
      <c r="Y449" s="362" t="s">
        <v>9</v>
      </c>
      <c r="Z449" s="362" t="s">
        <v>90</v>
      </c>
      <c r="AA449" s="366" t="s">
        <v>90</v>
      </c>
      <c r="AB449" s="362" t="s">
        <v>90</v>
      </c>
      <c r="AC449" s="362"/>
      <c r="AD449" s="362"/>
      <c r="AE449" s="362"/>
      <c r="AF449" s="362"/>
      <c r="AG449" s="362"/>
      <c r="AH449" s="362"/>
      <c r="AI449" s="362" t="s">
        <v>7051</v>
      </c>
      <c r="AJ449" s="362" t="s">
        <v>19</v>
      </c>
      <c r="AK449" s="362" t="s">
        <v>40</v>
      </c>
      <c r="AL449" s="362"/>
      <c r="AM449" s="362"/>
      <c r="AN449" s="362"/>
      <c r="AO449" s="362"/>
      <c r="AP449" s="361" t="e">
        <v>#N/A</v>
      </c>
      <c r="AR449">
        <v>1</v>
      </c>
      <c r="AS449" t="s">
        <v>9</v>
      </c>
      <c r="AT449" t="s">
        <v>9</v>
      </c>
    </row>
    <row r="450" spans="2:46" ht="15" customHeight="1" x14ac:dyDescent="0.35">
      <c r="B450" s="362">
        <v>2197</v>
      </c>
      <c r="C450" s="362" t="s">
        <v>5344</v>
      </c>
      <c r="D450" s="362" t="s">
        <v>3</v>
      </c>
      <c r="E450" s="362" t="s">
        <v>172</v>
      </c>
      <c r="F450" s="362"/>
      <c r="G450" s="362"/>
      <c r="H450" s="362"/>
      <c r="I450" s="362" t="s">
        <v>65</v>
      </c>
      <c r="J450" s="362" t="s">
        <v>822</v>
      </c>
      <c r="K450" s="361" t="s">
        <v>5345</v>
      </c>
      <c r="L450" s="362"/>
      <c r="M450" s="362" t="s">
        <v>186</v>
      </c>
      <c r="N450" s="362" t="s">
        <v>40</v>
      </c>
      <c r="O450" s="362"/>
      <c r="P450" s="362" t="s">
        <v>65</v>
      </c>
      <c r="Q450" s="362" t="s">
        <v>3395</v>
      </c>
      <c r="R450" s="362"/>
      <c r="S450" s="361" t="s">
        <v>90</v>
      </c>
      <c r="T450" s="362"/>
      <c r="U450" s="362"/>
      <c r="V450" s="362" t="s">
        <v>202</v>
      </c>
      <c r="W450" s="362"/>
      <c r="X450" s="362" t="s">
        <v>9</v>
      </c>
      <c r="Y450" s="362" t="s">
        <v>9</v>
      </c>
      <c r="Z450" s="362" t="s">
        <v>90</v>
      </c>
      <c r="AA450" s="366" t="s">
        <v>90</v>
      </c>
      <c r="AB450" s="362" t="s">
        <v>90</v>
      </c>
      <c r="AC450" s="362"/>
      <c r="AD450" s="362"/>
      <c r="AE450" s="362"/>
      <c r="AF450" s="362"/>
      <c r="AG450" s="362"/>
      <c r="AH450" s="362"/>
      <c r="AI450" s="362" t="s">
        <v>7051</v>
      </c>
      <c r="AJ450" s="362" t="s">
        <v>19</v>
      </c>
      <c r="AK450" s="362" t="s">
        <v>40</v>
      </c>
      <c r="AL450" s="362"/>
      <c r="AM450" s="362"/>
      <c r="AN450" s="362"/>
      <c r="AO450" s="362"/>
      <c r="AP450" s="361" t="e">
        <v>#N/A</v>
      </c>
      <c r="AR450">
        <v>1</v>
      </c>
      <c r="AS450" t="s">
        <v>9</v>
      </c>
      <c r="AT450" t="s">
        <v>9</v>
      </c>
    </row>
    <row r="451" spans="2:46" ht="15" customHeight="1" x14ac:dyDescent="0.35">
      <c r="B451" s="362">
        <v>2198</v>
      </c>
      <c r="C451" s="362" t="s">
        <v>5346</v>
      </c>
      <c r="D451" s="362" t="s">
        <v>3</v>
      </c>
      <c r="E451" s="362" t="s">
        <v>172</v>
      </c>
      <c r="F451" s="362"/>
      <c r="G451" s="362"/>
      <c r="H451" s="362"/>
      <c r="I451" s="362" t="s">
        <v>65</v>
      </c>
      <c r="J451" s="362" t="s">
        <v>822</v>
      </c>
      <c r="K451" s="361" t="s">
        <v>5347</v>
      </c>
      <c r="L451" s="362"/>
      <c r="M451" s="362" t="s">
        <v>186</v>
      </c>
      <c r="N451" s="362" t="s">
        <v>40</v>
      </c>
      <c r="O451" s="362"/>
      <c r="P451" s="362" t="s">
        <v>65</v>
      </c>
      <c r="Q451" s="362" t="s">
        <v>3395</v>
      </c>
      <c r="R451" s="362"/>
      <c r="S451" s="361" t="s">
        <v>90</v>
      </c>
      <c r="T451" s="362"/>
      <c r="U451" s="362"/>
      <c r="V451" s="362" t="s">
        <v>202</v>
      </c>
      <c r="W451" s="362"/>
      <c r="X451" s="362" t="s">
        <v>9</v>
      </c>
      <c r="Y451" s="362" t="s">
        <v>9</v>
      </c>
      <c r="Z451" s="362" t="s">
        <v>90</v>
      </c>
      <c r="AA451" s="366" t="s">
        <v>90</v>
      </c>
      <c r="AB451" s="362" t="s">
        <v>90</v>
      </c>
      <c r="AC451" s="380"/>
      <c r="AD451" s="362"/>
      <c r="AE451" s="362"/>
      <c r="AF451" s="362"/>
      <c r="AG451" s="362"/>
      <c r="AH451" s="362"/>
      <c r="AI451" s="362" t="s">
        <v>7051</v>
      </c>
      <c r="AJ451" s="362" t="s">
        <v>19</v>
      </c>
      <c r="AK451" s="362" t="s">
        <v>40</v>
      </c>
      <c r="AL451" s="362"/>
      <c r="AM451" s="362"/>
      <c r="AN451" s="362"/>
      <c r="AO451" s="362"/>
      <c r="AP451" s="361" t="e">
        <v>#N/A</v>
      </c>
      <c r="AR451">
        <v>1</v>
      </c>
      <c r="AS451" t="s">
        <v>9</v>
      </c>
      <c r="AT451" t="s">
        <v>9</v>
      </c>
    </row>
    <row r="452" spans="2:46" ht="15" customHeight="1" x14ac:dyDescent="0.35">
      <c r="B452" s="362">
        <v>2199</v>
      </c>
      <c r="C452" s="362" t="s">
        <v>5348</v>
      </c>
      <c r="D452" s="362" t="s">
        <v>3</v>
      </c>
      <c r="E452" s="362" t="s">
        <v>172</v>
      </c>
      <c r="F452" s="362"/>
      <c r="G452" s="362"/>
      <c r="H452" s="362"/>
      <c r="I452" s="362" t="s">
        <v>65</v>
      </c>
      <c r="J452" s="362" t="s">
        <v>822</v>
      </c>
      <c r="K452" s="361" t="s">
        <v>5349</v>
      </c>
      <c r="L452" s="362"/>
      <c r="M452" s="362" t="s">
        <v>186</v>
      </c>
      <c r="N452" s="362" t="s">
        <v>40</v>
      </c>
      <c r="O452" s="362"/>
      <c r="P452" s="362" t="s">
        <v>65</v>
      </c>
      <c r="Q452" s="362" t="s">
        <v>3395</v>
      </c>
      <c r="R452" s="362"/>
      <c r="S452" s="361" t="s">
        <v>90</v>
      </c>
      <c r="T452" s="362"/>
      <c r="U452" s="362"/>
      <c r="V452" s="362" t="s">
        <v>202</v>
      </c>
      <c r="W452" s="362"/>
      <c r="X452" s="362" t="s">
        <v>9</v>
      </c>
      <c r="Y452" s="362" t="s">
        <v>9</v>
      </c>
      <c r="Z452" s="362" t="s">
        <v>90</v>
      </c>
      <c r="AA452" s="366" t="s">
        <v>90</v>
      </c>
      <c r="AB452" s="362" t="s">
        <v>90</v>
      </c>
      <c r="AC452" s="380"/>
      <c r="AD452" s="362"/>
      <c r="AE452" s="362"/>
      <c r="AF452" s="362"/>
      <c r="AG452" s="362"/>
      <c r="AH452" s="362"/>
      <c r="AI452" s="362" t="s">
        <v>7051</v>
      </c>
      <c r="AJ452" s="362" t="s">
        <v>19</v>
      </c>
      <c r="AK452" s="362" t="s">
        <v>40</v>
      </c>
      <c r="AL452" s="362"/>
      <c r="AM452" s="362"/>
      <c r="AN452" s="362"/>
      <c r="AO452" s="362"/>
      <c r="AP452" s="361" t="e">
        <v>#N/A</v>
      </c>
      <c r="AR452">
        <v>1</v>
      </c>
      <c r="AS452" t="s">
        <v>9</v>
      </c>
      <c r="AT452" t="s">
        <v>9</v>
      </c>
    </row>
    <row r="453" spans="2:46" ht="15" customHeight="1" x14ac:dyDescent="0.35">
      <c r="B453" s="362">
        <v>2200</v>
      </c>
      <c r="C453" s="362" t="s">
        <v>5350</v>
      </c>
      <c r="D453" s="362" t="s">
        <v>3</v>
      </c>
      <c r="E453" s="362" t="s">
        <v>172</v>
      </c>
      <c r="F453" s="362"/>
      <c r="G453" s="362"/>
      <c r="H453" s="362"/>
      <c r="I453" s="362" t="s">
        <v>65</v>
      </c>
      <c r="J453" s="362" t="s">
        <v>822</v>
      </c>
      <c r="K453" s="361" t="s">
        <v>5351</v>
      </c>
      <c r="L453" s="362"/>
      <c r="M453" s="362" t="s">
        <v>186</v>
      </c>
      <c r="N453" s="362" t="s">
        <v>40</v>
      </c>
      <c r="O453" s="362"/>
      <c r="P453" s="362" t="s">
        <v>65</v>
      </c>
      <c r="Q453" s="362" t="s">
        <v>3395</v>
      </c>
      <c r="R453" s="362"/>
      <c r="S453" s="361" t="s">
        <v>90</v>
      </c>
      <c r="T453" s="362"/>
      <c r="U453" s="362"/>
      <c r="V453" s="362" t="s">
        <v>202</v>
      </c>
      <c r="W453" s="362"/>
      <c r="X453" s="362" t="s">
        <v>9</v>
      </c>
      <c r="Y453" s="362" t="s">
        <v>9</v>
      </c>
      <c r="Z453" s="362" t="s">
        <v>90</v>
      </c>
      <c r="AA453" s="366" t="s">
        <v>90</v>
      </c>
      <c r="AB453" s="362" t="s">
        <v>90</v>
      </c>
      <c r="AC453" s="380"/>
      <c r="AD453" s="362"/>
      <c r="AE453" s="362"/>
      <c r="AF453" s="362"/>
      <c r="AG453" s="362"/>
      <c r="AH453" s="362"/>
      <c r="AI453" s="362" t="s">
        <v>7051</v>
      </c>
      <c r="AJ453" s="362" t="s">
        <v>19</v>
      </c>
      <c r="AK453" s="362" t="s">
        <v>40</v>
      </c>
      <c r="AL453" s="362"/>
      <c r="AM453" s="362"/>
      <c r="AN453" s="362"/>
      <c r="AO453" s="362"/>
      <c r="AP453" s="361" t="e">
        <v>#N/A</v>
      </c>
      <c r="AR453">
        <v>1</v>
      </c>
      <c r="AS453" t="s">
        <v>9</v>
      </c>
      <c r="AT453" t="s">
        <v>9</v>
      </c>
    </row>
    <row r="454" spans="2:46" ht="15" customHeight="1" x14ac:dyDescent="0.35">
      <c r="B454" s="362">
        <v>2201</v>
      </c>
      <c r="C454" s="362" t="s">
        <v>5352</v>
      </c>
      <c r="D454" s="362" t="s">
        <v>3</v>
      </c>
      <c r="E454" s="362" t="s">
        <v>172</v>
      </c>
      <c r="F454" s="362"/>
      <c r="G454" s="362"/>
      <c r="H454" s="362"/>
      <c r="I454" s="362" t="s">
        <v>65</v>
      </c>
      <c r="J454" s="362" t="s">
        <v>822</v>
      </c>
      <c r="K454" s="361" t="s">
        <v>5353</v>
      </c>
      <c r="L454" s="362"/>
      <c r="M454" s="362" t="s">
        <v>186</v>
      </c>
      <c r="N454" s="362" t="s">
        <v>40</v>
      </c>
      <c r="O454" s="362"/>
      <c r="P454" s="362" t="s">
        <v>65</v>
      </c>
      <c r="Q454" s="362" t="s">
        <v>3395</v>
      </c>
      <c r="R454" s="362"/>
      <c r="S454" s="361" t="s">
        <v>90</v>
      </c>
      <c r="T454" s="362"/>
      <c r="U454" s="362"/>
      <c r="V454" s="362" t="s">
        <v>202</v>
      </c>
      <c r="W454" s="362"/>
      <c r="X454" s="362" t="s">
        <v>9</v>
      </c>
      <c r="Y454" s="362" t="s">
        <v>9</v>
      </c>
      <c r="Z454" s="362" t="s">
        <v>90</v>
      </c>
      <c r="AA454" s="366" t="s">
        <v>90</v>
      </c>
      <c r="AB454" s="362" t="s">
        <v>90</v>
      </c>
      <c r="AC454" s="380"/>
      <c r="AD454" s="362"/>
      <c r="AE454" s="362"/>
      <c r="AF454" s="362"/>
      <c r="AG454" s="362"/>
      <c r="AH454" s="362"/>
      <c r="AI454" s="362" t="s">
        <v>7051</v>
      </c>
      <c r="AJ454" s="362" t="s">
        <v>19</v>
      </c>
      <c r="AK454" s="362" t="s">
        <v>40</v>
      </c>
      <c r="AL454" s="362"/>
      <c r="AM454" s="362"/>
      <c r="AN454" s="362"/>
      <c r="AO454" s="362"/>
      <c r="AP454" s="361" t="e">
        <v>#N/A</v>
      </c>
      <c r="AR454">
        <v>1</v>
      </c>
      <c r="AS454" t="s">
        <v>9</v>
      </c>
      <c r="AT454" t="s">
        <v>9</v>
      </c>
    </row>
    <row r="455" spans="2:46" ht="15" customHeight="1" x14ac:dyDescent="0.35">
      <c r="B455" s="362">
        <v>2202</v>
      </c>
      <c r="C455" s="362" t="s">
        <v>5354</v>
      </c>
      <c r="D455" s="362" t="s">
        <v>3</v>
      </c>
      <c r="E455" s="362" t="s">
        <v>172</v>
      </c>
      <c r="F455" s="362"/>
      <c r="G455" s="362"/>
      <c r="H455" s="362"/>
      <c r="I455" s="362" t="s">
        <v>65</v>
      </c>
      <c r="J455" s="362" t="s">
        <v>822</v>
      </c>
      <c r="K455" s="361" t="s">
        <v>5355</v>
      </c>
      <c r="L455" s="362"/>
      <c r="M455" s="362" t="s">
        <v>186</v>
      </c>
      <c r="N455" s="362" t="s">
        <v>40</v>
      </c>
      <c r="O455" s="362"/>
      <c r="P455" s="362" t="s">
        <v>65</v>
      </c>
      <c r="Q455" s="362" t="s">
        <v>3395</v>
      </c>
      <c r="R455" s="362"/>
      <c r="S455" s="361" t="s">
        <v>90</v>
      </c>
      <c r="T455" s="362"/>
      <c r="U455" s="362"/>
      <c r="V455" s="362" t="s">
        <v>202</v>
      </c>
      <c r="W455" s="362"/>
      <c r="X455" s="362" t="s">
        <v>9</v>
      </c>
      <c r="Y455" s="362" t="s">
        <v>9</v>
      </c>
      <c r="Z455" s="362" t="s">
        <v>90</v>
      </c>
      <c r="AA455" s="366" t="s">
        <v>90</v>
      </c>
      <c r="AB455" s="362" t="s">
        <v>90</v>
      </c>
      <c r="AC455" s="380"/>
      <c r="AD455" s="362"/>
      <c r="AE455" s="362"/>
      <c r="AF455" s="362"/>
      <c r="AG455" s="362"/>
      <c r="AH455" s="362"/>
      <c r="AI455" s="362" t="s">
        <v>7051</v>
      </c>
      <c r="AJ455" s="362" t="s">
        <v>19</v>
      </c>
      <c r="AK455" s="362" t="s">
        <v>40</v>
      </c>
      <c r="AL455" s="362"/>
      <c r="AM455" s="362"/>
      <c r="AN455" s="362"/>
      <c r="AO455" s="362"/>
      <c r="AP455" s="361" t="e">
        <v>#N/A</v>
      </c>
      <c r="AR455">
        <v>1</v>
      </c>
      <c r="AS455" t="s">
        <v>9</v>
      </c>
      <c r="AT455" t="s">
        <v>9</v>
      </c>
    </row>
    <row r="456" spans="2:46" ht="15" customHeight="1" x14ac:dyDescent="0.35">
      <c r="B456" s="362">
        <v>2203</v>
      </c>
      <c r="C456" s="362" t="s">
        <v>5356</v>
      </c>
      <c r="D456" s="362" t="s">
        <v>3</v>
      </c>
      <c r="E456" s="362" t="s">
        <v>172</v>
      </c>
      <c r="F456" s="362"/>
      <c r="G456" s="362"/>
      <c r="H456" s="362"/>
      <c r="I456" s="362" t="s">
        <v>65</v>
      </c>
      <c r="J456" s="362" t="s">
        <v>822</v>
      </c>
      <c r="K456" s="361" t="s">
        <v>5357</v>
      </c>
      <c r="L456" s="362"/>
      <c r="M456" s="362" t="s">
        <v>186</v>
      </c>
      <c r="N456" s="362" t="s">
        <v>40</v>
      </c>
      <c r="O456" s="362"/>
      <c r="P456" s="362" t="s">
        <v>65</v>
      </c>
      <c r="Q456" s="362" t="s">
        <v>3395</v>
      </c>
      <c r="R456" s="362"/>
      <c r="S456" s="361" t="s">
        <v>90</v>
      </c>
      <c r="T456" s="362"/>
      <c r="U456" s="362"/>
      <c r="V456" s="362" t="s">
        <v>202</v>
      </c>
      <c r="W456" s="362"/>
      <c r="X456" s="362" t="s">
        <v>9</v>
      </c>
      <c r="Y456" s="362" t="s">
        <v>9</v>
      </c>
      <c r="Z456" s="362" t="s">
        <v>90</v>
      </c>
      <c r="AA456" s="366" t="s">
        <v>90</v>
      </c>
      <c r="AB456" s="362" t="s">
        <v>90</v>
      </c>
      <c r="AC456" s="380"/>
      <c r="AD456" s="362"/>
      <c r="AE456" s="362"/>
      <c r="AF456" s="362"/>
      <c r="AG456" s="362"/>
      <c r="AH456" s="362"/>
      <c r="AI456" s="362" t="s">
        <v>7051</v>
      </c>
      <c r="AJ456" s="362" t="s">
        <v>19</v>
      </c>
      <c r="AK456" s="362" t="s">
        <v>40</v>
      </c>
      <c r="AL456" s="362"/>
      <c r="AM456" s="362"/>
      <c r="AN456" s="362"/>
      <c r="AO456" s="362"/>
      <c r="AP456" s="361" t="e">
        <v>#N/A</v>
      </c>
      <c r="AR456">
        <v>1</v>
      </c>
      <c r="AS456" t="s">
        <v>9</v>
      </c>
      <c r="AT456" t="s">
        <v>9</v>
      </c>
    </row>
    <row r="457" spans="2:46" ht="15" customHeight="1" x14ac:dyDescent="0.35">
      <c r="B457" s="362">
        <v>2204</v>
      </c>
      <c r="C457" s="362" t="s">
        <v>5358</v>
      </c>
      <c r="D457" s="362" t="s">
        <v>3</v>
      </c>
      <c r="E457" s="362" t="s">
        <v>172</v>
      </c>
      <c r="F457" s="362"/>
      <c r="G457" s="362"/>
      <c r="H457" s="362"/>
      <c r="I457" s="362" t="s">
        <v>65</v>
      </c>
      <c r="J457" s="362" t="s">
        <v>822</v>
      </c>
      <c r="K457" s="361" t="s">
        <v>5359</v>
      </c>
      <c r="L457" s="362"/>
      <c r="M457" s="362" t="s">
        <v>186</v>
      </c>
      <c r="N457" s="362" t="s">
        <v>40</v>
      </c>
      <c r="O457" s="362"/>
      <c r="P457" s="362" t="s">
        <v>65</v>
      </c>
      <c r="Q457" s="362" t="s">
        <v>3395</v>
      </c>
      <c r="R457" s="362"/>
      <c r="S457" s="361" t="s">
        <v>90</v>
      </c>
      <c r="T457" s="362"/>
      <c r="U457" s="362"/>
      <c r="V457" s="362" t="s">
        <v>202</v>
      </c>
      <c r="W457" s="362"/>
      <c r="X457" s="362" t="s">
        <v>9</v>
      </c>
      <c r="Y457" s="362" t="s">
        <v>9</v>
      </c>
      <c r="Z457" s="362" t="s">
        <v>90</v>
      </c>
      <c r="AA457" s="366" t="s">
        <v>90</v>
      </c>
      <c r="AB457" s="362" t="s">
        <v>90</v>
      </c>
      <c r="AC457" s="380"/>
      <c r="AD457" s="362"/>
      <c r="AE457" s="362"/>
      <c r="AF457" s="362"/>
      <c r="AG457" s="362"/>
      <c r="AH457" s="362"/>
      <c r="AI457" s="362" t="s">
        <v>7051</v>
      </c>
      <c r="AJ457" s="362" t="s">
        <v>19</v>
      </c>
      <c r="AK457" s="362" t="s">
        <v>40</v>
      </c>
      <c r="AL457" s="362"/>
      <c r="AM457" s="362"/>
      <c r="AN457" s="362"/>
      <c r="AO457" s="362"/>
      <c r="AP457" s="361" t="e">
        <v>#N/A</v>
      </c>
      <c r="AR457">
        <v>1</v>
      </c>
      <c r="AS457" t="s">
        <v>9</v>
      </c>
      <c r="AT457" t="s">
        <v>9</v>
      </c>
    </row>
    <row r="458" spans="2:46" ht="15" customHeight="1" x14ac:dyDescent="0.35">
      <c r="B458" s="362">
        <v>2205</v>
      </c>
      <c r="C458" s="362" t="s">
        <v>5360</v>
      </c>
      <c r="D458" s="362" t="s">
        <v>3</v>
      </c>
      <c r="E458" s="362" t="s">
        <v>172</v>
      </c>
      <c r="F458" s="362"/>
      <c r="G458" s="362"/>
      <c r="H458" s="362"/>
      <c r="I458" s="362" t="s">
        <v>65</v>
      </c>
      <c r="J458" s="362" t="s">
        <v>822</v>
      </c>
      <c r="K458" s="361" t="s">
        <v>5361</v>
      </c>
      <c r="L458" s="362"/>
      <c r="M458" s="362" t="s">
        <v>186</v>
      </c>
      <c r="N458" s="362" t="s">
        <v>40</v>
      </c>
      <c r="O458" s="362"/>
      <c r="P458" s="362" t="s">
        <v>65</v>
      </c>
      <c r="Q458" s="362" t="s">
        <v>3395</v>
      </c>
      <c r="R458" s="362"/>
      <c r="S458" s="361" t="s">
        <v>90</v>
      </c>
      <c r="T458" s="362"/>
      <c r="U458" s="362"/>
      <c r="V458" s="362" t="s">
        <v>202</v>
      </c>
      <c r="W458" s="362"/>
      <c r="X458" s="362" t="s">
        <v>9</v>
      </c>
      <c r="Y458" s="362" t="s">
        <v>9</v>
      </c>
      <c r="Z458" s="362" t="s">
        <v>90</v>
      </c>
      <c r="AA458" s="366" t="s">
        <v>90</v>
      </c>
      <c r="AB458" s="362" t="s">
        <v>90</v>
      </c>
      <c r="AC458" s="380"/>
      <c r="AD458" s="362"/>
      <c r="AE458" s="362"/>
      <c r="AF458" s="362"/>
      <c r="AG458" s="362"/>
      <c r="AH458" s="362"/>
      <c r="AI458" s="362" t="s">
        <v>7051</v>
      </c>
      <c r="AJ458" s="362" t="s">
        <v>19</v>
      </c>
      <c r="AK458" s="362" t="s">
        <v>40</v>
      </c>
      <c r="AL458" s="362"/>
      <c r="AM458" s="362"/>
      <c r="AN458" s="362"/>
      <c r="AO458" s="362"/>
      <c r="AP458" s="361" t="e">
        <v>#N/A</v>
      </c>
      <c r="AR458">
        <v>1</v>
      </c>
      <c r="AS458" t="s">
        <v>9</v>
      </c>
      <c r="AT458" t="s">
        <v>9</v>
      </c>
    </row>
    <row r="459" spans="2:46" ht="15" customHeight="1" x14ac:dyDescent="0.35">
      <c r="B459" s="362">
        <v>2206</v>
      </c>
      <c r="C459" s="362" t="s">
        <v>5362</v>
      </c>
      <c r="D459" s="362" t="s">
        <v>3</v>
      </c>
      <c r="E459" s="362" t="s">
        <v>172</v>
      </c>
      <c r="F459" s="362"/>
      <c r="G459" s="362"/>
      <c r="H459" s="362"/>
      <c r="I459" s="362" t="s">
        <v>26</v>
      </c>
      <c r="J459" s="362" t="s">
        <v>63</v>
      </c>
      <c r="K459" s="361" t="s">
        <v>5363</v>
      </c>
      <c r="L459" s="362"/>
      <c r="M459" s="362" t="s">
        <v>186</v>
      </c>
      <c r="N459" s="362" t="s">
        <v>4410</v>
      </c>
      <c r="O459" s="362"/>
      <c r="P459" s="362" t="s">
        <v>2208</v>
      </c>
      <c r="Q459" s="362" t="s">
        <v>4394</v>
      </c>
      <c r="R459" s="362"/>
      <c r="S459" s="361"/>
      <c r="T459" s="362"/>
      <c r="U459" s="362"/>
      <c r="V459" s="362" t="s">
        <v>844</v>
      </c>
      <c r="W459" s="362"/>
      <c r="X459" s="362"/>
      <c r="Y459" s="362" t="s">
        <v>48</v>
      </c>
      <c r="Z459" s="362" t="s">
        <v>90</v>
      </c>
      <c r="AA459" s="366" t="s">
        <v>90</v>
      </c>
      <c r="AB459" s="362" t="s">
        <v>90</v>
      </c>
      <c r="AC459" s="380"/>
      <c r="AD459" s="362"/>
      <c r="AE459" s="362"/>
      <c r="AF459" s="362"/>
      <c r="AG459" s="362"/>
      <c r="AH459" s="362"/>
      <c r="AI459" s="362" t="s">
        <v>7047</v>
      </c>
      <c r="AJ459" s="362" t="s">
        <v>19</v>
      </c>
      <c r="AK459" s="362" t="s">
        <v>40</v>
      </c>
      <c r="AL459" s="362" t="s">
        <v>4410</v>
      </c>
      <c r="AM459" s="362" t="s">
        <v>6913</v>
      </c>
      <c r="AN459" s="362"/>
      <c r="AO459" s="362"/>
      <c r="AP459" s="361"/>
      <c r="AR459">
        <v>1</v>
      </c>
      <c r="AS459" t="s">
        <v>5839</v>
      </c>
      <c r="AT459" t="s">
        <v>5839</v>
      </c>
    </row>
    <row r="460" spans="2:46" ht="15" customHeight="1" x14ac:dyDescent="0.35">
      <c r="B460" s="362">
        <v>2207</v>
      </c>
      <c r="C460" s="362" t="s">
        <v>5364</v>
      </c>
      <c r="D460" s="362" t="s">
        <v>3</v>
      </c>
      <c r="E460" s="362" t="s">
        <v>172</v>
      </c>
      <c r="F460" s="362"/>
      <c r="G460" s="362"/>
      <c r="H460" s="362"/>
      <c r="I460" s="362" t="s">
        <v>65</v>
      </c>
      <c r="J460" s="362" t="s">
        <v>822</v>
      </c>
      <c r="K460" s="361" t="s">
        <v>5365</v>
      </c>
      <c r="L460" s="362"/>
      <c r="M460" s="362" t="s">
        <v>186</v>
      </c>
      <c r="N460" s="362" t="s">
        <v>40</v>
      </c>
      <c r="O460" s="362"/>
      <c r="P460" s="362" t="s">
        <v>65</v>
      </c>
      <c r="Q460" s="362" t="s">
        <v>3395</v>
      </c>
      <c r="R460" s="362"/>
      <c r="S460" s="361" t="s">
        <v>90</v>
      </c>
      <c r="T460" s="362"/>
      <c r="U460" s="362"/>
      <c r="V460" s="362" t="s">
        <v>202</v>
      </c>
      <c r="W460" s="362"/>
      <c r="X460" s="362" t="s">
        <v>9</v>
      </c>
      <c r="Y460" s="362" t="s">
        <v>9</v>
      </c>
      <c r="Z460" s="362" t="s">
        <v>90</v>
      </c>
      <c r="AA460" s="366" t="s">
        <v>90</v>
      </c>
      <c r="AB460" s="362" t="s">
        <v>90</v>
      </c>
      <c r="AC460" s="380"/>
      <c r="AD460" s="362"/>
      <c r="AE460" s="362"/>
      <c r="AF460" s="362"/>
      <c r="AG460" s="362"/>
      <c r="AH460" s="362"/>
      <c r="AI460" s="362" t="s">
        <v>7051</v>
      </c>
      <c r="AJ460" s="362" t="s">
        <v>19</v>
      </c>
      <c r="AK460" s="362" t="s">
        <v>40</v>
      </c>
      <c r="AL460" s="362"/>
      <c r="AM460" s="362"/>
      <c r="AN460" s="362"/>
      <c r="AO460" s="362"/>
      <c r="AP460" s="361" t="e">
        <v>#N/A</v>
      </c>
      <c r="AR460">
        <v>1</v>
      </c>
      <c r="AS460" t="s">
        <v>9</v>
      </c>
      <c r="AT460" t="s">
        <v>9</v>
      </c>
    </row>
    <row r="461" spans="2:46" ht="15" customHeight="1" x14ac:dyDescent="0.35">
      <c r="B461" s="362">
        <v>2208</v>
      </c>
      <c r="C461" s="362" t="s">
        <v>5366</v>
      </c>
      <c r="D461" s="362" t="s">
        <v>3</v>
      </c>
      <c r="E461" s="362" t="s">
        <v>172</v>
      </c>
      <c r="F461" s="362"/>
      <c r="G461" s="362" t="s">
        <v>63</v>
      </c>
      <c r="H461" s="362" t="s">
        <v>63</v>
      </c>
      <c r="I461" s="362" t="s">
        <v>83</v>
      </c>
      <c r="J461" s="362" t="s">
        <v>822</v>
      </c>
      <c r="K461" s="361" t="s">
        <v>5367</v>
      </c>
      <c r="L461" s="362"/>
      <c r="M461" s="362" t="s">
        <v>186</v>
      </c>
      <c r="N461" s="362" t="s">
        <v>40</v>
      </c>
      <c r="O461" s="362"/>
      <c r="P461" s="362" t="s">
        <v>83</v>
      </c>
      <c r="Q461" s="362" t="s">
        <v>5368</v>
      </c>
      <c r="R461" s="362"/>
      <c r="S461" s="361" t="s">
        <v>5369</v>
      </c>
      <c r="T461" s="362"/>
      <c r="U461" s="362"/>
      <c r="V461" s="362" t="s">
        <v>824</v>
      </c>
      <c r="W461" s="362"/>
      <c r="X461" s="362" t="s">
        <v>9</v>
      </c>
      <c r="Y461" s="362" t="s">
        <v>46</v>
      </c>
      <c r="Z461" s="362" t="s">
        <v>90</v>
      </c>
      <c r="AA461" s="366" t="s">
        <v>90</v>
      </c>
      <c r="AB461" s="362" t="s">
        <v>90</v>
      </c>
      <c r="AC461" s="380"/>
      <c r="AD461" s="362"/>
      <c r="AE461" s="362"/>
      <c r="AF461" s="362"/>
      <c r="AG461" s="362"/>
      <c r="AH461" s="362"/>
      <c r="AI461" s="362" t="s">
        <v>7058</v>
      </c>
      <c r="AJ461" s="362" t="s">
        <v>19</v>
      </c>
      <c r="AK461" s="362" t="s">
        <v>40</v>
      </c>
      <c r="AL461" s="362"/>
      <c r="AM461" s="362"/>
      <c r="AN461" s="362"/>
      <c r="AO461" s="362"/>
      <c r="AP461" s="361" t="e">
        <v>#N/A</v>
      </c>
      <c r="AR461">
        <v>1</v>
      </c>
      <c r="AS461" t="s">
        <v>9</v>
      </c>
      <c r="AT461" t="s">
        <v>9</v>
      </c>
    </row>
    <row r="462" spans="2:46" ht="15" customHeight="1" x14ac:dyDescent="0.35">
      <c r="B462" s="362">
        <v>2209</v>
      </c>
      <c r="C462" s="362" t="s">
        <v>5370</v>
      </c>
      <c r="D462" s="362" t="s">
        <v>3</v>
      </c>
      <c r="E462" s="362" t="s">
        <v>172</v>
      </c>
      <c r="F462" s="362"/>
      <c r="G462" s="362" t="s">
        <v>63</v>
      </c>
      <c r="H462" s="362" t="s">
        <v>63</v>
      </c>
      <c r="I462" s="362" t="s">
        <v>83</v>
      </c>
      <c r="J462" s="362" t="s">
        <v>822</v>
      </c>
      <c r="K462" s="361" t="s">
        <v>5371</v>
      </c>
      <c r="L462" s="362"/>
      <c r="M462" s="362" t="s">
        <v>186</v>
      </c>
      <c r="N462" s="362" t="s">
        <v>40</v>
      </c>
      <c r="O462" s="362"/>
      <c r="P462" s="362" t="s">
        <v>83</v>
      </c>
      <c r="Q462" s="362" t="s">
        <v>5368</v>
      </c>
      <c r="R462" s="362"/>
      <c r="S462" s="361" t="s">
        <v>5369</v>
      </c>
      <c r="T462" s="362"/>
      <c r="U462" s="362"/>
      <c r="V462" s="362" t="s">
        <v>824</v>
      </c>
      <c r="W462" s="362"/>
      <c r="X462" s="362" t="s">
        <v>9</v>
      </c>
      <c r="Y462" s="362" t="s">
        <v>46</v>
      </c>
      <c r="Z462" s="362" t="s">
        <v>90</v>
      </c>
      <c r="AA462" s="366" t="s">
        <v>90</v>
      </c>
      <c r="AB462" s="362" t="s">
        <v>90</v>
      </c>
      <c r="AC462" s="380"/>
      <c r="AD462" s="362"/>
      <c r="AE462" s="362"/>
      <c r="AF462" s="362"/>
      <c r="AG462" s="362"/>
      <c r="AH462" s="362"/>
      <c r="AI462" s="362" t="s">
        <v>7058</v>
      </c>
      <c r="AJ462" s="362" t="s">
        <v>19</v>
      </c>
      <c r="AK462" s="362" t="s">
        <v>40</v>
      </c>
      <c r="AL462" s="362"/>
      <c r="AM462" s="362"/>
      <c r="AN462" s="362"/>
      <c r="AO462" s="362"/>
      <c r="AP462" s="361" t="e">
        <v>#N/A</v>
      </c>
      <c r="AR462">
        <v>1</v>
      </c>
      <c r="AS462" t="s">
        <v>9</v>
      </c>
      <c r="AT462" t="s">
        <v>9</v>
      </c>
    </row>
    <row r="463" spans="2:46" ht="15" customHeight="1" x14ac:dyDescent="0.35">
      <c r="B463" s="362">
        <v>2210</v>
      </c>
      <c r="C463" s="362" t="s">
        <v>5372</v>
      </c>
      <c r="D463" s="362" t="s">
        <v>3</v>
      </c>
      <c r="E463" s="362" t="s">
        <v>172</v>
      </c>
      <c r="F463" s="362"/>
      <c r="G463" s="362" t="s">
        <v>63</v>
      </c>
      <c r="H463" s="362" t="s">
        <v>63</v>
      </c>
      <c r="I463" s="362" t="s">
        <v>83</v>
      </c>
      <c r="J463" s="362" t="s">
        <v>822</v>
      </c>
      <c r="K463" s="361" t="s">
        <v>5373</v>
      </c>
      <c r="L463" s="362"/>
      <c r="M463" s="362" t="s">
        <v>186</v>
      </c>
      <c r="N463" s="362" t="s">
        <v>40</v>
      </c>
      <c r="O463" s="362"/>
      <c r="P463" s="362" t="s">
        <v>83</v>
      </c>
      <c r="Q463" s="362" t="s">
        <v>5368</v>
      </c>
      <c r="R463" s="362"/>
      <c r="S463" s="361" t="s">
        <v>5374</v>
      </c>
      <c r="T463" s="362"/>
      <c r="U463" s="362"/>
      <c r="V463" s="362" t="s">
        <v>824</v>
      </c>
      <c r="W463" s="362"/>
      <c r="X463" s="362" t="s">
        <v>9</v>
      </c>
      <c r="Y463" s="362" t="s">
        <v>46</v>
      </c>
      <c r="Z463" s="362" t="s">
        <v>90</v>
      </c>
      <c r="AA463" s="366" t="s">
        <v>90</v>
      </c>
      <c r="AB463" s="362" t="s">
        <v>90</v>
      </c>
      <c r="AC463" s="380"/>
      <c r="AD463" s="362"/>
      <c r="AE463" s="362"/>
      <c r="AF463" s="362"/>
      <c r="AG463" s="362"/>
      <c r="AH463" s="362"/>
      <c r="AI463" s="362" t="s">
        <v>7058</v>
      </c>
      <c r="AJ463" s="362" t="s">
        <v>19</v>
      </c>
      <c r="AK463" s="362" t="s">
        <v>40</v>
      </c>
      <c r="AL463" s="362"/>
      <c r="AM463" s="362"/>
      <c r="AN463" s="362"/>
      <c r="AO463" s="362"/>
      <c r="AP463" s="361" t="e">
        <v>#N/A</v>
      </c>
      <c r="AR463">
        <v>1</v>
      </c>
      <c r="AS463" t="s">
        <v>9</v>
      </c>
      <c r="AT463" t="s">
        <v>9</v>
      </c>
    </row>
    <row r="464" spans="2:46" ht="15" customHeight="1" x14ac:dyDescent="0.35">
      <c r="B464" s="362">
        <v>2211</v>
      </c>
      <c r="C464" s="362" t="s">
        <v>5375</v>
      </c>
      <c r="D464" s="362" t="s">
        <v>3</v>
      </c>
      <c r="E464" s="362" t="s">
        <v>172</v>
      </c>
      <c r="F464" s="362"/>
      <c r="G464" s="362" t="s">
        <v>63</v>
      </c>
      <c r="H464" s="362" t="s">
        <v>63</v>
      </c>
      <c r="I464" s="362" t="s">
        <v>83</v>
      </c>
      <c r="J464" s="362" t="s">
        <v>822</v>
      </c>
      <c r="K464" s="361" t="s">
        <v>5376</v>
      </c>
      <c r="L464" s="362"/>
      <c r="M464" s="362" t="s">
        <v>186</v>
      </c>
      <c r="N464" s="362" t="s">
        <v>40</v>
      </c>
      <c r="O464" s="362"/>
      <c r="P464" s="362" t="s">
        <v>83</v>
      </c>
      <c r="Q464" s="362" t="s">
        <v>5368</v>
      </c>
      <c r="R464" s="362"/>
      <c r="S464" s="361" t="s">
        <v>5377</v>
      </c>
      <c r="T464" s="362"/>
      <c r="U464" s="362"/>
      <c r="V464" s="362" t="s">
        <v>824</v>
      </c>
      <c r="W464" s="362"/>
      <c r="X464" s="362" t="s">
        <v>9</v>
      </c>
      <c r="Y464" s="362" t="s">
        <v>46</v>
      </c>
      <c r="Z464" s="362" t="s">
        <v>90</v>
      </c>
      <c r="AA464" s="366" t="s">
        <v>90</v>
      </c>
      <c r="AB464" s="362" t="s">
        <v>90</v>
      </c>
      <c r="AC464" s="380"/>
      <c r="AD464" s="362"/>
      <c r="AE464" s="362"/>
      <c r="AF464" s="362"/>
      <c r="AG464" s="362"/>
      <c r="AH464" s="362"/>
      <c r="AI464" s="362" t="s">
        <v>7058</v>
      </c>
      <c r="AJ464" s="362" t="s">
        <v>19</v>
      </c>
      <c r="AK464" s="362" t="s">
        <v>40</v>
      </c>
      <c r="AL464" s="362"/>
      <c r="AM464" s="362"/>
      <c r="AN464" s="362"/>
      <c r="AO464" s="362"/>
      <c r="AP464" s="361" t="e">
        <v>#N/A</v>
      </c>
      <c r="AR464">
        <v>1</v>
      </c>
      <c r="AS464" t="s">
        <v>9</v>
      </c>
      <c r="AT464" t="s">
        <v>9</v>
      </c>
    </row>
    <row r="465" spans="2:46" ht="15" customHeight="1" x14ac:dyDescent="0.35">
      <c r="B465" s="362">
        <v>2212</v>
      </c>
      <c r="C465" s="362" t="s">
        <v>5378</v>
      </c>
      <c r="D465" s="362" t="s">
        <v>3</v>
      </c>
      <c r="E465" s="362" t="s">
        <v>172</v>
      </c>
      <c r="F465" s="362"/>
      <c r="G465" s="362" t="s">
        <v>63</v>
      </c>
      <c r="H465" s="362" t="s">
        <v>63</v>
      </c>
      <c r="I465" s="362" t="s">
        <v>63</v>
      </c>
      <c r="J465" s="362" t="s">
        <v>822</v>
      </c>
      <c r="K465" s="361" t="s">
        <v>5379</v>
      </c>
      <c r="L465" s="362"/>
      <c r="M465" s="362" t="s">
        <v>186</v>
      </c>
      <c r="N465" s="362" t="s">
        <v>4410</v>
      </c>
      <c r="O465" s="362"/>
      <c r="P465" s="362" t="s">
        <v>5380</v>
      </c>
      <c r="Q465" s="362" t="s">
        <v>5381</v>
      </c>
      <c r="R465" s="362"/>
      <c r="S465" s="361" t="s">
        <v>5382</v>
      </c>
      <c r="T465" s="362"/>
      <c r="U465" s="362"/>
      <c r="V465" s="362" t="s">
        <v>844</v>
      </c>
      <c r="W465" s="362"/>
      <c r="X465" s="362"/>
      <c r="Y465" s="362" t="s">
        <v>48</v>
      </c>
      <c r="Z465" s="362" t="s">
        <v>90</v>
      </c>
      <c r="AA465" s="366" t="s">
        <v>90</v>
      </c>
      <c r="AB465" s="362" t="s">
        <v>90</v>
      </c>
      <c r="AC465" s="380"/>
      <c r="AD465" s="362"/>
      <c r="AE465" s="362"/>
      <c r="AF465" s="362"/>
      <c r="AG465" s="362"/>
      <c r="AH465" s="362"/>
      <c r="AI465" s="362" t="s">
        <v>7046</v>
      </c>
      <c r="AJ465" s="362" t="s">
        <v>19</v>
      </c>
      <c r="AK465" s="362" t="s">
        <v>40</v>
      </c>
      <c r="AL465" s="362" t="s">
        <v>4410</v>
      </c>
      <c r="AM465" s="362" t="s">
        <v>5382</v>
      </c>
      <c r="AN465" s="362"/>
      <c r="AO465" s="362"/>
      <c r="AP465" s="361"/>
      <c r="AR465">
        <v>1</v>
      </c>
      <c r="AS465" t="s">
        <v>5839</v>
      </c>
      <c r="AT465" t="s">
        <v>5839</v>
      </c>
    </row>
    <row r="466" spans="2:46" ht="15" customHeight="1" x14ac:dyDescent="0.35">
      <c r="B466" s="362">
        <v>2213</v>
      </c>
      <c r="C466" s="362" t="s">
        <v>5383</v>
      </c>
      <c r="D466" s="362" t="s">
        <v>3</v>
      </c>
      <c r="E466" s="362" t="s">
        <v>172</v>
      </c>
      <c r="F466" s="362"/>
      <c r="G466" s="362" t="s">
        <v>63</v>
      </c>
      <c r="H466" s="362" t="s">
        <v>63</v>
      </c>
      <c r="I466" s="362" t="s">
        <v>63</v>
      </c>
      <c r="J466" s="362" t="s">
        <v>822</v>
      </c>
      <c r="K466" s="361" t="s">
        <v>5384</v>
      </c>
      <c r="L466" s="362"/>
      <c r="M466" s="362" t="s">
        <v>186</v>
      </c>
      <c r="N466" s="362" t="s">
        <v>95</v>
      </c>
      <c r="O466" s="362"/>
      <c r="P466" s="362" t="s">
        <v>5380</v>
      </c>
      <c r="Q466" s="362" t="s">
        <v>5381</v>
      </c>
      <c r="R466" s="362"/>
      <c r="S466" s="361"/>
      <c r="T466" s="362"/>
      <c r="U466" s="362"/>
      <c r="V466" s="362" t="s">
        <v>844</v>
      </c>
      <c r="W466" s="362"/>
      <c r="X466" s="362" t="s">
        <v>9</v>
      </c>
      <c r="Y466" s="362" t="s">
        <v>2790</v>
      </c>
      <c r="Z466" s="362" t="s">
        <v>90</v>
      </c>
      <c r="AA466" s="366" t="s">
        <v>90</v>
      </c>
      <c r="AB466" s="362" t="s">
        <v>90</v>
      </c>
      <c r="AC466" s="380"/>
      <c r="AD466" s="362"/>
      <c r="AE466" s="362"/>
      <c r="AF466" s="362"/>
      <c r="AG466" s="362"/>
      <c r="AH466" s="362"/>
      <c r="AI466" s="362" t="s">
        <v>7046</v>
      </c>
      <c r="AJ466" s="362" t="s">
        <v>19</v>
      </c>
      <c r="AK466" s="362" t="e">
        <v>#N/A</v>
      </c>
      <c r="AL466" s="362" t="s">
        <v>7021</v>
      </c>
      <c r="AM466" s="362">
        <v>0</v>
      </c>
      <c r="AN466" s="362"/>
      <c r="AO466" s="362"/>
      <c r="AP466" s="361" t="e">
        <v>#N/A</v>
      </c>
      <c r="AR466">
        <v>1</v>
      </c>
      <c r="AS466" t="s">
        <v>9</v>
      </c>
      <c r="AT466" t="s">
        <v>9</v>
      </c>
    </row>
    <row r="467" spans="2:46" ht="15" customHeight="1" x14ac:dyDescent="0.35">
      <c r="B467" s="362">
        <v>2214</v>
      </c>
      <c r="C467" s="362" t="s">
        <v>5385</v>
      </c>
      <c r="D467" s="362" t="s">
        <v>3</v>
      </c>
      <c r="E467" s="362" t="s">
        <v>172</v>
      </c>
      <c r="F467" s="362"/>
      <c r="G467" s="362" t="s">
        <v>63</v>
      </c>
      <c r="H467" s="362" t="s">
        <v>63</v>
      </c>
      <c r="I467" s="362" t="s">
        <v>63</v>
      </c>
      <c r="J467" s="362" t="s">
        <v>822</v>
      </c>
      <c r="K467" s="361" t="s">
        <v>5386</v>
      </c>
      <c r="L467" s="362"/>
      <c r="M467" s="362" t="s">
        <v>186</v>
      </c>
      <c r="N467" s="362" t="s">
        <v>4410</v>
      </c>
      <c r="O467" s="362"/>
      <c r="P467" s="362" t="s">
        <v>5380</v>
      </c>
      <c r="Q467" s="362" t="s">
        <v>5381</v>
      </c>
      <c r="R467" s="362"/>
      <c r="S467" s="361" t="s">
        <v>5382</v>
      </c>
      <c r="T467" s="362"/>
      <c r="U467" s="362"/>
      <c r="V467" s="362" t="s">
        <v>844</v>
      </c>
      <c r="W467" s="362"/>
      <c r="X467" s="362"/>
      <c r="Y467" s="362" t="s">
        <v>48</v>
      </c>
      <c r="Z467" s="362" t="s">
        <v>90</v>
      </c>
      <c r="AA467" s="366" t="s">
        <v>90</v>
      </c>
      <c r="AB467" s="362" t="s">
        <v>90</v>
      </c>
      <c r="AC467" s="380"/>
      <c r="AD467" s="362"/>
      <c r="AE467" s="362"/>
      <c r="AF467" s="362"/>
      <c r="AG467" s="362"/>
      <c r="AH467" s="362"/>
      <c r="AI467" s="362" t="s">
        <v>7046</v>
      </c>
      <c r="AJ467" s="362" t="s">
        <v>19</v>
      </c>
      <c r="AK467" s="362" t="s">
        <v>40</v>
      </c>
      <c r="AL467" s="362" t="s">
        <v>4410</v>
      </c>
      <c r="AM467" s="362" t="s">
        <v>5382</v>
      </c>
      <c r="AN467" s="362"/>
      <c r="AO467" s="362"/>
      <c r="AP467" s="361"/>
      <c r="AR467">
        <v>1</v>
      </c>
      <c r="AS467" t="s">
        <v>5839</v>
      </c>
      <c r="AT467" t="s">
        <v>5839</v>
      </c>
    </row>
    <row r="468" spans="2:46" ht="15" customHeight="1" x14ac:dyDescent="0.35">
      <c r="B468" s="362">
        <v>2215</v>
      </c>
      <c r="C468" s="362" t="s">
        <v>5387</v>
      </c>
      <c r="D468" s="362" t="s">
        <v>3</v>
      </c>
      <c r="E468" s="362" t="s">
        <v>172</v>
      </c>
      <c r="F468" s="362"/>
      <c r="G468" s="362" t="s">
        <v>63</v>
      </c>
      <c r="H468" s="362" t="s">
        <v>63</v>
      </c>
      <c r="I468" s="362" t="s">
        <v>63</v>
      </c>
      <c r="J468" s="362" t="s">
        <v>822</v>
      </c>
      <c r="K468" s="361" t="s">
        <v>5388</v>
      </c>
      <c r="L468" s="362"/>
      <c r="M468" s="362" t="s">
        <v>186</v>
      </c>
      <c r="N468" s="362" t="s">
        <v>4410</v>
      </c>
      <c r="O468" s="362"/>
      <c r="P468" s="362" t="s">
        <v>5380</v>
      </c>
      <c r="Q468" s="362" t="s">
        <v>5381</v>
      </c>
      <c r="R468" s="362"/>
      <c r="S468" s="361" t="s">
        <v>5382</v>
      </c>
      <c r="T468" s="362"/>
      <c r="U468" s="362"/>
      <c r="V468" s="362" t="s">
        <v>844</v>
      </c>
      <c r="W468" s="362"/>
      <c r="X468" s="362"/>
      <c r="Y468" s="362" t="s">
        <v>48</v>
      </c>
      <c r="Z468" s="362" t="s">
        <v>90</v>
      </c>
      <c r="AA468" s="366" t="s">
        <v>90</v>
      </c>
      <c r="AB468" s="362" t="s">
        <v>90</v>
      </c>
      <c r="AC468" s="380"/>
      <c r="AD468" s="362"/>
      <c r="AE468" s="362"/>
      <c r="AF468" s="362"/>
      <c r="AG468" s="362"/>
      <c r="AH468" s="362"/>
      <c r="AI468" s="362" t="s">
        <v>7046</v>
      </c>
      <c r="AJ468" s="362" t="s">
        <v>19</v>
      </c>
      <c r="AK468" s="362" t="s">
        <v>40</v>
      </c>
      <c r="AL468" s="362" t="s">
        <v>4410</v>
      </c>
      <c r="AM468" s="362" t="s">
        <v>5382</v>
      </c>
      <c r="AN468" s="362"/>
      <c r="AO468" s="362"/>
      <c r="AP468" s="361"/>
      <c r="AR468">
        <v>1</v>
      </c>
      <c r="AS468" t="s">
        <v>5839</v>
      </c>
      <c r="AT468" t="s">
        <v>5839</v>
      </c>
    </row>
    <row r="469" spans="2:46" ht="15" customHeight="1" x14ac:dyDescent="0.35">
      <c r="B469" s="362">
        <v>2216</v>
      </c>
      <c r="C469" s="362" t="s">
        <v>5389</v>
      </c>
      <c r="D469" s="362" t="s">
        <v>3</v>
      </c>
      <c r="E469" s="362" t="s">
        <v>172</v>
      </c>
      <c r="F469" s="362"/>
      <c r="G469" s="362"/>
      <c r="H469" s="362"/>
      <c r="I469" s="362" t="s">
        <v>74</v>
      </c>
      <c r="J469" s="362" t="s">
        <v>74</v>
      </c>
      <c r="K469" s="361" t="s">
        <v>5390</v>
      </c>
      <c r="L469" s="361"/>
      <c r="M469" s="362" t="s">
        <v>186</v>
      </c>
      <c r="N469" s="362" t="s">
        <v>90</v>
      </c>
      <c r="O469" s="362"/>
      <c r="P469" s="362" t="s">
        <v>74</v>
      </c>
      <c r="Q469" s="362" t="s">
        <v>5391</v>
      </c>
      <c r="R469" s="362"/>
      <c r="S469" s="361" t="s">
        <v>5392</v>
      </c>
      <c r="T469" s="362"/>
      <c r="U469" s="362"/>
      <c r="V469" s="362" t="s">
        <v>120</v>
      </c>
      <c r="W469" s="362"/>
      <c r="X469" s="362"/>
      <c r="Y469" s="362" t="s">
        <v>48</v>
      </c>
      <c r="Z469" s="362" t="s">
        <v>90</v>
      </c>
      <c r="AA469" s="366" t="s">
        <v>90</v>
      </c>
      <c r="AB469" s="362" t="s">
        <v>90</v>
      </c>
      <c r="AC469" s="380"/>
      <c r="AD469" s="362"/>
      <c r="AE469" s="362"/>
      <c r="AF469" s="362"/>
      <c r="AG469" s="362"/>
      <c r="AH469" s="362"/>
      <c r="AI469" s="362" t="s">
        <v>7059</v>
      </c>
      <c r="AJ469" s="362" t="s">
        <v>19</v>
      </c>
      <c r="AK469" s="362" t="s">
        <v>40</v>
      </c>
      <c r="AL469" s="362"/>
      <c r="AM469" s="362"/>
      <c r="AN469" s="362"/>
      <c r="AO469" s="362"/>
      <c r="AP469" s="361"/>
      <c r="AR469">
        <v>1</v>
      </c>
      <c r="AS469" t="s">
        <v>5839</v>
      </c>
      <c r="AT469" t="s">
        <v>5839</v>
      </c>
    </row>
    <row r="470" spans="2:46" ht="15" customHeight="1" x14ac:dyDescent="0.35">
      <c r="B470" s="362">
        <v>2217</v>
      </c>
      <c r="C470" s="362" t="s">
        <v>5393</v>
      </c>
      <c r="D470" s="362" t="s">
        <v>3</v>
      </c>
      <c r="E470" s="362" t="s">
        <v>172</v>
      </c>
      <c r="F470" s="362"/>
      <c r="G470" s="362"/>
      <c r="H470" s="362"/>
      <c r="I470" s="362" t="s">
        <v>26</v>
      </c>
      <c r="J470" s="362" t="s">
        <v>63</v>
      </c>
      <c r="K470" s="361" t="s">
        <v>5394</v>
      </c>
      <c r="L470" s="362"/>
      <c r="M470" s="362" t="s">
        <v>186</v>
      </c>
      <c r="N470" s="362" t="s">
        <v>4410</v>
      </c>
      <c r="O470" s="362"/>
      <c r="P470" s="362" t="s">
        <v>2208</v>
      </c>
      <c r="Q470" s="362" t="s">
        <v>4394</v>
      </c>
      <c r="R470" s="362"/>
      <c r="S470" s="361"/>
      <c r="T470" s="362"/>
      <c r="U470" s="362"/>
      <c r="V470" s="362" t="s">
        <v>844</v>
      </c>
      <c r="W470" s="362"/>
      <c r="X470" s="362"/>
      <c r="Y470" s="362" t="s">
        <v>48</v>
      </c>
      <c r="Z470" s="362" t="s">
        <v>90</v>
      </c>
      <c r="AA470" s="366" t="s">
        <v>90</v>
      </c>
      <c r="AB470" s="362" t="s">
        <v>90</v>
      </c>
      <c r="AC470" s="380"/>
      <c r="AD470" s="362"/>
      <c r="AE470" s="362"/>
      <c r="AF470" s="362"/>
      <c r="AG470" s="362"/>
      <c r="AH470" s="362"/>
      <c r="AI470" s="362" t="s">
        <v>7047</v>
      </c>
      <c r="AJ470" s="362" t="s">
        <v>19</v>
      </c>
      <c r="AK470" s="362" t="s">
        <v>40</v>
      </c>
      <c r="AL470" s="362" t="s">
        <v>4410</v>
      </c>
      <c r="AM470" s="362">
        <v>0</v>
      </c>
      <c r="AN470" s="362"/>
      <c r="AO470" s="362"/>
      <c r="AP470" s="361"/>
      <c r="AR470">
        <v>1</v>
      </c>
      <c r="AS470" t="s">
        <v>5839</v>
      </c>
      <c r="AT470" t="s">
        <v>5839</v>
      </c>
    </row>
    <row r="471" spans="2:46" ht="15" customHeight="1" x14ac:dyDescent="0.35">
      <c r="B471" s="362">
        <v>2218</v>
      </c>
      <c r="C471" s="362" t="s">
        <v>5395</v>
      </c>
      <c r="D471" s="362" t="s">
        <v>3</v>
      </c>
      <c r="E471" s="362" t="s">
        <v>172</v>
      </c>
      <c r="F471" s="362"/>
      <c r="G471" s="362"/>
      <c r="H471" s="362"/>
      <c r="I471" s="362" t="s">
        <v>74</v>
      </c>
      <c r="J471" s="362" t="s">
        <v>74</v>
      </c>
      <c r="K471" s="361" t="s">
        <v>5396</v>
      </c>
      <c r="L471" s="361"/>
      <c r="M471" s="362" t="s">
        <v>186</v>
      </c>
      <c r="N471" s="362" t="s">
        <v>90</v>
      </c>
      <c r="O471" s="362"/>
      <c r="P471" s="362" t="s">
        <v>74</v>
      </c>
      <c r="Q471" s="362" t="s">
        <v>4394</v>
      </c>
      <c r="R471" s="362"/>
      <c r="S471" s="361" t="s">
        <v>5392</v>
      </c>
      <c r="T471" s="362"/>
      <c r="U471" s="362"/>
      <c r="V471" s="362" t="s">
        <v>120</v>
      </c>
      <c r="W471" s="362"/>
      <c r="X471" s="362"/>
      <c r="Y471" s="362" t="s">
        <v>48</v>
      </c>
      <c r="Z471" s="362" t="s">
        <v>90</v>
      </c>
      <c r="AA471" s="366" t="s">
        <v>90</v>
      </c>
      <c r="AB471" s="362" t="s">
        <v>90</v>
      </c>
      <c r="AC471" s="380"/>
      <c r="AD471" s="362"/>
      <c r="AE471" s="362"/>
      <c r="AF471" s="362"/>
      <c r="AG471" s="362"/>
      <c r="AH471" s="362"/>
      <c r="AI471" s="362" t="s">
        <v>7059</v>
      </c>
      <c r="AJ471" s="362" t="s">
        <v>19</v>
      </c>
      <c r="AK471" s="362" t="s">
        <v>40</v>
      </c>
      <c r="AL471" s="362"/>
      <c r="AM471" s="362"/>
      <c r="AN471" s="362"/>
      <c r="AO471" s="362"/>
      <c r="AP471" s="361"/>
      <c r="AR471">
        <v>1</v>
      </c>
      <c r="AS471" t="s">
        <v>5839</v>
      </c>
      <c r="AT471" t="s">
        <v>5839</v>
      </c>
    </row>
    <row r="472" spans="2:46" ht="15" customHeight="1" x14ac:dyDescent="0.35">
      <c r="B472" s="362">
        <v>2219</v>
      </c>
      <c r="C472" s="362" t="s">
        <v>5397</v>
      </c>
      <c r="D472" s="362" t="s">
        <v>3</v>
      </c>
      <c r="E472" s="362" t="s">
        <v>172</v>
      </c>
      <c r="F472" s="362"/>
      <c r="G472" s="362"/>
      <c r="H472" s="362"/>
      <c r="I472" s="362" t="s">
        <v>74</v>
      </c>
      <c r="J472" s="362" t="s">
        <v>74</v>
      </c>
      <c r="K472" s="361" t="s">
        <v>5398</v>
      </c>
      <c r="L472" s="361"/>
      <c r="M472" s="362" t="s">
        <v>186</v>
      </c>
      <c r="N472" s="362" t="s">
        <v>90</v>
      </c>
      <c r="O472" s="362"/>
      <c r="P472" s="362" t="s">
        <v>74</v>
      </c>
      <c r="Q472" s="362" t="s">
        <v>4394</v>
      </c>
      <c r="R472" s="362"/>
      <c r="S472" s="361" t="s">
        <v>5392</v>
      </c>
      <c r="T472" s="362"/>
      <c r="U472" s="362"/>
      <c r="V472" s="362" t="s">
        <v>120</v>
      </c>
      <c r="W472" s="362"/>
      <c r="X472" s="362"/>
      <c r="Y472" s="362" t="s">
        <v>48</v>
      </c>
      <c r="Z472" s="362" t="s">
        <v>90</v>
      </c>
      <c r="AA472" s="366" t="s">
        <v>90</v>
      </c>
      <c r="AB472" s="362" t="s">
        <v>90</v>
      </c>
      <c r="AC472" s="380"/>
      <c r="AD472" s="362"/>
      <c r="AE472" s="362"/>
      <c r="AF472" s="362"/>
      <c r="AG472" s="362"/>
      <c r="AH472" s="362"/>
      <c r="AI472" s="362" t="s">
        <v>7059</v>
      </c>
      <c r="AJ472" s="362" t="s">
        <v>19</v>
      </c>
      <c r="AK472" s="362" t="s">
        <v>40</v>
      </c>
      <c r="AL472" s="362"/>
      <c r="AM472" s="362"/>
      <c r="AN472" s="362"/>
      <c r="AO472" s="362"/>
      <c r="AP472" s="361"/>
      <c r="AR472">
        <v>1</v>
      </c>
      <c r="AS472" t="s">
        <v>5839</v>
      </c>
      <c r="AT472" t="s">
        <v>5839</v>
      </c>
    </row>
    <row r="473" spans="2:46" ht="15" customHeight="1" x14ac:dyDescent="0.35">
      <c r="B473" s="362">
        <v>2220</v>
      </c>
      <c r="C473" s="362" t="s">
        <v>5399</v>
      </c>
      <c r="D473" s="362" t="s">
        <v>3</v>
      </c>
      <c r="E473" s="362" t="s">
        <v>172</v>
      </c>
      <c r="F473" s="362"/>
      <c r="G473" s="362"/>
      <c r="H473" s="362"/>
      <c r="I473" s="362" t="s">
        <v>74</v>
      </c>
      <c r="J473" s="362" t="s">
        <v>74</v>
      </c>
      <c r="K473" s="361" t="s">
        <v>5400</v>
      </c>
      <c r="L473" s="361"/>
      <c r="M473" s="362" t="s">
        <v>186</v>
      </c>
      <c r="N473" s="362" t="s">
        <v>90</v>
      </c>
      <c r="O473" s="362"/>
      <c r="P473" s="362" t="s">
        <v>74</v>
      </c>
      <c r="Q473" s="362" t="s">
        <v>5401</v>
      </c>
      <c r="R473" s="362"/>
      <c r="S473" s="361" t="s">
        <v>5392</v>
      </c>
      <c r="T473" s="362"/>
      <c r="U473" s="362"/>
      <c r="V473" s="362" t="s">
        <v>120</v>
      </c>
      <c r="W473" s="362"/>
      <c r="X473" s="362"/>
      <c r="Y473" s="362" t="s">
        <v>48</v>
      </c>
      <c r="Z473" s="362" t="s">
        <v>90</v>
      </c>
      <c r="AA473" s="366" t="s">
        <v>90</v>
      </c>
      <c r="AB473" s="362" t="s">
        <v>90</v>
      </c>
      <c r="AC473" s="380"/>
      <c r="AD473" s="362"/>
      <c r="AE473" s="362"/>
      <c r="AF473" s="362"/>
      <c r="AG473" s="362"/>
      <c r="AH473" s="362"/>
      <c r="AI473" s="362" t="s">
        <v>7059</v>
      </c>
      <c r="AJ473" s="362" t="s">
        <v>19</v>
      </c>
      <c r="AK473" s="362" t="s">
        <v>40</v>
      </c>
      <c r="AL473" s="362"/>
      <c r="AM473" s="362"/>
      <c r="AN473" s="362"/>
      <c r="AO473" s="362"/>
      <c r="AP473" s="361"/>
      <c r="AR473">
        <v>1</v>
      </c>
      <c r="AS473" t="s">
        <v>5839</v>
      </c>
      <c r="AT473" t="s">
        <v>5839</v>
      </c>
    </row>
    <row r="474" spans="2:46" ht="15" customHeight="1" x14ac:dyDescent="0.35">
      <c r="B474" s="362">
        <v>2221</v>
      </c>
      <c r="C474" s="362" t="s">
        <v>5402</v>
      </c>
      <c r="D474" s="362" t="s">
        <v>3</v>
      </c>
      <c r="E474" s="362" t="s">
        <v>172</v>
      </c>
      <c r="F474" s="362"/>
      <c r="G474" s="362"/>
      <c r="H474" s="362"/>
      <c r="I474" s="362" t="s">
        <v>74</v>
      </c>
      <c r="J474" s="362" t="s">
        <v>74</v>
      </c>
      <c r="K474" s="361" t="s">
        <v>5403</v>
      </c>
      <c r="L474" s="361"/>
      <c r="M474" s="362" t="s">
        <v>186</v>
      </c>
      <c r="N474" s="362" t="s">
        <v>90</v>
      </c>
      <c r="O474" s="362"/>
      <c r="P474" s="362" t="s">
        <v>74</v>
      </c>
      <c r="Q474" s="362" t="s">
        <v>5401</v>
      </c>
      <c r="R474" s="362"/>
      <c r="S474" s="361" t="s">
        <v>5404</v>
      </c>
      <c r="T474" s="362"/>
      <c r="U474" s="362"/>
      <c r="V474" s="362" t="s">
        <v>120</v>
      </c>
      <c r="W474" s="362"/>
      <c r="X474" s="362"/>
      <c r="Y474" s="362" t="s">
        <v>48</v>
      </c>
      <c r="Z474" s="362" t="s">
        <v>90</v>
      </c>
      <c r="AA474" s="366" t="s">
        <v>90</v>
      </c>
      <c r="AB474" s="362" t="s">
        <v>90</v>
      </c>
      <c r="AC474" s="380"/>
      <c r="AD474" s="362"/>
      <c r="AE474" s="362"/>
      <c r="AF474" s="362"/>
      <c r="AG474" s="362"/>
      <c r="AH474" s="362"/>
      <c r="AI474" s="362" t="s">
        <v>7059</v>
      </c>
      <c r="AJ474" s="362" t="s">
        <v>19</v>
      </c>
      <c r="AK474" s="362" t="s">
        <v>40</v>
      </c>
      <c r="AL474" s="362"/>
      <c r="AM474" s="362"/>
      <c r="AN474" s="362"/>
      <c r="AO474" s="362"/>
      <c r="AP474" s="361"/>
      <c r="AR474">
        <v>1</v>
      </c>
      <c r="AS474" t="s">
        <v>5839</v>
      </c>
      <c r="AT474" t="s">
        <v>5839</v>
      </c>
    </row>
    <row r="475" spans="2:46" ht="15" customHeight="1" x14ac:dyDescent="0.35">
      <c r="B475" s="362">
        <v>2222</v>
      </c>
      <c r="C475" s="362" t="s">
        <v>5405</v>
      </c>
      <c r="D475" s="362" t="s">
        <v>3</v>
      </c>
      <c r="E475" s="362" t="s">
        <v>172</v>
      </c>
      <c r="F475" s="362"/>
      <c r="G475" s="362"/>
      <c r="H475" s="362"/>
      <c r="I475" s="362" t="s">
        <v>74</v>
      </c>
      <c r="J475" s="362" t="s">
        <v>74</v>
      </c>
      <c r="K475" s="361" t="s">
        <v>5406</v>
      </c>
      <c r="L475" s="361"/>
      <c r="M475" s="362" t="s">
        <v>186</v>
      </c>
      <c r="N475" s="362" t="s">
        <v>90</v>
      </c>
      <c r="O475" s="362"/>
      <c r="P475" s="362" t="s">
        <v>74</v>
      </c>
      <c r="Q475" s="362" t="s">
        <v>5401</v>
      </c>
      <c r="R475" s="362"/>
      <c r="S475" s="361" t="s">
        <v>5404</v>
      </c>
      <c r="T475" s="362"/>
      <c r="U475" s="362"/>
      <c r="V475" s="362" t="s">
        <v>120</v>
      </c>
      <c r="W475" s="362"/>
      <c r="X475" s="362"/>
      <c r="Y475" s="362" t="s">
        <v>48</v>
      </c>
      <c r="Z475" s="362" t="s">
        <v>90</v>
      </c>
      <c r="AA475" s="366" t="s">
        <v>90</v>
      </c>
      <c r="AB475" s="362" t="s">
        <v>90</v>
      </c>
      <c r="AC475" s="380"/>
      <c r="AD475" s="362"/>
      <c r="AE475" s="362"/>
      <c r="AF475" s="362"/>
      <c r="AG475" s="362"/>
      <c r="AH475" s="362"/>
      <c r="AI475" s="362" t="s">
        <v>7059</v>
      </c>
      <c r="AJ475" s="362" t="s">
        <v>19</v>
      </c>
      <c r="AK475" s="362" t="s">
        <v>40</v>
      </c>
      <c r="AL475" s="362"/>
      <c r="AM475" s="362"/>
      <c r="AN475" s="362"/>
      <c r="AO475" s="362"/>
      <c r="AP475" s="361"/>
      <c r="AR475">
        <v>1</v>
      </c>
      <c r="AS475" t="s">
        <v>5839</v>
      </c>
      <c r="AT475" t="s">
        <v>5839</v>
      </c>
    </row>
    <row r="476" spans="2:46" ht="15" customHeight="1" x14ac:dyDescent="0.35">
      <c r="B476" s="362">
        <v>2223</v>
      </c>
      <c r="C476" s="362" t="s">
        <v>5407</v>
      </c>
      <c r="D476" s="362" t="s">
        <v>3</v>
      </c>
      <c r="E476" s="362" t="s">
        <v>172</v>
      </c>
      <c r="F476" s="362"/>
      <c r="G476" s="362"/>
      <c r="H476" s="362"/>
      <c r="I476" s="362" t="s">
        <v>74</v>
      </c>
      <c r="J476" s="362" t="s">
        <v>74</v>
      </c>
      <c r="K476" s="361" t="s">
        <v>5408</v>
      </c>
      <c r="L476" s="361"/>
      <c r="M476" s="362" t="s">
        <v>186</v>
      </c>
      <c r="N476" s="362" t="s">
        <v>90</v>
      </c>
      <c r="O476" s="362"/>
      <c r="P476" s="362" t="s">
        <v>74</v>
      </c>
      <c r="Q476" s="362" t="s">
        <v>5401</v>
      </c>
      <c r="R476" s="362"/>
      <c r="S476" s="361" t="s">
        <v>5404</v>
      </c>
      <c r="T476" s="362"/>
      <c r="U476" s="362"/>
      <c r="V476" s="362" t="s">
        <v>120</v>
      </c>
      <c r="W476" s="362"/>
      <c r="X476" s="362"/>
      <c r="Y476" s="362" t="s">
        <v>48</v>
      </c>
      <c r="Z476" s="362" t="s">
        <v>90</v>
      </c>
      <c r="AA476" s="366" t="s">
        <v>90</v>
      </c>
      <c r="AB476" s="362" t="s">
        <v>90</v>
      </c>
      <c r="AC476" s="380"/>
      <c r="AD476" s="362"/>
      <c r="AE476" s="362"/>
      <c r="AF476" s="362"/>
      <c r="AG476" s="362"/>
      <c r="AH476" s="362"/>
      <c r="AI476" s="362" t="s">
        <v>7059</v>
      </c>
      <c r="AJ476" s="362" t="s">
        <v>19</v>
      </c>
      <c r="AK476" s="362" t="s">
        <v>40</v>
      </c>
      <c r="AL476" s="362"/>
      <c r="AM476" s="362"/>
      <c r="AN476" s="362"/>
      <c r="AO476" s="362"/>
      <c r="AP476" s="361"/>
      <c r="AR476">
        <v>1</v>
      </c>
      <c r="AS476" t="s">
        <v>5839</v>
      </c>
      <c r="AT476" t="s">
        <v>5839</v>
      </c>
    </row>
    <row r="477" spans="2:46" ht="15" customHeight="1" x14ac:dyDescent="0.35">
      <c r="B477" s="362">
        <v>2224</v>
      </c>
      <c r="C477" s="362" t="s">
        <v>5409</v>
      </c>
      <c r="D477" s="362" t="s">
        <v>3</v>
      </c>
      <c r="E477" s="362" t="s">
        <v>172</v>
      </c>
      <c r="F477" s="362"/>
      <c r="G477" s="362"/>
      <c r="H477" s="362"/>
      <c r="I477" s="362" t="s">
        <v>74</v>
      </c>
      <c r="J477" s="362" t="s">
        <v>74</v>
      </c>
      <c r="K477" s="361" t="s">
        <v>5410</v>
      </c>
      <c r="L477" s="361"/>
      <c r="M477" s="362" t="s">
        <v>186</v>
      </c>
      <c r="N477" s="362" t="s">
        <v>90</v>
      </c>
      <c r="O477" s="362"/>
      <c r="P477" s="362" t="s">
        <v>74</v>
      </c>
      <c r="Q477" s="362" t="s">
        <v>5401</v>
      </c>
      <c r="R477" s="362"/>
      <c r="S477" s="361" t="s">
        <v>5404</v>
      </c>
      <c r="T477" s="362"/>
      <c r="U477" s="362"/>
      <c r="V477" s="362" t="s">
        <v>120</v>
      </c>
      <c r="W477" s="362"/>
      <c r="X477" s="362"/>
      <c r="Y477" s="362" t="s">
        <v>48</v>
      </c>
      <c r="Z477" s="362" t="s">
        <v>90</v>
      </c>
      <c r="AA477" s="366" t="s">
        <v>90</v>
      </c>
      <c r="AB477" s="362" t="s">
        <v>90</v>
      </c>
      <c r="AC477" s="380"/>
      <c r="AD477" s="362"/>
      <c r="AE477" s="362"/>
      <c r="AF477" s="362"/>
      <c r="AG477" s="362"/>
      <c r="AH477" s="362"/>
      <c r="AI477" s="362" t="s">
        <v>7059</v>
      </c>
      <c r="AJ477" s="362" t="s">
        <v>19</v>
      </c>
      <c r="AK477" s="362" t="s">
        <v>40</v>
      </c>
      <c r="AL477" s="362"/>
      <c r="AM477" s="362"/>
      <c r="AN477" s="362"/>
      <c r="AO477" s="362"/>
      <c r="AP477" s="361"/>
      <c r="AR477">
        <v>1</v>
      </c>
      <c r="AS477" t="s">
        <v>5839</v>
      </c>
      <c r="AT477" t="s">
        <v>5839</v>
      </c>
    </row>
    <row r="478" spans="2:46" ht="15" customHeight="1" x14ac:dyDescent="0.35">
      <c r="B478" s="362">
        <v>2225</v>
      </c>
      <c r="C478" s="362" t="s">
        <v>5411</v>
      </c>
      <c r="D478" s="362" t="s">
        <v>3</v>
      </c>
      <c r="E478" s="362" t="s">
        <v>172</v>
      </c>
      <c r="F478" s="362"/>
      <c r="G478" s="362"/>
      <c r="H478" s="362"/>
      <c r="I478" s="362" t="s">
        <v>74</v>
      </c>
      <c r="J478" s="362" t="s">
        <v>74</v>
      </c>
      <c r="K478" s="361" t="s">
        <v>5412</v>
      </c>
      <c r="L478" s="361"/>
      <c r="M478" s="362" t="s">
        <v>186</v>
      </c>
      <c r="N478" s="362" t="s">
        <v>90</v>
      </c>
      <c r="O478" s="362"/>
      <c r="P478" s="362" t="s">
        <v>74</v>
      </c>
      <c r="Q478" s="362" t="s">
        <v>5401</v>
      </c>
      <c r="R478" s="362"/>
      <c r="S478" s="361" t="s">
        <v>5404</v>
      </c>
      <c r="T478" s="362"/>
      <c r="U478" s="362"/>
      <c r="V478" s="362" t="s">
        <v>120</v>
      </c>
      <c r="W478" s="362"/>
      <c r="X478" s="362"/>
      <c r="Y478" s="362" t="s">
        <v>48</v>
      </c>
      <c r="Z478" s="362" t="s">
        <v>90</v>
      </c>
      <c r="AA478" s="366" t="s">
        <v>90</v>
      </c>
      <c r="AB478" s="362" t="s">
        <v>90</v>
      </c>
      <c r="AC478" s="380"/>
      <c r="AD478" s="362"/>
      <c r="AE478" s="362"/>
      <c r="AF478" s="362"/>
      <c r="AG478" s="362"/>
      <c r="AH478" s="362"/>
      <c r="AI478" s="362" t="s">
        <v>7059</v>
      </c>
      <c r="AJ478" s="362" t="s">
        <v>19</v>
      </c>
      <c r="AK478" s="362" t="s">
        <v>40</v>
      </c>
      <c r="AL478" s="362"/>
      <c r="AM478" s="362"/>
      <c r="AN478" s="362"/>
      <c r="AO478" s="362"/>
      <c r="AP478" s="361"/>
      <c r="AR478">
        <v>1</v>
      </c>
      <c r="AS478" t="s">
        <v>5839</v>
      </c>
      <c r="AT478" t="s">
        <v>5839</v>
      </c>
    </row>
    <row r="479" spans="2:46" ht="15" customHeight="1" x14ac:dyDescent="0.35">
      <c r="B479" s="362">
        <v>2226</v>
      </c>
      <c r="C479" s="362" t="s">
        <v>5413</v>
      </c>
      <c r="D479" s="362" t="s">
        <v>3</v>
      </c>
      <c r="E479" s="362" t="s">
        <v>172</v>
      </c>
      <c r="F479" s="362"/>
      <c r="G479" s="362"/>
      <c r="H479" s="362"/>
      <c r="I479" s="362" t="s">
        <v>74</v>
      </c>
      <c r="J479" s="362" t="s">
        <v>74</v>
      </c>
      <c r="K479" s="361" t="s">
        <v>5414</v>
      </c>
      <c r="L479" s="361"/>
      <c r="M479" s="362" t="s">
        <v>186</v>
      </c>
      <c r="N479" s="362" t="s">
        <v>90</v>
      </c>
      <c r="O479" s="362"/>
      <c r="P479" s="362" t="s">
        <v>74</v>
      </c>
      <c r="Q479" s="362" t="s">
        <v>5401</v>
      </c>
      <c r="R479" s="362"/>
      <c r="S479" s="361" t="s">
        <v>5404</v>
      </c>
      <c r="T479" s="362"/>
      <c r="U479" s="362"/>
      <c r="V479" s="362" t="s">
        <v>120</v>
      </c>
      <c r="W479" s="362"/>
      <c r="X479" s="362"/>
      <c r="Y479" s="362" t="s">
        <v>48</v>
      </c>
      <c r="Z479" s="362" t="s">
        <v>90</v>
      </c>
      <c r="AA479" s="366" t="s">
        <v>90</v>
      </c>
      <c r="AB479" s="362" t="s">
        <v>90</v>
      </c>
      <c r="AC479" s="380"/>
      <c r="AD479" s="362"/>
      <c r="AE479" s="362"/>
      <c r="AF479" s="362"/>
      <c r="AG479" s="362"/>
      <c r="AH479" s="362"/>
      <c r="AI479" s="362" t="s">
        <v>7059</v>
      </c>
      <c r="AJ479" s="362" t="s">
        <v>19</v>
      </c>
      <c r="AK479" s="362" t="s">
        <v>40</v>
      </c>
      <c r="AL479" s="362"/>
      <c r="AM479" s="362"/>
      <c r="AN479" s="362"/>
      <c r="AO479" s="362"/>
      <c r="AP479" s="361"/>
      <c r="AR479">
        <v>1</v>
      </c>
      <c r="AS479" t="s">
        <v>5839</v>
      </c>
      <c r="AT479" t="s">
        <v>5839</v>
      </c>
    </row>
    <row r="480" spans="2:46" ht="15" customHeight="1" x14ac:dyDescent="0.35">
      <c r="B480" s="362">
        <v>2227</v>
      </c>
      <c r="C480" s="362" t="s">
        <v>5415</v>
      </c>
      <c r="D480" s="362" t="s">
        <v>3</v>
      </c>
      <c r="E480" s="362" t="s">
        <v>172</v>
      </c>
      <c r="F480" s="362"/>
      <c r="G480" s="362"/>
      <c r="H480" s="362"/>
      <c r="I480" s="362" t="s">
        <v>74</v>
      </c>
      <c r="J480" s="362" t="s">
        <v>74</v>
      </c>
      <c r="K480" s="361" t="s">
        <v>5416</v>
      </c>
      <c r="L480" s="361"/>
      <c r="M480" s="362" t="s">
        <v>186</v>
      </c>
      <c r="N480" s="362" t="s">
        <v>90</v>
      </c>
      <c r="O480" s="362"/>
      <c r="P480" s="362" t="s">
        <v>74</v>
      </c>
      <c r="Q480" s="362" t="s">
        <v>5401</v>
      </c>
      <c r="R480" s="362"/>
      <c r="S480" s="361" t="s">
        <v>5404</v>
      </c>
      <c r="T480" s="362"/>
      <c r="U480" s="362"/>
      <c r="V480" s="362" t="s">
        <v>120</v>
      </c>
      <c r="W480" s="362"/>
      <c r="X480" s="362"/>
      <c r="Y480" s="362" t="s">
        <v>48</v>
      </c>
      <c r="Z480" s="362" t="s">
        <v>90</v>
      </c>
      <c r="AA480" s="366" t="s">
        <v>90</v>
      </c>
      <c r="AB480" s="362" t="s">
        <v>90</v>
      </c>
      <c r="AC480" s="380"/>
      <c r="AD480" s="362"/>
      <c r="AE480" s="362"/>
      <c r="AF480" s="362"/>
      <c r="AG480" s="362"/>
      <c r="AH480" s="362"/>
      <c r="AI480" s="362" t="s">
        <v>7059</v>
      </c>
      <c r="AJ480" s="362" t="s">
        <v>19</v>
      </c>
      <c r="AK480" s="362" t="s">
        <v>40</v>
      </c>
      <c r="AL480" s="362"/>
      <c r="AM480" s="362"/>
      <c r="AN480" s="362"/>
      <c r="AO480" s="362"/>
      <c r="AP480" s="361"/>
      <c r="AR480">
        <v>1</v>
      </c>
      <c r="AS480" t="s">
        <v>5839</v>
      </c>
      <c r="AT480" t="s">
        <v>5839</v>
      </c>
    </row>
    <row r="481" spans="2:46" ht="15" customHeight="1" x14ac:dyDescent="0.35">
      <c r="B481" s="362">
        <v>2228</v>
      </c>
      <c r="C481" s="362" t="s">
        <v>5417</v>
      </c>
      <c r="D481" s="362" t="s">
        <v>3</v>
      </c>
      <c r="E481" s="362" t="s">
        <v>172</v>
      </c>
      <c r="F481" s="362"/>
      <c r="G481" s="362"/>
      <c r="H481" s="362"/>
      <c r="I481" s="362" t="s">
        <v>26</v>
      </c>
      <c r="J481" s="362" t="s">
        <v>63</v>
      </c>
      <c r="K481" s="361" t="s">
        <v>5418</v>
      </c>
      <c r="L481" s="362"/>
      <c r="M481" s="362" t="s">
        <v>186</v>
      </c>
      <c r="N481" s="362" t="s">
        <v>95</v>
      </c>
      <c r="O481" s="362"/>
      <c r="P481" s="362" t="s">
        <v>2208</v>
      </c>
      <c r="Q481" s="362" t="s">
        <v>4394</v>
      </c>
      <c r="R481" s="362"/>
      <c r="S481" s="361"/>
      <c r="T481" s="362"/>
      <c r="U481" s="362"/>
      <c r="V481" s="362" t="s">
        <v>844</v>
      </c>
      <c r="W481" s="362"/>
      <c r="X481" s="362" t="s">
        <v>9</v>
      </c>
      <c r="Y481" s="362" t="s">
        <v>2790</v>
      </c>
      <c r="Z481" s="362" t="s">
        <v>90</v>
      </c>
      <c r="AA481" s="366" t="s">
        <v>90</v>
      </c>
      <c r="AB481" s="362" t="s">
        <v>90</v>
      </c>
      <c r="AC481" s="380"/>
      <c r="AD481" s="362"/>
      <c r="AE481" s="362"/>
      <c r="AF481" s="362"/>
      <c r="AG481" s="362"/>
      <c r="AH481" s="362"/>
      <c r="AI481" s="362" t="s">
        <v>7047</v>
      </c>
      <c r="AJ481" s="362" t="s">
        <v>19</v>
      </c>
      <c r="AK481" s="362" t="e">
        <v>#N/A</v>
      </c>
      <c r="AL481" s="362" t="s">
        <v>7021</v>
      </c>
      <c r="AM481" s="362">
        <v>0</v>
      </c>
      <c r="AN481" s="362"/>
      <c r="AO481" s="362"/>
      <c r="AP481" s="361" t="e">
        <v>#N/A</v>
      </c>
      <c r="AR481">
        <v>1</v>
      </c>
      <c r="AS481" t="s">
        <v>9</v>
      </c>
      <c r="AT481" t="s">
        <v>9</v>
      </c>
    </row>
    <row r="482" spans="2:46" ht="15" customHeight="1" x14ac:dyDescent="0.35">
      <c r="B482" s="362">
        <v>2229</v>
      </c>
      <c r="C482" s="362" t="s">
        <v>5419</v>
      </c>
      <c r="D482" s="362" t="s">
        <v>3</v>
      </c>
      <c r="E482" s="362" t="s">
        <v>172</v>
      </c>
      <c r="F482" s="362"/>
      <c r="G482" s="362"/>
      <c r="H482" s="362"/>
      <c r="I482" s="362" t="s">
        <v>74</v>
      </c>
      <c r="J482" s="362" t="s">
        <v>74</v>
      </c>
      <c r="K482" s="361" t="s">
        <v>5420</v>
      </c>
      <c r="L482" s="361"/>
      <c r="M482" s="362" t="s">
        <v>186</v>
      </c>
      <c r="N482" s="362" t="s">
        <v>90</v>
      </c>
      <c r="O482" s="362"/>
      <c r="P482" s="362" t="s">
        <v>74</v>
      </c>
      <c r="Q482" s="362" t="s">
        <v>5401</v>
      </c>
      <c r="R482" s="362"/>
      <c r="S482" s="361" t="s">
        <v>5404</v>
      </c>
      <c r="T482" s="362"/>
      <c r="U482" s="362"/>
      <c r="V482" s="362" t="s">
        <v>120</v>
      </c>
      <c r="W482" s="362"/>
      <c r="X482" s="362"/>
      <c r="Y482" s="362" t="s">
        <v>48</v>
      </c>
      <c r="Z482" s="362" t="s">
        <v>90</v>
      </c>
      <c r="AA482" s="366" t="s">
        <v>90</v>
      </c>
      <c r="AB482" s="362" t="s">
        <v>90</v>
      </c>
      <c r="AC482" s="380"/>
      <c r="AD482" s="362"/>
      <c r="AE482" s="362"/>
      <c r="AF482" s="362"/>
      <c r="AG482" s="362"/>
      <c r="AH482" s="362"/>
      <c r="AI482" s="362" t="s">
        <v>7059</v>
      </c>
      <c r="AJ482" s="362" t="s">
        <v>19</v>
      </c>
      <c r="AK482" s="362" t="s">
        <v>40</v>
      </c>
      <c r="AL482" s="362"/>
      <c r="AM482" s="362"/>
      <c r="AN482" s="362"/>
      <c r="AO482" s="362"/>
      <c r="AP482" s="361"/>
      <c r="AR482">
        <v>1</v>
      </c>
      <c r="AS482" t="s">
        <v>5839</v>
      </c>
      <c r="AT482" t="s">
        <v>5839</v>
      </c>
    </row>
    <row r="483" spans="2:46" ht="15" customHeight="1" x14ac:dyDescent="0.35">
      <c r="B483" s="362">
        <v>2230</v>
      </c>
      <c r="C483" s="362" t="s">
        <v>5421</v>
      </c>
      <c r="D483" s="362" t="s">
        <v>3</v>
      </c>
      <c r="E483" s="362" t="s">
        <v>172</v>
      </c>
      <c r="F483" s="362"/>
      <c r="G483" s="362"/>
      <c r="H483" s="362"/>
      <c r="I483" s="362" t="s">
        <v>74</v>
      </c>
      <c r="J483" s="362" t="s">
        <v>74</v>
      </c>
      <c r="K483" s="361" t="s">
        <v>5422</v>
      </c>
      <c r="L483" s="361"/>
      <c r="M483" s="362" t="s">
        <v>186</v>
      </c>
      <c r="N483" s="362" t="s">
        <v>90</v>
      </c>
      <c r="O483" s="362"/>
      <c r="P483" s="362" t="s">
        <v>74</v>
      </c>
      <c r="Q483" s="362" t="s">
        <v>5401</v>
      </c>
      <c r="R483" s="362"/>
      <c r="S483" s="361" t="s">
        <v>5404</v>
      </c>
      <c r="T483" s="362"/>
      <c r="U483" s="362"/>
      <c r="V483" s="362" t="s">
        <v>120</v>
      </c>
      <c r="W483" s="362"/>
      <c r="X483" s="362"/>
      <c r="Y483" s="362" t="s">
        <v>48</v>
      </c>
      <c r="Z483" s="362" t="s">
        <v>90</v>
      </c>
      <c r="AA483" s="366" t="s">
        <v>90</v>
      </c>
      <c r="AB483" s="362" t="s">
        <v>90</v>
      </c>
      <c r="AC483" s="380"/>
      <c r="AD483" s="362"/>
      <c r="AE483" s="362"/>
      <c r="AF483" s="362"/>
      <c r="AG483" s="362"/>
      <c r="AH483" s="362"/>
      <c r="AI483" s="362" t="s">
        <v>7059</v>
      </c>
      <c r="AJ483" s="362" t="s">
        <v>19</v>
      </c>
      <c r="AK483" s="362" t="s">
        <v>40</v>
      </c>
      <c r="AL483" s="362"/>
      <c r="AM483" s="362"/>
      <c r="AN483" s="362"/>
      <c r="AO483" s="362"/>
      <c r="AP483" s="361"/>
      <c r="AR483">
        <v>1</v>
      </c>
      <c r="AS483" t="s">
        <v>5839</v>
      </c>
      <c r="AT483" t="s">
        <v>5839</v>
      </c>
    </row>
    <row r="484" spans="2:46" ht="15" customHeight="1" x14ac:dyDescent="0.35">
      <c r="B484" s="362">
        <v>2231</v>
      </c>
      <c r="C484" s="362" t="s">
        <v>5423</v>
      </c>
      <c r="D484" s="362" t="s">
        <v>3</v>
      </c>
      <c r="E484" s="362" t="s">
        <v>172</v>
      </c>
      <c r="F484" s="362"/>
      <c r="G484" s="362"/>
      <c r="H484" s="362"/>
      <c r="I484" s="362" t="s">
        <v>74</v>
      </c>
      <c r="J484" s="362" t="s">
        <v>74</v>
      </c>
      <c r="K484" s="361" t="s">
        <v>5424</v>
      </c>
      <c r="L484" s="361"/>
      <c r="M484" s="362" t="s">
        <v>186</v>
      </c>
      <c r="N484" s="362" t="s">
        <v>90</v>
      </c>
      <c r="O484" s="362"/>
      <c r="P484" s="362" t="s">
        <v>74</v>
      </c>
      <c r="Q484" s="362" t="s">
        <v>5401</v>
      </c>
      <c r="R484" s="362"/>
      <c r="S484" s="361" t="s">
        <v>5404</v>
      </c>
      <c r="T484" s="362"/>
      <c r="U484" s="362"/>
      <c r="V484" s="362" t="s">
        <v>120</v>
      </c>
      <c r="W484" s="362"/>
      <c r="X484" s="362"/>
      <c r="Y484" s="362" t="s">
        <v>48</v>
      </c>
      <c r="Z484" s="362" t="s">
        <v>90</v>
      </c>
      <c r="AA484" s="366" t="s">
        <v>90</v>
      </c>
      <c r="AB484" s="362" t="s">
        <v>90</v>
      </c>
      <c r="AC484" s="380"/>
      <c r="AD484" s="362"/>
      <c r="AE484" s="362"/>
      <c r="AF484" s="362"/>
      <c r="AG484" s="362"/>
      <c r="AH484" s="362"/>
      <c r="AI484" s="362" t="s">
        <v>7059</v>
      </c>
      <c r="AJ484" s="362" t="s">
        <v>19</v>
      </c>
      <c r="AK484" s="362" t="s">
        <v>40</v>
      </c>
      <c r="AL484" s="362"/>
      <c r="AM484" s="362"/>
      <c r="AN484" s="362"/>
      <c r="AO484" s="362"/>
      <c r="AP484" s="361"/>
      <c r="AR484">
        <v>1</v>
      </c>
      <c r="AS484" t="s">
        <v>5839</v>
      </c>
      <c r="AT484" t="s">
        <v>5839</v>
      </c>
    </row>
    <row r="485" spans="2:46" ht="15" customHeight="1" x14ac:dyDescent="0.35">
      <c r="B485" s="362">
        <v>2232</v>
      </c>
      <c r="C485" s="362" t="s">
        <v>5425</v>
      </c>
      <c r="D485" s="362" t="s">
        <v>3</v>
      </c>
      <c r="E485" s="362" t="s">
        <v>172</v>
      </c>
      <c r="F485" s="362"/>
      <c r="G485" s="362"/>
      <c r="H485" s="362"/>
      <c r="I485" s="362" t="s">
        <v>74</v>
      </c>
      <c r="J485" s="362" t="s">
        <v>74</v>
      </c>
      <c r="K485" s="361" t="s">
        <v>5426</v>
      </c>
      <c r="L485" s="361"/>
      <c r="M485" s="362" t="s">
        <v>186</v>
      </c>
      <c r="N485" s="362" t="s">
        <v>90</v>
      </c>
      <c r="O485" s="362"/>
      <c r="P485" s="362" t="s">
        <v>74</v>
      </c>
      <c r="Q485" s="362" t="s">
        <v>5401</v>
      </c>
      <c r="R485" s="362"/>
      <c r="S485" s="361" t="s">
        <v>5404</v>
      </c>
      <c r="T485" s="362"/>
      <c r="U485" s="362"/>
      <c r="V485" s="362" t="s">
        <v>120</v>
      </c>
      <c r="W485" s="362"/>
      <c r="X485" s="362"/>
      <c r="Y485" s="362" t="s">
        <v>48</v>
      </c>
      <c r="Z485" s="362" t="s">
        <v>90</v>
      </c>
      <c r="AA485" s="366" t="s">
        <v>90</v>
      </c>
      <c r="AB485" s="362" t="s">
        <v>90</v>
      </c>
      <c r="AC485" s="380"/>
      <c r="AD485" s="362"/>
      <c r="AE485" s="362"/>
      <c r="AF485" s="362"/>
      <c r="AG485" s="362"/>
      <c r="AH485" s="362"/>
      <c r="AI485" s="362" t="s">
        <v>7059</v>
      </c>
      <c r="AJ485" s="362" t="s">
        <v>19</v>
      </c>
      <c r="AK485" s="362" t="s">
        <v>40</v>
      </c>
      <c r="AL485" s="362"/>
      <c r="AM485" s="362"/>
      <c r="AN485" s="362"/>
      <c r="AO485" s="362"/>
      <c r="AP485" s="361"/>
      <c r="AR485">
        <v>1</v>
      </c>
      <c r="AS485" t="s">
        <v>5839</v>
      </c>
      <c r="AT485" t="s">
        <v>5839</v>
      </c>
    </row>
    <row r="486" spans="2:46" ht="15" customHeight="1" x14ac:dyDescent="0.35">
      <c r="B486" s="362">
        <v>2233</v>
      </c>
      <c r="C486" s="362" t="s">
        <v>5427</v>
      </c>
      <c r="D486" s="362" t="s">
        <v>3</v>
      </c>
      <c r="E486" s="362" t="s">
        <v>172</v>
      </c>
      <c r="F486" s="362"/>
      <c r="G486" s="362"/>
      <c r="H486" s="362"/>
      <c r="I486" s="362" t="s">
        <v>74</v>
      </c>
      <c r="J486" s="362" t="s">
        <v>74</v>
      </c>
      <c r="K486" s="361" t="s">
        <v>5428</v>
      </c>
      <c r="L486" s="361"/>
      <c r="M486" s="362" t="s">
        <v>186</v>
      </c>
      <c r="N486" s="362" t="s">
        <v>90</v>
      </c>
      <c r="O486" s="362"/>
      <c r="P486" s="362" t="s">
        <v>74</v>
      </c>
      <c r="Q486" s="362" t="s">
        <v>5401</v>
      </c>
      <c r="R486" s="362"/>
      <c r="S486" s="361" t="s">
        <v>5404</v>
      </c>
      <c r="T486" s="362"/>
      <c r="U486" s="362"/>
      <c r="V486" s="362" t="s">
        <v>120</v>
      </c>
      <c r="W486" s="362"/>
      <c r="X486" s="362"/>
      <c r="Y486" s="362" t="s">
        <v>48</v>
      </c>
      <c r="Z486" s="362" t="s">
        <v>90</v>
      </c>
      <c r="AA486" s="366" t="s">
        <v>90</v>
      </c>
      <c r="AB486" s="362" t="s">
        <v>90</v>
      </c>
      <c r="AC486" s="380"/>
      <c r="AD486" s="362"/>
      <c r="AE486" s="362"/>
      <c r="AF486" s="362"/>
      <c r="AG486" s="362"/>
      <c r="AH486" s="362"/>
      <c r="AI486" s="362" t="s">
        <v>7059</v>
      </c>
      <c r="AJ486" s="362" t="s">
        <v>19</v>
      </c>
      <c r="AK486" s="362" t="s">
        <v>40</v>
      </c>
      <c r="AL486" s="362"/>
      <c r="AM486" s="362"/>
      <c r="AN486" s="362"/>
      <c r="AO486" s="362"/>
      <c r="AP486" s="361"/>
      <c r="AR486">
        <v>1</v>
      </c>
      <c r="AS486" t="s">
        <v>5839</v>
      </c>
      <c r="AT486" t="s">
        <v>5839</v>
      </c>
    </row>
    <row r="487" spans="2:46" ht="15" customHeight="1" x14ac:dyDescent="0.35">
      <c r="B487" s="362">
        <v>2234</v>
      </c>
      <c r="C487" s="362" t="s">
        <v>5429</v>
      </c>
      <c r="D487" s="362" t="s">
        <v>3</v>
      </c>
      <c r="E487" s="362" t="s">
        <v>172</v>
      </c>
      <c r="F487" s="362"/>
      <c r="G487" s="362"/>
      <c r="H487" s="362"/>
      <c r="I487" s="362" t="s">
        <v>77</v>
      </c>
      <c r="J487" s="362" t="s">
        <v>65</v>
      </c>
      <c r="K487" s="361" t="s">
        <v>5430</v>
      </c>
      <c r="L487" s="362"/>
      <c r="M487" s="362" t="s">
        <v>1689</v>
      </c>
      <c r="N487" s="362" t="s">
        <v>90</v>
      </c>
      <c r="O487" s="362"/>
      <c r="P487" s="362" t="s">
        <v>65</v>
      </c>
      <c r="Q487" s="362" t="s">
        <v>3395</v>
      </c>
      <c r="R487" s="362" t="s">
        <v>46</v>
      </c>
      <c r="S487" s="365" t="s">
        <v>5431</v>
      </c>
      <c r="T487" s="377"/>
      <c r="U487" s="377"/>
      <c r="V487" s="363" t="s">
        <v>133</v>
      </c>
      <c r="W487" s="363"/>
      <c r="X487" s="362" t="s">
        <v>9</v>
      </c>
      <c r="Y487" s="362" t="s">
        <v>46</v>
      </c>
      <c r="Z487" s="362" t="s">
        <v>90</v>
      </c>
      <c r="AA487" s="366" t="s">
        <v>90</v>
      </c>
      <c r="AB487" s="362" t="s">
        <v>90</v>
      </c>
      <c r="AC487" s="380"/>
      <c r="AD487" s="362"/>
      <c r="AE487" s="362"/>
      <c r="AF487" s="362"/>
      <c r="AG487" s="362"/>
      <c r="AH487" s="362"/>
      <c r="AI487" s="362" t="s">
        <v>7055</v>
      </c>
      <c r="AJ487" s="362" t="s">
        <v>19</v>
      </c>
      <c r="AK487" s="362" t="s">
        <v>40</v>
      </c>
      <c r="AL487" s="362"/>
      <c r="AM487" s="362"/>
      <c r="AN487" s="362"/>
      <c r="AO487" s="362"/>
      <c r="AP487" s="361"/>
      <c r="AR487">
        <v>1</v>
      </c>
      <c r="AS487" t="s">
        <v>9</v>
      </c>
      <c r="AT487" t="s">
        <v>9</v>
      </c>
    </row>
    <row r="488" spans="2:46" ht="15" customHeight="1" x14ac:dyDescent="0.35">
      <c r="B488" s="362">
        <v>2235</v>
      </c>
      <c r="C488" s="362" t="s">
        <v>5432</v>
      </c>
      <c r="D488" s="362" t="s">
        <v>3</v>
      </c>
      <c r="E488" s="362" t="s">
        <v>172</v>
      </c>
      <c r="F488" s="362"/>
      <c r="G488" s="362"/>
      <c r="H488" s="362"/>
      <c r="I488" s="362" t="s">
        <v>77</v>
      </c>
      <c r="J488" s="362" t="s">
        <v>65</v>
      </c>
      <c r="K488" s="361" t="s">
        <v>5433</v>
      </c>
      <c r="L488" s="362"/>
      <c r="M488" s="362" t="s">
        <v>1689</v>
      </c>
      <c r="N488" s="362" t="s">
        <v>90</v>
      </c>
      <c r="O488" s="362"/>
      <c r="P488" s="362" t="s">
        <v>65</v>
      </c>
      <c r="Q488" s="362" t="s">
        <v>3395</v>
      </c>
      <c r="R488" s="362" t="s">
        <v>46</v>
      </c>
      <c r="S488" s="365" t="s">
        <v>5431</v>
      </c>
      <c r="T488" s="377"/>
      <c r="U488" s="377"/>
      <c r="V488" s="363" t="s">
        <v>133</v>
      </c>
      <c r="W488" s="363"/>
      <c r="X488" s="362" t="s">
        <v>9</v>
      </c>
      <c r="Y488" s="362" t="s">
        <v>46</v>
      </c>
      <c r="Z488" s="362" t="s">
        <v>90</v>
      </c>
      <c r="AA488" s="366" t="s">
        <v>90</v>
      </c>
      <c r="AB488" s="362" t="s">
        <v>90</v>
      </c>
      <c r="AC488" s="380"/>
      <c r="AD488" s="362"/>
      <c r="AE488" s="362"/>
      <c r="AF488" s="362"/>
      <c r="AG488" s="362"/>
      <c r="AH488" s="362"/>
      <c r="AI488" s="362" t="s">
        <v>7055</v>
      </c>
      <c r="AJ488" s="362" t="s">
        <v>19</v>
      </c>
      <c r="AK488" s="362" t="s">
        <v>40</v>
      </c>
      <c r="AL488" s="362"/>
      <c r="AM488" s="362"/>
      <c r="AN488" s="362"/>
      <c r="AO488" s="362"/>
      <c r="AP488" s="361"/>
      <c r="AR488">
        <v>1</v>
      </c>
      <c r="AS488" t="s">
        <v>9</v>
      </c>
      <c r="AT488" t="s">
        <v>9</v>
      </c>
    </row>
    <row r="489" spans="2:46" ht="15" customHeight="1" x14ac:dyDescent="0.35">
      <c r="B489" s="362">
        <v>2236</v>
      </c>
      <c r="C489" s="362" t="s">
        <v>5434</v>
      </c>
      <c r="D489" s="362" t="s">
        <v>3</v>
      </c>
      <c r="E489" s="362" t="s">
        <v>172</v>
      </c>
      <c r="F489" s="362"/>
      <c r="G489" s="362"/>
      <c r="H489" s="362"/>
      <c r="I489" s="362" t="s">
        <v>77</v>
      </c>
      <c r="J489" s="362" t="s">
        <v>65</v>
      </c>
      <c r="K489" s="361" t="s">
        <v>5435</v>
      </c>
      <c r="L489" s="362"/>
      <c r="M489" s="362" t="s">
        <v>1689</v>
      </c>
      <c r="N489" s="362" t="s">
        <v>90</v>
      </c>
      <c r="O489" s="362"/>
      <c r="P489" s="362" t="s">
        <v>65</v>
      </c>
      <c r="Q489" s="362" t="s">
        <v>3395</v>
      </c>
      <c r="R489" s="362" t="s">
        <v>46</v>
      </c>
      <c r="S489" s="365" t="s">
        <v>5431</v>
      </c>
      <c r="T489" s="377"/>
      <c r="U489" s="377"/>
      <c r="V489" s="363" t="s">
        <v>133</v>
      </c>
      <c r="W489" s="363"/>
      <c r="X489" s="362" t="s">
        <v>9</v>
      </c>
      <c r="Y489" s="362" t="s">
        <v>46</v>
      </c>
      <c r="Z489" s="362" t="s">
        <v>90</v>
      </c>
      <c r="AA489" s="366" t="s">
        <v>90</v>
      </c>
      <c r="AB489" s="362" t="s">
        <v>90</v>
      </c>
      <c r="AC489" s="380"/>
      <c r="AD489" s="362"/>
      <c r="AE489" s="362"/>
      <c r="AF489" s="362"/>
      <c r="AG489" s="362"/>
      <c r="AH489" s="362"/>
      <c r="AI489" s="362" t="s">
        <v>7055</v>
      </c>
      <c r="AJ489" s="362" t="s">
        <v>19</v>
      </c>
      <c r="AK489" s="362" t="s">
        <v>40</v>
      </c>
      <c r="AL489" s="362"/>
      <c r="AM489" s="362"/>
      <c r="AN489" s="362"/>
      <c r="AO489" s="362"/>
      <c r="AP489" s="361"/>
      <c r="AR489">
        <v>1</v>
      </c>
      <c r="AS489" t="s">
        <v>9</v>
      </c>
      <c r="AT489" t="s">
        <v>9</v>
      </c>
    </row>
    <row r="490" spans="2:46" ht="15" customHeight="1" x14ac:dyDescent="0.35">
      <c r="B490" s="362">
        <v>2237</v>
      </c>
      <c r="C490" s="362" t="s">
        <v>5436</v>
      </c>
      <c r="D490" s="362" t="s">
        <v>3</v>
      </c>
      <c r="E490" s="362" t="s">
        <v>172</v>
      </c>
      <c r="F490" s="362"/>
      <c r="G490" s="362"/>
      <c r="H490" s="362"/>
      <c r="I490" s="362" t="s">
        <v>77</v>
      </c>
      <c r="J490" s="362" t="s">
        <v>65</v>
      </c>
      <c r="K490" s="361" t="s">
        <v>5437</v>
      </c>
      <c r="L490" s="362"/>
      <c r="M490" s="362" t="s">
        <v>1689</v>
      </c>
      <c r="N490" s="362" t="s">
        <v>90</v>
      </c>
      <c r="O490" s="362"/>
      <c r="P490" s="362" t="s">
        <v>65</v>
      </c>
      <c r="Q490" s="362" t="s">
        <v>3395</v>
      </c>
      <c r="R490" s="362" t="s">
        <v>46</v>
      </c>
      <c r="S490" s="365" t="s">
        <v>5431</v>
      </c>
      <c r="T490" s="377"/>
      <c r="U490" s="377"/>
      <c r="V490" s="363" t="s">
        <v>133</v>
      </c>
      <c r="W490" s="363"/>
      <c r="X490" s="362" t="s">
        <v>9</v>
      </c>
      <c r="Y490" s="362" t="s">
        <v>46</v>
      </c>
      <c r="Z490" s="362" t="s">
        <v>90</v>
      </c>
      <c r="AA490" s="366" t="s">
        <v>90</v>
      </c>
      <c r="AB490" s="362" t="s">
        <v>90</v>
      </c>
      <c r="AC490" s="380"/>
      <c r="AD490" s="362"/>
      <c r="AE490" s="362"/>
      <c r="AF490" s="362"/>
      <c r="AG490" s="362"/>
      <c r="AH490" s="362"/>
      <c r="AI490" s="362" t="s">
        <v>7055</v>
      </c>
      <c r="AJ490" s="362" t="s">
        <v>19</v>
      </c>
      <c r="AK490" s="362" t="s">
        <v>40</v>
      </c>
      <c r="AL490" s="362"/>
      <c r="AM490" s="362"/>
      <c r="AN490" s="362"/>
      <c r="AO490" s="362"/>
      <c r="AP490" s="361"/>
      <c r="AR490">
        <v>1</v>
      </c>
      <c r="AS490" t="s">
        <v>9</v>
      </c>
      <c r="AT490" t="s">
        <v>9</v>
      </c>
    </row>
    <row r="491" spans="2:46" ht="15" customHeight="1" x14ac:dyDescent="0.35">
      <c r="B491" s="362">
        <v>2238</v>
      </c>
      <c r="C491" s="362" t="s">
        <v>5438</v>
      </c>
      <c r="D491" s="362" t="s">
        <v>3</v>
      </c>
      <c r="E491" s="362" t="s">
        <v>172</v>
      </c>
      <c r="F491" s="362"/>
      <c r="G491" s="362"/>
      <c r="H491" s="362"/>
      <c r="I491" s="362" t="s">
        <v>77</v>
      </c>
      <c r="J491" s="362" t="s">
        <v>65</v>
      </c>
      <c r="K491" s="361" t="s">
        <v>5439</v>
      </c>
      <c r="L491" s="362"/>
      <c r="M491" s="362" t="s">
        <v>1689</v>
      </c>
      <c r="N491" s="362" t="s">
        <v>90</v>
      </c>
      <c r="O491" s="362"/>
      <c r="P491" s="362" t="s">
        <v>65</v>
      </c>
      <c r="Q491" s="362" t="s">
        <v>3395</v>
      </c>
      <c r="R491" s="362" t="s">
        <v>46</v>
      </c>
      <c r="S491" s="365" t="s">
        <v>5431</v>
      </c>
      <c r="T491" s="377"/>
      <c r="U491" s="377"/>
      <c r="V491" s="363" t="s">
        <v>133</v>
      </c>
      <c r="W491" s="363"/>
      <c r="X491" s="362" t="s">
        <v>9</v>
      </c>
      <c r="Y491" s="362" t="s">
        <v>46</v>
      </c>
      <c r="Z491" s="362" t="s">
        <v>90</v>
      </c>
      <c r="AA491" s="366" t="s">
        <v>90</v>
      </c>
      <c r="AB491" s="362" t="s">
        <v>90</v>
      </c>
      <c r="AC491" s="380"/>
      <c r="AD491" s="362"/>
      <c r="AE491" s="362"/>
      <c r="AF491" s="362"/>
      <c r="AG491" s="362"/>
      <c r="AH491" s="362"/>
      <c r="AI491" s="362" t="s">
        <v>7055</v>
      </c>
      <c r="AJ491" s="362" t="s">
        <v>19</v>
      </c>
      <c r="AK491" s="362" t="s">
        <v>40</v>
      </c>
      <c r="AL491" s="362"/>
      <c r="AM491" s="362"/>
      <c r="AN491" s="362"/>
      <c r="AO491" s="362"/>
      <c r="AP491" s="361"/>
      <c r="AR491">
        <v>1</v>
      </c>
      <c r="AS491" t="s">
        <v>9</v>
      </c>
      <c r="AT491" t="s">
        <v>9</v>
      </c>
    </row>
    <row r="492" spans="2:46" ht="15" customHeight="1" x14ac:dyDescent="0.35">
      <c r="B492" s="362">
        <v>2239</v>
      </c>
      <c r="C492" s="362" t="s">
        <v>5440</v>
      </c>
      <c r="D492" s="362" t="s">
        <v>3</v>
      </c>
      <c r="E492" s="362" t="s">
        <v>172</v>
      </c>
      <c r="F492" s="362"/>
      <c r="G492" s="362"/>
      <c r="H492" s="362"/>
      <c r="I492" s="362" t="s">
        <v>26</v>
      </c>
      <c r="J492" s="362" t="s">
        <v>63</v>
      </c>
      <c r="K492" s="361" t="s">
        <v>5441</v>
      </c>
      <c r="L492" s="362"/>
      <c r="M492" s="362" t="s">
        <v>186</v>
      </c>
      <c r="N492" s="362" t="s">
        <v>95</v>
      </c>
      <c r="O492" s="362"/>
      <c r="P492" s="362" t="s">
        <v>2208</v>
      </c>
      <c r="Q492" s="362" t="s">
        <v>4394</v>
      </c>
      <c r="R492" s="362"/>
      <c r="S492" s="361"/>
      <c r="T492" s="362"/>
      <c r="U492" s="362"/>
      <c r="V492" s="362" t="s">
        <v>844</v>
      </c>
      <c r="W492" s="362"/>
      <c r="X492" s="362" t="s">
        <v>9</v>
      </c>
      <c r="Y492" s="362" t="s">
        <v>2790</v>
      </c>
      <c r="Z492" s="362" t="s">
        <v>90</v>
      </c>
      <c r="AA492" s="366" t="s">
        <v>90</v>
      </c>
      <c r="AB492" s="362" t="s">
        <v>90</v>
      </c>
      <c r="AC492" s="380"/>
      <c r="AD492" s="362"/>
      <c r="AE492" s="362"/>
      <c r="AF492" s="362"/>
      <c r="AG492" s="362"/>
      <c r="AH492" s="362"/>
      <c r="AI492" s="362" t="s">
        <v>7047</v>
      </c>
      <c r="AJ492" s="362" t="s">
        <v>19</v>
      </c>
      <c r="AK492" s="362" t="e">
        <v>#N/A</v>
      </c>
      <c r="AL492" s="362" t="s">
        <v>7021</v>
      </c>
      <c r="AM492" s="362">
        <v>0</v>
      </c>
      <c r="AN492" s="362"/>
      <c r="AO492" s="362"/>
      <c r="AP492" s="361" t="e">
        <v>#N/A</v>
      </c>
      <c r="AR492">
        <v>1</v>
      </c>
      <c r="AS492" t="s">
        <v>9</v>
      </c>
      <c r="AT492" t="s">
        <v>9</v>
      </c>
    </row>
    <row r="493" spans="2:46" ht="15" customHeight="1" x14ac:dyDescent="0.35">
      <c r="B493" s="362">
        <v>2240</v>
      </c>
      <c r="C493" s="362" t="s">
        <v>5442</v>
      </c>
      <c r="D493" s="362" t="s">
        <v>3</v>
      </c>
      <c r="E493" s="362" t="s">
        <v>172</v>
      </c>
      <c r="F493" s="362"/>
      <c r="G493" s="362"/>
      <c r="H493" s="362"/>
      <c r="I493" s="362" t="s">
        <v>77</v>
      </c>
      <c r="J493" s="362" t="s">
        <v>65</v>
      </c>
      <c r="K493" s="361" t="s">
        <v>5443</v>
      </c>
      <c r="L493" s="362"/>
      <c r="M493" s="362" t="s">
        <v>1689</v>
      </c>
      <c r="N493" s="362" t="s">
        <v>90</v>
      </c>
      <c r="O493" s="362"/>
      <c r="P493" s="362" t="s">
        <v>65</v>
      </c>
      <c r="Q493" s="362" t="s">
        <v>3395</v>
      </c>
      <c r="R493" s="362" t="s">
        <v>46</v>
      </c>
      <c r="S493" s="365" t="s">
        <v>5431</v>
      </c>
      <c r="T493" s="377"/>
      <c r="U493" s="377"/>
      <c r="V493" s="363" t="s">
        <v>133</v>
      </c>
      <c r="W493" s="363"/>
      <c r="X493" s="362" t="s">
        <v>9</v>
      </c>
      <c r="Y493" s="362" t="s">
        <v>46</v>
      </c>
      <c r="Z493" s="362" t="s">
        <v>90</v>
      </c>
      <c r="AA493" s="366" t="s">
        <v>90</v>
      </c>
      <c r="AB493" s="362" t="s">
        <v>90</v>
      </c>
      <c r="AC493" s="380"/>
      <c r="AD493" s="362"/>
      <c r="AE493" s="362"/>
      <c r="AF493" s="362"/>
      <c r="AG493" s="362"/>
      <c r="AH493" s="362"/>
      <c r="AI493" s="362" t="s">
        <v>7055</v>
      </c>
      <c r="AJ493" s="362" t="s">
        <v>19</v>
      </c>
      <c r="AK493" s="362" t="s">
        <v>40</v>
      </c>
      <c r="AL493" s="362"/>
      <c r="AM493" s="362"/>
      <c r="AN493" s="362"/>
      <c r="AO493" s="362"/>
      <c r="AP493" s="361"/>
      <c r="AR493">
        <v>1</v>
      </c>
      <c r="AS493" t="s">
        <v>9</v>
      </c>
      <c r="AT493" t="s">
        <v>9</v>
      </c>
    </row>
    <row r="494" spans="2:46" ht="15" customHeight="1" x14ac:dyDescent="0.35">
      <c r="B494" s="362">
        <v>2241</v>
      </c>
      <c r="C494" s="362" t="s">
        <v>5444</v>
      </c>
      <c r="D494" s="362" t="s">
        <v>3</v>
      </c>
      <c r="E494" s="362" t="s">
        <v>172</v>
      </c>
      <c r="F494" s="362"/>
      <c r="G494" s="362"/>
      <c r="H494" s="362"/>
      <c r="I494" s="362" t="s">
        <v>77</v>
      </c>
      <c r="J494" s="362" t="s">
        <v>65</v>
      </c>
      <c r="K494" s="361" t="s">
        <v>5445</v>
      </c>
      <c r="L494" s="362"/>
      <c r="M494" s="362" t="s">
        <v>1689</v>
      </c>
      <c r="N494" s="362" t="s">
        <v>90</v>
      </c>
      <c r="O494" s="362"/>
      <c r="P494" s="362" t="s">
        <v>65</v>
      </c>
      <c r="Q494" s="362" t="s">
        <v>3395</v>
      </c>
      <c r="R494" s="362" t="s">
        <v>46</v>
      </c>
      <c r="S494" s="365" t="s">
        <v>5431</v>
      </c>
      <c r="T494" s="377"/>
      <c r="U494" s="377"/>
      <c r="V494" s="363" t="s">
        <v>133</v>
      </c>
      <c r="W494" s="363"/>
      <c r="X494" s="362" t="s">
        <v>9</v>
      </c>
      <c r="Y494" s="362" t="s">
        <v>46</v>
      </c>
      <c r="Z494" s="362" t="s">
        <v>90</v>
      </c>
      <c r="AA494" s="366" t="s">
        <v>90</v>
      </c>
      <c r="AB494" s="362" t="s">
        <v>90</v>
      </c>
      <c r="AC494" s="380"/>
      <c r="AD494" s="362"/>
      <c r="AE494" s="362"/>
      <c r="AF494" s="362"/>
      <c r="AG494" s="362"/>
      <c r="AH494" s="362"/>
      <c r="AI494" s="362" t="s">
        <v>7055</v>
      </c>
      <c r="AJ494" s="362" t="s">
        <v>19</v>
      </c>
      <c r="AK494" s="362" t="s">
        <v>40</v>
      </c>
      <c r="AL494" s="362"/>
      <c r="AM494" s="362"/>
      <c r="AN494" s="362"/>
      <c r="AO494" s="362"/>
      <c r="AP494" s="361"/>
      <c r="AR494">
        <v>1</v>
      </c>
      <c r="AS494" t="s">
        <v>9</v>
      </c>
      <c r="AT494" t="s">
        <v>9</v>
      </c>
    </row>
    <row r="495" spans="2:46" ht="15" customHeight="1" x14ac:dyDescent="0.35">
      <c r="B495" s="362">
        <v>2242</v>
      </c>
      <c r="C495" s="362" t="s">
        <v>5446</v>
      </c>
      <c r="D495" s="362" t="s">
        <v>3</v>
      </c>
      <c r="E495" s="362" t="s">
        <v>172</v>
      </c>
      <c r="F495" s="362"/>
      <c r="G495" s="362"/>
      <c r="H495" s="362"/>
      <c r="I495" s="362" t="s">
        <v>77</v>
      </c>
      <c r="J495" s="362" t="s">
        <v>65</v>
      </c>
      <c r="K495" s="361" t="s">
        <v>5447</v>
      </c>
      <c r="L495" s="362"/>
      <c r="M495" s="362" t="s">
        <v>1689</v>
      </c>
      <c r="N495" s="362" t="s">
        <v>90</v>
      </c>
      <c r="O495" s="362"/>
      <c r="P495" s="362" t="s">
        <v>65</v>
      </c>
      <c r="Q495" s="362" t="s">
        <v>3395</v>
      </c>
      <c r="R495" s="362" t="s">
        <v>46</v>
      </c>
      <c r="S495" s="365" t="s">
        <v>5431</v>
      </c>
      <c r="T495" s="377"/>
      <c r="U495" s="377"/>
      <c r="V495" s="363" t="s">
        <v>133</v>
      </c>
      <c r="W495" s="363"/>
      <c r="X495" s="362" t="s">
        <v>9</v>
      </c>
      <c r="Y495" s="362" t="s">
        <v>46</v>
      </c>
      <c r="Z495" s="362" t="s">
        <v>90</v>
      </c>
      <c r="AA495" s="366" t="s">
        <v>90</v>
      </c>
      <c r="AB495" s="362" t="s">
        <v>90</v>
      </c>
      <c r="AC495" s="380"/>
      <c r="AD495" s="362"/>
      <c r="AE495" s="362"/>
      <c r="AF495" s="362"/>
      <c r="AG495" s="362"/>
      <c r="AH495" s="362"/>
      <c r="AI495" s="362" t="s">
        <v>7055</v>
      </c>
      <c r="AJ495" s="362" t="s">
        <v>19</v>
      </c>
      <c r="AK495" s="362" t="s">
        <v>40</v>
      </c>
      <c r="AL495" s="362"/>
      <c r="AM495" s="362"/>
      <c r="AN495" s="362"/>
      <c r="AO495" s="362"/>
      <c r="AP495" s="361"/>
      <c r="AR495">
        <v>1</v>
      </c>
      <c r="AS495" t="s">
        <v>9</v>
      </c>
      <c r="AT495" t="s">
        <v>9</v>
      </c>
    </row>
    <row r="496" spans="2:46" ht="15" customHeight="1" x14ac:dyDescent="0.35">
      <c r="B496" s="362">
        <v>2243</v>
      </c>
      <c r="C496" s="362" t="s">
        <v>5448</v>
      </c>
      <c r="D496" s="362" t="s">
        <v>3</v>
      </c>
      <c r="E496" s="362" t="s">
        <v>172</v>
      </c>
      <c r="F496" s="362"/>
      <c r="G496" s="362"/>
      <c r="H496" s="362"/>
      <c r="I496" s="362" t="s">
        <v>77</v>
      </c>
      <c r="J496" s="362" t="s">
        <v>65</v>
      </c>
      <c r="K496" s="361" t="s">
        <v>5449</v>
      </c>
      <c r="L496" s="362"/>
      <c r="M496" s="362" t="s">
        <v>1689</v>
      </c>
      <c r="N496" s="362" t="s">
        <v>90</v>
      </c>
      <c r="O496" s="362"/>
      <c r="P496" s="362" t="s">
        <v>65</v>
      </c>
      <c r="Q496" s="362" t="s">
        <v>3395</v>
      </c>
      <c r="R496" s="362" t="s">
        <v>46</v>
      </c>
      <c r="S496" s="365" t="s">
        <v>5431</v>
      </c>
      <c r="T496" s="377"/>
      <c r="U496" s="377"/>
      <c r="V496" s="363" t="s">
        <v>133</v>
      </c>
      <c r="W496" s="363"/>
      <c r="X496" s="362" t="s">
        <v>9</v>
      </c>
      <c r="Y496" s="362" t="s">
        <v>46</v>
      </c>
      <c r="Z496" s="362" t="s">
        <v>90</v>
      </c>
      <c r="AA496" s="366" t="s">
        <v>90</v>
      </c>
      <c r="AB496" s="362" t="s">
        <v>90</v>
      </c>
      <c r="AC496" s="380"/>
      <c r="AD496" s="362"/>
      <c r="AE496" s="362"/>
      <c r="AF496" s="362"/>
      <c r="AG496" s="362"/>
      <c r="AH496" s="362"/>
      <c r="AI496" s="362" t="s">
        <v>7055</v>
      </c>
      <c r="AJ496" s="362" t="s">
        <v>19</v>
      </c>
      <c r="AK496" s="362" t="s">
        <v>40</v>
      </c>
      <c r="AL496" s="362"/>
      <c r="AM496" s="362"/>
      <c r="AN496" s="362"/>
      <c r="AO496" s="362"/>
      <c r="AP496" s="361"/>
      <c r="AR496">
        <v>1</v>
      </c>
      <c r="AS496" t="s">
        <v>9</v>
      </c>
      <c r="AT496" t="s">
        <v>9</v>
      </c>
    </row>
    <row r="497" spans="2:46" ht="15" customHeight="1" x14ac:dyDescent="0.35">
      <c r="B497" s="362">
        <v>2244</v>
      </c>
      <c r="C497" s="362" t="s">
        <v>5450</v>
      </c>
      <c r="D497" s="362" t="s">
        <v>3</v>
      </c>
      <c r="E497" s="362" t="s">
        <v>172</v>
      </c>
      <c r="F497" s="362"/>
      <c r="G497" s="362"/>
      <c r="H497" s="362"/>
      <c r="I497" s="362" t="s">
        <v>77</v>
      </c>
      <c r="J497" s="362" t="s">
        <v>65</v>
      </c>
      <c r="K497" s="361" t="s">
        <v>5451</v>
      </c>
      <c r="L497" s="362"/>
      <c r="M497" s="362" t="s">
        <v>1689</v>
      </c>
      <c r="N497" s="362" t="s">
        <v>90</v>
      </c>
      <c r="O497" s="362"/>
      <c r="P497" s="362" t="s">
        <v>65</v>
      </c>
      <c r="Q497" s="362" t="s">
        <v>3395</v>
      </c>
      <c r="R497" s="362" t="s">
        <v>46</v>
      </c>
      <c r="S497" s="365" t="s">
        <v>5431</v>
      </c>
      <c r="T497" s="377"/>
      <c r="U497" s="377"/>
      <c r="V497" s="363" t="s">
        <v>133</v>
      </c>
      <c r="W497" s="363"/>
      <c r="X497" s="362" t="s">
        <v>9</v>
      </c>
      <c r="Y497" s="362" t="s">
        <v>46</v>
      </c>
      <c r="Z497" s="362" t="s">
        <v>90</v>
      </c>
      <c r="AA497" s="366" t="s">
        <v>90</v>
      </c>
      <c r="AB497" s="362" t="s">
        <v>90</v>
      </c>
      <c r="AC497" s="380"/>
      <c r="AD497" s="362"/>
      <c r="AE497" s="362"/>
      <c r="AF497" s="362"/>
      <c r="AG497" s="362"/>
      <c r="AH497" s="362"/>
      <c r="AI497" s="362" t="s">
        <v>7055</v>
      </c>
      <c r="AJ497" s="362" t="s">
        <v>19</v>
      </c>
      <c r="AK497" s="362" t="s">
        <v>40</v>
      </c>
      <c r="AL497" s="362"/>
      <c r="AM497" s="362"/>
      <c r="AN497" s="362"/>
      <c r="AO497" s="362"/>
      <c r="AP497" s="361"/>
      <c r="AR497">
        <v>1</v>
      </c>
      <c r="AS497" t="s">
        <v>9</v>
      </c>
      <c r="AT497" t="s">
        <v>9</v>
      </c>
    </row>
    <row r="498" spans="2:46" ht="15" customHeight="1" x14ac:dyDescent="0.35">
      <c r="B498" s="362">
        <v>2245</v>
      </c>
      <c r="C498" s="362" t="s">
        <v>5452</v>
      </c>
      <c r="D498" s="362" t="s">
        <v>3</v>
      </c>
      <c r="E498" s="362" t="s">
        <v>172</v>
      </c>
      <c r="F498" s="362"/>
      <c r="G498" s="362"/>
      <c r="H498" s="362"/>
      <c r="I498" s="362" t="s">
        <v>77</v>
      </c>
      <c r="J498" s="362" t="s">
        <v>65</v>
      </c>
      <c r="K498" s="361" t="s">
        <v>5453</v>
      </c>
      <c r="L498" s="362"/>
      <c r="M498" s="362" t="s">
        <v>1689</v>
      </c>
      <c r="N498" s="362" t="s">
        <v>90</v>
      </c>
      <c r="O498" s="362"/>
      <c r="P498" s="362" t="s">
        <v>65</v>
      </c>
      <c r="Q498" s="362" t="s">
        <v>3395</v>
      </c>
      <c r="R498" s="362" t="s">
        <v>46</v>
      </c>
      <c r="S498" s="365" t="s">
        <v>5431</v>
      </c>
      <c r="T498" s="377"/>
      <c r="U498" s="377"/>
      <c r="V498" s="363" t="s">
        <v>133</v>
      </c>
      <c r="W498" s="363"/>
      <c r="X498" s="362" t="s">
        <v>9</v>
      </c>
      <c r="Y498" s="362" t="s">
        <v>46</v>
      </c>
      <c r="Z498" s="362" t="s">
        <v>90</v>
      </c>
      <c r="AA498" s="366" t="s">
        <v>90</v>
      </c>
      <c r="AB498" s="362" t="s">
        <v>90</v>
      </c>
      <c r="AC498" s="380"/>
      <c r="AD498" s="362"/>
      <c r="AE498" s="362"/>
      <c r="AF498" s="362"/>
      <c r="AG498" s="362"/>
      <c r="AH498" s="362"/>
      <c r="AI498" s="362" t="s">
        <v>7055</v>
      </c>
      <c r="AJ498" s="362" t="s">
        <v>19</v>
      </c>
      <c r="AK498" s="362" t="s">
        <v>40</v>
      </c>
      <c r="AL498" s="362"/>
      <c r="AM498" s="362"/>
      <c r="AN498" s="362"/>
      <c r="AO498" s="362"/>
      <c r="AP498" s="361"/>
      <c r="AR498">
        <v>1</v>
      </c>
      <c r="AS498" t="s">
        <v>9</v>
      </c>
      <c r="AT498" t="s">
        <v>9</v>
      </c>
    </row>
    <row r="499" spans="2:46" ht="15" customHeight="1" x14ac:dyDescent="0.35">
      <c r="B499" s="362">
        <v>2246</v>
      </c>
      <c r="C499" s="362" t="s">
        <v>5454</v>
      </c>
      <c r="D499" s="362" t="s">
        <v>3</v>
      </c>
      <c r="E499" s="362" t="s">
        <v>172</v>
      </c>
      <c r="F499" s="362"/>
      <c r="G499" s="362"/>
      <c r="H499" s="362"/>
      <c r="I499" s="362" t="s">
        <v>77</v>
      </c>
      <c r="J499" s="362" t="s">
        <v>65</v>
      </c>
      <c r="K499" s="361" t="s">
        <v>5455</v>
      </c>
      <c r="L499" s="362"/>
      <c r="M499" s="362" t="s">
        <v>1689</v>
      </c>
      <c r="N499" s="362" t="s">
        <v>90</v>
      </c>
      <c r="O499" s="362"/>
      <c r="P499" s="362" t="s">
        <v>65</v>
      </c>
      <c r="Q499" s="362" t="s">
        <v>3395</v>
      </c>
      <c r="R499" s="362" t="s">
        <v>46</v>
      </c>
      <c r="S499" s="365" t="s">
        <v>5431</v>
      </c>
      <c r="T499" s="377"/>
      <c r="U499" s="377"/>
      <c r="V499" s="363" t="s">
        <v>133</v>
      </c>
      <c r="W499" s="363"/>
      <c r="X499" s="362" t="s">
        <v>9</v>
      </c>
      <c r="Y499" s="362" t="s">
        <v>46</v>
      </c>
      <c r="Z499" s="362" t="s">
        <v>90</v>
      </c>
      <c r="AA499" s="366" t="s">
        <v>90</v>
      </c>
      <c r="AB499" s="362" t="s">
        <v>90</v>
      </c>
      <c r="AC499" s="380"/>
      <c r="AD499" s="362"/>
      <c r="AE499" s="362"/>
      <c r="AF499" s="362"/>
      <c r="AG499" s="362"/>
      <c r="AH499" s="362"/>
      <c r="AI499" s="362" t="s">
        <v>7055</v>
      </c>
      <c r="AJ499" s="362" t="s">
        <v>19</v>
      </c>
      <c r="AK499" s="362" t="s">
        <v>40</v>
      </c>
      <c r="AL499" s="362"/>
      <c r="AM499" s="362"/>
      <c r="AN499" s="362"/>
      <c r="AO499" s="362"/>
      <c r="AP499" s="361"/>
      <c r="AR499">
        <v>1</v>
      </c>
      <c r="AS499" t="s">
        <v>9</v>
      </c>
      <c r="AT499" t="s">
        <v>9</v>
      </c>
    </row>
    <row r="500" spans="2:46" ht="15" customHeight="1" x14ac:dyDescent="0.35">
      <c r="B500" s="362">
        <v>2247</v>
      </c>
      <c r="C500" s="362" t="s">
        <v>5456</v>
      </c>
      <c r="D500" s="362" t="s">
        <v>3</v>
      </c>
      <c r="E500" s="362" t="s">
        <v>172</v>
      </c>
      <c r="F500" s="362"/>
      <c r="G500" s="362"/>
      <c r="H500" s="362"/>
      <c r="I500" s="362" t="s">
        <v>77</v>
      </c>
      <c r="J500" s="362" t="s">
        <v>63</v>
      </c>
      <c r="K500" s="361" t="s">
        <v>5457</v>
      </c>
      <c r="L500" s="362"/>
      <c r="M500" s="362" t="s">
        <v>1689</v>
      </c>
      <c r="N500" s="362" t="s">
        <v>90</v>
      </c>
      <c r="O500" s="362"/>
      <c r="P500" s="362" t="s">
        <v>2208</v>
      </c>
      <c r="Q500" s="362" t="s">
        <v>4394</v>
      </c>
      <c r="R500" s="362" t="s">
        <v>46</v>
      </c>
      <c r="S500" s="365" t="s">
        <v>5431</v>
      </c>
      <c r="T500" s="377"/>
      <c r="U500" s="377"/>
      <c r="V500" s="363" t="s">
        <v>133</v>
      </c>
      <c r="W500" s="363"/>
      <c r="X500" s="362" t="s">
        <v>9</v>
      </c>
      <c r="Y500" s="362" t="s">
        <v>46</v>
      </c>
      <c r="Z500" s="362" t="s">
        <v>90</v>
      </c>
      <c r="AA500" s="366" t="s">
        <v>90</v>
      </c>
      <c r="AB500" s="362" t="s">
        <v>90</v>
      </c>
      <c r="AC500" s="380"/>
      <c r="AD500" s="362"/>
      <c r="AE500" s="362"/>
      <c r="AF500" s="362"/>
      <c r="AG500" s="362"/>
      <c r="AH500" s="362"/>
      <c r="AI500" s="362" t="s">
        <v>7055</v>
      </c>
      <c r="AJ500" s="362" t="s">
        <v>19</v>
      </c>
      <c r="AK500" s="362" t="s">
        <v>40</v>
      </c>
      <c r="AL500" s="362"/>
      <c r="AM500" s="362"/>
      <c r="AN500" s="362"/>
      <c r="AO500" s="362"/>
      <c r="AP500" s="361"/>
      <c r="AR500">
        <v>1</v>
      </c>
      <c r="AS500" t="s">
        <v>9</v>
      </c>
      <c r="AT500" t="s">
        <v>9</v>
      </c>
    </row>
    <row r="501" spans="2:46" ht="15" customHeight="1" x14ac:dyDescent="0.35">
      <c r="B501" s="362">
        <v>2248</v>
      </c>
      <c r="C501" s="362" t="s">
        <v>5458</v>
      </c>
      <c r="D501" s="362" t="s">
        <v>3</v>
      </c>
      <c r="E501" s="362" t="s">
        <v>172</v>
      </c>
      <c r="F501" s="362"/>
      <c r="G501" s="362"/>
      <c r="H501" s="362"/>
      <c r="I501" s="362" t="s">
        <v>77</v>
      </c>
      <c r="J501" s="362" t="s">
        <v>63</v>
      </c>
      <c r="K501" s="361" t="s">
        <v>5459</v>
      </c>
      <c r="L501" s="362"/>
      <c r="M501" s="362" t="s">
        <v>1689</v>
      </c>
      <c r="N501" s="362" t="s">
        <v>90</v>
      </c>
      <c r="O501" s="362"/>
      <c r="P501" s="362" t="s">
        <v>2208</v>
      </c>
      <c r="Q501" s="362" t="s">
        <v>4394</v>
      </c>
      <c r="R501" s="362" t="s">
        <v>46</v>
      </c>
      <c r="S501" s="365" t="s">
        <v>5431</v>
      </c>
      <c r="T501" s="377"/>
      <c r="U501" s="377"/>
      <c r="V501" s="363" t="s">
        <v>133</v>
      </c>
      <c r="W501" s="363"/>
      <c r="X501" s="362" t="s">
        <v>9</v>
      </c>
      <c r="Y501" s="362" t="s">
        <v>46</v>
      </c>
      <c r="Z501" s="362" t="s">
        <v>90</v>
      </c>
      <c r="AA501" s="366" t="s">
        <v>90</v>
      </c>
      <c r="AB501" s="362" t="s">
        <v>90</v>
      </c>
      <c r="AC501" s="380"/>
      <c r="AD501" s="362"/>
      <c r="AE501" s="362"/>
      <c r="AF501" s="362"/>
      <c r="AG501" s="362"/>
      <c r="AH501" s="362"/>
      <c r="AI501" s="362" t="s">
        <v>7055</v>
      </c>
      <c r="AJ501" s="362" t="s">
        <v>19</v>
      </c>
      <c r="AK501" s="362" t="s">
        <v>40</v>
      </c>
      <c r="AL501" s="362"/>
      <c r="AM501" s="362"/>
      <c r="AN501" s="362"/>
      <c r="AO501" s="362"/>
      <c r="AP501" s="361"/>
      <c r="AR501">
        <v>1</v>
      </c>
      <c r="AS501" t="s">
        <v>9</v>
      </c>
      <c r="AT501" t="s">
        <v>9</v>
      </c>
    </row>
    <row r="502" spans="2:46" ht="15" customHeight="1" x14ac:dyDescent="0.35">
      <c r="B502" s="362">
        <v>2249</v>
      </c>
      <c r="C502" s="362" t="s">
        <v>5460</v>
      </c>
      <c r="D502" s="362" t="s">
        <v>3</v>
      </c>
      <c r="E502" s="362" t="s">
        <v>172</v>
      </c>
      <c r="F502" s="362"/>
      <c r="G502" s="362"/>
      <c r="H502" s="362"/>
      <c r="I502" s="362" t="s">
        <v>77</v>
      </c>
      <c r="J502" s="362" t="s">
        <v>63</v>
      </c>
      <c r="K502" s="361" t="s">
        <v>5461</v>
      </c>
      <c r="L502" s="362"/>
      <c r="M502" s="362" t="s">
        <v>1689</v>
      </c>
      <c r="N502" s="362" t="s">
        <v>90</v>
      </c>
      <c r="O502" s="362"/>
      <c r="P502" s="362" t="s">
        <v>2208</v>
      </c>
      <c r="Q502" s="362" t="s">
        <v>4394</v>
      </c>
      <c r="R502" s="362" t="s">
        <v>46</v>
      </c>
      <c r="S502" s="365" t="s">
        <v>5431</v>
      </c>
      <c r="T502" s="377"/>
      <c r="U502" s="377"/>
      <c r="V502" s="363" t="s">
        <v>133</v>
      </c>
      <c r="W502" s="363"/>
      <c r="X502" s="362" t="s">
        <v>9</v>
      </c>
      <c r="Y502" s="362" t="s">
        <v>46</v>
      </c>
      <c r="Z502" s="362" t="s">
        <v>90</v>
      </c>
      <c r="AA502" s="366" t="s">
        <v>90</v>
      </c>
      <c r="AB502" s="362" t="s">
        <v>90</v>
      </c>
      <c r="AC502" s="380"/>
      <c r="AD502" s="362"/>
      <c r="AE502" s="362"/>
      <c r="AF502" s="362"/>
      <c r="AG502" s="362"/>
      <c r="AH502" s="362"/>
      <c r="AI502" s="362" t="s">
        <v>7055</v>
      </c>
      <c r="AJ502" s="362" t="s">
        <v>19</v>
      </c>
      <c r="AK502" s="362" t="s">
        <v>40</v>
      </c>
      <c r="AL502" s="362"/>
      <c r="AM502" s="362"/>
      <c r="AN502" s="362"/>
      <c r="AO502" s="362"/>
      <c r="AP502" s="361"/>
      <c r="AR502">
        <v>1</v>
      </c>
      <c r="AS502" t="s">
        <v>9</v>
      </c>
      <c r="AT502" t="s">
        <v>9</v>
      </c>
    </row>
    <row r="503" spans="2:46" ht="15" customHeight="1" x14ac:dyDescent="0.35">
      <c r="B503" s="362">
        <v>2250</v>
      </c>
      <c r="C503" s="362" t="s">
        <v>5462</v>
      </c>
      <c r="D503" s="362" t="s">
        <v>3</v>
      </c>
      <c r="E503" s="362" t="s">
        <v>172</v>
      </c>
      <c r="F503" s="362"/>
      <c r="G503" s="362"/>
      <c r="H503" s="362"/>
      <c r="I503" s="362" t="s">
        <v>26</v>
      </c>
      <c r="J503" s="362" t="s">
        <v>63</v>
      </c>
      <c r="K503" s="361" t="s">
        <v>5463</v>
      </c>
      <c r="L503" s="362"/>
      <c r="M503" s="362" t="s">
        <v>186</v>
      </c>
      <c r="N503" s="362" t="s">
        <v>95</v>
      </c>
      <c r="O503" s="362"/>
      <c r="P503" s="362" t="s">
        <v>2208</v>
      </c>
      <c r="Q503" s="362" t="s">
        <v>4394</v>
      </c>
      <c r="R503" s="362"/>
      <c r="S503" s="361"/>
      <c r="T503" s="362"/>
      <c r="U503" s="362"/>
      <c r="V503" s="362" t="s">
        <v>844</v>
      </c>
      <c r="W503" s="362"/>
      <c r="X503" s="362" t="s">
        <v>9</v>
      </c>
      <c r="Y503" s="362" t="s">
        <v>2790</v>
      </c>
      <c r="Z503" s="362" t="s">
        <v>90</v>
      </c>
      <c r="AA503" s="366" t="s">
        <v>90</v>
      </c>
      <c r="AB503" s="362" t="s">
        <v>90</v>
      </c>
      <c r="AC503" s="380"/>
      <c r="AD503" s="362"/>
      <c r="AE503" s="362"/>
      <c r="AF503" s="362"/>
      <c r="AG503" s="362"/>
      <c r="AH503" s="362"/>
      <c r="AI503" s="362" t="s">
        <v>7047</v>
      </c>
      <c r="AJ503" s="362" t="s">
        <v>19</v>
      </c>
      <c r="AK503" s="362" t="e">
        <v>#N/A</v>
      </c>
      <c r="AL503" s="362" t="s">
        <v>7021</v>
      </c>
      <c r="AM503" s="362">
        <v>0</v>
      </c>
      <c r="AN503" s="362"/>
      <c r="AO503" s="362"/>
      <c r="AP503" s="361" t="e">
        <v>#N/A</v>
      </c>
      <c r="AR503">
        <v>1</v>
      </c>
      <c r="AS503" t="s">
        <v>9</v>
      </c>
      <c r="AT503" t="s">
        <v>9</v>
      </c>
    </row>
    <row r="504" spans="2:46" ht="15" customHeight="1" x14ac:dyDescent="0.35">
      <c r="B504" s="362">
        <v>2251</v>
      </c>
      <c r="C504" s="362" t="s">
        <v>5464</v>
      </c>
      <c r="D504" s="362" t="s">
        <v>3</v>
      </c>
      <c r="E504" s="362" t="s">
        <v>172</v>
      </c>
      <c r="F504" s="362"/>
      <c r="G504" s="362"/>
      <c r="H504" s="362"/>
      <c r="I504" s="362" t="s">
        <v>77</v>
      </c>
      <c r="J504" s="362" t="s">
        <v>63</v>
      </c>
      <c r="K504" s="361" t="s">
        <v>5465</v>
      </c>
      <c r="L504" s="362"/>
      <c r="M504" s="362" t="s">
        <v>1689</v>
      </c>
      <c r="N504" s="362" t="s">
        <v>90</v>
      </c>
      <c r="O504" s="362"/>
      <c r="P504" s="362" t="s">
        <v>2208</v>
      </c>
      <c r="Q504" s="362" t="s">
        <v>4394</v>
      </c>
      <c r="R504" s="362" t="s">
        <v>46</v>
      </c>
      <c r="S504" s="365" t="s">
        <v>5431</v>
      </c>
      <c r="T504" s="377"/>
      <c r="U504" s="377"/>
      <c r="V504" s="363" t="s">
        <v>133</v>
      </c>
      <c r="W504" s="363"/>
      <c r="X504" s="362" t="s">
        <v>9</v>
      </c>
      <c r="Y504" s="362" t="s">
        <v>46</v>
      </c>
      <c r="Z504" s="362" t="s">
        <v>90</v>
      </c>
      <c r="AA504" s="366" t="s">
        <v>90</v>
      </c>
      <c r="AB504" s="362" t="s">
        <v>90</v>
      </c>
      <c r="AC504" s="380"/>
      <c r="AD504" s="362"/>
      <c r="AE504" s="362"/>
      <c r="AF504" s="362"/>
      <c r="AG504" s="362"/>
      <c r="AH504" s="362"/>
      <c r="AI504" s="362" t="s">
        <v>7055</v>
      </c>
      <c r="AJ504" s="362" t="s">
        <v>19</v>
      </c>
      <c r="AK504" s="362" t="s">
        <v>40</v>
      </c>
      <c r="AL504" s="362"/>
      <c r="AM504" s="362"/>
      <c r="AN504" s="362"/>
      <c r="AO504" s="362"/>
      <c r="AP504" s="361"/>
      <c r="AR504">
        <v>1</v>
      </c>
      <c r="AS504" t="s">
        <v>9</v>
      </c>
      <c r="AT504" t="s">
        <v>9</v>
      </c>
    </row>
    <row r="505" spans="2:46" ht="15" customHeight="1" x14ac:dyDescent="0.35">
      <c r="B505" s="362">
        <v>2252</v>
      </c>
      <c r="C505" s="362" t="s">
        <v>5466</v>
      </c>
      <c r="D505" s="362" t="s">
        <v>3</v>
      </c>
      <c r="E505" s="362" t="s">
        <v>172</v>
      </c>
      <c r="F505" s="362"/>
      <c r="G505" s="362"/>
      <c r="H505" s="362"/>
      <c r="I505" s="362" t="s">
        <v>77</v>
      </c>
      <c r="J505" s="362" t="s">
        <v>63</v>
      </c>
      <c r="K505" s="361" t="s">
        <v>5467</v>
      </c>
      <c r="L505" s="362"/>
      <c r="M505" s="362" t="s">
        <v>1689</v>
      </c>
      <c r="N505" s="362" t="s">
        <v>90</v>
      </c>
      <c r="O505" s="362"/>
      <c r="P505" s="362" t="s">
        <v>2208</v>
      </c>
      <c r="Q505" s="362" t="s">
        <v>4394</v>
      </c>
      <c r="R505" s="362" t="s">
        <v>46</v>
      </c>
      <c r="S505" s="365" t="s">
        <v>5431</v>
      </c>
      <c r="T505" s="377"/>
      <c r="U505" s="377"/>
      <c r="V505" s="363" t="s">
        <v>133</v>
      </c>
      <c r="W505" s="363"/>
      <c r="X505" s="362" t="s">
        <v>9</v>
      </c>
      <c r="Y505" s="362" t="s">
        <v>46</v>
      </c>
      <c r="Z505" s="362" t="s">
        <v>90</v>
      </c>
      <c r="AA505" s="366" t="s">
        <v>90</v>
      </c>
      <c r="AB505" s="362" t="s">
        <v>90</v>
      </c>
      <c r="AC505" s="380"/>
      <c r="AD505" s="362"/>
      <c r="AE505" s="362"/>
      <c r="AF505" s="362"/>
      <c r="AG505" s="362"/>
      <c r="AH505" s="362"/>
      <c r="AI505" s="362" t="s">
        <v>7055</v>
      </c>
      <c r="AJ505" s="362" t="s">
        <v>19</v>
      </c>
      <c r="AK505" s="362" t="s">
        <v>40</v>
      </c>
      <c r="AL505" s="362"/>
      <c r="AM505" s="362"/>
      <c r="AN505" s="362"/>
      <c r="AO505" s="362"/>
      <c r="AP505" s="361"/>
      <c r="AR505">
        <v>1</v>
      </c>
      <c r="AS505" t="s">
        <v>9</v>
      </c>
      <c r="AT505" t="s">
        <v>9</v>
      </c>
    </row>
    <row r="506" spans="2:46" ht="15" customHeight="1" x14ac:dyDescent="0.35">
      <c r="B506" s="362">
        <v>2253</v>
      </c>
      <c r="C506" s="362" t="s">
        <v>5468</v>
      </c>
      <c r="D506" s="362" t="s">
        <v>3</v>
      </c>
      <c r="E506" s="362" t="s">
        <v>172</v>
      </c>
      <c r="F506" s="362"/>
      <c r="G506" s="362"/>
      <c r="H506" s="362"/>
      <c r="I506" s="362" t="s">
        <v>77</v>
      </c>
      <c r="J506" s="362" t="s">
        <v>63</v>
      </c>
      <c r="K506" s="361" t="s">
        <v>5469</v>
      </c>
      <c r="L506" s="362"/>
      <c r="M506" s="362" t="s">
        <v>1689</v>
      </c>
      <c r="N506" s="362" t="s">
        <v>90</v>
      </c>
      <c r="O506" s="362"/>
      <c r="P506" s="362" t="s">
        <v>2208</v>
      </c>
      <c r="Q506" s="362" t="s">
        <v>4394</v>
      </c>
      <c r="R506" s="362" t="s">
        <v>46</v>
      </c>
      <c r="S506" s="365" t="s">
        <v>5431</v>
      </c>
      <c r="T506" s="377"/>
      <c r="U506" s="377"/>
      <c r="V506" s="363" t="s">
        <v>133</v>
      </c>
      <c r="W506" s="363"/>
      <c r="X506" s="362" t="s">
        <v>9</v>
      </c>
      <c r="Y506" s="362" t="s">
        <v>46</v>
      </c>
      <c r="Z506" s="362" t="s">
        <v>90</v>
      </c>
      <c r="AA506" s="366" t="s">
        <v>90</v>
      </c>
      <c r="AB506" s="362" t="s">
        <v>90</v>
      </c>
      <c r="AC506" s="380"/>
      <c r="AD506" s="362"/>
      <c r="AE506" s="362"/>
      <c r="AF506" s="362"/>
      <c r="AG506" s="362"/>
      <c r="AH506" s="362"/>
      <c r="AI506" s="362" t="s">
        <v>7055</v>
      </c>
      <c r="AJ506" s="362" t="s">
        <v>19</v>
      </c>
      <c r="AK506" s="362" t="s">
        <v>40</v>
      </c>
      <c r="AL506" s="362"/>
      <c r="AM506" s="362"/>
      <c r="AN506" s="362"/>
      <c r="AO506" s="362"/>
      <c r="AP506" s="361"/>
      <c r="AR506">
        <v>1</v>
      </c>
      <c r="AS506" t="s">
        <v>9</v>
      </c>
      <c r="AT506" t="s">
        <v>9</v>
      </c>
    </row>
    <row r="507" spans="2:46" ht="15" customHeight="1" x14ac:dyDescent="0.35">
      <c r="B507" s="362">
        <v>2254</v>
      </c>
      <c r="C507" s="362" t="s">
        <v>5470</v>
      </c>
      <c r="D507" s="362" t="s">
        <v>3</v>
      </c>
      <c r="E507" s="362" t="s">
        <v>172</v>
      </c>
      <c r="F507" s="362"/>
      <c r="G507" s="362"/>
      <c r="H507" s="362"/>
      <c r="I507" s="362" t="s">
        <v>77</v>
      </c>
      <c r="J507" s="362" t="s">
        <v>63</v>
      </c>
      <c r="K507" s="361" t="s">
        <v>5471</v>
      </c>
      <c r="L507" s="362"/>
      <c r="M507" s="362" t="s">
        <v>1689</v>
      </c>
      <c r="N507" s="362" t="s">
        <v>90</v>
      </c>
      <c r="O507" s="362"/>
      <c r="P507" s="362" t="s">
        <v>2208</v>
      </c>
      <c r="Q507" s="362" t="s">
        <v>4394</v>
      </c>
      <c r="R507" s="362" t="s">
        <v>46</v>
      </c>
      <c r="S507" s="365" t="s">
        <v>5431</v>
      </c>
      <c r="T507" s="377"/>
      <c r="U507" s="377"/>
      <c r="V507" s="363" t="s">
        <v>133</v>
      </c>
      <c r="W507" s="363"/>
      <c r="X507" s="362" t="s">
        <v>9</v>
      </c>
      <c r="Y507" s="362" t="s">
        <v>46</v>
      </c>
      <c r="Z507" s="362" t="s">
        <v>90</v>
      </c>
      <c r="AA507" s="366" t="s">
        <v>90</v>
      </c>
      <c r="AB507" s="362" t="s">
        <v>90</v>
      </c>
      <c r="AC507" s="380"/>
      <c r="AD507" s="362"/>
      <c r="AE507" s="362"/>
      <c r="AF507" s="362"/>
      <c r="AG507" s="362"/>
      <c r="AH507" s="362"/>
      <c r="AI507" s="362" t="s">
        <v>7055</v>
      </c>
      <c r="AJ507" s="362" t="s">
        <v>19</v>
      </c>
      <c r="AK507" s="362" t="s">
        <v>40</v>
      </c>
      <c r="AL507" s="362"/>
      <c r="AM507" s="362"/>
      <c r="AN507" s="362"/>
      <c r="AO507" s="362"/>
      <c r="AP507" s="361"/>
      <c r="AR507">
        <v>1</v>
      </c>
      <c r="AS507" t="s">
        <v>9</v>
      </c>
      <c r="AT507" t="s">
        <v>9</v>
      </c>
    </row>
    <row r="508" spans="2:46" ht="15" customHeight="1" x14ac:dyDescent="0.35">
      <c r="B508" s="362">
        <v>2255</v>
      </c>
      <c r="C508" s="362" t="s">
        <v>5472</v>
      </c>
      <c r="D508" s="362" t="s">
        <v>3</v>
      </c>
      <c r="E508" s="362" t="s">
        <v>172</v>
      </c>
      <c r="F508" s="362"/>
      <c r="G508" s="362"/>
      <c r="H508" s="362"/>
      <c r="I508" s="362" t="s">
        <v>77</v>
      </c>
      <c r="J508" s="362" t="s">
        <v>63</v>
      </c>
      <c r="K508" s="361" t="s">
        <v>5473</v>
      </c>
      <c r="L508" s="362"/>
      <c r="M508" s="362" t="s">
        <v>1689</v>
      </c>
      <c r="N508" s="362" t="s">
        <v>90</v>
      </c>
      <c r="O508" s="362"/>
      <c r="P508" s="362" t="s">
        <v>2208</v>
      </c>
      <c r="Q508" s="362" t="s">
        <v>4394</v>
      </c>
      <c r="R508" s="362" t="s">
        <v>46</v>
      </c>
      <c r="S508" s="365" t="s">
        <v>5431</v>
      </c>
      <c r="T508" s="377"/>
      <c r="U508" s="377"/>
      <c r="V508" s="363" t="s">
        <v>133</v>
      </c>
      <c r="W508" s="363"/>
      <c r="X508" s="362" t="s">
        <v>9</v>
      </c>
      <c r="Y508" s="362" t="s">
        <v>46</v>
      </c>
      <c r="Z508" s="362" t="s">
        <v>90</v>
      </c>
      <c r="AA508" s="366" t="s">
        <v>90</v>
      </c>
      <c r="AB508" s="362" t="s">
        <v>90</v>
      </c>
      <c r="AC508" s="380"/>
      <c r="AD508" s="362"/>
      <c r="AE508" s="362"/>
      <c r="AF508" s="362"/>
      <c r="AG508" s="362"/>
      <c r="AH508" s="362"/>
      <c r="AI508" s="362" t="s">
        <v>7055</v>
      </c>
      <c r="AJ508" s="362" t="s">
        <v>19</v>
      </c>
      <c r="AK508" s="362" t="s">
        <v>40</v>
      </c>
      <c r="AL508" s="362"/>
      <c r="AM508" s="362"/>
      <c r="AN508" s="362"/>
      <c r="AO508" s="362"/>
      <c r="AP508" s="361"/>
      <c r="AR508">
        <v>1</v>
      </c>
      <c r="AS508" t="s">
        <v>9</v>
      </c>
      <c r="AT508" t="s">
        <v>9</v>
      </c>
    </row>
    <row r="509" spans="2:46" ht="15" customHeight="1" x14ac:dyDescent="0.35">
      <c r="B509" s="362">
        <v>2256</v>
      </c>
      <c r="C509" s="362" t="s">
        <v>5474</v>
      </c>
      <c r="D509" s="362" t="s">
        <v>3</v>
      </c>
      <c r="E509" s="362" t="s">
        <v>172</v>
      </c>
      <c r="F509" s="362"/>
      <c r="G509" s="362"/>
      <c r="H509" s="362"/>
      <c r="I509" s="362" t="s">
        <v>62</v>
      </c>
      <c r="J509" s="362" t="s">
        <v>822</v>
      </c>
      <c r="K509" s="361" t="s">
        <v>5475</v>
      </c>
      <c r="L509" s="362"/>
      <c r="M509" s="362" t="s">
        <v>186</v>
      </c>
      <c r="N509" s="362" t="s">
        <v>40</v>
      </c>
      <c r="O509" s="362"/>
      <c r="P509" s="362" t="s">
        <v>62</v>
      </c>
      <c r="Q509" s="362" t="s">
        <v>5476</v>
      </c>
      <c r="R509" s="362"/>
      <c r="S509" s="361" t="s">
        <v>90</v>
      </c>
      <c r="T509" s="362"/>
      <c r="U509" s="362"/>
      <c r="V509" s="362" t="s">
        <v>824</v>
      </c>
      <c r="W509" s="362"/>
      <c r="X509" s="362" t="s">
        <v>9</v>
      </c>
      <c r="Y509" s="362" t="s">
        <v>9</v>
      </c>
      <c r="Z509" s="362" t="s">
        <v>90</v>
      </c>
      <c r="AA509" s="366" t="s">
        <v>90</v>
      </c>
      <c r="AB509" s="362" t="s">
        <v>90</v>
      </c>
      <c r="AC509" s="380"/>
      <c r="AD509" s="362"/>
      <c r="AE509" s="362"/>
      <c r="AF509" s="362"/>
      <c r="AG509" s="362"/>
      <c r="AH509" s="362"/>
      <c r="AI509" s="362" t="s">
        <v>7057</v>
      </c>
      <c r="AJ509" s="362" t="s">
        <v>19</v>
      </c>
      <c r="AK509" s="362" t="s">
        <v>40</v>
      </c>
      <c r="AL509" s="362"/>
      <c r="AM509" s="362"/>
      <c r="AN509" s="362"/>
      <c r="AO509" s="362"/>
      <c r="AP509" s="361" t="e">
        <v>#N/A</v>
      </c>
      <c r="AR509">
        <v>1</v>
      </c>
      <c r="AS509" t="s">
        <v>9</v>
      </c>
      <c r="AT509" t="s">
        <v>9</v>
      </c>
    </row>
    <row r="510" spans="2:46" ht="15" customHeight="1" x14ac:dyDescent="0.35">
      <c r="B510" s="362">
        <v>2257</v>
      </c>
      <c r="C510" s="362" t="s">
        <v>5477</v>
      </c>
      <c r="D510" s="362" t="s">
        <v>3</v>
      </c>
      <c r="E510" s="362" t="s">
        <v>172</v>
      </c>
      <c r="F510" s="362"/>
      <c r="G510" s="362"/>
      <c r="H510" s="362"/>
      <c r="I510" s="362" t="s">
        <v>62</v>
      </c>
      <c r="J510" s="362" t="s">
        <v>822</v>
      </c>
      <c r="K510" s="361" t="s">
        <v>5478</v>
      </c>
      <c r="L510" s="362"/>
      <c r="M510" s="362" t="s">
        <v>186</v>
      </c>
      <c r="N510" s="362" t="s">
        <v>40</v>
      </c>
      <c r="O510" s="362"/>
      <c r="P510" s="362" t="s">
        <v>62</v>
      </c>
      <c r="Q510" s="362" t="s">
        <v>5476</v>
      </c>
      <c r="R510" s="362"/>
      <c r="S510" s="361" t="s">
        <v>90</v>
      </c>
      <c r="T510" s="362"/>
      <c r="U510" s="362"/>
      <c r="V510" s="362" t="s">
        <v>824</v>
      </c>
      <c r="W510" s="362"/>
      <c r="X510" s="362" t="s">
        <v>9</v>
      </c>
      <c r="Y510" s="362" t="s">
        <v>9</v>
      </c>
      <c r="Z510" s="362" t="s">
        <v>90</v>
      </c>
      <c r="AA510" s="366" t="s">
        <v>90</v>
      </c>
      <c r="AB510" s="362" t="s">
        <v>90</v>
      </c>
      <c r="AC510" s="380"/>
      <c r="AD510" s="362"/>
      <c r="AE510" s="362"/>
      <c r="AF510" s="362"/>
      <c r="AG510" s="362"/>
      <c r="AH510" s="362"/>
      <c r="AI510" s="362" t="s">
        <v>7057</v>
      </c>
      <c r="AJ510" s="362" t="s">
        <v>19</v>
      </c>
      <c r="AK510" s="362" t="s">
        <v>40</v>
      </c>
      <c r="AL510" s="362"/>
      <c r="AM510" s="362"/>
      <c r="AN510" s="362"/>
      <c r="AO510" s="362"/>
      <c r="AP510" s="361" t="e">
        <v>#N/A</v>
      </c>
      <c r="AR510">
        <v>1</v>
      </c>
      <c r="AS510" t="s">
        <v>9</v>
      </c>
      <c r="AT510" t="s">
        <v>9</v>
      </c>
    </row>
    <row r="511" spans="2:46" ht="15" customHeight="1" x14ac:dyDescent="0.35">
      <c r="B511" s="362">
        <v>2258</v>
      </c>
      <c r="C511" s="362" t="s">
        <v>5479</v>
      </c>
      <c r="D511" s="362" t="s">
        <v>3</v>
      </c>
      <c r="E511" s="362" t="s">
        <v>172</v>
      </c>
      <c r="F511" s="362"/>
      <c r="G511" s="362"/>
      <c r="H511" s="362"/>
      <c r="I511" s="362" t="s">
        <v>65</v>
      </c>
      <c r="J511" s="362" t="s">
        <v>822</v>
      </c>
      <c r="K511" s="361" t="s">
        <v>5480</v>
      </c>
      <c r="L511" s="362"/>
      <c r="M511" s="362" t="s">
        <v>186</v>
      </c>
      <c r="N511" s="362" t="s">
        <v>40</v>
      </c>
      <c r="O511" s="362"/>
      <c r="P511" s="362" t="s">
        <v>5481</v>
      </c>
      <c r="Q511" s="362" t="s">
        <v>5482</v>
      </c>
      <c r="R511" s="362"/>
      <c r="S511" s="361" t="s">
        <v>90</v>
      </c>
      <c r="T511" s="362"/>
      <c r="U511" s="362"/>
      <c r="V511" s="362" t="s">
        <v>202</v>
      </c>
      <c r="W511" s="362"/>
      <c r="X511" s="362" t="s">
        <v>9</v>
      </c>
      <c r="Y511" s="362" t="s">
        <v>9</v>
      </c>
      <c r="Z511" s="362" t="s">
        <v>90</v>
      </c>
      <c r="AA511" s="366" t="s">
        <v>90</v>
      </c>
      <c r="AB511" s="362" t="s">
        <v>90</v>
      </c>
      <c r="AC511" s="380"/>
      <c r="AD511" s="362"/>
      <c r="AE511" s="362"/>
      <c r="AF511" s="362"/>
      <c r="AG511" s="362"/>
      <c r="AH511" s="362"/>
      <c r="AI511" s="362" t="s">
        <v>7051</v>
      </c>
      <c r="AJ511" s="362" t="s">
        <v>19</v>
      </c>
      <c r="AK511" s="362" t="s">
        <v>40</v>
      </c>
      <c r="AL511" s="362"/>
      <c r="AM511" s="362"/>
      <c r="AN511" s="362"/>
      <c r="AO511" s="362"/>
      <c r="AP511" s="361" t="e">
        <v>#N/A</v>
      </c>
      <c r="AR511">
        <v>1</v>
      </c>
      <c r="AS511" t="s">
        <v>9</v>
      </c>
      <c r="AT511" t="s">
        <v>9</v>
      </c>
    </row>
    <row r="512" spans="2:46" ht="15" customHeight="1" x14ac:dyDescent="0.35">
      <c r="B512" s="362">
        <v>2259</v>
      </c>
      <c r="C512" s="362" t="s">
        <v>5483</v>
      </c>
      <c r="D512" s="362" t="s">
        <v>3</v>
      </c>
      <c r="E512" s="362" t="s">
        <v>172</v>
      </c>
      <c r="F512" s="362"/>
      <c r="G512" s="362" t="s">
        <v>63</v>
      </c>
      <c r="H512" s="362" t="s">
        <v>63</v>
      </c>
      <c r="I512" s="362" t="s">
        <v>80</v>
      </c>
      <c r="J512" s="362" t="s">
        <v>63</v>
      </c>
      <c r="K512" s="361" t="s">
        <v>5484</v>
      </c>
      <c r="L512" s="362"/>
      <c r="M512" s="362" t="s">
        <v>186</v>
      </c>
      <c r="N512" s="362" t="s">
        <v>40</v>
      </c>
      <c r="O512" s="362"/>
      <c r="P512" s="362" t="s">
        <v>2208</v>
      </c>
      <c r="Q512" s="362" t="s">
        <v>5485</v>
      </c>
      <c r="R512" s="362"/>
      <c r="S512" s="361"/>
      <c r="T512" s="362"/>
      <c r="U512" s="362"/>
      <c r="V512" s="362" t="s">
        <v>844</v>
      </c>
      <c r="W512" s="362"/>
      <c r="X512" s="362" t="s">
        <v>9</v>
      </c>
      <c r="Y512" s="362" t="s">
        <v>9</v>
      </c>
      <c r="Z512" s="362" t="s">
        <v>90</v>
      </c>
      <c r="AA512" s="366" t="s">
        <v>90</v>
      </c>
      <c r="AB512" s="362" t="s">
        <v>90</v>
      </c>
      <c r="AC512" s="380"/>
      <c r="AD512" s="362"/>
      <c r="AE512" s="362"/>
      <c r="AF512" s="362"/>
      <c r="AG512" s="362"/>
      <c r="AH512" s="362"/>
      <c r="AI512" s="362" t="s">
        <v>7048</v>
      </c>
      <c r="AJ512" s="362" t="s">
        <v>19</v>
      </c>
      <c r="AK512" s="362" t="s">
        <v>40</v>
      </c>
      <c r="AL512" s="362" t="s">
        <v>40</v>
      </c>
      <c r="AM512" s="362">
        <v>0</v>
      </c>
      <c r="AN512" s="362"/>
      <c r="AO512" s="362"/>
      <c r="AP512" s="361" t="e">
        <v>#N/A</v>
      </c>
      <c r="AR512">
        <v>1</v>
      </c>
      <c r="AS512" t="s">
        <v>9</v>
      </c>
      <c r="AT512" t="s">
        <v>9</v>
      </c>
    </row>
    <row r="513" spans="2:46" ht="15" customHeight="1" x14ac:dyDescent="0.35">
      <c r="B513" s="362">
        <v>2260</v>
      </c>
      <c r="C513" s="362" t="s">
        <v>5486</v>
      </c>
      <c r="D513" s="362" t="s">
        <v>3</v>
      </c>
      <c r="E513" s="362" t="s">
        <v>172</v>
      </c>
      <c r="F513" s="362"/>
      <c r="G513" s="362" t="s">
        <v>63</v>
      </c>
      <c r="H513" s="362" t="s">
        <v>63</v>
      </c>
      <c r="I513" s="362" t="s">
        <v>80</v>
      </c>
      <c r="J513" s="362" t="s">
        <v>63</v>
      </c>
      <c r="K513" s="361" t="s">
        <v>5487</v>
      </c>
      <c r="L513" s="362"/>
      <c r="M513" s="362" t="s">
        <v>186</v>
      </c>
      <c r="N513" s="362" t="s">
        <v>4410</v>
      </c>
      <c r="O513" s="362"/>
      <c r="P513" s="362" t="s">
        <v>2208</v>
      </c>
      <c r="Q513" s="362" t="s">
        <v>5485</v>
      </c>
      <c r="R513" s="362"/>
      <c r="S513" s="361"/>
      <c r="T513" s="362"/>
      <c r="U513" s="362"/>
      <c r="V513" s="362" t="s">
        <v>844</v>
      </c>
      <c r="W513" s="362"/>
      <c r="X513" s="362"/>
      <c r="Y513" s="362" t="s">
        <v>48</v>
      </c>
      <c r="Z513" s="362" t="s">
        <v>90</v>
      </c>
      <c r="AA513" s="366" t="s">
        <v>90</v>
      </c>
      <c r="AB513" s="362" t="s">
        <v>90</v>
      </c>
      <c r="AC513" s="380"/>
      <c r="AD513" s="362"/>
      <c r="AE513" s="362"/>
      <c r="AF513" s="362"/>
      <c r="AG513" s="362"/>
      <c r="AH513" s="362"/>
      <c r="AI513" s="362" t="s">
        <v>7048</v>
      </c>
      <c r="AJ513" s="362" t="s">
        <v>19</v>
      </c>
      <c r="AK513" s="362" t="s">
        <v>40</v>
      </c>
      <c r="AL513" s="362" t="s">
        <v>4410</v>
      </c>
      <c r="AM513" s="362" t="s">
        <v>6918</v>
      </c>
      <c r="AN513" s="362"/>
      <c r="AO513" s="362"/>
      <c r="AP513" s="361"/>
      <c r="AR513">
        <v>1</v>
      </c>
      <c r="AS513" t="s">
        <v>5839</v>
      </c>
      <c r="AT513" t="s">
        <v>5839</v>
      </c>
    </row>
    <row r="514" spans="2:46" ht="15" customHeight="1" x14ac:dyDescent="0.35">
      <c r="B514" s="362">
        <v>2261</v>
      </c>
      <c r="C514" s="362" t="s">
        <v>5488</v>
      </c>
      <c r="D514" s="362" t="s">
        <v>3</v>
      </c>
      <c r="E514" s="362" t="s">
        <v>172</v>
      </c>
      <c r="F514" s="362"/>
      <c r="G514" s="362"/>
      <c r="H514" s="362"/>
      <c r="I514" s="362" t="s">
        <v>26</v>
      </c>
      <c r="J514" s="362" t="s">
        <v>63</v>
      </c>
      <c r="K514" s="361" t="s">
        <v>5489</v>
      </c>
      <c r="L514" s="362"/>
      <c r="M514" s="362" t="s">
        <v>186</v>
      </c>
      <c r="N514" s="362" t="s">
        <v>4410</v>
      </c>
      <c r="O514" s="362"/>
      <c r="P514" s="362" t="s">
        <v>2208</v>
      </c>
      <c r="Q514" s="362" t="s">
        <v>4394</v>
      </c>
      <c r="R514" s="362"/>
      <c r="S514" s="361"/>
      <c r="T514" s="362"/>
      <c r="U514" s="362"/>
      <c r="V514" s="362" t="s">
        <v>844</v>
      </c>
      <c r="W514" s="362"/>
      <c r="X514" s="362"/>
      <c r="Y514" s="362" t="s">
        <v>48</v>
      </c>
      <c r="Z514" s="362" t="s">
        <v>90</v>
      </c>
      <c r="AA514" s="366" t="s">
        <v>90</v>
      </c>
      <c r="AB514" s="362" t="s">
        <v>90</v>
      </c>
      <c r="AC514" s="380"/>
      <c r="AD514" s="362"/>
      <c r="AE514" s="362"/>
      <c r="AF514" s="362"/>
      <c r="AG514" s="362"/>
      <c r="AH514" s="362"/>
      <c r="AI514" s="362" t="s">
        <v>7047</v>
      </c>
      <c r="AJ514" s="362" t="s">
        <v>19</v>
      </c>
      <c r="AK514" s="362" t="s">
        <v>40</v>
      </c>
      <c r="AL514" s="362" t="s">
        <v>4410</v>
      </c>
      <c r="AM514" s="362">
        <v>0</v>
      </c>
      <c r="AN514" s="362"/>
      <c r="AO514" s="362"/>
      <c r="AP514" s="361"/>
      <c r="AR514">
        <v>1</v>
      </c>
      <c r="AS514" t="s">
        <v>5839</v>
      </c>
      <c r="AT514" t="s">
        <v>5839</v>
      </c>
    </row>
    <row r="515" spans="2:46" ht="15" customHeight="1" x14ac:dyDescent="0.35">
      <c r="B515" s="362">
        <v>2262</v>
      </c>
      <c r="C515" s="362" t="s">
        <v>5490</v>
      </c>
      <c r="D515" s="362" t="s">
        <v>3</v>
      </c>
      <c r="E515" s="362" t="s">
        <v>172</v>
      </c>
      <c r="F515" s="362"/>
      <c r="G515" s="362"/>
      <c r="H515" s="362"/>
      <c r="I515" s="362" t="s">
        <v>74</v>
      </c>
      <c r="J515" s="362" t="s">
        <v>74</v>
      </c>
      <c r="K515" s="361" t="s">
        <v>5491</v>
      </c>
      <c r="L515" s="361"/>
      <c r="M515" s="362" t="s">
        <v>186</v>
      </c>
      <c r="N515" s="362" t="s">
        <v>90</v>
      </c>
      <c r="O515" s="362"/>
      <c r="P515" s="362" t="s">
        <v>74</v>
      </c>
      <c r="Q515" s="362" t="s">
        <v>5401</v>
      </c>
      <c r="R515" s="362"/>
      <c r="S515" s="361"/>
      <c r="T515" s="362"/>
      <c r="U515" s="362"/>
      <c r="V515" s="362" t="s">
        <v>120</v>
      </c>
      <c r="W515" s="362"/>
      <c r="X515" s="362"/>
      <c r="Y515" s="362" t="s">
        <v>48</v>
      </c>
      <c r="Z515" s="362" t="s">
        <v>90</v>
      </c>
      <c r="AA515" s="366" t="s">
        <v>90</v>
      </c>
      <c r="AB515" s="362" t="s">
        <v>90</v>
      </c>
      <c r="AC515" s="380"/>
      <c r="AD515" s="362"/>
      <c r="AE515" s="362"/>
      <c r="AF515" s="362"/>
      <c r="AG515" s="362"/>
      <c r="AH515" s="362"/>
      <c r="AI515" s="362" t="s">
        <v>7059</v>
      </c>
      <c r="AJ515" s="362" t="s">
        <v>19</v>
      </c>
      <c r="AK515" s="362" t="s">
        <v>40</v>
      </c>
      <c r="AL515" s="362"/>
      <c r="AM515" s="362"/>
      <c r="AN515" s="362"/>
      <c r="AO515" s="362"/>
      <c r="AP515" s="361"/>
      <c r="AR515">
        <v>1</v>
      </c>
      <c r="AS515" t="s">
        <v>5839</v>
      </c>
      <c r="AT515" t="s">
        <v>5839</v>
      </c>
    </row>
    <row r="516" spans="2:46" ht="15" customHeight="1" x14ac:dyDescent="0.35">
      <c r="B516" s="362">
        <v>2263</v>
      </c>
      <c r="C516" s="362" t="s">
        <v>5492</v>
      </c>
      <c r="D516" s="362" t="s">
        <v>3</v>
      </c>
      <c r="E516" s="362" t="s">
        <v>172</v>
      </c>
      <c r="F516" s="362"/>
      <c r="G516" s="362"/>
      <c r="H516" s="362"/>
      <c r="I516" s="362" t="s">
        <v>74</v>
      </c>
      <c r="J516" s="362" t="s">
        <v>74</v>
      </c>
      <c r="K516" s="361" t="s">
        <v>5493</v>
      </c>
      <c r="L516" s="361"/>
      <c r="M516" s="362" t="s">
        <v>186</v>
      </c>
      <c r="N516" s="362" t="s">
        <v>90</v>
      </c>
      <c r="O516" s="362"/>
      <c r="P516" s="362" t="s">
        <v>74</v>
      </c>
      <c r="Q516" s="362" t="s">
        <v>5401</v>
      </c>
      <c r="R516" s="362"/>
      <c r="S516" s="361" t="s">
        <v>5494</v>
      </c>
      <c r="T516" s="362"/>
      <c r="U516" s="362"/>
      <c r="V516" s="362" t="s">
        <v>120</v>
      </c>
      <c r="W516" s="362"/>
      <c r="X516" s="362" t="s">
        <v>9</v>
      </c>
      <c r="Y516" s="362" t="s">
        <v>46</v>
      </c>
      <c r="Z516" s="362" t="s">
        <v>90</v>
      </c>
      <c r="AA516" s="366" t="s">
        <v>90</v>
      </c>
      <c r="AB516" s="362" t="s">
        <v>90</v>
      </c>
      <c r="AC516" s="380"/>
      <c r="AD516" s="362"/>
      <c r="AE516" s="362"/>
      <c r="AF516" s="362"/>
      <c r="AG516" s="362"/>
      <c r="AH516" s="362"/>
      <c r="AI516" s="362" t="s">
        <v>7059</v>
      </c>
      <c r="AJ516" s="362" t="s">
        <v>19</v>
      </c>
      <c r="AK516" s="362" t="s">
        <v>40</v>
      </c>
      <c r="AL516" s="362"/>
      <c r="AM516" s="362"/>
      <c r="AN516" s="362"/>
      <c r="AO516" s="362"/>
      <c r="AP516" s="361" t="e">
        <v>#N/A</v>
      </c>
      <c r="AR516">
        <v>1</v>
      </c>
      <c r="AS516" t="s">
        <v>9</v>
      </c>
      <c r="AT516" t="s">
        <v>9</v>
      </c>
    </row>
    <row r="517" spans="2:46" ht="15" customHeight="1" x14ac:dyDescent="0.35">
      <c r="B517" s="362">
        <v>2264</v>
      </c>
      <c r="C517" s="362" t="s">
        <v>5495</v>
      </c>
      <c r="D517" s="362" t="s">
        <v>3</v>
      </c>
      <c r="E517" s="362" t="s">
        <v>172</v>
      </c>
      <c r="F517" s="362"/>
      <c r="G517" s="362" t="s">
        <v>63</v>
      </c>
      <c r="H517" s="362" t="s">
        <v>5496</v>
      </c>
      <c r="I517" s="362" t="s">
        <v>63</v>
      </c>
      <c r="J517" s="362" t="s">
        <v>63</v>
      </c>
      <c r="K517" s="361" t="s">
        <v>5497</v>
      </c>
      <c r="L517" s="361"/>
      <c r="M517" s="362" t="s">
        <v>186</v>
      </c>
      <c r="N517" s="362" t="s">
        <v>90</v>
      </c>
      <c r="O517" s="362"/>
      <c r="P517" s="362" t="s">
        <v>2208</v>
      </c>
      <c r="Q517" s="362" t="s">
        <v>4394</v>
      </c>
      <c r="R517" s="362"/>
      <c r="S517" s="361" t="s">
        <v>5498</v>
      </c>
      <c r="T517" s="362"/>
      <c r="U517" s="362"/>
      <c r="V517" s="362" t="s">
        <v>844</v>
      </c>
      <c r="W517" s="362"/>
      <c r="X517" s="362"/>
      <c r="Y517" s="362" t="s">
        <v>48</v>
      </c>
      <c r="Z517" s="362" t="s">
        <v>90</v>
      </c>
      <c r="AA517" s="366" t="s">
        <v>90</v>
      </c>
      <c r="AB517" s="362" t="s">
        <v>90</v>
      </c>
      <c r="AC517" s="380"/>
      <c r="AD517" s="362"/>
      <c r="AE517" s="362"/>
      <c r="AF517" s="362"/>
      <c r="AG517" s="362"/>
      <c r="AH517" s="362"/>
      <c r="AI517" s="362" t="s">
        <v>7046</v>
      </c>
      <c r="AJ517" s="362" t="s">
        <v>19</v>
      </c>
      <c r="AK517" s="362" t="s">
        <v>40</v>
      </c>
      <c r="AL517" s="362" t="s">
        <v>4410</v>
      </c>
      <c r="AM517" s="362" t="s">
        <v>5498</v>
      </c>
      <c r="AN517" s="362"/>
      <c r="AO517" s="362"/>
      <c r="AP517" s="361" t="s">
        <v>1724</v>
      </c>
      <c r="AR517">
        <v>1</v>
      </c>
      <c r="AS517" t="s">
        <v>5839</v>
      </c>
      <c r="AT517" t="s">
        <v>5839</v>
      </c>
    </row>
    <row r="518" spans="2:46" ht="15" customHeight="1" x14ac:dyDescent="0.35">
      <c r="B518" s="362">
        <v>2265</v>
      </c>
      <c r="C518" s="362" t="s">
        <v>5499</v>
      </c>
      <c r="D518" s="362" t="s">
        <v>3</v>
      </c>
      <c r="E518" s="362" t="s">
        <v>172</v>
      </c>
      <c r="F518" s="362"/>
      <c r="G518" s="362" t="s">
        <v>63</v>
      </c>
      <c r="H518" s="362" t="s">
        <v>63</v>
      </c>
      <c r="I518" s="362" t="s">
        <v>80</v>
      </c>
      <c r="J518" s="362" t="s">
        <v>63</v>
      </c>
      <c r="K518" s="361" t="s">
        <v>5500</v>
      </c>
      <c r="L518" s="362"/>
      <c r="M518" s="362" t="s">
        <v>186</v>
      </c>
      <c r="N518" s="362" t="s">
        <v>4410</v>
      </c>
      <c r="O518" s="362"/>
      <c r="P518" s="362" t="s">
        <v>4399</v>
      </c>
      <c r="Q518" s="362" t="s">
        <v>4400</v>
      </c>
      <c r="R518" s="362"/>
      <c r="S518" s="361"/>
      <c r="T518" s="362"/>
      <c r="U518" s="362"/>
      <c r="V518" s="362" t="s">
        <v>844</v>
      </c>
      <c r="W518" s="362"/>
      <c r="X518" s="362"/>
      <c r="Y518" s="362" t="s">
        <v>48</v>
      </c>
      <c r="Z518" s="362" t="s">
        <v>90</v>
      </c>
      <c r="AA518" s="366" t="s">
        <v>90</v>
      </c>
      <c r="AB518" s="362" t="s">
        <v>90</v>
      </c>
      <c r="AC518" s="380"/>
      <c r="AD518" s="362"/>
      <c r="AE518" s="362"/>
      <c r="AF518" s="362"/>
      <c r="AG518" s="362"/>
      <c r="AH518" s="362"/>
      <c r="AI518" s="362" t="s">
        <v>7048</v>
      </c>
      <c r="AJ518" s="362" t="s">
        <v>19</v>
      </c>
      <c r="AK518" s="362" t="s">
        <v>40</v>
      </c>
      <c r="AL518" s="362" t="s">
        <v>4410</v>
      </c>
      <c r="AM518" s="362">
        <v>0</v>
      </c>
      <c r="AN518" s="362"/>
      <c r="AO518" s="362"/>
      <c r="AP518" s="361"/>
      <c r="AR518">
        <v>1</v>
      </c>
      <c r="AS518" t="s">
        <v>5839</v>
      </c>
      <c r="AT518" t="s">
        <v>5839</v>
      </c>
    </row>
    <row r="519" spans="2:46" ht="15" customHeight="1" x14ac:dyDescent="0.35">
      <c r="B519" s="362">
        <v>2266</v>
      </c>
      <c r="C519" s="362" t="s">
        <v>5501</v>
      </c>
      <c r="D519" s="362" t="s">
        <v>3</v>
      </c>
      <c r="E519" s="362" t="s">
        <v>172</v>
      </c>
      <c r="F519" s="362"/>
      <c r="G519" s="362"/>
      <c r="H519" s="362"/>
      <c r="I519" s="362" t="s">
        <v>26</v>
      </c>
      <c r="J519" s="362" t="s">
        <v>26</v>
      </c>
      <c r="K519" s="361" t="s">
        <v>1421</v>
      </c>
      <c r="L519" s="362"/>
      <c r="M519" s="362" t="s">
        <v>186</v>
      </c>
      <c r="N519" s="362" t="s">
        <v>90</v>
      </c>
      <c r="O519" s="362"/>
      <c r="P519" s="362" t="s">
        <v>725</v>
      </c>
      <c r="Q519" s="362" t="s">
        <v>772</v>
      </c>
      <c r="R519" s="362"/>
      <c r="S519" s="361" t="s">
        <v>5502</v>
      </c>
      <c r="T519" s="362" t="s">
        <v>101</v>
      </c>
      <c r="U519" s="362"/>
      <c r="V519" s="362" t="s">
        <v>711</v>
      </c>
      <c r="W519" s="362"/>
      <c r="X519" s="362" t="s">
        <v>9</v>
      </c>
      <c r="Y519" s="362" t="s">
        <v>50</v>
      </c>
      <c r="Z519" s="362" t="s">
        <v>90</v>
      </c>
      <c r="AA519" s="366" t="s">
        <v>90</v>
      </c>
      <c r="AB519" s="362" t="s">
        <v>90</v>
      </c>
      <c r="AC519" s="380"/>
      <c r="AD519" s="362"/>
      <c r="AE519" s="362"/>
      <c r="AF519" s="362"/>
      <c r="AG519" s="362"/>
      <c r="AH519" s="362"/>
      <c r="AI519" s="362" t="s">
        <v>7047</v>
      </c>
      <c r="AJ519" s="362" t="s">
        <v>19</v>
      </c>
      <c r="AK519" s="362" t="s">
        <v>40</v>
      </c>
      <c r="AL519" s="362"/>
      <c r="AM519" s="362"/>
      <c r="AN519" s="362" t="s">
        <v>101</v>
      </c>
      <c r="AO519" s="362"/>
      <c r="AP519" s="361"/>
      <c r="AR519">
        <v>1</v>
      </c>
      <c r="AS519" t="s">
        <v>9</v>
      </c>
      <c r="AT519" t="s">
        <v>9</v>
      </c>
    </row>
    <row r="520" spans="2:46" ht="15" customHeight="1" x14ac:dyDescent="0.35">
      <c r="B520" s="362">
        <v>2267</v>
      </c>
      <c r="C520" s="362" t="s">
        <v>5503</v>
      </c>
      <c r="D520" s="362" t="s">
        <v>3</v>
      </c>
      <c r="E520" s="362" t="s">
        <v>172</v>
      </c>
      <c r="F520" s="362"/>
      <c r="G520" s="362"/>
      <c r="H520" s="362"/>
      <c r="I520" s="362" t="s">
        <v>26</v>
      </c>
      <c r="J520" s="362" t="s">
        <v>26</v>
      </c>
      <c r="K520" s="361" t="s">
        <v>1431</v>
      </c>
      <c r="L520" s="362"/>
      <c r="M520" s="362" t="s">
        <v>186</v>
      </c>
      <c r="N520" s="362" t="s">
        <v>90</v>
      </c>
      <c r="O520" s="362"/>
      <c r="P520" s="362" t="s">
        <v>725</v>
      </c>
      <c r="Q520" s="362" t="s">
        <v>1432</v>
      </c>
      <c r="R520" s="362"/>
      <c r="S520" s="361" t="s">
        <v>5504</v>
      </c>
      <c r="T520" s="362" t="s">
        <v>101</v>
      </c>
      <c r="U520" s="362"/>
      <c r="V520" s="362" t="s">
        <v>711</v>
      </c>
      <c r="W520" s="362"/>
      <c r="X520" s="362" t="s">
        <v>9</v>
      </c>
      <c r="Y520" s="362" t="s">
        <v>50</v>
      </c>
      <c r="Z520" s="362" t="s">
        <v>90</v>
      </c>
      <c r="AA520" s="366" t="s">
        <v>90</v>
      </c>
      <c r="AB520" s="362" t="s">
        <v>90</v>
      </c>
      <c r="AC520" s="380"/>
      <c r="AD520" s="362"/>
      <c r="AE520" s="362"/>
      <c r="AF520" s="362"/>
      <c r="AG520" s="362"/>
      <c r="AH520" s="362"/>
      <c r="AI520" s="362" t="s">
        <v>7047</v>
      </c>
      <c r="AJ520" s="362" t="s">
        <v>19</v>
      </c>
      <c r="AK520" s="362" t="s">
        <v>40</v>
      </c>
      <c r="AL520" s="362"/>
      <c r="AM520" s="362"/>
      <c r="AN520" s="362" t="s">
        <v>101</v>
      </c>
      <c r="AO520" s="362"/>
      <c r="AP520" s="361"/>
      <c r="AR520">
        <v>1</v>
      </c>
      <c r="AS520" t="s">
        <v>9</v>
      </c>
      <c r="AT520" t="s">
        <v>9</v>
      </c>
    </row>
    <row r="521" spans="2:46" ht="15" customHeight="1" x14ac:dyDescent="0.35">
      <c r="B521" s="362">
        <v>2268</v>
      </c>
      <c r="C521" s="362" t="s">
        <v>5505</v>
      </c>
      <c r="D521" s="362" t="s">
        <v>3</v>
      </c>
      <c r="E521" s="362" t="s">
        <v>172</v>
      </c>
      <c r="F521" s="362"/>
      <c r="G521" s="362"/>
      <c r="H521" s="362"/>
      <c r="I521" s="362" t="s">
        <v>26</v>
      </c>
      <c r="J521" s="362" t="s">
        <v>26</v>
      </c>
      <c r="K521" s="361" t="s">
        <v>1437</v>
      </c>
      <c r="L521" s="362"/>
      <c r="M521" s="362" t="s">
        <v>186</v>
      </c>
      <c r="N521" s="362" t="s">
        <v>90</v>
      </c>
      <c r="O521" s="362"/>
      <c r="P521" s="362" t="s">
        <v>725</v>
      </c>
      <c r="Q521" s="362" t="s">
        <v>5506</v>
      </c>
      <c r="R521" s="362"/>
      <c r="S521" s="361" t="s">
        <v>90</v>
      </c>
      <c r="T521" s="362"/>
      <c r="U521" s="362"/>
      <c r="V521" s="362" t="s">
        <v>711</v>
      </c>
      <c r="W521" s="362"/>
      <c r="X521" s="362"/>
      <c r="Y521" s="362" t="s">
        <v>45</v>
      </c>
      <c r="Z521" s="362" t="s">
        <v>181</v>
      </c>
      <c r="AA521" s="366">
        <v>45841</v>
      </c>
      <c r="AB521" s="362" t="s">
        <v>5507</v>
      </c>
      <c r="AC521" s="380"/>
      <c r="AD521" s="362"/>
      <c r="AE521" s="362"/>
      <c r="AF521" s="362"/>
      <c r="AG521" s="362"/>
      <c r="AH521" s="362"/>
      <c r="AI521" s="362" t="s">
        <v>7047</v>
      </c>
      <c r="AJ521" s="362" t="s">
        <v>19</v>
      </c>
      <c r="AK521" s="362" t="s">
        <v>39</v>
      </c>
      <c r="AL521" s="362"/>
      <c r="AM521" s="362"/>
      <c r="AN521" s="362"/>
      <c r="AO521" s="368">
        <v>45841</v>
      </c>
      <c r="AP521" s="361" t="s">
        <v>1438</v>
      </c>
      <c r="AR521">
        <v>1</v>
      </c>
      <c r="AS521" t="s">
        <v>539</v>
      </c>
      <c r="AT521" t="s">
        <v>5840</v>
      </c>
    </row>
    <row r="522" spans="2:46" ht="15" customHeight="1" x14ac:dyDescent="0.35">
      <c r="B522" s="362">
        <v>2269</v>
      </c>
      <c r="C522" s="362" t="s">
        <v>5508</v>
      </c>
      <c r="D522" s="362" t="s">
        <v>3</v>
      </c>
      <c r="E522" s="362" t="s">
        <v>172</v>
      </c>
      <c r="F522" s="362"/>
      <c r="G522" s="362"/>
      <c r="H522" s="362"/>
      <c r="I522" s="362" t="s">
        <v>26</v>
      </c>
      <c r="J522" s="362" t="s">
        <v>26</v>
      </c>
      <c r="K522" s="361" t="s">
        <v>5509</v>
      </c>
      <c r="L522" s="362"/>
      <c r="M522" s="362" t="s">
        <v>186</v>
      </c>
      <c r="N522" s="362" t="s">
        <v>90</v>
      </c>
      <c r="O522" s="362"/>
      <c r="P522" s="362" t="s">
        <v>725</v>
      </c>
      <c r="Q522" s="362" t="s">
        <v>5506</v>
      </c>
      <c r="R522" s="362"/>
      <c r="S522" s="361" t="s">
        <v>90</v>
      </c>
      <c r="T522" s="362"/>
      <c r="U522" s="362"/>
      <c r="V522" s="362" t="s">
        <v>711</v>
      </c>
      <c r="W522" s="362"/>
      <c r="X522" s="362"/>
      <c r="Y522" s="362" t="s">
        <v>45</v>
      </c>
      <c r="Z522" s="362" t="s">
        <v>181</v>
      </c>
      <c r="AA522" s="366">
        <v>45848</v>
      </c>
      <c r="AB522" s="362" t="s">
        <v>5510</v>
      </c>
      <c r="AC522" s="380"/>
      <c r="AD522" s="362"/>
      <c r="AE522" s="362"/>
      <c r="AF522" s="362"/>
      <c r="AG522" s="362"/>
      <c r="AH522" s="362"/>
      <c r="AI522" s="362" t="s">
        <v>7047</v>
      </c>
      <c r="AJ522" s="362" t="s">
        <v>19</v>
      </c>
      <c r="AK522" s="362" t="s">
        <v>39</v>
      </c>
      <c r="AL522" s="362"/>
      <c r="AM522" s="362"/>
      <c r="AN522" s="362"/>
      <c r="AO522" s="368">
        <v>45848</v>
      </c>
      <c r="AP522" s="361" t="s">
        <v>5510</v>
      </c>
      <c r="AR522">
        <v>1</v>
      </c>
      <c r="AS522" t="s">
        <v>539</v>
      </c>
      <c r="AT522" t="s">
        <v>5840</v>
      </c>
    </row>
    <row r="523" spans="2:46" ht="15" customHeight="1" x14ac:dyDescent="0.35">
      <c r="B523" s="362">
        <v>2270</v>
      </c>
      <c r="C523" s="362" t="s">
        <v>5511</v>
      </c>
      <c r="D523" s="362" t="s">
        <v>3</v>
      </c>
      <c r="E523" s="362" t="s">
        <v>172</v>
      </c>
      <c r="F523" s="362"/>
      <c r="G523" s="362"/>
      <c r="H523" s="362"/>
      <c r="I523" s="362" t="s">
        <v>26</v>
      </c>
      <c r="J523" s="362" t="s">
        <v>26</v>
      </c>
      <c r="K523" s="361" t="s">
        <v>1451</v>
      </c>
      <c r="L523" s="362"/>
      <c r="M523" s="362" t="s">
        <v>186</v>
      </c>
      <c r="N523" s="362" t="s">
        <v>90</v>
      </c>
      <c r="O523" s="362"/>
      <c r="P523" s="362" t="s">
        <v>725</v>
      </c>
      <c r="Q523" s="362" t="s">
        <v>5506</v>
      </c>
      <c r="R523" s="362"/>
      <c r="S523" s="361" t="s">
        <v>90</v>
      </c>
      <c r="T523" s="362"/>
      <c r="U523" s="362"/>
      <c r="V523" s="362" t="s">
        <v>711</v>
      </c>
      <c r="W523" s="362"/>
      <c r="X523" s="362"/>
      <c r="Y523" s="362" t="s">
        <v>45</v>
      </c>
      <c r="Z523" s="362" t="s">
        <v>181</v>
      </c>
      <c r="AA523" s="366">
        <v>45845</v>
      </c>
      <c r="AB523" s="362" t="s">
        <v>5512</v>
      </c>
      <c r="AC523" s="380"/>
      <c r="AD523" s="362"/>
      <c r="AE523" s="362"/>
      <c r="AF523" s="362"/>
      <c r="AG523" s="362"/>
      <c r="AH523" s="362"/>
      <c r="AI523" s="362" t="s">
        <v>7047</v>
      </c>
      <c r="AJ523" s="362" t="s">
        <v>19</v>
      </c>
      <c r="AK523" s="362" t="s">
        <v>39</v>
      </c>
      <c r="AL523" s="362"/>
      <c r="AM523" s="362"/>
      <c r="AN523" s="362"/>
      <c r="AO523" s="368">
        <v>45845</v>
      </c>
      <c r="AP523" s="361" t="s">
        <v>1452</v>
      </c>
      <c r="AR523">
        <v>1</v>
      </c>
      <c r="AS523" t="s">
        <v>539</v>
      </c>
      <c r="AT523" t="s">
        <v>5840</v>
      </c>
    </row>
    <row r="524" spans="2:46" ht="15" customHeight="1" x14ac:dyDescent="0.35">
      <c r="B524" s="362">
        <v>2271</v>
      </c>
      <c r="C524" s="362" t="s">
        <v>5513</v>
      </c>
      <c r="D524" s="362" t="s">
        <v>3</v>
      </c>
      <c r="E524" s="362" t="s">
        <v>172</v>
      </c>
      <c r="F524" s="362"/>
      <c r="G524" s="362"/>
      <c r="H524" s="362"/>
      <c r="I524" s="362" t="s">
        <v>26</v>
      </c>
      <c r="J524" s="362" t="s">
        <v>26</v>
      </c>
      <c r="K524" s="361" t="s">
        <v>1453</v>
      </c>
      <c r="L524" s="362"/>
      <c r="M524" s="362" t="s">
        <v>186</v>
      </c>
      <c r="N524" s="362" t="s">
        <v>90</v>
      </c>
      <c r="O524" s="362"/>
      <c r="P524" s="362" t="s">
        <v>725</v>
      </c>
      <c r="Q524" s="362" t="s">
        <v>5506</v>
      </c>
      <c r="R524" s="362"/>
      <c r="S524" s="361" t="s">
        <v>90</v>
      </c>
      <c r="T524" s="362"/>
      <c r="U524" s="362"/>
      <c r="V524" s="362" t="s">
        <v>711</v>
      </c>
      <c r="W524" s="362"/>
      <c r="X524" s="362"/>
      <c r="Y524" s="362" t="s">
        <v>45</v>
      </c>
      <c r="Z524" s="362" t="s">
        <v>181</v>
      </c>
      <c r="AA524" s="366">
        <v>45869</v>
      </c>
      <c r="AB524" s="362" t="s">
        <v>5514</v>
      </c>
      <c r="AC524" s="380"/>
      <c r="AD524" s="362"/>
      <c r="AE524" s="362"/>
      <c r="AF524" s="362"/>
      <c r="AG524" s="362"/>
      <c r="AH524" s="362"/>
      <c r="AI524" s="362" t="s">
        <v>7047</v>
      </c>
      <c r="AJ524" s="362" t="s">
        <v>19</v>
      </c>
      <c r="AK524" s="362" t="s">
        <v>39</v>
      </c>
      <c r="AL524" s="362"/>
      <c r="AM524" s="362"/>
      <c r="AN524" s="362"/>
      <c r="AO524" s="368">
        <v>45869</v>
      </c>
      <c r="AP524" s="361" t="s">
        <v>1455</v>
      </c>
      <c r="AR524">
        <v>1</v>
      </c>
      <c r="AS524" t="s">
        <v>539</v>
      </c>
      <c r="AT524" t="s">
        <v>5840</v>
      </c>
    </row>
    <row r="525" spans="2:46" ht="15" customHeight="1" x14ac:dyDescent="0.35">
      <c r="B525" s="362">
        <v>2272</v>
      </c>
      <c r="C525" s="362" t="s">
        <v>5515</v>
      </c>
      <c r="D525" s="362" t="s">
        <v>3</v>
      </c>
      <c r="E525" s="362" t="s">
        <v>172</v>
      </c>
      <c r="F525" s="362"/>
      <c r="G525" s="362"/>
      <c r="H525" s="362"/>
      <c r="I525" s="362" t="s">
        <v>26</v>
      </c>
      <c r="J525" s="362" t="s">
        <v>63</v>
      </c>
      <c r="K525" s="361" t="s">
        <v>5516</v>
      </c>
      <c r="L525" s="362"/>
      <c r="M525" s="362" t="s">
        <v>186</v>
      </c>
      <c r="N525" s="362" t="s">
        <v>95</v>
      </c>
      <c r="O525" s="362"/>
      <c r="P525" s="362" t="s">
        <v>2208</v>
      </c>
      <c r="Q525" s="362" t="s">
        <v>4394</v>
      </c>
      <c r="R525" s="362"/>
      <c r="S525" s="361"/>
      <c r="T525" s="362"/>
      <c r="U525" s="362"/>
      <c r="V525" s="362" t="s">
        <v>844</v>
      </c>
      <c r="W525" s="362"/>
      <c r="X525" s="362" t="s">
        <v>9</v>
      </c>
      <c r="Y525" s="362" t="s">
        <v>2790</v>
      </c>
      <c r="Z525" s="362" t="s">
        <v>90</v>
      </c>
      <c r="AA525" s="366" t="s">
        <v>90</v>
      </c>
      <c r="AB525" s="362" t="s">
        <v>90</v>
      </c>
      <c r="AC525" s="380"/>
      <c r="AD525" s="362"/>
      <c r="AE525" s="362"/>
      <c r="AF525" s="362"/>
      <c r="AG525" s="362"/>
      <c r="AH525" s="362"/>
      <c r="AI525" s="362" t="s">
        <v>7047</v>
      </c>
      <c r="AJ525" s="362" t="s">
        <v>19</v>
      </c>
      <c r="AK525" s="362" t="e">
        <v>#N/A</v>
      </c>
      <c r="AL525" s="362" t="s">
        <v>7021</v>
      </c>
      <c r="AM525" s="362">
        <v>0</v>
      </c>
      <c r="AN525" s="362"/>
      <c r="AO525" s="362"/>
      <c r="AP525" s="361" t="e">
        <v>#N/A</v>
      </c>
      <c r="AR525">
        <v>1</v>
      </c>
      <c r="AS525" t="s">
        <v>9</v>
      </c>
      <c r="AT525" t="s">
        <v>9</v>
      </c>
    </row>
    <row r="526" spans="2:46" ht="15" customHeight="1" x14ac:dyDescent="0.35">
      <c r="B526" s="362">
        <v>2273</v>
      </c>
      <c r="C526" s="362" t="s">
        <v>5517</v>
      </c>
      <c r="D526" s="362" t="s">
        <v>3</v>
      </c>
      <c r="E526" s="362" t="s">
        <v>172</v>
      </c>
      <c r="F526" s="362"/>
      <c r="G526" s="362"/>
      <c r="H526" s="362"/>
      <c r="I526" s="362" t="s">
        <v>26</v>
      </c>
      <c r="J526" s="362" t="s">
        <v>26</v>
      </c>
      <c r="K526" s="361" t="s">
        <v>1469</v>
      </c>
      <c r="L526" s="362"/>
      <c r="M526" s="362" t="s">
        <v>186</v>
      </c>
      <c r="N526" s="362" t="s">
        <v>90</v>
      </c>
      <c r="O526" s="362"/>
      <c r="P526" s="362" t="s">
        <v>725</v>
      </c>
      <c r="Q526" s="362" t="s">
        <v>5506</v>
      </c>
      <c r="R526" s="362"/>
      <c r="S526" s="361" t="s">
        <v>90</v>
      </c>
      <c r="T526" s="362"/>
      <c r="U526" s="362"/>
      <c r="V526" s="362" t="s">
        <v>711</v>
      </c>
      <c r="W526" s="362"/>
      <c r="X526" s="362"/>
      <c r="Y526" s="362" t="s">
        <v>45</v>
      </c>
      <c r="Z526" s="362" t="s">
        <v>181</v>
      </c>
      <c r="AA526" s="366">
        <v>45843</v>
      </c>
      <c r="AB526" s="362" t="s">
        <v>5518</v>
      </c>
      <c r="AC526" s="380"/>
      <c r="AD526" s="362"/>
      <c r="AE526" s="362"/>
      <c r="AF526" s="362"/>
      <c r="AG526" s="362"/>
      <c r="AH526" s="362"/>
      <c r="AI526" s="362" t="s">
        <v>7047</v>
      </c>
      <c r="AJ526" s="362" t="s">
        <v>19</v>
      </c>
      <c r="AK526" s="362" t="s">
        <v>39</v>
      </c>
      <c r="AL526" s="362"/>
      <c r="AM526" s="362"/>
      <c r="AN526" s="362"/>
      <c r="AO526" s="368">
        <v>45843</v>
      </c>
      <c r="AP526" s="361" t="s">
        <v>1470</v>
      </c>
      <c r="AR526">
        <v>1</v>
      </c>
      <c r="AS526" t="s">
        <v>539</v>
      </c>
      <c r="AT526" t="s">
        <v>5840</v>
      </c>
    </row>
    <row r="527" spans="2:46" ht="15" customHeight="1" x14ac:dyDescent="0.35">
      <c r="B527" s="362">
        <v>2274</v>
      </c>
      <c r="C527" s="362" t="s">
        <v>5519</v>
      </c>
      <c r="D527" s="362" t="s">
        <v>3</v>
      </c>
      <c r="E527" s="362" t="s">
        <v>172</v>
      </c>
      <c r="F527" s="362"/>
      <c r="G527" s="362"/>
      <c r="H527" s="362"/>
      <c r="I527" s="362" t="s">
        <v>26</v>
      </c>
      <c r="J527" s="362" t="s">
        <v>26</v>
      </c>
      <c r="K527" s="361" t="s">
        <v>1477</v>
      </c>
      <c r="L527" s="362"/>
      <c r="M527" s="362" t="s">
        <v>186</v>
      </c>
      <c r="N527" s="362" t="s">
        <v>90</v>
      </c>
      <c r="O527" s="362"/>
      <c r="P527" s="362" t="s">
        <v>725</v>
      </c>
      <c r="Q527" s="362" t="s">
        <v>5506</v>
      </c>
      <c r="R527" s="362"/>
      <c r="S527" s="361" t="s">
        <v>90</v>
      </c>
      <c r="T527" s="362"/>
      <c r="U527" s="362"/>
      <c r="V527" s="362" t="s">
        <v>711</v>
      </c>
      <c r="W527" s="362"/>
      <c r="X527" s="362"/>
      <c r="Y527" s="362" t="s">
        <v>45</v>
      </c>
      <c r="Z527" s="362" t="s">
        <v>181</v>
      </c>
      <c r="AA527" s="366">
        <v>45843</v>
      </c>
      <c r="AB527" s="362" t="s">
        <v>5520</v>
      </c>
      <c r="AC527" s="380"/>
      <c r="AD527" s="362"/>
      <c r="AE527" s="362"/>
      <c r="AF527" s="362"/>
      <c r="AG527" s="362"/>
      <c r="AH527" s="362"/>
      <c r="AI527" s="362" t="s">
        <v>7047</v>
      </c>
      <c r="AJ527" s="362" t="s">
        <v>19</v>
      </c>
      <c r="AK527" s="362" t="s">
        <v>39</v>
      </c>
      <c r="AL527" s="362"/>
      <c r="AM527" s="362"/>
      <c r="AN527" s="362"/>
      <c r="AO527" s="368">
        <v>45843</v>
      </c>
      <c r="AP527" s="361" t="s">
        <v>1478</v>
      </c>
      <c r="AR527">
        <v>1</v>
      </c>
      <c r="AS527" t="s">
        <v>539</v>
      </c>
      <c r="AT527" t="s">
        <v>5840</v>
      </c>
    </row>
    <row r="528" spans="2:46" ht="15" customHeight="1" x14ac:dyDescent="0.35">
      <c r="B528" s="362">
        <v>2275</v>
      </c>
      <c r="C528" s="362" t="s">
        <v>5521</v>
      </c>
      <c r="D528" s="362" t="s">
        <v>3</v>
      </c>
      <c r="E528" s="362" t="s">
        <v>172</v>
      </c>
      <c r="F528" s="362"/>
      <c r="G528" s="362"/>
      <c r="H528" s="362"/>
      <c r="I528" s="362" t="s">
        <v>26</v>
      </c>
      <c r="J528" s="362" t="s">
        <v>26</v>
      </c>
      <c r="K528" s="361" t="s">
        <v>5522</v>
      </c>
      <c r="L528" s="362"/>
      <c r="M528" s="362" t="s">
        <v>186</v>
      </c>
      <c r="N528" s="362" t="s">
        <v>90</v>
      </c>
      <c r="O528" s="362"/>
      <c r="P528" s="362" t="s">
        <v>725</v>
      </c>
      <c r="Q528" s="362" t="s">
        <v>772</v>
      </c>
      <c r="R528" s="362"/>
      <c r="S528" s="361" t="s">
        <v>5523</v>
      </c>
      <c r="T528" s="362" t="s">
        <v>101</v>
      </c>
      <c r="U528" s="362"/>
      <c r="V528" s="362" t="s">
        <v>711</v>
      </c>
      <c r="W528" s="362"/>
      <c r="X528" s="362" t="s">
        <v>9</v>
      </c>
      <c r="Y528" s="362" t="s">
        <v>50</v>
      </c>
      <c r="Z528" s="362" t="s">
        <v>90</v>
      </c>
      <c r="AA528" s="366" t="s">
        <v>90</v>
      </c>
      <c r="AB528" s="362" t="s">
        <v>90</v>
      </c>
      <c r="AC528" s="380"/>
      <c r="AD528" s="362"/>
      <c r="AE528" s="362"/>
      <c r="AF528" s="362"/>
      <c r="AG528" s="362"/>
      <c r="AH528" s="362"/>
      <c r="AI528" s="362" t="s">
        <v>7047</v>
      </c>
      <c r="AJ528" s="362" t="s">
        <v>19</v>
      </c>
      <c r="AK528" s="362" t="s">
        <v>40</v>
      </c>
      <c r="AL528" s="362"/>
      <c r="AM528" s="362"/>
      <c r="AN528" s="362" t="s">
        <v>101</v>
      </c>
      <c r="AO528" s="362"/>
      <c r="AP528" s="361"/>
      <c r="AR528">
        <v>1</v>
      </c>
      <c r="AS528" t="s">
        <v>9</v>
      </c>
      <c r="AT528" t="s">
        <v>9</v>
      </c>
    </row>
    <row r="529" spans="2:46" ht="15" customHeight="1" x14ac:dyDescent="0.35">
      <c r="B529" s="362">
        <v>2276</v>
      </c>
      <c r="C529" s="362" t="s">
        <v>5524</v>
      </c>
      <c r="D529" s="362" t="s">
        <v>3</v>
      </c>
      <c r="E529" s="362" t="s">
        <v>172</v>
      </c>
      <c r="F529" s="362"/>
      <c r="G529" s="362"/>
      <c r="H529" s="362"/>
      <c r="I529" s="362" t="s">
        <v>26</v>
      </c>
      <c r="J529" s="362" t="s">
        <v>26</v>
      </c>
      <c r="K529" s="361" t="s">
        <v>1485</v>
      </c>
      <c r="L529" s="362"/>
      <c r="M529" s="362" t="s">
        <v>186</v>
      </c>
      <c r="N529" s="362" t="s">
        <v>90</v>
      </c>
      <c r="O529" s="362"/>
      <c r="P529" s="362" t="s">
        <v>725</v>
      </c>
      <c r="Q529" s="362" t="s">
        <v>772</v>
      </c>
      <c r="R529" s="362"/>
      <c r="S529" s="361" t="s">
        <v>5525</v>
      </c>
      <c r="T529" s="362" t="s">
        <v>101</v>
      </c>
      <c r="U529" s="362"/>
      <c r="V529" s="362" t="s">
        <v>711</v>
      </c>
      <c r="W529" s="362"/>
      <c r="X529" s="362" t="s">
        <v>9</v>
      </c>
      <c r="Y529" s="362" t="s">
        <v>50</v>
      </c>
      <c r="Z529" s="362" t="s">
        <v>90</v>
      </c>
      <c r="AA529" s="366" t="s">
        <v>90</v>
      </c>
      <c r="AB529" s="362" t="s">
        <v>90</v>
      </c>
      <c r="AC529" s="380"/>
      <c r="AD529" s="362"/>
      <c r="AE529" s="362"/>
      <c r="AF529" s="362"/>
      <c r="AG529" s="362"/>
      <c r="AH529" s="362"/>
      <c r="AI529" s="362" t="s">
        <v>7047</v>
      </c>
      <c r="AJ529" s="362" t="s">
        <v>19</v>
      </c>
      <c r="AK529" s="362" t="s">
        <v>40</v>
      </c>
      <c r="AL529" s="362"/>
      <c r="AM529" s="362"/>
      <c r="AN529" s="362" t="s">
        <v>101</v>
      </c>
      <c r="AO529" s="362"/>
      <c r="AP529" s="361"/>
      <c r="AR529">
        <v>1</v>
      </c>
      <c r="AS529" t="s">
        <v>9</v>
      </c>
      <c r="AT529" t="s">
        <v>9</v>
      </c>
    </row>
    <row r="530" spans="2:46" ht="15" customHeight="1" x14ac:dyDescent="0.35">
      <c r="B530" s="362">
        <v>2277</v>
      </c>
      <c r="C530" s="362" t="s">
        <v>5526</v>
      </c>
      <c r="D530" s="362" t="s">
        <v>3</v>
      </c>
      <c r="E530" s="362" t="s">
        <v>172</v>
      </c>
      <c r="F530" s="362"/>
      <c r="G530" s="362"/>
      <c r="H530" s="362"/>
      <c r="I530" s="362" t="s">
        <v>26</v>
      </c>
      <c r="J530" s="362" t="s">
        <v>26</v>
      </c>
      <c r="K530" s="361" t="s">
        <v>1498</v>
      </c>
      <c r="L530" s="362"/>
      <c r="M530" s="362" t="s">
        <v>186</v>
      </c>
      <c r="N530" s="362" t="s">
        <v>90</v>
      </c>
      <c r="O530" s="362"/>
      <c r="P530" s="362" t="s">
        <v>725</v>
      </c>
      <c r="Q530" s="362" t="s">
        <v>5506</v>
      </c>
      <c r="R530" s="362"/>
      <c r="S530" s="361" t="s">
        <v>90</v>
      </c>
      <c r="T530" s="362"/>
      <c r="U530" s="362"/>
      <c r="V530" s="362" t="s">
        <v>711</v>
      </c>
      <c r="W530" s="362"/>
      <c r="X530" s="362"/>
      <c r="Y530" s="362" t="s">
        <v>45</v>
      </c>
      <c r="Z530" s="362" t="s">
        <v>181</v>
      </c>
      <c r="AA530" s="366">
        <v>45875</v>
      </c>
      <c r="AB530" s="362" t="s">
        <v>5527</v>
      </c>
      <c r="AC530" s="380"/>
      <c r="AD530" s="362"/>
      <c r="AE530" s="362"/>
      <c r="AF530" s="362"/>
      <c r="AG530" s="362"/>
      <c r="AH530" s="362"/>
      <c r="AI530" s="362" t="s">
        <v>7047</v>
      </c>
      <c r="AJ530" s="362" t="s">
        <v>19</v>
      </c>
      <c r="AK530" s="362" t="s">
        <v>39</v>
      </c>
      <c r="AL530" s="362"/>
      <c r="AM530" s="362"/>
      <c r="AN530" s="362"/>
      <c r="AO530" s="368">
        <v>45875</v>
      </c>
      <c r="AP530" s="361" t="s">
        <v>1499</v>
      </c>
      <c r="AR530">
        <v>1</v>
      </c>
      <c r="AS530" t="s">
        <v>539</v>
      </c>
      <c r="AT530" t="s">
        <v>5840</v>
      </c>
    </row>
    <row r="531" spans="2:46" ht="15" customHeight="1" x14ac:dyDescent="0.35">
      <c r="B531" s="362">
        <v>2278</v>
      </c>
      <c r="C531" s="362" t="s">
        <v>5528</v>
      </c>
      <c r="D531" s="362" t="s">
        <v>3</v>
      </c>
      <c r="E531" s="362" t="s">
        <v>172</v>
      </c>
      <c r="F531" s="362"/>
      <c r="G531" s="362"/>
      <c r="H531" s="362"/>
      <c r="I531" s="362" t="s">
        <v>26</v>
      </c>
      <c r="J531" s="362" t="s">
        <v>26</v>
      </c>
      <c r="K531" s="361" t="s">
        <v>5529</v>
      </c>
      <c r="L531" s="362"/>
      <c r="M531" s="362" t="s">
        <v>186</v>
      </c>
      <c r="N531" s="362" t="s">
        <v>90</v>
      </c>
      <c r="O531" s="362"/>
      <c r="P531" s="362" t="s">
        <v>725</v>
      </c>
      <c r="Q531" s="362" t="s">
        <v>5506</v>
      </c>
      <c r="R531" s="362"/>
      <c r="S531" s="361" t="s">
        <v>90</v>
      </c>
      <c r="T531" s="362"/>
      <c r="U531" s="362"/>
      <c r="V531" s="362" t="s">
        <v>711</v>
      </c>
      <c r="W531" s="362"/>
      <c r="X531" s="362"/>
      <c r="Y531" s="362" t="s">
        <v>45</v>
      </c>
      <c r="Z531" s="362" t="s">
        <v>181</v>
      </c>
      <c r="AA531" s="366">
        <v>45777</v>
      </c>
      <c r="AB531" s="362" t="s">
        <v>2114</v>
      </c>
      <c r="AC531" s="380"/>
      <c r="AD531" s="362"/>
      <c r="AE531" s="362"/>
      <c r="AF531" s="362"/>
      <c r="AG531" s="362"/>
      <c r="AH531" s="362"/>
      <c r="AI531" s="362" t="s">
        <v>7047</v>
      </c>
      <c r="AJ531" s="362" t="s">
        <v>19</v>
      </c>
      <c r="AK531" s="362" t="s">
        <v>39</v>
      </c>
      <c r="AL531" s="362"/>
      <c r="AM531" s="362"/>
      <c r="AN531" s="362"/>
      <c r="AO531" s="368">
        <v>45777</v>
      </c>
      <c r="AP531" s="361" t="s">
        <v>2114</v>
      </c>
      <c r="AR531">
        <v>1</v>
      </c>
      <c r="AS531" t="s">
        <v>539</v>
      </c>
      <c r="AT531" t="s">
        <v>5840</v>
      </c>
    </row>
    <row r="532" spans="2:46" ht="15" customHeight="1" x14ac:dyDescent="0.35">
      <c r="B532" s="362">
        <v>2279</v>
      </c>
      <c r="C532" s="362" t="s">
        <v>5530</v>
      </c>
      <c r="D532" s="362" t="s">
        <v>3</v>
      </c>
      <c r="E532" s="362" t="s">
        <v>172</v>
      </c>
      <c r="F532" s="362"/>
      <c r="G532" s="362"/>
      <c r="H532" s="362"/>
      <c r="I532" s="362" t="s">
        <v>26</v>
      </c>
      <c r="J532" s="362" t="s">
        <v>26</v>
      </c>
      <c r="K532" s="361" t="s">
        <v>5531</v>
      </c>
      <c r="L532" s="362"/>
      <c r="M532" s="362" t="s">
        <v>186</v>
      </c>
      <c r="N532" s="362" t="s">
        <v>90</v>
      </c>
      <c r="O532" s="362"/>
      <c r="P532" s="362" t="s">
        <v>725</v>
      </c>
      <c r="Q532" s="362" t="s">
        <v>5506</v>
      </c>
      <c r="R532" s="362"/>
      <c r="S532" s="361" t="s">
        <v>5532</v>
      </c>
      <c r="T532" s="362" t="s">
        <v>106</v>
      </c>
      <c r="U532" s="362" t="s">
        <v>5533</v>
      </c>
      <c r="V532" s="362" t="s">
        <v>711</v>
      </c>
      <c r="W532" s="362"/>
      <c r="X532" s="362" t="s">
        <v>9</v>
      </c>
      <c r="Y532" s="362" t="s">
        <v>50</v>
      </c>
      <c r="Z532" s="362" t="s">
        <v>90</v>
      </c>
      <c r="AA532" s="366" t="s">
        <v>90</v>
      </c>
      <c r="AB532" s="362" t="s">
        <v>90</v>
      </c>
      <c r="AC532" s="380"/>
      <c r="AD532" s="362"/>
      <c r="AE532" s="362"/>
      <c r="AF532" s="362"/>
      <c r="AG532" s="362"/>
      <c r="AH532" s="362"/>
      <c r="AI532" s="362" t="s">
        <v>7047</v>
      </c>
      <c r="AJ532" s="362" t="s">
        <v>19</v>
      </c>
      <c r="AK532" s="362" t="s">
        <v>40</v>
      </c>
      <c r="AL532" s="362"/>
      <c r="AM532" s="362"/>
      <c r="AN532" s="362"/>
      <c r="AO532" s="362"/>
      <c r="AP532" s="361" t="e">
        <v>#N/A</v>
      </c>
      <c r="AR532">
        <v>1</v>
      </c>
      <c r="AS532" t="s">
        <v>9</v>
      </c>
      <c r="AT532" t="s">
        <v>9</v>
      </c>
    </row>
    <row r="533" spans="2:46" ht="15" customHeight="1" x14ac:dyDescent="0.35">
      <c r="B533" s="362">
        <v>2280</v>
      </c>
      <c r="C533" s="362" t="s">
        <v>5534</v>
      </c>
      <c r="D533" s="362" t="s">
        <v>3</v>
      </c>
      <c r="E533" s="362" t="s">
        <v>172</v>
      </c>
      <c r="F533" s="362"/>
      <c r="G533" s="362"/>
      <c r="H533" s="362"/>
      <c r="I533" s="362" t="s">
        <v>26</v>
      </c>
      <c r="J533" s="362" t="s">
        <v>26</v>
      </c>
      <c r="K533" s="361" t="s">
        <v>1521</v>
      </c>
      <c r="L533" s="362"/>
      <c r="M533" s="362" t="s">
        <v>186</v>
      </c>
      <c r="N533" s="362" t="s">
        <v>90</v>
      </c>
      <c r="O533" s="362"/>
      <c r="P533" s="362" t="s">
        <v>725</v>
      </c>
      <c r="Q533" s="362" t="s">
        <v>5506</v>
      </c>
      <c r="R533" s="362"/>
      <c r="S533" s="361" t="s">
        <v>5535</v>
      </c>
      <c r="T533" s="362" t="s">
        <v>101</v>
      </c>
      <c r="U533" s="362"/>
      <c r="V533" s="362" t="s">
        <v>711</v>
      </c>
      <c r="W533" s="362"/>
      <c r="X533" s="362" t="s">
        <v>9</v>
      </c>
      <c r="Y533" s="362" t="s">
        <v>50</v>
      </c>
      <c r="Z533" s="362" t="s">
        <v>90</v>
      </c>
      <c r="AA533" s="366" t="s">
        <v>90</v>
      </c>
      <c r="AB533" s="362" t="s">
        <v>90</v>
      </c>
      <c r="AC533" s="380"/>
      <c r="AD533" s="362"/>
      <c r="AE533" s="362"/>
      <c r="AF533" s="362"/>
      <c r="AG533" s="362"/>
      <c r="AH533" s="362"/>
      <c r="AI533" s="362" t="s">
        <v>7047</v>
      </c>
      <c r="AJ533" s="362" t="s">
        <v>19</v>
      </c>
      <c r="AK533" s="362" t="s">
        <v>40</v>
      </c>
      <c r="AL533" s="362"/>
      <c r="AM533" s="362"/>
      <c r="AN533" s="362" t="s">
        <v>101</v>
      </c>
      <c r="AO533" s="362"/>
      <c r="AP533" s="361"/>
      <c r="AR533">
        <v>1</v>
      </c>
      <c r="AS533" t="s">
        <v>9</v>
      </c>
      <c r="AT533" t="s">
        <v>9</v>
      </c>
    </row>
    <row r="534" spans="2:46" ht="15" customHeight="1" x14ac:dyDescent="0.35">
      <c r="B534" s="362">
        <v>2281</v>
      </c>
      <c r="C534" s="362" t="s">
        <v>5536</v>
      </c>
      <c r="D534" s="362" t="s">
        <v>3</v>
      </c>
      <c r="E534" s="362" t="s">
        <v>172</v>
      </c>
      <c r="F534" s="362"/>
      <c r="G534" s="362"/>
      <c r="H534" s="362"/>
      <c r="I534" s="362" t="s">
        <v>26</v>
      </c>
      <c r="J534" s="362" t="s">
        <v>26</v>
      </c>
      <c r="K534" s="361" t="s">
        <v>5537</v>
      </c>
      <c r="L534" s="362"/>
      <c r="M534" s="362" t="s">
        <v>186</v>
      </c>
      <c r="N534" s="362" t="s">
        <v>90</v>
      </c>
      <c r="O534" s="362"/>
      <c r="P534" s="362" t="s">
        <v>725</v>
      </c>
      <c r="Q534" s="362" t="s">
        <v>726</v>
      </c>
      <c r="R534" s="362"/>
      <c r="S534" s="361" t="s">
        <v>5504</v>
      </c>
      <c r="T534" s="362" t="s">
        <v>101</v>
      </c>
      <c r="U534" s="362"/>
      <c r="V534" s="362" t="s">
        <v>711</v>
      </c>
      <c r="W534" s="362"/>
      <c r="X534" s="362" t="s">
        <v>9</v>
      </c>
      <c r="Y534" s="362" t="s">
        <v>50</v>
      </c>
      <c r="Z534" s="362" t="s">
        <v>90</v>
      </c>
      <c r="AA534" s="366" t="s">
        <v>90</v>
      </c>
      <c r="AB534" s="362" t="s">
        <v>90</v>
      </c>
      <c r="AC534" s="380"/>
      <c r="AD534" s="362"/>
      <c r="AE534" s="362"/>
      <c r="AF534" s="362"/>
      <c r="AG534" s="362"/>
      <c r="AH534" s="362"/>
      <c r="AI534" s="362" t="s">
        <v>7047</v>
      </c>
      <c r="AJ534" s="362" t="s">
        <v>19</v>
      </c>
      <c r="AK534" s="362" t="s">
        <v>40</v>
      </c>
      <c r="AL534" s="362"/>
      <c r="AM534" s="362"/>
      <c r="AN534" s="362" t="s">
        <v>101</v>
      </c>
      <c r="AO534" s="362"/>
      <c r="AP534" s="361" t="e">
        <v>#N/A</v>
      </c>
      <c r="AR534">
        <v>1</v>
      </c>
      <c r="AS534" t="s">
        <v>9</v>
      </c>
      <c r="AT534" t="s">
        <v>9</v>
      </c>
    </row>
    <row r="535" spans="2:46" ht="15" customHeight="1" x14ac:dyDescent="0.35">
      <c r="B535" s="362">
        <v>2282</v>
      </c>
      <c r="C535" s="362" t="s">
        <v>5538</v>
      </c>
      <c r="D535" s="362" t="s">
        <v>3</v>
      </c>
      <c r="E535" s="362" t="s">
        <v>172</v>
      </c>
      <c r="F535" s="362"/>
      <c r="G535" s="362"/>
      <c r="H535" s="362"/>
      <c r="I535" s="362" t="s">
        <v>26</v>
      </c>
      <c r="J535" s="362" t="s">
        <v>26</v>
      </c>
      <c r="K535" s="361" t="s">
        <v>5539</v>
      </c>
      <c r="L535" s="362"/>
      <c r="M535" s="362" t="s">
        <v>186</v>
      </c>
      <c r="N535" s="362" t="s">
        <v>90</v>
      </c>
      <c r="O535" s="362"/>
      <c r="P535" s="362" t="s">
        <v>725</v>
      </c>
      <c r="Q535" s="362" t="s">
        <v>1483</v>
      </c>
      <c r="R535" s="362"/>
      <c r="S535" s="361" t="s">
        <v>5540</v>
      </c>
      <c r="T535" s="362" t="s">
        <v>106</v>
      </c>
      <c r="U535" s="362" t="s">
        <v>5533</v>
      </c>
      <c r="V535" s="362" t="s">
        <v>711</v>
      </c>
      <c r="W535" s="362"/>
      <c r="X535" s="362" t="s">
        <v>9</v>
      </c>
      <c r="Y535" s="362" t="s">
        <v>50</v>
      </c>
      <c r="Z535" s="362" t="s">
        <v>90</v>
      </c>
      <c r="AA535" s="366" t="s">
        <v>90</v>
      </c>
      <c r="AB535" s="362" t="s">
        <v>90</v>
      </c>
      <c r="AC535" s="380"/>
      <c r="AD535" s="362"/>
      <c r="AE535" s="362"/>
      <c r="AF535" s="362"/>
      <c r="AG535" s="362"/>
      <c r="AH535" s="362"/>
      <c r="AI535" s="362" t="s">
        <v>7047</v>
      </c>
      <c r="AJ535" s="362" t="s">
        <v>19</v>
      </c>
      <c r="AK535" s="362" t="s">
        <v>40</v>
      </c>
      <c r="AL535" s="362"/>
      <c r="AM535" s="362"/>
      <c r="AN535" s="362"/>
      <c r="AO535" s="362"/>
      <c r="AP535" s="361" t="e">
        <v>#N/A</v>
      </c>
      <c r="AR535">
        <v>1</v>
      </c>
      <c r="AS535" t="s">
        <v>9</v>
      </c>
      <c r="AT535" t="s">
        <v>9</v>
      </c>
    </row>
    <row r="536" spans="2:46" ht="15" customHeight="1" x14ac:dyDescent="0.35">
      <c r="B536" s="362">
        <v>2283</v>
      </c>
      <c r="C536" s="362" t="s">
        <v>5541</v>
      </c>
      <c r="D536" s="362" t="s">
        <v>3</v>
      </c>
      <c r="E536" s="362" t="s">
        <v>172</v>
      </c>
      <c r="F536" s="362"/>
      <c r="G536" s="362"/>
      <c r="H536" s="362"/>
      <c r="I536" s="362" t="s">
        <v>26</v>
      </c>
      <c r="J536" s="362" t="s">
        <v>63</v>
      </c>
      <c r="K536" s="361" t="s">
        <v>5542</v>
      </c>
      <c r="L536" s="362"/>
      <c r="M536" s="362" t="s">
        <v>186</v>
      </c>
      <c r="N536" s="362" t="s">
        <v>95</v>
      </c>
      <c r="O536" s="362"/>
      <c r="P536" s="362" t="s">
        <v>2208</v>
      </c>
      <c r="Q536" s="362" t="s">
        <v>4394</v>
      </c>
      <c r="R536" s="362"/>
      <c r="S536" s="361"/>
      <c r="T536" s="362"/>
      <c r="U536" s="362"/>
      <c r="V536" s="362" t="s">
        <v>844</v>
      </c>
      <c r="W536" s="362"/>
      <c r="X536" s="362" t="s">
        <v>9</v>
      </c>
      <c r="Y536" s="362" t="s">
        <v>2790</v>
      </c>
      <c r="Z536" s="362" t="s">
        <v>90</v>
      </c>
      <c r="AA536" s="366" t="s">
        <v>90</v>
      </c>
      <c r="AB536" s="362" t="s">
        <v>90</v>
      </c>
      <c r="AC536" s="380"/>
      <c r="AD536" s="362"/>
      <c r="AE536" s="362"/>
      <c r="AF536" s="362"/>
      <c r="AG536" s="362"/>
      <c r="AH536" s="362"/>
      <c r="AI536" s="362" t="s">
        <v>7047</v>
      </c>
      <c r="AJ536" s="362" t="s">
        <v>19</v>
      </c>
      <c r="AK536" s="362" t="e">
        <v>#N/A</v>
      </c>
      <c r="AL536" s="362" t="s">
        <v>7021</v>
      </c>
      <c r="AM536" s="362">
        <v>0</v>
      </c>
      <c r="AN536" s="362"/>
      <c r="AO536" s="362"/>
      <c r="AP536" s="361" t="e">
        <v>#N/A</v>
      </c>
      <c r="AR536">
        <v>1</v>
      </c>
      <c r="AS536" t="s">
        <v>9</v>
      </c>
      <c r="AT536" t="s">
        <v>9</v>
      </c>
    </row>
    <row r="537" spans="2:46" ht="15" customHeight="1" x14ac:dyDescent="0.35">
      <c r="B537" s="362">
        <v>2284</v>
      </c>
      <c r="C537" s="362" t="s">
        <v>5543</v>
      </c>
      <c r="D537" s="362" t="s">
        <v>3</v>
      </c>
      <c r="E537" s="362" t="s">
        <v>172</v>
      </c>
      <c r="F537" s="362"/>
      <c r="G537" s="362"/>
      <c r="H537" s="362"/>
      <c r="I537" s="362" t="s">
        <v>26</v>
      </c>
      <c r="J537" s="362" t="s">
        <v>26</v>
      </c>
      <c r="K537" s="361" t="s">
        <v>1535</v>
      </c>
      <c r="L537" s="362"/>
      <c r="M537" s="362" t="s">
        <v>186</v>
      </c>
      <c r="N537" s="362" t="s">
        <v>90</v>
      </c>
      <c r="O537" s="362"/>
      <c r="P537" s="362" t="s">
        <v>755</v>
      </c>
      <c r="Q537" s="362" t="s">
        <v>756</v>
      </c>
      <c r="R537" s="362"/>
      <c r="S537" s="361" t="s">
        <v>90</v>
      </c>
      <c r="T537" s="362"/>
      <c r="U537" s="362"/>
      <c r="V537" s="362" t="s">
        <v>711</v>
      </c>
      <c r="W537" s="362"/>
      <c r="X537" s="362"/>
      <c r="Y537" s="362" t="s">
        <v>45</v>
      </c>
      <c r="Z537" s="362" t="s">
        <v>181</v>
      </c>
      <c r="AA537" s="366">
        <v>45869</v>
      </c>
      <c r="AB537" s="362" t="s">
        <v>5544</v>
      </c>
      <c r="AC537" s="380"/>
      <c r="AD537" s="362"/>
      <c r="AE537" s="362"/>
      <c r="AF537" s="362"/>
      <c r="AG537" s="362"/>
      <c r="AH537" s="362"/>
      <c r="AI537" s="362" t="s">
        <v>7047</v>
      </c>
      <c r="AJ537" s="362" t="s">
        <v>19</v>
      </c>
      <c r="AK537" s="362" t="s">
        <v>39</v>
      </c>
      <c r="AL537" s="362"/>
      <c r="AM537" s="362"/>
      <c r="AN537" s="362"/>
      <c r="AO537" s="368">
        <v>45869</v>
      </c>
      <c r="AP537" s="361" t="s">
        <v>1536</v>
      </c>
      <c r="AR537">
        <v>1</v>
      </c>
      <c r="AS537" t="s">
        <v>539</v>
      </c>
      <c r="AT537" t="s">
        <v>5840</v>
      </c>
    </row>
    <row r="538" spans="2:46" ht="15" customHeight="1" x14ac:dyDescent="0.35">
      <c r="B538" s="362">
        <v>2285</v>
      </c>
      <c r="C538" s="362" t="s">
        <v>5545</v>
      </c>
      <c r="D538" s="362" t="s">
        <v>3</v>
      </c>
      <c r="E538" s="362" t="s">
        <v>172</v>
      </c>
      <c r="F538" s="362"/>
      <c r="G538" s="362"/>
      <c r="H538" s="362"/>
      <c r="I538" s="362" t="s">
        <v>26</v>
      </c>
      <c r="J538" s="362" t="s">
        <v>26</v>
      </c>
      <c r="K538" s="361" t="s">
        <v>5546</v>
      </c>
      <c r="L538" s="362"/>
      <c r="M538" s="362" t="s">
        <v>186</v>
      </c>
      <c r="N538" s="362" t="s">
        <v>90</v>
      </c>
      <c r="O538" s="362"/>
      <c r="P538" s="362" t="s">
        <v>755</v>
      </c>
      <c r="Q538" s="362" t="s">
        <v>772</v>
      </c>
      <c r="R538" s="362"/>
      <c r="S538" s="361" t="s">
        <v>2701</v>
      </c>
      <c r="T538" s="362" t="s">
        <v>101</v>
      </c>
      <c r="U538" s="362"/>
      <c r="V538" s="362" t="s">
        <v>711</v>
      </c>
      <c r="W538" s="362"/>
      <c r="X538" s="362" t="s">
        <v>9</v>
      </c>
      <c r="Y538" s="362" t="s">
        <v>101</v>
      </c>
      <c r="Z538" s="362" t="s">
        <v>90</v>
      </c>
      <c r="AA538" s="366" t="s">
        <v>90</v>
      </c>
      <c r="AB538" s="362" t="s">
        <v>90</v>
      </c>
      <c r="AC538" s="380"/>
      <c r="AD538" s="362"/>
      <c r="AE538" s="362"/>
      <c r="AF538" s="362"/>
      <c r="AG538" s="362"/>
      <c r="AH538" s="362"/>
      <c r="AI538" s="362" t="s">
        <v>7047</v>
      </c>
      <c r="AJ538" s="362" t="s">
        <v>19</v>
      </c>
      <c r="AK538" s="362" t="s">
        <v>39</v>
      </c>
      <c r="AL538" s="362"/>
      <c r="AM538" s="362"/>
      <c r="AN538" s="362" t="s">
        <v>101</v>
      </c>
      <c r="AO538" s="362"/>
      <c r="AP538" s="361" t="s">
        <v>680</v>
      </c>
      <c r="AR538">
        <v>1</v>
      </c>
      <c r="AS538" t="s">
        <v>9</v>
      </c>
      <c r="AT538" t="s">
        <v>9</v>
      </c>
    </row>
    <row r="539" spans="2:46" ht="15" customHeight="1" x14ac:dyDescent="0.35">
      <c r="B539" s="362">
        <v>2286</v>
      </c>
      <c r="C539" s="362" t="s">
        <v>5547</v>
      </c>
      <c r="D539" s="362" t="s">
        <v>3</v>
      </c>
      <c r="E539" s="362" t="s">
        <v>172</v>
      </c>
      <c r="F539" s="362"/>
      <c r="G539" s="362"/>
      <c r="H539" s="362"/>
      <c r="I539" s="362" t="s">
        <v>26</v>
      </c>
      <c r="J539" s="362" t="s">
        <v>26</v>
      </c>
      <c r="K539" s="361" t="s">
        <v>5548</v>
      </c>
      <c r="L539" s="362"/>
      <c r="M539" s="362" t="s">
        <v>186</v>
      </c>
      <c r="N539" s="362" t="s">
        <v>90</v>
      </c>
      <c r="O539" s="362"/>
      <c r="P539" s="362" t="s">
        <v>755</v>
      </c>
      <c r="Q539" s="362" t="s">
        <v>1483</v>
      </c>
      <c r="R539" s="362"/>
      <c r="S539" s="361" t="s">
        <v>5540</v>
      </c>
      <c r="T539" s="362" t="s">
        <v>106</v>
      </c>
      <c r="U539" s="362" t="s">
        <v>5533</v>
      </c>
      <c r="V539" s="362" t="s">
        <v>711</v>
      </c>
      <c r="W539" s="362"/>
      <c r="X539" s="362" t="s">
        <v>9</v>
      </c>
      <c r="Y539" s="362" t="s">
        <v>50</v>
      </c>
      <c r="Z539" s="362" t="s">
        <v>90</v>
      </c>
      <c r="AA539" s="366" t="s">
        <v>90</v>
      </c>
      <c r="AB539" s="362" t="s">
        <v>90</v>
      </c>
      <c r="AC539" s="380"/>
      <c r="AD539" s="362"/>
      <c r="AE539" s="362"/>
      <c r="AF539" s="362"/>
      <c r="AG539" s="362"/>
      <c r="AH539" s="362"/>
      <c r="AI539" s="362" t="s">
        <v>7047</v>
      </c>
      <c r="AJ539" s="362" t="s">
        <v>19</v>
      </c>
      <c r="AK539" s="362" t="s">
        <v>40</v>
      </c>
      <c r="AL539" s="362"/>
      <c r="AM539" s="362"/>
      <c r="AN539" s="362"/>
      <c r="AO539" s="362"/>
      <c r="AP539" s="361" t="e">
        <v>#N/A</v>
      </c>
      <c r="AR539">
        <v>1</v>
      </c>
      <c r="AS539" t="s">
        <v>9</v>
      </c>
      <c r="AT539" t="s">
        <v>9</v>
      </c>
    </row>
    <row r="540" spans="2:46" ht="15" customHeight="1" x14ac:dyDescent="0.35">
      <c r="B540" s="362">
        <v>2287</v>
      </c>
      <c r="C540" s="362" t="s">
        <v>5549</v>
      </c>
      <c r="D540" s="362" t="s">
        <v>3</v>
      </c>
      <c r="E540" s="362" t="s">
        <v>172</v>
      </c>
      <c r="F540" s="362"/>
      <c r="G540" s="362"/>
      <c r="H540" s="362"/>
      <c r="I540" s="362" t="s">
        <v>26</v>
      </c>
      <c r="J540" s="362" t="s">
        <v>26</v>
      </c>
      <c r="K540" s="361" t="s">
        <v>5550</v>
      </c>
      <c r="L540" s="362"/>
      <c r="M540" s="362" t="s">
        <v>186</v>
      </c>
      <c r="N540" s="362" t="s">
        <v>90</v>
      </c>
      <c r="O540" s="362"/>
      <c r="P540" s="362" t="s">
        <v>755</v>
      </c>
      <c r="Q540" s="362" t="s">
        <v>1483</v>
      </c>
      <c r="R540" s="362"/>
      <c r="S540" s="361" t="s">
        <v>5540</v>
      </c>
      <c r="T540" s="362" t="s">
        <v>106</v>
      </c>
      <c r="U540" s="362" t="s">
        <v>5533</v>
      </c>
      <c r="V540" s="362" t="s">
        <v>711</v>
      </c>
      <c r="W540" s="362"/>
      <c r="X540" s="362" t="s">
        <v>9</v>
      </c>
      <c r="Y540" s="362" t="s">
        <v>50</v>
      </c>
      <c r="Z540" s="362" t="s">
        <v>90</v>
      </c>
      <c r="AA540" s="366" t="s">
        <v>90</v>
      </c>
      <c r="AB540" s="362" t="s">
        <v>90</v>
      </c>
      <c r="AC540" s="380"/>
      <c r="AD540" s="362"/>
      <c r="AE540" s="362"/>
      <c r="AF540" s="362"/>
      <c r="AG540" s="362"/>
      <c r="AH540" s="362"/>
      <c r="AI540" s="362" t="s">
        <v>7047</v>
      </c>
      <c r="AJ540" s="362" t="s">
        <v>19</v>
      </c>
      <c r="AK540" s="362" t="s">
        <v>40</v>
      </c>
      <c r="AL540" s="362"/>
      <c r="AM540" s="362"/>
      <c r="AN540" s="362"/>
      <c r="AO540" s="362"/>
      <c r="AP540" s="361" t="e">
        <v>#N/A</v>
      </c>
      <c r="AR540">
        <v>1</v>
      </c>
      <c r="AS540" t="s">
        <v>9</v>
      </c>
      <c r="AT540" t="s">
        <v>9</v>
      </c>
    </row>
    <row r="541" spans="2:46" ht="15" customHeight="1" x14ac:dyDescent="0.35">
      <c r="B541" s="362">
        <v>2288</v>
      </c>
      <c r="C541" s="362" t="s">
        <v>5551</v>
      </c>
      <c r="D541" s="362" t="s">
        <v>3</v>
      </c>
      <c r="E541" s="362" t="s">
        <v>172</v>
      </c>
      <c r="F541" s="362"/>
      <c r="G541" s="362"/>
      <c r="H541" s="362"/>
      <c r="I541" s="362" t="s">
        <v>26</v>
      </c>
      <c r="J541" s="362" t="s">
        <v>26</v>
      </c>
      <c r="K541" s="361" t="s">
        <v>5552</v>
      </c>
      <c r="L541" s="362"/>
      <c r="M541" s="362" t="s">
        <v>186</v>
      </c>
      <c r="N541" s="362" t="s">
        <v>90</v>
      </c>
      <c r="O541" s="362"/>
      <c r="P541" s="362" t="s">
        <v>755</v>
      </c>
      <c r="Q541" s="362" t="s">
        <v>1483</v>
      </c>
      <c r="R541" s="362"/>
      <c r="S541" s="361" t="s">
        <v>5540</v>
      </c>
      <c r="T541" s="362" t="s">
        <v>106</v>
      </c>
      <c r="U541" s="362" t="s">
        <v>5533</v>
      </c>
      <c r="V541" s="362" t="s">
        <v>711</v>
      </c>
      <c r="W541" s="362"/>
      <c r="X541" s="362" t="s">
        <v>9</v>
      </c>
      <c r="Y541" s="362" t="s">
        <v>50</v>
      </c>
      <c r="Z541" s="362" t="s">
        <v>90</v>
      </c>
      <c r="AA541" s="366" t="s">
        <v>90</v>
      </c>
      <c r="AB541" s="362" t="s">
        <v>90</v>
      </c>
      <c r="AC541" s="380"/>
      <c r="AD541" s="362"/>
      <c r="AE541" s="362"/>
      <c r="AF541" s="362"/>
      <c r="AG541" s="362"/>
      <c r="AH541" s="362"/>
      <c r="AI541" s="362" t="s">
        <v>7047</v>
      </c>
      <c r="AJ541" s="362" t="s">
        <v>19</v>
      </c>
      <c r="AK541" s="362" t="s">
        <v>40</v>
      </c>
      <c r="AL541" s="362"/>
      <c r="AM541" s="362"/>
      <c r="AN541" s="362"/>
      <c r="AO541" s="362"/>
      <c r="AP541" s="361" t="e">
        <v>#N/A</v>
      </c>
      <c r="AR541">
        <v>1</v>
      </c>
      <c r="AS541" t="s">
        <v>9</v>
      </c>
      <c r="AT541" t="s">
        <v>9</v>
      </c>
    </row>
    <row r="542" spans="2:46" ht="15" customHeight="1" x14ac:dyDescent="0.35">
      <c r="B542" s="362">
        <v>2289</v>
      </c>
      <c r="C542" s="362" t="s">
        <v>5553</v>
      </c>
      <c r="D542" s="362" t="s">
        <v>3</v>
      </c>
      <c r="E542" s="362" t="s">
        <v>172</v>
      </c>
      <c r="F542" s="362"/>
      <c r="G542" s="362"/>
      <c r="H542" s="362"/>
      <c r="I542" s="362" t="s">
        <v>26</v>
      </c>
      <c r="J542" s="362" t="s">
        <v>26</v>
      </c>
      <c r="K542" s="361" t="s">
        <v>5554</v>
      </c>
      <c r="L542" s="362"/>
      <c r="M542" s="362" t="s">
        <v>186</v>
      </c>
      <c r="N542" s="362" t="s">
        <v>90</v>
      </c>
      <c r="O542" s="362"/>
      <c r="P542" s="362" t="s">
        <v>755</v>
      </c>
      <c r="Q542" s="362" t="s">
        <v>756</v>
      </c>
      <c r="R542" s="362"/>
      <c r="S542" s="361" t="s">
        <v>5555</v>
      </c>
      <c r="T542" s="362" t="s">
        <v>106</v>
      </c>
      <c r="U542" s="362" t="s">
        <v>5533</v>
      </c>
      <c r="V542" s="362" t="s">
        <v>711</v>
      </c>
      <c r="W542" s="362"/>
      <c r="X542" s="362" t="s">
        <v>9</v>
      </c>
      <c r="Y542" s="362" t="s">
        <v>50</v>
      </c>
      <c r="Z542" s="362" t="s">
        <v>90</v>
      </c>
      <c r="AA542" s="366" t="s">
        <v>90</v>
      </c>
      <c r="AB542" s="362" t="s">
        <v>90</v>
      </c>
      <c r="AC542" s="380"/>
      <c r="AD542" s="362"/>
      <c r="AE542" s="362"/>
      <c r="AF542" s="362"/>
      <c r="AG542" s="362"/>
      <c r="AH542" s="362"/>
      <c r="AI542" s="362" t="s">
        <v>7047</v>
      </c>
      <c r="AJ542" s="362" t="s">
        <v>19</v>
      </c>
      <c r="AK542" s="362" t="s">
        <v>40</v>
      </c>
      <c r="AL542" s="362"/>
      <c r="AM542" s="362"/>
      <c r="AN542" s="362"/>
      <c r="AO542" s="362"/>
      <c r="AP542" s="361" t="e">
        <v>#N/A</v>
      </c>
      <c r="AR542">
        <v>1</v>
      </c>
      <c r="AS542" t="s">
        <v>9</v>
      </c>
      <c r="AT542" t="s">
        <v>9</v>
      </c>
    </row>
    <row r="543" spans="2:46" ht="15" customHeight="1" x14ac:dyDescent="0.35">
      <c r="B543" s="362">
        <v>2290</v>
      </c>
      <c r="C543" s="362" t="s">
        <v>5556</v>
      </c>
      <c r="D543" s="362" t="s">
        <v>3</v>
      </c>
      <c r="E543" s="362" t="s">
        <v>172</v>
      </c>
      <c r="F543" s="362"/>
      <c r="G543" s="362"/>
      <c r="H543" s="362"/>
      <c r="I543" s="362" t="s">
        <v>26</v>
      </c>
      <c r="J543" s="362" t="s">
        <v>26</v>
      </c>
      <c r="K543" s="361" t="s">
        <v>5557</v>
      </c>
      <c r="L543" s="362"/>
      <c r="M543" s="362" t="s">
        <v>186</v>
      </c>
      <c r="N543" s="362" t="s">
        <v>90</v>
      </c>
      <c r="O543" s="362"/>
      <c r="P543" s="362" t="s">
        <v>755</v>
      </c>
      <c r="Q543" s="362" t="s">
        <v>756</v>
      </c>
      <c r="R543" s="362"/>
      <c r="S543" s="361" t="s">
        <v>5558</v>
      </c>
      <c r="T543" s="362" t="s">
        <v>107</v>
      </c>
      <c r="U543" s="362" t="s">
        <v>5559</v>
      </c>
      <c r="V543" s="362" t="s">
        <v>711</v>
      </c>
      <c r="W543" s="362"/>
      <c r="X543" s="362" t="s">
        <v>9</v>
      </c>
      <c r="Y543" s="362" t="s">
        <v>50</v>
      </c>
      <c r="Z543" s="362" t="s">
        <v>90</v>
      </c>
      <c r="AA543" s="366" t="s">
        <v>90</v>
      </c>
      <c r="AB543" s="362" t="s">
        <v>90</v>
      </c>
      <c r="AC543" s="380"/>
      <c r="AD543" s="362"/>
      <c r="AE543" s="362"/>
      <c r="AF543" s="362"/>
      <c r="AG543" s="362"/>
      <c r="AH543" s="362"/>
      <c r="AI543" s="362" t="s">
        <v>7047</v>
      </c>
      <c r="AJ543" s="362" t="s">
        <v>19</v>
      </c>
      <c r="AK543" s="362" t="s">
        <v>40</v>
      </c>
      <c r="AL543" s="362"/>
      <c r="AM543" s="362"/>
      <c r="AN543" s="362"/>
      <c r="AO543" s="362"/>
      <c r="AP543" s="361" t="e">
        <v>#N/A</v>
      </c>
      <c r="AR543">
        <v>1</v>
      </c>
      <c r="AS543" t="s">
        <v>9</v>
      </c>
      <c r="AT543" t="s">
        <v>9</v>
      </c>
    </row>
    <row r="544" spans="2:46" ht="15" customHeight="1" x14ac:dyDescent="0.35">
      <c r="B544" s="362">
        <v>2291</v>
      </c>
      <c r="C544" s="362" t="s">
        <v>5560</v>
      </c>
      <c r="D544" s="362" t="s">
        <v>3</v>
      </c>
      <c r="E544" s="362" t="s">
        <v>172</v>
      </c>
      <c r="F544" s="362"/>
      <c r="G544" s="362"/>
      <c r="H544" s="362"/>
      <c r="I544" s="362" t="s">
        <v>26</v>
      </c>
      <c r="J544" s="362" t="s">
        <v>26</v>
      </c>
      <c r="K544" s="361" t="s">
        <v>5561</v>
      </c>
      <c r="L544" s="362"/>
      <c r="M544" s="362" t="s">
        <v>186</v>
      </c>
      <c r="N544" s="362" t="s">
        <v>90</v>
      </c>
      <c r="O544" s="362"/>
      <c r="P544" s="362" t="s">
        <v>755</v>
      </c>
      <c r="Q544" s="362" t="s">
        <v>756</v>
      </c>
      <c r="R544" s="362"/>
      <c r="S544" s="361" t="s">
        <v>5558</v>
      </c>
      <c r="T544" s="362" t="s">
        <v>107</v>
      </c>
      <c r="U544" s="362" t="s">
        <v>5559</v>
      </c>
      <c r="V544" s="362" t="s">
        <v>711</v>
      </c>
      <c r="W544" s="362"/>
      <c r="X544" s="362" t="s">
        <v>9</v>
      </c>
      <c r="Y544" s="362" t="s">
        <v>50</v>
      </c>
      <c r="Z544" s="362" t="s">
        <v>90</v>
      </c>
      <c r="AA544" s="366" t="s">
        <v>90</v>
      </c>
      <c r="AB544" s="362" t="s">
        <v>90</v>
      </c>
      <c r="AC544" s="380"/>
      <c r="AD544" s="362"/>
      <c r="AE544" s="362"/>
      <c r="AF544" s="362"/>
      <c r="AG544" s="362"/>
      <c r="AH544" s="362"/>
      <c r="AI544" s="362" t="s">
        <v>7047</v>
      </c>
      <c r="AJ544" s="362" t="s">
        <v>19</v>
      </c>
      <c r="AK544" s="362" t="s">
        <v>40</v>
      </c>
      <c r="AL544" s="362"/>
      <c r="AM544" s="362"/>
      <c r="AN544" s="362"/>
      <c r="AO544" s="362"/>
      <c r="AP544" s="361" t="e">
        <v>#N/A</v>
      </c>
      <c r="AR544">
        <v>1</v>
      </c>
      <c r="AS544" t="s">
        <v>9</v>
      </c>
      <c r="AT544" t="s">
        <v>9</v>
      </c>
    </row>
    <row r="545" spans="2:46" ht="15" customHeight="1" x14ac:dyDescent="0.35">
      <c r="B545" s="362">
        <v>2292</v>
      </c>
      <c r="C545" s="362" t="s">
        <v>5562</v>
      </c>
      <c r="D545" s="362" t="s">
        <v>3</v>
      </c>
      <c r="E545" s="362" t="s">
        <v>172</v>
      </c>
      <c r="F545" s="362"/>
      <c r="G545" s="362"/>
      <c r="H545" s="362"/>
      <c r="I545" s="362" t="s">
        <v>26</v>
      </c>
      <c r="J545" s="362" t="s">
        <v>26</v>
      </c>
      <c r="K545" s="361" t="s">
        <v>5563</v>
      </c>
      <c r="L545" s="362"/>
      <c r="M545" s="362" t="s">
        <v>186</v>
      </c>
      <c r="N545" s="362" t="s">
        <v>90</v>
      </c>
      <c r="O545" s="362"/>
      <c r="P545" s="362" t="s">
        <v>755</v>
      </c>
      <c r="Q545" s="362" t="s">
        <v>756</v>
      </c>
      <c r="R545" s="362"/>
      <c r="S545" s="361" t="s">
        <v>5558</v>
      </c>
      <c r="T545" s="362" t="s">
        <v>107</v>
      </c>
      <c r="U545" s="362" t="s">
        <v>5559</v>
      </c>
      <c r="V545" s="362" t="s">
        <v>711</v>
      </c>
      <c r="W545" s="362"/>
      <c r="X545" s="362" t="s">
        <v>9</v>
      </c>
      <c r="Y545" s="362" t="s">
        <v>50</v>
      </c>
      <c r="Z545" s="362" t="s">
        <v>90</v>
      </c>
      <c r="AA545" s="366" t="s">
        <v>90</v>
      </c>
      <c r="AB545" s="362" t="s">
        <v>90</v>
      </c>
      <c r="AC545" s="380"/>
      <c r="AD545" s="362"/>
      <c r="AE545" s="362"/>
      <c r="AF545" s="362"/>
      <c r="AG545" s="362"/>
      <c r="AH545" s="362"/>
      <c r="AI545" s="362" t="s">
        <v>7047</v>
      </c>
      <c r="AJ545" s="362" t="s">
        <v>19</v>
      </c>
      <c r="AK545" s="362" t="s">
        <v>40</v>
      </c>
      <c r="AL545" s="362"/>
      <c r="AM545" s="362"/>
      <c r="AN545" s="362"/>
      <c r="AO545" s="362"/>
      <c r="AP545" s="361" t="e">
        <v>#N/A</v>
      </c>
      <c r="AR545">
        <v>1</v>
      </c>
      <c r="AS545" t="s">
        <v>9</v>
      </c>
      <c r="AT545" t="s">
        <v>9</v>
      </c>
    </row>
    <row r="546" spans="2:46" ht="15" customHeight="1" x14ac:dyDescent="0.35">
      <c r="B546" s="362">
        <v>2293</v>
      </c>
      <c r="C546" s="362" t="s">
        <v>5564</v>
      </c>
      <c r="D546" s="362" t="s">
        <v>3</v>
      </c>
      <c r="E546" s="362" t="s">
        <v>172</v>
      </c>
      <c r="F546" s="362"/>
      <c r="G546" s="362"/>
      <c r="H546" s="362"/>
      <c r="I546" s="362" t="s">
        <v>26</v>
      </c>
      <c r="J546" s="362" t="s">
        <v>26</v>
      </c>
      <c r="K546" s="361" t="s">
        <v>5565</v>
      </c>
      <c r="L546" s="362"/>
      <c r="M546" s="362" t="s">
        <v>186</v>
      </c>
      <c r="N546" s="362" t="s">
        <v>90</v>
      </c>
      <c r="O546" s="362"/>
      <c r="P546" s="362" t="s">
        <v>755</v>
      </c>
      <c r="Q546" s="362" t="s">
        <v>756</v>
      </c>
      <c r="R546" s="362"/>
      <c r="S546" s="361" t="s">
        <v>5558</v>
      </c>
      <c r="T546" s="362" t="s">
        <v>107</v>
      </c>
      <c r="U546" s="362" t="s">
        <v>5559</v>
      </c>
      <c r="V546" s="362" t="s">
        <v>711</v>
      </c>
      <c r="W546" s="362"/>
      <c r="X546" s="362" t="s">
        <v>9</v>
      </c>
      <c r="Y546" s="362" t="s">
        <v>50</v>
      </c>
      <c r="Z546" s="362" t="s">
        <v>90</v>
      </c>
      <c r="AA546" s="366" t="s">
        <v>90</v>
      </c>
      <c r="AB546" s="362" t="s">
        <v>90</v>
      </c>
      <c r="AC546" s="380"/>
      <c r="AD546" s="362"/>
      <c r="AE546" s="362"/>
      <c r="AF546" s="362"/>
      <c r="AG546" s="362"/>
      <c r="AH546" s="362"/>
      <c r="AI546" s="362" t="s">
        <v>7047</v>
      </c>
      <c r="AJ546" s="362" t="s">
        <v>19</v>
      </c>
      <c r="AK546" s="362" t="s">
        <v>40</v>
      </c>
      <c r="AL546" s="362"/>
      <c r="AM546" s="362"/>
      <c r="AN546" s="362"/>
      <c r="AO546" s="362"/>
      <c r="AP546" s="361" t="e">
        <v>#N/A</v>
      </c>
      <c r="AR546">
        <v>1</v>
      </c>
      <c r="AS546" t="s">
        <v>9</v>
      </c>
      <c r="AT546" t="s">
        <v>9</v>
      </c>
    </row>
    <row r="547" spans="2:46" ht="15" customHeight="1" x14ac:dyDescent="0.35">
      <c r="B547" s="362">
        <v>2294</v>
      </c>
      <c r="C547" s="362" t="s">
        <v>5566</v>
      </c>
      <c r="D547" s="362" t="s">
        <v>3</v>
      </c>
      <c r="E547" s="362" t="s">
        <v>172</v>
      </c>
      <c r="F547" s="362"/>
      <c r="G547" s="362"/>
      <c r="H547" s="362"/>
      <c r="I547" s="362" t="s">
        <v>26</v>
      </c>
      <c r="J547" s="362" t="s">
        <v>63</v>
      </c>
      <c r="K547" s="361" t="s">
        <v>5567</v>
      </c>
      <c r="L547" s="362"/>
      <c r="M547" s="362" t="s">
        <v>186</v>
      </c>
      <c r="N547" s="362" t="s">
        <v>95</v>
      </c>
      <c r="O547" s="362"/>
      <c r="P547" s="362" t="s">
        <v>2208</v>
      </c>
      <c r="Q547" s="362" t="s">
        <v>4394</v>
      </c>
      <c r="R547" s="362"/>
      <c r="S547" s="361"/>
      <c r="T547" s="362"/>
      <c r="U547" s="362"/>
      <c r="V547" s="362" t="s">
        <v>844</v>
      </c>
      <c r="W547" s="362"/>
      <c r="X547" s="362" t="s">
        <v>9</v>
      </c>
      <c r="Y547" s="362" t="s">
        <v>2790</v>
      </c>
      <c r="Z547" s="362" t="s">
        <v>90</v>
      </c>
      <c r="AA547" s="366" t="s">
        <v>90</v>
      </c>
      <c r="AB547" s="362" t="s">
        <v>90</v>
      </c>
      <c r="AC547" s="380"/>
      <c r="AD547" s="362"/>
      <c r="AE547" s="362"/>
      <c r="AF547" s="362"/>
      <c r="AG547" s="362"/>
      <c r="AH547" s="362"/>
      <c r="AI547" s="362" t="s">
        <v>7047</v>
      </c>
      <c r="AJ547" s="362" t="s">
        <v>19</v>
      </c>
      <c r="AK547" s="362" t="e">
        <v>#N/A</v>
      </c>
      <c r="AL547" s="362" t="s">
        <v>7021</v>
      </c>
      <c r="AM547" s="362">
        <v>0</v>
      </c>
      <c r="AN547" s="362"/>
      <c r="AO547" s="362"/>
      <c r="AP547" s="361" t="e">
        <v>#N/A</v>
      </c>
      <c r="AR547">
        <v>1</v>
      </c>
      <c r="AS547" t="s">
        <v>9</v>
      </c>
      <c r="AT547" t="s">
        <v>9</v>
      </c>
    </row>
    <row r="548" spans="2:46" ht="15" customHeight="1" x14ac:dyDescent="0.35">
      <c r="B548" s="362">
        <v>2295</v>
      </c>
      <c r="C548" s="362" t="s">
        <v>5568</v>
      </c>
      <c r="D548" s="362" t="s">
        <v>3</v>
      </c>
      <c r="E548" s="362" t="s">
        <v>172</v>
      </c>
      <c r="F548" s="362"/>
      <c r="G548" s="362"/>
      <c r="H548" s="362"/>
      <c r="I548" s="362" t="s">
        <v>26</v>
      </c>
      <c r="J548" s="362" t="s">
        <v>26</v>
      </c>
      <c r="K548" s="361" t="s">
        <v>5569</v>
      </c>
      <c r="L548" s="362"/>
      <c r="M548" s="362" t="s">
        <v>186</v>
      </c>
      <c r="N548" s="362" t="s">
        <v>90</v>
      </c>
      <c r="O548" s="362"/>
      <c r="P548" s="362" t="s">
        <v>755</v>
      </c>
      <c r="Q548" s="362" t="s">
        <v>756</v>
      </c>
      <c r="R548" s="362"/>
      <c r="S548" s="361" t="s">
        <v>5558</v>
      </c>
      <c r="T548" s="362" t="s">
        <v>107</v>
      </c>
      <c r="U548" s="362" t="s">
        <v>5559</v>
      </c>
      <c r="V548" s="362" t="s">
        <v>711</v>
      </c>
      <c r="W548" s="362"/>
      <c r="X548" s="362" t="s">
        <v>9</v>
      </c>
      <c r="Y548" s="362" t="s">
        <v>50</v>
      </c>
      <c r="Z548" s="362" t="s">
        <v>90</v>
      </c>
      <c r="AA548" s="366" t="s">
        <v>90</v>
      </c>
      <c r="AB548" s="362" t="s">
        <v>90</v>
      </c>
      <c r="AC548" s="380"/>
      <c r="AD548" s="362"/>
      <c r="AE548" s="362"/>
      <c r="AF548" s="362"/>
      <c r="AG548" s="362"/>
      <c r="AH548" s="362"/>
      <c r="AI548" s="362" t="s">
        <v>7047</v>
      </c>
      <c r="AJ548" s="362" t="s">
        <v>19</v>
      </c>
      <c r="AK548" s="362" t="s">
        <v>40</v>
      </c>
      <c r="AL548" s="362"/>
      <c r="AM548" s="362"/>
      <c r="AN548" s="362"/>
      <c r="AO548" s="362"/>
      <c r="AP548" s="361" t="e">
        <v>#N/A</v>
      </c>
      <c r="AR548">
        <v>1</v>
      </c>
      <c r="AS548" t="s">
        <v>9</v>
      </c>
      <c r="AT548" t="s">
        <v>9</v>
      </c>
    </row>
    <row r="549" spans="2:46" ht="15" customHeight="1" x14ac:dyDescent="0.35">
      <c r="B549" s="362">
        <v>2296</v>
      </c>
      <c r="C549" s="362" t="s">
        <v>5570</v>
      </c>
      <c r="D549" s="362" t="s">
        <v>3</v>
      </c>
      <c r="E549" s="362" t="s">
        <v>172</v>
      </c>
      <c r="F549" s="362"/>
      <c r="G549" s="362"/>
      <c r="H549" s="362"/>
      <c r="I549" s="362" t="s">
        <v>26</v>
      </c>
      <c r="J549" s="362" t="s">
        <v>26</v>
      </c>
      <c r="K549" s="361" t="s">
        <v>5571</v>
      </c>
      <c r="L549" s="362"/>
      <c r="M549" s="362" t="s">
        <v>186</v>
      </c>
      <c r="N549" s="362" t="s">
        <v>90</v>
      </c>
      <c r="O549" s="362"/>
      <c r="P549" s="362" t="s">
        <v>755</v>
      </c>
      <c r="Q549" s="362" t="s">
        <v>756</v>
      </c>
      <c r="R549" s="362"/>
      <c r="S549" s="361" t="s">
        <v>5558</v>
      </c>
      <c r="T549" s="362" t="s">
        <v>107</v>
      </c>
      <c r="U549" s="362" t="s">
        <v>5559</v>
      </c>
      <c r="V549" s="362" t="s">
        <v>711</v>
      </c>
      <c r="W549" s="362"/>
      <c r="X549" s="362" t="s">
        <v>9</v>
      </c>
      <c r="Y549" s="362" t="s">
        <v>50</v>
      </c>
      <c r="Z549" s="362" t="s">
        <v>90</v>
      </c>
      <c r="AA549" s="366" t="s">
        <v>90</v>
      </c>
      <c r="AB549" s="362" t="s">
        <v>90</v>
      </c>
      <c r="AC549" s="380"/>
      <c r="AD549" s="362"/>
      <c r="AE549" s="362"/>
      <c r="AF549" s="362"/>
      <c r="AG549" s="362"/>
      <c r="AH549" s="362"/>
      <c r="AI549" s="362" t="s">
        <v>7047</v>
      </c>
      <c r="AJ549" s="362" t="s">
        <v>19</v>
      </c>
      <c r="AK549" s="362" t="s">
        <v>40</v>
      </c>
      <c r="AL549" s="362"/>
      <c r="AM549" s="362"/>
      <c r="AN549" s="362"/>
      <c r="AO549" s="362"/>
      <c r="AP549" s="361" t="e">
        <v>#N/A</v>
      </c>
      <c r="AR549">
        <v>1</v>
      </c>
      <c r="AS549" t="s">
        <v>9</v>
      </c>
      <c r="AT549" t="s">
        <v>9</v>
      </c>
    </row>
    <row r="550" spans="2:46" ht="15" customHeight="1" x14ac:dyDescent="0.35">
      <c r="B550" s="362">
        <v>2297</v>
      </c>
      <c r="C550" s="362" t="s">
        <v>5572</v>
      </c>
      <c r="D550" s="362" t="s">
        <v>3</v>
      </c>
      <c r="E550" s="362" t="s">
        <v>172</v>
      </c>
      <c r="F550" s="362"/>
      <c r="G550" s="362"/>
      <c r="H550" s="362"/>
      <c r="I550" s="362" t="s">
        <v>26</v>
      </c>
      <c r="J550" s="362" t="s">
        <v>26</v>
      </c>
      <c r="K550" s="361" t="s">
        <v>5573</v>
      </c>
      <c r="L550" s="362"/>
      <c r="M550" s="362" t="s">
        <v>186</v>
      </c>
      <c r="N550" s="362" t="s">
        <v>90</v>
      </c>
      <c r="O550" s="362"/>
      <c r="P550" s="362" t="s">
        <v>755</v>
      </c>
      <c r="Q550" s="362" t="s">
        <v>756</v>
      </c>
      <c r="R550" s="362"/>
      <c r="S550" s="361" t="s">
        <v>5558</v>
      </c>
      <c r="T550" s="362" t="s">
        <v>107</v>
      </c>
      <c r="U550" s="362" t="s">
        <v>5559</v>
      </c>
      <c r="V550" s="362" t="s">
        <v>711</v>
      </c>
      <c r="W550" s="362"/>
      <c r="X550" s="362" t="s">
        <v>9</v>
      </c>
      <c r="Y550" s="362" t="s">
        <v>50</v>
      </c>
      <c r="Z550" s="362" t="s">
        <v>90</v>
      </c>
      <c r="AA550" s="366" t="s">
        <v>90</v>
      </c>
      <c r="AB550" s="362" t="s">
        <v>90</v>
      </c>
      <c r="AC550" s="380"/>
      <c r="AD550" s="362"/>
      <c r="AE550" s="362"/>
      <c r="AF550" s="362"/>
      <c r="AG550" s="362"/>
      <c r="AH550" s="362"/>
      <c r="AI550" s="362" t="s">
        <v>7047</v>
      </c>
      <c r="AJ550" s="362" t="s">
        <v>19</v>
      </c>
      <c r="AK550" s="362" t="s">
        <v>40</v>
      </c>
      <c r="AL550" s="362"/>
      <c r="AM550" s="362"/>
      <c r="AN550" s="362"/>
      <c r="AO550" s="362"/>
      <c r="AP550" s="361" t="e">
        <v>#N/A</v>
      </c>
      <c r="AR550">
        <v>1</v>
      </c>
      <c r="AS550" t="s">
        <v>9</v>
      </c>
      <c r="AT550" t="s">
        <v>9</v>
      </c>
    </row>
    <row r="551" spans="2:46" ht="15" customHeight="1" x14ac:dyDescent="0.35">
      <c r="B551" s="362">
        <v>2298</v>
      </c>
      <c r="C551" s="362" t="s">
        <v>5574</v>
      </c>
      <c r="D551" s="362" t="s">
        <v>3</v>
      </c>
      <c r="E551" s="362" t="s">
        <v>172</v>
      </c>
      <c r="F551" s="362"/>
      <c r="G551" s="362"/>
      <c r="H551" s="362"/>
      <c r="I551" s="362" t="s">
        <v>26</v>
      </c>
      <c r="J551" s="362" t="s">
        <v>26</v>
      </c>
      <c r="K551" s="361" t="s">
        <v>5575</v>
      </c>
      <c r="L551" s="362"/>
      <c r="M551" s="362" t="s">
        <v>186</v>
      </c>
      <c r="N551" s="362" t="s">
        <v>90</v>
      </c>
      <c r="O551" s="362"/>
      <c r="P551" s="362" t="s">
        <v>755</v>
      </c>
      <c r="Q551" s="362" t="s">
        <v>756</v>
      </c>
      <c r="R551" s="362"/>
      <c r="S551" s="361" t="s">
        <v>5558</v>
      </c>
      <c r="T551" s="362" t="s">
        <v>107</v>
      </c>
      <c r="U551" s="362" t="s">
        <v>5559</v>
      </c>
      <c r="V551" s="362" t="s">
        <v>711</v>
      </c>
      <c r="W551" s="362"/>
      <c r="X551" s="362" t="s">
        <v>9</v>
      </c>
      <c r="Y551" s="362" t="s">
        <v>50</v>
      </c>
      <c r="Z551" s="362" t="s">
        <v>90</v>
      </c>
      <c r="AA551" s="366" t="s">
        <v>90</v>
      </c>
      <c r="AB551" s="362" t="s">
        <v>90</v>
      </c>
      <c r="AC551" s="380"/>
      <c r="AD551" s="362"/>
      <c r="AE551" s="362"/>
      <c r="AF551" s="362"/>
      <c r="AG551" s="362"/>
      <c r="AH551" s="362"/>
      <c r="AI551" s="362" t="s">
        <v>7047</v>
      </c>
      <c r="AJ551" s="362" t="s">
        <v>19</v>
      </c>
      <c r="AK551" s="362" t="s">
        <v>40</v>
      </c>
      <c r="AL551" s="362"/>
      <c r="AM551" s="362"/>
      <c r="AN551" s="362"/>
      <c r="AO551" s="362"/>
      <c r="AP551" s="361" t="e">
        <v>#N/A</v>
      </c>
      <c r="AR551">
        <v>1</v>
      </c>
      <c r="AS551" t="s">
        <v>9</v>
      </c>
      <c r="AT551" t="s">
        <v>9</v>
      </c>
    </row>
    <row r="552" spans="2:46" ht="15" customHeight="1" x14ac:dyDescent="0.35">
      <c r="B552" s="362">
        <v>2299</v>
      </c>
      <c r="C552" s="362" t="s">
        <v>5576</v>
      </c>
      <c r="D552" s="362" t="s">
        <v>3</v>
      </c>
      <c r="E552" s="362" t="s">
        <v>172</v>
      </c>
      <c r="F552" s="362"/>
      <c r="G552" s="362"/>
      <c r="H552" s="362"/>
      <c r="I552" s="362" t="s">
        <v>26</v>
      </c>
      <c r="J552" s="362" t="s">
        <v>26</v>
      </c>
      <c r="K552" s="361" t="s">
        <v>5577</v>
      </c>
      <c r="L552" s="362"/>
      <c r="M552" s="362" t="s">
        <v>186</v>
      </c>
      <c r="N552" s="362" t="s">
        <v>90</v>
      </c>
      <c r="O552" s="362"/>
      <c r="P552" s="362" t="s">
        <v>755</v>
      </c>
      <c r="Q552" s="362" t="s">
        <v>756</v>
      </c>
      <c r="R552" s="362"/>
      <c r="S552" s="361" t="s">
        <v>5578</v>
      </c>
      <c r="T552" s="362" t="s">
        <v>107</v>
      </c>
      <c r="U552" s="362" t="s">
        <v>5559</v>
      </c>
      <c r="V552" s="362" t="s">
        <v>711</v>
      </c>
      <c r="W552" s="362"/>
      <c r="X552" s="362" t="s">
        <v>9</v>
      </c>
      <c r="Y552" s="362" t="s">
        <v>50</v>
      </c>
      <c r="Z552" s="362" t="s">
        <v>90</v>
      </c>
      <c r="AA552" s="366" t="s">
        <v>90</v>
      </c>
      <c r="AB552" s="362" t="s">
        <v>90</v>
      </c>
      <c r="AC552" s="380"/>
      <c r="AD552" s="362"/>
      <c r="AE552" s="362"/>
      <c r="AF552" s="362"/>
      <c r="AG552" s="362"/>
      <c r="AH552" s="362"/>
      <c r="AI552" s="362" t="s">
        <v>7047</v>
      </c>
      <c r="AJ552" s="362" t="s">
        <v>19</v>
      </c>
      <c r="AK552" s="362" t="s">
        <v>40</v>
      </c>
      <c r="AL552" s="362"/>
      <c r="AM552" s="362"/>
      <c r="AN552" s="362"/>
      <c r="AO552" s="362"/>
      <c r="AP552" s="361" t="e">
        <v>#N/A</v>
      </c>
      <c r="AR552">
        <v>1</v>
      </c>
      <c r="AS552" t="s">
        <v>9</v>
      </c>
      <c r="AT552" t="s">
        <v>9</v>
      </c>
    </row>
    <row r="553" spans="2:46" ht="15" customHeight="1" x14ac:dyDescent="0.35">
      <c r="B553" s="362">
        <v>2300</v>
      </c>
      <c r="C553" s="362" t="s">
        <v>5579</v>
      </c>
      <c r="D553" s="362" t="s">
        <v>3</v>
      </c>
      <c r="E553" s="362" t="s">
        <v>172</v>
      </c>
      <c r="F553" s="362"/>
      <c r="G553" s="362"/>
      <c r="H553" s="362"/>
      <c r="I553" s="362" t="s">
        <v>26</v>
      </c>
      <c r="J553" s="362" t="s">
        <v>26</v>
      </c>
      <c r="K553" s="361" t="s">
        <v>5580</v>
      </c>
      <c r="L553" s="362"/>
      <c r="M553" s="362" t="s">
        <v>186</v>
      </c>
      <c r="N553" s="362" t="s">
        <v>90</v>
      </c>
      <c r="O553" s="362"/>
      <c r="P553" s="362" t="s">
        <v>755</v>
      </c>
      <c r="Q553" s="362" t="s">
        <v>756</v>
      </c>
      <c r="R553" s="362"/>
      <c r="S553" s="361" t="s">
        <v>5578</v>
      </c>
      <c r="T553" s="362" t="s">
        <v>107</v>
      </c>
      <c r="U553" s="362" t="s">
        <v>5559</v>
      </c>
      <c r="V553" s="362" t="s">
        <v>711</v>
      </c>
      <c r="W553" s="362"/>
      <c r="X553" s="362" t="s">
        <v>9</v>
      </c>
      <c r="Y553" s="362" t="s">
        <v>50</v>
      </c>
      <c r="Z553" s="362" t="s">
        <v>90</v>
      </c>
      <c r="AA553" s="366" t="s">
        <v>90</v>
      </c>
      <c r="AB553" s="362" t="s">
        <v>90</v>
      </c>
      <c r="AC553" s="380"/>
      <c r="AD553" s="362"/>
      <c r="AE553" s="362"/>
      <c r="AF553" s="362"/>
      <c r="AG553" s="362"/>
      <c r="AH553" s="362"/>
      <c r="AI553" s="362" t="s">
        <v>7047</v>
      </c>
      <c r="AJ553" s="362" t="s">
        <v>19</v>
      </c>
      <c r="AK553" s="362" t="s">
        <v>40</v>
      </c>
      <c r="AL553" s="362"/>
      <c r="AM553" s="362"/>
      <c r="AN553" s="362"/>
      <c r="AO553" s="362"/>
      <c r="AP553" s="361" t="e">
        <v>#N/A</v>
      </c>
      <c r="AR553">
        <v>1</v>
      </c>
      <c r="AS553" t="s">
        <v>9</v>
      </c>
      <c r="AT553" t="s">
        <v>9</v>
      </c>
    </row>
    <row r="554" spans="2:46" ht="15" customHeight="1" x14ac:dyDescent="0.35">
      <c r="B554" s="362">
        <v>2301</v>
      </c>
      <c r="C554" s="362" t="s">
        <v>5581</v>
      </c>
      <c r="D554" s="362" t="s">
        <v>3</v>
      </c>
      <c r="E554" s="362" t="s">
        <v>172</v>
      </c>
      <c r="F554" s="362"/>
      <c r="G554" s="362"/>
      <c r="H554" s="362"/>
      <c r="I554" s="362" t="s">
        <v>26</v>
      </c>
      <c r="J554" s="362" t="s">
        <v>26</v>
      </c>
      <c r="K554" s="361" t="s">
        <v>5582</v>
      </c>
      <c r="L554" s="362"/>
      <c r="M554" s="362" t="s">
        <v>186</v>
      </c>
      <c r="N554" s="362" t="s">
        <v>90</v>
      </c>
      <c r="O554" s="362"/>
      <c r="P554" s="362" t="s">
        <v>755</v>
      </c>
      <c r="Q554" s="362" t="s">
        <v>756</v>
      </c>
      <c r="R554" s="362"/>
      <c r="S554" s="361" t="s">
        <v>5578</v>
      </c>
      <c r="T554" s="362" t="s">
        <v>107</v>
      </c>
      <c r="U554" s="362" t="s">
        <v>5559</v>
      </c>
      <c r="V554" s="362" t="s">
        <v>711</v>
      </c>
      <c r="W554" s="362"/>
      <c r="X554" s="362" t="s">
        <v>9</v>
      </c>
      <c r="Y554" s="362" t="s">
        <v>50</v>
      </c>
      <c r="Z554" s="362" t="s">
        <v>90</v>
      </c>
      <c r="AA554" s="366" t="s">
        <v>90</v>
      </c>
      <c r="AB554" s="362" t="s">
        <v>90</v>
      </c>
      <c r="AC554" s="380"/>
      <c r="AD554" s="362"/>
      <c r="AE554" s="362"/>
      <c r="AF554" s="362"/>
      <c r="AG554" s="362"/>
      <c r="AH554" s="362"/>
      <c r="AI554" s="362" t="s">
        <v>7047</v>
      </c>
      <c r="AJ554" s="362" t="s">
        <v>19</v>
      </c>
      <c r="AK554" s="362" t="s">
        <v>40</v>
      </c>
      <c r="AL554" s="362"/>
      <c r="AM554" s="362"/>
      <c r="AN554" s="362"/>
      <c r="AO554" s="362"/>
      <c r="AP554" s="361" t="e">
        <v>#N/A</v>
      </c>
      <c r="AR554">
        <v>1</v>
      </c>
      <c r="AS554" t="s">
        <v>9</v>
      </c>
      <c r="AT554" t="s">
        <v>9</v>
      </c>
    </row>
    <row r="555" spans="2:46" ht="15" customHeight="1" x14ac:dyDescent="0.35">
      <c r="B555" s="362">
        <v>2302</v>
      </c>
      <c r="C555" s="362" t="s">
        <v>5583</v>
      </c>
      <c r="D555" s="362" t="s">
        <v>3</v>
      </c>
      <c r="E555" s="362" t="s">
        <v>172</v>
      </c>
      <c r="F555" s="362"/>
      <c r="G555" s="362"/>
      <c r="H555" s="362"/>
      <c r="I555" s="362" t="s">
        <v>26</v>
      </c>
      <c r="J555" s="362" t="s">
        <v>26</v>
      </c>
      <c r="K555" s="361" t="s">
        <v>5584</v>
      </c>
      <c r="L555" s="362"/>
      <c r="M555" s="362" t="s">
        <v>186</v>
      </c>
      <c r="N555" s="362" t="s">
        <v>90</v>
      </c>
      <c r="O555" s="362"/>
      <c r="P555" s="362" t="s">
        <v>755</v>
      </c>
      <c r="Q555" s="362" t="s">
        <v>756</v>
      </c>
      <c r="R555" s="362"/>
      <c r="S555" s="361" t="s">
        <v>5578</v>
      </c>
      <c r="T555" s="362" t="s">
        <v>107</v>
      </c>
      <c r="U555" s="362" t="s">
        <v>5559</v>
      </c>
      <c r="V555" s="362" t="s">
        <v>711</v>
      </c>
      <c r="W555" s="362"/>
      <c r="X555" s="362" t="s">
        <v>9</v>
      </c>
      <c r="Y555" s="362" t="s">
        <v>50</v>
      </c>
      <c r="Z555" s="362" t="s">
        <v>90</v>
      </c>
      <c r="AA555" s="366" t="s">
        <v>90</v>
      </c>
      <c r="AB555" s="362" t="s">
        <v>90</v>
      </c>
      <c r="AC555" s="380"/>
      <c r="AD555" s="362"/>
      <c r="AE555" s="362"/>
      <c r="AF555" s="362"/>
      <c r="AG555" s="362"/>
      <c r="AH555" s="362"/>
      <c r="AI555" s="362" t="s">
        <v>7047</v>
      </c>
      <c r="AJ555" s="362" t="s">
        <v>19</v>
      </c>
      <c r="AK555" s="362" t="s">
        <v>40</v>
      </c>
      <c r="AL555" s="362"/>
      <c r="AM555" s="362"/>
      <c r="AN555" s="362"/>
      <c r="AO555" s="362"/>
      <c r="AP555" s="361" t="e">
        <v>#N/A</v>
      </c>
      <c r="AR555">
        <v>1</v>
      </c>
      <c r="AS555" t="s">
        <v>9</v>
      </c>
      <c r="AT555" t="s">
        <v>9</v>
      </c>
    </row>
    <row r="556" spans="2:46" ht="15" customHeight="1" x14ac:dyDescent="0.35">
      <c r="B556" s="362">
        <v>2303</v>
      </c>
      <c r="C556" s="362" t="s">
        <v>5585</v>
      </c>
      <c r="D556" s="362" t="s">
        <v>3</v>
      </c>
      <c r="E556" s="362" t="s">
        <v>172</v>
      </c>
      <c r="F556" s="362"/>
      <c r="G556" s="362"/>
      <c r="H556" s="362"/>
      <c r="I556" s="362" t="s">
        <v>26</v>
      </c>
      <c r="J556" s="362" t="s">
        <v>26</v>
      </c>
      <c r="K556" s="361" t="s">
        <v>5586</v>
      </c>
      <c r="L556" s="362"/>
      <c r="M556" s="362" t="s">
        <v>186</v>
      </c>
      <c r="N556" s="362" t="s">
        <v>90</v>
      </c>
      <c r="O556" s="362"/>
      <c r="P556" s="362" t="s">
        <v>755</v>
      </c>
      <c r="Q556" s="362" t="s">
        <v>756</v>
      </c>
      <c r="R556" s="362"/>
      <c r="S556" s="361" t="s">
        <v>5578</v>
      </c>
      <c r="T556" s="362" t="s">
        <v>107</v>
      </c>
      <c r="U556" s="362" t="s">
        <v>5559</v>
      </c>
      <c r="V556" s="362" t="s">
        <v>711</v>
      </c>
      <c r="W556" s="362"/>
      <c r="X556" s="362" t="s">
        <v>9</v>
      </c>
      <c r="Y556" s="362" t="s">
        <v>50</v>
      </c>
      <c r="Z556" s="362" t="s">
        <v>90</v>
      </c>
      <c r="AA556" s="366" t="s">
        <v>90</v>
      </c>
      <c r="AB556" s="362" t="s">
        <v>90</v>
      </c>
      <c r="AC556" s="380"/>
      <c r="AD556" s="362"/>
      <c r="AE556" s="362"/>
      <c r="AF556" s="362"/>
      <c r="AG556" s="362"/>
      <c r="AH556" s="362"/>
      <c r="AI556" s="362" t="s">
        <v>7047</v>
      </c>
      <c r="AJ556" s="362" t="s">
        <v>19</v>
      </c>
      <c r="AK556" s="362" t="s">
        <v>40</v>
      </c>
      <c r="AL556" s="362"/>
      <c r="AM556" s="362"/>
      <c r="AN556" s="362"/>
      <c r="AO556" s="362"/>
      <c r="AP556" s="361" t="e">
        <v>#N/A</v>
      </c>
      <c r="AR556">
        <v>1</v>
      </c>
      <c r="AS556" t="s">
        <v>9</v>
      </c>
      <c r="AT556" t="s">
        <v>9</v>
      </c>
    </row>
    <row r="557" spans="2:46" ht="15" customHeight="1" x14ac:dyDescent="0.35">
      <c r="B557" s="362">
        <v>2304</v>
      </c>
      <c r="C557" s="362" t="s">
        <v>5587</v>
      </c>
      <c r="D557" s="362" t="s">
        <v>3</v>
      </c>
      <c r="E557" s="362" t="s">
        <v>172</v>
      </c>
      <c r="F557" s="362"/>
      <c r="G557" s="362"/>
      <c r="H557" s="362"/>
      <c r="I557" s="362" t="s">
        <v>26</v>
      </c>
      <c r="J557" s="362" t="s">
        <v>26</v>
      </c>
      <c r="K557" s="361" t="s">
        <v>5588</v>
      </c>
      <c r="L557" s="362"/>
      <c r="M557" s="362" t="s">
        <v>186</v>
      </c>
      <c r="N557" s="362" t="s">
        <v>90</v>
      </c>
      <c r="O557" s="362"/>
      <c r="P557" s="362" t="s">
        <v>755</v>
      </c>
      <c r="Q557" s="362" t="s">
        <v>756</v>
      </c>
      <c r="R557" s="362"/>
      <c r="S557" s="361" t="s">
        <v>5578</v>
      </c>
      <c r="T557" s="362" t="s">
        <v>107</v>
      </c>
      <c r="U557" s="362" t="s">
        <v>5559</v>
      </c>
      <c r="V557" s="362" t="s">
        <v>711</v>
      </c>
      <c r="W557" s="362"/>
      <c r="X557" s="362" t="s">
        <v>9</v>
      </c>
      <c r="Y557" s="362" t="s">
        <v>50</v>
      </c>
      <c r="Z557" s="362" t="s">
        <v>90</v>
      </c>
      <c r="AA557" s="366" t="s">
        <v>90</v>
      </c>
      <c r="AB557" s="362" t="s">
        <v>90</v>
      </c>
      <c r="AC557" s="380"/>
      <c r="AD557" s="362"/>
      <c r="AE557" s="362"/>
      <c r="AF557" s="362"/>
      <c r="AG557" s="362"/>
      <c r="AH557" s="362"/>
      <c r="AI557" s="362" t="s">
        <v>7047</v>
      </c>
      <c r="AJ557" s="362" t="s">
        <v>19</v>
      </c>
      <c r="AK557" s="362" t="s">
        <v>40</v>
      </c>
      <c r="AL557" s="362"/>
      <c r="AM557" s="362"/>
      <c r="AN557" s="362"/>
      <c r="AO557" s="362"/>
      <c r="AP557" s="361" t="e">
        <v>#N/A</v>
      </c>
      <c r="AR557">
        <v>1</v>
      </c>
      <c r="AS557" t="s">
        <v>9</v>
      </c>
      <c r="AT557" t="s">
        <v>9</v>
      </c>
    </row>
    <row r="558" spans="2:46" ht="15" customHeight="1" x14ac:dyDescent="0.35">
      <c r="B558" s="362">
        <v>2305</v>
      </c>
      <c r="C558" s="362" t="s">
        <v>5589</v>
      </c>
      <c r="D558" s="362" t="s">
        <v>3</v>
      </c>
      <c r="E558" s="362" t="s">
        <v>172</v>
      </c>
      <c r="F558" s="362"/>
      <c r="G558" s="362" t="s">
        <v>63</v>
      </c>
      <c r="H558" s="362" t="s">
        <v>63</v>
      </c>
      <c r="I558" s="362" t="s">
        <v>63</v>
      </c>
      <c r="J558" s="362" t="s">
        <v>4392</v>
      </c>
      <c r="K558" s="361" t="s">
        <v>5590</v>
      </c>
      <c r="L558" s="362"/>
      <c r="M558" s="362" t="s">
        <v>186</v>
      </c>
      <c r="N558" s="362" t="s">
        <v>90</v>
      </c>
      <c r="O558" s="362"/>
      <c r="P558" s="362" t="s">
        <v>2208</v>
      </c>
      <c r="Q558" s="362" t="s">
        <v>4394</v>
      </c>
      <c r="R558" s="362"/>
      <c r="S558" s="361"/>
      <c r="T558" s="362"/>
      <c r="U558" s="362"/>
      <c r="V558" s="362" t="s">
        <v>844</v>
      </c>
      <c r="W558" s="362"/>
      <c r="X558" s="362" t="s">
        <v>9</v>
      </c>
      <c r="Y558" s="362" t="s">
        <v>9</v>
      </c>
      <c r="Z558" s="362" t="s">
        <v>90</v>
      </c>
      <c r="AA558" s="366" t="s">
        <v>90</v>
      </c>
      <c r="AB558" s="362" t="s">
        <v>90</v>
      </c>
      <c r="AC558" s="380"/>
      <c r="AD558" s="362"/>
      <c r="AE558" s="362"/>
      <c r="AF558" s="362"/>
      <c r="AG558" s="362"/>
      <c r="AH558" s="362"/>
      <c r="AI558" s="362" t="s">
        <v>7046</v>
      </c>
      <c r="AJ558" s="362" t="s">
        <v>19</v>
      </c>
      <c r="AK558" s="362" t="s">
        <v>40</v>
      </c>
      <c r="AL558" s="362" t="s">
        <v>40</v>
      </c>
      <c r="AM558" s="362">
        <v>0</v>
      </c>
      <c r="AN558" s="362"/>
      <c r="AO558" s="362"/>
      <c r="AP558" s="361" t="e">
        <v>#N/A</v>
      </c>
      <c r="AR558">
        <v>1</v>
      </c>
      <c r="AS558" t="s">
        <v>9</v>
      </c>
      <c r="AT558" t="s">
        <v>9</v>
      </c>
    </row>
    <row r="559" spans="2:46" ht="15" customHeight="1" x14ac:dyDescent="0.35">
      <c r="B559" s="362">
        <v>2306</v>
      </c>
      <c r="C559" s="362" t="s">
        <v>5591</v>
      </c>
      <c r="D559" s="362" t="s">
        <v>3</v>
      </c>
      <c r="E559" s="362" t="s">
        <v>172</v>
      </c>
      <c r="F559" s="362"/>
      <c r="G559" s="362"/>
      <c r="H559" s="362"/>
      <c r="I559" s="362" t="s">
        <v>26</v>
      </c>
      <c r="J559" s="362" t="s">
        <v>63</v>
      </c>
      <c r="K559" s="361" t="s">
        <v>5592</v>
      </c>
      <c r="L559" s="362"/>
      <c r="M559" s="362" t="s">
        <v>186</v>
      </c>
      <c r="N559" s="362" t="s">
        <v>4410</v>
      </c>
      <c r="O559" s="362"/>
      <c r="P559" s="362" t="s">
        <v>4399</v>
      </c>
      <c r="Q559" s="362" t="s">
        <v>4399</v>
      </c>
      <c r="R559" s="362"/>
      <c r="S559" s="361"/>
      <c r="T559" s="362"/>
      <c r="U559" s="362"/>
      <c r="V559" s="362" t="s">
        <v>844</v>
      </c>
      <c r="W559" s="362"/>
      <c r="X559" s="362"/>
      <c r="Y559" s="362" t="s">
        <v>48</v>
      </c>
      <c r="Z559" s="362" t="s">
        <v>90</v>
      </c>
      <c r="AA559" s="366" t="s">
        <v>90</v>
      </c>
      <c r="AB559" s="362" t="s">
        <v>90</v>
      </c>
      <c r="AC559" s="380"/>
      <c r="AD559" s="362"/>
      <c r="AE559" s="362"/>
      <c r="AF559" s="362"/>
      <c r="AG559" s="362"/>
      <c r="AH559" s="362"/>
      <c r="AI559" s="362" t="s">
        <v>7047</v>
      </c>
      <c r="AJ559" s="362" t="s">
        <v>19</v>
      </c>
      <c r="AK559" s="362" t="s">
        <v>40</v>
      </c>
      <c r="AL559" s="362" t="s">
        <v>4410</v>
      </c>
      <c r="AM559" s="362" t="s">
        <v>6953</v>
      </c>
      <c r="AN559" s="362"/>
      <c r="AO559" s="362"/>
      <c r="AP559" s="361"/>
      <c r="AR559">
        <v>1</v>
      </c>
      <c r="AS559" t="s">
        <v>5839</v>
      </c>
      <c r="AT559" t="s">
        <v>5839</v>
      </c>
    </row>
    <row r="560" spans="2:46" ht="15" customHeight="1" x14ac:dyDescent="0.35">
      <c r="B560" s="362">
        <v>2307</v>
      </c>
      <c r="C560" s="362" t="s">
        <v>5593</v>
      </c>
      <c r="D560" s="362" t="s">
        <v>3</v>
      </c>
      <c r="E560" s="362" t="s">
        <v>172</v>
      </c>
      <c r="F560" s="362"/>
      <c r="G560" s="362"/>
      <c r="H560" s="362"/>
      <c r="I560" s="362" t="s">
        <v>26</v>
      </c>
      <c r="J560" s="362" t="s">
        <v>26</v>
      </c>
      <c r="K560" s="361" t="s">
        <v>5594</v>
      </c>
      <c r="L560" s="362"/>
      <c r="M560" s="362" t="s">
        <v>186</v>
      </c>
      <c r="N560" s="362" t="s">
        <v>90</v>
      </c>
      <c r="O560" s="362"/>
      <c r="P560" s="362" t="s">
        <v>755</v>
      </c>
      <c r="Q560" s="362" t="s">
        <v>756</v>
      </c>
      <c r="R560" s="362"/>
      <c r="S560" s="361" t="s">
        <v>5578</v>
      </c>
      <c r="T560" s="362" t="s">
        <v>107</v>
      </c>
      <c r="U560" s="362" t="s">
        <v>5559</v>
      </c>
      <c r="V560" s="362" t="s">
        <v>711</v>
      </c>
      <c r="W560" s="362"/>
      <c r="X560" s="362" t="s">
        <v>9</v>
      </c>
      <c r="Y560" s="362" t="s">
        <v>50</v>
      </c>
      <c r="Z560" s="362" t="s">
        <v>90</v>
      </c>
      <c r="AA560" s="366" t="s">
        <v>90</v>
      </c>
      <c r="AB560" s="362" t="s">
        <v>90</v>
      </c>
      <c r="AC560" s="380"/>
      <c r="AD560" s="362"/>
      <c r="AE560" s="362"/>
      <c r="AF560" s="362"/>
      <c r="AG560" s="362"/>
      <c r="AH560" s="362"/>
      <c r="AI560" s="362" t="s">
        <v>7047</v>
      </c>
      <c r="AJ560" s="362" t="s">
        <v>19</v>
      </c>
      <c r="AK560" s="362" t="s">
        <v>40</v>
      </c>
      <c r="AL560" s="362"/>
      <c r="AM560" s="362"/>
      <c r="AN560" s="362"/>
      <c r="AO560" s="362"/>
      <c r="AP560" s="361" t="e">
        <v>#N/A</v>
      </c>
      <c r="AR560">
        <v>1</v>
      </c>
      <c r="AS560" t="s">
        <v>9</v>
      </c>
      <c r="AT560" t="s">
        <v>9</v>
      </c>
    </row>
    <row r="561" spans="2:46" ht="15" customHeight="1" x14ac:dyDescent="0.35">
      <c r="B561" s="362">
        <v>2308</v>
      </c>
      <c r="C561" s="362" t="s">
        <v>5595</v>
      </c>
      <c r="D561" s="362" t="s">
        <v>3</v>
      </c>
      <c r="E561" s="362" t="s">
        <v>172</v>
      </c>
      <c r="F561" s="362"/>
      <c r="G561" s="362"/>
      <c r="H561" s="362"/>
      <c r="I561" s="362" t="s">
        <v>26</v>
      </c>
      <c r="J561" s="362" t="s">
        <v>26</v>
      </c>
      <c r="K561" s="361" t="s">
        <v>5596</v>
      </c>
      <c r="L561" s="362"/>
      <c r="M561" s="362" t="s">
        <v>186</v>
      </c>
      <c r="N561" s="362" t="s">
        <v>90</v>
      </c>
      <c r="O561" s="362"/>
      <c r="P561" s="362" t="s">
        <v>755</v>
      </c>
      <c r="Q561" s="362" t="s">
        <v>756</v>
      </c>
      <c r="R561" s="362"/>
      <c r="S561" s="361" t="s">
        <v>5578</v>
      </c>
      <c r="T561" s="362" t="s">
        <v>107</v>
      </c>
      <c r="U561" s="362" t="s">
        <v>5559</v>
      </c>
      <c r="V561" s="362" t="s">
        <v>711</v>
      </c>
      <c r="W561" s="362"/>
      <c r="X561" s="362" t="s">
        <v>9</v>
      </c>
      <c r="Y561" s="362" t="s">
        <v>50</v>
      </c>
      <c r="Z561" s="362" t="s">
        <v>90</v>
      </c>
      <c r="AA561" s="366" t="s">
        <v>90</v>
      </c>
      <c r="AB561" s="362" t="s">
        <v>90</v>
      </c>
      <c r="AC561" s="380"/>
      <c r="AD561" s="362"/>
      <c r="AE561" s="362"/>
      <c r="AF561" s="362"/>
      <c r="AG561" s="362"/>
      <c r="AH561" s="362"/>
      <c r="AI561" s="362" t="s">
        <v>7047</v>
      </c>
      <c r="AJ561" s="362" t="s">
        <v>19</v>
      </c>
      <c r="AK561" s="362" t="s">
        <v>40</v>
      </c>
      <c r="AL561" s="362"/>
      <c r="AM561" s="362"/>
      <c r="AN561" s="362"/>
      <c r="AO561" s="362"/>
      <c r="AP561" s="361" t="e">
        <v>#N/A</v>
      </c>
      <c r="AR561">
        <v>1</v>
      </c>
      <c r="AS561" t="s">
        <v>9</v>
      </c>
      <c r="AT561" t="s">
        <v>9</v>
      </c>
    </row>
    <row r="562" spans="2:46" ht="15" customHeight="1" x14ac:dyDescent="0.35">
      <c r="B562" s="362">
        <v>2309</v>
      </c>
      <c r="C562" s="362" t="s">
        <v>5597</v>
      </c>
      <c r="D562" s="362" t="s">
        <v>3</v>
      </c>
      <c r="E562" s="362" t="s">
        <v>172</v>
      </c>
      <c r="F562" s="362"/>
      <c r="G562" s="362"/>
      <c r="H562" s="362"/>
      <c r="I562" s="362" t="s">
        <v>26</v>
      </c>
      <c r="J562" s="362" t="s">
        <v>26</v>
      </c>
      <c r="K562" s="361" t="s">
        <v>1526</v>
      </c>
      <c r="L562" s="362"/>
      <c r="M562" s="362" t="s">
        <v>186</v>
      </c>
      <c r="N562" s="362" t="s">
        <v>90</v>
      </c>
      <c r="O562" s="362"/>
      <c r="P562" s="362" t="s">
        <v>755</v>
      </c>
      <c r="Q562" s="362" t="s">
        <v>756</v>
      </c>
      <c r="R562" s="362"/>
      <c r="S562" s="361" t="s">
        <v>5598</v>
      </c>
      <c r="T562" s="362" t="s">
        <v>107</v>
      </c>
      <c r="U562" s="362" t="s">
        <v>5559</v>
      </c>
      <c r="V562" s="362" t="s">
        <v>711</v>
      </c>
      <c r="W562" s="362"/>
      <c r="X562" s="362" t="s">
        <v>9</v>
      </c>
      <c r="Y562" s="362" t="s">
        <v>50</v>
      </c>
      <c r="Z562" s="362" t="s">
        <v>90</v>
      </c>
      <c r="AA562" s="366" t="s">
        <v>90</v>
      </c>
      <c r="AB562" s="362" t="s">
        <v>90</v>
      </c>
      <c r="AC562" s="380"/>
      <c r="AD562" s="362"/>
      <c r="AE562" s="362"/>
      <c r="AF562" s="362"/>
      <c r="AG562" s="362"/>
      <c r="AH562" s="362"/>
      <c r="AI562" s="362" t="s">
        <v>7047</v>
      </c>
      <c r="AJ562" s="362" t="s">
        <v>19</v>
      </c>
      <c r="AK562" s="362" t="s">
        <v>40</v>
      </c>
      <c r="AL562" s="362"/>
      <c r="AM562" s="362"/>
      <c r="AN562" s="362"/>
      <c r="AO562" s="362"/>
      <c r="AP562" s="361" t="s">
        <v>1527</v>
      </c>
      <c r="AR562">
        <v>1</v>
      </c>
      <c r="AS562" t="s">
        <v>9</v>
      </c>
      <c r="AT562" t="s">
        <v>9</v>
      </c>
    </row>
    <row r="563" spans="2:46" ht="15" customHeight="1" x14ac:dyDescent="0.35">
      <c r="B563" s="362">
        <v>2310</v>
      </c>
      <c r="C563" s="362" t="s">
        <v>5599</v>
      </c>
      <c r="D563" s="362" t="s">
        <v>3</v>
      </c>
      <c r="E563" s="362" t="s">
        <v>172</v>
      </c>
      <c r="F563" s="362"/>
      <c r="G563" s="362"/>
      <c r="H563" s="362"/>
      <c r="I563" s="362" t="s">
        <v>26</v>
      </c>
      <c r="J563" s="362" t="s">
        <v>26</v>
      </c>
      <c r="K563" s="361" t="s">
        <v>5600</v>
      </c>
      <c r="L563" s="362"/>
      <c r="M563" s="362" t="s">
        <v>186</v>
      </c>
      <c r="N563" s="362" t="s">
        <v>90</v>
      </c>
      <c r="O563" s="362"/>
      <c r="P563" s="362" t="s">
        <v>755</v>
      </c>
      <c r="Q563" s="362" t="s">
        <v>756</v>
      </c>
      <c r="R563" s="362"/>
      <c r="S563" s="361" t="s">
        <v>5578</v>
      </c>
      <c r="T563" s="362" t="s">
        <v>107</v>
      </c>
      <c r="U563" s="362" t="s">
        <v>5559</v>
      </c>
      <c r="V563" s="362" t="s">
        <v>711</v>
      </c>
      <c r="W563" s="362"/>
      <c r="X563" s="362" t="s">
        <v>9</v>
      </c>
      <c r="Y563" s="362" t="s">
        <v>50</v>
      </c>
      <c r="Z563" s="362" t="s">
        <v>90</v>
      </c>
      <c r="AA563" s="366" t="s">
        <v>90</v>
      </c>
      <c r="AB563" s="362" t="s">
        <v>90</v>
      </c>
      <c r="AC563" s="380"/>
      <c r="AD563" s="362"/>
      <c r="AE563" s="362"/>
      <c r="AF563" s="362"/>
      <c r="AG563" s="362"/>
      <c r="AH563" s="362"/>
      <c r="AI563" s="362" t="s">
        <v>7047</v>
      </c>
      <c r="AJ563" s="362" t="s">
        <v>19</v>
      </c>
      <c r="AK563" s="362" t="s">
        <v>40</v>
      </c>
      <c r="AL563" s="362"/>
      <c r="AM563" s="362"/>
      <c r="AN563" s="362"/>
      <c r="AO563" s="362"/>
      <c r="AP563" s="361" t="e">
        <v>#N/A</v>
      </c>
      <c r="AR563">
        <v>1</v>
      </c>
      <c r="AS563" t="s">
        <v>9</v>
      </c>
      <c r="AT563" t="s">
        <v>9</v>
      </c>
    </row>
    <row r="564" spans="2:46" ht="15" customHeight="1" x14ac:dyDescent="0.35">
      <c r="B564" s="362">
        <v>2311</v>
      </c>
      <c r="C564" s="362" t="s">
        <v>5601</v>
      </c>
      <c r="D564" s="362" t="s">
        <v>3</v>
      </c>
      <c r="E564" s="362" t="s">
        <v>172</v>
      </c>
      <c r="F564" s="362"/>
      <c r="G564" s="362"/>
      <c r="H564" s="362"/>
      <c r="I564" s="362" t="s">
        <v>26</v>
      </c>
      <c r="J564" s="362" t="s">
        <v>26</v>
      </c>
      <c r="K564" s="361" t="s">
        <v>5602</v>
      </c>
      <c r="L564" s="362"/>
      <c r="M564" s="362" t="s">
        <v>186</v>
      </c>
      <c r="N564" s="362" t="s">
        <v>90</v>
      </c>
      <c r="O564" s="362"/>
      <c r="P564" s="362" t="s">
        <v>755</v>
      </c>
      <c r="Q564" s="362" t="s">
        <v>756</v>
      </c>
      <c r="R564" s="362"/>
      <c r="S564" s="361" t="s">
        <v>5578</v>
      </c>
      <c r="T564" s="362" t="s">
        <v>107</v>
      </c>
      <c r="U564" s="362" t="s">
        <v>5559</v>
      </c>
      <c r="V564" s="362" t="s">
        <v>711</v>
      </c>
      <c r="W564" s="362"/>
      <c r="X564" s="362" t="s">
        <v>9</v>
      </c>
      <c r="Y564" s="362" t="s">
        <v>50</v>
      </c>
      <c r="Z564" s="362" t="s">
        <v>90</v>
      </c>
      <c r="AA564" s="366" t="s">
        <v>90</v>
      </c>
      <c r="AB564" s="362" t="s">
        <v>90</v>
      </c>
      <c r="AC564" s="380"/>
      <c r="AD564" s="362"/>
      <c r="AE564" s="362"/>
      <c r="AF564" s="362"/>
      <c r="AG564" s="362"/>
      <c r="AH564" s="362"/>
      <c r="AI564" s="362" t="s">
        <v>7047</v>
      </c>
      <c r="AJ564" s="362" t="s">
        <v>19</v>
      </c>
      <c r="AK564" s="362" t="s">
        <v>40</v>
      </c>
      <c r="AL564" s="362"/>
      <c r="AM564" s="362"/>
      <c r="AN564" s="362"/>
      <c r="AO564" s="362"/>
      <c r="AP564" s="361" t="e">
        <v>#N/A</v>
      </c>
      <c r="AR564">
        <v>1</v>
      </c>
      <c r="AS564" t="s">
        <v>9</v>
      </c>
      <c r="AT564" t="s">
        <v>9</v>
      </c>
    </row>
    <row r="565" spans="2:46" ht="15" customHeight="1" x14ac:dyDescent="0.35">
      <c r="B565" s="362">
        <v>2312</v>
      </c>
      <c r="C565" s="362" t="s">
        <v>5603</v>
      </c>
      <c r="D565" s="362" t="s">
        <v>3</v>
      </c>
      <c r="E565" s="362" t="s">
        <v>172</v>
      </c>
      <c r="F565" s="362"/>
      <c r="G565" s="362"/>
      <c r="H565" s="362"/>
      <c r="I565" s="362" t="s">
        <v>26</v>
      </c>
      <c r="J565" s="362" t="s">
        <v>26</v>
      </c>
      <c r="K565" s="361" t="s">
        <v>5604</v>
      </c>
      <c r="L565" s="362"/>
      <c r="M565" s="362" t="s">
        <v>186</v>
      </c>
      <c r="N565" s="362" t="s">
        <v>90</v>
      </c>
      <c r="O565" s="362"/>
      <c r="P565" s="362" t="s">
        <v>755</v>
      </c>
      <c r="Q565" s="362" t="s">
        <v>756</v>
      </c>
      <c r="R565" s="362"/>
      <c r="S565" s="361" t="s">
        <v>5578</v>
      </c>
      <c r="T565" s="362" t="s">
        <v>107</v>
      </c>
      <c r="U565" s="362" t="s">
        <v>5559</v>
      </c>
      <c r="V565" s="362" t="s">
        <v>711</v>
      </c>
      <c r="W565" s="362"/>
      <c r="X565" s="362" t="s">
        <v>9</v>
      </c>
      <c r="Y565" s="362" t="s">
        <v>50</v>
      </c>
      <c r="Z565" s="362" t="s">
        <v>90</v>
      </c>
      <c r="AA565" s="366" t="s">
        <v>90</v>
      </c>
      <c r="AB565" s="362" t="s">
        <v>90</v>
      </c>
      <c r="AC565" s="380"/>
      <c r="AD565" s="362"/>
      <c r="AE565" s="362"/>
      <c r="AF565" s="362"/>
      <c r="AG565" s="362"/>
      <c r="AH565" s="362"/>
      <c r="AI565" s="362" t="s">
        <v>7047</v>
      </c>
      <c r="AJ565" s="362" t="s">
        <v>19</v>
      </c>
      <c r="AK565" s="362" t="s">
        <v>40</v>
      </c>
      <c r="AL565" s="362"/>
      <c r="AM565" s="362"/>
      <c r="AN565" s="362"/>
      <c r="AO565" s="362"/>
      <c r="AP565" s="361" t="e">
        <v>#N/A</v>
      </c>
      <c r="AR565">
        <v>1</v>
      </c>
      <c r="AS565" t="s">
        <v>9</v>
      </c>
      <c r="AT565" t="s">
        <v>9</v>
      </c>
    </row>
    <row r="566" spans="2:46" ht="15" customHeight="1" x14ac:dyDescent="0.35">
      <c r="B566" s="362">
        <v>2313</v>
      </c>
      <c r="C566" s="362" t="s">
        <v>5605</v>
      </c>
      <c r="D566" s="362" t="s">
        <v>3</v>
      </c>
      <c r="E566" s="362" t="s">
        <v>172</v>
      </c>
      <c r="F566" s="362"/>
      <c r="G566" s="362"/>
      <c r="H566" s="362"/>
      <c r="I566" s="362" t="s">
        <v>26</v>
      </c>
      <c r="J566" s="362" t="s">
        <v>26</v>
      </c>
      <c r="K566" s="361" t="s">
        <v>5606</v>
      </c>
      <c r="L566" s="362"/>
      <c r="M566" s="362" t="s">
        <v>186</v>
      </c>
      <c r="N566" s="362" t="s">
        <v>90</v>
      </c>
      <c r="O566" s="362"/>
      <c r="P566" s="362" t="s">
        <v>755</v>
      </c>
      <c r="Q566" s="362" t="s">
        <v>756</v>
      </c>
      <c r="R566" s="362"/>
      <c r="S566" s="361" t="s">
        <v>5607</v>
      </c>
      <c r="T566" s="362" t="s">
        <v>107</v>
      </c>
      <c r="U566" s="362" t="s">
        <v>5559</v>
      </c>
      <c r="V566" s="362" t="s">
        <v>711</v>
      </c>
      <c r="W566" s="362"/>
      <c r="X566" s="362" t="s">
        <v>9</v>
      </c>
      <c r="Y566" s="362" t="s">
        <v>50</v>
      </c>
      <c r="Z566" s="362" t="s">
        <v>90</v>
      </c>
      <c r="AA566" s="366" t="s">
        <v>90</v>
      </c>
      <c r="AB566" s="362" t="s">
        <v>90</v>
      </c>
      <c r="AC566" s="380"/>
      <c r="AD566" s="362"/>
      <c r="AE566" s="362"/>
      <c r="AF566" s="362"/>
      <c r="AG566" s="362"/>
      <c r="AH566" s="362"/>
      <c r="AI566" s="362" t="s">
        <v>7047</v>
      </c>
      <c r="AJ566" s="362" t="s">
        <v>19</v>
      </c>
      <c r="AK566" s="362" t="s">
        <v>40</v>
      </c>
      <c r="AL566" s="362"/>
      <c r="AM566" s="362"/>
      <c r="AN566" s="362"/>
      <c r="AO566" s="362"/>
      <c r="AP566" s="361" t="e">
        <v>#N/A</v>
      </c>
      <c r="AR566">
        <v>1</v>
      </c>
      <c r="AS566" t="s">
        <v>9</v>
      </c>
      <c r="AT566" t="s">
        <v>9</v>
      </c>
    </row>
    <row r="567" spans="2:46" ht="15" customHeight="1" x14ac:dyDescent="0.35">
      <c r="B567" s="362">
        <v>2314</v>
      </c>
      <c r="C567" s="362" t="s">
        <v>5608</v>
      </c>
      <c r="D567" s="362" t="s">
        <v>3</v>
      </c>
      <c r="E567" s="362" t="s">
        <v>172</v>
      </c>
      <c r="F567" s="362"/>
      <c r="G567" s="362"/>
      <c r="H567" s="362"/>
      <c r="I567" s="362" t="s">
        <v>26</v>
      </c>
      <c r="J567" s="362" t="s">
        <v>26</v>
      </c>
      <c r="K567" s="361" t="s">
        <v>5609</v>
      </c>
      <c r="L567" s="362"/>
      <c r="M567" s="362" t="s">
        <v>186</v>
      </c>
      <c r="N567" s="362" t="s">
        <v>90</v>
      </c>
      <c r="O567" s="362"/>
      <c r="P567" s="362" t="s">
        <v>755</v>
      </c>
      <c r="Q567" s="362" t="s">
        <v>756</v>
      </c>
      <c r="R567" s="362"/>
      <c r="S567" s="361" t="s">
        <v>5578</v>
      </c>
      <c r="T567" s="362" t="s">
        <v>107</v>
      </c>
      <c r="U567" s="362" t="s">
        <v>5559</v>
      </c>
      <c r="V567" s="362" t="s">
        <v>711</v>
      </c>
      <c r="W567" s="362"/>
      <c r="X567" s="362" t="s">
        <v>9</v>
      </c>
      <c r="Y567" s="362" t="s">
        <v>50</v>
      </c>
      <c r="Z567" s="362" t="s">
        <v>90</v>
      </c>
      <c r="AA567" s="366" t="s">
        <v>90</v>
      </c>
      <c r="AB567" s="362" t="s">
        <v>90</v>
      </c>
      <c r="AC567" s="380"/>
      <c r="AD567" s="362"/>
      <c r="AE567" s="362"/>
      <c r="AF567" s="362"/>
      <c r="AG567" s="362"/>
      <c r="AH567" s="362"/>
      <c r="AI567" s="362" t="s">
        <v>7047</v>
      </c>
      <c r="AJ567" s="362" t="s">
        <v>19</v>
      </c>
      <c r="AK567" s="362" t="s">
        <v>40</v>
      </c>
      <c r="AL567" s="362"/>
      <c r="AM567" s="362"/>
      <c r="AN567" s="362"/>
      <c r="AO567" s="362"/>
      <c r="AP567" s="361" t="e">
        <v>#N/A</v>
      </c>
      <c r="AR567">
        <v>1</v>
      </c>
      <c r="AS567" t="s">
        <v>9</v>
      </c>
      <c r="AT567" t="s">
        <v>9</v>
      </c>
    </row>
    <row r="568" spans="2:46" ht="15" customHeight="1" x14ac:dyDescent="0.35">
      <c r="B568" s="362">
        <v>2315</v>
      </c>
      <c r="C568" s="362" t="s">
        <v>5610</v>
      </c>
      <c r="D568" s="362" t="s">
        <v>3</v>
      </c>
      <c r="E568" s="362" t="s">
        <v>172</v>
      </c>
      <c r="F568" s="362"/>
      <c r="G568" s="362"/>
      <c r="H568" s="362"/>
      <c r="I568" s="362" t="s">
        <v>26</v>
      </c>
      <c r="J568" s="362" t="s">
        <v>26</v>
      </c>
      <c r="K568" s="361" t="s">
        <v>1514</v>
      </c>
      <c r="L568" s="362"/>
      <c r="M568" s="362" t="s">
        <v>186</v>
      </c>
      <c r="N568" s="362" t="s">
        <v>90</v>
      </c>
      <c r="O568" s="362"/>
      <c r="P568" s="362" t="s">
        <v>755</v>
      </c>
      <c r="Q568" s="362" t="s">
        <v>756</v>
      </c>
      <c r="R568" s="362"/>
      <c r="S568" s="361" t="s">
        <v>5578</v>
      </c>
      <c r="T568" s="362" t="s">
        <v>107</v>
      </c>
      <c r="U568" s="362" t="s">
        <v>5559</v>
      </c>
      <c r="V568" s="362" t="s">
        <v>711</v>
      </c>
      <c r="W568" s="362"/>
      <c r="X568" s="362" t="s">
        <v>9</v>
      </c>
      <c r="Y568" s="362" t="s">
        <v>50</v>
      </c>
      <c r="Z568" s="362" t="s">
        <v>90</v>
      </c>
      <c r="AA568" s="366" t="s">
        <v>90</v>
      </c>
      <c r="AB568" s="362" t="s">
        <v>90</v>
      </c>
      <c r="AC568" s="380"/>
      <c r="AD568" s="362"/>
      <c r="AE568" s="362"/>
      <c r="AF568" s="362"/>
      <c r="AG568" s="362"/>
      <c r="AH568" s="362"/>
      <c r="AI568" s="362" t="s">
        <v>7047</v>
      </c>
      <c r="AJ568" s="362" t="s">
        <v>19</v>
      </c>
      <c r="AK568" s="362" t="s">
        <v>40</v>
      </c>
      <c r="AL568" s="362"/>
      <c r="AM568" s="362"/>
      <c r="AN568" s="362"/>
      <c r="AO568" s="362"/>
      <c r="AP568" s="361" t="s">
        <v>1515</v>
      </c>
      <c r="AR568">
        <v>1</v>
      </c>
      <c r="AS568" t="s">
        <v>9</v>
      </c>
      <c r="AT568" t="s">
        <v>9</v>
      </c>
    </row>
    <row r="569" spans="2:46" ht="15" customHeight="1" x14ac:dyDescent="0.35">
      <c r="B569" s="362">
        <v>2316</v>
      </c>
      <c r="C569" s="362" t="s">
        <v>5611</v>
      </c>
      <c r="D569" s="362" t="s">
        <v>3</v>
      </c>
      <c r="E569" s="362" t="s">
        <v>172</v>
      </c>
      <c r="F569" s="362"/>
      <c r="G569" s="362"/>
      <c r="H569" s="362"/>
      <c r="I569" s="362" t="s">
        <v>26</v>
      </c>
      <c r="J569" s="362" t="s">
        <v>26</v>
      </c>
      <c r="K569" s="361" t="s">
        <v>5612</v>
      </c>
      <c r="L569" s="362" t="s">
        <v>5613</v>
      </c>
      <c r="M569" s="362" t="s">
        <v>186</v>
      </c>
      <c r="N569" s="362" t="s">
        <v>90</v>
      </c>
      <c r="O569" s="362"/>
      <c r="P569" s="362" t="s">
        <v>755</v>
      </c>
      <c r="Q569" s="362" t="s">
        <v>1483</v>
      </c>
      <c r="R569" s="362"/>
      <c r="S569" s="361" t="s">
        <v>5614</v>
      </c>
      <c r="T569" s="362" t="s">
        <v>107</v>
      </c>
      <c r="U569" s="362" t="s">
        <v>5559</v>
      </c>
      <c r="V569" s="362" t="s">
        <v>711</v>
      </c>
      <c r="W569" s="362"/>
      <c r="X569" s="362" t="s">
        <v>9</v>
      </c>
      <c r="Y569" s="362" t="s">
        <v>50</v>
      </c>
      <c r="Z569" s="362" t="s">
        <v>90</v>
      </c>
      <c r="AA569" s="366" t="s">
        <v>90</v>
      </c>
      <c r="AB569" s="362" t="s">
        <v>90</v>
      </c>
      <c r="AC569" s="380"/>
      <c r="AD569" s="362"/>
      <c r="AE569" s="362"/>
      <c r="AF569" s="362"/>
      <c r="AG569" s="362"/>
      <c r="AH569" s="362"/>
      <c r="AI569" s="362" t="s">
        <v>7047</v>
      </c>
      <c r="AJ569" s="362" t="s">
        <v>19</v>
      </c>
      <c r="AK569" s="362" t="s">
        <v>40</v>
      </c>
      <c r="AL569" s="362"/>
      <c r="AM569" s="362"/>
      <c r="AN569" s="362"/>
      <c r="AO569" s="362"/>
      <c r="AP569" s="361" t="e">
        <v>#N/A</v>
      </c>
      <c r="AR569">
        <v>1</v>
      </c>
      <c r="AS569" t="s">
        <v>9</v>
      </c>
      <c r="AT569" t="s">
        <v>9</v>
      </c>
    </row>
    <row r="570" spans="2:46" ht="15" customHeight="1" x14ac:dyDescent="0.35">
      <c r="B570" s="362">
        <v>2317</v>
      </c>
      <c r="C570" s="362" t="s">
        <v>5615</v>
      </c>
      <c r="D570" s="362" t="s">
        <v>3</v>
      </c>
      <c r="E570" s="362" t="s">
        <v>172</v>
      </c>
      <c r="F570" s="362"/>
      <c r="G570" s="362"/>
      <c r="H570" s="362"/>
      <c r="I570" s="362" t="s">
        <v>26</v>
      </c>
      <c r="J570" s="362" t="s">
        <v>63</v>
      </c>
      <c r="K570" s="361" t="s">
        <v>5616</v>
      </c>
      <c r="L570" s="362"/>
      <c r="M570" s="362" t="s">
        <v>186</v>
      </c>
      <c r="N570" s="362" t="s">
        <v>4410</v>
      </c>
      <c r="O570" s="362"/>
      <c r="P570" s="362" t="s">
        <v>4399</v>
      </c>
      <c r="Q570" s="362" t="s">
        <v>4399</v>
      </c>
      <c r="R570" s="362"/>
      <c r="S570" s="361"/>
      <c r="T570" s="362"/>
      <c r="U570" s="362"/>
      <c r="V570" s="362" t="s">
        <v>844</v>
      </c>
      <c r="W570" s="362"/>
      <c r="X570" s="362"/>
      <c r="Y570" s="362" t="s">
        <v>48</v>
      </c>
      <c r="Z570" s="362" t="s">
        <v>90</v>
      </c>
      <c r="AA570" s="366" t="s">
        <v>90</v>
      </c>
      <c r="AB570" s="362" t="s">
        <v>90</v>
      </c>
      <c r="AC570" s="380"/>
      <c r="AD570" s="362"/>
      <c r="AE570" s="362"/>
      <c r="AF570" s="362"/>
      <c r="AG570" s="362"/>
      <c r="AH570" s="362"/>
      <c r="AI570" s="362" t="s">
        <v>7047</v>
      </c>
      <c r="AJ570" s="362" t="s">
        <v>19</v>
      </c>
      <c r="AK570" s="362" t="s">
        <v>40</v>
      </c>
      <c r="AL570" s="362" t="s">
        <v>4410</v>
      </c>
      <c r="AM570" s="362" t="s">
        <v>6953</v>
      </c>
      <c r="AN570" s="362"/>
      <c r="AO570" s="362"/>
      <c r="AP570" s="361"/>
      <c r="AR570">
        <v>1</v>
      </c>
      <c r="AS570" t="s">
        <v>5839</v>
      </c>
      <c r="AT570" t="s">
        <v>5839</v>
      </c>
    </row>
    <row r="571" spans="2:46" ht="15" customHeight="1" x14ac:dyDescent="0.35">
      <c r="B571" s="362">
        <v>2318</v>
      </c>
      <c r="C571" s="362" t="s">
        <v>5617</v>
      </c>
      <c r="D571" s="362" t="s">
        <v>3</v>
      </c>
      <c r="E571" s="362" t="s">
        <v>172</v>
      </c>
      <c r="F571" s="362"/>
      <c r="G571" s="362"/>
      <c r="H571" s="362"/>
      <c r="I571" s="362" t="s">
        <v>26</v>
      </c>
      <c r="J571" s="362" t="s">
        <v>26</v>
      </c>
      <c r="K571" s="361" t="s">
        <v>5618</v>
      </c>
      <c r="L571" s="362" t="s">
        <v>5619</v>
      </c>
      <c r="M571" s="362" t="s">
        <v>186</v>
      </c>
      <c r="N571" s="362" t="s">
        <v>90</v>
      </c>
      <c r="O571" s="362"/>
      <c r="P571" s="362" t="s">
        <v>755</v>
      </c>
      <c r="Q571" s="362" t="s">
        <v>772</v>
      </c>
      <c r="R571" s="362"/>
      <c r="S571" s="361" t="s">
        <v>5620</v>
      </c>
      <c r="T571" s="362" t="s">
        <v>107</v>
      </c>
      <c r="U571" s="362" t="s">
        <v>5559</v>
      </c>
      <c r="V571" s="362" t="s">
        <v>711</v>
      </c>
      <c r="W571" s="362"/>
      <c r="X571" s="362" t="s">
        <v>9</v>
      </c>
      <c r="Y571" s="362" t="s">
        <v>50</v>
      </c>
      <c r="Z571" s="362" t="s">
        <v>90</v>
      </c>
      <c r="AA571" s="366" t="s">
        <v>90</v>
      </c>
      <c r="AB571" s="362" t="s">
        <v>90</v>
      </c>
      <c r="AC571" s="380"/>
      <c r="AD571" s="362"/>
      <c r="AE571" s="362"/>
      <c r="AF571" s="362"/>
      <c r="AG571" s="362"/>
      <c r="AH571" s="362"/>
      <c r="AI571" s="362" t="s">
        <v>7047</v>
      </c>
      <c r="AJ571" s="362" t="s">
        <v>19</v>
      </c>
      <c r="AK571" s="362" t="s">
        <v>40</v>
      </c>
      <c r="AL571" s="362"/>
      <c r="AM571" s="362"/>
      <c r="AN571" s="362"/>
      <c r="AO571" s="362"/>
      <c r="AP571" s="361" t="e">
        <v>#N/A</v>
      </c>
      <c r="AR571">
        <v>1</v>
      </c>
      <c r="AS571" t="s">
        <v>9</v>
      </c>
      <c r="AT571" t="s">
        <v>9</v>
      </c>
    </row>
    <row r="572" spans="2:46" ht="15" customHeight="1" x14ac:dyDescent="0.35">
      <c r="B572" s="362">
        <v>2319</v>
      </c>
      <c r="C572" s="362" t="s">
        <v>5621</v>
      </c>
      <c r="D572" s="362" t="s">
        <v>3</v>
      </c>
      <c r="E572" s="362" t="s">
        <v>172</v>
      </c>
      <c r="F572" s="362"/>
      <c r="G572" s="362"/>
      <c r="H572" s="362"/>
      <c r="I572" s="362" t="s">
        <v>26</v>
      </c>
      <c r="J572" s="362" t="s">
        <v>26</v>
      </c>
      <c r="K572" s="361" t="s">
        <v>1532</v>
      </c>
      <c r="L572" s="362"/>
      <c r="M572" s="362" t="s">
        <v>186</v>
      </c>
      <c r="N572" s="362" t="s">
        <v>90</v>
      </c>
      <c r="O572" s="362"/>
      <c r="P572" s="362" t="s">
        <v>755</v>
      </c>
      <c r="Q572" s="362" t="s">
        <v>756</v>
      </c>
      <c r="R572" s="362"/>
      <c r="S572" s="361"/>
      <c r="T572" s="362"/>
      <c r="U572" s="362"/>
      <c r="V572" s="362" t="s">
        <v>711</v>
      </c>
      <c r="W572" s="362"/>
      <c r="X572" s="362"/>
      <c r="Y572" s="362" t="s">
        <v>45</v>
      </c>
      <c r="Z572" s="362" t="s">
        <v>181</v>
      </c>
      <c r="AA572" s="366">
        <v>45869</v>
      </c>
      <c r="AB572" s="362" t="s">
        <v>5622</v>
      </c>
      <c r="AC572" s="380"/>
      <c r="AD572" s="362"/>
      <c r="AE572" s="362"/>
      <c r="AF572" s="362"/>
      <c r="AG572" s="362"/>
      <c r="AH572" s="362"/>
      <c r="AI572" s="362" t="s">
        <v>7047</v>
      </c>
      <c r="AJ572" s="362" t="s">
        <v>19</v>
      </c>
      <c r="AK572" s="362" t="s">
        <v>39</v>
      </c>
      <c r="AL572" s="362"/>
      <c r="AM572" s="362"/>
      <c r="AN572" s="362"/>
      <c r="AO572" s="368">
        <v>45869</v>
      </c>
      <c r="AP572" s="361" t="s">
        <v>1533</v>
      </c>
      <c r="AR572">
        <v>1</v>
      </c>
      <c r="AS572" t="s">
        <v>539</v>
      </c>
      <c r="AT572" t="s">
        <v>5840</v>
      </c>
    </row>
    <row r="573" spans="2:46" ht="15" customHeight="1" x14ac:dyDescent="0.35">
      <c r="B573" s="362">
        <v>2320</v>
      </c>
      <c r="C573" s="362" t="s">
        <v>5623</v>
      </c>
      <c r="D573" s="362" t="s">
        <v>3</v>
      </c>
      <c r="E573" s="362" t="s">
        <v>172</v>
      </c>
      <c r="F573" s="362"/>
      <c r="G573" s="362"/>
      <c r="H573" s="362"/>
      <c r="I573" s="362" t="s">
        <v>26</v>
      </c>
      <c r="J573" s="362" t="s">
        <v>26</v>
      </c>
      <c r="K573" s="361" t="s">
        <v>5522</v>
      </c>
      <c r="L573" s="362"/>
      <c r="M573" s="362" t="s">
        <v>186</v>
      </c>
      <c r="N573" s="362" t="s">
        <v>5624</v>
      </c>
      <c r="O573" s="362"/>
      <c r="P573" s="362" t="s">
        <v>755</v>
      </c>
      <c r="Q573" s="362" t="s">
        <v>1483</v>
      </c>
      <c r="R573" s="362"/>
      <c r="S573" s="361" t="s">
        <v>5523</v>
      </c>
      <c r="T573" s="362" t="s">
        <v>101</v>
      </c>
      <c r="U573" s="362"/>
      <c r="V573" s="362" t="s">
        <v>711</v>
      </c>
      <c r="W573" s="362"/>
      <c r="X573" s="362" t="s">
        <v>9</v>
      </c>
      <c r="Y573" s="362" t="s">
        <v>50</v>
      </c>
      <c r="Z573" s="362" t="s">
        <v>90</v>
      </c>
      <c r="AA573" s="366" t="s">
        <v>90</v>
      </c>
      <c r="AB573" s="362" t="s">
        <v>90</v>
      </c>
      <c r="AC573" s="380"/>
      <c r="AD573" s="362"/>
      <c r="AE573" s="362"/>
      <c r="AF573" s="362"/>
      <c r="AG573" s="362"/>
      <c r="AH573" s="362"/>
      <c r="AI573" s="362" t="s">
        <v>7047</v>
      </c>
      <c r="AJ573" s="362" t="s">
        <v>19</v>
      </c>
      <c r="AK573" s="362" t="s">
        <v>40</v>
      </c>
      <c r="AL573" s="362"/>
      <c r="AM573" s="362"/>
      <c r="AN573" s="362" t="s">
        <v>101</v>
      </c>
      <c r="AO573" s="362"/>
      <c r="AP573" s="361"/>
      <c r="AR573">
        <v>1</v>
      </c>
      <c r="AS573" t="s">
        <v>9</v>
      </c>
      <c r="AT573" t="s">
        <v>9</v>
      </c>
    </row>
    <row r="574" spans="2:46" ht="15" customHeight="1" x14ac:dyDescent="0.35">
      <c r="B574" s="362">
        <v>2321</v>
      </c>
      <c r="C574" s="362" t="s">
        <v>5625</v>
      </c>
      <c r="D574" s="362" t="s">
        <v>3</v>
      </c>
      <c r="E574" s="362" t="s">
        <v>172</v>
      </c>
      <c r="F574" s="362"/>
      <c r="G574" s="362"/>
      <c r="H574" s="362"/>
      <c r="I574" s="362" t="s">
        <v>26</v>
      </c>
      <c r="J574" s="362" t="s">
        <v>26</v>
      </c>
      <c r="K574" s="361" t="s">
        <v>5626</v>
      </c>
      <c r="L574" s="362"/>
      <c r="M574" s="362" t="s">
        <v>186</v>
      </c>
      <c r="N574" s="362" t="s">
        <v>90</v>
      </c>
      <c r="O574" s="362"/>
      <c r="P574" s="362" t="s">
        <v>755</v>
      </c>
      <c r="Q574" s="362" t="s">
        <v>756</v>
      </c>
      <c r="R574" s="362"/>
      <c r="S574" s="361" t="s">
        <v>2692</v>
      </c>
      <c r="T574" s="362" t="s">
        <v>101</v>
      </c>
      <c r="U574" s="362"/>
      <c r="V574" s="362" t="s">
        <v>711</v>
      </c>
      <c r="W574" s="362"/>
      <c r="X574" s="362" t="s">
        <v>9</v>
      </c>
      <c r="Y574" s="362" t="s">
        <v>50</v>
      </c>
      <c r="Z574" s="362" t="s">
        <v>90</v>
      </c>
      <c r="AA574" s="366" t="s">
        <v>90</v>
      </c>
      <c r="AB574" s="362" t="s">
        <v>90</v>
      </c>
      <c r="AC574" s="380"/>
      <c r="AD574" s="362"/>
      <c r="AE574" s="362"/>
      <c r="AF574" s="362"/>
      <c r="AG574" s="362"/>
      <c r="AH574" s="362"/>
      <c r="AI574" s="362" t="s">
        <v>7047</v>
      </c>
      <c r="AJ574" s="362" t="s">
        <v>19</v>
      </c>
      <c r="AK574" s="362" t="s">
        <v>40</v>
      </c>
      <c r="AL574" s="362"/>
      <c r="AM574" s="362"/>
      <c r="AN574" s="362" t="s">
        <v>101</v>
      </c>
      <c r="AO574" s="362"/>
      <c r="AP574" s="361" t="e">
        <v>#N/A</v>
      </c>
      <c r="AR574">
        <v>1</v>
      </c>
      <c r="AS574" t="s">
        <v>9</v>
      </c>
      <c r="AT574" t="s">
        <v>9</v>
      </c>
    </row>
    <row r="575" spans="2:46" ht="15" customHeight="1" x14ac:dyDescent="0.35">
      <c r="B575" s="362">
        <v>2322</v>
      </c>
      <c r="C575" s="362" t="s">
        <v>5627</v>
      </c>
      <c r="D575" s="362" t="s">
        <v>3</v>
      </c>
      <c r="E575" s="362" t="s">
        <v>172</v>
      </c>
      <c r="F575" s="362"/>
      <c r="G575" s="362" t="s">
        <v>63</v>
      </c>
      <c r="H575" s="362" t="s">
        <v>63</v>
      </c>
      <c r="I575" s="362" t="s">
        <v>80</v>
      </c>
      <c r="J575" s="362" t="s">
        <v>63</v>
      </c>
      <c r="K575" s="361" t="s">
        <v>5628</v>
      </c>
      <c r="L575" s="362"/>
      <c r="M575" s="362" t="s">
        <v>186</v>
      </c>
      <c r="N575" s="362" t="s">
        <v>4410</v>
      </c>
      <c r="O575" s="362"/>
      <c r="P575" s="362" t="s">
        <v>2208</v>
      </c>
      <c r="Q575" s="362" t="s">
        <v>4560</v>
      </c>
      <c r="R575" s="362"/>
      <c r="S575" s="361"/>
      <c r="T575" s="362"/>
      <c r="U575" s="362"/>
      <c r="V575" s="362" t="s">
        <v>844</v>
      </c>
      <c r="W575" s="362"/>
      <c r="X575" s="362"/>
      <c r="Y575" s="362" t="s">
        <v>48</v>
      </c>
      <c r="Z575" s="362" t="s">
        <v>90</v>
      </c>
      <c r="AA575" s="366" t="s">
        <v>90</v>
      </c>
      <c r="AB575" s="362" t="s">
        <v>90</v>
      </c>
      <c r="AC575" s="380"/>
      <c r="AD575" s="362"/>
      <c r="AE575" s="362"/>
      <c r="AF575" s="362"/>
      <c r="AG575" s="362"/>
      <c r="AH575" s="362"/>
      <c r="AI575" s="362" t="s">
        <v>7048</v>
      </c>
      <c r="AJ575" s="362" t="s">
        <v>19</v>
      </c>
      <c r="AK575" s="362" t="s">
        <v>40</v>
      </c>
      <c r="AL575" s="362" t="s">
        <v>4410</v>
      </c>
      <c r="AM575" s="362" t="s">
        <v>6961</v>
      </c>
      <c r="AN575" s="362"/>
      <c r="AO575" s="362"/>
      <c r="AP575" s="361"/>
      <c r="AR575">
        <v>1</v>
      </c>
      <c r="AS575" t="s">
        <v>5839</v>
      </c>
      <c r="AT575" t="s">
        <v>5839</v>
      </c>
    </row>
    <row r="576" spans="2:46" ht="15" customHeight="1" x14ac:dyDescent="0.35">
      <c r="B576" s="362">
        <v>2323</v>
      </c>
      <c r="C576" s="362" t="s">
        <v>5629</v>
      </c>
      <c r="D576" s="362" t="s">
        <v>3</v>
      </c>
      <c r="E576" s="362" t="s">
        <v>172</v>
      </c>
      <c r="F576" s="362"/>
      <c r="G576" s="362" t="s">
        <v>63</v>
      </c>
      <c r="H576" s="362" t="s">
        <v>63</v>
      </c>
      <c r="I576" s="362" t="s">
        <v>80</v>
      </c>
      <c r="J576" s="362" t="s">
        <v>63</v>
      </c>
      <c r="K576" s="361" t="s">
        <v>5630</v>
      </c>
      <c r="L576" s="362"/>
      <c r="M576" s="362" t="s">
        <v>186</v>
      </c>
      <c r="N576" s="362" t="s">
        <v>4410</v>
      </c>
      <c r="O576" s="362"/>
      <c r="P576" s="362" t="s">
        <v>2208</v>
      </c>
      <c r="Q576" s="362" t="s">
        <v>4560</v>
      </c>
      <c r="R576" s="362"/>
      <c r="S576" s="361"/>
      <c r="T576" s="362"/>
      <c r="U576" s="362"/>
      <c r="V576" s="362" t="s">
        <v>844</v>
      </c>
      <c r="W576" s="362"/>
      <c r="X576" s="362"/>
      <c r="Y576" s="362" t="s">
        <v>48</v>
      </c>
      <c r="Z576" s="362" t="s">
        <v>90</v>
      </c>
      <c r="AA576" s="366" t="s">
        <v>90</v>
      </c>
      <c r="AB576" s="362" t="s">
        <v>90</v>
      </c>
      <c r="AC576" s="380"/>
      <c r="AD576" s="362"/>
      <c r="AE576" s="362"/>
      <c r="AF576" s="362"/>
      <c r="AG576" s="362"/>
      <c r="AH576" s="362"/>
      <c r="AI576" s="362" t="s">
        <v>7048</v>
      </c>
      <c r="AJ576" s="362" t="s">
        <v>19</v>
      </c>
      <c r="AK576" s="362" t="s">
        <v>40</v>
      </c>
      <c r="AL576" s="362" t="s">
        <v>4410</v>
      </c>
      <c r="AM576" s="362" t="s">
        <v>6961</v>
      </c>
      <c r="AN576" s="362"/>
      <c r="AO576" s="362"/>
      <c r="AP576" s="361"/>
      <c r="AR576">
        <v>1</v>
      </c>
      <c r="AS576" t="s">
        <v>5839</v>
      </c>
      <c r="AT576" t="s">
        <v>5839</v>
      </c>
    </row>
    <row r="577" spans="2:46" ht="15" customHeight="1" x14ac:dyDescent="0.35">
      <c r="B577" s="362">
        <v>2324</v>
      </c>
      <c r="C577" s="362" t="s">
        <v>5631</v>
      </c>
      <c r="D577" s="362" t="s">
        <v>3</v>
      </c>
      <c r="E577" s="362" t="s">
        <v>172</v>
      </c>
      <c r="F577" s="362"/>
      <c r="G577" s="362" t="s">
        <v>63</v>
      </c>
      <c r="H577" s="362" t="s">
        <v>63</v>
      </c>
      <c r="I577" s="362" t="s">
        <v>80</v>
      </c>
      <c r="J577" s="362" t="s">
        <v>63</v>
      </c>
      <c r="K577" s="361" t="s">
        <v>5632</v>
      </c>
      <c r="L577" s="362"/>
      <c r="M577" s="362" t="s">
        <v>186</v>
      </c>
      <c r="N577" s="362" t="s">
        <v>4410</v>
      </c>
      <c r="O577" s="362"/>
      <c r="P577" s="362" t="s">
        <v>2208</v>
      </c>
      <c r="Q577" s="362" t="s">
        <v>5633</v>
      </c>
      <c r="R577" s="362"/>
      <c r="S577" s="361"/>
      <c r="T577" s="362"/>
      <c r="U577" s="362"/>
      <c r="V577" s="362" t="s">
        <v>844</v>
      </c>
      <c r="W577" s="362"/>
      <c r="X577" s="362"/>
      <c r="Y577" s="362" t="s">
        <v>48</v>
      </c>
      <c r="Z577" s="362" t="s">
        <v>90</v>
      </c>
      <c r="AA577" s="366" t="s">
        <v>90</v>
      </c>
      <c r="AB577" s="362" t="s">
        <v>90</v>
      </c>
      <c r="AC577" s="380"/>
      <c r="AD577" s="362"/>
      <c r="AE577" s="362"/>
      <c r="AF577" s="362"/>
      <c r="AG577" s="362"/>
      <c r="AH577" s="362"/>
      <c r="AI577" s="362" t="s">
        <v>7048</v>
      </c>
      <c r="AJ577" s="362" t="s">
        <v>19</v>
      </c>
      <c r="AK577" s="362" t="s">
        <v>40</v>
      </c>
      <c r="AL577" s="362" t="s">
        <v>48</v>
      </c>
      <c r="AM577" s="362">
        <v>0</v>
      </c>
      <c r="AN577" s="362"/>
      <c r="AO577" s="362"/>
      <c r="AP577" s="361"/>
      <c r="AR577">
        <v>1</v>
      </c>
      <c r="AS577" t="s">
        <v>5839</v>
      </c>
      <c r="AT577" t="s">
        <v>5839</v>
      </c>
    </row>
    <row r="578" spans="2:46" ht="15" customHeight="1" x14ac:dyDescent="0.35">
      <c r="B578" s="362">
        <v>2325</v>
      </c>
      <c r="C578" s="362" t="s">
        <v>5634</v>
      </c>
      <c r="D578" s="362" t="s">
        <v>3</v>
      </c>
      <c r="E578" s="362" t="s">
        <v>172</v>
      </c>
      <c r="F578" s="362"/>
      <c r="G578" s="362" t="s">
        <v>63</v>
      </c>
      <c r="H578" s="362" t="s">
        <v>63</v>
      </c>
      <c r="I578" s="362" t="s">
        <v>80</v>
      </c>
      <c r="J578" s="362" t="s">
        <v>63</v>
      </c>
      <c r="K578" s="361" t="s">
        <v>5635</v>
      </c>
      <c r="L578" s="362"/>
      <c r="M578" s="362" t="s">
        <v>186</v>
      </c>
      <c r="N578" s="362" t="s">
        <v>4410</v>
      </c>
      <c r="O578" s="362"/>
      <c r="P578" s="362" t="s">
        <v>2208</v>
      </c>
      <c r="Q578" s="362" t="s">
        <v>5633</v>
      </c>
      <c r="R578" s="362"/>
      <c r="S578" s="361"/>
      <c r="T578" s="362"/>
      <c r="U578" s="362"/>
      <c r="V578" s="362" t="s">
        <v>844</v>
      </c>
      <c r="W578" s="362"/>
      <c r="X578" s="362"/>
      <c r="Y578" s="362" t="s">
        <v>48</v>
      </c>
      <c r="Z578" s="362" t="s">
        <v>90</v>
      </c>
      <c r="AA578" s="366" t="s">
        <v>90</v>
      </c>
      <c r="AB578" s="362" t="s">
        <v>90</v>
      </c>
      <c r="AC578" s="380"/>
      <c r="AD578" s="362"/>
      <c r="AE578" s="362"/>
      <c r="AF578" s="362"/>
      <c r="AG578" s="362"/>
      <c r="AH578" s="362"/>
      <c r="AI578" s="362" t="s">
        <v>7048</v>
      </c>
      <c r="AJ578" s="362" t="s">
        <v>19</v>
      </c>
      <c r="AK578" s="362" t="s">
        <v>40</v>
      </c>
      <c r="AL578" s="362" t="s">
        <v>48</v>
      </c>
      <c r="AM578" s="362">
        <v>0</v>
      </c>
      <c r="AN578" s="362"/>
      <c r="AO578" s="362"/>
      <c r="AP578" s="361"/>
      <c r="AR578">
        <v>1</v>
      </c>
      <c r="AS578" t="s">
        <v>5839</v>
      </c>
      <c r="AT578" t="s">
        <v>5839</v>
      </c>
    </row>
    <row r="579" spans="2:46" ht="15" customHeight="1" x14ac:dyDescent="0.35">
      <c r="B579" s="362">
        <v>2326</v>
      </c>
      <c r="C579" s="362" t="s">
        <v>5636</v>
      </c>
      <c r="D579" s="362" t="s">
        <v>3</v>
      </c>
      <c r="E579" s="362" t="s">
        <v>172</v>
      </c>
      <c r="F579" s="362"/>
      <c r="G579" s="362" t="s">
        <v>63</v>
      </c>
      <c r="H579" s="362" t="s">
        <v>63</v>
      </c>
      <c r="I579" s="362" t="s">
        <v>80</v>
      </c>
      <c r="J579" s="362" t="s">
        <v>63</v>
      </c>
      <c r="K579" s="361" t="s">
        <v>5637</v>
      </c>
      <c r="L579" s="362"/>
      <c r="M579" s="362" t="s">
        <v>186</v>
      </c>
      <c r="N579" s="362" t="s">
        <v>4410</v>
      </c>
      <c r="O579" s="362"/>
      <c r="P579" s="362" t="s">
        <v>2208</v>
      </c>
      <c r="Q579" s="362" t="s">
        <v>5633</v>
      </c>
      <c r="R579" s="362"/>
      <c r="S579" s="361"/>
      <c r="T579" s="362"/>
      <c r="U579" s="362"/>
      <c r="V579" s="362" t="s">
        <v>844</v>
      </c>
      <c r="W579" s="362"/>
      <c r="X579" s="362"/>
      <c r="Y579" s="362" t="s">
        <v>48</v>
      </c>
      <c r="Z579" s="362" t="s">
        <v>90</v>
      </c>
      <c r="AA579" s="366" t="s">
        <v>90</v>
      </c>
      <c r="AB579" s="362" t="s">
        <v>90</v>
      </c>
      <c r="AC579" s="380"/>
      <c r="AD579" s="362"/>
      <c r="AE579" s="362"/>
      <c r="AF579" s="362"/>
      <c r="AG579" s="362"/>
      <c r="AH579" s="362"/>
      <c r="AI579" s="362" t="s">
        <v>7048</v>
      </c>
      <c r="AJ579" s="362" t="s">
        <v>19</v>
      </c>
      <c r="AK579" s="362" t="s">
        <v>40</v>
      </c>
      <c r="AL579" s="362" t="s">
        <v>48</v>
      </c>
      <c r="AM579" s="362">
        <v>0</v>
      </c>
      <c r="AN579" s="362"/>
      <c r="AO579" s="362"/>
      <c r="AP579" s="361"/>
      <c r="AR579">
        <v>1</v>
      </c>
      <c r="AS579" t="s">
        <v>5839</v>
      </c>
      <c r="AT579" t="s">
        <v>5839</v>
      </c>
    </row>
    <row r="580" spans="2:46" ht="15" customHeight="1" x14ac:dyDescent="0.35">
      <c r="B580" s="362">
        <v>2327</v>
      </c>
      <c r="C580" s="362" t="s">
        <v>5638</v>
      </c>
      <c r="D580" s="362" t="s">
        <v>3</v>
      </c>
      <c r="E580" s="362" t="s">
        <v>172</v>
      </c>
      <c r="F580" s="362"/>
      <c r="G580" s="362" t="s">
        <v>63</v>
      </c>
      <c r="H580" s="362" t="s">
        <v>63</v>
      </c>
      <c r="I580" s="362" t="s">
        <v>80</v>
      </c>
      <c r="J580" s="362" t="s">
        <v>63</v>
      </c>
      <c r="K580" s="361" t="s">
        <v>5639</v>
      </c>
      <c r="L580" s="362"/>
      <c r="M580" s="362" t="s">
        <v>186</v>
      </c>
      <c r="N580" s="362" t="s">
        <v>4410</v>
      </c>
      <c r="O580" s="362"/>
      <c r="P580" s="362" t="s">
        <v>2208</v>
      </c>
      <c r="Q580" s="362" t="s">
        <v>5633</v>
      </c>
      <c r="R580" s="362"/>
      <c r="S580" s="361" t="s">
        <v>5640</v>
      </c>
      <c r="T580" s="362"/>
      <c r="U580" s="362"/>
      <c r="V580" s="362" t="s">
        <v>844</v>
      </c>
      <c r="W580" s="362"/>
      <c r="X580" s="362"/>
      <c r="Y580" s="362" t="s">
        <v>48</v>
      </c>
      <c r="Z580" s="362" t="s">
        <v>90</v>
      </c>
      <c r="AA580" s="366" t="s">
        <v>90</v>
      </c>
      <c r="AB580" s="362" t="s">
        <v>90</v>
      </c>
      <c r="AC580" s="380"/>
      <c r="AD580" s="362"/>
      <c r="AE580" s="362"/>
      <c r="AF580" s="362"/>
      <c r="AG580" s="362"/>
      <c r="AH580" s="362"/>
      <c r="AI580" s="362" t="s">
        <v>7048</v>
      </c>
      <c r="AJ580" s="362" t="s">
        <v>19</v>
      </c>
      <c r="AK580" s="362" t="s">
        <v>40</v>
      </c>
      <c r="AL580" s="362" t="s">
        <v>4410</v>
      </c>
      <c r="AM580" s="362" t="s">
        <v>5640</v>
      </c>
      <c r="AN580" s="362"/>
      <c r="AO580" s="362"/>
      <c r="AP580" s="361"/>
      <c r="AR580">
        <v>1</v>
      </c>
      <c r="AS580" t="s">
        <v>5839</v>
      </c>
      <c r="AT580" t="s">
        <v>5839</v>
      </c>
    </row>
    <row r="581" spans="2:46" ht="15" customHeight="1" x14ac:dyDescent="0.35">
      <c r="B581" s="362">
        <v>2328</v>
      </c>
      <c r="C581" s="362" t="s">
        <v>5641</v>
      </c>
      <c r="D581" s="362" t="s">
        <v>3</v>
      </c>
      <c r="E581" s="362" t="s">
        <v>172</v>
      </c>
      <c r="F581" s="362"/>
      <c r="G581" s="362"/>
      <c r="H581" s="362"/>
      <c r="I581" s="362" t="s">
        <v>26</v>
      </c>
      <c r="J581" s="362" t="s">
        <v>63</v>
      </c>
      <c r="K581" s="361" t="s">
        <v>5642</v>
      </c>
      <c r="L581" s="362"/>
      <c r="M581" s="362" t="s">
        <v>186</v>
      </c>
      <c r="N581" s="362" t="s">
        <v>4410</v>
      </c>
      <c r="O581" s="362"/>
      <c r="P581" s="362" t="s">
        <v>4399</v>
      </c>
      <c r="Q581" s="362" t="s">
        <v>4399</v>
      </c>
      <c r="R581" s="362"/>
      <c r="S581" s="361"/>
      <c r="T581" s="362"/>
      <c r="U581" s="362"/>
      <c r="V581" s="362" t="s">
        <v>844</v>
      </c>
      <c r="W581" s="362"/>
      <c r="X581" s="362"/>
      <c r="Y581" s="362" t="s">
        <v>48</v>
      </c>
      <c r="Z581" s="362" t="s">
        <v>90</v>
      </c>
      <c r="AA581" s="366" t="s">
        <v>90</v>
      </c>
      <c r="AB581" s="362" t="s">
        <v>90</v>
      </c>
      <c r="AC581" s="380"/>
      <c r="AD581" s="362"/>
      <c r="AE581" s="362"/>
      <c r="AF581" s="362"/>
      <c r="AG581" s="362"/>
      <c r="AH581" s="362"/>
      <c r="AI581" s="362" t="s">
        <v>7047</v>
      </c>
      <c r="AJ581" s="362" t="s">
        <v>19</v>
      </c>
      <c r="AK581" s="362" t="s">
        <v>40</v>
      </c>
      <c r="AL581" s="362" t="s">
        <v>4410</v>
      </c>
      <c r="AM581" s="362" t="s">
        <v>6953</v>
      </c>
      <c r="AN581" s="362"/>
      <c r="AO581" s="362"/>
      <c r="AP581" s="361"/>
      <c r="AR581">
        <v>1</v>
      </c>
      <c r="AS581" t="s">
        <v>5839</v>
      </c>
      <c r="AT581" t="s">
        <v>5839</v>
      </c>
    </row>
    <row r="582" spans="2:46" ht="15" customHeight="1" x14ac:dyDescent="0.35">
      <c r="B582" s="362">
        <v>2329</v>
      </c>
      <c r="C582" s="362" t="s">
        <v>5643</v>
      </c>
      <c r="D582" s="362" t="s">
        <v>3</v>
      </c>
      <c r="E582" s="362" t="s">
        <v>172</v>
      </c>
      <c r="F582" s="362"/>
      <c r="G582" s="362" t="s">
        <v>63</v>
      </c>
      <c r="H582" s="362" t="s">
        <v>63</v>
      </c>
      <c r="I582" s="362" t="s">
        <v>80</v>
      </c>
      <c r="J582" s="362" t="s">
        <v>63</v>
      </c>
      <c r="K582" s="361" t="s">
        <v>5644</v>
      </c>
      <c r="L582" s="362"/>
      <c r="M582" s="362" t="s">
        <v>186</v>
      </c>
      <c r="N582" s="362" t="s">
        <v>4410</v>
      </c>
      <c r="O582" s="362"/>
      <c r="P582" s="362" t="s">
        <v>2208</v>
      </c>
      <c r="Q582" s="362" t="s">
        <v>5645</v>
      </c>
      <c r="R582" s="362"/>
      <c r="S582" s="361"/>
      <c r="T582" s="362"/>
      <c r="U582" s="362"/>
      <c r="V582" s="362" t="s">
        <v>844</v>
      </c>
      <c r="W582" s="362"/>
      <c r="X582" s="362"/>
      <c r="Y582" s="362" t="s">
        <v>48</v>
      </c>
      <c r="Z582" s="362" t="s">
        <v>90</v>
      </c>
      <c r="AA582" s="366" t="s">
        <v>90</v>
      </c>
      <c r="AB582" s="362" t="s">
        <v>90</v>
      </c>
      <c r="AC582" s="380"/>
      <c r="AD582" s="362"/>
      <c r="AE582" s="362"/>
      <c r="AF582" s="362"/>
      <c r="AG582" s="362"/>
      <c r="AH582" s="362"/>
      <c r="AI582" s="362" t="s">
        <v>7048</v>
      </c>
      <c r="AJ582" s="362" t="s">
        <v>19</v>
      </c>
      <c r="AK582" s="362" t="s">
        <v>40</v>
      </c>
      <c r="AL582" s="362" t="s">
        <v>4410</v>
      </c>
      <c r="AM582" s="362">
        <v>0</v>
      </c>
      <c r="AN582" s="362"/>
      <c r="AO582" s="362"/>
      <c r="AP582" s="361"/>
      <c r="AR582">
        <v>1</v>
      </c>
      <c r="AS582" t="s">
        <v>5839</v>
      </c>
      <c r="AT582" t="s">
        <v>5839</v>
      </c>
    </row>
    <row r="583" spans="2:46" ht="15" customHeight="1" x14ac:dyDescent="0.35">
      <c r="B583" s="362">
        <v>2330</v>
      </c>
      <c r="C583" s="362" t="s">
        <v>5646</v>
      </c>
      <c r="D583" s="362" t="s">
        <v>3</v>
      </c>
      <c r="E583" s="362" t="s">
        <v>172</v>
      </c>
      <c r="F583" s="362"/>
      <c r="G583" s="362" t="s">
        <v>63</v>
      </c>
      <c r="H583" s="362" t="s">
        <v>63</v>
      </c>
      <c r="I583" s="362" t="s">
        <v>80</v>
      </c>
      <c r="J583" s="362" t="s">
        <v>63</v>
      </c>
      <c r="K583" s="361" t="s">
        <v>5647</v>
      </c>
      <c r="L583" s="362"/>
      <c r="M583" s="362" t="s">
        <v>186</v>
      </c>
      <c r="N583" s="362" t="s">
        <v>4410</v>
      </c>
      <c r="O583" s="362"/>
      <c r="P583" s="362" t="s">
        <v>2208</v>
      </c>
      <c r="Q583" s="362" t="s">
        <v>5645</v>
      </c>
      <c r="R583" s="362"/>
      <c r="S583" s="361"/>
      <c r="T583" s="362"/>
      <c r="U583" s="362"/>
      <c r="V583" s="362" t="s">
        <v>844</v>
      </c>
      <c r="W583" s="362"/>
      <c r="X583" s="362"/>
      <c r="Y583" s="362" t="s">
        <v>48</v>
      </c>
      <c r="Z583" s="362" t="s">
        <v>90</v>
      </c>
      <c r="AA583" s="366" t="s">
        <v>90</v>
      </c>
      <c r="AB583" s="362" t="s">
        <v>90</v>
      </c>
      <c r="AC583" s="380"/>
      <c r="AD583" s="362"/>
      <c r="AE583" s="362"/>
      <c r="AF583" s="362"/>
      <c r="AG583" s="362"/>
      <c r="AH583" s="362"/>
      <c r="AI583" s="362" t="s">
        <v>7048</v>
      </c>
      <c r="AJ583" s="362" t="s">
        <v>19</v>
      </c>
      <c r="AK583" s="362" t="s">
        <v>40</v>
      </c>
      <c r="AL583" s="362" t="s">
        <v>4410</v>
      </c>
      <c r="AM583" s="362">
        <v>0</v>
      </c>
      <c r="AN583" s="362"/>
      <c r="AO583" s="362"/>
      <c r="AP583" s="361"/>
      <c r="AR583">
        <v>1</v>
      </c>
      <c r="AS583" t="s">
        <v>5839</v>
      </c>
      <c r="AT583" t="s">
        <v>5839</v>
      </c>
    </row>
    <row r="584" spans="2:46" ht="15" customHeight="1" x14ac:dyDescent="0.35">
      <c r="B584" s="362">
        <v>2331</v>
      </c>
      <c r="C584" s="362" t="s">
        <v>5648</v>
      </c>
      <c r="D584" s="362" t="s">
        <v>3</v>
      </c>
      <c r="E584" s="362" t="s">
        <v>172</v>
      </c>
      <c r="F584" s="362"/>
      <c r="G584" s="362" t="s">
        <v>63</v>
      </c>
      <c r="H584" s="362" t="s">
        <v>63</v>
      </c>
      <c r="I584" s="362" t="s">
        <v>80</v>
      </c>
      <c r="J584" s="362" t="s">
        <v>63</v>
      </c>
      <c r="K584" s="361" t="s">
        <v>5649</v>
      </c>
      <c r="L584" s="362"/>
      <c r="M584" s="362" t="s">
        <v>186</v>
      </c>
      <c r="N584" s="362" t="s">
        <v>4410</v>
      </c>
      <c r="O584" s="362"/>
      <c r="P584" s="362" t="s">
        <v>2208</v>
      </c>
      <c r="Q584" s="362" t="s">
        <v>5645</v>
      </c>
      <c r="R584" s="362"/>
      <c r="S584" s="361"/>
      <c r="T584" s="362"/>
      <c r="U584" s="362"/>
      <c r="V584" s="362" t="s">
        <v>844</v>
      </c>
      <c r="W584" s="362"/>
      <c r="X584" s="362"/>
      <c r="Y584" s="362" t="s">
        <v>48</v>
      </c>
      <c r="Z584" s="362" t="s">
        <v>90</v>
      </c>
      <c r="AA584" s="366" t="s">
        <v>90</v>
      </c>
      <c r="AB584" s="362" t="s">
        <v>90</v>
      </c>
      <c r="AC584" s="380"/>
      <c r="AD584" s="362"/>
      <c r="AE584" s="362"/>
      <c r="AF584" s="362"/>
      <c r="AG584" s="362"/>
      <c r="AH584" s="362"/>
      <c r="AI584" s="362" t="s">
        <v>7048</v>
      </c>
      <c r="AJ584" s="362" t="s">
        <v>19</v>
      </c>
      <c r="AK584" s="362" t="s">
        <v>40</v>
      </c>
      <c r="AL584" s="362" t="s">
        <v>4410</v>
      </c>
      <c r="AM584" s="362">
        <v>0</v>
      </c>
      <c r="AN584" s="362"/>
      <c r="AO584" s="362"/>
      <c r="AP584" s="361"/>
      <c r="AR584">
        <v>1</v>
      </c>
      <c r="AS584" t="s">
        <v>5839</v>
      </c>
      <c r="AT584" t="s">
        <v>5839</v>
      </c>
    </row>
    <row r="585" spans="2:46" ht="15" customHeight="1" x14ac:dyDescent="0.35">
      <c r="B585" s="362">
        <v>2332</v>
      </c>
      <c r="C585" s="362" t="s">
        <v>5650</v>
      </c>
      <c r="D585" s="362" t="s">
        <v>3</v>
      </c>
      <c r="E585" s="362" t="s">
        <v>172</v>
      </c>
      <c r="F585" s="362"/>
      <c r="G585" s="362"/>
      <c r="H585" s="362"/>
      <c r="I585" s="362" t="s">
        <v>62</v>
      </c>
      <c r="J585" s="362" t="s">
        <v>62</v>
      </c>
      <c r="K585" s="361" t="s">
        <v>5651</v>
      </c>
      <c r="L585" s="362"/>
      <c r="M585" s="362" t="s">
        <v>186</v>
      </c>
      <c r="N585" s="362" t="s">
        <v>90</v>
      </c>
      <c r="O585" s="362"/>
      <c r="P585" s="362" t="s">
        <v>62</v>
      </c>
      <c r="Q585" s="362" t="s">
        <v>5476</v>
      </c>
      <c r="R585" s="362"/>
      <c r="S585" s="361" t="s">
        <v>90</v>
      </c>
      <c r="T585" s="362"/>
      <c r="U585" s="362"/>
      <c r="V585" s="362" t="s">
        <v>824</v>
      </c>
      <c r="W585" s="362"/>
      <c r="X585" s="362" t="s">
        <v>9</v>
      </c>
      <c r="Y585" s="362" t="s">
        <v>9</v>
      </c>
      <c r="Z585" s="362" t="s">
        <v>90</v>
      </c>
      <c r="AA585" s="366" t="s">
        <v>90</v>
      </c>
      <c r="AB585" s="362" t="s">
        <v>90</v>
      </c>
      <c r="AC585" s="380"/>
      <c r="AD585" s="362"/>
      <c r="AE585" s="362"/>
      <c r="AF585" s="362"/>
      <c r="AG585" s="362"/>
      <c r="AH585" s="362"/>
      <c r="AI585" s="362" t="s">
        <v>7057</v>
      </c>
      <c r="AJ585" s="362" t="s">
        <v>19</v>
      </c>
      <c r="AK585" s="362" t="s">
        <v>40</v>
      </c>
      <c r="AL585" s="362"/>
      <c r="AM585" s="362"/>
      <c r="AN585" s="362"/>
      <c r="AO585" s="362"/>
      <c r="AP585" s="361" t="e">
        <v>#N/A</v>
      </c>
      <c r="AR585">
        <v>1</v>
      </c>
      <c r="AS585" t="s">
        <v>9</v>
      </c>
      <c r="AT585" t="s">
        <v>9</v>
      </c>
    </row>
    <row r="586" spans="2:46" ht="15" customHeight="1" x14ac:dyDescent="0.35">
      <c r="B586" s="362">
        <v>2333</v>
      </c>
      <c r="C586" s="362" t="s">
        <v>5652</v>
      </c>
      <c r="D586" s="362" t="s">
        <v>3</v>
      </c>
      <c r="E586" s="362" t="s">
        <v>172</v>
      </c>
      <c r="F586" s="362"/>
      <c r="G586" s="362"/>
      <c r="H586" s="362"/>
      <c r="I586" s="362" t="s">
        <v>62</v>
      </c>
      <c r="J586" s="362" t="s">
        <v>62</v>
      </c>
      <c r="K586" s="361" t="s">
        <v>4547</v>
      </c>
      <c r="L586" s="362"/>
      <c r="M586" s="362" t="s">
        <v>186</v>
      </c>
      <c r="N586" s="362" t="s">
        <v>90</v>
      </c>
      <c r="O586" s="362"/>
      <c r="P586" s="362" t="s">
        <v>62</v>
      </c>
      <c r="Q586" s="362" t="s">
        <v>5476</v>
      </c>
      <c r="R586" s="362"/>
      <c r="S586" s="361" t="s">
        <v>90</v>
      </c>
      <c r="T586" s="362"/>
      <c r="U586" s="362"/>
      <c r="V586" s="362" t="s">
        <v>824</v>
      </c>
      <c r="W586" s="362"/>
      <c r="X586" s="362" t="s">
        <v>9</v>
      </c>
      <c r="Y586" s="362" t="s">
        <v>9</v>
      </c>
      <c r="Z586" s="362" t="s">
        <v>90</v>
      </c>
      <c r="AA586" s="366" t="s">
        <v>90</v>
      </c>
      <c r="AB586" s="362" t="s">
        <v>90</v>
      </c>
      <c r="AC586" s="380"/>
      <c r="AD586" s="362"/>
      <c r="AE586" s="362"/>
      <c r="AF586" s="362"/>
      <c r="AG586" s="362"/>
      <c r="AH586" s="362"/>
      <c r="AI586" s="362" t="s">
        <v>7057</v>
      </c>
      <c r="AJ586" s="362" t="s">
        <v>19</v>
      </c>
      <c r="AK586" s="362" t="s">
        <v>40</v>
      </c>
      <c r="AL586" s="362"/>
      <c r="AM586" s="362"/>
      <c r="AN586" s="362"/>
      <c r="AO586" s="362"/>
      <c r="AP586" s="361" t="e">
        <v>#N/A</v>
      </c>
      <c r="AR586">
        <v>1</v>
      </c>
      <c r="AS586" t="s">
        <v>9</v>
      </c>
      <c r="AT586" t="s">
        <v>9</v>
      </c>
    </row>
    <row r="587" spans="2:46" ht="15" customHeight="1" x14ac:dyDescent="0.35">
      <c r="B587" s="362">
        <v>2334</v>
      </c>
      <c r="C587" s="362" t="s">
        <v>5653</v>
      </c>
      <c r="D587" s="362" t="s">
        <v>3</v>
      </c>
      <c r="E587" s="362" t="s">
        <v>172</v>
      </c>
      <c r="F587" s="362"/>
      <c r="G587" s="362"/>
      <c r="H587" s="362"/>
      <c r="I587" s="362" t="s">
        <v>62</v>
      </c>
      <c r="J587" s="362" t="s">
        <v>62</v>
      </c>
      <c r="K587" s="361" t="s">
        <v>5654</v>
      </c>
      <c r="L587" s="362"/>
      <c r="M587" s="362" t="s">
        <v>186</v>
      </c>
      <c r="N587" s="362" t="s">
        <v>90</v>
      </c>
      <c r="O587" s="362"/>
      <c r="P587" s="362" t="s">
        <v>62</v>
      </c>
      <c r="Q587" s="362" t="s">
        <v>5476</v>
      </c>
      <c r="R587" s="362"/>
      <c r="S587" s="361" t="s">
        <v>90</v>
      </c>
      <c r="T587" s="362"/>
      <c r="U587" s="362"/>
      <c r="V587" s="362" t="s">
        <v>824</v>
      </c>
      <c r="W587" s="362"/>
      <c r="X587" s="362" t="s">
        <v>9</v>
      </c>
      <c r="Y587" s="362" t="s">
        <v>9</v>
      </c>
      <c r="Z587" s="362" t="s">
        <v>90</v>
      </c>
      <c r="AA587" s="366" t="s">
        <v>90</v>
      </c>
      <c r="AB587" s="362" t="s">
        <v>90</v>
      </c>
      <c r="AC587" s="380"/>
      <c r="AD587" s="362"/>
      <c r="AE587" s="362"/>
      <c r="AF587" s="362"/>
      <c r="AG587" s="362"/>
      <c r="AH587" s="362"/>
      <c r="AI587" s="362" t="s">
        <v>7057</v>
      </c>
      <c r="AJ587" s="362" t="s">
        <v>19</v>
      </c>
      <c r="AK587" s="362" t="s">
        <v>40</v>
      </c>
      <c r="AL587" s="362"/>
      <c r="AM587" s="362"/>
      <c r="AN587" s="362"/>
      <c r="AO587" s="362"/>
      <c r="AP587" s="361" t="e">
        <v>#N/A</v>
      </c>
      <c r="AR587">
        <v>1</v>
      </c>
      <c r="AS587" t="s">
        <v>9</v>
      </c>
      <c r="AT587" t="s">
        <v>9</v>
      </c>
    </row>
    <row r="588" spans="2:46" ht="15" customHeight="1" x14ac:dyDescent="0.35">
      <c r="B588" s="362">
        <v>2335</v>
      </c>
      <c r="C588" s="362" t="s">
        <v>5655</v>
      </c>
      <c r="D588" s="362" t="s">
        <v>3</v>
      </c>
      <c r="E588" s="362" t="s">
        <v>172</v>
      </c>
      <c r="F588" s="362"/>
      <c r="G588" s="362"/>
      <c r="H588" s="362"/>
      <c r="I588" s="362" t="s">
        <v>62</v>
      </c>
      <c r="J588" s="362" t="s">
        <v>62</v>
      </c>
      <c r="K588" s="361" t="s">
        <v>4547</v>
      </c>
      <c r="L588" s="362"/>
      <c r="M588" s="362" t="s">
        <v>186</v>
      </c>
      <c r="N588" s="362" t="s">
        <v>1890</v>
      </c>
      <c r="O588" s="362"/>
      <c r="P588" s="362" t="s">
        <v>62</v>
      </c>
      <c r="Q588" s="362" t="s">
        <v>5476</v>
      </c>
      <c r="R588" s="362"/>
      <c r="S588" s="361" t="s">
        <v>90</v>
      </c>
      <c r="T588" s="362"/>
      <c r="U588" s="362"/>
      <c r="V588" s="362" t="s">
        <v>824</v>
      </c>
      <c r="W588" s="362"/>
      <c r="X588" s="362" t="s">
        <v>9</v>
      </c>
      <c r="Y588" s="362" t="s">
        <v>9</v>
      </c>
      <c r="Z588" s="362" t="s">
        <v>90</v>
      </c>
      <c r="AA588" s="366" t="s">
        <v>90</v>
      </c>
      <c r="AB588" s="362" t="s">
        <v>90</v>
      </c>
      <c r="AC588" s="380"/>
      <c r="AD588" s="362"/>
      <c r="AE588" s="362"/>
      <c r="AF588" s="362"/>
      <c r="AG588" s="362"/>
      <c r="AH588" s="362"/>
      <c r="AI588" s="362" t="s">
        <v>7057</v>
      </c>
      <c r="AJ588" s="362" t="s">
        <v>19</v>
      </c>
      <c r="AK588" s="362" t="s">
        <v>40</v>
      </c>
      <c r="AL588" s="362"/>
      <c r="AM588" s="362"/>
      <c r="AN588" s="362"/>
      <c r="AO588" s="362"/>
      <c r="AP588" s="361" t="e">
        <v>#N/A</v>
      </c>
      <c r="AR588">
        <v>1</v>
      </c>
      <c r="AS588" t="s">
        <v>9</v>
      </c>
      <c r="AT588" t="s">
        <v>9</v>
      </c>
    </row>
    <row r="589" spans="2:46" ht="15" customHeight="1" x14ac:dyDescent="0.35">
      <c r="B589" s="362">
        <v>2336</v>
      </c>
      <c r="C589" s="362" t="s">
        <v>5656</v>
      </c>
      <c r="D589" s="362" t="s">
        <v>3</v>
      </c>
      <c r="E589" s="362" t="s">
        <v>172</v>
      </c>
      <c r="F589" s="362"/>
      <c r="G589" s="362"/>
      <c r="H589" s="362"/>
      <c r="I589" s="362" t="s">
        <v>65</v>
      </c>
      <c r="J589" s="362" t="s">
        <v>65</v>
      </c>
      <c r="K589" s="361" t="s">
        <v>5657</v>
      </c>
      <c r="L589" s="362"/>
      <c r="M589" s="362" t="s">
        <v>186</v>
      </c>
      <c r="N589" s="362" t="s">
        <v>40</v>
      </c>
      <c r="O589" s="362"/>
      <c r="P589" s="362" t="s">
        <v>975</v>
      </c>
      <c r="Q589" s="362" t="s">
        <v>3395</v>
      </c>
      <c r="R589" s="362"/>
      <c r="S589" s="361" t="s">
        <v>90</v>
      </c>
      <c r="T589" s="362"/>
      <c r="U589" s="362"/>
      <c r="V589" s="362" t="s">
        <v>202</v>
      </c>
      <c r="W589" s="362"/>
      <c r="X589" s="362" t="s">
        <v>9</v>
      </c>
      <c r="Y589" s="362" t="s">
        <v>9</v>
      </c>
      <c r="Z589" s="362" t="s">
        <v>90</v>
      </c>
      <c r="AA589" s="366" t="s">
        <v>90</v>
      </c>
      <c r="AB589" s="362" t="s">
        <v>90</v>
      </c>
      <c r="AC589" s="380"/>
      <c r="AD589" s="362"/>
      <c r="AE589" s="362"/>
      <c r="AF589" s="362"/>
      <c r="AG589" s="362"/>
      <c r="AH589" s="362"/>
      <c r="AI589" s="362" t="s">
        <v>7051</v>
      </c>
      <c r="AJ589" s="362" t="s">
        <v>19</v>
      </c>
      <c r="AK589" s="362" t="s">
        <v>40</v>
      </c>
      <c r="AL589" s="362"/>
      <c r="AM589" s="362"/>
      <c r="AN589" s="362"/>
      <c r="AO589" s="362"/>
      <c r="AP589" s="361" t="e">
        <v>#N/A</v>
      </c>
      <c r="AR589">
        <v>1</v>
      </c>
      <c r="AS589" t="s">
        <v>9</v>
      </c>
      <c r="AT589" t="s">
        <v>9</v>
      </c>
    </row>
    <row r="590" spans="2:46" ht="15" customHeight="1" x14ac:dyDescent="0.35">
      <c r="B590" s="362">
        <v>2337</v>
      </c>
      <c r="C590" s="362" t="s">
        <v>5658</v>
      </c>
      <c r="D590" s="362" t="s">
        <v>3</v>
      </c>
      <c r="E590" s="362" t="s">
        <v>172</v>
      </c>
      <c r="F590" s="362"/>
      <c r="G590" s="362"/>
      <c r="H590" s="362"/>
      <c r="I590" s="362" t="s">
        <v>65</v>
      </c>
      <c r="J590" s="362" t="s">
        <v>65</v>
      </c>
      <c r="K590" s="361" t="s">
        <v>5659</v>
      </c>
      <c r="L590" s="362"/>
      <c r="M590" s="362" t="s">
        <v>186</v>
      </c>
      <c r="N590" s="362" t="s">
        <v>40</v>
      </c>
      <c r="O590" s="362"/>
      <c r="P590" s="362" t="s">
        <v>975</v>
      </c>
      <c r="Q590" s="362" t="s">
        <v>3395</v>
      </c>
      <c r="R590" s="362"/>
      <c r="S590" s="361" t="s">
        <v>90</v>
      </c>
      <c r="T590" s="362"/>
      <c r="U590" s="362"/>
      <c r="V590" s="362" t="s">
        <v>202</v>
      </c>
      <c r="W590" s="362"/>
      <c r="X590" s="362" t="s">
        <v>9</v>
      </c>
      <c r="Y590" s="362" t="s">
        <v>9</v>
      </c>
      <c r="Z590" s="362" t="s">
        <v>90</v>
      </c>
      <c r="AA590" s="366" t="s">
        <v>90</v>
      </c>
      <c r="AB590" s="362" t="s">
        <v>90</v>
      </c>
      <c r="AC590" s="380"/>
      <c r="AD590" s="362"/>
      <c r="AE590" s="362"/>
      <c r="AF590" s="362"/>
      <c r="AG590" s="362"/>
      <c r="AH590" s="362"/>
      <c r="AI590" s="362" t="s">
        <v>7051</v>
      </c>
      <c r="AJ590" s="362" t="s">
        <v>19</v>
      </c>
      <c r="AK590" s="362" t="s">
        <v>40</v>
      </c>
      <c r="AL590" s="362"/>
      <c r="AM590" s="362"/>
      <c r="AN590" s="362"/>
      <c r="AO590" s="362"/>
      <c r="AP590" s="361" t="e">
        <v>#N/A</v>
      </c>
      <c r="AR590">
        <v>1</v>
      </c>
      <c r="AS590" t="s">
        <v>9</v>
      </c>
      <c r="AT590" t="s">
        <v>9</v>
      </c>
    </row>
    <row r="591" spans="2:46" ht="15" customHeight="1" x14ac:dyDescent="0.35">
      <c r="B591" s="362">
        <v>2338</v>
      </c>
      <c r="C591" s="362" t="s">
        <v>5660</v>
      </c>
      <c r="D591" s="362" t="s">
        <v>3</v>
      </c>
      <c r="E591" s="362" t="s">
        <v>172</v>
      </c>
      <c r="F591" s="362"/>
      <c r="G591" s="362"/>
      <c r="H591" s="362"/>
      <c r="I591" s="362" t="s">
        <v>65</v>
      </c>
      <c r="J591" s="362" t="s">
        <v>65</v>
      </c>
      <c r="K591" s="361" t="s">
        <v>5661</v>
      </c>
      <c r="L591" s="362"/>
      <c r="M591" s="362" t="s">
        <v>186</v>
      </c>
      <c r="N591" s="362" t="s">
        <v>40</v>
      </c>
      <c r="O591" s="362"/>
      <c r="P591" s="362" t="s">
        <v>975</v>
      </c>
      <c r="Q591" s="362" t="s">
        <v>3395</v>
      </c>
      <c r="R591" s="362"/>
      <c r="S591" s="361" t="s">
        <v>90</v>
      </c>
      <c r="T591" s="362"/>
      <c r="U591" s="362"/>
      <c r="V591" s="362" t="s">
        <v>202</v>
      </c>
      <c r="W591" s="362"/>
      <c r="X591" s="362" t="s">
        <v>9</v>
      </c>
      <c r="Y591" s="362" t="s">
        <v>9</v>
      </c>
      <c r="Z591" s="362" t="s">
        <v>90</v>
      </c>
      <c r="AA591" s="366" t="s">
        <v>90</v>
      </c>
      <c r="AB591" s="362" t="s">
        <v>90</v>
      </c>
      <c r="AC591" s="380"/>
      <c r="AD591" s="362"/>
      <c r="AE591" s="362"/>
      <c r="AF591" s="362"/>
      <c r="AG591" s="362"/>
      <c r="AH591" s="362"/>
      <c r="AI591" s="362" t="s">
        <v>7051</v>
      </c>
      <c r="AJ591" s="362" t="s">
        <v>19</v>
      </c>
      <c r="AK591" s="362" t="s">
        <v>40</v>
      </c>
      <c r="AL591" s="362"/>
      <c r="AM591" s="362"/>
      <c r="AN591" s="362"/>
      <c r="AO591" s="362"/>
      <c r="AP591" s="361" t="e">
        <v>#N/A</v>
      </c>
      <c r="AR591">
        <v>1</v>
      </c>
      <c r="AS591" t="s">
        <v>9</v>
      </c>
      <c r="AT591" t="s">
        <v>9</v>
      </c>
    </row>
    <row r="592" spans="2:46" ht="15" customHeight="1" x14ac:dyDescent="0.35">
      <c r="B592" s="362">
        <v>2339</v>
      </c>
      <c r="C592" s="362" t="s">
        <v>5662</v>
      </c>
      <c r="D592" s="362" t="s">
        <v>3</v>
      </c>
      <c r="E592" s="362" t="s">
        <v>172</v>
      </c>
      <c r="F592" s="362"/>
      <c r="G592" s="362"/>
      <c r="H592" s="362"/>
      <c r="I592" s="362" t="s">
        <v>26</v>
      </c>
      <c r="J592" s="362" t="s">
        <v>63</v>
      </c>
      <c r="K592" s="361" t="s">
        <v>5663</v>
      </c>
      <c r="L592" s="362"/>
      <c r="M592" s="362" t="s">
        <v>186</v>
      </c>
      <c r="N592" s="362" t="s">
        <v>4410</v>
      </c>
      <c r="O592" s="362"/>
      <c r="P592" s="362" t="s">
        <v>4399</v>
      </c>
      <c r="Q592" s="362" t="s">
        <v>4399</v>
      </c>
      <c r="R592" s="362"/>
      <c r="S592" s="361"/>
      <c r="T592" s="362"/>
      <c r="U592" s="362"/>
      <c r="V592" s="362" t="s">
        <v>844</v>
      </c>
      <c r="W592" s="362"/>
      <c r="X592" s="362"/>
      <c r="Y592" s="362" t="s">
        <v>48</v>
      </c>
      <c r="Z592" s="362" t="s">
        <v>90</v>
      </c>
      <c r="AA592" s="366" t="s">
        <v>90</v>
      </c>
      <c r="AB592" s="362" t="s">
        <v>90</v>
      </c>
      <c r="AC592" s="380"/>
      <c r="AD592" s="362"/>
      <c r="AE592" s="362"/>
      <c r="AF592" s="362"/>
      <c r="AG592" s="362"/>
      <c r="AH592" s="362"/>
      <c r="AI592" s="362" t="s">
        <v>7047</v>
      </c>
      <c r="AJ592" s="362" t="s">
        <v>19</v>
      </c>
      <c r="AK592" s="362" t="s">
        <v>40</v>
      </c>
      <c r="AL592" s="362" t="s">
        <v>4410</v>
      </c>
      <c r="AM592" s="362" t="s">
        <v>6953</v>
      </c>
      <c r="AN592" s="362"/>
      <c r="AO592" s="362"/>
      <c r="AP592" s="361"/>
      <c r="AR592">
        <v>1</v>
      </c>
      <c r="AS592" t="s">
        <v>5839</v>
      </c>
      <c r="AT592" t="s">
        <v>5839</v>
      </c>
    </row>
    <row r="593" spans="2:46" ht="15" customHeight="1" x14ac:dyDescent="0.35">
      <c r="B593" s="362">
        <v>2340</v>
      </c>
      <c r="C593" s="362" t="s">
        <v>5664</v>
      </c>
      <c r="D593" s="362" t="s">
        <v>3</v>
      </c>
      <c r="E593" s="362" t="s">
        <v>172</v>
      </c>
      <c r="F593" s="362"/>
      <c r="G593" s="362"/>
      <c r="H593" s="362"/>
      <c r="I593" s="362" t="s">
        <v>65</v>
      </c>
      <c r="J593" s="362" t="s">
        <v>65</v>
      </c>
      <c r="K593" s="361" t="s">
        <v>5665</v>
      </c>
      <c r="L593" s="362"/>
      <c r="M593" s="362" t="s">
        <v>186</v>
      </c>
      <c r="N593" s="362" t="s">
        <v>40</v>
      </c>
      <c r="O593" s="362"/>
      <c r="P593" s="362" t="s">
        <v>975</v>
      </c>
      <c r="Q593" s="362" t="s">
        <v>3395</v>
      </c>
      <c r="R593" s="362"/>
      <c r="S593" s="361" t="s">
        <v>5666</v>
      </c>
      <c r="T593" s="362"/>
      <c r="U593" s="362"/>
      <c r="V593" s="362" t="s">
        <v>202</v>
      </c>
      <c r="W593" s="362"/>
      <c r="X593" s="362" t="s">
        <v>9</v>
      </c>
      <c r="Y593" s="362" t="s">
        <v>9</v>
      </c>
      <c r="Z593" s="362" t="s">
        <v>90</v>
      </c>
      <c r="AA593" s="366" t="s">
        <v>90</v>
      </c>
      <c r="AB593" s="362" t="s">
        <v>90</v>
      </c>
      <c r="AC593" s="380"/>
      <c r="AD593" s="362"/>
      <c r="AE593" s="362"/>
      <c r="AF593" s="362"/>
      <c r="AG593" s="362"/>
      <c r="AH593" s="362"/>
      <c r="AI593" s="362" t="s">
        <v>7051</v>
      </c>
      <c r="AJ593" s="362" t="s">
        <v>19</v>
      </c>
      <c r="AK593" s="362" t="s">
        <v>40</v>
      </c>
      <c r="AL593" s="362"/>
      <c r="AM593" s="362"/>
      <c r="AN593" s="362"/>
      <c r="AO593" s="362"/>
      <c r="AP593" s="361" t="e">
        <v>#N/A</v>
      </c>
      <c r="AR593">
        <v>1</v>
      </c>
      <c r="AS593" t="s">
        <v>9</v>
      </c>
      <c r="AT593" t="s">
        <v>9</v>
      </c>
    </row>
    <row r="594" spans="2:46" ht="15" customHeight="1" x14ac:dyDescent="0.35">
      <c r="B594" s="362">
        <v>2341</v>
      </c>
      <c r="C594" s="362" t="s">
        <v>5667</v>
      </c>
      <c r="D594" s="362" t="s">
        <v>3</v>
      </c>
      <c r="E594" s="362" t="s">
        <v>172</v>
      </c>
      <c r="F594" s="362"/>
      <c r="G594" s="362"/>
      <c r="H594" s="362"/>
      <c r="I594" s="362" t="s">
        <v>65</v>
      </c>
      <c r="J594" s="362" t="s">
        <v>65</v>
      </c>
      <c r="K594" s="361" t="s">
        <v>5668</v>
      </c>
      <c r="L594" s="362"/>
      <c r="M594" s="362" t="s">
        <v>186</v>
      </c>
      <c r="N594" s="362" t="s">
        <v>40</v>
      </c>
      <c r="O594" s="362"/>
      <c r="P594" s="362" t="s">
        <v>975</v>
      </c>
      <c r="Q594" s="362" t="s">
        <v>3395</v>
      </c>
      <c r="R594" s="362"/>
      <c r="S594" s="361" t="s">
        <v>5669</v>
      </c>
      <c r="T594" s="362"/>
      <c r="U594" s="362"/>
      <c r="V594" s="362" t="s">
        <v>202</v>
      </c>
      <c r="W594" s="362"/>
      <c r="X594" s="362" t="s">
        <v>9</v>
      </c>
      <c r="Y594" s="362" t="s">
        <v>9</v>
      </c>
      <c r="Z594" s="362" t="s">
        <v>90</v>
      </c>
      <c r="AA594" s="366" t="s">
        <v>90</v>
      </c>
      <c r="AB594" s="362" t="s">
        <v>90</v>
      </c>
      <c r="AC594" s="380"/>
      <c r="AD594" s="362"/>
      <c r="AE594" s="362"/>
      <c r="AF594" s="362"/>
      <c r="AG594" s="362"/>
      <c r="AH594" s="362"/>
      <c r="AI594" s="362" t="s">
        <v>7051</v>
      </c>
      <c r="AJ594" s="362" t="s">
        <v>19</v>
      </c>
      <c r="AK594" s="362" t="s">
        <v>40</v>
      </c>
      <c r="AL594" s="362"/>
      <c r="AM594" s="362"/>
      <c r="AN594" s="362"/>
      <c r="AO594" s="362"/>
      <c r="AP594" s="361" t="e">
        <v>#N/A</v>
      </c>
      <c r="AR594">
        <v>1</v>
      </c>
      <c r="AS594" t="s">
        <v>9</v>
      </c>
      <c r="AT594" t="s">
        <v>9</v>
      </c>
    </row>
    <row r="595" spans="2:46" ht="15" customHeight="1" x14ac:dyDescent="0.35">
      <c r="B595" s="362">
        <v>2342</v>
      </c>
      <c r="C595" s="362" t="s">
        <v>5670</v>
      </c>
      <c r="D595" s="362" t="s">
        <v>3</v>
      </c>
      <c r="E595" s="362" t="s">
        <v>172</v>
      </c>
      <c r="F595" s="362"/>
      <c r="G595" s="362"/>
      <c r="H595" s="362"/>
      <c r="I595" s="362" t="s">
        <v>65</v>
      </c>
      <c r="J595" s="362" t="s">
        <v>65</v>
      </c>
      <c r="K595" s="361" t="s">
        <v>5671</v>
      </c>
      <c r="L595" s="362"/>
      <c r="M595" s="362" t="s">
        <v>186</v>
      </c>
      <c r="N595" s="362" t="s">
        <v>40</v>
      </c>
      <c r="O595" s="362"/>
      <c r="P595" s="362" t="s">
        <v>975</v>
      </c>
      <c r="Q595" s="362" t="s">
        <v>3395</v>
      </c>
      <c r="R595" s="362"/>
      <c r="S595" s="361" t="s">
        <v>5672</v>
      </c>
      <c r="T595" s="362"/>
      <c r="U595" s="362"/>
      <c r="V595" s="362" t="s">
        <v>202</v>
      </c>
      <c r="W595" s="362"/>
      <c r="X595" s="362" t="s">
        <v>9</v>
      </c>
      <c r="Y595" s="362" t="s">
        <v>9</v>
      </c>
      <c r="Z595" s="362" t="s">
        <v>90</v>
      </c>
      <c r="AA595" s="366" t="s">
        <v>90</v>
      </c>
      <c r="AB595" s="362" t="s">
        <v>90</v>
      </c>
      <c r="AC595" s="380"/>
      <c r="AD595" s="362"/>
      <c r="AE595" s="362"/>
      <c r="AF595" s="362"/>
      <c r="AG595" s="362"/>
      <c r="AH595" s="362"/>
      <c r="AI595" s="362" t="s">
        <v>7051</v>
      </c>
      <c r="AJ595" s="362" t="s">
        <v>19</v>
      </c>
      <c r="AK595" s="362" t="s">
        <v>40</v>
      </c>
      <c r="AL595" s="362"/>
      <c r="AM595" s="362"/>
      <c r="AN595" s="362"/>
      <c r="AO595" s="362"/>
      <c r="AP595" s="361" t="e">
        <v>#N/A</v>
      </c>
      <c r="AR595">
        <v>1</v>
      </c>
      <c r="AS595" t="s">
        <v>9</v>
      </c>
      <c r="AT595" t="s">
        <v>9</v>
      </c>
    </row>
    <row r="596" spans="2:46" ht="15" customHeight="1" x14ac:dyDescent="0.35">
      <c r="B596" s="362">
        <v>2343</v>
      </c>
      <c r="C596" s="362" t="s">
        <v>5673</v>
      </c>
      <c r="D596" s="362" t="s">
        <v>3</v>
      </c>
      <c r="E596" s="362" t="s">
        <v>172</v>
      </c>
      <c r="F596" s="362"/>
      <c r="G596" s="362"/>
      <c r="H596" s="362"/>
      <c r="I596" s="362" t="s">
        <v>65</v>
      </c>
      <c r="J596" s="362" t="s">
        <v>65</v>
      </c>
      <c r="K596" s="361" t="s">
        <v>5674</v>
      </c>
      <c r="L596" s="362"/>
      <c r="M596" s="362" t="s">
        <v>186</v>
      </c>
      <c r="N596" s="362" t="s">
        <v>40</v>
      </c>
      <c r="O596" s="362"/>
      <c r="P596" s="362" t="s">
        <v>975</v>
      </c>
      <c r="Q596" s="362" t="s">
        <v>2916</v>
      </c>
      <c r="R596" s="362"/>
      <c r="S596" s="361" t="s">
        <v>5675</v>
      </c>
      <c r="T596" s="362"/>
      <c r="U596" s="362"/>
      <c r="V596" s="362" t="s">
        <v>202</v>
      </c>
      <c r="W596" s="362"/>
      <c r="X596" s="362" t="s">
        <v>9</v>
      </c>
      <c r="Y596" s="362" t="s">
        <v>9</v>
      </c>
      <c r="Z596" s="362" t="s">
        <v>90</v>
      </c>
      <c r="AA596" s="366" t="s">
        <v>90</v>
      </c>
      <c r="AB596" s="362" t="s">
        <v>90</v>
      </c>
      <c r="AC596" s="380"/>
      <c r="AD596" s="362"/>
      <c r="AE596" s="362"/>
      <c r="AF596" s="362"/>
      <c r="AG596" s="362"/>
      <c r="AH596" s="362"/>
      <c r="AI596" s="362" t="s">
        <v>7051</v>
      </c>
      <c r="AJ596" s="362" t="s">
        <v>19</v>
      </c>
      <c r="AK596" s="362" t="s">
        <v>40</v>
      </c>
      <c r="AL596" s="362"/>
      <c r="AM596" s="362"/>
      <c r="AN596" s="362"/>
      <c r="AO596" s="362"/>
      <c r="AP596" s="361" t="e">
        <v>#N/A</v>
      </c>
      <c r="AR596">
        <v>1</v>
      </c>
      <c r="AS596" t="s">
        <v>9</v>
      </c>
      <c r="AT596" t="s">
        <v>9</v>
      </c>
    </row>
    <row r="597" spans="2:46" ht="15" customHeight="1" x14ac:dyDescent="0.35">
      <c r="B597" s="362">
        <v>2344</v>
      </c>
      <c r="C597" s="362" t="s">
        <v>5676</v>
      </c>
      <c r="D597" s="362" t="s">
        <v>3</v>
      </c>
      <c r="E597" s="362" t="s">
        <v>172</v>
      </c>
      <c r="F597" s="362"/>
      <c r="G597" s="362"/>
      <c r="H597" s="362"/>
      <c r="I597" s="362" t="s">
        <v>65</v>
      </c>
      <c r="J597" s="362" t="s">
        <v>65</v>
      </c>
      <c r="K597" s="361" t="s">
        <v>5677</v>
      </c>
      <c r="L597" s="362"/>
      <c r="M597" s="362" t="s">
        <v>186</v>
      </c>
      <c r="N597" s="362" t="s">
        <v>40</v>
      </c>
      <c r="O597" s="362"/>
      <c r="P597" s="362" t="s">
        <v>975</v>
      </c>
      <c r="Q597" s="362" t="s">
        <v>2916</v>
      </c>
      <c r="R597" s="362"/>
      <c r="S597" s="361" t="s">
        <v>5678</v>
      </c>
      <c r="T597" s="362"/>
      <c r="U597" s="362"/>
      <c r="V597" s="362" t="s">
        <v>202</v>
      </c>
      <c r="W597" s="362"/>
      <c r="X597" s="362" t="s">
        <v>9</v>
      </c>
      <c r="Y597" s="362" t="s">
        <v>9</v>
      </c>
      <c r="Z597" s="362" t="s">
        <v>90</v>
      </c>
      <c r="AA597" s="366" t="s">
        <v>90</v>
      </c>
      <c r="AB597" s="362" t="s">
        <v>90</v>
      </c>
      <c r="AC597" s="380"/>
      <c r="AD597" s="362"/>
      <c r="AE597" s="362"/>
      <c r="AF597" s="362"/>
      <c r="AG597" s="362"/>
      <c r="AH597" s="362"/>
      <c r="AI597" s="362" t="s">
        <v>7051</v>
      </c>
      <c r="AJ597" s="362" t="s">
        <v>19</v>
      </c>
      <c r="AK597" s="362" t="s">
        <v>40</v>
      </c>
      <c r="AL597" s="362"/>
      <c r="AM597" s="362"/>
      <c r="AN597" s="362"/>
      <c r="AO597" s="362"/>
      <c r="AP597" s="361" t="e">
        <v>#N/A</v>
      </c>
      <c r="AR597">
        <v>1</v>
      </c>
      <c r="AS597" t="s">
        <v>9</v>
      </c>
      <c r="AT597" t="s">
        <v>9</v>
      </c>
    </row>
    <row r="598" spans="2:46" ht="15" customHeight="1" x14ac:dyDescent="0.35">
      <c r="B598" s="362">
        <v>2345</v>
      </c>
      <c r="C598" s="362" t="s">
        <v>5679</v>
      </c>
      <c r="D598" s="362" t="s">
        <v>3</v>
      </c>
      <c r="E598" s="362" t="s">
        <v>172</v>
      </c>
      <c r="F598" s="362"/>
      <c r="G598" s="362"/>
      <c r="H598" s="362"/>
      <c r="I598" s="362" t="s">
        <v>65</v>
      </c>
      <c r="J598" s="362" t="s">
        <v>65</v>
      </c>
      <c r="K598" s="361" t="s">
        <v>5680</v>
      </c>
      <c r="L598" s="362"/>
      <c r="M598" s="362" t="s">
        <v>186</v>
      </c>
      <c r="N598" s="362" t="s">
        <v>40</v>
      </c>
      <c r="O598" s="362"/>
      <c r="P598" s="362" t="s">
        <v>975</v>
      </c>
      <c r="Q598" s="362" t="s">
        <v>2916</v>
      </c>
      <c r="R598" s="362"/>
      <c r="S598" s="361" t="s">
        <v>5681</v>
      </c>
      <c r="T598" s="362"/>
      <c r="U598" s="362"/>
      <c r="V598" s="362" t="s">
        <v>202</v>
      </c>
      <c r="W598" s="362"/>
      <c r="X598" s="362" t="s">
        <v>9</v>
      </c>
      <c r="Y598" s="362" t="s">
        <v>9</v>
      </c>
      <c r="Z598" s="362" t="s">
        <v>90</v>
      </c>
      <c r="AA598" s="366" t="s">
        <v>90</v>
      </c>
      <c r="AB598" s="362" t="s">
        <v>90</v>
      </c>
      <c r="AC598" s="380"/>
      <c r="AD598" s="362"/>
      <c r="AE598" s="362"/>
      <c r="AF598" s="362"/>
      <c r="AG598" s="362"/>
      <c r="AH598" s="362"/>
      <c r="AI598" s="362" t="s">
        <v>7051</v>
      </c>
      <c r="AJ598" s="362" t="s">
        <v>19</v>
      </c>
      <c r="AK598" s="362" t="s">
        <v>40</v>
      </c>
      <c r="AL598" s="362"/>
      <c r="AM598" s="362"/>
      <c r="AN598" s="362"/>
      <c r="AO598" s="362"/>
      <c r="AP598" s="361" t="e">
        <v>#N/A</v>
      </c>
      <c r="AR598">
        <v>1</v>
      </c>
      <c r="AS598" t="s">
        <v>9</v>
      </c>
      <c r="AT598" t="s">
        <v>9</v>
      </c>
    </row>
    <row r="599" spans="2:46" ht="15" customHeight="1" x14ac:dyDescent="0.35">
      <c r="B599" s="362">
        <v>2346</v>
      </c>
      <c r="C599" s="362" t="s">
        <v>5682</v>
      </c>
      <c r="D599" s="362" t="s">
        <v>3</v>
      </c>
      <c r="E599" s="362" t="s">
        <v>172</v>
      </c>
      <c r="F599" s="362"/>
      <c r="G599" s="362"/>
      <c r="H599" s="362"/>
      <c r="I599" s="362" t="s">
        <v>65</v>
      </c>
      <c r="J599" s="362" t="s">
        <v>65</v>
      </c>
      <c r="K599" s="361" t="s">
        <v>5683</v>
      </c>
      <c r="L599" s="362"/>
      <c r="M599" s="362" t="s">
        <v>186</v>
      </c>
      <c r="N599" s="362" t="s">
        <v>40</v>
      </c>
      <c r="O599" s="362"/>
      <c r="P599" s="362" t="s">
        <v>975</v>
      </c>
      <c r="Q599" s="362" t="s">
        <v>2916</v>
      </c>
      <c r="R599" s="362"/>
      <c r="S599" s="361" t="s">
        <v>5684</v>
      </c>
      <c r="T599" s="362"/>
      <c r="U599" s="362"/>
      <c r="V599" s="362" t="s">
        <v>202</v>
      </c>
      <c r="W599" s="362"/>
      <c r="X599" s="362" t="s">
        <v>9</v>
      </c>
      <c r="Y599" s="362" t="s">
        <v>9</v>
      </c>
      <c r="Z599" s="362" t="s">
        <v>90</v>
      </c>
      <c r="AA599" s="366" t="s">
        <v>90</v>
      </c>
      <c r="AB599" s="362" t="s">
        <v>90</v>
      </c>
      <c r="AC599" s="380"/>
      <c r="AD599" s="362"/>
      <c r="AE599" s="362"/>
      <c r="AF599" s="362"/>
      <c r="AG599" s="362"/>
      <c r="AH599" s="362"/>
      <c r="AI599" s="362" t="s">
        <v>7051</v>
      </c>
      <c r="AJ599" s="362" t="s">
        <v>19</v>
      </c>
      <c r="AK599" s="362" t="s">
        <v>40</v>
      </c>
      <c r="AL599" s="362"/>
      <c r="AM599" s="362"/>
      <c r="AN599" s="362"/>
      <c r="AO599" s="362"/>
      <c r="AP599" s="361" t="e">
        <v>#N/A</v>
      </c>
      <c r="AR599">
        <v>1</v>
      </c>
      <c r="AS599" t="s">
        <v>9</v>
      </c>
      <c r="AT599" t="s">
        <v>9</v>
      </c>
    </row>
    <row r="600" spans="2:46" ht="15" customHeight="1" x14ac:dyDescent="0.35">
      <c r="B600" s="362">
        <v>2347</v>
      </c>
      <c r="C600" s="362" t="s">
        <v>5685</v>
      </c>
      <c r="D600" s="362" t="s">
        <v>3</v>
      </c>
      <c r="E600" s="362" t="s">
        <v>172</v>
      </c>
      <c r="F600" s="362"/>
      <c r="G600" s="362"/>
      <c r="H600" s="362"/>
      <c r="I600" s="362" t="s">
        <v>65</v>
      </c>
      <c r="J600" s="362" t="s">
        <v>65</v>
      </c>
      <c r="K600" s="361" t="s">
        <v>5686</v>
      </c>
      <c r="L600" s="362"/>
      <c r="M600" s="362" t="s">
        <v>186</v>
      </c>
      <c r="N600" s="362" t="s">
        <v>40</v>
      </c>
      <c r="O600" s="362"/>
      <c r="P600" s="362" t="s">
        <v>65</v>
      </c>
      <c r="Q600" s="362" t="s">
        <v>3395</v>
      </c>
      <c r="R600" s="362"/>
      <c r="S600" s="361" t="s">
        <v>90</v>
      </c>
      <c r="T600" s="362"/>
      <c r="U600" s="362"/>
      <c r="V600" s="362" t="s">
        <v>202</v>
      </c>
      <c r="W600" s="362"/>
      <c r="X600" s="362" t="s">
        <v>9</v>
      </c>
      <c r="Y600" s="362" t="s">
        <v>9</v>
      </c>
      <c r="Z600" s="362" t="s">
        <v>90</v>
      </c>
      <c r="AA600" s="366" t="s">
        <v>90</v>
      </c>
      <c r="AB600" s="362" t="s">
        <v>90</v>
      </c>
      <c r="AC600" s="380"/>
      <c r="AD600" s="362"/>
      <c r="AE600" s="362"/>
      <c r="AF600" s="362"/>
      <c r="AG600" s="362"/>
      <c r="AH600" s="362"/>
      <c r="AI600" s="362" t="s">
        <v>7051</v>
      </c>
      <c r="AJ600" s="362" t="s">
        <v>19</v>
      </c>
      <c r="AK600" s="362" t="s">
        <v>40</v>
      </c>
      <c r="AL600" s="362"/>
      <c r="AM600" s="362"/>
      <c r="AN600" s="362"/>
      <c r="AO600" s="362"/>
      <c r="AP600" s="361" t="e">
        <v>#N/A</v>
      </c>
      <c r="AR600">
        <v>1</v>
      </c>
      <c r="AS600" t="s">
        <v>9</v>
      </c>
      <c r="AT600" t="s">
        <v>9</v>
      </c>
    </row>
    <row r="601" spans="2:46" ht="15" customHeight="1" x14ac:dyDescent="0.35">
      <c r="B601" s="362">
        <v>2348</v>
      </c>
      <c r="C601" s="362" t="s">
        <v>5687</v>
      </c>
      <c r="D601" s="362" t="s">
        <v>3</v>
      </c>
      <c r="E601" s="362" t="s">
        <v>172</v>
      </c>
      <c r="F601" s="362"/>
      <c r="G601" s="362"/>
      <c r="H601" s="362"/>
      <c r="I601" s="362" t="s">
        <v>65</v>
      </c>
      <c r="J601" s="362" t="s">
        <v>65</v>
      </c>
      <c r="K601" s="361" t="s">
        <v>5688</v>
      </c>
      <c r="L601" s="362"/>
      <c r="M601" s="362" t="s">
        <v>186</v>
      </c>
      <c r="N601" s="362" t="s">
        <v>40</v>
      </c>
      <c r="O601" s="362"/>
      <c r="P601" s="362" t="s">
        <v>2208</v>
      </c>
      <c r="Q601" s="362" t="s">
        <v>4394</v>
      </c>
      <c r="R601" s="362"/>
      <c r="S601" s="361" t="s">
        <v>90</v>
      </c>
      <c r="T601" s="362"/>
      <c r="U601" s="362"/>
      <c r="V601" s="362" t="s">
        <v>202</v>
      </c>
      <c r="W601" s="362"/>
      <c r="X601" s="362" t="s">
        <v>9</v>
      </c>
      <c r="Y601" s="362" t="s">
        <v>9</v>
      </c>
      <c r="Z601" s="362" t="s">
        <v>90</v>
      </c>
      <c r="AA601" s="366" t="s">
        <v>90</v>
      </c>
      <c r="AB601" s="362" t="s">
        <v>90</v>
      </c>
      <c r="AC601" s="380"/>
      <c r="AD601" s="362"/>
      <c r="AE601" s="362"/>
      <c r="AF601" s="362"/>
      <c r="AG601" s="362"/>
      <c r="AH601" s="362"/>
      <c r="AI601" s="362" t="s">
        <v>7051</v>
      </c>
      <c r="AJ601" s="362" t="s">
        <v>19</v>
      </c>
      <c r="AK601" s="362" t="s">
        <v>40</v>
      </c>
      <c r="AL601" s="362"/>
      <c r="AM601" s="362"/>
      <c r="AN601" s="362"/>
      <c r="AO601" s="362"/>
      <c r="AP601" s="361" t="e">
        <v>#N/A</v>
      </c>
      <c r="AR601">
        <v>1</v>
      </c>
      <c r="AS601" t="s">
        <v>9</v>
      </c>
      <c r="AT601" t="s">
        <v>9</v>
      </c>
    </row>
    <row r="602" spans="2:46" ht="15" customHeight="1" x14ac:dyDescent="0.35">
      <c r="B602" s="362">
        <v>2349</v>
      </c>
      <c r="C602" s="362" t="s">
        <v>5689</v>
      </c>
      <c r="D602" s="362" t="s">
        <v>3</v>
      </c>
      <c r="E602" s="362" t="s">
        <v>172</v>
      </c>
      <c r="F602" s="362"/>
      <c r="G602" s="362"/>
      <c r="H602" s="362"/>
      <c r="I602" s="362" t="s">
        <v>65</v>
      </c>
      <c r="J602" s="362" t="s">
        <v>65</v>
      </c>
      <c r="K602" s="361" t="s">
        <v>5690</v>
      </c>
      <c r="L602" s="362"/>
      <c r="M602" s="362" t="s">
        <v>186</v>
      </c>
      <c r="N602" s="362" t="s">
        <v>40</v>
      </c>
      <c r="O602" s="362"/>
      <c r="P602" s="362" t="s">
        <v>65</v>
      </c>
      <c r="Q602" s="362" t="s">
        <v>3395</v>
      </c>
      <c r="R602" s="362"/>
      <c r="S602" s="361" t="s">
        <v>90</v>
      </c>
      <c r="T602" s="362"/>
      <c r="U602" s="362"/>
      <c r="V602" s="362" t="s">
        <v>202</v>
      </c>
      <c r="W602" s="362"/>
      <c r="X602" s="362" t="s">
        <v>9</v>
      </c>
      <c r="Y602" s="362" t="s">
        <v>9</v>
      </c>
      <c r="Z602" s="362" t="s">
        <v>90</v>
      </c>
      <c r="AA602" s="366" t="s">
        <v>90</v>
      </c>
      <c r="AB602" s="362" t="s">
        <v>90</v>
      </c>
      <c r="AC602" s="380"/>
      <c r="AD602" s="362"/>
      <c r="AE602" s="362"/>
      <c r="AF602" s="362"/>
      <c r="AG602" s="362"/>
      <c r="AH602" s="362"/>
      <c r="AI602" s="362" t="s">
        <v>7051</v>
      </c>
      <c r="AJ602" s="362" t="s">
        <v>19</v>
      </c>
      <c r="AK602" s="362" t="s">
        <v>40</v>
      </c>
      <c r="AL602" s="362"/>
      <c r="AM602" s="362"/>
      <c r="AN602" s="362"/>
      <c r="AO602" s="362"/>
      <c r="AP602" s="361" t="e">
        <v>#N/A</v>
      </c>
      <c r="AR602">
        <v>1</v>
      </c>
      <c r="AS602" t="s">
        <v>9</v>
      </c>
      <c r="AT602" t="s">
        <v>9</v>
      </c>
    </row>
    <row r="603" spans="2:46" ht="15" customHeight="1" x14ac:dyDescent="0.35">
      <c r="B603" s="362">
        <v>2350</v>
      </c>
      <c r="C603" s="362" t="s">
        <v>5691</v>
      </c>
      <c r="D603" s="362" t="s">
        <v>3</v>
      </c>
      <c r="E603" s="362" t="s">
        <v>172</v>
      </c>
      <c r="F603" s="362"/>
      <c r="G603" s="362"/>
      <c r="H603" s="362"/>
      <c r="I603" s="362" t="s">
        <v>26</v>
      </c>
      <c r="J603" s="362" t="s">
        <v>63</v>
      </c>
      <c r="K603" s="361" t="s">
        <v>5692</v>
      </c>
      <c r="L603" s="362"/>
      <c r="M603" s="362" t="s">
        <v>186</v>
      </c>
      <c r="N603" s="362" t="s">
        <v>4410</v>
      </c>
      <c r="O603" s="362"/>
      <c r="P603" s="362" t="s">
        <v>1398</v>
      </c>
      <c r="Q603" s="362" t="s">
        <v>4513</v>
      </c>
      <c r="R603" s="362"/>
      <c r="S603" s="361" t="s">
        <v>5693</v>
      </c>
      <c r="T603" s="362"/>
      <c r="U603" s="362"/>
      <c r="V603" s="362" t="s">
        <v>844</v>
      </c>
      <c r="W603" s="362"/>
      <c r="X603" s="362"/>
      <c r="Y603" s="362" t="s">
        <v>48</v>
      </c>
      <c r="Z603" s="362" t="s">
        <v>90</v>
      </c>
      <c r="AA603" s="366" t="s">
        <v>90</v>
      </c>
      <c r="AB603" s="362" t="s">
        <v>90</v>
      </c>
      <c r="AC603" s="380"/>
      <c r="AD603" s="362"/>
      <c r="AE603" s="362"/>
      <c r="AF603" s="362"/>
      <c r="AG603" s="362"/>
      <c r="AH603" s="362"/>
      <c r="AI603" s="362" t="s">
        <v>7047</v>
      </c>
      <c r="AJ603" s="362" t="s">
        <v>19</v>
      </c>
      <c r="AK603" s="362" t="s">
        <v>40</v>
      </c>
      <c r="AL603" s="362" t="s">
        <v>4410</v>
      </c>
      <c r="AM603" s="362" t="s">
        <v>5693</v>
      </c>
      <c r="AN603" s="362"/>
      <c r="AO603" s="362"/>
      <c r="AP603" s="361"/>
      <c r="AR603">
        <v>1</v>
      </c>
      <c r="AS603" t="s">
        <v>5839</v>
      </c>
      <c r="AT603" t="s">
        <v>5839</v>
      </c>
    </row>
    <row r="604" spans="2:46" ht="15" customHeight="1" x14ac:dyDescent="0.35">
      <c r="B604" s="362">
        <v>2351</v>
      </c>
      <c r="C604" s="362" t="s">
        <v>5694</v>
      </c>
      <c r="D604" s="362" t="s">
        <v>3</v>
      </c>
      <c r="E604" s="362" t="s">
        <v>172</v>
      </c>
      <c r="F604" s="362"/>
      <c r="G604" s="362"/>
      <c r="H604" s="362"/>
      <c r="I604" s="362" t="s">
        <v>65</v>
      </c>
      <c r="J604" s="362" t="s">
        <v>65</v>
      </c>
      <c r="K604" s="361" t="s">
        <v>5695</v>
      </c>
      <c r="L604" s="362"/>
      <c r="M604" s="362" t="s">
        <v>186</v>
      </c>
      <c r="N604" s="362" t="s">
        <v>40</v>
      </c>
      <c r="O604" s="362"/>
      <c r="P604" s="362" t="s">
        <v>975</v>
      </c>
      <c r="Q604" s="362" t="s">
        <v>3395</v>
      </c>
      <c r="R604" s="362"/>
      <c r="S604" s="361" t="s">
        <v>90</v>
      </c>
      <c r="T604" s="362"/>
      <c r="U604" s="362"/>
      <c r="V604" s="362" t="s">
        <v>202</v>
      </c>
      <c r="W604" s="362"/>
      <c r="X604" s="362" t="s">
        <v>9</v>
      </c>
      <c r="Y604" s="362" t="s">
        <v>9</v>
      </c>
      <c r="Z604" s="362" t="s">
        <v>90</v>
      </c>
      <c r="AA604" s="366" t="s">
        <v>90</v>
      </c>
      <c r="AB604" s="362" t="s">
        <v>90</v>
      </c>
      <c r="AC604" s="380"/>
      <c r="AD604" s="362"/>
      <c r="AE604" s="362"/>
      <c r="AF604" s="362"/>
      <c r="AG604" s="362"/>
      <c r="AH604" s="362"/>
      <c r="AI604" s="362" t="s">
        <v>7051</v>
      </c>
      <c r="AJ604" s="362" t="s">
        <v>19</v>
      </c>
      <c r="AK604" s="362" t="s">
        <v>40</v>
      </c>
      <c r="AL604" s="362"/>
      <c r="AM604" s="362"/>
      <c r="AN604" s="362"/>
      <c r="AO604" s="362"/>
      <c r="AP604" s="361" t="e">
        <v>#N/A</v>
      </c>
      <c r="AR604">
        <v>1</v>
      </c>
      <c r="AS604" t="s">
        <v>9</v>
      </c>
      <c r="AT604" t="s">
        <v>9</v>
      </c>
    </row>
    <row r="605" spans="2:46" ht="15" customHeight="1" x14ac:dyDescent="0.35">
      <c r="B605" s="362">
        <v>2352</v>
      </c>
      <c r="C605" s="362" t="s">
        <v>5696</v>
      </c>
      <c r="D605" s="362" t="s">
        <v>3</v>
      </c>
      <c r="E605" s="362" t="s">
        <v>172</v>
      </c>
      <c r="F605" s="362"/>
      <c r="G605" s="362"/>
      <c r="H605" s="362"/>
      <c r="I605" s="362" t="s">
        <v>65</v>
      </c>
      <c r="J605" s="362" t="s">
        <v>65</v>
      </c>
      <c r="K605" s="361" t="s">
        <v>5697</v>
      </c>
      <c r="L605" s="362"/>
      <c r="M605" s="362" t="s">
        <v>186</v>
      </c>
      <c r="N605" s="362" t="s">
        <v>40</v>
      </c>
      <c r="O605" s="362"/>
      <c r="P605" s="362" t="s">
        <v>975</v>
      </c>
      <c r="Q605" s="362" t="s">
        <v>3395</v>
      </c>
      <c r="R605" s="362"/>
      <c r="S605" s="361" t="s">
        <v>90</v>
      </c>
      <c r="T605" s="362"/>
      <c r="U605" s="362"/>
      <c r="V605" s="362" t="s">
        <v>202</v>
      </c>
      <c r="W605" s="362"/>
      <c r="X605" s="362" t="s">
        <v>9</v>
      </c>
      <c r="Y605" s="362" t="s">
        <v>9</v>
      </c>
      <c r="Z605" s="362" t="s">
        <v>90</v>
      </c>
      <c r="AA605" s="366" t="s">
        <v>90</v>
      </c>
      <c r="AB605" s="362" t="s">
        <v>90</v>
      </c>
      <c r="AC605" s="380"/>
      <c r="AD605" s="362"/>
      <c r="AE605" s="362"/>
      <c r="AF605" s="362"/>
      <c r="AG605" s="362"/>
      <c r="AH605" s="362"/>
      <c r="AI605" s="362" t="s">
        <v>7051</v>
      </c>
      <c r="AJ605" s="362" t="s">
        <v>19</v>
      </c>
      <c r="AK605" s="362" t="s">
        <v>40</v>
      </c>
      <c r="AL605" s="362"/>
      <c r="AM605" s="362"/>
      <c r="AN605" s="362"/>
      <c r="AO605" s="362"/>
      <c r="AP605" s="361" t="e">
        <v>#N/A</v>
      </c>
      <c r="AR605">
        <v>1</v>
      </c>
      <c r="AS605" t="s">
        <v>9</v>
      </c>
      <c r="AT605" t="s">
        <v>9</v>
      </c>
    </row>
    <row r="606" spans="2:46" ht="15" customHeight="1" x14ac:dyDescent="0.35">
      <c r="B606" s="362">
        <v>2353</v>
      </c>
      <c r="C606" s="362" t="s">
        <v>5698</v>
      </c>
      <c r="D606" s="362" t="s">
        <v>3</v>
      </c>
      <c r="E606" s="362" t="s">
        <v>172</v>
      </c>
      <c r="F606" s="362"/>
      <c r="G606" s="362"/>
      <c r="H606" s="362"/>
      <c r="I606" s="362" t="s">
        <v>65</v>
      </c>
      <c r="J606" s="362" t="s">
        <v>65</v>
      </c>
      <c r="K606" s="361" t="s">
        <v>5699</v>
      </c>
      <c r="L606" s="362"/>
      <c r="M606" s="362" t="s">
        <v>186</v>
      </c>
      <c r="N606" s="362" t="s">
        <v>40</v>
      </c>
      <c r="O606" s="362"/>
      <c r="P606" s="362" t="s">
        <v>975</v>
      </c>
      <c r="Q606" s="362" t="s">
        <v>3395</v>
      </c>
      <c r="R606" s="362"/>
      <c r="S606" s="361" t="s">
        <v>90</v>
      </c>
      <c r="T606" s="362"/>
      <c r="U606" s="362"/>
      <c r="V606" s="362" t="s">
        <v>202</v>
      </c>
      <c r="W606" s="362"/>
      <c r="X606" s="362" t="s">
        <v>9</v>
      </c>
      <c r="Y606" s="362" t="s">
        <v>9</v>
      </c>
      <c r="Z606" s="362" t="s">
        <v>90</v>
      </c>
      <c r="AA606" s="366" t="s">
        <v>90</v>
      </c>
      <c r="AB606" s="362" t="s">
        <v>90</v>
      </c>
      <c r="AC606" s="380"/>
      <c r="AD606" s="362"/>
      <c r="AE606" s="362"/>
      <c r="AF606" s="362"/>
      <c r="AG606" s="362"/>
      <c r="AH606" s="362"/>
      <c r="AI606" s="362" t="s">
        <v>7051</v>
      </c>
      <c r="AJ606" s="362" t="s">
        <v>19</v>
      </c>
      <c r="AK606" s="362" t="s">
        <v>40</v>
      </c>
      <c r="AL606" s="362"/>
      <c r="AM606" s="362"/>
      <c r="AN606" s="362"/>
      <c r="AO606" s="362"/>
      <c r="AP606" s="361" t="e">
        <v>#N/A</v>
      </c>
      <c r="AR606">
        <v>1</v>
      </c>
      <c r="AS606" t="s">
        <v>9</v>
      </c>
      <c r="AT606" t="s">
        <v>9</v>
      </c>
    </row>
    <row r="607" spans="2:46" ht="15" customHeight="1" x14ac:dyDescent="0.35">
      <c r="B607" s="362">
        <v>2354</v>
      </c>
      <c r="C607" s="362" t="s">
        <v>5700</v>
      </c>
      <c r="D607" s="362" t="s">
        <v>3</v>
      </c>
      <c r="E607" s="362" t="s">
        <v>172</v>
      </c>
      <c r="F607" s="362"/>
      <c r="G607" s="362"/>
      <c r="H607" s="362"/>
      <c r="I607" s="362" t="s">
        <v>65</v>
      </c>
      <c r="J607" s="362" t="s">
        <v>65</v>
      </c>
      <c r="K607" s="361" t="s">
        <v>5665</v>
      </c>
      <c r="L607" s="362"/>
      <c r="M607" s="362" t="s">
        <v>186</v>
      </c>
      <c r="N607" s="362" t="s">
        <v>5666</v>
      </c>
      <c r="O607" s="362"/>
      <c r="P607" s="362" t="s">
        <v>975</v>
      </c>
      <c r="Q607" s="362" t="s">
        <v>3395</v>
      </c>
      <c r="R607" s="362"/>
      <c r="S607" s="361" t="s">
        <v>5666</v>
      </c>
      <c r="T607" s="362"/>
      <c r="U607" s="362"/>
      <c r="V607" s="362" t="s">
        <v>202</v>
      </c>
      <c r="W607" s="362"/>
      <c r="X607" s="362" t="s">
        <v>9</v>
      </c>
      <c r="Y607" s="362" t="s">
        <v>9</v>
      </c>
      <c r="Z607" s="362" t="s">
        <v>90</v>
      </c>
      <c r="AA607" s="366" t="s">
        <v>90</v>
      </c>
      <c r="AB607" s="362" t="s">
        <v>90</v>
      </c>
      <c r="AC607" s="380"/>
      <c r="AD607" s="362"/>
      <c r="AE607" s="362"/>
      <c r="AF607" s="362"/>
      <c r="AG607" s="362"/>
      <c r="AH607" s="362"/>
      <c r="AI607" s="362" t="s">
        <v>7051</v>
      </c>
      <c r="AJ607" s="362" t="s">
        <v>19</v>
      </c>
      <c r="AK607" s="362" t="s">
        <v>40</v>
      </c>
      <c r="AL607" s="362"/>
      <c r="AM607" s="362"/>
      <c r="AN607" s="362"/>
      <c r="AO607" s="362"/>
      <c r="AP607" s="361" t="e">
        <v>#N/A</v>
      </c>
      <c r="AR607">
        <v>1</v>
      </c>
      <c r="AS607" t="s">
        <v>9</v>
      </c>
      <c r="AT607" t="s">
        <v>9</v>
      </c>
    </row>
    <row r="608" spans="2:46" ht="15" customHeight="1" x14ac:dyDescent="0.35">
      <c r="B608" s="362">
        <v>2355</v>
      </c>
      <c r="C608" s="362" t="s">
        <v>5701</v>
      </c>
      <c r="D608" s="362" t="s">
        <v>3</v>
      </c>
      <c r="E608" s="362" t="s">
        <v>172</v>
      </c>
      <c r="F608" s="362"/>
      <c r="G608" s="362"/>
      <c r="H608" s="362"/>
      <c r="I608" s="362" t="s">
        <v>65</v>
      </c>
      <c r="J608" s="362" t="s">
        <v>65</v>
      </c>
      <c r="K608" s="361" t="s">
        <v>5668</v>
      </c>
      <c r="L608" s="362"/>
      <c r="M608" s="362" t="s">
        <v>186</v>
      </c>
      <c r="N608" s="362" t="s">
        <v>5669</v>
      </c>
      <c r="O608" s="362"/>
      <c r="P608" s="362" t="s">
        <v>975</v>
      </c>
      <c r="Q608" s="362" t="s">
        <v>3395</v>
      </c>
      <c r="R608" s="362"/>
      <c r="S608" s="361" t="s">
        <v>5669</v>
      </c>
      <c r="T608" s="362"/>
      <c r="U608" s="362"/>
      <c r="V608" s="362" t="s">
        <v>202</v>
      </c>
      <c r="W608" s="362"/>
      <c r="X608" s="362" t="s">
        <v>9</v>
      </c>
      <c r="Y608" s="362" t="s">
        <v>9</v>
      </c>
      <c r="Z608" s="362" t="s">
        <v>90</v>
      </c>
      <c r="AA608" s="366" t="s">
        <v>90</v>
      </c>
      <c r="AB608" s="362" t="s">
        <v>90</v>
      </c>
      <c r="AC608" s="380"/>
      <c r="AD608" s="362"/>
      <c r="AE608" s="362"/>
      <c r="AF608" s="362"/>
      <c r="AG608" s="362"/>
      <c r="AH608" s="362"/>
      <c r="AI608" s="362" t="s">
        <v>7051</v>
      </c>
      <c r="AJ608" s="362" t="s">
        <v>19</v>
      </c>
      <c r="AK608" s="362" t="s">
        <v>40</v>
      </c>
      <c r="AL608" s="362"/>
      <c r="AM608" s="362"/>
      <c r="AN608" s="362"/>
      <c r="AO608" s="362"/>
      <c r="AP608" s="361" t="e">
        <v>#N/A</v>
      </c>
      <c r="AR608">
        <v>1</v>
      </c>
      <c r="AS608" t="s">
        <v>9</v>
      </c>
      <c r="AT608" t="s">
        <v>9</v>
      </c>
    </row>
    <row r="609" spans="2:46" ht="15" customHeight="1" x14ac:dyDescent="0.35">
      <c r="B609" s="362">
        <v>2356</v>
      </c>
      <c r="C609" s="362" t="s">
        <v>5702</v>
      </c>
      <c r="D609" s="362" t="s">
        <v>3</v>
      </c>
      <c r="E609" s="362" t="s">
        <v>172</v>
      </c>
      <c r="F609" s="362"/>
      <c r="G609" s="362"/>
      <c r="H609" s="362"/>
      <c r="I609" s="362" t="s">
        <v>65</v>
      </c>
      <c r="J609" s="362" t="s">
        <v>65</v>
      </c>
      <c r="K609" s="361" t="s">
        <v>5671</v>
      </c>
      <c r="L609" s="362"/>
      <c r="M609" s="362" t="s">
        <v>186</v>
      </c>
      <c r="N609" s="362" t="s">
        <v>5672</v>
      </c>
      <c r="O609" s="362"/>
      <c r="P609" s="362" t="s">
        <v>975</v>
      </c>
      <c r="Q609" s="362" t="s">
        <v>3395</v>
      </c>
      <c r="R609" s="362"/>
      <c r="S609" s="361" t="s">
        <v>5672</v>
      </c>
      <c r="T609" s="362"/>
      <c r="U609" s="362"/>
      <c r="V609" s="362" t="s">
        <v>202</v>
      </c>
      <c r="W609" s="362"/>
      <c r="X609" s="362" t="s">
        <v>9</v>
      </c>
      <c r="Y609" s="362" t="s">
        <v>9</v>
      </c>
      <c r="Z609" s="362" t="s">
        <v>90</v>
      </c>
      <c r="AA609" s="366" t="s">
        <v>90</v>
      </c>
      <c r="AB609" s="362" t="s">
        <v>90</v>
      </c>
      <c r="AC609" s="380"/>
      <c r="AD609" s="362"/>
      <c r="AE609" s="362"/>
      <c r="AF609" s="362"/>
      <c r="AG609" s="362"/>
      <c r="AH609" s="362"/>
      <c r="AI609" s="362" t="s">
        <v>7051</v>
      </c>
      <c r="AJ609" s="362" t="s">
        <v>19</v>
      </c>
      <c r="AK609" s="362" t="s">
        <v>40</v>
      </c>
      <c r="AL609" s="362"/>
      <c r="AM609" s="362"/>
      <c r="AN609" s="362"/>
      <c r="AO609" s="362"/>
      <c r="AP609" s="361" t="e">
        <v>#N/A</v>
      </c>
      <c r="AR609">
        <v>1</v>
      </c>
      <c r="AS609" t="s">
        <v>9</v>
      </c>
      <c r="AT609" t="s">
        <v>9</v>
      </c>
    </row>
    <row r="610" spans="2:46" ht="15" customHeight="1" x14ac:dyDescent="0.35">
      <c r="B610" s="362">
        <v>2357</v>
      </c>
      <c r="C610" s="362" t="s">
        <v>5703</v>
      </c>
      <c r="D610" s="362" t="s">
        <v>3</v>
      </c>
      <c r="E610" s="362" t="s">
        <v>172</v>
      </c>
      <c r="F610" s="362"/>
      <c r="G610" s="362"/>
      <c r="H610" s="362"/>
      <c r="I610" s="362" t="s">
        <v>65</v>
      </c>
      <c r="J610" s="362" t="s">
        <v>65</v>
      </c>
      <c r="K610" s="361" t="s">
        <v>5674</v>
      </c>
      <c r="L610" s="362"/>
      <c r="M610" s="362" t="s">
        <v>186</v>
      </c>
      <c r="N610" s="362" t="s">
        <v>5675</v>
      </c>
      <c r="O610" s="362"/>
      <c r="P610" s="362" t="s">
        <v>975</v>
      </c>
      <c r="Q610" s="362" t="s">
        <v>2916</v>
      </c>
      <c r="R610" s="362"/>
      <c r="S610" s="361" t="s">
        <v>5675</v>
      </c>
      <c r="T610" s="362"/>
      <c r="U610" s="362"/>
      <c r="V610" s="362" t="s">
        <v>202</v>
      </c>
      <c r="W610" s="362"/>
      <c r="X610" s="362" t="s">
        <v>9</v>
      </c>
      <c r="Y610" s="362" t="s">
        <v>9</v>
      </c>
      <c r="Z610" s="362" t="s">
        <v>90</v>
      </c>
      <c r="AA610" s="366" t="s">
        <v>90</v>
      </c>
      <c r="AB610" s="362" t="s">
        <v>90</v>
      </c>
      <c r="AC610" s="380"/>
      <c r="AD610" s="362"/>
      <c r="AE610" s="362"/>
      <c r="AF610" s="362"/>
      <c r="AG610" s="362"/>
      <c r="AH610" s="362"/>
      <c r="AI610" s="362" t="s">
        <v>7051</v>
      </c>
      <c r="AJ610" s="362" t="s">
        <v>19</v>
      </c>
      <c r="AK610" s="362" t="s">
        <v>40</v>
      </c>
      <c r="AL610" s="362"/>
      <c r="AM610" s="362"/>
      <c r="AN610" s="362"/>
      <c r="AO610" s="362"/>
      <c r="AP610" s="361" t="e">
        <v>#N/A</v>
      </c>
      <c r="AR610">
        <v>1</v>
      </c>
      <c r="AS610" t="s">
        <v>9</v>
      </c>
      <c r="AT610" t="s">
        <v>9</v>
      </c>
    </row>
    <row r="611" spans="2:46" ht="15" customHeight="1" x14ac:dyDescent="0.35">
      <c r="B611" s="362">
        <v>2358</v>
      </c>
      <c r="C611" s="362" t="s">
        <v>5704</v>
      </c>
      <c r="D611" s="362" t="s">
        <v>3</v>
      </c>
      <c r="E611" s="362" t="s">
        <v>172</v>
      </c>
      <c r="F611" s="362"/>
      <c r="G611" s="362"/>
      <c r="H611" s="362"/>
      <c r="I611" s="362" t="s">
        <v>65</v>
      </c>
      <c r="J611" s="362" t="s">
        <v>65</v>
      </c>
      <c r="K611" s="361" t="s">
        <v>5677</v>
      </c>
      <c r="L611" s="362"/>
      <c r="M611" s="362" t="s">
        <v>186</v>
      </c>
      <c r="N611" s="362" t="s">
        <v>5678</v>
      </c>
      <c r="O611" s="362"/>
      <c r="P611" s="362" t="s">
        <v>975</v>
      </c>
      <c r="Q611" s="362" t="s">
        <v>2916</v>
      </c>
      <c r="R611" s="362"/>
      <c r="S611" s="361" t="s">
        <v>5678</v>
      </c>
      <c r="T611" s="362"/>
      <c r="U611" s="362"/>
      <c r="V611" s="362" t="s">
        <v>202</v>
      </c>
      <c r="W611" s="362"/>
      <c r="X611" s="362" t="s">
        <v>9</v>
      </c>
      <c r="Y611" s="362" t="s">
        <v>9</v>
      </c>
      <c r="Z611" s="362" t="s">
        <v>90</v>
      </c>
      <c r="AA611" s="366" t="s">
        <v>90</v>
      </c>
      <c r="AB611" s="362" t="s">
        <v>90</v>
      </c>
      <c r="AC611" s="380"/>
      <c r="AD611" s="362"/>
      <c r="AE611" s="362"/>
      <c r="AF611" s="362"/>
      <c r="AG611" s="362"/>
      <c r="AH611" s="362"/>
      <c r="AI611" s="362" t="s">
        <v>7051</v>
      </c>
      <c r="AJ611" s="362" t="s">
        <v>19</v>
      </c>
      <c r="AK611" s="362" t="s">
        <v>40</v>
      </c>
      <c r="AL611" s="362"/>
      <c r="AM611" s="362"/>
      <c r="AN611" s="362"/>
      <c r="AO611" s="362"/>
      <c r="AP611" s="361" t="e">
        <v>#N/A</v>
      </c>
      <c r="AR611">
        <v>1</v>
      </c>
      <c r="AS611" t="s">
        <v>9</v>
      </c>
      <c r="AT611" t="s">
        <v>9</v>
      </c>
    </row>
    <row r="612" spans="2:46" ht="15" customHeight="1" x14ac:dyDescent="0.35">
      <c r="B612" s="362">
        <v>2359</v>
      </c>
      <c r="C612" s="362" t="s">
        <v>5705</v>
      </c>
      <c r="D612" s="362" t="s">
        <v>3</v>
      </c>
      <c r="E612" s="362" t="s">
        <v>172</v>
      </c>
      <c r="F612" s="362"/>
      <c r="G612" s="362"/>
      <c r="H612" s="362"/>
      <c r="I612" s="362" t="s">
        <v>65</v>
      </c>
      <c r="J612" s="362" t="s">
        <v>65</v>
      </c>
      <c r="K612" s="361" t="s">
        <v>5680</v>
      </c>
      <c r="L612" s="362"/>
      <c r="M612" s="362" t="s">
        <v>186</v>
      </c>
      <c r="N612" s="362" t="s">
        <v>5681</v>
      </c>
      <c r="O612" s="362"/>
      <c r="P612" s="362" t="s">
        <v>975</v>
      </c>
      <c r="Q612" s="362" t="s">
        <v>2916</v>
      </c>
      <c r="R612" s="362"/>
      <c r="S612" s="361" t="s">
        <v>5681</v>
      </c>
      <c r="T612" s="362"/>
      <c r="U612" s="362"/>
      <c r="V612" s="362" t="s">
        <v>202</v>
      </c>
      <c r="W612" s="362"/>
      <c r="X612" s="362" t="s">
        <v>9</v>
      </c>
      <c r="Y612" s="362" t="s">
        <v>9</v>
      </c>
      <c r="Z612" s="362" t="s">
        <v>90</v>
      </c>
      <c r="AA612" s="366" t="s">
        <v>90</v>
      </c>
      <c r="AB612" s="362" t="s">
        <v>90</v>
      </c>
      <c r="AC612" s="380"/>
      <c r="AD612" s="362"/>
      <c r="AE612" s="362"/>
      <c r="AF612" s="362"/>
      <c r="AG612" s="362"/>
      <c r="AH612" s="362"/>
      <c r="AI612" s="362" t="s">
        <v>7051</v>
      </c>
      <c r="AJ612" s="362" t="s">
        <v>19</v>
      </c>
      <c r="AK612" s="362" t="s">
        <v>40</v>
      </c>
      <c r="AL612" s="362"/>
      <c r="AM612" s="362"/>
      <c r="AN612" s="362"/>
      <c r="AO612" s="362"/>
      <c r="AP612" s="361" t="e">
        <v>#N/A</v>
      </c>
      <c r="AR612">
        <v>1</v>
      </c>
      <c r="AS612" t="s">
        <v>9</v>
      </c>
      <c r="AT612" t="s">
        <v>9</v>
      </c>
    </row>
    <row r="613" spans="2:46" ht="15" customHeight="1" x14ac:dyDescent="0.35">
      <c r="B613" s="362">
        <v>2360</v>
      </c>
      <c r="C613" s="362" t="s">
        <v>5706</v>
      </c>
      <c r="D613" s="362" t="s">
        <v>3</v>
      </c>
      <c r="E613" s="362" t="s">
        <v>172</v>
      </c>
      <c r="F613" s="362"/>
      <c r="G613" s="362"/>
      <c r="H613" s="362"/>
      <c r="I613" s="362" t="s">
        <v>65</v>
      </c>
      <c r="J613" s="362" t="s">
        <v>65</v>
      </c>
      <c r="K613" s="361" t="s">
        <v>5683</v>
      </c>
      <c r="L613" s="362"/>
      <c r="M613" s="362" t="s">
        <v>186</v>
      </c>
      <c r="N613" s="362" t="s">
        <v>5684</v>
      </c>
      <c r="O613" s="362"/>
      <c r="P613" s="362" t="s">
        <v>975</v>
      </c>
      <c r="Q613" s="362" t="s">
        <v>2916</v>
      </c>
      <c r="R613" s="362"/>
      <c r="S613" s="361" t="s">
        <v>5684</v>
      </c>
      <c r="T613" s="362"/>
      <c r="U613" s="362"/>
      <c r="V613" s="362" t="s">
        <v>202</v>
      </c>
      <c r="W613" s="362"/>
      <c r="X613" s="362" t="s">
        <v>9</v>
      </c>
      <c r="Y613" s="362" t="s">
        <v>9</v>
      </c>
      <c r="Z613" s="362" t="s">
        <v>90</v>
      </c>
      <c r="AA613" s="366" t="s">
        <v>90</v>
      </c>
      <c r="AB613" s="362" t="s">
        <v>90</v>
      </c>
      <c r="AC613" s="380"/>
      <c r="AD613" s="362"/>
      <c r="AE613" s="362"/>
      <c r="AF613" s="362"/>
      <c r="AG613" s="362"/>
      <c r="AH613" s="362"/>
      <c r="AI613" s="362" t="s">
        <v>7051</v>
      </c>
      <c r="AJ613" s="362" t="s">
        <v>19</v>
      </c>
      <c r="AK613" s="362" t="s">
        <v>40</v>
      </c>
      <c r="AL613" s="362"/>
      <c r="AM613" s="362"/>
      <c r="AN613" s="362"/>
      <c r="AO613" s="362"/>
      <c r="AP613" s="361" t="e">
        <v>#N/A</v>
      </c>
      <c r="AR613">
        <v>1</v>
      </c>
      <c r="AS613" t="s">
        <v>9</v>
      </c>
      <c r="AT613" t="s">
        <v>9</v>
      </c>
    </row>
    <row r="614" spans="2:46" ht="15" customHeight="1" x14ac:dyDescent="0.35">
      <c r="B614" s="362">
        <v>2361</v>
      </c>
      <c r="C614" s="362" t="s">
        <v>5707</v>
      </c>
      <c r="D614" s="362" t="s">
        <v>3</v>
      </c>
      <c r="E614" s="362" t="s">
        <v>172</v>
      </c>
      <c r="F614" s="362"/>
      <c r="G614" s="362"/>
      <c r="H614" s="362"/>
      <c r="I614" s="362" t="s">
        <v>26</v>
      </c>
      <c r="J614" s="362" t="s">
        <v>63</v>
      </c>
      <c r="K614" s="361" t="s">
        <v>5708</v>
      </c>
      <c r="L614" s="362"/>
      <c r="M614" s="362" t="s">
        <v>186</v>
      </c>
      <c r="N614" s="362" t="s">
        <v>4410</v>
      </c>
      <c r="O614" s="362"/>
      <c r="P614" s="362" t="s">
        <v>1398</v>
      </c>
      <c r="Q614" s="362" t="s">
        <v>4513</v>
      </c>
      <c r="R614" s="362"/>
      <c r="S614" s="361" t="s">
        <v>5693</v>
      </c>
      <c r="T614" s="362"/>
      <c r="U614" s="362"/>
      <c r="V614" s="362" t="s">
        <v>844</v>
      </c>
      <c r="W614" s="362"/>
      <c r="X614" s="362"/>
      <c r="Y614" s="362" t="s">
        <v>48</v>
      </c>
      <c r="Z614" s="362" t="s">
        <v>90</v>
      </c>
      <c r="AA614" s="366" t="s">
        <v>90</v>
      </c>
      <c r="AB614" s="362" t="s">
        <v>90</v>
      </c>
      <c r="AC614" s="380"/>
      <c r="AD614" s="362"/>
      <c r="AE614" s="362"/>
      <c r="AF614" s="362"/>
      <c r="AG614" s="362"/>
      <c r="AH614" s="362"/>
      <c r="AI614" s="362" t="s">
        <v>7047</v>
      </c>
      <c r="AJ614" s="362" t="s">
        <v>19</v>
      </c>
      <c r="AK614" s="362" t="s">
        <v>40</v>
      </c>
      <c r="AL614" s="362" t="s">
        <v>4410</v>
      </c>
      <c r="AM614" s="362" t="s">
        <v>5693</v>
      </c>
      <c r="AN614" s="362"/>
      <c r="AO614" s="362"/>
      <c r="AP614" s="361"/>
      <c r="AR614">
        <v>1</v>
      </c>
      <c r="AS614" t="s">
        <v>5839</v>
      </c>
      <c r="AT614" t="s">
        <v>5839</v>
      </c>
    </row>
    <row r="615" spans="2:46" ht="15" customHeight="1" x14ac:dyDescent="0.35">
      <c r="B615" s="362">
        <v>2362</v>
      </c>
      <c r="C615" s="362" t="s">
        <v>5709</v>
      </c>
      <c r="D615" s="362" t="s">
        <v>3</v>
      </c>
      <c r="E615" s="362" t="s">
        <v>172</v>
      </c>
      <c r="F615" s="362"/>
      <c r="G615" s="362"/>
      <c r="H615" s="362"/>
      <c r="I615" s="362" t="s">
        <v>65</v>
      </c>
      <c r="J615" s="362" t="s">
        <v>65</v>
      </c>
      <c r="K615" s="361" t="s">
        <v>5710</v>
      </c>
      <c r="L615" s="362"/>
      <c r="M615" s="362" t="s">
        <v>186</v>
      </c>
      <c r="N615" s="362" t="s">
        <v>40</v>
      </c>
      <c r="O615" s="362"/>
      <c r="P615" s="362" t="s">
        <v>65</v>
      </c>
      <c r="Q615" s="362" t="s">
        <v>3395</v>
      </c>
      <c r="R615" s="362"/>
      <c r="S615" s="361" t="s">
        <v>5711</v>
      </c>
      <c r="T615" s="362"/>
      <c r="U615" s="362"/>
      <c r="V615" s="362" t="s">
        <v>202</v>
      </c>
      <c r="W615" s="362"/>
      <c r="X615" s="362" t="s">
        <v>9</v>
      </c>
      <c r="Y615" s="362" t="s">
        <v>9</v>
      </c>
      <c r="Z615" s="362" t="s">
        <v>90</v>
      </c>
      <c r="AA615" s="366" t="s">
        <v>90</v>
      </c>
      <c r="AB615" s="362" t="s">
        <v>90</v>
      </c>
      <c r="AC615" s="380"/>
      <c r="AD615" s="362"/>
      <c r="AE615" s="362"/>
      <c r="AF615" s="362"/>
      <c r="AG615" s="362"/>
      <c r="AH615" s="362"/>
      <c r="AI615" s="362" t="s">
        <v>7051</v>
      </c>
      <c r="AJ615" s="362" t="s">
        <v>19</v>
      </c>
      <c r="AK615" s="362" t="s">
        <v>40</v>
      </c>
      <c r="AL615" s="362"/>
      <c r="AM615" s="362"/>
      <c r="AN615" s="362"/>
      <c r="AO615" s="362"/>
      <c r="AP615" s="361" t="e">
        <v>#N/A</v>
      </c>
      <c r="AR615">
        <v>1</v>
      </c>
      <c r="AS615" t="s">
        <v>9</v>
      </c>
      <c r="AT615" t="s">
        <v>9</v>
      </c>
    </row>
    <row r="616" spans="2:46" ht="15" customHeight="1" x14ac:dyDescent="0.35">
      <c r="B616" s="362">
        <v>2363</v>
      </c>
      <c r="C616" s="362" t="s">
        <v>5712</v>
      </c>
      <c r="D616" s="362" t="s">
        <v>3</v>
      </c>
      <c r="E616" s="362" t="s">
        <v>172</v>
      </c>
      <c r="F616" s="362"/>
      <c r="G616" s="362"/>
      <c r="H616" s="362"/>
      <c r="I616" s="362" t="s">
        <v>65</v>
      </c>
      <c r="J616" s="362" t="s">
        <v>65</v>
      </c>
      <c r="K616" s="361" t="s">
        <v>5713</v>
      </c>
      <c r="L616" s="362"/>
      <c r="M616" s="362" t="s">
        <v>186</v>
      </c>
      <c r="N616" s="362" t="s">
        <v>40</v>
      </c>
      <c r="O616" s="362"/>
      <c r="P616" s="362" t="s">
        <v>2208</v>
      </c>
      <c r="Q616" s="362" t="s">
        <v>4394</v>
      </c>
      <c r="R616" s="362"/>
      <c r="S616" s="361" t="s">
        <v>5714</v>
      </c>
      <c r="T616" s="362"/>
      <c r="U616" s="362"/>
      <c r="V616" s="362" t="s">
        <v>202</v>
      </c>
      <c r="W616" s="362"/>
      <c r="X616" s="362" t="s">
        <v>9</v>
      </c>
      <c r="Y616" s="362" t="s">
        <v>9</v>
      </c>
      <c r="Z616" s="362" t="s">
        <v>90</v>
      </c>
      <c r="AA616" s="366" t="s">
        <v>90</v>
      </c>
      <c r="AB616" s="362" t="s">
        <v>90</v>
      </c>
      <c r="AC616" s="380"/>
      <c r="AD616" s="362"/>
      <c r="AE616" s="362"/>
      <c r="AF616" s="362"/>
      <c r="AG616" s="362"/>
      <c r="AH616" s="362"/>
      <c r="AI616" s="362" t="s">
        <v>7051</v>
      </c>
      <c r="AJ616" s="362" t="s">
        <v>19</v>
      </c>
      <c r="AK616" s="362" t="s">
        <v>40</v>
      </c>
      <c r="AL616" s="362"/>
      <c r="AM616" s="362"/>
      <c r="AN616" s="362"/>
      <c r="AO616" s="362"/>
      <c r="AP616" s="361" t="e">
        <v>#N/A</v>
      </c>
      <c r="AR616">
        <v>1</v>
      </c>
      <c r="AS616" t="s">
        <v>9</v>
      </c>
      <c r="AT616" t="s">
        <v>9</v>
      </c>
    </row>
    <row r="617" spans="2:46" ht="15" customHeight="1" x14ac:dyDescent="0.35">
      <c r="B617" s="362">
        <v>2364</v>
      </c>
      <c r="C617" s="362" t="s">
        <v>5715</v>
      </c>
      <c r="D617" s="362" t="s">
        <v>3</v>
      </c>
      <c r="E617" s="362" t="s">
        <v>172</v>
      </c>
      <c r="F617" s="362"/>
      <c r="G617" s="362"/>
      <c r="H617" s="362"/>
      <c r="I617" s="362" t="s">
        <v>65</v>
      </c>
      <c r="J617" s="362" t="s">
        <v>65</v>
      </c>
      <c r="K617" s="361" t="s">
        <v>5716</v>
      </c>
      <c r="L617" s="362"/>
      <c r="M617" s="362" t="s">
        <v>186</v>
      </c>
      <c r="N617" s="362" t="s">
        <v>40</v>
      </c>
      <c r="O617" s="362"/>
      <c r="P617" s="362" t="s">
        <v>65</v>
      </c>
      <c r="Q617" s="362" t="s">
        <v>3395</v>
      </c>
      <c r="R617" s="362"/>
      <c r="S617" s="361" t="s">
        <v>5717</v>
      </c>
      <c r="T617" s="362"/>
      <c r="U617" s="362"/>
      <c r="V617" s="362" t="s">
        <v>202</v>
      </c>
      <c r="W617" s="362"/>
      <c r="X617" s="362" t="s">
        <v>9</v>
      </c>
      <c r="Y617" s="362" t="s">
        <v>9</v>
      </c>
      <c r="Z617" s="362" t="s">
        <v>90</v>
      </c>
      <c r="AA617" s="366" t="s">
        <v>90</v>
      </c>
      <c r="AB617" s="362" t="s">
        <v>90</v>
      </c>
      <c r="AC617" s="380"/>
      <c r="AD617" s="362"/>
      <c r="AE617" s="362"/>
      <c r="AF617" s="362"/>
      <c r="AG617" s="362"/>
      <c r="AH617" s="362"/>
      <c r="AI617" s="362" t="s">
        <v>7051</v>
      </c>
      <c r="AJ617" s="362" t="s">
        <v>19</v>
      </c>
      <c r="AK617" s="362" t="s">
        <v>40</v>
      </c>
      <c r="AL617" s="362"/>
      <c r="AM617" s="362"/>
      <c r="AN617" s="362"/>
      <c r="AO617" s="362"/>
      <c r="AP617" s="361" t="e">
        <v>#N/A</v>
      </c>
      <c r="AR617">
        <v>1</v>
      </c>
      <c r="AS617" t="s">
        <v>9</v>
      </c>
      <c r="AT617" t="s">
        <v>9</v>
      </c>
    </row>
    <row r="618" spans="2:46" ht="15" customHeight="1" x14ac:dyDescent="0.35">
      <c r="B618" s="362">
        <v>2365</v>
      </c>
      <c r="C618" s="362" t="s">
        <v>5718</v>
      </c>
      <c r="D618" s="362" t="s">
        <v>3</v>
      </c>
      <c r="E618" s="362" t="s">
        <v>172</v>
      </c>
      <c r="F618" s="362"/>
      <c r="G618" s="362"/>
      <c r="H618" s="362"/>
      <c r="I618" s="362" t="s">
        <v>65</v>
      </c>
      <c r="J618" s="362" t="s">
        <v>65</v>
      </c>
      <c r="K618" s="361" t="s">
        <v>5719</v>
      </c>
      <c r="L618" s="362"/>
      <c r="M618" s="362" t="s">
        <v>186</v>
      </c>
      <c r="N618" s="362" t="s">
        <v>40</v>
      </c>
      <c r="O618" s="362"/>
      <c r="P618" s="362" t="s">
        <v>975</v>
      </c>
      <c r="Q618" s="362" t="s">
        <v>3395</v>
      </c>
      <c r="R618" s="362"/>
      <c r="S618" s="361" t="s">
        <v>90</v>
      </c>
      <c r="T618" s="362"/>
      <c r="U618" s="362"/>
      <c r="V618" s="362" t="s">
        <v>202</v>
      </c>
      <c r="W618" s="362"/>
      <c r="X618" s="362" t="s">
        <v>9</v>
      </c>
      <c r="Y618" s="362" t="s">
        <v>9</v>
      </c>
      <c r="Z618" s="362" t="s">
        <v>90</v>
      </c>
      <c r="AA618" s="366" t="s">
        <v>90</v>
      </c>
      <c r="AB618" s="362" t="s">
        <v>90</v>
      </c>
      <c r="AC618" s="380"/>
      <c r="AD618" s="362"/>
      <c r="AE618" s="362"/>
      <c r="AF618" s="362"/>
      <c r="AG618" s="362"/>
      <c r="AH618" s="362"/>
      <c r="AI618" s="362" t="s">
        <v>7051</v>
      </c>
      <c r="AJ618" s="362" t="s">
        <v>19</v>
      </c>
      <c r="AK618" s="362" t="s">
        <v>40</v>
      </c>
      <c r="AL618" s="362"/>
      <c r="AM618" s="362"/>
      <c r="AN618" s="362"/>
      <c r="AO618" s="362"/>
      <c r="AP618" s="361" t="e">
        <v>#N/A</v>
      </c>
      <c r="AR618">
        <v>1</v>
      </c>
      <c r="AS618" t="s">
        <v>9</v>
      </c>
      <c r="AT618" t="s">
        <v>9</v>
      </c>
    </row>
    <row r="619" spans="2:46" ht="15" customHeight="1" x14ac:dyDescent="0.35">
      <c r="B619" s="362">
        <v>2366</v>
      </c>
      <c r="C619" s="362" t="s">
        <v>5720</v>
      </c>
      <c r="D619" s="362" t="s">
        <v>3</v>
      </c>
      <c r="E619" s="362" t="s">
        <v>172</v>
      </c>
      <c r="F619" s="362"/>
      <c r="G619" s="362"/>
      <c r="H619" s="362"/>
      <c r="I619" s="362" t="s">
        <v>65</v>
      </c>
      <c r="J619" s="362" t="s">
        <v>65</v>
      </c>
      <c r="K619" s="361" t="s">
        <v>5721</v>
      </c>
      <c r="L619" s="362"/>
      <c r="M619" s="362" t="s">
        <v>186</v>
      </c>
      <c r="N619" s="362" t="s">
        <v>40</v>
      </c>
      <c r="O619" s="362"/>
      <c r="P619" s="362" t="s">
        <v>975</v>
      </c>
      <c r="Q619" s="362" t="s">
        <v>3395</v>
      </c>
      <c r="R619" s="362"/>
      <c r="S619" s="361" t="s">
        <v>90</v>
      </c>
      <c r="T619" s="362"/>
      <c r="U619" s="362"/>
      <c r="V619" s="362" t="s">
        <v>202</v>
      </c>
      <c r="W619" s="362"/>
      <c r="X619" s="362" t="s">
        <v>9</v>
      </c>
      <c r="Y619" s="362" t="s">
        <v>9</v>
      </c>
      <c r="Z619" s="362" t="s">
        <v>90</v>
      </c>
      <c r="AA619" s="366" t="s">
        <v>90</v>
      </c>
      <c r="AB619" s="362" t="s">
        <v>90</v>
      </c>
      <c r="AC619" s="380"/>
      <c r="AD619" s="362"/>
      <c r="AE619" s="362"/>
      <c r="AF619" s="362"/>
      <c r="AG619" s="362"/>
      <c r="AH619" s="362"/>
      <c r="AI619" s="362" t="s">
        <v>7051</v>
      </c>
      <c r="AJ619" s="362" t="s">
        <v>19</v>
      </c>
      <c r="AK619" s="362" t="s">
        <v>40</v>
      </c>
      <c r="AL619" s="362"/>
      <c r="AM619" s="362"/>
      <c r="AN619" s="362"/>
      <c r="AO619" s="362"/>
      <c r="AP619" s="361" t="e">
        <v>#N/A</v>
      </c>
      <c r="AR619">
        <v>1</v>
      </c>
      <c r="AS619" t="s">
        <v>9</v>
      </c>
      <c r="AT619" t="s">
        <v>9</v>
      </c>
    </row>
    <row r="620" spans="2:46" ht="15" customHeight="1" x14ac:dyDescent="0.35">
      <c r="B620" s="362">
        <v>2367</v>
      </c>
      <c r="C620" s="362" t="s">
        <v>5722</v>
      </c>
      <c r="D620" s="362" t="s">
        <v>3</v>
      </c>
      <c r="E620" s="362" t="s">
        <v>172</v>
      </c>
      <c r="F620" s="362"/>
      <c r="G620" s="362"/>
      <c r="H620" s="362"/>
      <c r="I620" s="362" t="s">
        <v>65</v>
      </c>
      <c r="J620" s="362" t="s">
        <v>65</v>
      </c>
      <c r="K620" s="361" t="s">
        <v>5723</v>
      </c>
      <c r="L620" s="362"/>
      <c r="M620" s="362" t="s">
        <v>186</v>
      </c>
      <c r="N620" s="362" t="s">
        <v>40</v>
      </c>
      <c r="O620" s="362"/>
      <c r="P620" s="362" t="s">
        <v>975</v>
      </c>
      <c r="Q620" s="362" t="s">
        <v>3395</v>
      </c>
      <c r="R620" s="362"/>
      <c r="S620" s="361" t="s">
        <v>90</v>
      </c>
      <c r="T620" s="362"/>
      <c r="U620" s="362"/>
      <c r="V620" s="362" t="s">
        <v>202</v>
      </c>
      <c r="W620" s="362"/>
      <c r="X620" s="362" t="s">
        <v>9</v>
      </c>
      <c r="Y620" s="362" t="s">
        <v>9</v>
      </c>
      <c r="Z620" s="362" t="s">
        <v>90</v>
      </c>
      <c r="AA620" s="366" t="s">
        <v>90</v>
      </c>
      <c r="AB620" s="362" t="s">
        <v>90</v>
      </c>
      <c r="AC620" s="380"/>
      <c r="AD620" s="362"/>
      <c r="AE620" s="362"/>
      <c r="AF620" s="362"/>
      <c r="AG620" s="362"/>
      <c r="AH620" s="362"/>
      <c r="AI620" s="362" t="s">
        <v>7051</v>
      </c>
      <c r="AJ620" s="362" t="s">
        <v>19</v>
      </c>
      <c r="AK620" s="362" t="s">
        <v>40</v>
      </c>
      <c r="AL620" s="362"/>
      <c r="AM620" s="362"/>
      <c r="AN620" s="362"/>
      <c r="AO620" s="362"/>
      <c r="AP620" s="361" t="e">
        <v>#N/A</v>
      </c>
      <c r="AR620">
        <v>1</v>
      </c>
      <c r="AS620" t="s">
        <v>9</v>
      </c>
      <c r="AT620" t="s">
        <v>9</v>
      </c>
    </row>
    <row r="621" spans="2:46" ht="15" customHeight="1" x14ac:dyDescent="0.35">
      <c r="B621" s="362">
        <v>2368</v>
      </c>
      <c r="C621" s="362" t="s">
        <v>5724</v>
      </c>
      <c r="D621" s="362" t="s">
        <v>3</v>
      </c>
      <c r="E621" s="362" t="s">
        <v>172</v>
      </c>
      <c r="F621" s="362"/>
      <c r="G621" s="362"/>
      <c r="H621" s="362"/>
      <c r="I621" s="362" t="s">
        <v>65</v>
      </c>
      <c r="J621" s="362" t="s">
        <v>65</v>
      </c>
      <c r="K621" s="361" t="s">
        <v>5665</v>
      </c>
      <c r="L621" s="362"/>
      <c r="M621" s="362" t="s">
        <v>186</v>
      </c>
      <c r="N621" s="362" t="s">
        <v>5666</v>
      </c>
      <c r="O621" s="362"/>
      <c r="P621" s="362" t="s">
        <v>975</v>
      </c>
      <c r="Q621" s="362" t="s">
        <v>3395</v>
      </c>
      <c r="R621" s="362"/>
      <c r="S621" s="361" t="s">
        <v>5666</v>
      </c>
      <c r="T621" s="362"/>
      <c r="U621" s="362"/>
      <c r="V621" s="362" t="s">
        <v>202</v>
      </c>
      <c r="W621" s="362"/>
      <c r="X621" s="362" t="s">
        <v>9</v>
      </c>
      <c r="Y621" s="362" t="s">
        <v>9</v>
      </c>
      <c r="Z621" s="362" t="s">
        <v>90</v>
      </c>
      <c r="AA621" s="366" t="s">
        <v>90</v>
      </c>
      <c r="AB621" s="362" t="s">
        <v>90</v>
      </c>
      <c r="AC621" s="380"/>
      <c r="AD621" s="362"/>
      <c r="AE621" s="362"/>
      <c r="AF621" s="362"/>
      <c r="AG621" s="362"/>
      <c r="AH621" s="362"/>
      <c r="AI621" s="362" t="s">
        <v>7051</v>
      </c>
      <c r="AJ621" s="362" t="s">
        <v>19</v>
      </c>
      <c r="AK621" s="362" t="s">
        <v>40</v>
      </c>
      <c r="AL621" s="362"/>
      <c r="AM621" s="362"/>
      <c r="AN621" s="362"/>
      <c r="AO621" s="362"/>
      <c r="AP621" s="361" t="e">
        <v>#N/A</v>
      </c>
      <c r="AR621">
        <v>1</v>
      </c>
      <c r="AS621" t="s">
        <v>9</v>
      </c>
      <c r="AT621" t="s">
        <v>9</v>
      </c>
    </row>
    <row r="622" spans="2:46" ht="15" customHeight="1" x14ac:dyDescent="0.35">
      <c r="B622" s="362">
        <v>2369</v>
      </c>
      <c r="C622" s="362" t="s">
        <v>5725</v>
      </c>
      <c r="D622" s="362" t="s">
        <v>3</v>
      </c>
      <c r="E622" s="362" t="s">
        <v>172</v>
      </c>
      <c r="F622" s="362"/>
      <c r="G622" s="362"/>
      <c r="H622" s="362"/>
      <c r="I622" s="362" t="s">
        <v>65</v>
      </c>
      <c r="J622" s="362" t="s">
        <v>65</v>
      </c>
      <c r="K622" s="361" t="s">
        <v>5668</v>
      </c>
      <c r="L622" s="362"/>
      <c r="M622" s="362" t="s">
        <v>186</v>
      </c>
      <c r="N622" s="362" t="s">
        <v>5669</v>
      </c>
      <c r="O622" s="362"/>
      <c r="P622" s="362" t="s">
        <v>975</v>
      </c>
      <c r="Q622" s="362" t="s">
        <v>3395</v>
      </c>
      <c r="R622" s="362"/>
      <c r="S622" s="361" t="s">
        <v>5669</v>
      </c>
      <c r="T622" s="362"/>
      <c r="U622" s="362"/>
      <c r="V622" s="362" t="s">
        <v>202</v>
      </c>
      <c r="W622" s="362"/>
      <c r="X622" s="362" t="s">
        <v>9</v>
      </c>
      <c r="Y622" s="362" t="s">
        <v>9</v>
      </c>
      <c r="Z622" s="362" t="s">
        <v>90</v>
      </c>
      <c r="AA622" s="366" t="s">
        <v>90</v>
      </c>
      <c r="AB622" s="362" t="s">
        <v>90</v>
      </c>
      <c r="AC622" s="380"/>
      <c r="AD622" s="362"/>
      <c r="AE622" s="362"/>
      <c r="AF622" s="362"/>
      <c r="AG622" s="362"/>
      <c r="AH622" s="362"/>
      <c r="AI622" s="362" t="s">
        <v>7051</v>
      </c>
      <c r="AJ622" s="362" t="s">
        <v>19</v>
      </c>
      <c r="AK622" s="362" t="s">
        <v>40</v>
      </c>
      <c r="AL622" s="362"/>
      <c r="AM622" s="362"/>
      <c r="AN622" s="362"/>
      <c r="AO622" s="362"/>
      <c r="AP622" s="361" t="e">
        <v>#N/A</v>
      </c>
      <c r="AR622">
        <v>1</v>
      </c>
      <c r="AS622" t="s">
        <v>9</v>
      </c>
      <c r="AT622" t="s">
        <v>9</v>
      </c>
    </row>
    <row r="623" spans="2:46" ht="15" customHeight="1" x14ac:dyDescent="0.35">
      <c r="B623" s="362">
        <v>2370</v>
      </c>
      <c r="C623" s="362" t="s">
        <v>5726</v>
      </c>
      <c r="D623" s="362" t="s">
        <v>3</v>
      </c>
      <c r="E623" s="362" t="s">
        <v>172</v>
      </c>
      <c r="F623" s="362"/>
      <c r="G623" s="362"/>
      <c r="H623" s="362"/>
      <c r="I623" s="362" t="s">
        <v>65</v>
      </c>
      <c r="J623" s="362" t="s">
        <v>65</v>
      </c>
      <c r="K623" s="361" t="s">
        <v>5671</v>
      </c>
      <c r="L623" s="362"/>
      <c r="M623" s="362" t="s">
        <v>186</v>
      </c>
      <c r="N623" s="362" t="s">
        <v>5672</v>
      </c>
      <c r="O623" s="362"/>
      <c r="P623" s="362" t="s">
        <v>975</v>
      </c>
      <c r="Q623" s="362" t="s">
        <v>3395</v>
      </c>
      <c r="R623" s="362"/>
      <c r="S623" s="361" t="s">
        <v>5672</v>
      </c>
      <c r="T623" s="362"/>
      <c r="U623" s="362"/>
      <c r="V623" s="362" t="s">
        <v>202</v>
      </c>
      <c r="W623" s="362"/>
      <c r="X623" s="362" t="s">
        <v>9</v>
      </c>
      <c r="Y623" s="362" t="s">
        <v>9</v>
      </c>
      <c r="Z623" s="362" t="s">
        <v>90</v>
      </c>
      <c r="AA623" s="366" t="s">
        <v>90</v>
      </c>
      <c r="AB623" s="362" t="s">
        <v>90</v>
      </c>
      <c r="AC623" s="380"/>
      <c r="AD623" s="362"/>
      <c r="AE623" s="362"/>
      <c r="AF623" s="362"/>
      <c r="AG623" s="362"/>
      <c r="AH623" s="362"/>
      <c r="AI623" s="362" t="s">
        <v>7051</v>
      </c>
      <c r="AJ623" s="362" t="s">
        <v>19</v>
      </c>
      <c r="AK623" s="362" t="s">
        <v>40</v>
      </c>
      <c r="AL623" s="362"/>
      <c r="AM623" s="362"/>
      <c r="AN623" s="362"/>
      <c r="AO623" s="362"/>
      <c r="AP623" s="361" t="e">
        <v>#N/A</v>
      </c>
      <c r="AR623">
        <v>1</v>
      </c>
      <c r="AS623" t="s">
        <v>9</v>
      </c>
      <c r="AT623" t="s">
        <v>9</v>
      </c>
    </row>
    <row r="624" spans="2:46" ht="15" customHeight="1" x14ac:dyDescent="0.35">
      <c r="B624" s="362">
        <v>2371</v>
      </c>
      <c r="C624" s="362" t="s">
        <v>5727</v>
      </c>
      <c r="D624" s="362" t="s">
        <v>3</v>
      </c>
      <c r="E624" s="362" t="s">
        <v>172</v>
      </c>
      <c r="F624" s="362"/>
      <c r="G624" s="362"/>
      <c r="H624" s="362"/>
      <c r="I624" s="362" t="s">
        <v>65</v>
      </c>
      <c r="J624" s="362" t="s">
        <v>65</v>
      </c>
      <c r="K624" s="361" t="s">
        <v>5674</v>
      </c>
      <c r="L624" s="362"/>
      <c r="M624" s="362" t="s">
        <v>186</v>
      </c>
      <c r="N624" s="362" t="s">
        <v>5675</v>
      </c>
      <c r="O624" s="362"/>
      <c r="P624" s="362" t="s">
        <v>975</v>
      </c>
      <c r="Q624" s="362" t="s">
        <v>2916</v>
      </c>
      <c r="R624" s="362"/>
      <c r="S624" s="361" t="s">
        <v>5675</v>
      </c>
      <c r="T624" s="362"/>
      <c r="U624" s="362"/>
      <c r="V624" s="362" t="s">
        <v>202</v>
      </c>
      <c r="W624" s="362"/>
      <c r="X624" s="362" t="s">
        <v>9</v>
      </c>
      <c r="Y624" s="362" t="s">
        <v>9</v>
      </c>
      <c r="Z624" s="362" t="s">
        <v>90</v>
      </c>
      <c r="AA624" s="366" t="s">
        <v>90</v>
      </c>
      <c r="AB624" s="362" t="s">
        <v>90</v>
      </c>
      <c r="AC624" s="380"/>
      <c r="AD624" s="362"/>
      <c r="AE624" s="362"/>
      <c r="AF624" s="362"/>
      <c r="AG624" s="362"/>
      <c r="AH624" s="362"/>
      <c r="AI624" s="362" t="s">
        <v>7051</v>
      </c>
      <c r="AJ624" s="362" t="s">
        <v>19</v>
      </c>
      <c r="AK624" s="362" t="s">
        <v>40</v>
      </c>
      <c r="AL624" s="362"/>
      <c r="AM624" s="362"/>
      <c r="AN624" s="362"/>
      <c r="AO624" s="362"/>
      <c r="AP624" s="361" t="e">
        <v>#N/A</v>
      </c>
      <c r="AR624">
        <v>1</v>
      </c>
      <c r="AS624" t="s">
        <v>9</v>
      </c>
      <c r="AT624" t="s">
        <v>9</v>
      </c>
    </row>
    <row r="625" spans="2:46" ht="15" customHeight="1" x14ac:dyDescent="0.35">
      <c r="B625" s="362">
        <v>2372</v>
      </c>
      <c r="C625" s="362" t="s">
        <v>5728</v>
      </c>
      <c r="D625" s="362" t="s">
        <v>3</v>
      </c>
      <c r="E625" s="362" t="s">
        <v>172</v>
      </c>
      <c r="F625" s="362"/>
      <c r="G625" s="362"/>
      <c r="H625" s="362"/>
      <c r="I625" s="362" t="s">
        <v>26</v>
      </c>
      <c r="J625" s="362" t="s">
        <v>63</v>
      </c>
      <c r="K625" s="361" t="s">
        <v>5729</v>
      </c>
      <c r="L625" s="362"/>
      <c r="M625" s="362" t="s">
        <v>186</v>
      </c>
      <c r="N625" s="362" t="s">
        <v>4410</v>
      </c>
      <c r="O625" s="362"/>
      <c r="P625" s="362" t="s">
        <v>1398</v>
      </c>
      <c r="Q625" s="362" t="s">
        <v>4513</v>
      </c>
      <c r="R625" s="362"/>
      <c r="S625" s="361"/>
      <c r="T625" s="362"/>
      <c r="U625" s="362"/>
      <c r="V625" s="362" t="s">
        <v>844</v>
      </c>
      <c r="W625" s="362"/>
      <c r="X625" s="362"/>
      <c r="Y625" s="362" t="s">
        <v>48</v>
      </c>
      <c r="Z625" s="362" t="s">
        <v>90</v>
      </c>
      <c r="AA625" s="366" t="s">
        <v>90</v>
      </c>
      <c r="AB625" s="362" t="s">
        <v>90</v>
      </c>
      <c r="AC625" s="380"/>
      <c r="AD625" s="362"/>
      <c r="AE625" s="362"/>
      <c r="AF625" s="362"/>
      <c r="AG625" s="362"/>
      <c r="AH625" s="362"/>
      <c r="AI625" s="362" t="s">
        <v>7047</v>
      </c>
      <c r="AJ625" s="362" t="s">
        <v>19</v>
      </c>
      <c r="AK625" s="362" t="s">
        <v>40</v>
      </c>
      <c r="AL625" s="362" t="s">
        <v>4410</v>
      </c>
      <c r="AM625" s="362">
        <v>0</v>
      </c>
      <c r="AN625" s="362"/>
      <c r="AO625" s="362"/>
      <c r="AP625" s="361"/>
      <c r="AR625">
        <v>1</v>
      </c>
      <c r="AS625" t="s">
        <v>5839</v>
      </c>
      <c r="AT625" t="s">
        <v>5839</v>
      </c>
    </row>
    <row r="626" spans="2:46" ht="15" customHeight="1" x14ac:dyDescent="0.35">
      <c r="B626" s="362">
        <v>2373</v>
      </c>
      <c r="C626" s="362" t="s">
        <v>5730</v>
      </c>
      <c r="D626" s="362" t="s">
        <v>3</v>
      </c>
      <c r="E626" s="362" t="s">
        <v>172</v>
      </c>
      <c r="F626" s="362"/>
      <c r="G626" s="362"/>
      <c r="H626" s="362"/>
      <c r="I626" s="362" t="s">
        <v>65</v>
      </c>
      <c r="J626" s="362" t="s">
        <v>65</v>
      </c>
      <c r="K626" s="361" t="s">
        <v>5677</v>
      </c>
      <c r="L626" s="362"/>
      <c r="M626" s="362" t="s">
        <v>186</v>
      </c>
      <c r="N626" s="362" t="s">
        <v>5678</v>
      </c>
      <c r="O626" s="362"/>
      <c r="P626" s="362" t="s">
        <v>975</v>
      </c>
      <c r="Q626" s="362" t="s">
        <v>2916</v>
      </c>
      <c r="R626" s="362"/>
      <c r="S626" s="361" t="s">
        <v>5678</v>
      </c>
      <c r="T626" s="362"/>
      <c r="U626" s="362"/>
      <c r="V626" s="362" t="s">
        <v>202</v>
      </c>
      <c r="W626" s="362"/>
      <c r="X626" s="362" t="s">
        <v>9</v>
      </c>
      <c r="Y626" s="362" t="s">
        <v>9</v>
      </c>
      <c r="Z626" s="362" t="s">
        <v>90</v>
      </c>
      <c r="AA626" s="366" t="s">
        <v>90</v>
      </c>
      <c r="AB626" s="362" t="s">
        <v>90</v>
      </c>
      <c r="AC626" s="380"/>
      <c r="AD626" s="362"/>
      <c r="AE626" s="362"/>
      <c r="AF626" s="362"/>
      <c r="AG626" s="362"/>
      <c r="AH626" s="362"/>
      <c r="AI626" s="362" t="s">
        <v>7051</v>
      </c>
      <c r="AJ626" s="362" t="s">
        <v>19</v>
      </c>
      <c r="AK626" s="362" t="s">
        <v>40</v>
      </c>
      <c r="AL626" s="362"/>
      <c r="AM626" s="362"/>
      <c r="AN626" s="362"/>
      <c r="AO626" s="362"/>
      <c r="AP626" s="361" t="e">
        <v>#N/A</v>
      </c>
      <c r="AR626">
        <v>1</v>
      </c>
      <c r="AS626" t="s">
        <v>9</v>
      </c>
      <c r="AT626" t="s">
        <v>9</v>
      </c>
    </row>
    <row r="627" spans="2:46" ht="15" customHeight="1" x14ac:dyDescent="0.35">
      <c r="B627" s="362">
        <v>2374</v>
      </c>
      <c r="C627" s="362" t="s">
        <v>5731</v>
      </c>
      <c r="D627" s="362" t="s">
        <v>3</v>
      </c>
      <c r="E627" s="362" t="s">
        <v>172</v>
      </c>
      <c r="F627" s="362"/>
      <c r="G627" s="362"/>
      <c r="H627" s="362"/>
      <c r="I627" s="362" t="s">
        <v>65</v>
      </c>
      <c r="J627" s="362" t="s">
        <v>65</v>
      </c>
      <c r="K627" s="361" t="s">
        <v>5680</v>
      </c>
      <c r="L627" s="362"/>
      <c r="M627" s="362" t="s">
        <v>186</v>
      </c>
      <c r="N627" s="362" t="s">
        <v>5681</v>
      </c>
      <c r="O627" s="362"/>
      <c r="P627" s="362" t="s">
        <v>975</v>
      </c>
      <c r="Q627" s="362" t="s">
        <v>2916</v>
      </c>
      <c r="R627" s="362"/>
      <c r="S627" s="361" t="s">
        <v>5681</v>
      </c>
      <c r="T627" s="362"/>
      <c r="U627" s="362"/>
      <c r="V627" s="362" t="s">
        <v>202</v>
      </c>
      <c r="W627" s="362"/>
      <c r="X627" s="362" t="s">
        <v>9</v>
      </c>
      <c r="Y627" s="362" t="s">
        <v>9</v>
      </c>
      <c r="Z627" s="362" t="s">
        <v>90</v>
      </c>
      <c r="AA627" s="366" t="s">
        <v>90</v>
      </c>
      <c r="AB627" s="362" t="s">
        <v>90</v>
      </c>
      <c r="AC627" s="380"/>
      <c r="AD627" s="362"/>
      <c r="AE627" s="362"/>
      <c r="AF627" s="362"/>
      <c r="AG627" s="362"/>
      <c r="AH627" s="362"/>
      <c r="AI627" s="362" t="s">
        <v>7051</v>
      </c>
      <c r="AJ627" s="362" t="s">
        <v>19</v>
      </c>
      <c r="AK627" s="362" t="s">
        <v>40</v>
      </c>
      <c r="AL627" s="362"/>
      <c r="AM627" s="362"/>
      <c r="AN627" s="362"/>
      <c r="AO627" s="362"/>
      <c r="AP627" s="361" t="e">
        <v>#N/A</v>
      </c>
      <c r="AR627">
        <v>1</v>
      </c>
      <c r="AS627" t="s">
        <v>9</v>
      </c>
      <c r="AT627" t="s">
        <v>9</v>
      </c>
    </row>
    <row r="628" spans="2:46" ht="15" customHeight="1" x14ac:dyDescent="0.35">
      <c r="B628" s="362">
        <v>2375</v>
      </c>
      <c r="C628" s="362" t="s">
        <v>5732</v>
      </c>
      <c r="D628" s="362" t="s">
        <v>3</v>
      </c>
      <c r="E628" s="362" t="s">
        <v>172</v>
      </c>
      <c r="F628" s="362"/>
      <c r="G628" s="362"/>
      <c r="H628" s="362"/>
      <c r="I628" s="362" t="s">
        <v>65</v>
      </c>
      <c r="J628" s="362" t="s">
        <v>65</v>
      </c>
      <c r="K628" s="361" t="s">
        <v>5683</v>
      </c>
      <c r="L628" s="362"/>
      <c r="M628" s="362" t="s">
        <v>186</v>
      </c>
      <c r="N628" s="362" t="s">
        <v>5684</v>
      </c>
      <c r="O628" s="362"/>
      <c r="P628" s="362" t="s">
        <v>975</v>
      </c>
      <c r="Q628" s="362" t="s">
        <v>2916</v>
      </c>
      <c r="R628" s="362"/>
      <c r="S628" s="361" t="s">
        <v>5684</v>
      </c>
      <c r="T628" s="362"/>
      <c r="U628" s="362"/>
      <c r="V628" s="362" t="s">
        <v>202</v>
      </c>
      <c r="W628" s="362"/>
      <c r="X628" s="362" t="s">
        <v>9</v>
      </c>
      <c r="Y628" s="362" t="s">
        <v>9</v>
      </c>
      <c r="Z628" s="362" t="s">
        <v>90</v>
      </c>
      <c r="AA628" s="366" t="s">
        <v>90</v>
      </c>
      <c r="AB628" s="362" t="s">
        <v>90</v>
      </c>
      <c r="AC628" s="380"/>
      <c r="AD628" s="362"/>
      <c r="AE628" s="362"/>
      <c r="AF628" s="362"/>
      <c r="AG628" s="362"/>
      <c r="AH628" s="362"/>
      <c r="AI628" s="362" t="s">
        <v>7051</v>
      </c>
      <c r="AJ628" s="362" t="s">
        <v>19</v>
      </c>
      <c r="AK628" s="362" t="s">
        <v>40</v>
      </c>
      <c r="AL628" s="362"/>
      <c r="AM628" s="362"/>
      <c r="AN628" s="362"/>
      <c r="AO628" s="362"/>
      <c r="AP628" s="361" t="e">
        <v>#N/A</v>
      </c>
      <c r="AR628">
        <v>1</v>
      </c>
      <c r="AS628" t="s">
        <v>9</v>
      </c>
      <c r="AT628" t="s">
        <v>9</v>
      </c>
    </row>
    <row r="629" spans="2:46" ht="15" customHeight="1" x14ac:dyDescent="0.35">
      <c r="B629" s="362">
        <v>2376</v>
      </c>
      <c r="C629" s="362" t="s">
        <v>5733</v>
      </c>
      <c r="D629" s="362" t="s">
        <v>3</v>
      </c>
      <c r="E629" s="362" t="s">
        <v>172</v>
      </c>
      <c r="F629" s="362"/>
      <c r="G629" s="362"/>
      <c r="H629" s="362"/>
      <c r="I629" s="362" t="s">
        <v>65</v>
      </c>
      <c r="J629" s="362" t="s">
        <v>65</v>
      </c>
      <c r="K629" s="361" t="s">
        <v>5710</v>
      </c>
      <c r="L629" s="362"/>
      <c r="M629" s="362" t="s">
        <v>1689</v>
      </c>
      <c r="N629" s="362" t="s">
        <v>5711</v>
      </c>
      <c r="O629" s="362"/>
      <c r="P629" s="362" t="s">
        <v>65</v>
      </c>
      <c r="Q629" s="362" t="s">
        <v>3395</v>
      </c>
      <c r="R629" s="362"/>
      <c r="S629" s="361" t="s">
        <v>5711</v>
      </c>
      <c r="T629" s="362"/>
      <c r="U629" s="362"/>
      <c r="V629" s="362" t="s">
        <v>202</v>
      </c>
      <c r="W629" s="362"/>
      <c r="X629" s="362" t="s">
        <v>9</v>
      </c>
      <c r="Y629" s="362" t="s">
        <v>9</v>
      </c>
      <c r="Z629" s="362" t="s">
        <v>90</v>
      </c>
      <c r="AA629" s="366" t="s">
        <v>90</v>
      </c>
      <c r="AB629" s="362" t="s">
        <v>90</v>
      </c>
      <c r="AC629" s="380"/>
      <c r="AD629" s="362"/>
      <c r="AE629" s="362"/>
      <c r="AF629" s="362"/>
      <c r="AG629" s="362"/>
      <c r="AH629" s="362"/>
      <c r="AI629" s="362" t="s">
        <v>7051</v>
      </c>
      <c r="AJ629" s="362" t="s">
        <v>19</v>
      </c>
      <c r="AK629" s="362" t="s">
        <v>40</v>
      </c>
      <c r="AL629" s="362"/>
      <c r="AM629" s="362"/>
      <c r="AN629" s="362"/>
      <c r="AO629" s="362"/>
      <c r="AP629" s="361" t="e">
        <v>#N/A</v>
      </c>
      <c r="AR629">
        <v>1</v>
      </c>
      <c r="AS629" t="s">
        <v>9</v>
      </c>
      <c r="AT629" t="s">
        <v>9</v>
      </c>
    </row>
    <row r="630" spans="2:46" ht="15" customHeight="1" x14ac:dyDescent="0.35">
      <c r="B630" s="362">
        <v>2377</v>
      </c>
      <c r="C630" s="362" t="s">
        <v>5734</v>
      </c>
      <c r="D630" s="362" t="s">
        <v>3</v>
      </c>
      <c r="E630" s="362" t="s">
        <v>172</v>
      </c>
      <c r="F630" s="362"/>
      <c r="G630" s="362"/>
      <c r="H630" s="362"/>
      <c r="I630" s="362" t="s">
        <v>65</v>
      </c>
      <c r="J630" s="362" t="s">
        <v>65</v>
      </c>
      <c r="K630" s="361" t="s">
        <v>5713</v>
      </c>
      <c r="L630" s="362"/>
      <c r="M630" s="362" t="s">
        <v>1689</v>
      </c>
      <c r="N630" s="362" t="s">
        <v>5714</v>
      </c>
      <c r="O630" s="362"/>
      <c r="P630" s="362" t="s">
        <v>2208</v>
      </c>
      <c r="Q630" s="362" t="s">
        <v>4394</v>
      </c>
      <c r="R630" s="362"/>
      <c r="S630" s="361" t="s">
        <v>5714</v>
      </c>
      <c r="T630" s="362"/>
      <c r="U630" s="362"/>
      <c r="V630" s="362" t="s">
        <v>202</v>
      </c>
      <c r="W630" s="362"/>
      <c r="X630" s="362" t="s">
        <v>9</v>
      </c>
      <c r="Y630" s="362" t="s">
        <v>9</v>
      </c>
      <c r="Z630" s="362" t="s">
        <v>90</v>
      </c>
      <c r="AA630" s="366" t="s">
        <v>90</v>
      </c>
      <c r="AB630" s="362" t="s">
        <v>90</v>
      </c>
      <c r="AC630" s="380"/>
      <c r="AD630" s="362"/>
      <c r="AE630" s="362"/>
      <c r="AF630" s="362"/>
      <c r="AG630" s="362"/>
      <c r="AH630" s="362"/>
      <c r="AI630" s="362" t="s">
        <v>7051</v>
      </c>
      <c r="AJ630" s="362" t="s">
        <v>19</v>
      </c>
      <c r="AK630" s="362" t="s">
        <v>40</v>
      </c>
      <c r="AL630" s="362"/>
      <c r="AM630" s="362"/>
      <c r="AN630" s="362"/>
      <c r="AO630" s="362"/>
      <c r="AP630" s="361" t="e">
        <v>#N/A</v>
      </c>
      <c r="AR630">
        <v>1</v>
      </c>
      <c r="AS630" t="s">
        <v>9</v>
      </c>
      <c r="AT630" t="s">
        <v>9</v>
      </c>
    </row>
    <row r="631" spans="2:46" ht="15" customHeight="1" x14ac:dyDescent="0.35">
      <c r="B631" s="362">
        <v>2378</v>
      </c>
      <c r="C631" s="362" t="s">
        <v>5735</v>
      </c>
      <c r="D631" s="362" t="s">
        <v>3</v>
      </c>
      <c r="E631" s="362" t="s">
        <v>172</v>
      </c>
      <c r="F631" s="362"/>
      <c r="G631" s="362"/>
      <c r="H631" s="362"/>
      <c r="I631" s="362" t="s">
        <v>65</v>
      </c>
      <c r="J631" s="362" t="s">
        <v>65</v>
      </c>
      <c r="K631" s="361" t="s">
        <v>5716</v>
      </c>
      <c r="L631" s="362"/>
      <c r="M631" s="362" t="s">
        <v>1689</v>
      </c>
      <c r="N631" s="362" t="s">
        <v>5717</v>
      </c>
      <c r="O631" s="362"/>
      <c r="P631" s="362" t="s">
        <v>65</v>
      </c>
      <c r="Q631" s="362" t="s">
        <v>3395</v>
      </c>
      <c r="R631" s="362"/>
      <c r="S631" s="361" t="s">
        <v>5717</v>
      </c>
      <c r="T631" s="362"/>
      <c r="U631" s="362"/>
      <c r="V631" s="362" t="s">
        <v>202</v>
      </c>
      <c r="W631" s="362"/>
      <c r="X631" s="362" t="s">
        <v>9</v>
      </c>
      <c r="Y631" s="362" t="s">
        <v>9</v>
      </c>
      <c r="Z631" s="362" t="s">
        <v>90</v>
      </c>
      <c r="AA631" s="366" t="s">
        <v>90</v>
      </c>
      <c r="AB631" s="362" t="s">
        <v>90</v>
      </c>
      <c r="AC631" s="380"/>
      <c r="AD631" s="362"/>
      <c r="AE631" s="362"/>
      <c r="AF631" s="362"/>
      <c r="AG631" s="362"/>
      <c r="AH631" s="362"/>
      <c r="AI631" s="362" t="s">
        <v>7051</v>
      </c>
      <c r="AJ631" s="362" t="s">
        <v>19</v>
      </c>
      <c r="AK631" s="362" t="s">
        <v>40</v>
      </c>
      <c r="AL631" s="362"/>
      <c r="AM631" s="362"/>
      <c r="AN631" s="362"/>
      <c r="AO631" s="362"/>
      <c r="AP631" s="361" t="e">
        <v>#N/A</v>
      </c>
      <c r="AR631">
        <v>1</v>
      </c>
      <c r="AS631" t="s">
        <v>9</v>
      </c>
      <c r="AT631" t="s">
        <v>9</v>
      </c>
    </row>
    <row r="632" spans="2:46" ht="15" customHeight="1" x14ac:dyDescent="0.35">
      <c r="B632" s="362">
        <v>2379</v>
      </c>
      <c r="C632" s="362" t="s">
        <v>5736</v>
      </c>
      <c r="D632" s="362" t="s">
        <v>3</v>
      </c>
      <c r="E632" s="362" t="s">
        <v>172</v>
      </c>
      <c r="F632" s="362"/>
      <c r="G632" s="362"/>
      <c r="H632" s="362"/>
      <c r="I632" s="362" t="s">
        <v>62</v>
      </c>
      <c r="J632" s="362" t="s">
        <v>5737</v>
      </c>
      <c r="K632" s="361" t="s">
        <v>5738</v>
      </c>
      <c r="L632" s="362"/>
      <c r="M632" s="362" t="s">
        <v>186</v>
      </c>
      <c r="N632" s="362" t="s">
        <v>90</v>
      </c>
      <c r="O632" s="362"/>
      <c r="P632" s="362" t="s">
        <v>62</v>
      </c>
      <c r="Q632" s="362" t="s">
        <v>5476</v>
      </c>
      <c r="R632" s="362"/>
      <c r="S632" s="361" t="s">
        <v>90</v>
      </c>
      <c r="T632" s="362"/>
      <c r="U632" s="362"/>
      <c r="V632" s="362" t="s">
        <v>824</v>
      </c>
      <c r="W632" s="362"/>
      <c r="X632" s="362" t="s">
        <v>9</v>
      </c>
      <c r="Y632" s="362" t="s">
        <v>9</v>
      </c>
      <c r="Z632" s="362" t="s">
        <v>90</v>
      </c>
      <c r="AA632" s="366" t="s">
        <v>90</v>
      </c>
      <c r="AB632" s="362" t="s">
        <v>90</v>
      </c>
      <c r="AC632" s="380"/>
      <c r="AD632" s="362"/>
      <c r="AE632" s="362"/>
      <c r="AF632" s="362"/>
      <c r="AG632" s="362"/>
      <c r="AH632" s="362"/>
      <c r="AI632" s="362" t="s">
        <v>7057</v>
      </c>
      <c r="AJ632" s="362" t="s">
        <v>19</v>
      </c>
      <c r="AK632" s="362" t="s">
        <v>40</v>
      </c>
      <c r="AL632" s="362"/>
      <c r="AM632" s="362"/>
      <c r="AN632" s="362"/>
      <c r="AO632" s="362"/>
      <c r="AP632" s="361" t="e">
        <v>#N/A</v>
      </c>
      <c r="AR632">
        <v>1</v>
      </c>
      <c r="AS632" t="s">
        <v>9</v>
      </c>
      <c r="AT632" t="s">
        <v>9</v>
      </c>
    </row>
    <row r="633" spans="2:46" ht="15" customHeight="1" x14ac:dyDescent="0.35">
      <c r="B633" s="362">
        <v>2380</v>
      </c>
      <c r="C633" s="362" t="s">
        <v>5739</v>
      </c>
      <c r="D633" s="362" t="s">
        <v>3</v>
      </c>
      <c r="E633" s="362" t="s">
        <v>172</v>
      </c>
      <c r="F633" s="362"/>
      <c r="G633" s="362"/>
      <c r="H633" s="362"/>
      <c r="I633" s="362" t="s">
        <v>62</v>
      </c>
      <c r="J633" s="362" t="s">
        <v>5737</v>
      </c>
      <c r="K633" s="361" t="s">
        <v>5740</v>
      </c>
      <c r="L633" s="362"/>
      <c r="M633" s="362" t="s">
        <v>186</v>
      </c>
      <c r="N633" s="362" t="s">
        <v>90</v>
      </c>
      <c r="O633" s="362"/>
      <c r="P633" s="362" t="s">
        <v>62</v>
      </c>
      <c r="Q633" s="362" t="s">
        <v>5476</v>
      </c>
      <c r="R633" s="362"/>
      <c r="S633" s="361" t="s">
        <v>90</v>
      </c>
      <c r="T633" s="362"/>
      <c r="U633" s="362"/>
      <c r="V633" s="362" t="s">
        <v>824</v>
      </c>
      <c r="W633" s="362"/>
      <c r="X633" s="362" t="s">
        <v>9</v>
      </c>
      <c r="Y633" s="362" t="s">
        <v>9</v>
      </c>
      <c r="Z633" s="362" t="s">
        <v>90</v>
      </c>
      <c r="AA633" s="366" t="s">
        <v>90</v>
      </c>
      <c r="AB633" s="362" t="s">
        <v>90</v>
      </c>
      <c r="AC633" s="380"/>
      <c r="AD633" s="362"/>
      <c r="AE633" s="362"/>
      <c r="AF633" s="362"/>
      <c r="AG633" s="362"/>
      <c r="AH633" s="362"/>
      <c r="AI633" s="362" t="s">
        <v>7057</v>
      </c>
      <c r="AJ633" s="362" t="s">
        <v>19</v>
      </c>
      <c r="AK633" s="362" t="s">
        <v>40</v>
      </c>
      <c r="AL633" s="362"/>
      <c r="AM633" s="362"/>
      <c r="AN633" s="362"/>
      <c r="AO633" s="362"/>
      <c r="AP633" s="361" t="e">
        <v>#N/A</v>
      </c>
      <c r="AR633">
        <v>1</v>
      </c>
      <c r="AS633" t="s">
        <v>9</v>
      </c>
      <c r="AT633" t="s">
        <v>9</v>
      </c>
    </row>
    <row r="634" spans="2:46" ht="15" customHeight="1" x14ac:dyDescent="0.35">
      <c r="B634" s="362">
        <v>2381</v>
      </c>
      <c r="C634" s="362" t="s">
        <v>5741</v>
      </c>
      <c r="D634" s="362" t="s">
        <v>3</v>
      </c>
      <c r="E634" s="362" t="s">
        <v>172</v>
      </c>
      <c r="F634" s="362"/>
      <c r="G634" s="362"/>
      <c r="H634" s="362"/>
      <c r="I634" s="362" t="s">
        <v>62</v>
      </c>
      <c r="J634" s="362" t="s">
        <v>5737</v>
      </c>
      <c r="K634" s="361" t="s">
        <v>5742</v>
      </c>
      <c r="L634" s="362"/>
      <c r="M634" s="362" t="s">
        <v>186</v>
      </c>
      <c r="N634" s="362" t="s">
        <v>90</v>
      </c>
      <c r="O634" s="362"/>
      <c r="P634" s="362" t="s">
        <v>62</v>
      </c>
      <c r="Q634" s="362" t="s">
        <v>5476</v>
      </c>
      <c r="R634" s="362"/>
      <c r="S634" s="361" t="s">
        <v>90</v>
      </c>
      <c r="T634" s="362"/>
      <c r="U634" s="362"/>
      <c r="V634" s="362" t="s">
        <v>824</v>
      </c>
      <c r="W634" s="362"/>
      <c r="X634" s="362" t="s">
        <v>9</v>
      </c>
      <c r="Y634" s="362" t="s">
        <v>9</v>
      </c>
      <c r="Z634" s="362" t="s">
        <v>90</v>
      </c>
      <c r="AA634" s="366" t="s">
        <v>90</v>
      </c>
      <c r="AB634" s="362" t="s">
        <v>90</v>
      </c>
      <c r="AC634" s="380"/>
      <c r="AD634" s="362"/>
      <c r="AE634" s="362"/>
      <c r="AF634" s="362"/>
      <c r="AG634" s="362"/>
      <c r="AH634" s="362"/>
      <c r="AI634" s="362" t="s">
        <v>7057</v>
      </c>
      <c r="AJ634" s="362" t="s">
        <v>19</v>
      </c>
      <c r="AK634" s="362" t="s">
        <v>40</v>
      </c>
      <c r="AL634" s="362"/>
      <c r="AM634" s="362"/>
      <c r="AN634" s="362"/>
      <c r="AO634" s="362"/>
      <c r="AP634" s="361" t="e">
        <v>#N/A</v>
      </c>
      <c r="AR634">
        <v>1</v>
      </c>
      <c r="AS634" t="s">
        <v>9</v>
      </c>
      <c r="AT634" t="s">
        <v>9</v>
      </c>
    </row>
    <row r="635" spans="2:46" ht="15" customHeight="1" x14ac:dyDescent="0.35">
      <c r="B635" s="362">
        <v>2382</v>
      </c>
      <c r="C635" s="362" t="s">
        <v>5743</v>
      </c>
      <c r="D635" s="362" t="s">
        <v>3</v>
      </c>
      <c r="E635" s="362" t="s">
        <v>172</v>
      </c>
      <c r="F635" s="362"/>
      <c r="G635" s="362"/>
      <c r="H635" s="362"/>
      <c r="I635" s="362" t="s">
        <v>62</v>
      </c>
      <c r="J635" s="362" t="s">
        <v>5737</v>
      </c>
      <c r="K635" s="361" t="s">
        <v>802</v>
      </c>
      <c r="L635" s="362"/>
      <c r="M635" s="362" t="s">
        <v>186</v>
      </c>
      <c r="N635" s="362" t="s">
        <v>90</v>
      </c>
      <c r="O635" s="362"/>
      <c r="P635" s="362" t="s">
        <v>62</v>
      </c>
      <c r="Q635" s="362" t="s">
        <v>5476</v>
      </c>
      <c r="R635" s="362"/>
      <c r="S635" s="361" t="s">
        <v>90</v>
      </c>
      <c r="T635" s="362"/>
      <c r="U635" s="362"/>
      <c r="V635" s="362" t="s">
        <v>824</v>
      </c>
      <c r="W635" s="362"/>
      <c r="X635" s="362" t="s">
        <v>9</v>
      </c>
      <c r="Y635" s="362" t="s">
        <v>9</v>
      </c>
      <c r="Z635" s="362" t="s">
        <v>90</v>
      </c>
      <c r="AA635" s="366" t="s">
        <v>90</v>
      </c>
      <c r="AB635" s="362" t="s">
        <v>90</v>
      </c>
      <c r="AC635" s="380"/>
      <c r="AD635" s="362"/>
      <c r="AE635" s="362"/>
      <c r="AF635" s="362"/>
      <c r="AG635" s="362"/>
      <c r="AH635" s="362"/>
      <c r="AI635" s="362" t="s">
        <v>7057</v>
      </c>
      <c r="AJ635" s="362" t="s">
        <v>19</v>
      </c>
      <c r="AK635" s="362" t="s">
        <v>40</v>
      </c>
      <c r="AL635" s="362"/>
      <c r="AM635" s="362"/>
      <c r="AN635" s="362"/>
      <c r="AO635" s="362"/>
      <c r="AP635" s="361" t="s">
        <v>803</v>
      </c>
      <c r="AR635">
        <v>1</v>
      </c>
      <c r="AS635" t="s">
        <v>9</v>
      </c>
      <c r="AT635" t="s">
        <v>9</v>
      </c>
    </row>
    <row r="636" spans="2:46" ht="15" customHeight="1" x14ac:dyDescent="0.35">
      <c r="B636" s="362">
        <v>2383</v>
      </c>
      <c r="C636" s="362" t="s">
        <v>5744</v>
      </c>
      <c r="D636" s="362" t="s">
        <v>3</v>
      </c>
      <c r="E636" s="362" t="s">
        <v>172</v>
      </c>
      <c r="F636" s="362"/>
      <c r="G636" s="362"/>
      <c r="H636" s="362"/>
      <c r="I636" s="362" t="s">
        <v>26</v>
      </c>
      <c r="J636" s="362" t="s">
        <v>63</v>
      </c>
      <c r="K636" s="361" t="s">
        <v>5745</v>
      </c>
      <c r="L636" s="362"/>
      <c r="M636" s="362" t="s">
        <v>186</v>
      </c>
      <c r="N636" s="362" t="s">
        <v>4410</v>
      </c>
      <c r="O636" s="362"/>
      <c r="P636" s="362" t="s">
        <v>1398</v>
      </c>
      <c r="Q636" s="362" t="s">
        <v>4513</v>
      </c>
      <c r="R636" s="362"/>
      <c r="S636" s="361"/>
      <c r="T636" s="362"/>
      <c r="U636" s="362"/>
      <c r="V636" s="362" t="s">
        <v>844</v>
      </c>
      <c r="W636" s="362"/>
      <c r="X636" s="362"/>
      <c r="Y636" s="362" t="s">
        <v>48</v>
      </c>
      <c r="Z636" s="362" t="s">
        <v>90</v>
      </c>
      <c r="AA636" s="366" t="s">
        <v>90</v>
      </c>
      <c r="AB636" s="362" t="s">
        <v>90</v>
      </c>
      <c r="AC636" s="380"/>
      <c r="AD636" s="362"/>
      <c r="AE636" s="362"/>
      <c r="AF636" s="362"/>
      <c r="AG636" s="362"/>
      <c r="AH636" s="362"/>
      <c r="AI636" s="362" t="s">
        <v>7047</v>
      </c>
      <c r="AJ636" s="362" t="s">
        <v>19</v>
      </c>
      <c r="AK636" s="362" t="s">
        <v>40</v>
      </c>
      <c r="AL636" s="362" t="s">
        <v>4410</v>
      </c>
      <c r="AM636" s="362">
        <v>0</v>
      </c>
      <c r="AN636" s="362"/>
      <c r="AO636" s="362"/>
      <c r="AP636" s="361"/>
      <c r="AR636">
        <v>1</v>
      </c>
      <c r="AS636" t="s">
        <v>5839</v>
      </c>
      <c r="AT636" t="s">
        <v>5839</v>
      </c>
    </row>
    <row r="637" spans="2:46" ht="15" customHeight="1" x14ac:dyDescent="0.35">
      <c r="B637" s="362">
        <v>2384</v>
      </c>
      <c r="C637" s="362" t="s">
        <v>5746</v>
      </c>
      <c r="D637" s="362" t="s">
        <v>3</v>
      </c>
      <c r="E637" s="362" t="s">
        <v>172</v>
      </c>
      <c r="F637" s="362"/>
      <c r="G637" s="362"/>
      <c r="H637" s="362"/>
      <c r="I637" s="362" t="s">
        <v>62</v>
      </c>
      <c r="J637" s="362" t="s">
        <v>5737</v>
      </c>
      <c r="K637" s="361" t="s">
        <v>805</v>
      </c>
      <c r="L637" s="362"/>
      <c r="M637" s="362" t="s">
        <v>186</v>
      </c>
      <c r="N637" s="362" t="s">
        <v>90</v>
      </c>
      <c r="O637" s="362"/>
      <c r="P637" s="362" t="s">
        <v>62</v>
      </c>
      <c r="Q637" s="362" t="s">
        <v>5476</v>
      </c>
      <c r="R637" s="362"/>
      <c r="S637" s="361" t="s">
        <v>90</v>
      </c>
      <c r="T637" s="362"/>
      <c r="U637" s="362"/>
      <c r="V637" s="362" t="s">
        <v>824</v>
      </c>
      <c r="W637" s="362"/>
      <c r="X637" s="362" t="s">
        <v>9</v>
      </c>
      <c r="Y637" s="362" t="s">
        <v>9</v>
      </c>
      <c r="Z637" s="362" t="s">
        <v>90</v>
      </c>
      <c r="AA637" s="366" t="s">
        <v>90</v>
      </c>
      <c r="AB637" s="362" t="s">
        <v>90</v>
      </c>
      <c r="AC637" s="380"/>
      <c r="AD637" s="362"/>
      <c r="AE637" s="362"/>
      <c r="AF637" s="362"/>
      <c r="AG637" s="362"/>
      <c r="AH637" s="362"/>
      <c r="AI637" s="362" t="s">
        <v>7057</v>
      </c>
      <c r="AJ637" s="362" t="s">
        <v>19</v>
      </c>
      <c r="AK637" s="362" t="s">
        <v>40</v>
      </c>
      <c r="AL637" s="362"/>
      <c r="AM637" s="362"/>
      <c r="AN637" s="362"/>
      <c r="AO637" s="362"/>
      <c r="AP637" s="361" t="s">
        <v>806</v>
      </c>
      <c r="AR637">
        <v>1</v>
      </c>
      <c r="AS637" t="s">
        <v>9</v>
      </c>
      <c r="AT637" t="s">
        <v>9</v>
      </c>
    </row>
    <row r="638" spans="2:46" ht="15" customHeight="1" x14ac:dyDescent="0.35">
      <c r="B638" s="362">
        <v>2385</v>
      </c>
      <c r="C638" s="362" t="s">
        <v>5747</v>
      </c>
      <c r="D638" s="362" t="s">
        <v>3</v>
      </c>
      <c r="E638" s="362" t="s">
        <v>172</v>
      </c>
      <c r="F638" s="362"/>
      <c r="G638" s="362"/>
      <c r="H638" s="362"/>
      <c r="I638" s="362" t="s">
        <v>62</v>
      </c>
      <c r="J638" s="362" t="s">
        <v>5737</v>
      </c>
      <c r="K638" s="361" t="s">
        <v>5748</v>
      </c>
      <c r="L638" s="362"/>
      <c r="M638" s="362" t="s">
        <v>186</v>
      </c>
      <c r="N638" s="362" t="s">
        <v>90</v>
      </c>
      <c r="O638" s="362"/>
      <c r="P638" s="362" t="s">
        <v>62</v>
      </c>
      <c r="Q638" s="362" t="s">
        <v>5476</v>
      </c>
      <c r="R638" s="362"/>
      <c r="S638" s="361" t="s">
        <v>90</v>
      </c>
      <c r="T638" s="362"/>
      <c r="U638" s="362"/>
      <c r="V638" s="362" t="s">
        <v>824</v>
      </c>
      <c r="W638" s="362"/>
      <c r="X638" s="362" t="s">
        <v>9</v>
      </c>
      <c r="Y638" s="362" t="s">
        <v>9</v>
      </c>
      <c r="Z638" s="362" t="s">
        <v>90</v>
      </c>
      <c r="AA638" s="366" t="s">
        <v>90</v>
      </c>
      <c r="AB638" s="362" t="s">
        <v>90</v>
      </c>
      <c r="AC638" s="380"/>
      <c r="AD638" s="362"/>
      <c r="AE638" s="362"/>
      <c r="AF638" s="362"/>
      <c r="AG638" s="362"/>
      <c r="AH638" s="362"/>
      <c r="AI638" s="362" t="s">
        <v>7057</v>
      </c>
      <c r="AJ638" s="362" t="s">
        <v>19</v>
      </c>
      <c r="AK638" s="362" t="s">
        <v>40</v>
      </c>
      <c r="AL638" s="362"/>
      <c r="AM638" s="362"/>
      <c r="AN638" s="362"/>
      <c r="AO638" s="362"/>
      <c r="AP638" s="361" t="e">
        <v>#N/A</v>
      </c>
      <c r="AR638">
        <v>1</v>
      </c>
      <c r="AS638" t="s">
        <v>9</v>
      </c>
      <c r="AT638" t="s">
        <v>9</v>
      </c>
    </row>
    <row r="639" spans="2:46" ht="15" customHeight="1" x14ac:dyDescent="0.35">
      <c r="B639" s="362">
        <v>2386</v>
      </c>
      <c r="C639" s="362" t="s">
        <v>5749</v>
      </c>
      <c r="D639" s="362" t="s">
        <v>3</v>
      </c>
      <c r="E639" s="362" t="s">
        <v>172</v>
      </c>
      <c r="F639" s="362"/>
      <c r="G639" s="362"/>
      <c r="H639" s="362"/>
      <c r="I639" s="362" t="s">
        <v>62</v>
      </c>
      <c r="J639" s="362" t="s">
        <v>5737</v>
      </c>
      <c r="K639" s="361" t="s">
        <v>5750</v>
      </c>
      <c r="L639" s="362"/>
      <c r="M639" s="362" t="s">
        <v>186</v>
      </c>
      <c r="N639" s="362" t="s">
        <v>90</v>
      </c>
      <c r="O639" s="362"/>
      <c r="P639" s="362" t="s">
        <v>62</v>
      </c>
      <c r="Q639" s="362" t="s">
        <v>5476</v>
      </c>
      <c r="R639" s="362"/>
      <c r="S639" s="361" t="s">
        <v>90</v>
      </c>
      <c r="T639" s="362"/>
      <c r="U639" s="362"/>
      <c r="V639" s="362" t="s">
        <v>824</v>
      </c>
      <c r="W639" s="362"/>
      <c r="X639" s="362" t="s">
        <v>9</v>
      </c>
      <c r="Y639" s="362" t="s">
        <v>9</v>
      </c>
      <c r="Z639" s="362" t="s">
        <v>90</v>
      </c>
      <c r="AA639" s="366" t="s">
        <v>90</v>
      </c>
      <c r="AB639" s="362" t="s">
        <v>90</v>
      </c>
      <c r="AC639" s="380"/>
      <c r="AD639" s="362"/>
      <c r="AE639" s="362"/>
      <c r="AF639" s="362"/>
      <c r="AG639" s="362"/>
      <c r="AH639" s="362"/>
      <c r="AI639" s="362" t="s">
        <v>7057</v>
      </c>
      <c r="AJ639" s="362" t="s">
        <v>19</v>
      </c>
      <c r="AK639" s="362" t="s">
        <v>40</v>
      </c>
      <c r="AL639" s="362"/>
      <c r="AM639" s="362"/>
      <c r="AN639" s="362"/>
      <c r="AO639" s="362"/>
      <c r="AP639" s="361" t="e">
        <v>#N/A</v>
      </c>
      <c r="AR639">
        <v>1</v>
      </c>
      <c r="AS639" t="s">
        <v>9</v>
      </c>
      <c r="AT639" t="s">
        <v>9</v>
      </c>
    </row>
    <row r="640" spans="2:46" ht="15" customHeight="1" x14ac:dyDescent="0.35">
      <c r="B640" s="362">
        <v>2387</v>
      </c>
      <c r="C640" s="362" t="s">
        <v>5751</v>
      </c>
      <c r="D640" s="362" t="s">
        <v>3</v>
      </c>
      <c r="E640" s="362" t="s">
        <v>172</v>
      </c>
      <c r="F640" s="362"/>
      <c r="G640" s="362"/>
      <c r="H640" s="362"/>
      <c r="I640" s="362" t="s">
        <v>62</v>
      </c>
      <c r="J640" s="362" t="s">
        <v>5737</v>
      </c>
      <c r="K640" s="361" t="s">
        <v>5752</v>
      </c>
      <c r="L640" s="362"/>
      <c r="M640" s="362" t="s">
        <v>186</v>
      </c>
      <c r="N640" s="362" t="s">
        <v>90</v>
      </c>
      <c r="O640" s="362"/>
      <c r="P640" s="362" t="s">
        <v>62</v>
      </c>
      <c r="Q640" s="362" t="s">
        <v>5476</v>
      </c>
      <c r="R640" s="362"/>
      <c r="S640" s="361" t="s">
        <v>90</v>
      </c>
      <c r="T640" s="362"/>
      <c r="U640" s="362"/>
      <c r="V640" s="362" t="s">
        <v>824</v>
      </c>
      <c r="W640" s="362"/>
      <c r="X640" s="362" t="s">
        <v>9</v>
      </c>
      <c r="Y640" s="362" t="s">
        <v>9</v>
      </c>
      <c r="Z640" s="362" t="s">
        <v>90</v>
      </c>
      <c r="AA640" s="366" t="s">
        <v>90</v>
      </c>
      <c r="AB640" s="362" t="s">
        <v>90</v>
      </c>
      <c r="AC640" s="380"/>
      <c r="AD640" s="362"/>
      <c r="AE640" s="362"/>
      <c r="AF640" s="362"/>
      <c r="AG640" s="362"/>
      <c r="AH640" s="362"/>
      <c r="AI640" s="362" t="s">
        <v>7057</v>
      </c>
      <c r="AJ640" s="362" t="s">
        <v>19</v>
      </c>
      <c r="AK640" s="362" t="s">
        <v>40</v>
      </c>
      <c r="AL640" s="362"/>
      <c r="AM640" s="362"/>
      <c r="AN640" s="362"/>
      <c r="AO640" s="362"/>
      <c r="AP640" s="361" t="e">
        <v>#N/A</v>
      </c>
      <c r="AR640">
        <v>1</v>
      </c>
      <c r="AS640" t="s">
        <v>9</v>
      </c>
      <c r="AT640" t="s">
        <v>9</v>
      </c>
    </row>
    <row r="641" spans="2:46" ht="15" customHeight="1" x14ac:dyDescent="0.35">
      <c r="B641" s="362">
        <v>2388</v>
      </c>
      <c r="C641" s="362" t="s">
        <v>5753</v>
      </c>
      <c r="D641" s="362" t="s">
        <v>3</v>
      </c>
      <c r="E641" s="362" t="s">
        <v>172</v>
      </c>
      <c r="F641" s="362"/>
      <c r="G641" s="362"/>
      <c r="H641" s="362"/>
      <c r="I641" s="362" t="s">
        <v>62</v>
      </c>
      <c r="J641" s="362" t="s">
        <v>5737</v>
      </c>
      <c r="K641" s="361" t="s">
        <v>5754</v>
      </c>
      <c r="L641" s="362"/>
      <c r="M641" s="362" t="s">
        <v>186</v>
      </c>
      <c r="N641" s="362" t="s">
        <v>90</v>
      </c>
      <c r="O641" s="362"/>
      <c r="P641" s="362" t="s">
        <v>62</v>
      </c>
      <c r="Q641" s="362" t="s">
        <v>5476</v>
      </c>
      <c r="R641" s="362"/>
      <c r="S641" s="361" t="s">
        <v>90</v>
      </c>
      <c r="T641" s="362"/>
      <c r="U641" s="362"/>
      <c r="V641" s="362" t="s">
        <v>824</v>
      </c>
      <c r="W641" s="362"/>
      <c r="X641" s="362" t="s">
        <v>9</v>
      </c>
      <c r="Y641" s="362" t="s">
        <v>9</v>
      </c>
      <c r="Z641" s="362" t="s">
        <v>90</v>
      </c>
      <c r="AA641" s="366" t="s">
        <v>90</v>
      </c>
      <c r="AB641" s="362" t="s">
        <v>90</v>
      </c>
      <c r="AC641" s="380"/>
      <c r="AD641" s="362"/>
      <c r="AE641" s="362"/>
      <c r="AF641" s="362"/>
      <c r="AG641" s="362"/>
      <c r="AH641" s="362"/>
      <c r="AI641" s="362" t="s">
        <v>7057</v>
      </c>
      <c r="AJ641" s="362" t="s">
        <v>19</v>
      </c>
      <c r="AK641" s="362" t="s">
        <v>40</v>
      </c>
      <c r="AL641" s="362"/>
      <c r="AM641" s="362"/>
      <c r="AN641" s="362"/>
      <c r="AO641" s="362"/>
      <c r="AP641" s="361" t="e">
        <v>#N/A</v>
      </c>
      <c r="AR641">
        <v>1</v>
      </c>
      <c r="AS641" t="s">
        <v>9</v>
      </c>
      <c r="AT641" t="s">
        <v>9</v>
      </c>
    </row>
    <row r="642" spans="2:46" ht="15" customHeight="1" x14ac:dyDescent="0.35">
      <c r="B642" s="362">
        <v>2389</v>
      </c>
      <c r="C642" s="362" t="s">
        <v>5755</v>
      </c>
      <c r="D642" s="362" t="s">
        <v>3</v>
      </c>
      <c r="E642" s="362" t="s">
        <v>172</v>
      </c>
      <c r="F642" s="362"/>
      <c r="G642" s="362"/>
      <c r="H642" s="362"/>
      <c r="I642" s="362" t="s">
        <v>62</v>
      </c>
      <c r="J642" s="362" t="s">
        <v>5737</v>
      </c>
      <c r="K642" s="361" t="s">
        <v>5756</v>
      </c>
      <c r="L642" s="362"/>
      <c r="M642" s="362" t="s">
        <v>186</v>
      </c>
      <c r="N642" s="362" t="s">
        <v>90</v>
      </c>
      <c r="O642" s="362"/>
      <c r="P642" s="362" t="s">
        <v>62</v>
      </c>
      <c r="Q642" s="362" t="s">
        <v>5476</v>
      </c>
      <c r="R642" s="362"/>
      <c r="S642" s="361" t="s">
        <v>90</v>
      </c>
      <c r="T642" s="362"/>
      <c r="U642" s="362"/>
      <c r="V642" s="362" t="s">
        <v>824</v>
      </c>
      <c r="W642" s="362"/>
      <c r="X642" s="362" t="s">
        <v>9</v>
      </c>
      <c r="Y642" s="362" t="s">
        <v>9</v>
      </c>
      <c r="Z642" s="362" t="s">
        <v>90</v>
      </c>
      <c r="AA642" s="366" t="s">
        <v>90</v>
      </c>
      <c r="AB642" s="362" t="s">
        <v>90</v>
      </c>
      <c r="AC642" s="380"/>
      <c r="AD642" s="362"/>
      <c r="AE642" s="362"/>
      <c r="AF642" s="362"/>
      <c r="AG642" s="362"/>
      <c r="AH642" s="362"/>
      <c r="AI642" s="362" t="s">
        <v>7057</v>
      </c>
      <c r="AJ642" s="362" t="s">
        <v>19</v>
      </c>
      <c r="AK642" s="362" t="s">
        <v>40</v>
      </c>
      <c r="AL642" s="362"/>
      <c r="AM642" s="362"/>
      <c r="AN642" s="362"/>
      <c r="AO642" s="362"/>
      <c r="AP642" s="361" t="e">
        <v>#N/A</v>
      </c>
      <c r="AR642">
        <v>1</v>
      </c>
      <c r="AS642" t="s">
        <v>9</v>
      </c>
      <c r="AT642" t="s">
        <v>9</v>
      </c>
    </row>
    <row r="643" spans="2:46" ht="15" customHeight="1" x14ac:dyDescent="0.35">
      <c r="B643" s="362">
        <v>2390</v>
      </c>
      <c r="C643" s="362" t="s">
        <v>5757</v>
      </c>
      <c r="D643" s="362" t="s">
        <v>3</v>
      </c>
      <c r="E643" s="362" t="s">
        <v>172</v>
      </c>
      <c r="F643" s="362"/>
      <c r="G643" s="362"/>
      <c r="H643" s="362"/>
      <c r="I643" s="362" t="s">
        <v>62</v>
      </c>
      <c r="J643" s="362" t="s">
        <v>5737</v>
      </c>
      <c r="K643" s="361" t="s">
        <v>5758</v>
      </c>
      <c r="L643" s="362"/>
      <c r="M643" s="362" t="s">
        <v>186</v>
      </c>
      <c r="N643" s="362" t="s">
        <v>90</v>
      </c>
      <c r="O643" s="362"/>
      <c r="P643" s="362" t="s">
        <v>62</v>
      </c>
      <c r="Q643" s="362" t="s">
        <v>5476</v>
      </c>
      <c r="R643" s="362"/>
      <c r="S643" s="361" t="s">
        <v>90</v>
      </c>
      <c r="T643" s="362"/>
      <c r="U643" s="362"/>
      <c r="V643" s="362" t="s">
        <v>824</v>
      </c>
      <c r="W643" s="362"/>
      <c r="X643" s="362" t="s">
        <v>9</v>
      </c>
      <c r="Y643" s="362" t="s">
        <v>9</v>
      </c>
      <c r="Z643" s="362" t="s">
        <v>90</v>
      </c>
      <c r="AA643" s="366" t="s">
        <v>90</v>
      </c>
      <c r="AB643" s="362" t="s">
        <v>90</v>
      </c>
      <c r="AC643" s="380"/>
      <c r="AD643" s="362"/>
      <c r="AE643" s="362"/>
      <c r="AF643" s="362"/>
      <c r="AG643" s="362"/>
      <c r="AH643" s="362"/>
      <c r="AI643" s="362" t="s">
        <v>7057</v>
      </c>
      <c r="AJ643" s="362" t="s">
        <v>19</v>
      </c>
      <c r="AK643" s="362" t="s">
        <v>40</v>
      </c>
      <c r="AL643" s="362"/>
      <c r="AM643" s="362"/>
      <c r="AN643" s="362"/>
      <c r="AO643" s="362"/>
      <c r="AP643" s="361" t="e">
        <v>#N/A</v>
      </c>
      <c r="AR643">
        <v>1</v>
      </c>
      <c r="AS643" t="s">
        <v>9</v>
      </c>
      <c r="AT643" t="s">
        <v>9</v>
      </c>
    </row>
    <row r="644" spans="2:46" ht="15" customHeight="1" x14ac:dyDescent="0.35">
      <c r="B644" s="362">
        <v>2391</v>
      </c>
      <c r="C644" s="362" t="s">
        <v>5759</v>
      </c>
      <c r="D644" s="362" t="s">
        <v>3</v>
      </c>
      <c r="E644" s="362" t="s">
        <v>172</v>
      </c>
      <c r="F644" s="362"/>
      <c r="G644" s="362"/>
      <c r="H644" s="362"/>
      <c r="I644" s="362" t="s">
        <v>62</v>
      </c>
      <c r="J644" s="362" t="s">
        <v>5737</v>
      </c>
      <c r="K644" s="361" t="s">
        <v>5760</v>
      </c>
      <c r="L644" s="362"/>
      <c r="M644" s="362" t="s">
        <v>186</v>
      </c>
      <c r="N644" s="362" t="s">
        <v>90</v>
      </c>
      <c r="O644" s="362"/>
      <c r="P644" s="362" t="s">
        <v>62</v>
      </c>
      <c r="Q644" s="362" t="s">
        <v>5476</v>
      </c>
      <c r="R644" s="362"/>
      <c r="S644" s="361" t="s">
        <v>90</v>
      </c>
      <c r="T644" s="362"/>
      <c r="U644" s="362"/>
      <c r="V644" s="362" t="s">
        <v>824</v>
      </c>
      <c r="W644" s="362"/>
      <c r="X644" s="362" t="s">
        <v>9</v>
      </c>
      <c r="Y644" s="362" t="s">
        <v>9</v>
      </c>
      <c r="Z644" s="362" t="s">
        <v>90</v>
      </c>
      <c r="AA644" s="366" t="s">
        <v>90</v>
      </c>
      <c r="AB644" s="362" t="s">
        <v>90</v>
      </c>
      <c r="AC644" s="380"/>
      <c r="AD644" s="362"/>
      <c r="AE644" s="362"/>
      <c r="AF644" s="362"/>
      <c r="AG644" s="362"/>
      <c r="AH644" s="362"/>
      <c r="AI644" s="362" t="s">
        <v>7057</v>
      </c>
      <c r="AJ644" s="362" t="s">
        <v>19</v>
      </c>
      <c r="AK644" s="362" t="s">
        <v>40</v>
      </c>
      <c r="AL644" s="362"/>
      <c r="AM644" s="362"/>
      <c r="AN644" s="362"/>
      <c r="AO644" s="362"/>
      <c r="AP644" s="361" t="e">
        <v>#N/A</v>
      </c>
      <c r="AR644">
        <v>1</v>
      </c>
      <c r="AS644" t="s">
        <v>9</v>
      </c>
      <c r="AT644" t="s">
        <v>9</v>
      </c>
    </row>
    <row r="645" spans="2:46" ht="15" customHeight="1" x14ac:dyDescent="0.35">
      <c r="B645" s="362">
        <v>2392</v>
      </c>
      <c r="C645" s="362" t="s">
        <v>5761</v>
      </c>
      <c r="D645" s="362" t="s">
        <v>3</v>
      </c>
      <c r="E645" s="362" t="s">
        <v>172</v>
      </c>
      <c r="F645" s="362"/>
      <c r="G645" s="362"/>
      <c r="H645" s="362"/>
      <c r="I645" s="362" t="s">
        <v>62</v>
      </c>
      <c r="J645" s="362" t="s">
        <v>5737</v>
      </c>
      <c r="K645" s="361" t="s">
        <v>5762</v>
      </c>
      <c r="L645" s="362"/>
      <c r="M645" s="362" t="s">
        <v>186</v>
      </c>
      <c r="N645" s="362" t="s">
        <v>90</v>
      </c>
      <c r="O645" s="362"/>
      <c r="P645" s="362" t="s">
        <v>62</v>
      </c>
      <c r="Q645" s="362" t="s">
        <v>5476</v>
      </c>
      <c r="R645" s="362"/>
      <c r="S645" s="361" t="s">
        <v>90</v>
      </c>
      <c r="T645" s="362"/>
      <c r="U645" s="362"/>
      <c r="V645" s="362" t="s">
        <v>824</v>
      </c>
      <c r="W645" s="362"/>
      <c r="X645" s="362" t="s">
        <v>9</v>
      </c>
      <c r="Y645" s="362" t="s">
        <v>9</v>
      </c>
      <c r="Z645" s="362" t="s">
        <v>90</v>
      </c>
      <c r="AA645" s="366" t="s">
        <v>90</v>
      </c>
      <c r="AB645" s="362" t="s">
        <v>90</v>
      </c>
      <c r="AC645" s="380"/>
      <c r="AD645" s="362"/>
      <c r="AE645" s="362"/>
      <c r="AF645" s="362"/>
      <c r="AG645" s="362"/>
      <c r="AH645" s="362"/>
      <c r="AI645" s="362" t="s">
        <v>7057</v>
      </c>
      <c r="AJ645" s="362" t="s">
        <v>19</v>
      </c>
      <c r="AK645" s="362" t="s">
        <v>40</v>
      </c>
      <c r="AL645" s="362"/>
      <c r="AM645" s="362"/>
      <c r="AN645" s="362"/>
      <c r="AO645" s="362"/>
      <c r="AP645" s="361" t="e">
        <v>#N/A</v>
      </c>
      <c r="AR645">
        <v>1</v>
      </c>
      <c r="AS645" t="s">
        <v>9</v>
      </c>
      <c r="AT645" t="s">
        <v>9</v>
      </c>
    </row>
    <row r="646" spans="2:46" ht="15" customHeight="1" x14ac:dyDescent="0.35">
      <c r="B646" s="362">
        <v>2393</v>
      </c>
      <c r="C646" s="362" t="s">
        <v>5763</v>
      </c>
      <c r="D646" s="362" t="s">
        <v>3</v>
      </c>
      <c r="E646" s="362" t="s">
        <v>172</v>
      </c>
      <c r="F646" s="362"/>
      <c r="G646" s="362"/>
      <c r="H646" s="362"/>
      <c r="I646" s="362" t="s">
        <v>26</v>
      </c>
      <c r="J646" s="362" t="s">
        <v>63</v>
      </c>
      <c r="K646" s="361" t="s">
        <v>5764</v>
      </c>
      <c r="L646" s="362"/>
      <c r="M646" s="362" t="s">
        <v>186</v>
      </c>
      <c r="N646" s="362" t="s">
        <v>4410</v>
      </c>
      <c r="O646" s="362"/>
      <c r="P646" s="362" t="s">
        <v>1398</v>
      </c>
      <c r="Q646" s="362" t="s">
        <v>4513</v>
      </c>
      <c r="R646" s="362"/>
      <c r="S646" s="361" t="s">
        <v>5693</v>
      </c>
      <c r="T646" s="362"/>
      <c r="U646" s="362"/>
      <c r="V646" s="362" t="s">
        <v>844</v>
      </c>
      <c r="W646" s="362"/>
      <c r="X646" s="362"/>
      <c r="Y646" s="362" t="s">
        <v>48</v>
      </c>
      <c r="Z646" s="362" t="s">
        <v>90</v>
      </c>
      <c r="AA646" s="366" t="s">
        <v>90</v>
      </c>
      <c r="AB646" s="362" t="s">
        <v>90</v>
      </c>
      <c r="AC646" s="380"/>
      <c r="AD646" s="362"/>
      <c r="AE646" s="362"/>
      <c r="AF646" s="362"/>
      <c r="AG646" s="362"/>
      <c r="AH646" s="362"/>
      <c r="AI646" s="362" t="s">
        <v>7047</v>
      </c>
      <c r="AJ646" s="362" t="s">
        <v>19</v>
      </c>
      <c r="AK646" s="362" t="s">
        <v>40</v>
      </c>
      <c r="AL646" s="362" t="s">
        <v>4410</v>
      </c>
      <c r="AM646" s="362" t="s">
        <v>7060</v>
      </c>
      <c r="AN646" s="362"/>
      <c r="AO646" s="362"/>
      <c r="AP646" s="361"/>
      <c r="AR646">
        <v>1</v>
      </c>
      <c r="AS646" t="s">
        <v>5839</v>
      </c>
      <c r="AT646" t="s">
        <v>5839</v>
      </c>
    </row>
    <row r="647" spans="2:46" ht="15" customHeight="1" x14ac:dyDescent="0.35">
      <c r="B647" s="362">
        <v>2394</v>
      </c>
      <c r="C647" s="362" t="s">
        <v>5765</v>
      </c>
      <c r="D647" s="362" t="s">
        <v>3</v>
      </c>
      <c r="E647" s="362" t="s">
        <v>172</v>
      </c>
      <c r="F647" s="362"/>
      <c r="G647" s="362"/>
      <c r="H647" s="362"/>
      <c r="I647" s="362" t="s">
        <v>26</v>
      </c>
      <c r="J647" s="362" t="s">
        <v>63</v>
      </c>
      <c r="K647" s="361" t="s">
        <v>5766</v>
      </c>
      <c r="L647" s="362"/>
      <c r="M647" s="362" t="s">
        <v>186</v>
      </c>
      <c r="N647" s="362" t="s">
        <v>4410</v>
      </c>
      <c r="O647" s="362"/>
      <c r="P647" s="362" t="s">
        <v>1398</v>
      </c>
      <c r="Q647" s="362" t="s">
        <v>4513</v>
      </c>
      <c r="R647" s="362"/>
      <c r="S647" s="361" t="s">
        <v>5693</v>
      </c>
      <c r="T647" s="362"/>
      <c r="U647" s="362"/>
      <c r="V647" s="362" t="s">
        <v>844</v>
      </c>
      <c r="W647" s="362"/>
      <c r="X647" s="362"/>
      <c r="Y647" s="362" t="s">
        <v>48</v>
      </c>
      <c r="Z647" s="362" t="s">
        <v>90</v>
      </c>
      <c r="AA647" s="366" t="s">
        <v>90</v>
      </c>
      <c r="AB647" s="362" t="s">
        <v>90</v>
      </c>
      <c r="AC647" s="380"/>
      <c r="AD647" s="362"/>
      <c r="AE647" s="362"/>
      <c r="AF647" s="362"/>
      <c r="AG647" s="362"/>
      <c r="AH647" s="362"/>
      <c r="AI647" s="362" t="s">
        <v>7047</v>
      </c>
      <c r="AJ647" s="362" t="s">
        <v>19</v>
      </c>
      <c r="AK647" s="362" t="s">
        <v>40</v>
      </c>
      <c r="AL647" s="362" t="s">
        <v>4410</v>
      </c>
      <c r="AM647" s="362" t="s">
        <v>5693</v>
      </c>
      <c r="AN647" s="362"/>
      <c r="AO647" s="362"/>
      <c r="AP647" s="361"/>
      <c r="AR647">
        <v>1</v>
      </c>
      <c r="AS647" t="s">
        <v>5839</v>
      </c>
      <c r="AT647" t="s">
        <v>5839</v>
      </c>
    </row>
    <row r="648" spans="2:46" ht="15" customHeight="1" x14ac:dyDescent="0.35">
      <c r="B648" s="362">
        <v>2395</v>
      </c>
      <c r="C648" s="362" t="s">
        <v>5767</v>
      </c>
      <c r="D648" s="362" t="s">
        <v>3</v>
      </c>
      <c r="E648" s="362" t="s">
        <v>172</v>
      </c>
      <c r="F648" s="362"/>
      <c r="G648" s="362" t="s">
        <v>63</v>
      </c>
      <c r="H648" s="362" t="s">
        <v>63</v>
      </c>
      <c r="I648" s="362" t="s">
        <v>63</v>
      </c>
      <c r="J648" s="362" t="s">
        <v>4392</v>
      </c>
      <c r="K648" s="361" t="s">
        <v>5768</v>
      </c>
      <c r="L648" s="362"/>
      <c r="M648" s="362" t="s">
        <v>186</v>
      </c>
      <c r="N648" s="362" t="s">
        <v>90</v>
      </c>
      <c r="O648" s="362"/>
      <c r="P648" s="362" t="s">
        <v>2208</v>
      </c>
      <c r="Q648" s="362" t="s">
        <v>4394</v>
      </c>
      <c r="R648" s="362"/>
      <c r="S648" s="361"/>
      <c r="T648" s="362"/>
      <c r="U648" s="362"/>
      <c r="V648" s="362" t="s">
        <v>844</v>
      </c>
      <c r="W648" s="362"/>
      <c r="X648" s="362" t="s">
        <v>9</v>
      </c>
      <c r="Y648" s="362" t="s">
        <v>9</v>
      </c>
      <c r="Z648" s="362" t="s">
        <v>90</v>
      </c>
      <c r="AA648" s="366" t="s">
        <v>90</v>
      </c>
      <c r="AB648" s="362" t="s">
        <v>90</v>
      </c>
      <c r="AC648" s="380"/>
      <c r="AD648" s="362"/>
      <c r="AE648" s="362"/>
      <c r="AF648" s="362"/>
      <c r="AG648" s="362"/>
      <c r="AH648" s="362"/>
      <c r="AI648" s="362" t="s">
        <v>7046</v>
      </c>
      <c r="AJ648" s="362" t="s">
        <v>19</v>
      </c>
      <c r="AK648" s="362" t="s">
        <v>40</v>
      </c>
      <c r="AL648" s="362" t="s">
        <v>40</v>
      </c>
      <c r="AM648" s="362">
        <v>0</v>
      </c>
      <c r="AN648" s="362"/>
      <c r="AO648" s="362"/>
      <c r="AP648" s="361" t="e">
        <v>#N/A</v>
      </c>
      <c r="AR648">
        <v>1</v>
      </c>
      <c r="AS648" t="s">
        <v>9</v>
      </c>
      <c r="AT648" t="s">
        <v>9</v>
      </c>
    </row>
    <row r="649" spans="2:46" ht="15" customHeight="1" x14ac:dyDescent="0.35">
      <c r="B649" s="362">
        <v>2396</v>
      </c>
      <c r="C649" s="362" t="s">
        <v>5769</v>
      </c>
      <c r="D649" s="362" t="s">
        <v>3</v>
      </c>
      <c r="E649" s="362" t="s">
        <v>172</v>
      </c>
      <c r="F649" s="362"/>
      <c r="G649" s="362"/>
      <c r="H649" s="362"/>
      <c r="I649" s="362" t="s">
        <v>26</v>
      </c>
      <c r="J649" s="362" t="s">
        <v>63</v>
      </c>
      <c r="K649" s="361" t="s">
        <v>5770</v>
      </c>
      <c r="L649" s="362"/>
      <c r="M649" s="362" t="s">
        <v>186</v>
      </c>
      <c r="N649" s="362" t="s">
        <v>4410</v>
      </c>
      <c r="O649" s="362"/>
      <c r="P649" s="362" t="s">
        <v>1398</v>
      </c>
      <c r="Q649" s="362" t="s">
        <v>4513</v>
      </c>
      <c r="R649" s="362"/>
      <c r="S649" s="361"/>
      <c r="T649" s="362"/>
      <c r="U649" s="362"/>
      <c r="V649" s="362" t="s">
        <v>844</v>
      </c>
      <c r="W649" s="362"/>
      <c r="X649" s="362"/>
      <c r="Y649" s="362" t="s">
        <v>48</v>
      </c>
      <c r="Z649" s="362" t="s">
        <v>90</v>
      </c>
      <c r="AA649" s="366" t="s">
        <v>90</v>
      </c>
      <c r="AB649" s="362" t="s">
        <v>90</v>
      </c>
      <c r="AC649" s="380"/>
      <c r="AD649" s="362"/>
      <c r="AE649" s="362"/>
      <c r="AF649" s="362"/>
      <c r="AG649" s="362"/>
      <c r="AH649" s="362"/>
      <c r="AI649" s="362" t="s">
        <v>7047</v>
      </c>
      <c r="AJ649" s="362" t="s">
        <v>19</v>
      </c>
      <c r="AK649" s="362" t="s">
        <v>40</v>
      </c>
      <c r="AL649" s="362" t="s">
        <v>4410</v>
      </c>
      <c r="AM649" s="362">
        <v>0</v>
      </c>
      <c r="AN649" s="362"/>
      <c r="AO649" s="362"/>
      <c r="AP649" s="361"/>
      <c r="AR649">
        <v>1</v>
      </c>
      <c r="AS649" t="s">
        <v>5839</v>
      </c>
      <c r="AT649" t="s">
        <v>5839</v>
      </c>
    </row>
    <row r="650" spans="2:46" ht="15" customHeight="1" x14ac:dyDescent="0.35">
      <c r="B650" s="362">
        <v>2397</v>
      </c>
      <c r="C650" s="362" t="s">
        <v>5771</v>
      </c>
      <c r="D650" s="362" t="s">
        <v>3</v>
      </c>
      <c r="E650" s="362" t="s">
        <v>172</v>
      </c>
      <c r="F650" s="362"/>
      <c r="G650" s="362"/>
      <c r="H650" s="362"/>
      <c r="I650" s="362" t="s">
        <v>26</v>
      </c>
      <c r="J650" s="362" t="s">
        <v>63</v>
      </c>
      <c r="K650" s="361" t="s">
        <v>5772</v>
      </c>
      <c r="L650" s="362"/>
      <c r="M650" s="362" t="s">
        <v>186</v>
      </c>
      <c r="N650" s="362" t="s">
        <v>4410</v>
      </c>
      <c r="O650" s="362"/>
      <c r="P650" s="362" t="s">
        <v>1398</v>
      </c>
      <c r="Q650" s="362" t="s">
        <v>4513</v>
      </c>
      <c r="R650" s="362"/>
      <c r="S650" s="361"/>
      <c r="T650" s="362"/>
      <c r="U650" s="362"/>
      <c r="V650" s="362" t="s">
        <v>844</v>
      </c>
      <c r="W650" s="362"/>
      <c r="X650" s="362"/>
      <c r="Y650" s="362" t="s">
        <v>48</v>
      </c>
      <c r="Z650" s="362" t="s">
        <v>90</v>
      </c>
      <c r="AA650" s="366" t="s">
        <v>90</v>
      </c>
      <c r="AB650" s="362" t="s">
        <v>90</v>
      </c>
      <c r="AC650" s="380"/>
      <c r="AD650" s="362"/>
      <c r="AE650" s="362"/>
      <c r="AF650" s="362"/>
      <c r="AG650" s="362"/>
      <c r="AH650" s="362"/>
      <c r="AI650" s="362" t="s">
        <v>7047</v>
      </c>
      <c r="AJ650" s="362" t="s">
        <v>19</v>
      </c>
      <c r="AK650" s="362" t="s">
        <v>40</v>
      </c>
      <c r="AL650" s="362" t="s">
        <v>4410</v>
      </c>
      <c r="AM650" s="362">
        <v>0</v>
      </c>
      <c r="AN650" s="362"/>
      <c r="AO650" s="362"/>
      <c r="AP650" s="361"/>
      <c r="AR650">
        <v>1</v>
      </c>
      <c r="AS650" t="s">
        <v>5839</v>
      </c>
      <c r="AT650" t="s">
        <v>5839</v>
      </c>
    </row>
    <row r="651" spans="2:46" ht="15" customHeight="1" x14ac:dyDescent="0.35">
      <c r="B651" s="362">
        <v>2398</v>
      </c>
      <c r="C651" s="362" t="s">
        <v>5773</v>
      </c>
      <c r="D651" s="362" t="s">
        <v>3</v>
      </c>
      <c r="E651" s="362" t="s">
        <v>172</v>
      </c>
      <c r="F651" s="362"/>
      <c r="G651" s="362"/>
      <c r="H651" s="362"/>
      <c r="I651" s="362" t="s">
        <v>26</v>
      </c>
      <c r="J651" s="362" t="s">
        <v>63</v>
      </c>
      <c r="K651" s="361" t="s">
        <v>5774</v>
      </c>
      <c r="L651" s="362"/>
      <c r="M651" s="362" t="s">
        <v>1689</v>
      </c>
      <c r="N651" s="362" t="s">
        <v>4410</v>
      </c>
      <c r="O651" s="362"/>
      <c r="P651" s="362" t="s">
        <v>4399</v>
      </c>
      <c r="Q651" s="362" t="s">
        <v>4400</v>
      </c>
      <c r="R651" s="362"/>
      <c r="S651" s="361"/>
      <c r="T651" s="362"/>
      <c r="U651" s="362"/>
      <c r="V651" s="362" t="s">
        <v>844</v>
      </c>
      <c r="W651" s="362"/>
      <c r="X651" s="362"/>
      <c r="Y651" s="362" t="s">
        <v>48</v>
      </c>
      <c r="Z651" s="362" t="s">
        <v>90</v>
      </c>
      <c r="AA651" s="366" t="s">
        <v>90</v>
      </c>
      <c r="AB651" s="362" t="s">
        <v>90</v>
      </c>
      <c r="AC651" s="380"/>
      <c r="AD651" s="362"/>
      <c r="AE651" s="362"/>
      <c r="AF651" s="362"/>
      <c r="AG651" s="362"/>
      <c r="AH651" s="362"/>
      <c r="AI651" s="362" t="s">
        <v>7047</v>
      </c>
      <c r="AJ651" s="362" t="s">
        <v>19</v>
      </c>
      <c r="AK651" s="362" t="s">
        <v>40</v>
      </c>
      <c r="AL651" s="362" t="s">
        <v>4410</v>
      </c>
      <c r="AM651" s="362">
        <v>0</v>
      </c>
      <c r="AN651" s="362"/>
      <c r="AO651" s="362"/>
      <c r="AP651" s="361"/>
      <c r="AR651">
        <v>1</v>
      </c>
      <c r="AS651" t="s">
        <v>5839</v>
      </c>
      <c r="AT651" t="s">
        <v>5839</v>
      </c>
    </row>
    <row r="652" spans="2:46" ht="15" customHeight="1" x14ac:dyDescent="0.35">
      <c r="B652" s="362">
        <v>2399</v>
      </c>
      <c r="C652" s="362" t="s">
        <v>5775</v>
      </c>
      <c r="D652" s="362" t="s">
        <v>3</v>
      </c>
      <c r="E652" s="362" t="s">
        <v>172</v>
      </c>
      <c r="F652" s="362"/>
      <c r="G652" s="362"/>
      <c r="H652" s="362"/>
      <c r="I652" s="362" t="s">
        <v>26</v>
      </c>
      <c r="J652" s="362" t="s">
        <v>63</v>
      </c>
      <c r="K652" s="361" t="s">
        <v>5776</v>
      </c>
      <c r="L652" s="362"/>
      <c r="M652" s="362" t="s">
        <v>1689</v>
      </c>
      <c r="N652" s="362" t="s">
        <v>95</v>
      </c>
      <c r="O652" s="362"/>
      <c r="P652" s="362" t="s">
        <v>4399</v>
      </c>
      <c r="Q652" s="362" t="s">
        <v>4400</v>
      </c>
      <c r="R652" s="362"/>
      <c r="S652" s="361"/>
      <c r="T652" s="362"/>
      <c r="U652" s="362"/>
      <c r="V652" s="362" t="s">
        <v>844</v>
      </c>
      <c r="W652" s="362"/>
      <c r="X652" s="362" t="s">
        <v>9</v>
      </c>
      <c r="Y652" s="362" t="s">
        <v>2790</v>
      </c>
      <c r="Z652" s="362" t="s">
        <v>90</v>
      </c>
      <c r="AA652" s="366" t="s">
        <v>90</v>
      </c>
      <c r="AB652" s="362" t="s">
        <v>90</v>
      </c>
      <c r="AC652" s="380"/>
      <c r="AD652" s="362"/>
      <c r="AE652" s="362"/>
      <c r="AF652" s="362"/>
      <c r="AG652" s="362"/>
      <c r="AH652" s="362"/>
      <c r="AI652" s="362" t="s">
        <v>7047</v>
      </c>
      <c r="AJ652" s="362" t="s">
        <v>19</v>
      </c>
      <c r="AK652" s="362" t="e">
        <v>#N/A</v>
      </c>
      <c r="AL652" s="362" t="s">
        <v>7021</v>
      </c>
      <c r="AM652" s="362">
        <v>0</v>
      </c>
      <c r="AN652" s="362"/>
      <c r="AO652" s="362"/>
      <c r="AP652" s="361" t="e">
        <v>#N/A</v>
      </c>
      <c r="AR652">
        <v>1</v>
      </c>
      <c r="AS652" t="s">
        <v>9</v>
      </c>
      <c r="AT652" t="s">
        <v>9</v>
      </c>
    </row>
    <row r="653" spans="2:46" ht="15" customHeight="1" x14ac:dyDescent="0.35">
      <c r="B653" s="362">
        <v>2400</v>
      </c>
      <c r="C653" s="362" t="s">
        <v>5777</v>
      </c>
      <c r="D653" s="362" t="s">
        <v>3</v>
      </c>
      <c r="E653" s="362" t="s">
        <v>172</v>
      </c>
      <c r="F653" s="362"/>
      <c r="G653" s="362"/>
      <c r="H653" s="362"/>
      <c r="I653" s="362" t="s">
        <v>26</v>
      </c>
      <c r="J653" s="362" t="s">
        <v>63</v>
      </c>
      <c r="K653" s="361" t="s">
        <v>5778</v>
      </c>
      <c r="L653" s="362"/>
      <c r="M653" s="362" t="s">
        <v>1689</v>
      </c>
      <c r="N653" s="362" t="s">
        <v>4410</v>
      </c>
      <c r="O653" s="362"/>
      <c r="P653" s="362" t="s">
        <v>4399</v>
      </c>
      <c r="Q653" s="362" t="s">
        <v>4400</v>
      </c>
      <c r="R653" s="362"/>
      <c r="S653" s="361"/>
      <c r="T653" s="362"/>
      <c r="U653" s="362"/>
      <c r="V653" s="362" t="s">
        <v>844</v>
      </c>
      <c r="W653" s="362"/>
      <c r="X653" s="362"/>
      <c r="Y653" s="362" t="s">
        <v>48</v>
      </c>
      <c r="Z653" s="362" t="s">
        <v>90</v>
      </c>
      <c r="AA653" s="366" t="s">
        <v>90</v>
      </c>
      <c r="AB653" s="362" t="s">
        <v>90</v>
      </c>
      <c r="AC653" s="380"/>
      <c r="AD653" s="362"/>
      <c r="AE653" s="362"/>
      <c r="AF653" s="362"/>
      <c r="AG653" s="362"/>
      <c r="AH653" s="362"/>
      <c r="AI653" s="362" t="s">
        <v>7047</v>
      </c>
      <c r="AJ653" s="362" t="s">
        <v>19</v>
      </c>
      <c r="AK653" s="362" t="s">
        <v>40</v>
      </c>
      <c r="AL653" s="362" t="s">
        <v>4410</v>
      </c>
      <c r="AM653" s="362">
        <v>0</v>
      </c>
      <c r="AN653" s="362"/>
      <c r="AO653" s="362"/>
      <c r="AP653" s="361"/>
      <c r="AR653">
        <v>1</v>
      </c>
      <c r="AS653" t="s">
        <v>5839</v>
      </c>
      <c r="AT653" t="s">
        <v>5839</v>
      </c>
    </row>
    <row r="654" spans="2:46" ht="15" customHeight="1" x14ac:dyDescent="0.35">
      <c r="B654" s="362">
        <v>2401</v>
      </c>
      <c r="C654" s="362" t="s">
        <v>5779</v>
      </c>
      <c r="D654" s="362" t="s">
        <v>3</v>
      </c>
      <c r="E654" s="362" t="s">
        <v>172</v>
      </c>
      <c r="F654" s="362"/>
      <c r="G654" s="362"/>
      <c r="H654" s="362"/>
      <c r="I654" s="362" t="s">
        <v>26</v>
      </c>
      <c r="J654" s="362" t="s">
        <v>63</v>
      </c>
      <c r="K654" s="361" t="s">
        <v>5780</v>
      </c>
      <c r="L654" s="362"/>
      <c r="M654" s="362" t="s">
        <v>1689</v>
      </c>
      <c r="N654" s="362" t="s">
        <v>95</v>
      </c>
      <c r="O654" s="362"/>
      <c r="P654" s="362" t="s">
        <v>4399</v>
      </c>
      <c r="Q654" s="362" t="s">
        <v>4400</v>
      </c>
      <c r="R654" s="362"/>
      <c r="S654" s="361"/>
      <c r="T654" s="362"/>
      <c r="U654" s="362"/>
      <c r="V654" s="362" t="s">
        <v>844</v>
      </c>
      <c r="W654" s="362"/>
      <c r="X654" s="362" t="s">
        <v>9</v>
      </c>
      <c r="Y654" s="362" t="s">
        <v>2790</v>
      </c>
      <c r="Z654" s="362" t="s">
        <v>90</v>
      </c>
      <c r="AA654" s="366" t="s">
        <v>90</v>
      </c>
      <c r="AB654" s="362" t="s">
        <v>90</v>
      </c>
      <c r="AC654" s="380"/>
      <c r="AD654" s="362"/>
      <c r="AE654" s="362"/>
      <c r="AF654" s="362"/>
      <c r="AG654" s="362"/>
      <c r="AH654" s="362"/>
      <c r="AI654" s="362" t="s">
        <v>7047</v>
      </c>
      <c r="AJ654" s="362" t="s">
        <v>19</v>
      </c>
      <c r="AK654" s="362" t="e">
        <v>#N/A</v>
      </c>
      <c r="AL654" s="362" t="s">
        <v>7021</v>
      </c>
      <c r="AM654" s="362">
        <v>0</v>
      </c>
      <c r="AN654" s="362"/>
      <c r="AO654" s="362"/>
      <c r="AP654" s="361" t="e">
        <v>#N/A</v>
      </c>
      <c r="AR654">
        <v>1</v>
      </c>
      <c r="AS654" t="s">
        <v>9</v>
      </c>
      <c r="AT654" t="s">
        <v>9</v>
      </c>
    </row>
    <row r="655" spans="2:46" ht="15" customHeight="1" x14ac:dyDescent="0.35">
      <c r="B655" s="362">
        <v>2402</v>
      </c>
      <c r="C655" s="362" t="s">
        <v>5781</v>
      </c>
      <c r="D655" s="362" t="s">
        <v>3</v>
      </c>
      <c r="E655" s="362" t="s">
        <v>172</v>
      </c>
      <c r="F655" s="362"/>
      <c r="G655" s="362"/>
      <c r="H655" s="362"/>
      <c r="I655" s="362" t="s">
        <v>26</v>
      </c>
      <c r="J655" s="362" t="s">
        <v>63</v>
      </c>
      <c r="K655" s="361" t="s">
        <v>5782</v>
      </c>
      <c r="L655" s="362"/>
      <c r="M655" s="362" t="s">
        <v>1689</v>
      </c>
      <c r="N655" s="362" t="s">
        <v>1024</v>
      </c>
      <c r="O655" s="362"/>
      <c r="P655" s="362" t="s">
        <v>2208</v>
      </c>
      <c r="Q655" s="362" t="s">
        <v>4394</v>
      </c>
      <c r="R655" s="362"/>
      <c r="S655" s="361" t="s">
        <v>1024</v>
      </c>
      <c r="T655" s="362"/>
      <c r="U655" s="362"/>
      <c r="V655" s="362" t="s">
        <v>844</v>
      </c>
      <c r="W655" s="362"/>
      <c r="X655" s="362" t="s">
        <v>9</v>
      </c>
      <c r="Y655" s="362" t="s">
        <v>101</v>
      </c>
      <c r="Z655" s="362" t="s">
        <v>90</v>
      </c>
      <c r="AA655" s="366" t="s">
        <v>90</v>
      </c>
      <c r="AB655" s="362" t="s">
        <v>90</v>
      </c>
      <c r="AC655" s="380"/>
      <c r="AD655" s="362"/>
      <c r="AE655" s="362"/>
      <c r="AF655" s="362"/>
      <c r="AG655" s="362"/>
      <c r="AH655" s="362"/>
      <c r="AI655" s="362" t="s">
        <v>7047</v>
      </c>
      <c r="AJ655" s="362" t="s">
        <v>19</v>
      </c>
      <c r="AK655" s="362" t="s">
        <v>40</v>
      </c>
      <c r="AL655" s="362" t="s">
        <v>7020</v>
      </c>
      <c r="AM655" s="362">
        <v>0</v>
      </c>
      <c r="AN655" s="362"/>
      <c r="AO655" s="362"/>
      <c r="AP655" s="361" t="s">
        <v>1724</v>
      </c>
      <c r="AR655">
        <v>1</v>
      </c>
      <c r="AS655" t="s">
        <v>9</v>
      </c>
      <c r="AT655" t="s">
        <v>9</v>
      </c>
    </row>
    <row r="656" spans="2:46" ht="15" customHeight="1" x14ac:dyDescent="0.35">
      <c r="B656" s="362">
        <v>2403</v>
      </c>
      <c r="C656" s="362" t="s">
        <v>5783</v>
      </c>
      <c r="D656" s="362" t="s">
        <v>3</v>
      </c>
      <c r="E656" s="362" t="s">
        <v>172</v>
      </c>
      <c r="F656" s="362"/>
      <c r="G656" s="362"/>
      <c r="H656" s="362"/>
      <c r="I656" s="362" t="s">
        <v>26</v>
      </c>
      <c r="J656" s="362" t="s">
        <v>63</v>
      </c>
      <c r="K656" s="361" t="s">
        <v>5784</v>
      </c>
      <c r="L656" s="362"/>
      <c r="M656" s="362" t="s">
        <v>1689</v>
      </c>
      <c r="N656" s="362" t="s">
        <v>1024</v>
      </c>
      <c r="O656" s="362"/>
      <c r="P656" s="362" t="s">
        <v>2208</v>
      </c>
      <c r="Q656" s="362" t="s">
        <v>4394</v>
      </c>
      <c r="R656" s="362"/>
      <c r="S656" s="361" t="s">
        <v>1024</v>
      </c>
      <c r="T656" s="362"/>
      <c r="U656" s="362"/>
      <c r="V656" s="362" t="s">
        <v>844</v>
      </c>
      <c r="W656" s="362"/>
      <c r="X656" s="362" t="s">
        <v>9</v>
      </c>
      <c r="Y656" s="362" t="s">
        <v>101</v>
      </c>
      <c r="Z656" s="362" t="s">
        <v>90</v>
      </c>
      <c r="AA656" s="366" t="s">
        <v>90</v>
      </c>
      <c r="AB656" s="362" t="s">
        <v>90</v>
      </c>
      <c r="AC656" s="380"/>
      <c r="AD656" s="362"/>
      <c r="AE656" s="362"/>
      <c r="AF656" s="362"/>
      <c r="AG656" s="362"/>
      <c r="AH656" s="362"/>
      <c r="AI656" s="362" t="s">
        <v>7047</v>
      </c>
      <c r="AJ656" s="362" t="s">
        <v>19</v>
      </c>
      <c r="AK656" s="362" t="s">
        <v>40</v>
      </c>
      <c r="AL656" s="362" t="s">
        <v>7020</v>
      </c>
      <c r="AM656" s="362">
        <v>0</v>
      </c>
      <c r="AN656" s="362"/>
      <c r="AO656" s="362"/>
      <c r="AP656" s="361" t="s">
        <v>1724</v>
      </c>
      <c r="AR656">
        <v>1</v>
      </c>
      <c r="AS656" t="s">
        <v>9</v>
      </c>
      <c r="AT656" t="s">
        <v>9</v>
      </c>
    </row>
    <row r="657" spans="2:46" ht="15" customHeight="1" x14ac:dyDescent="0.35">
      <c r="B657" s="362">
        <v>2404</v>
      </c>
      <c r="C657" s="362" t="s">
        <v>5785</v>
      </c>
      <c r="D657" s="362" t="s">
        <v>3</v>
      </c>
      <c r="E657" s="362" t="s">
        <v>172</v>
      </c>
      <c r="F657" s="362"/>
      <c r="G657" s="362"/>
      <c r="H657" s="362"/>
      <c r="I657" s="362" t="s">
        <v>26</v>
      </c>
      <c r="J657" s="362" t="s">
        <v>63</v>
      </c>
      <c r="K657" s="361" t="s">
        <v>5786</v>
      </c>
      <c r="L657" s="362"/>
      <c r="M657" s="362" t="s">
        <v>1689</v>
      </c>
      <c r="N657" s="362" t="s">
        <v>1024</v>
      </c>
      <c r="O657" s="362"/>
      <c r="P657" s="362" t="s">
        <v>2208</v>
      </c>
      <c r="Q657" s="362" t="s">
        <v>4394</v>
      </c>
      <c r="R657" s="362"/>
      <c r="S657" s="361" t="s">
        <v>1024</v>
      </c>
      <c r="T657" s="362"/>
      <c r="U657" s="362"/>
      <c r="V657" s="362" t="s">
        <v>844</v>
      </c>
      <c r="W657" s="362"/>
      <c r="X657" s="362" t="s">
        <v>9</v>
      </c>
      <c r="Y657" s="362" t="s">
        <v>101</v>
      </c>
      <c r="Z657" s="362" t="s">
        <v>90</v>
      </c>
      <c r="AA657" s="366" t="s">
        <v>90</v>
      </c>
      <c r="AB657" s="362" t="s">
        <v>90</v>
      </c>
      <c r="AC657" s="380"/>
      <c r="AD657" s="362"/>
      <c r="AE657" s="362"/>
      <c r="AF657" s="362"/>
      <c r="AG657" s="362"/>
      <c r="AH657" s="362"/>
      <c r="AI657" s="362" t="s">
        <v>7047</v>
      </c>
      <c r="AJ657" s="362" t="s">
        <v>19</v>
      </c>
      <c r="AK657" s="362" t="s">
        <v>40</v>
      </c>
      <c r="AL657" s="362" t="s">
        <v>7020</v>
      </c>
      <c r="AM657" s="362">
        <v>0</v>
      </c>
      <c r="AN657" s="362"/>
      <c r="AO657" s="362"/>
      <c r="AP657" s="361" t="s">
        <v>1724</v>
      </c>
      <c r="AR657">
        <v>1</v>
      </c>
      <c r="AS657" t="s">
        <v>9</v>
      </c>
      <c r="AT657" t="s">
        <v>9</v>
      </c>
    </row>
    <row r="658" spans="2:46" ht="15" customHeight="1" x14ac:dyDescent="0.35">
      <c r="B658" s="362">
        <v>2405</v>
      </c>
      <c r="C658" s="362" t="s">
        <v>5787</v>
      </c>
      <c r="D658" s="362" t="s">
        <v>3</v>
      </c>
      <c r="E658" s="362" t="s">
        <v>172</v>
      </c>
      <c r="F658" s="362"/>
      <c r="G658" s="362"/>
      <c r="H658" s="362"/>
      <c r="I658" s="362" t="s">
        <v>26</v>
      </c>
      <c r="J658" s="362" t="s">
        <v>63</v>
      </c>
      <c r="K658" s="361" t="s">
        <v>5788</v>
      </c>
      <c r="L658" s="362"/>
      <c r="M658" s="362" t="s">
        <v>186</v>
      </c>
      <c r="N658" s="362" t="s">
        <v>1024</v>
      </c>
      <c r="O658" s="362"/>
      <c r="P658" s="362" t="s">
        <v>2208</v>
      </c>
      <c r="Q658" s="362" t="s">
        <v>4394</v>
      </c>
      <c r="R658" s="362"/>
      <c r="S658" s="361" t="s">
        <v>1024</v>
      </c>
      <c r="T658" s="362"/>
      <c r="U658" s="362"/>
      <c r="V658" s="362" t="s">
        <v>844</v>
      </c>
      <c r="W658" s="362"/>
      <c r="X658" s="362" t="s">
        <v>9</v>
      </c>
      <c r="Y658" s="362" t="s">
        <v>101</v>
      </c>
      <c r="Z658" s="362" t="s">
        <v>90</v>
      </c>
      <c r="AA658" s="366" t="s">
        <v>90</v>
      </c>
      <c r="AB658" s="362" t="s">
        <v>90</v>
      </c>
      <c r="AC658" s="380"/>
      <c r="AD658" s="362"/>
      <c r="AE658" s="362"/>
      <c r="AF658" s="362"/>
      <c r="AG658" s="362"/>
      <c r="AH658" s="362"/>
      <c r="AI658" s="362" t="s">
        <v>7047</v>
      </c>
      <c r="AJ658" s="362" t="s">
        <v>19</v>
      </c>
      <c r="AK658" s="362" t="s">
        <v>40</v>
      </c>
      <c r="AL658" s="362" t="s">
        <v>7020</v>
      </c>
      <c r="AM658" s="362">
        <v>0</v>
      </c>
      <c r="AN658" s="362"/>
      <c r="AO658" s="362"/>
      <c r="AP658" s="361" t="s">
        <v>1724</v>
      </c>
      <c r="AR658">
        <v>1</v>
      </c>
      <c r="AS658" t="s">
        <v>9</v>
      </c>
      <c r="AT658" t="s">
        <v>9</v>
      </c>
    </row>
    <row r="659" spans="2:46" ht="15" customHeight="1" x14ac:dyDescent="0.35">
      <c r="B659" s="362">
        <v>2406</v>
      </c>
      <c r="C659" s="362" t="s">
        <v>5789</v>
      </c>
      <c r="D659" s="362" t="s">
        <v>3</v>
      </c>
      <c r="E659" s="362" t="s">
        <v>172</v>
      </c>
      <c r="F659" s="362"/>
      <c r="G659" s="362" t="s">
        <v>63</v>
      </c>
      <c r="H659" s="362" t="s">
        <v>63</v>
      </c>
      <c r="I659" s="362" t="s">
        <v>63</v>
      </c>
      <c r="J659" s="362" t="s">
        <v>4392</v>
      </c>
      <c r="K659" s="361" t="s">
        <v>5790</v>
      </c>
      <c r="L659" s="362"/>
      <c r="M659" s="362" t="s">
        <v>186</v>
      </c>
      <c r="N659" s="362" t="s">
        <v>90</v>
      </c>
      <c r="O659" s="362"/>
      <c r="P659" s="362" t="s">
        <v>2208</v>
      </c>
      <c r="Q659" s="362" t="s">
        <v>4394</v>
      </c>
      <c r="R659" s="362"/>
      <c r="S659" s="361"/>
      <c r="T659" s="362"/>
      <c r="U659" s="362"/>
      <c r="V659" s="362" t="s">
        <v>844</v>
      </c>
      <c r="W659" s="362"/>
      <c r="X659" s="362" t="s">
        <v>9</v>
      </c>
      <c r="Y659" s="362" t="s">
        <v>9</v>
      </c>
      <c r="Z659" s="362" t="s">
        <v>90</v>
      </c>
      <c r="AA659" s="366" t="s">
        <v>90</v>
      </c>
      <c r="AB659" s="362" t="s">
        <v>90</v>
      </c>
      <c r="AC659" s="380"/>
      <c r="AD659" s="362"/>
      <c r="AE659" s="362"/>
      <c r="AF659" s="362"/>
      <c r="AG659" s="362"/>
      <c r="AH659" s="362"/>
      <c r="AI659" s="362" t="s">
        <v>7046</v>
      </c>
      <c r="AJ659" s="362" t="s">
        <v>19</v>
      </c>
      <c r="AK659" s="362" t="s">
        <v>40</v>
      </c>
      <c r="AL659" s="362" t="s">
        <v>40</v>
      </c>
      <c r="AM659" s="362">
        <v>0</v>
      </c>
      <c r="AN659" s="362"/>
      <c r="AO659" s="362"/>
      <c r="AP659" s="361" t="e">
        <v>#N/A</v>
      </c>
      <c r="AR659">
        <v>1</v>
      </c>
      <c r="AS659" t="s">
        <v>9</v>
      </c>
      <c r="AT659" t="s">
        <v>9</v>
      </c>
    </row>
    <row r="660" spans="2:46" ht="15" customHeight="1" x14ac:dyDescent="0.35">
      <c r="B660" s="362">
        <v>2407</v>
      </c>
      <c r="C660" s="362" t="s">
        <v>5791</v>
      </c>
      <c r="D660" s="362" t="s">
        <v>3</v>
      </c>
      <c r="E660" s="362" t="s">
        <v>172</v>
      </c>
      <c r="F660" s="362"/>
      <c r="G660" s="362"/>
      <c r="H660" s="362"/>
      <c r="I660" s="362" t="s">
        <v>26</v>
      </c>
      <c r="J660" s="362" t="s">
        <v>63</v>
      </c>
      <c r="K660" s="361" t="s">
        <v>5792</v>
      </c>
      <c r="L660" s="362"/>
      <c r="M660" s="362" t="s">
        <v>186</v>
      </c>
      <c r="N660" s="362" t="s">
        <v>4410</v>
      </c>
      <c r="O660" s="362"/>
      <c r="P660" s="362" t="s">
        <v>2208</v>
      </c>
      <c r="Q660" s="362" t="s">
        <v>4394</v>
      </c>
      <c r="R660" s="362"/>
      <c r="S660" s="361"/>
      <c r="T660" s="362"/>
      <c r="U660" s="362"/>
      <c r="V660" s="362" t="s">
        <v>844</v>
      </c>
      <c r="W660" s="362"/>
      <c r="X660" s="362"/>
      <c r="Y660" s="362" t="s">
        <v>48</v>
      </c>
      <c r="Z660" s="362" t="s">
        <v>90</v>
      </c>
      <c r="AA660" s="366" t="s">
        <v>90</v>
      </c>
      <c r="AB660" s="362" t="s">
        <v>90</v>
      </c>
      <c r="AC660" s="380"/>
      <c r="AD660" s="362"/>
      <c r="AE660" s="362"/>
      <c r="AF660" s="362"/>
      <c r="AG660" s="362"/>
      <c r="AH660" s="362"/>
      <c r="AI660" s="362" t="s">
        <v>7047</v>
      </c>
      <c r="AJ660" s="362" t="s">
        <v>19</v>
      </c>
      <c r="AK660" s="362" t="s">
        <v>40</v>
      </c>
      <c r="AL660" s="362" t="s">
        <v>4410</v>
      </c>
      <c r="AM660" s="362">
        <v>0</v>
      </c>
      <c r="AN660" s="362"/>
      <c r="AO660" s="362"/>
      <c r="AP660" s="361"/>
      <c r="AR660">
        <v>1</v>
      </c>
      <c r="AS660" t="s">
        <v>5839</v>
      </c>
      <c r="AT660" t="s">
        <v>5839</v>
      </c>
    </row>
    <row r="661" spans="2:46" ht="15" customHeight="1" x14ac:dyDescent="0.35">
      <c r="B661" s="362">
        <v>2408</v>
      </c>
      <c r="C661" s="362" t="s">
        <v>5793</v>
      </c>
      <c r="D661" s="362" t="s">
        <v>3</v>
      </c>
      <c r="E661" s="362" t="s">
        <v>172</v>
      </c>
      <c r="F661" s="362"/>
      <c r="G661" s="362"/>
      <c r="H661" s="362"/>
      <c r="I661" s="362" t="s">
        <v>26</v>
      </c>
      <c r="J661" s="362" t="s">
        <v>63</v>
      </c>
      <c r="K661" s="361" t="s">
        <v>5794</v>
      </c>
      <c r="L661" s="362"/>
      <c r="M661" s="362" t="s">
        <v>186</v>
      </c>
      <c r="N661" s="362" t="s">
        <v>4410</v>
      </c>
      <c r="O661" s="362"/>
      <c r="P661" s="362" t="s">
        <v>2208</v>
      </c>
      <c r="Q661" s="362" t="s">
        <v>4394</v>
      </c>
      <c r="R661" s="362"/>
      <c r="S661" s="361"/>
      <c r="T661" s="362"/>
      <c r="U661" s="362"/>
      <c r="V661" s="362" t="s">
        <v>844</v>
      </c>
      <c r="W661" s="362"/>
      <c r="X661" s="362"/>
      <c r="Y661" s="362" t="s">
        <v>48</v>
      </c>
      <c r="Z661" s="362" t="s">
        <v>90</v>
      </c>
      <c r="AA661" s="366" t="s">
        <v>90</v>
      </c>
      <c r="AB661" s="362" t="s">
        <v>90</v>
      </c>
      <c r="AC661" s="380"/>
      <c r="AD661" s="362"/>
      <c r="AE661" s="362"/>
      <c r="AF661" s="362"/>
      <c r="AG661" s="362"/>
      <c r="AH661" s="362"/>
      <c r="AI661" s="362" t="s">
        <v>7047</v>
      </c>
      <c r="AJ661" s="362" t="s">
        <v>19</v>
      </c>
      <c r="AK661" s="362" t="s">
        <v>40</v>
      </c>
      <c r="AL661" s="362" t="s">
        <v>4410</v>
      </c>
      <c r="AM661" s="362">
        <v>0</v>
      </c>
      <c r="AN661" s="362"/>
      <c r="AO661" s="362"/>
      <c r="AP661" s="361"/>
      <c r="AR661">
        <v>1</v>
      </c>
      <c r="AS661" t="s">
        <v>5839</v>
      </c>
      <c r="AT661" t="s">
        <v>5839</v>
      </c>
    </row>
    <row r="662" spans="2:46" ht="15" customHeight="1" x14ac:dyDescent="0.35">
      <c r="B662" s="362">
        <v>2409</v>
      </c>
      <c r="C662" s="362" t="s">
        <v>5795</v>
      </c>
      <c r="D662" s="362" t="s">
        <v>3</v>
      </c>
      <c r="E662" s="362" t="s">
        <v>172</v>
      </c>
      <c r="F662" s="362"/>
      <c r="G662" s="362"/>
      <c r="H662" s="362"/>
      <c r="I662" s="362" t="s">
        <v>26</v>
      </c>
      <c r="J662" s="362" t="s">
        <v>63</v>
      </c>
      <c r="K662" s="361" t="s">
        <v>5796</v>
      </c>
      <c r="L662" s="362"/>
      <c r="M662" s="362" t="s">
        <v>186</v>
      </c>
      <c r="N662" s="362" t="s">
        <v>4410</v>
      </c>
      <c r="O662" s="362"/>
      <c r="P662" s="362" t="s">
        <v>2208</v>
      </c>
      <c r="Q662" s="362" t="s">
        <v>4394</v>
      </c>
      <c r="R662" s="362"/>
      <c r="S662" s="361"/>
      <c r="T662" s="362"/>
      <c r="U662" s="362"/>
      <c r="V662" s="362" t="s">
        <v>844</v>
      </c>
      <c r="W662" s="362"/>
      <c r="X662" s="362"/>
      <c r="Y662" s="362" t="s">
        <v>48</v>
      </c>
      <c r="Z662" s="362" t="s">
        <v>90</v>
      </c>
      <c r="AA662" s="366" t="s">
        <v>90</v>
      </c>
      <c r="AB662" s="362" t="s">
        <v>90</v>
      </c>
      <c r="AC662" s="380"/>
      <c r="AD662" s="362"/>
      <c r="AE662" s="362"/>
      <c r="AF662" s="362"/>
      <c r="AG662" s="362"/>
      <c r="AH662" s="362"/>
      <c r="AI662" s="362" t="s">
        <v>7047</v>
      </c>
      <c r="AJ662" s="362" t="s">
        <v>19</v>
      </c>
      <c r="AK662" s="362" t="s">
        <v>40</v>
      </c>
      <c r="AL662" s="362" t="s">
        <v>4410</v>
      </c>
      <c r="AM662" s="362">
        <v>0</v>
      </c>
      <c r="AN662" s="362"/>
      <c r="AO662" s="362"/>
      <c r="AP662" s="361"/>
      <c r="AR662">
        <v>1</v>
      </c>
      <c r="AS662" t="s">
        <v>5839</v>
      </c>
      <c r="AT662" t="s">
        <v>5839</v>
      </c>
    </row>
    <row r="663" spans="2:46" ht="15" customHeight="1" x14ac:dyDescent="0.35">
      <c r="B663" s="362">
        <v>2410</v>
      </c>
      <c r="C663" s="362" t="s">
        <v>5797</v>
      </c>
      <c r="D663" s="362" t="s">
        <v>3</v>
      </c>
      <c r="E663" s="362" t="s">
        <v>172</v>
      </c>
      <c r="F663" s="362"/>
      <c r="G663" s="362"/>
      <c r="H663" s="362"/>
      <c r="I663" s="362" t="s">
        <v>26</v>
      </c>
      <c r="J663" s="362" t="s">
        <v>63</v>
      </c>
      <c r="K663" s="361" t="s">
        <v>5798</v>
      </c>
      <c r="L663" s="362"/>
      <c r="M663" s="362" t="s">
        <v>186</v>
      </c>
      <c r="N663" s="362" t="s">
        <v>4410</v>
      </c>
      <c r="O663" s="362"/>
      <c r="P663" s="362" t="s">
        <v>2208</v>
      </c>
      <c r="Q663" s="362" t="s">
        <v>4394</v>
      </c>
      <c r="R663" s="362"/>
      <c r="S663" s="361"/>
      <c r="T663" s="362"/>
      <c r="U663" s="362"/>
      <c r="V663" s="362" t="s">
        <v>844</v>
      </c>
      <c r="W663" s="362"/>
      <c r="X663" s="362"/>
      <c r="Y663" s="362" t="s">
        <v>48</v>
      </c>
      <c r="Z663" s="362" t="s">
        <v>90</v>
      </c>
      <c r="AA663" s="366" t="s">
        <v>90</v>
      </c>
      <c r="AB663" s="362" t="s">
        <v>90</v>
      </c>
      <c r="AC663" s="380"/>
      <c r="AD663" s="362"/>
      <c r="AE663" s="362"/>
      <c r="AF663" s="362"/>
      <c r="AG663" s="362"/>
      <c r="AH663" s="362"/>
      <c r="AI663" s="362" t="s">
        <v>7047</v>
      </c>
      <c r="AJ663" s="362" t="s">
        <v>19</v>
      </c>
      <c r="AK663" s="362" t="s">
        <v>40</v>
      </c>
      <c r="AL663" s="362" t="s">
        <v>4410</v>
      </c>
      <c r="AM663" s="362">
        <v>0</v>
      </c>
      <c r="AN663" s="362"/>
      <c r="AO663" s="362"/>
      <c r="AP663" s="361"/>
      <c r="AR663">
        <v>1</v>
      </c>
      <c r="AS663" t="s">
        <v>5839</v>
      </c>
      <c r="AT663" t="s">
        <v>5839</v>
      </c>
    </row>
    <row r="664" spans="2:46" ht="15" customHeight="1" x14ac:dyDescent="0.35">
      <c r="B664" s="362">
        <v>2411</v>
      </c>
      <c r="C664" s="362" t="s">
        <v>5799</v>
      </c>
      <c r="D664" s="362" t="s">
        <v>3</v>
      </c>
      <c r="E664" s="362" t="s">
        <v>172</v>
      </c>
      <c r="F664" s="362"/>
      <c r="G664" s="362"/>
      <c r="H664" s="362"/>
      <c r="I664" s="362" t="s">
        <v>26</v>
      </c>
      <c r="J664" s="362" t="s">
        <v>63</v>
      </c>
      <c r="K664" s="361" t="s">
        <v>5800</v>
      </c>
      <c r="L664" s="362"/>
      <c r="M664" s="362" t="s">
        <v>186</v>
      </c>
      <c r="N664" s="362" t="s">
        <v>4410</v>
      </c>
      <c r="O664" s="362"/>
      <c r="P664" s="362" t="s">
        <v>2208</v>
      </c>
      <c r="Q664" s="362" t="s">
        <v>4394</v>
      </c>
      <c r="R664" s="362"/>
      <c r="S664" s="361"/>
      <c r="T664" s="362"/>
      <c r="U664" s="362"/>
      <c r="V664" s="362" t="s">
        <v>844</v>
      </c>
      <c r="W664" s="362"/>
      <c r="X664" s="362"/>
      <c r="Y664" s="362" t="s">
        <v>48</v>
      </c>
      <c r="Z664" s="362" t="s">
        <v>90</v>
      </c>
      <c r="AA664" s="366" t="s">
        <v>90</v>
      </c>
      <c r="AB664" s="362" t="s">
        <v>90</v>
      </c>
      <c r="AC664" s="380"/>
      <c r="AD664" s="362"/>
      <c r="AE664" s="362"/>
      <c r="AF664" s="362"/>
      <c r="AG664" s="362"/>
      <c r="AH664" s="362"/>
      <c r="AI664" s="362" t="s">
        <v>7047</v>
      </c>
      <c r="AJ664" s="362" t="s">
        <v>19</v>
      </c>
      <c r="AK664" s="362" t="s">
        <v>40</v>
      </c>
      <c r="AL664" s="362" t="s">
        <v>4410</v>
      </c>
      <c r="AM664" s="362">
        <v>0</v>
      </c>
      <c r="AN664" s="362"/>
      <c r="AO664" s="362"/>
      <c r="AP664" s="361"/>
      <c r="AR664">
        <v>1</v>
      </c>
      <c r="AS664" t="s">
        <v>5839</v>
      </c>
      <c r="AT664" t="s">
        <v>5839</v>
      </c>
    </row>
    <row r="665" spans="2:46" ht="15" customHeight="1" x14ac:dyDescent="0.35">
      <c r="B665" s="362">
        <v>2412</v>
      </c>
      <c r="C665" s="362" t="s">
        <v>5801</v>
      </c>
      <c r="D665" s="362" t="s">
        <v>3</v>
      </c>
      <c r="E665" s="362" t="s">
        <v>172</v>
      </c>
      <c r="F665" s="362"/>
      <c r="G665" s="362"/>
      <c r="H665" s="362"/>
      <c r="I665" s="362" t="s">
        <v>26</v>
      </c>
      <c r="J665" s="362" t="s">
        <v>63</v>
      </c>
      <c r="K665" s="361" t="s">
        <v>5802</v>
      </c>
      <c r="L665" s="362"/>
      <c r="M665" s="362" t="s">
        <v>186</v>
      </c>
      <c r="N665" s="362" t="s">
        <v>4410</v>
      </c>
      <c r="O665" s="362"/>
      <c r="P665" s="362" t="s">
        <v>2208</v>
      </c>
      <c r="Q665" s="362" t="s">
        <v>4394</v>
      </c>
      <c r="R665" s="362"/>
      <c r="S665" s="361"/>
      <c r="T665" s="362"/>
      <c r="U665" s="362"/>
      <c r="V665" s="362" t="s">
        <v>844</v>
      </c>
      <c r="W665" s="362"/>
      <c r="X665" s="362"/>
      <c r="Y665" s="362" t="s">
        <v>48</v>
      </c>
      <c r="Z665" s="362" t="s">
        <v>90</v>
      </c>
      <c r="AA665" s="366" t="s">
        <v>90</v>
      </c>
      <c r="AB665" s="362" t="s">
        <v>90</v>
      </c>
      <c r="AC665" s="380"/>
      <c r="AD665" s="362"/>
      <c r="AE665" s="362"/>
      <c r="AF665" s="362"/>
      <c r="AG665" s="362"/>
      <c r="AH665" s="362"/>
      <c r="AI665" s="362" t="s">
        <v>7047</v>
      </c>
      <c r="AJ665" s="362" t="s">
        <v>19</v>
      </c>
      <c r="AK665" s="362" t="s">
        <v>40</v>
      </c>
      <c r="AL665" s="362" t="s">
        <v>4410</v>
      </c>
      <c r="AM665" s="362">
        <v>0</v>
      </c>
      <c r="AN665" s="362"/>
      <c r="AO665" s="362"/>
      <c r="AP665" s="361"/>
      <c r="AR665">
        <v>1</v>
      </c>
      <c r="AS665" t="s">
        <v>5839</v>
      </c>
      <c r="AT665" t="s">
        <v>5839</v>
      </c>
    </row>
    <row r="666" spans="2:46" ht="15" customHeight="1" x14ac:dyDescent="0.35">
      <c r="B666" s="362">
        <v>2413</v>
      </c>
      <c r="C666" s="362" t="s">
        <v>5803</v>
      </c>
      <c r="D666" s="362" t="s">
        <v>3</v>
      </c>
      <c r="E666" s="362" t="s">
        <v>172</v>
      </c>
      <c r="F666" s="362"/>
      <c r="G666" s="362"/>
      <c r="H666" s="362"/>
      <c r="I666" s="362" t="s">
        <v>26</v>
      </c>
      <c r="J666" s="362" t="s">
        <v>63</v>
      </c>
      <c r="K666" s="361" t="s">
        <v>5804</v>
      </c>
      <c r="L666" s="362"/>
      <c r="M666" s="362" t="s">
        <v>186</v>
      </c>
      <c r="N666" s="362" t="s">
        <v>4410</v>
      </c>
      <c r="O666" s="362"/>
      <c r="P666" s="362" t="s">
        <v>2208</v>
      </c>
      <c r="Q666" s="362" t="s">
        <v>4394</v>
      </c>
      <c r="R666" s="362"/>
      <c r="S666" s="361"/>
      <c r="T666" s="362"/>
      <c r="U666" s="362"/>
      <c r="V666" s="362" t="s">
        <v>844</v>
      </c>
      <c r="W666" s="362"/>
      <c r="X666" s="362"/>
      <c r="Y666" s="362" t="s">
        <v>48</v>
      </c>
      <c r="Z666" s="362" t="s">
        <v>90</v>
      </c>
      <c r="AA666" s="366" t="s">
        <v>90</v>
      </c>
      <c r="AB666" s="362" t="s">
        <v>90</v>
      </c>
      <c r="AC666" s="380"/>
      <c r="AD666" s="362"/>
      <c r="AE666" s="362"/>
      <c r="AF666" s="362"/>
      <c r="AG666" s="362"/>
      <c r="AH666" s="362"/>
      <c r="AI666" s="362" t="s">
        <v>7047</v>
      </c>
      <c r="AJ666" s="362" t="s">
        <v>19</v>
      </c>
      <c r="AK666" s="362" t="s">
        <v>40</v>
      </c>
      <c r="AL666" s="362" t="s">
        <v>4410</v>
      </c>
      <c r="AM666" s="362">
        <v>0</v>
      </c>
      <c r="AN666" s="362"/>
      <c r="AO666" s="362"/>
      <c r="AP666" s="361"/>
      <c r="AR666">
        <v>1</v>
      </c>
      <c r="AS666" t="s">
        <v>5839</v>
      </c>
      <c r="AT666" t="s">
        <v>5839</v>
      </c>
    </row>
    <row r="667" spans="2:46" ht="15" customHeight="1" x14ac:dyDescent="0.35">
      <c r="B667" s="362">
        <v>2414</v>
      </c>
      <c r="C667" s="362" t="s">
        <v>5805</v>
      </c>
      <c r="D667" s="362" t="s">
        <v>3</v>
      </c>
      <c r="E667" s="362" t="s">
        <v>172</v>
      </c>
      <c r="F667" s="362"/>
      <c r="G667" s="362"/>
      <c r="H667" s="362"/>
      <c r="I667" s="362" t="s">
        <v>26</v>
      </c>
      <c r="J667" s="362" t="s">
        <v>63</v>
      </c>
      <c r="K667" s="361" t="s">
        <v>5806</v>
      </c>
      <c r="L667" s="362"/>
      <c r="M667" s="362" t="s">
        <v>186</v>
      </c>
      <c r="N667" s="362" t="s">
        <v>4410</v>
      </c>
      <c r="O667" s="362"/>
      <c r="P667" s="362" t="s">
        <v>2208</v>
      </c>
      <c r="Q667" s="362" t="s">
        <v>4394</v>
      </c>
      <c r="R667" s="362"/>
      <c r="S667" s="361"/>
      <c r="T667" s="362"/>
      <c r="U667" s="362"/>
      <c r="V667" s="362" t="s">
        <v>844</v>
      </c>
      <c r="W667" s="362"/>
      <c r="X667" s="362"/>
      <c r="Y667" s="362" t="s">
        <v>48</v>
      </c>
      <c r="Z667" s="362" t="s">
        <v>90</v>
      </c>
      <c r="AA667" s="366" t="s">
        <v>90</v>
      </c>
      <c r="AB667" s="362" t="s">
        <v>90</v>
      </c>
      <c r="AC667" s="380"/>
      <c r="AD667" s="362"/>
      <c r="AE667" s="362"/>
      <c r="AF667" s="362"/>
      <c r="AG667" s="362"/>
      <c r="AH667" s="362"/>
      <c r="AI667" s="362" t="s">
        <v>7047</v>
      </c>
      <c r="AJ667" s="362" t="s">
        <v>19</v>
      </c>
      <c r="AK667" s="362" t="s">
        <v>40</v>
      </c>
      <c r="AL667" s="362" t="s">
        <v>4410</v>
      </c>
      <c r="AM667" s="362">
        <v>0</v>
      </c>
      <c r="AN667" s="362"/>
      <c r="AO667" s="362"/>
      <c r="AP667" s="361"/>
      <c r="AR667">
        <v>1</v>
      </c>
      <c r="AS667" t="s">
        <v>5839</v>
      </c>
      <c r="AT667" t="s">
        <v>5839</v>
      </c>
    </row>
    <row r="668" spans="2:46" ht="15" customHeight="1" x14ac:dyDescent="0.35">
      <c r="B668" s="362">
        <v>2415</v>
      </c>
      <c r="C668" s="362" t="s">
        <v>5807</v>
      </c>
      <c r="D668" s="362" t="s">
        <v>3</v>
      </c>
      <c r="E668" s="362" t="s">
        <v>172</v>
      </c>
      <c r="F668" s="362"/>
      <c r="G668" s="362"/>
      <c r="H668" s="362"/>
      <c r="I668" s="362" t="s">
        <v>26</v>
      </c>
      <c r="J668" s="362" t="s">
        <v>63</v>
      </c>
      <c r="K668" s="361" t="s">
        <v>5808</v>
      </c>
      <c r="L668" s="362"/>
      <c r="M668" s="362" t="s">
        <v>186</v>
      </c>
      <c r="N668" s="362" t="s">
        <v>4410</v>
      </c>
      <c r="O668" s="362"/>
      <c r="P668" s="362" t="s">
        <v>2208</v>
      </c>
      <c r="Q668" s="362" t="s">
        <v>4394</v>
      </c>
      <c r="R668" s="362"/>
      <c r="S668" s="361"/>
      <c r="T668" s="362"/>
      <c r="U668" s="362"/>
      <c r="V668" s="362" t="s">
        <v>844</v>
      </c>
      <c r="W668" s="362"/>
      <c r="X668" s="362"/>
      <c r="Y668" s="362" t="s">
        <v>48</v>
      </c>
      <c r="Z668" s="362" t="s">
        <v>90</v>
      </c>
      <c r="AA668" s="366" t="s">
        <v>90</v>
      </c>
      <c r="AB668" s="362" t="s">
        <v>90</v>
      </c>
      <c r="AC668" s="380"/>
      <c r="AD668" s="362"/>
      <c r="AE668" s="362"/>
      <c r="AF668" s="362"/>
      <c r="AG668" s="362"/>
      <c r="AH668" s="362"/>
      <c r="AI668" s="362" t="s">
        <v>7047</v>
      </c>
      <c r="AJ668" s="362" t="s">
        <v>19</v>
      </c>
      <c r="AK668" s="362" t="s">
        <v>40</v>
      </c>
      <c r="AL668" s="362" t="s">
        <v>4410</v>
      </c>
      <c r="AM668" s="362" t="s">
        <v>6963</v>
      </c>
      <c r="AN668" s="362"/>
      <c r="AO668" s="362"/>
      <c r="AP668" s="361"/>
      <c r="AR668">
        <v>1</v>
      </c>
      <c r="AS668" t="s">
        <v>5839</v>
      </c>
      <c r="AT668" t="s">
        <v>5839</v>
      </c>
    </row>
    <row r="669" spans="2:46" ht="15" customHeight="1" x14ac:dyDescent="0.35">
      <c r="B669" s="362">
        <v>2416</v>
      </c>
      <c r="C669" s="362" t="s">
        <v>5809</v>
      </c>
      <c r="D669" s="362" t="s">
        <v>3</v>
      </c>
      <c r="E669" s="362" t="s">
        <v>172</v>
      </c>
      <c r="F669" s="362"/>
      <c r="G669" s="362"/>
      <c r="H669" s="362"/>
      <c r="I669" s="362" t="s">
        <v>26</v>
      </c>
      <c r="J669" s="362" t="s">
        <v>63</v>
      </c>
      <c r="K669" s="361" t="s">
        <v>5810</v>
      </c>
      <c r="L669" s="362"/>
      <c r="M669" s="362" t="s">
        <v>186</v>
      </c>
      <c r="N669" s="362" t="s">
        <v>95</v>
      </c>
      <c r="O669" s="362"/>
      <c r="P669" s="362" t="s">
        <v>2208</v>
      </c>
      <c r="Q669" s="362" t="s">
        <v>4394</v>
      </c>
      <c r="R669" s="362"/>
      <c r="S669" s="361"/>
      <c r="T669" s="362"/>
      <c r="U669" s="362"/>
      <c r="V669" s="362" t="s">
        <v>844</v>
      </c>
      <c r="W669" s="362"/>
      <c r="X669" s="362" t="s">
        <v>9</v>
      </c>
      <c r="Y669" s="362" t="s">
        <v>2790</v>
      </c>
      <c r="Z669" s="362" t="s">
        <v>90</v>
      </c>
      <c r="AA669" s="366" t="s">
        <v>90</v>
      </c>
      <c r="AB669" s="362" t="s">
        <v>90</v>
      </c>
      <c r="AC669" s="380"/>
      <c r="AD669" s="362"/>
      <c r="AE669" s="362"/>
      <c r="AF669" s="362"/>
      <c r="AG669" s="362"/>
      <c r="AH669" s="362"/>
      <c r="AI669" s="362" t="s">
        <v>7047</v>
      </c>
      <c r="AJ669" s="362" t="s">
        <v>19</v>
      </c>
      <c r="AK669" s="362" t="e">
        <v>#N/A</v>
      </c>
      <c r="AL669" s="362" t="s">
        <v>7021</v>
      </c>
      <c r="AM669" s="362">
        <v>0</v>
      </c>
      <c r="AN669" s="362"/>
      <c r="AO669" s="362"/>
      <c r="AP669" s="361" t="e">
        <v>#N/A</v>
      </c>
      <c r="AR669">
        <v>1</v>
      </c>
      <c r="AS669" t="s">
        <v>9</v>
      </c>
      <c r="AT669" t="s">
        <v>9</v>
      </c>
    </row>
    <row r="670" spans="2:46" ht="15" customHeight="1" x14ac:dyDescent="0.35">
      <c r="B670" s="362">
        <v>2417</v>
      </c>
      <c r="C670" s="362" t="s">
        <v>5811</v>
      </c>
      <c r="D670" s="362" t="s">
        <v>3</v>
      </c>
      <c r="E670" s="362" t="s">
        <v>172</v>
      </c>
      <c r="F670" s="362"/>
      <c r="G670" s="362" t="s">
        <v>63</v>
      </c>
      <c r="H670" s="362" t="s">
        <v>63</v>
      </c>
      <c r="I670" s="362" t="s">
        <v>63</v>
      </c>
      <c r="J670" s="362" t="s">
        <v>4392</v>
      </c>
      <c r="K670" s="361" t="s">
        <v>5812</v>
      </c>
      <c r="L670" s="362"/>
      <c r="M670" s="362" t="s">
        <v>186</v>
      </c>
      <c r="N670" s="362" t="s">
        <v>90</v>
      </c>
      <c r="O670" s="362"/>
      <c r="P670" s="362" t="s">
        <v>2208</v>
      </c>
      <c r="Q670" s="362" t="s">
        <v>4394</v>
      </c>
      <c r="R670" s="362"/>
      <c r="S670" s="361"/>
      <c r="T670" s="362"/>
      <c r="U670" s="362"/>
      <c r="V670" s="362" t="s">
        <v>844</v>
      </c>
      <c r="W670" s="362"/>
      <c r="X670" s="362"/>
      <c r="Y670" s="362" t="s">
        <v>48</v>
      </c>
      <c r="Z670" s="362" t="s">
        <v>90</v>
      </c>
      <c r="AA670" s="366" t="s">
        <v>90</v>
      </c>
      <c r="AB670" s="362" t="s">
        <v>90</v>
      </c>
      <c r="AC670" s="380"/>
      <c r="AD670" s="362"/>
      <c r="AE670" s="362"/>
      <c r="AF670" s="362"/>
      <c r="AG670" s="362"/>
      <c r="AH670" s="362"/>
      <c r="AI670" s="362" t="s">
        <v>7046</v>
      </c>
      <c r="AJ670" s="362" t="s">
        <v>19</v>
      </c>
      <c r="AK670" s="362" t="s">
        <v>40</v>
      </c>
      <c r="AL670" s="362" t="s">
        <v>4410</v>
      </c>
      <c r="AM670" s="362">
        <v>0</v>
      </c>
      <c r="AN670" s="362"/>
      <c r="AO670" s="362"/>
      <c r="AP670" s="361" t="e">
        <v>#N/A</v>
      </c>
      <c r="AR670">
        <v>1</v>
      </c>
      <c r="AS670" t="s">
        <v>5839</v>
      </c>
      <c r="AT670" t="s">
        <v>5839</v>
      </c>
    </row>
    <row r="671" spans="2:46" ht="15" customHeight="1" x14ac:dyDescent="0.35">
      <c r="B671" s="362">
        <v>2418</v>
      </c>
      <c r="C671" s="362" t="s">
        <v>5813</v>
      </c>
      <c r="D671" s="362" t="s">
        <v>3</v>
      </c>
      <c r="E671" s="362" t="s">
        <v>172</v>
      </c>
      <c r="F671" s="362"/>
      <c r="G671" s="362"/>
      <c r="H671" s="362"/>
      <c r="I671" s="362" t="s">
        <v>26</v>
      </c>
      <c r="J671" s="362" t="s">
        <v>63</v>
      </c>
      <c r="K671" s="361" t="s">
        <v>5814</v>
      </c>
      <c r="L671" s="362"/>
      <c r="M671" s="362" t="s">
        <v>186</v>
      </c>
      <c r="N671" s="362" t="s">
        <v>4410</v>
      </c>
      <c r="O671" s="362"/>
      <c r="P671" s="362" t="s">
        <v>2208</v>
      </c>
      <c r="Q671" s="362" t="s">
        <v>4394</v>
      </c>
      <c r="R671" s="362"/>
      <c r="S671" s="361"/>
      <c r="T671" s="362"/>
      <c r="U671" s="362"/>
      <c r="V671" s="362" t="s">
        <v>844</v>
      </c>
      <c r="W671" s="362"/>
      <c r="X671" s="362"/>
      <c r="Y671" s="362" t="s">
        <v>48</v>
      </c>
      <c r="Z671" s="362" t="s">
        <v>90</v>
      </c>
      <c r="AA671" s="366" t="s">
        <v>90</v>
      </c>
      <c r="AB671" s="362" t="s">
        <v>90</v>
      </c>
      <c r="AC671" s="380"/>
      <c r="AD671" s="362"/>
      <c r="AE671" s="362"/>
      <c r="AF671" s="362"/>
      <c r="AG671" s="362"/>
      <c r="AH671" s="362"/>
      <c r="AI671" s="362" t="s">
        <v>7047</v>
      </c>
      <c r="AJ671" s="362" t="s">
        <v>19</v>
      </c>
      <c r="AK671" s="362" t="s">
        <v>40</v>
      </c>
      <c r="AL671" s="362" t="s">
        <v>4410</v>
      </c>
      <c r="AM671" s="362">
        <v>0</v>
      </c>
      <c r="AN671" s="362"/>
      <c r="AO671" s="362"/>
      <c r="AP671" s="361"/>
      <c r="AR671">
        <v>1</v>
      </c>
      <c r="AS671" t="s">
        <v>5839</v>
      </c>
      <c r="AT671" t="s">
        <v>5839</v>
      </c>
    </row>
    <row r="672" spans="2:46" ht="15" customHeight="1" x14ac:dyDescent="0.35">
      <c r="B672" s="362">
        <v>2419</v>
      </c>
      <c r="C672" s="362" t="s">
        <v>5815</v>
      </c>
      <c r="D672" s="362" t="s">
        <v>3</v>
      </c>
      <c r="E672" s="362" t="s">
        <v>172</v>
      </c>
      <c r="F672" s="362"/>
      <c r="G672" s="362"/>
      <c r="H672" s="362"/>
      <c r="I672" s="362" t="s">
        <v>26</v>
      </c>
      <c r="J672" s="362" t="s">
        <v>63</v>
      </c>
      <c r="K672" s="361" t="s">
        <v>5816</v>
      </c>
      <c r="L672" s="362"/>
      <c r="M672" s="362" t="s">
        <v>186</v>
      </c>
      <c r="N672" s="362" t="s">
        <v>95</v>
      </c>
      <c r="O672" s="362"/>
      <c r="P672" s="362" t="s">
        <v>2208</v>
      </c>
      <c r="Q672" s="362" t="s">
        <v>4394</v>
      </c>
      <c r="R672" s="362"/>
      <c r="S672" s="361"/>
      <c r="T672" s="362"/>
      <c r="U672" s="362"/>
      <c r="V672" s="362" t="s">
        <v>844</v>
      </c>
      <c r="W672" s="362"/>
      <c r="X672" s="362" t="s">
        <v>9</v>
      </c>
      <c r="Y672" s="362" t="s">
        <v>2790</v>
      </c>
      <c r="Z672" s="362" t="s">
        <v>90</v>
      </c>
      <c r="AA672" s="366" t="s">
        <v>90</v>
      </c>
      <c r="AB672" s="362" t="s">
        <v>90</v>
      </c>
      <c r="AC672" s="380"/>
      <c r="AD672" s="362"/>
      <c r="AE672" s="362"/>
      <c r="AF672" s="362"/>
      <c r="AG672" s="362"/>
      <c r="AH672" s="362"/>
      <c r="AI672" s="362" t="s">
        <v>7047</v>
      </c>
      <c r="AJ672" s="362" t="s">
        <v>19</v>
      </c>
      <c r="AK672" s="362" t="e">
        <v>#N/A</v>
      </c>
      <c r="AL672" s="362" t="s">
        <v>7021</v>
      </c>
      <c r="AM672" s="362">
        <v>0</v>
      </c>
      <c r="AN672" s="362"/>
      <c r="AO672" s="362"/>
      <c r="AP672" s="361" t="e">
        <v>#N/A</v>
      </c>
      <c r="AR672">
        <v>1</v>
      </c>
      <c r="AS672" t="s">
        <v>9</v>
      </c>
      <c r="AT672" t="s">
        <v>9</v>
      </c>
    </row>
    <row r="673" spans="2:46" ht="15" customHeight="1" x14ac:dyDescent="0.35">
      <c r="B673" s="362">
        <v>2420</v>
      </c>
      <c r="C673" s="362" t="s">
        <v>5817</v>
      </c>
      <c r="D673" s="362" t="s">
        <v>3</v>
      </c>
      <c r="E673" s="362" t="s">
        <v>172</v>
      </c>
      <c r="F673" s="362"/>
      <c r="G673" s="362"/>
      <c r="H673" s="362"/>
      <c r="I673" s="362" t="s">
        <v>26</v>
      </c>
      <c r="J673" s="362" t="s">
        <v>63</v>
      </c>
      <c r="K673" s="361" t="s">
        <v>5818</v>
      </c>
      <c r="L673" s="362"/>
      <c r="M673" s="362" t="s">
        <v>1689</v>
      </c>
      <c r="N673" s="362" t="s">
        <v>4410</v>
      </c>
      <c r="O673" s="362"/>
      <c r="P673" s="362" t="s">
        <v>1398</v>
      </c>
      <c r="Q673" s="362" t="s">
        <v>4936</v>
      </c>
      <c r="R673" s="362"/>
      <c r="S673" s="361"/>
      <c r="T673" s="362"/>
      <c r="U673" s="362"/>
      <c r="V673" s="362" t="s">
        <v>844</v>
      </c>
      <c r="W673" s="362"/>
      <c r="X673" s="362"/>
      <c r="Y673" s="362" t="s">
        <v>48</v>
      </c>
      <c r="Z673" s="362" t="s">
        <v>90</v>
      </c>
      <c r="AA673" s="366" t="s">
        <v>90</v>
      </c>
      <c r="AB673" s="362" t="s">
        <v>90</v>
      </c>
      <c r="AC673" s="380"/>
      <c r="AD673" s="362"/>
      <c r="AE673" s="362"/>
      <c r="AF673" s="362"/>
      <c r="AG673" s="362"/>
      <c r="AH673" s="362"/>
      <c r="AI673" s="362" t="s">
        <v>7047</v>
      </c>
      <c r="AJ673" s="362" t="s">
        <v>19</v>
      </c>
      <c r="AK673" s="362" t="s">
        <v>40</v>
      </c>
      <c r="AL673" s="362" t="s">
        <v>4410</v>
      </c>
      <c r="AM673" s="362">
        <v>0</v>
      </c>
      <c r="AN673" s="362"/>
      <c r="AO673" s="362"/>
      <c r="AP673" s="361"/>
      <c r="AR673">
        <v>1</v>
      </c>
      <c r="AS673" t="s">
        <v>5839</v>
      </c>
      <c r="AT673" t="s">
        <v>5839</v>
      </c>
    </row>
    <row r="674" spans="2:46" ht="15" customHeight="1" x14ac:dyDescent="0.35">
      <c r="B674" s="362">
        <v>2421</v>
      </c>
      <c r="C674" s="362" t="s">
        <v>5819</v>
      </c>
      <c r="D674" s="362" t="s">
        <v>3</v>
      </c>
      <c r="E674" s="362" t="s">
        <v>172</v>
      </c>
      <c r="F674" s="362"/>
      <c r="G674" s="362"/>
      <c r="H674" s="362"/>
      <c r="I674" s="362" t="s">
        <v>26</v>
      </c>
      <c r="J674" s="362" t="s">
        <v>63</v>
      </c>
      <c r="K674" s="361" t="s">
        <v>5820</v>
      </c>
      <c r="L674" s="362"/>
      <c r="M674" s="362" t="s">
        <v>1689</v>
      </c>
      <c r="N674" s="362" t="s">
        <v>95</v>
      </c>
      <c r="O674" s="362"/>
      <c r="P674" s="362" t="s">
        <v>1398</v>
      </c>
      <c r="Q674" s="362" t="s">
        <v>4936</v>
      </c>
      <c r="R674" s="362"/>
      <c r="S674" s="361"/>
      <c r="T674" s="362"/>
      <c r="U674" s="362"/>
      <c r="V674" s="362" t="s">
        <v>844</v>
      </c>
      <c r="W674" s="362"/>
      <c r="X674" s="362" t="s">
        <v>9</v>
      </c>
      <c r="Y674" s="362" t="s">
        <v>2790</v>
      </c>
      <c r="Z674" s="362" t="s">
        <v>90</v>
      </c>
      <c r="AA674" s="366" t="s">
        <v>90</v>
      </c>
      <c r="AB674" s="362" t="s">
        <v>90</v>
      </c>
      <c r="AC674" s="380"/>
      <c r="AD674" s="362"/>
      <c r="AE674" s="362"/>
      <c r="AF674" s="362"/>
      <c r="AG674" s="362"/>
      <c r="AH674" s="362"/>
      <c r="AI674" s="362" t="s">
        <v>7047</v>
      </c>
      <c r="AJ674" s="362" t="s">
        <v>19</v>
      </c>
      <c r="AK674" s="362" t="e">
        <v>#N/A</v>
      </c>
      <c r="AL674" s="362" t="s">
        <v>7021</v>
      </c>
      <c r="AM674" s="362">
        <v>0</v>
      </c>
      <c r="AN674" s="362"/>
      <c r="AO674" s="362"/>
      <c r="AP674" s="361" t="e">
        <v>#N/A</v>
      </c>
      <c r="AR674">
        <v>1</v>
      </c>
      <c r="AS674" t="s">
        <v>9</v>
      </c>
      <c r="AT674" t="s">
        <v>9</v>
      </c>
    </row>
    <row r="675" spans="2:46" ht="15" customHeight="1" x14ac:dyDescent="0.35">
      <c r="B675" s="362">
        <v>2422</v>
      </c>
      <c r="C675" s="362" t="s">
        <v>5821</v>
      </c>
      <c r="D675" s="362" t="s">
        <v>3</v>
      </c>
      <c r="E675" s="362" t="s">
        <v>172</v>
      </c>
      <c r="F675" s="362"/>
      <c r="G675" s="362"/>
      <c r="H675" s="362"/>
      <c r="I675" s="362" t="s">
        <v>26</v>
      </c>
      <c r="J675" s="362" t="s">
        <v>63</v>
      </c>
      <c r="K675" s="361" t="s">
        <v>5822</v>
      </c>
      <c r="L675" s="362"/>
      <c r="M675" s="362" t="s">
        <v>1689</v>
      </c>
      <c r="N675" s="362" t="s">
        <v>4410</v>
      </c>
      <c r="O675" s="362"/>
      <c r="P675" s="362" t="s">
        <v>1398</v>
      </c>
      <c r="Q675" s="362" t="s">
        <v>4936</v>
      </c>
      <c r="R675" s="362"/>
      <c r="S675" s="361"/>
      <c r="T675" s="362"/>
      <c r="U675" s="362"/>
      <c r="V675" s="362" t="s">
        <v>844</v>
      </c>
      <c r="W675" s="362"/>
      <c r="X675" s="362"/>
      <c r="Y675" s="362" t="s">
        <v>48</v>
      </c>
      <c r="Z675" s="362" t="s">
        <v>90</v>
      </c>
      <c r="AA675" s="366" t="s">
        <v>90</v>
      </c>
      <c r="AB675" s="362" t="s">
        <v>90</v>
      </c>
      <c r="AC675" s="380"/>
      <c r="AD675" s="362"/>
      <c r="AE675" s="362"/>
      <c r="AF675" s="362"/>
      <c r="AG675" s="362"/>
      <c r="AH675" s="362"/>
      <c r="AI675" s="362" t="s">
        <v>7047</v>
      </c>
      <c r="AJ675" s="362" t="s">
        <v>19</v>
      </c>
      <c r="AK675" s="362" t="s">
        <v>40</v>
      </c>
      <c r="AL675" s="362" t="s">
        <v>4410</v>
      </c>
      <c r="AM675" s="362">
        <v>0</v>
      </c>
      <c r="AN675" s="362"/>
      <c r="AO675" s="362"/>
      <c r="AP675" s="361"/>
      <c r="AR675">
        <v>1</v>
      </c>
      <c r="AS675" t="s">
        <v>5839</v>
      </c>
      <c r="AT675" t="s">
        <v>5839</v>
      </c>
    </row>
    <row r="676" spans="2:46" ht="15" customHeight="1" x14ac:dyDescent="0.35">
      <c r="B676" s="362">
        <v>2423</v>
      </c>
      <c r="C676" s="362" t="s">
        <v>5823</v>
      </c>
      <c r="D676" s="362" t="s">
        <v>3</v>
      </c>
      <c r="E676" s="362" t="s">
        <v>172</v>
      </c>
      <c r="F676" s="362"/>
      <c r="G676" s="362"/>
      <c r="H676" s="362"/>
      <c r="I676" s="362" t="s">
        <v>26</v>
      </c>
      <c r="J676" s="362" t="s">
        <v>63</v>
      </c>
      <c r="K676" s="361" t="s">
        <v>5824</v>
      </c>
      <c r="L676" s="362"/>
      <c r="M676" s="362" t="s">
        <v>1689</v>
      </c>
      <c r="N676" s="362" t="s">
        <v>95</v>
      </c>
      <c r="O676" s="362"/>
      <c r="P676" s="362" t="s">
        <v>1398</v>
      </c>
      <c r="Q676" s="362" t="s">
        <v>4936</v>
      </c>
      <c r="R676" s="362"/>
      <c r="S676" s="361"/>
      <c r="T676" s="362"/>
      <c r="U676" s="362"/>
      <c r="V676" s="362" t="s">
        <v>844</v>
      </c>
      <c r="W676" s="362"/>
      <c r="X676" s="362" t="s">
        <v>9</v>
      </c>
      <c r="Y676" s="362" t="s">
        <v>2790</v>
      </c>
      <c r="Z676" s="362" t="s">
        <v>90</v>
      </c>
      <c r="AA676" s="366" t="s">
        <v>90</v>
      </c>
      <c r="AB676" s="362" t="s">
        <v>90</v>
      </c>
      <c r="AC676" s="380"/>
      <c r="AD676" s="362"/>
      <c r="AE676" s="362"/>
      <c r="AF676" s="362"/>
      <c r="AG676" s="362"/>
      <c r="AH676" s="362"/>
      <c r="AI676" s="362" t="s">
        <v>7047</v>
      </c>
      <c r="AJ676" s="362" t="s">
        <v>19</v>
      </c>
      <c r="AK676" s="362" t="e">
        <v>#N/A</v>
      </c>
      <c r="AL676" s="362" t="s">
        <v>7021</v>
      </c>
      <c r="AM676" s="362">
        <v>0</v>
      </c>
      <c r="AN676" s="362"/>
      <c r="AO676" s="362"/>
      <c r="AP676" s="361" t="e">
        <v>#N/A</v>
      </c>
      <c r="AR676">
        <v>1</v>
      </c>
      <c r="AS676" t="s">
        <v>9</v>
      </c>
      <c r="AT676" t="s">
        <v>9</v>
      </c>
    </row>
    <row r="677" spans="2:46" ht="15" customHeight="1" x14ac:dyDescent="0.35">
      <c r="B677" s="362">
        <v>2424</v>
      </c>
      <c r="C677" s="362" t="s">
        <v>5825</v>
      </c>
      <c r="D677" s="362" t="s">
        <v>3</v>
      </c>
      <c r="E677" s="362" t="s">
        <v>172</v>
      </c>
      <c r="F677" s="362"/>
      <c r="G677" s="362"/>
      <c r="H677" s="362"/>
      <c r="I677" s="362" t="s">
        <v>26</v>
      </c>
      <c r="J677" s="362" t="s">
        <v>63</v>
      </c>
      <c r="K677" s="361" t="s">
        <v>5826</v>
      </c>
      <c r="L677" s="362"/>
      <c r="M677" s="362" t="s">
        <v>1689</v>
      </c>
      <c r="N677" s="362" t="s">
        <v>4410</v>
      </c>
      <c r="O677" s="362"/>
      <c r="P677" s="362" t="s">
        <v>2208</v>
      </c>
      <c r="Q677" s="362" t="s">
        <v>4394</v>
      </c>
      <c r="R677" s="362"/>
      <c r="S677" s="361" t="s">
        <v>5827</v>
      </c>
      <c r="T677" s="362"/>
      <c r="U677" s="362"/>
      <c r="V677" s="362" t="s">
        <v>844</v>
      </c>
      <c r="W677" s="362"/>
      <c r="X677" s="362"/>
      <c r="Y677" s="362" t="s">
        <v>48</v>
      </c>
      <c r="Z677" s="362" t="s">
        <v>90</v>
      </c>
      <c r="AA677" s="366" t="s">
        <v>90</v>
      </c>
      <c r="AB677" s="362" t="s">
        <v>90</v>
      </c>
      <c r="AC677" s="380"/>
      <c r="AD677" s="362"/>
      <c r="AE677" s="362"/>
      <c r="AF677" s="362"/>
      <c r="AG677" s="362"/>
      <c r="AH677" s="362"/>
      <c r="AI677" s="362" t="s">
        <v>7047</v>
      </c>
      <c r="AJ677" s="362" t="s">
        <v>19</v>
      </c>
      <c r="AK677" s="362" t="s">
        <v>40</v>
      </c>
      <c r="AL677" s="362" t="s">
        <v>4410</v>
      </c>
      <c r="AM677" s="362" t="s">
        <v>5827</v>
      </c>
      <c r="AN677" s="362"/>
      <c r="AO677" s="362"/>
      <c r="AP677" s="361"/>
      <c r="AR677">
        <v>1</v>
      </c>
      <c r="AS677" t="s">
        <v>5839</v>
      </c>
      <c r="AT677" t="s">
        <v>5839</v>
      </c>
    </row>
    <row r="678" spans="2:46" ht="15" customHeight="1" x14ac:dyDescent="0.35">
      <c r="B678" s="362">
        <v>2425</v>
      </c>
      <c r="C678" s="362" t="s">
        <v>5828</v>
      </c>
      <c r="D678" s="362" t="s">
        <v>3</v>
      </c>
      <c r="E678" s="362" t="s">
        <v>172</v>
      </c>
      <c r="F678" s="362"/>
      <c r="G678" s="362"/>
      <c r="H678" s="362"/>
      <c r="I678" s="362" t="s">
        <v>26</v>
      </c>
      <c r="J678" s="362" t="s">
        <v>63</v>
      </c>
      <c r="K678" s="361" t="s">
        <v>5829</v>
      </c>
      <c r="L678" s="362"/>
      <c r="M678" s="362" t="s">
        <v>1689</v>
      </c>
      <c r="N678" s="362" t="s">
        <v>95</v>
      </c>
      <c r="O678" s="362"/>
      <c r="P678" s="362" t="s">
        <v>2208</v>
      </c>
      <c r="Q678" s="362" t="s">
        <v>4394</v>
      </c>
      <c r="R678" s="362"/>
      <c r="S678" s="361"/>
      <c r="T678" s="362"/>
      <c r="U678" s="362"/>
      <c r="V678" s="362" t="s">
        <v>844</v>
      </c>
      <c r="W678" s="362"/>
      <c r="X678" s="362"/>
      <c r="Y678" s="362" t="s">
        <v>48</v>
      </c>
      <c r="Z678" s="362" t="s">
        <v>90</v>
      </c>
      <c r="AA678" s="366" t="s">
        <v>90</v>
      </c>
      <c r="AB678" s="362" t="s">
        <v>90</v>
      </c>
      <c r="AC678" s="380"/>
      <c r="AD678" s="362"/>
      <c r="AE678" s="362"/>
      <c r="AF678" s="362"/>
      <c r="AG678" s="362"/>
      <c r="AH678" s="362"/>
      <c r="AI678" s="362" t="s">
        <v>7047</v>
      </c>
      <c r="AJ678" s="362" t="s">
        <v>19</v>
      </c>
      <c r="AK678" s="362" t="e">
        <v>#N/A</v>
      </c>
      <c r="AL678" s="362" t="s">
        <v>4410</v>
      </c>
      <c r="AM678" s="362">
        <v>0</v>
      </c>
      <c r="AN678" s="362"/>
      <c r="AO678" s="362"/>
      <c r="AP678" s="361" t="e">
        <v>#N/A</v>
      </c>
      <c r="AR678">
        <v>1</v>
      </c>
      <c r="AS678" t="s">
        <v>5839</v>
      </c>
      <c r="AT678" t="s">
        <v>5839</v>
      </c>
    </row>
    <row r="679" spans="2:46" ht="15" customHeight="1" x14ac:dyDescent="0.35">
      <c r="B679" s="362">
        <v>2426</v>
      </c>
      <c r="C679" s="362" t="s">
        <v>5830</v>
      </c>
      <c r="D679" s="362" t="s">
        <v>3</v>
      </c>
      <c r="E679" s="362" t="s">
        <v>172</v>
      </c>
      <c r="F679" s="362"/>
      <c r="G679" s="362"/>
      <c r="H679" s="362"/>
      <c r="I679" s="362" t="s">
        <v>26</v>
      </c>
      <c r="J679" s="362" t="s">
        <v>63</v>
      </c>
      <c r="K679" s="361" t="s">
        <v>5831</v>
      </c>
      <c r="L679" s="362"/>
      <c r="M679" s="362" t="s">
        <v>1689</v>
      </c>
      <c r="N679" s="362" t="s">
        <v>4410</v>
      </c>
      <c r="O679" s="362"/>
      <c r="P679" s="362" t="s">
        <v>2208</v>
      </c>
      <c r="Q679" s="362" t="s">
        <v>4394</v>
      </c>
      <c r="R679" s="362"/>
      <c r="S679" s="361" t="s">
        <v>5827</v>
      </c>
      <c r="T679" s="362"/>
      <c r="U679" s="362"/>
      <c r="V679" s="362" t="s">
        <v>844</v>
      </c>
      <c r="W679" s="362"/>
      <c r="X679" s="362"/>
      <c r="Y679" s="362" t="s">
        <v>48</v>
      </c>
      <c r="Z679" s="362" t="s">
        <v>90</v>
      </c>
      <c r="AA679" s="366" t="s">
        <v>90</v>
      </c>
      <c r="AB679" s="362" t="s">
        <v>90</v>
      </c>
      <c r="AC679" s="380"/>
      <c r="AD679" s="362"/>
      <c r="AE679" s="362"/>
      <c r="AF679" s="362"/>
      <c r="AG679" s="362"/>
      <c r="AH679" s="362"/>
      <c r="AI679" s="362" t="s">
        <v>7047</v>
      </c>
      <c r="AJ679" s="362" t="s">
        <v>19</v>
      </c>
      <c r="AK679" s="362" t="s">
        <v>40</v>
      </c>
      <c r="AL679" s="362" t="s">
        <v>4410</v>
      </c>
      <c r="AM679" s="362" t="s">
        <v>5827</v>
      </c>
      <c r="AN679" s="362"/>
      <c r="AO679" s="362"/>
      <c r="AP679" s="361"/>
      <c r="AR679">
        <v>1</v>
      </c>
      <c r="AS679" t="s">
        <v>5839</v>
      </c>
      <c r="AT679" t="s">
        <v>5839</v>
      </c>
    </row>
    <row r="680" spans="2:46" ht="15" customHeight="1" x14ac:dyDescent="0.35">
      <c r="B680" s="362">
        <v>2427</v>
      </c>
      <c r="C680" s="362" t="s">
        <v>5832</v>
      </c>
      <c r="D680" s="362" t="s">
        <v>3</v>
      </c>
      <c r="E680" s="362" t="s">
        <v>172</v>
      </c>
      <c r="F680" s="362"/>
      <c r="G680" s="362"/>
      <c r="H680" s="362"/>
      <c r="I680" s="362" t="s">
        <v>26</v>
      </c>
      <c r="J680" s="362" t="s">
        <v>63</v>
      </c>
      <c r="K680" s="361" t="s">
        <v>5833</v>
      </c>
      <c r="L680" s="362"/>
      <c r="M680" s="362" t="s">
        <v>1689</v>
      </c>
      <c r="N680" s="362" t="s">
        <v>4410</v>
      </c>
      <c r="O680" s="362"/>
      <c r="P680" s="362" t="s">
        <v>2208</v>
      </c>
      <c r="Q680" s="362" t="s">
        <v>4394</v>
      </c>
      <c r="R680" s="362"/>
      <c r="S680" s="361" t="s">
        <v>5827</v>
      </c>
      <c r="T680" s="362"/>
      <c r="U680" s="362"/>
      <c r="V680" s="362" t="s">
        <v>844</v>
      </c>
      <c r="W680" s="362"/>
      <c r="X680" s="362"/>
      <c r="Y680" s="362" t="s">
        <v>48</v>
      </c>
      <c r="Z680" s="362" t="s">
        <v>90</v>
      </c>
      <c r="AA680" s="366" t="s">
        <v>90</v>
      </c>
      <c r="AB680" s="362" t="s">
        <v>90</v>
      </c>
      <c r="AC680" s="380"/>
      <c r="AD680" s="362"/>
      <c r="AE680" s="362"/>
      <c r="AF680" s="362"/>
      <c r="AG680" s="362"/>
      <c r="AH680" s="362"/>
      <c r="AI680" s="362" t="s">
        <v>7047</v>
      </c>
      <c r="AJ680" s="362" t="s">
        <v>19</v>
      </c>
      <c r="AK680" s="362" t="s">
        <v>40</v>
      </c>
      <c r="AL680" s="362" t="s">
        <v>4410</v>
      </c>
      <c r="AM680" s="362" t="s">
        <v>5827</v>
      </c>
      <c r="AN680" s="362"/>
      <c r="AO680" s="362"/>
      <c r="AP680" s="361"/>
      <c r="AR680">
        <v>1</v>
      </c>
      <c r="AS680" t="s">
        <v>5839</v>
      </c>
      <c r="AT680" t="s">
        <v>5839</v>
      </c>
    </row>
    <row r="682" spans="2:46" ht="15" customHeight="1" x14ac:dyDescent="0.35">
      <c r="K682" s="9" t="s">
        <v>5837</v>
      </c>
    </row>
  </sheetData>
  <autoFilter ref="B2:AT680" xr:uid="{F0D7BAFD-CD99-414D-920F-B2263268B410}"/>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8AAAFCC-B481-F249-A327-D94177B13C8B}">
          <x14:formula1>
            <xm:f>LOV!$A$3:$A$7</xm:f>
          </x14:formula1>
          <xm:sqref>Y550 Y493:Y494 Y325 Y532:Y534 Y502 Y489:Y491 Y504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5569E-F7AC-424A-AEE9-644ACEC1879C}">
  <dimension ref="A3:F16"/>
  <sheetViews>
    <sheetView workbookViewId="0">
      <selection activeCell="K21" sqref="K21"/>
    </sheetView>
  </sheetViews>
  <sheetFormatPr defaultColWidth="11.453125" defaultRowHeight="14.5" x14ac:dyDescent="0.35"/>
  <cols>
    <col min="1" max="1" width="16.81640625" bestFit="1" customWidth="1"/>
    <col min="2" max="2" width="15.1796875" style="59" bestFit="1" customWidth="1"/>
    <col min="3" max="3" width="20.81640625" style="59" bestFit="1" customWidth="1"/>
    <col min="4" max="4" width="35.1796875" style="59" bestFit="1" customWidth="1"/>
    <col min="5" max="5" width="9.1796875" style="59" customWidth="1"/>
    <col min="6" max="6" width="10" style="59" bestFit="1" customWidth="1"/>
  </cols>
  <sheetData>
    <row r="3" spans="1:6" x14ac:dyDescent="0.35">
      <c r="A3" s="255" t="s">
        <v>5838</v>
      </c>
      <c r="B3" s="427" t="s">
        <v>88</v>
      </c>
    </row>
    <row r="4" spans="1:6" x14ac:dyDescent="0.35">
      <c r="A4" s="437" t="s">
        <v>89</v>
      </c>
      <c r="B4" s="44" t="s">
        <v>5840</v>
      </c>
      <c r="C4" s="44" t="s">
        <v>5841</v>
      </c>
      <c r="D4" s="44" t="s">
        <v>5839</v>
      </c>
      <c r="E4" s="44" t="s">
        <v>9</v>
      </c>
      <c r="F4" s="44" t="s">
        <v>42</v>
      </c>
    </row>
    <row r="5" spans="1:6" x14ac:dyDescent="0.35">
      <c r="A5" s="37" t="s">
        <v>1271</v>
      </c>
      <c r="B5" s="44">
        <v>4</v>
      </c>
      <c r="C5" s="44">
        <v>2</v>
      </c>
      <c r="D5" s="44"/>
      <c r="E5" s="44">
        <v>4</v>
      </c>
      <c r="F5" s="44">
        <v>10</v>
      </c>
    </row>
    <row r="6" spans="1:6" x14ac:dyDescent="0.35">
      <c r="A6" s="37" t="s">
        <v>824</v>
      </c>
      <c r="B6" s="44"/>
      <c r="C6" s="44"/>
      <c r="D6" s="44"/>
      <c r="E6" s="44">
        <v>34</v>
      </c>
      <c r="F6" s="44">
        <v>34</v>
      </c>
    </row>
    <row r="7" spans="1:6" x14ac:dyDescent="0.35">
      <c r="A7" s="37" t="s">
        <v>120</v>
      </c>
      <c r="B7" s="44">
        <v>6</v>
      </c>
      <c r="C7" s="44">
        <v>43</v>
      </c>
      <c r="D7" s="44">
        <v>1</v>
      </c>
      <c r="E7" s="44">
        <v>4</v>
      </c>
      <c r="F7" s="44">
        <v>54</v>
      </c>
    </row>
    <row r="8" spans="1:6" x14ac:dyDescent="0.35">
      <c r="A8" s="37" t="s">
        <v>202</v>
      </c>
      <c r="B8" s="44"/>
      <c r="C8" s="44"/>
      <c r="D8" s="44"/>
      <c r="E8" s="44">
        <v>24</v>
      </c>
      <c r="F8" s="44">
        <v>24</v>
      </c>
    </row>
    <row r="9" spans="1:6" x14ac:dyDescent="0.35">
      <c r="A9" s="37" t="s">
        <v>125</v>
      </c>
      <c r="B9" s="44">
        <v>4</v>
      </c>
      <c r="C9" s="44">
        <v>20</v>
      </c>
      <c r="D9" s="44"/>
      <c r="E9" s="44">
        <v>12</v>
      </c>
      <c r="F9" s="44">
        <v>36</v>
      </c>
    </row>
    <row r="10" spans="1:6" x14ac:dyDescent="0.35">
      <c r="A10" s="37" t="s">
        <v>366</v>
      </c>
      <c r="B10" s="44">
        <v>5</v>
      </c>
      <c r="C10" s="44">
        <v>20</v>
      </c>
      <c r="D10" s="44"/>
      <c r="E10" s="44">
        <v>7</v>
      </c>
      <c r="F10" s="44">
        <v>32</v>
      </c>
    </row>
    <row r="11" spans="1:6" x14ac:dyDescent="0.35">
      <c r="A11" s="37" t="s">
        <v>176</v>
      </c>
      <c r="B11" s="44">
        <v>10</v>
      </c>
      <c r="C11" s="44">
        <v>3</v>
      </c>
      <c r="D11" s="44">
        <v>6</v>
      </c>
      <c r="E11" s="44">
        <v>38</v>
      </c>
      <c r="F11" s="44">
        <v>57</v>
      </c>
    </row>
    <row r="12" spans="1:6" x14ac:dyDescent="0.35">
      <c r="A12" s="37" t="s">
        <v>711</v>
      </c>
      <c r="B12" s="44">
        <v>12</v>
      </c>
      <c r="C12" s="44">
        <v>81</v>
      </c>
      <c r="D12" s="44"/>
      <c r="E12" s="44">
        <v>8</v>
      </c>
      <c r="F12" s="44">
        <v>101</v>
      </c>
    </row>
    <row r="13" spans="1:6" x14ac:dyDescent="0.35">
      <c r="A13" s="37" t="s">
        <v>133</v>
      </c>
      <c r="B13" s="44">
        <v>3</v>
      </c>
      <c r="C13" s="44">
        <v>8</v>
      </c>
      <c r="D13" s="44"/>
      <c r="E13" s="44">
        <v>7</v>
      </c>
      <c r="F13" s="44">
        <v>18</v>
      </c>
    </row>
    <row r="14" spans="1:6" x14ac:dyDescent="0.35">
      <c r="A14" s="37" t="s">
        <v>115</v>
      </c>
      <c r="B14" s="44">
        <v>2</v>
      </c>
      <c r="C14" s="44">
        <v>11</v>
      </c>
      <c r="D14" s="44"/>
      <c r="E14" s="44">
        <v>12</v>
      </c>
      <c r="F14" s="44">
        <v>25</v>
      </c>
    </row>
    <row r="15" spans="1:6" x14ac:dyDescent="0.35">
      <c r="A15" s="37" t="s">
        <v>844</v>
      </c>
      <c r="B15" s="44">
        <v>8</v>
      </c>
      <c r="C15" s="44">
        <v>13</v>
      </c>
      <c r="D15" s="44">
        <v>38</v>
      </c>
      <c r="E15" s="44">
        <v>22</v>
      </c>
      <c r="F15" s="44">
        <v>81</v>
      </c>
    </row>
    <row r="16" spans="1:6" x14ac:dyDescent="0.35">
      <c r="A16" s="37" t="s">
        <v>42</v>
      </c>
      <c r="B16" s="44">
        <v>54</v>
      </c>
      <c r="C16" s="44">
        <v>201</v>
      </c>
      <c r="D16" s="44">
        <v>45</v>
      </c>
      <c r="E16" s="44">
        <v>172</v>
      </c>
      <c r="F16" s="44">
        <v>472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7E76-9A72-4DE6-85F1-429C06AABFEF}">
  <dimension ref="A1:K252"/>
  <sheetViews>
    <sheetView workbookViewId="0">
      <selection activeCell="E8" sqref="E8"/>
    </sheetView>
  </sheetViews>
  <sheetFormatPr defaultColWidth="37.453125" defaultRowHeight="14.5" x14ac:dyDescent="0.35"/>
  <cols>
    <col min="1" max="1" width="11.1796875" style="392" bestFit="1" customWidth="1"/>
    <col min="2" max="2" width="12.453125" style="392" bestFit="1" customWidth="1"/>
    <col min="3" max="3" width="21.81640625" style="392" bestFit="1" customWidth="1"/>
    <col min="4" max="4" width="21.81640625" style="392" customWidth="1"/>
    <col min="5" max="5" width="22.1796875" style="392" customWidth="1"/>
    <col min="6" max="6" width="17.81640625" style="392" customWidth="1"/>
    <col min="7" max="7" width="96.453125" style="421" bestFit="1" customWidth="1"/>
    <col min="8" max="8" width="21.453125" style="421" bestFit="1" customWidth="1"/>
    <col min="9" max="9" width="45.453125" style="421" bestFit="1" customWidth="1"/>
    <col min="10" max="10" width="28.453125" style="421" bestFit="1" customWidth="1"/>
    <col min="11" max="11" width="142.453125" style="421" bestFit="1" customWidth="1"/>
    <col min="12" max="16384" width="37.453125" style="392"/>
  </cols>
  <sheetData>
    <row r="1" spans="1:11" x14ac:dyDescent="0.35">
      <c r="A1" s="391" t="s">
        <v>7061</v>
      </c>
      <c r="B1" s="391" t="s">
        <v>7062</v>
      </c>
      <c r="C1" s="391" t="s">
        <v>7063</v>
      </c>
      <c r="D1" s="391" t="s">
        <v>7064</v>
      </c>
      <c r="E1" s="391" t="s">
        <v>7065</v>
      </c>
      <c r="F1" s="391" t="s">
        <v>7066</v>
      </c>
      <c r="G1" s="391" t="s">
        <v>7067</v>
      </c>
      <c r="H1" s="391" t="s">
        <v>7068</v>
      </c>
      <c r="I1" s="391" t="s">
        <v>7069</v>
      </c>
      <c r="J1" s="391" t="s">
        <v>7070</v>
      </c>
      <c r="K1" s="391" t="s">
        <v>149</v>
      </c>
    </row>
    <row r="2" spans="1:11" s="290" customFormat="1" x14ac:dyDescent="0.35">
      <c r="A2" s="382">
        <v>1</v>
      </c>
      <c r="B2" s="382" t="s">
        <v>61</v>
      </c>
      <c r="C2" s="290">
        <v>472</v>
      </c>
      <c r="D2" s="290">
        <v>472</v>
      </c>
      <c r="E2" s="290" t="s">
        <v>186</v>
      </c>
      <c r="F2" s="393" t="s">
        <v>7071</v>
      </c>
      <c r="G2" s="272" t="s">
        <v>525</v>
      </c>
      <c r="H2" s="382" t="s">
        <v>528</v>
      </c>
      <c r="I2" s="382" t="s">
        <v>7072</v>
      </c>
      <c r="J2" s="382" t="s">
        <v>7073</v>
      </c>
      <c r="K2" s="382" t="s">
        <v>527</v>
      </c>
    </row>
    <row r="3" spans="1:11" s="290" customFormat="1" x14ac:dyDescent="0.35">
      <c r="A3" s="382">
        <v>2</v>
      </c>
      <c r="B3" s="382" t="s">
        <v>61</v>
      </c>
      <c r="C3" s="290">
        <v>472</v>
      </c>
      <c r="D3" s="290">
        <v>472</v>
      </c>
      <c r="E3" s="290" t="s">
        <v>186</v>
      </c>
      <c r="F3" s="393" t="s">
        <v>7071</v>
      </c>
      <c r="G3" s="272" t="s">
        <v>533</v>
      </c>
      <c r="H3" s="382" t="s">
        <v>528</v>
      </c>
      <c r="I3" s="382" t="s">
        <v>7072</v>
      </c>
      <c r="J3" s="382" t="s">
        <v>7073</v>
      </c>
      <c r="K3" s="382" t="s">
        <v>527</v>
      </c>
    </row>
    <row r="4" spans="1:11" s="290" customFormat="1" x14ac:dyDescent="0.35">
      <c r="A4" s="382">
        <v>3</v>
      </c>
      <c r="B4" s="382" t="s">
        <v>61</v>
      </c>
      <c r="C4" s="290">
        <v>472</v>
      </c>
      <c r="D4" s="290">
        <v>472</v>
      </c>
      <c r="E4" s="290" t="s">
        <v>186</v>
      </c>
      <c r="F4" s="393" t="s">
        <v>7071</v>
      </c>
      <c r="G4" s="272" t="s">
        <v>537</v>
      </c>
      <c r="H4" s="382" t="s">
        <v>539</v>
      </c>
      <c r="I4" s="382" t="s">
        <v>7074</v>
      </c>
      <c r="J4" s="382" t="s">
        <v>7073</v>
      </c>
      <c r="K4" s="382" t="s">
        <v>538</v>
      </c>
    </row>
    <row r="5" spans="1:11" s="290" customFormat="1" x14ac:dyDescent="0.35">
      <c r="A5" s="382">
        <v>4</v>
      </c>
      <c r="B5" s="382" t="s">
        <v>61</v>
      </c>
      <c r="C5" s="290">
        <v>472</v>
      </c>
      <c r="D5" s="290">
        <v>472</v>
      </c>
      <c r="E5" s="290" t="s">
        <v>186</v>
      </c>
      <c r="F5" s="393" t="s">
        <v>7071</v>
      </c>
      <c r="G5" s="272" t="s">
        <v>543</v>
      </c>
      <c r="H5" s="382" t="s">
        <v>539</v>
      </c>
      <c r="I5" s="382" t="s">
        <v>7074</v>
      </c>
      <c r="J5" s="382" t="s">
        <v>7073</v>
      </c>
      <c r="K5" s="382" t="s">
        <v>544</v>
      </c>
    </row>
    <row r="6" spans="1:11" s="290" customFormat="1" x14ac:dyDescent="0.35">
      <c r="A6" s="382">
        <v>5</v>
      </c>
      <c r="B6" s="382" t="s">
        <v>61</v>
      </c>
      <c r="C6" s="290">
        <v>472</v>
      </c>
      <c r="D6" s="290">
        <v>472</v>
      </c>
      <c r="E6" s="290" t="s">
        <v>186</v>
      </c>
      <c r="F6" s="393" t="s">
        <v>7071</v>
      </c>
      <c r="G6" s="272" t="s">
        <v>547</v>
      </c>
      <c r="H6" s="382" t="s">
        <v>539</v>
      </c>
      <c r="I6" s="382" t="s">
        <v>7074</v>
      </c>
      <c r="J6" s="382" t="s">
        <v>7073</v>
      </c>
      <c r="K6" s="382" t="s">
        <v>548</v>
      </c>
    </row>
    <row r="7" spans="1:11" s="290" customFormat="1" ht="29" x14ac:dyDescent="0.35">
      <c r="A7" s="382">
        <v>6</v>
      </c>
      <c r="B7" s="382" t="s">
        <v>61</v>
      </c>
      <c r="C7" s="290">
        <v>472</v>
      </c>
      <c r="D7" s="290">
        <v>472</v>
      </c>
      <c r="E7" s="290" t="s">
        <v>186</v>
      </c>
      <c r="F7" s="393" t="s">
        <v>7071</v>
      </c>
      <c r="G7" s="272" t="s">
        <v>552</v>
      </c>
      <c r="H7" s="382" t="s">
        <v>7075</v>
      </c>
      <c r="I7" s="382" t="s">
        <v>7076</v>
      </c>
      <c r="J7" s="382" t="s">
        <v>7073</v>
      </c>
      <c r="K7" s="382" t="s">
        <v>553</v>
      </c>
    </row>
    <row r="8" spans="1:11" s="290" customFormat="1" x14ac:dyDescent="0.35">
      <c r="A8" s="382">
        <v>7</v>
      </c>
      <c r="B8" s="382" t="s">
        <v>61</v>
      </c>
      <c r="C8" s="290">
        <v>472</v>
      </c>
      <c r="D8" s="290">
        <v>472</v>
      </c>
      <c r="E8" s="290" t="s">
        <v>186</v>
      </c>
      <c r="F8" s="393" t="s">
        <v>7071</v>
      </c>
      <c r="G8" s="272" t="s">
        <v>557</v>
      </c>
      <c r="H8" s="382" t="s">
        <v>539</v>
      </c>
      <c r="I8" s="382" t="s">
        <v>7074</v>
      </c>
      <c r="J8" s="382" t="s">
        <v>7073</v>
      </c>
      <c r="K8" s="382"/>
    </row>
    <row r="9" spans="1:11" s="290" customFormat="1" x14ac:dyDescent="0.35">
      <c r="A9" s="382">
        <v>8</v>
      </c>
      <c r="B9" s="382" t="s">
        <v>61</v>
      </c>
      <c r="C9" s="290">
        <v>472</v>
      </c>
      <c r="D9" s="290">
        <v>472</v>
      </c>
      <c r="E9" s="290" t="s">
        <v>186</v>
      </c>
      <c r="F9" s="393" t="s">
        <v>7071</v>
      </c>
      <c r="G9" s="272" t="s">
        <v>560</v>
      </c>
      <c r="H9" s="382" t="s">
        <v>539</v>
      </c>
      <c r="I9" s="382" t="s">
        <v>7074</v>
      </c>
      <c r="J9" s="382" t="s">
        <v>7073</v>
      </c>
      <c r="K9" s="382" t="s">
        <v>561</v>
      </c>
    </row>
    <row r="10" spans="1:11" s="290" customFormat="1" x14ac:dyDescent="0.35">
      <c r="A10" s="382">
        <v>9</v>
      </c>
      <c r="B10" s="382" t="s">
        <v>61</v>
      </c>
      <c r="C10" s="290">
        <v>472</v>
      </c>
      <c r="D10" s="290">
        <v>472</v>
      </c>
      <c r="E10" s="290" t="s">
        <v>186</v>
      </c>
      <c r="F10" s="393" t="s">
        <v>7071</v>
      </c>
      <c r="G10" s="272" t="s">
        <v>564</v>
      </c>
      <c r="H10" s="382" t="s">
        <v>539</v>
      </c>
      <c r="I10" s="382" t="s">
        <v>7074</v>
      </c>
      <c r="J10" s="382" t="s">
        <v>7073</v>
      </c>
      <c r="K10" s="382" t="s">
        <v>565</v>
      </c>
    </row>
    <row r="11" spans="1:11" s="290" customFormat="1" x14ac:dyDescent="0.35">
      <c r="A11" s="382">
        <v>10</v>
      </c>
      <c r="B11" s="382" t="s">
        <v>61</v>
      </c>
      <c r="C11" s="290">
        <v>472</v>
      </c>
      <c r="D11" s="290">
        <v>472</v>
      </c>
      <c r="E11" s="290" t="s">
        <v>186</v>
      </c>
      <c r="F11" s="393" t="s">
        <v>7071</v>
      </c>
      <c r="G11" s="272" t="s">
        <v>7077</v>
      </c>
      <c r="H11" s="382" t="s">
        <v>539</v>
      </c>
      <c r="I11" s="382" t="s">
        <v>7074</v>
      </c>
      <c r="J11" s="382" t="s">
        <v>7073</v>
      </c>
      <c r="K11" s="382" t="s">
        <v>574</v>
      </c>
    </row>
    <row r="12" spans="1:11" s="290" customFormat="1" x14ac:dyDescent="0.35">
      <c r="A12" s="382">
        <v>11</v>
      </c>
      <c r="B12" s="382" t="s">
        <v>61</v>
      </c>
      <c r="C12" s="290">
        <v>472</v>
      </c>
      <c r="D12" s="290">
        <v>472</v>
      </c>
      <c r="E12" s="290" t="s">
        <v>186</v>
      </c>
      <c r="F12" s="393" t="s">
        <v>7071</v>
      </c>
      <c r="G12" s="272" t="s">
        <v>573</v>
      </c>
      <c r="H12" s="382" t="s">
        <v>539</v>
      </c>
      <c r="I12" s="382" t="s">
        <v>7074</v>
      </c>
      <c r="J12" s="382" t="s">
        <v>7073</v>
      </c>
      <c r="K12" s="382" t="s">
        <v>574</v>
      </c>
    </row>
    <row r="13" spans="1:11" s="290" customFormat="1" x14ac:dyDescent="0.35">
      <c r="A13" s="382">
        <v>12</v>
      </c>
      <c r="B13" s="382" t="s">
        <v>61</v>
      </c>
      <c r="C13" s="290">
        <v>472</v>
      </c>
      <c r="D13" s="290">
        <v>472</v>
      </c>
      <c r="E13" s="290" t="s">
        <v>186</v>
      </c>
      <c r="F13" s="393" t="s">
        <v>7071</v>
      </c>
      <c r="G13" s="272" t="s">
        <v>577</v>
      </c>
      <c r="H13" s="382" t="s">
        <v>539</v>
      </c>
      <c r="I13" s="382" t="s">
        <v>7074</v>
      </c>
      <c r="J13" s="382" t="s">
        <v>7073</v>
      </c>
      <c r="K13" s="382"/>
    </row>
    <row r="14" spans="1:11" s="290" customFormat="1" x14ac:dyDescent="0.35">
      <c r="A14" s="382">
        <v>13</v>
      </c>
      <c r="B14" s="382" t="s">
        <v>61</v>
      </c>
      <c r="C14" s="290">
        <v>472</v>
      </c>
      <c r="D14" s="290">
        <v>472</v>
      </c>
      <c r="E14" s="290" t="s">
        <v>186</v>
      </c>
      <c r="F14" s="393" t="s">
        <v>7071</v>
      </c>
      <c r="G14" s="272" t="s">
        <v>580</v>
      </c>
      <c r="H14" s="382" t="s">
        <v>539</v>
      </c>
      <c r="I14" s="382" t="s">
        <v>7074</v>
      </c>
      <c r="J14" s="382" t="s">
        <v>7073</v>
      </c>
      <c r="K14" s="382"/>
    </row>
    <row r="15" spans="1:11" s="290" customFormat="1" x14ac:dyDescent="0.35">
      <c r="A15" s="382">
        <v>14</v>
      </c>
      <c r="B15" s="382" t="s">
        <v>61</v>
      </c>
      <c r="C15" s="290">
        <v>472</v>
      </c>
      <c r="D15" s="290">
        <v>472</v>
      </c>
      <c r="E15" s="290" t="s">
        <v>186</v>
      </c>
      <c r="F15" s="393" t="s">
        <v>7071</v>
      </c>
      <c r="G15" s="272" t="s">
        <v>583</v>
      </c>
      <c r="H15" s="382" t="s">
        <v>539</v>
      </c>
      <c r="I15" s="382" t="s">
        <v>7074</v>
      </c>
      <c r="J15" s="382" t="s">
        <v>7073</v>
      </c>
      <c r="K15" s="382"/>
    </row>
    <row r="16" spans="1:11" s="290" customFormat="1" x14ac:dyDescent="0.35">
      <c r="A16" s="382">
        <v>15</v>
      </c>
      <c r="B16" s="382" t="s">
        <v>61</v>
      </c>
      <c r="C16" s="290">
        <v>472</v>
      </c>
      <c r="D16" s="290">
        <v>472</v>
      </c>
      <c r="E16" s="290" t="s">
        <v>186</v>
      </c>
      <c r="F16" s="393" t="s">
        <v>7071</v>
      </c>
      <c r="G16" s="272" t="s">
        <v>586</v>
      </c>
      <c r="H16" s="382" t="s">
        <v>539</v>
      </c>
      <c r="I16" s="382" t="s">
        <v>7074</v>
      </c>
      <c r="J16" s="382" t="s">
        <v>7073</v>
      </c>
      <c r="K16" s="382"/>
    </row>
    <row r="17" spans="1:11" s="290" customFormat="1" x14ac:dyDescent="0.35">
      <c r="A17" s="382">
        <v>16</v>
      </c>
      <c r="B17" s="382" t="s">
        <v>61</v>
      </c>
      <c r="C17" s="290">
        <v>472</v>
      </c>
      <c r="D17" s="290">
        <v>472</v>
      </c>
      <c r="E17" s="290" t="s">
        <v>186</v>
      </c>
      <c r="F17" s="393" t="s">
        <v>7071</v>
      </c>
      <c r="G17" s="272" t="s">
        <v>589</v>
      </c>
      <c r="H17" s="382" t="s">
        <v>539</v>
      </c>
      <c r="I17" s="382" t="s">
        <v>7074</v>
      </c>
      <c r="J17" s="382" t="s">
        <v>7073</v>
      </c>
      <c r="K17" s="382"/>
    </row>
    <row r="18" spans="1:11" s="290" customFormat="1" x14ac:dyDescent="0.35">
      <c r="A18" s="382">
        <v>17</v>
      </c>
      <c r="B18" s="382" t="s">
        <v>61</v>
      </c>
      <c r="C18" s="290">
        <v>472</v>
      </c>
      <c r="D18" s="290">
        <v>472</v>
      </c>
      <c r="E18" s="290" t="s">
        <v>186</v>
      </c>
      <c r="F18" s="393" t="s">
        <v>7071</v>
      </c>
      <c r="G18" s="272" t="s">
        <v>592</v>
      </c>
      <c r="H18" s="382" t="s">
        <v>539</v>
      </c>
      <c r="I18" s="382" t="s">
        <v>7074</v>
      </c>
      <c r="J18" s="382" t="s">
        <v>7073</v>
      </c>
      <c r="K18" s="382"/>
    </row>
    <row r="19" spans="1:11" s="290" customFormat="1" x14ac:dyDescent="0.35">
      <c r="A19" s="382">
        <v>18</v>
      </c>
      <c r="B19" s="382" t="s">
        <v>61</v>
      </c>
      <c r="C19" s="290">
        <v>472</v>
      </c>
      <c r="D19" s="290">
        <v>472</v>
      </c>
      <c r="E19" s="290" t="s">
        <v>186</v>
      </c>
      <c r="F19" s="393" t="s">
        <v>7071</v>
      </c>
      <c r="G19" s="272" t="s">
        <v>594</v>
      </c>
      <c r="H19" s="382" t="s">
        <v>539</v>
      </c>
      <c r="I19" s="382" t="s">
        <v>7074</v>
      </c>
      <c r="J19" s="382" t="s">
        <v>7073</v>
      </c>
      <c r="K19" s="382"/>
    </row>
    <row r="20" spans="1:11" s="290" customFormat="1" x14ac:dyDescent="0.35">
      <c r="A20" s="382">
        <v>19</v>
      </c>
      <c r="B20" s="382" t="s">
        <v>61</v>
      </c>
      <c r="C20" s="290">
        <v>472</v>
      </c>
      <c r="D20" s="290">
        <v>472</v>
      </c>
      <c r="E20" s="290" t="s">
        <v>186</v>
      </c>
      <c r="F20" s="393" t="s">
        <v>7071</v>
      </c>
      <c r="G20" s="272" t="s">
        <v>596</v>
      </c>
      <c r="H20" s="382" t="s">
        <v>539</v>
      </c>
      <c r="I20" s="382" t="s">
        <v>7074</v>
      </c>
      <c r="J20" s="382" t="s">
        <v>7073</v>
      </c>
      <c r="K20" s="382"/>
    </row>
    <row r="21" spans="1:11" s="290" customFormat="1" x14ac:dyDescent="0.35">
      <c r="A21" s="382">
        <v>20</v>
      </c>
      <c r="B21" s="382" t="s">
        <v>61</v>
      </c>
      <c r="C21" s="290">
        <v>472</v>
      </c>
      <c r="D21" s="290">
        <v>472</v>
      </c>
      <c r="E21" s="290" t="s">
        <v>186</v>
      </c>
      <c r="F21" s="393" t="s">
        <v>7071</v>
      </c>
      <c r="G21" s="272" t="s">
        <v>599</v>
      </c>
      <c r="H21" s="382" t="s">
        <v>539</v>
      </c>
      <c r="I21" s="382" t="s">
        <v>7074</v>
      </c>
      <c r="J21" s="382" t="s">
        <v>7073</v>
      </c>
      <c r="K21" s="382"/>
    </row>
    <row r="22" spans="1:11" s="290" customFormat="1" x14ac:dyDescent="0.35">
      <c r="A22" s="382">
        <v>21</v>
      </c>
      <c r="B22" s="382" t="s">
        <v>61</v>
      </c>
      <c r="C22" s="290">
        <v>472</v>
      </c>
      <c r="D22" s="290">
        <v>472</v>
      </c>
      <c r="E22" s="290" t="s">
        <v>186</v>
      </c>
      <c r="F22" s="393" t="s">
        <v>7071</v>
      </c>
      <c r="G22" s="272" t="s">
        <v>602</v>
      </c>
      <c r="H22" s="382" t="s">
        <v>539</v>
      </c>
      <c r="I22" s="382" t="s">
        <v>7074</v>
      </c>
      <c r="J22" s="382" t="s">
        <v>7073</v>
      </c>
      <c r="K22" s="382"/>
    </row>
    <row r="23" spans="1:11" s="290" customFormat="1" x14ac:dyDescent="0.35">
      <c r="A23" s="382">
        <v>22</v>
      </c>
      <c r="B23" s="382" t="s">
        <v>61</v>
      </c>
      <c r="C23" s="290">
        <v>472</v>
      </c>
      <c r="D23" s="290">
        <v>472</v>
      </c>
      <c r="E23" s="290" t="s">
        <v>186</v>
      </c>
      <c r="F23" s="393" t="s">
        <v>7071</v>
      </c>
      <c r="G23" s="272" t="s">
        <v>605</v>
      </c>
      <c r="H23" s="382" t="s">
        <v>539</v>
      </c>
      <c r="I23" s="382" t="s">
        <v>7074</v>
      </c>
      <c r="J23" s="382" t="s">
        <v>7073</v>
      </c>
      <c r="K23" s="382"/>
    </row>
    <row r="24" spans="1:11" s="290" customFormat="1" x14ac:dyDescent="0.35">
      <c r="A24" s="382">
        <v>23</v>
      </c>
      <c r="B24" s="382" t="s">
        <v>61</v>
      </c>
      <c r="C24" s="290">
        <v>472</v>
      </c>
      <c r="D24" s="290">
        <v>472</v>
      </c>
      <c r="E24" s="290" t="s">
        <v>186</v>
      </c>
      <c r="F24" s="393" t="s">
        <v>7071</v>
      </c>
      <c r="G24" s="272" t="s">
        <v>607</v>
      </c>
      <c r="H24" s="382" t="s">
        <v>539</v>
      </c>
      <c r="I24" s="382" t="s">
        <v>7074</v>
      </c>
      <c r="J24" s="382" t="s">
        <v>7073</v>
      </c>
      <c r="K24" s="382"/>
    </row>
    <row r="25" spans="1:11" s="290" customFormat="1" x14ac:dyDescent="0.35">
      <c r="A25" s="382">
        <v>24</v>
      </c>
      <c r="B25" s="382" t="s">
        <v>61</v>
      </c>
      <c r="C25" s="290">
        <v>472</v>
      </c>
      <c r="D25" s="290">
        <v>472</v>
      </c>
      <c r="E25" s="290" t="s">
        <v>186</v>
      </c>
      <c r="F25" s="393" t="s">
        <v>7071</v>
      </c>
      <c r="G25" s="272" t="s">
        <v>610</v>
      </c>
      <c r="H25" s="382" t="s">
        <v>539</v>
      </c>
      <c r="I25" s="382" t="s">
        <v>7074</v>
      </c>
      <c r="J25" s="382" t="s">
        <v>7073</v>
      </c>
      <c r="K25" s="382"/>
    </row>
    <row r="26" spans="1:11" s="290" customFormat="1" x14ac:dyDescent="0.35">
      <c r="A26" s="382">
        <v>25</v>
      </c>
      <c r="B26" s="382" t="s">
        <v>61</v>
      </c>
      <c r="C26" s="290">
        <v>472</v>
      </c>
      <c r="D26" s="290">
        <v>472</v>
      </c>
      <c r="E26" s="290" t="s">
        <v>186</v>
      </c>
      <c r="F26" s="393" t="s">
        <v>7071</v>
      </c>
      <c r="G26" s="272" t="s">
        <v>613</v>
      </c>
      <c r="H26" s="382" t="s">
        <v>539</v>
      </c>
      <c r="I26" s="382" t="s">
        <v>7074</v>
      </c>
      <c r="J26" s="382" t="s">
        <v>7073</v>
      </c>
      <c r="K26" s="382"/>
    </row>
    <row r="27" spans="1:11" s="290" customFormat="1" x14ac:dyDescent="0.35">
      <c r="A27" s="382">
        <v>26</v>
      </c>
      <c r="B27" s="382" t="s">
        <v>61</v>
      </c>
      <c r="C27" s="290">
        <v>472</v>
      </c>
      <c r="D27" s="290">
        <v>472</v>
      </c>
      <c r="E27" s="290" t="s">
        <v>186</v>
      </c>
      <c r="F27" s="393" t="s">
        <v>7071</v>
      </c>
      <c r="G27" s="272" t="s">
        <v>616</v>
      </c>
      <c r="H27" s="382" t="s">
        <v>539</v>
      </c>
      <c r="I27" s="382" t="s">
        <v>7074</v>
      </c>
      <c r="J27" s="382" t="s">
        <v>7073</v>
      </c>
      <c r="K27" s="382"/>
    </row>
    <row r="28" spans="1:11" s="290" customFormat="1" x14ac:dyDescent="0.35">
      <c r="A28" s="382">
        <v>27</v>
      </c>
      <c r="B28" s="382" t="s">
        <v>61</v>
      </c>
      <c r="C28" s="290">
        <v>472</v>
      </c>
      <c r="D28" s="290">
        <v>472</v>
      </c>
      <c r="E28" s="290" t="s">
        <v>186</v>
      </c>
      <c r="F28" s="393" t="s">
        <v>7071</v>
      </c>
      <c r="G28" s="272" t="s">
        <v>618</v>
      </c>
      <c r="H28" s="382" t="s">
        <v>539</v>
      </c>
      <c r="I28" s="382" t="s">
        <v>7074</v>
      </c>
      <c r="J28" s="382" t="s">
        <v>7073</v>
      </c>
      <c r="K28" s="382"/>
    </row>
    <row r="29" spans="1:11" s="290" customFormat="1" x14ac:dyDescent="0.35">
      <c r="A29" s="382">
        <v>28</v>
      </c>
      <c r="B29" s="382" t="s">
        <v>61</v>
      </c>
      <c r="C29" s="290">
        <v>472</v>
      </c>
      <c r="D29" s="290">
        <v>472</v>
      </c>
      <c r="E29" s="290" t="s">
        <v>186</v>
      </c>
      <c r="F29" s="393" t="s">
        <v>7071</v>
      </c>
      <c r="G29" s="272" t="s">
        <v>621</v>
      </c>
      <c r="H29" s="382" t="s">
        <v>539</v>
      </c>
      <c r="I29" s="382" t="s">
        <v>7074</v>
      </c>
      <c r="J29" s="382" t="s">
        <v>7073</v>
      </c>
      <c r="K29" s="382"/>
    </row>
    <row r="30" spans="1:11" s="290" customFormat="1" x14ac:dyDescent="0.35">
      <c r="A30" s="382">
        <v>29</v>
      </c>
      <c r="B30" s="382" t="s">
        <v>61</v>
      </c>
      <c r="C30" s="290">
        <v>472</v>
      </c>
      <c r="D30" s="290">
        <v>472</v>
      </c>
      <c r="E30" s="290" t="s">
        <v>186</v>
      </c>
      <c r="F30" s="393" t="s">
        <v>7071</v>
      </c>
      <c r="G30" s="272" t="s">
        <v>623</v>
      </c>
      <c r="H30" s="382" t="s">
        <v>539</v>
      </c>
      <c r="I30" s="382" t="s">
        <v>7074</v>
      </c>
      <c r="J30" s="382" t="s">
        <v>7073</v>
      </c>
      <c r="K30" s="382"/>
    </row>
    <row r="31" spans="1:11" s="290" customFormat="1" x14ac:dyDescent="0.35">
      <c r="A31" s="382">
        <v>30</v>
      </c>
      <c r="B31" s="382" t="s">
        <v>61</v>
      </c>
      <c r="C31" s="290">
        <v>472</v>
      </c>
      <c r="D31" s="290">
        <v>472</v>
      </c>
      <c r="E31" s="290" t="s">
        <v>186</v>
      </c>
      <c r="F31" s="393" t="s">
        <v>7071</v>
      </c>
      <c r="G31" s="272" t="s">
        <v>627</v>
      </c>
      <c r="H31" s="382" t="s">
        <v>539</v>
      </c>
      <c r="I31" s="382" t="s">
        <v>7074</v>
      </c>
      <c r="J31" s="382" t="s">
        <v>7073</v>
      </c>
      <c r="K31" s="382"/>
    </row>
    <row r="32" spans="1:11" s="290" customFormat="1" x14ac:dyDescent="0.35">
      <c r="A32" s="382">
        <v>31</v>
      </c>
      <c r="B32" s="382" t="s">
        <v>61</v>
      </c>
      <c r="C32" s="290">
        <v>472</v>
      </c>
      <c r="D32" s="290">
        <v>472</v>
      </c>
      <c r="E32" s="290" t="s">
        <v>186</v>
      </c>
      <c r="F32" s="393" t="s">
        <v>7071</v>
      </c>
      <c r="G32" s="272" t="s">
        <v>630</v>
      </c>
      <c r="H32" s="382" t="s">
        <v>539</v>
      </c>
      <c r="I32" s="382" t="s">
        <v>7074</v>
      </c>
      <c r="J32" s="382" t="s">
        <v>7073</v>
      </c>
      <c r="K32" s="382"/>
    </row>
    <row r="33" spans="1:11" s="290" customFormat="1" x14ac:dyDescent="0.35">
      <c r="A33" s="382">
        <v>32</v>
      </c>
      <c r="B33" s="382" t="s">
        <v>61</v>
      </c>
      <c r="C33" s="290">
        <v>472</v>
      </c>
      <c r="D33" s="290">
        <v>472</v>
      </c>
      <c r="E33" s="290" t="s">
        <v>186</v>
      </c>
      <c r="F33" s="393" t="s">
        <v>7071</v>
      </c>
      <c r="G33" s="272" t="s">
        <v>633</v>
      </c>
      <c r="H33" s="382" t="s">
        <v>539</v>
      </c>
      <c r="I33" s="382" t="s">
        <v>7074</v>
      </c>
      <c r="J33" s="382" t="s">
        <v>7073</v>
      </c>
      <c r="K33" s="382"/>
    </row>
    <row r="34" spans="1:11" s="290" customFormat="1" x14ac:dyDescent="0.35">
      <c r="A34" s="382">
        <v>33</v>
      </c>
      <c r="B34" s="382" t="s">
        <v>61</v>
      </c>
      <c r="C34" s="290">
        <v>472</v>
      </c>
      <c r="D34" s="290">
        <v>472</v>
      </c>
      <c r="E34" s="290" t="s">
        <v>186</v>
      </c>
      <c r="F34" s="393" t="s">
        <v>7071</v>
      </c>
      <c r="G34" s="272" t="s">
        <v>636</v>
      </c>
      <c r="H34" s="382" t="s">
        <v>539</v>
      </c>
      <c r="I34" s="382" t="s">
        <v>7074</v>
      </c>
      <c r="J34" s="382" t="s">
        <v>7073</v>
      </c>
      <c r="K34" s="382"/>
    </row>
    <row r="35" spans="1:11" s="290" customFormat="1" x14ac:dyDescent="0.35">
      <c r="A35" s="382">
        <v>34</v>
      </c>
      <c r="B35" s="382" t="s">
        <v>61</v>
      </c>
      <c r="C35" s="290">
        <v>472</v>
      </c>
      <c r="D35" s="290">
        <v>472</v>
      </c>
      <c r="E35" s="290" t="s">
        <v>186</v>
      </c>
      <c r="F35" s="393" t="s">
        <v>7071</v>
      </c>
      <c r="G35" s="272" t="s">
        <v>639</v>
      </c>
      <c r="H35" s="382" t="s">
        <v>539</v>
      </c>
      <c r="I35" s="382" t="s">
        <v>7074</v>
      </c>
      <c r="J35" s="382" t="s">
        <v>7073</v>
      </c>
      <c r="K35" s="382"/>
    </row>
    <row r="36" spans="1:11" s="290" customFormat="1" x14ac:dyDescent="0.35">
      <c r="A36" s="382">
        <v>35</v>
      </c>
      <c r="B36" s="382" t="s">
        <v>61</v>
      </c>
      <c r="C36" s="290">
        <v>472</v>
      </c>
      <c r="D36" s="290">
        <v>472</v>
      </c>
      <c r="E36" s="290" t="s">
        <v>186</v>
      </c>
      <c r="F36" s="393" t="s">
        <v>7071</v>
      </c>
      <c r="G36" s="272" t="s">
        <v>642</v>
      </c>
      <c r="H36" s="382" t="s">
        <v>539</v>
      </c>
      <c r="I36" s="382" t="s">
        <v>7074</v>
      </c>
      <c r="J36" s="382" t="s">
        <v>7073</v>
      </c>
      <c r="K36" s="382"/>
    </row>
    <row r="37" spans="1:11" s="290" customFormat="1" x14ac:dyDescent="0.35">
      <c r="A37" s="382">
        <v>36</v>
      </c>
      <c r="B37" s="382" t="s">
        <v>61</v>
      </c>
      <c r="C37" s="290">
        <v>472</v>
      </c>
      <c r="D37" s="290">
        <v>472</v>
      </c>
      <c r="E37" s="290" t="s">
        <v>186</v>
      </c>
      <c r="F37" s="393" t="s">
        <v>7071</v>
      </c>
      <c r="G37" s="272" t="s">
        <v>645</v>
      </c>
      <c r="H37" s="382" t="s">
        <v>539</v>
      </c>
      <c r="I37" s="382" t="s">
        <v>7074</v>
      </c>
      <c r="J37" s="382" t="s">
        <v>7073</v>
      </c>
      <c r="K37" s="382"/>
    </row>
    <row r="38" spans="1:11" s="290" customFormat="1" x14ac:dyDescent="0.35">
      <c r="A38" s="382">
        <v>37</v>
      </c>
      <c r="B38" s="382" t="s">
        <v>61</v>
      </c>
      <c r="C38" s="290">
        <v>472</v>
      </c>
      <c r="D38" s="290">
        <v>472</v>
      </c>
      <c r="E38" s="290" t="s">
        <v>186</v>
      </c>
      <c r="F38" s="393" t="s">
        <v>7071</v>
      </c>
      <c r="G38" s="272" t="s">
        <v>648</v>
      </c>
      <c r="H38" s="382" t="s">
        <v>539</v>
      </c>
      <c r="I38" s="382" t="s">
        <v>7074</v>
      </c>
      <c r="J38" s="382" t="s">
        <v>7073</v>
      </c>
      <c r="K38" s="382"/>
    </row>
    <row r="39" spans="1:11" s="290" customFormat="1" x14ac:dyDescent="0.35">
      <c r="A39" s="382">
        <v>38</v>
      </c>
      <c r="B39" s="382" t="s">
        <v>61</v>
      </c>
      <c r="C39" s="290">
        <v>472</v>
      </c>
      <c r="D39" s="290">
        <v>472</v>
      </c>
      <c r="E39" s="290" t="s">
        <v>186</v>
      </c>
      <c r="F39" s="393" t="s">
        <v>7071</v>
      </c>
      <c r="G39" s="272" t="s">
        <v>651</v>
      </c>
      <c r="H39" s="382" t="s">
        <v>539</v>
      </c>
      <c r="I39" s="382" t="s">
        <v>7074</v>
      </c>
      <c r="J39" s="382" t="s">
        <v>7073</v>
      </c>
      <c r="K39" s="382"/>
    </row>
    <row r="40" spans="1:11" s="290" customFormat="1" x14ac:dyDescent="0.35">
      <c r="A40" s="382">
        <v>39</v>
      </c>
      <c r="B40" s="382" t="s">
        <v>61</v>
      </c>
      <c r="C40" s="290">
        <v>472</v>
      </c>
      <c r="D40" s="290">
        <v>472</v>
      </c>
      <c r="E40" s="290" t="s">
        <v>186</v>
      </c>
      <c r="F40" s="393" t="s">
        <v>7071</v>
      </c>
      <c r="G40" s="272" t="s">
        <v>654</v>
      </c>
      <c r="H40" s="382" t="s">
        <v>539</v>
      </c>
      <c r="I40" s="382" t="s">
        <v>7074</v>
      </c>
      <c r="J40" s="382" t="s">
        <v>7073</v>
      </c>
      <c r="K40" s="382"/>
    </row>
    <row r="41" spans="1:11" s="290" customFormat="1" x14ac:dyDescent="0.35">
      <c r="A41" s="382">
        <v>40</v>
      </c>
      <c r="B41" s="382" t="s">
        <v>61</v>
      </c>
      <c r="C41" s="290">
        <v>472</v>
      </c>
      <c r="D41" s="290">
        <v>472</v>
      </c>
      <c r="E41" s="290" t="s">
        <v>186</v>
      </c>
      <c r="F41" s="393" t="s">
        <v>7071</v>
      </c>
      <c r="G41" s="272" t="s">
        <v>657</v>
      </c>
      <c r="H41" s="382" t="s">
        <v>539</v>
      </c>
      <c r="I41" s="382" t="s">
        <v>7074</v>
      </c>
      <c r="J41" s="382" t="s">
        <v>7073</v>
      </c>
      <c r="K41" s="382"/>
    </row>
    <row r="42" spans="1:11" s="290" customFormat="1" x14ac:dyDescent="0.35">
      <c r="A42" s="382">
        <v>41</v>
      </c>
      <c r="B42" s="382" t="s">
        <v>61</v>
      </c>
      <c r="C42" s="290">
        <v>472</v>
      </c>
      <c r="D42" s="290">
        <v>472</v>
      </c>
      <c r="E42" s="290" t="s">
        <v>186</v>
      </c>
      <c r="F42" s="393" t="s">
        <v>7071</v>
      </c>
      <c r="G42" s="272" t="s">
        <v>660</v>
      </c>
      <c r="H42" s="382" t="s">
        <v>539</v>
      </c>
      <c r="I42" s="382" t="s">
        <v>7074</v>
      </c>
      <c r="J42" s="382" t="s">
        <v>7073</v>
      </c>
      <c r="K42" s="382"/>
    </row>
    <row r="43" spans="1:11" s="290" customFormat="1" x14ac:dyDescent="0.35">
      <c r="A43" s="382">
        <v>42</v>
      </c>
      <c r="B43" s="382" t="s">
        <v>61</v>
      </c>
      <c r="C43" s="290">
        <v>472</v>
      </c>
      <c r="D43" s="290">
        <v>472</v>
      </c>
      <c r="E43" s="290" t="s">
        <v>1689</v>
      </c>
      <c r="F43" s="393" t="s">
        <v>7071</v>
      </c>
      <c r="G43" s="272" t="s">
        <v>664</v>
      </c>
      <c r="H43" s="382" t="s">
        <v>539</v>
      </c>
      <c r="I43" s="382" t="s">
        <v>7074</v>
      </c>
      <c r="J43" s="382" t="s">
        <v>7073</v>
      </c>
      <c r="K43" s="382"/>
    </row>
    <row r="44" spans="1:11" s="290" customFormat="1" x14ac:dyDescent="0.35">
      <c r="A44" s="382">
        <v>43</v>
      </c>
      <c r="B44" s="382" t="s">
        <v>61</v>
      </c>
      <c r="C44" s="290">
        <v>472</v>
      </c>
      <c r="D44" s="290">
        <v>472</v>
      </c>
      <c r="E44" s="290" t="s">
        <v>1689</v>
      </c>
      <c r="F44" s="393" t="s">
        <v>7071</v>
      </c>
      <c r="G44" s="272" t="s">
        <v>667</v>
      </c>
      <c r="H44" s="382" t="s">
        <v>539</v>
      </c>
      <c r="I44" s="382" t="s">
        <v>7074</v>
      </c>
      <c r="J44" s="382" t="s">
        <v>7073</v>
      </c>
      <c r="K44" s="382"/>
    </row>
    <row r="45" spans="1:11" s="290" customFormat="1" x14ac:dyDescent="0.35">
      <c r="A45" s="382">
        <v>44</v>
      </c>
      <c r="B45" s="382" t="s">
        <v>61</v>
      </c>
      <c r="C45" s="290">
        <v>472</v>
      </c>
      <c r="D45" s="290">
        <v>472</v>
      </c>
      <c r="E45" s="290" t="s">
        <v>1689</v>
      </c>
      <c r="F45" s="393" t="s">
        <v>7071</v>
      </c>
      <c r="G45" s="272" t="s">
        <v>670</v>
      </c>
      <c r="H45" s="382" t="s">
        <v>539</v>
      </c>
      <c r="I45" s="382" t="s">
        <v>7074</v>
      </c>
      <c r="J45" s="382" t="s">
        <v>7073</v>
      </c>
      <c r="K45" s="382"/>
    </row>
    <row r="46" spans="1:11" s="290" customFormat="1" x14ac:dyDescent="0.35">
      <c r="A46" s="382">
        <v>45</v>
      </c>
      <c r="B46" s="382" t="s">
        <v>61</v>
      </c>
      <c r="C46" s="290">
        <v>472</v>
      </c>
      <c r="D46" s="290">
        <v>472</v>
      </c>
      <c r="E46" s="290" t="s">
        <v>186</v>
      </c>
      <c r="F46" s="393" t="s">
        <v>7071</v>
      </c>
      <c r="G46" s="272" t="s">
        <v>673</v>
      </c>
      <c r="H46" s="382" t="s">
        <v>539</v>
      </c>
      <c r="I46" s="382" t="s">
        <v>7074</v>
      </c>
      <c r="J46" s="382" t="s">
        <v>7073</v>
      </c>
      <c r="K46" s="382"/>
    </row>
    <row r="47" spans="1:11" s="290" customFormat="1" x14ac:dyDescent="0.35">
      <c r="A47" s="382">
        <v>46</v>
      </c>
      <c r="B47" s="382" t="s">
        <v>61</v>
      </c>
      <c r="C47" s="290">
        <v>472</v>
      </c>
      <c r="D47" s="290">
        <v>472</v>
      </c>
      <c r="E47" s="290" t="s">
        <v>186</v>
      </c>
      <c r="F47" s="393" t="s">
        <v>7071</v>
      </c>
      <c r="G47" s="272" t="s">
        <v>682</v>
      </c>
      <c r="H47" s="382" t="s">
        <v>539</v>
      </c>
      <c r="I47" s="382" t="s">
        <v>7074</v>
      </c>
      <c r="J47" s="382" t="s">
        <v>7073</v>
      </c>
      <c r="K47" s="382"/>
    </row>
    <row r="48" spans="1:11" s="290" customFormat="1" x14ac:dyDescent="0.35">
      <c r="A48" s="382">
        <v>47</v>
      </c>
      <c r="B48" s="382" t="s">
        <v>61</v>
      </c>
      <c r="C48" s="290">
        <v>472</v>
      </c>
      <c r="D48" s="290">
        <v>472</v>
      </c>
      <c r="E48" s="290" t="s">
        <v>186</v>
      </c>
      <c r="F48" s="393" t="s">
        <v>7071</v>
      </c>
      <c r="G48" s="272" t="s">
        <v>685</v>
      </c>
      <c r="H48" s="382" t="s">
        <v>539</v>
      </c>
      <c r="I48" s="382" t="s">
        <v>7074</v>
      </c>
      <c r="J48" s="382" t="s">
        <v>7073</v>
      </c>
      <c r="K48" s="382"/>
    </row>
    <row r="49" spans="1:11" s="290" customFormat="1" ht="29" x14ac:dyDescent="0.35">
      <c r="A49" s="382">
        <v>48</v>
      </c>
      <c r="B49" s="382" t="s">
        <v>61</v>
      </c>
      <c r="C49" s="290">
        <v>472</v>
      </c>
      <c r="D49" s="290">
        <v>472</v>
      </c>
      <c r="E49" s="290" t="s">
        <v>186</v>
      </c>
      <c r="F49" s="393" t="s">
        <v>7071</v>
      </c>
      <c r="G49" s="272" t="s">
        <v>705</v>
      </c>
      <c r="H49" s="382" t="s">
        <v>7075</v>
      </c>
      <c r="I49" s="382" t="s">
        <v>7076</v>
      </c>
      <c r="J49" s="382" t="s">
        <v>7073</v>
      </c>
      <c r="K49" s="382" t="s">
        <v>706</v>
      </c>
    </row>
    <row r="50" spans="1:11" s="290" customFormat="1" x14ac:dyDescent="0.35">
      <c r="A50" s="382">
        <v>49</v>
      </c>
      <c r="B50" s="382" t="s">
        <v>61</v>
      </c>
      <c r="C50" s="290">
        <v>472</v>
      </c>
      <c r="D50" s="290">
        <v>472</v>
      </c>
      <c r="E50" s="290" t="s">
        <v>186</v>
      </c>
      <c r="F50" s="393" t="s">
        <v>7071</v>
      </c>
      <c r="G50" s="272" t="s">
        <v>688</v>
      </c>
      <c r="H50" s="382" t="s">
        <v>539</v>
      </c>
      <c r="I50" s="382" t="s">
        <v>7074</v>
      </c>
      <c r="J50" s="382" t="s">
        <v>7073</v>
      </c>
      <c r="K50" s="382"/>
    </row>
    <row r="51" spans="1:11" s="290" customFormat="1" x14ac:dyDescent="0.35">
      <c r="A51" s="382">
        <v>50</v>
      </c>
      <c r="B51" s="382" t="s">
        <v>61</v>
      </c>
      <c r="C51" s="290">
        <v>472</v>
      </c>
      <c r="D51" s="290">
        <v>472</v>
      </c>
      <c r="E51" s="290" t="s">
        <v>186</v>
      </c>
      <c r="F51" s="393" t="s">
        <v>7071</v>
      </c>
      <c r="G51" s="272" t="s">
        <v>691</v>
      </c>
      <c r="H51" s="382" t="s">
        <v>539</v>
      </c>
      <c r="I51" s="382" t="s">
        <v>7074</v>
      </c>
      <c r="J51" s="382" t="s">
        <v>7073</v>
      </c>
      <c r="K51" s="382"/>
    </row>
    <row r="52" spans="1:11" s="290" customFormat="1" x14ac:dyDescent="0.35">
      <c r="A52" s="382">
        <v>51</v>
      </c>
      <c r="B52" s="382" t="s">
        <v>61</v>
      </c>
      <c r="C52" s="290">
        <v>472</v>
      </c>
      <c r="D52" s="290">
        <v>472</v>
      </c>
      <c r="E52" s="290" t="s">
        <v>186</v>
      </c>
      <c r="F52" s="393" t="s">
        <v>7071</v>
      </c>
      <c r="G52" s="272" t="s">
        <v>677</v>
      </c>
      <c r="H52" s="382" t="s">
        <v>7075</v>
      </c>
      <c r="I52" s="382" t="s">
        <v>7076</v>
      </c>
      <c r="J52" s="382" t="s">
        <v>7073</v>
      </c>
      <c r="K52" s="382" t="s">
        <v>678</v>
      </c>
    </row>
    <row r="53" spans="1:11" s="290" customFormat="1" x14ac:dyDescent="0.35">
      <c r="A53" s="382">
        <v>52</v>
      </c>
      <c r="B53" s="382" t="s">
        <v>61</v>
      </c>
      <c r="C53" s="290">
        <v>472</v>
      </c>
      <c r="D53" s="290">
        <v>472</v>
      </c>
      <c r="E53" s="290" t="s">
        <v>186</v>
      </c>
      <c r="F53" s="393" t="s">
        <v>7071</v>
      </c>
      <c r="G53" s="272" t="s">
        <v>698</v>
      </c>
      <c r="H53" s="382" t="s">
        <v>46</v>
      </c>
      <c r="I53" s="382" t="s">
        <v>7078</v>
      </c>
      <c r="J53" s="394">
        <v>45950</v>
      </c>
      <c r="K53" s="382" t="s">
        <v>699</v>
      </c>
    </row>
    <row r="54" spans="1:11" s="290" customFormat="1" x14ac:dyDescent="0.35">
      <c r="A54" s="382">
        <v>53</v>
      </c>
      <c r="B54" s="382" t="s">
        <v>61</v>
      </c>
      <c r="C54" s="290">
        <v>472</v>
      </c>
      <c r="D54" s="290">
        <v>472</v>
      </c>
      <c r="E54" s="290" t="s">
        <v>1689</v>
      </c>
      <c r="F54" s="393" t="s">
        <v>7071</v>
      </c>
      <c r="G54" s="272" t="s">
        <v>702</v>
      </c>
      <c r="H54" s="382" t="s">
        <v>46</v>
      </c>
      <c r="I54" s="382" t="s">
        <v>7078</v>
      </c>
      <c r="J54" s="394">
        <v>45966</v>
      </c>
      <c r="K54" s="382" t="s">
        <v>699</v>
      </c>
    </row>
    <row r="55" spans="1:11" s="290" customFormat="1" x14ac:dyDescent="0.35">
      <c r="A55" s="382">
        <v>54</v>
      </c>
      <c r="B55" s="382" t="s">
        <v>61</v>
      </c>
      <c r="C55" s="290">
        <v>472</v>
      </c>
      <c r="D55" s="290">
        <v>472</v>
      </c>
      <c r="E55" s="290" t="s">
        <v>186</v>
      </c>
      <c r="F55" s="393" t="s">
        <v>7071</v>
      </c>
      <c r="G55" s="272" t="s">
        <v>694</v>
      </c>
      <c r="H55" s="382" t="s">
        <v>7075</v>
      </c>
      <c r="I55" s="382" t="s">
        <v>7076</v>
      </c>
      <c r="J55" s="382" t="s">
        <v>7073</v>
      </c>
      <c r="K55" s="382" t="s">
        <v>695</v>
      </c>
    </row>
    <row r="56" spans="1:11" s="290" customFormat="1" x14ac:dyDescent="0.35">
      <c r="A56" s="382">
        <v>55</v>
      </c>
      <c r="B56" s="382" t="s">
        <v>61</v>
      </c>
      <c r="C56" s="290">
        <v>472</v>
      </c>
      <c r="D56" s="290">
        <v>472</v>
      </c>
      <c r="E56" s="290" t="s">
        <v>7079</v>
      </c>
      <c r="F56" s="393" t="s">
        <v>7071</v>
      </c>
      <c r="G56" s="272" t="s">
        <v>994</v>
      </c>
      <c r="H56" s="382" t="s">
        <v>7080</v>
      </c>
      <c r="I56" s="382" t="s">
        <v>7081</v>
      </c>
      <c r="J56" s="382" t="s">
        <v>7073</v>
      </c>
      <c r="K56" s="382" t="s">
        <v>7082</v>
      </c>
    </row>
    <row r="57" spans="1:11" s="290" customFormat="1" ht="29" x14ac:dyDescent="0.35">
      <c r="A57" s="382">
        <v>56</v>
      </c>
      <c r="B57" s="382" t="s">
        <v>61</v>
      </c>
      <c r="C57" s="290">
        <v>472</v>
      </c>
      <c r="D57" s="290">
        <v>472</v>
      </c>
      <c r="E57" s="290" t="s">
        <v>7079</v>
      </c>
      <c r="F57" s="393" t="s">
        <v>7071</v>
      </c>
      <c r="G57" s="272" t="s">
        <v>1082</v>
      </c>
      <c r="H57" s="382" t="s">
        <v>7080</v>
      </c>
      <c r="I57" s="382" t="s">
        <v>7081</v>
      </c>
      <c r="J57" s="382" t="s">
        <v>7073</v>
      </c>
      <c r="K57" s="382" t="s">
        <v>7083</v>
      </c>
    </row>
    <row r="58" spans="1:11" s="290" customFormat="1" x14ac:dyDescent="0.35">
      <c r="A58" s="382">
        <v>57</v>
      </c>
      <c r="B58" s="382" t="s">
        <v>61</v>
      </c>
      <c r="C58" s="290">
        <v>472</v>
      </c>
      <c r="D58" s="290">
        <v>472</v>
      </c>
      <c r="E58" s="290" t="s">
        <v>7079</v>
      </c>
      <c r="F58" s="393" t="s">
        <v>7071</v>
      </c>
      <c r="G58" s="272" t="s">
        <v>961</v>
      </c>
      <c r="H58" s="382" t="s">
        <v>7080</v>
      </c>
      <c r="I58" s="382" t="s">
        <v>7081</v>
      </c>
      <c r="J58" s="382" t="s">
        <v>7073</v>
      </c>
      <c r="K58" s="382" t="s">
        <v>7084</v>
      </c>
    </row>
    <row r="59" spans="1:11" s="290" customFormat="1" ht="43.5" x14ac:dyDescent="0.35">
      <c r="A59" s="382">
        <v>58</v>
      </c>
      <c r="B59" s="395" t="s">
        <v>61</v>
      </c>
      <c r="C59" s="396">
        <v>472</v>
      </c>
      <c r="D59" s="290">
        <v>472</v>
      </c>
      <c r="E59" s="396" t="s">
        <v>7079</v>
      </c>
      <c r="F59" s="397" t="s">
        <v>7071</v>
      </c>
      <c r="G59" s="398" t="s">
        <v>7085</v>
      </c>
      <c r="H59" s="395" t="s">
        <v>3290</v>
      </c>
      <c r="I59" s="395" t="s">
        <v>7086</v>
      </c>
      <c r="J59" s="395" t="s">
        <v>7073</v>
      </c>
      <c r="K59" s="395" t="s">
        <v>7087</v>
      </c>
    </row>
    <row r="60" spans="1:11" s="290" customFormat="1" x14ac:dyDescent="0.35">
      <c r="A60" s="382">
        <v>59</v>
      </c>
      <c r="B60" s="382" t="s">
        <v>61</v>
      </c>
      <c r="C60" s="382" t="s">
        <v>7088</v>
      </c>
      <c r="D60" s="382" t="s">
        <v>2</v>
      </c>
      <c r="E60" s="290" t="s">
        <v>7079</v>
      </c>
      <c r="F60" s="393" t="s">
        <v>7071</v>
      </c>
      <c r="G60" s="272" t="s">
        <v>7089</v>
      </c>
      <c r="H60" s="382" t="s">
        <v>7080</v>
      </c>
      <c r="I60" s="382" t="s">
        <v>7081</v>
      </c>
      <c r="J60" s="382" t="s">
        <v>7073</v>
      </c>
      <c r="K60" s="382" t="s">
        <v>7090</v>
      </c>
    </row>
    <row r="61" spans="1:11" s="290" customFormat="1" x14ac:dyDescent="0.35">
      <c r="A61" s="382">
        <v>60</v>
      </c>
      <c r="B61" s="382" t="s">
        <v>61</v>
      </c>
      <c r="C61" s="382" t="s">
        <v>7088</v>
      </c>
      <c r="D61" s="382" t="s">
        <v>2</v>
      </c>
      <c r="E61" s="290" t="s">
        <v>7079</v>
      </c>
      <c r="F61" s="393" t="s">
        <v>7071</v>
      </c>
      <c r="G61" s="272" t="s">
        <v>7091</v>
      </c>
      <c r="H61" s="382" t="s">
        <v>7080</v>
      </c>
      <c r="I61" s="382" t="s">
        <v>7081</v>
      </c>
      <c r="J61" s="382" t="s">
        <v>7073</v>
      </c>
      <c r="K61" s="382" t="s">
        <v>7084</v>
      </c>
    </row>
    <row r="62" spans="1:11" s="290" customFormat="1" ht="29" x14ac:dyDescent="0.35">
      <c r="A62" s="382">
        <v>61</v>
      </c>
      <c r="B62" s="382" t="s">
        <v>61</v>
      </c>
      <c r="C62" s="290" t="s">
        <v>2</v>
      </c>
      <c r="D62" s="290" t="s">
        <v>2</v>
      </c>
      <c r="E62" s="290" t="s">
        <v>7079</v>
      </c>
      <c r="F62" s="393" t="s">
        <v>7071</v>
      </c>
      <c r="G62" s="272" t="s">
        <v>2789</v>
      </c>
      <c r="H62" s="382" t="s">
        <v>7080</v>
      </c>
      <c r="I62" s="382" t="s">
        <v>7081</v>
      </c>
      <c r="J62" s="382" t="s">
        <v>7073</v>
      </c>
      <c r="K62" s="382" t="s">
        <v>7092</v>
      </c>
    </row>
    <row r="63" spans="1:11" s="290" customFormat="1" x14ac:dyDescent="0.35">
      <c r="A63" s="382">
        <v>62</v>
      </c>
      <c r="B63" s="382" t="s">
        <v>61</v>
      </c>
      <c r="C63" s="290" t="s">
        <v>7</v>
      </c>
      <c r="D63" s="290" t="s">
        <v>7</v>
      </c>
      <c r="E63" s="290" t="s">
        <v>7079</v>
      </c>
      <c r="F63" s="393" t="s">
        <v>7071</v>
      </c>
      <c r="G63" s="272" t="s">
        <v>7093</v>
      </c>
      <c r="H63" s="382" t="s">
        <v>7075</v>
      </c>
      <c r="I63" s="382" t="s">
        <v>7076</v>
      </c>
      <c r="J63" s="382" t="s">
        <v>7073</v>
      </c>
      <c r="K63" s="382" t="s">
        <v>7094</v>
      </c>
    </row>
    <row r="64" spans="1:11" s="290" customFormat="1" ht="29" x14ac:dyDescent="0.35">
      <c r="A64" s="382">
        <v>63</v>
      </c>
      <c r="B64" s="382" t="s">
        <v>61</v>
      </c>
      <c r="C64" s="290" t="s">
        <v>7</v>
      </c>
      <c r="D64" s="290" t="s">
        <v>7</v>
      </c>
      <c r="E64" s="290" t="s">
        <v>7079</v>
      </c>
      <c r="F64" s="393" t="s">
        <v>7071</v>
      </c>
      <c r="G64" s="272" t="s">
        <v>7095</v>
      </c>
      <c r="H64" s="382" t="s">
        <v>7096</v>
      </c>
      <c r="I64" s="382" t="s">
        <v>7097</v>
      </c>
      <c r="J64" s="382" t="s">
        <v>7073</v>
      </c>
      <c r="K64" s="382" t="s">
        <v>7098</v>
      </c>
    </row>
    <row r="65" spans="1:11" s="290" customFormat="1" x14ac:dyDescent="0.35">
      <c r="A65" s="382">
        <v>64</v>
      </c>
      <c r="B65" s="290" t="s">
        <v>74</v>
      </c>
      <c r="C65" s="290" t="s">
        <v>7099</v>
      </c>
      <c r="D65" s="290" t="s">
        <v>3</v>
      </c>
      <c r="E65" s="290" t="s">
        <v>186</v>
      </c>
      <c r="F65" s="393" t="s">
        <v>7071</v>
      </c>
      <c r="G65" s="272" t="s">
        <v>5390</v>
      </c>
      <c r="H65" s="382" t="s">
        <v>7075</v>
      </c>
      <c r="I65" s="382" t="s">
        <v>7076</v>
      </c>
      <c r="J65" s="382" t="s">
        <v>7073</v>
      </c>
      <c r="K65" s="382" t="s">
        <v>5392</v>
      </c>
    </row>
    <row r="66" spans="1:11" s="290" customFormat="1" x14ac:dyDescent="0.35">
      <c r="A66" s="382">
        <v>65</v>
      </c>
      <c r="B66" s="290" t="s">
        <v>74</v>
      </c>
      <c r="C66" s="290" t="s">
        <v>7099</v>
      </c>
      <c r="D66" s="290" t="s">
        <v>3</v>
      </c>
      <c r="E66" s="290" t="s">
        <v>186</v>
      </c>
      <c r="F66" s="393" t="s">
        <v>7071</v>
      </c>
      <c r="G66" s="272" t="s">
        <v>5396</v>
      </c>
      <c r="H66" s="382" t="s">
        <v>7075</v>
      </c>
      <c r="I66" s="382" t="s">
        <v>7076</v>
      </c>
      <c r="J66" s="382" t="s">
        <v>7073</v>
      </c>
      <c r="K66" s="382" t="s">
        <v>5392</v>
      </c>
    </row>
    <row r="67" spans="1:11" s="290" customFormat="1" x14ac:dyDescent="0.35">
      <c r="A67" s="382">
        <v>66</v>
      </c>
      <c r="B67" s="290" t="s">
        <v>74</v>
      </c>
      <c r="C67" s="290" t="s">
        <v>7099</v>
      </c>
      <c r="D67" s="290" t="s">
        <v>3</v>
      </c>
      <c r="E67" s="290" t="s">
        <v>186</v>
      </c>
      <c r="F67" s="393" t="s">
        <v>7071</v>
      </c>
      <c r="G67" s="272" t="s">
        <v>5398</v>
      </c>
      <c r="H67" s="382" t="s">
        <v>7075</v>
      </c>
      <c r="I67" s="382" t="s">
        <v>7076</v>
      </c>
      <c r="J67" s="382" t="s">
        <v>7073</v>
      </c>
      <c r="K67" s="382" t="s">
        <v>5392</v>
      </c>
    </row>
    <row r="68" spans="1:11" s="290" customFormat="1" x14ac:dyDescent="0.35">
      <c r="A68" s="382">
        <v>67</v>
      </c>
      <c r="B68" s="290" t="s">
        <v>74</v>
      </c>
      <c r="C68" s="290" t="s">
        <v>7099</v>
      </c>
      <c r="D68" s="290" t="s">
        <v>3</v>
      </c>
      <c r="E68" s="290" t="s">
        <v>186</v>
      </c>
      <c r="F68" s="393" t="s">
        <v>7071</v>
      </c>
      <c r="G68" s="272" t="s">
        <v>5400</v>
      </c>
      <c r="H68" s="382" t="s">
        <v>7075</v>
      </c>
      <c r="I68" s="382" t="s">
        <v>7076</v>
      </c>
      <c r="J68" s="382" t="s">
        <v>7073</v>
      </c>
      <c r="K68" s="382" t="s">
        <v>5392</v>
      </c>
    </row>
    <row r="69" spans="1:11" s="290" customFormat="1" x14ac:dyDescent="0.35">
      <c r="A69" s="382">
        <v>68</v>
      </c>
      <c r="B69" s="290" t="s">
        <v>74</v>
      </c>
      <c r="C69" s="290" t="s">
        <v>7099</v>
      </c>
      <c r="D69" s="290" t="s">
        <v>3</v>
      </c>
      <c r="E69" s="290" t="s">
        <v>186</v>
      </c>
      <c r="F69" s="393" t="s">
        <v>7071</v>
      </c>
      <c r="G69" s="272" t="s">
        <v>5403</v>
      </c>
      <c r="H69" s="382" t="s">
        <v>7075</v>
      </c>
      <c r="I69" s="382" t="s">
        <v>7076</v>
      </c>
      <c r="J69" s="382" t="s">
        <v>7073</v>
      </c>
      <c r="K69" s="382" t="s">
        <v>5404</v>
      </c>
    </row>
    <row r="70" spans="1:11" s="290" customFormat="1" x14ac:dyDescent="0.35">
      <c r="A70" s="382">
        <v>69</v>
      </c>
      <c r="B70" s="290" t="s">
        <v>74</v>
      </c>
      <c r="C70" s="290" t="s">
        <v>7099</v>
      </c>
      <c r="D70" s="290" t="s">
        <v>3</v>
      </c>
      <c r="E70" s="290" t="s">
        <v>186</v>
      </c>
      <c r="F70" s="393" t="s">
        <v>7071</v>
      </c>
      <c r="G70" s="272" t="s">
        <v>5406</v>
      </c>
      <c r="H70" s="382" t="s">
        <v>7075</v>
      </c>
      <c r="I70" s="382" t="s">
        <v>7076</v>
      </c>
      <c r="J70" s="382" t="s">
        <v>7073</v>
      </c>
      <c r="K70" s="382" t="s">
        <v>5404</v>
      </c>
    </row>
    <row r="71" spans="1:11" s="290" customFormat="1" x14ac:dyDescent="0.35">
      <c r="A71" s="382">
        <v>70</v>
      </c>
      <c r="B71" s="290" t="s">
        <v>74</v>
      </c>
      <c r="C71" s="290" t="s">
        <v>7099</v>
      </c>
      <c r="D71" s="290" t="s">
        <v>3</v>
      </c>
      <c r="E71" s="290" t="s">
        <v>186</v>
      </c>
      <c r="F71" s="393" t="s">
        <v>7071</v>
      </c>
      <c r="G71" s="272" t="s">
        <v>5408</v>
      </c>
      <c r="H71" s="382" t="s">
        <v>7075</v>
      </c>
      <c r="I71" s="382" t="s">
        <v>7076</v>
      </c>
      <c r="J71" s="382" t="s">
        <v>7073</v>
      </c>
      <c r="K71" s="382" t="s">
        <v>5404</v>
      </c>
    </row>
    <row r="72" spans="1:11" s="290" customFormat="1" x14ac:dyDescent="0.35">
      <c r="A72" s="382">
        <v>71</v>
      </c>
      <c r="B72" s="290" t="s">
        <v>74</v>
      </c>
      <c r="C72" s="290" t="s">
        <v>7099</v>
      </c>
      <c r="D72" s="290" t="s">
        <v>3</v>
      </c>
      <c r="E72" s="290" t="s">
        <v>186</v>
      </c>
      <c r="F72" s="393" t="s">
        <v>7071</v>
      </c>
      <c r="G72" s="272" t="s">
        <v>5410</v>
      </c>
      <c r="H72" s="382" t="s">
        <v>7075</v>
      </c>
      <c r="I72" s="382" t="s">
        <v>7076</v>
      </c>
      <c r="J72" s="382" t="s">
        <v>7073</v>
      </c>
      <c r="K72" s="382" t="s">
        <v>5404</v>
      </c>
    </row>
    <row r="73" spans="1:11" s="290" customFormat="1" x14ac:dyDescent="0.35">
      <c r="A73" s="382">
        <v>72</v>
      </c>
      <c r="B73" s="290" t="s">
        <v>74</v>
      </c>
      <c r="C73" s="290" t="s">
        <v>7099</v>
      </c>
      <c r="D73" s="290" t="s">
        <v>3</v>
      </c>
      <c r="E73" s="290" t="s">
        <v>186</v>
      </c>
      <c r="F73" s="393" t="s">
        <v>7071</v>
      </c>
      <c r="G73" s="272" t="s">
        <v>5412</v>
      </c>
      <c r="H73" s="382" t="s">
        <v>7075</v>
      </c>
      <c r="I73" s="382" t="s">
        <v>7076</v>
      </c>
      <c r="J73" s="382" t="s">
        <v>7073</v>
      </c>
      <c r="K73" s="382" t="s">
        <v>5404</v>
      </c>
    </row>
    <row r="74" spans="1:11" s="290" customFormat="1" x14ac:dyDescent="0.35">
      <c r="A74" s="382">
        <v>73</v>
      </c>
      <c r="B74" s="290" t="s">
        <v>74</v>
      </c>
      <c r="C74" s="290" t="s">
        <v>7099</v>
      </c>
      <c r="D74" s="290" t="s">
        <v>3</v>
      </c>
      <c r="E74" s="290" t="s">
        <v>186</v>
      </c>
      <c r="F74" s="393" t="s">
        <v>7071</v>
      </c>
      <c r="G74" s="272" t="s">
        <v>5414</v>
      </c>
      <c r="H74" s="382" t="s">
        <v>7075</v>
      </c>
      <c r="I74" s="382" t="s">
        <v>7076</v>
      </c>
      <c r="J74" s="382" t="s">
        <v>7073</v>
      </c>
      <c r="K74" s="382" t="s">
        <v>5404</v>
      </c>
    </row>
    <row r="75" spans="1:11" s="290" customFormat="1" x14ac:dyDescent="0.35">
      <c r="A75" s="382">
        <v>74</v>
      </c>
      <c r="B75" s="290" t="s">
        <v>74</v>
      </c>
      <c r="C75" s="290" t="s">
        <v>7099</v>
      </c>
      <c r="D75" s="290" t="s">
        <v>3</v>
      </c>
      <c r="E75" s="290" t="s">
        <v>186</v>
      </c>
      <c r="F75" s="393" t="s">
        <v>7071</v>
      </c>
      <c r="G75" s="272" t="s">
        <v>5416</v>
      </c>
      <c r="H75" s="382" t="s">
        <v>7075</v>
      </c>
      <c r="I75" s="382" t="s">
        <v>7076</v>
      </c>
      <c r="J75" s="382" t="s">
        <v>7073</v>
      </c>
      <c r="K75" s="382" t="s">
        <v>5404</v>
      </c>
    </row>
    <row r="76" spans="1:11" s="290" customFormat="1" x14ac:dyDescent="0.35">
      <c r="A76" s="382">
        <v>75</v>
      </c>
      <c r="B76" s="290" t="s">
        <v>74</v>
      </c>
      <c r="C76" s="290" t="s">
        <v>7099</v>
      </c>
      <c r="D76" s="290" t="s">
        <v>3</v>
      </c>
      <c r="E76" s="290" t="s">
        <v>186</v>
      </c>
      <c r="F76" s="393" t="s">
        <v>7071</v>
      </c>
      <c r="G76" s="272" t="s">
        <v>5420</v>
      </c>
      <c r="H76" s="382" t="s">
        <v>7075</v>
      </c>
      <c r="I76" s="382" t="s">
        <v>7076</v>
      </c>
      <c r="J76" s="382" t="s">
        <v>7073</v>
      </c>
      <c r="K76" s="382" t="s">
        <v>5404</v>
      </c>
    </row>
    <row r="77" spans="1:11" s="290" customFormat="1" x14ac:dyDescent="0.35">
      <c r="A77" s="382">
        <v>76</v>
      </c>
      <c r="B77" s="290" t="s">
        <v>74</v>
      </c>
      <c r="C77" s="290" t="s">
        <v>7099</v>
      </c>
      <c r="D77" s="290" t="s">
        <v>3</v>
      </c>
      <c r="E77" s="290" t="s">
        <v>186</v>
      </c>
      <c r="F77" s="393" t="s">
        <v>7071</v>
      </c>
      <c r="G77" s="272" t="s">
        <v>5422</v>
      </c>
      <c r="H77" s="382" t="s">
        <v>7075</v>
      </c>
      <c r="I77" s="382" t="s">
        <v>7076</v>
      </c>
      <c r="J77" s="382" t="s">
        <v>7073</v>
      </c>
      <c r="K77" s="382" t="s">
        <v>5404</v>
      </c>
    </row>
    <row r="78" spans="1:11" s="290" customFormat="1" x14ac:dyDescent="0.35">
      <c r="A78" s="382">
        <v>77</v>
      </c>
      <c r="B78" s="290" t="s">
        <v>74</v>
      </c>
      <c r="C78" s="290" t="s">
        <v>7099</v>
      </c>
      <c r="D78" s="290" t="s">
        <v>3</v>
      </c>
      <c r="E78" s="290" t="s">
        <v>186</v>
      </c>
      <c r="F78" s="393" t="s">
        <v>7071</v>
      </c>
      <c r="G78" s="272" t="s">
        <v>5424</v>
      </c>
      <c r="H78" s="382" t="s">
        <v>7075</v>
      </c>
      <c r="I78" s="382" t="s">
        <v>7076</v>
      </c>
      <c r="J78" s="382" t="s">
        <v>7073</v>
      </c>
      <c r="K78" s="382" t="s">
        <v>5404</v>
      </c>
    </row>
    <row r="79" spans="1:11" s="290" customFormat="1" x14ac:dyDescent="0.35">
      <c r="A79" s="382">
        <v>78</v>
      </c>
      <c r="B79" s="290" t="s">
        <v>74</v>
      </c>
      <c r="C79" s="290" t="s">
        <v>7099</v>
      </c>
      <c r="D79" s="290" t="s">
        <v>3</v>
      </c>
      <c r="E79" s="290" t="s">
        <v>186</v>
      </c>
      <c r="F79" s="393" t="s">
        <v>7071</v>
      </c>
      <c r="G79" s="272" t="s">
        <v>5426</v>
      </c>
      <c r="H79" s="382" t="s">
        <v>7075</v>
      </c>
      <c r="I79" s="382" t="s">
        <v>7076</v>
      </c>
      <c r="J79" s="382" t="s">
        <v>7073</v>
      </c>
      <c r="K79" s="382" t="s">
        <v>5404</v>
      </c>
    </row>
    <row r="80" spans="1:11" s="290" customFormat="1" x14ac:dyDescent="0.35">
      <c r="A80" s="382">
        <v>79</v>
      </c>
      <c r="B80" s="290" t="s">
        <v>74</v>
      </c>
      <c r="C80" s="290" t="s">
        <v>7099</v>
      </c>
      <c r="D80" s="290" t="s">
        <v>3</v>
      </c>
      <c r="E80" s="290" t="s">
        <v>186</v>
      </c>
      <c r="F80" s="393" t="s">
        <v>7071</v>
      </c>
      <c r="G80" s="272" t="s">
        <v>5428</v>
      </c>
      <c r="H80" s="382" t="s">
        <v>7075</v>
      </c>
      <c r="I80" s="382" t="s">
        <v>7076</v>
      </c>
      <c r="J80" s="382" t="s">
        <v>7073</v>
      </c>
      <c r="K80" s="382" t="s">
        <v>5404</v>
      </c>
    </row>
    <row r="81" spans="1:11" s="290" customFormat="1" ht="58" x14ac:dyDescent="0.35">
      <c r="A81" s="382">
        <v>80</v>
      </c>
      <c r="B81" s="399" t="s">
        <v>61</v>
      </c>
      <c r="C81" s="395" t="s">
        <v>7100</v>
      </c>
      <c r="D81" s="382" t="s">
        <v>2</v>
      </c>
      <c r="E81" s="396" t="s">
        <v>7079</v>
      </c>
      <c r="F81" s="397">
        <v>45078</v>
      </c>
      <c r="G81" s="400" t="s">
        <v>7101</v>
      </c>
      <c r="H81" s="395" t="s">
        <v>2790</v>
      </c>
      <c r="I81" s="395" t="s">
        <v>7081</v>
      </c>
      <c r="J81" s="382" t="s">
        <v>7073</v>
      </c>
      <c r="K81" s="395" t="s">
        <v>7102</v>
      </c>
    </row>
    <row r="82" spans="1:11" s="290" customFormat="1" ht="58" x14ac:dyDescent="0.35">
      <c r="A82" s="382">
        <v>81</v>
      </c>
      <c r="B82" s="401" t="s">
        <v>61</v>
      </c>
      <c r="C82" s="382" t="s">
        <v>7100</v>
      </c>
      <c r="D82" s="382" t="s">
        <v>2</v>
      </c>
      <c r="E82" s="290" t="s">
        <v>7079</v>
      </c>
      <c r="F82" s="393">
        <v>45078</v>
      </c>
      <c r="G82" s="272" t="s">
        <v>7103</v>
      </c>
      <c r="H82" s="382" t="s">
        <v>7075</v>
      </c>
      <c r="I82" s="382" t="s">
        <v>7076</v>
      </c>
      <c r="J82" s="382" t="s">
        <v>7073</v>
      </c>
      <c r="K82" s="382" t="s">
        <v>7104</v>
      </c>
    </row>
    <row r="83" spans="1:11" s="290" customFormat="1" ht="58" x14ac:dyDescent="0.35">
      <c r="A83" s="382">
        <v>82</v>
      </c>
      <c r="B83" s="401" t="s">
        <v>61</v>
      </c>
      <c r="C83" s="382" t="s">
        <v>7100</v>
      </c>
      <c r="D83" s="382" t="s">
        <v>2</v>
      </c>
      <c r="E83" s="290" t="s">
        <v>186</v>
      </c>
      <c r="F83" s="393">
        <v>45078</v>
      </c>
      <c r="G83" s="272" t="s">
        <v>7105</v>
      </c>
      <c r="H83" s="382" t="s">
        <v>7075</v>
      </c>
      <c r="I83" s="382" t="s">
        <v>7076</v>
      </c>
      <c r="J83" s="382" t="s">
        <v>7073</v>
      </c>
      <c r="K83" s="382" t="s">
        <v>7106</v>
      </c>
    </row>
    <row r="84" spans="1:11" s="290" customFormat="1" ht="58" x14ac:dyDescent="0.35">
      <c r="A84" s="382">
        <v>83</v>
      </c>
      <c r="B84" s="401" t="s">
        <v>61</v>
      </c>
      <c r="C84" s="382" t="s">
        <v>7100</v>
      </c>
      <c r="D84" s="382" t="s">
        <v>2</v>
      </c>
      <c r="E84" s="290" t="s">
        <v>7079</v>
      </c>
      <c r="F84" s="393">
        <v>45078</v>
      </c>
      <c r="G84" s="272" t="s">
        <v>7107</v>
      </c>
      <c r="H84" s="382" t="s">
        <v>7075</v>
      </c>
      <c r="I84" s="382" t="s">
        <v>7076</v>
      </c>
      <c r="J84" s="382" t="s">
        <v>7073</v>
      </c>
      <c r="K84" s="382" t="s">
        <v>7108</v>
      </c>
    </row>
    <row r="85" spans="1:11" s="290" customFormat="1" ht="58" x14ac:dyDescent="0.35">
      <c r="A85" s="382">
        <v>84</v>
      </c>
      <c r="B85" s="401" t="s">
        <v>61</v>
      </c>
      <c r="C85" s="382" t="s">
        <v>7100</v>
      </c>
      <c r="D85" s="382" t="s">
        <v>2</v>
      </c>
      <c r="E85" s="290" t="s">
        <v>7079</v>
      </c>
      <c r="F85" s="393">
        <v>45078</v>
      </c>
      <c r="G85" s="272" t="s">
        <v>7109</v>
      </c>
      <c r="H85" s="382" t="s">
        <v>7075</v>
      </c>
      <c r="I85" s="382" t="s">
        <v>7076</v>
      </c>
      <c r="J85" s="382" t="s">
        <v>7073</v>
      </c>
      <c r="K85" s="382"/>
    </row>
    <row r="86" spans="1:11" s="290" customFormat="1" x14ac:dyDescent="0.35">
      <c r="A86" s="382">
        <v>85</v>
      </c>
      <c r="B86" s="290" t="s">
        <v>61</v>
      </c>
      <c r="C86" s="290" t="s">
        <v>7110</v>
      </c>
      <c r="D86" s="290" t="s">
        <v>2</v>
      </c>
      <c r="E86" s="290" t="s">
        <v>7079</v>
      </c>
      <c r="F86" s="393">
        <v>45084</v>
      </c>
      <c r="G86" s="272" t="s">
        <v>7111</v>
      </c>
      <c r="H86" s="382" t="s">
        <v>7075</v>
      </c>
      <c r="I86" s="382" t="s">
        <v>7076</v>
      </c>
      <c r="J86" s="382" t="s">
        <v>7073</v>
      </c>
      <c r="K86" s="382" t="s">
        <v>7112</v>
      </c>
    </row>
    <row r="87" spans="1:11" s="290" customFormat="1" x14ac:dyDescent="0.35">
      <c r="A87" s="382">
        <v>86</v>
      </c>
      <c r="B87" s="290" t="s">
        <v>61</v>
      </c>
      <c r="C87" s="290" t="s">
        <v>7110</v>
      </c>
      <c r="D87" s="290" t="s">
        <v>2</v>
      </c>
      <c r="E87" s="290" t="s">
        <v>7079</v>
      </c>
      <c r="F87" s="393">
        <v>45084</v>
      </c>
      <c r="G87" s="272" t="s">
        <v>7113</v>
      </c>
      <c r="H87" s="382" t="s">
        <v>7075</v>
      </c>
      <c r="I87" s="382" t="s">
        <v>7076</v>
      </c>
      <c r="J87" s="382" t="s">
        <v>7073</v>
      </c>
      <c r="K87" s="382"/>
    </row>
    <row r="88" spans="1:11" s="290" customFormat="1" ht="43.5" x14ac:dyDescent="0.35">
      <c r="A88" s="382">
        <v>87</v>
      </c>
      <c r="B88" s="290" t="s">
        <v>61</v>
      </c>
      <c r="C88" s="382" t="s">
        <v>7114</v>
      </c>
      <c r="D88" s="382" t="s">
        <v>2</v>
      </c>
      <c r="E88" s="382" t="s">
        <v>1689</v>
      </c>
      <c r="F88" s="393">
        <v>45084</v>
      </c>
      <c r="G88" s="272" t="s">
        <v>2891</v>
      </c>
      <c r="H88" s="382" t="s">
        <v>7075</v>
      </c>
      <c r="I88" s="382" t="s">
        <v>7076</v>
      </c>
      <c r="J88" s="382" t="s">
        <v>7073</v>
      </c>
      <c r="K88" s="382"/>
    </row>
    <row r="89" spans="1:11" s="290" customFormat="1" ht="58" x14ac:dyDescent="0.35">
      <c r="A89" s="382">
        <v>88</v>
      </c>
      <c r="B89" s="290" t="s">
        <v>61</v>
      </c>
      <c r="C89" s="382" t="s">
        <v>7115</v>
      </c>
      <c r="D89" s="382" t="s">
        <v>2</v>
      </c>
      <c r="E89" s="290" t="s">
        <v>7079</v>
      </c>
      <c r="F89" s="393">
        <v>45084</v>
      </c>
      <c r="G89" s="272" t="s">
        <v>7116</v>
      </c>
      <c r="H89" s="382" t="s">
        <v>7075</v>
      </c>
      <c r="I89" s="382" t="s">
        <v>7076</v>
      </c>
      <c r="J89" s="382" t="s">
        <v>7073</v>
      </c>
      <c r="K89" s="382" t="s">
        <v>7117</v>
      </c>
    </row>
    <row r="90" spans="1:11" s="290" customFormat="1" x14ac:dyDescent="0.35">
      <c r="A90" s="382">
        <v>89</v>
      </c>
      <c r="B90" s="290" t="s">
        <v>61</v>
      </c>
      <c r="C90" s="290" t="s">
        <v>7118</v>
      </c>
      <c r="D90" s="290" t="s">
        <v>2</v>
      </c>
      <c r="E90" s="290" t="s">
        <v>7079</v>
      </c>
      <c r="F90" s="393">
        <v>45096</v>
      </c>
      <c r="G90" s="272" t="s">
        <v>7119</v>
      </c>
      <c r="H90" s="382" t="s">
        <v>7075</v>
      </c>
      <c r="I90" s="382" t="s">
        <v>7076</v>
      </c>
      <c r="J90" s="382" t="s">
        <v>7073</v>
      </c>
      <c r="K90" s="382" t="s">
        <v>7112</v>
      </c>
    </row>
    <row r="91" spans="1:11" s="290" customFormat="1" ht="43.5" x14ac:dyDescent="0.35">
      <c r="A91" s="382">
        <v>90</v>
      </c>
      <c r="B91" s="290" t="s">
        <v>61</v>
      </c>
      <c r="C91" s="382" t="s">
        <v>7120</v>
      </c>
      <c r="D91" s="382" t="s">
        <v>2</v>
      </c>
      <c r="E91" s="290" t="s">
        <v>186</v>
      </c>
      <c r="F91" s="393">
        <v>45096</v>
      </c>
      <c r="G91" s="272" t="s">
        <v>7121</v>
      </c>
      <c r="H91" s="382" t="s">
        <v>7075</v>
      </c>
      <c r="I91" s="382" t="s">
        <v>7076</v>
      </c>
      <c r="J91" s="382" t="s">
        <v>7073</v>
      </c>
      <c r="K91" s="382"/>
    </row>
    <row r="92" spans="1:11" s="290" customFormat="1" ht="43.5" x14ac:dyDescent="0.35">
      <c r="A92" s="382">
        <v>91</v>
      </c>
      <c r="B92" s="290" t="s">
        <v>61</v>
      </c>
      <c r="C92" s="382" t="s">
        <v>7120</v>
      </c>
      <c r="D92" s="382" t="s">
        <v>2</v>
      </c>
      <c r="E92" s="290" t="s">
        <v>7079</v>
      </c>
      <c r="F92" s="393">
        <v>45096</v>
      </c>
      <c r="G92" s="272" t="s">
        <v>7122</v>
      </c>
      <c r="H92" s="382" t="s">
        <v>46</v>
      </c>
      <c r="I92" s="382" t="s">
        <v>7078</v>
      </c>
      <c r="J92" s="394">
        <v>45960</v>
      </c>
      <c r="K92" s="382" t="s">
        <v>7123</v>
      </c>
    </row>
    <row r="93" spans="1:11" s="290" customFormat="1" ht="101.5" x14ac:dyDescent="0.35">
      <c r="A93" s="382">
        <v>92</v>
      </c>
      <c r="B93" s="290" t="s">
        <v>61</v>
      </c>
      <c r="C93" s="382" t="s">
        <v>7124</v>
      </c>
      <c r="D93" s="382" t="s">
        <v>2</v>
      </c>
      <c r="E93" s="290" t="s">
        <v>7079</v>
      </c>
      <c r="F93" s="393">
        <v>45681</v>
      </c>
      <c r="G93" s="272" t="s">
        <v>7125</v>
      </c>
      <c r="H93" s="382" t="s">
        <v>7075</v>
      </c>
      <c r="I93" s="382" t="s">
        <v>7076</v>
      </c>
      <c r="J93" s="382" t="s">
        <v>7073</v>
      </c>
      <c r="K93" s="382"/>
    </row>
    <row r="94" spans="1:11" s="290" customFormat="1" ht="87" x14ac:dyDescent="0.35">
      <c r="A94" s="382">
        <v>93</v>
      </c>
      <c r="B94" s="290" t="s">
        <v>61</v>
      </c>
      <c r="C94" s="382" t="s">
        <v>7124</v>
      </c>
      <c r="D94" s="382" t="s">
        <v>2</v>
      </c>
      <c r="E94" s="290" t="s">
        <v>7079</v>
      </c>
      <c r="F94" s="393">
        <v>45681</v>
      </c>
      <c r="G94" s="272" t="s">
        <v>7126</v>
      </c>
      <c r="H94" s="382" t="s">
        <v>7075</v>
      </c>
      <c r="I94" s="382" t="s">
        <v>7076</v>
      </c>
      <c r="J94" s="382" t="s">
        <v>7073</v>
      </c>
      <c r="K94" s="382"/>
    </row>
    <row r="95" spans="1:11" s="290" customFormat="1" ht="130.5" x14ac:dyDescent="0.35">
      <c r="A95" s="382">
        <v>94</v>
      </c>
      <c r="B95" s="290" t="s">
        <v>61</v>
      </c>
      <c r="C95" s="382" t="s">
        <v>7124</v>
      </c>
      <c r="D95" s="382" t="s">
        <v>2</v>
      </c>
      <c r="E95" s="290" t="s">
        <v>7079</v>
      </c>
      <c r="F95" s="393">
        <v>45681</v>
      </c>
      <c r="G95" s="272" t="s">
        <v>7127</v>
      </c>
      <c r="H95" s="382" t="s">
        <v>7075</v>
      </c>
      <c r="I95" s="382" t="s">
        <v>7076</v>
      </c>
      <c r="J95" s="382" t="s">
        <v>7073</v>
      </c>
      <c r="K95" s="382"/>
    </row>
    <row r="96" spans="1:11" s="290" customFormat="1" x14ac:dyDescent="0.35">
      <c r="A96" s="382">
        <v>95</v>
      </c>
      <c r="B96" s="290" t="s">
        <v>61</v>
      </c>
      <c r="C96" s="290" t="s">
        <v>147</v>
      </c>
      <c r="D96" s="382" t="s">
        <v>2</v>
      </c>
      <c r="E96" s="290" t="s">
        <v>7079</v>
      </c>
      <c r="F96" s="393">
        <v>44075</v>
      </c>
      <c r="G96" s="272" t="s">
        <v>7128</v>
      </c>
      <c r="H96" s="382" t="s">
        <v>7075</v>
      </c>
      <c r="I96" s="382" t="s">
        <v>7076</v>
      </c>
      <c r="J96" s="382" t="s">
        <v>7073</v>
      </c>
      <c r="K96" s="382"/>
    </row>
    <row r="97" spans="1:11" s="290" customFormat="1" ht="29" x14ac:dyDescent="0.35">
      <c r="A97" s="382">
        <v>96</v>
      </c>
      <c r="B97" s="290" t="s">
        <v>61</v>
      </c>
      <c r="C97" s="290" t="s">
        <v>7129</v>
      </c>
      <c r="D97" s="382" t="s">
        <v>2</v>
      </c>
      <c r="E97" s="290" t="s">
        <v>7079</v>
      </c>
      <c r="F97" s="393">
        <v>44075</v>
      </c>
      <c r="G97" s="272" t="s">
        <v>7130</v>
      </c>
      <c r="H97" s="382" t="s">
        <v>7075</v>
      </c>
      <c r="I97" s="382" t="s">
        <v>7076</v>
      </c>
      <c r="J97" s="382" t="s">
        <v>7073</v>
      </c>
      <c r="K97" s="382" t="s">
        <v>7131</v>
      </c>
    </row>
    <row r="98" spans="1:11" s="290" customFormat="1" x14ac:dyDescent="0.35">
      <c r="A98" s="382">
        <v>97</v>
      </c>
      <c r="B98" s="402" t="s">
        <v>61</v>
      </c>
      <c r="C98" s="290" t="s">
        <v>7132</v>
      </c>
      <c r="D98" s="290" t="s">
        <v>2</v>
      </c>
      <c r="E98" s="290" t="s">
        <v>7079</v>
      </c>
      <c r="F98" s="393">
        <v>45020</v>
      </c>
      <c r="G98" s="272" t="s">
        <v>7133</v>
      </c>
      <c r="H98" s="382" t="s">
        <v>7075</v>
      </c>
      <c r="I98" s="382" t="s">
        <v>7076</v>
      </c>
      <c r="J98" s="382" t="s">
        <v>7073</v>
      </c>
      <c r="K98" s="382"/>
    </row>
    <row r="99" spans="1:11" s="290" customFormat="1" x14ac:dyDescent="0.35">
      <c r="A99" s="382">
        <v>98</v>
      </c>
      <c r="B99" s="402" t="s">
        <v>61</v>
      </c>
      <c r="C99" s="290" t="s">
        <v>7132</v>
      </c>
      <c r="D99" s="290" t="s">
        <v>2</v>
      </c>
      <c r="E99" s="290" t="s">
        <v>7079</v>
      </c>
      <c r="F99" s="393">
        <v>45020</v>
      </c>
      <c r="G99" s="272" t="s">
        <v>7134</v>
      </c>
      <c r="H99" s="382" t="s">
        <v>46</v>
      </c>
      <c r="I99" s="382" t="s">
        <v>7078</v>
      </c>
      <c r="J99" s="394">
        <v>45966</v>
      </c>
      <c r="K99" s="382"/>
    </row>
    <row r="100" spans="1:11" s="290" customFormat="1" x14ac:dyDescent="0.35">
      <c r="A100" s="382">
        <v>99</v>
      </c>
      <c r="B100" s="402" t="s">
        <v>61</v>
      </c>
      <c r="C100" s="290" t="s">
        <v>7132</v>
      </c>
      <c r="D100" s="290" t="s">
        <v>2</v>
      </c>
      <c r="E100" s="290" t="s">
        <v>7079</v>
      </c>
      <c r="F100" s="393">
        <v>45020</v>
      </c>
      <c r="G100" s="272" t="s">
        <v>7135</v>
      </c>
      <c r="H100" s="382" t="s">
        <v>46</v>
      </c>
      <c r="I100" s="382" t="s">
        <v>7078</v>
      </c>
      <c r="J100" s="394">
        <v>45971</v>
      </c>
      <c r="K100" s="382"/>
    </row>
    <row r="101" spans="1:11" s="290" customFormat="1" ht="29" x14ac:dyDescent="0.35">
      <c r="A101" s="382">
        <v>100</v>
      </c>
      <c r="B101" s="402" t="s">
        <v>61</v>
      </c>
      <c r="C101" s="382" t="s">
        <v>7136</v>
      </c>
      <c r="D101" s="382" t="s">
        <v>2</v>
      </c>
      <c r="E101" s="290" t="s">
        <v>7079</v>
      </c>
      <c r="F101" s="393">
        <v>45020</v>
      </c>
      <c r="G101" s="272" t="s">
        <v>7137</v>
      </c>
      <c r="H101" s="382" t="s">
        <v>7075</v>
      </c>
      <c r="I101" s="382" t="s">
        <v>7076</v>
      </c>
      <c r="J101" s="382" t="s">
        <v>7073</v>
      </c>
      <c r="K101" s="382"/>
    </row>
    <row r="102" spans="1:11" s="290" customFormat="1" x14ac:dyDescent="0.35">
      <c r="A102" s="382">
        <v>101</v>
      </c>
      <c r="B102" s="402" t="s">
        <v>61</v>
      </c>
      <c r="C102" s="290" t="s">
        <v>7138</v>
      </c>
      <c r="D102" s="290" t="s">
        <v>2</v>
      </c>
      <c r="E102" s="290" t="s">
        <v>7079</v>
      </c>
      <c r="F102" s="393">
        <v>44935</v>
      </c>
      <c r="G102" s="272" t="s">
        <v>7139</v>
      </c>
      <c r="H102" s="382" t="s">
        <v>7075</v>
      </c>
      <c r="I102" s="382" t="s">
        <v>7076</v>
      </c>
      <c r="J102" s="382" t="s">
        <v>7073</v>
      </c>
      <c r="K102" s="382" t="s">
        <v>7140</v>
      </c>
    </row>
    <row r="103" spans="1:11" s="290" customFormat="1" x14ac:dyDescent="0.35">
      <c r="A103" s="382">
        <v>102</v>
      </c>
      <c r="B103" s="402" t="s">
        <v>61</v>
      </c>
      <c r="C103" s="290" t="s">
        <v>7138</v>
      </c>
      <c r="D103" s="290" t="s">
        <v>2</v>
      </c>
      <c r="E103" s="290" t="s">
        <v>7079</v>
      </c>
      <c r="F103" s="393">
        <v>44935</v>
      </c>
      <c r="G103" s="272" t="s">
        <v>7141</v>
      </c>
      <c r="H103" s="382" t="s">
        <v>7075</v>
      </c>
      <c r="I103" s="382" t="s">
        <v>7076</v>
      </c>
      <c r="J103" s="382" t="s">
        <v>7073</v>
      </c>
      <c r="K103" s="382" t="s">
        <v>7142</v>
      </c>
    </row>
    <row r="104" spans="1:11" s="290" customFormat="1" x14ac:dyDescent="0.35">
      <c r="A104" s="382">
        <v>103</v>
      </c>
      <c r="B104" s="402" t="s">
        <v>61</v>
      </c>
      <c r="C104" s="290" t="s">
        <v>7138</v>
      </c>
      <c r="D104" s="290" t="s">
        <v>2</v>
      </c>
      <c r="E104" s="290" t="s">
        <v>7079</v>
      </c>
      <c r="F104" s="393">
        <v>44935</v>
      </c>
      <c r="G104" s="272" t="s">
        <v>7143</v>
      </c>
      <c r="H104" s="382" t="s">
        <v>7075</v>
      </c>
      <c r="I104" s="382" t="s">
        <v>7076</v>
      </c>
      <c r="J104" s="382" t="s">
        <v>7073</v>
      </c>
      <c r="K104" s="382"/>
    </row>
    <row r="105" spans="1:11" s="290" customFormat="1" x14ac:dyDescent="0.35">
      <c r="A105" s="382">
        <v>104</v>
      </c>
      <c r="B105" s="402" t="s">
        <v>61</v>
      </c>
      <c r="C105" s="290" t="s">
        <v>7138</v>
      </c>
      <c r="D105" s="290" t="s">
        <v>2</v>
      </c>
      <c r="E105" s="290" t="s">
        <v>7079</v>
      </c>
      <c r="F105" s="393">
        <v>44935</v>
      </c>
      <c r="G105" s="272" t="s">
        <v>7144</v>
      </c>
      <c r="H105" s="382" t="s">
        <v>7075</v>
      </c>
      <c r="I105" s="382" t="s">
        <v>7076</v>
      </c>
      <c r="J105" s="382" t="s">
        <v>7073</v>
      </c>
      <c r="K105" s="382"/>
    </row>
    <row r="106" spans="1:11" s="290" customFormat="1" x14ac:dyDescent="0.35">
      <c r="A106" s="382">
        <v>105</v>
      </c>
      <c r="B106" s="402" t="s">
        <v>61</v>
      </c>
      <c r="C106" s="290" t="s">
        <v>7138</v>
      </c>
      <c r="D106" s="290" t="s">
        <v>2</v>
      </c>
      <c r="E106" s="290" t="s">
        <v>7079</v>
      </c>
      <c r="F106" s="393">
        <v>44935</v>
      </c>
      <c r="G106" s="272" t="s">
        <v>7145</v>
      </c>
      <c r="H106" s="382" t="s">
        <v>7075</v>
      </c>
      <c r="I106" s="382" t="s">
        <v>7076</v>
      </c>
      <c r="J106" s="382" t="s">
        <v>7073</v>
      </c>
      <c r="K106" s="382"/>
    </row>
    <row r="107" spans="1:11" s="290" customFormat="1" x14ac:dyDescent="0.35">
      <c r="A107" s="382">
        <v>106</v>
      </c>
      <c r="B107" s="290" t="s">
        <v>61</v>
      </c>
      <c r="C107" s="290" t="s">
        <v>7138</v>
      </c>
      <c r="D107" s="290" t="s">
        <v>2</v>
      </c>
      <c r="E107" s="290" t="s">
        <v>7079</v>
      </c>
      <c r="F107" s="393">
        <v>44191</v>
      </c>
      <c r="G107" s="272" t="s">
        <v>7146</v>
      </c>
      <c r="H107" s="382" t="s">
        <v>6888</v>
      </c>
      <c r="I107" s="382" t="s">
        <v>7081</v>
      </c>
      <c r="J107" s="382" t="s">
        <v>7073</v>
      </c>
      <c r="K107" s="403" t="s">
        <v>7147</v>
      </c>
    </row>
    <row r="108" spans="1:11" s="290" customFormat="1" ht="29" x14ac:dyDescent="0.35">
      <c r="A108" s="382">
        <v>107</v>
      </c>
      <c r="B108" s="404" t="s">
        <v>61</v>
      </c>
      <c r="C108" s="290" t="s">
        <v>7138</v>
      </c>
      <c r="D108" s="290" t="s">
        <v>2</v>
      </c>
      <c r="E108" s="290" t="s">
        <v>7079</v>
      </c>
      <c r="F108" s="393">
        <v>45069</v>
      </c>
      <c r="G108" s="272" t="s">
        <v>7148</v>
      </c>
      <c r="H108" s="382" t="s">
        <v>7075</v>
      </c>
      <c r="I108" s="382" t="s">
        <v>7076</v>
      </c>
      <c r="J108" s="382" t="s">
        <v>7073</v>
      </c>
      <c r="K108" s="382"/>
    </row>
    <row r="109" spans="1:11" s="290" customFormat="1" ht="29" x14ac:dyDescent="0.35">
      <c r="A109" s="382">
        <v>108</v>
      </c>
      <c r="B109" s="404" t="s">
        <v>61</v>
      </c>
      <c r="C109" s="290" t="s">
        <v>7138</v>
      </c>
      <c r="D109" s="290" t="s">
        <v>2</v>
      </c>
      <c r="E109" s="290" t="s">
        <v>7079</v>
      </c>
      <c r="F109" s="393">
        <v>45069</v>
      </c>
      <c r="G109" s="272" t="s">
        <v>7149</v>
      </c>
      <c r="H109" s="382" t="s">
        <v>7075</v>
      </c>
      <c r="I109" s="382" t="s">
        <v>7076</v>
      </c>
      <c r="J109" s="382" t="s">
        <v>7073</v>
      </c>
      <c r="K109" s="382"/>
    </row>
    <row r="110" spans="1:11" s="290" customFormat="1" ht="29" x14ac:dyDescent="0.35">
      <c r="A110" s="382">
        <v>109</v>
      </c>
      <c r="B110" s="404" t="s">
        <v>61</v>
      </c>
      <c r="C110" s="290" t="s">
        <v>7138</v>
      </c>
      <c r="D110" s="290" t="s">
        <v>2</v>
      </c>
      <c r="E110" s="290" t="s">
        <v>7079</v>
      </c>
      <c r="F110" s="393">
        <v>45069</v>
      </c>
      <c r="G110" s="272" t="s">
        <v>7150</v>
      </c>
      <c r="H110" s="382" t="s">
        <v>7075</v>
      </c>
      <c r="I110" s="382" t="s">
        <v>7076</v>
      </c>
      <c r="J110" s="382" t="s">
        <v>7073</v>
      </c>
      <c r="K110" s="382" t="s">
        <v>7151</v>
      </c>
    </row>
    <row r="111" spans="1:11" s="290" customFormat="1" ht="29" x14ac:dyDescent="0.35">
      <c r="A111" s="382">
        <v>110</v>
      </c>
      <c r="B111" s="404" t="s">
        <v>61</v>
      </c>
      <c r="C111" s="290" t="s">
        <v>7138</v>
      </c>
      <c r="D111" s="290" t="s">
        <v>2</v>
      </c>
      <c r="E111" s="290" t="s">
        <v>7079</v>
      </c>
      <c r="F111" s="393">
        <v>45069</v>
      </c>
      <c r="G111" s="272" t="s">
        <v>7152</v>
      </c>
      <c r="H111" s="382" t="s">
        <v>7075</v>
      </c>
      <c r="I111" s="382" t="s">
        <v>7076</v>
      </c>
      <c r="J111" s="382" t="s">
        <v>7073</v>
      </c>
      <c r="K111" s="382"/>
    </row>
    <row r="112" spans="1:11" s="290" customFormat="1" ht="29" x14ac:dyDescent="0.35">
      <c r="A112" s="382">
        <v>111</v>
      </c>
      <c r="B112" s="404" t="s">
        <v>61</v>
      </c>
      <c r="C112" s="290" t="s">
        <v>7138</v>
      </c>
      <c r="D112" s="290" t="s">
        <v>2</v>
      </c>
      <c r="E112" s="290" t="s">
        <v>7079</v>
      </c>
      <c r="F112" s="393">
        <v>45069</v>
      </c>
      <c r="G112" s="272" t="s">
        <v>7153</v>
      </c>
      <c r="H112" s="382" t="s">
        <v>7075</v>
      </c>
      <c r="I112" s="382" t="s">
        <v>7076</v>
      </c>
      <c r="J112" s="382" t="s">
        <v>7073</v>
      </c>
      <c r="K112" s="382"/>
    </row>
    <row r="113" spans="1:11" s="290" customFormat="1" ht="43.5" x14ac:dyDescent="0.35">
      <c r="A113" s="382">
        <v>112</v>
      </c>
      <c r="B113" s="404" t="s">
        <v>61</v>
      </c>
      <c r="C113" s="290" t="s">
        <v>7138</v>
      </c>
      <c r="D113" s="290" t="s">
        <v>2</v>
      </c>
      <c r="E113" s="290" t="s">
        <v>7079</v>
      </c>
      <c r="F113" s="393">
        <v>45069</v>
      </c>
      <c r="G113" s="272" t="s">
        <v>7154</v>
      </c>
      <c r="H113" s="382" t="s">
        <v>7075</v>
      </c>
      <c r="I113" s="382" t="s">
        <v>7076</v>
      </c>
      <c r="J113" s="382" t="s">
        <v>7073</v>
      </c>
      <c r="K113" s="382"/>
    </row>
    <row r="114" spans="1:11" s="290" customFormat="1" ht="58" x14ac:dyDescent="0.35">
      <c r="A114" s="382">
        <v>113</v>
      </c>
      <c r="B114" s="404" t="s">
        <v>61</v>
      </c>
      <c r="C114" s="290" t="s">
        <v>7138</v>
      </c>
      <c r="D114" s="290" t="s">
        <v>2</v>
      </c>
      <c r="E114" s="290" t="s">
        <v>7079</v>
      </c>
      <c r="F114" s="393">
        <v>45069</v>
      </c>
      <c r="G114" s="272" t="s">
        <v>7155</v>
      </c>
      <c r="H114" s="382" t="s">
        <v>7075</v>
      </c>
      <c r="I114" s="382" t="s">
        <v>7076</v>
      </c>
      <c r="J114" s="382" t="s">
        <v>7073</v>
      </c>
      <c r="K114" s="382"/>
    </row>
    <row r="115" spans="1:11" s="290" customFormat="1" x14ac:dyDescent="0.35">
      <c r="A115" s="382">
        <v>114</v>
      </c>
      <c r="B115" s="404" t="s">
        <v>61</v>
      </c>
      <c r="C115" s="290" t="s">
        <v>7138</v>
      </c>
      <c r="D115" s="290" t="s">
        <v>2</v>
      </c>
      <c r="E115" s="290" t="s">
        <v>7079</v>
      </c>
      <c r="F115" s="393">
        <v>45069</v>
      </c>
      <c r="G115" s="272" t="s">
        <v>7156</v>
      </c>
      <c r="H115" s="382" t="s">
        <v>7075</v>
      </c>
      <c r="I115" s="382" t="s">
        <v>7076</v>
      </c>
      <c r="J115" s="382" t="s">
        <v>7073</v>
      </c>
      <c r="K115" s="382"/>
    </row>
    <row r="116" spans="1:11" s="290" customFormat="1" ht="29" x14ac:dyDescent="0.35">
      <c r="A116" s="382">
        <v>115</v>
      </c>
      <c r="B116" s="404" t="s">
        <v>61</v>
      </c>
      <c r="C116" s="290" t="s">
        <v>7138</v>
      </c>
      <c r="D116" s="290" t="s">
        <v>2</v>
      </c>
      <c r="E116" s="290" t="s">
        <v>7079</v>
      </c>
      <c r="F116" s="393">
        <v>45069</v>
      </c>
      <c r="G116" s="272" t="s">
        <v>7157</v>
      </c>
      <c r="H116" s="382" t="s">
        <v>7075</v>
      </c>
      <c r="I116" s="382" t="s">
        <v>7076</v>
      </c>
      <c r="J116" s="382" t="s">
        <v>7073</v>
      </c>
      <c r="K116" s="382"/>
    </row>
    <row r="117" spans="1:11" s="290" customFormat="1" ht="29" x14ac:dyDescent="0.35">
      <c r="A117" s="382">
        <v>116</v>
      </c>
      <c r="B117" s="404" t="s">
        <v>61</v>
      </c>
      <c r="C117" s="290" t="s">
        <v>7138</v>
      </c>
      <c r="D117" s="290" t="s">
        <v>2</v>
      </c>
      <c r="E117" s="290" t="s">
        <v>7079</v>
      </c>
      <c r="F117" s="393">
        <v>45069</v>
      </c>
      <c r="G117" s="272" t="s">
        <v>7158</v>
      </c>
      <c r="H117" s="382" t="s">
        <v>7075</v>
      </c>
      <c r="I117" s="382" t="s">
        <v>7076</v>
      </c>
      <c r="J117" s="382" t="s">
        <v>7073</v>
      </c>
      <c r="K117" s="382"/>
    </row>
    <row r="118" spans="1:11" s="290" customFormat="1" x14ac:dyDescent="0.35">
      <c r="A118" s="382">
        <v>117</v>
      </c>
      <c r="B118" s="393" t="s">
        <v>61</v>
      </c>
      <c r="C118" s="405" t="s">
        <v>7159</v>
      </c>
      <c r="D118" s="382" t="s">
        <v>2</v>
      </c>
      <c r="E118" s="290" t="s">
        <v>7079</v>
      </c>
      <c r="F118" s="393">
        <v>45071</v>
      </c>
      <c r="G118" s="276" t="s">
        <v>7160</v>
      </c>
      <c r="H118" s="382" t="s">
        <v>7075</v>
      </c>
      <c r="I118" s="382" t="s">
        <v>7076</v>
      </c>
      <c r="J118" s="382" t="s">
        <v>7073</v>
      </c>
      <c r="K118" s="382"/>
    </row>
    <row r="119" spans="1:11" s="290" customFormat="1" x14ac:dyDescent="0.35">
      <c r="A119" s="382">
        <v>118</v>
      </c>
      <c r="B119" s="393" t="s">
        <v>61</v>
      </c>
      <c r="C119" s="405" t="s">
        <v>7159</v>
      </c>
      <c r="D119" s="382" t="s">
        <v>2</v>
      </c>
      <c r="E119" s="290" t="s">
        <v>7079</v>
      </c>
      <c r="F119" s="393">
        <v>45071</v>
      </c>
      <c r="G119" s="276" t="s">
        <v>7161</v>
      </c>
      <c r="H119" s="382" t="s">
        <v>7075</v>
      </c>
      <c r="I119" s="382" t="s">
        <v>7076</v>
      </c>
      <c r="J119" s="382" t="s">
        <v>7073</v>
      </c>
      <c r="K119" s="382"/>
    </row>
    <row r="120" spans="1:11" s="290" customFormat="1" x14ac:dyDescent="0.35">
      <c r="A120" s="382">
        <v>119</v>
      </c>
      <c r="B120" s="393" t="s">
        <v>61</v>
      </c>
      <c r="C120" s="405" t="s">
        <v>7159</v>
      </c>
      <c r="D120" s="382" t="s">
        <v>2</v>
      </c>
      <c r="E120" s="290" t="s">
        <v>7079</v>
      </c>
      <c r="F120" s="393">
        <v>45071</v>
      </c>
      <c r="G120" s="276" t="s">
        <v>7162</v>
      </c>
      <c r="H120" s="382" t="s">
        <v>7075</v>
      </c>
      <c r="I120" s="382" t="s">
        <v>7076</v>
      </c>
      <c r="J120" s="382" t="s">
        <v>7073</v>
      </c>
      <c r="K120" s="382"/>
    </row>
    <row r="121" spans="1:11" s="290" customFormat="1" x14ac:dyDescent="0.35">
      <c r="A121" s="382">
        <v>120</v>
      </c>
      <c r="B121" s="290" t="s">
        <v>61</v>
      </c>
      <c r="C121" s="290" t="s">
        <v>7138</v>
      </c>
      <c r="D121" s="290" t="s">
        <v>2</v>
      </c>
      <c r="E121" s="290" t="s">
        <v>7079</v>
      </c>
      <c r="F121" s="393" t="s">
        <v>7071</v>
      </c>
      <c r="G121" s="272" t="s">
        <v>7163</v>
      </c>
      <c r="H121" s="382" t="s">
        <v>7075</v>
      </c>
      <c r="I121" s="382" t="s">
        <v>7076</v>
      </c>
      <c r="J121" s="382" t="s">
        <v>7073</v>
      </c>
      <c r="K121" s="382" t="s">
        <v>7164</v>
      </c>
    </row>
    <row r="122" spans="1:11" s="290" customFormat="1" x14ac:dyDescent="0.35">
      <c r="A122" s="382">
        <v>121</v>
      </c>
      <c r="B122" s="290" t="s">
        <v>61</v>
      </c>
      <c r="C122" s="290" t="s">
        <v>7138</v>
      </c>
      <c r="D122" s="290" t="s">
        <v>2</v>
      </c>
      <c r="E122" s="290" t="s">
        <v>7079</v>
      </c>
      <c r="F122" s="393" t="s">
        <v>7071</v>
      </c>
      <c r="G122" s="272" t="s">
        <v>7165</v>
      </c>
      <c r="H122" s="382" t="s">
        <v>7075</v>
      </c>
      <c r="I122" s="382" t="s">
        <v>7076</v>
      </c>
      <c r="J122" s="382" t="s">
        <v>7073</v>
      </c>
      <c r="K122" s="382"/>
    </row>
    <row r="123" spans="1:11" s="290" customFormat="1" x14ac:dyDescent="0.35">
      <c r="A123" s="382">
        <v>122</v>
      </c>
      <c r="B123" s="290" t="s">
        <v>61</v>
      </c>
      <c r="C123" s="290" t="s">
        <v>7138</v>
      </c>
      <c r="D123" s="290" t="s">
        <v>2</v>
      </c>
      <c r="E123" s="290" t="s">
        <v>7079</v>
      </c>
      <c r="F123" s="393" t="s">
        <v>7071</v>
      </c>
      <c r="G123" s="272" t="s">
        <v>7166</v>
      </c>
      <c r="H123" s="382" t="s">
        <v>7075</v>
      </c>
      <c r="I123" s="382" t="s">
        <v>7076</v>
      </c>
      <c r="J123" s="382" t="s">
        <v>7073</v>
      </c>
      <c r="K123" s="382"/>
    </row>
    <row r="124" spans="1:11" s="290" customFormat="1" ht="43.5" x14ac:dyDescent="0.35">
      <c r="A124" s="382">
        <v>123</v>
      </c>
      <c r="B124" s="396" t="s">
        <v>61</v>
      </c>
      <c r="C124" s="396" t="s">
        <v>7138</v>
      </c>
      <c r="D124" s="396" t="s">
        <v>7167</v>
      </c>
      <c r="E124" s="396" t="s">
        <v>7079</v>
      </c>
      <c r="F124" s="397" t="s">
        <v>7071</v>
      </c>
      <c r="G124" s="398" t="s">
        <v>7168</v>
      </c>
      <c r="H124" s="395" t="s">
        <v>2790</v>
      </c>
      <c r="I124" s="395" t="s">
        <v>7081</v>
      </c>
      <c r="J124" s="382" t="s">
        <v>7073</v>
      </c>
      <c r="K124" s="395" t="s">
        <v>7169</v>
      </c>
    </row>
    <row r="125" spans="1:11" s="290" customFormat="1" x14ac:dyDescent="0.35">
      <c r="A125" s="382">
        <v>124</v>
      </c>
      <c r="B125" s="293" t="s">
        <v>61</v>
      </c>
      <c r="C125" s="293" t="s">
        <v>1542</v>
      </c>
      <c r="D125" s="293" t="s">
        <v>2</v>
      </c>
      <c r="E125" s="290" t="s">
        <v>186</v>
      </c>
      <c r="F125" s="393">
        <v>45019</v>
      </c>
      <c r="G125" s="270" t="s">
        <v>1543</v>
      </c>
      <c r="H125" s="382" t="s">
        <v>7170</v>
      </c>
      <c r="I125" s="382" t="s">
        <v>7097</v>
      </c>
      <c r="J125" s="382" t="s">
        <v>7171</v>
      </c>
      <c r="K125" s="382" t="s">
        <v>1544</v>
      </c>
    </row>
    <row r="126" spans="1:11" s="290" customFormat="1" x14ac:dyDescent="0.35">
      <c r="A126" s="382">
        <v>125</v>
      </c>
      <c r="B126" s="293" t="s">
        <v>61</v>
      </c>
      <c r="C126" s="293" t="s">
        <v>1835</v>
      </c>
      <c r="D126" s="293" t="s">
        <v>2</v>
      </c>
      <c r="E126" s="290" t="s">
        <v>1689</v>
      </c>
      <c r="F126" s="393">
        <v>45035</v>
      </c>
      <c r="G126" s="270" t="s">
        <v>2365</v>
      </c>
      <c r="H126" s="382" t="s">
        <v>7075</v>
      </c>
      <c r="I126" s="382" t="s">
        <v>7076</v>
      </c>
      <c r="J126" s="382" t="s">
        <v>7073</v>
      </c>
      <c r="K126" s="382"/>
    </row>
    <row r="127" spans="1:11" s="290" customFormat="1" x14ac:dyDescent="0.35">
      <c r="A127" s="382">
        <v>126</v>
      </c>
      <c r="B127" s="293" t="s">
        <v>61</v>
      </c>
      <c r="C127" s="293" t="s">
        <v>1835</v>
      </c>
      <c r="D127" s="293" t="s">
        <v>2</v>
      </c>
      <c r="E127" s="290" t="s">
        <v>186</v>
      </c>
      <c r="F127" s="393">
        <v>45064</v>
      </c>
      <c r="G127" s="270" t="s">
        <v>2388</v>
      </c>
      <c r="H127" s="382" t="s">
        <v>7170</v>
      </c>
      <c r="I127" s="382" t="s">
        <v>7172</v>
      </c>
      <c r="J127" s="382" t="s">
        <v>7171</v>
      </c>
      <c r="K127" s="382" t="s">
        <v>2389</v>
      </c>
    </row>
    <row r="128" spans="1:11" s="290" customFormat="1" ht="43.5" x14ac:dyDescent="0.35">
      <c r="A128" s="382">
        <v>127</v>
      </c>
      <c r="B128" s="293" t="s">
        <v>61</v>
      </c>
      <c r="C128" s="293" t="s">
        <v>1584</v>
      </c>
      <c r="D128" s="293" t="s">
        <v>2</v>
      </c>
      <c r="E128" s="290" t="s">
        <v>186</v>
      </c>
      <c r="F128" s="393">
        <v>45078</v>
      </c>
      <c r="G128" s="270" t="s">
        <v>2494</v>
      </c>
      <c r="H128" s="382" t="s">
        <v>7075</v>
      </c>
      <c r="I128" s="382" t="s">
        <v>7076</v>
      </c>
      <c r="J128" s="382" t="s">
        <v>7073</v>
      </c>
      <c r="K128" s="270" t="s">
        <v>2494</v>
      </c>
    </row>
    <row r="129" spans="1:11" s="290" customFormat="1" x14ac:dyDescent="0.35">
      <c r="A129" s="382">
        <v>128</v>
      </c>
      <c r="B129" s="293" t="s">
        <v>61</v>
      </c>
      <c r="C129" s="293" t="s">
        <v>1584</v>
      </c>
      <c r="D129" s="293" t="s">
        <v>2</v>
      </c>
      <c r="E129" s="290" t="s">
        <v>186</v>
      </c>
      <c r="F129" s="393">
        <v>45078</v>
      </c>
      <c r="G129" s="270" t="s">
        <v>2516</v>
      </c>
      <c r="H129" s="382" t="s">
        <v>7075</v>
      </c>
      <c r="I129" s="382" t="s">
        <v>7076</v>
      </c>
      <c r="J129" s="382" t="s">
        <v>7073</v>
      </c>
      <c r="K129" s="382"/>
    </row>
    <row r="130" spans="1:11" s="290" customFormat="1" x14ac:dyDescent="0.35">
      <c r="A130" s="382">
        <v>129</v>
      </c>
      <c r="B130" s="293" t="s">
        <v>61</v>
      </c>
      <c r="C130" s="293" t="s">
        <v>1584</v>
      </c>
      <c r="D130" s="293" t="s">
        <v>2</v>
      </c>
      <c r="E130" s="290" t="s">
        <v>186</v>
      </c>
      <c r="F130" s="393">
        <v>45078</v>
      </c>
      <c r="G130" s="270" t="s">
        <v>2538</v>
      </c>
      <c r="H130" s="382" t="s">
        <v>7075</v>
      </c>
      <c r="I130" s="382" t="s">
        <v>7076</v>
      </c>
      <c r="J130" s="382" t="s">
        <v>7073</v>
      </c>
      <c r="K130" s="382"/>
    </row>
    <row r="131" spans="1:11" s="290" customFormat="1" x14ac:dyDescent="0.35">
      <c r="A131" s="382">
        <v>130</v>
      </c>
      <c r="B131" s="293" t="s">
        <v>61</v>
      </c>
      <c r="C131" s="293" t="s">
        <v>1584</v>
      </c>
      <c r="D131" s="293" t="s">
        <v>2</v>
      </c>
      <c r="E131" s="290" t="s">
        <v>186</v>
      </c>
      <c r="F131" s="393">
        <v>45078</v>
      </c>
      <c r="G131" s="270" t="s">
        <v>2560</v>
      </c>
      <c r="H131" s="382" t="s">
        <v>7075</v>
      </c>
      <c r="I131" s="382" t="s">
        <v>7076</v>
      </c>
      <c r="J131" s="382" t="s">
        <v>7073</v>
      </c>
      <c r="K131" s="382"/>
    </row>
    <row r="132" spans="1:11" s="290" customFormat="1" x14ac:dyDescent="0.35">
      <c r="A132" s="382">
        <v>131</v>
      </c>
      <c r="B132" s="293" t="s">
        <v>61</v>
      </c>
      <c r="C132" s="293" t="s">
        <v>1584</v>
      </c>
      <c r="D132" s="293" t="s">
        <v>2</v>
      </c>
      <c r="E132" s="290" t="s">
        <v>186</v>
      </c>
      <c r="F132" s="393">
        <v>45078</v>
      </c>
      <c r="G132" s="270" t="s">
        <v>2586</v>
      </c>
      <c r="H132" s="382" t="s">
        <v>7080</v>
      </c>
      <c r="I132" s="382" t="s">
        <v>7081</v>
      </c>
      <c r="J132" s="382" t="s">
        <v>7073</v>
      </c>
      <c r="K132" s="382" t="s">
        <v>2587</v>
      </c>
    </row>
    <row r="133" spans="1:11" s="290" customFormat="1" x14ac:dyDescent="0.35">
      <c r="A133" s="382">
        <v>132</v>
      </c>
      <c r="B133" s="293" t="s">
        <v>61</v>
      </c>
      <c r="C133" s="293" t="s">
        <v>1584</v>
      </c>
      <c r="D133" s="293" t="s">
        <v>2</v>
      </c>
      <c r="E133" s="290" t="s">
        <v>186</v>
      </c>
      <c r="F133" s="393">
        <v>45078</v>
      </c>
      <c r="G133" s="270" t="s">
        <v>2611</v>
      </c>
      <c r="H133" s="382" t="s">
        <v>7075</v>
      </c>
      <c r="I133" s="382" t="s">
        <v>7076</v>
      </c>
      <c r="J133" s="382" t="s">
        <v>7073</v>
      </c>
      <c r="K133" s="382"/>
    </row>
    <row r="134" spans="1:11" s="290" customFormat="1" x14ac:dyDescent="0.35">
      <c r="A134" s="382">
        <v>133</v>
      </c>
      <c r="B134" s="293" t="s">
        <v>61</v>
      </c>
      <c r="C134" s="293" t="s">
        <v>1546</v>
      </c>
      <c r="D134" s="293" t="s">
        <v>2</v>
      </c>
      <c r="E134" s="290" t="s">
        <v>186</v>
      </c>
      <c r="F134" s="393">
        <v>45084</v>
      </c>
      <c r="G134" s="270" t="s">
        <v>2633</v>
      </c>
      <c r="H134" s="382" t="s">
        <v>7080</v>
      </c>
      <c r="I134" s="382" t="s">
        <v>7081</v>
      </c>
      <c r="J134" s="382" t="s">
        <v>7073</v>
      </c>
      <c r="K134" s="382" t="s">
        <v>2634</v>
      </c>
    </row>
    <row r="135" spans="1:11" s="290" customFormat="1" x14ac:dyDescent="0.35">
      <c r="A135" s="382">
        <v>134</v>
      </c>
      <c r="B135" s="293" t="s">
        <v>61</v>
      </c>
      <c r="C135" s="293" t="s">
        <v>1546</v>
      </c>
      <c r="D135" s="293" t="s">
        <v>2</v>
      </c>
      <c r="E135" s="290" t="s">
        <v>186</v>
      </c>
      <c r="F135" s="393">
        <v>45084</v>
      </c>
      <c r="G135" s="270" t="s">
        <v>2656</v>
      </c>
      <c r="H135" s="382" t="s">
        <v>7080</v>
      </c>
      <c r="I135" s="382" t="s">
        <v>7081</v>
      </c>
      <c r="J135" s="382" t="s">
        <v>7073</v>
      </c>
      <c r="K135" s="382" t="s">
        <v>2657</v>
      </c>
    </row>
    <row r="136" spans="1:11" s="290" customFormat="1" x14ac:dyDescent="0.35">
      <c r="A136" s="382">
        <v>135</v>
      </c>
      <c r="B136" s="293" t="s">
        <v>61</v>
      </c>
      <c r="C136" s="293" t="s">
        <v>1546</v>
      </c>
      <c r="D136" s="293" t="s">
        <v>2</v>
      </c>
      <c r="E136" s="290" t="s">
        <v>186</v>
      </c>
      <c r="F136" s="393">
        <v>45084</v>
      </c>
      <c r="G136" s="270" t="s">
        <v>2680</v>
      </c>
      <c r="H136" s="382" t="s">
        <v>7075</v>
      </c>
      <c r="I136" s="382" t="s">
        <v>7076</v>
      </c>
      <c r="J136" s="382" t="s">
        <v>7073</v>
      </c>
      <c r="K136" s="382"/>
    </row>
    <row r="137" spans="1:11" s="290" customFormat="1" x14ac:dyDescent="0.35">
      <c r="A137" s="382">
        <v>136</v>
      </c>
      <c r="B137" s="293" t="s">
        <v>61</v>
      </c>
      <c r="C137" s="293" t="s">
        <v>1584</v>
      </c>
      <c r="D137" s="293" t="s">
        <v>2</v>
      </c>
      <c r="E137" s="290" t="s">
        <v>1689</v>
      </c>
      <c r="F137" s="393">
        <v>45084</v>
      </c>
      <c r="G137" s="270" t="s">
        <v>2713</v>
      </c>
      <c r="H137" s="382" t="s">
        <v>7075</v>
      </c>
      <c r="I137" s="382" t="s">
        <v>7076</v>
      </c>
      <c r="J137" s="382" t="s">
        <v>7073</v>
      </c>
      <c r="K137" s="382"/>
    </row>
    <row r="138" spans="1:11" s="290" customFormat="1" x14ac:dyDescent="0.35">
      <c r="A138" s="382">
        <v>137</v>
      </c>
      <c r="B138" s="293" t="s">
        <v>61</v>
      </c>
      <c r="C138" s="293" t="s">
        <v>1584</v>
      </c>
      <c r="D138" s="293" t="s">
        <v>2</v>
      </c>
      <c r="E138" s="290" t="s">
        <v>1689</v>
      </c>
      <c r="F138" s="393">
        <v>45084</v>
      </c>
      <c r="G138" s="270" t="s">
        <v>2738</v>
      </c>
      <c r="H138" s="382" t="s">
        <v>7075</v>
      </c>
      <c r="I138" s="382" t="s">
        <v>7076</v>
      </c>
      <c r="J138" s="382" t="s">
        <v>7073</v>
      </c>
      <c r="K138" s="382"/>
    </row>
    <row r="139" spans="1:11" s="290" customFormat="1" x14ac:dyDescent="0.35">
      <c r="A139" s="382">
        <v>138</v>
      </c>
      <c r="B139" s="293" t="s">
        <v>61</v>
      </c>
      <c r="C139" s="293" t="s">
        <v>1546</v>
      </c>
      <c r="D139" s="293" t="s">
        <v>2</v>
      </c>
      <c r="E139" s="290" t="s">
        <v>1689</v>
      </c>
      <c r="F139" s="393">
        <v>45084</v>
      </c>
      <c r="G139" s="270" t="s">
        <v>2762</v>
      </c>
      <c r="H139" s="382" t="s">
        <v>7075</v>
      </c>
      <c r="I139" s="382" t="s">
        <v>7076</v>
      </c>
      <c r="J139" s="382" t="s">
        <v>7073</v>
      </c>
      <c r="K139" s="382"/>
    </row>
    <row r="140" spans="1:11" s="290" customFormat="1" x14ac:dyDescent="0.35">
      <c r="A140" s="382">
        <v>139</v>
      </c>
      <c r="B140" s="293" t="s">
        <v>61</v>
      </c>
      <c r="C140" s="293" t="s">
        <v>1584</v>
      </c>
      <c r="D140" s="293" t="s">
        <v>2</v>
      </c>
      <c r="E140" s="290" t="s">
        <v>186</v>
      </c>
      <c r="F140" s="393">
        <v>45084</v>
      </c>
      <c r="G140" s="270" t="s">
        <v>2792</v>
      </c>
      <c r="H140" s="382" t="s">
        <v>7075</v>
      </c>
      <c r="I140" s="382" t="s">
        <v>7076</v>
      </c>
      <c r="J140" s="382" t="s">
        <v>7073</v>
      </c>
      <c r="K140" s="382"/>
    </row>
    <row r="141" spans="1:11" s="290" customFormat="1" x14ac:dyDescent="0.35">
      <c r="A141" s="382">
        <v>140</v>
      </c>
      <c r="B141" s="293" t="s">
        <v>61</v>
      </c>
      <c r="C141" s="293" t="s">
        <v>199</v>
      </c>
      <c r="D141" s="293" t="s">
        <v>2</v>
      </c>
      <c r="E141" s="290" t="s">
        <v>186</v>
      </c>
      <c r="F141" s="393">
        <v>45084</v>
      </c>
      <c r="G141" s="270" t="s">
        <v>2816</v>
      </c>
      <c r="H141" s="382" t="s">
        <v>7075</v>
      </c>
      <c r="I141" s="382" t="s">
        <v>7076</v>
      </c>
      <c r="J141" s="382" t="s">
        <v>7073</v>
      </c>
      <c r="K141" s="382"/>
    </row>
    <row r="142" spans="1:11" s="290" customFormat="1" x14ac:dyDescent="0.35">
      <c r="A142" s="382">
        <v>141</v>
      </c>
      <c r="B142" s="293" t="s">
        <v>61</v>
      </c>
      <c r="C142" s="293" t="s">
        <v>1320</v>
      </c>
      <c r="D142" s="293" t="s">
        <v>2</v>
      </c>
      <c r="E142" s="290" t="s">
        <v>1689</v>
      </c>
      <c r="F142" s="393">
        <v>45084</v>
      </c>
      <c r="G142" s="270" t="s">
        <v>2840</v>
      </c>
      <c r="H142" s="382" t="s">
        <v>7075</v>
      </c>
      <c r="I142" s="382" t="s">
        <v>7076</v>
      </c>
      <c r="J142" s="382" t="s">
        <v>7073</v>
      </c>
      <c r="K142" s="382"/>
    </row>
    <row r="143" spans="1:11" s="290" customFormat="1" x14ac:dyDescent="0.35">
      <c r="A143" s="382">
        <v>142</v>
      </c>
      <c r="B143" s="293" t="s">
        <v>61</v>
      </c>
      <c r="C143" s="293" t="s">
        <v>1070</v>
      </c>
      <c r="D143" s="382" t="s">
        <v>2</v>
      </c>
      <c r="E143" s="290" t="s">
        <v>1689</v>
      </c>
      <c r="F143" s="393">
        <v>45084</v>
      </c>
      <c r="G143" s="270" t="s">
        <v>2864</v>
      </c>
      <c r="H143" s="382" t="s">
        <v>7075</v>
      </c>
      <c r="I143" s="382" t="s">
        <v>7076</v>
      </c>
      <c r="J143" s="382" t="s">
        <v>7073</v>
      </c>
      <c r="K143" s="382"/>
    </row>
    <row r="144" spans="1:11" s="290" customFormat="1" x14ac:dyDescent="0.35">
      <c r="A144" s="382">
        <v>143</v>
      </c>
      <c r="B144" s="293" t="s">
        <v>61</v>
      </c>
      <c r="C144" s="293" t="s">
        <v>1584</v>
      </c>
      <c r="D144" s="293" t="s">
        <v>2</v>
      </c>
      <c r="E144" s="290" t="s">
        <v>186</v>
      </c>
      <c r="F144" s="393">
        <v>45096</v>
      </c>
      <c r="G144" s="270" t="s">
        <v>2965</v>
      </c>
      <c r="H144" s="382" t="s">
        <v>7075</v>
      </c>
      <c r="I144" s="382" t="s">
        <v>7076</v>
      </c>
      <c r="J144" s="382" t="s">
        <v>7073</v>
      </c>
      <c r="K144" s="382" t="s">
        <v>2966</v>
      </c>
    </row>
    <row r="145" spans="1:11" s="290" customFormat="1" x14ac:dyDescent="0.35">
      <c r="A145" s="382">
        <v>144</v>
      </c>
      <c r="B145" s="293" t="s">
        <v>61</v>
      </c>
      <c r="C145" s="293" t="s">
        <v>1584</v>
      </c>
      <c r="D145" s="293" t="s">
        <v>2</v>
      </c>
      <c r="E145" s="290" t="s">
        <v>186</v>
      </c>
      <c r="F145" s="393">
        <v>45096</v>
      </c>
      <c r="G145" s="270" t="s">
        <v>2989</v>
      </c>
      <c r="H145" s="382" t="s">
        <v>46</v>
      </c>
      <c r="I145" s="382" t="s">
        <v>7078</v>
      </c>
      <c r="J145" s="394">
        <v>45950</v>
      </c>
      <c r="K145" s="382"/>
    </row>
    <row r="146" spans="1:11" s="290" customFormat="1" ht="29" x14ac:dyDescent="0.35">
      <c r="A146" s="382">
        <v>145</v>
      </c>
      <c r="B146" s="406" t="s">
        <v>61</v>
      </c>
      <c r="C146" s="406" t="s">
        <v>1584</v>
      </c>
      <c r="D146" s="406" t="s">
        <v>2</v>
      </c>
      <c r="E146" s="407" t="s">
        <v>186</v>
      </c>
      <c r="F146" s="408">
        <v>45096</v>
      </c>
      <c r="G146" s="409" t="s">
        <v>3011</v>
      </c>
      <c r="H146" s="383" t="s">
        <v>2790</v>
      </c>
      <c r="I146" s="382" t="s">
        <v>7081</v>
      </c>
      <c r="J146" s="382" t="s">
        <v>7073</v>
      </c>
      <c r="K146" s="383" t="s">
        <v>7173</v>
      </c>
    </row>
    <row r="147" spans="1:11" s="290" customFormat="1" x14ac:dyDescent="0.35">
      <c r="A147" s="382">
        <v>146</v>
      </c>
      <c r="B147" s="293" t="s">
        <v>61</v>
      </c>
      <c r="C147" s="293" t="s">
        <v>1835</v>
      </c>
      <c r="D147" s="293" t="s">
        <v>2</v>
      </c>
      <c r="E147" s="290" t="s">
        <v>186</v>
      </c>
      <c r="F147" s="393">
        <v>45096</v>
      </c>
      <c r="G147" s="270" t="s">
        <v>3035</v>
      </c>
      <c r="H147" s="382" t="s">
        <v>7075</v>
      </c>
      <c r="I147" s="382" t="s">
        <v>7076</v>
      </c>
      <c r="J147" s="382" t="s">
        <v>7073</v>
      </c>
      <c r="K147" s="382"/>
    </row>
    <row r="148" spans="1:11" s="290" customFormat="1" x14ac:dyDescent="0.35">
      <c r="A148" s="382">
        <v>147</v>
      </c>
      <c r="B148" s="293" t="s">
        <v>61</v>
      </c>
      <c r="C148" s="293" t="s">
        <v>1584</v>
      </c>
      <c r="D148" s="293" t="s">
        <v>2</v>
      </c>
      <c r="E148" s="290" t="s">
        <v>186</v>
      </c>
      <c r="F148" s="393">
        <v>45096</v>
      </c>
      <c r="G148" s="270" t="s">
        <v>3057</v>
      </c>
      <c r="H148" s="382" t="s">
        <v>7080</v>
      </c>
      <c r="I148" s="382" t="s">
        <v>7081</v>
      </c>
      <c r="J148" s="382" t="s">
        <v>7073</v>
      </c>
      <c r="K148" s="382" t="s">
        <v>3058</v>
      </c>
    </row>
    <row r="149" spans="1:11" s="290" customFormat="1" x14ac:dyDescent="0.35">
      <c r="A149" s="382">
        <v>148</v>
      </c>
      <c r="B149" s="293" t="s">
        <v>61</v>
      </c>
      <c r="C149" s="293" t="s">
        <v>1584</v>
      </c>
      <c r="D149" s="293" t="s">
        <v>2</v>
      </c>
      <c r="E149" s="290" t="s">
        <v>186</v>
      </c>
      <c r="F149" s="393">
        <v>45096</v>
      </c>
      <c r="G149" s="270" t="s">
        <v>3080</v>
      </c>
      <c r="H149" s="382" t="s">
        <v>7080</v>
      </c>
      <c r="I149" s="382" t="s">
        <v>7081</v>
      </c>
      <c r="J149" s="382" t="s">
        <v>7073</v>
      </c>
      <c r="K149" s="382" t="s">
        <v>3081</v>
      </c>
    </row>
    <row r="150" spans="1:11" s="290" customFormat="1" x14ac:dyDescent="0.35">
      <c r="A150" s="382">
        <v>149</v>
      </c>
      <c r="B150" s="293" t="s">
        <v>61</v>
      </c>
      <c r="C150" s="293" t="s">
        <v>1584</v>
      </c>
      <c r="D150" s="293" t="s">
        <v>2</v>
      </c>
      <c r="E150" s="290" t="s">
        <v>186</v>
      </c>
      <c r="F150" s="393">
        <v>45096</v>
      </c>
      <c r="G150" s="270" t="s">
        <v>3105</v>
      </c>
      <c r="H150" s="382" t="s">
        <v>7075</v>
      </c>
      <c r="I150" s="382" t="s">
        <v>7076</v>
      </c>
      <c r="J150" s="382" t="s">
        <v>7073</v>
      </c>
      <c r="K150" s="382"/>
    </row>
    <row r="151" spans="1:11" s="290" customFormat="1" ht="29" x14ac:dyDescent="0.35">
      <c r="A151" s="382">
        <v>150</v>
      </c>
      <c r="B151" s="293" t="s">
        <v>61</v>
      </c>
      <c r="C151" s="293" t="s">
        <v>1584</v>
      </c>
      <c r="D151" s="293" t="s">
        <v>2</v>
      </c>
      <c r="E151" s="290" t="s">
        <v>186</v>
      </c>
      <c r="F151" s="393">
        <v>45096</v>
      </c>
      <c r="G151" s="270" t="s">
        <v>3127</v>
      </c>
      <c r="H151" s="382" t="s">
        <v>7170</v>
      </c>
      <c r="I151" s="382" t="s">
        <v>7097</v>
      </c>
      <c r="J151" s="382" t="s">
        <v>7171</v>
      </c>
      <c r="K151" s="382" t="s">
        <v>3128</v>
      </c>
    </row>
    <row r="152" spans="1:11" s="290" customFormat="1" x14ac:dyDescent="0.35">
      <c r="A152" s="382">
        <v>151</v>
      </c>
      <c r="B152" s="293" t="s">
        <v>61</v>
      </c>
      <c r="C152" s="293" t="s">
        <v>1584</v>
      </c>
      <c r="D152" s="293" t="s">
        <v>2</v>
      </c>
      <c r="E152" s="290" t="s">
        <v>186</v>
      </c>
      <c r="F152" s="393">
        <v>45096</v>
      </c>
      <c r="G152" s="270" t="s">
        <v>3150</v>
      </c>
      <c r="H152" s="382" t="s">
        <v>7075</v>
      </c>
      <c r="I152" s="382" t="s">
        <v>7076</v>
      </c>
      <c r="J152" s="382" t="s">
        <v>7073</v>
      </c>
      <c r="K152" s="382"/>
    </row>
    <row r="153" spans="1:11" s="290" customFormat="1" x14ac:dyDescent="0.35">
      <c r="A153" s="382">
        <v>152</v>
      </c>
      <c r="B153" s="293" t="s">
        <v>61</v>
      </c>
      <c r="C153" s="293" t="s">
        <v>1584</v>
      </c>
      <c r="D153" s="293" t="s">
        <v>2</v>
      </c>
      <c r="E153" s="290" t="s">
        <v>186</v>
      </c>
      <c r="F153" s="393">
        <v>45096</v>
      </c>
      <c r="G153" s="270" t="s">
        <v>3172</v>
      </c>
      <c r="H153" s="382" t="s">
        <v>7075</v>
      </c>
      <c r="I153" s="382" t="s">
        <v>7076</v>
      </c>
      <c r="J153" s="382" t="s">
        <v>7073</v>
      </c>
      <c r="K153" s="382"/>
    </row>
    <row r="154" spans="1:11" s="290" customFormat="1" ht="29" x14ac:dyDescent="0.35">
      <c r="A154" s="382">
        <v>153</v>
      </c>
      <c r="B154" s="293" t="s">
        <v>61</v>
      </c>
      <c r="C154" s="293" t="s">
        <v>1584</v>
      </c>
      <c r="D154" s="293" t="s">
        <v>2</v>
      </c>
      <c r="E154" s="290" t="s">
        <v>186</v>
      </c>
      <c r="F154" s="393">
        <v>45096</v>
      </c>
      <c r="G154" s="270" t="s">
        <v>3196</v>
      </c>
      <c r="H154" s="382" t="s">
        <v>7170</v>
      </c>
      <c r="I154" s="382" t="s">
        <v>7097</v>
      </c>
      <c r="J154" s="382" t="s">
        <v>7171</v>
      </c>
      <c r="K154" s="382" t="s">
        <v>7174</v>
      </c>
    </row>
    <row r="155" spans="1:11" s="290" customFormat="1" x14ac:dyDescent="0.35">
      <c r="A155" s="382">
        <v>154</v>
      </c>
      <c r="B155" s="293" t="s">
        <v>61</v>
      </c>
      <c r="C155" s="293" t="s">
        <v>1584</v>
      </c>
      <c r="D155" s="293" t="s">
        <v>2</v>
      </c>
      <c r="E155" s="290" t="s">
        <v>186</v>
      </c>
      <c r="F155" s="393">
        <v>45096</v>
      </c>
      <c r="G155" s="270" t="s">
        <v>3219</v>
      </c>
      <c r="H155" s="382" t="s">
        <v>7075</v>
      </c>
      <c r="I155" s="382" t="s">
        <v>7076</v>
      </c>
      <c r="J155" s="382" t="s">
        <v>7073</v>
      </c>
      <c r="K155" s="382"/>
    </row>
    <row r="156" spans="1:11" s="290" customFormat="1" x14ac:dyDescent="0.35">
      <c r="A156" s="382">
        <v>155</v>
      </c>
      <c r="B156" s="293" t="s">
        <v>61</v>
      </c>
      <c r="C156" s="293" t="s">
        <v>184</v>
      </c>
      <c r="D156" s="293" t="s">
        <v>2</v>
      </c>
      <c r="E156" s="290" t="s">
        <v>186</v>
      </c>
      <c r="F156" s="393">
        <v>45096</v>
      </c>
      <c r="G156" s="270" t="s">
        <v>3241</v>
      </c>
      <c r="H156" s="382" t="s">
        <v>7075</v>
      </c>
      <c r="I156" s="382" t="s">
        <v>7076</v>
      </c>
      <c r="J156" s="382" t="s">
        <v>7073</v>
      </c>
      <c r="K156" s="382"/>
    </row>
    <row r="157" spans="1:11" s="290" customFormat="1" x14ac:dyDescent="0.35">
      <c r="A157" s="382">
        <v>156</v>
      </c>
      <c r="B157" s="293" t="s">
        <v>61</v>
      </c>
      <c r="C157" s="293" t="s">
        <v>1584</v>
      </c>
      <c r="D157" s="293" t="s">
        <v>2</v>
      </c>
      <c r="E157" s="290" t="s">
        <v>186</v>
      </c>
      <c r="F157" s="393">
        <v>45096</v>
      </c>
      <c r="G157" s="270" t="s">
        <v>3264</v>
      </c>
      <c r="H157" s="382" t="s">
        <v>7080</v>
      </c>
      <c r="I157" s="382" t="s">
        <v>7081</v>
      </c>
      <c r="J157" s="382" t="s">
        <v>7073</v>
      </c>
      <c r="K157" s="382" t="s">
        <v>3265</v>
      </c>
    </row>
    <row r="158" spans="1:11" s="290" customFormat="1" x14ac:dyDescent="0.35">
      <c r="A158" s="382">
        <v>157</v>
      </c>
      <c r="B158" s="293" t="s">
        <v>61</v>
      </c>
      <c r="C158" s="293" t="s">
        <v>184</v>
      </c>
      <c r="D158" s="293" t="s">
        <v>2</v>
      </c>
      <c r="E158" s="290" t="s">
        <v>186</v>
      </c>
      <c r="F158" s="393">
        <v>45096</v>
      </c>
      <c r="G158" s="270" t="s">
        <v>3292</v>
      </c>
      <c r="H158" s="382" t="s">
        <v>46</v>
      </c>
      <c r="I158" s="382" t="s">
        <v>7078</v>
      </c>
      <c r="J158" s="394">
        <v>45950</v>
      </c>
      <c r="K158" s="382"/>
    </row>
    <row r="159" spans="1:11" s="290" customFormat="1" x14ac:dyDescent="0.35">
      <c r="A159" s="382">
        <v>158</v>
      </c>
      <c r="B159" s="410" t="s">
        <v>61</v>
      </c>
      <c r="C159" s="293" t="s">
        <v>2781</v>
      </c>
      <c r="D159" s="382" t="s">
        <v>2</v>
      </c>
      <c r="E159" s="290" t="s">
        <v>186</v>
      </c>
      <c r="F159" s="393">
        <v>45315</v>
      </c>
      <c r="G159" s="270" t="s">
        <v>3271</v>
      </c>
      <c r="H159" s="382" t="s">
        <v>7075</v>
      </c>
      <c r="I159" s="382" t="s">
        <v>7076</v>
      </c>
      <c r="J159" s="382" t="s">
        <v>7073</v>
      </c>
      <c r="K159" s="382"/>
    </row>
    <row r="160" spans="1:11" s="290" customFormat="1" x14ac:dyDescent="0.35">
      <c r="A160" s="382">
        <v>159</v>
      </c>
      <c r="B160" s="410" t="s">
        <v>61</v>
      </c>
      <c r="C160" s="410" t="s">
        <v>3522</v>
      </c>
      <c r="D160" s="410" t="s">
        <v>2</v>
      </c>
      <c r="E160" s="290" t="s">
        <v>186</v>
      </c>
      <c r="F160" s="393">
        <v>45111</v>
      </c>
      <c r="G160" s="270" t="s">
        <v>3523</v>
      </c>
      <c r="H160" s="382" t="s">
        <v>7075</v>
      </c>
      <c r="I160" s="382" t="s">
        <v>7076</v>
      </c>
      <c r="J160" s="382" t="s">
        <v>7073</v>
      </c>
      <c r="K160" s="382"/>
    </row>
    <row r="161" spans="1:11" s="290" customFormat="1" x14ac:dyDescent="0.35">
      <c r="A161" s="382">
        <v>160</v>
      </c>
      <c r="B161" s="410" t="s">
        <v>61</v>
      </c>
      <c r="C161" s="410" t="s">
        <v>3522</v>
      </c>
      <c r="D161" s="410" t="s">
        <v>2</v>
      </c>
      <c r="E161" s="290" t="s">
        <v>186</v>
      </c>
      <c r="F161" s="393">
        <v>45112</v>
      </c>
      <c r="G161" s="270" t="s">
        <v>3546</v>
      </c>
      <c r="H161" s="382" t="s">
        <v>7075</v>
      </c>
      <c r="I161" s="382" t="s">
        <v>7076</v>
      </c>
      <c r="J161" s="382" t="s">
        <v>7073</v>
      </c>
      <c r="K161" s="382"/>
    </row>
    <row r="162" spans="1:11" s="290" customFormat="1" ht="29" x14ac:dyDescent="0.35">
      <c r="A162" s="382">
        <v>161</v>
      </c>
      <c r="B162" s="410" t="s">
        <v>61</v>
      </c>
      <c r="C162" s="410" t="s">
        <v>3522</v>
      </c>
      <c r="D162" s="410" t="s">
        <v>2</v>
      </c>
      <c r="E162" s="290" t="s">
        <v>186</v>
      </c>
      <c r="F162" s="393">
        <v>45112</v>
      </c>
      <c r="G162" s="270" t="s">
        <v>3556</v>
      </c>
      <c r="H162" s="382" t="s">
        <v>7075</v>
      </c>
      <c r="I162" s="382" t="s">
        <v>7076</v>
      </c>
      <c r="J162" s="382" t="s">
        <v>7073</v>
      </c>
      <c r="K162" s="382"/>
    </row>
    <row r="163" spans="1:11" s="290" customFormat="1" ht="29" x14ac:dyDescent="0.35">
      <c r="A163" s="382">
        <v>162</v>
      </c>
      <c r="B163" s="410" t="s">
        <v>61</v>
      </c>
      <c r="C163" s="410" t="s">
        <v>3522</v>
      </c>
      <c r="D163" s="410" t="s">
        <v>2</v>
      </c>
      <c r="E163" s="290" t="s">
        <v>186</v>
      </c>
      <c r="F163" s="393">
        <v>45112</v>
      </c>
      <c r="G163" s="270" t="s">
        <v>3558</v>
      </c>
      <c r="H163" s="382" t="s">
        <v>7075</v>
      </c>
      <c r="I163" s="382" t="s">
        <v>7097</v>
      </c>
      <c r="J163" s="382" t="s">
        <v>7073</v>
      </c>
      <c r="K163" s="382" t="s">
        <v>1544</v>
      </c>
    </row>
    <row r="164" spans="1:11" s="290" customFormat="1" x14ac:dyDescent="0.35">
      <c r="A164" s="382">
        <v>163</v>
      </c>
      <c r="B164" s="410" t="s">
        <v>61</v>
      </c>
      <c r="C164" s="293" t="s">
        <v>3522</v>
      </c>
      <c r="D164" s="293" t="s">
        <v>2</v>
      </c>
      <c r="E164" s="290" t="s">
        <v>186</v>
      </c>
      <c r="F164" s="393">
        <v>45112</v>
      </c>
      <c r="G164" s="270" t="s">
        <v>3583</v>
      </c>
      <c r="H164" s="382" t="s">
        <v>7075</v>
      </c>
      <c r="I164" s="382" t="s">
        <v>7076</v>
      </c>
      <c r="J164" s="382" t="s">
        <v>7073</v>
      </c>
      <c r="K164" s="382" t="s">
        <v>3584</v>
      </c>
    </row>
    <row r="165" spans="1:11" s="290" customFormat="1" ht="29" x14ac:dyDescent="0.35">
      <c r="A165" s="382">
        <v>164</v>
      </c>
      <c r="B165" s="410" t="s">
        <v>61</v>
      </c>
      <c r="C165" s="410" t="s">
        <v>3522</v>
      </c>
      <c r="D165" s="410" t="s">
        <v>2</v>
      </c>
      <c r="E165" s="290" t="s">
        <v>186</v>
      </c>
      <c r="F165" s="393">
        <v>45112</v>
      </c>
      <c r="G165" s="270" t="s">
        <v>3593</v>
      </c>
      <c r="H165" s="382" t="s">
        <v>7075</v>
      </c>
      <c r="I165" s="382" t="s">
        <v>7076</v>
      </c>
      <c r="J165" s="382" t="s">
        <v>7073</v>
      </c>
      <c r="K165" s="382"/>
    </row>
    <row r="166" spans="1:11" s="290" customFormat="1" x14ac:dyDescent="0.35">
      <c r="A166" s="382">
        <v>165</v>
      </c>
      <c r="B166" s="410" t="s">
        <v>61</v>
      </c>
      <c r="C166" s="410" t="s">
        <v>1661</v>
      </c>
      <c r="D166" s="410" t="s">
        <v>2</v>
      </c>
      <c r="E166" s="290" t="s">
        <v>186</v>
      </c>
      <c r="F166" s="393">
        <v>45139</v>
      </c>
      <c r="G166" s="270" t="s">
        <v>3710</v>
      </c>
      <c r="H166" s="382" t="s">
        <v>7075</v>
      </c>
      <c r="I166" s="382" t="s">
        <v>7076</v>
      </c>
      <c r="J166" s="382" t="s">
        <v>7073</v>
      </c>
      <c r="K166" s="382"/>
    </row>
    <row r="167" spans="1:11" s="290" customFormat="1" x14ac:dyDescent="0.35">
      <c r="A167" s="382">
        <v>166</v>
      </c>
      <c r="B167" s="410" t="s">
        <v>61</v>
      </c>
      <c r="C167" s="410" t="s">
        <v>1661</v>
      </c>
      <c r="D167" s="410" t="s">
        <v>2</v>
      </c>
      <c r="E167" s="290" t="s">
        <v>186</v>
      </c>
      <c r="F167" s="393">
        <v>45139</v>
      </c>
      <c r="G167" s="270" t="s">
        <v>3712</v>
      </c>
      <c r="H167" s="382" t="s">
        <v>7075</v>
      </c>
      <c r="I167" s="382" t="s">
        <v>7076</v>
      </c>
      <c r="J167" s="382" t="s">
        <v>7073</v>
      </c>
      <c r="K167" s="382"/>
    </row>
    <row r="168" spans="1:11" s="290" customFormat="1" x14ac:dyDescent="0.35">
      <c r="A168" s="382">
        <v>167</v>
      </c>
      <c r="B168" s="410" t="s">
        <v>61</v>
      </c>
      <c r="C168" s="410" t="s">
        <v>1661</v>
      </c>
      <c r="D168" s="410" t="s">
        <v>2</v>
      </c>
      <c r="E168" s="290" t="s">
        <v>186</v>
      </c>
      <c r="F168" s="393">
        <v>45139</v>
      </c>
      <c r="G168" s="270" t="s">
        <v>3714</v>
      </c>
      <c r="H168" s="382" t="s">
        <v>7075</v>
      </c>
      <c r="I168" s="382" t="s">
        <v>7076</v>
      </c>
      <c r="J168" s="382" t="s">
        <v>7073</v>
      </c>
      <c r="K168" s="382"/>
    </row>
    <row r="169" spans="1:11" s="290" customFormat="1" ht="29" x14ac:dyDescent="0.35">
      <c r="A169" s="382">
        <v>168</v>
      </c>
      <c r="B169" s="410" t="s">
        <v>61</v>
      </c>
      <c r="C169" s="410" t="s">
        <v>1661</v>
      </c>
      <c r="D169" s="410" t="s">
        <v>2</v>
      </c>
      <c r="E169" s="290" t="s">
        <v>186</v>
      </c>
      <c r="F169" s="393">
        <v>45139</v>
      </c>
      <c r="G169" s="270" t="s">
        <v>3716</v>
      </c>
      <c r="H169" s="382" t="s">
        <v>7075</v>
      </c>
      <c r="I169" s="382" t="s">
        <v>7076</v>
      </c>
      <c r="J169" s="382" t="s">
        <v>7073</v>
      </c>
      <c r="K169" s="382"/>
    </row>
    <row r="170" spans="1:11" s="290" customFormat="1" x14ac:dyDescent="0.35">
      <c r="A170" s="382">
        <v>169</v>
      </c>
      <c r="B170" s="410" t="s">
        <v>61</v>
      </c>
      <c r="C170" s="410" t="s">
        <v>1661</v>
      </c>
      <c r="D170" s="410" t="s">
        <v>2</v>
      </c>
      <c r="E170" s="290" t="s">
        <v>186</v>
      </c>
      <c r="F170" s="393">
        <v>45139</v>
      </c>
      <c r="G170" s="270" t="s">
        <v>3728</v>
      </c>
      <c r="H170" s="382" t="s">
        <v>7075</v>
      </c>
      <c r="I170" s="382" t="s">
        <v>7076</v>
      </c>
      <c r="J170" s="382" t="s">
        <v>7073</v>
      </c>
      <c r="K170" s="382"/>
    </row>
    <row r="171" spans="1:11" s="290" customFormat="1" ht="29" x14ac:dyDescent="0.35">
      <c r="A171" s="382">
        <v>170</v>
      </c>
      <c r="B171" s="410" t="s">
        <v>74</v>
      </c>
      <c r="C171" s="410" t="s">
        <v>4124</v>
      </c>
      <c r="D171" s="410" t="s">
        <v>2</v>
      </c>
      <c r="E171" s="290" t="s">
        <v>186</v>
      </c>
      <c r="F171" s="393">
        <v>45275</v>
      </c>
      <c r="G171" s="270" t="s">
        <v>2985</v>
      </c>
      <c r="H171" s="382" t="s">
        <v>7075</v>
      </c>
      <c r="I171" s="382" t="s">
        <v>7076</v>
      </c>
      <c r="J171" s="382" t="s">
        <v>7073</v>
      </c>
      <c r="K171" s="382"/>
    </row>
    <row r="172" spans="1:11" s="290" customFormat="1" ht="29" x14ac:dyDescent="0.35">
      <c r="A172" s="382">
        <v>171</v>
      </c>
      <c r="B172" s="410" t="s">
        <v>74</v>
      </c>
      <c r="C172" s="410" t="s">
        <v>3522</v>
      </c>
      <c r="D172" s="410" t="s">
        <v>2</v>
      </c>
      <c r="E172" s="290" t="s">
        <v>186</v>
      </c>
      <c r="F172" s="393">
        <v>45279</v>
      </c>
      <c r="G172" s="272" t="s">
        <v>4168</v>
      </c>
      <c r="H172" s="382" t="s">
        <v>7170</v>
      </c>
      <c r="I172" s="382" t="s">
        <v>7175</v>
      </c>
      <c r="J172" s="382" t="s">
        <v>7171</v>
      </c>
      <c r="K172" s="382" t="s">
        <v>7176</v>
      </c>
    </row>
    <row r="173" spans="1:11" s="290" customFormat="1" ht="29" x14ac:dyDescent="0.35">
      <c r="A173" s="382">
        <v>172</v>
      </c>
      <c r="B173" s="410" t="s">
        <v>61</v>
      </c>
      <c r="C173" s="410" t="s">
        <v>4173</v>
      </c>
      <c r="D173" s="382" t="s">
        <v>2</v>
      </c>
      <c r="E173" s="290" t="s">
        <v>186</v>
      </c>
      <c r="F173" s="393">
        <v>45279</v>
      </c>
      <c r="G173" s="270" t="s">
        <v>4174</v>
      </c>
      <c r="H173" s="382" t="s">
        <v>7075</v>
      </c>
      <c r="I173" s="382" t="s">
        <v>7076</v>
      </c>
      <c r="J173" s="382" t="s">
        <v>7073</v>
      </c>
      <c r="K173" s="382" t="s">
        <v>4175</v>
      </c>
    </row>
    <row r="174" spans="1:11" s="290" customFormat="1" ht="29" x14ac:dyDescent="0.35">
      <c r="A174" s="382">
        <v>173</v>
      </c>
      <c r="B174" s="411" t="s">
        <v>61</v>
      </c>
      <c r="C174" s="411" t="s">
        <v>4173</v>
      </c>
      <c r="D174" s="382" t="s">
        <v>2</v>
      </c>
      <c r="E174" s="407" t="s">
        <v>186</v>
      </c>
      <c r="F174" s="408">
        <v>45279</v>
      </c>
      <c r="G174" s="409" t="s">
        <v>4177</v>
      </c>
      <c r="H174" s="383" t="s">
        <v>3290</v>
      </c>
      <c r="I174" s="383" t="s">
        <v>7086</v>
      </c>
      <c r="J174" s="383" t="s">
        <v>7073</v>
      </c>
      <c r="K174" s="383" t="s">
        <v>7177</v>
      </c>
    </row>
    <row r="175" spans="1:11" s="290" customFormat="1" x14ac:dyDescent="0.35">
      <c r="A175" s="382">
        <v>174</v>
      </c>
      <c r="B175" s="406" t="s">
        <v>61</v>
      </c>
      <c r="C175" s="406" t="s">
        <v>184</v>
      </c>
      <c r="D175" s="406" t="s">
        <v>2</v>
      </c>
      <c r="E175" s="407" t="s">
        <v>186</v>
      </c>
      <c r="F175" s="408">
        <v>45309</v>
      </c>
      <c r="G175" s="409" t="s">
        <v>4257</v>
      </c>
      <c r="H175" s="383" t="s">
        <v>3290</v>
      </c>
      <c r="I175" s="383" t="s">
        <v>7086</v>
      </c>
      <c r="J175" s="383" t="s">
        <v>7073</v>
      </c>
      <c r="K175" s="383" t="s">
        <v>7178</v>
      </c>
    </row>
    <row r="176" spans="1:11" s="290" customFormat="1" ht="29" x14ac:dyDescent="0.35">
      <c r="A176" s="382">
        <v>175</v>
      </c>
      <c r="B176" s="406" t="s">
        <v>61</v>
      </c>
      <c r="C176" s="406" t="s">
        <v>184</v>
      </c>
      <c r="D176" s="406" t="s">
        <v>2</v>
      </c>
      <c r="E176" s="407" t="s">
        <v>186</v>
      </c>
      <c r="F176" s="408">
        <v>45309</v>
      </c>
      <c r="G176" s="409" t="s">
        <v>4260</v>
      </c>
      <c r="H176" s="383" t="s">
        <v>3290</v>
      </c>
      <c r="I176" s="383" t="s">
        <v>7086</v>
      </c>
      <c r="J176" s="383" t="s">
        <v>7073</v>
      </c>
      <c r="K176" s="383" t="s">
        <v>7179</v>
      </c>
    </row>
    <row r="177" spans="1:11" s="290" customFormat="1" x14ac:dyDescent="0.35">
      <c r="A177" s="382">
        <v>176</v>
      </c>
      <c r="B177" s="410" t="s">
        <v>61</v>
      </c>
      <c r="C177" s="293" t="s">
        <v>1584</v>
      </c>
      <c r="D177" s="293" t="s">
        <v>2</v>
      </c>
      <c r="E177" s="290" t="s">
        <v>186</v>
      </c>
      <c r="F177" s="393">
        <v>45750</v>
      </c>
      <c r="G177" s="278" t="s">
        <v>2272</v>
      </c>
      <c r="H177" s="382" t="s">
        <v>7075</v>
      </c>
      <c r="I177" s="382" t="s">
        <v>7076</v>
      </c>
      <c r="J177" s="382" t="s">
        <v>7073</v>
      </c>
      <c r="K177" s="382"/>
    </row>
    <row r="178" spans="1:11" s="290" customFormat="1" ht="29" x14ac:dyDescent="0.35">
      <c r="A178" s="382">
        <v>177</v>
      </c>
      <c r="B178" s="412" t="s">
        <v>74</v>
      </c>
      <c r="C178" s="412" t="s">
        <v>1584</v>
      </c>
      <c r="D178" s="410" t="s">
        <v>2</v>
      </c>
      <c r="E178" s="396" t="s">
        <v>186</v>
      </c>
      <c r="F178" s="397">
        <v>45133</v>
      </c>
      <c r="G178" s="413" t="s">
        <v>3774</v>
      </c>
      <c r="H178" s="395" t="s">
        <v>2790</v>
      </c>
      <c r="I178" s="395" t="s">
        <v>7081</v>
      </c>
      <c r="J178" s="382" t="s">
        <v>7073</v>
      </c>
      <c r="K178" s="395" t="s">
        <v>7180</v>
      </c>
    </row>
    <row r="179" spans="1:11" s="290" customFormat="1" x14ac:dyDescent="0.35">
      <c r="A179" s="382">
        <v>178</v>
      </c>
      <c r="B179" s="293" t="s">
        <v>74</v>
      </c>
      <c r="C179" s="293" t="s">
        <v>1546</v>
      </c>
      <c r="D179" s="410" t="s">
        <v>2</v>
      </c>
      <c r="E179" s="290" t="s">
        <v>186</v>
      </c>
      <c r="F179" s="393">
        <v>45133</v>
      </c>
      <c r="G179" s="270" t="s">
        <v>3799</v>
      </c>
      <c r="H179" s="382" t="s">
        <v>7075</v>
      </c>
      <c r="I179" s="382" t="s">
        <v>7076</v>
      </c>
      <c r="J179" s="382" t="s">
        <v>7073</v>
      </c>
      <c r="K179" s="382"/>
    </row>
    <row r="180" spans="1:11" s="290" customFormat="1" x14ac:dyDescent="0.35">
      <c r="A180" s="382">
        <v>179</v>
      </c>
      <c r="B180" s="293" t="s">
        <v>74</v>
      </c>
      <c r="C180" s="293" t="s">
        <v>1546</v>
      </c>
      <c r="D180" s="410" t="s">
        <v>2</v>
      </c>
      <c r="E180" s="290" t="s">
        <v>186</v>
      </c>
      <c r="F180" s="393">
        <v>45133</v>
      </c>
      <c r="G180" s="270" t="s">
        <v>3822</v>
      </c>
      <c r="H180" s="382" t="s">
        <v>7075</v>
      </c>
      <c r="I180" s="382" t="s">
        <v>7076</v>
      </c>
      <c r="J180" s="382" t="s">
        <v>7073</v>
      </c>
      <c r="K180" s="382"/>
    </row>
    <row r="181" spans="1:11" s="290" customFormat="1" x14ac:dyDescent="0.35">
      <c r="A181" s="382">
        <v>180</v>
      </c>
      <c r="B181" s="293" t="s">
        <v>74</v>
      </c>
      <c r="C181" s="293" t="s">
        <v>1584</v>
      </c>
      <c r="D181" s="410" t="s">
        <v>2</v>
      </c>
      <c r="E181" s="290" t="s">
        <v>186</v>
      </c>
      <c r="F181" s="393">
        <v>45133</v>
      </c>
      <c r="G181" s="270" t="s">
        <v>3844</v>
      </c>
      <c r="H181" s="382" t="s">
        <v>7075</v>
      </c>
      <c r="I181" s="382" t="s">
        <v>7076</v>
      </c>
      <c r="J181" s="382" t="s">
        <v>7073</v>
      </c>
      <c r="K181" s="382"/>
    </row>
    <row r="182" spans="1:11" s="290" customFormat="1" x14ac:dyDescent="0.35">
      <c r="A182" s="382">
        <v>181</v>
      </c>
      <c r="B182" s="293" t="s">
        <v>74</v>
      </c>
      <c r="C182" s="293" t="s">
        <v>2308</v>
      </c>
      <c r="D182" s="410" t="s">
        <v>2</v>
      </c>
      <c r="E182" s="290" t="s">
        <v>186</v>
      </c>
      <c r="F182" s="393">
        <v>45133</v>
      </c>
      <c r="G182" s="270" t="s">
        <v>3866</v>
      </c>
      <c r="H182" s="382" t="s">
        <v>7075</v>
      </c>
      <c r="I182" s="382" t="s">
        <v>7076</v>
      </c>
      <c r="J182" s="382" t="s">
        <v>7073</v>
      </c>
      <c r="K182" s="382"/>
    </row>
    <row r="183" spans="1:11" s="290" customFormat="1" x14ac:dyDescent="0.35">
      <c r="A183" s="382">
        <v>182</v>
      </c>
      <c r="B183" s="293" t="s">
        <v>74</v>
      </c>
      <c r="C183" s="293" t="s">
        <v>2308</v>
      </c>
      <c r="D183" s="410" t="s">
        <v>2</v>
      </c>
      <c r="E183" s="290" t="s">
        <v>186</v>
      </c>
      <c r="F183" s="393">
        <v>45133</v>
      </c>
      <c r="G183" s="270" t="s">
        <v>3891</v>
      </c>
      <c r="H183" s="382" t="s">
        <v>7075</v>
      </c>
      <c r="I183" s="382" t="s">
        <v>7076</v>
      </c>
      <c r="J183" s="382" t="s">
        <v>7073</v>
      </c>
      <c r="K183" s="382"/>
    </row>
    <row r="184" spans="1:11" s="290" customFormat="1" x14ac:dyDescent="0.35">
      <c r="A184" s="382">
        <v>183</v>
      </c>
      <c r="B184" s="293" t="s">
        <v>74</v>
      </c>
      <c r="C184" s="293" t="s">
        <v>1584</v>
      </c>
      <c r="D184" s="410" t="s">
        <v>2</v>
      </c>
      <c r="E184" s="290" t="s">
        <v>186</v>
      </c>
      <c r="F184" s="393">
        <v>45133</v>
      </c>
      <c r="G184" s="270" t="s">
        <v>3913</v>
      </c>
      <c r="H184" s="382" t="s">
        <v>7075</v>
      </c>
      <c r="I184" s="382" t="s">
        <v>7076</v>
      </c>
      <c r="J184" s="382" t="s">
        <v>7073</v>
      </c>
      <c r="K184" s="382"/>
    </row>
    <row r="185" spans="1:11" s="290" customFormat="1" x14ac:dyDescent="0.35">
      <c r="A185" s="382">
        <v>184</v>
      </c>
      <c r="B185" s="293" t="s">
        <v>74</v>
      </c>
      <c r="C185" s="293" t="s">
        <v>1584</v>
      </c>
      <c r="D185" s="410" t="s">
        <v>2</v>
      </c>
      <c r="E185" s="290" t="s">
        <v>186</v>
      </c>
      <c r="F185" s="393">
        <v>45133</v>
      </c>
      <c r="G185" s="270" t="s">
        <v>3936</v>
      </c>
      <c r="H185" s="382" t="s">
        <v>7075</v>
      </c>
      <c r="I185" s="382" t="s">
        <v>7076</v>
      </c>
      <c r="J185" s="382" t="s">
        <v>7073</v>
      </c>
      <c r="K185" s="382"/>
    </row>
    <row r="186" spans="1:11" s="290" customFormat="1" x14ac:dyDescent="0.35">
      <c r="A186" s="382">
        <v>185</v>
      </c>
      <c r="B186" s="293" t="s">
        <v>74</v>
      </c>
      <c r="C186" s="293" t="s">
        <v>1546</v>
      </c>
      <c r="D186" s="410" t="s">
        <v>2</v>
      </c>
      <c r="E186" s="290" t="s">
        <v>186</v>
      </c>
      <c r="F186" s="393">
        <v>45133</v>
      </c>
      <c r="G186" s="270" t="s">
        <v>3958</v>
      </c>
      <c r="H186" s="382" t="s">
        <v>7075</v>
      </c>
      <c r="I186" s="382" t="s">
        <v>7076</v>
      </c>
      <c r="J186" s="382" t="s">
        <v>7073</v>
      </c>
      <c r="K186" s="382"/>
    </row>
    <row r="187" spans="1:11" s="290" customFormat="1" x14ac:dyDescent="0.35">
      <c r="A187" s="382">
        <v>186</v>
      </c>
      <c r="B187" s="406" t="s">
        <v>74</v>
      </c>
      <c r="C187" s="406" t="s">
        <v>1584</v>
      </c>
      <c r="D187" s="410" t="s">
        <v>2</v>
      </c>
      <c r="E187" s="407" t="s">
        <v>186</v>
      </c>
      <c r="F187" s="408">
        <v>45133</v>
      </c>
      <c r="G187" s="409" t="s">
        <v>3982</v>
      </c>
      <c r="H187" s="382" t="s">
        <v>7075</v>
      </c>
      <c r="I187" s="382" t="s">
        <v>7076</v>
      </c>
      <c r="J187" s="382" t="s">
        <v>7073</v>
      </c>
      <c r="K187" s="414" t="s">
        <v>3983</v>
      </c>
    </row>
    <row r="188" spans="1:11" s="290" customFormat="1" ht="29" x14ac:dyDescent="0.35">
      <c r="A188" s="382">
        <v>187</v>
      </c>
      <c r="B188" s="412" t="s">
        <v>74</v>
      </c>
      <c r="C188" s="412" t="s">
        <v>1584</v>
      </c>
      <c r="D188" s="410" t="s">
        <v>2</v>
      </c>
      <c r="E188" s="396" t="s">
        <v>186</v>
      </c>
      <c r="F188" s="397">
        <v>45133</v>
      </c>
      <c r="G188" s="413" t="s">
        <v>4007</v>
      </c>
      <c r="H188" s="395" t="s">
        <v>2790</v>
      </c>
      <c r="I188" s="395" t="s">
        <v>7081</v>
      </c>
      <c r="J188" s="382" t="s">
        <v>7073</v>
      </c>
      <c r="K188" s="395" t="s">
        <v>7181</v>
      </c>
    </row>
    <row r="189" spans="1:11" s="290" customFormat="1" x14ac:dyDescent="0.35">
      <c r="A189" s="382">
        <v>188</v>
      </c>
      <c r="B189" s="406" t="s">
        <v>74</v>
      </c>
      <c r="C189" s="406" t="s">
        <v>1070</v>
      </c>
      <c r="D189" s="410" t="s">
        <v>2</v>
      </c>
      <c r="E189" s="407" t="s">
        <v>186</v>
      </c>
      <c r="F189" s="408">
        <v>45133</v>
      </c>
      <c r="G189" s="409" t="s">
        <v>4022</v>
      </c>
      <c r="H189" s="382" t="s">
        <v>7075</v>
      </c>
      <c r="I189" s="382" t="s">
        <v>7076</v>
      </c>
      <c r="J189" s="382" t="s">
        <v>7073</v>
      </c>
      <c r="K189" s="414" t="s">
        <v>4023</v>
      </c>
    </row>
    <row r="190" spans="1:11" s="290" customFormat="1" ht="43.5" x14ac:dyDescent="0.35">
      <c r="A190" s="382">
        <v>189</v>
      </c>
      <c r="B190" s="415" t="s">
        <v>74</v>
      </c>
      <c r="C190" s="415" t="s">
        <v>2308</v>
      </c>
      <c r="D190" s="410" t="s">
        <v>2</v>
      </c>
      <c r="E190" s="416" t="s">
        <v>186</v>
      </c>
      <c r="F190" s="417">
        <v>45133</v>
      </c>
      <c r="G190" s="418" t="s">
        <v>4042</v>
      </c>
      <c r="H190" s="419" t="s">
        <v>7170</v>
      </c>
      <c r="I190" s="419" t="s">
        <v>7074</v>
      </c>
      <c r="J190" s="420">
        <v>45930</v>
      </c>
      <c r="K190" s="419" t="s">
        <v>7182</v>
      </c>
    </row>
    <row r="191" spans="1:11" s="290" customFormat="1" x14ac:dyDescent="0.35">
      <c r="A191" s="382">
        <v>190</v>
      </c>
      <c r="B191" s="293" t="s">
        <v>74</v>
      </c>
      <c r="C191" s="293" t="s">
        <v>2308</v>
      </c>
      <c r="D191" s="410" t="s">
        <v>2</v>
      </c>
      <c r="E191" s="290" t="s">
        <v>186</v>
      </c>
      <c r="F191" s="393">
        <v>45133</v>
      </c>
      <c r="G191" s="270" t="s">
        <v>4065</v>
      </c>
      <c r="H191" s="382" t="s">
        <v>7170</v>
      </c>
      <c r="I191" s="382" t="s">
        <v>7183</v>
      </c>
      <c r="J191" s="394">
        <v>45960</v>
      </c>
      <c r="K191" s="382" t="s">
        <v>4066</v>
      </c>
    </row>
    <row r="192" spans="1:11" s="290" customFormat="1" ht="29" x14ac:dyDescent="0.35">
      <c r="A192" s="382">
        <v>191</v>
      </c>
      <c r="B192" s="293" t="s">
        <v>74</v>
      </c>
      <c r="C192" s="293" t="s">
        <v>1546</v>
      </c>
      <c r="D192" s="410" t="s">
        <v>2</v>
      </c>
      <c r="E192" s="290" t="s">
        <v>186</v>
      </c>
      <c r="F192" s="393">
        <v>45133</v>
      </c>
      <c r="G192" s="270" t="s">
        <v>4086</v>
      </c>
      <c r="H192" s="382" t="s">
        <v>7075</v>
      </c>
      <c r="I192" s="382" t="s">
        <v>7076</v>
      </c>
      <c r="J192" s="382" t="s">
        <v>7073</v>
      </c>
      <c r="K192" s="382"/>
    </row>
    <row r="193" spans="1:11" s="290" customFormat="1" x14ac:dyDescent="0.35">
      <c r="A193" s="382">
        <v>192</v>
      </c>
      <c r="B193" s="293" t="s">
        <v>74</v>
      </c>
      <c r="C193" s="293" t="s">
        <v>1546</v>
      </c>
      <c r="D193" s="410" t="s">
        <v>2</v>
      </c>
      <c r="E193" s="290" t="s">
        <v>186</v>
      </c>
      <c r="F193" s="393">
        <v>45133</v>
      </c>
      <c r="G193" s="270" t="s">
        <v>4111</v>
      </c>
      <c r="H193" s="382" t="s">
        <v>7075</v>
      </c>
      <c r="I193" s="382" t="s">
        <v>7076</v>
      </c>
      <c r="J193" s="382" t="s">
        <v>7073</v>
      </c>
      <c r="K193" s="382" t="s">
        <v>4112</v>
      </c>
    </row>
    <row r="194" spans="1:11" s="290" customFormat="1" ht="43.5" x14ac:dyDescent="0.35">
      <c r="A194" s="382">
        <v>193</v>
      </c>
      <c r="B194" s="406" t="s">
        <v>74</v>
      </c>
      <c r="C194" s="406" t="s">
        <v>184</v>
      </c>
      <c r="D194" s="410" t="s">
        <v>2</v>
      </c>
      <c r="E194" s="407" t="s">
        <v>186</v>
      </c>
      <c r="F194" s="408">
        <v>45133</v>
      </c>
      <c r="G194" s="409" t="s">
        <v>4130</v>
      </c>
      <c r="H194" s="382" t="s">
        <v>7075</v>
      </c>
      <c r="I194" s="382" t="s">
        <v>7076</v>
      </c>
      <c r="J194" s="382" t="s">
        <v>7073</v>
      </c>
      <c r="K194" s="383" t="s">
        <v>4131</v>
      </c>
    </row>
    <row r="195" spans="1:11" s="290" customFormat="1" x14ac:dyDescent="0.35">
      <c r="A195" s="382">
        <v>194</v>
      </c>
      <c r="B195" s="293" t="s">
        <v>74</v>
      </c>
      <c r="C195" s="293" t="s">
        <v>2308</v>
      </c>
      <c r="D195" s="410" t="s">
        <v>2</v>
      </c>
      <c r="E195" s="290" t="s">
        <v>186</v>
      </c>
      <c r="F195" s="393">
        <v>45133</v>
      </c>
      <c r="G195" s="270" t="s">
        <v>4156</v>
      </c>
      <c r="H195" s="382" t="s">
        <v>7075</v>
      </c>
      <c r="I195" s="382" t="s">
        <v>7076</v>
      </c>
      <c r="J195" s="382" t="s">
        <v>7073</v>
      </c>
      <c r="K195" s="382" t="s">
        <v>4157</v>
      </c>
    </row>
    <row r="196" spans="1:11" s="290" customFormat="1" x14ac:dyDescent="0.35">
      <c r="A196" s="382">
        <v>195</v>
      </c>
      <c r="B196" s="293" t="s">
        <v>74</v>
      </c>
      <c r="C196" s="293" t="s">
        <v>1546</v>
      </c>
      <c r="D196" s="410" t="s">
        <v>2</v>
      </c>
      <c r="E196" s="290" t="s">
        <v>186</v>
      </c>
      <c r="F196" s="393">
        <v>45133</v>
      </c>
      <c r="G196" s="270" t="s">
        <v>4184</v>
      </c>
      <c r="H196" s="382" t="s">
        <v>7075</v>
      </c>
      <c r="I196" s="382" t="s">
        <v>7076</v>
      </c>
      <c r="J196" s="382" t="s">
        <v>7073</v>
      </c>
      <c r="K196" s="382"/>
    </row>
    <row r="197" spans="1:11" s="290" customFormat="1" x14ac:dyDescent="0.35">
      <c r="A197" s="382">
        <v>196</v>
      </c>
      <c r="B197" s="293" t="s">
        <v>74</v>
      </c>
      <c r="C197" s="293" t="s">
        <v>1542</v>
      </c>
      <c r="D197" s="410" t="s">
        <v>2</v>
      </c>
      <c r="E197" s="290" t="s">
        <v>186</v>
      </c>
      <c r="F197" s="393">
        <v>45133</v>
      </c>
      <c r="G197" s="270" t="s">
        <v>4207</v>
      </c>
      <c r="H197" s="382" t="s">
        <v>7170</v>
      </c>
      <c r="I197" s="382" t="s">
        <v>7097</v>
      </c>
      <c r="J197" s="382" t="s">
        <v>7171</v>
      </c>
      <c r="K197" s="382" t="s">
        <v>1553</v>
      </c>
    </row>
    <row r="198" spans="1:11" s="290" customFormat="1" ht="29" x14ac:dyDescent="0.35">
      <c r="A198" s="382">
        <v>197</v>
      </c>
      <c r="B198" s="293" t="s">
        <v>74</v>
      </c>
      <c r="C198" s="293" t="s">
        <v>1546</v>
      </c>
      <c r="D198" s="410" t="s">
        <v>2</v>
      </c>
      <c r="E198" s="290" t="s">
        <v>186</v>
      </c>
      <c r="F198" s="393">
        <v>45133</v>
      </c>
      <c r="G198" s="270" t="s">
        <v>4232</v>
      </c>
      <c r="H198" s="382" t="s">
        <v>7075</v>
      </c>
      <c r="I198" s="382" t="s">
        <v>7076</v>
      </c>
      <c r="J198" s="382" t="s">
        <v>7073</v>
      </c>
      <c r="K198" s="382"/>
    </row>
    <row r="199" spans="1:11" s="290" customFormat="1" x14ac:dyDescent="0.35">
      <c r="A199" s="382">
        <v>198</v>
      </c>
      <c r="B199" s="406" t="s">
        <v>74</v>
      </c>
      <c r="C199" s="406" t="s">
        <v>2308</v>
      </c>
      <c r="D199" s="410" t="s">
        <v>2</v>
      </c>
      <c r="E199" s="407" t="s">
        <v>186</v>
      </c>
      <c r="F199" s="408">
        <v>45133</v>
      </c>
      <c r="G199" s="409" t="s">
        <v>4254</v>
      </c>
      <c r="H199" s="382" t="s">
        <v>7075</v>
      </c>
      <c r="I199" s="382" t="s">
        <v>7076</v>
      </c>
      <c r="J199" s="382" t="s">
        <v>7073</v>
      </c>
      <c r="K199" s="414" t="s">
        <v>4255</v>
      </c>
    </row>
    <row r="200" spans="1:11" s="290" customFormat="1" x14ac:dyDescent="0.35">
      <c r="A200" s="382">
        <v>199</v>
      </c>
      <c r="B200" s="293" t="s">
        <v>74</v>
      </c>
      <c r="C200" s="293" t="s">
        <v>1584</v>
      </c>
      <c r="D200" s="410" t="s">
        <v>2</v>
      </c>
      <c r="E200" s="290" t="s">
        <v>186</v>
      </c>
      <c r="F200" s="393">
        <v>45133</v>
      </c>
      <c r="G200" s="270" t="s">
        <v>4279</v>
      </c>
      <c r="H200" s="382" t="s">
        <v>7075</v>
      </c>
      <c r="I200" s="382" t="s">
        <v>7076</v>
      </c>
      <c r="J200" s="382" t="s">
        <v>7073</v>
      </c>
      <c r="K200" s="382"/>
    </row>
    <row r="201" spans="1:11" s="290" customFormat="1" x14ac:dyDescent="0.35">
      <c r="A201" s="382">
        <v>200</v>
      </c>
      <c r="B201" s="293" t="s">
        <v>74</v>
      </c>
      <c r="C201" s="293" t="s">
        <v>2574</v>
      </c>
      <c r="D201" s="410" t="s">
        <v>2</v>
      </c>
      <c r="E201" s="290" t="s">
        <v>186</v>
      </c>
      <c r="F201" s="393">
        <v>45195</v>
      </c>
      <c r="G201" s="270" t="s">
        <v>2575</v>
      </c>
      <c r="H201" s="382" t="s">
        <v>7075</v>
      </c>
      <c r="I201" s="382" t="s">
        <v>7076</v>
      </c>
      <c r="J201" s="382" t="s">
        <v>7073</v>
      </c>
      <c r="K201" s="382"/>
    </row>
    <row r="202" spans="1:11" s="290" customFormat="1" x14ac:dyDescent="0.35">
      <c r="A202" s="382">
        <v>201</v>
      </c>
      <c r="B202" s="293" t="s">
        <v>74</v>
      </c>
      <c r="C202" s="293" t="s">
        <v>2574</v>
      </c>
      <c r="D202" s="410" t="s">
        <v>2</v>
      </c>
      <c r="E202" s="290" t="s">
        <v>186</v>
      </c>
      <c r="F202" s="393">
        <v>45316</v>
      </c>
      <c r="G202" s="270" t="s">
        <v>3284</v>
      </c>
      <c r="H202" s="382" t="s">
        <v>46</v>
      </c>
      <c r="I202" s="382" t="s">
        <v>7184</v>
      </c>
      <c r="J202" s="394">
        <v>46001</v>
      </c>
      <c r="K202" s="382"/>
    </row>
    <row r="203" spans="1:11" s="290" customFormat="1" x14ac:dyDescent="0.35">
      <c r="A203" s="382">
        <v>202</v>
      </c>
      <c r="B203" s="293" t="s">
        <v>74</v>
      </c>
      <c r="C203" s="293" t="s">
        <v>2574</v>
      </c>
      <c r="D203" s="410" t="s">
        <v>2</v>
      </c>
      <c r="E203" s="290" t="s">
        <v>186</v>
      </c>
      <c r="F203" s="393">
        <v>45316</v>
      </c>
      <c r="G203" s="270" t="s">
        <v>3286</v>
      </c>
      <c r="H203" s="382" t="s">
        <v>7075</v>
      </c>
      <c r="I203" s="382" t="s">
        <v>7076</v>
      </c>
      <c r="J203" s="382" t="s">
        <v>7073</v>
      </c>
      <c r="K203" s="382"/>
    </row>
    <row r="204" spans="1:11" s="290" customFormat="1" ht="29" x14ac:dyDescent="0.35">
      <c r="A204" s="382">
        <v>203</v>
      </c>
      <c r="B204" s="406" t="s">
        <v>74</v>
      </c>
      <c r="C204" s="406" t="s">
        <v>2574</v>
      </c>
      <c r="D204" s="410" t="s">
        <v>2</v>
      </c>
      <c r="E204" s="407" t="s">
        <v>186</v>
      </c>
      <c r="F204" s="408">
        <v>45316</v>
      </c>
      <c r="G204" s="409" t="s">
        <v>3288</v>
      </c>
      <c r="H204" s="383" t="s">
        <v>3290</v>
      </c>
      <c r="I204" s="383" t="s">
        <v>7086</v>
      </c>
      <c r="J204" s="383" t="s">
        <v>7073</v>
      </c>
      <c r="K204" s="383" t="s">
        <v>7185</v>
      </c>
    </row>
    <row r="205" spans="1:11" s="290" customFormat="1" x14ac:dyDescent="0.35">
      <c r="A205" s="382">
        <v>204</v>
      </c>
      <c r="B205" s="293" t="s">
        <v>74</v>
      </c>
      <c r="C205" s="293" t="s">
        <v>2574</v>
      </c>
      <c r="D205" s="410" t="s">
        <v>2</v>
      </c>
      <c r="E205" s="290" t="s">
        <v>186</v>
      </c>
      <c r="F205" s="393">
        <v>45316</v>
      </c>
      <c r="G205" s="270" t="s">
        <v>3294</v>
      </c>
      <c r="H205" s="382" t="s">
        <v>46</v>
      </c>
      <c r="I205" s="382" t="s">
        <v>7184</v>
      </c>
      <c r="J205" s="394">
        <v>46001</v>
      </c>
      <c r="K205" s="382" t="s">
        <v>3295</v>
      </c>
    </row>
    <row r="206" spans="1:11" s="290" customFormat="1" x14ac:dyDescent="0.35">
      <c r="A206" s="382">
        <v>205</v>
      </c>
      <c r="B206" s="293" t="s">
        <v>74</v>
      </c>
      <c r="C206" s="293" t="s">
        <v>2574</v>
      </c>
      <c r="D206" s="410" t="s">
        <v>2</v>
      </c>
      <c r="E206" s="290" t="s">
        <v>186</v>
      </c>
      <c r="F206" s="393">
        <v>45316</v>
      </c>
      <c r="G206" s="270" t="s">
        <v>3297</v>
      </c>
      <c r="H206" s="382" t="s">
        <v>7075</v>
      </c>
      <c r="I206" s="382" t="s">
        <v>7076</v>
      </c>
      <c r="J206" s="382" t="s">
        <v>7073</v>
      </c>
      <c r="K206" s="382"/>
    </row>
    <row r="207" spans="1:11" s="290" customFormat="1" x14ac:dyDescent="0.35">
      <c r="A207" s="382">
        <v>206</v>
      </c>
      <c r="B207" s="293" t="s">
        <v>74</v>
      </c>
      <c r="C207" s="293" t="s">
        <v>2574</v>
      </c>
      <c r="D207" s="410" t="s">
        <v>2</v>
      </c>
      <c r="E207" s="290" t="s">
        <v>186</v>
      </c>
      <c r="F207" s="393">
        <v>45316</v>
      </c>
      <c r="G207" s="270" t="s">
        <v>3299</v>
      </c>
      <c r="H207" s="382" t="s">
        <v>7075</v>
      </c>
      <c r="I207" s="382" t="s">
        <v>7076</v>
      </c>
      <c r="J207" s="382" t="s">
        <v>7073</v>
      </c>
      <c r="K207" s="382"/>
    </row>
    <row r="208" spans="1:11" s="290" customFormat="1" x14ac:dyDescent="0.35">
      <c r="A208" s="382">
        <v>207</v>
      </c>
      <c r="B208" s="293" t="s">
        <v>74</v>
      </c>
      <c r="C208" s="293" t="s">
        <v>2574</v>
      </c>
      <c r="D208" s="410" t="s">
        <v>2</v>
      </c>
      <c r="E208" s="290" t="s">
        <v>186</v>
      </c>
      <c r="F208" s="393">
        <v>45316</v>
      </c>
      <c r="G208" s="270" t="s">
        <v>3301</v>
      </c>
      <c r="H208" s="382" t="s">
        <v>7075</v>
      </c>
      <c r="I208" s="382" t="s">
        <v>7076</v>
      </c>
      <c r="J208" s="382" t="s">
        <v>7073</v>
      </c>
      <c r="K208" s="382"/>
    </row>
    <row r="209" spans="1:11" s="290" customFormat="1" x14ac:dyDescent="0.35">
      <c r="A209" s="382">
        <v>208</v>
      </c>
      <c r="B209" s="293" t="s">
        <v>74</v>
      </c>
      <c r="C209" s="293" t="s">
        <v>2574</v>
      </c>
      <c r="D209" s="410" t="s">
        <v>2</v>
      </c>
      <c r="E209" s="290" t="s">
        <v>186</v>
      </c>
      <c r="F209" s="393">
        <v>45316</v>
      </c>
      <c r="G209" s="270" t="s">
        <v>3303</v>
      </c>
      <c r="H209" s="382" t="s">
        <v>7075</v>
      </c>
      <c r="I209" s="382" t="s">
        <v>7076</v>
      </c>
      <c r="J209" s="382" t="s">
        <v>7073</v>
      </c>
      <c r="K209" s="382"/>
    </row>
    <row r="210" spans="1:11" s="290" customFormat="1" x14ac:dyDescent="0.35">
      <c r="A210" s="382">
        <v>209</v>
      </c>
      <c r="B210" s="293" t="s">
        <v>74</v>
      </c>
      <c r="C210" s="293" t="s">
        <v>2574</v>
      </c>
      <c r="D210" s="410" t="s">
        <v>2</v>
      </c>
      <c r="E210" s="290" t="s">
        <v>186</v>
      </c>
      <c r="F210" s="393">
        <v>45316</v>
      </c>
      <c r="G210" s="270" t="s">
        <v>3305</v>
      </c>
      <c r="H210" s="382" t="s">
        <v>7075</v>
      </c>
      <c r="I210" s="382" t="s">
        <v>7076</v>
      </c>
      <c r="J210" s="382" t="s">
        <v>7073</v>
      </c>
      <c r="K210" s="382"/>
    </row>
    <row r="211" spans="1:11" s="290" customFormat="1" x14ac:dyDescent="0.35">
      <c r="A211" s="382">
        <v>210</v>
      </c>
      <c r="B211" s="293" t="s">
        <v>74</v>
      </c>
      <c r="C211" s="293" t="s">
        <v>2574</v>
      </c>
      <c r="D211" s="410" t="s">
        <v>2</v>
      </c>
      <c r="E211" s="290" t="s">
        <v>186</v>
      </c>
      <c r="F211" s="393">
        <v>45316</v>
      </c>
      <c r="G211" s="270" t="s">
        <v>3307</v>
      </c>
      <c r="H211" s="382" t="s">
        <v>7075</v>
      </c>
      <c r="I211" s="382" t="s">
        <v>7076</v>
      </c>
      <c r="J211" s="382" t="s">
        <v>7073</v>
      </c>
      <c r="K211" s="382" t="s">
        <v>3308</v>
      </c>
    </row>
    <row r="212" spans="1:11" s="290" customFormat="1" x14ac:dyDescent="0.35">
      <c r="A212" s="382">
        <v>211</v>
      </c>
      <c r="B212" s="293" t="s">
        <v>74</v>
      </c>
      <c r="C212" s="293" t="s">
        <v>2574</v>
      </c>
      <c r="D212" s="410" t="s">
        <v>2</v>
      </c>
      <c r="E212" s="290" t="s">
        <v>186</v>
      </c>
      <c r="F212" s="393">
        <v>45316</v>
      </c>
      <c r="G212" s="270" t="s">
        <v>3310</v>
      </c>
      <c r="H212" s="382" t="s">
        <v>7075</v>
      </c>
      <c r="I212" s="382" t="s">
        <v>7076</v>
      </c>
      <c r="J212" s="382" t="s">
        <v>7073</v>
      </c>
      <c r="K212" s="382"/>
    </row>
    <row r="213" spans="1:11" s="290" customFormat="1" ht="29" x14ac:dyDescent="0.35">
      <c r="A213" s="382">
        <v>212</v>
      </c>
      <c r="B213" s="410" t="s">
        <v>74</v>
      </c>
      <c r="C213" s="410" t="s">
        <v>663</v>
      </c>
      <c r="D213" s="410" t="s">
        <v>2</v>
      </c>
      <c r="E213" s="290" t="s">
        <v>186</v>
      </c>
      <c r="F213" s="393">
        <v>45111</v>
      </c>
      <c r="G213" s="270" t="s">
        <v>3507</v>
      </c>
      <c r="H213" s="382" t="s">
        <v>7075</v>
      </c>
      <c r="I213" s="382" t="s">
        <v>7076</v>
      </c>
      <c r="J213" s="382" t="s">
        <v>7073</v>
      </c>
      <c r="K213" s="382"/>
    </row>
    <row r="214" spans="1:11" s="290" customFormat="1" x14ac:dyDescent="0.35">
      <c r="A214" s="382">
        <v>213</v>
      </c>
      <c r="B214" s="293" t="s">
        <v>74</v>
      </c>
      <c r="C214" s="290" t="s">
        <v>7186</v>
      </c>
      <c r="D214" s="410" t="s">
        <v>2</v>
      </c>
      <c r="E214" s="290" t="s">
        <v>186</v>
      </c>
      <c r="F214" s="393">
        <v>45128</v>
      </c>
      <c r="G214" s="270" t="s">
        <v>3620</v>
      </c>
      <c r="H214" s="382" t="s">
        <v>7075</v>
      </c>
      <c r="I214" s="382" t="s">
        <v>7076</v>
      </c>
      <c r="J214" s="382" t="s">
        <v>7073</v>
      </c>
      <c r="K214" s="382"/>
    </row>
    <row r="215" spans="1:11" s="290" customFormat="1" ht="29" x14ac:dyDescent="0.35">
      <c r="A215" s="382">
        <v>214</v>
      </c>
      <c r="B215" s="293" t="s">
        <v>74</v>
      </c>
      <c r="C215" s="290" t="s">
        <v>7186</v>
      </c>
      <c r="D215" s="410" t="s">
        <v>2</v>
      </c>
      <c r="E215" s="290" t="s">
        <v>186</v>
      </c>
      <c r="F215" s="393">
        <v>45128</v>
      </c>
      <c r="G215" s="270" t="s">
        <v>3630</v>
      </c>
      <c r="H215" s="382" t="s">
        <v>7075</v>
      </c>
      <c r="I215" s="382" t="s">
        <v>7076</v>
      </c>
      <c r="J215" s="382" t="s">
        <v>7073</v>
      </c>
      <c r="K215" s="382"/>
    </row>
    <row r="216" spans="1:11" s="290" customFormat="1" ht="29" x14ac:dyDescent="0.35">
      <c r="A216" s="382">
        <v>215</v>
      </c>
      <c r="B216" s="410" t="s">
        <v>74</v>
      </c>
      <c r="C216" s="290" t="s">
        <v>7186</v>
      </c>
      <c r="D216" s="410" t="s">
        <v>2</v>
      </c>
      <c r="E216" s="290" t="s">
        <v>186</v>
      </c>
      <c r="F216" s="393">
        <v>45133</v>
      </c>
      <c r="G216" s="270" t="s">
        <v>3656</v>
      </c>
      <c r="H216" s="382" t="s">
        <v>7075</v>
      </c>
      <c r="I216" s="382" t="s">
        <v>7076</v>
      </c>
      <c r="J216" s="382" t="s">
        <v>7073</v>
      </c>
      <c r="K216" s="382"/>
    </row>
    <row r="217" spans="1:11" s="290" customFormat="1" x14ac:dyDescent="0.35">
      <c r="A217" s="382">
        <v>216</v>
      </c>
      <c r="B217" s="410" t="s">
        <v>74</v>
      </c>
      <c r="C217" s="290" t="s">
        <v>7186</v>
      </c>
      <c r="D217" s="410" t="s">
        <v>2</v>
      </c>
      <c r="E217" s="290" t="s">
        <v>186</v>
      </c>
      <c r="F217" s="393">
        <v>45133</v>
      </c>
      <c r="G217" s="270" t="s">
        <v>3661</v>
      </c>
      <c r="H217" s="382" t="s">
        <v>7080</v>
      </c>
      <c r="I217" s="382" t="s">
        <v>7081</v>
      </c>
      <c r="J217" s="382" t="s">
        <v>7073</v>
      </c>
      <c r="K217" s="382" t="s">
        <v>3662</v>
      </c>
    </row>
    <row r="218" spans="1:11" s="290" customFormat="1" x14ac:dyDescent="0.35">
      <c r="A218" s="382">
        <v>217</v>
      </c>
      <c r="B218" s="410" t="s">
        <v>74</v>
      </c>
      <c r="C218" s="290" t="s">
        <v>7186</v>
      </c>
      <c r="D218" s="410" t="s">
        <v>2</v>
      </c>
      <c r="E218" s="290" t="s">
        <v>186</v>
      </c>
      <c r="F218" s="393">
        <v>45133</v>
      </c>
      <c r="G218" s="270" t="s">
        <v>3664</v>
      </c>
      <c r="H218" s="382" t="s">
        <v>7075</v>
      </c>
      <c r="I218" s="382" t="s">
        <v>7076</v>
      </c>
      <c r="J218" s="382" t="s">
        <v>7073</v>
      </c>
      <c r="K218" s="382"/>
    </row>
    <row r="219" spans="1:11" s="290" customFormat="1" x14ac:dyDescent="0.35">
      <c r="A219" s="382">
        <v>218</v>
      </c>
      <c r="B219" s="410" t="s">
        <v>74</v>
      </c>
      <c r="C219" s="290" t="s">
        <v>7186</v>
      </c>
      <c r="D219" s="410" t="s">
        <v>2</v>
      </c>
      <c r="E219" s="290" t="s">
        <v>186</v>
      </c>
      <c r="F219" s="393">
        <v>45133</v>
      </c>
      <c r="G219" s="270" t="s">
        <v>3666</v>
      </c>
      <c r="H219" s="382" t="s">
        <v>7075</v>
      </c>
      <c r="I219" s="382" t="s">
        <v>7076</v>
      </c>
      <c r="J219" s="382" t="s">
        <v>7073</v>
      </c>
      <c r="K219" s="382"/>
    </row>
    <row r="220" spans="1:11" s="290" customFormat="1" x14ac:dyDescent="0.35">
      <c r="A220" s="382">
        <v>219</v>
      </c>
      <c r="B220" s="410" t="s">
        <v>74</v>
      </c>
      <c r="C220" s="290" t="s">
        <v>7186</v>
      </c>
      <c r="D220" s="410" t="s">
        <v>2</v>
      </c>
      <c r="E220" s="290" t="s">
        <v>186</v>
      </c>
      <c r="F220" s="393">
        <v>45133</v>
      </c>
      <c r="G220" s="270" t="s">
        <v>3670</v>
      </c>
      <c r="H220" s="382" t="s">
        <v>7075</v>
      </c>
      <c r="I220" s="382" t="s">
        <v>7076</v>
      </c>
      <c r="J220" s="382" t="s">
        <v>7073</v>
      </c>
      <c r="K220" s="382" t="s">
        <v>3671</v>
      </c>
    </row>
    <row r="221" spans="1:11" s="290" customFormat="1" x14ac:dyDescent="0.35">
      <c r="A221" s="382">
        <v>220</v>
      </c>
      <c r="B221" s="410" t="s">
        <v>74</v>
      </c>
      <c r="C221" s="290" t="s">
        <v>7186</v>
      </c>
      <c r="D221" s="410" t="s">
        <v>2</v>
      </c>
      <c r="E221" s="290" t="s">
        <v>186</v>
      </c>
      <c r="F221" s="393">
        <v>45133</v>
      </c>
      <c r="G221" s="270" t="s">
        <v>3673</v>
      </c>
      <c r="H221" s="382" t="s">
        <v>7075</v>
      </c>
      <c r="I221" s="382" t="s">
        <v>7076</v>
      </c>
      <c r="J221" s="382" t="s">
        <v>7073</v>
      </c>
      <c r="K221" s="382"/>
    </row>
    <row r="222" spans="1:11" s="290" customFormat="1" x14ac:dyDescent="0.35">
      <c r="A222" s="382">
        <v>221</v>
      </c>
      <c r="B222" s="410" t="s">
        <v>74</v>
      </c>
      <c r="C222" s="290" t="s">
        <v>7186</v>
      </c>
      <c r="D222" s="410" t="s">
        <v>2</v>
      </c>
      <c r="E222" s="290" t="s">
        <v>186</v>
      </c>
      <c r="F222" s="393">
        <v>45133</v>
      </c>
      <c r="G222" s="270" t="s">
        <v>3675</v>
      </c>
      <c r="H222" s="382" t="s">
        <v>7080</v>
      </c>
      <c r="I222" s="382" t="s">
        <v>7081</v>
      </c>
      <c r="J222" s="382" t="s">
        <v>7073</v>
      </c>
      <c r="K222" s="382" t="s">
        <v>3676</v>
      </c>
    </row>
    <row r="223" spans="1:11" s="290" customFormat="1" x14ac:dyDescent="0.35">
      <c r="A223" s="382">
        <v>222</v>
      </c>
      <c r="B223" s="410" t="s">
        <v>74</v>
      </c>
      <c r="C223" s="290" t="s">
        <v>7186</v>
      </c>
      <c r="D223" s="410" t="s">
        <v>2</v>
      </c>
      <c r="E223" s="290" t="s">
        <v>186</v>
      </c>
      <c r="F223" s="393">
        <v>45133</v>
      </c>
      <c r="G223" s="270" t="s">
        <v>3678</v>
      </c>
      <c r="H223" s="382" t="s">
        <v>7080</v>
      </c>
      <c r="I223" s="382" t="s">
        <v>7081</v>
      </c>
      <c r="J223" s="382" t="s">
        <v>7073</v>
      </c>
      <c r="K223" s="382" t="s">
        <v>3679</v>
      </c>
    </row>
    <row r="224" spans="1:11" s="290" customFormat="1" ht="29" x14ac:dyDescent="0.35">
      <c r="A224" s="382">
        <v>223</v>
      </c>
      <c r="B224" s="410" t="s">
        <v>74</v>
      </c>
      <c r="C224" s="290" t="s">
        <v>7186</v>
      </c>
      <c r="D224" s="410" t="s">
        <v>2</v>
      </c>
      <c r="E224" s="290" t="s">
        <v>186</v>
      </c>
      <c r="F224" s="393">
        <v>45133</v>
      </c>
      <c r="G224" s="270" t="s">
        <v>3681</v>
      </c>
      <c r="H224" s="382" t="s">
        <v>7080</v>
      </c>
      <c r="I224" s="382" t="s">
        <v>7081</v>
      </c>
      <c r="J224" s="382" t="s">
        <v>7073</v>
      </c>
      <c r="K224" s="382" t="s">
        <v>3682</v>
      </c>
    </row>
    <row r="225" spans="1:11" s="290" customFormat="1" ht="29" x14ac:dyDescent="0.35">
      <c r="A225" s="382">
        <v>224</v>
      </c>
      <c r="B225" s="410" t="s">
        <v>74</v>
      </c>
      <c r="C225" s="290" t="s">
        <v>7186</v>
      </c>
      <c r="D225" s="410" t="s">
        <v>2</v>
      </c>
      <c r="E225" s="290" t="s">
        <v>186</v>
      </c>
      <c r="F225" s="393">
        <v>45133</v>
      </c>
      <c r="G225" s="270" t="s">
        <v>3684</v>
      </c>
      <c r="H225" s="382" t="s">
        <v>7075</v>
      </c>
      <c r="I225" s="382" t="s">
        <v>7076</v>
      </c>
      <c r="J225" s="382" t="s">
        <v>7073</v>
      </c>
      <c r="K225" s="382"/>
    </row>
    <row r="226" spans="1:11" s="290" customFormat="1" x14ac:dyDescent="0.35">
      <c r="A226" s="382">
        <v>225</v>
      </c>
      <c r="B226" s="410" t="s">
        <v>74</v>
      </c>
      <c r="C226" s="290" t="s">
        <v>7186</v>
      </c>
      <c r="D226" s="410" t="s">
        <v>2</v>
      </c>
      <c r="E226" s="290" t="s">
        <v>186</v>
      </c>
      <c r="F226" s="393">
        <v>45133</v>
      </c>
      <c r="G226" s="270" t="s">
        <v>3693</v>
      </c>
      <c r="H226" s="382" t="s">
        <v>7080</v>
      </c>
      <c r="I226" s="382" t="s">
        <v>7081</v>
      </c>
      <c r="J226" s="382" t="s">
        <v>7073</v>
      </c>
      <c r="K226" s="382" t="s">
        <v>3694</v>
      </c>
    </row>
    <row r="227" spans="1:11" s="290" customFormat="1" x14ac:dyDescent="0.35">
      <c r="A227" s="382">
        <v>226</v>
      </c>
      <c r="B227" s="410" t="s">
        <v>74</v>
      </c>
      <c r="C227" s="290" t="s">
        <v>7186</v>
      </c>
      <c r="D227" s="410" t="s">
        <v>2</v>
      </c>
      <c r="E227" s="290" t="s">
        <v>186</v>
      </c>
      <c r="F227" s="393">
        <v>45133</v>
      </c>
      <c r="G227" s="270" t="s">
        <v>3696</v>
      </c>
      <c r="H227" s="382" t="s">
        <v>7080</v>
      </c>
      <c r="I227" s="382" t="s">
        <v>7081</v>
      </c>
      <c r="J227" s="382" t="s">
        <v>7073</v>
      </c>
      <c r="K227" s="382" t="s">
        <v>3697</v>
      </c>
    </row>
    <row r="228" spans="1:11" s="290" customFormat="1" x14ac:dyDescent="0.35">
      <c r="A228" s="382">
        <v>227</v>
      </c>
      <c r="B228" s="410" t="s">
        <v>74</v>
      </c>
      <c r="C228" s="290" t="s">
        <v>7186</v>
      </c>
      <c r="D228" s="410" t="s">
        <v>2</v>
      </c>
      <c r="E228" s="290" t="s">
        <v>186</v>
      </c>
      <c r="F228" s="393">
        <v>45133</v>
      </c>
      <c r="G228" s="270" t="s">
        <v>3699</v>
      </c>
      <c r="H228" s="382" t="s">
        <v>7080</v>
      </c>
      <c r="I228" s="382" t="s">
        <v>7081</v>
      </c>
      <c r="J228" s="382" t="s">
        <v>7073</v>
      </c>
      <c r="K228" s="382" t="s">
        <v>3700</v>
      </c>
    </row>
    <row r="229" spans="1:11" s="290" customFormat="1" ht="29" x14ac:dyDescent="0.35">
      <c r="A229" s="382">
        <v>228</v>
      </c>
      <c r="B229" s="410" t="s">
        <v>74</v>
      </c>
      <c r="C229" s="290" t="s">
        <v>7186</v>
      </c>
      <c r="D229" s="410" t="s">
        <v>2</v>
      </c>
      <c r="E229" s="290" t="s">
        <v>186</v>
      </c>
      <c r="F229" s="393">
        <v>45133</v>
      </c>
      <c r="G229" s="270" t="s">
        <v>3702</v>
      </c>
      <c r="H229" s="382" t="s">
        <v>7080</v>
      </c>
      <c r="I229" s="382" t="s">
        <v>7081</v>
      </c>
      <c r="J229" s="382" t="s">
        <v>7073</v>
      </c>
      <c r="K229" s="382" t="s">
        <v>3703</v>
      </c>
    </row>
    <row r="230" spans="1:11" s="290" customFormat="1" x14ac:dyDescent="0.35">
      <c r="A230" s="382">
        <v>229</v>
      </c>
      <c r="B230" s="410" t="s">
        <v>74</v>
      </c>
      <c r="C230" s="290" t="s">
        <v>7186</v>
      </c>
      <c r="D230" s="410" t="s">
        <v>2</v>
      </c>
      <c r="E230" s="290" t="s">
        <v>186</v>
      </c>
      <c r="F230" s="393">
        <v>45133</v>
      </c>
      <c r="G230" s="270" t="s">
        <v>3705</v>
      </c>
      <c r="H230" s="382" t="s">
        <v>7080</v>
      </c>
      <c r="I230" s="382" t="s">
        <v>7081</v>
      </c>
      <c r="J230" s="382" t="s">
        <v>7073</v>
      </c>
      <c r="K230" s="382" t="s">
        <v>3706</v>
      </c>
    </row>
    <row r="231" spans="1:11" s="290" customFormat="1" ht="29" x14ac:dyDescent="0.35">
      <c r="A231" s="382">
        <v>230</v>
      </c>
      <c r="B231" s="293" t="s">
        <v>74</v>
      </c>
      <c r="C231" s="293" t="s">
        <v>2574</v>
      </c>
      <c r="D231" s="410" t="s">
        <v>2</v>
      </c>
      <c r="E231" s="290" t="s">
        <v>186</v>
      </c>
      <c r="F231" s="393">
        <v>45156</v>
      </c>
      <c r="G231" s="270" t="s">
        <v>3795</v>
      </c>
      <c r="H231" s="382" t="s">
        <v>7080</v>
      </c>
      <c r="I231" s="382" t="s">
        <v>7081</v>
      </c>
      <c r="J231" s="382" t="s">
        <v>7073</v>
      </c>
      <c r="K231" s="382" t="s">
        <v>2961</v>
      </c>
    </row>
    <row r="232" spans="1:11" s="290" customFormat="1" x14ac:dyDescent="0.35">
      <c r="A232" s="382">
        <v>231</v>
      </c>
      <c r="B232" s="410" t="s">
        <v>74</v>
      </c>
      <c r="C232" s="290" t="s">
        <v>7186</v>
      </c>
      <c r="D232" s="410" t="s">
        <v>2</v>
      </c>
      <c r="E232" s="290" t="s">
        <v>186</v>
      </c>
      <c r="F232" s="393">
        <v>45161</v>
      </c>
      <c r="G232" s="270" t="s">
        <v>3850</v>
      </c>
      <c r="H232" s="382" t="s">
        <v>7075</v>
      </c>
      <c r="I232" s="382" t="s">
        <v>7076</v>
      </c>
      <c r="J232" s="382" t="s">
        <v>7073</v>
      </c>
      <c r="K232" s="382"/>
    </row>
    <row r="233" spans="1:11" s="290" customFormat="1" x14ac:dyDescent="0.35">
      <c r="A233" s="382">
        <v>232</v>
      </c>
      <c r="B233" s="410" t="s">
        <v>74</v>
      </c>
      <c r="C233" s="290" t="s">
        <v>7186</v>
      </c>
      <c r="D233" s="410" t="s">
        <v>2</v>
      </c>
      <c r="E233" s="290" t="s">
        <v>186</v>
      </c>
      <c r="F233" s="393">
        <v>45169</v>
      </c>
      <c r="G233" s="270" t="s">
        <v>3877</v>
      </c>
      <c r="H233" s="382" t="s">
        <v>7075</v>
      </c>
      <c r="I233" s="382" t="s">
        <v>7076</v>
      </c>
      <c r="J233" s="382" t="s">
        <v>7073</v>
      </c>
      <c r="K233" s="382"/>
    </row>
    <row r="234" spans="1:11" s="290" customFormat="1" ht="29" x14ac:dyDescent="0.35">
      <c r="A234" s="382">
        <v>233</v>
      </c>
      <c r="B234" s="410" t="s">
        <v>74</v>
      </c>
      <c r="C234" s="290" t="s">
        <v>7186</v>
      </c>
      <c r="D234" s="410" t="s">
        <v>2</v>
      </c>
      <c r="E234" s="290" t="s">
        <v>186</v>
      </c>
      <c r="F234" s="393">
        <v>45181</v>
      </c>
      <c r="G234" s="270" t="s">
        <v>3932</v>
      </c>
      <c r="H234" s="382" t="s">
        <v>7075</v>
      </c>
      <c r="I234" s="382" t="s">
        <v>7076</v>
      </c>
      <c r="J234" s="382" t="s">
        <v>7073</v>
      </c>
      <c r="K234" s="382"/>
    </row>
    <row r="235" spans="1:11" s="290" customFormat="1" x14ac:dyDescent="0.35">
      <c r="A235" s="382">
        <v>234</v>
      </c>
      <c r="B235" s="410" t="s">
        <v>74</v>
      </c>
      <c r="C235" s="290" t="s">
        <v>7186</v>
      </c>
      <c r="D235" s="410" t="s">
        <v>2</v>
      </c>
      <c r="E235" s="290" t="s">
        <v>186</v>
      </c>
      <c r="F235" s="393">
        <v>45181</v>
      </c>
      <c r="G235" s="270" t="s">
        <v>3938</v>
      </c>
      <c r="H235" s="382" t="s">
        <v>7075</v>
      </c>
      <c r="I235" s="382" t="s">
        <v>7076</v>
      </c>
      <c r="J235" s="382" t="s">
        <v>7073</v>
      </c>
      <c r="K235" s="382"/>
    </row>
    <row r="236" spans="1:11" s="290" customFormat="1" x14ac:dyDescent="0.35">
      <c r="A236" s="382">
        <v>235</v>
      </c>
      <c r="B236" s="410" t="s">
        <v>74</v>
      </c>
      <c r="C236" s="290" t="s">
        <v>7186</v>
      </c>
      <c r="D236" s="410" t="s">
        <v>2</v>
      </c>
      <c r="E236" s="290" t="s">
        <v>186</v>
      </c>
      <c r="F236" s="393">
        <v>45275</v>
      </c>
      <c r="G236" s="270" t="s">
        <v>2996</v>
      </c>
      <c r="H236" s="382" t="s">
        <v>7075</v>
      </c>
      <c r="I236" s="382" t="s">
        <v>7076</v>
      </c>
      <c r="J236" s="382" t="s">
        <v>7073</v>
      </c>
      <c r="K236" s="382"/>
    </row>
    <row r="237" spans="1:11" s="290" customFormat="1" ht="29" x14ac:dyDescent="0.35">
      <c r="A237" s="382">
        <v>236</v>
      </c>
      <c r="B237" s="410" t="s">
        <v>74</v>
      </c>
      <c r="C237" s="290" t="s">
        <v>7186</v>
      </c>
      <c r="D237" s="410" t="s">
        <v>2</v>
      </c>
      <c r="E237" s="290" t="s">
        <v>186</v>
      </c>
      <c r="F237" s="393">
        <v>45275</v>
      </c>
      <c r="G237" s="270" t="s">
        <v>2970</v>
      </c>
      <c r="H237" s="382" t="s">
        <v>7075</v>
      </c>
      <c r="I237" s="382" t="s">
        <v>7076</v>
      </c>
      <c r="J237" s="382" t="s">
        <v>7073</v>
      </c>
      <c r="K237" s="382"/>
    </row>
    <row r="238" spans="1:11" s="290" customFormat="1" ht="29" x14ac:dyDescent="0.35">
      <c r="A238" s="382">
        <v>237</v>
      </c>
      <c r="B238" s="411" t="s">
        <v>74</v>
      </c>
      <c r="C238" s="407" t="s">
        <v>7186</v>
      </c>
      <c r="D238" s="410" t="s">
        <v>2</v>
      </c>
      <c r="E238" s="407" t="s">
        <v>186</v>
      </c>
      <c r="F238" s="408">
        <v>45275</v>
      </c>
      <c r="G238" s="409" t="s">
        <v>4119</v>
      </c>
      <c r="H238" s="382" t="s">
        <v>7075</v>
      </c>
      <c r="I238" s="382" t="s">
        <v>7076</v>
      </c>
      <c r="J238" s="382" t="s">
        <v>7073</v>
      </c>
      <c r="K238" s="383" t="s">
        <v>2975</v>
      </c>
    </row>
    <row r="239" spans="1:11" s="290" customFormat="1" ht="29" x14ac:dyDescent="0.35">
      <c r="A239" s="382">
        <v>238</v>
      </c>
      <c r="B239" s="410" t="s">
        <v>61</v>
      </c>
      <c r="C239" s="290" t="s">
        <v>4124</v>
      </c>
      <c r="D239" s="290" t="s">
        <v>2</v>
      </c>
      <c r="E239" s="290" t="s">
        <v>186</v>
      </c>
      <c r="F239" s="393">
        <v>45275</v>
      </c>
      <c r="G239" s="270" t="s">
        <v>4121</v>
      </c>
      <c r="H239" s="382" t="s">
        <v>7075</v>
      </c>
      <c r="I239" s="382" t="s">
        <v>7076</v>
      </c>
      <c r="J239" s="382" t="s">
        <v>7073</v>
      </c>
      <c r="K239" s="382"/>
    </row>
    <row r="240" spans="1:11" s="290" customFormat="1" ht="29" x14ac:dyDescent="0.35">
      <c r="A240" s="382">
        <v>239</v>
      </c>
      <c r="B240" s="410" t="s">
        <v>74</v>
      </c>
      <c r="C240" s="290" t="s">
        <v>7186</v>
      </c>
      <c r="D240" s="410" t="s">
        <v>2</v>
      </c>
      <c r="E240" s="290" t="s">
        <v>186</v>
      </c>
      <c r="F240" s="393">
        <v>45275</v>
      </c>
      <c r="G240" s="270" t="s">
        <v>2983</v>
      </c>
      <c r="H240" s="382" t="s">
        <v>7075</v>
      </c>
      <c r="I240" s="382" t="s">
        <v>7076</v>
      </c>
      <c r="J240" s="382" t="s">
        <v>7073</v>
      </c>
      <c r="K240" s="382"/>
    </row>
    <row r="241" spans="1:11" s="290" customFormat="1" ht="29" x14ac:dyDescent="0.35">
      <c r="A241" s="382">
        <v>240</v>
      </c>
      <c r="B241" s="410" t="s">
        <v>74</v>
      </c>
      <c r="C241" s="290" t="s">
        <v>7186</v>
      </c>
      <c r="D241" s="410" t="s">
        <v>2</v>
      </c>
      <c r="E241" s="290" t="s">
        <v>186</v>
      </c>
      <c r="F241" s="393">
        <v>45275</v>
      </c>
      <c r="G241" s="270" t="s">
        <v>2987</v>
      </c>
      <c r="H241" s="382" t="s">
        <v>7075</v>
      </c>
      <c r="I241" s="382" t="s">
        <v>7076</v>
      </c>
      <c r="J241" s="382" t="s">
        <v>7073</v>
      </c>
      <c r="K241" s="382"/>
    </row>
    <row r="242" spans="1:11" s="290" customFormat="1" ht="29" x14ac:dyDescent="0.35">
      <c r="A242" s="382">
        <v>241</v>
      </c>
      <c r="B242" s="410" t="s">
        <v>74</v>
      </c>
      <c r="C242" s="290" t="s">
        <v>7186</v>
      </c>
      <c r="D242" s="410" t="s">
        <v>2</v>
      </c>
      <c r="E242" s="290" t="s">
        <v>186</v>
      </c>
      <c r="F242" s="393">
        <v>45275</v>
      </c>
      <c r="G242" s="270" t="s">
        <v>2994</v>
      </c>
      <c r="H242" s="382" t="s">
        <v>7075</v>
      </c>
      <c r="I242" s="382" t="s">
        <v>7076</v>
      </c>
      <c r="J242" s="382" t="s">
        <v>7073</v>
      </c>
      <c r="K242" s="382"/>
    </row>
    <row r="243" spans="1:11" s="290" customFormat="1" ht="29" x14ac:dyDescent="0.35">
      <c r="A243" s="382">
        <v>242</v>
      </c>
      <c r="B243" s="410" t="s">
        <v>74</v>
      </c>
      <c r="C243" s="290" t="s">
        <v>7186</v>
      </c>
      <c r="D243" s="410" t="s">
        <v>2</v>
      </c>
      <c r="E243" s="290" t="s">
        <v>186</v>
      </c>
      <c r="F243" s="393">
        <v>45275</v>
      </c>
      <c r="G243" s="270" t="s">
        <v>2979</v>
      </c>
      <c r="H243" s="382" t="s">
        <v>7075</v>
      </c>
      <c r="I243" s="382" t="s">
        <v>7076</v>
      </c>
      <c r="J243" s="382" t="s">
        <v>7073</v>
      </c>
      <c r="K243" s="382"/>
    </row>
    <row r="244" spans="1:11" s="290" customFormat="1" ht="29" x14ac:dyDescent="0.35">
      <c r="A244" s="382">
        <v>243</v>
      </c>
      <c r="B244" s="410" t="s">
        <v>74</v>
      </c>
      <c r="C244" s="290" t="s">
        <v>7186</v>
      </c>
      <c r="D244" s="410" t="s">
        <v>2</v>
      </c>
      <c r="E244" s="290" t="s">
        <v>186</v>
      </c>
      <c r="F244" s="393">
        <v>45275</v>
      </c>
      <c r="G244" s="270" t="s">
        <v>4134</v>
      </c>
      <c r="H244" s="382" t="s">
        <v>7080</v>
      </c>
      <c r="I244" s="382" t="s">
        <v>7081</v>
      </c>
      <c r="J244" s="382" t="s">
        <v>7073</v>
      </c>
      <c r="K244" s="382" t="s">
        <v>4135</v>
      </c>
    </row>
    <row r="245" spans="1:11" s="290" customFormat="1" ht="29" x14ac:dyDescent="0.35">
      <c r="A245" s="382">
        <v>244</v>
      </c>
      <c r="B245" s="410" t="s">
        <v>74</v>
      </c>
      <c r="C245" s="290" t="s">
        <v>7186</v>
      </c>
      <c r="D245" s="410" t="s">
        <v>2</v>
      </c>
      <c r="E245" s="290" t="s">
        <v>186</v>
      </c>
      <c r="F245" s="393">
        <v>45275</v>
      </c>
      <c r="G245" s="270" t="s">
        <v>4137</v>
      </c>
      <c r="H245" s="382" t="s">
        <v>7075</v>
      </c>
      <c r="I245" s="382" t="s">
        <v>7076</v>
      </c>
      <c r="J245" s="382" t="s">
        <v>7073</v>
      </c>
      <c r="K245" s="382"/>
    </row>
    <row r="246" spans="1:11" s="290" customFormat="1" ht="29" x14ac:dyDescent="0.35">
      <c r="A246" s="382">
        <v>245</v>
      </c>
      <c r="B246" s="410" t="s">
        <v>74</v>
      </c>
      <c r="C246" s="290" t="s">
        <v>7186</v>
      </c>
      <c r="D246" s="410" t="s">
        <v>2</v>
      </c>
      <c r="E246" s="290" t="s">
        <v>186</v>
      </c>
      <c r="F246" s="393">
        <v>45275</v>
      </c>
      <c r="G246" s="270" t="s">
        <v>4139</v>
      </c>
      <c r="H246" s="382" t="s">
        <v>7075</v>
      </c>
      <c r="I246" s="382" t="s">
        <v>7076</v>
      </c>
      <c r="J246" s="382" t="s">
        <v>7073</v>
      </c>
      <c r="K246" s="382"/>
    </row>
    <row r="247" spans="1:11" s="290" customFormat="1" ht="29" x14ac:dyDescent="0.35">
      <c r="A247" s="382">
        <v>246</v>
      </c>
      <c r="B247" s="410" t="s">
        <v>74</v>
      </c>
      <c r="C247" s="290" t="s">
        <v>7186</v>
      </c>
      <c r="D247" s="410" t="s">
        <v>2</v>
      </c>
      <c r="E247" s="290" t="s">
        <v>186</v>
      </c>
      <c r="F247" s="393">
        <v>45279</v>
      </c>
      <c r="G247" s="270" t="s">
        <v>4165</v>
      </c>
      <c r="H247" s="382" t="s">
        <v>7080</v>
      </c>
      <c r="I247" s="382" t="s">
        <v>7081</v>
      </c>
      <c r="J247" s="382" t="s">
        <v>7073</v>
      </c>
      <c r="K247" s="382" t="s">
        <v>4166</v>
      </c>
    </row>
    <row r="248" spans="1:11" s="290" customFormat="1" x14ac:dyDescent="0.35">
      <c r="A248" s="382">
        <v>247</v>
      </c>
      <c r="B248" s="410" t="s">
        <v>74</v>
      </c>
      <c r="C248" s="290" t="s">
        <v>7186</v>
      </c>
      <c r="D248" s="410" t="s">
        <v>2</v>
      </c>
      <c r="E248" s="290" t="s">
        <v>186</v>
      </c>
      <c r="F248" s="393">
        <v>45316</v>
      </c>
      <c r="G248" s="270" t="s">
        <v>1552</v>
      </c>
      <c r="H248" s="382" t="s">
        <v>7170</v>
      </c>
      <c r="I248" s="382" t="s">
        <v>7187</v>
      </c>
      <c r="J248" s="382" t="s">
        <v>7171</v>
      </c>
      <c r="K248" s="382" t="s">
        <v>1553</v>
      </c>
    </row>
    <row r="249" spans="1:11" s="290" customFormat="1" x14ac:dyDescent="0.35">
      <c r="A249" s="382">
        <v>248</v>
      </c>
      <c r="B249" s="410" t="s">
        <v>74</v>
      </c>
      <c r="C249" s="290" t="s">
        <v>7186</v>
      </c>
      <c r="D249" s="410" t="s">
        <v>2</v>
      </c>
      <c r="E249" s="290" t="s">
        <v>186</v>
      </c>
      <c r="F249" s="393">
        <v>45365</v>
      </c>
      <c r="G249" s="270" t="s">
        <v>1671</v>
      </c>
      <c r="H249" s="382" t="s">
        <v>7075</v>
      </c>
      <c r="I249" s="382" t="s">
        <v>7076</v>
      </c>
      <c r="J249" s="382" t="s">
        <v>7073</v>
      </c>
      <c r="K249" s="382"/>
    </row>
    <row r="250" spans="1:11" s="290" customFormat="1" x14ac:dyDescent="0.35">
      <c r="A250" s="382">
        <v>249</v>
      </c>
      <c r="B250" s="410" t="s">
        <v>74</v>
      </c>
      <c r="C250" s="290" t="s">
        <v>7186</v>
      </c>
      <c r="D250" s="410" t="s">
        <v>2</v>
      </c>
      <c r="E250" s="290" t="s">
        <v>186</v>
      </c>
      <c r="F250" s="393">
        <v>45365</v>
      </c>
      <c r="G250" s="270" t="s">
        <v>1703</v>
      </c>
      <c r="H250" s="382" t="s">
        <v>7075</v>
      </c>
      <c r="I250" s="382" t="s">
        <v>7076</v>
      </c>
      <c r="J250" s="382" t="s">
        <v>7073</v>
      </c>
      <c r="K250" s="382"/>
    </row>
    <row r="251" spans="1:11" s="290" customFormat="1" x14ac:dyDescent="0.35">
      <c r="A251" s="382">
        <v>250</v>
      </c>
      <c r="B251" s="293" t="s">
        <v>74</v>
      </c>
      <c r="C251" s="290" t="s">
        <v>74</v>
      </c>
      <c r="D251" s="410" t="s">
        <v>2</v>
      </c>
      <c r="E251" s="290" t="s">
        <v>186</v>
      </c>
      <c r="F251" s="393" t="s">
        <v>7071</v>
      </c>
      <c r="G251" s="270" t="s">
        <v>5491</v>
      </c>
      <c r="H251" s="382" t="s">
        <v>7075</v>
      </c>
      <c r="I251" s="382" t="s">
        <v>7184</v>
      </c>
      <c r="J251" s="382" t="s">
        <v>7073</v>
      </c>
      <c r="K251" s="382"/>
    </row>
    <row r="252" spans="1:11" s="290" customFormat="1" x14ac:dyDescent="0.35">
      <c r="A252" s="382">
        <v>251</v>
      </c>
      <c r="B252" s="406" t="s">
        <v>74</v>
      </c>
      <c r="C252" s="407" t="s">
        <v>74</v>
      </c>
      <c r="D252" s="410" t="s">
        <v>2</v>
      </c>
      <c r="E252" s="407" t="s">
        <v>186</v>
      </c>
      <c r="F252" s="408" t="s">
        <v>7071</v>
      </c>
      <c r="G252" s="409" t="s">
        <v>5493</v>
      </c>
      <c r="H252" s="383" t="s">
        <v>46</v>
      </c>
      <c r="I252" s="382" t="s">
        <v>7184</v>
      </c>
      <c r="J252" s="394">
        <v>45960</v>
      </c>
      <c r="K252" s="383" t="s">
        <v>5494</v>
      </c>
    </row>
  </sheetData>
  <conditionalFormatting sqref="G1:G1048576">
    <cfRule type="duplicateValues" dxfId="3" priority="3"/>
  </conditionalFormatting>
  <conditionalFormatting sqref="H190">
    <cfRule type="duplicateValues" dxfId="2" priority="1"/>
  </conditionalFormatting>
  <conditionalFormatting sqref="K128">
    <cfRule type="duplicateValues" dxfId="1" priority="2"/>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7CCAB-9A63-4DB2-AA69-3664E3FD72E0}">
  <dimension ref="A1:Q66"/>
  <sheetViews>
    <sheetView workbookViewId="0">
      <selection activeCell="G6" sqref="G6"/>
    </sheetView>
  </sheetViews>
  <sheetFormatPr defaultColWidth="8.81640625" defaultRowHeight="16.5" customHeight="1" x14ac:dyDescent="0.35"/>
  <sheetData>
    <row r="1" spans="1:17" ht="16.5" customHeight="1" x14ac:dyDescent="0.35">
      <c r="A1" s="316" t="s">
        <v>136</v>
      </c>
      <c r="B1" s="339" t="s">
        <v>137</v>
      </c>
      <c r="C1" s="339" t="s">
        <v>84</v>
      </c>
      <c r="D1" s="350" t="s">
        <v>138</v>
      </c>
      <c r="E1" s="350" t="s">
        <v>139</v>
      </c>
      <c r="F1" s="350" t="s">
        <v>140</v>
      </c>
      <c r="G1" s="350" t="s">
        <v>141</v>
      </c>
      <c r="H1" s="316" t="s">
        <v>1</v>
      </c>
      <c r="I1" s="316" t="s">
        <v>142</v>
      </c>
      <c r="J1" s="340" t="s">
        <v>143</v>
      </c>
      <c r="K1" s="341" t="s">
        <v>149</v>
      </c>
      <c r="L1" s="339" t="s">
        <v>85</v>
      </c>
      <c r="M1" s="351" t="s">
        <v>152</v>
      </c>
      <c r="N1" s="341" t="s">
        <v>164</v>
      </c>
      <c r="O1" s="353" t="s">
        <v>166</v>
      </c>
      <c r="P1" s="353" t="s">
        <v>167</v>
      </c>
      <c r="Q1" s="353" t="s">
        <v>168</v>
      </c>
    </row>
    <row r="2" spans="1:17" ht="16.5" customHeight="1" x14ac:dyDescent="0.35">
      <c r="A2" s="319">
        <v>833</v>
      </c>
      <c r="B2" s="319" t="s">
        <v>2396</v>
      </c>
      <c r="C2" s="319" t="s">
        <v>2</v>
      </c>
      <c r="D2" s="352">
        <v>45181</v>
      </c>
      <c r="E2" s="352" t="s">
        <v>1278</v>
      </c>
      <c r="F2" s="352"/>
      <c r="G2" s="352"/>
      <c r="H2" s="319" t="s">
        <v>73</v>
      </c>
      <c r="I2" s="319" t="s">
        <v>1546</v>
      </c>
      <c r="J2" s="319" t="s">
        <v>2397</v>
      </c>
      <c r="K2" s="319" t="s">
        <v>2398</v>
      </c>
      <c r="L2" s="319" t="s">
        <v>1271</v>
      </c>
      <c r="M2" s="319" t="s">
        <v>9</v>
      </c>
      <c r="N2" s="12" t="s">
        <v>40</v>
      </c>
      <c r="O2" t="s">
        <v>1145</v>
      </c>
      <c r="Q2" t="e">
        <v>#N/A</v>
      </c>
    </row>
    <row r="3" spans="1:17" ht="16.5" customHeight="1" x14ac:dyDescent="0.35">
      <c r="A3" s="319">
        <v>863</v>
      </c>
      <c r="B3" s="319" t="s">
        <v>2467</v>
      </c>
      <c r="C3" s="319" t="s">
        <v>2</v>
      </c>
      <c r="D3" s="352">
        <v>44963</v>
      </c>
      <c r="E3" s="352" t="s">
        <v>1278</v>
      </c>
      <c r="F3" s="352"/>
      <c r="G3" s="352"/>
      <c r="H3" s="319" t="s">
        <v>73</v>
      </c>
      <c r="I3" s="319" t="s">
        <v>1546</v>
      </c>
      <c r="J3" s="319" t="s">
        <v>2468</v>
      </c>
      <c r="K3" s="319" t="s">
        <v>2469</v>
      </c>
      <c r="L3" s="319" t="s">
        <v>1271</v>
      </c>
      <c r="M3" s="319" t="s">
        <v>8</v>
      </c>
      <c r="N3" s="12" t="s">
        <v>39</v>
      </c>
      <c r="O3" t="s">
        <v>1299</v>
      </c>
      <c r="Q3" t="e">
        <v>#N/A</v>
      </c>
    </row>
    <row r="4" spans="1:17" ht="16.5" customHeight="1" x14ac:dyDescent="0.35">
      <c r="A4" s="319">
        <v>1321</v>
      </c>
      <c r="B4" s="319" t="s">
        <v>3462</v>
      </c>
      <c r="C4" s="319" t="s">
        <v>2</v>
      </c>
      <c r="D4" s="352">
        <v>45111</v>
      </c>
      <c r="E4" s="352" t="s">
        <v>1278</v>
      </c>
      <c r="F4" s="352"/>
      <c r="G4" s="352"/>
      <c r="H4" s="319" t="s">
        <v>73</v>
      </c>
      <c r="I4" s="319" t="s">
        <v>3463</v>
      </c>
      <c r="J4" s="319" t="s">
        <v>3464</v>
      </c>
      <c r="K4" s="319" t="s">
        <v>3465</v>
      </c>
      <c r="L4" s="319" t="s">
        <v>1271</v>
      </c>
      <c r="M4" s="319" t="s">
        <v>9</v>
      </c>
      <c r="N4" s="12" t="s">
        <v>40</v>
      </c>
      <c r="O4" t="s">
        <v>1145</v>
      </c>
      <c r="Q4" t="e">
        <v>#VALUE!</v>
      </c>
    </row>
    <row r="5" spans="1:17" ht="16.5" customHeight="1" x14ac:dyDescent="0.35">
      <c r="A5" s="319">
        <v>1322</v>
      </c>
      <c r="B5" s="319" t="s">
        <v>3466</v>
      </c>
      <c r="C5" s="319" t="s">
        <v>2</v>
      </c>
      <c r="D5" s="352">
        <v>45111</v>
      </c>
      <c r="E5" s="352"/>
      <c r="F5" s="352"/>
      <c r="G5" s="352"/>
      <c r="H5" s="319" t="s">
        <v>73</v>
      </c>
      <c r="I5" s="319" t="s">
        <v>3463</v>
      </c>
      <c r="J5" s="319" t="s">
        <v>3467</v>
      </c>
      <c r="K5" s="342" t="s">
        <v>7188</v>
      </c>
      <c r="L5" s="319" t="s">
        <v>133</v>
      </c>
      <c r="M5" s="319" t="s">
        <v>48</v>
      </c>
      <c r="N5" s="12" t="s">
        <v>40</v>
      </c>
      <c r="Q5" t="e">
        <v>#N/A</v>
      </c>
    </row>
    <row r="6" spans="1:17" ht="16.5" customHeight="1" x14ac:dyDescent="0.35">
      <c r="A6" s="319">
        <v>1330</v>
      </c>
      <c r="B6" s="319" t="s">
        <v>3484</v>
      </c>
      <c r="C6" s="319" t="s">
        <v>2</v>
      </c>
      <c r="D6" s="352">
        <v>45105</v>
      </c>
      <c r="E6" s="352" t="s">
        <v>1278</v>
      </c>
      <c r="F6" s="352"/>
      <c r="G6" s="352"/>
      <c r="H6" s="319" t="s">
        <v>73</v>
      </c>
      <c r="I6" s="319" t="s">
        <v>1546</v>
      </c>
      <c r="J6" s="319" t="s">
        <v>3485</v>
      </c>
      <c r="K6" s="319" t="s">
        <v>3486</v>
      </c>
      <c r="L6" s="319" t="s">
        <v>1271</v>
      </c>
      <c r="M6" s="319" t="s">
        <v>9</v>
      </c>
      <c r="N6" s="12" t="s">
        <v>40</v>
      </c>
      <c r="O6" t="s">
        <v>1145</v>
      </c>
      <c r="Q6" t="e">
        <v>#N/A</v>
      </c>
    </row>
    <row r="7" spans="1:17" ht="16.5" customHeight="1" x14ac:dyDescent="0.35">
      <c r="A7" s="319">
        <v>1396</v>
      </c>
      <c r="B7" s="319" t="s">
        <v>3631</v>
      </c>
      <c r="C7" s="319" t="s">
        <v>2</v>
      </c>
      <c r="D7" s="352">
        <v>45111</v>
      </c>
      <c r="E7" s="352" t="s">
        <v>1278</v>
      </c>
      <c r="F7" s="352"/>
      <c r="G7" s="352"/>
      <c r="H7" s="319" t="s">
        <v>73</v>
      </c>
      <c r="I7" s="319" t="s">
        <v>1546</v>
      </c>
      <c r="J7" s="319" t="s">
        <v>3632</v>
      </c>
      <c r="K7" s="319" t="s">
        <v>3633</v>
      </c>
      <c r="L7" s="319" t="s">
        <v>1271</v>
      </c>
      <c r="M7" s="319" t="s">
        <v>8</v>
      </c>
      <c r="N7" s="12" t="s">
        <v>39</v>
      </c>
      <c r="O7" t="s">
        <v>1299</v>
      </c>
      <c r="Q7" t="e">
        <v>#N/A</v>
      </c>
    </row>
    <row r="8" spans="1:17" ht="16.5" customHeight="1" x14ac:dyDescent="0.35">
      <c r="A8" s="319">
        <v>1407</v>
      </c>
      <c r="B8" s="319" t="s">
        <v>3657</v>
      </c>
      <c r="C8" s="319" t="s">
        <v>2</v>
      </c>
      <c r="D8" s="352">
        <v>45111</v>
      </c>
      <c r="E8" s="352" t="s">
        <v>1278</v>
      </c>
      <c r="F8" s="352"/>
      <c r="G8" s="352"/>
      <c r="H8" s="319" t="s">
        <v>73</v>
      </c>
      <c r="I8" s="319" t="s">
        <v>1546</v>
      </c>
      <c r="J8" s="319" t="s">
        <v>3658</v>
      </c>
      <c r="K8" s="319" t="s">
        <v>3659</v>
      </c>
      <c r="L8" s="319" t="s">
        <v>1271</v>
      </c>
      <c r="M8" s="319" t="s">
        <v>8</v>
      </c>
      <c r="N8" s="12" t="s">
        <v>39</v>
      </c>
      <c r="O8" t="s">
        <v>1299</v>
      </c>
      <c r="Q8" t="e">
        <v>#N/A</v>
      </c>
    </row>
    <row r="9" spans="1:17" ht="16.5" customHeight="1" x14ac:dyDescent="0.35">
      <c r="A9" s="319">
        <v>941</v>
      </c>
      <c r="B9" s="319" t="s">
        <v>2632</v>
      </c>
      <c r="C9" s="319" t="s">
        <v>2</v>
      </c>
      <c r="D9" s="352">
        <v>45084</v>
      </c>
      <c r="E9" s="352"/>
      <c r="F9" s="352"/>
      <c r="G9" s="352"/>
      <c r="H9" s="319" t="s">
        <v>61</v>
      </c>
      <c r="I9" s="319" t="s">
        <v>1546</v>
      </c>
      <c r="J9" s="505" t="s">
        <v>2633</v>
      </c>
      <c r="K9" s="319" t="s">
        <v>90</v>
      </c>
      <c r="L9" s="319" t="s">
        <v>120</v>
      </c>
      <c r="M9" s="319" t="s">
        <v>4410</v>
      </c>
      <c r="N9" s="12" t="s">
        <v>39</v>
      </c>
      <c r="Q9" t="e">
        <v>#N/A</v>
      </c>
    </row>
    <row r="10" spans="1:17" ht="16.5" customHeight="1" x14ac:dyDescent="0.35">
      <c r="A10" s="319">
        <v>952</v>
      </c>
      <c r="B10" s="319" t="s">
        <v>2655</v>
      </c>
      <c r="C10" s="319" t="s">
        <v>2</v>
      </c>
      <c r="D10" s="352">
        <v>45084</v>
      </c>
      <c r="E10" s="352"/>
      <c r="F10" s="352"/>
      <c r="G10" s="352"/>
      <c r="H10" s="319" t="s">
        <v>61</v>
      </c>
      <c r="I10" s="319" t="s">
        <v>1546</v>
      </c>
      <c r="J10" s="505" t="s">
        <v>2656</v>
      </c>
      <c r="K10" s="319" t="s">
        <v>90</v>
      </c>
      <c r="L10" s="319" t="s">
        <v>120</v>
      </c>
      <c r="M10" s="319" t="s">
        <v>4410</v>
      </c>
      <c r="N10" s="12" t="s">
        <v>39</v>
      </c>
      <c r="Q10" t="e">
        <v>#N/A</v>
      </c>
    </row>
    <row r="11" spans="1:17" ht="16.5" customHeight="1" x14ac:dyDescent="0.35">
      <c r="A11" s="319">
        <v>963</v>
      </c>
      <c r="B11" s="319" t="s">
        <v>2679</v>
      </c>
      <c r="C11" s="319" t="s">
        <v>2</v>
      </c>
      <c r="D11" s="352">
        <v>45084</v>
      </c>
      <c r="E11" s="352"/>
      <c r="F11" s="352"/>
      <c r="G11" s="352"/>
      <c r="H11" s="319" t="s">
        <v>61</v>
      </c>
      <c r="I11" s="319" t="s">
        <v>1546</v>
      </c>
      <c r="J11" s="505" t="s">
        <v>2680</v>
      </c>
      <c r="K11" s="319" t="s">
        <v>90</v>
      </c>
      <c r="L11" s="319" t="s">
        <v>120</v>
      </c>
      <c r="M11" s="319" t="s">
        <v>4410</v>
      </c>
      <c r="N11" s="12" t="s">
        <v>39</v>
      </c>
      <c r="Q11" t="e">
        <v>#N/A</v>
      </c>
    </row>
    <row r="12" spans="1:17" ht="16.5" customHeight="1" x14ac:dyDescent="0.35">
      <c r="A12" s="319">
        <v>997</v>
      </c>
      <c r="B12" s="319" t="s">
        <v>2761</v>
      </c>
      <c r="C12" s="319" t="s">
        <v>2</v>
      </c>
      <c r="D12" s="352">
        <v>45084</v>
      </c>
      <c r="E12" s="352"/>
      <c r="F12" s="352"/>
      <c r="G12" s="352"/>
      <c r="H12" s="319" t="s">
        <v>61</v>
      </c>
      <c r="I12" s="319" t="s">
        <v>1546</v>
      </c>
      <c r="J12" s="505" t="s">
        <v>2762</v>
      </c>
      <c r="K12" s="319" t="s">
        <v>90</v>
      </c>
      <c r="L12" s="319" t="s">
        <v>120</v>
      </c>
      <c r="M12" s="319" t="s">
        <v>4410</v>
      </c>
      <c r="N12" s="12" t="s">
        <v>39</v>
      </c>
      <c r="Q12" t="e">
        <v>#N/A</v>
      </c>
    </row>
    <row r="13" spans="1:17" ht="16.5" customHeight="1" x14ac:dyDescent="0.35">
      <c r="A13" s="319">
        <v>1463</v>
      </c>
      <c r="B13" s="319" t="s">
        <v>3798</v>
      </c>
      <c r="C13" s="319" t="s">
        <v>2</v>
      </c>
      <c r="D13" s="352">
        <v>45133</v>
      </c>
      <c r="E13" s="352"/>
      <c r="F13" s="352"/>
      <c r="G13" s="352"/>
      <c r="H13" s="319" t="s">
        <v>74</v>
      </c>
      <c r="I13" s="319" t="s">
        <v>1546</v>
      </c>
      <c r="J13" s="505" t="s">
        <v>3799</v>
      </c>
      <c r="K13" s="319" t="s">
        <v>90</v>
      </c>
      <c r="L13" s="319" t="s">
        <v>120</v>
      </c>
      <c r="M13" s="319" t="s">
        <v>4410</v>
      </c>
      <c r="N13" s="12" t="s">
        <v>39</v>
      </c>
      <c r="Q13" t="e">
        <v>#N/A</v>
      </c>
    </row>
    <row r="14" spans="1:17" ht="16.5" customHeight="1" x14ac:dyDescent="0.35">
      <c r="A14" s="319">
        <v>1474</v>
      </c>
      <c r="B14" s="319" t="s">
        <v>3821</v>
      </c>
      <c r="C14" s="319" t="s">
        <v>2</v>
      </c>
      <c r="D14" s="352">
        <v>45133</v>
      </c>
      <c r="E14" s="352"/>
      <c r="F14" s="352"/>
      <c r="G14" s="352"/>
      <c r="H14" s="319" t="s">
        <v>74</v>
      </c>
      <c r="I14" s="319" t="s">
        <v>1546</v>
      </c>
      <c r="J14" s="505" t="s">
        <v>3822</v>
      </c>
      <c r="K14" s="319" t="s">
        <v>90</v>
      </c>
      <c r="L14" s="319" t="s">
        <v>120</v>
      </c>
      <c r="M14" s="319" t="s">
        <v>4410</v>
      </c>
      <c r="N14" s="12" t="s">
        <v>39</v>
      </c>
      <c r="Q14" t="e">
        <v>#N/A</v>
      </c>
    </row>
    <row r="15" spans="1:17" ht="16.5" customHeight="1" x14ac:dyDescent="0.35">
      <c r="A15" s="319">
        <v>1541</v>
      </c>
      <c r="B15" s="319" t="s">
        <v>3957</v>
      </c>
      <c r="C15" s="319" t="s">
        <v>2</v>
      </c>
      <c r="D15" s="352">
        <v>45133</v>
      </c>
      <c r="E15" s="352"/>
      <c r="F15" s="352"/>
      <c r="G15" s="352"/>
      <c r="H15" s="319" t="s">
        <v>74</v>
      </c>
      <c r="I15" s="319" t="s">
        <v>1546</v>
      </c>
      <c r="J15" s="505" t="s">
        <v>3958</v>
      </c>
      <c r="K15" s="319" t="s">
        <v>90</v>
      </c>
      <c r="L15" s="319" t="s">
        <v>120</v>
      </c>
      <c r="M15" s="319" t="s">
        <v>4410</v>
      </c>
      <c r="N15" s="12" t="s">
        <v>39</v>
      </c>
      <c r="Q15" t="e">
        <v>#N/A</v>
      </c>
    </row>
    <row r="16" spans="1:17" ht="16.5" customHeight="1" x14ac:dyDescent="0.35">
      <c r="A16" s="319">
        <v>1607</v>
      </c>
      <c r="B16" s="319" t="s">
        <v>4085</v>
      </c>
      <c r="C16" s="319" t="s">
        <v>2</v>
      </c>
      <c r="D16" s="352">
        <v>45133</v>
      </c>
      <c r="E16" s="352"/>
      <c r="F16" s="352"/>
      <c r="G16" s="352"/>
      <c r="H16" s="319" t="s">
        <v>74</v>
      </c>
      <c r="I16" s="319" t="s">
        <v>1546</v>
      </c>
      <c r="J16" s="505" t="s">
        <v>4086</v>
      </c>
      <c r="K16" s="319" t="s">
        <v>90</v>
      </c>
      <c r="L16" s="319" t="s">
        <v>120</v>
      </c>
      <c r="M16" s="319" t="s">
        <v>4410</v>
      </c>
      <c r="N16" s="12" t="s">
        <v>39</v>
      </c>
      <c r="Q16" t="e">
        <v>#N/A</v>
      </c>
    </row>
    <row r="17" spans="1:17" ht="16.5" customHeight="1" x14ac:dyDescent="0.35">
      <c r="A17" s="319">
        <v>1618</v>
      </c>
      <c r="B17" s="319" t="s">
        <v>4110</v>
      </c>
      <c r="C17" s="319" t="s">
        <v>2</v>
      </c>
      <c r="D17" s="352">
        <v>45133</v>
      </c>
      <c r="E17" s="352"/>
      <c r="F17" s="352"/>
      <c r="G17" s="352"/>
      <c r="H17" s="319" t="s">
        <v>74</v>
      </c>
      <c r="I17" s="319" t="s">
        <v>1546</v>
      </c>
      <c r="J17" s="505" t="s">
        <v>4111</v>
      </c>
      <c r="K17" s="319" t="s">
        <v>90</v>
      </c>
      <c r="L17" s="319" t="s">
        <v>120</v>
      </c>
      <c r="M17" s="319" t="s">
        <v>4410</v>
      </c>
      <c r="N17" s="12" t="s">
        <v>39</v>
      </c>
      <c r="Q17" t="e">
        <v>#N/A</v>
      </c>
    </row>
    <row r="18" spans="1:17" ht="16.5" customHeight="1" x14ac:dyDescent="0.35">
      <c r="A18" s="319">
        <v>1652</v>
      </c>
      <c r="B18" s="319" t="s">
        <v>4183</v>
      </c>
      <c r="C18" s="319" t="s">
        <v>2</v>
      </c>
      <c r="D18" s="352">
        <v>45133</v>
      </c>
      <c r="E18" s="352"/>
      <c r="F18" s="352"/>
      <c r="G18" s="352"/>
      <c r="H18" s="319" t="s">
        <v>74</v>
      </c>
      <c r="I18" s="319" t="s">
        <v>1546</v>
      </c>
      <c r="J18" s="505" t="s">
        <v>4184</v>
      </c>
      <c r="K18" s="319" t="s">
        <v>90</v>
      </c>
      <c r="L18" s="319" t="s">
        <v>120</v>
      </c>
      <c r="M18" s="319" t="s">
        <v>4410</v>
      </c>
      <c r="N18" s="12" t="s">
        <v>39</v>
      </c>
      <c r="Q18" t="e">
        <v>#N/A</v>
      </c>
    </row>
    <row r="19" spans="1:17" ht="16.5" customHeight="1" x14ac:dyDescent="0.35">
      <c r="A19" s="319">
        <v>1674</v>
      </c>
      <c r="B19" s="319" t="s">
        <v>4231</v>
      </c>
      <c r="C19" s="319" t="s">
        <v>2</v>
      </c>
      <c r="D19" s="352">
        <v>45133</v>
      </c>
      <c r="E19" s="352"/>
      <c r="F19" s="352"/>
      <c r="G19" s="352"/>
      <c r="H19" s="319" t="s">
        <v>74</v>
      </c>
      <c r="I19" s="319" t="s">
        <v>1546</v>
      </c>
      <c r="J19" s="505" t="s">
        <v>4232</v>
      </c>
      <c r="K19" s="319" t="s">
        <v>90</v>
      </c>
      <c r="L19" s="319" t="s">
        <v>120</v>
      </c>
      <c r="M19" s="319" t="s">
        <v>4410</v>
      </c>
      <c r="N19" s="12" t="s">
        <v>39</v>
      </c>
      <c r="Q19" t="e">
        <v>#N/A</v>
      </c>
    </row>
    <row r="20" spans="1:17" ht="16.5" customHeight="1" x14ac:dyDescent="0.35">
      <c r="A20" s="319">
        <v>475</v>
      </c>
      <c r="B20" s="319" t="s">
        <v>1545</v>
      </c>
      <c r="C20" s="319" t="s">
        <v>2</v>
      </c>
      <c r="D20" s="352">
        <v>45139</v>
      </c>
      <c r="E20" s="352"/>
      <c r="F20" s="352"/>
      <c r="G20" s="352"/>
      <c r="H20" s="319" t="s">
        <v>77</v>
      </c>
      <c r="I20" s="319" t="s">
        <v>1546</v>
      </c>
      <c r="J20" s="342" t="s">
        <v>1547</v>
      </c>
      <c r="K20" s="342" t="s">
        <v>301</v>
      </c>
      <c r="L20" s="319" t="s">
        <v>133</v>
      </c>
      <c r="M20" s="319" t="s">
        <v>48</v>
      </c>
      <c r="N20" s="12" t="s">
        <v>40</v>
      </c>
      <c r="Q20" t="e">
        <v>#N/A</v>
      </c>
    </row>
    <row r="21" spans="1:17" ht="16.5" customHeight="1" x14ac:dyDescent="0.35">
      <c r="A21" s="319">
        <v>519</v>
      </c>
      <c r="B21" s="319" t="s">
        <v>1675</v>
      </c>
      <c r="C21" s="319" t="s">
        <v>2</v>
      </c>
      <c r="D21" s="352">
        <v>45139</v>
      </c>
      <c r="E21" s="352"/>
      <c r="F21" s="352"/>
      <c r="G21" s="352"/>
      <c r="H21" s="319" t="s">
        <v>77</v>
      </c>
      <c r="I21" s="319" t="s">
        <v>1546</v>
      </c>
      <c r="J21" s="319" t="s">
        <v>1676</v>
      </c>
      <c r="K21" s="448" t="s">
        <v>7189</v>
      </c>
      <c r="L21" s="319" t="s">
        <v>133</v>
      </c>
      <c r="M21" s="319" t="s">
        <v>48</v>
      </c>
      <c r="N21" s="12" t="s">
        <v>40</v>
      </c>
      <c r="Q21" t="e">
        <v>#N/A</v>
      </c>
    </row>
    <row r="22" spans="1:17" ht="16.5" customHeight="1" x14ac:dyDescent="0.35">
      <c r="A22" s="319">
        <v>552</v>
      </c>
      <c r="B22" s="319" t="s">
        <v>1762</v>
      </c>
      <c r="C22" s="319" t="s">
        <v>2</v>
      </c>
      <c r="D22" s="352">
        <v>45139</v>
      </c>
      <c r="E22" s="352"/>
      <c r="F22" s="352"/>
      <c r="G22" s="352"/>
      <c r="H22" s="319" t="s">
        <v>77</v>
      </c>
      <c r="I22" s="319" t="s">
        <v>1546</v>
      </c>
      <c r="J22" s="319" t="s">
        <v>1763</v>
      </c>
      <c r="K22" s="448" t="s">
        <v>7190</v>
      </c>
      <c r="L22" s="319" t="s">
        <v>133</v>
      </c>
      <c r="M22" s="319" t="s">
        <v>48</v>
      </c>
      <c r="N22" s="12" t="s">
        <v>40</v>
      </c>
      <c r="Q22" t="e">
        <v>#N/A</v>
      </c>
    </row>
    <row r="23" spans="1:17" ht="16.5" customHeight="1" x14ac:dyDescent="0.35">
      <c r="A23" s="319">
        <v>563</v>
      </c>
      <c r="B23" s="319" t="s">
        <v>1789</v>
      </c>
      <c r="C23" s="319" t="s">
        <v>2</v>
      </c>
      <c r="D23" s="352">
        <v>45139</v>
      </c>
      <c r="E23" s="352"/>
      <c r="F23" s="352"/>
      <c r="G23" s="352"/>
      <c r="H23" s="319" t="s">
        <v>77</v>
      </c>
      <c r="I23" s="319" t="s">
        <v>1546</v>
      </c>
      <c r="J23" s="319" t="s">
        <v>1763</v>
      </c>
      <c r="K23" s="448" t="s">
        <v>7190</v>
      </c>
      <c r="L23" s="319" t="s">
        <v>133</v>
      </c>
      <c r="M23" s="319" t="s">
        <v>48</v>
      </c>
      <c r="N23" s="12" t="s">
        <v>40</v>
      </c>
      <c r="Q23" t="e">
        <v>#N/A</v>
      </c>
    </row>
    <row r="24" spans="1:17" ht="16.5" customHeight="1" x14ac:dyDescent="0.35">
      <c r="A24" s="319">
        <v>574</v>
      </c>
      <c r="B24" s="319" t="s">
        <v>1812</v>
      </c>
      <c r="C24" s="319" t="s">
        <v>2</v>
      </c>
      <c r="D24" s="352">
        <v>45139</v>
      </c>
      <c r="E24" s="352"/>
      <c r="F24" s="352"/>
      <c r="G24" s="352"/>
      <c r="H24" s="319" t="s">
        <v>77</v>
      </c>
      <c r="I24" s="319" t="s">
        <v>1546</v>
      </c>
      <c r="J24" s="319" t="s">
        <v>1813</v>
      </c>
      <c r="K24" s="448" t="s">
        <v>7189</v>
      </c>
      <c r="L24" s="319" t="s">
        <v>133</v>
      </c>
      <c r="M24" s="319" t="s">
        <v>48</v>
      </c>
      <c r="N24" s="12" t="s">
        <v>40</v>
      </c>
      <c r="Q24" t="e">
        <v>#N/A</v>
      </c>
    </row>
    <row r="25" spans="1:17" ht="16.5" customHeight="1" x14ac:dyDescent="0.35">
      <c r="A25" s="319">
        <v>597</v>
      </c>
      <c r="B25" s="319" t="s">
        <v>1859</v>
      </c>
      <c r="C25" s="319" t="s">
        <v>2</v>
      </c>
      <c r="D25" s="352">
        <v>45139</v>
      </c>
      <c r="E25" s="352"/>
      <c r="F25" s="352"/>
      <c r="G25" s="352"/>
      <c r="H25" s="319" t="s">
        <v>77</v>
      </c>
      <c r="I25" s="319" t="s">
        <v>1546</v>
      </c>
      <c r="J25" s="319" t="s">
        <v>1860</v>
      </c>
      <c r="K25" s="448" t="s">
        <v>7189</v>
      </c>
      <c r="L25" s="319" t="s">
        <v>133</v>
      </c>
      <c r="M25" s="319" t="s">
        <v>48</v>
      </c>
      <c r="N25" s="12" t="s">
        <v>40</v>
      </c>
      <c r="Q25" t="e">
        <v>#N/A</v>
      </c>
    </row>
    <row r="26" spans="1:17" ht="16.5" customHeight="1" x14ac:dyDescent="0.35">
      <c r="A26" s="319">
        <v>619</v>
      </c>
      <c r="B26" s="319" t="s">
        <v>1905</v>
      </c>
      <c r="C26" s="319" t="s">
        <v>2</v>
      </c>
      <c r="D26" s="352">
        <v>45139</v>
      </c>
      <c r="E26" s="352"/>
      <c r="F26" s="352"/>
      <c r="G26" s="352"/>
      <c r="H26" s="319" t="s">
        <v>77</v>
      </c>
      <c r="I26" s="319" t="s">
        <v>1546</v>
      </c>
      <c r="J26" s="319" t="s">
        <v>1906</v>
      </c>
      <c r="K26" s="448" t="s">
        <v>7189</v>
      </c>
      <c r="L26" s="319" t="s">
        <v>133</v>
      </c>
      <c r="M26" s="319" t="s">
        <v>48</v>
      </c>
      <c r="N26" s="12" t="s">
        <v>40</v>
      </c>
      <c r="Q26" t="e">
        <v>#N/A</v>
      </c>
    </row>
    <row r="27" spans="1:17" ht="16.5" customHeight="1" x14ac:dyDescent="0.35">
      <c r="A27" s="319">
        <v>641</v>
      </c>
      <c r="B27" s="319" t="s">
        <v>1952</v>
      </c>
      <c r="C27" s="319" t="s">
        <v>2</v>
      </c>
      <c r="D27" s="352">
        <v>45139</v>
      </c>
      <c r="E27" s="352"/>
      <c r="F27" s="352"/>
      <c r="G27" s="352"/>
      <c r="H27" s="319" t="s">
        <v>77</v>
      </c>
      <c r="I27" s="319" t="s">
        <v>1546</v>
      </c>
      <c r="J27" s="319" t="s">
        <v>1953</v>
      </c>
      <c r="K27" s="448" t="s">
        <v>7191</v>
      </c>
      <c r="L27" s="319" t="s">
        <v>133</v>
      </c>
      <c r="M27" s="319" t="s">
        <v>48</v>
      </c>
      <c r="N27" s="12" t="s">
        <v>40</v>
      </c>
      <c r="Q27" t="e">
        <v>#N/A</v>
      </c>
    </row>
    <row r="28" spans="1:17" ht="16.5" customHeight="1" x14ac:dyDescent="0.35">
      <c r="A28" s="319">
        <v>652</v>
      </c>
      <c r="B28" s="319" t="s">
        <v>1975</v>
      </c>
      <c r="C28" s="319" t="s">
        <v>2</v>
      </c>
      <c r="D28" s="352">
        <v>45139</v>
      </c>
      <c r="E28" s="352"/>
      <c r="F28" s="352"/>
      <c r="G28" s="352"/>
      <c r="H28" s="319" t="s">
        <v>77</v>
      </c>
      <c r="I28" s="319" t="s">
        <v>1546</v>
      </c>
      <c r="J28" s="319" t="s">
        <v>1976</v>
      </c>
      <c r="K28" s="448" t="s">
        <v>7192</v>
      </c>
      <c r="L28" s="319" t="s">
        <v>133</v>
      </c>
      <c r="M28" s="319" t="s">
        <v>48</v>
      </c>
      <c r="N28" s="12" t="s">
        <v>40</v>
      </c>
      <c r="Q28" t="e">
        <v>#N/A</v>
      </c>
    </row>
    <row r="29" spans="1:17" ht="16.5" customHeight="1" x14ac:dyDescent="0.35">
      <c r="A29" s="319">
        <v>663</v>
      </c>
      <c r="B29" s="319" t="s">
        <v>1998</v>
      </c>
      <c r="C29" s="319" t="s">
        <v>2</v>
      </c>
      <c r="D29" s="352">
        <v>45139</v>
      </c>
      <c r="E29" s="352"/>
      <c r="F29" s="352"/>
      <c r="G29" s="352"/>
      <c r="H29" s="319" t="s">
        <v>77</v>
      </c>
      <c r="I29" s="319" t="s">
        <v>1546</v>
      </c>
      <c r="J29" s="319" t="s">
        <v>1999</v>
      </c>
      <c r="K29" s="448" t="s">
        <v>7193</v>
      </c>
      <c r="L29" s="319" t="s">
        <v>133</v>
      </c>
      <c r="M29" s="319" t="s">
        <v>48</v>
      </c>
      <c r="N29" s="12" t="s">
        <v>40</v>
      </c>
      <c r="Q29" t="e">
        <v>#N/A</v>
      </c>
    </row>
    <row r="30" spans="1:17" ht="16.5" customHeight="1" x14ac:dyDescent="0.35">
      <c r="A30" s="319">
        <v>674</v>
      </c>
      <c r="B30" s="319" t="s">
        <v>2021</v>
      </c>
      <c r="C30" s="319" t="s">
        <v>2</v>
      </c>
      <c r="D30" s="352">
        <v>45139</v>
      </c>
      <c r="E30" s="352"/>
      <c r="F30" s="352"/>
      <c r="G30" s="352"/>
      <c r="H30" s="319" t="s">
        <v>77</v>
      </c>
      <c r="I30" s="319" t="s">
        <v>1546</v>
      </c>
      <c r="J30" s="319" t="s">
        <v>2022</v>
      </c>
      <c r="K30" s="319" t="s">
        <v>90</v>
      </c>
      <c r="L30" s="319" t="s">
        <v>133</v>
      </c>
      <c r="M30" s="319" t="s">
        <v>48</v>
      </c>
      <c r="N30" s="12" t="s">
        <v>40</v>
      </c>
      <c r="Q30" t="e">
        <v>#N/A</v>
      </c>
    </row>
    <row r="31" spans="1:17" ht="16.5" customHeight="1" x14ac:dyDescent="0.35">
      <c r="A31" s="319">
        <v>685</v>
      </c>
      <c r="B31" s="319" t="s">
        <v>2046</v>
      </c>
      <c r="C31" s="319" t="s">
        <v>2</v>
      </c>
      <c r="D31" s="352">
        <v>45139</v>
      </c>
      <c r="E31" s="352"/>
      <c r="F31" s="352"/>
      <c r="G31" s="352"/>
      <c r="H31" s="319" t="s">
        <v>77</v>
      </c>
      <c r="I31" s="319" t="s">
        <v>1546</v>
      </c>
      <c r="J31" s="319" t="s">
        <v>2047</v>
      </c>
      <c r="K31" s="448" t="s">
        <v>7194</v>
      </c>
      <c r="L31" s="319" t="s">
        <v>133</v>
      </c>
      <c r="M31" s="319" t="s">
        <v>48</v>
      </c>
      <c r="N31" s="12" t="s">
        <v>40</v>
      </c>
      <c r="Q31" t="e">
        <v>#N/A</v>
      </c>
    </row>
    <row r="32" spans="1:17" ht="16.5" customHeight="1" x14ac:dyDescent="0.35">
      <c r="A32" s="319">
        <v>697</v>
      </c>
      <c r="B32" s="319" t="s">
        <v>2079</v>
      </c>
      <c r="C32" s="319" t="s">
        <v>2</v>
      </c>
      <c r="D32" s="352">
        <v>45139</v>
      </c>
      <c r="E32" s="352"/>
      <c r="F32" s="352"/>
      <c r="G32" s="352"/>
      <c r="H32" s="319" t="s">
        <v>77</v>
      </c>
      <c r="I32" s="319" t="s">
        <v>1546</v>
      </c>
      <c r="J32" s="319" t="s">
        <v>2080</v>
      </c>
      <c r="K32" s="448" t="s">
        <v>7194</v>
      </c>
      <c r="L32" s="319" t="s">
        <v>133</v>
      </c>
      <c r="M32" s="319" t="s">
        <v>48</v>
      </c>
      <c r="N32" s="12" t="s">
        <v>40</v>
      </c>
      <c r="Q32" t="e">
        <v>#N/A</v>
      </c>
    </row>
    <row r="33" spans="1:17" ht="16.5" customHeight="1" x14ac:dyDescent="0.35">
      <c r="A33" s="319">
        <v>708</v>
      </c>
      <c r="B33" s="319" t="s">
        <v>2108</v>
      </c>
      <c r="C33" s="319" t="s">
        <v>2</v>
      </c>
      <c r="D33" s="352">
        <v>45139</v>
      </c>
      <c r="E33" s="352"/>
      <c r="F33" s="352"/>
      <c r="G33" s="352"/>
      <c r="H33" s="319" t="s">
        <v>77</v>
      </c>
      <c r="I33" s="319" t="s">
        <v>1546</v>
      </c>
      <c r="J33" s="319" t="s">
        <v>2109</v>
      </c>
      <c r="K33" s="319" t="s">
        <v>90</v>
      </c>
      <c r="L33" s="319" t="s">
        <v>133</v>
      </c>
      <c r="M33" s="319" t="s">
        <v>48</v>
      </c>
      <c r="N33" s="12" t="s">
        <v>40</v>
      </c>
      <c r="Q33" t="e">
        <v>#N/A</v>
      </c>
    </row>
    <row r="34" spans="1:17" ht="16.5" customHeight="1" x14ac:dyDescent="0.35">
      <c r="A34" s="319">
        <v>719</v>
      </c>
      <c r="B34" s="319" t="s">
        <v>2132</v>
      </c>
      <c r="C34" s="319" t="s">
        <v>2</v>
      </c>
      <c r="D34" s="352">
        <v>45139</v>
      </c>
      <c r="E34" s="352"/>
      <c r="F34" s="352"/>
      <c r="G34" s="352"/>
      <c r="H34" s="319" t="s">
        <v>77</v>
      </c>
      <c r="I34" s="319" t="s">
        <v>1546</v>
      </c>
      <c r="J34" s="319" t="s">
        <v>2133</v>
      </c>
      <c r="K34" s="448" t="s">
        <v>7189</v>
      </c>
      <c r="L34" s="319" t="s">
        <v>133</v>
      </c>
      <c r="M34" s="319" t="s">
        <v>48</v>
      </c>
      <c r="N34" s="12" t="s">
        <v>40</v>
      </c>
      <c r="Q34" t="e">
        <v>#N/A</v>
      </c>
    </row>
    <row r="35" spans="1:17" ht="16.5" customHeight="1" x14ac:dyDescent="0.35">
      <c r="A35" s="319">
        <v>730</v>
      </c>
      <c r="B35" s="319" t="s">
        <v>2154</v>
      </c>
      <c r="C35" s="319" t="s">
        <v>2</v>
      </c>
      <c r="D35" s="352">
        <v>45139</v>
      </c>
      <c r="E35" s="352"/>
      <c r="F35" s="352"/>
      <c r="G35" s="352"/>
      <c r="H35" s="319" t="s">
        <v>77</v>
      </c>
      <c r="I35" s="319" t="s">
        <v>1546</v>
      </c>
      <c r="J35" s="319" t="s">
        <v>2155</v>
      </c>
      <c r="K35" s="448" t="s">
        <v>7189</v>
      </c>
      <c r="L35" s="319" t="s">
        <v>133</v>
      </c>
      <c r="M35" s="319" t="s">
        <v>48</v>
      </c>
      <c r="N35" s="12" t="s">
        <v>40</v>
      </c>
      <c r="Q35" t="e">
        <v>#N/A</v>
      </c>
    </row>
    <row r="36" spans="1:17" ht="16.5" customHeight="1" x14ac:dyDescent="0.35">
      <c r="A36" s="319">
        <v>763</v>
      </c>
      <c r="B36" s="319" t="s">
        <v>2233</v>
      </c>
      <c r="C36" s="319" t="s">
        <v>2</v>
      </c>
      <c r="D36" s="352">
        <v>45139</v>
      </c>
      <c r="E36" s="352"/>
      <c r="F36" s="352"/>
      <c r="G36" s="352"/>
      <c r="H36" s="319" t="s">
        <v>77</v>
      </c>
      <c r="I36" s="319" t="s">
        <v>1546</v>
      </c>
      <c r="J36" s="319" t="s">
        <v>2234</v>
      </c>
      <c r="K36" s="319" t="s">
        <v>90</v>
      </c>
      <c r="L36" s="319" t="s">
        <v>133</v>
      </c>
      <c r="M36" s="319" t="s">
        <v>48</v>
      </c>
      <c r="N36" s="12" t="s">
        <v>40</v>
      </c>
      <c r="Q36" t="e">
        <v>#N/A</v>
      </c>
    </row>
    <row r="37" spans="1:17" ht="16.5" customHeight="1" x14ac:dyDescent="0.35">
      <c r="A37" s="319">
        <v>774</v>
      </c>
      <c r="B37" s="319" t="s">
        <v>2260</v>
      </c>
      <c r="C37" s="319" t="s">
        <v>2</v>
      </c>
      <c r="D37" s="352">
        <v>45139</v>
      </c>
      <c r="E37" s="352"/>
      <c r="F37" s="352"/>
      <c r="G37" s="352"/>
      <c r="H37" s="319" t="s">
        <v>77</v>
      </c>
      <c r="I37" s="319" t="s">
        <v>1546</v>
      </c>
      <c r="J37" s="319" t="s">
        <v>2261</v>
      </c>
      <c r="K37" s="448" t="s">
        <v>7189</v>
      </c>
      <c r="L37" s="319" t="s">
        <v>133</v>
      </c>
      <c r="M37" s="319" t="s">
        <v>48</v>
      </c>
      <c r="N37" s="12" t="s">
        <v>40</v>
      </c>
      <c r="Q37" t="e">
        <v>#N/A</v>
      </c>
    </row>
    <row r="38" spans="1:17" ht="16.5" customHeight="1" x14ac:dyDescent="0.35">
      <c r="A38" s="319">
        <v>775</v>
      </c>
      <c r="B38" s="319" t="s">
        <v>2262</v>
      </c>
      <c r="C38" s="319" t="s">
        <v>2</v>
      </c>
      <c r="D38" s="352">
        <v>45702</v>
      </c>
      <c r="E38" s="352"/>
      <c r="F38" s="352"/>
      <c r="G38" s="352"/>
      <c r="H38" s="319" t="s">
        <v>77</v>
      </c>
      <c r="I38" s="319" t="s">
        <v>1546</v>
      </c>
      <c r="J38" s="319" t="s">
        <v>2263</v>
      </c>
      <c r="K38" s="319" t="s">
        <v>90</v>
      </c>
      <c r="L38" s="319" t="s">
        <v>133</v>
      </c>
      <c r="M38" s="319" t="s">
        <v>48</v>
      </c>
      <c r="N38" s="12" t="s">
        <v>40</v>
      </c>
      <c r="Q38" t="e">
        <v>#N/A</v>
      </c>
    </row>
    <row r="39" spans="1:17" ht="16.5" customHeight="1" x14ac:dyDescent="0.35">
      <c r="A39" s="319">
        <v>784</v>
      </c>
      <c r="B39" s="319" t="s">
        <v>2282</v>
      </c>
      <c r="C39" s="319" t="s">
        <v>2</v>
      </c>
      <c r="D39" s="352">
        <v>45139</v>
      </c>
      <c r="E39" s="352"/>
      <c r="F39" s="352"/>
      <c r="G39" s="352"/>
      <c r="H39" s="319" t="s">
        <v>77</v>
      </c>
      <c r="I39" s="319" t="s">
        <v>1546</v>
      </c>
      <c r="J39" s="319" t="s">
        <v>2283</v>
      </c>
      <c r="K39" s="448" t="s">
        <v>7195</v>
      </c>
      <c r="L39" s="319" t="s">
        <v>133</v>
      </c>
      <c r="M39" s="319" t="s">
        <v>48</v>
      </c>
      <c r="N39" s="12" t="s">
        <v>40</v>
      </c>
      <c r="Q39" t="e">
        <v>#N/A</v>
      </c>
    </row>
    <row r="40" spans="1:17" ht="16.5" customHeight="1" x14ac:dyDescent="0.35">
      <c r="A40" s="319">
        <v>785</v>
      </c>
      <c r="B40" s="319" t="s">
        <v>2284</v>
      </c>
      <c r="C40" s="319" t="s">
        <v>2</v>
      </c>
      <c r="D40" s="352">
        <v>45139</v>
      </c>
      <c r="E40" s="352"/>
      <c r="F40" s="352"/>
      <c r="G40" s="352"/>
      <c r="H40" s="319" t="s">
        <v>77</v>
      </c>
      <c r="I40" s="319" t="s">
        <v>1546</v>
      </c>
      <c r="J40" s="319" t="s">
        <v>2285</v>
      </c>
      <c r="K40" s="448" t="s">
        <v>7189</v>
      </c>
      <c r="L40" s="319" t="s">
        <v>133</v>
      </c>
      <c r="M40" s="319" t="s">
        <v>48</v>
      </c>
      <c r="N40" s="12" t="s">
        <v>40</v>
      </c>
      <c r="Q40" t="e">
        <v>#N/A</v>
      </c>
    </row>
    <row r="41" spans="1:17" ht="16.5" customHeight="1" x14ac:dyDescent="0.35">
      <c r="A41" s="319">
        <v>787</v>
      </c>
      <c r="B41" s="319" t="s">
        <v>2288</v>
      </c>
      <c r="C41" s="319" t="s">
        <v>2</v>
      </c>
      <c r="D41" s="352">
        <v>45139</v>
      </c>
      <c r="E41" s="352"/>
      <c r="F41" s="352"/>
      <c r="G41" s="352"/>
      <c r="H41" s="319" t="s">
        <v>77</v>
      </c>
      <c r="I41" s="319" t="s">
        <v>1546</v>
      </c>
      <c r="J41" s="319" t="s">
        <v>2289</v>
      </c>
      <c r="K41" s="448" t="s">
        <v>7189</v>
      </c>
      <c r="L41" s="319" t="s">
        <v>133</v>
      </c>
      <c r="M41" s="319" t="s">
        <v>48</v>
      </c>
      <c r="N41" s="12" t="s">
        <v>40</v>
      </c>
      <c r="Q41" t="e">
        <v>#N/A</v>
      </c>
    </row>
    <row r="42" spans="1:17" ht="16.5" customHeight="1" x14ac:dyDescent="0.35">
      <c r="A42" s="319">
        <v>789</v>
      </c>
      <c r="B42" s="319" t="s">
        <v>2293</v>
      </c>
      <c r="C42" s="319" t="s">
        <v>2</v>
      </c>
      <c r="D42" s="352">
        <v>45139</v>
      </c>
      <c r="E42" s="352"/>
      <c r="F42" s="352"/>
      <c r="G42" s="352"/>
      <c r="H42" s="319" t="s">
        <v>77</v>
      </c>
      <c r="I42" s="319" t="s">
        <v>1546</v>
      </c>
      <c r="J42" s="319" t="s">
        <v>2294</v>
      </c>
      <c r="K42" s="448" t="s">
        <v>7189</v>
      </c>
      <c r="L42" s="319" t="s">
        <v>133</v>
      </c>
      <c r="M42" s="319" t="s">
        <v>48</v>
      </c>
      <c r="N42" s="12" t="s">
        <v>40</v>
      </c>
      <c r="Q42" t="e">
        <v>#N/A</v>
      </c>
    </row>
    <row r="43" spans="1:17" ht="16.5" customHeight="1" x14ac:dyDescent="0.35">
      <c r="A43" s="319">
        <v>530</v>
      </c>
      <c r="B43" s="319" t="s">
        <v>1706</v>
      </c>
      <c r="C43" s="319" t="s">
        <v>2</v>
      </c>
      <c r="D43" s="352">
        <v>45139</v>
      </c>
      <c r="E43" s="352"/>
      <c r="F43" s="352"/>
      <c r="G43" s="352"/>
      <c r="H43" s="319" t="s">
        <v>77</v>
      </c>
      <c r="I43" s="319" t="s">
        <v>1546</v>
      </c>
      <c r="J43" s="319" t="s">
        <v>1707</v>
      </c>
      <c r="K43" s="319" t="s">
        <v>90</v>
      </c>
      <c r="L43" s="319" t="s">
        <v>133</v>
      </c>
      <c r="M43" s="319" t="s">
        <v>48</v>
      </c>
      <c r="N43" s="12" t="s">
        <v>40</v>
      </c>
      <c r="Q43" t="e">
        <v>#N/A</v>
      </c>
    </row>
    <row r="44" spans="1:17" ht="16.5" customHeight="1" x14ac:dyDescent="0.35">
      <c r="A44" s="319">
        <v>802</v>
      </c>
      <c r="B44" s="319" t="s">
        <v>2326</v>
      </c>
      <c r="C44" s="319" t="s">
        <v>2</v>
      </c>
      <c r="D44" s="352">
        <v>45161</v>
      </c>
      <c r="E44" s="352"/>
      <c r="F44" s="352"/>
      <c r="G44" s="352"/>
      <c r="H44" s="319" t="s">
        <v>65</v>
      </c>
      <c r="I44" s="319" t="s">
        <v>1546</v>
      </c>
      <c r="J44" s="319" t="s">
        <v>2327</v>
      </c>
      <c r="K44" s="319" t="s">
        <v>90</v>
      </c>
      <c r="L44" s="319" t="s">
        <v>202</v>
      </c>
      <c r="M44" s="319" t="s">
        <v>40</v>
      </c>
      <c r="N44" s="12" t="s">
        <v>40</v>
      </c>
      <c r="Q44" t="e">
        <v>#N/A</v>
      </c>
    </row>
    <row r="45" spans="1:17" ht="16.5" customHeight="1" x14ac:dyDescent="0.35">
      <c r="A45" s="319">
        <v>826</v>
      </c>
      <c r="B45" s="319" t="s">
        <v>2379</v>
      </c>
      <c r="C45" s="319" t="s">
        <v>2</v>
      </c>
      <c r="D45" s="352">
        <v>45177</v>
      </c>
      <c r="E45" s="352"/>
      <c r="F45" s="352"/>
      <c r="G45" s="352"/>
      <c r="H45" s="319" t="s">
        <v>65</v>
      </c>
      <c r="I45" s="319" t="s">
        <v>1546</v>
      </c>
      <c r="J45" s="319" t="s">
        <v>2380</v>
      </c>
      <c r="K45" s="319" t="s">
        <v>90</v>
      </c>
      <c r="L45" s="319" t="s">
        <v>202</v>
      </c>
      <c r="M45" s="319" t="s">
        <v>40</v>
      </c>
      <c r="N45" s="12" t="s">
        <v>40</v>
      </c>
      <c r="Q45" t="e">
        <v>#N/A</v>
      </c>
    </row>
    <row r="46" spans="1:17" ht="16.5" customHeight="1" x14ac:dyDescent="0.35">
      <c r="A46" s="319">
        <v>827</v>
      </c>
      <c r="B46" s="319" t="s">
        <v>2381</v>
      </c>
      <c r="C46" s="319" t="s">
        <v>2</v>
      </c>
      <c r="D46" s="352">
        <v>45177</v>
      </c>
      <c r="E46" s="352"/>
      <c r="F46" s="352"/>
      <c r="G46" s="352"/>
      <c r="H46" s="319" t="s">
        <v>65</v>
      </c>
      <c r="I46" s="319" t="s">
        <v>1546</v>
      </c>
      <c r="J46" s="319" t="s">
        <v>2382</v>
      </c>
      <c r="K46" s="319" t="s">
        <v>90</v>
      </c>
      <c r="L46" s="319" t="s">
        <v>202</v>
      </c>
      <c r="M46" s="319" t="s">
        <v>40</v>
      </c>
      <c r="N46" s="12" t="s">
        <v>40</v>
      </c>
      <c r="Q46" t="e">
        <v>#N/A</v>
      </c>
    </row>
    <row r="47" spans="1:17" ht="16.5" customHeight="1" x14ac:dyDescent="0.35">
      <c r="A47" s="319">
        <v>828</v>
      </c>
      <c r="B47" s="319" t="s">
        <v>2383</v>
      </c>
      <c r="C47" s="319" t="s">
        <v>2</v>
      </c>
      <c r="D47" s="352">
        <v>45177</v>
      </c>
      <c r="E47" s="352"/>
      <c r="F47" s="352"/>
      <c r="G47" s="352"/>
      <c r="H47" s="319" t="s">
        <v>65</v>
      </c>
      <c r="I47" s="319" t="s">
        <v>1546</v>
      </c>
      <c r="J47" s="319" t="s">
        <v>2384</v>
      </c>
      <c r="K47" s="319" t="s">
        <v>90</v>
      </c>
      <c r="L47" s="319" t="s">
        <v>202</v>
      </c>
      <c r="M47" s="319" t="s">
        <v>40</v>
      </c>
      <c r="N47" s="12" t="s">
        <v>40</v>
      </c>
      <c r="Q47" t="e">
        <v>#N/A</v>
      </c>
    </row>
    <row r="48" spans="1:17" ht="16.5" customHeight="1" x14ac:dyDescent="0.35">
      <c r="A48" s="319">
        <v>829</v>
      </c>
      <c r="B48" s="319" t="s">
        <v>2385</v>
      </c>
      <c r="C48" s="319" t="s">
        <v>2</v>
      </c>
      <c r="D48" s="352">
        <v>45177</v>
      </c>
      <c r="E48" s="352"/>
      <c r="F48" s="352"/>
      <c r="G48" s="352"/>
      <c r="H48" s="319" t="s">
        <v>65</v>
      </c>
      <c r="I48" s="319" t="s">
        <v>1546</v>
      </c>
      <c r="J48" s="319" t="s">
        <v>2386</v>
      </c>
      <c r="K48" s="319" t="s">
        <v>90</v>
      </c>
      <c r="L48" s="319" t="s">
        <v>202</v>
      </c>
      <c r="M48" s="319" t="s">
        <v>40</v>
      </c>
      <c r="N48" s="12" t="s">
        <v>40</v>
      </c>
      <c r="Q48" t="e">
        <v>#N/A</v>
      </c>
    </row>
    <row r="49" spans="1:17" ht="16.5" customHeight="1" x14ac:dyDescent="0.35">
      <c r="A49" s="319">
        <v>909</v>
      </c>
      <c r="B49" s="319" t="s">
        <v>2561</v>
      </c>
      <c r="C49" s="319" t="s">
        <v>2</v>
      </c>
      <c r="D49" s="352">
        <v>45195</v>
      </c>
      <c r="E49" s="352"/>
      <c r="F49" s="352"/>
      <c r="G49" s="352"/>
      <c r="H49" s="319" t="s">
        <v>73</v>
      </c>
      <c r="I49" s="319" t="s">
        <v>1546</v>
      </c>
      <c r="J49" s="319" t="s">
        <v>2562</v>
      </c>
      <c r="K49" s="319" t="s">
        <v>90</v>
      </c>
      <c r="L49" s="319" t="s">
        <v>1540</v>
      </c>
      <c r="M49" s="319" t="s">
        <v>40</v>
      </c>
      <c r="N49" s="12" t="s">
        <v>40</v>
      </c>
      <c r="Q49" t="e">
        <v>#N/A</v>
      </c>
    </row>
    <row r="50" spans="1:17" ht="16.5" customHeight="1" x14ac:dyDescent="0.35">
      <c r="A50" s="319">
        <v>1074</v>
      </c>
      <c r="B50" s="319" t="s">
        <v>2937</v>
      </c>
      <c r="C50" s="319" t="s">
        <v>2</v>
      </c>
      <c r="D50" s="352">
        <v>45092</v>
      </c>
      <c r="E50" s="352"/>
      <c r="F50" s="352"/>
      <c r="G50" s="352"/>
      <c r="H50" s="319" t="s">
        <v>65</v>
      </c>
      <c r="I50" s="319" t="s">
        <v>1546</v>
      </c>
      <c r="J50" s="319" t="s">
        <v>2938</v>
      </c>
      <c r="K50" s="319" t="s">
        <v>90</v>
      </c>
      <c r="L50" s="319" t="s">
        <v>202</v>
      </c>
      <c r="M50" s="319" t="s">
        <v>40</v>
      </c>
      <c r="N50" s="12" t="s">
        <v>40</v>
      </c>
      <c r="Q50" t="e">
        <v>#N/A</v>
      </c>
    </row>
    <row r="51" spans="1:17" ht="16.5" customHeight="1" x14ac:dyDescent="0.35">
      <c r="A51" s="319">
        <v>1363</v>
      </c>
      <c r="B51" s="319" t="s">
        <v>3562</v>
      </c>
      <c r="C51" s="319" t="s">
        <v>2</v>
      </c>
      <c r="D51" s="352">
        <v>45105</v>
      </c>
      <c r="E51" s="352" t="s">
        <v>1278</v>
      </c>
      <c r="F51" s="352"/>
      <c r="G51" s="352"/>
      <c r="H51" s="319" t="s">
        <v>73</v>
      </c>
      <c r="I51" s="319" t="s">
        <v>1546</v>
      </c>
      <c r="J51" s="319" t="s">
        <v>3563</v>
      </c>
      <c r="K51" s="319" t="s">
        <v>90</v>
      </c>
      <c r="L51" s="319" t="s">
        <v>1271</v>
      </c>
      <c r="M51" s="319" t="s">
        <v>9</v>
      </c>
      <c r="N51" s="12" t="s">
        <v>40</v>
      </c>
      <c r="O51" t="s">
        <v>1145</v>
      </c>
      <c r="Q51" t="e">
        <v>#N/A</v>
      </c>
    </row>
    <row r="52" spans="1:17" ht="16.5" customHeight="1" x14ac:dyDescent="0.35">
      <c r="A52" s="319">
        <v>1374</v>
      </c>
      <c r="B52" s="319" t="s">
        <v>3585</v>
      </c>
      <c r="C52" s="319" t="s">
        <v>2</v>
      </c>
      <c r="D52" s="352">
        <v>45105</v>
      </c>
      <c r="E52" s="352" t="s">
        <v>1278</v>
      </c>
      <c r="F52" s="352"/>
      <c r="G52" s="352"/>
      <c r="H52" s="319" t="s">
        <v>73</v>
      </c>
      <c r="I52" s="319" t="s">
        <v>1546</v>
      </c>
      <c r="J52" s="319" t="s">
        <v>3586</v>
      </c>
      <c r="K52" s="319" t="s">
        <v>90</v>
      </c>
      <c r="L52" s="319" t="s">
        <v>1271</v>
      </c>
      <c r="M52" s="319" t="s">
        <v>9</v>
      </c>
      <c r="N52" s="12" t="s">
        <v>40</v>
      </c>
      <c r="O52" t="s">
        <v>1145</v>
      </c>
      <c r="Q52" t="e">
        <v>#N/A</v>
      </c>
    </row>
    <row r="53" spans="1:17" ht="16.5" customHeight="1" x14ac:dyDescent="0.35">
      <c r="A53" s="319">
        <v>1441</v>
      </c>
      <c r="B53" s="319" t="s">
        <v>3743</v>
      </c>
      <c r="C53" s="319" t="s">
        <v>2</v>
      </c>
      <c r="D53" s="352">
        <v>45111</v>
      </c>
      <c r="E53" s="352" t="s">
        <v>1278</v>
      </c>
      <c r="F53" s="352"/>
      <c r="G53" s="352"/>
      <c r="H53" s="319" t="s">
        <v>73</v>
      </c>
      <c r="I53" s="319" t="s">
        <v>1546</v>
      </c>
      <c r="J53" s="319" t="s">
        <v>3744</v>
      </c>
      <c r="K53" s="319" t="s">
        <v>90</v>
      </c>
      <c r="L53" s="319" t="s">
        <v>1271</v>
      </c>
      <c r="M53" s="319" t="s">
        <v>9</v>
      </c>
      <c r="N53" s="12" t="s">
        <v>40</v>
      </c>
      <c r="O53" t="s">
        <v>1145</v>
      </c>
      <c r="Q53" t="e">
        <v>#N/A</v>
      </c>
    </row>
    <row r="54" spans="1:17" ht="16.5" customHeight="1" x14ac:dyDescent="0.35">
      <c r="A54" s="319">
        <v>1627</v>
      </c>
      <c r="B54" s="319" t="s">
        <v>4126</v>
      </c>
      <c r="C54" s="319" t="s">
        <v>2</v>
      </c>
      <c r="D54" s="352">
        <v>45275</v>
      </c>
      <c r="E54" s="352" t="s">
        <v>1278</v>
      </c>
      <c r="F54" s="352"/>
      <c r="G54" s="352"/>
      <c r="H54" s="319" t="s">
        <v>73</v>
      </c>
      <c r="I54" s="319" t="s">
        <v>3463</v>
      </c>
      <c r="J54" s="319" t="s">
        <v>4127</v>
      </c>
      <c r="K54" s="319" t="s">
        <v>90</v>
      </c>
      <c r="L54" s="319" t="s">
        <v>1271</v>
      </c>
      <c r="M54" s="319" t="s">
        <v>9</v>
      </c>
      <c r="N54" s="12" t="s">
        <v>40</v>
      </c>
      <c r="O54" t="s">
        <v>1145</v>
      </c>
      <c r="Q54" t="e">
        <v>#N/A</v>
      </c>
    </row>
    <row r="55" spans="1:17" ht="16.5" customHeight="1" x14ac:dyDescent="0.35">
      <c r="A55" s="319">
        <v>586</v>
      </c>
      <c r="B55" s="319" t="s">
        <v>1837</v>
      </c>
      <c r="C55" s="319" t="s">
        <v>2</v>
      </c>
      <c r="D55" s="352">
        <v>45139</v>
      </c>
      <c r="E55" s="352"/>
      <c r="F55" s="352"/>
      <c r="G55" s="352"/>
      <c r="H55" s="319" t="s">
        <v>77</v>
      </c>
      <c r="I55" s="319" t="s">
        <v>1546</v>
      </c>
      <c r="J55" s="319" t="s">
        <v>1838</v>
      </c>
      <c r="K55" s="319" t="s">
        <v>90</v>
      </c>
      <c r="L55" s="319" t="s">
        <v>133</v>
      </c>
      <c r="M55" s="319" t="s">
        <v>46</v>
      </c>
      <c r="N55" s="12" t="s">
        <v>40</v>
      </c>
      <c r="Q55" t="e">
        <v>#N/A</v>
      </c>
    </row>
    <row r="56" spans="1:17" ht="16.5" customHeight="1" x14ac:dyDescent="0.35">
      <c r="A56" s="319">
        <v>608</v>
      </c>
      <c r="B56" s="319" t="s">
        <v>1881</v>
      </c>
      <c r="C56" s="319" t="s">
        <v>2</v>
      </c>
      <c r="D56" s="352">
        <v>45139</v>
      </c>
      <c r="E56" s="352"/>
      <c r="F56" s="352"/>
      <c r="G56" s="352"/>
      <c r="H56" s="319" t="s">
        <v>77</v>
      </c>
      <c r="I56" s="319" t="s">
        <v>1546</v>
      </c>
      <c r="J56" s="319" t="s">
        <v>1882</v>
      </c>
      <c r="K56" s="448" t="s">
        <v>1883</v>
      </c>
      <c r="L56" s="319" t="s">
        <v>133</v>
      </c>
      <c r="M56" s="319" t="s">
        <v>46</v>
      </c>
      <c r="N56" s="12" t="s">
        <v>40</v>
      </c>
      <c r="Q56" t="e">
        <v>#N/A</v>
      </c>
    </row>
    <row r="57" spans="1:17" ht="16.5" customHeight="1" x14ac:dyDescent="0.35">
      <c r="A57" s="319">
        <v>741</v>
      </c>
      <c r="B57" s="319" t="s">
        <v>2176</v>
      </c>
      <c r="C57" s="319" t="s">
        <v>2</v>
      </c>
      <c r="D57" s="352">
        <v>45139</v>
      </c>
      <c r="E57" s="352"/>
      <c r="F57" s="352"/>
      <c r="G57" s="352"/>
      <c r="H57" s="319" t="s">
        <v>77</v>
      </c>
      <c r="I57" s="319" t="s">
        <v>1546</v>
      </c>
      <c r="J57" s="319" t="s">
        <v>2177</v>
      </c>
      <c r="K57" s="319" t="s">
        <v>90</v>
      </c>
      <c r="L57" s="319" t="s">
        <v>133</v>
      </c>
      <c r="M57" s="319" t="s">
        <v>46</v>
      </c>
      <c r="N57" s="12" t="s">
        <v>40</v>
      </c>
      <c r="Q57" t="e">
        <v>#N/A</v>
      </c>
    </row>
    <row r="58" spans="1:17" ht="16.5" customHeight="1" x14ac:dyDescent="0.35">
      <c r="A58" s="319">
        <v>752</v>
      </c>
      <c r="B58" s="319" t="s">
        <v>2205</v>
      </c>
      <c r="C58" s="319" t="s">
        <v>2</v>
      </c>
      <c r="D58" s="352">
        <v>45139</v>
      </c>
      <c r="E58" s="352"/>
      <c r="F58" s="352"/>
      <c r="G58" s="352"/>
      <c r="H58" s="319" t="s">
        <v>77</v>
      </c>
      <c r="I58" s="319" t="s">
        <v>1546</v>
      </c>
      <c r="J58" s="319" t="s">
        <v>2206</v>
      </c>
      <c r="K58" s="319" t="s">
        <v>90</v>
      </c>
      <c r="L58" s="319" t="s">
        <v>133</v>
      </c>
      <c r="M58" s="319" t="s">
        <v>46</v>
      </c>
      <c r="N58" s="12" t="s">
        <v>40</v>
      </c>
      <c r="Q58" t="e">
        <v>#N/A</v>
      </c>
    </row>
    <row r="59" spans="1:17" ht="16.5" customHeight="1" x14ac:dyDescent="0.35">
      <c r="A59" s="319">
        <v>788</v>
      </c>
      <c r="B59" s="319" t="s">
        <v>2290</v>
      </c>
      <c r="C59" s="319" t="s">
        <v>2</v>
      </c>
      <c r="D59" s="352">
        <v>45139</v>
      </c>
      <c r="E59" s="352"/>
      <c r="F59" s="352"/>
      <c r="G59" s="352"/>
      <c r="H59" s="319" t="s">
        <v>77</v>
      </c>
      <c r="I59" s="319" t="s">
        <v>1546</v>
      </c>
      <c r="J59" s="319" t="s">
        <v>2291</v>
      </c>
      <c r="K59" s="448" t="s">
        <v>2292</v>
      </c>
      <c r="L59" s="319" t="s">
        <v>133</v>
      </c>
      <c r="M59" s="319" t="s">
        <v>46</v>
      </c>
      <c r="N59" s="12" t="s">
        <v>40</v>
      </c>
      <c r="Q59" t="e">
        <v>#N/A</v>
      </c>
    </row>
    <row r="60" spans="1:17" ht="16.5" customHeight="1" x14ac:dyDescent="0.35">
      <c r="A60" s="319">
        <v>790</v>
      </c>
      <c r="B60" s="319" t="s">
        <v>2295</v>
      </c>
      <c r="C60" s="319" t="s">
        <v>2</v>
      </c>
      <c r="D60" s="352">
        <v>45139</v>
      </c>
      <c r="E60" s="352"/>
      <c r="F60" s="352"/>
      <c r="G60" s="352"/>
      <c r="H60" s="319" t="s">
        <v>77</v>
      </c>
      <c r="I60" s="319" t="s">
        <v>1546</v>
      </c>
      <c r="J60" s="319" t="s">
        <v>2296</v>
      </c>
      <c r="K60" s="448"/>
      <c r="L60" s="319" t="s">
        <v>133</v>
      </c>
      <c r="M60" s="319" t="s">
        <v>46</v>
      </c>
      <c r="N60" s="12" t="s">
        <v>40</v>
      </c>
      <c r="Q60" t="e">
        <v>#N/A</v>
      </c>
    </row>
    <row r="61" spans="1:17" ht="16.5" customHeight="1" x14ac:dyDescent="0.35">
      <c r="A61" s="319">
        <v>849</v>
      </c>
      <c r="B61" s="319" t="s">
        <v>2439</v>
      </c>
      <c r="C61" s="319" t="s">
        <v>2</v>
      </c>
      <c r="D61" s="352">
        <v>45191</v>
      </c>
      <c r="E61" s="352"/>
      <c r="F61" s="352"/>
      <c r="G61" s="352"/>
      <c r="H61" s="319" t="s">
        <v>62</v>
      </c>
      <c r="I61" s="319" t="s">
        <v>1546</v>
      </c>
      <c r="J61" s="319" t="s">
        <v>2440</v>
      </c>
      <c r="K61" s="319" t="s">
        <v>90</v>
      </c>
      <c r="L61" s="319" t="s">
        <v>824</v>
      </c>
      <c r="M61" s="319" t="s">
        <v>40</v>
      </c>
      <c r="N61" s="12" t="s">
        <v>40</v>
      </c>
      <c r="Q61" t="e">
        <v>#N/A</v>
      </c>
    </row>
    <row r="62" spans="1:17" ht="16.5" customHeight="1" x14ac:dyDescent="0.35">
      <c r="A62" s="319">
        <v>1307</v>
      </c>
      <c r="B62" s="319" t="s">
        <v>3429</v>
      </c>
      <c r="C62" s="319" t="s">
        <v>2</v>
      </c>
      <c r="D62" s="352">
        <v>45012</v>
      </c>
      <c r="E62" s="352"/>
      <c r="F62" s="352"/>
      <c r="G62" s="352"/>
      <c r="H62" s="319" t="s">
        <v>73</v>
      </c>
      <c r="I62" s="319" t="s">
        <v>1546</v>
      </c>
      <c r="J62" s="319" t="s">
        <v>3430</v>
      </c>
      <c r="K62" s="319" t="s">
        <v>7196</v>
      </c>
      <c r="L62" s="319" t="s">
        <v>1540</v>
      </c>
      <c r="M62" s="319" t="s">
        <v>39</v>
      </c>
      <c r="N62" s="12" t="s">
        <v>39</v>
      </c>
      <c r="Q62" t="e">
        <v>#N/A</v>
      </c>
    </row>
    <row r="63" spans="1:17" ht="16.5" customHeight="1" x14ac:dyDescent="0.35">
      <c r="A63" s="319">
        <v>1308</v>
      </c>
      <c r="B63" s="319" t="s">
        <v>3431</v>
      </c>
      <c r="C63" s="319" t="s">
        <v>2</v>
      </c>
      <c r="D63" s="352">
        <v>45105</v>
      </c>
      <c r="E63" s="352"/>
      <c r="F63" s="352"/>
      <c r="G63" s="352"/>
      <c r="H63" s="319" t="s">
        <v>73</v>
      </c>
      <c r="I63" s="319" t="s">
        <v>1546</v>
      </c>
      <c r="J63" s="319" t="s">
        <v>3432</v>
      </c>
      <c r="K63" s="319" t="s">
        <v>90</v>
      </c>
      <c r="L63" s="319" t="s">
        <v>1540</v>
      </c>
      <c r="M63" s="319" t="s">
        <v>46</v>
      </c>
      <c r="N63" s="12" t="s">
        <v>40</v>
      </c>
      <c r="Q63" t="e">
        <v>#N/A</v>
      </c>
    </row>
    <row r="64" spans="1:17" ht="16.5" customHeight="1" x14ac:dyDescent="0.35">
      <c r="A64" s="319">
        <v>1341</v>
      </c>
      <c r="B64" s="319" t="s">
        <v>3510</v>
      </c>
      <c r="C64" s="319" t="s">
        <v>2</v>
      </c>
      <c r="D64" s="352">
        <v>45105</v>
      </c>
      <c r="E64" s="352"/>
      <c r="F64" s="352"/>
      <c r="G64" s="352"/>
      <c r="H64" s="319" t="s">
        <v>73</v>
      </c>
      <c r="I64" s="319" t="s">
        <v>1546</v>
      </c>
      <c r="J64" s="319" t="s">
        <v>3511</v>
      </c>
      <c r="K64" s="319" t="s">
        <v>90</v>
      </c>
      <c r="L64" s="319" t="s">
        <v>1540</v>
      </c>
      <c r="M64" s="319" t="s">
        <v>39</v>
      </c>
      <c r="N64" s="12" t="s">
        <v>39</v>
      </c>
      <c r="Q64" t="e">
        <v>#N/A</v>
      </c>
    </row>
    <row r="65" spans="1:17" ht="16.5" customHeight="1" x14ac:dyDescent="0.35">
      <c r="A65" s="319">
        <v>1352</v>
      </c>
      <c r="B65" s="319" t="s">
        <v>3536</v>
      </c>
      <c r="C65" s="319" t="s">
        <v>2</v>
      </c>
      <c r="D65" s="352">
        <v>45105</v>
      </c>
      <c r="E65" s="352"/>
      <c r="F65" s="352"/>
      <c r="G65" s="352"/>
      <c r="H65" s="319" t="s">
        <v>73</v>
      </c>
      <c r="I65" s="319" t="s">
        <v>1546</v>
      </c>
      <c r="J65" s="319" t="s">
        <v>3537</v>
      </c>
      <c r="K65" s="319"/>
      <c r="L65" s="319" t="s">
        <v>1540</v>
      </c>
      <c r="M65" s="319" t="s">
        <v>39</v>
      </c>
      <c r="N65" s="12" t="s">
        <v>39</v>
      </c>
      <c r="Q65" t="e">
        <v>#N/A</v>
      </c>
    </row>
    <row r="66" spans="1:17" ht="16.5" customHeight="1" x14ac:dyDescent="0.35">
      <c r="A66" s="319">
        <v>1385</v>
      </c>
      <c r="B66" s="319" t="s">
        <v>3609</v>
      </c>
      <c r="C66" s="319" t="s">
        <v>2</v>
      </c>
      <c r="D66" s="352">
        <v>45105</v>
      </c>
      <c r="E66" s="352"/>
      <c r="F66" s="352"/>
      <c r="G66" s="352"/>
      <c r="H66" s="319" t="s">
        <v>73</v>
      </c>
      <c r="I66" s="319" t="s">
        <v>1546</v>
      </c>
      <c r="J66" s="319" t="s">
        <v>3610</v>
      </c>
      <c r="K66" s="319" t="s">
        <v>90</v>
      </c>
      <c r="L66" s="319" t="s">
        <v>1540</v>
      </c>
      <c r="M66" s="319" t="s">
        <v>46</v>
      </c>
      <c r="N66" s="12" t="s">
        <v>40</v>
      </c>
      <c r="Q66" t="e">
        <v>#N/A</v>
      </c>
    </row>
  </sheetData>
  <conditionalFormatting sqref="J1:J66">
    <cfRule type="duplicateValues" dxfId="0" priority="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036C3-BE22-444B-98ED-2CE4042DE568}">
  <dimension ref="A1:O1280"/>
  <sheetViews>
    <sheetView topLeftCell="D1" zoomScaleNormal="100" workbookViewId="0">
      <pane ySplit="1" topLeftCell="A2" activePane="bottomLeft" state="frozen"/>
      <selection pane="bottomLeft" activeCell="F5" sqref="F5"/>
    </sheetView>
  </sheetViews>
  <sheetFormatPr defaultColWidth="8.81640625" defaultRowHeight="14.5" x14ac:dyDescent="0.35"/>
  <cols>
    <col min="1" max="1" width="6.453125" customWidth="1"/>
    <col min="2" max="2" width="10.81640625" bestFit="1" customWidth="1"/>
    <col min="3" max="3" width="14" bestFit="1" customWidth="1"/>
    <col min="4" max="4" width="22.453125" style="59" bestFit="1" customWidth="1"/>
    <col min="5" max="5" width="23.453125" bestFit="1" customWidth="1"/>
    <col min="6" max="6" width="90.453125" style="9" customWidth="1"/>
    <col min="7" max="7" width="13.453125" style="9" customWidth="1"/>
    <col min="8" max="8" width="12.1796875" bestFit="1" customWidth="1"/>
    <col min="9" max="9" width="20.453125" customWidth="1"/>
    <col min="10" max="10" width="30.1796875" style="9" customWidth="1"/>
    <col min="11" max="11" width="13.81640625" bestFit="1" customWidth="1"/>
    <col min="12" max="12" width="22.1796875" customWidth="1"/>
    <col min="13" max="13" width="10.453125" style="12" bestFit="1" customWidth="1"/>
    <col min="14" max="14" width="8.81640625" style="12"/>
    <col min="15" max="15" width="25" style="12" customWidth="1"/>
  </cols>
  <sheetData>
    <row r="1" spans="1:15" ht="29" x14ac:dyDescent="0.35">
      <c r="A1" s="264" t="s">
        <v>136</v>
      </c>
      <c r="B1" s="297" t="s">
        <v>137</v>
      </c>
      <c r="C1" s="265" t="s">
        <v>138</v>
      </c>
      <c r="D1" s="265" t="s">
        <v>1</v>
      </c>
      <c r="E1" s="265" t="s">
        <v>142</v>
      </c>
      <c r="F1" s="266" t="s">
        <v>143</v>
      </c>
      <c r="G1" s="266" t="s">
        <v>139</v>
      </c>
      <c r="H1" s="265" t="s">
        <v>145</v>
      </c>
      <c r="I1" s="266" t="s">
        <v>147</v>
      </c>
      <c r="J1" s="298" t="s">
        <v>149</v>
      </c>
      <c r="K1" s="298" t="s">
        <v>85</v>
      </c>
      <c r="L1" s="298" t="s">
        <v>7197</v>
      </c>
      <c r="M1" s="299" t="s">
        <v>153</v>
      </c>
      <c r="N1" s="300" t="s">
        <v>154</v>
      </c>
      <c r="O1" s="300" t="s">
        <v>155</v>
      </c>
    </row>
    <row r="2" spans="1:15" x14ac:dyDescent="0.35">
      <c r="A2" s="267">
        <v>817</v>
      </c>
      <c r="B2" s="285" t="s">
        <v>3973</v>
      </c>
      <c r="C2" s="271">
        <v>45561</v>
      </c>
      <c r="D2" s="268" t="s">
        <v>3974</v>
      </c>
      <c r="E2" s="269" t="s">
        <v>76</v>
      </c>
      <c r="F2" s="270" t="s">
        <v>3975</v>
      </c>
      <c r="G2" s="270" t="s">
        <v>1689</v>
      </c>
      <c r="H2" s="269" t="s">
        <v>9</v>
      </c>
      <c r="I2" s="269"/>
      <c r="J2" s="270"/>
      <c r="K2" s="286"/>
      <c r="L2" s="286"/>
    </row>
    <row r="3" spans="1:15" ht="29" x14ac:dyDescent="0.35">
      <c r="A3" s="267">
        <v>1198</v>
      </c>
      <c r="B3" s="285" t="s">
        <v>2072</v>
      </c>
      <c r="C3" s="271">
        <v>45635</v>
      </c>
      <c r="D3" s="268" t="s">
        <v>32</v>
      </c>
      <c r="E3" s="269" t="s">
        <v>63</v>
      </c>
      <c r="F3" s="272" t="s">
        <v>2073</v>
      </c>
      <c r="G3" s="272" t="s">
        <v>186</v>
      </c>
      <c r="H3" s="273" t="s">
        <v>8</v>
      </c>
      <c r="I3" s="269"/>
      <c r="J3" s="270"/>
      <c r="K3" s="286"/>
      <c r="L3" s="286"/>
    </row>
    <row r="4" spans="1:15" x14ac:dyDescent="0.35">
      <c r="A4" s="267">
        <v>1229</v>
      </c>
      <c r="B4" s="285" t="s">
        <v>2152</v>
      </c>
      <c r="C4" s="271">
        <v>45636</v>
      </c>
      <c r="D4" s="268" t="s">
        <v>32</v>
      </c>
      <c r="E4" s="269" t="s">
        <v>63</v>
      </c>
      <c r="F4" s="272" t="s">
        <v>2153</v>
      </c>
      <c r="G4" s="272" t="s">
        <v>186</v>
      </c>
      <c r="H4" s="273" t="s">
        <v>8</v>
      </c>
      <c r="I4" s="269"/>
      <c r="J4" s="270"/>
      <c r="K4" s="286"/>
      <c r="L4" s="286"/>
    </row>
    <row r="5" spans="1:15" x14ac:dyDescent="0.35">
      <c r="A5" s="267">
        <v>1230</v>
      </c>
      <c r="B5" s="285" t="s">
        <v>2156</v>
      </c>
      <c r="C5" s="271">
        <v>45636</v>
      </c>
      <c r="D5" s="268" t="s">
        <v>32</v>
      </c>
      <c r="E5" s="269" t="s">
        <v>63</v>
      </c>
      <c r="F5" s="272" t="s">
        <v>2157</v>
      </c>
      <c r="G5" s="272" t="s">
        <v>186</v>
      </c>
      <c r="H5" s="273" t="s">
        <v>8</v>
      </c>
      <c r="I5" s="269"/>
      <c r="J5" s="270"/>
      <c r="K5" s="286"/>
      <c r="L5" s="286"/>
    </row>
    <row r="6" spans="1:15" ht="116" x14ac:dyDescent="0.35">
      <c r="A6" s="267">
        <v>1236</v>
      </c>
      <c r="B6" s="285" t="s">
        <v>2168</v>
      </c>
      <c r="C6" s="271">
        <v>45636</v>
      </c>
      <c r="D6" s="268" t="s">
        <v>32</v>
      </c>
      <c r="E6" s="269" t="s">
        <v>63</v>
      </c>
      <c r="F6" s="272" t="s">
        <v>7198</v>
      </c>
      <c r="G6" s="272" t="s">
        <v>186</v>
      </c>
      <c r="H6" s="269" t="s">
        <v>9</v>
      </c>
      <c r="I6" s="269"/>
      <c r="J6" s="270"/>
      <c r="K6" s="286"/>
      <c r="L6" s="286"/>
    </row>
    <row r="7" spans="1:15" x14ac:dyDescent="0.35">
      <c r="A7" s="267">
        <v>1253</v>
      </c>
      <c r="B7" s="285" t="s">
        <v>2217</v>
      </c>
      <c r="C7" s="271">
        <v>45637</v>
      </c>
      <c r="D7" s="268" t="s">
        <v>32</v>
      </c>
      <c r="E7" s="269" t="s">
        <v>63</v>
      </c>
      <c r="F7" s="272" t="s">
        <v>2218</v>
      </c>
      <c r="G7" s="272" t="s">
        <v>186</v>
      </c>
      <c r="H7" s="273" t="s">
        <v>8</v>
      </c>
      <c r="I7" s="269"/>
      <c r="J7" s="270"/>
      <c r="K7" s="286"/>
      <c r="L7" s="286"/>
    </row>
    <row r="8" spans="1:15" x14ac:dyDescent="0.35">
      <c r="A8" s="267">
        <v>4</v>
      </c>
      <c r="B8" s="285" t="s">
        <v>2962</v>
      </c>
      <c r="C8" s="271">
        <v>45012</v>
      </c>
      <c r="D8" s="269" t="s">
        <v>65</v>
      </c>
      <c r="E8" s="274" t="s">
        <v>2064</v>
      </c>
      <c r="F8" s="270" t="s">
        <v>2963</v>
      </c>
      <c r="G8" s="270" t="s">
        <v>186</v>
      </c>
      <c r="H8" s="269" t="s">
        <v>9</v>
      </c>
      <c r="I8" s="269" t="s">
        <v>1398</v>
      </c>
      <c r="J8" s="270"/>
      <c r="K8" s="286"/>
      <c r="L8" s="286"/>
    </row>
    <row r="9" spans="1:15" x14ac:dyDescent="0.35">
      <c r="A9" s="267">
        <v>19</v>
      </c>
      <c r="B9" s="285" t="s">
        <v>2445</v>
      </c>
      <c r="C9" s="271">
        <v>45064</v>
      </c>
      <c r="D9" s="269" t="s">
        <v>65</v>
      </c>
      <c r="E9" s="269" t="s">
        <v>1542</v>
      </c>
      <c r="F9" s="270" t="s">
        <v>2446</v>
      </c>
      <c r="G9" s="270" t="s">
        <v>186</v>
      </c>
      <c r="H9" s="269" t="s">
        <v>9</v>
      </c>
      <c r="I9" s="269" t="s">
        <v>1398</v>
      </c>
      <c r="J9" s="270"/>
      <c r="K9" s="286"/>
      <c r="L9" s="286"/>
    </row>
    <row r="10" spans="1:15" x14ac:dyDescent="0.35">
      <c r="A10" s="267">
        <v>20</v>
      </c>
      <c r="B10" s="285" t="s">
        <v>2470</v>
      </c>
      <c r="C10" s="271">
        <v>45064</v>
      </c>
      <c r="D10" s="269" t="s">
        <v>65</v>
      </c>
      <c r="E10" s="269" t="s">
        <v>2315</v>
      </c>
      <c r="F10" s="270" t="s">
        <v>2471</v>
      </c>
      <c r="G10" s="270" t="s">
        <v>186</v>
      </c>
      <c r="H10" s="269" t="s">
        <v>9</v>
      </c>
      <c r="I10" s="269" t="s">
        <v>1398</v>
      </c>
      <c r="J10" s="270"/>
      <c r="K10" s="286"/>
      <c r="L10" s="286"/>
    </row>
    <row r="11" spans="1:15" x14ac:dyDescent="0.35">
      <c r="A11" s="267">
        <v>38</v>
      </c>
      <c r="B11" s="285" t="s">
        <v>2914</v>
      </c>
      <c r="C11" s="271">
        <v>45092</v>
      </c>
      <c r="D11" s="269" t="s">
        <v>65</v>
      </c>
      <c r="E11" s="269" t="s">
        <v>1542</v>
      </c>
      <c r="F11" s="270" t="s">
        <v>2915</v>
      </c>
      <c r="G11" s="270" t="s">
        <v>186</v>
      </c>
      <c r="H11" s="269" t="s">
        <v>9</v>
      </c>
      <c r="I11" s="269" t="s">
        <v>2916</v>
      </c>
      <c r="J11" s="270"/>
      <c r="K11" s="286"/>
      <c r="L11" s="286"/>
    </row>
    <row r="12" spans="1:15" x14ac:dyDescent="0.35">
      <c r="A12" s="267">
        <v>39</v>
      </c>
      <c r="B12" s="285" t="s">
        <v>2937</v>
      </c>
      <c r="C12" s="271">
        <v>45092</v>
      </c>
      <c r="D12" s="269" t="s">
        <v>65</v>
      </c>
      <c r="E12" s="269" t="s">
        <v>1546</v>
      </c>
      <c r="F12" s="270" t="s">
        <v>2938</v>
      </c>
      <c r="G12" s="270" t="s">
        <v>186</v>
      </c>
      <c r="H12" s="269" t="s">
        <v>9</v>
      </c>
      <c r="I12" s="273"/>
      <c r="J12" s="270"/>
      <c r="K12" s="286"/>
      <c r="L12" s="286"/>
    </row>
    <row r="13" spans="1:15" x14ac:dyDescent="0.35">
      <c r="A13" s="267">
        <v>136</v>
      </c>
      <c r="B13" s="285" t="s">
        <v>2304</v>
      </c>
      <c r="C13" s="271">
        <v>45161</v>
      </c>
      <c r="D13" s="269" t="s">
        <v>65</v>
      </c>
      <c r="E13" s="269" t="s">
        <v>2305</v>
      </c>
      <c r="F13" s="270" t="s">
        <v>2306</v>
      </c>
      <c r="G13" s="270" t="s">
        <v>186</v>
      </c>
      <c r="H13" s="269" t="s">
        <v>9</v>
      </c>
      <c r="I13" s="269"/>
      <c r="J13" s="270"/>
      <c r="K13" s="286"/>
      <c r="L13" s="286"/>
    </row>
    <row r="14" spans="1:15" x14ac:dyDescent="0.35">
      <c r="A14" s="267">
        <v>137</v>
      </c>
      <c r="B14" s="285" t="s">
        <v>2307</v>
      </c>
      <c r="C14" s="271">
        <v>45161</v>
      </c>
      <c r="D14" s="269" t="s">
        <v>65</v>
      </c>
      <c r="E14" s="269" t="s">
        <v>2308</v>
      </c>
      <c r="F14" s="270" t="s">
        <v>2309</v>
      </c>
      <c r="G14" s="270" t="s">
        <v>186</v>
      </c>
      <c r="H14" s="269" t="s">
        <v>8</v>
      </c>
      <c r="I14" s="269"/>
      <c r="J14" s="270"/>
      <c r="K14" s="286"/>
      <c r="L14" s="286"/>
    </row>
    <row r="15" spans="1:15" x14ac:dyDescent="0.35">
      <c r="A15" s="267">
        <v>138</v>
      </c>
      <c r="B15" s="285" t="s">
        <v>2310</v>
      </c>
      <c r="C15" s="271">
        <v>45161</v>
      </c>
      <c r="D15" s="269" t="s">
        <v>65</v>
      </c>
      <c r="E15" s="269" t="s">
        <v>2308</v>
      </c>
      <c r="F15" s="270" t="s">
        <v>2311</v>
      </c>
      <c r="G15" s="270" t="s">
        <v>186</v>
      </c>
      <c r="H15" s="269" t="s">
        <v>8</v>
      </c>
      <c r="I15" s="269"/>
      <c r="J15" s="270"/>
      <c r="K15" s="286"/>
      <c r="L15" s="286"/>
    </row>
    <row r="16" spans="1:15" x14ac:dyDescent="0.35">
      <c r="A16" s="267">
        <v>139</v>
      </c>
      <c r="B16" s="285" t="s">
        <v>2312</v>
      </c>
      <c r="C16" s="271">
        <v>45161</v>
      </c>
      <c r="D16" s="269" t="s">
        <v>65</v>
      </c>
      <c r="E16" s="269" t="s">
        <v>1070</v>
      </c>
      <c r="F16" s="270" t="s">
        <v>2313</v>
      </c>
      <c r="G16" s="270" t="s">
        <v>1689</v>
      </c>
      <c r="H16" s="269" t="s">
        <v>8</v>
      </c>
      <c r="I16" s="269"/>
      <c r="J16" s="270"/>
      <c r="K16" s="286"/>
      <c r="L16" s="286"/>
    </row>
    <row r="17" spans="1:12" x14ac:dyDescent="0.35">
      <c r="A17" s="267">
        <v>140</v>
      </c>
      <c r="B17" s="285" t="s">
        <v>2317</v>
      </c>
      <c r="C17" s="271">
        <v>45161</v>
      </c>
      <c r="D17" s="269" t="s">
        <v>65</v>
      </c>
      <c r="E17" s="269" t="s">
        <v>2308</v>
      </c>
      <c r="F17" s="270" t="s">
        <v>2318</v>
      </c>
      <c r="G17" s="270" t="s">
        <v>1689</v>
      </c>
      <c r="H17" s="269" t="s">
        <v>9</v>
      </c>
      <c r="I17" s="269"/>
      <c r="J17" s="270"/>
      <c r="K17" s="286"/>
      <c r="L17" s="286"/>
    </row>
    <row r="18" spans="1:12" x14ac:dyDescent="0.35">
      <c r="A18" s="267">
        <v>141</v>
      </c>
      <c r="B18" s="285" t="s">
        <v>2320</v>
      </c>
      <c r="C18" s="271">
        <v>45161</v>
      </c>
      <c r="D18" s="269" t="s">
        <v>65</v>
      </c>
      <c r="E18" s="269" t="s">
        <v>1542</v>
      </c>
      <c r="F18" s="270" t="s">
        <v>2321</v>
      </c>
      <c r="G18" s="270" t="s">
        <v>1689</v>
      </c>
      <c r="H18" s="269" t="s">
        <v>9</v>
      </c>
      <c r="I18" s="269"/>
      <c r="J18" s="270"/>
      <c r="K18" s="286"/>
      <c r="L18" s="286"/>
    </row>
    <row r="19" spans="1:12" x14ac:dyDescent="0.35">
      <c r="A19" s="267">
        <v>142</v>
      </c>
      <c r="B19" s="285" t="s">
        <v>2322</v>
      </c>
      <c r="C19" s="271">
        <v>45161</v>
      </c>
      <c r="D19" s="269" t="s">
        <v>65</v>
      </c>
      <c r="E19" s="269" t="s">
        <v>1542</v>
      </c>
      <c r="F19" s="270" t="s">
        <v>2323</v>
      </c>
      <c r="G19" s="270" t="s">
        <v>1689</v>
      </c>
      <c r="H19" s="269" t="s">
        <v>9</v>
      </c>
      <c r="I19" s="269"/>
      <c r="J19" s="270"/>
      <c r="K19" s="286"/>
      <c r="L19" s="286"/>
    </row>
    <row r="20" spans="1:12" x14ac:dyDescent="0.35">
      <c r="A20" s="267">
        <v>143</v>
      </c>
      <c r="B20" s="285" t="s">
        <v>2324</v>
      </c>
      <c r="C20" s="271">
        <v>45161</v>
      </c>
      <c r="D20" s="269" t="s">
        <v>65</v>
      </c>
      <c r="E20" s="269" t="s">
        <v>1584</v>
      </c>
      <c r="F20" s="270" t="s">
        <v>2325</v>
      </c>
      <c r="G20" s="270" t="s">
        <v>186</v>
      </c>
      <c r="H20" s="269" t="s">
        <v>9</v>
      </c>
      <c r="I20" s="269"/>
      <c r="J20" s="270"/>
      <c r="K20" s="286"/>
      <c r="L20" s="286"/>
    </row>
    <row r="21" spans="1:12" x14ac:dyDescent="0.35">
      <c r="A21" s="267">
        <v>144</v>
      </c>
      <c r="B21" s="285" t="s">
        <v>2326</v>
      </c>
      <c r="C21" s="271">
        <v>45161</v>
      </c>
      <c r="D21" s="269" t="s">
        <v>65</v>
      </c>
      <c r="E21" s="269" t="s">
        <v>1546</v>
      </c>
      <c r="F21" s="270" t="s">
        <v>2327</v>
      </c>
      <c r="G21" s="270" t="s">
        <v>1689</v>
      </c>
      <c r="H21" s="269" t="s">
        <v>9</v>
      </c>
      <c r="I21" s="269"/>
      <c r="J21" s="270"/>
      <c r="K21" s="286"/>
      <c r="L21" s="286"/>
    </row>
    <row r="22" spans="1:12" x14ac:dyDescent="0.35">
      <c r="A22" s="267">
        <v>146</v>
      </c>
      <c r="B22" s="285" t="s">
        <v>2331</v>
      </c>
      <c r="C22" s="271">
        <v>45161</v>
      </c>
      <c r="D22" s="269" t="s">
        <v>65</v>
      </c>
      <c r="E22" s="269" t="s">
        <v>1070</v>
      </c>
      <c r="F22" s="270" t="s">
        <v>2332</v>
      </c>
      <c r="G22" s="270" t="s">
        <v>1689</v>
      </c>
      <c r="H22" s="269" t="s">
        <v>9</v>
      </c>
      <c r="I22" s="269"/>
      <c r="J22" s="270"/>
      <c r="K22" s="286"/>
      <c r="L22" s="286"/>
    </row>
    <row r="23" spans="1:12" x14ac:dyDescent="0.35">
      <c r="A23" s="267">
        <v>147</v>
      </c>
      <c r="B23" s="285" t="s">
        <v>2333</v>
      </c>
      <c r="C23" s="271">
        <v>45161</v>
      </c>
      <c r="D23" s="269" t="s">
        <v>65</v>
      </c>
      <c r="E23" s="269" t="s">
        <v>2329</v>
      </c>
      <c r="F23" s="270" t="s">
        <v>2334</v>
      </c>
      <c r="G23" s="270" t="s">
        <v>1689</v>
      </c>
      <c r="H23" s="269" t="s">
        <v>9</v>
      </c>
      <c r="I23" s="269"/>
      <c r="J23" s="270"/>
      <c r="K23" s="286"/>
      <c r="L23" s="286"/>
    </row>
    <row r="24" spans="1:12" x14ac:dyDescent="0.35">
      <c r="A24" s="267">
        <v>148</v>
      </c>
      <c r="B24" s="285" t="s">
        <v>2335</v>
      </c>
      <c r="C24" s="271">
        <v>45161</v>
      </c>
      <c r="D24" s="269" t="s">
        <v>65</v>
      </c>
      <c r="E24" s="269" t="s">
        <v>2336</v>
      </c>
      <c r="F24" s="270" t="s">
        <v>2337</v>
      </c>
      <c r="G24" s="270" t="s">
        <v>186</v>
      </c>
      <c r="H24" s="269" t="s">
        <v>9</v>
      </c>
      <c r="I24" s="269"/>
      <c r="J24" s="270"/>
      <c r="K24" s="286"/>
      <c r="L24" s="286"/>
    </row>
    <row r="25" spans="1:12" ht="29" x14ac:dyDescent="0.35">
      <c r="A25" s="267">
        <v>149</v>
      </c>
      <c r="B25" s="285" t="s">
        <v>2338</v>
      </c>
      <c r="C25" s="271">
        <v>45161</v>
      </c>
      <c r="D25" s="269" t="s">
        <v>65</v>
      </c>
      <c r="E25" s="269" t="s">
        <v>2339</v>
      </c>
      <c r="F25" s="270" t="s">
        <v>2340</v>
      </c>
      <c r="G25" s="270" t="s">
        <v>186</v>
      </c>
      <c r="H25" s="269" t="s">
        <v>9</v>
      </c>
      <c r="I25" s="269"/>
      <c r="J25" s="270"/>
      <c r="K25" s="286"/>
      <c r="L25" s="286"/>
    </row>
    <row r="26" spans="1:12" x14ac:dyDescent="0.35">
      <c r="A26" s="267">
        <v>150</v>
      </c>
      <c r="B26" s="285" t="s">
        <v>2343</v>
      </c>
      <c r="C26" s="271">
        <v>45161</v>
      </c>
      <c r="D26" s="269" t="s">
        <v>65</v>
      </c>
      <c r="E26" s="269" t="s">
        <v>2344</v>
      </c>
      <c r="F26" s="270" t="s">
        <v>2345</v>
      </c>
      <c r="G26" s="270" t="s">
        <v>186</v>
      </c>
      <c r="H26" s="269" t="s">
        <v>9</v>
      </c>
      <c r="I26" s="269"/>
      <c r="J26" s="270"/>
      <c r="K26" s="286"/>
      <c r="L26" s="286"/>
    </row>
    <row r="27" spans="1:12" x14ac:dyDescent="0.35">
      <c r="A27" s="267">
        <v>151</v>
      </c>
      <c r="B27" s="285" t="s">
        <v>2346</v>
      </c>
      <c r="C27" s="271">
        <v>45161</v>
      </c>
      <c r="D27" s="269" t="s">
        <v>65</v>
      </c>
      <c r="E27" s="269" t="s">
        <v>2344</v>
      </c>
      <c r="F27" s="270" t="s">
        <v>2347</v>
      </c>
      <c r="G27" s="270" t="s">
        <v>186</v>
      </c>
      <c r="H27" s="269" t="s">
        <v>9</v>
      </c>
      <c r="I27" s="269"/>
      <c r="J27" s="270"/>
      <c r="K27" s="286"/>
      <c r="L27" s="286"/>
    </row>
    <row r="28" spans="1:12" x14ac:dyDescent="0.35">
      <c r="A28" s="267">
        <v>152</v>
      </c>
      <c r="B28" s="285" t="s">
        <v>2348</v>
      </c>
      <c r="C28" s="271">
        <v>45161</v>
      </c>
      <c r="D28" s="269" t="s">
        <v>65</v>
      </c>
      <c r="E28" s="269" t="s">
        <v>2344</v>
      </c>
      <c r="F28" s="270" t="s">
        <v>2349</v>
      </c>
      <c r="G28" s="270" t="s">
        <v>186</v>
      </c>
      <c r="H28" s="269" t="s">
        <v>8</v>
      </c>
      <c r="I28" s="269"/>
      <c r="J28" s="270"/>
      <c r="K28" s="286"/>
      <c r="L28" s="286"/>
    </row>
    <row r="29" spans="1:12" x14ac:dyDescent="0.35">
      <c r="A29" s="267">
        <v>153</v>
      </c>
      <c r="B29" s="285" t="s">
        <v>2350</v>
      </c>
      <c r="C29" s="271">
        <v>45161</v>
      </c>
      <c r="D29" s="269" t="s">
        <v>65</v>
      </c>
      <c r="E29" s="269" t="s">
        <v>2344</v>
      </c>
      <c r="F29" s="270" t="s">
        <v>2351</v>
      </c>
      <c r="G29" s="270" t="s">
        <v>1689</v>
      </c>
      <c r="H29" s="269" t="s">
        <v>9</v>
      </c>
      <c r="I29" s="269"/>
      <c r="J29" s="270"/>
      <c r="K29" s="286"/>
      <c r="L29" s="286"/>
    </row>
    <row r="30" spans="1:12" ht="29" x14ac:dyDescent="0.35">
      <c r="A30" s="267">
        <v>154</v>
      </c>
      <c r="B30" s="285" t="s">
        <v>2352</v>
      </c>
      <c r="C30" s="271">
        <v>45161</v>
      </c>
      <c r="D30" s="269" t="s">
        <v>65</v>
      </c>
      <c r="E30" s="269" t="s">
        <v>2344</v>
      </c>
      <c r="F30" s="270" t="s">
        <v>2353</v>
      </c>
      <c r="G30" s="270" t="s">
        <v>1689</v>
      </c>
      <c r="H30" s="269" t="s">
        <v>9</v>
      </c>
      <c r="I30" s="269"/>
      <c r="J30" s="270"/>
      <c r="K30" s="286"/>
      <c r="L30" s="286"/>
    </row>
    <row r="31" spans="1:12" x14ac:dyDescent="0.35">
      <c r="A31" s="267">
        <v>155</v>
      </c>
      <c r="B31" s="285" t="s">
        <v>2354</v>
      </c>
      <c r="C31" s="271">
        <v>45161</v>
      </c>
      <c r="D31" s="269" t="s">
        <v>65</v>
      </c>
      <c r="E31" s="269" t="s">
        <v>2344</v>
      </c>
      <c r="F31" s="270" t="s">
        <v>2355</v>
      </c>
      <c r="G31" s="270" t="s">
        <v>1689</v>
      </c>
      <c r="H31" s="269" t="s">
        <v>9</v>
      </c>
      <c r="I31" s="269"/>
      <c r="J31" s="270"/>
      <c r="K31" s="286"/>
      <c r="L31" s="286"/>
    </row>
    <row r="32" spans="1:12" x14ac:dyDescent="0.35">
      <c r="A32" s="267">
        <v>156</v>
      </c>
      <c r="B32" s="285" t="s">
        <v>2356</v>
      </c>
      <c r="C32" s="271">
        <v>45161</v>
      </c>
      <c r="D32" s="269" t="s">
        <v>65</v>
      </c>
      <c r="E32" s="269" t="s">
        <v>2344</v>
      </c>
      <c r="F32" s="270" t="s">
        <v>2357</v>
      </c>
      <c r="G32" s="270" t="s">
        <v>1689</v>
      </c>
      <c r="H32" s="269" t="s">
        <v>9</v>
      </c>
      <c r="I32" s="269"/>
      <c r="J32" s="270"/>
      <c r="K32" s="286"/>
      <c r="L32" s="286"/>
    </row>
    <row r="33" spans="1:12" x14ac:dyDescent="0.35">
      <c r="A33" s="267">
        <v>157</v>
      </c>
      <c r="B33" s="285" t="s">
        <v>2358</v>
      </c>
      <c r="C33" s="271">
        <v>45161</v>
      </c>
      <c r="D33" s="269" t="s">
        <v>65</v>
      </c>
      <c r="E33" s="269" t="s">
        <v>2344</v>
      </c>
      <c r="F33" s="270" t="s">
        <v>2359</v>
      </c>
      <c r="G33" s="270" t="s">
        <v>186</v>
      </c>
      <c r="H33" s="269" t="s">
        <v>9</v>
      </c>
      <c r="I33" s="269"/>
      <c r="J33" s="270"/>
      <c r="K33" s="286"/>
      <c r="L33" s="286"/>
    </row>
    <row r="34" spans="1:12" x14ac:dyDescent="0.35">
      <c r="A34" s="267">
        <v>158</v>
      </c>
      <c r="B34" s="285" t="s">
        <v>2360</v>
      </c>
      <c r="C34" s="271">
        <v>45161</v>
      </c>
      <c r="D34" s="269" t="s">
        <v>65</v>
      </c>
      <c r="E34" s="269" t="s">
        <v>2344</v>
      </c>
      <c r="F34" s="270" t="s">
        <v>2361</v>
      </c>
      <c r="G34" s="270" t="s">
        <v>186</v>
      </c>
      <c r="H34" s="269" t="s">
        <v>9</v>
      </c>
      <c r="I34" s="269"/>
      <c r="J34" s="270"/>
      <c r="K34" s="286"/>
      <c r="L34" s="286"/>
    </row>
    <row r="35" spans="1:12" ht="29" x14ac:dyDescent="0.35">
      <c r="A35" s="267">
        <v>159</v>
      </c>
      <c r="B35" s="285" t="s">
        <v>2362</v>
      </c>
      <c r="C35" s="271">
        <v>45161</v>
      </c>
      <c r="D35" s="269" t="s">
        <v>65</v>
      </c>
      <c r="E35" s="269" t="s">
        <v>2344</v>
      </c>
      <c r="F35" s="270" t="s">
        <v>2363</v>
      </c>
      <c r="G35" s="270" t="s">
        <v>186</v>
      </c>
      <c r="H35" s="269" t="s">
        <v>9</v>
      </c>
      <c r="I35" s="269"/>
      <c r="J35" s="270"/>
      <c r="K35" s="286"/>
      <c r="L35" s="286"/>
    </row>
    <row r="36" spans="1:12" x14ac:dyDescent="0.35">
      <c r="A36" s="267">
        <v>160</v>
      </c>
      <c r="B36" s="285" t="s">
        <v>2366</v>
      </c>
      <c r="C36" s="271">
        <v>45161</v>
      </c>
      <c r="D36" s="269" t="s">
        <v>65</v>
      </c>
      <c r="E36" s="269" t="s">
        <v>2344</v>
      </c>
      <c r="F36" s="270" t="s">
        <v>2367</v>
      </c>
      <c r="G36" s="270" t="s">
        <v>1689</v>
      </c>
      <c r="H36" s="269" t="s">
        <v>9</v>
      </c>
      <c r="I36" s="269"/>
      <c r="J36" s="270"/>
      <c r="K36" s="286"/>
      <c r="L36" s="286"/>
    </row>
    <row r="37" spans="1:12" x14ac:dyDescent="0.35">
      <c r="A37" s="267">
        <v>161</v>
      </c>
      <c r="B37" s="285" t="s">
        <v>2368</v>
      </c>
      <c r="C37" s="271">
        <v>45161</v>
      </c>
      <c r="D37" s="269" t="s">
        <v>65</v>
      </c>
      <c r="E37" s="269" t="s">
        <v>2344</v>
      </c>
      <c r="F37" s="270" t="s">
        <v>2369</v>
      </c>
      <c r="G37" s="270" t="s">
        <v>186</v>
      </c>
      <c r="H37" s="269" t="s">
        <v>9</v>
      </c>
      <c r="I37" s="269"/>
      <c r="J37" s="270"/>
      <c r="K37" s="286"/>
      <c r="L37" s="286"/>
    </row>
    <row r="38" spans="1:12" x14ac:dyDescent="0.35">
      <c r="A38" s="267">
        <v>162</v>
      </c>
      <c r="B38" s="285" t="s">
        <v>2370</v>
      </c>
      <c r="C38" s="271">
        <v>45169</v>
      </c>
      <c r="D38" s="269" t="s">
        <v>65</v>
      </c>
      <c r="E38" s="269" t="s">
        <v>1584</v>
      </c>
      <c r="F38" s="270" t="s">
        <v>2371</v>
      </c>
      <c r="G38" s="270" t="s">
        <v>186</v>
      </c>
      <c r="H38" s="269" t="s">
        <v>9</v>
      </c>
      <c r="I38" s="269"/>
      <c r="J38" s="270"/>
      <c r="K38" s="286"/>
      <c r="L38" s="286"/>
    </row>
    <row r="39" spans="1:12" x14ac:dyDescent="0.35">
      <c r="A39" s="267">
        <v>163</v>
      </c>
      <c r="B39" s="285" t="s">
        <v>2372</v>
      </c>
      <c r="C39" s="271">
        <v>45169</v>
      </c>
      <c r="D39" s="269" t="s">
        <v>65</v>
      </c>
      <c r="E39" s="269" t="s">
        <v>1584</v>
      </c>
      <c r="F39" s="270" t="s">
        <v>2373</v>
      </c>
      <c r="G39" s="270" t="s">
        <v>186</v>
      </c>
      <c r="H39" s="269" t="s">
        <v>9</v>
      </c>
      <c r="I39" s="269"/>
      <c r="J39" s="270"/>
      <c r="K39" s="286"/>
      <c r="L39" s="286"/>
    </row>
    <row r="40" spans="1:12" x14ac:dyDescent="0.35">
      <c r="A40" s="267">
        <v>164</v>
      </c>
      <c r="B40" s="285" t="s">
        <v>2374</v>
      </c>
      <c r="C40" s="271">
        <v>45169</v>
      </c>
      <c r="D40" s="269" t="s">
        <v>65</v>
      </c>
      <c r="E40" s="269" t="s">
        <v>2375</v>
      </c>
      <c r="F40" s="270" t="s">
        <v>2376</v>
      </c>
      <c r="G40" s="270" t="s">
        <v>186</v>
      </c>
      <c r="H40" s="269" t="s">
        <v>9</v>
      </c>
      <c r="I40" s="269"/>
      <c r="J40" s="270"/>
      <c r="K40" s="286"/>
      <c r="L40" s="286"/>
    </row>
    <row r="41" spans="1:12" x14ac:dyDescent="0.35">
      <c r="A41" s="267">
        <v>165</v>
      </c>
      <c r="B41" s="285" t="s">
        <v>2377</v>
      </c>
      <c r="C41" s="271">
        <v>45169</v>
      </c>
      <c r="D41" s="269" t="s">
        <v>65</v>
      </c>
      <c r="E41" s="269" t="s">
        <v>1584</v>
      </c>
      <c r="F41" s="270" t="s">
        <v>2378</v>
      </c>
      <c r="G41" s="270" t="s">
        <v>186</v>
      </c>
      <c r="H41" s="269" t="s">
        <v>9</v>
      </c>
      <c r="I41" s="269"/>
      <c r="J41" s="270"/>
      <c r="K41" s="286"/>
      <c r="L41" s="286"/>
    </row>
    <row r="42" spans="1:12" x14ac:dyDescent="0.35">
      <c r="A42" s="267">
        <v>166</v>
      </c>
      <c r="B42" s="285" t="s">
        <v>2379</v>
      </c>
      <c r="C42" s="271">
        <v>45177</v>
      </c>
      <c r="D42" s="269" t="s">
        <v>65</v>
      </c>
      <c r="E42" s="269" t="s">
        <v>1546</v>
      </c>
      <c r="F42" s="270" t="s">
        <v>2380</v>
      </c>
      <c r="G42" s="270" t="s">
        <v>186</v>
      </c>
      <c r="H42" s="269" t="s">
        <v>9</v>
      </c>
      <c r="I42" s="269"/>
      <c r="J42" s="270"/>
      <c r="K42" s="286"/>
      <c r="L42" s="286"/>
    </row>
    <row r="43" spans="1:12" x14ac:dyDescent="0.35">
      <c r="A43" s="267">
        <v>167</v>
      </c>
      <c r="B43" s="285" t="s">
        <v>2381</v>
      </c>
      <c r="C43" s="271">
        <v>45177</v>
      </c>
      <c r="D43" s="269" t="s">
        <v>65</v>
      </c>
      <c r="E43" s="269" t="s">
        <v>1546</v>
      </c>
      <c r="F43" s="270" t="s">
        <v>2382</v>
      </c>
      <c r="G43" s="270" t="s">
        <v>186</v>
      </c>
      <c r="H43" s="269" t="s">
        <v>9</v>
      </c>
      <c r="I43" s="269"/>
      <c r="J43" s="270"/>
      <c r="K43" s="286"/>
      <c r="L43" s="286"/>
    </row>
    <row r="44" spans="1:12" x14ac:dyDescent="0.35">
      <c r="A44" s="267">
        <v>168</v>
      </c>
      <c r="B44" s="285" t="s">
        <v>2383</v>
      </c>
      <c r="C44" s="271">
        <v>45177</v>
      </c>
      <c r="D44" s="269" t="s">
        <v>65</v>
      </c>
      <c r="E44" s="269" t="s">
        <v>1546</v>
      </c>
      <c r="F44" s="270" t="s">
        <v>2384</v>
      </c>
      <c r="G44" s="270" t="s">
        <v>186</v>
      </c>
      <c r="H44" s="269" t="s">
        <v>9</v>
      </c>
      <c r="I44" s="269"/>
      <c r="J44" s="270"/>
      <c r="K44" s="286"/>
      <c r="L44" s="286"/>
    </row>
    <row r="45" spans="1:12" x14ac:dyDescent="0.35">
      <c r="A45" s="267">
        <v>169</v>
      </c>
      <c r="B45" s="285" t="s">
        <v>2385</v>
      </c>
      <c r="C45" s="271">
        <v>45177</v>
      </c>
      <c r="D45" s="269" t="s">
        <v>65</v>
      </c>
      <c r="E45" s="269" t="s">
        <v>1546</v>
      </c>
      <c r="F45" s="270" t="s">
        <v>2386</v>
      </c>
      <c r="G45" s="270" t="s">
        <v>186</v>
      </c>
      <c r="H45" s="269" t="s">
        <v>9</v>
      </c>
      <c r="I45" s="269"/>
      <c r="J45" s="270"/>
      <c r="K45" s="286"/>
      <c r="L45" s="286"/>
    </row>
    <row r="46" spans="1:12" ht="29" x14ac:dyDescent="0.35">
      <c r="A46" s="267">
        <v>181</v>
      </c>
      <c r="B46" s="285" t="s">
        <v>2426</v>
      </c>
      <c r="C46" s="271">
        <v>45181</v>
      </c>
      <c r="D46" s="269" t="s">
        <v>65</v>
      </c>
      <c r="E46" s="269" t="s">
        <v>2427</v>
      </c>
      <c r="F46" s="270" t="s">
        <v>2428</v>
      </c>
      <c r="G46" s="270" t="s">
        <v>1689</v>
      </c>
      <c r="H46" s="269" t="s">
        <v>9</v>
      </c>
      <c r="I46" s="269"/>
      <c r="J46" s="270"/>
      <c r="K46" s="286"/>
      <c r="L46" s="286"/>
    </row>
    <row r="47" spans="1:12" x14ac:dyDescent="0.35">
      <c r="A47" s="267">
        <v>186</v>
      </c>
      <c r="B47" s="285" t="s">
        <v>2437</v>
      </c>
      <c r="C47" s="271">
        <v>45191</v>
      </c>
      <c r="D47" s="269" t="s">
        <v>65</v>
      </c>
      <c r="E47" s="269" t="s">
        <v>2427</v>
      </c>
      <c r="F47" s="270" t="s">
        <v>2438</v>
      </c>
      <c r="G47" s="270" t="s">
        <v>1689</v>
      </c>
      <c r="H47" s="269" t="s">
        <v>9</v>
      </c>
      <c r="I47" s="269"/>
      <c r="J47" s="270"/>
      <c r="K47" s="286"/>
      <c r="L47" s="286"/>
    </row>
    <row r="48" spans="1:12" x14ac:dyDescent="0.35">
      <c r="A48" s="267">
        <v>188</v>
      </c>
      <c r="B48" s="285" t="s">
        <v>2441</v>
      </c>
      <c r="C48" s="271">
        <v>45191</v>
      </c>
      <c r="D48" s="269" t="s">
        <v>65</v>
      </c>
      <c r="E48" s="269" t="s">
        <v>2305</v>
      </c>
      <c r="F48" s="270" t="s">
        <v>2442</v>
      </c>
      <c r="G48" s="270" t="s">
        <v>1689</v>
      </c>
      <c r="H48" s="269" t="s">
        <v>9</v>
      </c>
      <c r="I48" s="269"/>
      <c r="J48" s="270"/>
      <c r="K48" s="286"/>
      <c r="L48" s="286"/>
    </row>
    <row r="49" spans="1:12" x14ac:dyDescent="0.35">
      <c r="A49" s="267">
        <v>189</v>
      </c>
      <c r="B49" s="285" t="s">
        <v>2443</v>
      </c>
      <c r="C49" s="271">
        <v>45191</v>
      </c>
      <c r="D49" s="269" t="s">
        <v>65</v>
      </c>
      <c r="E49" s="269" t="s">
        <v>2305</v>
      </c>
      <c r="F49" s="270" t="s">
        <v>2444</v>
      </c>
      <c r="G49" s="270" t="s">
        <v>1689</v>
      </c>
      <c r="H49" s="269" t="s">
        <v>9</v>
      </c>
      <c r="I49" s="269"/>
      <c r="J49" s="270"/>
      <c r="K49" s="286"/>
      <c r="L49" s="286"/>
    </row>
    <row r="50" spans="1:12" x14ac:dyDescent="0.35">
      <c r="A50" s="267">
        <v>190</v>
      </c>
      <c r="B50" s="285" t="s">
        <v>2447</v>
      </c>
      <c r="C50" s="271">
        <v>45191</v>
      </c>
      <c r="D50" s="269" t="s">
        <v>65</v>
      </c>
      <c r="E50" s="269" t="s">
        <v>2344</v>
      </c>
      <c r="F50" s="270" t="s">
        <v>2448</v>
      </c>
      <c r="G50" s="270" t="s">
        <v>186</v>
      </c>
      <c r="H50" s="269" t="s">
        <v>9</v>
      </c>
      <c r="I50" s="269"/>
      <c r="J50" s="270"/>
      <c r="K50" s="286"/>
      <c r="L50" s="286"/>
    </row>
    <row r="51" spans="1:12" x14ac:dyDescent="0.35">
      <c r="A51" s="267">
        <v>191</v>
      </c>
      <c r="B51" s="285" t="s">
        <v>2449</v>
      </c>
      <c r="C51" s="271">
        <v>45191</v>
      </c>
      <c r="D51" s="269" t="s">
        <v>65</v>
      </c>
      <c r="E51" s="269" t="s">
        <v>2375</v>
      </c>
      <c r="F51" s="270" t="s">
        <v>2450</v>
      </c>
      <c r="G51" s="270" t="s">
        <v>186</v>
      </c>
      <c r="H51" s="269" t="s">
        <v>9</v>
      </c>
      <c r="I51" s="269"/>
      <c r="J51" s="270"/>
      <c r="K51" s="286"/>
      <c r="L51" s="286"/>
    </row>
    <row r="52" spans="1:12" ht="29" x14ac:dyDescent="0.35">
      <c r="A52" s="267">
        <v>192</v>
      </c>
      <c r="B52" s="285" t="s">
        <v>2451</v>
      </c>
      <c r="C52" s="271">
        <v>45191</v>
      </c>
      <c r="D52" s="269" t="s">
        <v>65</v>
      </c>
      <c r="E52" s="269" t="s">
        <v>2344</v>
      </c>
      <c r="F52" s="270" t="s">
        <v>2452</v>
      </c>
      <c r="G52" s="270" t="s">
        <v>186</v>
      </c>
      <c r="H52" s="269" t="s">
        <v>9</v>
      </c>
      <c r="I52" s="269"/>
      <c r="J52" s="270"/>
      <c r="K52" s="286"/>
      <c r="L52" s="286"/>
    </row>
    <row r="53" spans="1:12" x14ac:dyDescent="0.35">
      <c r="A53" s="267">
        <v>193</v>
      </c>
      <c r="B53" s="285" t="s">
        <v>2453</v>
      </c>
      <c r="C53" s="271">
        <v>45191</v>
      </c>
      <c r="D53" s="269" t="s">
        <v>65</v>
      </c>
      <c r="E53" s="269" t="s">
        <v>2344</v>
      </c>
      <c r="F53" s="270" t="s">
        <v>2454</v>
      </c>
      <c r="G53" s="270" t="s">
        <v>1689</v>
      </c>
      <c r="H53" s="269" t="s">
        <v>9</v>
      </c>
      <c r="I53" s="269"/>
      <c r="J53" s="270"/>
      <c r="K53" s="286"/>
      <c r="L53" s="286"/>
    </row>
    <row r="54" spans="1:12" x14ac:dyDescent="0.35">
      <c r="A54" s="267">
        <v>194</v>
      </c>
      <c r="B54" s="285" t="s">
        <v>2455</v>
      </c>
      <c r="C54" s="271">
        <v>45191</v>
      </c>
      <c r="D54" s="269" t="s">
        <v>65</v>
      </c>
      <c r="E54" s="269" t="s">
        <v>2344</v>
      </c>
      <c r="F54" s="270" t="s">
        <v>2456</v>
      </c>
      <c r="G54" s="270" t="s">
        <v>1689</v>
      </c>
      <c r="H54" s="269" t="s">
        <v>9</v>
      </c>
      <c r="I54" s="269"/>
      <c r="J54" s="270"/>
      <c r="K54" s="286"/>
      <c r="L54" s="286"/>
    </row>
    <row r="55" spans="1:12" x14ac:dyDescent="0.35">
      <c r="A55" s="267">
        <v>197</v>
      </c>
      <c r="B55" s="285" t="s">
        <v>2461</v>
      </c>
      <c r="C55" s="271">
        <v>45191</v>
      </c>
      <c r="D55" s="269" t="s">
        <v>65</v>
      </c>
      <c r="E55" s="269" t="s">
        <v>184</v>
      </c>
      <c r="F55" s="270" t="s">
        <v>2462</v>
      </c>
      <c r="G55" s="270" t="s">
        <v>186</v>
      </c>
      <c r="H55" s="269" t="s">
        <v>9</v>
      </c>
      <c r="I55" s="269"/>
      <c r="J55" s="270"/>
      <c r="K55" s="286"/>
      <c r="L55" s="286"/>
    </row>
    <row r="56" spans="1:12" ht="29" x14ac:dyDescent="0.35">
      <c r="A56" s="267">
        <v>198</v>
      </c>
      <c r="B56" s="285" t="s">
        <v>2463</v>
      </c>
      <c r="C56" s="271">
        <v>45191</v>
      </c>
      <c r="D56" s="269" t="s">
        <v>65</v>
      </c>
      <c r="E56" s="269" t="s">
        <v>2344</v>
      </c>
      <c r="F56" s="270" t="s">
        <v>2464</v>
      </c>
      <c r="G56" s="270" t="s">
        <v>186</v>
      </c>
      <c r="H56" s="269" t="s">
        <v>9</v>
      </c>
      <c r="I56" s="269"/>
      <c r="J56" s="270"/>
      <c r="K56" s="286"/>
      <c r="L56" s="286"/>
    </row>
    <row r="57" spans="1:12" x14ac:dyDescent="0.35">
      <c r="A57" s="267">
        <v>199</v>
      </c>
      <c r="B57" s="285" t="s">
        <v>2465</v>
      </c>
      <c r="C57" s="271">
        <v>45191</v>
      </c>
      <c r="D57" s="269" t="s">
        <v>65</v>
      </c>
      <c r="E57" s="269" t="s">
        <v>2305</v>
      </c>
      <c r="F57" s="270" t="s">
        <v>2466</v>
      </c>
      <c r="G57" s="270" t="s">
        <v>186</v>
      </c>
      <c r="H57" s="269" t="s">
        <v>9</v>
      </c>
      <c r="I57" s="269"/>
      <c r="J57" s="270"/>
      <c r="K57" s="286"/>
      <c r="L57" s="286"/>
    </row>
    <row r="58" spans="1:12" x14ac:dyDescent="0.35">
      <c r="A58" s="267">
        <v>200</v>
      </c>
      <c r="B58" s="285" t="s">
        <v>2472</v>
      </c>
      <c r="C58" s="271">
        <v>45191</v>
      </c>
      <c r="D58" s="269" t="s">
        <v>65</v>
      </c>
      <c r="E58" s="269" t="s">
        <v>2305</v>
      </c>
      <c r="F58" s="270" t="s">
        <v>2473</v>
      </c>
      <c r="G58" s="270" t="s">
        <v>186</v>
      </c>
      <c r="H58" s="269" t="s">
        <v>9</v>
      </c>
      <c r="I58" s="269"/>
      <c r="J58" s="270"/>
      <c r="K58" s="286"/>
      <c r="L58" s="286"/>
    </row>
    <row r="59" spans="1:12" x14ac:dyDescent="0.35">
      <c r="A59" s="267">
        <v>201</v>
      </c>
      <c r="B59" s="285" t="s">
        <v>2474</v>
      </c>
      <c r="C59" s="271">
        <v>45191</v>
      </c>
      <c r="D59" s="269" t="s">
        <v>65</v>
      </c>
      <c r="E59" s="269" t="s">
        <v>1835</v>
      </c>
      <c r="F59" s="270" t="s">
        <v>2475</v>
      </c>
      <c r="G59" s="270" t="s">
        <v>186</v>
      </c>
      <c r="H59" s="269" t="s">
        <v>9</v>
      </c>
      <c r="I59" s="269"/>
      <c r="J59" s="270"/>
      <c r="K59" s="286"/>
      <c r="L59" s="286"/>
    </row>
    <row r="60" spans="1:12" ht="29" x14ac:dyDescent="0.35">
      <c r="A60" s="267">
        <v>202</v>
      </c>
      <c r="B60" s="285" t="s">
        <v>2476</v>
      </c>
      <c r="C60" s="271">
        <v>45191</v>
      </c>
      <c r="D60" s="269" t="s">
        <v>65</v>
      </c>
      <c r="E60" s="269" t="s">
        <v>2344</v>
      </c>
      <c r="F60" s="270" t="s">
        <v>2477</v>
      </c>
      <c r="G60" s="270" t="s">
        <v>186</v>
      </c>
      <c r="H60" s="269" t="s">
        <v>9</v>
      </c>
      <c r="I60" s="269"/>
      <c r="J60" s="270"/>
      <c r="K60" s="286"/>
      <c r="L60" s="286"/>
    </row>
    <row r="61" spans="1:12" ht="29" x14ac:dyDescent="0.35">
      <c r="A61" s="267">
        <v>203</v>
      </c>
      <c r="B61" s="285" t="s">
        <v>2478</v>
      </c>
      <c r="C61" s="271">
        <v>45191</v>
      </c>
      <c r="D61" s="269" t="s">
        <v>65</v>
      </c>
      <c r="E61" s="269" t="s">
        <v>2375</v>
      </c>
      <c r="F61" s="270" t="s">
        <v>2479</v>
      </c>
      <c r="G61" s="270" t="s">
        <v>186</v>
      </c>
      <c r="H61" s="269" t="s">
        <v>9</v>
      </c>
      <c r="I61" s="269"/>
      <c r="J61" s="270"/>
      <c r="K61" s="286"/>
      <c r="L61" s="286"/>
    </row>
    <row r="62" spans="1:12" x14ac:dyDescent="0.35">
      <c r="A62" s="267">
        <v>204</v>
      </c>
      <c r="B62" s="285" t="s">
        <v>2480</v>
      </c>
      <c r="C62" s="271">
        <v>45191</v>
      </c>
      <c r="D62" s="269" t="s">
        <v>65</v>
      </c>
      <c r="E62" s="269" t="s">
        <v>2344</v>
      </c>
      <c r="F62" s="270" t="s">
        <v>2481</v>
      </c>
      <c r="G62" s="270" t="s">
        <v>1689</v>
      </c>
      <c r="H62" s="269" t="s">
        <v>9</v>
      </c>
      <c r="I62" s="269"/>
      <c r="J62" s="270"/>
      <c r="K62" s="286"/>
      <c r="L62" s="286"/>
    </row>
    <row r="63" spans="1:12" x14ac:dyDescent="0.35">
      <c r="A63" s="267">
        <v>205</v>
      </c>
      <c r="B63" s="285" t="s">
        <v>2482</v>
      </c>
      <c r="C63" s="271">
        <v>45191</v>
      </c>
      <c r="D63" s="269" t="s">
        <v>65</v>
      </c>
      <c r="E63" s="269" t="s">
        <v>2344</v>
      </c>
      <c r="F63" s="270" t="s">
        <v>2483</v>
      </c>
      <c r="G63" s="270" t="s">
        <v>1689</v>
      </c>
      <c r="H63" s="269" t="s">
        <v>9</v>
      </c>
      <c r="I63" s="269"/>
      <c r="J63" s="270"/>
      <c r="K63" s="286"/>
      <c r="L63" s="286"/>
    </row>
    <row r="64" spans="1:12" ht="29" x14ac:dyDescent="0.35">
      <c r="A64" s="267">
        <v>206</v>
      </c>
      <c r="B64" s="285" t="s">
        <v>2484</v>
      </c>
      <c r="C64" s="271">
        <v>45191</v>
      </c>
      <c r="D64" s="269" t="s">
        <v>65</v>
      </c>
      <c r="E64" s="269" t="s">
        <v>2336</v>
      </c>
      <c r="F64" s="270" t="s">
        <v>2485</v>
      </c>
      <c r="G64" s="270" t="s">
        <v>1689</v>
      </c>
      <c r="H64" s="269" t="s">
        <v>9</v>
      </c>
      <c r="I64" s="269"/>
      <c r="J64" s="270"/>
      <c r="K64" s="286"/>
      <c r="L64" s="286"/>
    </row>
    <row r="65" spans="1:12" ht="29" x14ac:dyDescent="0.35">
      <c r="A65" s="267">
        <v>207</v>
      </c>
      <c r="B65" s="285" t="s">
        <v>2486</v>
      </c>
      <c r="C65" s="271">
        <v>45191</v>
      </c>
      <c r="D65" s="269" t="s">
        <v>65</v>
      </c>
      <c r="E65" s="269" t="s">
        <v>2375</v>
      </c>
      <c r="F65" s="270" t="s">
        <v>2487</v>
      </c>
      <c r="G65" s="270" t="s">
        <v>186</v>
      </c>
      <c r="H65" s="269" t="s">
        <v>9</v>
      </c>
      <c r="I65" s="269"/>
      <c r="J65" s="270"/>
      <c r="K65" s="286"/>
      <c r="L65" s="286"/>
    </row>
    <row r="66" spans="1:12" x14ac:dyDescent="0.35">
      <c r="A66" s="267">
        <v>208</v>
      </c>
      <c r="B66" s="285" t="s">
        <v>2488</v>
      </c>
      <c r="C66" s="271">
        <v>45191</v>
      </c>
      <c r="D66" s="269" t="s">
        <v>65</v>
      </c>
      <c r="E66" s="269" t="s">
        <v>2344</v>
      </c>
      <c r="F66" s="270" t="s">
        <v>2489</v>
      </c>
      <c r="G66" s="270" t="s">
        <v>186</v>
      </c>
      <c r="H66" s="269" t="s">
        <v>9</v>
      </c>
      <c r="I66" s="269"/>
      <c r="J66" s="270"/>
      <c r="K66" s="286"/>
      <c r="L66" s="286"/>
    </row>
    <row r="67" spans="1:12" x14ac:dyDescent="0.35">
      <c r="A67" s="267">
        <v>209</v>
      </c>
      <c r="B67" s="285" t="s">
        <v>2490</v>
      </c>
      <c r="C67" s="271">
        <v>45191</v>
      </c>
      <c r="D67" s="269" t="s">
        <v>65</v>
      </c>
      <c r="E67" s="269" t="s">
        <v>2344</v>
      </c>
      <c r="F67" s="270" t="s">
        <v>2491</v>
      </c>
      <c r="G67" s="270" t="s">
        <v>186</v>
      </c>
      <c r="H67" s="269" t="s">
        <v>9</v>
      </c>
      <c r="I67" s="269"/>
      <c r="J67" s="270"/>
      <c r="K67" s="286"/>
      <c r="L67" s="286"/>
    </row>
    <row r="68" spans="1:12" ht="29" x14ac:dyDescent="0.35">
      <c r="A68" s="267">
        <v>210</v>
      </c>
      <c r="B68" s="285" t="s">
        <v>2495</v>
      </c>
      <c r="C68" s="271">
        <v>45191</v>
      </c>
      <c r="D68" s="269" t="s">
        <v>65</v>
      </c>
      <c r="E68" s="269" t="s">
        <v>2375</v>
      </c>
      <c r="F68" s="270" t="s">
        <v>2496</v>
      </c>
      <c r="G68" s="270" t="s">
        <v>186</v>
      </c>
      <c r="H68" s="269" t="s">
        <v>9</v>
      </c>
      <c r="I68" s="269"/>
      <c r="J68" s="270"/>
      <c r="K68" s="286"/>
      <c r="L68" s="286"/>
    </row>
    <row r="69" spans="1:12" ht="29" x14ac:dyDescent="0.35">
      <c r="A69" s="267">
        <v>211</v>
      </c>
      <c r="B69" s="285" t="s">
        <v>2497</v>
      </c>
      <c r="C69" s="271">
        <v>45191</v>
      </c>
      <c r="D69" s="269" t="s">
        <v>65</v>
      </c>
      <c r="E69" s="269" t="s">
        <v>2344</v>
      </c>
      <c r="F69" s="270" t="s">
        <v>2498</v>
      </c>
      <c r="G69" s="270" t="s">
        <v>186</v>
      </c>
      <c r="H69" s="269" t="s">
        <v>9</v>
      </c>
      <c r="I69" s="269"/>
      <c r="J69" s="270"/>
      <c r="K69" s="286"/>
      <c r="L69" s="286"/>
    </row>
    <row r="70" spans="1:12" x14ac:dyDescent="0.35">
      <c r="A70" s="267">
        <v>212</v>
      </c>
      <c r="B70" s="285" t="s">
        <v>2499</v>
      </c>
      <c r="C70" s="271">
        <v>45191</v>
      </c>
      <c r="D70" s="269" t="s">
        <v>65</v>
      </c>
      <c r="E70" s="274" t="s">
        <v>2064</v>
      </c>
      <c r="F70" s="270" t="s">
        <v>2500</v>
      </c>
      <c r="G70" s="270" t="s">
        <v>186</v>
      </c>
      <c r="H70" s="269" t="s">
        <v>9</v>
      </c>
      <c r="I70" s="269"/>
      <c r="J70" s="270"/>
      <c r="K70" s="286"/>
      <c r="L70" s="286"/>
    </row>
    <row r="71" spans="1:12" x14ac:dyDescent="0.35">
      <c r="A71" s="267">
        <v>213</v>
      </c>
      <c r="B71" s="285" t="s">
        <v>2501</v>
      </c>
      <c r="C71" s="271">
        <v>45191</v>
      </c>
      <c r="D71" s="269" t="s">
        <v>65</v>
      </c>
      <c r="E71" s="269" t="s">
        <v>2344</v>
      </c>
      <c r="F71" s="270" t="s">
        <v>2502</v>
      </c>
      <c r="G71" s="270" t="s">
        <v>1689</v>
      </c>
      <c r="H71" s="269" t="s">
        <v>9</v>
      </c>
      <c r="I71" s="269"/>
      <c r="J71" s="270"/>
      <c r="K71" s="286"/>
      <c r="L71" s="286"/>
    </row>
    <row r="72" spans="1:12" x14ac:dyDescent="0.35">
      <c r="A72" s="267">
        <v>214</v>
      </c>
      <c r="B72" s="285" t="s">
        <v>2503</v>
      </c>
      <c r="C72" s="271">
        <v>45191</v>
      </c>
      <c r="D72" s="269" t="s">
        <v>65</v>
      </c>
      <c r="E72" s="269" t="s">
        <v>2375</v>
      </c>
      <c r="F72" s="270" t="s">
        <v>2504</v>
      </c>
      <c r="G72" s="270" t="s">
        <v>186</v>
      </c>
      <c r="H72" s="269" t="s">
        <v>9</v>
      </c>
      <c r="I72" s="269"/>
      <c r="J72" s="270"/>
      <c r="K72" s="286"/>
      <c r="L72" s="286"/>
    </row>
    <row r="73" spans="1:12" x14ac:dyDescent="0.35">
      <c r="A73" s="267">
        <v>215</v>
      </c>
      <c r="B73" s="285" t="s">
        <v>2505</v>
      </c>
      <c r="C73" s="271">
        <v>45191</v>
      </c>
      <c r="D73" s="269" t="s">
        <v>65</v>
      </c>
      <c r="E73" s="269" t="s">
        <v>2308</v>
      </c>
      <c r="F73" s="270" t="s">
        <v>2506</v>
      </c>
      <c r="G73" s="270" t="s">
        <v>186</v>
      </c>
      <c r="H73" s="269" t="s">
        <v>9</v>
      </c>
      <c r="I73" s="269"/>
      <c r="J73" s="270"/>
      <c r="K73" s="286"/>
      <c r="L73" s="286"/>
    </row>
    <row r="74" spans="1:12" x14ac:dyDescent="0.35">
      <c r="A74" s="267">
        <v>216</v>
      </c>
      <c r="B74" s="285" t="s">
        <v>2507</v>
      </c>
      <c r="C74" s="271">
        <v>45191</v>
      </c>
      <c r="D74" s="269" t="s">
        <v>65</v>
      </c>
      <c r="E74" s="269" t="s">
        <v>2375</v>
      </c>
      <c r="F74" s="270" t="s">
        <v>2508</v>
      </c>
      <c r="G74" s="270" t="s">
        <v>186</v>
      </c>
      <c r="H74" s="269" t="s">
        <v>9</v>
      </c>
      <c r="I74" s="269"/>
      <c r="J74" s="270"/>
      <c r="K74" s="286"/>
      <c r="L74" s="286"/>
    </row>
    <row r="75" spans="1:12" x14ac:dyDescent="0.35">
      <c r="A75" s="267">
        <v>217</v>
      </c>
      <c r="B75" s="285" t="s">
        <v>2509</v>
      </c>
      <c r="C75" s="271">
        <v>45191</v>
      </c>
      <c r="D75" s="269" t="s">
        <v>65</v>
      </c>
      <c r="E75" s="269" t="s">
        <v>2308</v>
      </c>
      <c r="F75" s="270" t="s">
        <v>2510</v>
      </c>
      <c r="G75" s="270" t="s">
        <v>186</v>
      </c>
      <c r="H75" s="269" t="s">
        <v>9</v>
      </c>
      <c r="I75" s="269"/>
      <c r="J75" s="270"/>
      <c r="K75" s="286"/>
      <c r="L75" s="286"/>
    </row>
    <row r="76" spans="1:12" x14ac:dyDescent="0.35">
      <c r="A76" s="267">
        <v>218</v>
      </c>
      <c r="B76" s="285" t="s">
        <v>2511</v>
      </c>
      <c r="C76" s="271">
        <v>45191</v>
      </c>
      <c r="D76" s="269" t="s">
        <v>65</v>
      </c>
      <c r="E76" s="269" t="s">
        <v>1584</v>
      </c>
      <c r="F76" s="270" t="s">
        <v>2512</v>
      </c>
      <c r="G76" s="270" t="s">
        <v>186</v>
      </c>
      <c r="H76" s="269" t="s">
        <v>9</v>
      </c>
      <c r="I76" s="269"/>
      <c r="J76" s="270"/>
      <c r="K76" s="286"/>
      <c r="L76" s="286"/>
    </row>
    <row r="77" spans="1:12" x14ac:dyDescent="0.35">
      <c r="A77" s="267">
        <v>219</v>
      </c>
      <c r="B77" s="285" t="s">
        <v>2513</v>
      </c>
      <c r="C77" s="271">
        <v>45191</v>
      </c>
      <c r="D77" s="269" t="s">
        <v>65</v>
      </c>
      <c r="E77" s="269" t="s">
        <v>2308</v>
      </c>
      <c r="F77" s="270" t="s">
        <v>2514</v>
      </c>
      <c r="G77" s="270" t="s">
        <v>186</v>
      </c>
      <c r="H77" s="269" t="s">
        <v>9</v>
      </c>
      <c r="I77" s="269"/>
      <c r="J77" s="270"/>
      <c r="K77" s="286"/>
      <c r="L77" s="286"/>
    </row>
    <row r="78" spans="1:12" x14ac:dyDescent="0.35">
      <c r="A78" s="267">
        <v>220</v>
      </c>
      <c r="B78" s="285" t="s">
        <v>2517</v>
      </c>
      <c r="C78" s="271">
        <v>45191</v>
      </c>
      <c r="D78" s="269" t="s">
        <v>65</v>
      </c>
      <c r="E78" s="269" t="s">
        <v>2336</v>
      </c>
      <c r="F78" s="270" t="s">
        <v>2518</v>
      </c>
      <c r="G78" s="270" t="s">
        <v>186</v>
      </c>
      <c r="H78" s="269" t="s">
        <v>9</v>
      </c>
      <c r="I78" s="269"/>
      <c r="J78" s="270"/>
      <c r="K78" s="286"/>
      <c r="L78" s="286"/>
    </row>
    <row r="79" spans="1:12" ht="29" x14ac:dyDescent="0.35">
      <c r="A79" s="267">
        <v>221</v>
      </c>
      <c r="B79" s="285" t="s">
        <v>2519</v>
      </c>
      <c r="C79" s="271">
        <v>45191</v>
      </c>
      <c r="D79" s="269" t="s">
        <v>65</v>
      </c>
      <c r="E79" s="269" t="s">
        <v>2375</v>
      </c>
      <c r="F79" s="270" t="s">
        <v>2520</v>
      </c>
      <c r="G79" s="270" t="s">
        <v>186</v>
      </c>
      <c r="H79" s="269" t="s">
        <v>9</v>
      </c>
      <c r="I79" s="269"/>
      <c r="J79" s="270"/>
      <c r="K79" s="286"/>
      <c r="L79" s="286"/>
    </row>
    <row r="80" spans="1:12" x14ac:dyDescent="0.35">
      <c r="A80" s="267">
        <v>222</v>
      </c>
      <c r="B80" s="285" t="s">
        <v>2521</v>
      </c>
      <c r="C80" s="271">
        <v>45191</v>
      </c>
      <c r="D80" s="269" t="s">
        <v>65</v>
      </c>
      <c r="E80" s="269" t="s">
        <v>2336</v>
      </c>
      <c r="F80" s="270" t="s">
        <v>2522</v>
      </c>
      <c r="G80" s="270" t="s">
        <v>186</v>
      </c>
      <c r="H80" s="269" t="s">
        <v>9</v>
      </c>
      <c r="I80" s="269"/>
      <c r="J80" s="270"/>
      <c r="K80" s="286"/>
      <c r="L80" s="286"/>
    </row>
    <row r="81" spans="1:12" ht="29" x14ac:dyDescent="0.35">
      <c r="A81" s="267">
        <v>223</v>
      </c>
      <c r="B81" s="285" t="s">
        <v>2523</v>
      </c>
      <c r="C81" s="271">
        <v>45191</v>
      </c>
      <c r="D81" s="269" t="s">
        <v>65</v>
      </c>
      <c r="E81" s="269" t="s">
        <v>2375</v>
      </c>
      <c r="F81" s="270" t="s">
        <v>2524</v>
      </c>
      <c r="G81" s="270" t="s">
        <v>186</v>
      </c>
      <c r="H81" s="269" t="s">
        <v>9</v>
      </c>
      <c r="I81" s="269"/>
      <c r="J81" s="270"/>
      <c r="K81" s="286"/>
      <c r="L81" s="286"/>
    </row>
    <row r="82" spans="1:12" x14ac:dyDescent="0.35">
      <c r="A82" s="267">
        <v>224</v>
      </c>
      <c r="B82" s="285" t="s">
        <v>2525</v>
      </c>
      <c r="C82" s="271">
        <v>45191</v>
      </c>
      <c r="D82" s="269" t="s">
        <v>65</v>
      </c>
      <c r="E82" s="269" t="s">
        <v>2308</v>
      </c>
      <c r="F82" s="270" t="s">
        <v>2526</v>
      </c>
      <c r="G82" s="270" t="s">
        <v>186</v>
      </c>
      <c r="H82" s="269" t="s">
        <v>9</v>
      </c>
      <c r="I82" s="269"/>
      <c r="J82" s="270"/>
      <c r="K82" s="286"/>
      <c r="L82" s="286"/>
    </row>
    <row r="83" spans="1:12" ht="29" x14ac:dyDescent="0.35">
      <c r="A83" s="267">
        <v>225</v>
      </c>
      <c r="B83" s="285" t="s">
        <v>2527</v>
      </c>
      <c r="C83" s="271">
        <v>45191</v>
      </c>
      <c r="D83" s="269" t="s">
        <v>65</v>
      </c>
      <c r="E83" s="269" t="s">
        <v>2375</v>
      </c>
      <c r="F83" s="270" t="s">
        <v>2528</v>
      </c>
      <c r="G83" s="270" t="s">
        <v>186</v>
      </c>
      <c r="H83" s="269" t="s">
        <v>9</v>
      </c>
      <c r="I83" s="269"/>
      <c r="J83" s="270"/>
      <c r="K83" s="286"/>
      <c r="L83" s="286"/>
    </row>
    <row r="84" spans="1:12" x14ac:dyDescent="0.35">
      <c r="A84" s="267">
        <v>226</v>
      </c>
      <c r="B84" s="285" t="s">
        <v>2529</v>
      </c>
      <c r="C84" s="271">
        <v>45191</v>
      </c>
      <c r="D84" s="269" t="s">
        <v>65</v>
      </c>
      <c r="E84" s="269" t="s">
        <v>2308</v>
      </c>
      <c r="F84" s="270" t="s">
        <v>2530</v>
      </c>
      <c r="G84" s="270" t="s">
        <v>186</v>
      </c>
      <c r="H84" s="269" t="s">
        <v>9</v>
      </c>
      <c r="I84" s="269"/>
      <c r="J84" s="270"/>
      <c r="K84" s="286"/>
      <c r="L84" s="286"/>
    </row>
    <row r="85" spans="1:12" ht="29" x14ac:dyDescent="0.35">
      <c r="A85" s="267">
        <v>227</v>
      </c>
      <c r="B85" s="285" t="s">
        <v>2531</v>
      </c>
      <c r="C85" s="271">
        <v>45191</v>
      </c>
      <c r="D85" s="269" t="s">
        <v>65</v>
      </c>
      <c r="E85" s="269" t="s">
        <v>2308</v>
      </c>
      <c r="F85" s="270" t="s">
        <v>2532</v>
      </c>
      <c r="G85" s="270" t="s">
        <v>186</v>
      </c>
      <c r="H85" s="269" t="s">
        <v>9</v>
      </c>
      <c r="I85" s="269"/>
      <c r="J85" s="270"/>
      <c r="K85" s="286"/>
      <c r="L85" s="286"/>
    </row>
    <row r="86" spans="1:12" x14ac:dyDescent="0.35">
      <c r="A86" s="267">
        <v>228</v>
      </c>
      <c r="B86" s="285" t="s">
        <v>2533</v>
      </c>
      <c r="C86" s="271">
        <v>45191</v>
      </c>
      <c r="D86" s="269" t="s">
        <v>65</v>
      </c>
      <c r="E86" s="269" t="s">
        <v>2308</v>
      </c>
      <c r="F86" s="270" t="s">
        <v>2534</v>
      </c>
      <c r="G86" s="270" t="s">
        <v>186</v>
      </c>
      <c r="H86" s="269" t="s">
        <v>9</v>
      </c>
      <c r="I86" s="269"/>
      <c r="J86" s="270"/>
      <c r="K86" s="286"/>
      <c r="L86" s="286"/>
    </row>
    <row r="87" spans="1:12" x14ac:dyDescent="0.35">
      <c r="A87" s="267">
        <v>229</v>
      </c>
      <c r="B87" s="285" t="s">
        <v>2535</v>
      </c>
      <c r="C87" s="271">
        <v>45191</v>
      </c>
      <c r="D87" s="269" t="s">
        <v>65</v>
      </c>
      <c r="E87" s="269" t="s">
        <v>2308</v>
      </c>
      <c r="F87" s="270" t="s">
        <v>2536</v>
      </c>
      <c r="G87" s="270" t="s">
        <v>186</v>
      </c>
      <c r="H87" s="269" t="s">
        <v>9</v>
      </c>
      <c r="I87" s="269"/>
      <c r="J87" s="270"/>
      <c r="K87" s="286"/>
      <c r="L87" s="286"/>
    </row>
    <row r="88" spans="1:12" x14ac:dyDescent="0.35">
      <c r="A88" s="267">
        <v>230</v>
      </c>
      <c r="B88" s="285" t="s">
        <v>2539</v>
      </c>
      <c r="C88" s="271">
        <v>45191</v>
      </c>
      <c r="D88" s="269" t="s">
        <v>65</v>
      </c>
      <c r="E88" s="269" t="s">
        <v>1584</v>
      </c>
      <c r="F88" s="270" t="s">
        <v>2540</v>
      </c>
      <c r="G88" s="270" t="s">
        <v>186</v>
      </c>
      <c r="H88" s="269" t="s">
        <v>9</v>
      </c>
      <c r="I88" s="269"/>
      <c r="J88" s="270"/>
      <c r="K88" s="286"/>
      <c r="L88" s="286"/>
    </row>
    <row r="89" spans="1:12" ht="29" x14ac:dyDescent="0.35">
      <c r="A89" s="267">
        <v>231</v>
      </c>
      <c r="B89" s="285" t="s">
        <v>2541</v>
      </c>
      <c r="C89" s="271">
        <v>45191</v>
      </c>
      <c r="D89" s="269" t="s">
        <v>65</v>
      </c>
      <c r="E89" s="269" t="s">
        <v>2336</v>
      </c>
      <c r="F89" s="270" t="s">
        <v>2542</v>
      </c>
      <c r="G89" s="270" t="s">
        <v>186</v>
      </c>
      <c r="H89" s="269" t="s">
        <v>9</v>
      </c>
      <c r="I89" s="269"/>
      <c r="J89" s="270"/>
      <c r="K89" s="286"/>
      <c r="L89" s="286"/>
    </row>
    <row r="90" spans="1:12" ht="29" x14ac:dyDescent="0.35">
      <c r="A90" s="267">
        <v>232</v>
      </c>
      <c r="B90" s="285" t="s">
        <v>2543</v>
      </c>
      <c r="C90" s="271">
        <v>45191</v>
      </c>
      <c r="D90" s="269" t="s">
        <v>65</v>
      </c>
      <c r="E90" s="269" t="s">
        <v>2308</v>
      </c>
      <c r="F90" s="270" t="s">
        <v>2544</v>
      </c>
      <c r="G90" s="270" t="s">
        <v>186</v>
      </c>
      <c r="H90" s="269" t="s">
        <v>9</v>
      </c>
      <c r="I90" s="269"/>
      <c r="J90" s="270"/>
      <c r="K90" s="286"/>
      <c r="L90" s="286"/>
    </row>
    <row r="91" spans="1:12" x14ac:dyDescent="0.35">
      <c r="A91" s="267">
        <v>233</v>
      </c>
      <c r="B91" s="285" t="s">
        <v>2545</v>
      </c>
      <c r="C91" s="271">
        <v>45191</v>
      </c>
      <c r="D91" s="269" t="s">
        <v>65</v>
      </c>
      <c r="E91" s="269" t="s">
        <v>2308</v>
      </c>
      <c r="F91" s="270" t="s">
        <v>2546</v>
      </c>
      <c r="G91" s="270" t="s">
        <v>186</v>
      </c>
      <c r="H91" s="269" t="s">
        <v>9</v>
      </c>
      <c r="I91" s="269"/>
      <c r="J91" s="270"/>
      <c r="K91" s="286"/>
      <c r="L91" s="286"/>
    </row>
    <row r="92" spans="1:12" x14ac:dyDescent="0.35">
      <c r="A92" s="267">
        <v>234</v>
      </c>
      <c r="B92" s="285" t="s">
        <v>2547</v>
      </c>
      <c r="C92" s="271">
        <v>45191</v>
      </c>
      <c r="D92" s="269" t="s">
        <v>65</v>
      </c>
      <c r="E92" s="269" t="s">
        <v>1584</v>
      </c>
      <c r="F92" s="270" t="s">
        <v>2548</v>
      </c>
      <c r="G92" s="270" t="s">
        <v>186</v>
      </c>
      <c r="H92" s="269" t="s">
        <v>9</v>
      </c>
      <c r="I92" s="269"/>
      <c r="J92" s="270"/>
      <c r="K92" s="286"/>
      <c r="L92" s="286"/>
    </row>
    <row r="93" spans="1:12" x14ac:dyDescent="0.35">
      <c r="A93" s="267">
        <v>235</v>
      </c>
      <c r="B93" s="285" t="s">
        <v>2549</v>
      </c>
      <c r="C93" s="271">
        <v>45191</v>
      </c>
      <c r="D93" s="269" t="s">
        <v>65</v>
      </c>
      <c r="E93" s="269" t="s">
        <v>1584</v>
      </c>
      <c r="F93" s="270" t="s">
        <v>2550</v>
      </c>
      <c r="G93" s="270" t="s">
        <v>186</v>
      </c>
      <c r="H93" s="269" t="s">
        <v>9</v>
      </c>
      <c r="I93" s="269"/>
      <c r="J93" s="270"/>
      <c r="K93" s="286"/>
      <c r="L93" s="286"/>
    </row>
    <row r="94" spans="1:12" x14ac:dyDescent="0.35">
      <c r="A94" s="267">
        <v>236</v>
      </c>
      <c r="B94" s="285" t="s">
        <v>2551</v>
      </c>
      <c r="C94" s="271">
        <v>45191</v>
      </c>
      <c r="D94" s="269" t="s">
        <v>65</v>
      </c>
      <c r="E94" s="269" t="s">
        <v>1584</v>
      </c>
      <c r="F94" s="270" t="s">
        <v>2552</v>
      </c>
      <c r="G94" s="270" t="s">
        <v>186</v>
      </c>
      <c r="H94" s="269" t="s">
        <v>9</v>
      </c>
      <c r="I94" s="269"/>
      <c r="J94" s="270"/>
      <c r="K94" s="286"/>
      <c r="L94" s="286"/>
    </row>
    <row r="95" spans="1:12" x14ac:dyDescent="0.35">
      <c r="A95" s="267">
        <v>237</v>
      </c>
      <c r="B95" s="285" t="s">
        <v>2553</v>
      </c>
      <c r="C95" s="271">
        <v>45191</v>
      </c>
      <c r="D95" s="269" t="s">
        <v>65</v>
      </c>
      <c r="E95" s="269" t="s">
        <v>2308</v>
      </c>
      <c r="F95" s="270" t="s">
        <v>2554</v>
      </c>
      <c r="G95" s="270" t="s">
        <v>186</v>
      </c>
      <c r="H95" s="269" t="s">
        <v>9</v>
      </c>
      <c r="I95" s="269"/>
      <c r="J95" s="270"/>
      <c r="K95" s="286"/>
      <c r="L95" s="286"/>
    </row>
    <row r="96" spans="1:12" x14ac:dyDescent="0.35">
      <c r="A96" s="267">
        <v>238</v>
      </c>
      <c r="B96" s="285" t="s">
        <v>2555</v>
      </c>
      <c r="C96" s="271">
        <v>45191</v>
      </c>
      <c r="D96" s="269" t="s">
        <v>65</v>
      </c>
      <c r="E96" s="269" t="s">
        <v>2336</v>
      </c>
      <c r="F96" s="270" t="s">
        <v>2556</v>
      </c>
      <c r="G96" s="270" t="s">
        <v>186</v>
      </c>
      <c r="H96" s="269" t="s">
        <v>9</v>
      </c>
      <c r="I96" s="269"/>
      <c r="J96" s="270"/>
      <c r="K96" s="286"/>
      <c r="L96" s="286"/>
    </row>
    <row r="97" spans="1:12" x14ac:dyDescent="0.35">
      <c r="A97" s="267">
        <v>239</v>
      </c>
      <c r="B97" s="285" t="s">
        <v>2557</v>
      </c>
      <c r="C97" s="271">
        <v>45191</v>
      </c>
      <c r="D97" s="269" t="s">
        <v>65</v>
      </c>
      <c r="E97" s="269" t="s">
        <v>2308</v>
      </c>
      <c r="F97" s="270" t="s">
        <v>2558</v>
      </c>
      <c r="G97" s="270" t="s">
        <v>186</v>
      </c>
      <c r="H97" s="269" t="s">
        <v>9</v>
      </c>
      <c r="I97" s="269"/>
      <c r="J97" s="270"/>
      <c r="K97" s="286"/>
      <c r="L97" s="286"/>
    </row>
    <row r="98" spans="1:12" x14ac:dyDescent="0.35">
      <c r="A98" s="267">
        <v>251</v>
      </c>
      <c r="B98" s="285" t="s">
        <v>2590</v>
      </c>
      <c r="C98" s="271">
        <v>45210</v>
      </c>
      <c r="D98" s="269" t="s">
        <v>65</v>
      </c>
      <c r="E98" s="269" t="s">
        <v>1542</v>
      </c>
      <c r="F98" s="270" t="s">
        <v>2591</v>
      </c>
      <c r="G98" s="270" t="s">
        <v>186</v>
      </c>
      <c r="H98" s="269" t="s">
        <v>9</v>
      </c>
      <c r="I98" s="269"/>
      <c r="J98" s="270"/>
      <c r="K98" s="286"/>
      <c r="L98" s="286"/>
    </row>
    <row r="99" spans="1:12" x14ac:dyDescent="0.35">
      <c r="A99" s="267">
        <v>255</v>
      </c>
      <c r="B99" s="285" t="s">
        <v>2600</v>
      </c>
      <c r="C99" s="271">
        <v>45217</v>
      </c>
      <c r="D99" s="269" t="s">
        <v>65</v>
      </c>
      <c r="E99" s="269" t="s">
        <v>2344</v>
      </c>
      <c r="F99" s="270" t="s">
        <v>2601</v>
      </c>
      <c r="G99" s="270" t="s">
        <v>186</v>
      </c>
      <c r="H99" s="269" t="s">
        <v>9</v>
      </c>
      <c r="I99" s="269"/>
      <c r="J99" s="270"/>
      <c r="K99" s="286"/>
      <c r="L99" s="286"/>
    </row>
    <row r="100" spans="1:12" ht="29" x14ac:dyDescent="0.35">
      <c r="A100" s="267">
        <v>256</v>
      </c>
      <c r="B100" s="285" t="s">
        <v>2602</v>
      </c>
      <c r="C100" s="271">
        <v>45217</v>
      </c>
      <c r="D100" s="269" t="s">
        <v>65</v>
      </c>
      <c r="E100" s="269" t="s">
        <v>2344</v>
      </c>
      <c r="F100" s="270" t="s">
        <v>2603</v>
      </c>
      <c r="G100" s="270" t="s">
        <v>186</v>
      </c>
      <c r="H100" s="269" t="s">
        <v>9</v>
      </c>
      <c r="I100" s="269"/>
      <c r="J100" s="270"/>
      <c r="K100" s="286"/>
      <c r="L100" s="286"/>
    </row>
    <row r="101" spans="1:12" x14ac:dyDescent="0.35">
      <c r="A101" s="267">
        <v>257</v>
      </c>
      <c r="B101" s="285" t="s">
        <v>2604</v>
      </c>
      <c r="C101" s="271">
        <v>45217</v>
      </c>
      <c r="D101" s="269" t="s">
        <v>65</v>
      </c>
      <c r="E101" s="269" t="s">
        <v>2344</v>
      </c>
      <c r="F101" s="270" t="s">
        <v>2605</v>
      </c>
      <c r="G101" s="270" t="s">
        <v>186</v>
      </c>
      <c r="H101" s="269" t="s">
        <v>9</v>
      </c>
      <c r="I101" s="269"/>
      <c r="J101" s="270"/>
      <c r="K101" s="286"/>
      <c r="L101" s="286"/>
    </row>
    <row r="102" spans="1:12" x14ac:dyDescent="0.35">
      <c r="A102" s="267">
        <v>258</v>
      </c>
      <c r="B102" s="285" t="s">
        <v>2606</v>
      </c>
      <c r="C102" s="271">
        <v>45217</v>
      </c>
      <c r="D102" s="269" t="s">
        <v>65</v>
      </c>
      <c r="E102" s="269" t="s">
        <v>2344</v>
      </c>
      <c r="F102" s="270" t="s">
        <v>2607</v>
      </c>
      <c r="G102" s="270" t="s">
        <v>186</v>
      </c>
      <c r="H102" s="269" t="s">
        <v>9</v>
      </c>
      <c r="I102" s="269"/>
      <c r="J102" s="270"/>
      <c r="K102" s="286"/>
      <c r="L102" s="286"/>
    </row>
    <row r="103" spans="1:12" x14ac:dyDescent="0.35">
      <c r="A103" s="267">
        <v>259</v>
      </c>
      <c r="B103" s="285" t="s">
        <v>2608</v>
      </c>
      <c r="C103" s="271">
        <v>45217</v>
      </c>
      <c r="D103" s="269" t="s">
        <v>65</v>
      </c>
      <c r="E103" s="269" t="s">
        <v>2344</v>
      </c>
      <c r="F103" s="270" t="s">
        <v>2609</v>
      </c>
      <c r="G103" s="270" t="s">
        <v>186</v>
      </c>
      <c r="H103" s="269" t="s">
        <v>9</v>
      </c>
      <c r="I103" s="269"/>
      <c r="J103" s="270"/>
      <c r="K103" s="286"/>
      <c r="L103" s="286"/>
    </row>
    <row r="104" spans="1:12" x14ac:dyDescent="0.35">
      <c r="A104" s="267">
        <v>260</v>
      </c>
      <c r="B104" s="285" t="s">
        <v>2612</v>
      </c>
      <c r="C104" s="271">
        <v>45217</v>
      </c>
      <c r="D104" s="269" t="s">
        <v>65</v>
      </c>
      <c r="E104" s="269" t="s">
        <v>2344</v>
      </c>
      <c r="F104" s="270" t="s">
        <v>2613</v>
      </c>
      <c r="G104" s="270" t="s">
        <v>186</v>
      </c>
      <c r="H104" s="269" t="s">
        <v>9</v>
      </c>
      <c r="I104" s="269"/>
      <c r="J104" s="270"/>
      <c r="K104" s="286"/>
      <c r="L104" s="286"/>
    </row>
    <row r="105" spans="1:12" x14ac:dyDescent="0.35">
      <c r="A105" s="267">
        <v>261</v>
      </c>
      <c r="B105" s="285" t="s">
        <v>2614</v>
      </c>
      <c r="C105" s="271">
        <v>45217</v>
      </c>
      <c r="D105" s="269" t="s">
        <v>65</v>
      </c>
      <c r="E105" s="269" t="s">
        <v>2344</v>
      </c>
      <c r="F105" s="270" t="s">
        <v>2615</v>
      </c>
      <c r="G105" s="270" t="s">
        <v>186</v>
      </c>
      <c r="H105" s="269" t="s">
        <v>9</v>
      </c>
      <c r="I105" s="269"/>
      <c r="J105" s="270"/>
      <c r="K105" s="286"/>
      <c r="L105" s="286"/>
    </row>
    <row r="106" spans="1:12" ht="29" x14ac:dyDescent="0.35">
      <c r="A106" s="267">
        <v>262</v>
      </c>
      <c r="B106" s="285" t="s">
        <v>2616</v>
      </c>
      <c r="C106" s="271">
        <v>45217</v>
      </c>
      <c r="D106" s="269" t="s">
        <v>65</v>
      </c>
      <c r="E106" s="269" t="s">
        <v>2344</v>
      </c>
      <c r="F106" s="270" t="s">
        <v>2617</v>
      </c>
      <c r="G106" s="270" t="s">
        <v>186</v>
      </c>
      <c r="H106" s="269" t="s">
        <v>9</v>
      </c>
      <c r="I106" s="269"/>
      <c r="J106" s="270"/>
      <c r="K106" s="286"/>
      <c r="L106" s="286"/>
    </row>
    <row r="107" spans="1:12" ht="29" x14ac:dyDescent="0.35">
      <c r="A107" s="267">
        <v>263</v>
      </c>
      <c r="B107" s="285" t="s">
        <v>2618</v>
      </c>
      <c r="C107" s="271">
        <v>45217</v>
      </c>
      <c r="D107" s="269" t="s">
        <v>65</v>
      </c>
      <c r="E107" s="269" t="s">
        <v>2344</v>
      </c>
      <c r="F107" s="270" t="s">
        <v>2619</v>
      </c>
      <c r="G107" s="270" t="s">
        <v>186</v>
      </c>
      <c r="H107" s="269" t="s">
        <v>9</v>
      </c>
      <c r="I107" s="269"/>
      <c r="J107" s="270"/>
      <c r="K107" s="286"/>
      <c r="L107" s="286"/>
    </row>
    <row r="108" spans="1:12" x14ac:dyDescent="0.35">
      <c r="A108" s="267">
        <v>264</v>
      </c>
      <c r="B108" s="285" t="s">
        <v>2620</v>
      </c>
      <c r="C108" s="271">
        <v>45217</v>
      </c>
      <c r="D108" s="269" t="s">
        <v>65</v>
      </c>
      <c r="E108" s="269" t="s">
        <v>2344</v>
      </c>
      <c r="F108" s="270" t="s">
        <v>2621</v>
      </c>
      <c r="G108" s="270" t="s">
        <v>186</v>
      </c>
      <c r="H108" s="269" t="s">
        <v>9</v>
      </c>
      <c r="I108" s="269"/>
      <c r="J108" s="270"/>
      <c r="K108" s="286"/>
      <c r="L108" s="286"/>
    </row>
    <row r="109" spans="1:12" x14ac:dyDescent="0.35">
      <c r="A109" s="267">
        <v>265</v>
      </c>
      <c r="B109" s="285" t="s">
        <v>2622</v>
      </c>
      <c r="C109" s="271">
        <v>45217</v>
      </c>
      <c r="D109" s="269" t="s">
        <v>65</v>
      </c>
      <c r="E109" s="269" t="s">
        <v>2344</v>
      </c>
      <c r="F109" s="270" t="s">
        <v>2623</v>
      </c>
      <c r="G109" s="270" t="s">
        <v>186</v>
      </c>
      <c r="H109" s="269" t="s">
        <v>9</v>
      </c>
      <c r="I109" s="269"/>
      <c r="J109" s="270"/>
      <c r="K109" s="286"/>
      <c r="L109" s="286"/>
    </row>
    <row r="110" spans="1:12" x14ac:dyDescent="0.35">
      <c r="A110" s="267">
        <v>266</v>
      </c>
      <c r="B110" s="285" t="s">
        <v>2624</v>
      </c>
      <c r="C110" s="271">
        <v>45217</v>
      </c>
      <c r="D110" s="269" t="s">
        <v>65</v>
      </c>
      <c r="E110" s="269" t="s">
        <v>2344</v>
      </c>
      <c r="F110" s="270" t="s">
        <v>2625</v>
      </c>
      <c r="G110" s="270" t="s">
        <v>186</v>
      </c>
      <c r="H110" s="269" t="s">
        <v>9</v>
      </c>
      <c r="I110" s="269"/>
      <c r="J110" s="270"/>
      <c r="K110" s="286"/>
      <c r="L110" s="286"/>
    </row>
    <row r="111" spans="1:12" x14ac:dyDescent="0.35">
      <c r="A111" s="267">
        <v>267</v>
      </c>
      <c r="B111" s="285" t="s">
        <v>2626</v>
      </c>
      <c r="C111" s="271">
        <v>45217</v>
      </c>
      <c r="D111" s="269" t="s">
        <v>65</v>
      </c>
      <c r="E111" s="269" t="s">
        <v>2344</v>
      </c>
      <c r="F111" s="270" t="s">
        <v>2627</v>
      </c>
      <c r="G111" s="270" t="s">
        <v>1689</v>
      </c>
      <c r="H111" s="269" t="s">
        <v>9</v>
      </c>
      <c r="I111" s="269"/>
      <c r="J111" s="270"/>
      <c r="K111" s="286"/>
      <c r="L111" s="286"/>
    </row>
    <row r="112" spans="1:12" x14ac:dyDescent="0.35">
      <c r="A112" s="267">
        <v>268</v>
      </c>
      <c r="B112" s="285" t="s">
        <v>2628</v>
      </c>
      <c r="C112" s="271">
        <v>45217</v>
      </c>
      <c r="D112" s="269" t="s">
        <v>65</v>
      </c>
      <c r="E112" s="269" t="s">
        <v>2344</v>
      </c>
      <c r="F112" s="270" t="s">
        <v>2629</v>
      </c>
      <c r="G112" s="270" t="s">
        <v>186</v>
      </c>
      <c r="H112" s="269" t="s">
        <v>9</v>
      </c>
      <c r="I112" s="269"/>
      <c r="J112" s="270"/>
      <c r="K112" s="286"/>
      <c r="L112" s="286"/>
    </row>
    <row r="113" spans="1:12" x14ac:dyDescent="0.35">
      <c r="A113" s="267">
        <v>269</v>
      </c>
      <c r="B113" s="285" t="s">
        <v>2630</v>
      </c>
      <c r="C113" s="271">
        <v>45217</v>
      </c>
      <c r="D113" s="269" t="s">
        <v>65</v>
      </c>
      <c r="E113" s="269" t="s">
        <v>2344</v>
      </c>
      <c r="F113" s="270" t="s">
        <v>2631</v>
      </c>
      <c r="G113" s="270" t="s">
        <v>186</v>
      </c>
      <c r="H113" s="269" t="s">
        <v>9</v>
      </c>
      <c r="I113" s="269"/>
      <c r="J113" s="270"/>
      <c r="K113" s="286"/>
      <c r="L113" s="286"/>
    </row>
    <row r="114" spans="1:12" x14ac:dyDescent="0.35">
      <c r="A114" s="267">
        <v>270</v>
      </c>
      <c r="B114" s="285" t="s">
        <v>2635</v>
      </c>
      <c r="C114" s="271">
        <v>45217</v>
      </c>
      <c r="D114" s="269" t="s">
        <v>65</v>
      </c>
      <c r="E114" s="269" t="s">
        <v>2344</v>
      </c>
      <c r="F114" s="270" t="s">
        <v>2636</v>
      </c>
      <c r="G114" s="270" t="s">
        <v>186</v>
      </c>
      <c r="H114" s="269" t="s">
        <v>9</v>
      </c>
      <c r="I114" s="269"/>
      <c r="J114" s="270"/>
      <c r="K114" s="286"/>
      <c r="L114" s="286"/>
    </row>
    <row r="115" spans="1:12" ht="29" x14ac:dyDescent="0.35">
      <c r="A115" s="267">
        <v>271</v>
      </c>
      <c r="B115" s="285" t="s">
        <v>2637</v>
      </c>
      <c r="C115" s="271">
        <v>45217</v>
      </c>
      <c r="D115" s="269" t="s">
        <v>65</v>
      </c>
      <c r="E115" s="269" t="s">
        <v>2344</v>
      </c>
      <c r="F115" s="270" t="s">
        <v>2638</v>
      </c>
      <c r="G115" s="270" t="s">
        <v>186</v>
      </c>
      <c r="H115" s="269" t="s">
        <v>9</v>
      </c>
      <c r="I115" s="269"/>
      <c r="J115" s="270"/>
      <c r="K115" s="286"/>
      <c r="L115" s="286"/>
    </row>
    <row r="116" spans="1:12" x14ac:dyDescent="0.35">
      <c r="A116" s="267">
        <v>272</v>
      </c>
      <c r="B116" s="285" t="s">
        <v>2639</v>
      </c>
      <c r="C116" s="271">
        <v>45217</v>
      </c>
      <c r="D116" s="269" t="s">
        <v>65</v>
      </c>
      <c r="E116" s="269" t="s">
        <v>2344</v>
      </c>
      <c r="F116" s="270" t="s">
        <v>2640</v>
      </c>
      <c r="G116" s="270" t="s">
        <v>186</v>
      </c>
      <c r="H116" s="269" t="s">
        <v>9</v>
      </c>
      <c r="I116" s="269"/>
      <c r="J116" s="270"/>
      <c r="K116" s="286"/>
      <c r="L116" s="286"/>
    </row>
    <row r="117" spans="1:12" x14ac:dyDescent="0.35">
      <c r="A117" s="267">
        <v>273</v>
      </c>
      <c r="B117" s="285" t="s">
        <v>2641</v>
      </c>
      <c r="C117" s="271">
        <v>45217</v>
      </c>
      <c r="D117" s="269" t="s">
        <v>65</v>
      </c>
      <c r="E117" s="269" t="s">
        <v>2344</v>
      </c>
      <c r="F117" s="270" t="s">
        <v>2642</v>
      </c>
      <c r="G117" s="270" t="s">
        <v>186</v>
      </c>
      <c r="H117" s="269" t="s">
        <v>9</v>
      </c>
      <c r="I117" s="269"/>
      <c r="J117" s="270"/>
      <c r="K117" s="286"/>
      <c r="L117" s="286"/>
    </row>
    <row r="118" spans="1:12" x14ac:dyDescent="0.35">
      <c r="A118" s="267">
        <v>274</v>
      </c>
      <c r="B118" s="285" t="s">
        <v>2643</v>
      </c>
      <c r="C118" s="271">
        <v>45217</v>
      </c>
      <c r="D118" s="269" t="s">
        <v>65</v>
      </c>
      <c r="E118" s="269" t="s">
        <v>2344</v>
      </c>
      <c r="F118" s="270" t="s">
        <v>2644</v>
      </c>
      <c r="G118" s="270" t="s">
        <v>186</v>
      </c>
      <c r="H118" s="269" t="s">
        <v>9</v>
      </c>
      <c r="I118" s="269"/>
      <c r="J118" s="270"/>
      <c r="K118" s="286"/>
      <c r="L118" s="286"/>
    </row>
    <row r="119" spans="1:12" x14ac:dyDescent="0.35">
      <c r="A119" s="267">
        <v>275</v>
      </c>
      <c r="B119" s="285" t="s">
        <v>2645</v>
      </c>
      <c r="C119" s="271">
        <v>45217</v>
      </c>
      <c r="D119" s="269" t="s">
        <v>65</v>
      </c>
      <c r="E119" s="269" t="s">
        <v>2344</v>
      </c>
      <c r="F119" s="270" t="s">
        <v>2646</v>
      </c>
      <c r="G119" s="270" t="s">
        <v>186</v>
      </c>
      <c r="H119" s="269" t="s">
        <v>9</v>
      </c>
      <c r="I119" s="269"/>
      <c r="J119" s="270"/>
      <c r="K119" s="286"/>
      <c r="L119" s="286"/>
    </row>
    <row r="120" spans="1:12" x14ac:dyDescent="0.35">
      <c r="A120" s="267">
        <v>276</v>
      </c>
      <c r="B120" s="285" t="s">
        <v>2647</v>
      </c>
      <c r="C120" s="271">
        <v>45217</v>
      </c>
      <c r="D120" s="269" t="s">
        <v>65</v>
      </c>
      <c r="E120" s="269" t="s">
        <v>2344</v>
      </c>
      <c r="F120" s="270" t="s">
        <v>2648</v>
      </c>
      <c r="G120" s="270" t="s">
        <v>186</v>
      </c>
      <c r="H120" s="269" t="s">
        <v>9</v>
      </c>
      <c r="I120" s="269"/>
      <c r="J120" s="270"/>
      <c r="K120" s="286"/>
      <c r="L120" s="286"/>
    </row>
    <row r="121" spans="1:12" x14ac:dyDescent="0.35">
      <c r="A121" s="267">
        <v>277</v>
      </c>
      <c r="B121" s="285" t="s">
        <v>2649</v>
      </c>
      <c r="C121" s="271">
        <v>45217</v>
      </c>
      <c r="D121" s="269" t="s">
        <v>65</v>
      </c>
      <c r="E121" s="269" t="s">
        <v>2344</v>
      </c>
      <c r="F121" s="270" t="s">
        <v>2650</v>
      </c>
      <c r="G121" s="270" t="s">
        <v>186</v>
      </c>
      <c r="H121" s="269" t="s">
        <v>9</v>
      </c>
      <c r="I121" s="269"/>
      <c r="J121" s="270"/>
      <c r="K121" s="286"/>
      <c r="L121" s="286"/>
    </row>
    <row r="122" spans="1:12" x14ac:dyDescent="0.35">
      <c r="A122" s="267">
        <v>278</v>
      </c>
      <c r="B122" s="285" t="s">
        <v>2651</v>
      </c>
      <c r="C122" s="271">
        <v>45217</v>
      </c>
      <c r="D122" s="269" t="s">
        <v>65</v>
      </c>
      <c r="E122" s="269" t="s">
        <v>2344</v>
      </c>
      <c r="F122" s="270" t="s">
        <v>2652</v>
      </c>
      <c r="G122" s="270" t="s">
        <v>186</v>
      </c>
      <c r="H122" s="269" t="s">
        <v>9</v>
      </c>
      <c r="I122" s="269"/>
      <c r="J122" s="270"/>
      <c r="K122" s="286"/>
      <c r="L122" s="286"/>
    </row>
    <row r="123" spans="1:12" x14ac:dyDescent="0.35">
      <c r="A123" s="267">
        <v>279</v>
      </c>
      <c r="B123" s="285" t="s">
        <v>2653</v>
      </c>
      <c r="C123" s="271">
        <v>45217</v>
      </c>
      <c r="D123" s="269" t="s">
        <v>65</v>
      </c>
      <c r="E123" s="269" t="s">
        <v>2344</v>
      </c>
      <c r="F123" s="270" t="s">
        <v>2654</v>
      </c>
      <c r="G123" s="270" t="s">
        <v>1689</v>
      </c>
      <c r="H123" s="269" t="s">
        <v>9</v>
      </c>
      <c r="I123" s="269"/>
      <c r="J123" s="270"/>
      <c r="K123" s="286"/>
      <c r="L123" s="286"/>
    </row>
    <row r="124" spans="1:12" ht="29" x14ac:dyDescent="0.35">
      <c r="A124" s="267">
        <v>280</v>
      </c>
      <c r="B124" s="285" t="s">
        <v>2658</v>
      </c>
      <c r="C124" s="271">
        <v>45217</v>
      </c>
      <c r="D124" s="269" t="s">
        <v>65</v>
      </c>
      <c r="E124" s="269" t="s">
        <v>2344</v>
      </c>
      <c r="F124" s="270" t="s">
        <v>2659</v>
      </c>
      <c r="G124" s="270" t="s">
        <v>186</v>
      </c>
      <c r="H124" s="269" t="s">
        <v>9</v>
      </c>
      <c r="I124" s="269"/>
      <c r="J124" s="270"/>
      <c r="K124" s="286"/>
      <c r="L124" s="286"/>
    </row>
    <row r="125" spans="1:12" x14ac:dyDescent="0.35">
      <c r="A125" s="267">
        <v>281</v>
      </c>
      <c r="B125" s="285" t="s">
        <v>2660</v>
      </c>
      <c r="C125" s="271">
        <v>45217</v>
      </c>
      <c r="D125" s="269" t="s">
        <v>65</v>
      </c>
      <c r="E125" s="269" t="s">
        <v>2344</v>
      </c>
      <c r="F125" s="270" t="s">
        <v>2661</v>
      </c>
      <c r="G125" s="270" t="s">
        <v>186</v>
      </c>
      <c r="H125" s="269" t="s">
        <v>9</v>
      </c>
      <c r="I125" s="269"/>
      <c r="J125" s="270"/>
      <c r="K125" s="286"/>
      <c r="L125" s="286"/>
    </row>
    <row r="126" spans="1:12" ht="29" x14ac:dyDescent="0.35">
      <c r="A126" s="267">
        <v>282</v>
      </c>
      <c r="B126" s="285" t="s">
        <v>2662</v>
      </c>
      <c r="C126" s="271">
        <v>45217</v>
      </c>
      <c r="D126" s="269" t="s">
        <v>65</v>
      </c>
      <c r="E126" s="269" t="s">
        <v>2344</v>
      </c>
      <c r="F126" s="270" t="s">
        <v>2663</v>
      </c>
      <c r="G126" s="270" t="s">
        <v>186</v>
      </c>
      <c r="H126" s="269" t="s">
        <v>9</v>
      </c>
      <c r="I126" s="269"/>
      <c r="J126" s="270"/>
      <c r="K126" s="286"/>
      <c r="L126" s="286"/>
    </row>
    <row r="127" spans="1:12" ht="29" x14ac:dyDescent="0.35">
      <c r="A127" s="267">
        <v>283</v>
      </c>
      <c r="B127" s="285" t="s">
        <v>2664</v>
      </c>
      <c r="C127" s="271">
        <v>45217</v>
      </c>
      <c r="D127" s="269" t="s">
        <v>65</v>
      </c>
      <c r="E127" s="269" t="s">
        <v>2344</v>
      </c>
      <c r="F127" s="270" t="s">
        <v>2665</v>
      </c>
      <c r="G127" s="270" t="s">
        <v>186</v>
      </c>
      <c r="H127" s="269" t="s">
        <v>9</v>
      </c>
      <c r="I127" s="269"/>
      <c r="J127" s="270"/>
      <c r="K127" s="286"/>
      <c r="L127" s="286"/>
    </row>
    <row r="128" spans="1:12" ht="29" x14ac:dyDescent="0.35">
      <c r="A128" s="267">
        <v>284</v>
      </c>
      <c r="B128" s="285" t="s">
        <v>2666</v>
      </c>
      <c r="C128" s="271">
        <v>45217</v>
      </c>
      <c r="D128" s="269" t="s">
        <v>65</v>
      </c>
      <c r="E128" s="269" t="s">
        <v>2344</v>
      </c>
      <c r="F128" s="270" t="s">
        <v>2667</v>
      </c>
      <c r="G128" s="270" t="s">
        <v>186</v>
      </c>
      <c r="H128" s="269" t="s">
        <v>9</v>
      </c>
      <c r="I128" s="269"/>
      <c r="J128" s="270"/>
      <c r="K128" s="286"/>
      <c r="L128" s="286"/>
    </row>
    <row r="129" spans="1:12" x14ac:dyDescent="0.35">
      <c r="A129" s="267">
        <v>285</v>
      </c>
      <c r="B129" s="285" t="s">
        <v>2668</v>
      </c>
      <c r="C129" s="271">
        <v>45217</v>
      </c>
      <c r="D129" s="269" t="s">
        <v>65</v>
      </c>
      <c r="E129" s="269" t="s">
        <v>2344</v>
      </c>
      <c r="F129" s="270" t="s">
        <v>2669</v>
      </c>
      <c r="G129" s="270" t="s">
        <v>186</v>
      </c>
      <c r="H129" s="269" t="s">
        <v>9</v>
      </c>
      <c r="I129" s="269"/>
      <c r="J129" s="270"/>
      <c r="K129" s="286"/>
      <c r="L129" s="286"/>
    </row>
    <row r="130" spans="1:12" x14ac:dyDescent="0.35">
      <c r="A130" s="267">
        <v>286</v>
      </c>
      <c r="B130" s="285" t="s">
        <v>2670</v>
      </c>
      <c r="C130" s="271">
        <v>45217</v>
      </c>
      <c r="D130" s="269" t="s">
        <v>65</v>
      </c>
      <c r="E130" s="269" t="s">
        <v>2344</v>
      </c>
      <c r="F130" s="270" t="s">
        <v>2671</v>
      </c>
      <c r="G130" s="270" t="s">
        <v>186</v>
      </c>
      <c r="H130" s="269" t="s">
        <v>9</v>
      </c>
      <c r="I130" s="269"/>
      <c r="J130" s="270"/>
      <c r="K130" s="286"/>
      <c r="L130" s="286"/>
    </row>
    <row r="131" spans="1:12" x14ac:dyDescent="0.35">
      <c r="A131" s="267">
        <v>287</v>
      </c>
      <c r="B131" s="285" t="s">
        <v>2672</v>
      </c>
      <c r="C131" s="271">
        <v>45217</v>
      </c>
      <c r="D131" s="269" t="s">
        <v>65</v>
      </c>
      <c r="E131" s="269" t="s">
        <v>2344</v>
      </c>
      <c r="F131" s="270" t="s">
        <v>2673</v>
      </c>
      <c r="G131" s="270" t="s">
        <v>1689</v>
      </c>
      <c r="H131" s="269" t="s">
        <v>9</v>
      </c>
      <c r="I131" s="269"/>
      <c r="J131" s="270"/>
      <c r="K131" s="286"/>
      <c r="L131" s="286"/>
    </row>
    <row r="132" spans="1:12" ht="29" x14ac:dyDescent="0.35">
      <c r="A132" s="267">
        <v>288</v>
      </c>
      <c r="B132" s="285" t="s">
        <v>2674</v>
      </c>
      <c r="C132" s="271">
        <v>45217</v>
      </c>
      <c r="D132" s="269" t="s">
        <v>65</v>
      </c>
      <c r="E132" s="269" t="s">
        <v>2344</v>
      </c>
      <c r="F132" s="270" t="s">
        <v>2675</v>
      </c>
      <c r="G132" s="270" t="s">
        <v>1689</v>
      </c>
      <c r="H132" s="269" t="s">
        <v>9</v>
      </c>
      <c r="I132" s="269"/>
      <c r="J132" s="270"/>
      <c r="K132" s="286"/>
      <c r="L132" s="286"/>
    </row>
    <row r="133" spans="1:12" ht="43.5" x14ac:dyDescent="0.35">
      <c r="A133" s="267">
        <v>293</v>
      </c>
      <c r="B133" s="285" t="s">
        <v>2687</v>
      </c>
      <c r="C133" s="271">
        <v>45218</v>
      </c>
      <c r="D133" s="269" t="s">
        <v>65</v>
      </c>
      <c r="E133" s="269" t="s">
        <v>2688</v>
      </c>
      <c r="F133" s="270" t="s">
        <v>7199</v>
      </c>
      <c r="G133" s="270" t="s">
        <v>1689</v>
      </c>
      <c r="H133" s="269" t="s">
        <v>9</v>
      </c>
      <c r="I133" s="269"/>
      <c r="J133" s="270"/>
      <c r="K133" s="286"/>
      <c r="L133" s="286"/>
    </row>
    <row r="134" spans="1:12" ht="43.5" x14ac:dyDescent="0.35">
      <c r="A134" s="267">
        <v>321</v>
      </c>
      <c r="B134" s="285" t="s">
        <v>2766</v>
      </c>
      <c r="C134" s="271">
        <v>45218</v>
      </c>
      <c r="D134" s="273" t="s">
        <v>65</v>
      </c>
      <c r="E134" s="269" t="s">
        <v>2715</v>
      </c>
      <c r="F134" s="270" t="s">
        <v>7200</v>
      </c>
      <c r="G134" s="270" t="s">
        <v>186</v>
      </c>
      <c r="H134" s="269" t="s">
        <v>9</v>
      </c>
      <c r="I134" s="269"/>
      <c r="J134" s="270"/>
      <c r="K134" s="286"/>
      <c r="L134" s="286"/>
    </row>
    <row r="135" spans="1:12" x14ac:dyDescent="0.35">
      <c r="A135" s="267">
        <v>333</v>
      </c>
      <c r="B135" s="285" t="s">
        <v>2801</v>
      </c>
      <c r="C135" s="271">
        <v>45233</v>
      </c>
      <c r="D135" s="269" t="s">
        <v>65</v>
      </c>
      <c r="E135" s="274" t="s">
        <v>2064</v>
      </c>
      <c r="F135" s="275" t="s">
        <v>2802</v>
      </c>
      <c r="G135" s="275" t="s">
        <v>186</v>
      </c>
      <c r="H135" s="269" t="s">
        <v>9</v>
      </c>
      <c r="I135" s="269"/>
      <c r="J135" s="270"/>
      <c r="K135" s="286"/>
      <c r="L135" s="286"/>
    </row>
    <row r="136" spans="1:12" x14ac:dyDescent="0.35">
      <c r="A136" s="267">
        <v>335</v>
      </c>
      <c r="B136" s="285" t="s">
        <v>2805</v>
      </c>
      <c r="C136" s="271">
        <v>45233</v>
      </c>
      <c r="D136" s="269" t="s">
        <v>65</v>
      </c>
      <c r="E136" s="274" t="s">
        <v>2064</v>
      </c>
      <c r="F136" s="275" t="s">
        <v>2806</v>
      </c>
      <c r="G136" s="275" t="s">
        <v>186</v>
      </c>
      <c r="H136" s="269" t="s">
        <v>9</v>
      </c>
      <c r="I136" s="269"/>
      <c r="J136" s="270"/>
      <c r="K136" s="286"/>
      <c r="L136" s="286"/>
    </row>
    <row r="137" spans="1:12" x14ac:dyDescent="0.35">
      <c r="A137" s="267">
        <v>336</v>
      </c>
      <c r="B137" s="285" t="s">
        <v>2807</v>
      </c>
      <c r="C137" s="271">
        <v>45233</v>
      </c>
      <c r="D137" s="269" t="s">
        <v>65</v>
      </c>
      <c r="E137" s="274" t="s">
        <v>2064</v>
      </c>
      <c r="F137" s="275" t="s">
        <v>2808</v>
      </c>
      <c r="G137" s="275" t="s">
        <v>186</v>
      </c>
      <c r="H137" s="269" t="s">
        <v>9</v>
      </c>
      <c r="I137" s="269"/>
      <c r="J137" s="270"/>
      <c r="K137" s="286"/>
      <c r="L137" s="286"/>
    </row>
    <row r="138" spans="1:12" x14ac:dyDescent="0.35">
      <c r="A138" s="267">
        <v>337</v>
      </c>
      <c r="B138" s="285" t="s">
        <v>2809</v>
      </c>
      <c r="C138" s="271">
        <v>45233</v>
      </c>
      <c r="D138" s="269" t="s">
        <v>65</v>
      </c>
      <c r="E138" s="274" t="s">
        <v>2064</v>
      </c>
      <c r="F138" s="275" t="s">
        <v>2810</v>
      </c>
      <c r="G138" s="275" t="s">
        <v>186</v>
      </c>
      <c r="H138" s="269" t="s">
        <v>9</v>
      </c>
      <c r="I138" s="269"/>
      <c r="J138" s="270"/>
      <c r="K138" s="286"/>
      <c r="L138" s="286"/>
    </row>
    <row r="139" spans="1:12" x14ac:dyDescent="0.35">
      <c r="A139" s="267">
        <v>338</v>
      </c>
      <c r="B139" s="285" t="s">
        <v>2811</v>
      </c>
      <c r="C139" s="271">
        <v>45233</v>
      </c>
      <c r="D139" s="269" t="s">
        <v>65</v>
      </c>
      <c r="E139" s="274" t="s">
        <v>2064</v>
      </c>
      <c r="F139" s="275" t="s">
        <v>2812</v>
      </c>
      <c r="G139" s="275" t="s">
        <v>186</v>
      </c>
      <c r="H139" s="269" t="s">
        <v>9</v>
      </c>
      <c r="I139" s="269"/>
      <c r="J139" s="270"/>
      <c r="K139" s="286"/>
      <c r="L139" s="286"/>
    </row>
    <row r="140" spans="1:12" x14ac:dyDescent="0.35">
      <c r="A140" s="267">
        <v>339</v>
      </c>
      <c r="B140" s="285" t="s">
        <v>2813</v>
      </c>
      <c r="C140" s="271">
        <v>45233</v>
      </c>
      <c r="D140" s="269" t="s">
        <v>65</v>
      </c>
      <c r="E140" s="274" t="s">
        <v>2064</v>
      </c>
      <c r="F140" s="275" t="s">
        <v>2814</v>
      </c>
      <c r="G140" s="275" t="s">
        <v>186</v>
      </c>
      <c r="H140" s="269" t="s">
        <v>9</v>
      </c>
      <c r="I140" s="269"/>
      <c r="J140" s="270"/>
      <c r="K140" s="286"/>
      <c r="L140" s="286"/>
    </row>
    <row r="141" spans="1:12" x14ac:dyDescent="0.35">
      <c r="A141" s="267">
        <v>340</v>
      </c>
      <c r="B141" s="285" t="s">
        <v>2817</v>
      </c>
      <c r="C141" s="271">
        <v>45233</v>
      </c>
      <c r="D141" s="269" t="s">
        <v>65</v>
      </c>
      <c r="E141" s="269" t="s">
        <v>2818</v>
      </c>
      <c r="F141" s="275" t="s">
        <v>2819</v>
      </c>
      <c r="G141" s="275" t="s">
        <v>186</v>
      </c>
      <c r="H141" s="269" t="s">
        <v>9</v>
      </c>
      <c r="I141" s="269"/>
      <c r="J141" s="270"/>
      <c r="K141" s="286"/>
      <c r="L141" s="286"/>
    </row>
    <row r="142" spans="1:12" x14ac:dyDescent="0.35">
      <c r="A142" s="267">
        <v>341</v>
      </c>
      <c r="B142" s="285" t="s">
        <v>2820</v>
      </c>
      <c r="C142" s="271">
        <v>45233</v>
      </c>
      <c r="D142" s="269" t="s">
        <v>65</v>
      </c>
      <c r="E142" s="269" t="s">
        <v>2818</v>
      </c>
      <c r="F142" s="275" t="s">
        <v>2821</v>
      </c>
      <c r="G142" s="275" t="s">
        <v>186</v>
      </c>
      <c r="H142" s="269" t="s">
        <v>9</v>
      </c>
      <c r="I142" s="269"/>
      <c r="J142" s="270"/>
      <c r="K142" s="286"/>
      <c r="L142" s="286"/>
    </row>
    <row r="143" spans="1:12" x14ac:dyDescent="0.35">
      <c r="A143" s="267">
        <v>342</v>
      </c>
      <c r="B143" s="285" t="s">
        <v>2822</v>
      </c>
      <c r="C143" s="271">
        <v>45233</v>
      </c>
      <c r="D143" s="269" t="s">
        <v>65</v>
      </c>
      <c r="E143" s="269" t="s">
        <v>2818</v>
      </c>
      <c r="F143" s="275" t="s">
        <v>2823</v>
      </c>
      <c r="G143" s="275" t="s">
        <v>186</v>
      </c>
      <c r="H143" s="269" t="s">
        <v>9</v>
      </c>
      <c r="I143" s="269"/>
      <c r="J143" s="270"/>
      <c r="K143" s="286"/>
      <c r="L143" s="286"/>
    </row>
    <row r="144" spans="1:12" x14ac:dyDescent="0.35">
      <c r="A144" s="267">
        <v>343</v>
      </c>
      <c r="B144" s="285" t="s">
        <v>2824</v>
      </c>
      <c r="C144" s="271">
        <v>45233</v>
      </c>
      <c r="D144" s="269" t="s">
        <v>65</v>
      </c>
      <c r="E144" s="269" t="s">
        <v>2818</v>
      </c>
      <c r="F144" s="275" t="s">
        <v>2825</v>
      </c>
      <c r="G144" s="275" t="s">
        <v>186</v>
      </c>
      <c r="H144" s="269" t="s">
        <v>9</v>
      </c>
      <c r="I144" s="269"/>
      <c r="J144" s="270"/>
      <c r="K144" s="286"/>
      <c r="L144" s="286"/>
    </row>
    <row r="145" spans="1:12" x14ac:dyDescent="0.35">
      <c r="A145" s="267">
        <v>344</v>
      </c>
      <c r="B145" s="285" t="s">
        <v>2826</v>
      </c>
      <c r="C145" s="271">
        <v>45233</v>
      </c>
      <c r="D145" s="269" t="s">
        <v>65</v>
      </c>
      <c r="E145" s="269" t="s">
        <v>2818</v>
      </c>
      <c r="F145" s="275" t="s">
        <v>2827</v>
      </c>
      <c r="G145" s="275" t="s">
        <v>186</v>
      </c>
      <c r="H145" s="269" t="s">
        <v>9</v>
      </c>
      <c r="I145" s="269"/>
      <c r="J145" s="270"/>
      <c r="K145" s="286"/>
      <c r="L145" s="286"/>
    </row>
    <row r="146" spans="1:12" x14ac:dyDescent="0.35">
      <c r="A146" s="267">
        <v>345</v>
      </c>
      <c r="B146" s="285" t="s">
        <v>2828</v>
      </c>
      <c r="C146" s="271">
        <v>45233</v>
      </c>
      <c r="D146" s="269" t="s">
        <v>65</v>
      </c>
      <c r="E146" s="269" t="s">
        <v>2818</v>
      </c>
      <c r="F146" s="275" t="s">
        <v>2829</v>
      </c>
      <c r="G146" s="275" t="s">
        <v>186</v>
      </c>
      <c r="H146" s="269" t="s">
        <v>9</v>
      </c>
      <c r="I146" s="269"/>
      <c r="J146" s="270"/>
      <c r="K146" s="286"/>
      <c r="L146" s="286"/>
    </row>
    <row r="147" spans="1:12" x14ac:dyDescent="0.35">
      <c r="A147" s="267">
        <v>351</v>
      </c>
      <c r="B147" s="285" t="s">
        <v>2844</v>
      </c>
      <c r="C147" s="271">
        <v>45247</v>
      </c>
      <c r="D147" s="269" t="s">
        <v>65</v>
      </c>
      <c r="E147" s="269" t="s">
        <v>2764</v>
      </c>
      <c r="F147" s="270" t="s">
        <v>2845</v>
      </c>
      <c r="G147" s="270" t="s">
        <v>186</v>
      </c>
      <c r="H147" s="269" t="s">
        <v>9</v>
      </c>
      <c r="I147" s="269"/>
      <c r="J147" s="270"/>
      <c r="K147" s="286"/>
      <c r="L147" s="286"/>
    </row>
    <row r="148" spans="1:12" x14ac:dyDescent="0.35">
      <c r="A148" s="267">
        <v>359</v>
      </c>
      <c r="B148" s="285" t="s">
        <v>2861</v>
      </c>
      <c r="C148" s="271">
        <v>45247</v>
      </c>
      <c r="D148" s="269" t="s">
        <v>65</v>
      </c>
      <c r="E148" s="269" t="s">
        <v>1542</v>
      </c>
      <c r="F148" s="270" t="s">
        <v>2862</v>
      </c>
      <c r="G148" s="270" t="s">
        <v>186</v>
      </c>
      <c r="H148" s="269" t="s">
        <v>9</v>
      </c>
      <c r="I148" s="269"/>
      <c r="J148" s="270"/>
      <c r="K148" s="286"/>
      <c r="L148" s="286"/>
    </row>
    <row r="149" spans="1:12" x14ac:dyDescent="0.35">
      <c r="A149" s="267">
        <v>366</v>
      </c>
      <c r="B149" s="285" t="s">
        <v>2881</v>
      </c>
      <c r="C149" s="271">
        <v>45247</v>
      </c>
      <c r="D149" s="269" t="s">
        <v>65</v>
      </c>
      <c r="E149" s="269" t="s">
        <v>2882</v>
      </c>
      <c r="F149" s="270" t="s">
        <v>2883</v>
      </c>
      <c r="G149" s="270" t="s">
        <v>186</v>
      </c>
      <c r="H149" s="269" t="s">
        <v>9</v>
      </c>
      <c r="I149" s="269"/>
      <c r="J149" s="270"/>
      <c r="K149" s="286"/>
      <c r="L149" s="286"/>
    </row>
    <row r="150" spans="1:12" x14ac:dyDescent="0.35">
      <c r="A150" s="267">
        <v>414</v>
      </c>
      <c r="B150" s="285" t="s">
        <v>2997</v>
      </c>
      <c r="C150" s="271">
        <v>45279</v>
      </c>
      <c r="D150" s="269" t="s">
        <v>65</v>
      </c>
      <c r="E150" s="269" t="s">
        <v>2308</v>
      </c>
      <c r="F150" s="270" t="s">
        <v>2998</v>
      </c>
      <c r="G150" s="270" t="s">
        <v>186</v>
      </c>
      <c r="H150" s="269" t="s">
        <v>9</v>
      </c>
      <c r="I150" s="269"/>
      <c r="J150" s="270"/>
      <c r="K150" s="286"/>
      <c r="L150" s="286"/>
    </row>
    <row r="151" spans="1:12" x14ac:dyDescent="0.35">
      <c r="A151" s="267">
        <v>415</v>
      </c>
      <c r="B151" s="285" t="s">
        <v>2999</v>
      </c>
      <c r="C151" s="271">
        <v>45279</v>
      </c>
      <c r="D151" s="269" t="s">
        <v>65</v>
      </c>
      <c r="E151" s="269" t="s">
        <v>1070</v>
      </c>
      <c r="F151" s="270" t="s">
        <v>3000</v>
      </c>
      <c r="G151" s="270" t="s">
        <v>186</v>
      </c>
      <c r="H151" s="269" t="s">
        <v>9</v>
      </c>
      <c r="I151" s="269"/>
      <c r="J151" s="270"/>
      <c r="K151" s="286"/>
      <c r="L151" s="286"/>
    </row>
    <row r="152" spans="1:12" ht="29" x14ac:dyDescent="0.35">
      <c r="A152" s="267">
        <v>416</v>
      </c>
      <c r="B152" s="285" t="s">
        <v>3001</v>
      </c>
      <c r="C152" s="271">
        <v>45279</v>
      </c>
      <c r="D152" s="269" t="s">
        <v>65</v>
      </c>
      <c r="E152" s="269" t="s">
        <v>1596</v>
      </c>
      <c r="F152" s="270" t="s">
        <v>3002</v>
      </c>
      <c r="G152" s="270" t="s">
        <v>186</v>
      </c>
      <c r="H152" s="269" t="s">
        <v>9</v>
      </c>
      <c r="I152" s="269"/>
      <c r="J152" s="270"/>
      <c r="K152" s="286"/>
      <c r="L152" s="286"/>
    </row>
    <row r="153" spans="1:12" x14ac:dyDescent="0.35">
      <c r="A153" s="267">
        <v>417</v>
      </c>
      <c r="B153" s="285" t="s">
        <v>3003</v>
      </c>
      <c r="C153" s="271">
        <v>45279</v>
      </c>
      <c r="D153" s="269" t="s">
        <v>65</v>
      </c>
      <c r="E153" s="269" t="s">
        <v>2308</v>
      </c>
      <c r="F153" s="270" t="s">
        <v>3004</v>
      </c>
      <c r="G153" s="270" t="s">
        <v>186</v>
      </c>
      <c r="H153" s="269" t="s">
        <v>9</v>
      </c>
      <c r="I153" s="269"/>
      <c r="J153" s="270"/>
      <c r="K153" s="286"/>
      <c r="L153" s="286"/>
    </row>
    <row r="154" spans="1:12" x14ac:dyDescent="0.35">
      <c r="A154" s="267">
        <v>418</v>
      </c>
      <c r="B154" s="285" t="s">
        <v>3005</v>
      </c>
      <c r="C154" s="271">
        <v>45279</v>
      </c>
      <c r="D154" s="269" t="s">
        <v>65</v>
      </c>
      <c r="E154" s="269" t="s">
        <v>2308</v>
      </c>
      <c r="F154" s="270" t="s">
        <v>3006</v>
      </c>
      <c r="G154" s="270" t="s">
        <v>186</v>
      </c>
      <c r="H154" s="269" t="s">
        <v>9</v>
      </c>
      <c r="I154" s="269"/>
      <c r="J154" s="270"/>
      <c r="K154" s="286"/>
      <c r="L154" s="286"/>
    </row>
    <row r="155" spans="1:12" ht="29" x14ac:dyDescent="0.35">
      <c r="A155" s="267">
        <v>419</v>
      </c>
      <c r="B155" s="285" t="s">
        <v>3007</v>
      </c>
      <c r="C155" s="271">
        <v>45279</v>
      </c>
      <c r="D155" s="269" t="s">
        <v>65</v>
      </c>
      <c r="E155" s="269" t="s">
        <v>3008</v>
      </c>
      <c r="F155" s="270" t="s">
        <v>3009</v>
      </c>
      <c r="G155" s="270" t="s">
        <v>186</v>
      </c>
      <c r="H155" s="269" t="s">
        <v>9</v>
      </c>
      <c r="I155" s="269"/>
      <c r="J155" s="270"/>
      <c r="K155" s="286"/>
      <c r="L155" s="286"/>
    </row>
    <row r="156" spans="1:12" x14ac:dyDescent="0.35">
      <c r="A156" s="267">
        <v>420</v>
      </c>
      <c r="B156" s="285" t="s">
        <v>3013</v>
      </c>
      <c r="C156" s="271">
        <v>45279</v>
      </c>
      <c r="D156" s="269" t="s">
        <v>65</v>
      </c>
      <c r="E156" s="269" t="s">
        <v>3014</v>
      </c>
      <c r="F156" s="270" t="s">
        <v>3015</v>
      </c>
      <c r="G156" s="270" t="s">
        <v>186</v>
      </c>
      <c r="H156" s="269" t="s">
        <v>9</v>
      </c>
      <c r="I156" s="269"/>
      <c r="J156" s="270"/>
      <c r="K156" s="286"/>
      <c r="L156" s="286"/>
    </row>
    <row r="157" spans="1:12" x14ac:dyDescent="0.35">
      <c r="A157" s="267">
        <v>421</v>
      </c>
      <c r="B157" s="285" t="s">
        <v>3016</v>
      </c>
      <c r="C157" s="271">
        <v>45279</v>
      </c>
      <c r="D157" s="269" t="s">
        <v>65</v>
      </c>
      <c r="E157" s="269" t="s">
        <v>3014</v>
      </c>
      <c r="F157" s="270" t="s">
        <v>3017</v>
      </c>
      <c r="G157" s="270" t="s">
        <v>186</v>
      </c>
      <c r="H157" s="269" t="s">
        <v>9</v>
      </c>
      <c r="I157" s="269"/>
      <c r="J157" s="270"/>
      <c r="K157" s="286"/>
      <c r="L157" s="286"/>
    </row>
    <row r="158" spans="1:12" x14ac:dyDescent="0.35">
      <c r="A158" s="267">
        <v>422</v>
      </c>
      <c r="B158" s="285" t="s">
        <v>3018</v>
      </c>
      <c r="C158" s="271">
        <v>45279</v>
      </c>
      <c r="D158" s="269" t="s">
        <v>65</v>
      </c>
      <c r="E158" s="269" t="s">
        <v>3014</v>
      </c>
      <c r="F158" s="270" t="s">
        <v>3019</v>
      </c>
      <c r="G158" s="270" t="s">
        <v>186</v>
      </c>
      <c r="H158" s="269" t="s">
        <v>9</v>
      </c>
      <c r="I158" s="269"/>
      <c r="J158" s="270"/>
      <c r="K158" s="286"/>
      <c r="L158" s="286"/>
    </row>
    <row r="159" spans="1:12" x14ac:dyDescent="0.35">
      <c r="A159" s="267">
        <v>423</v>
      </c>
      <c r="B159" s="285" t="s">
        <v>3020</v>
      </c>
      <c r="C159" s="271">
        <v>45279</v>
      </c>
      <c r="D159" s="269" t="s">
        <v>65</v>
      </c>
      <c r="E159" s="269" t="s">
        <v>3014</v>
      </c>
      <c r="F159" s="270" t="s">
        <v>3021</v>
      </c>
      <c r="G159" s="270" t="s">
        <v>186</v>
      </c>
      <c r="H159" s="269" t="s">
        <v>9</v>
      </c>
      <c r="I159" s="269"/>
      <c r="J159" s="270"/>
      <c r="K159" s="286"/>
      <c r="L159" s="286"/>
    </row>
    <row r="160" spans="1:12" x14ac:dyDescent="0.35">
      <c r="A160" s="267">
        <v>424</v>
      </c>
      <c r="B160" s="285" t="s">
        <v>3022</v>
      </c>
      <c r="C160" s="271">
        <v>45279</v>
      </c>
      <c r="D160" s="269" t="s">
        <v>65</v>
      </c>
      <c r="E160" s="269" t="s">
        <v>3014</v>
      </c>
      <c r="F160" s="270" t="s">
        <v>3023</v>
      </c>
      <c r="G160" s="270" t="s">
        <v>186</v>
      </c>
      <c r="H160" s="269" t="s">
        <v>9</v>
      </c>
      <c r="I160" s="269"/>
      <c r="J160" s="270"/>
      <c r="K160" s="286"/>
      <c r="L160" s="286"/>
    </row>
    <row r="161" spans="1:12" x14ac:dyDescent="0.35">
      <c r="A161" s="267">
        <v>425</v>
      </c>
      <c r="B161" s="285" t="s">
        <v>3024</v>
      </c>
      <c r="C161" s="271">
        <v>45279</v>
      </c>
      <c r="D161" s="269" t="s">
        <v>65</v>
      </c>
      <c r="E161" s="269" t="s">
        <v>3014</v>
      </c>
      <c r="F161" s="270" t="s">
        <v>3025</v>
      </c>
      <c r="G161" s="270" t="s">
        <v>186</v>
      </c>
      <c r="H161" s="269" t="s">
        <v>9</v>
      </c>
      <c r="I161" s="269"/>
      <c r="J161" s="270"/>
      <c r="K161" s="286"/>
      <c r="L161" s="286"/>
    </row>
    <row r="162" spans="1:12" x14ac:dyDescent="0.35">
      <c r="A162" s="267">
        <v>426</v>
      </c>
      <c r="B162" s="285" t="s">
        <v>3026</v>
      </c>
      <c r="C162" s="271">
        <v>45279</v>
      </c>
      <c r="D162" s="269" t="s">
        <v>65</v>
      </c>
      <c r="E162" s="269" t="s">
        <v>3014</v>
      </c>
      <c r="F162" s="270" t="s">
        <v>3027</v>
      </c>
      <c r="G162" s="270" t="s">
        <v>186</v>
      </c>
      <c r="H162" s="269" t="s">
        <v>9</v>
      </c>
      <c r="I162" s="269"/>
      <c r="J162" s="270"/>
      <c r="K162" s="286"/>
      <c r="L162" s="286"/>
    </row>
    <row r="163" spans="1:12" x14ac:dyDescent="0.35">
      <c r="A163" s="267">
        <v>427</v>
      </c>
      <c r="B163" s="285" t="s">
        <v>3028</v>
      </c>
      <c r="C163" s="271">
        <v>45279</v>
      </c>
      <c r="D163" s="269" t="s">
        <v>65</v>
      </c>
      <c r="E163" s="269" t="s">
        <v>3014</v>
      </c>
      <c r="F163" s="270" t="s">
        <v>3029</v>
      </c>
      <c r="G163" s="270" t="s">
        <v>186</v>
      </c>
      <c r="H163" s="269" t="s">
        <v>9</v>
      </c>
      <c r="I163" s="269"/>
      <c r="J163" s="270"/>
      <c r="K163" s="286"/>
      <c r="L163" s="286"/>
    </row>
    <row r="164" spans="1:12" x14ac:dyDescent="0.35">
      <c r="A164" s="267">
        <v>428</v>
      </c>
      <c r="B164" s="285" t="s">
        <v>3030</v>
      </c>
      <c r="C164" s="271">
        <v>45279</v>
      </c>
      <c r="D164" s="269" t="s">
        <v>65</v>
      </c>
      <c r="E164" s="269" t="s">
        <v>3014</v>
      </c>
      <c r="F164" s="270" t="s">
        <v>3031</v>
      </c>
      <c r="G164" s="270" t="s">
        <v>186</v>
      </c>
      <c r="H164" s="269" t="s">
        <v>9</v>
      </c>
      <c r="I164" s="269"/>
      <c r="J164" s="270"/>
      <c r="K164" s="286"/>
      <c r="L164" s="286"/>
    </row>
    <row r="165" spans="1:12" x14ac:dyDescent="0.35">
      <c r="A165" s="267">
        <v>429</v>
      </c>
      <c r="B165" s="285" t="s">
        <v>3032</v>
      </c>
      <c r="C165" s="271">
        <v>45279</v>
      </c>
      <c r="D165" s="269" t="s">
        <v>65</v>
      </c>
      <c r="E165" s="269" t="s">
        <v>3014</v>
      </c>
      <c r="F165" s="270" t="s">
        <v>3033</v>
      </c>
      <c r="G165" s="270" t="s">
        <v>186</v>
      </c>
      <c r="H165" s="269" t="s">
        <v>9</v>
      </c>
      <c r="I165" s="269"/>
      <c r="J165" s="270"/>
      <c r="K165" s="286"/>
      <c r="L165" s="286"/>
    </row>
    <row r="166" spans="1:12" x14ac:dyDescent="0.35">
      <c r="A166" s="267">
        <v>430</v>
      </c>
      <c r="B166" s="285" t="s">
        <v>3036</v>
      </c>
      <c r="C166" s="271">
        <v>45279</v>
      </c>
      <c r="D166" s="269" t="s">
        <v>65</v>
      </c>
      <c r="E166" s="269" t="s">
        <v>3014</v>
      </c>
      <c r="F166" s="270" t="s">
        <v>3037</v>
      </c>
      <c r="G166" s="270" t="s">
        <v>186</v>
      </c>
      <c r="H166" s="269" t="s">
        <v>9</v>
      </c>
      <c r="I166" s="269"/>
      <c r="J166" s="270"/>
      <c r="K166" s="286"/>
      <c r="L166" s="286"/>
    </row>
    <row r="167" spans="1:12" x14ac:dyDescent="0.35">
      <c r="A167" s="267">
        <v>431</v>
      </c>
      <c r="B167" s="285" t="s">
        <v>3038</v>
      </c>
      <c r="C167" s="271">
        <v>45279</v>
      </c>
      <c r="D167" s="269" t="s">
        <v>65</v>
      </c>
      <c r="E167" s="269" t="s">
        <v>3014</v>
      </c>
      <c r="F167" s="270" t="s">
        <v>3039</v>
      </c>
      <c r="G167" s="270" t="s">
        <v>186</v>
      </c>
      <c r="H167" s="269" t="s">
        <v>9</v>
      </c>
      <c r="I167" s="269"/>
      <c r="J167" s="270"/>
      <c r="K167" s="286"/>
      <c r="L167" s="286"/>
    </row>
    <row r="168" spans="1:12" x14ac:dyDescent="0.35">
      <c r="A168" s="267">
        <v>432</v>
      </c>
      <c r="B168" s="285" t="s">
        <v>3040</v>
      </c>
      <c r="C168" s="271">
        <v>45279</v>
      </c>
      <c r="D168" s="269" t="s">
        <v>65</v>
      </c>
      <c r="E168" s="269" t="s">
        <v>3014</v>
      </c>
      <c r="F168" s="270" t="s">
        <v>3041</v>
      </c>
      <c r="G168" s="270" t="s">
        <v>186</v>
      </c>
      <c r="H168" s="269" t="s">
        <v>9</v>
      </c>
      <c r="I168" s="269"/>
      <c r="J168" s="270"/>
      <c r="K168" s="286"/>
      <c r="L168" s="286"/>
    </row>
    <row r="169" spans="1:12" x14ac:dyDescent="0.35">
      <c r="A169" s="267">
        <v>433</v>
      </c>
      <c r="B169" s="285" t="s">
        <v>3042</v>
      </c>
      <c r="C169" s="271">
        <v>45279</v>
      </c>
      <c r="D169" s="269" t="s">
        <v>65</v>
      </c>
      <c r="E169" s="269" t="s">
        <v>3014</v>
      </c>
      <c r="F169" s="270" t="s">
        <v>3043</v>
      </c>
      <c r="G169" s="270" t="s">
        <v>186</v>
      </c>
      <c r="H169" s="269" t="s">
        <v>9</v>
      </c>
      <c r="I169" s="269"/>
      <c r="J169" s="270"/>
      <c r="K169" s="286"/>
      <c r="L169" s="286"/>
    </row>
    <row r="170" spans="1:12" x14ac:dyDescent="0.35">
      <c r="A170" s="267">
        <v>434</v>
      </c>
      <c r="B170" s="285" t="s">
        <v>3044</v>
      </c>
      <c r="C170" s="271">
        <v>45279</v>
      </c>
      <c r="D170" s="269" t="s">
        <v>65</v>
      </c>
      <c r="E170" s="269" t="s">
        <v>3014</v>
      </c>
      <c r="F170" s="270" t="s">
        <v>3045</v>
      </c>
      <c r="G170" s="270" t="s">
        <v>186</v>
      </c>
      <c r="H170" s="269" t="s">
        <v>9</v>
      </c>
      <c r="I170" s="269"/>
      <c r="J170" s="270"/>
      <c r="K170" s="286"/>
      <c r="L170" s="286"/>
    </row>
    <row r="171" spans="1:12" ht="29" x14ac:dyDescent="0.35">
      <c r="A171" s="267">
        <v>435</v>
      </c>
      <c r="B171" s="285" t="s">
        <v>3046</v>
      </c>
      <c r="C171" s="271">
        <v>45279</v>
      </c>
      <c r="D171" s="269" t="s">
        <v>65</v>
      </c>
      <c r="E171" s="269" t="s">
        <v>3014</v>
      </c>
      <c r="F171" s="270" t="s">
        <v>3047</v>
      </c>
      <c r="G171" s="270" t="s">
        <v>186</v>
      </c>
      <c r="H171" s="269" t="s">
        <v>9</v>
      </c>
      <c r="I171" s="269"/>
      <c r="J171" s="270"/>
      <c r="K171" s="286"/>
      <c r="L171" s="286"/>
    </row>
    <row r="172" spans="1:12" x14ac:dyDescent="0.35">
      <c r="A172" s="267">
        <v>436</v>
      </c>
      <c r="B172" s="285" t="s">
        <v>3048</v>
      </c>
      <c r="C172" s="271">
        <v>45279</v>
      </c>
      <c r="D172" s="269" t="s">
        <v>65</v>
      </c>
      <c r="E172" s="269" t="s">
        <v>3014</v>
      </c>
      <c r="F172" s="270" t="s">
        <v>3049</v>
      </c>
      <c r="G172" s="270" t="s">
        <v>186</v>
      </c>
      <c r="H172" s="269" t="s">
        <v>9</v>
      </c>
      <c r="I172" s="269"/>
      <c r="J172" s="270"/>
      <c r="K172" s="286"/>
      <c r="L172" s="286"/>
    </row>
    <row r="173" spans="1:12" ht="29" x14ac:dyDescent="0.35">
      <c r="A173" s="267">
        <v>437</v>
      </c>
      <c r="B173" s="285" t="s">
        <v>3050</v>
      </c>
      <c r="C173" s="271">
        <v>45279</v>
      </c>
      <c r="D173" s="269" t="s">
        <v>65</v>
      </c>
      <c r="E173" s="269" t="s">
        <v>3014</v>
      </c>
      <c r="F173" s="270" t="s">
        <v>3051</v>
      </c>
      <c r="G173" s="270" t="s">
        <v>186</v>
      </c>
      <c r="H173" s="269" t="s">
        <v>9</v>
      </c>
      <c r="I173" s="269"/>
      <c r="J173" s="270"/>
      <c r="K173" s="286"/>
      <c r="L173" s="286"/>
    </row>
    <row r="174" spans="1:12" x14ac:dyDescent="0.35">
      <c r="A174" s="267">
        <v>438</v>
      </c>
      <c r="B174" s="285" t="s">
        <v>3052</v>
      </c>
      <c r="C174" s="271">
        <v>45279</v>
      </c>
      <c r="D174" s="269" t="s">
        <v>65</v>
      </c>
      <c r="E174" s="269" t="s">
        <v>2308</v>
      </c>
      <c r="F174" s="270" t="s">
        <v>3053</v>
      </c>
      <c r="G174" s="270" t="s">
        <v>186</v>
      </c>
      <c r="H174" s="269" t="s">
        <v>9</v>
      </c>
      <c r="I174" s="269"/>
      <c r="J174" s="270"/>
      <c r="K174" s="286"/>
      <c r="L174" s="286"/>
    </row>
    <row r="175" spans="1:12" x14ac:dyDescent="0.35">
      <c r="A175" s="267">
        <v>439</v>
      </c>
      <c r="B175" s="285" t="s">
        <v>3054</v>
      </c>
      <c r="C175" s="271">
        <v>45279</v>
      </c>
      <c r="D175" s="269" t="s">
        <v>65</v>
      </c>
      <c r="E175" s="269" t="s">
        <v>1542</v>
      </c>
      <c r="F175" s="270" t="s">
        <v>3055</v>
      </c>
      <c r="G175" s="270" t="s">
        <v>186</v>
      </c>
      <c r="H175" s="269" t="s">
        <v>9</v>
      </c>
      <c r="I175" s="269"/>
      <c r="J175" s="270"/>
      <c r="K175" s="286"/>
      <c r="L175" s="286"/>
    </row>
    <row r="176" spans="1:12" ht="29" x14ac:dyDescent="0.35">
      <c r="A176" s="267">
        <v>440</v>
      </c>
      <c r="B176" s="285" t="s">
        <v>3059</v>
      </c>
      <c r="C176" s="271">
        <v>45279</v>
      </c>
      <c r="D176" s="269" t="s">
        <v>65</v>
      </c>
      <c r="E176" s="269" t="s">
        <v>2308</v>
      </c>
      <c r="F176" s="270" t="s">
        <v>3060</v>
      </c>
      <c r="G176" s="270" t="s">
        <v>1689</v>
      </c>
      <c r="H176" s="269" t="s">
        <v>9</v>
      </c>
      <c r="I176" s="269"/>
      <c r="J176" s="270"/>
      <c r="K176" s="286"/>
      <c r="L176" s="286"/>
    </row>
    <row r="177" spans="1:12" x14ac:dyDescent="0.35">
      <c r="A177" s="267">
        <v>441</v>
      </c>
      <c r="B177" s="285" t="s">
        <v>3061</v>
      </c>
      <c r="C177" s="271">
        <v>45279</v>
      </c>
      <c r="D177" s="269" t="s">
        <v>65</v>
      </c>
      <c r="E177" s="269" t="s">
        <v>184</v>
      </c>
      <c r="F177" s="270" t="s">
        <v>3062</v>
      </c>
      <c r="G177" s="270" t="s">
        <v>1689</v>
      </c>
      <c r="H177" s="269" t="s">
        <v>9</v>
      </c>
      <c r="I177" s="269"/>
      <c r="J177" s="270"/>
      <c r="K177" s="286"/>
      <c r="L177" s="286"/>
    </row>
    <row r="178" spans="1:12" x14ac:dyDescent="0.35">
      <c r="A178" s="267">
        <v>442</v>
      </c>
      <c r="B178" s="285" t="s">
        <v>3063</v>
      </c>
      <c r="C178" s="271">
        <v>45279</v>
      </c>
      <c r="D178" s="269" t="s">
        <v>65</v>
      </c>
      <c r="E178" s="269" t="s">
        <v>1584</v>
      </c>
      <c r="F178" s="270" t="s">
        <v>3064</v>
      </c>
      <c r="G178" s="270" t="s">
        <v>186</v>
      </c>
      <c r="H178" s="269" t="s">
        <v>9</v>
      </c>
      <c r="I178" s="269"/>
      <c r="J178" s="270"/>
      <c r="K178" s="286"/>
      <c r="L178" s="286"/>
    </row>
    <row r="179" spans="1:12" x14ac:dyDescent="0.35">
      <c r="A179" s="267">
        <v>443</v>
      </c>
      <c r="B179" s="285" t="s">
        <v>3065</v>
      </c>
      <c r="C179" s="271">
        <v>45288</v>
      </c>
      <c r="D179" s="269" t="s">
        <v>65</v>
      </c>
      <c r="E179" s="269" t="s">
        <v>3014</v>
      </c>
      <c r="F179" s="270" t="s">
        <v>3066</v>
      </c>
      <c r="G179" s="270" t="s">
        <v>186</v>
      </c>
      <c r="H179" s="269" t="s">
        <v>9</v>
      </c>
      <c r="I179" s="269"/>
      <c r="J179" s="270"/>
      <c r="K179" s="286"/>
      <c r="L179" s="286"/>
    </row>
    <row r="180" spans="1:12" x14ac:dyDescent="0.35">
      <c r="A180" s="267">
        <v>444</v>
      </c>
      <c r="B180" s="285" t="s">
        <v>3067</v>
      </c>
      <c r="C180" s="271">
        <v>45288</v>
      </c>
      <c r="D180" s="269" t="s">
        <v>65</v>
      </c>
      <c r="E180" s="269" t="s">
        <v>3014</v>
      </c>
      <c r="F180" s="270" t="s">
        <v>3068</v>
      </c>
      <c r="G180" s="270" t="s">
        <v>186</v>
      </c>
      <c r="H180" s="269" t="s">
        <v>9</v>
      </c>
      <c r="I180" s="269"/>
      <c r="J180" s="270"/>
      <c r="K180" s="286"/>
      <c r="L180" s="286"/>
    </row>
    <row r="181" spans="1:12" x14ac:dyDescent="0.35">
      <c r="A181" s="267">
        <v>445</v>
      </c>
      <c r="B181" s="285" t="s">
        <v>3069</v>
      </c>
      <c r="C181" s="271">
        <v>45288</v>
      </c>
      <c r="D181" s="269" t="s">
        <v>65</v>
      </c>
      <c r="E181" s="269" t="s">
        <v>3014</v>
      </c>
      <c r="F181" s="270" t="s">
        <v>3070</v>
      </c>
      <c r="G181" s="270" t="s">
        <v>186</v>
      </c>
      <c r="H181" s="269" t="s">
        <v>9</v>
      </c>
      <c r="I181" s="269"/>
      <c r="J181" s="270"/>
      <c r="K181" s="286"/>
      <c r="L181" s="286"/>
    </row>
    <row r="182" spans="1:12" x14ac:dyDescent="0.35">
      <c r="A182" s="267">
        <v>458</v>
      </c>
      <c r="B182" s="285" t="s">
        <v>3099</v>
      </c>
      <c r="C182" s="271">
        <v>45295</v>
      </c>
      <c r="D182" s="269" t="s">
        <v>65</v>
      </c>
      <c r="E182" s="274" t="s">
        <v>3100</v>
      </c>
      <c r="F182" s="270" t="s">
        <v>3101</v>
      </c>
      <c r="G182" s="270" t="s">
        <v>186</v>
      </c>
      <c r="H182" s="269" t="s">
        <v>9</v>
      </c>
      <c r="I182" s="269"/>
      <c r="J182" s="270"/>
      <c r="K182" s="286"/>
      <c r="L182" s="286"/>
    </row>
    <row r="183" spans="1:12" x14ac:dyDescent="0.35">
      <c r="A183" s="267">
        <v>459</v>
      </c>
      <c r="B183" s="285" t="s">
        <v>3102</v>
      </c>
      <c r="C183" s="271">
        <v>45295</v>
      </c>
      <c r="D183" s="269" t="s">
        <v>65</v>
      </c>
      <c r="E183" s="269" t="s">
        <v>3100</v>
      </c>
      <c r="F183" s="270" t="s">
        <v>3103</v>
      </c>
      <c r="G183" s="270" t="s">
        <v>186</v>
      </c>
      <c r="H183" s="269" t="s">
        <v>9</v>
      </c>
      <c r="I183" s="269"/>
      <c r="J183" s="270"/>
      <c r="K183" s="286"/>
      <c r="L183" s="286"/>
    </row>
    <row r="184" spans="1:12" x14ac:dyDescent="0.35">
      <c r="A184" s="267">
        <v>461</v>
      </c>
      <c r="B184" s="285" t="s">
        <v>3108</v>
      </c>
      <c r="C184" s="271">
        <v>45295</v>
      </c>
      <c r="D184" s="269" t="s">
        <v>65</v>
      </c>
      <c r="E184" s="269" t="s">
        <v>3100</v>
      </c>
      <c r="F184" s="270" t="s">
        <v>3109</v>
      </c>
      <c r="G184" s="270" t="s">
        <v>186</v>
      </c>
      <c r="H184" s="269" t="s">
        <v>9</v>
      </c>
      <c r="I184" s="269"/>
      <c r="J184" s="270"/>
      <c r="K184" s="286"/>
      <c r="L184" s="286"/>
    </row>
    <row r="185" spans="1:12" x14ac:dyDescent="0.35">
      <c r="A185" s="267">
        <v>462</v>
      </c>
      <c r="B185" s="285" t="s">
        <v>3110</v>
      </c>
      <c r="C185" s="271">
        <v>45295</v>
      </c>
      <c r="D185" s="269" t="s">
        <v>65</v>
      </c>
      <c r="E185" s="269" t="s">
        <v>3100</v>
      </c>
      <c r="F185" s="270" t="s">
        <v>3111</v>
      </c>
      <c r="G185" s="270" t="s">
        <v>186</v>
      </c>
      <c r="H185" s="269" t="s">
        <v>9</v>
      </c>
      <c r="I185" s="269"/>
      <c r="J185" s="270"/>
      <c r="K185" s="286"/>
      <c r="L185" s="286"/>
    </row>
    <row r="186" spans="1:12" ht="29" x14ac:dyDescent="0.35">
      <c r="A186" s="267">
        <v>465</v>
      </c>
      <c r="B186" s="285" t="s">
        <v>3116</v>
      </c>
      <c r="C186" s="271">
        <v>45295</v>
      </c>
      <c r="D186" s="269" t="s">
        <v>65</v>
      </c>
      <c r="E186" s="269" t="s">
        <v>3100</v>
      </c>
      <c r="F186" s="270" t="s">
        <v>3117</v>
      </c>
      <c r="G186" s="270" t="s">
        <v>186</v>
      </c>
      <c r="H186" s="269" t="s">
        <v>9</v>
      </c>
      <c r="I186" s="269"/>
      <c r="J186" s="270"/>
      <c r="K186" s="286"/>
      <c r="L186" s="286"/>
    </row>
    <row r="187" spans="1:12" ht="29" x14ac:dyDescent="0.35">
      <c r="A187" s="267">
        <v>466</v>
      </c>
      <c r="B187" s="285" t="s">
        <v>3118</v>
      </c>
      <c r="C187" s="271">
        <v>45295</v>
      </c>
      <c r="D187" s="269" t="s">
        <v>65</v>
      </c>
      <c r="E187" s="269" t="s">
        <v>3100</v>
      </c>
      <c r="F187" s="270" t="s">
        <v>3119</v>
      </c>
      <c r="G187" s="270" t="s">
        <v>186</v>
      </c>
      <c r="H187" s="269" t="s">
        <v>9</v>
      </c>
      <c r="I187" s="269"/>
      <c r="J187" s="270"/>
      <c r="K187" s="286"/>
      <c r="L187" s="286"/>
    </row>
    <row r="188" spans="1:12" x14ac:dyDescent="0.35">
      <c r="A188" s="267">
        <v>467</v>
      </c>
      <c r="B188" s="285" t="s">
        <v>3120</v>
      </c>
      <c r="C188" s="271">
        <v>45295</v>
      </c>
      <c r="D188" s="269" t="s">
        <v>65</v>
      </c>
      <c r="E188" s="269" t="s">
        <v>3100</v>
      </c>
      <c r="F188" s="270" t="s">
        <v>3121</v>
      </c>
      <c r="G188" s="270" t="s">
        <v>186</v>
      </c>
      <c r="H188" s="269" t="s">
        <v>9</v>
      </c>
      <c r="I188" s="269"/>
      <c r="J188" s="270"/>
      <c r="K188" s="286"/>
      <c r="L188" s="286"/>
    </row>
    <row r="189" spans="1:12" x14ac:dyDescent="0.35">
      <c r="A189" s="267">
        <v>472</v>
      </c>
      <c r="B189" s="285" t="s">
        <v>3133</v>
      </c>
      <c r="C189" s="271">
        <v>45295</v>
      </c>
      <c r="D189" s="269" t="s">
        <v>65</v>
      </c>
      <c r="E189" s="269" t="s">
        <v>3100</v>
      </c>
      <c r="F189" s="270" t="s">
        <v>3134</v>
      </c>
      <c r="G189" s="270" t="s">
        <v>186</v>
      </c>
      <c r="H189" s="269" t="s">
        <v>9</v>
      </c>
      <c r="I189" s="269"/>
      <c r="J189" s="270"/>
      <c r="K189" s="286"/>
      <c r="L189" s="286"/>
    </row>
    <row r="190" spans="1:12" x14ac:dyDescent="0.35">
      <c r="A190" s="267">
        <v>473</v>
      </c>
      <c r="B190" s="285" t="s">
        <v>3135</v>
      </c>
      <c r="C190" s="271">
        <v>45295</v>
      </c>
      <c r="D190" s="269" t="s">
        <v>65</v>
      </c>
      <c r="E190" s="269" t="s">
        <v>3100</v>
      </c>
      <c r="F190" s="270" t="s">
        <v>3136</v>
      </c>
      <c r="G190" s="270" t="s">
        <v>186</v>
      </c>
      <c r="H190" s="269" t="s">
        <v>9</v>
      </c>
      <c r="I190" s="269"/>
      <c r="J190" s="270"/>
      <c r="K190" s="286"/>
      <c r="L190" s="286"/>
    </row>
    <row r="191" spans="1:12" x14ac:dyDescent="0.35">
      <c r="A191" s="267">
        <v>474</v>
      </c>
      <c r="B191" s="285" t="s">
        <v>3137</v>
      </c>
      <c r="C191" s="271">
        <v>45296</v>
      </c>
      <c r="D191" s="269" t="s">
        <v>65</v>
      </c>
      <c r="E191" s="269" t="s">
        <v>3100</v>
      </c>
      <c r="F191" s="270" t="s">
        <v>3138</v>
      </c>
      <c r="G191" s="270" t="s">
        <v>186</v>
      </c>
      <c r="H191" s="269" t="s">
        <v>9</v>
      </c>
      <c r="I191" s="269"/>
      <c r="J191" s="270"/>
      <c r="K191" s="286"/>
      <c r="L191" s="286"/>
    </row>
    <row r="192" spans="1:12" x14ac:dyDescent="0.35">
      <c r="A192" s="267">
        <v>475</v>
      </c>
      <c r="B192" s="285" t="s">
        <v>3139</v>
      </c>
      <c r="C192" s="271">
        <v>45296</v>
      </c>
      <c r="D192" s="269" t="s">
        <v>65</v>
      </c>
      <c r="E192" s="269" t="s">
        <v>3100</v>
      </c>
      <c r="F192" s="270" t="s">
        <v>3140</v>
      </c>
      <c r="G192" s="270" t="s">
        <v>186</v>
      </c>
      <c r="H192" s="269" t="s">
        <v>9</v>
      </c>
      <c r="I192" s="269"/>
      <c r="J192" s="270"/>
      <c r="K192" s="286"/>
      <c r="L192" s="286"/>
    </row>
    <row r="193" spans="1:12" x14ac:dyDescent="0.35">
      <c r="A193" s="267">
        <v>481</v>
      </c>
      <c r="B193" s="285" t="s">
        <v>3153</v>
      </c>
      <c r="C193" s="271">
        <v>45296</v>
      </c>
      <c r="D193" s="269" t="s">
        <v>65</v>
      </c>
      <c r="E193" s="269" t="s">
        <v>3100</v>
      </c>
      <c r="F193" s="270" t="s">
        <v>3154</v>
      </c>
      <c r="G193" s="270" t="s">
        <v>186</v>
      </c>
      <c r="H193" s="269" t="s">
        <v>9</v>
      </c>
      <c r="I193" s="269"/>
      <c r="J193" s="270"/>
      <c r="K193" s="286"/>
      <c r="L193" s="286"/>
    </row>
    <row r="194" spans="1:12" x14ac:dyDescent="0.35">
      <c r="A194" s="267">
        <v>482</v>
      </c>
      <c r="B194" s="285" t="s">
        <v>3155</v>
      </c>
      <c r="C194" s="271">
        <v>45296</v>
      </c>
      <c r="D194" s="269" t="s">
        <v>65</v>
      </c>
      <c r="E194" s="269" t="s">
        <v>3100</v>
      </c>
      <c r="F194" s="270" t="s">
        <v>3156</v>
      </c>
      <c r="G194" s="270" t="s">
        <v>186</v>
      </c>
      <c r="H194" s="269" t="s">
        <v>9</v>
      </c>
      <c r="I194" s="269"/>
      <c r="J194" s="270"/>
      <c r="K194" s="286"/>
      <c r="L194" s="286"/>
    </row>
    <row r="195" spans="1:12" ht="29" x14ac:dyDescent="0.35">
      <c r="A195" s="267">
        <v>483</v>
      </c>
      <c r="B195" s="285" t="s">
        <v>3157</v>
      </c>
      <c r="C195" s="271">
        <v>45296</v>
      </c>
      <c r="D195" s="269" t="s">
        <v>65</v>
      </c>
      <c r="E195" s="269" t="s">
        <v>3100</v>
      </c>
      <c r="F195" s="270" t="s">
        <v>3158</v>
      </c>
      <c r="G195" s="270" t="s">
        <v>186</v>
      </c>
      <c r="H195" s="269" t="s">
        <v>9</v>
      </c>
      <c r="I195" s="269"/>
      <c r="J195" s="270"/>
      <c r="K195" s="286"/>
      <c r="L195" s="286"/>
    </row>
    <row r="196" spans="1:12" ht="29" x14ac:dyDescent="0.35">
      <c r="A196" s="267">
        <v>484</v>
      </c>
      <c r="B196" s="285" t="s">
        <v>3159</v>
      </c>
      <c r="C196" s="271">
        <v>45296</v>
      </c>
      <c r="D196" s="269" t="s">
        <v>65</v>
      </c>
      <c r="E196" s="269" t="s">
        <v>2375</v>
      </c>
      <c r="F196" s="270" t="s">
        <v>3160</v>
      </c>
      <c r="G196" s="270" t="s">
        <v>186</v>
      </c>
      <c r="H196" s="269" t="s">
        <v>9</v>
      </c>
      <c r="I196" s="269"/>
      <c r="J196" s="270"/>
      <c r="K196" s="286"/>
      <c r="L196" s="286"/>
    </row>
    <row r="197" spans="1:12" x14ac:dyDescent="0.35">
      <c r="A197" s="267">
        <v>485</v>
      </c>
      <c r="B197" s="285" t="s">
        <v>3161</v>
      </c>
      <c r="C197" s="271">
        <v>45296</v>
      </c>
      <c r="D197" s="269" t="s">
        <v>65</v>
      </c>
      <c r="E197" s="269" t="s">
        <v>184</v>
      </c>
      <c r="F197" s="270" t="s">
        <v>3162</v>
      </c>
      <c r="G197" s="270" t="s">
        <v>186</v>
      </c>
      <c r="H197" s="269" t="s">
        <v>9</v>
      </c>
      <c r="I197" s="269"/>
      <c r="J197" s="270"/>
      <c r="K197" s="286"/>
      <c r="L197" s="286"/>
    </row>
    <row r="198" spans="1:12" x14ac:dyDescent="0.35">
      <c r="A198" s="267">
        <v>486</v>
      </c>
      <c r="B198" s="285" t="s">
        <v>3163</v>
      </c>
      <c r="C198" s="271">
        <v>45296</v>
      </c>
      <c r="D198" s="269" t="s">
        <v>65</v>
      </c>
      <c r="E198" s="269" t="s">
        <v>2882</v>
      </c>
      <c r="F198" s="270" t="s">
        <v>3164</v>
      </c>
      <c r="G198" s="270" t="s">
        <v>186</v>
      </c>
      <c r="H198" s="269" t="s">
        <v>9</v>
      </c>
      <c r="I198" s="269"/>
      <c r="J198" s="270"/>
      <c r="K198" s="286"/>
      <c r="L198" s="286"/>
    </row>
    <row r="199" spans="1:12" ht="29" x14ac:dyDescent="0.35">
      <c r="A199" s="267">
        <v>487</v>
      </c>
      <c r="B199" s="285" t="s">
        <v>3165</v>
      </c>
      <c r="C199" s="271">
        <v>45296</v>
      </c>
      <c r="D199" s="269" t="s">
        <v>65</v>
      </c>
      <c r="E199" s="269" t="s">
        <v>400</v>
      </c>
      <c r="F199" s="270" t="s">
        <v>3166</v>
      </c>
      <c r="G199" s="270" t="s">
        <v>186</v>
      </c>
      <c r="H199" s="269" t="s">
        <v>9</v>
      </c>
      <c r="I199" s="269"/>
      <c r="J199" s="270"/>
      <c r="K199" s="286"/>
      <c r="L199" s="286"/>
    </row>
    <row r="200" spans="1:12" x14ac:dyDescent="0.35">
      <c r="A200" s="267">
        <v>488</v>
      </c>
      <c r="B200" s="285" t="s">
        <v>3167</v>
      </c>
      <c r="C200" s="271">
        <v>45296</v>
      </c>
      <c r="D200" s="269" t="s">
        <v>65</v>
      </c>
      <c r="E200" s="269" t="s">
        <v>2375</v>
      </c>
      <c r="F200" s="270" t="s">
        <v>3168</v>
      </c>
      <c r="G200" s="270" t="s">
        <v>186</v>
      </c>
      <c r="H200" s="269" t="s">
        <v>9</v>
      </c>
      <c r="I200" s="269"/>
      <c r="J200" s="270"/>
      <c r="K200" s="286"/>
      <c r="L200" s="286"/>
    </row>
    <row r="201" spans="1:12" ht="29" x14ac:dyDescent="0.35">
      <c r="A201" s="267">
        <v>489</v>
      </c>
      <c r="B201" s="285" t="s">
        <v>3169</v>
      </c>
      <c r="C201" s="271">
        <v>45296</v>
      </c>
      <c r="D201" s="269" t="s">
        <v>65</v>
      </c>
      <c r="E201" s="269" t="s">
        <v>2375</v>
      </c>
      <c r="F201" s="270" t="s">
        <v>3170</v>
      </c>
      <c r="G201" s="270" t="s">
        <v>186</v>
      </c>
      <c r="H201" s="269" t="s">
        <v>9</v>
      </c>
      <c r="I201" s="269"/>
      <c r="J201" s="270"/>
      <c r="K201" s="286"/>
      <c r="L201" s="286"/>
    </row>
    <row r="202" spans="1:12" x14ac:dyDescent="0.35">
      <c r="A202" s="267">
        <v>490</v>
      </c>
      <c r="B202" s="285" t="s">
        <v>3173</v>
      </c>
      <c r="C202" s="271">
        <v>45296</v>
      </c>
      <c r="D202" s="269" t="s">
        <v>65</v>
      </c>
      <c r="E202" s="269" t="s">
        <v>2375</v>
      </c>
      <c r="F202" s="270" t="s">
        <v>3174</v>
      </c>
      <c r="G202" s="270" t="s">
        <v>186</v>
      </c>
      <c r="H202" s="269" t="s">
        <v>9</v>
      </c>
      <c r="I202" s="269"/>
      <c r="J202" s="270"/>
      <c r="K202" s="286"/>
      <c r="L202" s="286"/>
    </row>
    <row r="203" spans="1:12" x14ac:dyDescent="0.35">
      <c r="A203" s="267">
        <v>491</v>
      </c>
      <c r="B203" s="285" t="s">
        <v>3175</v>
      </c>
      <c r="C203" s="271">
        <v>45296</v>
      </c>
      <c r="D203" s="269" t="s">
        <v>65</v>
      </c>
      <c r="E203" s="269" t="s">
        <v>2375</v>
      </c>
      <c r="F203" s="270" t="s">
        <v>3176</v>
      </c>
      <c r="G203" s="270" t="s">
        <v>186</v>
      </c>
      <c r="H203" s="269" t="s">
        <v>9</v>
      </c>
      <c r="I203" s="269"/>
      <c r="J203" s="270"/>
      <c r="K203" s="286"/>
      <c r="L203" s="286"/>
    </row>
    <row r="204" spans="1:12" x14ac:dyDescent="0.35">
      <c r="A204" s="267">
        <v>492</v>
      </c>
      <c r="B204" s="285" t="s">
        <v>3177</v>
      </c>
      <c r="C204" s="271">
        <v>45296</v>
      </c>
      <c r="D204" s="269" t="s">
        <v>65</v>
      </c>
      <c r="E204" s="269" t="s">
        <v>2375</v>
      </c>
      <c r="F204" s="270" t="s">
        <v>3178</v>
      </c>
      <c r="G204" s="270" t="s">
        <v>186</v>
      </c>
      <c r="H204" s="269" t="s">
        <v>9</v>
      </c>
      <c r="I204" s="269"/>
      <c r="J204" s="270"/>
      <c r="K204" s="286"/>
      <c r="L204" s="286"/>
    </row>
    <row r="205" spans="1:12" ht="29" x14ac:dyDescent="0.35">
      <c r="A205" s="267">
        <v>493</v>
      </c>
      <c r="B205" s="285" t="s">
        <v>3179</v>
      </c>
      <c r="C205" s="271">
        <v>45296</v>
      </c>
      <c r="D205" s="269" t="s">
        <v>65</v>
      </c>
      <c r="E205" s="269" t="s">
        <v>2375</v>
      </c>
      <c r="F205" s="270" t="s">
        <v>3180</v>
      </c>
      <c r="G205" s="270" t="s">
        <v>186</v>
      </c>
      <c r="H205" s="269" t="s">
        <v>9</v>
      </c>
      <c r="I205" s="269"/>
      <c r="J205" s="270"/>
      <c r="K205" s="286"/>
      <c r="L205" s="286"/>
    </row>
    <row r="206" spans="1:12" x14ac:dyDescent="0.35">
      <c r="A206" s="267">
        <v>494</v>
      </c>
      <c r="B206" s="285" t="s">
        <v>3181</v>
      </c>
      <c r="C206" s="271">
        <v>45296</v>
      </c>
      <c r="D206" s="269" t="s">
        <v>65</v>
      </c>
      <c r="E206" s="269" t="s">
        <v>2375</v>
      </c>
      <c r="F206" s="270" t="s">
        <v>3182</v>
      </c>
      <c r="G206" s="270" t="s">
        <v>186</v>
      </c>
      <c r="H206" s="269" t="s">
        <v>9</v>
      </c>
      <c r="I206" s="269"/>
      <c r="J206" s="270"/>
      <c r="K206" s="286"/>
      <c r="L206" s="286"/>
    </row>
    <row r="207" spans="1:12" ht="29" x14ac:dyDescent="0.35">
      <c r="A207" s="267">
        <v>495</v>
      </c>
      <c r="B207" s="285" t="s">
        <v>3183</v>
      </c>
      <c r="C207" s="271">
        <v>45296</v>
      </c>
      <c r="D207" s="269" t="s">
        <v>65</v>
      </c>
      <c r="E207" s="269" t="s">
        <v>2781</v>
      </c>
      <c r="F207" s="270" t="s">
        <v>3184</v>
      </c>
      <c r="G207" s="270" t="s">
        <v>186</v>
      </c>
      <c r="H207" s="269" t="s">
        <v>9</v>
      </c>
      <c r="I207" s="269"/>
      <c r="J207" s="270"/>
      <c r="K207" s="286"/>
      <c r="L207" s="286"/>
    </row>
    <row r="208" spans="1:12" x14ac:dyDescent="0.35">
      <c r="A208" s="267">
        <v>496</v>
      </c>
      <c r="B208" s="285" t="s">
        <v>3185</v>
      </c>
      <c r="C208" s="271">
        <v>45309</v>
      </c>
      <c r="D208" s="269" t="s">
        <v>65</v>
      </c>
      <c r="E208" s="269" t="s">
        <v>2781</v>
      </c>
      <c r="F208" s="270" t="s">
        <v>3186</v>
      </c>
      <c r="G208" s="270" t="s">
        <v>186</v>
      </c>
      <c r="H208" s="269" t="s">
        <v>9</v>
      </c>
      <c r="I208" s="269"/>
      <c r="J208" s="270"/>
      <c r="K208" s="286"/>
      <c r="L208" s="286"/>
    </row>
    <row r="209" spans="1:12" x14ac:dyDescent="0.35">
      <c r="A209" s="267">
        <v>497</v>
      </c>
      <c r="B209" s="285" t="s">
        <v>3187</v>
      </c>
      <c r="C209" s="271">
        <v>45309</v>
      </c>
      <c r="D209" s="269" t="s">
        <v>65</v>
      </c>
      <c r="E209" s="269" t="s">
        <v>2781</v>
      </c>
      <c r="F209" s="270" t="s">
        <v>3188</v>
      </c>
      <c r="G209" s="270" t="s">
        <v>186</v>
      </c>
      <c r="H209" s="269" t="s">
        <v>9</v>
      </c>
      <c r="I209" s="269"/>
      <c r="J209" s="270"/>
      <c r="K209" s="286"/>
      <c r="L209" s="286"/>
    </row>
    <row r="210" spans="1:12" x14ac:dyDescent="0.35">
      <c r="A210" s="267">
        <v>498</v>
      </c>
      <c r="B210" s="285" t="s">
        <v>3189</v>
      </c>
      <c r="C210" s="271">
        <v>45309</v>
      </c>
      <c r="D210" s="269" t="s">
        <v>65</v>
      </c>
      <c r="E210" s="269" t="s">
        <v>2781</v>
      </c>
      <c r="F210" s="270" t="s">
        <v>3190</v>
      </c>
      <c r="G210" s="270" t="s">
        <v>186</v>
      </c>
      <c r="H210" s="269" t="s">
        <v>9</v>
      </c>
      <c r="I210" s="269"/>
      <c r="J210" s="270"/>
      <c r="K210" s="286"/>
      <c r="L210" s="286"/>
    </row>
    <row r="211" spans="1:12" x14ac:dyDescent="0.35">
      <c r="A211" s="267">
        <v>499</v>
      </c>
      <c r="B211" s="285" t="s">
        <v>3191</v>
      </c>
      <c r="C211" s="271">
        <v>45309</v>
      </c>
      <c r="D211" s="269" t="s">
        <v>65</v>
      </c>
      <c r="E211" s="269" t="s">
        <v>2781</v>
      </c>
      <c r="F211" s="270" t="s">
        <v>3192</v>
      </c>
      <c r="G211" s="270" t="s">
        <v>186</v>
      </c>
      <c r="H211" s="269" t="s">
        <v>9</v>
      </c>
      <c r="I211" s="269"/>
      <c r="J211" s="270"/>
      <c r="K211" s="286"/>
      <c r="L211" s="286"/>
    </row>
    <row r="212" spans="1:12" x14ac:dyDescent="0.35">
      <c r="A212" s="267">
        <v>500</v>
      </c>
      <c r="B212" s="285" t="s">
        <v>3198</v>
      </c>
      <c r="C212" s="271">
        <v>45309</v>
      </c>
      <c r="D212" s="269" t="s">
        <v>65</v>
      </c>
      <c r="E212" s="269" t="s">
        <v>2781</v>
      </c>
      <c r="F212" s="270" t="s">
        <v>3199</v>
      </c>
      <c r="G212" s="270" t="s">
        <v>186</v>
      </c>
      <c r="H212" s="269" t="s">
        <v>9</v>
      </c>
      <c r="I212" s="269"/>
      <c r="J212" s="270"/>
      <c r="K212" s="286"/>
      <c r="L212" s="286"/>
    </row>
    <row r="213" spans="1:12" x14ac:dyDescent="0.35">
      <c r="A213" s="267">
        <v>501</v>
      </c>
      <c r="B213" s="285" t="s">
        <v>3200</v>
      </c>
      <c r="C213" s="271">
        <v>45309</v>
      </c>
      <c r="D213" s="269" t="s">
        <v>65</v>
      </c>
      <c r="E213" s="269" t="s">
        <v>2781</v>
      </c>
      <c r="F213" s="270" t="s">
        <v>3201</v>
      </c>
      <c r="G213" s="270" t="s">
        <v>186</v>
      </c>
      <c r="H213" s="269" t="s">
        <v>9</v>
      </c>
      <c r="I213" s="269"/>
      <c r="J213" s="270"/>
      <c r="K213" s="286"/>
      <c r="L213" s="286"/>
    </row>
    <row r="214" spans="1:12" x14ac:dyDescent="0.35">
      <c r="A214" s="267">
        <v>502</v>
      </c>
      <c r="B214" s="285" t="s">
        <v>3202</v>
      </c>
      <c r="C214" s="271">
        <v>45309</v>
      </c>
      <c r="D214" s="269" t="s">
        <v>65</v>
      </c>
      <c r="E214" s="269" t="s">
        <v>2781</v>
      </c>
      <c r="F214" s="270" t="s">
        <v>3203</v>
      </c>
      <c r="G214" s="270" t="s">
        <v>186</v>
      </c>
      <c r="H214" s="269" t="s">
        <v>9</v>
      </c>
      <c r="I214" s="269"/>
      <c r="J214" s="270"/>
      <c r="K214" s="286"/>
      <c r="L214" s="286"/>
    </row>
    <row r="215" spans="1:12" x14ac:dyDescent="0.35">
      <c r="A215" s="267">
        <v>503</v>
      </c>
      <c r="B215" s="285" t="s">
        <v>3204</v>
      </c>
      <c r="C215" s="271">
        <v>45309</v>
      </c>
      <c r="D215" s="269" t="s">
        <v>65</v>
      </c>
      <c r="E215" s="269" t="s">
        <v>2781</v>
      </c>
      <c r="F215" s="270" t="s">
        <v>3205</v>
      </c>
      <c r="G215" s="270" t="s">
        <v>186</v>
      </c>
      <c r="H215" s="269" t="s">
        <v>9</v>
      </c>
      <c r="I215" s="269"/>
      <c r="J215" s="270"/>
      <c r="K215" s="286"/>
      <c r="L215" s="286"/>
    </row>
    <row r="216" spans="1:12" x14ac:dyDescent="0.35">
      <c r="A216" s="267">
        <v>504</v>
      </c>
      <c r="B216" s="285" t="s">
        <v>3206</v>
      </c>
      <c r="C216" s="271">
        <v>45309</v>
      </c>
      <c r="D216" s="269" t="s">
        <v>65</v>
      </c>
      <c r="E216" s="269" t="s">
        <v>2781</v>
      </c>
      <c r="F216" s="270" t="s">
        <v>3207</v>
      </c>
      <c r="G216" s="270" t="s">
        <v>186</v>
      </c>
      <c r="H216" s="269" t="s">
        <v>9</v>
      </c>
      <c r="I216" s="269"/>
      <c r="J216" s="270"/>
      <c r="K216" s="286"/>
      <c r="L216" s="286"/>
    </row>
    <row r="217" spans="1:12" x14ac:dyDescent="0.35">
      <c r="A217" s="267">
        <v>505</v>
      </c>
      <c r="B217" s="285" t="s">
        <v>3208</v>
      </c>
      <c r="C217" s="271">
        <v>45309</v>
      </c>
      <c r="D217" s="269" t="s">
        <v>65</v>
      </c>
      <c r="E217" s="269" t="s">
        <v>2781</v>
      </c>
      <c r="F217" s="270" t="s">
        <v>3209</v>
      </c>
      <c r="G217" s="270" t="s">
        <v>186</v>
      </c>
      <c r="H217" s="269" t="s">
        <v>9</v>
      </c>
      <c r="I217" s="269"/>
      <c r="J217" s="270"/>
      <c r="K217" s="286"/>
      <c r="L217" s="286"/>
    </row>
    <row r="218" spans="1:12" x14ac:dyDescent="0.35">
      <c r="A218" s="267">
        <v>506</v>
      </c>
      <c r="B218" s="285" t="s">
        <v>3210</v>
      </c>
      <c r="C218" s="271">
        <v>45309</v>
      </c>
      <c r="D218" s="269" t="s">
        <v>65</v>
      </c>
      <c r="E218" s="269" t="s">
        <v>2781</v>
      </c>
      <c r="F218" s="270" t="s">
        <v>3211</v>
      </c>
      <c r="G218" s="270" t="s">
        <v>186</v>
      </c>
      <c r="H218" s="269" t="s">
        <v>9</v>
      </c>
      <c r="I218" s="269"/>
      <c r="J218" s="270"/>
      <c r="K218" s="286"/>
      <c r="L218" s="286"/>
    </row>
    <row r="219" spans="1:12" x14ac:dyDescent="0.35">
      <c r="A219" s="267">
        <v>507</v>
      </c>
      <c r="B219" s="285" t="s">
        <v>3212</v>
      </c>
      <c r="C219" s="271">
        <v>45309</v>
      </c>
      <c r="D219" s="269" t="s">
        <v>65</v>
      </c>
      <c r="E219" s="269" t="s">
        <v>2781</v>
      </c>
      <c r="F219" s="270" t="s">
        <v>3213</v>
      </c>
      <c r="G219" s="270" t="s">
        <v>186</v>
      </c>
      <c r="H219" s="269" t="s">
        <v>9</v>
      </c>
      <c r="I219" s="269"/>
      <c r="J219" s="270"/>
      <c r="K219" s="286"/>
      <c r="L219" s="286"/>
    </row>
    <row r="220" spans="1:12" x14ac:dyDescent="0.35">
      <c r="A220" s="267">
        <v>508</v>
      </c>
      <c r="B220" s="285" t="s">
        <v>3214</v>
      </c>
      <c r="C220" s="271">
        <v>45309</v>
      </c>
      <c r="D220" s="269" t="s">
        <v>65</v>
      </c>
      <c r="E220" s="269" t="s">
        <v>2781</v>
      </c>
      <c r="F220" s="270" t="s">
        <v>3215</v>
      </c>
      <c r="G220" s="270" t="s">
        <v>186</v>
      </c>
      <c r="H220" s="269" t="s">
        <v>9</v>
      </c>
      <c r="I220" s="269"/>
      <c r="J220" s="270"/>
      <c r="K220" s="286"/>
      <c r="L220" s="286"/>
    </row>
    <row r="221" spans="1:12" x14ac:dyDescent="0.35">
      <c r="A221" s="267">
        <v>509</v>
      </c>
      <c r="B221" s="285" t="s">
        <v>3216</v>
      </c>
      <c r="C221" s="271">
        <v>45309</v>
      </c>
      <c r="D221" s="269" t="s">
        <v>65</v>
      </c>
      <c r="E221" s="269" t="s">
        <v>2781</v>
      </c>
      <c r="F221" s="270" t="s">
        <v>3217</v>
      </c>
      <c r="G221" s="270" t="s">
        <v>186</v>
      </c>
      <c r="H221" s="269" t="s">
        <v>9</v>
      </c>
      <c r="I221" s="269"/>
      <c r="J221" s="270"/>
      <c r="K221" s="286"/>
      <c r="L221" s="286"/>
    </row>
    <row r="222" spans="1:12" x14ac:dyDescent="0.35">
      <c r="A222" s="267">
        <v>510</v>
      </c>
      <c r="B222" s="285" t="s">
        <v>3220</v>
      </c>
      <c r="C222" s="271">
        <v>45309</v>
      </c>
      <c r="D222" s="269" t="s">
        <v>65</v>
      </c>
      <c r="E222" s="269" t="s">
        <v>2781</v>
      </c>
      <c r="F222" s="270" t="s">
        <v>3221</v>
      </c>
      <c r="G222" s="270" t="s">
        <v>186</v>
      </c>
      <c r="H222" s="269" t="s">
        <v>9</v>
      </c>
      <c r="I222" s="269"/>
      <c r="J222" s="270"/>
      <c r="K222" s="286"/>
      <c r="L222" s="286"/>
    </row>
    <row r="223" spans="1:12" x14ac:dyDescent="0.35">
      <c r="A223" s="267">
        <v>511</v>
      </c>
      <c r="B223" s="285" t="s">
        <v>3222</v>
      </c>
      <c r="C223" s="271">
        <v>45309</v>
      </c>
      <c r="D223" s="269" t="s">
        <v>65</v>
      </c>
      <c r="E223" s="269" t="s">
        <v>2781</v>
      </c>
      <c r="F223" s="270" t="s">
        <v>3223</v>
      </c>
      <c r="G223" s="270" t="s">
        <v>186</v>
      </c>
      <c r="H223" s="269" t="s">
        <v>9</v>
      </c>
      <c r="I223" s="269"/>
      <c r="J223" s="270"/>
      <c r="K223" s="286"/>
      <c r="L223" s="286"/>
    </row>
    <row r="224" spans="1:12" x14ac:dyDescent="0.35">
      <c r="A224" s="267">
        <v>512</v>
      </c>
      <c r="B224" s="285" t="s">
        <v>3224</v>
      </c>
      <c r="C224" s="271">
        <v>45309</v>
      </c>
      <c r="D224" s="269" t="s">
        <v>65</v>
      </c>
      <c r="E224" s="269" t="s">
        <v>2781</v>
      </c>
      <c r="F224" s="270" t="s">
        <v>3225</v>
      </c>
      <c r="G224" s="270" t="s">
        <v>186</v>
      </c>
      <c r="H224" s="269" t="s">
        <v>9</v>
      </c>
      <c r="I224" s="269"/>
      <c r="J224" s="270"/>
      <c r="K224" s="286"/>
      <c r="L224" s="286"/>
    </row>
    <row r="225" spans="1:12" x14ac:dyDescent="0.35">
      <c r="A225" s="267">
        <v>513</v>
      </c>
      <c r="B225" s="285" t="s">
        <v>3226</v>
      </c>
      <c r="C225" s="271">
        <v>45309</v>
      </c>
      <c r="D225" s="269" t="s">
        <v>65</v>
      </c>
      <c r="E225" s="269" t="s">
        <v>2781</v>
      </c>
      <c r="F225" s="270" t="s">
        <v>3227</v>
      </c>
      <c r="G225" s="270" t="s">
        <v>186</v>
      </c>
      <c r="H225" s="269" t="s">
        <v>9</v>
      </c>
      <c r="I225" s="269"/>
      <c r="J225" s="270"/>
      <c r="K225" s="286"/>
      <c r="L225" s="286"/>
    </row>
    <row r="226" spans="1:12" x14ac:dyDescent="0.35">
      <c r="A226" s="267">
        <v>514</v>
      </c>
      <c r="B226" s="285" t="s">
        <v>3228</v>
      </c>
      <c r="C226" s="271">
        <v>45309</v>
      </c>
      <c r="D226" s="269" t="s">
        <v>65</v>
      </c>
      <c r="E226" s="269" t="s">
        <v>2781</v>
      </c>
      <c r="F226" s="270" t="s">
        <v>3229</v>
      </c>
      <c r="G226" s="270" t="s">
        <v>186</v>
      </c>
      <c r="H226" s="269" t="s">
        <v>9</v>
      </c>
      <c r="I226" s="269"/>
      <c r="J226" s="270"/>
      <c r="K226" s="286"/>
      <c r="L226" s="286"/>
    </row>
    <row r="227" spans="1:12" x14ac:dyDescent="0.35">
      <c r="A227" s="267">
        <v>515</v>
      </c>
      <c r="B227" s="285" t="s">
        <v>3230</v>
      </c>
      <c r="C227" s="271">
        <v>45309</v>
      </c>
      <c r="D227" s="269" t="s">
        <v>65</v>
      </c>
      <c r="E227" s="269" t="s">
        <v>2781</v>
      </c>
      <c r="F227" s="270" t="s">
        <v>3231</v>
      </c>
      <c r="G227" s="270" t="s">
        <v>186</v>
      </c>
      <c r="H227" s="269" t="s">
        <v>9</v>
      </c>
      <c r="I227" s="269"/>
      <c r="J227" s="270"/>
      <c r="K227" s="286"/>
      <c r="L227" s="286"/>
    </row>
    <row r="228" spans="1:12" x14ac:dyDescent="0.35">
      <c r="A228" s="267">
        <v>516</v>
      </c>
      <c r="B228" s="285" t="s">
        <v>3232</v>
      </c>
      <c r="C228" s="271">
        <v>45309</v>
      </c>
      <c r="D228" s="269" t="s">
        <v>65</v>
      </c>
      <c r="E228" s="269" t="s">
        <v>2781</v>
      </c>
      <c r="F228" s="270" t="s">
        <v>3233</v>
      </c>
      <c r="G228" s="270" t="s">
        <v>186</v>
      </c>
      <c r="H228" s="269" t="s">
        <v>9</v>
      </c>
      <c r="I228" s="269"/>
      <c r="J228" s="270"/>
      <c r="K228" s="286"/>
      <c r="L228" s="286"/>
    </row>
    <row r="229" spans="1:12" x14ac:dyDescent="0.35">
      <c r="A229" s="267">
        <v>517</v>
      </c>
      <c r="B229" s="285" t="s">
        <v>3234</v>
      </c>
      <c r="C229" s="271">
        <v>45309</v>
      </c>
      <c r="D229" s="269" t="s">
        <v>65</v>
      </c>
      <c r="E229" s="269" t="s">
        <v>2781</v>
      </c>
      <c r="F229" s="270" t="s">
        <v>3235</v>
      </c>
      <c r="G229" s="270" t="s">
        <v>186</v>
      </c>
      <c r="H229" s="269" t="s">
        <v>9</v>
      </c>
      <c r="I229" s="269"/>
      <c r="J229" s="270"/>
      <c r="K229" s="286"/>
      <c r="L229" s="286"/>
    </row>
    <row r="230" spans="1:12" x14ac:dyDescent="0.35">
      <c r="A230" s="267">
        <v>518</v>
      </c>
      <c r="B230" s="285" t="s">
        <v>3236</v>
      </c>
      <c r="C230" s="271">
        <v>45309</v>
      </c>
      <c r="D230" s="269" t="s">
        <v>65</v>
      </c>
      <c r="E230" s="269" t="s">
        <v>2781</v>
      </c>
      <c r="F230" s="270" t="s">
        <v>3237</v>
      </c>
      <c r="G230" s="270" t="s">
        <v>186</v>
      </c>
      <c r="H230" s="269" t="s">
        <v>9</v>
      </c>
      <c r="I230" s="269"/>
      <c r="J230" s="270"/>
      <c r="K230" s="286"/>
      <c r="L230" s="286"/>
    </row>
    <row r="231" spans="1:12" x14ac:dyDescent="0.35">
      <c r="A231" s="267">
        <v>519</v>
      </c>
      <c r="B231" s="285" t="s">
        <v>3238</v>
      </c>
      <c r="C231" s="271">
        <v>45309</v>
      </c>
      <c r="D231" s="269" t="s">
        <v>65</v>
      </c>
      <c r="E231" s="269" t="s">
        <v>2781</v>
      </c>
      <c r="F231" s="270" t="s">
        <v>3239</v>
      </c>
      <c r="G231" s="270" t="s">
        <v>186</v>
      </c>
      <c r="H231" s="269" t="s">
        <v>9</v>
      </c>
      <c r="I231" s="269"/>
      <c r="J231" s="270"/>
      <c r="K231" s="286"/>
      <c r="L231" s="286"/>
    </row>
    <row r="232" spans="1:12" x14ac:dyDescent="0.35">
      <c r="A232" s="267">
        <v>520</v>
      </c>
      <c r="B232" s="285" t="s">
        <v>3242</v>
      </c>
      <c r="C232" s="271">
        <v>45309</v>
      </c>
      <c r="D232" s="269" t="s">
        <v>65</v>
      </c>
      <c r="E232" s="269" t="s">
        <v>2781</v>
      </c>
      <c r="F232" s="270" t="s">
        <v>3243</v>
      </c>
      <c r="G232" s="270" t="s">
        <v>186</v>
      </c>
      <c r="H232" s="269" t="s">
        <v>9</v>
      </c>
      <c r="I232" s="269"/>
      <c r="J232" s="270"/>
      <c r="K232" s="286"/>
      <c r="L232" s="286"/>
    </row>
    <row r="233" spans="1:12" x14ac:dyDescent="0.35">
      <c r="A233" s="267">
        <v>522</v>
      </c>
      <c r="B233" s="285" t="s">
        <v>3246</v>
      </c>
      <c r="C233" s="271">
        <v>45315</v>
      </c>
      <c r="D233" s="268" t="s">
        <v>65</v>
      </c>
      <c r="E233" s="269" t="s">
        <v>400</v>
      </c>
      <c r="F233" s="270" t="s">
        <v>3247</v>
      </c>
      <c r="G233" s="270" t="s">
        <v>186</v>
      </c>
      <c r="H233" s="269" t="s">
        <v>9</v>
      </c>
      <c r="I233" s="269"/>
      <c r="J233" s="270"/>
      <c r="K233" s="286"/>
      <c r="L233" s="286"/>
    </row>
    <row r="234" spans="1:12" ht="29" x14ac:dyDescent="0.35">
      <c r="A234" s="267">
        <v>523</v>
      </c>
      <c r="B234" s="285" t="s">
        <v>3248</v>
      </c>
      <c r="C234" s="271">
        <v>45315</v>
      </c>
      <c r="D234" s="268" t="s">
        <v>65</v>
      </c>
      <c r="E234" s="269" t="s">
        <v>400</v>
      </c>
      <c r="F234" s="270" t="s">
        <v>3249</v>
      </c>
      <c r="G234" s="270" t="s">
        <v>186</v>
      </c>
      <c r="H234" s="269" t="s">
        <v>9</v>
      </c>
      <c r="I234" s="269"/>
      <c r="J234" s="270"/>
      <c r="K234" s="286"/>
      <c r="L234" s="286"/>
    </row>
    <row r="235" spans="1:12" x14ac:dyDescent="0.35">
      <c r="A235" s="267">
        <v>531</v>
      </c>
      <c r="B235" s="285" t="s">
        <v>3268</v>
      </c>
      <c r="C235" s="271">
        <v>45315</v>
      </c>
      <c r="D235" s="268" t="s">
        <v>65</v>
      </c>
      <c r="E235" s="269" t="s">
        <v>2781</v>
      </c>
      <c r="F235" s="270" t="s">
        <v>3269</v>
      </c>
      <c r="G235" s="270" t="s">
        <v>186</v>
      </c>
      <c r="H235" s="269" t="s">
        <v>9</v>
      </c>
      <c r="I235" s="269"/>
      <c r="J235" s="270"/>
      <c r="K235" s="286"/>
      <c r="L235" s="286"/>
    </row>
    <row r="236" spans="1:12" x14ac:dyDescent="0.35">
      <c r="A236" s="267">
        <v>573</v>
      </c>
      <c r="B236" s="285" t="s">
        <v>3371</v>
      </c>
      <c r="C236" s="271">
        <v>45336</v>
      </c>
      <c r="D236" s="268" t="s">
        <v>65</v>
      </c>
      <c r="E236" s="269" t="s">
        <v>2882</v>
      </c>
      <c r="F236" s="270" t="s">
        <v>3372</v>
      </c>
      <c r="G236" s="270" t="s">
        <v>186</v>
      </c>
      <c r="H236" s="269" t="s">
        <v>9</v>
      </c>
      <c r="I236" s="269"/>
      <c r="J236" s="270"/>
      <c r="K236" s="286"/>
      <c r="L236" s="286"/>
    </row>
    <row r="237" spans="1:12" x14ac:dyDescent="0.35">
      <c r="A237" s="267">
        <v>581</v>
      </c>
      <c r="B237" s="285" t="s">
        <v>3389</v>
      </c>
      <c r="C237" s="271">
        <v>45338</v>
      </c>
      <c r="D237" s="269" t="s">
        <v>65</v>
      </c>
      <c r="E237" s="269" t="s">
        <v>2419</v>
      </c>
      <c r="F237" s="270" t="s">
        <v>3098</v>
      </c>
      <c r="G237" s="270" t="s">
        <v>186</v>
      </c>
      <c r="H237" s="269" t="s">
        <v>9</v>
      </c>
      <c r="I237" s="269"/>
      <c r="J237" s="270"/>
      <c r="K237" s="286"/>
      <c r="L237" s="286"/>
    </row>
    <row r="238" spans="1:12" x14ac:dyDescent="0.35">
      <c r="A238" s="267">
        <v>582</v>
      </c>
      <c r="B238" s="285" t="s">
        <v>3390</v>
      </c>
      <c r="C238" s="271">
        <v>45338</v>
      </c>
      <c r="D238" s="269" t="s">
        <v>65</v>
      </c>
      <c r="E238" s="269" t="s">
        <v>61</v>
      </c>
      <c r="F238" s="270" t="s">
        <v>3391</v>
      </c>
      <c r="G238" s="270" t="s">
        <v>186</v>
      </c>
      <c r="H238" s="269" t="s">
        <v>9</v>
      </c>
      <c r="I238" s="269"/>
      <c r="J238" s="270"/>
      <c r="K238" s="286"/>
      <c r="L238" s="286"/>
    </row>
    <row r="239" spans="1:12" x14ac:dyDescent="0.35">
      <c r="A239" s="267">
        <v>583</v>
      </c>
      <c r="B239" s="285" t="s">
        <v>3392</v>
      </c>
      <c r="C239" s="271">
        <v>45338</v>
      </c>
      <c r="D239" s="269" t="s">
        <v>65</v>
      </c>
      <c r="E239" s="269" t="s">
        <v>61</v>
      </c>
      <c r="F239" s="270" t="s">
        <v>3393</v>
      </c>
      <c r="G239" s="270" t="s">
        <v>186</v>
      </c>
      <c r="H239" s="269" t="s">
        <v>9</v>
      </c>
      <c r="I239" s="269"/>
      <c r="J239" s="270"/>
      <c r="K239" s="286"/>
      <c r="L239" s="286"/>
    </row>
    <row r="240" spans="1:12" x14ac:dyDescent="0.35">
      <c r="A240" s="267">
        <v>584</v>
      </c>
      <c r="B240" s="285" t="s">
        <v>3394</v>
      </c>
      <c r="C240" s="271">
        <v>45338</v>
      </c>
      <c r="D240" s="269" t="s">
        <v>65</v>
      </c>
      <c r="E240" s="269" t="s">
        <v>3395</v>
      </c>
      <c r="F240" s="270" t="s">
        <v>3396</v>
      </c>
      <c r="G240" s="270" t="s">
        <v>186</v>
      </c>
      <c r="H240" s="269" t="s">
        <v>9</v>
      </c>
      <c r="I240" s="269"/>
      <c r="J240" s="270"/>
      <c r="K240" s="286"/>
      <c r="L240" s="286"/>
    </row>
    <row r="241" spans="1:12" x14ac:dyDescent="0.35">
      <c r="A241" s="267">
        <v>585</v>
      </c>
      <c r="B241" s="285" t="s">
        <v>3397</v>
      </c>
      <c r="C241" s="271">
        <v>45338</v>
      </c>
      <c r="D241" s="269" t="s">
        <v>65</v>
      </c>
      <c r="E241" s="269" t="s">
        <v>3395</v>
      </c>
      <c r="F241" s="270" t="s">
        <v>3398</v>
      </c>
      <c r="G241" s="270" t="s">
        <v>186</v>
      </c>
      <c r="H241" s="269" t="s">
        <v>9</v>
      </c>
      <c r="I241" s="269"/>
      <c r="J241" s="270"/>
      <c r="K241" s="286"/>
      <c r="L241" s="286"/>
    </row>
    <row r="242" spans="1:12" x14ac:dyDescent="0.35">
      <c r="A242" s="267">
        <v>586</v>
      </c>
      <c r="B242" s="285" t="s">
        <v>3399</v>
      </c>
      <c r="C242" s="271">
        <v>45338</v>
      </c>
      <c r="D242" s="269" t="s">
        <v>65</v>
      </c>
      <c r="E242" s="269" t="s">
        <v>3395</v>
      </c>
      <c r="F242" s="270" t="s">
        <v>3400</v>
      </c>
      <c r="G242" s="270" t="s">
        <v>186</v>
      </c>
      <c r="H242" s="269" t="s">
        <v>9</v>
      </c>
      <c r="I242" s="269"/>
      <c r="J242" s="270"/>
      <c r="K242" s="286"/>
      <c r="L242" s="286"/>
    </row>
    <row r="243" spans="1:12" x14ac:dyDescent="0.35">
      <c r="A243" s="267">
        <v>587</v>
      </c>
      <c r="B243" s="285" t="s">
        <v>3401</v>
      </c>
      <c r="C243" s="271">
        <v>45338</v>
      </c>
      <c r="D243" s="269" t="s">
        <v>65</v>
      </c>
      <c r="E243" s="269" t="s">
        <v>3395</v>
      </c>
      <c r="F243" s="270" t="s">
        <v>3402</v>
      </c>
      <c r="G243" s="270" t="s">
        <v>186</v>
      </c>
      <c r="H243" s="269" t="s">
        <v>9</v>
      </c>
      <c r="I243" s="269"/>
      <c r="J243" s="270"/>
      <c r="K243" s="286"/>
      <c r="L243" s="286"/>
    </row>
    <row r="244" spans="1:12" x14ac:dyDescent="0.35">
      <c r="A244" s="267">
        <v>588</v>
      </c>
      <c r="B244" s="285" t="s">
        <v>3403</v>
      </c>
      <c r="C244" s="271">
        <v>45338</v>
      </c>
      <c r="D244" s="269" t="s">
        <v>65</v>
      </c>
      <c r="E244" s="269" t="s">
        <v>3395</v>
      </c>
      <c r="F244" s="270" t="s">
        <v>3404</v>
      </c>
      <c r="G244" s="270" t="s">
        <v>186</v>
      </c>
      <c r="H244" s="269" t="s">
        <v>9</v>
      </c>
      <c r="I244" s="269"/>
      <c r="J244" s="270"/>
      <c r="K244" s="286"/>
      <c r="L244" s="286"/>
    </row>
    <row r="245" spans="1:12" x14ac:dyDescent="0.35">
      <c r="A245" s="267">
        <v>589</v>
      </c>
      <c r="B245" s="285" t="s">
        <v>3405</v>
      </c>
      <c r="C245" s="271">
        <v>45338</v>
      </c>
      <c r="D245" s="269" t="s">
        <v>65</v>
      </c>
      <c r="E245" s="269" t="s">
        <v>3395</v>
      </c>
      <c r="F245" s="270" t="s">
        <v>3406</v>
      </c>
      <c r="G245" s="270" t="s">
        <v>186</v>
      </c>
      <c r="H245" s="269" t="s">
        <v>9</v>
      </c>
      <c r="I245" s="269"/>
      <c r="J245" s="270"/>
      <c r="K245" s="286"/>
      <c r="L245" s="286"/>
    </row>
    <row r="246" spans="1:12" x14ac:dyDescent="0.35">
      <c r="A246" s="267">
        <v>590</v>
      </c>
      <c r="B246" s="285" t="s">
        <v>3409</v>
      </c>
      <c r="C246" s="271">
        <v>45338</v>
      </c>
      <c r="D246" s="269" t="s">
        <v>65</v>
      </c>
      <c r="E246" s="269" t="s">
        <v>3395</v>
      </c>
      <c r="F246" s="270" t="s">
        <v>3410</v>
      </c>
      <c r="G246" s="270" t="s">
        <v>186</v>
      </c>
      <c r="H246" s="269" t="s">
        <v>9</v>
      </c>
      <c r="I246" s="269"/>
      <c r="J246" s="270"/>
      <c r="K246" s="286"/>
      <c r="L246" s="286"/>
    </row>
    <row r="247" spans="1:12" x14ac:dyDescent="0.35">
      <c r="A247" s="267">
        <v>591</v>
      </c>
      <c r="B247" s="285" t="s">
        <v>3411</v>
      </c>
      <c r="C247" s="271">
        <v>45338</v>
      </c>
      <c r="D247" s="269" t="s">
        <v>65</v>
      </c>
      <c r="E247" s="269" t="s">
        <v>65</v>
      </c>
      <c r="F247" s="270" t="s">
        <v>3412</v>
      </c>
      <c r="G247" s="270" t="s">
        <v>186</v>
      </c>
      <c r="H247" s="269" t="s">
        <v>9</v>
      </c>
      <c r="I247" s="269"/>
      <c r="J247" s="270"/>
      <c r="K247" s="286"/>
      <c r="L247" s="286"/>
    </row>
    <row r="248" spans="1:12" x14ac:dyDescent="0.35">
      <c r="A248" s="267">
        <v>592</v>
      </c>
      <c r="B248" s="285" t="s">
        <v>3413</v>
      </c>
      <c r="C248" s="271">
        <v>45338</v>
      </c>
      <c r="D248" s="269" t="s">
        <v>65</v>
      </c>
      <c r="E248" s="269" t="s">
        <v>65</v>
      </c>
      <c r="F248" s="270" t="s">
        <v>3414</v>
      </c>
      <c r="G248" s="270" t="s">
        <v>186</v>
      </c>
      <c r="H248" s="269" t="s">
        <v>9</v>
      </c>
      <c r="I248" s="269"/>
      <c r="J248" s="270"/>
      <c r="K248" s="286"/>
      <c r="L248" s="286"/>
    </row>
    <row r="249" spans="1:12" x14ac:dyDescent="0.35">
      <c r="A249" s="267">
        <v>593</v>
      </c>
      <c r="B249" s="285" t="s">
        <v>3415</v>
      </c>
      <c r="C249" s="271">
        <v>45338</v>
      </c>
      <c r="D249" s="269" t="s">
        <v>65</v>
      </c>
      <c r="E249" s="269" t="s">
        <v>61</v>
      </c>
      <c r="F249" s="270" t="s">
        <v>3416</v>
      </c>
      <c r="G249" s="270" t="s">
        <v>186</v>
      </c>
      <c r="H249" s="269" t="s">
        <v>9</v>
      </c>
      <c r="I249" s="269"/>
      <c r="J249" s="270"/>
      <c r="K249" s="286"/>
      <c r="L249" s="286"/>
    </row>
    <row r="250" spans="1:12" x14ac:dyDescent="0.35">
      <c r="A250" s="267">
        <v>594</v>
      </c>
      <c r="B250" s="285" t="s">
        <v>3417</v>
      </c>
      <c r="C250" s="271">
        <v>45338</v>
      </c>
      <c r="D250" s="269" t="s">
        <v>65</v>
      </c>
      <c r="E250" s="269" t="s">
        <v>65</v>
      </c>
      <c r="F250" s="270" t="s">
        <v>3418</v>
      </c>
      <c r="G250" s="270" t="s">
        <v>186</v>
      </c>
      <c r="H250" s="269" t="s">
        <v>9</v>
      </c>
      <c r="I250" s="269"/>
      <c r="J250" s="270"/>
      <c r="K250" s="286"/>
      <c r="L250" s="286"/>
    </row>
    <row r="251" spans="1:12" x14ac:dyDescent="0.35">
      <c r="A251" s="267">
        <v>595</v>
      </c>
      <c r="B251" s="285" t="s">
        <v>3419</v>
      </c>
      <c r="C251" s="271">
        <v>45338</v>
      </c>
      <c r="D251" s="269" t="s">
        <v>65</v>
      </c>
      <c r="E251" s="269" t="s">
        <v>2574</v>
      </c>
      <c r="F251" s="270" t="s">
        <v>3420</v>
      </c>
      <c r="G251" s="270" t="s">
        <v>186</v>
      </c>
      <c r="H251" s="269" t="s">
        <v>9</v>
      </c>
      <c r="I251" s="269"/>
      <c r="J251" s="270"/>
      <c r="K251" s="286"/>
      <c r="L251" s="286"/>
    </row>
    <row r="252" spans="1:12" x14ac:dyDescent="0.35">
      <c r="A252" s="267">
        <v>596</v>
      </c>
      <c r="B252" s="285" t="s">
        <v>3421</v>
      </c>
      <c r="C252" s="271">
        <v>45338</v>
      </c>
      <c r="D252" s="269" t="s">
        <v>65</v>
      </c>
      <c r="E252" s="269" t="s">
        <v>2574</v>
      </c>
      <c r="F252" s="270" t="s">
        <v>3422</v>
      </c>
      <c r="G252" s="270" t="s">
        <v>186</v>
      </c>
      <c r="H252" s="269" t="s">
        <v>9</v>
      </c>
      <c r="I252" s="269"/>
      <c r="J252" s="270"/>
      <c r="K252" s="286"/>
      <c r="L252" s="286"/>
    </row>
    <row r="253" spans="1:12" x14ac:dyDescent="0.35">
      <c r="A253" s="267">
        <v>597</v>
      </c>
      <c r="B253" s="285" t="s">
        <v>3423</v>
      </c>
      <c r="C253" s="271">
        <v>45338</v>
      </c>
      <c r="D253" s="269" t="s">
        <v>65</v>
      </c>
      <c r="E253" s="269" t="s">
        <v>62</v>
      </c>
      <c r="F253" s="270" t="s">
        <v>3424</v>
      </c>
      <c r="G253" s="270" t="s">
        <v>186</v>
      </c>
      <c r="H253" s="269" t="s">
        <v>9</v>
      </c>
      <c r="I253" s="269"/>
      <c r="J253" s="270"/>
      <c r="K253" s="286"/>
      <c r="L253" s="286"/>
    </row>
    <row r="254" spans="1:12" x14ac:dyDescent="0.35">
      <c r="A254" s="267">
        <v>598</v>
      </c>
      <c r="B254" s="285" t="s">
        <v>3425</v>
      </c>
      <c r="C254" s="271">
        <v>45338</v>
      </c>
      <c r="D254" s="269" t="s">
        <v>65</v>
      </c>
      <c r="E254" s="269" t="s">
        <v>65</v>
      </c>
      <c r="F254" s="270" t="s">
        <v>3426</v>
      </c>
      <c r="G254" s="270" t="s">
        <v>1689</v>
      </c>
      <c r="H254" s="269" t="s">
        <v>9</v>
      </c>
      <c r="I254" s="269"/>
      <c r="J254" s="270"/>
      <c r="K254" s="286"/>
      <c r="L254" s="286"/>
    </row>
    <row r="255" spans="1:12" x14ac:dyDescent="0.35">
      <c r="A255" s="267">
        <v>599</v>
      </c>
      <c r="B255" s="285" t="s">
        <v>3427</v>
      </c>
      <c r="C255" s="271">
        <v>45338</v>
      </c>
      <c r="D255" s="269" t="s">
        <v>65</v>
      </c>
      <c r="E255" s="269" t="s">
        <v>2574</v>
      </c>
      <c r="F255" s="270" t="s">
        <v>3428</v>
      </c>
      <c r="G255" s="270" t="s">
        <v>1689</v>
      </c>
      <c r="H255" s="269" t="s">
        <v>9</v>
      </c>
      <c r="I255" s="269"/>
      <c r="J255" s="270"/>
      <c r="K255" s="286"/>
      <c r="L255" s="286"/>
    </row>
    <row r="256" spans="1:12" ht="29" x14ac:dyDescent="0.35">
      <c r="A256" s="267">
        <v>600</v>
      </c>
      <c r="B256" s="285" t="s">
        <v>3433</v>
      </c>
      <c r="C256" s="271">
        <v>45338</v>
      </c>
      <c r="D256" s="269" t="s">
        <v>65</v>
      </c>
      <c r="E256" s="269" t="s">
        <v>2574</v>
      </c>
      <c r="F256" s="270" t="s">
        <v>3434</v>
      </c>
      <c r="G256" s="270" t="s">
        <v>1689</v>
      </c>
      <c r="H256" s="269" t="s">
        <v>9</v>
      </c>
      <c r="I256" s="269"/>
      <c r="J256" s="270"/>
      <c r="K256" s="286"/>
      <c r="L256" s="286"/>
    </row>
    <row r="257" spans="1:12" x14ac:dyDescent="0.35">
      <c r="A257" s="267">
        <v>631</v>
      </c>
      <c r="B257" s="285" t="s">
        <v>3514</v>
      </c>
      <c r="C257" s="271">
        <v>45111</v>
      </c>
      <c r="D257" s="268" t="s">
        <v>65</v>
      </c>
      <c r="E257" s="268" t="s">
        <v>3515</v>
      </c>
      <c r="F257" s="270" t="s">
        <v>3516</v>
      </c>
      <c r="G257" s="270" t="s">
        <v>186</v>
      </c>
      <c r="H257" s="269" t="s">
        <v>9</v>
      </c>
      <c r="I257" s="269"/>
      <c r="J257" s="270"/>
      <c r="K257" s="286"/>
      <c r="L257" s="286"/>
    </row>
    <row r="258" spans="1:12" ht="29" x14ac:dyDescent="0.35">
      <c r="A258" s="267">
        <v>632</v>
      </c>
      <c r="B258" s="285" t="s">
        <v>3517</v>
      </c>
      <c r="C258" s="271">
        <v>45111</v>
      </c>
      <c r="D258" s="268" t="s">
        <v>65</v>
      </c>
      <c r="E258" s="268" t="s">
        <v>3515</v>
      </c>
      <c r="F258" s="270" t="s">
        <v>3518</v>
      </c>
      <c r="G258" s="270" t="s">
        <v>186</v>
      </c>
      <c r="H258" s="269" t="s">
        <v>9</v>
      </c>
      <c r="I258" s="269"/>
      <c r="J258" s="270"/>
      <c r="K258" s="286"/>
      <c r="L258" s="286"/>
    </row>
    <row r="259" spans="1:12" ht="29" x14ac:dyDescent="0.35">
      <c r="A259" s="267">
        <v>633</v>
      </c>
      <c r="B259" s="285" t="s">
        <v>3519</v>
      </c>
      <c r="C259" s="271">
        <v>45111</v>
      </c>
      <c r="D259" s="268" t="s">
        <v>65</v>
      </c>
      <c r="E259" s="268" t="s">
        <v>3515</v>
      </c>
      <c r="F259" s="270" t="s">
        <v>3520</v>
      </c>
      <c r="G259" s="270" t="s">
        <v>186</v>
      </c>
      <c r="H259" s="269" t="s">
        <v>9</v>
      </c>
      <c r="I259" s="269"/>
      <c r="J259" s="270"/>
      <c r="K259" s="286"/>
      <c r="L259" s="286"/>
    </row>
    <row r="260" spans="1:12" x14ac:dyDescent="0.35">
      <c r="A260" s="267">
        <v>637</v>
      </c>
      <c r="B260" s="285" t="s">
        <v>3528</v>
      </c>
      <c r="C260" s="271">
        <v>45111</v>
      </c>
      <c r="D260" s="269" t="s">
        <v>65</v>
      </c>
      <c r="E260" s="269" t="s">
        <v>65</v>
      </c>
      <c r="F260" s="270" t="s">
        <v>3529</v>
      </c>
      <c r="G260" s="270" t="s">
        <v>186</v>
      </c>
      <c r="H260" s="269" t="s">
        <v>9</v>
      </c>
      <c r="I260" s="269"/>
      <c r="J260" s="270"/>
      <c r="K260" s="286"/>
      <c r="L260" s="286"/>
    </row>
    <row r="261" spans="1:12" ht="29" x14ac:dyDescent="0.35">
      <c r="A261" s="267">
        <v>644</v>
      </c>
      <c r="B261" s="285" t="s">
        <v>3547</v>
      </c>
      <c r="C261" s="271">
        <v>45112</v>
      </c>
      <c r="D261" s="269" t="s">
        <v>65</v>
      </c>
      <c r="E261" s="269" t="s">
        <v>65</v>
      </c>
      <c r="F261" s="270" t="s">
        <v>3548</v>
      </c>
      <c r="G261" s="270" t="s">
        <v>186</v>
      </c>
      <c r="H261" s="269" t="s">
        <v>9</v>
      </c>
      <c r="I261" s="269"/>
      <c r="J261" s="270"/>
      <c r="K261" s="286"/>
      <c r="L261" s="286"/>
    </row>
    <row r="262" spans="1:12" ht="29" x14ac:dyDescent="0.35">
      <c r="A262" s="267">
        <v>645</v>
      </c>
      <c r="B262" s="285" t="s">
        <v>3549</v>
      </c>
      <c r="C262" s="271">
        <v>45112</v>
      </c>
      <c r="D262" s="269" t="s">
        <v>65</v>
      </c>
      <c r="E262" s="269" t="s">
        <v>2882</v>
      </c>
      <c r="F262" s="270" t="s">
        <v>3550</v>
      </c>
      <c r="G262" s="270" t="s">
        <v>186</v>
      </c>
      <c r="H262" s="269" t="s">
        <v>9</v>
      </c>
      <c r="I262" s="269"/>
      <c r="J262" s="270"/>
      <c r="K262" s="286"/>
      <c r="L262" s="286"/>
    </row>
    <row r="263" spans="1:12" x14ac:dyDescent="0.35">
      <c r="A263" s="267">
        <v>650</v>
      </c>
      <c r="B263" s="285" t="s">
        <v>3564</v>
      </c>
      <c r="C263" s="271">
        <v>45112</v>
      </c>
      <c r="D263" s="269" t="s">
        <v>65</v>
      </c>
      <c r="E263" s="269" t="s">
        <v>2882</v>
      </c>
      <c r="F263" s="270" t="s">
        <v>3565</v>
      </c>
      <c r="G263" s="270" t="s">
        <v>186</v>
      </c>
      <c r="H263" s="269" t="s">
        <v>9</v>
      </c>
      <c r="I263" s="269"/>
      <c r="J263" s="270"/>
      <c r="K263" s="286"/>
      <c r="L263" s="286"/>
    </row>
    <row r="264" spans="1:12" ht="29" x14ac:dyDescent="0.35">
      <c r="A264" s="267">
        <v>651</v>
      </c>
      <c r="B264" s="285" t="s">
        <v>3566</v>
      </c>
      <c r="C264" s="271">
        <v>45112</v>
      </c>
      <c r="D264" s="269" t="s">
        <v>65</v>
      </c>
      <c r="E264" s="269" t="s">
        <v>2882</v>
      </c>
      <c r="F264" s="270" t="s">
        <v>3567</v>
      </c>
      <c r="G264" s="270" t="s">
        <v>186</v>
      </c>
      <c r="H264" s="269" t="s">
        <v>9</v>
      </c>
      <c r="I264" s="269"/>
      <c r="J264" s="270"/>
      <c r="K264" s="286"/>
      <c r="L264" s="286"/>
    </row>
    <row r="265" spans="1:12" x14ac:dyDescent="0.35">
      <c r="A265" s="267">
        <v>655</v>
      </c>
      <c r="B265" s="285" t="s">
        <v>3574</v>
      </c>
      <c r="C265" s="271">
        <v>45112</v>
      </c>
      <c r="D265" s="268" t="s">
        <v>65</v>
      </c>
      <c r="E265" s="269" t="s">
        <v>2574</v>
      </c>
      <c r="F265" s="270" t="s">
        <v>3575</v>
      </c>
      <c r="G265" s="270" t="s">
        <v>186</v>
      </c>
      <c r="H265" s="269" t="s">
        <v>9</v>
      </c>
      <c r="I265" s="269"/>
      <c r="J265" s="270"/>
      <c r="K265" s="286"/>
      <c r="L265" s="286"/>
    </row>
    <row r="266" spans="1:12" x14ac:dyDescent="0.35">
      <c r="A266" s="267">
        <v>656</v>
      </c>
      <c r="B266" s="285" t="s">
        <v>3576</v>
      </c>
      <c r="C266" s="271">
        <v>45112</v>
      </c>
      <c r="D266" s="269" t="s">
        <v>65</v>
      </c>
      <c r="E266" s="269" t="s">
        <v>2882</v>
      </c>
      <c r="F266" s="270" t="s">
        <v>3577</v>
      </c>
      <c r="G266" s="270" t="s">
        <v>186</v>
      </c>
      <c r="H266" s="269" t="s">
        <v>9</v>
      </c>
      <c r="I266" s="269"/>
      <c r="J266" s="270"/>
      <c r="K266" s="286"/>
      <c r="L266" s="286"/>
    </row>
    <row r="267" spans="1:12" x14ac:dyDescent="0.35">
      <c r="A267" s="267">
        <v>660</v>
      </c>
      <c r="B267" s="285" t="s">
        <v>3587</v>
      </c>
      <c r="C267" s="271">
        <v>45112</v>
      </c>
      <c r="D267" s="269" t="s">
        <v>65</v>
      </c>
      <c r="E267" s="269" t="s">
        <v>61</v>
      </c>
      <c r="F267" s="270" t="s">
        <v>3588</v>
      </c>
      <c r="G267" s="270" t="s">
        <v>186</v>
      </c>
      <c r="H267" s="269" t="s">
        <v>9</v>
      </c>
      <c r="I267" s="269"/>
      <c r="J267" s="270"/>
      <c r="K267" s="286"/>
      <c r="L267" s="286"/>
    </row>
    <row r="268" spans="1:12" x14ac:dyDescent="0.35">
      <c r="A268" s="267">
        <v>661</v>
      </c>
      <c r="B268" s="285" t="s">
        <v>3589</v>
      </c>
      <c r="C268" s="271">
        <v>45112</v>
      </c>
      <c r="D268" s="268" t="s">
        <v>65</v>
      </c>
      <c r="E268" s="268" t="s">
        <v>3590</v>
      </c>
      <c r="F268" s="270" t="s">
        <v>3591</v>
      </c>
      <c r="G268" s="270" t="s">
        <v>186</v>
      </c>
      <c r="H268" s="269" t="s">
        <v>9</v>
      </c>
      <c r="I268" s="269"/>
      <c r="J268" s="270"/>
      <c r="K268" s="286"/>
      <c r="L268" s="286"/>
    </row>
    <row r="269" spans="1:12" x14ac:dyDescent="0.35">
      <c r="A269" s="267">
        <v>664</v>
      </c>
      <c r="B269" s="285" t="s">
        <v>3596</v>
      </c>
      <c r="C269" s="271">
        <v>45112</v>
      </c>
      <c r="D269" s="269" t="s">
        <v>65</v>
      </c>
      <c r="E269" s="269" t="s">
        <v>3395</v>
      </c>
      <c r="F269" s="270" t="s">
        <v>3597</v>
      </c>
      <c r="G269" s="270" t="s">
        <v>186</v>
      </c>
      <c r="H269" s="269" t="s">
        <v>9</v>
      </c>
      <c r="I269" s="269"/>
      <c r="J269" s="270"/>
      <c r="K269" s="286"/>
      <c r="L269" s="286"/>
    </row>
    <row r="270" spans="1:12" x14ac:dyDescent="0.35">
      <c r="A270" s="267">
        <v>667</v>
      </c>
      <c r="B270" s="285" t="s">
        <v>3603</v>
      </c>
      <c r="C270" s="271">
        <v>45112</v>
      </c>
      <c r="D270" s="269" t="s">
        <v>65</v>
      </c>
      <c r="E270" s="269" t="s">
        <v>2882</v>
      </c>
      <c r="F270" s="270" t="s">
        <v>3604</v>
      </c>
      <c r="G270" s="270" t="s">
        <v>186</v>
      </c>
      <c r="H270" s="269" t="s">
        <v>9</v>
      </c>
      <c r="I270" s="269"/>
      <c r="J270" s="270"/>
      <c r="K270" s="286"/>
      <c r="L270" s="286"/>
    </row>
    <row r="271" spans="1:12" x14ac:dyDescent="0.35">
      <c r="A271" s="267">
        <v>669</v>
      </c>
      <c r="B271" s="285" t="s">
        <v>3607</v>
      </c>
      <c r="C271" s="271">
        <v>45112</v>
      </c>
      <c r="D271" s="268" t="s">
        <v>65</v>
      </c>
      <c r="E271" s="268" t="s">
        <v>3515</v>
      </c>
      <c r="F271" s="270" t="s">
        <v>3608</v>
      </c>
      <c r="G271" s="270" t="s">
        <v>186</v>
      </c>
      <c r="H271" s="269" t="s">
        <v>9</v>
      </c>
      <c r="I271" s="269"/>
      <c r="J271" s="270"/>
      <c r="K271" s="286"/>
      <c r="L271" s="286"/>
    </row>
    <row r="272" spans="1:12" x14ac:dyDescent="0.35">
      <c r="A272" s="267">
        <v>670</v>
      </c>
      <c r="B272" s="285" t="s">
        <v>3611</v>
      </c>
      <c r="C272" s="271">
        <v>45112</v>
      </c>
      <c r="D272" s="269" t="s">
        <v>65</v>
      </c>
      <c r="E272" s="269" t="s">
        <v>2375</v>
      </c>
      <c r="F272" s="270" t="s">
        <v>3612</v>
      </c>
      <c r="G272" s="270" t="s">
        <v>1689</v>
      </c>
      <c r="H272" s="269" t="s">
        <v>9</v>
      </c>
      <c r="I272" s="269"/>
      <c r="J272" s="270"/>
      <c r="K272" s="286"/>
      <c r="L272" s="286"/>
    </row>
    <row r="273" spans="1:12" ht="29" x14ac:dyDescent="0.35">
      <c r="A273" s="267">
        <v>672</v>
      </c>
      <c r="B273" s="285" t="s">
        <v>3615</v>
      </c>
      <c r="C273" s="271">
        <v>45128</v>
      </c>
      <c r="D273" s="269" t="s">
        <v>65</v>
      </c>
      <c r="E273" s="269" t="s">
        <v>65</v>
      </c>
      <c r="F273" s="270" t="s">
        <v>3616</v>
      </c>
      <c r="G273" s="270" t="s">
        <v>186</v>
      </c>
      <c r="H273" s="269" t="s">
        <v>9</v>
      </c>
      <c r="I273" s="269"/>
      <c r="J273" s="270"/>
      <c r="K273" s="286"/>
      <c r="L273" s="286"/>
    </row>
    <row r="274" spans="1:12" ht="29" x14ac:dyDescent="0.35">
      <c r="A274" s="267">
        <v>673</v>
      </c>
      <c r="B274" s="285" t="s">
        <v>3617</v>
      </c>
      <c r="C274" s="271">
        <v>45128</v>
      </c>
      <c r="D274" s="269" t="s">
        <v>65</v>
      </c>
      <c r="E274" s="269" t="s">
        <v>2882</v>
      </c>
      <c r="F274" s="270" t="s">
        <v>3618</v>
      </c>
      <c r="G274" s="270" t="s">
        <v>186</v>
      </c>
      <c r="H274" s="269" t="s">
        <v>9</v>
      </c>
      <c r="I274" s="269"/>
      <c r="J274" s="270"/>
      <c r="K274" s="286"/>
      <c r="L274" s="286"/>
    </row>
    <row r="275" spans="1:12" x14ac:dyDescent="0.35">
      <c r="A275" s="267">
        <v>675</v>
      </c>
      <c r="B275" s="285" t="s">
        <v>3621</v>
      </c>
      <c r="C275" s="271">
        <v>45128</v>
      </c>
      <c r="D275" s="269" t="s">
        <v>65</v>
      </c>
      <c r="E275" s="269" t="s">
        <v>62</v>
      </c>
      <c r="F275" s="270" t="s">
        <v>3622</v>
      </c>
      <c r="G275" s="270" t="s">
        <v>1689</v>
      </c>
      <c r="H275" s="269" t="s">
        <v>9</v>
      </c>
      <c r="I275" s="269"/>
      <c r="J275" s="270"/>
      <c r="K275" s="286"/>
      <c r="L275" s="286"/>
    </row>
    <row r="276" spans="1:12" ht="29" x14ac:dyDescent="0.35">
      <c r="A276" s="267">
        <v>677</v>
      </c>
      <c r="B276" s="285" t="s">
        <v>3625</v>
      </c>
      <c r="C276" s="271">
        <v>45128</v>
      </c>
      <c r="D276" s="269" t="s">
        <v>65</v>
      </c>
      <c r="E276" s="269" t="s">
        <v>2375</v>
      </c>
      <c r="F276" s="270" t="s">
        <v>3626</v>
      </c>
      <c r="G276" s="270" t="s">
        <v>186</v>
      </c>
      <c r="H276" s="269" t="s">
        <v>9</v>
      </c>
      <c r="I276" s="269"/>
      <c r="J276" s="270"/>
      <c r="K276" s="286"/>
      <c r="L276" s="286"/>
    </row>
    <row r="277" spans="1:12" ht="29" x14ac:dyDescent="0.35">
      <c r="A277" s="267">
        <v>678</v>
      </c>
      <c r="B277" s="285" t="s">
        <v>3627</v>
      </c>
      <c r="C277" s="271">
        <v>45128</v>
      </c>
      <c r="D277" s="269" t="s">
        <v>65</v>
      </c>
      <c r="E277" s="269" t="s">
        <v>2882</v>
      </c>
      <c r="F277" s="270" t="s">
        <v>3628</v>
      </c>
      <c r="G277" s="270" t="s">
        <v>186</v>
      </c>
      <c r="H277" s="269" t="s">
        <v>9</v>
      </c>
      <c r="I277" s="269"/>
      <c r="J277" s="270"/>
      <c r="K277" s="286"/>
      <c r="L277" s="286"/>
    </row>
    <row r="278" spans="1:12" ht="29" x14ac:dyDescent="0.35">
      <c r="A278" s="267">
        <v>682</v>
      </c>
      <c r="B278" s="285" t="s">
        <v>3641</v>
      </c>
      <c r="C278" s="271">
        <v>45128</v>
      </c>
      <c r="D278" s="268" t="s">
        <v>65</v>
      </c>
      <c r="E278" s="268" t="s">
        <v>3638</v>
      </c>
      <c r="F278" s="270" t="s">
        <v>3642</v>
      </c>
      <c r="G278" s="270" t="s">
        <v>186</v>
      </c>
      <c r="H278" s="269" t="s">
        <v>9</v>
      </c>
      <c r="I278" s="269"/>
      <c r="J278" s="270"/>
      <c r="K278" s="286"/>
      <c r="L278" s="286"/>
    </row>
    <row r="279" spans="1:12" ht="29" x14ac:dyDescent="0.35">
      <c r="A279" s="267">
        <v>683</v>
      </c>
      <c r="B279" s="285" t="s">
        <v>3643</v>
      </c>
      <c r="C279" s="271">
        <v>45128</v>
      </c>
      <c r="D279" s="269" t="s">
        <v>65</v>
      </c>
      <c r="E279" s="269" t="s">
        <v>2375</v>
      </c>
      <c r="F279" s="270" t="s">
        <v>3644</v>
      </c>
      <c r="G279" s="270" t="s">
        <v>186</v>
      </c>
      <c r="H279" s="269" t="s">
        <v>9</v>
      </c>
      <c r="I279" s="269"/>
      <c r="J279" s="270"/>
      <c r="K279" s="286"/>
      <c r="L279" s="286"/>
    </row>
    <row r="280" spans="1:12" ht="29" x14ac:dyDescent="0.35">
      <c r="A280" s="267">
        <v>684</v>
      </c>
      <c r="B280" s="285" t="s">
        <v>3645</v>
      </c>
      <c r="C280" s="271">
        <v>45128</v>
      </c>
      <c r="D280" s="269" t="s">
        <v>65</v>
      </c>
      <c r="E280" s="269" t="s">
        <v>2835</v>
      </c>
      <c r="F280" s="270" t="s">
        <v>3646</v>
      </c>
      <c r="G280" s="270" t="s">
        <v>186</v>
      </c>
      <c r="H280" s="269" t="s">
        <v>9</v>
      </c>
      <c r="I280" s="269"/>
      <c r="J280" s="270"/>
      <c r="K280" s="286"/>
      <c r="L280" s="286"/>
    </row>
    <row r="281" spans="1:12" ht="29" x14ac:dyDescent="0.35">
      <c r="A281" s="267">
        <v>685</v>
      </c>
      <c r="B281" s="285" t="s">
        <v>3647</v>
      </c>
      <c r="C281" s="271">
        <v>45128</v>
      </c>
      <c r="D281" s="269" t="s">
        <v>65</v>
      </c>
      <c r="E281" s="269" t="s">
        <v>2882</v>
      </c>
      <c r="F281" s="270" t="s">
        <v>3648</v>
      </c>
      <c r="G281" s="270" t="s">
        <v>186</v>
      </c>
      <c r="H281" s="269" t="s">
        <v>9</v>
      </c>
      <c r="I281" s="269"/>
      <c r="J281" s="270"/>
      <c r="K281" s="286"/>
      <c r="L281" s="286"/>
    </row>
    <row r="282" spans="1:12" ht="29" x14ac:dyDescent="0.35">
      <c r="A282" s="267">
        <v>686</v>
      </c>
      <c r="B282" s="285" t="s">
        <v>3649</v>
      </c>
      <c r="C282" s="271">
        <v>45128</v>
      </c>
      <c r="D282" s="269" t="s">
        <v>65</v>
      </c>
      <c r="E282" s="269" t="s">
        <v>2835</v>
      </c>
      <c r="F282" s="270" t="s">
        <v>3650</v>
      </c>
      <c r="G282" s="270" t="s">
        <v>186</v>
      </c>
      <c r="H282" s="269" t="s">
        <v>9</v>
      </c>
      <c r="I282" s="269"/>
      <c r="J282" s="270"/>
      <c r="K282" s="286"/>
      <c r="L282" s="286"/>
    </row>
    <row r="283" spans="1:12" ht="29" x14ac:dyDescent="0.35">
      <c r="A283" s="267">
        <v>687</v>
      </c>
      <c r="B283" s="285" t="s">
        <v>3651</v>
      </c>
      <c r="C283" s="271">
        <v>45128</v>
      </c>
      <c r="D283" s="269" t="s">
        <v>65</v>
      </c>
      <c r="E283" s="269" t="s">
        <v>2835</v>
      </c>
      <c r="F283" s="270" t="s">
        <v>3652</v>
      </c>
      <c r="G283" s="270" t="s">
        <v>186</v>
      </c>
      <c r="H283" s="269" t="s">
        <v>9</v>
      </c>
      <c r="I283" s="269"/>
      <c r="J283" s="270"/>
      <c r="K283" s="286"/>
      <c r="L283" s="286"/>
    </row>
    <row r="284" spans="1:12" x14ac:dyDescent="0.35">
      <c r="A284" s="267">
        <v>693</v>
      </c>
      <c r="B284" s="285" t="s">
        <v>3667</v>
      </c>
      <c r="C284" s="271">
        <v>45133</v>
      </c>
      <c r="D284" s="268" t="s">
        <v>65</v>
      </c>
      <c r="E284" s="269" t="s">
        <v>2882</v>
      </c>
      <c r="F284" s="270" t="s">
        <v>3668</v>
      </c>
      <c r="G284" s="270" t="s">
        <v>186</v>
      </c>
      <c r="H284" s="269" t="s">
        <v>9</v>
      </c>
      <c r="I284" s="269"/>
      <c r="J284" s="270"/>
      <c r="K284" s="286"/>
      <c r="L284" s="286"/>
    </row>
    <row r="285" spans="1:12" x14ac:dyDescent="0.35">
      <c r="A285" s="267">
        <v>714</v>
      </c>
      <c r="B285" s="285" t="s">
        <v>3731</v>
      </c>
      <c r="C285" s="271">
        <v>45139</v>
      </c>
      <c r="D285" s="269" t="s">
        <v>65</v>
      </c>
      <c r="E285" s="268" t="s">
        <v>1661</v>
      </c>
      <c r="F285" s="270" t="s">
        <v>3732</v>
      </c>
      <c r="G285" s="270" t="s">
        <v>186</v>
      </c>
      <c r="H285" s="269" t="s">
        <v>9</v>
      </c>
      <c r="I285" s="269"/>
      <c r="J285" s="270"/>
      <c r="K285" s="286"/>
      <c r="L285" s="286"/>
    </row>
    <row r="286" spans="1:12" ht="29" x14ac:dyDescent="0.35">
      <c r="A286" s="267">
        <v>719</v>
      </c>
      <c r="B286" s="285" t="s">
        <v>3741</v>
      </c>
      <c r="C286" s="271">
        <v>45139</v>
      </c>
      <c r="D286" s="269" t="s">
        <v>65</v>
      </c>
      <c r="E286" s="268" t="s">
        <v>1661</v>
      </c>
      <c r="F286" s="270" t="s">
        <v>3742</v>
      </c>
      <c r="G286" s="270" t="s">
        <v>186</v>
      </c>
      <c r="H286" s="269" t="s">
        <v>9</v>
      </c>
      <c r="I286" s="269"/>
      <c r="J286" s="270"/>
      <c r="K286" s="286"/>
      <c r="L286" s="286"/>
    </row>
    <row r="287" spans="1:12" ht="29" x14ac:dyDescent="0.35">
      <c r="A287" s="267">
        <v>737</v>
      </c>
      <c r="B287" s="285" t="s">
        <v>3792</v>
      </c>
      <c r="C287" s="271">
        <v>45156</v>
      </c>
      <c r="D287" s="269" t="s">
        <v>65</v>
      </c>
      <c r="E287" s="269" t="s">
        <v>62</v>
      </c>
      <c r="F287" s="270" t="s">
        <v>3793</v>
      </c>
      <c r="G287" s="270" t="s">
        <v>186</v>
      </c>
      <c r="H287" s="269" t="s">
        <v>9</v>
      </c>
      <c r="I287" s="269"/>
      <c r="J287" s="270"/>
      <c r="K287" s="286"/>
      <c r="L287" s="286"/>
    </row>
    <row r="288" spans="1:12" ht="29" x14ac:dyDescent="0.35">
      <c r="A288" s="267">
        <v>739</v>
      </c>
      <c r="B288" s="285" t="s">
        <v>3796</v>
      </c>
      <c r="C288" s="271">
        <v>45156</v>
      </c>
      <c r="D288" s="269" t="s">
        <v>65</v>
      </c>
      <c r="E288" s="269" t="s">
        <v>2375</v>
      </c>
      <c r="F288" s="270" t="s">
        <v>3797</v>
      </c>
      <c r="G288" s="270" t="s">
        <v>186</v>
      </c>
      <c r="H288" s="269" t="s">
        <v>9</v>
      </c>
      <c r="I288" s="269"/>
      <c r="J288" s="270"/>
      <c r="K288" s="286"/>
      <c r="L288" s="286"/>
    </row>
    <row r="289" spans="1:12" ht="29" x14ac:dyDescent="0.35">
      <c r="A289" s="267">
        <v>741</v>
      </c>
      <c r="B289" s="285" t="s">
        <v>3802</v>
      </c>
      <c r="C289" s="271">
        <v>45156</v>
      </c>
      <c r="D289" s="269" t="s">
        <v>65</v>
      </c>
      <c r="E289" s="269" t="s">
        <v>65</v>
      </c>
      <c r="F289" s="270" t="s">
        <v>3803</v>
      </c>
      <c r="G289" s="270" t="s">
        <v>186</v>
      </c>
      <c r="H289" s="269" t="s">
        <v>9</v>
      </c>
      <c r="I289" s="269"/>
      <c r="J289" s="270"/>
      <c r="K289" s="286"/>
      <c r="L289" s="286"/>
    </row>
    <row r="290" spans="1:12" x14ac:dyDescent="0.35">
      <c r="A290" s="267">
        <v>742</v>
      </c>
      <c r="B290" s="285" t="s">
        <v>3804</v>
      </c>
      <c r="C290" s="271">
        <v>45156</v>
      </c>
      <c r="D290" s="269" t="s">
        <v>65</v>
      </c>
      <c r="E290" s="269" t="s">
        <v>3805</v>
      </c>
      <c r="F290" s="270" t="s">
        <v>3806</v>
      </c>
      <c r="G290" s="270" t="s">
        <v>186</v>
      </c>
      <c r="H290" s="269" t="s">
        <v>9</v>
      </c>
      <c r="I290" s="269"/>
      <c r="J290" s="270"/>
      <c r="K290" s="286"/>
      <c r="L290" s="286"/>
    </row>
    <row r="291" spans="1:12" ht="29" x14ac:dyDescent="0.35">
      <c r="A291" s="267">
        <v>743</v>
      </c>
      <c r="B291" s="285" t="s">
        <v>3807</v>
      </c>
      <c r="C291" s="271">
        <v>45156</v>
      </c>
      <c r="D291" s="269" t="s">
        <v>65</v>
      </c>
      <c r="E291" s="269" t="s">
        <v>76</v>
      </c>
      <c r="F291" s="270" t="s">
        <v>3808</v>
      </c>
      <c r="G291" s="270" t="s">
        <v>186</v>
      </c>
      <c r="H291" s="269" t="s">
        <v>9</v>
      </c>
      <c r="I291" s="269"/>
      <c r="J291" s="270"/>
      <c r="K291" s="286"/>
      <c r="L291" s="286"/>
    </row>
    <row r="292" spans="1:12" ht="29" x14ac:dyDescent="0.35">
      <c r="A292" s="267">
        <v>744</v>
      </c>
      <c r="B292" s="285" t="s">
        <v>3809</v>
      </c>
      <c r="C292" s="271">
        <v>45156</v>
      </c>
      <c r="D292" s="269" t="s">
        <v>65</v>
      </c>
      <c r="E292" s="269" t="s">
        <v>3531</v>
      </c>
      <c r="F292" s="270" t="s">
        <v>3810</v>
      </c>
      <c r="G292" s="270" t="s">
        <v>186</v>
      </c>
      <c r="H292" s="269" t="s">
        <v>9</v>
      </c>
      <c r="I292" s="269"/>
      <c r="J292" s="270"/>
      <c r="K292" s="286"/>
      <c r="L292" s="286"/>
    </row>
    <row r="293" spans="1:12" ht="29" x14ac:dyDescent="0.35">
      <c r="A293" s="267">
        <v>745</v>
      </c>
      <c r="B293" s="285" t="s">
        <v>3811</v>
      </c>
      <c r="C293" s="271">
        <v>45156</v>
      </c>
      <c r="D293" s="269" t="s">
        <v>65</v>
      </c>
      <c r="E293" s="269" t="s">
        <v>2375</v>
      </c>
      <c r="F293" s="270" t="s">
        <v>3812</v>
      </c>
      <c r="G293" s="270" t="s">
        <v>186</v>
      </c>
      <c r="H293" s="269" t="s">
        <v>9</v>
      </c>
      <c r="I293" s="269"/>
      <c r="J293" s="270"/>
      <c r="K293" s="286"/>
      <c r="L293" s="286"/>
    </row>
    <row r="294" spans="1:12" ht="29" x14ac:dyDescent="0.35">
      <c r="A294" s="267">
        <v>746</v>
      </c>
      <c r="B294" s="285" t="s">
        <v>3813</v>
      </c>
      <c r="C294" s="271">
        <v>45156</v>
      </c>
      <c r="D294" s="269" t="s">
        <v>65</v>
      </c>
      <c r="E294" s="269" t="s">
        <v>76</v>
      </c>
      <c r="F294" s="270" t="s">
        <v>3814</v>
      </c>
      <c r="G294" s="270" t="s">
        <v>186</v>
      </c>
      <c r="H294" s="269" t="s">
        <v>9</v>
      </c>
      <c r="I294" s="269"/>
      <c r="J294" s="270"/>
      <c r="K294" s="286"/>
      <c r="L294" s="286"/>
    </row>
    <row r="295" spans="1:12" ht="29" x14ac:dyDescent="0.35">
      <c r="A295" s="267">
        <v>747</v>
      </c>
      <c r="B295" s="285" t="s">
        <v>3815</v>
      </c>
      <c r="C295" s="271">
        <v>45156</v>
      </c>
      <c r="D295" s="269" t="s">
        <v>65</v>
      </c>
      <c r="E295" s="269" t="s">
        <v>2882</v>
      </c>
      <c r="F295" s="270" t="s">
        <v>3816</v>
      </c>
      <c r="G295" s="270" t="s">
        <v>186</v>
      </c>
      <c r="H295" s="269" t="s">
        <v>9</v>
      </c>
      <c r="I295" s="269"/>
      <c r="J295" s="270"/>
      <c r="K295" s="286"/>
      <c r="L295" s="286"/>
    </row>
    <row r="296" spans="1:12" ht="29" x14ac:dyDescent="0.35">
      <c r="A296" s="267">
        <v>748</v>
      </c>
      <c r="B296" s="285" t="s">
        <v>3817</v>
      </c>
      <c r="C296" s="271">
        <v>45156</v>
      </c>
      <c r="D296" s="269" t="s">
        <v>65</v>
      </c>
      <c r="E296" s="269" t="s">
        <v>2882</v>
      </c>
      <c r="F296" s="270" t="s">
        <v>3818</v>
      </c>
      <c r="G296" s="270" t="s">
        <v>186</v>
      </c>
      <c r="H296" s="269" t="s">
        <v>9</v>
      </c>
      <c r="I296" s="269"/>
      <c r="J296" s="270"/>
      <c r="K296" s="286"/>
      <c r="L296" s="286"/>
    </row>
    <row r="297" spans="1:12" ht="29" x14ac:dyDescent="0.35">
      <c r="A297" s="267">
        <v>749</v>
      </c>
      <c r="B297" s="285" t="s">
        <v>3819</v>
      </c>
      <c r="C297" s="271">
        <v>45156</v>
      </c>
      <c r="D297" s="269" t="s">
        <v>65</v>
      </c>
      <c r="E297" s="269" t="s">
        <v>2882</v>
      </c>
      <c r="F297" s="270" t="s">
        <v>3820</v>
      </c>
      <c r="G297" s="270" t="s">
        <v>186</v>
      </c>
      <c r="H297" s="269" t="s">
        <v>9</v>
      </c>
      <c r="I297" s="269"/>
      <c r="J297" s="270"/>
      <c r="K297" s="286"/>
      <c r="L297" s="286"/>
    </row>
    <row r="298" spans="1:12" ht="29" x14ac:dyDescent="0.35">
      <c r="A298" s="267">
        <v>751</v>
      </c>
      <c r="B298" s="285" t="s">
        <v>3825</v>
      </c>
      <c r="C298" s="271">
        <v>45156</v>
      </c>
      <c r="D298" s="269" t="s">
        <v>65</v>
      </c>
      <c r="E298" s="269"/>
      <c r="F298" s="270" t="s">
        <v>3826</v>
      </c>
      <c r="G298" s="270" t="s">
        <v>186</v>
      </c>
      <c r="H298" s="269" t="s">
        <v>9</v>
      </c>
      <c r="I298" s="269"/>
      <c r="J298" s="270"/>
      <c r="K298" s="286"/>
      <c r="L298" s="286"/>
    </row>
    <row r="299" spans="1:12" x14ac:dyDescent="0.35">
      <c r="A299" s="267">
        <v>752</v>
      </c>
      <c r="B299" s="285" t="s">
        <v>3827</v>
      </c>
      <c r="C299" s="271">
        <v>45161</v>
      </c>
      <c r="D299" s="269" t="s">
        <v>65</v>
      </c>
      <c r="E299" s="269"/>
      <c r="F299" s="270" t="s">
        <v>3828</v>
      </c>
      <c r="G299" s="270" t="s">
        <v>186</v>
      </c>
      <c r="H299" s="269" t="s">
        <v>9</v>
      </c>
      <c r="I299" s="269"/>
      <c r="J299" s="270"/>
      <c r="K299" s="286"/>
      <c r="L299" s="286"/>
    </row>
    <row r="300" spans="1:12" x14ac:dyDescent="0.35">
      <c r="A300" s="267">
        <v>753</v>
      </c>
      <c r="B300" s="285" t="s">
        <v>3829</v>
      </c>
      <c r="C300" s="271">
        <v>45161</v>
      </c>
      <c r="D300" s="269" t="s">
        <v>65</v>
      </c>
      <c r="E300" s="269"/>
      <c r="F300" s="270" t="s">
        <v>3830</v>
      </c>
      <c r="G300" s="270" t="s">
        <v>186</v>
      </c>
      <c r="H300" s="269" t="s">
        <v>9</v>
      </c>
      <c r="I300" s="269"/>
      <c r="J300" s="270"/>
      <c r="K300" s="286"/>
      <c r="L300" s="286"/>
    </row>
    <row r="301" spans="1:12" x14ac:dyDescent="0.35">
      <c r="A301" s="267">
        <v>754</v>
      </c>
      <c r="B301" s="285" t="s">
        <v>3831</v>
      </c>
      <c r="C301" s="271">
        <v>45161</v>
      </c>
      <c r="D301" s="269" t="s">
        <v>65</v>
      </c>
      <c r="E301" s="269"/>
      <c r="F301" s="270" t="s">
        <v>3832</v>
      </c>
      <c r="G301" s="270" t="s">
        <v>186</v>
      </c>
      <c r="H301" s="269" t="s">
        <v>9</v>
      </c>
      <c r="I301" s="269"/>
      <c r="J301" s="270"/>
      <c r="K301" s="286"/>
      <c r="L301" s="286"/>
    </row>
    <row r="302" spans="1:12" x14ac:dyDescent="0.35">
      <c r="A302" s="267">
        <v>755</v>
      </c>
      <c r="B302" s="285" t="s">
        <v>3833</v>
      </c>
      <c r="C302" s="271">
        <v>45161</v>
      </c>
      <c r="D302" s="269" t="s">
        <v>65</v>
      </c>
      <c r="E302" s="269"/>
      <c r="F302" s="270" t="s">
        <v>3834</v>
      </c>
      <c r="G302" s="270" t="s">
        <v>186</v>
      </c>
      <c r="H302" s="269" t="s">
        <v>9</v>
      </c>
      <c r="I302" s="269"/>
      <c r="J302" s="270"/>
      <c r="K302" s="286"/>
      <c r="L302" s="286"/>
    </row>
    <row r="303" spans="1:12" x14ac:dyDescent="0.35">
      <c r="A303" s="267">
        <v>756</v>
      </c>
      <c r="B303" s="285" t="s">
        <v>3835</v>
      </c>
      <c r="C303" s="271">
        <v>45161</v>
      </c>
      <c r="D303" s="269" t="s">
        <v>65</v>
      </c>
      <c r="E303" s="269"/>
      <c r="F303" s="270" t="s">
        <v>3836</v>
      </c>
      <c r="G303" s="270" t="s">
        <v>186</v>
      </c>
      <c r="H303" s="269" t="s">
        <v>9</v>
      </c>
      <c r="I303" s="269"/>
      <c r="J303" s="270"/>
      <c r="K303" s="286"/>
      <c r="L303" s="286"/>
    </row>
    <row r="304" spans="1:12" x14ac:dyDescent="0.35">
      <c r="A304" s="267">
        <v>757</v>
      </c>
      <c r="B304" s="285" t="s">
        <v>3837</v>
      </c>
      <c r="C304" s="271">
        <v>45161</v>
      </c>
      <c r="D304" s="269" t="s">
        <v>65</v>
      </c>
      <c r="E304" s="269"/>
      <c r="F304" s="270" t="s">
        <v>3838</v>
      </c>
      <c r="G304" s="270" t="s">
        <v>186</v>
      </c>
      <c r="H304" s="269" t="s">
        <v>9</v>
      </c>
      <c r="I304" s="269"/>
      <c r="J304" s="270"/>
      <c r="K304" s="286"/>
      <c r="L304" s="286"/>
    </row>
    <row r="305" spans="1:12" x14ac:dyDescent="0.35">
      <c r="A305" s="267">
        <v>759</v>
      </c>
      <c r="B305" s="285" t="s">
        <v>3841</v>
      </c>
      <c r="C305" s="271">
        <v>45161</v>
      </c>
      <c r="D305" s="269" t="s">
        <v>65</v>
      </c>
      <c r="E305" s="269"/>
      <c r="F305" s="270" t="s">
        <v>3842</v>
      </c>
      <c r="G305" s="270" t="s">
        <v>186</v>
      </c>
      <c r="H305" s="269" t="s">
        <v>9</v>
      </c>
      <c r="I305" s="269"/>
      <c r="J305" s="270"/>
      <c r="K305" s="286"/>
      <c r="L305" s="286"/>
    </row>
    <row r="306" spans="1:12" x14ac:dyDescent="0.35">
      <c r="A306" s="267">
        <v>760</v>
      </c>
      <c r="B306" s="285" t="s">
        <v>3845</v>
      </c>
      <c r="C306" s="271">
        <v>45161</v>
      </c>
      <c r="D306" s="269" t="s">
        <v>65</v>
      </c>
      <c r="E306" s="269"/>
      <c r="F306" s="270" t="s">
        <v>3846</v>
      </c>
      <c r="G306" s="270" t="s">
        <v>186</v>
      </c>
      <c r="H306" s="269" t="s">
        <v>9</v>
      </c>
      <c r="I306" s="269"/>
      <c r="J306" s="270"/>
      <c r="K306" s="286"/>
      <c r="L306" s="286"/>
    </row>
    <row r="307" spans="1:12" x14ac:dyDescent="0.35">
      <c r="A307" s="267">
        <v>761</v>
      </c>
      <c r="B307" s="285" t="s">
        <v>3847</v>
      </c>
      <c r="C307" s="271">
        <v>45161</v>
      </c>
      <c r="D307" s="269" t="s">
        <v>65</v>
      </c>
      <c r="E307" s="269"/>
      <c r="F307" s="270" t="s">
        <v>3848</v>
      </c>
      <c r="G307" s="270" t="s">
        <v>186</v>
      </c>
      <c r="H307" s="269" t="s">
        <v>9</v>
      </c>
      <c r="I307" s="269"/>
      <c r="J307" s="270"/>
      <c r="K307" s="286"/>
      <c r="L307" s="286"/>
    </row>
    <row r="308" spans="1:12" x14ac:dyDescent="0.35">
      <c r="A308" s="267">
        <v>763</v>
      </c>
      <c r="B308" s="285" t="s">
        <v>3851</v>
      </c>
      <c r="C308" s="271">
        <v>45161</v>
      </c>
      <c r="D308" s="269" t="s">
        <v>65</v>
      </c>
      <c r="E308" s="269"/>
      <c r="F308" s="270" t="s">
        <v>3852</v>
      </c>
      <c r="G308" s="270" t="s">
        <v>186</v>
      </c>
      <c r="H308" s="269" t="s">
        <v>9</v>
      </c>
      <c r="I308" s="269"/>
      <c r="J308" s="270"/>
      <c r="K308" s="286"/>
      <c r="L308" s="286"/>
    </row>
    <row r="309" spans="1:12" ht="29" x14ac:dyDescent="0.35">
      <c r="A309" s="267">
        <v>764</v>
      </c>
      <c r="B309" s="285" t="s">
        <v>3853</v>
      </c>
      <c r="C309" s="271">
        <v>45161</v>
      </c>
      <c r="D309" s="269" t="s">
        <v>65</v>
      </c>
      <c r="E309" s="269"/>
      <c r="F309" s="270" t="s">
        <v>3854</v>
      </c>
      <c r="G309" s="270" t="s">
        <v>186</v>
      </c>
      <c r="H309" s="269" t="s">
        <v>9</v>
      </c>
      <c r="I309" s="269"/>
      <c r="J309" s="270"/>
      <c r="K309" s="286"/>
      <c r="L309" s="286"/>
    </row>
    <row r="310" spans="1:12" x14ac:dyDescent="0.35">
      <c r="A310" s="267">
        <v>765</v>
      </c>
      <c r="B310" s="285" t="s">
        <v>3855</v>
      </c>
      <c r="C310" s="271">
        <v>45161</v>
      </c>
      <c r="D310" s="269" t="s">
        <v>65</v>
      </c>
      <c r="E310" s="269"/>
      <c r="F310" s="270" t="s">
        <v>3856</v>
      </c>
      <c r="G310" s="270" t="s">
        <v>186</v>
      </c>
      <c r="H310" s="269" t="s">
        <v>9</v>
      </c>
      <c r="I310" s="269"/>
      <c r="J310" s="270"/>
      <c r="K310" s="286"/>
      <c r="L310" s="286"/>
    </row>
    <row r="311" spans="1:12" ht="29" x14ac:dyDescent="0.35">
      <c r="A311" s="267">
        <v>766</v>
      </c>
      <c r="B311" s="285" t="s">
        <v>3857</v>
      </c>
      <c r="C311" s="271">
        <v>45161</v>
      </c>
      <c r="D311" s="269" t="s">
        <v>65</v>
      </c>
      <c r="E311" s="269"/>
      <c r="F311" s="270" t="s">
        <v>3858</v>
      </c>
      <c r="G311" s="270" t="s">
        <v>186</v>
      </c>
      <c r="H311" s="269" t="s">
        <v>9</v>
      </c>
      <c r="I311" s="269"/>
      <c r="J311" s="270"/>
      <c r="K311" s="286"/>
      <c r="L311" s="286"/>
    </row>
    <row r="312" spans="1:12" x14ac:dyDescent="0.35">
      <c r="A312" s="267">
        <v>767</v>
      </c>
      <c r="B312" s="285" t="s">
        <v>3859</v>
      </c>
      <c r="C312" s="271">
        <v>45161</v>
      </c>
      <c r="D312" s="269" t="s">
        <v>65</v>
      </c>
      <c r="E312" s="269"/>
      <c r="F312" s="270" t="s">
        <v>3860</v>
      </c>
      <c r="G312" s="270" t="s">
        <v>186</v>
      </c>
      <c r="H312" s="269" t="s">
        <v>9</v>
      </c>
      <c r="I312" s="269"/>
      <c r="J312" s="270"/>
      <c r="K312" s="286"/>
      <c r="L312" s="286"/>
    </row>
    <row r="313" spans="1:12" x14ac:dyDescent="0.35">
      <c r="A313" s="267">
        <v>768</v>
      </c>
      <c r="B313" s="285" t="s">
        <v>3861</v>
      </c>
      <c r="C313" s="271">
        <v>45161</v>
      </c>
      <c r="D313" s="268" t="s">
        <v>65</v>
      </c>
      <c r="E313" s="268" t="s">
        <v>3515</v>
      </c>
      <c r="F313" s="270" t="s">
        <v>3862</v>
      </c>
      <c r="G313" s="270" t="s">
        <v>186</v>
      </c>
      <c r="H313" s="269" t="s">
        <v>9</v>
      </c>
      <c r="I313" s="269"/>
      <c r="J313" s="270"/>
      <c r="K313" s="286"/>
      <c r="L313" s="286"/>
    </row>
    <row r="314" spans="1:12" x14ac:dyDescent="0.35">
      <c r="A314" s="267">
        <v>773</v>
      </c>
      <c r="B314" s="285" t="s">
        <v>3874</v>
      </c>
      <c r="C314" s="271">
        <v>45169</v>
      </c>
      <c r="D314" s="269" t="s">
        <v>65</v>
      </c>
      <c r="E314" s="269"/>
      <c r="F314" s="270" t="s">
        <v>3875</v>
      </c>
      <c r="G314" s="270" t="s">
        <v>186</v>
      </c>
      <c r="H314" s="269" t="s">
        <v>9</v>
      </c>
      <c r="I314" s="269"/>
      <c r="J314" s="270"/>
      <c r="K314" s="286"/>
      <c r="L314" s="286"/>
    </row>
    <row r="315" spans="1:12" ht="29" x14ac:dyDescent="0.35">
      <c r="A315" s="267">
        <v>792</v>
      </c>
      <c r="B315" s="285" t="s">
        <v>3918</v>
      </c>
      <c r="C315" s="271">
        <v>45177</v>
      </c>
      <c r="D315" s="269" t="s">
        <v>65</v>
      </c>
      <c r="E315" s="269"/>
      <c r="F315" s="270" t="s">
        <v>3797</v>
      </c>
      <c r="G315" s="270" t="s">
        <v>186</v>
      </c>
      <c r="H315" s="269" t="s">
        <v>9</v>
      </c>
      <c r="I315" s="269"/>
      <c r="J315" s="270"/>
      <c r="K315" s="286"/>
      <c r="L315" s="286"/>
    </row>
    <row r="316" spans="1:12" x14ac:dyDescent="0.35">
      <c r="A316" s="267">
        <v>804</v>
      </c>
      <c r="B316" s="285" t="s">
        <v>3945</v>
      </c>
      <c r="C316" s="271">
        <v>45191</v>
      </c>
      <c r="D316" s="269" t="s">
        <v>65</v>
      </c>
      <c r="E316" s="269"/>
      <c r="F316" s="270" t="s">
        <v>3946</v>
      </c>
      <c r="G316" s="270" t="s">
        <v>186</v>
      </c>
      <c r="H316" s="269" t="s">
        <v>9</v>
      </c>
      <c r="I316" s="269"/>
      <c r="J316" s="270"/>
      <c r="K316" s="286"/>
      <c r="L316" s="286"/>
    </row>
    <row r="317" spans="1:12" ht="29" x14ac:dyDescent="0.35">
      <c r="A317" s="267">
        <v>805</v>
      </c>
      <c r="B317" s="285" t="s">
        <v>3947</v>
      </c>
      <c r="C317" s="271">
        <v>45191</v>
      </c>
      <c r="D317" s="269" t="s">
        <v>65</v>
      </c>
      <c r="E317" s="269"/>
      <c r="F317" s="270" t="s">
        <v>3948</v>
      </c>
      <c r="G317" s="270" t="s">
        <v>186</v>
      </c>
      <c r="H317" s="269" t="s">
        <v>9</v>
      </c>
      <c r="I317" s="269"/>
      <c r="J317" s="270"/>
      <c r="K317" s="286"/>
      <c r="L317" s="286"/>
    </row>
    <row r="318" spans="1:12" x14ac:dyDescent="0.35">
      <c r="A318" s="267">
        <v>821</v>
      </c>
      <c r="B318" s="285" t="s">
        <v>3987</v>
      </c>
      <c r="C318" s="271">
        <v>45217</v>
      </c>
      <c r="D318" s="268" t="s">
        <v>65</v>
      </c>
      <c r="E318" s="268" t="s">
        <v>3988</v>
      </c>
      <c r="F318" s="270" t="s">
        <v>3989</v>
      </c>
      <c r="G318" s="270" t="s">
        <v>186</v>
      </c>
      <c r="H318" s="269" t="s">
        <v>9</v>
      </c>
      <c r="I318" s="269"/>
      <c r="J318" s="270"/>
      <c r="K318" s="286"/>
      <c r="L318" s="286"/>
    </row>
    <row r="319" spans="1:12" ht="29" x14ac:dyDescent="0.35">
      <c r="A319" s="267">
        <v>822</v>
      </c>
      <c r="B319" s="285" t="s">
        <v>3990</v>
      </c>
      <c r="C319" s="271">
        <v>45217</v>
      </c>
      <c r="D319" s="268" t="s">
        <v>65</v>
      </c>
      <c r="E319" s="268" t="s">
        <v>3988</v>
      </c>
      <c r="F319" s="270" t="s">
        <v>3991</v>
      </c>
      <c r="G319" s="270" t="s">
        <v>186</v>
      </c>
      <c r="H319" s="269" t="s">
        <v>9</v>
      </c>
      <c r="I319" s="269"/>
      <c r="J319" s="270"/>
      <c r="K319" s="286"/>
      <c r="L319" s="286"/>
    </row>
    <row r="320" spans="1:12" x14ac:dyDescent="0.35">
      <c r="A320" s="267">
        <v>823</v>
      </c>
      <c r="B320" s="285" t="s">
        <v>3992</v>
      </c>
      <c r="C320" s="271">
        <v>45217</v>
      </c>
      <c r="D320" s="268" t="s">
        <v>65</v>
      </c>
      <c r="E320" s="268" t="s">
        <v>3988</v>
      </c>
      <c r="F320" s="270" t="s">
        <v>3993</v>
      </c>
      <c r="G320" s="270" t="s">
        <v>186</v>
      </c>
      <c r="H320" s="269" t="s">
        <v>9</v>
      </c>
      <c r="I320" s="269"/>
      <c r="J320" s="270"/>
      <c r="K320" s="286"/>
      <c r="L320" s="286"/>
    </row>
    <row r="321" spans="1:12" x14ac:dyDescent="0.35">
      <c r="A321" s="267">
        <v>824</v>
      </c>
      <c r="B321" s="285" t="s">
        <v>3994</v>
      </c>
      <c r="C321" s="271">
        <v>45217</v>
      </c>
      <c r="D321" s="268" t="s">
        <v>65</v>
      </c>
      <c r="E321" s="268" t="s">
        <v>3988</v>
      </c>
      <c r="F321" s="270" t="s">
        <v>3995</v>
      </c>
      <c r="G321" s="270" t="s">
        <v>186</v>
      </c>
      <c r="H321" s="269" t="s">
        <v>9</v>
      </c>
      <c r="I321" s="269"/>
      <c r="J321" s="270"/>
      <c r="K321" s="286"/>
      <c r="L321" s="286"/>
    </row>
    <row r="322" spans="1:12" x14ac:dyDescent="0.35">
      <c r="A322" s="267">
        <v>825</v>
      </c>
      <c r="B322" s="285" t="s">
        <v>3996</v>
      </c>
      <c r="C322" s="271">
        <v>45217</v>
      </c>
      <c r="D322" s="268" t="s">
        <v>65</v>
      </c>
      <c r="E322" s="268" t="s">
        <v>3988</v>
      </c>
      <c r="F322" s="270" t="s">
        <v>3997</v>
      </c>
      <c r="G322" s="270" t="s">
        <v>186</v>
      </c>
      <c r="H322" s="269" t="s">
        <v>9</v>
      </c>
      <c r="I322" s="269"/>
      <c r="J322" s="270"/>
      <c r="K322" s="286"/>
      <c r="L322" s="286"/>
    </row>
    <row r="323" spans="1:12" ht="29" x14ac:dyDescent="0.35">
      <c r="A323" s="267">
        <v>826</v>
      </c>
      <c r="B323" s="285" t="s">
        <v>3998</v>
      </c>
      <c r="C323" s="271">
        <v>45217</v>
      </c>
      <c r="D323" s="268" t="s">
        <v>65</v>
      </c>
      <c r="E323" s="268" t="s">
        <v>3988</v>
      </c>
      <c r="F323" s="270" t="s">
        <v>3999</v>
      </c>
      <c r="G323" s="270" t="s">
        <v>186</v>
      </c>
      <c r="H323" s="269" t="s">
        <v>9</v>
      </c>
      <c r="I323" s="269"/>
      <c r="J323" s="270"/>
      <c r="K323" s="286"/>
      <c r="L323" s="286"/>
    </row>
    <row r="324" spans="1:12" ht="29" x14ac:dyDescent="0.35">
      <c r="A324" s="267">
        <v>827</v>
      </c>
      <c r="B324" s="285" t="s">
        <v>4000</v>
      </c>
      <c r="C324" s="271">
        <v>45217</v>
      </c>
      <c r="D324" s="268" t="s">
        <v>65</v>
      </c>
      <c r="E324" s="268" t="s">
        <v>3988</v>
      </c>
      <c r="F324" s="270" t="s">
        <v>4001</v>
      </c>
      <c r="G324" s="270" t="s">
        <v>186</v>
      </c>
      <c r="H324" s="269" t="s">
        <v>9</v>
      </c>
      <c r="I324" s="269"/>
      <c r="J324" s="270"/>
      <c r="K324" s="286"/>
      <c r="L324" s="286"/>
    </row>
    <row r="325" spans="1:12" x14ac:dyDescent="0.35">
      <c r="A325" s="267">
        <v>828</v>
      </c>
      <c r="B325" s="285" t="s">
        <v>4002</v>
      </c>
      <c r="C325" s="271">
        <v>45217</v>
      </c>
      <c r="D325" s="268" t="s">
        <v>65</v>
      </c>
      <c r="E325" s="268" t="s">
        <v>3988</v>
      </c>
      <c r="F325" s="270" t="s">
        <v>4003</v>
      </c>
      <c r="G325" s="270" t="s">
        <v>186</v>
      </c>
      <c r="H325" s="269" t="s">
        <v>9</v>
      </c>
      <c r="I325" s="269"/>
      <c r="J325" s="270"/>
      <c r="K325" s="286"/>
      <c r="L325" s="286"/>
    </row>
    <row r="326" spans="1:12" ht="29" x14ac:dyDescent="0.35">
      <c r="A326" s="267">
        <v>829</v>
      </c>
      <c r="B326" s="285" t="s">
        <v>4004</v>
      </c>
      <c r="C326" s="271">
        <v>45217</v>
      </c>
      <c r="D326" s="268" t="s">
        <v>65</v>
      </c>
      <c r="E326" s="268" t="s">
        <v>3988</v>
      </c>
      <c r="F326" s="270" t="s">
        <v>4005</v>
      </c>
      <c r="G326" s="270" t="s">
        <v>186</v>
      </c>
      <c r="H326" s="269" t="s">
        <v>9</v>
      </c>
      <c r="I326" s="269"/>
      <c r="J326" s="270"/>
      <c r="K326" s="286"/>
      <c r="L326" s="286"/>
    </row>
    <row r="327" spans="1:12" x14ac:dyDescent="0.35">
      <c r="A327" s="267">
        <v>830</v>
      </c>
      <c r="B327" s="285" t="s">
        <v>4009</v>
      </c>
      <c r="C327" s="271">
        <v>45217</v>
      </c>
      <c r="D327" s="268" t="s">
        <v>65</v>
      </c>
      <c r="E327" s="268" t="s">
        <v>3988</v>
      </c>
      <c r="F327" s="270" t="s">
        <v>4010</v>
      </c>
      <c r="G327" s="270" t="s">
        <v>1689</v>
      </c>
      <c r="H327" s="269" t="s">
        <v>9</v>
      </c>
      <c r="I327" s="269"/>
      <c r="J327" s="270"/>
      <c r="K327" s="286"/>
      <c r="L327" s="286"/>
    </row>
    <row r="328" spans="1:12" ht="29" x14ac:dyDescent="0.35">
      <c r="A328" s="267">
        <v>894</v>
      </c>
      <c r="B328" s="285" t="s">
        <v>4140</v>
      </c>
      <c r="C328" s="271">
        <v>45279</v>
      </c>
      <c r="D328" s="269" t="s">
        <v>65</v>
      </c>
      <c r="E328" s="269"/>
      <c r="F328" s="270" t="s">
        <v>4141</v>
      </c>
      <c r="G328" s="270" t="s">
        <v>1689</v>
      </c>
      <c r="H328" s="269" t="s">
        <v>9</v>
      </c>
      <c r="I328" s="269"/>
      <c r="J328" s="270"/>
      <c r="K328" s="286"/>
      <c r="L328" s="286"/>
    </row>
    <row r="329" spans="1:12" ht="29" x14ac:dyDescent="0.35">
      <c r="A329" s="267">
        <v>895</v>
      </c>
      <c r="B329" s="285" t="s">
        <v>4142</v>
      </c>
      <c r="C329" s="271">
        <v>45279</v>
      </c>
      <c r="D329" s="269" t="s">
        <v>65</v>
      </c>
      <c r="E329" s="269"/>
      <c r="F329" s="270" t="s">
        <v>4143</v>
      </c>
      <c r="G329" s="270" t="s">
        <v>1689</v>
      </c>
      <c r="H329" s="269" t="s">
        <v>9</v>
      </c>
      <c r="I329" s="269"/>
      <c r="J329" s="270"/>
      <c r="K329" s="286"/>
      <c r="L329" s="286"/>
    </row>
    <row r="330" spans="1:12" ht="29" x14ac:dyDescent="0.35">
      <c r="A330" s="267">
        <v>896</v>
      </c>
      <c r="B330" s="285" t="s">
        <v>4144</v>
      </c>
      <c r="C330" s="271">
        <v>45279</v>
      </c>
      <c r="D330" s="269" t="s">
        <v>65</v>
      </c>
      <c r="E330" s="269"/>
      <c r="F330" s="270" t="s">
        <v>4145</v>
      </c>
      <c r="G330" s="270" t="s">
        <v>1689</v>
      </c>
      <c r="H330" s="269" t="s">
        <v>9</v>
      </c>
      <c r="I330" s="269"/>
      <c r="J330" s="270"/>
      <c r="K330" s="286"/>
      <c r="L330" s="286"/>
    </row>
    <row r="331" spans="1:12" ht="29" x14ac:dyDescent="0.35">
      <c r="A331" s="267">
        <v>897</v>
      </c>
      <c r="B331" s="285" t="s">
        <v>4146</v>
      </c>
      <c r="C331" s="271">
        <v>45279</v>
      </c>
      <c r="D331" s="269" t="s">
        <v>65</v>
      </c>
      <c r="E331" s="269"/>
      <c r="F331" s="270" t="s">
        <v>4147</v>
      </c>
      <c r="G331" s="270" t="s">
        <v>186</v>
      </c>
      <c r="H331" s="269" t="s">
        <v>9</v>
      </c>
      <c r="I331" s="269"/>
      <c r="J331" s="270"/>
      <c r="K331" s="286"/>
      <c r="L331" s="286"/>
    </row>
    <row r="332" spans="1:12" ht="29" x14ac:dyDescent="0.35">
      <c r="A332" s="267">
        <v>898</v>
      </c>
      <c r="B332" s="285" t="s">
        <v>4148</v>
      </c>
      <c r="C332" s="271">
        <v>45279</v>
      </c>
      <c r="D332" s="269" t="s">
        <v>65</v>
      </c>
      <c r="E332" s="269"/>
      <c r="F332" s="270" t="s">
        <v>4149</v>
      </c>
      <c r="G332" s="270" t="s">
        <v>186</v>
      </c>
      <c r="H332" s="269" t="s">
        <v>9</v>
      </c>
      <c r="I332" s="269"/>
      <c r="J332" s="270"/>
      <c r="K332" s="286"/>
      <c r="L332" s="286"/>
    </row>
    <row r="333" spans="1:12" ht="29" x14ac:dyDescent="0.35">
      <c r="A333" s="267">
        <v>899</v>
      </c>
      <c r="B333" s="285" t="s">
        <v>4150</v>
      </c>
      <c r="C333" s="271">
        <v>45279</v>
      </c>
      <c r="D333" s="269" t="s">
        <v>65</v>
      </c>
      <c r="E333" s="269"/>
      <c r="F333" s="270" t="s">
        <v>4151</v>
      </c>
      <c r="G333" s="270" t="s">
        <v>186</v>
      </c>
      <c r="H333" s="269" t="s">
        <v>9</v>
      </c>
      <c r="I333" s="269"/>
      <c r="J333" s="270"/>
      <c r="K333" s="286"/>
      <c r="L333" s="286"/>
    </row>
    <row r="334" spans="1:12" x14ac:dyDescent="0.35">
      <c r="A334" s="267">
        <v>900</v>
      </c>
      <c r="B334" s="285" t="s">
        <v>4158</v>
      </c>
      <c r="C334" s="271">
        <v>45279</v>
      </c>
      <c r="D334" s="269" t="s">
        <v>65</v>
      </c>
      <c r="E334" s="269"/>
      <c r="F334" s="270" t="s">
        <v>4159</v>
      </c>
      <c r="G334" s="270" t="s">
        <v>186</v>
      </c>
      <c r="H334" s="269" t="s">
        <v>9</v>
      </c>
      <c r="I334" s="269"/>
      <c r="J334" s="270"/>
      <c r="K334" s="286"/>
      <c r="L334" s="286"/>
    </row>
    <row r="335" spans="1:12" x14ac:dyDescent="0.35">
      <c r="A335" s="267">
        <v>901</v>
      </c>
      <c r="B335" s="285" t="s">
        <v>4160</v>
      </c>
      <c r="C335" s="271">
        <v>45279</v>
      </c>
      <c r="D335" s="269" t="s">
        <v>65</v>
      </c>
      <c r="E335" s="269"/>
      <c r="F335" s="270" t="s">
        <v>4161</v>
      </c>
      <c r="G335" s="270" t="s">
        <v>186</v>
      </c>
      <c r="H335" s="269" t="s">
        <v>9</v>
      </c>
      <c r="I335" s="269"/>
      <c r="J335" s="270"/>
      <c r="K335" s="286"/>
      <c r="L335" s="286"/>
    </row>
    <row r="336" spans="1:12" ht="29" x14ac:dyDescent="0.35">
      <c r="A336" s="267">
        <v>902</v>
      </c>
      <c r="B336" s="285" t="s">
        <v>4162</v>
      </c>
      <c r="C336" s="271">
        <v>45279</v>
      </c>
      <c r="D336" s="269" t="s">
        <v>65</v>
      </c>
      <c r="E336" s="269"/>
      <c r="F336" s="270" t="s">
        <v>4163</v>
      </c>
      <c r="G336" s="270" t="s">
        <v>186</v>
      </c>
      <c r="H336" s="269" t="s">
        <v>9</v>
      </c>
      <c r="I336" s="269"/>
      <c r="J336" s="270"/>
      <c r="K336" s="286"/>
      <c r="L336" s="286"/>
    </row>
    <row r="337" spans="1:12" ht="29" x14ac:dyDescent="0.35">
      <c r="A337" s="267">
        <v>908</v>
      </c>
      <c r="B337" s="285" t="s">
        <v>4179</v>
      </c>
      <c r="C337" s="271">
        <v>45279</v>
      </c>
      <c r="D337" s="268" t="s">
        <v>65</v>
      </c>
      <c r="E337" s="268" t="s">
        <v>3531</v>
      </c>
      <c r="F337" s="270" t="s">
        <v>4180</v>
      </c>
      <c r="G337" s="270" t="s">
        <v>186</v>
      </c>
      <c r="H337" s="269" t="s">
        <v>9</v>
      </c>
      <c r="I337" s="269"/>
      <c r="J337" s="270"/>
      <c r="K337" s="286"/>
      <c r="L337" s="286"/>
    </row>
    <row r="338" spans="1:12" x14ac:dyDescent="0.35">
      <c r="A338" s="267">
        <v>911</v>
      </c>
      <c r="B338" s="285" t="s">
        <v>4187</v>
      </c>
      <c r="C338" s="271">
        <v>45279</v>
      </c>
      <c r="D338" s="269" t="s">
        <v>65</v>
      </c>
      <c r="E338" s="269"/>
      <c r="F338" s="270" t="s">
        <v>4188</v>
      </c>
      <c r="G338" s="270" t="s">
        <v>186</v>
      </c>
      <c r="H338" s="269" t="s">
        <v>9</v>
      </c>
      <c r="I338" s="269"/>
      <c r="J338" s="270"/>
      <c r="K338" s="286"/>
      <c r="L338" s="286"/>
    </row>
    <row r="339" spans="1:12" ht="29" x14ac:dyDescent="0.35">
      <c r="A339" s="267">
        <v>912</v>
      </c>
      <c r="B339" s="285" t="s">
        <v>4189</v>
      </c>
      <c r="C339" s="271">
        <v>45279</v>
      </c>
      <c r="D339" s="269" t="s">
        <v>65</v>
      </c>
      <c r="E339" s="269"/>
      <c r="F339" s="270" t="s">
        <v>4190</v>
      </c>
      <c r="G339" s="270" t="s">
        <v>186</v>
      </c>
      <c r="H339" s="269" t="s">
        <v>9</v>
      </c>
      <c r="I339" s="269"/>
      <c r="J339" s="270"/>
      <c r="K339" s="286"/>
      <c r="L339" s="286"/>
    </row>
    <row r="340" spans="1:12" x14ac:dyDescent="0.35">
      <c r="A340" s="267">
        <v>933</v>
      </c>
      <c r="B340" s="285" t="s">
        <v>4239</v>
      </c>
      <c r="C340" s="271">
        <v>45296</v>
      </c>
      <c r="D340" s="269" t="s">
        <v>65</v>
      </c>
      <c r="E340" s="269" t="s">
        <v>65</v>
      </c>
      <c r="F340" s="270" t="s">
        <v>4240</v>
      </c>
      <c r="G340" s="270" t="s">
        <v>186</v>
      </c>
      <c r="H340" s="269" t="s">
        <v>9</v>
      </c>
      <c r="I340" s="269"/>
      <c r="J340" s="270"/>
      <c r="K340" s="286"/>
      <c r="L340" s="286"/>
    </row>
    <row r="341" spans="1:12" x14ac:dyDescent="0.35">
      <c r="A341" s="267">
        <v>934</v>
      </c>
      <c r="B341" s="285" t="s">
        <v>4241</v>
      </c>
      <c r="C341" s="271">
        <v>45296</v>
      </c>
      <c r="D341" s="269" t="s">
        <v>65</v>
      </c>
      <c r="E341" s="274" t="s">
        <v>3100</v>
      </c>
      <c r="F341" s="270" t="s">
        <v>4242</v>
      </c>
      <c r="G341" s="270" t="s">
        <v>186</v>
      </c>
      <c r="H341" s="269" t="s">
        <v>9</v>
      </c>
      <c r="I341" s="269"/>
      <c r="J341" s="270"/>
      <c r="K341" s="286"/>
      <c r="L341" s="286"/>
    </row>
    <row r="342" spans="1:12" x14ac:dyDescent="0.35">
      <c r="A342" s="267">
        <v>936</v>
      </c>
      <c r="B342" s="285" t="s">
        <v>4245</v>
      </c>
      <c r="C342" s="271">
        <v>45296</v>
      </c>
      <c r="D342" s="269" t="s">
        <v>65</v>
      </c>
      <c r="E342" s="269" t="s">
        <v>2375</v>
      </c>
      <c r="F342" s="270" t="s">
        <v>4246</v>
      </c>
      <c r="G342" s="270" t="s">
        <v>186</v>
      </c>
      <c r="H342" s="269" t="s">
        <v>9</v>
      </c>
      <c r="I342" s="269"/>
      <c r="J342" s="270"/>
      <c r="K342" s="286"/>
      <c r="L342" s="286"/>
    </row>
    <row r="343" spans="1:12" x14ac:dyDescent="0.35">
      <c r="A343" s="267">
        <v>937</v>
      </c>
      <c r="B343" s="285" t="s">
        <v>4247</v>
      </c>
      <c r="C343" s="271">
        <v>45296</v>
      </c>
      <c r="D343" s="269" t="s">
        <v>65</v>
      </c>
      <c r="E343" s="269" t="s">
        <v>2375</v>
      </c>
      <c r="F343" s="270" t="s">
        <v>4248</v>
      </c>
      <c r="G343" s="270" t="s">
        <v>186</v>
      </c>
      <c r="H343" s="269" t="s">
        <v>9</v>
      </c>
      <c r="I343" s="269"/>
      <c r="J343" s="270"/>
      <c r="K343" s="286"/>
      <c r="L343" s="286"/>
    </row>
    <row r="344" spans="1:12" x14ac:dyDescent="0.35">
      <c r="A344" s="267">
        <v>938</v>
      </c>
      <c r="B344" s="285" t="s">
        <v>4249</v>
      </c>
      <c r="C344" s="271">
        <v>45296</v>
      </c>
      <c r="D344" s="269" t="s">
        <v>65</v>
      </c>
      <c r="E344" s="269" t="s">
        <v>2375</v>
      </c>
      <c r="F344" s="270" t="s">
        <v>4250</v>
      </c>
      <c r="G344" s="270" t="s">
        <v>186</v>
      </c>
      <c r="H344" s="269" t="s">
        <v>9</v>
      </c>
      <c r="I344" s="269"/>
      <c r="J344" s="270"/>
      <c r="K344" s="286"/>
      <c r="L344" s="286"/>
    </row>
    <row r="345" spans="1:12" x14ac:dyDescent="0.35">
      <c r="A345" s="267">
        <v>939</v>
      </c>
      <c r="B345" s="285" t="s">
        <v>4251</v>
      </c>
      <c r="C345" s="271">
        <v>45309</v>
      </c>
      <c r="D345" s="269" t="s">
        <v>65</v>
      </c>
      <c r="E345" s="274" t="s">
        <v>3100</v>
      </c>
      <c r="F345" s="270" t="s">
        <v>4252</v>
      </c>
      <c r="G345" s="270" t="s">
        <v>186</v>
      </c>
      <c r="H345" s="269" t="s">
        <v>9</v>
      </c>
      <c r="I345" s="269"/>
      <c r="J345" s="270"/>
      <c r="K345" s="286"/>
      <c r="L345" s="286"/>
    </row>
    <row r="346" spans="1:12" x14ac:dyDescent="0.35">
      <c r="A346" s="267">
        <v>942</v>
      </c>
      <c r="B346" s="285" t="s">
        <v>4262</v>
      </c>
      <c r="C346" s="271">
        <v>45309</v>
      </c>
      <c r="D346" s="269" t="s">
        <v>65</v>
      </c>
      <c r="E346" s="269" t="s">
        <v>3395</v>
      </c>
      <c r="F346" s="270" t="s">
        <v>4263</v>
      </c>
      <c r="G346" s="270" t="s">
        <v>186</v>
      </c>
      <c r="H346" s="269" t="s">
        <v>9</v>
      </c>
      <c r="I346" s="269"/>
      <c r="J346" s="270"/>
      <c r="K346" s="286"/>
      <c r="L346" s="286"/>
    </row>
    <row r="347" spans="1:12" x14ac:dyDescent="0.35">
      <c r="A347" s="267">
        <v>943</v>
      </c>
      <c r="B347" s="285" t="s">
        <v>4264</v>
      </c>
      <c r="C347" s="271">
        <v>45309</v>
      </c>
      <c r="D347" s="269" t="s">
        <v>65</v>
      </c>
      <c r="E347" s="269"/>
      <c r="F347" s="270" t="s">
        <v>4265</v>
      </c>
      <c r="G347" s="270" t="s">
        <v>186</v>
      </c>
      <c r="H347" s="269" t="s">
        <v>9</v>
      </c>
      <c r="I347" s="269"/>
      <c r="J347" s="270"/>
      <c r="K347" s="286"/>
      <c r="L347" s="286"/>
    </row>
    <row r="348" spans="1:12" x14ac:dyDescent="0.35">
      <c r="A348" s="267">
        <v>944</v>
      </c>
      <c r="B348" s="285" t="s">
        <v>4266</v>
      </c>
      <c r="C348" s="271">
        <v>45309</v>
      </c>
      <c r="D348" s="269" t="s">
        <v>65</v>
      </c>
      <c r="E348" s="269" t="s">
        <v>61</v>
      </c>
      <c r="F348" s="270" t="s">
        <v>4267</v>
      </c>
      <c r="G348" s="270" t="s">
        <v>186</v>
      </c>
      <c r="H348" s="269" t="s">
        <v>9</v>
      </c>
      <c r="I348" s="269"/>
      <c r="J348" s="270"/>
      <c r="K348" s="286"/>
      <c r="L348" s="286"/>
    </row>
    <row r="349" spans="1:12" x14ac:dyDescent="0.35">
      <c r="A349" s="267">
        <v>945</v>
      </c>
      <c r="B349" s="285" t="s">
        <v>4268</v>
      </c>
      <c r="C349" s="271">
        <v>45309</v>
      </c>
      <c r="D349" s="269" t="s">
        <v>65</v>
      </c>
      <c r="E349" s="269"/>
      <c r="F349" s="270" t="s">
        <v>4269</v>
      </c>
      <c r="G349" s="270" t="s">
        <v>186</v>
      </c>
      <c r="H349" s="269" t="s">
        <v>9</v>
      </c>
      <c r="I349" s="269"/>
      <c r="J349" s="270"/>
      <c r="K349" s="286"/>
      <c r="L349" s="286"/>
    </row>
    <row r="350" spans="1:12" x14ac:dyDescent="0.35">
      <c r="A350" s="267">
        <v>946</v>
      </c>
      <c r="B350" s="285" t="s">
        <v>4270</v>
      </c>
      <c r="C350" s="271">
        <v>45309</v>
      </c>
      <c r="D350" s="269" t="s">
        <v>65</v>
      </c>
      <c r="E350" s="269"/>
      <c r="F350" s="270" t="s">
        <v>4271</v>
      </c>
      <c r="G350" s="270" t="s">
        <v>186</v>
      </c>
      <c r="H350" s="269" t="s">
        <v>9</v>
      </c>
      <c r="I350" s="269"/>
      <c r="J350" s="270"/>
      <c r="K350" s="286"/>
      <c r="L350" s="286"/>
    </row>
    <row r="351" spans="1:12" x14ac:dyDescent="0.35">
      <c r="A351" s="267">
        <v>947</v>
      </c>
      <c r="B351" s="285" t="s">
        <v>4272</v>
      </c>
      <c r="C351" s="271">
        <v>45309</v>
      </c>
      <c r="D351" s="269" t="s">
        <v>65</v>
      </c>
      <c r="E351" s="269"/>
      <c r="F351" s="270" t="s">
        <v>4273</v>
      </c>
      <c r="G351" s="270" t="s">
        <v>186</v>
      </c>
      <c r="H351" s="269" t="s">
        <v>9</v>
      </c>
      <c r="I351" s="269"/>
      <c r="J351" s="270"/>
      <c r="K351" s="286"/>
      <c r="L351" s="286"/>
    </row>
    <row r="352" spans="1:12" x14ac:dyDescent="0.35">
      <c r="A352" s="267">
        <v>948</v>
      </c>
      <c r="B352" s="285" t="s">
        <v>4274</v>
      </c>
      <c r="C352" s="271">
        <v>45309</v>
      </c>
      <c r="D352" s="269" t="s">
        <v>65</v>
      </c>
      <c r="E352" s="269"/>
      <c r="F352" s="270" t="s">
        <v>4275</v>
      </c>
      <c r="G352" s="270" t="s">
        <v>186</v>
      </c>
      <c r="H352" s="269" t="s">
        <v>9</v>
      </c>
      <c r="I352" s="269"/>
      <c r="J352" s="270"/>
      <c r="K352" s="286"/>
      <c r="L352" s="286"/>
    </row>
    <row r="353" spans="1:12" x14ac:dyDescent="0.35">
      <c r="A353" s="267">
        <v>949</v>
      </c>
      <c r="B353" s="285" t="s">
        <v>4276</v>
      </c>
      <c r="C353" s="271">
        <v>45309</v>
      </c>
      <c r="D353" s="269" t="s">
        <v>65</v>
      </c>
      <c r="E353" s="269"/>
      <c r="F353" s="270" t="s">
        <v>4277</v>
      </c>
      <c r="G353" s="270" t="s">
        <v>186</v>
      </c>
      <c r="H353" s="269" t="s">
        <v>9</v>
      </c>
      <c r="I353" s="269"/>
      <c r="J353" s="270"/>
      <c r="K353" s="286"/>
      <c r="L353" s="286"/>
    </row>
    <row r="354" spans="1:12" x14ac:dyDescent="0.35">
      <c r="A354" s="267">
        <v>950</v>
      </c>
      <c r="B354" s="285" t="s">
        <v>4280</v>
      </c>
      <c r="C354" s="271">
        <v>45309</v>
      </c>
      <c r="D354" s="269" t="s">
        <v>65</v>
      </c>
      <c r="E354" s="269"/>
      <c r="F354" s="270" t="s">
        <v>4281</v>
      </c>
      <c r="G354" s="270" t="s">
        <v>186</v>
      </c>
      <c r="H354" s="269" t="s">
        <v>9</v>
      </c>
      <c r="I354" s="269"/>
      <c r="J354" s="270"/>
      <c r="K354" s="286"/>
      <c r="L354" s="286"/>
    </row>
    <row r="355" spans="1:12" x14ac:dyDescent="0.35">
      <c r="A355" s="267">
        <v>951</v>
      </c>
      <c r="B355" s="285" t="s">
        <v>4282</v>
      </c>
      <c r="C355" s="271">
        <v>45309</v>
      </c>
      <c r="D355" s="269" t="s">
        <v>65</v>
      </c>
      <c r="E355" s="269"/>
      <c r="F355" s="270" t="s">
        <v>4283</v>
      </c>
      <c r="G355" s="270" t="s">
        <v>186</v>
      </c>
      <c r="H355" s="269" t="s">
        <v>9</v>
      </c>
      <c r="I355" s="269"/>
      <c r="J355" s="270"/>
      <c r="K355" s="286"/>
      <c r="L355" s="286"/>
    </row>
    <row r="356" spans="1:12" x14ac:dyDescent="0.35">
      <c r="A356" s="267">
        <v>952</v>
      </c>
      <c r="B356" s="285" t="s">
        <v>4284</v>
      </c>
      <c r="C356" s="271">
        <v>45309</v>
      </c>
      <c r="D356" s="269" t="s">
        <v>65</v>
      </c>
      <c r="E356" s="269"/>
      <c r="F356" s="270" t="s">
        <v>4285</v>
      </c>
      <c r="G356" s="270" t="s">
        <v>186</v>
      </c>
      <c r="H356" s="269" t="s">
        <v>9</v>
      </c>
      <c r="I356" s="269"/>
      <c r="J356" s="270"/>
      <c r="K356" s="286"/>
      <c r="L356" s="286"/>
    </row>
    <row r="357" spans="1:12" x14ac:dyDescent="0.35">
      <c r="A357" s="267">
        <v>995</v>
      </c>
      <c r="B357" s="285" t="s">
        <v>4382</v>
      </c>
      <c r="C357" s="271">
        <v>45316</v>
      </c>
      <c r="D357" s="269" t="s">
        <v>65</v>
      </c>
      <c r="E357" s="269"/>
      <c r="F357" s="270" t="s">
        <v>4383</v>
      </c>
      <c r="G357" s="270" t="s">
        <v>186</v>
      </c>
      <c r="H357" s="269" t="s">
        <v>9</v>
      </c>
      <c r="I357" s="269"/>
      <c r="J357" s="270"/>
      <c r="K357" s="286"/>
      <c r="L357" s="286"/>
    </row>
    <row r="358" spans="1:12" x14ac:dyDescent="0.35">
      <c r="A358" s="267">
        <v>1024</v>
      </c>
      <c r="B358" s="285" t="s">
        <v>1629</v>
      </c>
      <c r="C358" s="271">
        <v>45338</v>
      </c>
      <c r="D358" s="269" t="s">
        <v>65</v>
      </c>
      <c r="E358" s="269"/>
      <c r="F358" s="270" t="s">
        <v>1630</v>
      </c>
      <c r="G358" s="270" t="s">
        <v>186</v>
      </c>
      <c r="H358" s="269" t="s">
        <v>9</v>
      </c>
      <c r="I358" s="269"/>
      <c r="J358" s="270"/>
      <c r="K358" s="286"/>
      <c r="L358" s="286"/>
    </row>
    <row r="359" spans="1:12" x14ac:dyDescent="0.35">
      <c r="A359" s="267">
        <v>1025</v>
      </c>
      <c r="B359" s="285" t="s">
        <v>1631</v>
      </c>
      <c r="C359" s="271">
        <v>45338</v>
      </c>
      <c r="D359" s="269" t="s">
        <v>65</v>
      </c>
      <c r="E359" s="269"/>
      <c r="F359" s="270" t="s">
        <v>1632</v>
      </c>
      <c r="G359" s="270" t="s">
        <v>186</v>
      </c>
      <c r="H359" s="269" t="s">
        <v>9</v>
      </c>
      <c r="I359" s="269"/>
      <c r="J359" s="270"/>
      <c r="K359" s="286"/>
      <c r="L359" s="286"/>
    </row>
    <row r="360" spans="1:12" x14ac:dyDescent="0.35">
      <c r="A360" s="267">
        <v>1027</v>
      </c>
      <c r="B360" s="285" t="s">
        <v>1638</v>
      </c>
      <c r="C360" s="271">
        <v>45338</v>
      </c>
      <c r="D360" s="269" t="s">
        <v>65</v>
      </c>
      <c r="E360" s="269"/>
      <c r="F360" s="270" t="s">
        <v>1639</v>
      </c>
      <c r="G360" s="270" t="s">
        <v>186</v>
      </c>
      <c r="H360" s="269" t="s">
        <v>9</v>
      </c>
      <c r="I360" s="269"/>
      <c r="J360" s="270"/>
      <c r="K360" s="286"/>
      <c r="L360" s="286"/>
    </row>
    <row r="361" spans="1:12" x14ac:dyDescent="0.35">
      <c r="A361" s="267">
        <v>1035</v>
      </c>
      <c r="B361" s="285" t="s">
        <v>1664</v>
      </c>
      <c r="C361" s="271">
        <v>45365</v>
      </c>
      <c r="D361" s="269" t="s">
        <v>65</v>
      </c>
      <c r="E361" s="269"/>
      <c r="F361" s="270" t="s">
        <v>1665</v>
      </c>
      <c r="G361" s="270" t="s">
        <v>186</v>
      </c>
      <c r="H361" s="269" t="s">
        <v>9</v>
      </c>
      <c r="I361" s="269"/>
      <c r="J361" s="270"/>
      <c r="K361" s="286"/>
      <c r="L361" s="286"/>
    </row>
    <row r="362" spans="1:12" ht="29" x14ac:dyDescent="0.35">
      <c r="A362" s="267">
        <v>1046</v>
      </c>
      <c r="B362" s="285" t="s">
        <v>1698</v>
      </c>
      <c r="C362" s="271">
        <v>45365</v>
      </c>
      <c r="D362" s="269" t="s">
        <v>65</v>
      </c>
      <c r="E362" s="269"/>
      <c r="F362" s="270" t="s">
        <v>1699</v>
      </c>
      <c r="G362" s="270" t="s">
        <v>186</v>
      </c>
      <c r="H362" s="269" t="s">
        <v>9</v>
      </c>
      <c r="I362" s="269"/>
      <c r="J362" s="270"/>
      <c r="K362" s="286"/>
      <c r="L362" s="286"/>
    </row>
    <row r="363" spans="1:12" ht="29" x14ac:dyDescent="0.35">
      <c r="A363" s="267">
        <v>1194</v>
      </c>
      <c r="B363" s="285" t="s">
        <v>2061</v>
      </c>
      <c r="C363" s="271">
        <v>45635</v>
      </c>
      <c r="D363" s="269" t="s">
        <v>65</v>
      </c>
      <c r="E363" s="269"/>
      <c r="F363" s="272" t="s">
        <v>2062</v>
      </c>
      <c r="G363" s="272" t="s">
        <v>186</v>
      </c>
      <c r="H363" s="273" t="s">
        <v>8</v>
      </c>
      <c r="I363" s="269"/>
      <c r="J363" s="270"/>
      <c r="K363" s="286"/>
      <c r="L363" s="286"/>
    </row>
    <row r="364" spans="1:12" x14ac:dyDescent="0.35">
      <c r="A364" s="267">
        <v>1207</v>
      </c>
      <c r="B364" s="285" t="s">
        <v>2102</v>
      </c>
      <c r="C364" s="271">
        <v>45636</v>
      </c>
      <c r="D364" s="269" t="s">
        <v>65</v>
      </c>
      <c r="E364" s="269"/>
      <c r="F364" s="272" t="s">
        <v>2103</v>
      </c>
      <c r="G364" s="272" t="s">
        <v>186</v>
      </c>
      <c r="H364" s="273" t="s">
        <v>8</v>
      </c>
      <c r="I364" s="269"/>
      <c r="J364" s="270"/>
      <c r="K364" s="286"/>
      <c r="L364" s="286"/>
    </row>
    <row r="365" spans="1:12" x14ac:dyDescent="0.35">
      <c r="A365" s="267">
        <v>1227</v>
      </c>
      <c r="B365" s="285" t="s">
        <v>2148</v>
      </c>
      <c r="C365" s="271">
        <v>45636</v>
      </c>
      <c r="D365" s="269" t="s">
        <v>65</v>
      </c>
      <c r="E365" s="269"/>
      <c r="F365" s="272" t="s">
        <v>2149</v>
      </c>
      <c r="G365" s="272" t="s">
        <v>186</v>
      </c>
      <c r="H365" s="269" t="s">
        <v>9</v>
      </c>
      <c r="I365" s="269"/>
      <c r="J365" s="270"/>
      <c r="K365" s="286"/>
      <c r="L365" s="286"/>
    </row>
    <row r="366" spans="1:12" x14ac:dyDescent="0.35">
      <c r="A366" s="267">
        <v>1258</v>
      </c>
      <c r="B366" s="285" t="s">
        <v>2229</v>
      </c>
      <c r="C366" s="271">
        <v>45637</v>
      </c>
      <c r="D366" s="269" t="s">
        <v>65</v>
      </c>
      <c r="E366" s="269"/>
      <c r="F366" s="276" t="s">
        <v>2230</v>
      </c>
      <c r="G366" s="276" t="s">
        <v>186</v>
      </c>
      <c r="H366" s="269" t="s">
        <v>9</v>
      </c>
      <c r="I366" s="269"/>
      <c r="J366" s="270"/>
      <c r="K366" s="286"/>
      <c r="L366" s="286"/>
    </row>
    <row r="367" spans="1:12" ht="43.5" x14ac:dyDescent="0.35">
      <c r="A367" s="267">
        <v>1261</v>
      </c>
      <c r="B367" s="285" t="s">
        <v>2237</v>
      </c>
      <c r="C367" s="271">
        <v>45637</v>
      </c>
      <c r="D367" s="269" t="s">
        <v>65</v>
      </c>
      <c r="E367" s="269"/>
      <c r="F367" s="276" t="s">
        <v>2238</v>
      </c>
      <c r="G367" s="276" t="s">
        <v>186</v>
      </c>
      <c r="H367" s="273" t="s">
        <v>9</v>
      </c>
      <c r="I367" s="269"/>
      <c r="J367" s="270"/>
      <c r="K367" s="286"/>
      <c r="L367" s="286"/>
    </row>
    <row r="368" spans="1:12" x14ac:dyDescent="0.35">
      <c r="A368" s="267">
        <v>195</v>
      </c>
      <c r="B368" s="285" t="s">
        <v>2457</v>
      </c>
      <c r="C368" s="271">
        <v>45191</v>
      </c>
      <c r="D368" s="269" t="s">
        <v>30</v>
      </c>
      <c r="E368" s="269" t="s">
        <v>2419</v>
      </c>
      <c r="F368" s="270" t="s">
        <v>2458</v>
      </c>
      <c r="G368" s="270" t="s">
        <v>1689</v>
      </c>
      <c r="H368" s="269" t="s">
        <v>9</v>
      </c>
      <c r="I368" s="269"/>
      <c r="J368" s="270"/>
      <c r="K368" s="286"/>
      <c r="L368" s="286"/>
    </row>
    <row r="369" spans="1:15" x14ac:dyDescent="0.35">
      <c r="A369" s="267">
        <v>196</v>
      </c>
      <c r="B369" s="285" t="s">
        <v>2459</v>
      </c>
      <c r="C369" s="271">
        <v>45191</v>
      </c>
      <c r="D369" s="269" t="s">
        <v>30</v>
      </c>
      <c r="E369" s="269" t="s">
        <v>1835</v>
      </c>
      <c r="F369" s="270" t="s">
        <v>2460</v>
      </c>
      <c r="G369" s="270" t="s">
        <v>1689</v>
      </c>
      <c r="H369" s="269" t="s">
        <v>9</v>
      </c>
      <c r="I369" s="269"/>
      <c r="J369" s="270"/>
      <c r="K369" s="286"/>
      <c r="L369" s="286"/>
    </row>
    <row r="370" spans="1:15" ht="43.5" x14ac:dyDescent="0.35">
      <c r="A370" s="267">
        <v>322</v>
      </c>
      <c r="B370" s="285" t="s">
        <v>2768</v>
      </c>
      <c r="C370" s="271">
        <v>45218</v>
      </c>
      <c r="D370" s="277" t="s">
        <v>30</v>
      </c>
      <c r="E370" s="277" t="s">
        <v>2769</v>
      </c>
      <c r="F370" s="270" t="s">
        <v>7201</v>
      </c>
      <c r="G370" s="270" t="s">
        <v>1689</v>
      </c>
      <c r="H370" s="273" t="s">
        <v>8</v>
      </c>
      <c r="I370" s="269"/>
      <c r="J370" s="270"/>
      <c r="K370" s="286"/>
      <c r="L370" s="286"/>
      <c r="O370" s="302" t="s">
        <v>439</v>
      </c>
    </row>
    <row r="371" spans="1:15" ht="43.5" x14ac:dyDescent="0.35">
      <c r="A371" s="267">
        <v>323</v>
      </c>
      <c r="B371" s="285" t="s">
        <v>2772</v>
      </c>
      <c r="C371" s="271">
        <v>45218</v>
      </c>
      <c r="D371" s="273" t="s">
        <v>24</v>
      </c>
      <c r="E371" s="273" t="s">
        <v>184</v>
      </c>
      <c r="F371" s="270" t="s">
        <v>2773</v>
      </c>
      <c r="G371" s="270" t="s">
        <v>186</v>
      </c>
      <c r="H371" s="269" t="s">
        <v>9</v>
      </c>
      <c r="I371" s="269"/>
      <c r="J371" s="20"/>
      <c r="K371" s="286"/>
      <c r="L371" s="270" t="s">
        <v>91</v>
      </c>
    </row>
    <row r="372" spans="1:15" ht="58" x14ac:dyDescent="0.35">
      <c r="A372" s="267">
        <v>324</v>
      </c>
      <c r="B372" s="285" t="s">
        <v>2775</v>
      </c>
      <c r="C372" s="271">
        <v>45218</v>
      </c>
      <c r="D372" s="273" t="s">
        <v>24</v>
      </c>
      <c r="E372" s="272" t="s">
        <v>184</v>
      </c>
      <c r="F372" s="270" t="s">
        <v>7202</v>
      </c>
      <c r="G372" s="270" t="s">
        <v>186</v>
      </c>
      <c r="H372" s="269" t="s">
        <v>9</v>
      </c>
      <c r="I372" s="269"/>
      <c r="J372" s="20"/>
      <c r="K372" s="286"/>
      <c r="L372" s="270" t="s">
        <v>92</v>
      </c>
    </row>
    <row r="373" spans="1:15" ht="29" x14ac:dyDescent="0.35">
      <c r="A373" s="267">
        <v>642</v>
      </c>
      <c r="B373" s="285" t="s">
        <v>3542</v>
      </c>
      <c r="C373" s="271">
        <v>45111</v>
      </c>
      <c r="D373" s="268" t="s">
        <v>78</v>
      </c>
      <c r="E373" s="268" t="s">
        <v>3543</v>
      </c>
      <c r="F373" s="270" t="s">
        <v>3544</v>
      </c>
      <c r="G373" s="270" t="s">
        <v>186</v>
      </c>
      <c r="H373" s="269" t="s">
        <v>9</v>
      </c>
      <c r="I373" s="269"/>
      <c r="J373" s="270"/>
      <c r="K373" s="286"/>
      <c r="L373" s="286"/>
    </row>
    <row r="374" spans="1:15" ht="29" x14ac:dyDescent="0.35">
      <c r="A374" s="267">
        <v>652</v>
      </c>
      <c r="B374" s="285" t="s">
        <v>3568</v>
      </c>
      <c r="C374" s="271">
        <v>45112</v>
      </c>
      <c r="D374" s="268" t="s">
        <v>78</v>
      </c>
      <c r="E374" s="269" t="s">
        <v>2315</v>
      </c>
      <c r="F374" s="270" t="s">
        <v>3569</v>
      </c>
      <c r="G374" s="270" t="s">
        <v>186</v>
      </c>
      <c r="H374" s="269" t="s">
        <v>9</v>
      </c>
      <c r="I374" s="269"/>
      <c r="J374" s="270"/>
      <c r="K374" s="286"/>
      <c r="L374" s="286"/>
    </row>
    <row r="375" spans="1:15" x14ac:dyDescent="0.35">
      <c r="A375" s="267">
        <v>710</v>
      </c>
      <c r="B375" s="285" t="s">
        <v>3721</v>
      </c>
      <c r="C375" s="271">
        <v>45139</v>
      </c>
      <c r="D375" s="268" t="s">
        <v>78</v>
      </c>
      <c r="E375" s="268" t="s">
        <v>1661</v>
      </c>
      <c r="F375" s="270" t="s">
        <v>3722</v>
      </c>
      <c r="G375" s="270" t="s">
        <v>186</v>
      </c>
      <c r="H375" s="269" t="s">
        <v>9</v>
      </c>
      <c r="I375" s="269"/>
      <c r="J375" s="270"/>
      <c r="K375" s="286"/>
      <c r="L375" s="286"/>
    </row>
    <row r="376" spans="1:15" ht="29" x14ac:dyDescent="0.35">
      <c r="A376" s="267">
        <v>711</v>
      </c>
      <c r="B376" s="285" t="s">
        <v>3723</v>
      </c>
      <c r="C376" s="271">
        <v>45139</v>
      </c>
      <c r="D376" s="268" t="s">
        <v>78</v>
      </c>
      <c r="E376" s="268" t="s">
        <v>3724</v>
      </c>
      <c r="F376" s="270" t="s">
        <v>3725</v>
      </c>
      <c r="G376" s="270" t="s">
        <v>1689</v>
      </c>
      <c r="H376" s="269" t="s">
        <v>9</v>
      </c>
      <c r="I376" s="269"/>
      <c r="J376" s="270"/>
      <c r="K376" s="286"/>
      <c r="L376" s="286"/>
    </row>
    <row r="377" spans="1:15" x14ac:dyDescent="0.35">
      <c r="A377" s="267">
        <v>775</v>
      </c>
      <c r="B377" s="285" t="s">
        <v>3878</v>
      </c>
      <c r="C377" s="271">
        <v>45177</v>
      </c>
      <c r="D377" s="268" t="s">
        <v>78</v>
      </c>
      <c r="E377" s="268" t="s">
        <v>3879</v>
      </c>
      <c r="F377" s="270" t="s">
        <v>3880</v>
      </c>
      <c r="G377" s="270" t="s">
        <v>1689</v>
      </c>
      <c r="H377" s="269" t="s">
        <v>9</v>
      </c>
      <c r="I377" s="269"/>
      <c r="J377" s="270"/>
      <c r="K377" s="286"/>
      <c r="L377" s="286"/>
    </row>
    <row r="378" spans="1:15" ht="29" x14ac:dyDescent="0.35">
      <c r="A378" s="267">
        <v>913</v>
      </c>
      <c r="B378" s="285" t="s">
        <v>4191</v>
      </c>
      <c r="C378" s="271">
        <v>45279</v>
      </c>
      <c r="D378" s="268" t="s">
        <v>78</v>
      </c>
      <c r="E378" s="268" t="s">
        <v>1713</v>
      </c>
      <c r="F378" s="270" t="s">
        <v>4192</v>
      </c>
      <c r="G378" s="270" t="s">
        <v>1689</v>
      </c>
      <c r="H378" s="269" t="s">
        <v>9</v>
      </c>
      <c r="I378" s="269"/>
      <c r="J378" s="270"/>
      <c r="K378" s="286"/>
      <c r="L378" s="286"/>
    </row>
    <row r="379" spans="1:15" ht="29" x14ac:dyDescent="0.35">
      <c r="A379" s="267">
        <v>915</v>
      </c>
      <c r="B379" s="285" t="s">
        <v>4195</v>
      </c>
      <c r="C379" s="271">
        <v>45279</v>
      </c>
      <c r="D379" s="268" t="s">
        <v>78</v>
      </c>
      <c r="E379" s="268" t="s">
        <v>3531</v>
      </c>
      <c r="F379" s="270" t="s">
        <v>4196</v>
      </c>
      <c r="G379" s="270" t="s">
        <v>1689</v>
      </c>
      <c r="H379" s="269" t="s">
        <v>9</v>
      </c>
      <c r="I379" s="269"/>
      <c r="J379" s="270"/>
      <c r="K379" s="286"/>
      <c r="L379" s="286"/>
    </row>
    <row r="380" spans="1:15" ht="29" x14ac:dyDescent="0.35">
      <c r="A380" s="267">
        <v>916</v>
      </c>
      <c r="B380" s="285" t="s">
        <v>4197</v>
      </c>
      <c r="C380" s="271">
        <v>45279</v>
      </c>
      <c r="D380" s="268" t="s">
        <v>78</v>
      </c>
      <c r="E380" s="268" t="s">
        <v>4198</v>
      </c>
      <c r="F380" s="270" t="s">
        <v>4199</v>
      </c>
      <c r="G380" s="270" t="s">
        <v>1689</v>
      </c>
      <c r="H380" s="269" t="s">
        <v>9</v>
      </c>
      <c r="I380" s="269"/>
      <c r="J380" s="270"/>
      <c r="K380" s="286"/>
      <c r="L380" s="286"/>
    </row>
    <row r="381" spans="1:15" x14ac:dyDescent="0.35">
      <c r="A381" s="267">
        <v>918</v>
      </c>
      <c r="B381" s="285" t="s">
        <v>4202</v>
      </c>
      <c r="C381" s="271">
        <v>45279</v>
      </c>
      <c r="D381" s="268" t="s">
        <v>78</v>
      </c>
      <c r="E381" s="268" t="s">
        <v>3543</v>
      </c>
      <c r="F381" s="270" t="s">
        <v>4203</v>
      </c>
      <c r="G381" s="270" t="s">
        <v>1689</v>
      </c>
      <c r="H381" s="269" t="s">
        <v>9</v>
      </c>
      <c r="I381" s="269"/>
      <c r="J381" s="270"/>
      <c r="K381" s="286"/>
      <c r="L381" s="286"/>
    </row>
    <row r="382" spans="1:15" x14ac:dyDescent="0.35">
      <c r="A382" s="267">
        <v>997</v>
      </c>
      <c r="B382" s="285" t="s">
        <v>4385</v>
      </c>
      <c r="C382" s="271">
        <v>45316</v>
      </c>
      <c r="D382" s="269" t="s">
        <v>78</v>
      </c>
      <c r="E382" s="269"/>
      <c r="F382" s="270" t="s">
        <v>4386</v>
      </c>
      <c r="G382" s="270" t="s">
        <v>1689</v>
      </c>
      <c r="H382" s="269" t="s">
        <v>9</v>
      </c>
      <c r="I382" s="269"/>
      <c r="J382" s="270"/>
      <c r="K382" s="286"/>
      <c r="L382" s="286"/>
    </row>
    <row r="383" spans="1:15" x14ac:dyDescent="0.35">
      <c r="A383" s="267">
        <v>998</v>
      </c>
      <c r="B383" s="285" t="s">
        <v>4387</v>
      </c>
      <c r="C383" s="271">
        <v>45316</v>
      </c>
      <c r="D383" s="269" t="s">
        <v>78</v>
      </c>
      <c r="E383" s="269"/>
      <c r="F383" s="270" t="s">
        <v>4388</v>
      </c>
      <c r="G383" s="270" t="s">
        <v>1689</v>
      </c>
      <c r="H383" s="269" t="s">
        <v>9</v>
      </c>
      <c r="I383" s="269"/>
      <c r="J383" s="270"/>
      <c r="K383" s="286"/>
      <c r="L383" s="286"/>
    </row>
    <row r="384" spans="1:15" x14ac:dyDescent="0.35">
      <c r="A384" s="267">
        <v>999</v>
      </c>
      <c r="B384" s="285" t="s">
        <v>4389</v>
      </c>
      <c r="C384" s="271">
        <v>45316</v>
      </c>
      <c r="D384" s="269" t="s">
        <v>78</v>
      </c>
      <c r="E384" s="269"/>
      <c r="F384" s="270" t="s">
        <v>4390</v>
      </c>
      <c r="G384" s="270" t="s">
        <v>1689</v>
      </c>
      <c r="H384" s="269" t="s">
        <v>9</v>
      </c>
      <c r="I384" s="269"/>
      <c r="J384" s="270"/>
      <c r="K384" s="286"/>
      <c r="L384" s="286"/>
    </row>
    <row r="385" spans="1:12" x14ac:dyDescent="0.35">
      <c r="A385" s="267">
        <v>1001</v>
      </c>
      <c r="B385" s="285" t="s">
        <v>1554</v>
      </c>
      <c r="C385" s="271">
        <v>45316</v>
      </c>
      <c r="D385" s="269" t="s">
        <v>78</v>
      </c>
      <c r="E385" s="269"/>
      <c r="F385" s="270" t="s">
        <v>1555</v>
      </c>
      <c r="G385" s="270" t="s">
        <v>186</v>
      </c>
      <c r="H385" s="269" t="s">
        <v>9</v>
      </c>
      <c r="I385" s="269"/>
      <c r="J385" s="270"/>
      <c r="K385" s="286"/>
      <c r="L385" s="286"/>
    </row>
    <row r="386" spans="1:12" x14ac:dyDescent="0.35">
      <c r="A386" s="267">
        <v>1002</v>
      </c>
      <c r="B386" s="285" t="s">
        <v>1559</v>
      </c>
      <c r="C386" s="271">
        <v>45316</v>
      </c>
      <c r="D386" s="269" t="s">
        <v>78</v>
      </c>
      <c r="E386" s="269"/>
      <c r="F386" s="270" t="s">
        <v>1560</v>
      </c>
      <c r="G386" s="270" t="s">
        <v>186</v>
      </c>
      <c r="H386" s="269" t="s">
        <v>9</v>
      </c>
      <c r="I386" s="269"/>
      <c r="J386" s="270"/>
      <c r="K386" s="286"/>
      <c r="L386" s="286"/>
    </row>
    <row r="387" spans="1:12" x14ac:dyDescent="0.35">
      <c r="A387" s="267">
        <v>1003</v>
      </c>
      <c r="B387" s="285" t="s">
        <v>1563</v>
      </c>
      <c r="C387" s="271">
        <v>45316</v>
      </c>
      <c r="D387" s="269" t="s">
        <v>78</v>
      </c>
      <c r="E387" s="269"/>
      <c r="F387" s="270" t="s">
        <v>1564</v>
      </c>
      <c r="G387" s="270" t="s">
        <v>186</v>
      </c>
      <c r="H387" s="269" t="s">
        <v>9</v>
      </c>
      <c r="I387" s="269"/>
      <c r="J387" s="270"/>
      <c r="K387" s="286"/>
      <c r="L387" s="286"/>
    </row>
    <row r="388" spans="1:12" x14ac:dyDescent="0.35">
      <c r="A388" s="267">
        <v>1004</v>
      </c>
      <c r="B388" s="285" t="s">
        <v>1566</v>
      </c>
      <c r="C388" s="271">
        <v>45316</v>
      </c>
      <c r="D388" s="269" t="s">
        <v>78</v>
      </c>
      <c r="E388" s="269"/>
      <c r="F388" s="270" t="s">
        <v>1567</v>
      </c>
      <c r="G388" s="270" t="s">
        <v>186</v>
      </c>
      <c r="H388" s="269" t="s">
        <v>9</v>
      </c>
      <c r="I388" s="269"/>
      <c r="J388" s="270"/>
      <c r="K388" s="286"/>
      <c r="L388" s="286"/>
    </row>
    <row r="389" spans="1:12" x14ac:dyDescent="0.35">
      <c r="A389" s="267">
        <v>1005</v>
      </c>
      <c r="B389" s="285" t="s">
        <v>1568</v>
      </c>
      <c r="C389" s="271">
        <v>45316</v>
      </c>
      <c r="D389" s="269" t="s">
        <v>78</v>
      </c>
      <c r="E389" s="269"/>
      <c r="F389" s="270" t="s">
        <v>1569</v>
      </c>
      <c r="G389" s="270" t="s">
        <v>186</v>
      </c>
      <c r="H389" s="269" t="s">
        <v>9</v>
      </c>
      <c r="I389" s="269"/>
      <c r="J389" s="270"/>
      <c r="K389" s="286"/>
      <c r="L389" s="286"/>
    </row>
    <row r="390" spans="1:12" x14ac:dyDescent="0.35">
      <c r="A390" s="267">
        <v>1006</v>
      </c>
      <c r="B390" s="285" t="s">
        <v>1570</v>
      </c>
      <c r="C390" s="271">
        <v>45335</v>
      </c>
      <c r="D390" s="269" t="s">
        <v>78</v>
      </c>
      <c r="E390" s="269"/>
      <c r="F390" s="270" t="s">
        <v>1571</v>
      </c>
      <c r="G390" s="270" t="s">
        <v>186</v>
      </c>
      <c r="H390" s="269" t="s">
        <v>9</v>
      </c>
      <c r="I390" s="269"/>
      <c r="J390" s="270"/>
      <c r="K390" s="286"/>
      <c r="L390" s="286"/>
    </row>
    <row r="391" spans="1:12" x14ac:dyDescent="0.35">
      <c r="A391" s="267">
        <v>1007</v>
      </c>
      <c r="B391" s="285" t="s">
        <v>1573</v>
      </c>
      <c r="C391" s="271">
        <v>45335</v>
      </c>
      <c r="D391" s="269" t="s">
        <v>78</v>
      </c>
      <c r="E391" s="269"/>
      <c r="F391" s="270" t="s">
        <v>1574</v>
      </c>
      <c r="G391" s="270" t="s">
        <v>186</v>
      </c>
      <c r="H391" s="269" t="s">
        <v>9</v>
      </c>
      <c r="I391" s="269"/>
      <c r="J391" s="270"/>
      <c r="K391" s="286"/>
      <c r="L391" s="286"/>
    </row>
    <row r="392" spans="1:12" x14ac:dyDescent="0.35">
      <c r="A392" s="267">
        <v>1008</v>
      </c>
      <c r="B392" s="285" t="s">
        <v>1576</v>
      </c>
      <c r="C392" s="271">
        <v>45335</v>
      </c>
      <c r="D392" s="269" t="s">
        <v>78</v>
      </c>
      <c r="E392" s="269"/>
      <c r="F392" s="270" t="s">
        <v>1577</v>
      </c>
      <c r="G392" s="270" t="s">
        <v>186</v>
      </c>
      <c r="H392" s="269" t="s">
        <v>9</v>
      </c>
      <c r="I392" s="269"/>
      <c r="J392" s="270"/>
      <c r="K392" s="286"/>
      <c r="L392" s="286"/>
    </row>
    <row r="393" spans="1:12" x14ac:dyDescent="0.35">
      <c r="A393" s="267">
        <v>1040</v>
      </c>
      <c r="B393" s="285" t="s">
        <v>1680</v>
      </c>
      <c r="C393" s="271">
        <v>45365</v>
      </c>
      <c r="D393" s="268" t="s">
        <v>78</v>
      </c>
      <c r="E393" s="268" t="s">
        <v>1681</v>
      </c>
      <c r="F393" s="270" t="s">
        <v>1682</v>
      </c>
      <c r="G393" s="270" t="s">
        <v>186</v>
      </c>
      <c r="H393" s="269" t="s">
        <v>9</v>
      </c>
      <c r="I393" s="269"/>
      <c r="J393" s="270"/>
      <c r="K393" s="286"/>
      <c r="L393" s="286"/>
    </row>
    <row r="394" spans="1:12" ht="29" x14ac:dyDescent="0.35">
      <c r="A394" s="267">
        <v>1052</v>
      </c>
      <c r="B394" s="285" t="s">
        <v>1712</v>
      </c>
      <c r="C394" s="271">
        <v>45365</v>
      </c>
      <c r="D394" s="268" t="s">
        <v>78</v>
      </c>
      <c r="E394" s="268" t="s">
        <v>1713</v>
      </c>
      <c r="F394" s="270" t="s">
        <v>1714</v>
      </c>
      <c r="G394" s="270" t="s">
        <v>1689</v>
      </c>
      <c r="H394" s="269" t="s">
        <v>9</v>
      </c>
      <c r="I394" s="269"/>
      <c r="J394" s="270"/>
      <c r="K394" s="286"/>
      <c r="L394" s="286"/>
    </row>
    <row r="395" spans="1:12" x14ac:dyDescent="0.35">
      <c r="A395" s="267">
        <v>1056</v>
      </c>
      <c r="B395" s="285" t="s">
        <v>1722</v>
      </c>
      <c r="C395" s="271">
        <v>45365</v>
      </c>
      <c r="D395" s="268" t="s">
        <v>78</v>
      </c>
      <c r="E395" s="268" t="s">
        <v>1681</v>
      </c>
      <c r="F395" s="270" t="s">
        <v>1723</v>
      </c>
      <c r="G395" s="270" t="s">
        <v>1689</v>
      </c>
      <c r="H395" s="269" t="s">
        <v>9</v>
      </c>
      <c r="I395" s="269"/>
      <c r="J395" s="270"/>
      <c r="K395" s="286"/>
      <c r="L395" s="286"/>
    </row>
    <row r="396" spans="1:12" x14ac:dyDescent="0.35">
      <c r="A396" s="267">
        <v>1057</v>
      </c>
      <c r="B396" s="285" t="s">
        <v>1725</v>
      </c>
      <c r="C396" s="271">
        <v>45365</v>
      </c>
      <c r="D396" s="268" t="s">
        <v>78</v>
      </c>
      <c r="E396" s="268" t="s">
        <v>1681</v>
      </c>
      <c r="F396" s="270" t="s">
        <v>1726</v>
      </c>
      <c r="G396" s="270" t="s">
        <v>1689</v>
      </c>
      <c r="H396" s="269" t="s">
        <v>9</v>
      </c>
      <c r="I396" s="269"/>
      <c r="J396" s="270"/>
      <c r="K396" s="286"/>
      <c r="L396" s="286"/>
    </row>
    <row r="397" spans="1:12" x14ac:dyDescent="0.35">
      <c r="A397" s="267">
        <v>10</v>
      </c>
      <c r="B397" s="285" t="s">
        <v>1541</v>
      </c>
      <c r="C397" s="271">
        <v>45019</v>
      </c>
      <c r="D397" s="269" t="s">
        <v>61</v>
      </c>
      <c r="E397" s="269" t="s">
        <v>1542</v>
      </c>
      <c r="F397" s="270" t="s">
        <v>1543</v>
      </c>
      <c r="G397" s="270" t="s">
        <v>186</v>
      </c>
      <c r="H397" s="269" t="s">
        <v>9</v>
      </c>
      <c r="I397" s="269" t="s">
        <v>1398</v>
      </c>
      <c r="J397" s="270"/>
      <c r="K397" s="286"/>
      <c r="L397" s="286"/>
    </row>
    <row r="398" spans="1:12" x14ac:dyDescent="0.35">
      <c r="A398" s="267">
        <v>16</v>
      </c>
      <c r="B398" s="285" t="s">
        <v>2364</v>
      </c>
      <c r="C398" s="271">
        <v>45035</v>
      </c>
      <c r="D398" s="269" t="s">
        <v>61</v>
      </c>
      <c r="E398" s="269" t="s">
        <v>1835</v>
      </c>
      <c r="F398" s="270" t="s">
        <v>2365</v>
      </c>
      <c r="G398" s="270" t="s">
        <v>1689</v>
      </c>
      <c r="H398" s="269" t="s">
        <v>9</v>
      </c>
      <c r="I398" s="269" t="s">
        <v>1398</v>
      </c>
      <c r="J398" s="270"/>
      <c r="K398" s="286"/>
      <c r="L398" s="286"/>
    </row>
    <row r="399" spans="1:12" x14ac:dyDescent="0.35">
      <c r="A399" s="267">
        <v>17</v>
      </c>
      <c r="B399" s="285" t="s">
        <v>2387</v>
      </c>
      <c r="C399" s="271">
        <v>45064</v>
      </c>
      <c r="D399" s="269" t="s">
        <v>61</v>
      </c>
      <c r="E399" s="269" t="s">
        <v>1835</v>
      </c>
      <c r="F399" s="270" t="s">
        <v>2388</v>
      </c>
      <c r="G399" s="270" t="s">
        <v>186</v>
      </c>
      <c r="H399" s="269" t="s">
        <v>9</v>
      </c>
      <c r="I399" s="269" t="s">
        <v>1398</v>
      </c>
      <c r="J399" s="270"/>
      <c r="K399" s="286"/>
      <c r="L399" s="286"/>
    </row>
    <row r="400" spans="1:12" x14ac:dyDescent="0.35">
      <c r="A400" s="267">
        <v>21</v>
      </c>
      <c r="B400" s="285" t="s">
        <v>2492</v>
      </c>
      <c r="C400" s="271">
        <v>45078</v>
      </c>
      <c r="D400" s="269" t="s">
        <v>61</v>
      </c>
      <c r="E400" s="269" t="s">
        <v>1584</v>
      </c>
      <c r="F400" s="270" t="s">
        <v>2493</v>
      </c>
      <c r="G400" s="270" t="s">
        <v>186</v>
      </c>
      <c r="H400" s="269" t="s">
        <v>9</v>
      </c>
      <c r="I400" s="269" t="s">
        <v>1398</v>
      </c>
      <c r="J400" s="270"/>
      <c r="K400" s="286"/>
      <c r="L400" s="286"/>
    </row>
    <row r="401" spans="1:12" x14ac:dyDescent="0.35">
      <c r="A401" s="267">
        <v>22</v>
      </c>
      <c r="B401" s="285" t="s">
        <v>2515</v>
      </c>
      <c r="C401" s="271">
        <v>45078</v>
      </c>
      <c r="D401" s="269" t="s">
        <v>61</v>
      </c>
      <c r="E401" s="269" t="s">
        <v>1584</v>
      </c>
      <c r="F401" s="270" t="s">
        <v>2516</v>
      </c>
      <c r="G401" s="270" t="s">
        <v>186</v>
      </c>
      <c r="H401" s="269" t="s">
        <v>9</v>
      </c>
      <c r="I401" s="269" t="s">
        <v>1398</v>
      </c>
      <c r="J401" s="270"/>
      <c r="K401" s="286"/>
      <c r="L401" s="286"/>
    </row>
    <row r="402" spans="1:12" x14ac:dyDescent="0.35">
      <c r="A402" s="267">
        <v>23</v>
      </c>
      <c r="B402" s="285" t="s">
        <v>2537</v>
      </c>
      <c r="C402" s="271">
        <v>45078</v>
      </c>
      <c r="D402" s="269" t="s">
        <v>61</v>
      </c>
      <c r="E402" s="269" t="s">
        <v>1584</v>
      </c>
      <c r="F402" s="270" t="s">
        <v>2538</v>
      </c>
      <c r="G402" s="270" t="s">
        <v>186</v>
      </c>
      <c r="H402" s="269" t="s">
        <v>9</v>
      </c>
      <c r="I402" s="269" t="s">
        <v>1398</v>
      </c>
      <c r="J402" s="270"/>
      <c r="K402" s="286"/>
      <c r="L402" s="286"/>
    </row>
    <row r="403" spans="1:12" x14ac:dyDescent="0.35">
      <c r="A403" s="267">
        <v>24</v>
      </c>
      <c r="B403" s="285" t="s">
        <v>2559</v>
      </c>
      <c r="C403" s="271">
        <v>45078</v>
      </c>
      <c r="D403" s="269" t="s">
        <v>61</v>
      </c>
      <c r="E403" s="269" t="s">
        <v>1584</v>
      </c>
      <c r="F403" s="270" t="s">
        <v>2560</v>
      </c>
      <c r="G403" s="270" t="s">
        <v>186</v>
      </c>
      <c r="H403" s="269" t="s">
        <v>9</v>
      </c>
      <c r="I403" s="269" t="s">
        <v>1398</v>
      </c>
      <c r="J403" s="270"/>
      <c r="K403" s="286"/>
      <c r="L403" s="286"/>
    </row>
    <row r="404" spans="1:12" x14ac:dyDescent="0.35">
      <c r="A404" s="267">
        <v>25</v>
      </c>
      <c r="B404" s="285" t="s">
        <v>2585</v>
      </c>
      <c r="C404" s="271">
        <v>45078</v>
      </c>
      <c r="D404" s="269" t="s">
        <v>61</v>
      </c>
      <c r="E404" s="269" t="s">
        <v>1584</v>
      </c>
      <c r="F404" s="270" t="s">
        <v>2586</v>
      </c>
      <c r="G404" s="270" t="s">
        <v>186</v>
      </c>
      <c r="H404" s="269" t="s">
        <v>9</v>
      </c>
      <c r="I404" s="269" t="s">
        <v>1398</v>
      </c>
      <c r="J404" s="270"/>
      <c r="K404" s="286"/>
      <c r="L404" s="286"/>
    </row>
    <row r="405" spans="1:12" x14ac:dyDescent="0.35">
      <c r="A405" s="267">
        <v>26</v>
      </c>
      <c r="B405" s="285" t="s">
        <v>2610</v>
      </c>
      <c r="C405" s="271">
        <v>45078</v>
      </c>
      <c r="D405" s="269" t="s">
        <v>61</v>
      </c>
      <c r="E405" s="269" t="s">
        <v>1584</v>
      </c>
      <c r="F405" s="270" t="s">
        <v>2611</v>
      </c>
      <c r="G405" s="270" t="s">
        <v>186</v>
      </c>
      <c r="H405" s="269" t="s">
        <v>9</v>
      </c>
      <c r="I405" s="269" t="s">
        <v>2273</v>
      </c>
      <c r="J405" s="270"/>
      <c r="K405" s="286"/>
      <c r="L405" s="286"/>
    </row>
    <row r="406" spans="1:12" x14ac:dyDescent="0.35">
      <c r="A406" s="267">
        <v>27</v>
      </c>
      <c r="B406" s="285" t="s">
        <v>2632</v>
      </c>
      <c r="C406" s="271">
        <v>45084</v>
      </c>
      <c r="D406" s="269" t="s">
        <v>61</v>
      </c>
      <c r="E406" s="269" t="s">
        <v>1546</v>
      </c>
      <c r="F406" s="270" t="s">
        <v>2633</v>
      </c>
      <c r="G406" s="270" t="s">
        <v>186</v>
      </c>
      <c r="H406" s="269" t="s">
        <v>9</v>
      </c>
      <c r="I406" s="269" t="s">
        <v>2273</v>
      </c>
      <c r="J406" s="270"/>
      <c r="K406" s="286"/>
      <c r="L406" s="286"/>
    </row>
    <row r="407" spans="1:12" x14ac:dyDescent="0.35">
      <c r="A407" s="267">
        <v>28</v>
      </c>
      <c r="B407" s="285" t="s">
        <v>2655</v>
      </c>
      <c r="C407" s="271">
        <v>45084</v>
      </c>
      <c r="D407" s="269" t="s">
        <v>61</v>
      </c>
      <c r="E407" s="269" t="s">
        <v>1546</v>
      </c>
      <c r="F407" s="270" t="s">
        <v>2656</v>
      </c>
      <c r="G407" s="270" t="s">
        <v>186</v>
      </c>
      <c r="H407" s="269" t="s">
        <v>9</v>
      </c>
      <c r="I407" s="269" t="s">
        <v>2273</v>
      </c>
      <c r="J407" s="270"/>
      <c r="K407" s="286"/>
      <c r="L407" s="286"/>
    </row>
    <row r="408" spans="1:12" x14ac:dyDescent="0.35">
      <c r="A408" s="267">
        <v>29</v>
      </c>
      <c r="B408" s="285" t="s">
        <v>2679</v>
      </c>
      <c r="C408" s="271">
        <v>45084</v>
      </c>
      <c r="D408" s="269" t="s">
        <v>61</v>
      </c>
      <c r="E408" s="269" t="s">
        <v>1546</v>
      </c>
      <c r="F408" s="270" t="s">
        <v>2680</v>
      </c>
      <c r="G408" s="270" t="s">
        <v>186</v>
      </c>
      <c r="H408" s="269" t="s">
        <v>9</v>
      </c>
      <c r="I408" s="269" t="s">
        <v>2273</v>
      </c>
      <c r="J408" s="270"/>
      <c r="K408" s="286"/>
      <c r="L408" s="286"/>
    </row>
    <row r="409" spans="1:12" x14ac:dyDescent="0.35">
      <c r="A409" s="267">
        <v>30</v>
      </c>
      <c r="B409" s="285" t="s">
        <v>2712</v>
      </c>
      <c r="C409" s="271">
        <v>45084</v>
      </c>
      <c r="D409" s="269" t="s">
        <v>61</v>
      </c>
      <c r="E409" s="269" t="s">
        <v>1584</v>
      </c>
      <c r="F409" s="270" t="s">
        <v>2713</v>
      </c>
      <c r="G409" s="270" t="s">
        <v>1689</v>
      </c>
      <c r="H409" s="269" t="s">
        <v>9</v>
      </c>
      <c r="I409" s="269" t="s">
        <v>2273</v>
      </c>
      <c r="J409" s="270"/>
      <c r="K409" s="286"/>
      <c r="L409" s="286"/>
    </row>
    <row r="410" spans="1:12" x14ac:dyDescent="0.35">
      <c r="A410" s="267">
        <v>31</v>
      </c>
      <c r="B410" s="285" t="s">
        <v>2737</v>
      </c>
      <c r="C410" s="271">
        <v>45084</v>
      </c>
      <c r="D410" s="269" t="s">
        <v>61</v>
      </c>
      <c r="E410" s="269" t="s">
        <v>1584</v>
      </c>
      <c r="F410" s="270" t="s">
        <v>2738</v>
      </c>
      <c r="G410" s="270" t="s">
        <v>1689</v>
      </c>
      <c r="H410" s="269" t="s">
        <v>9</v>
      </c>
      <c r="I410" s="269" t="s">
        <v>2273</v>
      </c>
      <c r="J410" s="270"/>
      <c r="K410" s="286"/>
      <c r="L410" s="286"/>
    </row>
    <row r="411" spans="1:12" x14ac:dyDescent="0.35">
      <c r="A411" s="267">
        <v>32</v>
      </c>
      <c r="B411" s="285" t="s">
        <v>2761</v>
      </c>
      <c r="C411" s="271">
        <v>45084</v>
      </c>
      <c r="D411" s="269" t="s">
        <v>61</v>
      </c>
      <c r="E411" s="269" t="s">
        <v>1546</v>
      </c>
      <c r="F411" s="270" t="s">
        <v>2762</v>
      </c>
      <c r="G411" s="270" t="s">
        <v>1689</v>
      </c>
      <c r="H411" s="269" t="s">
        <v>9</v>
      </c>
      <c r="I411" s="269" t="s">
        <v>2273</v>
      </c>
      <c r="J411" s="270"/>
      <c r="K411" s="286"/>
      <c r="L411" s="286"/>
    </row>
    <row r="412" spans="1:12" x14ac:dyDescent="0.35">
      <c r="A412" s="267">
        <v>33</v>
      </c>
      <c r="B412" s="285" t="s">
        <v>2791</v>
      </c>
      <c r="C412" s="271">
        <v>45084</v>
      </c>
      <c r="D412" s="269" t="s">
        <v>61</v>
      </c>
      <c r="E412" s="269" t="s">
        <v>1584</v>
      </c>
      <c r="F412" s="270" t="s">
        <v>2792</v>
      </c>
      <c r="G412" s="270" t="s">
        <v>186</v>
      </c>
      <c r="H412" s="269" t="s">
        <v>9</v>
      </c>
      <c r="I412" s="269" t="s">
        <v>2273</v>
      </c>
      <c r="J412" s="270"/>
      <c r="K412" s="286"/>
      <c r="L412" s="286"/>
    </row>
    <row r="413" spans="1:12" ht="29" x14ac:dyDescent="0.35">
      <c r="A413" s="267">
        <v>34</v>
      </c>
      <c r="B413" s="285" t="s">
        <v>2815</v>
      </c>
      <c r="C413" s="271">
        <v>45084</v>
      </c>
      <c r="D413" s="269" t="s">
        <v>61</v>
      </c>
      <c r="E413" s="269" t="s">
        <v>199</v>
      </c>
      <c r="F413" s="270" t="s">
        <v>2816</v>
      </c>
      <c r="G413" s="270" t="s">
        <v>186</v>
      </c>
      <c r="H413" s="269" t="s">
        <v>8</v>
      </c>
      <c r="I413" s="269" t="s">
        <v>2273</v>
      </c>
      <c r="J413" s="270" t="s">
        <v>7203</v>
      </c>
      <c r="K413" s="286"/>
      <c r="L413" s="286"/>
    </row>
    <row r="414" spans="1:12" x14ac:dyDescent="0.35">
      <c r="A414" s="267">
        <v>35</v>
      </c>
      <c r="B414" s="285" t="s">
        <v>2839</v>
      </c>
      <c r="C414" s="271">
        <v>45084</v>
      </c>
      <c r="D414" s="269" t="s">
        <v>61</v>
      </c>
      <c r="E414" s="269" t="s">
        <v>1320</v>
      </c>
      <c r="F414" s="270" t="s">
        <v>2840</v>
      </c>
      <c r="G414" s="270" t="s">
        <v>1689</v>
      </c>
      <c r="H414" s="269" t="s">
        <v>9</v>
      </c>
      <c r="I414" s="269" t="s">
        <v>2273</v>
      </c>
      <c r="J414" s="270"/>
      <c r="K414" s="286"/>
      <c r="L414" s="286"/>
    </row>
    <row r="415" spans="1:12" x14ac:dyDescent="0.35">
      <c r="A415" s="267">
        <v>36</v>
      </c>
      <c r="B415" s="285" t="s">
        <v>2863</v>
      </c>
      <c r="C415" s="271">
        <v>45084</v>
      </c>
      <c r="D415" s="269" t="s">
        <v>61</v>
      </c>
      <c r="E415" s="269" t="s">
        <v>1070</v>
      </c>
      <c r="F415" s="270" t="s">
        <v>2864</v>
      </c>
      <c r="G415" s="270" t="s">
        <v>1689</v>
      </c>
      <c r="H415" s="269" t="s">
        <v>9</v>
      </c>
      <c r="I415" s="269" t="s">
        <v>2273</v>
      </c>
      <c r="J415" s="270"/>
      <c r="K415" s="286"/>
      <c r="L415" s="286"/>
    </row>
    <row r="416" spans="1:12" ht="29" x14ac:dyDescent="0.35">
      <c r="A416" s="267">
        <v>37</v>
      </c>
      <c r="B416" s="285" t="s">
        <v>2890</v>
      </c>
      <c r="C416" s="271">
        <v>45084</v>
      </c>
      <c r="D416" s="269" t="s">
        <v>61</v>
      </c>
      <c r="E416" s="269" t="s">
        <v>1584</v>
      </c>
      <c r="F416" s="270" t="s">
        <v>2891</v>
      </c>
      <c r="G416" s="270" t="s">
        <v>1689</v>
      </c>
      <c r="H416" s="269" t="s">
        <v>9</v>
      </c>
      <c r="I416" s="269" t="s">
        <v>2273</v>
      </c>
      <c r="J416" s="270"/>
      <c r="K416" s="286"/>
      <c r="L416" s="286"/>
    </row>
    <row r="417" spans="1:12" x14ac:dyDescent="0.35">
      <c r="A417" s="267">
        <v>40</v>
      </c>
      <c r="B417" s="285" t="s">
        <v>2964</v>
      </c>
      <c r="C417" s="271">
        <v>45096</v>
      </c>
      <c r="D417" s="269" t="s">
        <v>61</v>
      </c>
      <c r="E417" s="269" t="s">
        <v>1584</v>
      </c>
      <c r="F417" s="270" t="s">
        <v>2965</v>
      </c>
      <c r="G417" s="270" t="s">
        <v>186</v>
      </c>
      <c r="H417" s="269" t="s">
        <v>8</v>
      </c>
      <c r="I417" s="269" t="s">
        <v>2273</v>
      </c>
      <c r="J417" s="270"/>
      <c r="K417" s="286"/>
      <c r="L417" s="286"/>
    </row>
    <row r="418" spans="1:12" x14ac:dyDescent="0.35">
      <c r="A418" s="267">
        <v>41</v>
      </c>
      <c r="B418" s="285" t="s">
        <v>2988</v>
      </c>
      <c r="C418" s="271">
        <v>45096</v>
      </c>
      <c r="D418" s="269" t="s">
        <v>61</v>
      </c>
      <c r="E418" s="269" t="s">
        <v>1584</v>
      </c>
      <c r="F418" s="270" t="s">
        <v>2989</v>
      </c>
      <c r="G418" s="270" t="s">
        <v>186</v>
      </c>
      <c r="H418" s="269" t="s">
        <v>9</v>
      </c>
      <c r="I418" s="269" t="s">
        <v>2273</v>
      </c>
      <c r="J418" s="270"/>
      <c r="K418" s="286"/>
      <c r="L418" s="286"/>
    </row>
    <row r="419" spans="1:12" x14ac:dyDescent="0.35">
      <c r="A419" s="267">
        <v>42</v>
      </c>
      <c r="B419" s="285" t="s">
        <v>3010</v>
      </c>
      <c r="C419" s="271">
        <v>45096</v>
      </c>
      <c r="D419" s="269" t="s">
        <v>61</v>
      </c>
      <c r="E419" s="269" t="s">
        <v>1584</v>
      </c>
      <c r="F419" s="270" t="s">
        <v>3011</v>
      </c>
      <c r="G419" s="270" t="s">
        <v>186</v>
      </c>
      <c r="H419" s="269" t="s">
        <v>9</v>
      </c>
      <c r="I419" s="269" t="s">
        <v>2273</v>
      </c>
      <c r="J419" s="270"/>
      <c r="K419" s="286"/>
      <c r="L419" s="286"/>
    </row>
    <row r="420" spans="1:12" x14ac:dyDescent="0.35">
      <c r="A420" s="267">
        <v>43</v>
      </c>
      <c r="B420" s="285" t="s">
        <v>3034</v>
      </c>
      <c r="C420" s="271">
        <v>45096</v>
      </c>
      <c r="D420" s="269" t="s">
        <v>61</v>
      </c>
      <c r="E420" s="269" t="s">
        <v>1835</v>
      </c>
      <c r="F420" s="270" t="s">
        <v>3035</v>
      </c>
      <c r="G420" s="270" t="s">
        <v>186</v>
      </c>
      <c r="H420" s="269" t="s">
        <v>8</v>
      </c>
      <c r="I420" s="269" t="s">
        <v>2273</v>
      </c>
      <c r="J420" s="270"/>
      <c r="K420" s="286"/>
      <c r="L420" s="286"/>
    </row>
    <row r="421" spans="1:12" x14ac:dyDescent="0.35">
      <c r="A421" s="267">
        <v>44</v>
      </c>
      <c r="B421" s="285" t="s">
        <v>3056</v>
      </c>
      <c r="C421" s="271">
        <v>45096</v>
      </c>
      <c r="D421" s="269" t="s">
        <v>61</v>
      </c>
      <c r="E421" s="269" t="s">
        <v>1584</v>
      </c>
      <c r="F421" s="270" t="s">
        <v>3057</v>
      </c>
      <c r="G421" s="270" t="s">
        <v>186</v>
      </c>
      <c r="H421" s="269" t="s">
        <v>9</v>
      </c>
      <c r="I421" s="269" t="s">
        <v>2273</v>
      </c>
      <c r="J421" s="270"/>
      <c r="K421" s="286"/>
      <c r="L421" s="286"/>
    </row>
    <row r="422" spans="1:12" x14ac:dyDescent="0.35">
      <c r="A422" s="267">
        <v>45</v>
      </c>
      <c r="B422" s="285" t="s">
        <v>3079</v>
      </c>
      <c r="C422" s="271">
        <v>45096</v>
      </c>
      <c r="D422" s="269" t="s">
        <v>61</v>
      </c>
      <c r="E422" s="269" t="s">
        <v>1584</v>
      </c>
      <c r="F422" s="270" t="s">
        <v>3080</v>
      </c>
      <c r="G422" s="270" t="s">
        <v>186</v>
      </c>
      <c r="H422" s="269" t="s">
        <v>8</v>
      </c>
      <c r="I422" s="269" t="s">
        <v>2273</v>
      </c>
      <c r="J422" s="270"/>
      <c r="K422" s="286"/>
      <c r="L422" s="286"/>
    </row>
    <row r="423" spans="1:12" x14ac:dyDescent="0.35">
      <c r="A423" s="267">
        <v>46</v>
      </c>
      <c r="B423" s="285" t="s">
        <v>3104</v>
      </c>
      <c r="C423" s="271">
        <v>45096</v>
      </c>
      <c r="D423" s="269" t="s">
        <v>61</v>
      </c>
      <c r="E423" s="269" t="s">
        <v>1584</v>
      </c>
      <c r="F423" s="270" t="s">
        <v>3105</v>
      </c>
      <c r="G423" s="270" t="s">
        <v>186</v>
      </c>
      <c r="H423" s="269" t="s">
        <v>8</v>
      </c>
      <c r="I423" s="269" t="s">
        <v>2273</v>
      </c>
      <c r="J423" s="270"/>
      <c r="K423" s="286"/>
      <c r="L423" s="286"/>
    </row>
    <row r="424" spans="1:12" x14ac:dyDescent="0.35">
      <c r="A424" s="267">
        <v>47</v>
      </c>
      <c r="B424" s="285" t="s">
        <v>3126</v>
      </c>
      <c r="C424" s="271">
        <v>45096</v>
      </c>
      <c r="D424" s="269" t="s">
        <v>61</v>
      </c>
      <c r="E424" s="269" t="s">
        <v>1584</v>
      </c>
      <c r="F424" s="270" t="s">
        <v>7204</v>
      </c>
      <c r="G424" s="270" t="s">
        <v>186</v>
      </c>
      <c r="H424" s="269" t="s">
        <v>9</v>
      </c>
      <c r="I424" s="269" t="s">
        <v>2273</v>
      </c>
      <c r="J424" s="270"/>
      <c r="K424" s="286"/>
      <c r="L424" s="286"/>
    </row>
    <row r="425" spans="1:12" x14ac:dyDescent="0.35">
      <c r="A425" s="267">
        <v>48</v>
      </c>
      <c r="B425" s="285" t="s">
        <v>3149</v>
      </c>
      <c r="C425" s="271">
        <v>45096</v>
      </c>
      <c r="D425" s="269" t="s">
        <v>61</v>
      </c>
      <c r="E425" s="269" t="s">
        <v>1584</v>
      </c>
      <c r="F425" s="270" t="s">
        <v>3150</v>
      </c>
      <c r="G425" s="270" t="s">
        <v>186</v>
      </c>
      <c r="H425" s="269" t="s">
        <v>8</v>
      </c>
      <c r="I425" s="269" t="s">
        <v>2273</v>
      </c>
      <c r="J425" s="270"/>
      <c r="K425" s="286"/>
      <c r="L425" s="286"/>
    </row>
    <row r="426" spans="1:12" x14ac:dyDescent="0.35">
      <c r="A426" s="267">
        <v>49</v>
      </c>
      <c r="B426" s="285" t="s">
        <v>3171</v>
      </c>
      <c r="C426" s="271">
        <v>45096</v>
      </c>
      <c r="D426" s="269" t="s">
        <v>61</v>
      </c>
      <c r="E426" s="269" t="s">
        <v>1584</v>
      </c>
      <c r="F426" s="270" t="s">
        <v>3172</v>
      </c>
      <c r="G426" s="270" t="s">
        <v>186</v>
      </c>
      <c r="H426" s="269" t="s">
        <v>9</v>
      </c>
      <c r="I426" s="269" t="s">
        <v>2273</v>
      </c>
      <c r="J426" s="270"/>
      <c r="K426" s="286"/>
      <c r="L426" s="286"/>
    </row>
    <row r="427" spans="1:12" x14ac:dyDescent="0.35">
      <c r="A427" s="267">
        <v>50</v>
      </c>
      <c r="B427" s="285" t="s">
        <v>3195</v>
      </c>
      <c r="C427" s="271">
        <v>45096</v>
      </c>
      <c r="D427" s="269" t="s">
        <v>61</v>
      </c>
      <c r="E427" s="269" t="s">
        <v>1584</v>
      </c>
      <c r="F427" s="270" t="s">
        <v>3196</v>
      </c>
      <c r="G427" s="270" t="s">
        <v>186</v>
      </c>
      <c r="H427" s="269" t="s">
        <v>9</v>
      </c>
      <c r="I427" s="269" t="s">
        <v>2273</v>
      </c>
      <c r="J427" s="270"/>
      <c r="K427" s="286"/>
      <c r="L427" s="286"/>
    </row>
    <row r="428" spans="1:12" ht="29" x14ac:dyDescent="0.35">
      <c r="A428" s="267">
        <v>51</v>
      </c>
      <c r="B428" s="285" t="s">
        <v>3218</v>
      </c>
      <c r="C428" s="271">
        <v>45096</v>
      </c>
      <c r="D428" s="269" t="s">
        <v>61</v>
      </c>
      <c r="E428" s="269" t="s">
        <v>1584</v>
      </c>
      <c r="F428" s="270" t="s">
        <v>3219</v>
      </c>
      <c r="G428" s="270" t="s">
        <v>186</v>
      </c>
      <c r="H428" s="269" t="s">
        <v>8</v>
      </c>
      <c r="I428" s="269" t="s">
        <v>2273</v>
      </c>
      <c r="J428" s="270"/>
      <c r="K428" s="286"/>
      <c r="L428" s="286"/>
    </row>
    <row r="429" spans="1:12" x14ac:dyDescent="0.35">
      <c r="A429" s="267">
        <v>52</v>
      </c>
      <c r="B429" s="285" t="s">
        <v>3240</v>
      </c>
      <c r="C429" s="271">
        <v>45096</v>
      </c>
      <c r="D429" s="269" t="s">
        <v>61</v>
      </c>
      <c r="E429" s="269" t="s">
        <v>184</v>
      </c>
      <c r="F429" s="270" t="s">
        <v>3241</v>
      </c>
      <c r="G429" s="270" t="s">
        <v>186</v>
      </c>
      <c r="H429" s="269" t="s">
        <v>9</v>
      </c>
      <c r="I429" s="269" t="s">
        <v>2273</v>
      </c>
      <c r="J429" s="270"/>
      <c r="K429" s="286"/>
      <c r="L429" s="286"/>
    </row>
    <row r="430" spans="1:12" x14ac:dyDescent="0.35">
      <c r="A430" s="267">
        <v>53</v>
      </c>
      <c r="B430" s="285" t="s">
        <v>3263</v>
      </c>
      <c r="C430" s="271">
        <v>45096</v>
      </c>
      <c r="D430" s="269" t="s">
        <v>61</v>
      </c>
      <c r="E430" s="269" t="s">
        <v>1584</v>
      </c>
      <c r="F430" s="270" t="s">
        <v>3264</v>
      </c>
      <c r="G430" s="270" t="s">
        <v>186</v>
      </c>
      <c r="H430" s="269" t="s">
        <v>9</v>
      </c>
      <c r="I430" s="269" t="s">
        <v>2273</v>
      </c>
      <c r="J430" s="270"/>
      <c r="K430" s="286"/>
      <c r="L430" s="286"/>
    </row>
    <row r="431" spans="1:12" x14ac:dyDescent="0.35">
      <c r="A431" s="267">
        <v>54</v>
      </c>
      <c r="B431" s="285" t="s">
        <v>3291</v>
      </c>
      <c r="C431" s="271">
        <v>45096</v>
      </c>
      <c r="D431" s="269" t="s">
        <v>61</v>
      </c>
      <c r="E431" s="269" t="s">
        <v>184</v>
      </c>
      <c r="F431" s="270" t="s">
        <v>3292</v>
      </c>
      <c r="G431" s="270" t="s">
        <v>186</v>
      </c>
      <c r="H431" s="269" t="s">
        <v>9</v>
      </c>
      <c r="I431" s="269" t="s">
        <v>2273</v>
      </c>
      <c r="J431" s="270"/>
      <c r="K431" s="286"/>
      <c r="L431" s="286"/>
    </row>
    <row r="432" spans="1:12" x14ac:dyDescent="0.35">
      <c r="A432" s="267">
        <v>532</v>
      </c>
      <c r="B432" s="285" t="s">
        <v>3270</v>
      </c>
      <c r="C432" s="271">
        <v>45315</v>
      </c>
      <c r="D432" s="268" t="s">
        <v>61</v>
      </c>
      <c r="E432" s="269" t="s">
        <v>2781</v>
      </c>
      <c r="F432" s="270" t="s">
        <v>3271</v>
      </c>
      <c r="G432" s="270" t="s">
        <v>186</v>
      </c>
      <c r="H432" s="269" t="s">
        <v>9</v>
      </c>
      <c r="I432" s="269"/>
      <c r="J432" s="270"/>
      <c r="K432" s="286"/>
      <c r="L432" s="286"/>
    </row>
    <row r="433" spans="1:12" ht="29" x14ac:dyDescent="0.35">
      <c r="A433" s="267">
        <v>634</v>
      </c>
      <c r="B433" s="285" t="s">
        <v>3521</v>
      </c>
      <c r="C433" s="271">
        <v>45111</v>
      </c>
      <c r="D433" s="268" t="s">
        <v>61</v>
      </c>
      <c r="E433" s="268" t="s">
        <v>3522</v>
      </c>
      <c r="F433" s="270" t="s">
        <v>3523</v>
      </c>
      <c r="G433" s="270" t="s">
        <v>186</v>
      </c>
      <c r="H433" s="269" t="s">
        <v>9</v>
      </c>
      <c r="I433" s="269"/>
      <c r="J433" s="270"/>
      <c r="K433" s="286"/>
      <c r="L433" s="286"/>
    </row>
    <row r="434" spans="1:12" x14ac:dyDescent="0.35">
      <c r="A434" s="267">
        <v>643</v>
      </c>
      <c r="B434" s="285" t="s">
        <v>3545</v>
      </c>
      <c r="C434" s="271">
        <v>45112</v>
      </c>
      <c r="D434" s="268" t="s">
        <v>61</v>
      </c>
      <c r="E434" s="268" t="s">
        <v>3522</v>
      </c>
      <c r="F434" s="270" t="s">
        <v>3546</v>
      </c>
      <c r="G434" s="270" t="s">
        <v>186</v>
      </c>
      <c r="H434" s="269" t="s">
        <v>9</v>
      </c>
      <c r="I434" s="269"/>
      <c r="J434" s="270"/>
      <c r="K434" s="286"/>
      <c r="L434" s="286"/>
    </row>
    <row r="435" spans="1:12" ht="29" x14ac:dyDescent="0.35">
      <c r="A435" s="267">
        <v>647</v>
      </c>
      <c r="B435" s="285" t="s">
        <v>3555</v>
      </c>
      <c r="C435" s="271">
        <v>45112</v>
      </c>
      <c r="D435" s="268" t="s">
        <v>61</v>
      </c>
      <c r="E435" s="268" t="s">
        <v>3522</v>
      </c>
      <c r="F435" s="270" t="s">
        <v>3556</v>
      </c>
      <c r="G435" s="270" t="s">
        <v>186</v>
      </c>
      <c r="H435" s="269" t="s">
        <v>9</v>
      </c>
      <c r="I435" s="269"/>
      <c r="J435" s="270"/>
      <c r="K435" s="286"/>
      <c r="L435" s="286"/>
    </row>
    <row r="436" spans="1:12" ht="29" x14ac:dyDescent="0.35">
      <c r="A436" s="267">
        <v>648</v>
      </c>
      <c r="B436" s="285" t="s">
        <v>3557</v>
      </c>
      <c r="C436" s="271">
        <v>45112</v>
      </c>
      <c r="D436" s="268" t="s">
        <v>61</v>
      </c>
      <c r="E436" s="268" t="s">
        <v>3522</v>
      </c>
      <c r="F436" s="270" t="s">
        <v>3558</v>
      </c>
      <c r="G436" s="270" t="s">
        <v>186</v>
      </c>
      <c r="H436" s="269" t="s">
        <v>9</v>
      </c>
      <c r="I436" s="269"/>
      <c r="J436" s="270"/>
      <c r="K436" s="286"/>
      <c r="L436" s="286"/>
    </row>
    <row r="437" spans="1:12" x14ac:dyDescent="0.35">
      <c r="A437" s="267">
        <v>659</v>
      </c>
      <c r="B437" s="285" t="s">
        <v>3582</v>
      </c>
      <c r="C437" s="271">
        <v>45112</v>
      </c>
      <c r="D437" s="268" t="s">
        <v>61</v>
      </c>
      <c r="E437" s="269" t="s">
        <v>3522</v>
      </c>
      <c r="F437" s="270" t="s">
        <v>3583</v>
      </c>
      <c r="G437" s="270" t="s">
        <v>186</v>
      </c>
      <c r="H437" s="269" t="s">
        <v>9</v>
      </c>
      <c r="I437" s="269"/>
      <c r="J437" s="270"/>
      <c r="K437" s="286"/>
      <c r="L437" s="286"/>
    </row>
    <row r="438" spans="1:12" ht="29" x14ac:dyDescent="0.35">
      <c r="A438" s="267">
        <v>662</v>
      </c>
      <c r="B438" s="285" t="s">
        <v>3592</v>
      </c>
      <c r="C438" s="271">
        <v>45112</v>
      </c>
      <c r="D438" s="268" t="s">
        <v>61</v>
      </c>
      <c r="E438" s="268" t="s">
        <v>3522</v>
      </c>
      <c r="F438" s="270" t="s">
        <v>3593</v>
      </c>
      <c r="G438" s="270" t="s">
        <v>186</v>
      </c>
      <c r="H438" s="269" t="s">
        <v>9</v>
      </c>
      <c r="I438" s="269"/>
      <c r="J438" s="270"/>
      <c r="K438" s="286"/>
      <c r="L438" s="286"/>
    </row>
    <row r="439" spans="1:12" x14ac:dyDescent="0.35">
      <c r="A439" s="267">
        <v>706</v>
      </c>
      <c r="B439" s="285" t="s">
        <v>3709</v>
      </c>
      <c r="C439" s="271">
        <v>45139</v>
      </c>
      <c r="D439" s="268" t="s">
        <v>61</v>
      </c>
      <c r="E439" s="268" t="s">
        <v>1661</v>
      </c>
      <c r="F439" s="270" t="s">
        <v>3710</v>
      </c>
      <c r="G439" s="270" t="s">
        <v>186</v>
      </c>
      <c r="H439" s="269" t="s">
        <v>9</v>
      </c>
      <c r="I439" s="269"/>
      <c r="J439" s="270"/>
      <c r="K439" s="286"/>
      <c r="L439" s="286"/>
    </row>
    <row r="440" spans="1:12" x14ac:dyDescent="0.35">
      <c r="A440" s="267">
        <v>707</v>
      </c>
      <c r="B440" s="285" t="s">
        <v>3711</v>
      </c>
      <c r="C440" s="271">
        <v>45139</v>
      </c>
      <c r="D440" s="268" t="s">
        <v>61</v>
      </c>
      <c r="E440" s="268" t="s">
        <v>1661</v>
      </c>
      <c r="F440" s="270" t="s">
        <v>3712</v>
      </c>
      <c r="G440" s="270" t="s">
        <v>186</v>
      </c>
      <c r="H440" s="269" t="s">
        <v>9</v>
      </c>
      <c r="I440" s="269"/>
      <c r="J440" s="270"/>
      <c r="K440" s="286"/>
      <c r="L440" s="286"/>
    </row>
    <row r="441" spans="1:12" ht="29" x14ac:dyDescent="0.35">
      <c r="A441" s="267">
        <v>708</v>
      </c>
      <c r="B441" s="285" t="s">
        <v>3713</v>
      </c>
      <c r="C441" s="271">
        <v>45139</v>
      </c>
      <c r="D441" s="268" t="s">
        <v>61</v>
      </c>
      <c r="E441" s="268" t="s">
        <v>1661</v>
      </c>
      <c r="F441" s="270" t="s">
        <v>3714</v>
      </c>
      <c r="G441" s="270" t="s">
        <v>186</v>
      </c>
      <c r="H441" s="269" t="s">
        <v>9</v>
      </c>
      <c r="I441" s="269"/>
      <c r="J441" s="270"/>
      <c r="K441" s="286"/>
      <c r="L441" s="286"/>
    </row>
    <row r="442" spans="1:12" ht="29" x14ac:dyDescent="0.35">
      <c r="A442" s="267">
        <v>709</v>
      </c>
      <c r="B442" s="285" t="s">
        <v>3715</v>
      </c>
      <c r="C442" s="271">
        <v>45139</v>
      </c>
      <c r="D442" s="268" t="s">
        <v>61</v>
      </c>
      <c r="E442" s="268" t="s">
        <v>1661</v>
      </c>
      <c r="F442" s="270" t="s">
        <v>3716</v>
      </c>
      <c r="G442" s="270" t="s">
        <v>186</v>
      </c>
      <c r="H442" s="269" t="s">
        <v>9</v>
      </c>
      <c r="I442" s="269"/>
      <c r="J442" s="270"/>
      <c r="K442" s="286"/>
      <c r="L442" s="286"/>
    </row>
    <row r="443" spans="1:12" x14ac:dyDescent="0.35">
      <c r="A443" s="267">
        <v>712</v>
      </c>
      <c r="B443" s="285" t="s">
        <v>3727</v>
      </c>
      <c r="C443" s="271">
        <v>45139</v>
      </c>
      <c r="D443" s="268" t="s">
        <v>61</v>
      </c>
      <c r="E443" s="268" t="s">
        <v>1661</v>
      </c>
      <c r="F443" s="270" t="s">
        <v>3728</v>
      </c>
      <c r="G443" s="270" t="s">
        <v>186</v>
      </c>
      <c r="H443" s="269" t="s">
        <v>9</v>
      </c>
      <c r="I443" s="269"/>
      <c r="J443" s="270"/>
      <c r="K443" s="286"/>
      <c r="L443" s="286"/>
    </row>
    <row r="444" spans="1:12" ht="29" x14ac:dyDescent="0.35">
      <c r="A444" s="267">
        <v>886</v>
      </c>
      <c r="B444" s="285" t="s">
        <v>4123</v>
      </c>
      <c r="C444" s="271">
        <v>45275</v>
      </c>
      <c r="D444" s="268" t="s">
        <v>61</v>
      </c>
      <c r="E444" s="268" t="s">
        <v>4124</v>
      </c>
      <c r="F444" s="270" t="s">
        <v>2985</v>
      </c>
      <c r="G444" s="270" t="s">
        <v>186</v>
      </c>
      <c r="H444" s="269" t="s">
        <v>9</v>
      </c>
      <c r="I444" s="269"/>
      <c r="J444" s="270"/>
      <c r="K444" s="286"/>
      <c r="L444" s="286"/>
    </row>
    <row r="445" spans="1:12" ht="29" x14ac:dyDescent="0.35">
      <c r="A445" s="267">
        <v>904</v>
      </c>
      <c r="B445" s="285" t="s">
        <v>4167</v>
      </c>
      <c r="C445" s="271">
        <v>45279</v>
      </c>
      <c r="D445" s="268" t="s">
        <v>61</v>
      </c>
      <c r="E445" s="268" t="s">
        <v>3522</v>
      </c>
      <c r="F445" s="270" t="s">
        <v>7205</v>
      </c>
      <c r="G445" s="270" t="s">
        <v>186</v>
      </c>
      <c r="H445" s="269" t="s">
        <v>9</v>
      </c>
      <c r="I445" s="269"/>
      <c r="J445" s="270"/>
      <c r="K445" s="286"/>
      <c r="L445" s="286"/>
    </row>
    <row r="446" spans="1:12" ht="29" x14ac:dyDescent="0.35">
      <c r="A446" s="267">
        <v>906</v>
      </c>
      <c r="B446" s="285" t="s">
        <v>4172</v>
      </c>
      <c r="C446" s="271">
        <v>45279</v>
      </c>
      <c r="D446" s="268" t="s">
        <v>61</v>
      </c>
      <c r="E446" s="268" t="s">
        <v>4173</v>
      </c>
      <c r="F446" s="270" t="s">
        <v>4174</v>
      </c>
      <c r="G446" s="270" t="s">
        <v>186</v>
      </c>
      <c r="H446" s="269" t="s">
        <v>9</v>
      </c>
      <c r="I446" s="269"/>
      <c r="J446" s="270"/>
      <c r="K446" s="286"/>
      <c r="L446" s="286"/>
    </row>
    <row r="447" spans="1:12" ht="29" x14ac:dyDescent="0.35">
      <c r="A447" s="267">
        <v>907</v>
      </c>
      <c r="B447" s="285" t="s">
        <v>4176</v>
      </c>
      <c r="C447" s="271">
        <v>45279</v>
      </c>
      <c r="D447" s="268" t="s">
        <v>61</v>
      </c>
      <c r="E447" s="268" t="s">
        <v>4173</v>
      </c>
      <c r="F447" s="270" t="s">
        <v>4177</v>
      </c>
      <c r="G447" s="270" t="s">
        <v>186</v>
      </c>
      <c r="H447" s="269" t="s">
        <v>9</v>
      </c>
      <c r="I447" s="269"/>
      <c r="J447" s="270"/>
      <c r="K447" s="286"/>
      <c r="L447" s="286"/>
    </row>
    <row r="448" spans="1:12" x14ac:dyDescent="0.35">
      <c r="A448" s="267">
        <v>940</v>
      </c>
      <c r="B448" s="285" t="s">
        <v>4256</v>
      </c>
      <c r="C448" s="271">
        <v>45309</v>
      </c>
      <c r="D448" s="269" t="s">
        <v>61</v>
      </c>
      <c r="E448" s="269" t="s">
        <v>184</v>
      </c>
      <c r="F448" s="270" t="s">
        <v>4257</v>
      </c>
      <c r="G448" s="270" t="s">
        <v>186</v>
      </c>
      <c r="H448" s="269" t="s">
        <v>9</v>
      </c>
      <c r="I448" s="269" t="s">
        <v>2273</v>
      </c>
      <c r="J448" s="270"/>
      <c r="K448" s="286"/>
      <c r="L448" s="286"/>
    </row>
    <row r="449" spans="1:15" x14ac:dyDescent="0.35">
      <c r="A449" s="267">
        <v>941</v>
      </c>
      <c r="B449" s="285" t="s">
        <v>4259</v>
      </c>
      <c r="C449" s="271">
        <v>45309</v>
      </c>
      <c r="D449" s="269" t="s">
        <v>61</v>
      </c>
      <c r="E449" s="269" t="s">
        <v>184</v>
      </c>
      <c r="F449" s="270" t="s">
        <v>4260</v>
      </c>
      <c r="G449" s="270" t="s">
        <v>186</v>
      </c>
      <c r="H449" s="269" t="s">
        <v>9</v>
      </c>
      <c r="I449" s="269" t="s">
        <v>2273</v>
      </c>
      <c r="J449" s="270"/>
      <c r="K449" s="286"/>
      <c r="L449" s="286"/>
    </row>
    <row r="450" spans="1:15" x14ac:dyDescent="0.35">
      <c r="A450" s="267">
        <v>1274</v>
      </c>
      <c r="B450" s="285" t="s">
        <v>2271</v>
      </c>
      <c r="C450" s="271">
        <v>45750</v>
      </c>
      <c r="D450" s="268" t="s">
        <v>61</v>
      </c>
      <c r="E450" s="269" t="s">
        <v>1584</v>
      </c>
      <c r="F450" s="278" t="s">
        <v>2272</v>
      </c>
      <c r="G450" s="278" t="s">
        <v>186</v>
      </c>
      <c r="H450" s="279" t="s">
        <v>8</v>
      </c>
      <c r="I450" s="269" t="s">
        <v>2273</v>
      </c>
      <c r="J450" s="270"/>
      <c r="K450" s="286"/>
      <c r="L450" s="286"/>
    </row>
    <row r="451" spans="1:15" ht="43.5" x14ac:dyDescent="0.35">
      <c r="A451" s="267">
        <v>294</v>
      </c>
      <c r="B451" s="285" t="s">
        <v>2690</v>
      </c>
      <c r="C451" s="271">
        <v>45218</v>
      </c>
      <c r="D451" s="269" t="s">
        <v>26</v>
      </c>
      <c r="E451" s="269" t="s">
        <v>2677</v>
      </c>
      <c r="F451" s="270" t="s">
        <v>2691</v>
      </c>
      <c r="G451" s="270" t="s">
        <v>186</v>
      </c>
      <c r="H451" s="269" t="s">
        <v>9</v>
      </c>
      <c r="I451" s="269"/>
      <c r="J451" s="270" t="s">
        <v>7206</v>
      </c>
      <c r="K451" s="286" t="s">
        <v>711</v>
      </c>
      <c r="L451" s="286"/>
    </row>
    <row r="452" spans="1:15" ht="43.5" x14ac:dyDescent="0.35">
      <c r="A452" s="267">
        <v>295</v>
      </c>
      <c r="B452" s="285" t="s">
        <v>2693</v>
      </c>
      <c r="C452" s="271">
        <v>45218</v>
      </c>
      <c r="D452" s="269" t="s">
        <v>26</v>
      </c>
      <c r="E452" s="269" t="s">
        <v>184</v>
      </c>
      <c r="F452" s="270" t="s">
        <v>2694</v>
      </c>
      <c r="G452" s="270" t="s">
        <v>186</v>
      </c>
      <c r="H452" s="269" t="s">
        <v>9</v>
      </c>
      <c r="I452" s="269"/>
      <c r="J452" s="270" t="s">
        <v>7206</v>
      </c>
      <c r="K452" s="286" t="s">
        <v>711</v>
      </c>
      <c r="L452" s="286"/>
    </row>
    <row r="453" spans="1:15" ht="116" x14ac:dyDescent="0.35">
      <c r="A453" s="267">
        <v>296</v>
      </c>
      <c r="B453" s="285" t="s">
        <v>2695</v>
      </c>
      <c r="C453" s="271">
        <v>45218</v>
      </c>
      <c r="D453" s="269" t="s">
        <v>26</v>
      </c>
      <c r="E453" s="269" t="s">
        <v>2696</v>
      </c>
      <c r="F453" s="270" t="s">
        <v>2697</v>
      </c>
      <c r="G453" s="270" t="s">
        <v>186</v>
      </c>
      <c r="H453" s="269" t="s">
        <v>9</v>
      </c>
      <c r="I453" s="269"/>
      <c r="J453" s="270" t="s">
        <v>7207</v>
      </c>
      <c r="K453" s="286" t="s">
        <v>711</v>
      </c>
      <c r="L453" s="286"/>
    </row>
    <row r="454" spans="1:15" ht="87" x14ac:dyDescent="0.35">
      <c r="A454" s="267">
        <v>297</v>
      </c>
      <c r="B454" s="285" t="s">
        <v>2699</v>
      </c>
      <c r="C454" s="271">
        <v>45218</v>
      </c>
      <c r="D454" s="269" t="s">
        <v>26</v>
      </c>
      <c r="E454" s="269" t="s">
        <v>2696</v>
      </c>
      <c r="F454" s="270" t="s">
        <v>7208</v>
      </c>
      <c r="G454" s="270" t="s">
        <v>186</v>
      </c>
      <c r="H454" s="269" t="s">
        <v>9</v>
      </c>
      <c r="I454" s="269"/>
      <c r="J454" s="270" t="s">
        <v>7209</v>
      </c>
      <c r="K454" s="286" t="s">
        <v>711</v>
      </c>
      <c r="L454" s="286"/>
    </row>
    <row r="455" spans="1:15" ht="43.5" x14ac:dyDescent="0.35">
      <c r="A455" s="267">
        <v>318</v>
      </c>
      <c r="B455" s="285" t="s">
        <v>2756</v>
      </c>
      <c r="C455" s="271">
        <v>45218</v>
      </c>
      <c r="D455" s="273" t="s">
        <v>14</v>
      </c>
      <c r="E455" s="273" t="s">
        <v>2707</v>
      </c>
      <c r="F455" s="270" t="s">
        <v>7210</v>
      </c>
      <c r="G455" s="270" t="s">
        <v>186</v>
      </c>
      <c r="H455" s="269" t="s">
        <v>9</v>
      </c>
      <c r="I455" s="269"/>
      <c r="J455" s="270" t="s">
        <v>2758</v>
      </c>
      <c r="K455" s="286"/>
      <c r="L455" s="286"/>
    </row>
    <row r="456" spans="1:15" ht="29" x14ac:dyDescent="0.35">
      <c r="A456" s="267">
        <v>96</v>
      </c>
      <c r="B456" s="285" t="s">
        <v>4300</v>
      </c>
      <c r="C456" s="271">
        <v>45139</v>
      </c>
      <c r="D456" s="269" t="s">
        <v>77</v>
      </c>
      <c r="E456" s="269" t="s">
        <v>1584</v>
      </c>
      <c r="F456" s="270" t="s">
        <v>4301</v>
      </c>
      <c r="G456" s="270" t="s">
        <v>1689</v>
      </c>
      <c r="H456" s="269" t="s">
        <v>9</v>
      </c>
      <c r="I456" s="269"/>
      <c r="J456" s="303" t="s">
        <v>3274</v>
      </c>
      <c r="K456" s="286"/>
      <c r="L456" s="286" t="s">
        <v>45</v>
      </c>
      <c r="M456" s="12" t="s">
        <v>3275</v>
      </c>
      <c r="N456" s="301">
        <v>45857</v>
      </c>
      <c r="O456" s="216" t="s">
        <v>1340</v>
      </c>
    </row>
    <row r="457" spans="1:15" ht="43.5" x14ac:dyDescent="0.35">
      <c r="A457" s="267">
        <v>97</v>
      </c>
      <c r="B457" s="285" t="s">
        <v>4323</v>
      </c>
      <c r="C457" s="271">
        <v>45139</v>
      </c>
      <c r="D457" s="269" t="s">
        <v>77</v>
      </c>
      <c r="E457" s="269" t="s">
        <v>1584</v>
      </c>
      <c r="F457" s="270" t="s">
        <v>4324</v>
      </c>
      <c r="G457" s="270" t="s">
        <v>186</v>
      </c>
      <c r="H457" s="269" t="s">
        <v>1548</v>
      </c>
      <c r="I457" s="269"/>
      <c r="J457" s="303" t="s">
        <v>4325</v>
      </c>
      <c r="K457" s="286"/>
      <c r="L457" s="286" t="s">
        <v>48</v>
      </c>
    </row>
    <row r="458" spans="1:15" ht="29" x14ac:dyDescent="0.35">
      <c r="A458" s="267">
        <v>98</v>
      </c>
      <c r="B458" s="285" t="s">
        <v>4348</v>
      </c>
      <c r="C458" s="271">
        <v>45139</v>
      </c>
      <c r="D458" s="269" t="s">
        <v>77</v>
      </c>
      <c r="E458" s="269" t="s">
        <v>1070</v>
      </c>
      <c r="F458" s="270" t="s">
        <v>4349</v>
      </c>
      <c r="G458" s="270" t="s">
        <v>186</v>
      </c>
      <c r="H458" s="269" t="s">
        <v>1548</v>
      </c>
      <c r="I458" s="269"/>
      <c r="J458" s="303" t="s">
        <v>4350</v>
      </c>
      <c r="K458" s="286"/>
      <c r="L458" s="286" t="s">
        <v>48</v>
      </c>
    </row>
    <row r="459" spans="1:15" x14ac:dyDescent="0.35">
      <c r="A459" s="267">
        <v>99</v>
      </c>
      <c r="B459" s="285" t="s">
        <v>4370</v>
      </c>
      <c r="C459" s="271">
        <v>45139</v>
      </c>
      <c r="D459" s="269" t="s">
        <v>77</v>
      </c>
      <c r="E459" s="269" t="s">
        <v>1584</v>
      </c>
      <c r="F459" s="270" t="s">
        <v>4371</v>
      </c>
      <c r="G459" s="270" t="s">
        <v>186</v>
      </c>
      <c r="H459" s="269" t="s">
        <v>1548</v>
      </c>
      <c r="I459" s="269"/>
      <c r="J459" s="270"/>
      <c r="K459" s="286"/>
      <c r="L459" s="286" t="s">
        <v>48</v>
      </c>
    </row>
    <row r="460" spans="1:15" x14ac:dyDescent="0.35">
      <c r="A460" s="267">
        <v>100</v>
      </c>
      <c r="B460" s="285" t="s">
        <v>1545</v>
      </c>
      <c r="C460" s="271">
        <v>45139</v>
      </c>
      <c r="D460" s="269" t="s">
        <v>77</v>
      </c>
      <c r="E460" s="269" t="s">
        <v>1546</v>
      </c>
      <c r="F460" s="270" t="s">
        <v>1547</v>
      </c>
      <c r="G460" s="270" t="s">
        <v>186</v>
      </c>
      <c r="H460" s="269" t="s">
        <v>1548</v>
      </c>
      <c r="I460" s="269"/>
      <c r="J460" s="270"/>
      <c r="K460" s="286"/>
      <c r="L460" s="286" t="s">
        <v>48</v>
      </c>
    </row>
    <row r="461" spans="1:15" ht="29" x14ac:dyDescent="0.35">
      <c r="A461" s="267">
        <v>101</v>
      </c>
      <c r="B461" s="285" t="s">
        <v>1583</v>
      </c>
      <c r="C461" s="271">
        <v>45139</v>
      </c>
      <c r="D461" s="269" t="s">
        <v>77</v>
      </c>
      <c r="E461" s="269" t="s">
        <v>1584</v>
      </c>
      <c r="F461" s="270" t="s">
        <v>1585</v>
      </c>
      <c r="G461" s="270" t="s">
        <v>186</v>
      </c>
      <c r="H461" s="269" t="s">
        <v>1548</v>
      </c>
      <c r="I461" s="269"/>
      <c r="J461" s="270" t="s">
        <v>1586</v>
      </c>
      <c r="K461" s="286"/>
      <c r="L461" s="286" t="s">
        <v>48</v>
      </c>
    </row>
    <row r="462" spans="1:15" x14ac:dyDescent="0.35">
      <c r="A462" s="267">
        <v>102</v>
      </c>
      <c r="B462" s="285" t="s">
        <v>1617</v>
      </c>
      <c r="C462" s="271">
        <v>45139</v>
      </c>
      <c r="D462" s="269" t="s">
        <v>77</v>
      </c>
      <c r="E462" s="269" t="s">
        <v>1584</v>
      </c>
      <c r="F462" s="270" t="s">
        <v>1618</v>
      </c>
      <c r="G462" s="270" t="s">
        <v>186</v>
      </c>
      <c r="H462" s="269" t="s">
        <v>9</v>
      </c>
      <c r="I462" s="269"/>
      <c r="J462" s="270"/>
      <c r="K462" s="286"/>
      <c r="L462" s="286" t="s">
        <v>46</v>
      </c>
    </row>
    <row r="463" spans="1:15" ht="43.5" x14ac:dyDescent="0.35">
      <c r="A463" s="267">
        <v>103</v>
      </c>
      <c r="B463" s="285" t="s">
        <v>1646</v>
      </c>
      <c r="C463" s="271">
        <v>45139</v>
      </c>
      <c r="D463" s="269" t="s">
        <v>77</v>
      </c>
      <c r="E463" s="269" t="s">
        <v>1542</v>
      </c>
      <c r="F463" s="270" t="s">
        <v>1647</v>
      </c>
      <c r="G463" s="270" t="s">
        <v>186</v>
      </c>
      <c r="H463" s="269" t="s">
        <v>1548</v>
      </c>
      <c r="I463" s="269"/>
      <c r="J463" s="303" t="s">
        <v>7211</v>
      </c>
      <c r="K463" s="286"/>
      <c r="L463" s="286" t="s">
        <v>48</v>
      </c>
    </row>
    <row r="464" spans="1:15" ht="29" x14ac:dyDescent="0.35">
      <c r="A464" s="267">
        <v>104</v>
      </c>
      <c r="B464" s="285" t="s">
        <v>1675</v>
      </c>
      <c r="C464" s="271">
        <v>45139</v>
      </c>
      <c r="D464" s="269" t="s">
        <v>77</v>
      </c>
      <c r="E464" s="269" t="s">
        <v>1546</v>
      </c>
      <c r="F464" s="270" t="s">
        <v>1676</v>
      </c>
      <c r="G464" s="270" t="s">
        <v>186</v>
      </c>
      <c r="H464" s="269" t="s">
        <v>1548</v>
      </c>
      <c r="I464" s="269"/>
      <c r="J464" s="270"/>
      <c r="K464" s="286"/>
      <c r="L464" s="286" t="s">
        <v>48</v>
      </c>
    </row>
    <row r="465" spans="1:12" ht="29" x14ac:dyDescent="0.35">
      <c r="A465" s="267">
        <v>105</v>
      </c>
      <c r="B465" s="285" t="s">
        <v>1706</v>
      </c>
      <c r="C465" s="271">
        <v>45139</v>
      </c>
      <c r="D465" s="269" t="s">
        <v>77</v>
      </c>
      <c r="E465" s="269" t="s">
        <v>1546</v>
      </c>
      <c r="F465" s="270" t="s">
        <v>1707</v>
      </c>
      <c r="G465" s="270" t="s">
        <v>186</v>
      </c>
      <c r="H465" s="269" t="s">
        <v>1548</v>
      </c>
      <c r="I465" s="269"/>
      <c r="J465" s="270"/>
      <c r="K465" s="286"/>
      <c r="L465" s="286" t="s">
        <v>48</v>
      </c>
    </row>
    <row r="466" spans="1:12" ht="58" x14ac:dyDescent="0.35">
      <c r="A466" s="267">
        <v>106</v>
      </c>
      <c r="B466" s="285" t="s">
        <v>1733</v>
      </c>
      <c r="C466" s="271">
        <v>45139</v>
      </c>
      <c r="D466" s="269" t="s">
        <v>77</v>
      </c>
      <c r="E466" s="269" t="s">
        <v>1734</v>
      </c>
      <c r="F466" s="270" t="s">
        <v>1735</v>
      </c>
      <c r="G466" s="270" t="s">
        <v>1689</v>
      </c>
      <c r="H466" s="269" t="s">
        <v>1548</v>
      </c>
      <c r="I466" s="269"/>
      <c r="J466" s="303" t="s">
        <v>7212</v>
      </c>
      <c r="K466" s="286"/>
      <c r="L466" s="286" t="s">
        <v>48</v>
      </c>
    </row>
    <row r="467" spans="1:12" x14ac:dyDescent="0.35">
      <c r="A467" s="267">
        <v>107</v>
      </c>
      <c r="B467" s="285" t="s">
        <v>1762</v>
      </c>
      <c r="C467" s="271">
        <v>45139</v>
      </c>
      <c r="D467" s="269" t="s">
        <v>77</v>
      </c>
      <c r="E467" s="269" t="s">
        <v>1546</v>
      </c>
      <c r="F467" s="270" t="s">
        <v>1763</v>
      </c>
      <c r="G467" s="270" t="s">
        <v>1689</v>
      </c>
      <c r="H467" s="269" t="s">
        <v>1548</v>
      </c>
      <c r="I467" s="269"/>
      <c r="J467" s="303" t="s">
        <v>7190</v>
      </c>
      <c r="K467" s="286"/>
      <c r="L467" s="286" t="s">
        <v>48</v>
      </c>
    </row>
    <row r="468" spans="1:12" x14ac:dyDescent="0.35">
      <c r="A468" s="267">
        <v>108</v>
      </c>
      <c r="B468" s="285" t="s">
        <v>1789</v>
      </c>
      <c r="C468" s="271">
        <v>45139</v>
      </c>
      <c r="D468" s="269" t="s">
        <v>77</v>
      </c>
      <c r="E468" s="269" t="s">
        <v>1546</v>
      </c>
      <c r="F468" s="270" t="s">
        <v>1763</v>
      </c>
      <c r="G468" s="270" t="s">
        <v>1689</v>
      </c>
      <c r="H468" s="269" t="s">
        <v>1548</v>
      </c>
      <c r="I468" s="269"/>
      <c r="J468" s="303" t="s">
        <v>7190</v>
      </c>
      <c r="K468" s="286"/>
      <c r="L468" s="286" t="s">
        <v>48</v>
      </c>
    </row>
    <row r="469" spans="1:12" ht="29" x14ac:dyDescent="0.35">
      <c r="A469" s="267">
        <v>109</v>
      </c>
      <c r="B469" s="285" t="s">
        <v>1812</v>
      </c>
      <c r="C469" s="271">
        <v>45139</v>
      </c>
      <c r="D469" s="269" t="s">
        <v>77</v>
      </c>
      <c r="E469" s="269" t="s">
        <v>1546</v>
      </c>
      <c r="F469" s="270" t="s">
        <v>1813</v>
      </c>
      <c r="G469" s="270" t="s">
        <v>1689</v>
      </c>
      <c r="H469" s="269" t="s">
        <v>1548</v>
      </c>
      <c r="I469" s="269"/>
      <c r="J469" s="303" t="s">
        <v>7189</v>
      </c>
      <c r="K469" s="286"/>
      <c r="L469" s="286" t="s">
        <v>48</v>
      </c>
    </row>
    <row r="470" spans="1:12" x14ac:dyDescent="0.35">
      <c r="A470" s="267">
        <v>110</v>
      </c>
      <c r="B470" s="285" t="s">
        <v>1837</v>
      </c>
      <c r="C470" s="271">
        <v>45139</v>
      </c>
      <c r="D470" s="269" t="s">
        <v>77</v>
      </c>
      <c r="E470" s="269" t="s">
        <v>1546</v>
      </c>
      <c r="F470" s="270" t="s">
        <v>1838</v>
      </c>
      <c r="G470" s="270" t="s">
        <v>1689</v>
      </c>
      <c r="H470" s="269" t="s">
        <v>9</v>
      </c>
      <c r="I470" s="269"/>
      <c r="J470" s="270"/>
      <c r="K470" s="286"/>
      <c r="L470" s="286" t="s">
        <v>46</v>
      </c>
    </row>
    <row r="471" spans="1:12" ht="29" x14ac:dyDescent="0.35">
      <c r="A471" s="267">
        <v>111</v>
      </c>
      <c r="B471" s="285" t="s">
        <v>1859</v>
      </c>
      <c r="C471" s="271">
        <v>45139</v>
      </c>
      <c r="D471" s="269" t="s">
        <v>77</v>
      </c>
      <c r="E471" s="269" t="s">
        <v>1546</v>
      </c>
      <c r="F471" s="270" t="s">
        <v>1860</v>
      </c>
      <c r="G471" s="270" t="s">
        <v>1689</v>
      </c>
      <c r="H471" s="269" t="s">
        <v>1548</v>
      </c>
      <c r="I471" s="269"/>
      <c r="J471" s="303" t="s">
        <v>7189</v>
      </c>
      <c r="K471" s="286"/>
      <c r="L471" s="286" t="s">
        <v>48</v>
      </c>
    </row>
    <row r="472" spans="1:12" ht="29" x14ac:dyDescent="0.35">
      <c r="A472" s="267">
        <v>112</v>
      </c>
      <c r="B472" s="285" t="s">
        <v>1881</v>
      </c>
      <c r="C472" s="271">
        <v>45139</v>
      </c>
      <c r="D472" s="269" t="s">
        <v>77</v>
      </c>
      <c r="E472" s="269" t="s">
        <v>1546</v>
      </c>
      <c r="F472" s="270" t="s">
        <v>1882</v>
      </c>
      <c r="G472" s="270" t="s">
        <v>1689</v>
      </c>
      <c r="H472" s="269" t="s">
        <v>1548</v>
      </c>
      <c r="I472" s="269"/>
      <c r="J472" s="303" t="s">
        <v>1883</v>
      </c>
      <c r="K472" s="286"/>
      <c r="L472" s="286" t="s">
        <v>48</v>
      </c>
    </row>
    <row r="473" spans="1:12" ht="29" x14ac:dyDescent="0.35">
      <c r="A473" s="267">
        <v>113</v>
      </c>
      <c r="B473" s="285" t="s">
        <v>1905</v>
      </c>
      <c r="C473" s="271">
        <v>45139</v>
      </c>
      <c r="D473" s="269" t="s">
        <v>77</v>
      </c>
      <c r="E473" s="269" t="s">
        <v>1546</v>
      </c>
      <c r="F473" s="270" t="s">
        <v>1906</v>
      </c>
      <c r="G473" s="270" t="s">
        <v>1689</v>
      </c>
      <c r="H473" s="269" t="s">
        <v>1548</v>
      </c>
      <c r="I473" s="269"/>
      <c r="J473" s="303" t="s">
        <v>7189</v>
      </c>
      <c r="K473" s="286"/>
      <c r="L473" s="286" t="s">
        <v>48</v>
      </c>
    </row>
    <row r="474" spans="1:12" x14ac:dyDescent="0.35">
      <c r="A474" s="267">
        <v>114</v>
      </c>
      <c r="B474" s="285" t="s">
        <v>1928</v>
      </c>
      <c r="C474" s="271">
        <v>45139</v>
      </c>
      <c r="D474" s="269" t="s">
        <v>77</v>
      </c>
      <c r="E474" s="269" t="s">
        <v>1320</v>
      </c>
      <c r="F474" s="270" t="s">
        <v>1929</v>
      </c>
      <c r="G474" s="270" t="s">
        <v>186</v>
      </c>
      <c r="H474" s="269" t="s">
        <v>1548</v>
      </c>
      <c r="I474" s="269"/>
      <c r="J474" s="270"/>
      <c r="K474" s="286"/>
      <c r="L474" s="286" t="s">
        <v>48</v>
      </c>
    </row>
    <row r="475" spans="1:12" ht="29" x14ac:dyDescent="0.35">
      <c r="A475" s="267">
        <v>115</v>
      </c>
      <c r="B475" s="285" t="s">
        <v>1952</v>
      </c>
      <c r="C475" s="271">
        <v>45139</v>
      </c>
      <c r="D475" s="269" t="s">
        <v>77</v>
      </c>
      <c r="E475" s="269" t="s">
        <v>1546</v>
      </c>
      <c r="F475" s="270" t="s">
        <v>1953</v>
      </c>
      <c r="G475" s="270" t="s">
        <v>186</v>
      </c>
      <c r="H475" s="269" t="s">
        <v>1548</v>
      </c>
      <c r="I475" s="269"/>
      <c r="J475" s="303" t="s">
        <v>7191</v>
      </c>
      <c r="K475" s="286"/>
      <c r="L475" s="286" t="s">
        <v>48</v>
      </c>
    </row>
    <row r="476" spans="1:12" ht="43.5" x14ac:dyDescent="0.35">
      <c r="A476" s="267">
        <v>116</v>
      </c>
      <c r="B476" s="285" t="s">
        <v>1975</v>
      </c>
      <c r="C476" s="271">
        <v>45139</v>
      </c>
      <c r="D476" s="269" t="s">
        <v>77</v>
      </c>
      <c r="E476" s="269" t="s">
        <v>1546</v>
      </c>
      <c r="F476" s="270" t="s">
        <v>1976</v>
      </c>
      <c r="G476" s="270" t="s">
        <v>186</v>
      </c>
      <c r="H476" s="269" t="s">
        <v>1548</v>
      </c>
      <c r="I476" s="269"/>
      <c r="J476" s="303" t="s">
        <v>7192</v>
      </c>
      <c r="K476" s="286"/>
      <c r="L476" s="286" t="s">
        <v>48</v>
      </c>
    </row>
    <row r="477" spans="1:12" x14ac:dyDescent="0.35">
      <c r="A477" s="267">
        <v>117</v>
      </c>
      <c r="B477" s="285" t="s">
        <v>1998</v>
      </c>
      <c r="C477" s="271">
        <v>45139</v>
      </c>
      <c r="D477" s="269" t="s">
        <v>77</v>
      </c>
      <c r="E477" s="269" t="s">
        <v>1546</v>
      </c>
      <c r="F477" s="270" t="s">
        <v>1999</v>
      </c>
      <c r="G477" s="270" t="s">
        <v>186</v>
      </c>
      <c r="H477" s="269" t="s">
        <v>1548</v>
      </c>
      <c r="I477" s="269"/>
      <c r="J477" s="303" t="s">
        <v>7193</v>
      </c>
      <c r="K477" s="286"/>
      <c r="L477" s="286" t="s">
        <v>48</v>
      </c>
    </row>
    <row r="478" spans="1:12" x14ac:dyDescent="0.35">
      <c r="A478" s="267">
        <v>118</v>
      </c>
      <c r="B478" s="285" t="s">
        <v>2021</v>
      </c>
      <c r="C478" s="271">
        <v>45139</v>
      </c>
      <c r="D478" s="269" t="s">
        <v>77</v>
      </c>
      <c r="E478" s="269" t="s">
        <v>1546</v>
      </c>
      <c r="F478" s="270" t="s">
        <v>2022</v>
      </c>
      <c r="G478" s="270" t="s">
        <v>186</v>
      </c>
      <c r="H478" s="269" t="s">
        <v>1548</v>
      </c>
      <c r="I478" s="269"/>
      <c r="J478" s="270"/>
      <c r="K478" s="286"/>
      <c r="L478" s="286" t="s">
        <v>48</v>
      </c>
    </row>
    <row r="479" spans="1:12" ht="29" x14ac:dyDescent="0.35">
      <c r="A479" s="267">
        <v>119</v>
      </c>
      <c r="B479" s="285" t="s">
        <v>2046</v>
      </c>
      <c r="C479" s="271">
        <v>45139</v>
      </c>
      <c r="D479" s="269" t="s">
        <v>77</v>
      </c>
      <c r="E479" s="269" t="s">
        <v>1546</v>
      </c>
      <c r="F479" s="270" t="s">
        <v>2047</v>
      </c>
      <c r="G479" s="270" t="s">
        <v>186</v>
      </c>
      <c r="H479" s="269" t="s">
        <v>1548</v>
      </c>
      <c r="I479" s="269"/>
      <c r="J479" s="303" t="s">
        <v>7194</v>
      </c>
      <c r="K479" s="286"/>
      <c r="L479" s="286" t="s">
        <v>48</v>
      </c>
    </row>
    <row r="480" spans="1:12" ht="29" x14ac:dyDescent="0.35">
      <c r="A480" s="267">
        <v>120</v>
      </c>
      <c r="B480" s="285" t="s">
        <v>2079</v>
      </c>
      <c r="C480" s="271">
        <v>45139</v>
      </c>
      <c r="D480" s="269" t="s">
        <v>77</v>
      </c>
      <c r="E480" s="269" t="s">
        <v>1546</v>
      </c>
      <c r="F480" s="270" t="s">
        <v>2080</v>
      </c>
      <c r="G480" s="270" t="s">
        <v>186</v>
      </c>
      <c r="H480" s="269" t="s">
        <v>1548</v>
      </c>
      <c r="I480" s="269"/>
      <c r="J480" s="303" t="s">
        <v>7194</v>
      </c>
      <c r="K480" s="286"/>
      <c r="L480" s="286" t="s">
        <v>48</v>
      </c>
    </row>
    <row r="481" spans="1:12" x14ac:dyDescent="0.35">
      <c r="A481" s="267">
        <v>121</v>
      </c>
      <c r="B481" s="285" t="s">
        <v>2108</v>
      </c>
      <c r="C481" s="271">
        <v>45139</v>
      </c>
      <c r="D481" s="269" t="s">
        <v>77</v>
      </c>
      <c r="E481" s="269" t="s">
        <v>1546</v>
      </c>
      <c r="F481" s="270" t="s">
        <v>2109</v>
      </c>
      <c r="G481" s="270" t="s">
        <v>186</v>
      </c>
      <c r="H481" s="269" t="s">
        <v>1548</v>
      </c>
      <c r="I481" s="269"/>
      <c r="J481" s="270"/>
      <c r="K481" s="286"/>
      <c r="L481" s="286" t="s">
        <v>48</v>
      </c>
    </row>
    <row r="482" spans="1:12" ht="29" x14ac:dyDescent="0.35">
      <c r="A482" s="267">
        <v>122</v>
      </c>
      <c r="B482" s="285" t="s">
        <v>2132</v>
      </c>
      <c r="C482" s="271">
        <v>45139</v>
      </c>
      <c r="D482" s="269" t="s">
        <v>77</v>
      </c>
      <c r="E482" s="269" t="s">
        <v>1546</v>
      </c>
      <c r="F482" s="270" t="s">
        <v>2133</v>
      </c>
      <c r="G482" s="270" t="s">
        <v>186</v>
      </c>
      <c r="H482" s="269" t="s">
        <v>1548</v>
      </c>
      <c r="I482" s="269"/>
      <c r="J482" s="303" t="s">
        <v>7189</v>
      </c>
      <c r="K482" s="286"/>
      <c r="L482" s="286" t="s">
        <v>48</v>
      </c>
    </row>
    <row r="483" spans="1:12" ht="29" x14ac:dyDescent="0.35">
      <c r="A483" s="267">
        <v>123</v>
      </c>
      <c r="B483" s="285" t="s">
        <v>2154</v>
      </c>
      <c r="C483" s="271">
        <v>45139</v>
      </c>
      <c r="D483" s="269" t="s">
        <v>77</v>
      </c>
      <c r="E483" s="269" t="s">
        <v>1546</v>
      </c>
      <c r="F483" s="270" t="s">
        <v>2155</v>
      </c>
      <c r="G483" s="270" t="s">
        <v>186</v>
      </c>
      <c r="H483" s="269" t="s">
        <v>1548</v>
      </c>
      <c r="I483" s="269"/>
      <c r="J483" s="303" t="s">
        <v>7189</v>
      </c>
      <c r="K483" s="286"/>
      <c r="L483" s="286" t="s">
        <v>48</v>
      </c>
    </row>
    <row r="484" spans="1:12" ht="29" x14ac:dyDescent="0.35">
      <c r="A484" s="267">
        <v>124</v>
      </c>
      <c r="B484" s="285" t="s">
        <v>2176</v>
      </c>
      <c r="C484" s="271">
        <v>45139</v>
      </c>
      <c r="D484" s="269" t="s">
        <v>77</v>
      </c>
      <c r="E484" s="269" t="s">
        <v>1546</v>
      </c>
      <c r="F484" s="270" t="s">
        <v>2177</v>
      </c>
      <c r="G484" s="270" t="s">
        <v>186</v>
      </c>
      <c r="H484" s="269" t="s">
        <v>9</v>
      </c>
      <c r="I484" s="269"/>
      <c r="J484" s="270"/>
      <c r="K484" s="286"/>
      <c r="L484" s="286" t="s">
        <v>46</v>
      </c>
    </row>
    <row r="485" spans="1:12" x14ac:dyDescent="0.35">
      <c r="A485" s="267">
        <v>125</v>
      </c>
      <c r="B485" s="285" t="s">
        <v>2205</v>
      </c>
      <c r="C485" s="271">
        <v>45139</v>
      </c>
      <c r="D485" s="269" t="s">
        <v>77</v>
      </c>
      <c r="E485" s="269" t="s">
        <v>1546</v>
      </c>
      <c r="F485" s="270" t="s">
        <v>2206</v>
      </c>
      <c r="G485" s="270" t="s">
        <v>186</v>
      </c>
      <c r="H485" s="269" t="s">
        <v>9</v>
      </c>
      <c r="I485" s="269"/>
      <c r="J485" s="270"/>
      <c r="K485" s="286"/>
      <c r="L485" s="286" t="s">
        <v>46</v>
      </c>
    </row>
    <row r="486" spans="1:12" x14ac:dyDescent="0.35">
      <c r="A486" s="267">
        <v>126</v>
      </c>
      <c r="B486" s="285" t="s">
        <v>2233</v>
      </c>
      <c r="C486" s="271">
        <v>45139</v>
      </c>
      <c r="D486" s="269" t="s">
        <v>77</v>
      </c>
      <c r="E486" s="269" t="s">
        <v>1546</v>
      </c>
      <c r="F486" s="270" t="s">
        <v>2234</v>
      </c>
      <c r="G486" s="270" t="s">
        <v>186</v>
      </c>
      <c r="H486" s="269" t="s">
        <v>1548</v>
      </c>
      <c r="I486" s="269"/>
      <c r="J486" s="270"/>
      <c r="K486" s="286"/>
      <c r="L486" s="286" t="s">
        <v>48</v>
      </c>
    </row>
    <row r="487" spans="1:12" ht="29" x14ac:dyDescent="0.35">
      <c r="A487" s="267">
        <v>127</v>
      </c>
      <c r="B487" s="285" t="s">
        <v>2260</v>
      </c>
      <c r="C487" s="271">
        <v>45139</v>
      </c>
      <c r="D487" s="269" t="s">
        <v>77</v>
      </c>
      <c r="E487" s="269" t="s">
        <v>1546</v>
      </c>
      <c r="F487" s="270" t="s">
        <v>2261</v>
      </c>
      <c r="G487" s="270" t="s">
        <v>186</v>
      </c>
      <c r="H487" s="269" t="s">
        <v>1548</v>
      </c>
      <c r="I487" s="269"/>
      <c r="J487" s="303" t="s">
        <v>7189</v>
      </c>
      <c r="K487" s="286"/>
      <c r="L487" s="286" t="s">
        <v>48</v>
      </c>
    </row>
    <row r="488" spans="1:12" x14ac:dyDescent="0.35">
      <c r="A488" s="267">
        <v>128</v>
      </c>
      <c r="B488" s="285" t="s">
        <v>2282</v>
      </c>
      <c r="C488" s="271">
        <v>45139</v>
      </c>
      <c r="D488" s="269" t="s">
        <v>77</v>
      </c>
      <c r="E488" s="269" t="s">
        <v>1546</v>
      </c>
      <c r="F488" s="270" t="s">
        <v>2283</v>
      </c>
      <c r="G488" s="270" t="s">
        <v>186</v>
      </c>
      <c r="H488" s="269" t="s">
        <v>1548</v>
      </c>
      <c r="I488" s="269"/>
      <c r="J488" s="303" t="s">
        <v>7195</v>
      </c>
      <c r="K488" s="286"/>
      <c r="L488" s="286" t="s">
        <v>48</v>
      </c>
    </row>
    <row r="489" spans="1:12" ht="29" x14ac:dyDescent="0.35">
      <c r="A489" s="267">
        <v>129</v>
      </c>
      <c r="B489" s="285" t="s">
        <v>2284</v>
      </c>
      <c r="C489" s="271">
        <v>45139</v>
      </c>
      <c r="D489" s="269" t="s">
        <v>77</v>
      </c>
      <c r="E489" s="269" t="s">
        <v>1546</v>
      </c>
      <c r="F489" s="270" t="s">
        <v>2285</v>
      </c>
      <c r="G489" s="270" t="s">
        <v>186</v>
      </c>
      <c r="H489" s="269" t="s">
        <v>1548</v>
      </c>
      <c r="I489" s="269"/>
      <c r="J489" s="303" t="s">
        <v>7189</v>
      </c>
      <c r="K489" s="286"/>
      <c r="L489" s="286" t="s">
        <v>48</v>
      </c>
    </row>
    <row r="490" spans="1:12" ht="29" x14ac:dyDescent="0.35">
      <c r="A490" s="267">
        <v>130</v>
      </c>
      <c r="B490" s="285" t="s">
        <v>2288</v>
      </c>
      <c r="C490" s="271">
        <v>45139</v>
      </c>
      <c r="D490" s="269" t="s">
        <v>77</v>
      </c>
      <c r="E490" s="269" t="s">
        <v>1546</v>
      </c>
      <c r="F490" s="270" t="s">
        <v>2289</v>
      </c>
      <c r="G490" s="270" t="s">
        <v>186</v>
      </c>
      <c r="H490" s="269" t="s">
        <v>1548</v>
      </c>
      <c r="I490" s="269"/>
      <c r="J490" s="303" t="s">
        <v>7189</v>
      </c>
      <c r="K490" s="286"/>
      <c r="L490" s="286" t="s">
        <v>48</v>
      </c>
    </row>
    <row r="491" spans="1:12" ht="29" x14ac:dyDescent="0.35">
      <c r="A491" s="267">
        <v>131</v>
      </c>
      <c r="B491" s="285" t="s">
        <v>2290</v>
      </c>
      <c r="C491" s="271">
        <v>45139</v>
      </c>
      <c r="D491" s="269" t="s">
        <v>77</v>
      </c>
      <c r="E491" s="269" t="s">
        <v>1546</v>
      </c>
      <c r="F491" s="270" t="s">
        <v>2291</v>
      </c>
      <c r="G491" s="270" t="s">
        <v>186</v>
      </c>
      <c r="H491" s="319" t="s">
        <v>9</v>
      </c>
      <c r="I491" s="269"/>
      <c r="J491" s="303" t="s">
        <v>2292</v>
      </c>
      <c r="K491" s="286"/>
      <c r="L491" s="286" t="s">
        <v>46</v>
      </c>
    </row>
    <row r="492" spans="1:12" ht="29" x14ac:dyDescent="0.35">
      <c r="A492" s="267">
        <v>132</v>
      </c>
      <c r="B492" s="285" t="s">
        <v>2293</v>
      </c>
      <c r="C492" s="271">
        <v>45139</v>
      </c>
      <c r="D492" s="269" t="s">
        <v>77</v>
      </c>
      <c r="E492" s="269" t="s">
        <v>1546</v>
      </c>
      <c r="F492" s="270" t="s">
        <v>2294</v>
      </c>
      <c r="G492" s="270" t="s">
        <v>186</v>
      </c>
      <c r="H492" s="269" t="s">
        <v>1548</v>
      </c>
      <c r="I492" s="269"/>
      <c r="J492" s="303" t="s">
        <v>7189</v>
      </c>
      <c r="K492" s="286"/>
      <c r="L492" s="286" t="s">
        <v>48</v>
      </c>
    </row>
    <row r="493" spans="1:12" ht="29" x14ac:dyDescent="0.35">
      <c r="A493" s="267">
        <v>133</v>
      </c>
      <c r="B493" s="285" t="s">
        <v>2295</v>
      </c>
      <c r="C493" s="271">
        <v>45139</v>
      </c>
      <c r="D493" s="269" t="s">
        <v>77</v>
      </c>
      <c r="E493" s="269" t="s">
        <v>1546</v>
      </c>
      <c r="F493" s="270" t="s">
        <v>2296</v>
      </c>
      <c r="G493" s="270" t="s">
        <v>186</v>
      </c>
      <c r="H493" s="269" t="s">
        <v>1548</v>
      </c>
      <c r="I493" s="269"/>
      <c r="J493" s="303" t="s">
        <v>7213</v>
      </c>
      <c r="K493" s="286"/>
      <c r="L493" s="286" t="s">
        <v>48</v>
      </c>
    </row>
    <row r="494" spans="1:12" x14ac:dyDescent="0.35">
      <c r="A494" s="267">
        <v>134</v>
      </c>
      <c r="B494" s="285" t="s">
        <v>2297</v>
      </c>
      <c r="C494" s="271">
        <v>45139</v>
      </c>
      <c r="D494" s="269" t="s">
        <v>77</v>
      </c>
      <c r="E494" s="269" t="s">
        <v>1320</v>
      </c>
      <c r="F494" s="270" t="s">
        <v>2298</v>
      </c>
      <c r="G494" s="270" t="s">
        <v>186</v>
      </c>
      <c r="H494" s="269" t="s">
        <v>1548</v>
      </c>
      <c r="I494" s="269"/>
      <c r="J494" s="303" t="s">
        <v>7213</v>
      </c>
      <c r="K494" s="286"/>
      <c r="L494" s="286" t="s">
        <v>48</v>
      </c>
    </row>
    <row r="495" spans="1:12" x14ac:dyDescent="0.35">
      <c r="A495" s="267">
        <v>135</v>
      </c>
      <c r="B495" s="285" t="s">
        <v>2300</v>
      </c>
      <c r="C495" s="271">
        <v>45139</v>
      </c>
      <c r="D495" s="269" t="s">
        <v>77</v>
      </c>
      <c r="E495" s="269" t="s">
        <v>1584</v>
      </c>
      <c r="F495" s="270" t="s">
        <v>2301</v>
      </c>
      <c r="G495" s="270" t="s">
        <v>186</v>
      </c>
      <c r="H495" s="269" t="s">
        <v>1548</v>
      </c>
      <c r="I495" s="269"/>
      <c r="J495" s="270"/>
      <c r="K495" s="286"/>
      <c r="L495" s="286" t="s">
        <v>48</v>
      </c>
    </row>
    <row r="496" spans="1:12" ht="29" x14ac:dyDescent="0.35">
      <c r="A496" s="267">
        <v>170</v>
      </c>
      <c r="B496" s="285" t="s">
        <v>2390</v>
      </c>
      <c r="C496" s="271">
        <v>45177</v>
      </c>
      <c r="D496" s="269" t="s">
        <v>77</v>
      </c>
      <c r="E496" s="269" t="s">
        <v>1584</v>
      </c>
      <c r="F496" s="270" t="s">
        <v>2391</v>
      </c>
      <c r="G496" s="270" t="s">
        <v>186</v>
      </c>
      <c r="H496" s="269" t="s">
        <v>1548</v>
      </c>
      <c r="I496" s="269"/>
      <c r="J496" s="270" t="s">
        <v>7214</v>
      </c>
      <c r="K496" s="286"/>
      <c r="L496" s="286" t="s">
        <v>48</v>
      </c>
    </row>
    <row r="497" spans="1:15" ht="29" x14ac:dyDescent="0.35">
      <c r="A497" s="267">
        <v>171</v>
      </c>
      <c r="B497" s="285" t="s">
        <v>2393</v>
      </c>
      <c r="C497" s="271">
        <v>45177</v>
      </c>
      <c r="D497" s="269" t="s">
        <v>77</v>
      </c>
      <c r="E497" s="269" t="s">
        <v>1542</v>
      </c>
      <c r="F497" s="270" t="s">
        <v>2394</v>
      </c>
      <c r="G497" s="270" t="s">
        <v>186</v>
      </c>
      <c r="H497" s="269" t="s">
        <v>1548</v>
      </c>
      <c r="I497" s="269"/>
      <c r="J497" s="303" t="s">
        <v>7215</v>
      </c>
      <c r="K497" s="286"/>
      <c r="L497" s="286" t="s">
        <v>48</v>
      </c>
    </row>
    <row r="498" spans="1:15" ht="29" x14ac:dyDescent="0.35">
      <c r="A498" s="267">
        <v>174</v>
      </c>
      <c r="B498" s="285" t="s">
        <v>2403</v>
      </c>
      <c r="C498" s="271">
        <v>45181</v>
      </c>
      <c r="D498" s="269" t="s">
        <v>77</v>
      </c>
      <c r="E498" s="269" t="s">
        <v>2308</v>
      </c>
      <c r="F498" s="270" t="s">
        <v>2404</v>
      </c>
      <c r="G498" s="270" t="s">
        <v>186</v>
      </c>
      <c r="H498" s="269" t="s">
        <v>1548</v>
      </c>
      <c r="I498" s="269"/>
      <c r="J498" s="303" t="s">
        <v>2405</v>
      </c>
      <c r="K498" s="286"/>
      <c r="L498" s="286" t="s">
        <v>48</v>
      </c>
    </row>
    <row r="499" spans="1:15" ht="43.5" x14ac:dyDescent="0.35">
      <c r="A499" s="267">
        <v>320</v>
      </c>
      <c r="B499" s="285" t="s">
        <v>2763</v>
      </c>
      <c r="C499" s="271">
        <v>45218</v>
      </c>
      <c r="D499" s="269" t="s">
        <v>77</v>
      </c>
      <c r="E499" s="269" t="s">
        <v>2764</v>
      </c>
      <c r="F499" s="270" t="s">
        <v>2765</v>
      </c>
      <c r="G499" s="270" t="s">
        <v>186</v>
      </c>
      <c r="H499" s="269" t="s">
        <v>1548</v>
      </c>
      <c r="I499" s="269"/>
      <c r="J499" s="303" t="s">
        <v>2405</v>
      </c>
      <c r="K499" s="286"/>
      <c r="L499" s="286" t="s">
        <v>48</v>
      </c>
    </row>
    <row r="500" spans="1:15" x14ac:dyDescent="0.35">
      <c r="A500" s="267">
        <v>346</v>
      </c>
      <c r="B500" s="285" t="s">
        <v>2830</v>
      </c>
      <c r="C500" s="271">
        <v>45247</v>
      </c>
      <c r="D500" s="269" t="s">
        <v>77</v>
      </c>
      <c r="E500" s="269" t="s">
        <v>2764</v>
      </c>
      <c r="F500" s="273" t="s">
        <v>2831</v>
      </c>
      <c r="G500" s="273" t="s">
        <v>186</v>
      </c>
      <c r="H500" s="269" t="s">
        <v>9</v>
      </c>
      <c r="I500" s="269"/>
      <c r="J500" s="270"/>
      <c r="K500" s="286"/>
      <c r="L500" s="286" t="s">
        <v>46</v>
      </c>
    </row>
    <row r="501" spans="1:15" ht="29" x14ac:dyDescent="0.35">
      <c r="A501" s="267">
        <v>347</v>
      </c>
      <c r="B501" s="285" t="s">
        <v>2832</v>
      </c>
      <c r="C501" s="271">
        <v>45247</v>
      </c>
      <c r="D501" s="269" t="s">
        <v>77</v>
      </c>
      <c r="E501" s="269" t="s">
        <v>1596</v>
      </c>
      <c r="F501" s="270" t="s">
        <v>2833</v>
      </c>
      <c r="G501" s="270" t="s">
        <v>186</v>
      </c>
      <c r="H501" s="269" t="s">
        <v>1548</v>
      </c>
      <c r="I501" s="269"/>
      <c r="J501" s="303" t="s">
        <v>2405</v>
      </c>
      <c r="K501" s="286"/>
      <c r="L501" s="286" t="s">
        <v>48</v>
      </c>
    </row>
    <row r="502" spans="1:15" x14ac:dyDescent="0.35">
      <c r="A502" s="267">
        <v>361</v>
      </c>
      <c r="B502" s="285" t="s">
        <v>2867</v>
      </c>
      <c r="C502" s="271">
        <v>45247</v>
      </c>
      <c r="D502" s="269" t="s">
        <v>77</v>
      </c>
      <c r="E502" s="269" t="s">
        <v>1542</v>
      </c>
      <c r="F502" s="270" t="s">
        <v>2868</v>
      </c>
      <c r="G502" s="270" t="s">
        <v>186</v>
      </c>
      <c r="H502" s="269" t="s">
        <v>1548</v>
      </c>
      <c r="I502" s="269"/>
      <c r="J502" s="270"/>
      <c r="K502" s="286"/>
      <c r="L502" s="286" t="s">
        <v>48</v>
      </c>
    </row>
    <row r="503" spans="1:15" x14ac:dyDescent="0.35">
      <c r="A503" s="267">
        <v>449</v>
      </c>
      <c r="B503" s="285" t="s">
        <v>3077</v>
      </c>
      <c r="C503" s="271">
        <v>45288</v>
      </c>
      <c r="D503" s="269" t="s">
        <v>77</v>
      </c>
      <c r="E503" s="269" t="s">
        <v>1320</v>
      </c>
      <c r="F503" s="270" t="s">
        <v>3078</v>
      </c>
      <c r="G503" s="270" t="s">
        <v>186</v>
      </c>
      <c r="H503" s="269" t="s">
        <v>9</v>
      </c>
      <c r="I503" s="269"/>
      <c r="J503" s="270"/>
      <c r="K503" s="286"/>
      <c r="L503" s="286" t="s">
        <v>46</v>
      </c>
    </row>
    <row r="504" spans="1:15" ht="29" x14ac:dyDescent="0.35">
      <c r="A504" s="267">
        <v>527</v>
      </c>
      <c r="B504" s="285" t="s">
        <v>3256</v>
      </c>
      <c r="C504" s="271">
        <v>45315</v>
      </c>
      <c r="D504" s="268" t="s">
        <v>77</v>
      </c>
      <c r="E504" s="269" t="s">
        <v>77</v>
      </c>
      <c r="F504" s="270" t="s">
        <v>3257</v>
      </c>
      <c r="G504" s="270" t="s">
        <v>186</v>
      </c>
      <c r="H504" s="269" t="s">
        <v>1548</v>
      </c>
      <c r="I504" s="269"/>
      <c r="J504" s="303" t="s">
        <v>2405</v>
      </c>
      <c r="K504" s="286"/>
      <c r="L504" s="286" t="s">
        <v>48</v>
      </c>
    </row>
    <row r="505" spans="1:15" ht="29" x14ac:dyDescent="0.35">
      <c r="A505" s="267">
        <v>533</v>
      </c>
      <c r="B505" s="285" t="s">
        <v>3272</v>
      </c>
      <c r="C505" s="271">
        <v>45315</v>
      </c>
      <c r="D505" s="268" t="s">
        <v>77</v>
      </c>
      <c r="E505" s="269" t="s">
        <v>2781</v>
      </c>
      <c r="F505" s="270" t="s">
        <v>3273</v>
      </c>
      <c r="G505" s="270" t="s">
        <v>186</v>
      </c>
      <c r="H505" s="269" t="s">
        <v>9</v>
      </c>
      <c r="I505" s="269"/>
      <c r="J505" s="303" t="s">
        <v>3274</v>
      </c>
      <c r="K505" s="286"/>
      <c r="L505" s="286" t="s">
        <v>45</v>
      </c>
      <c r="M505" s="12" t="s">
        <v>3275</v>
      </c>
      <c r="N505" s="301">
        <v>45857</v>
      </c>
      <c r="O505" s="216" t="s">
        <v>1340</v>
      </c>
    </row>
    <row r="506" spans="1:15" x14ac:dyDescent="0.35">
      <c r="A506" s="267">
        <v>534</v>
      </c>
      <c r="B506" s="285" t="s">
        <v>3276</v>
      </c>
      <c r="C506" s="271">
        <v>45315</v>
      </c>
      <c r="D506" s="268" t="s">
        <v>77</v>
      </c>
      <c r="E506" s="269" t="s">
        <v>2781</v>
      </c>
      <c r="F506" s="270" t="s">
        <v>3277</v>
      </c>
      <c r="G506" s="270" t="s">
        <v>186</v>
      </c>
      <c r="H506" s="269" t="s">
        <v>9</v>
      </c>
      <c r="I506" s="269"/>
      <c r="J506" s="270"/>
      <c r="K506" s="286"/>
      <c r="L506" s="286" t="s">
        <v>46</v>
      </c>
    </row>
    <row r="507" spans="1:15" ht="29" x14ac:dyDescent="0.35">
      <c r="A507" s="267">
        <v>535</v>
      </c>
      <c r="B507" s="285" t="s">
        <v>3278</v>
      </c>
      <c r="C507" s="271">
        <v>45315</v>
      </c>
      <c r="D507" s="268" t="s">
        <v>77</v>
      </c>
      <c r="E507" s="269" t="s">
        <v>77</v>
      </c>
      <c r="F507" s="270" t="s">
        <v>3279</v>
      </c>
      <c r="G507" s="270" t="s">
        <v>186</v>
      </c>
      <c r="H507" s="269" t="s">
        <v>1548</v>
      </c>
      <c r="I507" s="269"/>
      <c r="J507" s="303" t="s">
        <v>7216</v>
      </c>
      <c r="K507" s="286"/>
      <c r="L507" s="286" t="s">
        <v>48</v>
      </c>
    </row>
    <row r="508" spans="1:15" x14ac:dyDescent="0.35">
      <c r="A508" s="267">
        <v>576</v>
      </c>
      <c r="B508" s="285" t="s">
        <v>3377</v>
      </c>
      <c r="C508" s="271">
        <v>45336</v>
      </c>
      <c r="D508" s="268" t="s">
        <v>77</v>
      </c>
      <c r="E508" s="269" t="s">
        <v>77</v>
      </c>
      <c r="F508" s="270" t="s">
        <v>3378</v>
      </c>
      <c r="G508" s="270" t="s">
        <v>186</v>
      </c>
      <c r="H508" s="269" t="s">
        <v>9</v>
      </c>
      <c r="I508" s="269"/>
      <c r="J508" s="270"/>
      <c r="K508" s="286"/>
      <c r="L508" s="286" t="s">
        <v>46</v>
      </c>
    </row>
    <row r="509" spans="1:15" ht="29" x14ac:dyDescent="0.35">
      <c r="A509" s="267">
        <v>621</v>
      </c>
      <c r="B509" s="285" t="s">
        <v>3490</v>
      </c>
      <c r="C509" s="271">
        <v>45111</v>
      </c>
      <c r="D509" s="268" t="s">
        <v>77</v>
      </c>
      <c r="E509" s="269" t="s">
        <v>77</v>
      </c>
      <c r="F509" s="270" t="s">
        <v>3491</v>
      </c>
      <c r="G509" s="270" t="s">
        <v>186</v>
      </c>
      <c r="H509" s="269" t="s">
        <v>1548</v>
      </c>
      <c r="I509" s="269"/>
      <c r="J509" s="270"/>
      <c r="K509" s="286"/>
      <c r="L509" s="286" t="s">
        <v>48</v>
      </c>
    </row>
    <row r="510" spans="1:15" ht="29" x14ac:dyDescent="0.35">
      <c r="A510" s="267">
        <v>663</v>
      </c>
      <c r="B510" s="285" t="s">
        <v>3594</v>
      </c>
      <c r="C510" s="271">
        <v>45112</v>
      </c>
      <c r="D510" s="268" t="s">
        <v>77</v>
      </c>
      <c r="E510" s="269" t="s">
        <v>77</v>
      </c>
      <c r="F510" s="270" t="s">
        <v>3595</v>
      </c>
      <c r="G510" s="270" t="s">
        <v>186</v>
      </c>
      <c r="H510" s="269" t="s">
        <v>9</v>
      </c>
      <c r="I510" s="269"/>
      <c r="J510" s="270"/>
      <c r="K510" s="286"/>
      <c r="L510" s="286" t="s">
        <v>46</v>
      </c>
    </row>
    <row r="511" spans="1:15" x14ac:dyDescent="0.35">
      <c r="A511" s="267">
        <v>671</v>
      </c>
      <c r="B511" s="285" t="s">
        <v>3613</v>
      </c>
      <c r="C511" s="271">
        <v>45112</v>
      </c>
      <c r="D511" s="268" t="s">
        <v>77</v>
      </c>
      <c r="E511" s="269" t="s">
        <v>77</v>
      </c>
      <c r="F511" s="270" t="s">
        <v>3614</v>
      </c>
      <c r="G511" s="270" t="s">
        <v>186</v>
      </c>
      <c r="H511" s="269" t="s">
        <v>9</v>
      </c>
      <c r="I511" s="269"/>
      <c r="J511" s="270"/>
      <c r="K511" s="286"/>
      <c r="L511" s="286" t="s">
        <v>46</v>
      </c>
    </row>
    <row r="512" spans="1:15" x14ac:dyDescent="0.35">
      <c r="A512" s="267">
        <v>713</v>
      </c>
      <c r="B512" s="285" t="s">
        <v>3729</v>
      </c>
      <c r="C512" s="271">
        <v>45139</v>
      </c>
      <c r="D512" s="268" t="s">
        <v>77</v>
      </c>
      <c r="E512" s="268" t="s">
        <v>1661</v>
      </c>
      <c r="F512" s="270" t="s">
        <v>3730</v>
      </c>
      <c r="G512" s="270" t="s">
        <v>186</v>
      </c>
      <c r="H512" s="269" t="s">
        <v>9</v>
      </c>
      <c r="I512" s="269"/>
      <c r="J512" s="270"/>
      <c r="K512" s="286"/>
      <c r="L512" s="286" t="s">
        <v>46</v>
      </c>
    </row>
    <row r="513" spans="1:15" x14ac:dyDescent="0.35">
      <c r="A513" s="267">
        <v>715</v>
      </c>
      <c r="B513" s="285" t="s">
        <v>3733</v>
      </c>
      <c r="C513" s="271">
        <v>45139</v>
      </c>
      <c r="D513" s="268" t="s">
        <v>77</v>
      </c>
      <c r="E513" s="268" t="s">
        <v>1661</v>
      </c>
      <c r="F513" s="270" t="s">
        <v>3734</v>
      </c>
      <c r="G513" s="270" t="s">
        <v>186</v>
      </c>
      <c r="H513" s="269" t="s">
        <v>1548</v>
      </c>
      <c r="I513" s="269"/>
      <c r="J513" s="270"/>
      <c r="K513" s="286"/>
      <c r="L513" s="286" t="s">
        <v>48</v>
      </c>
    </row>
    <row r="514" spans="1:15" x14ac:dyDescent="0.35">
      <c r="A514" s="267">
        <v>716</v>
      </c>
      <c r="B514" s="285" t="s">
        <v>3735</v>
      </c>
      <c r="C514" s="271">
        <v>45139</v>
      </c>
      <c r="D514" s="268" t="s">
        <v>77</v>
      </c>
      <c r="E514" s="268" t="s">
        <v>1661</v>
      </c>
      <c r="F514" s="270" t="s">
        <v>3736</v>
      </c>
      <c r="G514" s="270" t="s">
        <v>186</v>
      </c>
      <c r="H514" s="269" t="s">
        <v>1548</v>
      </c>
      <c r="I514" s="269"/>
      <c r="J514" s="270"/>
      <c r="K514" s="286"/>
      <c r="L514" s="286" t="s">
        <v>48</v>
      </c>
    </row>
    <row r="515" spans="1:15" ht="29" x14ac:dyDescent="0.35">
      <c r="A515" s="267">
        <v>718</v>
      </c>
      <c r="B515" s="285" t="s">
        <v>3739</v>
      </c>
      <c r="C515" s="271">
        <v>45139</v>
      </c>
      <c r="D515" s="268" t="s">
        <v>77</v>
      </c>
      <c r="E515" s="268" t="s">
        <v>1661</v>
      </c>
      <c r="F515" s="270" t="s">
        <v>3740</v>
      </c>
      <c r="G515" s="270" t="s">
        <v>186</v>
      </c>
      <c r="H515" s="269" t="s">
        <v>9</v>
      </c>
      <c r="I515" s="269"/>
      <c r="J515" s="303" t="s">
        <v>3274</v>
      </c>
      <c r="K515" s="286"/>
      <c r="L515" s="286" t="s">
        <v>45</v>
      </c>
      <c r="M515" s="12" t="s">
        <v>3275</v>
      </c>
      <c r="N515" s="301">
        <v>45857</v>
      </c>
      <c r="O515" s="216" t="s">
        <v>1340</v>
      </c>
    </row>
    <row r="516" spans="1:15" x14ac:dyDescent="0.35">
      <c r="A516" s="267">
        <v>721</v>
      </c>
      <c r="B516" s="285" t="s">
        <v>3747</v>
      </c>
      <c r="C516" s="271">
        <v>45139</v>
      </c>
      <c r="D516" s="268" t="s">
        <v>77</v>
      </c>
      <c r="E516" s="268" t="s">
        <v>1661</v>
      </c>
      <c r="F516" s="270" t="s">
        <v>3748</v>
      </c>
      <c r="G516" s="270" t="s">
        <v>186</v>
      </c>
      <c r="H516" s="269" t="s">
        <v>9</v>
      </c>
      <c r="I516" s="269"/>
      <c r="J516" s="270"/>
      <c r="K516" s="286"/>
      <c r="L516" s="286" t="s">
        <v>46</v>
      </c>
    </row>
    <row r="517" spans="1:15" x14ac:dyDescent="0.35">
      <c r="A517" s="267">
        <v>722</v>
      </c>
      <c r="B517" s="285" t="s">
        <v>3749</v>
      </c>
      <c r="C517" s="271">
        <v>45139</v>
      </c>
      <c r="D517" s="268" t="s">
        <v>77</v>
      </c>
      <c r="E517" s="268" t="s">
        <v>1661</v>
      </c>
      <c r="F517" s="270" t="s">
        <v>3750</v>
      </c>
      <c r="G517" s="270" t="s">
        <v>186</v>
      </c>
      <c r="H517" s="269" t="s">
        <v>1548</v>
      </c>
      <c r="I517" s="269"/>
      <c r="J517" s="270"/>
      <c r="K517" s="286"/>
      <c r="L517" s="286" t="s">
        <v>48</v>
      </c>
    </row>
    <row r="518" spans="1:15" ht="29" x14ac:dyDescent="0.35">
      <c r="A518" s="267">
        <v>723</v>
      </c>
      <c r="B518" s="285" t="s">
        <v>3752</v>
      </c>
      <c r="C518" s="271">
        <v>45139</v>
      </c>
      <c r="D518" s="268" t="s">
        <v>77</v>
      </c>
      <c r="E518" s="268" t="s">
        <v>1661</v>
      </c>
      <c r="F518" s="270" t="s">
        <v>3753</v>
      </c>
      <c r="G518" s="270" t="s">
        <v>186</v>
      </c>
      <c r="H518" s="269" t="s">
        <v>1548</v>
      </c>
      <c r="I518" s="269"/>
      <c r="J518" s="303" t="s">
        <v>7217</v>
      </c>
      <c r="K518" s="286"/>
      <c r="L518" s="286" t="s">
        <v>48</v>
      </c>
    </row>
    <row r="519" spans="1:15" ht="29" x14ac:dyDescent="0.35">
      <c r="A519" s="267">
        <v>724</v>
      </c>
      <c r="B519" s="285" t="s">
        <v>3755</v>
      </c>
      <c r="C519" s="271">
        <v>45139</v>
      </c>
      <c r="D519" s="268" t="s">
        <v>77</v>
      </c>
      <c r="E519" s="268" t="s">
        <v>1661</v>
      </c>
      <c r="F519" s="270" t="s">
        <v>3756</v>
      </c>
      <c r="G519" s="270" t="s">
        <v>186</v>
      </c>
      <c r="H519" s="269" t="s">
        <v>1548</v>
      </c>
      <c r="I519" s="269"/>
      <c r="J519" s="303" t="s">
        <v>7217</v>
      </c>
      <c r="K519" s="286"/>
      <c r="L519" s="286" t="s">
        <v>48</v>
      </c>
    </row>
    <row r="520" spans="1:15" ht="29" x14ac:dyDescent="0.35">
      <c r="A520" s="267">
        <v>725</v>
      </c>
      <c r="B520" s="285" t="s">
        <v>3758</v>
      </c>
      <c r="C520" s="271">
        <v>45139</v>
      </c>
      <c r="D520" s="268" t="s">
        <v>77</v>
      </c>
      <c r="E520" s="268" t="s">
        <v>1661</v>
      </c>
      <c r="F520" s="270" t="s">
        <v>3759</v>
      </c>
      <c r="G520" s="270" t="s">
        <v>186</v>
      </c>
      <c r="H520" s="269" t="s">
        <v>1548</v>
      </c>
      <c r="I520" s="269"/>
      <c r="J520" s="303" t="s">
        <v>7218</v>
      </c>
      <c r="K520" s="286"/>
      <c r="L520" s="286" t="s">
        <v>48</v>
      </c>
    </row>
    <row r="521" spans="1:15" x14ac:dyDescent="0.35">
      <c r="A521" s="267">
        <v>726</v>
      </c>
      <c r="B521" s="285" t="s">
        <v>3762</v>
      </c>
      <c r="C521" s="271">
        <v>45139</v>
      </c>
      <c r="D521" s="268" t="s">
        <v>77</v>
      </c>
      <c r="E521" s="268" t="s">
        <v>1661</v>
      </c>
      <c r="F521" s="270" t="s">
        <v>3763</v>
      </c>
      <c r="G521" s="270" t="s">
        <v>186</v>
      </c>
      <c r="H521" s="269" t="s">
        <v>1548</v>
      </c>
      <c r="I521" s="269"/>
      <c r="J521" s="303" t="s">
        <v>7219</v>
      </c>
      <c r="K521" s="286"/>
      <c r="L521" s="286" t="s">
        <v>48</v>
      </c>
    </row>
    <row r="522" spans="1:15" x14ac:dyDescent="0.35">
      <c r="A522" s="267">
        <v>727</v>
      </c>
      <c r="B522" s="285" t="s">
        <v>3765</v>
      </c>
      <c r="C522" s="271">
        <v>45139</v>
      </c>
      <c r="D522" s="268" t="s">
        <v>77</v>
      </c>
      <c r="E522" s="268" t="s">
        <v>1661</v>
      </c>
      <c r="F522" s="270" t="s">
        <v>3766</v>
      </c>
      <c r="G522" s="270" t="s">
        <v>186</v>
      </c>
      <c r="H522" s="269" t="s">
        <v>1548</v>
      </c>
      <c r="I522" s="269"/>
      <c r="J522" s="303" t="s">
        <v>3767</v>
      </c>
      <c r="K522" s="286"/>
      <c r="L522" s="286" t="s">
        <v>48</v>
      </c>
    </row>
    <row r="523" spans="1:15" x14ac:dyDescent="0.35">
      <c r="A523" s="267">
        <v>728</v>
      </c>
      <c r="B523" s="285" t="s">
        <v>3768</v>
      </c>
      <c r="C523" s="271">
        <v>45139</v>
      </c>
      <c r="D523" s="268" t="s">
        <v>77</v>
      </c>
      <c r="E523" s="268" t="s">
        <v>3531</v>
      </c>
      <c r="F523" s="270" t="s">
        <v>3769</v>
      </c>
      <c r="G523" s="270" t="s">
        <v>186</v>
      </c>
      <c r="H523" s="269" t="s">
        <v>1548</v>
      </c>
      <c r="I523" s="269"/>
      <c r="J523" s="303" t="s">
        <v>7193</v>
      </c>
      <c r="K523" s="286"/>
      <c r="L523" s="286" t="s">
        <v>48</v>
      </c>
    </row>
    <row r="524" spans="1:15" ht="29" x14ac:dyDescent="0.35">
      <c r="A524" s="267">
        <v>729</v>
      </c>
      <c r="B524" s="285" t="s">
        <v>3771</v>
      </c>
      <c r="C524" s="271">
        <v>45139</v>
      </c>
      <c r="D524" s="268" t="s">
        <v>77</v>
      </c>
      <c r="E524" s="268" t="s">
        <v>1661</v>
      </c>
      <c r="F524" s="270" t="s">
        <v>3772</v>
      </c>
      <c r="G524" s="270" t="s">
        <v>186</v>
      </c>
      <c r="H524" s="269" t="s">
        <v>1548</v>
      </c>
      <c r="I524" s="269"/>
      <c r="J524" s="270"/>
      <c r="K524" s="286"/>
      <c r="L524" s="286" t="s">
        <v>48</v>
      </c>
    </row>
    <row r="525" spans="1:15" ht="29" x14ac:dyDescent="0.35">
      <c r="A525" s="267">
        <v>731</v>
      </c>
      <c r="B525" s="285" t="s">
        <v>3778</v>
      </c>
      <c r="C525" s="271">
        <v>45139</v>
      </c>
      <c r="D525" s="268" t="s">
        <v>77</v>
      </c>
      <c r="E525" s="268" t="s">
        <v>1661</v>
      </c>
      <c r="F525" s="270" t="s">
        <v>3779</v>
      </c>
      <c r="G525" s="270" t="s">
        <v>186</v>
      </c>
      <c r="H525" s="269" t="s">
        <v>9</v>
      </c>
      <c r="I525" s="269"/>
      <c r="J525" s="270" t="s">
        <v>2292</v>
      </c>
      <c r="K525" s="286"/>
      <c r="L525" s="286" t="s">
        <v>46</v>
      </c>
    </row>
    <row r="526" spans="1:15" x14ac:dyDescent="0.35">
      <c r="A526" s="267">
        <v>732</v>
      </c>
      <c r="B526" s="285" t="s">
        <v>3780</v>
      </c>
      <c r="C526" s="271">
        <v>45139</v>
      </c>
      <c r="D526" s="268" t="s">
        <v>77</v>
      </c>
      <c r="E526" s="268" t="s">
        <v>1661</v>
      </c>
      <c r="F526" s="270" t="s">
        <v>3781</v>
      </c>
      <c r="G526" s="270" t="s">
        <v>186</v>
      </c>
      <c r="H526" s="269" t="s">
        <v>1548</v>
      </c>
      <c r="I526" s="269"/>
      <c r="J526" s="270"/>
      <c r="K526" s="286"/>
      <c r="L526" s="286" t="s">
        <v>48</v>
      </c>
    </row>
    <row r="527" spans="1:15" ht="29" x14ac:dyDescent="0.35">
      <c r="A527" s="267">
        <v>733</v>
      </c>
      <c r="B527" s="285" t="s">
        <v>3782</v>
      </c>
      <c r="C527" s="271">
        <v>45139</v>
      </c>
      <c r="D527" s="268" t="s">
        <v>77</v>
      </c>
      <c r="E527" s="269"/>
      <c r="F527" s="270" t="s">
        <v>3783</v>
      </c>
      <c r="G527" s="270" t="s">
        <v>186</v>
      </c>
      <c r="H527" s="269" t="s">
        <v>1548</v>
      </c>
      <c r="I527" s="269"/>
      <c r="J527" s="270" t="s">
        <v>7220</v>
      </c>
      <c r="K527" s="286"/>
      <c r="L527" s="286" t="s">
        <v>48</v>
      </c>
    </row>
    <row r="528" spans="1:15" ht="29" x14ac:dyDescent="0.35">
      <c r="A528" s="267">
        <v>734</v>
      </c>
      <c r="B528" s="285" t="s">
        <v>3785</v>
      </c>
      <c r="C528" s="271">
        <v>45139</v>
      </c>
      <c r="D528" s="268" t="s">
        <v>77</v>
      </c>
      <c r="E528" s="269"/>
      <c r="F528" s="270" t="s">
        <v>3786</v>
      </c>
      <c r="G528" s="270" t="s">
        <v>186</v>
      </c>
      <c r="H528" s="269" t="s">
        <v>1548</v>
      </c>
      <c r="I528" s="269"/>
      <c r="J528" s="270"/>
      <c r="K528" s="286"/>
      <c r="L528" s="286" t="s">
        <v>48</v>
      </c>
    </row>
    <row r="529" spans="1:15" ht="58" x14ac:dyDescent="0.35">
      <c r="A529" s="267">
        <v>735</v>
      </c>
      <c r="B529" s="285" t="s">
        <v>3787</v>
      </c>
      <c r="C529" s="271">
        <v>45142</v>
      </c>
      <c r="D529" s="268" t="s">
        <v>77</v>
      </c>
      <c r="E529" s="269"/>
      <c r="F529" s="270" t="s">
        <v>3788</v>
      </c>
      <c r="G529" s="270" t="s">
        <v>186</v>
      </c>
      <c r="H529" s="269" t="s">
        <v>1548</v>
      </c>
      <c r="I529" s="269"/>
      <c r="J529" s="270" t="s">
        <v>3789</v>
      </c>
      <c r="K529" s="286"/>
      <c r="L529" s="286" t="s">
        <v>48</v>
      </c>
    </row>
    <row r="530" spans="1:15" x14ac:dyDescent="0.35">
      <c r="A530" s="267">
        <v>736</v>
      </c>
      <c r="B530" s="285" t="s">
        <v>3790</v>
      </c>
      <c r="C530" s="271">
        <v>45142</v>
      </c>
      <c r="D530" s="268" t="s">
        <v>77</v>
      </c>
      <c r="E530" s="269"/>
      <c r="F530" s="270" t="s">
        <v>3791</v>
      </c>
      <c r="G530" s="270" t="s">
        <v>186</v>
      </c>
      <c r="H530" s="269" t="s">
        <v>9</v>
      </c>
      <c r="I530" s="269"/>
      <c r="J530" s="270"/>
      <c r="K530" s="286"/>
      <c r="L530" s="286" t="s">
        <v>46</v>
      </c>
    </row>
    <row r="531" spans="1:15" x14ac:dyDescent="0.35">
      <c r="A531" s="267">
        <v>818</v>
      </c>
      <c r="B531" s="285" t="s">
        <v>3976</v>
      </c>
      <c r="C531" s="271">
        <v>45195</v>
      </c>
      <c r="D531" s="268" t="s">
        <v>77</v>
      </c>
      <c r="E531" s="269"/>
      <c r="F531" s="270" t="s">
        <v>3977</v>
      </c>
      <c r="G531" s="270" t="s">
        <v>186</v>
      </c>
      <c r="H531" s="269" t="s">
        <v>9</v>
      </c>
      <c r="I531" s="269"/>
      <c r="J531" s="270"/>
      <c r="K531" s="286"/>
      <c r="L531" s="286" t="s">
        <v>46</v>
      </c>
    </row>
    <row r="532" spans="1:15" x14ac:dyDescent="0.35">
      <c r="A532" s="267">
        <v>845</v>
      </c>
      <c r="B532" s="285" t="s">
        <v>4030</v>
      </c>
      <c r="C532" s="271">
        <v>45247</v>
      </c>
      <c r="D532" s="268" t="s">
        <v>77</v>
      </c>
      <c r="E532" s="269"/>
      <c r="F532" s="270" t="s">
        <v>4031</v>
      </c>
      <c r="G532" s="270" t="s">
        <v>186</v>
      </c>
      <c r="H532" s="269" t="s">
        <v>9</v>
      </c>
      <c r="I532" s="269"/>
      <c r="J532" s="270"/>
      <c r="K532" s="286"/>
      <c r="L532" s="286" t="s">
        <v>46</v>
      </c>
    </row>
    <row r="533" spans="1:15" ht="29" x14ac:dyDescent="0.35">
      <c r="A533" s="267">
        <v>846</v>
      </c>
      <c r="B533" s="285" t="s">
        <v>4032</v>
      </c>
      <c r="C533" s="271">
        <v>45247</v>
      </c>
      <c r="D533" s="268" t="s">
        <v>77</v>
      </c>
      <c r="E533" s="269"/>
      <c r="F533" s="270" t="s">
        <v>4033</v>
      </c>
      <c r="G533" s="270" t="s">
        <v>186</v>
      </c>
      <c r="H533" s="269" t="s">
        <v>1548</v>
      </c>
      <c r="I533" s="269"/>
      <c r="J533" s="270" t="s">
        <v>4034</v>
      </c>
      <c r="K533" s="286"/>
      <c r="L533" s="286" t="s">
        <v>48</v>
      </c>
    </row>
    <row r="534" spans="1:15" x14ac:dyDescent="0.35">
      <c r="A534" s="267">
        <v>847</v>
      </c>
      <c r="B534" s="285" t="s">
        <v>4035</v>
      </c>
      <c r="C534" s="271">
        <v>45247</v>
      </c>
      <c r="D534" s="268" t="s">
        <v>77</v>
      </c>
      <c r="E534" s="269"/>
      <c r="F534" s="270" t="s">
        <v>4036</v>
      </c>
      <c r="G534" s="270" t="s">
        <v>186</v>
      </c>
      <c r="H534" s="269" t="s">
        <v>1548</v>
      </c>
      <c r="I534" s="269"/>
      <c r="J534" s="270"/>
      <c r="K534" s="286"/>
      <c r="L534" s="286" t="s">
        <v>48</v>
      </c>
    </row>
    <row r="535" spans="1:15" ht="29" x14ac:dyDescent="0.35">
      <c r="A535" s="267">
        <v>929</v>
      </c>
      <c r="B535" s="285" t="s">
        <v>4229</v>
      </c>
      <c r="C535" s="271">
        <v>45288</v>
      </c>
      <c r="D535" s="268" t="s">
        <v>77</v>
      </c>
      <c r="E535" s="269"/>
      <c r="F535" s="270" t="s">
        <v>4230</v>
      </c>
      <c r="G535" s="270" t="s">
        <v>186</v>
      </c>
      <c r="H535" s="269" t="s">
        <v>9</v>
      </c>
      <c r="I535" s="269"/>
      <c r="J535" s="270"/>
      <c r="K535" s="286"/>
      <c r="L535" s="286" t="s">
        <v>46</v>
      </c>
    </row>
    <row r="536" spans="1:15" ht="29" x14ac:dyDescent="0.35">
      <c r="A536" s="267">
        <v>1026</v>
      </c>
      <c r="B536" s="285" t="s">
        <v>1633</v>
      </c>
      <c r="C536" s="271">
        <v>45338</v>
      </c>
      <c r="D536" s="268" t="s">
        <v>77</v>
      </c>
      <c r="E536" s="268" t="s">
        <v>1634</v>
      </c>
      <c r="F536" s="270" t="s">
        <v>1635</v>
      </c>
      <c r="G536" s="270" t="s">
        <v>186</v>
      </c>
      <c r="H536" s="269" t="s">
        <v>1548</v>
      </c>
      <c r="I536" s="269"/>
      <c r="J536" s="270" t="s">
        <v>7221</v>
      </c>
      <c r="K536" s="286"/>
      <c r="L536" s="286" t="s">
        <v>48</v>
      </c>
    </row>
    <row r="537" spans="1:15" x14ac:dyDescent="0.35">
      <c r="A537" s="267">
        <v>1188</v>
      </c>
      <c r="B537" s="285" t="s">
        <v>2042</v>
      </c>
      <c r="C537" s="271">
        <v>45635</v>
      </c>
      <c r="D537" s="268" t="s">
        <v>77</v>
      </c>
      <c r="E537" s="269"/>
      <c r="F537" s="272" t="s">
        <v>2043</v>
      </c>
      <c r="G537" s="272" t="s">
        <v>186</v>
      </c>
      <c r="H537" s="269" t="s">
        <v>9</v>
      </c>
      <c r="I537" s="269"/>
      <c r="J537" s="270"/>
      <c r="K537" s="286"/>
      <c r="L537" s="286" t="s">
        <v>46</v>
      </c>
    </row>
    <row r="538" spans="1:15" ht="29" x14ac:dyDescent="0.35">
      <c r="A538" s="267">
        <v>1270</v>
      </c>
      <c r="B538" s="285" t="s">
        <v>2262</v>
      </c>
      <c r="C538" s="271">
        <v>45702</v>
      </c>
      <c r="D538" s="268" t="s">
        <v>77</v>
      </c>
      <c r="E538" s="269"/>
      <c r="F538" s="272" t="s">
        <v>2263</v>
      </c>
      <c r="G538" s="272" t="s">
        <v>186</v>
      </c>
      <c r="H538" s="269" t="s">
        <v>1548</v>
      </c>
      <c r="I538" s="269"/>
      <c r="J538" s="270"/>
      <c r="K538" s="286"/>
      <c r="L538" s="286" t="s">
        <v>48</v>
      </c>
    </row>
    <row r="539" spans="1:15" ht="188.5" x14ac:dyDescent="0.35">
      <c r="A539" s="267">
        <v>298</v>
      </c>
      <c r="B539" s="285" t="s">
        <v>2702</v>
      </c>
      <c r="C539" s="271">
        <v>45218</v>
      </c>
      <c r="D539" s="269" t="s">
        <v>25</v>
      </c>
      <c r="E539" s="269" t="s">
        <v>789</v>
      </c>
      <c r="F539" s="270" t="s">
        <v>7222</v>
      </c>
      <c r="G539" s="270" t="s">
        <v>186</v>
      </c>
      <c r="H539" s="269" t="s">
        <v>9</v>
      </c>
      <c r="I539" s="269"/>
      <c r="J539" s="270" t="s">
        <v>7223</v>
      </c>
      <c r="K539" s="315" t="s">
        <v>7224</v>
      </c>
      <c r="L539" s="286"/>
      <c r="M539" s="12" t="s">
        <v>7225</v>
      </c>
      <c r="N539" s="301">
        <v>45782</v>
      </c>
      <c r="O539" s="20" t="s">
        <v>2705</v>
      </c>
    </row>
    <row r="540" spans="1:15" x14ac:dyDescent="0.35">
      <c r="A540" s="267">
        <v>59</v>
      </c>
      <c r="B540" s="285" t="s">
        <v>3407</v>
      </c>
      <c r="C540" s="271">
        <v>45099</v>
      </c>
      <c r="D540" s="269" t="s">
        <v>2959</v>
      </c>
      <c r="E540" s="269" t="s">
        <v>1584</v>
      </c>
      <c r="F540" s="270" t="s">
        <v>3408</v>
      </c>
      <c r="G540" s="270" t="s">
        <v>186</v>
      </c>
      <c r="H540" s="269" t="s">
        <v>9</v>
      </c>
      <c r="I540" s="273"/>
      <c r="J540" s="270"/>
      <c r="K540" s="286"/>
      <c r="L540" s="286"/>
    </row>
    <row r="541" spans="1:15" x14ac:dyDescent="0.35">
      <c r="A541" s="267">
        <v>399</v>
      </c>
      <c r="B541" s="285" t="s">
        <v>2958</v>
      </c>
      <c r="C541" s="271">
        <v>45275</v>
      </c>
      <c r="D541" s="269" t="s">
        <v>2959</v>
      </c>
      <c r="E541" s="269" t="s">
        <v>2574</v>
      </c>
      <c r="F541" s="270" t="s">
        <v>2960</v>
      </c>
      <c r="G541" s="270" t="s">
        <v>186</v>
      </c>
      <c r="H541" s="269" t="s">
        <v>9</v>
      </c>
      <c r="I541" s="269"/>
      <c r="J541" s="270"/>
      <c r="K541" s="286"/>
      <c r="L541" s="286"/>
    </row>
    <row r="542" spans="1:15" x14ac:dyDescent="0.35">
      <c r="A542" s="267">
        <v>400</v>
      </c>
      <c r="B542" s="285" t="s">
        <v>2967</v>
      </c>
      <c r="C542" s="271">
        <v>45275</v>
      </c>
      <c r="D542" s="269" t="s">
        <v>2959</v>
      </c>
      <c r="E542" s="269" t="s">
        <v>2574</v>
      </c>
      <c r="F542" s="270" t="s">
        <v>2968</v>
      </c>
      <c r="G542" s="270" t="s">
        <v>186</v>
      </c>
      <c r="H542" s="269" t="s">
        <v>9</v>
      </c>
      <c r="I542" s="269"/>
      <c r="J542" s="270"/>
      <c r="K542" s="286"/>
      <c r="L542" s="286"/>
    </row>
    <row r="543" spans="1:15" x14ac:dyDescent="0.35">
      <c r="A543" s="267">
        <v>401</v>
      </c>
      <c r="B543" s="285" t="s">
        <v>2969</v>
      </c>
      <c r="C543" s="271">
        <v>45275</v>
      </c>
      <c r="D543" s="269" t="s">
        <v>2959</v>
      </c>
      <c r="E543" s="269" t="s">
        <v>2574</v>
      </c>
      <c r="F543" s="270" t="s">
        <v>7226</v>
      </c>
      <c r="G543" s="270" t="s">
        <v>186</v>
      </c>
      <c r="H543" s="269" t="s">
        <v>9</v>
      </c>
      <c r="I543" s="269"/>
      <c r="J543" s="270"/>
      <c r="K543" s="286"/>
      <c r="L543" s="286"/>
    </row>
    <row r="544" spans="1:15" x14ac:dyDescent="0.35">
      <c r="A544" s="267">
        <v>402</v>
      </c>
      <c r="B544" s="285" t="s">
        <v>2971</v>
      </c>
      <c r="C544" s="271">
        <v>45275</v>
      </c>
      <c r="D544" s="269" t="s">
        <v>2959</v>
      </c>
      <c r="E544" s="269" t="s">
        <v>2574</v>
      </c>
      <c r="F544" s="270" t="s">
        <v>2972</v>
      </c>
      <c r="G544" s="270" t="s">
        <v>1689</v>
      </c>
      <c r="H544" s="269" t="s">
        <v>9</v>
      </c>
      <c r="I544" s="269"/>
      <c r="J544" s="270"/>
      <c r="K544" s="286"/>
      <c r="L544" s="286"/>
    </row>
    <row r="545" spans="1:12" x14ac:dyDescent="0.35">
      <c r="A545" s="267">
        <v>403</v>
      </c>
      <c r="B545" s="285" t="s">
        <v>2973</v>
      </c>
      <c r="C545" s="271">
        <v>45275</v>
      </c>
      <c r="D545" s="269" t="s">
        <v>2959</v>
      </c>
      <c r="E545" s="269" t="s">
        <v>2574</v>
      </c>
      <c r="F545" s="270" t="s">
        <v>2974</v>
      </c>
      <c r="G545" s="270" t="s">
        <v>1689</v>
      </c>
      <c r="H545" s="269" t="s">
        <v>9</v>
      </c>
      <c r="I545" s="269"/>
      <c r="J545" s="270"/>
      <c r="K545" s="286"/>
      <c r="L545" s="286"/>
    </row>
    <row r="546" spans="1:12" x14ac:dyDescent="0.35">
      <c r="A546" s="267">
        <v>404</v>
      </c>
      <c r="B546" s="285" t="s">
        <v>2976</v>
      </c>
      <c r="C546" s="271">
        <v>45275</v>
      </c>
      <c r="D546" s="269" t="s">
        <v>2959</v>
      </c>
      <c r="E546" s="269" t="s">
        <v>2574</v>
      </c>
      <c r="F546" s="270" t="s">
        <v>2977</v>
      </c>
      <c r="G546" s="270" t="s">
        <v>1689</v>
      </c>
      <c r="H546" s="269" t="s">
        <v>9</v>
      </c>
      <c r="I546" s="269"/>
      <c r="J546" s="270"/>
      <c r="K546" s="286"/>
      <c r="L546" s="286"/>
    </row>
    <row r="547" spans="1:12" x14ac:dyDescent="0.35">
      <c r="A547" s="267">
        <v>405</v>
      </c>
      <c r="B547" s="285" t="s">
        <v>2978</v>
      </c>
      <c r="C547" s="271">
        <v>45275</v>
      </c>
      <c r="D547" s="269" t="s">
        <v>2959</v>
      </c>
      <c r="E547" s="269" t="s">
        <v>2574</v>
      </c>
      <c r="F547" s="270" t="s">
        <v>6102</v>
      </c>
      <c r="G547" s="270" t="s">
        <v>1689</v>
      </c>
      <c r="H547" s="269" t="s">
        <v>9</v>
      </c>
      <c r="I547" s="269"/>
      <c r="J547" s="270"/>
      <c r="K547" s="286"/>
      <c r="L547" s="286"/>
    </row>
    <row r="548" spans="1:12" x14ac:dyDescent="0.35">
      <c r="A548" s="267">
        <v>406</v>
      </c>
      <c r="B548" s="285" t="s">
        <v>2980</v>
      </c>
      <c r="C548" s="271">
        <v>45275</v>
      </c>
      <c r="D548" s="269" t="s">
        <v>2959</v>
      </c>
      <c r="E548" s="269" t="s">
        <v>2574</v>
      </c>
      <c r="F548" s="270" t="s">
        <v>2981</v>
      </c>
      <c r="G548" s="270" t="s">
        <v>1689</v>
      </c>
      <c r="H548" s="269" t="s">
        <v>9</v>
      </c>
      <c r="I548" s="269"/>
      <c r="J548" s="270"/>
      <c r="K548" s="286"/>
      <c r="L548" s="286"/>
    </row>
    <row r="549" spans="1:12" x14ac:dyDescent="0.35">
      <c r="A549" s="267">
        <v>407</v>
      </c>
      <c r="B549" s="285" t="s">
        <v>2982</v>
      </c>
      <c r="C549" s="271">
        <v>45275</v>
      </c>
      <c r="D549" s="269" t="s">
        <v>2959</v>
      </c>
      <c r="E549" s="269" t="s">
        <v>2574</v>
      </c>
      <c r="F549" s="270" t="s">
        <v>7227</v>
      </c>
      <c r="G549" s="270" t="s">
        <v>1689</v>
      </c>
      <c r="H549" s="269" t="s">
        <v>9</v>
      </c>
      <c r="I549" s="269"/>
      <c r="J549" s="270"/>
      <c r="K549" s="286"/>
      <c r="L549" s="286"/>
    </row>
    <row r="550" spans="1:12" x14ac:dyDescent="0.35">
      <c r="A550" s="267">
        <v>408</v>
      </c>
      <c r="B550" s="285" t="s">
        <v>2984</v>
      </c>
      <c r="C550" s="271">
        <v>45275</v>
      </c>
      <c r="D550" s="269" t="s">
        <v>2959</v>
      </c>
      <c r="E550" s="269" t="s">
        <v>2574</v>
      </c>
      <c r="F550" s="270" t="s">
        <v>7228</v>
      </c>
      <c r="G550" s="270" t="s">
        <v>186</v>
      </c>
      <c r="H550" s="269" t="s">
        <v>9</v>
      </c>
      <c r="I550" s="269"/>
      <c r="J550" s="270"/>
      <c r="K550" s="286"/>
      <c r="L550" s="286"/>
    </row>
    <row r="551" spans="1:12" x14ac:dyDescent="0.35">
      <c r="A551" s="267">
        <v>409</v>
      </c>
      <c r="B551" s="285" t="s">
        <v>2986</v>
      </c>
      <c r="C551" s="271">
        <v>45275</v>
      </c>
      <c r="D551" s="269" t="s">
        <v>2959</v>
      </c>
      <c r="E551" s="269" t="s">
        <v>2574</v>
      </c>
      <c r="F551" s="270" t="s">
        <v>7229</v>
      </c>
      <c r="G551" s="270" t="s">
        <v>186</v>
      </c>
      <c r="H551" s="269" t="s">
        <v>9</v>
      </c>
      <c r="I551" s="269"/>
      <c r="J551" s="270"/>
      <c r="K551" s="286"/>
      <c r="L551" s="286"/>
    </row>
    <row r="552" spans="1:12" x14ac:dyDescent="0.35">
      <c r="A552" s="267">
        <v>410</v>
      </c>
      <c r="B552" s="285" t="s">
        <v>2990</v>
      </c>
      <c r="C552" s="271">
        <v>45275</v>
      </c>
      <c r="D552" s="269" t="s">
        <v>2959</v>
      </c>
      <c r="E552" s="269" t="s">
        <v>2574</v>
      </c>
      <c r="F552" s="270" t="s">
        <v>7230</v>
      </c>
      <c r="G552" s="270" t="s">
        <v>1689</v>
      </c>
      <c r="H552" s="269" t="s">
        <v>9</v>
      </c>
      <c r="I552" s="269"/>
      <c r="J552" s="270"/>
      <c r="K552" s="286"/>
      <c r="L552" s="286"/>
    </row>
    <row r="553" spans="1:12" x14ac:dyDescent="0.35">
      <c r="A553" s="267">
        <v>411</v>
      </c>
      <c r="B553" s="285" t="s">
        <v>2991</v>
      </c>
      <c r="C553" s="271">
        <v>45275</v>
      </c>
      <c r="D553" s="269" t="s">
        <v>2959</v>
      </c>
      <c r="E553" s="269" t="s">
        <v>2574</v>
      </c>
      <c r="F553" s="270" t="s">
        <v>2992</v>
      </c>
      <c r="G553" s="270" t="s">
        <v>186</v>
      </c>
      <c r="H553" s="269" t="s">
        <v>9</v>
      </c>
      <c r="I553" s="269"/>
      <c r="J553" s="270"/>
      <c r="K553" s="286"/>
      <c r="L553" s="286"/>
    </row>
    <row r="554" spans="1:12" x14ac:dyDescent="0.35">
      <c r="A554" s="267">
        <v>412</v>
      </c>
      <c r="B554" s="285" t="s">
        <v>2993</v>
      </c>
      <c r="C554" s="271">
        <v>45275</v>
      </c>
      <c r="D554" s="269" t="s">
        <v>2959</v>
      </c>
      <c r="E554" s="269" t="s">
        <v>2574</v>
      </c>
      <c r="F554" s="270" t="s">
        <v>7231</v>
      </c>
      <c r="G554" s="270" t="s">
        <v>186</v>
      </c>
      <c r="H554" s="269" t="s">
        <v>9</v>
      </c>
      <c r="I554" s="269"/>
      <c r="J554" s="270"/>
      <c r="K554" s="286"/>
      <c r="L554" s="286"/>
    </row>
    <row r="555" spans="1:12" x14ac:dyDescent="0.35">
      <c r="A555" s="267">
        <v>413</v>
      </c>
      <c r="B555" s="285" t="s">
        <v>2995</v>
      </c>
      <c r="C555" s="271">
        <v>45279</v>
      </c>
      <c r="D555" s="269" t="s">
        <v>2959</v>
      </c>
      <c r="E555" s="269" t="s">
        <v>2574</v>
      </c>
      <c r="F555" s="270" t="s">
        <v>2960</v>
      </c>
      <c r="G555" s="270" t="s">
        <v>186</v>
      </c>
      <c r="H555" s="269" t="s">
        <v>9</v>
      </c>
      <c r="I555" s="269"/>
      <c r="J555" s="270"/>
      <c r="K555" s="286"/>
      <c r="L555" s="286"/>
    </row>
    <row r="556" spans="1:12" ht="29" x14ac:dyDescent="0.35">
      <c r="A556" s="267">
        <v>1</v>
      </c>
      <c r="B556" s="285" t="s">
        <v>1537</v>
      </c>
      <c r="C556" s="271">
        <v>44963</v>
      </c>
      <c r="D556" s="268" t="s">
        <v>73</v>
      </c>
      <c r="E556" s="269" t="s">
        <v>1070</v>
      </c>
      <c r="F556" s="270" t="s">
        <v>1538</v>
      </c>
      <c r="G556" s="270" t="s">
        <v>186</v>
      </c>
      <c r="H556" s="269" t="s">
        <v>9</v>
      </c>
      <c r="I556" s="269" t="s">
        <v>1398</v>
      </c>
      <c r="J556" s="270"/>
      <c r="K556" s="286"/>
      <c r="L556" s="286"/>
    </row>
    <row r="557" spans="1:12" ht="43.5" x14ac:dyDescent="0.35">
      <c r="A557" s="267">
        <v>2</v>
      </c>
      <c r="B557" s="285" t="s">
        <v>2467</v>
      </c>
      <c r="C557" s="271">
        <v>44963</v>
      </c>
      <c r="D557" s="268" t="s">
        <v>73</v>
      </c>
      <c r="E557" s="269" t="s">
        <v>1546</v>
      </c>
      <c r="F557" s="270" t="s">
        <v>2468</v>
      </c>
      <c r="G557" s="270" t="s">
        <v>186</v>
      </c>
      <c r="H557" s="269" t="s">
        <v>51</v>
      </c>
      <c r="I557" s="269" t="s">
        <v>1398</v>
      </c>
      <c r="J557" s="270" t="s">
        <v>2469</v>
      </c>
      <c r="K557" s="286"/>
      <c r="L557" s="286"/>
    </row>
    <row r="558" spans="1:12" ht="29" x14ac:dyDescent="0.35">
      <c r="A558" s="267">
        <v>3</v>
      </c>
      <c r="B558" s="285" t="s">
        <v>2710</v>
      </c>
      <c r="C558" s="271">
        <v>45012</v>
      </c>
      <c r="D558" s="268" t="s">
        <v>73</v>
      </c>
      <c r="E558" s="269" t="s">
        <v>2315</v>
      </c>
      <c r="F558" s="270" t="s">
        <v>2711</v>
      </c>
      <c r="G558" s="270" t="s">
        <v>186</v>
      </c>
      <c r="H558" s="269" t="s">
        <v>9</v>
      </c>
      <c r="I558" s="269" t="s">
        <v>1398</v>
      </c>
      <c r="J558" s="270"/>
      <c r="K558" s="286"/>
      <c r="L558" s="286"/>
    </row>
    <row r="559" spans="1:12" ht="29" x14ac:dyDescent="0.35">
      <c r="A559" s="267">
        <v>6</v>
      </c>
      <c r="B559" s="285" t="s">
        <v>3429</v>
      </c>
      <c r="C559" s="271">
        <v>45012</v>
      </c>
      <c r="D559" s="268" t="s">
        <v>73</v>
      </c>
      <c r="E559" s="269" t="s">
        <v>1546</v>
      </c>
      <c r="F559" s="270" t="s">
        <v>3430</v>
      </c>
      <c r="G559" s="270" t="s">
        <v>186</v>
      </c>
      <c r="H559" s="269" t="s">
        <v>51</v>
      </c>
      <c r="I559" s="269" t="s">
        <v>62</v>
      </c>
      <c r="J559" s="270" t="s">
        <v>7196</v>
      </c>
      <c r="K559" s="286"/>
      <c r="L559" s="286"/>
    </row>
    <row r="560" spans="1:12" ht="29" x14ac:dyDescent="0.35">
      <c r="A560" s="267">
        <v>7</v>
      </c>
      <c r="B560" s="285" t="s">
        <v>3685</v>
      </c>
      <c r="C560" s="271">
        <v>45019</v>
      </c>
      <c r="D560" s="268" t="s">
        <v>73</v>
      </c>
      <c r="E560" s="269" t="s">
        <v>2315</v>
      </c>
      <c r="F560" s="270" t="s">
        <v>3686</v>
      </c>
      <c r="G560" s="270" t="s">
        <v>186</v>
      </c>
      <c r="H560" s="269" t="s">
        <v>51</v>
      </c>
      <c r="I560" s="269" t="s">
        <v>1398</v>
      </c>
      <c r="J560" s="270" t="s">
        <v>7232</v>
      </c>
      <c r="K560" s="286"/>
      <c r="L560" s="286"/>
    </row>
    <row r="561" spans="1:12" ht="29" x14ac:dyDescent="0.35">
      <c r="A561" s="267">
        <v>8</v>
      </c>
      <c r="B561" s="285" t="s">
        <v>3933</v>
      </c>
      <c r="C561" s="271">
        <v>45019</v>
      </c>
      <c r="D561" s="268" t="s">
        <v>73</v>
      </c>
      <c r="E561" s="269" t="s">
        <v>2315</v>
      </c>
      <c r="F561" s="270" t="s">
        <v>3934</v>
      </c>
      <c r="G561" s="270" t="s">
        <v>186</v>
      </c>
      <c r="H561" s="269" t="s">
        <v>9</v>
      </c>
      <c r="I561" s="269" t="s">
        <v>1398</v>
      </c>
      <c r="J561" s="270"/>
      <c r="K561" s="286"/>
      <c r="L561" s="286"/>
    </row>
    <row r="562" spans="1:12" x14ac:dyDescent="0.35">
      <c r="A562" s="267">
        <v>9</v>
      </c>
      <c r="B562" s="285" t="s">
        <v>4152</v>
      </c>
      <c r="C562" s="271">
        <v>45019</v>
      </c>
      <c r="D562" s="268" t="s">
        <v>73</v>
      </c>
      <c r="E562" s="269" t="s">
        <v>2315</v>
      </c>
      <c r="F562" s="270" t="s">
        <v>7233</v>
      </c>
      <c r="G562" s="270" t="s">
        <v>186</v>
      </c>
      <c r="H562" s="269" t="s">
        <v>9</v>
      </c>
      <c r="I562" s="269" t="s">
        <v>77</v>
      </c>
      <c r="J562" s="270"/>
      <c r="K562" s="286"/>
      <c r="L562" s="286"/>
    </row>
    <row r="563" spans="1:12" x14ac:dyDescent="0.35">
      <c r="A563" s="267">
        <v>13</v>
      </c>
      <c r="B563" s="285" t="s">
        <v>2286</v>
      </c>
      <c r="C563" s="271">
        <v>45019</v>
      </c>
      <c r="D563" s="268" t="s">
        <v>73</v>
      </c>
      <c r="E563" s="269" t="s">
        <v>1835</v>
      </c>
      <c r="F563" s="270" t="s">
        <v>2287</v>
      </c>
      <c r="G563" s="270" t="s">
        <v>186</v>
      </c>
      <c r="H563" s="269" t="s">
        <v>9</v>
      </c>
      <c r="I563" s="269" t="s">
        <v>1398</v>
      </c>
      <c r="J563" s="270"/>
      <c r="K563" s="286"/>
      <c r="L563" s="286"/>
    </row>
    <row r="564" spans="1:12" x14ac:dyDescent="0.35">
      <c r="A564" s="267">
        <v>15</v>
      </c>
      <c r="B564" s="285" t="s">
        <v>2341</v>
      </c>
      <c r="C564" s="271">
        <v>45032</v>
      </c>
      <c r="D564" s="268" t="s">
        <v>73</v>
      </c>
      <c r="E564" s="269" t="s">
        <v>2315</v>
      </c>
      <c r="F564" s="270" t="s">
        <v>2342</v>
      </c>
      <c r="G564" s="270" t="s">
        <v>186</v>
      </c>
      <c r="H564" s="269" t="s">
        <v>9</v>
      </c>
      <c r="I564" s="269" t="s">
        <v>1398</v>
      </c>
      <c r="J564" s="270"/>
      <c r="K564" s="286"/>
      <c r="L564" s="286"/>
    </row>
    <row r="565" spans="1:12" x14ac:dyDescent="0.35">
      <c r="A565" s="267">
        <v>60</v>
      </c>
      <c r="B565" s="285" t="s">
        <v>3431</v>
      </c>
      <c r="C565" s="271">
        <v>45105</v>
      </c>
      <c r="D565" s="268" t="s">
        <v>73</v>
      </c>
      <c r="E565" s="269" t="s">
        <v>1546</v>
      </c>
      <c r="F565" s="270" t="s">
        <v>3432</v>
      </c>
      <c r="G565" s="270" t="s">
        <v>186</v>
      </c>
      <c r="H565" s="269" t="s">
        <v>9</v>
      </c>
      <c r="I565" s="273"/>
      <c r="J565" s="270"/>
      <c r="K565" s="286"/>
      <c r="L565" s="286"/>
    </row>
    <row r="566" spans="1:12" x14ac:dyDescent="0.35">
      <c r="A566" s="267">
        <v>61</v>
      </c>
      <c r="B566" s="285" t="s">
        <v>3457</v>
      </c>
      <c r="C566" s="271">
        <v>45105</v>
      </c>
      <c r="D566" s="268" t="s">
        <v>73</v>
      </c>
      <c r="E566" s="269" t="s">
        <v>1542</v>
      </c>
      <c r="F566" s="270" t="s">
        <v>3458</v>
      </c>
      <c r="G566" s="270" t="s">
        <v>186</v>
      </c>
      <c r="H566" s="269" t="s">
        <v>9</v>
      </c>
      <c r="I566" s="273"/>
      <c r="J566" s="270"/>
      <c r="K566" s="286"/>
      <c r="L566" s="286"/>
    </row>
    <row r="567" spans="1:12" ht="58" x14ac:dyDescent="0.35">
      <c r="A567" s="267">
        <v>62</v>
      </c>
      <c r="B567" s="285" t="s">
        <v>3484</v>
      </c>
      <c r="C567" s="271">
        <v>45105</v>
      </c>
      <c r="D567" s="268" t="s">
        <v>73</v>
      </c>
      <c r="E567" s="269" t="s">
        <v>1546</v>
      </c>
      <c r="F567" s="270" t="s">
        <v>3485</v>
      </c>
      <c r="G567" s="270" t="s">
        <v>186</v>
      </c>
      <c r="H567" s="269" t="s">
        <v>51</v>
      </c>
      <c r="I567" s="273"/>
      <c r="J567" s="272" t="s">
        <v>7234</v>
      </c>
      <c r="K567" s="286"/>
      <c r="L567" s="286"/>
    </row>
    <row r="568" spans="1:12" x14ac:dyDescent="0.35">
      <c r="A568" s="267">
        <v>63</v>
      </c>
      <c r="B568" s="285" t="s">
        <v>3510</v>
      </c>
      <c r="C568" s="271">
        <v>45105</v>
      </c>
      <c r="D568" s="268" t="s">
        <v>73</v>
      </c>
      <c r="E568" s="269" t="s">
        <v>1546</v>
      </c>
      <c r="F568" s="270" t="s">
        <v>3511</v>
      </c>
      <c r="G568" s="270" t="s">
        <v>186</v>
      </c>
      <c r="H568" s="269" t="s">
        <v>9</v>
      </c>
      <c r="I568" s="273"/>
      <c r="J568" s="272"/>
      <c r="K568" s="286"/>
      <c r="L568" s="286"/>
    </row>
    <row r="569" spans="1:12" ht="58" x14ac:dyDescent="0.35">
      <c r="A569" s="267">
        <v>64</v>
      </c>
      <c r="B569" s="285" t="s">
        <v>3536</v>
      </c>
      <c r="C569" s="271">
        <v>45105</v>
      </c>
      <c r="D569" s="268" t="s">
        <v>73</v>
      </c>
      <c r="E569" s="269" t="s">
        <v>1546</v>
      </c>
      <c r="F569" s="270" t="s">
        <v>3537</v>
      </c>
      <c r="G569" s="270" t="s">
        <v>186</v>
      </c>
      <c r="H569" s="269" t="s">
        <v>51</v>
      </c>
      <c r="I569" s="273"/>
      <c r="J569" s="272" t="s">
        <v>7235</v>
      </c>
      <c r="K569" s="286"/>
      <c r="L569" s="286"/>
    </row>
    <row r="570" spans="1:12" ht="29" x14ac:dyDescent="0.35">
      <c r="A570" s="267">
        <v>65</v>
      </c>
      <c r="B570" s="285" t="s">
        <v>3562</v>
      </c>
      <c r="C570" s="271">
        <v>45105</v>
      </c>
      <c r="D570" s="268" t="s">
        <v>73</v>
      </c>
      <c r="E570" s="269" t="s">
        <v>1546</v>
      </c>
      <c r="F570" s="270" t="s">
        <v>3563</v>
      </c>
      <c r="G570" s="270" t="s">
        <v>186</v>
      </c>
      <c r="H570" s="269" t="s">
        <v>9</v>
      </c>
      <c r="I570" s="273"/>
      <c r="J570" s="272"/>
      <c r="K570" s="286"/>
      <c r="L570" s="286"/>
    </row>
    <row r="571" spans="1:12" x14ac:dyDescent="0.35">
      <c r="A571" s="267">
        <v>66</v>
      </c>
      <c r="B571" s="285" t="s">
        <v>3585</v>
      </c>
      <c r="C571" s="271">
        <v>45105</v>
      </c>
      <c r="D571" s="268" t="s">
        <v>73</v>
      </c>
      <c r="E571" s="269" t="s">
        <v>1546</v>
      </c>
      <c r="F571" s="270" t="s">
        <v>3586</v>
      </c>
      <c r="G571" s="270" t="s">
        <v>186</v>
      </c>
      <c r="H571" s="269" t="s">
        <v>9</v>
      </c>
      <c r="I571" s="273"/>
      <c r="J571" s="272"/>
      <c r="K571" s="286"/>
      <c r="L571" s="286"/>
    </row>
    <row r="572" spans="1:12" x14ac:dyDescent="0.35">
      <c r="A572" s="267">
        <v>67</v>
      </c>
      <c r="B572" s="285" t="s">
        <v>3609</v>
      </c>
      <c r="C572" s="271">
        <v>45105</v>
      </c>
      <c r="D572" s="268" t="s">
        <v>73</v>
      </c>
      <c r="E572" s="269" t="s">
        <v>1546</v>
      </c>
      <c r="F572" s="270" t="s">
        <v>3610</v>
      </c>
      <c r="G572" s="270" t="s">
        <v>186</v>
      </c>
      <c r="H572" s="269" t="s">
        <v>9</v>
      </c>
      <c r="I572" s="273"/>
      <c r="J572" s="272"/>
      <c r="K572" s="286"/>
      <c r="L572" s="286"/>
    </row>
    <row r="573" spans="1:12" ht="58" x14ac:dyDescent="0.35">
      <c r="A573" s="267">
        <v>68</v>
      </c>
      <c r="B573" s="285" t="s">
        <v>3631</v>
      </c>
      <c r="C573" s="271">
        <v>45111</v>
      </c>
      <c r="D573" s="268" t="s">
        <v>73</v>
      </c>
      <c r="E573" s="269" t="s">
        <v>1546</v>
      </c>
      <c r="F573" s="270" t="s">
        <v>3632</v>
      </c>
      <c r="G573" s="270" t="s">
        <v>186</v>
      </c>
      <c r="H573" s="269" t="s">
        <v>8</v>
      </c>
      <c r="I573" s="273"/>
      <c r="J573" s="272" t="s">
        <v>3633</v>
      </c>
      <c r="K573" s="286"/>
      <c r="L573" s="286"/>
    </row>
    <row r="574" spans="1:12" ht="58" x14ac:dyDescent="0.35">
      <c r="A574" s="267">
        <v>69</v>
      </c>
      <c r="B574" s="285" t="s">
        <v>3657</v>
      </c>
      <c r="C574" s="271">
        <v>45111</v>
      </c>
      <c r="D574" s="268" t="s">
        <v>73</v>
      </c>
      <c r="E574" s="269" t="s">
        <v>1546</v>
      </c>
      <c r="F574" s="270" t="s">
        <v>3658</v>
      </c>
      <c r="G574" s="270" t="s">
        <v>186</v>
      </c>
      <c r="H574" s="269" t="s">
        <v>51</v>
      </c>
      <c r="I574" s="273"/>
      <c r="J574" s="272" t="s">
        <v>3659</v>
      </c>
      <c r="K574" s="286"/>
      <c r="L574" s="286"/>
    </row>
    <row r="575" spans="1:12" x14ac:dyDescent="0.35">
      <c r="A575" s="267">
        <v>70</v>
      </c>
      <c r="B575" s="285" t="s">
        <v>3689</v>
      </c>
      <c r="C575" s="271">
        <v>45111</v>
      </c>
      <c r="D575" s="268" t="s">
        <v>73</v>
      </c>
      <c r="E575" s="269" t="s">
        <v>3316</v>
      </c>
      <c r="F575" s="270" t="s">
        <v>3690</v>
      </c>
      <c r="G575" s="270" t="s">
        <v>186</v>
      </c>
      <c r="H575" s="269" t="s">
        <v>51</v>
      </c>
      <c r="I575" s="273"/>
      <c r="J575" s="272" t="s">
        <v>3691</v>
      </c>
      <c r="K575" s="286"/>
      <c r="L575" s="286"/>
    </row>
    <row r="576" spans="1:12" ht="29" x14ac:dyDescent="0.35">
      <c r="A576" s="267">
        <v>71</v>
      </c>
      <c r="B576" s="285" t="s">
        <v>3717</v>
      </c>
      <c r="C576" s="271">
        <v>45111</v>
      </c>
      <c r="D576" s="268" t="s">
        <v>73</v>
      </c>
      <c r="E576" s="269" t="s">
        <v>3316</v>
      </c>
      <c r="F576" s="270" t="s">
        <v>3718</v>
      </c>
      <c r="G576" s="270" t="s">
        <v>186</v>
      </c>
      <c r="H576" s="269" t="s">
        <v>51</v>
      </c>
      <c r="I576" s="273"/>
      <c r="J576" s="272" t="s">
        <v>3719</v>
      </c>
      <c r="K576" s="286"/>
      <c r="L576" s="286"/>
    </row>
    <row r="577" spans="1:12" x14ac:dyDescent="0.35">
      <c r="A577" s="267">
        <v>72</v>
      </c>
      <c r="B577" s="285" t="s">
        <v>3743</v>
      </c>
      <c r="C577" s="271">
        <v>45111</v>
      </c>
      <c r="D577" s="268" t="s">
        <v>73</v>
      </c>
      <c r="E577" s="269" t="s">
        <v>1546</v>
      </c>
      <c r="F577" s="270" t="s">
        <v>3744</v>
      </c>
      <c r="G577" s="270" t="s">
        <v>186</v>
      </c>
      <c r="H577" s="269" t="s">
        <v>9</v>
      </c>
      <c r="I577" s="273"/>
      <c r="J577" s="272"/>
      <c r="K577" s="286"/>
      <c r="L577" s="286"/>
    </row>
    <row r="578" spans="1:12" ht="29" x14ac:dyDescent="0.35">
      <c r="A578" s="267">
        <v>172</v>
      </c>
      <c r="B578" s="285" t="s">
        <v>2396</v>
      </c>
      <c r="C578" s="271">
        <v>45181</v>
      </c>
      <c r="D578" s="268" t="s">
        <v>73</v>
      </c>
      <c r="E578" s="269" t="s">
        <v>1546</v>
      </c>
      <c r="F578" s="270" t="s">
        <v>2397</v>
      </c>
      <c r="G578" s="270" t="s">
        <v>186</v>
      </c>
      <c r="H578" s="269" t="s">
        <v>8</v>
      </c>
      <c r="I578" s="269"/>
      <c r="J578" s="270" t="s">
        <v>2398</v>
      </c>
      <c r="K578" s="286"/>
      <c r="L578" s="286"/>
    </row>
    <row r="579" spans="1:12" ht="43.5" x14ac:dyDescent="0.35">
      <c r="A579" s="267">
        <v>175</v>
      </c>
      <c r="B579" s="285" t="s">
        <v>2406</v>
      </c>
      <c r="C579" s="271">
        <v>45181</v>
      </c>
      <c r="D579" s="268" t="s">
        <v>73</v>
      </c>
      <c r="E579" s="269" t="s">
        <v>1070</v>
      </c>
      <c r="F579" s="270" t="s">
        <v>2407</v>
      </c>
      <c r="G579" s="270" t="s">
        <v>186</v>
      </c>
      <c r="H579" s="269" t="s">
        <v>51</v>
      </c>
      <c r="I579" s="269"/>
      <c r="J579" s="270" t="s">
        <v>2408</v>
      </c>
      <c r="K579" s="286"/>
      <c r="L579" s="286"/>
    </row>
    <row r="580" spans="1:12" ht="43.5" x14ac:dyDescent="0.35">
      <c r="A580" s="267">
        <v>176</v>
      </c>
      <c r="B580" s="285" t="s">
        <v>2409</v>
      </c>
      <c r="C580" s="271">
        <v>45181</v>
      </c>
      <c r="D580" s="268" t="s">
        <v>73</v>
      </c>
      <c r="E580" s="269" t="s">
        <v>1542</v>
      </c>
      <c r="F580" s="270" t="s">
        <v>2410</v>
      </c>
      <c r="G580" s="270" t="s">
        <v>186</v>
      </c>
      <c r="H580" s="269" t="s">
        <v>51</v>
      </c>
      <c r="I580" s="269"/>
      <c r="J580" s="270" t="s">
        <v>2411</v>
      </c>
      <c r="K580" s="286"/>
      <c r="L580" s="286"/>
    </row>
    <row r="581" spans="1:12" x14ac:dyDescent="0.35">
      <c r="A581" s="267">
        <v>178</v>
      </c>
      <c r="B581" s="285" t="s">
        <v>2416</v>
      </c>
      <c r="C581" s="271">
        <v>45181</v>
      </c>
      <c r="D581" s="268" t="s">
        <v>73</v>
      </c>
      <c r="E581" s="269" t="s">
        <v>1070</v>
      </c>
      <c r="F581" s="270" t="s">
        <v>2417</v>
      </c>
      <c r="G581" s="270" t="s">
        <v>186</v>
      </c>
      <c r="H581" s="269" t="s">
        <v>9</v>
      </c>
      <c r="I581" s="269"/>
      <c r="J581" s="270"/>
      <c r="K581" s="286"/>
      <c r="L581" s="286"/>
    </row>
    <row r="582" spans="1:12" x14ac:dyDescent="0.35">
      <c r="A582" s="267">
        <v>179</v>
      </c>
      <c r="B582" s="285" t="s">
        <v>2418</v>
      </c>
      <c r="C582" s="271">
        <v>45181</v>
      </c>
      <c r="D582" s="268" t="s">
        <v>73</v>
      </c>
      <c r="E582" s="269" t="s">
        <v>2419</v>
      </c>
      <c r="F582" s="270" t="s">
        <v>2420</v>
      </c>
      <c r="G582" s="270" t="s">
        <v>186</v>
      </c>
      <c r="H582" s="269" t="s">
        <v>9</v>
      </c>
      <c r="I582" s="269"/>
      <c r="J582" s="270"/>
      <c r="K582" s="286"/>
      <c r="L582" s="286"/>
    </row>
    <row r="583" spans="1:12" ht="29" x14ac:dyDescent="0.35">
      <c r="A583" s="267">
        <v>180</v>
      </c>
      <c r="B583" s="285" t="s">
        <v>2424</v>
      </c>
      <c r="C583" s="271">
        <v>45181</v>
      </c>
      <c r="D583" s="268" t="s">
        <v>73</v>
      </c>
      <c r="E583" s="269" t="s">
        <v>2419</v>
      </c>
      <c r="F583" s="270" t="s">
        <v>2425</v>
      </c>
      <c r="G583" s="270" t="s">
        <v>186</v>
      </c>
      <c r="H583" s="269" t="s">
        <v>51</v>
      </c>
      <c r="I583" s="269"/>
      <c r="J583" s="270" t="s">
        <v>7236</v>
      </c>
      <c r="K583" s="286"/>
      <c r="L583" s="286"/>
    </row>
    <row r="584" spans="1:12" x14ac:dyDescent="0.35">
      <c r="A584" s="267">
        <v>184</v>
      </c>
      <c r="B584" s="285" t="s">
        <v>2433</v>
      </c>
      <c r="C584" s="271">
        <v>45191</v>
      </c>
      <c r="D584" s="268" t="s">
        <v>73</v>
      </c>
      <c r="E584" s="269" t="s">
        <v>2419</v>
      </c>
      <c r="F584" s="270" t="s">
        <v>2434</v>
      </c>
      <c r="G584" s="270" t="s">
        <v>186</v>
      </c>
      <c r="H584" s="269" t="s">
        <v>9</v>
      </c>
      <c r="I584" s="269"/>
      <c r="J584" s="270"/>
      <c r="K584" s="286"/>
      <c r="L584" s="286"/>
    </row>
    <row r="585" spans="1:12" x14ac:dyDescent="0.35">
      <c r="A585" s="267">
        <v>185</v>
      </c>
      <c r="B585" s="285" t="s">
        <v>2435</v>
      </c>
      <c r="C585" s="271">
        <v>45191</v>
      </c>
      <c r="D585" s="268" t="s">
        <v>73</v>
      </c>
      <c r="E585" s="269" t="s">
        <v>2419</v>
      </c>
      <c r="F585" s="270" t="s">
        <v>2436</v>
      </c>
      <c r="G585" s="270" t="s">
        <v>186</v>
      </c>
      <c r="H585" s="269" t="s">
        <v>9</v>
      </c>
      <c r="I585" s="269"/>
      <c r="J585" s="270"/>
      <c r="K585" s="286"/>
      <c r="L585" s="286"/>
    </row>
    <row r="586" spans="1:12" x14ac:dyDescent="0.35">
      <c r="A586" s="267">
        <v>240</v>
      </c>
      <c r="B586" s="285" t="s">
        <v>2561</v>
      </c>
      <c r="C586" s="271">
        <v>45195</v>
      </c>
      <c r="D586" s="268" t="s">
        <v>73</v>
      </c>
      <c r="E586" s="269" t="s">
        <v>1546</v>
      </c>
      <c r="F586" s="270" t="s">
        <v>2562</v>
      </c>
      <c r="G586" s="270" t="s">
        <v>186</v>
      </c>
      <c r="H586" s="269" t="s">
        <v>9</v>
      </c>
      <c r="I586" s="269"/>
      <c r="J586" s="270"/>
      <c r="K586" s="286"/>
      <c r="L586" s="286"/>
    </row>
    <row r="587" spans="1:12" ht="29" x14ac:dyDescent="0.35">
      <c r="A587" s="267">
        <v>241</v>
      </c>
      <c r="B587" s="285" t="s">
        <v>2563</v>
      </c>
      <c r="C587" s="271">
        <v>45195</v>
      </c>
      <c r="D587" s="268" t="s">
        <v>73</v>
      </c>
      <c r="E587" s="269" t="s">
        <v>1835</v>
      </c>
      <c r="F587" s="270" t="s">
        <v>2564</v>
      </c>
      <c r="G587" s="270" t="s">
        <v>186</v>
      </c>
      <c r="H587" s="269" t="s">
        <v>51</v>
      </c>
      <c r="I587" s="269"/>
      <c r="J587" s="270" t="s">
        <v>2565</v>
      </c>
      <c r="K587" s="286"/>
      <c r="L587" s="286"/>
    </row>
    <row r="588" spans="1:12" ht="58" x14ac:dyDescent="0.35">
      <c r="A588" s="267">
        <v>242</v>
      </c>
      <c r="B588" s="285" t="s">
        <v>2566</v>
      </c>
      <c r="C588" s="271">
        <v>45195</v>
      </c>
      <c r="D588" s="268" t="s">
        <v>73</v>
      </c>
      <c r="E588" s="269" t="s">
        <v>2315</v>
      </c>
      <c r="F588" s="270" t="s">
        <v>2567</v>
      </c>
      <c r="G588" s="270" t="s">
        <v>186</v>
      </c>
      <c r="H588" s="269" t="s">
        <v>51</v>
      </c>
      <c r="I588" s="269"/>
      <c r="J588" s="270" t="s">
        <v>2568</v>
      </c>
      <c r="K588" s="286"/>
      <c r="L588" s="286"/>
    </row>
    <row r="589" spans="1:12" ht="29" x14ac:dyDescent="0.35">
      <c r="A589" s="267">
        <v>244</v>
      </c>
      <c r="B589" s="285" t="s">
        <v>2571</v>
      </c>
      <c r="C589" s="271">
        <v>45195</v>
      </c>
      <c r="D589" s="268" t="s">
        <v>73</v>
      </c>
      <c r="E589" s="269" t="s">
        <v>2315</v>
      </c>
      <c r="F589" s="270" t="s">
        <v>2572</v>
      </c>
      <c r="G589" s="270" t="s">
        <v>186</v>
      </c>
      <c r="H589" s="269" t="s">
        <v>9</v>
      </c>
      <c r="I589" s="269"/>
      <c r="J589" s="270"/>
      <c r="K589" s="286"/>
      <c r="L589" s="286"/>
    </row>
    <row r="590" spans="1:12" ht="29" x14ac:dyDescent="0.35">
      <c r="A590" s="267">
        <v>248</v>
      </c>
      <c r="B590" s="285" t="s">
        <v>2581</v>
      </c>
      <c r="C590" s="271">
        <v>45195</v>
      </c>
      <c r="D590" s="268" t="s">
        <v>73</v>
      </c>
      <c r="E590" s="269" t="s">
        <v>2315</v>
      </c>
      <c r="F590" s="270" t="s">
        <v>2582</v>
      </c>
      <c r="G590" s="270" t="s">
        <v>186</v>
      </c>
      <c r="H590" s="269" t="s">
        <v>9</v>
      </c>
      <c r="I590" s="269"/>
      <c r="J590" s="270"/>
      <c r="K590" s="286"/>
      <c r="L590" s="286"/>
    </row>
    <row r="591" spans="1:12" x14ac:dyDescent="0.35">
      <c r="A591" s="267">
        <v>249</v>
      </c>
      <c r="B591" s="285" t="s">
        <v>2583</v>
      </c>
      <c r="C591" s="271">
        <v>45195</v>
      </c>
      <c r="D591" s="268" t="s">
        <v>73</v>
      </c>
      <c r="E591" s="269" t="s">
        <v>2401</v>
      </c>
      <c r="F591" s="270" t="s">
        <v>2584</v>
      </c>
      <c r="G591" s="270" t="s">
        <v>186</v>
      </c>
      <c r="H591" s="269" t="s">
        <v>9</v>
      </c>
      <c r="I591" s="269"/>
      <c r="J591" s="270"/>
      <c r="K591" s="286"/>
      <c r="L591" s="286"/>
    </row>
    <row r="592" spans="1:12" x14ac:dyDescent="0.35">
      <c r="A592" s="267">
        <v>250</v>
      </c>
      <c r="B592" s="285" t="s">
        <v>2588</v>
      </c>
      <c r="C592" s="271">
        <v>45210</v>
      </c>
      <c r="D592" s="268" t="s">
        <v>73</v>
      </c>
      <c r="E592" s="269" t="s">
        <v>2315</v>
      </c>
      <c r="F592" s="270" t="s">
        <v>2589</v>
      </c>
      <c r="G592" s="270" t="s">
        <v>186</v>
      </c>
      <c r="H592" s="269" t="s">
        <v>9</v>
      </c>
      <c r="I592" s="269"/>
      <c r="J592" s="270" t="s">
        <v>7237</v>
      </c>
      <c r="K592" s="286"/>
      <c r="L592" s="286"/>
    </row>
    <row r="593" spans="1:12" ht="58" x14ac:dyDescent="0.35">
      <c r="A593" s="267">
        <v>289</v>
      </c>
      <c r="B593" s="285" t="s">
        <v>2676</v>
      </c>
      <c r="C593" s="271">
        <v>45218</v>
      </c>
      <c r="D593" s="268" t="s">
        <v>73</v>
      </c>
      <c r="E593" s="269" t="s">
        <v>2677</v>
      </c>
      <c r="F593" s="270" t="s">
        <v>2678</v>
      </c>
      <c r="G593" s="270" t="s">
        <v>186</v>
      </c>
      <c r="H593" s="269" t="s">
        <v>51</v>
      </c>
      <c r="I593" s="269"/>
      <c r="J593" s="270" t="s">
        <v>2568</v>
      </c>
      <c r="K593" s="286"/>
      <c r="L593" s="286"/>
    </row>
    <row r="594" spans="1:12" ht="58" x14ac:dyDescent="0.35">
      <c r="A594" s="267">
        <v>290</v>
      </c>
      <c r="B594" s="285" t="s">
        <v>2681</v>
      </c>
      <c r="C594" s="271">
        <v>45218</v>
      </c>
      <c r="D594" s="268" t="s">
        <v>73</v>
      </c>
      <c r="E594" s="269" t="s">
        <v>2677</v>
      </c>
      <c r="F594" s="270" t="s">
        <v>2682</v>
      </c>
      <c r="G594" s="270" t="s">
        <v>186</v>
      </c>
      <c r="H594" s="269" t="s">
        <v>9</v>
      </c>
      <c r="I594" s="269"/>
      <c r="J594" s="270" t="s">
        <v>7238</v>
      </c>
      <c r="K594" s="286"/>
      <c r="L594" s="286"/>
    </row>
    <row r="595" spans="1:12" ht="29" x14ac:dyDescent="0.35">
      <c r="A595" s="267">
        <v>291</v>
      </c>
      <c r="B595" s="285" t="s">
        <v>2683</v>
      </c>
      <c r="C595" s="271">
        <v>45218</v>
      </c>
      <c r="D595" s="268" t="s">
        <v>73</v>
      </c>
      <c r="E595" s="269" t="s">
        <v>2677</v>
      </c>
      <c r="F595" s="270" t="s">
        <v>2684</v>
      </c>
      <c r="G595" s="270" t="s">
        <v>186</v>
      </c>
      <c r="H595" s="269" t="s">
        <v>9</v>
      </c>
      <c r="I595" s="269"/>
      <c r="J595" s="270"/>
      <c r="K595" s="286"/>
      <c r="L595" s="286"/>
    </row>
    <row r="596" spans="1:12" x14ac:dyDescent="0.35">
      <c r="A596" s="267">
        <v>292</v>
      </c>
      <c r="B596" s="285" t="s">
        <v>2685</v>
      </c>
      <c r="C596" s="271">
        <v>45218</v>
      </c>
      <c r="D596" s="268" t="s">
        <v>73</v>
      </c>
      <c r="E596" s="269" t="s">
        <v>2677</v>
      </c>
      <c r="F596" s="270" t="s">
        <v>2686</v>
      </c>
      <c r="G596" s="270" t="s">
        <v>186</v>
      </c>
      <c r="H596" s="269" t="s">
        <v>9</v>
      </c>
      <c r="I596" s="269"/>
      <c r="J596" s="270"/>
      <c r="K596" s="286"/>
      <c r="L596" s="286"/>
    </row>
    <row r="597" spans="1:12" ht="58" x14ac:dyDescent="0.35">
      <c r="A597" s="267">
        <v>348</v>
      </c>
      <c r="B597" s="285" t="s">
        <v>2834</v>
      </c>
      <c r="C597" s="271">
        <v>45247</v>
      </c>
      <c r="D597" s="268" t="s">
        <v>73</v>
      </c>
      <c r="E597" s="269" t="s">
        <v>2835</v>
      </c>
      <c r="F597" s="270" t="s">
        <v>2836</v>
      </c>
      <c r="G597" s="270" t="s">
        <v>186</v>
      </c>
      <c r="H597" s="269" t="s">
        <v>8</v>
      </c>
      <c r="I597" s="269"/>
      <c r="J597" s="270" t="s">
        <v>7239</v>
      </c>
      <c r="K597" s="286"/>
      <c r="L597" s="286"/>
    </row>
    <row r="598" spans="1:12" ht="29" x14ac:dyDescent="0.35">
      <c r="A598" s="267">
        <v>349</v>
      </c>
      <c r="B598" s="285" t="s">
        <v>2837</v>
      </c>
      <c r="C598" s="271">
        <v>45247</v>
      </c>
      <c r="D598" s="268" t="s">
        <v>73</v>
      </c>
      <c r="E598" s="269" t="s">
        <v>2835</v>
      </c>
      <c r="F598" s="270" t="s">
        <v>2838</v>
      </c>
      <c r="G598" s="270" t="s">
        <v>186</v>
      </c>
      <c r="H598" s="269" t="s">
        <v>8</v>
      </c>
      <c r="I598" s="269"/>
      <c r="J598" s="270" t="s">
        <v>7240</v>
      </c>
      <c r="K598" s="286"/>
      <c r="L598" s="286"/>
    </row>
    <row r="599" spans="1:12" ht="29" x14ac:dyDescent="0.35">
      <c r="A599" s="267">
        <v>350</v>
      </c>
      <c r="B599" s="285" t="s">
        <v>2841</v>
      </c>
      <c r="C599" s="271">
        <v>45247</v>
      </c>
      <c r="D599" s="268" t="s">
        <v>73</v>
      </c>
      <c r="E599" s="269" t="s">
        <v>1145</v>
      </c>
      <c r="F599" s="270" t="s">
        <v>2842</v>
      </c>
      <c r="G599" s="270" t="s">
        <v>186</v>
      </c>
      <c r="H599" s="269" t="s">
        <v>51</v>
      </c>
      <c r="I599" s="269"/>
      <c r="J599" s="270" t="s">
        <v>2843</v>
      </c>
      <c r="K599" s="286"/>
      <c r="L599" s="286"/>
    </row>
    <row r="600" spans="1:12" ht="43.5" x14ac:dyDescent="0.35">
      <c r="A600" s="267">
        <v>352</v>
      </c>
      <c r="B600" s="285" t="s">
        <v>2846</v>
      </c>
      <c r="C600" s="271">
        <v>45247</v>
      </c>
      <c r="D600" s="268" t="s">
        <v>73</v>
      </c>
      <c r="E600" s="269" t="s">
        <v>1145</v>
      </c>
      <c r="F600" s="270" t="s">
        <v>2847</v>
      </c>
      <c r="G600" s="270" t="s">
        <v>186</v>
      </c>
      <c r="H600" s="269" t="s">
        <v>51</v>
      </c>
      <c r="I600" s="269"/>
      <c r="J600" s="270" t="s">
        <v>7241</v>
      </c>
      <c r="K600" s="286"/>
      <c r="L600" s="286"/>
    </row>
    <row r="601" spans="1:12" x14ac:dyDescent="0.35">
      <c r="A601" s="267">
        <v>354</v>
      </c>
      <c r="B601" s="285" t="s">
        <v>2850</v>
      </c>
      <c r="C601" s="271">
        <v>45247</v>
      </c>
      <c r="D601" s="268" t="s">
        <v>73</v>
      </c>
      <c r="E601" s="269" t="s">
        <v>1542</v>
      </c>
      <c r="F601" s="270" t="s">
        <v>2851</v>
      </c>
      <c r="G601" s="270" t="s">
        <v>186</v>
      </c>
      <c r="H601" s="269" t="s">
        <v>8</v>
      </c>
      <c r="I601" s="269"/>
      <c r="J601" s="270" t="s">
        <v>7242</v>
      </c>
      <c r="K601" s="286"/>
      <c r="L601" s="286"/>
    </row>
    <row r="602" spans="1:12" x14ac:dyDescent="0.35">
      <c r="A602" s="267">
        <v>355</v>
      </c>
      <c r="B602" s="285" t="s">
        <v>2852</v>
      </c>
      <c r="C602" s="271">
        <v>45247</v>
      </c>
      <c r="D602" s="268" t="s">
        <v>73</v>
      </c>
      <c r="E602" s="269" t="s">
        <v>1145</v>
      </c>
      <c r="F602" s="270" t="s">
        <v>2853</v>
      </c>
      <c r="G602" s="270" t="s">
        <v>186</v>
      </c>
      <c r="H602" s="269" t="s">
        <v>9</v>
      </c>
      <c r="I602" s="269"/>
      <c r="J602" s="270"/>
      <c r="K602" s="286"/>
      <c r="L602" s="286"/>
    </row>
    <row r="603" spans="1:12" x14ac:dyDescent="0.35">
      <c r="A603" s="267">
        <v>356</v>
      </c>
      <c r="B603" s="285" t="s">
        <v>2854</v>
      </c>
      <c r="C603" s="271">
        <v>45247</v>
      </c>
      <c r="D603" s="268" t="s">
        <v>73</v>
      </c>
      <c r="E603" s="269" t="s">
        <v>1145</v>
      </c>
      <c r="F603" s="270" t="s">
        <v>2855</v>
      </c>
      <c r="G603" s="270" t="s">
        <v>186</v>
      </c>
      <c r="H603" s="269" t="s">
        <v>9</v>
      </c>
      <c r="I603" s="269"/>
      <c r="J603" s="270"/>
      <c r="K603" s="286"/>
      <c r="L603" s="286"/>
    </row>
    <row r="604" spans="1:12" x14ac:dyDescent="0.35">
      <c r="A604" s="267">
        <v>357</v>
      </c>
      <c r="B604" s="285" t="s">
        <v>2856</v>
      </c>
      <c r="C604" s="271">
        <v>45247</v>
      </c>
      <c r="D604" s="268" t="s">
        <v>73</v>
      </c>
      <c r="E604" s="269" t="s">
        <v>1145</v>
      </c>
      <c r="F604" s="270" t="s">
        <v>2857</v>
      </c>
      <c r="G604" s="270" t="s">
        <v>186</v>
      </c>
      <c r="H604" s="269" t="s">
        <v>9</v>
      </c>
      <c r="I604" s="269"/>
      <c r="J604" s="270"/>
      <c r="K604" s="286"/>
      <c r="L604" s="286"/>
    </row>
    <row r="605" spans="1:12" x14ac:dyDescent="0.35">
      <c r="A605" s="267">
        <v>358</v>
      </c>
      <c r="B605" s="285" t="s">
        <v>2858</v>
      </c>
      <c r="C605" s="271">
        <v>45247</v>
      </c>
      <c r="D605" s="268" t="s">
        <v>73</v>
      </c>
      <c r="E605" s="269" t="s">
        <v>2859</v>
      </c>
      <c r="F605" s="270" t="s">
        <v>2860</v>
      </c>
      <c r="G605" s="270" t="s">
        <v>186</v>
      </c>
      <c r="H605" s="269" t="s">
        <v>9</v>
      </c>
      <c r="I605" s="269"/>
      <c r="J605" s="270"/>
      <c r="K605" s="286"/>
      <c r="L605" s="286"/>
    </row>
    <row r="606" spans="1:12" x14ac:dyDescent="0.35">
      <c r="A606" s="267">
        <v>360</v>
      </c>
      <c r="B606" s="285" t="s">
        <v>2865</v>
      </c>
      <c r="C606" s="271">
        <v>45247</v>
      </c>
      <c r="D606" s="268" t="s">
        <v>73</v>
      </c>
      <c r="E606" s="269" t="s">
        <v>1145</v>
      </c>
      <c r="F606" s="270" t="s">
        <v>2866</v>
      </c>
      <c r="G606" s="270" t="s">
        <v>186</v>
      </c>
      <c r="H606" s="269" t="s">
        <v>9</v>
      </c>
      <c r="I606" s="269"/>
      <c r="J606" s="270"/>
      <c r="K606" s="286"/>
      <c r="L606" s="286"/>
    </row>
    <row r="607" spans="1:12" x14ac:dyDescent="0.35">
      <c r="A607" s="267">
        <v>362</v>
      </c>
      <c r="B607" s="285" t="s">
        <v>2869</v>
      </c>
      <c r="C607" s="271">
        <v>45247</v>
      </c>
      <c r="D607" s="268" t="s">
        <v>73</v>
      </c>
      <c r="E607" s="269" t="s">
        <v>1145</v>
      </c>
      <c r="F607" s="270" t="s">
        <v>2870</v>
      </c>
      <c r="G607" s="270" t="s">
        <v>186</v>
      </c>
      <c r="H607" s="269" t="s">
        <v>9</v>
      </c>
      <c r="I607" s="269"/>
      <c r="J607" s="270"/>
      <c r="K607" s="286"/>
      <c r="L607" s="286"/>
    </row>
    <row r="608" spans="1:12" ht="29" x14ac:dyDescent="0.35">
      <c r="A608" s="267">
        <v>363</v>
      </c>
      <c r="B608" s="285" t="s">
        <v>2872</v>
      </c>
      <c r="C608" s="271">
        <v>45247</v>
      </c>
      <c r="D608" s="268" t="s">
        <v>73</v>
      </c>
      <c r="E608" s="269" t="s">
        <v>1145</v>
      </c>
      <c r="F608" s="270" t="s">
        <v>2873</v>
      </c>
      <c r="G608" s="270" t="s">
        <v>186</v>
      </c>
      <c r="H608" s="269" t="s">
        <v>51</v>
      </c>
      <c r="I608" s="269"/>
      <c r="J608" s="270" t="s">
        <v>2874</v>
      </c>
      <c r="K608" s="286"/>
      <c r="L608" s="286"/>
    </row>
    <row r="609" spans="1:12" ht="43.5" x14ac:dyDescent="0.35">
      <c r="A609" s="267">
        <v>364</v>
      </c>
      <c r="B609" s="285" t="s">
        <v>2875</v>
      </c>
      <c r="C609" s="271">
        <v>45247</v>
      </c>
      <c r="D609" s="268" t="s">
        <v>73</v>
      </c>
      <c r="E609" s="269" t="s">
        <v>1542</v>
      </c>
      <c r="F609" s="270" t="s">
        <v>2876</v>
      </c>
      <c r="G609" s="270" t="s">
        <v>186</v>
      </c>
      <c r="H609" s="269" t="s">
        <v>51</v>
      </c>
      <c r="I609" s="269"/>
      <c r="J609" s="270" t="s">
        <v>2877</v>
      </c>
      <c r="K609" s="286"/>
      <c r="L609" s="286"/>
    </row>
    <row r="610" spans="1:12" ht="58" x14ac:dyDescent="0.35">
      <c r="A610" s="267">
        <v>365</v>
      </c>
      <c r="B610" s="285" t="s">
        <v>2878</v>
      </c>
      <c r="C610" s="271">
        <v>45247</v>
      </c>
      <c r="D610" s="268" t="s">
        <v>73</v>
      </c>
      <c r="E610" s="269" t="s">
        <v>1542</v>
      </c>
      <c r="F610" s="270" t="s">
        <v>2879</v>
      </c>
      <c r="G610" s="270" t="s">
        <v>186</v>
      </c>
      <c r="H610" s="269" t="s">
        <v>51</v>
      </c>
      <c r="I610" s="269"/>
      <c r="J610" s="270" t="s">
        <v>2880</v>
      </c>
      <c r="K610" s="286"/>
      <c r="L610" s="286"/>
    </row>
    <row r="611" spans="1:12" x14ac:dyDescent="0.35">
      <c r="A611" s="267">
        <v>367</v>
      </c>
      <c r="B611" s="285" t="s">
        <v>2884</v>
      </c>
      <c r="C611" s="271">
        <v>45247</v>
      </c>
      <c r="D611" s="268" t="s">
        <v>73</v>
      </c>
      <c r="E611" s="269" t="s">
        <v>1542</v>
      </c>
      <c r="F611" s="270" t="s">
        <v>2885</v>
      </c>
      <c r="G611" s="270" t="s">
        <v>186</v>
      </c>
      <c r="H611" s="269" t="s">
        <v>9</v>
      </c>
      <c r="I611" s="269"/>
      <c r="J611" s="270"/>
      <c r="K611" s="286"/>
      <c r="L611" s="286"/>
    </row>
    <row r="612" spans="1:12" ht="116" x14ac:dyDescent="0.35">
      <c r="A612" s="267">
        <v>368</v>
      </c>
      <c r="B612" s="285" t="s">
        <v>2886</v>
      </c>
      <c r="C612" s="271">
        <v>45258</v>
      </c>
      <c r="D612" s="268" t="s">
        <v>73</v>
      </c>
      <c r="E612" s="269" t="s">
        <v>2859</v>
      </c>
      <c r="F612" s="270" t="s">
        <v>2887</v>
      </c>
      <c r="G612" s="270" t="s">
        <v>186</v>
      </c>
      <c r="H612" s="269" t="s">
        <v>9</v>
      </c>
      <c r="I612" s="269"/>
      <c r="J612" s="270"/>
      <c r="K612" s="286"/>
      <c r="L612" s="286"/>
    </row>
    <row r="613" spans="1:12" x14ac:dyDescent="0.35">
      <c r="A613" s="267">
        <v>370</v>
      </c>
      <c r="B613" s="285" t="s">
        <v>2892</v>
      </c>
      <c r="C613" s="271">
        <v>45258</v>
      </c>
      <c r="D613" s="268" t="s">
        <v>73</v>
      </c>
      <c r="E613" s="269" t="s">
        <v>2764</v>
      </c>
      <c r="F613" s="270" t="s">
        <v>2893</v>
      </c>
      <c r="G613" s="270" t="s">
        <v>186</v>
      </c>
      <c r="H613" s="269" t="s">
        <v>9</v>
      </c>
      <c r="I613" s="269"/>
      <c r="J613" s="270"/>
      <c r="K613" s="286"/>
      <c r="L613" s="286"/>
    </row>
    <row r="614" spans="1:12" ht="29" x14ac:dyDescent="0.35">
      <c r="A614" s="267">
        <v>371</v>
      </c>
      <c r="B614" s="285" t="s">
        <v>2894</v>
      </c>
      <c r="C614" s="271">
        <v>45258</v>
      </c>
      <c r="D614" s="268" t="s">
        <v>73</v>
      </c>
      <c r="E614" s="269" t="s">
        <v>1145</v>
      </c>
      <c r="F614" s="270" t="s">
        <v>2895</v>
      </c>
      <c r="G614" s="270" t="s">
        <v>186</v>
      </c>
      <c r="H614" s="269" t="s">
        <v>51</v>
      </c>
      <c r="I614" s="269"/>
      <c r="J614" s="270" t="s">
        <v>7243</v>
      </c>
      <c r="K614" s="286"/>
      <c r="L614" s="286"/>
    </row>
    <row r="615" spans="1:12" x14ac:dyDescent="0.35">
      <c r="A615" s="267">
        <v>451</v>
      </c>
      <c r="B615" s="285" t="s">
        <v>3084</v>
      </c>
      <c r="C615" s="271">
        <v>45288</v>
      </c>
      <c r="D615" s="268" t="s">
        <v>73</v>
      </c>
      <c r="E615" s="269" t="s">
        <v>2835</v>
      </c>
      <c r="F615" s="270" t="s">
        <v>3085</v>
      </c>
      <c r="G615" s="270" t="s">
        <v>186</v>
      </c>
      <c r="H615" s="269" t="s">
        <v>9</v>
      </c>
      <c r="I615" s="269"/>
      <c r="J615" s="270"/>
      <c r="K615" s="286"/>
      <c r="L615" s="286"/>
    </row>
    <row r="616" spans="1:12" x14ac:dyDescent="0.35">
      <c r="A616" s="267">
        <v>452</v>
      </c>
      <c r="B616" s="285" t="s">
        <v>3086</v>
      </c>
      <c r="C616" s="271">
        <v>45288</v>
      </c>
      <c r="D616" s="268" t="s">
        <v>73</v>
      </c>
      <c r="E616" s="269" t="s">
        <v>2835</v>
      </c>
      <c r="F616" s="270" t="s">
        <v>3087</v>
      </c>
      <c r="G616" s="270" t="s">
        <v>186</v>
      </c>
      <c r="H616" s="269" t="s">
        <v>9</v>
      </c>
      <c r="I616" s="269"/>
      <c r="J616" s="270"/>
      <c r="K616" s="286"/>
      <c r="L616" s="286"/>
    </row>
    <row r="617" spans="1:12" ht="43.5" x14ac:dyDescent="0.35">
      <c r="A617" s="267">
        <v>453</v>
      </c>
      <c r="B617" s="285" t="s">
        <v>3088</v>
      </c>
      <c r="C617" s="271">
        <v>45288</v>
      </c>
      <c r="D617" s="268" t="s">
        <v>73</v>
      </c>
      <c r="E617" s="269" t="s">
        <v>2835</v>
      </c>
      <c r="F617" s="270" t="s">
        <v>3089</v>
      </c>
      <c r="G617" s="270" t="s">
        <v>186</v>
      </c>
      <c r="H617" s="269" t="s">
        <v>9</v>
      </c>
      <c r="I617" s="269"/>
      <c r="J617" s="270" t="s">
        <v>7244</v>
      </c>
      <c r="K617" s="286"/>
      <c r="L617" s="286"/>
    </row>
    <row r="618" spans="1:12" x14ac:dyDescent="0.35">
      <c r="A618" s="267">
        <v>454</v>
      </c>
      <c r="B618" s="285" t="s">
        <v>3090</v>
      </c>
      <c r="C618" s="271">
        <v>45288</v>
      </c>
      <c r="D618" s="268" t="s">
        <v>73</v>
      </c>
      <c r="E618" s="269" t="s">
        <v>2835</v>
      </c>
      <c r="F618" s="270" t="s">
        <v>3091</v>
      </c>
      <c r="G618" s="270" t="s">
        <v>186</v>
      </c>
      <c r="H618" s="269" t="s">
        <v>9</v>
      </c>
      <c r="I618" s="269"/>
      <c r="J618" s="270"/>
      <c r="K618" s="286"/>
      <c r="L618" s="286"/>
    </row>
    <row r="619" spans="1:12" x14ac:dyDescent="0.35">
      <c r="A619" s="267">
        <v>456</v>
      </c>
      <c r="B619" s="285" t="s">
        <v>3095</v>
      </c>
      <c r="C619" s="271">
        <v>45288</v>
      </c>
      <c r="D619" s="268" t="s">
        <v>73</v>
      </c>
      <c r="E619" s="269" t="s">
        <v>2835</v>
      </c>
      <c r="F619" s="270" t="s">
        <v>3096</v>
      </c>
      <c r="G619" s="270" t="s">
        <v>186</v>
      </c>
      <c r="H619" s="269" t="s">
        <v>9</v>
      </c>
      <c r="I619" s="269"/>
      <c r="J619" s="270"/>
      <c r="K619" s="286"/>
      <c r="L619" s="286"/>
    </row>
    <row r="620" spans="1:12" x14ac:dyDescent="0.35">
      <c r="A620" s="267">
        <v>469</v>
      </c>
      <c r="B620" s="285" t="s">
        <v>3124</v>
      </c>
      <c r="C620" s="271">
        <v>45295</v>
      </c>
      <c r="D620" s="268" t="s">
        <v>73</v>
      </c>
      <c r="E620" s="269" t="s">
        <v>2419</v>
      </c>
      <c r="F620" s="270" t="s">
        <v>3125</v>
      </c>
      <c r="G620" s="270" t="s">
        <v>186</v>
      </c>
      <c r="H620" s="269" t="s">
        <v>9</v>
      </c>
      <c r="I620" s="269"/>
      <c r="J620" s="270"/>
      <c r="K620" s="286"/>
      <c r="L620" s="286"/>
    </row>
    <row r="621" spans="1:12" x14ac:dyDescent="0.35">
      <c r="A621" s="267">
        <v>470</v>
      </c>
      <c r="B621" s="285" t="s">
        <v>3129</v>
      </c>
      <c r="C621" s="271">
        <v>45295</v>
      </c>
      <c r="D621" s="268" t="s">
        <v>73</v>
      </c>
      <c r="E621" s="269" t="s">
        <v>2419</v>
      </c>
      <c r="F621" s="270" t="s">
        <v>3130</v>
      </c>
      <c r="G621" s="270" t="s">
        <v>186</v>
      </c>
      <c r="H621" s="269" t="s">
        <v>9</v>
      </c>
      <c r="I621" s="269"/>
      <c r="J621" s="270"/>
      <c r="K621" s="286"/>
      <c r="L621" s="286"/>
    </row>
    <row r="622" spans="1:12" x14ac:dyDescent="0.35">
      <c r="A622" s="267">
        <v>471</v>
      </c>
      <c r="B622" s="285" t="s">
        <v>3131</v>
      </c>
      <c r="C622" s="271">
        <v>45295</v>
      </c>
      <c r="D622" s="268" t="s">
        <v>73</v>
      </c>
      <c r="E622" s="269" t="s">
        <v>2419</v>
      </c>
      <c r="F622" s="270" t="s">
        <v>3132</v>
      </c>
      <c r="G622" s="270" t="s">
        <v>186</v>
      </c>
      <c r="H622" s="269" t="s">
        <v>9</v>
      </c>
      <c r="I622" s="269"/>
      <c r="J622" s="270"/>
      <c r="K622" s="286"/>
      <c r="L622" s="286"/>
    </row>
    <row r="623" spans="1:12" x14ac:dyDescent="0.35">
      <c r="A623" s="267">
        <v>524</v>
      </c>
      <c r="B623" s="285" t="s">
        <v>3250</v>
      </c>
      <c r="C623" s="271">
        <v>45315</v>
      </c>
      <c r="D623" s="268" t="s">
        <v>73</v>
      </c>
      <c r="E623" s="269" t="s">
        <v>400</v>
      </c>
      <c r="F623" s="270" t="s">
        <v>3251</v>
      </c>
      <c r="G623" s="270" t="s">
        <v>186</v>
      </c>
      <c r="H623" s="269" t="s">
        <v>9</v>
      </c>
      <c r="I623" s="269"/>
      <c r="J623" s="270"/>
      <c r="K623" s="286"/>
      <c r="L623" s="286"/>
    </row>
    <row r="624" spans="1:12" x14ac:dyDescent="0.35">
      <c r="A624" s="267">
        <v>526</v>
      </c>
      <c r="B624" s="285" t="s">
        <v>3254</v>
      </c>
      <c r="C624" s="271">
        <v>45315</v>
      </c>
      <c r="D624" s="268" t="s">
        <v>73</v>
      </c>
      <c r="E624" s="269" t="s">
        <v>400</v>
      </c>
      <c r="F624" s="270" t="s">
        <v>3255</v>
      </c>
      <c r="G624" s="270" t="s">
        <v>186</v>
      </c>
      <c r="H624" s="269" t="s">
        <v>9</v>
      </c>
      <c r="I624" s="269"/>
      <c r="J624" s="270"/>
      <c r="K624" s="286"/>
      <c r="L624" s="286"/>
    </row>
    <row r="625" spans="1:12" x14ac:dyDescent="0.35">
      <c r="A625" s="267">
        <v>528</v>
      </c>
      <c r="B625" s="285" t="s">
        <v>3259</v>
      </c>
      <c r="C625" s="271">
        <v>45315</v>
      </c>
      <c r="D625" s="268" t="s">
        <v>73</v>
      </c>
      <c r="E625" s="269" t="s">
        <v>2419</v>
      </c>
      <c r="F625" s="270" t="s">
        <v>3260</v>
      </c>
      <c r="G625" s="270" t="s">
        <v>186</v>
      </c>
      <c r="H625" s="269" t="s">
        <v>9</v>
      </c>
      <c r="I625" s="269"/>
      <c r="J625" s="270"/>
      <c r="K625" s="286"/>
      <c r="L625" s="286"/>
    </row>
    <row r="626" spans="1:12" x14ac:dyDescent="0.35">
      <c r="A626" s="267">
        <v>577</v>
      </c>
      <c r="B626" s="285" t="s">
        <v>3379</v>
      </c>
      <c r="C626" s="271">
        <v>45336</v>
      </c>
      <c r="D626" s="268" t="s">
        <v>73</v>
      </c>
      <c r="E626" s="269" t="s">
        <v>2419</v>
      </c>
      <c r="F626" s="270" t="s">
        <v>3380</v>
      </c>
      <c r="G626" s="270" t="s">
        <v>186</v>
      </c>
      <c r="H626" s="269" t="s">
        <v>9</v>
      </c>
      <c r="I626" s="269"/>
      <c r="J626" s="270"/>
      <c r="K626" s="286"/>
      <c r="L626" s="286"/>
    </row>
    <row r="627" spans="1:12" x14ac:dyDescent="0.35">
      <c r="A627" s="267">
        <v>578</v>
      </c>
      <c r="B627" s="285" t="s">
        <v>3381</v>
      </c>
      <c r="C627" s="271">
        <v>45336</v>
      </c>
      <c r="D627" s="268" t="s">
        <v>73</v>
      </c>
      <c r="E627" s="269" t="s">
        <v>2419</v>
      </c>
      <c r="F627" s="270" t="s">
        <v>3382</v>
      </c>
      <c r="G627" s="270" t="s">
        <v>186</v>
      </c>
      <c r="H627" s="269" t="s">
        <v>9</v>
      </c>
      <c r="I627" s="269"/>
      <c r="J627" s="270"/>
      <c r="K627" s="286"/>
      <c r="L627" s="286"/>
    </row>
    <row r="628" spans="1:12" x14ac:dyDescent="0.35">
      <c r="A628" s="267">
        <v>579</v>
      </c>
      <c r="B628" s="285" t="s">
        <v>3383</v>
      </c>
      <c r="C628" s="271">
        <v>45336</v>
      </c>
      <c r="D628" s="268" t="s">
        <v>73</v>
      </c>
      <c r="E628" s="269" t="s">
        <v>2419</v>
      </c>
      <c r="F628" s="270" t="s">
        <v>3384</v>
      </c>
      <c r="G628" s="270" t="s">
        <v>186</v>
      </c>
      <c r="H628" s="269" t="s">
        <v>51</v>
      </c>
      <c r="I628" s="269"/>
      <c r="J628" s="270" t="s">
        <v>7245</v>
      </c>
      <c r="K628" s="286"/>
      <c r="L628" s="286"/>
    </row>
    <row r="629" spans="1:12" ht="29" x14ac:dyDescent="0.35">
      <c r="A629" s="267">
        <v>580</v>
      </c>
      <c r="B629" s="285" t="s">
        <v>3387</v>
      </c>
      <c r="C629" s="271">
        <v>45336</v>
      </c>
      <c r="D629" s="268" t="s">
        <v>73</v>
      </c>
      <c r="E629" s="269" t="s">
        <v>2419</v>
      </c>
      <c r="F629" s="270" t="s">
        <v>3388</v>
      </c>
      <c r="G629" s="270" t="s">
        <v>186</v>
      </c>
      <c r="H629" s="269" t="s">
        <v>51</v>
      </c>
      <c r="I629" s="269"/>
      <c r="J629" s="270" t="s">
        <v>7246</v>
      </c>
      <c r="K629" s="286"/>
      <c r="L629" s="286"/>
    </row>
    <row r="630" spans="1:12" ht="43.5" x14ac:dyDescent="0.35">
      <c r="A630" s="267">
        <v>611</v>
      </c>
      <c r="B630" s="285" t="s">
        <v>3462</v>
      </c>
      <c r="C630" s="271">
        <v>45111</v>
      </c>
      <c r="D630" s="268" t="s">
        <v>73</v>
      </c>
      <c r="E630" s="268" t="s">
        <v>3463</v>
      </c>
      <c r="F630" s="270" t="s">
        <v>3464</v>
      </c>
      <c r="G630" s="270" t="s">
        <v>186</v>
      </c>
      <c r="H630" s="269" t="s">
        <v>9</v>
      </c>
      <c r="I630" s="269"/>
      <c r="J630" s="270"/>
      <c r="K630" s="286"/>
      <c r="L630" s="286"/>
    </row>
    <row r="631" spans="1:12" x14ac:dyDescent="0.35">
      <c r="A631" s="267">
        <v>612</v>
      </c>
      <c r="B631" s="285" t="s">
        <v>3466</v>
      </c>
      <c r="C631" s="271">
        <v>45111</v>
      </c>
      <c r="D631" s="268" t="s">
        <v>73</v>
      </c>
      <c r="E631" s="268" t="s">
        <v>3463</v>
      </c>
      <c r="F631" s="270" t="s">
        <v>3467</v>
      </c>
      <c r="G631" s="270" t="s">
        <v>186</v>
      </c>
      <c r="H631" s="269" t="s">
        <v>9</v>
      </c>
      <c r="I631" s="269"/>
      <c r="J631" s="270"/>
      <c r="K631" s="286"/>
      <c r="L631" s="286"/>
    </row>
    <row r="632" spans="1:12" ht="29" x14ac:dyDescent="0.35">
      <c r="A632" s="267">
        <v>614</v>
      </c>
      <c r="B632" s="285" t="s">
        <v>3470</v>
      </c>
      <c r="C632" s="271">
        <v>45111</v>
      </c>
      <c r="D632" s="268" t="s">
        <v>73</v>
      </c>
      <c r="E632" s="268" t="s">
        <v>2419</v>
      </c>
      <c r="F632" s="270" t="s">
        <v>3471</v>
      </c>
      <c r="G632" s="270" t="s">
        <v>186</v>
      </c>
      <c r="H632" s="269" t="s">
        <v>9</v>
      </c>
      <c r="I632" s="269"/>
      <c r="J632" s="270"/>
      <c r="K632" s="286"/>
      <c r="L632" s="286"/>
    </row>
    <row r="633" spans="1:12" ht="58" x14ac:dyDescent="0.35">
      <c r="A633" s="267">
        <v>615</v>
      </c>
      <c r="B633" s="285" t="s">
        <v>3472</v>
      </c>
      <c r="C633" s="271">
        <v>45111</v>
      </c>
      <c r="D633" s="268" t="s">
        <v>73</v>
      </c>
      <c r="E633" s="268" t="s">
        <v>3473</v>
      </c>
      <c r="F633" s="270" t="s">
        <v>3474</v>
      </c>
      <c r="G633" s="270" t="s">
        <v>186</v>
      </c>
      <c r="H633" s="269" t="s">
        <v>9</v>
      </c>
      <c r="I633" s="269"/>
      <c r="J633" s="270"/>
      <c r="K633" s="286"/>
      <c r="L633" s="286"/>
    </row>
    <row r="634" spans="1:12" ht="43.5" x14ac:dyDescent="0.35">
      <c r="A634" s="267">
        <v>616</v>
      </c>
      <c r="B634" s="285" t="s">
        <v>3475</v>
      </c>
      <c r="C634" s="271">
        <v>45111</v>
      </c>
      <c r="D634" s="268" t="s">
        <v>73</v>
      </c>
      <c r="E634" s="268" t="s">
        <v>2419</v>
      </c>
      <c r="F634" s="270" t="s">
        <v>3476</v>
      </c>
      <c r="G634" s="270" t="s">
        <v>186</v>
      </c>
      <c r="H634" s="269" t="s">
        <v>9</v>
      </c>
      <c r="I634" s="269"/>
      <c r="J634" s="270"/>
      <c r="K634" s="286"/>
      <c r="L634" s="286"/>
    </row>
    <row r="635" spans="1:12" x14ac:dyDescent="0.35">
      <c r="A635" s="267">
        <v>617</v>
      </c>
      <c r="B635" s="285" t="s">
        <v>3477</v>
      </c>
      <c r="C635" s="271">
        <v>45111</v>
      </c>
      <c r="D635" s="268" t="s">
        <v>73</v>
      </c>
      <c r="E635" s="268" t="s">
        <v>3478</v>
      </c>
      <c r="F635" s="270" t="s">
        <v>3479</v>
      </c>
      <c r="G635" s="270" t="s">
        <v>186</v>
      </c>
      <c r="H635" s="269" t="s">
        <v>9</v>
      </c>
      <c r="I635" s="269"/>
      <c r="J635" s="270"/>
      <c r="K635" s="286"/>
      <c r="L635" s="286"/>
    </row>
    <row r="636" spans="1:12" ht="29" x14ac:dyDescent="0.35">
      <c r="A636" s="267">
        <v>618</v>
      </c>
      <c r="B636" s="285" t="s">
        <v>3480</v>
      </c>
      <c r="C636" s="271">
        <v>45111</v>
      </c>
      <c r="D636" s="268" t="s">
        <v>73</v>
      </c>
      <c r="E636" s="268" t="s">
        <v>2419</v>
      </c>
      <c r="F636" s="270" t="s">
        <v>3481</v>
      </c>
      <c r="G636" s="270" t="s">
        <v>186</v>
      </c>
      <c r="H636" s="269" t="s">
        <v>9</v>
      </c>
      <c r="I636" s="269"/>
      <c r="J636" s="270"/>
      <c r="K636" s="286"/>
      <c r="L636" s="286"/>
    </row>
    <row r="637" spans="1:12" ht="29" x14ac:dyDescent="0.35">
      <c r="A637" s="267">
        <v>619</v>
      </c>
      <c r="B637" s="285" t="s">
        <v>3482</v>
      </c>
      <c r="C637" s="271">
        <v>45111</v>
      </c>
      <c r="D637" s="268" t="s">
        <v>73</v>
      </c>
      <c r="E637" s="268" t="s">
        <v>3478</v>
      </c>
      <c r="F637" s="270" t="s">
        <v>3483</v>
      </c>
      <c r="G637" s="270" t="s">
        <v>186</v>
      </c>
      <c r="H637" s="269" t="s">
        <v>9</v>
      </c>
      <c r="I637" s="269"/>
      <c r="J637" s="270"/>
      <c r="K637" s="286"/>
      <c r="L637" s="286"/>
    </row>
    <row r="638" spans="1:12" ht="29" x14ac:dyDescent="0.35">
      <c r="A638" s="267">
        <v>620</v>
      </c>
      <c r="B638" s="285" t="s">
        <v>3488</v>
      </c>
      <c r="C638" s="271">
        <v>45111</v>
      </c>
      <c r="D638" s="268" t="s">
        <v>73</v>
      </c>
      <c r="E638" s="269" t="s">
        <v>61</v>
      </c>
      <c r="F638" s="270" t="s">
        <v>3489</v>
      </c>
      <c r="G638" s="270" t="s">
        <v>186</v>
      </c>
      <c r="H638" s="269" t="s">
        <v>9</v>
      </c>
      <c r="I638" s="269"/>
      <c r="J638" s="270"/>
      <c r="K638" s="286"/>
      <c r="L638" s="286"/>
    </row>
    <row r="639" spans="1:12" x14ac:dyDescent="0.35">
      <c r="A639" s="267">
        <v>622</v>
      </c>
      <c r="B639" s="285" t="s">
        <v>3492</v>
      </c>
      <c r="C639" s="271">
        <v>45111</v>
      </c>
      <c r="D639" s="268" t="s">
        <v>73</v>
      </c>
      <c r="E639" s="268" t="s">
        <v>2419</v>
      </c>
      <c r="F639" s="270" t="s">
        <v>3493</v>
      </c>
      <c r="G639" s="270" t="s">
        <v>186</v>
      </c>
      <c r="H639" s="269" t="s">
        <v>9</v>
      </c>
      <c r="I639" s="269"/>
      <c r="J639" s="270"/>
      <c r="K639" s="286"/>
      <c r="L639" s="286"/>
    </row>
    <row r="640" spans="1:12" x14ac:dyDescent="0.35">
      <c r="A640" s="267">
        <v>623</v>
      </c>
      <c r="B640" s="285" t="s">
        <v>3496</v>
      </c>
      <c r="C640" s="271">
        <v>45111</v>
      </c>
      <c r="D640" s="268" t="s">
        <v>73</v>
      </c>
      <c r="E640" s="268" t="s">
        <v>2419</v>
      </c>
      <c r="F640" s="270" t="s">
        <v>3497</v>
      </c>
      <c r="G640" s="270" t="s">
        <v>186</v>
      </c>
      <c r="H640" s="269" t="s">
        <v>9</v>
      </c>
      <c r="I640" s="269"/>
      <c r="J640" s="270"/>
      <c r="K640" s="286"/>
      <c r="L640" s="286"/>
    </row>
    <row r="641" spans="1:12" ht="29" x14ac:dyDescent="0.35">
      <c r="A641" s="267">
        <v>624</v>
      </c>
      <c r="B641" s="285" t="s">
        <v>3498</v>
      </c>
      <c r="C641" s="271">
        <v>45111</v>
      </c>
      <c r="D641" s="268" t="s">
        <v>73</v>
      </c>
      <c r="E641" s="268" t="s">
        <v>2419</v>
      </c>
      <c r="F641" s="270" t="s">
        <v>3499</v>
      </c>
      <c r="G641" s="270" t="s">
        <v>186</v>
      </c>
      <c r="H641" s="269" t="s">
        <v>9</v>
      </c>
      <c r="I641" s="269"/>
      <c r="J641" s="270"/>
      <c r="K641" s="286"/>
      <c r="L641" s="286"/>
    </row>
    <row r="642" spans="1:12" ht="29" x14ac:dyDescent="0.35">
      <c r="A642" s="267">
        <v>625</v>
      </c>
      <c r="B642" s="285" t="s">
        <v>3500</v>
      </c>
      <c r="C642" s="271">
        <v>45111</v>
      </c>
      <c r="D642" s="268" t="s">
        <v>73</v>
      </c>
      <c r="E642" s="268" t="s">
        <v>2419</v>
      </c>
      <c r="F642" s="270" t="s">
        <v>3501</v>
      </c>
      <c r="G642" s="270" t="s">
        <v>186</v>
      </c>
      <c r="H642" s="269" t="s">
        <v>9</v>
      </c>
      <c r="I642" s="269"/>
      <c r="J642" s="270"/>
      <c r="K642" s="286"/>
      <c r="L642" s="286"/>
    </row>
    <row r="643" spans="1:12" ht="29" x14ac:dyDescent="0.35">
      <c r="A643" s="267">
        <v>626</v>
      </c>
      <c r="B643" s="285" t="s">
        <v>3502</v>
      </c>
      <c r="C643" s="271">
        <v>45111</v>
      </c>
      <c r="D643" s="268" t="s">
        <v>73</v>
      </c>
      <c r="E643" s="268" t="s">
        <v>2419</v>
      </c>
      <c r="F643" s="270" t="s">
        <v>3503</v>
      </c>
      <c r="G643" s="270" t="s">
        <v>186</v>
      </c>
      <c r="H643" s="269" t="s">
        <v>9</v>
      </c>
      <c r="I643" s="269"/>
      <c r="J643" s="270"/>
      <c r="K643" s="286"/>
      <c r="L643" s="286"/>
    </row>
    <row r="644" spans="1:12" x14ac:dyDescent="0.35">
      <c r="A644" s="267">
        <v>627</v>
      </c>
      <c r="B644" s="285" t="s">
        <v>3504</v>
      </c>
      <c r="C644" s="271">
        <v>45111</v>
      </c>
      <c r="D644" s="268" t="s">
        <v>73</v>
      </c>
      <c r="E644" s="268" t="s">
        <v>2882</v>
      </c>
      <c r="F644" s="270" t="s">
        <v>3505</v>
      </c>
      <c r="G644" s="270" t="s">
        <v>186</v>
      </c>
      <c r="H644" s="269" t="s">
        <v>9</v>
      </c>
      <c r="I644" s="269"/>
      <c r="J644" s="270"/>
      <c r="K644" s="286"/>
      <c r="L644" s="286"/>
    </row>
    <row r="645" spans="1:12" x14ac:dyDescent="0.35">
      <c r="A645" s="267">
        <v>629</v>
      </c>
      <c r="B645" s="285" t="s">
        <v>3508</v>
      </c>
      <c r="C645" s="271">
        <v>45111</v>
      </c>
      <c r="D645" s="268" t="s">
        <v>73</v>
      </c>
      <c r="E645" s="269"/>
      <c r="F645" s="270" t="s">
        <v>3509</v>
      </c>
      <c r="G645" s="270" t="s">
        <v>186</v>
      </c>
      <c r="H645" s="269" t="s">
        <v>9</v>
      </c>
      <c r="I645" s="269"/>
      <c r="J645" s="270"/>
      <c r="K645" s="286"/>
      <c r="L645" s="286"/>
    </row>
    <row r="646" spans="1:12" ht="29" x14ac:dyDescent="0.35">
      <c r="A646" s="267">
        <v>630</v>
      </c>
      <c r="B646" s="285" t="s">
        <v>3512</v>
      </c>
      <c r="C646" s="271">
        <v>45111</v>
      </c>
      <c r="D646" s="268" t="s">
        <v>73</v>
      </c>
      <c r="E646" s="269"/>
      <c r="F646" s="270" t="s">
        <v>3513</v>
      </c>
      <c r="G646" s="270" t="s">
        <v>1689</v>
      </c>
      <c r="H646" s="269" t="s">
        <v>9</v>
      </c>
      <c r="I646" s="269"/>
      <c r="J646" s="270"/>
      <c r="K646" s="286"/>
      <c r="L646" s="286"/>
    </row>
    <row r="647" spans="1:12" x14ac:dyDescent="0.35">
      <c r="A647" s="267">
        <v>638</v>
      </c>
      <c r="B647" s="285" t="s">
        <v>3530</v>
      </c>
      <c r="C647" s="271">
        <v>45111</v>
      </c>
      <c r="D647" s="268" t="s">
        <v>73</v>
      </c>
      <c r="E647" s="268" t="s">
        <v>3531</v>
      </c>
      <c r="F647" s="270" t="s">
        <v>3532</v>
      </c>
      <c r="G647" s="270" t="s">
        <v>186</v>
      </c>
      <c r="H647" s="269" t="s">
        <v>9</v>
      </c>
      <c r="I647" s="269"/>
      <c r="J647" s="270"/>
      <c r="K647" s="286"/>
      <c r="L647" s="286"/>
    </row>
    <row r="648" spans="1:12" x14ac:dyDescent="0.35">
      <c r="A648" s="267">
        <v>639</v>
      </c>
      <c r="B648" s="285" t="s">
        <v>3533</v>
      </c>
      <c r="C648" s="271">
        <v>45111</v>
      </c>
      <c r="D648" s="268" t="s">
        <v>73</v>
      </c>
      <c r="E648" s="268" t="s">
        <v>3534</v>
      </c>
      <c r="F648" s="270" t="s">
        <v>3535</v>
      </c>
      <c r="G648" s="270" t="s">
        <v>186</v>
      </c>
      <c r="H648" s="269" t="s">
        <v>9</v>
      </c>
      <c r="I648" s="269"/>
      <c r="J648" s="270"/>
      <c r="K648" s="286"/>
      <c r="L648" s="286"/>
    </row>
    <row r="649" spans="1:12" ht="43.5" x14ac:dyDescent="0.35">
      <c r="A649" s="267">
        <v>640</v>
      </c>
      <c r="B649" s="285" t="s">
        <v>3538</v>
      </c>
      <c r="C649" s="271">
        <v>45111</v>
      </c>
      <c r="D649" s="268" t="s">
        <v>73</v>
      </c>
      <c r="E649" s="269" t="s">
        <v>789</v>
      </c>
      <c r="F649" s="270" t="s">
        <v>3539</v>
      </c>
      <c r="G649" s="270" t="s">
        <v>186</v>
      </c>
      <c r="H649" s="269" t="s">
        <v>9</v>
      </c>
      <c r="I649" s="269"/>
      <c r="J649" s="270"/>
      <c r="K649" s="286"/>
      <c r="L649" s="286"/>
    </row>
    <row r="650" spans="1:12" ht="29" x14ac:dyDescent="0.35">
      <c r="A650" s="267">
        <v>641</v>
      </c>
      <c r="B650" s="285" t="s">
        <v>3540</v>
      </c>
      <c r="C650" s="271">
        <v>45111</v>
      </c>
      <c r="D650" s="268" t="s">
        <v>73</v>
      </c>
      <c r="E650" s="268" t="s">
        <v>3531</v>
      </c>
      <c r="F650" s="270" t="s">
        <v>3541</v>
      </c>
      <c r="G650" s="270" t="s">
        <v>186</v>
      </c>
      <c r="H650" s="269" t="s">
        <v>9</v>
      </c>
      <c r="I650" s="269"/>
      <c r="J650" s="270"/>
      <c r="K650" s="286"/>
      <c r="L650" s="286"/>
    </row>
    <row r="651" spans="1:12" x14ac:dyDescent="0.35">
      <c r="A651" s="267">
        <v>646</v>
      </c>
      <c r="B651" s="285" t="s">
        <v>3551</v>
      </c>
      <c r="C651" s="271">
        <v>45112</v>
      </c>
      <c r="D651" s="268" t="s">
        <v>73</v>
      </c>
      <c r="E651" s="269"/>
      <c r="F651" s="270" t="s">
        <v>3552</v>
      </c>
      <c r="G651" s="270" t="s">
        <v>186</v>
      </c>
      <c r="H651" s="269" t="s">
        <v>9</v>
      </c>
      <c r="I651" s="269"/>
      <c r="J651" s="270"/>
      <c r="K651" s="286"/>
      <c r="L651" s="286"/>
    </row>
    <row r="652" spans="1:12" ht="29" x14ac:dyDescent="0.35">
      <c r="A652" s="267">
        <v>649</v>
      </c>
      <c r="B652" s="285" t="s">
        <v>3559</v>
      </c>
      <c r="C652" s="271">
        <v>45112</v>
      </c>
      <c r="D652" s="268" t="s">
        <v>73</v>
      </c>
      <c r="E652" s="268" t="s">
        <v>3560</v>
      </c>
      <c r="F652" s="270" t="s">
        <v>3561</v>
      </c>
      <c r="G652" s="270" t="s">
        <v>186</v>
      </c>
      <c r="H652" s="269" t="s">
        <v>9</v>
      </c>
      <c r="I652" s="269"/>
      <c r="J652" s="270"/>
      <c r="K652" s="286"/>
      <c r="L652" s="286"/>
    </row>
    <row r="653" spans="1:12" ht="29" x14ac:dyDescent="0.35">
      <c r="A653" s="267">
        <v>653</v>
      </c>
      <c r="B653" s="285" t="s">
        <v>3570</v>
      </c>
      <c r="C653" s="271">
        <v>45112</v>
      </c>
      <c r="D653" s="268" t="s">
        <v>73</v>
      </c>
      <c r="E653" s="269" t="s">
        <v>2315</v>
      </c>
      <c r="F653" s="270" t="s">
        <v>3571</v>
      </c>
      <c r="G653" s="270" t="s">
        <v>186</v>
      </c>
      <c r="H653" s="269" t="s">
        <v>9</v>
      </c>
      <c r="I653" s="269"/>
      <c r="J653" s="270"/>
      <c r="K653" s="286"/>
      <c r="L653" s="286"/>
    </row>
    <row r="654" spans="1:12" ht="29" x14ac:dyDescent="0.35">
      <c r="A654" s="267">
        <v>657</v>
      </c>
      <c r="B654" s="285" t="s">
        <v>3578</v>
      </c>
      <c r="C654" s="271">
        <v>45112</v>
      </c>
      <c r="D654" s="268" t="s">
        <v>73</v>
      </c>
      <c r="E654" s="268" t="s">
        <v>3560</v>
      </c>
      <c r="F654" s="270" t="s">
        <v>3579</v>
      </c>
      <c r="G654" s="270" t="s">
        <v>186</v>
      </c>
      <c r="H654" s="269" t="s">
        <v>9</v>
      </c>
      <c r="I654" s="269"/>
      <c r="J654" s="270"/>
      <c r="K654" s="286"/>
      <c r="L654" s="286"/>
    </row>
    <row r="655" spans="1:12" x14ac:dyDescent="0.35">
      <c r="A655" s="267">
        <v>658</v>
      </c>
      <c r="B655" s="285" t="s">
        <v>3580</v>
      </c>
      <c r="C655" s="271">
        <v>45112</v>
      </c>
      <c r="D655" s="268" t="s">
        <v>73</v>
      </c>
      <c r="E655" s="268" t="s">
        <v>3478</v>
      </c>
      <c r="F655" s="270" t="s">
        <v>3581</v>
      </c>
      <c r="G655" s="270" t="s">
        <v>186</v>
      </c>
      <c r="H655" s="269" t="s">
        <v>9</v>
      </c>
      <c r="I655" s="269"/>
      <c r="J655" s="270"/>
      <c r="K655" s="286"/>
      <c r="L655" s="286"/>
    </row>
    <row r="656" spans="1:12" ht="29" x14ac:dyDescent="0.35">
      <c r="A656" s="267">
        <v>666</v>
      </c>
      <c r="B656" s="285" t="s">
        <v>3600</v>
      </c>
      <c r="C656" s="271">
        <v>45112</v>
      </c>
      <c r="D656" s="268" t="s">
        <v>73</v>
      </c>
      <c r="E656" s="268" t="s">
        <v>3601</v>
      </c>
      <c r="F656" s="270" t="s">
        <v>3602</v>
      </c>
      <c r="G656" s="270" t="s">
        <v>186</v>
      </c>
      <c r="H656" s="269" t="s">
        <v>9</v>
      </c>
      <c r="I656" s="269"/>
      <c r="J656" s="270"/>
      <c r="K656" s="286"/>
      <c r="L656" s="286"/>
    </row>
    <row r="657" spans="1:12" x14ac:dyDescent="0.35">
      <c r="A657" s="267">
        <v>668</v>
      </c>
      <c r="B657" s="285" t="s">
        <v>3605</v>
      </c>
      <c r="C657" s="271">
        <v>45112</v>
      </c>
      <c r="D657" s="268" t="s">
        <v>73</v>
      </c>
      <c r="E657" s="268" t="s">
        <v>3560</v>
      </c>
      <c r="F657" s="270" t="s">
        <v>3606</v>
      </c>
      <c r="G657" s="270" t="s">
        <v>186</v>
      </c>
      <c r="H657" s="269" t="s">
        <v>9</v>
      </c>
      <c r="I657" s="269"/>
      <c r="J657" s="270"/>
      <c r="K657" s="286"/>
      <c r="L657" s="286"/>
    </row>
    <row r="658" spans="1:12" x14ac:dyDescent="0.35">
      <c r="A658" s="267">
        <v>705</v>
      </c>
      <c r="B658" s="285" t="s">
        <v>3707</v>
      </c>
      <c r="C658" s="271">
        <v>45133</v>
      </c>
      <c r="D658" s="268" t="s">
        <v>73</v>
      </c>
      <c r="E658" s="268" t="s">
        <v>1661</v>
      </c>
      <c r="F658" s="270" t="s">
        <v>3708</v>
      </c>
      <c r="G658" s="270" t="s">
        <v>186</v>
      </c>
      <c r="H658" s="269" t="s">
        <v>9</v>
      </c>
      <c r="I658" s="269"/>
      <c r="J658" s="270"/>
      <c r="K658" s="286"/>
      <c r="L658" s="286"/>
    </row>
    <row r="659" spans="1:12" x14ac:dyDescent="0.35">
      <c r="A659" s="267">
        <v>730</v>
      </c>
      <c r="B659" s="285" t="s">
        <v>3776</v>
      </c>
      <c r="C659" s="271">
        <v>45139</v>
      </c>
      <c r="D659" s="268" t="s">
        <v>73</v>
      </c>
      <c r="E659" s="268" t="s">
        <v>1661</v>
      </c>
      <c r="F659" s="270" t="s">
        <v>3777</v>
      </c>
      <c r="G659" s="270" t="s">
        <v>186</v>
      </c>
      <c r="H659" s="269" t="s">
        <v>9</v>
      </c>
      <c r="I659" s="269"/>
      <c r="J659" s="270"/>
      <c r="K659" s="286"/>
      <c r="L659" s="286"/>
    </row>
    <row r="660" spans="1:12" x14ac:dyDescent="0.35">
      <c r="A660" s="267">
        <v>758</v>
      </c>
      <c r="B660" s="285" t="s">
        <v>3839</v>
      </c>
      <c r="C660" s="271">
        <v>45161</v>
      </c>
      <c r="D660" s="268" t="s">
        <v>73</v>
      </c>
      <c r="E660" s="269"/>
      <c r="F660" s="270" t="s">
        <v>3840</v>
      </c>
      <c r="G660" s="270" t="s">
        <v>186</v>
      </c>
      <c r="H660" s="269" t="s">
        <v>9</v>
      </c>
      <c r="I660" s="269"/>
      <c r="J660" s="270"/>
      <c r="K660" s="286"/>
      <c r="L660" s="286"/>
    </row>
    <row r="661" spans="1:12" ht="29" x14ac:dyDescent="0.35">
      <c r="A661" s="267">
        <v>769</v>
      </c>
      <c r="B661" s="285" t="s">
        <v>3863</v>
      </c>
      <c r="C661" s="271">
        <v>45169</v>
      </c>
      <c r="D661" s="268" t="s">
        <v>73</v>
      </c>
      <c r="E661" s="269"/>
      <c r="F661" s="270" t="s">
        <v>3864</v>
      </c>
      <c r="G661" s="270" t="s">
        <v>186</v>
      </c>
      <c r="H661" s="269" t="s">
        <v>9</v>
      </c>
      <c r="I661" s="269"/>
      <c r="J661" s="270"/>
      <c r="K661" s="286"/>
      <c r="L661" s="286"/>
    </row>
    <row r="662" spans="1:12" x14ac:dyDescent="0.35">
      <c r="A662" s="267">
        <v>770</v>
      </c>
      <c r="B662" s="285" t="s">
        <v>3867</v>
      </c>
      <c r="C662" s="271">
        <v>45169</v>
      </c>
      <c r="D662" s="268" t="s">
        <v>73</v>
      </c>
      <c r="E662" s="268" t="s">
        <v>1661</v>
      </c>
      <c r="F662" s="270" t="s">
        <v>3868</v>
      </c>
      <c r="G662" s="270" t="s">
        <v>186</v>
      </c>
      <c r="H662" s="269" t="s">
        <v>9</v>
      </c>
      <c r="I662" s="269"/>
      <c r="J662" s="270"/>
      <c r="K662" s="286"/>
      <c r="L662" s="286"/>
    </row>
    <row r="663" spans="1:12" x14ac:dyDescent="0.35">
      <c r="A663" s="267">
        <v>771</v>
      </c>
      <c r="B663" s="285" t="s">
        <v>3869</v>
      </c>
      <c r="C663" s="271">
        <v>45169</v>
      </c>
      <c r="D663" s="268" t="s">
        <v>73</v>
      </c>
      <c r="E663" s="268" t="s">
        <v>73</v>
      </c>
      <c r="F663" s="270" t="s">
        <v>3870</v>
      </c>
      <c r="G663" s="270" t="s">
        <v>186</v>
      </c>
      <c r="H663" s="269" t="s">
        <v>9</v>
      </c>
      <c r="I663" s="269"/>
      <c r="J663" s="270"/>
      <c r="K663" s="286"/>
      <c r="L663" s="286"/>
    </row>
    <row r="664" spans="1:12" x14ac:dyDescent="0.35">
      <c r="A664" s="267">
        <v>776</v>
      </c>
      <c r="B664" s="285" t="s">
        <v>3882</v>
      </c>
      <c r="C664" s="271">
        <v>45177</v>
      </c>
      <c r="D664" s="268" t="s">
        <v>73</v>
      </c>
      <c r="E664" s="268" t="s">
        <v>1661</v>
      </c>
      <c r="F664" s="270" t="s">
        <v>3883</v>
      </c>
      <c r="G664" s="270" t="s">
        <v>186</v>
      </c>
      <c r="H664" s="269" t="s">
        <v>9</v>
      </c>
      <c r="I664" s="269"/>
      <c r="J664" s="270"/>
      <c r="K664" s="286"/>
      <c r="L664" s="286"/>
    </row>
    <row r="665" spans="1:12" ht="29" x14ac:dyDescent="0.35">
      <c r="A665" s="267">
        <v>777</v>
      </c>
      <c r="B665" s="285" t="s">
        <v>3884</v>
      </c>
      <c r="C665" s="271">
        <v>45177</v>
      </c>
      <c r="D665" s="268" t="s">
        <v>73</v>
      </c>
      <c r="E665" s="268" t="s">
        <v>1661</v>
      </c>
      <c r="F665" s="270" t="s">
        <v>3885</v>
      </c>
      <c r="G665" s="270" t="s">
        <v>186</v>
      </c>
      <c r="H665" s="269" t="s">
        <v>9</v>
      </c>
      <c r="I665" s="269"/>
      <c r="J665" s="270"/>
      <c r="K665" s="286"/>
      <c r="L665" s="286"/>
    </row>
    <row r="666" spans="1:12" x14ac:dyDescent="0.35">
      <c r="A666" s="267">
        <v>778</v>
      </c>
      <c r="B666" s="285" t="s">
        <v>3886</v>
      </c>
      <c r="C666" s="271">
        <v>45177</v>
      </c>
      <c r="D666" s="268" t="s">
        <v>73</v>
      </c>
      <c r="E666" s="269"/>
      <c r="F666" s="270" t="s">
        <v>3887</v>
      </c>
      <c r="G666" s="270" t="s">
        <v>186</v>
      </c>
      <c r="H666" s="269" t="s">
        <v>9</v>
      </c>
      <c r="I666" s="269"/>
      <c r="J666" s="270"/>
      <c r="K666" s="286"/>
      <c r="L666" s="286"/>
    </row>
    <row r="667" spans="1:12" x14ac:dyDescent="0.35">
      <c r="A667" s="267">
        <v>779</v>
      </c>
      <c r="B667" s="285" t="s">
        <v>3888</v>
      </c>
      <c r="C667" s="271">
        <v>45177</v>
      </c>
      <c r="D667" s="268" t="s">
        <v>73</v>
      </c>
      <c r="E667" s="268" t="s">
        <v>1661</v>
      </c>
      <c r="F667" s="270" t="s">
        <v>3889</v>
      </c>
      <c r="G667" s="270" t="s">
        <v>186</v>
      </c>
      <c r="H667" s="269" t="s">
        <v>9</v>
      </c>
      <c r="I667" s="269"/>
      <c r="J667" s="270"/>
      <c r="K667" s="286"/>
      <c r="L667" s="286"/>
    </row>
    <row r="668" spans="1:12" x14ac:dyDescent="0.35">
      <c r="A668" s="267">
        <v>780</v>
      </c>
      <c r="B668" s="285" t="s">
        <v>3892</v>
      </c>
      <c r="C668" s="271">
        <v>45177</v>
      </c>
      <c r="D668" s="268" t="s">
        <v>73</v>
      </c>
      <c r="E668" s="269"/>
      <c r="F668" s="270" t="s">
        <v>3893</v>
      </c>
      <c r="G668" s="270" t="s">
        <v>186</v>
      </c>
      <c r="H668" s="269" t="s">
        <v>9</v>
      </c>
      <c r="I668" s="269"/>
      <c r="J668" s="270"/>
      <c r="K668" s="286"/>
      <c r="L668" s="286"/>
    </row>
    <row r="669" spans="1:12" x14ac:dyDescent="0.35">
      <c r="A669" s="267">
        <v>781</v>
      </c>
      <c r="B669" s="285" t="s">
        <v>3894</v>
      </c>
      <c r="C669" s="271">
        <v>45177</v>
      </c>
      <c r="D669" s="268" t="s">
        <v>73</v>
      </c>
      <c r="E669" s="269"/>
      <c r="F669" s="270" t="s">
        <v>3895</v>
      </c>
      <c r="G669" s="270" t="s">
        <v>186</v>
      </c>
      <c r="H669" s="269" t="s">
        <v>9</v>
      </c>
      <c r="I669" s="269"/>
      <c r="J669" s="270"/>
      <c r="K669" s="286"/>
      <c r="L669" s="286"/>
    </row>
    <row r="670" spans="1:12" x14ac:dyDescent="0.35">
      <c r="A670" s="267">
        <v>782</v>
      </c>
      <c r="B670" s="285" t="s">
        <v>3896</v>
      </c>
      <c r="C670" s="271">
        <v>45177</v>
      </c>
      <c r="D670" s="268" t="s">
        <v>73</v>
      </c>
      <c r="E670" s="268" t="s">
        <v>1661</v>
      </c>
      <c r="F670" s="270" t="s">
        <v>3897</v>
      </c>
      <c r="G670" s="270" t="s">
        <v>186</v>
      </c>
      <c r="H670" s="269" t="s">
        <v>9</v>
      </c>
      <c r="I670" s="269"/>
      <c r="J670" s="270"/>
      <c r="K670" s="286"/>
      <c r="L670" s="286"/>
    </row>
    <row r="671" spans="1:12" x14ac:dyDescent="0.35">
      <c r="A671" s="267">
        <v>783</v>
      </c>
      <c r="B671" s="285" t="s">
        <v>3898</v>
      </c>
      <c r="C671" s="271">
        <v>45177</v>
      </c>
      <c r="D671" s="268" t="s">
        <v>73</v>
      </c>
      <c r="E671" s="268" t="s">
        <v>1661</v>
      </c>
      <c r="F671" s="270" t="s">
        <v>3899</v>
      </c>
      <c r="G671" s="270" t="s">
        <v>186</v>
      </c>
      <c r="H671" s="269" t="s">
        <v>9</v>
      </c>
      <c r="I671" s="269"/>
      <c r="J671" s="270"/>
      <c r="K671" s="286"/>
      <c r="L671" s="286"/>
    </row>
    <row r="672" spans="1:12" x14ac:dyDescent="0.35">
      <c r="A672" s="267">
        <v>784</v>
      </c>
      <c r="B672" s="285" t="s">
        <v>3900</v>
      </c>
      <c r="C672" s="271">
        <v>45177</v>
      </c>
      <c r="D672" s="268" t="s">
        <v>73</v>
      </c>
      <c r="E672" s="269"/>
      <c r="F672" s="270" t="s">
        <v>7247</v>
      </c>
      <c r="G672" s="270" t="s">
        <v>1689</v>
      </c>
      <c r="H672" s="269" t="s">
        <v>9</v>
      </c>
      <c r="I672" s="269"/>
      <c r="J672" s="270"/>
      <c r="K672" s="286"/>
      <c r="L672" s="286"/>
    </row>
    <row r="673" spans="1:12" x14ac:dyDescent="0.35">
      <c r="A673" s="267">
        <v>786</v>
      </c>
      <c r="B673" s="285" t="s">
        <v>3904</v>
      </c>
      <c r="C673" s="271">
        <v>45177</v>
      </c>
      <c r="D673" s="268" t="s">
        <v>73</v>
      </c>
      <c r="E673" s="268" t="s">
        <v>1661</v>
      </c>
      <c r="F673" s="270" t="s">
        <v>3905</v>
      </c>
      <c r="G673" s="270" t="s">
        <v>186</v>
      </c>
      <c r="H673" s="269" t="s">
        <v>9</v>
      </c>
      <c r="I673" s="269"/>
      <c r="J673" s="270"/>
      <c r="K673" s="286"/>
      <c r="L673" s="286"/>
    </row>
    <row r="674" spans="1:12" ht="29" x14ac:dyDescent="0.35">
      <c r="A674" s="267">
        <v>787</v>
      </c>
      <c r="B674" s="285" t="s">
        <v>3906</v>
      </c>
      <c r="C674" s="271">
        <v>45177</v>
      </c>
      <c r="D674" s="268" t="s">
        <v>73</v>
      </c>
      <c r="E674" s="268" t="s">
        <v>1661</v>
      </c>
      <c r="F674" s="270" t="s">
        <v>3907</v>
      </c>
      <c r="G674" s="270" t="s">
        <v>186</v>
      </c>
      <c r="H674" s="269" t="s">
        <v>9</v>
      </c>
      <c r="I674" s="269"/>
      <c r="J674" s="270"/>
      <c r="K674" s="286"/>
      <c r="L674" s="286"/>
    </row>
    <row r="675" spans="1:12" ht="29" x14ac:dyDescent="0.35">
      <c r="A675" s="267">
        <v>788</v>
      </c>
      <c r="B675" s="285" t="s">
        <v>3908</v>
      </c>
      <c r="C675" s="271">
        <v>45177</v>
      </c>
      <c r="D675" s="268" t="s">
        <v>73</v>
      </c>
      <c r="E675" s="268" t="s">
        <v>1661</v>
      </c>
      <c r="F675" s="270" t="s">
        <v>3909</v>
      </c>
      <c r="G675" s="270" t="s">
        <v>186</v>
      </c>
      <c r="H675" s="269" t="s">
        <v>9</v>
      </c>
      <c r="I675" s="269"/>
      <c r="J675" s="270"/>
      <c r="K675" s="286"/>
      <c r="L675" s="286"/>
    </row>
    <row r="676" spans="1:12" ht="29" x14ac:dyDescent="0.35">
      <c r="A676" s="267">
        <v>789</v>
      </c>
      <c r="B676" s="285" t="s">
        <v>3910</v>
      </c>
      <c r="C676" s="271">
        <v>45177</v>
      </c>
      <c r="D676" s="268" t="s">
        <v>73</v>
      </c>
      <c r="E676" s="269"/>
      <c r="F676" s="270" t="s">
        <v>3911</v>
      </c>
      <c r="G676" s="270" t="s">
        <v>186</v>
      </c>
      <c r="H676" s="269" t="s">
        <v>9</v>
      </c>
      <c r="I676" s="269"/>
      <c r="J676" s="270"/>
      <c r="K676" s="286"/>
      <c r="L676" s="286"/>
    </row>
    <row r="677" spans="1:12" x14ac:dyDescent="0.35">
      <c r="A677" s="267">
        <v>790</v>
      </c>
      <c r="B677" s="285" t="s">
        <v>3914</v>
      </c>
      <c r="C677" s="271">
        <v>45177</v>
      </c>
      <c r="D677" s="268" t="s">
        <v>73</v>
      </c>
      <c r="E677" s="269"/>
      <c r="F677" s="270" t="s">
        <v>3915</v>
      </c>
      <c r="G677" s="270" t="s">
        <v>1689</v>
      </c>
      <c r="H677" s="269" t="s">
        <v>9</v>
      </c>
      <c r="I677" s="269"/>
      <c r="J677" s="270"/>
      <c r="K677" s="286"/>
      <c r="L677" s="286"/>
    </row>
    <row r="678" spans="1:12" x14ac:dyDescent="0.35">
      <c r="A678" s="267">
        <v>801</v>
      </c>
      <c r="B678" s="285" t="s">
        <v>3939</v>
      </c>
      <c r="C678" s="271">
        <v>45191</v>
      </c>
      <c r="D678" s="268" t="s">
        <v>73</v>
      </c>
      <c r="E678" s="268" t="s">
        <v>1661</v>
      </c>
      <c r="F678" s="270" t="s">
        <v>3940</v>
      </c>
      <c r="G678" s="270" t="s">
        <v>186</v>
      </c>
      <c r="H678" s="269" t="s">
        <v>9</v>
      </c>
      <c r="I678" s="269"/>
      <c r="J678" s="270"/>
      <c r="K678" s="286"/>
      <c r="L678" s="286"/>
    </row>
    <row r="679" spans="1:12" x14ac:dyDescent="0.35">
      <c r="A679" s="267">
        <v>802</v>
      </c>
      <c r="B679" s="285" t="s">
        <v>3941</v>
      </c>
      <c r="C679" s="271">
        <v>45191</v>
      </c>
      <c r="D679" s="268" t="s">
        <v>73</v>
      </c>
      <c r="E679" s="268" t="s">
        <v>1661</v>
      </c>
      <c r="F679" s="270" t="s">
        <v>3942</v>
      </c>
      <c r="G679" s="270" t="s">
        <v>186</v>
      </c>
      <c r="H679" s="269" t="s">
        <v>9</v>
      </c>
      <c r="I679" s="269"/>
      <c r="J679" s="270"/>
      <c r="K679" s="286"/>
      <c r="L679" s="286"/>
    </row>
    <row r="680" spans="1:12" x14ac:dyDescent="0.35">
      <c r="A680" s="267">
        <v>803</v>
      </c>
      <c r="B680" s="285" t="s">
        <v>3943</v>
      </c>
      <c r="C680" s="271">
        <v>45191</v>
      </c>
      <c r="D680" s="268" t="s">
        <v>73</v>
      </c>
      <c r="E680" s="268" t="s">
        <v>1661</v>
      </c>
      <c r="F680" s="270" t="s">
        <v>3944</v>
      </c>
      <c r="G680" s="270" t="s">
        <v>186</v>
      </c>
      <c r="H680" s="269" t="s">
        <v>9</v>
      </c>
      <c r="I680" s="269"/>
      <c r="J680" s="270"/>
      <c r="K680" s="286"/>
      <c r="L680" s="286"/>
    </row>
    <row r="681" spans="1:12" ht="29" x14ac:dyDescent="0.35">
      <c r="A681" s="267">
        <v>806</v>
      </c>
      <c r="B681" s="285" t="s">
        <v>3949</v>
      </c>
      <c r="C681" s="271">
        <v>45191</v>
      </c>
      <c r="D681" s="268" t="s">
        <v>73</v>
      </c>
      <c r="E681" s="269"/>
      <c r="F681" s="270" t="s">
        <v>3950</v>
      </c>
      <c r="G681" s="270" t="s">
        <v>186</v>
      </c>
      <c r="H681" s="269" t="s">
        <v>9</v>
      </c>
      <c r="I681" s="269"/>
      <c r="J681" s="270"/>
      <c r="K681" s="286"/>
      <c r="L681" s="286"/>
    </row>
    <row r="682" spans="1:12" ht="29" x14ac:dyDescent="0.35">
      <c r="A682" s="267">
        <v>807</v>
      </c>
      <c r="B682" s="285" t="s">
        <v>3951</v>
      </c>
      <c r="C682" s="271">
        <v>45191</v>
      </c>
      <c r="D682" s="268" t="s">
        <v>73</v>
      </c>
      <c r="E682" s="269"/>
      <c r="F682" s="270" t="s">
        <v>3952</v>
      </c>
      <c r="G682" s="270" t="s">
        <v>186</v>
      </c>
      <c r="H682" s="269" t="s">
        <v>9</v>
      </c>
      <c r="I682" s="269"/>
      <c r="J682" s="270"/>
      <c r="K682" s="286"/>
      <c r="L682" s="286"/>
    </row>
    <row r="683" spans="1:12" ht="29" x14ac:dyDescent="0.35">
      <c r="A683" s="267">
        <v>808</v>
      </c>
      <c r="B683" s="285" t="s">
        <v>3953</v>
      </c>
      <c r="C683" s="271">
        <v>45191</v>
      </c>
      <c r="D683" s="268" t="s">
        <v>73</v>
      </c>
      <c r="E683" s="269"/>
      <c r="F683" s="270" t="s">
        <v>3954</v>
      </c>
      <c r="G683" s="270" t="s">
        <v>186</v>
      </c>
      <c r="H683" s="269" t="s">
        <v>9</v>
      </c>
      <c r="I683" s="269"/>
      <c r="J683" s="270"/>
      <c r="K683" s="286"/>
      <c r="L683" s="286"/>
    </row>
    <row r="684" spans="1:12" ht="29" x14ac:dyDescent="0.35">
      <c r="A684" s="267">
        <v>809</v>
      </c>
      <c r="B684" s="285" t="s">
        <v>3955</v>
      </c>
      <c r="C684" s="271">
        <v>45191</v>
      </c>
      <c r="D684" s="268" t="s">
        <v>73</v>
      </c>
      <c r="E684" s="269"/>
      <c r="F684" s="270" t="s">
        <v>3956</v>
      </c>
      <c r="G684" s="270" t="s">
        <v>186</v>
      </c>
      <c r="H684" s="269" t="s">
        <v>9</v>
      </c>
      <c r="I684" s="269"/>
      <c r="J684" s="270"/>
      <c r="K684" s="286"/>
      <c r="L684" s="286"/>
    </row>
    <row r="685" spans="1:12" ht="29" x14ac:dyDescent="0.35">
      <c r="A685" s="267">
        <v>810</v>
      </c>
      <c r="B685" s="285" t="s">
        <v>3959</v>
      </c>
      <c r="C685" s="271">
        <v>45191</v>
      </c>
      <c r="D685" s="268" t="s">
        <v>73</v>
      </c>
      <c r="E685" s="269" t="s">
        <v>2882</v>
      </c>
      <c r="F685" s="270" t="s">
        <v>3960</v>
      </c>
      <c r="G685" s="270" t="s">
        <v>186</v>
      </c>
      <c r="H685" s="269" t="s">
        <v>9</v>
      </c>
      <c r="I685" s="269"/>
      <c r="J685" s="270"/>
      <c r="K685" s="286"/>
      <c r="L685" s="286"/>
    </row>
    <row r="686" spans="1:12" x14ac:dyDescent="0.35">
      <c r="A686" s="267">
        <v>811</v>
      </c>
      <c r="B686" s="285" t="s">
        <v>3961</v>
      </c>
      <c r="C686" s="271">
        <v>45191</v>
      </c>
      <c r="D686" s="268" t="s">
        <v>73</v>
      </c>
      <c r="E686" s="269" t="s">
        <v>2882</v>
      </c>
      <c r="F686" s="270" t="s">
        <v>3962</v>
      </c>
      <c r="G686" s="270" t="s">
        <v>186</v>
      </c>
      <c r="H686" s="269" t="s">
        <v>9</v>
      </c>
      <c r="I686" s="269"/>
      <c r="J686" s="270"/>
      <c r="K686" s="286"/>
      <c r="L686" s="286"/>
    </row>
    <row r="687" spans="1:12" x14ac:dyDescent="0.35">
      <c r="A687" s="267">
        <v>812</v>
      </c>
      <c r="B687" s="285" t="s">
        <v>3963</v>
      </c>
      <c r="C687" s="271">
        <v>45191</v>
      </c>
      <c r="D687" s="268" t="s">
        <v>73</v>
      </c>
      <c r="E687" s="269" t="s">
        <v>2882</v>
      </c>
      <c r="F687" s="270" t="s">
        <v>3964</v>
      </c>
      <c r="G687" s="270" t="s">
        <v>186</v>
      </c>
      <c r="H687" s="269" t="s">
        <v>9</v>
      </c>
      <c r="I687" s="269"/>
      <c r="J687" s="270"/>
      <c r="K687" s="286"/>
      <c r="L687" s="286"/>
    </row>
    <row r="688" spans="1:12" x14ac:dyDescent="0.35">
      <c r="A688" s="267">
        <v>813</v>
      </c>
      <c r="B688" s="285" t="s">
        <v>3965</v>
      </c>
      <c r="C688" s="271">
        <v>45191</v>
      </c>
      <c r="D688" s="268" t="s">
        <v>73</v>
      </c>
      <c r="E688" s="269" t="s">
        <v>62</v>
      </c>
      <c r="F688" s="270" t="s">
        <v>3966</v>
      </c>
      <c r="G688" s="270" t="s">
        <v>186</v>
      </c>
      <c r="H688" s="269" t="s">
        <v>9</v>
      </c>
      <c r="I688" s="269"/>
      <c r="J688" s="270"/>
      <c r="K688" s="286"/>
      <c r="L688" s="286"/>
    </row>
    <row r="689" spans="1:12" ht="29" x14ac:dyDescent="0.35">
      <c r="A689" s="267">
        <v>814</v>
      </c>
      <c r="B689" s="285" t="s">
        <v>3967</v>
      </c>
      <c r="C689" s="271">
        <v>45191</v>
      </c>
      <c r="D689" s="268" t="s">
        <v>73</v>
      </c>
      <c r="E689" s="269"/>
      <c r="F689" s="270" t="s">
        <v>3968</v>
      </c>
      <c r="G689" s="270" t="s">
        <v>186</v>
      </c>
      <c r="H689" s="269" t="s">
        <v>9</v>
      </c>
      <c r="I689" s="269"/>
      <c r="J689" s="270"/>
      <c r="K689" s="286"/>
      <c r="L689" s="286"/>
    </row>
    <row r="690" spans="1:12" x14ac:dyDescent="0.35">
      <c r="A690" s="267">
        <v>815</v>
      </c>
      <c r="B690" s="285" t="s">
        <v>3969</v>
      </c>
      <c r="C690" s="271">
        <v>45191</v>
      </c>
      <c r="D690" s="268" t="s">
        <v>73</v>
      </c>
      <c r="E690" s="269"/>
      <c r="F690" s="270" t="s">
        <v>3970</v>
      </c>
      <c r="G690" s="270" t="s">
        <v>186</v>
      </c>
      <c r="H690" s="269" t="s">
        <v>9</v>
      </c>
      <c r="I690" s="269"/>
      <c r="J690" s="270"/>
      <c r="K690" s="286"/>
      <c r="L690" s="286"/>
    </row>
    <row r="691" spans="1:12" ht="29" x14ac:dyDescent="0.35">
      <c r="A691" s="267">
        <v>816</v>
      </c>
      <c r="B691" s="285" t="s">
        <v>3971</v>
      </c>
      <c r="C691" s="271">
        <v>45191</v>
      </c>
      <c r="D691" s="268" t="s">
        <v>73</v>
      </c>
      <c r="E691" s="269"/>
      <c r="F691" s="270" t="s">
        <v>3972</v>
      </c>
      <c r="G691" s="270" t="s">
        <v>186</v>
      </c>
      <c r="H691" s="269" t="s">
        <v>9</v>
      </c>
      <c r="I691" s="269"/>
      <c r="J691" s="270"/>
      <c r="K691" s="286"/>
      <c r="L691" s="286"/>
    </row>
    <row r="692" spans="1:12" x14ac:dyDescent="0.35">
      <c r="A692" s="267">
        <v>852</v>
      </c>
      <c r="B692" s="285" t="s">
        <v>4048</v>
      </c>
      <c r="C692" s="271">
        <v>45272</v>
      </c>
      <c r="D692" s="268" t="s">
        <v>73</v>
      </c>
      <c r="E692" s="269"/>
      <c r="F692" s="270" t="s">
        <v>4049</v>
      </c>
      <c r="G692" s="270" t="s">
        <v>186</v>
      </c>
      <c r="H692" s="269" t="s">
        <v>9</v>
      </c>
      <c r="I692" s="269"/>
      <c r="J692" s="270"/>
      <c r="K692" s="286"/>
      <c r="L692" s="286"/>
    </row>
    <row r="693" spans="1:12" ht="29" x14ac:dyDescent="0.35">
      <c r="A693" s="267">
        <v>888</v>
      </c>
      <c r="B693" s="285" t="s">
        <v>4126</v>
      </c>
      <c r="C693" s="271">
        <v>45275</v>
      </c>
      <c r="D693" s="268" t="s">
        <v>73</v>
      </c>
      <c r="E693" s="268" t="s">
        <v>3463</v>
      </c>
      <c r="F693" s="270" t="s">
        <v>4127</v>
      </c>
      <c r="G693" s="270" t="s">
        <v>186</v>
      </c>
      <c r="H693" s="269" t="s">
        <v>9</v>
      </c>
      <c r="I693" s="269"/>
      <c r="J693" s="270"/>
      <c r="K693" s="286"/>
      <c r="L693" s="286"/>
    </row>
    <row r="694" spans="1:12" ht="29" x14ac:dyDescent="0.35">
      <c r="A694" s="267">
        <v>905</v>
      </c>
      <c r="B694" s="285" t="s">
        <v>4170</v>
      </c>
      <c r="C694" s="271">
        <v>45279</v>
      </c>
      <c r="D694" s="268" t="s">
        <v>73</v>
      </c>
      <c r="E694" s="268" t="s">
        <v>1661</v>
      </c>
      <c r="F694" s="270" t="s">
        <v>4171</v>
      </c>
      <c r="G694" s="270" t="s">
        <v>186</v>
      </c>
      <c r="H694" s="269" t="s">
        <v>9</v>
      </c>
      <c r="I694" s="269"/>
      <c r="J694" s="270"/>
      <c r="K694" s="286"/>
      <c r="L694" s="286"/>
    </row>
    <row r="695" spans="1:12" ht="29" x14ac:dyDescent="0.35">
      <c r="A695" s="267">
        <v>914</v>
      </c>
      <c r="B695" s="285" t="s">
        <v>4193</v>
      </c>
      <c r="C695" s="271">
        <v>45279</v>
      </c>
      <c r="D695" s="268" t="s">
        <v>73</v>
      </c>
      <c r="E695" s="269"/>
      <c r="F695" s="270" t="s">
        <v>4194</v>
      </c>
      <c r="G695" s="270" t="s">
        <v>186</v>
      </c>
      <c r="H695" s="269" t="s">
        <v>9</v>
      </c>
      <c r="I695" s="269"/>
      <c r="J695" s="270"/>
      <c r="K695" s="286"/>
      <c r="L695" s="286"/>
    </row>
    <row r="696" spans="1:12" ht="29" x14ac:dyDescent="0.35">
      <c r="A696" s="267">
        <v>917</v>
      </c>
      <c r="B696" s="285" t="s">
        <v>4200</v>
      </c>
      <c r="C696" s="271">
        <v>45279</v>
      </c>
      <c r="D696" s="268" t="s">
        <v>73</v>
      </c>
      <c r="E696" s="269"/>
      <c r="F696" s="270" t="s">
        <v>4201</v>
      </c>
      <c r="G696" s="270" t="s">
        <v>186</v>
      </c>
      <c r="H696" s="269" t="s">
        <v>9</v>
      </c>
      <c r="I696" s="269"/>
      <c r="J696" s="270"/>
      <c r="K696" s="286"/>
      <c r="L696" s="286"/>
    </row>
    <row r="697" spans="1:12" x14ac:dyDescent="0.35">
      <c r="A697" s="267">
        <v>919</v>
      </c>
      <c r="B697" s="285" t="s">
        <v>4204</v>
      </c>
      <c r="C697" s="271">
        <v>45288</v>
      </c>
      <c r="D697" s="268" t="s">
        <v>73</v>
      </c>
      <c r="E697" s="268" t="s">
        <v>1661</v>
      </c>
      <c r="F697" s="270" t="s">
        <v>4205</v>
      </c>
      <c r="G697" s="270" t="s">
        <v>186</v>
      </c>
      <c r="H697" s="269" t="s">
        <v>9</v>
      </c>
      <c r="I697" s="269"/>
      <c r="J697" s="270"/>
      <c r="K697" s="286"/>
      <c r="L697" s="286"/>
    </row>
    <row r="698" spans="1:12" ht="29" x14ac:dyDescent="0.35">
      <c r="A698" s="267">
        <v>920</v>
      </c>
      <c r="B698" s="285" t="s">
        <v>4208</v>
      </c>
      <c r="C698" s="271">
        <v>45288</v>
      </c>
      <c r="D698" s="268" t="s">
        <v>73</v>
      </c>
      <c r="E698" s="268" t="s">
        <v>1661</v>
      </c>
      <c r="F698" s="270" t="s">
        <v>4209</v>
      </c>
      <c r="G698" s="270" t="s">
        <v>186</v>
      </c>
      <c r="H698" s="269" t="s">
        <v>9</v>
      </c>
      <c r="I698" s="269"/>
      <c r="J698" s="270"/>
      <c r="K698" s="286"/>
      <c r="L698" s="286"/>
    </row>
    <row r="699" spans="1:12" ht="29" x14ac:dyDescent="0.35">
      <c r="A699" s="267">
        <v>925</v>
      </c>
      <c r="B699" s="285" t="s">
        <v>4218</v>
      </c>
      <c r="C699" s="271">
        <v>45288</v>
      </c>
      <c r="D699" s="268" t="s">
        <v>73</v>
      </c>
      <c r="E699" s="268" t="s">
        <v>1661</v>
      </c>
      <c r="F699" s="270" t="s">
        <v>4219</v>
      </c>
      <c r="G699" s="270" t="s">
        <v>186</v>
      </c>
      <c r="H699" s="269" t="s">
        <v>9</v>
      </c>
      <c r="I699" s="269"/>
      <c r="J699" s="270"/>
      <c r="K699" s="286"/>
      <c r="L699" s="286"/>
    </row>
    <row r="700" spans="1:12" x14ac:dyDescent="0.35">
      <c r="A700" s="267">
        <v>926</v>
      </c>
      <c r="B700" s="285" t="s">
        <v>4220</v>
      </c>
      <c r="C700" s="271">
        <v>45288</v>
      </c>
      <c r="D700" s="268" t="s">
        <v>73</v>
      </c>
      <c r="E700" s="268" t="s">
        <v>3534</v>
      </c>
      <c r="F700" s="270" t="s">
        <v>4221</v>
      </c>
      <c r="G700" s="270" t="s">
        <v>186</v>
      </c>
      <c r="H700" s="269" t="s">
        <v>9</v>
      </c>
      <c r="I700" s="269"/>
      <c r="J700" s="270"/>
      <c r="K700" s="286"/>
      <c r="L700" s="286"/>
    </row>
    <row r="701" spans="1:12" x14ac:dyDescent="0.35">
      <c r="A701" s="267">
        <v>927</v>
      </c>
      <c r="B701" s="285" t="s">
        <v>4222</v>
      </c>
      <c r="C701" s="271">
        <v>45288</v>
      </c>
      <c r="D701" s="268" t="s">
        <v>73</v>
      </c>
      <c r="E701" s="268" t="s">
        <v>4223</v>
      </c>
      <c r="F701" s="270" t="s">
        <v>4224</v>
      </c>
      <c r="G701" s="270" t="s">
        <v>186</v>
      </c>
      <c r="H701" s="269" t="s">
        <v>9</v>
      </c>
      <c r="I701" s="269"/>
      <c r="J701" s="270"/>
      <c r="K701" s="286"/>
      <c r="L701" s="286"/>
    </row>
    <row r="702" spans="1:12" ht="29" x14ac:dyDescent="0.35">
      <c r="A702" s="267">
        <v>930</v>
      </c>
      <c r="B702" s="285" t="s">
        <v>4233</v>
      </c>
      <c r="C702" s="271">
        <v>45288</v>
      </c>
      <c r="D702" s="268" t="s">
        <v>73</v>
      </c>
      <c r="E702" s="268" t="s">
        <v>1661</v>
      </c>
      <c r="F702" s="270" t="s">
        <v>4234</v>
      </c>
      <c r="G702" s="270" t="s">
        <v>186</v>
      </c>
      <c r="H702" s="269" t="s">
        <v>9</v>
      </c>
      <c r="I702" s="269"/>
      <c r="J702" s="270"/>
      <c r="K702" s="286"/>
      <c r="L702" s="286"/>
    </row>
    <row r="703" spans="1:12" ht="29" x14ac:dyDescent="0.35">
      <c r="A703" s="267">
        <v>931</v>
      </c>
      <c r="B703" s="285" t="s">
        <v>4235</v>
      </c>
      <c r="C703" s="271">
        <v>45288</v>
      </c>
      <c r="D703" s="268" t="s">
        <v>73</v>
      </c>
      <c r="E703" s="268" t="s">
        <v>4223</v>
      </c>
      <c r="F703" s="270" t="s">
        <v>4236</v>
      </c>
      <c r="G703" s="270" t="s">
        <v>186</v>
      </c>
      <c r="H703" s="269" t="s">
        <v>9</v>
      </c>
      <c r="I703" s="269"/>
      <c r="J703" s="270"/>
      <c r="K703" s="286"/>
      <c r="L703" s="286"/>
    </row>
    <row r="704" spans="1:12" x14ac:dyDescent="0.35">
      <c r="A704" s="267">
        <v>932</v>
      </c>
      <c r="B704" s="285" t="s">
        <v>4237</v>
      </c>
      <c r="C704" s="271">
        <v>45288</v>
      </c>
      <c r="D704" s="268" t="s">
        <v>73</v>
      </c>
      <c r="E704" s="268" t="s">
        <v>1661</v>
      </c>
      <c r="F704" s="270" t="s">
        <v>4238</v>
      </c>
      <c r="G704" s="270" t="s">
        <v>186</v>
      </c>
      <c r="H704" s="269" t="s">
        <v>9</v>
      </c>
      <c r="I704" s="269"/>
      <c r="J704" s="270"/>
      <c r="K704" s="286"/>
      <c r="L704" s="286"/>
    </row>
    <row r="705" spans="1:12" x14ac:dyDescent="0.35">
      <c r="A705" s="267">
        <v>953</v>
      </c>
      <c r="B705" s="285" t="s">
        <v>4286</v>
      </c>
      <c r="C705" s="271">
        <v>45315</v>
      </c>
      <c r="D705" s="269" t="s">
        <v>73</v>
      </c>
      <c r="E705" s="269"/>
      <c r="F705" s="270" t="s">
        <v>4287</v>
      </c>
      <c r="G705" s="270" t="s">
        <v>186</v>
      </c>
      <c r="H705" s="269" t="s">
        <v>9</v>
      </c>
      <c r="I705" s="269"/>
      <c r="J705" s="270"/>
      <c r="K705" s="286"/>
      <c r="L705" s="286"/>
    </row>
    <row r="706" spans="1:12" x14ac:dyDescent="0.35">
      <c r="A706" s="267">
        <v>954</v>
      </c>
      <c r="B706" s="285" t="s">
        <v>4288</v>
      </c>
      <c r="C706" s="271">
        <v>45315</v>
      </c>
      <c r="D706" s="269" t="s">
        <v>73</v>
      </c>
      <c r="E706" s="269"/>
      <c r="F706" s="270" t="s">
        <v>4289</v>
      </c>
      <c r="G706" s="270" t="s">
        <v>186</v>
      </c>
      <c r="H706" s="269" t="s">
        <v>9</v>
      </c>
      <c r="I706" s="269"/>
      <c r="J706" s="270"/>
      <c r="K706" s="286"/>
      <c r="L706" s="286"/>
    </row>
    <row r="707" spans="1:12" x14ac:dyDescent="0.35">
      <c r="A707" s="267">
        <v>955</v>
      </c>
      <c r="B707" s="285" t="s">
        <v>4290</v>
      </c>
      <c r="C707" s="271">
        <v>45315</v>
      </c>
      <c r="D707" s="269" t="s">
        <v>73</v>
      </c>
      <c r="E707" s="269"/>
      <c r="F707" s="270" t="s">
        <v>4291</v>
      </c>
      <c r="G707" s="270" t="s">
        <v>186</v>
      </c>
      <c r="H707" s="269" t="s">
        <v>9</v>
      </c>
      <c r="I707" s="269"/>
      <c r="J707" s="270"/>
      <c r="K707" s="286"/>
      <c r="L707" s="286"/>
    </row>
    <row r="708" spans="1:12" x14ac:dyDescent="0.35">
      <c r="A708" s="267">
        <v>956</v>
      </c>
      <c r="B708" s="285" t="s">
        <v>4292</v>
      </c>
      <c r="C708" s="271">
        <v>45315</v>
      </c>
      <c r="D708" s="269" t="s">
        <v>73</v>
      </c>
      <c r="E708" s="269"/>
      <c r="F708" s="270" t="s">
        <v>4293</v>
      </c>
      <c r="G708" s="270" t="s">
        <v>186</v>
      </c>
      <c r="H708" s="269" t="s">
        <v>9</v>
      </c>
      <c r="I708" s="269"/>
      <c r="J708" s="270"/>
      <c r="K708" s="286"/>
      <c r="L708" s="286"/>
    </row>
    <row r="709" spans="1:12" x14ac:dyDescent="0.35">
      <c r="A709" s="267">
        <v>957</v>
      </c>
      <c r="B709" s="285" t="s">
        <v>4294</v>
      </c>
      <c r="C709" s="271">
        <v>45315</v>
      </c>
      <c r="D709" s="269" t="s">
        <v>73</v>
      </c>
      <c r="E709" s="269"/>
      <c r="F709" s="270" t="s">
        <v>4295</v>
      </c>
      <c r="G709" s="270" t="s">
        <v>186</v>
      </c>
      <c r="H709" s="269" t="s">
        <v>9</v>
      </c>
      <c r="I709" s="269"/>
      <c r="J709" s="270"/>
      <c r="K709" s="286"/>
      <c r="L709" s="286"/>
    </row>
    <row r="710" spans="1:12" x14ac:dyDescent="0.35">
      <c r="A710" s="267">
        <v>958</v>
      </c>
      <c r="B710" s="285" t="s">
        <v>4296</v>
      </c>
      <c r="C710" s="271">
        <v>45315</v>
      </c>
      <c r="D710" s="269" t="s">
        <v>73</v>
      </c>
      <c r="E710" s="269"/>
      <c r="F710" s="270" t="s">
        <v>4297</v>
      </c>
      <c r="G710" s="270" t="s">
        <v>186</v>
      </c>
      <c r="H710" s="269" t="s">
        <v>9</v>
      </c>
      <c r="I710" s="269"/>
      <c r="J710" s="270"/>
      <c r="K710" s="286"/>
      <c r="L710" s="286"/>
    </row>
    <row r="711" spans="1:12" x14ac:dyDescent="0.35">
      <c r="A711" s="267">
        <v>959</v>
      </c>
      <c r="B711" s="285" t="s">
        <v>4298</v>
      </c>
      <c r="C711" s="271">
        <v>45315</v>
      </c>
      <c r="D711" s="269" t="s">
        <v>73</v>
      </c>
      <c r="E711" s="269"/>
      <c r="F711" s="270" t="s">
        <v>4299</v>
      </c>
      <c r="G711" s="270" t="s">
        <v>186</v>
      </c>
      <c r="H711" s="269" t="s">
        <v>9</v>
      </c>
      <c r="I711" s="269"/>
      <c r="J711" s="270"/>
      <c r="K711" s="286"/>
      <c r="L711" s="286"/>
    </row>
    <row r="712" spans="1:12" x14ac:dyDescent="0.35">
      <c r="A712" s="267">
        <v>960</v>
      </c>
      <c r="B712" s="285" t="s">
        <v>4302</v>
      </c>
      <c r="C712" s="271">
        <v>45315</v>
      </c>
      <c r="D712" s="269" t="s">
        <v>73</v>
      </c>
      <c r="E712" s="269"/>
      <c r="F712" s="270" t="s">
        <v>4303</v>
      </c>
      <c r="G712" s="270" t="s">
        <v>186</v>
      </c>
      <c r="H712" s="269" t="s">
        <v>9</v>
      </c>
      <c r="I712" s="269"/>
      <c r="J712" s="270"/>
      <c r="K712" s="286"/>
      <c r="L712" s="286"/>
    </row>
    <row r="713" spans="1:12" x14ac:dyDescent="0.35">
      <c r="A713" s="267">
        <v>961</v>
      </c>
      <c r="B713" s="285" t="s">
        <v>4304</v>
      </c>
      <c r="C713" s="271">
        <v>45315</v>
      </c>
      <c r="D713" s="269" t="s">
        <v>73</v>
      </c>
      <c r="E713" s="269"/>
      <c r="F713" s="270" t="s">
        <v>4305</v>
      </c>
      <c r="G713" s="270" t="s">
        <v>186</v>
      </c>
      <c r="H713" s="269" t="s">
        <v>9</v>
      </c>
      <c r="I713" s="269"/>
      <c r="J713" s="270"/>
      <c r="K713" s="286"/>
      <c r="L713" s="286"/>
    </row>
    <row r="714" spans="1:12" x14ac:dyDescent="0.35">
      <c r="A714" s="267">
        <v>962</v>
      </c>
      <c r="B714" s="285" t="s">
        <v>4306</v>
      </c>
      <c r="C714" s="271">
        <v>45315</v>
      </c>
      <c r="D714" s="269" t="s">
        <v>73</v>
      </c>
      <c r="E714" s="269"/>
      <c r="F714" s="270" t="s">
        <v>4307</v>
      </c>
      <c r="G714" s="270" t="s">
        <v>186</v>
      </c>
      <c r="H714" s="269" t="s">
        <v>9</v>
      </c>
      <c r="I714" s="269"/>
      <c r="J714" s="270"/>
      <c r="K714" s="286"/>
      <c r="L714" s="286"/>
    </row>
    <row r="715" spans="1:12" x14ac:dyDescent="0.35">
      <c r="A715" s="267">
        <v>963</v>
      </c>
      <c r="B715" s="285" t="s">
        <v>4308</v>
      </c>
      <c r="C715" s="271">
        <v>45315</v>
      </c>
      <c r="D715" s="269" t="s">
        <v>73</v>
      </c>
      <c r="E715" s="269"/>
      <c r="F715" s="270" t="s">
        <v>4309</v>
      </c>
      <c r="G715" s="270" t="s">
        <v>186</v>
      </c>
      <c r="H715" s="269" t="s">
        <v>9</v>
      </c>
      <c r="I715" s="269"/>
      <c r="J715" s="270"/>
      <c r="K715" s="286"/>
      <c r="L715" s="286"/>
    </row>
    <row r="716" spans="1:12" x14ac:dyDescent="0.35">
      <c r="A716" s="267">
        <v>964</v>
      </c>
      <c r="B716" s="285" t="s">
        <v>4310</v>
      </c>
      <c r="C716" s="271">
        <v>45315</v>
      </c>
      <c r="D716" s="269" t="s">
        <v>73</v>
      </c>
      <c r="E716" s="269"/>
      <c r="F716" s="270" t="s">
        <v>4311</v>
      </c>
      <c r="G716" s="270" t="s">
        <v>186</v>
      </c>
      <c r="H716" s="269" t="s">
        <v>9</v>
      </c>
      <c r="I716" s="269"/>
      <c r="J716" s="270"/>
      <c r="K716" s="286"/>
      <c r="L716" s="286"/>
    </row>
    <row r="717" spans="1:12" x14ac:dyDescent="0.35">
      <c r="A717" s="267">
        <v>965</v>
      </c>
      <c r="B717" s="285" t="s">
        <v>4312</v>
      </c>
      <c r="C717" s="271">
        <v>45315</v>
      </c>
      <c r="D717" s="269" t="s">
        <v>73</v>
      </c>
      <c r="E717" s="269"/>
      <c r="F717" s="270" t="s">
        <v>4313</v>
      </c>
      <c r="G717" s="270" t="s">
        <v>186</v>
      </c>
      <c r="H717" s="269" t="s">
        <v>9</v>
      </c>
      <c r="I717" s="269"/>
      <c r="J717" s="270"/>
      <c r="K717" s="286"/>
      <c r="L717" s="286"/>
    </row>
    <row r="718" spans="1:12" x14ac:dyDescent="0.35">
      <c r="A718" s="267">
        <v>966</v>
      </c>
      <c r="B718" s="285" t="s">
        <v>4314</v>
      </c>
      <c r="C718" s="271">
        <v>45315</v>
      </c>
      <c r="D718" s="269" t="s">
        <v>73</v>
      </c>
      <c r="E718" s="269"/>
      <c r="F718" s="270" t="s">
        <v>4315</v>
      </c>
      <c r="G718" s="270" t="s">
        <v>186</v>
      </c>
      <c r="H718" s="269" t="s">
        <v>9</v>
      </c>
      <c r="I718" s="269"/>
      <c r="J718" s="270"/>
      <c r="K718" s="286"/>
      <c r="L718" s="286"/>
    </row>
    <row r="719" spans="1:12" x14ac:dyDescent="0.35">
      <c r="A719" s="267">
        <v>967</v>
      </c>
      <c r="B719" s="285" t="s">
        <v>4316</v>
      </c>
      <c r="C719" s="271">
        <v>45315</v>
      </c>
      <c r="D719" s="269" t="s">
        <v>73</v>
      </c>
      <c r="E719" s="269"/>
      <c r="F719" s="270" t="s">
        <v>4317</v>
      </c>
      <c r="G719" s="270" t="s">
        <v>186</v>
      </c>
      <c r="H719" s="269" t="s">
        <v>9</v>
      </c>
      <c r="I719" s="269"/>
      <c r="J719" s="270"/>
      <c r="K719" s="286"/>
      <c r="L719" s="286"/>
    </row>
    <row r="720" spans="1:12" x14ac:dyDescent="0.35">
      <c r="A720" s="267">
        <v>968</v>
      </c>
      <c r="B720" s="285" t="s">
        <v>4318</v>
      </c>
      <c r="C720" s="271">
        <v>45315</v>
      </c>
      <c r="D720" s="269" t="s">
        <v>73</v>
      </c>
      <c r="E720" s="269"/>
      <c r="F720" s="270" t="s">
        <v>4319</v>
      </c>
      <c r="G720" s="270" t="s">
        <v>186</v>
      </c>
      <c r="H720" s="269" t="s">
        <v>9</v>
      </c>
      <c r="I720" s="269"/>
      <c r="J720" s="270"/>
      <c r="K720" s="286"/>
      <c r="L720" s="286"/>
    </row>
    <row r="721" spans="1:12" x14ac:dyDescent="0.35">
      <c r="A721" s="267">
        <v>969</v>
      </c>
      <c r="B721" s="285" t="s">
        <v>4321</v>
      </c>
      <c r="C721" s="271">
        <v>45315</v>
      </c>
      <c r="D721" s="269" t="s">
        <v>73</v>
      </c>
      <c r="E721" s="269"/>
      <c r="F721" s="270" t="s">
        <v>4322</v>
      </c>
      <c r="G721" s="270" t="s">
        <v>186</v>
      </c>
      <c r="H721" s="269" t="s">
        <v>9</v>
      </c>
      <c r="I721" s="269"/>
      <c r="J721" s="270"/>
      <c r="K721" s="286"/>
      <c r="L721" s="286"/>
    </row>
    <row r="722" spans="1:12" x14ac:dyDescent="0.35">
      <c r="A722" s="267">
        <v>970</v>
      </c>
      <c r="B722" s="285" t="s">
        <v>4326</v>
      </c>
      <c r="C722" s="271">
        <v>45315</v>
      </c>
      <c r="D722" s="269" t="s">
        <v>73</v>
      </c>
      <c r="E722" s="269"/>
      <c r="F722" s="270" t="s">
        <v>4327</v>
      </c>
      <c r="G722" s="270" t="s">
        <v>186</v>
      </c>
      <c r="H722" s="269" t="s">
        <v>9</v>
      </c>
      <c r="I722" s="269"/>
      <c r="J722" s="270"/>
      <c r="K722" s="286"/>
      <c r="L722" s="286"/>
    </row>
    <row r="723" spans="1:12" x14ac:dyDescent="0.35">
      <c r="A723" s="267">
        <v>971</v>
      </c>
      <c r="B723" s="285" t="s">
        <v>4328</v>
      </c>
      <c r="C723" s="271">
        <v>45315</v>
      </c>
      <c r="D723" s="269" t="s">
        <v>73</v>
      </c>
      <c r="E723" s="269"/>
      <c r="F723" s="270" t="s">
        <v>4329</v>
      </c>
      <c r="G723" s="270" t="s">
        <v>186</v>
      </c>
      <c r="H723" s="269" t="s">
        <v>9</v>
      </c>
      <c r="I723" s="269"/>
      <c r="J723" s="270"/>
      <c r="K723" s="286"/>
      <c r="L723" s="286"/>
    </row>
    <row r="724" spans="1:12" x14ac:dyDescent="0.35">
      <c r="A724" s="267">
        <v>972</v>
      </c>
      <c r="B724" s="285" t="s">
        <v>4330</v>
      </c>
      <c r="C724" s="271">
        <v>45315</v>
      </c>
      <c r="D724" s="269" t="s">
        <v>73</v>
      </c>
      <c r="E724" s="269"/>
      <c r="F724" s="270" t="s">
        <v>4331</v>
      </c>
      <c r="G724" s="270" t="s">
        <v>186</v>
      </c>
      <c r="H724" s="269" t="s">
        <v>9</v>
      </c>
      <c r="I724" s="269"/>
      <c r="J724" s="270"/>
      <c r="K724" s="286"/>
      <c r="L724" s="286"/>
    </row>
    <row r="725" spans="1:12" x14ac:dyDescent="0.35">
      <c r="A725" s="267">
        <v>973</v>
      </c>
      <c r="B725" s="285" t="s">
        <v>4332</v>
      </c>
      <c r="C725" s="271">
        <v>45315</v>
      </c>
      <c r="D725" s="269" t="s">
        <v>73</v>
      </c>
      <c r="E725" s="269"/>
      <c r="F725" s="270" t="s">
        <v>4333</v>
      </c>
      <c r="G725" s="270" t="s">
        <v>186</v>
      </c>
      <c r="H725" s="269" t="s">
        <v>9</v>
      </c>
      <c r="I725" s="269"/>
      <c r="J725" s="270"/>
      <c r="K725" s="286"/>
      <c r="L725" s="286"/>
    </row>
    <row r="726" spans="1:12" x14ac:dyDescent="0.35">
      <c r="A726" s="267">
        <v>974</v>
      </c>
      <c r="B726" s="285" t="s">
        <v>4334</v>
      </c>
      <c r="C726" s="271">
        <v>45315</v>
      </c>
      <c r="D726" s="269" t="s">
        <v>73</v>
      </c>
      <c r="E726" s="269"/>
      <c r="F726" s="270" t="s">
        <v>4335</v>
      </c>
      <c r="G726" s="270" t="s">
        <v>186</v>
      </c>
      <c r="H726" s="269" t="s">
        <v>9</v>
      </c>
      <c r="I726" s="269"/>
      <c r="J726" s="270"/>
      <c r="K726" s="286"/>
      <c r="L726" s="286"/>
    </row>
    <row r="727" spans="1:12" x14ac:dyDescent="0.35">
      <c r="A727" s="267">
        <v>975</v>
      </c>
      <c r="B727" s="285" t="s">
        <v>4337</v>
      </c>
      <c r="C727" s="271">
        <v>45315</v>
      </c>
      <c r="D727" s="269" t="s">
        <v>73</v>
      </c>
      <c r="E727" s="269"/>
      <c r="F727" s="270" t="s">
        <v>4338</v>
      </c>
      <c r="G727" s="270" t="s">
        <v>186</v>
      </c>
      <c r="H727" s="269" t="s">
        <v>9</v>
      </c>
      <c r="I727" s="269"/>
      <c r="J727" s="270"/>
      <c r="K727" s="286"/>
      <c r="L727" s="286"/>
    </row>
    <row r="728" spans="1:12" x14ac:dyDescent="0.35">
      <c r="A728" s="267">
        <v>976</v>
      </c>
      <c r="B728" s="285" t="s">
        <v>4339</v>
      </c>
      <c r="C728" s="271">
        <v>45315</v>
      </c>
      <c r="D728" s="269" t="s">
        <v>73</v>
      </c>
      <c r="E728" s="269"/>
      <c r="F728" s="270" t="s">
        <v>4340</v>
      </c>
      <c r="G728" s="270" t="s">
        <v>186</v>
      </c>
      <c r="H728" s="269" t="s">
        <v>9</v>
      </c>
      <c r="I728" s="269"/>
      <c r="J728" s="270"/>
      <c r="K728" s="286"/>
      <c r="L728" s="286"/>
    </row>
    <row r="729" spans="1:12" x14ac:dyDescent="0.35">
      <c r="A729" s="267">
        <v>977</v>
      </c>
      <c r="B729" s="285" t="s">
        <v>4342</v>
      </c>
      <c r="C729" s="271">
        <v>45315</v>
      </c>
      <c r="D729" s="269" t="s">
        <v>73</v>
      </c>
      <c r="E729" s="269"/>
      <c r="F729" s="270" t="s">
        <v>4343</v>
      </c>
      <c r="G729" s="270" t="s">
        <v>186</v>
      </c>
      <c r="H729" s="269" t="s">
        <v>9</v>
      </c>
      <c r="I729" s="269"/>
      <c r="J729" s="270"/>
      <c r="K729" s="286"/>
      <c r="L729" s="286"/>
    </row>
    <row r="730" spans="1:12" x14ac:dyDescent="0.35">
      <c r="A730" s="267">
        <v>978</v>
      </c>
      <c r="B730" s="285" t="s">
        <v>4344</v>
      </c>
      <c r="C730" s="271">
        <v>45315</v>
      </c>
      <c r="D730" s="269" t="s">
        <v>73</v>
      </c>
      <c r="E730" s="269"/>
      <c r="F730" s="270" t="s">
        <v>4345</v>
      </c>
      <c r="G730" s="270" t="s">
        <v>1689</v>
      </c>
      <c r="H730" s="269" t="s">
        <v>9</v>
      </c>
      <c r="I730" s="269"/>
      <c r="J730" s="270"/>
      <c r="K730" s="286"/>
      <c r="L730" s="286"/>
    </row>
    <row r="731" spans="1:12" x14ac:dyDescent="0.35">
      <c r="A731" s="267">
        <v>979</v>
      </c>
      <c r="B731" s="285" t="s">
        <v>4346</v>
      </c>
      <c r="C731" s="271">
        <v>45315</v>
      </c>
      <c r="D731" s="269" t="s">
        <v>73</v>
      </c>
      <c r="E731" s="269"/>
      <c r="F731" s="270" t="s">
        <v>4347</v>
      </c>
      <c r="G731" s="270" t="s">
        <v>186</v>
      </c>
      <c r="H731" s="269" t="s">
        <v>9</v>
      </c>
      <c r="I731" s="269"/>
      <c r="J731" s="270"/>
      <c r="K731" s="286"/>
      <c r="L731" s="286"/>
    </row>
    <row r="732" spans="1:12" x14ac:dyDescent="0.35">
      <c r="A732" s="267">
        <v>980</v>
      </c>
      <c r="B732" s="285" t="s">
        <v>4351</v>
      </c>
      <c r="C732" s="271">
        <v>45315</v>
      </c>
      <c r="D732" s="269" t="s">
        <v>73</v>
      </c>
      <c r="E732" s="269"/>
      <c r="F732" s="270" t="s">
        <v>4352</v>
      </c>
      <c r="G732" s="270" t="s">
        <v>186</v>
      </c>
      <c r="H732" s="269" t="s">
        <v>9</v>
      </c>
      <c r="I732" s="269"/>
      <c r="J732" s="270"/>
      <c r="K732" s="286"/>
      <c r="L732" s="286"/>
    </row>
    <row r="733" spans="1:12" x14ac:dyDescent="0.35">
      <c r="A733" s="267">
        <v>981</v>
      </c>
      <c r="B733" s="285" t="s">
        <v>4353</v>
      </c>
      <c r="C733" s="271">
        <v>45315</v>
      </c>
      <c r="D733" s="269" t="s">
        <v>73</v>
      </c>
      <c r="E733" s="269"/>
      <c r="F733" s="270" t="s">
        <v>4354</v>
      </c>
      <c r="G733" s="270" t="s">
        <v>186</v>
      </c>
      <c r="H733" s="269" t="s">
        <v>9</v>
      </c>
      <c r="I733" s="269"/>
      <c r="J733" s="270"/>
      <c r="K733" s="286"/>
      <c r="L733" s="286"/>
    </row>
    <row r="734" spans="1:12" x14ac:dyDescent="0.35">
      <c r="A734" s="267">
        <v>982</v>
      </c>
      <c r="B734" s="285" t="s">
        <v>4355</v>
      </c>
      <c r="C734" s="271">
        <v>45316</v>
      </c>
      <c r="D734" s="269" t="s">
        <v>73</v>
      </c>
      <c r="E734" s="269"/>
      <c r="F734" s="270" t="s">
        <v>4356</v>
      </c>
      <c r="G734" s="270" t="s">
        <v>186</v>
      </c>
      <c r="H734" s="269" t="s">
        <v>9</v>
      </c>
      <c r="I734" s="269"/>
      <c r="J734" s="270"/>
      <c r="K734" s="286"/>
      <c r="L734" s="286"/>
    </row>
    <row r="735" spans="1:12" x14ac:dyDescent="0.35">
      <c r="A735" s="267">
        <v>983</v>
      </c>
      <c r="B735" s="285" t="s">
        <v>4357</v>
      </c>
      <c r="C735" s="271">
        <v>45316</v>
      </c>
      <c r="D735" s="269" t="s">
        <v>73</v>
      </c>
      <c r="E735" s="269"/>
      <c r="F735" s="270" t="s">
        <v>4358</v>
      </c>
      <c r="G735" s="270" t="s">
        <v>186</v>
      </c>
      <c r="H735" s="269" t="s">
        <v>9</v>
      </c>
      <c r="I735" s="269"/>
      <c r="J735" s="270"/>
      <c r="K735" s="286"/>
      <c r="L735" s="286"/>
    </row>
    <row r="736" spans="1:12" x14ac:dyDescent="0.35">
      <c r="A736" s="267">
        <v>984</v>
      </c>
      <c r="B736" s="285" t="s">
        <v>4359</v>
      </c>
      <c r="C736" s="271">
        <v>45316</v>
      </c>
      <c r="D736" s="269" t="s">
        <v>73</v>
      </c>
      <c r="E736" s="269"/>
      <c r="F736" s="270" t="s">
        <v>4360</v>
      </c>
      <c r="G736" s="270" t="s">
        <v>186</v>
      </c>
      <c r="H736" s="269" t="s">
        <v>9</v>
      </c>
      <c r="I736" s="269"/>
      <c r="J736" s="270"/>
      <c r="K736" s="286"/>
      <c r="L736" s="286"/>
    </row>
    <row r="737" spans="1:12" x14ac:dyDescent="0.35">
      <c r="A737" s="267">
        <v>985</v>
      </c>
      <c r="B737" s="285" t="s">
        <v>4361</v>
      </c>
      <c r="C737" s="271">
        <v>45316</v>
      </c>
      <c r="D737" s="269" t="s">
        <v>73</v>
      </c>
      <c r="E737" s="269"/>
      <c r="F737" s="270" t="s">
        <v>7248</v>
      </c>
      <c r="G737" s="270" t="s">
        <v>186</v>
      </c>
      <c r="H737" s="269" t="s">
        <v>9</v>
      </c>
      <c r="I737" s="269"/>
      <c r="J737" s="270"/>
      <c r="K737" s="286"/>
      <c r="L737" s="286"/>
    </row>
    <row r="738" spans="1:12" x14ac:dyDescent="0.35">
      <c r="A738" s="267">
        <v>986</v>
      </c>
      <c r="B738" s="285" t="s">
        <v>4362</v>
      </c>
      <c r="C738" s="271">
        <v>45316</v>
      </c>
      <c r="D738" s="269" t="s">
        <v>73</v>
      </c>
      <c r="E738" s="269"/>
      <c r="F738" s="270" t="s">
        <v>4363</v>
      </c>
      <c r="G738" s="270" t="s">
        <v>186</v>
      </c>
      <c r="H738" s="269" t="s">
        <v>9</v>
      </c>
      <c r="I738" s="269"/>
      <c r="J738" s="270"/>
      <c r="K738" s="286"/>
      <c r="L738" s="286"/>
    </row>
    <row r="739" spans="1:12" x14ac:dyDescent="0.35">
      <c r="A739" s="267">
        <v>987</v>
      </c>
      <c r="B739" s="285" t="s">
        <v>4364</v>
      </c>
      <c r="C739" s="271">
        <v>45316</v>
      </c>
      <c r="D739" s="269" t="s">
        <v>73</v>
      </c>
      <c r="E739" s="269"/>
      <c r="F739" s="270" t="s">
        <v>4365</v>
      </c>
      <c r="G739" s="270" t="s">
        <v>186</v>
      </c>
      <c r="H739" s="269" t="s">
        <v>9</v>
      </c>
      <c r="I739" s="269"/>
      <c r="J739" s="270"/>
      <c r="K739" s="286"/>
      <c r="L739" s="286"/>
    </row>
    <row r="740" spans="1:12" x14ac:dyDescent="0.35">
      <c r="A740" s="267">
        <v>988</v>
      </c>
      <c r="B740" s="285" t="s">
        <v>4366</v>
      </c>
      <c r="C740" s="271">
        <v>45316</v>
      </c>
      <c r="D740" s="269" t="s">
        <v>73</v>
      </c>
      <c r="E740" s="269"/>
      <c r="F740" s="270" t="s">
        <v>7249</v>
      </c>
      <c r="G740" s="270" t="s">
        <v>186</v>
      </c>
      <c r="H740" s="269" t="s">
        <v>9</v>
      </c>
      <c r="I740" s="269"/>
      <c r="J740" s="270"/>
      <c r="K740" s="286"/>
      <c r="L740" s="286"/>
    </row>
    <row r="741" spans="1:12" x14ac:dyDescent="0.35">
      <c r="A741" s="267">
        <v>989</v>
      </c>
      <c r="B741" s="285" t="s">
        <v>4367</v>
      </c>
      <c r="C741" s="271">
        <v>45316</v>
      </c>
      <c r="D741" s="269" t="s">
        <v>73</v>
      </c>
      <c r="E741" s="269"/>
      <c r="F741" s="270" t="s">
        <v>4368</v>
      </c>
      <c r="G741" s="270" t="s">
        <v>186</v>
      </c>
      <c r="H741" s="269" t="s">
        <v>9</v>
      </c>
      <c r="I741" s="269"/>
      <c r="J741" s="270"/>
      <c r="K741" s="286"/>
      <c r="L741" s="286"/>
    </row>
    <row r="742" spans="1:12" x14ac:dyDescent="0.35">
      <c r="A742" s="267">
        <v>990</v>
      </c>
      <c r="B742" s="285" t="s">
        <v>4372</v>
      </c>
      <c r="C742" s="271">
        <v>45316</v>
      </c>
      <c r="D742" s="269" t="s">
        <v>73</v>
      </c>
      <c r="E742" s="269"/>
      <c r="F742" s="270" t="s">
        <v>4373</v>
      </c>
      <c r="G742" s="270" t="s">
        <v>186</v>
      </c>
      <c r="H742" s="269" t="s">
        <v>9</v>
      </c>
      <c r="I742" s="269"/>
      <c r="J742" s="270"/>
      <c r="K742" s="286"/>
      <c r="L742" s="286"/>
    </row>
    <row r="743" spans="1:12" x14ac:dyDescent="0.35">
      <c r="A743" s="267">
        <v>991</v>
      </c>
      <c r="B743" s="285" t="s">
        <v>4374</v>
      </c>
      <c r="C743" s="271">
        <v>45316</v>
      </c>
      <c r="D743" s="269" t="s">
        <v>73</v>
      </c>
      <c r="E743" s="269"/>
      <c r="F743" s="270" t="s">
        <v>4375</v>
      </c>
      <c r="G743" s="270" t="s">
        <v>186</v>
      </c>
      <c r="H743" s="269" t="s">
        <v>9</v>
      </c>
      <c r="I743" s="269"/>
      <c r="J743" s="270"/>
      <c r="K743" s="286"/>
      <c r="L743" s="286"/>
    </row>
    <row r="744" spans="1:12" x14ac:dyDescent="0.35">
      <c r="A744" s="267">
        <v>992</v>
      </c>
      <c r="B744" s="285" t="s">
        <v>4376</v>
      </c>
      <c r="C744" s="271">
        <v>45316</v>
      </c>
      <c r="D744" s="269" t="s">
        <v>73</v>
      </c>
      <c r="E744" s="269"/>
      <c r="F744" s="270" t="s">
        <v>4377</v>
      </c>
      <c r="G744" s="270" t="s">
        <v>186</v>
      </c>
      <c r="H744" s="269" t="s">
        <v>9</v>
      </c>
      <c r="I744" s="269"/>
      <c r="J744" s="270"/>
      <c r="K744" s="286"/>
      <c r="L744" s="286"/>
    </row>
    <row r="745" spans="1:12" x14ac:dyDescent="0.35">
      <c r="A745" s="267">
        <v>993</v>
      </c>
      <c r="B745" s="285" t="s">
        <v>4378</v>
      </c>
      <c r="C745" s="271">
        <v>45316</v>
      </c>
      <c r="D745" s="269" t="s">
        <v>73</v>
      </c>
      <c r="E745" s="269"/>
      <c r="F745" s="270" t="s">
        <v>4379</v>
      </c>
      <c r="G745" s="270" t="s">
        <v>186</v>
      </c>
      <c r="H745" s="269" t="s">
        <v>9</v>
      </c>
      <c r="I745" s="269"/>
      <c r="J745" s="270"/>
      <c r="K745" s="286"/>
      <c r="L745" s="286"/>
    </row>
    <row r="746" spans="1:12" x14ac:dyDescent="0.35">
      <c r="A746" s="267">
        <v>994</v>
      </c>
      <c r="B746" s="285" t="s">
        <v>4380</v>
      </c>
      <c r="C746" s="271">
        <v>45316</v>
      </c>
      <c r="D746" s="269" t="s">
        <v>73</v>
      </c>
      <c r="E746" s="269"/>
      <c r="F746" s="270" t="s">
        <v>4381</v>
      </c>
      <c r="G746" s="270" t="s">
        <v>186</v>
      </c>
      <c r="H746" s="269" t="s">
        <v>9</v>
      </c>
      <c r="I746" s="269"/>
      <c r="J746" s="270"/>
      <c r="K746" s="286"/>
      <c r="L746" s="286"/>
    </row>
    <row r="747" spans="1:12" x14ac:dyDescent="0.35">
      <c r="A747" s="267">
        <v>996</v>
      </c>
      <c r="B747" s="285" t="s">
        <v>4384</v>
      </c>
      <c r="C747" s="271">
        <v>45316</v>
      </c>
      <c r="D747" s="269" t="s">
        <v>73</v>
      </c>
      <c r="E747" s="269"/>
      <c r="F747" s="270" t="s">
        <v>7250</v>
      </c>
      <c r="G747" s="270" t="s">
        <v>186</v>
      </c>
      <c r="H747" s="269" t="s">
        <v>9</v>
      </c>
      <c r="I747" s="269"/>
      <c r="J747" s="270"/>
      <c r="K747" s="286"/>
      <c r="L747" s="286"/>
    </row>
    <row r="748" spans="1:12" x14ac:dyDescent="0.35">
      <c r="A748" s="267">
        <v>1012</v>
      </c>
      <c r="B748" s="285" t="s">
        <v>1593</v>
      </c>
      <c r="C748" s="271">
        <v>45335</v>
      </c>
      <c r="D748" s="269" t="s">
        <v>73</v>
      </c>
      <c r="E748" s="269"/>
      <c r="F748" s="270" t="s">
        <v>1594</v>
      </c>
      <c r="G748" s="270" t="s">
        <v>186</v>
      </c>
      <c r="H748" s="269" t="s">
        <v>9</v>
      </c>
      <c r="I748" s="269"/>
      <c r="J748" s="270"/>
      <c r="K748" s="286"/>
      <c r="L748" s="286"/>
    </row>
    <row r="749" spans="1:12" x14ac:dyDescent="0.35">
      <c r="A749" s="267">
        <v>1034</v>
      </c>
      <c r="B749" s="285" t="s">
        <v>1660</v>
      </c>
      <c r="C749" s="271">
        <v>45365</v>
      </c>
      <c r="D749" s="268" t="s">
        <v>73</v>
      </c>
      <c r="E749" s="268" t="s">
        <v>1661</v>
      </c>
      <c r="F749" s="270" t="s">
        <v>1662</v>
      </c>
      <c r="G749" s="270" t="s">
        <v>186</v>
      </c>
      <c r="H749" s="269" t="s">
        <v>9</v>
      </c>
      <c r="I749" s="269"/>
      <c r="J749" s="270"/>
      <c r="K749" s="286"/>
      <c r="L749" s="286"/>
    </row>
    <row r="750" spans="1:12" x14ac:dyDescent="0.35">
      <c r="A750" s="267">
        <v>1036</v>
      </c>
      <c r="B750" s="285" t="s">
        <v>1666</v>
      </c>
      <c r="C750" s="271">
        <v>45365</v>
      </c>
      <c r="D750" s="268" t="s">
        <v>73</v>
      </c>
      <c r="E750" s="268" t="s">
        <v>1661</v>
      </c>
      <c r="F750" s="270" t="s">
        <v>1667</v>
      </c>
      <c r="G750" s="270" t="s">
        <v>186</v>
      </c>
      <c r="H750" s="269" t="s">
        <v>9</v>
      </c>
      <c r="I750" s="269"/>
      <c r="J750" s="270"/>
      <c r="K750" s="286"/>
      <c r="L750" s="286"/>
    </row>
    <row r="751" spans="1:12" x14ac:dyDescent="0.35">
      <c r="A751" s="267">
        <v>1037</v>
      </c>
      <c r="B751" s="285" t="s">
        <v>1668</v>
      </c>
      <c r="C751" s="271">
        <v>45365</v>
      </c>
      <c r="D751" s="268" t="s">
        <v>73</v>
      </c>
      <c r="E751" s="268" t="s">
        <v>1661</v>
      </c>
      <c r="F751" s="270" t="s">
        <v>1669</v>
      </c>
      <c r="G751" s="270" t="s">
        <v>186</v>
      </c>
      <c r="H751" s="269" t="s">
        <v>9</v>
      </c>
      <c r="I751" s="269"/>
      <c r="J751" s="270"/>
      <c r="K751" s="286"/>
      <c r="L751" s="286"/>
    </row>
    <row r="752" spans="1:12" x14ac:dyDescent="0.35">
      <c r="A752" s="267">
        <v>1043</v>
      </c>
      <c r="B752" s="285" t="s">
        <v>1691</v>
      </c>
      <c r="C752" s="271">
        <v>45365</v>
      </c>
      <c r="D752" s="268" t="s">
        <v>73</v>
      </c>
      <c r="E752" s="268" t="s">
        <v>1661</v>
      </c>
      <c r="F752" s="270" t="s">
        <v>1692</v>
      </c>
      <c r="G752" s="270" t="s">
        <v>186</v>
      </c>
      <c r="H752" s="269" t="s">
        <v>9</v>
      </c>
      <c r="I752" s="269"/>
      <c r="J752" s="270"/>
      <c r="K752" s="286"/>
      <c r="L752" s="286"/>
    </row>
    <row r="753" spans="1:12" ht="29" x14ac:dyDescent="0.35">
      <c r="A753" s="267">
        <v>1044</v>
      </c>
      <c r="B753" s="285" t="s">
        <v>1693</v>
      </c>
      <c r="C753" s="271">
        <v>45365</v>
      </c>
      <c r="D753" s="268" t="s">
        <v>73</v>
      </c>
      <c r="E753" s="268" t="s">
        <v>1694</v>
      </c>
      <c r="F753" s="270" t="s">
        <v>1695</v>
      </c>
      <c r="G753" s="270" t="s">
        <v>186</v>
      </c>
      <c r="H753" s="269" t="s">
        <v>9</v>
      </c>
      <c r="I753" s="269"/>
      <c r="J753" s="270"/>
      <c r="K753" s="286"/>
      <c r="L753" s="286"/>
    </row>
    <row r="754" spans="1:12" x14ac:dyDescent="0.35">
      <c r="A754" s="267">
        <v>1045</v>
      </c>
      <c r="B754" s="285" t="s">
        <v>1696</v>
      </c>
      <c r="C754" s="271">
        <v>45365</v>
      </c>
      <c r="D754" s="268" t="s">
        <v>73</v>
      </c>
      <c r="E754" s="268" t="s">
        <v>1694</v>
      </c>
      <c r="F754" s="270" t="s">
        <v>1697</v>
      </c>
      <c r="G754" s="270" t="s">
        <v>186</v>
      </c>
      <c r="H754" s="269" t="s">
        <v>9</v>
      </c>
      <c r="I754" s="269"/>
      <c r="J754" s="270"/>
      <c r="K754" s="286"/>
      <c r="L754" s="286"/>
    </row>
    <row r="755" spans="1:12" ht="29" x14ac:dyDescent="0.35">
      <c r="A755" s="267">
        <v>1047</v>
      </c>
      <c r="B755" s="285" t="s">
        <v>1700</v>
      </c>
      <c r="C755" s="271">
        <v>45365</v>
      </c>
      <c r="D755" s="268" t="s">
        <v>73</v>
      </c>
      <c r="E755" s="268" t="s">
        <v>1694</v>
      </c>
      <c r="F755" s="270" t="s">
        <v>1701</v>
      </c>
      <c r="G755" s="270" t="s">
        <v>186</v>
      </c>
      <c r="H755" s="269" t="s">
        <v>9</v>
      </c>
      <c r="I755" s="269"/>
      <c r="J755" s="270"/>
      <c r="K755" s="286"/>
      <c r="L755" s="286"/>
    </row>
    <row r="756" spans="1:12" x14ac:dyDescent="0.35">
      <c r="A756" s="267">
        <v>1050</v>
      </c>
      <c r="B756" s="285" t="s">
        <v>1708</v>
      </c>
      <c r="C756" s="271">
        <v>45365</v>
      </c>
      <c r="D756" s="268" t="s">
        <v>73</v>
      </c>
      <c r="E756" s="268" t="s">
        <v>1661</v>
      </c>
      <c r="F756" s="270" t="s">
        <v>1709</v>
      </c>
      <c r="G756" s="270" t="s">
        <v>186</v>
      </c>
      <c r="H756" s="269" t="s">
        <v>9</v>
      </c>
      <c r="I756" s="269"/>
      <c r="J756" s="270"/>
      <c r="K756" s="286"/>
      <c r="L756" s="286"/>
    </row>
    <row r="757" spans="1:12" x14ac:dyDescent="0.35">
      <c r="A757" s="267">
        <v>1051</v>
      </c>
      <c r="B757" s="285" t="s">
        <v>1710</v>
      </c>
      <c r="C757" s="271">
        <v>45365</v>
      </c>
      <c r="D757" s="268" t="s">
        <v>73</v>
      </c>
      <c r="E757" s="268" t="s">
        <v>1661</v>
      </c>
      <c r="F757" s="270" t="s">
        <v>1711</v>
      </c>
      <c r="G757" s="270" t="s">
        <v>186</v>
      </c>
      <c r="H757" s="269" t="s">
        <v>9</v>
      </c>
      <c r="I757" s="269"/>
      <c r="J757" s="270"/>
      <c r="K757" s="286"/>
      <c r="L757" s="286"/>
    </row>
    <row r="758" spans="1:12" x14ac:dyDescent="0.35">
      <c r="A758" s="267">
        <v>1055</v>
      </c>
      <c r="B758" s="285" t="s">
        <v>1720</v>
      </c>
      <c r="C758" s="271">
        <v>45365</v>
      </c>
      <c r="D758" s="268" t="s">
        <v>73</v>
      </c>
      <c r="E758" s="268" t="s">
        <v>1661</v>
      </c>
      <c r="F758" s="270" t="s">
        <v>1721</v>
      </c>
      <c r="G758" s="270" t="s">
        <v>186</v>
      </c>
      <c r="H758" s="269" t="s">
        <v>9</v>
      </c>
      <c r="I758" s="269"/>
      <c r="J758" s="270"/>
      <c r="K758" s="286"/>
      <c r="L758" s="286"/>
    </row>
    <row r="759" spans="1:12" x14ac:dyDescent="0.35">
      <c r="A759" s="267">
        <v>1058</v>
      </c>
      <c r="B759" s="285" t="s">
        <v>1727</v>
      </c>
      <c r="C759" s="271">
        <v>45365</v>
      </c>
      <c r="D759" s="268" t="s">
        <v>73</v>
      </c>
      <c r="E759" s="268" t="s">
        <v>1681</v>
      </c>
      <c r="F759" s="270" t="s">
        <v>1728</v>
      </c>
      <c r="G759" s="270" t="s">
        <v>186</v>
      </c>
      <c r="H759" s="269" t="s">
        <v>9</v>
      </c>
      <c r="I759" s="269"/>
      <c r="J759" s="270"/>
      <c r="K759" s="286"/>
      <c r="L759" s="286"/>
    </row>
    <row r="760" spans="1:12" ht="29" x14ac:dyDescent="0.35">
      <c r="A760" s="267">
        <v>1059</v>
      </c>
      <c r="B760" s="285" t="s">
        <v>1729</v>
      </c>
      <c r="C760" s="271">
        <v>45454</v>
      </c>
      <c r="D760" s="268" t="s">
        <v>73</v>
      </c>
      <c r="E760" s="269"/>
      <c r="F760" s="270" t="s">
        <v>1730</v>
      </c>
      <c r="G760" s="270" t="s">
        <v>186</v>
      </c>
      <c r="H760" s="269" t="s">
        <v>9</v>
      </c>
      <c r="I760" s="269"/>
      <c r="J760" s="270"/>
      <c r="K760" s="286"/>
      <c r="L760" s="286"/>
    </row>
    <row r="761" spans="1:12" ht="29" x14ac:dyDescent="0.35">
      <c r="A761" s="267">
        <v>1060</v>
      </c>
      <c r="B761" s="285" t="s">
        <v>1738</v>
      </c>
      <c r="C761" s="271">
        <v>45454</v>
      </c>
      <c r="D761" s="268" t="s">
        <v>73</v>
      </c>
      <c r="E761" s="269"/>
      <c r="F761" s="270" t="s">
        <v>1739</v>
      </c>
      <c r="G761" s="270" t="s">
        <v>186</v>
      </c>
      <c r="H761" s="269" t="s">
        <v>9</v>
      </c>
      <c r="I761" s="269"/>
      <c r="J761" s="270"/>
      <c r="K761" s="286"/>
      <c r="L761" s="286"/>
    </row>
    <row r="762" spans="1:12" ht="29" x14ac:dyDescent="0.35">
      <c r="A762" s="267">
        <v>1061</v>
      </c>
      <c r="B762" s="285" t="s">
        <v>1740</v>
      </c>
      <c r="C762" s="271">
        <v>45454</v>
      </c>
      <c r="D762" s="268" t="s">
        <v>73</v>
      </c>
      <c r="E762" s="269"/>
      <c r="F762" s="270" t="s">
        <v>1741</v>
      </c>
      <c r="G762" s="270" t="s">
        <v>186</v>
      </c>
      <c r="H762" s="269" t="s">
        <v>9</v>
      </c>
      <c r="I762" s="269"/>
      <c r="J762" s="270"/>
      <c r="K762" s="286"/>
      <c r="L762" s="286"/>
    </row>
    <row r="763" spans="1:12" x14ac:dyDescent="0.35">
      <c r="A763" s="267">
        <v>1062</v>
      </c>
      <c r="B763" s="285" t="s">
        <v>1744</v>
      </c>
      <c r="C763" s="271">
        <v>45454</v>
      </c>
      <c r="D763" s="268" t="s">
        <v>73</v>
      </c>
      <c r="E763" s="269"/>
      <c r="F763" s="270" t="s">
        <v>1745</v>
      </c>
      <c r="G763" s="270" t="s">
        <v>186</v>
      </c>
      <c r="H763" s="269" t="s">
        <v>9</v>
      </c>
      <c r="I763" s="269"/>
      <c r="J763" s="270"/>
      <c r="K763" s="286"/>
      <c r="L763" s="286"/>
    </row>
    <row r="764" spans="1:12" x14ac:dyDescent="0.35">
      <c r="A764" s="267">
        <v>1063</v>
      </c>
      <c r="B764" s="285" t="s">
        <v>1746</v>
      </c>
      <c r="C764" s="271">
        <v>45454</v>
      </c>
      <c r="D764" s="268" t="s">
        <v>73</v>
      </c>
      <c r="E764" s="269"/>
      <c r="F764" s="270" t="s">
        <v>1747</v>
      </c>
      <c r="G764" s="270" t="s">
        <v>186</v>
      </c>
      <c r="H764" s="269" t="s">
        <v>9</v>
      </c>
      <c r="I764" s="269"/>
      <c r="J764" s="270"/>
      <c r="K764" s="286"/>
      <c r="L764" s="286"/>
    </row>
    <row r="765" spans="1:12" ht="29" x14ac:dyDescent="0.35">
      <c r="A765" s="267">
        <v>1064</v>
      </c>
      <c r="B765" s="285" t="s">
        <v>1748</v>
      </c>
      <c r="C765" s="271">
        <v>45454</v>
      </c>
      <c r="D765" s="268" t="s">
        <v>73</v>
      </c>
      <c r="E765" s="269"/>
      <c r="F765" s="270" t="s">
        <v>1749</v>
      </c>
      <c r="G765" s="270" t="s">
        <v>186</v>
      </c>
      <c r="H765" s="269" t="s">
        <v>9</v>
      </c>
      <c r="I765" s="269"/>
      <c r="J765" s="270"/>
      <c r="K765" s="286"/>
      <c r="L765" s="286"/>
    </row>
    <row r="766" spans="1:12" x14ac:dyDescent="0.35">
      <c r="A766" s="267">
        <v>1065</v>
      </c>
      <c r="B766" s="285" t="s">
        <v>1752</v>
      </c>
      <c r="C766" s="271">
        <v>45454</v>
      </c>
      <c r="D766" s="268" t="s">
        <v>73</v>
      </c>
      <c r="E766" s="269"/>
      <c r="F766" s="270" t="s">
        <v>1753</v>
      </c>
      <c r="G766" s="270" t="s">
        <v>186</v>
      </c>
      <c r="H766" s="269" t="s">
        <v>9</v>
      </c>
      <c r="I766" s="269"/>
      <c r="J766" s="270"/>
      <c r="K766" s="286"/>
      <c r="L766" s="286"/>
    </row>
    <row r="767" spans="1:12" x14ac:dyDescent="0.35">
      <c r="A767" s="267">
        <v>1066</v>
      </c>
      <c r="B767" s="285" t="s">
        <v>1754</v>
      </c>
      <c r="C767" s="271">
        <v>45454</v>
      </c>
      <c r="D767" s="268" t="s">
        <v>73</v>
      </c>
      <c r="E767" s="269"/>
      <c r="F767" s="270" t="s">
        <v>1755</v>
      </c>
      <c r="G767" s="270" t="s">
        <v>186</v>
      </c>
      <c r="H767" s="269" t="s">
        <v>9</v>
      </c>
      <c r="I767" s="269"/>
      <c r="J767" s="270"/>
      <c r="K767" s="286"/>
      <c r="L767" s="286"/>
    </row>
    <row r="768" spans="1:12" x14ac:dyDescent="0.35">
      <c r="A768" s="267">
        <v>1067</v>
      </c>
      <c r="B768" s="285" t="s">
        <v>1756</v>
      </c>
      <c r="C768" s="271">
        <v>45454</v>
      </c>
      <c r="D768" s="268" t="s">
        <v>73</v>
      </c>
      <c r="E768" s="269"/>
      <c r="F768" s="270" t="s">
        <v>1757</v>
      </c>
      <c r="G768" s="270" t="s">
        <v>186</v>
      </c>
      <c r="H768" s="269" t="s">
        <v>9</v>
      </c>
      <c r="I768" s="269"/>
      <c r="J768" s="270"/>
      <c r="K768" s="286"/>
      <c r="L768" s="286"/>
    </row>
    <row r="769" spans="1:12" x14ac:dyDescent="0.35">
      <c r="A769" s="267">
        <v>1068</v>
      </c>
      <c r="B769" s="285" t="s">
        <v>1758</v>
      </c>
      <c r="C769" s="271">
        <v>45454</v>
      </c>
      <c r="D769" s="268" t="s">
        <v>73</v>
      </c>
      <c r="E769" s="269"/>
      <c r="F769" s="270" t="s">
        <v>1759</v>
      </c>
      <c r="G769" s="270" t="s">
        <v>186</v>
      </c>
      <c r="H769" s="269" t="s">
        <v>9</v>
      </c>
      <c r="I769" s="269"/>
      <c r="J769" s="270"/>
      <c r="K769" s="286"/>
      <c r="L769" s="286"/>
    </row>
    <row r="770" spans="1:12" x14ac:dyDescent="0.35">
      <c r="A770" s="267">
        <v>1069</v>
      </c>
      <c r="B770" s="285" t="s">
        <v>1760</v>
      </c>
      <c r="C770" s="271">
        <v>45454</v>
      </c>
      <c r="D770" s="268" t="s">
        <v>73</v>
      </c>
      <c r="E770" s="269"/>
      <c r="F770" s="270" t="s">
        <v>1761</v>
      </c>
      <c r="G770" s="270" t="s">
        <v>186</v>
      </c>
      <c r="H770" s="269" t="s">
        <v>9</v>
      </c>
      <c r="I770" s="269"/>
      <c r="J770" s="270"/>
      <c r="K770" s="286"/>
      <c r="L770" s="286"/>
    </row>
    <row r="771" spans="1:12" x14ac:dyDescent="0.35">
      <c r="A771" s="267">
        <v>1070</v>
      </c>
      <c r="B771" s="285" t="s">
        <v>1765</v>
      </c>
      <c r="C771" s="271">
        <v>45454</v>
      </c>
      <c r="D771" s="268" t="s">
        <v>73</v>
      </c>
      <c r="E771" s="269"/>
      <c r="F771" s="270" t="s">
        <v>1766</v>
      </c>
      <c r="G771" s="270" t="s">
        <v>186</v>
      </c>
      <c r="H771" s="269" t="s">
        <v>9</v>
      </c>
      <c r="I771" s="269"/>
      <c r="J771" s="270"/>
      <c r="K771" s="286"/>
      <c r="L771" s="286"/>
    </row>
    <row r="772" spans="1:12" x14ac:dyDescent="0.35">
      <c r="A772" s="267">
        <v>1071</v>
      </c>
      <c r="B772" s="285" t="s">
        <v>1767</v>
      </c>
      <c r="C772" s="271">
        <v>45454</v>
      </c>
      <c r="D772" s="268" t="s">
        <v>73</v>
      </c>
      <c r="E772" s="269"/>
      <c r="F772" s="270" t="s">
        <v>1768</v>
      </c>
      <c r="G772" s="270" t="s">
        <v>186</v>
      </c>
      <c r="H772" s="269" t="s">
        <v>9</v>
      </c>
      <c r="I772" s="269"/>
      <c r="J772" s="270"/>
      <c r="K772" s="286"/>
      <c r="L772" s="286"/>
    </row>
    <row r="773" spans="1:12" x14ac:dyDescent="0.35">
      <c r="A773" s="267">
        <v>1072</v>
      </c>
      <c r="B773" s="285" t="s">
        <v>1769</v>
      </c>
      <c r="C773" s="271">
        <v>45454</v>
      </c>
      <c r="D773" s="268" t="s">
        <v>73</v>
      </c>
      <c r="E773" s="269"/>
      <c r="F773" s="270" t="s">
        <v>1770</v>
      </c>
      <c r="G773" s="270" t="s">
        <v>186</v>
      </c>
      <c r="H773" s="269" t="s">
        <v>9</v>
      </c>
      <c r="I773" s="269"/>
      <c r="J773" s="270"/>
      <c r="K773" s="286"/>
      <c r="L773" s="286"/>
    </row>
    <row r="774" spans="1:12" x14ac:dyDescent="0.35">
      <c r="A774" s="267">
        <v>1073</v>
      </c>
      <c r="B774" s="285" t="s">
        <v>1771</v>
      </c>
      <c r="C774" s="271">
        <v>45454</v>
      </c>
      <c r="D774" s="268" t="s">
        <v>73</v>
      </c>
      <c r="E774" s="269"/>
      <c r="F774" s="270" t="s">
        <v>1772</v>
      </c>
      <c r="G774" s="270" t="s">
        <v>186</v>
      </c>
      <c r="H774" s="269" t="s">
        <v>9</v>
      </c>
      <c r="I774" s="269"/>
      <c r="J774" s="270"/>
      <c r="K774" s="286"/>
      <c r="L774" s="286"/>
    </row>
    <row r="775" spans="1:12" x14ac:dyDescent="0.35">
      <c r="A775" s="267">
        <v>1074</v>
      </c>
      <c r="B775" s="285" t="s">
        <v>1773</v>
      </c>
      <c r="C775" s="271">
        <v>45454</v>
      </c>
      <c r="D775" s="268" t="s">
        <v>73</v>
      </c>
      <c r="E775" s="269"/>
      <c r="F775" s="270" t="s">
        <v>1774</v>
      </c>
      <c r="G775" s="270" t="s">
        <v>186</v>
      </c>
      <c r="H775" s="269" t="s">
        <v>9</v>
      </c>
      <c r="I775" s="269"/>
      <c r="J775" s="270"/>
      <c r="K775" s="286"/>
      <c r="L775" s="286"/>
    </row>
    <row r="776" spans="1:12" x14ac:dyDescent="0.35">
      <c r="A776" s="267">
        <v>1075</v>
      </c>
      <c r="B776" s="285" t="s">
        <v>1775</v>
      </c>
      <c r="C776" s="271">
        <v>45454</v>
      </c>
      <c r="D776" s="268" t="s">
        <v>73</v>
      </c>
      <c r="E776" s="269"/>
      <c r="F776" s="270" t="s">
        <v>1776</v>
      </c>
      <c r="G776" s="270" t="s">
        <v>186</v>
      </c>
      <c r="H776" s="269" t="s">
        <v>9</v>
      </c>
      <c r="I776" s="269"/>
      <c r="J776" s="270"/>
      <c r="K776" s="286"/>
      <c r="L776" s="286"/>
    </row>
    <row r="777" spans="1:12" ht="29" x14ac:dyDescent="0.35">
      <c r="A777" s="267">
        <v>1076</v>
      </c>
      <c r="B777" s="285" t="s">
        <v>1779</v>
      </c>
      <c r="C777" s="271">
        <v>45454</v>
      </c>
      <c r="D777" s="268" t="s">
        <v>73</v>
      </c>
      <c r="E777" s="269"/>
      <c r="F777" s="270" t="s">
        <v>1780</v>
      </c>
      <c r="G777" s="270" t="s">
        <v>186</v>
      </c>
      <c r="H777" s="269" t="s">
        <v>9</v>
      </c>
      <c r="I777" s="269"/>
      <c r="J777" s="270"/>
      <c r="K777" s="286"/>
      <c r="L777" s="286"/>
    </row>
    <row r="778" spans="1:12" x14ac:dyDescent="0.35">
      <c r="A778" s="267">
        <v>1077</v>
      </c>
      <c r="B778" s="285" t="s">
        <v>1783</v>
      </c>
      <c r="C778" s="271">
        <v>45454</v>
      </c>
      <c r="D778" s="268" t="s">
        <v>73</v>
      </c>
      <c r="E778" s="269"/>
      <c r="F778" s="270" t="s">
        <v>1784</v>
      </c>
      <c r="G778" s="270" t="s">
        <v>186</v>
      </c>
      <c r="H778" s="269" t="s">
        <v>9</v>
      </c>
      <c r="I778" s="269"/>
      <c r="J778" s="270"/>
      <c r="K778" s="286"/>
      <c r="L778" s="286"/>
    </row>
    <row r="779" spans="1:12" ht="29" x14ac:dyDescent="0.35">
      <c r="A779" s="267">
        <v>1078</v>
      </c>
      <c r="B779" s="285" t="s">
        <v>1785</v>
      </c>
      <c r="C779" s="271">
        <v>45454</v>
      </c>
      <c r="D779" s="268" t="s">
        <v>73</v>
      </c>
      <c r="E779" s="269"/>
      <c r="F779" s="270" t="s">
        <v>1786</v>
      </c>
      <c r="G779" s="270" t="s">
        <v>186</v>
      </c>
      <c r="H779" s="269" t="s">
        <v>9</v>
      </c>
      <c r="I779" s="269"/>
      <c r="J779" s="270"/>
      <c r="K779" s="286"/>
      <c r="L779" s="286"/>
    </row>
    <row r="780" spans="1:12" ht="29" x14ac:dyDescent="0.35">
      <c r="A780" s="267">
        <v>1079</v>
      </c>
      <c r="B780" s="285" t="s">
        <v>1787</v>
      </c>
      <c r="C780" s="271">
        <v>45454</v>
      </c>
      <c r="D780" s="268" t="s">
        <v>73</v>
      </c>
      <c r="E780" s="269"/>
      <c r="F780" s="270" t="s">
        <v>1788</v>
      </c>
      <c r="G780" s="270" t="s">
        <v>186</v>
      </c>
      <c r="H780" s="269" t="s">
        <v>9</v>
      </c>
      <c r="I780" s="269"/>
      <c r="J780" s="270"/>
      <c r="K780" s="286"/>
      <c r="L780" s="286"/>
    </row>
    <row r="781" spans="1:12" x14ac:dyDescent="0.35">
      <c r="A781" s="267">
        <v>1080</v>
      </c>
      <c r="B781" s="285" t="s">
        <v>1790</v>
      </c>
      <c r="C781" s="271">
        <v>45454</v>
      </c>
      <c r="D781" s="268" t="s">
        <v>73</v>
      </c>
      <c r="E781" s="269"/>
      <c r="F781" s="270" t="s">
        <v>1791</v>
      </c>
      <c r="G781" s="270" t="s">
        <v>186</v>
      </c>
      <c r="H781" s="269" t="s">
        <v>9</v>
      </c>
      <c r="I781" s="269"/>
      <c r="J781" s="270"/>
      <c r="K781" s="286"/>
      <c r="L781" s="286"/>
    </row>
    <row r="782" spans="1:12" ht="29" x14ac:dyDescent="0.35">
      <c r="A782" s="267">
        <v>1081</v>
      </c>
      <c r="B782" s="285" t="s">
        <v>1792</v>
      </c>
      <c r="C782" s="271">
        <v>45454</v>
      </c>
      <c r="D782" s="268" t="s">
        <v>73</v>
      </c>
      <c r="E782" s="269"/>
      <c r="F782" s="270" t="s">
        <v>1793</v>
      </c>
      <c r="G782" s="270" t="s">
        <v>186</v>
      </c>
      <c r="H782" s="269" t="s">
        <v>9</v>
      </c>
      <c r="I782" s="269"/>
      <c r="J782" s="270"/>
      <c r="K782" s="286"/>
      <c r="L782" s="286"/>
    </row>
    <row r="783" spans="1:12" x14ac:dyDescent="0.35">
      <c r="A783" s="267">
        <v>1082</v>
      </c>
      <c r="B783" s="285" t="s">
        <v>1795</v>
      </c>
      <c r="C783" s="271">
        <v>45454</v>
      </c>
      <c r="D783" s="268" t="s">
        <v>73</v>
      </c>
      <c r="E783" s="269"/>
      <c r="F783" s="270" t="s">
        <v>1796</v>
      </c>
      <c r="G783" s="270" t="s">
        <v>186</v>
      </c>
      <c r="H783" s="269" t="s">
        <v>9</v>
      </c>
      <c r="I783" s="269"/>
      <c r="J783" s="270"/>
      <c r="K783" s="286"/>
      <c r="L783" s="286"/>
    </row>
    <row r="784" spans="1:12" x14ac:dyDescent="0.35">
      <c r="A784" s="267">
        <v>1083</v>
      </c>
      <c r="B784" s="285" t="s">
        <v>1797</v>
      </c>
      <c r="C784" s="271">
        <v>45454</v>
      </c>
      <c r="D784" s="268" t="s">
        <v>73</v>
      </c>
      <c r="E784" s="269"/>
      <c r="F784" s="270" t="s">
        <v>1798</v>
      </c>
      <c r="G784" s="270" t="s">
        <v>186</v>
      </c>
      <c r="H784" s="269" t="s">
        <v>9</v>
      </c>
      <c r="I784" s="269"/>
      <c r="J784" s="270"/>
      <c r="K784" s="286"/>
      <c r="L784" s="286"/>
    </row>
    <row r="785" spans="1:12" x14ac:dyDescent="0.35">
      <c r="A785" s="267">
        <v>1084</v>
      </c>
      <c r="B785" s="285" t="s">
        <v>1799</v>
      </c>
      <c r="C785" s="271">
        <v>45454</v>
      </c>
      <c r="D785" s="268" t="s">
        <v>73</v>
      </c>
      <c r="E785" s="269"/>
      <c r="F785" s="270" t="s">
        <v>1800</v>
      </c>
      <c r="G785" s="270" t="s">
        <v>186</v>
      </c>
      <c r="H785" s="269" t="s">
        <v>9</v>
      </c>
      <c r="I785" s="269"/>
      <c r="J785" s="270"/>
      <c r="K785" s="286"/>
      <c r="L785" s="286"/>
    </row>
    <row r="786" spans="1:12" ht="29" x14ac:dyDescent="0.35">
      <c r="A786" s="267">
        <v>1085</v>
      </c>
      <c r="B786" s="285" t="s">
        <v>1801</v>
      </c>
      <c r="C786" s="271">
        <v>45454</v>
      </c>
      <c r="D786" s="268" t="s">
        <v>73</v>
      </c>
      <c r="E786" s="269"/>
      <c r="F786" s="270" t="s">
        <v>1802</v>
      </c>
      <c r="G786" s="270" t="s">
        <v>186</v>
      </c>
      <c r="H786" s="269" t="s">
        <v>9</v>
      </c>
      <c r="I786" s="269"/>
      <c r="J786" s="270"/>
      <c r="K786" s="286"/>
      <c r="L786" s="286"/>
    </row>
    <row r="787" spans="1:12" x14ac:dyDescent="0.35">
      <c r="A787" s="267">
        <v>1086</v>
      </c>
      <c r="B787" s="285" t="s">
        <v>1803</v>
      </c>
      <c r="C787" s="271">
        <v>45454</v>
      </c>
      <c r="D787" s="268" t="s">
        <v>73</v>
      </c>
      <c r="E787" s="269"/>
      <c r="F787" s="270" t="s">
        <v>1804</v>
      </c>
      <c r="G787" s="270" t="s">
        <v>186</v>
      </c>
      <c r="H787" s="269" t="s">
        <v>9</v>
      </c>
      <c r="I787" s="269"/>
      <c r="J787" s="270"/>
      <c r="K787" s="286"/>
      <c r="L787" s="286"/>
    </row>
    <row r="788" spans="1:12" x14ac:dyDescent="0.35">
      <c r="A788" s="267">
        <v>1087</v>
      </c>
      <c r="B788" s="285" t="s">
        <v>1805</v>
      </c>
      <c r="C788" s="271">
        <v>45454</v>
      </c>
      <c r="D788" s="268" t="s">
        <v>73</v>
      </c>
      <c r="E788" s="269"/>
      <c r="F788" s="270" t="s">
        <v>1806</v>
      </c>
      <c r="G788" s="270" t="s">
        <v>186</v>
      </c>
      <c r="H788" s="269" t="s">
        <v>9</v>
      </c>
      <c r="I788" s="269"/>
      <c r="J788" s="270"/>
      <c r="K788" s="286"/>
      <c r="L788" s="286"/>
    </row>
    <row r="789" spans="1:12" x14ac:dyDescent="0.35">
      <c r="A789" s="267">
        <v>1088</v>
      </c>
      <c r="B789" s="285" t="s">
        <v>1807</v>
      </c>
      <c r="C789" s="271">
        <v>45454</v>
      </c>
      <c r="D789" s="268" t="s">
        <v>73</v>
      </c>
      <c r="E789" s="269"/>
      <c r="F789" s="270" t="s">
        <v>1808</v>
      </c>
      <c r="G789" s="270" t="s">
        <v>186</v>
      </c>
      <c r="H789" s="269" t="s">
        <v>9</v>
      </c>
      <c r="I789" s="269"/>
      <c r="J789" s="270"/>
      <c r="K789" s="286"/>
      <c r="L789" s="286"/>
    </row>
    <row r="790" spans="1:12" x14ac:dyDescent="0.35">
      <c r="A790" s="267">
        <v>1089</v>
      </c>
      <c r="B790" s="285" t="s">
        <v>1810</v>
      </c>
      <c r="C790" s="271">
        <v>45454</v>
      </c>
      <c r="D790" s="268" t="s">
        <v>73</v>
      </c>
      <c r="E790" s="269"/>
      <c r="F790" s="270" t="s">
        <v>1811</v>
      </c>
      <c r="G790" s="270" t="s">
        <v>186</v>
      </c>
      <c r="H790" s="269" t="s">
        <v>9</v>
      </c>
      <c r="I790" s="269"/>
      <c r="J790" s="270"/>
      <c r="K790" s="286"/>
      <c r="L790" s="286"/>
    </row>
    <row r="791" spans="1:12" x14ac:dyDescent="0.35">
      <c r="A791" s="267">
        <v>1090</v>
      </c>
      <c r="B791" s="285" t="s">
        <v>1814</v>
      </c>
      <c r="C791" s="271">
        <v>45454</v>
      </c>
      <c r="D791" s="268" t="s">
        <v>73</v>
      </c>
      <c r="E791" s="269"/>
      <c r="F791" s="270" t="s">
        <v>1815</v>
      </c>
      <c r="G791" s="270" t="s">
        <v>186</v>
      </c>
      <c r="H791" s="269" t="s">
        <v>9</v>
      </c>
      <c r="I791" s="269"/>
      <c r="J791" s="270"/>
      <c r="K791" s="286"/>
      <c r="L791" s="286"/>
    </row>
    <row r="792" spans="1:12" ht="29" x14ac:dyDescent="0.35">
      <c r="A792" s="267">
        <v>1091</v>
      </c>
      <c r="B792" s="285" t="s">
        <v>1816</v>
      </c>
      <c r="C792" s="271">
        <v>45454</v>
      </c>
      <c r="D792" s="268" t="s">
        <v>73</v>
      </c>
      <c r="E792" s="269"/>
      <c r="F792" s="270" t="s">
        <v>1817</v>
      </c>
      <c r="G792" s="270" t="s">
        <v>186</v>
      </c>
      <c r="H792" s="269" t="s">
        <v>9</v>
      </c>
      <c r="I792" s="269"/>
      <c r="J792" s="270"/>
      <c r="K792" s="286"/>
      <c r="L792" s="286"/>
    </row>
    <row r="793" spans="1:12" x14ac:dyDescent="0.35">
      <c r="A793" s="267">
        <v>1092</v>
      </c>
      <c r="B793" s="285" t="s">
        <v>1818</v>
      </c>
      <c r="C793" s="271">
        <v>45454</v>
      </c>
      <c r="D793" s="268" t="s">
        <v>73</v>
      </c>
      <c r="E793" s="269"/>
      <c r="F793" s="270" t="s">
        <v>1819</v>
      </c>
      <c r="G793" s="270" t="s">
        <v>186</v>
      </c>
      <c r="H793" s="269" t="s">
        <v>9</v>
      </c>
      <c r="I793" s="269"/>
      <c r="J793" s="270"/>
      <c r="K793" s="286"/>
      <c r="L793" s="286"/>
    </row>
    <row r="794" spans="1:12" ht="29" x14ac:dyDescent="0.35">
      <c r="A794" s="267">
        <v>1186</v>
      </c>
      <c r="B794" s="285" t="s">
        <v>2038</v>
      </c>
      <c r="C794" s="271">
        <v>45635</v>
      </c>
      <c r="D794" s="268" t="s">
        <v>73</v>
      </c>
      <c r="E794" s="269"/>
      <c r="F794" s="272" t="s">
        <v>2039</v>
      </c>
      <c r="G794" s="270" t="s">
        <v>186</v>
      </c>
      <c r="H794" s="273" t="s">
        <v>8</v>
      </c>
      <c r="I794" s="269"/>
      <c r="J794" s="270"/>
      <c r="K794" s="286"/>
      <c r="L794" s="286"/>
    </row>
    <row r="795" spans="1:12" x14ac:dyDescent="0.35">
      <c r="A795" s="267">
        <v>1189</v>
      </c>
      <c r="B795" s="285" t="s">
        <v>2044</v>
      </c>
      <c r="C795" s="271">
        <v>45635</v>
      </c>
      <c r="D795" s="268" t="s">
        <v>73</v>
      </c>
      <c r="E795" s="269"/>
      <c r="F795" s="272" t="s">
        <v>2045</v>
      </c>
      <c r="G795" s="270" t="s">
        <v>186</v>
      </c>
      <c r="H795" s="273" t="s">
        <v>8</v>
      </c>
      <c r="I795" s="269"/>
      <c r="J795" s="270"/>
      <c r="K795" s="286"/>
      <c r="L795" s="286"/>
    </row>
    <row r="796" spans="1:12" x14ac:dyDescent="0.35">
      <c r="A796" s="267">
        <v>1190</v>
      </c>
      <c r="B796" s="285" t="s">
        <v>2050</v>
      </c>
      <c r="C796" s="271">
        <v>45635</v>
      </c>
      <c r="D796" s="268" t="s">
        <v>73</v>
      </c>
      <c r="E796" s="269"/>
      <c r="F796" s="272" t="s">
        <v>2051</v>
      </c>
      <c r="G796" s="270" t="s">
        <v>186</v>
      </c>
      <c r="H796" s="273" t="s">
        <v>8</v>
      </c>
      <c r="I796" s="269"/>
      <c r="J796" s="270"/>
      <c r="K796" s="286"/>
      <c r="L796" s="286"/>
    </row>
    <row r="797" spans="1:12" x14ac:dyDescent="0.35">
      <c r="A797" s="267">
        <v>1191</v>
      </c>
      <c r="B797" s="285" t="s">
        <v>2055</v>
      </c>
      <c r="C797" s="271">
        <v>45635</v>
      </c>
      <c r="D797" s="268" t="s">
        <v>73</v>
      </c>
      <c r="E797" s="269"/>
      <c r="F797" s="272" t="s">
        <v>2056</v>
      </c>
      <c r="G797" s="270" t="s">
        <v>186</v>
      </c>
      <c r="H797" s="273" t="s">
        <v>8</v>
      </c>
      <c r="I797" s="269"/>
      <c r="J797" s="270"/>
      <c r="K797" s="286"/>
      <c r="L797" s="286"/>
    </row>
    <row r="798" spans="1:12" x14ac:dyDescent="0.35">
      <c r="A798" s="267">
        <v>1192</v>
      </c>
      <c r="B798" s="285" t="s">
        <v>2057</v>
      </c>
      <c r="C798" s="271">
        <v>45635</v>
      </c>
      <c r="D798" s="268" t="s">
        <v>73</v>
      </c>
      <c r="E798" s="269"/>
      <c r="F798" s="272" t="s">
        <v>2058</v>
      </c>
      <c r="G798" s="270" t="s">
        <v>186</v>
      </c>
      <c r="H798" s="273" t="s">
        <v>8</v>
      </c>
      <c r="I798" s="269"/>
      <c r="J798" s="270"/>
      <c r="K798" s="286"/>
      <c r="L798" s="286"/>
    </row>
    <row r="799" spans="1:12" x14ac:dyDescent="0.35">
      <c r="A799" s="267">
        <v>1193</v>
      </c>
      <c r="B799" s="285" t="s">
        <v>2059</v>
      </c>
      <c r="C799" s="271">
        <v>45635</v>
      </c>
      <c r="D799" s="268" t="s">
        <v>73</v>
      </c>
      <c r="E799" s="269"/>
      <c r="F799" s="272" t="s">
        <v>2060</v>
      </c>
      <c r="G799" s="270" t="s">
        <v>186</v>
      </c>
      <c r="H799" s="269" t="s">
        <v>9</v>
      </c>
      <c r="I799" s="269"/>
      <c r="J799" s="270"/>
      <c r="K799" s="286"/>
      <c r="L799" s="286"/>
    </row>
    <row r="800" spans="1:12" ht="29" x14ac:dyDescent="0.35">
      <c r="A800" s="267">
        <v>1196</v>
      </c>
      <c r="B800" s="285" t="s">
        <v>2066</v>
      </c>
      <c r="C800" s="271">
        <v>45635</v>
      </c>
      <c r="D800" s="268" t="s">
        <v>73</v>
      </c>
      <c r="E800" s="269"/>
      <c r="F800" s="272" t="s">
        <v>2067</v>
      </c>
      <c r="G800" s="270" t="s">
        <v>1689</v>
      </c>
      <c r="H800" s="273" t="s">
        <v>8</v>
      </c>
      <c r="I800" s="269"/>
      <c r="J800" s="270"/>
      <c r="K800" s="286"/>
      <c r="L800" s="286"/>
    </row>
    <row r="801" spans="1:12" ht="29" x14ac:dyDescent="0.35">
      <c r="A801" s="267">
        <v>1197</v>
      </c>
      <c r="B801" s="285" t="s">
        <v>2068</v>
      </c>
      <c r="C801" s="271">
        <v>45635</v>
      </c>
      <c r="D801" s="268" t="s">
        <v>73</v>
      </c>
      <c r="E801" s="269"/>
      <c r="F801" s="272" t="s">
        <v>2069</v>
      </c>
      <c r="G801" s="270" t="s">
        <v>186</v>
      </c>
      <c r="H801" s="273" t="s">
        <v>8</v>
      </c>
      <c r="I801" s="269"/>
      <c r="J801" s="270"/>
      <c r="K801" s="286"/>
      <c r="L801" s="286"/>
    </row>
    <row r="802" spans="1:12" x14ac:dyDescent="0.35">
      <c r="A802" s="267">
        <v>1199</v>
      </c>
      <c r="B802" s="285" t="s">
        <v>2074</v>
      </c>
      <c r="C802" s="271">
        <v>45635</v>
      </c>
      <c r="D802" s="268" t="s">
        <v>73</v>
      </c>
      <c r="E802" s="269"/>
      <c r="F802" s="272" t="s">
        <v>2075</v>
      </c>
      <c r="G802" s="270" t="s">
        <v>186</v>
      </c>
      <c r="H802" s="273" t="s">
        <v>8</v>
      </c>
      <c r="I802" s="269"/>
      <c r="J802" s="270"/>
      <c r="K802" s="286"/>
      <c r="L802" s="286"/>
    </row>
    <row r="803" spans="1:12" ht="72.5" x14ac:dyDescent="0.35">
      <c r="A803" s="267">
        <v>1200</v>
      </c>
      <c r="B803" s="285" t="s">
        <v>2082</v>
      </c>
      <c r="C803" s="271">
        <v>45635</v>
      </c>
      <c r="D803" s="268" t="s">
        <v>73</v>
      </c>
      <c r="E803" s="269"/>
      <c r="F803" s="272" t="s">
        <v>7251</v>
      </c>
      <c r="G803" s="270" t="s">
        <v>186</v>
      </c>
      <c r="H803" s="269" t="s">
        <v>9</v>
      </c>
      <c r="I803" s="269"/>
      <c r="J803" s="270"/>
      <c r="K803" s="286"/>
      <c r="L803" s="286"/>
    </row>
    <row r="804" spans="1:12" ht="43.5" x14ac:dyDescent="0.35">
      <c r="A804" s="267">
        <v>1201</v>
      </c>
      <c r="B804" s="285" t="s">
        <v>2084</v>
      </c>
      <c r="C804" s="271">
        <v>45635</v>
      </c>
      <c r="D804" s="268" t="s">
        <v>73</v>
      </c>
      <c r="E804" s="269"/>
      <c r="F804" s="272" t="s">
        <v>7252</v>
      </c>
      <c r="G804" s="270" t="s">
        <v>186</v>
      </c>
      <c r="H804" s="273" t="s">
        <v>8</v>
      </c>
      <c r="I804" s="269"/>
      <c r="J804" s="270"/>
      <c r="K804" s="286"/>
      <c r="L804" s="286"/>
    </row>
    <row r="805" spans="1:12" ht="29" x14ac:dyDescent="0.35">
      <c r="A805" s="267">
        <v>1202</v>
      </c>
      <c r="B805" s="285" t="s">
        <v>2087</v>
      </c>
      <c r="C805" s="271">
        <v>45635</v>
      </c>
      <c r="D805" s="268" t="s">
        <v>73</v>
      </c>
      <c r="E805" s="269"/>
      <c r="F805" s="272" t="s">
        <v>7253</v>
      </c>
      <c r="G805" s="270" t="s">
        <v>186</v>
      </c>
      <c r="H805" s="273" t="s">
        <v>8</v>
      </c>
      <c r="I805" s="269"/>
      <c r="J805" s="270"/>
      <c r="K805" s="286"/>
      <c r="L805" s="286"/>
    </row>
    <row r="806" spans="1:12" ht="29" x14ac:dyDescent="0.35">
      <c r="A806" s="267">
        <v>1203</v>
      </c>
      <c r="B806" s="285" t="s">
        <v>2089</v>
      </c>
      <c r="C806" s="271">
        <v>45635</v>
      </c>
      <c r="D806" s="268" t="s">
        <v>73</v>
      </c>
      <c r="E806" s="269"/>
      <c r="F806" s="272" t="s">
        <v>7254</v>
      </c>
      <c r="G806" s="270" t="s">
        <v>186</v>
      </c>
      <c r="H806" s="273" t="s">
        <v>8</v>
      </c>
      <c r="I806" s="269"/>
      <c r="J806" s="270"/>
      <c r="K806" s="286"/>
      <c r="L806" s="286"/>
    </row>
    <row r="807" spans="1:12" ht="29" x14ac:dyDescent="0.35">
      <c r="A807" s="267">
        <v>1204</v>
      </c>
      <c r="B807" s="285" t="s">
        <v>2093</v>
      </c>
      <c r="C807" s="271">
        <v>45635</v>
      </c>
      <c r="D807" s="268" t="s">
        <v>73</v>
      </c>
      <c r="E807" s="269"/>
      <c r="F807" s="272" t="s">
        <v>7255</v>
      </c>
      <c r="G807" s="270" t="s">
        <v>186</v>
      </c>
      <c r="H807" s="273" t="s">
        <v>8</v>
      </c>
      <c r="I807" s="269"/>
      <c r="J807" s="270"/>
      <c r="K807" s="286"/>
      <c r="L807" s="286"/>
    </row>
    <row r="808" spans="1:12" ht="29" x14ac:dyDescent="0.35">
      <c r="A808" s="267">
        <v>1205</v>
      </c>
      <c r="B808" s="285" t="s">
        <v>2096</v>
      </c>
      <c r="C808" s="271">
        <v>45635</v>
      </c>
      <c r="D808" s="268" t="s">
        <v>73</v>
      </c>
      <c r="E808" s="269"/>
      <c r="F808" s="272" t="s">
        <v>7256</v>
      </c>
      <c r="G808" s="270" t="s">
        <v>186</v>
      </c>
      <c r="H808" s="273" t="s">
        <v>8</v>
      </c>
      <c r="I808" s="269"/>
      <c r="J808" s="270"/>
      <c r="K808" s="286"/>
      <c r="L808" s="286"/>
    </row>
    <row r="809" spans="1:12" ht="29" x14ac:dyDescent="0.35">
      <c r="A809" s="267">
        <v>1206</v>
      </c>
      <c r="B809" s="285" t="s">
        <v>2099</v>
      </c>
      <c r="C809" s="271">
        <v>45635</v>
      </c>
      <c r="D809" s="268" t="s">
        <v>73</v>
      </c>
      <c r="E809" s="269"/>
      <c r="F809" s="272" t="s">
        <v>7257</v>
      </c>
      <c r="G809" s="270" t="s">
        <v>1689</v>
      </c>
      <c r="H809" s="269" t="s">
        <v>9</v>
      </c>
      <c r="I809" s="269"/>
      <c r="J809" s="270"/>
      <c r="K809" s="286"/>
      <c r="L809" s="286"/>
    </row>
    <row r="810" spans="1:12" ht="29" x14ac:dyDescent="0.35">
      <c r="A810" s="267">
        <v>1210</v>
      </c>
      <c r="B810" s="285" t="s">
        <v>2112</v>
      </c>
      <c r="C810" s="271">
        <v>45636</v>
      </c>
      <c r="D810" s="268" t="s">
        <v>73</v>
      </c>
      <c r="E810" s="269"/>
      <c r="F810" s="272" t="s">
        <v>7258</v>
      </c>
      <c r="G810" s="270" t="s">
        <v>186</v>
      </c>
      <c r="H810" s="273" t="s">
        <v>8</v>
      </c>
      <c r="I810" s="269"/>
      <c r="J810" s="270"/>
      <c r="K810" s="286"/>
      <c r="L810" s="286"/>
    </row>
    <row r="811" spans="1:12" x14ac:dyDescent="0.35">
      <c r="A811" s="267">
        <v>1211</v>
      </c>
      <c r="B811" s="285" t="s">
        <v>2115</v>
      </c>
      <c r="C811" s="271">
        <v>45636</v>
      </c>
      <c r="D811" s="268" t="s">
        <v>73</v>
      </c>
      <c r="E811" s="269"/>
      <c r="F811" s="272" t="s">
        <v>2116</v>
      </c>
      <c r="G811" s="270" t="s">
        <v>186</v>
      </c>
      <c r="H811" s="273" t="s">
        <v>8</v>
      </c>
      <c r="I811" s="269"/>
      <c r="J811" s="270"/>
      <c r="K811" s="286"/>
      <c r="L811" s="286"/>
    </row>
    <row r="812" spans="1:12" ht="29" x14ac:dyDescent="0.35">
      <c r="A812" s="267">
        <v>1212</v>
      </c>
      <c r="B812" s="285" t="s">
        <v>2117</v>
      </c>
      <c r="C812" s="271">
        <v>45636</v>
      </c>
      <c r="D812" s="268" t="s">
        <v>73</v>
      </c>
      <c r="E812" s="269"/>
      <c r="F812" s="272" t="s">
        <v>2118</v>
      </c>
      <c r="G812" s="270" t="s">
        <v>186</v>
      </c>
      <c r="H812" s="273" t="s">
        <v>8</v>
      </c>
      <c r="I812" s="269"/>
      <c r="J812" s="270"/>
      <c r="K812" s="286"/>
      <c r="L812" s="286"/>
    </row>
    <row r="813" spans="1:12" x14ac:dyDescent="0.35">
      <c r="A813" s="267">
        <v>1217</v>
      </c>
      <c r="B813" s="285" t="s">
        <v>2127</v>
      </c>
      <c r="C813" s="271">
        <v>45636</v>
      </c>
      <c r="D813" s="268" t="s">
        <v>73</v>
      </c>
      <c r="E813" s="269"/>
      <c r="F813" s="272" t="s">
        <v>2107</v>
      </c>
      <c r="G813" s="270" t="s">
        <v>186</v>
      </c>
      <c r="H813" s="273" t="s">
        <v>8</v>
      </c>
      <c r="I813" s="269"/>
      <c r="J813" s="270"/>
      <c r="K813" s="286"/>
      <c r="L813" s="286"/>
    </row>
    <row r="814" spans="1:12" x14ac:dyDescent="0.35">
      <c r="A814" s="267">
        <v>1220</v>
      </c>
      <c r="B814" s="285" t="s">
        <v>2134</v>
      </c>
      <c r="C814" s="271">
        <v>45636</v>
      </c>
      <c r="D814" s="268" t="s">
        <v>73</v>
      </c>
      <c r="E814" s="269"/>
      <c r="F814" s="272" t="s">
        <v>2135</v>
      </c>
      <c r="G814" s="270" t="s">
        <v>186</v>
      </c>
      <c r="H814" s="273" t="s">
        <v>8</v>
      </c>
      <c r="I814" s="269"/>
      <c r="J814" s="270"/>
      <c r="K814" s="286"/>
      <c r="L814" s="286"/>
    </row>
    <row r="815" spans="1:12" ht="29" x14ac:dyDescent="0.35">
      <c r="A815" s="267">
        <v>1224</v>
      </c>
      <c r="B815" s="285" t="s">
        <v>2142</v>
      </c>
      <c r="C815" s="271">
        <v>45636</v>
      </c>
      <c r="D815" s="268" t="s">
        <v>73</v>
      </c>
      <c r="E815" s="269"/>
      <c r="F815" s="272" t="s">
        <v>2143</v>
      </c>
      <c r="G815" s="270" t="s">
        <v>186</v>
      </c>
      <c r="H815" s="273" t="s">
        <v>8</v>
      </c>
      <c r="I815" s="269"/>
      <c r="J815" s="270"/>
      <c r="K815" s="286"/>
      <c r="L815" s="286"/>
    </row>
    <row r="816" spans="1:12" x14ac:dyDescent="0.35">
      <c r="A816" s="267">
        <v>1228</v>
      </c>
      <c r="B816" s="285" t="s">
        <v>2150</v>
      </c>
      <c r="C816" s="271">
        <v>45636</v>
      </c>
      <c r="D816" s="268" t="s">
        <v>73</v>
      </c>
      <c r="E816" s="269"/>
      <c r="F816" s="272" t="s">
        <v>2151</v>
      </c>
      <c r="G816" s="270" t="s">
        <v>186</v>
      </c>
      <c r="H816" s="273" t="s">
        <v>8</v>
      </c>
      <c r="I816" s="269"/>
      <c r="J816" s="270"/>
      <c r="K816" s="286"/>
      <c r="L816" s="286"/>
    </row>
    <row r="817" spans="1:12" x14ac:dyDescent="0.35">
      <c r="A817" s="267">
        <v>1232</v>
      </c>
      <c r="B817" s="285" t="s">
        <v>2160</v>
      </c>
      <c r="C817" s="271">
        <v>45636</v>
      </c>
      <c r="D817" s="268" t="s">
        <v>73</v>
      </c>
      <c r="E817" s="269"/>
      <c r="F817" s="272" t="s">
        <v>2161</v>
      </c>
      <c r="G817" s="270" t="s">
        <v>1689</v>
      </c>
      <c r="H817" s="269" t="s">
        <v>9</v>
      </c>
      <c r="I817" s="269"/>
      <c r="J817" s="270"/>
      <c r="K817" s="286"/>
      <c r="L817" s="286"/>
    </row>
    <row r="818" spans="1:12" ht="116" x14ac:dyDescent="0.35">
      <c r="A818" s="267">
        <v>1235</v>
      </c>
      <c r="B818" s="285" t="s">
        <v>2166</v>
      </c>
      <c r="C818" s="271">
        <v>45636</v>
      </c>
      <c r="D818" s="268" t="s">
        <v>73</v>
      </c>
      <c r="E818" s="269"/>
      <c r="F818" s="272" t="s">
        <v>7259</v>
      </c>
      <c r="G818" s="270" t="s">
        <v>186</v>
      </c>
      <c r="H818" s="273" t="s">
        <v>8</v>
      </c>
      <c r="I818" s="269"/>
      <c r="J818" s="270"/>
      <c r="K818" s="286"/>
      <c r="L818" s="286"/>
    </row>
    <row r="819" spans="1:12" x14ac:dyDescent="0.35">
      <c r="A819" s="267">
        <v>1239</v>
      </c>
      <c r="B819" s="285" t="s">
        <v>2174</v>
      </c>
      <c r="C819" s="271">
        <v>45636</v>
      </c>
      <c r="D819" s="268" t="s">
        <v>73</v>
      </c>
      <c r="E819" s="269"/>
      <c r="F819" s="272" t="s">
        <v>2175</v>
      </c>
      <c r="G819" s="270" t="s">
        <v>186</v>
      </c>
      <c r="H819" s="269" t="s">
        <v>9</v>
      </c>
      <c r="I819" s="269"/>
      <c r="J819" s="270"/>
      <c r="K819" s="286"/>
      <c r="L819" s="286"/>
    </row>
    <row r="820" spans="1:12" x14ac:dyDescent="0.35">
      <c r="A820" s="267">
        <v>1240</v>
      </c>
      <c r="B820" s="285" t="s">
        <v>2178</v>
      </c>
      <c r="C820" s="271">
        <v>45636</v>
      </c>
      <c r="D820" s="268" t="s">
        <v>73</v>
      </c>
      <c r="E820" s="269"/>
      <c r="F820" s="272" t="s">
        <v>2179</v>
      </c>
      <c r="G820" s="270" t="s">
        <v>186</v>
      </c>
      <c r="H820" s="273" t="s">
        <v>8</v>
      </c>
      <c r="I820" s="269"/>
      <c r="J820" s="270"/>
      <c r="K820" s="286"/>
      <c r="L820" s="286"/>
    </row>
    <row r="821" spans="1:12" ht="43.5" x14ac:dyDescent="0.35">
      <c r="A821" s="267">
        <v>1241</v>
      </c>
      <c r="B821" s="285" t="s">
        <v>2181</v>
      </c>
      <c r="C821" s="271">
        <v>45636</v>
      </c>
      <c r="D821" s="268" t="s">
        <v>73</v>
      </c>
      <c r="E821" s="269"/>
      <c r="F821" s="272" t="s">
        <v>2182</v>
      </c>
      <c r="G821" s="270" t="s">
        <v>186</v>
      </c>
      <c r="H821" s="269" t="s">
        <v>9</v>
      </c>
      <c r="I821" s="269"/>
      <c r="J821" s="270"/>
      <c r="K821" s="286"/>
      <c r="L821" s="286"/>
    </row>
    <row r="822" spans="1:12" x14ac:dyDescent="0.35">
      <c r="A822" s="267">
        <v>1242</v>
      </c>
      <c r="B822" s="285" t="s">
        <v>2183</v>
      </c>
      <c r="C822" s="271">
        <v>45636</v>
      </c>
      <c r="D822" s="268" t="s">
        <v>73</v>
      </c>
      <c r="E822" s="269"/>
      <c r="F822" s="272" t="s">
        <v>2184</v>
      </c>
      <c r="G822" s="270" t="s">
        <v>186</v>
      </c>
      <c r="H822" s="273" t="s">
        <v>8</v>
      </c>
      <c r="I822" s="269"/>
      <c r="J822" s="270"/>
      <c r="K822" s="286"/>
      <c r="L822" s="286"/>
    </row>
    <row r="823" spans="1:12" x14ac:dyDescent="0.35">
      <c r="A823" s="267">
        <v>1243</v>
      </c>
      <c r="B823" s="285" t="s">
        <v>2185</v>
      </c>
      <c r="C823" s="271">
        <v>45636</v>
      </c>
      <c r="D823" s="268" t="s">
        <v>73</v>
      </c>
      <c r="E823" s="269"/>
      <c r="F823" s="272" t="s">
        <v>2186</v>
      </c>
      <c r="G823" s="270" t="s">
        <v>186</v>
      </c>
      <c r="H823" s="273" t="s">
        <v>8</v>
      </c>
      <c r="I823" s="269"/>
      <c r="J823" s="270"/>
      <c r="K823" s="286"/>
      <c r="L823" s="286"/>
    </row>
    <row r="824" spans="1:12" ht="29" x14ac:dyDescent="0.35">
      <c r="A824" s="267">
        <v>1245</v>
      </c>
      <c r="B824" s="285" t="s">
        <v>2191</v>
      </c>
      <c r="C824" s="271">
        <v>45636</v>
      </c>
      <c r="D824" s="268" t="s">
        <v>73</v>
      </c>
      <c r="E824" s="269"/>
      <c r="F824" s="272" t="s">
        <v>7260</v>
      </c>
      <c r="G824" s="270" t="s">
        <v>1689</v>
      </c>
      <c r="H824" s="273" t="s">
        <v>8</v>
      </c>
      <c r="I824" s="269"/>
      <c r="J824" s="270"/>
      <c r="K824" s="286"/>
      <c r="L824" s="286"/>
    </row>
    <row r="825" spans="1:12" ht="43.5" x14ac:dyDescent="0.35">
      <c r="A825" s="267">
        <v>1246</v>
      </c>
      <c r="B825" s="285" t="s">
        <v>2194</v>
      </c>
      <c r="C825" s="271">
        <v>45636</v>
      </c>
      <c r="D825" s="268" t="s">
        <v>73</v>
      </c>
      <c r="E825" s="269"/>
      <c r="F825" s="272" t="s">
        <v>7261</v>
      </c>
      <c r="G825" s="270" t="s">
        <v>186</v>
      </c>
      <c r="H825" s="273" t="s">
        <v>8</v>
      </c>
      <c r="I825" s="269"/>
      <c r="J825" s="270"/>
      <c r="K825" s="286"/>
      <c r="L825" s="286"/>
    </row>
    <row r="826" spans="1:12" ht="29" x14ac:dyDescent="0.35">
      <c r="A826" s="267">
        <v>1247</v>
      </c>
      <c r="B826" s="285" t="s">
        <v>2197</v>
      </c>
      <c r="C826" s="271">
        <v>45637</v>
      </c>
      <c r="D826" s="268" t="s">
        <v>73</v>
      </c>
      <c r="E826" s="269"/>
      <c r="F826" s="272" t="s">
        <v>7262</v>
      </c>
      <c r="G826" s="270" t="s">
        <v>186</v>
      </c>
      <c r="H826" s="273" t="s">
        <v>8</v>
      </c>
      <c r="I826" s="269"/>
      <c r="J826" s="270"/>
      <c r="K826" s="286"/>
      <c r="L826" s="286"/>
    </row>
    <row r="827" spans="1:12" x14ac:dyDescent="0.35">
      <c r="A827" s="267">
        <v>1248</v>
      </c>
      <c r="B827" s="285" t="s">
        <v>2201</v>
      </c>
      <c r="C827" s="271">
        <v>45637</v>
      </c>
      <c r="D827" s="268" t="s">
        <v>73</v>
      </c>
      <c r="E827" s="269"/>
      <c r="F827" s="272" t="s">
        <v>2202</v>
      </c>
      <c r="G827" s="270" t="s">
        <v>186</v>
      </c>
      <c r="H827" s="269" t="s">
        <v>9</v>
      </c>
      <c r="I827" s="269"/>
      <c r="J827" s="270"/>
      <c r="K827" s="286"/>
      <c r="L827" s="286"/>
    </row>
    <row r="828" spans="1:12" ht="29" x14ac:dyDescent="0.35">
      <c r="A828" s="267">
        <v>1249</v>
      </c>
      <c r="B828" s="285" t="s">
        <v>2203</v>
      </c>
      <c r="C828" s="271">
        <v>45637</v>
      </c>
      <c r="D828" s="268" t="s">
        <v>73</v>
      </c>
      <c r="E828" s="269"/>
      <c r="F828" s="272" t="s">
        <v>2204</v>
      </c>
      <c r="G828" s="270" t="s">
        <v>186</v>
      </c>
      <c r="H828" s="273" t="s">
        <v>8</v>
      </c>
      <c r="I828" s="269"/>
      <c r="J828" s="270"/>
      <c r="K828" s="286"/>
      <c r="L828" s="286"/>
    </row>
    <row r="829" spans="1:12" ht="29" x14ac:dyDescent="0.35">
      <c r="A829" s="267">
        <v>1251</v>
      </c>
      <c r="B829" s="285" t="s">
        <v>2211</v>
      </c>
      <c r="C829" s="271">
        <v>45637</v>
      </c>
      <c r="D829" s="268" t="s">
        <v>73</v>
      </c>
      <c r="E829" s="269"/>
      <c r="F829" s="272" t="s">
        <v>2212</v>
      </c>
      <c r="G829" s="270" t="s">
        <v>186</v>
      </c>
      <c r="H829" s="273" t="s">
        <v>8</v>
      </c>
      <c r="I829" s="269"/>
      <c r="J829" s="270"/>
      <c r="K829" s="286"/>
      <c r="L829" s="286"/>
    </row>
    <row r="830" spans="1:12" x14ac:dyDescent="0.35">
      <c r="A830" s="267">
        <v>1252</v>
      </c>
      <c r="B830" s="285" t="s">
        <v>2214</v>
      </c>
      <c r="C830" s="271">
        <v>45637</v>
      </c>
      <c r="D830" s="268" t="s">
        <v>73</v>
      </c>
      <c r="E830" s="269"/>
      <c r="F830" s="272" t="s">
        <v>2215</v>
      </c>
      <c r="G830" s="270" t="s">
        <v>186</v>
      </c>
      <c r="H830" s="273" t="s">
        <v>8</v>
      </c>
      <c r="I830" s="269"/>
      <c r="J830" s="270"/>
      <c r="K830" s="286"/>
      <c r="L830" s="286"/>
    </row>
    <row r="831" spans="1:12" x14ac:dyDescent="0.35">
      <c r="A831" s="267">
        <v>1254</v>
      </c>
      <c r="B831" s="285" t="s">
        <v>2219</v>
      </c>
      <c r="C831" s="271">
        <v>45637</v>
      </c>
      <c r="D831" s="268" t="s">
        <v>73</v>
      </c>
      <c r="E831" s="269"/>
      <c r="F831" s="272" t="s">
        <v>2220</v>
      </c>
      <c r="G831" s="270" t="s">
        <v>186</v>
      </c>
      <c r="H831" s="273" t="s">
        <v>8</v>
      </c>
      <c r="I831" s="269"/>
      <c r="J831" s="270"/>
      <c r="K831" s="286"/>
      <c r="L831" s="286"/>
    </row>
    <row r="832" spans="1:12" x14ac:dyDescent="0.35">
      <c r="A832" s="267">
        <v>1255</v>
      </c>
      <c r="B832" s="285" t="s">
        <v>2222</v>
      </c>
      <c r="C832" s="271">
        <v>45637</v>
      </c>
      <c r="D832" s="268" t="s">
        <v>73</v>
      </c>
      <c r="E832" s="269"/>
      <c r="F832" s="272" t="s">
        <v>2223</v>
      </c>
      <c r="G832" s="270" t="s">
        <v>186</v>
      </c>
      <c r="H832" s="269" t="s">
        <v>9</v>
      </c>
      <c r="I832" s="269"/>
      <c r="J832" s="270"/>
      <c r="K832" s="286"/>
      <c r="L832" s="286"/>
    </row>
    <row r="833" spans="1:12" ht="29" x14ac:dyDescent="0.35">
      <c r="A833" s="267">
        <v>1256</v>
      </c>
      <c r="B833" s="285" t="s">
        <v>2225</v>
      </c>
      <c r="C833" s="271">
        <v>45637</v>
      </c>
      <c r="D833" s="268" t="s">
        <v>73</v>
      </c>
      <c r="E833" s="269"/>
      <c r="F833" s="276" t="s">
        <v>2226</v>
      </c>
      <c r="G833" s="270" t="s">
        <v>186</v>
      </c>
      <c r="H833" s="269" t="s">
        <v>9</v>
      </c>
      <c r="I833" s="269"/>
      <c r="J833" s="270"/>
      <c r="K833" s="286"/>
      <c r="L833" s="286"/>
    </row>
    <row r="834" spans="1:12" ht="29" x14ac:dyDescent="0.35">
      <c r="A834" s="267">
        <v>1257</v>
      </c>
      <c r="B834" s="285" t="s">
        <v>2227</v>
      </c>
      <c r="C834" s="271">
        <v>45637</v>
      </c>
      <c r="D834" s="268" t="s">
        <v>73</v>
      </c>
      <c r="E834" s="269"/>
      <c r="F834" s="276" t="s">
        <v>2228</v>
      </c>
      <c r="G834" s="270" t="s">
        <v>186</v>
      </c>
      <c r="H834" s="273" t="s">
        <v>8</v>
      </c>
      <c r="I834" s="269"/>
      <c r="J834" s="270"/>
      <c r="K834" s="286"/>
      <c r="L834" s="286"/>
    </row>
    <row r="835" spans="1:12" ht="29" x14ac:dyDescent="0.35">
      <c r="A835" s="267">
        <v>1259</v>
      </c>
      <c r="B835" s="285" t="s">
        <v>2231</v>
      </c>
      <c r="C835" s="271">
        <v>45637</v>
      </c>
      <c r="D835" s="268" t="s">
        <v>73</v>
      </c>
      <c r="E835" s="269"/>
      <c r="F835" s="276" t="s">
        <v>2232</v>
      </c>
      <c r="G835" s="270" t="s">
        <v>186</v>
      </c>
      <c r="H835" s="273" t="s">
        <v>8</v>
      </c>
      <c r="I835" s="269"/>
      <c r="J835" s="270"/>
      <c r="K835" s="286"/>
      <c r="L835" s="286"/>
    </row>
    <row r="836" spans="1:12" x14ac:dyDescent="0.35">
      <c r="A836" s="267">
        <v>1260</v>
      </c>
      <c r="B836" s="285" t="s">
        <v>2235</v>
      </c>
      <c r="C836" s="271">
        <v>45637</v>
      </c>
      <c r="D836" s="268" t="s">
        <v>73</v>
      </c>
      <c r="E836" s="269"/>
      <c r="F836" s="276" t="s">
        <v>2236</v>
      </c>
      <c r="G836" s="270" t="s">
        <v>186</v>
      </c>
      <c r="H836" s="273" t="s">
        <v>8</v>
      </c>
      <c r="I836" s="269"/>
      <c r="J836" s="270"/>
      <c r="K836" s="286"/>
      <c r="L836" s="286"/>
    </row>
    <row r="837" spans="1:12" x14ac:dyDescent="0.35">
      <c r="A837" s="267">
        <v>1262</v>
      </c>
      <c r="B837" s="285" t="s">
        <v>2239</v>
      </c>
      <c r="C837" s="271">
        <v>45639</v>
      </c>
      <c r="D837" s="268" t="s">
        <v>73</v>
      </c>
      <c r="E837" s="269"/>
      <c r="F837" s="276" t="s">
        <v>2240</v>
      </c>
      <c r="G837" s="270" t="s">
        <v>186</v>
      </c>
      <c r="H837" s="273" t="s">
        <v>8</v>
      </c>
      <c r="I837" s="269"/>
      <c r="J837" s="270"/>
      <c r="K837" s="286"/>
      <c r="L837" s="286"/>
    </row>
    <row r="838" spans="1:12" x14ac:dyDescent="0.35">
      <c r="A838" s="267">
        <v>1263</v>
      </c>
      <c r="B838" s="285" t="s">
        <v>2241</v>
      </c>
      <c r="C838" s="271">
        <v>45639</v>
      </c>
      <c r="D838" s="268" t="s">
        <v>73</v>
      </c>
      <c r="E838" s="269"/>
      <c r="F838" s="276" t="s">
        <v>2242</v>
      </c>
      <c r="G838" s="270" t="s">
        <v>186</v>
      </c>
      <c r="H838" s="273" t="s">
        <v>8</v>
      </c>
      <c r="I838" s="269"/>
      <c r="J838" s="270"/>
      <c r="K838" s="286"/>
      <c r="L838" s="286"/>
    </row>
    <row r="839" spans="1:12" x14ac:dyDescent="0.35">
      <c r="A839" s="267">
        <v>1264</v>
      </c>
      <c r="B839" s="285" t="s">
        <v>2245</v>
      </c>
      <c r="C839" s="271">
        <v>45657</v>
      </c>
      <c r="D839" s="268" t="s">
        <v>73</v>
      </c>
      <c r="E839" s="269"/>
      <c r="F839" s="276" t="s">
        <v>2246</v>
      </c>
      <c r="G839" s="270" t="s">
        <v>186</v>
      </c>
      <c r="H839" s="273" t="s">
        <v>8</v>
      </c>
      <c r="I839" s="269"/>
      <c r="J839" s="270"/>
      <c r="K839" s="286"/>
      <c r="L839" s="286"/>
    </row>
    <row r="840" spans="1:12" x14ac:dyDescent="0.35">
      <c r="A840" s="267">
        <v>1265</v>
      </c>
      <c r="B840" s="285" t="s">
        <v>2248</v>
      </c>
      <c r="C840" s="271">
        <v>45702</v>
      </c>
      <c r="D840" s="268" t="s">
        <v>73</v>
      </c>
      <c r="E840" s="269"/>
      <c r="F840" s="276" t="s">
        <v>2249</v>
      </c>
      <c r="G840" s="270" t="s">
        <v>186</v>
      </c>
      <c r="H840" s="273" t="s">
        <v>8</v>
      </c>
      <c r="I840" s="269"/>
      <c r="J840" s="270"/>
      <c r="K840" s="286"/>
      <c r="L840" s="286"/>
    </row>
    <row r="841" spans="1:12" x14ac:dyDescent="0.35">
      <c r="A841" s="267">
        <v>1266</v>
      </c>
      <c r="B841" s="285" t="s">
        <v>2250</v>
      </c>
      <c r="C841" s="271">
        <v>45702</v>
      </c>
      <c r="D841" s="268" t="s">
        <v>73</v>
      </c>
      <c r="E841" s="269"/>
      <c r="F841" s="276" t="s">
        <v>2251</v>
      </c>
      <c r="G841" s="270" t="s">
        <v>186</v>
      </c>
      <c r="H841" s="269" t="s">
        <v>9</v>
      </c>
      <c r="I841" s="269"/>
      <c r="J841" s="270"/>
      <c r="K841" s="286"/>
      <c r="L841" s="286"/>
    </row>
    <row r="842" spans="1:12" x14ac:dyDescent="0.35">
      <c r="A842" s="267">
        <v>1268</v>
      </c>
      <c r="B842" s="285" t="s">
        <v>2255</v>
      </c>
      <c r="C842" s="271">
        <v>45702</v>
      </c>
      <c r="D842" s="268" t="s">
        <v>73</v>
      </c>
      <c r="E842" s="269"/>
      <c r="F842" s="276" t="s">
        <v>2256</v>
      </c>
      <c r="G842" s="270" t="s">
        <v>186</v>
      </c>
      <c r="H842" s="269" t="s">
        <v>9</v>
      </c>
      <c r="I842" s="269"/>
      <c r="J842" s="270"/>
      <c r="K842" s="286"/>
      <c r="L842" s="286"/>
    </row>
    <row r="843" spans="1:12" x14ac:dyDescent="0.35">
      <c r="A843" s="267">
        <v>1269</v>
      </c>
      <c r="B843" s="285" t="s">
        <v>2257</v>
      </c>
      <c r="C843" s="271">
        <v>45702</v>
      </c>
      <c r="D843" s="268" t="s">
        <v>73</v>
      </c>
      <c r="E843" s="269"/>
      <c r="F843" s="276" t="s">
        <v>2258</v>
      </c>
      <c r="G843" s="270" t="s">
        <v>186</v>
      </c>
      <c r="H843" s="269" t="s">
        <v>9</v>
      </c>
      <c r="I843" s="269"/>
      <c r="J843" s="270"/>
      <c r="K843" s="286"/>
      <c r="L843" s="286"/>
    </row>
    <row r="844" spans="1:12" ht="29" x14ac:dyDescent="0.35">
      <c r="A844" s="267">
        <v>1271</v>
      </c>
      <c r="B844" s="285" t="s">
        <v>2265</v>
      </c>
      <c r="C844" s="271">
        <v>45750</v>
      </c>
      <c r="D844" s="268" t="s">
        <v>73</v>
      </c>
      <c r="E844" s="269"/>
      <c r="F844" s="278" t="s">
        <v>2266</v>
      </c>
      <c r="G844" s="270" t="s">
        <v>186</v>
      </c>
      <c r="H844" s="279" t="s">
        <v>8</v>
      </c>
      <c r="I844" s="269"/>
      <c r="J844" s="270"/>
      <c r="K844" s="286"/>
      <c r="L844" s="286"/>
    </row>
    <row r="845" spans="1:12" ht="101.5" x14ac:dyDescent="0.35">
      <c r="A845" s="267">
        <v>1272</v>
      </c>
      <c r="B845" s="285" t="s">
        <v>2267</v>
      </c>
      <c r="C845" s="271">
        <v>45750</v>
      </c>
      <c r="D845" s="268" t="s">
        <v>73</v>
      </c>
      <c r="E845" s="269"/>
      <c r="F845" s="278" t="s">
        <v>2268</v>
      </c>
      <c r="G845" s="270" t="s">
        <v>1689</v>
      </c>
      <c r="H845" s="279" t="s">
        <v>8</v>
      </c>
      <c r="I845" s="269"/>
      <c r="J845" s="270"/>
      <c r="K845" s="286"/>
      <c r="L845" s="286"/>
    </row>
    <row r="846" spans="1:12" ht="29" x14ac:dyDescent="0.35">
      <c r="A846" s="267">
        <v>1273</v>
      </c>
      <c r="B846" s="285" t="s">
        <v>2269</v>
      </c>
      <c r="C846" s="271">
        <v>45750</v>
      </c>
      <c r="D846" s="268" t="s">
        <v>73</v>
      </c>
      <c r="E846" s="269"/>
      <c r="F846" s="278" t="s">
        <v>2270</v>
      </c>
      <c r="G846" s="270" t="s">
        <v>186</v>
      </c>
      <c r="H846" s="269" t="s">
        <v>9</v>
      </c>
      <c r="I846" s="269"/>
      <c r="J846" s="270"/>
      <c r="K846" s="286"/>
      <c r="L846" s="286"/>
    </row>
    <row r="847" spans="1:12" x14ac:dyDescent="0.35">
      <c r="A847" s="267">
        <v>1275</v>
      </c>
      <c r="B847" s="285" t="s">
        <v>2274</v>
      </c>
      <c r="C847" s="271">
        <v>45750</v>
      </c>
      <c r="D847" s="268" t="s">
        <v>73</v>
      </c>
      <c r="E847" s="269"/>
      <c r="F847" s="278" t="s">
        <v>2275</v>
      </c>
      <c r="G847" s="270" t="s">
        <v>1689</v>
      </c>
      <c r="H847" s="279" t="s">
        <v>8</v>
      </c>
      <c r="I847" s="269"/>
      <c r="J847" s="270"/>
      <c r="K847" s="286"/>
      <c r="L847" s="286"/>
    </row>
    <row r="848" spans="1:12" ht="43.5" x14ac:dyDescent="0.35">
      <c r="A848" s="267">
        <v>1276</v>
      </c>
      <c r="B848" s="285" t="s">
        <v>2276</v>
      </c>
      <c r="C848" s="271">
        <v>45750</v>
      </c>
      <c r="D848" s="268" t="s">
        <v>73</v>
      </c>
      <c r="E848" s="269"/>
      <c r="F848" s="278" t="s">
        <v>2277</v>
      </c>
      <c r="G848" s="270" t="s">
        <v>186</v>
      </c>
      <c r="H848" s="279" t="s">
        <v>8</v>
      </c>
      <c r="I848" s="269"/>
      <c r="J848" s="270"/>
      <c r="K848" s="286"/>
      <c r="L848" s="286"/>
    </row>
    <row r="849" spans="1:12" x14ac:dyDescent="0.35">
      <c r="A849" s="267">
        <v>1278</v>
      </c>
      <c r="B849" s="285" t="s">
        <v>2280</v>
      </c>
      <c r="C849" s="271">
        <v>45750</v>
      </c>
      <c r="D849" s="268" t="s">
        <v>73</v>
      </c>
      <c r="E849" s="269"/>
      <c r="F849" s="278" t="s">
        <v>2281</v>
      </c>
      <c r="G849" s="270" t="s">
        <v>186</v>
      </c>
      <c r="H849" s="279" t="s">
        <v>8</v>
      </c>
      <c r="I849" s="269"/>
      <c r="J849" s="270"/>
      <c r="K849" s="286"/>
      <c r="L849" s="286"/>
    </row>
    <row r="850" spans="1:12" x14ac:dyDescent="0.35">
      <c r="A850" s="267">
        <v>5</v>
      </c>
      <c r="B850" s="285" t="s">
        <v>3193</v>
      </c>
      <c r="C850" s="271">
        <v>45012</v>
      </c>
      <c r="D850" s="269" t="s">
        <v>62</v>
      </c>
      <c r="E850" s="269" t="s">
        <v>2315</v>
      </c>
      <c r="F850" s="270" t="s">
        <v>3194</v>
      </c>
      <c r="G850" s="270" t="s">
        <v>186</v>
      </c>
      <c r="H850" s="269" t="s">
        <v>9</v>
      </c>
      <c r="I850" s="269" t="s">
        <v>1398</v>
      </c>
      <c r="J850" s="270"/>
      <c r="K850" s="286"/>
      <c r="L850" s="286"/>
    </row>
    <row r="851" spans="1:12" x14ac:dyDescent="0.35">
      <c r="A851" s="267">
        <v>11</v>
      </c>
      <c r="B851" s="285" t="s">
        <v>1834</v>
      </c>
      <c r="C851" s="271">
        <v>45019</v>
      </c>
      <c r="D851" s="269" t="s">
        <v>62</v>
      </c>
      <c r="E851" s="269" t="s">
        <v>1835</v>
      </c>
      <c r="F851" s="270" t="s">
        <v>1836</v>
      </c>
      <c r="G851" s="270" t="s">
        <v>186</v>
      </c>
      <c r="H851" s="269" t="s">
        <v>9</v>
      </c>
      <c r="I851" s="269" t="s">
        <v>1398</v>
      </c>
      <c r="J851" s="270"/>
      <c r="K851" s="286"/>
      <c r="L851" s="286"/>
    </row>
    <row r="852" spans="1:12" ht="43.5" x14ac:dyDescent="0.35">
      <c r="A852" s="267">
        <v>182</v>
      </c>
      <c r="B852" s="285" t="s">
        <v>2429</v>
      </c>
      <c r="C852" s="271">
        <v>45191</v>
      </c>
      <c r="D852" s="269" t="s">
        <v>62</v>
      </c>
      <c r="E852" s="274" t="s">
        <v>2064</v>
      </c>
      <c r="F852" s="270" t="s">
        <v>7263</v>
      </c>
      <c r="G852" s="270" t="s">
        <v>186</v>
      </c>
      <c r="H852" s="269" t="s">
        <v>9</v>
      </c>
      <c r="I852" s="269"/>
      <c r="J852" s="270"/>
      <c r="K852" s="286"/>
      <c r="L852" s="286"/>
    </row>
    <row r="853" spans="1:12" x14ac:dyDescent="0.35">
      <c r="A853" s="267">
        <v>187</v>
      </c>
      <c r="B853" s="285" t="s">
        <v>2439</v>
      </c>
      <c r="C853" s="271">
        <v>45191</v>
      </c>
      <c r="D853" s="269" t="s">
        <v>62</v>
      </c>
      <c r="E853" s="269" t="s">
        <v>1546</v>
      </c>
      <c r="F853" s="270" t="s">
        <v>2440</v>
      </c>
      <c r="G853" s="270" t="s">
        <v>186</v>
      </c>
      <c r="H853" s="269" t="s">
        <v>9</v>
      </c>
      <c r="I853" s="269"/>
      <c r="J853" s="270"/>
      <c r="K853" s="286"/>
      <c r="L853" s="286"/>
    </row>
    <row r="854" spans="1:12" ht="29" x14ac:dyDescent="0.35">
      <c r="A854" s="267">
        <v>246</v>
      </c>
      <c r="B854" s="285" t="s">
        <v>2576</v>
      </c>
      <c r="C854" s="271">
        <v>45195</v>
      </c>
      <c r="D854" s="269" t="s">
        <v>62</v>
      </c>
      <c r="E854" s="274" t="s">
        <v>2064</v>
      </c>
      <c r="F854" s="270" t="s">
        <v>2577</v>
      </c>
      <c r="G854" s="270" t="s">
        <v>1689</v>
      </c>
      <c r="H854" s="269" t="s">
        <v>9</v>
      </c>
      <c r="I854" s="269"/>
      <c r="J854" s="270"/>
      <c r="K854" s="286"/>
      <c r="L854" s="286"/>
    </row>
    <row r="855" spans="1:12" ht="116" x14ac:dyDescent="0.35">
      <c r="A855" s="267">
        <v>299</v>
      </c>
      <c r="B855" s="285" t="s">
        <v>2706</v>
      </c>
      <c r="C855" s="271">
        <v>45218</v>
      </c>
      <c r="D855" s="269" t="s">
        <v>62</v>
      </c>
      <c r="E855" s="269" t="s">
        <v>2707</v>
      </c>
      <c r="F855" s="270" t="s">
        <v>2708</v>
      </c>
      <c r="G855" s="270" t="s">
        <v>186</v>
      </c>
      <c r="H855" s="269" t="s">
        <v>9</v>
      </c>
      <c r="I855" s="269"/>
      <c r="J855" s="270"/>
      <c r="K855" s="286"/>
      <c r="L855" s="286"/>
    </row>
    <row r="856" spans="1:12" ht="87" x14ac:dyDescent="0.35">
      <c r="A856" s="267">
        <v>300</v>
      </c>
      <c r="B856" s="285" t="s">
        <v>2714</v>
      </c>
      <c r="C856" s="271">
        <v>45218</v>
      </c>
      <c r="D856" s="269" t="s">
        <v>62</v>
      </c>
      <c r="E856" s="269" t="s">
        <v>2715</v>
      </c>
      <c r="F856" s="270" t="s">
        <v>7264</v>
      </c>
      <c r="G856" s="270" t="s">
        <v>186</v>
      </c>
      <c r="H856" s="269" t="s">
        <v>9</v>
      </c>
      <c r="I856" s="269"/>
      <c r="J856" s="270"/>
      <c r="K856" s="286"/>
      <c r="L856" s="286"/>
    </row>
    <row r="857" spans="1:12" ht="29" x14ac:dyDescent="0.35">
      <c r="A857" s="267">
        <v>319</v>
      </c>
      <c r="B857" s="285" t="s">
        <v>2759</v>
      </c>
      <c r="C857" s="271">
        <v>45218</v>
      </c>
      <c r="D857" s="273" t="s">
        <v>62</v>
      </c>
      <c r="E857" s="272" t="s">
        <v>400</v>
      </c>
      <c r="F857" s="270" t="s">
        <v>7265</v>
      </c>
      <c r="G857" s="270" t="s">
        <v>1689</v>
      </c>
      <c r="H857" s="269" t="s">
        <v>9</v>
      </c>
      <c r="I857" s="269"/>
      <c r="J857" s="270"/>
      <c r="K857" s="286"/>
      <c r="L857" s="286"/>
    </row>
    <row r="858" spans="1:12" x14ac:dyDescent="0.35">
      <c r="A858" s="267">
        <v>334</v>
      </c>
      <c r="B858" s="285" t="s">
        <v>2803</v>
      </c>
      <c r="C858" s="271">
        <v>45233</v>
      </c>
      <c r="D858" s="269" t="s">
        <v>62</v>
      </c>
      <c r="E858" s="274" t="s">
        <v>2064</v>
      </c>
      <c r="F858" s="275" t="s">
        <v>2804</v>
      </c>
      <c r="G858" s="275" t="s">
        <v>186</v>
      </c>
      <c r="H858" s="269" t="s">
        <v>9</v>
      </c>
      <c r="I858" s="269"/>
      <c r="J858" s="270"/>
      <c r="K858" s="286"/>
      <c r="L858" s="286"/>
    </row>
    <row r="859" spans="1:12" x14ac:dyDescent="0.35">
      <c r="A859" s="267">
        <v>460</v>
      </c>
      <c r="B859" s="285" t="s">
        <v>3106</v>
      </c>
      <c r="C859" s="271">
        <v>45295</v>
      </c>
      <c r="D859" s="269" t="s">
        <v>62</v>
      </c>
      <c r="E859" s="269" t="s">
        <v>789</v>
      </c>
      <c r="F859" s="270" t="s">
        <v>3107</v>
      </c>
      <c r="G859" s="270" t="s">
        <v>186</v>
      </c>
      <c r="H859" s="269" t="s">
        <v>9</v>
      </c>
      <c r="I859" s="269"/>
      <c r="J859" s="270"/>
      <c r="K859" s="286"/>
      <c r="L859" s="286"/>
    </row>
    <row r="860" spans="1:12" x14ac:dyDescent="0.35">
      <c r="A860" s="267">
        <v>463</v>
      </c>
      <c r="B860" s="285" t="s">
        <v>3112</v>
      </c>
      <c r="C860" s="271">
        <v>45295</v>
      </c>
      <c r="D860" s="269" t="s">
        <v>62</v>
      </c>
      <c r="E860" s="269" t="s">
        <v>789</v>
      </c>
      <c r="F860" s="270" t="s">
        <v>3113</v>
      </c>
      <c r="G860" s="270" t="s">
        <v>186</v>
      </c>
      <c r="H860" s="269" t="s">
        <v>9</v>
      </c>
      <c r="I860" s="269"/>
      <c r="J860" s="270"/>
      <c r="K860" s="286"/>
      <c r="L860" s="286"/>
    </row>
    <row r="861" spans="1:12" x14ac:dyDescent="0.35">
      <c r="A861" s="267">
        <v>464</v>
      </c>
      <c r="B861" s="285" t="s">
        <v>3114</v>
      </c>
      <c r="C861" s="271">
        <v>45295</v>
      </c>
      <c r="D861" s="269" t="s">
        <v>62</v>
      </c>
      <c r="E861" s="269" t="s">
        <v>789</v>
      </c>
      <c r="F861" s="270" t="s">
        <v>3115</v>
      </c>
      <c r="G861" s="270" t="s">
        <v>186</v>
      </c>
      <c r="H861" s="269" t="s">
        <v>9</v>
      </c>
      <c r="I861" s="269"/>
      <c r="J861" s="270"/>
      <c r="K861" s="286"/>
      <c r="L861" s="286"/>
    </row>
    <row r="862" spans="1:12" x14ac:dyDescent="0.35">
      <c r="A862" s="267">
        <v>476</v>
      </c>
      <c r="B862" s="285" t="s">
        <v>3141</v>
      </c>
      <c r="C862" s="271">
        <v>45296</v>
      </c>
      <c r="D862" s="269" t="s">
        <v>62</v>
      </c>
      <c r="E862" s="269" t="s">
        <v>2064</v>
      </c>
      <c r="F862" s="270" t="s">
        <v>3142</v>
      </c>
      <c r="G862" s="270" t="s">
        <v>186</v>
      </c>
      <c r="H862" s="269" t="s">
        <v>9</v>
      </c>
      <c r="I862" s="269"/>
      <c r="J862" s="270"/>
      <c r="K862" s="286"/>
      <c r="L862" s="286"/>
    </row>
    <row r="863" spans="1:12" x14ac:dyDescent="0.35">
      <c r="A863" s="267">
        <v>477</v>
      </c>
      <c r="B863" s="285" t="s">
        <v>3143</v>
      </c>
      <c r="C863" s="271">
        <v>45296</v>
      </c>
      <c r="D863" s="269" t="s">
        <v>62</v>
      </c>
      <c r="E863" s="269" t="s">
        <v>2064</v>
      </c>
      <c r="F863" s="270" t="s">
        <v>3144</v>
      </c>
      <c r="G863" s="270" t="s">
        <v>186</v>
      </c>
      <c r="H863" s="269" t="s">
        <v>9</v>
      </c>
      <c r="I863" s="269"/>
      <c r="J863" s="270"/>
      <c r="K863" s="286"/>
      <c r="L863" s="286"/>
    </row>
    <row r="864" spans="1:12" x14ac:dyDescent="0.35">
      <c r="A864" s="267">
        <v>478</v>
      </c>
      <c r="B864" s="285" t="s">
        <v>3145</v>
      </c>
      <c r="C864" s="271">
        <v>45296</v>
      </c>
      <c r="D864" s="269" t="s">
        <v>62</v>
      </c>
      <c r="E864" s="269" t="s">
        <v>2064</v>
      </c>
      <c r="F864" s="270" t="s">
        <v>3146</v>
      </c>
      <c r="G864" s="270" t="s">
        <v>186</v>
      </c>
      <c r="H864" s="269" t="s">
        <v>9</v>
      </c>
      <c r="I864" s="269"/>
      <c r="J864" s="270"/>
      <c r="K864" s="286"/>
      <c r="L864" s="286"/>
    </row>
    <row r="865" spans="1:12" x14ac:dyDescent="0.35">
      <c r="A865" s="267">
        <v>479</v>
      </c>
      <c r="B865" s="285" t="s">
        <v>3147</v>
      </c>
      <c r="C865" s="271">
        <v>45296</v>
      </c>
      <c r="D865" s="269" t="s">
        <v>62</v>
      </c>
      <c r="E865" s="269" t="s">
        <v>2064</v>
      </c>
      <c r="F865" s="270" t="s">
        <v>3148</v>
      </c>
      <c r="G865" s="270" t="s">
        <v>186</v>
      </c>
      <c r="H865" s="269" t="s">
        <v>9</v>
      </c>
      <c r="I865" s="269"/>
      <c r="J865" s="270"/>
      <c r="K865" s="286"/>
      <c r="L865" s="286"/>
    </row>
    <row r="866" spans="1:12" x14ac:dyDescent="0.35">
      <c r="A866" s="267">
        <v>480</v>
      </c>
      <c r="B866" s="285" t="s">
        <v>3151</v>
      </c>
      <c r="C866" s="271">
        <v>45296</v>
      </c>
      <c r="D866" s="269" t="s">
        <v>62</v>
      </c>
      <c r="E866" s="269" t="s">
        <v>2064</v>
      </c>
      <c r="F866" s="270" t="s">
        <v>3152</v>
      </c>
      <c r="G866" s="270" t="s">
        <v>186</v>
      </c>
      <c r="H866" s="269" t="s">
        <v>9</v>
      </c>
      <c r="I866" s="269"/>
      <c r="J866" s="270"/>
      <c r="K866" s="286"/>
      <c r="L866" s="286"/>
    </row>
    <row r="867" spans="1:12" x14ac:dyDescent="0.35">
      <c r="A867" s="267">
        <v>521</v>
      </c>
      <c r="B867" s="285" t="s">
        <v>3244</v>
      </c>
      <c r="C867" s="271">
        <v>45315</v>
      </c>
      <c r="D867" s="268" t="s">
        <v>62</v>
      </c>
      <c r="E867" s="269" t="s">
        <v>2419</v>
      </c>
      <c r="F867" s="270" t="s">
        <v>3245</v>
      </c>
      <c r="G867" s="270" t="s">
        <v>186</v>
      </c>
      <c r="H867" s="269" t="s">
        <v>9</v>
      </c>
      <c r="I867" s="269"/>
      <c r="J867" s="270"/>
      <c r="K867" s="286"/>
      <c r="L867" s="286"/>
    </row>
    <row r="868" spans="1:12" x14ac:dyDescent="0.35">
      <c r="A868" s="267">
        <v>529</v>
      </c>
      <c r="B868" s="285" t="s">
        <v>3261</v>
      </c>
      <c r="C868" s="271">
        <v>45315</v>
      </c>
      <c r="D868" s="268" t="s">
        <v>62</v>
      </c>
      <c r="E868" s="269" t="s">
        <v>2781</v>
      </c>
      <c r="F868" s="270" t="s">
        <v>3262</v>
      </c>
      <c r="G868" s="270" t="s">
        <v>186</v>
      </c>
      <c r="H868" s="269" t="s">
        <v>9</v>
      </c>
      <c r="I868" s="269"/>
      <c r="J868" s="270"/>
      <c r="K868" s="286"/>
      <c r="L868" s="286"/>
    </row>
    <row r="869" spans="1:12" ht="29" x14ac:dyDescent="0.35">
      <c r="A869" s="267">
        <v>530</v>
      </c>
      <c r="B869" s="285" t="s">
        <v>3266</v>
      </c>
      <c r="C869" s="271">
        <v>45315</v>
      </c>
      <c r="D869" s="268" t="s">
        <v>62</v>
      </c>
      <c r="E869" s="269" t="s">
        <v>2781</v>
      </c>
      <c r="F869" s="270" t="s">
        <v>3267</v>
      </c>
      <c r="G869" s="270" t="s">
        <v>186</v>
      </c>
      <c r="H869" s="269" t="s">
        <v>9</v>
      </c>
      <c r="I869" s="269"/>
      <c r="J869" s="270"/>
      <c r="K869" s="286"/>
      <c r="L869" s="286"/>
    </row>
    <row r="870" spans="1:12" x14ac:dyDescent="0.35">
      <c r="A870" s="267">
        <v>568</v>
      </c>
      <c r="B870" s="285" t="s">
        <v>3359</v>
      </c>
      <c r="C870" s="271">
        <v>45336</v>
      </c>
      <c r="D870" s="268" t="s">
        <v>62</v>
      </c>
      <c r="E870" s="269" t="s">
        <v>2064</v>
      </c>
      <c r="F870" s="270" t="s">
        <v>3360</v>
      </c>
      <c r="G870" s="270" t="s">
        <v>186</v>
      </c>
      <c r="H870" s="269" t="s">
        <v>9</v>
      </c>
      <c r="I870" s="269"/>
      <c r="J870" s="270"/>
      <c r="K870" s="286"/>
      <c r="L870" s="286"/>
    </row>
    <row r="871" spans="1:12" x14ac:dyDescent="0.35">
      <c r="A871" s="267">
        <v>569</v>
      </c>
      <c r="B871" s="285" t="s">
        <v>3361</v>
      </c>
      <c r="C871" s="271">
        <v>45336</v>
      </c>
      <c r="D871" s="268" t="s">
        <v>62</v>
      </c>
      <c r="E871" s="269" t="s">
        <v>2064</v>
      </c>
      <c r="F871" s="270" t="s">
        <v>3362</v>
      </c>
      <c r="G871" s="270" t="s">
        <v>186</v>
      </c>
      <c r="H871" s="269" t="s">
        <v>9</v>
      </c>
      <c r="I871" s="269"/>
      <c r="J871" s="270"/>
      <c r="K871" s="286"/>
      <c r="L871" s="286"/>
    </row>
    <row r="872" spans="1:12" x14ac:dyDescent="0.35">
      <c r="A872" s="267">
        <v>570</v>
      </c>
      <c r="B872" s="285" t="s">
        <v>3365</v>
      </c>
      <c r="C872" s="271">
        <v>45336</v>
      </c>
      <c r="D872" s="268" t="s">
        <v>62</v>
      </c>
      <c r="E872" s="269" t="s">
        <v>2064</v>
      </c>
      <c r="F872" s="270" t="s">
        <v>3366</v>
      </c>
      <c r="G872" s="270" t="s">
        <v>186</v>
      </c>
      <c r="H872" s="269" t="s">
        <v>9</v>
      </c>
      <c r="I872" s="269"/>
      <c r="J872" s="270"/>
      <c r="K872" s="286"/>
      <c r="L872" s="286"/>
    </row>
    <row r="873" spans="1:12" x14ac:dyDescent="0.35">
      <c r="A873" s="267">
        <v>571</v>
      </c>
      <c r="B873" s="285" t="s">
        <v>3367</v>
      </c>
      <c r="C873" s="271">
        <v>45336</v>
      </c>
      <c r="D873" s="268" t="s">
        <v>62</v>
      </c>
      <c r="E873" s="269" t="s">
        <v>2064</v>
      </c>
      <c r="F873" s="270" t="s">
        <v>3368</v>
      </c>
      <c r="G873" s="270" t="s">
        <v>186</v>
      </c>
      <c r="H873" s="269" t="s">
        <v>9</v>
      </c>
      <c r="I873" s="269"/>
      <c r="J873" s="270"/>
      <c r="K873" s="286"/>
      <c r="L873" s="286"/>
    </row>
    <row r="874" spans="1:12" x14ac:dyDescent="0.35">
      <c r="A874" s="267">
        <v>572</v>
      </c>
      <c r="B874" s="285" t="s">
        <v>3369</v>
      </c>
      <c r="C874" s="271">
        <v>45336</v>
      </c>
      <c r="D874" s="268" t="s">
        <v>62</v>
      </c>
      <c r="E874" s="269" t="s">
        <v>2064</v>
      </c>
      <c r="F874" s="270" t="s">
        <v>3370</v>
      </c>
      <c r="G874" s="270" t="s">
        <v>186</v>
      </c>
      <c r="H874" s="269" t="s">
        <v>9</v>
      </c>
      <c r="I874" s="269"/>
      <c r="J874" s="270"/>
      <c r="K874" s="286"/>
      <c r="L874" s="286"/>
    </row>
    <row r="875" spans="1:12" x14ac:dyDescent="0.35">
      <c r="A875" s="267">
        <v>574</v>
      </c>
      <c r="B875" s="285" t="s">
        <v>3373</v>
      </c>
      <c r="C875" s="271">
        <v>45336</v>
      </c>
      <c r="D875" s="268" t="s">
        <v>62</v>
      </c>
      <c r="E875" s="269" t="s">
        <v>2064</v>
      </c>
      <c r="F875" s="270" t="s">
        <v>3374</v>
      </c>
      <c r="G875" s="270" t="s">
        <v>186</v>
      </c>
      <c r="H875" s="269" t="s">
        <v>9</v>
      </c>
      <c r="I875" s="269"/>
      <c r="J875" s="270"/>
      <c r="K875" s="286"/>
      <c r="L875" s="286"/>
    </row>
    <row r="876" spans="1:12" x14ac:dyDescent="0.35">
      <c r="A876" s="267">
        <v>575</v>
      </c>
      <c r="B876" s="285" t="s">
        <v>3375</v>
      </c>
      <c r="C876" s="271">
        <v>45336</v>
      </c>
      <c r="D876" s="268" t="s">
        <v>62</v>
      </c>
      <c r="E876" s="269" t="s">
        <v>2064</v>
      </c>
      <c r="F876" s="270" t="s">
        <v>3376</v>
      </c>
      <c r="G876" s="270" t="s">
        <v>186</v>
      </c>
      <c r="H876" s="269" t="s">
        <v>9</v>
      </c>
      <c r="I876" s="269"/>
      <c r="J876" s="270"/>
      <c r="K876" s="286"/>
      <c r="L876" s="286"/>
    </row>
    <row r="877" spans="1:12" ht="29" x14ac:dyDescent="0.35">
      <c r="A877" s="267">
        <v>665</v>
      </c>
      <c r="B877" s="285" t="s">
        <v>3598</v>
      </c>
      <c r="C877" s="271">
        <v>45112</v>
      </c>
      <c r="D877" s="268" t="s">
        <v>62</v>
      </c>
      <c r="E877" s="269" t="s">
        <v>62</v>
      </c>
      <c r="F877" s="270" t="s">
        <v>3599</v>
      </c>
      <c r="G877" s="270" t="s">
        <v>186</v>
      </c>
      <c r="H877" s="269" t="s">
        <v>9</v>
      </c>
      <c r="I877" s="269"/>
      <c r="J877" s="270"/>
      <c r="K877" s="286"/>
      <c r="L877" s="286"/>
    </row>
    <row r="878" spans="1:12" x14ac:dyDescent="0.35">
      <c r="A878" s="267">
        <v>680</v>
      </c>
      <c r="B878" s="285" t="s">
        <v>3634</v>
      </c>
      <c r="C878" s="271">
        <v>45128</v>
      </c>
      <c r="D878" s="268" t="s">
        <v>62</v>
      </c>
      <c r="E878" s="268" t="s">
        <v>3635</v>
      </c>
      <c r="F878" s="270" t="s">
        <v>3636</v>
      </c>
      <c r="G878" s="270" t="s">
        <v>186</v>
      </c>
      <c r="H878" s="269" t="s">
        <v>9</v>
      </c>
      <c r="I878" s="269"/>
      <c r="J878" s="270"/>
      <c r="K878" s="286"/>
      <c r="L878" s="286"/>
    </row>
    <row r="879" spans="1:12" x14ac:dyDescent="0.35">
      <c r="A879" s="267">
        <v>832</v>
      </c>
      <c r="B879" s="285" t="s">
        <v>4013</v>
      </c>
      <c r="C879" s="271">
        <v>45233</v>
      </c>
      <c r="D879" s="268" t="s">
        <v>62</v>
      </c>
      <c r="E879" s="268" t="s">
        <v>1673</v>
      </c>
      <c r="F879" s="275" t="s">
        <v>2802</v>
      </c>
      <c r="G879" s="275" t="s">
        <v>186</v>
      </c>
      <c r="H879" s="269" t="s">
        <v>9</v>
      </c>
      <c r="I879" s="269"/>
      <c r="J879" s="270"/>
      <c r="K879" s="286"/>
      <c r="L879" s="286"/>
    </row>
    <row r="880" spans="1:12" x14ac:dyDescent="0.35">
      <c r="A880" s="267">
        <v>833</v>
      </c>
      <c r="B880" s="285" t="s">
        <v>4014</v>
      </c>
      <c r="C880" s="271">
        <v>45233</v>
      </c>
      <c r="D880" s="268" t="s">
        <v>62</v>
      </c>
      <c r="E880" s="268" t="s">
        <v>1673</v>
      </c>
      <c r="F880" s="275" t="s">
        <v>2804</v>
      </c>
      <c r="G880" s="275" t="s">
        <v>186</v>
      </c>
      <c r="H880" s="269" t="s">
        <v>9</v>
      </c>
      <c r="I880" s="269"/>
      <c r="J880" s="270"/>
      <c r="K880" s="286"/>
      <c r="L880" s="286"/>
    </row>
    <row r="881" spans="1:12" x14ac:dyDescent="0.35">
      <c r="A881" s="267">
        <v>834</v>
      </c>
      <c r="B881" s="285" t="s">
        <v>4015</v>
      </c>
      <c r="C881" s="271">
        <v>45233</v>
      </c>
      <c r="D881" s="268" t="s">
        <v>62</v>
      </c>
      <c r="E881" s="268" t="s">
        <v>1673</v>
      </c>
      <c r="F881" s="275" t="s">
        <v>2806</v>
      </c>
      <c r="G881" s="275" t="s">
        <v>186</v>
      </c>
      <c r="H881" s="269" t="s">
        <v>9</v>
      </c>
      <c r="I881" s="269"/>
      <c r="J881" s="270"/>
      <c r="K881" s="286"/>
      <c r="L881" s="286"/>
    </row>
    <row r="882" spans="1:12" x14ac:dyDescent="0.35">
      <c r="A882" s="267">
        <v>835</v>
      </c>
      <c r="B882" s="285" t="s">
        <v>4016</v>
      </c>
      <c r="C882" s="271">
        <v>45233</v>
      </c>
      <c r="D882" s="268" t="s">
        <v>62</v>
      </c>
      <c r="E882" s="268" t="s">
        <v>1673</v>
      </c>
      <c r="F882" s="275" t="s">
        <v>2808</v>
      </c>
      <c r="G882" s="275" t="s">
        <v>186</v>
      </c>
      <c r="H882" s="269" t="s">
        <v>9</v>
      </c>
      <c r="I882" s="269"/>
      <c r="J882" s="270"/>
      <c r="K882" s="286"/>
      <c r="L882" s="286"/>
    </row>
    <row r="883" spans="1:12" x14ac:dyDescent="0.35">
      <c r="A883" s="267">
        <v>836</v>
      </c>
      <c r="B883" s="285" t="s">
        <v>4017</v>
      </c>
      <c r="C883" s="271">
        <v>45233</v>
      </c>
      <c r="D883" s="268" t="s">
        <v>62</v>
      </c>
      <c r="E883" s="268" t="s">
        <v>1673</v>
      </c>
      <c r="F883" s="275" t="s">
        <v>2810</v>
      </c>
      <c r="G883" s="275" t="s">
        <v>186</v>
      </c>
      <c r="H883" s="269" t="s">
        <v>9</v>
      </c>
      <c r="I883" s="269"/>
      <c r="J883" s="270"/>
      <c r="K883" s="286"/>
      <c r="L883" s="286"/>
    </row>
    <row r="884" spans="1:12" x14ac:dyDescent="0.35">
      <c r="A884" s="267">
        <v>837</v>
      </c>
      <c r="B884" s="285" t="s">
        <v>4018</v>
      </c>
      <c r="C884" s="271">
        <v>45233</v>
      </c>
      <c r="D884" s="268" t="s">
        <v>62</v>
      </c>
      <c r="E884" s="268" t="s">
        <v>1673</v>
      </c>
      <c r="F884" s="275" t="s">
        <v>2812</v>
      </c>
      <c r="G884" s="275" t="s">
        <v>186</v>
      </c>
      <c r="H884" s="269" t="s">
        <v>9</v>
      </c>
      <c r="I884" s="269"/>
      <c r="J884" s="270"/>
      <c r="K884" s="286"/>
      <c r="L884" s="286"/>
    </row>
    <row r="885" spans="1:12" x14ac:dyDescent="0.35">
      <c r="A885" s="267">
        <v>838</v>
      </c>
      <c r="B885" s="285" t="s">
        <v>4019</v>
      </c>
      <c r="C885" s="271">
        <v>45233</v>
      </c>
      <c r="D885" s="268" t="s">
        <v>62</v>
      </c>
      <c r="E885" s="268" t="s">
        <v>1673</v>
      </c>
      <c r="F885" s="275" t="s">
        <v>2814</v>
      </c>
      <c r="G885" s="275" t="s">
        <v>186</v>
      </c>
      <c r="H885" s="269" t="s">
        <v>9</v>
      </c>
      <c r="I885" s="269"/>
      <c r="J885" s="270"/>
      <c r="K885" s="286"/>
      <c r="L885" s="286"/>
    </row>
    <row r="886" spans="1:12" x14ac:dyDescent="0.35">
      <c r="A886" s="267">
        <v>839</v>
      </c>
      <c r="B886" s="285" t="s">
        <v>4020</v>
      </c>
      <c r="C886" s="271">
        <v>45233</v>
      </c>
      <c r="D886" s="268" t="s">
        <v>62</v>
      </c>
      <c r="E886" s="268" t="s">
        <v>1673</v>
      </c>
      <c r="F886" s="275" t="s">
        <v>2819</v>
      </c>
      <c r="G886" s="275" t="s">
        <v>186</v>
      </c>
      <c r="H886" s="269" t="s">
        <v>9</v>
      </c>
      <c r="I886" s="269"/>
      <c r="J886" s="270"/>
      <c r="K886" s="286"/>
      <c r="L886" s="286"/>
    </row>
    <row r="887" spans="1:12" x14ac:dyDescent="0.35">
      <c r="A887" s="267">
        <v>840</v>
      </c>
      <c r="B887" s="285" t="s">
        <v>4024</v>
      </c>
      <c r="C887" s="271">
        <v>45233</v>
      </c>
      <c r="D887" s="268" t="s">
        <v>62</v>
      </c>
      <c r="E887" s="268" t="s">
        <v>1673</v>
      </c>
      <c r="F887" s="275" t="s">
        <v>4025</v>
      </c>
      <c r="G887" s="275" t="s">
        <v>186</v>
      </c>
      <c r="H887" s="269" t="s">
        <v>9</v>
      </c>
      <c r="I887" s="269"/>
      <c r="J887" s="270"/>
      <c r="K887" s="286"/>
      <c r="L887" s="286"/>
    </row>
    <row r="888" spans="1:12" x14ac:dyDescent="0.35">
      <c r="A888" s="267">
        <v>841</v>
      </c>
      <c r="B888" s="285" t="s">
        <v>4026</v>
      </c>
      <c r="C888" s="271">
        <v>45233</v>
      </c>
      <c r="D888" s="268" t="s">
        <v>62</v>
      </c>
      <c r="E888" s="268" t="s">
        <v>1673</v>
      </c>
      <c r="F888" s="275" t="s">
        <v>2823</v>
      </c>
      <c r="G888" s="275" t="s">
        <v>186</v>
      </c>
      <c r="H888" s="269" t="s">
        <v>9</v>
      </c>
      <c r="I888" s="269"/>
      <c r="J888" s="270"/>
      <c r="K888" s="286"/>
      <c r="L888" s="286"/>
    </row>
    <row r="889" spans="1:12" x14ac:dyDescent="0.35">
      <c r="A889" s="267">
        <v>842</v>
      </c>
      <c r="B889" s="285" t="s">
        <v>4027</v>
      </c>
      <c r="C889" s="271">
        <v>45233</v>
      </c>
      <c r="D889" s="268" t="s">
        <v>62</v>
      </c>
      <c r="E889" s="268" t="s">
        <v>1673</v>
      </c>
      <c r="F889" s="275" t="s">
        <v>2825</v>
      </c>
      <c r="G889" s="275" t="s">
        <v>186</v>
      </c>
      <c r="H889" s="269" t="s">
        <v>9</v>
      </c>
      <c r="I889" s="269"/>
      <c r="J889" s="270"/>
      <c r="K889" s="286"/>
      <c r="L889" s="286"/>
    </row>
    <row r="890" spans="1:12" x14ac:dyDescent="0.35">
      <c r="A890" s="267">
        <v>843</v>
      </c>
      <c r="B890" s="285" t="s">
        <v>4028</v>
      </c>
      <c r="C890" s="271">
        <v>45233</v>
      </c>
      <c r="D890" s="268" t="s">
        <v>62</v>
      </c>
      <c r="E890" s="268" t="s">
        <v>1673</v>
      </c>
      <c r="F890" s="275" t="s">
        <v>2827</v>
      </c>
      <c r="G890" s="275" t="s">
        <v>186</v>
      </c>
      <c r="H890" s="269" t="s">
        <v>9</v>
      </c>
      <c r="I890" s="269"/>
      <c r="J890" s="270"/>
      <c r="K890" s="286"/>
      <c r="L890" s="286"/>
    </row>
    <row r="891" spans="1:12" x14ac:dyDescent="0.35">
      <c r="A891" s="267">
        <v>844</v>
      </c>
      <c r="B891" s="285" t="s">
        <v>4029</v>
      </c>
      <c r="C891" s="271">
        <v>45233</v>
      </c>
      <c r="D891" s="268" t="s">
        <v>62</v>
      </c>
      <c r="E891" s="268" t="s">
        <v>1673</v>
      </c>
      <c r="F891" s="275" t="s">
        <v>2829</v>
      </c>
      <c r="G891" s="275" t="s">
        <v>186</v>
      </c>
      <c r="H891" s="269" t="s">
        <v>9</v>
      </c>
      <c r="I891" s="269"/>
      <c r="J891" s="270"/>
      <c r="K891" s="286"/>
      <c r="L891" s="286"/>
    </row>
    <row r="892" spans="1:12" ht="29" x14ac:dyDescent="0.35">
      <c r="A892" s="267">
        <v>921</v>
      </c>
      <c r="B892" s="285" t="s">
        <v>4210</v>
      </c>
      <c r="C892" s="271">
        <v>45288</v>
      </c>
      <c r="D892" s="268" t="s">
        <v>62</v>
      </c>
      <c r="E892" s="268" t="s">
        <v>1673</v>
      </c>
      <c r="F892" s="270" t="s">
        <v>4211</v>
      </c>
      <c r="G892" s="270" t="s">
        <v>186</v>
      </c>
      <c r="H892" s="269" t="s">
        <v>9</v>
      </c>
      <c r="I892" s="269"/>
      <c r="J892" s="270"/>
      <c r="K892" s="286"/>
      <c r="L892" s="286"/>
    </row>
    <row r="893" spans="1:12" ht="29" x14ac:dyDescent="0.35">
      <c r="A893" s="267">
        <v>924</v>
      </c>
      <c r="B893" s="285" t="s">
        <v>4216</v>
      </c>
      <c r="C893" s="271">
        <v>45288</v>
      </c>
      <c r="D893" s="268" t="s">
        <v>62</v>
      </c>
      <c r="E893" s="268" t="s">
        <v>3531</v>
      </c>
      <c r="F893" s="270" t="s">
        <v>4217</v>
      </c>
      <c r="G893" s="270" t="s">
        <v>186</v>
      </c>
      <c r="H893" s="269" t="s">
        <v>9</v>
      </c>
      <c r="I893" s="269"/>
      <c r="J893" s="270"/>
      <c r="K893" s="286"/>
      <c r="L893" s="286"/>
    </row>
    <row r="894" spans="1:12" x14ac:dyDescent="0.35">
      <c r="A894" s="267">
        <v>935</v>
      </c>
      <c r="B894" s="285" t="s">
        <v>4243</v>
      </c>
      <c r="C894" s="271">
        <v>45296</v>
      </c>
      <c r="D894" s="269" t="s">
        <v>62</v>
      </c>
      <c r="E894" s="269" t="s">
        <v>2064</v>
      </c>
      <c r="F894" s="270" t="s">
        <v>4244</v>
      </c>
      <c r="G894" s="270" t="s">
        <v>186</v>
      </c>
      <c r="H894" s="269" t="s">
        <v>9</v>
      </c>
      <c r="I894" s="269"/>
      <c r="J894" s="270"/>
      <c r="K894" s="286"/>
      <c r="L894" s="286"/>
    </row>
    <row r="895" spans="1:12" x14ac:dyDescent="0.35">
      <c r="A895" s="267">
        <v>1039</v>
      </c>
      <c r="B895" s="285" t="s">
        <v>1672</v>
      </c>
      <c r="C895" s="271">
        <v>45365</v>
      </c>
      <c r="D895" s="268" t="s">
        <v>62</v>
      </c>
      <c r="E895" s="268" t="s">
        <v>1673</v>
      </c>
      <c r="F895" s="270" t="s">
        <v>1674</v>
      </c>
      <c r="G895" s="270" t="s">
        <v>186</v>
      </c>
      <c r="H895" s="269" t="s">
        <v>9</v>
      </c>
      <c r="I895" s="269"/>
      <c r="J895" s="270"/>
      <c r="K895" s="286"/>
      <c r="L895" s="286"/>
    </row>
    <row r="896" spans="1:12" x14ac:dyDescent="0.35">
      <c r="A896" s="267">
        <v>1195</v>
      </c>
      <c r="B896" s="285" t="s">
        <v>2063</v>
      </c>
      <c r="C896" s="271">
        <v>45635</v>
      </c>
      <c r="D896" s="268" t="s">
        <v>62</v>
      </c>
      <c r="E896" s="269" t="s">
        <v>2064</v>
      </c>
      <c r="F896" s="272" t="s">
        <v>2065</v>
      </c>
      <c r="G896" s="272" t="s">
        <v>186</v>
      </c>
      <c r="H896" s="273" t="s">
        <v>8</v>
      </c>
      <c r="I896" s="269"/>
      <c r="J896" s="270"/>
      <c r="K896" s="286"/>
      <c r="L896" s="286"/>
    </row>
    <row r="897" spans="1:12" x14ac:dyDescent="0.35">
      <c r="A897" s="267">
        <v>1213</v>
      </c>
      <c r="B897" s="285" t="s">
        <v>2119</v>
      </c>
      <c r="C897" s="271">
        <v>45636</v>
      </c>
      <c r="D897" s="268" t="s">
        <v>62</v>
      </c>
      <c r="E897" s="269" t="s">
        <v>2064</v>
      </c>
      <c r="F897" s="272" t="s">
        <v>2120</v>
      </c>
      <c r="G897" s="272" t="s">
        <v>186</v>
      </c>
      <c r="H897" s="273" t="s">
        <v>8</v>
      </c>
      <c r="I897" s="269"/>
      <c r="J897" s="270"/>
      <c r="K897" s="286"/>
      <c r="L897" s="286"/>
    </row>
    <row r="898" spans="1:12" ht="29" x14ac:dyDescent="0.35">
      <c r="A898" s="267">
        <v>1214</v>
      </c>
      <c r="B898" s="285" t="s">
        <v>2121</v>
      </c>
      <c r="C898" s="271">
        <v>45636</v>
      </c>
      <c r="D898" s="268" t="s">
        <v>62</v>
      </c>
      <c r="E898" s="269" t="s">
        <v>2064</v>
      </c>
      <c r="F898" s="272" t="s">
        <v>2122</v>
      </c>
      <c r="G898" s="272" t="s">
        <v>186</v>
      </c>
      <c r="H898" s="273" t="s">
        <v>8</v>
      </c>
      <c r="I898" s="269"/>
      <c r="J898" s="270"/>
      <c r="K898" s="286"/>
      <c r="L898" s="286"/>
    </row>
    <row r="899" spans="1:12" ht="29" x14ac:dyDescent="0.35">
      <c r="A899" s="267">
        <v>1215</v>
      </c>
      <c r="B899" s="285" t="s">
        <v>2123</v>
      </c>
      <c r="C899" s="271">
        <v>45636</v>
      </c>
      <c r="D899" s="268" t="s">
        <v>62</v>
      </c>
      <c r="E899" s="269" t="s">
        <v>2064</v>
      </c>
      <c r="F899" s="272" t="s">
        <v>2124</v>
      </c>
      <c r="G899" s="272" t="s">
        <v>186</v>
      </c>
      <c r="H899" s="273" t="s">
        <v>8</v>
      </c>
      <c r="I899" s="269"/>
      <c r="J899" s="270"/>
      <c r="K899" s="286"/>
      <c r="L899" s="286"/>
    </row>
    <row r="900" spans="1:12" x14ac:dyDescent="0.35">
      <c r="A900" s="267">
        <v>1218</v>
      </c>
      <c r="B900" s="285" t="s">
        <v>2128</v>
      </c>
      <c r="C900" s="271">
        <v>45636</v>
      </c>
      <c r="D900" s="268" t="s">
        <v>62</v>
      </c>
      <c r="E900" s="269" t="s">
        <v>2064</v>
      </c>
      <c r="F900" s="272" t="s">
        <v>2129</v>
      </c>
      <c r="G900" s="272" t="s">
        <v>186</v>
      </c>
      <c r="H900" s="273" t="s">
        <v>8</v>
      </c>
      <c r="I900" s="269"/>
      <c r="J900" s="270"/>
      <c r="K900" s="286"/>
      <c r="L900" s="286"/>
    </row>
    <row r="901" spans="1:12" ht="29" x14ac:dyDescent="0.35">
      <c r="A901" s="267">
        <v>1219</v>
      </c>
      <c r="B901" s="285" t="s">
        <v>2130</v>
      </c>
      <c r="C901" s="271">
        <v>45636</v>
      </c>
      <c r="D901" s="268" t="s">
        <v>62</v>
      </c>
      <c r="E901" s="269" t="s">
        <v>2064</v>
      </c>
      <c r="F901" s="272" t="s">
        <v>2131</v>
      </c>
      <c r="G901" s="272" t="s">
        <v>186</v>
      </c>
      <c r="H901" s="269" t="s">
        <v>9</v>
      </c>
      <c r="I901" s="269"/>
      <c r="J901" s="270"/>
      <c r="K901" s="286"/>
      <c r="L901" s="286"/>
    </row>
    <row r="902" spans="1:12" x14ac:dyDescent="0.35">
      <c r="A902" s="267">
        <v>1221</v>
      </c>
      <c r="B902" s="285" t="s">
        <v>2136</v>
      </c>
      <c r="C902" s="271">
        <v>45636</v>
      </c>
      <c r="D902" s="268" t="s">
        <v>62</v>
      </c>
      <c r="E902" s="269" t="s">
        <v>2064</v>
      </c>
      <c r="F902" s="272" t="s">
        <v>2137</v>
      </c>
      <c r="G902" s="272" t="s">
        <v>186</v>
      </c>
      <c r="H902" s="273" t="s">
        <v>8</v>
      </c>
      <c r="I902" s="269"/>
      <c r="J902" s="270"/>
      <c r="K902" s="286"/>
      <c r="L902" s="286"/>
    </row>
    <row r="903" spans="1:12" ht="29" x14ac:dyDescent="0.35">
      <c r="A903" s="267">
        <v>1222</v>
      </c>
      <c r="B903" s="285" t="s">
        <v>2138</v>
      </c>
      <c r="C903" s="271">
        <v>45636</v>
      </c>
      <c r="D903" s="268" t="s">
        <v>62</v>
      </c>
      <c r="E903" s="269" t="s">
        <v>2064</v>
      </c>
      <c r="F903" s="272" t="s">
        <v>2139</v>
      </c>
      <c r="G903" s="272" t="s">
        <v>186</v>
      </c>
      <c r="H903" s="273" t="s">
        <v>8</v>
      </c>
      <c r="I903" s="269"/>
      <c r="J903" s="270"/>
      <c r="K903" s="286"/>
      <c r="L903" s="286"/>
    </row>
    <row r="904" spans="1:12" x14ac:dyDescent="0.35">
      <c r="A904" s="267">
        <v>1277</v>
      </c>
      <c r="B904" s="285" t="s">
        <v>2278</v>
      </c>
      <c r="C904" s="271">
        <v>45750</v>
      </c>
      <c r="D904" s="268" t="s">
        <v>62</v>
      </c>
      <c r="E904" s="269" t="s">
        <v>2064</v>
      </c>
      <c r="F904" s="278" t="s">
        <v>2279</v>
      </c>
      <c r="G904" s="278" t="s">
        <v>186</v>
      </c>
      <c r="H904" s="279" t="s">
        <v>8</v>
      </c>
      <c r="I904" s="269"/>
      <c r="J904" s="270"/>
      <c r="K904" s="286"/>
      <c r="L904" s="286"/>
    </row>
    <row r="905" spans="1:12" ht="29" x14ac:dyDescent="0.35">
      <c r="A905" s="267">
        <v>635</v>
      </c>
      <c r="B905" s="285" t="s">
        <v>3524</v>
      </c>
      <c r="C905" s="271">
        <v>45111</v>
      </c>
      <c r="D905" s="269" t="s">
        <v>79</v>
      </c>
      <c r="E905" s="268" t="s">
        <v>14</v>
      </c>
      <c r="F905" s="270" t="s">
        <v>3525</v>
      </c>
      <c r="G905" s="270" t="s">
        <v>186</v>
      </c>
      <c r="H905" s="269" t="s">
        <v>9</v>
      </c>
      <c r="I905" s="269"/>
      <c r="J905" s="270"/>
      <c r="K905" s="286"/>
      <c r="L905" s="286"/>
    </row>
    <row r="906" spans="1:12" ht="29" x14ac:dyDescent="0.35">
      <c r="A906" s="267">
        <v>848</v>
      </c>
      <c r="B906" s="285" t="s">
        <v>4037</v>
      </c>
      <c r="C906" s="271">
        <v>45247</v>
      </c>
      <c r="D906" s="268" t="s">
        <v>79</v>
      </c>
      <c r="E906" s="268" t="s">
        <v>26</v>
      </c>
      <c r="F906" s="270" t="s">
        <v>4038</v>
      </c>
      <c r="G906" s="270" t="s">
        <v>186</v>
      </c>
      <c r="H906" s="269" t="s">
        <v>9</v>
      </c>
      <c r="I906" s="269"/>
      <c r="J906" s="270"/>
      <c r="K906" s="286"/>
      <c r="L906" s="286"/>
    </row>
    <row r="907" spans="1:12" x14ac:dyDescent="0.35">
      <c r="A907" s="267">
        <v>849</v>
      </c>
      <c r="B907" s="285" t="s">
        <v>4039</v>
      </c>
      <c r="C907" s="271">
        <v>45247</v>
      </c>
      <c r="D907" s="268" t="s">
        <v>79</v>
      </c>
      <c r="E907" s="268" t="s">
        <v>26</v>
      </c>
      <c r="F907" s="270" t="s">
        <v>4040</v>
      </c>
      <c r="G907" s="270" t="s">
        <v>186</v>
      </c>
      <c r="H907" s="269" t="s">
        <v>9</v>
      </c>
      <c r="I907" s="269"/>
      <c r="J907" s="270"/>
      <c r="K907" s="286"/>
      <c r="L907" s="286"/>
    </row>
    <row r="908" spans="1:12" ht="29" x14ac:dyDescent="0.35">
      <c r="A908" s="267">
        <v>850</v>
      </c>
      <c r="B908" s="285" t="s">
        <v>4044</v>
      </c>
      <c r="C908" s="271">
        <v>45247</v>
      </c>
      <c r="D908" s="268" t="s">
        <v>79</v>
      </c>
      <c r="E908" s="269"/>
      <c r="F908" s="270" t="s">
        <v>4045</v>
      </c>
      <c r="G908" s="270" t="s">
        <v>186</v>
      </c>
      <c r="H908" s="269" t="s">
        <v>9</v>
      </c>
      <c r="I908" s="269"/>
      <c r="J908" s="270"/>
      <c r="K908" s="286"/>
      <c r="L908" s="286"/>
    </row>
    <row r="909" spans="1:12" x14ac:dyDescent="0.35">
      <c r="A909" s="267">
        <v>866</v>
      </c>
      <c r="B909" s="285" t="s">
        <v>4077</v>
      </c>
      <c r="C909" s="271">
        <v>45272</v>
      </c>
      <c r="D909" s="268" t="s">
        <v>79</v>
      </c>
      <c r="E909" s="268" t="s">
        <v>4078</v>
      </c>
      <c r="F909" s="270" t="s">
        <v>4079</v>
      </c>
      <c r="G909" s="270" t="s">
        <v>186</v>
      </c>
      <c r="H909" s="269" t="s">
        <v>9</v>
      </c>
      <c r="I909" s="269"/>
      <c r="J909" s="270"/>
      <c r="K909" s="286"/>
      <c r="L909" s="286"/>
    </row>
    <row r="910" spans="1:12" ht="29" x14ac:dyDescent="0.35">
      <c r="A910" s="267">
        <v>922</v>
      </c>
      <c r="B910" s="285" t="s">
        <v>4212</v>
      </c>
      <c r="C910" s="271">
        <v>45288</v>
      </c>
      <c r="D910" s="268" t="s">
        <v>79</v>
      </c>
      <c r="E910" s="268" t="s">
        <v>1673</v>
      </c>
      <c r="F910" s="270" t="s">
        <v>4213</v>
      </c>
      <c r="G910" s="270" t="s">
        <v>186</v>
      </c>
      <c r="H910" s="269" t="s">
        <v>9</v>
      </c>
      <c r="I910" s="269"/>
      <c r="J910" s="270"/>
      <c r="K910" s="286"/>
      <c r="L910" s="286"/>
    </row>
    <row r="911" spans="1:12" x14ac:dyDescent="0.35">
      <c r="A911" s="267">
        <v>923</v>
      </c>
      <c r="B911" s="285" t="s">
        <v>4214</v>
      </c>
      <c r="C911" s="271">
        <v>45288</v>
      </c>
      <c r="D911" s="268" t="s">
        <v>79</v>
      </c>
      <c r="E911" s="269"/>
      <c r="F911" s="270" t="s">
        <v>4215</v>
      </c>
      <c r="G911" s="270" t="s">
        <v>186</v>
      </c>
      <c r="H911" s="269" t="s">
        <v>9</v>
      </c>
      <c r="I911" s="269"/>
      <c r="J911" s="270"/>
      <c r="K911" s="286"/>
      <c r="L911" s="286"/>
    </row>
    <row r="912" spans="1:12" x14ac:dyDescent="0.35">
      <c r="A912" s="267">
        <v>1010</v>
      </c>
      <c r="B912" s="285" t="s">
        <v>1588</v>
      </c>
      <c r="C912" s="271">
        <v>45335</v>
      </c>
      <c r="D912" s="269" t="s">
        <v>79</v>
      </c>
      <c r="E912" s="269"/>
      <c r="F912" s="270" t="s">
        <v>1589</v>
      </c>
      <c r="G912" s="270" t="s">
        <v>186</v>
      </c>
      <c r="H912" s="269" t="s">
        <v>9</v>
      </c>
      <c r="I912" s="269"/>
      <c r="J912" s="270"/>
      <c r="K912" s="286"/>
      <c r="L912" s="286"/>
    </row>
    <row r="913" spans="1:12" x14ac:dyDescent="0.35">
      <c r="A913" s="267">
        <v>1041</v>
      </c>
      <c r="B913" s="285" t="s">
        <v>1685</v>
      </c>
      <c r="C913" s="271">
        <v>45365</v>
      </c>
      <c r="D913" s="268" t="s">
        <v>79</v>
      </c>
      <c r="E913" s="268" t="s">
        <v>1681</v>
      </c>
      <c r="F913" s="270" t="s">
        <v>1686</v>
      </c>
      <c r="G913" s="270" t="s">
        <v>186</v>
      </c>
      <c r="H913" s="269" t="s">
        <v>9</v>
      </c>
      <c r="I913" s="269"/>
      <c r="J913" s="270"/>
      <c r="K913" s="286"/>
      <c r="L913" s="286"/>
    </row>
    <row r="914" spans="1:12" ht="29" x14ac:dyDescent="0.35">
      <c r="A914" s="267">
        <v>1054</v>
      </c>
      <c r="B914" s="285" t="s">
        <v>1718</v>
      </c>
      <c r="C914" s="271">
        <v>45365</v>
      </c>
      <c r="D914" s="268" t="s">
        <v>79</v>
      </c>
      <c r="E914" s="269"/>
      <c r="F914" s="270" t="s">
        <v>1719</v>
      </c>
      <c r="G914" s="270" t="s">
        <v>186</v>
      </c>
      <c r="H914" s="269" t="s">
        <v>9</v>
      </c>
      <c r="I914" s="269"/>
      <c r="J914" s="270"/>
      <c r="K914" s="286"/>
      <c r="L914" s="286"/>
    </row>
    <row r="915" spans="1:12" x14ac:dyDescent="0.35">
      <c r="A915" s="267">
        <v>1093</v>
      </c>
      <c r="B915" s="285" t="s">
        <v>1820</v>
      </c>
      <c r="C915" s="271">
        <v>45457</v>
      </c>
      <c r="D915" s="268" t="s">
        <v>79</v>
      </c>
      <c r="E915" s="269"/>
      <c r="F915" s="270" t="s">
        <v>1821</v>
      </c>
      <c r="G915" s="270" t="s">
        <v>186</v>
      </c>
      <c r="H915" s="269" t="s">
        <v>9</v>
      </c>
      <c r="I915" s="269"/>
      <c r="J915" s="270"/>
      <c r="K915" s="286"/>
      <c r="L915" s="286"/>
    </row>
    <row r="916" spans="1:12" ht="29" x14ac:dyDescent="0.35">
      <c r="A916" s="267">
        <v>1094</v>
      </c>
      <c r="B916" s="285" t="s">
        <v>1822</v>
      </c>
      <c r="C916" s="271">
        <v>45457</v>
      </c>
      <c r="D916" s="268" t="s">
        <v>79</v>
      </c>
      <c r="E916" s="269"/>
      <c r="F916" s="270" t="s">
        <v>1823</v>
      </c>
      <c r="G916" s="270" t="s">
        <v>186</v>
      </c>
      <c r="H916" s="269" t="s">
        <v>9</v>
      </c>
      <c r="I916" s="269"/>
      <c r="J916" s="270"/>
      <c r="K916" s="286"/>
      <c r="L916" s="286"/>
    </row>
    <row r="917" spans="1:12" ht="29" x14ac:dyDescent="0.35">
      <c r="A917" s="267">
        <v>1095</v>
      </c>
      <c r="B917" s="285" t="s">
        <v>1824</v>
      </c>
      <c r="C917" s="271">
        <v>45457</v>
      </c>
      <c r="D917" s="268" t="s">
        <v>79</v>
      </c>
      <c r="E917" s="269"/>
      <c r="F917" s="270" t="s">
        <v>1825</v>
      </c>
      <c r="G917" s="270" t="s">
        <v>186</v>
      </c>
      <c r="H917" s="269" t="s">
        <v>9</v>
      </c>
      <c r="I917" s="269"/>
      <c r="J917" s="270"/>
      <c r="K917" s="286"/>
      <c r="L917" s="286"/>
    </row>
    <row r="918" spans="1:12" ht="29" x14ac:dyDescent="0.35">
      <c r="A918" s="267">
        <v>1096</v>
      </c>
      <c r="B918" s="285" t="s">
        <v>1826</v>
      </c>
      <c r="C918" s="271">
        <v>45457</v>
      </c>
      <c r="D918" s="268" t="s">
        <v>79</v>
      </c>
      <c r="E918" s="269"/>
      <c r="F918" s="270" t="s">
        <v>1827</v>
      </c>
      <c r="G918" s="270" t="s">
        <v>186</v>
      </c>
      <c r="H918" s="269" t="s">
        <v>9</v>
      </c>
      <c r="I918" s="269"/>
      <c r="J918" s="270"/>
      <c r="K918" s="286"/>
      <c r="L918" s="286"/>
    </row>
    <row r="919" spans="1:12" x14ac:dyDescent="0.35">
      <c r="A919" s="267">
        <v>1097</v>
      </c>
      <c r="B919" s="285" t="s">
        <v>1828</v>
      </c>
      <c r="C919" s="271">
        <v>45457</v>
      </c>
      <c r="D919" s="268" t="s">
        <v>79</v>
      </c>
      <c r="E919" s="269"/>
      <c r="F919" s="270" t="s">
        <v>1829</v>
      </c>
      <c r="G919" s="270" t="s">
        <v>186</v>
      </c>
      <c r="H919" s="269" t="s">
        <v>9</v>
      </c>
      <c r="I919" s="269"/>
      <c r="J919" s="270"/>
      <c r="K919" s="286"/>
      <c r="L919" s="286"/>
    </row>
    <row r="920" spans="1:12" x14ac:dyDescent="0.35">
      <c r="A920" s="267">
        <v>1098</v>
      </c>
      <c r="B920" s="285" t="s">
        <v>1830</v>
      </c>
      <c r="C920" s="271">
        <v>45457</v>
      </c>
      <c r="D920" s="268" t="s">
        <v>79</v>
      </c>
      <c r="E920" s="269"/>
      <c r="F920" s="270" t="s">
        <v>1831</v>
      </c>
      <c r="G920" s="270" t="s">
        <v>186</v>
      </c>
      <c r="H920" s="269" t="s">
        <v>9</v>
      </c>
      <c r="I920" s="269"/>
      <c r="J920" s="270"/>
      <c r="K920" s="286"/>
      <c r="L920" s="286"/>
    </row>
    <row r="921" spans="1:12" x14ac:dyDescent="0.35">
      <c r="A921" s="267">
        <v>1099</v>
      </c>
      <c r="B921" s="285" t="s">
        <v>1832</v>
      </c>
      <c r="C921" s="271">
        <v>45457</v>
      </c>
      <c r="D921" s="268" t="s">
        <v>79</v>
      </c>
      <c r="E921" s="269"/>
      <c r="F921" s="270" t="s">
        <v>1833</v>
      </c>
      <c r="G921" s="270" t="s">
        <v>186</v>
      </c>
      <c r="H921" s="269" t="s">
        <v>9</v>
      </c>
      <c r="I921" s="269"/>
      <c r="J921" s="270"/>
      <c r="K921" s="286"/>
      <c r="L921" s="286"/>
    </row>
    <row r="922" spans="1:12" x14ac:dyDescent="0.35">
      <c r="A922" s="267">
        <v>1100</v>
      </c>
      <c r="B922" s="285" t="s">
        <v>1839</v>
      </c>
      <c r="C922" s="271">
        <v>45457</v>
      </c>
      <c r="D922" s="268" t="s">
        <v>79</v>
      </c>
      <c r="E922" s="269"/>
      <c r="F922" s="270" t="s">
        <v>7266</v>
      </c>
      <c r="G922" s="270" t="s">
        <v>186</v>
      </c>
      <c r="H922" s="269" t="s">
        <v>9</v>
      </c>
      <c r="I922" s="269"/>
      <c r="J922" s="270"/>
      <c r="K922" s="286"/>
      <c r="L922" s="286"/>
    </row>
    <row r="923" spans="1:12" x14ac:dyDescent="0.35">
      <c r="A923" s="267">
        <v>1101</v>
      </c>
      <c r="B923" s="285" t="s">
        <v>1841</v>
      </c>
      <c r="C923" s="271">
        <v>45457</v>
      </c>
      <c r="D923" s="268" t="s">
        <v>79</v>
      </c>
      <c r="E923" s="269"/>
      <c r="F923" s="270" t="s">
        <v>1842</v>
      </c>
      <c r="G923" s="270" t="s">
        <v>186</v>
      </c>
      <c r="H923" s="269" t="s">
        <v>9</v>
      </c>
      <c r="I923" s="269"/>
      <c r="J923" s="270"/>
      <c r="K923" s="286"/>
      <c r="L923" s="286"/>
    </row>
    <row r="924" spans="1:12" x14ac:dyDescent="0.35">
      <c r="A924" s="267">
        <v>1102</v>
      </c>
      <c r="B924" s="285" t="s">
        <v>1843</v>
      </c>
      <c r="C924" s="271">
        <v>45457</v>
      </c>
      <c r="D924" s="268" t="s">
        <v>79</v>
      </c>
      <c r="E924" s="269"/>
      <c r="F924" s="270" t="s">
        <v>1844</v>
      </c>
      <c r="G924" s="270" t="s">
        <v>186</v>
      </c>
      <c r="H924" s="269" t="s">
        <v>9</v>
      </c>
      <c r="I924" s="269"/>
      <c r="J924" s="270"/>
      <c r="K924" s="286"/>
      <c r="L924" s="286"/>
    </row>
    <row r="925" spans="1:12" ht="29" x14ac:dyDescent="0.35">
      <c r="A925" s="267">
        <v>1103</v>
      </c>
      <c r="B925" s="285" t="s">
        <v>1845</v>
      </c>
      <c r="C925" s="271">
        <v>45457</v>
      </c>
      <c r="D925" s="268" t="s">
        <v>79</v>
      </c>
      <c r="E925" s="269"/>
      <c r="F925" s="270" t="s">
        <v>1846</v>
      </c>
      <c r="G925" s="270" t="s">
        <v>186</v>
      </c>
      <c r="H925" s="269" t="s">
        <v>9</v>
      </c>
      <c r="I925" s="269"/>
      <c r="J925" s="270"/>
      <c r="K925" s="286"/>
      <c r="L925" s="286"/>
    </row>
    <row r="926" spans="1:12" ht="29" x14ac:dyDescent="0.35">
      <c r="A926" s="267">
        <v>1104</v>
      </c>
      <c r="B926" s="285" t="s">
        <v>1847</v>
      </c>
      <c r="C926" s="271">
        <v>45457</v>
      </c>
      <c r="D926" s="268" t="s">
        <v>79</v>
      </c>
      <c r="E926" s="269"/>
      <c r="F926" s="270" t="s">
        <v>1848</v>
      </c>
      <c r="G926" s="270" t="s">
        <v>186</v>
      </c>
      <c r="H926" s="269" t="s">
        <v>9</v>
      </c>
      <c r="I926" s="269"/>
      <c r="J926" s="270"/>
      <c r="K926" s="286"/>
      <c r="L926" s="286"/>
    </row>
    <row r="927" spans="1:12" x14ac:dyDescent="0.35">
      <c r="A927" s="267">
        <v>1105</v>
      </c>
      <c r="B927" s="285" t="s">
        <v>1849</v>
      </c>
      <c r="C927" s="271">
        <v>45457</v>
      </c>
      <c r="D927" s="268" t="s">
        <v>79</v>
      </c>
      <c r="E927" s="269"/>
      <c r="F927" s="270" t="s">
        <v>1850</v>
      </c>
      <c r="G927" s="270" t="s">
        <v>186</v>
      </c>
      <c r="H927" s="269" t="s">
        <v>9</v>
      </c>
      <c r="I927" s="269"/>
      <c r="J927" s="270"/>
      <c r="K927" s="286"/>
      <c r="L927" s="286"/>
    </row>
    <row r="928" spans="1:12" ht="29" x14ac:dyDescent="0.35">
      <c r="A928" s="267">
        <v>1106</v>
      </c>
      <c r="B928" s="285" t="s">
        <v>1851</v>
      </c>
      <c r="C928" s="271">
        <v>45457</v>
      </c>
      <c r="D928" s="268" t="s">
        <v>79</v>
      </c>
      <c r="E928" s="269"/>
      <c r="F928" s="270" t="s">
        <v>1852</v>
      </c>
      <c r="G928" s="270" t="s">
        <v>186</v>
      </c>
      <c r="H928" s="269" t="s">
        <v>9</v>
      </c>
      <c r="I928" s="269"/>
      <c r="J928" s="270"/>
      <c r="K928" s="286"/>
      <c r="L928" s="286"/>
    </row>
    <row r="929" spans="1:12" ht="29" x14ac:dyDescent="0.35">
      <c r="A929" s="267">
        <v>1107</v>
      </c>
      <c r="B929" s="285" t="s">
        <v>1853</v>
      </c>
      <c r="C929" s="271">
        <v>45457</v>
      </c>
      <c r="D929" s="268" t="s">
        <v>79</v>
      </c>
      <c r="E929" s="269"/>
      <c r="F929" s="270" t="s">
        <v>1854</v>
      </c>
      <c r="G929" s="270" t="s">
        <v>186</v>
      </c>
      <c r="H929" s="269" t="s">
        <v>9</v>
      </c>
      <c r="I929" s="269"/>
      <c r="J929" s="270"/>
      <c r="K929" s="286"/>
      <c r="L929" s="286"/>
    </row>
    <row r="930" spans="1:12" ht="29" x14ac:dyDescent="0.35">
      <c r="A930" s="267">
        <v>1108</v>
      </c>
      <c r="B930" s="285" t="s">
        <v>1855</v>
      </c>
      <c r="C930" s="271">
        <v>45457</v>
      </c>
      <c r="D930" s="268" t="s">
        <v>79</v>
      </c>
      <c r="E930" s="269"/>
      <c r="F930" s="270" t="s">
        <v>1856</v>
      </c>
      <c r="G930" s="270" t="s">
        <v>186</v>
      </c>
      <c r="H930" s="269" t="s">
        <v>9</v>
      </c>
      <c r="I930" s="269"/>
      <c r="J930" s="270"/>
      <c r="K930" s="286"/>
      <c r="L930" s="286"/>
    </row>
    <row r="931" spans="1:12" x14ac:dyDescent="0.35">
      <c r="A931" s="267">
        <v>1109</v>
      </c>
      <c r="B931" s="285" t="s">
        <v>1857</v>
      </c>
      <c r="C931" s="271">
        <v>45457</v>
      </c>
      <c r="D931" s="268" t="s">
        <v>79</v>
      </c>
      <c r="E931" s="269"/>
      <c r="F931" s="270" t="s">
        <v>1858</v>
      </c>
      <c r="G931" s="270" t="s">
        <v>186</v>
      </c>
      <c r="H931" s="269" t="s">
        <v>9</v>
      </c>
      <c r="I931" s="269"/>
      <c r="J931" s="270"/>
      <c r="K931" s="286"/>
      <c r="L931" s="286"/>
    </row>
    <row r="932" spans="1:12" ht="29" x14ac:dyDescent="0.35">
      <c r="A932" s="267">
        <v>1110</v>
      </c>
      <c r="B932" s="285" t="s">
        <v>1861</v>
      </c>
      <c r="C932" s="271">
        <v>45457</v>
      </c>
      <c r="D932" s="268" t="s">
        <v>79</v>
      </c>
      <c r="E932" s="269"/>
      <c r="F932" s="270" t="s">
        <v>1862</v>
      </c>
      <c r="G932" s="270" t="s">
        <v>186</v>
      </c>
      <c r="H932" s="269" t="s">
        <v>9</v>
      </c>
      <c r="I932" s="269"/>
      <c r="J932" s="270"/>
      <c r="K932" s="286"/>
      <c r="L932" s="286"/>
    </row>
    <row r="933" spans="1:12" ht="29" x14ac:dyDescent="0.35">
      <c r="A933" s="267">
        <v>1111</v>
      </c>
      <c r="B933" s="285" t="s">
        <v>1863</v>
      </c>
      <c r="C933" s="271">
        <v>45457</v>
      </c>
      <c r="D933" s="268" t="s">
        <v>79</v>
      </c>
      <c r="E933" s="269"/>
      <c r="F933" s="270" t="s">
        <v>1864</v>
      </c>
      <c r="G933" s="270" t="s">
        <v>186</v>
      </c>
      <c r="H933" s="269" t="s">
        <v>9</v>
      </c>
      <c r="I933" s="269"/>
      <c r="J933" s="270"/>
      <c r="K933" s="286"/>
      <c r="L933" s="286"/>
    </row>
    <row r="934" spans="1:12" ht="29" x14ac:dyDescent="0.35">
      <c r="A934" s="267">
        <v>1112</v>
      </c>
      <c r="B934" s="285" t="s">
        <v>1865</v>
      </c>
      <c r="C934" s="271">
        <v>45457</v>
      </c>
      <c r="D934" s="268" t="s">
        <v>79</v>
      </c>
      <c r="E934" s="269"/>
      <c r="F934" s="270" t="s">
        <v>1866</v>
      </c>
      <c r="G934" s="270" t="s">
        <v>186</v>
      </c>
      <c r="H934" s="269" t="s">
        <v>9</v>
      </c>
      <c r="I934" s="269"/>
      <c r="J934" s="270"/>
      <c r="K934" s="286"/>
      <c r="L934" s="286"/>
    </row>
    <row r="935" spans="1:12" x14ac:dyDescent="0.35">
      <c r="A935" s="267">
        <v>1113</v>
      </c>
      <c r="B935" s="285" t="s">
        <v>1867</v>
      </c>
      <c r="C935" s="271">
        <v>45457</v>
      </c>
      <c r="D935" s="268" t="s">
        <v>79</v>
      </c>
      <c r="E935" s="269"/>
      <c r="F935" s="270" t="s">
        <v>1868</v>
      </c>
      <c r="G935" s="270" t="s">
        <v>186</v>
      </c>
      <c r="H935" s="269" t="s">
        <v>9</v>
      </c>
      <c r="I935" s="269"/>
      <c r="J935" s="270"/>
      <c r="K935" s="286"/>
      <c r="L935" s="286"/>
    </row>
    <row r="936" spans="1:12" x14ac:dyDescent="0.35">
      <c r="A936" s="267">
        <v>1114</v>
      </c>
      <c r="B936" s="285" t="s">
        <v>1869</v>
      </c>
      <c r="C936" s="271">
        <v>45457</v>
      </c>
      <c r="D936" s="268" t="s">
        <v>79</v>
      </c>
      <c r="E936" s="269"/>
      <c r="F936" s="270" t="s">
        <v>1870</v>
      </c>
      <c r="G936" s="270" t="s">
        <v>186</v>
      </c>
      <c r="H936" s="269" t="s">
        <v>9</v>
      </c>
      <c r="I936" s="269"/>
      <c r="J936" s="270"/>
      <c r="K936" s="286"/>
      <c r="L936" s="286"/>
    </row>
    <row r="937" spans="1:12" x14ac:dyDescent="0.35">
      <c r="A937" s="267">
        <v>1115</v>
      </c>
      <c r="B937" s="285" t="s">
        <v>1871</v>
      </c>
      <c r="C937" s="271">
        <v>45457</v>
      </c>
      <c r="D937" s="268" t="s">
        <v>79</v>
      </c>
      <c r="E937" s="269"/>
      <c r="F937" s="270" t="s">
        <v>1872</v>
      </c>
      <c r="G937" s="270" t="s">
        <v>186</v>
      </c>
      <c r="H937" s="269" t="s">
        <v>9</v>
      </c>
      <c r="I937" s="269"/>
      <c r="J937" s="270"/>
      <c r="K937" s="286"/>
      <c r="L937" s="286"/>
    </row>
    <row r="938" spans="1:12" ht="29" x14ac:dyDescent="0.35">
      <c r="A938" s="267">
        <v>1116</v>
      </c>
      <c r="B938" s="285" t="s">
        <v>1873</v>
      </c>
      <c r="C938" s="271">
        <v>45457</v>
      </c>
      <c r="D938" s="268" t="s">
        <v>79</v>
      </c>
      <c r="E938" s="269"/>
      <c r="F938" s="270" t="s">
        <v>1874</v>
      </c>
      <c r="G938" s="270" t="s">
        <v>186</v>
      </c>
      <c r="H938" s="269" t="s">
        <v>9</v>
      </c>
      <c r="I938" s="269"/>
      <c r="J938" s="270"/>
      <c r="K938" s="286"/>
      <c r="L938" s="286"/>
    </row>
    <row r="939" spans="1:12" x14ac:dyDescent="0.35">
      <c r="A939" s="267">
        <v>1117</v>
      </c>
      <c r="B939" s="285" t="s">
        <v>1875</v>
      </c>
      <c r="C939" s="271">
        <v>45457</v>
      </c>
      <c r="D939" s="268" t="s">
        <v>79</v>
      </c>
      <c r="E939" s="269"/>
      <c r="F939" s="270" t="s">
        <v>1876</v>
      </c>
      <c r="G939" s="270" t="s">
        <v>186</v>
      </c>
      <c r="H939" s="269" t="s">
        <v>9</v>
      </c>
      <c r="I939" s="269"/>
      <c r="J939" s="270"/>
      <c r="K939" s="286"/>
      <c r="L939" s="286"/>
    </row>
    <row r="940" spans="1:12" x14ac:dyDescent="0.35">
      <c r="A940" s="267">
        <v>1118</v>
      </c>
      <c r="B940" s="285" t="s">
        <v>1877</v>
      </c>
      <c r="C940" s="271">
        <v>45457</v>
      </c>
      <c r="D940" s="268" t="s">
        <v>79</v>
      </c>
      <c r="E940" s="269"/>
      <c r="F940" s="270" t="s">
        <v>1878</v>
      </c>
      <c r="G940" s="270" t="s">
        <v>186</v>
      </c>
      <c r="H940" s="269" t="s">
        <v>9</v>
      </c>
      <c r="I940" s="269"/>
      <c r="J940" s="270"/>
      <c r="K940" s="286"/>
      <c r="L940" s="286"/>
    </row>
    <row r="941" spans="1:12" ht="29" x14ac:dyDescent="0.35">
      <c r="A941" s="267">
        <v>1119</v>
      </c>
      <c r="B941" s="285" t="s">
        <v>1879</v>
      </c>
      <c r="C941" s="271">
        <v>45457</v>
      </c>
      <c r="D941" s="268" t="s">
        <v>79</v>
      </c>
      <c r="E941" s="269"/>
      <c r="F941" s="270" t="s">
        <v>1880</v>
      </c>
      <c r="G941" s="270" t="s">
        <v>186</v>
      </c>
      <c r="H941" s="269" t="s">
        <v>9</v>
      </c>
      <c r="I941" s="269"/>
      <c r="J941" s="270"/>
      <c r="K941" s="286"/>
      <c r="L941" s="286"/>
    </row>
    <row r="942" spans="1:12" x14ac:dyDescent="0.35">
      <c r="A942" s="267">
        <v>1120</v>
      </c>
      <c r="B942" s="285" t="s">
        <v>1884</v>
      </c>
      <c r="C942" s="271">
        <v>45457</v>
      </c>
      <c r="D942" s="268" t="s">
        <v>79</v>
      </c>
      <c r="E942" s="269"/>
      <c r="F942" s="270" t="s">
        <v>1885</v>
      </c>
      <c r="G942" s="270" t="s">
        <v>186</v>
      </c>
      <c r="H942" s="269" t="s">
        <v>9</v>
      </c>
      <c r="I942" s="269"/>
      <c r="J942" s="270"/>
      <c r="K942" s="286"/>
      <c r="L942" s="286"/>
    </row>
    <row r="943" spans="1:12" x14ac:dyDescent="0.35">
      <c r="A943" s="267">
        <v>1121</v>
      </c>
      <c r="B943" s="285" t="s">
        <v>1886</v>
      </c>
      <c r="C943" s="271">
        <v>45457</v>
      </c>
      <c r="D943" s="268" t="s">
        <v>79</v>
      </c>
      <c r="E943" s="269"/>
      <c r="F943" s="270" t="s">
        <v>1887</v>
      </c>
      <c r="G943" s="270" t="s">
        <v>186</v>
      </c>
      <c r="H943" s="269" t="s">
        <v>9</v>
      </c>
      <c r="I943" s="269"/>
      <c r="J943" s="270"/>
      <c r="K943" s="286"/>
      <c r="L943" s="286"/>
    </row>
    <row r="944" spans="1:12" x14ac:dyDescent="0.35">
      <c r="A944" s="267">
        <v>1122</v>
      </c>
      <c r="B944" s="285" t="s">
        <v>1888</v>
      </c>
      <c r="C944" s="271">
        <v>45457</v>
      </c>
      <c r="D944" s="268" t="s">
        <v>79</v>
      </c>
      <c r="E944" s="269"/>
      <c r="F944" s="270" t="s">
        <v>1889</v>
      </c>
      <c r="G944" s="270" t="s">
        <v>186</v>
      </c>
      <c r="H944" s="269" t="s">
        <v>9</v>
      </c>
      <c r="I944" s="269"/>
      <c r="J944" s="270"/>
      <c r="K944" s="286"/>
      <c r="L944" s="286"/>
    </row>
    <row r="945" spans="1:12" x14ac:dyDescent="0.35">
      <c r="A945" s="267">
        <v>1123</v>
      </c>
      <c r="B945" s="285" t="s">
        <v>1891</v>
      </c>
      <c r="C945" s="271">
        <v>45457</v>
      </c>
      <c r="D945" s="268" t="s">
        <v>79</v>
      </c>
      <c r="E945" s="269"/>
      <c r="F945" s="270" t="s">
        <v>1892</v>
      </c>
      <c r="G945" s="270" t="s">
        <v>186</v>
      </c>
      <c r="H945" s="269" t="s">
        <v>9</v>
      </c>
      <c r="I945" s="269"/>
      <c r="J945" s="270"/>
      <c r="K945" s="286"/>
      <c r="L945" s="286"/>
    </row>
    <row r="946" spans="1:12" x14ac:dyDescent="0.35">
      <c r="A946" s="267">
        <v>1124</v>
      </c>
      <c r="B946" s="285" t="s">
        <v>1893</v>
      </c>
      <c r="C946" s="271">
        <v>45457</v>
      </c>
      <c r="D946" s="268" t="s">
        <v>79</v>
      </c>
      <c r="E946" s="269"/>
      <c r="F946" s="270" t="s">
        <v>1894</v>
      </c>
      <c r="G946" s="270" t="s">
        <v>186</v>
      </c>
      <c r="H946" s="269" t="s">
        <v>9</v>
      </c>
      <c r="I946" s="269"/>
      <c r="J946" s="270"/>
      <c r="K946" s="286"/>
      <c r="L946" s="286"/>
    </row>
    <row r="947" spans="1:12" x14ac:dyDescent="0.35">
      <c r="A947" s="267">
        <v>1125</v>
      </c>
      <c r="B947" s="285" t="s">
        <v>1895</v>
      </c>
      <c r="C947" s="271">
        <v>45457</v>
      </c>
      <c r="D947" s="268" t="s">
        <v>79</v>
      </c>
      <c r="E947" s="269"/>
      <c r="F947" s="270" t="s">
        <v>1896</v>
      </c>
      <c r="G947" s="270" t="s">
        <v>186</v>
      </c>
      <c r="H947" s="269" t="s">
        <v>9</v>
      </c>
      <c r="I947" s="269"/>
      <c r="J947" s="270"/>
      <c r="K947" s="286"/>
      <c r="L947" s="286"/>
    </row>
    <row r="948" spans="1:12" ht="29" x14ac:dyDescent="0.35">
      <c r="A948" s="267">
        <v>1126</v>
      </c>
      <c r="B948" s="285" t="s">
        <v>1897</v>
      </c>
      <c r="C948" s="271">
        <v>45457</v>
      </c>
      <c r="D948" s="268" t="s">
        <v>79</v>
      </c>
      <c r="E948" s="269"/>
      <c r="F948" s="270" t="s">
        <v>1898</v>
      </c>
      <c r="G948" s="270" t="s">
        <v>186</v>
      </c>
      <c r="H948" s="269" t="s">
        <v>9</v>
      </c>
      <c r="I948" s="269"/>
      <c r="J948" s="270"/>
      <c r="K948" s="286"/>
      <c r="L948" s="286"/>
    </row>
    <row r="949" spans="1:12" ht="29" x14ac:dyDescent="0.35">
      <c r="A949" s="267">
        <v>1127</v>
      </c>
      <c r="B949" s="285" t="s">
        <v>1899</v>
      </c>
      <c r="C949" s="271">
        <v>45457</v>
      </c>
      <c r="D949" s="268" t="s">
        <v>79</v>
      </c>
      <c r="E949" s="269"/>
      <c r="F949" s="270" t="s">
        <v>1900</v>
      </c>
      <c r="G949" s="270" t="s">
        <v>186</v>
      </c>
      <c r="H949" s="269" t="s">
        <v>9</v>
      </c>
      <c r="I949" s="269"/>
      <c r="J949" s="270"/>
      <c r="K949" s="286"/>
      <c r="L949" s="286"/>
    </row>
    <row r="950" spans="1:12" ht="29" x14ac:dyDescent="0.35">
      <c r="A950" s="267">
        <v>1128</v>
      </c>
      <c r="B950" s="285" t="s">
        <v>1901</v>
      </c>
      <c r="C950" s="271">
        <v>45457</v>
      </c>
      <c r="D950" s="268" t="s">
        <v>79</v>
      </c>
      <c r="E950" s="269"/>
      <c r="F950" s="270" t="s">
        <v>1902</v>
      </c>
      <c r="G950" s="270" t="s">
        <v>186</v>
      </c>
      <c r="H950" s="269" t="s">
        <v>9</v>
      </c>
      <c r="I950" s="269"/>
      <c r="J950" s="270"/>
      <c r="K950" s="286"/>
      <c r="L950" s="286"/>
    </row>
    <row r="951" spans="1:12" ht="29" x14ac:dyDescent="0.35">
      <c r="A951" s="267">
        <v>1129</v>
      </c>
      <c r="B951" s="285" t="s">
        <v>1903</v>
      </c>
      <c r="C951" s="271">
        <v>45457</v>
      </c>
      <c r="D951" s="268" t="s">
        <v>79</v>
      </c>
      <c r="E951" s="269"/>
      <c r="F951" s="270" t="s">
        <v>1904</v>
      </c>
      <c r="G951" s="270" t="s">
        <v>186</v>
      </c>
      <c r="H951" s="269" t="s">
        <v>9</v>
      </c>
      <c r="I951" s="269"/>
      <c r="J951" s="270"/>
      <c r="K951" s="286"/>
      <c r="L951" s="286"/>
    </row>
    <row r="952" spans="1:12" ht="29" x14ac:dyDescent="0.35">
      <c r="A952" s="267">
        <v>1147</v>
      </c>
      <c r="B952" s="285" t="s">
        <v>1946</v>
      </c>
      <c r="C952" s="271">
        <v>45485</v>
      </c>
      <c r="D952" s="268" t="s">
        <v>79</v>
      </c>
      <c r="E952" s="269"/>
      <c r="F952" s="270" t="s">
        <v>1947</v>
      </c>
      <c r="G952" s="270" t="s">
        <v>186</v>
      </c>
      <c r="H952" s="269" t="s">
        <v>9</v>
      </c>
      <c r="I952" s="269"/>
      <c r="J952" s="270"/>
      <c r="K952" s="286"/>
      <c r="L952" s="286"/>
    </row>
    <row r="953" spans="1:12" ht="29" x14ac:dyDescent="0.35">
      <c r="A953" s="267">
        <v>1148</v>
      </c>
      <c r="B953" s="285" t="s">
        <v>1948</v>
      </c>
      <c r="C953" s="271">
        <v>45485</v>
      </c>
      <c r="D953" s="268" t="s">
        <v>79</v>
      </c>
      <c r="E953" s="269"/>
      <c r="F953" s="270" t="s">
        <v>1949</v>
      </c>
      <c r="G953" s="270" t="s">
        <v>186</v>
      </c>
      <c r="H953" s="269" t="s">
        <v>9</v>
      </c>
      <c r="I953" s="269"/>
      <c r="J953" s="270"/>
      <c r="K953" s="286"/>
      <c r="L953" s="286"/>
    </row>
    <row r="954" spans="1:12" ht="29" x14ac:dyDescent="0.35">
      <c r="A954" s="267">
        <v>1149</v>
      </c>
      <c r="B954" s="285" t="s">
        <v>1950</v>
      </c>
      <c r="C954" s="271">
        <v>45485</v>
      </c>
      <c r="D954" s="268" t="s">
        <v>79</v>
      </c>
      <c r="E954" s="269"/>
      <c r="F954" s="270" t="s">
        <v>1951</v>
      </c>
      <c r="G954" s="270" t="s">
        <v>186</v>
      </c>
      <c r="H954" s="269" t="s">
        <v>9</v>
      </c>
      <c r="I954" s="269"/>
      <c r="J954" s="270"/>
      <c r="K954" s="286"/>
      <c r="L954" s="286"/>
    </row>
    <row r="955" spans="1:12" ht="29" x14ac:dyDescent="0.35">
      <c r="A955" s="267">
        <v>1150</v>
      </c>
      <c r="B955" s="285" t="s">
        <v>1954</v>
      </c>
      <c r="C955" s="271">
        <v>45485</v>
      </c>
      <c r="D955" s="268" t="s">
        <v>79</v>
      </c>
      <c r="E955" s="269"/>
      <c r="F955" s="270" t="s">
        <v>1956</v>
      </c>
      <c r="G955" s="270" t="s">
        <v>186</v>
      </c>
      <c r="H955" s="269" t="s">
        <v>9</v>
      </c>
      <c r="I955" s="269"/>
      <c r="J955" s="270"/>
      <c r="K955" s="286"/>
      <c r="L955" s="286"/>
    </row>
    <row r="956" spans="1:12" ht="29" x14ac:dyDescent="0.35">
      <c r="A956" s="267">
        <v>1151</v>
      </c>
      <c r="B956" s="285" t="s">
        <v>1957</v>
      </c>
      <c r="C956" s="271">
        <v>45485</v>
      </c>
      <c r="D956" s="268" t="s">
        <v>79</v>
      </c>
      <c r="E956" s="269"/>
      <c r="F956" s="270" t="s">
        <v>1958</v>
      </c>
      <c r="G956" s="270" t="s">
        <v>186</v>
      </c>
      <c r="H956" s="269" t="s">
        <v>9</v>
      </c>
      <c r="I956" s="269"/>
      <c r="J956" s="270"/>
      <c r="K956" s="286"/>
      <c r="L956" s="286"/>
    </row>
    <row r="957" spans="1:12" x14ac:dyDescent="0.35">
      <c r="A957" s="267">
        <v>1152</v>
      </c>
      <c r="B957" s="285" t="s">
        <v>1959</v>
      </c>
      <c r="C957" s="271">
        <v>45485</v>
      </c>
      <c r="D957" s="268" t="s">
        <v>79</v>
      </c>
      <c r="E957" s="269"/>
      <c r="F957" s="270" t="s">
        <v>1960</v>
      </c>
      <c r="G957" s="270" t="s">
        <v>186</v>
      </c>
      <c r="H957" s="269" t="s">
        <v>9</v>
      </c>
      <c r="I957" s="269"/>
      <c r="J957" s="270"/>
      <c r="K957" s="286"/>
      <c r="L957" s="286"/>
    </row>
    <row r="958" spans="1:12" x14ac:dyDescent="0.35">
      <c r="A958" s="267">
        <v>1153</v>
      </c>
      <c r="B958" s="285" t="s">
        <v>1961</v>
      </c>
      <c r="C958" s="271">
        <v>45485</v>
      </c>
      <c r="D958" s="268" t="s">
        <v>79</v>
      </c>
      <c r="E958" s="269"/>
      <c r="F958" s="270" t="s">
        <v>1962</v>
      </c>
      <c r="G958" s="270" t="s">
        <v>186</v>
      </c>
      <c r="H958" s="269" t="s">
        <v>9</v>
      </c>
      <c r="I958" s="269"/>
      <c r="J958" s="270"/>
      <c r="K958" s="286"/>
      <c r="L958" s="286"/>
    </row>
    <row r="959" spans="1:12" ht="29" x14ac:dyDescent="0.35">
      <c r="A959" s="267">
        <v>1154</v>
      </c>
      <c r="B959" s="285" t="s">
        <v>1963</v>
      </c>
      <c r="C959" s="271">
        <v>45485</v>
      </c>
      <c r="D959" s="268" t="s">
        <v>79</v>
      </c>
      <c r="E959" s="269"/>
      <c r="F959" s="270" t="s">
        <v>1964</v>
      </c>
      <c r="G959" s="270" t="s">
        <v>186</v>
      </c>
      <c r="H959" s="269" t="s">
        <v>9</v>
      </c>
      <c r="I959" s="269"/>
      <c r="J959" s="270"/>
      <c r="K959" s="286"/>
      <c r="L959" s="286"/>
    </row>
    <row r="960" spans="1:12" ht="29" x14ac:dyDescent="0.35">
      <c r="A960" s="267">
        <v>1155</v>
      </c>
      <c r="B960" s="285" t="s">
        <v>1965</v>
      </c>
      <c r="C960" s="271">
        <v>45485</v>
      </c>
      <c r="D960" s="268" t="s">
        <v>79</v>
      </c>
      <c r="E960" s="269" t="s">
        <v>62</v>
      </c>
      <c r="F960" s="270" t="s">
        <v>1966</v>
      </c>
      <c r="G960" s="270" t="s">
        <v>186</v>
      </c>
      <c r="H960" s="269" t="s">
        <v>9</v>
      </c>
      <c r="I960" s="269"/>
      <c r="J960" s="270"/>
      <c r="K960" s="286"/>
      <c r="L960" s="286"/>
    </row>
    <row r="961" spans="1:12" ht="29" x14ac:dyDescent="0.35">
      <c r="A961" s="267">
        <v>1156</v>
      </c>
      <c r="B961" s="285" t="s">
        <v>1967</v>
      </c>
      <c r="C961" s="271">
        <v>45485</v>
      </c>
      <c r="D961" s="268" t="s">
        <v>79</v>
      </c>
      <c r="E961" s="269"/>
      <c r="F961" s="270" t="s">
        <v>1968</v>
      </c>
      <c r="G961" s="270" t="s">
        <v>186</v>
      </c>
      <c r="H961" s="269" t="s">
        <v>9</v>
      </c>
      <c r="I961" s="269"/>
      <c r="J961" s="270"/>
      <c r="K961" s="286"/>
      <c r="L961" s="286"/>
    </row>
    <row r="962" spans="1:12" ht="29" x14ac:dyDescent="0.35">
      <c r="A962" s="267">
        <v>1157</v>
      </c>
      <c r="B962" s="285" t="s">
        <v>1969</v>
      </c>
      <c r="C962" s="271">
        <v>45485</v>
      </c>
      <c r="D962" s="268" t="s">
        <v>79</v>
      </c>
      <c r="E962" s="269"/>
      <c r="F962" s="270" t="s">
        <v>1970</v>
      </c>
      <c r="G962" s="270" t="s">
        <v>186</v>
      </c>
      <c r="H962" s="269" t="s">
        <v>9</v>
      </c>
      <c r="I962" s="269"/>
      <c r="J962" s="270"/>
      <c r="K962" s="286"/>
      <c r="L962" s="286"/>
    </row>
    <row r="963" spans="1:12" ht="29" x14ac:dyDescent="0.35">
      <c r="A963" s="267">
        <v>1158</v>
      </c>
      <c r="B963" s="285" t="s">
        <v>1971</v>
      </c>
      <c r="C963" s="271">
        <v>45485</v>
      </c>
      <c r="D963" s="268" t="s">
        <v>79</v>
      </c>
      <c r="E963" s="269"/>
      <c r="F963" s="270" t="s">
        <v>1972</v>
      </c>
      <c r="G963" s="270" t="s">
        <v>186</v>
      </c>
      <c r="H963" s="269" t="s">
        <v>9</v>
      </c>
      <c r="I963" s="269"/>
      <c r="J963" s="270"/>
      <c r="K963" s="286"/>
      <c r="L963" s="286"/>
    </row>
    <row r="964" spans="1:12" x14ac:dyDescent="0.35">
      <c r="A964" s="267">
        <v>1159</v>
      </c>
      <c r="B964" s="285" t="s">
        <v>1973</v>
      </c>
      <c r="C964" s="271">
        <v>45485</v>
      </c>
      <c r="D964" s="268" t="s">
        <v>79</v>
      </c>
      <c r="E964" s="269"/>
      <c r="F964" s="270" t="s">
        <v>1974</v>
      </c>
      <c r="G964" s="270" t="s">
        <v>186</v>
      </c>
      <c r="H964" s="269" t="s">
        <v>9</v>
      </c>
      <c r="I964" s="269"/>
      <c r="J964" s="270"/>
      <c r="K964" s="286"/>
      <c r="L964" s="286"/>
    </row>
    <row r="965" spans="1:12" x14ac:dyDescent="0.35">
      <c r="A965" s="267">
        <v>1160</v>
      </c>
      <c r="B965" s="285" t="s">
        <v>1978</v>
      </c>
      <c r="C965" s="271">
        <v>45485</v>
      </c>
      <c r="D965" s="268" t="s">
        <v>79</v>
      </c>
      <c r="E965" s="269"/>
      <c r="F965" s="270" t="s">
        <v>1979</v>
      </c>
      <c r="G965" s="270" t="s">
        <v>186</v>
      </c>
      <c r="H965" s="269" t="s">
        <v>9</v>
      </c>
      <c r="I965" s="269"/>
      <c r="J965" s="270"/>
      <c r="K965" s="286"/>
      <c r="L965" s="286"/>
    </row>
    <row r="966" spans="1:12" ht="29" x14ac:dyDescent="0.35">
      <c r="A966" s="267">
        <v>1161</v>
      </c>
      <c r="B966" s="285" t="s">
        <v>1980</v>
      </c>
      <c r="C966" s="271">
        <v>45485</v>
      </c>
      <c r="D966" s="268" t="s">
        <v>79</v>
      </c>
      <c r="E966" s="269"/>
      <c r="F966" s="270" t="s">
        <v>1981</v>
      </c>
      <c r="G966" s="270" t="s">
        <v>186</v>
      </c>
      <c r="H966" s="269" t="s">
        <v>9</v>
      </c>
      <c r="I966" s="269"/>
      <c r="J966" s="270"/>
      <c r="K966" s="286"/>
      <c r="L966" s="286"/>
    </row>
    <row r="967" spans="1:12" x14ac:dyDescent="0.35">
      <c r="A967" s="267">
        <v>1162</v>
      </c>
      <c r="B967" s="285" t="s">
        <v>1982</v>
      </c>
      <c r="C967" s="271">
        <v>45485</v>
      </c>
      <c r="D967" s="268" t="s">
        <v>79</v>
      </c>
      <c r="E967" s="269" t="s">
        <v>62</v>
      </c>
      <c r="F967" s="270" t="s">
        <v>1983</v>
      </c>
      <c r="G967" s="270" t="s">
        <v>186</v>
      </c>
      <c r="H967" s="269" t="s">
        <v>9</v>
      </c>
      <c r="I967" s="269"/>
      <c r="J967" s="270"/>
      <c r="K967" s="286"/>
      <c r="L967" s="286"/>
    </row>
    <row r="968" spans="1:12" ht="29" x14ac:dyDescent="0.35">
      <c r="A968" s="267">
        <v>1163</v>
      </c>
      <c r="B968" s="285" t="s">
        <v>1984</v>
      </c>
      <c r="C968" s="271">
        <v>45485</v>
      </c>
      <c r="D968" s="268" t="s">
        <v>79</v>
      </c>
      <c r="E968" s="269"/>
      <c r="F968" s="270" t="s">
        <v>1985</v>
      </c>
      <c r="G968" s="270" t="s">
        <v>186</v>
      </c>
      <c r="H968" s="269" t="s">
        <v>9</v>
      </c>
      <c r="I968" s="269"/>
      <c r="J968" s="270"/>
      <c r="K968" s="286"/>
      <c r="L968" s="286"/>
    </row>
    <row r="969" spans="1:12" ht="29" x14ac:dyDescent="0.35">
      <c r="A969" s="267">
        <v>1164</v>
      </c>
      <c r="B969" s="285" t="s">
        <v>1986</v>
      </c>
      <c r="C969" s="271">
        <v>45485</v>
      </c>
      <c r="D969" s="268" t="s">
        <v>79</v>
      </c>
      <c r="E969" s="269"/>
      <c r="F969" s="270" t="s">
        <v>1987</v>
      </c>
      <c r="G969" s="270" t="s">
        <v>186</v>
      </c>
      <c r="H969" s="269" t="s">
        <v>9</v>
      </c>
      <c r="I969" s="269"/>
      <c r="J969" s="270"/>
      <c r="K969" s="286"/>
      <c r="L969" s="286"/>
    </row>
    <row r="970" spans="1:12" ht="29" x14ac:dyDescent="0.35">
      <c r="A970" s="267">
        <v>1165</v>
      </c>
      <c r="B970" s="285" t="s">
        <v>1988</v>
      </c>
      <c r="C970" s="271">
        <v>45485</v>
      </c>
      <c r="D970" s="268" t="s">
        <v>79</v>
      </c>
      <c r="E970" s="269"/>
      <c r="F970" s="270" t="s">
        <v>1989</v>
      </c>
      <c r="G970" s="270" t="s">
        <v>186</v>
      </c>
      <c r="H970" s="269" t="s">
        <v>9</v>
      </c>
      <c r="I970" s="269"/>
      <c r="J970" s="270"/>
      <c r="K970" s="286"/>
      <c r="L970" s="286"/>
    </row>
    <row r="971" spans="1:12" x14ac:dyDescent="0.35">
      <c r="A971" s="267">
        <v>1166</v>
      </c>
      <c r="B971" s="285" t="s">
        <v>1990</v>
      </c>
      <c r="C971" s="271">
        <v>45488</v>
      </c>
      <c r="D971" s="268" t="s">
        <v>79</v>
      </c>
      <c r="E971" s="269"/>
      <c r="F971" s="270" t="s">
        <v>1991</v>
      </c>
      <c r="G971" s="270" t="s">
        <v>186</v>
      </c>
      <c r="H971" s="269" t="s">
        <v>9</v>
      </c>
      <c r="I971" s="269"/>
      <c r="J971" s="270"/>
      <c r="K971" s="286"/>
      <c r="L971" s="286"/>
    </row>
    <row r="972" spans="1:12" x14ac:dyDescent="0.35">
      <c r="A972" s="267">
        <v>1167</v>
      </c>
      <c r="B972" s="285" t="s">
        <v>1992</v>
      </c>
      <c r="C972" s="271">
        <v>45488</v>
      </c>
      <c r="D972" s="268" t="s">
        <v>79</v>
      </c>
      <c r="E972" s="269"/>
      <c r="F972" s="270" t="s">
        <v>1993</v>
      </c>
      <c r="G972" s="270" t="s">
        <v>186</v>
      </c>
      <c r="H972" s="269" t="s">
        <v>9</v>
      </c>
      <c r="I972" s="269"/>
      <c r="J972" s="270"/>
      <c r="K972" s="286"/>
      <c r="L972" s="286"/>
    </row>
    <row r="973" spans="1:12" x14ac:dyDescent="0.35">
      <c r="A973" s="267">
        <v>1168</v>
      </c>
      <c r="B973" s="285" t="s">
        <v>1994</v>
      </c>
      <c r="C973" s="271">
        <v>45488</v>
      </c>
      <c r="D973" s="268" t="s">
        <v>79</v>
      </c>
      <c r="E973" s="269"/>
      <c r="F973" s="270" t="s">
        <v>1995</v>
      </c>
      <c r="G973" s="270" t="s">
        <v>186</v>
      </c>
      <c r="H973" s="269" t="s">
        <v>9</v>
      </c>
      <c r="I973" s="269"/>
      <c r="J973" s="270"/>
      <c r="K973" s="286"/>
      <c r="L973" s="286"/>
    </row>
    <row r="974" spans="1:12" x14ac:dyDescent="0.35">
      <c r="A974" s="267">
        <v>1169</v>
      </c>
      <c r="B974" s="285" t="s">
        <v>1996</v>
      </c>
      <c r="C974" s="271">
        <v>45488</v>
      </c>
      <c r="D974" s="268" t="s">
        <v>79</v>
      </c>
      <c r="E974" s="269"/>
      <c r="F974" s="270" t="s">
        <v>1997</v>
      </c>
      <c r="G974" s="270" t="s">
        <v>186</v>
      </c>
      <c r="H974" s="269" t="s">
        <v>9</v>
      </c>
      <c r="I974" s="269"/>
      <c r="J974" s="270"/>
      <c r="K974" s="286"/>
      <c r="L974" s="286"/>
    </row>
    <row r="975" spans="1:12" x14ac:dyDescent="0.35">
      <c r="A975" s="267">
        <v>1170</v>
      </c>
      <c r="B975" s="285" t="s">
        <v>2001</v>
      </c>
      <c r="C975" s="271">
        <v>45488</v>
      </c>
      <c r="D975" s="268" t="s">
        <v>79</v>
      </c>
      <c r="E975" s="269"/>
      <c r="F975" s="270" t="s">
        <v>2002</v>
      </c>
      <c r="G975" s="270" t="s">
        <v>186</v>
      </c>
      <c r="H975" s="269" t="s">
        <v>9</v>
      </c>
      <c r="I975" s="269"/>
      <c r="J975" s="270"/>
      <c r="K975" s="286"/>
      <c r="L975" s="286"/>
    </row>
    <row r="976" spans="1:12" x14ac:dyDescent="0.35">
      <c r="A976" s="267">
        <v>1171</v>
      </c>
      <c r="B976" s="285" t="s">
        <v>2003</v>
      </c>
      <c r="C976" s="271">
        <v>45488</v>
      </c>
      <c r="D976" s="268" t="s">
        <v>79</v>
      </c>
      <c r="E976" s="269"/>
      <c r="F976" s="270" t="s">
        <v>2004</v>
      </c>
      <c r="G976" s="270" t="s">
        <v>186</v>
      </c>
      <c r="H976" s="269" t="s">
        <v>9</v>
      </c>
      <c r="I976" s="269"/>
      <c r="J976" s="270"/>
      <c r="K976" s="286"/>
      <c r="L976" s="286"/>
    </row>
    <row r="977" spans="1:12" ht="29" x14ac:dyDescent="0.35">
      <c r="A977" s="267">
        <v>1172</v>
      </c>
      <c r="B977" s="285" t="s">
        <v>2005</v>
      </c>
      <c r="C977" s="271">
        <v>45488</v>
      </c>
      <c r="D977" s="268" t="s">
        <v>79</v>
      </c>
      <c r="E977" s="269"/>
      <c r="F977" s="270" t="s">
        <v>2006</v>
      </c>
      <c r="G977" s="270" t="s">
        <v>186</v>
      </c>
      <c r="H977" s="269" t="s">
        <v>9</v>
      </c>
      <c r="I977" s="269"/>
      <c r="J977" s="270"/>
      <c r="K977" s="286"/>
      <c r="L977" s="286"/>
    </row>
    <row r="978" spans="1:12" ht="29" x14ac:dyDescent="0.35">
      <c r="A978" s="267">
        <v>1173</v>
      </c>
      <c r="B978" s="285" t="s">
        <v>2007</v>
      </c>
      <c r="C978" s="271">
        <v>45488</v>
      </c>
      <c r="D978" s="268" t="s">
        <v>79</v>
      </c>
      <c r="E978" s="269"/>
      <c r="F978" s="270" t="s">
        <v>2008</v>
      </c>
      <c r="G978" s="270" t="s">
        <v>186</v>
      </c>
      <c r="H978" s="269" t="s">
        <v>9</v>
      </c>
      <c r="I978" s="269"/>
      <c r="J978" s="270"/>
      <c r="K978" s="286"/>
      <c r="L978" s="286"/>
    </row>
    <row r="979" spans="1:12" ht="29" x14ac:dyDescent="0.35">
      <c r="A979" s="267">
        <v>1174</v>
      </c>
      <c r="B979" s="285" t="s">
        <v>2009</v>
      </c>
      <c r="C979" s="271">
        <v>45488</v>
      </c>
      <c r="D979" s="268" t="s">
        <v>79</v>
      </c>
      <c r="E979" s="269"/>
      <c r="F979" s="270" t="s">
        <v>2010</v>
      </c>
      <c r="G979" s="270" t="s">
        <v>186</v>
      </c>
      <c r="H979" s="269" t="s">
        <v>9</v>
      </c>
      <c r="I979" s="269"/>
      <c r="J979" s="270"/>
      <c r="K979" s="286"/>
      <c r="L979" s="286"/>
    </row>
    <row r="980" spans="1:12" ht="29" x14ac:dyDescent="0.35">
      <c r="A980" s="267">
        <v>1175</v>
      </c>
      <c r="B980" s="285" t="s">
        <v>2011</v>
      </c>
      <c r="C980" s="271">
        <v>45488</v>
      </c>
      <c r="D980" s="268" t="s">
        <v>79</v>
      </c>
      <c r="E980" s="269"/>
      <c r="F980" s="270" t="s">
        <v>2012</v>
      </c>
      <c r="G980" s="270" t="s">
        <v>186</v>
      </c>
      <c r="H980" s="269" t="s">
        <v>9</v>
      </c>
      <c r="I980" s="269"/>
      <c r="J980" s="270"/>
      <c r="K980" s="286"/>
      <c r="L980" s="286"/>
    </row>
    <row r="981" spans="1:12" ht="29" x14ac:dyDescent="0.35">
      <c r="A981" s="267">
        <v>1176</v>
      </c>
      <c r="B981" s="285" t="s">
        <v>2013</v>
      </c>
      <c r="C981" s="271">
        <v>45488</v>
      </c>
      <c r="D981" s="268" t="s">
        <v>79</v>
      </c>
      <c r="E981" s="269"/>
      <c r="F981" s="270" t="s">
        <v>2014</v>
      </c>
      <c r="G981" s="270" t="s">
        <v>186</v>
      </c>
      <c r="H981" s="269" t="s">
        <v>9</v>
      </c>
      <c r="I981" s="269"/>
      <c r="J981" s="270"/>
      <c r="K981" s="286"/>
      <c r="L981" s="286"/>
    </row>
    <row r="982" spans="1:12" ht="29" x14ac:dyDescent="0.35">
      <c r="A982" s="267">
        <v>1177</v>
      </c>
      <c r="B982" s="285" t="s">
        <v>2015</v>
      </c>
      <c r="C982" s="271">
        <v>45488</v>
      </c>
      <c r="D982" s="268" t="s">
        <v>79</v>
      </c>
      <c r="E982" s="269"/>
      <c r="F982" s="270" t="s">
        <v>2016</v>
      </c>
      <c r="G982" s="270" t="s">
        <v>186</v>
      </c>
      <c r="H982" s="269" t="s">
        <v>9</v>
      </c>
      <c r="I982" s="269"/>
      <c r="J982" s="270"/>
      <c r="K982" s="286"/>
      <c r="L982" s="286"/>
    </row>
    <row r="983" spans="1:12" ht="29" x14ac:dyDescent="0.35">
      <c r="A983" s="267">
        <v>1178</v>
      </c>
      <c r="B983" s="285" t="s">
        <v>2017</v>
      </c>
      <c r="C983" s="271">
        <v>45488</v>
      </c>
      <c r="D983" s="268" t="s">
        <v>79</v>
      </c>
      <c r="E983" s="269"/>
      <c r="F983" s="270" t="s">
        <v>2018</v>
      </c>
      <c r="G983" s="270" t="s">
        <v>186</v>
      </c>
      <c r="H983" s="269" t="s">
        <v>9</v>
      </c>
      <c r="I983" s="269"/>
      <c r="J983" s="270"/>
      <c r="K983" s="286"/>
      <c r="L983" s="286"/>
    </row>
    <row r="984" spans="1:12" ht="29" x14ac:dyDescent="0.35">
      <c r="A984" s="267">
        <v>1179</v>
      </c>
      <c r="B984" s="285" t="s">
        <v>2019</v>
      </c>
      <c r="C984" s="271">
        <v>45488</v>
      </c>
      <c r="D984" s="268" t="s">
        <v>79</v>
      </c>
      <c r="E984" s="269"/>
      <c r="F984" s="270" t="s">
        <v>2020</v>
      </c>
      <c r="G984" s="270" t="s">
        <v>186</v>
      </c>
      <c r="H984" s="269" t="s">
        <v>9</v>
      </c>
      <c r="I984" s="269"/>
      <c r="J984" s="270"/>
      <c r="K984" s="286"/>
      <c r="L984" s="286"/>
    </row>
    <row r="985" spans="1:12" x14ac:dyDescent="0.35">
      <c r="A985" s="267">
        <v>1180</v>
      </c>
      <c r="B985" s="285" t="s">
        <v>2024</v>
      </c>
      <c r="C985" s="271">
        <v>45488</v>
      </c>
      <c r="D985" s="268" t="s">
        <v>79</v>
      </c>
      <c r="E985" s="269"/>
      <c r="F985" s="270" t="s">
        <v>2025</v>
      </c>
      <c r="G985" s="270" t="s">
        <v>186</v>
      </c>
      <c r="H985" s="269" t="s">
        <v>9</v>
      </c>
      <c r="I985" s="269"/>
      <c r="J985" s="270"/>
      <c r="K985" s="286"/>
      <c r="L985" s="286"/>
    </row>
    <row r="986" spans="1:12" ht="29" x14ac:dyDescent="0.35">
      <c r="A986" s="267">
        <v>1181</v>
      </c>
      <c r="B986" s="285" t="s">
        <v>2026</v>
      </c>
      <c r="C986" s="271">
        <v>45488</v>
      </c>
      <c r="D986" s="268" t="s">
        <v>79</v>
      </c>
      <c r="E986" s="269"/>
      <c r="F986" s="270" t="s">
        <v>2027</v>
      </c>
      <c r="G986" s="270" t="s">
        <v>186</v>
      </c>
      <c r="H986" s="269" t="s">
        <v>9</v>
      </c>
      <c r="I986" s="269"/>
      <c r="J986" s="270"/>
      <c r="K986" s="286"/>
      <c r="L986" s="286"/>
    </row>
    <row r="987" spans="1:12" ht="29" x14ac:dyDescent="0.35">
      <c r="A987" s="267">
        <v>1183</v>
      </c>
      <c r="B987" s="285" t="s">
        <v>2031</v>
      </c>
      <c r="C987" s="271">
        <v>45495</v>
      </c>
      <c r="D987" s="268" t="s">
        <v>79</v>
      </c>
      <c r="E987" s="269"/>
      <c r="F987" s="270" t="s">
        <v>2032</v>
      </c>
      <c r="G987" s="270" t="s">
        <v>186</v>
      </c>
      <c r="H987" s="269" t="s">
        <v>9</v>
      </c>
      <c r="I987" s="269"/>
      <c r="J987" s="270"/>
      <c r="K987" s="286"/>
      <c r="L987" s="286"/>
    </row>
    <row r="988" spans="1:12" x14ac:dyDescent="0.35">
      <c r="A988" s="267">
        <v>1184</v>
      </c>
      <c r="B988" s="285" t="s">
        <v>2033</v>
      </c>
      <c r="C988" s="271">
        <v>45495</v>
      </c>
      <c r="D988" s="268" t="s">
        <v>79</v>
      </c>
      <c r="E988" s="269"/>
      <c r="F988" s="270" t="s">
        <v>2035</v>
      </c>
      <c r="G988" s="270" t="s">
        <v>186</v>
      </c>
      <c r="H988" s="269" t="s">
        <v>9</v>
      </c>
      <c r="I988" s="269"/>
      <c r="J988" s="270"/>
      <c r="K988" s="286"/>
      <c r="L988" s="286"/>
    </row>
    <row r="989" spans="1:12" x14ac:dyDescent="0.35">
      <c r="A989" s="267">
        <v>1185</v>
      </c>
      <c r="B989" s="285" t="s">
        <v>2036</v>
      </c>
      <c r="C989" s="271">
        <v>45495</v>
      </c>
      <c r="D989" s="268" t="s">
        <v>79</v>
      </c>
      <c r="E989" s="269"/>
      <c r="F989" s="270" t="s">
        <v>2037</v>
      </c>
      <c r="G989" s="270" t="s">
        <v>186</v>
      </c>
      <c r="H989" s="269" t="s">
        <v>9</v>
      </c>
      <c r="I989" s="269"/>
      <c r="J989" s="270"/>
      <c r="K989" s="286"/>
      <c r="L989" s="286"/>
    </row>
    <row r="990" spans="1:12" x14ac:dyDescent="0.35">
      <c r="A990" s="267">
        <v>1187</v>
      </c>
      <c r="B990" s="285" t="s">
        <v>2040</v>
      </c>
      <c r="C990" s="271">
        <v>45635</v>
      </c>
      <c r="D990" s="268" t="s">
        <v>79</v>
      </c>
      <c r="E990" s="269"/>
      <c r="F990" s="272" t="s">
        <v>2041</v>
      </c>
      <c r="G990" s="272" t="s">
        <v>186</v>
      </c>
      <c r="H990" s="273" t="s">
        <v>8</v>
      </c>
      <c r="I990" s="269"/>
      <c r="J990" s="270"/>
      <c r="K990" s="286"/>
      <c r="L990" s="286"/>
    </row>
    <row r="991" spans="1:12" x14ac:dyDescent="0.35">
      <c r="A991" s="267">
        <v>1208</v>
      </c>
      <c r="B991" s="285" t="s">
        <v>2104</v>
      </c>
      <c r="C991" s="271">
        <v>45636</v>
      </c>
      <c r="D991" s="268" t="s">
        <v>79</v>
      </c>
      <c r="E991" s="269"/>
      <c r="F991" s="272" t="s">
        <v>2105</v>
      </c>
      <c r="G991" s="272" t="s">
        <v>1689</v>
      </c>
      <c r="H991" s="269" t="s">
        <v>9</v>
      </c>
      <c r="I991" s="269"/>
      <c r="J991" s="270"/>
      <c r="K991" s="286"/>
      <c r="L991" s="286"/>
    </row>
    <row r="992" spans="1:12" x14ac:dyDescent="0.35">
      <c r="A992" s="267">
        <v>1209</v>
      </c>
      <c r="B992" s="285" t="s">
        <v>2106</v>
      </c>
      <c r="C992" s="271">
        <v>45636</v>
      </c>
      <c r="D992" s="268" t="s">
        <v>79</v>
      </c>
      <c r="E992" s="269"/>
      <c r="F992" s="272" t="s">
        <v>2107</v>
      </c>
      <c r="G992" s="272" t="s">
        <v>186</v>
      </c>
      <c r="H992" s="273" t="s">
        <v>8</v>
      </c>
      <c r="I992" s="269"/>
      <c r="J992" s="270"/>
      <c r="K992" s="286"/>
      <c r="L992" s="286"/>
    </row>
    <row r="993" spans="1:12" x14ac:dyDescent="0.35">
      <c r="A993" s="267">
        <v>1216</v>
      </c>
      <c r="B993" s="285" t="s">
        <v>2125</v>
      </c>
      <c r="C993" s="271">
        <v>45636</v>
      </c>
      <c r="D993" s="268" t="s">
        <v>79</v>
      </c>
      <c r="E993" s="269" t="s">
        <v>369</v>
      </c>
      <c r="F993" s="272" t="s">
        <v>2126</v>
      </c>
      <c r="G993" s="272" t="s">
        <v>186</v>
      </c>
      <c r="H993" s="269" t="s">
        <v>9</v>
      </c>
      <c r="I993" s="269"/>
      <c r="J993" s="270"/>
      <c r="K993" s="286"/>
      <c r="L993" s="286"/>
    </row>
    <row r="994" spans="1:12" ht="58" x14ac:dyDescent="0.35">
      <c r="A994" s="267">
        <v>1223</v>
      </c>
      <c r="B994" s="285" t="s">
        <v>2140</v>
      </c>
      <c r="C994" s="271">
        <v>45636</v>
      </c>
      <c r="D994" s="268" t="s">
        <v>79</v>
      </c>
      <c r="E994" s="269"/>
      <c r="F994" s="272" t="s">
        <v>2141</v>
      </c>
      <c r="G994" s="272" t="s">
        <v>1689</v>
      </c>
      <c r="H994" s="269" t="s">
        <v>9</v>
      </c>
      <c r="I994" s="269"/>
      <c r="J994" s="270"/>
      <c r="K994" s="286"/>
      <c r="L994" s="286"/>
    </row>
    <row r="995" spans="1:12" ht="43.5" x14ac:dyDescent="0.35">
      <c r="A995" s="267">
        <v>1225</v>
      </c>
      <c r="B995" s="285" t="s">
        <v>2144</v>
      </c>
      <c r="C995" s="271">
        <v>45636</v>
      </c>
      <c r="D995" s="268" t="s">
        <v>79</v>
      </c>
      <c r="E995" s="269"/>
      <c r="F995" s="272" t="s">
        <v>2145</v>
      </c>
      <c r="G995" s="272" t="s">
        <v>1689</v>
      </c>
      <c r="H995" s="269" t="s">
        <v>9</v>
      </c>
      <c r="I995" s="269"/>
      <c r="J995" s="270"/>
      <c r="K995" s="286"/>
      <c r="L995" s="286"/>
    </row>
    <row r="996" spans="1:12" ht="29" x14ac:dyDescent="0.35">
      <c r="A996" s="267">
        <v>1226</v>
      </c>
      <c r="B996" s="285" t="s">
        <v>2146</v>
      </c>
      <c r="C996" s="271">
        <v>45636</v>
      </c>
      <c r="D996" s="268" t="s">
        <v>79</v>
      </c>
      <c r="E996" s="269"/>
      <c r="F996" s="272" t="s">
        <v>2147</v>
      </c>
      <c r="G996" s="272" t="s">
        <v>186</v>
      </c>
      <c r="H996" s="269" t="s">
        <v>9</v>
      </c>
      <c r="I996" s="269"/>
      <c r="J996" s="270"/>
      <c r="K996" s="286"/>
      <c r="L996" s="286"/>
    </row>
    <row r="997" spans="1:12" ht="43.5" x14ac:dyDescent="0.35">
      <c r="A997" s="267">
        <v>1231</v>
      </c>
      <c r="B997" s="285" t="s">
        <v>2158</v>
      </c>
      <c r="C997" s="271">
        <v>45636</v>
      </c>
      <c r="D997" s="268" t="s">
        <v>79</v>
      </c>
      <c r="E997" s="269"/>
      <c r="F997" s="272" t="s">
        <v>2159</v>
      </c>
      <c r="G997" s="272" t="s">
        <v>186</v>
      </c>
      <c r="H997" s="269" t="s">
        <v>9</v>
      </c>
      <c r="I997" s="269"/>
      <c r="J997" s="270"/>
      <c r="K997" s="286"/>
      <c r="L997" s="286"/>
    </row>
    <row r="998" spans="1:12" ht="29" x14ac:dyDescent="0.35">
      <c r="A998" s="267">
        <v>1233</v>
      </c>
      <c r="B998" s="285" t="s">
        <v>2162</v>
      </c>
      <c r="C998" s="271">
        <v>45636</v>
      </c>
      <c r="D998" s="268" t="s">
        <v>79</v>
      </c>
      <c r="E998" s="269"/>
      <c r="F998" s="272" t="s">
        <v>2163</v>
      </c>
      <c r="G998" s="272" t="s">
        <v>186</v>
      </c>
      <c r="H998" s="273" t="s">
        <v>8</v>
      </c>
      <c r="I998" s="269"/>
      <c r="J998" s="270"/>
      <c r="K998" s="286"/>
      <c r="L998" s="286"/>
    </row>
    <row r="999" spans="1:12" x14ac:dyDescent="0.35">
      <c r="A999" s="267">
        <v>1234</v>
      </c>
      <c r="B999" s="285" t="s">
        <v>2164</v>
      </c>
      <c r="C999" s="271">
        <v>45636</v>
      </c>
      <c r="D999" s="268" t="s">
        <v>79</v>
      </c>
      <c r="E999" s="269"/>
      <c r="F999" s="272" t="s">
        <v>2165</v>
      </c>
      <c r="G999" s="272" t="s">
        <v>186</v>
      </c>
      <c r="H999" s="273" t="s">
        <v>8</v>
      </c>
      <c r="I999" s="269"/>
      <c r="J999" s="270"/>
      <c r="K999" s="286"/>
      <c r="L999" s="286"/>
    </row>
    <row r="1000" spans="1:12" x14ac:dyDescent="0.35">
      <c r="A1000" s="267">
        <v>1237</v>
      </c>
      <c r="B1000" s="285" t="s">
        <v>2170</v>
      </c>
      <c r="C1000" s="271">
        <v>45636</v>
      </c>
      <c r="D1000" s="268" t="s">
        <v>79</v>
      </c>
      <c r="E1000" s="269"/>
      <c r="F1000" s="272" t="s">
        <v>2171</v>
      </c>
      <c r="G1000" s="272" t="s">
        <v>186</v>
      </c>
      <c r="H1000" s="269" t="s">
        <v>9</v>
      </c>
      <c r="I1000" s="269"/>
      <c r="J1000" s="270"/>
      <c r="K1000" s="286"/>
      <c r="L1000" s="286"/>
    </row>
    <row r="1001" spans="1:12" ht="43.5" x14ac:dyDescent="0.35">
      <c r="A1001" s="267">
        <v>1238</v>
      </c>
      <c r="B1001" s="285" t="s">
        <v>2172</v>
      </c>
      <c r="C1001" s="271">
        <v>45636</v>
      </c>
      <c r="D1001" s="268" t="s">
        <v>79</v>
      </c>
      <c r="E1001" s="269" t="s">
        <v>2034</v>
      </c>
      <c r="F1001" s="272" t="s">
        <v>7267</v>
      </c>
      <c r="G1001" s="272" t="s">
        <v>186</v>
      </c>
      <c r="H1001" s="269" t="s">
        <v>9</v>
      </c>
      <c r="I1001" s="269"/>
      <c r="J1001" s="270"/>
      <c r="K1001" s="286"/>
      <c r="L1001" s="286"/>
    </row>
    <row r="1002" spans="1:12" x14ac:dyDescent="0.35">
      <c r="A1002" s="267">
        <v>1244</v>
      </c>
      <c r="B1002" s="285" t="s">
        <v>2188</v>
      </c>
      <c r="C1002" s="271">
        <v>45636</v>
      </c>
      <c r="D1002" s="268" t="s">
        <v>79</v>
      </c>
      <c r="E1002" s="269" t="s">
        <v>2189</v>
      </c>
      <c r="F1002" s="272" t="s">
        <v>2190</v>
      </c>
      <c r="G1002" s="272" t="s">
        <v>186</v>
      </c>
      <c r="H1002" s="269" t="s">
        <v>9</v>
      </c>
      <c r="I1002" s="269"/>
      <c r="J1002" s="270"/>
      <c r="K1002" s="286"/>
      <c r="L1002" s="286"/>
    </row>
    <row r="1003" spans="1:12" ht="29" x14ac:dyDescent="0.35">
      <c r="A1003" s="267">
        <v>1250</v>
      </c>
      <c r="B1003" s="285" t="s">
        <v>2207</v>
      </c>
      <c r="C1003" s="271">
        <v>45637</v>
      </c>
      <c r="D1003" s="268" t="s">
        <v>79</v>
      </c>
      <c r="E1003" s="269" t="s">
        <v>2208</v>
      </c>
      <c r="F1003" s="272" t="s">
        <v>2209</v>
      </c>
      <c r="G1003" s="272" t="s">
        <v>186</v>
      </c>
      <c r="H1003" s="273" t="s">
        <v>8</v>
      </c>
      <c r="I1003" s="269"/>
      <c r="J1003" s="270"/>
      <c r="K1003" s="286"/>
      <c r="L1003" s="286"/>
    </row>
    <row r="1004" spans="1:12" x14ac:dyDescent="0.35">
      <c r="A1004" s="267">
        <v>1267</v>
      </c>
      <c r="B1004" s="285" t="s">
        <v>2253</v>
      </c>
      <c r="C1004" s="271">
        <v>45702</v>
      </c>
      <c r="D1004" s="268" t="s">
        <v>79</v>
      </c>
      <c r="E1004" s="269" t="s">
        <v>104</v>
      </c>
      <c r="F1004" s="276" t="s">
        <v>2254</v>
      </c>
      <c r="G1004" s="276" t="s">
        <v>186</v>
      </c>
      <c r="H1004" s="269" t="s">
        <v>9</v>
      </c>
      <c r="I1004" s="269"/>
      <c r="J1004" s="270"/>
      <c r="K1004" s="286"/>
      <c r="L1004" s="286"/>
    </row>
    <row r="1005" spans="1:12" x14ac:dyDescent="0.35">
      <c r="A1005" s="267">
        <v>14</v>
      </c>
      <c r="B1005" s="285" t="s">
        <v>2314</v>
      </c>
      <c r="C1005" s="271">
        <v>45032</v>
      </c>
      <c r="D1005" s="269" t="s">
        <v>63</v>
      </c>
      <c r="E1005" s="269" t="s">
        <v>2315</v>
      </c>
      <c r="F1005" s="270" t="s">
        <v>2316</v>
      </c>
      <c r="G1005" s="270" t="s">
        <v>186</v>
      </c>
      <c r="H1005" s="269" t="s">
        <v>9</v>
      </c>
      <c r="I1005" s="269" t="s">
        <v>1398</v>
      </c>
      <c r="J1005" s="270"/>
      <c r="K1005" s="286"/>
      <c r="L1005" s="286"/>
    </row>
    <row r="1006" spans="1:12" x14ac:dyDescent="0.35">
      <c r="A1006" s="267">
        <v>18</v>
      </c>
      <c r="B1006" s="285" t="s">
        <v>2421</v>
      </c>
      <c r="C1006" s="271">
        <v>45064</v>
      </c>
      <c r="D1006" s="269" t="s">
        <v>63</v>
      </c>
      <c r="E1006" s="269" t="s">
        <v>184</v>
      </c>
      <c r="F1006" s="270" t="s">
        <v>2422</v>
      </c>
      <c r="G1006" s="270" t="s">
        <v>186</v>
      </c>
      <c r="H1006" s="269" t="s">
        <v>9</v>
      </c>
      <c r="I1006" s="269" t="s">
        <v>1398</v>
      </c>
      <c r="J1006" s="270"/>
      <c r="K1006" s="286"/>
      <c r="L1006" s="286"/>
    </row>
    <row r="1007" spans="1:12" x14ac:dyDescent="0.35">
      <c r="A1007" s="267">
        <v>145</v>
      </c>
      <c r="B1007" s="285" t="s">
        <v>2328</v>
      </c>
      <c r="C1007" s="271">
        <v>45161</v>
      </c>
      <c r="D1007" s="269" t="s">
        <v>63</v>
      </c>
      <c r="E1007" s="269" t="s">
        <v>2329</v>
      </c>
      <c r="F1007" s="270" t="s">
        <v>2330</v>
      </c>
      <c r="G1007" s="270" t="s">
        <v>1689</v>
      </c>
      <c r="H1007" s="269" t="s">
        <v>9</v>
      </c>
      <c r="I1007" s="269"/>
      <c r="J1007" s="270"/>
      <c r="K1007" s="286"/>
      <c r="L1007" s="286"/>
    </row>
    <row r="1008" spans="1:12" x14ac:dyDescent="0.35">
      <c r="A1008" s="267">
        <v>183</v>
      </c>
      <c r="B1008" s="285" t="s">
        <v>2431</v>
      </c>
      <c r="C1008" s="271">
        <v>45191</v>
      </c>
      <c r="D1008" s="269" t="s">
        <v>63</v>
      </c>
      <c r="E1008" s="274" t="s">
        <v>2064</v>
      </c>
      <c r="F1008" s="270" t="s">
        <v>2432</v>
      </c>
      <c r="G1008" s="270" t="s">
        <v>186</v>
      </c>
      <c r="H1008" s="269" t="s">
        <v>9</v>
      </c>
      <c r="I1008" s="269"/>
      <c r="J1008" s="270"/>
      <c r="K1008" s="286"/>
      <c r="L1008" s="286"/>
    </row>
    <row r="1009" spans="1:12" ht="159.5" x14ac:dyDescent="0.35">
      <c r="A1009" s="267">
        <v>301</v>
      </c>
      <c r="B1009" s="285" t="s">
        <v>2717</v>
      </c>
      <c r="C1009" s="271">
        <v>45218</v>
      </c>
      <c r="D1009" s="269" t="s">
        <v>63</v>
      </c>
      <c r="E1009" s="269" t="s">
        <v>184</v>
      </c>
      <c r="F1009" s="270" t="s">
        <v>7268</v>
      </c>
      <c r="G1009" s="270" t="s">
        <v>186</v>
      </c>
      <c r="H1009" s="269" t="s">
        <v>9</v>
      </c>
      <c r="I1009" s="269"/>
      <c r="J1009" s="270"/>
      <c r="K1009" s="286"/>
      <c r="L1009" s="286"/>
    </row>
    <row r="1010" spans="1:12" ht="58" x14ac:dyDescent="0.35">
      <c r="A1010" s="267">
        <v>302</v>
      </c>
      <c r="B1010" s="285" t="s">
        <v>2719</v>
      </c>
      <c r="C1010" s="271">
        <v>45218</v>
      </c>
      <c r="D1010" s="269" t="s">
        <v>63</v>
      </c>
      <c r="E1010" s="269" t="s">
        <v>184</v>
      </c>
      <c r="F1010" s="270" t="s">
        <v>7269</v>
      </c>
      <c r="G1010" s="270" t="s">
        <v>186</v>
      </c>
      <c r="H1010" s="269" t="s">
        <v>9</v>
      </c>
      <c r="I1010" s="269"/>
      <c r="J1010" s="270"/>
      <c r="K1010" s="286"/>
      <c r="L1010" s="286"/>
    </row>
    <row r="1011" spans="1:12" x14ac:dyDescent="0.35">
      <c r="A1011" s="267">
        <v>303</v>
      </c>
      <c r="B1011" s="285" t="s">
        <v>2721</v>
      </c>
      <c r="C1011" s="271">
        <v>45218</v>
      </c>
      <c r="D1011" s="269" t="s">
        <v>63</v>
      </c>
      <c r="E1011" s="269" t="s">
        <v>2715</v>
      </c>
      <c r="F1011" s="270" t="s">
        <v>2722</v>
      </c>
      <c r="G1011" s="270" t="s">
        <v>186</v>
      </c>
      <c r="H1011" s="269" t="s">
        <v>9</v>
      </c>
      <c r="I1011" s="269"/>
      <c r="J1011" s="270"/>
      <c r="K1011" s="286"/>
      <c r="L1011" s="286"/>
    </row>
    <row r="1012" spans="1:12" ht="29" x14ac:dyDescent="0.35">
      <c r="A1012" s="267">
        <v>304</v>
      </c>
      <c r="B1012" s="285" t="s">
        <v>2724</v>
      </c>
      <c r="C1012" s="271">
        <v>45218</v>
      </c>
      <c r="D1012" s="269" t="s">
        <v>63</v>
      </c>
      <c r="E1012" s="272" t="s">
        <v>400</v>
      </c>
      <c r="F1012" s="270" t="s">
        <v>7270</v>
      </c>
      <c r="G1012" s="270" t="s">
        <v>186</v>
      </c>
      <c r="H1012" s="269" t="s">
        <v>9</v>
      </c>
      <c r="I1012" s="269"/>
      <c r="J1012" s="270"/>
      <c r="K1012" s="286"/>
      <c r="L1012" s="286"/>
    </row>
    <row r="1013" spans="1:12" ht="29" x14ac:dyDescent="0.35">
      <c r="A1013" s="267">
        <v>305</v>
      </c>
      <c r="B1013" s="285" t="s">
        <v>2726</v>
      </c>
      <c r="C1013" s="271">
        <v>45218</v>
      </c>
      <c r="D1013" s="269" t="s">
        <v>63</v>
      </c>
      <c r="E1013" s="269" t="s">
        <v>1070</v>
      </c>
      <c r="F1013" s="270" t="s">
        <v>2727</v>
      </c>
      <c r="G1013" s="270" t="s">
        <v>186</v>
      </c>
      <c r="H1013" s="269" t="s">
        <v>9</v>
      </c>
      <c r="I1013" s="269"/>
      <c r="J1013" s="270"/>
      <c r="K1013" s="286"/>
      <c r="L1013" s="286"/>
    </row>
    <row r="1014" spans="1:12" ht="29" x14ac:dyDescent="0.35">
      <c r="A1014" s="267">
        <v>306</v>
      </c>
      <c r="B1014" s="285" t="s">
        <v>2728</v>
      </c>
      <c r="C1014" s="271">
        <v>45218</v>
      </c>
      <c r="D1014" s="269" t="s">
        <v>63</v>
      </c>
      <c r="E1014" s="269" t="s">
        <v>1070</v>
      </c>
      <c r="F1014" s="270" t="s">
        <v>2729</v>
      </c>
      <c r="G1014" s="270" t="s">
        <v>186</v>
      </c>
      <c r="H1014" s="269" t="s">
        <v>9</v>
      </c>
      <c r="I1014" s="269"/>
      <c r="J1014" s="270"/>
      <c r="K1014" s="286"/>
      <c r="L1014" s="286"/>
    </row>
    <row r="1015" spans="1:12" ht="43.5" x14ac:dyDescent="0.35">
      <c r="A1015" s="267">
        <v>307</v>
      </c>
      <c r="B1015" s="285" t="s">
        <v>2730</v>
      </c>
      <c r="C1015" s="271">
        <v>45218</v>
      </c>
      <c r="D1015" s="269" t="s">
        <v>63</v>
      </c>
      <c r="E1015" s="269" t="s">
        <v>1070</v>
      </c>
      <c r="F1015" s="270" t="s">
        <v>2731</v>
      </c>
      <c r="G1015" s="270" t="s">
        <v>186</v>
      </c>
      <c r="H1015" s="269" t="s">
        <v>9</v>
      </c>
      <c r="I1015" s="269"/>
      <c r="J1015" s="270"/>
      <c r="K1015" s="286"/>
      <c r="L1015" s="286"/>
    </row>
    <row r="1016" spans="1:12" ht="43.5" x14ac:dyDescent="0.35">
      <c r="A1016" s="267">
        <v>308</v>
      </c>
      <c r="B1016" s="285" t="s">
        <v>2733</v>
      </c>
      <c r="C1016" s="271">
        <v>45218</v>
      </c>
      <c r="D1016" s="269" t="s">
        <v>63</v>
      </c>
      <c r="E1016" s="269" t="s">
        <v>1070</v>
      </c>
      <c r="F1016" s="270" t="s">
        <v>2734</v>
      </c>
      <c r="G1016" s="270" t="s">
        <v>186</v>
      </c>
      <c r="H1016" s="269" t="s">
        <v>9</v>
      </c>
      <c r="I1016" s="269"/>
      <c r="J1016" s="270"/>
      <c r="K1016" s="286"/>
      <c r="L1016" s="286"/>
    </row>
    <row r="1017" spans="1:12" ht="29" x14ac:dyDescent="0.35">
      <c r="A1017" s="267">
        <v>309</v>
      </c>
      <c r="B1017" s="285" t="s">
        <v>2735</v>
      </c>
      <c r="C1017" s="271">
        <v>45218</v>
      </c>
      <c r="D1017" s="269" t="s">
        <v>63</v>
      </c>
      <c r="E1017" s="269" t="s">
        <v>1070</v>
      </c>
      <c r="F1017" s="270" t="s">
        <v>2736</v>
      </c>
      <c r="G1017" s="270" t="s">
        <v>186</v>
      </c>
      <c r="H1017" s="269" t="s">
        <v>9</v>
      </c>
      <c r="I1017" s="269"/>
      <c r="J1017" s="270"/>
      <c r="K1017" s="286"/>
      <c r="L1017" s="286"/>
    </row>
    <row r="1018" spans="1:12" ht="29" x14ac:dyDescent="0.35">
      <c r="A1018" s="267">
        <v>310</v>
      </c>
      <c r="B1018" s="285" t="s">
        <v>2739</v>
      </c>
      <c r="C1018" s="271">
        <v>45218</v>
      </c>
      <c r="D1018" s="269" t="s">
        <v>63</v>
      </c>
      <c r="E1018" s="269" t="s">
        <v>1070</v>
      </c>
      <c r="F1018" s="270" t="s">
        <v>2740</v>
      </c>
      <c r="G1018" s="270" t="s">
        <v>186</v>
      </c>
      <c r="H1018" s="269" t="s">
        <v>9</v>
      </c>
      <c r="I1018" s="269"/>
      <c r="J1018" s="270"/>
      <c r="K1018" s="286"/>
      <c r="L1018" s="286"/>
    </row>
    <row r="1019" spans="1:12" ht="29" x14ac:dyDescent="0.35">
      <c r="A1019" s="267">
        <v>311</v>
      </c>
      <c r="B1019" s="285" t="s">
        <v>2741</v>
      </c>
      <c r="C1019" s="271">
        <v>45218</v>
      </c>
      <c r="D1019" s="269" t="s">
        <v>63</v>
      </c>
      <c r="E1019" s="269" t="s">
        <v>1070</v>
      </c>
      <c r="F1019" s="270" t="s">
        <v>2742</v>
      </c>
      <c r="G1019" s="270" t="s">
        <v>186</v>
      </c>
      <c r="H1019" s="269" t="s">
        <v>9</v>
      </c>
      <c r="I1019" s="269"/>
      <c r="J1019" s="270"/>
      <c r="K1019" s="286"/>
      <c r="L1019" s="286"/>
    </row>
    <row r="1020" spans="1:12" ht="29" x14ac:dyDescent="0.35">
      <c r="A1020" s="267">
        <v>314</v>
      </c>
      <c r="B1020" s="285" t="s">
        <v>2747</v>
      </c>
      <c r="C1020" s="271">
        <v>45218</v>
      </c>
      <c r="D1020" s="269" t="s">
        <v>63</v>
      </c>
      <c r="E1020" s="269" t="s">
        <v>1542</v>
      </c>
      <c r="F1020" s="270" t="s">
        <v>2748</v>
      </c>
      <c r="G1020" s="270" t="s">
        <v>186</v>
      </c>
      <c r="H1020" s="269" t="s">
        <v>9</v>
      </c>
      <c r="I1020" s="269"/>
      <c r="J1020" s="270"/>
      <c r="K1020" s="286"/>
      <c r="L1020" s="286"/>
    </row>
    <row r="1021" spans="1:12" ht="43.5" x14ac:dyDescent="0.35">
      <c r="A1021" s="267">
        <v>325</v>
      </c>
      <c r="B1021" s="285" t="s">
        <v>2778</v>
      </c>
      <c r="C1021" s="271">
        <v>45218</v>
      </c>
      <c r="D1021" s="273" t="s">
        <v>63</v>
      </c>
      <c r="E1021" s="272" t="s">
        <v>184</v>
      </c>
      <c r="F1021" s="270" t="s">
        <v>2779</v>
      </c>
      <c r="G1021" s="270" t="s">
        <v>186</v>
      </c>
      <c r="H1021" s="269" t="s">
        <v>9</v>
      </c>
      <c r="I1021" s="269"/>
      <c r="J1021" s="270"/>
      <c r="K1021" s="286"/>
      <c r="L1021" s="286"/>
    </row>
    <row r="1022" spans="1:12" ht="29" x14ac:dyDescent="0.35">
      <c r="A1022" s="267">
        <v>326</v>
      </c>
      <c r="B1022" s="285" t="s">
        <v>2780</v>
      </c>
      <c r="C1022" s="271">
        <v>45218</v>
      </c>
      <c r="D1022" s="273" t="s">
        <v>63</v>
      </c>
      <c r="E1022" s="273" t="s">
        <v>2781</v>
      </c>
      <c r="F1022" s="270" t="s">
        <v>2782</v>
      </c>
      <c r="G1022" s="270" t="s">
        <v>186</v>
      </c>
      <c r="H1022" s="269" t="s">
        <v>9</v>
      </c>
      <c r="I1022" s="269"/>
      <c r="J1022" s="270"/>
      <c r="K1022" s="286"/>
      <c r="L1022" s="286"/>
    </row>
    <row r="1023" spans="1:12" ht="43.5" x14ac:dyDescent="0.35">
      <c r="A1023" s="267">
        <v>327</v>
      </c>
      <c r="B1023" s="285" t="s">
        <v>2784</v>
      </c>
      <c r="C1023" s="271">
        <v>45218</v>
      </c>
      <c r="D1023" s="273" t="s">
        <v>63</v>
      </c>
      <c r="E1023" s="273" t="s">
        <v>1070</v>
      </c>
      <c r="F1023" s="270" t="s">
        <v>2785</v>
      </c>
      <c r="G1023" s="270" t="s">
        <v>186</v>
      </c>
      <c r="H1023" s="269" t="s">
        <v>9</v>
      </c>
      <c r="I1023" s="269"/>
      <c r="J1023" s="270"/>
      <c r="K1023" s="286"/>
      <c r="L1023" s="286"/>
    </row>
    <row r="1024" spans="1:12" ht="29" x14ac:dyDescent="0.35">
      <c r="A1024" s="267">
        <v>328</v>
      </c>
      <c r="B1024" s="285" t="s">
        <v>2786</v>
      </c>
      <c r="C1024" s="271">
        <v>45218</v>
      </c>
      <c r="D1024" s="273" t="s">
        <v>63</v>
      </c>
      <c r="E1024" s="273" t="s">
        <v>2781</v>
      </c>
      <c r="F1024" s="270" t="s">
        <v>2787</v>
      </c>
      <c r="G1024" s="270" t="s">
        <v>186</v>
      </c>
      <c r="H1024" s="269" t="s">
        <v>9</v>
      </c>
      <c r="I1024" s="269"/>
      <c r="J1024" s="270"/>
      <c r="K1024" s="286"/>
      <c r="L1024" s="286"/>
    </row>
    <row r="1025" spans="1:12" ht="43.5" x14ac:dyDescent="0.35">
      <c r="A1025" s="267">
        <v>329</v>
      </c>
      <c r="B1025" s="285" t="s">
        <v>2788</v>
      </c>
      <c r="C1025" s="271">
        <v>45218</v>
      </c>
      <c r="D1025" s="273" t="s">
        <v>63</v>
      </c>
      <c r="E1025" s="273" t="s">
        <v>2781</v>
      </c>
      <c r="F1025" s="270" t="s">
        <v>2789</v>
      </c>
      <c r="G1025" s="270" t="s">
        <v>186</v>
      </c>
      <c r="H1025" s="269" t="s">
        <v>9</v>
      </c>
      <c r="I1025" s="269"/>
      <c r="J1025" s="270"/>
      <c r="K1025" s="286"/>
      <c r="L1025" s="286"/>
    </row>
    <row r="1026" spans="1:12" ht="29" x14ac:dyDescent="0.35">
      <c r="A1026" s="267">
        <v>330</v>
      </c>
      <c r="B1026" s="285" t="s">
        <v>2793</v>
      </c>
      <c r="C1026" s="271">
        <v>45218</v>
      </c>
      <c r="D1026" s="273" t="s">
        <v>63</v>
      </c>
      <c r="E1026" s="272" t="s">
        <v>1070</v>
      </c>
      <c r="F1026" s="270" t="s">
        <v>2794</v>
      </c>
      <c r="G1026" s="270" t="s">
        <v>186</v>
      </c>
      <c r="H1026" s="269" t="s">
        <v>9</v>
      </c>
      <c r="I1026" s="269"/>
      <c r="J1026" s="270"/>
      <c r="K1026" s="286"/>
      <c r="L1026" s="286"/>
    </row>
    <row r="1027" spans="1:12" ht="29" x14ac:dyDescent="0.35">
      <c r="A1027" s="267">
        <v>331</v>
      </c>
      <c r="B1027" s="285" t="s">
        <v>2796</v>
      </c>
      <c r="C1027" s="271">
        <v>45218</v>
      </c>
      <c r="D1027" s="273" t="s">
        <v>63</v>
      </c>
      <c r="E1027" s="272" t="s">
        <v>1070</v>
      </c>
      <c r="F1027" s="270" t="s">
        <v>2797</v>
      </c>
      <c r="G1027" s="270" t="s">
        <v>186</v>
      </c>
      <c r="H1027" s="269" t="s">
        <v>9</v>
      </c>
      <c r="I1027" s="269"/>
      <c r="J1027" s="270"/>
      <c r="K1027" s="286"/>
      <c r="L1027" s="286"/>
    </row>
    <row r="1028" spans="1:12" ht="29" x14ac:dyDescent="0.35">
      <c r="A1028" s="267">
        <v>332</v>
      </c>
      <c r="B1028" s="285" t="s">
        <v>2798</v>
      </c>
      <c r="C1028" s="271">
        <v>45218</v>
      </c>
      <c r="D1028" s="273" t="s">
        <v>63</v>
      </c>
      <c r="E1028" s="272" t="s">
        <v>1070</v>
      </c>
      <c r="F1028" s="270" t="s">
        <v>7271</v>
      </c>
      <c r="G1028" s="270" t="s">
        <v>186</v>
      </c>
      <c r="H1028" s="269" t="s">
        <v>9</v>
      </c>
      <c r="I1028" s="269"/>
      <c r="J1028" s="270"/>
      <c r="K1028" s="286"/>
      <c r="L1028" s="286"/>
    </row>
    <row r="1029" spans="1:12" x14ac:dyDescent="0.35">
      <c r="A1029" s="267">
        <v>446</v>
      </c>
      <c r="B1029" s="285" t="s">
        <v>3071</v>
      </c>
      <c r="C1029" s="271">
        <v>45288</v>
      </c>
      <c r="D1029" s="269" t="s">
        <v>63</v>
      </c>
      <c r="E1029" s="269" t="s">
        <v>2208</v>
      </c>
      <c r="F1029" s="270" t="s">
        <v>3072</v>
      </c>
      <c r="G1029" s="270" t="s">
        <v>186</v>
      </c>
      <c r="H1029" s="269" t="s">
        <v>9</v>
      </c>
      <c r="I1029" s="269"/>
      <c r="J1029" s="270"/>
      <c r="K1029" s="286"/>
      <c r="L1029" s="286"/>
    </row>
    <row r="1030" spans="1:12" x14ac:dyDescent="0.35">
      <c r="A1030" s="267">
        <v>450</v>
      </c>
      <c r="B1030" s="285" t="s">
        <v>3082</v>
      </c>
      <c r="C1030" s="271">
        <v>45288</v>
      </c>
      <c r="D1030" s="269" t="s">
        <v>63</v>
      </c>
      <c r="E1030" s="269" t="s">
        <v>2208</v>
      </c>
      <c r="F1030" s="270" t="s">
        <v>3083</v>
      </c>
      <c r="G1030" s="270" t="s">
        <v>186</v>
      </c>
      <c r="H1030" s="269" t="s">
        <v>9</v>
      </c>
      <c r="I1030" s="269"/>
      <c r="J1030" s="270"/>
      <c r="K1030" s="286"/>
      <c r="L1030" s="286"/>
    </row>
    <row r="1031" spans="1:12" x14ac:dyDescent="0.35">
      <c r="A1031" s="267">
        <v>455</v>
      </c>
      <c r="B1031" s="285" t="s">
        <v>3092</v>
      </c>
      <c r="C1031" s="271">
        <v>45288</v>
      </c>
      <c r="D1031" s="269" t="s">
        <v>63</v>
      </c>
      <c r="E1031" s="269" t="s">
        <v>2208</v>
      </c>
      <c r="F1031" s="270" t="s">
        <v>3093</v>
      </c>
      <c r="G1031" s="270" t="s">
        <v>186</v>
      </c>
      <c r="H1031" s="269" t="s">
        <v>9</v>
      </c>
      <c r="I1031" s="269"/>
      <c r="J1031" s="270"/>
      <c r="K1031" s="286"/>
      <c r="L1031" s="286"/>
    </row>
    <row r="1032" spans="1:12" x14ac:dyDescent="0.35">
      <c r="A1032" s="267">
        <v>457</v>
      </c>
      <c r="B1032" s="285" t="s">
        <v>3097</v>
      </c>
      <c r="C1032" s="271">
        <v>45295</v>
      </c>
      <c r="D1032" s="269" t="s">
        <v>63</v>
      </c>
      <c r="E1032" s="269" t="s">
        <v>2208</v>
      </c>
      <c r="F1032" s="270" t="s">
        <v>3098</v>
      </c>
      <c r="G1032" s="270" t="s">
        <v>186</v>
      </c>
      <c r="H1032" s="269" t="s">
        <v>9</v>
      </c>
      <c r="I1032" s="269"/>
      <c r="J1032" s="270"/>
      <c r="K1032" s="286"/>
      <c r="L1032" s="286"/>
    </row>
    <row r="1033" spans="1:12" ht="43.5" x14ac:dyDescent="0.35">
      <c r="A1033" s="267">
        <v>468</v>
      </c>
      <c r="B1033" s="285" t="s">
        <v>3122</v>
      </c>
      <c r="C1033" s="271">
        <v>45295</v>
      </c>
      <c r="D1033" s="269" t="s">
        <v>63</v>
      </c>
      <c r="E1033" s="269" t="s">
        <v>789</v>
      </c>
      <c r="F1033" s="270" t="s">
        <v>3123</v>
      </c>
      <c r="G1033" s="270" t="s">
        <v>186</v>
      </c>
      <c r="H1033" s="269" t="s">
        <v>9</v>
      </c>
      <c r="I1033" s="269"/>
      <c r="J1033" s="270"/>
      <c r="K1033" s="286"/>
      <c r="L1033" s="286"/>
    </row>
    <row r="1034" spans="1:12" x14ac:dyDescent="0.35">
      <c r="A1034" s="267">
        <v>525</v>
      </c>
      <c r="B1034" s="285" t="s">
        <v>3252</v>
      </c>
      <c r="C1034" s="271">
        <v>45315</v>
      </c>
      <c r="D1034" s="268" t="s">
        <v>63</v>
      </c>
      <c r="E1034" s="269" t="s">
        <v>2781</v>
      </c>
      <c r="F1034" s="270" t="s">
        <v>3253</v>
      </c>
      <c r="G1034" s="270" t="s">
        <v>186</v>
      </c>
      <c r="H1034" s="269" t="s">
        <v>9</v>
      </c>
      <c r="I1034" s="269"/>
      <c r="J1034" s="270"/>
      <c r="K1034" s="286"/>
      <c r="L1034" s="286"/>
    </row>
    <row r="1035" spans="1:12" x14ac:dyDescent="0.35">
      <c r="A1035" s="267">
        <v>613</v>
      </c>
      <c r="B1035" s="285" t="s">
        <v>3468</v>
      </c>
      <c r="C1035" s="271">
        <v>45111</v>
      </c>
      <c r="D1035" s="268" t="s">
        <v>63</v>
      </c>
      <c r="E1035" s="268" t="s">
        <v>2419</v>
      </c>
      <c r="F1035" s="270" t="s">
        <v>3469</v>
      </c>
      <c r="G1035" s="270" t="s">
        <v>186</v>
      </c>
      <c r="H1035" s="269" t="s">
        <v>9</v>
      </c>
      <c r="I1035" s="269"/>
      <c r="J1035" s="270"/>
      <c r="K1035" s="286"/>
      <c r="L1035" s="286"/>
    </row>
    <row r="1036" spans="1:12" x14ac:dyDescent="0.35">
      <c r="A1036" s="267">
        <v>717</v>
      </c>
      <c r="B1036" s="285" t="s">
        <v>3737</v>
      </c>
      <c r="C1036" s="271">
        <v>45139</v>
      </c>
      <c r="D1036" s="268" t="s">
        <v>63</v>
      </c>
      <c r="E1036" s="268" t="s">
        <v>1661</v>
      </c>
      <c r="F1036" s="270" t="s">
        <v>3738</v>
      </c>
      <c r="G1036" s="270" t="s">
        <v>186</v>
      </c>
      <c r="H1036" s="269" t="s">
        <v>9</v>
      </c>
      <c r="I1036" s="269"/>
      <c r="J1036" s="270"/>
      <c r="K1036" s="286"/>
      <c r="L1036" s="286"/>
    </row>
    <row r="1037" spans="1:12" x14ac:dyDescent="0.35">
      <c r="A1037" s="267">
        <v>720</v>
      </c>
      <c r="B1037" s="285" t="s">
        <v>3745</v>
      </c>
      <c r="C1037" s="271">
        <v>45139</v>
      </c>
      <c r="D1037" s="268" t="s">
        <v>63</v>
      </c>
      <c r="E1037" s="268" t="s">
        <v>1661</v>
      </c>
      <c r="F1037" s="270" t="s">
        <v>3746</v>
      </c>
      <c r="G1037" s="270" t="s">
        <v>186</v>
      </c>
      <c r="H1037" s="269" t="s">
        <v>9</v>
      </c>
      <c r="I1037" s="269"/>
      <c r="J1037" s="270"/>
      <c r="K1037" s="286"/>
      <c r="L1037" s="286"/>
    </row>
    <row r="1038" spans="1:12" ht="29" x14ac:dyDescent="0.35">
      <c r="A1038" s="267">
        <v>636</v>
      </c>
      <c r="B1038" s="285" t="s">
        <v>3526</v>
      </c>
      <c r="C1038" s="271">
        <v>45111</v>
      </c>
      <c r="D1038" s="268" t="s">
        <v>75</v>
      </c>
      <c r="E1038" s="268" t="s">
        <v>75</v>
      </c>
      <c r="F1038" s="270" t="s">
        <v>3527</v>
      </c>
      <c r="G1038" s="270" t="s">
        <v>1689</v>
      </c>
      <c r="H1038" s="269" t="s">
        <v>9</v>
      </c>
      <c r="I1038" s="269"/>
      <c r="J1038" s="270"/>
      <c r="K1038" s="286"/>
      <c r="L1038" s="286"/>
    </row>
    <row r="1039" spans="1:12" ht="29" x14ac:dyDescent="0.35">
      <c r="A1039" s="267">
        <v>909</v>
      </c>
      <c r="B1039" s="285" t="s">
        <v>4181</v>
      </c>
      <c r="C1039" s="271">
        <v>45279</v>
      </c>
      <c r="D1039" s="268" t="s">
        <v>75</v>
      </c>
      <c r="E1039" s="269"/>
      <c r="F1039" s="270" t="s">
        <v>4182</v>
      </c>
      <c r="G1039" s="270" t="s">
        <v>1689</v>
      </c>
      <c r="H1039" s="269" t="s">
        <v>9</v>
      </c>
      <c r="I1039" s="269"/>
      <c r="J1039" s="270"/>
      <c r="K1039" s="286"/>
      <c r="L1039" s="286"/>
    </row>
    <row r="1040" spans="1:12" x14ac:dyDescent="0.35">
      <c r="A1040" s="267">
        <v>1042</v>
      </c>
      <c r="B1040" s="285" t="s">
        <v>1687</v>
      </c>
      <c r="C1040" s="271">
        <v>45365</v>
      </c>
      <c r="D1040" s="268" t="s">
        <v>7272</v>
      </c>
      <c r="E1040" s="268" t="s">
        <v>1681</v>
      </c>
      <c r="F1040" s="270" t="s">
        <v>1688</v>
      </c>
      <c r="G1040" s="270" t="s">
        <v>1689</v>
      </c>
      <c r="H1040" s="269" t="s">
        <v>9</v>
      </c>
      <c r="I1040" s="269"/>
      <c r="J1040" s="270"/>
      <c r="K1040" s="286"/>
      <c r="L1040" s="286"/>
    </row>
    <row r="1041" spans="1:12" ht="29" x14ac:dyDescent="0.35">
      <c r="A1041" s="267">
        <v>1049</v>
      </c>
      <c r="B1041" s="285" t="s">
        <v>1704</v>
      </c>
      <c r="C1041" s="271">
        <v>45365</v>
      </c>
      <c r="D1041" s="268" t="s">
        <v>7272</v>
      </c>
      <c r="E1041" s="269"/>
      <c r="F1041" s="270" t="s">
        <v>1705</v>
      </c>
      <c r="G1041" s="270" t="s">
        <v>1689</v>
      </c>
      <c r="H1041" s="269" t="s">
        <v>9</v>
      </c>
      <c r="I1041" s="269"/>
      <c r="J1041" s="270"/>
      <c r="K1041" s="286"/>
      <c r="L1041" s="286"/>
    </row>
    <row r="1042" spans="1:12" x14ac:dyDescent="0.35">
      <c r="A1042" s="267">
        <v>1053</v>
      </c>
      <c r="B1042" s="285" t="s">
        <v>1715</v>
      </c>
      <c r="C1042" s="271">
        <v>45365</v>
      </c>
      <c r="D1042" s="268" t="s">
        <v>7272</v>
      </c>
      <c r="E1042" s="269"/>
      <c r="F1042" s="270" t="s">
        <v>1716</v>
      </c>
      <c r="G1042" s="270" t="s">
        <v>1689</v>
      </c>
      <c r="H1042" s="269" t="s">
        <v>9</v>
      </c>
      <c r="I1042" s="269"/>
      <c r="J1042" s="270"/>
      <c r="K1042" s="286"/>
      <c r="L1042" s="286"/>
    </row>
    <row r="1043" spans="1:12" ht="29" x14ac:dyDescent="0.35">
      <c r="A1043" s="267">
        <v>1182</v>
      </c>
      <c r="B1043" s="285" t="s">
        <v>2028</v>
      </c>
      <c r="C1043" s="271">
        <v>45495</v>
      </c>
      <c r="D1043" s="268" t="s">
        <v>7272</v>
      </c>
      <c r="E1043" s="269"/>
      <c r="F1043" s="270" t="s">
        <v>2029</v>
      </c>
      <c r="G1043" s="270" t="s">
        <v>1689</v>
      </c>
      <c r="H1043" s="269" t="s">
        <v>9</v>
      </c>
      <c r="I1043" s="269"/>
      <c r="J1043" s="270"/>
      <c r="K1043" s="286"/>
      <c r="L1043" s="286"/>
    </row>
    <row r="1044" spans="1:12" ht="58" x14ac:dyDescent="0.35">
      <c r="A1044" s="267">
        <v>312</v>
      </c>
      <c r="B1044" s="285" t="s">
        <v>2743</v>
      </c>
      <c r="C1044" s="271">
        <v>45218</v>
      </c>
      <c r="D1044" s="269" t="s">
        <v>1580</v>
      </c>
      <c r="E1044" s="269" t="s">
        <v>1596</v>
      </c>
      <c r="F1044" s="270" t="s">
        <v>7273</v>
      </c>
      <c r="G1044" s="270" t="s">
        <v>186</v>
      </c>
      <c r="H1044" s="269" t="s">
        <v>9</v>
      </c>
      <c r="I1044" s="269"/>
      <c r="J1044" s="270"/>
      <c r="K1044" s="286"/>
      <c r="L1044" s="286"/>
    </row>
    <row r="1045" spans="1:12" ht="43.5" x14ac:dyDescent="0.35">
      <c r="A1045" s="267">
        <v>313</v>
      </c>
      <c r="B1045" s="285" t="s">
        <v>2745</v>
      </c>
      <c r="C1045" s="271">
        <v>45218</v>
      </c>
      <c r="D1045" s="273" t="s">
        <v>1580</v>
      </c>
      <c r="E1045" s="272" t="s">
        <v>1596</v>
      </c>
      <c r="F1045" s="270" t="s">
        <v>7274</v>
      </c>
      <c r="G1045" s="270" t="s">
        <v>186</v>
      </c>
      <c r="H1045" s="269" t="s">
        <v>9</v>
      </c>
      <c r="I1045" s="269"/>
      <c r="J1045" s="270"/>
      <c r="K1045" s="286"/>
      <c r="L1045" s="286"/>
    </row>
    <row r="1046" spans="1:12" x14ac:dyDescent="0.35">
      <c r="A1046" s="267">
        <v>353</v>
      </c>
      <c r="B1046" s="285" t="s">
        <v>2848</v>
      </c>
      <c r="C1046" s="271">
        <v>45247</v>
      </c>
      <c r="D1046" s="269" t="s">
        <v>1580</v>
      </c>
      <c r="E1046" s="269" t="s">
        <v>1596</v>
      </c>
      <c r="F1046" s="270" t="s">
        <v>2849</v>
      </c>
      <c r="G1046" s="270" t="s">
        <v>186</v>
      </c>
      <c r="H1046" s="269" t="s">
        <v>9</v>
      </c>
      <c r="I1046" s="269"/>
      <c r="J1046" s="270"/>
      <c r="K1046" s="286"/>
      <c r="L1046" s="286"/>
    </row>
    <row r="1047" spans="1:12" ht="29" x14ac:dyDescent="0.35">
      <c r="A1047" s="267">
        <v>369</v>
      </c>
      <c r="B1047" s="285" t="s">
        <v>2888</v>
      </c>
      <c r="C1047" s="271">
        <v>45258</v>
      </c>
      <c r="D1047" s="269" t="s">
        <v>1580</v>
      </c>
      <c r="E1047" s="269" t="s">
        <v>1596</v>
      </c>
      <c r="F1047" s="270" t="s">
        <v>2889</v>
      </c>
      <c r="G1047" s="270" t="s">
        <v>186</v>
      </c>
      <c r="H1047" s="269" t="s">
        <v>9</v>
      </c>
      <c r="I1047" s="269"/>
      <c r="J1047" s="270"/>
      <c r="K1047" s="286"/>
      <c r="L1047" s="286"/>
    </row>
    <row r="1048" spans="1:12" x14ac:dyDescent="0.35">
      <c r="A1048" s="267">
        <v>372</v>
      </c>
      <c r="B1048" s="285" t="s">
        <v>2896</v>
      </c>
      <c r="C1048" s="271">
        <v>45272</v>
      </c>
      <c r="D1048" s="269" t="s">
        <v>1580</v>
      </c>
      <c r="E1048" s="269" t="s">
        <v>2897</v>
      </c>
      <c r="F1048" s="270" t="s">
        <v>2898</v>
      </c>
      <c r="G1048" s="270" t="s">
        <v>186</v>
      </c>
      <c r="H1048" s="269" t="s">
        <v>9</v>
      </c>
      <c r="I1048" s="269"/>
      <c r="J1048" s="270"/>
      <c r="K1048" s="286"/>
      <c r="L1048" s="286"/>
    </row>
    <row r="1049" spans="1:12" x14ac:dyDescent="0.35">
      <c r="A1049" s="267">
        <v>373</v>
      </c>
      <c r="B1049" s="285" t="s">
        <v>2899</v>
      </c>
      <c r="C1049" s="271">
        <v>45272</v>
      </c>
      <c r="D1049" s="269" t="s">
        <v>1580</v>
      </c>
      <c r="E1049" s="269" t="s">
        <v>2897</v>
      </c>
      <c r="F1049" s="270" t="s">
        <v>2900</v>
      </c>
      <c r="G1049" s="270" t="s">
        <v>186</v>
      </c>
      <c r="H1049" s="269" t="s">
        <v>9</v>
      </c>
      <c r="I1049" s="269"/>
      <c r="J1049" s="270"/>
      <c r="K1049" s="286"/>
      <c r="L1049" s="286"/>
    </row>
    <row r="1050" spans="1:12" x14ac:dyDescent="0.35">
      <c r="A1050" s="267">
        <v>374</v>
      </c>
      <c r="B1050" s="285" t="s">
        <v>2901</v>
      </c>
      <c r="C1050" s="271">
        <v>45272</v>
      </c>
      <c r="D1050" s="269" t="s">
        <v>1580</v>
      </c>
      <c r="E1050" s="269" t="s">
        <v>2897</v>
      </c>
      <c r="F1050" s="270" t="s">
        <v>2902</v>
      </c>
      <c r="G1050" s="270" t="s">
        <v>186</v>
      </c>
      <c r="H1050" s="269" t="s">
        <v>9</v>
      </c>
      <c r="I1050" s="269"/>
      <c r="J1050" s="270"/>
      <c r="K1050" s="286"/>
      <c r="L1050" s="286"/>
    </row>
    <row r="1051" spans="1:12" x14ac:dyDescent="0.35">
      <c r="A1051" s="267">
        <v>375</v>
      </c>
      <c r="B1051" s="285" t="s">
        <v>2903</v>
      </c>
      <c r="C1051" s="271">
        <v>45272</v>
      </c>
      <c r="D1051" s="269" t="s">
        <v>1580</v>
      </c>
      <c r="E1051" s="269" t="s">
        <v>2897</v>
      </c>
      <c r="F1051" s="270" t="s">
        <v>2904</v>
      </c>
      <c r="G1051" s="270" t="s">
        <v>186</v>
      </c>
      <c r="H1051" s="269" t="s">
        <v>9</v>
      </c>
      <c r="I1051" s="269"/>
      <c r="J1051" s="270"/>
      <c r="K1051" s="286"/>
      <c r="L1051" s="286"/>
    </row>
    <row r="1052" spans="1:12" x14ac:dyDescent="0.35">
      <c r="A1052" s="267">
        <v>376</v>
      </c>
      <c r="B1052" s="285" t="s">
        <v>2905</v>
      </c>
      <c r="C1052" s="271">
        <v>45272</v>
      </c>
      <c r="D1052" s="269" t="s">
        <v>1580</v>
      </c>
      <c r="E1052" s="269" t="s">
        <v>2897</v>
      </c>
      <c r="F1052" s="270" t="s">
        <v>2906</v>
      </c>
      <c r="G1052" s="270" t="s">
        <v>186</v>
      </c>
      <c r="H1052" s="269" t="s">
        <v>9</v>
      </c>
      <c r="I1052" s="269"/>
      <c r="J1052" s="270"/>
      <c r="K1052" s="286"/>
      <c r="L1052" s="286"/>
    </row>
    <row r="1053" spans="1:12" x14ac:dyDescent="0.35">
      <c r="A1053" s="267">
        <v>377</v>
      </c>
      <c r="B1053" s="285" t="s">
        <v>2908</v>
      </c>
      <c r="C1053" s="271">
        <v>45272</v>
      </c>
      <c r="D1053" s="269" t="s">
        <v>1580</v>
      </c>
      <c r="E1053" s="269" t="s">
        <v>2897</v>
      </c>
      <c r="F1053" s="270" t="s">
        <v>2909</v>
      </c>
      <c r="G1053" s="270" t="s">
        <v>186</v>
      </c>
      <c r="H1053" s="269" t="s">
        <v>9</v>
      </c>
      <c r="I1053" s="269"/>
      <c r="J1053" s="270"/>
      <c r="K1053" s="286"/>
      <c r="L1053" s="286"/>
    </row>
    <row r="1054" spans="1:12" x14ac:dyDescent="0.35">
      <c r="A1054" s="267">
        <v>378</v>
      </c>
      <c r="B1054" s="285" t="s">
        <v>2910</v>
      </c>
      <c r="C1054" s="271">
        <v>45272</v>
      </c>
      <c r="D1054" s="269" t="s">
        <v>1580</v>
      </c>
      <c r="E1054" s="269" t="s">
        <v>2897</v>
      </c>
      <c r="F1054" s="270" t="s">
        <v>2911</v>
      </c>
      <c r="G1054" s="270" t="s">
        <v>186</v>
      </c>
      <c r="H1054" s="269" t="s">
        <v>9</v>
      </c>
      <c r="I1054" s="269"/>
      <c r="J1054" s="270"/>
      <c r="K1054" s="286"/>
      <c r="L1054" s="286"/>
    </row>
    <row r="1055" spans="1:12" x14ac:dyDescent="0.35">
      <c r="A1055" s="267">
        <v>379</v>
      </c>
      <c r="B1055" s="285" t="s">
        <v>2912</v>
      </c>
      <c r="C1055" s="271">
        <v>45272</v>
      </c>
      <c r="D1055" s="269" t="s">
        <v>1580</v>
      </c>
      <c r="E1055" s="269" t="s">
        <v>2897</v>
      </c>
      <c r="F1055" s="270" t="s">
        <v>2913</v>
      </c>
      <c r="G1055" s="270" t="s">
        <v>186</v>
      </c>
      <c r="H1055" s="269" t="s">
        <v>9</v>
      </c>
      <c r="I1055" s="269"/>
      <c r="J1055" s="270"/>
      <c r="K1055" s="286"/>
      <c r="L1055" s="286"/>
    </row>
    <row r="1056" spans="1:12" x14ac:dyDescent="0.35">
      <c r="A1056" s="267">
        <v>380</v>
      </c>
      <c r="B1056" s="285" t="s">
        <v>2917</v>
      </c>
      <c r="C1056" s="271">
        <v>45272</v>
      </c>
      <c r="D1056" s="269" t="s">
        <v>1580</v>
      </c>
      <c r="E1056" s="269" t="s">
        <v>2897</v>
      </c>
      <c r="F1056" s="270" t="s">
        <v>2918</v>
      </c>
      <c r="G1056" s="270" t="s">
        <v>186</v>
      </c>
      <c r="H1056" s="269" t="s">
        <v>9</v>
      </c>
      <c r="I1056" s="269"/>
      <c r="J1056" s="270"/>
      <c r="K1056" s="286"/>
      <c r="L1056" s="286"/>
    </row>
    <row r="1057" spans="1:12" x14ac:dyDescent="0.35">
      <c r="A1057" s="267">
        <v>381</v>
      </c>
      <c r="B1057" s="285" t="s">
        <v>2919</v>
      </c>
      <c r="C1057" s="271">
        <v>45272</v>
      </c>
      <c r="D1057" s="269" t="s">
        <v>1580</v>
      </c>
      <c r="E1057" s="269" t="s">
        <v>2897</v>
      </c>
      <c r="F1057" s="270" t="s">
        <v>2920</v>
      </c>
      <c r="G1057" s="270" t="s">
        <v>186</v>
      </c>
      <c r="H1057" s="269" t="s">
        <v>9</v>
      </c>
      <c r="I1057" s="269"/>
      <c r="J1057" s="270"/>
      <c r="K1057" s="286"/>
      <c r="L1057" s="286"/>
    </row>
    <row r="1058" spans="1:12" x14ac:dyDescent="0.35">
      <c r="A1058" s="267">
        <v>384</v>
      </c>
      <c r="B1058" s="285" t="s">
        <v>2925</v>
      </c>
      <c r="C1058" s="271">
        <v>45272</v>
      </c>
      <c r="D1058" s="269" t="s">
        <v>1580</v>
      </c>
      <c r="E1058" s="269" t="s">
        <v>2897</v>
      </c>
      <c r="F1058" s="270" t="s">
        <v>2926</v>
      </c>
      <c r="G1058" s="270" t="s">
        <v>186</v>
      </c>
      <c r="H1058" s="269" t="s">
        <v>9</v>
      </c>
      <c r="I1058" s="269"/>
      <c r="J1058" s="270"/>
      <c r="K1058" s="286"/>
      <c r="L1058" s="286"/>
    </row>
    <row r="1059" spans="1:12" x14ac:dyDescent="0.35">
      <c r="A1059" s="267">
        <v>385</v>
      </c>
      <c r="B1059" s="285" t="s">
        <v>2927</v>
      </c>
      <c r="C1059" s="271">
        <v>45272</v>
      </c>
      <c r="D1059" s="269" t="s">
        <v>1580</v>
      </c>
      <c r="E1059" s="269" t="s">
        <v>2897</v>
      </c>
      <c r="F1059" s="270" t="s">
        <v>2928</v>
      </c>
      <c r="G1059" s="270" t="s">
        <v>186</v>
      </c>
      <c r="H1059" s="269" t="s">
        <v>9</v>
      </c>
      <c r="I1059" s="269"/>
      <c r="J1059" s="270"/>
      <c r="K1059" s="286"/>
      <c r="L1059" s="286"/>
    </row>
    <row r="1060" spans="1:12" x14ac:dyDescent="0.35">
      <c r="A1060" s="267">
        <v>386</v>
      </c>
      <c r="B1060" s="285" t="s">
        <v>2929</v>
      </c>
      <c r="C1060" s="271">
        <v>45272</v>
      </c>
      <c r="D1060" s="269" t="s">
        <v>1580</v>
      </c>
      <c r="E1060" s="269" t="s">
        <v>2897</v>
      </c>
      <c r="F1060" s="270" t="s">
        <v>2930</v>
      </c>
      <c r="G1060" s="270" t="s">
        <v>186</v>
      </c>
      <c r="H1060" s="269" t="s">
        <v>9</v>
      </c>
      <c r="I1060" s="269"/>
      <c r="J1060" s="270"/>
      <c r="K1060" s="286"/>
      <c r="L1060" s="286"/>
    </row>
    <row r="1061" spans="1:12" x14ac:dyDescent="0.35">
      <c r="A1061" s="267">
        <v>387</v>
      </c>
      <c r="B1061" s="285" t="s">
        <v>2931</v>
      </c>
      <c r="C1061" s="271">
        <v>45272</v>
      </c>
      <c r="D1061" s="269" t="s">
        <v>1580</v>
      </c>
      <c r="E1061" s="269" t="s">
        <v>2897</v>
      </c>
      <c r="F1061" s="270" t="s">
        <v>2932</v>
      </c>
      <c r="G1061" s="270" t="s">
        <v>186</v>
      </c>
      <c r="H1061" s="269" t="s">
        <v>9</v>
      </c>
      <c r="I1061" s="269"/>
      <c r="J1061" s="270"/>
      <c r="K1061" s="286"/>
      <c r="L1061" s="286"/>
    </row>
    <row r="1062" spans="1:12" x14ac:dyDescent="0.35">
      <c r="A1062" s="267">
        <v>388</v>
      </c>
      <c r="B1062" s="285" t="s">
        <v>2933</v>
      </c>
      <c r="C1062" s="271">
        <v>45272</v>
      </c>
      <c r="D1062" s="269" t="s">
        <v>1580</v>
      </c>
      <c r="E1062" s="269" t="s">
        <v>2897</v>
      </c>
      <c r="F1062" s="270" t="s">
        <v>2934</v>
      </c>
      <c r="G1062" s="270" t="s">
        <v>186</v>
      </c>
      <c r="H1062" s="269" t="s">
        <v>9</v>
      </c>
      <c r="I1062" s="269"/>
      <c r="J1062" s="270"/>
      <c r="K1062" s="286"/>
      <c r="L1062" s="286"/>
    </row>
    <row r="1063" spans="1:12" x14ac:dyDescent="0.35">
      <c r="A1063" s="267">
        <v>389</v>
      </c>
      <c r="B1063" s="285" t="s">
        <v>2935</v>
      </c>
      <c r="C1063" s="271">
        <v>45272</v>
      </c>
      <c r="D1063" s="269" t="s">
        <v>1580</v>
      </c>
      <c r="E1063" s="269" t="s">
        <v>2897</v>
      </c>
      <c r="F1063" s="270" t="s">
        <v>2936</v>
      </c>
      <c r="G1063" s="270" t="s">
        <v>186</v>
      </c>
      <c r="H1063" s="269" t="s">
        <v>9</v>
      </c>
      <c r="I1063" s="269"/>
      <c r="J1063" s="270"/>
      <c r="K1063" s="286"/>
      <c r="L1063" s="286"/>
    </row>
    <row r="1064" spans="1:12" x14ac:dyDescent="0.35">
      <c r="A1064" s="267">
        <v>390</v>
      </c>
      <c r="B1064" s="285" t="s">
        <v>2939</v>
      </c>
      <c r="C1064" s="271">
        <v>45272</v>
      </c>
      <c r="D1064" s="269" t="s">
        <v>1580</v>
      </c>
      <c r="E1064" s="269" t="s">
        <v>2897</v>
      </c>
      <c r="F1064" s="270" t="s">
        <v>2940</v>
      </c>
      <c r="G1064" s="270" t="s">
        <v>186</v>
      </c>
      <c r="H1064" s="269" t="s">
        <v>9</v>
      </c>
      <c r="I1064" s="269"/>
      <c r="J1064" s="270"/>
      <c r="K1064" s="286"/>
      <c r="L1064" s="286"/>
    </row>
    <row r="1065" spans="1:12" x14ac:dyDescent="0.35">
      <c r="A1065" s="267">
        <v>536</v>
      </c>
      <c r="B1065" s="285" t="s">
        <v>3281</v>
      </c>
      <c r="C1065" s="271">
        <v>45315</v>
      </c>
      <c r="D1065" s="268" t="s">
        <v>1580</v>
      </c>
      <c r="E1065" s="269" t="s">
        <v>1580</v>
      </c>
      <c r="F1065" s="270" t="s">
        <v>3282</v>
      </c>
      <c r="G1065" s="270" t="s">
        <v>186</v>
      </c>
      <c r="H1065" s="269" t="s">
        <v>9</v>
      </c>
      <c r="I1065" s="269"/>
      <c r="J1065" s="270"/>
      <c r="K1065" s="286"/>
      <c r="L1065" s="286"/>
    </row>
    <row r="1066" spans="1:12" x14ac:dyDescent="0.35">
      <c r="A1066" s="267">
        <v>601</v>
      </c>
      <c r="B1066" s="285" t="s">
        <v>3435</v>
      </c>
      <c r="C1066" s="271">
        <v>45110</v>
      </c>
      <c r="D1066" s="268" t="s">
        <v>1580</v>
      </c>
      <c r="E1066" s="269" t="s">
        <v>3436</v>
      </c>
      <c r="F1066" s="270" t="s">
        <v>3437</v>
      </c>
      <c r="G1066" s="270" t="s">
        <v>186</v>
      </c>
      <c r="H1066" s="269" t="s">
        <v>9</v>
      </c>
      <c r="I1066" s="269"/>
      <c r="J1066" s="270"/>
      <c r="K1066" s="286"/>
      <c r="L1066" s="286"/>
    </row>
    <row r="1067" spans="1:12" x14ac:dyDescent="0.35">
      <c r="A1067" s="267">
        <v>602</v>
      </c>
      <c r="B1067" s="285" t="s">
        <v>3438</v>
      </c>
      <c r="C1067" s="271">
        <v>45110</v>
      </c>
      <c r="D1067" s="268" t="s">
        <v>1580</v>
      </c>
      <c r="E1067" s="269" t="s">
        <v>3439</v>
      </c>
      <c r="F1067" s="270" t="s">
        <v>3440</v>
      </c>
      <c r="G1067" s="270" t="s">
        <v>186</v>
      </c>
      <c r="H1067" s="269" t="s">
        <v>9</v>
      </c>
      <c r="I1067" s="269"/>
      <c r="J1067" s="270"/>
      <c r="K1067" s="286"/>
      <c r="L1067" s="286"/>
    </row>
    <row r="1068" spans="1:12" x14ac:dyDescent="0.35">
      <c r="A1068" s="267">
        <v>605</v>
      </c>
      <c r="B1068" s="285" t="s">
        <v>3448</v>
      </c>
      <c r="C1068" s="271">
        <v>45110</v>
      </c>
      <c r="D1068" s="268" t="s">
        <v>1580</v>
      </c>
      <c r="E1068" s="269" t="s">
        <v>3439</v>
      </c>
      <c r="F1068" s="270" t="s">
        <v>3449</v>
      </c>
      <c r="G1068" s="270" t="s">
        <v>186</v>
      </c>
      <c r="H1068" s="269" t="s">
        <v>9</v>
      </c>
      <c r="I1068" s="269"/>
      <c r="J1068" s="270"/>
      <c r="K1068" s="286"/>
      <c r="L1068" s="286"/>
    </row>
    <row r="1069" spans="1:12" x14ac:dyDescent="0.35">
      <c r="A1069" s="267">
        <v>606</v>
      </c>
      <c r="B1069" s="285" t="s">
        <v>3450</v>
      </c>
      <c r="C1069" s="271">
        <v>45110</v>
      </c>
      <c r="D1069" s="268" t="s">
        <v>1580</v>
      </c>
      <c r="E1069" s="269" t="s">
        <v>3439</v>
      </c>
      <c r="F1069" s="270" t="s">
        <v>3451</v>
      </c>
      <c r="G1069" s="270" t="s">
        <v>186</v>
      </c>
      <c r="H1069" s="269" t="s">
        <v>9</v>
      </c>
      <c r="I1069" s="269"/>
      <c r="J1069" s="270"/>
      <c r="K1069" s="286"/>
      <c r="L1069" s="286"/>
    </row>
    <row r="1070" spans="1:12" ht="29" x14ac:dyDescent="0.35">
      <c r="A1070" s="267">
        <v>688</v>
      </c>
      <c r="B1070" s="285" t="s">
        <v>3653</v>
      </c>
      <c r="C1070" s="271">
        <v>45128</v>
      </c>
      <c r="D1070" s="268" t="s">
        <v>1580</v>
      </c>
      <c r="E1070" s="269"/>
      <c r="F1070" s="270" t="s">
        <v>3654</v>
      </c>
      <c r="G1070" s="270" t="s">
        <v>186</v>
      </c>
      <c r="H1070" s="269" t="s">
        <v>9</v>
      </c>
      <c r="I1070" s="269"/>
      <c r="J1070" s="270"/>
      <c r="K1070" s="286"/>
      <c r="L1070" s="286"/>
    </row>
    <row r="1071" spans="1:12" ht="29" x14ac:dyDescent="0.35">
      <c r="A1071" s="267">
        <v>750</v>
      </c>
      <c r="B1071" s="285" t="s">
        <v>3823</v>
      </c>
      <c r="C1071" s="271">
        <v>45156</v>
      </c>
      <c r="D1071" s="269" t="s">
        <v>1580</v>
      </c>
      <c r="E1071" s="269" t="s">
        <v>65</v>
      </c>
      <c r="F1071" s="270" t="s">
        <v>3824</v>
      </c>
      <c r="G1071" s="270" t="s">
        <v>186</v>
      </c>
      <c r="H1071" s="269" t="s">
        <v>9</v>
      </c>
      <c r="I1071" s="269"/>
      <c r="J1071" s="270"/>
      <c r="K1071" s="286"/>
      <c r="L1071" s="286"/>
    </row>
    <row r="1072" spans="1:12" ht="29" x14ac:dyDescent="0.35">
      <c r="A1072" s="267">
        <v>831</v>
      </c>
      <c r="B1072" s="285" t="s">
        <v>4011</v>
      </c>
      <c r="C1072" s="271">
        <v>45218</v>
      </c>
      <c r="D1072" s="268" t="s">
        <v>1580</v>
      </c>
      <c r="E1072" s="268" t="s">
        <v>81</v>
      </c>
      <c r="F1072" s="270" t="s">
        <v>4012</v>
      </c>
      <c r="G1072" s="270" t="s">
        <v>186</v>
      </c>
      <c r="H1072" s="269" t="s">
        <v>9</v>
      </c>
      <c r="I1072" s="269"/>
      <c r="J1072" s="270"/>
      <c r="K1072" s="286"/>
      <c r="L1072" s="286"/>
    </row>
    <row r="1073" spans="1:12" x14ac:dyDescent="0.35">
      <c r="A1073" s="267">
        <v>877</v>
      </c>
      <c r="B1073" s="285" t="s">
        <v>4101</v>
      </c>
      <c r="C1073" s="271">
        <v>45272</v>
      </c>
      <c r="D1073" s="269" t="s">
        <v>1580</v>
      </c>
      <c r="E1073" s="269"/>
      <c r="F1073" s="270" t="s">
        <v>4102</v>
      </c>
      <c r="G1073" s="270" t="s">
        <v>186</v>
      </c>
      <c r="H1073" s="269" t="s">
        <v>9</v>
      </c>
      <c r="I1073" s="269"/>
      <c r="J1073" s="270"/>
      <c r="K1073" s="286"/>
      <c r="L1073" s="286"/>
    </row>
    <row r="1074" spans="1:12" ht="43.5" x14ac:dyDescent="0.35">
      <c r="A1074" s="267">
        <v>880</v>
      </c>
      <c r="B1074" s="285" t="s">
        <v>4113</v>
      </c>
      <c r="C1074" s="271">
        <v>45272</v>
      </c>
      <c r="D1074" s="269" t="s">
        <v>1580</v>
      </c>
      <c r="E1074" s="269"/>
      <c r="F1074" s="270" t="s">
        <v>4114</v>
      </c>
      <c r="G1074" s="270" t="s">
        <v>186</v>
      </c>
      <c r="H1074" s="269" t="s">
        <v>9</v>
      </c>
      <c r="I1074" s="269"/>
      <c r="J1074" s="270"/>
      <c r="K1074" s="286"/>
      <c r="L1074" s="286"/>
    </row>
    <row r="1075" spans="1:12" ht="29" x14ac:dyDescent="0.35">
      <c r="A1075" s="267">
        <v>928</v>
      </c>
      <c r="B1075" s="285" t="s">
        <v>4226</v>
      </c>
      <c r="C1075" s="271">
        <v>45288</v>
      </c>
      <c r="D1075" s="268" t="s">
        <v>1580</v>
      </c>
      <c r="E1075" s="268" t="s">
        <v>1596</v>
      </c>
      <c r="F1075" s="270" t="s">
        <v>4227</v>
      </c>
      <c r="G1075" s="270" t="s">
        <v>186</v>
      </c>
      <c r="H1075" s="269" t="s">
        <v>9</v>
      </c>
      <c r="I1075" s="269"/>
      <c r="J1075" s="270"/>
      <c r="K1075" s="286"/>
      <c r="L1075" s="286"/>
    </row>
    <row r="1076" spans="1:12" x14ac:dyDescent="0.35">
      <c r="A1076" s="267">
        <v>1009</v>
      </c>
      <c r="B1076" s="285" t="s">
        <v>1579</v>
      </c>
      <c r="C1076" s="271">
        <v>45335</v>
      </c>
      <c r="D1076" s="269" t="s">
        <v>1580</v>
      </c>
      <c r="E1076" s="269"/>
      <c r="F1076" s="270" t="s">
        <v>1581</v>
      </c>
      <c r="G1076" s="270" t="s">
        <v>186</v>
      </c>
      <c r="H1076" s="269" t="s">
        <v>9</v>
      </c>
      <c r="I1076" s="269"/>
      <c r="J1076" s="270"/>
      <c r="K1076" s="286"/>
      <c r="L1076" s="286"/>
    </row>
    <row r="1077" spans="1:12" x14ac:dyDescent="0.35">
      <c r="A1077" s="267">
        <v>1011</v>
      </c>
      <c r="B1077" s="285" t="s">
        <v>1590</v>
      </c>
      <c r="C1077" s="271">
        <v>45335</v>
      </c>
      <c r="D1077" s="269" t="s">
        <v>1580</v>
      </c>
      <c r="E1077" s="269"/>
      <c r="F1077" s="270" t="s">
        <v>1591</v>
      </c>
      <c r="G1077" s="270" t="s">
        <v>186</v>
      </c>
      <c r="H1077" s="269" t="s">
        <v>9</v>
      </c>
      <c r="I1077" s="269"/>
      <c r="J1077" s="270"/>
      <c r="K1077" s="286"/>
      <c r="L1077" s="286"/>
    </row>
    <row r="1078" spans="1:12" x14ac:dyDescent="0.35">
      <c r="A1078" s="267">
        <v>1015</v>
      </c>
      <c r="B1078" s="285" t="s">
        <v>1602</v>
      </c>
      <c r="C1078" s="271">
        <v>45335</v>
      </c>
      <c r="D1078" s="269" t="s">
        <v>1580</v>
      </c>
      <c r="E1078" s="269"/>
      <c r="F1078" s="270" t="s">
        <v>1603</v>
      </c>
      <c r="G1078" s="270" t="s">
        <v>186</v>
      </c>
      <c r="H1078" s="269" t="s">
        <v>9</v>
      </c>
      <c r="I1078" s="269"/>
      <c r="J1078" s="270"/>
      <c r="K1078" s="286"/>
      <c r="L1078" s="286"/>
    </row>
    <row r="1079" spans="1:12" x14ac:dyDescent="0.35">
      <c r="A1079" s="267">
        <v>1016</v>
      </c>
      <c r="B1079" s="285" t="s">
        <v>1605</v>
      </c>
      <c r="C1079" s="271">
        <v>45335</v>
      </c>
      <c r="D1079" s="269" t="s">
        <v>1580</v>
      </c>
      <c r="E1079" s="269"/>
      <c r="F1079" s="270" t="s">
        <v>1606</v>
      </c>
      <c r="G1079" s="270" t="s">
        <v>186</v>
      </c>
      <c r="H1079" s="269" t="s">
        <v>9</v>
      </c>
      <c r="I1079" s="269"/>
      <c r="J1079" s="270"/>
      <c r="K1079" s="286"/>
      <c r="L1079" s="286"/>
    </row>
    <row r="1080" spans="1:12" x14ac:dyDescent="0.35">
      <c r="A1080" s="267">
        <v>1017</v>
      </c>
      <c r="B1080" s="285" t="s">
        <v>1608</v>
      </c>
      <c r="C1080" s="271">
        <v>45335</v>
      </c>
      <c r="D1080" s="269" t="s">
        <v>1580</v>
      </c>
      <c r="E1080" s="269"/>
      <c r="F1080" s="270" t="s">
        <v>1609</v>
      </c>
      <c r="G1080" s="270" t="s">
        <v>186</v>
      </c>
      <c r="H1080" s="269" t="s">
        <v>9</v>
      </c>
      <c r="I1080" s="269"/>
      <c r="J1080" s="270"/>
      <c r="K1080" s="286"/>
      <c r="L1080" s="286"/>
    </row>
    <row r="1081" spans="1:12" x14ac:dyDescent="0.35">
      <c r="A1081" s="267">
        <v>1021</v>
      </c>
      <c r="B1081" s="285" t="s">
        <v>1622</v>
      </c>
      <c r="C1081" s="271">
        <v>45335</v>
      </c>
      <c r="D1081" s="269" t="s">
        <v>1580</v>
      </c>
      <c r="E1081" s="269"/>
      <c r="F1081" s="270" t="s">
        <v>1623</v>
      </c>
      <c r="G1081" s="270" t="s">
        <v>186</v>
      </c>
      <c r="H1081" s="269" t="s">
        <v>9</v>
      </c>
      <c r="I1081" s="269"/>
      <c r="J1081" s="270"/>
      <c r="K1081" s="286"/>
      <c r="L1081" s="286"/>
    </row>
    <row r="1082" spans="1:12" x14ac:dyDescent="0.35">
      <c r="A1082" s="267">
        <v>1022</v>
      </c>
      <c r="B1082" s="285" t="s">
        <v>1624</v>
      </c>
      <c r="C1082" s="271">
        <v>45335</v>
      </c>
      <c r="D1082" s="269" t="s">
        <v>1580</v>
      </c>
      <c r="E1082" s="269"/>
      <c r="F1082" s="270" t="s">
        <v>1625</v>
      </c>
      <c r="G1082" s="270" t="s">
        <v>186</v>
      </c>
      <c r="H1082" s="269" t="s">
        <v>9</v>
      </c>
      <c r="I1082" s="269"/>
      <c r="J1082" s="270"/>
      <c r="K1082" s="286"/>
      <c r="L1082" s="286"/>
    </row>
    <row r="1083" spans="1:12" x14ac:dyDescent="0.35">
      <c r="A1083" s="267">
        <v>1023</v>
      </c>
      <c r="B1083" s="285" t="s">
        <v>1626</v>
      </c>
      <c r="C1083" s="271">
        <v>45335</v>
      </c>
      <c r="D1083" s="269" t="s">
        <v>1580</v>
      </c>
      <c r="E1083" s="269"/>
      <c r="F1083" s="270" t="s">
        <v>1627</v>
      </c>
      <c r="G1083" s="270" t="s">
        <v>186</v>
      </c>
      <c r="H1083" s="269" t="s">
        <v>9</v>
      </c>
      <c r="I1083" s="269"/>
      <c r="J1083" s="270"/>
      <c r="K1083" s="286"/>
      <c r="L1083" s="286"/>
    </row>
    <row r="1084" spans="1:12" x14ac:dyDescent="0.35">
      <c r="A1084" s="267">
        <v>1028</v>
      </c>
      <c r="B1084" s="285" t="s">
        <v>1640</v>
      </c>
      <c r="C1084" s="271">
        <v>45338</v>
      </c>
      <c r="D1084" s="269" t="s">
        <v>1580</v>
      </c>
      <c r="E1084" s="269"/>
      <c r="F1084" s="270" t="s">
        <v>1641</v>
      </c>
      <c r="G1084" s="270" t="s">
        <v>186</v>
      </c>
      <c r="H1084" s="269" t="s">
        <v>9</v>
      </c>
      <c r="I1084" s="269"/>
      <c r="J1084" s="270"/>
      <c r="K1084" s="286"/>
      <c r="L1084" s="286"/>
    </row>
    <row r="1085" spans="1:12" x14ac:dyDescent="0.35">
      <c r="A1085" s="267">
        <v>1030</v>
      </c>
      <c r="B1085" s="285" t="s">
        <v>1649</v>
      </c>
      <c r="C1085" s="271">
        <v>45338</v>
      </c>
      <c r="D1085" s="269" t="s">
        <v>1580</v>
      </c>
      <c r="E1085" s="269"/>
      <c r="F1085" s="270" t="s">
        <v>1650</v>
      </c>
      <c r="G1085" s="270" t="s">
        <v>186</v>
      </c>
      <c r="H1085" s="269" t="s">
        <v>9</v>
      </c>
      <c r="I1085" s="269"/>
      <c r="J1085" s="270"/>
      <c r="K1085" s="286"/>
      <c r="L1085" s="286"/>
    </row>
    <row r="1086" spans="1:12" x14ac:dyDescent="0.35">
      <c r="A1086" s="267">
        <v>1031</v>
      </c>
      <c r="B1086" s="285" t="s">
        <v>1652</v>
      </c>
      <c r="C1086" s="271">
        <v>45338</v>
      </c>
      <c r="D1086" s="269" t="s">
        <v>1580</v>
      </c>
      <c r="E1086" s="269"/>
      <c r="F1086" s="270" t="s">
        <v>1653</v>
      </c>
      <c r="G1086" s="270" t="s">
        <v>186</v>
      </c>
      <c r="H1086" s="269" t="s">
        <v>9</v>
      </c>
      <c r="I1086" s="269"/>
      <c r="J1086" s="270"/>
      <c r="K1086" s="286"/>
      <c r="L1086" s="286"/>
    </row>
    <row r="1087" spans="1:12" x14ac:dyDescent="0.35">
      <c r="A1087" s="267">
        <v>1032</v>
      </c>
      <c r="B1087" s="285" t="s">
        <v>1654</v>
      </c>
      <c r="C1087" s="271">
        <v>45338</v>
      </c>
      <c r="D1087" s="269" t="s">
        <v>1580</v>
      </c>
      <c r="E1087" s="269"/>
      <c r="F1087" s="270" t="s">
        <v>1655</v>
      </c>
      <c r="G1087" s="270" t="s">
        <v>186</v>
      </c>
      <c r="H1087" s="269" t="s">
        <v>9</v>
      </c>
      <c r="I1087" s="269"/>
      <c r="J1087" s="270"/>
      <c r="K1087" s="286"/>
      <c r="L1087" s="286"/>
    </row>
    <row r="1088" spans="1:12" x14ac:dyDescent="0.35">
      <c r="A1088" s="267">
        <v>1033</v>
      </c>
      <c r="B1088" s="285" t="s">
        <v>1657</v>
      </c>
      <c r="C1088" s="271">
        <v>45338</v>
      </c>
      <c r="D1088" s="269" t="s">
        <v>1580</v>
      </c>
      <c r="E1088" s="269"/>
      <c r="F1088" s="270" t="s">
        <v>1658</v>
      </c>
      <c r="G1088" s="270" t="s">
        <v>186</v>
      </c>
      <c r="H1088" s="269" t="s">
        <v>9</v>
      </c>
      <c r="I1088" s="269"/>
      <c r="J1088" s="270"/>
      <c r="K1088" s="286"/>
      <c r="L1088" s="286"/>
    </row>
    <row r="1089" spans="1:12" x14ac:dyDescent="0.35">
      <c r="A1089" s="267">
        <v>55</v>
      </c>
      <c r="B1089" s="285" t="s">
        <v>3315</v>
      </c>
      <c r="C1089" s="271">
        <v>45099</v>
      </c>
      <c r="D1089" s="269" t="s">
        <v>14</v>
      </c>
      <c r="E1089" s="269" t="s">
        <v>3316</v>
      </c>
      <c r="F1089" s="270" t="s">
        <v>3317</v>
      </c>
      <c r="G1089" s="270" t="s">
        <v>186</v>
      </c>
      <c r="H1089" s="269" t="s">
        <v>9</v>
      </c>
      <c r="I1089" s="273"/>
      <c r="J1089" s="270"/>
      <c r="K1089" s="286"/>
      <c r="L1089" s="286"/>
    </row>
    <row r="1090" spans="1:12" x14ac:dyDescent="0.35">
      <c r="A1090" s="267">
        <v>56</v>
      </c>
      <c r="B1090" s="285" t="s">
        <v>3340</v>
      </c>
      <c r="C1090" s="271">
        <v>45099</v>
      </c>
      <c r="D1090" s="269" t="s">
        <v>14</v>
      </c>
      <c r="E1090" s="269" t="s">
        <v>3316</v>
      </c>
      <c r="F1090" s="270" t="s">
        <v>3341</v>
      </c>
      <c r="G1090" s="270" t="s">
        <v>186</v>
      </c>
      <c r="H1090" s="269" t="s">
        <v>9</v>
      </c>
      <c r="I1090" s="273"/>
      <c r="J1090" s="270"/>
      <c r="K1090" s="286"/>
      <c r="L1090" s="286"/>
    </row>
    <row r="1091" spans="1:12" x14ac:dyDescent="0.35">
      <c r="A1091" s="267">
        <v>57</v>
      </c>
      <c r="B1091" s="285" t="s">
        <v>3363</v>
      </c>
      <c r="C1091" s="271">
        <v>45099</v>
      </c>
      <c r="D1091" s="269" t="s">
        <v>14</v>
      </c>
      <c r="E1091" s="269" t="s">
        <v>3316</v>
      </c>
      <c r="F1091" s="270" t="s">
        <v>3364</v>
      </c>
      <c r="G1091" s="270" t="s">
        <v>186</v>
      </c>
      <c r="H1091" s="269" t="s">
        <v>9</v>
      </c>
      <c r="I1091" s="273"/>
      <c r="J1091" s="270"/>
      <c r="K1091" s="286"/>
      <c r="L1091" s="286"/>
    </row>
    <row r="1092" spans="1:12" x14ac:dyDescent="0.35">
      <c r="A1092" s="267">
        <v>58</v>
      </c>
      <c r="B1092" s="285" t="s">
        <v>3385</v>
      </c>
      <c r="C1092" s="271">
        <v>45099</v>
      </c>
      <c r="D1092" s="269" t="s">
        <v>14</v>
      </c>
      <c r="E1092" s="269" t="s">
        <v>3316</v>
      </c>
      <c r="F1092" s="270" t="s">
        <v>3386</v>
      </c>
      <c r="G1092" s="270" t="s">
        <v>186</v>
      </c>
      <c r="H1092" s="269" t="s">
        <v>9</v>
      </c>
      <c r="I1092" s="273"/>
      <c r="J1092" s="270"/>
      <c r="K1092" s="286"/>
      <c r="L1092" s="286"/>
    </row>
    <row r="1093" spans="1:12" ht="29" x14ac:dyDescent="0.35">
      <c r="A1093" s="267">
        <v>173</v>
      </c>
      <c r="B1093" s="285" t="s">
        <v>2400</v>
      </c>
      <c r="C1093" s="271">
        <v>45181</v>
      </c>
      <c r="D1093" s="269" t="s">
        <v>14</v>
      </c>
      <c r="E1093" s="269" t="s">
        <v>2401</v>
      </c>
      <c r="F1093" s="270" t="s">
        <v>2402</v>
      </c>
      <c r="G1093" s="270" t="s">
        <v>186</v>
      </c>
      <c r="H1093" s="269" t="s">
        <v>9</v>
      </c>
      <c r="I1093" s="269"/>
      <c r="J1093" s="270"/>
      <c r="K1093" s="286"/>
      <c r="L1093" s="286"/>
    </row>
    <row r="1094" spans="1:12" x14ac:dyDescent="0.35">
      <c r="A1094" s="267">
        <v>177</v>
      </c>
      <c r="B1094" s="285" t="s">
        <v>2413</v>
      </c>
      <c r="C1094" s="271">
        <v>45181</v>
      </c>
      <c r="D1094" s="269" t="s">
        <v>14</v>
      </c>
      <c r="E1094" s="269" t="s">
        <v>2414</v>
      </c>
      <c r="F1094" s="270" t="s">
        <v>2415</v>
      </c>
      <c r="G1094" s="270" t="s">
        <v>186</v>
      </c>
      <c r="H1094" s="269" t="s">
        <v>9</v>
      </c>
      <c r="I1094" s="269"/>
      <c r="J1094" s="270"/>
      <c r="K1094" s="286"/>
      <c r="L1094" s="286"/>
    </row>
    <row r="1095" spans="1:12" x14ac:dyDescent="0.35">
      <c r="A1095" s="267">
        <v>252</v>
      </c>
      <c r="B1095" s="285" t="s">
        <v>2592</v>
      </c>
      <c r="C1095" s="271">
        <v>45210</v>
      </c>
      <c r="D1095" s="269" t="s">
        <v>14</v>
      </c>
      <c r="E1095" s="269" t="s">
        <v>1835</v>
      </c>
      <c r="F1095" s="270" t="s">
        <v>2593</v>
      </c>
      <c r="G1095" s="270" t="s">
        <v>186</v>
      </c>
      <c r="H1095" s="269" t="s">
        <v>9</v>
      </c>
      <c r="I1095" s="269"/>
      <c r="J1095" s="270"/>
      <c r="K1095" s="286"/>
      <c r="L1095" s="286"/>
    </row>
    <row r="1096" spans="1:12" x14ac:dyDescent="0.35">
      <c r="A1096" s="267">
        <v>253</v>
      </c>
      <c r="B1096" s="285" t="s">
        <v>2595</v>
      </c>
      <c r="C1096" s="271">
        <v>45210</v>
      </c>
      <c r="D1096" s="269" t="s">
        <v>14</v>
      </c>
      <c r="E1096" s="270" t="s">
        <v>2596</v>
      </c>
      <c r="F1096" s="270" t="s">
        <v>2597</v>
      </c>
      <c r="G1096" s="270" t="s">
        <v>186</v>
      </c>
      <c r="H1096" s="269" t="s">
        <v>9</v>
      </c>
      <c r="I1096" s="269"/>
      <c r="J1096" s="270"/>
      <c r="K1096" s="286"/>
      <c r="L1096" s="286"/>
    </row>
    <row r="1097" spans="1:12" x14ac:dyDescent="0.35">
      <c r="A1097" s="267">
        <v>254</v>
      </c>
      <c r="B1097" s="285" t="s">
        <v>2598</v>
      </c>
      <c r="C1097" s="271">
        <v>45210</v>
      </c>
      <c r="D1097" s="269" t="s">
        <v>14</v>
      </c>
      <c r="E1097" s="269" t="s">
        <v>1070</v>
      </c>
      <c r="F1097" s="270" t="s">
        <v>2599</v>
      </c>
      <c r="G1097" s="270" t="s">
        <v>186</v>
      </c>
      <c r="H1097" s="269" t="s">
        <v>9</v>
      </c>
      <c r="I1097" s="269"/>
      <c r="J1097" s="270"/>
      <c r="K1097" s="286"/>
      <c r="L1097" s="286"/>
    </row>
    <row r="1098" spans="1:12" ht="29" x14ac:dyDescent="0.35">
      <c r="A1098" s="267">
        <v>315</v>
      </c>
      <c r="B1098" s="285" t="s">
        <v>2750</v>
      </c>
      <c r="C1098" s="271">
        <v>45218</v>
      </c>
      <c r="D1098" s="273" t="s">
        <v>14</v>
      </c>
      <c r="E1098" s="273" t="s">
        <v>1183</v>
      </c>
      <c r="F1098" s="270" t="s">
        <v>2751</v>
      </c>
      <c r="G1098" s="270" t="s">
        <v>186</v>
      </c>
      <c r="H1098" s="269" t="s">
        <v>9</v>
      </c>
      <c r="I1098" s="269"/>
      <c r="J1098" s="270"/>
      <c r="K1098" s="286"/>
      <c r="L1098" s="286"/>
    </row>
    <row r="1099" spans="1:12" ht="43.5" x14ac:dyDescent="0.35">
      <c r="A1099" s="267">
        <v>316</v>
      </c>
      <c r="B1099" s="285" t="s">
        <v>2752</v>
      </c>
      <c r="C1099" s="271">
        <v>45218</v>
      </c>
      <c r="D1099" s="273" t="s">
        <v>14</v>
      </c>
      <c r="E1099" s="272" t="s">
        <v>1191</v>
      </c>
      <c r="F1099" s="270" t="s">
        <v>7275</v>
      </c>
      <c r="G1099" s="270" t="s">
        <v>186</v>
      </c>
      <c r="H1099" s="269" t="s">
        <v>9</v>
      </c>
      <c r="I1099" s="269"/>
      <c r="J1099" s="270"/>
      <c r="K1099" s="286"/>
      <c r="L1099" s="286"/>
    </row>
    <row r="1100" spans="1:12" ht="29" x14ac:dyDescent="0.35">
      <c r="A1100" s="267">
        <v>317</v>
      </c>
      <c r="B1100" s="285" t="s">
        <v>2754</v>
      </c>
      <c r="C1100" s="271">
        <v>45218</v>
      </c>
      <c r="D1100" s="273" t="s">
        <v>14</v>
      </c>
      <c r="E1100" s="272" t="s">
        <v>1217</v>
      </c>
      <c r="F1100" s="270" t="s">
        <v>2755</v>
      </c>
      <c r="G1100" s="270" t="s">
        <v>186</v>
      </c>
      <c r="H1100" s="269" t="s">
        <v>9</v>
      </c>
      <c r="I1100" s="269"/>
      <c r="J1100" s="270"/>
      <c r="K1100" s="286"/>
      <c r="L1100" s="286"/>
    </row>
    <row r="1101" spans="1:12" x14ac:dyDescent="0.35">
      <c r="A1101" s="267">
        <v>382</v>
      </c>
      <c r="B1101" s="285" t="s">
        <v>2921</v>
      </c>
      <c r="C1101" s="271">
        <v>45272</v>
      </c>
      <c r="D1101" s="269" t="s">
        <v>14</v>
      </c>
      <c r="E1101" s="269" t="s">
        <v>2897</v>
      </c>
      <c r="F1101" s="270" t="s">
        <v>2922</v>
      </c>
      <c r="G1101" s="270" t="s">
        <v>186</v>
      </c>
      <c r="H1101" s="269" t="s">
        <v>9</v>
      </c>
      <c r="I1101" s="269"/>
      <c r="J1101" s="270"/>
      <c r="K1101" s="286"/>
      <c r="L1101" s="286"/>
    </row>
    <row r="1102" spans="1:12" x14ac:dyDescent="0.35">
      <c r="A1102" s="267">
        <v>383</v>
      </c>
      <c r="B1102" s="285" t="s">
        <v>2923</v>
      </c>
      <c r="C1102" s="271">
        <v>45272</v>
      </c>
      <c r="D1102" s="269" t="s">
        <v>14</v>
      </c>
      <c r="E1102" s="269" t="s">
        <v>2897</v>
      </c>
      <c r="F1102" s="270" t="s">
        <v>2924</v>
      </c>
      <c r="G1102" s="270" t="s">
        <v>186</v>
      </c>
      <c r="H1102" s="269" t="s">
        <v>9</v>
      </c>
      <c r="I1102" s="269"/>
      <c r="J1102" s="270"/>
      <c r="K1102" s="286"/>
      <c r="L1102" s="286"/>
    </row>
    <row r="1103" spans="1:12" x14ac:dyDescent="0.35">
      <c r="A1103" s="267">
        <v>391</v>
      </c>
      <c r="B1103" s="285" t="s">
        <v>2941</v>
      </c>
      <c r="C1103" s="271">
        <v>45272</v>
      </c>
      <c r="D1103" s="269" t="s">
        <v>14</v>
      </c>
      <c r="E1103" s="269" t="s">
        <v>2897</v>
      </c>
      <c r="F1103" s="270" t="s">
        <v>2942</v>
      </c>
      <c r="G1103" s="270" t="s">
        <v>186</v>
      </c>
      <c r="H1103" s="269" t="s">
        <v>9</v>
      </c>
      <c r="I1103" s="269"/>
      <c r="J1103" s="270"/>
      <c r="K1103" s="286"/>
      <c r="L1103" s="286"/>
    </row>
    <row r="1104" spans="1:12" x14ac:dyDescent="0.35">
      <c r="A1104" s="267">
        <v>392</v>
      </c>
      <c r="B1104" s="285" t="s">
        <v>2943</v>
      </c>
      <c r="C1104" s="271">
        <v>45272</v>
      </c>
      <c r="D1104" s="269" t="s">
        <v>14</v>
      </c>
      <c r="E1104" s="269" t="s">
        <v>2897</v>
      </c>
      <c r="F1104" s="270" t="s">
        <v>2944</v>
      </c>
      <c r="G1104" s="270" t="s">
        <v>186</v>
      </c>
      <c r="H1104" s="269" t="s">
        <v>9</v>
      </c>
      <c r="I1104" s="269"/>
      <c r="J1104" s="270"/>
      <c r="K1104" s="286"/>
      <c r="L1104" s="286"/>
    </row>
    <row r="1105" spans="1:12" x14ac:dyDescent="0.35">
      <c r="A1105" s="267">
        <v>393</v>
      </c>
      <c r="B1105" s="285" t="s">
        <v>2945</v>
      </c>
      <c r="C1105" s="271">
        <v>45272</v>
      </c>
      <c r="D1105" s="269" t="s">
        <v>14</v>
      </c>
      <c r="E1105" s="269" t="s">
        <v>2897</v>
      </c>
      <c r="F1105" s="270" t="s">
        <v>2946</v>
      </c>
      <c r="G1105" s="270" t="s">
        <v>186</v>
      </c>
      <c r="H1105" s="269" t="s">
        <v>9</v>
      </c>
      <c r="I1105" s="269"/>
      <c r="J1105" s="270"/>
      <c r="K1105" s="286"/>
      <c r="L1105" s="286"/>
    </row>
    <row r="1106" spans="1:12" x14ac:dyDescent="0.35">
      <c r="A1106" s="267">
        <v>394</v>
      </c>
      <c r="B1106" s="285" t="s">
        <v>2947</v>
      </c>
      <c r="C1106" s="271">
        <v>45272</v>
      </c>
      <c r="D1106" s="269" t="s">
        <v>14</v>
      </c>
      <c r="E1106" s="269" t="s">
        <v>2897</v>
      </c>
      <c r="F1106" s="270" t="s">
        <v>2948</v>
      </c>
      <c r="G1106" s="270" t="s">
        <v>186</v>
      </c>
      <c r="H1106" s="269" t="s">
        <v>9</v>
      </c>
      <c r="I1106" s="269"/>
      <c r="J1106" s="270"/>
      <c r="K1106" s="286"/>
      <c r="L1106" s="286"/>
    </row>
    <row r="1107" spans="1:12" x14ac:dyDescent="0.35">
      <c r="A1107" s="267">
        <v>395</v>
      </c>
      <c r="B1107" s="285" t="s">
        <v>2949</v>
      </c>
      <c r="C1107" s="271">
        <v>45272</v>
      </c>
      <c r="D1107" s="269" t="s">
        <v>14</v>
      </c>
      <c r="E1107" s="269" t="s">
        <v>2897</v>
      </c>
      <c r="F1107" s="270" t="s">
        <v>2950</v>
      </c>
      <c r="G1107" s="270" t="s">
        <v>186</v>
      </c>
      <c r="H1107" s="269" t="s">
        <v>9</v>
      </c>
      <c r="I1107" s="269"/>
      <c r="J1107" s="270"/>
      <c r="K1107" s="286"/>
      <c r="L1107" s="286"/>
    </row>
    <row r="1108" spans="1:12" x14ac:dyDescent="0.35">
      <c r="A1108" s="267">
        <v>396</v>
      </c>
      <c r="B1108" s="285" t="s">
        <v>2951</v>
      </c>
      <c r="C1108" s="271">
        <v>45272</v>
      </c>
      <c r="D1108" s="269" t="s">
        <v>14</v>
      </c>
      <c r="E1108" s="269" t="s">
        <v>2897</v>
      </c>
      <c r="F1108" s="270" t="s">
        <v>2952</v>
      </c>
      <c r="G1108" s="270" t="s">
        <v>186</v>
      </c>
      <c r="H1108" s="269" t="s">
        <v>9</v>
      </c>
      <c r="I1108" s="269"/>
      <c r="J1108" s="270"/>
      <c r="K1108" s="286"/>
      <c r="L1108" s="286"/>
    </row>
    <row r="1109" spans="1:12" x14ac:dyDescent="0.35">
      <c r="A1109" s="267">
        <v>397</v>
      </c>
      <c r="B1109" s="285" t="s">
        <v>2953</v>
      </c>
      <c r="C1109" s="271">
        <v>45272</v>
      </c>
      <c r="D1109" s="269" t="s">
        <v>14</v>
      </c>
      <c r="E1109" s="269" t="s">
        <v>2897</v>
      </c>
      <c r="F1109" s="270" t="s">
        <v>2954</v>
      </c>
      <c r="G1109" s="270" t="s">
        <v>186</v>
      </c>
      <c r="H1109" s="269" t="s">
        <v>9</v>
      </c>
      <c r="I1109" s="269"/>
      <c r="J1109" s="270"/>
      <c r="K1109" s="286"/>
      <c r="L1109" s="286"/>
    </row>
    <row r="1110" spans="1:12" x14ac:dyDescent="0.35">
      <c r="A1110" s="267">
        <v>398</v>
      </c>
      <c r="B1110" s="285" t="s">
        <v>2955</v>
      </c>
      <c r="C1110" s="271">
        <v>45272</v>
      </c>
      <c r="D1110" s="269" t="s">
        <v>14</v>
      </c>
      <c r="E1110" s="269" t="s">
        <v>2897</v>
      </c>
      <c r="F1110" s="270" t="s">
        <v>2956</v>
      </c>
      <c r="G1110" s="270" t="s">
        <v>186</v>
      </c>
      <c r="H1110" s="269" t="s">
        <v>9</v>
      </c>
      <c r="I1110" s="269"/>
      <c r="J1110" s="270"/>
      <c r="K1110" s="286"/>
      <c r="L1110" s="286"/>
    </row>
    <row r="1111" spans="1:12" x14ac:dyDescent="0.35">
      <c r="A1111" s="267">
        <v>447</v>
      </c>
      <c r="B1111" s="285" t="s">
        <v>3073</v>
      </c>
      <c r="C1111" s="271">
        <v>45288</v>
      </c>
      <c r="D1111" s="269" t="s">
        <v>14</v>
      </c>
      <c r="E1111" s="269" t="s">
        <v>1580</v>
      </c>
      <c r="F1111" s="270" t="s">
        <v>3074</v>
      </c>
      <c r="G1111" s="270" t="s">
        <v>186</v>
      </c>
      <c r="H1111" s="269" t="s">
        <v>9</v>
      </c>
      <c r="I1111" s="269"/>
      <c r="J1111" s="270"/>
      <c r="K1111" s="286"/>
      <c r="L1111" s="286"/>
    </row>
    <row r="1112" spans="1:12" x14ac:dyDescent="0.35">
      <c r="A1112" s="267">
        <v>448</v>
      </c>
      <c r="B1112" s="285" t="s">
        <v>3075</v>
      </c>
      <c r="C1112" s="271">
        <v>45288</v>
      </c>
      <c r="D1112" s="269" t="s">
        <v>14</v>
      </c>
      <c r="E1112" s="269" t="s">
        <v>1580</v>
      </c>
      <c r="F1112" s="270" t="s">
        <v>3076</v>
      </c>
      <c r="G1112" s="270" t="s">
        <v>186</v>
      </c>
      <c r="H1112" s="269" t="s">
        <v>9</v>
      </c>
      <c r="I1112" s="269"/>
      <c r="J1112" s="270"/>
      <c r="K1112" s="286"/>
      <c r="L1112" s="286"/>
    </row>
    <row r="1113" spans="1:12" x14ac:dyDescent="0.35">
      <c r="A1113" s="267">
        <v>548</v>
      </c>
      <c r="B1113" s="285" t="s">
        <v>3311</v>
      </c>
      <c r="C1113" s="271">
        <v>45335</v>
      </c>
      <c r="D1113" s="269" t="s">
        <v>14</v>
      </c>
      <c r="E1113" s="269" t="s">
        <v>2897</v>
      </c>
      <c r="F1113" s="270" t="s">
        <v>3312</v>
      </c>
      <c r="G1113" s="270" t="s">
        <v>186</v>
      </c>
      <c r="H1113" s="269" t="s">
        <v>9</v>
      </c>
      <c r="I1113" s="269"/>
      <c r="J1113" s="270"/>
      <c r="K1113" s="286"/>
      <c r="L1113" s="286"/>
    </row>
    <row r="1114" spans="1:12" x14ac:dyDescent="0.35">
      <c r="A1114" s="267">
        <v>549</v>
      </c>
      <c r="B1114" s="285" t="s">
        <v>3313</v>
      </c>
      <c r="C1114" s="271">
        <v>45335</v>
      </c>
      <c r="D1114" s="269" t="s">
        <v>14</v>
      </c>
      <c r="E1114" s="269" t="s">
        <v>2897</v>
      </c>
      <c r="F1114" s="270" t="s">
        <v>3314</v>
      </c>
      <c r="G1114" s="270" t="s">
        <v>186</v>
      </c>
      <c r="H1114" s="269" t="s">
        <v>9</v>
      </c>
      <c r="I1114" s="269"/>
      <c r="J1114" s="270"/>
      <c r="K1114" s="286"/>
      <c r="L1114" s="286"/>
    </row>
    <row r="1115" spans="1:12" x14ac:dyDescent="0.35">
      <c r="A1115" s="267">
        <v>550</v>
      </c>
      <c r="B1115" s="285" t="s">
        <v>3319</v>
      </c>
      <c r="C1115" s="271">
        <v>45335</v>
      </c>
      <c r="D1115" s="269" t="s">
        <v>14</v>
      </c>
      <c r="E1115" s="269" t="s">
        <v>2897</v>
      </c>
      <c r="F1115" s="270" t="s">
        <v>3320</v>
      </c>
      <c r="G1115" s="270" t="s">
        <v>186</v>
      </c>
      <c r="H1115" s="269" t="s">
        <v>9</v>
      </c>
      <c r="I1115" s="269"/>
      <c r="J1115" s="270"/>
      <c r="K1115" s="286"/>
      <c r="L1115" s="286"/>
    </row>
    <row r="1116" spans="1:12" x14ac:dyDescent="0.35">
      <c r="A1116" s="267">
        <v>551</v>
      </c>
      <c r="B1116" s="285" t="s">
        <v>3322</v>
      </c>
      <c r="C1116" s="271">
        <v>45335</v>
      </c>
      <c r="D1116" s="269" t="s">
        <v>14</v>
      </c>
      <c r="E1116" s="269" t="s">
        <v>2897</v>
      </c>
      <c r="F1116" s="270" t="s">
        <v>3323</v>
      </c>
      <c r="G1116" s="270" t="s">
        <v>186</v>
      </c>
      <c r="H1116" s="269" t="s">
        <v>9</v>
      </c>
      <c r="I1116" s="269"/>
      <c r="J1116" s="270"/>
      <c r="K1116" s="286"/>
      <c r="L1116" s="286"/>
    </row>
    <row r="1117" spans="1:12" ht="29" x14ac:dyDescent="0.35">
      <c r="A1117" s="267">
        <v>552</v>
      </c>
      <c r="B1117" s="285" t="s">
        <v>3324</v>
      </c>
      <c r="C1117" s="271">
        <v>45335</v>
      </c>
      <c r="D1117" s="269" t="s">
        <v>14</v>
      </c>
      <c r="E1117" s="269" t="s">
        <v>2897</v>
      </c>
      <c r="F1117" s="270" t="s">
        <v>3325</v>
      </c>
      <c r="G1117" s="270" t="s">
        <v>186</v>
      </c>
      <c r="H1117" s="269" t="s">
        <v>9</v>
      </c>
      <c r="I1117" s="269"/>
      <c r="J1117" s="270"/>
      <c r="K1117" s="286"/>
      <c r="L1117" s="286"/>
    </row>
    <row r="1118" spans="1:12" x14ac:dyDescent="0.35">
      <c r="A1118" s="267">
        <v>553</v>
      </c>
      <c r="B1118" s="285" t="s">
        <v>3326</v>
      </c>
      <c r="C1118" s="271">
        <v>45335</v>
      </c>
      <c r="D1118" s="269" t="s">
        <v>14</v>
      </c>
      <c r="E1118" s="269" t="s">
        <v>2897</v>
      </c>
      <c r="F1118" s="270" t="s">
        <v>3327</v>
      </c>
      <c r="G1118" s="270" t="s">
        <v>186</v>
      </c>
      <c r="H1118" s="269" t="s">
        <v>9</v>
      </c>
      <c r="I1118" s="269"/>
      <c r="J1118" s="270"/>
      <c r="K1118" s="286"/>
      <c r="L1118" s="286"/>
    </row>
    <row r="1119" spans="1:12" x14ac:dyDescent="0.35">
      <c r="A1119" s="267">
        <v>554</v>
      </c>
      <c r="B1119" s="285" t="s">
        <v>3328</v>
      </c>
      <c r="C1119" s="271">
        <v>45335</v>
      </c>
      <c r="D1119" s="269" t="s">
        <v>14</v>
      </c>
      <c r="E1119" s="269" t="s">
        <v>2897</v>
      </c>
      <c r="F1119" s="270" t="s">
        <v>3329</v>
      </c>
      <c r="G1119" s="270" t="s">
        <v>186</v>
      </c>
      <c r="H1119" s="269" t="s">
        <v>9</v>
      </c>
      <c r="I1119" s="269"/>
      <c r="J1119" s="270"/>
      <c r="K1119" s="286"/>
      <c r="L1119" s="286"/>
    </row>
    <row r="1120" spans="1:12" x14ac:dyDescent="0.35">
      <c r="A1120" s="267">
        <v>555</v>
      </c>
      <c r="B1120" s="285" t="s">
        <v>3330</v>
      </c>
      <c r="C1120" s="271">
        <v>45335</v>
      </c>
      <c r="D1120" s="269" t="s">
        <v>14</v>
      </c>
      <c r="E1120" s="269" t="s">
        <v>2897</v>
      </c>
      <c r="F1120" s="270" t="s">
        <v>3331</v>
      </c>
      <c r="G1120" s="270" t="s">
        <v>186</v>
      </c>
      <c r="H1120" s="269" t="s">
        <v>9</v>
      </c>
      <c r="I1120" s="269"/>
      <c r="J1120" s="270"/>
      <c r="K1120" s="286"/>
      <c r="L1120" s="286"/>
    </row>
    <row r="1121" spans="1:12" x14ac:dyDescent="0.35">
      <c r="A1121" s="267">
        <v>556</v>
      </c>
      <c r="B1121" s="285" t="s">
        <v>3332</v>
      </c>
      <c r="C1121" s="271">
        <v>45335</v>
      </c>
      <c r="D1121" s="269" t="s">
        <v>14</v>
      </c>
      <c r="E1121" s="269" t="s">
        <v>2897</v>
      </c>
      <c r="F1121" s="270" t="s">
        <v>3333</v>
      </c>
      <c r="G1121" s="270" t="s">
        <v>186</v>
      </c>
      <c r="H1121" s="269" t="s">
        <v>9</v>
      </c>
      <c r="I1121" s="269"/>
      <c r="J1121" s="270"/>
      <c r="K1121" s="286"/>
      <c r="L1121" s="286"/>
    </row>
    <row r="1122" spans="1:12" x14ac:dyDescent="0.35">
      <c r="A1122" s="267">
        <v>557</v>
      </c>
      <c r="B1122" s="285" t="s">
        <v>3334</v>
      </c>
      <c r="C1122" s="271">
        <v>45335</v>
      </c>
      <c r="D1122" s="269" t="s">
        <v>14</v>
      </c>
      <c r="E1122" s="269" t="s">
        <v>2897</v>
      </c>
      <c r="F1122" s="270" t="s">
        <v>3336</v>
      </c>
      <c r="G1122" s="270" t="s">
        <v>186</v>
      </c>
      <c r="H1122" s="269" t="s">
        <v>9</v>
      </c>
      <c r="I1122" s="269"/>
      <c r="J1122" s="270"/>
      <c r="K1122" s="286"/>
      <c r="L1122" s="286"/>
    </row>
    <row r="1123" spans="1:12" x14ac:dyDescent="0.35">
      <c r="A1123" s="267">
        <v>558</v>
      </c>
      <c r="B1123" s="285" t="s">
        <v>3337</v>
      </c>
      <c r="C1123" s="271">
        <v>45335</v>
      </c>
      <c r="D1123" s="269" t="s">
        <v>14</v>
      </c>
      <c r="E1123" s="269" t="s">
        <v>2897</v>
      </c>
      <c r="F1123" s="270" t="s">
        <v>3338</v>
      </c>
      <c r="G1123" s="270" t="s">
        <v>186</v>
      </c>
      <c r="H1123" s="269" t="s">
        <v>9</v>
      </c>
      <c r="I1123" s="269"/>
      <c r="J1123" s="270"/>
      <c r="K1123" s="286"/>
      <c r="L1123" s="286"/>
    </row>
    <row r="1124" spans="1:12" x14ac:dyDescent="0.35">
      <c r="A1124" s="267">
        <v>559</v>
      </c>
      <c r="B1124" s="285" t="s">
        <v>3339</v>
      </c>
      <c r="C1124" s="271">
        <v>45335</v>
      </c>
      <c r="D1124" s="269" t="s">
        <v>14</v>
      </c>
      <c r="E1124" s="269" t="s">
        <v>2897</v>
      </c>
      <c r="F1124" s="270" t="s">
        <v>3134</v>
      </c>
      <c r="G1124" s="270" t="s">
        <v>186</v>
      </c>
      <c r="H1124" s="269" t="s">
        <v>9</v>
      </c>
      <c r="I1124" s="269"/>
      <c r="J1124" s="270"/>
      <c r="K1124" s="286"/>
      <c r="L1124" s="286"/>
    </row>
    <row r="1125" spans="1:12" x14ac:dyDescent="0.35">
      <c r="A1125" s="267">
        <v>560</v>
      </c>
      <c r="B1125" s="285" t="s">
        <v>3342</v>
      </c>
      <c r="C1125" s="271">
        <v>45335</v>
      </c>
      <c r="D1125" s="269" t="s">
        <v>14</v>
      </c>
      <c r="E1125" s="269" t="s">
        <v>2897</v>
      </c>
      <c r="F1125" s="270" t="s">
        <v>3343</v>
      </c>
      <c r="G1125" s="270" t="s">
        <v>186</v>
      </c>
      <c r="H1125" s="269" t="s">
        <v>9</v>
      </c>
      <c r="I1125" s="269"/>
      <c r="J1125" s="270"/>
      <c r="K1125" s="286"/>
      <c r="L1125" s="286"/>
    </row>
    <row r="1126" spans="1:12" x14ac:dyDescent="0.35">
      <c r="A1126" s="267">
        <v>561</v>
      </c>
      <c r="B1126" s="285" t="s">
        <v>3344</v>
      </c>
      <c r="C1126" s="271">
        <v>45335</v>
      </c>
      <c r="D1126" s="269" t="s">
        <v>14</v>
      </c>
      <c r="E1126" s="269" t="s">
        <v>2897</v>
      </c>
      <c r="F1126" s="270" t="s">
        <v>3345</v>
      </c>
      <c r="G1126" s="270" t="s">
        <v>186</v>
      </c>
      <c r="H1126" s="269" t="s">
        <v>9</v>
      </c>
      <c r="I1126" s="269"/>
      <c r="J1126" s="270"/>
      <c r="K1126" s="286"/>
      <c r="L1126" s="286"/>
    </row>
    <row r="1127" spans="1:12" x14ac:dyDescent="0.35">
      <c r="A1127" s="267">
        <v>562</v>
      </c>
      <c r="B1127" s="285" t="s">
        <v>3346</v>
      </c>
      <c r="C1127" s="271">
        <v>45335</v>
      </c>
      <c r="D1127" s="269" t="s">
        <v>14</v>
      </c>
      <c r="E1127" s="269" t="s">
        <v>2897</v>
      </c>
      <c r="F1127" s="270" t="s">
        <v>3347</v>
      </c>
      <c r="G1127" s="270" t="s">
        <v>186</v>
      </c>
      <c r="H1127" s="269" t="s">
        <v>9</v>
      </c>
      <c r="I1127" s="269"/>
      <c r="J1127" s="270"/>
      <c r="K1127" s="286"/>
      <c r="L1127" s="286"/>
    </row>
    <row r="1128" spans="1:12" x14ac:dyDescent="0.35">
      <c r="A1128" s="267">
        <v>563</v>
      </c>
      <c r="B1128" s="285" t="s">
        <v>3348</v>
      </c>
      <c r="C1128" s="271">
        <v>45335</v>
      </c>
      <c r="D1128" s="269" t="s">
        <v>14</v>
      </c>
      <c r="E1128" s="269" t="s">
        <v>2897</v>
      </c>
      <c r="F1128" s="270" t="s">
        <v>3349</v>
      </c>
      <c r="G1128" s="270" t="s">
        <v>186</v>
      </c>
      <c r="H1128" s="269" t="s">
        <v>9</v>
      </c>
      <c r="I1128" s="269"/>
      <c r="J1128" s="270"/>
      <c r="K1128" s="286"/>
      <c r="L1128" s="286"/>
    </row>
    <row r="1129" spans="1:12" x14ac:dyDescent="0.35">
      <c r="A1129" s="267">
        <v>564</v>
      </c>
      <c r="B1129" s="285" t="s">
        <v>3351</v>
      </c>
      <c r="C1129" s="271">
        <v>45335</v>
      </c>
      <c r="D1129" s="269" t="s">
        <v>14</v>
      </c>
      <c r="E1129" s="269" t="s">
        <v>2897</v>
      </c>
      <c r="F1129" s="270" t="s">
        <v>3352</v>
      </c>
      <c r="G1129" s="270" t="s">
        <v>186</v>
      </c>
      <c r="H1129" s="269" t="s">
        <v>9</v>
      </c>
      <c r="I1129" s="269"/>
      <c r="J1129" s="270"/>
      <c r="K1129" s="286"/>
      <c r="L1129" s="286"/>
    </row>
    <row r="1130" spans="1:12" x14ac:dyDescent="0.35">
      <c r="A1130" s="267">
        <v>565</v>
      </c>
      <c r="B1130" s="285" t="s">
        <v>3353</v>
      </c>
      <c r="C1130" s="271">
        <v>45335</v>
      </c>
      <c r="D1130" s="269" t="s">
        <v>14</v>
      </c>
      <c r="E1130" s="269" t="s">
        <v>2897</v>
      </c>
      <c r="F1130" s="270" t="s">
        <v>3354</v>
      </c>
      <c r="G1130" s="270" t="s">
        <v>186</v>
      </c>
      <c r="H1130" s="269" t="s">
        <v>9</v>
      </c>
      <c r="I1130" s="269"/>
      <c r="J1130" s="270"/>
      <c r="K1130" s="286"/>
      <c r="L1130" s="286"/>
    </row>
    <row r="1131" spans="1:12" x14ac:dyDescent="0.35">
      <c r="A1131" s="267">
        <v>566</v>
      </c>
      <c r="B1131" s="285" t="s">
        <v>3355</v>
      </c>
      <c r="C1131" s="271">
        <v>45335</v>
      </c>
      <c r="D1131" s="269" t="s">
        <v>14</v>
      </c>
      <c r="E1131" s="269" t="s">
        <v>2897</v>
      </c>
      <c r="F1131" s="270" t="s">
        <v>3356</v>
      </c>
      <c r="G1131" s="270" t="s">
        <v>186</v>
      </c>
      <c r="H1131" s="269" t="s">
        <v>9</v>
      </c>
      <c r="I1131" s="269"/>
      <c r="J1131" s="270"/>
      <c r="K1131" s="286"/>
      <c r="L1131" s="286"/>
    </row>
    <row r="1132" spans="1:12" x14ac:dyDescent="0.35">
      <c r="A1132" s="267">
        <v>567</v>
      </c>
      <c r="B1132" s="285" t="s">
        <v>3357</v>
      </c>
      <c r="C1132" s="271">
        <v>45335</v>
      </c>
      <c r="D1132" s="269" t="s">
        <v>14</v>
      </c>
      <c r="E1132" s="269" t="s">
        <v>2897</v>
      </c>
      <c r="F1132" s="270" t="s">
        <v>3358</v>
      </c>
      <c r="G1132" s="270" t="s">
        <v>186</v>
      </c>
      <c r="H1132" s="269" t="s">
        <v>9</v>
      </c>
      <c r="I1132" s="269"/>
      <c r="J1132" s="270"/>
      <c r="K1132" s="286"/>
      <c r="L1132" s="286"/>
    </row>
    <row r="1133" spans="1:12" x14ac:dyDescent="0.35">
      <c r="A1133" s="267">
        <v>603</v>
      </c>
      <c r="B1133" s="285" t="s">
        <v>3441</v>
      </c>
      <c r="C1133" s="271">
        <v>45110</v>
      </c>
      <c r="D1133" s="268" t="s">
        <v>14</v>
      </c>
      <c r="E1133" s="269" t="s">
        <v>3442</v>
      </c>
      <c r="F1133" s="270" t="s">
        <v>3443</v>
      </c>
      <c r="G1133" s="270" t="s">
        <v>186</v>
      </c>
      <c r="H1133" s="269" t="s">
        <v>9</v>
      </c>
      <c r="I1133" s="269"/>
      <c r="J1133" s="270"/>
      <c r="K1133" s="286"/>
      <c r="L1133" s="286"/>
    </row>
    <row r="1134" spans="1:12" x14ac:dyDescent="0.35">
      <c r="A1134" s="267">
        <v>604</v>
      </c>
      <c r="B1134" s="285" t="s">
        <v>3445</v>
      </c>
      <c r="C1134" s="271">
        <v>45110</v>
      </c>
      <c r="D1134" s="268" t="s">
        <v>14</v>
      </c>
      <c r="E1134" s="269" t="s">
        <v>3439</v>
      </c>
      <c r="F1134" s="270" t="s">
        <v>3446</v>
      </c>
      <c r="G1134" s="270" t="s">
        <v>186</v>
      </c>
      <c r="H1134" s="269" t="s">
        <v>9</v>
      </c>
      <c r="I1134" s="269"/>
      <c r="J1134" s="270"/>
      <c r="K1134" s="286"/>
      <c r="L1134" s="286"/>
    </row>
    <row r="1135" spans="1:12" x14ac:dyDescent="0.35">
      <c r="A1135" s="267">
        <v>607</v>
      </c>
      <c r="B1135" s="285" t="s">
        <v>3452</v>
      </c>
      <c r="C1135" s="271">
        <v>45110</v>
      </c>
      <c r="D1135" s="268" t="s">
        <v>14</v>
      </c>
      <c r="E1135" s="269" t="s">
        <v>3442</v>
      </c>
      <c r="F1135" s="270" t="s">
        <v>1320</v>
      </c>
      <c r="G1135" s="270" t="s">
        <v>186</v>
      </c>
      <c r="H1135" s="269" t="s">
        <v>9</v>
      </c>
      <c r="I1135" s="269"/>
      <c r="J1135" s="270"/>
      <c r="K1135" s="286"/>
      <c r="L1135" s="286"/>
    </row>
    <row r="1136" spans="1:12" x14ac:dyDescent="0.35">
      <c r="A1136" s="267">
        <v>608</v>
      </c>
      <c r="B1136" s="285" t="s">
        <v>3453</v>
      </c>
      <c r="C1136" s="271">
        <v>45110</v>
      </c>
      <c r="D1136" s="268" t="s">
        <v>14</v>
      </c>
      <c r="E1136" s="269" t="s">
        <v>3439</v>
      </c>
      <c r="F1136" s="270" t="s">
        <v>3454</v>
      </c>
      <c r="G1136" s="270" t="s">
        <v>186</v>
      </c>
      <c r="H1136" s="269" t="s">
        <v>9</v>
      </c>
      <c r="I1136" s="269"/>
      <c r="J1136" s="270"/>
      <c r="K1136" s="286"/>
      <c r="L1136" s="286"/>
    </row>
    <row r="1137" spans="1:12" x14ac:dyDescent="0.35">
      <c r="A1137" s="267">
        <v>609</v>
      </c>
      <c r="B1137" s="285" t="s">
        <v>3455</v>
      </c>
      <c r="C1137" s="271">
        <v>45110</v>
      </c>
      <c r="D1137" s="268" t="s">
        <v>14</v>
      </c>
      <c r="E1137" s="269" t="s">
        <v>3439</v>
      </c>
      <c r="F1137" s="270" t="s">
        <v>3456</v>
      </c>
      <c r="G1137" s="270" t="s">
        <v>186</v>
      </c>
      <c r="H1137" s="269" t="s">
        <v>9</v>
      </c>
      <c r="I1137" s="269"/>
      <c r="J1137" s="270"/>
      <c r="K1137" s="286"/>
      <c r="L1137" s="286"/>
    </row>
    <row r="1138" spans="1:12" x14ac:dyDescent="0.35">
      <c r="A1138" s="267">
        <v>610</v>
      </c>
      <c r="B1138" s="285" t="s">
        <v>3459</v>
      </c>
      <c r="C1138" s="271">
        <v>45110</v>
      </c>
      <c r="D1138" s="268" t="s">
        <v>14</v>
      </c>
      <c r="E1138" s="269" t="s">
        <v>3439</v>
      </c>
      <c r="F1138" s="270" t="s">
        <v>3460</v>
      </c>
      <c r="G1138" s="270" t="s">
        <v>186</v>
      </c>
      <c r="H1138" s="269" t="s">
        <v>9</v>
      </c>
      <c r="I1138" s="269"/>
      <c r="J1138" s="270"/>
      <c r="K1138" s="286"/>
      <c r="L1138" s="286"/>
    </row>
    <row r="1139" spans="1:12" x14ac:dyDescent="0.35">
      <c r="A1139" s="267">
        <v>654</v>
      </c>
      <c r="B1139" s="285" t="s">
        <v>3572</v>
      </c>
      <c r="C1139" s="271">
        <v>45112</v>
      </c>
      <c r="D1139" s="268" t="s">
        <v>14</v>
      </c>
      <c r="E1139" s="269" t="s">
        <v>2315</v>
      </c>
      <c r="F1139" s="270" t="s">
        <v>3573</v>
      </c>
      <c r="G1139" s="270" t="s">
        <v>186</v>
      </c>
      <c r="H1139" s="269" t="s">
        <v>9</v>
      </c>
      <c r="I1139" s="269"/>
      <c r="J1139" s="270"/>
      <c r="K1139" s="286"/>
      <c r="L1139" s="286"/>
    </row>
    <row r="1140" spans="1:12" ht="29" x14ac:dyDescent="0.35">
      <c r="A1140" s="267">
        <v>676</v>
      </c>
      <c r="B1140" s="285" t="s">
        <v>3623</v>
      </c>
      <c r="C1140" s="271">
        <v>45128</v>
      </c>
      <c r="D1140" s="268" t="s">
        <v>14</v>
      </c>
      <c r="E1140" s="269" t="s">
        <v>1596</v>
      </c>
      <c r="F1140" s="270" t="s">
        <v>3624</v>
      </c>
      <c r="G1140" s="270" t="s">
        <v>186</v>
      </c>
      <c r="H1140" s="269" t="s">
        <v>9</v>
      </c>
      <c r="I1140" s="269"/>
      <c r="J1140" s="270"/>
      <c r="K1140" s="286"/>
      <c r="L1140" s="286"/>
    </row>
    <row r="1141" spans="1:12" ht="29" x14ac:dyDescent="0.35">
      <c r="A1141" s="267">
        <v>740</v>
      </c>
      <c r="B1141" s="285" t="s">
        <v>3800</v>
      </c>
      <c r="C1141" s="271">
        <v>45156</v>
      </c>
      <c r="D1141" s="269" t="s">
        <v>14</v>
      </c>
      <c r="E1141" s="269" t="s">
        <v>1596</v>
      </c>
      <c r="F1141" s="270" t="s">
        <v>3801</v>
      </c>
      <c r="G1141" s="270" t="s">
        <v>186</v>
      </c>
      <c r="H1141" s="269" t="s">
        <v>9</v>
      </c>
      <c r="I1141" s="269"/>
      <c r="J1141" s="270"/>
      <c r="K1141" s="286"/>
      <c r="L1141" s="286"/>
    </row>
    <row r="1142" spans="1:12" ht="29" x14ac:dyDescent="0.35">
      <c r="A1142" s="267">
        <v>791</v>
      </c>
      <c r="B1142" s="285" t="s">
        <v>3916</v>
      </c>
      <c r="C1142" s="271">
        <v>45177</v>
      </c>
      <c r="D1142" s="269" t="s">
        <v>14</v>
      </c>
      <c r="E1142" s="269" t="s">
        <v>1596</v>
      </c>
      <c r="F1142" s="270" t="s">
        <v>3917</v>
      </c>
      <c r="G1142" s="270" t="s">
        <v>186</v>
      </c>
      <c r="H1142" s="269" t="s">
        <v>9</v>
      </c>
      <c r="I1142" s="269"/>
      <c r="J1142" s="270"/>
      <c r="K1142" s="286"/>
      <c r="L1142" s="286"/>
    </row>
    <row r="1143" spans="1:12" ht="29" x14ac:dyDescent="0.35">
      <c r="A1143" s="267">
        <v>793</v>
      </c>
      <c r="B1143" s="285" t="s">
        <v>3919</v>
      </c>
      <c r="C1143" s="271">
        <v>45177</v>
      </c>
      <c r="D1143" s="269" t="s">
        <v>14</v>
      </c>
      <c r="E1143" s="269" t="s">
        <v>1596</v>
      </c>
      <c r="F1143" s="270" t="s">
        <v>3920</v>
      </c>
      <c r="G1143" s="270" t="s">
        <v>186</v>
      </c>
      <c r="H1143" s="269" t="s">
        <v>9</v>
      </c>
      <c r="I1143" s="269"/>
      <c r="J1143" s="270"/>
      <c r="K1143" s="286"/>
      <c r="L1143" s="286"/>
    </row>
    <row r="1144" spans="1:12" ht="29" x14ac:dyDescent="0.35">
      <c r="A1144" s="267">
        <v>794</v>
      </c>
      <c r="B1144" s="285" t="s">
        <v>3921</v>
      </c>
      <c r="C1144" s="271">
        <v>45177</v>
      </c>
      <c r="D1144" s="269" t="s">
        <v>14</v>
      </c>
      <c r="E1144" s="269" t="s">
        <v>1596</v>
      </c>
      <c r="F1144" s="270" t="s">
        <v>3922</v>
      </c>
      <c r="G1144" s="270" t="s">
        <v>186</v>
      </c>
      <c r="H1144" s="269" t="s">
        <v>9</v>
      </c>
      <c r="I1144" s="269"/>
      <c r="J1144" s="270"/>
      <c r="K1144" s="286"/>
      <c r="L1144" s="286"/>
    </row>
    <row r="1145" spans="1:12" ht="29" x14ac:dyDescent="0.35">
      <c r="A1145" s="267">
        <v>795</v>
      </c>
      <c r="B1145" s="285" t="s">
        <v>3923</v>
      </c>
      <c r="C1145" s="271">
        <v>45177</v>
      </c>
      <c r="D1145" s="269" t="s">
        <v>14</v>
      </c>
      <c r="E1145" s="269" t="s">
        <v>1596</v>
      </c>
      <c r="F1145" s="270" t="s">
        <v>3924</v>
      </c>
      <c r="G1145" s="270" t="s">
        <v>186</v>
      </c>
      <c r="H1145" s="269" t="s">
        <v>9</v>
      </c>
      <c r="I1145" s="269"/>
      <c r="J1145" s="270"/>
      <c r="K1145" s="286"/>
      <c r="L1145" s="286"/>
    </row>
    <row r="1146" spans="1:12" x14ac:dyDescent="0.35">
      <c r="A1146" s="267">
        <v>796</v>
      </c>
      <c r="B1146" s="285" t="s">
        <v>3925</v>
      </c>
      <c r="C1146" s="271">
        <v>45177</v>
      </c>
      <c r="D1146" s="269" t="s">
        <v>14</v>
      </c>
      <c r="E1146" s="269" t="s">
        <v>1596</v>
      </c>
      <c r="F1146" s="270" t="s">
        <v>3926</v>
      </c>
      <c r="G1146" s="270" t="s">
        <v>186</v>
      </c>
      <c r="H1146" s="269" t="s">
        <v>9</v>
      </c>
      <c r="I1146" s="269"/>
      <c r="J1146" s="270"/>
      <c r="K1146" s="286"/>
      <c r="L1146" s="286"/>
    </row>
    <row r="1147" spans="1:12" ht="29" x14ac:dyDescent="0.35">
      <c r="A1147" s="267">
        <v>797</v>
      </c>
      <c r="B1147" s="285" t="s">
        <v>3927</v>
      </c>
      <c r="C1147" s="271">
        <v>45177</v>
      </c>
      <c r="D1147" s="269" t="s">
        <v>14</v>
      </c>
      <c r="E1147" s="269" t="s">
        <v>1596</v>
      </c>
      <c r="F1147" s="270" t="s">
        <v>3928</v>
      </c>
      <c r="G1147" s="270" t="s">
        <v>186</v>
      </c>
      <c r="H1147" s="269" t="s">
        <v>9</v>
      </c>
      <c r="I1147" s="269"/>
      <c r="J1147" s="270"/>
      <c r="K1147" s="286"/>
      <c r="L1147" s="286"/>
    </row>
    <row r="1148" spans="1:12" ht="29" x14ac:dyDescent="0.35">
      <c r="A1148" s="267">
        <v>798</v>
      </c>
      <c r="B1148" s="285" t="s">
        <v>3929</v>
      </c>
      <c r="C1148" s="271">
        <v>45177</v>
      </c>
      <c r="D1148" s="269" t="s">
        <v>14</v>
      </c>
      <c r="E1148" s="269" t="s">
        <v>1596</v>
      </c>
      <c r="F1148" s="270" t="s">
        <v>3930</v>
      </c>
      <c r="G1148" s="270" t="s">
        <v>186</v>
      </c>
      <c r="H1148" s="269" t="s">
        <v>9</v>
      </c>
      <c r="I1148" s="269"/>
      <c r="J1148" s="270"/>
      <c r="K1148" s="286"/>
      <c r="L1148" s="286"/>
    </row>
    <row r="1149" spans="1:12" ht="29" x14ac:dyDescent="0.35">
      <c r="A1149" s="267">
        <v>851</v>
      </c>
      <c r="B1149" s="285" t="s">
        <v>4046</v>
      </c>
      <c r="C1149" s="271">
        <v>45258</v>
      </c>
      <c r="D1149" s="269" t="s">
        <v>14</v>
      </c>
      <c r="E1149" s="269" t="s">
        <v>1596</v>
      </c>
      <c r="F1149" s="270" t="s">
        <v>4047</v>
      </c>
      <c r="G1149" s="270" t="s">
        <v>186</v>
      </c>
      <c r="H1149" s="269" t="s">
        <v>9</v>
      </c>
      <c r="I1149" s="269"/>
      <c r="J1149" s="270"/>
      <c r="K1149" s="286"/>
      <c r="L1149" s="286"/>
    </row>
    <row r="1150" spans="1:12" x14ac:dyDescent="0.35">
      <c r="A1150" s="267">
        <v>853</v>
      </c>
      <c r="B1150" s="285" t="s">
        <v>4050</v>
      </c>
      <c r="C1150" s="271">
        <v>45272</v>
      </c>
      <c r="D1150" s="269" t="s">
        <v>14</v>
      </c>
      <c r="E1150" s="269" t="s">
        <v>1596</v>
      </c>
      <c r="F1150" s="270" t="s">
        <v>4051</v>
      </c>
      <c r="G1150" s="270" t="s">
        <v>186</v>
      </c>
      <c r="H1150" s="269" t="s">
        <v>9</v>
      </c>
      <c r="I1150" s="269"/>
      <c r="J1150" s="270"/>
      <c r="K1150" s="286"/>
      <c r="L1150" s="286"/>
    </row>
    <row r="1151" spans="1:12" x14ac:dyDescent="0.35">
      <c r="A1151" s="267">
        <v>854</v>
      </c>
      <c r="B1151" s="285" t="s">
        <v>4052</v>
      </c>
      <c r="C1151" s="271">
        <v>45272</v>
      </c>
      <c r="D1151" s="269" t="s">
        <v>14</v>
      </c>
      <c r="E1151" s="269" t="s">
        <v>1596</v>
      </c>
      <c r="F1151" s="270" t="s">
        <v>4053</v>
      </c>
      <c r="G1151" s="270" t="s">
        <v>186</v>
      </c>
      <c r="H1151" s="269" t="s">
        <v>9</v>
      </c>
      <c r="I1151" s="269"/>
      <c r="J1151" s="270"/>
      <c r="K1151" s="286"/>
      <c r="L1151" s="286"/>
    </row>
    <row r="1152" spans="1:12" x14ac:dyDescent="0.35">
      <c r="A1152" s="267">
        <v>855</v>
      </c>
      <c r="B1152" s="285" t="s">
        <v>4054</v>
      </c>
      <c r="C1152" s="271">
        <v>45272</v>
      </c>
      <c r="D1152" s="269" t="s">
        <v>14</v>
      </c>
      <c r="E1152" s="269" t="s">
        <v>1596</v>
      </c>
      <c r="F1152" s="270" t="s">
        <v>4055</v>
      </c>
      <c r="G1152" s="270" t="s">
        <v>186</v>
      </c>
      <c r="H1152" s="269" t="s">
        <v>9</v>
      </c>
      <c r="I1152" s="269"/>
      <c r="J1152" s="270"/>
      <c r="K1152" s="286"/>
      <c r="L1152" s="286"/>
    </row>
    <row r="1153" spans="1:12" x14ac:dyDescent="0.35">
      <c r="A1153" s="267">
        <v>856</v>
      </c>
      <c r="B1153" s="285" t="s">
        <v>4056</v>
      </c>
      <c r="C1153" s="271">
        <v>45272</v>
      </c>
      <c r="D1153" s="269" t="s">
        <v>14</v>
      </c>
      <c r="E1153" s="269" t="s">
        <v>1596</v>
      </c>
      <c r="F1153" s="270" t="s">
        <v>4057</v>
      </c>
      <c r="G1153" s="270" t="s">
        <v>186</v>
      </c>
      <c r="H1153" s="269" t="s">
        <v>9</v>
      </c>
      <c r="I1153" s="269"/>
      <c r="J1153" s="270"/>
      <c r="K1153" s="286"/>
      <c r="L1153" s="286"/>
    </row>
    <row r="1154" spans="1:12" x14ac:dyDescent="0.35">
      <c r="A1154" s="267">
        <v>857</v>
      </c>
      <c r="B1154" s="285" t="s">
        <v>4058</v>
      </c>
      <c r="C1154" s="271">
        <v>45272</v>
      </c>
      <c r="D1154" s="269" t="s">
        <v>14</v>
      </c>
      <c r="E1154" s="269" t="s">
        <v>1596</v>
      </c>
      <c r="F1154" s="270" t="s">
        <v>4059</v>
      </c>
      <c r="G1154" s="270" t="s">
        <v>186</v>
      </c>
      <c r="H1154" s="269" t="s">
        <v>9</v>
      </c>
      <c r="I1154" s="269"/>
      <c r="J1154" s="270"/>
      <c r="K1154" s="286"/>
      <c r="L1154" s="286"/>
    </row>
    <row r="1155" spans="1:12" x14ac:dyDescent="0.35">
      <c r="A1155" s="267">
        <v>858</v>
      </c>
      <c r="B1155" s="285" t="s">
        <v>4060</v>
      </c>
      <c r="C1155" s="271">
        <v>45272</v>
      </c>
      <c r="D1155" s="269" t="s">
        <v>14</v>
      </c>
      <c r="E1155" s="269" t="s">
        <v>1596</v>
      </c>
      <c r="F1155" s="270" t="s">
        <v>4061</v>
      </c>
      <c r="G1155" s="270" t="s">
        <v>186</v>
      </c>
      <c r="H1155" s="269" t="s">
        <v>9</v>
      </c>
      <c r="I1155" s="269"/>
      <c r="J1155" s="270"/>
      <c r="K1155" s="286"/>
      <c r="L1155" s="286"/>
    </row>
    <row r="1156" spans="1:12" x14ac:dyDescent="0.35">
      <c r="A1156" s="267">
        <v>859</v>
      </c>
      <c r="B1156" s="285" t="s">
        <v>4062</v>
      </c>
      <c r="C1156" s="271">
        <v>45272</v>
      </c>
      <c r="D1156" s="269" t="s">
        <v>14</v>
      </c>
      <c r="E1156" s="269" t="s">
        <v>1596</v>
      </c>
      <c r="F1156" s="270" t="s">
        <v>4063</v>
      </c>
      <c r="G1156" s="270" t="s">
        <v>186</v>
      </c>
      <c r="H1156" s="269" t="s">
        <v>9</v>
      </c>
      <c r="I1156" s="269"/>
      <c r="J1156" s="270"/>
      <c r="K1156" s="286"/>
      <c r="L1156" s="286"/>
    </row>
    <row r="1157" spans="1:12" x14ac:dyDescent="0.35">
      <c r="A1157" s="267">
        <v>860</v>
      </c>
      <c r="B1157" s="285" t="s">
        <v>4067</v>
      </c>
      <c r="C1157" s="271">
        <v>45272</v>
      </c>
      <c r="D1157" s="269" t="s">
        <v>14</v>
      </c>
      <c r="E1157" s="269" t="s">
        <v>1596</v>
      </c>
      <c r="F1157" s="270" t="s">
        <v>2911</v>
      </c>
      <c r="G1157" s="270" t="s">
        <v>186</v>
      </c>
      <c r="H1157" s="269" t="s">
        <v>9</v>
      </c>
      <c r="I1157" s="269"/>
      <c r="J1157" s="270"/>
      <c r="K1157" s="286"/>
      <c r="L1157" s="286"/>
    </row>
    <row r="1158" spans="1:12" x14ac:dyDescent="0.35">
      <c r="A1158" s="267">
        <v>861</v>
      </c>
      <c r="B1158" s="285" t="s">
        <v>4068</v>
      </c>
      <c r="C1158" s="271">
        <v>45272</v>
      </c>
      <c r="D1158" s="269" t="s">
        <v>14</v>
      </c>
      <c r="E1158" s="269" t="s">
        <v>1596</v>
      </c>
      <c r="F1158" s="270" t="s">
        <v>2913</v>
      </c>
      <c r="G1158" s="270" t="s">
        <v>186</v>
      </c>
      <c r="H1158" s="269" t="s">
        <v>9</v>
      </c>
      <c r="I1158" s="269"/>
      <c r="J1158" s="270"/>
      <c r="K1158" s="286"/>
      <c r="L1158" s="286"/>
    </row>
    <row r="1159" spans="1:12" x14ac:dyDescent="0.35">
      <c r="A1159" s="267">
        <v>862</v>
      </c>
      <c r="B1159" s="285" t="s">
        <v>4069</v>
      </c>
      <c r="C1159" s="271">
        <v>45272</v>
      </c>
      <c r="D1159" s="269" t="s">
        <v>14</v>
      </c>
      <c r="E1159" s="269" t="s">
        <v>1596</v>
      </c>
      <c r="F1159" s="270" t="s">
        <v>4070</v>
      </c>
      <c r="G1159" s="270" t="s">
        <v>186</v>
      </c>
      <c r="H1159" s="269" t="s">
        <v>9</v>
      </c>
      <c r="I1159" s="269"/>
      <c r="J1159" s="270"/>
      <c r="K1159" s="286"/>
      <c r="L1159" s="286"/>
    </row>
    <row r="1160" spans="1:12" x14ac:dyDescent="0.35">
      <c r="A1160" s="267">
        <v>863</v>
      </c>
      <c r="B1160" s="285" t="s">
        <v>4071</v>
      </c>
      <c r="C1160" s="271">
        <v>45272</v>
      </c>
      <c r="D1160" s="269" t="s">
        <v>14</v>
      </c>
      <c r="E1160" s="269" t="s">
        <v>1596</v>
      </c>
      <c r="F1160" s="270" t="s">
        <v>4072</v>
      </c>
      <c r="G1160" s="270" t="s">
        <v>186</v>
      </c>
      <c r="H1160" s="269" t="s">
        <v>9</v>
      </c>
      <c r="I1160" s="269"/>
      <c r="J1160" s="270"/>
      <c r="K1160" s="286"/>
      <c r="L1160" s="286"/>
    </row>
    <row r="1161" spans="1:12" x14ac:dyDescent="0.35">
      <c r="A1161" s="267">
        <v>864</v>
      </c>
      <c r="B1161" s="285" t="s">
        <v>4073</v>
      </c>
      <c r="C1161" s="271">
        <v>45272</v>
      </c>
      <c r="D1161" s="269" t="s">
        <v>14</v>
      </c>
      <c r="E1161" s="269" t="s">
        <v>1596</v>
      </c>
      <c r="F1161" s="270" t="s">
        <v>4074</v>
      </c>
      <c r="G1161" s="270" t="s">
        <v>186</v>
      </c>
      <c r="H1161" s="269" t="s">
        <v>9</v>
      </c>
      <c r="I1161" s="269"/>
      <c r="J1161" s="270"/>
      <c r="K1161" s="286"/>
      <c r="L1161" s="286"/>
    </row>
    <row r="1162" spans="1:12" x14ac:dyDescent="0.35">
      <c r="A1162" s="267">
        <v>865</v>
      </c>
      <c r="B1162" s="285" t="s">
        <v>4075</v>
      </c>
      <c r="C1162" s="271">
        <v>45272</v>
      </c>
      <c r="D1162" s="269" t="s">
        <v>14</v>
      </c>
      <c r="E1162" s="269" t="s">
        <v>1596</v>
      </c>
      <c r="F1162" s="270" t="s">
        <v>4076</v>
      </c>
      <c r="G1162" s="270" t="s">
        <v>186</v>
      </c>
      <c r="H1162" s="269" t="s">
        <v>9</v>
      </c>
      <c r="I1162" s="269"/>
      <c r="J1162" s="270"/>
      <c r="K1162" s="286"/>
      <c r="L1162" s="286"/>
    </row>
    <row r="1163" spans="1:12" x14ac:dyDescent="0.35">
      <c r="A1163" s="267">
        <v>867</v>
      </c>
      <c r="B1163" s="285" t="s">
        <v>4080</v>
      </c>
      <c r="C1163" s="271">
        <v>45272</v>
      </c>
      <c r="D1163" s="269" t="s">
        <v>14</v>
      </c>
      <c r="E1163" s="269" t="s">
        <v>1596</v>
      </c>
      <c r="F1163" s="270" t="s">
        <v>4081</v>
      </c>
      <c r="G1163" s="270" t="s">
        <v>186</v>
      </c>
      <c r="H1163" s="269" t="s">
        <v>9</v>
      </c>
      <c r="I1163" s="269"/>
      <c r="J1163" s="270"/>
      <c r="K1163" s="286"/>
      <c r="L1163" s="286"/>
    </row>
    <row r="1164" spans="1:12" x14ac:dyDescent="0.35">
      <c r="A1164" s="267">
        <v>868</v>
      </c>
      <c r="B1164" s="285" t="s">
        <v>4082</v>
      </c>
      <c r="C1164" s="271">
        <v>45272</v>
      </c>
      <c r="D1164" s="269" t="s">
        <v>14</v>
      </c>
      <c r="E1164" s="269" t="s">
        <v>1596</v>
      </c>
      <c r="F1164" s="270" t="s">
        <v>2926</v>
      </c>
      <c r="G1164" s="270" t="s">
        <v>186</v>
      </c>
      <c r="H1164" s="269" t="s">
        <v>9</v>
      </c>
      <c r="I1164" s="269"/>
      <c r="J1164" s="270"/>
      <c r="K1164" s="286"/>
      <c r="L1164" s="286"/>
    </row>
    <row r="1165" spans="1:12" x14ac:dyDescent="0.35">
      <c r="A1165" s="267">
        <v>869</v>
      </c>
      <c r="B1165" s="285" t="s">
        <v>4083</v>
      </c>
      <c r="C1165" s="271">
        <v>45272</v>
      </c>
      <c r="D1165" s="269" t="s">
        <v>14</v>
      </c>
      <c r="E1165" s="269" t="s">
        <v>1596</v>
      </c>
      <c r="F1165" s="270" t="s">
        <v>4084</v>
      </c>
      <c r="G1165" s="270" t="s">
        <v>186</v>
      </c>
      <c r="H1165" s="269" t="s">
        <v>9</v>
      </c>
      <c r="I1165" s="269"/>
      <c r="J1165" s="270"/>
      <c r="K1165" s="286"/>
      <c r="L1165" s="286"/>
    </row>
    <row r="1166" spans="1:12" x14ac:dyDescent="0.35">
      <c r="A1166" s="267">
        <v>870</v>
      </c>
      <c r="B1166" s="285" t="s">
        <v>4087</v>
      </c>
      <c r="C1166" s="271">
        <v>45272</v>
      </c>
      <c r="D1166" s="269" t="s">
        <v>14</v>
      </c>
      <c r="E1166" s="269" t="s">
        <v>1596</v>
      </c>
      <c r="F1166" s="270" t="s">
        <v>4088</v>
      </c>
      <c r="G1166" s="270" t="s">
        <v>186</v>
      </c>
      <c r="H1166" s="269" t="s">
        <v>9</v>
      </c>
      <c r="I1166" s="269"/>
      <c r="J1166" s="270"/>
      <c r="K1166" s="286"/>
      <c r="L1166" s="286"/>
    </row>
    <row r="1167" spans="1:12" x14ac:dyDescent="0.35">
      <c r="A1167" s="267">
        <v>871</v>
      </c>
      <c r="B1167" s="285" t="s">
        <v>4089</v>
      </c>
      <c r="C1167" s="271">
        <v>45272</v>
      </c>
      <c r="D1167" s="269" t="s">
        <v>14</v>
      </c>
      <c r="E1167" s="269" t="s">
        <v>1596</v>
      </c>
      <c r="F1167" s="270" t="s">
        <v>2930</v>
      </c>
      <c r="G1167" s="270" t="s">
        <v>186</v>
      </c>
      <c r="H1167" s="269" t="s">
        <v>9</v>
      </c>
      <c r="I1167" s="269"/>
      <c r="J1167" s="270"/>
      <c r="K1167" s="286"/>
      <c r="L1167" s="286"/>
    </row>
    <row r="1168" spans="1:12" x14ac:dyDescent="0.35">
      <c r="A1168" s="267">
        <v>872</v>
      </c>
      <c r="B1168" s="285" t="s">
        <v>4090</v>
      </c>
      <c r="C1168" s="271">
        <v>45272</v>
      </c>
      <c r="D1168" s="269" t="s">
        <v>14</v>
      </c>
      <c r="E1168" s="269" t="s">
        <v>1596</v>
      </c>
      <c r="F1168" s="270" t="s">
        <v>4091</v>
      </c>
      <c r="G1168" s="270" t="s">
        <v>186</v>
      </c>
      <c r="H1168" s="269" t="s">
        <v>9</v>
      </c>
      <c r="I1168" s="269"/>
      <c r="J1168" s="270"/>
      <c r="K1168" s="286"/>
      <c r="L1168" s="286"/>
    </row>
    <row r="1169" spans="1:12" x14ac:dyDescent="0.35">
      <c r="A1169" s="267">
        <v>873</v>
      </c>
      <c r="B1169" s="285" t="s">
        <v>4092</v>
      </c>
      <c r="C1169" s="271">
        <v>45272</v>
      </c>
      <c r="D1169" s="269" t="s">
        <v>14</v>
      </c>
      <c r="E1169" s="269" t="s">
        <v>1596</v>
      </c>
      <c r="F1169" s="270" t="s">
        <v>4093</v>
      </c>
      <c r="G1169" s="270" t="s">
        <v>186</v>
      </c>
      <c r="H1169" s="269" t="s">
        <v>9</v>
      </c>
      <c r="I1169" s="269"/>
      <c r="J1169" s="270"/>
      <c r="K1169" s="286"/>
      <c r="L1169" s="286"/>
    </row>
    <row r="1170" spans="1:12" x14ac:dyDescent="0.35">
      <c r="A1170" s="267">
        <v>874</v>
      </c>
      <c r="B1170" s="285" t="s">
        <v>4094</v>
      </c>
      <c r="C1170" s="271">
        <v>45272</v>
      </c>
      <c r="D1170" s="269" t="s">
        <v>14</v>
      </c>
      <c r="E1170" s="269" t="s">
        <v>1596</v>
      </c>
      <c r="F1170" s="270" t="s">
        <v>4095</v>
      </c>
      <c r="G1170" s="270" t="s">
        <v>186</v>
      </c>
      <c r="H1170" s="269" t="s">
        <v>9</v>
      </c>
      <c r="I1170" s="269"/>
      <c r="J1170" s="270"/>
      <c r="K1170" s="286"/>
      <c r="L1170" s="286"/>
    </row>
    <row r="1171" spans="1:12" x14ac:dyDescent="0.35">
      <c r="A1171" s="267">
        <v>875</v>
      </c>
      <c r="B1171" s="285" t="s">
        <v>4096</v>
      </c>
      <c r="C1171" s="271">
        <v>45272</v>
      </c>
      <c r="D1171" s="269" t="s">
        <v>14</v>
      </c>
      <c r="E1171" s="269" t="s">
        <v>1596</v>
      </c>
      <c r="F1171" s="270" t="s">
        <v>4097</v>
      </c>
      <c r="G1171" s="270" t="s">
        <v>186</v>
      </c>
      <c r="H1171" s="269" t="s">
        <v>9</v>
      </c>
      <c r="I1171" s="269"/>
      <c r="J1171" s="270"/>
      <c r="K1171" s="286"/>
      <c r="L1171" s="286"/>
    </row>
    <row r="1172" spans="1:12" x14ac:dyDescent="0.35">
      <c r="A1172" s="267">
        <v>876</v>
      </c>
      <c r="B1172" s="285" t="s">
        <v>4098</v>
      </c>
      <c r="C1172" s="271">
        <v>45272</v>
      </c>
      <c r="D1172" s="269" t="s">
        <v>14</v>
      </c>
      <c r="E1172" s="269" t="s">
        <v>1596</v>
      </c>
      <c r="F1172" s="270" t="s">
        <v>4099</v>
      </c>
      <c r="G1172" s="270" t="s">
        <v>186</v>
      </c>
      <c r="H1172" s="269" t="s">
        <v>9</v>
      </c>
      <c r="I1172" s="269"/>
      <c r="J1172" s="270"/>
      <c r="K1172" s="286"/>
      <c r="L1172" s="286"/>
    </row>
    <row r="1173" spans="1:12" x14ac:dyDescent="0.35">
      <c r="A1173" s="267">
        <v>878</v>
      </c>
      <c r="B1173" s="285" t="s">
        <v>4104</v>
      </c>
      <c r="C1173" s="271">
        <v>45272</v>
      </c>
      <c r="D1173" s="269" t="s">
        <v>14</v>
      </c>
      <c r="E1173" s="269" t="s">
        <v>1596</v>
      </c>
      <c r="F1173" s="270" t="s">
        <v>4105</v>
      </c>
      <c r="G1173" s="270" t="s">
        <v>186</v>
      </c>
      <c r="H1173" s="269" t="s">
        <v>9</v>
      </c>
      <c r="I1173" s="269"/>
      <c r="J1173" s="270"/>
      <c r="K1173" s="286"/>
      <c r="L1173" s="286"/>
    </row>
    <row r="1174" spans="1:12" x14ac:dyDescent="0.35">
      <c r="A1174" s="267">
        <v>879</v>
      </c>
      <c r="B1174" s="285" t="s">
        <v>4107</v>
      </c>
      <c r="C1174" s="271">
        <v>45272</v>
      </c>
      <c r="D1174" s="269" t="s">
        <v>14</v>
      </c>
      <c r="E1174" s="269" t="s">
        <v>1596</v>
      </c>
      <c r="F1174" s="270" t="s">
        <v>4108</v>
      </c>
      <c r="G1174" s="270" t="s">
        <v>186</v>
      </c>
      <c r="H1174" s="269" t="s">
        <v>9</v>
      </c>
      <c r="I1174" s="269"/>
      <c r="J1174" s="270"/>
      <c r="K1174" s="286"/>
      <c r="L1174" s="286"/>
    </row>
    <row r="1175" spans="1:12" x14ac:dyDescent="0.35">
      <c r="A1175" s="267">
        <v>1013</v>
      </c>
      <c r="B1175" s="285" t="s">
        <v>1595</v>
      </c>
      <c r="C1175" s="271">
        <v>45335</v>
      </c>
      <c r="D1175" s="269" t="s">
        <v>14</v>
      </c>
      <c r="E1175" s="269" t="s">
        <v>1596</v>
      </c>
      <c r="F1175" s="270" t="s">
        <v>1597</v>
      </c>
      <c r="G1175" s="270" t="s">
        <v>186</v>
      </c>
      <c r="H1175" s="269" t="s">
        <v>9</v>
      </c>
      <c r="I1175" s="269"/>
      <c r="J1175" s="270"/>
      <c r="K1175" s="286"/>
      <c r="L1175" s="286"/>
    </row>
    <row r="1176" spans="1:12" x14ac:dyDescent="0.35">
      <c r="A1176" s="267">
        <v>1014</v>
      </c>
      <c r="B1176" s="285" t="s">
        <v>1599</v>
      </c>
      <c r="C1176" s="271">
        <v>45335</v>
      </c>
      <c r="D1176" s="269" t="s">
        <v>14</v>
      </c>
      <c r="E1176" s="269" t="s">
        <v>1596</v>
      </c>
      <c r="F1176" s="270" t="s">
        <v>1600</v>
      </c>
      <c r="G1176" s="270" t="s">
        <v>186</v>
      </c>
      <c r="H1176" s="269" t="s">
        <v>9</v>
      </c>
      <c r="I1176" s="269"/>
      <c r="J1176" s="270"/>
      <c r="K1176" s="286"/>
      <c r="L1176" s="286"/>
    </row>
    <row r="1177" spans="1:12" x14ac:dyDescent="0.35">
      <c r="A1177" s="267">
        <v>1018</v>
      </c>
      <c r="B1177" s="285" t="s">
        <v>1611</v>
      </c>
      <c r="C1177" s="271">
        <v>45335</v>
      </c>
      <c r="D1177" s="269" t="s">
        <v>14</v>
      </c>
      <c r="E1177" s="269" t="s">
        <v>1596</v>
      </c>
      <c r="F1177" s="270" t="s">
        <v>1612</v>
      </c>
      <c r="G1177" s="270" t="s">
        <v>186</v>
      </c>
      <c r="H1177" s="269" t="s">
        <v>9</v>
      </c>
      <c r="I1177" s="269"/>
      <c r="J1177" s="270"/>
      <c r="K1177" s="286"/>
      <c r="L1177" s="286"/>
    </row>
    <row r="1178" spans="1:12" x14ac:dyDescent="0.35">
      <c r="A1178" s="267">
        <v>1019</v>
      </c>
      <c r="B1178" s="285" t="s">
        <v>1614</v>
      </c>
      <c r="C1178" s="271">
        <v>45335</v>
      </c>
      <c r="D1178" s="269" t="s">
        <v>14</v>
      </c>
      <c r="E1178" s="269" t="s">
        <v>1596</v>
      </c>
      <c r="F1178" s="270" t="s">
        <v>1615</v>
      </c>
      <c r="G1178" s="270" t="s">
        <v>186</v>
      </c>
      <c r="H1178" s="269" t="s">
        <v>9</v>
      </c>
      <c r="I1178" s="269"/>
      <c r="J1178" s="270"/>
      <c r="K1178" s="286"/>
      <c r="L1178" s="286"/>
    </row>
    <row r="1179" spans="1:12" x14ac:dyDescent="0.35">
      <c r="A1179" s="267">
        <v>1020</v>
      </c>
      <c r="B1179" s="285" t="s">
        <v>1619</v>
      </c>
      <c r="C1179" s="271">
        <v>45335</v>
      </c>
      <c r="D1179" s="269" t="s">
        <v>14</v>
      </c>
      <c r="E1179" s="269" t="s">
        <v>1596</v>
      </c>
      <c r="F1179" s="270" t="s">
        <v>1620</v>
      </c>
      <c r="G1179" s="270" t="s">
        <v>186</v>
      </c>
      <c r="H1179" s="269" t="s">
        <v>9</v>
      </c>
      <c r="I1179" s="269"/>
      <c r="J1179" s="270"/>
      <c r="K1179" s="286"/>
      <c r="L1179" s="286"/>
    </row>
    <row r="1180" spans="1:12" x14ac:dyDescent="0.35">
      <c r="A1180" s="267">
        <v>1029</v>
      </c>
      <c r="B1180" s="285" t="s">
        <v>1643</v>
      </c>
      <c r="C1180" s="271">
        <v>45338</v>
      </c>
      <c r="D1180" s="269" t="s">
        <v>14</v>
      </c>
      <c r="E1180" s="269" t="s">
        <v>1596</v>
      </c>
      <c r="F1180" s="270" t="s">
        <v>1644</v>
      </c>
      <c r="G1180" s="270" t="s">
        <v>186</v>
      </c>
      <c r="H1180" s="269" t="s">
        <v>9</v>
      </c>
      <c r="I1180" s="269"/>
      <c r="J1180" s="270"/>
      <c r="K1180" s="286"/>
      <c r="L1180" s="286"/>
    </row>
    <row r="1181" spans="1:12" ht="29" x14ac:dyDescent="0.35">
      <c r="A1181" s="267">
        <v>1130</v>
      </c>
      <c r="B1181" s="285" t="s">
        <v>1907</v>
      </c>
      <c r="C1181" s="271">
        <v>45471</v>
      </c>
      <c r="D1181" s="269" t="s">
        <v>14</v>
      </c>
      <c r="E1181" s="269" t="s">
        <v>1596</v>
      </c>
      <c r="F1181" s="270" t="s">
        <v>1908</v>
      </c>
      <c r="G1181" s="270" t="s">
        <v>186</v>
      </c>
      <c r="H1181" s="269" t="s">
        <v>9</v>
      </c>
      <c r="I1181" s="269"/>
      <c r="J1181" s="270"/>
      <c r="K1181" s="286"/>
      <c r="L1181" s="286"/>
    </row>
    <row r="1182" spans="1:12" ht="29" x14ac:dyDescent="0.35">
      <c r="A1182" s="267">
        <v>1131</v>
      </c>
      <c r="B1182" s="285" t="s">
        <v>1909</v>
      </c>
      <c r="C1182" s="271">
        <v>45471</v>
      </c>
      <c r="D1182" s="269" t="s">
        <v>14</v>
      </c>
      <c r="E1182" s="269" t="s">
        <v>1596</v>
      </c>
      <c r="F1182" s="270" t="s">
        <v>1911</v>
      </c>
      <c r="G1182" s="270" t="s">
        <v>186</v>
      </c>
      <c r="H1182" s="269" t="s">
        <v>9</v>
      </c>
      <c r="I1182" s="269"/>
      <c r="J1182" s="270"/>
      <c r="K1182" s="286"/>
      <c r="L1182" s="286"/>
    </row>
    <row r="1183" spans="1:12" x14ac:dyDescent="0.35">
      <c r="A1183" s="267">
        <v>1132</v>
      </c>
      <c r="B1183" s="285" t="s">
        <v>1912</v>
      </c>
      <c r="C1183" s="271">
        <v>45471</v>
      </c>
      <c r="D1183" s="269" t="s">
        <v>14</v>
      </c>
      <c r="E1183" s="269" t="s">
        <v>1596</v>
      </c>
      <c r="F1183" s="270" t="s">
        <v>1913</v>
      </c>
      <c r="G1183" s="270" t="s">
        <v>186</v>
      </c>
      <c r="H1183" s="269" t="s">
        <v>9</v>
      </c>
      <c r="I1183" s="269"/>
      <c r="J1183" s="270"/>
      <c r="K1183" s="286"/>
      <c r="L1183" s="286"/>
    </row>
    <row r="1184" spans="1:12" ht="29" x14ac:dyDescent="0.35">
      <c r="A1184" s="267">
        <v>1133</v>
      </c>
      <c r="B1184" s="285" t="s">
        <v>1914</v>
      </c>
      <c r="C1184" s="271">
        <v>45471</v>
      </c>
      <c r="D1184" s="269" t="s">
        <v>14</v>
      </c>
      <c r="E1184" s="269" t="s">
        <v>1596</v>
      </c>
      <c r="F1184" s="270" t="s">
        <v>1915</v>
      </c>
      <c r="G1184" s="270" t="s">
        <v>186</v>
      </c>
      <c r="H1184" s="269" t="s">
        <v>9</v>
      </c>
      <c r="I1184" s="269"/>
      <c r="J1184" s="270"/>
      <c r="K1184" s="286"/>
      <c r="L1184" s="286"/>
    </row>
    <row r="1185" spans="1:12" ht="29" x14ac:dyDescent="0.35">
      <c r="A1185" s="267">
        <v>1134</v>
      </c>
      <c r="B1185" s="285" t="s">
        <v>1916</v>
      </c>
      <c r="C1185" s="271">
        <v>45471</v>
      </c>
      <c r="D1185" s="269" t="s">
        <v>14</v>
      </c>
      <c r="E1185" s="269" t="s">
        <v>1596</v>
      </c>
      <c r="F1185" s="270" t="s">
        <v>1917</v>
      </c>
      <c r="G1185" s="270" t="s">
        <v>186</v>
      </c>
      <c r="H1185" s="269" t="s">
        <v>8</v>
      </c>
      <c r="I1185" s="269"/>
      <c r="J1185" s="270"/>
      <c r="K1185" s="286"/>
      <c r="L1185" s="286"/>
    </row>
    <row r="1186" spans="1:12" x14ac:dyDescent="0.35">
      <c r="A1186" s="267">
        <v>1135</v>
      </c>
      <c r="B1186" s="285" t="s">
        <v>1918</v>
      </c>
      <c r="C1186" s="271">
        <v>45471</v>
      </c>
      <c r="D1186" s="269" t="s">
        <v>14</v>
      </c>
      <c r="E1186" s="269" t="s">
        <v>1596</v>
      </c>
      <c r="F1186" s="270" t="s">
        <v>1919</v>
      </c>
      <c r="G1186" s="270" t="s">
        <v>186</v>
      </c>
      <c r="H1186" s="269" t="s">
        <v>9</v>
      </c>
      <c r="I1186" s="269"/>
      <c r="J1186" s="270"/>
      <c r="K1186" s="286"/>
      <c r="L1186" s="286"/>
    </row>
    <row r="1187" spans="1:12" x14ac:dyDescent="0.35">
      <c r="A1187" s="267">
        <v>1136</v>
      </c>
      <c r="B1187" s="285" t="s">
        <v>1920</v>
      </c>
      <c r="C1187" s="271">
        <v>45471</v>
      </c>
      <c r="D1187" s="269" t="s">
        <v>14</v>
      </c>
      <c r="E1187" s="269" t="s">
        <v>1596</v>
      </c>
      <c r="F1187" s="270" t="s">
        <v>1921</v>
      </c>
      <c r="G1187" s="270" t="s">
        <v>186</v>
      </c>
      <c r="H1187" s="269" t="s">
        <v>9</v>
      </c>
      <c r="I1187" s="269"/>
      <c r="J1187" s="270"/>
      <c r="K1187" s="286"/>
      <c r="L1187" s="286"/>
    </row>
    <row r="1188" spans="1:12" ht="29" x14ac:dyDescent="0.35">
      <c r="A1188" s="267">
        <v>1137</v>
      </c>
      <c r="B1188" s="285" t="s">
        <v>1922</v>
      </c>
      <c r="C1188" s="271">
        <v>45471</v>
      </c>
      <c r="D1188" s="269" t="s">
        <v>14</v>
      </c>
      <c r="E1188" s="269" t="s">
        <v>1596</v>
      </c>
      <c r="F1188" s="270" t="s">
        <v>1923</v>
      </c>
      <c r="G1188" s="270" t="s">
        <v>186</v>
      </c>
      <c r="H1188" s="269" t="s">
        <v>9</v>
      </c>
      <c r="I1188" s="269"/>
      <c r="J1188" s="270"/>
      <c r="K1188" s="286"/>
      <c r="L1188" s="286"/>
    </row>
    <row r="1189" spans="1:12" x14ac:dyDescent="0.35">
      <c r="A1189" s="267">
        <v>1138</v>
      </c>
      <c r="B1189" s="285" t="s">
        <v>1924</v>
      </c>
      <c r="C1189" s="271">
        <v>45471</v>
      </c>
      <c r="D1189" s="269" t="s">
        <v>14</v>
      </c>
      <c r="E1189" s="269" t="s">
        <v>1596</v>
      </c>
      <c r="F1189" s="270" t="s">
        <v>1925</v>
      </c>
      <c r="G1189" s="270" t="s">
        <v>186</v>
      </c>
      <c r="H1189" s="269" t="s">
        <v>9</v>
      </c>
      <c r="I1189" s="269"/>
      <c r="J1189" s="270"/>
      <c r="K1189" s="286"/>
      <c r="L1189" s="286"/>
    </row>
    <row r="1190" spans="1:12" x14ac:dyDescent="0.35">
      <c r="A1190" s="267">
        <v>1139</v>
      </c>
      <c r="B1190" s="285" t="s">
        <v>1926</v>
      </c>
      <c r="C1190" s="271">
        <v>45471</v>
      </c>
      <c r="D1190" s="269" t="s">
        <v>14</v>
      </c>
      <c r="E1190" s="269" t="s">
        <v>1596</v>
      </c>
      <c r="F1190" s="270" t="s">
        <v>1927</v>
      </c>
      <c r="G1190" s="270" t="s">
        <v>186</v>
      </c>
      <c r="H1190" s="269" t="s">
        <v>9</v>
      </c>
      <c r="I1190" s="269"/>
      <c r="J1190" s="270"/>
      <c r="K1190" s="286"/>
      <c r="L1190" s="286"/>
    </row>
    <row r="1191" spans="1:12" x14ac:dyDescent="0.35">
      <c r="A1191" s="267">
        <v>1140</v>
      </c>
      <c r="B1191" s="285" t="s">
        <v>1931</v>
      </c>
      <c r="C1191" s="271">
        <v>45471</v>
      </c>
      <c r="D1191" s="269" t="s">
        <v>14</v>
      </c>
      <c r="E1191" s="269" t="s">
        <v>1596</v>
      </c>
      <c r="F1191" s="270" t="s">
        <v>1932</v>
      </c>
      <c r="G1191" s="270" t="s">
        <v>186</v>
      </c>
      <c r="H1191" s="269" t="s">
        <v>9</v>
      </c>
      <c r="I1191" s="269"/>
      <c r="J1191" s="270"/>
      <c r="K1191" s="286"/>
      <c r="L1191" s="286"/>
    </row>
    <row r="1192" spans="1:12" x14ac:dyDescent="0.35">
      <c r="A1192" s="267">
        <v>1141</v>
      </c>
      <c r="B1192" s="285" t="s">
        <v>1933</v>
      </c>
      <c r="C1192" s="271">
        <v>45471</v>
      </c>
      <c r="D1192" s="269" t="s">
        <v>14</v>
      </c>
      <c r="E1192" s="269" t="s">
        <v>1596</v>
      </c>
      <c r="F1192" s="270" t="s">
        <v>1934</v>
      </c>
      <c r="G1192" s="270" t="s">
        <v>186</v>
      </c>
      <c r="H1192" s="269" t="s">
        <v>9</v>
      </c>
      <c r="I1192" s="269"/>
      <c r="J1192" s="270"/>
      <c r="K1192" s="286"/>
      <c r="L1192" s="286"/>
    </row>
    <row r="1193" spans="1:12" x14ac:dyDescent="0.35">
      <c r="A1193" s="267">
        <v>1142</v>
      </c>
      <c r="B1193" s="285" t="s">
        <v>1935</v>
      </c>
      <c r="C1193" s="271">
        <v>45471</v>
      </c>
      <c r="D1193" s="269" t="s">
        <v>14</v>
      </c>
      <c r="E1193" s="269" t="s">
        <v>1596</v>
      </c>
      <c r="F1193" s="270" t="s">
        <v>1936</v>
      </c>
      <c r="G1193" s="270" t="s">
        <v>186</v>
      </c>
      <c r="H1193" s="269" t="s">
        <v>9</v>
      </c>
      <c r="I1193" s="269"/>
      <c r="J1193" s="270"/>
      <c r="K1193" s="286"/>
      <c r="L1193" s="286"/>
    </row>
    <row r="1194" spans="1:12" x14ac:dyDescent="0.35">
      <c r="A1194" s="267">
        <v>1143</v>
      </c>
      <c r="B1194" s="285" t="s">
        <v>1937</v>
      </c>
      <c r="C1194" s="271">
        <v>45471</v>
      </c>
      <c r="D1194" s="269" t="s">
        <v>14</v>
      </c>
      <c r="E1194" s="269" t="s">
        <v>1596</v>
      </c>
      <c r="F1194" s="270" t="s">
        <v>1938</v>
      </c>
      <c r="G1194" s="270" t="s">
        <v>186</v>
      </c>
      <c r="H1194" s="269" t="s">
        <v>9</v>
      </c>
      <c r="I1194" s="269"/>
      <c r="J1194" s="270"/>
      <c r="K1194" s="286"/>
      <c r="L1194" s="286"/>
    </row>
    <row r="1195" spans="1:12" ht="29" x14ac:dyDescent="0.35">
      <c r="A1195" s="267">
        <v>1144</v>
      </c>
      <c r="B1195" s="285" t="s">
        <v>1939</v>
      </c>
      <c r="C1195" s="271">
        <v>45471</v>
      </c>
      <c r="D1195" s="269" t="s">
        <v>14</v>
      </c>
      <c r="E1195" s="269" t="s">
        <v>1596</v>
      </c>
      <c r="F1195" s="270" t="s">
        <v>1940</v>
      </c>
      <c r="G1195" s="270" t="s">
        <v>186</v>
      </c>
      <c r="H1195" s="269" t="s">
        <v>9</v>
      </c>
      <c r="I1195" s="269"/>
      <c r="J1195" s="270"/>
      <c r="K1195" s="286"/>
      <c r="L1195" s="286"/>
    </row>
    <row r="1196" spans="1:12" x14ac:dyDescent="0.35">
      <c r="A1196" s="267">
        <v>1145</v>
      </c>
      <c r="B1196" s="285" t="s">
        <v>1941</v>
      </c>
      <c r="C1196" s="271">
        <v>45471</v>
      </c>
      <c r="D1196" s="269" t="s">
        <v>14</v>
      </c>
      <c r="E1196" s="269" t="s">
        <v>1596</v>
      </c>
      <c r="F1196" s="270" t="s">
        <v>1942</v>
      </c>
      <c r="G1196" s="270" t="s">
        <v>186</v>
      </c>
      <c r="H1196" s="269" t="s">
        <v>9</v>
      </c>
      <c r="I1196" s="269"/>
      <c r="J1196" s="270"/>
      <c r="K1196" s="286"/>
      <c r="L1196" s="286"/>
    </row>
    <row r="1197" spans="1:12" x14ac:dyDescent="0.35">
      <c r="A1197" s="267">
        <v>1146</v>
      </c>
      <c r="B1197" s="285" t="s">
        <v>1943</v>
      </c>
      <c r="C1197" s="271">
        <v>45471</v>
      </c>
      <c r="D1197" s="269" t="s">
        <v>14</v>
      </c>
      <c r="E1197" s="269" t="s">
        <v>1596</v>
      </c>
      <c r="F1197" s="270" t="s">
        <v>1944</v>
      </c>
      <c r="G1197" s="270" t="s">
        <v>186</v>
      </c>
      <c r="H1197" s="269" t="s">
        <v>9</v>
      </c>
      <c r="I1197" s="269"/>
      <c r="J1197" s="270"/>
      <c r="K1197" s="286"/>
      <c r="L1197" s="286"/>
    </row>
    <row r="1198" spans="1:12" x14ac:dyDescent="0.35">
      <c r="A1198" s="267">
        <v>12</v>
      </c>
      <c r="B1198" s="285" t="s">
        <v>2077</v>
      </c>
      <c r="C1198" s="271">
        <v>45019</v>
      </c>
      <c r="D1198" s="269" t="s">
        <v>37</v>
      </c>
      <c r="E1198" s="269" t="s">
        <v>76</v>
      </c>
      <c r="F1198" s="270" t="s">
        <v>2078</v>
      </c>
      <c r="G1198" s="270" t="s">
        <v>1689</v>
      </c>
      <c r="H1198" s="269" t="s">
        <v>9</v>
      </c>
      <c r="I1198" s="269"/>
      <c r="J1198" s="270"/>
      <c r="K1198" s="286"/>
      <c r="L1198" s="286"/>
    </row>
    <row r="1199" spans="1:12" x14ac:dyDescent="0.35">
      <c r="A1199" s="267">
        <v>243</v>
      </c>
      <c r="B1199" s="285" t="s">
        <v>2569</v>
      </c>
      <c r="C1199" s="271">
        <v>45195</v>
      </c>
      <c r="D1199" s="268" t="s">
        <v>37</v>
      </c>
      <c r="E1199" s="269" t="s">
        <v>76</v>
      </c>
      <c r="F1199" s="270" t="s">
        <v>2570</v>
      </c>
      <c r="G1199" s="270" t="s">
        <v>1689</v>
      </c>
      <c r="H1199" s="269" t="s">
        <v>9</v>
      </c>
      <c r="I1199" s="269"/>
      <c r="J1199" s="270"/>
      <c r="K1199" s="286"/>
      <c r="L1199" s="286"/>
    </row>
    <row r="1200" spans="1:12" x14ac:dyDescent="0.35">
      <c r="A1200" s="267">
        <v>247</v>
      </c>
      <c r="B1200" s="285" t="s">
        <v>2578</v>
      </c>
      <c r="C1200" s="271">
        <v>45195</v>
      </c>
      <c r="D1200" s="268" t="s">
        <v>37</v>
      </c>
      <c r="E1200" s="269" t="s">
        <v>76</v>
      </c>
      <c r="F1200" s="270" t="s">
        <v>2579</v>
      </c>
      <c r="G1200" s="270" t="s">
        <v>1689</v>
      </c>
      <c r="H1200" s="269" t="s">
        <v>9</v>
      </c>
      <c r="I1200" s="269"/>
      <c r="J1200" s="270"/>
      <c r="K1200" s="286"/>
      <c r="L1200" s="286"/>
    </row>
    <row r="1201" spans="1:12" ht="29" x14ac:dyDescent="0.35">
      <c r="A1201" s="267">
        <v>681</v>
      </c>
      <c r="B1201" s="285" t="s">
        <v>3637</v>
      </c>
      <c r="C1201" s="271">
        <v>45128</v>
      </c>
      <c r="D1201" s="268" t="s">
        <v>37</v>
      </c>
      <c r="E1201" s="268" t="s">
        <v>3638</v>
      </c>
      <c r="F1201" s="270" t="s">
        <v>3639</v>
      </c>
      <c r="G1201" s="270" t="s">
        <v>1689</v>
      </c>
      <c r="H1201" s="269" t="s">
        <v>9</v>
      </c>
      <c r="I1201" s="269"/>
      <c r="J1201" s="270"/>
      <c r="K1201" s="286"/>
      <c r="L1201" s="286"/>
    </row>
    <row r="1202" spans="1:12" x14ac:dyDescent="0.35">
      <c r="A1202" s="267">
        <v>785</v>
      </c>
      <c r="B1202" s="285" t="s">
        <v>3901</v>
      </c>
      <c r="C1202" s="271">
        <v>45177</v>
      </c>
      <c r="D1202" s="268" t="s">
        <v>37</v>
      </c>
      <c r="E1202" s="268" t="s">
        <v>3638</v>
      </c>
      <c r="F1202" s="270" t="s">
        <v>3902</v>
      </c>
      <c r="G1202" s="270" t="s">
        <v>1689</v>
      </c>
      <c r="H1202" s="269" t="s">
        <v>9</v>
      </c>
      <c r="I1202" s="269"/>
      <c r="J1202" s="270"/>
      <c r="K1202" s="286"/>
      <c r="L1202" s="286"/>
    </row>
    <row r="1203" spans="1:12" x14ac:dyDescent="0.35">
      <c r="A1203" s="267">
        <v>819</v>
      </c>
      <c r="B1203" s="285" t="s">
        <v>3979</v>
      </c>
      <c r="C1203" s="271">
        <v>45195</v>
      </c>
      <c r="D1203" s="268" t="s">
        <v>37</v>
      </c>
      <c r="E1203" s="268" t="s">
        <v>76</v>
      </c>
      <c r="F1203" s="270" t="s">
        <v>3980</v>
      </c>
      <c r="G1203" s="270" t="s">
        <v>1689</v>
      </c>
      <c r="H1203" s="269" t="s">
        <v>9</v>
      </c>
      <c r="I1203" s="269"/>
      <c r="J1203" s="270"/>
      <c r="K1203" s="286"/>
      <c r="L1203" s="286"/>
    </row>
    <row r="1204" spans="1:12" x14ac:dyDescent="0.35">
      <c r="A1204" s="267">
        <v>820</v>
      </c>
      <c r="B1204" s="285" t="s">
        <v>3984</v>
      </c>
      <c r="C1204" s="271">
        <v>45195</v>
      </c>
      <c r="D1204" s="268" t="s">
        <v>37</v>
      </c>
      <c r="E1204" s="268" t="s">
        <v>76</v>
      </c>
      <c r="F1204" s="270" t="s">
        <v>3985</v>
      </c>
      <c r="G1204" s="270" t="s">
        <v>1689</v>
      </c>
      <c r="H1204" s="269" t="s">
        <v>9</v>
      </c>
      <c r="I1204" s="269"/>
      <c r="J1204" s="270"/>
      <c r="K1204" s="286"/>
      <c r="L1204" s="286"/>
    </row>
    <row r="1205" spans="1:12" x14ac:dyDescent="0.35">
      <c r="A1205" s="267">
        <v>73</v>
      </c>
      <c r="B1205" s="285" t="s">
        <v>3773</v>
      </c>
      <c r="C1205" s="271">
        <v>45133</v>
      </c>
      <c r="D1205" s="269" t="s">
        <v>74</v>
      </c>
      <c r="E1205" s="269" t="s">
        <v>1584</v>
      </c>
      <c r="F1205" s="270" t="s">
        <v>3774</v>
      </c>
      <c r="G1205" s="270" t="s">
        <v>186</v>
      </c>
      <c r="H1205" s="269" t="s">
        <v>9</v>
      </c>
      <c r="I1205" s="273"/>
      <c r="J1205" s="270"/>
      <c r="K1205" s="286"/>
      <c r="L1205" s="286"/>
    </row>
    <row r="1206" spans="1:12" x14ac:dyDescent="0.35">
      <c r="A1206" s="267">
        <v>74</v>
      </c>
      <c r="B1206" s="285" t="s">
        <v>3798</v>
      </c>
      <c r="C1206" s="271">
        <v>45133</v>
      </c>
      <c r="D1206" s="269" t="s">
        <v>74</v>
      </c>
      <c r="E1206" s="269" t="s">
        <v>1546</v>
      </c>
      <c r="F1206" s="270" t="s">
        <v>3799</v>
      </c>
      <c r="G1206" s="270" t="s">
        <v>186</v>
      </c>
      <c r="H1206" s="269" t="s">
        <v>9</v>
      </c>
      <c r="I1206" s="273"/>
      <c r="J1206" s="270"/>
      <c r="K1206" s="286"/>
      <c r="L1206" s="286"/>
    </row>
    <row r="1207" spans="1:12" x14ac:dyDescent="0.35">
      <c r="A1207" s="267">
        <v>75</v>
      </c>
      <c r="B1207" s="285" t="s">
        <v>3821</v>
      </c>
      <c r="C1207" s="271">
        <v>45133</v>
      </c>
      <c r="D1207" s="269" t="s">
        <v>74</v>
      </c>
      <c r="E1207" s="269" t="s">
        <v>1546</v>
      </c>
      <c r="F1207" s="270" t="s">
        <v>3822</v>
      </c>
      <c r="G1207" s="270" t="s">
        <v>186</v>
      </c>
      <c r="H1207" s="269" t="s">
        <v>9</v>
      </c>
      <c r="I1207" s="273"/>
      <c r="J1207" s="270"/>
      <c r="K1207" s="286"/>
      <c r="L1207" s="286"/>
    </row>
    <row r="1208" spans="1:12" x14ac:dyDescent="0.35">
      <c r="A1208" s="267">
        <v>76</v>
      </c>
      <c r="B1208" s="285" t="s">
        <v>3843</v>
      </c>
      <c r="C1208" s="271">
        <v>45133</v>
      </c>
      <c r="D1208" s="269" t="s">
        <v>74</v>
      </c>
      <c r="E1208" s="269" t="s">
        <v>1584</v>
      </c>
      <c r="F1208" s="270" t="s">
        <v>3844</v>
      </c>
      <c r="G1208" s="270" t="s">
        <v>186</v>
      </c>
      <c r="H1208" s="269" t="s">
        <v>9</v>
      </c>
      <c r="I1208" s="273"/>
      <c r="J1208" s="270"/>
      <c r="K1208" s="286"/>
      <c r="L1208" s="286"/>
    </row>
    <row r="1209" spans="1:12" x14ac:dyDescent="0.35">
      <c r="A1209" s="267">
        <v>77</v>
      </c>
      <c r="B1209" s="285" t="s">
        <v>3865</v>
      </c>
      <c r="C1209" s="271">
        <v>45133</v>
      </c>
      <c r="D1209" s="269" t="s">
        <v>74</v>
      </c>
      <c r="E1209" s="269" t="s">
        <v>2308</v>
      </c>
      <c r="F1209" s="270" t="s">
        <v>3866</v>
      </c>
      <c r="G1209" s="270" t="s">
        <v>186</v>
      </c>
      <c r="H1209" s="269" t="s">
        <v>9</v>
      </c>
      <c r="I1209" s="273"/>
      <c r="J1209" s="270"/>
      <c r="K1209" s="286"/>
      <c r="L1209" s="286"/>
    </row>
    <row r="1210" spans="1:12" x14ac:dyDescent="0.35">
      <c r="A1210" s="267">
        <v>78</v>
      </c>
      <c r="B1210" s="285" t="s">
        <v>3890</v>
      </c>
      <c r="C1210" s="271">
        <v>45133</v>
      </c>
      <c r="D1210" s="269" t="s">
        <v>74</v>
      </c>
      <c r="E1210" s="269" t="s">
        <v>2308</v>
      </c>
      <c r="F1210" s="270" t="s">
        <v>3891</v>
      </c>
      <c r="G1210" s="270" t="s">
        <v>186</v>
      </c>
      <c r="H1210" s="269" t="s">
        <v>9</v>
      </c>
      <c r="I1210" s="273"/>
      <c r="J1210" s="270"/>
      <c r="K1210" s="286"/>
      <c r="L1210" s="286"/>
    </row>
    <row r="1211" spans="1:12" x14ac:dyDescent="0.35">
      <c r="A1211" s="267">
        <v>79</v>
      </c>
      <c r="B1211" s="285" t="s">
        <v>3912</v>
      </c>
      <c r="C1211" s="271">
        <v>45133</v>
      </c>
      <c r="D1211" s="269" t="s">
        <v>74</v>
      </c>
      <c r="E1211" s="269" t="s">
        <v>1584</v>
      </c>
      <c r="F1211" s="270" t="s">
        <v>3913</v>
      </c>
      <c r="G1211" s="270" t="s">
        <v>186</v>
      </c>
      <c r="H1211" s="269" t="s">
        <v>9</v>
      </c>
      <c r="I1211" s="273"/>
      <c r="J1211" s="270"/>
      <c r="K1211" s="286"/>
      <c r="L1211" s="286"/>
    </row>
    <row r="1212" spans="1:12" x14ac:dyDescent="0.35">
      <c r="A1212" s="267">
        <v>80</v>
      </c>
      <c r="B1212" s="285" t="s">
        <v>3935</v>
      </c>
      <c r="C1212" s="271">
        <v>45133</v>
      </c>
      <c r="D1212" s="269" t="s">
        <v>74</v>
      </c>
      <c r="E1212" s="269" t="s">
        <v>1584</v>
      </c>
      <c r="F1212" s="270" t="s">
        <v>3936</v>
      </c>
      <c r="G1212" s="270" t="s">
        <v>186</v>
      </c>
      <c r="H1212" s="269" t="s">
        <v>9</v>
      </c>
      <c r="I1212" s="273"/>
      <c r="J1212" s="270"/>
      <c r="K1212" s="286"/>
      <c r="L1212" s="286"/>
    </row>
    <row r="1213" spans="1:12" x14ac:dyDescent="0.35">
      <c r="A1213" s="267">
        <v>81</v>
      </c>
      <c r="B1213" s="285" t="s">
        <v>3957</v>
      </c>
      <c r="C1213" s="271">
        <v>45133</v>
      </c>
      <c r="D1213" s="269" t="s">
        <v>74</v>
      </c>
      <c r="E1213" s="269" t="s">
        <v>1546</v>
      </c>
      <c r="F1213" s="270" t="s">
        <v>3958</v>
      </c>
      <c r="G1213" s="270" t="s">
        <v>186</v>
      </c>
      <c r="H1213" s="269" t="s">
        <v>9</v>
      </c>
      <c r="I1213" s="273"/>
      <c r="J1213" s="270"/>
      <c r="K1213" s="286"/>
      <c r="L1213" s="286"/>
    </row>
    <row r="1214" spans="1:12" x14ac:dyDescent="0.35">
      <c r="A1214" s="267">
        <v>82</v>
      </c>
      <c r="B1214" s="285" t="s">
        <v>3981</v>
      </c>
      <c r="C1214" s="271">
        <v>45133</v>
      </c>
      <c r="D1214" s="269" t="s">
        <v>74</v>
      </c>
      <c r="E1214" s="269" t="s">
        <v>1584</v>
      </c>
      <c r="F1214" s="270" t="s">
        <v>3982</v>
      </c>
      <c r="G1214" s="270" t="s">
        <v>186</v>
      </c>
      <c r="H1214" s="269" t="s">
        <v>9</v>
      </c>
      <c r="I1214" s="273"/>
      <c r="J1214" s="270"/>
      <c r="K1214" s="286"/>
      <c r="L1214" s="286"/>
    </row>
    <row r="1215" spans="1:12" x14ac:dyDescent="0.35">
      <c r="A1215" s="267">
        <v>83</v>
      </c>
      <c r="B1215" s="285" t="s">
        <v>4006</v>
      </c>
      <c r="C1215" s="271">
        <v>45133</v>
      </c>
      <c r="D1215" s="269" t="s">
        <v>74</v>
      </c>
      <c r="E1215" s="269" t="s">
        <v>1584</v>
      </c>
      <c r="F1215" s="270" t="s">
        <v>4007</v>
      </c>
      <c r="G1215" s="270" t="s">
        <v>186</v>
      </c>
      <c r="H1215" s="269" t="s">
        <v>9</v>
      </c>
      <c r="I1215" s="273"/>
      <c r="J1215" s="270"/>
      <c r="K1215" s="286"/>
      <c r="L1215" s="286"/>
    </row>
    <row r="1216" spans="1:12" x14ac:dyDescent="0.35">
      <c r="A1216" s="267">
        <v>84</v>
      </c>
      <c r="B1216" s="285" t="s">
        <v>4021</v>
      </c>
      <c r="C1216" s="271">
        <v>45133</v>
      </c>
      <c r="D1216" s="269" t="s">
        <v>74</v>
      </c>
      <c r="E1216" s="269" t="s">
        <v>1070</v>
      </c>
      <c r="F1216" s="270" t="s">
        <v>4022</v>
      </c>
      <c r="G1216" s="270" t="s">
        <v>186</v>
      </c>
      <c r="H1216" s="269" t="s">
        <v>9</v>
      </c>
      <c r="I1216" s="273"/>
      <c r="J1216" s="270"/>
      <c r="K1216" s="286"/>
      <c r="L1216" s="286"/>
    </row>
    <row r="1217" spans="1:12" x14ac:dyDescent="0.35">
      <c r="A1217" s="267">
        <v>85</v>
      </c>
      <c r="B1217" s="285" t="s">
        <v>4041</v>
      </c>
      <c r="C1217" s="271">
        <v>45133</v>
      </c>
      <c r="D1217" s="269" t="s">
        <v>74</v>
      </c>
      <c r="E1217" s="269" t="s">
        <v>2308</v>
      </c>
      <c r="F1217" s="270" t="s">
        <v>4042</v>
      </c>
      <c r="G1217" s="270" t="s">
        <v>186</v>
      </c>
      <c r="H1217" s="269" t="s">
        <v>9</v>
      </c>
      <c r="I1217" s="273"/>
      <c r="J1217" s="270"/>
      <c r="K1217" s="286"/>
      <c r="L1217" s="286"/>
    </row>
    <row r="1218" spans="1:12" x14ac:dyDescent="0.35">
      <c r="A1218" s="267">
        <v>86</v>
      </c>
      <c r="B1218" s="285" t="s">
        <v>4064</v>
      </c>
      <c r="C1218" s="271">
        <v>45133</v>
      </c>
      <c r="D1218" s="269" t="s">
        <v>74</v>
      </c>
      <c r="E1218" s="269" t="s">
        <v>2308</v>
      </c>
      <c r="F1218" s="270" t="s">
        <v>4065</v>
      </c>
      <c r="G1218" s="270" t="s">
        <v>186</v>
      </c>
      <c r="H1218" s="269" t="s">
        <v>9</v>
      </c>
      <c r="I1218" s="273"/>
      <c r="J1218" s="270"/>
      <c r="K1218" s="286"/>
      <c r="L1218" s="286"/>
    </row>
    <row r="1219" spans="1:12" ht="29" x14ac:dyDescent="0.35">
      <c r="A1219" s="267">
        <v>87</v>
      </c>
      <c r="B1219" s="285" t="s">
        <v>4085</v>
      </c>
      <c r="C1219" s="271">
        <v>45133</v>
      </c>
      <c r="D1219" s="269" t="s">
        <v>74</v>
      </c>
      <c r="E1219" s="269" t="s">
        <v>1546</v>
      </c>
      <c r="F1219" s="270" t="s">
        <v>4086</v>
      </c>
      <c r="G1219" s="270" t="s">
        <v>186</v>
      </c>
      <c r="H1219" s="269" t="s">
        <v>9</v>
      </c>
      <c r="I1219" s="273"/>
      <c r="J1219" s="270"/>
      <c r="K1219" s="286"/>
      <c r="L1219" s="286"/>
    </row>
    <row r="1220" spans="1:12" x14ac:dyDescent="0.35">
      <c r="A1220" s="267">
        <v>88</v>
      </c>
      <c r="B1220" s="285" t="s">
        <v>4110</v>
      </c>
      <c r="C1220" s="271">
        <v>45133</v>
      </c>
      <c r="D1220" s="269" t="s">
        <v>74</v>
      </c>
      <c r="E1220" s="269" t="s">
        <v>1546</v>
      </c>
      <c r="F1220" s="270" t="s">
        <v>4111</v>
      </c>
      <c r="G1220" s="270" t="s">
        <v>186</v>
      </c>
      <c r="H1220" s="269" t="s">
        <v>9</v>
      </c>
      <c r="I1220" s="273"/>
      <c r="J1220" s="270"/>
      <c r="K1220" s="286"/>
      <c r="L1220" s="286"/>
    </row>
    <row r="1221" spans="1:12" ht="29" x14ac:dyDescent="0.35">
      <c r="A1221" s="267">
        <v>89</v>
      </c>
      <c r="B1221" s="285" t="s">
        <v>4129</v>
      </c>
      <c r="C1221" s="271">
        <v>45133</v>
      </c>
      <c r="D1221" s="269" t="s">
        <v>74</v>
      </c>
      <c r="E1221" s="269" t="s">
        <v>184</v>
      </c>
      <c r="F1221" s="270" t="s">
        <v>4130</v>
      </c>
      <c r="G1221" s="270" t="s">
        <v>186</v>
      </c>
      <c r="H1221" s="269" t="s">
        <v>9</v>
      </c>
      <c r="I1221" s="273"/>
      <c r="J1221" s="270"/>
      <c r="K1221" s="286"/>
      <c r="L1221" s="286"/>
    </row>
    <row r="1222" spans="1:12" x14ac:dyDescent="0.35">
      <c r="A1222" s="267">
        <v>90</v>
      </c>
      <c r="B1222" s="285" t="s">
        <v>4155</v>
      </c>
      <c r="C1222" s="271">
        <v>45133</v>
      </c>
      <c r="D1222" s="269" t="s">
        <v>74</v>
      </c>
      <c r="E1222" s="269" t="s">
        <v>2308</v>
      </c>
      <c r="F1222" s="270" t="s">
        <v>4156</v>
      </c>
      <c r="G1222" s="270" t="s">
        <v>186</v>
      </c>
      <c r="H1222" s="269" t="s">
        <v>9</v>
      </c>
      <c r="I1222" s="273"/>
      <c r="J1222" s="270"/>
      <c r="K1222" s="286"/>
      <c r="L1222" s="286"/>
    </row>
    <row r="1223" spans="1:12" x14ac:dyDescent="0.35">
      <c r="A1223" s="267">
        <v>91</v>
      </c>
      <c r="B1223" s="285" t="s">
        <v>4183</v>
      </c>
      <c r="C1223" s="271">
        <v>45133</v>
      </c>
      <c r="D1223" s="269" t="s">
        <v>74</v>
      </c>
      <c r="E1223" s="269" t="s">
        <v>1546</v>
      </c>
      <c r="F1223" s="270" t="s">
        <v>4184</v>
      </c>
      <c r="G1223" s="270" t="s">
        <v>186</v>
      </c>
      <c r="H1223" s="269" t="s">
        <v>9</v>
      </c>
      <c r="I1223" s="273"/>
      <c r="J1223" s="270"/>
      <c r="K1223" s="286"/>
      <c r="L1223" s="286"/>
    </row>
    <row r="1224" spans="1:12" x14ac:dyDescent="0.35">
      <c r="A1224" s="267">
        <v>92</v>
      </c>
      <c r="B1224" s="285" t="s">
        <v>4206</v>
      </c>
      <c r="C1224" s="271">
        <v>45133</v>
      </c>
      <c r="D1224" s="269" t="s">
        <v>74</v>
      </c>
      <c r="E1224" s="269" t="s">
        <v>1542</v>
      </c>
      <c r="F1224" s="270" t="s">
        <v>4207</v>
      </c>
      <c r="G1224" s="270" t="s">
        <v>186</v>
      </c>
      <c r="H1224" s="269" t="s">
        <v>9</v>
      </c>
      <c r="I1224" s="273"/>
      <c r="J1224" s="270"/>
      <c r="K1224" s="286"/>
      <c r="L1224" s="286"/>
    </row>
    <row r="1225" spans="1:12" ht="29" x14ac:dyDescent="0.35">
      <c r="A1225" s="267">
        <v>93</v>
      </c>
      <c r="B1225" s="285" t="s">
        <v>4231</v>
      </c>
      <c r="C1225" s="271">
        <v>45133</v>
      </c>
      <c r="D1225" s="269" t="s">
        <v>74</v>
      </c>
      <c r="E1225" s="269" t="s">
        <v>1546</v>
      </c>
      <c r="F1225" s="270" t="s">
        <v>4232</v>
      </c>
      <c r="G1225" s="270" t="s">
        <v>186</v>
      </c>
      <c r="H1225" s="269" t="s">
        <v>9</v>
      </c>
      <c r="I1225" s="273"/>
      <c r="J1225" s="270"/>
      <c r="K1225" s="286"/>
      <c r="L1225" s="286"/>
    </row>
    <row r="1226" spans="1:12" x14ac:dyDescent="0.35">
      <c r="A1226" s="267">
        <v>94</v>
      </c>
      <c r="B1226" s="285" t="s">
        <v>4253</v>
      </c>
      <c r="C1226" s="271">
        <v>45133</v>
      </c>
      <c r="D1226" s="269" t="s">
        <v>74</v>
      </c>
      <c r="E1226" s="269" t="s">
        <v>2308</v>
      </c>
      <c r="F1226" s="270" t="s">
        <v>4254</v>
      </c>
      <c r="G1226" s="270" t="s">
        <v>186</v>
      </c>
      <c r="H1226" s="269" t="s">
        <v>9</v>
      </c>
      <c r="I1226" s="273"/>
      <c r="J1226" s="270"/>
      <c r="K1226" s="286"/>
      <c r="L1226" s="286"/>
    </row>
    <row r="1227" spans="1:12" x14ac:dyDescent="0.35">
      <c r="A1227" s="267">
        <v>95</v>
      </c>
      <c r="B1227" s="285" t="s">
        <v>4278</v>
      </c>
      <c r="C1227" s="271">
        <v>45133</v>
      </c>
      <c r="D1227" s="269" t="s">
        <v>74</v>
      </c>
      <c r="E1227" s="269" t="s">
        <v>1584</v>
      </c>
      <c r="F1227" s="270" t="s">
        <v>4279</v>
      </c>
      <c r="G1227" s="270" t="s">
        <v>186</v>
      </c>
      <c r="H1227" s="269" t="s">
        <v>9</v>
      </c>
      <c r="I1227" s="273"/>
      <c r="J1227" s="270"/>
      <c r="K1227" s="286"/>
      <c r="L1227" s="286"/>
    </row>
    <row r="1228" spans="1:12" x14ac:dyDescent="0.35">
      <c r="A1228" s="267">
        <v>245</v>
      </c>
      <c r="B1228" s="285" t="s">
        <v>2573</v>
      </c>
      <c r="C1228" s="271">
        <v>45195</v>
      </c>
      <c r="D1228" s="269" t="s">
        <v>74</v>
      </c>
      <c r="E1228" s="269" t="s">
        <v>2574</v>
      </c>
      <c r="F1228" s="270" t="s">
        <v>2575</v>
      </c>
      <c r="G1228" s="270" t="s">
        <v>186</v>
      </c>
      <c r="H1228" s="269" t="s">
        <v>9</v>
      </c>
      <c r="I1228" s="269"/>
      <c r="J1228" s="270"/>
      <c r="K1228" s="286"/>
      <c r="L1228" s="286"/>
    </row>
    <row r="1229" spans="1:12" x14ac:dyDescent="0.35">
      <c r="A1229" s="267">
        <v>537</v>
      </c>
      <c r="B1229" s="285" t="s">
        <v>3283</v>
      </c>
      <c r="C1229" s="271">
        <v>45316</v>
      </c>
      <c r="D1229" s="269" t="s">
        <v>74</v>
      </c>
      <c r="E1229" s="269" t="s">
        <v>2574</v>
      </c>
      <c r="F1229" s="270" t="s">
        <v>3284</v>
      </c>
      <c r="G1229" s="270" t="s">
        <v>186</v>
      </c>
      <c r="H1229" s="269" t="s">
        <v>9</v>
      </c>
      <c r="I1229" s="269"/>
      <c r="J1229" s="270"/>
      <c r="K1229" s="286"/>
      <c r="L1229" s="286"/>
    </row>
    <row r="1230" spans="1:12" x14ac:dyDescent="0.35">
      <c r="A1230" s="267">
        <v>538</v>
      </c>
      <c r="B1230" s="285" t="s">
        <v>3285</v>
      </c>
      <c r="C1230" s="271">
        <v>45316</v>
      </c>
      <c r="D1230" s="269" t="s">
        <v>74</v>
      </c>
      <c r="E1230" s="269" t="s">
        <v>2574</v>
      </c>
      <c r="F1230" s="270" t="s">
        <v>3286</v>
      </c>
      <c r="G1230" s="270" t="s">
        <v>186</v>
      </c>
      <c r="H1230" s="269" t="s">
        <v>9</v>
      </c>
      <c r="I1230" s="269"/>
      <c r="J1230" s="270"/>
      <c r="K1230" s="286"/>
      <c r="L1230" s="286"/>
    </row>
    <row r="1231" spans="1:12" x14ac:dyDescent="0.35">
      <c r="A1231" s="267">
        <v>539</v>
      </c>
      <c r="B1231" s="285" t="s">
        <v>3287</v>
      </c>
      <c r="C1231" s="271">
        <v>45316</v>
      </c>
      <c r="D1231" s="269" t="s">
        <v>74</v>
      </c>
      <c r="E1231" s="269" t="s">
        <v>2574</v>
      </c>
      <c r="F1231" s="270" t="s">
        <v>3288</v>
      </c>
      <c r="G1231" s="270" t="s">
        <v>186</v>
      </c>
      <c r="H1231" s="269" t="s">
        <v>9</v>
      </c>
      <c r="I1231" s="269"/>
      <c r="J1231" s="270"/>
      <c r="K1231" s="286"/>
      <c r="L1231" s="286"/>
    </row>
    <row r="1232" spans="1:12" x14ac:dyDescent="0.35">
      <c r="A1232" s="267">
        <v>540</v>
      </c>
      <c r="B1232" s="285" t="s">
        <v>3293</v>
      </c>
      <c r="C1232" s="271">
        <v>45316</v>
      </c>
      <c r="D1232" s="269" t="s">
        <v>74</v>
      </c>
      <c r="E1232" s="269" t="s">
        <v>2574</v>
      </c>
      <c r="F1232" s="270" t="s">
        <v>3294</v>
      </c>
      <c r="G1232" s="270" t="s">
        <v>186</v>
      </c>
      <c r="H1232" s="269" t="s">
        <v>9</v>
      </c>
      <c r="I1232" s="269"/>
      <c r="J1232" s="270"/>
      <c r="K1232" s="286"/>
      <c r="L1232" s="286"/>
    </row>
    <row r="1233" spans="1:12" x14ac:dyDescent="0.35">
      <c r="A1233" s="267">
        <v>541</v>
      </c>
      <c r="B1233" s="285" t="s">
        <v>3296</v>
      </c>
      <c r="C1233" s="271">
        <v>45316</v>
      </c>
      <c r="D1233" s="269" t="s">
        <v>74</v>
      </c>
      <c r="E1233" s="269" t="s">
        <v>2574</v>
      </c>
      <c r="F1233" s="270" t="s">
        <v>3297</v>
      </c>
      <c r="G1233" s="270" t="s">
        <v>186</v>
      </c>
      <c r="H1233" s="269" t="s">
        <v>9</v>
      </c>
      <c r="I1233" s="269"/>
      <c r="J1233" s="270"/>
      <c r="K1233" s="286"/>
      <c r="L1233" s="286"/>
    </row>
    <row r="1234" spans="1:12" x14ac:dyDescent="0.35">
      <c r="A1234" s="267">
        <v>542</v>
      </c>
      <c r="B1234" s="285" t="s">
        <v>3298</v>
      </c>
      <c r="C1234" s="271">
        <v>45316</v>
      </c>
      <c r="D1234" s="269" t="s">
        <v>74</v>
      </c>
      <c r="E1234" s="269" t="s">
        <v>2574</v>
      </c>
      <c r="F1234" s="270" t="s">
        <v>3299</v>
      </c>
      <c r="G1234" s="270" t="s">
        <v>186</v>
      </c>
      <c r="H1234" s="269" t="s">
        <v>9</v>
      </c>
      <c r="I1234" s="269"/>
      <c r="J1234" s="270"/>
      <c r="K1234" s="286"/>
      <c r="L1234" s="286"/>
    </row>
    <row r="1235" spans="1:12" x14ac:dyDescent="0.35">
      <c r="A1235" s="267">
        <v>543</v>
      </c>
      <c r="B1235" s="285" t="s">
        <v>3300</v>
      </c>
      <c r="C1235" s="271">
        <v>45316</v>
      </c>
      <c r="D1235" s="269" t="s">
        <v>74</v>
      </c>
      <c r="E1235" s="269" t="s">
        <v>2574</v>
      </c>
      <c r="F1235" s="270" t="s">
        <v>3301</v>
      </c>
      <c r="G1235" s="270" t="s">
        <v>186</v>
      </c>
      <c r="H1235" s="269" t="s">
        <v>9</v>
      </c>
      <c r="I1235" s="269"/>
      <c r="J1235" s="270"/>
      <c r="K1235" s="286"/>
      <c r="L1235" s="286"/>
    </row>
    <row r="1236" spans="1:12" x14ac:dyDescent="0.35">
      <c r="A1236" s="267">
        <v>544</v>
      </c>
      <c r="B1236" s="285" t="s">
        <v>3302</v>
      </c>
      <c r="C1236" s="271">
        <v>45316</v>
      </c>
      <c r="D1236" s="269" t="s">
        <v>74</v>
      </c>
      <c r="E1236" s="269" t="s">
        <v>2574</v>
      </c>
      <c r="F1236" s="270" t="s">
        <v>3303</v>
      </c>
      <c r="G1236" s="270" t="s">
        <v>186</v>
      </c>
      <c r="H1236" s="269" t="s">
        <v>9</v>
      </c>
      <c r="I1236" s="269"/>
      <c r="J1236" s="270"/>
      <c r="K1236" s="286"/>
      <c r="L1236" s="286"/>
    </row>
    <row r="1237" spans="1:12" x14ac:dyDescent="0.35">
      <c r="A1237" s="267">
        <v>545</v>
      </c>
      <c r="B1237" s="285" t="s">
        <v>3304</v>
      </c>
      <c r="C1237" s="271">
        <v>45316</v>
      </c>
      <c r="D1237" s="269" t="s">
        <v>74</v>
      </c>
      <c r="E1237" s="269" t="s">
        <v>2574</v>
      </c>
      <c r="F1237" s="270" t="s">
        <v>3305</v>
      </c>
      <c r="G1237" s="270" t="s">
        <v>186</v>
      </c>
      <c r="H1237" s="269" t="s">
        <v>9</v>
      </c>
      <c r="I1237" s="269"/>
      <c r="J1237" s="270"/>
      <c r="K1237" s="286"/>
      <c r="L1237" s="286"/>
    </row>
    <row r="1238" spans="1:12" x14ac:dyDescent="0.35">
      <c r="A1238" s="267">
        <v>546</v>
      </c>
      <c r="B1238" s="285" t="s">
        <v>3306</v>
      </c>
      <c r="C1238" s="271">
        <v>45316</v>
      </c>
      <c r="D1238" s="269" t="s">
        <v>74</v>
      </c>
      <c r="E1238" s="269" t="s">
        <v>2574</v>
      </c>
      <c r="F1238" s="270" t="s">
        <v>3307</v>
      </c>
      <c r="G1238" s="270" t="s">
        <v>186</v>
      </c>
      <c r="H1238" s="269" t="s">
        <v>9</v>
      </c>
      <c r="I1238" s="269"/>
      <c r="J1238" s="270"/>
      <c r="K1238" s="286"/>
      <c r="L1238" s="286"/>
    </row>
    <row r="1239" spans="1:12" x14ac:dyDescent="0.35">
      <c r="A1239" s="267">
        <v>547</v>
      </c>
      <c r="B1239" s="285" t="s">
        <v>3309</v>
      </c>
      <c r="C1239" s="271">
        <v>45316</v>
      </c>
      <c r="D1239" s="269" t="s">
        <v>74</v>
      </c>
      <c r="E1239" s="269" t="s">
        <v>2574</v>
      </c>
      <c r="F1239" s="270" t="s">
        <v>3310</v>
      </c>
      <c r="G1239" s="270" t="s">
        <v>186</v>
      </c>
      <c r="H1239" s="269" t="s">
        <v>9</v>
      </c>
      <c r="I1239" s="269"/>
      <c r="J1239" s="270"/>
      <c r="K1239" s="286"/>
      <c r="L1239" s="286"/>
    </row>
    <row r="1240" spans="1:12" ht="29" x14ac:dyDescent="0.35">
      <c r="A1240" s="267">
        <v>628</v>
      </c>
      <c r="B1240" s="285" t="s">
        <v>3506</v>
      </c>
      <c r="C1240" s="271">
        <v>45111</v>
      </c>
      <c r="D1240" s="268" t="s">
        <v>74</v>
      </c>
      <c r="E1240" s="268" t="s">
        <v>663</v>
      </c>
      <c r="F1240" s="270" t="s">
        <v>3507</v>
      </c>
      <c r="G1240" s="270" t="s">
        <v>186</v>
      </c>
      <c r="H1240" s="269" t="s">
        <v>9</v>
      </c>
      <c r="I1240" s="269"/>
      <c r="J1240" s="270"/>
      <c r="K1240" s="286"/>
      <c r="L1240" s="286"/>
    </row>
    <row r="1241" spans="1:12" ht="29" x14ac:dyDescent="0.35">
      <c r="A1241" s="267">
        <v>674</v>
      </c>
      <c r="B1241" s="285" t="s">
        <v>3619</v>
      </c>
      <c r="C1241" s="271">
        <v>45128</v>
      </c>
      <c r="D1241" s="269" t="s">
        <v>74</v>
      </c>
      <c r="E1241" s="269"/>
      <c r="F1241" s="270" t="s">
        <v>3620</v>
      </c>
      <c r="G1241" s="270" t="s">
        <v>186</v>
      </c>
      <c r="H1241" s="269" t="s">
        <v>9</v>
      </c>
      <c r="I1241" s="269"/>
      <c r="J1241" s="270"/>
      <c r="K1241" s="286"/>
      <c r="L1241" s="286"/>
    </row>
    <row r="1242" spans="1:12" ht="29" x14ac:dyDescent="0.35">
      <c r="A1242" s="267">
        <v>679</v>
      </c>
      <c r="B1242" s="285" t="s">
        <v>3629</v>
      </c>
      <c r="C1242" s="271">
        <v>45128</v>
      </c>
      <c r="D1242" s="269" t="s">
        <v>74</v>
      </c>
      <c r="E1242" s="269"/>
      <c r="F1242" s="270" t="s">
        <v>3630</v>
      </c>
      <c r="G1242" s="270" t="s">
        <v>186</v>
      </c>
      <c r="H1242" s="269" t="s">
        <v>9</v>
      </c>
      <c r="I1242" s="269"/>
      <c r="J1242" s="270"/>
      <c r="K1242" s="286"/>
      <c r="L1242" s="286"/>
    </row>
    <row r="1243" spans="1:12" ht="29" x14ac:dyDescent="0.35">
      <c r="A1243" s="267">
        <v>689</v>
      </c>
      <c r="B1243" s="285" t="s">
        <v>3655</v>
      </c>
      <c r="C1243" s="271">
        <v>45133</v>
      </c>
      <c r="D1243" s="268" t="s">
        <v>74</v>
      </c>
      <c r="E1243" s="269"/>
      <c r="F1243" s="270" t="s">
        <v>3656</v>
      </c>
      <c r="G1243" s="270" t="s">
        <v>186</v>
      </c>
      <c r="H1243" s="269" t="s">
        <v>9</v>
      </c>
      <c r="I1243" s="269"/>
      <c r="J1243" s="270"/>
      <c r="K1243" s="286"/>
      <c r="L1243" s="286"/>
    </row>
    <row r="1244" spans="1:12" x14ac:dyDescent="0.35">
      <c r="A1244" s="267">
        <v>690</v>
      </c>
      <c r="B1244" s="285" t="s">
        <v>3660</v>
      </c>
      <c r="C1244" s="271">
        <v>45133</v>
      </c>
      <c r="D1244" s="268" t="s">
        <v>74</v>
      </c>
      <c r="E1244" s="269"/>
      <c r="F1244" s="270" t="s">
        <v>3661</v>
      </c>
      <c r="G1244" s="270" t="s">
        <v>186</v>
      </c>
      <c r="H1244" s="269" t="s">
        <v>9</v>
      </c>
      <c r="I1244" s="269"/>
      <c r="J1244" s="270"/>
      <c r="K1244" s="286"/>
      <c r="L1244" s="286"/>
    </row>
    <row r="1245" spans="1:12" x14ac:dyDescent="0.35">
      <c r="A1245" s="267">
        <v>691</v>
      </c>
      <c r="B1245" s="285" t="s">
        <v>3663</v>
      </c>
      <c r="C1245" s="271">
        <v>45133</v>
      </c>
      <c r="D1245" s="268" t="s">
        <v>74</v>
      </c>
      <c r="E1245" s="269"/>
      <c r="F1245" s="270" t="s">
        <v>3664</v>
      </c>
      <c r="G1245" s="270" t="s">
        <v>186</v>
      </c>
      <c r="H1245" s="269" t="s">
        <v>9</v>
      </c>
      <c r="I1245" s="269"/>
      <c r="J1245" s="270"/>
      <c r="K1245" s="286"/>
      <c r="L1245" s="286"/>
    </row>
    <row r="1246" spans="1:12" x14ac:dyDescent="0.35">
      <c r="A1246" s="267">
        <v>692</v>
      </c>
      <c r="B1246" s="285" t="s">
        <v>3665</v>
      </c>
      <c r="C1246" s="271">
        <v>45133</v>
      </c>
      <c r="D1246" s="268" t="s">
        <v>74</v>
      </c>
      <c r="E1246" s="269"/>
      <c r="F1246" s="270" t="s">
        <v>3666</v>
      </c>
      <c r="G1246" s="270" t="s">
        <v>186</v>
      </c>
      <c r="H1246" s="269" t="s">
        <v>9</v>
      </c>
      <c r="I1246" s="269"/>
      <c r="J1246" s="270"/>
      <c r="K1246" s="286"/>
      <c r="L1246" s="286"/>
    </row>
    <row r="1247" spans="1:12" x14ac:dyDescent="0.35">
      <c r="A1247" s="267">
        <v>694</v>
      </c>
      <c r="B1247" s="285" t="s">
        <v>3669</v>
      </c>
      <c r="C1247" s="271">
        <v>45133</v>
      </c>
      <c r="D1247" s="268" t="s">
        <v>74</v>
      </c>
      <c r="E1247" s="269"/>
      <c r="F1247" s="270" t="s">
        <v>3670</v>
      </c>
      <c r="G1247" s="270" t="s">
        <v>186</v>
      </c>
      <c r="H1247" s="269" t="s">
        <v>9</v>
      </c>
      <c r="I1247" s="269"/>
      <c r="J1247" s="270"/>
      <c r="K1247" s="286"/>
      <c r="L1247" s="286"/>
    </row>
    <row r="1248" spans="1:12" x14ac:dyDescent="0.35">
      <c r="A1248" s="267">
        <v>695</v>
      </c>
      <c r="B1248" s="285" t="s">
        <v>3672</v>
      </c>
      <c r="C1248" s="271">
        <v>45133</v>
      </c>
      <c r="D1248" s="268" t="s">
        <v>74</v>
      </c>
      <c r="E1248" s="269"/>
      <c r="F1248" s="270" t="s">
        <v>3673</v>
      </c>
      <c r="G1248" s="270" t="s">
        <v>186</v>
      </c>
      <c r="H1248" s="269" t="s">
        <v>9</v>
      </c>
      <c r="I1248" s="269"/>
      <c r="J1248" s="270"/>
      <c r="K1248" s="286"/>
      <c r="L1248" s="286"/>
    </row>
    <row r="1249" spans="1:12" x14ac:dyDescent="0.35">
      <c r="A1249" s="267">
        <v>696</v>
      </c>
      <c r="B1249" s="285" t="s">
        <v>3674</v>
      </c>
      <c r="C1249" s="271">
        <v>45133</v>
      </c>
      <c r="D1249" s="268" t="s">
        <v>74</v>
      </c>
      <c r="E1249" s="269"/>
      <c r="F1249" s="270" t="s">
        <v>3675</v>
      </c>
      <c r="G1249" s="270" t="s">
        <v>186</v>
      </c>
      <c r="H1249" s="269" t="s">
        <v>9</v>
      </c>
      <c r="I1249" s="269"/>
      <c r="J1249" s="270"/>
      <c r="K1249" s="286"/>
      <c r="L1249" s="286"/>
    </row>
    <row r="1250" spans="1:12" x14ac:dyDescent="0.35">
      <c r="A1250" s="267">
        <v>697</v>
      </c>
      <c r="B1250" s="285" t="s">
        <v>3677</v>
      </c>
      <c r="C1250" s="271">
        <v>45133</v>
      </c>
      <c r="D1250" s="268" t="s">
        <v>74</v>
      </c>
      <c r="E1250" s="269"/>
      <c r="F1250" s="270" t="s">
        <v>3678</v>
      </c>
      <c r="G1250" s="270" t="s">
        <v>186</v>
      </c>
      <c r="H1250" s="269" t="s">
        <v>9</v>
      </c>
      <c r="I1250" s="269"/>
      <c r="J1250" s="270"/>
      <c r="K1250" s="286"/>
      <c r="L1250" s="286"/>
    </row>
    <row r="1251" spans="1:12" ht="29" x14ac:dyDescent="0.35">
      <c r="A1251" s="267">
        <v>698</v>
      </c>
      <c r="B1251" s="285" t="s">
        <v>3680</v>
      </c>
      <c r="C1251" s="271">
        <v>45133</v>
      </c>
      <c r="D1251" s="268" t="s">
        <v>74</v>
      </c>
      <c r="E1251" s="269"/>
      <c r="F1251" s="270" t="s">
        <v>3681</v>
      </c>
      <c r="G1251" s="270" t="s">
        <v>186</v>
      </c>
      <c r="H1251" s="269" t="s">
        <v>9</v>
      </c>
      <c r="I1251" s="269"/>
      <c r="J1251" s="270"/>
      <c r="K1251" s="286"/>
      <c r="L1251" s="286"/>
    </row>
    <row r="1252" spans="1:12" ht="29" x14ac:dyDescent="0.35">
      <c r="A1252" s="267">
        <v>699</v>
      </c>
      <c r="B1252" s="285" t="s">
        <v>3683</v>
      </c>
      <c r="C1252" s="271">
        <v>45133</v>
      </c>
      <c r="D1252" s="268" t="s">
        <v>74</v>
      </c>
      <c r="E1252" s="269"/>
      <c r="F1252" s="270" t="s">
        <v>3684</v>
      </c>
      <c r="G1252" s="270" t="s">
        <v>186</v>
      </c>
      <c r="H1252" s="269" t="s">
        <v>9</v>
      </c>
      <c r="I1252" s="269"/>
      <c r="J1252" s="270"/>
      <c r="K1252" s="286"/>
      <c r="L1252" s="286"/>
    </row>
    <row r="1253" spans="1:12" x14ac:dyDescent="0.35">
      <c r="A1253" s="267">
        <v>700</v>
      </c>
      <c r="B1253" s="285" t="s">
        <v>3692</v>
      </c>
      <c r="C1253" s="271">
        <v>45133</v>
      </c>
      <c r="D1253" s="268" t="s">
        <v>74</v>
      </c>
      <c r="E1253" s="269"/>
      <c r="F1253" s="270" t="s">
        <v>3693</v>
      </c>
      <c r="G1253" s="270" t="s">
        <v>186</v>
      </c>
      <c r="H1253" s="269" t="s">
        <v>9</v>
      </c>
      <c r="I1253" s="269"/>
      <c r="J1253" s="270"/>
      <c r="K1253" s="286"/>
      <c r="L1253" s="286"/>
    </row>
    <row r="1254" spans="1:12" ht="29" x14ac:dyDescent="0.35">
      <c r="A1254" s="267">
        <v>701</v>
      </c>
      <c r="B1254" s="285" t="s">
        <v>3695</v>
      </c>
      <c r="C1254" s="271">
        <v>45133</v>
      </c>
      <c r="D1254" s="268" t="s">
        <v>74</v>
      </c>
      <c r="E1254" s="269"/>
      <c r="F1254" s="270" t="s">
        <v>3696</v>
      </c>
      <c r="G1254" s="270" t="s">
        <v>186</v>
      </c>
      <c r="H1254" s="269" t="s">
        <v>9</v>
      </c>
      <c r="I1254" s="269"/>
      <c r="J1254" s="270"/>
      <c r="K1254" s="286"/>
      <c r="L1254" s="286"/>
    </row>
    <row r="1255" spans="1:12" x14ac:dyDescent="0.35">
      <c r="A1255" s="267">
        <v>702</v>
      </c>
      <c r="B1255" s="285" t="s">
        <v>3698</v>
      </c>
      <c r="C1255" s="271">
        <v>45133</v>
      </c>
      <c r="D1255" s="268" t="s">
        <v>74</v>
      </c>
      <c r="E1255" s="269"/>
      <c r="F1255" s="270" t="s">
        <v>3699</v>
      </c>
      <c r="G1255" s="270" t="s">
        <v>186</v>
      </c>
      <c r="H1255" s="269" t="s">
        <v>9</v>
      </c>
      <c r="I1255" s="269"/>
      <c r="J1255" s="270"/>
      <c r="K1255" s="286"/>
      <c r="L1255" s="286"/>
    </row>
    <row r="1256" spans="1:12" ht="29" x14ac:dyDescent="0.35">
      <c r="A1256" s="267">
        <v>703</v>
      </c>
      <c r="B1256" s="285" t="s">
        <v>3701</v>
      </c>
      <c r="C1256" s="271">
        <v>45133</v>
      </c>
      <c r="D1256" s="268" t="s">
        <v>74</v>
      </c>
      <c r="E1256" s="269"/>
      <c r="F1256" s="270" t="s">
        <v>3702</v>
      </c>
      <c r="G1256" s="270" t="s">
        <v>186</v>
      </c>
      <c r="H1256" s="269" t="s">
        <v>9</v>
      </c>
      <c r="I1256" s="269"/>
      <c r="J1256" s="270"/>
      <c r="K1256" s="286"/>
      <c r="L1256" s="286"/>
    </row>
    <row r="1257" spans="1:12" x14ac:dyDescent="0.35">
      <c r="A1257" s="267">
        <v>704</v>
      </c>
      <c r="B1257" s="285" t="s">
        <v>3704</v>
      </c>
      <c r="C1257" s="271">
        <v>45133</v>
      </c>
      <c r="D1257" s="268" t="s">
        <v>74</v>
      </c>
      <c r="E1257" s="269"/>
      <c r="F1257" s="270" t="s">
        <v>3705</v>
      </c>
      <c r="G1257" s="270" t="s">
        <v>186</v>
      </c>
      <c r="H1257" s="269" t="s">
        <v>9</v>
      </c>
      <c r="I1257" s="269"/>
      <c r="J1257" s="270"/>
      <c r="K1257" s="286"/>
      <c r="L1257" s="286"/>
    </row>
    <row r="1258" spans="1:12" ht="29" x14ac:dyDescent="0.35">
      <c r="A1258" s="267">
        <v>738</v>
      </c>
      <c r="B1258" s="285" t="s">
        <v>3794</v>
      </c>
      <c r="C1258" s="271">
        <v>45156</v>
      </c>
      <c r="D1258" s="269" t="s">
        <v>74</v>
      </c>
      <c r="E1258" s="269" t="s">
        <v>2574</v>
      </c>
      <c r="F1258" s="270" t="s">
        <v>3795</v>
      </c>
      <c r="G1258" s="270" t="s">
        <v>186</v>
      </c>
      <c r="H1258" s="269" t="s">
        <v>9</v>
      </c>
      <c r="I1258" s="269"/>
      <c r="J1258" s="270"/>
      <c r="K1258" s="286"/>
      <c r="L1258" s="286"/>
    </row>
    <row r="1259" spans="1:12" x14ac:dyDescent="0.35">
      <c r="A1259" s="267">
        <v>762</v>
      </c>
      <c r="B1259" s="285" t="s">
        <v>3849</v>
      </c>
      <c r="C1259" s="271">
        <v>45161</v>
      </c>
      <c r="D1259" s="268" t="s">
        <v>74</v>
      </c>
      <c r="E1259" s="269"/>
      <c r="F1259" s="270" t="s">
        <v>3850</v>
      </c>
      <c r="G1259" s="270" t="s">
        <v>186</v>
      </c>
      <c r="H1259" s="269" t="s">
        <v>9</v>
      </c>
      <c r="I1259" s="269"/>
      <c r="J1259" s="270"/>
      <c r="K1259" s="286"/>
      <c r="L1259" s="286"/>
    </row>
    <row r="1260" spans="1:12" x14ac:dyDescent="0.35">
      <c r="A1260" s="267">
        <v>774</v>
      </c>
      <c r="B1260" s="285" t="s">
        <v>3876</v>
      </c>
      <c r="C1260" s="271">
        <v>45169</v>
      </c>
      <c r="D1260" s="268" t="s">
        <v>74</v>
      </c>
      <c r="E1260" s="269"/>
      <c r="F1260" s="270" t="s">
        <v>3877</v>
      </c>
      <c r="G1260" s="270" t="s">
        <v>186</v>
      </c>
      <c r="H1260" s="269" t="s">
        <v>9</v>
      </c>
      <c r="I1260" s="269"/>
      <c r="J1260" s="270"/>
      <c r="K1260" s="286"/>
      <c r="L1260" s="286"/>
    </row>
    <row r="1261" spans="1:12" ht="29" x14ac:dyDescent="0.35">
      <c r="A1261" s="267">
        <v>799</v>
      </c>
      <c r="B1261" s="285" t="s">
        <v>3931</v>
      </c>
      <c r="C1261" s="271">
        <v>45181</v>
      </c>
      <c r="D1261" s="268" t="s">
        <v>74</v>
      </c>
      <c r="E1261" s="269"/>
      <c r="F1261" s="270" t="s">
        <v>3932</v>
      </c>
      <c r="G1261" s="270" t="s">
        <v>186</v>
      </c>
      <c r="H1261" s="269" t="s">
        <v>9</v>
      </c>
      <c r="I1261" s="269"/>
      <c r="J1261" s="270"/>
      <c r="K1261" s="286"/>
      <c r="L1261" s="286"/>
    </row>
    <row r="1262" spans="1:12" x14ac:dyDescent="0.35">
      <c r="A1262" s="267">
        <v>800</v>
      </c>
      <c r="B1262" s="285" t="s">
        <v>3937</v>
      </c>
      <c r="C1262" s="271">
        <v>45181</v>
      </c>
      <c r="D1262" s="268" t="s">
        <v>74</v>
      </c>
      <c r="E1262" s="269"/>
      <c r="F1262" s="270" t="s">
        <v>3938</v>
      </c>
      <c r="G1262" s="270" t="s">
        <v>186</v>
      </c>
      <c r="H1262" s="269" t="s">
        <v>9</v>
      </c>
      <c r="I1262" s="269"/>
      <c r="J1262" s="270"/>
      <c r="K1262" s="286"/>
      <c r="L1262" s="286"/>
    </row>
    <row r="1263" spans="1:12" ht="29" x14ac:dyDescent="0.35">
      <c r="A1263" s="267">
        <v>881</v>
      </c>
      <c r="B1263" s="285" t="s">
        <v>4116</v>
      </c>
      <c r="C1263" s="271">
        <v>45275</v>
      </c>
      <c r="D1263" s="268" t="s">
        <v>74</v>
      </c>
      <c r="E1263" s="269"/>
      <c r="F1263" s="270" t="s">
        <v>2996</v>
      </c>
      <c r="G1263" s="270" t="s">
        <v>186</v>
      </c>
      <c r="H1263" s="269" t="s">
        <v>9</v>
      </c>
      <c r="I1263" s="269"/>
      <c r="J1263" s="270"/>
      <c r="K1263" s="286"/>
      <c r="L1263" s="286"/>
    </row>
    <row r="1264" spans="1:12" ht="29" x14ac:dyDescent="0.35">
      <c r="A1264" s="267">
        <v>882</v>
      </c>
      <c r="B1264" s="285" t="s">
        <v>4117</v>
      </c>
      <c r="C1264" s="271">
        <v>45275</v>
      </c>
      <c r="D1264" s="268" t="s">
        <v>74</v>
      </c>
      <c r="E1264" s="269"/>
      <c r="F1264" s="270" t="s">
        <v>2970</v>
      </c>
      <c r="G1264" s="270" t="s">
        <v>186</v>
      </c>
      <c r="H1264" s="269" t="s">
        <v>9</v>
      </c>
      <c r="I1264" s="269"/>
      <c r="J1264" s="270"/>
      <c r="K1264" s="286"/>
      <c r="L1264" s="286"/>
    </row>
    <row r="1265" spans="1:12" x14ac:dyDescent="0.35">
      <c r="A1265" s="267">
        <v>883</v>
      </c>
      <c r="B1265" s="285" t="s">
        <v>4118</v>
      </c>
      <c r="C1265" s="271">
        <v>45275</v>
      </c>
      <c r="D1265" s="268" t="s">
        <v>74</v>
      </c>
      <c r="E1265" s="269"/>
      <c r="F1265" s="270" t="s">
        <v>4119</v>
      </c>
      <c r="G1265" s="270" t="s">
        <v>186</v>
      </c>
      <c r="H1265" s="269" t="s">
        <v>9</v>
      </c>
      <c r="I1265" s="269"/>
      <c r="J1265" s="270"/>
      <c r="K1265" s="286"/>
      <c r="L1265" s="286"/>
    </row>
    <row r="1266" spans="1:12" ht="29" x14ac:dyDescent="0.35">
      <c r="A1266" s="267">
        <v>884</v>
      </c>
      <c r="B1266" s="285" t="s">
        <v>4120</v>
      </c>
      <c r="C1266" s="271">
        <v>45275</v>
      </c>
      <c r="D1266" s="268" t="s">
        <v>74</v>
      </c>
      <c r="E1266" s="269"/>
      <c r="F1266" s="270" t="s">
        <v>4121</v>
      </c>
      <c r="G1266" s="270" t="s">
        <v>186</v>
      </c>
      <c r="H1266" s="269" t="s">
        <v>9</v>
      </c>
      <c r="I1266" s="269"/>
      <c r="J1266" s="270"/>
      <c r="K1266" s="286"/>
      <c r="L1266" s="286"/>
    </row>
    <row r="1267" spans="1:12" ht="29" x14ac:dyDescent="0.35">
      <c r="A1267" s="267">
        <v>885</v>
      </c>
      <c r="B1267" s="285" t="s">
        <v>4122</v>
      </c>
      <c r="C1267" s="271">
        <v>45275</v>
      </c>
      <c r="D1267" s="268" t="s">
        <v>74</v>
      </c>
      <c r="E1267" s="269"/>
      <c r="F1267" s="270" t="s">
        <v>2983</v>
      </c>
      <c r="G1267" s="270" t="s">
        <v>186</v>
      </c>
      <c r="H1267" s="269" t="s">
        <v>9</v>
      </c>
      <c r="I1267" s="269"/>
      <c r="J1267" s="270"/>
      <c r="K1267" s="286"/>
      <c r="L1267" s="286"/>
    </row>
    <row r="1268" spans="1:12" ht="29" x14ac:dyDescent="0.35">
      <c r="A1268" s="267">
        <v>887</v>
      </c>
      <c r="B1268" s="285" t="s">
        <v>4125</v>
      </c>
      <c r="C1268" s="271">
        <v>45275</v>
      </c>
      <c r="D1268" s="268" t="s">
        <v>74</v>
      </c>
      <c r="E1268" s="268" t="s">
        <v>3522</v>
      </c>
      <c r="F1268" s="270" t="s">
        <v>2987</v>
      </c>
      <c r="G1268" s="270" t="s">
        <v>186</v>
      </c>
      <c r="H1268" s="269" t="s">
        <v>9</v>
      </c>
      <c r="I1268" s="269"/>
      <c r="J1268" s="270"/>
      <c r="K1268" s="286"/>
      <c r="L1268" s="286"/>
    </row>
    <row r="1269" spans="1:12" ht="29" x14ac:dyDescent="0.35">
      <c r="A1269" s="267">
        <v>889</v>
      </c>
      <c r="B1269" s="285" t="s">
        <v>4128</v>
      </c>
      <c r="C1269" s="271">
        <v>45275</v>
      </c>
      <c r="D1269" s="268" t="s">
        <v>74</v>
      </c>
      <c r="E1269" s="269"/>
      <c r="F1269" s="270" t="s">
        <v>2994</v>
      </c>
      <c r="G1269" s="270" t="s">
        <v>186</v>
      </c>
      <c r="H1269" s="269" t="s">
        <v>9</v>
      </c>
      <c r="I1269" s="269"/>
      <c r="J1269" s="270"/>
      <c r="K1269" s="286"/>
      <c r="L1269" s="286"/>
    </row>
    <row r="1270" spans="1:12" ht="29" x14ac:dyDescent="0.35">
      <c r="A1270" s="267">
        <v>890</v>
      </c>
      <c r="B1270" s="285" t="s">
        <v>4132</v>
      </c>
      <c r="C1270" s="271">
        <v>45275</v>
      </c>
      <c r="D1270" s="268" t="s">
        <v>74</v>
      </c>
      <c r="E1270" s="269"/>
      <c r="F1270" s="270" t="s">
        <v>2979</v>
      </c>
      <c r="G1270" s="270" t="s">
        <v>186</v>
      </c>
      <c r="H1270" s="269" t="s">
        <v>9</v>
      </c>
      <c r="I1270" s="269"/>
      <c r="J1270" s="270"/>
      <c r="K1270" s="286"/>
      <c r="L1270" s="286"/>
    </row>
    <row r="1271" spans="1:12" ht="29" x14ac:dyDescent="0.35">
      <c r="A1271" s="267">
        <v>891</v>
      </c>
      <c r="B1271" s="285" t="s">
        <v>4133</v>
      </c>
      <c r="C1271" s="271">
        <v>45275</v>
      </c>
      <c r="D1271" s="268" t="s">
        <v>74</v>
      </c>
      <c r="E1271" s="269"/>
      <c r="F1271" s="270" t="s">
        <v>4134</v>
      </c>
      <c r="G1271" s="270" t="s">
        <v>186</v>
      </c>
      <c r="H1271" s="269" t="s">
        <v>9</v>
      </c>
      <c r="I1271" s="269"/>
      <c r="J1271" s="270"/>
      <c r="K1271" s="286"/>
      <c r="L1271" s="286"/>
    </row>
    <row r="1272" spans="1:12" ht="29" x14ac:dyDescent="0.35">
      <c r="A1272" s="267">
        <v>892</v>
      </c>
      <c r="B1272" s="285" t="s">
        <v>4136</v>
      </c>
      <c r="C1272" s="271">
        <v>45275</v>
      </c>
      <c r="D1272" s="268" t="s">
        <v>74</v>
      </c>
      <c r="E1272" s="269"/>
      <c r="F1272" s="270" t="s">
        <v>4137</v>
      </c>
      <c r="G1272" s="270" t="s">
        <v>186</v>
      </c>
      <c r="H1272" s="269" t="s">
        <v>9</v>
      </c>
      <c r="I1272" s="269"/>
      <c r="J1272" s="270"/>
      <c r="K1272" s="286"/>
      <c r="L1272" s="286"/>
    </row>
    <row r="1273" spans="1:12" ht="29" x14ac:dyDescent="0.35">
      <c r="A1273" s="267">
        <v>893</v>
      </c>
      <c r="B1273" s="285" t="s">
        <v>4138</v>
      </c>
      <c r="C1273" s="271">
        <v>45275</v>
      </c>
      <c r="D1273" s="268" t="s">
        <v>74</v>
      </c>
      <c r="E1273" s="269"/>
      <c r="F1273" s="270" t="s">
        <v>4139</v>
      </c>
      <c r="G1273" s="270" t="s">
        <v>186</v>
      </c>
      <c r="H1273" s="269" t="s">
        <v>9</v>
      </c>
      <c r="I1273" s="269"/>
      <c r="J1273" s="270"/>
      <c r="K1273" s="286"/>
      <c r="L1273" s="286"/>
    </row>
    <row r="1274" spans="1:12" ht="29" x14ac:dyDescent="0.35">
      <c r="A1274" s="267">
        <v>903</v>
      </c>
      <c r="B1274" s="285" t="s">
        <v>4164</v>
      </c>
      <c r="C1274" s="271">
        <v>45279</v>
      </c>
      <c r="D1274" s="268" t="s">
        <v>74</v>
      </c>
      <c r="E1274" s="269"/>
      <c r="F1274" s="270" t="s">
        <v>4165</v>
      </c>
      <c r="G1274" s="270" t="s">
        <v>186</v>
      </c>
      <c r="H1274" s="269" t="s">
        <v>9</v>
      </c>
      <c r="I1274" s="269"/>
      <c r="J1274" s="270"/>
      <c r="K1274" s="286"/>
      <c r="L1274" s="286"/>
    </row>
    <row r="1275" spans="1:12" x14ac:dyDescent="0.35">
      <c r="A1275" s="267">
        <v>1000</v>
      </c>
      <c r="B1275" s="285" t="s">
        <v>1551</v>
      </c>
      <c r="C1275" s="271">
        <v>45316</v>
      </c>
      <c r="D1275" s="268" t="s">
        <v>74</v>
      </c>
      <c r="E1275" s="269"/>
      <c r="F1275" s="270" t="s">
        <v>1552</v>
      </c>
      <c r="G1275" s="270" t="s">
        <v>186</v>
      </c>
      <c r="H1275" s="269" t="s">
        <v>9</v>
      </c>
      <c r="I1275" s="269"/>
      <c r="J1275" s="270"/>
      <c r="K1275" s="286"/>
      <c r="L1275" s="286"/>
    </row>
    <row r="1276" spans="1:12" ht="29" x14ac:dyDescent="0.35">
      <c r="A1276" s="267">
        <v>1038</v>
      </c>
      <c r="B1276" s="285" t="s">
        <v>1670</v>
      </c>
      <c r="C1276" s="271">
        <v>45365</v>
      </c>
      <c r="D1276" s="268" t="s">
        <v>74</v>
      </c>
      <c r="E1276" s="269"/>
      <c r="F1276" s="270" t="s">
        <v>1671</v>
      </c>
      <c r="G1276" s="270" t="s">
        <v>186</v>
      </c>
      <c r="H1276" s="269" t="s">
        <v>9</v>
      </c>
      <c r="I1276" s="269"/>
      <c r="J1276" s="270"/>
      <c r="K1276" s="286"/>
      <c r="L1276" s="286"/>
    </row>
    <row r="1277" spans="1:12" x14ac:dyDescent="0.35">
      <c r="A1277" s="267">
        <v>1048</v>
      </c>
      <c r="B1277" s="285" t="s">
        <v>1702</v>
      </c>
      <c r="C1277" s="271">
        <v>45365</v>
      </c>
      <c r="D1277" s="268" t="s">
        <v>74</v>
      </c>
      <c r="E1277" s="269"/>
      <c r="F1277" s="270" t="s">
        <v>1703</v>
      </c>
      <c r="G1277" s="270" t="s">
        <v>186</v>
      </c>
      <c r="H1277" s="269" t="s">
        <v>9</v>
      </c>
      <c r="I1277" s="269"/>
      <c r="J1277" s="270"/>
      <c r="K1277" s="286"/>
      <c r="L1277" s="286"/>
    </row>
    <row r="1278" spans="1:12" ht="29" x14ac:dyDescent="0.35">
      <c r="A1278" s="267">
        <v>772</v>
      </c>
      <c r="B1278" s="285" t="s">
        <v>3871</v>
      </c>
      <c r="C1278" s="271">
        <v>45169</v>
      </c>
      <c r="D1278" s="268" t="s">
        <v>36</v>
      </c>
      <c r="E1278" s="269"/>
      <c r="F1278" s="270" t="s">
        <v>3873</v>
      </c>
      <c r="G1278" s="270" t="s">
        <v>1689</v>
      </c>
      <c r="H1278" s="269" t="s">
        <v>9</v>
      </c>
      <c r="I1278" s="269"/>
      <c r="J1278" s="270"/>
      <c r="K1278" s="286"/>
      <c r="L1278" s="286"/>
    </row>
    <row r="1279" spans="1:12" ht="29.5" thickBot="1" x14ac:dyDescent="0.4">
      <c r="A1279" s="280">
        <v>910</v>
      </c>
      <c r="B1279" s="285" t="s">
        <v>4185</v>
      </c>
      <c r="C1279" s="271">
        <v>45279</v>
      </c>
      <c r="D1279" s="281" t="s">
        <v>36</v>
      </c>
      <c r="E1279" s="282"/>
      <c r="F1279" s="283" t="s">
        <v>4186</v>
      </c>
      <c r="G1279" s="283" t="s">
        <v>1689</v>
      </c>
      <c r="H1279" s="269" t="s">
        <v>9</v>
      </c>
      <c r="I1279" s="282"/>
      <c r="J1279" s="283"/>
      <c r="K1279" s="287"/>
      <c r="L1279" s="287"/>
    </row>
    <row r="1280" spans="1:12" x14ac:dyDescent="0.35">
      <c r="G1280" s="284"/>
    </row>
  </sheetData>
  <autoFilter ref="A1:O1279" xr:uid="{24D036C3-BE22-444B-98ED-2CE4042DE568}"/>
  <hyperlinks>
    <hyperlink ref="O456" r:id="rId1" xr:uid="{E67EAFCB-8927-4186-A749-E116EF5A381F}"/>
    <hyperlink ref="O505" r:id="rId2" xr:uid="{3025E4A2-07BE-4645-B865-0FB071B580DB}"/>
    <hyperlink ref="O515" r:id="rId3" xr:uid="{0A897096-8995-4AF6-A647-D1B7C6BD7BC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BAE5997-92C7-4C49-994A-23EC7CF296A5}">
          <x14:formula1>
            <xm:f>LOV!$A$2:$A$7</xm:f>
          </x14:formula1>
          <xm:sqref>L2:L1279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18678-9F04-48F9-B924-0258108D2328}">
  <dimension ref="A3:B9"/>
  <sheetViews>
    <sheetView workbookViewId="0">
      <selection activeCell="G13" sqref="G13"/>
    </sheetView>
  </sheetViews>
  <sheetFormatPr defaultColWidth="8.81640625" defaultRowHeight="14.5" x14ac:dyDescent="0.35"/>
  <cols>
    <col min="1" max="1" width="24" bestFit="1" customWidth="1"/>
    <col min="2" max="2" width="16.453125" bestFit="1" customWidth="1"/>
  </cols>
  <sheetData>
    <row r="3" spans="1:2" x14ac:dyDescent="0.35">
      <c r="A3" s="255" t="s">
        <v>89</v>
      </c>
      <c r="B3" t="s">
        <v>7276</v>
      </c>
    </row>
    <row r="4" spans="1:2" x14ac:dyDescent="0.35">
      <c r="A4" s="77" t="s">
        <v>48</v>
      </c>
      <c r="B4">
        <v>18</v>
      </c>
    </row>
    <row r="5" spans="1:2" x14ac:dyDescent="0.35">
      <c r="A5" s="77" t="s">
        <v>45</v>
      </c>
      <c r="B5">
        <v>252</v>
      </c>
    </row>
    <row r="6" spans="1:2" x14ac:dyDescent="0.35">
      <c r="A6" s="77" t="s">
        <v>50</v>
      </c>
      <c r="B6">
        <v>87</v>
      </c>
    </row>
    <row r="7" spans="1:2" x14ac:dyDescent="0.35">
      <c r="A7" s="77" t="s">
        <v>47</v>
      </c>
      <c r="B7">
        <v>10</v>
      </c>
    </row>
    <row r="8" spans="1:2" x14ac:dyDescent="0.35">
      <c r="A8" s="77" t="s">
        <v>46</v>
      </c>
      <c r="B8">
        <v>105</v>
      </c>
    </row>
    <row r="9" spans="1:2" x14ac:dyDescent="0.35">
      <c r="A9" s="77" t="s">
        <v>42</v>
      </c>
      <c r="B9">
        <v>472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BAFEA-5A3C-43FD-85C8-CE1A838075D1}">
  <sheetPr filterMode="1"/>
  <dimension ref="A1:AL477"/>
  <sheetViews>
    <sheetView showGridLines="0" topLeftCell="G1" zoomScaleNormal="70" workbookViewId="0">
      <selection activeCell="J1" sqref="A1:AL477"/>
    </sheetView>
  </sheetViews>
  <sheetFormatPr defaultColWidth="10.1796875" defaultRowHeight="14.5" x14ac:dyDescent="0.35"/>
  <cols>
    <col min="1" max="1" width="4.453125" style="2" customWidth="1"/>
    <col min="2" max="2" width="13.453125" style="2" bestFit="1" customWidth="1"/>
    <col min="3" max="3" width="12.81640625" style="2" customWidth="1"/>
    <col min="4" max="5" width="22.453125" style="2" customWidth="1"/>
    <col min="6" max="6" width="38.453125" style="106" customWidth="1"/>
    <col min="7" max="8" width="15.1796875" style="2" customWidth="1"/>
    <col min="9" max="9" width="15.453125" style="92" customWidth="1"/>
    <col min="10" max="10" width="24.1796875" style="168" bestFit="1" customWidth="1"/>
    <col min="11" max="11" width="84.1796875" style="106" customWidth="1"/>
    <col min="12" max="12" width="26.453125" style="106" customWidth="1"/>
    <col min="13" max="13" width="41.453125" style="107" customWidth="1"/>
    <col min="14" max="14" width="9.1796875" style="2" hidden="1" customWidth="1"/>
    <col min="15" max="15" width="10" style="2" hidden="1" customWidth="1"/>
    <col min="16" max="20" width="10.1796875" style="2" hidden="1" customWidth="1"/>
    <col min="21" max="21" width="15" style="2" bestFit="1" customWidth="1"/>
    <col min="22" max="22" width="15.1796875" style="2" bestFit="1" customWidth="1"/>
    <col min="23" max="24" width="14.81640625" style="2" bestFit="1" customWidth="1"/>
    <col min="25" max="25" width="13.81640625" style="2" bestFit="1" customWidth="1"/>
    <col min="26" max="26" width="10.1796875" style="2"/>
    <col min="27" max="27" width="13.81640625" style="2" bestFit="1" customWidth="1"/>
    <col min="28" max="31" width="10.1796875" style="2" bestFit="1" customWidth="1"/>
    <col min="32" max="32" width="10.1796875" style="207" bestFit="1" customWidth="1"/>
    <col min="33" max="33" width="88.453125" style="2" customWidth="1"/>
    <col min="34" max="34" width="1.453125" customWidth="1"/>
    <col min="35" max="35" width="39.1796875" style="104" bestFit="1" customWidth="1"/>
    <col min="36" max="36" width="15" style="105" bestFit="1" customWidth="1"/>
    <col min="37" max="37" width="56.1796875" style="168" customWidth="1"/>
    <col min="38" max="16384" width="10.1796875" style="2"/>
  </cols>
  <sheetData>
    <row r="1" spans="1:37" ht="24" x14ac:dyDescent="0.35">
      <c r="A1" s="116" t="s">
        <v>7277</v>
      </c>
      <c r="B1" s="116" t="s">
        <v>7278</v>
      </c>
      <c r="C1" s="116" t="s">
        <v>1</v>
      </c>
      <c r="D1" s="116" t="s">
        <v>7279</v>
      </c>
      <c r="E1" s="116" t="s">
        <v>69</v>
      </c>
      <c r="F1" s="230" t="s">
        <v>7280</v>
      </c>
      <c r="G1" s="116" t="s">
        <v>7281</v>
      </c>
      <c r="H1" s="230" t="s">
        <v>7282</v>
      </c>
      <c r="I1" s="142" t="s">
        <v>7283</v>
      </c>
      <c r="J1" s="142" t="s">
        <v>7284</v>
      </c>
      <c r="K1" s="231" t="s">
        <v>7285</v>
      </c>
      <c r="L1" s="231" t="s">
        <v>7286</v>
      </c>
      <c r="M1" s="231" t="s">
        <v>7287</v>
      </c>
      <c r="N1" s="143" t="e">
        <f>#REF!+7</f>
        <v>#REF!</v>
      </c>
      <c r="O1" s="143" t="e">
        <f t="shared" ref="O1:X1" si="0">N1+7</f>
        <v>#REF!</v>
      </c>
      <c r="P1" s="143" t="e">
        <f t="shared" si="0"/>
        <v>#REF!</v>
      </c>
      <c r="Q1" s="143" t="e">
        <f t="shared" si="0"/>
        <v>#REF!</v>
      </c>
      <c r="R1" s="143" t="e">
        <f t="shared" si="0"/>
        <v>#REF!</v>
      </c>
      <c r="S1" s="143" t="e">
        <f t="shared" si="0"/>
        <v>#REF!</v>
      </c>
      <c r="T1" s="143" t="e">
        <f t="shared" si="0"/>
        <v>#REF!</v>
      </c>
      <c r="U1" s="143" t="e">
        <f>T1+7</f>
        <v>#REF!</v>
      </c>
      <c r="V1" s="143" t="e">
        <f>U1+7</f>
        <v>#REF!</v>
      </c>
      <c r="W1" s="143" t="e">
        <f t="shared" si="0"/>
        <v>#REF!</v>
      </c>
      <c r="X1" s="143" t="e">
        <f t="shared" si="0"/>
        <v>#REF!</v>
      </c>
      <c r="Y1" s="143" t="e">
        <f t="shared" ref="Y1:AE1" si="1">X1+7</f>
        <v>#REF!</v>
      </c>
      <c r="Z1" s="143" t="e">
        <f t="shared" si="1"/>
        <v>#REF!</v>
      </c>
      <c r="AA1" s="143" t="e">
        <f>Z1+7</f>
        <v>#REF!</v>
      </c>
      <c r="AB1" s="143" t="e">
        <f>AA1+7</f>
        <v>#REF!</v>
      </c>
      <c r="AC1" s="143" t="e">
        <f>AB1+7</f>
        <v>#REF!</v>
      </c>
      <c r="AD1" s="143" t="e">
        <f t="shared" si="1"/>
        <v>#REF!</v>
      </c>
      <c r="AE1" s="143" t="e">
        <f t="shared" si="1"/>
        <v>#REF!</v>
      </c>
      <c r="AF1" s="143" t="s">
        <v>7288</v>
      </c>
      <c r="AG1" s="142" t="s">
        <v>7289</v>
      </c>
      <c r="AH1" s="12" t="s">
        <v>7290</v>
      </c>
      <c r="AI1" s="144" t="s">
        <v>7291</v>
      </c>
      <c r="AJ1" s="145" t="s">
        <v>7292</v>
      </c>
      <c r="AK1" s="145" t="s">
        <v>149</v>
      </c>
    </row>
    <row r="2" spans="1:37" ht="143" hidden="1" x14ac:dyDescent="0.35">
      <c r="A2" s="53">
        <v>163</v>
      </c>
      <c r="B2" s="53" t="s">
        <v>1277</v>
      </c>
      <c r="C2" s="53" t="s">
        <v>64</v>
      </c>
      <c r="D2" s="120" t="s">
        <v>1268</v>
      </c>
      <c r="E2" s="120"/>
      <c r="F2" s="118" t="s">
        <v>1279</v>
      </c>
      <c r="G2" s="121" t="s">
        <v>1271</v>
      </c>
      <c r="H2" s="121"/>
      <c r="I2" s="151" t="s">
        <v>7293</v>
      </c>
      <c r="J2" s="195" t="s">
        <v>50</v>
      </c>
      <c r="K2" s="159" t="s">
        <v>7294</v>
      </c>
      <c r="L2" s="232">
        <v>45861</v>
      </c>
      <c r="M2" s="159" t="s">
        <v>7295</v>
      </c>
      <c r="N2" s="108"/>
      <c r="O2" s="108"/>
      <c r="P2" s="108"/>
      <c r="Q2" s="108"/>
      <c r="R2" s="108"/>
      <c r="S2" s="108"/>
      <c r="T2" s="108"/>
      <c r="U2" s="108"/>
      <c r="V2" s="108"/>
      <c r="W2" s="108"/>
      <c r="X2" s="108">
        <v>1</v>
      </c>
      <c r="Y2" s="108"/>
      <c r="Z2" s="108"/>
      <c r="AA2" s="108"/>
      <c r="AB2" s="108"/>
      <c r="AC2" s="108"/>
      <c r="AD2" s="108"/>
      <c r="AE2" s="108"/>
      <c r="AF2" s="208" t="e">
        <f>VLOOKUP(MATCH(1,U2:AD2,0),#REF!,2,0)</f>
        <v>#REF!</v>
      </c>
      <c r="AG2" s="191"/>
      <c r="AH2" s="12"/>
      <c r="AI2" s="147"/>
      <c r="AJ2" s="148"/>
      <c r="AK2" s="89"/>
    </row>
    <row r="3" spans="1:37" x14ac:dyDescent="0.35">
      <c r="A3" s="53">
        <v>164</v>
      </c>
      <c r="B3" s="53" t="s">
        <v>1285</v>
      </c>
      <c r="C3" s="53" t="s">
        <v>64</v>
      </c>
      <c r="D3" s="120" t="s">
        <v>1268</v>
      </c>
      <c r="E3" s="120"/>
      <c r="F3" s="89" t="s">
        <v>1286</v>
      </c>
      <c r="G3" s="121" t="s">
        <v>1271</v>
      </c>
      <c r="H3" s="121"/>
      <c r="I3" s="151"/>
      <c r="J3" s="195" t="s">
        <v>45</v>
      </c>
      <c r="K3" s="146"/>
      <c r="L3" s="146"/>
      <c r="M3" s="146"/>
      <c r="N3" s="108">
        <v>1</v>
      </c>
      <c r="O3" s="108"/>
      <c r="P3" s="108"/>
      <c r="Q3" s="108"/>
      <c r="R3" s="108"/>
      <c r="S3" s="108"/>
      <c r="T3" s="108"/>
      <c r="U3" s="108"/>
      <c r="V3" s="108"/>
      <c r="W3" s="108"/>
      <c r="X3" s="108"/>
      <c r="Y3" s="108"/>
      <c r="Z3" s="108"/>
      <c r="AA3" s="108"/>
      <c r="AB3" s="108"/>
      <c r="AC3" s="108"/>
      <c r="AD3" s="108"/>
      <c r="AE3" s="108"/>
      <c r="AF3" s="108"/>
      <c r="AG3" s="214" t="s">
        <v>1287</v>
      </c>
      <c r="AH3" s="12"/>
      <c r="AI3" s="147" t="s">
        <v>181</v>
      </c>
      <c r="AJ3" s="148">
        <v>45790</v>
      </c>
      <c r="AK3" s="89"/>
    </row>
    <row r="4" spans="1:37" x14ac:dyDescent="0.35">
      <c r="A4" s="53">
        <v>165</v>
      </c>
      <c r="B4" s="53" t="s">
        <v>1297</v>
      </c>
      <c r="C4" s="53" t="s">
        <v>64</v>
      </c>
      <c r="D4" s="120" t="s">
        <v>1268</v>
      </c>
      <c r="E4" s="120"/>
      <c r="F4" s="89" t="s">
        <v>1298</v>
      </c>
      <c r="G4" s="121" t="s">
        <v>1271</v>
      </c>
      <c r="H4" s="121"/>
      <c r="I4" s="151"/>
      <c r="J4" s="195" t="s">
        <v>45</v>
      </c>
      <c r="K4" s="159"/>
      <c r="L4" s="159"/>
      <c r="M4" s="159"/>
      <c r="N4" s="108">
        <v>1</v>
      </c>
      <c r="O4" s="108"/>
      <c r="P4" s="108"/>
      <c r="Q4" s="108"/>
      <c r="R4" s="108"/>
      <c r="S4" s="108"/>
      <c r="T4" s="108"/>
      <c r="U4" s="108"/>
      <c r="V4" s="108"/>
      <c r="W4" s="108"/>
      <c r="X4" s="108"/>
      <c r="Y4" s="108"/>
      <c r="Z4" s="108"/>
      <c r="AA4" s="108"/>
      <c r="AB4" s="108"/>
      <c r="AC4" s="108"/>
      <c r="AD4" s="108"/>
      <c r="AE4" s="108"/>
      <c r="AF4" s="108"/>
      <c r="AG4" s="214" t="s">
        <v>1287</v>
      </c>
      <c r="AH4" s="12"/>
      <c r="AI4" s="147" t="s">
        <v>181</v>
      </c>
      <c r="AJ4" s="148">
        <v>45790</v>
      </c>
      <c r="AK4" s="89"/>
    </row>
    <row r="5" spans="1:37" ht="26" x14ac:dyDescent="0.35">
      <c r="A5" s="53">
        <v>166</v>
      </c>
      <c r="B5" s="53" t="s">
        <v>1300</v>
      </c>
      <c r="C5" s="53" t="s">
        <v>64</v>
      </c>
      <c r="D5" s="120" t="s">
        <v>1268</v>
      </c>
      <c r="E5" s="120"/>
      <c r="F5" s="118" t="s">
        <v>1301</v>
      </c>
      <c r="G5" s="121" t="s">
        <v>1271</v>
      </c>
      <c r="H5" s="121"/>
      <c r="I5" s="151"/>
      <c r="J5" s="195" t="s">
        <v>45</v>
      </c>
      <c r="K5" s="159"/>
      <c r="L5" s="159"/>
      <c r="M5" s="159"/>
      <c r="N5" s="108"/>
      <c r="O5" s="108"/>
      <c r="P5" s="108">
        <v>1</v>
      </c>
      <c r="Q5" s="108"/>
      <c r="R5" s="108"/>
      <c r="S5" s="108"/>
      <c r="T5" s="108"/>
      <c r="U5" s="108"/>
      <c r="V5" s="108"/>
      <c r="W5" s="108"/>
      <c r="X5" s="108"/>
      <c r="Y5" s="108"/>
      <c r="Z5" s="108"/>
      <c r="AA5" s="108"/>
      <c r="AB5" s="108"/>
      <c r="AC5" s="108"/>
      <c r="AD5" s="108"/>
      <c r="AE5" s="108"/>
      <c r="AF5" s="108"/>
      <c r="AG5" s="214" t="s">
        <v>1287</v>
      </c>
      <c r="AH5" s="12"/>
      <c r="AI5" s="147" t="s">
        <v>7296</v>
      </c>
      <c r="AJ5" s="148">
        <v>45803</v>
      </c>
      <c r="AK5" s="89"/>
    </row>
    <row r="6" spans="1:37" ht="182" hidden="1" x14ac:dyDescent="0.35">
      <c r="A6" s="53">
        <v>168</v>
      </c>
      <c r="B6" s="53" t="s">
        <v>1306</v>
      </c>
      <c r="C6" s="53" t="s">
        <v>64</v>
      </c>
      <c r="D6" s="120" t="s">
        <v>1268</v>
      </c>
      <c r="E6" s="120"/>
      <c r="F6" s="89" t="s">
        <v>1307</v>
      </c>
      <c r="G6" s="121" t="s">
        <v>1271</v>
      </c>
      <c r="H6" s="121"/>
      <c r="I6" s="151" t="s">
        <v>7297</v>
      </c>
      <c r="J6" s="195" t="s">
        <v>46</v>
      </c>
      <c r="K6" s="159" t="s">
        <v>7298</v>
      </c>
      <c r="L6" s="232">
        <v>45896</v>
      </c>
      <c r="M6" s="159"/>
      <c r="N6" s="108"/>
      <c r="O6" s="108"/>
      <c r="P6" s="108"/>
      <c r="Q6" s="108"/>
      <c r="R6" s="108"/>
      <c r="S6" s="108"/>
      <c r="T6" s="108"/>
      <c r="U6" s="108"/>
      <c r="V6" s="108"/>
      <c r="W6" s="108"/>
      <c r="X6" s="108"/>
      <c r="Y6" s="108"/>
      <c r="Z6" s="108"/>
      <c r="AA6" s="108"/>
      <c r="AB6" s="108"/>
      <c r="AC6" s="108">
        <v>1</v>
      </c>
      <c r="AD6" s="108"/>
      <c r="AE6" s="108"/>
      <c r="AF6" s="208" t="e">
        <f>VLOOKUP(MATCH(1,U6:AD6,0),#REF!,2,0)</f>
        <v>#REF!</v>
      </c>
      <c r="AG6" s="191"/>
      <c r="AH6" s="12"/>
      <c r="AI6" s="147"/>
      <c r="AJ6" s="148"/>
      <c r="AK6" s="89"/>
    </row>
    <row r="7" spans="1:37" ht="26" hidden="1" x14ac:dyDescent="0.35">
      <c r="A7" s="53">
        <v>83</v>
      </c>
      <c r="B7" s="53" t="s">
        <v>854</v>
      </c>
      <c r="C7" s="53" t="s">
        <v>7299</v>
      </c>
      <c r="D7" s="89" t="s">
        <v>199</v>
      </c>
      <c r="E7" s="89"/>
      <c r="F7" s="124" t="s">
        <v>855</v>
      </c>
      <c r="G7" s="119" t="s">
        <v>824</v>
      </c>
      <c r="H7" s="119"/>
      <c r="I7" s="110" t="s">
        <v>7300</v>
      </c>
      <c r="J7" s="195" t="s">
        <v>50</v>
      </c>
      <c r="K7" s="153" t="s">
        <v>517</v>
      </c>
      <c r="L7" s="153"/>
      <c r="M7" s="153"/>
      <c r="N7" s="108"/>
      <c r="O7" s="108"/>
      <c r="P7" s="108"/>
      <c r="Q7" s="108"/>
      <c r="R7" s="108"/>
      <c r="S7" s="108"/>
      <c r="T7" s="108"/>
      <c r="U7" s="108"/>
      <c r="V7" s="108"/>
      <c r="W7" s="108"/>
      <c r="X7" s="108"/>
      <c r="Y7" s="108"/>
      <c r="Z7" s="108"/>
      <c r="AA7" s="108"/>
      <c r="AB7" s="108"/>
      <c r="AC7" s="108"/>
      <c r="AD7" s="108"/>
      <c r="AE7" s="108"/>
      <c r="AF7" s="208" t="e">
        <f>VLOOKUP(MATCH(1,U7:AD7,0),#REF!,2,0)</f>
        <v>#N/A</v>
      </c>
      <c r="AG7" s="218"/>
      <c r="AH7" s="12"/>
      <c r="AI7" s="147"/>
      <c r="AJ7" s="148"/>
      <c r="AK7" s="89"/>
    </row>
    <row r="8" spans="1:37" ht="26" hidden="1" x14ac:dyDescent="0.35">
      <c r="A8" s="53">
        <v>84</v>
      </c>
      <c r="B8" s="53" t="s">
        <v>856</v>
      </c>
      <c r="C8" s="53" t="s">
        <v>7299</v>
      </c>
      <c r="D8" s="89" t="s">
        <v>184</v>
      </c>
      <c r="E8" s="89"/>
      <c r="F8" s="124" t="s">
        <v>857</v>
      </c>
      <c r="G8" s="119" t="s">
        <v>824</v>
      </c>
      <c r="H8" s="119"/>
      <c r="I8" s="110" t="s">
        <v>7300</v>
      </c>
      <c r="J8" s="195" t="s">
        <v>50</v>
      </c>
      <c r="K8" s="153" t="s">
        <v>517</v>
      </c>
      <c r="L8" s="153"/>
      <c r="M8" s="153"/>
      <c r="N8" s="108"/>
      <c r="O8" s="108"/>
      <c r="P8" s="108"/>
      <c r="Q8" s="108"/>
      <c r="R8" s="108"/>
      <c r="S8" s="108"/>
      <c r="T8" s="108"/>
      <c r="U8" s="108"/>
      <c r="V8" s="108"/>
      <c r="W8" s="108"/>
      <c r="X8" s="108"/>
      <c r="Y8" s="108"/>
      <c r="Z8" s="108"/>
      <c r="AA8" s="108"/>
      <c r="AB8" s="108"/>
      <c r="AC8" s="108"/>
      <c r="AD8" s="108"/>
      <c r="AE8" s="108"/>
      <c r="AF8" s="208" t="e">
        <f>VLOOKUP(MATCH(1,U8:AD8,0),#REF!,2,0)</f>
        <v>#N/A</v>
      </c>
      <c r="AG8" s="218"/>
      <c r="AH8" s="12"/>
      <c r="AI8" s="147"/>
      <c r="AJ8" s="148"/>
      <c r="AK8" s="89"/>
    </row>
    <row r="9" spans="1:37" ht="26" hidden="1" x14ac:dyDescent="0.35">
      <c r="A9" s="53">
        <v>85</v>
      </c>
      <c r="B9" s="53" t="s">
        <v>858</v>
      </c>
      <c r="C9" s="53" t="s">
        <v>7299</v>
      </c>
      <c r="D9" s="89" t="s">
        <v>184</v>
      </c>
      <c r="E9" s="89"/>
      <c r="F9" s="124" t="s">
        <v>63</v>
      </c>
      <c r="G9" s="119" t="s">
        <v>824</v>
      </c>
      <c r="H9" s="119"/>
      <c r="I9" s="110" t="s">
        <v>7300</v>
      </c>
      <c r="J9" s="195" t="s">
        <v>50</v>
      </c>
      <c r="K9" s="153" t="s">
        <v>517</v>
      </c>
      <c r="L9" s="153"/>
      <c r="M9" s="153"/>
      <c r="N9" s="108"/>
      <c r="O9" s="108"/>
      <c r="P9" s="108" t="s">
        <v>7301</v>
      </c>
      <c r="Q9" s="108"/>
      <c r="R9" s="108"/>
      <c r="S9" s="108"/>
      <c r="T9" s="108"/>
      <c r="U9" s="108"/>
      <c r="V9" s="108"/>
      <c r="W9" s="108"/>
      <c r="X9" s="108"/>
      <c r="Y9" s="108"/>
      <c r="Z9" s="108"/>
      <c r="AA9" s="108"/>
      <c r="AB9" s="108"/>
      <c r="AC9" s="108"/>
      <c r="AD9" s="108"/>
      <c r="AE9" s="108"/>
      <c r="AF9" s="208" t="e">
        <f>VLOOKUP(MATCH(1,U9:AD9,0),#REF!,2,0)</f>
        <v>#N/A</v>
      </c>
      <c r="AG9" s="218"/>
      <c r="AH9" s="12"/>
      <c r="AI9" s="147"/>
      <c r="AJ9" s="148"/>
      <c r="AK9" s="89"/>
    </row>
    <row r="10" spans="1:37" ht="26" hidden="1" x14ac:dyDescent="0.35">
      <c r="A10" s="53">
        <v>86</v>
      </c>
      <c r="B10" s="53" t="s">
        <v>859</v>
      </c>
      <c r="C10" s="53" t="s">
        <v>7299</v>
      </c>
      <c r="D10" s="89" t="s">
        <v>184</v>
      </c>
      <c r="E10" s="89"/>
      <c r="F10" s="124" t="s">
        <v>58</v>
      </c>
      <c r="G10" s="119" t="s">
        <v>824</v>
      </c>
      <c r="H10" s="119"/>
      <c r="I10" s="110" t="s">
        <v>7300</v>
      </c>
      <c r="J10" s="195" t="s">
        <v>50</v>
      </c>
      <c r="K10" s="153" t="s">
        <v>517</v>
      </c>
      <c r="L10" s="153"/>
      <c r="M10" s="153"/>
      <c r="N10" s="108"/>
      <c r="O10" s="108"/>
      <c r="P10" s="108"/>
      <c r="Q10" s="108"/>
      <c r="R10" s="108"/>
      <c r="S10" s="108"/>
      <c r="T10" s="108"/>
      <c r="U10" s="108"/>
      <c r="V10" s="108"/>
      <c r="W10" s="108"/>
      <c r="X10" s="108"/>
      <c r="Y10" s="108"/>
      <c r="Z10" s="108"/>
      <c r="AA10" s="108"/>
      <c r="AB10" s="108"/>
      <c r="AC10" s="108"/>
      <c r="AD10" s="108"/>
      <c r="AE10" s="108"/>
      <c r="AF10" s="208" t="e">
        <f>VLOOKUP(MATCH(1,U10:AD10,0),#REF!,2,0)</f>
        <v>#N/A</v>
      </c>
      <c r="AG10" s="218"/>
      <c r="AH10" s="12"/>
      <c r="AI10" s="147"/>
      <c r="AJ10" s="148"/>
      <c r="AK10" s="89"/>
    </row>
    <row r="11" spans="1:37" ht="26" hidden="1" x14ac:dyDescent="0.35">
      <c r="A11" s="53">
        <v>87</v>
      </c>
      <c r="B11" s="53" t="s">
        <v>860</v>
      </c>
      <c r="C11" s="53" t="s">
        <v>7299</v>
      </c>
      <c r="D11" s="89" t="s">
        <v>184</v>
      </c>
      <c r="E11" s="89"/>
      <c r="F11" s="124" t="s">
        <v>861</v>
      </c>
      <c r="G11" s="119" t="s">
        <v>824</v>
      </c>
      <c r="H11" s="119"/>
      <c r="I11" s="110" t="s">
        <v>7300</v>
      </c>
      <c r="J11" s="195" t="s">
        <v>50</v>
      </c>
      <c r="K11" s="153" t="s">
        <v>517</v>
      </c>
      <c r="L11" s="153"/>
      <c r="M11" s="153"/>
      <c r="N11" s="108"/>
      <c r="O11" s="108"/>
      <c r="P11" s="108"/>
      <c r="Q11" s="108"/>
      <c r="R11" s="108"/>
      <c r="S11" s="108"/>
      <c r="T11" s="108"/>
      <c r="U11" s="108"/>
      <c r="V11" s="108"/>
      <c r="W11" s="108"/>
      <c r="X11" s="108"/>
      <c r="Y11" s="108"/>
      <c r="Z11" s="108"/>
      <c r="AA11" s="108"/>
      <c r="AB11" s="108"/>
      <c r="AC11" s="108"/>
      <c r="AD11" s="108"/>
      <c r="AE11" s="108"/>
      <c r="AF11" s="208" t="e">
        <f>VLOOKUP(MATCH(1,U11:AD11,0),#REF!,2,0)</f>
        <v>#N/A</v>
      </c>
      <c r="AG11" s="218"/>
      <c r="AH11" s="12"/>
      <c r="AI11" s="147"/>
      <c r="AJ11" s="148"/>
      <c r="AK11" s="89"/>
    </row>
    <row r="12" spans="1:37" ht="26" hidden="1" x14ac:dyDescent="0.35">
      <c r="A12" s="53">
        <v>88</v>
      </c>
      <c r="B12" s="53" t="s">
        <v>862</v>
      </c>
      <c r="C12" s="53" t="s">
        <v>7299</v>
      </c>
      <c r="D12" s="89" t="s">
        <v>184</v>
      </c>
      <c r="E12" s="89"/>
      <c r="F12" s="124" t="s">
        <v>863</v>
      </c>
      <c r="G12" s="119" t="s">
        <v>824</v>
      </c>
      <c r="H12" s="119"/>
      <c r="I12" s="110" t="s">
        <v>7300</v>
      </c>
      <c r="J12" s="195" t="s">
        <v>50</v>
      </c>
      <c r="K12" s="153" t="s">
        <v>517</v>
      </c>
      <c r="L12" s="153"/>
      <c r="M12" s="153"/>
      <c r="N12" s="108"/>
      <c r="O12" s="108"/>
      <c r="P12" s="108"/>
      <c r="Q12" s="108"/>
      <c r="R12" s="108"/>
      <c r="S12" s="108"/>
      <c r="T12" s="108"/>
      <c r="U12" s="108"/>
      <c r="V12" s="108"/>
      <c r="W12" s="108"/>
      <c r="X12" s="108"/>
      <c r="Y12" s="108"/>
      <c r="Z12" s="108"/>
      <c r="AA12" s="108"/>
      <c r="AB12" s="108"/>
      <c r="AC12" s="108"/>
      <c r="AD12" s="108"/>
      <c r="AE12" s="108"/>
      <c r="AF12" s="208" t="e">
        <f>VLOOKUP(MATCH(1,U12:AD12,0),#REF!,2,0)</f>
        <v>#N/A</v>
      </c>
      <c r="AG12" s="218"/>
      <c r="AH12" s="12"/>
      <c r="AI12" s="147"/>
      <c r="AJ12" s="148"/>
      <c r="AK12" s="89"/>
    </row>
    <row r="13" spans="1:37" ht="26" hidden="1" x14ac:dyDescent="0.35">
      <c r="A13" s="53">
        <v>89</v>
      </c>
      <c r="B13" s="53" t="s">
        <v>864</v>
      </c>
      <c r="C13" s="53" t="s">
        <v>7299</v>
      </c>
      <c r="D13" s="89" t="s">
        <v>184</v>
      </c>
      <c r="E13" s="89"/>
      <c r="F13" s="124" t="s">
        <v>865</v>
      </c>
      <c r="G13" s="119" t="s">
        <v>824</v>
      </c>
      <c r="H13" s="119"/>
      <c r="I13" s="110" t="s">
        <v>7300</v>
      </c>
      <c r="J13" s="195" t="s">
        <v>50</v>
      </c>
      <c r="K13" s="153" t="s">
        <v>517</v>
      </c>
      <c r="L13" s="153"/>
      <c r="M13" s="153"/>
      <c r="N13" s="108"/>
      <c r="O13" s="108"/>
      <c r="P13" s="108"/>
      <c r="Q13" s="108"/>
      <c r="R13" s="108"/>
      <c r="S13" s="108"/>
      <c r="T13" s="108"/>
      <c r="U13" s="108"/>
      <c r="V13" s="108"/>
      <c r="W13" s="108"/>
      <c r="X13" s="108"/>
      <c r="Y13" s="108"/>
      <c r="Z13" s="108"/>
      <c r="AA13" s="108"/>
      <c r="AB13" s="108"/>
      <c r="AC13" s="108"/>
      <c r="AD13" s="108"/>
      <c r="AE13" s="108"/>
      <c r="AF13" s="208" t="e">
        <f>VLOOKUP(MATCH(1,U13:AD13,0),#REF!,2,0)</f>
        <v>#N/A</v>
      </c>
      <c r="AG13" s="218"/>
      <c r="AH13" s="12"/>
      <c r="AI13" s="147"/>
      <c r="AJ13" s="148"/>
      <c r="AK13" s="89"/>
    </row>
    <row r="14" spans="1:37" ht="26" hidden="1" x14ac:dyDescent="0.35">
      <c r="A14" s="53">
        <v>141</v>
      </c>
      <c r="B14" s="53" t="s">
        <v>876</v>
      </c>
      <c r="C14" s="53" t="s">
        <v>7299</v>
      </c>
      <c r="D14" s="89" t="s">
        <v>242</v>
      </c>
      <c r="E14" s="89"/>
      <c r="F14" s="89" t="s">
        <v>877</v>
      </c>
      <c r="G14" s="119" t="s">
        <v>824</v>
      </c>
      <c r="H14" s="119"/>
      <c r="I14" s="110" t="s">
        <v>7300</v>
      </c>
      <c r="J14" s="195" t="s">
        <v>50</v>
      </c>
      <c r="K14" s="153" t="s">
        <v>517</v>
      </c>
      <c r="L14" s="153"/>
      <c r="M14" s="153"/>
      <c r="N14" s="108"/>
      <c r="O14" s="108"/>
      <c r="P14" s="108"/>
      <c r="Q14" s="108"/>
      <c r="R14" s="108"/>
      <c r="S14" s="108"/>
      <c r="T14" s="108"/>
      <c r="U14" s="108"/>
      <c r="V14" s="108"/>
      <c r="W14" s="108"/>
      <c r="X14" s="108"/>
      <c r="Y14" s="108"/>
      <c r="Z14" s="108"/>
      <c r="AA14" s="108"/>
      <c r="AB14" s="108"/>
      <c r="AC14" s="108"/>
      <c r="AD14" s="108"/>
      <c r="AE14" s="108"/>
      <c r="AF14" s="208" t="e">
        <f>VLOOKUP(MATCH(1,U14:AD14,0),#REF!,2,0)</f>
        <v>#N/A</v>
      </c>
      <c r="AG14" s="218"/>
      <c r="AH14" s="12"/>
      <c r="AI14" s="147"/>
      <c r="AJ14" s="148"/>
      <c r="AK14" s="89"/>
    </row>
    <row r="15" spans="1:37" ht="26" hidden="1" x14ac:dyDescent="0.35">
      <c r="A15" s="53">
        <v>142</v>
      </c>
      <c r="B15" s="53" t="s">
        <v>882</v>
      </c>
      <c r="C15" s="53" t="s">
        <v>7299</v>
      </c>
      <c r="D15" s="89" t="s">
        <v>242</v>
      </c>
      <c r="E15" s="89"/>
      <c r="F15" s="89" t="s">
        <v>883</v>
      </c>
      <c r="G15" s="119" t="s">
        <v>824</v>
      </c>
      <c r="H15" s="119"/>
      <c r="I15" s="110" t="s">
        <v>7300</v>
      </c>
      <c r="J15" s="195" t="s">
        <v>50</v>
      </c>
      <c r="K15" s="153" t="s">
        <v>517</v>
      </c>
      <c r="L15" s="153"/>
      <c r="M15" s="153"/>
      <c r="N15" s="108"/>
      <c r="O15" s="108"/>
      <c r="P15" s="108"/>
      <c r="Q15" s="108"/>
      <c r="R15" s="108"/>
      <c r="S15" s="108"/>
      <c r="T15" s="108"/>
      <c r="U15" s="108"/>
      <c r="V15" s="108"/>
      <c r="W15" s="108"/>
      <c r="X15" s="108"/>
      <c r="Y15" s="108"/>
      <c r="Z15" s="108"/>
      <c r="AA15" s="108"/>
      <c r="AB15" s="108"/>
      <c r="AC15" s="108"/>
      <c r="AD15" s="108"/>
      <c r="AE15" s="108"/>
      <c r="AF15" s="208" t="e">
        <f>VLOOKUP(MATCH(1,U15:AD15,0),#REF!,2,0)</f>
        <v>#N/A</v>
      </c>
      <c r="AG15" s="218"/>
      <c r="AH15" s="12"/>
      <c r="AI15" s="147"/>
      <c r="AJ15" s="148"/>
      <c r="AK15" s="89"/>
    </row>
    <row r="16" spans="1:37" ht="26" hidden="1" x14ac:dyDescent="0.35">
      <c r="A16" s="53">
        <v>143</v>
      </c>
      <c r="B16" s="53" t="s">
        <v>886</v>
      </c>
      <c r="C16" s="53" t="s">
        <v>7299</v>
      </c>
      <c r="D16" s="89" t="s">
        <v>242</v>
      </c>
      <c r="E16" s="89"/>
      <c r="F16" s="89" t="s">
        <v>887</v>
      </c>
      <c r="G16" s="119" t="s">
        <v>824</v>
      </c>
      <c r="H16" s="119"/>
      <c r="I16" s="110" t="s">
        <v>7300</v>
      </c>
      <c r="J16" s="195" t="s">
        <v>50</v>
      </c>
      <c r="K16" s="153" t="s">
        <v>517</v>
      </c>
      <c r="L16" s="153"/>
      <c r="M16" s="153"/>
      <c r="N16" s="108"/>
      <c r="O16" s="108"/>
      <c r="P16" s="108"/>
      <c r="Q16" s="108"/>
      <c r="R16" s="108"/>
      <c r="S16" s="108"/>
      <c r="T16" s="108"/>
      <c r="U16" s="108"/>
      <c r="V16" s="108"/>
      <c r="W16" s="108"/>
      <c r="X16" s="108"/>
      <c r="Y16" s="108"/>
      <c r="Z16" s="108"/>
      <c r="AA16" s="108"/>
      <c r="AB16" s="108"/>
      <c r="AC16" s="108"/>
      <c r="AD16" s="108"/>
      <c r="AE16" s="108"/>
      <c r="AF16" s="208" t="e">
        <f>VLOOKUP(MATCH(1,U16:AD16,0),#REF!,2,0)</f>
        <v>#N/A</v>
      </c>
      <c r="AG16" s="218"/>
      <c r="AH16" s="12"/>
      <c r="AI16" s="147"/>
      <c r="AJ16" s="148"/>
      <c r="AK16" s="89"/>
    </row>
    <row r="17" spans="1:37" ht="26" hidden="1" x14ac:dyDescent="0.35">
      <c r="A17" s="53">
        <v>204</v>
      </c>
      <c r="B17" s="53" t="s">
        <v>821</v>
      </c>
      <c r="C17" s="53" t="s">
        <v>25</v>
      </c>
      <c r="D17" s="123" t="s">
        <v>822</v>
      </c>
      <c r="E17" s="123"/>
      <c r="F17" s="123" t="s">
        <v>823</v>
      </c>
      <c r="G17" s="121" t="s">
        <v>824</v>
      </c>
      <c r="H17" s="121"/>
      <c r="I17" s="151" t="s">
        <v>7300</v>
      </c>
      <c r="J17" s="195" t="s">
        <v>50</v>
      </c>
      <c r="K17" s="153" t="s">
        <v>517</v>
      </c>
      <c r="L17" s="153"/>
      <c r="M17" s="155"/>
      <c r="N17" s="108"/>
      <c r="O17" s="108"/>
      <c r="P17" s="108"/>
      <c r="Q17" s="108"/>
      <c r="R17" s="108"/>
      <c r="S17" s="108"/>
      <c r="T17" s="108"/>
      <c r="U17" s="108"/>
      <c r="V17" s="108"/>
      <c r="W17" s="108"/>
      <c r="X17" s="108"/>
      <c r="Y17" s="108"/>
      <c r="Z17" s="108"/>
      <c r="AA17" s="108"/>
      <c r="AB17" s="108"/>
      <c r="AC17" s="108"/>
      <c r="AD17" s="108"/>
      <c r="AE17" s="108"/>
      <c r="AF17" s="208" t="e">
        <f>VLOOKUP(MATCH(1,U17:AD17,0),#REF!,2,0)</f>
        <v>#N/A</v>
      </c>
      <c r="AG17" s="191"/>
      <c r="AH17" s="12"/>
      <c r="AI17" s="147"/>
      <c r="AJ17" s="148"/>
      <c r="AK17" s="89"/>
    </row>
    <row r="18" spans="1:37" ht="26" hidden="1" x14ac:dyDescent="0.35">
      <c r="A18" s="53">
        <v>205</v>
      </c>
      <c r="B18" s="53" t="s">
        <v>825</v>
      </c>
      <c r="C18" s="53" t="s">
        <v>25</v>
      </c>
      <c r="D18" s="123" t="s">
        <v>822</v>
      </c>
      <c r="E18" s="123"/>
      <c r="F18" s="123" t="s">
        <v>826</v>
      </c>
      <c r="G18" s="121" t="s">
        <v>824</v>
      </c>
      <c r="H18" s="121"/>
      <c r="I18" s="151" t="s">
        <v>7300</v>
      </c>
      <c r="J18" s="195" t="s">
        <v>50</v>
      </c>
      <c r="K18" s="153" t="s">
        <v>517</v>
      </c>
      <c r="L18" s="153"/>
      <c r="M18" s="155"/>
      <c r="N18" s="108"/>
      <c r="O18" s="108"/>
      <c r="P18" s="108"/>
      <c r="Q18" s="108"/>
      <c r="R18" s="108"/>
      <c r="S18" s="108"/>
      <c r="T18" s="108"/>
      <c r="U18" s="108"/>
      <c r="V18" s="108"/>
      <c r="W18" s="108"/>
      <c r="X18" s="108"/>
      <c r="Y18" s="108"/>
      <c r="Z18" s="108"/>
      <c r="AA18" s="108"/>
      <c r="AB18" s="108"/>
      <c r="AC18" s="108"/>
      <c r="AD18" s="108"/>
      <c r="AE18" s="108"/>
      <c r="AF18" s="208" t="e">
        <f>VLOOKUP(MATCH(1,U18:AD18,0),#REF!,2,0)</f>
        <v>#N/A</v>
      </c>
      <c r="AG18" s="191"/>
      <c r="AH18" s="12"/>
      <c r="AI18" s="147"/>
      <c r="AJ18" s="148"/>
      <c r="AK18" s="89"/>
    </row>
    <row r="19" spans="1:37" ht="26" hidden="1" x14ac:dyDescent="0.35">
      <c r="A19" s="53">
        <v>206</v>
      </c>
      <c r="B19" s="53" t="s">
        <v>827</v>
      </c>
      <c r="C19" s="53" t="s">
        <v>25</v>
      </c>
      <c r="D19" s="123" t="s">
        <v>822</v>
      </c>
      <c r="E19" s="123"/>
      <c r="F19" s="123" t="s">
        <v>828</v>
      </c>
      <c r="G19" s="121" t="s">
        <v>824</v>
      </c>
      <c r="H19" s="121"/>
      <c r="I19" s="151" t="s">
        <v>7300</v>
      </c>
      <c r="J19" s="195" t="s">
        <v>50</v>
      </c>
      <c r="K19" s="153" t="s">
        <v>517</v>
      </c>
      <c r="L19" s="153"/>
      <c r="M19" s="155"/>
      <c r="N19" s="108"/>
      <c r="O19" s="108"/>
      <c r="P19" s="108"/>
      <c r="Q19" s="108"/>
      <c r="R19" s="108"/>
      <c r="S19" s="108"/>
      <c r="T19" s="108"/>
      <c r="U19" s="108"/>
      <c r="V19" s="108"/>
      <c r="W19" s="108"/>
      <c r="X19" s="108"/>
      <c r="Y19" s="108"/>
      <c r="Z19" s="108"/>
      <c r="AA19" s="108"/>
      <c r="AB19" s="108"/>
      <c r="AC19" s="108"/>
      <c r="AD19" s="108"/>
      <c r="AE19" s="108"/>
      <c r="AF19" s="208" t="e">
        <f>VLOOKUP(MATCH(1,U19:AD19,0),#REF!,2,0)</f>
        <v>#N/A</v>
      </c>
      <c r="AG19" s="191"/>
      <c r="AH19" s="12"/>
      <c r="AI19" s="147"/>
      <c r="AJ19" s="148"/>
      <c r="AK19" s="89"/>
    </row>
    <row r="20" spans="1:37" ht="26" hidden="1" x14ac:dyDescent="0.35">
      <c r="A20" s="53">
        <v>271</v>
      </c>
      <c r="B20" s="53" t="s">
        <v>866</v>
      </c>
      <c r="C20" s="53" t="s">
        <v>7299</v>
      </c>
      <c r="D20" s="89" t="s">
        <v>217</v>
      </c>
      <c r="E20" s="89"/>
      <c r="F20" s="89" t="s">
        <v>867</v>
      </c>
      <c r="G20" s="119" t="s">
        <v>824</v>
      </c>
      <c r="H20" s="119"/>
      <c r="I20" s="110" t="s">
        <v>7300</v>
      </c>
      <c r="J20" s="195" t="s">
        <v>50</v>
      </c>
      <c r="K20" s="153" t="s">
        <v>517</v>
      </c>
      <c r="L20" s="153"/>
      <c r="M20" s="109"/>
      <c r="N20" s="108"/>
      <c r="O20" s="108"/>
      <c r="P20" s="108"/>
      <c r="Q20" s="108"/>
      <c r="R20" s="108"/>
      <c r="S20" s="108"/>
      <c r="T20" s="108"/>
      <c r="U20" s="108"/>
      <c r="V20" s="108"/>
      <c r="W20" s="108"/>
      <c r="X20" s="108"/>
      <c r="Y20" s="108"/>
      <c r="Z20" s="108"/>
      <c r="AA20" s="108"/>
      <c r="AB20" s="108"/>
      <c r="AC20" s="108"/>
      <c r="AD20" s="108"/>
      <c r="AE20" s="108"/>
      <c r="AF20" s="208" t="e">
        <f>VLOOKUP(MATCH(1,U20:AD20,0),#REF!,2,0)</f>
        <v>#N/A</v>
      </c>
      <c r="AG20" s="191"/>
      <c r="AH20" s="12"/>
      <c r="AI20" s="147"/>
      <c r="AJ20" s="148"/>
      <c r="AK20" s="89"/>
    </row>
    <row r="21" spans="1:37" ht="26" hidden="1" x14ac:dyDescent="0.35">
      <c r="A21" s="53">
        <v>272</v>
      </c>
      <c r="B21" s="53" t="s">
        <v>868</v>
      </c>
      <c r="C21" s="53" t="s">
        <v>7299</v>
      </c>
      <c r="D21" s="89" t="s">
        <v>217</v>
      </c>
      <c r="E21" s="89"/>
      <c r="F21" s="89" t="s">
        <v>869</v>
      </c>
      <c r="G21" s="119" t="s">
        <v>824</v>
      </c>
      <c r="H21" s="119"/>
      <c r="I21" s="110" t="s">
        <v>7300</v>
      </c>
      <c r="J21" s="195" t="s">
        <v>50</v>
      </c>
      <c r="K21" s="153" t="s">
        <v>517</v>
      </c>
      <c r="L21" s="153"/>
      <c r="M21" s="109"/>
      <c r="N21" s="108"/>
      <c r="O21" s="108"/>
      <c r="P21" s="108"/>
      <c r="Q21" s="108"/>
      <c r="R21" s="108"/>
      <c r="S21" s="108"/>
      <c r="T21" s="108"/>
      <c r="U21" s="108"/>
      <c r="V21" s="108"/>
      <c r="W21" s="108"/>
      <c r="X21" s="108"/>
      <c r="Y21" s="108"/>
      <c r="Z21" s="108"/>
      <c r="AA21" s="108"/>
      <c r="AB21" s="108"/>
      <c r="AC21" s="108"/>
      <c r="AD21" s="108"/>
      <c r="AE21" s="108"/>
      <c r="AF21" s="208" t="e">
        <f>VLOOKUP(MATCH(1,U21:AD21,0),#REF!,2,0)</f>
        <v>#N/A</v>
      </c>
      <c r="AG21" s="191"/>
      <c r="AH21" s="12"/>
      <c r="AI21" s="147"/>
      <c r="AJ21" s="148"/>
      <c r="AK21" s="89"/>
    </row>
    <row r="22" spans="1:37" ht="26" hidden="1" x14ac:dyDescent="0.35">
      <c r="A22" s="53">
        <v>273</v>
      </c>
      <c r="B22" s="53" t="s">
        <v>870</v>
      </c>
      <c r="C22" s="53" t="s">
        <v>7299</v>
      </c>
      <c r="D22" s="89" t="s">
        <v>217</v>
      </c>
      <c r="E22" s="89"/>
      <c r="F22" s="89" t="s">
        <v>871</v>
      </c>
      <c r="G22" s="119" t="s">
        <v>824</v>
      </c>
      <c r="H22" s="119"/>
      <c r="I22" s="110" t="s">
        <v>7300</v>
      </c>
      <c r="J22" s="195" t="s">
        <v>50</v>
      </c>
      <c r="K22" s="153" t="s">
        <v>517</v>
      </c>
      <c r="L22" s="153"/>
      <c r="M22" s="109"/>
      <c r="N22" s="108"/>
      <c r="O22" s="108"/>
      <c r="P22" s="108"/>
      <c r="Q22" s="108"/>
      <c r="R22" s="108"/>
      <c r="S22" s="108"/>
      <c r="T22" s="108"/>
      <c r="U22" s="108"/>
      <c r="V22" s="108"/>
      <c r="W22" s="108"/>
      <c r="X22" s="108"/>
      <c r="Y22" s="108"/>
      <c r="Z22" s="108"/>
      <c r="AA22" s="108"/>
      <c r="AB22" s="108"/>
      <c r="AC22" s="108"/>
      <c r="AD22" s="108"/>
      <c r="AE22" s="108"/>
      <c r="AF22" s="208" t="e">
        <f>VLOOKUP(MATCH(1,U22:AD22,0),#REF!,2,0)</f>
        <v>#N/A</v>
      </c>
      <c r="AG22" s="191"/>
      <c r="AH22" s="12"/>
      <c r="AI22" s="147"/>
      <c r="AJ22" s="148"/>
      <c r="AK22" s="89"/>
    </row>
    <row r="23" spans="1:37" ht="26" hidden="1" x14ac:dyDescent="0.35">
      <c r="A23" s="53">
        <v>274</v>
      </c>
      <c r="B23" s="53" t="s">
        <v>872</v>
      </c>
      <c r="C23" s="53" t="s">
        <v>7299</v>
      </c>
      <c r="D23" s="89" t="s">
        <v>217</v>
      </c>
      <c r="E23" s="89"/>
      <c r="F23" s="89" t="s">
        <v>873</v>
      </c>
      <c r="G23" s="119" t="s">
        <v>824</v>
      </c>
      <c r="H23" s="119"/>
      <c r="I23" s="110" t="s">
        <v>7300</v>
      </c>
      <c r="J23" s="195" t="s">
        <v>50</v>
      </c>
      <c r="K23" s="153" t="s">
        <v>517</v>
      </c>
      <c r="L23" s="153"/>
      <c r="M23" s="153"/>
      <c r="N23" s="108"/>
      <c r="O23" s="108"/>
      <c r="P23" s="108"/>
      <c r="Q23" s="108"/>
      <c r="R23" s="108"/>
      <c r="S23" s="108"/>
      <c r="T23" s="108"/>
      <c r="U23" s="108"/>
      <c r="V23" s="108"/>
      <c r="W23" s="108"/>
      <c r="X23" s="108"/>
      <c r="Y23" s="108"/>
      <c r="Z23" s="108"/>
      <c r="AA23" s="108"/>
      <c r="AB23" s="108"/>
      <c r="AC23" s="108"/>
      <c r="AD23" s="108"/>
      <c r="AE23" s="108"/>
      <c r="AF23" s="208" t="e">
        <f>VLOOKUP(MATCH(1,U23:AD23,0),#REF!,2,0)</f>
        <v>#N/A</v>
      </c>
      <c r="AG23" s="191"/>
      <c r="AH23" s="12"/>
      <c r="AI23" s="147"/>
      <c r="AJ23" s="148"/>
      <c r="AK23" s="89"/>
    </row>
    <row r="24" spans="1:37" ht="26" hidden="1" x14ac:dyDescent="0.35">
      <c r="A24" s="53">
        <v>275</v>
      </c>
      <c r="B24" s="53" t="s">
        <v>874</v>
      </c>
      <c r="C24" s="53" t="s">
        <v>7299</v>
      </c>
      <c r="D24" s="89" t="s">
        <v>184</v>
      </c>
      <c r="E24" s="89"/>
      <c r="F24" s="89" t="s">
        <v>875</v>
      </c>
      <c r="G24" s="119" t="s">
        <v>824</v>
      </c>
      <c r="H24" s="119"/>
      <c r="I24" s="110" t="s">
        <v>7300</v>
      </c>
      <c r="J24" s="195" t="s">
        <v>50</v>
      </c>
      <c r="K24" s="153" t="s">
        <v>517</v>
      </c>
      <c r="L24" s="153"/>
      <c r="M24" s="153"/>
      <c r="N24" s="108"/>
      <c r="O24" s="108"/>
      <c r="P24" s="108"/>
      <c r="Q24" s="108"/>
      <c r="R24" s="108"/>
      <c r="S24" s="108"/>
      <c r="T24" s="108"/>
      <c r="U24" s="108"/>
      <c r="V24" s="108"/>
      <c r="W24" s="108"/>
      <c r="X24" s="108"/>
      <c r="Y24" s="108"/>
      <c r="Z24" s="108"/>
      <c r="AA24" s="108"/>
      <c r="AB24" s="108"/>
      <c r="AC24" s="108"/>
      <c r="AD24" s="108"/>
      <c r="AE24" s="108"/>
      <c r="AF24" s="208" t="e">
        <f>VLOOKUP(MATCH(1,U24:AD24,0),#REF!,2,0)</f>
        <v>#N/A</v>
      </c>
      <c r="AG24" s="191"/>
      <c r="AH24" s="12"/>
      <c r="AI24" s="147"/>
      <c r="AJ24" s="148"/>
      <c r="AK24" s="89"/>
    </row>
    <row r="25" spans="1:37" hidden="1" x14ac:dyDescent="0.35">
      <c r="A25" s="53">
        <v>294</v>
      </c>
      <c r="B25" s="53" t="s">
        <v>1151</v>
      </c>
      <c r="C25" s="53" t="s">
        <v>14</v>
      </c>
      <c r="D25" s="89" t="s">
        <v>81</v>
      </c>
      <c r="E25" s="89"/>
      <c r="F25" s="89" t="s">
        <v>1152</v>
      </c>
      <c r="G25" s="119" t="s">
        <v>824</v>
      </c>
      <c r="H25" s="119"/>
      <c r="I25" s="110"/>
      <c r="J25" s="195" t="s">
        <v>46</v>
      </c>
      <c r="K25" s="109" t="s">
        <v>1153</v>
      </c>
      <c r="L25" s="109"/>
      <c r="M25" s="109"/>
      <c r="N25" s="108"/>
      <c r="O25" s="108"/>
      <c r="P25" s="108"/>
      <c r="Q25" s="108"/>
      <c r="R25" s="108"/>
      <c r="S25" s="108"/>
      <c r="T25" s="108"/>
      <c r="U25" s="108"/>
      <c r="V25" s="108">
        <v>1</v>
      </c>
      <c r="W25" s="108"/>
      <c r="X25" s="108"/>
      <c r="Y25" s="108"/>
      <c r="Z25" s="108"/>
      <c r="AA25" s="108"/>
      <c r="AB25" s="108"/>
      <c r="AC25" s="108"/>
      <c r="AD25" s="108"/>
      <c r="AE25" s="108"/>
      <c r="AF25" s="208" t="e">
        <f>VLOOKUP(MATCH(1,U25:AD25,0),#REF!,2,0)</f>
        <v>#REF!</v>
      </c>
      <c r="AG25" s="191"/>
      <c r="AH25" s="12"/>
      <c r="AI25" s="147"/>
      <c r="AJ25" s="148"/>
      <c r="AK25" s="89"/>
    </row>
    <row r="26" spans="1:37" ht="26" hidden="1" x14ac:dyDescent="0.35">
      <c r="A26" s="53">
        <v>305</v>
      </c>
      <c r="B26" s="53" t="s">
        <v>1356</v>
      </c>
      <c r="C26" s="53" t="s">
        <v>7299</v>
      </c>
      <c r="D26" s="120" t="s">
        <v>1039</v>
      </c>
      <c r="E26" s="120"/>
      <c r="F26" s="137" t="s">
        <v>1357</v>
      </c>
      <c r="G26" s="117" t="s">
        <v>824</v>
      </c>
      <c r="H26" s="117"/>
      <c r="I26" s="110" t="s">
        <v>7300</v>
      </c>
      <c r="J26" s="195" t="s">
        <v>50</v>
      </c>
      <c r="K26" s="153" t="s">
        <v>517</v>
      </c>
      <c r="L26" s="153"/>
      <c r="M26" s="149"/>
      <c r="N26" s="108"/>
      <c r="O26" s="108"/>
      <c r="P26" s="108"/>
      <c r="Q26" s="108"/>
      <c r="R26" s="108"/>
      <c r="S26" s="108"/>
      <c r="T26" s="108"/>
      <c r="U26" s="108"/>
      <c r="V26" s="108"/>
      <c r="W26" s="108"/>
      <c r="X26" s="108"/>
      <c r="Y26" s="108"/>
      <c r="Z26" s="108"/>
      <c r="AA26" s="108"/>
      <c r="AB26" s="108"/>
      <c r="AC26" s="108"/>
      <c r="AD26" s="108"/>
      <c r="AE26" s="108"/>
      <c r="AF26" s="208" t="e">
        <f>VLOOKUP(MATCH(1,U26:AD26,0),#REF!,2,0)</f>
        <v>#N/A</v>
      </c>
      <c r="AG26" s="191"/>
      <c r="AH26" s="12"/>
      <c r="AI26" s="147"/>
      <c r="AJ26" s="148"/>
      <c r="AK26" s="89"/>
    </row>
    <row r="27" spans="1:37" ht="26" hidden="1" x14ac:dyDescent="0.35">
      <c r="A27" s="53">
        <v>306</v>
      </c>
      <c r="B27" s="53" t="s">
        <v>1358</v>
      </c>
      <c r="C27" s="53" t="s">
        <v>7299</v>
      </c>
      <c r="D27" s="123" t="s">
        <v>1039</v>
      </c>
      <c r="E27" s="123"/>
      <c r="F27" s="138" t="s">
        <v>1359</v>
      </c>
      <c r="G27" s="117" t="s">
        <v>824</v>
      </c>
      <c r="H27" s="117"/>
      <c r="I27" s="110" t="s">
        <v>7300</v>
      </c>
      <c r="J27" s="195" t="s">
        <v>50</v>
      </c>
      <c r="K27" s="153" t="s">
        <v>517</v>
      </c>
      <c r="L27" s="153"/>
      <c r="M27" s="149"/>
      <c r="N27" s="108"/>
      <c r="O27" s="108"/>
      <c r="P27" s="108"/>
      <c r="Q27" s="108"/>
      <c r="R27" s="108"/>
      <c r="S27" s="108"/>
      <c r="T27" s="108"/>
      <c r="U27" s="108"/>
      <c r="V27" s="108"/>
      <c r="W27" s="108"/>
      <c r="X27" s="108"/>
      <c r="Y27" s="108"/>
      <c r="Z27" s="108"/>
      <c r="AA27" s="108"/>
      <c r="AB27" s="108"/>
      <c r="AC27" s="108"/>
      <c r="AD27" s="108"/>
      <c r="AE27" s="108"/>
      <c r="AF27" s="208" t="e">
        <f>VLOOKUP(MATCH(1,U27:AD27,0),#REF!,2,0)</f>
        <v>#N/A</v>
      </c>
      <c r="AG27" s="191"/>
      <c r="AH27" s="12"/>
      <c r="AI27" s="147"/>
      <c r="AJ27" s="148"/>
      <c r="AK27" s="89"/>
    </row>
    <row r="28" spans="1:37" ht="26" hidden="1" x14ac:dyDescent="0.35">
      <c r="A28" s="53">
        <v>307</v>
      </c>
      <c r="B28" s="53" t="s">
        <v>1360</v>
      </c>
      <c r="C28" s="53" t="s">
        <v>7299</v>
      </c>
      <c r="D28" s="123" t="s">
        <v>1039</v>
      </c>
      <c r="E28" s="123"/>
      <c r="F28" s="138" t="s">
        <v>1361</v>
      </c>
      <c r="G28" s="117" t="s">
        <v>824</v>
      </c>
      <c r="H28" s="117"/>
      <c r="I28" s="110" t="s">
        <v>7300</v>
      </c>
      <c r="J28" s="195" t="s">
        <v>50</v>
      </c>
      <c r="K28" s="153" t="s">
        <v>517</v>
      </c>
      <c r="L28" s="153"/>
      <c r="M28" s="149"/>
      <c r="N28" s="108"/>
      <c r="O28" s="108"/>
      <c r="P28" s="108"/>
      <c r="Q28" s="108"/>
      <c r="R28" s="108"/>
      <c r="S28" s="108"/>
      <c r="T28" s="108"/>
      <c r="U28" s="108"/>
      <c r="V28" s="108"/>
      <c r="W28" s="108"/>
      <c r="X28" s="108"/>
      <c r="Y28" s="108"/>
      <c r="Z28" s="108"/>
      <c r="AA28" s="108"/>
      <c r="AB28" s="108"/>
      <c r="AC28" s="108"/>
      <c r="AD28" s="108"/>
      <c r="AE28" s="108"/>
      <c r="AF28" s="208" t="e">
        <f>VLOOKUP(MATCH(1,U28:AD28,0),#REF!,2,0)</f>
        <v>#N/A</v>
      </c>
      <c r="AG28" s="191"/>
      <c r="AH28" s="12"/>
      <c r="AI28" s="147"/>
      <c r="AJ28" s="148"/>
      <c r="AK28" s="89"/>
    </row>
    <row r="29" spans="1:37" ht="26" hidden="1" x14ac:dyDescent="0.35">
      <c r="A29" s="53">
        <v>309</v>
      </c>
      <c r="B29" s="53" t="s">
        <v>1364</v>
      </c>
      <c r="C29" s="53" t="s">
        <v>7299</v>
      </c>
      <c r="D29" s="123" t="s">
        <v>1039</v>
      </c>
      <c r="E29" s="123"/>
      <c r="F29" s="138" t="s">
        <v>1365</v>
      </c>
      <c r="G29" s="117" t="s">
        <v>824</v>
      </c>
      <c r="H29" s="117"/>
      <c r="I29" s="110" t="s">
        <v>7300</v>
      </c>
      <c r="J29" s="195" t="s">
        <v>50</v>
      </c>
      <c r="K29" s="153" t="s">
        <v>517</v>
      </c>
      <c r="L29" s="153"/>
      <c r="M29" s="149"/>
      <c r="N29" s="108"/>
      <c r="O29" s="108"/>
      <c r="P29" s="108"/>
      <c r="Q29" s="108"/>
      <c r="R29" s="108"/>
      <c r="S29" s="108"/>
      <c r="T29" s="108"/>
      <c r="U29" s="108"/>
      <c r="V29" s="108"/>
      <c r="W29" s="108"/>
      <c r="X29" s="108"/>
      <c r="Y29" s="108"/>
      <c r="Z29" s="108"/>
      <c r="AA29" s="108"/>
      <c r="AB29" s="108"/>
      <c r="AC29" s="108"/>
      <c r="AD29" s="108"/>
      <c r="AE29" s="108"/>
      <c r="AF29" s="208" t="e">
        <f>VLOOKUP(MATCH(1,U29:AD29,0),#REF!,2,0)</f>
        <v>#N/A</v>
      </c>
      <c r="AG29" s="191"/>
      <c r="AH29" s="12"/>
      <c r="AI29" s="147"/>
      <c r="AJ29" s="148"/>
      <c r="AK29" s="89"/>
    </row>
    <row r="30" spans="1:37" ht="26" hidden="1" x14ac:dyDescent="0.35">
      <c r="A30" s="139">
        <v>310</v>
      </c>
      <c r="B30" s="53" t="s">
        <v>1366</v>
      </c>
      <c r="C30" s="53" t="s">
        <v>7299</v>
      </c>
      <c r="D30" s="140" t="s">
        <v>1039</v>
      </c>
      <c r="E30" s="140"/>
      <c r="F30" s="138" t="s">
        <v>1367</v>
      </c>
      <c r="G30" s="117" t="s">
        <v>824</v>
      </c>
      <c r="H30" s="117"/>
      <c r="I30" s="110" t="s">
        <v>7300</v>
      </c>
      <c r="J30" s="195" t="s">
        <v>50</v>
      </c>
      <c r="K30" s="153" t="s">
        <v>517</v>
      </c>
      <c r="L30" s="153"/>
      <c r="M30" s="164"/>
      <c r="N30" s="113"/>
      <c r="O30" s="113"/>
      <c r="P30" s="108"/>
      <c r="Q30" s="113"/>
      <c r="R30" s="108"/>
      <c r="S30" s="113"/>
      <c r="T30" s="113"/>
      <c r="U30" s="113"/>
      <c r="V30" s="113"/>
      <c r="W30" s="113"/>
      <c r="X30" s="113"/>
      <c r="Y30" s="113"/>
      <c r="Z30" s="113"/>
      <c r="AA30" s="113"/>
      <c r="AB30" s="113"/>
      <c r="AC30" s="113"/>
      <c r="AD30" s="113"/>
      <c r="AE30" s="113"/>
      <c r="AF30" s="208" t="e">
        <f>VLOOKUP(MATCH(1,U30:AD30,0),#REF!,2,0)</f>
        <v>#N/A</v>
      </c>
      <c r="AG30" s="233"/>
      <c r="AH30" s="12"/>
      <c r="AI30" s="147"/>
      <c r="AJ30" s="148"/>
      <c r="AK30" s="89"/>
    </row>
    <row r="31" spans="1:37" ht="26" hidden="1" x14ac:dyDescent="0.35">
      <c r="A31" s="53">
        <v>312</v>
      </c>
      <c r="B31" s="53" t="s">
        <v>1370</v>
      </c>
      <c r="C31" s="53" t="s">
        <v>7299</v>
      </c>
      <c r="D31" s="123" t="s">
        <v>1039</v>
      </c>
      <c r="E31" s="123"/>
      <c r="F31" s="138" t="s">
        <v>1371</v>
      </c>
      <c r="G31" s="117" t="s">
        <v>824</v>
      </c>
      <c r="H31" s="117"/>
      <c r="I31" s="146" t="s">
        <v>7293</v>
      </c>
      <c r="J31" s="195" t="s">
        <v>50</v>
      </c>
      <c r="K31" s="153" t="s">
        <v>517</v>
      </c>
      <c r="L31" s="153"/>
      <c r="M31" s="149"/>
      <c r="N31" s="108"/>
      <c r="O31" s="108"/>
      <c r="P31" s="108"/>
      <c r="Q31" s="108"/>
      <c r="R31" s="108"/>
      <c r="S31" s="108"/>
      <c r="T31" s="108"/>
      <c r="U31" s="108"/>
      <c r="V31" s="108"/>
      <c r="W31" s="108"/>
      <c r="X31" s="108"/>
      <c r="Y31" s="108"/>
      <c r="Z31" s="108"/>
      <c r="AA31" s="108"/>
      <c r="AB31" s="108"/>
      <c r="AC31" s="108"/>
      <c r="AD31" s="108"/>
      <c r="AE31" s="108"/>
      <c r="AF31" s="208" t="e">
        <f>VLOOKUP(MATCH(1,U31:AD31,0),#REF!,2,0)</f>
        <v>#N/A</v>
      </c>
      <c r="AG31" s="191"/>
      <c r="AH31" s="12"/>
      <c r="AI31" s="147"/>
      <c r="AJ31" s="148"/>
      <c r="AK31" s="89"/>
    </row>
    <row r="32" spans="1:37" ht="26" hidden="1" x14ac:dyDescent="0.35">
      <c r="A32" s="53">
        <v>313</v>
      </c>
      <c r="B32" s="53" t="s">
        <v>1372</v>
      </c>
      <c r="C32" s="53" t="s">
        <v>7299</v>
      </c>
      <c r="D32" s="123" t="s">
        <v>1039</v>
      </c>
      <c r="E32" s="123"/>
      <c r="F32" s="138" t="s">
        <v>1373</v>
      </c>
      <c r="G32" s="117" t="s">
        <v>824</v>
      </c>
      <c r="H32" s="117"/>
      <c r="I32" s="146" t="s">
        <v>7293</v>
      </c>
      <c r="J32" s="195" t="s">
        <v>50</v>
      </c>
      <c r="K32" s="153" t="s">
        <v>517</v>
      </c>
      <c r="L32" s="153"/>
      <c r="M32" s="109"/>
      <c r="N32" s="108"/>
      <c r="O32" s="108"/>
      <c r="P32" s="108"/>
      <c r="Q32" s="108"/>
      <c r="R32" s="108"/>
      <c r="S32" s="108"/>
      <c r="T32" s="108"/>
      <c r="U32" s="108"/>
      <c r="V32" s="108"/>
      <c r="W32" s="108"/>
      <c r="X32" s="108"/>
      <c r="Y32" s="108"/>
      <c r="Z32" s="108"/>
      <c r="AA32" s="108"/>
      <c r="AB32" s="108"/>
      <c r="AC32" s="108"/>
      <c r="AD32" s="108"/>
      <c r="AE32" s="108"/>
      <c r="AF32" s="208" t="e">
        <f>VLOOKUP(MATCH(1,U32:AD32,0),#REF!,2,0)</f>
        <v>#N/A</v>
      </c>
      <c r="AG32" s="191"/>
      <c r="AH32" s="12"/>
      <c r="AI32" s="147"/>
      <c r="AJ32" s="148"/>
      <c r="AK32" s="89"/>
    </row>
    <row r="33" spans="1:37" ht="26" hidden="1" x14ac:dyDescent="0.35">
      <c r="A33" s="53">
        <v>325</v>
      </c>
      <c r="B33" s="53" t="s">
        <v>878</v>
      </c>
      <c r="C33" s="53" t="s">
        <v>7299</v>
      </c>
      <c r="D33" s="89" t="s">
        <v>242</v>
      </c>
      <c r="E33" s="89"/>
      <c r="F33" s="89" t="s">
        <v>879</v>
      </c>
      <c r="G33" s="119" t="s">
        <v>824</v>
      </c>
      <c r="H33" s="119"/>
      <c r="I33" s="110" t="s">
        <v>7300</v>
      </c>
      <c r="J33" s="195" t="s">
        <v>50</v>
      </c>
      <c r="K33" s="153" t="s">
        <v>517</v>
      </c>
      <c r="L33" s="153"/>
      <c r="M33" s="153"/>
      <c r="N33" s="108"/>
      <c r="O33" s="108"/>
      <c r="P33" s="108"/>
      <c r="Q33" s="108"/>
      <c r="R33" s="108"/>
      <c r="S33" s="108"/>
      <c r="T33" s="108"/>
      <c r="U33" s="108"/>
      <c r="V33" s="108"/>
      <c r="W33" s="108"/>
      <c r="X33" s="108"/>
      <c r="Y33" s="108"/>
      <c r="Z33" s="108"/>
      <c r="AA33" s="108"/>
      <c r="AB33" s="108"/>
      <c r="AC33" s="108"/>
      <c r="AD33" s="108"/>
      <c r="AE33" s="108"/>
      <c r="AF33" s="208" t="e">
        <f>VLOOKUP(MATCH(1,U33:AD33,0),#REF!,2,0)</f>
        <v>#N/A</v>
      </c>
      <c r="AG33" s="191"/>
      <c r="AH33" s="12"/>
      <c r="AI33" s="147"/>
      <c r="AJ33" s="148"/>
      <c r="AK33" s="89"/>
    </row>
    <row r="34" spans="1:37" ht="26" hidden="1" x14ac:dyDescent="0.35">
      <c r="A34" s="53">
        <v>326</v>
      </c>
      <c r="B34" s="53" t="s">
        <v>880</v>
      </c>
      <c r="C34" s="53" t="s">
        <v>7299</v>
      </c>
      <c r="D34" s="89" t="s">
        <v>242</v>
      </c>
      <c r="E34" s="89"/>
      <c r="F34" s="89" t="s">
        <v>881</v>
      </c>
      <c r="G34" s="119" t="s">
        <v>824</v>
      </c>
      <c r="H34" s="119"/>
      <c r="I34" s="146" t="s">
        <v>7293</v>
      </c>
      <c r="J34" s="195" t="s">
        <v>50</v>
      </c>
      <c r="K34" s="153" t="s">
        <v>517</v>
      </c>
      <c r="L34" s="153"/>
      <c r="M34" s="153"/>
      <c r="N34" s="108"/>
      <c r="O34" s="108"/>
      <c r="P34" s="108"/>
      <c r="Q34" s="108"/>
      <c r="R34" s="108"/>
      <c r="S34" s="108"/>
      <c r="T34" s="108"/>
      <c r="U34" s="108"/>
      <c r="V34" s="108"/>
      <c r="W34" s="108"/>
      <c r="X34" s="108"/>
      <c r="Y34" s="108"/>
      <c r="Z34" s="108"/>
      <c r="AA34" s="108"/>
      <c r="AB34" s="108"/>
      <c r="AC34" s="108"/>
      <c r="AD34" s="108"/>
      <c r="AE34" s="108"/>
      <c r="AF34" s="208" t="e">
        <f>VLOOKUP(MATCH(1,U34:AD34,0),#REF!,2,0)</f>
        <v>#N/A</v>
      </c>
      <c r="AG34" s="191"/>
      <c r="AH34" s="12"/>
      <c r="AI34" s="147"/>
      <c r="AJ34" s="148"/>
      <c r="AK34" s="89"/>
    </row>
    <row r="35" spans="1:37" ht="26" hidden="1" x14ac:dyDescent="0.35">
      <c r="A35" s="53">
        <v>327</v>
      </c>
      <c r="B35" s="53" t="s">
        <v>888</v>
      </c>
      <c r="C35" s="53" t="s">
        <v>7299</v>
      </c>
      <c r="D35" s="89" t="s">
        <v>242</v>
      </c>
      <c r="E35" s="89"/>
      <c r="F35" s="89" t="s">
        <v>889</v>
      </c>
      <c r="G35" s="119" t="s">
        <v>824</v>
      </c>
      <c r="H35" s="119"/>
      <c r="I35" s="110" t="s">
        <v>7300</v>
      </c>
      <c r="J35" s="195" t="s">
        <v>50</v>
      </c>
      <c r="K35" s="153" t="s">
        <v>517</v>
      </c>
      <c r="L35" s="153"/>
      <c r="M35" s="153"/>
      <c r="N35" s="108"/>
      <c r="O35" s="108"/>
      <c r="P35" s="108"/>
      <c r="Q35" s="108"/>
      <c r="R35" s="108"/>
      <c r="S35" s="108"/>
      <c r="T35" s="108"/>
      <c r="U35" s="108"/>
      <c r="V35" s="108"/>
      <c r="W35" s="108"/>
      <c r="X35" s="108"/>
      <c r="Y35" s="108"/>
      <c r="Z35" s="108"/>
      <c r="AA35" s="108"/>
      <c r="AB35" s="108"/>
      <c r="AC35" s="108"/>
      <c r="AD35" s="108"/>
      <c r="AE35" s="108"/>
      <c r="AF35" s="208" t="e">
        <f>VLOOKUP(MATCH(1,U35:AD35,0),#REF!,2,0)</f>
        <v>#N/A</v>
      </c>
      <c r="AG35" s="191"/>
      <c r="AH35" s="12"/>
      <c r="AI35" s="147"/>
      <c r="AJ35" s="148"/>
      <c r="AK35" s="89"/>
    </row>
    <row r="36" spans="1:37" ht="26" hidden="1" x14ac:dyDescent="0.35">
      <c r="A36" s="53">
        <v>328</v>
      </c>
      <c r="B36" s="53" t="s">
        <v>890</v>
      </c>
      <c r="C36" s="53" t="s">
        <v>7299</v>
      </c>
      <c r="D36" s="89" t="s">
        <v>242</v>
      </c>
      <c r="E36" s="89"/>
      <c r="F36" s="89" t="s">
        <v>891</v>
      </c>
      <c r="G36" s="119" t="s">
        <v>824</v>
      </c>
      <c r="H36" s="119"/>
      <c r="I36" s="110" t="s">
        <v>7300</v>
      </c>
      <c r="J36" s="195" t="s">
        <v>50</v>
      </c>
      <c r="K36" s="153" t="s">
        <v>517</v>
      </c>
      <c r="L36" s="153"/>
      <c r="M36" s="153"/>
      <c r="N36" s="108"/>
      <c r="O36" s="108"/>
      <c r="P36" s="108"/>
      <c r="Q36" s="108"/>
      <c r="R36" s="108"/>
      <c r="S36" s="108"/>
      <c r="T36" s="108"/>
      <c r="U36" s="108"/>
      <c r="V36" s="108"/>
      <c r="W36" s="108"/>
      <c r="X36" s="108"/>
      <c r="Y36" s="108"/>
      <c r="Z36" s="108"/>
      <c r="AA36" s="108"/>
      <c r="AB36" s="108"/>
      <c r="AC36" s="108"/>
      <c r="AD36" s="108"/>
      <c r="AE36" s="108"/>
      <c r="AF36" s="208" t="e">
        <f>VLOOKUP(MATCH(1,U36:AD36,0),#REF!,2,0)</f>
        <v>#N/A</v>
      </c>
      <c r="AG36" s="191"/>
      <c r="AH36" s="12"/>
      <c r="AI36" s="147"/>
      <c r="AJ36" s="148"/>
      <c r="AK36" s="89"/>
    </row>
    <row r="37" spans="1:37" ht="26" hidden="1" x14ac:dyDescent="0.35">
      <c r="A37" s="53">
        <v>384</v>
      </c>
      <c r="B37" s="53" t="s">
        <v>884</v>
      </c>
      <c r="C37" s="53" t="s">
        <v>7299</v>
      </c>
      <c r="D37" s="89" t="s">
        <v>242</v>
      </c>
      <c r="E37" s="89"/>
      <c r="F37" s="89" t="s">
        <v>885</v>
      </c>
      <c r="G37" s="119" t="s">
        <v>824</v>
      </c>
      <c r="H37" s="119"/>
      <c r="I37" s="110" t="s">
        <v>7300</v>
      </c>
      <c r="J37" s="195" t="s">
        <v>50</v>
      </c>
      <c r="K37" s="153" t="s">
        <v>517</v>
      </c>
      <c r="L37" s="153"/>
      <c r="M37" s="153"/>
      <c r="N37" s="108"/>
      <c r="O37" s="108"/>
      <c r="P37" s="108"/>
      <c r="Q37" s="108"/>
      <c r="R37" s="108"/>
      <c r="S37" s="108"/>
      <c r="T37" s="108"/>
      <c r="U37" s="108"/>
      <c r="V37" s="108"/>
      <c r="W37" s="108"/>
      <c r="X37" s="108"/>
      <c r="Y37" s="108"/>
      <c r="Z37" s="108"/>
      <c r="AA37" s="108"/>
      <c r="AB37" s="108"/>
      <c r="AC37" s="108"/>
      <c r="AD37" s="108"/>
      <c r="AE37" s="108"/>
      <c r="AF37" s="208" t="e">
        <f>VLOOKUP(MATCH(1,U37:AD37,0),#REF!,2,0)</f>
        <v>#N/A</v>
      </c>
      <c r="AG37" s="191"/>
      <c r="AH37" s="12"/>
      <c r="AI37" s="147"/>
      <c r="AJ37" s="148"/>
      <c r="AK37" s="89"/>
    </row>
    <row r="38" spans="1:37" ht="26" hidden="1" x14ac:dyDescent="0.35">
      <c r="A38" s="53">
        <v>144</v>
      </c>
      <c r="B38" s="53" t="s">
        <v>892</v>
      </c>
      <c r="C38" s="53" t="s">
        <v>7299</v>
      </c>
      <c r="D38" s="89" t="s">
        <v>242</v>
      </c>
      <c r="E38" s="89"/>
      <c r="F38" s="89" t="s">
        <v>893</v>
      </c>
      <c r="G38" s="119" t="s">
        <v>824</v>
      </c>
      <c r="H38" s="119"/>
      <c r="I38" s="110" t="s">
        <v>7300</v>
      </c>
      <c r="J38" s="195" t="s">
        <v>50</v>
      </c>
      <c r="K38" s="153" t="s">
        <v>517</v>
      </c>
      <c r="L38" s="153"/>
      <c r="M38" s="153"/>
      <c r="N38" s="108"/>
      <c r="O38" s="108"/>
      <c r="P38" s="108"/>
      <c r="Q38" s="108"/>
      <c r="R38" s="108"/>
      <c r="S38" s="108"/>
      <c r="T38" s="108"/>
      <c r="U38" s="108"/>
      <c r="V38" s="108"/>
      <c r="W38" s="108"/>
      <c r="X38" s="108"/>
      <c r="Y38" s="108"/>
      <c r="Z38" s="108"/>
      <c r="AA38" s="108"/>
      <c r="AB38" s="108"/>
      <c r="AC38" s="108"/>
      <c r="AD38" s="108"/>
      <c r="AE38" s="108"/>
      <c r="AF38" s="208" t="e">
        <f>VLOOKUP(MATCH(1,U38:AD38,0),#REF!,2,0)</f>
        <v>#N/A</v>
      </c>
      <c r="AG38" s="218"/>
      <c r="AH38" s="12"/>
      <c r="AI38" s="147"/>
      <c r="AJ38" s="148"/>
      <c r="AK38" s="89"/>
    </row>
    <row r="39" spans="1:37" ht="26" x14ac:dyDescent="0.35">
      <c r="A39" s="53">
        <v>31</v>
      </c>
      <c r="B39" s="53" t="s">
        <v>523</v>
      </c>
      <c r="C39" s="53" t="s">
        <v>61</v>
      </c>
      <c r="D39" s="89" t="s">
        <v>524</v>
      </c>
      <c r="E39" s="89"/>
      <c r="F39" s="89" t="s">
        <v>525</v>
      </c>
      <c r="G39" s="117" t="s">
        <v>7302</v>
      </c>
      <c r="H39" s="117"/>
      <c r="I39" s="146" t="s">
        <v>7303</v>
      </c>
      <c r="J39" s="195" t="s">
        <v>45</v>
      </c>
      <c r="K39" s="154" t="s">
        <v>7304</v>
      </c>
      <c r="L39" s="154"/>
      <c r="M39" s="154"/>
      <c r="N39" s="108"/>
      <c r="O39" s="108"/>
      <c r="P39" s="108"/>
      <c r="Q39" s="108"/>
      <c r="R39" s="108"/>
      <c r="S39" s="108"/>
      <c r="T39" s="108"/>
      <c r="U39" s="108"/>
      <c r="V39" s="108"/>
      <c r="W39" s="108"/>
      <c r="X39" s="108">
        <v>1</v>
      </c>
      <c r="Y39" s="108"/>
      <c r="Z39" s="108"/>
      <c r="AA39" s="108"/>
      <c r="AB39" s="108"/>
      <c r="AC39" s="108"/>
      <c r="AD39" s="108"/>
      <c r="AE39" s="108"/>
      <c r="AF39" s="108"/>
      <c r="AG39" s="215" t="s">
        <v>530</v>
      </c>
      <c r="AH39" s="12"/>
      <c r="AI39" s="147" t="s">
        <v>529</v>
      </c>
      <c r="AJ39" s="148">
        <v>45810</v>
      </c>
      <c r="AK39" s="89"/>
    </row>
    <row r="40" spans="1:37" ht="26" x14ac:dyDescent="0.35">
      <c r="A40" s="53">
        <v>32</v>
      </c>
      <c r="B40" s="53" t="s">
        <v>532</v>
      </c>
      <c r="C40" s="53" t="s">
        <v>61</v>
      </c>
      <c r="D40" s="89" t="s">
        <v>524</v>
      </c>
      <c r="E40" s="89"/>
      <c r="F40" s="89" t="s">
        <v>533</v>
      </c>
      <c r="G40" s="117" t="s">
        <v>7302</v>
      </c>
      <c r="H40" s="117"/>
      <c r="I40" s="146" t="s">
        <v>7303</v>
      </c>
      <c r="J40" s="195" t="s">
        <v>45</v>
      </c>
      <c r="K40" s="154" t="s">
        <v>7304</v>
      </c>
      <c r="L40" s="154"/>
      <c r="M40" s="154"/>
      <c r="N40" s="108"/>
      <c r="O40" s="108"/>
      <c r="P40" s="108"/>
      <c r="Q40" s="108"/>
      <c r="R40" s="108"/>
      <c r="S40" s="108"/>
      <c r="T40" s="108"/>
      <c r="U40" s="108"/>
      <c r="V40" s="108"/>
      <c r="W40" s="108"/>
      <c r="X40" s="108">
        <v>1</v>
      </c>
      <c r="Y40" s="108"/>
      <c r="Z40" s="108"/>
      <c r="AA40" s="108"/>
      <c r="AB40" s="108"/>
      <c r="AC40" s="108"/>
      <c r="AD40" s="108"/>
      <c r="AE40" s="108"/>
      <c r="AF40" s="108"/>
      <c r="AG40" s="215" t="s">
        <v>534</v>
      </c>
      <c r="AH40" s="12"/>
      <c r="AI40" s="147" t="s">
        <v>529</v>
      </c>
      <c r="AJ40" s="148">
        <v>45810</v>
      </c>
      <c r="AK40" s="89"/>
    </row>
    <row r="41" spans="1:37" x14ac:dyDescent="0.35">
      <c r="A41" s="53">
        <v>33</v>
      </c>
      <c r="B41" s="53" t="s">
        <v>535</v>
      </c>
      <c r="C41" s="53" t="s">
        <v>61</v>
      </c>
      <c r="D41" s="89" t="s">
        <v>536</v>
      </c>
      <c r="E41" s="89"/>
      <c r="F41" s="89" t="s">
        <v>537</v>
      </c>
      <c r="G41" s="117" t="s">
        <v>7302</v>
      </c>
      <c r="H41" s="117"/>
      <c r="I41" s="146"/>
      <c r="J41" s="195" t="s">
        <v>45</v>
      </c>
      <c r="K41" s="155"/>
      <c r="L41" s="155"/>
      <c r="M41" s="155"/>
      <c r="N41" s="108"/>
      <c r="O41" s="108"/>
      <c r="P41" s="108"/>
      <c r="Q41" s="108"/>
      <c r="R41" s="108"/>
      <c r="S41" s="108"/>
      <c r="T41" s="108"/>
      <c r="U41" s="108"/>
      <c r="V41" s="108"/>
      <c r="W41" s="108"/>
      <c r="X41" s="108"/>
      <c r="Y41" s="108"/>
      <c r="Z41" s="108"/>
      <c r="AA41" s="108"/>
      <c r="AB41" s="108"/>
      <c r="AC41" s="108"/>
      <c r="AD41" s="108"/>
      <c r="AE41" s="108"/>
      <c r="AF41" s="108"/>
      <c r="AG41" s="215" t="s">
        <v>540</v>
      </c>
      <c r="AH41" s="12"/>
      <c r="AI41" s="147" t="s">
        <v>529</v>
      </c>
      <c r="AJ41" s="148">
        <v>45810</v>
      </c>
      <c r="AK41" s="89"/>
    </row>
    <row r="42" spans="1:37" x14ac:dyDescent="0.35">
      <c r="A42" s="53">
        <v>34</v>
      </c>
      <c r="B42" s="53" t="s">
        <v>541</v>
      </c>
      <c r="C42" s="53" t="s">
        <v>61</v>
      </c>
      <c r="D42" s="89" t="s">
        <v>542</v>
      </c>
      <c r="E42" s="89"/>
      <c r="F42" s="89" t="s">
        <v>543</v>
      </c>
      <c r="G42" s="117" t="s">
        <v>7302</v>
      </c>
      <c r="H42" s="117"/>
      <c r="I42" s="146"/>
      <c r="J42" s="195" t="s">
        <v>45</v>
      </c>
      <c r="K42" s="109"/>
      <c r="L42" s="109"/>
      <c r="M42" s="109"/>
      <c r="N42" s="108"/>
      <c r="O42" s="108"/>
      <c r="P42" s="108"/>
      <c r="Q42" s="108"/>
      <c r="R42" s="108"/>
      <c r="S42" s="108"/>
      <c r="T42" s="108"/>
      <c r="U42" s="108"/>
      <c r="V42" s="108"/>
      <c r="W42" s="108"/>
      <c r="X42" s="108"/>
      <c r="Y42" s="108"/>
      <c r="Z42" s="108"/>
      <c r="AA42" s="108"/>
      <c r="AB42" s="108"/>
      <c r="AC42" s="108"/>
      <c r="AD42" s="108"/>
      <c r="AE42" s="108"/>
      <c r="AF42" s="108"/>
      <c r="AG42" s="215" t="s">
        <v>545</v>
      </c>
      <c r="AH42" s="12"/>
      <c r="AI42" s="147" t="s">
        <v>529</v>
      </c>
      <c r="AJ42" s="148">
        <v>45810</v>
      </c>
      <c r="AK42" s="89"/>
    </row>
    <row r="43" spans="1:37" x14ac:dyDescent="0.35">
      <c r="A43" s="53">
        <v>35</v>
      </c>
      <c r="B43" s="53" t="s">
        <v>546</v>
      </c>
      <c r="C43" s="53" t="s">
        <v>61</v>
      </c>
      <c r="D43" s="89" t="s">
        <v>542</v>
      </c>
      <c r="E43" s="89"/>
      <c r="F43" s="89" t="s">
        <v>547</v>
      </c>
      <c r="G43" s="117" t="s">
        <v>7302</v>
      </c>
      <c r="H43" s="117"/>
      <c r="I43" s="146"/>
      <c r="J43" s="195" t="s">
        <v>45</v>
      </c>
      <c r="K43" s="191" t="s">
        <v>549</v>
      </c>
      <c r="L43" s="109"/>
      <c r="M43" s="191" t="s">
        <v>549</v>
      </c>
      <c r="N43" s="108"/>
      <c r="O43" s="108"/>
      <c r="P43" s="108"/>
      <c r="Q43" s="108"/>
      <c r="R43" s="108"/>
      <c r="S43" s="108"/>
      <c r="T43" s="108"/>
      <c r="U43" s="108"/>
      <c r="V43" s="108">
        <v>1</v>
      </c>
      <c r="W43" s="108"/>
      <c r="X43" s="108"/>
      <c r="Y43" s="108"/>
      <c r="Z43" s="108"/>
      <c r="AA43" s="108"/>
      <c r="AB43" s="108"/>
      <c r="AC43" s="108"/>
      <c r="AD43" s="108"/>
      <c r="AE43" s="108"/>
      <c r="AF43" s="208" t="e">
        <f>VLOOKUP(MATCH(1,U43:AD43,0),#REF!,2,0)</f>
        <v>#REF!</v>
      </c>
      <c r="AG43" s="215" t="s">
        <v>550</v>
      </c>
      <c r="AH43" s="12"/>
      <c r="AI43" s="147" t="s">
        <v>549</v>
      </c>
      <c r="AJ43" s="256">
        <v>45845</v>
      </c>
      <c r="AK43" s="89" t="s">
        <v>549</v>
      </c>
    </row>
    <row r="44" spans="1:37" ht="60" hidden="1" x14ac:dyDescent="0.35">
      <c r="A44" s="53">
        <v>36</v>
      </c>
      <c r="B44" s="53" t="s">
        <v>551</v>
      </c>
      <c r="C44" s="53" t="s">
        <v>61</v>
      </c>
      <c r="D44" s="89" t="s">
        <v>542</v>
      </c>
      <c r="E44" s="89"/>
      <c r="F44" s="125" t="s">
        <v>552</v>
      </c>
      <c r="G44" s="117" t="s">
        <v>7302</v>
      </c>
      <c r="H44" s="117"/>
      <c r="I44" s="146" t="s">
        <v>7293</v>
      </c>
      <c r="J44" s="195" t="s">
        <v>48</v>
      </c>
      <c r="K44" s="228" t="s">
        <v>7305</v>
      </c>
      <c r="L44" s="228"/>
      <c r="M44" s="109" t="s">
        <v>7306</v>
      </c>
      <c r="N44" s="108"/>
      <c r="O44" s="108"/>
      <c r="P44" s="108"/>
      <c r="Q44" s="108"/>
      <c r="R44" s="108"/>
      <c r="S44" s="108"/>
      <c r="T44" s="108"/>
      <c r="V44" s="108"/>
      <c r="W44" s="108"/>
      <c r="X44" s="108"/>
      <c r="Y44" s="108"/>
      <c r="Z44" s="108"/>
      <c r="AA44" s="108"/>
      <c r="AB44" s="108">
        <v>1</v>
      </c>
      <c r="AC44" s="108"/>
      <c r="AD44" s="108"/>
      <c r="AE44" s="108"/>
      <c r="AF44" s="208">
        <v>45930</v>
      </c>
      <c r="AG44" s="215" t="s">
        <v>554</v>
      </c>
      <c r="AH44" s="12"/>
      <c r="AI44" s="147"/>
      <c r="AJ44" s="148"/>
      <c r="AK44" s="89"/>
    </row>
    <row r="45" spans="1:37" x14ac:dyDescent="0.35">
      <c r="A45" s="53">
        <v>37</v>
      </c>
      <c r="B45" s="53" t="s">
        <v>556</v>
      </c>
      <c r="C45" s="53" t="s">
        <v>61</v>
      </c>
      <c r="D45" s="89" t="s">
        <v>542</v>
      </c>
      <c r="E45" s="89"/>
      <c r="F45" s="89" t="s">
        <v>557</v>
      </c>
      <c r="G45" s="117" t="s">
        <v>7302</v>
      </c>
      <c r="H45" s="117"/>
      <c r="I45" s="146"/>
      <c r="J45" s="195" t="s">
        <v>45</v>
      </c>
      <c r="K45" s="109"/>
      <c r="L45" s="109"/>
      <c r="M45" s="109"/>
      <c r="N45" s="108"/>
      <c r="O45" s="108"/>
      <c r="P45" s="108"/>
      <c r="Q45" s="108"/>
      <c r="R45" s="108"/>
      <c r="S45" s="108"/>
      <c r="T45" s="108"/>
      <c r="U45" s="108"/>
      <c r="V45" s="108"/>
      <c r="W45" s="108"/>
      <c r="X45" s="108"/>
      <c r="Y45" s="108"/>
      <c r="Z45" s="108"/>
      <c r="AA45" s="108"/>
      <c r="AB45" s="108"/>
      <c r="AC45" s="108"/>
      <c r="AD45" s="108"/>
      <c r="AE45" s="108"/>
      <c r="AF45" s="108">
        <v>45882</v>
      </c>
      <c r="AG45" s="215" t="s">
        <v>558</v>
      </c>
      <c r="AH45" s="12"/>
      <c r="AI45" s="147" t="s">
        <v>529</v>
      </c>
      <c r="AJ45" s="148">
        <v>45810</v>
      </c>
      <c r="AK45" s="89"/>
    </row>
    <row r="46" spans="1:37" x14ac:dyDescent="0.35">
      <c r="A46" s="53">
        <v>38</v>
      </c>
      <c r="B46" s="53" t="s">
        <v>559</v>
      </c>
      <c r="C46" s="53" t="s">
        <v>61</v>
      </c>
      <c r="D46" s="89" t="s">
        <v>542</v>
      </c>
      <c r="E46" s="89"/>
      <c r="F46" s="89" t="s">
        <v>560</v>
      </c>
      <c r="G46" s="117" t="s">
        <v>7302</v>
      </c>
      <c r="H46" s="117"/>
      <c r="I46" s="146"/>
      <c r="J46" s="195" t="s">
        <v>45</v>
      </c>
      <c r="K46" s="109"/>
      <c r="L46" s="109"/>
      <c r="M46" s="109"/>
      <c r="N46" s="108"/>
      <c r="O46" s="108"/>
      <c r="P46" s="108"/>
      <c r="Q46" s="108"/>
      <c r="R46" s="108"/>
      <c r="S46" s="108"/>
      <c r="T46" s="108"/>
      <c r="U46" s="108"/>
      <c r="V46" s="108"/>
      <c r="W46" s="108"/>
      <c r="X46" s="108"/>
      <c r="Y46" s="108"/>
      <c r="Z46" s="108"/>
      <c r="AA46" s="108"/>
      <c r="AB46" s="108"/>
      <c r="AC46" s="108"/>
      <c r="AD46" s="108"/>
      <c r="AE46" s="108"/>
      <c r="AF46" s="108">
        <v>45882</v>
      </c>
      <c r="AG46" s="215" t="s">
        <v>562</v>
      </c>
      <c r="AH46" s="12"/>
      <c r="AI46" s="147" t="s">
        <v>529</v>
      </c>
      <c r="AJ46" s="148">
        <v>45810</v>
      </c>
      <c r="AK46" s="89"/>
    </row>
    <row r="47" spans="1:37" x14ac:dyDescent="0.35">
      <c r="A47" s="53">
        <v>39</v>
      </c>
      <c r="B47" s="53" t="s">
        <v>563</v>
      </c>
      <c r="C47" s="53" t="s">
        <v>61</v>
      </c>
      <c r="D47" s="89" t="s">
        <v>542</v>
      </c>
      <c r="E47" s="89"/>
      <c r="F47" s="89" t="s">
        <v>564</v>
      </c>
      <c r="G47" s="117" t="s">
        <v>7302</v>
      </c>
      <c r="H47" s="117"/>
      <c r="I47" s="146"/>
      <c r="J47" s="195" t="s">
        <v>45</v>
      </c>
      <c r="K47" s="109"/>
      <c r="L47" s="109"/>
      <c r="M47" s="109"/>
      <c r="N47" s="108"/>
      <c r="O47" s="108"/>
      <c r="P47" s="108"/>
      <c r="Q47" s="108"/>
      <c r="R47" s="108"/>
      <c r="S47" s="108"/>
      <c r="T47" s="108"/>
      <c r="U47" s="108"/>
      <c r="V47" s="108"/>
      <c r="W47" s="108"/>
      <c r="X47" s="108"/>
      <c r="Y47" s="108"/>
      <c r="Z47" s="108"/>
      <c r="AA47" s="108"/>
      <c r="AB47" s="108"/>
      <c r="AC47" s="108"/>
      <c r="AD47" s="108"/>
      <c r="AE47" s="108"/>
      <c r="AF47" s="108">
        <v>45882</v>
      </c>
      <c r="AG47" s="215" t="s">
        <v>566</v>
      </c>
      <c r="AH47" s="12"/>
      <c r="AI47" s="147" t="s">
        <v>529</v>
      </c>
      <c r="AJ47" s="148">
        <v>45810</v>
      </c>
      <c r="AK47" s="89"/>
    </row>
    <row r="48" spans="1:37" x14ac:dyDescent="0.35">
      <c r="A48" s="53">
        <v>40</v>
      </c>
      <c r="B48" s="53" t="s">
        <v>567</v>
      </c>
      <c r="C48" s="53" t="s">
        <v>61</v>
      </c>
      <c r="D48" s="89" t="s">
        <v>568</v>
      </c>
      <c r="E48" s="89"/>
      <c r="F48" s="89" t="s">
        <v>569</v>
      </c>
      <c r="G48" s="117" t="s">
        <v>7302</v>
      </c>
      <c r="H48" s="117"/>
      <c r="I48" s="146"/>
      <c r="J48" s="195" t="s">
        <v>45</v>
      </c>
      <c r="K48" s="109" t="s">
        <v>570</v>
      </c>
      <c r="L48" s="109"/>
      <c r="M48" s="109" t="s">
        <v>570</v>
      </c>
      <c r="N48" s="108"/>
      <c r="O48" s="108"/>
      <c r="P48" s="108"/>
      <c r="Q48" s="108"/>
      <c r="R48" s="108"/>
      <c r="S48" s="108"/>
      <c r="T48" s="108"/>
      <c r="U48" s="108"/>
      <c r="V48" s="108"/>
      <c r="W48" s="108"/>
      <c r="X48" s="53"/>
      <c r="Y48" s="108">
        <v>1</v>
      </c>
      <c r="Z48" s="108"/>
      <c r="AA48" s="108"/>
      <c r="AB48" s="108"/>
      <c r="AC48" s="53"/>
      <c r="AD48" s="53"/>
      <c r="AE48" s="53"/>
      <c r="AF48" s="208">
        <v>45882</v>
      </c>
      <c r="AG48" s="215" t="s">
        <v>571</v>
      </c>
      <c r="AH48" s="12"/>
      <c r="AI48" s="147" t="s">
        <v>570</v>
      </c>
      <c r="AJ48" s="148">
        <v>45847</v>
      </c>
      <c r="AK48" s="89" t="s">
        <v>570</v>
      </c>
    </row>
    <row r="49" spans="1:37" x14ac:dyDescent="0.35">
      <c r="A49" s="53">
        <v>41</v>
      </c>
      <c r="B49" s="53" t="s">
        <v>572</v>
      </c>
      <c r="C49" s="53" t="s">
        <v>61</v>
      </c>
      <c r="D49" s="89" t="s">
        <v>568</v>
      </c>
      <c r="E49" s="89"/>
      <c r="F49" s="89" t="s">
        <v>573</v>
      </c>
      <c r="G49" s="117" t="s">
        <v>7302</v>
      </c>
      <c r="H49" s="117"/>
      <c r="I49" s="146"/>
      <c r="J49" s="195" t="s">
        <v>45</v>
      </c>
      <c r="K49" s="109" t="s">
        <v>570</v>
      </c>
      <c r="L49" s="109"/>
      <c r="M49" s="154" t="s">
        <v>570</v>
      </c>
      <c r="N49" s="108"/>
      <c r="O49" s="108"/>
      <c r="P49" s="108"/>
      <c r="Q49" s="108"/>
      <c r="R49" s="108"/>
      <c r="S49" s="108"/>
      <c r="T49" s="108"/>
      <c r="U49" s="108"/>
      <c r="V49" s="108"/>
      <c r="W49" s="108"/>
      <c r="X49" s="108"/>
      <c r="Y49" s="108">
        <v>1</v>
      </c>
      <c r="Z49" s="108"/>
      <c r="AA49" s="108"/>
      <c r="AB49" s="108"/>
      <c r="AC49" s="108"/>
      <c r="AD49" s="108"/>
      <c r="AE49" s="108"/>
      <c r="AF49" s="208">
        <v>45882</v>
      </c>
      <c r="AG49" s="215" t="s">
        <v>575</v>
      </c>
      <c r="AH49" s="12"/>
      <c r="AI49" s="147" t="s">
        <v>570</v>
      </c>
      <c r="AJ49" s="148">
        <v>45847</v>
      </c>
      <c r="AK49" s="89" t="s">
        <v>570</v>
      </c>
    </row>
    <row r="50" spans="1:37" x14ac:dyDescent="0.35">
      <c r="A50" s="53">
        <v>42</v>
      </c>
      <c r="B50" s="53" t="s">
        <v>576</v>
      </c>
      <c r="C50" s="53" t="s">
        <v>61</v>
      </c>
      <c r="D50" s="89" t="s">
        <v>536</v>
      </c>
      <c r="E50" s="89"/>
      <c r="F50" s="89" t="s">
        <v>577</v>
      </c>
      <c r="G50" s="117" t="s">
        <v>7302</v>
      </c>
      <c r="H50" s="117"/>
      <c r="I50" s="146"/>
      <c r="J50" s="195" t="s">
        <v>45</v>
      </c>
      <c r="K50" s="109"/>
      <c r="L50" s="109"/>
      <c r="M50" s="109"/>
      <c r="N50" s="108"/>
      <c r="O50" s="108"/>
      <c r="P50" s="108"/>
      <c r="Q50" s="108"/>
      <c r="R50" s="108"/>
      <c r="S50" s="108"/>
      <c r="T50" s="108"/>
      <c r="U50" s="108"/>
      <c r="V50" s="108"/>
      <c r="W50" s="108"/>
      <c r="X50" s="108"/>
      <c r="Y50" s="108"/>
      <c r="Z50" s="108"/>
      <c r="AA50" s="108"/>
      <c r="AB50" s="108"/>
      <c r="AC50" s="108"/>
      <c r="AD50" s="108"/>
      <c r="AE50" s="108"/>
      <c r="AF50" s="108"/>
      <c r="AG50" s="215" t="s">
        <v>578</v>
      </c>
      <c r="AH50" s="12"/>
      <c r="AI50" s="147" t="s">
        <v>529</v>
      </c>
      <c r="AJ50" s="148">
        <v>45810</v>
      </c>
      <c r="AK50" s="89"/>
    </row>
    <row r="51" spans="1:37" s="5" customFormat="1" x14ac:dyDescent="0.35">
      <c r="A51" s="53">
        <v>43</v>
      </c>
      <c r="B51" s="53" t="s">
        <v>579</v>
      </c>
      <c r="C51" s="53" t="s">
        <v>61</v>
      </c>
      <c r="D51" s="89" t="s">
        <v>536</v>
      </c>
      <c r="E51" s="89"/>
      <c r="F51" s="89" t="s">
        <v>580</v>
      </c>
      <c r="G51" s="117" t="s">
        <v>7302</v>
      </c>
      <c r="H51" s="117"/>
      <c r="I51" s="146"/>
      <c r="J51" s="195" t="s">
        <v>45</v>
      </c>
      <c r="K51" s="109"/>
      <c r="L51" s="109"/>
      <c r="M51" s="109"/>
      <c r="N51" s="108"/>
      <c r="O51" s="108"/>
      <c r="P51" s="108"/>
      <c r="Q51" s="108"/>
      <c r="R51" s="108"/>
      <c r="S51" s="108"/>
      <c r="T51" s="108"/>
      <c r="U51" s="108"/>
      <c r="V51" s="108"/>
      <c r="W51" s="108"/>
      <c r="X51" s="108"/>
      <c r="Y51" s="108"/>
      <c r="Z51" s="108"/>
      <c r="AA51" s="108"/>
      <c r="AB51" s="108"/>
      <c r="AC51" s="108"/>
      <c r="AD51" s="108"/>
      <c r="AE51" s="108"/>
      <c r="AF51" s="108"/>
      <c r="AG51" s="215" t="s">
        <v>581</v>
      </c>
      <c r="AH51" s="12"/>
      <c r="AI51" s="147" t="s">
        <v>529</v>
      </c>
      <c r="AJ51" s="148">
        <v>45810</v>
      </c>
      <c r="AK51" s="89"/>
    </row>
    <row r="52" spans="1:37" s="5" customFormat="1" x14ac:dyDescent="0.35">
      <c r="A52" s="53">
        <v>44</v>
      </c>
      <c r="B52" s="53" t="s">
        <v>582</v>
      </c>
      <c r="C52" s="53" t="s">
        <v>61</v>
      </c>
      <c r="D52" s="89" t="s">
        <v>536</v>
      </c>
      <c r="E52" s="89"/>
      <c r="F52" s="89" t="s">
        <v>583</v>
      </c>
      <c r="G52" s="117" t="s">
        <v>7302</v>
      </c>
      <c r="H52" s="117"/>
      <c r="I52" s="146"/>
      <c r="J52" s="195" t="s">
        <v>45</v>
      </c>
      <c r="K52" s="109"/>
      <c r="L52" s="109"/>
      <c r="M52" s="109"/>
      <c r="N52" s="108"/>
      <c r="O52" s="108"/>
      <c r="P52" s="108"/>
      <c r="Q52" s="108"/>
      <c r="R52" s="108"/>
      <c r="S52" s="108"/>
      <c r="T52" s="108"/>
      <c r="U52" s="108"/>
      <c r="V52" s="108"/>
      <c r="W52" s="108"/>
      <c r="X52" s="108"/>
      <c r="Y52" s="108"/>
      <c r="Z52" s="108"/>
      <c r="AA52" s="108"/>
      <c r="AB52" s="108"/>
      <c r="AC52" s="108"/>
      <c r="AD52" s="108"/>
      <c r="AE52" s="108"/>
      <c r="AF52" s="108"/>
      <c r="AG52" s="215" t="s">
        <v>584</v>
      </c>
      <c r="AH52" s="12"/>
      <c r="AI52" s="147" t="s">
        <v>529</v>
      </c>
      <c r="AJ52" s="148">
        <v>45810</v>
      </c>
      <c r="AK52" s="89"/>
    </row>
    <row r="53" spans="1:37" s="5" customFormat="1" x14ac:dyDescent="0.35">
      <c r="A53" s="53">
        <v>45</v>
      </c>
      <c r="B53" s="53" t="s">
        <v>585</v>
      </c>
      <c r="C53" s="53" t="s">
        <v>61</v>
      </c>
      <c r="D53" s="89" t="s">
        <v>536</v>
      </c>
      <c r="E53" s="89"/>
      <c r="F53" s="89" t="s">
        <v>586</v>
      </c>
      <c r="G53" s="117" t="s">
        <v>7302</v>
      </c>
      <c r="H53" s="117"/>
      <c r="I53" s="146"/>
      <c r="J53" s="195" t="s">
        <v>45</v>
      </c>
      <c r="K53" s="109"/>
      <c r="L53" s="109"/>
      <c r="M53" s="109"/>
      <c r="N53" s="108"/>
      <c r="O53" s="108"/>
      <c r="P53" s="108"/>
      <c r="Q53" s="108"/>
      <c r="R53" s="108"/>
      <c r="S53" s="108"/>
      <c r="T53" s="108"/>
      <c r="U53" s="108"/>
      <c r="V53" s="108"/>
      <c r="W53" s="108"/>
      <c r="X53" s="108"/>
      <c r="Y53" s="108"/>
      <c r="Z53" s="108"/>
      <c r="AA53" s="108"/>
      <c r="AB53" s="108"/>
      <c r="AC53" s="108"/>
      <c r="AD53" s="108"/>
      <c r="AE53" s="108"/>
      <c r="AF53" s="108"/>
      <c r="AG53" s="215" t="s">
        <v>587</v>
      </c>
      <c r="AH53" s="12"/>
      <c r="AI53" s="147" t="s">
        <v>529</v>
      </c>
      <c r="AJ53" s="148">
        <v>45810</v>
      </c>
      <c r="AK53" s="89"/>
    </row>
    <row r="54" spans="1:37" s="5" customFormat="1" x14ac:dyDescent="0.35">
      <c r="A54" s="53">
        <v>46</v>
      </c>
      <c r="B54" s="53" t="s">
        <v>588</v>
      </c>
      <c r="C54" s="53" t="s">
        <v>61</v>
      </c>
      <c r="D54" s="89" t="s">
        <v>536</v>
      </c>
      <c r="E54" s="89"/>
      <c r="F54" s="89" t="s">
        <v>589</v>
      </c>
      <c r="G54" s="117" t="s">
        <v>7302</v>
      </c>
      <c r="H54" s="117"/>
      <c r="I54" s="146"/>
      <c r="J54" s="195" t="s">
        <v>45</v>
      </c>
      <c r="K54" s="109"/>
      <c r="L54" s="109"/>
      <c r="M54" s="109"/>
      <c r="N54" s="108"/>
      <c r="O54" s="108"/>
      <c r="P54" s="108"/>
      <c r="Q54" s="108"/>
      <c r="R54" s="108"/>
      <c r="S54" s="108"/>
      <c r="T54" s="108"/>
      <c r="U54" s="108"/>
      <c r="V54" s="108"/>
      <c r="W54" s="108"/>
      <c r="X54" s="108"/>
      <c r="Y54" s="108"/>
      <c r="Z54" s="108"/>
      <c r="AA54" s="108"/>
      <c r="AB54" s="108"/>
      <c r="AC54" s="108"/>
      <c r="AD54" s="108"/>
      <c r="AE54" s="108"/>
      <c r="AF54" s="108"/>
      <c r="AG54" s="215" t="s">
        <v>590</v>
      </c>
      <c r="AH54" s="12"/>
      <c r="AI54" s="147" t="s">
        <v>529</v>
      </c>
      <c r="AJ54" s="148">
        <v>45810</v>
      </c>
      <c r="AK54" s="89"/>
    </row>
    <row r="55" spans="1:37" s="5" customFormat="1" x14ac:dyDescent="0.35">
      <c r="A55" s="53">
        <v>47</v>
      </c>
      <c r="B55" s="53" t="s">
        <v>591</v>
      </c>
      <c r="C55" s="53" t="s">
        <v>61</v>
      </c>
      <c r="D55" s="89" t="s">
        <v>536</v>
      </c>
      <c r="E55" s="89"/>
      <c r="F55" s="89" t="s">
        <v>592</v>
      </c>
      <c r="G55" s="117" t="s">
        <v>7302</v>
      </c>
      <c r="H55" s="117"/>
      <c r="I55" s="146"/>
      <c r="J55" s="195" t="s">
        <v>45</v>
      </c>
      <c r="K55" s="109"/>
      <c r="L55" s="109"/>
      <c r="M55" s="109"/>
      <c r="N55" s="108"/>
      <c r="O55" s="108"/>
      <c r="P55" s="108"/>
      <c r="Q55" s="108"/>
      <c r="R55" s="108"/>
      <c r="S55" s="108"/>
      <c r="T55" s="108"/>
      <c r="U55" s="108"/>
      <c r="V55" s="108"/>
      <c r="W55" s="108"/>
      <c r="X55" s="108"/>
      <c r="Y55" s="108"/>
      <c r="Z55" s="108"/>
      <c r="AA55" s="108"/>
      <c r="AB55" s="108"/>
      <c r="AC55" s="108"/>
      <c r="AD55" s="108"/>
      <c r="AE55" s="108"/>
      <c r="AF55" s="108"/>
      <c r="AG55" s="215" t="s">
        <v>584</v>
      </c>
      <c r="AH55" s="12"/>
      <c r="AI55" s="147" t="s">
        <v>529</v>
      </c>
      <c r="AJ55" s="148">
        <v>45810</v>
      </c>
      <c r="AK55" s="89"/>
    </row>
    <row r="56" spans="1:37" s="5" customFormat="1" x14ac:dyDescent="0.35">
      <c r="A56" s="53">
        <v>48</v>
      </c>
      <c r="B56" s="53" t="s">
        <v>593</v>
      </c>
      <c r="C56" s="53" t="s">
        <v>61</v>
      </c>
      <c r="D56" s="89" t="s">
        <v>536</v>
      </c>
      <c r="E56" s="89"/>
      <c r="F56" s="89" t="s">
        <v>594</v>
      </c>
      <c r="G56" s="117" t="s">
        <v>7302</v>
      </c>
      <c r="H56" s="117"/>
      <c r="I56" s="146"/>
      <c r="J56" s="195" t="s">
        <v>45</v>
      </c>
      <c r="K56" s="109"/>
      <c r="L56" s="109"/>
      <c r="M56" s="109"/>
      <c r="N56" s="108"/>
      <c r="O56" s="108"/>
      <c r="P56" s="108"/>
      <c r="Q56" s="108"/>
      <c r="R56" s="108"/>
      <c r="S56" s="108"/>
      <c r="T56" s="108"/>
      <c r="U56" s="108"/>
      <c r="V56" s="108"/>
      <c r="W56" s="108"/>
      <c r="X56" s="108"/>
      <c r="Y56" s="108"/>
      <c r="Z56" s="108"/>
      <c r="AA56" s="108"/>
      <c r="AB56" s="108"/>
      <c r="AC56" s="108"/>
      <c r="AD56" s="108"/>
      <c r="AE56" s="108"/>
      <c r="AF56" s="108"/>
      <c r="AG56" s="215" t="s">
        <v>584</v>
      </c>
      <c r="AH56" s="12"/>
      <c r="AI56" s="147" t="s">
        <v>529</v>
      </c>
      <c r="AJ56" s="148">
        <v>45810</v>
      </c>
      <c r="AK56" s="89"/>
    </row>
    <row r="57" spans="1:37" s="5" customFormat="1" x14ac:dyDescent="0.35">
      <c r="A57" s="53">
        <v>49</v>
      </c>
      <c r="B57" s="53" t="s">
        <v>595</v>
      </c>
      <c r="C57" s="53" t="s">
        <v>61</v>
      </c>
      <c r="D57" s="89" t="s">
        <v>536</v>
      </c>
      <c r="E57" s="89"/>
      <c r="F57" s="89" t="s">
        <v>596</v>
      </c>
      <c r="G57" s="117" t="s">
        <v>7302</v>
      </c>
      <c r="H57" s="117"/>
      <c r="I57" s="146"/>
      <c r="J57" s="195" t="s">
        <v>45</v>
      </c>
      <c r="K57" s="109"/>
      <c r="L57" s="109"/>
      <c r="M57" s="109"/>
      <c r="N57" s="108"/>
      <c r="O57" s="108"/>
      <c r="P57" s="108"/>
      <c r="Q57" s="108"/>
      <c r="R57" s="108"/>
      <c r="S57" s="108"/>
      <c r="T57" s="108"/>
      <c r="U57" s="108"/>
      <c r="V57" s="108"/>
      <c r="W57" s="108"/>
      <c r="X57" s="108"/>
      <c r="Y57" s="108"/>
      <c r="Z57" s="108"/>
      <c r="AA57" s="108"/>
      <c r="AB57" s="108"/>
      <c r="AC57" s="108"/>
      <c r="AD57" s="108"/>
      <c r="AE57" s="108"/>
      <c r="AF57" s="108"/>
      <c r="AG57" s="215" t="s">
        <v>597</v>
      </c>
      <c r="AH57" s="12"/>
      <c r="AI57" s="147" t="s">
        <v>529</v>
      </c>
      <c r="AJ57" s="148">
        <v>45810</v>
      </c>
      <c r="AK57" s="89"/>
    </row>
    <row r="58" spans="1:37" s="5" customFormat="1" x14ac:dyDescent="0.3">
      <c r="A58" s="53">
        <v>50</v>
      </c>
      <c r="B58" s="53" t="s">
        <v>598</v>
      </c>
      <c r="C58" s="53" t="s">
        <v>61</v>
      </c>
      <c r="D58" s="89" t="s">
        <v>536</v>
      </c>
      <c r="E58" s="89"/>
      <c r="F58" s="89" t="s">
        <v>599</v>
      </c>
      <c r="G58" s="117" t="s">
        <v>7302</v>
      </c>
      <c r="H58" s="117"/>
      <c r="I58" s="146"/>
      <c r="J58" s="195" t="s">
        <v>45</v>
      </c>
      <c r="K58" s="109"/>
      <c r="L58" s="109"/>
      <c r="M58" s="109"/>
      <c r="N58" s="113"/>
      <c r="O58" s="113"/>
      <c r="P58" s="108"/>
      <c r="Q58" s="113"/>
      <c r="R58" s="113"/>
      <c r="S58" s="113"/>
      <c r="T58" s="113"/>
      <c r="U58" s="113"/>
      <c r="V58" s="113"/>
      <c r="W58" s="113"/>
      <c r="X58" s="113"/>
      <c r="Y58" s="113"/>
      <c r="Z58" s="113"/>
      <c r="AA58" s="113"/>
      <c r="AB58" s="113"/>
      <c r="AC58" s="113"/>
      <c r="AD58" s="113"/>
      <c r="AE58" s="113"/>
      <c r="AF58" s="113"/>
      <c r="AG58" s="215" t="s">
        <v>600</v>
      </c>
      <c r="AH58" s="139"/>
      <c r="AI58" s="147" t="s">
        <v>529</v>
      </c>
      <c r="AJ58" s="148">
        <v>45810</v>
      </c>
      <c r="AK58" s="126"/>
    </row>
    <row r="59" spans="1:37" s="5" customFormat="1" x14ac:dyDescent="0.3">
      <c r="A59" s="53">
        <v>51</v>
      </c>
      <c r="B59" s="53" t="s">
        <v>601</v>
      </c>
      <c r="C59" s="53" t="s">
        <v>61</v>
      </c>
      <c r="D59" s="89" t="s">
        <v>536</v>
      </c>
      <c r="E59" s="89"/>
      <c r="F59" s="89" t="s">
        <v>602</v>
      </c>
      <c r="G59" s="117" t="s">
        <v>7302</v>
      </c>
      <c r="H59" s="117"/>
      <c r="I59" s="146"/>
      <c r="J59" s="195" t="s">
        <v>45</v>
      </c>
      <c r="K59" s="109"/>
      <c r="L59" s="109"/>
      <c r="M59" s="109"/>
      <c r="N59" s="113"/>
      <c r="O59" s="113"/>
      <c r="P59" s="108"/>
      <c r="Q59" s="113"/>
      <c r="R59" s="113"/>
      <c r="S59" s="113"/>
      <c r="T59" s="113"/>
      <c r="U59" s="113"/>
      <c r="V59" s="113"/>
      <c r="W59" s="113"/>
      <c r="X59" s="113"/>
      <c r="Y59" s="113"/>
      <c r="Z59" s="113"/>
      <c r="AA59" s="113"/>
      <c r="AB59" s="113"/>
      <c r="AC59" s="113"/>
      <c r="AD59" s="113"/>
      <c r="AE59" s="113"/>
      <c r="AF59" s="113"/>
      <c r="AG59" s="215" t="s">
        <v>603</v>
      </c>
      <c r="AH59" s="139"/>
      <c r="AI59" s="147" t="s">
        <v>529</v>
      </c>
      <c r="AJ59" s="148">
        <v>45810</v>
      </c>
      <c r="AK59" s="126"/>
    </row>
    <row r="60" spans="1:37" x14ac:dyDescent="0.3">
      <c r="A60" s="53">
        <v>52</v>
      </c>
      <c r="B60" s="53" t="s">
        <v>604</v>
      </c>
      <c r="C60" s="53" t="s">
        <v>61</v>
      </c>
      <c r="D60" s="89" t="s">
        <v>536</v>
      </c>
      <c r="E60" s="89"/>
      <c r="F60" s="89" t="s">
        <v>605</v>
      </c>
      <c r="G60" s="117" t="s">
        <v>7302</v>
      </c>
      <c r="H60" s="117"/>
      <c r="I60" s="146"/>
      <c r="J60" s="195" t="s">
        <v>45</v>
      </c>
      <c r="K60" s="109"/>
      <c r="L60" s="109"/>
      <c r="M60" s="109"/>
      <c r="N60" s="113"/>
      <c r="O60" s="113"/>
      <c r="P60" s="108"/>
      <c r="Q60" s="113"/>
      <c r="R60" s="113"/>
      <c r="S60" s="113"/>
      <c r="T60" s="113"/>
      <c r="U60" s="113"/>
      <c r="V60" s="113"/>
      <c r="W60" s="113"/>
      <c r="X60" s="113"/>
      <c r="Y60" s="113"/>
      <c r="Z60" s="113"/>
      <c r="AA60" s="113"/>
      <c r="AB60" s="113"/>
      <c r="AC60" s="113"/>
      <c r="AD60" s="113"/>
      <c r="AE60" s="113"/>
      <c r="AF60" s="113"/>
      <c r="AG60" s="215" t="s">
        <v>584</v>
      </c>
      <c r="AH60" s="139"/>
      <c r="AI60" s="147" t="s">
        <v>529</v>
      </c>
      <c r="AJ60" s="148">
        <v>45810</v>
      </c>
      <c r="AK60" s="126"/>
    </row>
    <row r="61" spans="1:37" x14ac:dyDescent="0.3">
      <c r="A61" s="53">
        <v>53</v>
      </c>
      <c r="B61" s="53" t="s">
        <v>606</v>
      </c>
      <c r="C61" s="53" t="s">
        <v>61</v>
      </c>
      <c r="D61" s="89" t="s">
        <v>536</v>
      </c>
      <c r="E61" s="89"/>
      <c r="F61" s="89" t="s">
        <v>607</v>
      </c>
      <c r="G61" s="117" t="s">
        <v>7302</v>
      </c>
      <c r="H61" s="117"/>
      <c r="I61" s="146"/>
      <c r="J61" s="195" t="s">
        <v>45</v>
      </c>
      <c r="K61" s="109"/>
      <c r="L61" s="109"/>
      <c r="M61" s="109"/>
      <c r="N61" s="113"/>
      <c r="O61" s="113"/>
      <c r="P61" s="108"/>
      <c r="Q61" s="113"/>
      <c r="R61" s="113"/>
      <c r="S61" s="113"/>
      <c r="T61" s="113"/>
      <c r="U61" s="113"/>
      <c r="V61" s="113"/>
      <c r="W61" s="113"/>
      <c r="X61" s="113"/>
      <c r="Y61" s="113"/>
      <c r="Z61" s="113"/>
      <c r="AA61" s="113"/>
      <c r="AB61" s="113"/>
      <c r="AC61" s="113"/>
      <c r="AD61" s="113"/>
      <c r="AE61" s="113"/>
      <c r="AF61" s="113"/>
      <c r="AG61" s="215" t="s">
        <v>608</v>
      </c>
      <c r="AH61" s="139"/>
      <c r="AI61" s="147" t="s">
        <v>529</v>
      </c>
      <c r="AJ61" s="148">
        <v>45810</v>
      </c>
      <c r="AK61" s="126"/>
    </row>
    <row r="62" spans="1:37" x14ac:dyDescent="0.3">
      <c r="A62" s="53">
        <v>54</v>
      </c>
      <c r="B62" s="53" t="s">
        <v>609</v>
      </c>
      <c r="C62" s="53" t="s">
        <v>61</v>
      </c>
      <c r="D62" s="89" t="s">
        <v>536</v>
      </c>
      <c r="E62" s="89"/>
      <c r="F62" s="89" t="s">
        <v>610</v>
      </c>
      <c r="G62" s="117" t="s">
        <v>7302</v>
      </c>
      <c r="H62" s="117"/>
      <c r="I62" s="146"/>
      <c r="J62" s="195" t="s">
        <v>45</v>
      </c>
      <c r="K62" s="109"/>
      <c r="L62" s="109"/>
      <c r="M62" s="109"/>
      <c r="N62" s="113"/>
      <c r="O62" s="113"/>
      <c r="P62" s="108"/>
      <c r="Q62" s="113"/>
      <c r="R62" s="113"/>
      <c r="S62" s="113"/>
      <c r="T62" s="113"/>
      <c r="U62" s="113"/>
      <c r="V62" s="113"/>
      <c r="W62" s="113"/>
      <c r="X62" s="113"/>
      <c r="Y62" s="113"/>
      <c r="Z62" s="113"/>
      <c r="AA62" s="113"/>
      <c r="AB62" s="113"/>
      <c r="AC62" s="113"/>
      <c r="AD62" s="113"/>
      <c r="AE62" s="113"/>
      <c r="AF62" s="113"/>
      <c r="AG62" s="215" t="s">
        <v>611</v>
      </c>
      <c r="AH62" s="139"/>
      <c r="AI62" s="147" t="s">
        <v>529</v>
      </c>
      <c r="AJ62" s="148">
        <v>45810</v>
      </c>
      <c r="AK62" s="126"/>
    </row>
    <row r="63" spans="1:37" x14ac:dyDescent="0.3">
      <c r="A63" s="53">
        <v>55</v>
      </c>
      <c r="B63" s="53" t="s">
        <v>612</v>
      </c>
      <c r="C63" s="53" t="s">
        <v>61</v>
      </c>
      <c r="D63" s="89" t="s">
        <v>536</v>
      </c>
      <c r="E63" s="89"/>
      <c r="F63" s="89" t="s">
        <v>613</v>
      </c>
      <c r="G63" s="117" t="s">
        <v>7302</v>
      </c>
      <c r="H63" s="117"/>
      <c r="I63" s="146"/>
      <c r="J63" s="195" t="s">
        <v>45</v>
      </c>
      <c r="K63" s="109"/>
      <c r="L63" s="109"/>
      <c r="M63" s="109"/>
      <c r="N63" s="113"/>
      <c r="O63" s="113"/>
      <c r="P63" s="108"/>
      <c r="Q63" s="113"/>
      <c r="R63" s="113"/>
      <c r="S63" s="113"/>
      <c r="T63" s="113"/>
      <c r="U63" s="113"/>
      <c r="V63" s="113"/>
      <c r="W63" s="113"/>
      <c r="X63" s="113"/>
      <c r="Y63" s="113"/>
      <c r="Z63" s="113"/>
      <c r="AA63" s="113"/>
      <c r="AB63" s="113"/>
      <c r="AC63" s="113"/>
      <c r="AD63" s="113"/>
      <c r="AE63" s="113"/>
      <c r="AF63" s="113"/>
      <c r="AG63" s="215" t="s">
        <v>614</v>
      </c>
      <c r="AH63" s="139"/>
      <c r="AI63" s="147" t="s">
        <v>529</v>
      </c>
      <c r="AJ63" s="148">
        <v>45810</v>
      </c>
      <c r="AK63" s="126"/>
    </row>
    <row r="64" spans="1:37" x14ac:dyDescent="0.3">
      <c r="A64" s="53">
        <v>56</v>
      </c>
      <c r="B64" s="53" t="s">
        <v>615</v>
      </c>
      <c r="C64" s="53" t="s">
        <v>61</v>
      </c>
      <c r="D64" s="89" t="s">
        <v>536</v>
      </c>
      <c r="E64" s="89"/>
      <c r="F64" s="89" t="s">
        <v>616</v>
      </c>
      <c r="G64" s="117" t="s">
        <v>7302</v>
      </c>
      <c r="H64" s="117"/>
      <c r="I64" s="146"/>
      <c r="J64" s="195" t="s">
        <v>45</v>
      </c>
      <c r="K64" s="109"/>
      <c r="L64" s="109"/>
      <c r="M64" s="109"/>
      <c r="N64" s="113"/>
      <c r="O64" s="113"/>
      <c r="P64" s="108"/>
      <c r="Q64" s="113"/>
      <c r="R64" s="113"/>
      <c r="S64" s="113"/>
      <c r="T64" s="113"/>
      <c r="U64" s="113"/>
      <c r="V64" s="113"/>
      <c r="W64" s="113"/>
      <c r="X64" s="113"/>
      <c r="Y64" s="113"/>
      <c r="Z64" s="113"/>
      <c r="AA64" s="113"/>
      <c r="AB64" s="113"/>
      <c r="AC64" s="113"/>
      <c r="AD64" s="113"/>
      <c r="AE64" s="113"/>
      <c r="AF64" s="113"/>
      <c r="AG64" s="215" t="s">
        <v>584</v>
      </c>
      <c r="AH64" s="139"/>
      <c r="AI64" s="147" t="s">
        <v>529</v>
      </c>
      <c r="AJ64" s="148">
        <v>45810</v>
      </c>
      <c r="AK64" s="126"/>
    </row>
    <row r="65" spans="1:37" s="5" customFormat="1" x14ac:dyDescent="0.3">
      <c r="A65" s="53">
        <v>57</v>
      </c>
      <c r="B65" s="53" t="s">
        <v>617</v>
      </c>
      <c r="C65" s="53" t="s">
        <v>61</v>
      </c>
      <c r="D65" s="89" t="s">
        <v>536</v>
      </c>
      <c r="E65" s="89"/>
      <c r="F65" s="89" t="s">
        <v>618</v>
      </c>
      <c r="G65" s="117" t="s">
        <v>7302</v>
      </c>
      <c r="H65" s="117"/>
      <c r="I65" s="146"/>
      <c r="J65" s="195" t="s">
        <v>45</v>
      </c>
      <c r="K65" s="109"/>
      <c r="L65" s="109"/>
      <c r="M65" s="109"/>
      <c r="N65" s="113"/>
      <c r="O65" s="113"/>
      <c r="P65" s="108"/>
      <c r="Q65" s="113"/>
      <c r="R65" s="113"/>
      <c r="S65" s="113"/>
      <c r="T65" s="113"/>
      <c r="U65" s="113"/>
      <c r="V65" s="113"/>
      <c r="W65" s="113"/>
      <c r="X65" s="113"/>
      <c r="Y65" s="113"/>
      <c r="Z65" s="113"/>
      <c r="AA65" s="113"/>
      <c r="AB65" s="113"/>
      <c r="AC65" s="113"/>
      <c r="AD65" s="113"/>
      <c r="AE65" s="113"/>
      <c r="AF65" s="113"/>
      <c r="AG65" s="215" t="s">
        <v>619</v>
      </c>
      <c r="AH65" s="139"/>
      <c r="AI65" s="147" t="s">
        <v>529</v>
      </c>
      <c r="AJ65" s="148">
        <v>45810</v>
      </c>
      <c r="AK65" s="126"/>
    </row>
    <row r="66" spans="1:37" s="5" customFormat="1" x14ac:dyDescent="0.3">
      <c r="A66" s="53">
        <v>58</v>
      </c>
      <c r="B66" s="53" t="s">
        <v>620</v>
      </c>
      <c r="C66" s="53" t="s">
        <v>61</v>
      </c>
      <c r="D66" s="89" t="s">
        <v>536</v>
      </c>
      <c r="E66" s="89"/>
      <c r="F66" s="89" t="s">
        <v>621</v>
      </c>
      <c r="G66" s="117" t="s">
        <v>7302</v>
      </c>
      <c r="H66" s="117"/>
      <c r="I66" s="146"/>
      <c r="J66" s="195" t="s">
        <v>45</v>
      </c>
      <c r="K66" s="109"/>
      <c r="L66" s="109"/>
      <c r="M66" s="109"/>
      <c r="N66" s="113"/>
      <c r="O66" s="113"/>
      <c r="P66" s="108"/>
      <c r="Q66" s="113"/>
      <c r="R66" s="113"/>
      <c r="S66" s="113"/>
      <c r="T66" s="113"/>
      <c r="U66" s="113"/>
      <c r="V66" s="113"/>
      <c r="W66" s="113"/>
      <c r="X66" s="113"/>
      <c r="Y66" s="113"/>
      <c r="Z66" s="113"/>
      <c r="AA66" s="113"/>
      <c r="AB66" s="113"/>
      <c r="AC66" s="113"/>
      <c r="AD66" s="113"/>
      <c r="AE66" s="113"/>
      <c r="AF66" s="113"/>
      <c r="AG66" s="215" t="s">
        <v>584</v>
      </c>
      <c r="AH66" s="139"/>
      <c r="AI66" s="147" t="s">
        <v>529</v>
      </c>
      <c r="AJ66" s="148">
        <v>45810</v>
      </c>
      <c r="AK66" s="126"/>
    </row>
    <row r="67" spans="1:37" x14ac:dyDescent="0.35">
      <c r="A67" s="53">
        <v>59</v>
      </c>
      <c r="B67" s="53" t="s">
        <v>622</v>
      </c>
      <c r="C67" s="53" t="s">
        <v>61</v>
      </c>
      <c r="D67" s="89" t="s">
        <v>536</v>
      </c>
      <c r="E67" s="89"/>
      <c r="F67" s="89" t="s">
        <v>623</v>
      </c>
      <c r="G67" s="117" t="s">
        <v>7302</v>
      </c>
      <c r="H67" s="117"/>
      <c r="I67" s="146"/>
      <c r="J67" s="195" t="s">
        <v>45</v>
      </c>
      <c r="K67" s="109"/>
      <c r="L67" s="109"/>
      <c r="M67" s="109"/>
      <c r="N67" s="108"/>
      <c r="O67" s="108"/>
      <c r="P67" s="108"/>
      <c r="Q67" s="113"/>
      <c r="R67" s="108"/>
      <c r="S67" s="108"/>
      <c r="T67" s="108"/>
      <c r="U67" s="108"/>
      <c r="V67" s="108"/>
      <c r="W67" s="108"/>
      <c r="X67" s="108"/>
      <c r="Y67" s="108"/>
      <c r="Z67" s="108"/>
      <c r="AA67" s="108"/>
      <c r="AB67" s="108"/>
      <c r="AC67" s="108"/>
      <c r="AD67" s="108"/>
      <c r="AE67" s="108"/>
      <c r="AF67" s="108"/>
      <c r="AG67" s="215" t="s">
        <v>624</v>
      </c>
      <c r="AH67" s="12"/>
      <c r="AI67" s="147" t="s">
        <v>529</v>
      </c>
      <c r="AJ67" s="148">
        <v>45810</v>
      </c>
      <c r="AK67" s="89"/>
    </row>
    <row r="68" spans="1:37" x14ac:dyDescent="0.35">
      <c r="A68" s="53">
        <v>60</v>
      </c>
      <c r="B68" s="53" t="s">
        <v>625</v>
      </c>
      <c r="C68" s="53" t="s">
        <v>61</v>
      </c>
      <c r="D68" s="89" t="s">
        <v>626</v>
      </c>
      <c r="E68" s="89"/>
      <c r="F68" s="89" t="s">
        <v>627</v>
      </c>
      <c r="G68" s="117" t="s">
        <v>7302</v>
      </c>
      <c r="H68" s="117"/>
      <c r="I68" s="146"/>
      <c r="J68" s="195" t="s">
        <v>45</v>
      </c>
      <c r="K68" s="109"/>
      <c r="L68" s="109"/>
      <c r="M68" s="109"/>
      <c r="N68" s="108"/>
      <c r="O68" s="108"/>
      <c r="P68" s="108"/>
      <c r="Q68" s="113"/>
      <c r="R68" s="108"/>
      <c r="S68" s="108"/>
      <c r="T68" s="108"/>
      <c r="U68" s="108"/>
      <c r="V68" s="108"/>
      <c r="W68" s="108"/>
      <c r="X68" s="108"/>
      <c r="Y68" s="108"/>
      <c r="Z68" s="108"/>
      <c r="AA68" s="108"/>
      <c r="AB68" s="108"/>
      <c r="AC68" s="108"/>
      <c r="AD68" s="108"/>
      <c r="AE68" s="108"/>
      <c r="AF68" s="108"/>
      <c r="AG68" s="215" t="s">
        <v>628</v>
      </c>
      <c r="AH68" s="12"/>
      <c r="AI68" s="147" t="s">
        <v>529</v>
      </c>
      <c r="AJ68" s="148">
        <v>45810</v>
      </c>
      <c r="AK68" s="89"/>
    </row>
    <row r="69" spans="1:37" s="5" customFormat="1" x14ac:dyDescent="0.35">
      <c r="A69" s="53">
        <v>61</v>
      </c>
      <c r="B69" s="53" t="s">
        <v>629</v>
      </c>
      <c r="C69" s="53" t="s">
        <v>61</v>
      </c>
      <c r="D69" s="89" t="s">
        <v>626</v>
      </c>
      <c r="E69" s="89"/>
      <c r="F69" s="89" t="s">
        <v>630</v>
      </c>
      <c r="G69" s="117" t="s">
        <v>7302</v>
      </c>
      <c r="H69" s="117"/>
      <c r="I69" s="146"/>
      <c r="J69" s="195" t="s">
        <v>45</v>
      </c>
      <c r="K69" s="109"/>
      <c r="L69" s="109"/>
      <c r="M69" s="109"/>
      <c r="N69" s="108"/>
      <c r="O69" s="108"/>
      <c r="P69" s="108"/>
      <c r="Q69" s="113"/>
      <c r="R69" s="108"/>
      <c r="S69" s="108"/>
      <c r="T69" s="108"/>
      <c r="U69" s="108"/>
      <c r="V69" s="108"/>
      <c r="W69" s="108"/>
      <c r="X69" s="108"/>
      <c r="Y69" s="108"/>
      <c r="Z69" s="108"/>
      <c r="AA69" s="108"/>
      <c r="AB69" s="108"/>
      <c r="AC69" s="108"/>
      <c r="AD69" s="108"/>
      <c r="AE69" s="108"/>
      <c r="AF69" s="108"/>
      <c r="AG69" s="215" t="s">
        <v>631</v>
      </c>
      <c r="AH69" s="12"/>
      <c r="AI69" s="147" t="s">
        <v>529</v>
      </c>
      <c r="AJ69" s="148">
        <v>45810</v>
      </c>
      <c r="AK69" s="89"/>
    </row>
    <row r="70" spans="1:37" x14ac:dyDescent="0.35">
      <c r="A70" s="53">
        <v>62</v>
      </c>
      <c r="B70" s="53" t="s">
        <v>632</v>
      </c>
      <c r="C70" s="53" t="s">
        <v>61</v>
      </c>
      <c r="D70" s="89" t="s">
        <v>626</v>
      </c>
      <c r="E70" s="89"/>
      <c r="F70" s="89" t="s">
        <v>633</v>
      </c>
      <c r="G70" s="117" t="s">
        <v>7302</v>
      </c>
      <c r="H70" s="117"/>
      <c r="I70" s="146"/>
      <c r="J70" s="195" t="s">
        <v>45</v>
      </c>
      <c r="K70" s="109"/>
      <c r="L70" s="109"/>
      <c r="M70" s="109"/>
      <c r="N70" s="108"/>
      <c r="O70" s="108"/>
      <c r="P70" s="108"/>
      <c r="Q70" s="113"/>
      <c r="R70" s="108"/>
      <c r="S70" s="108"/>
      <c r="T70" s="108"/>
      <c r="U70" s="108"/>
      <c r="V70" s="108"/>
      <c r="W70" s="108"/>
      <c r="X70" s="108"/>
      <c r="Y70" s="108"/>
      <c r="Z70" s="108"/>
      <c r="AA70" s="108"/>
      <c r="AB70" s="108"/>
      <c r="AC70" s="108"/>
      <c r="AD70" s="108"/>
      <c r="AE70" s="108"/>
      <c r="AF70" s="108"/>
      <c r="AG70" s="215" t="s">
        <v>634</v>
      </c>
      <c r="AH70" s="12"/>
      <c r="AI70" s="147" t="s">
        <v>529</v>
      </c>
      <c r="AJ70" s="148">
        <v>45810</v>
      </c>
      <c r="AK70" s="89"/>
    </row>
    <row r="71" spans="1:37" x14ac:dyDescent="0.35">
      <c r="A71" s="53">
        <v>63</v>
      </c>
      <c r="B71" s="53" t="s">
        <v>635</v>
      </c>
      <c r="C71" s="53" t="s">
        <v>61</v>
      </c>
      <c r="D71" s="89" t="s">
        <v>626</v>
      </c>
      <c r="E71" s="89"/>
      <c r="F71" s="89" t="s">
        <v>636</v>
      </c>
      <c r="G71" s="117" t="s">
        <v>7302</v>
      </c>
      <c r="H71" s="117"/>
      <c r="I71" s="146"/>
      <c r="J71" s="195" t="s">
        <v>45</v>
      </c>
      <c r="K71" s="109"/>
      <c r="L71" s="109"/>
      <c r="M71" s="109"/>
      <c r="N71" s="108"/>
      <c r="O71" s="108"/>
      <c r="P71" s="108"/>
      <c r="Q71" s="113"/>
      <c r="R71" s="108"/>
      <c r="S71" s="108"/>
      <c r="T71" s="108"/>
      <c r="U71" s="108"/>
      <c r="V71" s="108"/>
      <c r="W71" s="108"/>
      <c r="X71" s="108"/>
      <c r="Y71" s="108"/>
      <c r="Z71" s="108"/>
      <c r="AA71" s="108"/>
      <c r="AB71" s="108"/>
      <c r="AC71" s="108"/>
      <c r="AD71" s="108"/>
      <c r="AE71" s="108"/>
      <c r="AF71" s="108"/>
      <c r="AG71" s="215" t="s">
        <v>637</v>
      </c>
      <c r="AH71" s="12"/>
      <c r="AI71" s="147" t="s">
        <v>529</v>
      </c>
      <c r="AJ71" s="148">
        <v>45810</v>
      </c>
      <c r="AK71" s="89"/>
    </row>
    <row r="72" spans="1:37" x14ac:dyDescent="0.3">
      <c r="A72" s="53">
        <v>64</v>
      </c>
      <c r="B72" s="53" t="s">
        <v>638</v>
      </c>
      <c r="C72" s="53" t="s">
        <v>61</v>
      </c>
      <c r="D72" s="89" t="s">
        <v>626</v>
      </c>
      <c r="E72" s="89"/>
      <c r="F72" s="89" t="s">
        <v>639</v>
      </c>
      <c r="G72" s="117" t="s">
        <v>7302</v>
      </c>
      <c r="H72" s="117"/>
      <c r="I72" s="146"/>
      <c r="J72" s="195" t="s">
        <v>45</v>
      </c>
      <c r="K72" s="109"/>
      <c r="L72" s="109"/>
      <c r="M72" s="109"/>
      <c r="N72" s="113"/>
      <c r="O72" s="113"/>
      <c r="P72" s="108"/>
      <c r="Q72" s="113"/>
      <c r="R72" s="113"/>
      <c r="S72" s="113"/>
      <c r="T72" s="113"/>
      <c r="U72" s="113"/>
      <c r="V72" s="113"/>
      <c r="W72" s="113"/>
      <c r="X72" s="113"/>
      <c r="Y72" s="113"/>
      <c r="Z72" s="113"/>
      <c r="AA72" s="113"/>
      <c r="AB72" s="113"/>
      <c r="AC72" s="113"/>
      <c r="AD72" s="113"/>
      <c r="AE72" s="113"/>
      <c r="AF72" s="113"/>
      <c r="AG72" s="215" t="s">
        <v>640</v>
      </c>
      <c r="AH72" s="139"/>
      <c r="AI72" s="147" t="s">
        <v>529</v>
      </c>
      <c r="AJ72" s="148">
        <v>45810</v>
      </c>
      <c r="AK72" s="126"/>
    </row>
    <row r="73" spans="1:37" x14ac:dyDescent="0.3">
      <c r="A73" s="53">
        <v>65</v>
      </c>
      <c r="B73" s="53" t="s">
        <v>641</v>
      </c>
      <c r="C73" s="53" t="s">
        <v>61</v>
      </c>
      <c r="D73" s="89" t="s">
        <v>626</v>
      </c>
      <c r="E73" s="89"/>
      <c r="F73" s="89" t="s">
        <v>642</v>
      </c>
      <c r="G73" s="117" t="s">
        <v>7302</v>
      </c>
      <c r="H73" s="117"/>
      <c r="I73" s="146"/>
      <c r="J73" s="195" t="s">
        <v>45</v>
      </c>
      <c r="K73" s="109"/>
      <c r="L73" s="109"/>
      <c r="M73" s="109"/>
      <c r="N73" s="113"/>
      <c r="O73" s="113"/>
      <c r="P73" s="108"/>
      <c r="Q73" s="113"/>
      <c r="R73" s="113"/>
      <c r="S73" s="113"/>
      <c r="T73" s="113"/>
      <c r="U73" s="113"/>
      <c r="V73" s="113"/>
      <c r="W73" s="113"/>
      <c r="X73" s="113"/>
      <c r="Y73" s="113"/>
      <c r="Z73" s="113"/>
      <c r="AA73" s="113"/>
      <c r="AB73" s="113"/>
      <c r="AC73" s="113"/>
      <c r="AD73" s="113"/>
      <c r="AE73" s="113"/>
      <c r="AF73" s="113"/>
      <c r="AG73" s="215" t="s">
        <v>643</v>
      </c>
      <c r="AH73" s="139"/>
      <c r="AI73" s="147" t="s">
        <v>529</v>
      </c>
      <c r="AJ73" s="148">
        <v>45810</v>
      </c>
      <c r="AK73" s="126"/>
    </row>
    <row r="74" spans="1:37" x14ac:dyDescent="0.35">
      <c r="A74" s="53">
        <v>66</v>
      </c>
      <c r="B74" s="53" t="s">
        <v>644</v>
      </c>
      <c r="C74" s="53" t="s">
        <v>61</v>
      </c>
      <c r="D74" s="89" t="s">
        <v>626</v>
      </c>
      <c r="E74" s="89"/>
      <c r="F74" s="89" t="s">
        <v>645</v>
      </c>
      <c r="G74" s="117" t="s">
        <v>7302</v>
      </c>
      <c r="H74" s="117"/>
      <c r="I74" s="146"/>
      <c r="J74" s="195" t="s">
        <v>45</v>
      </c>
      <c r="K74" s="109"/>
      <c r="L74" s="109"/>
      <c r="M74" s="109"/>
      <c r="N74" s="108"/>
      <c r="O74" s="108"/>
      <c r="P74" s="108"/>
      <c r="Q74" s="113"/>
      <c r="R74" s="108"/>
      <c r="S74" s="108"/>
      <c r="T74" s="108"/>
      <c r="U74" s="108"/>
      <c r="V74" s="108"/>
      <c r="W74" s="108"/>
      <c r="X74" s="108"/>
      <c r="Y74" s="108"/>
      <c r="Z74" s="108"/>
      <c r="AA74" s="108"/>
      <c r="AB74" s="108"/>
      <c r="AC74" s="108"/>
      <c r="AD74" s="108"/>
      <c r="AE74" s="108"/>
      <c r="AF74" s="108"/>
      <c r="AG74" s="215" t="s">
        <v>646</v>
      </c>
      <c r="AH74" s="12"/>
      <c r="AI74" s="147" t="s">
        <v>529</v>
      </c>
      <c r="AJ74" s="148">
        <v>45810</v>
      </c>
      <c r="AK74" s="89"/>
    </row>
    <row r="75" spans="1:37" x14ac:dyDescent="0.35">
      <c r="A75" s="53">
        <v>67</v>
      </c>
      <c r="B75" s="53" t="s">
        <v>647</v>
      </c>
      <c r="C75" s="53" t="s">
        <v>61</v>
      </c>
      <c r="D75" s="89" t="s">
        <v>626</v>
      </c>
      <c r="E75" s="89"/>
      <c r="F75" s="89" t="s">
        <v>648</v>
      </c>
      <c r="G75" s="117" t="s">
        <v>7302</v>
      </c>
      <c r="H75" s="117"/>
      <c r="I75" s="146"/>
      <c r="J75" s="195" t="s">
        <v>45</v>
      </c>
      <c r="K75" s="109"/>
      <c r="L75" s="109"/>
      <c r="M75" s="109"/>
      <c r="N75" s="108"/>
      <c r="O75" s="108"/>
      <c r="P75" s="108"/>
      <c r="Q75" s="113"/>
      <c r="R75" s="108"/>
      <c r="S75" s="108"/>
      <c r="T75" s="108"/>
      <c r="U75" s="108"/>
      <c r="V75" s="108"/>
      <c r="W75" s="108"/>
      <c r="X75" s="108"/>
      <c r="Y75" s="108"/>
      <c r="Z75" s="108"/>
      <c r="AA75" s="108"/>
      <c r="AB75" s="108"/>
      <c r="AC75" s="108"/>
      <c r="AD75" s="108"/>
      <c r="AE75" s="108"/>
      <c r="AF75" s="108"/>
      <c r="AG75" s="215" t="s">
        <v>649</v>
      </c>
      <c r="AH75" s="12"/>
      <c r="AI75" s="147" t="s">
        <v>529</v>
      </c>
      <c r="AJ75" s="148">
        <v>45810</v>
      </c>
      <c r="AK75" s="89"/>
    </row>
    <row r="76" spans="1:37" x14ac:dyDescent="0.3">
      <c r="A76" s="53">
        <v>68</v>
      </c>
      <c r="B76" s="53" t="s">
        <v>650</v>
      </c>
      <c r="C76" s="53" t="s">
        <v>61</v>
      </c>
      <c r="D76" s="89" t="s">
        <v>626</v>
      </c>
      <c r="E76" s="89"/>
      <c r="F76" s="89" t="s">
        <v>651</v>
      </c>
      <c r="G76" s="117" t="s">
        <v>7302</v>
      </c>
      <c r="H76" s="117"/>
      <c r="I76" s="146"/>
      <c r="J76" s="195" t="s">
        <v>45</v>
      </c>
      <c r="K76" s="109"/>
      <c r="L76" s="109"/>
      <c r="M76" s="109"/>
      <c r="N76" s="113"/>
      <c r="O76" s="113"/>
      <c r="P76" s="108"/>
      <c r="Q76" s="113"/>
      <c r="R76" s="113"/>
      <c r="S76" s="113"/>
      <c r="T76" s="113"/>
      <c r="U76" s="113"/>
      <c r="V76" s="113"/>
      <c r="W76" s="113"/>
      <c r="X76" s="113"/>
      <c r="Y76" s="113"/>
      <c r="Z76" s="113"/>
      <c r="AA76" s="113"/>
      <c r="AB76" s="113"/>
      <c r="AC76" s="113"/>
      <c r="AD76" s="113"/>
      <c r="AE76" s="113"/>
      <c r="AF76" s="113"/>
      <c r="AG76" s="215" t="s">
        <v>652</v>
      </c>
      <c r="AH76" s="139"/>
      <c r="AI76" s="147" t="s">
        <v>529</v>
      </c>
      <c r="AJ76" s="148">
        <v>45810</v>
      </c>
      <c r="AK76" s="126"/>
    </row>
    <row r="77" spans="1:37" x14ac:dyDescent="0.35">
      <c r="A77" s="53">
        <v>69</v>
      </c>
      <c r="B77" s="53" t="s">
        <v>653</v>
      </c>
      <c r="C77" s="53" t="s">
        <v>61</v>
      </c>
      <c r="D77" s="89" t="s">
        <v>626</v>
      </c>
      <c r="E77" s="89"/>
      <c r="F77" s="89" t="s">
        <v>654</v>
      </c>
      <c r="G77" s="117" t="s">
        <v>7302</v>
      </c>
      <c r="H77" s="117"/>
      <c r="I77" s="146"/>
      <c r="J77" s="195" t="s">
        <v>45</v>
      </c>
      <c r="K77" s="109"/>
      <c r="L77" s="109"/>
      <c r="M77" s="109"/>
      <c r="N77" s="108"/>
      <c r="O77" s="108"/>
      <c r="P77" s="108"/>
      <c r="Q77" s="113"/>
      <c r="R77" s="108"/>
      <c r="S77" s="108"/>
      <c r="T77" s="108"/>
      <c r="U77" s="108"/>
      <c r="V77" s="108"/>
      <c r="W77" s="108"/>
      <c r="X77" s="108"/>
      <c r="Y77" s="108"/>
      <c r="Z77" s="108"/>
      <c r="AA77" s="108"/>
      <c r="AB77" s="108"/>
      <c r="AC77" s="108"/>
      <c r="AD77" s="108"/>
      <c r="AE77" s="108"/>
      <c r="AF77" s="108"/>
      <c r="AG77" s="215" t="s">
        <v>655</v>
      </c>
      <c r="AH77" s="12"/>
      <c r="AI77" s="147" t="s">
        <v>529</v>
      </c>
      <c r="AJ77" s="148">
        <v>45810</v>
      </c>
      <c r="AK77" s="89"/>
    </row>
    <row r="78" spans="1:37" x14ac:dyDescent="0.35">
      <c r="A78" s="53">
        <v>70</v>
      </c>
      <c r="B78" s="53" t="s">
        <v>656</v>
      </c>
      <c r="C78" s="53" t="s">
        <v>61</v>
      </c>
      <c r="D78" s="89" t="s">
        <v>626</v>
      </c>
      <c r="E78" s="89"/>
      <c r="F78" s="89" t="s">
        <v>657</v>
      </c>
      <c r="G78" s="117" t="s">
        <v>7302</v>
      </c>
      <c r="H78" s="117"/>
      <c r="I78" s="146"/>
      <c r="J78" s="195" t="s">
        <v>45</v>
      </c>
      <c r="K78" s="109"/>
      <c r="L78" s="109"/>
      <c r="M78" s="109"/>
      <c r="N78" s="108"/>
      <c r="O78" s="108"/>
      <c r="P78" s="108"/>
      <c r="Q78" s="113"/>
      <c r="R78" s="108"/>
      <c r="S78" s="108"/>
      <c r="T78" s="108"/>
      <c r="U78" s="108"/>
      <c r="V78" s="108"/>
      <c r="W78" s="108"/>
      <c r="X78" s="108"/>
      <c r="Y78" s="108"/>
      <c r="Z78" s="108"/>
      <c r="AA78" s="108"/>
      <c r="AB78" s="108"/>
      <c r="AC78" s="108"/>
      <c r="AD78" s="108"/>
      <c r="AE78" s="108"/>
      <c r="AF78" s="108"/>
      <c r="AG78" s="215" t="s">
        <v>658</v>
      </c>
      <c r="AH78" s="12"/>
      <c r="AI78" s="147" t="s">
        <v>529</v>
      </c>
      <c r="AJ78" s="148">
        <v>45810</v>
      </c>
      <c r="AK78" s="89"/>
    </row>
    <row r="79" spans="1:37" x14ac:dyDescent="0.35">
      <c r="A79" s="53">
        <v>71</v>
      </c>
      <c r="B79" s="53" t="s">
        <v>659</v>
      </c>
      <c r="C79" s="53" t="s">
        <v>61</v>
      </c>
      <c r="D79" s="89" t="s">
        <v>626</v>
      </c>
      <c r="E79" s="89"/>
      <c r="F79" s="89" t="s">
        <v>660</v>
      </c>
      <c r="G79" s="117" t="s">
        <v>7302</v>
      </c>
      <c r="H79" s="117"/>
      <c r="I79" s="146"/>
      <c r="J79" s="195" t="s">
        <v>45</v>
      </c>
      <c r="K79" s="109"/>
      <c r="L79" s="109"/>
      <c r="M79" s="109"/>
      <c r="N79" s="108"/>
      <c r="O79" s="108"/>
      <c r="P79" s="108"/>
      <c r="Q79" s="113"/>
      <c r="R79" s="108"/>
      <c r="S79" s="108"/>
      <c r="T79" s="108"/>
      <c r="U79" s="108"/>
      <c r="V79" s="108"/>
      <c r="W79" s="108"/>
      <c r="X79" s="108"/>
      <c r="Y79" s="108"/>
      <c r="Z79" s="108"/>
      <c r="AA79" s="108"/>
      <c r="AB79" s="108"/>
      <c r="AC79" s="108"/>
      <c r="AD79" s="108"/>
      <c r="AE79" s="108"/>
      <c r="AF79" s="108"/>
      <c r="AG79" s="215" t="s">
        <v>661</v>
      </c>
      <c r="AH79" s="12"/>
      <c r="AI79" s="147" t="s">
        <v>529</v>
      </c>
      <c r="AJ79" s="148">
        <v>45810</v>
      </c>
      <c r="AK79" s="89"/>
    </row>
    <row r="80" spans="1:37" x14ac:dyDescent="0.35">
      <c r="A80" s="53">
        <v>72</v>
      </c>
      <c r="B80" s="53" t="s">
        <v>662</v>
      </c>
      <c r="C80" s="53" t="s">
        <v>61</v>
      </c>
      <c r="D80" s="89" t="s">
        <v>663</v>
      </c>
      <c r="E80" s="89"/>
      <c r="F80" s="89" t="s">
        <v>664</v>
      </c>
      <c r="G80" s="117" t="s">
        <v>7302</v>
      </c>
      <c r="H80" s="117"/>
      <c r="I80" s="146"/>
      <c r="J80" s="195" t="s">
        <v>45</v>
      </c>
      <c r="K80" s="154"/>
      <c r="L80" s="154"/>
      <c r="M80" s="154"/>
      <c r="N80" s="108"/>
      <c r="O80" s="108"/>
      <c r="P80" s="108"/>
      <c r="Q80" s="113"/>
      <c r="R80" s="108"/>
      <c r="S80" s="108"/>
      <c r="T80" s="108"/>
      <c r="U80" s="108"/>
      <c r="V80" s="108"/>
      <c r="W80" s="108"/>
      <c r="X80" s="108"/>
      <c r="Y80" s="108"/>
      <c r="Z80" s="108"/>
      <c r="AA80" s="108"/>
      <c r="AB80" s="108"/>
      <c r="AC80" s="108"/>
      <c r="AD80" s="108"/>
      <c r="AE80" s="108"/>
      <c r="AF80" s="108"/>
      <c r="AG80" s="215" t="s">
        <v>665</v>
      </c>
      <c r="AH80" s="12"/>
      <c r="AI80" s="147" t="s">
        <v>529</v>
      </c>
      <c r="AJ80" s="148">
        <v>45810</v>
      </c>
      <c r="AK80" s="89"/>
    </row>
    <row r="81" spans="1:37" x14ac:dyDescent="0.35">
      <c r="A81" s="53">
        <v>73</v>
      </c>
      <c r="B81" s="53" t="s">
        <v>666</v>
      </c>
      <c r="C81" s="53" t="s">
        <v>61</v>
      </c>
      <c r="D81" s="89" t="s">
        <v>663</v>
      </c>
      <c r="E81" s="89"/>
      <c r="F81" s="89" t="s">
        <v>667</v>
      </c>
      <c r="G81" s="117" t="s">
        <v>7302</v>
      </c>
      <c r="H81" s="117"/>
      <c r="I81" s="146"/>
      <c r="J81" s="195" t="s">
        <v>45</v>
      </c>
      <c r="K81" s="109"/>
      <c r="L81" s="109"/>
      <c r="M81" s="109"/>
      <c r="N81" s="108"/>
      <c r="O81" s="108"/>
      <c r="P81" s="108"/>
      <c r="Q81" s="113"/>
      <c r="R81" s="108"/>
      <c r="S81" s="108"/>
      <c r="T81" s="108"/>
      <c r="U81" s="108"/>
      <c r="V81" s="108"/>
      <c r="W81" s="108"/>
      <c r="X81" s="108"/>
      <c r="Y81" s="108"/>
      <c r="Z81" s="108"/>
      <c r="AA81" s="108"/>
      <c r="AB81" s="108"/>
      <c r="AC81" s="108"/>
      <c r="AD81" s="108"/>
      <c r="AE81" s="108"/>
      <c r="AF81" s="108"/>
      <c r="AG81" s="215" t="s">
        <v>668</v>
      </c>
      <c r="AH81" s="12"/>
      <c r="AI81" s="147" t="s">
        <v>529</v>
      </c>
      <c r="AJ81" s="148">
        <v>45810</v>
      </c>
      <c r="AK81" s="89"/>
    </row>
    <row r="82" spans="1:37" x14ac:dyDescent="0.35">
      <c r="A82" s="53">
        <v>74</v>
      </c>
      <c r="B82" s="53" t="s">
        <v>669</v>
      </c>
      <c r="C82" s="53" t="s">
        <v>61</v>
      </c>
      <c r="D82" s="89" t="s">
        <v>663</v>
      </c>
      <c r="E82" s="89"/>
      <c r="F82" s="89" t="s">
        <v>670</v>
      </c>
      <c r="G82" s="117" t="s">
        <v>7302</v>
      </c>
      <c r="H82" s="117"/>
      <c r="I82" s="146"/>
      <c r="J82" s="195" t="s">
        <v>45</v>
      </c>
      <c r="K82" s="154"/>
      <c r="L82" s="154"/>
      <c r="M82" s="154"/>
      <c r="N82" s="108"/>
      <c r="O82" s="108"/>
      <c r="P82" s="108"/>
      <c r="Q82" s="113"/>
      <c r="R82" s="108"/>
      <c r="S82" s="108"/>
      <c r="T82" s="108"/>
      <c r="U82" s="108"/>
      <c r="V82" s="108"/>
      <c r="W82" s="108"/>
      <c r="X82" s="108"/>
      <c r="Y82" s="108"/>
      <c r="Z82" s="108"/>
      <c r="AA82" s="108"/>
      <c r="AB82" s="108"/>
      <c r="AC82" s="108"/>
      <c r="AD82" s="108"/>
      <c r="AE82" s="108"/>
      <c r="AF82" s="108"/>
      <c r="AG82" s="215" t="s">
        <v>671</v>
      </c>
      <c r="AH82" s="12"/>
      <c r="AI82" s="147" t="s">
        <v>529</v>
      </c>
      <c r="AJ82" s="148">
        <v>45810</v>
      </c>
      <c r="AK82" s="89"/>
    </row>
    <row r="83" spans="1:37" x14ac:dyDescent="0.35">
      <c r="A83" s="53">
        <v>75</v>
      </c>
      <c r="B83" s="53" t="s">
        <v>672</v>
      </c>
      <c r="C83" s="53" t="s">
        <v>61</v>
      </c>
      <c r="D83" s="89" t="s">
        <v>400</v>
      </c>
      <c r="E83" s="89"/>
      <c r="F83" s="89" t="s">
        <v>673</v>
      </c>
      <c r="G83" s="117" t="s">
        <v>7302</v>
      </c>
      <c r="H83" s="117"/>
      <c r="I83" s="146"/>
      <c r="J83" s="195" t="s">
        <v>45</v>
      </c>
      <c r="K83" s="109"/>
      <c r="L83" s="109"/>
      <c r="M83" s="109"/>
      <c r="N83" s="108"/>
      <c r="O83" s="108"/>
      <c r="P83" s="108"/>
      <c r="Q83" s="113"/>
      <c r="R83" s="108"/>
      <c r="S83" s="108"/>
      <c r="T83" s="108"/>
      <c r="U83" s="108"/>
      <c r="V83" s="108"/>
      <c r="W83" s="108"/>
      <c r="X83" s="108"/>
      <c r="Y83" s="108"/>
      <c r="Z83" s="108"/>
      <c r="AA83" s="108"/>
      <c r="AB83" s="108"/>
      <c r="AC83" s="108"/>
      <c r="AD83" s="108"/>
      <c r="AE83" s="108"/>
      <c r="AF83" s="108"/>
      <c r="AG83" s="215" t="s">
        <v>674</v>
      </c>
      <c r="AH83" s="12"/>
      <c r="AI83" s="147" t="s">
        <v>529</v>
      </c>
      <c r="AJ83" s="148">
        <v>45810</v>
      </c>
      <c r="AK83" s="89"/>
    </row>
    <row r="84" spans="1:37" x14ac:dyDescent="0.35">
      <c r="A84" s="53">
        <v>76</v>
      </c>
      <c r="B84" s="53" t="s">
        <v>681</v>
      </c>
      <c r="C84" s="53" t="s">
        <v>61</v>
      </c>
      <c r="D84" s="89" t="s">
        <v>524</v>
      </c>
      <c r="E84" s="89"/>
      <c r="F84" s="89" t="s">
        <v>682</v>
      </c>
      <c r="G84" s="117" t="s">
        <v>7302</v>
      </c>
      <c r="H84" s="117"/>
      <c r="I84" s="146"/>
      <c r="J84" s="195" t="s">
        <v>45</v>
      </c>
      <c r="K84" s="109"/>
      <c r="L84" s="109"/>
      <c r="M84" s="109"/>
      <c r="N84" s="108"/>
      <c r="O84" s="108"/>
      <c r="P84" s="108"/>
      <c r="Q84" s="113"/>
      <c r="R84" s="108"/>
      <c r="S84" s="108"/>
      <c r="T84" s="108"/>
      <c r="U84" s="108"/>
      <c r="V84" s="108"/>
      <c r="W84" s="108"/>
      <c r="X84" s="108"/>
      <c r="Y84" s="108"/>
      <c r="Z84" s="108"/>
      <c r="AA84" s="108"/>
      <c r="AB84" s="108"/>
      <c r="AC84" s="108"/>
      <c r="AD84" s="108"/>
      <c r="AE84" s="108"/>
      <c r="AF84" s="108"/>
      <c r="AG84" s="215" t="s">
        <v>683</v>
      </c>
      <c r="AH84" s="12"/>
      <c r="AI84" s="147" t="s">
        <v>529</v>
      </c>
      <c r="AJ84" s="148">
        <v>45810</v>
      </c>
      <c r="AK84" s="89"/>
    </row>
    <row r="85" spans="1:37" x14ac:dyDescent="0.35">
      <c r="A85" s="53">
        <v>77</v>
      </c>
      <c r="B85" s="53" t="s">
        <v>684</v>
      </c>
      <c r="C85" s="53" t="s">
        <v>61</v>
      </c>
      <c r="D85" s="89" t="s">
        <v>400</v>
      </c>
      <c r="E85" s="89"/>
      <c r="F85" s="89" t="s">
        <v>685</v>
      </c>
      <c r="G85" s="117" t="s">
        <v>7302</v>
      </c>
      <c r="H85" s="117"/>
      <c r="I85" s="146"/>
      <c r="J85" s="195" t="s">
        <v>45</v>
      </c>
      <c r="K85" s="109"/>
      <c r="L85" s="109"/>
      <c r="M85" s="109"/>
      <c r="N85" s="108"/>
      <c r="O85" s="108"/>
      <c r="P85" s="108"/>
      <c r="Q85" s="113"/>
      <c r="R85" s="108"/>
      <c r="S85" s="108"/>
      <c r="T85" s="108"/>
      <c r="U85" s="108"/>
      <c r="V85" s="108"/>
      <c r="W85" s="108"/>
      <c r="X85" s="108"/>
      <c r="Y85" s="108"/>
      <c r="Z85" s="108"/>
      <c r="AA85" s="108"/>
      <c r="AB85" s="108"/>
      <c r="AC85" s="108"/>
      <c r="AD85" s="108"/>
      <c r="AE85" s="108"/>
      <c r="AF85" s="108"/>
      <c r="AG85" s="215" t="s">
        <v>686</v>
      </c>
      <c r="AH85" s="12"/>
      <c r="AI85" s="147" t="s">
        <v>529</v>
      </c>
      <c r="AJ85" s="148">
        <v>45810</v>
      </c>
      <c r="AK85" s="89"/>
    </row>
    <row r="86" spans="1:37" ht="39" hidden="1" x14ac:dyDescent="0.35">
      <c r="A86" s="53">
        <v>78</v>
      </c>
      <c r="B86" s="53" t="s">
        <v>704</v>
      </c>
      <c r="C86" s="53" t="s">
        <v>61</v>
      </c>
      <c r="D86" s="89" t="s">
        <v>184</v>
      </c>
      <c r="E86" s="89"/>
      <c r="F86" s="89" t="s">
        <v>705</v>
      </c>
      <c r="G86" s="117" t="s">
        <v>7302</v>
      </c>
      <c r="H86" s="117"/>
      <c r="I86" s="146" t="s">
        <v>7307</v>
      </c>
      <c r="J86" s="195" t="s">
        <v>48</v>
      </c>
      <c r="K86" s="150" t="s">
        <v>7308</v>
      </c>
      <c r="L86" s="150"/>
      <c r="M86" s="150" t="s">
        <v>7309</v>
      </c>
      <c r="N86" s="108"/>
      <c r="O86" s="108"/>
      <c r="P86" s="108"/>
      <c r="Q86" s="108"/>
      <c r="R86" s="108">
        <v>0.2</v>
      </c>
      <c r="S86" s="108"/>
      <c r="T86" s="108"/>
      <c r="U86" s="108"/>
      <c r="V86" s="108"/>
      <c r="W86" s="108"/>
      <c r="X86" s="108"/>
      <c r="Z86" s="108"/>
      <c r="AA86" s="108"/>
      <c r="AB86" s="108"/>
      <c r="AC86" s="108">
        <v>1</v>
      </c>
      <c r="AD86" s="108"/>
      <c r="AE86" s="108"/>
      <c r="AF86" s="208">
        <v>45930</v>
      </c>
      <c r="AG86" s="191" t="s">
        <v>707</v>
      </c>
      <c r="AH86" s="12"/>
      <c r="AI86" s="147"/>
      <c r="AJ86" s="148"/>
      <c r="AK86" s="89"/>
    </row>
    <row r="87" spans="1:37" x14ac:dyDescent="0.35">
      <c r="A87" s="53">
        <v>138</v>
      </c>
      <c r="B87" s="53" t="s">
        <v>687</v>
      </c>
      <c r="C87" s="53" t="s">
        <v>61</v>
      </c>
      <c r="D87" s="89" t="s">
        <v>242</v>
      </c>
      <c r="E87" s="89"/>
      <c r="F87" s="89" t="s">
        <v>688</v>
      </c>
      <c r="G87" s="117" t="s">
        <v>7302</v>
      </c>
      <c r="H87" s="117"/>
      <c r="I87" s="146"/>
      <c r="J87" s="195" t="s">
        <v>45</v>
      </c>
      <c r="K87" s="109"/>
      <c r="L87" s="109"/>
      <c r="M87" s="109"/>
      <c r="N87" s="108"/>
      <c r="O87" s="108"/>
      <c r="P87" s="108"/>
      <c r="Q87" s="108"/>
      <c r="R87" s="108"/>
      <c r="S87" s="108"/>
      <c r="T87" s="108"/>
      <c r="U87" s="108"/>
      <c r="V87" s="108"/>
      <c r="W87" s="108"/>
      <c r="X87" s="108"/>
      <c r="Y87" s="108"/>
      <c r="Z87" s="108"/>
      <c r="AA87" s="108"/>
      <c r="AB87" s="108"/>
      <c r="AC87" s="108"/>
      <c r="AD87" s="108"/>
      <c r="AE87" s="108"/>
      <c r="AF87" s="108"/>
      <c r="AG87" s="215" t="s">
        <v>689</v>
      </c>
      <c r="AH87" s="12"/>
      <c r="AI87" s="147" t="s">
        <v>529</v>
      </c>
      <c r="AJ87" s="148">
        <v>45810</v>
      </c>
      <c r="AK87" s="89"/>
    </row>
    <row r="88" spans="1:37" x14ac:dyDescent="0.35">
      <c r="A88" s="53">
        <v>139</v>
      </c>
      <c r="B88" s="53" t="s">
        <v>690</v>
      </c>
      <c r="C88" s="53" t="s">
        <v>61</v>
      </c>
      <c r="D88" s="89" t="s">
        <v>242</v>
      </c>
      <c r="E88" s="89"/>
      <c r="F88" s="89" t="s">
        <v>691</v>
      </c>
      <c r="G88" s="117" t="s">
        <v>7302</v>
      </c>
      <c r="H88" s="117"/>
      <c r="I88" s="146"/>
      <c r="J88" s="195" t="s">
        <v>45</v>
      </c>
      <c r="K88" s="109"/>
      <c r="L88" s="109"/>
      <c r="M88" s="109"/>
      <c r="N88" s="108"/>
      <c r="O88" s="108"/>
      <c r="P88" s="108"/>
      <c r="Q88" s="108"/>
      <c r="R88" s="108"/>
      <c r="S88" s="108"/>
      <c r="T88" s="108"/>
      <c r="U88" s="108"/>
      <c r="V88" s="108"/>
      <c r="W88" s="108"/>
      <c r="X88" s="108"/>
      <c r="Y88" s="108"/>
      <c r="Z88" s="108"/>
      <c r="AA88" s="108"/>
      <c r="AB88" s="108"/>
      <c r="AC88" s="108"/>
      <c r="AD88" s="108"/>
      <c r="AE88" s="108"/>
      <c r="AF88" s="108"/>
      <c r="AG88" s="215" t="s">
        <v>692</v>
      </c>
      <c r="AH88" s="12"/>
      <c r="AI88" s="147" t="s">
        <v>529</v>
      </c>
      <c r="AJ88" s="148">
        <v>45810</v>
      </c>
      <c r="AK88" s="89"/>
    </row>
    <row r="89" spans="1:37" ht="36" hidden="1" x14ac:dyDescent="0.35">
      <c r="A89" s="53">
        <v>187</v>
      </c>
      <c r="B89" s="53" t="s">
        <v>675</v>
      </c>
      <c r="C89" s="53" t="s">
        <v>61</v>
      </c>
      <c r="D89" s="89" t="s">
        <v>676</v>
      </c>
      <c r="E89" s="89"/>
      <c r="F89" s="223" t="s">
        <v>677</v>
      </c>
      <c r="G89" s="117" t="s">
        <v>7302</v>
      </c>
      <c r="H89" s="117"/>
      <c r="I89" s="146" t="s">
        <v>7293</v>
      </c>
      <c r="J89" s="195" t="s">
        <v>50</v>
      </c>
      <c r="K89" s="228" t="s">
        <v>7310</v>
      </c>
      <c r="L89" s="228"/>
      <c r="M89" s="150" t="s">
        <v>7311</v>
      </c>
      <c r="N89" s="108"/>
      <c r="O89" s="108"/>
      <c r="P89" s="108"/>
      <c r="Q89" s="108"/>
      <c r="R89" s="108"/>
      <c r="S89" s="108"/>
      <c r="T89" s="108"/>
      <c r="V89" s="108"/>
      <c r="W89" s="108"/>
      <c r="X89" s="108"/>
      <c r="Y89" s="108"/>
      <c r="Z89" s="108"/>
      <c r="AA89" s="108"/>
      <c r="AB89" s="108"/>
      <c r="AC89" s="108">
        <v>1</v>
      </c>
      <c r="AD89" s="108"/>
      <c r="AE89" s="108"/>
      <c r="AF89" s="208">
        <v>45930</v>
      </c>
      <c r="AG89" s="191" t="s">
        <v>679</v>
      </c>
      <c r="AH89" s="12"/>
      <c r="AI89" s="147"/>
      <c r="AJ89" s="148"/>
      <c r="AK89" s="89"/>
    </row>
    <row r="90" spans="1:37" hidden="1" x14ac:dyDescent="0.35">
      <c r="A90" s="53">
        <v>268</v>
      </c>
      <c r="B90" s="53" t="s">
        <v>697</v>
      </c>
      <c r="C90" s="53" t="s">
        <v>61</v>
      </c>
      <c r="D90" s="89" t="s">
        <v>184</v>
      </c>
      <c r="E90" s="89"/>
      <c r="F90" s="89" t="s">
        <v>698</v>
      </c>
      <c r="G90" s="117" t="s">
        <v>7302</v>
      </c>
      <c r="H90" s="117"/>
      <c r="I90" s="146" t="s">
        <v>63</v>
      </c>
      <c r="J90" s="195" t="s">
        <v>46</v>
      </c>
      <c r="K90" s="192" t="s">
        <v>7312</v>
      </c>
      <c r="L90" s="192"/>
      <c r="M90" s="150" t="s">
        <v>7313</v>
      </c>
      <c r="N90" s="108"/>
      <c r="O90" s="108"/>
      <c r="P90" s="108">
        <v>0.2</v>
      </c>
      <c r="Q90" s="108">
        <v>0.1</v>
      </c>
      <c r="R90" s="108">
        <v>0.1</v>
      </c>
      <c r="S90" s="108">
        <v>0.1</v>
      </c>
      <c r="T90" s="108"/>
      <c r="U90" s="108"/>
      <c r="V90" s="108"/>
      <c r="W90" s="108"/>
      <c r="X90" s="108"/>
      <c r="Y90" s="108"/>
      <c r="Z90" s="108"/>
      <c r="AA90" s="108"/>
      <c r="AB90" s="108"/>
      <c r="AD90" s="108">
        <v>1</v>
      </c>
      <c r="AE90" s="108"/>
      <c r="AF90" s="208">
        <v>45950</v>
      </c>
      <c r="AG90" s="215" t="s">
        <v>700</v>
      </c>
      <c r="AH90" s="12"/>
      <c r="AI90" s="147"/>
      <c r="AJ90" s="148"/>
      <c r="AK90" s="89"/>
    </row>
    <row r="91" spans="1:37" hidden="1" x14ac:dyDescent="0.35">
      <c r="A91" s="53">
        <v>269</v>
      </c>
      <c r="B91" s="53" t="s">
        <v>701</v>
      </c>
      <c r="C91" s="53" t="s">
        <v>61</v>
      </c>
      <c r="D91" s="89" t="s">
        <v>184</v>
      </c>
      <c r="E91" s="89"/>
      <c r="F91" s="89" t="s">
        <v>702</v>
      </c>
      <c r="G91" s="117" t="s">
        <v>7302</v>
      </c>
      <c r="H91" s="117"/>
      <c r="I91" s="146" t="s">
        <v>6679</v>
      </c>
      <c r="J91" s="195" t="s">
        <v>46</v>
      </c>
      <c r="K91" s="192" t="s">
        <v>7314</v>
      </c>
      <c r="L91" s="192"/>
      <c r="M91" s="150" t="s">
        <v>7315</v>
      </c>
      <c r="N91" s="108"/>
      <c r="O91" s="108"/>
      <c r="P91" s="108"/>
      <c r="Q91" s="108"/>
      <c r="R91" s="108"/>
      <c r="S91" s="108">
        <v>0.2</v>
      </c>
      <c r="T91" s="108"/>
      <c r="U91" s="108"/>
      <c r="V91" s="108"/>
      <c r="W91" s="108"/>
      <c r="X91" s="108"/>
      <c r="Y91" s="108"/>
      <c r="Z91" s="108"/>
      <c r="AA91" s="108"/>
      <c r="AB91" s="108"/>
      <c r="AC91" s="108"/>
      <c r="AD91" s="108"/>
      <c r="AE91" s="108">
        <v>1</v>
      </c>
      <c r="AF91" s="208">
        <v>45966</v>
      </c>
      <c r="AG91" s="191" t="s">
        <v>703</v>
      </c>
      <c r="AH91" s="12"/>
      <c r="AI91" s="147"/>
      <c r="AJ91" s="148"/>
      <c r="AK91" s="89"/>
    </row>
    <row r="92" spans="1:37" ht="52" hidden="1" x14ac:dyDescent="0.35">
      <c r="A92" s="53">
        <v>140</v>
      </c>
      <c r="B92" s="53" t="s">
        <v>693</v>
      </c>
      <c r="C92" s="53" t="s">
        <v>61</v>
      </c>
      <c r="D92" s="89" t="s">
        <v>242</v>
      </c>
      <c r="E92" s="89"/>
      <c r="F92" s="125" t="s">
        <v>694</v>
      </c>
      <c r="G92" s="117" t="s">
        <v>7302</v>
      </c>
      <c r="H92" s="117"/>
      <c r="I92" s="146"/>
      <c r="J92" s="195" t="s">
        <v>48</v>
      </c>
      <c r="K92" s="109" t="s">
        <v>7316</v>
      </c>
      <c r="L92" s="109"/>
      <c r="M92" s="109" t="s">
        <v>7317</v>
      </c>
      <c r="N92" s="108"/>
      <c r="O92" s="108"/>
      <c r="P92" s="108"/>
      <c r="Q92" s="108"/>
      <c r="R92" s="108"/>
      <c r="S92" s="108"/>
      <c r="T92" s="108"/>
      <c r="U92" s="108"/>
      <c r="V92" s="108"/>
      <c r="W92" s="108"/>
      <c r="X92" s="108"/>
      <c r="Y92" s="53"/>
      <c r="Z92" s="108"/>
      <c r="AA92" s="108"/>
      <c r="AB92" s="108"/>
      <c r="AC92" s="108"/>
      <c r="AD92" s="108">
        <v>1</v>
      </c>
      <c r="AE92" s="108"/>
      <c r="AF92" s="208">
        <v>45930</v>
      </c>
      <c r="AG92" s="215" t="s">
        <v>696</v>
      </c>
      <c r="AH92" s="12"/>
      <c r="AI92" s="147"/>
      <c r="AJ92" s="148"/>
      <c r="AK92" s="89"/>
    </row>
    <row r="93" spans="1:37" ht="65" hidden="1" x14ac:dyDescent="0.35">
      <c r="A93" s="53">
        <v>2</v>
      </c>
      <c r="B93" s="53" t="s">
        <v>216</v>
      </c>
      <c r="C93" s="53" t="s">
        <v>58</v>
      </c>
      <c r="D93" s="89" t="s">
        <v>217</v>
      </c>
      <c r="E93" s="89"/>
      <c r="F93" s="118" t="s">
        <v>218</v>
      </c>
      <c r="G93" s="119" t="s">
        <v>202</v>
      </c>
      <c r="H93" s="119"/>
      <c r="I93" s="146" t="s">
        <v>7293</v>
      </c>
      <c r="J93" s="195" t="s">
        <v>46</v>
      </c>
      <c r="K93" s="149" t="s">
        <v>7318</v>
      </c>
      <c r="L93" s="118"/>
      <c r="M93" s="149"/>
      <c r="N93" s="108">
        <v>0.1</v>
      </c>
      <c r="O93" s="108">
        <v>0.1</v>
      </c>
      <c r="P93" s="108">
        <v>0.2</v>
      </c>
      <c r="Q93" s="108">
        <v>0.2</v>
      </c>
      <c r="R93" s="108">
        <v>0.1</v>
      </c>
      <c r="S93" s="108">
        <v>0.1</v>
      </c>
      <c r="T93" s="108">
        <v>0.2</v>
      </c>
      <c r="U93" s="108">
        <v>0.5</v>
      </c>
      <c r="V93" s="108"/>
      <c r="W93" s="108"/>
      <c r="X93" s="108"/>
      <c r="Y93" s="108">
        <v>1</v>
      </c>
      <c r="Z93" s="108"/>
      <c r="AA93" s="108"/>
      <c r="AB93" s="108"/>
      <c r="AC93" s="108"/>
      <c r="AD93" s="108"/>
      <c r="AE93" s="108"/>
      <c r="AF93" s="208" t="e">
        <f>VLOOKUP(MATCH(1,U93:AD93,0),#REF!,2,0)</f>
        <v>#REF!</v>
      </c>
      <c r="AG93" s="218"/>
      <c r="AH93" s="12"/>
      <c r="AI93" s="147"/>
      <c r="AJ93" s="148"/>
      <c r="AK93" s="89"/>
    </row>
    <row r="94" spans="1:37" ht="26" hidden="1" x14ac:dyDescent="0.35">
      <c r="A94" s="53">
        <v>3</v>
      </c>
      <c r="B94" s="53" t="s">
        <v>241</v>
      </c>
      <c r="C94" s="53" t="s">
        <v>58</v>
      </c>
      <c r="D94" s="89" t="s">
        <v>242</v>
      </c>
      <c r="E94" s="89"/>
      <c r="F94" s="89" t="s">
        <v>243</v>
      </c>
      <c r="G94" s="119" t="s">
        <v>202</v>
      </c>
      <c r="H94" s="119"/>
      <c r="I94" s="146" t="s">
        <v>7293</v>
      </c>
      <c r="J94" s="195" t="s">
        <v>46</v>
      </c>
      <c r="K94" s="150" t="s">
        <v>244</v>
      </c>
      <c r="L94" s="150"/>
      <c r="M94" s="150"/>
      <c r="N94" s="108"/>
      <c r="O94" s="108"/>
      <c r="P94" s="108"/>
      <c r="Q94" s="108"/>
      <c r="R94" s="108"/>
      <c r="S94" s="108"/>
      <c r="T94" s="108"/>
      <c r="U94" s="108"/>
      <c r="V94" s="108"/>
      <c r="W94" s="108"/>
      <c r="X94" s="108"/>
      <c r="Y94" s="108">
        <v>1</v>
      </c>
      <c r="Z94" s="108"/>
      <c r="AA94" s="108"/>
      <c r="AB94" s="108"/>
      <c r="AC94" s="108"/>
      <c r="AD94" s="108"/>
      <c r="AE94" s="108"/>
      <c r="AF94" s="208" t="e">
        <f>VLOOKUP(MATCH(1,U94:AD94,0),#REF!,2,0)</f>
        <v>#REF!</v>
      </c>
      <c r="AG94" s="191"/>
      <c r="AH94" s="12"/>
      <c r="AI94" s="147"/>
      <c r="AJ94" s="148"/>
      <c r="AK94" s="89"/>
    </row>
    <row r="95" spans="1:37" ht="39" hidden="1" x14ac:dyDescent="0.35">
      <c r="A95" s="53">
        <v>128</v>
      </c>
      <c r="B95" s="53" t="s">
        <v>259</v>
      </c>
      <c r="C95" s="53" t="s">
        <v>58</v>
      </c>
      <c r="D95" s="89" t="s">
        <v>242</v>
      </c>
      <c r="E95" s="89"/>
      <c r="F95" s="89" t="s">
        <v>260</v>
      </c>
      <c r="G95" s="119" t="s">
        <v>202</v>
      </c>
      <c r="H95" s="119"/>
      <c r="I95" s="146" t="s">
        <v>7293</v>
      </c>
      <c r="J95" s="195" t="s">
        <v>46</v>
      </c>
      <c r="K95" s="150" t="s">
        <v>261</v>
      </c>
      <c r="L95" s="150"/>
      <c r="M95" s="150"/>
      <c r="N95" s="108"/>
      <c r="O95" s="108"/>
      <c r="P95" s="108"/>
      <c r="Q95" s="108"/>
      <c r="R95" s="108"/>
      <c r="S95" s="108"/>
      <c r="T95" s="108"/>
      <c r="U95" s="108"/>
      <c r="V95" s="108"/>
      <c r="W95" s="108"/>
      <c r="X95" s="108">
        <v>1</v>
      </c>
      <c r="Y95" s="108"/>
      <c r="Z95" s="108"/>
      <c r="AA95" s="108"/>
      <c r="AB95" s="108"/>
      <c r="AC95" s="108"/>
      <c r="AD95" s="108"/>
      <c r="AE95" s="108"/>
      <c r="AF95" s="208" t="e">
        <f>VLOOKUP(MATCH(1,U95:AD95,0),#REF!,2,0)</f>
        <v>#REF!</v>
      </c>
      <c r="AG95" s="191"/>
      <c r="AH95" s="12"/>
      <c r="AI95" s="147"/>
      <c r="AJ95" s="148"/>
      <c r="AK95" s="89"/>
    </row>
    <row r="96" spans="1:37" ht="26" hidden="1" x14ac:dyDescent="0.35">
      <c r="A96" s="53">
        <v>129</v>
      </c>
      <c r="B96" s="53" t="s">
        <v>262</v>
      </c>
      <c r="C96" s="53" t="s">
        <v>58</v>
      </c>
      <c r="D96" s="89" t="s">
        <v>242</v>
      </c>
      <c r="E96" s="89"/>
      <c r="F96" s="125" t="s">
        <v>263</v>
      </c>
      <c r="G96" s="119" t="s">
        <v>202</v>
      </c>
      <c r="H96" s="119"/>
      <c r="I96" s="146" t="s">
        <v>62</v>
      </c>
      <c r="J96" s="195" t="s">
        <v>46</v>
      </c>
      <c r="K96" s="150" t="s">
        <v>264</v>
      </c>
      <c r="L96" s="150"/>
      <c r="M96" s="150"/>
      <c r="N96" s="108"/>
      <c r="O96" s="108"/>
      <c r="P96" s="108"/>
      <c r="Q96" s="108"/>
      <c r="R96" s="108"/>
      <c r="S96" s="108"/>
      <c r="T96" s="108"/>
      <c r="U96" s="108"/>
      <c r="V96" s="108"/>
      <c r="W96" s="108"/>
      <c r="X96" s="108"/>
      <c r="Y96" s="108">
        <v>1</v>
      </c>
      <c r="Z96" s="108"/>
      <c r="AA96" s="108"/>
      <c r="AB96" s="108"/>
      <c r="AC96" s="108"/>
      <c r="AD96" s="108"/>
      <c r="AE96" s="108"/>
      <c r="AF96" s="208" t="e">
        <f>VLOOKUP(MATCH(1,U96:AD96,0),#REF!,2,0)</f>
        <v>#REF!</v>
      </c>
      <c r="AG96" s="191"/>
      <c r="AH96" s="12"/>
      <c r="AI96" s="147"/>
      <c r="AJ96" s="148"/>
      <c r="AK96" s="89"/>
    </row>
    <row r="97" spans="1:37" hidden="1" x14ac:dyDescent="0.35">
      <c r="A97" s="53">
        <v>156</v>
      </c>
      <c r="B97" s="53" t="s">
        <v>1272</v>
      </c>
      <c r="C97" s="53" t="s">
        <v>64</v>
      </c>
      <c r="D97" s="120" t="s">
        <v>242</v>
      </c>
      <c r="E97" s="120"/>
      <c r="F97" s="125" t="s">
        <v>1273</v>
      </c>
      <c r="G97" s="119" t="s">
        <v>202</v>
      </c>
      <c r="H97" s="119"/>
      <c r="I97" s="146" t="s">
        <v>62</v>
      </c>
      <c r="J97" s="195" t="s">
        <v>46</v>
      </c>
      <c r="K97" s="109" t="s">
        <v>7319</v>
      </c>
      <c r="L97" s="109"/>
      <c r="M97" s="109"/>
      <c r="N97" s="108">
        <v>0.25</v>
      </c>
      <c r="O97" s="108"/>
      <c r="P97" s="108"/>
      <c r="Q97" s="108"/>
      <c r="R97" s="108"/>
      <c r="S97" s="108"/>
      <c r="T97" s="108"/>
      <c r="U97" s="108"/>
      <c r="V97" s="108"/>
      <c r="W97" s="108"/>
      <c r="X97" s="108"/>
      <c r="Y97" s="108"/>
      <c r="Z97" s="108">
        <v>0.5</v>
      </c>
      <c r="AA97" s="108"/>
      <c r="AB97" s="108"/>
      <c r="AC97" s="108"/>
      <c r="AD97" s="108">
        <v>1</v>
      </c>
      <c r="AE97" s="108"/>
      <c r="AF97" s="208" t="e">
        <f>VLOOKUP(MATCH(1,U97:AD97,0),#REF!,2,0)</f>
        <v>#REF!</v>
      </c>
      <c r="AG97" s="191"/>
      <c r="AH97" s="12"/>
      <c r="AI97" s="147"/>
      <c r="AJ97" s="148"/>
      <c r="AK97" s="89"/>
    </row>
    <row r="98" spans="1:37" ht="65" hidden="1" x14ac:dyDescent="0.35">
      <c r="A98" s="53">
        <v>243</v>
      </c>
      <c r="B98" s="53" t="s">
        <v>198</v>
      </c>
      <c r="C98" s="53" t="s">
        <v>58</v>
      </c>
      <c r="D98" s="89" t="s">
        <v>199</v>
      </c>
      <c r="E98" s="89"/>
      <c r="F98" s="124" t="s">
        <v>200</v>
      </c>
      <c r="G98" s="119" t="s">
        <v>202</v>
      </c>
      <c r="H98" s="119"/>
      <c r="I98" s="110"/>
      <c r="J98" s="195" t="s">
        <v>48</v>
      </c>
      <c r="K98" s="153" t="s">
        <v>201</v>
      </c>
      <c r="L98" s="153"/>
      <c r="M98" s="153" t="s">
        <v>7320</v>
      </c>
      <c r="N98" s="108">
        <v>1</v>
      </c>
      <c r="O98" s="108"/>
      <c r="P98" s="108"/>
      <c r="Q98" s="108"/>
      <c r="R98" s="108"/>
      <c r="S98" s="108"/>
      <c r="T98" s="108"/>
      <c r="U98" s="108"/>
      <c r="V98" s="108">
        <v>1</v>
      </c>
      <c r="W98" s="108"/>
      <c r="X98" s="108"/>
      <c r="Y98" s="108"/>
      <c r="Z98" s="108"/>
      <c r="AA98" s="108"/>
      <c r="AB98" s="108"/>
      <c r="AC98" s="108"/>
      <c r="AD98" s="108"/>
      <c r="AE98" s="108"/>
      <c r="AF98" s="208" t="e">
        <f>VLOOKUP(MATCH(1,U98:AD98,0),#REF!,2,0)</f>
        <v>#REF!</v>
      </c>
      <c r="AG98" s="191"/>
      <c r="AH98" s="12"/>
      <c r="AI98" s="147"/>
      <c r="AJ98" s="148"/>
      <c r="AK98" s="89"/>
    </row>
    <row r="99" spans="1:37" hidden="1" x14ac:dyDescent="0.35">
      <c r="A99" s="53">
        <v>244</v>
      </c>
      <c r="B99" s="53" t="s">
        <v>203</v>
      </c>
      <c r="C99" s="53" t="s">
        <v>58</v>
      </c>
      <c r="D99" s="89" t="s">
        <v>184</v>
      </c>
      <c r="E99" s="89"/>
      <c r="F99" s="135" t="s">
        <v>204</v>
      </c>
      <c r="G99" s="119" t="s">
        <v>202</v>
      </c>
      <c r="H99" s="119"/>
      <c r="I99" s="146" t="s">
        <v>62</v>
      </c>
      <c r="J99" s="195" t="s">
        <v>46</v>
      </c>
      <c r="K99" s="153" t="s">
        <v>205</v>
      </c>
      <c r="L99" s="153"/>
      <c r="M99" s="153"/>
      <c r="N99" s="108">
        <v>0.5</v>
      </c>
      <c r="O99" s="108"/>
      <c r="P99" s="108"/>
      <c r="Q99" s="108"/>
      <c r="R99" s="108">
        <v>0.1</v>
      </c>
      <c r="S99" s="108">
        <v>0.1</v>
      </c>
      <c r="T99" s="108">
        <v>0.1</v>
      </c>
      <c r="U99" s="108">
        <v>0.5</v>
      </c>
      <c r="V99" s="108"/>
      <c r="W99" s="108"/>
      <c r="X99" s="108"/>
      <c r="Y99" s="108"/>
      <c r="Z99" s="108">
        <v>1</v>
      </c>
      <c r="AA99" s="108"/>
      <c r="AB99" s="108"/>
      <c r="AC99" s="108"/>
      <c r="AD99" s="108"/>
      <c r="AE99" s="108"/>
      <c r="AF99" s="208" t="e">
        <f>VLOOKUP(MATCH(1,U99:AD99,0),#REF!,2,0)</f>
        <v>#REF!</v>
      </c>
      <c r="AG99" s="191"/>
      <c r="AH99" s="12"/>
      <c r="AI99" s="147"/>
      <c r="AJ99" s="148"/>
      <c r="AK99" s="89"/>
    </row>
    <row r="100" spans="1:37" hidden="1" x14ac:dyDescent="0.35">
      <c r="A100" s="53">
        <v>245</v>
      </c>
      <c r="B100" s="53" t="s">
        <v>206</v>
      </c>
      <c r="C100" s="53" t="s">
        <v>58</v>
      </c>
      <c r="D100" s="89" t="s">
        <v>184</v>
      </c>
      <c r="E100" s="89"/>
      <c r="F100" s="124" t="s">
        <v>207</v>
      </c>
      <c r="G100" s="119" t="s">
        <v>202</v>
      </c>
      <c r="H100" s="119"/>
      <c r="I100" s="146"/>
      <c r="J100" s="195" t="s">
        <v>46</v>
      </c>
      <c r="K100" s="153" t="s">
        <v>208</v>
      </c>
      <c r="L100" s="153"/>
      <c r="M100" s="153"/>
      <c r="N100" s="108">
        <v>1</v>
      </c>
      <c r="O100" s="108"/>
      <c r="P100" s="108"/>
      <c r="Q100" s="108"/>
      <c r="R100" s="108"/>
      <c r="S100" s="108"/>
      <c r="T100" s="108"/>
      <c r="U100" s="108"/>
      <c r="V100" s="108">
        <v>1</v>
      </c>
      <c r="W100" s="108"/>
      <c r="X100" s="108"/>
      <c r="Y100" s="108"/>
      <c r="Z100" s="108"/>
      <c r="AA100" s="108"/>
      <c r="AB100" s="108"/>
      <c r="AC100" s="108"/>
      <c r="AD100" s="108"/>
      <c r="AE100" s="108"/>
      <c r="AF100" s="208" t="e">
        <f>VLOOKUP(MATCH(1,U100:AD100,0),#REF!,2,0)</f>
        <v>#REF!</v>
      </c>
      <c r="AG100" s="191"/>
      <c r="AH100" s="12"/>
      <c r="AI100" s="147"/>
      <c r="AJ100" s="148"/>
      <c r="AK100" s="89"/>
    </row>
    <row r="101" spans="1:37" hidden="1" x14ac:dyDescent="0.35">
      <c r="A101" s="53">
        <v>246</v>
      </c>
      <c r="B101" s="53" t="s">
        <v>209</v>
      </c>
      <c r="C101" s="53" t="s">
        <v>58</v>
      </c>
      <c r="D101" s="89" t="s">
        <v>184</v>
      </c>
      <c r="E101" s="89"/>
      <c r="F101" s="135" t="s">
        <v>210</v>
      </c>
      <c r="G101" s="119" t="s">
        <v>202</v>
      </c>
      <c r="H101" s="119"/>
      <c r="I101" s="146" t="s">
        <v>62</v>
      </c>
      <c r="J101" s="195" t="s">
        <v>46</v>
      </c>
      <c r="K101" s="153" t="s">
        <v>211</v>
      </c>
      <c r="L101" s="153"/>
      <c r="M101" s="153"/>
      <c r="N101" s="108"/>
      <c r="O101" s="108"/>
      <c r="P101" s="108"/>
      <c r="Q101" s="108"/>
      <c r="R101" s="108">
        <v>0.2</v>
      </c>
      <c r="S101" s="108">
        <v>0.2</v>
      </c>
      <c r="T101" s="108">
        <v>0.2</v>
      </c>
      <c r="U101" s="108"/>
      <c r="V101" s="108"/>
      <c r="W101" s="108"/>
      <c r="X101" s="108"/>
      <c r="Y101" s="108"/>
      <c r="Z101" s="108">
        <v>0.5</v>
      </c>
      <c r="AA101" s="108"/>
      <c r="AB101" s="108"/>
      <c r="AC101" s="108"/>
      <c r="AD101" s="108">
        <v>1</v>
      </c>
      <c r="AE101" s="108"/>
      <c r="AF101" s="208" t="e">
        <f>VLOOKUP(MATCH(1,U101:AD101,0),#REF!,2,0)</f>
        <v>#REF!</v>
      </c>
      <c r="AG101" s="191"/>
      <c r="AH101" s="12"/>
      <c r="AI101" s="147"/>
      <c r="AJ101" s="148"/>
      <c r="AK101" s="89"/>
    </row>
    <row r="102" spans="1:37" ht="52" hidden="1" x14ac:dyDescent="0.35">
      <c r="A102" s="53">
        <v>247</v>
      </c>
      <c r="B102" s="53" t="s">
        <v>220</v>
      </c>
      <c r="C102" s="53" t="s">
        <v>58</v>
      </c>
      <c r="D102" s="89" t="s">
        <v>217</v>
      </c>
      <c r="E102" s="89"/>
      <c r="F102" s="89" t="s">
        <v>221</v>
      </c>
      <c r="G102" s="119" t="s">
        <v>202</v>
      </c>
      <c r="H102" s="119"/>
      <c r="I102" s="146" t="s">
        <v>7293</v>
      </c>
      <c r="J102" s="195" t="s">
        <v>48</v>
      </c>
      <c r="K102" s="153" t="s">
        <v>222</v>
      </c>
      <c r="L102" s="153"/>
      <c r="M102" s="153"/>
      <c r="N102" s="108"/>
      <c r="O102" s="108"/>
      <c r="P102" s="108"/>
      <c r="Q102" s="108"/>
      <c r="R102" s="108"/>
      <c r="S102" s="108"/>
      <c r="T102" s="108"/>
      <c r="U102" s="108"/>
      <c r="V102" s="108">
        <v>1</v>
      </c>
      <c r="W102" s="108"/>
      <c r="X102" s="108"/>
      <c r="Y102" s="108"/>
      <c r="Z102" s="108"/>
      <c r="AA102" s="108"/>
      <c r="AB102" s="108"/>
      <c r="AC102" s="108"/>
      <c r="AD102" s="108"/>
      <c r="AE102" s="108"/>
      <c r="AF102" s="208" t="e">
        <f>VLOOKUP(MATCH(1,U102:AD102,0),#REF!,2,0)</f>
        <v>#REF!</v>
      </c>
      <c r="AG102" s="191"/>
      <c r="AH102" s="12"/>
      <c r="AI102" s="147"/>
      <c r="AJ102" s="148"/>
      <c r="AK102" s="89"/>
    </row>
    <row r="103" spans="1:37" ht="39" hidden="1" x14ac:dyDescent="0.35">
      <c r="A103" s="53">
        <v>248</v>
      </c>
      <c r="B103" s="53" t="s">
        <v>223</v>
      </c>
      <c r="C103" s="53" t="s">
        <v>58</v>
      </c>
      <c r="D103" s="89" t="s">
        <v>217</v>
      </c>
      <c r="E103" s="89"/>
      <c r="F103" s="89" t="s">
        <v>224</v>
      </c>
      <c r="G103" s="119" t="s">
        <v>202</v>
      </c>
      <c r="H103" s="119"/>
      <c r="I103" s="146" t="s">
        <v>7293</v>
      </c>
      <c r="J103" s="195" t="s">
        <v>48</v>
      </c>
      <c r="K103" s="153" t="s">
        <v>225</v>
      </c>
      <c r="L103" s="153"/>
      <c r="M103" s="153"/>
      <c r="N103" s="108"/>
      <c r="O103" s="108"/>
      <c r="P103" s="108"/>
      <c r="Q103" s="108"/>
      <c r="R103" s="108"/>
      <c r="S103" s="108"/>
      <c r="T103" s="108"/>
      <c r="U103" s="108"/>
      <c r="V103" s="108">
        <v>1</v>
      </c>
      <c r="W103" s="108"/>
      <c r="X103" s="108"/>
      <c r="Y103" s="108"/>
      <c r="Z103" s="108"/>
      <c r="AA103" s="108"/>
      <c r="AB103" s="108"/>
      <c r="AC103" s="108"/>
      <c r="AD103" s="108"/>
      <c r="AE103" s="108"/>
      <c r="AF103" s="208" t="e">
        <f>VLOOKUP(MATCH(1,U103:AD103,0),#REF!,2,0)</f>
        <v>#REF!</v>
      </c>
      <c r="AG103" s="191"/>
      <c r="AH103" s="12"/>
      <c r="AI103" s="147"/>
      <c r="AJ103" s="148"/>
      <c r="AK103" s="89"/>
    </row>
    <row r="104" spans="1:37" ht="39" hidden="1" x14ac:dyDescent="0.35">
      <c r="A104" s="53">
        <v>249</v>
      </c>
      <c r="B104" s="53" t="s">
        <v>226</v>
      </c>
      <c r="C104" s="53" t="s">
        <v>58</v>
      </c>
      <c r="D104" s="89" t="s">
        <v>217</v>
      </c>
      <c r="E104" s="89"/>
      <c r="F104" s="89" t="s">
        <v>227</v>
      </c>
      <c r="G104" s="119" t="s">
        <v>202</v>
      </c>
      <c r="H104" s="119"/>
      <c r="I104" s="146"/>
      <c r="J104" s="195" t="s">
        <v>48</v>
      </c>
      <c r="K104" s="153" t="s">
        <v>228</v>
      </c>
      <c r="L104" s="243">
        <v>45899</v>
      </c>
      <c r="M104" s="153"/>
      <c r="N104" s="108">
        <v>1</v>
      </c>
      <c r="O104" s="108"/>
      <c r="P104" s="108"/>
      <c r="Q104" s="108"/>
      <c r="R104" s="108"/>
      <c r="S104" s="108"/>
      <c r="T104" s="108"/>
      <c r="U104" s="108"/>
      <c r="V104" s="108">
        <v>1</v>
      </c>
      <c r="W104" s="108"/>
      <c r="X104" s="108"/>
      <c r="Y104" s="108"/>
      <c r="Z104" s="108"/>
      <c r="AA104" s="108"/>
      <c r="AB104" s="108"/>
      <c r="AC104" s="108"/>
      <c r="AD104" s="108"/>
      <c r="AE104" s="108"/>
      <c r="AF104" s="208" t="e">
        <f>VLOOKUP(MATCH(1,U104:AD104,0),#REF!,2,0)</f>
        <v>#REF!</v>
      </c>
      <c r="AG104" s="191"/>
      <c r="AH104" s="12"/>
      <c r="AI104" s="147"/>
      <c r="AJ104" s="148"/>
      <c r="AK104" s="89"/>
    </row>
    <row r="105" spans="1:37" ht="39" hidden="1" x14ac:dyDescent="0.35">
      <c r="A105" s="53">
        <v>250</v>
      </c>
      <c r="B105" s="53" t="s">
        <v>229</v>
      </c>
      <c r="C105" s="53" t="s">
        <v>58</v>
      </c>
      <c r="D105" s="89" t="s">
        <v>217</v>
      </c>
      <c r="E105" s="89"/>
      <c r="F105" s="89" t="s">
        <v>230</v>
      </c>
      <c r="G105" s="119" t="s">
        <v>202</v>
      </c>
      <c r="H105" s="119"/>
      <c r="I105" s="146"/>
      <c r="J105" s="195" t="s">
        <v>48</v>
      </c>
      <c r="K105" s="153" t="s">
        <v>231</v>
      </c>
      <c r="L105" s="243">
        <v>45899</v>
      </c>
      <c r="M105" s="153"/>
      <c r="N105" s="108">
        <v>1</v>
      </c>
      <c r="O105" s="108"/>
      <c r="P105" s="108"/>
      <c r="Q105" s="108"/>
      <c r="R105" s="108"/>
      <c r="S105" s="108"/>
      <c r="T105" s="108"/>
      <c r="U105" s="108"/>
      <c r="V105" s="108">
        <v>1</v>
      </c>
      <c r="W105" s="108"/>
      <c r="X105" s="108"/>
      <c r="Y105" s="108"/>
      <c r="Z105" s="108"/>
      <c r="AA105" s="108"/>
      <c r="AB105" s="108"/>
      <c r="AC105" s="108"/>
      <c r="AD105" s="108"/>
      <c r="AE105" s="108"/>
      <c r="AF105" s="208" t="e">
        <f>VLOOKUP(MATCH(1,U105:AD105,0),#REF!,2,0)</f>
        <v>#REF!</v>
      </c>
      <c r="AG105" s="191"/>
      <c r="AH105" s="12"/>
      <c r="AI105" s="147"/>
      <c r="AJ105" s="148"/>
      <c r="AK105" s="89"/>
    </row>
    <row r="106" spans="1:37" ht="52" hidden="1" x14ac:dyDescent="0.35">
      <c r="A106" s="53">
        <v>251</v>
      </c>
      <c r="B106" s="53" t="s">
        <v>232</v>
      </c>
      <c r="C106" s="53" t="s">
        <v>58</v>
      </c>
      <c r="D106" s="89" t="s">
        <v>217</v>
      </c>
      <c r="E106" s="89"/>
      <c r="F106" s="89" t="s">
        <v>233</v>
      </c>
      <c r="G106" s="119" t="s">
        <v>202</v>
      </c>
      <c r="H106" s="119"/>
      <c r="I106" s="146"/>
      <c r="J106" s="195" t="s">
        <v>48</v>
      </c>
      <c r="K106" s="153" t="s">
        <v>234</v>
      </c>
      <c r="L106" s="153"/>
      <c r="M106" s="153"/>
      <c r="N106" s="108"/>
      <c r="O106" s="108"/>
      <c r="P106" s="108"/>
      <c r="Q106" s="108"/>
      <c r="R106" s="108">
        <v>0.2</v>
      </c>
      <c r="S106" s="108">
        <v>0.2</v>
      </c>
      <c r="T106" s="108">
        <v>0.2</v>
      </c>
      <c r="U106" s="108"/>
      <c r="V106" s="108">
        <v>1</v>
      </c>
      <c r="W106" s="108"/>
      <c r="X106" s="108"/>
      <c r="Y106" s="108"/>
      <c r="Z106" s="108"/>
      <c r="AA106" s="108"/>
      <c r="AB106" s="108"/>
      <c r="AC106" s="108"/>
      <c r="AD106" s="108"/>
      <c r="AE106" s="108"/>
      <c r="AF106" s="208" t="e">
        <f>VLOOKUP(MATCH(1,U106:AD106,0),#REF!,2,0)</f>
        <v>#REF!</v>
      </c>
      <c r="AG106" s="191"/>
      <c r="AH106" s="12"/>
      <c r="AI106" s="147"/>
      <c r="AJ106" s="148"/>
      <c r="AK106" s="89"/>
    </row>
    <row r="107" spans="1:37" ht="39" hidden="1" x14ac:dyDescent="0.35">
      <c r="A107" s="53">
        <v>252</v>
      </c>
      <c r="B107" s="53" t="s">
        <v>235</v>
      </c>
      <c r="C107" s="53" t="s">
        <v>58</v>
      </c>
      <c r="D107" s="89" t="s">
        <v>217</v>
      </c>
      <c r="E107" s="89"/>
      <c r="F107" s="89" t="s">
        <v>236</v>
      </c>
      <c r="G107" s="119" t="s">
        <v>202</v>
      </c>
      <c r="H107" s="119"/>
      <c r="I107" s="146"/>
      <c r="J107" s="195" t="s">
        <v>48</v>
      </c>
      <c r="K107" s="153" t="s">
        <v>237</v>
      </c>
      <c r="L107" s="153"/>
      <c r="M107" s="153"/>
      <c r="N107" s="108"/>
      <c r="O107" s="108"/>
      <c r="P107" s="108"/>
      <c r="Q107" s="108"/>
      <c r="R107" s="108"/>
      <c r="S107" s="108"/>
      <c r="T107" s="108"/>
      <c r="U107" s="108"/>
      <c r="V107" s="108">
        <v>1</v>
      </c>
      <c r="W107" s="108"/>
      <c r="X107" s="108"/>
      <c r="Y107" s="108"/>
      <c r="Z107" s="108"/>
      <c r="AA107" s="108"/>
      <c r="AB107" s="108"/>
      <c r="AC107" s="108"/>
      <c r="AD107" s="108"/>
      <c r="AE107" s="108"/>
      <c r="AF107" s="208" t="e">
        <f>VLOOKUP(MATCH(1,U107:AD107,0),#REF!,2,0)</f>
        <v>#REF!</v>
      </c>
      <c r="AG107" s="191"/>
      <c r="AH107" s="12"/>
      <c r="AI107" s="147"/>
      <c r="AJ107" s="148"/>
      <c r="AK107" s="89"/>
    </row>
    <row r="108" spans="1:37" ht="26" hidden="1" x14ac:dyDescent="0.35">
      <c r="A108" s="53">
        <v>253</v>
      </c>
      <c r="B108" s="53" t="s">
        <v>238</v>
      </c>
      <c r="C108" s="53" t="s">
        <v>58</v>
      </c>
      <c r="D108" s="89" t="s">
        <v>184</v>
      </c>
      <c r="E108" s="89"/>
      <c r="F108" s="89" t="s">
        <v>239</v>
      </c>
      <c r="G108" s="119" t="s">
        <v>202</v>
      </c>
      <c r="H108" s="119"/>
      <c r="I108" s="146" t="s">
        <v>7293</v>
      </c>
      <c r="J108" s="195" t="s">
        <v>50</v>
      </c>
      <c r="K108" s="150" t="s">
        <v>240</v>
      </c>
      <c r="L108" s="150"/>
      <c r="M108" s="153"/>
      <c r="N108" s="108"/>
      <c r="O108" s="108"/>
      <c r="P108" s="108"/>
      <c r="Q108" s="108"/>
      <c r="R108" s="108"/>
      <c r="S108" s="108"/>
      <c r="T108" s="108"/>
      <c r="U108" s="108"/>
      <c r="V108" s="108"/>
      <c r="W108" s="108"/>
      <c r="X108" s="108"/>
      <c r="Y108" s="108"/>
      <c r="Z108" s="108"/>
      <c r="AA108" s="108"/>
      <c r="AB108" s="108"/>
      <c r="AC108" s="108"/>
      <c r="AD108" s="108"/>
      <c r="AE108" s="108"/>
      <c r="AF108" s="208" t="e">
        <f>VLOOKUP(MATCH(1,U108:AD108,0),#REF!,2,0)</f>
        <v>#N/A</v>
      </c>
      <c r="AG108" s="191"/>
      <c r="AH108" s="12"/>
      <c r="AI108" s="147"/>
      <c r="AJ108" s="148"/>
      <c r="AK108" s="89"/>
    </row>
    <row r="109" spans="1:37" ht="65" hidden="1" x14ac:dyDescent="0.35">
      <c r="A109" s="53">
        <v>254</v>
      </c>
      <c r="B109" s="53" t="s">
        <v>245</v>
      </c>
      <c r="C109" s="53" t="s">
        <v>58</v>
      </c>
      <c r="D109" s="89" t="s">
        <v>217</v>
      </c>
      <c r="E109" s="89"/>
      <c r="F109" s="134" t="s">
        <v>7321</v>
      </c>
      <c r="G109" s="119" t="s">
        <v>202</v>
      </c>
      <c r="H109" s="119"/>
      <c r="I109" s="146" t="s">
        <v>975</v>
      </c>
      <c r="J109" s="195" t="s">
        <v>46</v>
      </c>
      <c r="K109" s="153" t="s">
        <v>7322</v>
      </c>
      <c r="L109" s="153"/>
      <c r="M109" s="153"/>
      <c r="N109" s="108"/>
      <c r="O109" s="108"/>
      <c r="P109" s="108"/>
      <c r="Q109" s="108"/>
      <c r="R109" s="108"/>
      <c r="S109" s="108"/>
      <c r="T109" s="108"/>
      <c r="U109" s="108"/>
      <c r="V109" s="108"/>
      <c r="W109" s="108"/>
      <c r="X109" s="108"/>
      <c r="Y109" s="108">
        <v>1</v>
      </c>
      <c r="Z109" s="108"/>
      <c r="AA109" s="108"/>
      <c r="AB109" s="108"/>
      <c r="AC109" s="108"/>
      <c r="AD109" s="108"/>
      <c r="AE109" s="108"/>
      <c r="AF109" s="208" t="e">
        <f>VLOOKUP(MATCH(1,U109:AD109,0),#REF!,2,0)</f>
        <v>#REF!</v>
      </c>
      <c r="AG109" s="191"/>
      <c r="AH109" s="12"/>
      <c r="AI109" s="147"/>
      <c r="AJ109" s="148"/>
      <c r="AK109" s="89"/>
    </row>
    <row r="110" spans="1:37" ht="26" hidden="1" x14ac:dyDescent="0.35">
      <c r="A110" s="53">
        <v>255</v>
      </c>
      <c r="B110" s="53" t="s">
        <v>256</v>
      </c>
      <c r="C110" s="53" t="s">
        <v>58</v>
      </c>
      <c r="D110" s="89" t="s">
        <v>242</v>
      </c>
      <c r="E110" s="89"/>
      <c r="F110" s="89" t="s">
        <v>257</v>
      </c>
      <c r="G110" s="119" t="s">
        <v>202</v>
      </c>
      <c r="H110" s="119"/>
      <c r="I110" s="146" t="s">
        <v>7293</v>
      </c>
      <c r="J110" s="195" t="s">
        <v>50</v>
      </c>
      <c r="K110" s="150" t="s">
        <v>258</v>
      </c>
      <c r="L110" s="150"/>
      <c r="M110" s="150"/>
      <c r="N110" s="108"/>
      <c r="O110" s="108"/>
      <c r="P110" s="108"/>
      <c r="Q110" s="108"/>
      <c r="R110" s="108"/>
      <c r="S110" s="108"/>
      <c r="T110" s="108"/>
      <c r="U110" s="108"/>
      <c r="V110" s="108"/>
      <c r="W110" s="108"/>
      <c r="X110" s="108"/>
      <c r="Y110" s="108"/>
      <c r="Z110" s="108"/>
      <c r="AA110" s="108"/>
      <c r="AB110" s="108"/>
      <c r="AC110" s="108"/>
      <c r="AD110" s="108"/>
      <c r="AE110" s="108"/>
      <c r="AF110" s="208" t="e">
        <f>VLOOKUP(MATCH(1,U110:AD110,0),#REF!,2,0)</f>
        <v>#N/A</v>
      </c>
      <c r="AG110" s="191"/>
      <c r="AH110" s="12"/>
      <c r="AI110" s="147"/>
      <c r="AJ110" s="148"/>
      <c r="AK110" s="89"/>
    </row>
    <row r="111" spans="1:37" ht="26" hidden="1" x14ac:dyDescent="0.35">
      <c r="A111" s="53">
        <v>256</v>
      </c>
      <c r="B111" s="53" t="s">
        <v>265</v>
      </c>
      <c r="C111" s="53" t="s">
        <v>58</v>
      </c>
      <c r="D111" s="89" t="s">
        <v>184</v>
      </c>
      <c r="E111" s="89"/>
      <c r="F111" s="89" t="s">
        <v>266</v>
      </c>
      <c r="G111" s="119" t="s">
        <v>202</v>
      </c>
      <c r="H111" s="119"/>
      <c r="I111" s="146" t="s">
        <v>7293</v>
      </c>
      <c r="J111" s="195" t="s">
        <v>50</v>
      </c>
      <c r="K111" s="150" t="s">
        <v>267</v>
      </c>
      <c r="L111" s="150"/>
      <c r="M111" s="153"/>
      <c r="N111" s="108"/>
      <c r="O111" s="108"/>
      <c r="P111" s="108"/>
      <c r="Q111" s="108"/>
      <c r="R111" s="108"/>
      <c r="S111" s="108"/>
      <c r="T111" s="108"/>
      <c r="U111" s="108"/>
      <c r="V111" s="108"/>
      <c r="W111" s="108"/>
      <c r="X111" s="108"/>
      <c r="Y111" s="108"/>
      <c r="Z111" s="108"/>
      <c r="AA111" s="108"/>
      <c r="AB111" s="108"/>
      <c r="AC111" s="108"/>
      <c r="AD111" s="108"/>
      <c r="AE111" s="108"/>
      <c r="AF111" s="208" t="e">
        <f>VLOOKUP(MATCH(1,U111:AD111,0),#REF!,2,0)</f>
        <v>#N/A</v>
      </c>
      <c r="AG111" s="191"/>
      <c r="AH111" s="12"/>
      <c r="AI111" s="147"/>
      <c r="AJ111" s="148"/>
      <c r="AK111" s="89"/>
    </row>
    <row r="112" spans="1:37" hidden="1" x14ac:dyDescent="0.35">
      <c r="A112" s="53">
        <v>300</v>
      </c>
      <c r="B112" s="53" t="s">
        <v>1275</v>
      </c>
      <c r="C112" s="53" t="s">
        <v>58</v>
      </c>
      <c r="D112" s="120" t="s">
        <v>195</v>
      </c>
      <c r="E112" s="120"/>
      <c r="F112" s="89" t="s">
        <v>1276</v>
      </c>
      <c r="G112" s="119" t="s">
        <v>202</v>
      </c>
      <c r="H112" s="119"/>
      <c r="I112" s="146"/>
      <c r="J112" s="195" t="s">
        <v>46</v>
      </c>
      <c r="K112" s="109"/>
      <c r="L112" s="109"/>
      <c r="M112" s="109"/>
      <c r="N112" s="108"/>
      <c r="O112" s="108"/>
      <c r="P112" s="108"/>
      <c r="Q112" s="108"/>
      <c r="R112" s="108"/>
      <c r="S112" s="108"/>
      <c r="T112" s="108"/>
      <c r="U112" s="108">
        <v>0.5</v>
      </c>
      <c r="V112" s="108">
        <v>0.5</v>
      </c>
      <c r="W112" s="108">
        <v>1</v>
      </c>
      <c r="X112" s="108"/>
      <c r="Y112" s="108"/>
      <c r="Z112" s="108"/>
      <c r="AA112" s="108"/>
      <c r="AB112" s="108"/>
      <c r="AC112" s="108"/>
      <c r="AD112" s="108"/>
      <c r="AE112" s="108"/>
      <c r="AF112" s="208" t="e">
        <f>VLOOKUP(MATCH(1,U112:AD112,0),#REF!,2,0)</f>
        <v>#REF!</v>
      </c>
      <c r="AG112" s="191"/>
      <c r="AH112" s="12"/>
      <c r="AI112" s="147"/>
      <c r="AJ112" s="148"/>
      <c r="AK112" s="89"/>
    </row>
    <row r="113" spans="1:37" ht="39" x14ac:dyDescent="0.35">
      <c r="A113" s="53">
        <v>314</v>
      </c>
      <c r="B113" s="53" t="s">
        <v>1374</v>
      </c>
      <c r="C113" s="53" t="s">
        <v>58</v>
      </c>
      <c r="D113" s="89" t="s">
        <v>217</v>
      </c>
      <c r="E113" s="89"/>
      <c r="F113" s="89" t="s">
        <v>1375</v>
      </c>
      <c r="G113" s="119" t="s">
        <v>202</v>
      </c>
      <c r="H113" s="119"/>
      <c r="I113" s="146" t="s">
        <v>7293</v>
      </c>
      <c r="J113" s="195" t="s">
        <v>45</v>
      </c>
      <c r="K113" s="109" t="s">
        <v>7323</v>
      </c>
      <c r="L113" s="109"/>
      <c r="M113" s="109"/>
      <c r="N113" s="108"/>
      <c r="O113" s="108"/>
      <c r="P113" s="108"/>
      <c r="Q113" s="108"/>
      <c r="R113" s="108"/>
      <c r="S113" s="108"/>
      <c r="T113" s="108"/>
      <c r="U113" s="108"/>
      <c r="V113" s="108">
        <v>1</v>
      </c>
      <c r="W113" s="108"/>
      <c r="X113" s="108"/>
      <c r="Y113" s="108"/>
      <c r="Z113" s="108"/>
      <c r="AA113" s="108"/>
      <c r="AB113" s="108"/>
      <c r="AC113" s="108"/>
      <c r="AD113" s="108"/>
      <c r="AE113" s="108"/>
      <c r="AF113" s="208" t="e">
        <f>VLOOKUP(MATCH(1,U113:AD113,0),#REF!,2,0)</f>
        <v>#REF!</v>
      </c>
      <c r="AG113" s="215" t="s">
        <v>1377</v>
      </c>
      <c r="AH113" s="12"/>
      <c r="AI113" s="147" t="s">
        <v>1376</v>
      </c>
      <c r="AJ113" s="148">
        <v>45854</v>
      </c>
      <c r="AK113" s="89"/>
    </row>
    <row r="114" spans="1:37" ht="26" hidden="1" x14ac:dyDescent="0.35">
      <c r="A114" s="53">
        <v>365</v>
      </c>
      <c r="B114" s="53" t="s">
        <v>282</v>
      </c>
      <c r="C114" s="53" t="s">
        <v>58</v>
      </c>
      <c r="D114" s="89" t="s">
        <v>14</v>
      </c>
      <c r="E114" s="89"/>
      <c r="F114" s="89" t="s">
        <v>283</v>
      </c>
      <c r="G114" s="119" t="s">
        <v>202</v>
      </c>
      <c r="H114" s="119"/>
      <c r="I114" s="146" t="s">
        <v>975</v>
      </c>
      <c r="J114" s="195" t="s">
        <v>50</v>
      </c>
      <c r="K114" s="153" t="s">
        <v>284</v>
      </c>
      <c r="L114" s="153"/>
      <c r="M114" s="153"/>
      <c r="N114" s="108"/>
      <c r="O114" s="108"/>
      <c r="P114" s="108"/>
      <c r="Q114" s="108"/>
      <c r="R114" s="108"/>
      <c r="S114" s="108">
        <v>0.25</v>
      </c>
      <c r="T114" s="108">
        <v>0.25</v>
      </c>
      <c r="U114" s="108"/>
      <c r="V114" s="108"/>
      <c r="W114" s="108"/>
      <c r="X114" s="108"/>
      <c r="Y114" s="108"/>
      <c r="Z114" s="108"/>
      <c r="AA114" s="108"/>
      <c r="AB114" s="108"/>
      <c r="AC114" s="108"/>
      <c r="AD114" s="108">
        <v>1</v>
      </c>
      <c r="AE114" s="108"/>
      <c r="AF114" s="208" t="e">
        <f>VLOOKUP(MATCH(1,U114:AD114,0),#REF!,2,0)</f>
        <v>#REF!</v>
      </c>
      <c r="AG114" s="191"/>
      <c r="AH114" s="12"/>
      <c r="AI114" s="147"/>
      <c r="AJ114" s="148"/>
      <c r="AK114" s="89"/>
    </row>
    <row r="115" spans="1:37" ht="26" hidden="1" x14ac:dyDescent="0.35">
      <c r="A115" s="53">
        <v>379</v>
      </c>
      <c r="B115" s="53" t="s">
        <v>1397</v>
      </c>
      <c r="C115" s="53" t="s">
        <v>63</v>
      </c>
      <c r="D115" s="89" t="s">
        <v>1398</v>
      </c>
      <c r="E115" s="89"/>
      <c r="F115" s="89" t="s">
        <v>1399</v>
      </c>
      <c r="G115" s="117" t="s">
        <v>844</v>
      </c>
      <c r="H115" s="117"/>
      <c r="I115" s="146"/>
      <c r="J115" s="195" t="s">
        <v>46</v>
      </c>
      <c r="K115" s="109" t="s">
        <v>7324</v>
      </c>
      <c r="L115" s="109"/>
      <c r="M115" s="109"/>
      <c r="N115" s="108">
        <v>0.2</v>
      </c>
      <c r="O115" s="108">
        <v>0.1</v>
      </c>
      <c r="P115" s="108">
        <v>0.1</v>
      </c>
      <c r="Q115" s="108">
        <v>0.1</v>
      </c>
      <c r="R115" s="108">
        <v>0.1</v>
      </c>
      <c r="S115" s="108">
        <v>0.1</v>
      </c>
      <c r="T115" s="108">
        <v>0.1</v>
      </c>
      <c r="U115" s="108">
        <v>0.5</v>
      </c>
      <c r="V115" s="108">
        <v>0.7</v>
      </c>
      <c r="W115" s="108">
        <v>1</v>
      </c>
      <c r="X115" s="108"/>
      <c r="Y115" s="108"/>
      <c r="Z115" s="108"/>
      <c r="AA115" s="108"/>
      <c r="AB115" s="108"/>
      <c r="AC115" s="108"/>
      <c r="AD115" s="108"/>
      <c r="AE115" s="108"/>
      <c r="AF115" s="208" t="e">
        <f>VLOOKUP(MATCH(1,U115:AD115,0),#REF!,2,0)</f>
        <v>#REF!</v>
      </c>
      <c r="AG115" s="191"/>
      <c r="AH115" s="12"/>
      <c r="AI115" s="147"/>
      <c r="AJ115" s="148"/>
      <c r="AK115" s="89"/>
    </row>
    <row r="116" spans="1:37" ht="39" x14ac:dyDescent="0.35">
      <c r="A116" s="53">
        <v>380</v>
      </c>
      <c r="B116" s="53" t="s">
        <v>212</v>
      </c>
      <c r="C116" s="53" t="s">
        <v>58</v>
      </c>
      <c r="D116" s="89" t="s">
        <v>184</v>
      </c>
      <c r="E116" s="89"/>
      <c r="F116" s="124" t="s">
        <v>213</v>
      </c>
      <c r="G116" s="119" t="s">
        <v>202</v>
      </c>
      <c r="H116" s="119"/>
      <c r="I116" s="146" t="s">
        <v>7293</v>
      </c>
      <c r="J116" s="195" t="s">
        <v>45</v>
      </c>
      <c r="K116" s="153" t="s">
        <v>7325</v>
      </c>
      <c r="L116" s="153" t="s">
        <v>7326</v>
      </c>
      <c r="M116" s="153" t="s">
        <v>7326</v>
      </c>
      <c r="N116" s="108"/>
      <c r="O116" s="108"/>
      <c r="P116" s="108"/>
      <c r="Q116" s="108"/>
      <c r="R116" s="108"/>
      <c r="S116" s="108"/>
      <c r="T116" s="108"/>
      <c r="U116" s="108">
        <v>0</v>
      </c>
      <c r="V116" s="108">
        <v>0</v>
      </c>
      <c r="W116" s="108">
        <v>0</v>
      </c>
      <c r="X116" s="108">
        <v>0</v>
      </c>
      <c r="Y116" s="108">
        <v>0</v>
      </c>
      <c r="Z116" s="108">
        <v>0</v>
      </c>
      <c r="AA116" s="108">
        <v>0</v>
      </c>
      <c r="AB116" s="108">
        <v>0</v>
      </c>
      <c r="AC116" s="108">
        <v>0</v>
      </c>
      <c r="AD116" s="108">
        <v>0</v>
      </c>
      <c r="AE116" s="108"/>
      <c r="AF116" s="208" t="e">
        <f>VLOOKUP(MATCH(1,U116:AD116,0),#REF!,2,0)</f>
        <v>#N/A</v>
      </c>
      <c r="AG116" s="215" t="s">
        <v>215</v>
      </c>
      <c r="AH116" s="12"/>
      <c r="AI116" s="147" t="s">
        <v>214</v>
      </c>
      <c r="AJ116" s="148">
        <v>45854</v>
      </c>
      <c r="AK116" s="89"/>
    </row>
    <row r="117" spans="1:37" ht="26" x14ac:dyDescent="0.35">
      <c r="A117" s="53">
        <v>5</v>
      </c>
      <c r="B117" s="53" t="s">
        <v>319</v>
      </c>
      <c r="C117" s="53" t="s">
        <v>60</v>
      </c>
      <c r="D117" s="120" t="s">
        <v>320</v>
      </c>
      <c r="E117" s="120" t="s">
        <v>7327</v>
      </c>
      <c r="F117" s="118" t="s">
        <v>321</v>
      </c>
      <c r="G117" s="121" t="s">
        <v>125</v>
      </c>
      <c r="H117" s="121"/>
      <c r="I117" s="151"/>
      <c r="J117" s="195" t="s">
        <v>45</v>
      </c>
      <c r="K117" s="114" t="s">
        <v>7328</v>
      </c>
      <c r="L117" s="114"/>
      <c r="M117" s="114"/>
      <c r="N117" s="108"/>
      <c r="O117" s="108"/>
      <c r="P117" s="108"/>
      <c r="Q117" s="108"/>
      <c r="R117" s="108"/>
      <c r="S117" s="108"/>
      <c r="T117" s="108"/>
      <c r="U117" s="108"/>
      <c r="V117" s="108"/>
      <c r="W117" s="108"/>
      <c r="X117" s="108"/>
      <c r="Y117" s="108"/>
      <c r="Z117" s="108"/>
      <c r="AA117" s="108"/>
      <c r="AB117" s="108"/>
      <c r="AC117" s="108"/>
      <c r="AD117" s="108"/>
      <c r="AE117" s="108"/>
      <c r="AF117" s="108"/>
      <c r="AG117" s="216" t="s">
        <v>322</v>
      </c>
      <c r="AH117" s="12"/>
      <c r="AI117" s="147" t="s">
        <v>181</v>
      </c>
      <c r="AJ117" s="148">
        <v>45791</v>
      </c>
      <c r="AK117" s="89"/>
    </row>
    <row r="118" spans="1:37" ht="39" x14ac:dyDescent="0.35">
      <c r="A118" s="53">
        <v>6</v>
      </c>
      <c r="B118" s="53" t="s">
        <v>323</v>
      </c>
      <c r="C118" s="53" t="s">
        <v>60</v>
      </c>
      <c r="D118" s="120" t="s">
        <v>320</v>
      </c>
      <c r="E118" s="120" t="s">
        <v>7327</v>
      </c>
      <c r="F118" s="118" t="s">
        <v>324</v>
      </c>
      <c r="G118" s="121" t="s">
        <v>125</v>
      </c>
      <c r="H118" s="121"/>
      <c r="I118" s="151"/>
      <c r="J118" s="195" t="s">
        <v>45</v>
      </c>
      <c r="K118" s="114" t="s">
        <v>7329</v>
      </c>
      <c r="L118" s="114"/>
      <c r="M118" s="114"/>
      <c r="N118" s="108"/>
      <c r="O118" s="108"/>
      <c r="P118" s="108"/>
      <c r="Q118" s="108"/>
      <c r="R118" s="108"/>
      <c r="S118" s="108"/>
      <c r="T118" s="108"/>
      <c r="U118" s="108"/>
      <c r="V118" s="108"/>
      <c r="W118" s="108"/>
      <c r="X118" s="108"/>
      <c r="Y118" s="108"/>
      <c r="Z118" s="108"/>
      <c r="AA118" s="108"/>
      <c r="AB118" s="108"/>
      <c r="AC118" s="108"/>
      <c r="AD118" s="108"/>
      <c r="AE118" s="108"/>
      <c r="AF118" s="108"/>
      <c r="AG118" s="216" t="s">
        <v>325</v>
      </c>
      <c r="AH118" s="12"/>
      <c r="AI118" s="147" t="s">
        <v>181</v>
      </c>
      <c r="AJ118" s="148">
        <v>45791</v>
      </c>
      <c r="AK118" s="89"/>
    </row>
    <row r="119" spans="1:37" x14ac:dyDescent="0.35">
      <c r="A119" s="53">
        <v>7</v>
      </c>
      <c r="B119" s="53" t="s">
        <v>326</v>
      </c>
      <c r="C119" s="53" t="s">
        <v>60</v>
      </c>
      <c r="D119" s="120" t="s">
        <v>320</v>
      </c>
      <c r="E119" s="120" t="s">
        <v>7330</v>
      </c>
      <c r="F119" s="118" t="s">
        <v>327</v>
      </c>
      <c r="G119" s="121" t="s">
        <v>125</v>
      </c>
      <c r="H119" s="121"/>
      <c r="I119" s="151"/>
      <c r="J119" s="195" t="s">
        <v>45</v>
      </c>
      <c r="K119" s="114" t="s">
        <v>7331</v>
      </c>
      <c r="L119" s="114"/>
      <c r="M119" s="114"/>
      <c r="N119" s="108"/>
      <c r="O119" s="108"/>
      <c r="P119" s="108"/>
      <c r="Q119" s="108"/>
      <c r="R119" s="108"/>
      <c r="S119" s="108"/>
      <c r="T119" s="108"/>
      <c r="U119" s="108"/>
      <c r="V119" s="108"/>
      <c r="W119" s="108"/>
      <c r="X119" s="108"/>
      <c r="Y119" s="108"/>
      <c r="Z119" s="108"/>
      <c r="AA119" s="108"/>
      <c r="AB119" s="108"/>
      <c r="AC119" s="108"/>
      <c r="AD119" s="108"/>
      <c r="AE119" s="108"/>
      <c r="AF119" s="108"/>
      <c r="AG119" s="216" t="s">
        <v>328</v>
      </c>
      <c r="AH119" s="12"/>
      <c r="AI119" s="147" t="s">
        <v>181</v>
      </c>
      <c r="AJ119" s="148">
        <v>45791</v>
      </c>
      <c r="AK119" s="89"/>
    </row>
    <row r="120" spans="1:37" ht="26" hidden="1" x14ac:dyDescent="0.35">
      <c r="A120" s="53">
        <v>8</v>
      </c>
      <c r="B120" s="53" t="s">
        <v>329</v>
      </c>
      <c r="C120" s="53" t="s">
        <v>60</v>
      </c>
      <c r="D120" s="120" t="s">
        <v>320</v>
      </c>
      <c r="E120" s="120" t="s">
        <v>7330</v>
      </c>
      <c r="F120" s="118" t="s">
        <v>330</v>
      </c>
      <c r="G120" s="121" t="s">
        <v>125</v>
      </c>
      <c r="H120" s="121"/>
      <c r="I120" s="151"/>
      <c r="J120" s="195" t="s">
        <v>46</v>
      </c>
      <c r="K120" s="114" t="s">
        <v>331</v>
      </c>
      <c r="L120" s="114"/>
      <c r="M120" s="114" t="s">
        <v>7332</v>
      </c>
      <c r="N120" s="108"/>
      <c r="O120" s="108"/>
      <c r="P120" s="108"/>
      <c r="Q120" s="108"/>
      <c r="R120" s="108"/>
      <c r="S120" s="108"/>
      <c r="T120" s="108"/>
      <c r="U120" s="108"/>
      <c r="V120" s="108"/>
      <c r="W120" s="108"/>
      <c r="X120" s="108">
        <v>1</v>
      </c>
      <c r="Y120" s="108"/>
      <c r="Z120" s="108"/>
      <c r="AA120" s="108"/>
      <c r="AB120" s="108"/>
      <c r="AC120" s="108"/>
      <c r="AD120" s="108"/>
      <c r="AE120" s="108"/>
      <c r="AF120" s="208" t="s">
        <v>7333</v>
      </c>
      <c r="AG120" s="216" t="s">
        <v>332</v>
      </c>
      <c r="AH120" s="12"/>
      <c r="AI120" s="147"/>
      <c r="AJ120" s="148"/>
      <c r="AK120" s="89"/>
    </row>
    <row r="121" spans="1:37" ht="91" x14ac:dyDescent="0.35">
      <c r="A121" s="53">
        <v>9</v>
      </c>
      <c r="B121" s="53" t="s">
        <v>342</v>
      </c>
      <c r="C121" s="53" t="s">
        <v>60</v>
      </c>
      <c r="D121" s="120" t="s">
        <v>320</v>
      </c>
      <c r="E121" s="120" t="s">
        <v>7327</v>
      </c>
      <c r="F121" s="118" t="s">
        <v>343</v>
      </c>
      <c r="G121" s="121" t="s">
        <v>125</v>
      </c>
      <c r="H121" s="121"/>
      <c r="I121" s="151"/>
      <c r="J121" s="195" t="s">
        <v>45</v>
      </c>
      <c r="K121" s="114" t="s">
        <v>7334</v>
      </c>
      <c r="L121" s="114"/>
      <c r="M121" s="114"/>
      <c r="N121" s="108"/>
      <c r="O121" s="108"/>
      <c r="P121" s="108"/>
      <c r="Q121" s="108"/>
      <c r="R121" s="108"/>
      <c r="S121" s="108"/>
      <c r="T121" s="108"/>
      <c r="U121" s="108"/>
      <c r="V121" s="108"/>
      <c r="W121" s="108"/>
      <c r="X121" s="108"/>
      <c r="Y121" s="108"/>
      <c r="Z121" s="108"/>
      <c r="AA121" s="108"/>
      <c r="AB121" s="108"/>
      <c r="AC121" s="108"/>
      <c r="AD121" s="108"/>
      <c r="AE121" s="108"/>
      <c r="AF121" s="108"/>
      <c r="AG121" s="216" t="s">
        <v>344</v>
      </c>
      <c r="AH121" s="12"/>
      <c r="AI121" s="147" t="s">
        <v>181</v>
      </c>
      <c r="AJ121" s="148">
        <v>45791</v>
      </c>
      <c r="AK121" s="89"/>
    </row>
    <row r="122" spans="1:37" ht="39" x14ac:dyDescent="0.35">
      <c r="A122" s="53">
        <v>10</v>
      </c>
      <c r="B122" s="53" t="s">
        <v>345</v>
      </c>
      <c r="C122" s="53" t="s">
        <v>60</v>
      </c>
      <c r="D122" s="120" t="s">
        <v>320</v>
      </c>
      <c r="E122" s="120" t="s">
        <v>7327</v>
      </c>
      <c r="F122" s="118" t="s">
        <v>346</v>
      </c>
      <c r="G122" s="122" t="s">
        <v>125</v>
      </c>
      <c r="H122" s="122"/>
      <c r="I122" s="152"/>
      <c r="J122" s="195" t="s">
        <v>45</v>
      </c>
      <c r="K122" s="109" t="s">
        <v>7335</v>
      </c>
      <c r="L122" s="109"/>
      <c r="M122" s="109"/>
      <c r="N122" s="108"/>
      <c r="O122" s="108"/>
      <c r="P122" s="108"/>
      <c r="Q122" s="108"/>
      <c r="R122" s="108"/>
      <c r="S122" s="108"/>
      <c r="T122" s="108"/>
      <c r="U122" s="108"/>
      <c r="V122" s="108"/>
      <c r="W122" s="108"/>
      <c r="X122" s="108"/>
      <c r="Y122" s="108"/>
      <c r="Z122" s="108"/>
      <c r="AA122" s="108"/>
      <c r="AB122" s="108"/>
      <c r="AC122" s="108"/>
      <c r="AD122" s="108"/>
      <c r="AE122" s="108"/>
      <c r="AF122" s="108"/>
      <c r="AG122" s="216" t="s">
        <v>347</v>
      </c>
      <c r="AH122" s="12"/>
      <c r="AI122" s="147" t="s">
        <v>181</v>
      </c>
      <c r="AJ122" s="148">
        <v>45791</v>
      </c>
      <c r="AK122" s="89"/>
    </row>
    <row r="123" spans="1:37" ht="39" x14ac:dyDescent="0.35">
      <c r="A123" s="53">
        <v>11</v>
      </c>
      <c r="B123" s="53" t="s">
        <v>392</v>
      </c>
      <c r="C123" s="53" t="s">
        <v>30</v>
      </c>
      <c r="D123" s="89" t="s">
        <v>393</v>
      </c>
      <c r="E123" s="89" t="s">
        <v>7327</v>
      </c>
      <c r="F123" s="118" t="s">
        <v>394</v>
      </c>
      <c r="G123" s="122" t="s">
        <v>125</v>
      </c>
      <c r="H123" s="122"/>
      <c r="I123" s="152"/>
      <c r="J123" s="195" t="s">
        <v>45</v>
      </c>
      <c r="K123" s="114" t="s">
        <v>7336</v>
      </c>
      <c r="L123" s="114"/>
      <c r="M123" s="114"/>
      <c r="N123" s="108"/>
      <c r="O123" s="108"/>
      <c r="P123" s="108"/>
      <c r="Q123" s="108"/>
      <c r="R123" s="108"/>
      <c r="S123" s="108"/>
      <c r="T123" s="108"/>
      <c r="U123" s="108"/>
      <c r="V123" s="108"/>
      <c r="W123" s="108"/>
      <c r="X123" s="108"/>
      <c r="Y123" s="108"/>
      <c r="Z123" s="108"/>
      <c r="AA123" s="108"/>
      <c r="AB123" s="108"/>
      <c r="AC123" s="108"/>
      <c r="AD123" s="108"/>
      <c r="AE123" s="108"/>
      <c r="AF123" s="108"/>
      <c r="AG123" s="216" t="s">
        <v>395</v>
      </c>
      <c r="AH123" s="12"/>
      <c r="AI123" s="147" t="s">
        <v>181</v>
      </c>
      <c r="AJ123" s="148">
        <v>45791</v>
      </c>
      <c r="AK123" s="89"/>
    </row>
    <row r="124" spans="1:37" ht="26" x14ac:dyDescent="0.35">
      <c r="A124" s="53">
        <v>12</v>
      </c>
      <c r="B124" s="53" t="s">
        <v>396</v>
      </c>
      <c r="C124" s="53" t="s">
        <v>30</v>
      </c>
      <c r="D124" s="89" t="s">
        <v>397</v>
      </c>
      <c r="E124" s="89" t="s">
        <v>7327</v>
      </c>
      <c r="F124" s="118" t="s">
        <v>394</v>
      </c>
      <c r="G124" s="122" t="s">
        <v>125</v>
      </c>
      <c r="H124" s="122"/>
      <c r="I124" s="152"/>
      <c r="J124" s="195" t="s">
        <v>45</v>
      </c>
      <c r="K124" s="114" t="s">
        <v>7337</v>
      </c>
      <c r="L124" s="114"/>
      <c r="M124" s="114"/>
      <c r="N124" s="108"/>
      <c r="O124" s="108"/>
      <c r="P124" s="108"/>
      <c r="Q124" s="108"/>
      <c r="R124" s="108"/>
      <c r="S124" s="108"/>
      <c r="T124" s="108"/>
      <c r="U124" s="108"/>
      <c r="V124" s="108"/>
      <c r="W124" s="108"/>
      <c r="X124" s="108"/>
      <c r="Y124" s="108"/>
      <c r="Z124" s="108"/>
      <c r="AA124" s="108"/>
      <c r="AB124" s="108"/>
      <c r="AC124" s="108"/>
      <c r="AD124" s="108"/>
      <c r="AE124" s="108"/>
      <c r="AF124" s="108"/>
      <c r="AG124" s="216" t="s">
        <v>398</v>
      </c>
      <c r="AH124" s="12"/>
      <c r="AI124" s="147" t="s">
        <v>181</v>
      </c>
      <c r="AJ124" s="148">
        <v>45791</v>
      </c>
      <c r="AK124" s="89"/>
    </row>
    <row r="125" spans="1:37" x14ac:dyDescent="0.35">
      <c r="A125" s="53">
        <v>13</v>
      </c>
      <c r="B125" s="53" t="s">
        <v>407</v>
      </c>
      <c r="C125" s="53" t="s">
        <v>30</v>
      </c>
      <c r="D125" s="89" t="s">
        <v>400</v>
      </c>
      <c r="E125" s="89" t="s">
        <v>7327</v>
      </c>
      <c r="F125" s="224" t="s">
        <v>408</v>
      </c>
      <c r="G125" s="122" t="s">
        <v>125</v>
      </c>
      <c r="H125" s="122"/>
      <c r="I125" s="152"/>
      <c r="J125" s="195" t="s">
        <v>45</v>
      </c>
      <c r="K125" s="153" t="s">
        <v>7338</v>
      </c>
      <c r="L125" s="153"/>
      <c r="M125" s="153"/>
      <c r="N125" s="108"/>
      <c r="O125" s="108"/>
      <c r="P125" s="108"/>
      <c r="Q125" s="108"/>
      <c r="R125" s="108"/>
      <c r="S125" s="108"/>
      <c r="T125" s="108"/>
      <c r="U125" s="108"/>
      <c r="V125" s="108"/>
      <c r="W125" s="108"/>
      <c r="X125" s="108"/>
      <c r="Y125" s="108"/>
      <c r="Z125" s="108"/>
      <c r="AA125" s="108"/>
      <c r="AB125" s="108"/>
      <c r="AC125" s="108"/>
      <c r="AD125" s="108"/>
      <c r="AE125" s="108"/>
      <c r="AF125" s="108"/>
      <c r="AG125" s="216" t="s">
        <v>409</v>
      </c>
      <c r="AH125" s="12"/>
      <c r="AI125" s="147" t="s">
        <v>181</v>
      </c>
      <c r="AJ125" s="148">
        <v>45791</v>
      </c>
      <c r="AK125" s="89"/>
    </row>
    <row r="126" spans="1:37" ht="39" x14ac:dyDescent="0.35">
      <c r="A126" s="53">
        <v>131</v>
      </c>
      <c r="B126" s="53" t="s">
        <v>356</v>
      </c>
      <c r="C126" s="53" t="s">
        <v>60</v>
      </c>
      <c r="D126" s="120" t="s">
        <v>242</v>
      </c>
      <c r="E126" s="120" t="s">
        <v>7327</v>
      </c>
      <c r="F126" s="118" t="s">
        <v>357</v>
      </c>
      <c r="G126" s="122" t="s">
        <v>125</v>
      </c>
      <c r="H126" s="122"/>
      <c r="I126" s="152"/>
      <c r="J126" s="195" t="s">
        <v>45</v>
      </c>
      <c r="K126" s="114" t="s">
        <v>7339</v>
      </c>
      <c r="L126" s="114"/>
      <c r="M126" s="114"/>
      <c r="N126" s="108"/>
      <c r="O126" s="108"/>
      <c r="P126" s="108"/>
      <c r="Q126" s="108"/>
      <c r="R126" s="108"/>
      <c r="S126" s="108"/>
      <c r="T126" s="108"/>
      <c r="U126" s="108"/>
      <c r="V126" s="108"/>
      <c r="W126" s="108"/>
      <c r="X126" s="108"/>
      <c r="Y126" s="108"/>
      <c r="Z126" s="108"/>
      <c r="AA126" s="108"/>
      <c r="AB126" s="108"/>
      <c r="AC126" s="108"/>
      <c r="AD126" s="108"/>
      <c r="AE126" s="108"/>
      <c r="AF126" s="108"/>
      <c r="AG126" s="216" t="s">
        <v>358</v>
      </c>
      <c r="AH126" s="12"/>
      <c r="AI126" s="147" t="s">
        <v>181</v>
      </c>
      <c r="AJ126" s="148">
        <v>45791</v>
      </c>
      <c r="AK126" s="89"/>
    </row>
    <row r="127" spans="1:37" ht="26" hidden="1" x14ac:dyDescent="0.35">
      <c r="A127" s="53">
        <v>132</v>
      </c>
      <c r="B127" s="53" t="s">
        <v>359</v>
      </c>
      <c r="C127" s="53" t="s">
        <v>60</v>
      </c>
      <c r="D127" s="120" t="s">
        <v>242</v>
      </c>
      <c r="E127" s="120" t="s">
        <v>7330</v>
      </c>
      <c r="F127" s="118" t="s">
        <v>360</v>
      </c>
      <c r="G127" s="122" t="s">
        <v>125</v>
      </c>
      <c r="H127" s="122"/>
      <c r="I127" s="152"/>
      <c r="J127" s="195" t="s">
        <v>47</v>
      </c>
      <c r="K127" s="114" t="s">
        <v>361</v>
      </c>
      <c r="L127" s="114"/>
      <c r="M127" s="114" t="s">
        <v>7340</v>
      </c>
      <c r="N127" s="108"/>
      <c r="O127" s="108"/>
      <c r="P127" s="108"/>
      <c r="Q127" s="108"/>
      <c r="R127" s="108"/>
      <c r="S127" s="108"/>
      <c r="T127" s="108"/>
      <c r="U127" s="108"/>
      <c r="V127" s="108"/>
      <c r="W127" s="108"/>
      <c r="X127" s="108"/>
      <c r="Y127" s="108">
        <v>1</v>
      </c>
      <c r="Z127" s="108"/>
      <c r="AA127" s="108"/>
      <c r="AB127" s="108"/>
      <c r="AC127" s="108"/>
      <c r="AD127" s="108"/>
      <c r="AE127" s="108"/>
      <c r="AF127" s="208">
        <v>45917</v>
      </c>
      <c r="AG127" s="216" t="s">
        <v>362</v>
      </c>
      <c r="AH127" s="127"/>
      <c r="AI127" s="147"/>
      <c r="AJ127" s="148"/>
      <c r="AK127" s="234"/>
    </row>
    <row r="128" spans="1:37" s="8" customFormat="1" x14ac:dyDescent="0.35">
      <c r="A128" s="53">
        <v>133</v>
      </c>
      <c r="B128" s="53" t="s">
        <v>423</v>
      </c>
      <c r="C128" s="53" t="s">
        <v>30</v>
      </c>
      <c r="D128" s="89" t="s">
        <v>242</v>
      </c>
      <c r="E128" s="89" t="s">
        <v>7327</v>
      </c>
      <c r="F128" s="224" t="s">
        <v>424</v>
      </c>
      <c r="G128" s="122" t="s">
        <v>125</v>
      </c>
      <c r="H128" s="122"/>
      <c r="I128" s="152"/>
      <c r="J128" s="195" t="s">
        <v>45</v>
      </c>
      <c r="K128" s="153" t="s">
        <v>7341</v>
      </c>
      <c r="L128" s="153"/>
      <c r="M128" s="153"/>
      <c r="N128" s="108"/>
      <c r="O128" s="108"/>
      <c r="P128" s="108"/>
      <c r="Q128" s="108"/>
      <c r="R128" s="108"/>
      <c r="S128" s="108"/>
      <c r="T128" s="108"/>
      <c r="U128" s="108"/>
      <c r="V128" s="108"/>
      <c r="W128" s="108"/>
      <c r="X128" s="108"/>
      <c r="Y128" s="108"/>
      <c r="Z128" s="108"/>
      <c r="AA128" s="108"/>
      <c r="AB128" s="108"/>
      <c r="AC128" s="108"/>
      <c r="AD128" s="108"/>
      <c r="AE128" s="108"/>
      <c r="AF128" s="108"/>
      <c r="AG128" s="216" t="s">
        <v>425</v>
      </c>
      <c r="AH128" s="12"/>
      <c r="AI128" s="147" t="s">
        <v>181</v>
      </c>
      <c r="AJ128" s="148">
        <v>45791</v>
      </c>
      <c r="AK128" s="89"/>
    </row>
    <row r="129" spans="1:37" x14ac:dyDescent="0.35">
      <c r="A129" s="53">
        <v>134</v>
      </c>
      <c r="B129" s="53" t="s">
        <v>426</v>
      </c>
      <c r="C129" s="53" t="s">
        <v>30</v>
      </c>
      <c r="D129" s="89" t="s">
        <v>242</v>
      </c>
      <c r="E129" s="89" t="s">
        <v>7327</v>
      </c>
      <c r="F129" s="224" t="s">
        <v>427</v>
      </c>
      <c r="G129" s="122" t="s">
        <v>125</v>
      </c>
      <c r="H129" s="122"/>
      <c r="I129" s="152"/>
      <c r="J129" s="195" t="s">
        <v>45</v>
      </c>
      <c r="K129" s="153" t="s">
        <v>7342</v>
      </c>
      <c r="L129" s="153"/>
      <c r="M129" s="153"/>
      <c r="N129" s="108"/>
      <c r="O129" s="108"/>
      <c r="P129" s="108"/>
      <c r="Q129" s="108"/>
      <c r="R129" s="108"/>
      <c r="S129" s="108"/>
      <c r="T129" s="108"/>
      <c r="U129" s="108"/>
      <c r="V129" s="108"/>
      <c r="W129" s="108"/>
      <c r="X129" s="108"/>
      <c r="Y129" s="108"/>
      <c r="Z129" s="108"/>
      <c r="AA129" s="108"/>
      <c r="AB129" s="108"/>
      <c r="AC129" s="108"/>
      <c r="AD129" s="108"/>
      <c r="AE129" s="108"/>
      <c r="AF129" s="108"/>
      <c r="AG129" s="216" t="s">
        <v>428</v>
      </c>
      <c r="AH129" s="12"/>
      <c r="AI129" s="147" t="s">
        <v>181</v>
      </c>
      <c r="AJ129" s="148">
        <v>45791</v>
      </c>
      <c r="AK129" s="89"/>
    </row>
    <row r="130" spans="1:37" ht="26" hidden="1" x14ac:dyDescent="0.35">
      <c r="A130" s="53">
        <v>135</v>
      </c>
      <c r="B130" s="53" t="s">
        <v>433</v>
      </c>
      <c r="C130" s="53" t="s">
        <v>30</v>
      </c>
      <c r="D130" s="89" t="s">
        <v>242</v>
      </c>
      <c r="E130" s="89" t="s">
        <v>7327</v>
      </c>
      <c r="F130" s="224" t="s">
        <v>434</v>
      </c>
      <c r="G130" s="122" t="s">
        <v>125</v>
      </c>
      <c r="H130" s="122"/>
      <c r="I130" s="152"/>
      <c r="J130" s="195" t="s">
        <v>46</v>
      </c>
      <c r="K130" s="153" t="s">
        <v>435</v>
      </c>
      <c r="L130" s="153"/>
      <c r="M130" s="153" t="s">
        <v>7343</v>
      </c>
      <c r="N130" s="108"/>
      <c r="O130" s="108"/>
      <c r="P130" s="108"/>
      <c r="Q130" s="108"/>
      <c r="R130" s="108"/>
      <c r="S130" s="108"/>
      <c r="T130" s="108"/>
      <c r="U130" s="108"/>
      <c r="V130" s="108"/>
      <c r="W130" s="108"/>
      <c r="X130" s="108"/>
      <c r="Y130" s="108"/>
      <c r="Z130" s="108"/>
      <c r="AA130" s="108">
        <v>1</v>
      </c>
      <c r="AB130" s="108"/>
      <c r="AC130" s="108"/>
      <c r="AD130" s="108"/>
      <c r="AE130" s="108"/>
      <c r="AF130" s="208" t="e">
        <f>VLOOKUP(MATCH(1,U130:AD130,0),#REF!,2,0)</f>
        <v>#REF!</v>
      </c>
      <c r="AG130" s="216" t="s">
        <v>436</v>
      </c>
      <c r="AH130" s="12"/>
      <c r="AI130" s="147"/>
      <c r="AJ130" s="148"/>
      <c r="AK130" s="89"/>
    </row>
    <row r="131" spans="1:37" ht="39" x14ac:dyDescent="0.35">
      <c r="A131" s="53">
        <v>137</v>
      </c>
      <c r="B131" s="53" t="s">
        <v>445</v>
      </c>
      <c r="C131" s="53" t="s">
        <v>30</v>
      </c>
      <c r="D131" s="89" t="s">
        <v>242</v>
      </c>
      <c r="E131" s="89" t="s">
        <v>7327</v>
      </c>
      <c r="F131" s="224" t="s">
        <v>446</v>
      </c>
      <c r="G131" s="122" t="s">
        <v>125</v>
      </c>
      <c r="H131" s="122"/>
      <c r="I131" s="152"/>
      <c r="J131" s="195" t="s">
        <v>45</v>
      </c>
      <c r="K131" s="109" t="s">
        <v>7344</v>
      </c>
      <c r="L131" s="109"/>
      <c r="M131" s="109"/>
      <c r="N131" s="108"/>
      <c r="O131" s="108"/>
      <c r="P131" s="108"/>
      <c r="Q131" s="108"/>
      <c r="R131" s="108"/>
      <c r="S131" s="108"/>
      <c r="T131" s="108"/>
      <c r="U131" s="108"/>
      <c r="V131" s="108"/>
      <c r="W131" s="108"/>
      <c r="X131" s="108"/>
      <c r="Y131" s="108"/>
      <c r="Z131" s="108"/>
      <c r="AA131" s="108"/>
      <c r="AB131" s="108"/>
      <c r="AC131" s="108"/>
      <c r="AD131" s="108"/>
      <c r="AE131" s="108"/>
      <c r="AF131" s="108"/>
      <c r="AG131" s="216" t="s">
        <v>447</v>
      </c>
      <c r="AH131" s="12"/>
      <c r="AI131" s="147" t="s">
        <v>181</v>
      </c>
      <c r="AJ131" s="148">
        <v>45791</v>
      </c>
      <c r="AK131" s="89"/>
    </row>
    <row r="132" spans="1:37" ht="52" hidden="1" x14ac:dyDescent="0.35">
      <c r="A132" s="53">
        <v>198</v>
      </c>
      <c r="B132" s="53" t="s">
        <v>305</v>
      </c>
      <c r="C132" s="53" t="s">
        <v>60</v>
      </c>
      <c r="D132" s="120" t="s">
        <v>306</v>
      </c>
      <c r="E132" s="120" t="s">
        <v>7327</v>
      </c>
      <c r="F132" s="118" t="s">
        <v>307</v>
      </c>
      <c r="G132" s="122" t="s">
        <v>125</v>
      </c>
      <c r="H132" s="122"/>
      <c r="I132" s="152"/>
      <c r="J132" s="195" t="s">
        <v>47</v>
      </c>
      <c r="K132" s="114" t="s">
        <v>7345</v>
      </c>
      <c r="L132" s="114"/>
      <c r="M132" s="114" t="s">
        <v>7346</v>
      </c>
      <c r="N132" s="108"/>
      <c r="O132" s="108"/>
      <c r="P132" s="108"/>
      <c r="Q132" s="108"/>
      <c r="R132" s="108"/>
      <c r="S132" s="108"/>
      <c r="T132" s="108"/>
      <c r="U132" s="108"/>
      <c r="V132" s="108"/>
      <c r="W132" s="108"/>
      <c r="X132" s="108"/>
      <c r="Y132" s="108">
        <v>1</v>
      </c>
      <c r="Z132" s="108"/>
      <c r="AA132" s="108"/>
      <c r="AB132" s="108"/>
      <c r="AC132" s="108"/>
      <c r="AD132" s="108"/>
      <c r="AE132" s="108"/>
      <c r="AF132" s="208" t="e">
        <f>VLOOKUP(MATCH(1,U132:AD132,0),#REF!,2,0)</f>
        <v>#REF!</v>
      </c>
      <c r="AG132" s="216" t="s">
        <v>309</v>
      </c>
      <c r="AH132" s="12"/>
      <c r="AI132" s="147"/>
      <c r="AJ132" s="148"/>
      <c r="AK132" s="89"/>
    </row>
    <row r="133" spans="1:37" ht="39" x14ac:dyDescent="0.35">
      <c r="A133" s="53">
        <v>199</v>
      </c>
      <c r="B133" s="53" t="s">
        <v>310</v>
      </c>
      <c r="C133" s="53" t="s">
        <v>60</v>
      </c>
      <c r="D133" s="120" t="s">
        <v>306</v>
      </c>
      <c r="E133" s="120" t="s">
        <v>7327</v>
      </c>
      <c r="F133" s="118" t="s">
        <v>311</v>
      </c>
      <c r="G133" s="122" t="s">
        <v>125</v>
      </c>
      <c r="H133" s="122"/>
      <c r="I133" s="152"/>
      <c r="J133" s="195" t="s">
        <v>45</v>
      </c>
      <c r="K133" s="114" t="s">
        <v>7347</v>
      </c>
      <c r="L133" s="114"/>
      <c r="M133" s="114"/>
      <c r="N133" s="108"/>
      <c r="O133" s="108"/>
      <c r="P133" s="108"/>
      <c r="Q133" s="108"/>
      <c r="R133" s="108"/>
      <c r="S133" s="108"/>
      <c r="T133" s="108"/>
      <c r="U133" s="108"/>
      <c r="V133" s="108"/>
      <c r="W133" s="108"/>
      <c r="X133" s="108"/>
      <c r="Y133" s="108"/>
      <c r="Z133" s="108"/>
      <c r="AA133" s="108"/>
      <c r="AB133" s="108"/>
      <c r="AC133" s="108"/>
      <c r="AD133" s="108"/>
      <c r="AE133" s="108"/>
      <c r="AF133" s="108"/>
      <c r="AG133" s="216" t="s">
        <v>312</v>
      </c>
      <c r="AH133" s="12"/>
      <c r="AI133" s="147" t="s">
        <v>181</v>
      </c>
      <c r="AJ133" s="148">
        <v>45791</v>
      </c>
      <c r="AK133" s="89"/>
    </row>
    <row r="134" spans="1:37" ht="26" x14ac:dyDescent="0.35">
      <c r="A134" s="53">
        <v>200</v>
      </c>
      <c r="B134" s="53" t="s">
        <v>313</v>
      </c>
      <c r="C134" s="53" t="s">
        <v>60</v>
      </c>
      <c r="D134" s="120" t="s">
        <v>306</v>
      </c>
      <c r="E134" s="120" t="s">
        <v>7327</v>
      </c>
      <c r="F134" s="118" t="s">
        <v>314</v>
      </c>
      <c r="G134" s="122" t="s">
        <v>125</v>
      </c>
      <c r="H134" s="122"/>
      <c r="I134" s="152"/>
      <c r="J134" s="195" t="s">
        <v>45</v>
      </c>
      <c r="K134" s="114" t="s">
        <v>7348</v>
      </c>
      <c r="L134" s="114"/>
      <c r="M134" s="114"/>
      <c r="N134" s="108"/>
      <c r="O134" s="108"/>
      <c r="P134" s="108"/>
      <c r="Q134" s="108"/>
      <c r="R134" s="108"/>
      <c r="S134" s="108"/>
      <c r="T134" s="108"/>
      <c r="U134" s="108"/>
      <c r="V134" s="108"/>
      <c r="W134" s="108"/>
      <c r="X134" s="108"/>
      <c r="Y134" s="108"/>
      <c r="Z134" s="108"/>
      <c r="AA134" s="108"/>
      <c r="AB134" s="108"/>
      <c r="AC134" s="108"/>
      <c r="AD134" s="108"/>
      <c r="AE134" s="108"/>
      <c r="AF134" s="108"/>
      <c r="AG134" s="216" t="s">
        <v>315</v>
      </c>
      <c r="AH134" s="217"/>
      <c r="AI134" s="147" t="s">
        <v>181</v>
      </c>
      <c r="AJ134" s="148">
        <v>45791</v>
      </c>
      <c r="AK134" s="125"/>
    </row>
    <row r="135" spans="1:37" ht="52" x14ac:dyDescent="0.35">
      <c r="A135" s="53">
        <v>201</v>
      </c>
      <c r="B135" s="53" t="s">
        <v>316</v>
      </c>
      <c r="C135" s="53" t="s">
        <v>60</v>
      </c>
      <c r="D135" s="120" t="s">
        <v>306</v>
      </c>
      <c r="E135" s="120" t="s">
        <v>7327</v>
      </c>
      <c r="F135" s="118" t="s">
        <v>317</v>
      </c>
      <c r="G135" s="122" t="s">
        <v>125</v>
      </c>
      <c r="H135" s="122"/>
      <c r="I135" s="152"/>
      <c r="J135" s="195" t="s">
        <v>45</v>
      </c>
      <c r="K135" s="114" t="s">
        <v>1114</v>
      </c>
      <c r="L135" s="114"/>
      <c r="M135" s="114"/>
      <c r="N135" s="108"/>
      <c r="O135" s="108"/>
      <c r="P135" s="108"/>
      <c r="Q135" s="108"/>
      <c r="R135" s="108"/>
      <c r="S135" s="108"/>
      <c r="T135" s="108"/>
      <c r="U135" s="108"/>
      <c r="V135" s="108"/>
      <c r="W135" s="108"/>
      <c r="X135" s="108"/>
      <c r="Y135" s="108"/>
      <c r="Z135" s="108"/>
      <c r="AA135" s="108"/>
      <c r="AB135" s="108"/>
      <c r="AC135" s="108"/>
      <c r="AD135" s="108"/>
      <c r="AE135" s="108"/>
      <c r="AF135" s="108"/>
      <c r="AG135" s="216" t="s">
        <v>318</v>
      </c>
      <c r="AH135" s="12"/>
      <c r="AI135" s="147" t="s">
        <v>181</v>
      </c>
      <c r="AJ135" s="148">
        <v>45791</v>
      </c>
      <c r="AK135" s="89"/>
    </row>
    <row r="136" spans="1:37" ht="26" x14ac:dyDescent="0.35">
      <c r="A136" s="53">
        <v>202</v>
      </c>
      <c r="B136" s="53" t="s">
        <v>390</v>
      </c>
      <c r="C136" s="53" t="s">
        <v>30</v>
      </c>
      <c r="D136" s="120" t="s">
        <v>306</v>
      </c>
      <c r="E136" s="120" t="s">
        <v>7327</v>
      </c>
      <c r="F136" s="118" t="s">
        <v>16</v>
      </c>
      <c r="G136" s="122" t="s">
        <v>125</v>
      </c>
      <c r="H136" s="122"/>
      <c r="I136" s="152"/>
      <c r="J136" s="195" t="s">
        <v>45</v>
      </c>
      <c r="K136" s="114" t="s">
        <v>7349</v>
      </c>
      <c r="L136" s="114"/>
      <c r="M136" s="114"/>
      <c r="N136" s="108"/>
      <c r="O136" s="108"/>
      <c r="P136" s="108"/>
      <c r="Q136" s="108"/>
      <c r="R136" s="108"/>
      <c r="S136" s="108"/>
      <c r="T136" s="108"/>
      <c r="U136" s="108"/>
      <c r="V136" s="108"/>
      <c r="W136" s="108"/>
      <c r="X136" s="108"/>
      <c r="Y136" s="108"/>
      <c r="Z136" s="108"/>
      <c r="AA136" s="108"/>
      <c r="AB136" s="108"/>
      <c r="AC136" s="108"/>
      <c r="AD136" s="108"/>
      <c r="AE136" s="108"/>
      <c r="AF136" s="108"/>
      <c r="AG136" s="216" t="s">
        <v>391</v>
      </c>
      <c r="AH136" s="12"/>
      <c r="AI136" s="147" t="s">
        <v>181</v>
      </c>
      <c r="AJ136" s="148">
        <v>45791</v>
      </c>
      <c r="AK136" s="89"/>
    </row>
    <row r="137" spans="1:37" ht="52" hidden="1" x14ac:dyDescent="0.35">
      <c r="A137" s="53">
        <v>203</v>
      </c>
      <c r="B137" s="53" t="s">
        <v>1112</v>
      </c>
      <c r="C137" s="53" t="s">
        <v>60</v>
      </c>
      <c r="D137" s="120" t="s">
        <v>306</v>
      </c>
      <c r="E137" s="120" t="s">
        <v>7327</v>
      </c>
      <c r="F137" s="118" t="s">
        <v>1113</v>
      </c>
      <c r="G137" s="122" t="s">
        <v>125</v>
      </c>
      <c r="H137" s="122"/>
      <c r="I137" s="152"/>
      <c r="J137" s="195" t="s">
        <v>47</v>
      </c>
      <c r="K137" s="114" t="s">
        <v>7350</v>
      </c>
      <c r="L137" s="114"/>
      <c r="M137" s="114" t="s">
        <v>7346</v>
      </c>
      <c r="N137" s="108"/>
      <c r="O137" s="108"/>
      <c r="P137" s="108"/>
      <c r="Q137" s="108"/>
      <c r="R137" s="108"/>
      <c r="S137" s="108"/>
      <c r="T137" s="108"/>
      <c r="U137" s="108"/>
      <c r="V137" s="108"/>
      <c r="W137" s="108"/>
      <c r="X137" s="108"/>
      <c r="Y137" s="108">
        <v>1</v>
      </c>
      <c r="Z137" s="108"/>
      <c r="AA137" s="108"/>
      <c r="AB137" s="108"/>
      <c r="AC137" s="108"/>
      <c r="AD137" s="108"/>
      <c r="AE137" s="108"/>
      <c r="AF137" s="208" t="e">
        <f>VLOOKUP(MATCH(1,U137:AD137,0),#REF!,2,0)</f>
        <v>#REF!</v>
      </c>
      <c r="AG137" s="216" t="s">
        <v>1115</v>
      </c>
      <c r="AH137" s="12"/>
      <c r="AI137" s="147"/>
      <c r="AJ137" s="148"/>
      <c r="AK137" s="89"/>
    </row>
    <row r="138" spans="1:37" ht="26" x14ac:dyDescent="0.35">
      <c r="A138" s="53">
        <v>215</v>
      </c>
      <c r="B138" s="53" t="s">
        <v>348</v>
      </c>
      <c r="C138" s="53" t="s">
        <v>60</v>
      </c>
      <c r="D138" s="120" t="s">
        <v>349</v>
      </c>
      <c r="E138" s="120" t="s">
        <v>7327</v>
      </c>
      <c r="F138" s="225" t="s">
        <v>350</v>
      </c>
      <c r="G138" s="122" t="s">
        <v>125</v>
      </c>
      <c r="H138" s="122"/>
      <c r="I138" s="152"/>
      <c r="J138" s="195" t="s">
        <v>45</v>
      </c>
      <c r="K138" s="153" t="s">
        <v>7351</v>
      </c>
      <c r="L138" s="153"/>
      <c r="M138" s="153"/>
      <c r="N138" s="108"/>
      <c r="O138" s="108"/>
      <c r="P138" s="108"/>
      <c r="Q138" s="108"/>
      <c r="R138" s="108"/>
      <c r="S138" s="108"/>
      <c r="T138" s="108"/>
      <c r="U138" s="108"/>
      <c r="V138" s="108"/>
      <c r="W138" s="108"/>
      <c r="X138" s="108"/>
      <c r="Y138" s="108"/>
      <c r="Z138" s="108"/>
      <c r="AA138" s="108"/>
      <c r="AB138" s="108"/>
      <c r="AC138" s="108"/>
      <c r="AD138" s="108"/>
      <c r="AE138" s="108"/>
      <c r="AF138" s="108"/>
      <c r="AG138" s="216" t="s">
        <v>351</v>
      </c>
      <c r="AH138" s="12"/>
      <c r="AI138" s="147" t="s">
        <v>181</v>
      </c>
      <c r="AJ138" s="148">
        <v>45791</v>
      </c>
      <c r="AK138" s="89"/>
    </row>
    <row r="139" spans="1:37" x14ac:dyDescent="0.35">
      <c r="A139" s="53">
        <v>216</v>
      </c>
      <c r="B139" s="53" t="s">
        <v>352</v>
      </c>
      <c r="C139" s="53" t="s">
        <v>60</v>
      </c>
      <c r="D139" s="133" t="s">
        <v>353</v>
      </c>
      <c r="E139" s="133" t="s">
        <v>7327</v>
      </c>
      <c r="F139" s="225" t="s">
        <v>354</v>
      </c>
      <c r="G139" s="122" t="s">
        <v>125</v>
      </c>
      <c r="H139" s="122"/>
      <c r="I139" s="152"/>
      <c r="J139" s="195" t="s">
        <v>45</v>
      </c>
      <c r="K139" s="153" t="s">
        <v>7352</v>
      </c>
      <c r="L139" s="153"/>
      <c r="M139" s="153"/>
      <c r="N139" s="108"/>
      <c r="O139" s="108"/>
      <c r="P139" s="108"/>
      <c r="Q139" s="108"/>
      <c r="R139" s="108"/>
      <c r="S139" s="108"/>
      <c r="T139" s="108"/>
      <c r="U139" s="108"/>
      <c r="V139" s="108"/>
      <c r="W139" s="108"/>
      <c r="X139" s="108"/>
      <c r="Y139" s="108"/>
      <c r="Z139" s="108"/>
      <c r="AA139" s="108"/>
      <c r="AB139" s="108"/>
      <c r="AC139" s="108"/>
      <c r="AD139" s="108"/>
      <c r="AE139" s="108"/>
      <c r="AF139" s="108"/>
      <c r="AG139" s="216" t="s">
        <v>355</v>
      </c>
      <c r="AH139" s="12"/>
      <c r="AI139" s="147" t="s">
        <v>181</v>
      </c>
      <c r="AJ139" s="148">
        <v>45791</v>
      </c>
      <c r="AK139" s="89"/>
    </row>
    <row r="140" spans="1:37" ht="26" hidden="1" x14ac:dyDescent="0.35">
      <c r="A140" s="53">
        <v>260</v>
      </c>
      <c r="B140" s="53" t="s">
        <v>333</v>
      </c>
      <c r="C140" s="53" t="s">
        <v>60</v>
      </c>
      <c r="D140" s="120" t="s">
        <v>334</v>
      </c>
      <c r="E140" s="120" t="s">
        <v>7330</v>
      </c>
      <c r="F140" s="118" t="s">
        <v>335</v>
      </c>
      <c r="G140" s="122" t="s">
        <v>125</v>
      </c>
      <c r="H140" s="122"/>
      <c r="I140" s="152"/>
      <c r="J140" s="195" t="s">
        <v>46</v>
      </c>
      <c r="K140" s="153" t="s">
        <v>336</v>
      </c>
      <c r="L140" s="153"/>
      <c r="M140" s="153" t="s">
        <v>7353</v>
      </c>
      <c r="N140" s="108"/>
      <c r="O140" s="108"/>
      <c r="P140" s="108"/>
      <c r="Q140" s="108"/>
      <c r="R140" s="108"/>
      <c r="S140" s="108"/>
      <c r="T140" s="108"/>
      <c r="U140" s="108"/>
      <c r="V140" s="108"/>
      <c r="W140" s="108"/>
      <c r="X140" s="108"/>
      <c r="Y140" s="108"/>
      <c r="Z140" s="108"/>
      <c r="AA140" s="108"/>
      <c r="AB140" s="108">
        <v>1</v>
      </c>
      <c r="AC140" s="108"/>
      <c r="AD140" s="108"/>
      <c r="AE140" s="108"/>
      <c r="AF140" s="208" t="e">
        <f>VLOOKUP(MATCH(1,U140:AD140,0),#REF!,2,0)</f>
        <v>#REF!</v>
      </c>
      <c r="AG140" s="216" t="s">
        <v>337</v>
      </c>
      <c r="AH140" s="12"/>
      <c r="AI140" s="147"/>
      <c r="AJ140" s="148"/>
      <c r="AK140" s="89"/>
    </row>
    <row r="141" spans="1:37" ht="26" hidden="1" x14ac:dyDescent="0.35">
      <c r="A141" s="53">
        <v>261</v>
      </c>
      <c r="B141" s="53" t="s">
        <v>363</v>
      </c>
      <c r="C141" s="53" t="s">
        <v>60</v>
      </c>
      <c r="D141" s="123" t="s">
        <v>334</v>
      </c>
      <c r="E141" s="263" t="s">
        <v>7330</v>
      </c>
      <c r="F141" s="224" t="s">
        <v>364</v>
      </c>
      <c r="G141" s="122" t="s">
        <v>366</v>
      </c>
      <c r="H141" s="122" t="s">
        <v>114</v>
      </c>
      <c r="I141" s="146" t="s">
        <v>7293</v>
      </c>
      <c r="J141" s="195" t="s">
        <v>48</v>
      </c>
      <c r="K141" s="109" t="s">
        <v>365</v>
      </c>
      <c r="L141" s="109"/>
      <c r="M141" s="109" t="s">
        <v>7354</v>
      </c>
      <c r="N141" s="108"/>
      <c r="O141" s="108"/>
      <c r="P141" s="108"/>
      <c r="Q141" s="108"/>
      <c r="R141" s="108"/>
      <c r="S141" s="108"/>
      <c r="T141" s="108"/>
      <c r="U141" s="108"/>
      <c r="V141" s="108"/>
      <c r="W141" s="108"/>
      <c r="X141" s="108"/>
      <c r="Y141" s="108"/>
      <c r="Z141" s="108"/>
      <c r="AA141" s="108"/>
      <c r="AB141" s="108"/>
      <c r="AC141" s="108"/>
      <c r="AD141" s="108"/>
      <c r="AE141" s="108"/>
      <c r="AF141" s="208"/>
      <c r="AG141" s="53"/>
      <c r="AH141" s="12"/>
      <c r="AI141" s="147"/>
      <c r="AJ141" s="148"/>
      <c r="AK141" s="89"/>
    </row>
    <row r="142" spans="1:37" ht="52" hidden="1" x14ac:dyDescent="0.35">
      <c r="A142" s="53">
        <v>263</v>
      </c>
      <c r="B142" s="53" t="s">
        <v>388</v>
      </c>
      <c r="C142" s="53" t="s">
        <v>60</v>
      </c>
      <c r="D142" s="89" t="s">
        <v>195</v>
      </c>
      <c r="E142" s="53" t="s">
        <v>7327</v>
      </c>
      <c r="F142" s="89" t="s">
        <v>389</v>
      </c>
      <c r="G142" s="258" t="s">
        <v>366</v>
      </c>
      <c r="H142" s="258" t="s">
        <v>122</v>
      </c>
      <c r="I142" s="151" t="s">
        <v>7355</v>
      </c>
      <c r="J142" s="195" t="s">
        <v>50</v>
      </c>
      <c r="K142" s="109" t="s">
        <v>7356</v>
      </c>
      <c r="L142" s="109"/>
      <c r="M142" s="109" t="s">
        <v>7357</v>
      </c>
      <c r="N142" s="108"/>
      <c r="O142" s="108"/>
      <c r="P142" s="108"/>
      <c r="Q142" s="108"/>
      <c r="R142" s="108"/>
      <c r="S142" s="108"/>
      <c r="T142" s="108"/>
      <c r="U142" s="108"/>
      <c r="V142" s="108"/>
      <c r="W142" s="108"/>
      <c r="X142" s="108"/>
      <c r="Y142" s="108"/>
      <c r="Z142" s="108"/>
      <c r="AA142" s="108"/>
      <c r="AB142" s="108"/>
      <c r="AC142" s="108"/>
      <c r="AD142" s="108"/>
      <c r="AE142" s="108"/>
      <c r="AF142" s="208" t="e">
        <f>VLOOKUP(MATCH(1,U142:AD142,0),#REF!,2,0)</f>
        <v>#N/A</v>
      </c>
      <c r="AG142" s="53"/>
      <c r="AH142" s="12"/>
      <c r="AI142" s="147"/>
      <c r="AJ142" s="148"/>
      <c r="AK142" s="89"/>
    </row>
    <row r="143" spans="1:37" ht="26" hidden="1" x14ac:dyDescent="0.35">
      <c r="A143" s="53">
        <v>264</v>
      </c>
      <c r="B143" s="53" t="s">
        <v>399</v>
      </c>
      <c r="C143" s="53" t="s">
        <v>30</v>
      </c>
      <c r="D143" s="89" t="s">
        <v>400</v>
      </c>
      <c r="E143" s="89" t="s">
        <v>7330</v>
      </c>
      <c r="F143" s="224" t="s">
        <v>401</v>
      </c>
      <c r="G143" s="122" t="s">
        <v>125</v>
      </c>
      <c r="H143" s="122"/>
      <c r="I143" s="152"/>
      <c r="J143" s="195" t="s">
        <v>46</v>
      </c>
      <c r="K143" s="206" t="s">
        <v>402</v>
      </c>
      <c r="L143" s="206"/>
      <c r="M143" s="153" t="s">
        <v>7353</v>
      </c>
      <c r="N143" s="108"/>
      <c r="O143" s="108"/>
      <c r="P143" s="108"/>
      <c r="Q143" s="108"/>
      <c r="R143" s="108"/>
      <c r="S143" s="108"/>
      <c r="T143" s="108"/>
      <c r="U143" s="108"/>
      <c r="V143" s="108"/>
      <c r="W143" s="108"/>
      <c r="X143" s="108"/>
      <c r="Y143" s="108"/>
      <c r="Z143" s="108">
        <v>1</v>
      </c>
      <c r="AA143" s="108"/>
      <c r="AB143" s="108"/>
      <c r="AC143" s="108"/>
      <c r="AD143" s="108"/>
      <c r="AE143" s="108"/>
      <c r="AF143" s="208" t="e">
        <f>VLOOKUP(MATCH(1,U143:AD143,0),#REF!,2,0)</f>
        <v>#REF!</v>
      </c>
      <c r="AG143" s="216" t="s">
        <v>403</v>
      </c>
      <c r="AH143" s="12"/>
      <c r="AI143" s="147"/>
      <c r="AJ143" s="148"/>
      <c r="AK143" s="89"/>
    </row>
    <row r="144" spans="1:37" hidden="1" x14ac:dyDescent="0.35">
      <c r="A144" s="53">
        <v>265</v>
      </c>
      <c r="B144" s="53" t="s">
        <v>404</v>
      </c>
      <c r="C144" s="53" t="s">
        <v>30</v>
      </c>
      <c r="D144" s="89" t="s">
        <v>400</v>
      </c>
      <c r="E144" s="89" t="s">
        <v>7330</v>
      </c>
      <c r="F144" s="224" t="s">
        <v>405</v>
      </c>
      <c r="G144" s="122" t="s">
        <v>125</v>
      </c>
      <c r="H144" s="122"/>
      <c r="I144" s="152"/>
      <c r="J144" s="195" t="s">
        <v>46</v>
      </c>
      <c r="K144" s="206" t="s">
        <v>402</v>
      </c>
      <c r="L144" s="206"/>
      <c r="M144" s="153" t="s">
        <v>7358</v>
      </c>
      <c r="N144" s="108"/>
      <c r="O144" s="108"/>
      <c r="P144" s="108"/>
      <c r="Q144" s="108"/>
      <c r="R144" s="108"/>
      <c r="S144" s="108"/>
      <c r="T144" s="108"/>
      <c r="U144" s="108"/>
      <c r="V144" s="108"/>
      <c r="W144" s="108"/>
      <c r="X144" s="108">
        <v>1</v>
      </c>
      <c r="Y144" s="108"/>
      <c r="Z144" s="108"/>
      <c r="AA144" s="108"/>
      <c r="AB144" s="108"/>
      <c r="AC144" s="108"/>
      <c r="AD144" s="108"/>
      <c r="AE144" s="108"/>
      <c r="AF144" s="208" t="s">
        <v>7359</v>
      </c>
      <c r="AG144" s="216" t="s">
        <v>406</v>
      </c>
      <c r="AH144" s="12"/>
      <c r="AI144" s="147"/>
      <c r="AJ144" s="148"/>
      <c r="AK144" s="89"/>
    </row>
    <row r="145" spans="1:37" ht="65" x14ac:dyDescent="0.35">
      <c r="A145" s="53">
        <v>296</v>
      </c>
      <c r="B145" s="53" t="s">
        <v>1210</v>
      </c>
      <c r="C145" s="53" t="s">
        <v>14</v>
      </c>
      <c r="D145" s="120" t="s">
        <v>1039</v>
      </c>
      <c r="E145" s="120" t="s">
        <v>7327</v>
      </c>
      <c r="F145" s="118" t="s">
        <v>1211</v>
      </c>
      <c r="G145" s="122" t="s">
        <v>125</v>
      </c>
      <c r="H145" s="122"/>
      <c r="I145" s="152"/>
      <c r="J145" s="195" t="s">
        <v>45</v>
      </c>
      <c r="K145" s="153" t="s">
        <v>7360</v>
      </c>
      <c r="L145" s="153"/>
      <c r="M145" s="153" t="s">
        <v>7361</v>
      </c>
      <c r="N145" s="108"/>
      <c r="O145" s="108"/>
      <c r="P145" s="108"/>
      <c r="Q145" s="108"/>
      <c r="R145" s="108"/>
      <c r="S145" s="108"/>
      <c r="T145" s="108"/>
      <c r="U145" s="108"/>
      <c r="V145" s="108"/>
      <c r="W145" s="108"/>
      <c r="X145" s="108"/>
      <c r="Y145" s="108"/>
      <c r="Z145" s="108"/>
      <c r="AA145" s="108"/>
      <c r="AB145" s="108"/>
      <c r="AC145" s="108"/>
      <c r="AD145" s="108"/>
      <c r="AE145" s="108"/>
      <c r="AF145" s="108"/>
      <c r="AG145" s="216" t="s">
        <v>1212</v>
      </c>
      <c r="AH145" s="12"/>
      <c r="AI145" s="147" t="s">
        <v>181</v>
      </c>
      <c r="AJ145" s="148">
        <v>45791</v>
      </c>
      <c r="AK145" s="89"/>
    </row>
    <row r="146" spans="1:37" ht="39" hidden="1" x14ac:dyDescent="0.35">
      <c r="A146" s="53">
        <v>323</v>
      </c>
      <c r="B146" s="53" t="s">
        <v>429</v>
      </c>
      <c r="C146" s="53" t="s">
        <v>30</v>
      </c>
      <c r="D146" s="89" t="s">
        <v>242</v>
      </c>
      <c r="E146" s="89" t="s">
        <v>7327</v>
      </c>
      <c r="F146" s="224" t="s">
        <v>430</v>
      </c>
      <c r="G146" s="122" t="s">
        <v>125</v>
      </c>
      <c r="H146" s="122"/>
      <c r="I146" s="152"/>
      <c r="J146" s="195" t="s">
        <v>47</v>
      </c>
      <c r="K146" s="153" t="s">
        <v>431</v>
      </c>
      <c r="L146" s="153"/>
      <c r="M146" s="153" t="s">
        <v>7362</v>
      </c>
      <c r="N146" s="108"/>
      <c r="O146" s="108"/>
      <c r="P146" s="108"/>
      <c r="Q146" s="108"/>
      <c r="R146" s="108"/>
      <c r="S146" s="108"/>
      <c r="T146" s="108"/>
      <c r="U146" s="108"/>
      <c r="V146" s="108"/>
      <c r="W146" s="108"/>
      <c r="X146" s="108"/>
      <c r="Y146" s="108">
        <v>1</v>
      </c>
      <c r="Z146" s="108"/>
      <c r="AA146" s="108"/>
      <c r="AB146" s="108"/>
      <c r="AC146" s="108"/>
      <c r="AD146" s="108"/>
      <c r="AE146" s="108"/>
      <c r="AF146" s="208">
        <v>45961</v>
      </c>
      <c r="AG146" s="216" t="s">
        <v>432</v>
      </c>
      <c r="AH146" s="12"/>
      <c r="AI146" s="147"/>
      <c r="AJ146" s="148"/>
      <c r="AK146" s="89"/>
    </row>
    <row r="147" spans="1:37" ht="26" x14ac:dyDescent="0.35">
      <c r="A147" s="53">
        <v>324</v>
      </c>
      <c r="B147" s="53" t="s">
        <v>437</v>
      </c>
      <c r="C147" s="53" t="s">
        <v>30</v>
      </c>
      <c r="D147" s="89" t="s">
        <v>242</v>
      </c>
      <c r="E147" s="89" t="s">
        <v>7327</v>
      </c>
      <c r="F147" s="224" t="s">
        <v>438</v>
      </c>
      <c r="G147" s="122" t="s">
        <v>125</v>
      </c>
      <c r="H147" s="122"/>
      <c r="I147" s="152"/>
      <c r="J147" s="195" t="s">
        <v>45</v>
      </c>
      <c r="K147" s="153" t="s">
        <v>7363</v>
      </c>
      <c r="L147" s="153"/>
      <c r="M147" s="153"/>
      <c r="N147" s="108"/>
      <c r="O147" s="108"/>
      <c r="P147" s="108"/>
      <c r="Q147" s="108"/>
      <c r="R147" s="108"/>
      <c r="S147" s="108"/>
      <c r="T147" s="108"/>
      <c r="U147" s="108"/>
      <c r="V147" s="108"/>
      <c r="W147" s="108"/>
      <c r="X147" s="108"/>
      <c r="Y147" s="108"/>
      <c r="Z147" s="108"/>
      <c r="AA147" s="108"/>
      <c r="AB147" s="108"/>
      <c r="AC147" s="108"/>
      <c r="AD147" s="108"/>
      <c r="AE147" s="108"/>
      <c r="AF147" s="108"/>
      <c r="AG147" s="216" t="s">
        <v>439</v>
      </c>
      <c r="AH147" s="12"/>
      <c r="AI147" s="147" t="s">
        <v>181</v>
      </c>
      <c r="AJ147" s="148">
        <v>45791</v>
      </c>
      <c r="AK147" s="89"/>
    </row>
    <row r="148" spans="1:37" ht="26" x14ac:dyDescent="0.35">
      <c r="A148" s="53">
        <v>82</v>
      </c>
      <c r="B148" s="53" t="s">
        <v>835</v>
      </c>
      <c r="C148" s="53" t="s">
        <v>25</v>
      </c>
      <c r="D148" s="123" t="s">
        <v>400</v>
      </c>
      <c r="E148" s="123"/>
      <c r="F148" s="123" t="s">
        <v>836</v>
      </c>
      <c r="G148" s="121" t="s">
        <v>366</v>
      </c>
      <c r="H148" s="121"/>
      <c r="I148" s="151"/>
      <c r="J148" s="195" t="s">
        <v>45</v>
      </c>
      <c r="K148" s="156"/>
      <c r="L148" s="156"/>
      <c r="M148" s="156"/>
      <c r="N148" s="108"/>
      <c r="O148" s="108"/>
      <c r="P148" s="108"/>
      <c r="Q148" s="108"/>
      <c r="R148" s="108"/>
      <c r="S148" s="108"/>
      <c r="T148" s="108"/>
      <c r="U148" s="108"/>
      <c r="V148" s="108"/>
      <c r="W148" s="108"/>
      <c r="X148" s="108"/>
      <c r="Y148" s="108"/>
      <c r="Z148" s="108"/>
      <c r="AA148" s="108"/>
      <c r="AB148" s="108"/>
      <c r="AC148" s="108"/>
      <c r="AD148" s="108"/>
      <c r="AE148" s="108"/>
      <c r="AF148" s="108"/>
      <c r="AG148" s="153" t="s">
        <v>837</v>
      </c>
      <c r="AH148" s="12"/>
      <c r="AI148" s="147" t="s">
        <v>181</v>
      </c>
      <c r="AJ148" s="148">
        <v>45782</v>
      </c>
      <c r="AK148" s="89"/>
    </row>
    <row r="149" spans="1:37" ht="26" x14ac:dyDescent="0.35">
      <c r="A149" s="53">
        <v>127</v>
      </c>
      <c r="B149" s="53" t="s">
        <v>1382</v>
      </c>
      <c r="C149" s="127" t="s">
        <v>7299</v>
      </c>
      <c r="D149" s="128" t="s">
        <v>400</v>
      </c>
      <c r="E149" s="128"/>
      <c r="F149" s="128" t="s">
        <v>1383</v>
      </c>
      <c r="G149" s="129" t="s">
        <v>366</v>
      </c>
      <c r="H149" s="129"/>
      <c r="I149" s="158"/>
      <c r="J149" s="195" t="s">
        <v>45</v>
      </c>
      <c r="K149" s="153" t="s">
        <v>517</v>
      </c>
      <c r="L149" s="153"/>
      <c r="M149" s="156"/>
      <c r="N149" s="111"/>
      <c r="O149" s="108"/>
      <c r="P149" s="111"/>
      <c r="Q149" s="111"/>
      <c r="R149" s="111"/>
      <c r="S149" s="111"/>
      <c r="T149" s="111"/>
      <c r="U149" s="111"/>
      <c r="V149" s="111"/>
      <c r="W149" s="111"/>
      <c r="X149" s="111"/>
      <c r="Y149" s="111"/>
      <c r="Z149" s="111"/>
      <c r="AA149" s="111"/>
      <c r="AB149" s="111"/>
      <c r="AC149" s="111"/>
      <c r="AD149" s="111"/>
      <c r="AE149" s="111"/>
      <c r="AF149" s="111"/>
      <c r="AG149" s="218" t="s">
        <v>800</v>
      </c>
      <c r="AH149" s="12"/>
      <c r="AI149" s="147" t="s">
        <v>181</v>
      </c>
      <c r="AJ149" s="148">
        <v>45782</v>
      </c>
      <c r="AK149" s="89" t="s">
        <v>7364</v>
      </c>
    </row>
    <row r="150" spans="1:37" ht="39" x14ac:dyDescent="0.35">
      <c r="A150" s="53">
        <v>136</v>
      </c>
      <c r="B150" s="53" t="s">
        <v>440</v>
      </c>
      <c r="C150" s="53" t="s">
        <v>30</v>
      </c>
      <c r="D150" s="89" t="s">
        <v>242</v>
      </c>
      <c r="E150" s="89"/>
      <c r="F150" s="123" t="s">
        <v>441</v>
      </c>
      <c r="G150" s="121" t="s">
        <v>366</v>
      </c>
      <c r="H150" s="121"/>
      <c r="I150" s="151"/>
      <c r="J150" s="195" t="s">
        <v>45</v>
      </c>
      <c r="K150" s="153"/>
      <c r="L150" s="153"/>
      <c r="M150" s="153"/>
      <c r="N150" s="108"/>
      <c r="O150" s="108"/>
      <c r="P150" s="108"/>
      <c r="Q150" s="108"/>
      <c r="R150" s="108"/>
      <c r="S150" s="108"/>
      <c r="T150" s="108"/>
      <c r="U150" s="108"/>
      <c r="V150" s="108"/>
      <c r="W150" s="108"/>
      <c r="X150" s="108"/>
      <c r="Y150" s="108"/>
      <c r="Z150" s="108"/>
      <c r="AA150" s="108"/>
      <c r="AB150" s="108"/>
      <c r="AC150" s="108"/>
      <c r="AD150" s="108"/>
      <c r="AE150" s="108"/>
      <c r="AF150" s="108"/>
      <c r="AG150" s="153" t="s">
        <v>380</v>
      </c>
      <c r="AH150" s="12"/>
      <c r="AI150" s="147" t="s">
        <v>181</v>
      </c>
      <c r="AJ150" s="148">
        <v>45782</v>
      </c>
      <c r="AK150" s="89"/>
    </row>
    <row r="151" spans="1:37" ht="26" x14ac:dyDescent="0.35">
      <c r="A151" s="53">
        <v>158</v>
      </c>
      <c r="B151" s="53" t="s">
        <v>1253</v>
      </c>
      <c r="C151" s="53" t="s">
        <v>25</v>
      </c>
      <c r="D151" s="120" t="s">
        <v>1254</v>
      </c>
      <c r="E151" s="120"/>
      <c r="F151" s="89" t="s">
        <v>1255</v>
      </c>
      <c r="G151" s="132" t="s">
        <v>366</v>
      </c>
      <c r="H151" s="132"/>
      <c r="I151" s="159"/>
      <c r="J151" s="195" t="s">
        <v>45</v>
      </c>
      <c r="K151" s="156"/>
      <c r="L151" s="156"/>
      <c r="M151" s="156"/>
      <c r="N151" s="108"/>
      <c r="O151" s="108"/>
      <c r="P151" s="108"/>
      <c r="Q151" s="108"/>
      <c r="R151" s="108"/>
      <c r="S151" s="108"/>
      <c r="T151" s="108"/>
      <c r="U151" s="108"/>
      <c r="V151" s="108"/>
      <c r="W151" s="108"/>
      <c r="X151" s="108"/>
      <c r="Y151" s="108"/>
      <c r="Z151" s="108"/>
      <c r="AA151" s="108"/>
      <c r="AB151" s="108"/>
      <c r="AC151" s="108"/>
      <c r="AD151" s="108"/>
      <c r="AE151" s="108"/>
      <c r="AF151" s="108"/>
      <c r="AG151" s="153" t="s">
        <v>1248</v>
      </c>
      <c r="AH151" s="12"/>
      <c r="AI151" s="147" t="s">
        <v>181</v>
      </c>
      <c r="AJ151" s="148">
        <v>45782</v>
      </c>
      <c r="AK151" s="89"/>
    </row>
    <row r="152" spans="1:37" ht="26" x14ac:dyDescent="0.35">
      <c r="A152" s="53">
        <v>159</v>
      </c>
      <c r="B152" s="53" t="s">
        <v>1256</v>
      </c>
      <c r="C152" s="53" t="s">
        <v>25</v>
      </c>
      <c r="D152" s="120" t="s">
        <v>1254</v>
      </c>
      <c r="E152" s="120"/>
      <c r="F152" s="89" t="s">
        <v>1257</v>
      </c>
      <c r="G152" s="132" t="s">
        <v>366</v>
      </c>
      <c r="H152" s="132"/>
      <c r="I152" s="159"/>
      <c r="J152" s="195" t="s">
        <v>45</v>
      </c>
      <c r="K152" s="156"/>
      <c r="L152" s="156"/>
      <c r="M152" s="156"/>
      <c r="N152" s="108"/>
      <c r="O152" s="108"/>
      <c r="P152" s="108"/>
      <c r="Q152" s="108"/>
      <c r="R152" s="108"/>
      <c r="S152" s="108"/>
      <c r="T152" s="108"/>
      <c r="U152" s="108"/>
      <c r="V152" s="108"/>
      <c r="W152" s="108"/>
      <c r="X152" s="108"/>
      <c r="Y152" s="108"/>
      <c r="Z152" s="108"/>
      <c r="AA152" s="108"/>
      <c r="AB152" s="108"/>
      <c r="AC152" s="108"/>
      <c r="AD152" s="108"/>
      <c r="AE152" s="108"/>
      <c r="AF152" s="108"/>
      <c r="AG152" s="153" t="s">
        <v>1248</v>
      </c>
      <c r="AH152" s="12"/>
      <c r="AI152" s="147" t="s">
        <v>181</v>
      </c>
      <c r="AJ152" s="148">
        <v>45782</v>
      </c>
      <c r="AK152" s="89"/>
    </row>
    <row r="153" spans="1:37" ht="26" x14ac:dyDescent="0.35">
      <c r="A153" s="53">
        <v>160</v>
      </c>
      <c r="B153" s="53" t="s">
        <v>1258</v>
      </c>
      <c r="C153" s="53" t="s">
        <v>25</v>
      </c>
      <c r="D153" s="120" t="s">
        <v>1254</v>
      </c>
      <c r="E153" s="120"/>
      <c r="F153" s="89" t="s">
        <v>1247</v>
      </c>
      <c r="G153" s="132" t="s">
        <v>366</v>
      </c>
      <c r="H153" s="132"/>
      <c r="I153" s="159"/>
      <c r="J153" s="195" t="s">
        <v>45</v>
      </c>
      <c r="K153" s="156"/>
      <c r="L153" s="156"/>
      <c r="M153" s="156"/>
      <c r="N153" s="108"/>
      <c r="O153" s="108"/>
      <c r="P153" s="108"/>
      <c r="Q153" s="108"/>
      <c r="R153" s="108"/>
      <c r="S153" s="108"/>
      <c r="T153" s="108"/>
      <c r="U153" s="108"/>
      <c r="V153" s="108"/>
      <c r="W153" s="108"/>
      <c r="X153" s="108"/>
      <c r="Y153" s="108"/>
      <c r="Z153" s="108"/>
      <c r="AA153" s="108"/>
      <c r="AB153" s="108"/>
      <c r="AC153" s="108"/>
      <c r="AD153" s="108"/>
      <c r="AE153" s="108"/>
      <c r="AF153" s="108"/>
      <c r="AG153" s="153" t="s">
        <v>1248</v>
      </c>
      <c r="AH153" s="12"/>
      <c r="AI153" s="147" t="s">
        <v>181</v>
      </c>
      <c r="AJ153" s="148">
        <v>45782</v>
      </c>
      <c r="AK153" s="89"/>
    </row>
    <row r="154" spans="1:37" ht="26" x14ac:dyDescent="0.35">
      <c r="A154" s="53">
        <v>161</v>
      </c>
      <c r="B154" s="53" t="s">
        <v>1259</v>
      </c>
      <c r="C154" s="53" t="s">
        <v>25</v>
      </c>
      <c r="D154" s="120" t="s">
        <v>1254</v>
      </c>
      <c r="E154" s="120"/>
      <c r="F154" s="89" t="s">
        <v>1260</v>
      </c>
      <c r="G154" s="132" t="s">
        <v>366</v>
      </c>
      <c r="H154" s="132"/>
      <c r="I154" s="159"/>
      <c r="J154" s="195" t="s">
        <v>45</v>
      </c>
      <c r="K154" s="156"/>
      <c r="L154" s="156"/>
      <c r="M154" s="156"/>
      <c r="N154" s="108"/>
      <c r="O154" s="108"/>
      <c r="P154" s="108"/>
      <c r="Q154" s="108"/>
      <c r="R154" s="108"/>
      <c r="S154" s="108"/>
      <c r="T154" s="108"/>
      <c r="U154" s="108"/>
      <c r="V154" s="108"/>
      <c r="W154" s="108"/>
      <c r="X154" s="108"/>
      <c r="Y154" s="108"/>
      <c r="Z154" s="108"/>
      <c r="AA154" s="108"/>
      <c r="AB154" s="108"/>
      <c r="AC154" s="108"/>
      <c r="AD154" s="108"/>
      <c r="AE154" s="108"/>
      <c r="AF154" s="108"/>
      <c r="AG154" s="153" t="s">
        <v>1248</v>
      </c>
      <c r="AH154" s="12"/>
      <c r="AI154" s="147" t="s">
        <v>181</v>
      </c>
      <c r="AJ154" s="148">
        <v>45782</v>
      </c>
      <c r="AK154" s="89"/>
    </row>
    <row r="155" spans="1:37" ht="39" x14ac:dyDescent="0.35">
      <c r="A155" s="53">
        <v>176</v>
      </c>
      <c r="B155" s="53" t="s">
        <v>376</v>
      </c>
      <c r="C155" s="53" t="s">
        <v>60</v>
      </c>
      <c r="D155" s="89" t="s">
        <v>377</v>
      </c>
      <c r="E155" s="89"/>
      <c r="F155" s="89" t="s">
        <v>378</v>
      </c>
      <c r="G155" s="121" t="s">
        <v>366</v>
      </c>
      <c r="H155" s="121"/>
      <c r="I155" s="151"/>
      <c r="J155" s="195" t="s">
        <v>45</v>
      </c>
      <c r="K155" s="109"/>
      <c r="L155" s="109"/>
      <c r="M155" s="109"/>
      <c r="N155" s="108"/>
      <c r="O155" s="108"/>
      <c r="P155" s="108"/>
      <c r="Q155" s="108"/>
      <c r="R155" s="108"/>
      <c r="S155" s="108"/>
      <c r="T155" s="108"/>
      <c r="U155" s="108"/>
      <c r="V155" s="108"/>
      <c r="W155" s="108"/>
      <c r="X155" s="108"/>
      <c r="Y155" s="108"/>
      <c r="Z155" s="108"/>
      <c r="AA155" s="108"/>
      <c r="AB155" s="108"/>
      <c r="AC155" s="108"/>
      <c r="AD155" s="108"/>
      <c r="AE155" s="108"/>
      <c r="AF155" s="108"/>
      <c r="AG155" s="153" t="s">
        <v>380</v>
      </c>
      <c r="AH155" s="12"/>
      <c r="AI155" s="147" t="s">
        <v>181</v>
      </c>
      <c r="AJ155" s="148">
        <v>45782</v>
      </c>
      <c r="AK155" s="89"/>
    </row>
    <row r="156" spans="1:37" ht="39" x14ac:dyDescent="0.35">
      <c r="A156" s="53">
        <v>177</v>
      </c>
      <c r="B156" s="53" t="s">
        <v>381</v>
      </c>
      <c r="C156" s="53" t="s">
        <v>60</v>
      </c>
      <c r="D156" s="89" t="s">
        <v>377</v>
      </c>
      <c r="E156" s="89"/>
      <c r="F156" s="89" t="s">
        <v>382</v>
      </c>
      <c r="G156" s="121" t="s">
        <v>366</v>
      </c>
      <c r="H156" s="121"/>
      <c r="I156" s="151"/>
      <c r="J156" s="195" t="s">
        <v>45</v>
      </c>
      <c r="K156" s="109"/>
      <c r="L156" s="109"/>
      <c r="M156" s="109"/>
      <c r="N156" s="108"/>
      <c r="O156" s="108"/>
      <c r="P156" s="108"/>
      <c r="Q156" s="108"/>
      <c r="R156" s="108"/>
      <c r="S156" s="108"/>
      <c r="T156" s="108"/>
      <c r="U156" s="108"/>
      <c r="V156" s="108"/>
      <c r="W156" s="108"/>
      <c r="X156" s="108"/>
      <c r="Y156" s="108"/>
      <c r="Z156" s="108"/>
      <c r="AA156" s="108"/>
      <c r="AB156" s="108"/>
      <c r="AC156" s="108"/>
      <c r="AD156" s="108"/>
      <c r="AE156" s="108"/>
      <c r="AF156" s="108"/>
      <c r="AG156" s="153" t="s">
        <v>380</v>
      </c>
      <c r="AH156" s="12"/>
      <c r="AI156" s="147" t="s">
        <v>181</v>
      </c>
      <c r="AJ156" s="148">
        <v>45782</v>
      </c>
      <c r="AK156" s="89"/>
    </row>
    <row r="157" spans="1:37" ht="39" x14ac:dyDescent="0.35">
      <c r="A157" s="53">
        <v>178</v>
      </c>
      <c r="B157" s="53" t="s">
        <v>383</v>
      </c>
      <c r="C157" s="53" t="s">
        <v>60</v>
      </c>
      <c r="D157" s="89" t="s">
        <v>377</v>
      </c>
      <c r="E157" s="89"/>
      <c r="F157" s="89" t="s">
        <v>384</v>
      </c>
      <c r="G157" s="121" t="s">
        <v>366</v>
      </c>
      <c r="H157" s="121"/>
      <c r="I157" s="151"/>
      <c r="J157" s="195" t="s">
        <v>45</v>
      </c>
      <c r="K157" s="109"/>
      <c r="L157" s="109"/>
      <c r="M157" s="109"/>
      <c r="N157" s="108"/>
      <c r="O157" s="108"/>
      <c r="P157" s="108"/>
      <c r="Q157" s="108"/>
      <c r="R157" s="108"/>
      <c r="S157" s="108"/>
      <c r="T157" s="108"/>
      <c r="U157" s="108"/>
      <c r="V157" s="108"/>
      <c r="W157" s="108"/>
      <c r="X157" s="108"/>
      <c r="Y157" s="108"/>
      <c r="Z157" s="108"/>
      <c r="AA157" s="108"/>
      <c r="AB157" s="108"/>
      <c r="AC157" s="108"/>
      <c r="AD157" s="108"/>
      <c r="AE157" s="108"/>
      <c r="AF157" s="108"/>
      <c r="AG157" s="153" t="s">
        <v>380</v>
      </c>
      <c r="AH157" s="12"/>
      <c r="AI157" s="147" t="s">
        <v>181</v>
      </c>
      <c r="AJ157" s="148">
        <v>45782</v>
      </c>
      <c r="AK157" s="89"/>
    </row>
    <row r="158" spans="1:37" ht="26" x14ac:dyDescent="0.35">
      <c r="A158" s="53">
        <v>179</v>
      </c>
      <c r="B158" s="53" t="s">
        <v>385</v>
      </c>
      <c r="C158" s="53" t="s">
        <v>60</v>
      </c>
      <c r="D158" s="89" t="s">
        <v>377</v>
      </c>
      <c r="E158" s="89"/>
      <c r="F158" s="89" t="s">
        <v>386</v>
      </c>
      <c r="G158" s="121" t="s">
        <v>366</v>
      </c>
      <c r="H158" s="121"/>
      <c r="I158" s="151"/>
      <c r="J158" s="195" t="s">
        <v>45</v>
      </c>
      <c r="K158" s="109" t="s">
        <v>7365</v>
      </c>
      <c r="L158" s="229">
        <v>45842</v>
      </c>
      <c r="M158" s="109" t="s">
        <v>7366</v>
      </c>
      <c r="N158" s="108"/>
      <c r="O158" s="108"/>
      <c r="P158" s="108"/>
      <c r="Q158" s="53"/>
      <c r="R158" s="108"/>
      <c r="S158" s="108"/>
      <c r="T158" s="53" t="s">
        <v>7301</v>
      </c>
      <c r="U158" s="191">
        <v>1</v>
      </c>
      <c r="V158" s="108"/>
      <c r="W158" s="108"/>
      <c r="X158" s="108"/>
      <c r="Y158" s="108"/>
      <c r="Z158" s="108"/>
      <c r="AA158" s="108"/>
      <c r="AB158" s="108"/>
      <c r="AC158" s="108"/>
      <c r="AD158" s="108"/>
      <c r="AE158" s="108"/>
      <c r="AF158" s="208" t="e">
        <f>VLOOKUP(MATCH(1,U158:AD158,0),#REF!,2,0)</f>
        <v>#REF!</v>
      </c>
      <c r="AG158" s="109" t="s">
        <v>387</v>
      </c>
      <c r="AH158" s="12"/>
      <c r="AI158" s="147" t="s">
        <v>181</v>
      </c>
      <c r="AJ158" s="148">
        <v>45841</v>
      </c>
      <c r="AK158" s="89"/>
    </row>
    <row r="159" spans="1:37" ht="39" hidden="1" x14ac:dyDescent="0.35">
      <c r="A159" s="53">
        <v>188</v>
      </c>
      <c r="B159" s="53" t="s">
        <v>1261</v>
      </c>
      <c r="C159" s="53" t="s">
        <v>25</v>
      </c>
      <c r="D159" s="123" t="s">
        <v>789</v>
      </c>
      <c r="E159" s="263" t="s">
        <v>7327</v>
      </c>
      <c r="F159" s="89" t="s">
        <v>1262</v>
      </c>
      <c r="G159" s="132" t="s">
        <v>366</v>
      </c>
      <c r="H159" s="132" t="s">
        <v>816</v>
      </c>
      <c r="I159" s="146" t="s">
        <v>7293</v>
      </c>
      <c r="J159" s="195" t="s">
        <v>50</v>
      </c>
      <c r="K159" s="155" t="s">
        <v>7367</v>
      </c>
      <c r="L159" s="155"/>
      <c r="M159" s="155" t="s">
        <v>7368</v>
      </c>
      <c r="N159" s="108"/>
      <c r="O159" s="108"/>
      <c r="P159" s="108"/>
      <c r="Q159" s="108"/>
      <c r="R159" s="108"/>
      <c r="S159" s="108"/>
      <c r="T159" s="108"/>
      <c r="U159" s="108"/>
      <c r="V159" s="108"/>
      <c r="W159" s="108"/>
      <c r="X159" s="108"/>
      <c r="Y159" s="108"/>
      <c r="Z159" s="108"/>
      <c r="AA159" s="108"/>
      <c r="AB159" s="108"/>
      <c r="AC159" s="108"/>
      <c r="AD159" s="108"/>
      <c r="AE159" s="108"/>
      <c r="AF159" s="208" t="e">
        <f>VLOOKUP(MATCH(1,U159:AD159,0),#REF!,2,0)</f>
        <v>#N/A</v>
      </c>
      <c r="AG159" s="191"/>
      <c r="AH159" s="12"/>
      <c r="AI159" s="147"/>
      <c r="AJ159" s="148"/>
      <c r="AK159" s="89"/>
    </row>
    <row r="160" spans="1:37" x14ac:dyDescent="0.35">
      <c r="A160" s="53">
        <v>207</v>
      </c>
      <c r="B160" s="53" t="s">
        <v>788</v>
      </c>
      <c r="C160" s="53" t="s">
        <v>25</v>
      </c>
      <c r="D160" s="123" t="s">
        <v>789</v>
      </c>
      <c r="E160" s="123"/>
      <c r="F160" s="123" t="s">
        <v>790</v>
      </c>
      <c r="G160" s="121" t="s">
        <v>366</v>
      </c>
      <c r="H160" s="121"/>
      <c r="I160" s="151"/>
      <c r="J160" s="195" t="s">
        <v>45</v>
      </c>
      <c r="K160" s="156"/>
      <c r="L160" s="156"/>
      <c r="M160" s="156"/>
      <c r="N160" s="108"/>
      <c r="O160" s="108"/>
      <c r="P160" s="108"/>
      <c r="Q160" s="108"/>
      <c r="R160" s="108"/>
      <c r="S160" s="108"/>
      <c r="T160" s="108"/>
      <c r="U160" s="108"/>
      <c r="V160" s="108"/>
      <c r="W160" s="108"/>
      <c r="X160" s="108"/>
      <c r="Y160" s="108"/>
      <c r="Z160" s="108"/>
      <c r="AA160" s="108"/>
      <c r="AB160" s="108"/>
      <c r="AC160" s="108"/>
      <c r="AD160" s="108"/>
      <c r="AE160" s="108"/>
      <c r="AF160" s="108"/>
      <c r="AG160" s="109" t="s">
        <v>791</v>
      </c>
      <c r="AH160" s="12"/>
      <c r="AI160" s="147" t="s">
        <v>181</v>
      </c>
      <c r="AJ160" s="148">
        <v>45782</v>
      </c>
      <c r="AK160" s="89"/>
    </row>
    <row r="161" spans="1:37" x14ac:dyDescent="0.35">
      <c r="A161" s="53">
        <v>208</v>
      </c>
      <c r="B161" s="53" t="s">
        <v>792</v>
      </c>
      <c r="C161" s="53" t="s">
        <v>25</v>
      </c>
      <c r="D161" s="123" t="s">
        <v>789</v>
      </c>
      <c r="E161" s="123"/>
      <c r="F161" s="123" t="s">
        <v>793</v>
      </c>
      <c r="G161" s="121" t="s">
        <v>366</v>
      </c>
      <c r="H161" s="121"/>
      <c r="I161" s="151"/>
      <c r="J161" s="195" t="s">
        <v>45</v>
      </c>
      <c r="K161" s="156"/>
      <c r="L161" s="156"/>
      <c r="M161" s="156"/>
      <c r="N161" s="108"/>
      <c r="O161" s="108"/>
      <c r="P161" s="108"/>
      <c r="Q161" s="108"/>
      <c r="R161" s="108"/>
      <c r="S161" s="108"/>
      <c r="T161" s="108"/>
      <c r="U161" s="108"/>
      <c r="V161" s="108"/>
      <c r="W161" s="108"/>
      <c r="X161" s="108"/>
      <c r="Y161" s="108"/>
      <c r="Z161" s="108"/>
      <c r="AA161" s="108"/>
      <c r="AB161" s="108"/>
      <c r="AC161" s="108"/>
      <c r="AD161" s="108"/>
      <c r="AE161" s="108"/>
      <c r="AF161" s="108"/>
      <c r="AG161" s="153" t="s">
        <v>794</v>
      </c>
      <c r="AH161" s="12"/>
      <c r="AI161" s="147" t="s">
        <v>181</v>
      </c>
      <c r="AJ161" s="148">
        <v>45782</v>
      </c>
      <c r="AK161" s="89"/>
    </row>
    <row r="162" spans="1:37" ht="29" x14ac:dyDescent="0.35">
      <c r="A162" s="53">
        <v>209</v>
      </c>
      <c r="B162" s="53" t="s">
        <v>795</v>
      </c>
      <c r="C162" s="53" t="s">
        <v>25</v>
      </c>
      <c r="D162" s="123" t="s">
        <v>789</v>
      </c>
      <c r="E162" s="123"/>
      <c r="F162" s="123" t="s">
        <v>796</v>
      </c>
      <c r="G162" s="121" t="s">
        <v>366</v>
      </c>
      <c r="H162" s="121"/>
      <c r="I162" s="151"/>
      <c r="J162" s="195" t="s">
        <v>45</v>
      </c>
      <c r="K162" s="161"/>
      <c r="L162" s="161"/>
      <c r="M162" s="161"/>
      <c r="N162" s="108"/>
      <c r="O162" s="108"/>
      <c r="P162" s="108"/>
      <c r="Q162" s="108"/>
      <c r="R162" s="108"/>
      <c r="S162" s="108"/>
      <c r="T162" s="108"/>
      <c r="U162" s="108"/>
      <c r="V162" s="108"/>
      <c r="W162" s="108"/>
      <c r="X162" s="108"/>
      <c r="Y162" s="108"/>
      <c r="Z162" s="108"/>
      <c r="AA162" s="108"/>
      <c r="AB162" s="108"/>
      <c r="AC162" s="108"/>
      <c r="AD162" s="108"/>
      <c r="AE162" s="108"/>
      <c r="AF162" s="108"/>
      <c r="AG162" s="161" t="s">
        <v>797</v>
      </c>
      <c r="AH162" s="12"/>
      <c r="AI162" s="147" t="s">
        <v>181</v>
      </c>
      <c r="AJ162" s="148">
        <v>45782</v>
      </c>
      <c r="AK162" s="89"/>
    </row>
    <row r="163" spans="1:37" ht="29" x14ac:dyDescent="0.35">
      <c r="A163" s="53">
        <v>210</v>
      </c>
      <c r="B163" s="53" t="s">
        <v>798</v>
      </c>
      <c r="C163" s="53" t="s">
        <v>25</v>
      </c>
      <c r="D163" s="123" t="s">
        <v>789</v>
      </c>
      <c r="E163" s="123"/>
      <c r="F163" s="123" t="s">
        <v>799</v>
      </c>
      <c r="G163" s="121" t="s">
        <v>366</v>
      </c>
      <c r="H163" s="121"/>
      <c r="I163" s="151"/>
      <c r="J163" s="195" t="s">
        <v>45</v>
      </c>
      <c r="K163" s="156"/>
      <c r="L163" s="156"/>
      <c r="M163" s="156"/>
      <c r="N163" s="108"/>
      <c r="O163" s="108"/>
      <c r="P163" s="108"/>
      <c r="Q163" s="108"/>
      <c r="R163" s="108"/>
      <c r="S163" s="108"/>
      <c r="T163" s="108"/>
      <c r="U163" s="108"/>
      <c r="V163" s="108"/>
      <c r="W163" s="108"/>
      <c r="X163" s="108"/>
      <c r="Y163" s="108"/>
      <c r="Z163" s="108"/>
      <c r="AA163" s="108"/>
      <c r="AB163" s="108"/>
      <c r="AC163" s="108"/>
      <c r="AD163" s="108"/>
      <c r="AE163" s="108"/>
      <c r="AF163" s="108"/>
      <c r="AG163" s="161" t="s">
        <v>800</v>
      </c>
      <c r="AH163" s="12"/>
      <c r="AI163" s="147" t="s">
        <v>181</v>
      </c>
      <c r="AJ163" s="148">
        <v>45782</v>
      </c>
      <c r="AK163" s="89"/>
    </row>
    <row r="164" spans="1:37" ht="26" x14ac:dyDescent="0.35">
      <c r="A164" s="53">
        <v>211</v>
      </c>
      <c r="B164" s="53" t="s">
        <v>801</v>
      </c>
      <c r="C164" s="53" t="s">
        <v>25</v>
      </c>
      <c r="D164" s="123" t="s">
        <v>789</v>
      </c>
      <c r="E164" s="123"/>
      <c r="F164" s="123" t="s">
        <v>802</v>
      </c>
      <c r="G164" s="121" t="s">
        <v>366</v>
      </c>
      <c r="H164" s="121"/>
      <c r="I164" s="151"/>
      <c r="J164" s="195" t="s">
        <v>45</v>
      </c>
      <c r="K164" s="156"/>
      <c r="L164" s="156"/>
      <c r="M164" s="156"/>
      <c r="N164" s="108"/>
      <c r="O164" s="108"/>
      <c r="P164" s="108"/>
      <c r="Q164" s="108"/>
      <c r="R164" s="108"/>
      <c r="S164" s="108"/>
      <c r="T164" s="108"/>
      <c r="U164" s="108"/>
      <c r="V164" s="108"/>
      <c r="W164" s="108"/>
      <c r="X164" s="108"/>
      <c r="Y164" s="108"/>
      <c r="Z164" s="108"/>
      <c r="AA164" s="108"/>
      <c r="AB164" s="108"/>
      <c r="AC164" s="108"/>
      <c r="AD164" s="108"/>
      <c r="AE164" s="108"/>
      <c r="AF164" s="108"/>
      <c r="AG164" s="109" t="s">
        <v>803</v>
      </c>
      <c r="AH164" s="12"/>
      <c r="AI164" s="147" t="s">
        <v>181</v>
      </c>
      <c r="AJ164" s="148">
        <v>45782</v>
      </c>
      <c r="AK164" s="89"/>
    </row>
    <row r="165" spans="1:37" x14ac:dyDescent="0.35">
      <c r="A165" s="53">
        <v>212</v>
      </c>
      <c r="B165" s="53" t="s">
        <v>804</v>
      </c>
      <c r="C165" s="53" t="s">
        <v>25</v>
      </c>
      <c r="D165" s="123" t="s">
        <v>789</v>
      </c>
      <c r="E165" s="123"/>
      <c r="F165" s="123" t="s">
        <v>805</v>
      </c>
      <c r="G165" s="121" t="s">
        <v>366</v>
      </c>
      <c r="H165" s="121"/>
      <c r="I165" s="151"/>
      <c r="J165" s="195" t="s">
        <v>45</v>
      </c>
      <c r="K165" s="161"/>
      <c r="L165" s="161"/>
      <c r="M165" s="161"/>
      <c r="N165" s="108"/>
      <c r="O165" s="108"/>
      <c r="P165" s="108"/>
      <c r="Q165" s="108"/>
      <c r="R165" s="108"/>
      <c r="S165" s="108"/>
      <c r="T165" s="108"/>
      <c r="U165" s="108"/>
      <c r="V165" s="108"/>
      <c r="W165" s="108"/>
      <c r="X165" s="108"/>
      <c r="Y165" s="108"/>
      <c r="Z165" s="108"/>
      <c r="AA165" s="108"/>
      <c r="AB165" s="108"/>
      <c r="AC165" s="108"/>
      <c r="AD165" s="108"/>
      <c r="AE165" s="108"/>
      <c r="AF165" s="108"/>
      <c r="AG165" s="161" t="s">
        <v>806</v>
      </c>
      <c r="AH165" s="12"/>
      <c r="AI165" s="147" t="s">
        <v>181</v>
      </c>
      <c r="AJ165" s="148">
        <v>45782</v>
      </c>
      <c r="AK165" s="89"/>
    </row>
    <row r="166" spans="1:37" ht="26" x14ac:dyDescent="0.35">
      <c r="A166" s="53">
        <v>213</v>
      </c>
      <c r="B166" s="53" t="s">
        <v>807</v>
      </c>
      <c r="C166" s="53" t="s">
        <v>25</v>
      </c>
      <c r="D166" s="123" t="s">
        <v>789</v>
      </c>
      <c r="E166" s="123"/>
      <c r="F166" s="123" t="s">
        <v>808</v>
      </c>
      <c r="G166" s="121" t="s">
        <v>366</v>
      </c>
      <c r="H166" s="121"/>
      <c r="I166" s="151"/>
      <c r="J166" s="195" t="s">
        <v>45</v>
      </c>
      <c r="K166" s="156"/>
      <c r="L166" s="156"/>
      <c r="M166" s="156"/>
      <c r="N166" s="108"/>
      <c r="O166" s="108"/>
      <c r="P166" s="108"/>
      <c r="Q166" s="108"/>
      <c r="R166" s="108"/>
      <c r="S166" s="108"/>
      <c r="T166" s="108"/>
      <c r="U166" s="108"/>
      <c r="V166" s="108"/>
      <c r="W166" s="108"/>
      <c r="X166" s="108"/>
      <c r="Y166" s="108"/>
      <c r="Z166" s="108"/>
      <c r="AA166" s="108"/>
      <c r="AB166" s="108"/>
      <c r="AC166" s="108"/>
      <c r="AD166" s="108"/>
      <c r="AE166" s="108"/>
      <c r="AF166" s="108"/>
      <c r="AG166" s="153" t="s">
        <v>809</v>
      </c>
      <c r="AH166" s="12"/>
      <c r="AI166" s="147" t="s">
        <v>181</v>
      </c>
      <c r="AJ166" s="148">
        <v>45782</v>
      </c>
      <c r="AK166" s="89"/>
    </row>
    <row r="167" spans="1:37" ht="26" x14ac:dyDescent="0.35">
      <c r="A167" s="53">
        <v>214</v>
      </c>
      <c r="B167" s="53" t="s">
        <v>810</v>
      </c>
      <c r="C167" s="53" t="s">
        <v>25</v>
      </c>
      <c r="D167" s="123" t="s">
        <v>789</v>
      </c>
      <c r="E167" s="123"/>
      <c r="F167" s="123" t="s">
        <v>811</v>
      </c>
      <c r="G167" s="121" t="s">
        <v>366</v>
      </c>
      <c r="H167" s="121"/>
      <c r="I167" s="151"/>
      <c r="J167" s="195" t="s">
        <v>45</v>
      </c>
      <c r="K167" s="156"/>
      <c r="L167" s="156"/>
      <c r="M167" s="156"/>
      <c r="N167" s="108"/>
      <c r="O167" s="108"/>
      <c r="P167" s="108"/>
      <c r="Q167" s="108"/>
      <c r="R167" s="108"/>
      <c r="S167" s="108"/>
      <c r="T167" s="108"/>
      <c r="U167" s="108"/>
      <c r="V167" s="108"/>
      <c r="W167" s="108"/>
      <c r="X167" s="108"/>
      <c r="Y167" s="108"/>
      <c r="Z167" s="108"/>
      <c r="AA167" s="108"/>
      <c r="AB167" s="108"/>
      <c r="AC167" s="108"/>
      <c r="AD167" s="108"/>
      <c r="AE167" s="108"/>
      <c r="AF167" s="108"/>
      <c r="AG167" s="153" t="s">
        <v>812</v>
      </c>
      <c r="AH167" s="12"/>
      <c r="AI167" s="147" t="s">
        <v>181</v>
      </c>
      <c r="AJ167" s="148">
        <v>45782</v>
      </c>
      <c r="AK167" s="89"/>
    </row>
    <row r="168" spans="1:37" ht="26" x14ac:dyDescent="0.35">
      <c r="A168" s="53">
        <v>219</v>
      </c>
      <c r="B168" s="53" t="s">
        <v>1245</v>
      </c>
      <c r="C168" s="53" t="s">
        <v>25</v>
      </c>
      <c r="D168" s="120" t="s">
        <v>1246</v>
      </c>
      <c r="E168" s="120"/>
      <c r="F168" s="89" t="s">
        <v>1247</v>
      </c>
      <c r="G168" s="132" t="s">
        <v>366</v>
      </c>
      <c r="H168" s="132"/>
      <c r="I168" s="159"/>
      <c r="J168" s="195" t="s">
        <v>45</v>
      </c>
      <c r="K168" s="161"/>
      <c r="L168" s="161"/>
      <c r="M168" s="161"/>
      <c r="N168" s="108"/>
      <c r="O168" s="108"/>
      <c r="P168" s="108"/>
      <c r="Q168" s="108"/>
      <c r="R168" s="108"/>
      <c r="S168" s="108"/>
      <c r="T168" s="108"/>
      <c r="U168" s="108"/>
      <c r="V168" s="108"/>
      <c r="W168" s="108"/>
      <c r="X168" s="108"/>
      <c r="Y168" s="108"/>
      <c r="Z168" s="108"/>
      <c r="AA168" s="108"/>
      <c r="AB168" s="108"/>
      <c r="AC168" s="108"/>
      <c r="AD168" s="108"/>
      <c r="AE168" s="108"/>
      <c r="AF168" s="108"/>
      <c r="AG168" s="153" t="s">
        <v>809</v>
      </c>
      <c r="AH168" s="12"/>
      <c r="AI168" s="147" t="s">
        <v>181</v>
      </c>
      <c r="AJ168" s="148">
        <v>45782</v>
      </c>
      <c r="AK168" s="89"/>
    </row>
    <row r="169" spans="1:37" ht="26" x14ac:dyDescent="0.35">
      <c r="A169" s="53">
        <v>220</v>
      </c>
      <c r="B169" s="53" t="s">
        <v>1249</v>
      </c>
      <c r="C169" s="53" t="s">
        <v>25</v>
      </c>
      <c r="D169" s="120" t="s">
        <v>1246</v>
      </c>
      <c r="E169" s="120"/>
      <c r="F169" s="89" t="s">
        <v>1250</v>
      </c>
      <c r="G169" s="132" t="s">
        <v>366</v>
      </c>
      <c r="H169" s="132"/>
      <c r="I169" s="159"/>
      <c r="J169" s="195" t="s">
        <v>45</v>
      </c>
      <c r="K169" s="156"/>
      <c r="L169" s="156"/>
      <c r="M169" s="156"/>
      <c r="N169" s="108"/>
      <c r="O169" s="108"/>
      <c r="P169" s="108"/>
      <c r="Q169" s="108"/>
      <c r="R169" s="108"/>
      <c r="S169" s="108"/>
      <c r="T169" s="108"/>
      <c r="U169" s="108"/>
      <c r="V169" s="108"/>
      <c r="W169" s="108"/>
      <c r="X169" s="108"/>
      <c r="Y169" s="108"/>
      <c r="Z169" s="108"/>
      <c r="AA169" s="108"/>
      <c r="AB169" s="108"/>
      <c r="AC169" s="108"/>
      <c r="AD169" s="108"/>
      <c r="AE169" s="108"/>
      <c r="AF169" s="108"/>
      <c r="AG169" s="109" t="s">
        <v>809</v>
      </c>
      <c r="AH169" s="12"/>
      <c r="AI169" s="147" t="s">
        <v>181</v>
      </c>
      <c r="AJ169" s="148">
        <v>45782</v>
      </c>
      <c r="AK169" s="89"/>
    </row>
    <row r="170" spans="1:37" ht="26" x14ac:dyDescent="0.35">
      <c r="A170" s="53">
        <v>221</v>
      </c>
      <c r="B170" s="53" t="s">
        <v>1251</v>
      </c>
      <c r="C170" s="53" t="s">
        <v>25</v>
      </c>
      <c r="D170" s="120" t="s">
        <v>1246</v>
      </c>
      <c r="E170" s="120"/>
      <c r="F170" s="89" t="s">
        <v>1252</v>
      </c>
      <c r="G170" s="132" t="s">
        <v>366</v>
      </c>
      <c r="H170" s="132"/>
      <c r="I170" s="159"/>
      <c r="J170" s="195" t="s">
        <v>45</v>
      </c>
      <c r="K170" s="114"/>
      <c r="L170" s="114"/>
      <c r="M170" s="114"/>
      <c r="N170" s="108"/>
      <c r="O170" s="108"/>
      <c r="P170" s="108"/>
      <c r="Q170" s="108"/>
      <c r="R170" s="108"/>
      <c r="S170" s="108"/>
      <c r="T170" s="108"/>
      <c r="U170" s="108"/>
      <c r="V170" s="108"/>
      <c r="W170" s="108"/>
      <c r="X170" s="108"/>
      <c r="Y170" s="108"/>
      <c r="Z170" s="108"/>
      <c r="AA170" s="108"/>
      <c r="AB170" s="108"/>
      <c r="AC170" s="108"/>
      <c r="AD170" s="108"/>
      <c r="AE170" s="108"/>
      <c r="AF170" s="108"/>
      <c r="AG170" s="109" t="s">
        <v>809</v>
      </c>
      <c r="AH170" s="12"/>
      <c r="AI170" s="147" t="s">
        <v>181</v>
      </c>
      <c r="AJ170" s="148">
        <v>45782</v>
      </c>
      <c r="AK170" s="89"/>
    </row>
    <row r="171" spans="1:37" ht="52" hidden="1" x14ac:dyDescent="0.35">
      <c r="A171" s="53">
        <v>262</v>
      </c>
      <c r="B171" s="53" t="s">
        <v>372</v>
      </c>
      <c r="C171" s="53" t="s">
        <v>60</v>
      </c>
      <c r="D171" s="89" t="s">
        <v>373</v>
      </c>
      <c r="E171" s="53" t="s">
        <v>7327</v>
      </c>
      <c r="F171" s="123" t="s">
        <v>374</v>
      </c>
      <c r="G171" s="121" t="s">
        <v>366</v>
      </c>
      <c r="H171" s="121" t="s">
        <v>122</v>
      </c>
      <c r="I171" s="151" t="s">
        <v>7355</v>
      </c>
      <c r="J171" s="195" t="s">
        <v>50</v>
      </c>
      <c r="K171" s="109" t="s">
        <v>7356</v>
      </c>
      <c r="L171" s="109"/>
      <c r="M171" s="109" t="s">
        <v>7357</v>
      </c>
      <c r="N171" s="108"/>
      <c r="O171" s="108"/>
      <c r="P171" s="108"/>
      <c r="Q171" s="108"/>
      <c r="R171" s="108"/>
      <c r="S171" s="108"/>
      <c r="T171" s="108"/>
      <c r="U171" s="108"/>
      <c r="V171" s="108"/>
      <c r="W171" s="108"/>
      <c r="X171" s="108"/>
      <c r="Y171" s="108"/>
      <c r="Z171" s="108"/>
      <c r="AA171" s="108"/>
      <c r="AB171" s="108"/>
      <c r="AC171" s="108"/>
      <c r="AD171" s="108"/>
      <c r="AE171" s="108"/>
      <c r="AF171" s="208" t="e">
        <f>VLOOKUP(MATCH(1,U171:AD171,0),#REF!,2,0)</f>
        <v>#N/A</v>
      </c>
      <c r="AG171" s="235"/>
      <c r="AH171" s="12"/>
      <c r="AI171" s="147"/>
      <c r="AJ171" s="148"/>
      <c r="AK171" s="89"/>
    </row>
    <row r="172" spans="1:37" ht="26" x14ac:dyDescent="0.35">
      <c r="A172" s="53">
        <v>270</v>
      </c>
      <c r="B172" s="53" t="s">
        <v>838</v>
      </c>
      <c r="C172" s="53" t="s">
        <v>25</v>
      </c>
      <c r="D172" s="123" t="s">
        <v>400</v>
      </c>
      <c r="E172" s="123"/>
      <c r="F172" s="123" t="s">
        <v>364</v>
      </c>
      <c r="G172" s="121" t="s">
        <v>366</v>
      </c>
      <c r="H172" s="121"/>
      <c r="I172" s="146" t="s">
        <v>7293</v>
      </c>
      <c r="J172" s="195" t="s">
        <v>45</v>
      </c>
      <c r="K172" s="109" t="s">
        <v>7369</v>
      </c>
      <c r="L172" s="109"/>
      <c r="M172" s="109"/>
      <c r="N172" s="108"/>
      <c r="O172" s="108"/>
      <c r="P172" s="108"/>
      <c r="Q172" s="108"/>
      <c r="R172" s="108"/>
      <c r="S172" s="108"/>
      <c r="T172" s="108"/>
      <c r="U172" s="108"/>
      <c r="V172" s="108"/>
      <c r="W172" s="108"/>
      <c r="X172" s="108"/>
      <c r="Y172" s="108"/>
      <c r="Z172" s="108"/>
      <c r="AA172" s="108"/>
      <c r="AB172" s="108"/>
      <c r="AC172" s="108"/>
      <c r="AD172" s="108"/>
      <c r="AE172" s="108"/>
      <c r="AF172" s="208"/>
      <c r="AG172" s="153" t="s">
        <v>840</v>
      </c>
      <c r="AH172" s="12"/>
      <c r="AI172" s="147" t="s">
        <v>839</v>
      </c>
      <c r="AJ172" s="148">
        <v>45890</v>
      </c>
      <c r="AK172" s="89"/>
    </row>
    <row r="173" spans="1:37" ht="52" hidden="1" x14ac:dyDescent="0.35">
      <c r="A173" s="53">
        <v>315</v>
      </c>
      <c r="B173" s="53" t="s">
        <v>1378</v>
      </c>
      <c r="C173" s="53" t="s">
        <v>60</v>
      </c>
      <c r="D173" s="123" t="s">
        <v>195</v>
      </c>
      <c r="E173" s="263" t="s">
        <v>7327</v>
      </c>
      <c r="F173" s="123" t="s">
        <v>374</v>
      </c>
      <c r="G173" s="121" t="s">
        <v>366</v>
      </c>
      <c r="H173" s="121" t="s">
        <v>122</v>
      </c>
      <c r="I173" s="151" t="s">
        <v>7355</v>
      </c>
      <c r="J173" s="195" t="s">
        <v>50</v>
      </c>
      <c r="K173" s="109" t="s">
        <v>7370</v>
      </c>
      <c r="L173" s="109"/>
      <c r="M173" s="109" t="s">
        <v>7357</v>
      </c>
      <c r="N173" s="108"/>
      <c r="O173" s="108"/>
      <c r="P173" s="108"/>
      <c r="Q173" s="108"/>
      <c r="R173" s="108"/>
      <c r="S173" s="108"/>
      <c r="T173" s="108"/>
      <c r="U173" s="108"/>
      <c r="V173" s="108"/>
      <c r="W173" s="108"/>
      <c r="X173" s="108"/>
      <c r="Y173" s="108"/>
      <c r="Z173" s="108"/>
      <c r="AA173" s="108"/>
      <c r="AB173" s="108"/>
      <c r="AC173" s="108"/>
      <c r="AD173" s="108"/>
      <c r="AE173" s="108"/>
      <c r="AF173" s="208" t="e">
        <f>VLOOKUP(MATCH(1,U173:AD173,0),#REF!,2,0)</f>
        <v>#N/A</v>
      </c>
      <c r="AG173" s="236"/>
      <c r="AH173" s="12"/>
      <c r="AI173" s="147"/>
      <c r="AJ173" s="148"/>
      <c r="AK173" s="89"/>
    </row>
    <row r="174" spans="1:37" ht="52" hidden="1" x14ac:dyDescent="0.35">
      <c r="A174" s="53">
        <v>318</v>
      </c>
      <c r="B174" s="53" t="s">
        <v>368</v>
      </c>
      <c r="C174" s="53" t="s">
        <v>60</v>
      </c>
      <c r="D174" s="89" t="s">
        <v>369</v>
      </c>
      <c r="E174" s="53" t="s">
        <v>7327</v>
      </c>
      <c r="F174" s="123" t="s">
        <v>370</v>
      </c>
      <c r="G174" s="121" t="s">
        <v>366</v>
      </c>
      <c r="H174" s="121" t="s">
        <v>122</v>
      </c>
      <c r="I174" s="151" t="s">
        <v>7355</v>
      </c>
      <c r="J174" s="195" t="s">
        <v>50</v>
      </c>
      <c r="K174" s="109" t="s">
        <v>7370</v>
      </c>
      <c r="L174" s="109"/>
      <c r="M174" s="109" t="s">
        <v>7357</v>
      </c>
      <c r="N174" s="108"/>
      <c r="O174" s="108"/>
      <c r="P174" s="108"/>
      <c r="Q174" s="108"/>
      <c r="R174" s="108"/>
      <c r="S174" s="108"/>
      <c r="T174" s="108"/>
      <c r="U174" s="108"/>
      <c r="V174" s="108"/>
      <c r="W174" s="108"/>
      <c r="X174" s="108"/>
      <c r="Y174" s="108"/>
      <c r="Z174" s="108"/>
      <c r="AA174" s="108"/>
      <c r="AB174" s="108"/>
      <c r="AC174" s="108"/>
      <c r="AD174" s="108"/>
      <c r="AE174" s="108"/>
      <c r="AF174" s="208" t="e">
        <f>VLOOKUP(MATCH(1,U174:AD174,0),#REF!,2,0)</f>
        <v>#N/A</v>
      </c>
      <c r="AG174" s="236"/>
      <c r="AH174" s="12"/>
      <c r="AI174" s="147"/>
      <c r="AJ174" s="148"/>
      <c r="AK174" s="89"/>
    </row>
    <row r="175" spans="1:37" ht="78" hidden="1" x14ac:dyDescent="0.3">
      <c r="A175" s="53">
        <v>320</v>
      </c>
      <c r="B175" s="53" t="s">
        <v>413</v>
      </c>
      <c r="C175" s="53" t="s">
        <v>30</v>
      </c>
      <c r="D175" s="89" t="s">
        <v>242</v>
      </c>
      <c r="E175" s="53" t="s">
        <v>7327</v>
      </c>
      <c r="F175" s="123" t="s">
        <v>414</v>
      </c>
      <c r="G175" s="121" t="s">
        <v>366</v>
      </c>
      <c r="H175" s="121" t="s">
        <v>122</v>
      </c>
      <c r="I175" s="151" t="s">
        <v>416</v>
      </c>
      <c r="J175" s="195" t="s">
        <v>50</v>
      </c>
      <c r="K175" s="153" t="s">
        <v>7371</v>
      </c>
      <c r="L175" s="153"/>
      <c r="M175" s="153" t="s">
        <v>7372</v>
      </c>
      <c r="N175" s="108"/>
      <c r="O175" s="108"/>
      <c r="P175" s="108"/>
      <c r="Q175" s="108"/>
      <c r="R175" s="108"/>
      <c r="S175" s="108"/>
      <c r="T175" s="108"/>
      <c r="U175" s="108"/>
      <c r="V175" s="108">
        <v>1</v>
      </c>
      <c r="W175" s="108"/>
      <c r="X175" s="108"/>
      <c r="Y175" s="108"/>
      <c r="Z175" s="108"/>
      <c r="AA175" s="108"/>
      <c r="AB175" s="108"/>
      <c r="AC175" s="108"/>
      <c r="AD175" s="108"/>
      <c r="AE175" s="108"/>
      <c r="AF175" s="208" t="e">
        <f>VLOOKUP(MATCH(1,U175:AD175,0),#REF!,2,0)</f>
        <v>#REF!</v>
      </c>
      <c r="AG175" s="191"/>
      <c r="AH175" s="139"/>
      <c r="AI175" s="147"/>
      <c r="AJ175" s="148"/>
      <c r="AK175" s="126"/>
    </row>
    <row r="176" spans="1:37" ht="65" hidden="1" x14ac:dyDescent="0.35">
      <c r="A176" s="53">
        <v>321</v>
      </c>
      <c r="B176" s="53" t="s">
        <v>418</v>
      </c>
      <c r="C176" s="53" t="s">
        <v>30</v>
      </c>
      <c r="D176" s="89" t="s">
        <v>242</v>
      </c>
      <c r="E176" s="53" t="s">
        <v>7327</v>
      </c>
      <c r="F176" s="123" t="s">
        <v>419</v>
      </c>
      <c r="G176" s="121" t="s">
        <v>366</v>
      </c>
      <c r="H176" s="121" t="s">
        <v>122</v>
      </c>
      <c r="I176" s="151" t="s">
        <v>416</v>
      </c>
      <c r="J176" s="195" t="s">
        <v>50</v>
      </c>
      <c r="K176" s="153" t="s">
        <v>7373</v>
      </c>
      <c r="L176" s="153"/>
      <c r="M176" s="153" t="s">
        <v>7374</v>
      </c>
      <c r="N176" s="108"/>
      <c r="O176" s="108"/>
      <c r="P176" s="108"/>
      <c r="Q176" s="108"/>
      <c r="R176" s="108"/>
      <c r="S176" s="108"/>
      <c r="T176" s="108"/>
      <c r="U176" s="108"/>
      <c r="V176" s="108">
        <v>1</v>
      </c>
      <c r="W176" s="108"/>
      <c r="X176" s="108"/>
      <c r="Y176" s="108"/>
      <c r="Z176" s="108"/>
      <c r="AA176" s="108"/>
      <c r="AB176" s="108"/>
      <c r="AC176" s="108"/>
      <c r="AD176" s="108"/>
      <c r="AE176" s="108"/>
      <c r="AF176" s="208" t="e">
        <f>VLOOKUP(MATCH(1,U176:AD176,0),#REF!,2,0)</f>
        <v>#REF!</v>
      </c>
      <c r="AG176" s="191"/>
      <c r="AH176" s="12"/>
      <c r="AI176" s="147"/>
      <c r="AJ176" s="148"/>
      <c r="AK176" s="89"/>
    </row>
    <row r="177" spans="1:37" ht="65" hidden="1" x14ac:dyDescent="0.35">
      <c r="A177" s="53">
        <v>322</v>
      </c>
      <c r="B177" s="53" t="s">
        <v>421</v>
      </c>
      <c r="C177" s="53" t="s">
        <v>30</v>
      </c>
      <c r="D177" s="89" t="s">
        <v>242</v>
      </c>
      <c r="E177" s="53" t="s">
        <v>7327</v>
      </c>
      <c r="F177" s="123" t="s">
        <v>422</v>
      </c>
      <c r="G177" s="121" t="s">
        <v>366</v>
      </c>
      <c r="H177" s="121" t="s">
        <v>122</v>
      </c>
      <c r="I177" s="151" t="s">
        <v>416</v>
      </c>
      <c r="J177" s="195" t="s">
        <v>50</v>
      </c>
      <c r="K177" s="153" t="s">
        <v>7373</v>
      </c>
      <c r="L177" s="153"/>
      <c r="M177" s="153" t="s">
        <v>7374</v>
      </c>
      <c r="N177" s="108"/>
      <c r="O177" s="108"/>
      <c r="P177" s="108"/>
      <c r="Q177" s="108"/>
      <c r="R177" s="108"/>
      <c r="S177" s="108"/>
      <c r="T177" s="108"/>
      <c r="U177" s="108"/>
      <c r="V177" s="108">
        <v>1</v>
      </c>
      <c r="W177" s="108"/>
      <c r="X177" s="108"/>
      <c r="Y177" s="108"/>
      <c r="Z177" s="108"/>
      <c r="AA177" s="108"/>
      <c r="AB177" s="108"/>
      <c r="AC177" s="108"/>
      <c r="AD177" s="108"/>
      <c r="AE177" s="108"/>
      <c r="AF177" s="208" t="e">
        <f>VLOOKUP(MATCH(1,U177:AD177,0),#REF!,2,0)</f>
        <v>#REF!</v>
      </c>
      <c r="AG177" s="191"/>
      <c r="AH177" s="12"/>
      <c r="AI177" s="147"/>
      <c r="AJ177" s="148"/>
      <c r="AK177" s="89"/>
    </row>
    <row r="178" spans="1:37" ht="52" hidden="1" x14ac:dyDescent="0.35">
      <c r="A178" s="53">
        <v>339</v>
      </c>
      <c r="B178" s="53" t="s">
        <v>829</v>
      </c>
      <c r="C178" s="53" t="s">
        <v>25</v>
      </c>
      <c r="D178" s="123" t="s">
        <v>830</v>
      </c>
      <c r="E178" s="263" t="s">
        <v>7327</v>
      </c>
      <c r="F178" s="123" t="s">
        <v>831</v>
      </c>
      <c r="G178" s="121" t="s">
        <v>366</v>
      </c>
      <c r="H178" s="121" t="s">
        <v>122</v>
      </c>
      <c r="I178" s="151" t="s">
        <v>1955</v>
      </c>
      <c r="J178" s="195" t="s">
        <v>50</v>
      </c>
      <c r="K178" s="109" t="s">
        <v>7375</v>
      </c>
      <c r="L178" s="155"/>
      <c r="M178" s="109" t="s">
        <v>7357</v>
      </c>
      <c r="N178" s="108"/>
      <c r="O178" s="108"/>
      <c r="P178" s="108"/>
      <c r="Q178" s="108"/>
      <c r="R178" s="108"/>
      <c r="S178" s="108"/>
      <c r="T178" s="108"/>
      <c r="U178" s="108"/>
      <c r="V178" s="108"/>
      <c r="W178" s="108"/>
      <c r="X178" s="108"/>
      <c r="Y178" s="108"/>
      <c r="Z178" s="108"/>
      <c r="AA178" s="108"/>
      <c r="AB178" s="108"/>
      <c r="AC178" s="108"/>
      <c r="AD178" s="108"/>
      <c r="AE178" s="108"/>
      <c r="AF178" s="208" t="e">
        <f>VLOOKUP(MATCH(1,U178:AD178,0),#REF!,2,0)</f>
        <v>#N/A</v>
      </c>
      <c r="AG178" s="191"/>
      <c r="AH178" s="12"/>
      <c r="AI178" s="147"/>
      <c r="AJ178" s="148"/>
      <c r="AK178" s="89"/>
    </row>
    <row r="179" spans="1:37" ht="116" hidden="1" x14ac:dyDescent="0.35">
      <c r="A179" s="53">
        <v>348</v>
      </c>
      <c r="B179" s="53" t="s">
        <v>841</v>
      </c>
      <c r="C179" s="53" t="s">
        <v>25</v>
      </c>
      <c r="D179" s="123" t="s">
        <v>63</v>
      </c>
      <c r="E179" s="263" t="s">
        <v>7327</v>
      </c>
      <c r="F179" s="123" t="s">
        <v>842</v>
      </c>
      <c r="G179" s="121" t="s">
        <v>366</v>
      </c>
      <c r="H179" s="121" t="s">
        <v>202</v>
      </c>
      <c r="I179" s="151" t="s">
        <v>63</v>
      </c>
      <c r="J179" s="195" t="s">
        <v>46</v>
      </c>
      <c r="K179" s="20" t="s">
        <v>7376</v>
      </c>
      <c r="L179" s="153"/>
      <c r="M179" s="193" t="s">
        <v>7377</v>
      </c>
      <c r="N179" s="108"/>
      <c r="O179" s="108"/>
      <c r="P179" s="108"/>
      <c r="Q179" s="108"/>
      <c r="R179" s="108"/>
      <c r="S179" s="108"/>
      <c r="T179" s="108"/>
      <c r="U179" s="108"/>
      <c r="V179" s="108"/>
      <c r="W179" s="108"/>
      <c r="X179" s="108"/>
      <c r="Y179" s="108"/>
      <c r="Z179" s="108"/>
      <c r="AA179" s="108">
        <v>1</v>
      </c>
      <c r="AB179" s="108"/>
      <c r="AC179" s="108"/>
      <c r="AD179" s="108"/>
      <c r="AE179" s="108"/>
      <c r="AF179" s="208" t="e">
        <f>VLOOKUP(MATCH(1,U179:AD179,0),#REF!,2,0)</f>
        <v>#REF!</v>
      </c>
      <c r="AG179" s="191"/>
      <c r="AH179" s="12"/>
      <c r="AI179" s="147"/>
      <c r="AJ179" s="148"/>
      <c r="AK179" s="89"/>
    </row>
    <row r="180" spans="1:37" ht="43.5" hidden="1" x14ac:dyDescent="0.35">
      <c r="A180" s="53">
        <v>349</v>
      </c>
      <c r="B180" s="53" t="s">
        <v>845</v>
      </c>
      <c r="C180" s="53" t="s">
        <v>25</v>
      </c>
      <c r="D180" s="123" t="s">
        <v>63</v>
      </c>
      <c r="E180" s="263" t="s">
        <v>7327</v>
      </c>
      <c r="F180" s="123" t="s">
        <v>846</v>
      </c>
      <c r="G180" s="121" t="s">
        <v>366</v>
      </c>
      <c r="H180" s="121" t="s">
        <v>202</v>
      </c>
      <c r="I180" s="151" t="s">
        <v>63</v>
      </c>
      <c r="J180" s="195" t="s">
        <v>46</v>
      </c>
      <c r="K180" s="20" t="s">
        <v>7378</v>
      </c>
      <c r="L180" s="153"/>
      <c r="M180" s="193" t="s">
        <v>7377</v>
      </c>
      <c r="N180" s="108"/>
      <c r="O180" s="108"/>
      <c r="P180" s="108"/>
      <c r="Q180" s="108"/>
      <c r="R180" s="108"/>
      <c r="S180" s="108"/>
      <c r="T180" s="108"/>
      <c r="U180" s="108"/>
      <c r="V180" s="108"/>
      <c r="W180" s="108"/>
      <c r="X180" s="108"/>
      <c r="Y180" s="108"/>
      <c r="Z180" s="108"/>
      <c r="AA180" s="108">
        <v>1</v>
      </c>
      <c r="AB180" s="108"/>
      <c r="AC180" s="108"/>
      <c r="AD180" s="108"/>
      <c r="AE180" s="108"/>
      <c r="AF180" s="208" t="e">
        <f>VLOOKUP(MATCH(1,U180:AD180,0),#REF!,2,0)</f>
        <v>#REF!</v>
      </c>
      <c r="AG180" s="191"/>
      <c r="AH180" s="12"/>
      <c r="AI180" s="147"/>
      <c r="AJ180" s="148"/>
      <c r="AK180" s="89"/>
    </row>
    <row r="181" spans="1:37" ht="29" hidden="1" x14ac:dyDescent="0.35">
      <c r="A181" s="53">
        <v>350</v>
      </c>
      <c r="B181" s="53" t="s">
        <v>848</v>
      </c>
      <c r="C181" s="53" t="s">
        <v>25</v>
      </c>
      <c r="D181" s="123" t="s">
        <v>63</v>
      </c>
      <c r="E181" s="263" t="s">
        <v>7327</v>
      </c>
      <c r="F181" s="123" t="s">
        <v>849</v>
      </c>
      <c r="G181" s="121" t="s">
        <v>366</v>
      </c>
      <c r="H181" s="121" t="s">
        <v>202</v>
      </c>
      <c r="I181" s="151" t="s">
        <v>63</v>
      </c>
      <c r="J181" s="195" t="s">
        <v>46</v>
      </c>
      <c r="K181" s="20" t="s">
        <v>7379</v>
      </c>
      <c r="L181" s="153"/>
      <c r="M181" s="193" t="s">
        <v>7377</v>
      </c>
      <c r="N181" s="108"/>
      <c r="O181" s="108"/>
      <c r="P181" s="108"/>
      <c r="Q181" s="108"/>
      <c r="R181" s="108"/>
      <c r="S181" s="108"/>
      <c r="T181" s="108"/>
      <c r="U181" s="108"/>
      <c r="V181" s="108"/>
      <c r="W181" s="108"/>
      <c r="X181" s="108"/>
      <c r="Y181" s="108"/>
      <c r="Z181" s="108"/>
      <c r="AA181" s="108">
        <v>1</v>
      </c>
      <c r="AB181" s="108"/>
      <c r="AC181" s="108"/>
      <c r="AD181" s="108"/>
      <c r="AE181" s="108"/>
      <c r="AF181" s="208" t="e">
        <f>VLOOKUP(MATCH(1,U181:AD181,0),#REF!,2,0)</f>
        <v>#REF!</v>
      </c>
      <c r="AG181" s="191"/>
      <c r="AH181" s="12"/>
      <c r="AI181" s="147"/>
      <c r="AJ181" s="148"/>
      <c r="AK181" s="89"/>
    </row>
    <row r="182" spans="1:37" ht="43.5" hidden="1" x14ac:dyDescent="0.35">
      <c r="A182" s="53">
        <v>351</v>
      </c>
      <c r="B182" s="53" t="s">
        <v>851</v>
      </c>
      <c r="C182" s="53" t="s">
        <v>25</v>
      </c>
      <c r="D182" s="123" t="s">
        <v>63</v>
      </c>
      <c r="E182" s="263" t="s">
        <v>7327</v>
      </c>
      <c r="F182" s="123" t="s">
        <v>852</v>
      </c>
      <c r="G182" s="121" t="s">
        <v>366</v>
      </c>
      <c r="H182" s="121" t="s">
        <v>202</v>
      </c>
      <c r="I182" s="151" t="s">
        <v>63</v>
      </c>
      <c r="J182" s="195" t="s">
        <v>46</v>
      </c>
      <c r="K182" s="20" t="s">
        <v>7380</v>
      </c>
      <c r="L182" s="153"/>
      <c r="M182" s="193" t="s">
        <v>7377</v>
      </c>
      <c r="N182" s="108"/>
      <c r="O182" s="108"/>
      <c r="P182" s="108"/>
      <c r="Q182" s="108"/>
      <c r="R182" s="108"/>
      <c r="S182" s="108"/>
      <c r="T182" s="108"/>
      <c r="U182" s="108"/>
      <c r="V182" s="108"/>
      <c r="W182" s="108"/>
      <c r="X182" s="108"/>
      <c r="Y182" s="108"/>
      <c r="Z182" s="108"/>
      <c r="AA182" s="108">
        <v>1</v>
      </c>
      <c r="AB182" s="108"/>
      <c r="AC182" s="108"/>
      <c r="AD182" s="108"/>
      <c r="AE182" s="108"/>
      <c r="AF182" s="208" t="e">
        <f>VLOOKUP(MATCH(1,U182:AD182,0),#REF!,2,0)</f>
        <v>#REF!</v>
      </c>
      <c r="AG182" s="191"/>
      <c r="AH182" s="12"/>
      <c r="AI182" s="147"/>
      <c r="AJ182" s="148"/>
      <c r="AK182" s="89"/>
    </row>
    <row r="183" spans="1:37" ht="26" hidden="1" x14ac:dyDescent="0.35">
      <c r="A183" s="53">
        <v>370</v>
      </c>
      <c r="B183" s="53" t="s">
        <v>817</v>
      </c>
      <c r="C183" s="53" t="s">
        <v>25</v>
      </c>
      <c r="D183" s="123" t="s">
        <v>818</v>
      </c>
      <c r="E183" s="263" t="s">
        <v>7330</v>
      </c>
      <c r="F183" s="123" t="s">
        <v>819</v>
      </c>
      <c r="G183" s="121" t="s">
        <v>366</v>
      </c>
      <c r="H183" s="121" t="s">
        <v>816</v>
      </c>
      <c r="I183" s="146" t="s">
        <v>7293</v>
      </c>
      <c r="J183" s="195" t="s">
        <v>50</v>
      </c>
      <c r="K183" s="155" t="s">
        <v>820</v>
      </c>
      <c r="L183" s="155"/>
      <c r="M183" s="194" t="s">
        <v>7381</v>
      </c>
      <c r="N183" s="108"/>
      <c r="O183" s="108"/>
      <c r="P183" s="108"/>
      <c r="Q183" s="108"/>
      <c r="R183" s="108"/>
      <c r="S183" s="108"/>
      <c r="T183" s="108"/>
      <c r="U183" s="108"/>
      <c r="V183" s="108"/>
      <c r="W183" s="108"/>
      <c r="X183" s="108"/>
      <c r="Y183" s="108"/>
      <c r="Z183" s="108"/>
      <c r="AA183" s="108"/>
      <c r="AB183" s="108"/>
      <c r="AC183" s="108"/>
      <c r="AD183" s="108"/>
      <c r="AE183" s="108"/>
      <c r="AF183" s="208" t="e">
        <f>VLOOKUP(MATCH(1,U183:AD183,0),#REF!,2,0)</f>
        <v>#N/A</v>
      </c>
      <c r="AG183" s="191"/>
      <c r="AH183" s="12"/>
      <c r="AI183" s="147"/>
      <c r="AJ183" s="148"/>
      <c r="AK183" s="89"/>
    </row>
    <row r="184" spans="1:37" ht="39" hidden="1" x14ac:dyDescent="0.35">
      <c r="A184" s="53">
        <v>371</v>
      </c>
      <c r="B184" s="53" t="s">
        <v>813</v>
      </c>
      <c r="C184" s="53" t="s">
        <v>25</v>
      </c>
      <c r="D184" s="123" t="s">
        <v>789</v>
      </c>
      <c r="E184" s="263" t="s">
        <v>7327</v>
      </c>
      <c r="F184" s="123" t="s">
        <v>814</v>
      </c>
      <c r="G184" s="121" t="s">
        <v>366</v>
      </c>
      <c r="H184" s="121" t="s">
        <v>816</v>
      </c>
      <c r="I184" s="146" t="s">
        <v>7293</v>
      </c>
      <c r="J184" s="195" t="s">
        <v>50</v>
      </c>
      <c r="K184" s="155" t="s">
        <v>7367</v>
      </c>
      <c r="L184" s="155"/>
      <c r="M184" s="155" t="s">
        <v>7368</v>
      </c>
      <c r="N184" s="108"/>
      <c r="O184" s="108"/>
      <c r="P184" s="108"/>
      <c r="Q184" s="108"/>
      <c r="R184" s="108"/>
      <c r="S184" s="108"/>
      <c r="T184" s="108"/>
      <c r="U184" s="108"/>
      <c r="V184" s="108"/>
      <c r="W184" s="108"/>
      <c r="X184" s="108"/>
      <c r="Y184" s="108"/>
      <c r="Z184" s="108"/>
      <c r="AA184" s="108"/>
      <c r="AB184" s="108"/>
      <c r="AC184" s="108"/>
      <c r="AD184" s="108"/>
      <c r="AE184" s="108"/>
      <c r="AF184" s="208" t="e">
        <f>VLOOKUP(MATCH(1,U184:AD184,0),#REF!,2,0)</f>
        <v>#N/A</v>
      </c>
      <c r="AG184" s="191"/>
      <c r="AH184" s="12"/>
      <c r="AI184" s="147"/>
      <c r="AJ184" s="148"/>
      <c r="AK184" s="89"/>
    </row>
    <row r="185" spans="1:37" s="5" customFormat="1" ht="26" hidden="1" x14ac:dyDescent="0.35">
      <c r="A185" s="53">
        <v>372</v>
      </c>
      <c r="B185" s="53" t="s">
        <v>1263</v>
      </c>
      <c r="C185" s="53" t="s">
        <v>25</v>
      </c>
      <c r="D185" s="123" t="s">
        <v>789</v>
      </c>
      <c r="E185" s="263" t="s">
        <v>7327</v>
      </c>
      <c r="F185" s="89" t="s">
        <v>1264</v>
      </c>
      <c r="G185" s="132" t="s">
        <v>366</v>
      </c>
      <c r="H185" s="132" t="s">
        <v>816</v>
      </c>
      <c r="I185" s="146" t="s">
        <v>7293</v>
      </c>
      <c r="J185" s="195" t="s">
        <v>50</v>
      </c>
      <c r="K185" s="155" t="s">
        <v>7382</v>
      </c>
      <c r="L185" s="155"/>
      <c r="M185" s="155" t="s">
        <v>7368</v>
      </c>
      <c r="N185" s="108"/>
      <c r="O185" s="108"/>
      <c r="P185" s="108"/>
      <c r="Q185" s="108"/>
      <c r="R185" s="108"/>
      <c r="S185" s="108"/>
      <c r="T185" s="108"/>
      <c r="U185" s="108"/>
      <c r="V185" s="108"/>
      <c r="W185" s="108"/>
      <c r="X185" s="108"/>
      <c r="Y185" s="108"/>
      <c r="Z185" s="108"/>
      <c r="AA185" s="108"/>
      <c r="AB185" s="108"/>
      <c r="AC185" s="108"/>
      <c r="AD185" s="108"/>
      <c r="AE185" s="108"/>
      <c r="AF185" s="208" t="e">
        <f>VLOOKUP(MATCH(1,U185:AD185,0),#REF!,2,0)</f>
        <v>#N/A</v>
      </c>
      <c r="AG185" s="191"/>
      <c r="AH185" s="12"/>
      <c r="AI185" s="147"/>
      <c r="AJ185" s="148"/>
      <c r="AK185" s="89"/>
    </row>
    <row r="186" spans="1:37" ht="26" hidden="1" x14ac:dyDescent="0.35">
      <c r="A186" s="53">
        <v>1</v>
      </c>
      <c r="B186" s="53" t="s">
        <v>183</v>
      </c>
      <c r="C186" s="53" t="s">
        <v>14</v>
      </c>
      <c r="D186" s="89" t="s">
        <v>184</v>
      </c>
      <c r="E186" s="89"/>
      <c r="F186" s="89" t="s">
        <v>185</v>
      </c>
      <c r="G186" s="117" t="s">
        <v>176</v>
      </c>
      <c r="H186" s="117"/>
      <c r="I186" s="146" t="s">
        <v>7383</v>
      </c>
      <c r="J186" s="195" t="s">
        <v>50</v>
      </c>
      <c r="K186" s="109" t="s">
        <v>7384</v>
      </c>
      <c r="L186" s="109"/>
      <c r="M186" s="109" t="s">
        <v>7385</v>
      </c>
      <c r="N186" s="108">
        <v>0.1</v>
      </c>
      <c r="O186" s="108">
        <v>0.2</v>
      </c>
      <c r="P186" s="108">
        <v>0.5</v>
      </c>
      <c r="Q186" s="108">
        <v>0.7</v>
      </c>
      <c r="R186" s="108">
        <v>0.8</v>
      </c>
      <c r="S186" s="108"/>
      <c r="T186" s="108"/>
      <c r="U186" s="108"/>
      <c r="V186" s="108"/>
      <c r="W186" s="108"/>
      <c r="X186" s="108"/>
      <c r="Y186" s="108"/>
      <c r="Z186" s="108"/>
      <c r="AA186" s="108"/>
      <c r="AB186" s="108"/>
      <c r="AC186" s="108"/>
      <c r="AD186" s="108"/>
      <c r="AE186" s="108"/>
      <c r="AF186" s="208" t="e">
        <f>VLOOKUP(MATCH(1,U186:AD186,0),#REF!,2,0)</f>
        <v>#N/A</v>
      </c>
      <c r="AG186" s="191"/>
      <c r="AH186" s="12"/>
      <c r="AI186" s="147"/>
      <c r="AJ186" s="148"/>
      <c r="AK186" s="89"/>
    </row>
    <row r="187" spans="1:37" ht="26" hidden="1" x14ac:dyDescent="0.35">
      <c r="A187" s="53">
        <v>14</v>
      </c>
      <c r="B187" s="53" t="s">
        <v>442</v>
      </c>
      <c r="C187" s="53" t="s">
        <v>30</v>
      </c>
      <c r="D187" s="89" t="s">
        <v>173</v>
      </c>
      <c r="E187" s="89" t="s">
        <v>7327</v>
      </c>
      <c r="F187" s="123" t="s">
        <v>443</v>
      </c>
      <c r="G187" s="121" t="s">
        <v>7386</v>
      </c>
      <c r="H187" s="121"/>
      <c r="I187" s="146"/>
      <c r="J187" s="195" t="s">
        <v>46</v>
      </c>
      <c r="K187" s="109" t="s">
        <v>7387</v>
      </c>
      <c r="L187" s="109"/>
      <c r="M187" s="109" t="s">
        <v>7388</v>
      </c>
      <c r="N187" s="108" t="s">
        <v>7301</v>
      </c>
      <c r="O187" s="108" t="s">
        <v>7301</v>
      </c>
      <c r="P187" s="108" t="s">
        <v>7301</v>
      </c>
      <c r="Q187" s="108"/>
      <c r="R187" s="108"/>
      <c r="S187" s="108"/>
      <c r="T187" s="108"/>
      <c r="U187" s="108"/>
      <c r="V187" s="108">
        <v>1</v>
      </c>
      <c r="W187" s="108"/>
      <c r="X187" s="108"/>
      <c r="Y187" s="108"/>
      <c r="Z187" s="108"/>
      <c r="AA187" s="108"/>
      <c r="AB187" s="108"/>
      <c r="AC187" s="108"/>
      <c r="AD187" s="108"/>
      <c r="AE187" s="108"/>
      <c r="AF187" s="208" t="e">
        <f>VLOOKUP(MATCH(1,U187:AD187,0),#REF!,2,0)</f>
        <v>#REF!</v>
      </c>
      <c r="AG187" s="235"/>
      <c r="AH187" s="12"/>
      <c r="AI187" s="147"/>
      <c r="AJ187" s="148"/>
      <c r="AK187" s="89"/>
    </row>
    <row r="188" spans="1:37" ht="26" x14ac:dyDescent="0.35">
      <c r="A188" s="53">
        <v>115</v>
      </c>
      <c r="B188" s="139" t="s">
        <v>1124</v>
      </c>
      <c r="C188" s="139" t="s">
        <v>63</v>
      </c>
      <c r="D188" s="126" t="s">
        <v>1125</v>
      </c>
      <c r="E188" s="126"/>
      <c r="F188" s="126" t="s">
        <v>1126</v>
      </c>
      <c r="G188" s="196" t="s">
        <v>176</v>
      </c>
      <c r="H188" s="196"/>
      <c r="I188" s="197"/>
      <c r="J188" s="198" t="s">
        <v>45</v>
      </c>
      <c r="K188" s="109" t="s">
        <v>1127</v>
      </c>
      <c r="L188" s="229">
        <v>45849</v>
      </c>
      <c r="M188" s="109" t="s">
        <v>7389</v>
      </c>
      <c r="N188" s="108"/>
      <c r="O188" s="108"/>
      <c r="P188" s="108"/>
      <c r="Q188" s="108"/>
      <c r="R188" s="108"/>
      <c r="S188" s="108"/>
      <c r="T188" s="108"/>
      <c r="U188" s="108"/>
      <c r="V188" s="108"/>
      <c r="W188" s="108">
        <v>1</v>
      </c>
      <c r="X188" s="108"/>
      <c r="Y188" s="108"/>
      <c r="Z188" s="108"/>
      <c r="AA188" s="108"/>
      <c r="AB188" s="108"/>
      <c r="AC188" s="108"/>
      <c r="AD188" s="108"/>
      <c r="AE188" s="108"/>
      <c r="AF188" s="208" t="e">
        <f>VLOOKUP(MATCH(1,U188:AD188,0),#REF!,2,0)</f>
        <v>#REF!</v>
      </c>
      <c r="AG188" s="215" t="s">
        <v>1128</v>
      </c>
      <c r="AH188" s="12"/>
      <c r="AI188" s="147"/>
      <c r="AJ188" s="148"/>
      <c r="AK188" s="89"/>
    </row>
    <row r="189" spans="1:37" ht="39" hidden="1" x14ac:dyDescent="0.35">
      <c r="A189" s="53">
        <v>116</v>
      </c>
      <c r="B189" s="139" t="s">
        <v>1135</v>
      </c>
      <c r="C189" s="139" t="s">
        <v>63</v>
      </c>
      <c r="D189" s="126" t="s">
        <v>173</v>
      </c>
      <c r="E189" s="126"/>
      <c r="F189" s="126" t="s">
        <v>1136</v>
      </c>
      <c r="G189" s="196" t="s">
        <v>176</v>
      </c>
      <c r="H189" s="196"/>
      <c r="I189" s="197"/>
      <c r="J189" s="198" t="s">
        <v>48</v>
      </c>
      <c r="K189" s="109" t="s">
        <v>1137</v>
      </c>
      <c r="L189" s="109" t="s">
        <v>7390</v>
      </c>
      <c r="M189" s="109" t="s">
        <v>7391</v>
      </c>
      <c r="N189" s="108"/>
      <c r="O189" s="108"/>
      <c r="P189" s="108"/>
      <c r="Q189" s="108"/>
      <c r="R189" s="108"/>
      <c r="S189" s="108"/>
      <c r="T189" s="108"/>
      <c r="U189" s="108"/>
      <c r="V189" s="108">
        <v>1</v>
      </c>
      <c r="W189" s="108"/>
      <c r="X189" s="108"/>
      <c r="Y189" s="108"/>
      <c r="Z189" s="108"/>
      <c r="AA189" s="108"/>
      <c r="AB189" s="108"/>
      <c r="AC189" s="108"/>
      <c r="AD189" s="108"/>
      <c r="AE189" s="108"/>
      <c r="AF189" s="208" t="e">
        <f>VLOOKUP(MATCH(1,U189:AD189,0),#REF!,2,0)</f>
        <v>#REF!</v>
      </c>
      <c r="AG189" s="191"/>
      <c r="AH189" s="12"/>
      <c r="AI189" s="147"/>
      <c r="AJ189" s="148"/>
      <c r="AK189" s="89"/>
    </row>
    <row r="190" spans="1:37" ht="52" x14ac:dyDescent="0.35">
      <c r="A190" s="53">
        <v>117</v>
      </c>
      <c r="B190" s="139" t="s">
        <v>1140</v>
      </c>
      <c r="C190" s="139" t="s">
        <v>63</v>
      </c>
      <c r="D190" s="126" t="s">
        <v>173</v>
      </c>
      <c r="E190" s="126" t="s">
        <v>7327</v>
      </c>
      <c r="F190" s="203" t="s">
        <v>1141</v>
      </c>
      <c r="G190" s="196" t="s">
        <v>125</v>
      </c>
      <c r="H190" s="132" t="s">
        <v>816</v>
      </c>
      <c r="I190" s="146" t="s">
        <v>7293</v>
      </c>
      <c r="J190" s="198" t="s">
        <v>45</v>
      </c>
      <c r="K190" s="506" t="s">
        <v>7392</v>
      </c>
      <c r="L190" s="229">
        <v>45917</v>
      </c>
      <c r="M190" s="109" t="s">
        <v>7393</v>
      </c>
      <c r="N190" s="108"/>
      <c r="O190" s="108"/>
      <c r="P190" s="108"/>
      <c r="Q190" s="108"/>
      <c r="R190" s="108"/>
      <c r="S190" s="108"/>
      <c r="T190" s="108"/>
      <c r="U190" s="108"/>
      <c r="V190" s="108"/>
      <c r="W190" s="108">
        <v>1</v>
      </c>
      <c r="X190" s="108"/>
      <c r="Y190" s="108"/>
      <c r="Z190" s="108"/>
      <c r="AA190" s="108"/>
      <c r="AB190" s="108"/>
      <c r="AC190" s="108"/>
      <c r="AD190" s="108"/>
      <c r="AE190" s="108"/>
      <c r="AF190" s="208" t="e">
        <f>VLOOKUP(MATCH(1,U190:AD190,0),#REF!,2,0)</f>
        <v>#REF!</v>
      </c>
      <c r="AG190" s="215" t="s">
        <v>1143</v>
      </c>
      <c r="AH190" s="12"/>
      <c r="AI190" s="108" t="s">
        <v>181</v>
      </c>
      <c r="AJ190" s="148"/>
      <c r="AK190" s="89"/>
    </row>
    <row r="191" spans="1:37" x14ac:dyDescent="0.35">
      <c r="A191" s="53">
        <v>118</v>
      </c>
      <c r="B191" s="139" t="s">
        <v>1177</v>
      </c>
      <c r="C191" s="139" t="s">
        <v>63</v>
      </c>
      <c r="D191" s="126" t="s">
        <v>1179</v>
      </c>
      <c r="E191" s="126"/>
      <c r="F191" s="126" t="s">
        <v>1180</v>
      </c>
      <c r="G191" s="196" t="s">
        <v>176</v>
      </c>
      <c r="H191" s="196"/>
      <c r="I191" s="197"/>
      <c r="J191" s="198" t="s">
        <v>45</v>
      </c>
      <c r="K191" s="180" t="s">
        <v>7394</v>
      </c>
      <c r="L191" s="109" t="s">
        <v>7395</v>
      </c>
      <c r="M191" s="109"/>
      <c r="N191" s="108"/>
      <c r="O191" s="108"/>
      <c r="P191" s="108"/>
      <c r="Q191" s="108"/>
      <c r="R191" s="108"/>
      <c r="S191" s="108"/>
      <c r="T191" s="108"/>
      <c r="U191" s="108">
        <v>1</v>
      </c>
      <c r="V191" s="108"/>
      <c r="W191" s="108"/>
      <c r="X191" s="108"/>
      <c r="Y191" s="108"/>
      <c r="Z191" s="108"/>
      <c r="AA191" s="108"/>
      <c r="AB191" s="108"/>
      <c r="AC191" s="108"/>
      <c r="AD191" s="108"/>
      <c r="AE191" s="108"/>
      <c r="AF191" s="208" t="e">
        <f>VLOOKUP(MATCH(1,U191:AD191,0),#REF!,2,0)</f>
        <v>#REF!</v>
      </c>
      <c r="AG191" s="215" t="s">
        <v>1181</v>
      </c>
      <c r="AH191" s="12"/>
      <c r="AI191" s="147"/>
      <c r="AJ191" s="148"/>
      <c r="AK191" s="89"/>
    </row>
    <row r="192" spans="1:37" x14ac:dyDescent="0.35">
      <c r="A192" s="53">
        <v>119</v>
      </c>
      <c r="B192" s="139" t="s">
        <v>1186</v>
      </c>
      <c r="C192" s="139" t="s">
        <v>63</v>
      </c>
      <c r="D192" s="209" t="s">
        <v>1187</v>
      </c>
      <c r="E192" s="209"/>
      <c r="F192" s="126" t="s">
        <v>1188</v>
      </c>
      <c r="G192" s="196" t="s">
        <v>202</v>
      </c>
      <c r="H192" s="196"/>
      <c r="I192" s="197"/>
      <c r="J192" s="198" t="s">
        <v>45</v>
      </c>
      <c r="K192" s="109" t="s">
        <v>7396</v>
      </c>
      <c r="L192" s="109"/>
      <c r="M192" s="109"/>
      <c r="N192" s="108"/>
      <c r="O192" s="108"/>
      <c r="P192" s="108"/>
      <c r="Q192" s="108"/>
      <c r="R192" s="108"/>
      <c r="S192" s="108"/>
      <c r="T192" s="108"/>
      <c r="U192" s="108"/>
      <c r="V192" s="108"/>
      <c r="W192" s="108">
        <v>1</v>
      </c>
      <c r="X192" s="108"/>
      <c r="Y192" s="108"/>
      <c r="Z192" s="108"/>
      <c r="AA192" s="108"/>
      <c r="AB192" s="108"/>
      <c r="AC192" s="108"/>
      <c r="AD192" s="108"/>
      <c r="AE192" s="108"/>
      <c r="AF192" s="208" t="e">
        <f>VLOOKUP(MATCH(1,U192:AD192,0),#REF!,2,0)</f>
        <v>#REF!</v>
      </c>
      <c r="AG192" s="215" t="s">
        <v>1189</v>
      </c>
      <c r="AH192" s="12"/>
      <c r="AI192" s="147" t="s">
        <v>181</v>
      </c>
      <c r="AJ192" s="148">
        <v>45912</v>
      </c>
      <c r="AK192" s="89"/>
    </row>
    <row r="193" spans="1:37" s="91" customFormat="1" ht="52" hidden="1" x14ac:dyDescent="0.35">
      <c r="A193" s="53">
        <v>120</v>
      </c>
      <c r="B193" s="139" t="s">
        <v>1282</v>
      </c>
      <c r="C193" s="139" t="s">
        <v>64</v>
      </c>
      <c r="D193" s="209" t="s">
        <v>400</v>
      </c>
      <c r="E193" s="209"/>
      <c r="F193" s="203" t="s">
        <v>1283</v>
      </c>
      <c r="G193" s="210" t="s">
        <v>176</v>
      </c>
      <c r="H193" s="210" t="s">
        <v>7397</v>
      </c>
      <c r="I193" s="211" t="s">
        <v>7398</v>
      </c>
      <c r="J193" s="195" t="s">
        <v>46</v>
      </c>
      <c r="K193" s="152" t="s">
        <v>7399</v>
      </c>
      <c r="L193" s="152"/>
      <c r="M193" s="152"/>
      <c r="N193" s="108"/>
      <c r="O193" s="108" t="s">
        <v>7301</v>
      </c>
      <c r="P193" s="108"/>
      <c r="Q193" s="108"/>
      <c r="R193" s="108"/>
      <c r="S193" s="108"/>
      <c r="T193" s="108"/>
      <c r="U193" s="108" t="s">
        <v>7301</v>
      </c>
      <c r="V193" s="108" t="s">
        <v>7301</v>
      </c>
      <c r="W193" s="108">
        <v>1</v>
      </c>
      <c r="X193" s="108"/>
      <c r="Y193" s="108"/>
      <c r="Z193" s="108"/>
      <c r="AA193" s="108"/>
      <c r="AB193" s="108"/>
      <c r="AC193" s="108"/>
      <c r="AD193" s="108"/>
      <c r="AE193" s="108"/>
      <c r="AF193" s="208" t="e">
        <f>VLOOKUP(MATCH(1,U193:AD193,0),#REF!,2,0)</f>
        <v>#REF!</v>
      </c>
      <c r="AG193" s="215"/>
      <c r="AH193" s="12"/>
      <c r="AI193" s="147"/>
      <c r="AJ193" s="148"/>
      <c r="AK193" s="89"/>
    </row>
    <row r="194" spans="1:37" x14ac:dyDescent="0.35">
      <c r="A194" s="53">
        <v>130</v>
      </c>
      <c r="B194" s="53" t="s">
        <v>338</v>
      </c>
      <c r="C194" s="53" t="s">
        <v>60</v>
      </c>
      <c r="D194" s="120" t="s">
        <v>242</v>
      </c>
      <c r="E194" s="120"/>
      <c r="F194" s="89" t="s">
        <v>339</v>
      </c>
      <c r="G194" s="121" t="s">
        <v>176</v>
      </c>
      <c r="H194" s="121"/>
      <c r="I194" s="151"/>
      <c r="J194" s="195" t="s">
        <v>45</v>
      </c>
      <c r="K194" s="114" t="s">
        <v>340</v>
      </c>
      <c r="L194" s="114"/>
      <c r="M194" s="114"/>
      <c r="N194" s="108"/>
      <c r="O194" s="108"/>
      <c r="P194" s="108"/>
      <c r="Q194" s="108"/>
      <c r="R194" s="108"/>
      <c r="S194" s="108"/>
      <c r="T194" s="108"/>
      <c r="U194" s="108"/>
      <c r="V194" s="108"/>
      <c r="W194" s="108"/>
      <c r="X194" s="108"/>
      <c r="Y194" s="108"/>
      <c r="Z194" s="108"/>
      <c r="AA194" s="108"/>
      <c r="AB194" s="108"/>
      <c r="AC194" s="108"/>
      <c r="AD194" s="108"/>
      <c r="AE194" s="108"/>
      <c r="AF194" s="208" t="e">
        <f>VLOOKUP(MATCH(1,U194:AD194,0),#REF!,2,0)</f>
        <v>#N/A</v>
      </c>
      <c r="AG194" s="257" t="s">
        <v>341</v>
      </c>
      <c r="AH194" s="12"/>
      <c r="AI194" s="147"/>
      <c r="AJ194" s="148"/>
      <c r="AK194" s="89"/>
    </row>
    <row r="195" spans="1:37" ht="39" hidden="1" x14ac:dyDescent="0.35">
      <c r="A195" s="53">
        <v>151</v>
      </c>
      <c r="B195" s="53" t="s">
        <v>1200</v>
      </c>
      <c r="C195" s="53" t="s">
        <v>14</v>
      </c>
      <c r="D195" s="120" t="s">
        <v>242</v>
      </c>
      <c r="E195" s="120"/>
      <c r="F195" s="89" t="s">
        <v>1201</v>
      </c>
      <c r="G195" s="117" t="s">
        <v>176</v>
      </c>
      <c r="H195" s="117"/>
      <c r="I195" s="146"/>
      <c r="J195" s="195" t="s">
        <v>47</v>
      </c>
      <c r="K195" s="114" t="s">
        <v>7400</v>
      </c>
      <c r="L195" s="114" t="s">
        <v>7401</v>
      </c>
      <c r="M195" s="114" t="s">
        <v>7402</v>
      </c>
      <c r="N195" s="108"/>
      <c r="O195" s="108"/>
      <c r="P195" s="108"/>
      <c r="Q195" s="108"/>
      <c r="R195" s="108"/>
      <c r="S195" s="108"/>
      <c r="T195" s="108"/>
      <c r="U195" s="108"/>
      <c r="V195" s="108"/>
      <c r="W195" s="108">
        <v>1</v>
      </c>
      <c r="X195" s="108"/>
      <c r="Y195" s="108"/>
      <c r="Z195" s="108"/>
      <c r="AA195" s="108"/>
      <c r="AB195" s="108"/>
      <c r="AC195" s="108"/>
      <c r="AD195" s="108"/>
      <c r="AE195" s="108"/>
      <c r="AF195" s="208" t="e">
        <f>VLOOKUP(MATCH(1,U195:AD195,0),#REF!,2,0)</f>
        <v>#REF!</v>
      </c>
      <c r="AG195" s="191"/>
      <c r="AH195" s="12"/>
      <c r="AI195" s="147"/>
      <c r="AJ195" s="148"/>
      <c r="AK195" s="89"/>
    </row>
    <row r="196" spans="1:37" ht="39" hidden="1" x14ac:dyDescent="0.35">
      <c r="A196" s="53">
        <v>152</v>
      </c>
      <c r="B196" s="53" t="s">
        <v>1203</v>
      </c>
      <c r="C196" s="53" t="s">
        <v>14</v>
      </c>
      <c r="D196" s="120" t="s">
        <v>242</v>
      </c>
      <c r="E196" s="120"/>
      <c r="F196" s="89" t="s">
        <v>1204</v>
      </c>
      <c r="G196" s="117" t="s">
        <v>176</v>
      </c>
      <c r="H196" s="117"/>
      <c r="I196" s="146" t="s">
        <v>1955</v>
      </c>
      <c r="J196" s="195" t="s">
        <v>50</v>
      </c>
      <c r="K196" s="114" t="s">
        <v>7403</v>
      </c>
      <c r="L196" s="114"/>
      <c r="M196" s="114" t="s">
        <v>7404</v>
      </c>
      <c r="N196" s="108"/>
      <c r="O196" s="108"/>
      <c r="P196" s="108"/>
      <c r="Q196" s="108"/>
      <c r="R196" s="108"/>
      <c r="S196" s="108"/>
      <c r="T196" s="108"/>
      <c r="U196" s="108"/>
      <c r="V196" s="108"/>
      <c r="W196" s="108"/>
      <c r="X196" s="108"/>
      <c r="Y196" s="108"/>
      <c r="Z196" s="108"/>
      <c r="AA196" s="108"/>
      <c r="AB196" s="108"/>
      <c r="AC196" s="108"/>
      <c r="AD196" s="108"/>
      <c r="AE196" s="108"/>
      <c r="AF196" s="208" t="e">
        <f>VLOOKUP(MATCH(1,U196:AD196,0),#REF!,2,0)</f>
        <v>#N/A</v>
      </c>
      <c r="AG196" s="191"/>
      <c r="AH196" s="12"/>
      <c r="AI196" s="147"/>
      <c r="AJ196" s="148"/>
      <c r="AK196" s="89"/>
    </row>
    <row r="197" spans="1:37" x14ac:dyDescent="0.35">
      <c r="A197" s="53">
        <v>153</v>
      </c>
      <c r="B197" s="53" t="s">
        <v>1226</v>
      </c>
      <c r="C197" s="53" t="s">
        <v>14</v>
      </c>
      <c r="D197" s="120" t="s">
        <v>242</v>
      </c>
      <c r="E197" s="120"/>
      <c r="F197" s="89" t="s">
        <v>1227</v>
      </c>
      <c r="G197" s="117" t="s">
        <v>176</v>
      </c>
      <c r="H197" s="117"/>
      <c r="I197" s="146"/>
      <c r="J197" s="195" t="s">
        <v>45</v>
      </c>
      <c r="K197" s="114" t="s">
        <v>7405</v>
      </c>
      <c r="L197" s="114"/>
      <c r="M197" s="114"/>
      <c r="N197" s="108"/>
      <c r="O197" s="108"/>
      <c r="P197" s="108"/>
      <c r="Q197" s="108"/>
      <c r="R197" s="108"/>
      <c r="S197" s="108"/>
      <c r="T197" s="108"/>
      <c r="U197" s="108"/>
      <c r="V197" s="108"/>
      <c r="W197" s="108"/>
      <c r="X197" s="108"/>
      <c r="Y197" s="108"/>
      <c r="Z197" s="108"/>
      <c r="AA197" s="108"/>
      <c r="AB197" s="108"/>
      <c r="AC197" s="108"/>
      <c r="AD197" s="108"/>
      <c r="AE197" s="108"/>
      <c r="AF197" s="108"/>
      <c r="AG197" s="215" t="s">
        <v>1228</v>
      </c>
      <c r="AH197" s="12"/>
      <c r="AI197" s="147" t="s">
        <v>181</v>
      </c>
      <c r="AJ197" s="148">
        <v>45796</v>
      </c>
      <c r="AK197" s="89"/>
    </row>
    <row r="198" spans="1:37" x14ac:dyDescent="0.35">
      <c r="A198" s="53">
        <v>154</v>
      </c>
      <c r="B198" s="53" t="s">
        <v>1229</v>
      </c>
      <c r="C198" s="53" t="s">
        <v>14</v>
      </c>
      <c r="D198" s="120" t="s">
        <v>242</v>
      </c>
      <c r="E198" s="120"/>
      <c r="F198" s="89" t="s">
        <v>1230</v>
      </c>
      <c r="G198" s="117" t="s">
        <v>176</v>
      </c>
      <c r="H198" s="117"/>
      <c r="I198" s="146"/>
      <c r="J198" s="195" t="s">
        <v>45</v>
      </c>
      <c r="K198" s="114"/>
      <c r="L198" s="114"/>
      <c r="M198" s="114"/>
      <c r="N198" s="108"/>
      <c r="O198" s="108"/>
      <c r="P198" s="108"/>
      <c r="Q198" s="108"/>
      <c r="R198" s="108"/>
      <c r="S198" s="108"/>
      <c r="T198" s="108"/>
      <c r="U198" s="108"/>
      <c r="V198" s="108"/>
      <c r="W198" s="108"/>
      <c r="X198" s="108"/>
      <c r="Y198" s="108"/>
      <c r="Z198" s="108"/>
      <c r="AA198" s="108"/>
      <c r="AB198" s="108"/>
      <c r="AC198" s="108"/>
      <c r="AD198" s="108"/>
      <c r="AE198" s="108"/>
      <c r="AF198" s="108"/>
      <c r="AG198" s="191"/>
      <c r="AH198" s="12"/>
      <c r="AI198" s="147"/>
      <c r="AJ198" s="148"/>
      <c r="AK198" s="89"/>
    </row>
    <row r="199" spans="1:37" ht="26" hidden="1" x14ac:dyDescent="0.35">
      <c r="A199" s="53">
        <v>155</v>
      </c>
      <c r="B199" s="53" t="s">
        <v>1231</v>
      </c>
      <c r="C199" s="53" t="s">
        <v>14</v>
      </c>
      <c r="D199" s="120" t="s">
        <v>242</v>
      </c>
      <c r="E199" s="120"/>
      <c r="F199" s="118" t="s">
        <v>7406</v>
      </c>
      <c r="G199" s="117" t="s">
        <v>176</v>
      </c>
      <c r="H199" s="117"/>
      <c r="I199" s="146"/>
      <c r="J199" s="195" t="s">
        <v>48</v>
      </c>
      <c r="K199" s="238" t="s">
        <v>1233</v>
      </c>
      <c r="L199" s="238"/>
      <c r="M199" s="114" t="s">
        <v>7402</v>
      </c>
      <c r="N199" s="108"/>
      <c r="O199" s="108"/>
      <c r="P199" s="108"/>
      <c r="Q199" s="108"/>
      <c r="R199" s="108"/>
      <c r="S199" s="108"/>
      <c r="T199" s="108"/>
      <c r="U199" s="108"/>
      <c r="V199" s="108">
        <v>1</v>
      </c>
      <c r="W199" s="108"/>
      <c r="X199" s="108"/>
      <c r="Y199" s="108"/>
      <c r="Z199" s="108"/>
      <c r="AA199" s="108"/>
      <c r="AB199" s="108"/>
      <c r="AC199" s="108"/>
      <c r="AD199" s="108"/>
      <c r="AE199" s="108"/>
      <c r="AF199" s="208" t="e">
        <f>VLOOKUP(MATCH(1,U199:AD199,0),#REF!,2,0)</f>
        <v>#REF!</v>
      </c>
      <c r="AG199" s="191"/>
      <c r="AH199" s="12"/>
      <c r="AI199" s="147"/>
      <c r="AJ199" s="148"/>
      <c r="AK199" s="89"/>
    </row>
    <row r="200" spans="1:37" ht="26" x14ac:dyDescent="0.35">
      <c r="A200" s="53">
        <v>162</v>
      </c>
      <c r="B200" s="53" t="s">
        <v>1159</v>
      </c>
      <c r="C200" s="53" t="s">
        <v>14</v>
      </c>
      <c r="D200" s="89" t="s">
        <v>1160</v>
      </c>
      <c r="E200" s="89"/>
      <c r="F200" s="89" t="s">
        <v>7407</v>
      </c>
      <c r="G200" s="117" t="s">
        <v>176</v>
      </c>
      <c r="H200" s="117"/>
      <c r="I200" s="146"/>
      <c r="J200" s="195" t="s">
        <v>45</v>
      </c>
      <c r="K200" s="238" t="s">
        <v>7408</v>
      </c>
      <c r="L200" s="238"/>
      <c r="M200" s="114" t="s">
        <v>7402</v>
      </c>
      <c r="N200" s="108"/>
      <c r="O200" s="108"/>
      <c r="P200" s="108"/>
      <c r="Q200" s="108"/>
      <c r="R200" s="108"/>
      <c r="S200" s="108"/>
      <c r="T200" s="108"/>
      <c r="U200" s="108"/>
      <c r="V200" s="108">
        <v>1</v>
      </c>
      <c r="W200" s="108"/>
      <c r="X200" s="108"/>
      <c r="Y200" s="108"/>
      <c r="Z200" s="108"/>
      <c r="AA200" s="108"/>
      <c r="AB200" s="108"/>
      <c r="AC200" s="108"/>
      <c r="AD200" s="108"/>
      <c r="AE200" s="108"/>
      <c r="AF200" s="208" t="e">
        <f>VLOOKUP(MATCH(1,U200:AD200,0),#REF!,2,0)</f>
        <v>#REF!</v>
      </c>
      <c r="AG200" s="235"/>
      <c r="AH200" s="12"/>
      <c r="AI200" s="147"/>
      <c r="AJ200" s="148"/>
      <c r="AK200" s="89"/>
    </row>
    <row r="201" spans="1:37" ht="26" x14ac:dyDescent="0.35">
      <c r="A201" s="53">
        <v>185</v>
      </c>
      <c r="B201" s="53" t="s">
        <v>1190</v>
      </c>
      <c r="C201" s="53" t="s">
        <v>14</v>
      </c>
      <c r="D201" s="120" t="s">
        <v>1191</v>
      </c>
      <c r="E201" s="120"/>
      <c r="F201" s="89" t="s">
        <v>1192</v>
      </c>
      <c r="G201" s="117" t="s">
        <v>176</v>
      </c>
      <c r="H201" s="117"/>
      <c r="I201" s="146" t="s">
        <v>7409</v>
      </c>
      <c r="J201" s="195" t="s">
        <v>45</v>
      </c>
      <c r="K201" s="109" t="s">
        <v>7410</v>
      </c>
      <c r="L201" s="109"/>
      <c r="M201" s="109" t="s">
        <v>7411</v>
      </c>
      <c r="N201" s="108"/>
      <c r="O201" s="108"/>
      <c r="P201" s="108"/>
      <c r="Q201" s="108"/>
      <c r="R201" s="108"/>
      <c r="S201" s="108"/>
      <c r="T201" s="108"/>
      <c r="U201" s="108"/>
      <c r="V201" s="108"/>
      <c r="W201" s="108"/>
      <c r="X201" s="108"/>
      <c r="Y201" s="108"/>
      <c r="Z201" s="108"/>
      <c r="AA201" s="108"/>
      <c r="AB201" s="108"/>
      <c r="AC201" s="108"/>
      <c r="AD201" s="108"/>
      <c r="AE201" s="108"/>
      <c r="AF201" s="108"/>
      <c r="AG201" s="215" t="s">
        <v>1193</v>
      </c>
      <c r="AH201" s="12"/>
      <c r="AI201" s="147" t="s">
        <v>181</v>
      </c>
      <c r="AJ201" s="148">
        <v>45796</v>
      </c>
      <c r="AK201" s="89"/>
    </row>
    <row r="202" spans="1:37" x14ac:dyDescent="0.35">
      <c r="A202" s="53">
        <v>186</v>
      </c>
      <c r="B202" s="53" t="s">
        <v>1220</v>
      </c>
      <c r="C202" s="53" t="s">
        <v>14</v>
      </c>
      <c r="D202" s="120" t="s">
        <v>1217</v>
      </c>
      <c r="E202" s="120"/>
      <c r="F202" s="133" t="s">
        <v>1221</v>
      </c>
      <c r="G202" s="117" t="s">
        <v>176</v>
      </c>
      <c r="H202" s="117"/>
      <c r="I202" s="146"/>
      <c r="J202" s="195" t="s">
        <v>45</v>
      </c>
      <c r="K202" s="109" t="s">
        <v>7412</v>
      </c>
      <c r="L202" s="109"/>
      <c r="M202" s="109" t="s">
        <v>7413</v>
      </c>
      <c r="N202" s="108"/>
      <c r="O202" s="108"/>
      <c r="P202" s="108"/>
      <c r="Q202" s="108"/>
      <c r="R202" s="108"/>
      <c r="S202" s="108"/>
      <c r="T202" s="108"/>
      <c r="U202" s="108"/>
      <c r="V202" s="108"/>
      <c r="W202" s="108"/>
      <c r="X202" s="108"/>
      <c r="Y202" s="108"/>
      <c r="Z202" s="108"/>
      <c r="AA202" s="108"/>
      <c r="AB202" s="108"/>
      <c r="AC202" s="108"/>
      <c r="AD202" s="108"/>
      <c r="AE202" s="108"/>
      <c r="AF202" s="108"/>
      <c r="AG202" s="215" t="s">
        <v>1222</v>
      </c>
      <c r="AH202" s="12"/>
      <c r="AI202" s="147" t="s">
        <v>181</v>
      </c>
      <c r="AJ202" s="148">
        <v>45796</v>
      </c>
      <c r="AK202" s="89"/>
    </row>
    <row r="203" spans="1:37" ht="26" hidden="1" x14ac:dyDescent="0.35">
      <c r="A203" s="53">
        <v>189</v>
      </c>
      <c r="B203" s="53" t="s">
        <v>5834</v>
      </c>
      <c r="C203" s="53" t="s">
        <v>14</v>
      </c>
      <c r="D203" s="89" t="s">
        <v>14</v>
      </c>
      <c r="E203" s="89"/>
      <c r="F203" s="89" t="s">
        <v>5835</v>
      </c>
      <c r="G203" s="117" t="s">
        <v>176</v>
      </c>
      <c r="H203" s="117"/>
      <c r="I203" s="146" t="s">
        <v>7409</v>
      </c>
      <c r="J203" s="195" t="s">
        <v>46</v>
      </c>
      <c r="K203" s="109" t="s">
        <v>1233</v>
      </c>
      <c r="L203" s="109"/>
      <c r="M203" s="109" t="s">
        <v>7414</v>
      </c>
      <c r="N203" s="108"/>
      <c r="O203" s="108"/>
      <c r="P203" s="108"/>
      <c r="Q203" s="108"/>
      <c r="R203" s="108"/>
      <c r="S203" s="108"/>
      <c r="T203" s="108"/>
      <c r="U203" s="108"/>
      <c r="V203" s="108"/>
      <c r="W203" s="108">
        <v>1</v>
      </c>
      <c r="X203" s="108"/>
      <c r="Y203" s="108"/>
      <c r="Z203" s="108"/>
      <c r="AA203" s="108"/>
      <c r="AB203" s="108"/>
      <c r="AC203" s="108"/>
      <c r="AD203" s="108"/>
      <c r="AE203" s="108"/>
      <c r="AF203" s="208" t="e">
        <f>VLOOKUP(MATCH(1,U203:AD203,0),#REF!,2,0)</f>
        <v>#REF!</v>
      </c>
      <c r="AG203" s="191"/>
      <c r="AH203" s="12"/>
      <c r="AI203" s="147"/>
      <c r="AJ203" s="148"/>
      <c r="AK203" s="89"/>
    </row>
    <row r="204" spans="1:37" ht="26" hidden="1" x14ac:dyDescent="0.35">
      <c r="A204" s="53">
        <v>190</v>
      </c>
      <c r="B204" s="53" t="s">
        <v>190</v>
      </c>
      <c r="C204" s="53" t="s">
        <v>14</v>
      </c>
      <c r="D204" s="89" t="s">
        <v>14</v>
      </c>
      <c r="E204" s="89"/>
      <c r="F204" s="89" t="s">
        <v>7415</v>
      </c>
      <c r="G204" s="117" t="s">
        <v>176</v>
      </c>
      <c r="H204" s="117"/>
      <c r="I204" s="146" t="s">
        <v>7409</v>
      </c>
      <c r="J204" s="195" t="s">
        <v>48</v>
      </c>
      <c r="K204" s="109" t="s">
        <v>1233</v>
      </c>
      <c r="L204" s="109"/>
      <c r="M204" s="109" t="s">
        <v>7414</v>
      </c>
      <c r="N204" s="108"/>
      <c r="O204" s="108"/>
      <c r="P204" s="108"/>
      <c r="Q204" s="108"/>
      <c r="R204" s="108"/>
      <c r="S204" s="108"/>
      <c r="T204" s="108"/>
      <c r="U204" s="108"/>
      <c r="V204" s="108"/>
      <c r="W204" s="108">
        <v>1</v>
      </c>
      <c r="X204" s="108"/>
      <c r="Y204" s="108"/>
      <c r="Z204" s="108"/>
      <c r="AA204" s="108"/>
      <c r="AB204" s="108"/>
      <c r="AC204" s="108"/>
      <c r="AD204" s="108"/>
      <c r="AE204" s="108"/>
      <c r="AF204" s="208" t="e">
        <f>VLOOKUP(MATCH(1,U204:AD204,0),#REF!,2,0)</f>
        <v>#REF!</v>
      </c>
      <c r="AG204" s="191"/>
      <c r="AH204" s="12"/>
      <c r="AI204" s="147"/>
      <c r="AJ204" s="148"/>
      <c r="AK204" s="89"/>
    </row>
    <row r="205" spans="1:37" ht="26" hidden="1" x14ac:dyDescent="0.35">
      <c r="A205" s="53">
        <v>191</v>
      </c>
      <c r="B205" s="53" t="s">
        <v>250</v>
      </c>
      <c r="C205" s="139" t="s">
        <v>58</v>
      </c>
      <c r="D205" s="126" t="s">
        <v>14</v>
      </c>
      <c r="E205" s="126"/>
      <c r="F205" s="126" t="s">
        <v>251</v>
      </c>
      <c r="G205" s="212" t="s">
        <v>176</v>
      </c>
      <c r="H205" s="212"/>
      <c r="I205" s="213" t="s">
        <v>65</v>
      </c>
      <c r="J205" s="195" t="s">
        <v>46</v>
      </c>
      <c r="K205" s="150" t="s">
        <v>7416</v>
      </c>
      <c r="L205" s="150"/>
      <c r="M205" s="150"/>
      <c r="N205" s="108"/>
      <c r="O205" s="108"/>
      <c r="P205" s="108"/>
      <c r="Q205" s="108"/>
      <c r="R205" s="108"/>
      <c r="S205" s="108"/>
      <c r="T205" s="108"/>
      <c r="U205" s="108"/>
      <c r="V205" s="108"/>
      <c r="W205" s="108">
        <v>1</v>
      </c>
      <c r="X205" s="108"/>
      <c r="Y205" s="108"/>
      <c r="Z205" s="108"/>
      <c r="AA205" s="108"/>
      <c r="AB205" s="108"/>
      <c r="AC205" s="108"/>
      <c r="AD205" s="108"/>
      <c r="AE205" s="108"/>
      <c r="AF205" s="208" t="e">
        <f>VLOOKUP(MATCH(1,U205:AD205,0),#REF!,2,0)</f>
        <v>#REF!</v>
      </c>
      <c r="AG205" s="235"/>
      <c r="AH205" s="12"/>
      <c r="AI205" s="147"/>
      <c r="AJ205" s="148"/>
      <c r="AK205" s="89"/>
    </row>
    <row r="206" spans="1:37" ht="52" hidden="1" x14ac:dyDescent="0.35">
      <c r="A206" s="139">
        <v>192</v>
      </c>
      <c r="B206" s="139" t="s">
        <v>276</v>
      </c>
      <c r="C206" s="139" t="s">
        <v>14</v>
      </c>
      <c r="D206" s="126" t="s">
        <v>14</v>
      </c>
      <c r="E206" s="126"/>
      <c r="F206" s="126" t="s">
        <v>277</v>
      </c>
      <c r="G206" s="196" t="s">
        <v>176</v>
      </c>
      <c r="H206" s="196"/>
      <c r="I206" s="197"/>
      <c r="J206" s="195" t="s">
        <v>46</v>
      </c>
      <c r="K206" s="199" t="s">
        <v>7417</v>
      </c>
      <c r="L206" s="199"/>
      <c r="M206" s="199" t="s">
        <v>7418</v>
      </c>
      <c r="N206" s="113"/>
      <c r="O206" s="113"/>
      <c r="P206" s="113"/>
      <c r="Q206" s="113"/>
      <c r="R206" s="113"/>
      <c r="S206" s="113"/>
      <c r="T206" s="113"/>
      <c r="U206" s="113"/>
      <c r="V206" s="113"/>
      <c r="W206" s="113">
        <v>1</v>
      </c>
      <c r="X206" s="113"/>
      <c r="Y206" s="113"/>
      <c r="Z206" s="113"/>
      <c r="AA206" s="113"/>
      <c r="AB206" s="113"/>
      <c r="AC206" s="113"/>
      <c r="AD206" s="113"/>
      <c r="AE206" s="113"/>
      <c r="AF206" s="208" t="e">
        <f>VLOOKUP(MATCH(1,U206:AD206,0),#REF!,2,0)</f>
        <v>#REF!</v>
      </c>
      <c r="AG206" s="237"/>
      <c r="AH206" s="239"/>
      <c r="AI206" s="200"/>
      <c r="AJ206" s="201"/>
      <c r="AK206" s="126"/>
    </row>
    <row r="207" spans="1:37" ht="52" hidden="1" x14ac:dyDescent="0.35">
      <c r="A207" s="53">
        <v>193</v>
      </c>
      <c r="B207" s="53" t="s">
        <v>279</v>
      </c>
      <c r="C207" s="53" t="s">
        <v>14</v>
      </c>
      <c r="D207" s="89" t="s">
        <v>14</v>
      </c>
      <c r="E207" s="89"/>
      <c r="F207" s="89" t="s">
        <v>280</v>
      </c>
      <c r="G207" s="117" t="s">
        <v>176</v>
      </c>
      <c r="H207" s="117"/>
      <c r="I207" s="146"/>
      <c r="J207" s="195" t="s">
        <v>46</v>
      </c>
      <c r="K207" s="109" t="s">
        <v>7419</v>
      </c>
      <c r="L207" s="109"/>
      <c r="M207" s="109" t="s">
        <v>7420</v>
      </c>
      <c r="N207" s="108"/>
      <c r="O207" s="108"/>
      <c r="P207" s="108"/>
      <c r="Q207" s="108"/>
      <c r="R207" s="108"/>
      <c r="S207" s="108"/>
      <c r="T207" s="108"/>
      <c r="U207" s="108"/>
      <c r="V207" s="108"/>
      <c r="W207" s="108">
        <v>1</v>
      </c>
      <c r="X207" s="108"/>
      <c r="Y207" s="108"/>
      <c r="Z207" s="108"/>
      <c r="AA207" s="108"/>
      <c r="AB207" s="108"/>
      <c r="AC207" s="108"/>
      <c r="AD207" s="108"/>
      <c r="AE207" s="108"/>
      <c r="AF207" s="208" t="e">
        <f>VLOOKUP(MATCH(1,U207:AD207,0),#REF!,2,0)</f>
        <v>#REF!</v>
      </c>
      <c r="AG207" s="235"/>
      <c r="AH207" s="12"/>
      <c r="AI207" s="147"/>
      <c r="AJ207" s="148"/>
      <c r="AK207" s="89"/>
    </row>
    <row r="208" spans="1:37" ht="39" x14ac:dyDescent="0.35">
      <c r="A208" s="53">
        <v>305</v>
      </c>
      <c r="B208" s="53" t="s">
        <v>290</v>
      </c>
      <c r="C208" s="53" t="s">
        <v>14</v>
      </c>
      <c r="D208" s="89" t="s">
        <v>14</v>
      </c>
      <c r="E208" s="89"/>
      <c r="F208" s="89" t="s">
        <v>291</v>
      </c>
      <c r="G208" s="117" t="s">
        <v>176</v>
      </c>
      <c r="H208" s="117"/>
      <c r="I208" s="146"/>
      <c r="J208" s="195" t="s">
        <v>45</v>
      </c>
      <c r="K208" s="109" t="s">
        <v>292</v>
      </c>
      <c r="L208" s="109" t="s">
        <v>7421</v>
      </c>
      <c r="M208" s="109"/>
      <c r="N208" s="108"/>
      <c r="O208" s="108"/>
      <c r="P208" s="108"/>
      <c r="Q208" s="108"/>
      <c r="R208" s="108"/>
      <c r="S208" s="108"/>
      <c r="T208" s="108"/>
      <c r="U208" s="108"/>
      <c r="V208" s="108">
        <v>1</v>
      </c>
      <c r="W208" s="108"/>
      <c r="X208" s="108"/>
      <c r="Y208" s="108"/>
      <c r="Z208" s="108"/>
      <c r="AA208" s="108"/>
      <c r="AB208" s="108"/>
      <c r="AC208" s="108"/>
      <c r="AD208" s="108"/>
      <c r="AE208" s="108"/>
      <c r="AF208" s="208" t="e">
        <f>VLOOKUP(MATCH(1,U208:AD208,0),#REF!,2,0)</f>
        <v>#REF!</v>
      </c>
      <c r="AG208" s="215" t="s">
        <v>293</v>
      </c>
      <c r="AH208" s="12"/>
      <c r="AI208" s="147"/>
      <c r="AJ208" s="148"/>
      <c r="AK208" s="89"/>
    </row>
    <row r="209" spans="1:37" ht="39" hidden="1" x14ac:dyDescent="0.35">
      <c r="A209" s="53">
        <v>195</v>
      </c>
      <c r="B209" s="53" t="s">
        <v>294</v>
      </c>
      <c r="C209" s="53" t="s">
        <v>14</v>
      </c>
      <c r="D209" s="89" t="s">
        <v>14</v>
      </c>
      <c r="E209" s="89"/>
      <c r="F209" s="89" t="s">
        <v>295</v>
      </c>
      <c r="G209" s="117" t="s">
        <v>176</v>
      </c>
      <c r="H209" s="117"/>
      <c r="I209" s="146"/>
      <c r="J209" s="195" t="s">
        <v>47</v>
      </c>
      <c r="K209" s="109" t="s">
        <v>292</v>
      </c>
      <c r="L209" s="109" t="s">
        <v>7422</v>
      </c>
      <c r="M209" s="109"/>
      <c r="N209" s="108"/>
      <c r="O209" s="108"/>
      <c r="P209" s="108"/>
      <c r="Q209" s="108"/>
      <c r="R209" s="108"/>
      <c r="S209" s="108"/>
      <c r="T209" s="108"/>
      <c r="U209" s="108"/>
      <c r="V209" s="108">
        <v>1</v>
      </c>
      <c r="W209" s="108"/>
      <c r="X209" s="108"/>
      <c r="Y209" s="108"/>
      <c r="Z209" s="108"/>
      <c r="AA209" s="108"/>
      <c r="AB209" s="108"/>
      <c r="AC209" s="108"/>
      <c r="AD209" s="108"/>
      <c r="AE209" s="108"/>
      <c r="AF209" s="208" t="e">
        <f>VLOOKUP(MATCH(1,U209:AD209,0),#REF!,2,0)</f>
        <v>#REF!</v>
      </c>
      <c r="AG209" s="191"/>
      <c r="AH209" s="12"/>
      <c r="AI209" s="147"/>
      <c r="AJ209" s="148"/>
      <c r="AK209" s="89"/>
    </row>
    <row r="210" spans="1:37" hidden="1" x14ac:dyDescent="0.35">
      <c r="A210" s="53">
        <v>196</v>
      </c>
      <c r="B210" s="53" t="s">
        <v>296</v>
      </c>
      <c r="C210" s="53" t="s">
        <v>14</v>
      </c>
      <c r="D210" s="89" t="s">
        <v>14</v>
      </c>
      <c r="E210" s="89"/>
      <c r="F210" s="89" t="s">
        <v>297</v>
      </c>
      <c r="G210" s="117" t="s">
        <v>176</v>
      </c>
      <c r="H210" s="117"/>
      <c r="I210" s="146"/>
      <c r="J210" s="195" t="s">
        <v>46</v>
      </c>
      <c r="K210" s="109" t="s">
        <v>7423</v>
      </c>
      <c r="L210" s="109"/>
      <c r="M210" s="109" t="s">
        <v>7424</v>
      </c>
      <c r="N210" s="108"/>
      <c r="O210" s="108"/>
      <c r="P210" s="108"/>
      <c r="Q210" s="108"/>
      <c r="R210" s="108"/>
      <c r="S210" s="108"/>
      <c r="T210" s="108"/>
      <c r="U210" s="108"/>
      <c r="V210" s="108"/>
      <c r="W210" s="108">
        <v>1</v>
      </c>
      <c r="X210" s="108"/>
      <c r="Y210" s="108"/>
      <c r="Z210" s="108"/>
      <c r="AA210" s="108"/>
      <c r="AB210" s="108"/>
      <c r="AC210" s="108"/>
      <c r="AD210" s="108"/>
      <c r="AE210" s="108"/>
      <c r="AF210" s="208" t="e">
        <f>VLOOKUP(MATCH(1,U210:AD210,0),#REF!,2,0)</f>
        <v>#REF!</v>
      </c>
      <c r="AG210" s="191"/>
      <c r="AH210" s="12"/>
      <c r="AI210" s="147"/>
      <c r="AJ210" s="148"/>
      <c r="AK210" s="89"/>
    </row>
    <row r="211" spans="1:37" hidden="1" x14ac:dyDescent="0.35">
      <c r="A211" s="53">
        <v>197</v>
      </c>
      <c r="B211" s="53" t="s">
        <v>299</v>
      </c>
      <c r="C211" s="53" t="s">
        <v>14</v>
      </c>
      <c r="D211" s="89" t="s">
        <v>14</v>
      </c>
      <c r="E211" s="89"/>
      <c r="F211" s="89" t="s">
        <v>300</v>
      </c>
      <c r="G211" s="117" t="s">
        <v>176</v>
      </c>
      <c r="H211" s="117"/>
      <c r="I211" s="146"/>
      <c r="J211" s="195" t="s">
        <v>48</v>
      </c>
      <c r="K211" s="109" t="s">
        <v>301</v>
      </c>
      <c r="L211" s="109"/>
      <c r="M211" s="109"/>
      <c r="N211" s="108"/>
      <c r="O211" s="108"/>
      <c r="P211" s="108"/>
      <c r="Q211" s="108"/>
      <c r="R211" s="108"/>
      <c r="S211" s="108"/>
      <c r="T211" s="108"/>
      <c r="U211" s="108"/>
      <c r="V211" s="108">
        <v>1</v>
      </c>
      <c r="W211" s="108"/>
      <c r="X211" s="108"/>
      <c r="Y211" s="108"/>
      <c r="Z211" s="108"/>
      <c r="AA211" s="108"/>
      <c r="AB211" s="108"/>
      <c r="AC211" s="108"/>
      <c r="AD211" s="108"/>
      <c r="AE211" s="108"/>
      <c r="AF211" s="208" t="e">
        <f>VLOOKUP(MATCH(1,U211:AD211,0),#REF!,2,0)</f>
        <v>#REF!</v>
      </c>
      <c r="AG211" s="191"/>
      <c r="AH211" s="12"/>
      <c r="AI211" s="147"/>
      <c r="AJ211" s="148"/>
      <c r="AK211" s="89"/>
    </row>
    <row r="212" spans="1:37" x14ac:dyDescent="0.35">
      <c r="A212" s="53">
        <v>217</v>
      </c>
      <c r="B212" s="53" t="s">
        <v>1154</v>
      </c>
      <c r="C212" s="53" t="s">
        <v>14</v>
      </c>
      <c r="D212" s="89" t="s">
        <v>1155</v>
      </c>
      <c r="E212" s="89"/>
      <c r="F212" s="89" t="s">
        <v>7425</v>
      </c>
      <c r="G212" s="117" t="s">
        <v>176</v>
      </c>
      <c r="H212" s="117"/>
      <c r="I212" s="146"/>
      <c r="J212" s="195" t="s">
        <v>45</v>
      </c>
      <c r="K212" s="109"/>
      <c r="L212" s="109"/>
      <c r="M212" s="109"/>
      <c r="N212" s="108"/>
      <c r="O212" s="108"/>
      <c r="P212" s="108"/>
      <c r="Q212" s="108"/>
      <c r="R212" s="108"/>
      <c r="S212" s="108"/>
      <c r="T212" s="108"/>
      <c r="U212" s="108"/>
      <c r="V212" s="108"/>
      <c r="W212" s="108"/>
      <c r="X212" s="108"/>
      <c r="Y212" s="108"/>
      <c r="Z212" s="108"/>
      <c r="AA212" s="108"/>
      <c r="AB212" s="108"/>
      <c r="AC212" s="108"/>
      <c r="AD212" s="108"/>
      <c r="AE212" s="108"/>
      <c r="AF212" s="108"/>
      <c r="AG212" s="219"/>
      <c r="AH212" s="12"/>
      <c r="AI212" s="147"/>
      <c r="AJ212" s="148"/>
      <c r="AK212" s="89"/>
    </row>
    <row r="213" spans="1:37" x14ac:dyDescent="0.35">
      <c r="A213" s="53">
        <v>218</v>
      </c>
      <c r="B213" s="53" t="s">
        <v>1206</v>
      </c>
      <c r="C213" s="53" t="s">
        <v>14</v>
      </c>
      <c r="D213" s="120" t="s">
        <v>1155</v>
      </c>
      <c r="E213" s="120"/>
      <c r="F213" s="89" t="s">
        <v>1207</v>
      </c>
      <c r="G213" s="117" t="s">
        <v>176</v>
      </c>
      <c r="H213" s="117"/>
      <c r="I213" s="146"/>
      <c r="J213" s="195" t="s">
        <v>45</v>
      </c>
      <c r="K213" s="153" t="s">
        <v>7426</v>
      </c>
      <c r="L213" s="153"/>
      <c r="M213" s="153" t="s">
        <v>7427</v>
      </c>
      <c r="N213" s="108"/>
      <c r="O213" s="108"/>
      <c r="P213" s="108"/>
      <c r="Q213" s="108"/>
      <c r="R213" s="108"/>
      <c r="S213" s="108"/>
      <c r="T213" s="108"/>
      <c r="U213" s="108"/>
      <c r="V213" s="108"/>
      <c r="W213" s="108"/>
      <c r="X213" s="108"/>
      <c r="Y213" s="108"/>
      <c r="Z213" s="108"/>
      <c r="AA213" s="108"/>
      <c r="AB213" s="108"/>
      <c r="AC213" s="108"/>
      <c r="AD213" s="108"/>
      <c r="AE213" s="108"/>
      <c r="AF213" s="108"/>
      <c r="AG213" s="215" t="s">
        <v>1209</v>
      </c>
      <c r="AH213" s="12"/>
      <c r="AI213" s="147" t="s">
        <v>181</v>
      </c>
      <c r="AJ213" s="148">
        <v>45796</v>
      </c>
      <c r="AK213" s="89"/>
    </row>
    <row r="214" spans="1:37" x14ac:dyDescent="0.35">
      <c r="A214" s="53">
        <v>228</v>
      </c>
      <c r="B214" s="53" t="s">
        <v>1182</v>
      </c>
      <c r="C214" s="53" t="s">
        <v>14</v>
      </c>
      <c r="D214" s="89" t="s">
        <v>1183</v>
      </c>
      <c r="E214" s="89"/>
      <c r="F214" s="89" t="s">
        <v>1184</v>
      </c>
      <c r="G214" s="117" t="s">
        <v>176</v>
      </c>
      <c r="H214" s="117"/>
      <c r="I214" s="146"/>
      <c r="J214" s="195" t="s">
        <v>45</v>
      </c>
      <c r="K214" s="109" t="s">
        <v>7412</v>
      </c>
      <c r="L214" s="109"/>
      <c r="M214" s="109" t="s">
        <v>7427</v>
      </c>
      <c r="N214" s="108"/>
      <c r="O214" s="108"/>
      <c r="P214" s="108"/>
      <c r="Q214" s="108"/>
      <c r="R214" s="108"/>
      <c r="S214" s="108"/>
      <c r="T214" s="108"/>
      <c r="U214" s="108"/>
      <c r="V214" s="108"/>
      <c r="W214" s="108" t="s">
        <v>338</v>
      </c>
      <c r="X214" s="108"/>
      <c r="Y214" s="108"/>
      <c r="Z214" s="108"/>
      <c r="AA214" s="108"/>
      <c r="AB214" s="108"/>
      <c r="AC214" s="108"/>
      <c r="AD214" s="108"/>
      <c r="AE214" s="108"/>
      <c r="AF214" s="108"/>
      <c r="AG214" s="215" t="s">
        <v>1185</v>
      </c>
      <c r="AH214" s="12"/>
      <c r="AI214" s="147" t="s">
        <v>181</v>
      </c>
      <c r="AJ214" s="148">
        <v>45796</v>
      </c>
      <c r="AK214" s="89"/>
    </row>
    <row r="215" spans="1:37" hidden="1" x14ac:dyDescent="0.35">
      <c r="A215" s="53">
        <v>241</v>
      </c>
      <c r="B215" s="139" t="s">
        <v>171</v>
      </c>
      <c r="C215" s="139" t="s">
        <v>14</v>
      </c>
      <c r="D215" s="126" t="s">
        <v>173</v>
      </c>
      <c r="E215" s="126"/>
      <c r="F215" s="126" t="s">
        <v>174</v>
      </c>
      <c r="G215" s="196" t="s">
        <v>176</v>
      </c>
      <c r="H215" s="196"/>
      <c r="I215" s="197" t="s">
        <v>7428</v>
      </c>
      <c r="J215" s="195" t="s">
        <v>50</v>
      </c>
      <c r="K215" s="109" t="s">
        <v>7429</v>
      </c>
      <c r="L215" s="109"/>
      <c r="M215" s="109" t="s">
        <v>7430</v>
      </c>
      <c r="N215" s="108"/>
      <c r="O215" s="108"/>
      <c r="P215" s="108"/>
      <c r="Q215" s="108"/>
      <c r="R215" s="108"/>
      <c r="S215" s="108"/>
      <c r="T215" s="108"/>
      <c r="U215" s="108"/>
      <c r="V215" s="108"/>
      <c r="W215" s="108"/>
      <c r="X215" s="108"/>
      <c r="Y215" s="108"/>
      <c r="Z215" s="108"/>
      <c r="AA215" s="108"/>
      <c r="AB215" s="108"/>
      <c r="AC215" s="108"/>
      <c r="AD215" s="108"/>
      <c r="AE215" s="108"/>
      <c r="AF215" s="208" t="e">
        <f>VLOOKUP(MATCH(1,U215:AD215,0),#REF!,2,0)</f>
        <v>#N/A</v>
      </c>
      <c r="AG215" s="191"/>
      <c r="AH215" s="12"/>
      <c r="AI215" s="147"/>
      <c r="AJ215" s="148"/>
      <c r="AK215" s="89"/>
    </row>
    <row r="216" spans="1:37" hidden="1" x14ac:dyDescent="0.35">
      <c r="A216" s="53">
        <v>242</v>
      </c>
      <c r="B216" s="53" t="s">
        <v>194</v>
      </c>
      <c r="C216" s="53" t="s">
        <v>14</v>
      </c>
      <c r="D216" s="89" t="s">
        <v>195</v>
      </c>
      <c r="E216" s="89"/>
      <c r="F216" s="89" t="s">
        <v>196</v>
      </c>
      <c r="G216" s="117" t="s">
        <v>176</v>
      </c>
      <c r="H216" s="117"/>
      <c r="I216" s="146"/>
      <c r="J216" s="195" t="s">
        <v>46</v>
      </c>
      <c r="K216" s="109" t="s">
        <v>197</v>
      </c>
      <c r="L216" s="109"/>
      <c r="M216" s="109"/>
      <c r="N216" s="108"/>
      <c r="O216" s="108"/>
      <c r="P216" s="108"/>
      <c r="Q216" s="108"/>
      <c r="R216" s="108"/>
      <c r="S216" s="108"/>
      <c r="T216" s="108"/>
      <c r="U216" s="108"/>
      <c r="V216" s="108"/>
      <c r="W216" s="108"/>
      <c r="X216" s="108">
        <v>1</v>
      </c>
      <c r="Y216" s="108"/>
      <c r="Z216" s="108"/>
      <c r="AA216" s="108"/>
      <c r="AB216" s="108"/>
      <c r="AC216" s="108"/>
      <c r="AD216" s="108"/>
      <c r="AE216" s="108"/>
      <c r="AF216" s="208" t="e">
        <f>VLOOKUP(MATCH(1,U216:AD216,0),#REF!,2,0)</f>
        <v>#REF!</v>
      </c>
      <c r="AG216" s="191"/>
      <c r="AH216" s="12"/>
      <c r="AI216" s="147"/>
      <c r="AJ216" s="148"/>
      <c r="AK216" s="89"/>
    </row>
    <row r="217" spans="1:37" hidden="1" x14ac:dyDescent="0.35">
      <c r="A217" s="53">
        <v>257</v>
      </c>
      <c r="B217" s="53" t="s">
        <v>268</v>
      </c>
      <c r="C217" s="53" t="s">
        <v>25</v>
      </c>
      <c r="D217" s="89" t="s">
        <v>195</v>
      </c>
      <c r="E217" s="89"/>
      <c r="F217" s="89" t="s">
        <v>269</v>
      </c>
      <c r="G217" s="117" t="s">
        <v>176</v>
      </c>
      <c r="H217" s="117"/>
      <c r="I217" s="146"/>
      <c r="J217" s="195" t="s">
        <v>46</v>
      </c>
      <c r="K217" s="109" t="s">
        <v>197</v>
      </c>
      <c r="L217" s="109"/>
      <c r="M217" s="109"/>
      <c r="N217" s="108"/>
      <c r="O217" s="108"/>
      <c r="P217" s="108"/>
      <c r="Q217" s="108"/>
      <c r="R217" s="108"/>
      <c r="S217" s="108"/>
      <c r="T217" s="108"/>
      <c r="U217" s="108"/>
      <c r="V217" s="108"/>
      <c r="W217" s="108"/>
      <c r="X217" s="108">
        <v>1</v>
      </c>
      <c r="Y217" s="108"/>
      <c r="Z217" s="108"/>
      <c r="AA217" s="108"/>
      <c r="AB217" s="108"/>
      <c r="AC217" s="108"/>
      <c r="AD217" s="108"/>
      <c r="AE217" s="108"/>
      <c r="AF217" s="208" t="e">
        <f>VLOOKUP(MATCH(1,U217:AD217,0),#REF!,2,0)</f>
        <v>#REF!</v>
      </c>
      <c r="AG217" s="191"/>
      <c r="AH217" s="12"/>
      <c r="AI217" s="147"/>
      <c r="AJ217" s="148"/>
      <c r="AK217" s="89"/>
    </row>
    <row r="218" spans="1:37" x14ac:dyDescent="0.35">
      <c r="A218" s="53">
        <v>258</v>
      </c>
      <c r="B218" s="53" t="s">
        <v>271</v>
      </c>
      <c r="C218" s="53" t="s">
        <v>25</v>
      </c>
      <c r="D218" s="89" t="s">
        <v>195</v>
      </c>
      <c r="E218" s="89"/>
      <c r="F218" s="89" t="s">
        <v>272</v>
      </c>
      <c r="G218" s="117" t="s">
        <v>176</v>
      </c>
      <c r="H218" s="117"/>
      <c r="I218" s="146"/>
      <c r="J218" s="195" t="s">
        <v>45</v>
      </c>
      <c r="K218" s="109" t="s">
        <v>7431</v>
      </c>
      <c r="L218" s="109"/>
      <c r="M218" s="109"/>
      <c r="N218" s="108"/>
      <c r="O218" s="108"/>
      <c r="P218" s="108"/>
      <c r="Q218" s="108"/>
      <c r="R218" s="108"/>
      <c r="S218" s="108"/>
      <c r="T218" s="108"/>
      <c r="U218" s="108"/>
      <c r="V218" s="108"/>
      <c r="W218" s="108"/>
      <c r="X218" s="108">
        <v>1</v>
      </c>
      <c r="Y218" s="108"/>
      <c r="Z218" s="108"/>
      <c r="AA218" s="108"/>
      <c r="AB218" s="108"/>
      <c r="AC218" s="108"/>
      <c r="AD218" s="108"/>
      <c r="AE218" s="108"/>
      <c r="AF218" s="208" t="e">
        <f>VLOOKUP(MATCH(1,U218:AD218,0),#REF!,2,0)</f>
        <v>#REF!</v>
      </c>
      <c r="AG218" s="191"/>
      <c r="AH218" s="12"/>
      <c r="AI218" s="147"/>
      <c r="AJ218" s="148"/>
      <c r="AK218" s="89"/>
    </row>
    <row r="219" spans="1:37" hidden="1" x14ac:dyDescent="0.35">
      <c r="A219" s="53">
        <v>259</v>
      </c>
      <c r="B219" s="53" t="s">
        <v>274</v>
      </c>
      <c r="C219" s="53" t="s">
        <v>25</v>
      </c>
      <c r="D219" s="89" t="s">
        <v>195</v>
      </c>
      <c r="E219" s="89"/>
      <c r="F219" s="89" t="s">
        <v>275</v>
      </c>
      <c r="G219" s="117" t="s">
        <v>176</v>
      </c>
      <c r="H219" s="117"/>
      <c r="I219" s="146"/>
      <c r="J219" s="195" t="s">
        <v>46</v>
      </c>
      <c r="K219" s="109" t="s">
        <v>197</v>
      </c>
      <c r="L219" s="109"/>
      <c r="M219" s="109"/>
      <c r="N219" s="108"/>
      <c r="O219" s="108"/>
      <c r="P219" s="108"/>
      <c r="Q219" s="108"/>
      <c r="R219" s="108"/>
      <c r="S219" s="108"/>
      <c r="T219" s="108"/>
      <c r="U219" s="108"/>
      <c r="V219" s="108"/>
      <c r="W219" s="108"/>
      <c r="X219" s="108">
        <v>1</v>
      </c>
      <c r="Y219" s="108"/>
      <c r="Z219" s="108"/>
      <c r="AA219" s="108"/>
      <c r="AB219" s="108"/>
      <c r="AC219" s="108"/>
      <c r="AD219" s="108"/>
      <c r="AE219" s="108"/>
      <c r="AF219" s="208" t="e">
        <f>VLOOKUP(MATCH(1,U219:AD219,0),#REF!,2,0)</f>
        <v>#REF!</v>
      </c>
      <c r="AG219" s="191"/>
      <c r="AH219" s="12"/>
      <c r="AI219" s="147"/>
      <c r="AJ219" s="148"/>
      <c r="AK219" s="89"/>
    </row>
    <row r="220" spans="1:37" ht="26" hidden="1" x14ac:dyDescent="0.35">
      <c r="A220" s="53">
        <v>290</v>
      </c>
      <c r="B220" s="53" t="s">
        <v>1129</v>
      </c>
      <c r="C220" s="53" t="s">
        <v>14</v>
      </c>
      <c r="D220" s="89" t="s">
        <v>173</v>
      </c>
      <c r="E220" s="89"/>
      <c r="F220" s="89" t="s">
        <v>1130</v>
      </c>
      <c r="G220" s="117" t="s">
        <v>176</v>
      </c>
      <c r="H220" s="117"/>
      <c r="I220" s="146"/>
      <c r="J220" s="195" t="s">
        <v>46</v>
      </c>
      <c r="K220" s="109" t="s">
        <v>7432</v>
      </c>
      <c r="L220" s="109"/>
      <c r="M220" s="109" t="s">
        <v>7433</v>
      </c>
      <c r="N220" s="108"/>
      <c r="O220" s="108"/>
      <c r="P220" s="108"/>
      <c r="Q220" s="108"/>
      <c r="R220" s="108"/>
      <c r="S220" s="108"/>
      <c r="T220" s="108"/>
      <c r="U220" s="108"/>
      <c r="V220" s="108"/>
      <c r="W220" s="108"/>
      <c r="X220" s="108">
        <v>1</v>
      </c>
      <c r="Y220" s="108"/>
      <c r="Z220" s="108"/>
      <c r="AA220" s="108"/>
      <c r="AB220" s="108"/>
      <c r="AC220" s="108"/>
      <c r="AD220" s="108"/>
      <c r="AE220" s="108"/>
      <c r="AF220" s="208" t="e">
        <f>VLOOKUP(MATCH(1,U220:AD220,0),#REF!,2,0)</f>
        <v>#REF!</v>
      </c>
      <c r="AG220" s="191"/>
      <c r="AH220" s="12"/>
      <c r="AI220" s="147"/>
      <c r="AJ220" s="148"/>
      <c r="AK220" s="89"/>
    </row>
    <row r="221" spans="1:37" hidden="1" x14ac:dyDescent="0.35">
      <c r="A221" s="53">
        <v>291</v>
      </c>
      <c r="B221" s="53" t="s">
        <v>1132</v>
      </c>
      <c r="C221" s="53" t="s">
        <v>14</v>
      </c>
      <c r="D221" s="89" t="s">
        <v>195</v>
      </c>
      <c r="E221" s="89"/>
      <c r="F221" s="89" t="s">
        <v>1133</v>
      </c>
      <c r="G221" s="117" t="s">
        <v>176</v>
      </c>
      <c r="H221" s="117"/>
      <c r="I221" s="146"/>
      <c r="J221" s="195" t="s">
        <v>48</v>
      </c>
      <c r="K221" s="109"/>
      <c r="L221" s="109"/>
      <c r="M221" s="109"/>
      <c r="N221" s="108"/>
      <c r="O221" s="108"/>
      <c r="P221" s="108"/>
      <c r="Q221" s="108"/>
      <c r="R221" s="108"/>
      <c r="S221" s="108"/>
      <c r="T221" s="108"/>
      <c r="U221" s="108"/>
      <c r="V221" s="108"/>
      <c r="W221" s="108"/>
      <c r="X221" s="108"/>
      <c r="Y221" s="108"/>
      <c r="Z221" s="108"/>
      <c r="AA221" s="108"/>
      <c r="AB221" s="108"/>
      <c r="AC221" s="108"/>
      <c r="AD221" s="108"/>
      <c r="AE221" s="108"/>
      <c r="AF221" s="208" t="e">
        <f>VLOOKUP(MATCH(1,U221:AD221,0),#REF!,2,0)</f>
        <v>#N/A</v>
      </c>
      <c r="AG221" s="191"/>
      <c r="AH221" s="12"/>
      <c r="AI221" s="147"/>
      <c r="AJ221" s="148"/>
      <c r="AK221" s="89"/>
    </row>
    <row r="222" spans="1:37" hidden="1" x14ac:dyDescent="0.35">
      <c r="A222" s="53">
        <v>292</v>
      </c>
      <c r="B222" s="53" t="s">
        <v>1138</v>
      </c>
      <c r="C222" s="53" t="s">
        <v>14</v>
      </c>
      <c r="D222" s="89" t="s">
        <v>195</v>
      </c>
      <c r="E222" s="89"/>
      <c r="F222" s="89" t="s">
        <v>1139</v>
      </c>
      <c r="G222" s="117" t="s">
        <v>176</v>
      </c>
      <c r="H222" s="117"/>
      <c r="I222" s="146"/>
      <c r="J222" s="195" t="s">
        <v>46</v>
      </c>
      <c r="K222" s="109" t="s">
        <v>7434</v>
      </c>
      <c r="L222" s="109"/>
      <c r="M222" s="109"/>
      <c r="N222" s="108"/>
      <c r="O222" s="108"/>
      <c r="P222" s="108"/>
      <c r="Q222" s="108"/>
      <c r="R222" s="108"/>
      <c r="S222" s="108"/>
      <c r="T222" s="108"/>
      <c r="U222" s="108"/>
      <c r="V222" s="108"/>
      <c r="W222" s="108"/>
      <c r="X222" s="108"/>
      <c r="Y222" s="108"/>
      <c r="Z222" s="108"/>
      <c r="AA222" s="108"/>
      <c r="AB222" s="108"/>
      <c r="AC222" s="108"/>
      <c r="AD222" s="108"/>
      <c r="AE222" s="108"/>
      <c r="AF222" s="208" t="e">
        <f>VLOOKUP(MATCH(1,U222:AD222,0),#REF!,2,0)</f>
        <v>#N/A</v>
      </c>
      <c r="AG222" s="191"/>
      <c r="AH222" s="12"/>
      <c r="AI222" s="147"/>
      <c r="AJ222" s="148"/>
      <c r="AK222" s="89"/>
    </row>
    <row r="223" spans="1:37" hidden="1" x14ac:dyDescent="0.35">
      <c r="A223" s="53">
        <v>293</v>
      </c>
      <c r="B223" s="53" t="s">
        <v>1144</v>
      </c>
      <c r="C223" s="53" t="s">
        <v>14</v>
      </c>
      <c r="D223" s="89" t="s">
        <v>1145</v>
      </c>
      <c r="E223" s="89"/>
      <c r="F223" s="89" t="s">
        <v>1146</v>
      </c>
      <c r="G223" s="117" t="s">
        <v>176</v>
      </c>
      <c r="H223" s="117"/>
      <c r="I223" s="146"/>
      <c r="J223" s="195" t="s">
        <v>46</v>
      </c>
      <c r="K223" s="109" t="s">
        <v>7435</v>
      </c>
      <c r="L223" s="109"/>
      <c r="M223" s="109" t="s">
        <v>7436</v>
      </c>
      <c r="N223" s="108"/>
      <c r="O223" s="108"/>
      <c r="P223" s="108"/>
      <c r="Q223" s="108"/>
      <c r="R223" s="108"/>
      <c r="S223" s="108"/>
      <c r="T223" s="108"/>
      <c r="U223" s="108"/>
      <c r="V223" s="108"/>
      <c r="W223" s="108"/>
      <c r="X223" s="108">
        <v>1</v>
      </c>
      <c r="Y223" s="108"/>
      <c r="Z223" s="108"/>
      <c r="AA223" s="108"/>
      <c r="AB223" s="108"/>
      <c r="AC223" s="108"/>
      <c r="AD223" s="108"/>
      <c r="AE223" s="108"/>
      <c r="AF223" s="208" t="e">
        <f>VLOOKUP(MATCH(1,U223:AD223,0),#REF!,2,0)</f>
        <v>#REF!</v>
      </c>
      <c r="AG223" s="191"/>
      <c r="AH223" s="12"/>
      <c r="AI223" s="147"/>
      <c r="AJ223" s="148"/>
      <c r="AK223" s="89"/>
    </row>
    <row r="224" spans="1:37" hidden="1" x14ac:dyDescent="0.35">
      <c r="A224" s="53">
        <v>295</v>
      </c>
      <c r="B224" s="53" t="s">
        <v>1173</v>
      </c>
      <c r="C224" s="53" t="s">
        <v>14</v>
      </c>
      <c r="D224" s="89" t="s">
        <v>1174</v>
      </c>
      <c r="E224" s="89"/>
      <c r="F224" s="89" t="s">
        <v>1175</v>
      </c>
      <c r="G224" s="117" t="s">
        <v>176</v>
      </c>
      <c r="H224" s="117"/>
      <c r="I224" s="146" t="s">
        <v>7293</v>
      </c>
      <c r="J224" s="195" t="s">
        <v>50</v>
      </c>
      <c r="K224" s="109" t="s">
        <v>1176</v>
      </c>
      <c r="L224" s="109"/>
      <c r="M224" s="109" t="s">
        <v>7437</v>
      </c>
      <c r="N224" s="108"/>
      <c r="O224" s="108"/>
      <c r="P224" s="108"/>
      <c r="Q224" s="108"/>
      <c r="R224" s="108"/>
      <c r="S224" s="108"/>
      <c r="T224" s="108"/>
      <c r="U224" s="108"/>
      <c r="V224" s="108"/>
      <c r="W224" s="108"/>
      <c r="X224" s="108"/>
      <c r="Y224" s="108"/>
      <c r="Z224" s="108"/>
      <c r="AA224" s="108"/>
      <c r="AB224" s="108"/>
      <c r="AC224" s="108"/>
      <c r="AD224" s="108"/>
      <c r="AE224" s="108"/>
      <c r="AF224" s="208" t="e">
        <f>VLOOKUP(MATCH(1,U224:AD224,0),#REF!,2,0)</f>
        <v>#N/A</v>
      </c>
      <c r="AG224" s="191"/>
      <c r="AH224" s="12"/>
      <c r="AI224" s="147"/>
      <c r="AJ224" s="148"/>
      <c r="AK224" s="89"/>
    </row>
    <row r="225" spans="1:37" ht="26" hidden="1" x14ac:dyDescent="0.35">
      <c r="A225" s="53">
        <v>297</v>
      </c>
      <c r="B225" s="139" t="s">
        <v>1223</v>
      </c>
      <c r="C225" s="139" t="s">
        <v>14</v>
      </c>
      <c r="D225" s="126" t="s">
        <v>1224</v>
      </c>
      <c r="E225" s="126"/>
      <c r="F225" s="126" t="s">
        <v>1225</v>
      </c>
      <c r="G225" s="196" t="s">
        <v>176</v>
      </c>
      <c r="H225" s="196"/>
      <c r="I225" s="197" t="s">
        <v>7301</v>
      </c>
      <c r="J225" s="195" t="s">
        <v>46</v>
      </c>
      <c r="K225" s="109" t="s">
        <v>304</v>
      </c>
      <c r="L225" s="109"/>
      <c r="M225" s="109" t="s">
        <v>7438</v>
      </c>
      <c r="N225" s="108"/>
      <c r="O225" s="108"/>
      <c r="P225" s="108"/>
      <c r="Q225" s="108"/>
      <c r="R225" s="108"/>
      <c r="S225" s="108"/>
      <c r="T225" s="108"/>
      <c r="U225" s="108"/>
      <c r="V225" s="108"/>
      <c r="W225" s="108"/>
      <c r="X225" s="108"/>
      <c r="Y225" s="108">
        <v>1</v>
      </c>
      <c r="Z225" s="108"/>
      <c r="AA225" s="108"/>
      <c r="AB225" s="108"/>
      <c r="AC225" s="108"/>
      <c r="AD225" s="108"/>
      <c r="AE225" s="108"/>
      <c r="AF225" s="208" t="e">
        <f>VLOOKUP(MATCH(1,U225:AD225,0),#REF!,2,0)</f>
        <v>#REF!</v>
      </c>
      <c r="AG225" s="191"/>
      <c r="AH225" s="12"/>
      <c r="AI225" s="147"/>
      <c r="AJ225" s="148"/>
      <c r="AK225" s="89"/>
    </row>
    <row r="226" spans="1:37" hidden="1" x14ac:dyDescent="0.35">
      <c r="A226" s="53">
        <v>298</v>
      </c>
      <c r="B226" s="53" t="s">
        <v>1239</v>
      </c>
      <c r="C226" s="53" t="s">
        <v>14</v>
      </c>
      <c r="D226" s="120" t="s">
        <v>195</v>
      </c>
      <c r="E226" s="120"/>
      <c r="F226" s="89" t="s">
        <v>1240</v>
      </c>
      <c r="G226" s="117" t="s">
        <v>176</v>
      </c>
      <c r="H226" s="117"/>
      <c r="I226" s="146"/>
      <c r="J226" s="195" t="s">
        <v>46</v>
      </c>
      <c r="K226" s="153" t="s">
        <v>7439</v>
      </c>
      <c r="L226" s="153"/>
      <c r="M226" s="153" t="s">
        <v>7440</v>
      </c>
      <c r="N226" s="108"/>
      <c r="O226" s="108"/>
      <c r="P226" s="108"/>
      <c r="Q226" s="108"/>
      <c r="R226" s="108"/>
      <c r="S226" s="108"/>
      <c r="T226" s="108"/>
      <c r="U226" s="108"/>
      <c r="V226" s="108"/>
      <c r="W226" s="108"/>
      <c r="X226" s="108"/>
      <c r="Y226" s="108"/>
      <c r="Z226" s="108"/>
      <c r="AA226" s="108">
        <v>1</v>
      </c>
      <c r="AB226" s="108"/>
      <c r="AC226" s="108"/>
      <c r="AD226" s="108"/>
      <c r="AE226" s="108"/>
      <c r="AF226" s="208" t="e">
        <f>VLOOKUP(MATCH(1,U226:AD226,0),#REF!,2,0)</f>
        <v>#REF!</v>
      </c>
      <c r="AG226" s="191"/>
      <c r="AH226" s="12"/>
      <c r="AI226" s="147"/>
      <c r="AJ226" s="148"/>
      <c r="AK226" s="89"/>
    </row>
    <row r="227" spans="1:37" hidden="1" x14ac:dyDescent="0.35">
      <c r="A227" s="53">
        <v>299</v>
      </c>
      <c r="B227" s="53" t="s">
        <v>1242</v>
      </c>
      <c r="C227" s="53" t="s">
        <v>14</v>
      </c>
      <c r="D227" s="120" t="s">
        <v>400</v>
      </c>
      <c r="E227" s="120"/>
      <c r="F227" s="89" t="s">
        <v>1243</v>
      </c>
      <c r="G227" s="117" t="s">
        <v>176</v>
      </c>
      <c r="H227" s="117"/>
      <c r="I227" s="146"/>
      <c r="J227" s="195" t="s">
        <v>46</v>
      </c>
      <c r="K227" s="109" t="s">
        <v>7435</v>
      </c>
      <c r="L227" s="109"/>
      <c r="M227" s="109" t="s">
        <v>7436</v>
      </c>
      <c r="N227" s="108"/>
      <c r="O227" s="108"/>
      <c r="P227" s="108"/>
      <c r="Q227" s="108"/>
      <c r="R227" s="108"/>
      <c r="S227" s="108"/>
      <c r="T227" s="108"/>
      <c r="U227" s="108"/>
      <c r="V227" s="108"/>
      <c r="W227" s="108"/>
      <c r="X227" s="108">
        <v>1</v>
      </c>
      <c r="Y227" s="108"/>
      <c r="Z227" s="108"/>
      <c r="AA227" s="108"/>
      <c r="AB227" s="108"/>
      <c r="AC227" s="108"/>
      <c r="AD227" s="108"/>
      <c r="AE227" s="108"/>
      <c r="AF227" s="208" t="e">
        <f>VLOOKUP(MATCH(1,U227:AD227,0),#REF!,2,0)</f>
        <v>#REF!</v>
      </c>
      <c r="AG227" s="191"/>
      <c r="AH227" s="12"/>
      <c r="AI227" s="147"/>
      <c r="AJ227" s="148"/>
      <c r="AK227" s="89"/>
    </row>
    <row r="228" spans="1:37" hidden="1" x14ac:dyDescent="0.35">
      <c r="A228" s="53">
        <v>319</v>
      </c>
      <c r="B228" s="53" t="s">
        <v>410</v>
      </c>
      <c r="C228" s="53" t="s">
        <v>30</v>
      </c>
      <c r="D228" s="89" t="s">
        <v>242</v>
      </c>
      <c r="E228" s="89"/>
      <c r="F228" s="123" t="s">
        <v>411</v>
      </c>
      <c r="G228" s="121" t="s">
        <v>176</v>
      </c>
      <c r="H228" s="121"/>
      <c r="I228" s="151"/>
      <c r="J228" s="195" t="s">
        <v>46</v>
      </c>
      <c r="K228" s="153" t="s">
        <v>301</v>
      </c>
      <c r="L228" s="153"/>
      <c r="M228" s="153"/>
      <c r="N228" s="108"/>
      <c r="O228" s="108"/>
      <c r="P228" s="108"/>
      <c r="Q228" s="108"/>
      <c r="R228" s="108"/>
      <c r="S228" s="108"/>
      <c r="T228" s="108"/>
      <c r="U228" s="108"/>
      <c r="V228" s="108"/>
      <c r="W228" s="108">
        <v>1</v>
      </c>
      <c r="X228" s="108"/>
      <c r="Y228" s="108"/>
      <c r="Z228" s="108"/>
      <c r="AA228" s="108"/>
      <c r="AB228" s="108"/>
      <c r="AC228" s="108"/>
      <c r="AD228" s="108"/>
      <c r="AE228" s="108"/>
      <c r="AF228" s="208" t="e">
        <f>VLOOKUP(MATCH(1,U228:AD228,0),#REF!,2,0)</f>
        <v>#REF!</v>
      </c>
      <c r="AG228" s="191"/>
      <c r="AH228" s="12"/>
      <c r="AI228" s="147"/>
      <c r="AJ228" s="148"/>
      <c r="AK228" s="89"/>
    </row>
    <row r="229" spans="1:37" x14ac:dyDescent="0.35">
      <c r="A229" s="53">
        <v>338</v>
      </c>
      <c r="B229" s="53" t="s">
        <v>1234</v>
      </c>
      <c r="C229" s="53" t="s">
        <v>14</v>
      </c>
      <c r="D229" s="120" t="s">
        <v>242</v>
      </c>
      <c r="E229" s="120"/>
      <c r="F229" s="89" t="s">
        <v>1235</v>
      </c>
      <c r="G229" s="117" t="s">
        <v>176</v>
      </c>
      <c r="H229" s="117"/>
      <c r="I229" s="146"/>
      <c r="J229" s="195" t="s">
        <v>45</v>
      </c>
      <c r="K229" s="114" t="s">
        <v>7441</v>
      </c>
      <c r="L229" s="114"/>
      <c r="M229" s="114"/>
      <c r="N229" s="108"/>
      <c r="O229" s="108"/>
      <c r="P229" s="108"/>
      <c r="Q229" s="108"/>
      <c r="R229" s="108"/>
      <c r="S229" s="108"/>
      <c r="T229" s="108"/>
      <c r="U229" s="108"/>
      <c r="V229" s="108"/>
      <c r="W229" s="108"/>
      <c r="X229" s="108"/>
      <c r="Y229" s="108"/>
      <c r="Z229" s="108"/>
      <c r="AA229" s="108"/>
      <c r="AB229" s="108"/>
      <c r="AC229" s="108"/>
      <c r="AD229" s="108"/>
      <c r="AE229" s="108"/>
      <c r="AF229" s="108"/>
      <c r="AG229" s="191"/>
      <c r="AH229" s="12"/>
      <c r="AI229" s="147"/>
      <c r="AJ229" s="148"/>
      <c r="AK229" s="89"/>
    </row>
    <row r="230" spans="1:37" hidden="1" x14ac:dyDescent="0.35">
      <c r="A230" s="53">
        <v>355</v>
      </c>
      <c r="B230" s="139" t="s">
        <v>1194</v>
      </c>
      <c r="C230" s="139" t="s">
        <v>14</v>
      </c>
      <c r="D230" s="209" t="s">
        <v>1191</v>
      </c>
      <c r="E230" s="209"/>
      <c r="F230" s="126" t="s">
        <v>1195</v>
      </c>
      <c r="G230" s="196" t="s">
        <v>176</v>
      </c>
      <c r="H230" s="196"/>
      <c r="I230" s="197" t="s">
        <v>7301</v>
      </c>
      <c r="J230" s="195" t="s">
        <v>46</v>
      </c>
      <c r="K230" s="153" t="s">
        <v>7442</v>
      </c>
      <c r="L230" s="153"/>
      <c r="M230" s="153"/>
      <c r="N230" s="108"/>
      <c r="O230" s="108"/>
      <c r="P230" s="108"/>
      <c r="Q230" s="108"/>
      <c r="R230" s="108"/>
      <c r="S230" s="108"/>
      <c r="T230" s="108"/>
      <c r="U230" s="108"/>
      <c r="V230" s="108">
        <v>1</v>
      </c>
      <c r="W230" s="108"/>
      <c r="X230" s="108"/>
      <c r="Y230" s="108"/>
      <c r="Z230" s="108"/>
      <c r="AA230" s="108"/>
      <c r="AB230" s="108"/>
      <c r="AC230" s="108"/>
      <c r="AD230" s="108"/>
      <c r="AE230" s="108"/>
      <c r="AF230" s="208" t="e">
        <f>VLOOKUP(MATCH(1,U230:AD230,0),#REF!,2,0)</f>
        <v>#REF!</v>
      </c>
      <c r="AG230" s="191"/>
      <c r="AH230" s="12"/>
      <c r="AI230" s="147"/>
      <c r="AJ230" s="148"/>
      <c r="AK230" s="89"/>
    </row>
    <row r="231" spans="1:37" hidden="1" x14ac:dyDescent="0.35">
      <c r="A231" s="53">
        <v>356</v>
      </c>
      <c r="B231" s="53" t="s">
        <v>1197</v>
      </c>
      <c r="C231" s="53" t="s">
        <v>14</v>
      </c>
      <c r="D231" s="120" t="s">
        <v>1191</v>
      </c>
      <c r="E231" s="120"/>
      <c r="F231" s="89" t="s">
        <v>1198</v>
      </c>
      <c r="G231" s="117" t="s">
        <v>176</v>
      </c>
      <c r="H231" s="117"/>
      <c r="I231" s="146" t="s">
        <v>7293</v>
      </c>
      <c r="J231" s="195" t="s">
        <v>50</v>
      </c>
      <c r="K231" s="153" t="s">
        <v>7443</v>
      </c>
      <c r="L231" s="153"/>
      <c r="M231" s="153"/>
      <c r="N231" s="108"/>
      <c r="O231" s="108"/>
      <c r="P231" s="108"/>
      <c r="Q231" s="108"/>
      <c r="R231" s="108"/>
      <c r="S231" s="108"/>
      <c r="T231" s="108"/>
      <c r="U231" s="108"/>
      <c r="V231" s="108"/>
      <c r="W231" s="108"/>
      <c r="X231" s="108"/>
      <c r="Y231" s="108"/>
      <c r="Z231" s="108"/>
      <c r="AA231" s="108"/>
      <c r="AB231" s="108"/>
      <c r="AC231" s="108"/>
      <c r="AD231" s="108"/>
      <c r="AE231" s="108"/>
      <c r="AF231" s="208" t="e">
        <f>VLOOKUP(MATCH(1,U231:AD231,0),#REF!,2,0)</f>
        <v>#N/A</v>
      </c>
      <c r="AG231" s="191"/>
      <c r="AH231" s="12"/>
      <c r="AI231" s="147"/>
      <c r="AJ231" s="148"/>
      <c r="AK231" s="89"/>
    </row>
    <row r="232" spans="1:37" ht="52" hidden="1" x14ac:dyDescent="0.35">
      <c r="A232" s="53">
        <v>357</v>
      </c>
      <c r="B232" s="139" t="s">
        <v>1213</v>
      </c>
      <c r="C232" s="139" t="s">
        <v>14</v>
      </c>
      <c r="D232" s="209" t="s">
        <v>1191</v>
      </c>
      <c r="E232" s="209"/>
      <c r="F232" s="126" t="s">
        <v>1214</v>
      </c>
      <c r="G232" s="196" t="s">
        <v>176</v>
      </c>
      <c r="H232" s="196"/>
      <c r="I232" s="146" t="s">
        <v>7293</v>
      </c>
      <c r="J232" s="195" t="s">
        <v>50</v>
      </c>
      <c r="K232" s="153" t="s">
        <v>7444</v>
      </c>
      <c r="L232" s="153"/>
      <c r="M232" s="153" t="s">
        <v>7445</v>
      </c>
      <c r="N232" s="108"/>
      <c r="O232" s="108"/>
      <c r="P232" s="108"/>
      <c r="Q232" s="108"/>
      <c r="R232" s="108"/>
      <c r="S232" s="108"/>
      <c r="T232" s="108"/>
      <c r="U232" s="108"/>
      <c r="V232" s="108"/>
      <c r="W232" s="108"/>
      <c r="X232" s="108"/>
      <c r="Y232" s="108"/>
      <c r="Z232" s="108"/>
      <c r="AA232" s="108"/>
      <c r="AB232" s="108"/>
      <c r="AC232" s="108"/>
      <c r="AD232" s="108"/>
      <c r="AE232" s="108"/>
      <c r="AF232" s="208" t="e">
        <f>VLOOKUP(MATCH(1,U232:AD232,0),#REF!,2,0)</f>
        <v>#N/A</v>
      </c>
      <c r="AG232" s="191"/>
      <c r="AH232" s="12"/>
      <c r="AI232" s="147"/>
      <c r="AJ232" s="148"/>
      <c r="AK232" s="89"/>
    </row>
    <row r="233" spans="1:37" ht="26" hidden="1" x14ac:dyDescent="0.35">
      <c r="A233" s="53">
        <v>358</v>
      </c>
      <c r="B233" s="139" t="s">
        <v>1163</v>
      </c>
      <c r="C233" s="139" t="s">
        <v>14</v>
      </c>
      <c r="D233" s="126" t="s">
        <v>1164</v>
      </c>
      <c r="E233" s="126"/>
      <c r="F233" s="126" t="s">
        <v>1165</v>
      </c>
      <c r="G233" s="196" t="s">
        <v>176</v>
      </c>
      <c r="H233" s="196"/>
      <c r="I233" s="197"/>
      <c r="J233" s="195" t="s">
        <v>46</v>
      </c>
      <c r="K233" s="109" t="s">
        <v>7446</v>
      </c>
      <c r="L233" s="109"/>
      <c r="M233" s="109" t="s">
        <v>7447</v>
      </c>
      <c r="N233" s="108"/>
      <c r="O233" s="108"/>
      <c r="P233" s="108"/>
      <c r="Q233" s="108"/>
      <c r="R233" s="108"/>
      <c r="S233" s="108"/>
      <c r="T233" s="108"/>
      <c r="U233" s="108"/>
      <c r="V233" s="108"/>
      <c r="W233" s="108">
        <v>1</v>
      </c>
      <c r="X233" s="108"/>
      <c r="Y233" s="108"/>
      <c r="Z233" s="108"/>
      <c r="AA233" s="108"/>
      <c r="AB233" s="108"/>
      <c r="AC233" s="108"/>
      <c r="AD233" s="108"/>
      <c r="AE233" s="108"/>
      <c r="AF233" s="208" t="e">
        <f>VLOOKUP(MATCH(1,U233:AD233,0),#REF!,2,0)</f>
        <v>#REF!</v>
      </c>
      <c r="AG233" s="191"/>
      <c r="AH233" s="12"/>
      <c r="AI233" s="147"/>
      <c r="AJ233" s="148"/>
      <c r="AK233" s="89"/>
    </row>
    <row r="234" spans="1:37" hidden="1" x14ac:dyDescent="0.35">
      <c r="A234" s="53">
        <v>361</v>
      </c>
      <c r="B234" s="139" t="s">
        <v>1171</v>
      </c>
      <c r="C234" s="139" t="s">
        <v>14</v>
      </c>
      <c r="D234" s="126" t="s">
        <v>1168</v>
      </c>
      <c r="E234" s="126"/>
      <c r="F234" s="126" t="s">
        <v>1172</v>
      </c>
      <c r="G234" s="196" t="s">
        <v>176</v>
      </c>
      <c r="H234" s="196"/>
      <c r="I234" s="146" t="s">
        <v>7293</v>
      </c>
      <c r="J234" s="195" t="s">
        <v>50</v>
      </c>
      <c r="K234" s="109"/>
      <c r="L234" s="109"/>
      <c r="M234" s="109"/>
      <c r="N234" s="108"/>
      <c r="O234" s="108"/>
      <c r="P234" s="108"/>
      <c r="Q234" s="108"/>
      <c r="R234" s="108"/>
      <c r="S234" s="108"/>
      <c r="T234" s="108"/>
      <c r="U234" s="108"/>
      <c r="V234" s="108"/>
      <c r="W234" s="108"/>
      <c r="X234" s="108"/>
      <c r="Y234" s="108"/>
      <c r="Z234" s="108"/>
      <c r="AA234" s="108"/>
      <c r="AB234" s="108"/>
      <c r="AC234" s="108"/>
      <c r="AD234" s="108"/>
      <c r="AE234" s="108"/>
      <c r="AF234" s="208" t="e">
        <f>VLOOKUP(MATCH(1,U234:AD234,0),#REF!,2,0)</f>
        <v>#N/A</v>
      </c>
      <c r="AG234" s="191"/>
      <c r="AH234" s="12"/>
      <c r="AI234" s="147"/>
      <c r="AJ234" s="148"/>
      <c r="AK234" s="89"/>
    </row>
    <row r="235" spans="1:37" x14ac:dyDescent="0.35">
      <c r="A235" s="53">
        <v>363</v>
      </c>
      <c r="B235" s="53" t="s">
        <v>1216</v>
      </c>
      <c r="C235" s="53" t="s">
        <v>14</v>
      </c>
      <c r="D235" s="120" t="s">
        <v>1217</v>
      </c>
      <c r="E235" s="120"/>
      <c r="F235" s="133" t="s">
        <v>1218</v>
      </c>
      <c r="G235" s="117" t="s">
        <v>176</v>
      </c>
      <c r="H235" s="117"/>
      <c r="I235" s="146"/>
      <c r="J235" s="195" t="s">
        <v>45</v>
      </c>
      <c r="K235" s="109" t="s">
        <v>7448</v>
      </c>
      <c r="L235" s="109"/>
      <c r="M235" s="109"/>
      <c r="N235" s="108"/>
      <c r="O235" s="108"/>
      <c r="P235" s="108"/>
      <c r="Q235" s="108"/>
      <c r="R235" s="108"/>
      <c r="S235" s="108"/>
      <c r="T235" s="108"/>
      <c r="U235" s="108"/>
      <c r="V235" s="108"/>
      <c r="W235" s="108"/>
      <c r="X235" s="108"/>
      <c r="Y235" s="108"/>
      <c r="Z235" s="108"/>
      <c r="AA235" s="108"/>
      <c r="AB235" s="108"/>
      <c r="AC235" s="108"/>
      <c r="AD235" s="108"/>
      <c r="AE235" s="108"/>
      <c r="AF235" s="108"/>
      <c r="AG235" s="215" t="s">
        <v>1219</v>
      </c>
      <c r="AH235" s="12"/>
      <c r="AI235" s="147" t="s">
        <v>181</v>
      </c>
      <c r="AJ235" s="148">
        <v>45796</v>
      </c>
      <c r="AK235" s="89"/>
    </row>
    <row r="236" spans="1:37" hidden="1" x14ac:dyDescent="0.35">
      <c r="A236" s="53">
        <v>364</v>
      </c>
      <c r="B236" s="53" t="s">
        <v>253</v>
      </c>
      <c r="C236" s="53" t="s">
        <v>58</v>
      </c>
      <c r="D236" s="89" t="s">
        <v>14</v>
      </c>
      <c r="E236" s="89"/>
      <c r="F236" s="89" t="s">
        <v>254</v>
      </c>
      <c r="G236" s="119" t="s">
        <v>176</v>
      </c>
      <c r="H236" s="119"/>
      <c r="I236" s="110" t="s">
        <v>65</v>
      </c>
      <c r="J236" s="195" t="s">
        <v>46</v>
      </c>
      <c r="K236" s="153" t="s">
        <v>7449</v>
      </c>
      <c r="L236" s="153"/>
      <c r="M236" s="153"/>
      <c r="N236" s="108"/>
      <c r="O236" s="108"/>
      <c r="P236" s="108"/>
      <c r="Q236" s="108"/>
      <c r="R236" s="108"/>
      <c r="S236" s="108"/>
      <c r="T236" s="108"/>
      <c r="U236" s="108"/>
      <c r="V236" s="108"/>
      <c r="W236" s="108">
        <v>1</v>
      </c>
      <c r="X236" s="108"/>
      <c r="Y236" s="108"/>
      <c r="Z236" s="108"/>
      <c r="AA236" s="108"/>
      <c r="AB236" s="108"/>
      <c r="AC236" s="108"/>
      <c r="AD236" s="108"/>
      <c r="AE236" s="108"/>
      <c r="AF236" s="208" t="e">
        <f>VLOOKUP(MATCH(1,U236:AD236,0),#REF!,2,0)</f>
        <v>#REF!</v>
      </c>
      <c r="AG236" s="191"/>
      <c r="AH236" s="12"/>
      <c r="AI236" s="147"/>
      <c r="AJ236" s="148"/>
      <c r="AK236" s="89"/>
    </row>
    <row r="237" spans="1:37" hidden="1" x14ac:dyDescent="0.35">
      <c r="A237" s="53">
        <v>366</v>
      </c>
      <c r="B237" s="53" t="s">
        <v>285</v>
      </c>
      <c r="C237" s="53" t="s">
        <v>25</v>
      </c>
      <c r="D237" s="89" t="s">
        <v>14</v>
      </c>
      <c r="E237" s="89"/>
      <c r="F237" s="89" t="s">
        <v>286</v>
      </c>
      <c r="G237" s="117" t="s">
        <v>176</v>
      </c>
      <c r="H237" s="117"/>
      <c r="I237" s="146" t="s">
        <v>7293</v>
      </c>
      <c r="J237" s="195" t="s">
        <v>50</v>
      </c>
      <c r="K237" s="109" t="s">
        <v>287</v>
      </c>
      <c r="L237" s="109"/>
      <c r="M237" s="109"/>
      <c r="N237" s="108"/>
      <c r="O237" s="108"/>
      <c r="P237" s="108"/>
      <c r="Q237" s="108"/>
      <c r="R237" s="108"/>
      <c r="S237" s="108"/>
      <c r="T237" s="108"/>
      <c r="U237" s="108"/>
      <c r="V237" s="108"/>
      <c r="W237" s="108"/>
      <c r="X237" s="108"/>
      <c r="Y237" s="108"/>
      <c r="Z237" s="108"/>
      <c r="AA237" s="108"/>
      <c r="AB237" s="108"/>
      <c r="AC237" s="108"/>
      <c r="AD237" s="108"/>
      <c r="AE237" s="108"/>
      <c r="AF237" s="208" t="e">
        <f>VLOOKUP(MATCH(1,U237:AD237,0),#REF!,2,0)</f>
        <v>#N/A</v>
      </c>
      <c r="AG237" s="191"/>
      <c r="AH237" s="12"/>
      <c r="AI237" s="147"/>
      <c r="AJ237" s="148"/>
      <c r="AK237" s="89"/>
    </row>
    <row r="238" spans="1:37" hidden="1" x14ac:dyDescent="0.35">
      <c r="A238" s="53">
        <v>367</v>
      </c>
      <c r="B238" s="53" t="s">
        <v>288</v>
      </c>
      <c r="C238" s="53" t="s">
        <v>25</v>
      </c>
      <c r="D238" s="89" t="s">
        <v>14</v>
      </c>
      <c r="E238" s="89"/>
      <c r="F238" s="89" t="s">
        <v>289</v>
      </c>
      <c r="G238" s="117" t="s">
        <v>176</v>
      </c>
      <c r="H238" s="117"/>
      <c r="I238" s="146" t="s">
        <v>7293</v>
      </c>
      <c r="J238" s="195" t="s">
        <v>50</v>
      </c>
      <c r="K238" s="109" t="s">
        <v>287</v>
      </c>
      <c r="L238" s="109"/>
      <c r="M238" s="109"/>
      <c r="N238" s="108"/>
      <c r="O238" s="108"/>
      <c r="P238" s="108"/>
      <c r="Q238" s="108"/>
      <c r="R238" s="108"/>
      <c r="S238" s="108"/>
      <c r="T238" s="108"/>
      <c r="U238" s="108"/>
      <c r="V238" s="108"/>
      <c r="W238" s="108"/>
      <c r="X238" s="108"/>
      <c r="Y238" s="108"/>
      <c r="Z238" s="108"/>
      <c r="AA238" s="108"/>
      <c r="AB238" s="108"/>
      <c r="AC238" s="108"/>
      <c r="AD238" s="108"/>
      <c r="AE238" s="108"/>
      <c r="AF238" s="208" t="e">
        <f>VLOOKUP(MATCH(1,U238:AD238,0),#REF!,2,0)</f>
        <v>#N/A</v>
      </c>
      <c r="AG238" s="191"/>
      <c r="AH238" s="12"/>
      <c r="AI238" s="147"/>
      <c r="AJ238" s="148"/>
      <c r="AK238" s="89"/>
    </row>
    <row r="239" spans="1:37" hidden="1" x14ac:dyDescent="0.35">
      <c r="A239" s="53">
        <v>369</v>
      </c>
      <c r="B239" s="139" t="s">
        <v>1379</v>
      </c>
      <c r="C239" s="139" t="s">
        <v>25</v>
      </c>
      <c r="D239" s="126" t="s">
        <v>14</v>
      </c>
      <c r="E239" s="126"/>
      <c r="F239" s="126" t="s">
        <v>1380</v>
      </c>
      <c r="G239" s="196" t="s">
        <v>176</v>
      </c>
      <c r="H239" s="196"/>
      <c r="I239" s="197"/>
      <c r="J239" s="195" t="s">
        <v>46</v>
      </c>
      <c r="K239" s="109" t="s">
        <v>7450</v>
      </c>
      <c r="L239" s="109"/>
      <c r="M239" s="109"/>
      <c r="N239" s="108"/>
      <c r="O239" s="108"/>
      <c r="P239" s="108"/>
      <c r="Q239" s="108"/>
      <c r="R239" s="108"/>
      <c r="S239" s="108"/>
      <c r="T239" s="108"/>
      <c r="U239" s="108"/>
      <c r="V239" s="108"/>
      <c r="W239" s="108"/>
      <c r="X239" s="108">
        <v>1</v>
      </c>
      <c r="Y239" s="108"/>
      <c r="Z239" s="108"/>
      <c r="AA239" s="108"/>
      <c r="AB239" s="108"/>
      <c r="AC239" s="108"/>
      <c r="AD239" s="108"/>
      <c r="AE239" s="108"/>
      <c r="AF239" s="208" t="e">
        <f>VLOOKUP(MATCH(1,U239:AD239,0),#REF!,2,0)</f>
        <v>#REF!</v>
      </c>
      <c r="AG239" s="191"/>
      <c r="AH239" s="12"/>
      <c r="AI239" s="147"/>
      <c r="AJ239" s="148"/>
      <c r="AK239" s="89"/>
    </row>
    <row r="240" spans="1:37" hidden="1" x14ac:dyDescent="0.35">
      <c r="A240" s="53">
        <v>376</v>
      </c>
      <c r="B240" s="53" t="s">
        <v>1384</v>
      </c>
      <c r="C240" s="53" t="s">
        <v>14</v>
      </c>
      <c r="D240" s="120" t="s">
        <v>1385</v>
      </c>
      <c r="E240" s="120"/>
      <c r="F240" s="120" t="s">
        <v>1386</v>
      </c>
      <c r="G240" s="117" t="s">
        <v>176</v>
      </c>
      <c r="H240" s="117"/>
      <c r="I240" s="146" t="s">
        <v>7293</v>
      </c>
      <c r="J240" s="195" t="s">
        <v>50</v>
      </c>
      <c r="K240" s="109" t="s">
        <v>287</v>
      </c>
      <c r="L240" s="109"/>
      <c r="M240" s="109"/>
      <c r="N240" s="108"/>
      <c r="O240" s="108"/>
      <c r="P240" s="108"/>
      <c r="Q240" s="108"/>
      <c r="R240" s="108"/>
      <c r="S240" s="108"/>
      <c r="T240" s="108"/>
      <c r="U240" s="108"/>
      <c r="V240" s="108"/>
      <c r="W240" s="108"/>
      <c r="X240" s="108"/>
      <c r="Y240" s="108"/>
      <c r="Z240" s="108"/>
      <c r="AA240" s="108"/>
      <c r="AB240" s="108"/>
      <c r="AC240" s="108"/>
      <c r="AD240" s="108"/>
      <c r="AE240" s="108"/>
      <c r="AF240" s="208" t="e">
        <f>VLOOKUP(MATCH(1,U240:AD240,0),#REF!,2,0)</f>
        <v>#N/A</v>
      </c>
      <c r="AG240" s="191"/>
      <c r="AH240" s="12"/>
      <c r="AI240" s="147"/>
      <c r="AJ240" s="148"/>
      <c r="AK240" s="89"/>
    </row>
    <row r="241" spans="1:37" hidden="1" x14ac:dyDescent="0.35">
      <c r="A241" s="53">
        <v>390</v>
      </c>
      <c r="B241" s="53" t="s">
        <v>1236</v>
      </c>
      <c r="C241" s="53" t="s">
        <v>14</v>
      </c>
      <c r="D241" s="120" t="s">
        <v>242</v>
      </c>
      <c r="E241" s="120"/>
      <c r="F241" s="125" t="s">
        <v>1237</v>
      </c>
      <c r="G241" s="117" t="s">
        <v>176</v>
      </c>
      <c r="H241" s="117"/>
      <c r="I241" s="146" t="s">
        <v>7383</v>
      </c>
      <c r="J241" s="195" t="s">
        <v>50</v>
      </c>
      <c r="K241" s="114" t="s">
        <v>1238</v>
      </c>
      <c r="L241" s="114"/>
      <c r="M241" s="114"/>
      <c r="N241" s="108"/>
      <c r="O241" s="108"/>
      <c r="P241" s="108"/>
      <c r="Q241" s="108"/>
      <c r="R241" s="108"/>
      <c r="S241" s="108"/>
      <c r="T241" s="108"/>
      <c r="U241" s="108"/>
      <c r="V241" s="108"/>
      <c r="W241" s="108"/>
      <c r="X241" s="108"/>
      <c r="Y241" s="108"/>
      <c r="Z241" s="108"/>
      <c r="AA241" s="108"/>
      <c r="AB241" s="108"/>
      <c r="AC241" s="108"/>
      <c r="AD241" s="108"/>
      <c r="AE241" s="108"/>
      <c r="AF241" s="208" t="e">
        <f>VLOOKUP(MATCH(1,U241:AD241,0),#REF!,2,0)</f>
        <v>#N/A</v>
      </c>
      <c r="AG241" s="191"/>
      <c r="AH241" s="12"/>
      <c r="AI241" s="147"/>
      <c r="AJ241" s="148"/>
      <c r="AK241" s="89"/>
    </row>
    <row r="242" spans="1:37" ht="52" hidden="1" x14ac:dyDescent="0.35">
      <c r="A242" s="53">
        <v>114</v>
      </c>
      <c r="B242" s="53" t="s">
        <v>1120</v>
      </c>
      <c r="C242" s="53" t="s">
        <v>63</v>
      </c>
      <c r="D242" s="89" t="s">
        <v>1121</v>
      </c>
      <c r="E242" s="89"/>
      <c r="F242" s="202" t="s">
        <v>1122</v>
      </c>
      <c r="G242" s="117" t="s">
        <v>176</v>
      </c>
      <c r="H242" s="117"/>
      <c r="I242" s="146" t="s">
        <v>63</v>
      </c>
      <c r="J242" s="195" t="s">
        <v>46</v>
      </c>
      <c r="K242" s="109" t="s">
        <v>1123</v>
      </c>
      <c r="L242" s="109"/>
      <c r="M242" s="109"/>
      <c r="N242" s="108"/>
      <c r="O242" s="108"/>
      <c r="P242" s="108"/>
      <c r="Q242" s="108"/>
      <c r="R242" s="108"/>
      <c r="S242" s="108"/>
      <c r="T242" s="108"/>
      <c r="U242" s="108"/>
      <c r="V242" s="108"/>
      <c r="W242" s="108"/>
      <c r="X242" s="108"/>
      <c r="Y242" s="108">
        <v>1</v>
      </c>
      <c r="Z242" s="108"/>
      <c r="AA242" s="108"/>
      <c r="AB242" s="108"/>
      <c r="AC242" s="108"/>
      <c r="AD242" s="108"/>
      <c r="AE242" s="108"/>
      <c r="AF242" s="208" t="e">
        <f>VLOOKUP(MATCH(1,U242:AD242,0),#REF!,2,0)</f>
        <v>#REF!</v>
      </c>
      <c r="AG242" s="191"/>
      <c r="AH242" s="12"/>
      <c r="AI242" s="147"/>
      <c r="AJ242" s="148"/>
      <c r="AK242" s="89"/>
    </row>
    <row r="243" spans="1:37" ht="409.5" hidden="1" x14ac:dyDescent="0.35">
      <c r="A243" s="53">
        <v>359</v>
      </c>
      <c r="B243" s="53" t="s">
        <v>302</v>
      </c>
      <c r="C243" s="53" t="s">
        <v>14</v>
      </c>
      <c r="D243" s="89" t="s">
        <v>35</v>
      </c>
      <c r="E243" s="89"/>
      <c r="F243" s="203" t="s">
        <v>7451</v>
      </c>
      <c r="G243" s="196" t="s">
        <v>176</v>
      </c>
      <c r="H243" s="196"/>
      <c r="I243" s="146" t="s">
        <v>7293</v>
      </c>
      <c r="J243" s="195" t="s">
        <v>50</v>
      </c>
      <c r="K243" s="199" t="s">
        <v>7452</v>
      </c>
      <c r="L243" s="199"/>
      <c r="M243" s="109" t="s">
        <v>7453</v>
      </c>
      <c r="N243" s="108"/>
      <c r="O243" s="108"/>
      <c r="P243" s="108"/>
      <c r="Q243" s="108"/>
      <c r="R243" s="108"/>
      <c r="S243" s="108"/>
      <c r="T243" s="108"/>
      <c r="U243" s="108"/>
      <c r="V243" s="108"/>
      <c r="W243" s="108"/>
      <c r="X243" s="108"/>
      <c r="Y243" s="108"/>
      <c r="Z243" s="108"/>
      <c r="AA243" s="108"/>
      <c r="AB243" s="108"/>
      <c r="AC243" s="108"/>
      <c r="AD243" s="108"/>
      <c r="AE243" s="108"/>
      <c r="AF243" s="208" t="e">
        <f>VLOOKUP(MATCH(1,U243:AD243,0),#REF!,2,0)</f>
        <v>#N/A</v>
      </c>
      <c r="AG243" s="191"/>
      <c r="AH243" s="12"/>
      <c r="AI243" s="147"/>
      <c r="AJ243" s="148"/>
      <c r="AK243" s="89"/>
    </row>
    <row r="244" spans="1:37" ht="130" hidden="1" x14ac:dyDescent="0.35">
      <c r="A244" s="53"/>
      <c r="B244" s="53" t="s">
        <v>1148</v>
      </c>
      <c r="C244" s="53" t="s">
        <v>14</v>
      </c>
      <c r="D244" s="89" t="s">
        <v>1149</v>
      </c>
      <c r="E244" s="89"/>
      <c r="F244" s="118" t="s">
        <v>1150</v>
      </c>
      <c r="G244" s="117" t="s">
        <v>176</v>
      </c>
      <c r="H244" s="117"/>
      <c r="I244" s="146"/>
      <c r="J244" s="195" t="s">
        <v>46</v>
      </c>
      <c r="K244" s="109" t="s">
        <v>7454</v>
      </c>
      <c r="L244" s="109"/>
      <c r="M244" s="109" t="s">
        <v>7455</v>
      </c>
      <c r="N244" s="108"/>
      <c r="O244" s="108"/>
      <c r="P244" s="108"/>
      <c r="Q244" s="108"/>
      <c r="R244" s="108"/>
      <c r="S244" s="108"/>
      <c r="T244" s="108"/>
      <c r="U244" s="108"/>
      <c r="V244" s="108">
        <v>1</v>
      </c>
      <c r="W244" s="108"/>
      <c r="X244" s="108"/>
      <c r="Y244" s="108"/>
      <c r="Z244" s="108"/>
      <c r="AA244" s="108"/>
      <c r="AB244" s="108"/>
      <c r="AC244" s="108"/>
      <c r="AD244" s="108"/>
      <c r="AE244" s="108"/>
      <c r="AF244" s="208" t="e">
        <f>VLOOKUP(MATCH(1,U244:AD244,0),#REF!,2,0)</f>
        <v>#REF!</v>
      </c>
      <c r="AG244" s="191"/>
      <c r="AH244" s="12"/>
      <c r="AI244" s="147"/>
      <c r="AJ244" s="148"/>
      <c r="AK244" s="89"/>
    </row>
    <row r="245" spans="1:37" ht="26" hidden="1" x14ac:dyDescent="0.35">
      <c r="A245" s="53">
        <v>4</v>
      </c>
      <c r="B245" s="53" t="s">
        <v>247</v>
      </c>
      <c r="C245" s="53" t="s">
        <v>58</v>
      </c>
      <c r="D245" s="89" t="s">
        <v>242</v>
      </c>
      <c r="E245" s="89"/>
      <c r="F245" s="89" t="s">
        <v>248</v>
      </c>
      <c r="G245" s="240" t="s">
        <v>7456</v>
      </c>
      <c r="H245" s="240"/>
      <c r="I245" s="110" t="s">
        <v>65</v>
      </c>
      <c r="J245" s="195" t="s">
        <v>46</v>
      </c>
      <c r="K245" s="150" t="s">
        <v>7457</v>
      </c>
      <c r="L245" s="150"/>
      <c r="M245" s="150" t="s">
        <v>7458</v>
      </c>
      <c r="N245" s="108"/>
      <c r="O245" s="108"/>
      <c r="P245" s="108"/>
      <c r="Q245" s="108"/>
      <c r="R245" s="108"/>
      <c r="S245" s="108"/>
      <c r="T245" s="108"/>
      <c r="U245" s="108"/>
      <c r="V245" s="108">
        <v>1</v>
      </c>
      <c r="W245" s="108"/>
      <c r="X245" s="108"/>
      <c r="Y245" s="108"/>
      <c r="Z245" s="108"/>
      <c r="AA245" s="108"/>
      <c r="AB245" s="108"/>
      <c r="AC245" s="108"/>
      <c r="AD245" s="108"/>
      <c r="AE245" s="108"/>
      <c r="AF245" s="208" t="e">
        <f>VLOOKUP(MATCH(1,U245:AD245,0),#REF!,2,0)</f>
        <v>#REF!</v>
      </c>
      <c r="AG245" s="191"/>
      <c r="AH245" s="12"/>
      <c r="AI245" s="147"/>
      <c r="AJ245" s="148"/>
      <c r="AK245" s="89"/>
    </row>
    <row r="246" spans="1:37" x14ac:dyDescent="0.35">
      <c r="A246" s="53">
        <v>79</v>
      </c>
      <c r="B246" s="53" t="s">
        <v>708</v>
      </c>
      <c r="C246" s="53" t="s">
        <v>7459</v>
      </c>
      <c r="D246" s="89" t="s">
        <v>400</v>
      </c>
      <c r="E246" s="89"/>
      <c r="F246" s="89" t="s">
        <v>710</v>
      </c>
      <c r="G246" s="119" t="s">
        <v>7460</v>
      </c>
      <c r="H246" s="119"/>
      <c r="I246" s="110"/>
      <c r="J246" s="195" t="s">
        <v>45</v>
      </c>
      <c r="K246" s="109"/>
      <c r="L246" s="109"/>
      <c r="M246" s="109"/>
      <c r="N246" s="108"/>
      <c r="O246" s="108"/>
      <c r="P246" s="108"/>
      <c r="Q246" s="108"/>
      <c r="R246" s="108"/>
      <c r="S246" s="108"/>
      <c r="T246" s="108"/>
      <c r="U246" s="108"/>
      <c r="V246" s="108"/>
      <c r="W246" s="108"/>
      <c r="X246" s="108"/>
      <c r="Y246" s="108"/>
      <c r="Z246" s="108"/>
      <c r="AA246" s="108"/>
      <c r="AB246" s="108"/>
      <c r="AC246" s="108"/>
      <c r="AD246" s="108"/>
      <c r="AE246" s="108"/>
      <c r="AF246" s="108"/>
      <c r="AG246" s="241" t="s">
        <v>712</v>
      </c>
      <c r="AH246" s="12"/>
      <c r="AI246" s="147" t="s">
        <v>181</v>
      </c>
      <c r="AJ246" s="148">
        <v>45777</v>
      </c>
      <c r="AK246" s="89"/>
    </row>
    <row r="247" spans="1:37" ht="26.5" x14ac:dyDescent="0.35">
      <c r="A247" s="53">
        <v>80</v>
      </c>
      <c r="B247" s="53" t="s">
        <v>713</v>
      </c>
      <c r="C247" s="53" t="s">
        <v>7459</v>
      </c>
      <c r="D247" s="89" t="s">
        <v>400</v>
      </c>
      <c r="E247" s="89"/>
      <c r="F247" s="89" t="s">
        <v>714</v>
      </c>
      <c r="G247" s="119" t="s">
        <v>7460</v>
      </c>
      <c r="H247" s="119"/>
      <c r="I247" s="110"/>
      <c r="J247" s="195" t="s">
        <v>45</v>
      </c>
      <c r="K247" s="109"/>
      <c r="L247" s="109"/>
      <c r="M247" s="109"/>
      <c r="N247" s="108"/>
      <c r="O247" s="108"/>
      <c r="P247" s="108"/>
      <c r="Q247" s="108"/>
      <c r="R247" s="108"/>
      <c r="S247" s="108"/>
      <c r="T247" s="108"/>
      <c r="U247" s="108"/>
      <c r="V247" s="108"/>
      <c r="W247" s="108"/>
      <c r="X247" s="108"/>
      <c r="Y247" s="108"/>
      <c r="Z247" s="108"/>
      <c r="AA247" s="108"/>
      <c r="AB247" s="108"/>
      <c r="AC247" s="108"/>
      <c r="AD247" s="108"/>
      <c r="AE247" s="108"/>
      <c r="AF247" s="108"/>
      <c r="AG247" s="242" t="s">
        <v>715</v>
      </c>
      <c r="AH247" s="12"/>
      <c r="AI247" s="147" t="s">
        <v>181</v>
      </c>
      <c r="AJ247" s="148">
        <v>45777</v>
      </c>
      <c r="AK247" s="89"/>
    </row>
    <row r="248" spans="1:37" x14ac:dyDescent="0.35">
      <c r="A248" s="53">
        <v>81</v>
      </c>
      <c r="B248" s="53" t="s">
        <v>716</v>
      </c>
      <c r="C248" s="53" t="s">
        <v>7461</v>
      </c>
      <c r="D248" s="89" t="s">
        <v>400</v>
      </c>
      <c r="E248" s="89"/>
      <c r="F248" s="89" t="s">
        <v>718</v>
      </c>
      <c r="G248" s="119" t="s">
        <v>7460</v>
      </c>
      <c r="H248" s="119"/>
      <c r="I248" s="110"/>
      <c r="J248" s="195" t="s">
        <v>45</v>
      </c>
      <c r="K248" s="109"/>
      <c r="L248" s="109"/>
      <c r="M248" s="109"/>
      <c r="N248" s="108"/>
      <c r="O248" s="108"/>
      <c r="P248" s="108"/>
      <c r="Q248" s="108"/>
      <c r="R248" s="108"/>
      <c r="S248" s="108"/>
      <c r="T248" s="108"/>
      <c r="U248" s="108"/>
      <c r="V248" s="108"/>
      <c r="W248" s="108"/>
      <c r="X248" s="108"/>
      <c r="Y248" s="108"/>
      <c r="Z248" s="108"/>
      <c r="AA248" s="108"/>
      <c r="AB248" s="108"/>
      <c r="AC248" s="108"/>
      <c r="AD248" s="108"/>
      <c r="AE248" s="108"/>
      <c r="AF248" s="108"/>
      <c r="AG248" s="241" t="s">
        <v>719</v>
      </c>
      <c r="AH248" s="12"/>
      <c r="AI248" s="147" t="s">
        <v>181</v>
      </c>
      <c r="AJ248" s="148">
        <v>45777</v>
      </c>
      <c r="AK248" s="89"/>
    </row>
    <row r="249" spans="1:37" x14ac:dyDescent="0.35">
      <c r="A249" s="53">
        <v>169</v>
      </c>
      <c r="B249" s="53" t="s">
        <v>739</v>
      </c>
      <c r="C249" s="53" t="s">
        <v>7461</v>
      </c>
      <c r="D249" s="89" t="s">
        <v>104</v>
      </c>
      <c r="E249" s="89"/>
      <c r="F249" s="89" t="s">
        <v>740</v>
      </c>
      <c r="G249" s="119" t="s">
        <v>7460</v>
      </c>
      <c r="H249" s="119"/>
      <c r="I249" s="110"/>
      <c r="J249" s="195" t="s">
        <v>45</v>
      </c>
      <c r="K249" s="109"/>
      <c r="L249" s="109"/>
      <c r="M249" s="109"/>
      <c r="N249" s="108"/>
      <c r="O249" s="108"/>
      <c r="P249" s="108"/>
      <c r="Q249" s="108"/>
      <c r="R249" s="108"/>
      <c r="S249" s="108"/>
      <c r="T249" s="108"/>
      <c r="U249" s="108"/>
      <c r="V249" s="108"/>
      <c r="W249" s="108"/>
      <c r="X249" s="108"/>
      <c r="Y249" s="108"/>
      <c r="Z249" s="108"/>
      <c r="AA249" s="108"/>
      <c r="AB249" s="108"/>
      <c r="AC249" s="108"/>
      <c r="AD249" s="108"/>
      <c r="AE249" s="108"/>
      <c r="AF249" s="108"/>
      <c r="AG249" s="241" t="s">
        <v>741</v>
      </c>
      <c r="AH249" s="12"/>
      <c r="AI249" s="147" t="s">
        <v>181</v>
      </c>
      <c r="AJ249" s="148">
        <v>45777</v>
      </c>
      <c r="AK249" s="89"/>
    </row>
    <row r="250" spans="1:37" x14ac:dyDescent="0.35">
      <c r="A250" s="53">
        <v>170</v>
      </c>
      <c r="B250" s="53" t="s">
        <v>761</v>
      </c>
      <c r="C250" s="53" t="s">
        <v>7461</v>
      </c>
      <c r="D250" s="89" t="s">
        <v>104</v>
      </c>
      <c r="E250" s="89"/>
      <c r="F250" s="89" t="s">
        <v>762</v>
      </c>
      <c r="G250" s="119" t="s">
        <v>7460</v>
      </c>
      <c r="H250" s="119"/>
      <c r="I250" s="110"/>
      <c r="J250" s="195" t="s">
        <v>45</v>
      </c>
      <c r="K250" s="109"/>
      <c r="L250" s="109"/>
      <c r="M250" s="109"/>
      <c r="N250" s="108"/>
      <c r="O250" s="108"/>
      <c r="P250" s="108"/>
      <c r="Q250" s="108"/>
      <c r="R250" s="108"/>
      <c r="S250" s="108"/>
      <c r="T250" s="108"/>
      <c r="U250" s="108"/>
      <c r="V250" s="108"/>
      <c r="W250" s="108"/>
      <c r="X250" s="108"/>
      <c r="Y250" s="108"/>
      <c r="Z250" s="108"/>
      <c r="AA250" s="108"/>
      <c r="AB250" s="108"/>
      <c r="AC250" s="108"/>
      <c r="AD250" s="108"/>
      <c r="AE250" s="108"/>
      <c r="AF250" s="108"/>
      <c r="AG250" s="214" t="s">
        <v>763</v>
      </c>
      <c r="AH250" s="12"/>
      <c r="AI250" s="147" t="s">
        <v>181</v>
      </c>
      <c r="AJ250" s="148">
        <v>45777</v>
      </c>
      <c r="AK250" s="89"/>
    </row>
    <row r="251" spans="1:37" x14ac:dyDescent="0.35">
      <c r="A251" s="53">
        <v>171</v>
      </c>
      <c r="B251" s="53" t="s">
        <v>764</v>
      </c>
      <c r="C251" s="53" t="s">
        <v>7461</v>
      </c>
      <c r="D251" s="89" t="s">
        <v>104</v>
      </c>
      <c r="E251" s="89"/>
      <c r="F251" s="89" t="s">
        <v>765</v>
      </c>
      <c r="G251" s="119" t="s">
        <v>7460</v>
      </c>
      <c r="H251" s="119"/>
      <c r="I251" s="110"/>
      <c r="J251" s="195" t="s">
        <v>45</v>
      </c>
      <c r="K251" s="109"/>
      <c r="L251" s="109"/>
      <c r="M251" s="109"/>
      <c r="N251" s="108"/>
      <c r="O251" s="108"/>
      <c r="P251" s="108"/>
      <c r="Q251" s="108"/>
      <c r="R251" s="108"/>
      <c r="S251" s="108"/>
      <c r="T251" s="108"/>
      <c r="U251" s="108"/>
      <c r="V251" s="108"/>
      <c r="W251" s="108"/>
      <c r="X251" s="108"/>
      <c r="Y251" s="108"/>
      <c r="Z251" s="108"/>
      <c r="AA251" s="108"/>
      <c r="AB251" s="108"/>
      <c r="AC251" s="108"/>
      <c r="AD251" s="108"/>
      <c r="AE251" s="108"/>
      <c r="AF251" s="108"/>
      <c r="AG251" s="214" t="s">
        <v>766</v>
      </c>
      <c r="AH251" s="12"/>
      <c r="AI251" s="147" t="s">
        <v>181</v>
      </c>
      <c r="AJ251" s="148">
        <v>45777</v>
      </c>
      <c r="AK251" s="89"/>
    </row>
    <row r="252" spans="1:37" x14ac:dyDescent="0.35">
      <c r="A252" s="53">
        <v>172</v>
      </c>
      <c r="B252" s="53" t="s">
        <v>775</v>
      </c>
      <c r="C252" s="53" t="s">
        <v>7461</v>
      </c>
      <c r="D252" s="89" t="s">
        <v>104</v>
      </c>
      <c r="E252" s="89"/>
      <c r="F252" s="89" t="s">
        <v>776</v>
      </c>
      <c r="G252" s="119" t="s">
        <v>7460</v>
      </c>
      <c r="H252" s="119"/>
      <c r="I252" s="110"/>
      <c r="J252" s="195" t="s">
        <v>45</v>
      </c>
      <c r="K252" s="109"/>
      <c r="L252" s="109"/>
      <c r="M252" s="109"/>
      <c r="N252" s="108"/>
      <c r="O252" s="108"/>
      <c r="P252" s="108"/>
      <c r="Q252" s="108"/>
      <c r="R252" s="108"/>
      <c r="S252" s="108"/>
      <c r="T252" s="108"/>
      <c r="U252" s="108"/>
      <c r="V252" s="108"/>
      <c r="W252" s="108"/>
      <c r="X252" s="108"/>
      <c r="Y252" s="108"/>
      <c r="Z252" s="108"/>
      <c r="AA252" s="108"/>
      <c r="AB252" s="108"/>
      <c r="AC252" s="108"/>
      <c r="AD252" s="108"/>
      <c r="AE252" s="108"/>
      <c r="AF252" s="108"/>
      <c r="AG252" s="214" t="s">
        <v>777</v>
      </c>
      <c r="AH252" s="12"/>
      <c r="AI252" s="147" t="s">
        <v>181</v>
      </c>
      <c r="AJ252" s="148">
        <v>45777</v>
      </c>
      <c r="AK252" s="89"/>
    </row>
    <row r="253" spans="1:37" x14ac:dyDescent="0.35">
      <c r="A253" s="53">
        <v>173</v>
      </c>
      <c r="B253" s="53" t="s">
        <v>782</v>
      </c>
      <c r="C253" s="53" t="s">
        <v>7461</v>
      </c>
      <c r="D253" s="89" t="s">
        <v>104</v>
      </c>
      <c r="E253" s="89"/>
      <c r="F253" s="89" t="s">
        <v>783</v>
      </c>
      <c r="G253" s="119" t="s">
        <v>7460</v>
      </c>
      <c r="H253" s="119"/>
      <c r="I253" s="110"/>
      <c r="J253" s="195" t="s">
        <v>45</v>
      </c>
      <c r="K253" s="155"/>
      <c r="L253" s="155"/>
      <c r="M253" s="155"/>
      <c r="N253" s="108"/>
      <c r="O253" s="108"/>
      <c r="P253" s="108"/>
      <c r="Q253" s="108"/>
      <c r="R253" s="108"/>
      <c r="S253" s="108"/>
      <c r="T253" s="108"/>
      <c r="U253" s="108"/>
      <c r="V253" s="108"/>
      <c r="W253" s="108"/>
      <c r="X253" s="108"/>
      <c r="Y253" s="108"/>
      <c r="Z253" s="108"/>
      <c r="AA253" s="108"/>
      <c r="AB253" s="108"/>
      <c r="AC253" s="108"/>
      <c r="AD253" s="108"/>
      <c r="AE253" s="108"/>
      <c r="AF253" s="108"/>
      <c r="AG253" s="214" t="s">
        <v>784</v>
      </c>
      <c r="AH253" s="12"/>
      <c r="AI253" s="147" t="s">
        <v>181</v>
      </c>
      <c r="AJ253" s="148">
        <v>45777</v>
      </c>
      <c r="AK253" s="89"/>
    </row>
    <row r="254" spans="1:37" x14ac:dyDescent="0.35">
      <c r="A254" s="53">
        <v>174</v>
      </c>
      <c r="B254" s="53" t="s">
        <v>785</v>
      </c>
      <c r="C254" s="53" t="s">
        <v>7461</v>
      </c>
      <c r="D254" s="89" t="s">
        <v>104</v>
      </c>
      <c r="E254" s="89"/>
      <c r="F254" s="89" t="s">
        <v>786</v>
      </c>
      <c r="G254" s="119" t="s">
        <v>7460</v>
      </c>
      <c r="H254" s="119"/>
      <c r="I254" s="110"/>
      <c r="J254" s="195" t="s">
        <v>45</v>
      </c>
      <c r="K254" s="155"/>
      <c r="L254" s="155"/>
      <c r="M254" s="155"/>
      <c r="N254" s="108"/>
      <c r="O254" s="108"/>
      <c r="P254" s="108"/>
      <c r="Q254" s="108"/>
      <c r="R254" s="108"/>
      <c r="S254" s="108"/>
      <c r="T254" s="108"/>
      <c r="U254" s="108"/>
      <c r="V254" s="108"/>
      <c r="W254" s="108"/>
      <c r="X254" s="108"/>
      <c r="Y254" s="108"/>
      <c r="Z254" s="108"/>
      <c r="AA254" s="108"/>
      <c r="AB254" s="108"/>
      <c r="AC254" s="108"/>
      <c r="AD254" s="108"/>
      <c r="AE254" s="108"/>
      <c r="AF254" s="108"/>
      <c r="AG254" s="214" t="s">
        <v>787</v>
      </c>
      <c r="AH254" s="12"/>
      <c r="AI254" s="147" t="s">
        <v>181</v>
      </c>
      <c r="AJ254" s="148">
        <v>45777</v>
      </c>
      <c r="AK254" s="89"/>
    </row>
    <row r="255" spans="1:37" x14ac:dyDescent="0.35">
      <c r="A255" s="53">
        <v>175</v>
      </c>
      <c r="B255" s="53" t="s">
        <v>1355</v>
      </c>
      <c r="C255" s="53" t="s">
        <v>7461</v>
      </c>
      <c r="D255" s="120" t="s">
        <v>104</v>
      </c>
      <c r="E255" s="120"/>
      <c r="F255" s="120" t="s">
        <v>730</v>
      </c>
      <c r="G255" s="119" t="s">
        <v>7460</v>
      </c>
      <c r="H255" s="119"/>
      <c r="I255" s="110"/>
      <c r="J255" s="195" t="s">
        <v>45</v>
      </c>
      <c r="K255" s="109"/>
      <c r="L255" s="109"/>
      <c r="M255" s="109"/>
      <c r="N255" s="108"/>
      <c r="O255" s="108"/>
      <c r="P255" s="108"/>
      <c r="Q255" s="108"/>
      <c r="R255" s="108"/>
      <c r="S255" s="108"/>
      <c r="T255" s="108"/>
      <c r="U255" s="108"/>
      <c r="V255" s="108"/>
      <c r="W255" s="108"/>
      <c r="X255" s="108"/>
      <c r="Y255" s="108"/>
      <c r="Z255" s="108"/>
      <c r="AA255" s="108"/>
      <c r="AB255" s="108"/>
      <c r="AC255" s="108"/>
      <c r="AD255" s="108"/>
      <c r="AE255" s="108"/>
      <c r="AF255" s="108"/>
      <c r="AG255" s="214" t="s">
        <v>732</v>
      </c>
      <c r="AH255" s="12"/>
      <c r="AI255" s="147" t="s">
        <v>181</v>
      </c>
      <c r="AJ255" s="148">
        <v>45777</v>
      </c>
      <c r="AK255" s="89"/>
    </row>
    <row r="256" spans="1:37" x14ac:dyDescent="0.35">
      <c r="A256" s="53">
        <v>222</v>
      </c>
      <c r="B256" s="53" t="s">
        <v>720</v>
      </c>
      <c r="C256" s="53" t="s">
        <v>7459</v>
      </c>
      <c r="D256" s="89" t="s">
        <v>105</v>
      </c>
      <c r="E256" s="89"/>
      <c r="F256" s="89" t="s">
        <v>721</v>
      </c>
      <c r="G256" s="119" t="s">
        <v>7460</v>
      </c>
      <c r="H256" s="119"/>
      <c r="I256" s="110"/>
      <c r="J256" s="195" t="s">
        <v>45</v>
      </c>
      <c r="K256" s="109"/>
      <c r="L256" s="109"/>
      <c r="M256" s="109"/>
      <c r="N256" s="108"/>
      <c r="O256" s="108"/>
      <c r="P256" s="108"/>
      <c r="Q256" s="108"/>
      <c r="R256" s="108"/>
      <c r="S256" s="108"/>
      <c r="T256" s="108"/>
      <c r="U256" s="108"/>
      <c r="V256" s="108"/>
      <c r="W256" s="108"/>
      <c r="X256" s="108"/>
      <c r="Y256" s="108"/>
      <c r="Z256" s="108"/>
      <c r="AA256" s="108"/>
      <c r="AB256" s="108"/>
      <c r="AC256" s="108"/>
      <c r="AD256" s="108"/>
      <c r="AE256" s="108"/>
      <c r="AF256" s="108"/>
      <c r="AG256" s="241" t="s">
        <v>722</v>
      </c>
      <c r="AH256" s="12"/>
      <c r="AI256" s="147" t="s">
        <v>181</v>
      </c>
      <c r="AJ256" s="148">
        <v>45777</v>
      </c>
      <c r="AK256" s="89"/>
    </row>
    <row r="257" spans="1:37" x14ac:dyDescent="0.35">
      <c r="A257" s="53">
        <v>223</v>
      </c>
      <c r="B257" s="53" t="s">
        <v>733</v>
      </c>
      <c r="C257" s="53" t="s">
        <v>7459</v>
      </c>
      <c r="D257" s="89" t="s">
        <v>105</v>
      </c>
      <c r="E257" s="89"/>
      <c r="F257" s="89" t="s">
        <v>734</v>
      </c>
      <c r="G257" s="119" t="s">
        <v>7460</v>
      </c>
      <c r="H257" s="119"/>
      <c r="I257" s="110"/>
      <c r="J257" s="195" t="s">
        <v>45</v>
      </c>
      <c r="K257" s="109"/>
      <c r="L257" s="109"/>
      <c r="M257" s="109"/>
      <c r="N257" s="108"/>
      <c r="O257" s="108"/>
      <c r="P257" s="108"/>
      <c r="Q257" s="108"/>
      <c r="R257" s="108"/>
      <c r="S257" s="108"/>
      <c r="T257" s="108"/>
      <c r="U257" s="108"/>
      <c r="V257" s="108"/>
      <c r="W257" s="108"/>
      <c r="X257" s="108"/>
      <c r="Y257" s="108"/>
      <c r="Z257" s="108"/>
      <c r="AA257" s="108"/>
      <c r="AB257" s="108"/>
      <c r="AC257" s="108"/>
      <c r="AD257" s="108"/>
      <c r="AE257" s="108"/>
      <c r="AF257" s="108"/>
      <c r="AG257" s="241" t="s">
        <v>735</v>
      </c>
      <c r="AH257" s="12"/>
      <c r="AI257" s="147" t="s">
        <v>181</v>
      </c>
      <c r="AJ257" s="148">
        <v>45777</v>
      </c>
      <c r="AK257" s="89"/>
    </row>
    <row r="258" spans="1:37" x14ac:dyDescent="0.35">
      <c r="A258" s="53">
        <v>224</v>
      </c>
      <c r="B258" s="53" t="s">
        <v>736</v>
      </c>
      <c r="C258" s="53" t="s">
        <v>7459</v>
      </c>
      <c r="D258" s="89" t="s">
        <v>105</v>
      </c>
      <c r="E258" s="89"/>
      <c r="F258" s="89" t="s">
        <v>737</v>
      </c>
      <c r="G258" s="119" t="s">
        <v>7460</v>
      </c>
      <c r="H258" s="119"/>
      <c r="I258" s="110"/>
      <c r="J258" s="195" t="s">
        <v>45</v>
      </c>
      <c r="K258" s="109"/>
      <c r="L258" s="109"/>
      <c r="M258" s="109"/>
      <c r="N258" s="108"/>
      <c r="O258" s="108"/>
      <c r="P258" s="108"/>
      <c r="Q258" s="108"/>
      <c r="R258" s="108"/>
      <c r="S258" s="108"/>
      <c r="T258" s="108"/>
      <c r="U258" s="108"/>
      <c r="V258" s="108"/>
      <c r="W258" s="108"/>
      <c r="X258" s="108"/>
      <c r="Y258" s="108"/>
      <c r="Z258" s="108"/>
      <c r="AA258" s="108"/>
      <c r="AB258" s="108"/>
      <c r="AC258" s="108"/>
      <c r="AD258" s="108"/>
      <c r="AE258" s="108"/>
      <c r="AF258" s="108"/>
      <c r="AG258" s="241" t="s">
        <v>738</v>
      </c>
      <c r="AH258" s="12"/>
      <c r="AI258" s="147" t="s">
        <v>181</v>
      </c>
      <c r="AJ258" s="148">
        <v>45777</v>
      </c>
      <c r="AK258" s="89"/>
    </row>
    <row r="259" spans="1:37" x14ac:dyDescent="0.35">
      <c r="A259" s="53">
        <v>225</v>
      </c>
      <c r="B259" s="53" t="s">
        <v>744</v>
      </c>
      <c r="C259" s="53" t="s">
        <v>7459</v>
      </c>
      <c r="D259" s="89" t="s">
        <v>105</v>
      </c>
      <c r="E259" s="89"/>
      <c r="F259" s="89" t="s">
        <v>745</v>
      </c>
      <c r="G259" s="119" t="s">
        <v>7460</v>
      </c>
      <c r="H259" s="119"/>
      <c r="I259" s="110"/>
      <c r="J259" s="195" t="s">
        <v>45</v>
      </c>
      <c r="K259" s="109"/>
      <c r="L259" s="109"/>
      <c r="M259" s="109"/>
      <c r="N259" s="108"/>
      <c r="O259" s="108"/>
      <c r="P259" s="108"/>
      <c r="Q259" s="108"/>
      <c r="R259" s="108"/>
      <c r="S259" s="108"/>
      <c r="T259" s="108"/>
      <c r="U259" s="108"/>
      <c r="V259" s="108"/>
      <c r="W259" s="108"/>
      <c r="X259" s="108"/>
      <c r="Y259" s="108"/>
      <c r="Z259" s="108"/>
      <c r="AA259" s="108"/>
      <c r="AB259" s="108"/>
      <c r="AC259" s="108"/>
      <c r="AD259" s="108"/>
      <c r="AE259" s="108"/>
      <c r="AF259" s="108"/>
      <c r="AG259" s="214" t="s">
        <v>746</v>
      </c>
      <c r="AH259" s="12"/>
      <c r="AI259" s="147" t="s">
        <v>181</v>
      </c>
      <c r="AJ259" s="148">
        <v>45777</v>
      </c>
      <c r="AK259" s="89"/>
    </row>
    <row r="260" spans="1:37" x14ac:dyDescent="0.35">
      <c r="A260" s="53">
        <v>226</v>
      </c>
      <c r="B260" s="53" t="s">
        <v>747</v>
      </c>
      <c r="C260" s="53" t="s">
        <v>7459</v>
      </c>
      <c r="D260" s="89" t="s">
        <v>105</v>
      </c>
      <c r="E260" s="89"/>
      <c r="F260" s="89" t="s">
        <v>748</v>
      </c>
      <c r="G260" s="119" t="s">
        <v>7460</v>
      </c>
      <c r="H260" s="119"/>
      <c r="I260" s="110"/>
      <c r="J260" s="195" t="s">
        <v>45</v>
      </c>
      <c r="K260" s="155"/>
      <c r="L260" s="155"/>
      <c r="M260" s="155"/>
      <c r="N260" s="108"/>
      <c r="O260" s="108"/>
      <c r="P260" s="108"/>
      <c r="Q260" s="108"/>
      <c r="R260" s="108"/>
      <c r="S260" s="108"/>
      <c r="T260" s="108"/>
      <c r="U260" s="108"/>
      <c r="V260" s="108"/>
      <c r="W260" s="108"/>
      <c r="X260" s="108"/>
      <c r="Y260" s="108"/>
      <c r="Z260" s="108"/>
      <c r="AA260" s="108"/>
      <c r="AB260" s="108"/>
      <c r="AC260" s="108"/>
      <c r="AD260" s="108"/>
      <c r="AE260" s="108"/>
      <c r="AF260" s="108"/>
      <c r="AG260" s="214" t="s">
        <v>749</v>
      </c>
      <c r="AH260" s="12"/>
      <c r="AI260" s="147" t="s">
        <v>181</v>
      </c>
      <c r="AJ260" s="148">
        <v>45777</v>
      </c>
      <c r="AK260" s="89"/>
    </row>
    <row r="261" spans="1:37" x14ac:dyDescent="0.35">
      <c r="A261" s="53">
        <v>227</v>
      </c>
      <c r="B261" s="53" t="s">
        <v>750</v>
      </c>
      <c r="C261" s="53" t="s">
        <v>7459</v>
      </c>
      <c r="D261" s="89" t="s">
        <v>105</v>
      </c>
      <c r="E261" s="89"/>
      <c r="F261" s="89" t="s">
        <v>751</v>
      </c>
      <c r="G261" s="119" t="s">
        <v>7460</v>
      </c>
      <c r="H261" s="119"/>
      <c r="I261" s="110"/>
      <c r="J261" s="195" t="s">
        <v>45</v>
      </c>
      <c r="K261" s="109"/>
      <c r="L261" s="109"/>
      <c r="M261" s="109"/>
      <c r="N261" s="108"/>
      <c r="O261" s="108"/>
      <c r="P261" s="108"/>
      <c r="Q261" s="108"/>
      <c r="R261" s="108"/>
      <c r="S261" s="108"/>
      <c r="T261" s="108"/>
      <c r="U261" s="108"/>
      <c r="V261" s="108"/>
      <c r="W261" s="108"/>
      <c r="X261" s="108"/>
      <c r="Y261" s="108"/>
      <c r="Z261" s="108"/>
      <c r="AA261" s="108"/>
      <c r="AB261" s="108"/>
      <c r="AC261" s="108"/>
      <c r="AD261" s="108"/>
      <c r="AE261" s="108"/>
      <c r="AF261" s="108"/>
      <c r="AG261" s="214" t="s">
        <v>752</v>
      </c>
      <c r="AH261" s="12"/>
      <c r="AI261" s="147" t="s">
        <v>181</v>
      </c>
      <c r="AJ261" s="148">
        <v>45777</v>
      </c>
      <c r="AK261" s="89"/>
    </row>
    <row r="262" spans="1:37" ht="234" hidden="1" x14ac:dyDescent="0.35">
      <c r="A262" s="53">
        <v>233</v>
      </c>
      <c r="B262" s="53" t="s">
        <v>753</v>
      </c>
      <c r="C262" s="53" t="s">
        <v>7461</v>
      </c>
      <c r="D262" s="89" t="s">
        <v>104</v>
      </c>
      <c r="E262" s="89"/>
      <c r="F262" s="89" t="s">
        <v>754</v>
      </c>
      <c r="G262" s="119" t="s">
        <v>7460</v>
      </c>
      <c r="H262" s="119"/>
      <c r="I262" s="153" t="s">
        <v>7462</v>
      </c>
      <c r="J262" s="195" t="s">
        <v>50</v>
      </c>
      <c r="K262" s="153" t="s">
        <v>949</v>
      </c>
      <c r="L262" s="153"/>
      <c r="M262" s="153"/>
      <c r="N262" s="108"/>
      <c r="O262" s="108"/>
      <c r="P262" s="108"/>
      <c r="Q262" s="108"/>
      <c r="R262" s="108"/>
      <c r="S262" s="108"/>
      <c r="T262" s="108"/>
      <c r="U262" s="108"/>
      <c r="V262" s="108"/>
      <c r="W262" s="108"/>
      <c r="X262" s="108"/>
      <c r="Y262" s="108"/>
      <c r="Z262" s="108"/>
      <c r="AA262" s="108"/>
      <c r="AB262" s="108"/>
      <c r="AC262" s="108"/>
      <c r="AD262" s="108"/>
      <c r="AE262" s="108"/>
      <c r="AF262" s="208" t="e">
        <f>VLOOKUP(MATCH(1,U262:AD262,0),#REF!,2,0)</f>
        <v>#N/A</v>
      </c>
      <c r="AG262" s="191"/>
      <c r="AH262" s="12"/>
      <c r="AI262" s="147"/>
      <c r="AJ262" s="148"/>
      <c r="AK262" s="89"/>
    </row>
    <row r="263" spans="1:37" x14ac:dyDescent="0.35">
      <c r="A263" s="53">
        <v>343</v>
      </c>
      <c r="B263" s="53" t="s">
        <v>758</v>
      </c>
      <c r="C263" s="53" t="s">
        <v>7461</v>
      </c>
      <c r="D263" s="89" t="s">
        <v>104</v>
      </c>
      <c r="E263" s="89"/>
      <c r="F263" s="133" t="s">
        <v>759</v>
      </c>
      <c r="G263" s="119" t="s">
        <v>7460</v>
      </c>
      <c r="H263" s="119"/>
      <c r="I263" s="110"/>
      <c r="J263" s="195" t="s">
        <v>45</v>
      </c>
      <c r="K263" s="153"/>
      <c r="L263" s="153"/>
      <c r="M263" s="153"/>
      <c r="N263" s="108"/>
      <c r="O263" s="108"/>
      <c r="P263" s="108"/>
      <c r="Q263" s="108"/>
      <c r="R263" s="108"/>
      <c r="S263" s="108"/>
      <c r="T263" s="108"/>
      <c r="U263" s="108"/>
      <c r="V263" s="108"/>
      <c r="W263" s="108"/>
      <c r="X263" s="108"/>
      <c r="Y263" s="108"/>
      <c r="Z263" s="108"/>
      <c r="AA263" s="108"/>
      <c r="AB263" s="108"/>
      <c r="AC263" s="108"/>
      <c r="AD263" s="108"/>
      <c r="AE263" s="108"/>
      <c r="AF263" s="108"/>
      <c r="AG263" s="214" t="s">
        <v>760</v>
      </c>
      <c r="AH263" s="12"/>
      <c r="AI263" s="147" t="s">
        <v>181</v>
      </c>
      <c r="AJ263" s="148">
        <v>45777</v>
      </c>
      <c r="AK263" s="89"/>
    </row>
    <row r="264" spans="1:37" x14ac:dyDescent="0.35">
      <c r="A264" s="53">
        <v>344</v>
      </c>
      <c r="B264" s="53" t="s">
        <v>767</v>
      </c>
      <c r="C264" s="53" t="s">
        <v>7461</v>
      </c>
      <c r="D264" s="89" t="s">
        <v>104</v>
      </c>
      <c r="E264" s="89"/>
      <c r="F264" s="89" t="s">
        <v>768</v>
      </c>
      <c r="G264" s="119" t="s">
        <v>7460</v>
      </c>
      <c r="H264" s="119"/>
      <c r="I264" s="110"/>
      <c r="J264" s="195" t="s">
        <v>45</v>
      </c>
      <c r="K264" s="153" t="s">
        <v>7463</v>
      </c>
      <c r="L264" s="153"/>
      <c r="M264" s="153"/>
      <c r="N264" s="108"/>
      <c r="O264" s="108"/>
      <c r="P264" s="108"/>
      <c r="Q264" s="108"/>
      <c r="R264" s="108"/>
      <c r="S264" s="108"/>
      <c r="T264" s="108"/>
      <c r="U264" s="108"/>
      <c r="V264" s="108"/>
      <c r="W264" s="108"/>
      <c r="X264" s="108"/>
      <c r="Y264" s="108"/>
      <c r="Z264" s="108"/>
      <c r="AA264" s="108"/>
      <c r="AB264" s="108"/>
      <c r="AC264" s="108"/>
      <c r="AD264" s="108"/>
      <c r="AE264" s="108"/>
      <c r="AF264" s="108"/>
      <c r="AG264" s="214" t="s">
        <v>769</v>
      </c>
      <c r="AH264" s="12"/>
      <c r="AI264" s="147" t="s">
        <v>181</v>
      </c>
      <c r="AJ264" s="148">
        <v>45777</v>
      </c>
      <c r="AK264" s="89"/>
    </row>
    <row r="265" spans="1:37" ht="409.5" hidden="1" x14ac:dyDescent="0.35">
      <c r="A265" s="53">
        <v>345</v>
      </c>
      <c r="B265" s="53" t="s">
        <v>770</v>
      </c>
      <c r="C265" s="53" t="s">
        <v>7461</v>
      </c>
      <c r="D265" s="133" t="s">
        <v>104</v>
      </c>
      <c r="E265" s="133"/>
      <c r="F265" s="133" t="s">
        <v>771</v>
      </c>
      <c r="G265" s="119" t="s">
        <v>7460</v>
      </c>
      <c r="H265" s="119"/>
      <c r="I265" s="195"/>
      <c r="J265" s="195" t="s">
        <v>46</v>
      </c>
      <c r="K265" s="153" t="s">
        <v>7464</v>
      </c>
      <c r="L265" s="243"/>
      <c r="M265" s="153"/>
      <c r="N265" s="108"/>
      <c r="O265" s="108"/>
      <c r="P265" s="108"/>
      <c r="Q265" s="108"/>
      <c r="R265" s="108"/>
      <c r="S265" s="108"/>
      <c r="T265" s="108"/>
      <c r="U265" s="108"/>
      <c r="V265" s="108"/>
      <c r="W265" s="108"/>
      <c r="X265" s="108"/>
      <c r="Y265" s="108"/>
      <c r="Z265" s="108"/>
      <c r="AA265" s="108"/>
      <c r="AB265" s="108"/>
      <c r="AC265" s="108"/>
      <c r="AD265" s="108"/>
      <c r="AE265" s="108"/>
      <c r="AF265" s="208" t="e">
        <f>VLOOKUP(MATCH(1,U265:AD265,0),#REF!,2,0)</f>
        <v>#N/A</v>
      </c>
      <c r="AG265" s="191"/>
      <c r="AH265" s="12"/>
      <c r="AI265" s="147"/>
      <c r="AJ265" s="148"/>
      <c r="AK265" s="89"/>
    </row>
    <row r="266" spans="1:37" x14ac:dyDescent="0.35">
      <c r="A266" s="53">
        <v>374</v>
      </c>
      <c r="B266" s="53" t="s">
        <v>729</v>
      </c>
      <c r="C266" s="53" t="s">
        <v>7459</v>
      </c>
      <c r="D266" s="89" t="s">
        <v>105</v>
      </c>
      <c r="E266" s="89"/>
      <c r="F266" s="89" t="s">
        <v>730</v>
      </c>
      <c r="G266" s="119" t="s">
        <v>7460</v>
      </c>
      <c r="H266" s="119"/>
      <c r="I266" s="110"/>
      <c r="J266" s="195" t="s">
        <v>45</v>
      </c>
      <c r="K266" s="153"/>
      <c r="L266" s="153"/>
      <c r="M266" s="153"/>
      <c r="N266" s="108"/>
      <c r="O266" s="108"/>
      <c r="P266" s="108"/>
      <c r="Q266" s="108"/>
      <c r="R266" s="108"/>
      <c r="S266" s="108"/>
      <c r="T266" s="108"/>
      <c r="U266" s="108"/>
      <c r="V266" s="108"/>
      <c r="W266" s="108"/>
      <c r="X266" s="108"/>
      <c r="Y266" s="108"/>
      <c r="Z266" s="108"/>
      <c r="AA266" s="108"/>
      <c r="AB266" s="108"/>
      <c r="AC266" s="108"/>
      <c r="AD266" s="108"/>
      <c r="AE266" s="108"/>
      <c r="AF266" s="108"/>
      <c r="AG266" s="241" t="s">
        <v>731</v>
      </c>
      <c r="AH266" s="12"/>
      <c r="AI266" s="147" t="s">
        <v>181</v>
      </c>
      <c r="AJ266" s="148">
        <v>45777</v>
      </c>
      <c r="AK266" s="89"/>
    </row>
    <row r="267" spans="1:37" x14ac:dyDescent="0.35">
      <c r="A267" s="53">
        <v>375</v>
      </c>
      <c r="B267" s="53" t="s">
        <v>742</v>
      </c>
      <c r="C267" s="53" t="s">
        <v>7459</v>
      </c>
      <c r="D267" s="89" t="s">
        <v>105</v>
      </c>
      <c r="E267" s="89"/>
      <c r="F267" s="89" t="s">
        <v>740</v>
      </c>
      <c r="G267" s="119" t="s">
        <v>7460</v>
      </c>
      <c r="H267" s="119"/>
      <c r="I267" s="110"/>
      <c r="J267" s="195" t="s">
        <v>45</v>
      </c>
      <c r="K267" s="153"/>
      <c r="L267" s="153"/>
      <c r="M267" s="153"/>
      <c r="N267" s="108"/>
      <c r="O267" s="108"/>
      <c r="P267" s="108"/>
      <c r="Q267" s="108"/>
      <c r="R267" s="108"/>
      <c r="S267" s="108"/>
      <c r="T267" s="108"/>
      <c r="U267" s="108"/>
      <c r="V267" s="108"/>
      <c r="W267" s="108"/>
      <c r="X267" s="108"/>
      <c r="Y267" s="108"/>
      <c r="Z267" s="108"/>
      <c r="AA267" s="108"/>
      <c r="AB267" s="108"/>
      <c r="AC267" s="108"/>
      <c r="AD267" s="108"/>
      <c r="AE267" s="108"/>
      <c r="AF267" s="108"/>
      <c r="AG267" s="214" t="s">
        <v>743</v>
      </c>
      <c r="AH267" s="12"/>
      <c r="AI267" s="147" t="s">
        <v>181</v>
      </c>
      <c r="AJ267" s="148">
        <v>45777</v>
      </c>
      <c r="AK267" s="89"/>
    </row>
    <row r="268" spans="1:37" x14ac:dyDescent="0.35">
      <c r="A268" s="53">
        <v>398</v>
      </c>
      <c r="B268" s="53">
        <v>398</v>
      </c>
      <c r="C268" s="53" t="s">
        <v>7459</v>
      </c>
      <c r="D268" s="89" t="s">
        <v>105</v>
      </c>
      <c r="E268" s="89"/>
      <c r="F268" s="89" t="s">
        <v>1419</v>
      </c>
      <c r="G268" s="117" t="s">
        <v>7460</v>
      </c>
      <c r="H268" s="117"/>
      <c r="I268" s="146"/>
      <c r="J268" s="195" t="s">
        <v>45</v>
      </c>
      <c r="K268" s="153"/>
      <c r="L268" s="153"/>
      <c r="M268" s="153"/>
      <c r="N268" s="108"/>
      <c r="O268" s="108"/>
      <c r="P268" s="108"/>
      <c r="Q268" s="108"/>
      <c r="R268" s="108"/>
      <c r="S268" s="108"/>
      <c r="T268" s="108"/>
      <c r="U268" s="108"/>
      <c r="V268" s="108"/>
      <c r="W268" s="108"/>
      <c r="X268" s="108"/>
      <c r="Y268" s="108"/>
      <c r="Z268" s="108"/>
      <c r="AA268" s="108"/>
      <c r="AB268" s="108"/>
      <c r="AC268" s="108"/>
      <c r="AD268" s="108"/>
      <c r="AE268" s="108"/>
      <c r="AF268" s="108"/>
      <c r="AG268" s="241" t="s">
        <v>1420</v>
      </c>
      <c r="AH268" s="12"/>
      <c r="AI268" s="147" t="s">
        <v>181</v>
      </c>
      <c r="AJ268" s="148">
        <v>45777</v>
      </c>
      <c r="AK268" s="89"/>
    </row>
    <row r="269" spans="1:37" ht="403" hidden="1" x14ac:dyDescent="0.35">
      <c r="A269" s="53">
        <v>399</v>
      </c>
      <c r="B269" s="53">
        <v>399</v>
      </c>
      <c r="C269" s="53" t="s">
        <v>7459</v>
      </c>
      <c r="D269" s="89" t="s">
        <v>105</v>
      </c>
      <c r="E269" s="89"/>
      <c r="F269" s="89" t="s">
        <v>1421</v>
      </c>
      <c r="G269" s="117" t="s">
        <v>7460</v>
      </c>
      <c r="H269" s="117"/>
      <c r="I269" s="153" t="s">
        <v>105</v>
      </c>
      <c r="J269" s="195" t="s">
        <v>50</v>
      </c>
      <c r="K269" s="153" t="s">
        <v>7465</v>
      </c>
      <c r="L269" s="153"/>
      <c r="M269" s="153"/>
      <c r="N269" s="108"/>
      <c r="O269" s="108"/>
      <c r="P269" s="108"/>
      <c r="Q269" s="108"/>
      <c r="R269" s="108"/>
      <c r="S269" s="108"/>
      <c r="T269" s="108"/>
      <c r="U269" s="108"/>
      <c r="V269" s="108"/>
      <c r="W269" s="108"/>
      <c r="X269" s="108"/>
      <c r="Y269" s="108"/>
      <c r="Z269" s="108"/>
      <c r="AA269" s="108"/>
      <c r="AB269" s="108"/>
      <c r="AC269" s="108"/>
      <c r="AD269" s="108"/>
      <c r="AE269" s="108"/>
      <c r="AF269" s="208" t="e">
        <f>VLOOKUP(MATCH(1,U269:AD269,0),#REF!,2,0)</f>
        <v>#N/A</v>
      </c>
      <c r="AG269" s="215"/>
      <c r="AH269" s="12"/>
      <c r="AI269" s="147"/>
      <c r="AJ269" s="148"/>
      <c r="AK269" s="89"/>
    </row>
    <row r="270" spans="1:37" x14ac:dyDescent="0.35">
      <c r="A270" s="53">
        <v>400</v>
      </c>
      <c r="B270" s="53">
        <v>400</v>
      </c>
      <c r="C270" s="53" t="s">
        <v>7459</v>
      </c>
      <c r="D270" s="89" t="s">
        <v>105</v>
      </c>
      <c r="E270" s="89"/>
      <c r="F270" s="89" t="s">
        <v>1424</v>
      </c>
      <c r="G270" s="117" t="s">
        <v>7460</v>
      </c>
      <c r="H270" s="117"/>
      <c r="I270" s="146"/>
      <c r="J270" s="195" t="s">
        <v>45</v>
      </c>
      <c r="K270" s="153"/>
      <c r="L270" s="153"/>
      <c r="M270" s="153"/>
      <c r="N270" s="108"/>
      <c r="O270" s="108"/>
      <c r="P270" s="108"/>
      <c r="Q270" s="108"/>
      <c r="R270" s="108"/>
      <c r="S270" s="108"/>
      <c r="T270" s="108"/>
      <c r="U270" s="108"/>
      <c r="V270" s="108"/>
      <c r="W270" s="108"/>
      <c r="X270" s="108"/>
      <c r="Y270" s="108"/>
      <c r="Z270" s="108"/>
      <c r="AA270" s="108"/>
      <c r="AB270" s="108"/>
      <c r="AC270" s="108"/>
      <c r="AD270" s="108"/>
      <c r="AE270" s="108"/>
      <c r="AF270" s="108"/>
      <c r="AG270" s="241" t="s">
        <v>731</v>
      </c>
      <c r="AH270" s="12"/>
      <c r="AI270" s="147" t="s">
        <v>181</v>
      </c>
      <c r="AJ270" s="148">
        <v>45777</v>
      </c>
      <c r="AK270" s="89"/>
    </row>
    <row r="271" spans="1:37" x14ac:dyDescent="0.35">
      <c r="A271" s="53">
        <v>401</v>
      </c>
      <c r="B271" s="53">
        <v>401</v>
      </c>
      <c r="C271" s="53" t="s">
        <v>7459</v>
      </c>
      <c r="D271" s="89" t="s">
        <v>105</v>
      </c>
      <c r="E271" s="89"/>
      <c r="F271" s="89" t="s">
        <v>1425</v>
      </c>
      <c r="G271" s="117" t="s">
        <v>7460</v>
      </c>
      <c r="H271" s="117"/>
      <c r="I271" s="146"/>
      <c r="J271" s="195" t="s">
        <v>45</v>
      </c>
      <c r="K271" s="153"/>
      <c r="L271" s="153"/>
      <c r="M271" s="153"/>
      <c r="N271" s="108"/>
      <c r="O271" s="108"/>
      <c r="P271" s="108"/>
      <c r="Q271" s="108"/>
      <c r="R271" s="108"/>
      <c r="S271" s="108"/>
      <c r="T271" s="108"/>
      <c r="U271" s="108"/>
      <c r="V271" s="108"/>
      <c r="W271" s="108"/>
      <c r="X271" s="108"/>
      <c r="Y271" s="108"/>
      <c r="Z271" s="108"/>
      <c r="AA271" s="108"/>
      <c r="AB271" s="108"/>
      <c r="AC271" s="108"/>
      <c r="AD271" s="108"/>
      <c r="AE271" s="108"/>
      <c r="AF271" s="108"/>
      <c r="AG271" s="241" t="s">
        <v>731</v>
      </c>
      <c r="AH271" s="12"/>
      <c r="AI271" s="147" t="s">
        <v>181</v>
      </c>
      <c r="AJ271" s="148">
        <v>45777</v>
      </c>
      <c r="AK271" s="89"/>
    </row>
    <row r="272" spans="1:37" x14ac:dyDescent="0.35">
      <c r="A272" s="53">
        <v>402</v>
      </c>
      <c r="B272" s="53">
        <v>402</v>
      </c>
      <c r="C272" s="53" t="s">
        <v>7459</v>
      </c>
      <c r="D272" s="89" t="s">
        <v>105</v>
      </c>
      <c r="E272" s="89"/>
      <c r="F272" s="89" t="s">
        <v>1426</v>
      </c>
      <c r="G272" s="117" t="s">
        <v>7460</v>
      </c>
      <c r="H272" s="117"/>
      <c r="I272" s="146"/>
      <c r="J272" s="195" t="s">
        <v>45</v>
      </c>
      <c r="K272" s="153"/>
      <c r="L272" s="153"/>
      <c r="M272" s="153"/>
      <c r="N272" s="108"/>
      <c r="O272" s="108"/>
      <c r="P272" s="108"/>
      <c r="Q272" s="108"/>
      <c r="R272" s="108"/>
      <c r="S272" s="108"/>
      <c r="T272" s="108"/>
      <c r="U272" s="108"/>
      <c r="V272" s="108"/>
      <c r="W272" s="108"/>
      <c r="X272" s="108"/>
      <c r="Y272" s="108"/>
      <c r="Z272" s="108"/>
      <c r="AA272" s="108"/>
      <c r="AB272" s="108"/>
      <c r="AC272" s="108"/>
      <c r="AD272" s="108"/>
      <c r="AE272" s="108"/>
      <c r="AF272" s="108"/>
      <c r="AG272" s="241" t="s">
        <v>731</v>
      </c>
      <c r="AH272" s="12"/>
      <c r="AI272" s="147" t="s">
        <v>181</v>
      </c>
      <c r="AJ272" s="148">
        <v>45777</v>
      </c>
      <c r="AK272" s="89"/>
    </row>
    <row r="273" spans="1:37" x14ac:dyDescent="0.35">
      <c r="A273" s="53">
        <v>403</v>
      </c>
      <c r="B273" s="53">
        <v>403</v>
      </c>
      <c r="C273" s="53" t="s">
        <v>7459</v>
      </c>
      <c r="D273" s="89" t="s">
        <v>105</v>
      </c>
      <c r="E273" s="89"/>
      <c r="F273" s="89" t="s">
        <v>1427</v>
      </c>
      <c r="G273" s="117" t="s">
        <v>7460</v>
      </c>
      <c r="H273" s="117"/>
      <c r="I273" s="146"/>
      <c r="J273" s="195" t="s">
        <v>45</v>
      </c>
      <c r="K273" s="153"/>
      <c r="L273" s="153"/>
      <c r="M273" s="153"/>
      <c r="N273" s="108"/>
      <c r="O273" s="108"/>
      <c r="P273" s="108"/>
      <c r="Q273" s="108"/>
      <c r="R273" s="108"/>
      <c r="S273" s="108"/>
      <c r="T273" s="108"/>
      <c r="U273" s="108"/>
      <c r="V273" s="108"/>
      <c r="W273" s="108"/>
      <c r="X273" s="108"/>
      <c r="Y273" s="108"/>
      <c r="Z273" s="108"/>
      <c r="AA273" s="108"/>
      <c r="AB273" s="108"/>
      <c r="AC273" s="108"/>
      <c r="AD273" s="108"/>
      <c r="AE273" s="108"/>
      <c r="AF273" s="108"/>
      <c r="AG273" s="241" t="s">
        <v>731</v>
      </c>
      <c r="AH273" s="12"/>
      <c r="AI273" s="147" t="s">
        <v>181</v>
      </c>
      <c r="AJ273" s="148">
        <v>45777</v>
      </c>
      <c r="AK273" s="89"/>
    </row>
    <row r="274" spans="1:37" x14ac:dyDescent="0.35">
      <c r="A274" s="53">
        <v>404</v>
      </c>
      <c r="B274" s="53">
        <v>404</v>
      </c>
      <c r="C274" s="53" t="s">
        <v>7459</v>
      </c>
      <c r="D274" s="89" t="s">
        <v>105</v>
      </c>
      <c r="E274" s="89"/>
      <c r="F274" s="89" t="s">
        <v>1428</v>
      </c>
      <c r="G274" s="117" t="s">
        <v>7460</v>
      </c>
      <c r="H274" s="117"/>
      <c r="I274" s="146"/>
      <c r="J274" s="195" t="s">
        <v>45</v>
      </c>
      <c r="K274" s="153"/>
      <c r="L274" s="153"/>
      <c r="M274" s="153"/>
      <c r="N274" s="108"/>
      <c r="O274" s="108"/>
      <c r="P274" s="108"/>
      <c r="Q274" s="108"/>
      <c r="R274" s="108"/>
      <c r="S274" s="108"/>
      <c r="T274" s="108"/>
      <c r="U274" s="108"/>
      <c r="V274" s="108"/>
      <c r="W274" s="108"/>
      <c r="X274" s="108"/>
      <c r="Y274" s="108"/>
      <c r="Z274" s="108"/>
      <c r="AA274" s="108"/>
      <c r="AB274" s="108"/>
      <c r="AC274" s="108"/>
      <c r="AD274" s="108"/>
      <c r="AE274" s="108"/>
      <c r="AF274" s="108"/>
      <c r="AG274" s="241" t="s">
        <v>731</v>
      </c>
      <c r="AH274" s="12"/>
      <c r="AI274" s="147" t="s">
        <v>181</v>
      </c>
      <c r="AJ274" s="148">
        <v>45777</v>
      </c>
      <c r="AK274" s="89"/>
    </row>
    <row r="275" spans="1:37" x14ac:dyDescent="0.35">
      <c r="A275" s="53">
        <v>405</v>
      </c>
      <c r="B275" s="53">
        <v>405</v>
      </c>
      <c r="C275" s="53" t="s">
        <v>7459</v>
      </c>
      <c r="D275" s="89" t="s">
        <v>105</v>
      </c>
      <c r="E275" s="89"/>
      <c r="F275" s="89" t="s">
        <v>1429</v>
      </c>
      <c r="G275" s="117" t="s">
        <v>7460</v>
      </c>
      <c r="H275" s="117"/>
      <c r="I275" s="146"/>
      <c r="J275" s="195" t="s">
        <v>45</v>
      </c>
      <c r="K275" s="153"/>
      <c r="L275" s="153"/>
      <c r="M275" s="153"/>
      <c r="N275" s="108"/>
      <c r="O275" s="108"/>
      <c r="P275" s="108"/>
      <c r="Q275" s="108"/>
      <c r="R275" s="108"/>
      <c r="S275" s="108"/>
      <c r="T275" s="108"/>
      <c r="U275" s="108"/>
      <c r="V275" s="108"/>
      <c r="W275" s="108"/>
      <c r="X275" s="108"/>
      <c r="Y275" s="108"/>
      <c r="Z275" s="108"/>
      <c r="AA275" s="108"/>
      <c r="AB275" s="108"/>
      <c r="AC275" s="108"/>
      <c r="AD275" s="108"/>
      <c r="AE275" s="108"/>
      <c r="AF275" s="108"/>
      <c r="AG275" s="241" t="s">
        <v>731</v>
      </c>
      <c r="AH275" s="12"/>
      <c r="AI275" s="147" t="s">
        <v>181</v>
      </c>
      <c r="AJ275" s="148">
        <v>45777</v>
      </c>
      <c r="AK275" s="89"/>
    </row>
    <row r="276" spans="1:37" x14ac:dyDescent="0.35">
      <c r="A276" s="53">
        <v>406</v>
      </c>
      <c r="B276" s="53">
        <v>406</v>
      </c>
      <c r="C276" s="53" t="s">
        <v>7459</v>
      </c>
      <c r="D276" s="89" t="s">
        <v>105</v>
      </c>
      <c r="E276" s="89"/>
      <c r="F276" s="89" t="s">
        <v>1430</v>
      </c>
      <c r="G276" s="117" t="s">
        <v>7460</v>
      </c>
      <c r="H276" s="117"/>
      <c r="I276" s="146"/>
      <c r="J276" s="195" t="s">
        <v>45</v>
      </c>
      <c r="K276" s="153"/>
      <c r="L276" s="153"/>
      <c r="M276" s="153"/>
      <c r="N276" s="108"/>
      <c r="O276" s="108"/>
      <c r="P276" s="108"/>
      <c r="Q276" s="108"/>
      <c r="R276" s="108"/>
      <c r="S276" s="108"/>
      <c r="T276" s="108"/>
      <c r="U276" s="108"/>
      <c r="V276" s="108"/>
      <c r="W276" s="108"/>
      <c r="X276" s="108"/>
      <c r="Y276" s="108"/>
      <c r="Z276" s="108"/>
      <c r="AA276" s="108"/>
      <c r="AB276" s="108"/>
      <c r="AC276" s="108"/>
      <c r="AD276" s="108"/>
      <c r="AE276" s="108"/>
      <c r="AF276" s="108"/>
      <c r="AG276" s="241" t="s">
        <v>731</v>
      </c>
      <c r="AH276" s="12"/>
      <c r="AI276" s="147" t="s">
        <v>181</v>
      </c>
      <c r="AJ276" s="148">
        <v>45777</v>
      </c>
      <c r="AK276" s="89"/>
    </row>
    <row r="277" spans="1:37" ht="409.5" hidden="1" x14ac:dyDescent="0.35">
      <c r="A277" s="53">
        <v>407</v>
      </c>
      <c r="B277" s="53">
        <v>407</v>
      </c>
      <c r="C277" s="53" t="s">
        <v>7459</v>
      </c>
      <c r="D277" s="89" t="s">
        <v>105</v>
      </c>
      <c r="E277" s="89"/>
      <c r="F277" s="89" t="s">
        <v>1431</v>
      </c>
      <c r="G277" s="117" t="s">
        <v>7460</v>
      </c>
      <c r="H277" s="117"/>
      <c r="I277" s="153" t="s">
        <v>105</v>
      </c>
      <c r="J277" s="195" t="s">
        <v>50</v>
      </c>
      <c r="K277" s="153" t="s">
        <v>7466</v>
      </c>
      <c r="L277" s="153"/>
      <c r="M277" s="153"/>
      <c r="N277" s="108"/>
      <c r="O277" s="108"/>
      <c r="P277" s="108"/>
      <c r="Q277" s="108"/>
      <c r="R277" s="108"/>
      <c r="S277" s="108"/>
      <c r="T277" s="108"/>
      <c r="U277" s="108"/>
      <c r="V277" s="108"/>
      <c r="W277" s="108"/>
      <c r="X277" s="108"/>
      <c r="Y277" s="108"/>
      <c r="Z277" s="108"/>
      <c r="AA277" s="108"/>
      <c r="AB277" s="108"/>
      <c r="AC277" s="108"/>
      <c r="AD277" s="108"/>
      <c r="AE277" s="108"/>
      <c r="AF277" s="208" t="e">
        <f>VLOOKUP(MATCH(1,U277:AD277,0),#REF!,2,0)</f>
        <v>#N/A</v>
      </c>
      <c r="AG277" s="191"/>
      <c r="AH277" s="12"/>
      <c r="AI277" s="147"/>
      <c r="AJ277" s="148"/>
      <c r="AK277" s="89"/>
    </row>
    <row r="278" spans="1:37" x14ac:dyDescent="0.35">
      <c r="A278" s="53">
        <v>408</v>
      </c>
      <c r="B278" s="53">
        <v>408</v>
      </c>
      <c r="C278" s="53" t="s">
        <v>7459</v>
      </c>
      <c r="D278" s="89" t="s">
        <v>105</v>
      </c>
      <c r="E278" s="89"/>
      <c r="F278" s="89" t="s">
        <v>1435</v>
      </c>
      <c r="G278" s="117" t="s">
        <v>7460</v>
      </c>
      <c r="H278" s="117"/>
      <c r="I278" s="146"/>
      <c r="J278" s="195" t="s">
        <v>45</v>
      </c>
      <c r="K278" s="153"/>
      <c r="L278" s="153"/>
      <c r="M278" s="153"/>
      <c r="N278" s="108"/>
      <c r="O278" s="108"/>
      <c r="P278" s="108"/>
      <c r="Q278" s="108"/>
      <c r="R278" s="108"/>
      <c r="S278" s="108"/>
      <c r="T278" s="108"/>
      <c r="U278" s="108"/>
      <c r="V278" s="108"/>
      <c r="W278" s="108"/>
      <c r="X278" s="108"/>
      <c r="Y278" s="108"/>
      <c r="Z278" s="108"/>
      <c r="AA278" s="108"/>
      <c r="AB278" s="108"/>
      <c r="AC278" s="108"/>
      <c r="AD278" s="108"/>
      <c r="AE278" s="108"/>
      <c r="AF278" s="108"/>
      <c r="AG278" s="161" t="s">
        <v>1436</v>
      </c>
      <c r="AH278" s="12"/>
      <c r="AI278" s="147" t="s">
        <v>181</v>
      </c>
      <c r="AJ278" s="148">
        <v>45777</v>
      </c>
      <c r="AK278" s="89"/>
    </row>
    <row r="279" spans="1:37" ht="26" x14ac:dyDescent="0.35">
      <c r="A279" s="53">
        <v>409</v>
      </c>
      <c r="B279" s="53">
        <v>409</v>
      </c>
      <c r="C279" s="53" t="s">
        <v>7459</v>
      </c>
      <c r="D279" s="89" t="s">
        <v>105</v>
      </c>
      <c r="E279" s="89"/>
      <c r="F279" s="89" t="s">
        <v>1437</v>
      </c>
      <c r="G279" s="117" t="s">
        <v>7460</v>
      </c>
      <c r="H279" s="117"/>
      <c r="I279" s="153"/>
      <c r="J279" s="195" t="s">
        <v>45</v>
      </c>
      <c r="K279" s="153" t="s">
        <v>7467</v>
      </c>
      <c r="L279" s="153"/>
      <c r="M279" s="153"/>
      <c r="N279" s="108"/>
      <c r="O279" s="108"/>
      <c r="P279" s="108"/>
      <c r="Q279" s="108"/>
      <c r="R279" s="108"/>
      <c r="S279" s="108"/>
      <c r="T279" s="108"/>
      <c r="U279" s="108"/>
      <c r="V279" s="108"/>
      <c r="W279" s="108"/>
      <c r="X279" s="108"/>
      <c r="Y279" s="108"/>
      <c r="Z279" s="108"/>
      <c r="AA279" s="108"/>
      <c r="AB279" s="108"/>
      <c r="AC279" s="108"/>
      <c r="AD279" s="108"/>
      <c r="AE279" s="108"/>
      <c r="AF279" s="208"/>
      <c r="AG279" s="161" t="s">
        <v>1438</v>
      </c>
      <c r="AH279" s="12"/>
      <c r="AI279" s="147" t="s">
        <v>181</v>
      </c>
      <c r="AJ279" s="148">
        <v>45841</v>
      </c>
      <c r="AK279" s="89" t="s">
        <v>6888</v>
      </c>
    </row>
    <row r="280" spans="1:37" x14ac:dyDescent="0.35">
      <c r="A280" s="53">
        <v>410</v>
      </c>
      <c r="B280" s="53">
        <v>410</v>
      </c>
      <c r="C280" s="53" t="s">
        <v>7459</v>
      </c>
      <c r="D280" s="89" t="s">
        <v>105</v>
      </c>
      <c r="E280" s="89"/>
      <c r="F280" s="89" t="s">
        <v>1439</v>
      </c>
      <c r="G280" s="117" t="s">
        <v>7460</v>
      </c>
      <c r="H280" s="117"/>
      <c r="I280" s="146"/>
      <c r="J280" s="195" t="s">
        <v>45</v>
      </c>
      <c r="K280" s="153"/>
      <c r="L280" s="153"/>
      <c r="M280" s="153"/>
      <c r="N280" s="108"/>
      <c r="O280" s="108"/>
      <c r="P280" s="108"/>
      <c r="Q280" s="108"/>
      <c r="R280" s="108"/>
      <c r="S280" s="108"/>
      <c r="T280" s="108"/>
      <c r="U280" s="108"/>
      <c r="V280" s="108"/>
      <c r="W280" s="108"/>
      <c r="X280" s="108"/>
      <c r="Y280" s="108"/>
      <c r="Z280" s="108"/>
      <c r="AA280" s="108"/>
      <c r="AB280" s="108"/>
      <c r="AC280" s="108"/>
      <c r="AD280" s="108"/>
      <c r="AE280" s="108"/>
      <c r="AF280" s="108"/>
      <c r="AG280" s="161" t="s">
        <v>1440</v>
      </c>
      <c r="AH280" s="12"/>
      <c r="AI280" s="147" t="s">
        <v>181</v>
      </c>
      <c r="AJ280" s="148">
        <v>45777</v>
      </c>
      <c r="AK280" s="89"/>
    </row>
    <row r="281" spans="1:37" x14ac:dyDescent="0.35">
      <c r="A281" s="53">
        <v>411</v>
      </c>
      <c r="B281" s="53">
        <v>411</v>
      </c>
      <c r="C281" s="53" t="s">
        <v>7459</v>
      </c>
      <c r="D281" s="89" t="s">
        <v>105</v>
      </c>
      <c r="E281" s="89"/>
      <c r="F281" s="89" t="s">
        <v>1441</v>
      </c>
      <c r="G281" s="117" t="s">
        <v>7460</v>
      </c>
      <c r="H281" s="117"/>
      <c r="I281" s="146"/>
      <c r="J281" s="195" t="s">
        <v>45</v>
      </c>
      <c r="K281" s="153"/>
      <c r="L281" s="153"/>
      <c r="M281" s="153"/>
      <c r="N281" s="108"/>
      <c r="O281" s="108"/>
      <c r="P281" s="108"/>
      <c r="Q281" s="108"/>
      <c r="R281" s="108"/>
      <c r="S281" s="108"/>
      <c r="T281" s="108"/>
      <c r="U281" s="108"/>
      <c r="V281" s="108"/>
      <c r="W281" s="108"/>
      <c r="X281" s="108"/>
      <c r="Y281" s="108"/>
      <c r="Z281" s="108"/>
      <c r="AA281" s="108"/>
      <c r="AB281" s="108"/>
      <c r="AC281" s="108"/>
      <c r="AD281" s="108"/>
      <c r="AE281" s="108"/>
      <c r="AF281" s="108"/>
      <c r="AG281" s="161" t="s">
        <v>1442</v>
      </c>
      <c r="AH281" s="12"/>
      <c r="AI281" s="147" t="s">
        <v>181</v>
      </c>
      <c r="AJ281" s="148">
        <v>45777</v>
      </c>
      <c r="AK281" s="89"/>
    </row>
    <row r="282" spans="1:37" x14ac:dyDescent="0.35">
      <c r="A282" s="53">
        <v>412</v>
      </c>
      <c r="B282" s="53">
        <v>412</v>
      </c>
      <c r="C282" s="53" t="s">
        <v>7459</v>
      </c>
      <c r="D282" s="89" t="s">
        <v>105</v>
      </c>
      <c r="E282" s="89"/>
      <c r="F282" s="89" t="s">
        <v>1443</v>
      </c>
      <c r="G282" s="117" t="s">
        <v>7460</v>
      </c>
      <c r="H282" s="117"/>
      <c r="I282" s="146"/>
      <c r="J282" s="195" t="s">
        <v>45</v>
      </c>
      <c r="K282" s="153"/>
      <c r="L282" s="153"/>
      <c r="M282" s="153"/>
      <c r="N282" s="108"/>
      <c r="O282" s="108"/>
      <c r="P282" s="108"/>
      <c r="Q282" s="108"/>
      <c r="R282" s="108"/>
      <c r="S282" s="108"/>
      <c r="T282" s="108"/>
      <c r="U282" s="108"/>
      <c r="V282" s="108"/>
      <c r="W282" s="108"/>
      <c r="X282" s="108"/>
      <c r="Y282" s="108"/>
      <c r="Z282" s="108"/>
      <c r="AA282" s="108"/>
      <c r="AB282" s="108"/>
      <c r="AC282" s="108"/>
      <c r="AD282" s="108"/>
      <c r="AE282" s="108"/>
      <c r="AF282" s="108"/>
      <c r="AG282" s="214" t="s">
        <v>1444</v>
      </c>
      <c r="AH282" s="12"/>
      <c r="AI282" s="147" t="s">
        <v>181</v>
      </c>
      <c r="AJ282" s="148">
        <v>45777</v>
      </c>
      <c r="AK282" s="89"/>
    </row>
    <row r="283" spans="1:37" ht="286" x14ac:dyDescent="0.35">
      <c r="A283" s="53">
        <v>414</v>
      </c>
      <c r="B283" s="53">
        <v>414</v>
      </c>
      <c r="C283" s="53" t="s">
        <v>7459</v>
      </c>
      <c r="D283" s="89" t="s">
        <v>105</v>
      </c>
      <c r="E283" s="89"/>
      <c r="F283" s="89" t="s">
        <v>1447</v>
      </c>
      <c r="G283" s="117" t="s">
        <v>7460</v>
      </c>
      <c r="H283" s="117"/>
      <c r="I283" s="153"/>
      <c r="J283" s="195" t="s">
        <v>45</v>
      </c>
      <c r="K283" s="153" t="s">
        <v>7468</v>
      </c>
      <c r="L283" s="153"/>
      <c r="M283" s="153"/>
      <c r="N283" s="108"/>
      <c r="O283" s="108"/>
      <c r="P283" s="108"/>
      <c r="Q283" s="108"/>
      <c r="R283" s="108"/>
      <c r="S283" s="108"/>
      <c r="T283" s="108"/>
      <c r="U283" s="108"/>
      <c r="V283" s="108"/>
      <c r="W283" s="108"/>
      <c r="X283" s="108"/>
      <c r="Y283" s="108"/>
      <c r="Z283" s="108"/>
      <c r="AA283" s="108"/>
      <c r="AB283" s="108"/>
      <c r="AC283" s="108"/>
      <c r="AD283" s="108"/>
      <c r="AE283" s="108"/>
      <c r="AF283" s="208"/>
      <c r="AG283" s="161" t="s">
        <v>1448</v>
      </c>
      <c r="AH283" s="12"/>
      <c r="AI283" s="147" t="s">
        <v>181</v>
      </c>
      <c r="AJ283" s="148">
        <v>45848</v>
      </c>
      <c r="AK283" s="89"/>
    </row>
    <row r="284" spans="1:37" x14ac:dyDescent="0.35">
      <c r="A284" s="53">
        <v>415</v>
      </c>
      <c r="B284" s="53">
        <v>415</v>
      </c>
      <c r="C284" s="53" t="s">
        <v>7459</v>
      </c>
      <c r="D284" s="89" t="s">
        <v>105</v>
      </c>
      <c r="E284" s="89"/>
      <c r="F284" s="89" t="s">
        <v>1449</v>
      </c>
      <c r="G284" s="117" t="s">
        <v>7460</v>
      </c>
      <c r="H284" s="117"/>
      <c r="I284" s="146"/>
      <c r="J284" s="195" t="s">
        <v>45</v>
      </c>
      <c r="K284" s="153"/>
      <c r="L284" s="153"/>
      <c r="M284" s="153"/>
      <c r="N284" s="108"/>
      <c r="O284" s="108"/>
      <c r="P284" s="108"/>
      <c r="Q284" s="108"/>
      <c r="R284" s="108"/>
      <c r="S284" s="108"/>
      <c r="T284" s="108"/>
      <c r="U284" s="108"/>
      <c r="V284" s="108"/>
      <c r="W284" s="108"/>
      <c r="X284" s="108"/>
      <c r="Y284" s="108"/>
      <c r="Z284" s="108"/>
      <c r="AA284" s="108"/>
      <c r="AB284" s="108"/>
      <c r="AC284" s="108"/>
      <c r="AD284" s="108"/>
      <c r="AE284" s="108"/>
      <c r="AF284" s="108"/>
      <c r="AG284" s="214" t="s">
        <v>1450</v>
      </c>
      <c r="AH284" s="12"/>
      <c r="AI284" s="147" t="s">
        <v>181</v>
      </c>
      <c r="AJ284" s="148">
        <v>45777</v>
      </c>
      <c r="AK284" s="89"/>
    </row>
    <row r="285" spans="1:37" ht="286" x14ac:dyDescent="0.35">
      <c r="A285" s="53">
        <v>416</v>
      </c>
      <c r="B285" s="53">
        <v>416</v>
      </c>
      <c r="C285" s="53" t="s">
        <v>7459</v>
      </c>
      <c r="D285" s="89" t="s">
        <v>105</v>
      </c>
      <c r="E285" s="89"/>
      <c r="F285" s="89" t="s">
        <v>1451</v>
      </c>
      <c r="G285" s="117" t="s">
        <v>7460</v>
      </c>
      <c r="H285" s="117"/>
      <c r="I285" s="153"/>
      <c r="J285" s="195" t="s">
        <v>45</v>
      </c>
      <c r="K285" s="153" t="s">
        <v>7469</v>
      </c>
      <c r="L285" s="153"/>
      <c r="M285" s="153"/>
      <c r="N285" s="108"/>
      <c r="O285" s="108"/>
      <c r="P285" s="108"/>
      <c r="Q285" s="108"/>
      <c r="R285" s="108"/>
      <c r="S285" s="108"/>
      <c r="T285" s="108"/>
      <c r="U285" s="108"/>
      <c r="V285" s="108"/>
      <c r="W285" s="108"/>
      <c r="X285" s="108"/>
      <c r="Y285" s="108"/>
      <c r="Z285" s="108"/>
      <c r="AA285" s="108"/>
      <c r="AB285" s="108"/>
      <c r="AC285" s="108"/>
      <c r="AD285" s="108"/>
      <c r="AE285" s="108"/>
      <c r="AF285" s="208"/>
      <c r="AG285" s="161" t="s">
        <v>1452</v>
      </c>
      <c r="AH285" s="12"/>
      <c r="AI285" s="148" t="s">
        <v>181</v>
      </c>
      <c r="AJ285" s="148">
        <v>45845</v>
      </c>
      <c r="AK285" s="89"/>
    </row>
    <row r="286" spans="1:37" ht="104" x14ac:dyDescent="0.35">
      <c r="A286" s="53">
        <v>417</v>
      </c>
      <c r="B286" s="53">
        <v>417</v>
      </c>
      <c r="C286" s="53" t="s">
        <v>7459</v>
      </c>
      <c r="D286" s="89" t="s">
        <v>105</v>
      </c>
      <c r="E286" s="89"/>
      <c r="F286" s="89" t="s">
        <v>1453</v>
      </c>
      <c r="G286" s="117" t="s">
        <v>7460</v>
      </c>
      <c r="H286" s="117"/>
      <c r="I286" s="153"/>
      <c r="J286" s="195" t="s">
        <v>45</v>
      </c>
      <c r="K286" s="153" t="s">
        <v>7470</v>
      </c>
      <c r="L286" s="243"/>
      <c r="M286" s="153"/>
      <c r="N286" s="108"/>
      <c r="O286" s="108"/>
      <c r="P286" s="108"/>
      <c r="Q286" s="108"/>
      <c r="R286" s="108"/>
      <c r="S286" s="108"/>
      <c r="T286" s="108"/>
      <c r="U286" s="108"/>
      <c r="V286" s="108"/>
      <c r="W286" s="108"/>
      <c r="X286" s="108"/>
      <c r="Y286" s="108"/>
      <c r="Z286" s="108"/>
      <c r="AA286" s="108"/>
      <c r="AB286" s="108"/>
      <c r="AC286" s="108"/>
      <c r="AD286" s="108"/>
      <c r="AE286" s="108"/>
      <c r="AF286" s="208" t="e">
        <f>VLOOKUP(MATCH(1,U286:AD286,0),#REF!,2,0)</f>
        <v>#N/A</v>
      </c>
      <c r="AG286" s="161" t="s">
        <v>1455</v>
      </c>
      <c r="AH286" s="12"/>
      <c r="AI286" s="147" t="s">
        <v>1454</v>
      </c>
      <c r="AJ286" s="148">
        <v>45869</v>
      </c>
      <c r="AK286" s="89"/>
    </row>
    <row r="287" spans="1:37" x14ac:dyDescent="0.35">
      <c r="A287" s="53">
        <v>418</v>
      </c>
      <c r="B287" s="53">
        <v>418</v>
      </c>
      <c r="C287" s="53" t="s">
        <v>7459</v>
      </c>
      <c r="D287" s="89" t="s">
        <v>105</v>
      </c>
      <c r="E287" s="89"/>
      <c r="F287" s="89" t="s">
        <v>1456</v>
      </c>
      <c r="G287" s="117" t="s">
        <v>7460</v>
      </c>
      <c r="H287" s="117"/>
      <c r="I287" s="146"/>
      <c r="J287" s="195" t="s">
        <v>45</v>
      </c>
      <c r="K287" s="153"/>
      <c r="L287" s="153"/>
      <c r="M287" s="153"/>
      <c r="N287" s="108"/>
      <c r="O287" s="108"/>
      <c r="P287" s="108"/>
      <c r="Q287" s="108"/>
      <c r="R287" s="108"/>
      <c r="S287" s="108"/>
      <c r="T287" s="108"/>
      <c r="U287" s="108"/>
      <c r="V287" s="108"/>
      <c r="W287" s="108"/>
      <c r="X287" s="108"/>
      <c r="Y287" s="108"/>
      <c r="Z287" s="108"/>
      <c r="AA287" s="108"/>
      <c r="AB287" s="108"/>
      <c r="AC287" s="108"/>
      <c r="AD287" s="108"/>
      <c r="AE287" s="108"/>
      <c r="AF287" s="108"/>
      <c r="AG287" s="214" t="s">
        <v>1457</v>
      </c>
      <c r="AH287" s="12"/>
      <c r="AI287" s="147" t="s">
        <v>181</v>
      </c>
      <c r="AJ287" s="148">
        <v>45777</v>
      </c>
      <c r="AK287" s="89"/>
    </row>
    <row r="288" spans="1:37" x14ac:dyDescent="0.35">
      <c r="A288" s="53">
        <v>419</v>
      </c>
      <c r="B288" s="53">
        <v>419</v>
      </c>
      <c r="C288" s="53" t="s">
        <v>7459</v>
      </c>
      <c r="D288" s="89" t="s">
        <v>105</v>
      </c>
      <c r="E288" s="89"/>
      <c r="F288" s="89" t="s">
        <v>1458</v>
      </c>
      <c r="G288" s="117" t="s">
        <v>7460</v>
      </c>
      <c r="H288" s="117"/>
      <c r="I288" s="146"/>
      <c r="J288" s="195" t="s">
        <v>45</v>
      </c>
      <c r="K288" s="153"/>
      <c r="L288" s="153"/>
      <c r="M288" s="153"/>
      <c r="N288" s="108"/>
      <c r="O288" s="108"/>
      <c r="P288" s="108"/>
      <c r="Q288" s="108"/>
      <c r="R288" s="108"/>
      <c r="S288" s="108"/>
      <c r="T288" s="108"/>
      <c r="U288" s="108"/>
      <c r="V288" s="108"/>
      <c r="W288" s="108"/>
      <c r="X288" s="108"/>
      <c r="Y288" s="108"/>
      <c r="Z288" s="108"/>
      <c r="AA288" s="108"/>
      <c r="AB288" s="108"/>
      <c r="AC288" s="108"/>
      <c r="AD288" s="108"/>
      <c r="AE288" s="108"/>
      <c r="AF288" s="108"/>
      <c r="AG288" s="214" t="s">
        <v>1459</v>
      </c>
      <c r="AH288" s="12"/>
      <c r="AI288" s="147" t="s">
        <v>181</v>
      </c>
      <c r="AJ288" s="148">
        <v>45777</v>
      </c>
      <c r="AK288" s="89"/>
    </row>
    <row r="289" spans="1:37" x14ac:dyDescent="0.35">
      <c r="A289" s="53">
        <v>420</v>
      </c>
      <c r="B289" s="53">
        <v>420</v>
      </c>
      <c r="C289" s="53" t="s">
        <v>7459</v>
      </c>
      <c r="D289" s="89" t="s">
        <v>105</v>
      </c>
      <c r="E289" s="89"/>
      <c r="F289" s="89" t="s">
        <v>1460</v>
      </c>
      <c r="G289" s="117" t="s">
        <v>7460</v>
      </c>
      <c r="H289" s="117"/>
      <c r="I289" s="146"/>
      <c r="J289" s="195" t="s">
        <v>45</v>
      </c>
      <c r="K289" s="153"/>
      <c r="L289" s="153"/>
      <c r="M289" s="153"/>
      <c r="N289" s="108"/>
      <c r="O289" s="108"/>
      <c r="P289" s="108"/>
      <c r="Q289" s="108"/>
      <c r="R289" s="108"/>
      <c r="S289" s="108"/>
      <c r="T289" s="108"/>
      <c r="U289" s="108"/>
      <c r="V289" s="108"/>
      <c r="W289" s="108"/>
      <c r="X289" s="108"/>
      <c r="Y289" s="108"/>
      <c r="Z289" s="108"/>
      <c r="AA289" s="108"/>
      <c r="AB289" s="108"/>
      <c r="AC289" s="108"/>
      <c r="AD289" s="108"/>
      <c r="AE289" s="108"/>
      <c r="AF289" s="108"/>
      <c r="AG289" s="214" t="s">
        <v>731</v>
      </c>
      <c r="AH289" s="12"/>
      <c r="AI289" s="147" t="s">
        <v>181</v>
      </c>
      <c r="AJ289" s="148">
        <v>45777</v>
      </c>
      <c r="AK289" s="89"/>
    </row>
    <row r="290" spans="1:37" x14ac:dyDescent="0.35">
      <c r="A290" s="53">
        <v>421</v>
      </c>
      <c r="B290" s="53">
        <v>421</v>
      </c>
      <c r="C290" s="53" t="s">
        <v>7459</v>
      </c>
      <c r="D290" s="89" t="s">
        <v>105</v>
      </c>
      <c r="E290" s="89"/>
      <c r="F290" s="89" t="s">
        <v>1461</v>
      </c>
      <c r="G290" s="117" t="s">
        <v>7460</v>
      </c>
      <c r="H290" s="117"/>
      <c r="I290" s="146"/>
      <c r="J290" s="195" t="s">
        <v>45</v>
      </c>
      <c r="K290" s="153"/>
      <c r="L290" s="153"/>
      <c r="M290" s="153"/>
      <c r="N290" s="108"/>
      <c r="O290" s="108"/>
      <c r="P290" s="108"/>
      <c r="Q290" s="108"/>
      <c r="R290" s="108"/>
      <c r="S290" s="108"/>
      <c r="T290" s="108"/>
      <c r="U290" s="108"/>
      <c r="V290" s="108"/>
      <c r="W290" s="108"/>
      <c r="X290" s="108"/>
      <c r="Y290" s="108"/>
      <c r="Z290" s="108"/>
      <c r="AA290" s="108"/>
      <c r="AB290" s="108"/>
      <c r="AC290" s="108"/>
      <c r="AD290" s="108"/>
      <c r="AE290" s="108"/>
      <c r="AF290" s="108"/>
      <c r="AG290" s="214" t="s">
        <v>1462</v>
      </c>
      <c r="AH290" s="12"/>
      <c r="AI290" s="147" t="s">
        <v>181</v>
      </c>
      <c r="AJ290" s="148">
        <v>45777</v>
      </c>
      <c r="AK290" s="89"/>
    </row>
    <row r="291" spans="1:37" x14ac:dyDescent="0.35">
      <c r="A291" s="53">
        <v>422</v>
      </c>
      <c r="B291" s="53">
        <v>422</v>
      </c>
      <c r="C291" s="53" t="s">
        <v>7459</v>
      </c>
      <c r="D291" s="89" t="s">
        <v>105</v>
      </c>
      <c r="E291" s="89"/>
      <c r="F291" s="89" t="s">
        <v>1463</v>
      </c>
      <c r="G291" s="117" t="s">
        <v>7460</v>
      </c>
      <c r="H291" s="117"/>
      <c r="I291" s="146"/>
      <c r="J291" s="195" t="s">
        <v>45</v>
      </c>
      <c r="K291" s="153"/>
      <c r="L291" s="153"/>
      <c r="M291" s="153"/>
      <c r="N291" s="108"/>
      <c r="O291" s="108"/>
      <c r="P291" s="108"/>
      <c r="Q291" s="108"/>
      <c r="R291" s="108"/>
      <c r="S291" s="108"/>
      <c r="T291" s="108"/>
      <c r="U291" s="108"/>
      <c r="V291" s="108"/>
      <c r="W291" s="108"/>
      <c r="X291" s="108"/>
      <c r="Y291" s="108"/>
      <c r="Z291" s="108"/>
      <c r="AA291" s="108"/>
      <c r="AB291" s="108"/>
      <c r="AC291" s="108"/>
      <c r="AD291" s="108"/>
      <c r="AE291" s="108"/>
      <c r="AF291" s="108"/>
      <c r="AG291" s="214" t="s">
        <v>1464</v>
      </c>
      <c r="AH291" s="12"/>
      <c r="AI291" s="147" t="s">
        <v>181</v>
      </c>
      <c r="AJ291" s="148">
        <v>45777</v>
      </c>
      <c r="AK291" s="89"/>
    </row>
    <row r="292" spans="1:37" x14ac:dyDescent="0.35">
      <c r="A292" s="53">
        <v>423</v>
      </c>
      <c r="B292" s="53">
        <v>423</v>
      </c>
      <c r="C292" s="53" t="s">
        <v>7459</v>
      </c>
      <c r="D292" s="89" t="s">
        <v>105</v>
      </c>
      <c r="E292" s="89"/>
      <c r="F292" s="89" t="s">
        <v>1465</v>
      </c>
      <c r="G292" s="117" t="s">
        <v>7460</v>
      </c>
      <c r="H292" s="117"/>
      <c r="I292" s="146"/>
      <c r="J292" s="195" t="s">
        <v>45</v>
      </c>
      <c r="K292" s="153"/>
      <c r="L292" s="153"/>
      <c r="M292" s="153"/>
      <c r="N292" s="108"/>
      <c r="O292" s="108"/>
      <c r="P292" s="108"/>
      <c r="Q292" s="108"/>
      <c r="R292" s="108"/>
      <c r="S292" s="108"/>
      <c r="T292" s="108"/>
      <c r="U292" s="108"/>
      <c r="V292" s="108"/>
      <c r="W292" s="108"/>
      <c r="X292" s="108"/>
      <c r="Y292" s="108"/>
      <c r="Z292" s="108"/>
      <c r="AA292" s="108"/>
      <c r="AB292" s="108"/>
      <c r="AC292" s="108"/>
      <c r="AD292" s="108"/>
      <c r="AE292" s="108"/>
      <c r="AF292" s="108"/>
      <c r="AG292" s="214" t="s">
        <v>1466</v>
      </c>
      <c r="AH292" s="12"/>
      <c r="AI292" s="147" t="s">
        <v>181</v>
      </c>
      <c r="AJ292" s="148">
        <v>45777</v>
      </c>
      <c r="AK292" s="89"/>
    </row>
    <row r="293" spans="1:37" x14ac:dyDescent="0.35">
      <c r="A293" s="53">
        <v>424</v>
      </c>
      <c r="B293" s="53">
        <v>424</v>
      </c>
      <c r="C293" s="53" t="s">
        <v>7459</v>
      </c>
      <c r="D293" s="89" t="s">
        <v>105</v>
      </c>
      <c r="E293" s="89"/>
      <c r="F293" s="89" t="s">
        <v>1467</v>
      </c>
      <c r="G293" s="117" t="s">
        <v>7460</v>
      </c>
      <c r="H293" s="117"/>
      <c r="I293" s="146"/>
      <c r="J293" s="195" t="s">
        <v>45</v>
      </c>
      <c r="K293" s="153"/>
      <c r="L293" s="153"/>
      <c r="M293" s="153"/>
      <c r="N293" s="108"/>
      <c r="O293" s="108"/>
      <c r="P293" s="108"/>
      <c r="Q293" s="108"/>
      <c r="R293" s="108"/>
      <c r="S293" s="108"/>
      <c r="T293" s="108"/>
      <c r="U293" s="108"/>
      <c r="V293" s="108"/>
      <c r="W293" s="108"/>
      <c r="X293" s="108"/>
      <c r="Y293" s="108"/>
      <c r="Z293" s="108"/>
      <c r="AA293" s="108"/>
      <c r="AB293" s="108"/>
      <c r="AC293" s="108"/>
      <c r="AD293" s="108"/>
      <c r="AE293" s="108"/>
      <c r="AF293" s="108"/>
      <c r="AG293" s="214" t="s">
        <v>1468</v>
      </c>
      <c r="AH293" s="12"/>
      <c r="AI293" s="147" t="s">
        <v>181</v>
      </c>
      <c r="AJ293" s="148">
        <v>45777</v>
      </c>
      <c r="AK293" s="89"/>
    </row>
    <row r="294" spans="1:37" ht="130" x14ac:dyDescent="0.35">
      <c r="A294" s="53">
        <v>425</v>
      </c>
      <c r="B294" s="53">
        <v>425</v>
      </c>
      <c r="C294" s="53" t="s">
        <v>7459</v>
      </c>
      <c r="D294" s="89" t="s">
        <v>105</v>
      </c>
      <c r="E294" s="89"/>
      <c r="F294" s="89" t="s">
        <v>1469</v>
      </c>
      <c r="G294" s="117" t="s">
        <v>7460</v>
      </c>
      <c r="H294" s="117"/>
      <c r="I294" s="153" t="s">
        <v>105</v>
      </c>
      <c r="J294" s="195" t="s">
        <v>45</v>
      </c>
      <c r="K294" s="153" t="s">
        <v>7471</v>
      </c>
      <c r="L294" s="153"/>
      <c r="M294" s="153"/>
      <c r="N294" s="108"/>
      <c r="O294" s="108"/>
      <c r="P294" s="108"/>
      <c r="Q294" s="108"/>
      <c r="R294" s="108"/>
      <c r="S294" s="108"/>
      <c r="T294" s="108"/>
      <c r="U294" s="108"/>
      <c r="V294" s="108"/>
      <c r="W294" s="108"/>
      <c r="X294" s="108"/>
      <c r="Y294" s="108"/>
      <c r="Z294" s="108"/>
      <c r="AA294" s="108"/>
      <c r="AB294" s="108"/>
      <c r="AC294" s="108"/>
      <c r="AD294" s="108"/>
      <c r="AE294" s="108"/>
      <c r="AF294" s="208"/>
      <c r="AG294" s="161" t="s">
        <v>1470</v>
      </c>
      <c r="AH294" s="12"/>
      <c r="AI294" s="147" t="s">
        <v>181</v>
      </c>
      <c r="AJ294" s="148">
        <v>45843</v>
      </c>
      <c r="AK294" s="89"/>
    </row>
    <row r="295" spans="1:37" x14ac:dyDescent="0.35">
      <c r="A295" s="53">
        <v>426</v>
      </c>
      <c r="B295" s="53">
        <v>426</v>
      </c>
      <c r="C295" s="53" t="s">
        <v>7459</v>
      </c>
      <c r="D295" s="89" t="s">
        <v>105</v>
      </c>
      <c r="E295" s="89"/>
      <c r="F295" s="89" t="s">
        <v>1471</v>
      </c>
      <c r="G295" s="117" t="s">
        <v>7460</v>
      </c>
      <c r="H295" s="117"/>
      <c r="I295" s="146"/>
      <c r="J295" s="195" t="s">
        <v>45</v>
      </c>
      <c r="K295" s="153"/>
      <c r="L295" s="153"/>
      <c r="M295" s="153"/>
      <c r="N295" s="108"/>
      <c r="O295" s="108"/>
      <c r="P295" s="108"/>
      <c r="Q295" s="108"/>
      <c r="R295" s="108"/>
      <c r="S295" s="108"/>
      <c r="T295" s="108"/>
      <c r="U295" s="108"/>
      <c r="V295" s="108"/>
      <c r="W295" s="108"/>
      <c r="X295" s="108"/>
      <c r="Y295" s="108"/>
      <c r="Z295" s="108"/>
      <c r="AA295" s="108"/>
      <c r="AB295" s="108"/>
      <c r="AC295" s="108"/>
      <c r="AD295" s="108"/>
      <c r="AE295" s="108"/>
      <c r="AF295" s="108"/>
      <c r="AG295" s="214" t="s">
        <v>1436</v>
      </c>
      <c r="AH295" s="12"/>
      <c r="AI295" s="147" t="s">
        <v>181</v>
      </c>
      <c r="AJ295" s="148">
        <v>45777</v>
      </c>
      <c r="AK295" s="89"/>
    </row>
    <row r="296" spans="1:37" x14ac:dyDescent="0.35">
      <c r="A296" s="53">
        <v>427</v>
      </c>
      <c r="B296" s="53">
        <v>427</v>
      </c>
      <c r="C296" s="53" t="s">
        <v>7459</v>
      </c>
      <c r="D296" s="89" t="s">
        <v>105</v>
      </c>
      <c r="E296" s="89"/>
      <c r="F296" s="89" t="s">
        <v>1472</v>
      </c>
      <c r="G296" s="117" t="s">
        <v>7460</v>
      </c>
      <c r="H296" s="117"/>
      <c r="I296" s="146"/>
      <c r="J296" s="195" t="s">
        <v>45</v>
      </c>
      <c r="K296" s="153"/>
      <c r="L296" s="153"/>
      <c r="M296" s="153"/>
      <c r="N296" s="108"/>
      <c r="O296" s="108"/>
      <c r="P296" s="108"/>
      <c r="Q296" s="108"/>
      <c r="R296" s="108"/>
      <c r="S296" s="108"/>
      <c r="T296" s="108"/>
      <c r="U296" s="108"/>
      <c r="V296" s="108"/>
      <c r="W296" s="108"/>
      <c r="X296" s="108"/>
      <c r="Y296" s="108"/>
      <c r="Z296" s="108"/>
      <c r="AA296" s="108"/>
      <c r="AB296" s="108"/>
      <c r="AC296" s="108"/>
      <c r="AD296" s="108"/>
      <c r="AE296" s="108"/>
      <c r="AF296" s="108"/>
      <c r="AG296" s="214" t="s">
        <v>1473</v>
      </c>
      <c r="AH296" s="12"/>
      <c r="AI296" s="147" t="s">
        <v>181</v>
      </c>
      <c r="AJ296" s="148">
        <v>45777</v>
      </c>
      <c r="AK296" s="89"/>
    </row>
    <row r="297" spans="1:37" x14ac:dyDescent="0.35">
      <c r="A297" s="53">
        <v>428</v>
      </c>
      <c r="B297" s="53">
        <v>428</v>
      </c>
      <c r="C297" s="53" t="s">
        <v>7459</v>
      </c>
      <c r="D297" s="89" t="s">
        <v>105</v>
      </c>
      <c r="E297" s="89"/>
      <c r="F297" s="89" t="s">
        <v>1474</v>
      </c>
      <c r="G297" s="117" t="s">
        <v>7460</v>
      </c>
      <c r="H297" s="117"/>
      <c r="I297" s="146"/>
      <c r="J297" s="195" t="s">
        <v>45</v>
      </c>
      <c r="K297" s="153"/>
      <c r="L297" s="153"/>
      <c r="M297" s="153"/>
      <c r="N297" s="108"/>
      <c r="O297" s="108"/>
      <c r="P297" s="108"/>
      <c r="Q297" s="108"/>
      <c r="R297" s="108"/>
      <c r="S297" s="108"/>
      <c r="T297" s="108"/>
      <c r="U297" s="108"/>
      <c r="V297" s="108"/>
      <c r="W297" s="108"/>
      <c r="X297" s="108"/>
      <c r="Y297" s="108"/>
      <c r="Z297" s="108"/>
      <c r="AA297" s="108"/>
      <c r="AB297" s="108"/>
      <c r="AC297" s="108"/>
      <c r="AD297" s="108"/>
      <c r="AE297" s="108"/>
      <c r="AF297" s="108"/>
      <c r="AG297" s="214" t="s">
        <v>731</v>
      </c>
      <c r="AH297" s="12"/>
      <c r="AI297" s="147" t="s">
        <v>181</v>
      </c>
      <c r="AJ297" s="148">
        <v>45777</v>
      </c>
      <c r="AK297" s="89"/>
    </row>
    <row r="298" spans="1:37" x14ac:dyDescent="0.35">
      <c r="A298" s="53">
        <v>429</v>
      </c>
      <c r="B298" s="53">
        <v>429</v>
      </c>
      <c r="C298" s="53" t="s">
        <v>7459</v>
      </c>
      <c r="D298" s="89" t="s">
        <v>105</v>
      </c>
      <c r="E298" s="89"/>
      <c r="F298" s="89" t="s">
        <v>1475</v>
      </c>
      <c r="G298" s="117" t="s">
        <v>7460</v>
      </c>
      <c r="H298" s="117"/>
      <c r="I298" s="146"/>
      <c r="J298" s="195" t="s">
        <v>45</v>
      </c>
      <c r="K298" s="153"/>
      <c r="L298" s="153"/>
      <c r="M298" s="153"/>
      <c r="N298" s="108"/>
      <c r="O298" s="108"/>
      <c r="P298" s="108"/>
      <c r="Q298" s="108"/>
      <c r="R298" s="108"/>
      <c r="S298" s="108"/>
      <c r="T298" s="108"/>
      <c r="U298" s="108"/>
      <c r="V298" s="108"/>
      <c r="W298" s="108"/>
      <c r="X298" s="108"/>
      <c r="Y298" s="108"/>
      <c r="Z298" s="108"/>
      <c r="AA298" s="108"/>
      <c r="AB298" s="108"/>
      <c r="AC298" s="108"/>
      <c r="AD298" s="108"/>
      <c r="AE298" s="108"/>
      <c r="AF298" s="108"/>
      <c r="AG298" s="214" t="s">
        <v>1476</v>
      </c>
      <c r="AH298" s="12"/>
      <c r="AI298" s="147" t="s">
        <v>181</v>
      </c>
      <c r="AJ298" s="148">
        <v>45777</v>
      </c>
      <c r="AK298" s="89"/>
    </row>
    <row r="299" spans="1:37" ht="52" x14ac:dyDescent="0.35">
      <c r="A299" s="53">
        <v>430</v>
      </c>
      <c r="B299" s="53">
        <v>430</v>
      </c>
      <c r="C299" s="53" t="s">
        <v>7459</v>
      </c>
      <c r="D299" s="89" t="s">
        <v>105</v>
      </c>
      <c r="E299" s="89"/>
      <c r="F299" s="89" t="s">
        <v>1477</v>
      </c>
      <c r="G299" s="117" t="s">
        <v>7460</v>
      </c>
      <c r="H299" s="117"/>
      <c r="I299" s="153" t="s">
        <v>105</v>
      </c>
      <c r="J299" s="195" t="s">
        <v>45</v>
      </c>
      <c r="K299" s="153" t="s">
        <v>7472</v>
      </c>
      <c r="L299" s="153"/>
      <c r="M299" s="153"/>
      <c r="N299" s="108"/>
      <c r="O299" s="108"/>
      <c r="P299" s="108"/>
      <c r="Q299" s="108"/>
      <c r="R299" s="108"/>
      <c r="S299" s="108"/>
      <c r="T299" s="108"/>
      <c r="U299" s="108"/>
      <c r="V299" s="108"/>
      <c r="W299" s="108"/>
      <c r="X299" s="108"/>
      <c r="Y299" s="108"/>
      <c r="Z299" s="108"/>
      <c r="AA299" s="108"/>
      <c r="AB299" s="108"/>
      <c r="AC299" s="108"/>
      <c r="AD299" s="108"/>
      <c r="AE299" s="108"/>
      <c r="AF299" s="208"/>
      <c r="AG299" s="161" t="s">
        <v>1478</v>
      </c>
      <c r="AH299" s="12"/>
      <c r="AI299" s="247" t="s">
        <v>181</v>
      </c>
      <c r="AJ299" s="148">
        <v>45843</v>
      </c>
      <c r="AK299" s="89" t="s">
        <v>7473</v>
      </c>
    </row>
    <row r="300" spans="1:37" x14ac:dyDescent="0.35">
      <c r="A300" s="53">
        <v>431</v>
      </c>
      <c r="B300" s="53">
        <v>431</v>
      </c>
      <c r="C300" s="53" t="s">
        <v>7459</v>
      </c>
      <c r="D300" s="89" t="s">
        <v>105</v>
      </c>
      <c r="E300" s="89"/>
      <c r="F300" s="89" t="s">
        <v>1479</v>
      </c>
      <c r="G300" s="117" t="s">
        <v>7460</v>
      </c>
      <c r="H300" s="117"/>
      <c r="I300" s="146"/>
      <c r="J300" s="195" t="s">
        <v>45</v>
      </c>
      <c r="K300" s="153"/>
      <c r="L300" s="153"/>
      <c r="M300" s="153"/>
      <c r="N300" s="108"/>
      <c r="O300" s="108"/>
      <c r="P300" s="108"/>
      <c r="Q300" s="108"/>
      <c r="R300" s="108"/>
      <c r="S300" s="108"/>
      <c r="T300" s="108"/>
      <c r="U300" s="108"/>
      <c r="V300" s="108"/>
      <c r="W300" s="108"/>
      <c r="X300" s="108"/>
      <c r="Y300" s="108"/>
      <c r="Z300" s="108"/>
      <c r="AA300" s="108"/>
      <c r="AB300" s="108"/>
      <c r="AC300" s="108"/>
      <c r="AD300" s="108"/>
      <c r="AE300" s="108"/>
      <c r="AF300" s="108"/>
      <c r="AG300" s="214" t="s">
        <v>1480</v>
      </c>
      <c r="AH300" s="12"/>
      <c r="AI300" s="147" t="s">
        <v>181</v>
      </c>
      <c r="AJ300" s="148">
        <v>45777</v>
      </c>
      <c r="AK300" s="89"/>
    </row>
    <row r="301" spans="1:37" ht="409.5" hidden="1" x14ac:dyDescent="0.35">
      <c r="A301" s="53">
        <v>432</v>
      </c>
      <c r="B301" s="53">
        <v>432</v>
      </c>
      <c r="C301" s="53" t="s">
        <v>7459</v>
      </c>
      <c r="D301" s="89" t="s">
        <v>105</v>
      </c>
      <c r="E301" s="89"/>
      <c r="F301" s="89" t="s">
        <v>5522</v>
      </c>
      <c r="G301" s="117" t="s">
        <v>7460</v>
      </c>
      <c r="H301" s="117"/>
      <c r="I301" s="146" t="s">
        <v>7474</v>
      </c>
      <c r="J301" s="195" t="s">
        <v>50</v>
      </c>
      <c r="K301" s="153" t="s">
        <v>1484</v>
      </c>
      <c r="L301" s="246"/>
      <c r="M301" s="153"/>
      <c r="N301" s="108"/>
      <c r="O301" s="108"/>
      <c r="P301" s="108"/>
      <c r="Q301" s="108"/>
      <c r="R301" s="108"/>
      <c r="S301" s="108"/>
      <c r="T301" s="108"/>
      <c r="U301" s="108"/>
      <c r="V301" s="108"/>
      <c r="W301" s="108"/>
      <c r="X301" s="108"/>
      <c r="Y301" s="108"/>
      <c r="Z301" s="108"/>
      <c r="AA301" s="108"/>
      <c r="AB301" s="108"/>
      <c r="AC301" s="108"/>
      <c r="AD301" s="108"/>
      <c r="AE301" s="108"/>
      <c r="AF301" s="208" t="e">
        <f>VLOOKUP(MATCH(1,U301:AD301,0),#REF!,2,0)</f>
        <v>#N/A</v>
      </c>
      <c r="AG301" s="191"/>
      <c r="AH301" s="12"/>
      <c r="AI301" s="147"/>
      <c r="AJ301" s="148"/>
      <c r="AK301" s="89"/>
    </row>
    <row r="302" spans="1:37" ht="409.5" hidden="1" x14ac:dyDescent="0.35">
      <c r="A302" s="53">
        <v>433</v>
      </c>
      <c r="B302" s="53">
        <v>433</v>
      </c>
      <c r="C302" s="53" t="s">
        <v>7459</v>
      </c>
      <c r="D302" s="89" t="s">
        <v>105</v>
      </c>
      <c r="E302" s="89"/>
      <c r="F302" s="89" t="s">
        <v>1485</v>
      </c>
      <c r="G302" s="117" t="s">
        <v>7460</v>
      </c>
      <c r="H302" s="117"/>
      <c r="I302" s="108" t="s">
        <v>105</v>
      </c>
      <c r="J302" s="195" t="s">
        <v>50</v>
      </c>
      <c r="K302" s="153" t="s">
        <v>7475</v>
      </c>
      <c r="L302" s="153"/>
      <c r="M302" s="153"/>
      <c r="N302" s="108"/>
      <c r="O302" s="108"/>
      <c r="P302" s="108"/>
      <c r="Q302" s="108"/>
      <c r="R302" s="108"/>
      <c r="S302" s="108"/>
      <c r="T302" s="108"/>
      <c r="U302" s="108"/>
      <c r="V302" s="108"/>
      <c r="W302" s="108"/>
      <c r="X302" s="108"/>
      <c r="Y302" s="108"/>
      <c r="Z302" s="108"/>
      <c r="AA302" s="108"/>
      <c r="AB302" s="108"/>
      <c r="AC302" s="108"/>
      <c r="AD302" s="108">
        <v>1</v>
      </c>
      <c r="AE302" s="108"/>
      <c r="AF302" s="208" t="e">
        <f>VLOOKUP(MATCH(1,U302:AD302,0),#REF!,2,0)</f>
        <v>#REF!</v>
      </c>
      <c r="AG302" s="191"/>
      <c r="AH302" s="12"/>
      <c r="AI302" s="147"/>
      <c r="AJ302" s="148"/>
      <c r="AK302" s="89"/>
    </row>
    <row r="303" spans="1:37" x14ac:dyDescent="0.35">
      <c r="A303" s="53">
        <v>435</v>
      </c>
      <c r="B303" s="53">
        <v>435</v>
      </c>
      <c r="C303" s="53" t="s">
        <v>7459</v>
      </c>
      <c r="D303" s="89" t="s">
        <v>105</v>
      </c>
      <c r="E303" s="89"/>
      <c r="F303" s="89" t="s">
        <v>1489</v>
      </c>
      <c r="G303" s="117" t="s">
        <v>7460</v>
      </c>
      <c r="H303" s="117"/>
      <c r="I303" s="146"/>
      <c r="J303" s="195" t="s">
        <v>45</v>
      </c>
      <c r="K303" s="153"/>
      <c r="L303" s="153"/>
      <c r="M303" s="153"/>
      <c r="N303" s="108"/>
      <c r="O303" s="108"/>
      <c r="P303" s="108"/>
      <c r="Q303" s="108"/>
      <c r="R303" s="108"/>
      <c r="S303" s="108"/>
      <c r="T303" s="108"/>
      <c r="U303" s="108"/>
      <c r="V303" s="108"/>
      <c r="W303" s="108"/>
      <c r="X303" s="108"/>
      <c r="Y303" s="108"/>
      <c r="Z303" s="108"/>
      <c r="AA303" s="108"/>
      <c r="AB303" s="108"/>
      <c r="AC303" s="108"/>
      <c r="AD303" s="108"/>
      <c r="AE303" s="108"/>
      <c r="AF303" s="108"/>
      <c r="AG303" s="214" t="s">
        <v>731</v>
      </c>
      <c r="AH303" s="12"/>
      <c r="AI303" s="147" t="s">
        <v>181</v>
      </c>
      <c r="AJ303" s="148">
        <v>45777</v>
      </c>
      <c r="AK303" s="89"/>
    </row>
    <row r="304" spans="1:37" x14ac:dyDescent="0.35">
      <c r="A304" s="53">
        <v>436</v>
      </c>
      <c r="B304" s="53">
        <v>436</v>
      </c>
      <c r="C304" s="53" t="s">
        <v>7459</v>
      </c>
      <c r="D304" s="89" t="s">
        <v>105</v>
      </c>
      <c r="E304" s="89"/>
      <c r="F304" s="89" t="s">
        <v>1490</v>
      </c>
      <c r="G304" s="117" t="s">
        <v>7460</v>
      </c>
      <c r="H304" s="117"/>
      <c r="I304" s="146"/>
      <c r="J304" s="195" t="s">
        <v>45</v>
      </c>
      <c r="K304" s="153"/>
      <c r="L304" s="153"/>
      <c r="M304" s="153"/>
      <c r="N304" s="108"/>
      <c r="O304" s="108"/>
      <c r="P304" s="108"/>
      <c r="Q304" s="108"/>
      <c r="R304" s="108"/>
      <c r="S304" s="108"/>
      <c r="T304" s="108"/>
      <c r="U304" s="108"/>
      <c r="V304" s="108"/>
      <c r="W304" s="108"/>
      <c r="X304" s="108"/>
      <c r="Y304" s="108"/>
      <c r="Z304" s="108"/>
      <c r="AA304" s="108"/>
      <c r="AB304" s="108"/>
      <c r="AC304" s="108"/>
      <c r="AD304" s="108"/>
      <c r="AE304" s="108"/>
      <c r="AF304" s="108"/>
      <c r="AG304" s="214" t="s">
        <v>731</v>
      </c>
      <c r="AH304" s="12"/>
      <c r="AI304" s="147" t="s">
        <v>181</v>
      </c>
      <c r="AJ304" s="148">
        <v>45777</v>
      </c>
      <c r="AK304" s="89"/>
    </row>
    <row r="305" spans="1:37" ht="169" x14ac:dyDescent="0.35">
      <c r="A305" s="53">
        <v>437</v>
      </c>
      <c r="B305" s="53">
        <v>437</v>
      </c>
      <c r="C305" s="53" t="s">
        <v>7459</v>
      </c>
      <c r="D305" s="89" t="s">
        <v>105</v>
      </c>
      <c r="E305" s="89"/>
      <c r="F305" s="89" t="s">
        <v>1491</v>
      </c>
      <c r="G305" s="117" t="s">
        <v>7460</v>
      </c>
      <c r="H305" s="117"/>
      <c r="I305" s="153" t="s">
        <v>105</v>
      </c>
      <c r="J305" s="195" t="s">
        <v>45</v>
      </c>
      <c r="K305" s="153" t="s">
        <v>7476</v>
      </c>
      <c r="L305" s="243"/>
      <c r="M305" s="153"/>
      <c r="N305" s="108"/>
      <c r="O305" s="108"/>
      <c r="P305" s="108"/>
      <c r="Q305" s="108"/>
      <c r="R305" s="108"/>
      <c r="S305" s="108"/>
      <c r="T305" s="108"/>
      <c r="U305" s="108"/>
      <c r="V305" s="108"/>
      <c r="W305" s="108"/>
      <c r="X305" s="108"/>
      <c r="Y305" s="108"/>
      <c r="Z305" s="108"/>
      <c r="AA305" s="108"/>
      <c r="AB305" s="108"/>
      <c r="AC305" s="108"/>
      <c r="AD305" s="108"/>
      <c r="AE305" s="108"/>
      <c r="AF305" s="208" t="e">
        <f>VLOOKUP(MATCH(1,U305:AD305,0),#REF!,2,0)</f>
        <v>#N/A</v>
      </c>
      <c r="AG305" s="215" t="s">
        <v>1492</v>
      </c>
      <c r="AH305" s="12"/>
      <c r="AI305" s="147" t="s">
        <v>1454</v>
      </c>
      <c r="AJ305" s="148">
        <v>45869</v>
      </c>
      <c r="AK305" s="89"/>
    </row>
    <row r="306" spans="1:37" ht="26" x14ac:dyDescent="0.35">
      <c r="A306" s="53">
        <v>438</v>
      </c>
      <c r="B306" s="53">
        <v>438</v>
      </c>
      <c r="C306" s="53" t="s">
        <v>7459</v>
      </c>
      <c r="D306" s="89" t="s">
        <v>105</v>
      </c>
      <c r="E306" s="89"/>
      <c r="F306" s="118" t="s">
        <v>1493</v>
      </c>
      <c r="G306" s="117" t="s">
        <v>7460</v>
      </c>
      <c r="H306" s="117"/>
      <c r="I306" s="146"/>
      <c r="J306" s="195" t="s">
        <v>45</v>
      </c>
      <c r="K306" s="153"/>
      <c r="L306" s="153"/>
      <c r="M306" s="153"/>
      <c r="N306" s="108"/>
      <c r="O306" s="108"/>
      <c r="P306" s="108"/>
      <c r="Q306" s="108"/>
      <c r="R306" s="108"/>
      <c r="S306" s="108"/>
      <c r="T306" s="108"/>
      <c r="U306" s="108"/>
      <c r="V306" s="108"/>
      <c r="W306" s="108"/>
      <c r="X306" s="108"/>
      <c r="Y306" s="108"/>
      <c r="Z306" s="108"/>
      <c r="AA306" s="108"/>
      <c r="AB306" s="108"/>
      <c r="AC306" s="108"/>
      <c r="AD306" s="108"/>
      <c r="AE306" s="108"/>
      <c r="AF306" s="108"/>
      <c r="AG306" s="214" t="s">
        <v>731</v>
      </c>
      <c r="AH306" s="12"/>
      <c r="AI306" s="147" t="s">
        <v>181</v>
      </c>
      <c r="AJ306" s="148">
        <v>45777</v>
      </c>
      <c r="AK306" s="89"/>
    </row>
    <row r="307" spans="1:37" x14ac:dyDescent="0.35">
      <c r="A307" s="53">
        <v>439</v>
      </c>
      <c r="B307" s="53">
        <v>439</v>
      </c>
      <c r="C307" s="53" t="s">
        <v>7459</v>
      </c>
      <c r="D307" s="89" t="s">
        <v>105</v>
      </c>
      <c r="E307" s="89"/>
      <c r="F307" s="89" t="s">
        <v>1494</v>
      </c>
      <c r="G307" s="117" t="s">
        <v>7460</v>
      </c>
      <c r="H307" s="117"/>
      <c r="I307" s="146"/>
      <c r="J307" s="195" t="s">
        <v>45</v>
      </c>
      <c r="K307" s="153"/>
      <c r="L307" s="153"/>
      <c r="M307" s="153"/>
      <c r="N307" s="108"/>
      <c r="O307" s="108"/>
      <c r="P307" s="108"/>
      <c r="Q307" s="108"/>
      <c r="R307" s="108"/>
      <c r="S307" s="108"/>
      <c r="T307" s="108"/>
      <c r="U307" s="108"/>
      <c r="V307" s="108"/>
      <c r="W307" s="108"/>
      <c r="X307" s="108"/>
      <c r="Y307" s="108"/>
      <c r="Z307" s="108"/>
      <c r="AA307" s="108"/>
      <c r="AB307" s="108"/>
      <c r="AC307" s="108"/>
      <c r="AD307" s="108"/>
      <c r="AE307" s="108"/>
      <c r="AF307" s="108"/>
      <c r="AG307" s="214" t="s">
        <v>731</v>
      </c>
      <c r="AH307" s="12"/>
      <c r="AI307" s="147" t="s">
        <v>181</v>
      </c>
      <c r="AJ307" s="148">
        <v>45777</v>
      </c>
      <c r="AK307" s="89"/>
    </row>
    <row r="308" spans="1:37" s="5" customFormat="1" x14ac:dyDescent="0.35">
      <c r="A308" s="53">
        <v>440</v>
      </c>
      <c r="B308" s="53">
        <v>440</v>
      </c>
      <c r="C308" s="53" t="s">
        <v>7459</v>
      </c>
      <c r="D308" s="89" t="s">
        <v>105</v>
      </c>
      <c r="E308" s="89"/>
      <c r="F308" s="89" t="s">
        <v>1495</v>
      </c>
      <c r="G308" s="117" t="s">
        <v>7460</v>
      </c>
      <c r="H308" s="117"/>
      <c r="I308" s="146"/>
      <c r="J308" s="195" t="s">
        <v>45</v>
      </c>
      <c r="K308" s="153"/>
      <c r="L308" s="153"/>
      <c r="M308" s="153"/>
      <c r="N308" s="108"/>
      <c r="O308" s="108"/>
      <c r="P308" s="108"/>
      <c r="Q308" s="108"/>
      <c r="R308" s="108"/>
      <c r="S308" s="108"/>
      <c r="T308" s="108"/>
      <c r="U308" s="108"/>
      <c r="V308" s="108"/>
      <c r="W308" s="108"/>
      <c r="X308" s="108"/>
      <c r="Y308" s="108"/>
      <c r="Z308" s="108"/>
      <c r="AA308" s="108"/>
      <c r="AB308" s="108"/>
      <c r="AC308" s="108"/>
      <c r="AD308" s="108"/>
      <c r="AE308" s="108"/>
      <c r="AF308" s="108"/>
      <c r="AG308" s="214" t="s">
        <v>1496</v>
      </c>
      <c r="AH308" s="12"/>
      <c r="AI308" s="147" t="s">
        <v>181</v>
      </c>
      <c r="AJ308" s="148">
        <v>45777</v>
      </c>
      <c r="AK308" s="89"/>
    </row>
    <row r="309" spans="1:37" x14ac:dyDescent="0.35">
      <c r="A309" s="53">
        <v>441</v>
      </c>
      <c r="B309" s="53">
        <v>441</v>
      </c>
      <c r="C309" s="53" t="s">
        <v>7459</v>
      </c>
      <c r="D309" s="89" t="s">
        <v>105</v>
      </c>
      <c r="E309" s="89"/>
      <c r="F309" s="89" t="s">
        <v>1497</v>
      </c>
      <c r="G309" s="117" t="s">
        <v>7460</v>
      </c>
      <c r="H309" s="117"/>
      <c r="I309" s="146"/>
      <c r="J309" s="195" t="s">
        <v>45</v>
      </c>
      <c r="K309" s="153"/>
      <c r="L309" s="153"/>
      <c r="M309" s="153"/>
      <c r="N309" s="108"/>
      <c r="O309" s="108"/>
      <c r="P309" s="108"/>
      <c r="Q309" s="108"/>
      <c r="R309" s="108"/>
      <c r="S309" s="108"/>
      <c r="T309" s="108"/>
      <c r="U309" s="108"/>
      <c r="V309" s="108"/>
      <c r="W309" s="108"/>
      <c r="X309" s="108"/>
      <c r="Y309" s="108"/>
      <c r="Z309" s="108"/>
      <c r="AA309" s="108"/>
      <c r="AB309" s="108"/>
      <c r="AC309" s="108"/>
      <c r="AD309" s="108"/>
      <c r="AE309" s="108"/>
      <c r="AF309" s="108"/>
      <c r="AG309" s="214" t="s">
        <v>1496</v>
      </c>
      <c r="AH309" s="12"/>
      <c r="AI309" s="147" t="s">
        <v>181</v>
      </c>
      <c r="AJ309" s="148">
        <v>45777</v>
      </c>
      <c r="AK309" s="89"/>
    </row>
    <row r="310" spans="1:37" ht="195" x14ac:dyDescent="0.35">
      <c r="A310" s="53">
        <v>442</v>
      </c>
      <c r="B310" s="53">
        <v>442</v>
      </c>
      <c r="C310" s="53" t="s">
        <v>7459</v>
      </c>
      <c r="D310" s="89" t="s">
        <v>105</v>
      </c>
      <c r="E310" s="89"/>
      <c r="F310" s="118" t="s">
        <v>1498</v>
      </c>
      <c r="G310" s="117" t="s">
        <v>7460</v>
      </c>
      <c r="H310" s="117"/>
      <c r="I310" s="153" t="s">
        <v>105</v>
      </c>
      <c r="J310" s="195" t="s">
        <v>45</v>
      </c>
      <c r="K310" s="153" t="s">
        <v>7477</v>
      </c>
      <c r="L310" s="243"/>
      <c r="M310" s="153"/>
      <c r="N310" s="108"/>
      <c r="O310" s="108"/>
      <c r="P310" s="108"/>
      <c r="Q310" s="108"/>
      <c r="R310" s="108"/>
      <c r="S310" s="108"/>
      <c r="T310" s="108"/>
      <c r="U310" s="108"/>
      <c r="V310" s="108"/>
      <c r="W310" s="108"/>
      <c r="X310" s="108">
        <v>1</v>
      </c>
      <c r="Y310" s="108"/>
      <c r="Z310" s="108"/>
      <c r="AA310" s="108"/>
      <c r="AB310" s="108"/>
      <c r="AC310" s="108"/>
      <c r="AD310" s="108"/>
      <c r="AE310" s="108"/>
      <c r="AF310" s="208" t="e">
        <f>VLOOKUP(MATCH(1,U310:AD310,0),#REF!,2,0)</f>
        <v>#REF!</v>
      </c>
      <c r="AG310" s="161" t="s">
        <v>1499</v>
      </c>
      <c r="AH310" s="12"/>
      <c r="AI310" s="147" t="s">
        <v>1454</v>
      </c>
      <c r="AJ310" s="148">
        <v>45875</v>
      </c>
      <c r="AK310" s="89"/>
    </row>
    <row r="311" spans="1:37" ht="39" x14ac:dyDescent="0.35">
      <c r="A311" s="53">
        <v>443</v>
      </c>
      <c r="B311" s="53">
        <v>443</v>
      </c>
      <c r="C311" s="53" t="s">
        <v>7459</v>
      </c>
      <c r="D311" s="89" t="s">
        <v>105</v>
      </c>
      <c r="E311" s="89"/>
      <c r="F311" s="118" t="s">
        <v>1500</v>
      </c>
      <c r="G311" s="117" t="s">
        <v>7460</v>
      </c>
      <c r="H311" s="117"/>
      <c r="I311" s="146"/>
      <c r="J311" s="195" t="s">
        <v>45</v>
      </c>
      <c r="K311" s="153"/>
      <c r="L311" s="153"/>
      <c r="M311" s="153"/>
      <c r="N311" s="108"/>
      <c r="O311" s="108"/>
      <c r="P311" s="108"/>
      <c r="Q311" s="108"/>
      <c r="R311" s="108"/>
      <c r="S311" s="108"/>
      <c r="T311" s="108"/>
      <c r="U311" s="108"/>
      <c r="V311" s="108"/>
      <c r="W311" s="108"/>
      <c r="X311" s="108"/>
      <c r="Y311" s="108"/>
      <c r="Z311" s="108"/>
      <c r="AA311" s="108"/>
      <c r="AB311" s="108"/>
      <c r="AC311" s="108"/>
      <c r="AD311" s="108"/>
      <c r="AE311" s="108"/>
      <c r="AF311" s="108"/>
      <c r="AG311" s="214" t="s">
        <v>1496</v>
      </c>
      <c r="AH311" s="12"/>
      <c r="AI311" s="147" t="s">
        <v>181</v>
      </c>
      <c r="AJ311" s="148">
        <v>45777</v>
      </c>
      <c r="AK311" s="89"/>
    </row>
    <row r="312" spans="1:37" ht="26" x14ac:dyDescent="0.35">
      <c r="A312" s="53">
        <v>444</v>
      </c>
      <c r="B312" s="53">
        <v>444</v>
      </c>
      <c r="C312" s="53" t="s">
        <v>7459</v>
      </c>
      <c r="D312" s="89" t="s">
        <v>105</v>
      </c>
      <c r="E312" s="89"/>
      <c r="F312" s="118" t="s">
        <v>1501</v>
      </c>
      <c r="G312" s="117" t="s">
        <v>7460</v>
      </c>
      <c r="H312" s="117"/>
      <c r="I312" s="146"/>
      <c r="J312" s="195" t="s">
        <v>45</v>
      </c>
      <c r="K312" s="153"/>
      <c r="L312" s="153"/>
      <c r="M312" s="153"/>
      <c r="N312" s="108"/>
      <c r="O312" s="108"/>
      <c r="P312" s="108"/>
      <c r="Q312" s="108"/>
      <c r="R312" s="108"/>
      <c r="S312" s="108"/>
      <c r="T312" s="108"/>
      <c r="U312" s="108"/>
      <c r="V312" s="108"/>
      <c r="W312" s="108"/>
      <c r="X312" s="108"/>
      <c r="Y312" s="108"/>
      <c r="Z312" s="108"/>
      <c r="AA312" s="108"/>
      <c r="AB312" s="108"/>
      <c r="AC312" s="108"/>
      <c r="AD312" s="108"/>
      <c r="AE312" s="108"/>
      <c r="AF312" s="108"/>
      <c r="AG312" s="214" t="s">
        <v>1496</v>
      </c>
      <c r="AH312" s="12"/>
      <c r="AI312" s="147" t="s">
        <v>181</v>
      </c>
      <c r="AJ312" s="148">
        <v>45777</v>
      </c>
      <c r="AK312" s="89"/>
    </row>
    <row r="313" spans="1:37" x14ac:dyDescent="0.35">
      <c r="A313" s="53">
        <v>445</v>
      </c>
      <c r="B313" s="53">
        <v>445</v>
      </c>
      <c r="C313" s="53" t="s">
        <v>7459</v>
      </c>
      <c r="D313" s="89" t="s">
        <v>105</v>
      </c>
      <c r="E313" s="89"/>
      <c r="F313" s="89" t="s">
        <v>1502</v>
      </c>
      <c r="G313" s="117" t="s">
        <v>7460</v>
      </c>
      <c r="H313" s="117"/>
      <c r="I313" s="146"/>
      <c r="J313" s="195" t="s">
        <v>45</v>
      </c>
      <c r="K313" s="153"/>
      <c r="L313" s="153"/>
      <c r="M313" s="153"/>
      <c r="N313" s="108"/>
      <c r="O313" s="108"/>
      <c r="P313" s="108"/>
      <c r="Q313" s="108"/>
      <c r="R313" s="108"/>
      <c r="S313" s="108"/>
      <c r="T313" s="108"/>
      <c r="U313" s="108"/>
      <c r="V313" s="108"/>
      <c r="W313" s="108"/>
      <c r="X313" s="108"/>
      <c r="Y313" s="108"/>
      <c r="Z313" s="108"/>
      <c r="AA313" s="108"/>
      <c r="AB313" s="108"/>
      <c r="AC313" s="108"/>
      <c r="AD313" s="108"/>
      <c r="AE313" s="108"/>
      <c r="AF313" s="108"/>
      <c r="AG313" s="214" t="s">
        <v>1496</v>
      </c>
      <c r="AH313" s="12"/>
      <c r="AI313" s="147" t="s">
        <v>181</v>
      </c>
      <c r="AJ313" s="148">
        <v>45777</v>
      </c>
      <c r="AK313" s="89"/>
    </row>
    <row r="314" spans="1:37" x14ac:dyDescent="0.35">
      <c r="A314" s="53">
        <v>446</v>
      </c>
      <c r="B314" s="53">
        <v>446</v>
      </c>
      <c r="C314" s="53" t="s">
        <v>7459</v>
      </c>
      <c r="D314" s="89" t="s">
        <v>105</v>
      </c>
      <c r="E314" s="89"/>
      <c r="F314" s="89" t="s">
        <v>1503</v>
      </c>
      <c r="G314" s="117" t="s">
        <v>7460</v>
      </c>
      <c r="H314" s="117"/>
      <c r="I314" s="146"/>
      <c r="J314" s="195" t="s">
        <v>45</v>
      </c>
      <c r="K314" s="153"/>
      <c r="L314" s="153"/>
      <c r="M314" s="153"/>
      <c r="N314" s="108"/>
      <c r="O314" s="108"/>
      <c r="P314" s="108"/>
      <c r="Q314" s="108"/>
      <c r="R314" s="108"/>
      <c r="S314" s="108"/>
      <c r="T314" s="108"/>
      <c r="U314" s="108"/>
      <c r="V314" s="108"/>
      <c r="W314" s="108"/>
      <c r="X314" s="108"/>
      <c r="Y314" s="108"/>
      <c r="Z314" s="108"/>
      <c r="AA314" s="108"/>
      <c r="AB314" s="108"/>
      <c r="AC314" s="108"/>
      <c r="AD314" s="108"/>
      <c r="AE314" s="108"/>
      <c r="AF314" s="108"/>
      <c r="AG314" s="214" t="s">
        <v>1496</v>
      </c>
      <c r="AH314" s="12"/>
      <c r="AI314" s="147" t="s">
        <v>181</v>
      </c>
      <c r="AJ314" s="148">
        <v>45777</v>
      </c>
      <c r="AK314" s="89"/>
    </row>
    <row r="315" spans="1:37" x14ac:dyDescent="0.35">
      <c r="A315" s="53">
        <v>447</v>
      </c>
      <c r="B315" s="53">
        <v>447</v>
      </c>
      <c r="C315" s="53" t="s">
        <v>7459</v>
      </c>
      <c r="D315" s="89" t="s">
        <v>105</v>
      </c>
      <c r="E315" s="89"/>
      <c r="F315" s="89" t="s">
        <v>1504</v>
      </c>
      <c r="G315" s="117" t="s">
        <v>7460</v>
      </c>
      <c r="H315" s="117"/>
      <c r="I315" s="146"/>
      <c r="J315" s="195" t="s">
        <v>45</v>
      </c>
      <c r="K315" s="153"/>
      <c r="L315" s="153"/>
      <c r="M315" s="153"/>
      <c r="N315" s="108"/>
      <c r="O315" s="108"/>
      <c r="P315" s="108"/>
      <c r="Q315" s="108"/>
      <c r="R315" s="108"/>
      <c r="S315" s="108"/>
      <c r="T315" s="108"/>
      <c r="U315" s="108"/>
      <c r="V315" s="108"/>
      <c r="W315" s="108"/>
      <c r="X315" s="108"/>
      <c r="Y315" s="108"/>
      <c r="Z315" s="108"/>
      <c r="AA315" s="108"/>
      <c r="AB315" s="108"/>
      <c r="AC315" s="108"/>
      <c r="AD315" s="108"/>
      <c r="AE315" s="108"/>
      <c r="AF315" s="108"/>
      <c r="AG315" s="214" t="s">
        <v>1496</v>
      </c>
      <c r="AH315" s="12"/>
      <c r="AI315" s="147" t="s">
        <v>181</v>
      </c>
      <c r="AJ315" s="148">
        <v>45777</v>
      </c>
      <c r="AK315" s="89"/>
    </row>
    <row r="316" spans="1:37" x14ac:dyDescent="0.35">
      <c r="A316" s="53">
        <v>448</v>
      </c>
      <c r="B316" s="53">
        <v>448</v>
      </c>
      <c r="C316" s="53" t="s">
        <v>7459</v>
      </c>
      <c r="D316" s="89" t="s">
        <v>105</v>
      </c>
      <c r="E316" s="89"/>
      <c r="F316" s="89" t="s">
        <v>1505</v>
      </c>
      <c r="G316" s="117" t="s">
        <v>7460</v>
      </c>
      <c r="H316" s="117"/>
      <c r="I316" s="146"/>
      <c r="J316" s="195" t="s">
        <v>45</v>
      </c>
      <c r="K316" s="153"/>
      <c r="L316" s="153"/>
      <c r="M316" s="153"/>
      <c r="N316" s="108"/>
      <c r="O316" s="108"/>
      <c r="P316" s="108"/>
      <c r="Q316" s="108"/>
      <c r="R316" s="108"/>
      <c r="S316" s="108"/>
      <c r="T316" s="108"/>
      <c r="U316" s="108"/>
      <c r="V316" s="108"/>
      <c r="W316" s="108"/>
      <c r="X316" s="108"/>
      <c r="Y316" s="108"/>
      <c r="Z316" s="108"/>
      <c r="AA316" s="108"/>
      <c r="AB316" s="108"/>
      <c r="AC316" s="108"/>
      <c r="AD316" s="108"/>
      <c r="AE316" s="108"/>
      <c r="AF316" s="108"/>
      <c r="AG316" s="214" t="s">
        <v>1496</v>
      </c>
      <c r="AH316" s="12"/>
      <c r="AI316" s="147" t="s">
        <v>181</v>
      </c>
      <c r="AJ316" s="148">
        <v>45777</v>
      </c>
      <c r="AK316" s="89"/>
    </row>
    <row r="317" spans="1:37" x14ac:dyDescent="0.35">
      <c r="A317" s="53">
        <v>449</v>
      </c>
      <c r="B317" s="53">
        <v>449</v>
      </c>
      <c r="C317" s="53" t="s">
        <v>7459</v>
      </c>
      <c r="D317" s="89" t="s">
        <v>105</v>
      </c>
      <c r="E317" s="89"/>
      <c r="F317" s="89" t="s">
        <v>1506</v>
      </c>
      <c r="G317" s="117" t="s">
        <v>7460</v>
      </c>
      <c r="H317" s="117"/>
      <c r="I317" s="146"/>
      <c r="J317" s="195" t="s">
        <v>45</v>
      </c>
      <c r="K317" s="153"/>
      <c r="L317" s="153"/>
      <c r="M317" s="153"/>
      <c r="N317" s="108"/>
      <c r="O317" s="108"/>
      <c r="P317" s="108"/>
      <c r="Q317" s="108"/>
      <c r="R317" s="108"/>
      <c r="S317" s="108"/>
      <c r="T317" s="108"/>
      <c r="U317" s="108"/>
      <c r="V317" s="108"/>
      <c r="W317" s="108"/>
      <c r="X317" s="108"/>
      <c r="Y317" s="108"/>
      <c r="Z317" s="108"/>
      <c r="AA317" s="108"/>
      <c r="AB317" s="108"/>
      <c r="AC317" s="108"/>
      <c r="AD317" s="108"/>
      <c r="AE317" s="108"/>
      <c r="AF317" s="108"/>
      <c r="AG317" s="214" t="s">
        <v>1496</v>
      </c>
      <c r="AH317" s="12"/>
      <c r="AI317" s="147" t="s">
        <v>181</v>
      </c>
      <c r="AJ317" s="148">
        <v>45777</v>
      </c>
      <c r="AK317" s="89"/>
    </row>
    <row r="318" spans="1:37" x14ac:dyDescent="0.35">
      <c r="A318" s="53">
        <v>450</v>
      </c>
      <c r="B318" s="53">
        <v>450</v>
      </c>
      <c r="C318" s="53" t="s">
        <v>7459</v>
      </c>
      <c r="D318" s="89" t="s">
        <v>105</v>
      </c>
      <c r="E318" s="89"/>
      <c r="F318" s="89" t="s">
        <v>1507</v>
      </c>
      <c r="G318" s="117" t="s">
        <v>7460</v>
      </c>
      <c r="H318" s="117"/>
      <c r="I318" s="146"/>
      <c r="J318" s="195" t="s">
        <v>45</v>
      </c>
      <c r="K318" s="153"/>
      <c r="L318" s="153"/>
      <c r="M318" s="153"/>
      <c r="N318" s="108"/>
      <c r="O318" s="108"/>
      <c r="P318" s="108"/>
      <c r="Q318" s="108"/>
      <c r="R318" s="108"/>
      <c r="S318" s="108"/>
      <c r="T318" s="108"/>
      <c r="U318" s="108"/>
      <c r="V318" s="108"/>
      <c r="W318" s="108"/>
      <c r="X318" s="108"/>
      <c r="Y318" s="108"/>
      <c r="Z318" s="108"/>
      <c r="AA318" s="108"/>
      <c r="AB318" s="108"/>
      <c r="AC318" s="108"/>
      <c r="AD318" s="108"/>
      <c r="AE318" s="108"/>
      <c r="AF318" s="108"/>
      <c r="AG318" s="214" t="s">
        <v>1496</v>
      </c>
      <c r="AH318" s="12"/>
      <c r="AI318" s="147" t="s">
        <v>181</v>
      </c>
      <c r="AJ318" s="148">
        <v>45777</v>
      </c>
      <c r="AK318" s="89"/>
    </row>
    <row r="319" spans="1:37" x14ac:dyDescent="0.35">
      <c r="A319" s="53">
        <v>451</v>
      </c>
      <c r="B319" s="53">
        <v>451</v>
      </c>
      <c r="C319" s="53" t="s">
        <v>7459</v>
      </c>
      <c r="D319" s="89" t="s">
        <v>105</v>
      </c>
      <c r="E319" s="89"/>
      <c r="F319" s="89" t="s">
        <v>1508</v>
      </c>
      <c r="G319" s="117" t="s">
        <v>7460</v>
      </c>
      <c r="H319" s="117"/>
      <c r="I319" s="146"/>
      <c r="J319" s="195" t="s">
        <v>45</v>
      </c>
      <c r="K319" s="153"/>
      <c r="L319" s="153"/>
      <c r="M319" s="153"/>
      <c r="N319" s="108"/>
      <c r="O319" s="108"/>
      <c r="P319" s="108"/>
      <c r="Q319" s="108"/>
      <c r="R319" s="108"/>
      <c r="S319" s="108"/>
      <c r="T319" s="108"/>
      <c r="U319" s="108"/>
      <c r="V319" s="108"/>
      <c r="W319" s="108"/>
      <c r="X319" s="108"/>
      <c r="Y319" s="108"/>
      <c r="Z319" s="108"/>
      <c r="AA319" s="108"/>
      <c r="AB319" s="108"/>
      <c r="AC319" s="108"/>
      <c r="AD319" s="108"/>
      <c r="AE319" s="108"/>
      <c r="AF319" s="108"/>
      <c r="AG319" s="214" t="s">
        <v>1496</v>
      </c>
      <c r="AH319" s="12"/>
      <c r="AI319" s="147" t="s">
        <v>181</v>
      </c>
      <c r="AJ319" s="148">
        <v>45777</v>
      </c>
      <c r="AK319" s="89"/>
    </row>
    <row r="320" spans="1:37" x14ac:dyDescent="0.35">
      <c r="A320" s="53">
        <v>452</v>
      </c>
      <c r="B320" s="53">
        <v>452</v>
      </c>
      <c r="C320" s="53" t="s">
        <v>7459</v>
      </c>
      <c r="D320" s="89" t="s">
        <v>105</v>
      </c>
      <c r="E320" s="89"/>
      <c r="F320" s="89" t="s">
        <v>1509</v>
      </c>
      <c r="G320" s="117" t="s">
        <v>7460</v>
      </c>
      <c r="H320" s="117"/>
      <c r="I320" s="146"/>
      <c r="J320" s="195" t="s">
        <v>45</v>
      </c>
      <c r="K320" s="153"/>
      <c r="L320" s="153"/>
      <c r="M320" s="153"/>
      <c r="N320" s="108"/>
      <c r="O320" s="108"/>
      <c r="P320" s="108"/>
      <c r="Q320" s="108"/>
      <c r="R320" s="108"/>
      <c r="S320" s="108"/>
      <c r="T320" s="108"/>
      <c r="U320" s="108"/>
      <c r="V320" s="108"/>
      <c r="W320" s="108"/>
      <c r="X320" s="108"/>
      <c r="Y320" s="108"/>
      <c r="Z320" s="108"/>
      <c r="AA320" s="108"/>
      <c r="AB320" s="108"/>
      <c r="AC320" s="108"/>
      <c r="AD320" s="108"/>
      <c r="AE320" s="108"/>
      <c r="AF320" s="108"/>
      <c r="AG320" s="214" t="s">
        <v>1496</v>
      </c>
      <c r="AH320" s="12"/>
      <c r="AI320" s="147" t="s">
        <v>181</v>
      </c>
      <c r="AJ320" s="148">
        <v>45777</v>
      </c>
      <c r="AK320" s="89"/>
    </row>
    <row r="321" spans="1:37" x14ac:dyDescent="0.35">
      <c r="A321" s="53">
        <v>453</v>
      </c>
      <c r="B321" s="53">
        <v>453</v>
      </c>
      <c r="C321" s="53" t="s">
        <v>7459</v>
      </c>
      <c r="D321" s="89" t="s">
        <v>105</v>
      </c>
      <c r="E321" s="89"/>
      <c r="F321" s="89" t="s">
        <v>1510</v>
      </c>
      <c r="G321" s="117" t="s">
        <v>7460</v>
      </c>
      <c r="H321" s="117"/>
      <c r="I321" s="146"/>
      <c r="J321" s="195" t="s">
        <v>45</v>
      </c>
      <c r="K321" s="153"/>
      <c r="L321" s="153"/>
      <c r="M321" s="153"/>
      <c r="N321" s="108"/>
      <c r="O321" s="108"/>
      <c r="P321" s="108"/>
      <c r="Q321" s="108"/>
      <c r="R321" s="108"/>
      <c r="S321" s="108"/>
      <c r="T321" s="108"/>
      <c r="U321" s="108"/>
      <c r="V321" s="108"/>
      <c r="W321" s="108"/>
      <c r="X321" s="108"/>
      <c r="Y321" s="108"/>
      <c r="Z321" s="108"/>
      <c r="AA321" s="108"/>
      <c r="AB321" s="108"/>
      <c r="AC321" s="108"/>
      <c r="AD321" s="108"/>
      <c r="AE321" s="108"/>
      <c r="AF321" s="108"/>
      <c r="AG321" s="214" t="s">
        <v>1496</v>
      </c>
      <c r="AH321" s="12"/>
      <c r="AI321" s="147" t="s">
        <v>181</v>
      </c>
      <c r="AJ321" s="148">
        <v>45777</v>
      </c>
      <c r="AK321" s="89"/>
    </row>
    <row r="322" spans="1:37" x14ac:dyDescent="0.35">
      <c r="A322" s="53">
        <v>454</v>
      </c>
      <c r="B322" s="53">
        <v>454</v>
      </c>
      <c r="C322" s="53" t="s">
        <v>7459</v>
      </c>
      <c r="D322" s="89" t="s">
        <v>105</v>
      </c>
      <c r="E322" s="89"/>
      <c r="F322" s="89" t="s">
        <v>1511</v>
      </c>
      <c r="G322" s="117" t="s">
        <v>7460</v>
      </c>
      <c r="H322" s="117"/>
      <c r="I322" s="146"/>
      <c r="J322" s="195" t="s">
        <v>45</v>
      </c>
      <c r="K322" s="153"/>
      <c r="L322" s="153"/>
      <c r="M322" s="153"/>
      <c r="N322" s="108"/>
      <c r="O322" s="108"/>
      <c r="P322" s="108"/>
      <c r="Q322" s="108"/>
      <c r="R322" s="108"/>
      <c r="S322" s="108"/>
      <c r="T322" s="108"/>
      <c r="U322" s="108"/>
      <c r="V322" s="108"/>
      <c r="W322" s="108"/>
      <c r="X322" s="108"/>
      <c r="Y322" s="108"/>
      <c r="Z322" s="108"/>
      <c r="AA322" s="108"/>
      <c r="AB322" s="108"/>
      <c r="AC322" s="108"/>
      <c r="AD322" s="108"/>
      <c r="AE322" s="108"/>
      <c r="AF322" s="108"/>
      <c r="AG322" s="214" t="s">
        <v>1496</v>
      </c>
      <c r="AH322" s="12"/>
      <c r="AI322" s="147" t="s">
        <v>181</v>
      </c>
      <c r="AJ322" s="148">
        <v>45777</v>
      </c>
      <c r="AK322" s="89"/>
    </row>
    <row r="323" spans="1:37" x14ac:dyDescent="0.35">
      <c r="A323" s="53">
        <v>455</v>
      </c>
      <c r="B323" s="53">
        <v>455</v>
      </c>
      <c r="C323" s="53" t="s">
        <v>7459</v>
      </c>
      <c r="D323" s="89" t="s">
        <v>105</v>
      </c>
      <c r="E323" s="89"/>
      <c r="F323" s="89" t="s">
        <v>1512</v>
      </c>
      <c r="G323" s="117" t="s">
        <v>7460</v>
      </c>
      <c r="H323" s="117"/>
      <c r="I323" s="146"/>
      <c r="J323" s="195" t="s">
        <v>45</v>
      </c>
      <c r="K323" s="153"/>
      <c r="L323" s="153"/>
      <c r="M323" s="153"/>
      <c r="N323" s="108"/>
      <c r="O323" s="108"/>
      <c r="P323" s="108"/>
      <c r="Q323" s="108"/>
      <c r="R323" s="108"/>
      <c r="S323" s="108"/>
      <c r="T323" s="108"/>
      <c r="U323" s="108"/>
      <c r="V323" s="108"/>
      <c r="W323" s="108"/>
      <c r="X323" s="108"/>
      <c r="Y323" s="108"/>
      <c r="Z323" s="108"/>
      <c r="AA323" s="108"/>
      <c r="AB323" s="108"/>
      <c r="AC323" s="108"/>
      <c r="AD323" s="108"/>
      <c r="AE323" s="108"/>
      <c r="AF323" s="108"/>
      <c r="AG323" s="214" t="s">
        <v>1496</v>
      </c>
      <c r="AH323" s="12"/>
      <c r="AI323" s="147" t="s">
        <v>181</v>
      </c>
      <c r="AJ323" s="148">
        <v>45777</v>
      </c>
      <c r="AK323" s="89"/>
    </row>
    <row r="324" spans="1:37" x14ac:dyDescent="0.35">
      <c r="A324" s="53">
        <v>456</v>
      </c>
      <c r="B324" s="53">
        <v>456</v>
      </c>
      <c r="C324" s="53" t="s">
        <v>7459</v>
      </c>
      <c r="D324" s="89" t="s">
        <v>105</v>
      </c>
      <c r="E324" s="89"/>
      <c r="F324" s="89" t="s">
        <v>1513</v>
      </c>
      <c r="G324" s="117" t="s">
        <v>7460</v>
      </c>
      <c r="H324" s="117"/>
      <c r="I324" s="146"/>
      <c r="J324" s="195" t="s">
        <v>45</v>
      </c>
      <c r="K324" s="153"/>
      <c r="L324" s="153"/>
      <c r="M324" s="153"/>
      <c r="N324" s="108"/>
      <c r="O324" s="108"/>
      <c r="P324" s="108"/>
      <c r="Q324" s="108"/>
      <c r="R324" s="108"/>
      <c r="S324" s="108"/>
      <c r="T324" s="108"/>
      <c r="U324" s="108"/>
      <c r="V324" s="108"/>
      <c r="W324" s="108"/>
      <c r="X324" s="108"/>
      <c r="Y324" s="108"/>
      <c r="Z324" s="108"/>
      <c r="AA324" s="108"/>
      <c r="AB324" s="108"/>
      <c r="AC324" s="108"/>
      <c r="AD324" s="108"/>
      <c r="AE324" s="108"/>
      <c r="AF324" s="108"/>
      <c r="AG324" s="214" t="s">
        <v>1496</v>
      </c>
      <c r="AH324" s="12"/>
      <c r="AI324" s="147" t="s">
        <v>181</v>
      </c>
      <c r="AJ324" s="148">
        <v>45777</v>
      </c>
      <c r="AK324" s="89"/>
    </row>
    <row r="325" spans="1:37" x14ac:dyDescent="0.35">
      <c r="A325" s="53">
        <v>457</v>
      </c>
      <c r="B325" s="53">
        <v>457</v>
      </c>
      <c r="C325" s="53" t="s">
        <v>7459</v>
      </c>
      <c r="D325" s="89" t="s">
        <v>105</v>
      </c>
      <c r="E325" s="89"/>
      <c r="F325" s="89" t="s">
        <v>1514</v>
      </c>
      <c r="G325" s="117" t="s">
        <v>7460</v>
      </c>
      <c r="H325" s="117"/>
      <c r="I325" s="146"/>
      <c r="J325" s="195" t="s">
        <v>45</v>
      </c>
      <c r="K325" s="153"/>
      <c r="L325" s="153"/>
      <c r="M325" s="153"/>
      <c r="N325" s="108"/>
      <c r="O325" s="108"/>
      <c r="P325" s="108"/>
      <c r="Q325" s="108"/>
      <c r="R325" s="108"/>
      <c r="S325" s="108"/>
      <c r="T325" s="108"/>
      <c r="U325" s="108"/>
      <c r="V325" s="108"/>
      <c r="W325" s="108"/>
      <c r="X325" s="108"/>
      <c r="Y325" s="108"/>
      <c r="Z325" s="108"/>
      <c r="AA325" s="108"/>
      <c r="AB325" s="108"/>
      <c r="AC325" s="108"/>
      <c r="AD325" s="108"/>
      <c r="AE325" s="108"/>
      <c r="AF325" s="108"/>
      <c r="AG325" s="214" t="s">
        <v>1515</v>
      </c>
      <c r="AH325" s="12"/>
      <c r="AI325" s="147" t="s">
        <v>181</v>
      </c>
      <c r="AJ325" s="148">
        <v>45777</v>
      </c>
      <c r="AK325" s="89"/>
    </row>
    <row r="326" spans="1:37" x14ac:dyDescent="0.35">
      <c r="A326" s="53">
        <v>458</v>
      </c>
      <c r="B326" s="53">
        <v>458</v>
      </c>
      <c r="C326" s="53" t="s">
        <v>7459</v>
      </c>
      <c r="D326" s="89" t="s">
        <v>105</v>
      </c>
      <c r="E326" s="89"/>
      <c r="F326" s="89" t="s">
        <v>1516</v>
      </c>
      <c r="G326" s="117" t="s">
        <v>7460</v>
      </c>
      <c r="H326" s="117"/>
      <c r="I326" s="146"/>
      <c r="J326" s="195" t="s">
        <v>45</v>
      </c>
      <c r="K326" s="153"/>
      <c r="L326" s="153"/>
      <c r="M326" s="153"/>
      <c r="N326" s="108"/>
      <c r="O326" s="108"/>
      <c r="P326" s="108"/>
      <c r="Q326" s="108"/>
      <c r="R326" s="108"/>
      <c r="S326" s="108"/>
      <c r="T326" s="108"/>
      <c r="U326" s="108"/>
      <c r="V326" s="108"/>
      <c r="W326" s="108"/>
      <c r="X326" s="108"/>
      <c r="Y326" s="108"/>
      <c r="Z326" s="108"/>
      <c r="AA326" s="108"/>
      <c r="AB326" s="108"/>
      <c r="AC326" s="108"/>
      <c r="AD326" s="108"/>
      <c r="AE326" s="108"/>
      <c r="AF326" s="108"/>
      <c r="AG326" s="214" t="s">
        <v>1496</v>
      </c>
      <c r="AH326" s="12"/>
      <c r="AI326" s="147" t="s">
        <v>181</v>
      </c>
      <c r="AJ326" s="148">
        <v>45777</v>
      </c>
      <c r="AK326" s="89"/>
    </row>
    <row r="327" spans="1:37" x14ac:dyDescent="0.35">
      <c r="A327" s="53">
        <v>459</v>
      </c>
      <c r="B327" s="53">
        <v>459</v>
      </c>
      <c r="C327" s="53" t="s">
        <v>7459</v>
      </c>
      <c r="D327" s="89" t="s">
        <v>105</v>
      </c>
      <c r="E327" s="89"/>
      <c r="F327" s="89" t="s">
        <v>1517</v>
      </c>
      <c r="G327" s="117" t="s">
        <v>7460</v>
      </c>
      <c r="H327" s="117"/>
      <c r="I327" s="146"/>
      <c r="J327" s="195" t="s">
        <v>45</v>
      </c>
      <c r="K327" s="153"/>
      <c r="L327" s="153"/>
      <c r="M327" s="153"/>
      <c r="N327" s="108"/>
      <c r="O327" s="108"/>
      <c r="P327" s="108"/>
      <c r="Q327" s="108"/>
      <c r="R327" s="108"/>
      <c r="S327" s="108"/>
      <c r="T327" s="108"/>
      <c r="U327" s="108"/>
      <c r="V327" s="108"/>
      <c r="W327" s="108"/>
      <c r="X327" s="108"/>
      <c r="Y327" s="108"/>
      <c r="Z327" s="108"/>
      <c r="AA327" s="108"/>
      <c r="AB327" s="108"/>
      <c r="AC327" s="108"/>
      <c r="AD327" s="108"/>
      <c r="AE327" s="108"/>
      <c r="AF327" s="108"/>
      <c r="AG327" s="214" t="s">
        <v>1515</v>
      </c>
      <c r="AH327" s="12"/>
      <c r="AI327" s="147" t="s">
        <v>181</v>
      </c>
      <c r="AJ327" s="148">
        <v>45777</v>
      </c>
      <c r="AK327" s="89"/>
    </row>
    <row r="328" spans="1:37" x14ac:dyDescent="0.35">
      <c r="A328" s="53">
        <v>460</v>
      </c>
      <c r="B328" s="53">
        <v>460</v>
      </c>
      <c r="C328" s="53" t="s">
        <v>7459</v>
      </c>
      <c r="D328" s="89" t="s">
        <v>105</v>
      </c>
      <c r="E328" s="89"/>
      <c r="F328" s="89" t="s">
        <v>1518</v>
      </c>
      <c r="G328" s="117" t="s">
        <v>7460</v>
      </c>
      <c r="H328" s="117"/>
      <c r="I328" s="146"/>
      <c r="J328" s="195" t="s">
        <v>45</v>
      </c>
      <c r="K328" s="153"/>
      <c r="L328" s="153"/>
      <c r="M328" s="153"/>
      <c r="N328" s="108"/>
      <c r="O328" s="108"/>
      <c r="P328" s="108"/>
      <c r="Q328" s="108"/>
      <c r="R328" s="108"/>
      <c r="S328" s="108"/>
      <c r="T328" s="108"/>
      <c r="U328" s="108"/>
      <c r="V328" s="108"/>
      <c r="W328" s="108"/>
      <c r="X328" s="108"/>
      <c r="Y328" s="108"/>
      <c r="Z328" s="108"/>
      <c r="AA328" s="108"/>
      <c r="AB328" s="108"/>
      <c r="AC328" s="108"/>
      <c r="AD328" s="108"/>
      <c r="AE328" s="108"/>
      <c r="AF328" s="108"/>
      <c r="AG328" s="214" t="s">
        <v>1496</v>
      </c>
      <c r="AH328" s="12"/>
      <c r="AI328" s="147" t="s">
        <v>181</v>
      </c>
      <c r="AJ328" s="148">
        <v>45777</v>
      </c>
      <c r="AK328" s="89"/>
    </row>
    <row r="329" spans="1:37" x14ac:dyDescent="0.35">
      <c r="A329" s="53">
        <v>461</v>
      </c>
      <c r="B329" s="53">
        <v>461</v>
      </c>
      <c r="C329" s="53" t="s">
        <v>7459</v>
      </c>
      <c r="D329" s="89" t="s">
        <v>105</v>
      </c>
      <c r="E329" s="89"/>
      <c r="F329" s="89" t="s">
        <v>1519</v>
      </c>
      <c r="G329" s="117" t="s">
        <v>7460</v>
      </c>
      <c r="H329" s="117"/>
      <c r="I329" s="146"/>
      <c r="J329" s="195" t="s">
        <v>45</v>
      </c>
      <c r="K329" s="153"/>
      <c r="L329" s="153"/>
      <c r="M329" s="153"/>
      <c r="N329" s="108"/>
      <c r="O329" s="108"/>
      <c r="P329" s="108"/>
      <c r="Q329" s="108"/>
      <c r="R329" s="108"/>
      <c r="S329" s="108"/>
      <c r="T329" s="108"/>
      <c r="U329" s="108"/>
      <c r="V329" s="108"/>
      <c r="W329" s="108"/>
      <c r="X329" s="108"/>
      <c r="Y329" s="108"/>
      <c r="Z329" s="108"/>
      <c r="AA329" s="108"/>
      <c r="AB329" s="108"/>
      <c r="AC329" s="108"/>
      <c r="AD329" s="108"/>
      <c r="AE329" s="108"/>
      <c r="AF329" s="108"/>
      <c r="AG329" s="214" t="s">
        <v>1496</v>
      </c>
      <c r="AH329" s="12"/>
      <c r="AI329" s="147" t="s">
        <v>181</v>
      </c>
      <c r="AJ329" s="148">
        <v>45777</v>
      </c>
      <c r="AK329" s="89"/>
    </row>
    <row r="330" spans="1:37" x14ac:dyDescent="0.35">
      <c r="A330" s="53">
        <v>462</v>
      </c>
      <c r="B330" s="53">
        <v>462</v>
      </c>
      <c r="C330" s="53" t="s">
        <v>7459</v>
      </c>
      <c r="D330" s="89" t="s">
        <v>105</v>
      </c>
      <c r="E330" s="89"/>
      <c r="F330" s="89" t="s">
        <v>1520</v>
      </c>
      <c r="G330" s="117" t="s">
        <v>7460</v>
      </c>
      <c r="H330" s="117"/>
      <c r="I330" s="146"/>
      <c r="J330" s="195" t="s">
        <v>45</v>
      </c>
      <c r="K330" s="153"/>
      <c r="L330" s="153"/>
      <c r="M330" s="153"/>
      <c r="N330" s="108"/>
      <c r="O330" s="108"/>
      <c r="P330" s="108"/>
      <c r="Q330" s="108"/>
      <c r="R330" s="108"/>
      <c r="S330" s="108"/>
      <c r="T330" s="108"/>
      <c r="U330" s="108"/>
      <c r="V330" s="108"/>
      <c r="W330" s="108"/>
      <c r="X330" s="108"/>
      <c r="Y330" s="108"/>
      <c r="Z330" s="108"/>
      <c r="AA330" s="108"/>
      <c r="AB330" s="108"/>
      <c r="AC330" s="108"/>
      <c r="AD330" s="108"/>
      <c r="AE330" s="108"/>
      <c r="AF330" s="108"/>
      <c r="AG330" s="214" t="s">
        <v>1496</v>
      </c>
      <c r="AH330" s="12"/>
      <c r="AI330" s="147" t="s">
        <v>181</v>
      </c>
      <c r="AJ330" s="148">
        <v>45777</v>
      </c>
      <c r="AK330" s="89"/>
    </row>
    <row r="331" spans="1:37" ht="299" hidden="1" x14ac:dyDescent="0.35">
      <c r="A331" s="53">
        <v>463</v>
      </c>
      <c r="B331" s="53">
        <v>463</v>
      </c>
      <c r="C331" s="53" t="s">
        <v>7459</v>
      </c>
      <c r="D331" s="89" t="s">
        <v>105</v>
      </c>
      <c r="E331" s="89"/>
      <c r="F331" s="89" t="s">
        <v>1521</v>
      </c>
      <c r="G331" s="117" t="s">
        <v>7460</v>
      </c>
      <c r="H331" s="117"/>
      <c r="I331" s="153" t="s">
        <v>975</v>
      </c>
      <c r="J331" s="195" t="s">
        <v>50</v>
      </c>
      <c r="K331" s="153" t="s">
        <v>7478</v>
      </c>
      <c r="L331" s="243"/>
      <c r="M331" s="153"/>
      <c r="N331" s="108"/>
      <c r="O331" s="108"/>
      <c r="P331" s="108"/>
      <c r="Q331" s="108"/>
      <c r="R331" s="108"/>
      <c r="S331" s="108"/>
      <c r="T331" s="108"/>
      <c r="U331" s="108"/>
      <c r="V331" s="108"/>
      <c r="W331" s="108"/>
      <c r="X331" s="108"/>
      <c r="Y331" s="108"/>
      <c r="Z331" s="108"/>
      <c r="AA331" s="108"/>
      <c r="AB331" s="108"/>
      <c r="AC331" s="108"/>
      <c r="AD331" s="108"/>
      <c r="AE331" s="108"/>
      <c r="AF331" s="208" t="e">
        <f>VLOOKUP(MATCH(1,U331:AD331,0),#REF!,2,0)</f>
        <v>#N/A</v>
      </c>
      <c r="AG331" s="191"/>
      <c r="AH331" s="12"/>
      <c r="AI331" s="147"/>
      <c r="AJ331" s="148"/>
      <c r="AK331" s="89"/>
    </row>
    <row r="332" spans="1:37" x14ac:dyDescent="0.35">
      <c r="A332" s="53">
        <v>464</v>
      </c>
      <c r="B332" s="53">
        <v>464</v>
      </c>
      <c r="C332" s="53" t="s">
        <v>7459</v>
      </c>
      <c r="D332" s="89" t="s">
        <v>105</v>
      </c>
      <c r="E332" s="89"/>
      <c r="F332" s="89" t="s">
        <v>1523</v>
      </c>
      <c r="G332" s="117" t="s">
        <v>7460</v>
      </c>
      <c r="H332" s="117"/>
      <c r="I332" s="146"/>
      <c r="J332" s="195" t="s">
        <v>45</v>
      </c>
      <c r="K332" s="153"/>
      <c r="L332" s="153"/>
      <c r="M332" s="153"/>
      <c r="N332" s="108"/>
      <c r="O332" s="108"/>
      <c r="P332" s="108"/>
      <c r="Q332" s="108"/>
      <c r="R332" s="108"/>
      <c r="S332" s="108"/>
      <c r="T332" s="108"/>
      <c r="U332" s="108"/>
      <c r="V332" s="108"/>
      <c r="W332" s="108"/>
      <c r="X332" s="108"/>
      <c r="Y332" s="108"/>
      <c r="Z332" s="108"/>
      <c r="AA332" s="108"/>
      <c r="AB332" s="108"/>
      <c r="AC332" s="108"/>
      <c r="AD332" s="108"/>
      <c r="AE332" s="108"/>
      <c r="AF332" s="108"/>
      <c r="AG332" s="214" t="s">
        <v>1496</v>
      </c>
      <c r="AH332" s="12"/>
      <c r="AI332" s="147" t="s">
        <v>181</v>
      </c>
      <c r="AJ332" s="148">
        <v>45777</v>
      </c>
      <c r="AK332" s="89"/>
    </row>
    <row r="333" spans="1:37" x14ac:dyDescent="0.35">
      <c r="A333" s="53">
        <v>465</v>
      </c>
      <c r="B333" s="53">
        <v>465</v>
      </c>
      <c r="C333" s="53" t="s">
        <v>7459</v>
      </c>
      <c r="D333" s="89" t="s">
        <v>105</v>
      </c>
      <c r="E333" s="89"/>
      <c r="F333" s="89" t="s">
        <v>1524</v>
      </c>
      <c r="G333" s="117" t="s">
        <v>7460</v>
      </c>
      <c r="H333" s="117"/>
      <c r="I333" s="146"/>
      <c r="J333" s="195" t="s">
        <v>45</v>
      </c>
      <c r="K333" s="153"/>
      <c r="L333" s="153"/>
      <c r="M333" s="153"/>
      <c r="N333" s="108"/>
      <c r="O333" s="108"/>
      <c r="P333" s="108"/>
      <c r="Q333" s="108"/>
      <c r="R333" s="108"/>
      <c r="S333" s="108"/>
      <c r="T333" s="108"/>
      <c r="U333" s="108"/>
      <c r="V333" s="108"/>
      <c r="W333" s="108"/>
      <c r="X333" s="108"/>
      <c r="Y333" s="108"/>
      <c r="Z333" s="108"/>
      <c r="AA333" s="108"/>
      <c r="AB333" s="108"/>
      <c r="AC333" s="108"/>
      <c r="AD333" s="108"/>
      <c r="AE333" s="108"/>
      <c r="AF333" s="108"/>
      <c r="AG333" s="214" t="s">
        <v>1496</v>
      </c>
      <c r="AH333" s="12"/>
      <c r="AI333" s="147" t="s">
        <v>181</v>
      </c>
      <c r="AJ333" s="148">
        <v>45777</v>
      </c>
      <c r="AK333" s="89"/>
    </row>
    <row r="334" spans="1:37" x14ac:dyDescent="0.35">
      <c r="A334" s="53">
        <v>466</v>
      </c>
      <c r="B334" s="53">
        <v>466</v>
      </c>
      <c r="C334" s="53" t="s">
        <v>7459</v>
      </c>
      <c r="D334" s="89" t="s">
        <v>105</v>
      </c>
      <c r="E334" s="89"/>
      <c r="F334" s="89" t="s">
        <v>1525</v>
      </c>
      <c r="G334" s="117" t="s">
        <v>7460</v>
      </c>
      <c r="H334" s="117"/>
      <c r="I334" s="146"/>
      <c r="J334" s="195" t="s">
        <v>45</v>
      </c>
      <c r="K334" s="153"/>
      <c r="L334" s="153"/>
      <c r="M334" s="153"/>
      <c r="N334" s="108"/>
      <c r="O334" s="108"/>
      <c r="P334" s="108"/>
      <c r="Q334" s="108"/>
      <c r="R334" s="108"/>
      <c r="S334" s="108"/>
      <c r="T334" s="108"/>
      <c r="U334" s="108"/>
      <c r="V334" s="108"/>
      <c r="W334" s="108"/>
      <c r="X334" s="108"/>
      <c r="Y334" s="108"/>
      <c r="Z334" s="108"/>
      <c r="AA334" s="108"/>
      <c r="AB334" s="108"/>
      <c r="AC334" s="108"/>
      <c r="AD334" s="108"/>
      <c r="AE334" s="108"/>
      <c r="AF334" s="108"/>
      <c r="AG334" s="214" t="s">
        <v>1496</v>
      </c>
      <c r="AH334" s="12"/>
      <c r="AI334" s="147" t="s">
        <v>181</v>
      </c>
      <c r="AJ334" s="148">
        <v>45777</v>
      </c>
      <c r="AK334" s="89"/>
    </row>
    <row r="335" spans="1:37" x14ac:dyDescent="0.35">
      <c r="A335" s="53">
        <v>467</v>
      </c>
      <c r="B335" s="53">
        <v>467</v>
      </c>
      <c r="C335" s="53" t="s">
        <v>7459</v>
      </c>
      <c r="D335" s="89" t="s">
        <v>105</v>
      </c>
      <c r="E335" s="89"/>
      <c r="F335" s="89" t="s">
        <v>1526</v>
      </c>
      <c r="G335" s="117" t="s">
        <v>7460</v>
      </c>
      <c r="H335" s="117"/>
      <c r="I335" s="146"/>
      <c r="J335" s="195" t="s">
        <v>45</v>
      </c>
      <c r="K335" s="153"/>
      <c r="L335" s="153"/>
      <c r="M335" s="153"/>
      <c r="N335" s="108"/>
      <c r="O335" s="108"/>
      <c r="P335" s="108"/>
      <c r="Q335" s="108"/>
      <c r="R335" s="108"/>
      <c r="S335" s="108"/>
      <c r="T335" s="108"/>
      <c r="U335" s="108"/>
      <c r="V335" s="108"/>
      <c r="W335" s="108"/>
      <c r="X335" s="108"/>
      <c r="Y335" s="108"/>
      <c r="Z335" s="108"/>
      <c r="AA335" s="108"/>
      <c r="AB335" s="108"/>
      <c r="AC335" s="108"/>
      <c r="AD335" s="108"/>
      <c r="AE335" s="108"/>
      <c r="AF335" s="108"/>
      <c r="AG335" s="214" t="s">
        <v>1527</v>
      </c>
      <c r="AH335" s="12"/>
      <c r="AI335" s="147" t="s">
        <v>181</v>
      </c>
      <c r="AJ335" s="148">
        <v>45777</v>
      </c>
      <c r="AK335" s="89"/>
    </row>
    <row r="336" spans="1:37" x14ac:dyDescent="0.35">
      <c r="A336" s="53">
        <v>468</v>
      </c>
      <c r="B336" s="53">
        <v>468</v>
      </c>
      <c r="C336" s="53" t="s">
        <v>7461</v>
      </c>
      <c r="D336" s="89" t="s">
        <v>104</v>
      </c>
      <c r="E336" s="89"/>
      <c r="F336" s="89" t="s">
        <v>1528</v>
      </c>
      <c r="G336" s="117" t="s">
        <v>7460</v>
      </c>
      <c r="H336" s="117"/>
      <c r="I336" s="146"/>
      <c r="J336" s="195" t="s">
        <v>45</v>
      </c>
      <c r="K336" s="109"/>
      <c r="L336" s="109"/>
      <c r="M336" s="109"/>
      <c r="N336" s="108"/>
      <c r="O336" s="108"/>
      <c r="P336" s="108"/>
      <c r="Q336" s="108"/>
      <c r="R336" s="108"/>
      <c r="S336" s="108"/>
      <c r="T336" s="108"/>
      <c r="U336" s="108"/>
      <c r="V336" s="108"/>
      <c r="W336" s="108"/>
      <c r="X336" s="108"/>
      <c r="Y336" s="108"/>
      <c r="Z336" s="108"/>
      <c r="AA336" s="108"/>
      <c r="AB336" s="108"/>
      <c r="AC336" s="108"/>
      <c r="AD336" s="108"/>
      <c r="AE336" s="108"/>
      <c r="AF336" s="108"/>
      <c r="AG336" s="214" t="s">
        <v>1529</v>
      </c>
      <c r="AH336" s="12"/>
      <c r="AI336" s="147" t="s">
        <v>181</v>
      </c>
      <c r="AJ336" s="148">
        <v>45777</v>
      </c>
      <c r="AK336" s="89"/>
    </row>
    <row r="337" spans="1:37" x14ac:dyDescent="0.35">
      <c r="A337" s="53">
        <v>469</v>
      </c>
      <c r="B337" s="53">
        <v>469</v>
      </c>
      <c r="C337" s="53" t="s">
        <v>7461</v>
      </c>
      <c r="D337" s="89" t="s">
        <v>104</v>
      </c>
      <c r="E337" s="89"/>
      <c r="F337" s="89" t="s">
        <v>1530</v>
      </c>
      <c r="G337" s="117" t="s">
        <v>7460</v>
      </c>
      <c r="H337" s="117"/>
      <c r="I337" s="146"/>
      <c r="J337" s="195" t="s">
        <v>45</v>
      </c>
      <c r="K337" s="109"/>
      <c r="L337" s="109"/>
      <c r="M337" s="109"/>
      <c r="N337" s="108"/>
      <c r="O337" s="108"/>
      <c r="P337" s="108"/>
      <c r="Q337" s="108"/>
      <c r="R337" s="108"/>
      <c r="S337" s="108"/>
      <c r="T337" s="108"/>
      <c r="U337" s="108"/>
      <c r="V337" s="108"/>
      <c r="W337" s="108"/>
      <c r="X337" s="108"/>
      <c r="Y337" s="108"/>
      <c r="Z337" s="108"/>
      <c r="AA337" s="108"/>
      <c r="AB337" s="108"/>
      <c r="AC337" s="108"/>
      <c r="AD337" s="108"/>
      <c r="AE337" s="108"/>
      <c r="AF337" s="108"/>
      <c r="AG337" s="214" t="s">
        <v>1531</v>
      </c>
      <c r="AH337" s="12"/>
      <c r="AI337" s="147" t="s">
        <v>181</v>
      </c>
      <c r="AJ337" s="148">
        <v>45777</v>
      </c>
      <c r="AK337" s="89"/>
    </row>
    <row r="338" spans="1:37" ht="130" x14ac:dyDescent="0.35">
      <c r="A338" s="53">
        <v>470</v>
      </c>
      <c r="B338" s="53">
        <v>470</v>
      </c>
      <c r="C338" s="53" t="s">
        <v>7461</v>
      </c>
      <c r="D338" s="89" t="s">
        <v>104</v>
      </c>
      <c r="E338" s="89"/>
      <c r="F338" s="89" t="s">
        <v>1532</v>
      </c>
      <c r="G338" s="117" t="s">
        <v>7460</v>
      </c>
      <c r="H338" s="117"/>
      <c r="I338" s="146" t="s">
        <v>104</v>
      </c>
      <c r="J338" s="195" t="s">
        <v>45</v>
      </c>
      <c r="K338" s="109" t="s">
        <v>7479</v>
      </c>
      <c r="L338" s="229"/>
      <c r="M338" s="109"/>
      <c r="N338" s="108"/>
      <c r="O338" s="108"/>
      <c r="P338" s="108"/>
      <c r="Q338" s="108"/>
      <c r="R338" s="108"/>
      <c r="S338" s="108"/>
      <c r="T338" s="108"/>
      <c r="U338" s="108"/>
      <c r="V338" s="108"/>
      <c r="W338" s="108"/>
      <c r="X338" s="108"/>
      <c r="Y338" s="108"/>
      <c r="Z338" s="108"/>
      <c r="AA338" s="108"/>
      <c r="AB338" s="108"/>
      <c r="AC338" s="108"/>
      <c r="AD338" s="108"/>
      <c r="AE338" s="108"/>
      <c r="AF338" s="208" t="e">
        <f>VLOOKUP(MATCH(1,U338:AD338,0),#REF!,2,0)</f>
        <v>#N/A</v>
      </c>
      <c r="AG338" s="215" t="s">
        <v>1533</v>
      </c>
      <c r="AH338" s="12"/>
      <c r="AI338" s="147" t="s">
        <v>1454</v>
      </c>
      <c r="AJ338" s="148">
        <v>45869</v>
      </c>
      <c r="AK338" s="89"/>
    </row>
    <row r="339" spans="1:37" x14ac:dyDescent="0.35">
      <c r="A339" s="53">
        <v>471</v>
      </c>
      <c r="B339" s="53">
        <v>471</v>
      </c>
      <c r="C339" s="53" t="s">
        <v>7461</v>
      </c>
      <c r="D339" s="89" t="s">
        <v>104</v>
      </c>
      <c r="E339" s="89"/>
      <c r="F339" s="89" t="s">
        <v>1465</v>
      </c>
      <c r="G339" s="117" t="s">
        <v>7460</v>
      </c>
      <c r="H339" s="117"/>
      <c r="I339" s="146"/>
      <c r="J339" s="195" t="s">
        <v>45</v>
      </c>
      <c r="K339" s="153"/>
      <c r="L339" s="153"/>
      <c r="M339" s="153"/>
      <c r="N339" s="108"/>
      <c r="O339" s="108"/>
      <c r="P339" s="108"/>
      <c r="Q339" s="108"/>
      <c r="R339" s="108"/>
      <c r="S339" s="108"/>
      <c r="T339" s="108"/>
      <c r="U339" s="108"/>
      <c r="V339" s="108"/>
      <c r="W339" s="108"/>
      <c r="X339" s="108"/>
      <c r="Y339" s="108"/>
      <c r="Z339" s="108"/>
      <c r="AA339" s="108"/>
      <c r="AB339" s="108"/>
      <c r="AC339" s="108"/>
      <c r="AD339" s="108"/>
      <c r="AE339" s="108"/>
      <c r="AF339" s="108"/>
      <c r="AG339" s="161" t="s">
        <v>1534</v>
      </c>
      <c r="AH339" s="12"/>
      <c r="AI339" s="147" t="s">
        <v>181</v>
      </c>
      <c r="AJ339" s="148">
        <v>45777</v>
      </c>
      <c r="AK339" s="89"/>
    </row>
    <row r="340" spans="1:37" ht="169" x14ac:dyDescent="0.35">
      <c r="A340" s="53">
        <v>472</v>
      </c>
      <c r="B340" s="53">
        <v>472</v>
      </c>
      <c r="C340" s="53" t="s">
        <v>7461</v>
      </c>
      <c r="D340" s="89" t="s">
        <v>104</v>
      </c>
      <c r="E340" s="89"/>
      <c r="F340" s="89" t="s">
        <v>1535</v>
      </c>
      <c r="G340" s="117" t="s">
        <v>7460</v>
      </c>
      <c r="H340" s="117"/>
      <c r="I340" s="146" t="s">
        <v>104</v>
      </c>
      <c r="J340" s="195" t="s">
        <v>45</v>
      </c>
      <c r="K340" s="109" t="s">
        <v>7480</v>
      </c>
      <c r="L340" s="243"/>
      <c r="M340" s="109" t="s">
        <v>7481</v>
      </c>
      <c r="N340" s="108"/>
      <c r="O340" s="108"/>
      <c r="P340" s="108"/>
      <c r="Q340" s="108"/>
      <c r="R340" s="108"/>
      <c r="S340" s="108"/>
      <c r="T340" s="108"/>
      <c r="U340" s="108"/>
      <c r="V340" s="108"/>
      <c r="W340" s="108"/>
      <c r="X340" s="108">
        <v>1</v>
      </c>
      <c r="Y340" s="108"/>
      <c r="Z340" s="108"/>
      <c r="AA340" s="108"/>
      <c r="AB340" s="108"/>
      <c r="AC340" s="108"/>
      <c r="AD340" s="108"/>
      <c r="AE340" s="108"/>
      <c r="AF340" s="208" t="e">
        <f>VLOOKUP(MATCH(1,U340:AD340,0),#REF!,2,0)</f>
        <v>#REF!</v>
      </c>
      <c r="AG340" s="215" t="s">
        <v>1536</v>
      </c>
      <c r="AH340" s="12"/>
      <c r="AI340" s="147" t="s">
        <v>1454</v>
      </c>
      <c r="AJ340" s="148">
        <v>45869</v>
      </c>
      <c r="AK340" s="89"/>
    </row>
    <row r="341" spans="1:37" x14ac:dyDescent="0.35">
      <c r="A341" s="53">
        <v>150</v>
      </c>
      <c r="B341" s="53" t="s">
        <v>1116</v>
      </c>
      <c r="C341" s="53" t="s">
        <v>7459</v>
      </c>
      <c r="D341" s="89" t="s">
        <v>242</v>
      </c>
      <c r="E341" s="89"/>
      <c r="F341" s="89" t="s">
        <v>1118</v>
      </c>
      <c r="G341" s="119" t="s">
        <v>7460</v>
      </c>
      <c r="H341" s="119"/>
      <c r="I341" s="110"/>
      <c r="J341" s="195" t="s">
        <v>45</v>
      </c>
      <c r="K341" s="153"/>
      <c r="L341" s="153"/>
      <c r="M341" s="153"/>
      <c r="N341" s="108"/>
      <c r="O341" s="108"/>
      <c r="P341" s="108"/>
      <c r="Q341" s="108"/>
      <c r="R341" s="108"/>
      <c r="S341" s="108"/>
      <c r="T341" s="108"/>
      <c r="U341" s="108"/>
      <c r="V341" s="108"/>
      <c r="W341" s="108"/>
      <c r="X341" s="108"/>
      <c r="Y341" s="108"/>
      <c r="Z341" s="108"/>
      <c r="AA341" s="108"/>
      <c r="AB341" s="108"/>
      <c r="AC341" s="108"/>
      <c r="AD341" s="108"/>
      <c r="AE341" s="108"/>
      <c r="AF341" s="108"/>
      <c r="AG341" s="214" t="s">
        <v>1119</v>
      </c>
      <c r="AH341" s="12"/>
      <c r="AI341" s="147" t="s">
        <v>181</v>
      </c>
      <c r="AJ341" s="165">
        <v>45777</v>
      </c>
      <c r="AK341" s="89"/>
    </row>
    <row r="342" spans="1:37" x14ac:dyDescent="0.35">
      <c r="A342" s="53">
        <v>413</v>
      </c>
      <c r="B342" s="53">
        <v>413</v>
      </c>
      <c r="C342" s="53" t="s">
        <v>7459</v>
      </c>
      <c r="D342" s="89" t="s">
        <v>105</v>
      </c>
      <c r="E342" s="89"/>
      <c r="F342" s="89" t="s">
        <v>1445</v>
      </c>
      <c r="G342" s="117" t="s">
        <v>7460</v>
      </c>
      <c r="H342" s="117"/>
      <c r="I342" s="146"/>
      <c r="J342" s="195" t="s">
        <v>45</v>
      </c>
      <c r="K342" s="153"/>
      <c r="L342" s="153"/>
      <c r="M342" s="153"/>
      <c r="N342" s="108"/>
      <c r="O342" s="108"/>
      <c r="P342" s="108"/>
      <c r="Q342" s="108"/>
      <c r="R342" s="108"/>
      <c r="S342" s="108"/>
      <c r="T342" s="108"/>
      <c r="U342" s="108"/>
      <c r="V342" s="108"/>
      <c r="W342" s="108"/>
      <c r="X342" s="108"/>
      <c r="Y342" s="108"/>
      <c r="Z342" s="108"/>
      <c r="AA342" s="108"/>
      <c r="AB342" s="108"/>
      <c r="AC342" s="108"/>
      <c r="AD342" s="108"/>
      <c r="AE342" s="108"/>
      <c r="AF342" s="108"/>
      <c r="AG342" s="214" t="s">
        <v>1446</v>
      </c>
      <c r="AH342" s="12"/>
      <c r="AI342" s="147" t="s">
        <v>181</v>
      </c>
      <c r="AJ342" s="165">
        <v>45777</v>
      </c>
      <c r="AK342" s="89"/>
    </row>
    <row r="343" spans="1:37" x14ac:dyDescent="0.35">
      <c r="A343" s="53">
        <v>434</v>
      </c>
      <c r="B343" s="53">
        <v>434</v>
      </c>
      <c r="C343" s="53" t="s">
        <v>7459</v>
      </c>
      <c r="D343" s="89" t="s">
        <v>105</v>
      </c>
      <c r="E343" s="89"/>
      <c r="F343" s="89" t="s">
        <v>1487</v>
      </c>
      <c r="G343" s="117" t="s">
        <v>7460</v>
      </c>
      <c r="H343" s="117"/>
      <c r="I343" s="90"/>
      <c r="J343" s="89" t="s">
        <v>45</v>
      </c>
      <c r="K343" s="225"/>
      <c r="L343" s="225"/>
      <c r="M343" s="225"/>
      <c r="N343" s="53"/>
      <c r="O343" s="53"/>
      <c r="P343" s="53"/>
      <c r="Q343" s="53"/>
      <c r="R343" s="53"/>
      <c r="S343" s="53"/>
      <c r="T343" s="53"/>
      <c r="U343" s="53"/>
      <c r="V343" s="53"/>
      <c r="W343" s="53"/>
      <c r="X343" s="53"/>
      <c r="Y343" s="53"/>
      <c r="Z343" s="53"/>
      <c r="AA343" s="53"/>
      <c r="AB343" s="53"/>
      <c r="AC343" s="53"/>
      <c r="AD343" s="53"/>
      <c r="AE343" s="53"/>
      <c r="AF343" s="53"/>
      <c r="AG343" s="261" t="s">
        <v>1488</v>
      </c>
      <c r="AH343" s="12"/>
      <c r="AI343" s="247" t="s">
        <v>181</v>
      </c>
      <c r="AJ343" s="248">
        <v>45777</v>
      </c>
      <c r="AK343" s="89"/>
    </row>
    <row r="344" spans="1:37" x14ac:dyDescent="0.35">
      <c r="A344" s="53">
        <v>121</v>
      </c>
      <c r="B344" s="53" t="s">
        <v>1294</v>
      </c>
      <c r="C344" s="53" t="s">
        <v>64</v>
      </c>
      <c r="D344" s="120" t="s">
        <v>77</v>
      </c>
      <c r="E344" s="120"/>
      <c r="F344" s="118" t="s">
        <v>1295</v>
      </c>
      <c r="G344" s="121" t="s">
        <v>133</v>
      </c>
      <c r="H344" s="121"/>
      <c r="I344" s="151"/>
      <c r="J344" s="195" t="s">
        <v>45</v>
      </c>
      <c r="K344" s="109"/>
      <c r="L344" s="109"/>
      <c r="M344" s="109"/>
      <c r="N344" s="108"/>
      <c r="O344" s="108"/>
      <c r="P344" s="108"/>
      <c r="Q344" s="108"/>
      <c r="R344" s="108"/>
      <c r="S344" s="108"/>
      <c r="T344" s="108"/>
      <c r="U344" s="108"/>
      <c r="V344" s="108"/>
      <c r="W344" s="108"/>
      <c r="X344" s="108"/>
      <c r="Y344" s="108"/>
      <c r="Z344" s="108"/>
      <c r="AA344" s="108"/>
      <c r="AB344" s="108"/>
      <c r="AC344" s="108"/>
      <c r="AD344" s="108"/>
      <c r="AE344" s="108"/>
      <c r="AF344" s="108"/>
      <c r="AG344" s="214" t="s">
        <v>1296</v>
      </c>
      <c r="AH344" s="12"/>
      <c r="AI344" s="147" t="s">
        <v>181</v>
      </c>
      <c r="AJ344" s="148">
        <v>45790</v>
      </c>
      <c r="AK344" s="89"/>
    </row>
    <row r="345" spans="1:37" ht="26" x14ac:dyDescent="0.35">
      <c r="A345" s="53">
        <v>122</v>
      </c>
      <c r="B345" s="53" t="s">
        <v>1321</v>
      </c>
      <c r="C345" s="53" t="s">
        <v>64</v>
      </c>
      <c r="D345" s="120" t="s">
        <v>77</v>
      </c>
      <c r="E345" s="120"/>
      <c r="F345" s="118" t="s">
        <v>1322</v>
      </c>
      <c r="G345" s="121" t="s">
        <v>133</v>
      </c>
      <c r="H345" s="121"/>
      <c r="I345" s="151"/>
      <c r="J345" s="195" t="s">
        <v>45</v>
      </c>
      <c r="K345" s="109"/>
      <c r="L345" s="109"/>
      <c r="M345" s="109"/>
      <c r="N345" s="108"/>
      <c r="O345" s="108"/>
      <c r="P345" s="108"/>
      <c r="Q345" s="108"/>
      <c r="R345" s="108"/>
      <c r="S345" s="108"/>
      <c r="T345" s="108"/>
      <c r="U345" s="108"/>
      <c r="V345" s="108"/>
      <c r="W345" s="108"/>
      <c r="X345" s="108"/>
      <c r="Y345" s="108"/>
      <c r="Z345" s="108"/>
      <c r="AA345" s="108"/>
      <c r="AB345" s="108"/>
      <c r="AC345" s="108"/>
      <c r="AD345" s="108"/>
      <c r="AE345" s="108"/>
      <c r="AF345" s="108"/>
      <c r="AG345" s="214" t="s">
        <v>1323</v>
      </c>
      <c r="AH345" s="12"/>
      <c r="AI345" s="147" t="s">
        <v>181</v>
      </c>
      <c r="AJ345" s="148">
        <v>45790</v>
      </c>
      <c r="AK345" s="89"/>
    </row>
    <row r="346" spans="1:37" ht="26" x14ac:dyDescent="0.35">
      <c r="A346" s="53">
        <v>124</v>
      </c>
      <c r="B346" s="53" t="s">
        <v>1327</v>
      </c>
      <c r="C346" s="53" t="s">
        <v>64</v>
      </c>
      <c r="D346" s="120" t="s">
        <v>77</v>
      </c>
      <c r="E346" s="120"/>
      <c r="F346" s="118" t="s">
        <v>1328</v>
      </c>
      <c r="G346" s="121" t="s">
        <v>133</v>
      </c>
      <c r="H346" s="121"/>
      <c r="I346" s="151"/>
      <c r="J346" s="195" t="s">
        <v>45</v>
      </c>
      <c r="K346" s="109"/>
      <c r="L346" s="109"/>
      <c r="M346" s="109"/>
      <c r="N346" s="108"/>
      <c r="O346" s="108"/>
      <c r="P346" s="108"/>
      <c r="Q346" s="108"/>
      <c r="R346" s="108"/>
      <c r="S346" s="108"/>
      <c r="T346" s="108"/>
      <c r="U346" s="108"/>
      <c r="V346" s="108"/>
      <c r="W346" s="108"/>
      <c r="X346" s="108"/>
      <c r="Y346" s="108"/>
      <c r="Z346" s="108"/>
      <c r="AA346" s="108"/>
      <c r="AB346" s="108"/>
      <c r="AC346" s="108"/>
      <c r="AD346" s="108"/>
      <c r="AE346" s="108"/>
      <c r="AF346" s="108"/>
      <c r="AG346" s="214" t="s">
        <v>1329</v>
      </c>
      <c r="AH346" s="12"/>
      <c r="AI346" s="147" t="s">
        <v>181</v>
      </c>
      <c r="AJ346" s="148">
        <v>45790</v>
      </c>
      <c r="AK346" s="89"/>
    </row>
    <row r="347" spans="1:37" x14ac:dyDescent="0.35">
      <c r="A347" s="53">
        <v>125</v>
      </c>
      <c r="B347" s="53" t="s">
        <v>1341</v>
      </c>
      <c r="C347" s="53" t="s">
        <v>64</v>
      </c>
      <c r="D347" s="120" t="s">
        <v>77</v>
      </c>
      <c r="E347" s="120"/>
      <c r="F347" s="118" t="s">
        <v>1342</v>
      </c>
      <c r="G347" s="121" t="s">
        <v>133</v>
      </c>
      <c r="H347" s="121"/>
      <c r="I347" s="151"/>
      <c r="J347" s="195" t="s">
        <v>45</v>
      </c>
      <c r="K347" s="109"/>
      <c r="L347" s="109"/>
      <c r="M347" s="109"/>
      <c r="N347" s="108"/>
      <c r="O347" s="108"/>
      <c r="P347" s="108"/>
      <c r="Q347" s="108"/>
      <c r="R347" s="108"/>
      <c r="S347" s="108"/>
      <c r="T347" s="108"/>
      <c r="U347" s="108"/>
      <c r="V347" s="108"/>
      <c r="W347" s="108"/>
      <c r="X347" s="108"/>
      <c r="Y347" s="108"/>
      <c r="Z347" s="108"/>
      <c r="AA347" s="108"/>
      <c r="AB347" s="108"/>
      <c r="AC347" s="108"/>
      <c r="AD347" s="108"/>
      <c r="AE347" s="108"/>
      <c r="AF347" s="108"/>
      <c r="AG347" s="214" t="s">
        <v>1343</v>
      </c>
      <c r="AH347" s="12"/>
      <c r="AI347" s="147" t="s">
        <v>181</v>
      </c>
      <c r="AJ347" s="148">
        <v>45790</v>
      </c>
      <c r="AK347" s="89"/>
    </row>
    <row r="348" spans="1:37" ht="78" hidden="1" x14ac:dyDescent="0.35">
      <c r="A348" s="53">
        <v>126</v>
      </c>
      <c r="B348" s="53" t="s">
        <v>1350</v>
      </c>
      <c r="C348" s="53" t="s">
        <v>64</v>
      </c>
      <c r="D348" s="120" t="s">
        <v>77</v>
      </c>
      <c r="E348" s="120"/>
      <c r="F348" s="118" t="s">
        <v>1351</v>
      </c>
      <c r="G348" s="121" t="s">
        <v>133</v>
      </c>
      <c r="H348" s="121"/>
      <c r="I348" s="151" t="s">
        <v>7482</v>
      </c>
      <c r="J348" s="195" t="s">
        <v>46</v>
      </c>
      <c r="K348" s="90" t="s">
        <v>1352</v>
      </c>
      <c r="L348" s="260">
        <v>45856</v>
      </c>
      <c r="M348" s="146" t="s">
        <v>7483</v>
      </c>
      <c r="N348" s="108"/>
      <c r="O348" s="108"/>
      <c r="P348" s="108"/>
      <c r="Q348" s="108"/>
      <c r="R348" s="108"/>
      <c r="S348" s="108"/>
      <c r="T348" s="108"/>
      <c r="U348" s="108"/>
      <c r="V348" s="108"/>
      <c r="W348" s="108">
        <v>1</v>
      </c>
      <c r="X348" s="108"/>
      <c r="Y348" s="108"/>
      <c r="Z348" s="108"/>
      <c r="AA348" s="108"/>
      <c r="AB348" s="108"/>
      <c r="AC348" s="108"/>
      <c r="AD348" s="108"/>
      <c r="AE348" s="108"/>
      <c r="AF348" s="208" t="e">
        <f>VLOOKUP(MATCH(1,U348:AD348,0),#REF!,2,0)</f>
        <v>#REF!</v>
      </c>
      <c r="AG348" s="191"/>
      <c r="AH348" s="12"/>
      <c r="AI348" s="147"/>
      <c r="AJ348" s="148"/>
      <c r="AK348" s="90" t="s">
        <v>7484</v>
      </c>
    </row>
    <row r="349" spans="1:37" ht="39" x14ac:dyDescent="0.35">
      <c r="A349" s="53">
        <v>157</v>
      </c>
      <c r="B349" s="53" t="s">
        <v>1292</v>
      </c>
      <c r="C349" s="53" t="s">
        <v>64</v>
      </c>
      <c r="D349" s="120" t="s">
        <v>242</v>
      </c>
      <c r="E349" s="120"/>
      <c r="F349" s="118" t="s">
        <v>1293</v>
      </c>
      <c r="G349" s="121" t="s">
        <v>133</v>
      </c>
      <c r="H349" s="121"/>
      <c r="I349" s="151"/>
      <c r="J349" s="195" t="s">
        <v>45</v>
      </c>
      <c r="K349" s="146"/>
      <c r="L349" s="146"/>
      <c r="M349" s="146"/>
      <c r="N349" s="108"/>
      <c r="O349" s="108"/>
      <c r="P349" s="108"/>
      <c r="Q349" s="108"/>
      <c r="R349" s="108"/>
      <c r="S349" s="108"/>
      <c r="T349" s="108"/>
      <c r="U349" s="108"/>
      <c r="V349" s="108"/>
      <c r="W349" s="108"/>
      <c r="X349" s="108"/>
      <c r="Y349" s="108"/>
      <c r="Z349" s="108"/>
      <c r="AA349" s="108"/>
      <c r="AB349" s="108"/>
      <c r="AC349" s="108"/>
      <c r="AD349" s="108"/>
      <c r="AE349" s="108"/>
      <c r="AF349" s="108"/>
      <c r="AG349" s="214" t="s">
        <v>1287</v>
      </c>
      <c r="AH349" s="12"/>
      <c r="AI349" s="147" t="s">
        <v>181</v>
      </c>
      <c r="AJ349" s="148">
        <v>45790</v>
      </c>
      <c r="AK349" s="89"/>
    </row>
    <row r="350" spans="1:37" ht="78" x14ac:dyDescent="0.35">
      <c r="A350" s="53">
        <v>167</v>
      </c>
      <c r="B350" s="53" t="s">
        <v>1302</v>
      </c>
      <c r="C350" s="53" t="s">
        <v>64</v>
      </c>
      <c r="D350" s="120" t="s">
        <v>1268</v>
      </c>
      <c r="E350" s="120"/>
      <c r="F350" s="118" t="s">
        <v>1303</v>
      </c>
      <c r="G350" s="121" t="s">
        <v>133</v>
      </c>
      <c r="H350" s="121"/>
      <c r="I350" s="151"/>
      <c r="J350" s="195" t="s">
        <v>45</v>
      </c>
      <c r="K350" s="159" t="s">
        <v>7485</v>
      </c>
      <c r="L350" s="249">
        <v>45847</v>
      </c>
      <c r="M350" s="159"/>
      <c r="N350" s="108"/>
      <c r="O350" s="108"/>
      <c r="P350" s="108"/>
      <c r="Q350" s="108"/>
      <c r="R350" s="108"/>
      <c r="S350" s="108"/>
      <c r="T350" s="108"/>
      <c r="U350" s="108"/>
      <c r="V350" s="108">
        <v>1</v>
      </c>
      <c r="W350" s="108"/>
      <c r="X350" s="108"/>
      <c r="Y350" s="108"/>
      <c r="Z350" s="108"/>
      <c r="AA350" s="108"/>
      <c r="AB350" s="108"/>
      <c r="AC350" s="108"/>
      <c r="AD350" s="108"/>
      <c r="AE350" s="108"/>
      <c r="AF350" s="208" t="e">
        <f>VLOOKUP(MATCH(1,U350:AD350,0),#REF!,2,0)</f>
        <v>#REF!</v>
      </c>
      <c r="AG350" s="215" t="s">
        <v>1305</v>
      </c>
      <c r="AH350" s="12"/>
      <c r="AI350" s="147" t="s">
        <v>1304</v>
      </c>
      <c r="AJ350" s="148">
        <v>45846</v>
      </c>
      <c r="AK350" s="89"/>
    </row>
    <row r="351" spans="1:37" ht="39" hidden="1" x14ac:dyDescent="0.35">
      <c r="A351" s="53">
        <v>231</v>
      </c>
      <c r="B351" s="53" t="s">
        <v>1347</v>
      </c>
      <c r="C351" s="53" t="s">
        <v>64</v>
      </c>
      <c r="D351" s="120" t="s">
        <v>77</v>
      </c>
      <c r="E351" s="120"/>
      <c r="F351" s="118" t="s">
        <v>1348</v>
      </c>
      <c r="G351" s="121" t="s">
        <v>133</v>
      </c>
      <c r="H351" s="121"/>
      <c r="I351" s="151" t="s">
        <v>7482</v>
      </c>
      <c r="J351" s="195" t="s">
        <v>46</v>
      </c>
      <c r="K351" s="146"/>
      <c r="L351" s="146"/>
      <c r="M351" s="146"/>
      <c r="N351" s="108"/>
      <c r="O351" s="108"/>
      <c r="P351" s="108"/>
      <c r="Q351" s="108"/>
      <c r="R351" s="108"/>
      <c r="S351" s="108"/>
      <c r="T351" s="108"/>
      <c r="U351" s="108"/>
      <c r="V351" s="108"/>
      <c r="W351" s="108"/>
      <c r="X351" s="108">
        <v>1</v>
      </c>
      <c r="Y351" s="108"/>
      <c r="Z351" s="108"/>
      <c r="AA351" s="108"/>
      <c r="AB351" s="108"/>
      <c r="AC351" s="108"/>
      <c r="AD351" s="108"/>
      <c r="AE351" s="108"/>
      <c r="AF351" s="208" t="e">
        <f>VLOOKUP(MATCH(1,U351:AD351,0),#REF!,2,0)</f>
        <v>#REF!</v>
      </c>
      <c r="AG351" s="215"/>
      <c r="AH351" s="12"/>
      <c r="AI351" s="147" t="s">
        <v>1349</v>
      </c>
      <c r="AJ351" s="148"/>
      <c r="AK351" s="89"/>
    </row>
    <row r="352" spans="1:37" hidden="1" x14ac:dyDescent="0.35">
      <c r="A352" s="53">
        <v>232</v>
      </c>
      <c r="B352" s="53" t="s">
        <v>1333</v>
      </c>
      <c r="C352" s="53" t="s">
        <v>64</v>
      </c>
      <c r="D352" s="120" t="s">
        <v>77</v>
      </c>
      <c r="E352" s="120"/>
      <c r="F352" s="118" t="s">
        <v>1336</v>
      </c>
      <c r="G352" s="121" t="s">
        <v>133</v>
      </c>
      <c r="H352" s="121"/>
      <c r="I352" s="151" t="s">
        <v>7293</v>
      </c>
      <c r="J352" s="195" t="s">
        <v>50</v>
      </c>
      <c r="K352" s="146" t="s">
        <v>1337</v>
      </c>
      <c r="L352" s="146"/>
      <c r="M352" s="146"/>
      <c r="N352" s="108"/>
      <c r="O352" s="108"/>
      <c r="P352" s="108"/>
      <c r="Q352" s="108"/>
      <c r="R352" s="108"/>
      <c r="S352" s="108"/>
      <c r="T352" s="108"/>
      <c r="U352" s="108"/>
      <c r="V352" s="108"/>
      <c r="W352" s="108"/>
      <c r="X352" s="108"/>
      <c r="Y352" s="108"/>
      <c r="Z352" s="108"/>
      <c r="AA352" s="108"/>
      <c r="AB352" s="108"/>
      <c r="AC352" s="108"/>
      <c r="AD352" s="108"/>
      <c r="AE352" s="108"/>
      <c r="AF352" s="208" t="e">
        <f>VLOOKUP(MATCH(1,U352:AD352,0),#REF!,2,0)</f>
        <v>#N/A</v>
      </c>
      <c r="AG352" s="191"/>
      <c r="AH352" s="12"/>
      <c r="AI352" s="147"/>
      <c r="AJ352" s="148"/>
      <c r="AK352" s="89"/>
    </row>
    <row r="353" spans="1:38" ht="169" hidden="1" x14ac:dyDescent="0.35">
      <c r="A353" s="53">
        <v>301</v>
      </c>
      <c r="B353" s="53" t="s">
        <v>1289</v>
      </c>
      <c r="C353" s="53" t="s">
        <v>64</v>
      </c>
      <c r="D353" s="120" t="s">
        <v>400</v>
      </c>
      <c r="E353" s="120"/>
      <c r="F353" s="118" t="s">
        <v>1290</v>
      </c>
      <c r="G353" s="121" t="s">
        <v>133</v>
      </c>
      <c r="H353" s="121"/>
      <c r="I353" s="151" t="s">
        <v>7482</v>
      </c>
      <c r="J353" s="195" t="s">
        <v>46</v>
      </c>
      <c r="K353" s="205" t="s">
        <v>1291</v>
      </c>
      <c r="L353" s="205"/>
      <c r="M353" s="152"/>
      <c r="N353" s="108"/>
      <c r="O353" s="108"/>
      <c r="P353" s="108"/>
      <c r="Q353" s="108"/>
      <c r="R353" s="108">
        <v>0.2</v>
      </c>
      <c r="S353" s="108">
        <v>0.2</v>
      </c>
      <c r="T353" s="108">
        <v>0.2</v>
      </c>
      <c r="U353" s="108"/>
      <c r="V353" s="108"/>
      <c r="W353" s="108">
        <v>1</v>
      </c>
      <c r="X353" s="108"/>
      <c r="Y353" s="108"/>
      <c r="Z353" s="108"/>
      <c r="AA353" s="108"/>
      <c r="AB353" s="108"/>
      <c r="AC353" s="108"/>
      <c r="AD353" s="108"/>
      <c r="AE353" s="108"/>
      <c r="AF353" s="208" t="e">
        <f>VLOOKUP(MATCH(1,U353:AD353,0),#REF!,2,0)</f>
        <v>#REF!</v>
      </c>
      <c r="AG353" s="191"/>
      <c r="AH353" s="12"/>
      <c r="AI353" s="147"/>
      <c r="AJ353" s="148"/>
      <c r="AK353" s="205" t="s">
        <v>1291</v>
      </c>
    </row>
    <row r="354" spans="1:38" ht="78" hidden="1" x14ac:dyDescent="0.35">
      <c r="A354" s="53">
        <v>302</v>
      </c>
      <c r="B354" s="53" t="s">
        <v>1311</v>
      </c>
      <c r="C354" s="53" t="s">
        <v>64</v>
      </c>
      <c r="D354" s="120" t="s">
        <v>195</v>
      </c>
      <c r="E354" s="120"/>
      <c r="F354" s="118" t="s">
        <v>1312</v>
      </c>
      <c r="G354" s="121" t="s">
        <v>133</v>
      </c>
      <c r="H354" s="121"/>
      <c r="I354" s="151"/>
      <c r="J354" s="195" t="s">
        <v>46</v>
      </c>
      <c r="K354" s="152" t="s">
        <v>7486</v>
      </c>
      <c r="L354" s="227">
        <v>45889</v>
      </c>
      <c r="M354" s="152"/>
      <c r="N354" s="108"/>
      <c r="O354" s="108"/>
      <c r="P354" s="108"/>
      <c r="Q354" s="108"/>
      <c r="R354" s="108"/>
      <c r="S354" s="108"/>
      <c r="T354" s="108"/>
      <c r="U354" s="108"/>
      <c r="V354" s="108"/>
      <c r="W354" s="108"/>
      <c r="X354" s="108"/>
      <c r="Y354" s="108"/>
      <c r="Z354" s="108"/>
      <c r="AA354" s="108"/>
      <c r="AB354" s="108">
        <v>1</v>
      </c>
      <c r="AC354" s="108"/>
      <c r="AD354" s="108"/>
      <c r="AE354" s="108"/>
      <c r="AF354" s="208" t="e">
        <f>VLOOKUP(MATCH(1,U354:AD354,0),#REF!,2,0)</f>
        <v>#REF!</v>
      </c>
      <c r="AG354" s="191"/>
      <c r="AH354" s="12"/>
      <c r="AI354" s="147"/>
      <c r="AJ354" s="148"/>
      <c r="AK354" s="89"/>
    </row>
    <row r="355" spans="1:38" ht="65" hidden="1" x14ac:dyDescent="0.35">
      <c r="A355" s="53">
        <v>303</v>
      </c>
      <c r="B355" s="53" t="s">
        <v>1330</v>
      </c>
      <c r="C355" s="53" t="s">
        <v>64</v>
      </c>
      <c r="D355" s="120" t="s">
        <v>77</v>
      </c>
      <c r="E355" s="120"/>
      <c r="F355" s="118" t="s">
        <v>1331</v>
      </c>
      <c r="G355" s="121" t="s">
        <v>133</v>
      </c>
      <c r="H355" s="121"/>
      <c r="I355" s="151"/>
      <c r="J355" s="195" t="s">
        <v>46</v>
      </c>
      <c r="K355" s="90" t="s">
        <v>1332</v>
      </c>
      <c r="L355" s="90"/>
      <c r="M355" s="146" t="s">
        <v>7487</v>
      </c>
      <c r="N355" s="108"/>
      <c r="O355" s="108"/>
      <c r="P355" s="108"/>
      <c r="Q355" s="108"/>
      <c r="R355" s="108"/>
      <c r="S355" s="108"/>
      <c r="T355" s="108"/>
      <c r="U355" s="108"/>
      <c r="V355" s="108"/>
      <c r="W355" s="108"/>
      <c r="X355" s="108"/>
      <c r="Y355" s="108"/>
      <c r="Z355" s="108"/>
      <c r="AA355" s="108"/>
      <c r="AB355" s="108"/>
      <c r="AC355" s="108"/>
      <c r="AD355" s="108"/>
      <c r="AE355" s="108"/>
      <c r="AF355" s="208" t="e">
        <f>VLOOKUP(MATCH(1,U355:AD355,0),#REF!,2,0)</f>
        <v>#N/A</v>
      </c>
      <c r="AG355" s="191"/>
      <c r="AH355" s="12"/>
      <c r="AI355" s="147"/>
      <c r="AJ355" s="148"/>
      <c r="AK355" s="90" t="s">
        <v>7488</v>
      </c>
    </row>
    <row r="356" spans="1:38" ht="26" x14ac:dyDescent="0.35">
      <c r="A356" s="53">
        <v>304</v>
      </c>
      <c r="B356" s="53" t="s">
        <v>1338</v>
      </c>
      <c r="C356" s="53" t="s">
        <v>64</v>
      </c>
      <c r="D356" s="120" t="s">
        <v>77</v>
      </c>
      <c r="E356" s="120"/>
      <c r="F356" s="118" t="s">
        <v>1339</v>
      </c>
      <c r="G356" s="121" t="s">
        <v>133</v>
      </c>
      <c r="H356" s="121"/>
      <c r="I356" s="151"/>
      <c r="J356" s="195" t="s">
        <v>45</v>
      </c>
      <c r="K356" s="146" t="s">
        <v>7489</v>
      </c>
      <c r="L356" s="146"/>
      <c r="M356" s="146"/>
      <c r="N356" s="108"/>
      <c r="O356" s="108"/>
      <c r="P356" s="108"/>
      <c r="Q356" s="108"/>
      <c r="R356" s="108"/>
      <c r="S356" s="108"/>
      <c r="T356" s="108"/>
      <c r="U356" s="108"/>
      <c r="V356" s="108"/>
      <c r="W356" s="108"/>
      <c r="X356" s="108"/>
      <c r="Y356" s="108"/>
      <c r="Z356" s="108"/>
      <c r="AA356" s="108"/>
      <c r="AB356" s="108"/>
      <c r="AC356" s="108"/>
      <c r="AD356" s="108"/>
      <c r="AE356" s="108"/>
      <c r="AF356" s="208" t="e">
        <f>VLOOKUP(MATCH(1,U356:AD356,0),#REF!,2,0)</f>
        <v>#N/A</v>
      </c>
      <c r="AG356" s="214" t="s">
        <v>1340</v>
      </c>
      <c r="AH356" s="12"/>
      <c r="AI356" s="147" t="s">
        <v>181</v>
      </c>
      <c r="AJ356" s="148">
        <v>45857</v>
      </c>
      <c r="AK356" s="89"/>
    </row>
    <row r="357" spans="1:38" ht="65" hidden="1" x14ac:dyDescent="0.35">
      <c r="A357" s="53">
        <v>317</v>
      </c>
      <c r="B357" s="53" t="s">
        <v>1333</v>
      </c>
      <c r="C357" s="53" t="s">
        <v>64</v>
      </c>
      <c r="D357" s="120" t="s">
        <v>77</v>
      </c>
      <c r="E357" s="120"/>
      <c r="F357" s="118" t="s">
        <v>1334</v>
      </c>
      <c r="G357" s="121" t="s">
        <v>133</v>
      </c>
      <c r="H357" s="121"/>
      <c r="I357" s="151" t="s">
        <v>7293</v>
      </c>
      <c r="J357" s="195" t="s">
        <v>50</v>
      </c>
      <c r="K357" s="90" t="s">
        <v>1335</v>
      </c>
      <c r="L357" s="90"/>
      <c r="M357" s="146"/>
      <c r="N357" s="108"/>
      <c r="O357" s="108"/>
      <c r="P357" s="108"/>
      <c r="Q357" s="108"/>
      <c r="R357" s="108"/>
      <c r="S357" s="108"/>
      <c r="T357" s="108"/>
      <c r="U357" s="108"/>
      <c r="V357" s="108"/>
      <c r="W357" s="108"/>
      <c r="X357" s="108"/>
      <c r="Y357" s="108"/>
      <c r="Z357" s="108"/>
      <c r="AA357" s="108"/>
      <c r="AB357" s="108"/>
      <c r="AC357" s="108"/>
      <c r="AD357" s="108"/>
      <c r="AE357" s="108"/>
      <c r="AF357" s="208" t="e">
        <f>VLOOKUP(MATCH(1,U357:AD357,0),#REF!,2,0)</f>
        <v>#N/A</v>
      </c>
      <c r="AG357" s="191"/>
      <c r="AH357" s="12"/>
      <c r="AI357" s="147"/>
      <c r="AJ357" s="148"/>
      <c r="AK357" s="90" t="s">
        <v>1335</v>
      </c>
    </row>
    <row r="358" spans="1:38" x14ac:dyDescent="0.35">
      <c r="A358" s="53">
        <v>360</v>
      </c>
      <c r="B358" s="53" t="s">
        <v>1167</v>
      </c>
      <c r="C358" s="53" t="s">
        <v>14</v>
      </c>
      <c r="D358" s="89" t="s">
        <v>1168</v>
      </c>
      <c r="E358" s="89"/>
      <c r="F358" s="89" t="s">
        <v>1169</v>
      </c>
      <c r="G358" s="117" t="s">
        <v>133</v>
      </c>
      <c r="H358" s="117"/>
      <c r="I358" s="146"/>
      <c r="J358" s="195" t="s">
        <v>45</v>
      </c>
      <c r="K358" s="152"/>
      <c r="L358" s="152"/>
      <c r="M358" s="152"/>
      <c r="N358" s="108"/>
      <c r="O358" s="108"/>
      <c r="P358" s="108"/>
      <c r="Q358" s="108"/>
      <c r="R358" s="108"/>
      <c r="S358" s="108"/>
      <c r="T358" s="108"/>
      <c r="U358" s="108"/>
      <c r="V358" s="108"/>
      <c r="W358" s="108"/>
      <c r="X358" s="108"/>
      <c r="Y358" s="108"/>
      <c r="Z358" s="108"/>
      <c r="AA358" s="108"/>
      <c r="AB358" s="108"/>
      <c r="AC358" s="108"/>
      <c r="AD358" s="108"/>
      <c r="AE358" s="108"/>
      <c r="AF358" s="108"/>
      <c r="AG358" s="220" t="s">
        <v>1170</v>
      </c>
      <c r="AH358" s="12"/>
      <c r="AI358" s="147" t="s">
        <v>181</v>
      </c>
      <c r="AJ358" s="148">
        <v>45790</v>
      </c>
      <c r="AK358" s="89"/>
    </row>
    <row r="359" spans="1:38" x14ac:dyDescent="0.35">
      <c r="A359" s="53">
        <v>362</v>
      </c>
      <c r="B359" s="53" t="s">
        <v>1388</v>
      </c>
      <c r="C359" s="53" t="s">
        <v>14</v>
      </c>
      <c r="D359" s="120" t="s">
        <v>1168</v>
      </c>
      <c r="E359" s="120"/>
      <c r="F359" s="89" t="s">
        <v>1389</v>
      </c>
      <c r="G359" s="117" t="s">
        <v>133</v>
      </c>
      <c r="H359" s="117"/>
      <c r="I359" s="146"/>
      <c r="J359" s="195" t="s">
        <v>45</v>
      </c>
      <c r="K359" s="152" t="s">
        <v>7490</v>
      </c>
      <c r="L359" s="152"/>
      <c r="M359" s="152"/>
      <c r="N359" s="108"/>
      <c r="O359" s="108"/>
      <c r="P359" s="108"/>
      <c r="Q359" s="108"/>
      <c r="R359" s="108"/>
      <c r="S359" s="108"/>
      <c r="T359" s="108"/>
      <c r="U359" s="108"/>
      <c r="V359" s="108"/>
      <c r="W359" s="108"/>
      <c r="X359" s="108"/>
      <c r="Y359" s="108"/>
      <c r="Z359" s="108"/>
      <c r="AA359" s="108"/>
      <c r="AB359" s="108"/>
      <c r="AC359" s="108"/>
      <c r="AD359" s="108"/>
      <c r="AE359" s="108"/>
      <c r="AF359" s="108"/>
      <c r="AG359" s="220" t="s">
        <v>1390</v>
      </c>
      <c r="AH359" s="12"/>
      <c r="AI359" s="147" t="s">
        <v>181</v>
      </c>
      <c r="AJ359" s="148">
        <v>45790</v>
      </c>
      <c r="AK359" s="89"/>
    </row>
    <row r="360" spans="1:38" ht="26" x14ac:dyDescent="0.35">
      <c r="A360" s="53">
        <v>123</v>
      </c>
      <c r="B360" s="53" t="s">
        <v>1324</v>
      </c>
      <c r="C360" s="53" t="s">
        <v>64</v>
      </c>
      <c r="D360" s="120" t="s">
        <v>77</v>
      </c>
      <c r="E360" s="120"/>
      <c r="F360" s="118" t="s">
        <v>1325</v>
      </c>
      <c r="G360" s="121" t="s">
        <v>133</v>
      </c>
      <c r="H360" s="121"/>
      <c r="I360" s="151"/>
      <c r="J360" s="195" t="s">
        <v>45</v>
      </c>
      <c r="K360" s="109"/>
      <c r="L360" s="109"/>
      <c r="M360" s="109"/>
      <c r="N360" s="108"/>
      <c r="O360" s="108"/>
      <c r="P360" s="108"/>
      <c r="Q360" s="108"/>
      <c r="R360" s="108"/>
      <c r="S360" s="108"/>
      <c r="T360" s="108"/>
      <c r="U360" s="108"/>
      <c r="V360" s="108"/>
      <c r="W360" s="108"/>
      <c r="X360" s="108"/>
      <c r="Y360" s="108"/>
      <c r="Z360" s="108"/>
      <c r="AA360" s="108"/>
      <c r="AB360" s="108"/>
      <c r="AC360" s="108"/>
      <c r="AD360" s="108"/>
      <c r="AE360" s="108"/>
      <c r="AF360" s="108"/>
      <c r="AG360" s="214" t="s">
        <v>1326</v>
      </c>
      <c r="AH360" s="12"/>
      <c r="AI360" s="147" t="s">
        <v>181</v>
      </c>
      <c r="AJ360" s="165">
        <v>45790</v>
      </c>
      <c r="AK360" s="89"/>
    </row>
    <row r="361" spans="1:38" ht="143" x14ac:dyDescent="0.35">
      <c r="A361" s="53">
        <v>230</v>
      </c>
      <c r="B361" s="53" t="s">
        <v>1344</v>
      </c>
      <c r="C361" s="53" t="s">
        <v>64</v>
      </c>
      <c r="D361" s="120" t="s">
        <v>77</v>
      </c>
      <c r="E361" s="120"/>
      <c r="F361" s="225" t="s">
        <v>1345</v>
      </c>
      <c r="G361" s="121" t="s">
        <v>133</v>
      </c>
      <c r="H361" s="121"/>
      <c r="I361" s="151"/>
      <c r="J361" s="195" t="s">
        <v>45</v>
      </c>
      <c r="K361" s="146" t="s">
        <v>7491</v>
      </c>
      <c r="L361" s="146"/>
      <c r="M361" s="146"/>
      <c r="N361" s="108"/>
      <c r="O361" s="108"/>
      <c r="P361" s="108"/>
      <c r="Q361" s="108"/>
      <c r="R361" s="108"/>
      <c r="S361" s="108"/>
      <c r="T361" s="108"/>
      <c r="U361" s="108"/>
      <c r="V361" s="108"/>
      <c r="W361" s="108"/>
      <c r="X361" s="108"/>
      <c r="Y361" s="108"/>
      <c r="Z361" s="108"/>
      <c r="AA361" s="108"/>
      <c r="AB361" s="108"/>
      <c r="AC361" s="108"/>
      <c r="AD361" s="108"/>
      <c r="AE361" s="108"/>
      <c r="AF361" s="208" t="e">
        <f>VLOOKUP(MATCH(1,U361:AD361,0),#REF!,2,0)</f>
        <v>#N/A</v>
      </c>
      <c r="AG361" s="214" t="s">
        <v>1346</v>
      </c>
      <c r="AH361" s="12"/>
      <c r="AI361" s="147" t="s">
        <v>181</v>
      </c>
      <c r="AJ361" s="148">
        <v>45857</v>
      </c>
      <c r="AK361" s="89"/>
    </row>
    <row r="362" spans="1:38" ht="78" hidden="1" x14ac:dyDescent="0.35">
      <c r="A362" s="53">
        <v>342</v>
      </c>
      <c r="B362" s="53" t="s">
        <v>1317</v>
      </c>
      <c r="C362" s="53" t="s">
        <v>64</v>
      </c>
      <c r="D362" s="120" t="s">
        <v>1268</v>
      </c>
      <c r="E362" s="120"/>
      <c r="F362" s="89" t="s">
        <v>1318</v>
      </c>
      <c r="G362" s="121" t="s">
        <v>7492</v>
      </c>
      <c r="H362" s="121"/>
      <c r="I362" s="151"/>
      <c r="J362" s="195" t="s">
        <v>46</v>
      </c>
      <c r="K362" s="159" t="s">
        <v>7493</v>
      </c>
      <c r="L362" s="232">
        <v>45889</v>
      </c>
      <c r="M362" s="159" t="s">
        <v>7494</v>
      </c>
      <c r="N362" s="108"/>
      <c r="O362" s="108"/>
      <c r="P362" s="108"/>
      <c r="Q362" s="108"/>
      <c r="R362" s="108"/>
      <c r="S362" s="108"/>
      <c r="T362" s="108"/>
      <c r="U362" s="108"/>
      <c r="V362" s="108"/>
      <c r="W362" s="108"/>
      <c r="X362" s="108"/>
      <c r="Y362" s="108"/>
      <c r="Z362" s="108"/>
      <c r="AA362" s="108"/>
      <c r="AB362" s="108">
        <v>1</v>
      </c>
      <c r="AC362" s="108"/>
      <c r="AD362" s="108"/>
      <c r="AE362" s="108"/>
      <c r="AF362" s="208" t="e">
        <f>VLOOKUP(MATCH(1,U362:AD362,0),#REF!,2,0)</f>
        <v>#REF!</v>
      </c>
      <c r="AG362" s="215"/>
      <c r="AH362" s="12"/>
      <c r="AI362" s="147"/>
      <c r="AJ362" s="148"/>
      <c r="AK362" s="89"/>
    </row>
    <row r="363" spans="1:38" ht="26" hidden="1" x14ac:dyDescent="0.35">
      <c r="A363" s="53">
        <v>308</v>
      </c>
      <c r="B363" s="53" t="s">
        <v>1362</v>
      </c>
      <c r="C363" s="53" t="s">
        <v>7299</v>
      </c>
      <c r="D363" s="123" t="s">
        <v>1039</v>
      </c>
      <c r="E363" s="123"/>
      <c r="F363" s="123" t="s">
        <v>1363</v>
      </c>
      <c r="G363" s="117" t="s">
        <v>824</v>
      </c>
      <c r="H363" s="117"/>
      <c r="I363" s="110" t="s">
        <v>7300</v>
      </c>
      <c r="J363" s="195" t="s">
        <v>50</v>
      </c>
      <c r="K363" s="153" t="s">
        <v>517</v>
      </c>
      <c r="L363" s="153"/>
      <c r="M363" s="109" t="s">
        <v>7495</v>
      </c>
      <c r="N363" s="108"/>
      <c r="O363" s="108"/>
      <c r="P363" s="108"/>
      <c r="Q363" s="108"/>
      <c r="R363" s="108"/>
      <c r="S363" s="108"/>
      <c r="T363" s="108"/>
      <c r="U363" s="108"/>
      <c r="V363" s="108"/>
      <c r="W363" s="108"/>
      <c r="X363" s="108"/>
      <c r="Y363" s="108"/>
      <c r="Z363" s="108"/>
      <c r="AA363" s="108"/>
      <c r="AB363" s="108"/>
      <c r="AC363" s="108"/>
      <c r="AD363" s="108"/>
      <c r="AE363" s="108"/>
      <c r="AF363" s="208" t="e">
        <f>VLOOKUP(MATCH(1,U363:AD363,0),#REF!,2,0)</f>
        <v>#N/A</v>
      </c>
      <c r="AG363" s="191"/>
      <c r="AH363" s="12"/>
      <c r="AI363" s="147"/>
      <c r="AJ363" s="148"/>
      <c r="AK363" s="89"/>
    </row>
    <row r="364" spans="1:38" ht="26" hidden="1" x14ac:dyDescent="0.35">
      <c r="A364" s="53">
        <v>311</v>
      </c>
      <c r="B364" s="53" t="s">
        <v>1368</v>
      </c>
      <c r="C364" s="53" t="s">
        <v>7299</v>
      </c>
      <c r="D364" s="123" t="s">
        <v>1039</v>
      </c>
      <c r="E364" s="123"/>
      <c r="F364" s="123" t="s">
        <v>1369</v>
      </c>
      <c r="G364" s="117" t="s">
        <v>824</v>
      </c>
      <c r="H364" s="117"/>
      <c r="I364" s="110" t="s">
        <v>7300</v>
      </c>
      <c r="J364" s="195" t="s">
        <v>50</v>
      </c>
      <c r="K364" s="153" t="s">
        <v>517</v>
      </c>
      <c r="L364" s="153"/>
      <c r="M364" s="109" t="s">
        <v>7495</v>
      </c>
      <c r="N364" s="108"/>
      <c r="O364" s="108"/>
      <c r="P364" s="108"/>
      <c r="Q364" s="108"/>
      <c r="R364" s="108"/>
      <c r="S364" s="108"/>
      <c r="T364" s="108"/>
      <c r="U364" s="108"/>
      <c r="V364" s="108"/>
      <c r="W364" s="108"/>
      <c r="X364" s="108"/>
      <c r="Y364" s="108"/>
      <c r="Z364" s="108"/>
      <c r="AA364" s="108"/>
      <c r="AB364" s="108"/>
      <c r="AC364" s="108"/>
      <c r="AD364" s="108"/>
      <c r="AE364" s="108"/>
      <c r="AF364" s="208" t="e">
        <f>VLOOKUP(MATCH(1,U364:AD364,0),#REF!,2,0)</f>
        <v>#N/A</v>
      </c>
      <c r="AG364" s="191"/>
      <c r="AH364" s="12"/>
      <c r="AI364" s="147"/>
      <c r="AJ364" s="148"/>
      <c r="AK364" s="89"/>
    </row>
    <row r="365" spans="1:38" ht="195" x14ac:dyDescent="0.35">
      <c r="A365" s="53">
        <v>15</v>
      </c>
      <c r="B365" s="53" t="s">
        <v>469</v>
      </c>
      <c r="C365" s="53" t="s">
        <v>24</v>
      </c>
      <c r="D365" s="89" t="s">
        <v>400</v>
      </c>
      <c r="E365" s="89"/>
      <c r="F365" s="89" t="s">
        <v>470</v>
      </c>
      <c r="G365" s="117" t="s">
        <v>115</v>
      </c>
      <c r="H365" s="117"/>
      <c r="I365" s="146"/>
      <c r="J365" s="195" t="s">
        <v>45</v>
      </c>
      <c r="K365" s="109"/>
      <c r="L365" s="109"/>
      <c r="M365" s="109"/>
      <c r="N365" s="108"/>
      <c r="O365" s="108"/>
      <c r="P365" s="108"/>
      <c r="Q365" s="108"/>
      <c r="R365" s="108"/>
      <c r="S365" s="108"/>
      <c r="T365" s="108"/>
      <c r="U365" s="108"/>
      <c r="V365" s="108"/>
      <c r="W365" s="108"/>
      <c r="X365" s="108"/>
      <c r="Y365" s="108"/>
      <c r="Z365" s="108"/>
      <c r="AA365" s="108"/>
      <c r="AB365" s="108"/>
      <c r="AC365" s="108"/>
      <c r="AD365" s="108"/>
      <c r="AE365" s="108"/>
      <c r="AF365" s="108"/>
      <c r="AG365" s="221" t="s">
        <v>471</v>
      </c>
      <c r="AH365" s="12"/>
      <c r="AI365" s="147" t="s">
        <v>181</v>
      </c>
      <c r="AJ365" s="148">
        <v>45783</v>
      </c>
      <c r="AK365" s="89"/>
      <c r="AL365" s="106" t="s">
        <v>7496</v>
      </c>
    </row>
    <row r="366" spans="1:38" x14ac:dyDescent="0.35">
      <c r="A366" s="53">
        <v>16</v>
      </c>
      <c r="B366" s="53" t="s">
        <v>472</v>
      </c>
      <c r="C366" s="53" t="s">
        <v>24</v>
      </c>
      <c r="D366" s="89" t="s">
        <v>400</v>
      </c>
      <c r="E366" s="89"/>
      <c r="F366" s="89" t="s">
        <v>473</v>
      </c>
      <c r="G366" s="117" t="s">
        <v>115</v>
      </c>
      <c r="H366" s="117"/>
      <c r="I366" s="146"/>
      <c r="J366" s="195" t="s">
        <v>45</v>
      </c>
      <c r="K366" s="109"/>
      <c r="L366" s="109"/>
      <c r="M366" s="109"/>
      <c r="N366" s="108"/>
      <c r="O366" s="108"/>
      <c r="P366" s="108"/>
      <c r="Q366" s="108"/>
      <c r="R366" s="108"/>
      <c r="S366" s="108"/>
      <c r="T366" s="108"/>
      <c r="U366" s="108"/>
      <c r="V366" s="108"/>
      <c r="W366" s="108"/>
      <c r="X366" s="108"/>
      <c r="Y366" s="108"/>
      <c r="Z366" s="108"/>
      <c r="AA366" s="108"/>
      <c r="AB366" s="108"/>
      <c r="AC366" s="108"/>
      <c r="AD366" s="108"/>
      <c r="AE366" s="108"/>
      <c r="AF366" s="108"/>
      <c r="AG366" s="221" t="s">
        <v>474</v>
      </c>
      <c r="AH366" s="12"/>
      <c r="AI366" s="147" t="s">
        <v>181</v>
      </c>
      <c r="AJ366" s="148">
        <v>45783</v>
      </c>
      <c r="AK366" s="89"/>
    </row>
    <row r="367" spans="1:38" x14ac:dyDescent="0.35">
      <c r="A367" s="53">
        <v>17</v>
      </c>
      <c r="B367" s="53" t="s">
        <v>475</v>
      </c>
      <c r="C367" s="53" t="s">
        <v>24</v>
      </c>
      <c r="D367" s="89" t="s">
        <v>400</v>
      </c>
      <c r="E367" s="89"/>
      <c r="F367" s="89" t="s">
        <v>476</v>
      </c>
      <c r="G367" s="117" t="s">
        <v>115</v>
      </c>
      <c r="H367" s="117"/>
      <c r="I367" s="146"/>
      <c r="J367" s="195" t="s">
        <v>45</v>
      </c>
      <c r="K367" s="109"/>
      <c r="L367" s="109"/>
      <c r="M367" s="109"/>
      <c r="N367" s="108"/>
      <c r="O367" s="108"/>
      <c r="P367" s="108"/>
      <c r="Q367" s="108"/>
      <c r="R367" s="108"/>
      <c r="S367" s="108"/>
      <c r="T367" s="108"/>
      <c r="U367" s="108"/>
      <c r="V367" s="108"/>
      <c r="W367" s="108"/>
      <c r="X367" s="108"/>
      <c r="Y367" s="108"/>
      <c r="Z367" s="108"/>
      <c r="AA367" s="108"/>
      <c r="AB367" s="108"/>
      <c r="AC367" s="108"/>
      <c r="AD367" s="108"/>
      <c r="AE367" s="108"/>
      <c r="AF367" s="108"/>
      <c r="AG367" s="221" t="s">
        <v>477</v>
      </c>
      <c r="AH367" s="12"/>
      <c r="AI367" s="147" t="s">
        <v>181</v>
      </c>
      <c r="AJ367" s="148">
        <v>45783</v>
      </c>
      <c r="AK367" s="89"/>
    </row>
    <row r="368" spans="1:38" x14ac:dyDescent="0.35">
      <c r="A368" s="53">
        <v>18</v>
      </c>
      <c r="B368" s="53" t="s">
        <v>478</v>
      </c>
      <c r="C368" s="53" t="s">
        <v>24</v>
      </c>
      <c r="D368" s="89" t="s">
        <v>400</v>
      </c>
      <c r="E368" s="89"/>
      <c r="F368" s="89" t="s">
        <v>479</v>
      </c>
      <c r="G368" s="117" t="s">
        <v>115</v>
      </c>
      <c r="H368" s="117"/>
      <c r="I368" s="146"/>
      <c r="J368" s="195" t="s">
        <v>45</v>
      </c>
      <c r="K368" s="109"/>
      <c r="L368" s="109"/>
      <c r="M368" s="109"/>
      <c r="N368" s="108"/>
      <c r="O368" s="108"/>
      <c r="P368" s="108"/>
      <c r="Q368" s="108"/>
      <c r="R368" s="108"/>
      <c r="S368" s="108"/>
      <c r="T368" s="108"/>
      <c r="U368" s="108"/>
      <c r="V368" s="108"/>
      <c r="W368" s="108"/>
      <c r="X368" s="108"/>
      <c r="Y368" s="108"/>
      <c r="Z368" s="108"/>
      <c r="AA368" s="108"/>
      <c r="AB368" s="108"/>
      <c r="AC368" s="108"/>
      <c r="AD368" s="108"/>
      <c r="AE368" s="108"/>
      <c r="AF368" s="108"/>
      <c r="AG368" s="221" t="s">
        <v>477</v>
      </c>
      <c r="AH368" s="12"/>
      <c r="AI368" s="147" t="s">
        <v>181</v>
      </c>
      <c r="AJ368" s="148">
        <v>45783</v>
      </c>
      <c r="AK368" s="89"/>
    </row>
    <row r="369" spans="1:37" x14ac:dyDescent="0.35">
      <c r="A369" s="53">
        <v>19</v>
      </c>
      <c r="B369" s="53" t="s">
        <v>480</v>
      </c>
      <c r="C369" s="53" t="s">
        <v>24</v>
      </c>
      <c r="D369" s="89" t="s">
        <v>400</v>
      </c>
      <c r="E369" s="89"/>
      <c r="F369" s="89" t="s">
        <v>481</v>
      </c>
      <c r="G369" s="117" t="s">
        <v>115</v>
      </c>
      <c r="H369" s="117"/>
      <c r="I369" s="146"/>
      <c r="J369" s="195" t="s">
        <v>45</v>
      </c>
      <c r="K369" s="109"/>
      <c r="L369" s="109"/>
      <c r="M369" s="109"/>
      <c r="N369" s="108"/>
      <c r="O369" s="108"/>
      <c r="P369" s="108"/>
      <c r="Q369" s="108"/>
      <c r="R369" s="108"/>
      <c r="S369" s="108"/>
      <c r="T369" s="108"/>
      <c r="U369" s="108"/>
      <c r="V369" s="108"/>
      <c r="W369" s="108"/>
      <c r="X369" s="108"/>
      <c r="Y369" s="108"/>
      <c r="Z369" s="108"/>
      <c r="AA369" s="108"/>
      <c r="AB369" s="108"/>
      <c r="AC369" s="108"/>
      <c r="AD369" s="108"/>
      <c r="AE369" s="108"/>
      <c r="AF369" s="108"/>
      <c r="AG369" s="221" t="s">
        <v>482</v>
      </c>
      <c r="AH369" s="12"/>
      <c r="AI369" s="147" t="s">
        <v>181</v>
      </c>
      <c r="AJ369" s="148">
        <v>45783</v>
      </c>
      <c r="AK369" s="89"/>
    </row>
    <row r="370" spans="1:37" ht="130.5" hidden="1" x14ac:dyDescent="0.35">
      <c r="A370" s="53">
        <v>20</v>
      </c>
      <c r="B370" s="53" t="s">
        <v>483</v>
      </c>
      <c r="C370" s="53" t="s">
        <v>24</v>
      </c>
      <c r="D370" s="89" t="s">
        <v>400</v>
      </c>
      <c r="E370" s="89"/>
      <c r="F370" s="89" t="s">
        <v>484</v>
      </c>
      <c r="G370" s="117" t="s">
        <v>115</v>
      </c>
      <c r="H370" s="117"/>
      <c r="I370" s="146"/>
      <c r="J370" s="195" t="s">
        <v>46</v>
      </c>
      <c r="K370" s="250" t="s">
        <v>7497</v>
      </c>
      <c r="L370" s="250"/>
      <c r="M370" s="250"/>
      <c r="N370" s="108"/>
      <c r="O370" s="108"/>
      <c r="P370" s="108"/>
      <c r="Q370" s="108"/>
      <c r="R370" s="108"/>
      <c r="S370" s="108"/>
      <c r="T370" s="108"/>
      <c r="U370" s="108">
        <v>1</v>
      </c>
      <c r="V370" s="108"/>
      <c r="W370" s="108"/>
      <c r="X370" s="108"/>
      <c r="Y370" s="108"/>
      <c r="Z370" s="108"/>
      <c r="AA370" s="108"/>
      <c r="AB370" s="108"/>
      <c r="AC370" s="108"/>
      <c r="AD370" s="108"/>
      <c r="AE370" s="108"/>
      <c r="AF370" s="208" t="e">
        <f>VLOOKUP(MATCH(1,U370:AD370,0),#REF!,2,0)</f>
        <v>#REF!</v>
      </c>
      <c r="AG370" s="235"/>
      <c r="AH370" s="12"/>
      <c r="AI370" s="147"/>
      <c r="AJ370" s="148"/>
      <c r="AK370" s="89"/>
    </row>
    <row r="371" spans="1:37" x14ac:dyDescent="0.35">
      <c r="A371" s="53">
        <v>21</v>
      </c>
      <c r="B371" s="53" t="s">
        <v>488</v>
      </c>
      <c r="C371" s="53" t="s">
        <v>24</v>
      </c>
      <c r="D371" s="89" t="s">
        <v>489</v>
      </c>
      <c r="E371" s="89"/>
      <c r="F371" s="89" t="s">
        <v>490</v>
      </c>
      <c r="G371" s="117" t="s">
        <v>115</v>
      </c>
      <c r="H371" s="117"/>
      <c r="I371" s="146"/>
      <c r="J371" s="195" t="s">
        <v>45</v>
      </c>
      <c r="K371" s="109"/>
      <c r="L371" s="109"/>
      <c r="M371" s="109"/>
      <c r="N371" s="108"/>
      <c r="O371" s="108"/>
      <c r="P371" s="108"/>
      <c r="Q371" s="108"/>
      <c r="R371" s="108"/>
      <c r="S371" s="108"/>
      <c r="T371" s="108"/>
      <c r="U371" s="108"/>
      <c r="V371" s="108"/>
      <c r="W371" s="108"/>
      <c r="X371" s="108"/>
      <c r="Y371" s="108"/>
      <c r="Z371" s="108"/>
      <c r="AA371" s="108"/>
      <c r="AB371" s="108"/>
      <c r="AC371" s="108"/>
      <c r="AD371" s="108"/>
      <c r="AE371" s="108"/>
      <c r="AF371" s="108"/>
      <c r="AG371" s="221" t="s">
        <v>491</v>
      </c>
      <c r="AH371" s="12"/>
      <c r="AI371" s="147" t="s">
        <v>181</v>
      </c>
      <c r="AJ371" s="148">
        <v>45783</v>
      </c>
      <c r="AK371" s="89"/>
    </row>
    <row r="372" spans="1:37" x14ac:dyDescent="0.35">
      <c r="A372" s="53">
        <v>22</v>
      </c>
      <c r="B372" s="53" t="s">
        <v>492</v>
      </c>
      <c r="C372" s="53" t="s">
        <v>24</v>
      </c>
      <c r="D372" s="89" t="s">
        <v>489</v>
      </c>
      <c r="E372" s="89"/>
      <c r="F372" s="89" t="s">
        <v>493</v>
      </c>
      <c r="G372" s="117" t="s">
        <v>115</v>
      </c>
      <c r="H372" s="117"/>
      <c r="I372" s="146"/>
      <c r="J372" s="195" t="s">
        <v>45</v>
      </c>
      <c r="K372" s="109"/>
      <c r="L372" s="109"/>
      <c r="M372" s="109"/>
      <c r="N372" s="108"/>
      <c r="O372" s="108"/>
      <c r="P372" s="108"/>
      <c r="Q372" s="108"/>
      <c r="R372" s="108"/>
      <c r="S372" s="108"/>
      <c r="T372" s="108"/>
      <c r="U372" s="108"/>
      <c r="V372" s="108"/>
      <c r="W372" s="108"/>
      <c r="X372" s="108"/>
      <c r="Y372" s="108"/>
      <c r="Z372" s="108"/>
      <c r="AA372" s="108"/>
      <c r="AB372" s="108"/>
      <c r="AC372" s="108"/>
      <c r="AD372" s="108"/>
      <c r="AE372" s="108"/>
      <c r="AF372" s="108"/>
      <c r="AG372" s="221" t="s">
        <v>494</v>
      </c>
      <c r="AH372" s="12"/>
      <c r="AI372" s="147" t="s">
        <v>181</v>
      </c>
      <c r="AJ372" s="148">
        <v>45783</v>
      </c>
      <c r="AK372" s="89"/>
    </row>
    <row r="373" spans="1:37" ht="104" hidden="1" x14ac:dyDescent="0.35">
      <c r="A373" s="53">
        <v>23</v>
      </c>
      <c r="B373" s="53" t="s">
        <v>495</v>
      </c>
      <c r="C373" s="53" t="s">
        <v>24</v>
      </c>
      <c r="D373" s="89" t="s">
        <v>489</v>
      </c>
      <c r="E373" s="89"/>
      <c r="F373" s="89" t="s">
        <v>496</v>
      </c>
      <c r="G373" s="117" t="s">
        <v>115</v>
      </c>
      <c r="H373" s="117"/>
      <c r="I373" s="146" t="s">
        <v>103</v>
      </c>
      <c r="J373" s="195" t="s">
        <v>50</v>
      </c>
      <c r="K373" s="153" t="s">
        <v>7498</v>
      </c>
      <c r="L373" s="153"/>
      <c r="M373" s="153" t="s">
        <v>7499</v>
      </c>
      <c r="N373" s="108"/>
      <c r="O373" s="108"/>
      <c r="P373" s="108"/>
      <c r="Q373" s="108"/>
      <c r="R373" s="108"/>
      <c r="S373" s="108"/>
      <c r="T373" s="108"/>
      <c r="U373" s="108"/>
      <c r="V373" s="108"/>
      <c r="W373" s="108"/>
      <c r="X373" s="108"/>
      <c r="Y373" s="108"/>
      <c r="Z373" s="108"/>
      <c r="AA373" s="108"/>
      <c r="AB373" s="108"/>
      <c r="AC373" s="108"/>
      <c r="AD373" s="108"/>
      <c r="AE373" s="108"/>
      <c r="AF373" s="208" t="e">
        <f>VLOOKUP(MATCH(1,U373:AD373,0),#REF!,2,0)</f>
        <v>#N/A</v>
      </c>
      <c r="AG373" s="191"/>
      <c r="AH373" s="12"/>
      <c r="AI373" s="147"/>
      <c r="AJ373" s="148"/>
      <c r="AK373" s="89"/>
    </row>
    <row r="374" spans="1:37" x14ac:dyDescent="0.35">
      <c r="A374" s="53">
        <v>24</v>
      </c>
      <c r="B374" s="53" t="s">
        <v>499</v>
      </c>
      <c r="C374" s="53" t="s">
        <v>24</v>
      </c>
      <c r="D374" s="89" t="s">
        <v>489</v>
      </c>
      <c r="E374" s="89"/>
      <c r="F374" s="89" t="s">
        <v>500</v>
      </c>
      <c r="G374" s="117" t="s">
        <v>115</v>
      </c>
      <c r="H374" s="117"/>
      <c r="I374" s="146"/>
      <c r="J374" s="195" t="s">
        <v>45</v>
      </c>
      <c r="K374" s="109"/>
      <c r="L374" s="109"/>
      <c r="M374" s="109"/>
      <c r="N374" s="108"/>
      <c r="O374" s="108"/>
      <c r="P374" s="108"/>
      <c r="Q374" s="108"/>
      <c r="R374" s="108"/>
      <c r="S374" s="108"/>
      <c r="T374" s="108"/>
      <c r="U374" s="108"/>
      <c r="V374" s="108"/>
      <c r="W374" s="108"/>
      <c r="X374" s="108"/>
      <c r="Y374" s="108"/>
      <c r="Z374" s="108"/>
      <c r="AA374" s="108"/>
      <c r="AB374" s="108"/>
      <c r="AC374" s="108"/>
      <c r="AD374" s="108"/>
      <c r="AE374" s="108"/>
      <c r="AF374" s="108"/>
      <c r="AG374" s="221" t="s">
        <v>501</v>
      </c>
      <c r="AH374" s="12"/>
      <c r="AI374" s="147" t="s">
        <v>181</v>
      </c>
      <c r="AJ374" s="148">
        <v>45783</v>
      </c>
      <c r="AK374" s="89"/>
    </row>
    <row r="375" spans="1:37" ht="130" x14ac:dyDescent="0.35">
      <c r="A375" s="53">
        <v>25</v>
      </c>
      <c r="B375" s="53" t="s">
        <v>502</v>
      </c>
      <c r="C375" s="53" t="s">
        <v>24</v>
      </c>
      <c r="D375" s="89" t="s">
        <v>489</v>
      </c>
      <c r="E375" s="89"/>
      <c r="F375" s="89" t="s">
        <v>503</v>
      </c>
      <c r="G375" s="117" t="s">
        <v>115</v>
      </c>
      <c r="H375" s="117"/>
      <c r="I375" s="146" t="s">
        <v>63</v>
      </c>
      <c r="J375" s="195" t="s">
        <v>45</v>
      </c>
      <c r="K375" s="109" t="s">
        <v>7500</v>
      </c>
      <c r="L375" s="109"/>
      <c r="M375" s="153"/>
      <c r="N375" s="108"/>
      <c r="O375" s="108"/>
      <c r="P375" s="108"/>
      <c r="Q375" s="108"/>
      <c r="R375" s="108"/>
      <c r="S375" s="108"/>
      <c r="T375" s="108"/>
      <c r="U375" s="108"/>
      <c r="V375" s="108">
        <v>1</v>
      </c>
      <c r="W375" s="108"/>
      <c r="X375" s="108"/>
      <c r="Y375" s="108"/>
      <c r="Z375" s="108"/>
      <c r="AA375" s="108"/>
      <c r="AB375" s="108"/>
      <c r="AC375" s="108"/>
      <c r="AD375" s="108"/>
      <c r="AE375" s="108"/>
      <c r="AF375" s="208" t="e">
        <f>VLOOKUP(MATCH(1,U375:AD375,0),#REF!,2,0)</f>
        <v>#REF!</v>
      </c>
      <c r="AG375" s="191"/>
      <c r="AH375" s="12"/>
      <c r="AI375" s="147"/>
      <c r="AJ375" s="148"/>
      <c r="AK375" s="89"/>
    </row>
    <row r="376" spans="1:37" ht="143" hidden="1" x14ac:dyDescent="0.35">
      <c r="A376" s="53">
        <v>26</v>
      </c>
      <c r="B376" s="53" t="s">
        <v>505</v>
      </c>
      <c r="C376" s="53" t="s">
        <v>24</v>
      </c>
      <c r="D376" s="89" t="s">
        <v>489</v>
      </c>
      <c r="E376" s="89"/>
      <c r="F376" s="89" t="s">
        <v>506</v>
      </c>
      <c r="G376" s="117" t="s">
        <v>115</v>
      </c>
      <c r="H376" s="117"/>
      <c r="I376" s="146" t="s">
        <v>63</v>
      </c>
      <c r="J376" s="195" t="s">
        <v>46</v>
      </c>
      <c r="K376" s="109" t="s">
        <v>7501</v>
      </c>
      <c r="L376" s="109"/>
      <c r="M376" s="153" t="s">
        <v>7499</v>
      </c>
      <c r="N376" s="108"/>
      <c r="O376" s="108"/>
      <c r="P376" s="108"/>
      <c r="Q376" s="108"/>
      <c r="R376" s="108"/>
      <c r="S376" s="108"/>
      <c r="T376" s="108"/>
      <c r="U376" s="108"/>
      <c r="V376" s="108">
        <v>1</v>
      </c>
      <c r="W376" s="108"/>
      <c r="X376" s="108"/>
      <c r="Y376" s="108"/>
      <c r="Z376" s="108"/>
      <c r="AA376" s="108"/>
      <c r="AB376" s="108"/>
      <c r="AC376" s="108"/>
      <c r="AD376" s="108"/>
      <c r="AE376" s="108"/>
      <c r="AF376" s="208" t="e">
        <f>VLOOKUP(MATCH(1,U376:AD376,0),#REF!,2,0)</f>
        <v>#REF!</v>
      </c>
      <c r="AG376" s="191"/>
      <c r="AH376" s="12"/>
      <c r="AI376" s="147"/>
      <c r="AJ376" s="148"/>
      <c r="AK376" s="89"/>
    </row>
    <row r="377" spans="1:37" x14ac:dyDescent="0.35">
      <c r="A377" s="53">
        <v>27</v>
      </c>
      <c r="B377" s="53" t="s">
        <v>512</v>
      </c>
      <c r="C377" s="53" t="s">
        <v>24</v>
      </c>
      <c r="D377" s="89" t="s">
        <v>489</v>
      </c>
      <c r="E377" s="89"/>
      <c r="F377" s="89" t="s">
        <v>513</v>
      </c>
      <c r="G377" s="117" t="s">
        <v>115</v>
      </c>
      <c r="H377" s="117"/>
      <c r="I377" s="146"/>
      <c r="J377" s="195" t="s">
        <v>45</v>
      </c>
      <c r="K377" s="109"/>
      <c r="L377" s="109"/>
      <c r="M377" s="109"/>
      <c r="N377" s="108"/>
      <c r="O377" s="108"/>
      <c r="P377" s="108"/>
      <c r="Q377" s="108"/>
      <c r="R377" s="108"/>
      <c r="S377" s="108"/>
      <c r="T377" s="108"/>
      <c r="U377" s="108"/>
      <c r="V377" s="108"/>
      <c r="W377" s="108"/>
      <c r="X377" s="108"/>
      <c r="Y377" s="108"/>
      <c r="Z377" s="108"/>
      <c r="AA377" s="108"/>
      <c r="AB377" s="108"/>
      <c r="AC377" s="108"/>
      <c r="AD377" s="108"/>
      <c r="AE377" s="108"/>
      <c r="AF377" s="108"/>
      <c r="AG377" s="221" t="s">
        <v>514</v>
      </c>
      <c r="AH377" s="12"/>
      <c r="AI377" s="147" t="s">
        <v>181</v>
      </c>
      <c r="AJ377" s="148">
        <v>45783</v>
      </c>
      <c r="AK377" s="89"/>
    </row>
    <row r="378" spans="1:37" ht="26" hidden="1" x14ac:dyDescent="0.35">
      <c r="A378" s="53">
        <v>28</v>
      </c>
      <c r="B378" s="53" t="s">
        <v>520</v>
      </c>
      <c r="C378" s="53" t="s">
        <v>24</v>
      </c>
      <c r="D378" s="89" t="s">
        <v>521</v>
      </c>
      <c r="E378" s="89"/>
      <c r="F378" s="89" t="s">
        <v>522</v>
      </c>
      <c r="G378" s="117" t="s">
        <v>115</v>
      </c>
      <c r="H378" s="117"/>
      <c r="I378" s="146" t="s">
        <v>7502</v>
      </c>
      <c r="J378" s="195" t="s">
        <v>50</v>
      </c>
      <c r="K378" s="153" t="s">
        <v>517</v>
      </c>
      <c r="L378" s="109"/>
      <c r="M378" s="109"/>
      <c r="N378" s="108"/>
      <c r="O378" s="108"/>
      <c r="P378" s="108"/>
      <c r="Q378" s="108"/>
      <c r="R378" s="108"/>
      <c r="S378" s="108"/>
      <c r="T378" s="108"/>
      <c r="U378" s="108"/>
      <c r="V378" s="108"/>
      <c r="W378" s="108"/>
      <c r="X378" s="108"/>
      <c r="Y378" s="108"/>
      <c r="Z378" s="108"/>
      <c r="AA378" s="108"/>
      <c r="AB378" s="108"/>
      <c r="AC378" s="108"/>
      <c r="AD378" s="108"/>
      <c r="AE378" s="108"/>
      <c r="AF378" s="208" t="e">
        <f>VLOOKUP(MATCH(1,U378:AD378,0),#REF!,2,0)</f>
        <v>#N/A</v>
      </c>
      <c r="AG378" s="235"/>
      <c r="AH378" s="12"/>
      <c r="AI378" s="147"/>
      <c r="AJ378" s="148"/>
      <c r="AK378" s="89"/>
    </row>
    <row r="379" spans="1:37" x14ac:dyDescent="0.35">
      <c r="A379" s="53">
        <v>29</v>
      </c>
      <c r="B379" s="53" t="s">
        <v>177</v>
      </c>
      <c r="C379" s="53" t="s">
        <v>24</v>
      </c>
      <c r="D379" s="89" t="s">
        <v>178</v>
      </c>
      <c r="E379" s="89"/>
      <c r="F379" s="89" t="s">
        <v>179</v>
      </c>
      <c r="G379" s="117" t="s">
        <v>115</v>
      </c>
      <c r="H379" s="117"/>
      <c r="I379" s="146"/>
      <c r="J379" s="195" t="s">
        <v>45</v>
      </c>
      <c r="K379" s="109"/>
      <c r="L379" s="109"/>
      <c r="M379" s="109"/>
      <c r="N379" s="108"/>
      <c r="O379" s="108"/>
      <c r="P379" s="108"/>
      <c r="Q379" s="108"/>
      <c r="R379" s="108"/>
      <c r="S379" s="108"/>
      <c r="T379" s="108"/>
      <c r="U379" s="108"/>
      <c r="V379" s="108"/>
      <c r="W379" s="108"/>
      <c r="X379" s="108"/>
      <c r="Y379" s="108"/>
      <c r="Z379" s="108"/>
      <c r="AA379" s="108"/>
      <c r="AB379" s="108"/>
      <c r="AC379" s="108"/>
      <c r="AD379" s="108"/>
      <c r="AE379" s="108"/>
      <c r="AF379" s="108"/>
      <c r="AG379" s="221" t="s">
        <v>182</v>
      </c>
      <c r="AH379" s="12"/>
      <c r="AI379" s="147" t="s">
        <v>181</v>
      </c>
      <c r="AJ379" s="148">
        <v>45783</v>
      </c>
      <c r="AK379" s="89"/>
    </row>
    <row r="380" spans="1:37" ht="247" hidden="1" x14ac:dyDescent="0.35">
      <c r="A380" s="53">
        <v>30</v>
      </c>
      <c r="B380" s="53" t="s">
        <v>183</v>
      </c>
      <c r="C380" s="53" t="s">
        <v>24</v>
      </c>
      <c r="D380" s="89" t="s">
        <v>178</v>
      </c>
      <c r="E380" s="89"/>
      <c r="F380" s="89" t="s">
        <v>188</v>
      </c>
      <c r="G380" s="117" t="s">
        <v>115</v>
      </c>
      <c r="H380" s="117"/>
      <c r="I380" s="146"/>
      <c r="J380" s="195" t="s">
        <v>46</v>
      </c>
      <c r="K380" s="153" t="s">
        <v>7503</v>
      </c>
      <c r="L380" s="153"/>
      <c r="M380" s="153" t="s">
        <v>7504</v>
      </c>
      <c r="N380" s="108"/>
      <c r="O380" s="108"/>
      <c r="P380" s="108"/>
      <c r="Q380" s="108"/>
      <c r="R380" s="108"/>
      <c r="S380" s="108"/>
      <c r="T380" s="108"/>
      <c r="U380" s="108"/>
      <c r="V380" s="108"/>
      <c r="W380" s="108"/>
      <c r="X380" s="108"/>
      <c r="Y380" s="108">
        <v>1</v>
      </c>
      <c r="Z380" s="108"/>
      <c r="AA380" s="108"/>
      <c r="AB380" s="108"/>
      <c r="AC380" s="108"/>
      <c r="AD380" s="108"/>
      <c r="AE380" s="108"/>
      <c r="AF380" s="208" t="e">
        <f>VLOOKUP(MATCH(1,U380:AD380,0),#REF!,2,0)</f>
        <v>#REF!</v>
      </c>
      <c r="AG380" s="191"/>
      <c r="AH380" s="12"/>
      <c r="AI380" s="147"/>
      <c r="AJ380" s="148"/>
      <c r="AK380" s="89"/>
    </row>
    <row r="381" spans="1:37" x14ac:dyDescent="0.35">
      <c r="A381" s="53">
        <v>234</v>
      </c>
      <c r="B381" s="53" t="s">
        <v>509</v>
      </c>
      <c r="C381" s="53" t="s">
        <v>24</v>
      </c>
      <c r="D381" s="89" t="s">
        <v>489</v>
      </c>
      <c r="E381" s="89"/>
      <c r="F381" s="89" t="s">
        <v>510</v>
      </c>
      <c r="G381" s="117" t="s">
        <v>115</v>
      </c>
      <c r="H381" s="117"/>
      <c r="I381" s="146"/>
      <c r="J381" s="195" t="s">
        <v>45</v>
      </c>
      <c r="K381" s="109"/>
      <c r="L381" s="109"/>
      <c r="M381" s="109"/>
      <c r="N381" s="108"/>
      <c r="O381" s="108"/>
      <c r="P381" s="108"/>
      <c r="Q381" s="108"/>
      <c r="R381" s="108"/>
      <c r="S381" s="108"/>
      <c r="T381" s="108"/>
      <c r="U381" s="108"/>
      <c r="V381" s="108"/>
      <c r="W381" s="108"/>
      <c r="X381" s="108"/>
      <c r="Y381" s="108"/>
      <c r="Z381" s="108"/>
      <c r="AA381" s="108"/>
      <c r="AB381" s="108"/>
      <c r="AC381" s="108"/>
      <c r="AD381" s="108"/>
      <c r="AE381" s="108"/>
      <c r="AF381" s="108"/>
      <c r="AG381" s="221" t="s">
        <v>511</v>
      </c>
      <c r="AH381" s="12"/>
      <c r="AI381" s="147" t="s">
        <v>181</v>
      </c>
      <c r="AJ381" s="148">
        <v>45783</v>
      </c>
      <c r="AK381" s="89"/>
    </row>
    <row r="382" spans="1:37" ht="78" hidden="1" x14ac:dyDescent="0.35">
      <c r="A382" s="53">
        <v>235</v>
      </c>
      <c r="B382" s="53" t="s">
        <v>459</v>
      </c>
      <c r="C382" s="53" t="s">
        <v>24</v>
      </c>
      <c r="D382" s="89" t="s">
        <v>460</v>
      </c>
      <c r="E382" s="89"/>
      <c r="F382" s="89" t="s">
        <v>461</v>
      </c>
      <c r="G382" s="117" t="s">
        <v>115</v>
      </c>
      <c r="H382" s="117"/>
      <c r="I382" s="146" t="s">
        <v>7505</v>
      </c>
      <c r="J382" s="195" t="s">
        <v>50</v>
      </c>
      <c r="K382" s="153" t="s">
        <v>455</v>
      </c>
      <c r="L382" s="153"/>
      <c r="M382" s="153"/>
      <c r="N382" s="108"/>
      <c r="O382" s="108"/>
      <c r="P382" s="108"/>
      <c r="Q382" s="108"/>
      <c r="R382" s="108"/>
      <c r="S382" s="108"/>
      <c r="T382" s="108"/>
      <c r="U382" s="108"/>
      <c r="V382" s="108"/>
      <c r="W382" s="108"/>
      <c r="X382" s="108"/>
      <c r="Y382" s="108"/>
      <c r="Z382" s="108"/>
      <c r="AA382" s="108"/>
      <c r="AB382" s="108"/>
      <c r="AC382" s="108"/>
      <c r="AD382" s="108"/>
      <c r="AE382" s="108"/>
      <c r="AF382" s="208" t="e">
        <f>VLOOKUP(MATCH(1,U382:AD382,0),#REF!,2,0)</f>
        <v>#N/A</v>
      </c>
      <c r="AG382" s="191"/>
      <c r="AH382" s="12"/>
      <c r="AI382" s="147"/>
      <c r="AJ382" s="148"/>
      <c r="AK382" s="89"/>
    </row>
    <row r="383" spans="1:37" ht="117" hidden="1" x14ac:dyDescent="0.35">
      <c r="A383" s="53">
        <v>236</v>
      </c>
      <c r="B383" s="53" t="s">
        <v>465</v>
      </c>
      <c r="C383" s="53" t="s">
        <v>24</v>
      </c>
      <c r="D383" s="89" t="s">
        <v>460</v>
      </c>
      <c r="E383" s="89"/>
      <c r="F383" s="89" t="s">
        <v>466</v>
      </c>
      <c r="G383" s="117" t="s">
        <v>115</v>
      </c>
      <c r="H383" s="117"/>
      <c r="I383" s="146" t="s">
        <v>7506</v>
      </c>
      <c r="J383" s="195" t="s">
        <v>50</v>
      </c>
      <c r="K383" s="109" t="s">
        <v>467</v>
      </c>
      <c r="L383" s="109"/>
      <c r="M383" s="153"/>
      <c r="N383" s="108"/>
      <c r="O383" s="108"/>
      <c r="P383" s="108"/>
      <c r="Q383" s="108"/>
      <c r="R383" s="108"/>
      <c r="S383" s="108"/>
      <c r="T383" s="108"/>
      <c r="U383" s="108"/>
      <c r="V383" s="108"/>
      <c r="W383" s="108"/>
      <c r="X383" s="108"/>
      <c r="Y383" s="108"/>
      <c r="Z383" s="108"/>
      <c r="AA383" s="108"/>
      <c r="AB383" s="108"/>
      <c r="AC383" s="108"/>
      <c r="AD383" s="108"/>
      <c r="AE383" s="108"/>
      <c r="AF383" s="208" t="e">
        <f>VLOOKUP(MATCH(1,U383:AD383,0),#REF!,2,0)</f>
        <v>#N/A</v>
      </c>
      <c r="AG383" s="191"/>
      <c r="AH383" s="12"/>
      <c r="AI383" s="147"/>
      <c r="AJ383" s="148"/>
      <c r="AK383" s="89"/>
    </row>
    <row r="384" spans="1:37" ht="117" hidden="1" x14ac:dyDescent="0.35">
      <c r="A384" s="53">
        <v>237</v>
      </c>
      <c r="B384" s="53" t="s">
        <v>448</v>
      </c>
      <c r="C384" s="53" t="s">
        <v>24</v>
      </c>
      <c r="D384" s="89" t="s">
        <v>449</v>
      </c>
      <c r="E384" s="89"/>
      <c r="F384" s="89" t="s">
        <v>450</v>
      </c>
      <c r="G384" s="117" t="s">
        <v>115</v>
      </c>
      <c r="H384" s="117"/>
      <c r="I384" s="146" t="s">
        <v>7505</v>
      </c>
      <c r="J384" s="195" t="s">
        <v>50</v>
      </c>
      <c r="K384" s="153" t="s">
        <v>7507</v>
      </c>
      <c r="L384" s="153"/>
      <c r="M384" s="153"/>
      <c r="N384" s="108"/>
      <c r="O384" s="108"/>
      <c r="P384" s="108"/>
      <c r="Q384" s="108"/>
      <c r="R384" s="108"/>
      <c r="S384" s="108"/>
      <c r="T384" s="108"/>
      <c r="U384" s="108"/>
      <c r="V384" s="108"/>
      <c r="W384" s="108"/>
      <c r="X384" s="108"/>
      <c r="Y384" s="108"/>
      <c r="Z384" s="108"/>
      <c r="AA384" s="108"/>
      <c r="AB384" s="108"/>
      <c r="AC384" s="108"/>
      <c r="AD384" s="108"/>
      <c r="AE384" s="108"/>
      <c r="AF384" s="208" t="e">
        <f>VLOOKUP(MATCH(1,U384:AD384,0),#REF!,2,0)</f>
        <v>#N/A</v>
      </c>
      <c r="AG384" s="191"/>
      <c r="AH384" s="12"/>
      <c r="AI384" s="147"/>
      <c r="AJ384" s="148"/>
      <c r="AK384" s="89"/>
    </row>
    <row r="385" spans="1:37" ht="78" hidden="1" x14ac:dyDescent="0.35">
      <c r="A385" s="53">
        <v>238</v>
      </c>
      <c r="B385" s="53" t="s">
        <v>453</v>
      </c>
      <c r="C385" s="53" t="s">
        <v>24</v>
      </c>
      <c r="D385" s="89" t="s">
        <v>449</v>
      </c>
      <c r="E385" s="89"/>
      <c r="F385" s="89" t="s">
        <v>454</v>
      </c>
      <c r="G385" s="117" t="s">
        <v>115</v>
      </c>
      <c r="H385" s="117"/>
      <c r="I385" s="146" t="s">
        <v>7505</v>
      </c>
      <c r="J385" s="195" t="s">
        <v>50</v>
      </c>
      <c r="K385" s="153" t="s">
        <v>455</v>
      </c>
      <c r="L385" s="153"/>
      <c r="M385" s="153"/>
      <c r="N385" s="108"/>
      <c r="O385" s="108"/>
      <c r="P385" s="108"/>
      <c r="Q385" s="108"/>
      <c r="R385" s="108"/>
      <c r="S385" s="108"/>
      <c r="T385" s="108"/>
      <c r="U385" s="108"/>
      <c r="V385" s="108"/>
      <c r="W385" s="108"/>
      <c r="X385" s="108"/>
      <c r="Y385" s="108"/>
      <c r="Z385" s="108"/>
      <c r="AA385" s="108"/>
      <c r="AB385" s="108"/>
      <c r="AC385" s="108"/>
      <c r="AD385" s="108"/>
      <c r="AE385" s="108"/>
      <c r="AF385" s="208" t="e">
        <f>VLOOKUP(MATCH(1,U385:AD385,0),#REF!,2,0)</f>
        <v>#N/A</v>
      </c>
      <c r="AG385" s="191"/>
      <c r="AH385" s="12"/>
      <c r="AI385" s="147"/>
      <c r="AJ385" s="148"/>
      <c r="AK385" s="89"/>
    </row>
    <row r="386" spans="1:37" ht="78" hidden="1" x14ac:dyDescent="0.35">
      <c r="A386" s="53">
        <v>239</v>
      </c>
      <c r="B386" s="53" t="s">
        <v>456</v>
      </c>
      <c r="C386" s="53" t="s">
        <v>24</v>
      </c>
      <c r="D386" s="89" t="s">
        <v>449</v>
      </c>
      <c r="E386" s="89"/>
      <c r="F386" s="89" t="s">
        <v>457</v>
      </c>
      <c r="G386" s="117" t="s">
        <v>115</v>
      </c>
      <c r="H386" s="117"/>
      <c r="I386" s="146" t="s">
        <v>7505</v>
      </c>
      <c r="J386" s="195" t="s">
        <v>50</v>
      </c>
      <c r="K386" s="109" t="s">
        <v>458</v>
      </c>
      <c r="L386" s="109"/>
      <c r="M386" s="153"/>
      <c r="N386" s="108"/>
      <c r="O386" s="108"/>
      <c r="P386" s="108"/>
      <c r="Q386" s="108"/>
      <c r="R386" s="108"/>
      <c r="S386" s="108"/>
      <c r="T386" s="108"/>
      <c r="U386" s="108"/>
      <c r="V386" s="108"/>
      <c r="W386" s="108"/>
      <c r="X386" s="108"/>
      <c r="Y386" s="108"/>
      <c r="Z386" s="108"/>
      <c r="AA386" s="108"/>
      <c r="AB386" s="108"/>
      <c r="AC386" s="108"/>
      <c r="AD386" s="108"/>
      <c r="AE386" s="108"/>
      <c r="AF386" s="208" t="e">
        <f>VLOOKUP(MATCH(1,U386:AD386,0),#REF!,2,0)</f>
        <v>#N/A</v>
      </c>
      <c r="AG386" s="191"/>
      <c r="AH386" s="12"/>
      <c r="AI386" s="147"/>
      <c r="AJ386" s="148"/>
      <c r="AK386" s="89"/>
    </row>
    <row r="387" spans="1:37" ht="65" hidden="1" x14ac:dyDescent="0.35">
      <c r="A387" s="53">
        <v>240</v>
      </c>
      <c r="B387" s="53" t="s">
        <v>462</v>
      </c>
      <c r="C387" s="53" t="s">
        <v>24</v>
      </c>
      <c r="D387" s="89" t="s">
        <v>449</v>
      </c>
      <c r="E387" s="89"/>
      <c r="F387" s="89" t="s">
        <v>463</v>
      </c>
      <c r="G387" s="117" t="s">
        <v>115</v>
      </c>
      <c r="H387" s="117"/>
      <c r="I387" s="146" t="s">
        <v>7508</v>
      </c>
      <c r="J387" s="195" t="s">
        <v>50</v>
      </c>
      <c r="K387" s="109" t="s">
        <v>464</v>
      </c>
      <c r="L387" s="112"/>
      <c r="M387" s="109"/>
      <c r="N387" s="108"/>
      <c r="O387" s="108"/>
      <c r="P387" s="108"/>
      <c r="Q387" s="108"/>
      <c r="R387" s="108"/>
      <c r="S387" s="108"/>
      <c r="T387" s="108"/>
      <c r="U387" s="108"/>
      <c r="V387" s="108"/>
      <c r="W387" s="108"/>
      <c r="X387" s="108"/>
      <c r="Y387" s="108"/>
      <c r="Z387" s="108"/>
      <c r="AA387" s="108"/>
      <c r="AB387" s="108"/>
      <c r="AC387" s="108"/>
      <c r="AD387" s="108"/>
      <c r="AE387" s="108"/>
      <c r="AF387" s="208" t="e">
        <f>VLOOKUP(MATCH(1,U387:AD387,0),#REF!,2,0)</f>
        <v>#N/A</v>
      </c>
      <c r="AG387" s="191"/>
      <c r="AH387" s="12"/>
      <c r="AI387" s="147"/>
      <c r="AJ387" s="148"/>
      <c r="AK387" s="89"/>
    </row>
    <row r="388" spans="1:37" ht="26" hidden="1" x14ac:dyDescent="0.35">
      <c r="A388" s="53">
        <v>266</v>
      </c>
      <c r="B388" s="53" t="s">
        <v>515</v>
      </c>
      <c r="C388" s="53" t="s">
        <v>24</v>
      </c>
      <c r="D388" s="89" t="s">
        <v>489</v>
      </c>
      <c r="E388" s="89"/>
      <c r="F388" s="89" t="s">
        <v>516</v>
      </c>
      <c r="G388" s="117" t="s">
        <v>115</v>
      </c>
      <c r="H388" s="117"/>
      <c r="I388" s="146" t="s">
        <v>7502</v>
      </c>
      <c r="J388" s="195" t="s">
        <v>50</v>
      </c>
      <c r="K388" s="153" t="s">
        <v>517</v>
      </c>
      <c r="L388" s="153"/>
      <c r="M388" s="153" t="s">
        <v>7301</v>
      </c>
      <c r="N388" s="108"/>
      <c r="O388" s="108"/>
      <c r="P388" s="108"/>
      <c r="Q388" s="108"/>
      <c r="R388" s="108"/>
      <c r="S388" s="108"/>
      <c r="T388" s="108"/>
      <c r="U388" s="108"/>
      <c r="V388" s="108"/>
      <c r="W388" s="108"/>
      <c r="X388" s="108"/>
      <c r="Y388" s="108"/>
      <c r="Z388" s="108"/>
      <c r="AA388" s="108"/>
      <c r="AB388" s="108"/>
      <c r="AC388" s="108"/>
      <c r="AD388" s="108"/>
      <c r="AE388" s="108"/>
      <c r="AF388" s="208" t="e">
        <f>VLOOKUP(MATCH(1,U388:AD388,0),#REF!,2,0)</f>
        <v>#N/A</v>
      </c>
      <c r="AG388" s="191"/>
      <c r="AH388" s="12"/>
      <c r="AI388" s="147"/>
      <c r="AJ388" s="148"/>
      <c r="AK388" s="89"/>
    </row>
    <row r="389" spans="1:37" ht="26" hidden="1" x14ac:dyDescent="0.35">
      <c r="A389" s="53">
        <v>267</v>
      </c>
      <c r="B389" s="53" t="s">
        <v>518</v>
      </c>
      <c r="C389" s="53" t="s">
        <v>24</v>
      </c>
      <c r="D389" s="89" t="s">
        <v>489</v>
      </c>
      <c r="E389" s="89"/>
      <c r="F389" s="89" t="s">
        <v>519</v>
      </c>
      <c r="G389" s="117" t="s">
        <v>115</v>
      </c>
      <c r="H389" s="117"/>
      <c r="I389" s="146" t="s">
        <v>7502</v>
      </c>
      <c r="J389" s="195" t="s">
        <v>50</v>
      </c>
      <c r="K389" s="153" t="s">
        <v>517</v>
      </c>
      <c r="L389" s="153"/>
      <c r="M389" s="153" t="s">
        <v>7301</v>
      </c>
      <c r="N389" s="108"/>
      <c r="O389" s="108"/>
      <c r="P389" s="108"/>
      <c r="Q389" s="108"/>
      <c r="R389" s="108"/>
      <c r="S389" s="108"/>
      <c r="T389" s="108"/>
      <c r="U389" s="108"/>
      <c r="V389" s="108"/>
      <c r="W389" s="108"/>
      <c r="X389" s="108"/>
      <c r="Y389" s="108"/>
      <c r="Z389" s="108"/>
      <c r="AA389" s="108"/>
      <c r="AB389" s="108"/>
      <c r="AC389" s="108"/>
      <c r="AD389" s="108"/>
      <c r="AE389" s="108"/>
      <c r="AF389" s="208" t="e">
        <f>VLOOKUP(MATCH(1,U389:AD389,0),#REF!,2,0)</f>
        <v>#N/A</v>
      </c>
      <c r="AG389" s="191"/>
      <c r="AH389" s="12"/>
      <c r="AI389" s="147"/>
      <c r="AJ389" s="148"/>
      <c r="AK389" s="89"/>
    </row>
    <row r="390" spans="1:37" x14ac:dyDescent="0.35">
      <c r="A390" s="53">
        <v>90</v>
      </c>
      <c r="B390" s="53" t="s">
        <v>904</v>
      </c>
      <c r="C390" s="53" t="s">
        <v>63</v>
      </c>
      <c r="D390" s="89" t="s">
        <v>905</v>
      </c>
      <c r="E390" s="89"/>
      <c r="F390" s="89" t="s">
        <v>906</v>
      </c>
      <c r="G390" s="117" t="s">
        <v>844</v>
      </c>
      <c r="H390" s="117"/>
      <c r="I390" s="146"/>
      <c r="J390" s="195" t="s">
        <v>45</v>
      </c>
      <c r="K390" s="157"/>
      <c r="L390" s="157"/>
      <c r="M390" s="157"/>
      <c r="N390" s="108"/>
      <c r="O390" s="108">
        <v>1</v>
      </c>
      <c r="P390" s="108"/>
      <c r="Q390" s="108"/>
      <c r="R390" s="108"/>
      <c r="S390" s="108"/>
      <c r="T390" s="108"/>
      <c r="U390" s="108"/>
      <c r="V390" s="108"/>
      <c r="W390" s="108"/>
      <c r="X390" s="108"/>
      <c r="Y390" s="108"/>
      <c r="Z390" s="108"/>
      <c r="AA390" s="108"/>
      <c r="AB390" s="108"/>
      <c r="AC390" s="108"/>
      <c r="AD390" s="108"/>
      <c r="AE390" s="108"/>
      <c r="AF390" s="108"/>
      <c r="AG390" s="215" t="s">
        <v>907</v>
      </c>
      <c r="AH390" s="12"/>
      <c r="AI390" s="147" t="s">
        <v>181</v>
      </c>
      <c r="AJ390" s="148">
        <v>45806</v>
      </c>
      <c r="AK390" s="89"/>
    </row>
    <row r="391" spans="1:37" ht="26" x14ac:dyDescent="0.35">
      <c r="A391" s="53">
        <v>91</v>
      </c>
      <c r="B391" s="53" t="s">
        <v>908</v>
      </c>
      <c r="C391" s="53" t="s">
        <v>63</v>
      </c>
      <c r="D391" s="118" t="s">
        <v>905</v>
      </c>
      <c r="E391" s="118"/>
      <c r="F391" s="89" t="s">
        <v>909</v>
      </c>
      <c r="G391" s="117" t="s">
        <v>844</v>
      </c>
      <c r="H391" s="117"/>
      <c r="I391" s="146"/>
      <c r="J391" s="195" t="s">
        <v>45</v>
      </c>
      <c r="K391" s="157"/>
      <c r="L391" s="157"/>
      <c r="M391" s="157"/>
      <c r="N391" s="108"/>
      <c r="O391" s="108">
        <v>1</v>
      </c>
      <c r="P391" s="108"/>
      <c r="Q391" s="108"/>
      <c r="R391" s="108"/>
      <c r="S391" s="108"/>
      <c r="T391" s="108"/>
      <c r="U391" s="108"/>
      <c r="V391" s="108"/>
      <c r="W391" s="108"/>
      <c r="X391" s="108"/>
      <c r="Y391" s="108"/>
      <c r="Z391" s="108"/>
      <c r="AA391" s="108"/>
      <c r="AB391" s="108"/>
      <c r="AC391" s="108"/>
      <c r="AD391" s="108"/>
      <c r="AE391" s="108"/>
      <c r="AF391" s="108"/>
      <c r="AG391" s="215" t="s">
        <v>910</v>
      </c>
      <c r="AH391" s="12"/>
      <c r="AI391" s="147" t="s">
        <v>181</v>
      </c>
      <c r="AJ391" s="148">
        <v>45803</v>
      </c>
      <c r="AK391" s="89"/>
    </row>
    <row r="392" spans="1:37" x14ac:dyDescent="0.35">
      <c r="A392" s="53">
        <v>92</v>
      </c>
      <c r="B392" s="53" t="s">
        <v>914</v>
      </c>
      <c r="C392" s="53" t="s">
        <v>63</v>
      </c>
      <c r="D392" s="89" t="s">
        <v>905</v>
      </c>
      <c r="E392" s="89"/>
      <c r="F392" s="89" t="s">
        <v>915</v>
      </c>
      <c r="G392" s="117" t="s">
        <v>844</v>
      </c>
      <c r="H392" s="117"/>
      <c r="I392" s="146"/>
      <c r="J392" s="195" t="s">
        <v>45</v>
      </c>
      <c r="K392" s="109"/>
      <c r="L392" s="109"/>
      <c r="M392" s="109"/>
      <c r="N392" s="108"/>
      <c r="O392" s="108">
        <v>1</v>
      </c>
      <c r="P392" s="108"/>
      <c r="Q392" s="108"/>
      <c r="R392" s="108"/>
      <c r="S392" s="108"/>
      <c r="T392" s="108"/>
      <c r="U392" s="108"/>
      <c r="V392" s="108"/>
      <c r="W392" s="108"/>
      <c r="X392" s="108"/>
      <c r="Y392" s="108"/>
      <c r="Z392" s="108"/>
      <c r="AA392" s="108"/>
      <c r="AB392" s="108"/>
      <c r="AC392" s="108"/>
      <c r="AD392" s="108"/>
      <c r="AE392" s="108"/>
      <c r="AF392" s="108"/>
      <c r="AG392" s="215" t="s">
        <v>917</v>
      </c>
      <c r="AH392" s="12"/>
      <c r="AI392" s="147" t="s">
        <v>181</v>
      </c>
      <c r="AJ392" s="148">
        <v>45803</v>
      </c>
      <c r="AK392" s="89"/>
    </row>
    <row r="393" spans="1:37" ht="52" x14ac:dyDescent="0.35">
      <c r="A393" s="53">
        <v>93</v>
      </c>
      <c r="B393" s="53" t="s">
        <v>918</v>
      </c>
      <c r="C393" s="53" t="s">
        <v>63</v>
      </c>
      <c r="D393" s="89" t="s">
        <v>905</v>
      </c>
      <c r="E393" s="89"/>
      <c r="F393" s="262" t="s">
        <v>919</v>
      </c>
      <c r="G393" s="117" t="s">
        <v>844</v>
      </c>
      <c r="H393" s="117"/>
      <c r="I393" s="146" t="s">
        <v>7509</v>
      </c>
      <c r="J393" s="195" t="s">
        <v>45</v>
      </c>
      <c r="K393" s="251" t="s">
        <v>7510</v>
      </c>
      <c r="L393" s="251"/>
      <c r="M393" s="109"/>
      <c r="N393" s="108"/>
      <c r="O393" s="108">
        <v>1</v>
      </c>
      <c r="P393" s="108"/>
      <c r="Q393" s="108"/>
      <c r="R393" s="108"/>
      <c r="S393" s="108"/>
      <c r="T393" s="108"/>
      <c r="U393" s="108"/>
      <c r="V393" s="108"/>
      <c r="W393" s="108">
        <v>1</v>
      </c>
      <c r="X393" s="108"/>
      <c r="Y393" s="108"/>
      <c r="Z393" s="108"/>
      <c r="AA393" s="108"/>
      <c r="AB393" s="108"/>
      <c r="AC393" s="108"/>
      <c r="AD393" s="108"/>
      <c r="AE393" s="108"/>
      <c r="AF393" s="208" t="e">
        <f>VLOOKUP(MATCH(1,U393:AD393,0),#REF!,2,0)</f>
        <v>#REF!</v>
      </c>
      <c r="AG393" s="215" t="s">
        <v>920</v>
      </c>
      <c r="AH393" s="12"/>
      <c r="AI393" s="147"/>
      <c r="AJ393" s="148"/>
      <c r="AK393" s="89"/>
    </row>
    <row r="394" spans="1:37" x14ac:dyDescent="0.35">
      <c r="A394" s="53">
        <v>94</v>
      </c>
      <c r="B394" s="53" t="s">
        <v>921</v>
      </c>
      <c r="C394" s="53" t="s">
        <v>63</v>
      </c>
      <c r="D394" s="89" t="s">
        <v>905</v>
      </c>
      <c r="E394" s="89"/>
      <c r="F394" s="89" t="s">
        <v>922</v>
      </c>
      <c r="G394" s="117" t="s">
        <v>844</v>
      </c>
      <c r="H394" s="117"/>
      <c r="I394" s="146"/>
      <c r="J394" s="195" t="s">
        <v>45</v>
      </c>
      <c r="K394" s="109"/>
      <c r="L394" s="109"/>
      <c r="M394" s="109"/>
      <c r="N394" s="108"/>
      <c r="O394" s="108">
        <v>1</v>
      </c>
      <c r="P394" s="108"/>
      <c r="Q394" s="108"/>
      <c r="R394" s="108"/>
      <c r="S394" s="108"/>
      <c r="T394" s="108"/>
      <c r="U394" s="108"/>
      <c r="V394" s="108"/>
      <c r="W394" s="108"/>
      <c r="X394" s="108"/>
      <c r="Y394" s="108"/>
      <c r="Z394" s="108"/>
      <c r="AA394" s="108"/>
      <c r="AB394" s="108"/>
      <c r="AC394" s="108"/>
      <c r="AD394" s="108"/>
      <c r="AE394" s="108"/>
      <c r="AF394" s="108"/>
      <c r="AG394" s="215" t="s">
        <v>923</v>
      </c>
      <c r="AH394" s="12"/>
      <c r="AI394" s="147" t="s">
        <v>181</v>
      </c>
      <c r="AJ394" s="148">
        <v>45803</v>
      </c>
      <c r="AK394" s="89"/>
    </row>
    <row r="395" spans="1:37" x14ac:dyDescent="0.35">
      <c r="A395" s="53">
        <v>95</v>
      </c>
      <c r="B395" s="53" t="s">
        <v>924</v>
      </c>
      <c r="C395" s="53" t="s">
        <v>63</v>
      </c>
      <c r="D395" s="89" t="s">
        <v>905</v>
      </c>
      <c r="E395" s="89"/>
      <c r="F395" s="89" t="s">
        <v>510</v>
      </c>
      <c r="G395" s="117" t="s">
        <v>844</v>
      </c>
      <c r="H395" s="117"/>
      <c r="I395" s="146"/>
      <c r="J395" s="195" t="s">
        <v>45</v>
      </c>
      <c r="K395" s="153"/>
      <c r="L395" s="153"/>
      <c r="M395" s="153"/>
      <c r="N395" s="108"/>
      <c r="O395" s="108">
        <v>1</v>
      </c>
      <c r="P395" s="108"/>
      <c r="Q395" s="108"/>
      <c r="R395" s="108"/>
      <c r="S395" s="108"/>
      <c r="T395" s="108"/>
      <c r="U395" s="108"/>
      <c r="V395" s="108"/>
      <c r="W395" s="108"/>
      <c r="X395" s="108"/>
      <c r="Y395" s="108"/>
      <c r="Z395" s="108"/>
      <c r="AA395" s="108"/>
      <c r="AB395" s="108"/>
      <c r="AC395" s="108"/>
      <c r="AD395" s="108"/>
      <c r="AE395" s="108"/>
      <c r="AF395" s="108"/>
      <c r="AG395" s="215" t="s">
        <v>925</v>
      </c>
      <c r="AH395" s="12"/>
      <c r="AI395" s="147" t="s">
        <v>181</v>
      </c>
      <c r="AJ395" s="148">
        <v>45803</v>
      </c>
      <c r="AK395" s="89"/>
    </row>
    <row r="396" spans="1:37" x14ac:dyDescent="0.35">
      <c r="A396" s="53">
        <v>96</v>
      </c>
      <c r="B396" s="53" t="s">
        <v>926</v>
      </c>
      <c r="C396" s="53" t="s">
        <v>63</v>
      </c>
      <c r="D396" s="89" t="s">
        <v>905</v>
      </c>
      <c r="E396" s="89"/>
      <c r="F396" s="89" t="s">
        <v>927</v>
      </c>
      <c r="G396" s="117" t="s">
        <v>844</v>
      </c>
      <c r="H396" s="117"/>
      <c r="I396" s="146"/>
      <c r="J396" s="195" t="s">
        <v>45</v>
      </c>
      <c r="K396" s="109"/>
      <c r="L396" s="109"/>
      <c r="M396" s="109"/>
      <c r="N396" s="108"/>
      <c r="O396" s="108">
        <v>1</v>
      </c>
      <c r="P396" s="108"/>
      <c r="Q396" s="108"/>
      <c r="R396" s="108"/>
      <c r="S396" s="108"/>
      <c r="T396" s="108"/>
      <c r="U396" s="108"/>
      <c r="V396" s="108"/>
      <c r="W396" s="108"/>
      <c r="X396" s="108"/>
      <c r="Y396" s="108"/>
      <c r="Z396" s="108"/>
      <c r="AA396" s="108"/>
      <c r="AB396" s="108"/>
      <c r="AC396" s="108"/>
      <c r="AD396" s="108"/>
      <c r="AE396" s="108"/>
      <c r="AF396" s="108"/>
      <c r="AG396" s="215" t="s">
        <v>928</v>
      </c>
      <c r="AH396" s="12"/>
      <c r="AI396" s="147" t="s">
        <v>181</v>
      </c>
      <c r="AJ396" s="148">
        <v>45803</v>
      </c>
      <c r="AK396" s="89"/>
    </row>
    <row r="397" spans="1:37" ht="52" hidden="1" x14ac:dyDescent="0.35">
      <c r="A397" s="53">
        <v>97</v>
      </c>
      <c r="B397" s="53" t="s">
        <v>938</v>
      </c>
      <c r="C397" s="53" t="s">
        <v>63</v>
      </c>
      <c r="D397" s="89" t="s">
        <v>935</v>
      </c>
      <c r="E397" s="89"/>
      <c r="F397" s="126" t="s">
        <v>939</v>
      </c>
      <c r="G397" s="117" t="s">
        <v>844</v>
      </c>
      <c r="H397" s="117"/>
      <c r="I397" s="146"/>
      <c r="J397" s="195" t="s">
        <v>46</v>
      </c>
      <c r="K397" s="155" t="s">
        <v>940</v>
      </c>
      <c r="L397" s="155"/>
      <c r="M397" s="155" t="s">
        <v>7511</v>
      </c>
      <c r="N397" s="108"/>
      <c r="O397" s="108"/>
      <c r="P397" s="108">
        <v>1</v>
      </c>
      <c r="Q397" s="108"/>
      <c r="R397" s="108"/>
      <c r="S397" s="108"/>
      <c r="T397" s="108"/>
      <c r="U397" s="108"/>
      <c r="V397" s="108"/>
      <c r="W397" s="108">
        <v>1</v>
      </c>
      <c r="X397" s="108"/>
      <c r="Y397" s="108"/>
      <c r="Z397" s="108"/>
      <c r="AA397" s="108"/>
      <c r="AB397" s="108"/>
      <c r="AC397" s="108"/>
      <c r="AD397" s="108"/>
      <c r="AE397" s="108"/>
      <c r="AF397" s="208" t="e">
        <f>VLOOKUP(MATCH(1,U397:AD397,0),#REF!,2,0)</f>
        <v>#REF!</v>
      </c>
      <c r="AG397" s="222"/>
      <c r="AH397" s="12"/>
      <c r="AI397" s="147"/>
      <c r="AJ397" s="148"/>
      <c r="AK397" s="89"/>
    </row>
    <row r="398" spans="1:37" ht="26" hidden="1" x14ac:dyDescent="0.35">
      <c r="A398" s="53">
        <v>98</v>
      </c>
      <c r="B398" s="53" t="s">
        <v>941</v>
      </c>
      <c r="C398" s="53" t="s">
        <v>63</v>
      </c>
      <c r="D398" s="89" t="s">
        <v>935</v>
      </c>
      <c r="E398" s="89"/>
      <c r="F398" s="89" t="s">
        <v>942</v>
      </c>
      <c r="G398" s="117" t="s">
        <v>844</v>
      </c>
      <c r="H398" s="117"/>
      <c r="I398" s="146" t="s">
        <v>7512</v>
      </c>
      <c r="J398" s="195" t="s">
        <v>46</v>
      </c>
      <c r="K398" s="155" t="s">
        <v>943</v>
      </c>
      <c r="L398" s="155"/>
      <c r="M398" s="155" t="s">
        <v>7511</v>
      </c>
      <c r="N398" s="108"/>
      <c r="O398" s="108"/>
      <c r="P398" s="108">
        <v>1</v>
      </c>
      <c r="Q398" s="108"/>
      <c r="R398" s="108"/>
      <c r="S398" s="108"/>
      <c r="T398" s="108"/>
      <c r="U398" s="108"/>
      <c r="V398" s="108"/>
      <c r="W398" s="108">
        <v>1</v>
      </c>
      <c r="X398" s="108"/>
      <c r="Y398" s="108"/>
      <c r="Z398" s="108"/>
      <c r="AA398" s="108"/>
      <c r="AB398" s="108"/>
      <c r="AC398" s="108"/>
      <c r="AD398" s="108"/>
      <c r="AE398" s="108"/>
      <c r="AF398" s="208" t="e">
        <f>VLOOKUP(MATCH(1,U398:AD398,0),#REF!,2,0)</f>
        <v>#REF!</v>
      </c>
      <c r="AG398" s="222"/>
      <c r="AH398" s="12"/>
      <c r="AI398" s="147"/>
      <c r="AJ398" s="148"/>
      <c r="AK398" s="89"/>
    </row>
    <row r="399" spans="1:37" hidden="1" x14ac:dyDescent="0.35">
      <c r="A399" s="53">
        <v>99</v>
      </c>
      <c r="B399" s="53" t="s">
        <v>947</v>
      </c>
      <c r="C399" s="53" t="s">
        <v>63</v>
      </c>
      <c r="D399" s="89" t="s">
        <v>948</v>
      </c>
      <c r="E399" s="89"/>
      <c r="F399" s="89" t="s">
        <v>754</v>
      </c>
      <c r="G399" s="117" t="s">
        <v>844</v>
      </c>
      <c r="H399" s="117"/>
      <c r="I399" s="146"/>
      <c r="J399" s="195" t="s">
        <v>46</v>
      </c>
      <c r="K399" s="109" t="s">
        <v>7513</v>
      </c>
      <c r="L399" s="109"/>
      <c r="M399" s="109" t="s">
        <v>7514</v>
      </c>
      <c r="N399" s="108"/>
      <c r="O399" s="108"/>
      <c r="P399" s="108"/>
      <c r="Q399" s="108">
        <v>0.5</v>
      </c>
      <c r="R399" s="108">
        <v>0.5</v>
      </c>
      <c r="S399" s="108">
        <v>1</v>
      </c>
      <c r="T399" s="108"/>
      <c r="U399" s="108"/>
      <c r="V399" s="108">
        <v>1</v>
      </c>
      <c r="W399" s="108"/>
      <c r="X399" s="108"/>
      <c r="Y399" s="108"/>
      <c r="Z399" s="108"/>
      <c r="AA399" s="108"/>
      <c r="AB399" s="108"/>
      <c r="AC399" s="108"/>
      <c r="AD399" s="108"/>
      <c r="AE399" s="108"/>
      <c r="AF399" s="208" t="e">
        <f>VLOOKUP(MATCH(1,U399:AD399,0),#REF!,2,0)</f>
        <v>#REF!</v>
      </c>
      <c r="AG399" s="191"/>
      <c r="AH399" s="12"/>
      <c r="AI399" s="147"/>
      <c r="AJ399" s="148"/>
      <c r="AK399" s="89"/>
    </row>
    <row r="400" spans="1:37" ht="52" hidden="1" x14ac:dyDescent="0.35">
      <c r="A400" s="53">
        <v>100</v>
      </c>
      <c r="B400" s="53" t="s">
        <v>963</v>
      </c>
      <c r="C400" s="53" t="s">
        <v>63</v>
      </c>
      <c r="D400" s="89" t="s">
        <v>26</v>
      </c>
      <c r="E400" s="89"/>
      <c r="F400" s="89" t="s">
        <v>964</v>
      </c>
      <c r="G400" s="117" t="s">
        <v>844</v>
      </c>
      <c r="H400" s="117"/>
      <c r="I400" s="146"/>
      <c r="J400" s="195" t="s">
        <v>46</v>
      </c>
      <c r="K400" s="109" t="s">
        <v>965</v>
      </c>
      <c r="L400" s="109"/>
      <c r="M400" s="109" t="s">
        <v>7515</v>
      </c>
      <c r="N400" s="108"/>
      <c r="O400" s="108"/>
      <c r="P400" s="108" t="s">
        <v>7301</v>
      </c>
      <c r="Q400" s="108"/>
      <c r="R400" s="108"/>
      <c r="S400" s="108"/>
      <c r="T400" s="108"/>
      <c r="U400" s="108"/>
      <c r="V400" s="108">
        <v>1</v>
      </c>
      <c r="W400" s="108"/>
      <c r="X400" s="108"/>
      <c r="Y400" s="108"/>
      <c r="Z400" s="108"/>
      <c r="AA400" s="108"/>
      <c r="AB400" s="108"/>
      <c r="AC400" s="108"/>
      <c r="AD400" s="108"/>
      <c r="AE400" s="108"/>
      <c r="AF400" s="208" t="e">
        <f>VLOOKUP(MATCH(1,U400:AD400,0),#REF!,2,0)</f>
        <v>#REF!</v>
      </c>
      <c r="AG400" s="191"/>
      <c r="AH400" s="12"/>
      <c r="AI400" s="147"/>
      <c r="AJ400" s="148"/>
      <c r="AK400" s="89"/>
    </row>
    <row r="401" spans="1:37" ht="65" hidden="1" x14ac:dyDescent="0.35">
      <c r="A401" s="53">
        <v>101</v>
      </c>
      <c r="B401" s="53" t="s">
        <v>966</v>
      </c>
      <c r="C401" s="53" t="s">
        <v>63</v>
      </c>
      <c r="D401" s="89" t="s">
        <v>948</v>
      </c>
      <c r="E401" s="89"/>
      <c r="F401" s="262" t="s">
        <v>967</v>
      </c>
      <c r="G401" s="117" t="s">
        <v>844</v>
      </c>
      <c r="H401" s="117"/>
      <c r="I401" s="146" t="s">
        <v>103</v>
      </c>
      <c r="J401" s="195" t="s">
        <v>47</v>
      </c>
      <c r="K401" s="153" t="s">
        <v>968</v>
      </c>
      <c r="L401" s="153"/>
      <c r="M401" s="109" t="s">
        <v>7515</v>
      </c>
      <c r="N401" s="108"/>
      <c r="O401" s="108">
        <v>1</v>
      </c>
      <c r="P401" s="108"/>
      <c r="Q401" s="108"/>
      <c r="R401" s="108"/>
      <c r="S401" s="108"/>
      <c r="T401" s="108"/>
      <c r="U401" s="108"/>
      <c r="V401" s="108"/>
      <c r="W401" s="108">
        <v>1</v>
      </c>
      <c r="X401" s="108"/>
      <c r="Y401" s="108"/>
      <c r="Z401" s="108"/>
      <c r="AA401" s="108"/>
      <c r="AB401" s="108"/>
      <c r="AC401" s="108"/>
      <c r="AD401" s="108"/>
      <c r="AE401" s="108"/>
      <c r="AF401" s="208" t="e">
        <f>VLOOKUP(MATCH(1,U401:AD401,0),#REF!,2,0)</f>
        <v>#REF!</v>
      </c>
      <c r="AG401" s="191"/>
      <c r="AH401" s="12"/>
      <c r="AI401" s="147"/>
      <c r="AJ401" s="148"/>
      <c r="AK401" s="89"/>
    </row>
    <row r="402" spans="1:37" hidden="1" x14ac:dyDescent="0.35">
      <c r="A402" s="53">
        <v>102</v>
      </c>
      <c r="B402" s="53" t="s">
        <v>969</v>
      </c>
      <c r="C402" s="53" t="s">
        <v>63</v>
      </c>
      <c r="D402" s="89" t="s">
        <v>948</v>
      </c>
      <c r="E402" s="89"/>
      <c r="F402" s="89" t="s">
        <v>970</v>
      </c>
      <c r="G402" s="117" t="s">
        <v>844</v>
      </c>
      <c r="H402" s="117"/>
      <c r="I402" s="146"/>
      <c r="J402" s="195" t="s">
        <v>47</v>
      </c>
      <c r="K402" s="163" t="s">
        <v>971</v>
      </c>
      <c r="L402" s="163"/>
      <c r="M402" s="163" t="s">
        <v>7516</v>
      </c>
      <c r="N402" s="108"/>
      <c r="O402" s="108">
        <v>1</v>
      </c>
      <c r="P402" s="108"/>
      <c r="Q402" s="108"/>
      <c r="R402" s="108"/>
      <c r="S402" s="108"/>
      <c r="T402" s="108"/>
      <c r="U402" s="108">
        <v>1</v>
      </c>
      <c r="V402" s="108"/>
      <c r="W402" s="108"/>
      <c r="X402" s="108"/>
      <c r="Y402" s="108"/>
      <c r="Z402" s="108"/>
      <c r="AA402" s="108"/>
      <c r="AB402" s="108"/>
      <c r="AC402" s="108"/>
      <c r="AD402" s="108"/>
      <c r="AE402" s="108"/>
      <c r="AF402" s="208" t="e">
        <f>VLOOKUP(MATCH(1,U402:AD402,0),#REF!,2,0)</f>
        <v>#REF!</v>
      </c>
      <c r="AG402" s="222"/>
      <c r="AH402" s="12"/>
      <c r="AI402" s="147"/>
      <c r="AJ402" s="148"/>
      <c r="AK402" s="89"/>
    </row>
    <row r="403" spans="1:37" x14ac:dyDescent="0.35">
      <c r="A403" s="53">
        <v>103</v>
      </c>
      <c r="B403" s="53" t="s">
        <v>978</v>
      </c>
      <c r="C403" s="53" t="s">
        <v>63</v>
      </c>
      <c r="D403" s="89" t="s">
        <v>24</v>
      </c>
      <c r="E403" s="89"/>
      <c r="F403" s="89" t="s">
        <v>979</v>
      </c>
      <c r="G403" s="117" t="s">
        <v>844</v>
      </c>
      <c r="H403" s="117"/>
      <c r="I403" s="146"/>
      <c r="J403" s="195" t="s">
        <v>45</v>
      </c>
      <c r="K403" s="109"/>
      <c r="L403" s="109"/>
      <c r="M403" s="109"/>
      <c r="N403" s="108"/>
      <c r="O403" s="108">
        <v>1</v>
      </c>
      <c r="P403" s="108"/>
      <c r="Q403" s="108"/>
      <c r="R403" s="108"/>
      <c r="S403" s="108"/>
      <c r="T403" s="108"/>
      <c r="U403" s="108"/>
      <c r="V403" s="108"/>
      <c r="W403" s="108"/>
      <c r="X403" s="108"/>
      <c r="Y403" s="108"/>
      <c r="Z403" s="108"/>
      <c r="AA403" s="108"/>
      <c r="AB403" s="108"/>
      <c r="AC403" s="108"/>
      <c r="AD403" s="108"/>
      <c r="AE403" s="108"/>
      <c r="AF403" s="108"/>
      <c r="AG403" s="215" t="s">
        <v>980</v>
      </c>
      <c r="AH403" s="12"/>
      <c r="AI403" s="147" t="s">
        <v>181</v>
      </c>
      <c r="AJ403" s="148">
        <v>45806</v>
      </c>
      <c r="AK403" s="89"/>
    </row>
    <row r="404" spans="1:37" ht="65" hidden="1" x14ac:dyDescent="0.35">
      <c r="A404" s="53">
        <v>104</v>
      </c>
      <c r="B404" s="53" t="s">
        <v>987</v>
      </c>
      <c r="C404" s="53" t="s">
        <v>63</v>
      </c>
      <c r="D404" s="89" t="s">
        <v>25</v>
      </c>
      <c r="E404" s="89"/>
      <c r="F404" s="262" t="s">
        <v>988</v>
      </c>
      <c r="G404" s="117" t="s">
        <v>844</v>
      </c>
      <c r="H404" s="117"/>
      <c r="I404" s="146"/>
      <c r="J404" s="195" t="s">
        <v>46</v>
      </c>
      <c r="K404" s="252" t="s">
        <v>7517</v>
      </c>
      <c r="L404" s="252"/>
      <c r="M404" s="163" t="s">
        <v>7516</v>
      </c>
      <c r="N404" s="108"/>
      <c r="O404" s="108">
        <v>1</v>
      </c>
      <c r="P404" s="108"/>
      <c r="Q404" s="108"/>
      <c r="R404" s="108"/>
      <c r="S404" s="108"/>
      <c r="T404" s="108"/>
      <c r="U404" s="108"/>
      <c r="V404" s="108">
        <v>1</v>
      </c>
      <c r="W404" s="108"/>
      <c r="X404" s="108"/>
      <c r="Y404" s="108"/>
      <c r="Z404" s="108"/>
      <c r="AA404" s="108"/>
      <c r="AB404" s="108"/>
      <c r="AC404" s="108"/>
      <c r="AD404" s="108"/>
      <c r="AE404" s="108"/>
      <c r="AF404" s="208" t="e">
        <f>VLOOKUP(MATCH(1,U404:AD404,0),#REF!,2,0)</f>
        <v>#REF!</v>
      </c>
      <c r="AG404" s="222"/>
      <c r="AH404" s="12"/>
      <c r="AI404" s="147"/>
      <c r="AJ404" s="148"/>
      <c r="AK404" s="89"/>
    </row>
    <row r="405" spans="1:37" ht="26" hidden="1" x14ac:dyDescent="0.35">
      <c r="A405" s="53">
        <v>105</v>
      </c>
      <c r="B405" s="53" t="s">
        <v>1001</v>
      </c>
      <c r="C405" s="53" t="s">
        <v>63</v>
      </c>
      <c r="D405" s="89" t="s">
        <v>1002</v>
      </c>
      <c r="E405" s="89"/>
      <c r="F405" s="126" t="s">
        <v>1003</v>
      </c>
      <c r="G405" s="117" t="s">
        <v>844</v>
      </c>
      <c r="H405" s="117"/>
      <c r="I405" s="146"/>
      <c r="J405" s="195" t="s">
        <v>46</v>
      </c>
      <c r="K405" s="109" t="s">
        <v>1004</v>
      </c>
      <c r="L405" s="109"/>
      <c r="M405" s="109" t="s">
        <v>7518</v>
      </c>
      <c r="N405" s="108"/>
      <c r="O405" s="108"/>
      <c r="P405" s="108"/>
      <c r="Q405" s="108"/>
      <c r="R405" s="108"/>
      <c r="S405" s="108"/>
      <c r="T405" s="108"/>
      <c r="U405" s="108"/>
      <c r="V405" s="108"/>
      <c r="W405" s="53"/>
      <c r="X405" s="108">
        <v>1</v>
      </c>
      <c r="Y405" s="108"/>
      <c r="Z405" s="108"/>
      <c r="AA405" s="108"/>
      <c r="AB405" s="108"/>
      <c r="AC405" s="108"/>
      <c r="AD405" s="108"/>
      <c r="AE405" s="108"/>
      <c r="AF405" s="208" t="e">
        <f>VLOOKUP(MATCH(1,U405:AD405,0),#REF!,2,0)</f>
        <v>#REF!</v>
      </c>
      <c r="AG405" s="191"/>
      <c r="AH405" s="12"/>
      <c r="AI405" s="147"/>
      <c r="AJ405" s="148"/>
      <c r="AK405" s="89"/>
    </row>
    <row r="406" spans="1:37" ht="65" x14ac:dyDescent="0.35">
      <c r="A406" s="53">
        <v>106</v>
      </c>
      <c r="B406" s="53" t="s">
        <v>1032</v>
      </c>
      <c r="C406" s="53" t="s">
        <v>63</v>
      </c>
      <c r="D406" s="89" t="s">
        <v>26</v>
      </c>
      <c r="E406" s="89"/>
      <c r="F406" s="126" t="s">
        <v>1033</v>
      </c>
      <c r="G406" s="117" t="s">
        <v>844</v>
      </c>
      <c r="H406" s="117"/>
      <c r="I406" s="146"/>
      <c r="J406" s="195" t="s">
        <v>45</v>
      </c>
      <c r="K406" s="109" t="s">
        <v>7519</v>
      </c>
      <c r="L406" s="109"/>
      <c r="M406" s="109" t="s">
        <v>7520</v>
      </c>
      <c r="N406" s="108"/>
      <c r="O406" s="108">
        <v>1</v>
      </c>
      <c r="P406" s="108"/>
      <c r="Q406" s="108"/>
      <c r="R406" s="108"/>
      <c r="S406" s="108"/>
      <c r="T406" s="108"/>
      <c r="U406" s="108">
        <v>1</v>
      </c>
      <c r="V406" s="108"/>
      <c r="W406" s="108"/>
      <c r="X406" s="108"/>
      <c r="Y406" s="108"/>
      <c r="Z406" s="108"/>
      <c r="AA406" s="108"/>
      <c r="AB406" s="108"/>
      <c r="AC406" s="108"/>
      <c r="AD406" s="108"/>
      <c r="AE406" s="108"/>
      <c r="AF406" s="208" t="e">
        <f>VLOOKUP(MATCH(1,U406:AD406,0),#REF!,2,0)</f>
        <v>#REF!</v>
      </c>
      <c r="AG406" s="215" t="s">
        <v>1034</v>
      </c>
      <c r="AH406" s="12"/>
      <c r="AI406" s="147"/>
      <c r="AJ406" s="148"/>
      <c r="AK406" s="89"/>
    </row>
    <row r="407" spans="1:37" ht="26" hidden="1" x14ac:dyDescent="0.35">
      <c r="A407" s="53">
        <v>109</v>
      </c>
      <c r="B407" s="53" t="s">
        <v>1054</v>
      </c>
      <c r="C407" s="53" t="s">
        <v>63</v>
      </c>
      <c r="D407" s="89" t="s">
        <v>1055</v>
      </c>
      <c r="E407" s="89"/>
      <c r="F407" s="126" t="s">
        <v>1056</v>
      </c>
      <c r="G407" s="117" t="s">
        <v>844</v>
      </c>
      <c r="H407" s="117"/>
      <c r="I407" s="146" t="s">
        <v>14</v>
      </c>
      <c r="J407" s="195" t="s">
        <v>47</v>
      </c>
      <c r="K407" s="109" t="s">
        <v>7521</v>
      </c>
      <c r="L407" s="109"/>
      <c r="M407" s="109" t="s">
        <v>7522</v>
      </c>
      <c r="N407" s="108"/>
      <c r="O407" s="108">
        <v>1</v>
      </c>
      <c r="P407" s="108"/>
      <c r="Q407" s="108"/>
      <c r="R407" s="108"/>
      <c r="S407" s="108"/>
      <c r="T407" s="108"/>
      <c r="U407" s="108"/>
      <c r="V407" s="108"/>
      <c r="W407" s="108">
        <v>1</v>
      </c>
      <c r="X407" s="108"/>
      <c r="Y407" s="108"/>
      <c r="Z407" s="108"/>
      <c r="AA407" s="108"/>
      <c r="AB407" s="108"/>
      <c r="AC407" s="108"/>
      <c r="AD407" s="108"/>
      <c r="AE407" s="108"/>
      <c r="AF407" s="208" t="e">
        <f>VLOOKUP(MATCH(1,U407:AD407,0),#REF!,2,0)</f>
        <v>#REF!</v>
      </c>
      <c r="AG407" s="191"/>
      <c r="AH407" s="12"/>
      <c r="AI407" s="147"/>
      <c r="AJ407" s="148"/>
      <c r="AK407" s="89"/>
    </row>
    <row r="408" spans="1:37" hidden="1" x14ac:dyDescent="0.35">
      <c r="A408" s="53">
        <v>111</v>
      </c>
      <c r="B408" s="53" t="s">
        <v>1072</v>
      </c>
      <c r="C408" s="53" t="s">
        <v>63</v>
      </c>
      <c r="D408" s="89" t="s">
        <v>1070</v>
      </c>
      <c r="E408" s="89"/>
      <c r="F408" s="126" t="s">
        <v>1073</v>
      </c>
      <c r="G408" s="117" t="s">
        <v>844</v>
      </c>
      <c r="H408" s="117"/>
      <c r="I408" s="146"/>
      <c r="J408" s="195" t="s">
        <v>46</v>
      </c>
      <c r="K408" s="153" t="s">
        <v>7523</v>
      </c>
      <c r="L408" s="153"/>
      <c r="M408" s="153" t="s">
        <v>7524</v>
      </c>
      <c r="N408" s="108"/>
      <c r="O408" s="108"/>
      <c r="P408" s="108"/>
      <c r="Q408" s="108">
        <v>1</v>
      </c>
      <c r="R408" s="108"/>
      <c r="S408" s="108"/>
      <c r="T408" s="108"/>
      <c r="U408" s="108"/>
      <c r="V408" s="108"/>
      <c r="W408" s="108">
        <v>1</v>
      </c>
      <c r="X408" s="108"/>
      <c r="Y408" s="108"/>
      <c r="Z408" s="108"/>
      <c r="AA408" s="108"/>
      <c r="AB408" s="108"/>
      <c r="AC408" s="108"/>
      <c r="AD408" s="108"/>
      <c r="AE408" s="108"/>
      <c r="AF408" s="208" t="e">
        <f>VLOOKUP(MATCH(1,U408:AD408,0),#REF!,2,0)</f>
        <v>#REF!</v>
      </c>
      <c r="AG408" s="191"/>
      <c r="AH408" s="12"/>
      <c r="AI408" s="147"/>
      <c r="AJ408" s="148"/>
      <c r="AK408" s="89"/>
    </row>
    <row r="409" spans="1:37" ht="26" hidden="1" x14ac:dyDescent="0.35">
      <c r="A409" s="53">
        <v>112</v>
      </c>
      <c r="B409" s="53" t="s">
        <v>1075</v>
      </c>
      <c r="C409" s="53" t="s">
        <v>63</v>
      </c>
      <c r="D409" s="89" t="s">
        <v>1070</v>
      </c>
      <c r="E409" s="89"/>
      <c r="F409" s="126" t="s">
        <v>1076</v>
      </c>
      <c r="G409" s="117" t="s">
        <v>844</v>
      </c>
      <c r="H409" s="117"/>
      <c r="I409" s="146"/>
      <c r="J409" s="195" t="s">
        <v>46</v>
      </c>
      <c r="K409" s="153" t="s">
        <v>7525</v>
      </c>
      <c r="L409" s="153"/>
      <c r="M409" s="153" t="s">
        <v>7526</v>
      </c>
      <c r="N409" s="108"/>
      <c r="O409" s="108"/>
      <c r="P409" s="108"/>
      <c r="Q409" s="108"/>
      <c r="R409" s="108"/>
      <c r="S409" s="108"/>
      <c r="T409" s="108"/>
      <c r="U409" s="108"/>
      <c r="V409" s="108"/>
      <c r="W409" s="108">
        <v>1</v>
      </c>
      <c r="X409" s="108"/>
      <c r="Y409" s="108"/>
      <c r="Z409" s="108"/>
      <c r="AA409" s="108"/>
      <c r="AB409" s="108"/>
      <c r="AC409" s="108"/>
      <c r="AD409" s="108"/>
      <c r="AE409" s="108"/>
      <c r="AF409" s="208" t="e">
        <f>VLOOKUP(MATCH(1,U409:AD409,0),#REF!,2,0)</f>
        <v>#REF!</v>
      </c>
      <c r="AG409" s="191"/>
      <c r="AH409" s="12"/>
      <c r="AI409" s="147"/>
      <c r="AJ409" s="148"/>
      <c r="AK409" s="89"/>
    </row>
    <row r="410" spans="1:37" ht="39" hidden="1" x14ac:dyDescent="0.35">
      <c r="A410" s="53">
        <v>113</v>
      </c>
      <c r="B410" s="53" t="s">
        <v>1094</v>
      </c>
      <c r="C410" s="53" t="s">
        <v>63</v>
      </c>
      <c r="D410" s="89" t="s">
        <v>1070</v>
      </c>
      <c r="E410" s="89"/>
      <c r="F410" s="125" t="s">
        <v>1095</v>
      </c>
      <c r="G410" s="117" t="s">
        <v>844</v>
      </c>
      <c r="H410" s="117"/>
      <c r="I410" s="146" t="s">
        <v>7527</v>
      </c>
      <c r="J410" s="195" t="s">
        <v>46</v>
      </c>
      <c r="K410" s="109" t="s">
        <v>1096</v>
      </c>
      <c r="L410" s="109"/>
      <c r="M410" s="109" t="s">
        <v>7528</v>
      </c>
      <c r="N410" s="108"/>
      <c r="O410" s="108"/>
      <c r="P410" s="108"/>
      <c r="Q410" s="108">
        <v>1</v>
      </c>
      <c r="R410" s="108"/>
      <c r="S410" s="108"/>
      <c r="T410" s="108"/>
      <c r="U410" s="108"/>
      <c r="V410" s="53"/>
      <c r="W410" s="108">
        <v>1</v>
      </c>
      <c r="X410" s="108"/>
      <c r="Y410" s="108"/>
      <c r="Z410" s="108"/>
      <c r="AA410" s="108"/>
      <c r="AB410" s="108"/>
      <c r="AC410" s="108"/>
      <c r="AD410" s="108"/>
      <c r="AE410" s="108"/>
      <c r="AF410" s="208" t="e">
        <f>VLOOKUP(MATCH(1,U410:AD410,0),#REF!,2,0)</f>
        <v>#REF!</v>
      </c>
      <c r="AG410" s="222"/>
      <c r="AH410" s="12"/>
      <c r="AI410" s="147"/>
      <c r="AJ410" s="148"/>
      <c r="AK410" s="89"/>
    </row>
    <row r="411" spans="1:37" x14ac:dyDescent="0.35">
      <c r="A411" s="53">
        <v>145</v>
      </c>
      <c r="B411" s="53" t="s">
        <v>1029</v>
      </c>
      <c r="C411" s="53" t="s">
        <v>63</v>
      </c>
      <c r="D411" s="89" t="s">
        <v>242</v>
      </c>
      <c r="E411" s="89"/>
      <c r="F411" s="89" t="s">
        <v>1030</v>
      </c>
      <c r="G411" s="117" t="s">
        <v>844</v>
      </c>
      <c r="H411" s="117"/>
      <c r="I411" s="146"/>
      <c r="J411" s="195" t="s">
        <v>45</v>
      </c>
      <c r="K411" s="109"/>
      <c r="L411" s="109"/>
      <c r="M411" s="109"/>
      <c r="N411" s="108"/>
      <c r="O411" s="108">
        <v>1</v>
      </c>
      <c r="P411" s="108"/>
      <c r="Q411" s="108"/>
      <c r="R411" s="108"/>
      <c r="S411" s="108"/>
      <c r="T411" s="108"/>
      <c r="U411" s="108"/>
      <c r="V411" s="108"/>
      <c r="W411" s="108"/>
      <c r="X411" s="108"/>
      <c r="Y411" s="108"/>
      <c r="Z411" s="108"/>
      <c r="AA411" s="108"/>
      <c r="AB411" s="108"/>
      <c r="AC411" s="108"/>
      <c r="AD411" s="108"/>
      <c r="AE411" s="108"/>
      <c r="AF411" s="108"/>
      <c r="AG411" s="215" t="s">
        <v>1031</v>
      </c>
      <c r="AH411" s="12"/>
      <c r="AI411" s="147" t="s">
        <v>181</v>
      </c>
      <c r="AJ411" s="148">
        <v>45803</v>
      </c>
      <c r="AK411" s="89"/>
    </row>
    <row r="412" spans="1:37" x14ac:dyDescent="0.35">
      <c r="A412" s="53">
        <v>146</v>
      </c>
      <c r="B412" s="53" t="s">
        <v>1045</v>
      </c>
      <c r="C412" s="53" t="s">
        <v>63</v>
      </c>
      <c r="D412" s="89" t="s">
        <v>242</v>
      </c>
      <c r="E412" s="89"/>
      <c r="F412" s="89" t="s">
        <v>1046</v>
      </c>
      <c r="G412" s="117" t="s">
        <v>844</v>
      </c>
      <c r="H412" s="117"/>
      <c r="I412" s="146"/>
      <c r="J412" s="195" t="s">
        <v>45</v>
      </c>
      <c r="K412" s="153"/>
      <c r="L412" s="153"/>
      <c r="M412" s="153"/>
      <c r="N412" s="108"/>
      <c r="O412" s="108">
        <v>1</v>
      </c>
      <c r="P412" s="108"/>
      <c r="Q412" s="108"/>
      <c r="R412" s="108"/>
      <c r="S412" s="108"/>
      <c r="T412" s="108"/>
      <c r="U412" s="108">
        <v>1</v>
      </c>
      <c r="V412" s="108"/>
      <c r="W412" s="108"/>
      <c r="X412" s="108"/>
      <c r="Y412" s="108"/>
      <c r="Z412" s="108"/>
      <c r="AA412" s="108"/>
      <c r="AB412" s="108"/>
      <c r="AC412" s="108"/>
      <c r="AD412" s="108"/>
      <c r="AE412" s="108"/>
      <c r="AF412" s="208" t="e">
        <f>VLOOKUP(MATCH(1,U412:AD412,0),#REF!,2,0)</f>
        <v>#REF!</v>
      </c>
      <c r="AG412" s="215" t="s">
        <v>1047</v>
      </c>
      <c r="AH412" s="12"/>
      <c r="AI412" s="147"/>
      <c r="AJ412" s="148"/>
      <c r="AK412" s="89"/>
    </row>
    <row r="413" spans="1:37" ht="26" hidden="1" x14ac:dyDescent="0.35">
      <c r="A413" s="53">
        <v>147</v>
      </c>
      <c r="B413" s="53" t="s">
        <v>1048</v>
      </c>
      <c r="C413" s="53" t="s">
        <v>63</v>
      </c>
      <c r="D413" s="89" t="s">
        <v>242</v>
      </c>
      <c r="E413" s="89"/>
      <c r="F413" s="262" t="s">
        <v>1049</v>
      </c>
      <c r="G413" s="117" t="s">
        <v>844</v>
      </c>
      <c r="H413" s="117"/>
      <c r="I413" s="146"/>
      <c r="J413" s="195" t="s">
        <v>46</v>
      </c>
      <c r="K413" s="112" t="s">
        <v>1050</v>
      </c>
      <c r="L413" s="112"/>
      <c r="M413" s="162" t="s">
        <v>7529</v>
      </c>
      <c r="N413" s="108"/>
      <c r="O413" s="108"/>
      <c r="P413" s="108">
        <v>1</v>
      </c>
      <c r="Q413" s="108"/>
      <c r="R413" s="108"/>
      <c r="S413" s="108"/>
      <c r="T413" s="108"/>
      <c r="U413" s="108"/>
      <c r="V413" s="108">
        <v>1</v>
      </c>
      <c r="W413" s="108"/>
      <c r="X413" s="108"/>
      <c r="Y413" s="108"/>
      <c r="Z413" s="108"/>
      <c r="AA413" s="108"/>
      <c r="AB413" s="108"/>
      <c r="AC413" s="108"/>
      <c r="AD413" s="108"/>
      <c r="AE413" s="108"/>
      <c r="AF413" s="208" t="e">
        <f>VLOOKUP(MATCH(1,U413:AD413,0),#REF!,2,0)</f>
        <v>#REF!</v>
      </c>
      <c r="AG413" s="191"/>
      <c r="AH413" s="12"/>
      <c r="AI413" s="147"/>
      <c r="AJ413" s="148"/>
      <c r="AK413" s="89"/>
    </row>
    <row r="414" spans="1:37" hidden="1" x14ac:dyDescent="0.35">
      <c r="A414" s="53">
        <v>148</v>
      </c>
      <c r="B414" s="53" t="s">
        <v>1051</v>
      </c>
      <c r="C414" s="53" t="s">
        <v>63</v>
      </c>
      <c r="D414" s="89" t="s">
        <v>242</v>
      </c>
      <c r="E414" s="89"/>
      <c r="F414" s="131" t="s">
        <v>1052</v>
      </c>
      <c r="G414" s="117" t="s">
        <v>844</v>
      </c>
      <c r="H414" s="117"/>
      <c r="I414" s="146"/>
      <c r="J414" s="195" t="s">
        <v>46</v>
      </c>
      <c r="K414" s="109" t="s">
        <v>7530</v>
      </c>
      <c r="L414" s="109"/>
      <c r="M414" s="109" t="s">
        <v>7531</v>
      </c>
      <c r="N414" s="108"/>
      <c r="O414" s="108"/>
      <c r="P414" s="108"/>
      <c r="Q414" s="108"/>
      <c r="R414" s="108"/>
      <c r="S414" s="108"/>
      <c r="T414" s="108"/>
      <c r="U414" s="108"/>
      <c r="V414" s="108"/>
      <c r="W414" s="108"/>
      <c r="X414" s="53"/>
      <c r="Y414" s="108">
        <v>1</v>
      </c>
      <c r="Z414" s="108"/>
      <c r="AA414" s="108"/>
      <c r="AB414" s="108"/>
      <c r="AC414" s="108"/>
      <c r="AD414" s="108"/>
      <c r="AE414" s="108"/>
      <c r="AF414" s="208" t="e">
        <f>VLOOKUP(MATCH(1,U414:AD414,0),#REF!,2,0)</f>
        <v>#REF!</v>
      </c>
      <c r="AG414" s="191"/>
      <c r="AH414" s="12"/>
      <c r="AI414" s="147"/>
      <c r="AJ414" s="148"/>
      <c r="AK414" s="89"/>
    </row>
    <row r="415" spans="1:37" ht="26" hidden="1" x14ac:dyDescent="0.35">
      <c r="A415" s="53">
        <v>149</v>
      </c>
      <c r="B415" s="53" t="s">
        <v>1106</v>
      </c>
      <c r="C415" s="53" t="s">
        <v>63</v>
      </c>
      <c r="D415" s="89" t="s">
        <v>242</v>
      </c>
      <c r="E415" s="89"/>
      <c r="F415" s="89" t="s">
        <v>1107</v>
      </c>
      <c r="G415" s="117" t="s">
        <v>844</v>
      </c>
      <c r="H415" s="117"/>
      <c r="I415" s="146" t="s">
        <v>103</v>
      </c>
      <c r="J415" s="195" t="s">
        <v>47</v>
      </c>
      <c r="K415" s="109" t="s">
        <v>1108</v>
      </c>
      <c r="L415" s="109"/>
      <c r="M415" s="109" t="s">
        <v>7532</v>
      </c>
      <c r="N415" s="108"/>
      <c r="O415" s="108">
        <v>1</v>
      </c>
      <c r="P415" s="108"/>
      <c r="Q415" s="108"/>
      <c r="R415" s="108"/>
      <c r="S415" s="108"/>
      <c r="T415" s="108"/>
      <c r="U415" s="108"/>
      <c r="V415" s="108">
        <v>1</v>
      </c>
      <c r="W415" s="108"/>
      <c r="X415" s="108"/>
      <c r="Y415" s="108"/>
      <c r="Z415" s="108"/>
      <c r="AA415" s="108"/>
      <c r="AB415" s="108"/>
      <c r="AC415" s="108"/>
      <c r="AD415" s="108"/>
      <c r="AE415" s="108"/>
      <c r="AF415" s="208" t="e">
        <f>VLOOKUP(MATCH(1,U415:AD415,0),#REF!,2,0)</f>
        <v>#REF!</v>
      </c>
      <c r="AG415" s="191"/>
      <c r="AH415" s="12"/>
      <c r="AI415" s="147"/>
      <c r="AJ415" s="148"/>
      <c r="AK415" s="89"/>
    </row>
    <row r="416" spans="1:37" x14ac:dyDescent="0.35">
      <c r="A416" s="53">
        <v>180</v>
      </c>
      <c r="B416" s="53" t="s">
        <v>897</v>
      </c>
      <c r="C416" s="53" t="s">
        <v>63</v>
      </c>
      <c r="D416" s="89" t="s">
        <v>898</v>
      </c>
      <c r="E416" s="89"/>
      <c r="F416" s="89" t="s">
        <v>899</v>
      </c>
      <c r="G416" s="117" t="s">
        <v>844</v>
      </c>
      <c r="H416" s="117"/>
      <c r="I416" s="146"/>
      <c r="J416" s="195" t="s">
        <v>45</v>
      </c>
      <c r="K416" s="109"/>
      <c r="L416" s="109"/>
      <c r="M416" s="109"/>
      <c r="N416" s="108"/>
      <c r="O416" s="108">
        <v>1</v>
      </c>
      <c r="P416" s="108"/>
      <c r="Q416" s="108"/>
      <c r="R416" s="108"/>
      <c r="S416" s="108"/>
      <c r="T416" s="108"/>
      <c r="U416" s="108"/>
      <c r="V416" s="108"/>
      <c r="W416" s="108"/>
      <c r="X416" s="108"/>
      <c r="Y416" s="108"/>
      <c r="Z416" s="108"/>
      <c r="AA416" s="108"/>
      <c r="AB416" s="108"/>
      <c r="AC416" s="108"/>
      <c r="AD416" s="108"/>
      <c r="AE416" s="108"/>
      <c r="AF416" s="108"/>
      <c r="AG416" s="215" t="s">
        <v>900</v>
      </c>
      <c r="AH416" s="12"/>
      <c r="AI416" s="147" t="s">
        <v>181</v>
      </c>
      <c r="AJ416" s="148">
        <v>45803</v>
      </c>
      <c r="AK416" s="89"/>
    </row>
    <row r="417" spans="1:37" x14ac:dyDescent="0.35">
      <c r="A417" s="53">
        <v>181</v>
      </c>
      <c r="B417" s="53" t="s">
        <v>950</v>
      </c>
      <c r="C417" s="53" t="s">
        <v>63</v>
      </c>
      <c r="D417" s="89" t="s">
        <v>898</v>
      </c>
      <c r="E417" s="89"/>
      <c r="F417" s="89" t="s">
        <v>951</v>
      </c>
      <c r="G417" s="117" t="s">
        <v>844</v>
      </c>
      <c r="H417" s="117"/>
      <c r="I417" s="146"/>
      <c r="J417" s="195" t="s">
        <v>45</v>
      </c>
      <c r="K417" s="155"/>
      <c r="L417" s="155"/>
      <c r="M417" s="155"/>
      <c r="N417" s="108"/>
      <c r="O417" s="108"/>
      <c r="P417" s="108">
        <v>1</v>
      </c>
      <c r="Q417" s="108"/>
      <c r="R417" s="108"/>
      <c r="S417" s="108"/>
      <c r="T417" s="108"/>
      <c r="U417" s="108"/>
      <c r="V417" s="108"/>
      <c r="W417" s="108"/>
      <c r="X417" s="108"/>
      <c r="Y417" s="108"/>
      <c r="Z417" s="108"/>
      <c r="AA417" s="108"/>
      <c r="AB417" s="108"/>
      <c r="AC417" s="108"/>
      <c r="AD417" s="108"/>
      <c r="AE417" s="108"/>
      <c r="AF417" s="108"/>
      <c r="AG417" s="215" t="s">
        <v>952</v>
      </c>
      <c r="AH417" s="12"/>
      <c r="AI417" s="147" t="s">
        <v>181</v>
      </c>
      <c r="AJ417" s="148">
        <v>45803</v>
      </c>
      <c r="AK417" s="89"/>
    </row>
    <row r="418" spans="1:37" ht="26" x14ac:dyDescent="0.35">
      <c r="A418" s="53">
        <v>182</v>
      </c>
      <c r="B418" s="53" t="s">
        <v>984</v>
      </c>
      <c r="C418" s="53" t="s">
        <v>63</v>
      </c>
      <c r="D418" s="89" t="s">
        <v>898</v>
      </c>
      <c r="E418" s="89"/>
      <c r="F418" s="89" t="s">
        <v>985</v>
      </c>
      <c r="G418" s="117" t="s">
        <v>844</v>
      </c>
      <c r="H418" s="117"/>
      <c r="I418" s="146"/>
      <c r="J418" s="195" t="s">
        <v>45</v>
      </c>
      <c r="K418" s="153" t="s">
        <v>7533</v>
      </c>
      <c r="L418" s="153"/>
      <c r="M418" s="153"/>
      <c r="N418" s="108"/>
      <c r="O418" s="108">
        <v>1</v>
      </c>
      <c r="P418" s="108"/>
      <c r="Q418" s="108"/>
      <c r="R418" s="108"/>
      <c r="S418" s="108"/>
      <c r="T418" s="108"/>
      <c r="U418" s="108">
        <v>1</v>
      </c>
      <c r="V418" s="108"/>
      <c r="W418" s="108"/>
      <c r="X418" s="108"/>
      <c r="Y418" s="108"/>
      <c r="Z418" s="108"/>
      <c r="AA418" s="108"/>
      <c r="AB418" s="108"/>
      <c r="AC418" s="108"/>
      <c r="AD418" s="108"/>
      <c r="AE418" s="108"/>
      <c r="AF418" s="208" t="e">
        <f>VLOOKUP(MATCH(1,U418:AD418,0),#REF!,2,0)</f>
        <v>#REF!</v>
      </c>
      <c r="AG418" s="215" t="s">
        <v>986</v>
      </c>
      <c r="AH418" s="12"/>
      <c r="AI418" s="147"/>
      <c r="AJ418" s="148"/>
      <c r="AK418" s="89"/>
    </row>
    <row r="419" spans="1:37" x14ac:dyDescent="0.35">
      <c r="A419" s="53">
        <v>183</v>
      </c>
      <c r="B419" s="53" t="s">
        <v>953</v>
      </c>
      <c r="C419" s="53" t="s">
        <v>63</v>
      </c>
      <c r="D419" s="89" t="s">
        <v>954</v>
      </c>
      <c r="E419" s="89"/>
      <c r="F419" s="89" t="s">
        <v>955</v>
      </c>
      <c r="G419" s="117" t="s">
        <v>844</v>
      </c>
      <c r="H419" s="117"/>
      <c r="I419" s="146"/>
      <c r="J419" s="195" t="s">
        <v>45</v>
      </c>
      <c r="K419" s="155"/>
      <c r="L419" s="155"/>
      <c r="M419" s="155"/>
      <c r="N419" s="108"/>
      <c r="O419" s="108">
        <v>1</v>
      </c>
      <c r="P419" s="108"/>
      <c r="Q419" s="108"/>
      <c r="R419" s="108"/>
      <c r="S419" s="108"/>
      <c r="T419" s="108"/>
      <c r="U419" s="108"/>
      <c r="V419" s="108"/>
      <c r="W419" s="108"/>
      <c r="X419" s="108"/>
      <c r="Y419" s="108"/>
      <c r="Z419" s="108"/>
      <c r="AA419" s="108"/>
      <c r="AB419" s="108"/>
      <c r="AC419" s="108"/>
      <c r="AD419" s="108"/>
      <c r="AE419" s="108"/>
      <c r="AF419" s="108"/>
      <c r="AG419" s="215" t="s">
        <v>956</v>
      </c>
      <c r="AH419" s="12"/>
      <c r="AI419" s="147" t="s">
        <v>181</v>
      </c>
      <c r="AJ419" s="148">
        <v>45803</v>
      </c>
      <c r="AK419" s="89"/>
    </row>
    <row r="420" spans="1:37" x14ac:dyDescent="0.35">
      <c r="A420" s="53">
        <v>184</v>
      </c>
      <c r="B420" s="53" t="s">
        <v>957</v>
      </c>
      <c r="C420" s="53" t="s">
        <v>63</v>
      </c>
      <c r="D420" s="89" t="s">
        <v>954</v>
      </c>
      <c r="E420" s="89"/>
      <c r="F420" s="89" t="s">
        <v>958</v>
      </c>
      <c r="G420" s="117" t="s">
        <v>844</v>
      </c>
      <c r="H420" s="117"/>
      <c r="I420" s="146"/>
      <c r="J420" s="195" t="s">
        <v>45</v>
      </c>
      <c r="K420" s="155"/>
      <c r="L420" s="155"/>
      <c r="M420" s="155"/>
      <c r="N420" s="108"/>
      <c r="O420" s="108">
        <v>1</v>
      </c>
      <c r="P420" s="108"/>
      <c r="Q420" s="108"/>
      <c r="R420" s="108"/>
      <c r="S420" s="108"/>
      <c r="T420" s="108"/>
      <c r="U420" s="108"/>
      <c r="V420" s="108"/>
      <c r="W420" s="108"/>
      <c r="X420" s="108"/>
      <c r="Y420" s="108"/>
      <c r="Z420" s="108"/>
      <c r="AA420" s="108"/>
      <c r="AB420" s="108"/>
      <c r="AC420" s="108"/>
      <c r="AD420" s="108"/>
      <c r="AE420" s="108"/>
      <c r="AF420" s="108"/>
      <c r="AG420" s="215" t="s">
        <v>959</v>
      </c>
      <c r="AH420" s="12"/>
      <c r="AI420" s="147" t="s">
        <v>181</v>
      </c>
      <c r="AJ420" s="148">
        <v>45803</v>
      </c>
      <c r="AK420" s="89"/>
    </row>
    <row r="421" spans="1:37" x14ac:dyDescent="0.35">
      <c r="A421" s="53">
        <v>229</v>
      </c>
      <c r="B421" s="53" t="s">
        <v>1404</v>
      </c>
      <c r="C421" s="53" t="s">
        <v>63</v>
      </c>
      <c r="D421" s="89" t="s">
        <v>63</v>
      </c>
      <c r="E421" s="89"/>
      <c r="F421" s="89" t="s">
        <v>1405</v>
      </c>
      <c r="G421" s="117" t="s">
        <v>844</v>
      </c>
      <c r="H421" s="117"/>
      <c r="I421" s="146"/>
      <c r="J421" s="195" t="s">
        <v>45</v>
      </c>
      <c r="K421" s="109"/>
      <c r="L421" s="109"/>
      <c r="M421" s="109"/>
      <c r="N421" s="108"/>
      <c r="O421" s="108"/>
      <c r="P421" s="108">
        <v>1</v>
      </c>
      <c r="Q421" s="108"/>
      <c r="R421" s="108"/>
      <c r="S421" s="108"/>
      <c r="T421" s="108"/>
      <c r="U421" s="108">
        <v>1</v>
      </c>
      <c r="V421" s="108"/>
      <c r="W421" s="108"/>
      <c r="X421" s="108"/>
      <c r="Y421" s="108"/>
      <c r="Z421" s="108"/>
      <c r="AA421" s="108"/>
      <c r="AB421" s="108"/>
      <c r="AC421" s="108"/>
      <c r="AD421" s="108"/>
      <c r="AE421" s="108"/>
      <c r="AF421" s="208" t="e">
        <f>VLOOKUP(MATCH(1,U421:AD421,0),#REF!,2,0)</f>
        <v>#REF!</v>
      </c>
      <c r="AG421" s="215" t="s">
        <v>1406</v>
      </c>
      <c r="AH421" s="12"/>
      <c r="AI421" s="147"/>
      <c r="AJ421" s="148"/>
      <c r="AK421" s="89"/>
    </row>
    <row r="422" spans="1:37" ht="26" hidden="1" x14ac:dyDescent="0.35">
      <c r="A422" s="53">
        <v>276</v>
      </c>
      <c r="B422" s="53" t="s">
        <v>894</v>
      </c>
      <c r="C422" s="53" t="s">
        <v>63</v>
      </c>
      <c r="D422" s="89" t="s">
        <v>25</v>
      </c>
      <c r="E422" s="89"/>
      <c r="F422" s="89" t="s">
        <v>895</v>
      </c>
      <c r="G422" s="117" t="s">
        <v>844</v>
      </c>
      <c r="H422" s="117"/>
      <c r="I422" s="146" t="s">
        <v>3</v>
      </c>
      <c r="J422" s="195" t="s">
        <v>46</v>
      </c>
      <c r="K422" s="162" t="s">
        <v>7534</v>
      </c>
      <c r="L422" s="162"/>
      <c r="M422" s="162" t="s">
        <v>7529</v>
      </c>
      <c r="N422" s="108"/>
      <c r="O422" s="108"/>
      <c r="P422" s="108">
        <v>1</v>
      </c>
      <c r="Q422" s="108"/>
      <c r="R422" s="108"/>
      <c r="S422" s="108"/>
      <c r="T422" s="108"/>
      <c r="U422" s="108"/>
      <c r="V422" s="108"/>
      <c r="W422" s="53"/>
      <c r="X422" s="108">
        <v>1</v>
      </c>
      <c r="Y422" s="108"/>
      <c r="Z422" s="108"/>
      <c r="AA422" s="108"/>
      <c r="AB422" s="108"/>
      <c r="AC422" s="108"/>
      <c r="AD422" s="108"/>
      <c r="AE422" s="108"/>
      <c r="AF422" s="208" t="e">
        <f>VLOOKUP(MATCH(1,U422:AD422,0),#REF!,2,0)</f>
        <v>#REF!</v>
      </c>
      <c r="AG422" s="191"/>
      <c r="AH422" s="12"/>
      <c r="AI422" s="147"/>
      <c r="AJ422" s="148"/>
      <c r="AK422" s="118" t="s">
        <v>7535</v>
      </c>
    </row>
    <row r="423" spans="1:37" ht="39" hidden="1" x14ac:dyDescent="0.35">
      <c r="A423" s="53">
        <v>278</v>
      </c>
      <c r="B423" s="53" t="s">
        <v>929</v>
      </c>
      <c r="C423" s="53" t="s">
        <v>63</v>
      </c>
      <c r="D423" s="89" t="s">
        <v>905</v>
      </c>
      <c r="E423" s="89"/>
      <c r="F423" s="125" t="s">
        <v>930</v>
      </c>
      <c r="G423" s="117" t="s">
        <v>844</v>
      </c>
      <c r="H423" s="117"/>
      <c r="I423" s="146" t="s">
        <v>62</v>
      </c>
      <c r="J423" s="195" t="s">
        <v>46</v>
      </c>
      <c r="K423" s="153" t="s">
        <v>931</v>
      </c>
      <c r="L423" s="153"/>
      <c r="M423" s="153" t="s">
        <v>7536</v>
      </c>
      <c r="N423" s="108"/>
      <c r="O423" s="108"/>
      <c r="P423" s="108"/>
      <c r="Q423" s="108"/>
      <c r="R423" s="108"/>
      <c r="S423" s="108"/>
      <c r="T423" s="108"/>
      <c r="U423" s="108"/>
      <c r="V423" s="108"/>
      <c r="W423" s="108"/>
      <c r="X423" s="108"/>
      <c r="Y423" s="108"/>
      <c r="Z423" s="108">
        <v>1</v>
      </c>
      <c r="AA423" s="53"/>
      <c r="AB423" s="108"/>
      <c r="AC423" s="108"/>
      <c r="AD423" s="108"/>
      <c r="AE423" s="108"/>
      <c r="AF423" s="208" t="e">
        <f>VLOOKUP(MATCH(1,U423:AD423,0),#REF!,2,0)</f>
        <v>#REF!</v>
      </c>
      <c r="AG423" s="191"/>
      <c r="AH423" s="12"/>
      <c r="AI423" s="147"/>
      <c r="AJ423" s="148"/>
      <c r="AK423" s="89"/>
    </row>
    <row r="424" spans="1:37" ht="26" hidden="1" x14ac:dyDescent="0.35">
      <c r="A424" s="53">
        <v>279</v>
      </c>
      <c r="B424" s="53" t="s">
        <v>934</v>
      </c>
      <c r="C424" s="53" t="s">
        <v>63</v>
      </c>
      <c r="D424" s="89" t="s">
        <v>935</v>
      </c>
      <c r="E424" s="89"/>
      <c r="F424" s="89" t="s">
        <v>936</v>
      </c>
      <c r="G424" s="117" t="s">
        <v>844</v>
      </c>
      <c r="H424" s="117"/>
      <c r="I424" s="146" t="s">
        <v>7527</v>
      </c>
      <c r="J424" s="195" t="s">
        <v>46</v>
      </c>
      <c r="K424" s="114" t="s">
        <v>937</v>
      </c>
      <c r="L424" s="114"/>
      <c r="M424" s="114" t="s">
        <v>7537</v>
      </c>
      <c r="N424" s="108"/>
      <c r="O424" s="108"/>
      <c r="P424" s="108"/>
      <c r="Q424" s="108"/>
      <c r="R424" s="108"/>
      <c r="S424" s="108">
        <v>1</v>
      </c>
      <c r="T424" s="108"/>
      <c r="U424" s="108"/>
      <c r="V424" s="108"/>
      <c r="W424" s="108">
        <v>1</v>
      </c>
      <c r="X424" s="108"/>
      <c r="Y424" s="108"/>
      <c r="Z424" s="108"/>
      <c r="AA424" s="108"/>
      <c r="AB424" s="108"/>
      <c r="AC424" s="108"/>
      <c r="AD424" s="108"/>
      <c r="AE424" s="108"/>
      <c r="AF424" s="208" t="e">
        <f>VLOOKUP(MATCH(1,U424:AD424,0),#REF!,2,0)</f>
        <v>#REF!</v>
      </c>
      <c r="AG424" s="191"/>
      <c r="AH424" s="12"/>
      <c r="AI424" s="147"/>
      <c r="AJ424" s="148"/>
      <c r="AK424" s="89"/>
    </row>
    <row r="425" spans="1:37" ht="26" hidden="1" x14ac:dyDescent="0.35">
      <c r="A425" s="53">
        <v>280</v>
      </c>
      <c r="B425" s="53" t="s">
        <v>944</v>
      </c>
      <c r="C425" s="53" t="s">
        <v>63</v>
      </c>
      <c r="D425" s="89" t="s">
        <v>935</v>
      </c>
      <c r="E425" s="89"/>
      <c r="F425" s="89" t="s">
        <v>945</v>
      </c>
      <c r="G425" s="117" t="s">
        <v>844</v>
      </c>
      <c r="H425" s="117"/>
      <c r="I425" s="146" t="s">
        <v>7527</v>
      </c>
      <c r="J425" s="195" t="s">
        <v>46</v>
      </c>
      <c r="K425" s="163" t="s">
        <v>946</v>
      </c>
      <c r="L425" s="163"/>
      <c r="M425" s="114" t="s">
        <v>7537</v>
      </c>
      <c r="N425" s="108"/>
      <c r="O425" s="108"/>
      <c r="P425" s="108">
        <v>1</v>
      </c>
      <c r="Q425" s="108"/>
      <c r="R425" s="108"/>
      <c r="S425" s="108"/>
      <c r="T425" s="108"/>
      <c r="U425" s="108"/>
      <c r="V425" s="108">
        <v>1</v>
      </c>
      <c r="W425" s="108"/>
      <c r="X425" s="108"/>
      <c r="Y425" s="108"/>
      <c r="Z425" s="108"/>
      <c r="AA425" s="108"/>
      <c r="AB425" s="108"/>
      <c r="AC425" s="108"/>
      <c r="AD425" s="108"/>
      <c r="AE425" s="108"/>
      <c r="AF425" s="208" t="e">
        <f>VLOOKUP(MATCH(1,U425:AD425,0),#REF!,2,0)</f>
        <v>#REF!</v>
      </c>
      <c r="AG425" s="191"/>
      <c r="AH425" s="12"/>
      <c r="AI425" s="147"/>
      <c r="AJ425" s="148"/>
      <c r="AK425" s="89"/>
    </row>
    <row r="426" spans="1:37" ht="39" hidden="1" x14ac:dyDescent="0.35">
      <c r="A426" s="53">
        <v>281</v>
      </c>
      <c r="B426" s="53" t="s">
        <v>981</v>
      </c>
      <c r="C426" s="53" t="s">
        <v>63</v>
      </c>
      <c r="D426" s="89" t="s">
        <v>26</v>
      </c>
      <c r="E426" s="89"/>
      <c r="F426" s="130" t="s">
        <v>982</v>
      </c>
      <c r="G426" s="117" t="s">
        <v>844</v>
      </c>
      <c r="H426" s="117"/>
      <c r="I426" s="146"/>
      <c r="J426" s="195" t="s">
        <v>48</v>
      </c>
      <c r="K426" s="153" t="s">
        <v>983</v>
      </c>
      <c r="L426" s="153"/>
      <c r="M426" s="153" t="s">
        <v>7538</v>
      </c>
      <c r="N426" s="108"/>
      <c r="O426" s="108" t="s">
        <v>7301</v>
      </c>
      <c r="P426" s="108" t="s">
        <v>7301</v>
      </c>
      <c r="Q426" s="108"/>
      <c r="R426" s="108"/>
      <c r="S426" s="108"/>
      <c r="T426" s="108"/>
      <c r="U426" s="108">
        <v>1</v>
      </c>
      <c r="V426" s="108"/>
      <c r="W426" s="108"/>
      <c r="X426" s="108"/>
      <c r="Y426" s="108"/>
      <c r="Z426" s="108"/>
      <c r="AA426" s="108"/>
      <c r="AB426" s="108"/>
      <c r="AC426" s="108"/>
      <c r="AD426" s="108"/>
      <c r="AE426" s="108"/>
      <c r="AF426" s="208" t="e">
        <f>VLOOKUP(MATCH(1,U426:AD426,0),#REF!,2,0)</f>
        <v>#REF!</v>
      </c>
      <c r="AG426" s="191"/>
      <c r="AH426" s="12"/>
      <c r="AI426" s="147"/>
      <c r="AJ426" s="148"/>
      <c r="AK426" s="89"/>
    </row>
    <row r="427" spans="1:37" hidden="1" x14ac:dyDescent="0.35">
      <c r="A427" s="53">
        <v>282</v>
      </c>
      <c r="B427" s="53" t="s">
        <v>993</v>
      </c>
      <c r="C427" s="53" t="s">
        <v>63</v>
      </c>
      <c r="D427" s="89" t="s">
        <v>61</v>
      </c>
      <c r="E427" s="89"/>
      <c r="F427" s="130" t="s">
        <v>994</v>
      </c>
      <c r="G427" s="117" t="s">
        <v>844</v>
      </c>
      <c r="H427" s="117"/>
      <c r="I427" s="146"/>
      <c r="J427" s="195" t="s">
        <v>46</v>
      </c>
      <c r="K427" s="153" t="s">
        <v>995</v>
      </c>
      <c r="L427" s="153"/>
      <c r="M427" s="153"/>
      <c r="N427" s="108"/>
      <c r="O427" s="108"/>
      <c r="P427" s="108"/>
      <c r="Q427" s="108"/>
      <c r="R427" s="108"/>
      <c r="S427" s="108"/>
      <c r="T427" s="108"/>
      <c r="U427" s="108"/>
      <c r="V427" s="108"/>
      <c r="W427" s="108">
        <v>1</v>
      </c>
      <c r="X427" s="108"/>
      <c r="Y427" s="108"/>
      <c r="Z427" s="108"/>
      <c r="AA427" s="108"/>
      <c r="AB427" s="108"/>
      <c r="AC427" s="108"/>
      <c r="AD427" s="108"/>
      <c r="AE427" s="108"/>
      <c r="AF427" s="208" t="e">
        <f>VLOOKUP(MATCH(1,U427:AD427,0),#REF!,2,0)</f>
        <v>#REF!</v>
      </c>
      <c r="AG427" s="191"/>
      <c r="AH427" s="12"/>
      <c r="AI427" s="147"/>
      <c r="AJ427" s="148"/>
      <c r="AK427" s="89"/>
    </row>
    <row r="428" spans="1:37" hidden="1" x14ac:dyDescent="0.35">
      <c r="A428" s="53">
        <v>283</v>
      </c>
      <c r="B428" s="53" t="s">
        <v>996</v>
      </c>
      <c r="C428" s="53" t="s">
        <v>63</v>
      </c>
      <c r="D428" s="89" t="s">
        <v>997</v>
      </c>
      <c r="E428" s="89"/>
      <c r="F428" s="130" t="s">
        <v>998</v>
      </c>
      <c r="G428" s="117" t="s">
        <v>844</v>
      </c>
      <c r="H428" s="117"/>
      <c r="I428" s="146"/>
      <c r="J428" s="195" t="s">
        <v>46</v>
      </c>
      <c r="K428" s="153" t="s">
        <v>995</v>
      </c>
      <c r="L428" s="153"/>
      <c r="M428" s="153"/>
      <c r="N428" s="108"/>
      <c r="O428" s="108"/>
      <c r="P428" s="108"/>
      <c r="Q428" s="108"/>
      <c r="R428" s="108"/>
      <c r="S428" s="108"/>
      <c r="T428" s="108"/>
      <c r="U428" s="108"/>
      <c r="V428" s="108"/>
      <c r="W428" s="108">
        <v>1</v>
      </c>
      <c r="X428" s="108"/>
      <c r="Y428" s="108"/>
      <c r="Z428" s="108"/>
      <c r="AA428" s="108"/>
      <c r="AB428" s="108"/>
      <c r="AC428" s="108"/>
      <c r="AD428" s="108"/>
      <c r="AE428" s="108"/>
      <c r="AF428" s="208" t="e">
        <f>VLOOKUP(MATCH(1,U428:AD428,0),#REF!,2,0)</f>
        <v>#REF!</v>
      </c>
      <c r="AG428" s="191"/>
      <c r="AH428" s="12"/>
      <c r="AI428" s="147"/>
      <c r="AJ428" s="148"/>
      <c r="AK428" s="89"/>
    </row>
    <row r="429" spans="1:37" hidden="1" x14ac:dyDescent="0.35">
      <c r="A429" s="53">
        <v>284</v>
      </c>
      <c r="B429" s="53" t="s">
        <v>999</v>
      </c>
      <c r="C429" s="53" t="s">
        <v>63</v>
      </c>
      <c r="D429" s="89" t="s">
        <v>997</v>
      </c>
      <c r="E429" s="89"/>
      <c r="F429" s="130" t="s">
        <v>1000</v>
      </c>
      <c r="G429" s="117" t="s">
        <v>844</v>
      </c>
      <c r="H429" s="117"/>
      <c r="I429" s="146"/>
      <c r="J429" s="195" t="s">
        <v>46</v>
      </c>
      <c r="K429" s="153" t="s">
        <v>995</v>
      </c>
      <c r="L429" s="153"/>
      <c r="M429" s="153"/>
      <c r="N429" s="108"/>
      <c r="O429" s="108"/>
      <c r="P429" s="108"/>
      <c r="Q429" s="108"/>
      <c r="R429" s="108"/>
      <c r="S429" s="108"/>
      <c r="T429" s="108"/>
      <c r="U429" s="108"/>
      <c r="V429" s="108"/>
      <c r="W429" s="108">
        <v>0.2</v>
      </c>
      <c r="X429" s="108">
        <v>0.5</v>
      </c>
      <c r="Y429" s="108">
        <v>0.7</v>
      </c>
      <c r="Z429" s="108">
        <v>0.9</v>
      </c>
      <c r="AA429" s="108">
        <v>1</v>
      </c>
      <c r="AB429" s="108"/>
      <c r="AC429" s="108"/>
      <c r="AD429" s="108"/>
      <c r="AE429" s="108"/>
      <c r="AF429" s="208" t="e">
        <f>VLOOKUP(MATCH(1,U429:AD429,0),#REF!,2,0)</f>
        <v>#REF!</v>
      </c>
      <c r="AG429" s="191"/>
      <c r="AH429" s="12"/>
      <c r="AI429" s="147"/>
      <c r="AJ429" s="148"/>
      <c r="AK429" s="89"/>
    </row>
    <row r="430" spans="1:37" ht="26" hidden="1" x14ac:dyDescent="0.35">
      <c r="A430" s="53">
        <v>285</v>
      </c>
      <c r="B430" s="53" t="s">
        <v>1005</v>
      </c>
      <c r="C430" s="53" t="s">
        <v>63</v>
      </c>
      <c r="D430" s="89" t="s">
        <v>1006</v>
      </c>
      <c r="E430" s="89"/>
      <c r="F430" s="130" t="s">
        <v>1007</v>
      </c>
      <c r="G430" s="117" t="s">
        <v>844</v>
      </c>
      <c r="H430" s="117"/>
      <c r="I430" s="146" t="s">
        <v>7527</v>
      </c>
      <c r="J430" s="195" t="s">
        <v>46</v>
      </c>
      <c r="K430" s="153" t="s">
        <v>1008</v>
      </c>
      <c r="L430" s="153"/>
      <c r="M430" s="153" t="s">
        <v>7539</v>
      </c>
      <c r="N430" s="108"/>
      <c r="O430" s="108"/>
      <c r="P430" s="108">
        <v>1</v>
      </c>
      <c r="Q430" s="108"/>
      <c r="R430" s="108"/>
      <c r="S430" s="108"/>
      <c r="T430" s="108"/>
      <c r="U430" s="108"/>
      <c r="V430" s="108"/>
      <c r="W430" s="108">
        <v>1</v>
      </c>
      <c r="X430" s="108"/>
      <c r="Y430" s="108"/>
      <c r="Z430" s="108"/>
      <c r="AA430" s="108"/>
      <c r="AB430" s="108"/>
      <c r="AC430" s="108"/>
      <c r="AD430" s="108"/>
      <c r="AE430" s="108"/>
      <c r="AF430" s="208" t="e">
        <f>VLOOKUP(MATCH(1,U430:AD430,0),#REF!,2,0)</f>
        <v>#REF!</v>
      </c>
      <c r="AG430" s="191"/>
      <c r="AH430" s="12"/>
      <c r="AI430" s="147"/>
      <c r="AJ430" s="148"/>
      <c r="AK430" s="89"/>
    </row>
    <row r="431" spans="1:37" ht="26" hidden="1" x14ac:dyDescent="0.35">
      <c r="A431" s="53">
        <v>286</v>
      </c>
      <c r="B431" s="53" t="s">
        <v>1009</v>
      </c>
      <c r="C431" s="53" t="s">
        <v>63</v>
      </c>
      <c r="D431" s="89" t="s">
        <v>1010</v>
      </c>
      <c r="E431" s="89"/>
      <c r="F431" s="89" t="s">
        <v>1011</v>
      </c>
      <c r="G431" s="117" t="s">
        <v>844</v>
      </c>
      <c r="H431" s="117"/>
      <c r="I431" s="146" t="s">
        <v>7527</v>
      </c>
      <c r="J431" s="195" t="s">
        <v>46</v>
      </c>
      <c r="K431" s="153" t="s">
        <v>1012</v>
      </c>
      <c r="L431" s="153"/>
      <c r="M431" s="153" t="s">
        <v>7540</v>
      </c>
      <c r="N431" s="108"/>
      <c r="O431" s="108"/>
      <c r="P431" s="108"/>
      <c r="Q431" s="108"/>
      <c r="R431" s="108"/>
      <c r="S431" s="108"/>
      <c r="T431" s="108"/>
      <c r="U431" s="108"/>
      <c r="V431" s="108"/>
      <c r="W431" s="108"/>
      <c r="X431" s="108"/>
      <c r="Y431" s="108"/>
      <c r="Z431" s="108"/>
      <c r="AA431" s="108"/>
      <c r="AB431" s="108"/>
      <c r="AC431" s="108">
        <v>1</v>
      </c>
      <c r="AD431" s="108"/>
      <c r="AE431" s="108"/>
      <c r="AF431" s="208" t="e">
        <f>VLOOKUP(MATCH(1,U431:AD431,0),#REF!,2,0)</f>
        <v>#REF!</v>
      </c>
      <c r="AG431" s="191"/>
      <c r="AH431" s="12"/>
      <c r="AI431" s="147"/>
      <c r="AJ431" s="148"/>
      <c r="AK431" s="89"/>
    </row>
    <row r="432" spans="1:37" ht="39" hidden="1" x14ac:dyDescent="0.35">
      <c r="A432" s="53">
        <v>287</v>
      </c>
      <c r="B432" s="53" t="s">
        <v>1025</v>
      </c>
      <c r="C432" s="53" t="s">
        <v>63</v>
      </c>
      <c r="D432" s="89" t="s">
        <v>400</v>
      </c>
      <c r="E432" s="89"/>
      <c r="F432" s="89" t="s">
        <v>334</v>
      </c>
      <c r="G432" s="117" t="s">
        <v>844</v>
      </c>
      <c r="H432" s="117"/>
      <c r="I432" s="146" t="s">
        <v>7527</v>
      </c>
      <c r="J432" s="195" t="s">
        <v>46</v>
      </c>
      <c r="K432" s="153" t="s">
        <v>7541</v>
      </c>
      <c r="L432" s="153"/>
      <c r="M432" s="153" t="s">
        <v>7540</v>
      </c>
      <c r="N432" s="108"/>
      <c r="O432" s="108"/>
      <c r="P432" s="108">
        <v>1</v>
      </c>
      <c r="Q432" s="108"/>
      <c r="R432" s="108"/>
      <c r="S432" s="108"/>
      <c r="T432" s="108"/>
      <c r="U432" s="108"/>
      <c r="V432" s="108"/>
      <c r="W432" s="108"/>
      <c r="X432" s="108"/>
      <c r="Y432" s="108"/>
      <c r="Z432" s="108"/>
      <c r="AA432" s="108"/>
      <c r="AB432" s="108"/>
      <c r="AC432" s="108">
        <v>1</v>
      </c>
      <c r="AD432" s="108"/>
      <c r="AE432" s="108"/>
      <c r="AF432" s="208" t="e">
        <f>VLOOKUP(MATCH(1,U432:AD432,0),#REF!,2,0)</f>
        <v>#REF!</v>
      </c>
      <c r="AG432" s="191"/>
      <c r="AH432" s="12"/>
      <c r="AI432" s="147"/>
      <c r="AJ432" s="148"/>
      <c r="AK432" s="89"/>
    </row>
    <row r="433" spans="1:37" ht="39" hidden="1" x14ac:dyDescent="0.35">
      <c r="A433" s="53">
        <v>288</v>
      </c>
      <c r="B433" s="53" t="s">
        <v>1035</v>
      </c>
      <c r="C433" s="53" t="s">
        <v>63</v>
      </c>
      <c r="D433" s="89" t="s">
        <v>400</v>
      </c>
      <c r="E433" s="89"/>
      <c r="F433" s="89" t="s">
        <v>1036</v>
      </c>
      <c r="G433" s="117" t="s">
        <v>844</v>
      </c>
      <c r="H433" s="117"/>
      <c r="I433" s="146"/>
      <c r="J433" s="195" t="s">
        <v>46</v>
      </c>
      <c r="K433" s="153" t="s">
        <v>1037</v>
      </c>
      <c r="L433" s="153"/>
      <c r="M433" s="153"/>
      <c r="N433" s="108"/>
      <c r="O433" s="108"/>
      <c r="P433" s="108"/>
      <c r="Q433" s="108"/>
      <c r="R433" s="108"/>
      <c r="S433" s="108"/>
      <c r="T433" s="108"/>
      <c r="U433" s="108"/>
      <c r="V433" s="53"/>
      <c r="W433" s="108">
        <v>1</v>
      </c>
      <c r="X433" s="108"/>
      <c r="Y433" s="108"/>
      <c r="Z433" s="108"/>
      <c r="AA433" s="108"/>
      <c r="AB433" s="108"/>
      <c r="AC433" s="108"/>
      <c r="AD433" s="108"/>
      <c r="AE433" s="108"/>
      <c r="AF433" s="208" t="e">
        <f>VLOOKUP(MATCH(1,U433:AD433,0),#REF!,2,0)</f>
        <v>#REF!</v>
      </c>
      <c r="AG433" s="191"/>
      <c r="AH433" s="12"/>
      <c r="AI433" s="147"/>
      <c r="AJ433" s="148"/>
      <c r="AK433" s="89"/>
    </row>
    <row r="434" spans="1:37" ht="26" hidden="1" x14ac:dyDescent="0.35">
      <c r="A434" s="53">
        <v>289</v>
      </c>
      <c r="B434" s="53" t="s">
        <v>1061</v>
      </c>
      <c r="C434" s="53" t="s">
        <v>63</v>
      </c>
      <c r="D434" s="136" t="s">
        <v>1062</v>
      </c>
      <c r="E434" s="136"/>
      <c r="F434" s="89" t="s">
        <v>1063</v>
      </c>
      <c r="G434" s="117" t="s">
        <v>844</v>
      </c>
      <c r="H434" s="117"/>
      <c r="I434" s="146" t="s">
        <v>7542</v>
      </c>
      <c r="J434" s="195" t="s">
        <v>46</v>
      </c>
      <c r="K434" s="153" t="s">
        <v>995</v>
      </c>
      <c r="L434" s="153"/>
      <c r="M434" s="153" t="s">
        <v>7543</v>
      </c>
      <c r="N434" s="108"/>
      <c r="O434" s="108"/>
      <c r="P434" s="108"/>
      <c r="Q434" s="108"/>
      <c r="R434" s="108"/>
      <c r="S434" s="108"/>
      <c r="T434" s="108"/>
      <c r="U434" s="108"/>
      <c r="V434" s="108"/>
      <c r="W434" s="108"/>
      <c r="X434" s="108">
        <v>0.7</v>
      </c>
      <c r="Y434" s="108">
        <v>1</v>
      </c>
      <c r="Z434" s="108"/>
      <c r="AA434" s="108"/>
      <c r="AB434" s="108"/>
      <c r="AC434" s="108"/>
      <c r="AD434" s="108"/>
      <c r="AE434" s="108"/>
      <c r="AF434" s="208" t="e">
        <f>VLOOKUP(MATCH(1,U434:AD434,0),#REF!,2,0)</f>
        <v>#REF!</v>
      </c>
      <c r="AG434" s="191"/>
      <c r="AH434" s="12"/>
      <c r="AI434" s="147"/>
      <c r="AJ434" s="148"/>
      <c r="AK434" s="89"/>
    </row>
    <row r="435" spans="1:37" ht="26" hidden="1" x14ac:dyDescent="0.35">
      <c r="A435" s="53">
        <v>316</v>
      </c>
      <c r="B435" s="53" t="s">
        <v>1391</v>
      </c>
      <c r="C435" s="53" t="s">
        <v>63</v>
      </c>
      <c r="D435" s="89" t="s">
        <v>77</v>
      </c>
      <c r="E435" s="89"/>
      <c r="F435" s="262" t="s">
        <v>1392</v>
      </c>
      <c r="G435" s="117" t="s">
        <v>844</v>
      </c>
      <c r="H435" s="117"/>
      <c r="I435" s="151" t="s">
        <v>7482</v>
      </c>
      <c r="J435" s="195" t="s">
        <v>46</v>
      </c>
      <c r="K435" s="115" t="s">
        <v>1393</v>
      </c>
      <c r="L435" s="115"/>
      <c r="M435" s="115" t="s">
        <v>7544</v>
      </c>
      <c r="N435" s="108"/>
      <c r="O435" s="108"/>
      <c r="P435" s="108">
        <v>1</v>
      </c>
      <c r="Q435" s="108"/>
      <c r="R435" s="108"/>
      <c r="S435" s="108"/>
      <c r="T435" s="108"/>
      <c r="U435" s="108">
        <v>1</v>
      </c>
      <c r="V435" s="108"/>
      <c r="W435" s="108"/>
      <c r="X435" s="108"/>
      <c r="Y435" s="108"/>
      <c r="Z435" s="108"/>
      <c r="AA435" s="108"/>
      <c r="AB435" s="108"/>
      <c r="AC435" s="108"/>
      <c r="AD435" s="108"/>
      <c r="AE435" s="108"/>
      <c r="AF435" s="208" t="e">
        <f>VLOOKUP(MATCH(1,U435:AD435,0),#REF!,2,0)</f>
        <v>#REF!</v>
      </c>
      <c r="AG435" s="191"/>
      <c r="AH435" s="12"/>
      <c r="AI435" s="147"/>
      <c r="AJ435" s="148"/>
      <c r="AK435" s="89"/>
    </row>
    <row r="436" spans="1:37" ht="26" hidden="1" x14ac:dyDescent="0.35">
      <c r="A436" s="53">
        <v>329</v>
      </c>
      <c r="B436" s="53" t="s">
        <v>1016</v>
      </c>
      <c r="C436" s="53" t="s">
        <v>63</v>
      </c>
      <c r="D436" s="89" t="s">
        <v>242</v>
      </c>
      <c r="E436" s="89"/>
      <c r="F436" s="89" t="s">
        <v>1017</v>
      </c>
      <c r="G436" s="117" t="s">
        <v>844</v>
      </c>
      <c r="H436" s="117"/>
      <c r="I436" s="146" t="s">
        <v>7527</v>
      </c>
      <c r="J436" s="195" t="s">
        <v>46</v>
      </c>
      <c r="K436" s="109" t="s">
        <v>1018</v>
      </c>
      <c r="L436" s="109"/>
      <c r="M436" s="109" t="s">
        <v>7545</v>
      </c>
      <c r="N436" s="108"/>
      <c r="O436" s="108"/>
      <c r="P436" s="108"/>
      <c r="Q436" s="108"/>
      <c r="R436" s="108"/>
      <c r="S436" s="108"/>
      <c r="T436" s="108"/>
      <c r="U436" s="108"/>
      <c r="V436" s="108"/>
      <c r="W436" s="108">
        <v>1</v>
      </c>
      <c r="X436" s="108"/>
      <c r="Y436" s="108"/>
      <c r="Z436" s="108"/>
      <c r="AA436" s="108"/>
      <c r="AB436" s="108"/>
      <c r="AC436" s="108"/>
      <c r="AD436" s="108"/>
      <c r="AE436" s="108"/>
      <c r="AF436" s="208" t="e">
        <f>VLOOKUP(MATCH(1,U436:AD436,0),#REF!,2,0)</f>
        <v>#REF!</v>
      </c>
      <c r="AG436" s="191"/>
      <c r="AH436" s="12"/>
      <c r="AI436" s="147"/>
      <c r="AJ436" s="148"/>
      <c r="AK436" s="89"/>
    </row>
    <row r="437" spans="1:37" ht="26" hidden="1" x14ac:dyDescent="0.35">
      <c r="A437" s="53">
        <v>330</v>
      </c>
      <c r="B437" s="53" t="s">
        <v>1026</v>
      </c>
      <c r="C437" s="53" t="s">
        <v>63</v>
      </c>
      <c r="D437" s="89" t="s">
        <v>242</v>
      </c>
      <c r="E437" s="89"/>
      <c r="F437" s="262" t="s">
        <v>1027</v>
      </c>
      <c r="G437" s="117" t="s">
        <v>844</v>
      </c>
      <c r="H437" s="117"/>
      <c r="I437" s="160" t="s">
        <v>7527</v>
      </c>
      <c r="J437" s="195" t="s">
        <v>46</v>
      </c>
      <c r="K437" s="109" t="s">
        <v>1028</v>
      </c>
      <c r="L437" s="109"/>
      <c r="M437" s="109"/>
      <c r="N437" s="108"/>
      <c r="O437" s="108"/>
      <c r="P437" s="108"/>
      <c r="Q437" s="108"/>
      <c r="R437" s="108"/>
      <c r="S437" s="108"/>
      <c r="T437" s="108"/>
      <c r="U437" s="53"/>
      <c r="V437" s="108">
        <v>1</v>
      </c>
      <c r="W437" s="108"/>
      <c r="X437" s="108"/>
      <c r="Y437" s="108"/>
      <c r="Z437" s="108"/>
      <c r="AA437" s="108"/>
      <c r="AB437" s="108"/>
      <c r="AC437" s="108"/>
      <c r="AD437" s="108"/>
      <c r="AE437" s="108"/>
      <c r="AF437" s="208" t="e">
        <f>VLOOKUP(MATCH(1,U437:AD437,0),#REF!,2,0)</f>
        <v>#REF!</v>
      </c>
      <c r="AG437" s="222"/>
      <c r="AH437" s="12"/>
      <c r="AI437" s="147"/>
      <c r="AJ437" s="148"/>
      <c r="AK437" s="89"/>
    </row>
    <row r="438" spans="1:37" ht="26" hidden="1" x14ac:dyDescent="0.35">
      <c r="A438" s="53">
        <v>331</v>
      </c>
      <c r="B438" s="53" t="s">
        <v>1064</v>
      </c>
      <c r="C438" s="53" t="s">
        <v>63</v>
      </c>
      <c r="D438" s="89" t="s">
        <v>242</v>
      </c>
      <c r="E438" s="89"/>
      <c r="F438" s="262" t="s">
        <v>7546</v>
      </c>
      <c r="G438" s="117" t="s">
        <v>844</v>
      </c>
      <c r="H438" s="117"/>
      <c r="I438" s="160" t="s">
        <v>7527</v>
      </c>
      <c r="J438" s="195" t="s">
        <v>46</v>
      </c>
      <c r="K438" s="109" t="s">
        <v>7547</v>
      </c>
      <c r="L438" s="109"/>
      <c r="M438" s="109" t="s">
        <v>7548</v>
      </c>
      <c r="N438" s="108"/>
      <c r="O438" s="108"/>
      <c r="P438" s="108"/>
      <c r="Q438" s="108"/>
      <c r="R438" s="108"/>
      <c r="S438" s="108"/>
      <c r="T438" s="108">
        <v>1</v>
      </c>
      <c r="U438" s="108"/>
      <c r="V438" s="108">
        <v>1</v>
      </c>
      <c r="W438" s="108"/>
      <c r="X438" s="108"/>
      <c r="Y438" s="108"/>
      <c r="Z438" s="108"/>
      <c r="AA438" s="108"/>
      <c r="AB438" s="108"/>
      <c r="AC438" s="108"/>
      <c r="AD438" s="108"/>
      <c r="AE438" s="108"/>
      <c r="AF438" s="208" t="e">
        <f>VLOOKUP(MATCH(1,U438:AD438,0),#REF!,2,0)</f>
        <v>#REF!</v>
      </c>
      <c r="AG438" s="191"/>
      <c r="AH438" s="12"/>
      <c r="AI438" s="147"/>
      <c r="AJ438" s="148"/>
      <c r="AK438" s="89"/>
    </row>
    <row r="439" spans="1:37" ht="52" hidden="1" x14ac:dyDescent="0.35">
      <c r="A439" s="53">
        <v>333</v>
      </c>
      <c r="B439" s="53" t="s">
        <v>1081</v>
      </c>
      <c r="C439" s="53" t="s">
        <v>63</v>
      </c>
      <c r="D439" s="89" t="s">
        <v>242</v>
      </c>
      <c r="E439" s="89"/>
      <c r="F439" s="89" t="s">
        <v>1082</v>
      </c>
      <c r="G439" s="117" t="s">
        <v>844</v>
      </c>
      <c r="H439" s="117"/>
      <c r="I439" s="146" t="s">
        <v>7542</v>
      </c>
      <c r="J439" s="195" t="s">
        <v>46</v>
      </c>
      <c r="K439" s="109" t="s">
        <v>1083</v>
      </c>
      <c r="L439" s="109"/>
      <c r="M439" s="109" t="s">
        <v>7549</v>
      </c>
      <c r="N439" s="108"/>
      <c r="O439" s="108"/>
      <c r="P439" s="108"/>
      <c r="Q439" s="108"/>
      <c r="R439" s="108"/>
      <c r="S439" s="108"/>
      <c r="T439" s="108"/>
      <c r="U439" s="108"/>
      <c r="V439" s="108"/>
      <c r="W439" s="108"/>
      <c r="X439" s="108"/>
      <c r="Y439" s="108"/>
      <c r="Z439" s="108"/>
      <c r="AA439" s="108"/>
      <c r="AB439" s="108">
        <v>1</v>
      </c>
      <c r="AC439" s="108"/>
      <c r="AD439" s="108"/>
      <c r="AE439" s="108"/>
      <c r="AF439" s="208" t="e">
        <f>VLOOKUP(MATCH(1,U439:AD439,0),#REF!,2,0)</f>
        <v>#REF!</v>
      </c>
      <c r="AG439" s="191"/>
      <c r="AH439" s="12"/>
      <c r="AI439" s="147"/>
      <c r="AJ439" s="148"/>
      <c r="AK439" s="89"/>
    </row>
    <row r="440" spans="1:37" ht="26" x14ac:dyDescent="0.35">
      <c r="A440" s="53">
        <v>334</v>
      </c>
      <c r="B440" s="53" t="s">
        <v>1084</v>
      </c>
      <c r="C440" s="53" t="s">
        <v>63</v>
      </c>
      <c r="D440" s="89" t="s">
        <v>242</v>
      </c>
      <c r="E440" s="89" t="s">
        <v>7327</v>
      </c>
      <c r="F440" s="226" t="s">
        <v>1086</v>
      </c>
      <c r="G440" s="117" t="s">
        <v>125</v>
      </c>
      <c r="H440" s="117"/>
      <c r="I440" s="146" t="s">
        <v>7550</v>
      </c>
      <c r="J440" s="195" t="s">
        <v>45</v>
      </c>
      <c r="K440" s="153" t="s">
        <v>7551</v>
      </c>
      <c r="L440" s="243">
        <v>45843</v>
      </c>
      <c r="M440" s="153"/>
      <c r="N440" s="108" t="s">
        <v>7301</v>
      </c>
      <c r="O440" s="108"/>
      <c r="P440" s="108"/>
      <c r="Q440" s="108"/>
      <c r="R440" s="108"/>
      <c r="S440" s="108"/>
      <c r="T440" s="108"/>
      <c r="U440" s="108"/>
      <c r="V440" s="108"/>
      <c r="W440" s="108"/>
      <c r="X440" s="108"/>
      <c r="Y440" s="108"/>
      <c r="Z440" s="108"/>
      <c r="AA440" s="108"/>
      <c r="AB440" s="108"/>
      <c r="AC440" s="108"/>
      <c r="AD440" s="108"/>
      <c r="AE440" s="108"/>
      <c r="AF440" s="208"/>
      <c r="AG440" s="216" t="s">
        <v>1087</v>
      </c>
      <c r="AH440" s="12"/>
      <c r="AI440" s="147" t="s">
        <v>181</v>
      </c>
      <c r="AJ440" s="148">
        <v>45843</v>
      </c>
      <c r="AK440" s="89"/>
    </row>
    <row r="441" spans="1:37" hidden="1" x14ac:dyDescent="0.35">
      <c r="A441" s="53">
        <v>335</v>
      </c>
      <c r="B441" s="53" t="s">
        <v>1088</v>
      </c>
      <c r="C441" s="53" t="s">
        <v>63</v>
      </c>
      <c r="D441" s="89" t="s">
        <v>242</v>
      </c>
      <c r="E441" s="89"/>
      <c r="F441" s="89" t="s">
        <v>1089</v>
      </c>
      <c r="G441" s="117" t="s">
        <v>844</v>
      </c>
      <c r="H441" s="117"/>
      <c r="I441" s="146"/>
      <c r="J441" s="195" t="s">
        <v>46</v>
      </c>
      <c r="K441" s="153" t="s">
        <v>1090</v>
      </c>
      <c r="L441" s="153"/>
      <c r="M441" s="153" t="s">
        <v>7552</v>
      </c>
      <c r="N441" s="108"/>
      <c r="O441" s="108"/>
      <c r="P441" s="108"/>
      <c r="Q441" s="108"/>
      <c r="R441" s="108"/>
      <c r="S441" s="108"/>
      <c r="T441" s="108"/>
      <c r="U441" s="108"/>
      <c r="V441" s="108"/>
      <c r="W441" s="108">
        <v>1</v>
      </c>
      <c r="X441" s="108"/>
      <c r="Y441" s="108"/>
      <c r="Z441" s="108"/>
      <c r="AA441" s="108"/>
      <c r="AB441" s="108"/>
      <c r="AC441" s="108"/>
      <c r="AD441" s="108"/>
      <c r="AE441" s="108"/>
      <c r="AF441" s="208" t="e">
        <f>VLOOKUP(MATCH(1,U441:AD441,0),#REF!,2,0)</f>
        <v>#REF!</v>
      </c>
      <c r="AG441" s="191"/>
      <c r="AH441" s="12"/>
      <c r="AI441" s="147"/>
      <c r="AJ441" s="148"/>
      <c r="AK441" s="89"/>
    </row>
    <row r="442" spans="1:37" hidden="1" x14ac:dyDescent="0.35">
      <c r="A442" s="53">
        <v>336</v>
      </c>
      <c r="B442" s="53" t="s">
        <v>1091</v>
      </c>
      <c r="C442" s="53" t="s">
        <v>63</v>
      </c>
      <c r="D442" s="89" t="s">
        <v>242</v>
      </c>
      <c r="E442" s="89"/>
      <c r="F442" s="89" t="s">
        <v>1092</v>
      </c>
      <c r="G442" s="117" t="s">
        <v>844</v>
      </c>
      <c r="H442" s="117"/>
      <c r="I442" s="146"/>
      <c r="J442" s="195" t="s">
        <v>46</v>
      </c>
      <c r="K442" s="153" t="s">
        <v>1093</v>
      </c>
      <c r="L442" s="153"/>
      <c r="M442" s="153"/>
      <c r="N442" s="108"/>
      <c r="O442" s="108"/>
      <c r="P442" s="108"/>
      <c r="Q442" s="108"/>
      <c r="R442" s="108"/>
      <c r="S442" s="108"/>
      <c r="T442" s="108">
        <v>1</v>
      </c>
      <c r="U442" s="108"/>
      <c r="V442" s="108">
        <v>1</v>
      </c>
      <c r="W442" s="108"/>
      <c r="X442" s="108"/>
      <c r="Y442" s="108"/>
      <c r="Z442" s="108"/>
      <c r="AA442" s="108"/>
      <c r="AB442" s="108"/>
      <c r="AC442" s="108"/>
      <c r="AD442" s="108"/>
      <c r="AE442" s="108"/>
      <c r="AF442" s="208" t="e">
        <f>VLOOKUP(MATCH(1,U442:AD442,0),#REF!,2,0)</f>
        <v>#REF!</v>
      </c>
      <c r="AG442" s="191"/>
      <c r="AH442" s="12"/>
      <c r="AI442" s="147"/>
      <c r="AJ442" s="148"/>
      <c r="AK442" s="89"/>
    </row>
    <row r="443" spans="1:37" x14ac:dyDescent="0.35">
      <c r="A443" s="53">
        <v>337</v>
      </c>
      <c r="B443" s="53" t="s">
        <v>1103</v>
      </c>
      <c r="C443" s="53" t="s">
        <v>63</v>
      </c>
      <c r="D443" s="89" t="s">
        <v>242</v>
      </c>
      <c r="E443" s="89"/>
      <c r="F443" s="89" t="s">
        <v>1104</v>
      </c>
      <c r="G443" s="117" t="s">
        <v>844</v>
      </c>
      <c r="H443" s="117"/>
      <c r="I443" s="146"/>
      <c r="J443" s="195" t="s">
        <v>45</v>
      </c>
      <c r="K443" s="112" t="s">
        <v>7553</v>
      </c>
      <c r="L443" s="112"/>
      <c r="M443" s="112"/>
      <c r="N443" s="108"/>
      <c r="O443" s="108"/>
      <c r="P443" s="108"/>
      <c r="Q443" s="108"/>
      <c r="R443" s="108"/>
      <c r="S443" s="108"/>
      <c r="T443" s="108">
        <v>1</v>
      </c>
      <c r="U443" s="108">
        <v>1</v>
      </c>
      <c r="V443" s="108"/>
      <c r="W443" s="108"/>
      <c r="X443" s="108"/>
      <c r="Y443" s="108"/>
      <c r="Z443" s="108"/>
      <c r="AA443" s="108"/>
      <c r="AB443" s="108"/>
      <c r="AC443" s="108"/>
      <c r="AD443" s="108"/>
      <c r="AE443" s="108"/>
      <c r="AF443" s="208" t="e">
        <f>VLOOKUP(MATCH(1,U443:AD443,0),#REF!,2,0)</f>
        <v>#REF!</v>
      </c>
      <c r="AG443" s="215" t="s">
        <v>1105</v>
      </c>
      <c r="AH443" s="12"/>
      <c r="AI443" s="147"/>
      <c r="AJ443" s="148"/>
      <c r="AK443" s="89"/>
    </row>
    <row r="444" spans="1:37" hidden="1" x14ac:dyDescent="0.35">
      <c r="A444" s="53">
        <v>341</v>
      </c>
      <c r="B444" s="53" t="s">
        <v>1314</v>
      </c>
      <c r="C444" s="53" t="s">
        <v>64</v>
      </c>
      <c r="D444" s="120" t="s">
        <v>1268</v>
      </c>
      <c r="E444" s="120"/>
      <c r="F444" s="89" t="s">
        <v>1315</v>
      </c>
      <c r="G444" s="117" t="s">
        <v>844</v>
      </c>
      <c r="H444" s="117"/>
      <c r="I444" s="146"/>
      <c r="J444" s="195" t="s">
        <v>46</v>
      </c>
      <c r="K444" s="114" t="s">
        <v>1316</v>
      </c>
      <c r="L444" s="114"/>
      <c r="M444" s="114"/>
      <c r="N444" s="108"/>
      <c r="O444" s="108"/>
      <c r="P444" s="108"/>
      <c r="Q444" s="108"/>
      <c r="R444" s="108"/>
      <c r="S444" s="108"/>
      <c r="T444" s="108"/>
      <c r="U444" s="108"/>
      <c r="V444" s="108"/>
      <c r="W444" s="108"/>
      <c r="X444" s="108"/>
      <c r="Y444" s="108"/>
      <c r="Z444" s="108"/>
      <c r="AA444" s="108"/>
      <c r="AB444" s="108">
        <v>1</v>
      </c>
      <c r="AC444" s="108"/>
      <c r="AD444" s="108"/>
      <c r="AE444" s="108"/>
      <c r="AF444" s="208" t="e">
        <f>VLOOKUP(MATCH(1,U444:AD444,0),#REF!,2,0)</f>
        <v>#REF!</v>
      </c>
      <c r="AG444" s="191"/>
      <c r="AH444" s="12"/>
      <c r="AI444" s="147"/>
      <c r="AJ444" s="148"/>
      <c r="AK444" s="89"/>
    </row>
    <row r="445" spans="1:37" ht="26" hidden="1" x14ac:dyDescent="0.35">
      <c r="A445" s="53">
        <v>352</v>
      </c>
      <c r="B445" s="53" t="s">
        <v>901</v>
      </c>
      <c r="C445" s="53" t="s">
        <v>63</v>
      </c>
      <c r="D445" s="89" t="s">
        <v>898</v>
      </c>
      <c r="E445" s="89"/>
      <c r="F445" s="262" t="s">
        <v>902</v>
      </c>
      <c r="G445" s="117" t="s">
        <v>844</v>
      </c>
      <c r="H445" s="117"/>
      <c r="I445" s="146" t="s">
        <v>77</v>
      </c>
      <c r="J445" s="195" t="s">
        <v>46</v>
      </c>
      <c r="K445" s="112" t="s">
        <v>903</v>
      </c>
      <c r="L445" s="112"/>
      <c r="M445" s="115" t="s">
        <v>7544</v>
      </c>
      <c r="N445" s="108"/>
      <c r="O445" s="108"/>
      <c r="P445" s="108">
        <v>1</v>
      </c>
      <c r="Q445" s="108"/>
      <c r="R445" s="108"/>
      <c r="S445" s="108"/>
      <c r="T445" s="108"/>
      <c r="U445" s="108"/>
      <c r="V445" s="108">
        <v>1</v>
      </c>
      <c r="W445" s="108"/>
      <c r="X445" s="108"/>
      <c r="Y445" s="108"/>
      <c r="Z445" s="108"/>
      <c r="AA445" s="108"/>
      <c r="AB445" s="108"/>
      <c r="AC445" s="108"/>
      <c r="AD445" s="108"/>
      <c r="AE445" s="108"/>
      <c r="AF445" s="208" t="e">
        <f>VLOOKUP(MATCH(1,U445:AD445,0),#REF!,2,0)</f>
        <v>#REF!</v>
      </c>
      <c r="AG445" s="222"/>
      <c r="AH445" s="12"/>
      <c r="AI445" s="147"/>
      <c r="AJ445" s="148"/>
      <c r="AK445" s="89"/>
    </row>
    <row r="446" spans="1:37" ht="26" hidden="1" x14ac:dyDescent="0.35">
      <c r="A446" s="53">
        <v>353</v>
      </c>
      <c r="B446" s="53" t="s">
        <v>960</v>
      </c>
      <c r="C446" s="53" t="s">
        <v>63</v>
      </c>
      <c r="D446" s="89" t="s">
        <v>898</v>
      </c>
      <c r="E446" s="89"/>
      <c r="F446" s="89" t="s">
        <v>961</v>
      </c>
      <c r="G446" s="117" t="s">
        <v>844</v>
      </c>
      <c r="H446" s="117"/>
      <c r="I446" s="146"/>
      <c r="J446" s="195" t="s">
        <v>46</v>
      </c>
      <c r="K446" s="153" t="s">
        <v>962</v>
      </c>
      <c r="L446" s="153"/>
      <c r="M446" s="153" t="s">
        <v>7554</v>
      </c>
      <c r="N446" s="108"/>
      <c r="O446" s="108"/>
      <c r="P446" s="108"/>
      <c r="Q446" s="108"/>
      <c r="R446" s="108"/>
      <c r="S446" s="108"/>
      <c r="T446" s="108"/>
      <c r="U446" s="108"/>
      <c r="V446" s="108"/>
      <c r="W446" s="53"/>
      <c r="X446" s="108">
        <v>1</v>
      </c>
      <c r="Y446" s="108"/>
      <c r="Z446" s="108"/>
      <c r="AA446" s="108"/>
      <c r="AB446" s="108"/>
      <c r="AC446" s="108"/>
      <c r="AD446" s="108"/>
      <c r="AE446" s="108"/>
      <c r="AF446" s="208" t="e">
        <f>VLOOKUP(MATCH(1,U446:AD446,0),#REF!,2,0)</f>
        <v>#REF!</v>
      </c>
      <c r="AG446" s="222"/>
      <c r="AH446" s="12"/>
      <c r="AI446" s="147"/>
      <c r="AJ446" s="148"/>
      <c r="AK446" s="89"/>
    </row>
    <row r="447" spans="1:37" ht="26" hidden="1" x14ac:dyDescent="0.35">
      <c r="A447" s="53">
        <v>354</v>
      </c>
      <c r="B447" s="53" t="s">
        <v>990</v>
      </c>
      <c r="C447" s="53" t="s">
        <v>63</v>
      </c>
      <c r="D447" s="89" t="s">
        <v>898</v>
      </c>
      <c r="E447" s="89"/>
      <c r="F447" s="125" t="s">
        <v>991</v>
      </c>
      <c r="G447" s="117" t="s">
        <v>844</v>
      </c>
      <c r="H447" s="117"/>
      <c r="I447" s="146"/>
      <c r="J447" s="195" t="s">
        <v>46</v>
      </c>
      <c r="K447" s="109" t="s">
        <v>992</v>
      </c>
      <c r="L447" s="109"/>
      <c r="M447" s="109" t="s">
        <v>7555</v>
      </c>
      <c r="N447" s="108"/>
      <c r="O447" s="108"/>
      <c r="P447" s="108"/>
      <c r="Q447" s="108"/>
      <c r="R447" s="108"/>
      <c r="S447" s="108"/>
      <c r="T447" s="108"/>
      <c r="U447" s="108"/>
      <c r="V447" s="108"/>
      <c r="W447" s="108"/>
      <c r="X447" s="108">
        <v>1</v>
      </c>
      <c r="Y447" s="108"/>
      <c r="Z447" s="108"/>
      <c r="AA447" s="108"/>
      <c r="AB447" s="108"/>
      <c r="AC447" s="108"/>
      <c r="AD447" s="108"/>
      <c r="AE447" s="108"/>
      <c r="AF447" s="208" t="e">
        <f>VLOOKUP(MATCH(1,U447:AD447,0),#REF!,2,0)</f>
        <v>#REF!</v>
      </c>
      <c r="AG447" s="191"/>
      <c r="AH447" s="12"/>
      <c r="AI447" s="147"/>
      <c r="AJ447" s="148"/>
      <c r="AK447" s="89"/>
    </row>
    <row r="448" spans="1:37" hidden="1" x14ac:dyDescent="0.35">
      <c r="A448" s="53">
        <v>368</v>
      </c>
      <c r="B448" s="53" t="s">
        <v>1058</v>
      </c>
      <c r="C448" s="53" t="s">
        <v>63</v>
      </c>
      <c r="D448" s="89" t="s">
        <v>14</v>
      </c>
      <c r="E448" s="89"/>
      <c r="F448" s="89" t="s">
        <v>1059</v>
      </c>
      <c r="G448" s="117" t="s">
        <v>844</v>
      </c>
      <c r="H448" s="117"/>
      <c r="I448" s="146"/>
      <c r="J448" s="195" t="s">
        <v>46</v>
      </c>
      <c r="K448" s="153" t="s">
        <v>1060</v>
      </c>
      <c r="L448" s="153"/>
      <c r="M448" s="153" t="s">
        <v>7556</v>
      </c>
      <c r="N448" s="108"/>
      <c r="O448" s="108"/>
      <c r="P448" s="108"/>
      <c r="Q448" s="108"/>
      <c r="R448" s="108"/>
      <c r="S448" s="108"/>
      <c r="T448" s="108"/>
      <c r="U448" s="108"/>
      <c r="V448" s="108"/>
      <c r="W448" s="108"/>
      <c r="X448" s="53"/>
      <c r="Y448" s="108"/>
      <c r="Z448" s="108"/>
      <c r="AA448" s="108"/>
      <c r="AB448" s="108"/>
      <c r="AC448" s="108">
        <v>1</v>
      </c>
      <c r="AD448" s="108"/>
      <c r="AE448" s="108"/>
      <c r="AF448" s="208" t="e">
        <f>VLOOKUP(MATCH(1,U448:AD448,0),#REF!,2,0)</f>
        <v>#REF!</v>
      </c>
      <c r="AG448" s="191"/>
      <c r="AH448" s="12"/>
      <c r="AI448" s="147"/>
      <c r="AJ448" s="148"/>
      <c r="AK448" s="89"/>
    </row>
    <row r="449" spans="1:37" x14ac:dyDescent="0.35">
      <c r="A449" s="53">
        <v>378</v>
      </c>
      <c r="B449" s="53" t="s">
        <v>1394</v>
      </c>
      <c r="C449" s="53" t="s">
        <v>63</v>
      </c>
      <c r="D449" s="89" t="s">
        <v>63</v>
      </c>
      <c r="E449" s="89"/>
      <c r="F449" s="89" t="s">
        <v>1395</v>
      </c>
      <c r="G449" s="117" t="s">
        <v>844</v>
      </c>
      <c r="H449" s="117"/>
      <c r="I449" s="146"/>
      <c r="J449" s="195" t="s">
        <v>45</v>
      </c>
      <c r="K449" s="109"/>
      <c r="L449" s="109"/>
      <c r="M449" s="109"/>
      <c r="N449" s="108"/>
      <c r="O449" s="108">
        <v>1</v>
      </c>
      <c r="P449" s="108"/>
      <c r="Q449" s="108"/>
      <c r="R449" s="108"/>
      <c r="S449" s="108"/>
      <c r="T449" s="108"/>
      <c r="U449" s="108">
        <v>1</v>
      </c>
      <c r="V449" s="108"/>
      <c r="W449" s="108"/>
      <c r="X449" s="108"/>
      <c r="Y449" s="108"/>
      <c r="Z449" s="108"/>
      <c r="AA449" s="108"/>
      <c r="AB449" s="108"/>
      <c r="AC449" s="108"/>
      <c r="AD449" s="108"/>
      <c r="AE449" s="108"/>
      <c r="AF449" s="208" t="e">
        <f>VLOOKUP(MATCH(1,U449:AD449,0),#REF!,2,0)</f>
        <v>#REF!</v>
      </c>
      <c r="AG449" s="215" t="s">
        <v>1396</v>
      </c>
      <c r="AH449" s="12"/>
      <c r="AI449" s="147"/>
      <c r="AJ449" s="148"/>
      <c r="AK449" s="89"/>
    </row>
    <row r="450" spans="1:37" ht="39" hidden="1" x14ac:dyDescent="0.35">
      <c r="A450" s="53">
        <v>381</v>
      </c>
      <c r="B450" s="53" t="s">
        <v>932</v>
      </c>
      <c r="C450" s="53" t="s">
        <v>63</v>
      </c>
      <c r="D450" s="89" t="s">
        <v>905</v>
      </c>
      <c r="E450" s="89"/>
      <c r="F450" s="89" t="s">
        <v>933</v>
      </c>
      <c r="G450" s="117" t="s">
        <v>844</v>
      </c>
      <c r="H450" s="117"/>
      <c r="I450" s="146"/>
      <c r="J450" s="195" t="s">
        <v>46</v>
      </c>
      <c r="K450" s="153" t="s">
        <v>931</v>
      </c>
      <c r="L450" s="153"/>
      <c r="M450" s="153" t="s">
        <v>7536</v>
      </c>
      <c r="N450" s="108"/>
      <c r="O450" s="108"/>
      <c r="P450" s="108"/>
      <c r="Q450" s="108"/>
      <c r="R450" s="108"/>
      <c r="S450" s="108"/>
      <c r="T450" s="108"/>
      <c r="U450" s="108"/>
      <c r="V450" s="108"/>
      <c r="W450" s="108"/>
      <c r="X450" s="108"/>
      <c r="Y450" s="108"/>
      <c r="Z450" s="108">
        <v>1</v>
      </c>
      <c r="AA450" s="108"/>
      <c r="AB450" s="108"/>
      <c r="AC450" s="108"/>
      <c r="AD450" s="108"/>
      <c r="AE450" s="108"/>
      <c r="AF450" s="208" t="e">
        <f>VLOOKUP(MATCH(1,U450:AD450,0),#REF!,2,0)</f>
        <v>#REF!</v>
      </c>
      <c r="AG450" s="191"/>
      <c r="AH450" s="12"/>
      <c r="AI450" s="147"/>
      <c r="AJ450" s="148"/>
      <c r="AK450" s="89"/>
    </row>
    <row r="451" spans="1:37" ht="26" hidden="1" x14ac:dyDescent="0.35">
      <c r="A451" s="53">
        <v>382</v>
      </c>
      <c r="B451" s="53" t="s">
        <v>1078</v>
      </c>
      <c r="C451" s="53" t="s">
        <v>63</v>
      </c>
      <c r="D451" s="89" t="s">
        <v>1070</v>
      </c>
      <c r="E451" s="89"/>
      <c r="F451" s="89" t="s">
        <v>1079</v>
      </c>
      <c r="G451" s="117" t="s">
        <v>844</v>
      </c>
      <c r="H451" s="117"/>
      <c r="I451" s="146"/>
      <c r="J451" s="195" t="s">
        <v>46</v>
      </c>
      <c r="K451" s="153" t="s">
        <v>1080</v>
      </c>
      <c r="L451" s="153"/>
      <c r="M451" s="153"/>
      <c r="N451" s="108"/>
      <c r="O451" s="108"/>
      <c r="P451" s="108">
        <v>1</v>
      </c>
      <c r="Q451" s="108"/>
      <c r="R451" s="108"/>
      <c r="S451" s="108"/>
      <c r="T451" s="108"/>
      <c r="U451" s="108"/>
      <c r="V451" s="108"/>
      <c r="W451" s="108">
        <v>1</v>
      </c>
      <c r="X451" s="53"/>
      <c r="Y451" s="108"/>
      <c r="Z451" s="108"/>
      <c r="AA451" s="108"/>
      <c r="AB451" s="108"/>
      <c r="AC451" s="108"/>
      <c r="AD451" s="108"/>
      <c r="AE451" s="108"/>
      <c r="AF451" s="208" t="e">
        <f>VLOOKUP(MATCH(1,U451:AD451,0),#REF!,2,0)</f>
        <v>#REF!</v>
      </c>
      <c r="AG451" s="191"/>
      <c r="AH451" s="12"/>
      <c r="AI451" s="147"/>
      <c r="AJ451" s="148"/>
      <c r="AK451" s="89"/>
    </row>
    <row r="452" spans="1:37" hidden="1" x14ac:dyDescent="0.35">
      <c r="A452" s="53">
        <v>383</v>
      </c>
      <c r="B452" s="53" t="s">
        <v>1100</v>
      </c>
      <c r="C452" s="53" t="s">
        <v>63</v>
      </c>
      <c r="D452" s="89" t="s">
        <v>1070</v>
      </c>
      <c r="E452" s="89"/>
      <c r="F452" s="89" t="s">
        <v>1101</v>
      </c>
      <c r="G452" s="117" t="s">
        <v>844</v>
      </c>
      <c r="H452" s="117"/>
      <c r="I452" s="146"/>
      <c r="J452" s="195" t="s">
        <v>46</v>
      </c>
      <c r="K452" s="115" t="s">
        <v>1102</v>
      </c>
      <c r="L452" s="115"/>
      <c r="M452" s="153"/>
      <c r="N452" s="108"/>
      <c r="O452" s="108"/>
      <c r="P452" s="108"/>
      <c r="Q452" s="108">
        <v>1</v>
      </c>
      <c r="R452" s="108"/>
      <c r="S452" s="108"/>
      <c r="T452" s="108"/>
      <c r="U452" s="108"/>
      <c r="V452" s="53"/>
      <c r="W452" s="108">
        <v>1</v>
      </c>
      <c r="X452" s="108"/>
      <c r="Y452" s="108"/>
      <c r="Z452" s="108"/>
      <c r="AA452" s="108"/>
      <c r="AB452" s="108"/>
      <c r="AC452" s="108"/>
      <c r="AD452" s="108"/>
      <c r="AE452" s="108"/>
      <c r="AF452" s="208" t="e">
        <f>VLOOKUP(MATCH(1,U452:AD452,0),#REF!,2,0)</f>
        <v>#REF!</v>
      </c>
      <c r="AG452" s="191"/>
      <c r="AH452" s="12"/>
      <c r="AI452" s="147"/>
      <c r="AJ452" s="148"/>
      <c r="AK452" s="89"/>
    </row>
    <row r="453" spans="1:37" ht="39" hidden="1" x14ac:dyDescent="0.35">
      <c r="A453" s="53">
        <v>385</v>
      </c>
      <c r="B453" s="53" t="s">
        <v>1013</v>
      </c>
      <c r="C453" s="53" t="s">
        <v>63</v>
      </c>
      <c r="D453" s="89" t="s">
        <v>242</v>
      </c>
      <c r="E453" s="89"/>
      <c r="F453" s="89" t="s">
        <v>1014</v>
      </c>
      <c r="G453" s="117" t="s">
        <v>844</v>
      </c>
      <c r="H453" s="117"/>
      <c r="I453" s="146" t="s">
        <v>62</v>
      </c>
      <c r="J453" s="195" t="s">
        <v>46</v>
      </c>
      <c r="K453" s="112" t="s">
        <v>1015</v>
      </c>
      <c r="L453" s="112"/>
      <c r="M453" s="153" t="s">
        <v>7536</v>
      </c>
      <c r="N453" s="108"/>
      <c r="O453" s="108"/>
      <c r="P453" s="108"/>
      <c r="Q453" s="108"/>
      <c r="R453" s="108"/>
      <c r="S453" s="108"/>
      <c r="T453" s="108"/>
      <c r="U453" s="108"/>
      <c r="V453" s="108"/>
      <c r="W453" s="108"/>
      <c r="X453" s="108"/>
      <c r="Y453" s="108"/>
      <c r="Z453" s="108"/>
      <c r="AA453" s="108">
        <v>1</v>
      </c>
      <c r="AB453" s="108"/>
      <c r="AC453" s="108"/>
      <c r="AD453" s="108"/>
      <c r="AE453" s="108"/>
      <c r="AF453" s="208" t="e">
        <f>VLOOKUP(MATCH(1,U453:AD453,0),#REF!,2,0)</f>
        <v>#REF!</v>
      </c>
      <c r="AG453" s="191"/>
      <c r="AH453" s="12"/>
      <c r="AI453" s="147"/>
      <c r="AJ453" s="148"/>
      <c r="AK453" s="89"/>
    </row>
    <row r="454" spans="1:37" ht="39" hidden="1" x14ac:dyDescent="0.35">
      <c r="A454" s="53">
        <v>386</v>
      </c>
      <c r="B454" s="53" t="s">
        <v>1019</v>
      </c>
      <c r="C454" s="53" t="s">
        <v>63</v>
      </c>
      <c r="D454" s="89" t="s">
        <v>242</v>
      </c>
      <c r="E454" s="89"/>
      <c r="F454" s="118" t="s">
        <v>1020</v>
      </c>
      <c r="G454" s="117" t="s">
        <v>844</v>
      </c>
      <c r="H454" s="117"/>
      <c r="I454" s="146" t="s">
        <v>975</v>
      </c>
      <c r="J454" s="195" t="s">
        <v>50</v>
      </c>
      <c r="K454" s="109" t="s">
        <v>1021</v>
      </c>
      <c r="L454" s="109"/>
      <c r="M454" s="109"/>
      <c r="N454" s="108"/>
      <c r="O454" s="108"/>
      <c r="P454" s="108"/>
      <c r="Q454" s="108"/>
      <c r="R454" s="108"/>
      <c r="S454" s="108"/>
      <c r="T454" s="108"/>
      <c r="U454" s="108"/>
      <c r="V454" s="108"/>
      <c r="W454" s="108"/>
      <c r="X454" s="108"/>
      <c r="Y454" s="108"/>
      <c r="Z454" s="108"/>
      <c r="AA454" s="108"/>
      <c r="AB454" s="108"/>
      <c r="AC454" s="108"/>
      <c r="AD454" s="108"/>
      <c r="AE454" s="108"/>
      <c r="AF454" s="208" t="e">
        <f>VLOOKUP(MATCH(1,U454:AD454,0),#REF!,2,0)</f>
        <v>#N/A</v>
      </c>
      <c r="AG454" s="191"/>
      <c r="AH454" s="12"/>
      <c r="AI454" s="147"/>
      <c r="AJ454" s="148"/>
      <c r="AK454" s="89"/>
    </row>
    <row r="455" spans="1:37" hidden="1" x14ac:dyDescent="0.35">
      <c r="A455" s="53">
        <v>387</v>
      </c>
      <c r="B455" s="53" t="s">
        <v>1022</v>
      </c>
      <c r="C455" s="53" t="s">
        <v>63</v>
      </c>
      <c r="D455" s="89" t="s">
        <v>242</v>
      </c>
      <c r="E455" s="89"/>
      <c r="F455" s="89" t="s">
        <v>1023</v>
      </c>
      <c r="G455" s="117" t="s">
        <v>844</v>
      </c>
      <c r="H455" s="117"/>
      <c r="I455" s="146" t="s">
        <v>7293</v>
      </c>
      <c r="J455" s="195" t="s">
        <v>50</v>
      </c>
      <c r="K455" s="153" t="s">
        <v>7557</v>
      </c>
      <c r="L455" s="153"/>
      <c r="M455" s="153"/>
      <c r="N455" s="108"/>
      <c r="O455" s="108"/>
      <c r="P455" s="108"/>
      <c r="Q455" s="108"/>
      <c r="R455" s="108"/>
      <c r="S455" s="108"/>
      <c r="T455" s="108"/>
      <c r="U455" s="108"/>
      <c r="V455" s="108"/>
      <c r="W455" s="108"/>
      <c r="X455" s="108"/>
      <c r="Y455" s="108"/>
      <c r="Z455" s="108"/>
      <c r="AA455" s="108"/>
      <c r="AB455" s="108"/>
      <c r="AC455" s="108"/>
      <c r="AD455" s="108"/>
      <c r="AE455" s="108"/>
      <c r="AF455" s="208" t="e">
        <f>VLOOKUP(MATCH(1,U455:AD455,0),#REF!,2,0)</f>
        <v>#N/A</v>
      </c>
      <c r="AG455" s="191"/>
      <c r="AH455" s="12"/>
      <c r="AI455" s="147"/>
      <c r="AJ455" s="148"/>
      <c r="AK455" s="89"/>
    </row>
    <row r="456" spans="1:37" hidden="1" x14ac:dyDescent="0.35">
      <c r="A456" s="53">
        <v>388</v>
      </c>
      <c r="B456" s="53" t="s">
        <v>1097</v>
      </c>
      <c r="C456" s="53" t="s">
        <v>63</v>
      </c>
      <c r="D456" s="89" t="s">
        <v>242</v>
      </c>
      <c r="E456" s="89"/>
      <c r="F456" s="89" t="s">
        <v>1098</v>
      </c>
      <c r="G456" s="117" t="s">
        <v>844</v>
      </c>
      <c r="H456" s="117"/>
      <c r="I456" s="146"/>
      <c r="J456" s="195" t="s">
        <v>46</v>
      </c>
      <c r="K456" s="109" t="s">
        <v>1099</v>
      </c>
      <c r="L456" s="109"/>
      <c r="M456" s="109" t="s">
        <v>7558</v>
      </c>
      <c r="N456" s="108"/>
      <c r="O456" s="108"/>
      <c r="P456" s="108"/>
      <c r="Q456" s="108"/>
      <c r="R456" s="108"/>
      <c r="S456" s="108"/>
      <c r="T456" s="108" t="s">
        <v>7301</v>
      </c>
      <c r="U456" s="108"/>
      <c r="V456" s="108">
        <v>1</v>
      </c>
      <c r="W456" s="108"/>
      <c r="X456" s="108"/>
      <c r="Y456" s="108"/>
      <c r="Z456" s="108"/>
      <c r="AA456" s="108"/>
      <c r="AB456" s="108"/>
      <c r="AC456" s="108"/>
      <c r="AD456" s="108"/>
      <c r="AE456" s="108"/>
      <c r="AF456" s="208" t="e">
        <f>VLOOKUP(MATCH(1,U456:AD456,0),#REF!,2,0)</f>
        <v>#REF!</v>
      </c>
      <c r="AG456" s="191"/>
      <c r="AH456" s="12"/>
      <c r="AI456" s="147"/>
      <c r="AJ456" s="148"/>
      <c r="AK456" s="89"/>
    </row>
    <row r="457" spans="1:37" ht="39" hidden="1" x14ac:dyDescent="0.35">
      <c r="A457" s="53">
        <v>389</v>
      </c>
      <c r="B457" s="53" t="s">
        <v>1109</v>
      </c>
      <c r="C457" s="53" t="s">
        <v>63</v>
      </c>
      <c r="D457" s="89" t="s">
        <v>242</v>
      </c>
      <c r="E457" s="89"/>
      <c r="F457" s="89" t="s">
        <v>1110</v>
      </c>
      <c r="G457" s="117" t="s">
        <v>844</v>
      </c>
      <c r="H457" s="117"/>
      <c r="I457" s="146" t="s">
        <v>7559</v>
      </c>
      <c r="J457" s="195" t="s">
        <v>46</v>
      </c>
      <c r="K457" s="204" t="s">
        <v>1111</v>
      </c>
      <c r="L457" s="204"/>
      <c r="M457" s="153" t="s">
        <v>7536</v>
      </c>
      <c r="N457" s="108"/>
      <c r="O457" s="108"/>
      <c r="P457" s="108"/>
      <c r="Q457" s="108">
        <v>1</v>
      </c>
      <c r="R457" s="108"/>
      <c r="S457" s="108"/>
      <c r="T457" s="108"/>
      <c r="U457" s="108"/>
      <c r="V457" s="108"/>
      <c r="W457" s="108"/>
      <c r="X457" s="108"/>
      <c r="Y457" s="108"/>
      <c r="Z457" s="108">
        <v>1</v>
      </c>
      <c r="AA457" s="108"/>
      <c r="AB457" s="108"/>
      <c r="AC457" s="108"/>
      <c r="AD457" s="108"/>
      <c r="AE457" s="108"/>
      <c r="AF457" s="208" t="e">
        <f>VLOOKUP(MATCH(1,U457:AD457,0),#REF!,2,0)</f>
        <v>#REF!</v>
      </c>
      <c r="AG457" s="191"/>
      <c r="AH457" s="12"/>
      <c r="AI457" s="147"/>
      <c r="AJ457" s="148"/>
      <c r="AK457" s="89"/>
    </row>
    <row r="458" spans="1:37" ht="26" hidden="1" x14ac:dyDescent="0.35">
      <c r="A458" s="53">
        <v>391</v>
      </c>
      <c r="B458" s="53" t="s">
        <v>972</v>
      </c>
      <c r="C458" s="53" t="s">
        <v>63</v>
      </c>
      <c r="D458" s="89" t="s">
        <v>898</v>
      </c>
      <c r="E458" s="89"/>
      <c r="F458" s="89" t="s">
        <v>973</v>
      </c>
      <c r="G458" s="117" t="s">
        <v>844</v>
      </c>
      <c r="H458" s="117"/>
      <c r="I458" s="146" t="s">
        <v>113</v>
      </c>
      <c r="J458" s="195" t="s">
        <v>46</v>
      </c>
      <c r="K458" s="109" t="s">
        <v>974</v>
      </c>
      <c r="L458" s="109"/>
      <c r="M458" s="109" t="s">
        <v>7560</v>
      </c>
      <c r="N458" s="108"/>
      <c r="O458" s="108"/>
      <c r="P458" s="108"/>
      <c r="Q458" s="108"/>
      <c r="R458" s="108"/>
      <c r="S458" s="108"/>
      <c r="T458" s="108"/>
      <c r="U458" s="108"/>
      <c r="V458" s="108"/>
      <c r="W458" s="108"/>
      <c r="X458" s="108"/>
      <c r="Y458" s="108"/>
      <c r="Z458" s="108"/>
      <c r="AA458" s="108"/>
      <c r="AB458" s="108"/>
      <c r="AC458" s="108"/>
      <c r="AD458" s="108"/>
      <c r="AE458" s="108"/>
      <c r="AF458" s="208" t="e">
        <f>VLOOKUP(MATCH(1,U458:AD458,0),#REF!,2,0)</f>
        <v>#N/A</v>
      </c>
      <c r="AG458" s="191"/>
      <c r="AH458" s="12"/>
      <c r="AI458" s="147"/>
      <c r="AJ458" s="148"/>
      <c r="AK458" s="89"/>
    </row>
    <row r="459" spans="1:37" ht="26" hidden="1" x14ac:dyDescent="0.35">
      <c r="A459" s="53">
        <v>392</v>
      </c>
      <c r="B459" s="53" t="s">
        <v>976</v>
      </c>
      <c r="C459" s="53" t="s">
        <v>63</v>
      </c>
      <c r="D459" s="89" t="s">
        <v>898</v>
      </c>
      <c r="E459" s="89"/>
      <c r="F459" s="89" t="s">
        <v>977</v>
      </c>
      <c r="G459" s="117" t="s">
        <v>844</v>
      </c>
      <c r="H459" s="117"/>
      <c r="I459" s="146"/>
      <c r="J459" s="195" t="s">
        <v>46</v>
      </c>
      <c r="K459" s="109" t="s">
        <v>974</v>
      </c>
      <c r="L459" s="109"/>
      <c r="M459" s="109"/>
      <c r="N459" s="108"/>
      <c r="O459" s="108"/>
      <c r="P459" s="108"/>
      <c r="Q459" s="108"/>
      <c r="R459" s="108"/>
      <c r="S459" s="108"/>
      <c r="T459" s="108"/>
      <c r="U459" s="108"/>
      <c r="V459" s="108"/>
      <c r="W459" s="108"/>
      <c r="X459" s="108"/>
      <c r="Y459" s="108"/>
      <c r="Z459" s="108"/>
      <c r="AA459" s="108">
        <v>1</v>
      </c>
      <c r="AB459" s="108"/>
      <c r="AC459" s="108"/>
      <c r="AD459" s="108"/>
      <c r="AE459" s="108"/>
      <c r="AF459" s="208" t="e">
        <f>VLOOKUP(MATCH(1,U459:AD459,0),#REF!,2,0)</f>
        <v>#REF!</v>
      </c>
      <c r="AG459" s="191"/>
      <c r="AH459" s="12"/>
      <c r="AI459" s="147"/>
      <c r="AJ459" s="148"/>
      <c r="AK459" s="89"/>
    </row>
    <row r="460" spans="1:37" hidden="1" x14ac:dyDescent="0.35">
      <c r="A460" s="53">
        <v>393</v>
      </c>
      <c r="B460" s="53" t="s">
        <v>1401</v>
      </c>
      <c r="C460" s="53" t="s">
        <v>63</v>
      </c>
      <c r="D460" s="89" t="s">
        <v>63</v>
      </c>
      <c r="E460" s="89"/>
      <c r="F460" s="262" t="s">
        <v>1402</v>
      </c>
      <c r="G460" s="117" t="s">
        <v>844</v>
      </c>
      <c r="H460" s="117"/>
      <c r="I460" s="146"/>
      <c r="J460" s="195" t="s">
        <v>46</v>
      </c>
      <c r="K460" s="109" t="s">
        <v>1403</v>
      </c>
      <c r="L460" s="109"/>
      <c r="M460" s="109"/>
      <c r="N460" s="108"/>
      <c r="O460" s="108"/>
      <c r="P460" s="108">
        <v>1</v>
      </c>
      <c r="Q460" s="108"/>
      <c r="R460" s="108"/>
      <c r="S460" s="108"/>
      <c r="T460" s="108"/>
      <c r="U460" s="108"/>
      <c r="V460" s="108">
        <v>1</v>
      </c>
      <c r="W460" s="108"/>
      <c r="X460" s="108"/>
      <c r="Y460" s="108"/>
      <c r="Z460" s="108"/>
      <c r="AA460" s="108"/>
      <c r="AB460" s="108"/>
      <c r="AC460" s="108"/>
      <c r="AD460" s="108"/>
      <c r="AE460" s="108"/>
      <c r="AF460" s="208" t="e">
        <f>VLOOKUP(MATCH(1,U460:AD460,0),#REF!,2,0)</f>
        <v>#REF!</v>
      </c>
      <c r="AG460" s="191"/>
      <c r="AH460" s="12"/>
      <c r="AI460" s="147"/>
      <c r="AJ460" s="148"/>
      <c r="AK460" s="89"/>
    </row>
    <row r="461" spans="1:37" hidden="1" x14ac:dyDescent="0.35">
      <c r="A461" s="53">
        <v>107</v>
      </c>
      <c r="B461" s="53" t="s">
        <v>1038</v>
      </c>
      <c r="C461" s="53" t="s">
        <v>63</v>
      </c>
      <c r="D461" s="89" t="s">
        <v>1039</v>
      </c>
      <c r="E461" s="89"/>
      <c r="F461" s="126" t="s">
        <v>1040</v>
      </c>
      <c r="G461" s="117" t="s">
        <v>844</v>
      </c>
      <c r="H461" s="117"/>
      <c r="I461" s="146"/>
      <c r="J461" s="195" t="s">
        <v>48</v>
      </c>
      <c r="K461" s="153" t="s">
        <v>7561</v>
      </c>
      <c r="L461" s="153"/>
      <c r="M461" s="153"/>
      <c r="N461" s="108"/>
      <c r="O461" s="108">
        <v>1</v>
      </c>
      <c r="P461" s="108"/>
      <c r="Q461" s="108"/>
      <c r="R461" s="108"/>
      <c r="S461" s="108"/>
      <c r="T461" s="108"/>
      <c r="U461" s="108"/>
      <c r="V461" s="108">
        <v>1</v>
      </c>
      <c r="W461" s="53"/>
      <c r="X461" s="108"/>
      <c r="Y461" s="108"/>
      <c r="Z461" s="108"/>
      <c r="AA461" s="108"/>
      <c r="AB461" s="108"/>
      <c r="AC461" s="108"/>
      <c r="AD461" s="108"/>
      <c r="AE461" s="108"/>
      <c r="AF461" s="208" t="e">
        <f>VLOOKUP(MATCH(1,U461:AD461,0),#REF!,2,0)</f>
        <v>#REF!</v>
      </c>
      <c r="AG461" s="222"/>
      <c r="AH461" s="12"/>
      <c r="AI461" s="147"/>
      <c r="AJ461" s="148"/>
      <c r="AK461" s="89"/>
    </row>
    <row r="462" spans="1:37" x14ac:dyDescent="0.35">
      <c r="A462" s="53">
        <v>108</v>
      </c>
      <c r="B462" s="53" t="s">
        <v>1042</v>
      </c>
      <c r="C462" s="53" t="s">
        <v>63</v>
      </c>
      <c r="D462" s="89" t="s">
        <v>217</v>
      </c>
      <c r="E462" s="89"/>
      <c r="F462" s="126" t="s">
        <v>1043</v>
      </c>
      <c r="G462" s="117" t="s">
        <v>844</v>
      </c>
      <c r="H462" s="117"/>
      <c r="I462" s="146"/>
      <c r="J462" s="195" t="s">
        <v>45</v>
      </c>
      <c r="K462" s="109"/>
      <c r="L462" s="109"/>
      <c r="M462" s="109"/>
      <c r="N462" s="108"/>
      <c r="O462" s="108"/>
      <c r="P462" s="108">
        <v>1</v>
      </c>
      <c r="Q462" s="108"/>
      <c r="R462" s="108"/>
      <c r="S462" s="108"/>
      <c r="T462" s="108"/>
      <c r="U462" s="108"/>
      <c r="V462" s="108"/>
      <c r="W462" s="108"/>
      <c r="X462" s="108"/>
      <c r="Y462" s="108"/>
      <c r="Z462" s="108"/>
      <c r="AA462" s="108"/>
      <c r="AB462" s="108"/>
      <c r="AC462" s="108"/>
      <c r="AD462" s="108"/>
      <c r="AE462" s="108"/>
      <c r="AF462" s="108"/>
      <c r="AG462" s="215" t="s">
        <v>1044</v>
      </c>
      <c r="AH462" s="12"/>
      <c r="AI462" s="147" t="s">
        <v>181</v>
      </c>
      <c r="AJ462" s="148">
        <v>45803</v>
      </c>
      <c r="AK462" s="89"/>
    </row>
    <row r="463" spans="1:37" ht="26" hidden="1" x14ac:dyDescent="0.35">
      <c r="A463" s="53">
        <v>110</v>
      </c>
      <c r="B463" s="53" t="s">
        <v>1069</v>
      </c>
      <c r="C463" s="53" t="s">
        <v>63</v>
      </c>
      <c r="D463" s="89" t="s">
        <v>1070</v>
      </c>
      <c r="E463" s="89"/>
      <c r="F463" s="253" t="s">
        <v>7562</v>
      </c>
      <c r="G463" s="117" t="s">
        <v>844</v>
      </c>
      <c r="H463" s="117"/>
      <c r="I463" s="146"/>
      <c r="J463" s="195" t="s">
        <v>46</v>
      </c>
      <c r="K463" s="153" t="s">
        <v>7563</v>
      </c>
      <c r="L463" s="153"/>
      <c r="M463" s="153" t="s">
        <v>7564</v>
      </c>
      <c r="N463" s="108"/>
      <c r="O463" s="108"/>
      <c r="P463" s="108"/>
      <c r="Q463" s="108"/>
      <c r="R463" s="108"/>
      <c r="S463" s="108"/>
      <c r="T463" s="108"/>
      <c r="U463" s="108"/>
      <c r="V463" s="108"/>
      <c r="W463" s="108"/>
      <c r="X463" s="108">
        <v>1</v>
      </c>
      <c r="Y463" s="108"/>
      <c r="Z463" s="108"/>
      <c r="AA463" s="108"/>
      <c r="AB463" s="108"/>
      <c r="AC463" s="108"/>
      <c r="AD463" s="108"/>
      <c r="AE463" s="108"/>
      <c r="AF463" s="208" t="e">
        <f>VLOOKUP(MATCH(1,U463:AD463,0),#REF!,2,0)</f>
        <v>#REF!</v>
      </c>
      <c r="AG463" s="191"/>
      <c r="AH463" s="12"/>
      <c r="AI463" s="147"/>
      <c r="AJ463" s="148"/>
      <c r="AK463" s="89"/>
    </row>
    <row r="464" spans="1:37" ht="26" hidden="1" x14ac:dyDescent="0.35">
      <c r="A464" s="53">
        <v>277</v>
      </c>
      <c r="B464" s="53" t="s">
        <v>911</v>
      </c>
      <c r="C464" s="53" t="s">
        <v>63</v>
      </c>
      <c r="D464" s="89" t="s">
        <v>905</v>
      </c>
      <c r="E464" s="89"/>
      <c r="F464" s="141" t="s">
        <v>7085</v>
      </c>
      <c r="G464" s="117" t="s">
        <v>844</v>
      </c>
      <c r="H464" s="117"/>
      <c r="I464" s="146" t="s">
        <v>7542</v>
      </c>
      <c r="J464" s="195" t="s">
        <v>46</v>
      </c>
      <c r="K464" s="153" t="s">
        <v>7565</v>
      </c>
      <c r="L464" s="153"/>
      <c r="M464" s="153" t="s">
        <v>7566</v>
      </c>
      <c r="N464" s="108"/>
      <c r="O464" s="108"/>
      <c r="P464" s="108"/>
      <c r="Q464" s="108"/>
      <c r="R464" s="108"/>
      <c r="S464" s="108"/>
      <c r="T464" s="108"/>
      <c r="U464" s="108"/>
      <c r="V464" s="108">
        <v>1</v>
      </c>
      <c r="W464" s="108"/>
      <c r="X464" s="108"/>
      <c r="Y464" s="108"/>
      <c r="Z464" s="108"/>
      <c r="AA464" s="108"/>
      <c r="AB464" s="108"/>
      <c r="AC464" s="108"/>
      <c r="AD464" s="108"/>
      <c r="AE464" s="108"/>
      <c r="AF464" s="208" t="e">
        <f>VLOOKUP(MATCH(1,U464:AD464,0),#REF!,2,0)</f>
        <v>#REF!</v>
      </c>
      <c r="AG464" s="191"/>
      <c r="AH464" s="12"/>
      <c r="AI464" s="147"/>
      <c r="AJ464" s="148"/>
      <c r="AK464" s="89"/>
    </row>
    <row r="465" spans="1:37" ht="26" hidden="1" x14ac:dyDescent="0.35">
      <c r="A465" s="53">
        <v>332</v>
      </c>
      <c r="B465" s="53" t="s">
        <v>1066</v>
      </c>
      <c r="C465" s="53" t="s">
        <v>63</v>
      </c>
      <c r="D465" s="89" t="s">
        <v>242</v>
      </c>
      <c r="E465" s="89"/>
      <c r="F465" s="130" t="s">
        <v>1067</v>
      </c>
      <c r="G465" s="117" t="s">
        <v>844</v>
      </c>
      <c r="H465" s="117"/>
      <c r="I465" s="146"/>
      <c r="J465" s="195" t="s">
        <v>46</v>
      </c>
      <c r="K465" s="109" t="s">
        <v>7567</v>
      </c>
      <c r="L465" s="109"/>
      <c r="M465" s="109" t="s">
        <v>7568</v>
      </c>
      <c r="N465" s="108"/>
      <c r="O465" s="108"/>
      <c r="P465" s="108">
        <v>1</v>
      </c>
      <c r="Q465" s="108"/>
      <c r="R465" s="108"/>
      <c r="S465" s="108"/>
      <c r="T465" s="108"/>
      <c r="U465" s="108"/>
      <c r="V465" s="108">
        <v>1</v>
      </c>
      <c r="W465" s="108"/>
      <c r="X465" s="108"/>
      <c r="Y465" s="108"/>
      <c r="Z465" s="108"/>
      <c r="AA465" s="108"/>
      <c r="AB465" s="108"/>
      <c r="AC465" s="108"/>
      <c r="AD465" s="108"/>
      <c r="AE465" s="108"/>
      <c r="AF465" s="208" t="e">
        <f>VLOOKUP(MATCH(1,U465:AD465,0),#REF!,2,0)</f>
        <v>#REF!</v>
      </c>
      <c r="AG465" s="191"/>
      <c r="AH465" s="12"/>
      <c r="AI465" s="147"/>
      <c r="AJ465" s="148"/>
      <c r="AK465" s="89"/>
    </row>
    <row r="466" spans="1:37" ht="26" hidden="1" x14ac:dyDescent="0.35">
      <c r="A466" s="53">
        <v>340</v>
      </c>
      <c r="B466" s="53" t="s">
        <v>1267</v>
      </c>
      <c r="C466" s="53" t="s">
        <v>64</v>
      </c>
      <c r="D466" s="120" t="s">
        <v>1268</v>
      </c>
      <c r="E466" s="120"/>
      <c r="F466" s="89" t="s">
        <v>1269</v>
      </c>
      <c r="G466" s="254" t="s">
        <v>7569</v>
      </c>
      <c r="H466" s="254"/>
      <c r="I466" s="151" t="s">
        <v>7293</v>
      </c>
      <c r="J466" s="195" t="s">
        <v>50</v>
      </c>
      <c r="K466" s="109" t="s">
        <v>7570</v>
      </c>
      <c r="L466" s="245" t="s">
        <v>172</v>
      </c>
      <c r="M466" s="109"/>
      <c r="N466" s="108"/>
      <c r="O466" s="108"/>
      <c r="P466" s="108"/>
      <c r="Q466" s="108"/>
      <c r="R466" s="108"/>
      <c r="S466" s="108"/>
      <c r="T466" s="108"/>
      <c r="U466" s="108"/>
      <c r="V466" s="108"/>
      <c r="W466" s="108"/>
      <c r="X466" s="108"/>
      <c r="Y466" s="108"/>
      <c r="Z466" s="108"/>
      <c r="AA466" s="108"/>
      <c r="AB466" s="108"/>
      <c r="AC466" s="108"/>
      <c r="AD466" s="108">
        <v>1</v>
      </c>
      <c r="AE466" s="108"/>
      <c r="AF466" s="208" t="e">
        <f>VLOOKUP(MATCH(1,U466:AD466,0),#REF!,2,0)</f>
        <v>#REF!</v>
      </c>
      <c r="AG466" s="191"/>
      <c r="AH466" s="12"/>
      <c r="AI466" s="147"/>
      <c r="AJ466" s="148"/>
      <c r="AK466" s="89"/>
    </row>
    <row r="467" spans="1:37" ht="26" x14ac:dyDescent="0.35">
      <c r="A467" s="53">
        <v>394</v>
      </c>
      <c r="B467" s="53">
        <v>394</v>
      </c>
      <c r="C467" s="53" t="s">
        <v>64</v>
      </c>
      <c r="D467" s="89" t="s">
        <v>1407</v>
      </c>
      <c r="E467" s="89" t="s">
        <v>7327</v>
      </c>
      <c r="F467" s="118" t="s">
        <v>1408</v>
      </c>
      <c r="G467" s="117" t="s">
        <v>125</v>
      </c>
      <c r="H467" s="117"/>
      <c r="I467" s="146"/>
      <c r="J467" s="195" t="s">
        <v>45</v>
      </c>
      <c r="K467" s="109" t="s">
        <v>7571</v>
      </c>
      <c r="L467" s="229">
        <v>45846</v>
      </c>
      <c r="M467" s="109"/>
      <c r="N467" s="108"/>
      <c r="O467" s="108"/>
      <c r="P467" s="108"/>
      <c r="Q467" s="108"/>
      <c r="R467" s="108"/>
      <c r="S467" s="108"/>
      <c r="T467" s="108"/>
      <c r="U467" s="108"/>
      <c r="V467" s="108"/>
      <c r="W467" s="108"/>
      <c r="X467" s="108"/>
      <c r="Y467" s="108"/>
      <c r="Z467" s="108"/>
      <c r="AA467" s="108"/>
      <c r="AB467" s="108"/>
      <c r="AC467" s="108"/>
      <c r="AD467" s="108"/>
      <c r="AE467" s="108"/>
      <c r="AF467" s="208"/>
      <c r="AG467" s="215" t="s">
        <v>1409</v>
      </c>
      <c r="AH467" s="12"/>
      <c r="AI467" s="147" t="s">
        <v>1304</v>
      </c>
      <c r="AJ467" s="148">
        <v>45846</v>
      </c>
      <c r="AK467" s="89" t="s">
        <v>7572</v>
      </c>
    </row>
    <row r="468" spans="1:37" ht="26" x14ac:dyDescent="0.35">
      <c r="A468" s="53">
        <v>395</v>
      </c>
      <c r="B468" s="53">
        <v>395</v>
      </c>
      <c r="C468" s="53" t="s">
        <v>64</v>
      </c>
      <c r="D468" s="89" t="s">
        <v>1410</v>
      </c>
      <c r="E468" s="89"/>
      <c r="F468" s="89" t="s">
        <v>1411</v>
      </c>
      <c r="G468" s="90" t="s">
        <v>7569</v>
      </c>
      <c r="H468" s="90"/>
      <c r="I468" s="146"/>
      <c r="J468" s="195" t="s">
        <v>45</v>
      </c>
      <c r="K468" s="109" t="s">
        <v>7573</v>
      </c>
      <c r="L468" s="245">
        <v>45845</v>
      </c>
      <c r="M468" s="109"/>
      <c r="N468" s="108"/>
      <c r="O468" s="108"/>
      <c r="P468" s="108"/>
      <c r="Q468" s="108"/>
      <c r="R468" s="108"/>
      <c r="S468" s="108"/>
      <c r="T468" s="108"/>
      <c r="U468" s="108"/>
      <c r="V468" s="108">
        <v>1</v>
      </c>
      <c r="W468" s="108"/>
      <c r="X468" s="108"/>
      <c r="Y468" s="108"/>
      <c r="Z468" s="108"/>
      <c r="AA468" s="108"/>
      <c r="AB468" s="108"/>
      <c r="AC468" s="108"/>
      <c r="AD468" s="108"/>
      <c r="AE468" s="108"/>
      <c r="AF468" s="208" t="e">
        <f>VLOOKUP(MATCH(1,U468:AD468,0),#REF!,2,0)</f>
        <v>#REF!</v>
      </c>
      <c r="AG468" s="191" t="s">
        <v>1413</v>
      </c>
      <c r="AH468" s="12"/>
      <c r="AI468" s="147" t="s">
        <v>1304</v>
      </c>
      <c r="AJ468" s="148">
        <v>45846</v>
      </c>
      <c r="AK468" s="89"/>
    </row>
    <row r="469" spans="1:37" ht="91" x14ac:dyDescent="0.35">
      <c r="A469" s="53">
        <v>396</v>
      </c>
      <c r="B469" s="53">
        <v>396</v>
      </c>
      <c r="C469" s="53" t="s">
        <v>64</v>
      </c>
      <c r="D469" s="89" t="s">
        <v>1414</v>
      </c>
      <c r="E469" s="89"/>
      <c r="F469" s="89" t="s">
        <v>1415</v>
      </c>
      <c r="G469" s="117" t="s">
        <v>7569</v>
      </c>
      <c r="H469" s="117"/>
      <c r="I469" s="151"/>
      <c r="J469" s="195" t="s">
        <v>45</v>
      </c>
      <c r="K469" s="109" t="s">
        <v>7574</v>
      </c>
      <c r="L469" s="245">
        <v>45845</v>
      </c>
      <c r="M469" s="109"/>
      <c r="N469" s="108"/>
      <c r="O469" s="108"/>
      <c r="P469" s="108"/>
      <c r="Q469" s="108"/>
      <c r="R469" s="108"/>
      <c r="S469" s="108"/>
      <c r="T469" s="108"/>
      <c r="U469" s="108"/>
      <c r="V469" s="108">
        <v>1</v>
      </c>
      <c r="W469" s="108"/>
      <c r="X469" s="108"/>
      <c r="Y469" s="108"/>
      <c r="Z469" s="108"/>
      <c r="AA469" s="108"/>
      <c r="AB469" s="108"/>
      <c r="AC469" s="108"/>
      <c r="AD469" s="108"/>
      <c r="AE469" s="108"/>
      <c r="AF469" s="208" t="e">
        <f>VLOOKUP(MATCH(1,U469:AD469,0),#REF!,2,0)</f>
        <v>#REF!</v>
      </c>
      <c r="AG469" s="215" t="s">
        <v>1305</v>
      </c>
      <c r="AH469" s="12"/>
      <c r="AI469" s="147" t="s">
        <v>1304</v>
      </c>
      <c r="AJ469" s="148">
        <v>45846</v>
      </c>
      <c r="AK469" s="89"/>
    </row>
    <row r="470" spans="1:37" ht="91" x14ac:dyDescent="0.35">
      <c r="A470" s="53">
        <v>397</v>
      </c>
      <c r="B470" s="53">
        <v>397</v>
      </c>
      <c r="C470" s="53" t="s">
        <v>64</v>
      </c>
      <c r="D470" s="89" t="s">
        <v>14</v>
      </c>
      <c r="E470" s="89"/>
      <c r="F470" s="89" t="s">
        <v>1417</v>
      </c>
      <c r="G470" s="117" t="s">
        <v>7569</v>
      </c>
      <c r="H470" s="117"/>
      <c r="I470" s="146"/>
      <c r="J470" s="195" t="s">
        <v>45</v>
      </c>
      <c r="K470" s="109" t="s">
        <v>7575</v>
      </c>
      <c r="L470" s="245">
        <v>45845</v>
      </c>
      <c r="M470" s="109"/>
      <c r="N470" s="108"/>
      <c r="O470" s="108"/>
      <c r="P470" s="108"/>
      <c r="Q470" s="108"/>
      <c r="R470" s="108"/>
      <c r="S470" s="108"/>
      <c r="T470" s="108"/>
      <c r="U470" s="108"/>
      <c r="V470" s="108">
        <v>1</v>
      </c>
      <c r="W470" s="108"/>
      <c r="X470" s="108"/>
      <c r="Y470" s="108"/>
      <c r="Z470" s="108"/>
      <c r="AA470" s="108"/>
      <c r="AB470" s="108"/>
      <c r="AC470" s="108"/>
      <c r="AD470" s="108"/>
      <c r="AE470" s="108"/>
      <c r="AF470" s="208" t="e">
        <f>VLOOKUP(MATCH(1,U470:AD470,0),#REF!,2,0)</f>
        <v>#REF!</v>
      </c>
      <c r="AG470" s="215" t="s">
        <v>1305</v>
      </c>
      <c r="AH470" s="12"/>
      <c r="AI470" s="147" t="s">
        <v>1304</v>
      </c>
      <c r="AJ470" s="148">
        <v>45846</v>
      </c>
      <c r="AK470" s="89"/>
    </row>
    <row r="471" spans="1:37" ht="409.5" hidden="1" x14ac:dyDescent="0.35">
      <c r="A471" s="53">
        <v>347</v>
      </c>
      <c r="B471" s="53" t="s">
        <v>1353</v>
      </c>
      <c r="C471" s="53" t="s">
        <v>7461</v>
      </c>
      <c r="D471" s="120" t="s">
        <v>104</v>
      </c>
      <c r="E471" s="120"/>
      <c r="F471" s="244" t="s">
        <v>724</v>
      </c>
      <c r="G471" s="119" t="s">
        <v>7460</v>
      </c>
      <c r="H471" s="119"/>
      <c r="I471" s="191" t="s">
        <v>7576</v>
      </c>
      <c r="J471" s="195" t="s">
        <v>50</v>
      </c>
      <c r="K471" s="153" t="s">
        <v>7577</v>
      </c>
      <c r="L471" s="153"/>
      <c r="M471" s="153" t="s">
        <v>7578</v>
      </c>
      <c r="N471" s="108"/>
      <c r="O471" s="108"/>
      <c r="P471" s="108"/>
      <c r="Q471" s="108"/>
      <c r="R471" s="108"/>
      <c r="S471" s="108"/>
      <c r="T471" s="108"/>
      <c r="U471" s="108"/>
      <c r="V471" s="108"/>
      <c r="W471" s="108"/>
      <c r="X471" s="108"/>
      <c r="Y471" s="108"/>
      <c r="Z471" s="108"/>
      <c r="AA471" s="108"/>
      <c r="AB471" s="108"/>
      <c r="AC471" s="108"/>
      <c r="AD471" s="108">
        <v>1</v>
      </c>
      <c r="AE471" s="108"/>
      <c r="AF471" s="208" t="e">
        <f>VLOOKUP(MATCH(1,U471:AD471,0),#REF!,2,0)</f>
        <v>#REF!</v>
      </c>
      <c r="AG471" s="191"/>
      <c r="AH471" s="12"/>
      <c r="AI471" s="147"/>
      <c r="AJ471" s="148"/>
      <c r="AK471" s="89"/>
    </row>
    <row r="472" spans="1:37" ht="409.5" hidden="1" x14ac:dyDescent="0.35">
      <c r="A472" s="53">
        <v>373</v>
      </c>
      <c r="B472" s="53" t="s">
        <v>723</v>
      </c>
      <c r="C472" s="53" t="s">
        <v>7459</v>
      </c>
      <c r="D472" s="89" t="s">
        <v>105</v>
      </c>
      <c r="E472" s="89"/>
      <c r="F472" s="118" t="s">
        <v>724</v>
      </c>
      <c r="G472" s="119" t="s">
        <v>7460</v>
      </c>
      <c r="H472" s="119"/>
      <c r="I472" s="191" t="s">
        <v>7579</v>
      </c>
      <c r="J472" s="195" t="s">
        <v>50</v>
      </c>
      <c r="K472" s="153" t="s">
        <v>7580</v>
      </c>
      <c r="L472" s="153"/>
      <c r="M472" s="153" t="s">
        <v>7578</v>
      </c>
      <c r="N472" s="108"/>
      <c r="O472" s="108"/>
      <c r="P472" s="108"/>
      <c r="Q472" s="108"/>
      <c r="R472" s="108"/>
      <c r="S472" s="108"/>
      <c r="T472" s="108"/>
      <c r="U472" s="108"/>
      <c r="V472" s="108"/>
      <c r="W472" s="108"/>
      <c r="X472" s="108"/>
      <c r="Y472" s="108"/>
      <c r="Z472" s="108"/>
      <c r="AA472" s="108"/>
      <c r="AB472" s="108"/>
      <c r="AC472" s="108"/>
      <c r="AD472" s="108">
        <v>1</v>
      </c>
      <c r="AE472" s="108"/>
      <c r="AF472" s="208" t="e">
        <f>VLOOKUP(MATCH(1,U472:AD472,0),#REF!,2,0)</f>
        <v>#REF!</v>
      </c>
      <c r="AG472" s="245"/>
      <c r="AH472" s="12"/>
      <c r="AI472" s="147"/>
      <c r="AJ472" s="148"/>
      <c r="AK472" s="89"/>
    </row>
    <row r="473" spans="1:37" ht="91" hidden="1" x14ac:dyDescent="0.35">
      <c r="A473" s="53">
        <v>346</v>
      </c>
      <c r="B473" s="53" t="s">
        <v>778</v>
      </c>
      <c r="C473" s="53" t="s">
        <v>7461</v>
      </c>
      <c r="D473" s="89" t="s">
        <v>104</v>
      </c>
      <c r="E473" s="89"/>
      <c r="F473" s="89" t="s">
        <v>779</v>
      </c>
      <c r="G473" s="119" t="s">
        <v>7460</v>
      </c>
      <c r="H473" s="119"/>
      <c r="I473" s="108" t="s">
        <v>104</v>
      </c>
      <c r="J473" s="195" t="s">
        <v>50</v>
      </c>
      <c r="K473" s="153" t="s">
        <v>7581</v>
      </c>
      <c r="L473" s="243"/>
      <c r="M473" s="153" t="s">
        <v>7582</v>
      </c>
      <c r="N473" s="108"/>
      <c r="O473" s="108"/>
      <c r="P473" s="108"/>
      <c r="Q473" s="108"/>
      <c r="R473" s="108"/>
      <c r="S473" s="108"/>
      <c r="T473" s="108"/>
      <c r="U473" s="108"/>
      <c r="V473" s="108"/>
      <c r="W473" s="108"/>
      <c r="X473" s="108"/>
      <c r="Y473" s="108"/>
      <c r="Z473" s="108"/>
      <c r="AA473" s="108"/>
      <c r="AB473" s="108"/>
      <c r="AC473" s="108"/>
      <c r="AD473" s="108"/>
      <c r="AE473" s="108"/>
      <c r="AF473" s="208" t="e">
        <f>VLOOKUP(MATCH(1,U473:AD473,0),#REF!,2,0)</f>
        <v>#N/A</v>
      </c>
      <c r="AG473" s="191"/>
      <c r="AH473" s="12"/>
      <c r="AI473" s="147"/>
      <c r="AJ473" s="148"/>
      <c r="AK473" s="89"/>
    </row>
    <row r="474" spans="1:37" x14ac:dyDescent="0.35">
      <c r="I474" s="2"/>
      <c r="M474" s="106"/>
    </row>
    <row r="475" spans="1:37" x14ac:dyDescent="0.35">
      <c r="I475" s="2"/>
      <c r="M475" s="106"/>
    </row>
    <row r="476" spans="1:37" x14ac:dyDescent="0.35">
      <c r="I476" s="2"/>
      <c r="M476" s="106"/>
    </row>
    <row r="477" spans="1:37" x14ac:dyDescent="0.35">
      <c r="I477" s="2"/>
      <c r="M477" s="106"/>
    </row>
  </sheetData>
  <sheetProtection formatCells="0" formatColumns="0" autoFilter="0"/>
  <autoFilter ref="A1:AL473" xr:uid="{6D7BAFEA-5A3C-43FD-85C8-CE1A838075D1}">
    <filterColumn colId="9">
      <filters>
        <filter val="COMPLETED &amp; APPROVED"/>
      </filters>
    </filterColumn>
  </autoFilter>
  <dataConsolidate/>
  <phoneticPr fontId="16" type="noConversion"/>
  <conditionalFormatting sqref="A474:E484">
    <cfRule type="colorScale" priority="79">
      <colorScale>
        <cfvo type="num" val="0"/>
        <cfvo type="num" val="1"/>
        <color rgb="FF92D050"/>
        <color rgb="FFFFEF9C"/>
      </colorScale>
    </cfRule>
    <cfRule type="colorScale" priority="78">
      <colorScale>
        <cfvo type="percent" val="0"/>
        <cfvo type="percent" val="100"/>
        <color rgb="FFFF7128"/>
        <color rgb="FFFFEF9C"/>
      </colorScale>
    </cfRule>
    <cfRule type="colorScale" priority="77">
      <colorScale>
        <cfvo type="percent" val="0"/>
        <cfvo type="percent" val="100"/>
        <color theme="5" tint="0.59999389629810485"/>
        <color rgb="FF00B050"/>
      </colorScale>
    </cfRule>
    <cfRule type="colorScale" priority="80">
      <colorScale>
        <cfvo type="min"/>
        <cfvo type="max"/>
        <color rgb="FFFF7128"/>
        <color rgb="FFFFEF9C"/>
      </colorScale>
    </cfRule>
  </conditionalFormatting>
  <conditionalFormatting sqref="A485:E1048576">
    <cfRule type="colorScale" priority="87">
      <colorScale>
        <cfvo type="num" val="0"/>
        <cfvo type="num" val="1"/>
        <color rgb="FF92D050"/>
        <color rgb="FFFFEF9C"/>
      </colorScale>
    </cfRule>
    <cfRule type="colorScale" priority="85">
      <colorScale>
        <cfvo type="percent" val="0"/>
        <cfvo type="percent" val="100"/>
        <color theme="5" tint="0.59999389629810485"/>
        <color rgb="FF00B050"/>
      </colorScale>
    </cfRule>
    <cfRule type="colorScale" priority="86">
      <colorScale>
        <cfvo type="percent" val="0"/>
        <cfvo type="percent" val="100"/>
        <color rgb="FFFF7128"/>
        <color rgb="FFFFEF9C"/>
      </colorScale>
    </cfRule>
    <cfRule type="colorScale" priority="88">
      <colorScale>
        <cfvo type="min"/>
        <cfvo type="max"/>
        <color rgb="FFFF7128"/>
        <color rgb="FFFFEF9C"/>
      </colorScale>
    </cfRule>
  </conditionalFormatting>
  <conditionalFormatting sqref="F474:H474 F475:I484 K474:M484">
    <cfRule type="colorScale" priority="68">
      <colorScale>
        <cfvo type="min"/>
        <cfvo type="max"/>
        <color rgb="FFFF7128"/>
        <color rgb="FFFFEF9C"/>
      </colorScale>
    </cfRule>
    <cfRule type="colorScale" priority="67">
      <colorScale>
        <cfvo type="num" val="0"/>
        <cfvo type="num" val="1"/>
        <color rgb="FF92D050"/>
        <color rgb="FFFFEF9C"/>
      </colorScale>
    </cfRule>
    <cfRule type="colorScale" priority="66">
      <colorScale>
        <cfvo type="percent" val="0"/>
        <cfvo type="percent" val="100"/>
        <color rgb="FFFF7128"/>
        <color rgb="FFFFEF9C"/>
      </colorScale>
    </cfRule>
    <cfRule type="colorScale" priority="65">
      <colorScale>
        <cfvo type="percent" val="0"/>
        <cfvo type="percent" val="100"/>
        <color theme="5" tint="0.59999389629810485"/>
        <color rgb="FF00B050"/>
      </colorScale>
    </cfRule>
  </conditionalFormatting>
  <conditionalFormatting sqref="F485:I1048576 K485:M1048576">
    <cfRule type="colorScale" priority="75">
      <colorScale>
        <cfvo type="num" val="0"/>
        <cfvo type="num" val="1"/>
        <color rgb="FF92D050"/>
        <color rgb="FFFFEF9C"/>
      </colorScale>
    </cfRule>
    <cfRule type="colorScale" priority="74">
      <colorScale>
        <cfvo type="percent" val="0"/>
        <cfvo type="percent" val="100"/>
        <color rgb="FFFF7128"/>
        <color rgb="FFFFEF9C"/>
      </colorScale>
    </cfRule>
    <cfRule type="colorScale" priority="76">
      <colorScale>
        <cfvo type="min"/>
        <cfvo type="max"/>
        <color rgb="FFFF7128"/>
        <color rgb="FFFFEF9C"/>
      </colorScale>
    </cfRule>
    <cfRule type="colorScale" priority="73">
      <colorScale>
        <cfvo type="percent" val="0"/>
        <cfvo type="percent" val="100"/>
        <color theme="5" tint="0.59999389629810485"/>
        <color rgb="FF00B050"/>
      </colorScale>
    </cfRule>
  </conditionalFormatting>
  <conditionalFormatting sqref="I343:I345">
    <cfRule type="colorScale" priority="24">
      <colorScale>
        <cfvo type="percent" val="0"/>
        <cfvo type="percent" val="100"/>
        <color theme="5" tint="0.59999389629810485"/>
        <color rgb="FF00B050"/>
      </colorScale>
    </cfRule>
    <cfRule type="colorScale" priority="25">
      <colorScale>
        <cfvo type="percent" val="0"/>
        <cfvo type="percent" val="100"/>
        <color rgb="FFFF7128"/>
        <color rgb="FFFFEF9C"/>
      </colorScale>
    </cfRule>
    <cfRule type="colorScale" priority="26">
      <colorScale>
        <cfvo type="num" val="0"/>
        <cfvo type="num" val="1"/>
        <color rgb="FF92D050"/>
        <color rgb="FFFFEF9C"/>
      </colorScale>
    </cfRule>
    <cfRule type="colorScale" priority="27">
      <colorScale>
        <cfvo type="min"/>
        <cfvo type="max"/>
        <color rgb="FFFF7128"/>
        <color rgb="FFFFEF9C"/>
      </colorScale>
    </cfRule>
  </conditionalFormatting>
  <conditionalFormatting sqref="I371">
    <cfRule type="colorScale" priority="20">
      <colorScale>
        <cfvo type="percent" val="0"/>
        <cfvo type="percent" val="100"/>
        <color theme="5" tint="0.59999389629810485"/>
        <color rgb="FF00B050"/>
      </colorScale>
    </cfRule>
    <cfRule type="colorScale" priority="21">
      <colorScale>
        <cfvo type="percent" val="0"/>
        <cfvo type="percent" val="100"/>
        <color rgb="FFFF7128"/>
        <color rgb="FFFFEF9C"/>
      </colorScale>
    </cfRule>
    <cfRule type="colorScale" priority="22">
      <colorScale>
        <cfvo type="num" val="0"/>
        <cfvo type="num" val="1"/>
        <color rgb="FF92D050"/>
        <color rgb="FFFFEF9C"/>
      </colorScale>
    </cfRule>
    <cfRule type="colorScale" priority="23">
      <colorScale>
        <cfvo type="min"/>
        <cfvo type="max"/>
        <color rgb="FFFF7128"/>
        <color rgb="FFFFEF9C"/>
      </colorScale>
    </cfRule>
  </conditionalFormatting>
  <conditionalFormatting sqref="I431">
    <cfRule type="colorScale" priority="19">
      <colorScale>
        <cfvo type="min"/>
        <cfvo type="max"/>
        <color rgb="FFFF7128"/>
        <color rgb="FFFFEF9C"/>
      </colorScale>
    </cfRule>
    <cfRule type="colorScale" priority="17">
      <colorScale>
        <cfvo type="percent" val="0"/>
        <cfvo type="percent" val="100"/>
        <color rgb="FFFF7128"/>
        <color rgb="FFFFEF9C"/>
      </colorScale>
    </cfRule>
    <cfRule type="colorScale" priority="16">
      <colorScale>
        <cfvo type="percent" val="0"/>
        <cfvo type="percent" val="100"/>
        <color theme="5" tint="0.59999389629810485"/>
        <color rgb="FF00B050"/>
      </colorScale>
    </cfRule>
    <cfRule type="colorScale" priority="18">
      <colorScale>
        <cfvo type="num" val="0"/>
        <cfvo type="num" val="1"/>
        <color rgb="FF92D050"/>
        <color rgb="FFFFEF9C"/>
      </colorScale>
    </cfRule>
  </conditionalFormatting>
  <conditionalFormatting sqref="N3:R3">
    <cfRule type="colorScale" priority="62">
      <colorScale>
        <cfvo type="percent" val="0"/>
        <cfvo type="percent" val="100"/>
        <color rgb="FFFFC000"/>
        <color theme="9"/>
      </colorScale>
    </cfRule>
  </conditionalFormatting>
  <conditionalFormatting sqref="N472:V472 N247:P247 R247:X247 N278:N279 N98:N99 P98:X99 P278:X279 N100:X105 N107:X110 N112:X141 N111:U111 W111:X111 N143:X171 N142:W142 AB266:AF266 Y266:Z266 N106:V106 X106 N172:P172 R172:S172 U172:X172 N41:W41 Y41:AB41 N42:X43 N45:X88 N90:X97 N89:T89 V89:X89 N44:T44 V44:X44 N280:X317 N319:X339 N341:X353 N355:X366 N354:W354 N340:V340 X340 N369:X455 X456 N456:V456 N368:U368 W368:X368 N367:W367 N318:T318 V318:X318 N457:X471 N248:X275 N473:X473 N277:X277 N276:U276 W276:X276 X472 W272:Y272 N173:X246 N2:AF40 Y267:AF473 Y42:AF85 Y91:AF91 Y93:AF265 Y90:AB90 AD90:AF90 Z86:AF86 Y87:AF89 Z92:AF92">
    <cfRule type="colorScale" priority="223">
      <colorScale>
        <cfvo type="percent" val="0"/>
        <cfvo type="percent" val="100"/>
        <color theme="5" tint="0.59999389629810485"/>
        <color rgb="FF00B050"/>
      </colorScale>
    </cfRule>
    <cfRule type="colorScale" priority="224">
      <colorScale>
        <cfvo type="percent" val="0"/>
        <cfvo type="percent" val="100"/>
        <color rgb="FFFF7128"/>
        <color rgb="FFFFEF9C"/>
      </colorScale>
    </cfRule>
  </conditionalFormatting>
  <conditionalFormatting sqref="O98:O99">
    <cfRule type="colorScale" priority="31">
      <colorScale>
        <cfvo type="min"/>
        <cfvo type="max"/>
        <color rgb="FFFF7128"/>
        <color rgb="FFFFEF9C"/>
      </colorScale>
    </cfRule>
    <cfRule type="colorScale" priority="28">
      <colorScale>
        <cfvo type="percent" val="0"/>
        <cfvo type="percent" val="100"/>
        <color theme="5" tint="0.59999389629810485"/>
        <color rgb="FF00B050"/>
      </colorScale>
    </cfRule>
    <cfRule type="colorScale" priority="29">
      <colorScale>
        <cfvo type="percent" val="0"/>
        <cfvo type="percent" val="100"/>
        <color rgb="FFFF7128"/>
        <color rgb="FFFFEF9C"/>
      </colorScale>
    </cfRule>
    <cfRule type="colorScale" priority="30">
      <colorScale>
        <cfvo type="num" val="0"/>
        <cfvo type="num" val="1"/>
        <color rgb="FF92D050"/>
        <color rgb="FFFFEF9C"/>
      </colorScale>
    </cfRule>
  </conditionalFormatting>
  <conditionalFormatting sqref="O278:O279">
    <cfRule type="colorScale" priority="34">
      <colorScale>
        <cfvo type="num" val="0"/>
        <cfvo type="num" val="1"/>
        <color rgb="FF92D050"/>
        <color rgb="FFFFEF9C"/>
      </colorScale>
    </cfRule>
    <cfRule type="colorScale" priority="35">
      <colorScale>
        <cfvo type="min"/>
        <cfvo type="max"/>
        <color rgb="FFFF7128"/>
        <color rgb="FFFFEF9C"/>
      </colorScale>
    </cfRule>
    <cfRule type="colorScale" priority="32">
      <colorScale>
        <cfvo type="percent" val="0"/>
        <cfvo type="percent" val="100"/>
        <color theme="5" tint="0.59999389629810485"/>
        <color rgb="FF00B050"/>
      </colorScale>
    </cfRule>
    <cfRule type="colorScale" priority="33">
      <colorScale>
        <cfvo type="percent" val="0"/>
        <cfvo type="percent" val="100"/>
        <color rgb="FFFF7128"/>
        <color rgb="FFFFEF9C"/>
      </colorScale>
    </cfRule>
  </conditionalFormatting>
  <conditionalFormatting sqref="U106:V106 X106:AF106 U142:W142 Y142:AF142 U107:AF110 U111 W111:AF111 AB266:AF266 U266:Z266 Y367:AF367 U367:W367 U276 W276:AF276 U340:V340 U354:W354 Y354:AF354 U368 W368:AF368 X456:AF456 U456:V456 AF89:AF116 U112:AF141 AF140:AF144 U267:AF275 U277:AF339 X340:AF340 U341:AF353 AF350:AF357 U355:AF366 U369:AF455 AF421:AF461 U143:AF265 U457:AF1048576 V44:AF44 U45:AF85 U86:X86 U87:AF88 U90:AB90 AD90:AF90 U91:AF91 U93:AF105 U92:X92 U1:AF43 Z86:AF86 V89:AF89 Z92:AF92">
    <cfRule type="colorScale" priority="5">
      <colorScale>
        <cfvo type="num" val="0"/>
        <cfvo type="num" val="1"/>
        <color rgb="FFFF7128"/>
        <color rgb="FFFFEF9C"/>
      </colorScale>
    </cfRule>
  </conditionalFormatting>
  <conditionalFormatting sqref="U472:V472 U107:AF110 U111 W111:AF111 AB266:AF266 U266:Z266 X472:AF472 U142:W142 Y142:AF142 U106:V106 X106:AF106 U354:W354 Y354:AF354 U340:V340 U276 W276:AF276 X456:AF456 U456:V456 U368 W368:AF368 Y367:AF367 U367:W367 AF89:AF116 U112:AF141 AF140:AF144 U143:AF265 U473:AF473 AF471:AF472 U267:AF275 U277:AF339 X340:AF340 U341:AF353 AF350:AF357 U355:AF366 U369:AF455 AF421:AF461 U457:AF471 U2:AF43 U45:AF85 U87:AF88 U91:AF91 U93:AF105 U92:X92 U90:AB90 AD90:AF90 U86:X86 V44:AF44 Z86:AF86 V89:AF89 Z92:AF92">
    <cfRule type="colorScale" priority="329">
      <colorScale>
        <cfvo type="num" val="0"/>
        <cfvo type="num" val="1"/>
        <color rgb="FFFFC000"/>
        <color rgb="FF00B050"/>
      </colorScale>
    </cfRule>
    <cfRule type="colorScale" priority="330">
      <colorScale>
        <cfvo type="percent" val="0"/>
        <cfvo type="percent" val="100"/>
        <color rgb="FFFFC000"/>
        <color rgb="FF00B050"/>
      </colorScale>
    </cfRule>
  </conditionalFormatting>
  <conditionalFormatting sqref="W36:W37 W41:W42">
    <cfRule type="colorScale" priority="11">
      <colorScale>
        <cfvo type="min"/>
        <cfvo type="max"/>
        <color rgb="FFFF7128"/>
        <color rgb="FFFFEF9C"/>
      </colorScale>
    </cfRule>
    <cfRule type="colorScale" priority="10">
      <colorScale>
        <cfvo type="num" val="0"/>
        <cfvo type="num" val="1"/>
        <color rgb="FF92D050"/>
        <color rgb="FFFFEF9C"/>
      </colorScale>
    </cfRule>
  </conditionalFormatting>
  <conditionalFormatting sqref="W79">
    <cfRule type="colorScale" priority="15">
      <colorScale>
        <cfvo type="min"/>
        <cfvo type="max"/>
        <color rgb="FFFF7128"/>
        <color rgb="FFFFEF9C"/>
      </colorScale>
    </cfRule>
    <cfRule type="colorScale" priority="14">
      <colorScale>
        <cfvo type="num" val="0"/>
        <cfvo type="num" val="1"/>
        <color rgb="FF92D050"/>
        <color rgb="FFFFEF9C"/>
      </colorScale>
    </cfRule>
  </conditionalFormatting>
  <conditionalFormatting sqref="W267">
    <cfRule type="colorScale" priority="13">
      <colorScale>
        <cfvo type="min"/>
        <cfvo type="max"/>
        <color rgb="FFFF7128"/>
        <color rgb="FFFFEF9C"/>
      </colorScale>
    </cfRule>
    <cfRule type="colorScale" priority="12">
      <colorScale>
        <cfvo type="num" val="0"/>
        <cfvo type="num" val="1"/>
        <color rgb="FF92D050"/>
        <color rgb="FFFFEF9C"/>
      </colorScale>
    </cfRule>
  </conditionalFormatting>
  <conditionalFormatting sqref="W272:X272">
    <cfRule type="colorScale" priority="7">
      <colorScale>
        <cfvo type="min"/>
        <cfvo type="max"/>
        <color rgb="FFFF7128"/>
        <color rgb="FFFFEF9C"/>
      </colorScale>
    </cfRule>
    <cfRule type="colorScale" priority="6">
      <colorScale>
        <cfvo type="num" val="0"/>
        <cfvo type="num" val="1"/>
        <color rgb="FF92D050"/>
        <color rgb="FFFFEF9C"/>
      </colorScale>
    </cfRule>
  </conditionalFormatting>
  <conditionalFormatting sqref="W1:AF1">
    <cfRule type="colorScale" priority="36">
      <colorScale>
        <cfvo type="num" val="0"/>
        <cfvo type="num" val="1"/>
        <color rgb="FF92D050"/>
        <color rgb="FFFFEF9C"/>
      </colorScale>
    </cfRule>
    <cfRule type="colorScale" priority="37">
      <colorScale>
        <cfvo type="min"/>
        <cfvo type="max"/>
        <color rgb="FFFF7128"/>
        <color rgb="FFFFEF9C"/>
      </colorScale>
    </cfRule>
  </conditionalFormatting>
  <conditionalFormatting sqref="X472">
    <cfRule type="colorScale" priority="9">
      <colorScale>
        <cfvo type="min"/>
        <cfvo type="max"/>
        <color rgb="FFFF7128"/>
        <color rgb="FFFFEF9C"/>
      </colorScale>
    </cfRule>
    <cfRule type="colorScale" priority="8">
      <colorScale>
        <cfvo type="num" val="0"/>
        <cfvo type="num" val="1"/>
        <color rgb="FF92D050"/>
        <color rgb="FFFFEF9C"/>
      </colorScale>
    </cfRule>
  </conditionalFormatting>
  <conditionalFormatting sqref="AA461:AB461 N247:P247 R247:V247 N278:N279 N100:V110 N112:V171 N111:U111 W111 N172:P172 R172:S172 U172:V172 N98:N99 P98:V99 P278:V279 N248:V275 N277:V277 N276:U276 W276 N1:V43 N45:V88 N90:V97 N89:T89 V89 AC89 N44:T44 V44 AB44 U461:X461 N173:V246 N280:V317 N319:V367 N369:V455 N457:V1048576 N456:U456 N368:U368 W368 N318:T318 V318">
    <cfRule type="colorScale" priority="155">
      <colorScale>
        <cfvo type="num" val="0"/>
        <cfvo type="num" val="1"/>
        <color rgb="FF92D050"/>
        <color rgb="FFFFEF9C"/>
      </colorScale>
    </cfRule>
    <cfRule type="colorScale" priority="156">
      <colorScale>
        <cfvo type="min"/>
        <cfvo type="max"/>
        <color rgb="FFFF7128"/>
        <color rgb="FFFFEF9C"/>
      </colorScale>
    </cfRule>
  </conditionalFormatting>
  <conditionalFormatting sqref="AF91">
    <cfRule type="colorScale" priority="1">
      <colorScale>
        <cfvo type="num" val="0"/>
        <cfvo type="num" val="1"/>
        <color rgb="FF92D050"/>
        <color rgb="FFFFEF9C"/>
      </colorScale>
    </cfRule>
    <cfRule type="colorScale" priority="2">
      <colorScale>
        <cfvo type="min"/>
        <cfvo type="max"/>
        <color rgb="FFFF7128"/>
        <color rgb="FFFFEF9C"/>
      </colorScale>
    </cfRule>
  </conditionalFormatting>
  <conditionalFormatting sqref="AG474:AG1048576">
    <cfRule type="colorScale" priority="46">
      <colorScale>
        <cfvo type="percent" val="0"/>
        <cfvo type="percent" val="100"/>
        <color theme="5" tint="0.59999389629810485"/>
        <color rgb="FF00B050"/>
      </colorScale>
    </cfRule>
    <cfRule type="colorScale" priority="47">
      <colorScale>
        <cfvo type="percent" val="0"/>
        <cfvo type="percent" val="100"/>
        <color rgb="FFFF7128"/>
        <color rgb="FFFFEF9C"/>
      </colorScale>
    </cfRule>
    <cfRule type="colorScale" priority="48">
      <colorScale>
        <cfvo type="num" val="0"/>
        <cfvo type="num" val="1"/>
        <color rgb="FF92D050"/>
        <color rgb="FFFFEF9C"/>
      </colorScale>
    </cfRule>
    <cfRule type="colorScale" priority="49">
      <colorScale>
        <cfvo type="min"/>
        <cfvo type="max"/>
        <color rgb="FFFF7128"/>
        <color rgb="FFFFEF9C"/>
      </colorScale>
    </cfRule>
  </conditionalFormatting>
  <hyperlinks>
    <hyperlink ref="AG246" r:id="rId1" xr:uid="{D957ECFF-EC8F-405D-9C3C-F407318F28DA}"/>
    <hyperlink ref="AG248" r:id="rId2" xr:uid="{1884A002-9FCC-4DAD-B90E-8D4DF74D0E53}"/>
    <hyperlink ref="AG341" r:id="rId3" xr:uid="{05A92707-23C4-436E-ACA1-1B179CE3956B}"/>
    <hyperlink ref="AG249" r:id="rId4" xr:uid="{50DB23CF-3831-49D0-B7EF-E021102D4312}"/>
    <hyperlink ref="AG250" r:id="rId5" xr:uid="{A701DD7E-50C8-48CD-B28B-2FAE32D9FB69}"/>
    <hyperlink ref="AG251" r:id="rId6" xr:uid="{412965F3-467C-46CE-AFC3-DD552D188E5E}"/>
    <hyperlink ref="AG252" r:id="rId7" xr:uid="{0648BD7D-638D-4966-9491-A041CC2C3390}"/>
    <hyperlink ref="AG254" r:id="rId8" xr:uid="{80D1EA42-E916-49B6-B01F-86391FF2F1F0}"/>
    <hyperlink ref="AG255" r:id="rId9" xr:uid="{8D30D7F0-FD18-4C1E-9657-2765A228E6C4}"/>
    <hyperlink ref="AG256" r:id="rId10" xr:uid="{804BB4D4-6188-48CE-B118-C4451FB36880}"/>
    <hyperlink ref="AG257" r:id="rId11" xr:uid="{4E8BAB0F-77FA-4596-B053-50E73CB43470}"/>
    <hyperlink ref="AG258" r:id="rId12" xr:uid="{DD823895-D640-4A71-8109-A89FB2D9E887}"/>
    <hyperlink ref="AG259" r:id="rId13" xr:uid="{91F0752C-FE33-4DB7-87C1-146EDE6B584C}"/>
    <hyperlink ref="AG260" r:id="rId14" xr:uid="{D8CF4BBD-2DE9-41FE-8C36-72BC2C091EFA}"/>
    <hyperlink ref="AG261" r:id="rId15" xr:uid="{E3C7CDCE-6091-4A0D-8136-E69CF33440EE}"/>
    <hyperlink ref="AG263" r:id="rId16" xr:uid="{F8B3372D-3B66-4E8B-B30C-D2CF303C55D3}"/>
    <hyperlink ref="AG264" r:id="rId17" xr:uid="{3F1503FA-9738-4E3D-8B52-029ABEDAAD36}"/>
    <hyperlink ref="AG266" r:id="rId18" xr:uid="{0767E911-1128-4993-99E7-E8626240BBCF}"/>
    <hyperlink ref="AG267" r:id="rId19" xr:uid="{45308670-663F-43DC-87DF-2098FDF186FD}"/>
    <hyperlink ref="AG253" r:id="rId20" xr:uid="{95DE4CDF-7807-4B55-82D7-B0E1F64BF43F}"/>
    <hyperlink ref="AG270" r:id="rId21" xr:uid="{8411FF72-B293-4B6E-9CF8-09890C55DEF4}"/>
    <hyperlink ref="AG271" r:id="rId22" xr:uid="{AF923F5E-4A58-42B9-8098-5C2BD62F1FB6}"/>
    <hyperlink ref="AG272" r:id="rId23" xr:uid="{A7E6B59D-E949-4665-896C-296BA13B1F73}"/>
    <hyperlink ref="AG273" r:id="rId24" xr:uid="{DC96EB67-FBA9-406D-8BB8-8A792ACD1D40}"/>
    <hyperlink ref="AG274" r:id="rId25" xr:uid="{C80B6280-09EF-4C1E-BBBF-0B11DF503627}"/>
    <hyperlink ref="AG275" r:id="rId26" xr:uid="{B128F9A8-5AFE-41E5-9002-D3869A3DE23E}"/>
    <hyperlink ref="AG276" r:id="rId27" xr:uid="{0F184E16-0C49-4447-81F7-7297F9622DA4}"/>
    <hyperlink ref="AG278" r:id="rId28" xr:uid="{A05F2E44-08B3-41B3-B643-C7A17EE1859E}"/>
    <hyperlink ref="AG280" r:id="rId29" xr:uid="{688DAFA6-9C94-411C-8BA9-71C6848D7088}"/>
    <hyperlink ref="AG281" r:id="rId30" xr:uid="{A77D2C35-1D6C-449E-99A5-E42823192DFF}"/>
    <hyperlink ref="AG282" r:id="rId31" xr:uid="{EEA867DB-B1CB-44D9-B58D-BFA20366A81C}"/>
    <hyperlink ref="AG342" r:id="rId32" xr:uid="{512D4D52-C002-466A-B21A-FF120C99C3E1}"/>
    <hyperlink ref="AG284" r:id="rId33" xr:uid="{59741D99-59F4-4FA8-BD13-0FA8C452BCE5}"/>
    <hyperlink ref="AG287" r:id="rId34" xr:uid="{FDDED207-15E1-46B1-989C-2EAE72C6D122}"/>
    <hyperlink ref="AG288" r:id="rId35" xr:uid="{5207044A-D7ED-44A7-8277-86E5402B8B0B}"/>
    <hyperlink ref="AG289" r:id="rId36" xr:uid="{D0AFD531-B534-40E2-8B2C-293DFB530205}"/>
    <hyperlink ref="AG290" r:id="rId37" xr:uid="{B491B48E-203A-4060-BA5F-E9830D4FE44B}"/>
    <hyperlink ref="AG291" r:id="rId38" xr:uid="{0F95C218-B3B7-4DC1-837F-B37769DDF5E9}"/>
    <hyperlink ref="AG292" r:id="rId39" xr:uid="{36A794C7-DA93-441E-9CCB-50532B919100}"/>
    <hyperlink ref="AG293" r:id="rId40" xr:uid="{C741CFA0-FEF4-45E5-8E29-678D37E07AD6}"/>
    <hyperlink ref="AG295" r:id="rId41" xr:uid="{4D679905-5862-4F14-B65E-680B09662B99}"/>
    <hyperlink ref="AG296" r:id="rId42" xr:uid="{7C3A65EE-262C-44A7-A9CF-BECE52780751}"/>
    <hyperlink ref="AG297" r:id="rId43" xr:uid="{9618C1C4-4851-4175-8DED-2B780A1532CC}"/>
    <hyperlink ref="AG298" r:id="rId44" xr:uid="{E7AB731E-B5D3-49B8-AC4E-B016DFFFAEA5}"/>
    <hyperlink ref="AG300" r:id="rId45" xr:uid="{14D079C7-1B76-46FE-A18D-D2B88F3EDCE3}"/>
    <hyperlink ref="AG303" r:id="rId46" xr:uid="{FCABC3F9-11A5-4D95-ABF5-A46850C15D55}"/>
    <hyperlink ref="AG306" r:id="rId47" xr:uid="{69A431CD-0A23-4E23-8225-68845E3642B6}"/>
    <hyperlink ref="AG304" r:id="rId48" xr:uid="{725A6B86-EE9E-4024-939B-D1EF638E1BCB}"/>
    <hyperlink ref="AG307" r:id="rId49" xr:uid="{35C9B28F-8C64-4A80-BD59-71D33F8DA52A}"/>
    <hyperlink ref="AG308" r:id="rId50" xr:uid="{B2AA9B58-8AB3-4B4B-A79E-EAAA0A7599E0}"/>
    <hyperlink ref="AG309" r:id="rId51" xr:uid="{7EEAE568-2FA2-4946-B879-C76768DFC283}"/>
    <hyperlink ref="AG311" r:id="rId52" xr:uid="{31220256-EAFB-47A8-8921-24BDF64571F9}"/>
    <hyperlink ref="AG312" r:id="rId53" xr:uid="{962BB15F-BED4-4259-86AD-9B604C3410F8}"/>
    <hyperlink ref="AG313" r:id="rId54" xr:uid="{603DDDDA-FB64-41A0-B4A0-2D9D50A9DD9C}"/>
    <hyperlink ref="AG314" r:id="rId55" xr:uid="{C2468C01-CC7F-4061-9AC3-8C0DA4299F72}"/>
    <hyperlink ref="AG315" r:id="rId56" xr:uid="{4DBA609C-FC97-4AF6-ABC0-0E735556FE0C}"/>
    <hyperlink ref="AG316" r:id="rId57" xr:uid="{58BE1F7E-3F25-46F4-9294-91BD94D286ED}"/>
    <hyperlink ref="AG317" r:id="rId58" xr:uid="{D7EE1265-08CF-4588-A13C-30DADAF353C9}"/>
    <hyperlink ref="AG318" r:id="rId59" xr:uid="{5DEF92AF-5DDE-4C79-B326-03E4515233A3}"/>
    <hyperlink ref="AG319" r:id="rId60" xr:uid="{9017AB76-0EB0-495B-AEE3-4F659F42BF57}"/>
    <hyperlink ref="AG320" r:id="rId61" xr:uid="{6EC57A7B-DD45-431A-AD24-8F07BF6D21D0}"/>
    <hyperlink ref="AG321" r:id="rId62" xr:uid="{8C2CED21-1C26-49A5-9919-80FB74C62A12}"/>
    <hyperlink ref="AG322" r:id="rId63" xr:uid="{D344E5B6-0633-4307-BF42-A970EE408CF0}"/>
    <hyperlink ref="AG323" r:id="rId64" xr:uid="{59BFC8E1-8EBB-45AB-A58D-A82C7021E57D}"/>
    <hyperlink ref="AG324" r:id="rId65" xr:uid="{C429BF80-00FB-4D09-971A-30BC250C4077}"/>
    <hyperlink ref="AG325" r:id="rId66" xr:uid="{C188D29A-A855-454E-B49D-BEDE04D9DCC0}"/>
    <hyperlink ref="AG326" r:id="rId67" xr:uid="{0A7EEAEE-C0B5-451C-ADA7-4D356744EC51}"/>
    <hyperlink ref="AG327" r:id="rId68" xr:uid="{060864CE-C90A-4208-A8C5-3CD6BA15A367}"/>
    <hyperlink ref="AG328" r:id="rId69" xr:uid="{14015557-EE5B-4837-B71A-7863F233D916}"/>
    <hyperlink ref="AG329" r:id="rId70" xr:uid="{A645D20A-4D78-46F3-A8C5-92CE3492E600}"/>
    <hyperlink ref="AG330" r:id="rId71" xr:uid="{637033CF-4F27-4EB3-BF15-73520C8A8B7A}"/>
    <hyperlink ref="AG332" r:id="rId72" xr:uid="{B6174472-E358-451D-B8CB-1A784CDED788}"/>
    <hyperlink ref="AG333" r:id="rId73" xr:uid="{87260401-1BF0-45AA-BCA5-4301BDFD2215}"/>
    <hyperlink ref="AG335" r:id="rId74" xr:uid="{8299BB37-5DBB-4AE9-BAC6-011554CDA48D}"/>
    <hyperlink ref="AG334" r:id="rId75" xr:uid="{81193B43-DBCE-448F-8C77-FF05C6CE2B22}"/>
    <hyperlink ref="AG336" r:id="rId76" xr:uid="{D4C5AC87-BBFF-438C-B4A7-E016686298C3}"/>
    <hyperlink ref="AG337" r:id="rId77" xr:uid="{9A1D7A31-4387-483A-B67C-007253A941EB}"/>
    <hyperlink ref="AG339" r:id="rId78" xr:uid="{8C83ED4B-6CAD-48CF-9A9B-6E14A13EC019}"/>
    <hyperlink ref="AG268" r:id="rId79" xr:uid="{BDAC1174-D496-4729-8F76-D6EC8BEFBFE8}"/>
    <hyperlink ref="AG365" r:id="rId80" xr:uid="{939381DD-1884-4D43-8189-7D83E0CE712C}"/>
    <hyperlink ref="AG366" r:id="rId81" xr:uid="{6521047D-C8CC-44CA-A2CF-F5BD8EDFAD59}"/>
    <hyperlink ref="AG367" r:id="rId82" xr:uid="{5DBCE6CD-97DF-4B27-BA46-F56ECC64F1A3}"/>
    <hyperlink ref="AG368" r:id="rId83" xr:uid="{8B29E1A5-0DC9-47A2-B1C8-222259CE4685}"/>
    <hyperlink ref="AG369" r:id="rId84" xr:uid="{6FB550BA-6F6E-46EF-B8CF-8D0A6D0B1EF2}"/>
    <hyperlink ref="AG371" r:id="rId85" xr:uid="{B15F320D-4683-4B64-92E2-F9E1B11AC77E}"/>
    <hyperlink ref="AG372" r:id="rId86" xr:uid="{70B9CE1F-EBEB-4866-B440-A8643DAF5020}"/>
    <hyperlink ref="AG374" r:id="rId87" xr:uid="{F97AA04E-C752-4CE5-971B-EB152005EE3C}"/>
    <hyperlink ref="AG377" r:id="rId88" xr:uid="{21F88547-558A-47DC-A948-6EEE23443AC6}"/>
    <hyperlink ref="AG379" r:id="rId89" xr:uid="{FA75704B-7ED8-4453-B927-9BFB9414920F}"/>
    <hyperlink ref="AG381" r:id="rId90" xr:uid="{B69A5688-6D26-4278-973C-6D4FB88E7E61}"/>
    <hyperlink ref="AG41" r:id="rId91" xr:uid="{854E669E-E366-45AD-9535-D763184B5A6B}"/>
    <hyperlink ref="AG42" r:id="rId92" xr:uid="{E0FB9BAE-ABA7-4554-B8BA-CD4E28109EDA}"/>
    <hyperlink ref="AG43" r:id="rId93" xr:uid="{BB98A1E3-4B7B-4C1D-A2EF-DBF45A139B35}"/>
    <hyperlink ref="AG44" r:id="rId94" xr:uid="{9E43851F-FEFC-4979-8574-9C273B907917}"/>
    <hyperlink ref="AG45" r:id="rId95" xr:uid="{CCC761BA-A346-49A9-A3E3-ECE05FE25240}"/>
    <hyperlink ref="AG46" r:id="rId96" xr:uid="{3F535B68-40C4-4469-8FB0-6510E072103A}"/>
    <hyperlink ref="AG47" r:id="rId97" xr:uid="{BF266AF1-FF0C-4151-BBF9-E61A22C3590B}"/>
    <hyperlink ref="AG48" r:id="rId98" xr:uid="{AC7DA051-7890-466B-B41D-6DB229B92412}"/>
    <hyperlink ref="AG49" r:id="rId99" xr:uid="{BF3958DF-3BCF-4895-BB69-61A4D412B1C7}"/>
    <hyperlink ref="AG50" r:id="rId100" xr:uid="{C9F92485-4F02-4C0C-A7F7-12A516AD6E2F}"/>
    <hyperlink ref="AG51" r:id="rId101" xr:uid="{B546D92D-40FB-476F-9036-291B75D9DF54}"/>
    <hyperlink ref="AG52" r:id="rId102" xr:uid="{32CA8F26-ABAF-4F31-A6C4-89CF99332033}"/>
    <hyperlink ref="AG53" r:id="rId103" xr:uid="{5A8D5206-09F6-454B-915E-89647B974F48}"/>
    <hyperlink ref="AG54" r:id="rId104" xr:uid="{B28FA750-D729-41AB-B107-D5D90234F3F4}"/>
    <hyperlink ref="AG55" r:id="rId105" xr:uid="{2C371B68-F334-427D-AD64-5C12BC73CFA9}"/>
    <hyperlink ref="AG56" r:id="rId106" xr:uid="{9722F695-3A6C-4B1C-8C90-BC49AE1A678C}"/>
    <hyperlink ref="AG58" r:id="rId107" xr:uid="{7EFB0086-DCBC-4AB3-B1DA-7A20A00BCAE3}"/>
    <hyperlink ref="AG59" r:id="rId108" xr:uid="{D3663A6B-4936-41C1-A43A-D42846AD94E8}"/>
    <hyperlink ref="AG60" r:id="rId109" xr:uid="{6D584D4D-6811-47BB-BD8C-56D762676DC0}"/>
    <hyperlink ref="AG61" r:id="rId110" xr:uid="{8F00DE34-3AB3-4394-B9E0-9729CB09C2BD}"/>
    <hyperlink ref="AG62" r:id="rId111" xr:uid="{76A22710-5D00-4516-A732-E8EA0F49154A}"/>
    <hyperlink ref="AG63" r:id="rId112" xr:uid="{33094A66-C6D0-4D49-8054-AA25CE108437}"/>
    <hyperlink ref="AG64" r:id="rId113" xr:uid="{6CF5DDE4-9FDD-4EB3-B3B1-C7D4F86A6736}"/>
    <hyperlink ref="AG65" r:id="rId114" xr:uid="{A86FDDDD-CFB2-402B-8B39-FE5EA44B7639}"/>
    <hyperlink ref="AG66" r:id="rId115" xr:uid="{90C54FAE-1C4F-4F1D-BFBD-901AC20150B5}"/>
    <hyperlink ref="AG67" r:id="rId116" xr:uid="{6869148C-0333-4A2D-8AF9-72B36AD785F4}"/>
    <hyperlink ref="AG68" r:id="rId117" xr:uid="{6F61E48A-E44D-45FA-9170-EC67B00C032C}"/>
    <hyperlink ref="AG69" r:id="rId118" xr:uid="{D71B0E52-0BAE-4A16-BC1E-254E4A5CD0A7}"/>
    <hyperlink ref="AG70" r:id="rId119" xr:uid="{82A1AEE3-0BE0-4A7B-BC35-70E3EE243605}"/>
    <hyperlink ref="AG71" r:id="rId120" xr:uid="{65717A77-05E5-4927-B277-1B975510DCE3}"/>
    <hyperlink ref="AG72" r:id="rId121" xr:uid="{E2B5CD7B-0AC7-4EDD-9622-933318F3E068}"/>
    <hyperlink ref="AG73" r:id="rId122" xr:uid="{FF2BEB71-1958-49AE-AF4C-38BB55CD3C38}"/>
    <hyperlink ref="AG74" r:id="rId123" xr:uid="{A541BFDF-274D-4441-A4C1-6153B7A0D784}"/>
    <hyperlink ref="AG76" r:id="rId124" xr:uid="{8E98E626-3B91-4F19-9B9C-A0F3CE005E0C}"/>
    <hyperlink ref="AG77" r:id="rId125" xr:uid="{C1B0FB25-65F7-4B90-86BD-2AD32175D78D}"/>
    <hyperlink ref="AG78" r:id="rId126" xr:uid="{0A6937ED-E8C0-4AD5-9CE1-36FFADD92F61}"/>
    <hyperlink ref="AG79" r:id="rId127" xr:uid="{159210DA-3987-4B37-BBEE-434B584492D4}"/>
    <hyperlink ref="AG80" r:id="rId128" xr:uid="{899706B9-10B8-4748-AED8-08463500EAE8}"/>
    <hyperlink ref="AG81" r:id="rId129" xr:uid="{6D006761-D580-4DAB-AC59-DE1B38A3BEEB}"/>
    <hyperlink ref="AG82" r:id="rId130" xr:uid="{E02F823E-74E7-4313-BB2D-CA8E2C07F93E}"/>
    <hyperlink ref="AG83" r:id="rId131" xr:uid="{5F11EB3F-2F59-482A-8931-3B6612EFD460}"/>
    <hyperlink ref="AG84" r:id="rId132" xr:uid="{D117DC0A-B78F-4CD7-AE5D-C2A1B1E0C325}"/>
    <hyperlink ref="AG85" r:id="rId133" xr:uid="{BBE2D0E3-C5DE-46B2-A34B-567120C8279B}"/>
    <hyperlink ref="AG92" r:id="rId134" xr:uid="{9811744B-6E1B-4980-8A92-9E222FC9A652}"/>
    <hyperlink ref="AG90" r:id="rId135" xr:uid="{07561CD6-49CC-4A53-816A-3D53D491EEB8}"/>
    <hyperlink ref="AG5" r:id="rId136" xr:uid="{51646288-FF79-4928-932D-3D94840FCFA6}"/>
    <hyperlink ref="AG344" r:id="rId137" xr:uid="{E3CB337B-FDD9-44C2-93EB-87F749C54D41}"/>
    <hyperlink ref="AG345" r:id="rId138" xr:uid="{546376F0-3CBB-42CE-8134-8975BF804FB4}"/>
    <hyperlink ref="AG360" r:id="rId139" xr:uid="{E475D33E-05A7-42DA-AAA0-ED1722AB11B8}"/>
    <hyperlink ref="AG346" r:id="rId140" xr:uid="{C7F38778-8EE3-44BA-B091-60FFE964F3DB}"/>
    <hyperlink ref="AG347" r:id="rId141" xr:uid="{F407A62B-1A15-4A3F-A21D-51F06A6396E7}"/>
    <hyperlink ref="AG349" r:id="rId142" xr:uid="{A15B703E-04F1-4E2B-B9F4-883F70362749}"/>
    <hyperlink ref="AG3" r:id="rId143" xr:uid="{D21192E9-78F6-44E0-BC5D-0ABBDC2FFD96}"/>
    <hyperlink ref="AG4" r:id="rId144" xr:uid="{5CB21D77-CA7A-4F2E-A0F3-E8F8DBA722AD}"/>
    <hyperlink ref="AG197" r:id="rId145" xr:uid="{6DB4F322-7AE9-4B71-AF32-349F9EEEFBD7}"/>
    <hyperlink ref="AG201" r:id="rId146" xr:uid="{CF80C5A2-195C-466A-9A59-E6F9512777B7}"/>
    <hyperlink ref="AG202" r:id="rId147" xr:uid="{8CD5FBAC-B64C-4FDA-B917-7DF5C1E9F68A}"/>
    <hyperlink ref="AG213" r:id="rId148" xr:uid="{0691A279-32C3-4908-A2C9-350607D8504A}"/>
    <hyperlink ref="AG214" r:id="rId149" xr:uid="{A5E8BA07-9234-4585-A3C6-C57452E84B06}"/>
    <hyperlink ref="AG235" r:id="rId150" xr:uid="{5600BB45-EC9B-4832-9778-518B647B0492}"/>
    <hyperlink ref="AG117" r:id="rId151" xr:uid="{4F649808-B58F-4EEB-8ED3-004B148794DB}"/>
    <hyperlink ref="AG118" r:id="rId152" xr:uid="{5A3029A1-7CE1-4F3D-9898-A0D7AF7796E5}"/>
    <hyperlink ref="AG119" r:id="rId153" xr:uid="{4153220D-2988-44CE-AA8B-3701EB929B62}"/>
    <hyperlink ref="AG121" r:id="rId154" xr:uid="{76546CB2-975F-48EA-B1B1-F751C1B9C32C}"/>
    <hyperlink ref="AG122" r:id="rId155" xr:uid="{A7B280B9-7247-4D25-A110-F30547AADA3D}"/>
    <hyperlink ref="AG123" r:id="rId156" xr:uid="{AECA42F3-A11A-40BA-BA34-C7CFA3D63698}"/>
    <hyperlink ref="AG124" r:id="rId157" xr:uid="{763F898E-366B-4AAB-B9A6-750BCDC602BC}"/>
    <hyperlink ref="AG125" r:id="rId158" xr:uid="{BDB82FCB-4D7C-472A-98B5-2A643D938606}"/>
    <hyperlink ref="AG132" r:id="rId159" xr:uid="{E2EFB70F-4513-401D-8261-B43EED11BF9E}"/>
    <hyperlink ref="AG133" r:id="rId160" xr:uid="{4A889DBE-14BC-48F2-9DC9-E7EA38230980}"/>
    <hyperlink ref="AG134" r:id="rId161" xr:uid="{724C3E21-ADD3-4052-8690-55A3FCABFAC1}"/>
    <hyperlink ref="AG135" r:id="rId162" xr:uid="{C0EAB765-49FF-4729-9EC4-C292F9277C25}"/>
    <hyperlink ref="AG136" r:id="rId163" xr:uid="{C57F3C86-8311-4B0A-8EE1-1F5B3F1093C8}"/>
    <hyperlink ref="AG137" r:id="rId164" xr:uid="{8799A5C8-9F26-4540-B222-D1E25D54292A}"/>
    <hyperlink ref="AG138" r:id="rId165" xr:uid="{2551A03C-C236-404F-B2DB-A9545FFC7619}"/>
    <hyperlink ref="AG139" r:id="rId166" xr:uid="{70516C16-33B8-44D2-AA4F-DD3D75FDC6CB}"/>
    <hyperlink ref="AG140" r:id="rId167" xr:uid="{FA23B014-8CFF-4219-89E3-923AC041A163}"/>
    <hyperlink ref="AG143" r:id="rId168" xr:uid="{6DA214BF-0878-45C5-A504-E0ED68D8567E}"/>
    <hyperlink ref="AG144" r:id="rId169" xr:uid="{9331041F-096E-46BC-BA62-1D20DC362D07}"/>
    <hyperlink ref="AG145" r:id="rId170" xr:uid="{A489D6E7-A82B-4440-9E89-934712187406}"/>
    <hyperlink ref="AG146" r:id="rId171" xr:uid="{FFA8C08C-9748-467D-A6D8-A74A54CB4467}"/>
    <hyperlink ref="AG147" r:id="rId172" xr:uid="{499B4EBB-CF8F-49F3-AE6F-2A85DD3787E9}"/>
    <hyperlink ref="AG120" r:id="rId173" xr:uid="{C19C861F-47B7-46C0-BFAC-C05680F38DA6}"/>
    <hyperlink ref="AG131" r:id="rId174" xr:uid="{3389078E-F1A3-4E5B-BF40-21FA0E57E9F1}"/>
    <hyperlink ref="AG130" r:id="rId175" xr:uid="{F3CA3F24-9159-4E73-BD16-8319B33224A3}"/>
    <hyperlink ref="AG129" r:id="rId176" xr:uid="{A3EB33D1-BDA0-41B4-887A-37D727ED3057}"/>
    <hyperlink ref="AG128" r:id="rId177" xr:uid="{250BEDBB-4192-4FC5-9B4B-AB063971582C}"/>
    <hyperlink ref="AG127" r:id="rId178" xr:uid="{5CC5D4A8-757E-482E-9C7A-F23A456773C5}"/>
    <hyperlink ref="AG126" r:id="rId179" xr:uid="{3CB9FEE5-606A-46E7-B1E3-42A3EE612A35}"/>
    <hyperlink ref="AG88" r:id="rId180" xr:uid="{B3C99388-4790-452B-81BA-F515333B3248}"/>
    <hyperlink ref="AG87" r:id="rId181" xr:uid="{EFC3D927-5F40-46AB-86ED-B3248AE36EDF}"/>
    <hyperlink ref="AG155" r:id="rId182" display="\\172.28.9.34\Artefacts_T-Fiber TNOC Tracker\IPMPLS\Primary NTP - T60,T61,T62.pdf" xr:uid="{5B10A4B6-80F2-44A4-A8EC-083E74BC9D0F}"/>
    <hyperlink ref="AG170:AG171" r:id="rId183" display="\\172.28.9.34\Artefacts_T-Fiber TNOC Tracker\IPMPLS\Primary NTP - T60,T61,T62.pdf" xr:uid="{1C8548DC-F16E-49A1-96C1-354076307A1E}"/>
    <hyperlink ref="AG163" r:id="rId184" xr:uid="{69CCB7EC-1905-40DB-8354-37B936DE5C6B}"/>
    <hyperlink ref="AG150" r:id="rId185" display="\\172.28.9.34\Artefacts_T-Fiber TNOC Tracker\IPMPLS\Primary NTP - T60,T61,T62.pdf" xr:uid="{86537C71-768A-4CEF-A087-CAC2E9CF393C}"/>
    <hyperlink ref="AG359" r:id="rId186" xr:uid="{327EA42B-830F-4899-9205-10BDAC7B51CF}"/>
    <hyperlink ref="AG358" r:id="rId187" xr:uid="{1DF28D51-B6FE-4A47-B3C5-F6A250405D64}"/>
    <hyperlink ref="AG279" r:id="rId188" xr:uid="{738D18ED-CC55-46FF-9105-F952D3A70F11}"/>
    <hyperlink ref="AG294" r:id="rId189" xr:uid="{9E10C988-2EF8-4C4D-977A-2404ABF23CA1}"/>
    <hyperlink ref="AG440" r:id="rId190" xr:uid="{DA84AE5A-1355-46C1-BF91-0BE65FD42C79}"/>
    <hyperlink ref="AG356" r:id="rId191" xr:uid="{41FB0261-AB07-41EE-A223-C2A941F7A1A5}"/>
    <hyperlink ref="AG361" r:id="rId192" xr:uid="{B0784ED7-D27F-457D-949A-AA093A5301A8}"/>
    <hyperlink ref="F179" r:id="rId193" xr:uid="{33761B82-15B5-4A64-8610-7BCFB6431F53}"/>
    <hyperlink ref="AG208" r:id="rId194" xr:uid="{35BB0D5F-FD2E-47BF-9B5B-1B779391CEA9}"/>
    <hyperlink ref="AG194" r:id="rId195" xr:uid="{4E1C39B5-1C41-4DFC-A17D-745E726C9709}"/>
    <hyperlink ref="AG188" r:id="rId196" xr:uid="{FFD6D737-0B66-4601-930B-670E1943F3CC}"/>
    <hyperlink ref="AG191" r:id="rId197" xr:uid="{8151E307-9C43-4B94-977E-F6B52D42ED43}"/>
    <hyperlink ref="AG190" r:id="rId198" xr:uid="{850CCE96-EAF7-4EBD-B53F-500A39FF6943}"/>
    <hyperlink ref="AG350" r:id="rId199" xr:uid="{D578A2B2-5A17-47E6-940C-C6058BA9CB11}"/>
    <hyperlink ref="AG469" r:id="rId200" xr:uid="{A2964D9A-4BD4-46C8-ABBD-95208975A3FC}"/>
    <hyperlink ref="AG470" r:id="rId201" xr:uid="{AF028AB8-5104-4E81-8D2F-CB7A2006EE37}"/>
    <hyperlink ref="AG283" r:id="rId202" xr:uid="{E9346CC4-3744-4005-BA53-7A8E84A073D9}"/>
    <hyperlink ref="AG285" r:id="rId203" xr:uid="{87C16D5D-26DD-4AAC-B458-5A19CB995A34}"/>
    <hyperlink ref="AG467" r:id="rId204" xr:uid="{BBBD45C3-382F-4A18-8B28-16E58D5591D1}"/>
    <hyperlink ref="AG343" r:id="rId205" xr:uid="{58EF960B-5153-478F-ABAA-D1983D41F119}"/>
    <hyperlink ref="AG299" r:id="rId206" xr:uid="{BEB01AE8-4EDE-4EF1-8F03-78301760C4CF}"/>
    <hyperlink ref="AG390" r:id="rId207" xr:uid="{E242D7E3-8BBA-4F75-8AB9-B6E913BF3C46}"/>
    <hyperlink ref="AG392" r:id="rId208" xr:uid="{6BE07B97-9325-4DD2-B91D-0343E61485B9}"/>
    <hyperlink ref="AG394" r:id="rId209" xr:uid="{C27B26FF-F7BA-494E-857F-36401E83CB15}"/>
    <hyperlink ref="AG395" r:id="rId210" xr:uid="{0EEFEB8A-2924-4537-BC0C-3A4F9EDFA5EA}"/>
    <hyperlink ref="AG396" r:id="rId211" xr:uid="{C462EEB0-F802-47EE-9622-304FD5263451}"/>
    <hyperlink ref="AG403" r:id="rId212" xr:uid="{5F81A9B0-DBD3-4B9F-BC9D-CBD7B85F300E}"/>
    <hyperlink ref="AG406" r:id="rId213" xr:uid="{93B6C038-8B8D-44AB-9FDE-346FDE5312BF}"/>
    <hyperlink ref="AG411" r:id="rId214" xr:uid="{746D9E93-D72A-4BB4-8891-76C752C1B29F}"/>
    <hyperlink ref="AG412" r:id="rId215" xr:uid="{D926BE68-813A-435C-9D69-DCA132CC2804}"/>
    <hyperlink ref="AG416" r:id="rId216" xr:uid="{5E7B8F89-A01F-4E63-BF83-310AE28B88B1}"/>
    <hyperlink ref="AG417" r:id="rId217" xr:uid="{65A2C8F5-1044-467D-9108-41F05F77EBBE}"/>
    <hyperlink ref="AG418" r:id="rId218" xr:uid="{A14C9D93-3B77-4E23-91F7-4DABA4BA4FA5}"/>
    <hyperlink ref="AG419" r:id="rId219" xr:uid="{4E0BD051-5812-44E7-A80C-6644F4DB04A1}"/>
    <hyperlink ref="AG420" r:id="rId220" xr:uid="{2555C57D-50C6-4C1E-A2D3-E8028431AC13}"/>
    <hyperlink ref="AG421" r:id="rId221" xr:uid="{28E32BB0-6EED-4566-99E0-93B07B0786A4}"/>
    <hyperlink ref="AG443" r:id="rId222" xr:uid="{C95668AC-FB92-47AB-839C-B3F337A3B078}"/>
    <hyperlink ref="AG449" r:id="rId223" xr:uid="{FBADAAC2-997D-4BED-818D-E1DDFD1920FA}"/>
    <hyperlink ref="AG462" r:id="rId224" xr:uid="{6EC89E7A-BBF8-421C-B00D-E191E3F57B67}"/>
    <hyperlink ref="AG39" r:id="rId225" xr:uid="{BFA70888-66AD-45BA-B701-1B2865232652}"/>
    <hyperlink ref="AG116" r:id="rId226" xr:uid="{93D22177-2DF1-4538-9C66-5D6560E261CE}"/>
    <hyperlink ref="AG113" r:id="rId227" xr:uid="{DDCA3997-BEE4-4010-8353-5FF8C826F138}"/>
    <hyperlink ref="AG286" r:id="rId228" xr:uid="{5F5D528B-8B42-4F18-AEE7-433F3E8A662B}"/>
    <hyperlink ref="AG340" r:id="rId229" xr:uid="{2053AF23-26A8-42AD-83AC-6FDEEE01D7DB}"/>
    <hyperlink ref="AG305" r:id="rId230" xr:uid="{4D308600-1789-40D3-8FDA-D7C8BAC634C9}"/>
    <hyperlink ref="AG338" r:id="rId231" xr:uid="{42DFA9E3-C2F1-474C-BDE7-9E7431E69CFE}"/>
    <hyperlink ref="AG393" r:id="rId232" xr:uid="{AF19128A-35F9-43D8-90F5-596D3E16C596}"/>
    <hyperlink ref="AG310" r:id="rId233" xr:uid="{5C2ED5E9-704D-4D90-B62C-B82671A6FB4A}"/>
    <hyperlink ref="AG192" r:id="rId234" xr:uid="{66713D16-1CEA-4843-A960-290FF84F0F5C}"/>
    <hyperlink ref="AG162" r:id="rId235" xr:uid="{EF221F92-F62D-4A6C-8ABF-327E044BE9A1}"/>
    <hyperlink ref="AG165" r:id="rId236" xr:uid="{DCB4F05A-CCEF-4080-AAAF-A81FEFF0BA88}"/>
  </hyperlinks>
  <pageMargins left="0.7" right="0.7" top="0.75" bottom="0.75" header="0.3" footer="0.3"/>
  <pageSetup orientation="portrait" r:id="rId237"/>
  <headerFooter>
    <oddFooter>&amp;L&amp;1#&amp;"Calibri"&amp;8&amp;K000000Sensitivity: LNT Construction Internal Use</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370EA76C-010E-4346-80E7-8AE59AB11C45}">
          <x14:formula1>
            <xm:f>'Data Val'!$A$1:$A$13</xm:f>
          </x14:formula1>
          <xm:sqref>C2:C473</xm:sqref>
        </x14:dataValidation>
        <x14:dataValidation type="list" allowBlank="1" showInputMessage="1" showErrorMessage="1" xr:uid="{EAC5C4E8-F0FE-40DD-90D9-93C2A97BFF50}">
          <x14:formula1>
            <xm:f>LOV!$A$3:$A$7</xm:f>
          </x14:formula1>
          <xm:sqref>J2:J473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5284D-FDC2-459A-8C7C-81356CF12FD0}">
  <dimension ref="A1:L7"/>
  <sheetViews>
    <sheetView workbookViewId="0">
      <selection activeCell="I11" sqref="I11"/>
    </sheetView>
  </sheetViews>
  <sheetFormatPr defaultColWidth="8.81640625" defaultRowHeight="14.5" x14ac:dyDescent="0.35"/>
  <cols>
    <col min="1" max="1" width="5.453125" customWidth="1"/>
    <col min="2" max="2" width="5.81640625" customWidth="1"/>
    <col min="6" max="6" width="6.81640625" customWidth="1"/>
    <col min="7" max="7" width="15.453125" customWidth="1"/>
    <col min="8" max="8" width="41" customWidth="1"/>
    <col min="9" max="9" width="35.81640625" customWidth="1"/>
  </cols>
  <sheetData>
    <row r="1" spans="1:12" ht="49.5" customHeight="1" x14ac:dyDescent="0.35">
      <c r="A1" s="169" t="s">
        <v>7277</v>
      </c>
      <c r="B1" s="170" t="s">
        <v>7278</v>
      </c>
      <c r="C1" s="170" t="s">
        <v>1</v>
      </c>
      <c r="D1" s="170" t="s">
        <v>7583</v>
      </c>
      <c r="E1" s="170" t="s">
        <v>7280</v>
      </c>
      <c r="F1" s="170" t="s">
        <v>7281</v>
      </c>
      <c r="G1" s="171" t="s">
        <v>7584</v>
      </c>
      <c r="H1" s="172" t="s">
        <v>7289</v>
      </c>
      <c r="I1" s="173" t="s">
        <v>7284</v>
      </c>
      <c r="J1" s="174" t="s">
        <v>7291</v>
      </c>
      <c r="K1" s="174" t="s">
        <v>7292</v>
      </c>
      <c r="L1" s="174" t="s">
        <v>7585</v>
      </c>
    </row>
    <row r="2" spans="1:12" ht="51.75" customHeight="1" x14ac:dyDescent="0.35">
      <c r="A2" s="175">
        <v>185</v>
      </c>
      <c r="B2" s="176" t="s">
        <v>1190</v>
      </c>
      <c r="C2" s="176" t="s">
        <v>14</v>
      </c>
      <c r="D2" s="177" t="s">
        <v>1191</v>
      </c>
      <c r="E2" s="176" t="s">
        <v>1192</v>
      </c>
      <c r="F2" s="176" t="s">
        <v>176</v>
      </c>
      <c r="G2" s="178" t="s">
        <v>7586</v>
      </c>
      <c r="H2" s="179" t="s">
        <v>1193</v>
      </c>
      <c r="I2" s="176" t="s">
        <v>48</v>
      </c>
      <c r="J2" s="176" t="s">
        <v>90</v>
      </c>
      <c r="K2" s="176" t="s">
        <v>90</v>
      </c>
      <c r="L2" s="180" t="s">
        <v>90</v>
      </c>
    </row>
    <row r="3" spans="1:12" ht="48" customHeight="1" x14ac:dyDescent="0.35">
      <c r="A3" s="122">
        <v>186</v>
      </c>
      <c r="B3" s="181" t="s">
        <v>1220</v>
      </c>
      <c r="C3" s="181" t="s">
        <v>14</v>
      </c>
      <c r="D3" s="182" t="s">
        <v>1217</v>
      </c>
      <c r="E3" s="182" t="s">
        <v>1221</v>
      </c>
      <c r="F3" s="181" t="s">
        <v>176</v>
      </c>
      <c r="G3" s="183" t="s">
        <v>7412</v>
      </c>
      <c r="H3" s="184" t="s">
        <v>1222</v>
      </c>
      <c r="I3" s="122" t="s">
        <v>48</v>
      </c>
      <c r="J3" s="181" t="s">
        <v>90</v>
      </c>
      <c r="K3" s="181" t="s">
        <v>90</v>
      </c>
      <c r="L3" s="180"/>
    </row>
    <row r="4" spans="1:12" ht="40.5" customHeight="1" x14ac:dyDescent="0.35">
      <c r="A4" s="185">
        <v>218</v>
      </c>
      <c r="B4" s="186" t="s">
        <v>1206</v>
      </c>
      <c r="C4" s="186" t="s">
        <v>14</v>
      </c>
      <c r="D4" s="187" t="s">
        <v>1155</v>
      </c>
      <c r="E4" s="186" t="s">
        <v>1207</v>
      </c>
      <c r="F4" s="186" t="s">
        <v>176</v>
      </c>
      <c r="G4" s="188" t="s">
        <v>7426</v>
      </c>
      <c r="H4" s="189" t="s">
        <v>1209</v>
      </c>
      <c r="I4" s="185" t="s">
        <v>48</v>
      </c>
      <c r="J4" s="186" t="s">
        <v>90</v>
      </c>
      <c r="K4" s="186" t="s">
        <v>90</v>
      </c>
      <c r="L4" s="180"/>
    </row>
    <row r="5" spans="1:12" ht="48.75" customHeight="1" x14ac:dyDescent="0.35">
      <c r="A5" s="185">
        <v>228</v>
      </c>
      <c r="B5" s="186" t="s">
        <v>1182</v>
      </c>
      <c r="C5" s="186" t="s">
        <v>14</v>
      </c>
      <c r="D5" s="186" t="s">
        <v>1183</v>
      </c>
      <c r="E5" s="186" t="s">
        <v>1184</v>
      </c>
      <c r="F5" s="186" t="s">
        <v>176</v>
      </c>
      <c r="G5" s="190" t="s">
        <v>7412</v>
      </c>
      <c r="H5" s="189" t="s">
        <v>1185</v>
      </c>
      <c r="I5" s="185" t="s">
        <v>48</v>
      </c>
      <c r="J5" s="186" t="s">
        <v>90</v>
      </c>
      <c r="K5" s="186" t="s">
        <v>90</v>
      </c>
      <c r="L5" s="180"/>
    </row>
    <row r="6" spans="1:12" ht="50.25" customHeight="1" x14ac:dyDescent="0.35">
      <c r="A6" s="185">
        <v>363</v>
      </c>
      <c r="B6" s="186" t="s">
        <v>1216</v>
      </c>
      <c r="C6" s="186" t="s">
        <v>14</v>
      </c>
      <c r="D6" s="187" t="s">
        <v>1217</v>
      </c>
      <c r="E6" s="187" t="s">
        <v>1218</v>
      </c>
      <c r="F6" s="186" t="s">
        <v>176</v>
      </c>
      <c r="G6" s="190" t="s">
        <v>7587</v>
      </c>
      <c r="H6" s="189" t="s">
        <v>1219</v>
      </c>
      <c r="I6" s="185" t="s">
        <v>48</v>
      </c>
      <c r="J6" s="186" t="s">
        <v>90</v>
      </c>
      <c r="K6" s="186" t="s">
        <v>90</v>
      </c>
      <c r="L6" s="180"/>
    </row>
    <row r="7" spans="1:12" ht="51.75" customHeight="1" x14ac:dyDescent="0.35">
      <c r="A7" s="185">
        <v>153</v>
      </c>
      <c r="B7" s="186" t="s">
        <v>1226</v>
      </c>
      <c r="C7" s="186" t="s">
        <v>14</v>
      </c>
      <c r="D7" s="187" t="s">
        <v>242</v>
      </c>
      <c r="E7" s="186" t="s">
        <v>1227</v>
      </c>
      <c r="F7" s="186" t="s">
        <v>176</v>
      </c>
      <c r="G7" s="188" t="s">
        <v>7588</v>
      </c>
      <c r="H7" s="189" t="s">
        <v>7589</v>
      </c>
      <c r="I7" s="185" t="s">
        <v>48</v>
      </c>
      <c r="J7" s="186" t="s">
        <v>90</v>
      </c>
      <c r="K7" s="186" t="s">
        <v>90</v>
      </c>
      <c r="L7" s="180"/>
    </row>
  </sheetData>
  <hyperlinks>
    <hyperlink ref="H2" r:id="rId1" xr:uid="{9341F1D8-1583-4B93-BBF3-040BD9F7C309}"/>
    <hyperlink ref="H3" r:id="rId2" xr:uid="{72BFD35F-6A05-48E4-8549-238CEAB94CD2}"/>
    <hyperlink ref="H4" r:id="rId3" xr:uid="{D5FDDC0A-388C-43F6-910F-E4E85F7A5D98}"/>
    <hyperlink ref="H5" r:id="rId4" xr:uid="{92E8E459-3FF3-4B7F-8D4B-B0F65F430303}"/>
    <hyperlink ref="H6" r:id="rId5" xr:uid="{F234A7A2-A94F-4538-8105-978D64E40371}"/>
    <hyperlink ref="H7" r:id="rId6" xr:uid="{5A8624CA-9B6B-4490-95EE-F4A0931B2A3F}"/>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9514-6509-4A90-9804-85450DBA4886}">
  <dimension ref="A1:K679"/>
  <sheetViews>
    <sheetView zoomScale="130" zoomScaleNormal="130" workbookViewId="0">
      <pane ySplit="1" topLeftCell="A2" activePane="bottomLeft" state="frozen"/>
      <selection pane="bottomLeft" activeCell="E14" sqref="E14"/>
    </sheetView>
  </sheetViews>
  <sheetFormatPr defaultColWidth="8.81640625" defaultRowHeight="14.5" x14ac:dyDescent="0.35"/>
  <cols>
    <col min="3" max="4" width="20.453125" style="77" customWidth="1"/>
    <col min="5" max="5" width="87.1796875" style="294" customWidth="1"/>
    <col min="6" max="6" width="15.453125" style="294" customWidth="1"/>
    <col min="7" max="7" width="15.1796875" style="77" bestFit="1" customWidth="1"/>
    <col min="8" max="8" width="27.81640625" style="77" bestFit="1" customWidth="1"/>
    <col min="9" max="9" width="27.81640625" style="77" customWidth="1"/>
    <col min="10" max="10" width="15.453125" bestFit="1" customWidth="1"/>
  </cols>
  <sheetData>
    <row r="1" spans="1:11" ht="29" x14ac:dyDescent="0.35">
      <c r="A1" s="288" t="s">
        <v>7590</v>
      </c>
      <c r="B1" s="296" t="s">
        <v>137</v>
      </c>
      <c r="C1" s="289" t="s">
        <v>1</v>
      </c>
      <c r="D1" s="289" t="s">
        <v>7591</v>
      </c>
      <c r="E1" s="289" t="s">
        <v>7592</v>
      </c>
      <c r="F1" s="289" t="s">
        <v>139</v>
      </c>
      <c r="G1" s="289" t="s">
        <v>147</v>
      </c>
      <c r="H1" s="289" t="s">
        <v>148</v>
      </c>
      <c r="I1" s="295" t="s">
        <v>85</v>
      </c>
      <c r="J1" s="296" t="s">
        <v>7593</v>
      </c>
      <c r="K1" s="296" t="s">
        <v>7594</v>
      </c>
    </row>
    <row r="2" spans="1:11" x14ac:dyDescent="0.35">
      <c r="A2" s="290">
        <v>1</v>
      </c>
      <c r="B2" s="290" t="s">
        <v>4391</v>
      </c>
      <c r="C2" s="273" t="s">
        <v>4392</v>
      </c>
      <c r="D2" s="273" t="s">
        <v>63</v>
      </c>
      <c r="E2" s="272" t="s">
        <v>4393</v>
      </c>
      <c r="F2" s="272" t="s">
        <v>186</v>
      </c>
      <c r="G2" s="273" t="s">
        <v>2208</v>
      </c>
      <c r="H2" s="273" t="s">
        <v>4394</v>
      </c>
      <c r="I2" s="273" t="s">
        <v>202</v>
      </c>
      <c r="J2" s="291"/>
      <c r="K2" s="291"/>
    </row>
    <row r="3" spans="1:11" x14ac:dyDescent="0.35">
      <c r="A3" s="290">
        <v>2</v>
      </c>
      <c r="B3" s="290" t="s">
        <v>4644</v>
      </c>
      <c r="C3" s="273" t="s">
        <v>4392</v>
      </c>
      <c r="D3" s="273" t="s">
        <v>63</v>
      </c>
      <c r="E3" s="272" t="s">
        <v>4645</v>
      </c>
      <c r="F3" s="272" t="s">
        <v>186</v>
      </c>
      <c r="G3" s="273" t="s">
        <v>2208</v>
      </c>
      <c r="H3" s="273" t="s">
        <v>4394</v>
      </c>
      <c r="I3" s="273" t="s">
        <v>202</v>
      </c>
      <c r="J3" s="291"/>
      <c r="K3" s="291"/>
    </row>
    <row r="4" spans="1:11" x14ac:dyDescent="0.35">
      <c r="A4" s="290">
        <v>3</v>
      </c>
      <c r="B4" s="290" t="s">
        <v>4874</v>
      </c>
      <c r="C4" s="273" t="s">
        <v>4392</v>
      </c>
      <c r="D4" s="273" t="s">
        <v>63</v>
      </c>
      <c r="E4" s="272" t="s">
        <v>4875</v>
      </c>
      <c r="F4" s="272" t="s">
        <v>186</v>
      </c>
      <c r="G4" s="273" t="s">
        <v>2208</v>
      </c>
      <c r="H4" s="273" t="s">
        <v>4394</v>
      </c>
      <c r="I4" s="273" t="s">
        <v>202</v>
      </c>
      <c r="J4" s="291"/>
      <c r="K4" s="291"/>
    </row>
    <row r="5" spans="1:11" x14ac:dyDescent="0.35">
      <c r="A5" s="290">
        <v>4</v>
      </c>
      <c r="B5" s="290" t="s">
        <v>5111</v>
      </c>
      <c r="C5" s="273" t="s">
        <v>4392</v>
      </c>
      <c r="D5" s="273" t="s">
        <v>63</v>
      </c>
      <c r="E5" s="272" t="s">
        <v>5112</v>
      </c>
      <c r="F5" s="272" t="s">
        <v>186</v>
      </c>
      <c r="G5" s="273" t="s">
        <v>2208</v>
      </c>
      <c r="H5" s="273" t="s">
        <v>4394</v>
      </c>
      <c r="I5" s="273" t="s">
        <v>202</v>
      </c>
      <c r="J5" s="291"/>
      <c r="K5" s="291"/>
    </row>
    <row r="6" spans="1:11" x14ac:dyDescent="0.35">
      <c r="A6" s="290">
        <v>5</v>
      </c>
      <c r="B6" s="290" t="s">
        <v>5338</v>
      </c>
      <c r="C6" s="273" t="s">
        <v>4392</v>
      </c>
      <c r="D6" s="273" t="s">
        <v>63</v>
      </c>
      <c r="E6" s="272" t="s">
        <v>5339</v>
      </c>
      <c r="F6" s="272" t="s">
        <v>186</v>
      </c>
      <c r="G6" s="273" t="s">
        <v>2208</v>
      </c>
      <c r="H6" s="273" t="s">
        <v>4394</v>
      </c>
      <c r="I6" s="273" t="s">
        <v>202</v>
      </c>
      <c r="J6" s="291"/>
      <c r="K6" s="292"/>
    </row>
    <row r="7" spans="1:11" x14ac:dyDescent="0.35">
      <c r="A7" s="290">
        <v>6</v>
      </c>
      <c r="B7" s="290" t="s">
        <v>5589</v>
      </c>
      <c r="C7" s="273" t="s">
        <v>4392</v>
      </c>
      <c r="D7" s="273" t="s">
        <v>63</v>
      </c>
      <c r="E7" s="272" t="s">
        <v>5590</v>
      </c>
      <c r="F7" s="272" t="s">
        <v>186</v>
      </c>
      <c r="G7" s="273" t="s">
        <v>2208</v>
      </c>
      <c r="H7" s="273" t="s">
        <v>4394</v>
      </c>
      <c r="I7" s="273" t="s">
        <v>202</v>
      </c>
      <c r="J7" s="291"/>
      <c r="K7" s="292"/>
    </row>
    <row r="8" spans="1:11" x14ac:dyDescent="0.35">
      <c r="A8" s="290">
        <v>7</v>
      </c>
      <c r="B8" s="290" t="s">
        <v>5767</v>
      </c>
      <c r="C8" s="273" t="s">
        <v>4392</v>
      </c>
      <c r="D8" s="273" t="s">
        <v>63</v>
      </c>
      <c r="E8" s="272" t="s">
        <v>5768</v>
      </c>
      <c r="F8" s="272" t="s">
        <v>186</v>
      </c>
      <c r="G8" s="273" t="s">
        <v>2208</v>
      </c>
      <c r="H8" s="273" t="s">
        <v>4394</v>
      </c>
      <c r="I8" s="273" t="s">
        <v>202</v>
      </c>
      <c r="J8" s="291"/>
      <c r="K8" s="292"/>
    </row>
    <row r="9" spans="1:11" x14ac:dyDescent="0.35">
      <c r="A9" s="290">
        <v>8</v>
      </c>
      <c r="B9" s="290" t="s">
        <v>5789</v>
      </c>
      <c r="C9" s="273" t="s">
        <v>4392</v>
      </c>
      <c r="D9" s="273" t="s">
        <v>63</v>
      </c>
      <c r="E9" s="272" t="s">
        <v>5790</v>
      </c>
      <c r="F9" s="272" t="s">
        <v>186</v>
      </c>
      <c r="G9" s="273" t="s">
        <v>2208</v>
      </c>
      <c r="H9" s="273" t="s">
        <v>4394</v>
      </c>
      <c r="I9" s="273" t="s">
        <v>202</v>
      </c>
      <c r="J9" s="291"/>
      <c r="K9" s="292"/>
    </row>
    <row r="10" spans="1:11" x14ac:dyDescent="0.35">
      <c r="A10" s="290">
        <v>9</v>
      </c>
      <c r="B10" s="290" t="s">
        <v>5811</v>
      </c>
      <c r="C10" s="273" t="s">
        <v>4392</v>
      </c>
      <c r="D10" s="273" t="s">
        <v>63</v>
      </c>
      <c r="E10" s="272" t="s">
        <v>5812</v>
      </c>
      <c r="F10" s="272" t="s">
        <v>186</v>
      </c>
      <c r="G10" s="273" t="s">
        <v>2208</v>
      </c>
      <c r="H10" s="273" t="s">
        <v>4394</v>
      </c>
      <c r="I10" s="273" t="s">
        <v>202</v>
      </c>
      <c r="J10" s="292"/>
      <c r="K10" s="292"/>
    </row>
    <row r="11" spans="1:11" x14ac:dyDescent="0.35">
      <c r="A11" s="290">
        <v>10</v>
      </c>
      <c r="B11" s="290" t="s">
        <v>4395</v>
      </c>
      <c r="C11" s="273" t="s">
        <v>4392</v>
      </c>
      <c r="D11" s="273" t="s">
        <v>63</v>
      </c>
      <c r="E11" s="272" t="s">
        <v>4396</v>
      </c>
      <c r="F11" s="272" t="s">
        <v>186</v>
      </c>
      <c r="G11" s="273" t="s">
        <v>2208</v>
      </c>
      <c r="H11" s="273" t="s">
        <v>4394</v>
      </c>
      <c r="I11" s="273" t="s">
        <v>202</v>
      </c>
      <c r="J11" s="292"/>
      <c r="K11" s="292"/>
    </row>
    <row r="12" spans="1:11" x14ac:dyDescent="0.35">
      <c r="A12" s="290">
        <v>11</v>
      </c>
      <c r="B12" s="290" t="s">
        <v>4422</v>
      </c>
      <c r="C12" s="273" t="s">
        <v>4392</v>
      </c>
      <c r="D12" s="273" t="s">
        <v>63</v>
      </c>
      <c r="E12" s="272" t="s">
        <v>4423</v>
      </c>
      <c r="F12" s="272" t="s">
        <v>186</v>
      </c>
      <c r="G12" s="273" t="s">
        <v>2208</v>
      </c>
      <c r="H12" s="273" t="s">
        <v>4394</v>
      </c>
      <c r="I12" s="273" t="s">
        <v>202</v>
      </c>
      <c r="J12" s="292"/>
      <c r="K12" s="292"/>
    </row>
    <row r="13" spans="1:11" x14ac:dyDescent="0.35">
      <c r="A13" s="290">
        <v>12</v>
      </c>
      <c r="B13" s="290" t="s">
        <v>4447</v>
      </c>
      <c r="C13" s="273" t="s">
        <v>4392</v>
      </c>
      <c r="D13" s="273" t="s">
        <v>63</v>
      </c>
      <c r="E13" s="272" t="s">
        <v>4448</v>
      </c>
      <c r="F13" s="272" t="s">
        <v>186</v>
      </c>
      <c r="G13" s="273" t="s">
        <v>2208</v>
      </c>
      <c r="H13" s="273" t="s">
        <v>4394</v>
      </c>
      <c r="I13" s="273" t="s">
        <v>202</v>
      </c>
      <c r="J13" s="292"/>
      <c r="K13" s="292"/>
    </row>
    <row r="14" spans="1:11" x14ac:dyDescent="0.35">
      <c r="A14" s="290">
        <v>13</v>
      </c>
      <c r="B14" s="290" t="s">
        <v>4472</v>
      </c>
      <c r="C14" s="273" t="s">
        <v>4392</v>
      </c>
      <c r="D14" s="273" t="s">
        <v>63</v>
      </c>
      <c r="E14" s="272" t="s">
        <v>4473</v>
      </c>
      <c r="F14" s="272" t="s">
        <v>186</v>
      </c>
      <c r="G14" s="273" t="s">
        <v>2208</v>
      </c>
      <c r="H14" s="273" t="s">
        <v>4394</v>
      </c>
      <c r="I14" s="273" t="s">
        <v>202</v>
      </c>
      <c r="J14" s="292"/>
      <c r="K14" s="292"/>
    </row>
    <row r="15" spans="1:11" x14ac:dyDescent="0.35">
      <c r="A15" s="290">
        <v>14</v>
      </c>
      <c r="B15" s="290" t="s">
        <v>4497</v>
      </c>
      <c r="C15" s="273" t="s">
        <v>4392</v>
      </c>
      <c r="D15" s="273" t="s">
        <v>63</v>
      </c>
      <c r="E15" s="272" t="s">
        <v>4498</v>
      </c>
      <c r="F15" s="272" t="s">
        <v>186</v>
      </c>
      <c r="G15" s="273" t="s">
        <v>2208</v>
      </c>
      <c r="H15" s="273" t="s">
        <v>4394</v>
      </c>
      <c r="I15" s="273" t="s">
        <v>202</v>
      </c>
      <c r="J15" s="292"/>
      <c r="K15" s="292"/>
    </row>
    <row r="16" spans="1:11" x14ac:dyDescent="0.35">
      <c r="A16" s="290">
        <v>15</v>
      </c>
      <c r="B16" s="290" t="s">
        <v>4522</v>
      </c>
      <c r="C16" s="273" t="s">
        <v>4392</v>
      </c>
      <c r="D16" s="273" t="s">
        <v>63</v>
      </c>
      <c r="E16" s="272" t="s">
        <v>4523</v>
      </c>
      <c r="F16" s="272" t="s">
        <v>186</v>
      </c>
      <c r="G16" s="273" t="s">
        <v>2208</v>
      </c>
      <c r="H16" s="273" t="s">
        <v>4394</v>
      </c>
      <c r="I16" s="273" t="s">
        <v>202</v>
      </c>
      <c r="J16" s="292"/>
      <c r="K16" s="292"/>
    </row>
    <row r="17" spans="1:11" x14ac:dyDescent="0.35">
      <c r="A17" s="290">
        <v>16</v>
      </c>
      <c r="B17" s="290" t="s">
        <v>4548</v>
      </c>
      <c r="C17" s="273" t="s">
        <v>4392</v>
      </c>
      <c r="D17" s="273" t="s">
        <v>63</v>
      </c>
      <c r="E17" s="272" t="s">
        <v>4549</v>
      </c>
      <c r="F17" s="272" t="s">
        <v>186</v>
      </c>
      <c r="G17" s="273" t="s">
        <v>2208</v>
      </c>
      <c r="H17" s="273" t="s">
        <v>4394</v>
      </c>
      <c r="I17" s="273" t="s">
        <v>202</v>
      </c>
      <c r="J17" s="292"/>
      <c r="K17" s="292"/>
    </row>
    <row r="18" spans="1:11" x14ac:dyDescent="0.35">
      <c r="A18" s="290">
        <v>17</v>
      </c>
      <c r="B18" s="290" t="s">
        <v>4572</v>
      </c>
      <c r="C18" s="273" t="s">
        <v>822</v>
      </c>
      <c r="D18" s="273" t="s">
        <v>65</v>
      </c>
      <c r="E18" s="272" t="s">
        <v>4573</v>
      </c>
      <c r="F18" s="272" t="s">
        <v>186</v>
      </c>
      <c r="G18" s="273" t="s">
        <v>65</v>
      </c>
      <c r="H18" s="273" t="s">
        <v>3395</v>
      </c>
      <c r="I18" s="273" t="s">
        <v>202</v>
      </c>
      <c r="J18" s="290"/>
      <c r="K18" s="290"/>
    </row>
    <row r="19" spans="1:11" x14ac:dyDescent="0.35">
      <c r="A19" s="290">
        <v>18</v>
      </c>
      <c r="B19" s="290" t="s">
        <v>4598</v>
      </c>
      <c r="C19" s="273" t="s">
        <v>822</v>
      </c>
      <c r="D19" s="273" t="s">
        <v>65</v>
      </c>
      <c r="E19" s="272" t="s">
        <v>4599</v>
      </c>
      <c r="F19" s="272" t="s">
        <v>186</v>
      </c>
      <c r="G19" s="273" t="s">
        <v>65</v>
      </c>
      <c r="H19" s="273" t="s">
        <v>3395</v>
      </c>
      <c r="I19" s="273" t="s">
        <v>202</v>
      </c>
      <c r="J19" s="290"/>
      <c r="K19" s="290"/>
    </row>
    <row r="20" spans="1:11" x14ac:dyDescent="0.35">
      <c r="A20" s="290">
        <v>19</v>
      </c>
      <c r="B20" s="290" t="s">
        <v>4621</v>
      </c>
      <c r="C20" s="273" t="s">
        <v>822</v>
      </c>
      <c r="D20" s="273" t="s">
        <v>65</v>
      </c>
      <c r="E20" s="272" t="s">
        <v>4622</v>
      </c>
      <c r="F20" s="272" t="s">
        <v>186</v>
      </c>
      <c r="G20" s="273" t="s">
        <v>65</v>
      </c>
      <c r="H20" s="273" t="s">
        <v>3395</v>
      </c>
      <c r="I20" s="273" t="s">
        <v>202</v>
      </c>
      <c r="J20" s="290"/>
      <c r="K20" s="290"/>
    </row>
    <row r="21" spans="1:11" x14ac:dyDescent="0.35">
      <c r="A21" s="290">
        <v>20</v>
      </c>
      <c r="B21" s="290" t="s">
        <v>4646</v>
      </c>
      <c r="C21" s="273" t="s">
        <v>822</v>
      </c>
      <c r="D21" s="273" t="s">
        <v>65</v>
      </c>
      <c r="E21" s="272" t="s">
        <v>4647</v>
      </c>
      <c r="F21" s="272" t="s">
        <v>186</v>
      </c>
      <c r="G21" s="273" t="s">
        <v>65</v>
      </c>
      <c r="H21" s="273" t="s">
        <v>3395</v>
      </c>
      <c r="I21" s="273" t="s">
        <v>202</v>
      </c>
      <c r="J21" s="290"/>
      <c r="K21" s="290"/>
    </row>
    <row r="22" spans="1:11" ht="29" x14ac:dyDescent="0.35">
      <c r="A22" s="290">
        <v>21</v>
      </c>
      <c r="B22" s="290" t="s">
        <v>4669</v>
      </c>
      <c r="C22" s="273" t="s">
        <v>4670</v>
      </c>
      <c r="D22" s="273" t="s">
        <v>63</v>
      </c>
      <c r="E22" s="272" t="s">
        <v>4671</v>
      </c>
      <c r="F22" s="89" t="s">
        <v>1689</v>
      </c>
      <c r="G22" s="273" t="s">
        <v>2208</v>
      </c>
      <c r="H22" s="273" t="s">
        <v>4394</v>
      </c>
      <c r="I22" s="273" t="s">
        <v>202</v>
      </c>
      <c r="J22" s="290"/>
      <c r="K22" s="290"/>
    </row>
    <row r="23" spans="1:11" ht="29" x14ac:dyDescent="0.35">
      <c r="A23" s="290">
        <v>22</v>
      </c>
      <c r="B23" s="290" t="s">
        <v>4692</v>
      </c>
      <c r="C23" s="273" t="s">
        <v>4670</v>
      </c>
      <c r="D23" s="273" t="s">
        <v>63</v>
      </c>
      <c r="E23" s="272" t="s">
        <v>4693</v>
      </c>
      <c r="F23" s="89" t="s">
        <v>1689</v>
      </c>
      <c r="G23" s="273" t="s">
        <v>2208</v>
      </c>
      <c r="H23" s="273" t="s">
        <v>4394</v>
      </c>
      <c r="I23" s="273" t="s">
        <v>202</v>
      </c>
      <c r="J23" s="290"/>
      <c r="K23" s="290"/>
    </row>
    <row r="24" spans="1:11" ht="29" x14ac:dyDescent="0.35">
      <c r="A24" s="290">
        <v>23</v>
      </c>
      <c r="B24" s="290" t="s">
        <v>4715</v>
      </c>
      <c r="C24" s="273" t="s">
        <v>4670</v>
      </c>
      <c r="D24" s="273" t="s">
        <v>63</v>
      </c>
      <c r="E24" s="272" t="s">
        <v>4716</v>
      </c>
      <c r="F24" s="89" t="s">
        <v>1689</v>
      </c>
      <c r="G24" s="273" t="s">
        <v>2208</v>
      </c>
      <c r="H24" s="273" t="s">
        <v>4394</v>
      </c>
      <c r="I24" s="273" t="s">
        <v>202</v>
      </c>
      <c r="J24" s="290"/>
      <c r="K24" s="290"/>
    </row>
    <row r="25" spans="1:11" ht="29" x14ac:dyDescent="0.35">
      <c r="A25" s="290">
        <v>24</v>
      </c>
      <c r="B25" s="290" t="s">
        <v>4738</v>
      </c>
      <c r="C25" s="273" t="s">
        <v>4670</v>
      </c>
      <c r="D25" s="273" t="s">
        <v>63</v>
      </c>
      <c r="E25" s="272" t="s">
        <v>4739</v>
      </c>
      <c r="F25" s="89" t="s">
        <v>1689</v>
      </c>
      <c r="G25" s="273" t="s">
        <v>2208</v>
      </c>
      <c r="H25" s="273" t="s">
        <v>4394</v>
      </c>
      <c r="I25" s="273" t="s">
        <v>202</v>
      </c>
      <c r="J25" s="290"/>
      <c r="K25" s="290"/>
    </row>
    <row r="26" spans="1:11" ht="29" x14ac:dyDescent="0.35">
      <c r="A26" s="290">
        <v>25</v>
      </c>
      <c r="B26" s="290" t="s">
        <v>4760</v>
      </c>
      <c r="C26" s="273" t="s">
        <v>4670</v>
      </c>
      <c r="D26" s="273" t="s">
        <v>63</v>
      </c>
      <c r="E26" s="272" t="s">
        <v>4761</v>
      </c>
      <c r="F26" s="89" t="s">
        <v>1689</v>
      </c>
      <c r="G26" s="273" t="s">
        <v>2208</v>
      </c>
      <c r="H26" s="273" t="s">
        <v>4394</v>
      </c>
      <c r="I26" s="273" t="s">
        <v>202</v>
      </c>
      <c r="J26" s="290"/>
      <c r="K26" s="290"/>
    </row>
    <row r="27" spans="1:11" ht="29" x14ac:dyDescent="0.35">
      <c r="A27" s="290">
        <v>26</v>
      </c>
      <c r="B27" s="290" t="s">
        <v>4784</v>
      </c>
      <c r="C27" s="273" t="s">
        <v>4540</v>
      </c>
      <c r="D27" s="273" t="s">
        <v>63</v>
      </c>
      <c r="E27" s="272" t="s">
        <v>4785</v>
      </c>
      <c r="F27" s="272" t="s">
        <v>186</v>
      </c>
      <c r="G27" s="273" t="s">
        <v>2208</v>
      </c>
      <c r="H27" s="273" t="s">
        <v>4394</v>
      </c>
      <c r="I27" s="273" t="s">
        <v>202</v>
      </c>
      <c r="J27" s="290"/>
      <c r="K27" s="290"/>
    </row>
    <row r="28" spans="1:11" ht="29" x14ac:dyDescent="0.35">
      <c r="A28" s="290">
        <v>27</v>
      </c>
      <c r="B28" s="290" t="s">
        <v>4806</v>
      </c>
      <c r="C28" s="273" t="s">
        <v>4540</v>
      </c>
      <c r="D28" s="273" t="s">
        <v>63</v>
      </c>
      <c r="E28" s="272" t="s">
        <v>4807</v>
      </c>
      <c r="F28" s="272" t="s">
        <v>186</v>
      </c>
      <c r="G28" s="273" t="s">
        <v>2208</v>
      </c>
      <c r="H28" s="273" t="s">
        <v>4394</v>
      </c>
      <c r="I28" s="273" t="s">
        <v>202</v>
      </c>
      <c r="J28" s="290"/>
      <c r="K28" s="290"/>
    </row>
    <row r="29" spans="1:11" ht="29" x14ac:dyDescent="0.35">
      <c r="A29" s="290">
        <v>28</v>
      </c>
      <c r="B29" s="290" t="s">
        <v>4829</v>
      </c>
      <c r="C29" s="273" t="s">
        <v>4540</v>
      </c>
      <c r="D29" s="273" t="s">
        <v>63</v>
      </c>
      <c r="E29" s="272" t="s">
        <v>4830</v>
      </c>
      <c r="F29" s="272" t="s">
        <v>186</v>
      </c>
      <c r="G29" s="273" t="s">
        <v>2208</v>
      </c>
      <c r="H29" s="273" t="s">
        <v>4394</v>
      </c>
      <c r="I29" s="273" t="s">
        <v>202</v>
      </c>
      <c r="J29" s="290"/>
      <c r="K29" s="290"/>
    </row>
    <row r="30" spans="1:11" ht="29" x14ac:dyDescent="0.35">
      <c r="A30" s="290">
        <v>29</v>
      </c>
      <c r="B30" s="290" t="s">
        <v>4852</v>
      </c>
      <c r="C30" s="273" t="s">
        <v>4540</v>
      </c>
      <c r="D30" s="273" t="s">
        <v>63</v>
      </c>
      <c r="E30" s="272" t="s">
        <v>4853</v>
      </c>
      <c r="F30" s="272" t="s">
        <v>186</v>
      </c>
      <c r="G30" s="273" t="s">
        <v>2208</v>
      </c>
      <c r="H30" s="273" t="s">
        <v>4394</v>
      </c>
      <c r="I30" s="273" t="s">
        <v>202</v>
      </c>
      <c r="J30" s="290"/>
      <c r="K30" s="290"/>
    </row>
    <row r="31" spans="1:11" x14ac:dyDescent="0.35">
      <c r="A31" s="290">
        <v>30</v>
      </c>
      <c r="B31" s="290" t="s">
        <v>4876</v>
      </c>
      <c r="C31" s="273" t="s">
        <v>5063</v>
      </c>
      <c r="D31" s="273" t="s">
        <v>63</v>
      </c>
      <c r="E31" s="272" t="s">
        <v>4877</v>
      </c>
      <c r="F31" s="272" t="s">
        <v>186</v>
      </c>
      <c r="G31" s="273" t="s">
        <v>2208</v>
      </c>
      <c r="H31" s="273" t="s">
        <v>4394</v>
      </c>
      <c r="I31" s="273" t="s">
        <v>202</v>
      </c>
      <c r="J31" s="290"/>
      <c r="K31" s="290" t="s">
        <v>46</v>
      </c>
    </row>
    <row r="32" spans="1:11" x14ac:dyDescent="0.35">
      <c r="A32" s="290">
        <v>31</v>
      </c>
      <c r="B32" s="290" t="s">
        <v>4900</v>
      </c>
      <c r="C32" s="273" t="s">
        <v>5063</v>
      </c>
      <c r="D32" s="273" t="s">
        <v>63</v>
      </c>
      <c r="E32" s="272" t="s">
        <v>4901</v>
      </c>
      <c r="F32" s="272" t="s">
        <v>186</v>
      </c>
      <c r="G32" s="273" t="s">
        <v>2208</v>
      </c>
      <c r="H32" s="273" t="s">
        <v>4394</v>
      </c>
      <c r="I32" s="273" t="s">
        <v>202</v>
      </c>
      <c r="J32" s="290"/>
      <c r="K32" s="290" t="s">
        <v>46</v>
      </c>
    </row>
    <row r="33" spans="1:11" x14ac:dyDescent="0.35">
      <c r="A33" s="290">
        <v>32</v>
      </c>
      <c r="B33" s="290" t="s">
        <v>4923</v>
      </c>
      <c r="C33" s="273" t="s">
        <v>5063</v>
      </c>
      <c r="D33" s="273" t="s">
        <v>63</v>
      </c>
      <c r="E33" s="272" t="s">
        <v>4924</v>
      </c>
      <c r="F33" s="272" t="s">
        <v>186</v>
      </c>
      <c r="G33" s="273" t="s">
        <v>2208</v>
      </c>
      <c r="H33" s="273" t="s">
        <v>4394</v>
      </c>
      <c r="I33" s="273" t="s">
        <v>202</v>
      </c>
      <c r="J33" s="290"/>
      <c r="K33" s="290" t="s">
        <v>46</v>
      </c>
    </row>
    <row r="34" spans="1:11" x14ac:dyDescent="0.35">
      <c r="A34" s="290">
        <v>33</v>
      </c>
      <c r="B34" s="290" t="s">
        <v>4947</v>
      </c>
      <c r="C34" s="273" t="s">
        <v>5063</v>
      </c>
      <c r="D34" s="273" t="s">
        <v>63</v>
      </c>
      <c r="E34" s="272" t="s">
        <v>4948</v>
      </c>
      <c r="F34" s="272" t="s">
        <v>186</v>
      </c>
      <c r="G34" s="273" t="s">
        <v>2208</v>
      </c>
      <c r="H34" s="273" t="s">
        <v>4394</v>
      </c>
      <c r="I34" s="273" t="s">
        <v>202</v>
      </c>
      <c r="J34" s="290"/>
      <c r="K34" s="290" t="s">
        <v>46</v>
      </c>
    </row>
    <row r="35" spans="1:11" ht="101.5" x14ac:dyDescent="0.35">
      <c r="A35" s="290">
        <v>34</v>
      </c>
      <c r="B35" s="290" t="s">
        <v>4970</v>
      </c>
      <c r="C35" s="273" t="s">
        <v>5063</v>
      </c>
      <c r="D35" s="273" t="s">
        <v>63</v>
      </c>
      <c r="E35" s="272" t="s">
        <v>7595</v>
      </c>
      <c r="F35" s="272" t="s">
        <v>186</v>
      </c>
      <c r="G35" s="273" t="s">
        <v>2208</v>
      </c>
      <c r="H35" s="273" t="s">
        <v>4394</v>
      </c>
      <c r="I35" s="273" t="s">
        <v>202</v>
      </c>
      <c r="J35" s="290"/>
      <c r="K35" s="290" t="s">
        <v>46</v>
      </c>
    </row>
    <row r="36" spans="1:11" ht="101.5" x14ac:dyDescent="0.35">
      <c r="A36" s="290">
        <v>35</v>
      </c>
      <c r="B36" s="290" t="s">
        <v>4993</v>
      </c>
      <c r="C36" s="273" t="s">
        <v>5063</v>
      </c>
      <c r="D36" s="273" t="s">
        <v>63</v>
      </c>
      <c r="E36" s="272" t="s">
        <v>7596</v>
      </c>
      <c r="F36" s="272" t="s">
        <v>186</v>
      </c>
      <c r="G36" s="273" t="s">
        <v>2208</v>
      </c>
      <c r="H36" s="273" t="s">
        <v>4394</v>
      </c>
      <c r="I36" s="273" t="s">
        <v>202</v>
      </c>
      <c r="J36" s="290"/>
      <c r="K36" s="290" t="s">
        <v>46</v>
      </c>
    </row>
    <row r="37" spans="1:11" ht="101.5" x14ac:dyDescent="0.35">
      <c r="A37" s="290">
        <v>36</v>
      </c>
      <c r="B37" s="290" t="s">
        <v>5016</v>
      </c>
      <c r="C37" s="273" t="s">
        <v>5063</v>
      </c>
      <c r="D37" s="273" t="s">
        <v>63</v>
      </c>
      <c r="E37" s="272" t="s">
        <v>7597</v>
      </c>
      <c r="F37" s="272" t="s">
        <v>186</v>
      </c>
      <c r="G37" s="273" t="s">
        <v>2208</v>
      </c>
      <c r="H37" s="273" t="s">
        <v>4394</v>
      </c>
      <c r="I37" s="273" t="s">
        <v>202</v>
      </c>
      <c r="J37" s="290"/>
      <c r="K37" s="290" t="s">
        <v>46</v>
      </c>
    </row>
    <row r="38" spans="1:11" ht="101.5" x14ac:dyDescent="0.35">
      <c r="A38" s="290">
        <v>37</v>
      </c>
      <c r="B38" s="290" t="s">
        <v>5039</v>
      </c>
      <c r="C38" s="273" t="s">
        <v>5063</v>
      </c>
      <c r="D38" s="273" t="s">
        <v>63</v>
      </c>
      <c r="E38" s="272" t="s">
        <v>7598</v>
      </c>
      <c r="F38" s="272" t="s">
        <v>186</v>
      </c>
      <c r="G38" s="273" t="s">
        <v>2208</v>
      </c>
      <c r="H38" s="273" t="s">
        <v>4394</v>
      </c>
      <c r="I38" s="273" t="s">
        <v>202</v>
      </c>
      <c r="J38" s="290"/>
      <c r="K38" s="290" t="s">
        <v>46</v>
      </c>
    </row>
    <row r="39" spans="1:11" ht="29" x14ac:dyDescent="0.35">
      <c r="A39" s="290">
        <v>38</v>
      </c>
      <c r="B39" s="290" t="s">
        <v>5062</v>
      </c>
      <c r="C39" s="273" t="s">
        <v>5063</v>
      </c>
      <c r="D39" s="273" t="s">
        <v>5063</v>
      </c>
      <c r="E39" s="272" t="s">
        <v>5064</v>
      </c>
      <c r="F39" s="272" t="s">
        <v>1689</v>
      </c>
      <c r="G39" s="273" t="s">
        <v>77</v>
      </c>
      <c r="H39" s="273" t="s">
        <v>5065</v>
      </c>
      <c r="I39" s="273" t="s">
        <v>7599</v>
      </c>
      <c r="J39" s="290" t="s">
        <v>7600</v>
      </c>
      <c r="K39" s="290" t="s">
        <v>51</v>
      </c>
    </row>
    <row r="40" spans="1:11" ht="29" x14ac:dyDescent="0.35">
      <c r="A40" s="290">
        <v>39</v>
      </c>
      <c r="B40" s="290" t="s">
        <v>5089</v>
      </c>
      <c r="C40" s="273" t="s">
        <v>5063</v>
      </c>
      <c r="D40" s="273" t="s">
        <v>5063</v>
      </c>
      <c r="E40" s="272" t="s">
        <v>5090</v>
      </c>
      <c r="F40" s="272" t="s">
        <v>1689</v>
      </c>
      <c r="G40" s="273" t="s">
        <v>77</v>
      </c>
      <c r="H40" s="273" t="s">
        <v>5065</v>
      </c>
      <c r="I40" s="273" t="s">
        <v>7599</v>
      </c>
      <c r="J40" s="290" t="s">
        <v>7600</v>
      </c>
      <c r="K40" s="290" t="s">
        <v>51</v>
      </c>
    </row>
    <row r="41" spans="1:11" ht="29" x14ac:dyDescent="0.35">
      <c r="A41" s="290">
        <v>40</v>
      </c>
      <c r="B41" s="290" t="s">
        <v>5113</v>
      </c>
      <c r="C41" s="273" t="s">
        <v>5063</v>
      </c>
      <c r="D41" s="273" t="s">
        <v>5063</v>
      </c>
      <c r="E41" s="272" t="s">
        <v>5114</v>
      </c>
      <c r="F41" s="272" t="s">
        <v>1689</v>
      </c>
      <c r="G41" s="273" t="s">
        <v>77</v>
      </c>
      <c r="H41" s="273" t="s">
        <v>5065</v>
      </c>
      <c r="I41" s="273" t="s">
        <v>7599</v>
      </c>
      <c r="J41" s="290" t="s">
        <v>7600</v>
      </c>
      <c r="K41" s="290" t="s">
        <v>51</v>
      </c>
    </row>
    <row r="42" spans="1:11" ht="29" x14ac:dyDescent="0.35">
      <c r="A42" s="290">
        <v>41</v>
      </c>
      <c r="B42" s="290" t="s">
        <v>5137</v>
      </c>
      <c r="C42" s="273" t="s">
        <v>5063</v>
      </c>
      <c r="D42" s="273" t="s">
        <v>5063</v>
      </c>
      <c r="E42" s="272" t="s">
        <v>5138</v>
      </c>
      <c r="F42" s="272" t="s">
        <v>1689</v>
      </c>
      <c r="G42" s="273" t="s">
        <v>77</v>
      </c>
      <c r="H42" s="273" t="s">
        <v>5065</v>
      </c>
      <c r="I42" s="273" t="s">
        <v>7599</v>
      </c>
      <c r="J42" s="290" t="s">
        <v>7600</v>
      </c>
      <c r="K42" s="290" t="s">
        <v>51</v>
      </c>
    </row>
    <row r="43" spans="1:11" ht="29" x14ac:dyDescent="0.35">
      <c r="A43" s="290">
        <v>42</v>
      </c>
      <c r="B43" s="290" t="s">
        <v>5159</v>
      </c>
      <c r="C43" s="273" t="s">
        <v>5063</v>
      </c>
      <c r="D43" s="273" t="s">
        <v>5063</v>
      </c>
      <c r="E43" s="272" t="s">
        <v>5160</v>
      </c>
      <c r="F43" s="272" t="s">
        <v>1689</v>
      </c>
      <c r="G43" s="273" t="s">
        <v>77</v>
      </c>
      <c r="H43" s="273" t="s">
        <v>5065</v>
      </c>
      <c r="I43" s="273" t="s">
        <v>7599</v>
      </c>
      <c r="J43" s="290"/>
      <c r="K43" s="290" t="s">
        <v>51</v>
      </c>
    </row>
    <row r="44" spans="1:11" ht="29" x14ac:dyDescent="0.35">
      <c r="A44" s="290">
        <v>43</v>
      </c>
      <c r="B44" s="290" t="s">
        <v>5181</v>
      </c>
      <c r="C44" s="273" t="s">
        <v>4670</v>
      </c>
      <c r="D44" s="273" t="s">
        <v>63</v>
      </c>
      <c r="E44" s="272" t="s">
        <v>5182</v>
      </c>
      <c r="F44" s="272" t="s">
        <v>186</v>
      </c>
      <c r="G44" s="273" t="s">
        <v>2208</v>
      </c>
      <c r="H44" s="273" t="s">
        <v>4394</v>
      </c>
      <c r="I44" s="273" t="s">
        <v>202</v>
      </c>
      <c r="J44" s="290"/>
      <c r="K44" s="290"/>
    </row>
    <row r="45" spans="1:11" ht="29" x14ac:dyDescent="0.35">
      <c r="A45" s="290">
        <v>44</v>
      </c>
      <c r="B45" s="290" t="s">
        <v>5203</v>
      </c>
      <c r="C45" s="273" t="s">
        <v>4670</v>
      </c>
      <c r="D45" s="273" t="s">
        <v>63</v>
      </c>
      <c r="E45" s="272" t="s">
        <v>5204</v>
      </c>
      <c r="F45" s="272" t="s">
        <v>186</v>
      </c>
      <c r="G45" s="273" t="s">
        <v>2208</v>
      </c>
      <c r="H45" s="273" t="s">
        <v>4394</v>
      </c>
      <c r="I45" s="273" t="s">
        <v>202</v>
      </c>
      <c r="J45" s="290"/>
      <c r="K45" s="290"/>
    </row>
    <row r="46" spans="1:11" ht="29" x14ac:dyDescent="0.35">
      <c r="A46" s="290">
        <v>45</v>
      </c>
      <c r="B46" s="290" t="s">
        <v>5227</v>
      </c>
      <c r="C46" s="273" t="s">
        <v>4670</v>
      </c>
      <c r="D46" s="273" t="s">
        <v>63</v>
      </c>
      <c r="E46" s="272" t="s">
        <v>5228</v>
      </c>
      <c r="F46" s="272" t="s">
        <v>186</v>
      </c>
      <c r="G46" s="273" t="s">
        <v>2208</v>
      </c>
      <c r="H46" s="273" t="s">
        <v>4394</v>
      </c>
      <c r="I46" s="273" t="s">
        <v>202</v>
      </c>
      <c r="J46" s="290"/>
      <c r="K46" s="290"/>
    </row>
    <row r="47" spans="1:11" ht="29" x14ac:dyDescent="0.35">
      <c r="A47" s="290">
        <v>46</v>
      </c>
      <c r="B47" s="290" t="s">
        <v>5250</v>
      </c>
      <c r="C47" s="273" t="s">
        <v>4670</v>
      </c>
      <c r="D47" s="273" t="s">
        <v>63</v>
      </c>
      <c r="E47" s="272" t="s">
        <v>5251</v>
      </c>
      <c r="F47" s="272" t="s">
        <v>186</v>
      </c>
      <c r="G47" s="273" t="s">
        <v>2208</v>
      </c>
      <c r="H47" s="273" t="s">
        <v>4394</v>
      </c>
      <c r="I47" s="273" t="s">
        <v>202</v>
      </c>
      <c r="J47" s="290"/>
      <c r="K47" s="290"/>
    </row>
    <row r="48" spans="1:11" ht="29" x14ac:dyDescent="0.35">
      <c r="A48" s="290">
        <v>47</v>
      </c>
      <c r="B48" s="290" t="s">
        <v>5272</v>
      </c>
      <c r="C48" s="273" t="s">
        <v>4670</v>
      </c>
      <c r="D48" s="273" t="s">
        <v>63</v>
      </c>
      <c r="E48" s="272" t="s">
        <v>5273</v>
      </c>
      <c r="F48" s="272" t="s">
        <v>186</v>
      </c>
      <c r="G48" s="273" t="s">
        <v>2208</v>
      </c>
      <c r="H48" s="273" t="s">
        <v>4394</v>
      </c>
      <c r="I48" s="273" t="s">
        <v>202</v>
      </c>
      <c r="J48" s="290"/>
      <c r="K48" s="290"/>
    </row>
    <row r="49" spans="1:11" x14ac:dyDescent="0.35">
      <c r="A49" s="290">
        <v>48</v>
      </c>
      <c r="B49" s="290" t="s">
        <v>5294</v>
      </c>
      <c r="C49" s="273" t="s">
        <v>26</v>
      </c>
      <c r="D49" s="273" t="s">
        <v>63</v>
      </c>
      <c r="E49" s="272" t="s">
        <v>5295</v>
      </c>
      <c r="F49" s="272" t="s">
        <v>186</v>
      </c>
      <c r="G49" s="273" t="s">
        <v>2208</v>
      </c>
      <c r="H49" s="273" t="s">
        <v>4394</v>
      </c>
      <c r="I49" s="273" t="s">
        <v>202</v>
      </c>
      <c r="J49" s="290"/>
      <c r="K49" s="290"/>
    </row>
    <row r="50" spans="1:11" x14ac:dyDescent="0.35">
      <c r="A50" s="290">
        <v>49</v>
      </c>
      <c r="B50" s="290" t="s">
        <v>5316</v>
      </c>
      <c r="C50" s="273" t="s">
        <v>26</v>
      </c>
      <c r="D50" s="273" t="s">
        <v>63</v>
      </c>
      <c r="E50" s="272" t="s">
        <v>5317</v>
      </c>
      <c r="F50" s="272" t="s">
        <v>186</v>
      </c>
      <c r="G50" s="273" t="s">
        <v>2208</v>
      </c>
      <c r="H50" s="273" t="s">
        <v>4394</v>
      </c>
      <c r="I50" s="273" t="s">
        <v>202</v>
      </c>
      <c r="J50" s="290"/>
      <c r="K50" s="290"/>
    </row>
    <row r="51" spans="1:11" x14ac:dyDescent="0.35">
      <c r="A51" s="290">
        <v>50</v>
      </c>
      <c r="B51" s="290" t="s">
        <v>5340</v>
      </c>
      <c r="C51" s="273" t="s">
        <v>26</v>
      </c>
      <c r="D51" s="273" t="s">
        <v>63</v>
      </c>
      <c r="E51" s="272" t="s">
        <v>5341</v>
      </c>
      <c r="F51" s="272" t="s">
        <v>186</v>
      </c>
      <c r="G51" s="273" t="s">
        <v>2208</v>
      </c>
      <c r="H51" s="273" t="s">
        <v>4394</v>
      </c>
      <c r="I51" s="273" t="s">
        <v>202</v>
      </c>
      <c r="J51" s="290"/>
      <c r="K51" s="290"/>
    </row>
    <row r="52" spans="1:11" x14ac:dyDescent="0.35">
      <c r="A52" s="290">
        <v>51</v>
      </c>
      <c r="B52" s="290" t="s">
        <v>5362</v>
      </c>
      <c r="C52" s="273" t="s">
        <v>26</v>
      </c>
      <c r="D52" s="273" t="s">
        <v>63</v>
      </c>
      <c r="E52" s="272" t="s">
        <v>5363</v>
      </c>
      <c r="F52" s="272" t="s">
        <v>186</v>
      </c>
      <c r="G52" s="273" t="s">
        <v>2208</v>
      </c>
      <c r="H52" s="273" t="s">
        <v>4394</v>
      </c>
      <c r="I52" s="273" t="s">
        <v>202</v>
      </c>
      <c r="J52" s="290"/>
      <c r="K52" s="290"/>
    </row>
    <row r="53" spans="1:11" x14ac:dyDescent="0.35">
      <c r="A53" s="290">
        <v>52</v>
      </c>
      <c r="B53" s="290" t="s">
        <v>5393</v>
      </c>
      <c r="C53" s="273" t="s">
        <v>26</v>
      </c>
      <c r="D53" s="273" t="s">
        <v>63</v>
      </c>
      <c r="E53" s="272" t="s">
        <v>5394</v>
      </c>
      <c r="F53" s="272" t="s">
        <v>186</v>
      </c>
      <c r="G53" s="273" t="s">
        <v>2208</v>
      </c>
      <c r="H53" s="273" t="s">
        <v>4394</v>
      </c>
      <c r="I53" s="273" t="s">
        <v>202</v>
      </c>
      <c r="J53" s="290"/>
      <c r="K53" s="290"/>
    </row>
    <row r="54" spans="1:11" x14ac:dyDescent="0.35">
      <c r="A54" s="290">
        <v>53</v>
      </c>
      <c r="B54" s="290" t="s">
        <v>5417</v>
      </c>
      <c r="C54" s="273" t="s">
        <v>26</v>
      </c>
      <c r="D54" s="273" t="s">
        <v>63</v>
      </c>
      <c r="E54" s="272" t="s">
        <v>5418</v>
      </c>
      <c r="F54" s="272" t="s">
        <v>186</v>
      </c>
      <c r="G54" s="273" t="s">
        <v>2208</v>
      </c>
      <c r="H54" s="273" t="s">
        <v>4394</v>
      </c>
      <c r="I54" s="273" t="s">
        <v>202</v>
      </c>
      <c r="J54" s="290"/>
      <c r="K54" s="290"/>
    </row>
    <row r="55" spans="1:11" x14ac:dyDescent="0.35">
      <c r="A55" s="290">
        <v>54</v>
      </c>
      <c r="B55" s="290" t="s">
        <v>5440</v>
      </c>
      <c r="C55" s="273" t="s">
        <v>26</v>
      </c>
      <c r="D55" s="273" t="s">
        <v>63</v>
      </c>
      <c r="E55" s="272" t="s">
        <v>5441</v>
      </c>
      <c r="F55" s="272" t="s">
        <v>186</v>
      </c>
      <c r="G55" s="273" t="s">
        <v>2208</v>
      </c>
      <c r="H55" s="273" t="s">
        <v>4394</v>
      </c>
      <c r="I55" s="273" t="s">
        <v>202</v>
      </c>
      <c r="J55" s="290"/>
      <c r="K55" s="290"/>
    </row>
    <row r="56" spans="1:11" x14ac:dyDescent="0.35">
      <c r="A56" s="290">
        <v>55</v>
      </c>
      <c r="B56" s="290" t="s">
        <v>5462</v>
      </c>
      <c r="C56" s="273" t="s">
        <v>26</v>
      </c>
      <c r="D56" s="273" t="s">
        <v>63</v>
      </c>
      <c r="E56" s="272" t="s">
        <v>5463</v>
      </c>
      <c r="F56" s="272" t="s">
        <v>186</v>
      </c>
      <c r="G56" s="273" t="s">
        <v>2208</v>
      </c>
      <c r="H56" s="273" t="s">
        <v>4394</v>
      </c>
      <c r="I56" s="273" t="s">
        <v>202</v>
      </c>
      <c r="J56" s="290"/>
      <c r="K56" s="290"/>
    </row>
    <row r="57" spans="1:11" x14ac:dyDescent="0.35">
      <c r="A57" s="290">
        <v>56</v>
      </c>
      <c r="B57" s="290" t="s">
        <v>5488</v>
      </c>
      <c r="C57" s="273" t="s">
        <v>26</v>
      </c>
      <c r="D57" s="273" t="s">
        <v>63</v>
      </c>
      <c r="E57" s="272" t="s">
        <v>5489</v>
      </c>
      <c r="F57" s="272" t="s">
        <v>186</v>
      </c>
      <c r="G57" s="273" t="s">
        <v>2208</v>
      </c>
      <c r="H57" s="273" t="s">
        <v>4394</v>
      </c>
      <c r="I57" s="273" t="s">
        <v>202</v>
      </c>
      <c r="J57" s="290"/>
      <c r="K57" s="290"/>
    </row>
    <row r="58" spans="1:11" x14ac:dyDescent="0.35">
      <c r="A58" s="290">
        <v>57</v>
      </c>
      <c r="B58" s="290" t="s">
        <v>5515</v>
      </c>
      <c r="C58" s="273" t="s">
        <v>26</v>
      </c>
      <c r="D58" s="273" t="s">
        <v>63</v>
      </c>
      <c r="E58" s="272" t="s">
        <v>5516</v>
      </c>
      <c r="F58" s="272" t="s">
        <v>186</v>
      </c>
      <c r="G58" s="273" t="s">
        <v>2208</v>
      </c>
      <c r="H58" s="273" t="s">
        <v>4394</v>
      </c>
      <c r="I58" s="273" t="s">
        <v>202</v>
      </c>
      <c r="J58" s="290"/>
      <c r="K58" s="290"/>
    </row>
    <row r="59" spans="1:11" x14ac:dyDescent="0.35">
      <c r="A59" s="290">
        <v>58</v>
      </c>
      <c r="B59" s="290" t="s">
        <v>5541</v>
      </c>
      <c r="C59" s="273" t="s">
        <v>26</v>
      </c>
      <c r="D59" s="273" t="s">
        <v>63</v>
      </c>
      <c r="E59" s="272" t="s">
        <v>5542</v>
      </c>
      <c r="F59" s="272" t="s">
        <v>186</v>
      </c>
      <c r="G59" s="273" t="s">
        <v>2208</v>
      </c>
      <c r="H59" s="273" t="s">
        <v>4394</v>
      </c>
      <c r="I59" s="273" t="s">
        <v>202</v>
      </c>
      <c r="J59" s="290"/>
      <c r="K59" s="290"/>
    </row>
    <row r="60" spans="1:11" x14ac:dyDescent="0.35">
      <c r="A60" s="290">
        <v>59</v>
      </c>
      <c r="B60" s="290" t="s">
        <v>5566</v>
      </c>
      <c r="C60" s="273" t="s">
        <v>26</v>
      </c>
      <c r="D60" s="273" t="s">
        <v>63</v>
      </c>
      <c r="E60" s="272" t="s">
        <v>5567</v>
      </c>
      <c r="F60" s="272" t="s">
        <v>186</v>
      </c>
      <c r="G60" s="273" t="s">
        <v>2208</v>
      </c>
      <c r="H60" s="273" t="s">
        <v>4394</v>
      </c>
      <c r="I60" s="273" t="s">
        <v>202</v>
      </c>
      <c r="J60" s="290"/>
      <c r="K60" s="290"/>
    </row>
    <row r="61" spans="1:11" x14ac:dyDescent="0.35">
      <c r="A61" s="290">
        <v>60</v>
      </c>
      <c r="B61" s="290" t="s">
        <v>5591</v>
      </c>
      <c r="C61" s="273" t="s">
        <v>26</v>
      </c>
      <c r="D61" s="273" t="s">
        <v>63</v>
      </c>
      <c r="E61" s="272" t="s">
        <v>5592</v>
      </c>
      <c r="F61" s="272" t="s">
        <v>186</v>
      </c>
      <c r="G61" s="273" t="s">
        <v>4399</v>
      </c>
      <c r="H61" s="273" t="s">
        <v>4399</v>
      </c>
      <c r="I61" s="273" t="s">
        <v>202</v>
      </c>
      <c r="J61" s="290"/>
      <c r="K61" s="290"/>
    </row>
    <row r="62" spans="1:11" x14ac:dyDescent="0.35">
      <c r="A62" s="290">
        <v>61</v>
      </c>
      <c r="B62" s="290" t="s">
        <v>5615</v>
      </c>
      <c r="C62" s="273" t="s">
        <v>26</v>
      </c>
      <c r="D62" s="273" t="s">
        <v>63</v>
      </c>
      <c r="E62" s="272" t="s">
        <v>5616</v>
      </c>
      <c r="F62" s="272" t="s">
        <v>186</v>
      </c>
      <c r="G62" s="273" t="s">
        <v>4399</v>
      </c>
      <c r="H62" s="273" t="s">
        <v>4399</v>
      </c>
      <c r="I62" s="273" t="s">
        <v>202</v>
      </c>
      <c r="J62" s="290"/>
      <c r="K62" s="290"/>
    </row>
    <row r="63" spans="1:11" x14ac:dyDescent="0.35">
      <c r="A63" s="290">
        <v>62</v>
      </c>
      <c r="B63" s="290" t="s">
        <v>5641</v>
      </c>
      <c r="C63" s="273" t="s">
        <v>26</v>
      </c>
      <c r="D63" s="273" t="s">
        <v>63</v>
      </c>
      <c r="E63" s="272" t="s">
        <v>5642</v>
      </c>
      <c r="F63" s="272" t="s">
        <v>186</v>
      </c>
      <c r="G63" s="273" t="s">
        <v>4399</v>
      </c>
      <c r="H63" s="273" t="s">
        <v>4399</v>
      </c>
      <c r="I63" s="273" t="s">
        <v>202</v>
      </c>
      <c r="J63" s="290"/>
      <c r="K63" s="290"/>
    </row>
    <row r="64" spans="1:11" x14ac:dyDescent="0.35">
      <c r="A64" s="290">
        <v>63</v>
      </c>
      <c r="B64" s="290" t="s">
        <v>5662</v>
      </c>
      <c r="C64" s="273" t="s">
        <v>26</v>
      </c>
      <c r="D64" s="273" t="s">
        <v>63</v>
      </c>
      <c r="E64" s="272" t="s">
        <v>5663</v>
      </c>
      <c r="F64" s="272" t="s">
        <v>186</v>
      </c>
      <c r="G64" s="273" t="s">
        <v>4399</v>
      </c>
      <c r="H64" s="273" t="s">
        <v>4399</v>
      </c>
      <c r="I64" s="273" t="s">
        <v>202</v>
      </c>
      <c r="J64" s="290"/>
      <c r="K64" s="290"/>
    </row>
    <row r="65" spans="1:11" x14ac:dyDescent="0.35">
      <c r="A65" s="290">
        <v>64</v>
      </c>
      <c r="B65" s="290" t="s">
        <v>5691</v>
      </c>
      <c r="C65" s="273" t="s">
        <v>26</v>
      </c>
      <c r="D65" s="273" t="s">
        <v>63</v>
      </c>
      <c r="E65" s="272" t="s">
        <v>5692</v>
      </c>
      <c r="F65" s="272" t="s">
        <v>186</v>
      </c>
      <c r="G65" s="273" t="s">
        <v>1398</v>
      </c>
      <c r="H65" s="273" t="s">
        <v>4513</v>
      </c>
      <c r="I65" s="273" t="s">
        <v>202</v>
      </c>
      <c r="J65" s="290"/>
      <c r="K65" s="290"/>
    </row>
    <row r="66" spans="1:11" x14ac:dyDescent="0.35">
      <c r="A66" s="290">
        <v>65</v>
      </c>
      <c r="B66" s="290" t="s">
        <v>5707</v>
      </c>
      <c r="C66" s="273" t="s">
        <v>26</v>
      </c>
      <c r="D66" s="273" t="s">
        <v>63</v>
      </c>
      <c r="E66" s="272" t="s">
        <v>5708</v>
      </c>
      <c r="F66" s="272" t="s">
        <v>186</v>
      </c>
      <c r="G66" s="273" t="s">
        <v>1398</v>
      </c>
      <c r="H66" s="273" t="s">
        <v>4513</v>
      </c>
      <c r="I66" s="273" t="s">
        <v>202</v>
      </c>
      <c r="J66" s="290"/>
      <c r="K66" s="290"/>
    </row>
    <row r="67" spans="1:11" x14ac:dyDescent="0.35">
      <c r="A67" s="290">
        <v>66</v>
      </c>
      <c r="B67" s="290" t="s">
        <v>5728</v>
      </c>
      <c r="C67" s="273" t="s">
        <v>26</v>
      </c>
      <c r="D67" s="273" t="s">
        <v>63</v>
      </c>
      <c r="E67" s="272" t="s">
        <v>5729</v>
      </c>
      <c r="F67" s="272" t="s">
        <v>186</v>
      </c>
      <c r="G67" s="273" t="s">
        <v>1398</v>
      </c>
      <c r="H67" s="273" t="s">
        <v>4513</v>
      </c>
      <c r="I67" s="273" t="s">
        <v>202</v>
      </c>
      <c r="J67" s="290"/>
      <c r="K67" s="290"/>
    </row>
    <row r="68" spans="1:11" x14ac:dyDescent="0.35">
      <c r="A68" s="290">
        <v>67</v>
      </c>
      <c r="B68" s="290" t="s">
        <v>5744</v>
      </c>
      <c r="C68" s="273" t="s">
        <v>26</v>
      </c>
      <c r="D68" s="273" t="s">
        <v>63</v>
      </c>
      <c r="E68" s="272" t="s">
        <v>5745</v>
      </c>
      <c r="F68" s="272" t="s">
        <v>186</v>
      </c>
      <c r="G68" s="273" t="s">
        <v>1398</v>
      </c>
      <c r="H68" s="273" t="s">
        <v>4513</v>
      </c>
      <c r="I68" s="273" t="s">
        <v>202</v>
      </c>
      <c r="J68" s="290"/>
      <c r="K68" s="290"/>
    </row>
    <row r="69" spans="1:11" x14ac:dyDescent="0.35">
      <c r="A69" s="290">
        <v>68</v>
      </c>
      <c r="B69" s="290" t="s">
        <v>5763</v>
      </c>
      <c r="C69" s="273" t="s">
        <v>26</v>
      </c>
      <c r="D69" s="273" t="s">
        <v>63</v>
      </c>
      <c r="E69" s="272" t="s">
        <v>5764</v>
      </c>
      <c r="F69" s="272" t="s">
        <v>186</v>
      </c>
      <c r="G69" s="273" t="s">
        <v>1398</v>
      </c>
      <c r="H69" s="273" t="s">
        <v>4513</v>
      </c>
      <c r="I69" s="273" t="s">
        <v>202</v>
      </c>
      <c r="J69" s="290"/>
      <c r="K69" s="290"/>
    </row>
    <row r="70" spans="1:11" x14ac:dyDescent="0.35">
      <c r="A70" s="290">
        <v>69</v>
      </c>
      <c r="B70" s="290" t="s">
        <v>5765</v>
      </c>
      <c r="C70" s="273" t="s">
        <v>26</v>
      </c>
      <c r="D70" s="273" t="s">
        <v>63</v>
      </c>
      <c r="E70" s="272" t="s">
        <v>5766</v>
      </c>
      <c r="F70" s="272" t="s">
        <v>186</v>
      </c>
      <c r="G70" s="273" t="s">
        <v>1398</v>
      </c>
      <c r="H70" s="273" t="s">
        <v>4513</v>
      </c>
      <c r="I70" s="273" t="s">
        <v>202</v>
      </c>
      <c r="J70" s="290"/>
      <c r="K70" s="290"/>
    </row>
    <row r="71" spans="1:11" x14ac:dyDescent="0.35">
      <c r="A71" s="290">
        <v>70</v>
      </c>
      <c r="B71" s="290" t="s">
        <v>5769</v>
      </c>
      <c r="C71" s="273" t="s">
        <v>26</v>
      </c>
      <c r="D71" s="273" t="s">
        <v>63</v>
      </c>
      <c r="E71" s="272" t="s">
        <v>5770</v>
      </c>
      <c r="F71" s="272" t="s">
        <v>186</v>
      </c>
      <c r="G71" s="273" t="s">
        <v>1398</v>
      </c>
      <c r="H71" s="273" t="s">
        <v>4513</v>
      </c>
      <c r="I71" s="273" t="s">
        <v>202</v>
      </c>
      <c r="J71" s="290"/>
      <c r="K71" s="290"/>
    </row>
    <row r="72" spans="1:11" x14ac:dyDescent="0.35">
      <c r="A72" s="290">
        <v>71</v>
      </c>
      <c r="B72" s="290" t="s">
        <v>5771</v>
      </c>
      <c r="C72" s="273" t="s">
        <v>26</v>
      </c>
      <c r="D72" s="273" t="s">
        <v>63</v>
      </c>
      <c r="E72" s="272" t="s">
        <v>5772</v>
      </c>
      <c r="F72" s="272" t="s">
        <v>186</v>
      </c>
      <c r="G72" s="273" t="s">
        <v>1398</v>
      </c>
      <c r="H72" s="273" t="s">
        <v>4513</v>
      </c>
      <c r="I72" s="273" t="s">
        <v>202</v>
      </c>
      <c r="J72" s="290"/>
      <c r="K72" s="290"/>
    </row>
    <row r="73" spans="1:11" x14ac:dyDescent="0.35">
      <c r="A73" s="290">
        <v>72</v>
      </c>
      <c r="B73" s="290" t="s">
        <v>5773</v>
      </c>
      <c r="C73" s="273" t="s">
        <v>26</v>
      </c>
      <c r="D73" s="273" t="s">
        <v>63</v>
      </c>
      <c r="E73" s="272" t="s">
        <v>5774</v>
      </c>
      <c r="F73" s="272" t="s">
        <v>1689</v>
      </c>
      <c r="G73" s="273" t="s">
        <v>4399</v>
      </c>
      <c r="H73" s="273" t="s">
        <v>4400</v>
      </c>
      <c r="I73" s="273" t="s">
        <v>202</v>
      </c>
      <c r="J73" s="290"/>
      <c r="K73" s="290"/>
    </row>
    <row r="74" spans="1:11" x14ac:dyDescent="0.35">
      <c r="A74" s="290">
        <v>73</v>
      </c>
      <c r="B74" s="290" t="s">
        <v>5775</v>
      </c>
      <c r="C74" s="273" t="s">
        <v>26</v>
      </c>
      <c r="D74" s="273" t="s">
        <v>63</v>
      </c>
      <c r="E74" s="272" t="s">
        <v>5776</v>
      </c>
      <c r="F74" s="272" t="s">
        <v>1689</v>
      </c>
      <c r="G74" s="273" t="s">
        <v>4399</v>
      </c>
      <c r="H74" s="273" t="s">
        <v>4400</v>
      </c>
      <c r="I74" s="273" t="s">
        <v>202</v>
      </c>
      <c r="J74" s="290"/>
      <c r="K74" s="290"/>
    </row>
    <row r="75" spans="1:11" x14ac:dyDescent="0.35">
      <c r="A75" s="290">
        <v>74</v>
      </c>
      <c r="B75" s="290" t="s">
        <v>5777</v>
      </c>
      <c r="C75" s="273" t="s">
        <v>26</v>
      </c>
      <c r="D75" s="273" t="s">
        <v>63</v>
      </c>
      <c r="E75" s="272" t="s">
        <v>5778</v>
      </c>
      <c r="F75" s="272" t="s">
        <v>1689</v>
      </c>
      <c r="G75" s="273" t="s">
        <v>4399</v>
      </c>
      <c r="H75" s="273" t="s">
        <v>4400</v>
      </c>
      <c r="I75" s="273" t="s">
        <v>202</v>
      </c>
      <c r="J75" s="290"/>
      <c r="K75" s="290"/>
    </row>
    <row r="76" spans="1:11" x14ac:dyDescent="0.35">
      <c r="A76" s="290">
        <v>75</v>
      </c>
      <c r="B76" s="290" t="s">
        <v>5779</v>
      </c>
      <c r="C76" s="273" t="s">
        <v>26</v>
      </c>
      <c r="D76" s="273" t="s">
        <v>63</v>
      </c>
      <c r="E76" s="272" t="s">
        <v>5780</v>
      </c>
      <c r="F76" s="272" t="s">
        <v>1689</v>
      </c>
      <c r="G76" s="273" t="s">
        <v>4399</v>
      </c>
      <c r="H76" s="273" t="s">
        <v>4400</v>
      </c>
      <c r="I76" s="273" t="s">
        <v>202</v>
      </c>
      <c r="J76" s="290"/>
      <c r="K76" s="290"/>
    </row>
    <row r="77" spans="1:11" x14ac:dyDescent="0.35">
      <c r="A77" s="290">
        <v>76</v>
      </c>
      <c r="B77" s="290" t="s">
        <v>5781</v>
      </c>
      <c r="C77" s="273" t="s">
        <v>26</v>
      </c>
      <c r="D77" s="273" t="s">
        <v>63</v>
      </c>
      <c r="E77" s="272" t="s">
        <v>5782</v>
      </c>
      <c r="F77" s="272" t="s">
        <v>1689</v>
      </c>
      <c r="G77" s="273" t="s">
        <v>2208</v>
      </c>
      <c r="H77" s="273" t="s">
        <v>4394</v>
      </c>
      <c r="I77" s="273" t="s">
        <v>202</v>
      </c>
      <c r="J77" s="290"/>
      <c r="K77" s="290"/>
    </row>
    <row r="78" spans="1:11" x14ac:dyDescent="0.35">
      <c r="A78" s="290">
        <v>77</v>
      </c>
      <c r="B78" s="290" t="s">
        <v>5783</v>
      </c>
      <c r="C78" s="273" t="s">
        <v>26</v>
      </c>
      <c r="D78" s="273" t="s">
        <v>63</v>
      </c>
      <c r="E78" s="272" t="s">
        <v>5784</v>
      </c>
      <c r="F78" s="272" t="s">
        <v>1689</v>
      </c>
      <c r="G78" s="273" t="s">
        <v>2208</v>
      </c>
      <c r="H78" s="273" t="s">
        <v>4394</v>
      </c>
      <c r="I78" s="273" t="s">
        <v>202</v>
      </c>
      <c r="J78" s="290"/>
      <c r="K78" s="290"/>
    </row>
    <row r="79" spans="1:11" x14ac:dyDescent="0.35">
      <c r="A79" s="290">
        <v>78</v>
      </c>
      <c r="B79" s="290" t="s">
        <v>5785</v>
      </c>
      <c r="C79" s="273" t="s">
        <v>26</v>
      </c>
      <c r="D79" s="273" t="s">
        <v>63</v>
      </c>
      <c r="E79" s="272" t="s">
        <v>5786</v>
      </c>
      <c r="F79" s="272" t="s">
        <v>1689</v>
      </c>
      <c r="G79" s="273" t="s">
        <v>2208</v>
      </c>
      <c r="H79" s="273" t="s">
        <v>4394</v>
      </c>
      <c r="I79" s="273" t="s">
        <v>202</v>
      </c>
      <c r="J79" s="290"/>
      <c r="K79" s="290"/>
    </row>
    <row r="80" spans="1:11" x14ac:dyDescent="0.35">
      <c r="A80" s="290">
        <v>79</v>
      </c>
      <c r="B80" s="290" t="s">
        <v>5787</v>
      </c>
      <c r="C80" s="273" t="s">
        <v>26</v>
      </c>
      <c r="D80" s="273" t="s">
        <v>63</v>
      </c>
      <c r="E80" s="272" t="s">
        <v>5788</v>
      </c>
      <c r="F80" s="272" t="s">
        <v>186</v>
      </c>
      <c r="G80" s="273" t="s">
        <v>2208</v>
      </c>
      <c r="H80" s="273" t="s">
        <v>4394</v>
      </c>
      <c r="I80" s="273" t="s">
        <v>202</v>
      </c>
      <c r="J80" s="290"/>
      <c r="K80" s="290"/>
    </row>
    <row r="81" spans="1:11" x14ac:dyDescent="0.35">
      <c r="A81" s="290">
        <v>80</v>
      </c>
      <c r="B81" s="290" t="s">
        <v>5791</v>
      </c>
      <c r="C81" s="273" t="s">
        <v>26</v>
      </c>
      <c r="D81" s="273" t="s">
        <v>63</v>
      </c>
      <c r="E81" s="272" t="s">
        <v>5792</v>
      </c>
      <c r="F81" s="272" t="s">
        <v>186</v>
      </c>
      <c r="G81" s="273" t="s">
        <v>2208</v>
      </c>
      <c r="H81" s="273" t="s">
        <v>4394</v>
      </c>
      <c r="I81" s="273" t="s">
        <v>202</v>
      </c>
      <c r="J81" s="290"/>
      <c r="K81" s="290"/>
    </row>
    <row r="82" spans="1:11" x14ac:dyDescent="0.35">
      <c r="A82" s="290">
        <v>81</v>
      </c>
      <c r="B82" s="290" t="s">
        <v>5793</v>
      </c>
      <c r="C82" s="273" t="s">
        <v>26</v>
      </c>
      <c r="D82" s="273" t="s">
        <v>63</v>
      </c>
      <c r="E82" s="272" t="s">
        <v>5794</v>
      </c>
      <c r="F82" s="272" t="s">
        <v>186</v>
      </c>
      <c r="G82" s="273" t="s">
        <v>2208</v>
      </c>
      <c r="H82" s="273" t="s">
        <v>4394</v>
      </c>
      <c r="I82" s="273" t="s">
        <v>202</v>
      </c>
      <c r="J82" s="290"/>
      <c r="K82" s="290"/>
    </row>
    <row r="83" spans="1:11" x14ac:dyDescent="0.35">
      <c r="A83" s="290">
        <v>82</v>
      </c>
      <c r="B83" s="290" t="s">
        <v>5795</v>
      </c>
      <c r="C83" s="273" t="s">
        <v>26</v>
      </c>
      <c r="D83" s="273" t="s">
        <v>63</v>
      </c>
      <c r="E83" s="272" t="s">
        <v>5796</v>
      </c>
      <c r="F83" s="272" t="s">
        <v>186</v>
      </c>
      <c r="G83" s="273" t="s">
        <v>2208</v>
      </c>
      <c r="H83" s="273" t="s">
        <v>4394</v>
      </c>
      <c r="I83" s="273" t="s">
        <v>202</v>
      </c>
      <c r="J83" s="290"/>
      <c r="K83" s="290"/>
    </row>
    <row r="84" spans="1:11" x14ac:dyDescent="0.35">
      <c r="A84" s="290">
        <v>83</v>
      </c>
      <c r="B84" s="290" t="s">
        <v>5797</v>
      </c>
      <c r="C84" s="273" t="s">
        <v>26</v>
      </c>
      <c r="D84" s="273" t="s">
        <v>63</v>
      </c>
      <c r="E84" s="272" t="s">
        <v>5798</v>
      </c>
      <c r="F84" s="272" t="s">
        <v>186</v>
      </c>
      <c r="G84" s="273" t="s">
        <v>2208</v>
      </c>
      <c r="H84" s="273" t="s">
        <v>4394</v>
      </c>
      <c r="I84" s="273" t="s">
        <v>202</v>
      </c>
      <c r="J84" s="290"/>
      <c r="K84" s="290"/>
    </row>
    <row r="85" spans="1:11" x14ac:dyDescent="0.35">
      <c r="A85" s="290">
        <v>84</v>
      </c>
      <c r="B85" s="290" t="s">
        <v>5799</v>
      </c>
      <c r="C85" s="273" t="s">
        <v>26</v>
      </c>
      <c r="D85" s="273" t="s">
        <v>63</v>
      </c>
      <c r="E85" s="272" t="s">
        <v>5800</v>
      </c>
      <c r="F85" s="272" t="s">
        <v>186</v>
      </c>
      <c r="G85" s="273" t="s">
        <v>2208</v>
      </c>
      <c r="H85" s="273" t="s">
        <v>4394</v>
      </c>
      <c r="I85" s="273" t="s">
        <v>202</v>
      </c>
      <c r="J85" s="290"/>
      <c r="K85" s="290"/>
    </row>
    <row r="86" spans="1:11" x14ac:dyDescent="0.35">
      <c r="A86" s="290">
        <v>85</v>
      </c>
      <c r="B86" s="290" t="s">
        <v>5801</v>
      </c>
      <c r="C86" s="273" t="s">
        <v>26</v>
      </c>
      <c r="D86" s="273" t="s">
        <v>63</v>
      </c>
      <c r="E86" s="272" t="s">
        <v>5802</v>
      </c>
      <c r="F86" s="272" t="s">
        <v>186</v>
      </c>
      <c r="G86" s="273" t="s">
        <v>2208</v>
      </c>
      <c r="H86" s="273" t="s">
        <v>4394</v>
      </c>
      <c r="I86" s="273" t="s">
        <v>202</v>
      </c>
      <c r="J86" s="290"/>
      <c r="K86" s="290"/>
    </row>
    <row r="87" spans="1:11" x14ac:dyDescent="0.35">
      <c r="A87" s="290">
        <v>86</v>
      </c>
      <c r="B87" s="290" t="s">
        <v>5803</v>
      </c>
      <c r="C87" s="273" t="s">
        <v>26</v>
      </c>
      <c r="D87" s="273" t="s">
        <v>63</v>
      </c>
      <c r="E87" s="272" t="s">
        <v>5804</v>
      </c>
      <c r="F87" s="272" t="s">
        <v>186</v>
      </c>
      <c r="G87" s="273" t="s">
        <v>2208</v>
      </c>
      <c r="H87" s="273" t="s">
        <v>4394</v>
      </c>
      <c r="I87" s="273" t="s">
        <v>202</v>
      </c>
      <c r="J87" s="290"/>
      <c r="K87" s="290"/>
    </row>
    <row r="88" spans="1:11" x14ac:dyDescent="0.35">
      <c r="A88" s="290">
        <v>87</v>
      </c>
      <c r="B88" s="290" t="s">
        <v>5805</v>
      </c>
      <c r="C88" s="273" t="s">
        <v>26</v>
      </c>
      <c r="D88" s="273" t="s">
        <v>63</v>
      </c>
      <c r="E88" s="272" t="s">
        <v>5806</v>
      </c>
      <c r="F88" s="272" t="s">
        <v>186</v>
      </c>
      <c r="G88" s="273" t="s">
        <v>2208</v>
      </c>
      <c r="H88" s="273" t="s">
        <v>4394</v>
      </c>
      <c r="I88" s="273" t="s">
        <v>202</v>
      </c>
      <c r="J88" s="290"/>
      <c r="K88" s="290"/>
    </row>
    <row r="89" spans="1:11" x14ac:dyDescent="0.35">
      <c r="A89" s="290">
        <v>88</v>
      </c>
      <c r="B89" s="290" t="s">
        <v>5807</v>
      </c>
      <c r="C89" s="273" t="s">
        <v>26</v>
      </c>
      <c r="D89" s="273" t="s">
        <v>63</v>
      </c>
      <c r="E89" s="272" t="s">
        <v>5808</v>
      </c>
      <c r="F89" s="272" t="s">
        <v>186</v>
      </c>
      <c r="G89" s="273" t="s">
        <v>2208</v>
      </c>
      <c r="H89" s="273" t="s">
        <v>4394</v>
      </c>
      <c r="I89" s="273" t="s">
        <v>202</v>
      </c>
      <c r="J89" s="290"/>
      <c r="K89" s="290"/>
    </row>
    <row r="90" spans="1:11" x14ac:dyDescent="0.35">
      <c r="A90" s="290">
        <v>89</v>
      </c>
      <c r="B90" s="290" t="s">
        <v>5809</v>
      </c>
      <c r="C90" s="273" t="s">
        <v>26</v>
      </c>
      <c r="D90" s="273" t="s">
        <v>63</v>
      </c>
      <c r="E90" s="272" t="s">
        <v>5810</v>
      </c>
      <c r="F90" s="272" t="s">
        <v>186</v>
      </c>
      <c r="G90" s="273" t="s">
        <v>2208</v>
      </c>
      <c r="H90" s="273" t="s">
        <v>4394</v>
      </c>
      <c r="I90" s="273" t="s">
        <v>202</v>
      </c>
      <c r="J90" s="290"/>
      <c r="K90" s="290"/>
    </row>
    <row r="91" spans="1:11" x14ac:dyDescent="0.35">
      <c r="A91" s="290">
        <v>90</v>
      </c>
      <c r="B91" s="290" t="s">
        <v>5813</v>
      </c>
      <c r="C91" s="273" t="s">
        <v>26</v>
      </c>
      <c r="D91" s="273" t="s">
        <v>63</v>
      </c>
      <c r="E91" s="272" t="s">
        <v>5814</v>
      </c>
      <c r="F91" s="272" t="s">
        <v>186</v>
      </c>
      <c r="G91" s="273" t="s">
        <v>2208</v>
      </c>
      <c r="H91" s="273" t="s">
        <v>4394</v>
      </c>
      <c r="I91" s="273" t="s">
        <v>202</v>
      </c>
      <c r="J91" s="290"/>
      <c r="K91" s="290"/>
    </row>
    <row r="92" spans="1:11" x14ac:dyDescent="0.35">
      <c r="A92" s="290">
        <v>91</v>
      </c>
      <c r="B92" s="290" t="s">
        <v>5815</v>
      </c>
      <c r="C92" s="273" t="s">
        <v>26</v>
      </c>
      <c r="D92" s="273" t="s">
        <v>63</v>
      </c>
      <c r="E92" s="272" t="s">
        <v>5816</v>
      </c>
      <c r="F92" s="272" t="s">
        <v>186</v>
      </c>
      <c r="G92" s="273" t="s">
        <v>2208</v>
      </c>
      <c r="H92" s="273" t="s">
        <v>4394</v>
      </c>
      <c r="I92" s="273" t="s">
        <v>202</v>
      </c>
      <c r="J92" s="290"/>
      <c r="K92" s="290"/>
    </row>
    <row r="93" spans="1:11" x14ac:dyDescent="0.35">
      <c r="A93" s="290">
        <v>92</v>
      </c>
      <c r="B93" s="290" t="s">
        <v>5817</v>
      </c>
      <c r="C93" s="273" t="s">
        <v>26</v>
      </c>
      <c r="D93" s="273" t="s">
        <v>63</v>
      </c>
      <c r="E93" s="272" t="s">
        <v>5818</v>
      </c>
      <c r="F93" s="272" t="s">
        <v>1689</v>
      </c>
      <c r="G93" s="273" t="s">
        <v>1398</v>
      </c>
      <c r="H93" s="273" t="s">
        <v>4936</v>
      </c>
      <c r="I93" s="273" t="s">
        <v>202</v>
      </c>
      <c r="J93" s="290"/>
      <c r="K93" s="290"/>
    </row>
    <row r="94" spans="1:11" x14ac:dyDescent="0.35">
      <c r="A94" s="290">
        <v>93</v>
      </c>
      <c r="B94" s="290" t="s">
        <v>5819</v>
      </c>
      <c r="C94" s="273" t="s">
        <v>26</v>
      </c>
      <c r="D94" s="273" t="s">
        <v>63</v>
      </c>
      <c r="E94" s="272" t="s">
        <v>5820</v>
      </c>
      <c r="F94" s="272" t="s">
        <v>1689</v>
      </c>
      <c r="G94" s="273" t="s">
        <v>1398</v>
      </c>
      <c r="H94" s="273" t="s">
        <v>4936</v>
      </c>
      <c r="I94" s="273" t="s">
        <v>202</v>
      </c>
      <c r="J94" s="290"/>
      <c r="K94" s="290"/>
    </row>
    <row r="95" spans="1:11" x14ac:dyDescent="0.35">
      <c r="A95" s="290">
        <v>94</v>
      </c>
      <c r="B95" s="290" t="s">
        <v>5821</v>
      </c>
      <c r="C95" s="273" t="s">
        <v>26</v>
      </c>
      <c r="D95" s="273" t="s">
        <v>63</v>
      </c>
      <c r="E95" s="272" t="s">
        <v>5822</v>
      </c>
      <c r="F95" s="272" t="s">
        <v>1689</v>
      </c>
      <c r="G95" s="273" t="s">
        <v>1398</v>
      </c>
      <c r="H95" s="273" t="s">
        <v>4936</v>
      </c>
      <c r="I95" s="273" t="s">
        <v>202</v>
      </c>
      <c r="J95" s="290"/>
      <c r="K95" s="290"/>
    </row>
    <row r="96" spans="1:11" x14ac:dyDescent="0.35">
      <c r="A96" s="290">
        <v>95</v>
      </c>
      <c r="B96" s="290" t="s">
        <v>5823</v>
      </c>
      <c r="C96" s="273" t="s">
        <v>26</v>
      </c>
      <c r="D96" s="273" t="s">
        <v>63</v>
      </c>
      <c r="E96" s="272" t="s">
        <v>5824</v>
      </c>
      <c r="F96" s="272" t="s">
        <v>1689</v>
      </c>
      <c r="G96" s="273" t="s">
        <v>1398</v>
      </c>
      <c r="H96" s="273" t="s">
        <v>4936</v>
      </c>
      <c r="I96" s="273" t="s">
        <v>202</v>
      </c>
      <c r="J96" s="290"/>
      <c r="K96" s="290"/>
    </row>
    <row r="97" spans="1:11" x14ac:dyDescent="0.35">
      <c r="A97" s="290">
        <v>96</v>
      </c>
      <c r="B97" s="290" t="s">
        <v>5825</v>
      </c>
      <c r="C97" s="273" t="s">
        <v>26</v>
      </c>
      <c r="D97" s="273" t="s">
        <v>63</v>
      </c>
      <c r="E97" s="272" t="s">
        <v>5826</v>
      </c>
      <c r="F97" s="272" t="s">
        <v>1689</v>
      </c>
      <c r="G97" s="273" t="s">
        <v>2208</v>
      </c>
      <c r="H97" s="273" t="s">
        <v>4394</v>
      </c>
      <c r="I97" s="273" t="s">
        <v>202</v>
      </c>
      <c r="J97" s="290"/>
      <c r="K97" s="290"/>
    </row>
    <row r="98" spans="1:11" x14ac:dyDescent="0.35">
      <c r="A98" s="290">
        <v>97</v>
      </c>
      <c r="B98" s="290" t="s">
        <v>5828</v>
      </c>
      <c r="C98" s="273" t="s">
        <v>26</v>
      </c>
      <c r="D98" s="273" t="s">
        <v>63</v>
      </c>
      <c r="E98" s="272" t="s">
        <v>5829</v>
      </c>
      <c r="F98" s="272" t="s">
        <v>1689</v>
      </c>
      <c r="G98" s="273" t="s">
        <v>2208</v>
      </c>
      <c r="H98" s="273" t="s">
        <v>4394</v>
      </c>
      <c r="I98" s="273" t="s">
        <v>202</v>
      </c>
      <c r="J98" s="290"/>
      <c r="K98" s="290"/>
    </row>
    <row r="99" spans="1:11" x14ac:dyDescent="0.35">
      <c r="A99" s="290">
        <v>98</v>
      </c>
      <c r="B99" s="290" t="s">
        <v>5830</v>
      </c>
      <c r="C99" s="273" t="s">
        <v>26</v>
      </c>
      <c r="D99" s="273" t="s">
        <v>63</v>
      </c>
      <c r="E99" s="272" t="s">
        <v>5831</v>
      </c>
      <c r="F99" s="272" t="s">
        <v>1689</v>
      </c>
      <c r="G99" s="273" t="s">
        <v>2208</v>
      </c>
      <c r="H99" s="273" t="s">
        <v>4394</v>
      </c>
      <c r="I99" s="273" t="s">
        <v>202</v>
      </c>
      <c r="J99" s="290"/>
      <c r="K99" s="290"/>
    </row>
    <row r="100" spans="1:11" ht="29" x14ac:dyDescent="0.35">
      <c r="A100" s="290">
        <v>99</v>
      </c>
      <c r="B100" s="290" t="s">
        <v>5832</v>
      </c>
      <c r="C100" s="273" t="s">
        <v>26</v>
      </c>
      <c r="D100" s="273" t="s">
        <v>63</v>
      </c>
      <c r="E100" s="272" t="s">
        <v>5833</v>
      </c>
      <c r="F100" s="272" t="s">
        <v>1689</v>
      </c>
      <c r="G100" s="273" t="s">
        <v>2208</v>
      </c>
      <c r="H100" s="273" t="s">
        <v>4394</v>
      </c>
      <c r="I100" s="273" t="s">
        <v>202</v>
      </c>
      <c r="J100" s="290"/>
      <c r="K100" s="290"/>
    </row>
    <row r="101" spans="1:11" x14ac:dyDescent="0.35">
      <c r="A101" s="290">
        <v>100</v>
      </c>
      <c r="B101" s="290" t="s">
        <v>4397</v>
      </c>
      <c r="C101" s="273" t="s">
        <v>26</v>
      </c>
      <c r="D101" s="273" t="s">
        <v>63</v>
      </c>
      <c r="E101" s="272" t="s">
        <v>4398</v>
      </c>
      <c r="F101" s="272" t="s">
        <v>186</v>
      </c>
      <c r="G101" s="273" t="s">
        <v>4399</v>
      </c>
      <c r="H101" s="273" t="s">
        <v>4400</v>
      </c>
      <c r="I101" s="273" t="s">
        <v>202</v>
      </c>
      <c r="J101" s="290"/>
      <c r="K101" s="290"/>
    </row>
    <row r="102" spans="1:11" x14ac:dyDescent="0.35">
      <c r="A102" s="290">
        <v>101</v>
      </c>
      <c r="B102" s="290" t="s">
        <v>4402</v>
      </c>
      <c r="C102" s="273" t="s">
        <v>26</v>
      </c>
      <c r="D102" s="273" t="s">
        <v>63</v>
      </c>
      <c r="E102" s="272" t="s">
        <v>4403</v>
      </c>
      <c r="F102" s="272" t="s">
        <v>186</v>
      </c>
      <c r="G102" s="273" t="s">
        <v>4399</v>
      </c>
      <c r="H102" s="273" t="s">
        <v>4400</v>
      </c>
      <c r="I102" s="273" t="s">
        <v>202</v>
      </c>
      <c r="J102" s="290"/>
      <c r="K102" s="290"/>
    </row>
    <row r="103" spans="1:11" x14ac:dyDescent="0.35">
      <c r="A103" s="290">
        <v>102</v>
      </c>
      <c r="B103" s="290" t="s">
        <v>4404</v>
      </c>
      <c r="C103" s="273" t="s">
        <v>26</v>
      </c>
      <c r="D103" s="273" t="s">
        <v>63</v>
      </c>
      <c r="E103" s="272" t="s">
        <v>4405</v>
      </c>
      <c r="F103" s="272" t="s">
        <v>186</v>
      </c>
      <c r="G103" s="273" t="s">
        <v>4399</v>
      </c>
      <c r="H103" s="273" t="s">
        <v>4400</v>
      </c>
      <c r="I103" s="273" t="s">
        <v>202</v>
      </c>
      <c r="J103" s="290"/>
      <c r="K103" s="290"/>
    </row>
    <row r="104" spans="1:11" ht="29" x14ac:dyDescent="0.35">
      <c r="A104" s="290">
        <v>103</v>
      </c>
      <c r="B104" s="290" t="s">
        <v>4406</v>
      </c>
      <c r="C104" s="273" t="s">
        <v>26</v>
      </c>
      <c r="D104" s="273" t="s">
        <v>63</v>
      </c>
      <c r="E104" s="272" t="s">
        <v>4407</v>
      </c>
      <c r="F104" s="272" t="s">
        <v>186</v>
      </c>
      <c r="G104" s="273" t="s">
        <v>4399</v>
      </c>
      <c r="H104" s="273" t="s">
        <v>4400</v>
      </c>
      <c r="I104" s="273" t="s">
        <v>202</v>
      </c>
      <c r="J104" s="290"/>
      <c r="K104" s="290"/>
    </row>
    <row r="105" spans="1:11" ht="29" x14ac:dyDescent="0.35">
      <c r="A105" s="290">
        <v>104</v>
      </c>
      <c r="B105" s="290" t="s">
        <v>4408</v>
      </c>
      <c r="C105" s="273" t="s">
        <v>26</v>
      </c>
      <c r="D105" s="273" t="s">
        <v>63</v>
      </c>
      <c r="E105" s="272" t="s">
        <v>4409</v>
      </c>
      <c r="F105" s="272" t="s">
        <v>186</v>
      </c>
      <c r="G105" s="273" t="s">
        <v>2208</v>
      </c>
      <c r="H105" s="273" t="s">
        <v>4394</v>
      </c>
      <c r="I105" s="273" t="s">
        <v>202</v>
      </c>
      <c r="J105" s="290"/>
      <c r="K105" s="290"/>
    </row>
    <row r="106" spans="1:11" ht="29" x14ac:dyDescent="0.35">
      <c r="A106" s="290">
        <v>105</v>
      </c>
      <c r="B106" s="290" t="s">
        <v>4411</v>
      </c>
      <c r="C106" s="273" t="s">
        <v>26</v>
      </c>
      <c r="D106" s="273" t="s">
        <v>63</v>
      </c>
      <c r="E106" s="272" t="s">
        <v>4412</v>
      </c>
      <c r="F106" s="272" t="s">
        <v>186</v>
      </c>
      <c r="G106" s="273" t="s">
        <v>2208</v>
      </c>
      <c r="H106" s="273" t="s">
        <v>4394</v>
      </c>
      <c r="I106" s="273" t="s">
        <v>202</v>
      </c>
      <c r="J106" s="290"/>
      <c r="K106" s="290"/>
    </row>
    <row r="107" spans="1:11" ht="29" x14ac:dyDescent="0.35">
      <c r="A107" s="290">
        <v>106</v>
      </c>
      <c r="B107" s="290" t="s">
        <v>4414</v>
      </c>
      <c r="C107" s="273" t="s">
        <v>26</v>
      </c>
      <c r="D107" s="273" t="s">
        <v>63</v>
      </c>
      <c r="E107" s="272" t="s">
        <v>4415</v>
      </c>
      <c r="F107" s="272" t="s">
        <v>186</v>
      </c>
      <c r="G107" s="273" t="s">
        <v>2208</v>
      </c>
      <c r="H107" s="273" t="s">
        <v>4394</v>
      </c>
      <c r="I107" s="273" t="s">
        <v>202</v>
      </c>
      <c r="J107" s="290"/>
      <c r="K107" s="290"/>
    </row>
    <row r="108" spans="1:11" ht="29" x14ac:dyDescent="0.35">
      <c r="A108" s="290">
        <v>107</v>
      </c>
      <c r="B108" s="290" t="s">
        <v>4416</v>
      </c>
      <c r="C108" s="273" t="s">
        <v>26</v>
      </c>
      <c r="D108" s="273" t="s">
        <v>63</v>
      </c>
      <c r="E108" s="272" t="s">
        <v>4417</v>
      </c>
      <c r="F108" s="272" t="s">
        <v>186</v>
      </c>
      <c r="G108" s="273" t="s">
        <v>2208</v>
      </c>
      <c r="H108" s="273" t="s">
        <v>4394</v>
      </c>
      <c r="I108" s="273" t="s">
        <v>202</v>
      </c>
      <c r="J108" s="290"/>
      <c r="K108" s="290"/>
    </row>
    <row r="109" spans="1:11" ht="29" x14ac:dyDescent="0.35">
      <c r="A109" s="290">
        <v>108</v>
      </c>
      <c r="B109" s="290" t="s">
        <v>4418</v>
      </c>
      <c r="C109" s="273" t="s">
        <v>26</v>
      </c>
      <c r="D109" s="273" t="s">
        <v>63</v>
      </c>
      <c r="E109" s="272" t="s">
        <v>4419</v>
      </c>
      <c r="F109" s="272" t="s">
        <v>186</v>
      </c>
      <c r="G109" s="273" t="s">
        <v>2208</v>
      </c>
      <c r="H109" s="273" t="s">
        <v>4394</v>
      </c>
      <c r="I109" s="273" t="s">
        <v>202</v>
      </c>
      <c r="J109" s="290"/>
      <c r="K109" s="290"/>
    </row>
    <row r="110" spans="1:11" ht="29" x14ac:dyDescent="0.35">
      <c r="A110" s="290">
        <v>109</v>
      </c>
      <c r="B110" s="290" t="s">
        <v>4420</v>
      </c>
      <c r="C110" s="273" t="s">
        <v>26</v>
      </c>
      <c r="D110" s="273" t="s">
        <v>63</v>
      </c>
      <c r="E110" s="272" t="s">
        <v>4421</v>
      </c>
      <c r="F110" s="272" t="s">
        <v>186</v>
      </c>
      <c r="G110" s="273" t="s">
        <v>2208</v>
      </c>
      <c r="H110" s="273" t="s">
        <v>4394</v>
      </c>
      <c r="I110" s="273" t="s">
        <v>202</v>
      </c>
      <c r="J110" s="290"/>
      <c r="K110" s="290"/>
    </row>
    <row r="111" spans="1:11" ht="29" x14ac:dyDescent="0.35">
      <c r="A111" s="290">
        <v>110</v>
      </c>
      <c r="B111" s="290" t="s">
        <v>4424</v>
      </c>
      <c r="C111" s="273" t="s">
        <v>26</v>
      </c>
      <c r="D111" s="273" t="s">
        <v>63</v>
      </c>
      <c r="E111" s="272" t="s">
        <v>4425</v>
      </c>
      <c r="F111" s="272" t="s">
        <v>186</v>
      </c>
      <c r="G111" s="273" t="s">
        <v>2208</v>
      </c>
      <c r="H111" s="273" t="s">
        <v>4394</v>
      </c>
      <c r="I111" s="273" t="s">
        <v>202</v>
      </c>
      <c r="J111" s="290"/>
      <c r="K111" s="290"/>
    </row>
    <row r="112" spans="1:11" ht="29" x14ac:dyDescent="0.35">
      <c r="A112" s="290">
        <v>111</v>
      </c>
      <c r="B112" s="290" t="s">
        <v>4426</v>
      </c>
      <c r="C112" s="273" t="s">
        <v>26</v>
      </c>
      <c r="D112" s="273" t="s">
        <v>63</v>
      </c>
      <c r="E112" s="272" t="s">
        <v>4427</v>
      </c>
      <c r="F112" s="272" t="s">
        <v>186</v>
      </c>
      <c r="G112" s="273" t="s">
        <v>2208</v>
      </c>
      <c r="H112" s="273" t="s">
        <v>4394</v>
      </c>
      <c r="I112" s="273" t="s">
        <v>202</v>
      </c>
      <c r="J112" s="290"/>
      <c r="K112" s="290"/>
    </row>
    <row r="113" spans="1:11" ht="29" x14ac:dyDescent="0.35">
      <c r="A113" s="290">
        <v>112</v>
      </c>
      <c r="B113" s="290" t="s">
        <v>4429</v>
      </c>
      <c r="C113" s="273" t="s">
        <v>26</v>
      </c>
      <c r="D113" s="273" t="s">
        <v>63</v>
      </c>
      <c r="E113" s="272" t="s">
        <v>4430</v>
      </c>
      <c r="F113" s="272" t="s">
        <v>186</v>
      </c>
      <c r="G113" s="273" t="s">
        <v>2208</v>
      </c>
      <c r="H113" s="273" t="s">
        <v>4394</v>
      </c>
      <c r="I113" s="273" t="s">
        <v>202</v>
      </c>
      <c r="J113" s="290"/>
      <c r="K113" s="290"/>
    </row>
    <row r="114" spans="1:11" ht="29" x14ac:dyDescent="0.35">
      <c r="A114" s="290">
        <v>113</v>
      </c>
      <c r="B114" s="290" t="s">
        <v>4432</v>
      </c>
      <c r="C114" s="273" t="s">
        <v>26</v>
      </c>
      <c r="D114" s="273" t="s">
        <v>63</v>
      </c>
      <c r="E114" s="272" t="s">
        <v>4433</v>
      </c>
      <c r="F114" s="272" t="s">
        <v>186</v>
      </c>
      <c r="G114" s="273" t="s">
        <v>2208</v>
      </c>
      <c r="H114" s="273" t="s">
        <v>4394</v>
      </c>
      <c r="I114" s="273" t="s">
        <v>202</v>
      </c>
      <c r="J114" s="290"/>
      <c r="K114" s="290"/>
    </row>
    <row r="115" spans="1:11" ht="29" x14ac:dyDescent="0.35">
      <c r="A115" s="290">
        <v>114</v>
      </c>
      <c r="B115" s="290" t="s">
        <v>4434</v>
      </c>
      <c r="C115" s="273" t="s">
        <v>26</v>
      </c>
      <c r="D115" s="273" t="s">
        <v>63</v>
      </c>
      <c r="E115" s="272" t="s">
        <v>4435</v>
      </c>
      <c r="F115" s="272" t="s">
        <v>186</v>
      </c>
      <c r="G115" s="273" t="s">
        <v>2208</v>
      </c>
      <c r="H115" s="273" t="s">
        <v>4394</v>
      </c>
      <c r="I115" s="273" t="s">
        <v>202</v>
      </c>
      <c r="J115" s="290"/>
      <c r="K115" s="290"/>
    </row>
    <row r="116" spans="1:11" ht="29" x14ac:dyDescent="0.35">
      <c r="A116" s="290">
        <v>115</v>
      </c>
      <c r="B116" s="290" t="s">
        <v>4437</v>
      </c>
      <c r="C116" s="273" t="s">
        <v>26</v>
      </c>
      <c r="D116" s="273" t="s">
        <v>63</v>
      </c>
      <c r="E116" s="272" t="s">
        <v>4438</v>
      </c>
      <c r="F116" s="272" t="s">
        <v>186</v>
      </c>
      <c r="G116" s="273" t="s">
        <v>2208</v>
      </c>
      <c r="H116" s="273" t="s">
        <v>4394</v>
      </c>
      <c r="I116" s="273" t="s">
        <v>202</v>
      </c>
      <c r="J116" s="290"/>
      <c r="K116" s="290"/>
    </row>
    <row r="117" spans="1:11" ht="29" x14ac:dyDescent="0.35">
      <c r="A117" s="290">
        <v>116</v>
      </c>
      <c r="B117" s="290" t="s">
        <v>4439</v>
      </c>
      <c r="C117" s="273" t="s">
        <v>26</v>
      </c>
      <c r="D117" s="273" t="s">
        <v>63</v>
      </c>
      <c r="E117" s="272" t="s">
        <v>4440</v>
      </c>
      <c r="F117" s="272" t="s">
        <v>186</v>
      </c>
      <c r="G117" s="273" t="s">
        <v>2208</v>
      </c>
      <c r="H117" s="273" t="s">
        <v>4394</v>
      </c>
      <c r="I117" s="273" t="s">
        <v>202</v>
      </c>
      <c r="J117" s="290"/>
      <c r="K117" s="290"/>
    </row>
    <row r="118" spans="1:11" ht="29" x14ac:dyDescent="0.35">
      <c r="A118" s="290">
        <v>117</v>
      </c>
      <c r="B118" s="290" t="s">
        <v>4441</v>
      </c>
      <c r="C118" s="273" t="s">
        <v>26</v>
      </c>
      <c r="D118" s="273" t="s">
        <v>63</v>
      </c>
      <c r="E118" s="272" t="s">
        <v>4442</v>
      </c>
      <c r="F118" s="272" t="s">
        <v>186</v>
      </c>
      <c r="G118" s="273" t="s">
        <v>2208</v>
      </c>
      <c r="H118" s="273" t="s">
        <v>4394</v>
      </c>
      <c r="I118" s="273" t="s">
        <v>202</v>
      </c>
      <c r="J118" s="290"/>
      <c r="K118" s="290"/>
    </row>
    <row r="119" spans="1:11" ht="29" x14ac:dyDescent="0.35">
      <c r="A119" s="290">
        <v>118</v>
      </c>
      <c r="B119" s="290" t="s">
        <v>4443</v>
      </c>
      <c r="C119" s="273" t="s">
        <v>26</v>
      </c>
      <c r="D119" s="273" t="s">
        <v>63</v>
      </c>
      <c r="E119" s="272" t="s">
        <v>4444</v>
      </c>
      <c r="F119" s="272" t="s">
        <v>186</v>
      </c>
      <c r="G119" s="273" t="s">
        <v>2208</v>
      </c>
      <c r="H119" s="273" t="s">
        <v>4394</v>
      </c>
      <c r="I119" s="273" t="s">
        <v>202</v>
      </c>
      <c r="J119" s="290"/>
      <c r="K119" s="290"/>
    </row>
    <row r="120" spans="1:11" ht="29" x14ac:dyDescent="0.35">
      <c r="A120" s="290">
        <v>119</v>
      </c>
      <c r="B120" s="290" t="s">
        <v>4445</v>
      </c>
      <c r="C120" s="273" t="s">
        <v>26</v>
      </c>
      <c r="D120" s="273" t="s">
        <v>63</v>
      </c>
      <c r="E120" s="272" t="s">
        <v>4446</v>
      </c>
      <c r="F120" s="272" t="s">
        <v>186</v>
      </c>
      <c r="G120" s="273" t="s">
        <v>2208</v>
      </c>
      <c r="H120" s="273" t="s">
        <v>4394</v>
      </c>
      <c r="I120" s="273" t="s">
        <v>202</v>
      </c>
      <c r="J120" s="290"/>
      <c r="K120" s="290"/>
    </row>
    <row r="121" spans="1:11" ht="29" x14ac:dyDescent="0.35">
      <c r="A121" s="290">
        <v>120</v>
      </c>
      <c r="B121" s="290" t="s">
        <v>4449</v>
      </c>
      <c r="C121" s="273" t="s">
        <v>26</v>
      </c>
      <c r="D121" s="273" t="s">
        <v>63</v>
      </c>
      <c r="E121" s="272" t="s">
        <v>4450</v>
      </c>
      <c r="F121" s="272" t="s">
        <v>186</v>
      </c>
      <c r="G121" s="273" t="s">
        <v>2208</v>
      </c>
      <c r="H121" s="273" t="s">
        <v>4394</v>
      </c>
      <c r="I121" s="273" t="s">
        <v>202</v>
      </c>
      <c r="J121" s="290"/>
      <c r="K121" s="290"/>
    </row>
    <row r="122" spans="1:11" x14ac:dyDescent="0.35">
      <c r="A122" s="290">
        <v>121</v>
      </c>
      <c r="B122" s="290" t="s">
        <v>4452</v>
      </c>
      <c r="C122" s="273" t="s">
        <v>80</v>
      </c>
      <c r="D122" s="273" t="s">
        <v>63</v>
      </c>
      <c r="E122" s="272" t="s">
        <v>4453</v>
      </c>
      <c r="F122" s="272" t="s">
        <v>186</v>
      </c>
      <c r="G122" s="273" t="s">
        <v>2208</v>
      </c>
      <c r="H122" s="273" t="s">
        <v>4394</v>
      </c>
      <c r="I122" s="273" t="s">
        <v>202</v>
      </c>
      <c r="J122" s="290"/>
      <c r="K122" s="290"/>
    </row>
    <row r="123" spans="1:11" x14ac:dyDescent="0.35">
      <c r="A123" s="290">
        <v>122</v>
      </c>
      <c r="B123" s="290" t="s">
        <v>4454</v>
      </c>
      <c r="C123" s="273" t="s">
        <v>80</v>
      </c>
      <c r="D123" s="273" t="s">
        <v>63</v>
      </c>
      <c r="E123" s="272" t="s">
        <v>4455</v>
      </c>
      <c r="F123" s="272" t="s">
        <v>186</v>
      </c>
      <c r="G123" s="273" t="s">
        <v>2208</v>
      </c>
      <c r="H123" s="273" t="s">
        <v>4394</v>
      </c>
      <c r="I123" s="273" t="s">
        <v>202</v>
      </c>
      <c r="J123" s="290"/>
      <c r="K123" s="290"/>
    </row>
    <row r="124" spans="1:11" x14ac:dyDescent="0.35">
      <c r="A124" s="290">
        <v>123</v>
      </c>
      <c r="B124" s="290" t="s">
        <v>4456</v>
      </c>
      <c r="C124" s="273" t="s">
        <v>80</v>
      </c>
      <c r="D124" s="273" t="s">
        <v>63</v>
      </c>
      <c r="E124" s="272" t="s">
        <v>4457</v>
      </c>
      <c r="F124" s="272" t="s">
        <v>186</v>
      </c>
      <c r="G124" s="273" t="s">
        <v>2208</v>
      </c>
      <c r="H124" s="273" t="s">
        <v>4394</v>
      </c>
      <c r="I124" s="273" t="s">
        <v>202</v>
      </c>
      <c r="J124" s="290"/>
      <c r="K124" s="290"/>
    </row>
    <row r="125" spans="1:11" x14ac:dyDescent="0.35">
      <c r="A125" s="290">
        <v>124</v>
      </c>
      <c r="B125" s="290" t="s">
        <v>4458</v>
      </c>
      <c r="C125" s="273" t="s">
        <v>80</v>
      </c>
      <c r="D125" s="273" t="s">
        <v>63</v>
      </c>
      <c r="E125" s="272" t="s">
        <v>4459</v>
      </c>
      <c r="F125" s="272" t="s">
        <v>186</v>
      </c>
      <c r="G125" s="273" t="s">
        <v>2208</v>
      </c>
      <c r="H125" s="273" t="s">
        <v>4394</v>
      </c>
      <c r="I125" s="273" t="s">
        <v>202</v>
      </c>
      <c r="J125" s="290"/>
      <c r="K125" s="290"/>
    </row>
    <row r="126" spans="1:11" ht="29" x14ac:dyDescent="0.35">
      <c r="A126" s="290">
        <v>125</v>
      </c>
      <c r="B126" s="290" t="s">
        <v>4460</v>
      </c>
      <c r="C126" s="273" t="s">
        <v>80</v>
      </c>
      <c r="D126" s="273" t="s">
        <v>63</v>
      </c>
      <c r="E126" s="272" t="s">
        <v>4461</v>
      </c>
      <c r="F126" s="272" t="s">
        <v>186</v>
      </c>
      <c r="G126" s="273" t="s">
        <v>2208</v>
      </c>
      <c r="H126" s="273" t="s">
        <v>4394</v>
      </c>
      <c r="I126" s="273" t="s">
        <v>202</v>
      </c>
      <c r="J126" s="290"/>
      <c r="K126" s="290"/>
    </row>
    <row r="127" spans="1:11" x14ac:dyDescent="0.35">
      <c r="A127" s="290">
        <v>126</v>
      </c>
      <c r="B127" s="290" t="s">
        <v>4462</v>
      </c>
      <c r="C127" s="273" t="s">
        <v>80</v>
      </c>
      <c r="D127" s="273" t="s">
        <v>63</v>
      </c>
      <c r="E127" s="272" t="s">
        <v>4463</v>
      </c>
      <c r="F127" s="272" t="s">
        <v>186</v>
      </c>
      <c r="G127" s="273" t="s">
        <v>1398</v>
      </c>
      <c r="H127" s="273" t="s">
        <v>4464</v>
      </c>
      <c r="I127" s="273" t="s">
        <v>202</v>
      </c>
      <c r="J127" s="290"/>
      <c r="K127" s="290"/>
    </row>
    <row r="128" spans="1:11" x14ac:dyDescent="0.35">
      <c r="A128" s="290">
        <v>127</v>
      </c>
      <c r="B128" s="290" t="s">
        <v>4465</v>
      </c>
      <c r="C128" s="273" t="s">
        <v>80</v>
      </c>
      <c r="D128" s="273" t="s">
        <v>63</v>
      </c>
      <c r="E128" s="272" t="s">
        <v>4466</v>
      </c>
      <c r="F128" s="272" t="s">
        <v>186</v>
      </c>
      <c r="G128" s="273" t="s">
        <v>1398</v>
      </c>
      <c r="H128" s="273" t="s">
        <v>4464</v>
      </c>
      <c r="I128" s="273" t="s">
        <v>202</v>
      </c>
      <c r="J128" s="290"/>
      <c r="K128" s="290"/>
    </row>
    <row r="129" spans="1:11" x14ac:dyDescent="0.35">
      <c r="A129" s="290">
        <v>128</v>
      </c>
      <c r="B129" s="290" t="s">
        <v>4467</v>
      </c>
      <c r="C129" s="273" t="s">
        <v>80</v>
      </c>
      <c r="D129" s="273" t="s">
        <v>63</v>
      </c>
      <c r="E129" s="272" t="s">
        <v>4468</v>
      </c>
      <c r="F129" s="272" t="s">
        <v>186</v>
      </c>
      <c r="G129" s="273" t="s">
        <v>1398</v>
      </c>
      <c r="H129" s="273" t="s">
        <v>4464</v>
      </c>
      <c r="I129" s="273" t="s">
        <v>202</v>
      </c>
      <c r="J129" s="290"/>
      <c r="K129" s="290"/>
    </row>
    <row r="130" spans="1:11" x14ac:dyDescent="0.35">
      <c r="A130" s="290">
        <v>129</v>
      </c>
      <c r="B130" s="290" t="s">
        <v>4470</v>
      </c>
      <c r="C130" s="273" t="s">
        <v>80</v>
      </c>
      <c r="D130" s="273" t="s">
        <v>63</v>
      </c>
      <c r="E130" s="272" t="s">
        <v>4471</v>
      </c>
      <c r="F130" s="272" t="s">
        <v>186</v>
      </c>
      <c r="G130" s="273" t="s">
        <v>1398</v>
      </c>
      <c r="H130" s="273" t="s">
        <v>4464</v>
      </c>
      <c r="I130" s="273" t="s">
        <v>202</v>
      </c>
      <c r="J130" s="290"/>
      <c r="K130" s="290"/>
    </row>
    <row r="131" spans="1:11" x14ac:dyDescent="0.35">
      <c r="A131" s="290">
        <v>130</v>
      </c>
      <c r="B131" s="290" t="s">
        <v>4474</v>
      </c>
      <c r="C131" s="273" t="s">
        <v>4475</v>
      </c>
      <c r="D131" s="273" t="s">
        <v>63</v>
      </c>
      <c r="E131" s="272" t="s">
        <v>4476</v>
      </c>
      <c r="F131" s="272" t="s">
        <v>186</v>
      </c>
      <c r="G131" s="273" t="s">
        <v>2208</v>
      </c>
      <c r="H131" s="273" t="s">
        <v>4394</v>
      </c>
      <c r="I131" s="273" t="s">
        <v>202</v>
      </c>
      <c r="J131" s="290"/>
      <c r="K131" s="290"/>
    </row>
    <row r="132" spans="1:11" ht="29" x14ac:dyDescent="0.35">
      <c r="A132" s="290">
        <v>131</v>
      </c>
      <c r="B132" s="290" t="s">
        <v>4477</v>
      </c>
      <c r="C132" s="273" t="s">
        <v>4475</v>
      </c>
      <c r="D132" s="273" t="s">
        <v>63</v>
      </c>
      <c r="E132" s="272" t="s">
        <v>4478</v>
      </c>
      <c r="F132" s="272" t="s">
        <v>186</v>
      </c>
      <c r="G132" s="273" t="s">
        <v>2208</v>
      </c>
      <c r="H132" s="273" t="s">
        <v>4394</v>
      </c>
      <c r="I132" s="273" t="s">
        <v>202</v>
      </c>
      <c r="J132" s="290"/>
      <c r="K132" s="290"/>
    </row>
    <row r="133" spans="1:11" ht="29" x14ac:dyDescent="0.35">
      <c r="A133" s="290">
        <v>132</v>
      </c>
      <c r="B133" s="290" t="s">
        <v>4479</v>
      </c>
      <c r="C133" s="273" t="s">
        <v>4475</v>
      </c>
      <c r="D133" s="273" t="s">
        <v>63</v>
      </c>
      <c r="E133" s="272" t="s">
        <v>4480</v>
      </c>
      <c r="F133" s="272" t="s">
        <v>186</v>
      </c>
      <c r="G133" s="273" t="s">
        <v>2208</v>
      </c>
      <c r="H133" s="273" t="s">
        <v>4394</v>
      </c>
      <c r="I133" s="273" t="s">
        <v>202</v>
      </c>
      <c r="J133" s="290"/>
      <c r="K133" s="290"/>
    </row>
    <row r="134" spans="1:11" ht="29" x14ac:dyDescent="0.35">
      <c r="A134" s="290">
        <v>133</v>
      </c>
      <c r="B134" s="290" t="s">
        <v>4481</v>
      </c>
      <c r="C134" s="273" t="s">
        <v>4475</v>
      </c>
      <c r="D134" s="273" t="s">
        <v>63</v>
      </c>
      <c r="E134" s="272" t="s">
        <v>4482</v>
      </c>
      <c r="F134" s="272" t="s">
        <v>186</v>
      </c>
      <c r="G134" s="273" t="s">
        <v>4399</v>
      </c>
      <c r="H134" s="273" t="s">
        <v>4400</v>
      </c>
      <c r="I134" s="273" t="s">
        <v>202</v>
      </c>
      <c r="J134" s="290"/>
      <c r="K134" s="290"/>
    </row>
    <row r="135" spans="1:11" ht="29" x14ac:dyDescent="0.35">
      <c r="A135" s="290">
        <v>134</v>
      </c>
      <c r="B135" s="290" t="s">
        <v>4483</v>
      </c>
      <c r="C135" s="273" t="s">
        <v>4484</v>
      </c>
      <c r="D135" s="273" t="s">
        <v>63</v>
      </c>
      <c r="E135" s="272" t="s">
        <v>4485</v>
      </c>
      <c r="F135" s="272" t="s">
        <v>186</v>
      </c>
      <c r="G135" s="273" t="s">
        <v>4399</v>
      </c>
      <c r="H135" s="273" t="s">
        <v>4400</v>
      </c>
      <c r="I135" s="273" t="s">
        <v>202</v>
      </c>
      <c r="J135" s="290"/>
      <c r="K135" s="290"/>
    </row>
    <row r="136" spans="1:11" ht="29" x14ac:dyDescent="0.35">
      <c r="A136" s="290">
        <v>135</v>
      </c>
      <c r="B136" s="290" t="s">
        <v>4486</v>
      </c>
      <c r="C136" s="273" t="s">
        <v>4484</v>
      </c>
      <c r="D136" s="273" t="s">
        <v>63</v>
      </c>
      <c r="E136" s="272" t="s">
        <v>4487</v>
      </c>
      <c r="F136" s="272" t="s">
        <v>186</v>
      </c>
      <c r="G136" s="273" t="s">
        <v>4399</v>
      </c>
      <c r="H136" s="273" t="s">
        <v>4400</v>
      </c>
      <c r="I136" s="273" t="s">
        <v>202</v>
      </c>
      <c r="J136" s="290"/>
      <c r="K136" s="290"/>
    </row>
    <row r="137" spans="1:11" ht="29" x14ac:dyDescent="0.35">
      <c r="A137" s="290">
        <v>136</v>
      </c>
      <c r="B137" s="290" t="s">
        <v>4488</v>
      </c>
      <c r="C137" s="273" t="s">
        <v>4484</v>
      </c>
      <c r="D137" s="273" t="s">
        <v>63</v>
      </c>
      <c r="E137" s="272" t="s">
        <v>4489</v>
      </c>
      <c r="F137" s="272" t="s">
        <v>186</v>
      </c>
      <c r="G137" s="273" t="s">
        <v>4399</v>
      </c>
      <c r="H137" s="273" t="s">
        <v>4400</v>
      </c>
      <c r="I137" s="273" t="s">
        <v>202</v>
      </c>
      <c r="J137" s="290"/>
      <c r="K137" s="290"/>
    </row>
    <row r="138" spans="1:11" ht="29" x14ac:dyDescent="0.35">
      <c r="A138" s="290">
        <v>137</v>
      </c>
      <c r="B138" s="290" t="s">
        <v>4490</v>
      </c>
      <c r="C138" s="273" t="s">
        <v>4484</v>
      </c>
      <c r="D138" s="273" t="s">
        <v>63</v>
      </c>
      <c r="E138" s="272" t="s">
        <v>4491</v>
      </c>
      <c r="F138" s="272" t="s">
        <v>186</v>
      </c>
      <c r="G138" s="273" t="s">
        <v>4399</v>
      </c>
      <c r="H138" s="273" t="s">
        <v>4400</v>
      </c>
      <c r="I138" s="273" t="s">
        <v>202</v>
      </c>
      <c r="J138" s="290"/>
      <c r="K138" s="290"/>
    </row>
    <row r="139" spans="1:11" x14ac:dyDescent="0.35">
      <c r="A139" s="290">
        <v>138</v>
      </c>
      <c r="B139" s="290" t="s">
        <v>4492</v>
      </c>
      <c r="C139" s="273" t="s">
        <v>4493</v>
      </c>
      <c r="D139" s="273" t="s">
        <v>63</v>
      </c>
      <c r="E139" s="272" t="s">
        <v>4494</v>
      </c>
      <c r="F139" s="272" t="s">
        <v>1689</v>
      </c>
      <c r="G139" s="273" t="s">
        <v>2208</v>
      </c>
      <c r="H139" s="273" t="s">
        <v>4394</v>
      </c>
      <c r="I139" s="273" t="s">
        <v>202</v>
      </c>
      <c r="J139" s="290"/>
      <c r="K139" s="290"/>
    </row>
    <row r="140" spans="1:11" x14ac:dyDescent="0.35">
      <c r="A140" s="290">
        <v>139</v>
      </c>
      <c r="B140" s="290" t="s">
        <v>4495</v>
      </c>
      <c r="C140" s="273" t="s">
        <v>4493</v>
      </c>
      <c r="D140" s="273" t="s">
        <v>63</v>
      </c>
      <c r="E140" s="272" t="s">
        <v>4496</v>
      </c>
      <c r="F140" s="272" t="s">
        <v>1689</v>
      </c>
      <c r="G140" s="273" t="s">
        <v>2208</v>
      </c>
      <c r="H140" s="273" t="s">
        <v>4394</v>
      </c>
      <c r="I140" s="273" t="s">
        <v>202</v>
      </c>
      <c r="J140" s="290"/>
      <c r="K140" s="290"/>
    </row>
    <row r="141" spans="1:11" x14ac:dyDescent="0.35">
      <c r="A141" s="290">
        <v>140</v>
      </c>
      <c r="B141" s="290" t="s">
        <v>4499</v>
      </c>
      <c r="C141" s="273" t="s">
        <v>4493</v>
      </c>
      <c r="D141" s="273" t="s">
        <v>63</v>
      </c>
      <c r="E141" s="272" t="s">
        <v>4500</v>
      </c>
      <c r="F141" s="272" t="s">
        <v>1689</v>
      </c>
      <c r="G141" s="273" t="s">
        <v>2208</v>
      </c>
      <c r="H141" s="273" t="s">
        <v>4394</v>
      </c>
      <c r="I141" s="273" t="s">
        <v>202</v>
      </c>
      <c r="J141" s="290"/>
      <c r="K141" s="290"/>
    </row>
    <row r="142" spans="1:11" x14ac:dyDescent="0.35">
      <c r="A142" s="290">
        <v>141</v>
      </c>
      <c r="B142" s="290" t="s">
        <v>4501</v>
      </c>
      <c r="C142" s="273" t="s">
        <v>4493</v>
      </c>
      <c r="D142" s="273" t="s">
        <v>63</v>
      </c>
      <c r="E142" s="272" t="s">
        <v>4502</v>
      </c>
      <c r="F142" s="272" t="s">
        <v>1689</v>
      </c>
      <c r="G142" s="273" t="s">
        <v>2208</v>
      </c>
      <c r="H142" s="273" t="s">
        <v>4394</v>
      </c>
      <c r="I142" s="273" t="s">
        <v>202</v>
      </c>
      <c r="J142" s="290"/>
      <c r="K142" s="290"/>
    </row>
    <row r="143" spans="1:11" x14ac:dyDescent="0.35">
      <c r="A143" s="290">
        <v>142</v>
      </c>
      <c r="B143" s="290" t="s">
        <v>4503</v>
      </c>
      <c r="C143" s="273" t="s">
        <v>82</v>
      </c>
      <c r="D143" s="273" t="s">
        <v>63</v>
      </c>
      <c r="E143" s="272" t="s">
        <v>4504</v>
      </c>
      <c r="F143" s="272" t="s">
        <v>1689</v>
      </c>
      <c r="G143" s="273" t="s">
        <v>2208</v>
      </c>
      <c r="H143" s="273" t="s">
        <v>4394</v>
      </c>
      <c r="I143" s="273" t="s">
        <v>202</v>
      </c>
      <c r="J143" s="290"/>
      <c r="K143" s="290"/>
    </row>
    <row r="144" spans="1:11" x14ac:dyDescent="0.35">
      <c r="A144" s="290">
        <v>143</v>
      </c>
      <c r="B144" s="290" t="s">
        <v>4505</v>
      </c>
      <c r="C144" s="273" t="s">
        <v>82</v>
      </c>
      <c r="D144" s="273" t="s">
        <v>63</v>
      </c>
      <c r="E144" s="272" t="s">
        <v>4506</v>
      </c>
      <c r="F144" s="272" t="s">
        <v>1689</v>
      </c>
      <c r="G144" s="273" t="s">
        <v>2208</v>
      </c>
      <c r="H144" s="273" t="s">
        <v>4394</v>
      </c>
      <c r="I144" s="273" t="s">
        <v>202</v>
      </c>
      <c r="J144" s="290"/>
      <c r="K144" s="290"/>
    </row>
    <row r="145" spans="1:11" x14ac:dyDescent="0.35">
      <c r="A145" s="290">
        <v>144</v>
      </c>
      <c r="B145" s="290" t="s">
        <v>4507</v>
      </c>
      <c r="C145" s="273" t="s">
        <v>82</v>
      </c>
      <c r="D145" s="273" t="s">
        <v>63</v>
      </c>
      <c r="E145" s="272" t="s">
        <v>4508</v>
      </c>
      <c r="F145" s="272" t="s">
        <v>1689</v>
      </c>
      <c r="G145" s="273" t="s">
        <v>2208</v>
      </c>
      <c r="H145" s="273" t="s">
        <v>4394</v>
      </c>
      <c r="I145" s="273" t="s">
        <v>202</v>
      </c>
      <c r="J145" s="290"/>
      <c r="K145" s="290"/>
    </row>
    <row r="146" spans="1:11" ht="29" x14ac:dyDescent="0.35">
      <c r="A146" s="290">
        <v>145</v>
      </c>
      <c r="B146" s="290" t="s">
        <v>4509</v>
      </c>
      <c r="C146" s="273" t="s">
        <v>82</v>
      </c>
      <c r="D146" s="273" t="s">
        <v>63</v>
      </c>
      <c r="E146" s="272" t="s">
        <v>4510</v>
      </c>
      <c r="F146" s="272" t="s">
        <v>1689</v>
      </c>
      <c r="G146" s="273" t="s">
        <v>2208</v>
      </c>
      <c r="H146" s="273" t="s">
        <v>4394</v>
      </c>
      <c r="I146" s="273" t="s">
        <v>202</v>
      </c>
      <c r="J146" s="290"/>
      <c r="K146" s="290"/>
    </row>
    <row r="147" spans="1:11" x14ac:dyDescent="0.35">
      <c r="A147" s="290">
        <v>146</v>
      </c>
      <c r="B147" s="290" t="s">
        <v>4511</v>
      </c>
      <c r="C147" s="37" t="s">
        <v>63</v>
      </c>
      <c r="D147" s="37" t="s">
        <v>63</v>
      </c>
      <c r="E147" s="272" t="s">
        <v>4512</v>
      </c>
      <c r="F147" s="272" t="s">
        <v>186</v>
      </c>
      <c r="G147" s="273" t="s">
        <v>1398</v>
      </c>
      <c r="H147" s="273" t="s">
        <v>4513</v>
      </c>
      <c r="I147" s="273" t="s">
        <v>202</v>
      </c>
      <c r="J147" s="290"/>
      <c r="K147" s="290"/>
    </row>
    <row r="148" spans="1:11" x14ac:dyDescent="0.35">
      <c r="A148" s="290">
        <v>147</v>
      </c>
      <c r="B148" s="290" t="s">
        <v>4515</v>
      </c>
      <c r="C148" s="37" t="s">
        <v>63</v>
      </c>
      <c r="D148" s="37" t="s">
        <v>63</v>
      </c>
      <c r="E148" s="272" t="s">
        <v>4516</v>
      </c>
      <c r="F148" s="272" t="s">
        <v>186</v>
      </c>
      <c r="G148" s="273" t="s">
        <v>1398</v>
      </c>
      <c r="H148" s="273" t="s">
        <v>4513</v>
      </c>
      <c r="I148" s="273" t="s">
        <v>202</v>
      </c>
      <c r="J148" s="290"/>
      <c r="K148" s="290"/>
    </row>
    <row r="149" spans="1:11" x14ac:dyDescent="0.35">
      <c r="A149" s="290">
        <v>148</v>
      </c>
      <c r="B149" s="290" t="s">
        <v>4517</v>
      </c>
      <c r="C149" s="37" t="s">
        <v>63</v>
      </c>
      <c r="D149" s="37" t="s">
        <v>63</v>
      </c>
      <c r="E149" s="272" t="s">
        <v>4518</v>
      </c>
      <c r="F149" s="272" t="s">
        <v>186</v>
      </c>
      <c r="G149" s="273" t="s">
        <v>1398</v>
      </c>
      <c r="H149" s="273" t="s">
        <v>4513</v>
      </c>
      <c r="I149" s="273" t="s">
        <v>202</v>
      </c>
      <c r="J149" s="290"/>
      <c r="K149" s="290"/>
    </row>
    <row r="150" spans="1:11" x14ac:dyDescent="0.35">
      <c r="A150" s="290">
        <v>149</v>
      </c>
      <c r="B150" s="290" t="s">
        <v>4519</v>
      </c>
      <c r="C150" s="37" t="s">
        <v>63</v>
      </c>
      <c r="D150" s="37" t="s">
        <v>63</v>
      </c>
      <c r="E150" s="272" t="s">
        <v>4520</v>
      </c>
      <c r="F150" s="272" t="s">
        <v>186</v>
      </c>
      <c r="G150" s="273" t="s">
        <v>1398</v>
      </c>
      <c r="H150" s="273" t="s">
        <v>4513</v>
      </c>
      <c r="I150" s="273" t="s">
        <v>202</v>
      </c>
      <c r="J150" s="290"/>
      <c r="K150" s="290"/>
    </row>
    <row r="151" spans="1:11" x14ac:dyDescent="0.35">
      <c r="A151" s="290">
        <v>150</v>
      </c>
      <c r="B151" s="290" t="s">
        <v>4524</v>
      </c>
      <c r="C151" s="37" t="s">
        <v>63</v>
      </c>
      <c r="D151" s="37" t="s">
        <v>63</v>
      </c>
      <c r="E151" s="272" t="s">
        <v>4525</v>
      </c>
      <c r="F151" s="272" t="s">
        <v>186</v>
      </c>
      <c r="G151" s="273" t="s">
        <v>1398</v>
      </c>
      <c r="H151" s="273" t="s">
        <v>4526</v>
      </c>
      <c r="I151" s="273" t="s">
        <v>202</v>
      </c>
      <c r="J151" s="12"/>
      <c r="K151" s="12"/>
    </row>
    <row r="152" spans="1:11" x14ac:dyDescent="0.35">
      <c r="A152" s="290">
        <v>151</v>
      </c>
      <c r="B152" s="290" t="s">
        <v>4528</v>
      </c>
      <c r="C152" s="37" t="s">
        <v>63</v>
      </c>
      <c r="D152" s="37" t="s">
        <v>63</v>
      </c>
      <c r="E152" s="272" t="s">
        <v>4529</v>
      </c>
      <c r="F152" s="272" t="s">
        <v>186</v>
      </c>
      <c r="G152" s="273" t="s">
        <v>1398</v>
      </c>
      <c r="H152" s="273" t="s">
        <v>4526</v>
      </c>
      <c r="I152" s="273" t="s">
        <v>202</v>
      </c>
      <c r="J152" s="12"/>
      <c r="K152" s="12"/>
    </row>
    <row r="153" spans="1:11" x14ac:dyDescent="0.35">
      <c r="A153" s="290">
        <v>152</v>
      </c>
      <c r="B153" s="290" t="s">
        <v>4530</v>
      </c>
      <c r="C153" s="37" t="s">
        <v>63</v>
      </c>
      <c r="D153" s="37" t="s">
        <v>63</v>
      </c>
      <c r="E153" s="272" t="s">
        <v>4531</v>
      </c>
      <c r="F153" s="272" t="s">
        <v>186</v>
      </c>
      <c r="G153" s="273" t="s">
        <v>1398</v>
      </c>
      <c r="H153" s="273" t="s">
        <v>4526</v>
      </c>
      <c r="I153" s="273" t="s">
        <v>202</v>
      </c>
      <c r="J153" s="12"/>
      <c r="K153" s="12"/>
    </row>
    <row r="154" spans="1:11" x14ac:dyDescent="0.35">
      <c r="A154" s="290">
        <v>153</v>
      </c>
      <c r="B154" s="290" t="s">
        <v>4532</v>
      </c>
      <c r="C154" s="37" t="s">
        <v>63</v>
      </c>
      <c r="D154" s="37" t="s">
        <v>63</v>
      </c>
      <c r="E154" s="272" t="s">
        <v>4533</v>
      </c>
      <c r="F154" s="272" t="s">
        <v>186</v>
      </c>
      <c r="G154" s="273" t="s">
        <v>1398</v>
      </c>
      <c r="H154" s="273" t="s">
        <v>4526</v>
      </c>
      <c r="I154" s="273" t="s">
        <v>202</v>
      </c>
      <c r="J154" s="12"/>
      <c r="K154" s="12"/>
    </row>
    <row r="155" spans="1:11" x14ac:dyDescent="0.35">
      <c r="A155" s="290">
        <v>154</v>
      </c>
      <c r="B155" s="290" t="s">
        <v>4535</v>
      </c>
      <c r="C155" s="37" t="s">
        <v>63</v>
      </c>
      <c r="D155" s="37" t="s">
        <v>63</v>
      </c>
      <c r="E155" s="272" t="s">
        <v>4536</v>
      </c>
      <c r="F155" s="272" t="s">
        <v>186</v>
      </c>
      <c r="G155" s="273" t="s">
        <v>1398</v>
      </c>
      <c r="H155" s="273" t="s">
        <v>4526</v>
      </c>
      <c r="I155" s="273" t="s">
        <v>202</v>
      </c>
      <c r="J155" s="12"/>
      <c r="K155" s="12"/>
    </row>
    <row r="156" spans="1:11" x14ac:dyDescent="0.35">
      <c r="A156" s="290">
        <v>155</v>
      </c>
      <c r="B156" s="290" t="s">
        <v>4537</v>
      </c>
      <c r="C156" s="37" t="s">
        <v>63</v>
      </c>
      <c r="D156" s="37" t="s">
        <v>63</v>
      </c>
      <c r="E156" s="272" t="s">
        <v>4538</v>
      </c>
      <c r="F156" s="272" t="s">
        <v>186</v>
      </c>
      <c r="G156" s="273" t="s">
        <v>1398</v>
      </c>
      <c r="H156" s="273" t="s">
        <v>4526</v>
      </c>
      <c r="I156" s="273" t="s">
        <v>202</v>
      </c>
      <c r="J156" s="12"/>
      <c r="K156" s="12"/>
    </row>
    <row r="157" spans="1:11" x14ac:dyDescent="0.35">
      <c r="A157" s="290">
        <v>156</v>
      </c>
      <c r="B157" s="290" t="s">
        <v>4539</v>
      </c>
      <c r="C157" s="37" t="s">
        <v>63</v>
      </c>
      <c r="D157" s="37" t="s">
        <v>63</v>
      </c>
      <c r="E157" s="272" t="s">
        <v>4540</v>
      </c>
      <c r="F157" s="272" t="s">
        <v>186</v>
      </c>
      <c r="G157" s="273" t="s">
        <v>1398</v>
      </c>
      <c r="H157" s="273" t="s">
        <v>4526</v>
      </c>
      <c r="I157" s="273" t="s">
        <v>202</v>
      </c>
      <c r="J157" s="12"/>
      <c r="K157" s="12"/>
    </row>
    <row r="158" spans="1:11" x14ac:dyDescent="0.35">
      <c r="A158" s="290">
        <v>157</v>
      </c>
      <c r="B158" s="290" t="s">
        <v>4541</v>
      </c>
      <c r="C158" s="37" t="s">
        <v>63</v>
      </c>
      <c r="D158" s="37" t="s">
        <v>63</v>
      </c>
      <c r="E158" s="272" t="s">
        <v>4542</v>
      </c>
      <c r="F158" s="272" t="s">
        <v>186</v>
      </c>
      <c r="G158" s="273" t="s">
        <v>2208</v>
      </c>
      <c r="H158" s="273" t="s">
        <v>4394</v>
      </c>
      <c r="I158" s="273" t="s">
        <v>202</v>
      </c>
      <c r="J158" s="12"/>
      <c r="K158" s="12"/>
    </row>
    <row r="159" spans="1:11" x14ac:dyDescent="0.35">
      <c r="A159" s="290">
        <v>158</v>
      </c>
      <c r="B159" s="290" t="s">
        <v>4544</v>
      </c>
      <c r="C159" s="37" t="s">
        <v>63</v>
      </c>
      <c r="D159" s="37" t="s">
        <v>63</v>
      </c>
      <c r="E159" s="272" t="s">
        <v>4545</v>
      </c>
      <c r="F159" s="272" t="s">
        <v>186</v>
      </c>
      <c r="G159" s="273" t="s">
        <v>2208</v>
      </c>
      <c r="H159" s="273" t="s">
        <v>4394</v>
      </c>
      <c r="I159" s="273" t="s">
        <v>202</v>
      </c>
      <c r="J159" s="12"/>
      <c r="K159" s="12"/>
    </row>
    <row r="160" spans="1:11" x14ac:dyDescent="0.35">
      <c r="A160" s="290">
        <v>159</v>
      </c>
      <c r="B160" s="290" t="s">
        <v>4546</v>
      </c>
      <c r="C160" s="37" t="s">
        <v>63</v>
      </c>
      <c r="D160" s="37" t="s">
        <v>63</v>
      </c>
      <c r="E160" s="272" t="s">
        <v>4547</v>
      </c>
      <c r="F160" s="272" t="s">
        <v>186</v>
      </c>
      <c r="G160" s="273" t="s">
        <v>2208</v>
      </c>
      <c r="H160" s="273" t="s">
        <v>4394</v>
      </c>
      <c r="I160" s="273" t="s">
        <v>202</v>
      </c>
      <c r="J160" s="12"/>
      <c r="K160" s="12"/>
    </row>
    <row r="161" spans="1:11" x14ac:dyDescent="0.35">
      <c r="A161" s="290">
        <v>160</v>
      </c>
      <c r="B161" s="290" t="s">
        <v>4550</v>
      </c>
      <c r="C161" s="273" t="s">
        <v>82</v>
      </c>
      <c r="D161" s="273" t="s">
        <v>63</v>
      </c>
      <c r="E161" s="272" t="s">
        <v>4551</v>
      </c>
      <c r="F161" s="272" t="s">
        <v>1689</v>
      </c>
      <c r="G161" s="273" t="s">
        <v>1398</v>
      </c>
      <c r="H161" s="273" t="s">
        <v>4513</v>
      </c>
      <c r="I161" s="273" t="s">
        <v>202</v>
      </c>
      <c r="J161" s="290"/>
      <c r="K161" s="290"/>
    </row>
    <row r="162" spans="1:11" x14ac:dyDescent="0.35">
      <c r="A162" s="290">
        <v>161</v>
      </c>
      <c r="B162" s="290" t="s">
        <v>4552</v>
      </c>
      <c r="C162" s="273" t="s">
        <v>82</v>
      </c>
      <c r="D162" s="273" t="s">
        <v>63</v>
      </c>
      <c r="E162" s="272" t="s">
        <v>4553</v>
      </c>
      <c r="F162" s="272" t="s">
        <v>1689</v>
      </c>
      <c r="G162" s="273" t="s">
        <v>1398</v>
      </c>
      <c r="H162" s="273" t="s">
        <v>4513</v>
      </c>
      <c r="I162" s="273" t="s">
        <v>202</v>
      </c>
      <c r="J162" s="290"/>
      <c r="K162" s="290"/>
    </row>
    <row r="163" spans="1:11" x14ac:dyDescent="0.35">
      <c r="A163" s="290">
        <v>162</v>
      </c>
      <c r="B163" s="290" t="s">
        <v>4554</v>
      </c>
      <c r="C163" s="273" t="s">
        <v>82</v>
      </c>
      <c r="D163" s="273" t="s">
        <v>63</v>
      </c>
      <c r="E163" s="272" t="s">
        <v>4555</v>
      </c>
      <c r="F163" s="272" t="s">
        <v>1689</v>
      </c>
      <c r="G163" s="273" t="s">
        <v>1398</v>
      </c>
      <c r="H163" s="273" t="s">
        <v>4513</v>
      </c>
      <c r="I163" s="273" t="s">
        <v>202</v>
      </c>
      <c r="J163" s="290"/>
      <c r="K163" s="290"/>
    </row>
    <row r="164" spans="1:11" ht="29" x14ac:dyDescent="0.35">
      <c r="A164" s="290">
        <v>163</v>
      </c>
      <c r="B164" s="290" t="s">
        <v>4556</v>
      </c>
      <c r="C164" s="273" t="s">
        <v>82</v>
      </c>
      <c r="D164" s="273" t="s">
        <v>63</v>
      </c>
      <c r="E164" s="272" t="s">
        <v>4557</v>
      </c>
      <c r="F164" s="272" t="s">
        <v>1689</v>
      </c>
      <c r="G164" s="273" t="s">
        <v>1398</v>
      </c>
      <c r="H164" s="273" t="s">
        <v>4513</v>
      </c>
      <c r="I164" s="273" t="s">
        <v>202</v>
      </c>
      <c r="J164" s="290"/>
      <c r="K164" s="290"/>
    </row>
    <row r="165" spans="1:11" x14ac:dyDescent="0.35">
      <c r="A165" s="290">
        <v>164</v>
      </c>
      <c r="B165" s="290" t="s">
        <v>4558</v>
      </c>
      <c r="C165" s="273" t="s">
        <v>3</v>
      </c>
      <c r="D165" s="273" t="s">
        <v>63</v>
      </c>
      <c r="E165" s="272" t="s">
        <v>4559</v>
      </c>
      <c r="F165" s="272" t="s">
        <v>186</v>
      </c>
      <c r="G165" s="273" t="s">
        <v>1398</v>
      </c>
      <c r="H165" s="273" t="s">
        <v>4560</v>
      </c>
      <c r="I165" s="273" t="s">
        <v>202</v>
      </c>
      <c r="J165" s="290"/>
      <c r="K165" s="290"/>
    </row>
    <row r="166" spans="1:11" x14ac:dyDescent="0.35">
      <c r="A166" s="290">
        <v>165</v>
      </c>
      <c r="B166" s="290" t="s">
        <v>4562</v>
      </c>
      <c r="C166" s="273" t="s">
        <v>3</v>
      </c>
      <c r="D166" s="273" t="s">
        <v>63</v>
      </c>
      <c r="E166" s="272" t="s">
        <v>4563</v>
      </c>
      <c r="F166" s="272" t="s">
        <v>186</v>
      </c>
      <c r="G166" s="273" t="s">
        <v>1398</v>
      </c>
      <c r="H166" s="273" t="s">
        <v>4560</v>
      </c>
      <c r="I166" s="273" t="s">
        <v>202</v>
      </c>
      <c r="J166" s="290"/>
      <c r="K166" s="290"/>
    </row>
    <row r="167" spans="1:11" x14ac:dyDescent="0.35">
      <c r="A167" s="290">
        <v>166</v>
      </c>
      <c r="B167" s="290" t="s">
        <v>4564</v>
      </c>
      <c r="C167" s="273" t="s">
        <v>3</v>
      </c>
      <c r="D167" s="273" t="s">
        <v>63</v>
      </c>
      <c r="E167" s="272" t="s">
        <v>4565</v>
      </c>
      <c r="F167" s="272" t="s">
        <v>186</v>
      </c>
      <c r="G167" s="273" t="s">
        <v>1398</v>
      </c>
      <c r="H167" s="273" t="s">
        <v>4560</v>
      </c>
      <c r="I167" s="273" t="s">
        <v>202</v>
      </c>
      <c r="J167" s="290"/>
      <c r="K167" s="290"/>
    </row>
    <row r="168" spans="1:11" ht="29" x14ac:dyDescent="0.35">
      <c r="A168" s="290">
        <v>167</v>
      </c>
      <c r="B168" s="290" t="s">
        <v>4566</v>
      </c>
      <c r="C168" s="273" t="s">
        <v>3</v>
      </c>
      <c r="D168" s="273" t="s">
        <v>63</v>
      </c>
      <c r="E168" s="272" t="s">
        <v>4567</v>
      </c>
      <c r="F168" s="272" t="s">
        <v>186</v>
      </c>
      <c r="G168" s="273" t="s">
        <v>1398</v>
      </c>
      <c r="H168" s="273" t="s">
        <v>4560</v>
      </c>
      <c r="I168" s="273" t="s">
        <v>202</v>
      </c>
      <c r="J168" s="290"/>
      <c r="K168" s="290"/>
    </row>
    <row r="169" spans="1:11" x14ac:dyDescent="0.35">
      <c r="A169" s="290">
        <v>168</v>
      </c>
      <c r="B169" s="290" t="s">
        <v>4568</v>
      </c>
      <c r="C169" s="273" t="s">
        <v>3</v>
      </c>
      <c r="D169" s="273" t="s">
        <v>63</v>
      </c>
      <c r="E169" s="272" t="s">
        <v>4569</v>
      </c>
      <c r="F169" s="272" t="s">
        <v>186</v>
      </c>
      <c r="G169" s="273" t="s">
        <v>2208</v>
      </c>
      <c r="H169" s="273" t="s">
        <v>4394</v>
      </c>
      <c r="I169" s="273" t="s">
        <v>202</v>
      </c>
      <c r="J169" s="290"/>
      <c r="K169" s="290"/>
    </row>
    <row r="170" spans="1:11" x14ac:dyDescent="0.35">
      <c r="A170" s="290">
        <v>169</v>
      </c>
      <c r="B170" s="290" t="s">
        <v>4570</v>
      </c>
      <c r="C170" s="273" t="s">
        <v>3</v>
      </c>
      <c r="D170" s="273" t="s">
        <v>63</v>
      </c>
      <c r="E170" s="272" t="s">
        <v>4571</v>
      </c>
      <c r="F170" s="272" t="s">
        <v>186</v>
      </c>
      <c r="G170" s="273" t="s">
        <v>2208</v>
      </c>
      <c r="H170" s="273" t="s">
        <v>4394</v>
      </c>
      <c r="I170" s="273" t="s">
        <v>202</v>
      </c>
      <c r="J170" s="290"/>
      <c r="K170" s="290"/>
    </row>
    <row r="171" spans="1:11" x14ac:dyDescent="0.35">
      <c r="A171" s="290">
        <v>170</v>
      </c>
      <c r="B171" s="290" t="s">
        <v>4575</v>
      </c>
      <c r="C171" s="273" t="s">
        <v>3</v>
      </c>
      <c r="D171" s="273" t="s">
        <v>63</v>
      </c>
      <c r="E171" s="272" t="s">
        <v>4576</v>
      </c>
      <c r="F171" s="272" t="s">
        <v>186</v>
      </c>
      <c r="G171" s="273" t="s">
        <v>2208</v>
      </c>
      <c r="H171" s="273" t="s">
        <v>4394</v>
      </c>
      <c r="I171" s="273" t="s">
        <v>202</v>
      </c>
      <c r="J171" s="290"/>
      <c r="K171" s="290"/>
    </row>
    <row r="172" spans="1:11" x14ac:dyDescent="0.35">
      <c r="A172" s="290">
        <v>171</v>
      </c>
      <c r="B172" s="290" t="s">
        <v>4577</v>
      </c>
      <c r="C172" s="273" t="s">
        <v>3</v>
      </c>
      <c r="D172" s="273" t="s">
        <v>63</v>
      </c>
      <c r="E172" s="272" t="s">
        <v>4578</v>
      </c>
      <c r="F172" s="272" t="s">
        <v>186</v>
      </c>
      <c r="G172" s="273" t="s">
        <v>2208</v>
      </c>
      <c r="H172" s="273" t="s">
        <v>4394</v>
      </c>
      <c r="I172" s="273" t="s">
        <v>202</v>
      </c>
      <c r="J172" s="290"/>
      <c r="K172" s="290"/>
    </row>
    <row r="173" spans="1:11" x14ac:dyDescent="0.35">
      <c r="A173" s="290">
        <v>172</v>
      </c>
      <c r="B173" s="290" t="s">
        <v>4579</v>
      </c>
      <c r="C173" s="273" t="s">
        <v>4580</v>
      </c>
      <c r="D173" s="273" t="s">
        <v>63</v>
      </c>
      <c r="E173" s="272" t="s">
        <v>4581</v>
      </c>
      <c r="F173" s="272" t="s">
        <v>186</v>
      </c>
      <c r="G173" s="273" t="s">
        <v>2208</v>
      </c>
      <c r="H173" s="273" t="s">
        <v>4394</v>
      </c>
      <c r="I173" s="273" t="s">
        <v>202</v>
      </c>
      <c r="J173" s="290"/>
      <c r="K173" s="290"/>
    </row>
    <row r="174" spans="1:11" x14ac:dyDescent="0.35">
      <c r="A174" s="290">
        <v>173</v>
      </c>
      <c r="B174" s="290" t="s">
        <v>4582</v>
      </c>
      <c r="C174" s="273" t="s">
        <v>4580</v>
      </c>
      <c r="D174" s="273" t="s">
        <v>63</v>
      </c>
      <c r="E174" s="272" t="s">
        <v>4583</v>
      </c>
      <c r="F174" s="272" t="s">
        <v>186</v>
      </c>
      <c r="G174" s="273" t="s">
        <v>2208</v>
      </c>
      <c r="H174" s="273" t="s">
        <v>4394</v>
      </c>
      <c r="I174" s="273" t="s">
        <v>202</v>
      </c>
      <c r="J174" s="290"/>
      <c r="K174" s="290"/>
    </row>
    <row r="175" spans="1:11" x14ac:dyDescent="0.35">
      <c r="A175" s="290">
        <v>174</v>
      </c>
      <c r="B175" s="290" t="s">
        <v>4584</v>
      </c>
      <c r="C175" s="273" t="s">
        <v>4580</v>
      </c>
      <c r="D175" s="273" t="s">
        <v>63</v>
      </c>
      <c r="E175" s="272" t="s">
        <v>4585</v>
      </c>
      <c r="F175" s="272" t="s">
        <v>186</v>
      </c>
      <c r="G175" s="273" t="s">
        <v>2208</v>
      </c>
      <c r="H175" s="273" t="s">
        <v>4394</v>
      </c>
      <c r="I175" s="273" t="s">
        <v>202</v>
      </c>
      <c r="J175" s="290"/>
      <c r="K175" s="290"/>
    </row>
    <row r="176" spans="1:11" x14ac:dyDescent="0.35">
      <c r="A176" s="290">
        <v>175</v>
      </c>
      <c r="B176" s="290" t="s">
        <v>4586</v>
      </c>
      <c r="C176" s="273" t="s">
        <v>4580</v>
      </c>
      <c r="D176" s="273" t="s">
        <v>63</v>
      </c>
      <c r="E176" s="272" t="s">
        <v>4587</v>
      </c>
      <c r="F176" s="272" t="s">
        <v>186</v>
      </c>
      <c r="G176" s="273" t="s">
        <v>2208</v>
      </c>
      <c r="H176" s="273" t="s">
        <v>4394</v>
      </c>
      <c r="I176" s="273" t="s">
        <v>202</v>
      </c>
      <c r="J176" s="290"/>
      <c r="K176" s="290"/>
    </row>
    <row r="177" spans="1:11" x14ac:dyDescent="0.35">
      <c r="A177" s="290">
        <v>176</v>
      </c>
      <c r="B177" s="290" t="s">
        <v>4588</v>
      </c>
      <c r="C177" s="273" t="s">
        <v>4475</v>
      </c>
      <c r="D177" s="273" t="s">
        <v>63</v>
      </c>
      <c r="E177" s="272" t="s">
        <v>4589</v>
      </c>
      <c r="F177" s="272" t="s">
        <v>186</v>
      </c>
      <c r="G177" s="273" t="s">
        <v>4399</v>
      </c>
      <c r="H177" s="273" t="s">
        <v>4399</v>
      </c>
      <c r="I177" s="273" t="s">
        <v>202</v>
      </c>
      <c r="J177" s="290"/>
      <c r="K177" s="290"/>
    </row>
    <row r="178" spans="1:11" x14ac:dyDescent="0.35">
      <c r="A178" s="290">
        <v>177</v>
      </c>
      <c r="B178" s="290" t="s">
        <v>4591</v>
      </c>
      <c r="C178" s="273" t="s">
        <v>4475</v>
      </c>
      <c r="D178" s="273" t="s">
        <v>63</v>
      </c>
      <c r="E178" s="272" t="s">
        <v>4592</v>
      </c>
      <c r="F178" s="272" t="s">
        <v>186</v>
      </c>
      <c r="G178" s="273" t="s">
        <v>4399</v>
      </c>
      <c r="H178" s="273" t="s">
        <v>4399</v>
      </c>
      <c r="I178" s="273" t="s">
        <v>202</v>
      </c>
      <c r="J178" s="290"/>
      <c r="K178" s="290"/>
    </row>
    <row r="179" spans="1:11" x14ac:dyDescent="0.35">
      <c r="A179" s="290">
        <v>178</v>
      </c>
      <c r="B179" s="290" t="s">
        <v>4593</v>
      </c>
      <c r="C179" s="273" t="s">
        <v>4475</v>
      </c>
      <c r="D179" s="273" t="s">
        <v>63</v>
      </c>
      <c r="E179" s="272" t="s">
        <v>4594</v>
      </c>
      <c r="F179" s="272" t="s">
        <v>186</v>
      </c>
      <c r="G179" s="273" t="s">
        <v>4399</v>
      </c>
      <c r="H179" s="273" t="s">
        <v>4399</v>
      </c>
      <c r="I179" s="273" t="s">
        <v>202</v>
      </c>
      <c r="J179" s="290"/>
      <c r="K179" s="290"/>
    </row>
    <row r="180" spans="1:11" x14ac:dyDescent="0.35">
      <c r="A180" s="290">
        <v>179</v>
      </c>
      <c r="B180" s="290" t="s">
        <v>4596</v>
      </c>
      <c r="C180" s="273" t="s">
        <v>4475</v>
      </c>
      <c r="D180" s="273" t="s">
        <v>63</v>
      </c>
      <c r="E180" s="272" t="s">
        <v>4597</v>
      </c>
      <c r="F180" s="272" t="s">
        <v>186</v>
      </c>
      <c r="G180" s="273" t="s">
        <v>4399</v>
      </c>
      <c r="H180" s="273" t="s">
        <v>4399</v>
      </c>
      <c r="I180" s="273" t="s">
        <v>202</v>
      </c>
      <c r="J180" s="290"/>
      <c r="K180" s="290"/>
    </row>
    <row r="181" spans="1:11" ht="29" x14ac:dyDescent="0.35">
      <c r="A181" s="290">
        <v>180</v>
      </c>
      <c r="B181" s="290" t="s">
        <v>4600</v>
      </c>
      <c r="C181" s="273" t="s">
        <v>24</v>
      </c>
      <c r="D181" s="273" t="s">
        <v>63</v>
      </c>
      <c r="E181" s="272" t="s">
        <v>4601</v>
      </c>
      <c r="F181" s="272" t="s">
        <v>186</v>
      </c>
      <c r="G181" s="273" t="s">
        <v>2208</v>
      </c>
      <c r="H181" s="273" t="s">
        <v>4394</v>
      </c>
      <c r="I181" s="273" t="s">
        <v>202</v>
      </c>
      <c r="J181" s="290"/>
      <c r="K181" s="290"/>
    </row>
    <row r="182" spans="1:11" ht="29" x14ac:dyDescent="0.35">
      <c r="A182" s="290">
        <v>181</v>
      </c>
      <c r="B182" s="290" t="s">
        <v>4602</v>
      </c>
      <c r="C182" s="273" t="s">
        <v>24</v>
      </c>
      <c r="D182" s="273" t="s">
        <v>63</v>
      </c>
      <c r="E182" s="272" t="s">
        <v>4603</v>
      </c>
      <c r="F182" s="272" t="s">
        <v>186</v>
      </c>
      <c r="G182" s="273" t="s">
        <v>2208</v>
      </c>
      <c r="H182" s="273" t="s">
        <v>4394</v>
      </c>
      <c r="I182" s="273" t="s">
        <v>202</v>
      </c>
      <c r="J182" s="290"/>
      <c r="K182" s="290"/>
    </row>
    <row r="183" spans="1:11" ht="29" x14ac:dyDescent="0.35">
      <c r="A183" s="290">
        <v>182</v>
      </c>
      <c r="B183" s="290" t="s">
        <v>4604</v>
      </c>
      <c r="C183" s="273" t="s">
        <v>24</v>
      </c>
      <c r="D183" s="273" t="s">
        <v>63</v>
      </c>
      <c r="E183" s="272" t="s">
        <v>4605</v>
      </c>
      <c r="F183" s="272" t="s">
        <v>186</v>
      </c>
      <c r="G183" s="273" t="s">
        <v>2208</v>
      </c>
      <c r="H183" s="273" t="s">
        <v>4394</v>
      </c>
      <c r="I183" s="273" t="s">
        <v>202</v>
      </c>
      <c r="J183" s="290"/>
      <c r="K183" s="290"/>
    </row>
    <row r="184" spans="1:11" ht="29" x14ac:dyDescent="0.35">
      <c r="A184" s="290">
        <v>183</v>
      </c>
      <c r="B184" s="290" t="s">
        <v>4606</v>
      </c>
      <c r="C184" s="273" t="s">
        <v>24</v>
      </c>
      <c r="D184" s="273" t="s">
        <v>63</v>
      </c>
      <c r="E184" s="272" t="s">
        <v>4607</v>
      </c>
      <c r="F184" s="272" t="s">
        <v>186</v>
      </c>
      <c r="G184" s="273" t="s">
        <v>2208</v>
      </c>
      <c r="H184" s="273" t="s">
        <v>4394</v>
      </c>
      <c r="I184" s="273" t="s">
        <v>202</v>
      </c>
      <c r="J184" s="290"/>
      <c r="K184" s="290"/>
    </row>
    <row r="185" spans="1:11" ht="29" x14ac:dyDescent="0.35">
      <c r="A185" s="290">
        <v>184</v>
      </c>
      <c r="B185" s="290" t="s">
        <v>4608</v>
      </c>
      <c r="C185" s="273" t="s">
        <v>24</v>
      </c>
      <c r="D185" s="273" t="s">
        <v>63</v>
      </c>
      <c r="E185" s="272" t="s">
        <v>4609</v>
      </c>
      <c r="F185" s="272" t="s">
        <v>186</v>
      </c>
      <c r="G185" s="273" t="s">
        <v>2208</v>
      </c>
      <c r="H185" s="273" t="s">
        <v>4394</v>
      </c>
      <c r="I185" s="273" t="s">
        <v>202</v>
      </c>
      <c r="J185" s="290"/>
      <c r="K185" s="290"/>
    </row>
    <row r="186" spans="1:11" ht="29" x14ac:dyDescent="0.35">
      <c r="A186" s="290">
        <v>185</v>
      </c>
      <c r="B186" s="290" t="s">
        <v>4610</v>
      </c>
      <c r="C186" s="273" t="s">
        <v>24</v>
      </c>
      <c r="D186" s="273" t="s">
        <v>63</v>
      </c>
      <c r="E186" s="272" t="s">
        <v>4611</v>
      </c>
      <c r="F186" s="272" t="s">
        <v>186</v>
      </c>
      <c r="G186" s="273" t="s">
        <v>2208</v>
      </c>
      <c r="H186" s="273" t="s">
        <v>4394</v>
      </c>
      <c r="I186" s="273" t="s">
        <v>202</v>
      </c>
      <c r="J186" s="290"/>
      <c r="K186" s="290"/>
    </row>
    <row r="187" spans="1:11" ht="29" x14ac:dyDescent="0.35">
      <c r="A187" s="290">
        <v>186</v>
      </c>
      <c r="B187" s="290" t="s">
        <v>4612</v>
      </c>
      <c r="C187" s="273" t="s">
        <v>24</v>
      </c>
      <c r="D187" s="273" t="s">
        <v>63</v>
      </c>
      <c r="E187" s="272" t="s">
        <v>4613</v>
      </c>
      <c r="F187" s="272" t="s">
        <v>186</v>
      </c>
      <c r="G187" s="273" t="s">
        <v>2208</v>
      </c>
      <c r="H187" s="273" t="s">
        <v>4394</v>
      </c>
      <c r="I187" s="273" t="s">
        <v>202</v>
      </c>
      <c r="J187" s="290"/>
      <c r="K187" s="290"/>
    </row>
    <row r="188" spans="1:11" ht="29" x14ac:dyDescent="0.35">
      <c r="A188" s="290">
        <v>187</v>
      </c>
      <c r="B188" s="290" t="s">
        <v>4614</v>
      </c>
      <c r="C188" s="273" t="s">
        <v>24</v>
      </c>
      <c r="D188" s="273" t="s">
        <v>63</v>
      </c>
      <c r="E188" s="272" t="s">
        <v>4615</v>
      </c>
      <c r="F188" s="272" t="s">
        <v>186</v>
      </c>
      <c r="G188" s="273" t="s">
        <v>2208</v>
      </c>
      <c r="H188" s="273" t="s">
        <v>4394</v>
      </c>
      <c r="I188" s="273" t="s">
        <v>202</v>
      </c>
      <c r="J188" s="290"/>
      <c r="K188" s="290"/>
    </row>
    <row r="189" spans="1:11" x14ac:dyDescent="0.35">
      <c r="A189" s="290">
        <v>188</v>
      </c>
      <c r="B189" s="290" t="s">
        <v>4616</v>
      </c>
      <c r="C189" s="273" t="s">
        <v>24</v>
      </c>
      <c r="D189" s="273" t="s">
        <v>63</v>
      </c>
      <c r="E189" s="272" t="s">
        <v>4617</v>
      </c>
      <c r="F189" s="272" t="s">
        <v>186</v>
      </c>
      <c r="G189" s="273" t="s">
        <v>2208</v>
      </c>
      <c r="H189" s="273" t="s">
        <v>4394</v>
      </c>
      <c r="I189" s="273" t="s">
        <v>202</v>
      </c>
      <c r="J189" s="290"/>
      <c r="K189" s="290"/>
    </row>
    <row r="190" spans="1:11" x14ac:dyDescent="0.35">
      <c r="A190" s="290">
        <v>189</v>
      </c>
      <c r="B190" s="290" t="s">
        <v>4619</v>
      </c>
      <c r="C190" s="273" t="s">
        <v>24</v>
      </c>
      <c r="D190" s="273" t="s">
        <v>63</v>
      </c>
      <c r="E190" s="272" t="s">
        <v>4620</v>
      </c>
      <c r="F190" s="272" t="s">
        <v>186</v>
      </c>
      <c r="G190" s="273" t="s">
        <v>2208</v>
      </c>
      <c r="H190" s="273" t="s">
        <v>4394</v>
      </c>
      <c r="I190" s="273" t="s">
        <v>202</v>
      </c>
      <c r="J190" s="290"/>
      <c r="K190" s="290"/>
    </row>
    <row r="191" spans="1:11" x14ac:dyDescent="0.35">
      <c r="A191" s="290">
        <v>190</v>
      </c>
      <c r="B191" s="290" t="s">
        <v>4623</v>
      </c>
      <c r="C191" s="273" t="s">
        <v>24</v>
      </c>
      <c r="D191" s="273" t="s">
        <v>63</v>
      </c>
      <c r="E191" s="272" t="s">
        <v>4624</v>
      </c>
      <c r="F191" s="272" t="s">
        <v>186</v>
      </c>
      <c r="G191" s="273" t="s">
        <v>2208</v>
      </c>
      <c r="H191" s="273" t="s">
        <v>4394</v>
      </c>
      <c r="I191" s="273" t="s">
        <v>202</v>
      </c>
      <c r="J191" s="290"/>
      <c r="K191" s="290"/>
    </row>
    <row r="192" spans="1:11" ht="29" x14ac:dyDescent="0.35">
      <c r="A192" s="290">
        <v>191</v>
      </c>
      <c r="B192" s="290" t="s">
        <v>4625</v>
      </c>
      <c r="C192" s="273" t="s">
        <v>24</v>
      </c>
      <c r="D192" s="273" t="s">
        <v>63</v>
      </c>
      <c r="E192" s="272" t="s">
        <v>4626</v>
      </c>
      <c r="F192" s="272" t="s">
        <v>186</v>
      </c>
      <c r="G192" s="273" t="s">
        <v>2208</v>
      </c>
      <c r="H192" s="273" t="s">
        <v>4394</v>
      </c>
      <c r="I192" s="273" t="s">
        <v>202</v>
      </c>
      <c r="J192" s="290"/>
      <c r="K192" s="290"/>
    </row>
    <row r="193" spans="1:11" x14ac:dyDescent="0.35">
      <c r="A193" s="290">
        <v>192</v>
      </c>
      <c r="B193" s="290" t="s">
        <v>4627</v>
      </c>
      <c r="C193" s="273" t="s">
        <v>24</v>
      </c>
      <c r="D193" s="273" t="s">
        <v>63</v>
      </c>
      <c r="E193" s="272" t="s">
        <v>4628</v>
      </c>
      <c r="F193" s="272" t="s">
        <v>186</v>
      </c>
      <c r="G193" s="273" t="s">
        <v>2208</v>
      </c>
      <c r="H193" s="273" t="s">
        <v>4394</v>
      </c>
      <c r="I193" s="273" t="s">
        <v>202</v>
      </c>
      <c r="J193" s="290"/>
      <c r="K193" s="290"/>
    </row>
    <row r="194" spans="1:11" x14ac:dyDescent="0.35">
      <c r="A194" s="290">
        <v>193</v>
      </c>
      <c r="B194" s="290" t="s">
        <v>4629</v>
      </c>
      <c r="C194" s="273" t="s">
        <v>24</v>
      </c>
      <c r="D194" s="273" t="s">
        <v>63</v>
      </c>
      <c r="E194" s="272" t="s">
        <v>4630</v>
      </c>
      <c r="F194" s="272" t="s">
        <v>186</v>
      </c>
      <c r="G194" s="273" t="s">
        <v>2208</v>
      </c>
      <c r="H194" s="273" t="s">
        <v>4394</v>
      </c>
      <c r="I194" s="273" t="s">
        <v>202</v>
      </c>
      <c r="J194" s="290"/>
      <c r="K194" s="290"/>
    </row>
    <row r="195" spans="1:11" x14ac:dyDescent="0.35">
      <c r="A195" s="290">
        <v>194</v>
      </c>
      <c r="B195" s="290" t="s">
        <v>4631</v>
      </c>
      <c r="C195" s="273" t="s">
        <v>24</v>
      </c>
      <c r="D195" s="273" t="s">
        <v>63</v>
      </c>
      <c r="E195" s="272" t="s">
        <v>4632</v>
      </c>
      <c r="F195" s="272" t="s">
        <v>186</v>
      </c>
      <c r="G195" s="273" t="s">
        <v>2208</v>
      </c>
      <c r="H195" s="273" t="s">
        <v>4394</v>
      </c>
      <c r="I195" s="273" t="s">
        <v>202</v>
      </c>
      <c r="J195" s="290"/>
      <c r="K195" s="290"/>
    </row>
    <row r="196" spans="1:11" x14ac:dyDescent="0.35">
      <c r="A196" s="290">
        <v>195</v>
      </c>
      <c r="B196" s="290" t="s">
        <v>4633</v>
      </c>
      <c r="C196" s="273" t="s">
        <v>24</v>
      </c>
      <c r="D196" s="273" t="s">
        <v>63</v>
      </c>
      <c r="E196" s="272" t="s">
        <v>4634</v>
      </c>
      <c r="F196" s="272" t="s">
        <v>186</v>
      </c>
      <c r="G196" s="273" t="s">
        <v>2208</v>
      </c>
      <c r="H196" s="273" t="s">
        <v>4394</v>
      </c>
      <c r="I196" s="273" t="s">
        <v>202</v>
      </c>
      <c r="J196" s="290"/>
      <c r="K196" s="290"/>
    </row>
    <row r="197" spans="1:11" x14ac:dyDescent="0.35">
      <c r="A197" s="290">
        <v>196</v>
      </c>
      <c r="B197" s="290" t="s">
        <v>4635</v>
      </c>
      <c r="C197" s="273" t="s">
        <v>24</v>
      </c>
      <c r="D197" s="273" t="s">
        <v>63</v>
      </c>
      <c r="E197" s="272" t="s">
        <v>4636</v>
      </c>
      <c r="F197" s="272" t="s">
        <v>186</v>
      </c>
      <c r="G197" s="273" t="s">
        <v>2208</v>
      </c>
      <c r="H197" s="273" t="s">
        <v>4394</v>
      </c>
      <c r="I197" s="273" t="s">
        <v>202</v>
      </c>
      <c r="J197" s="290"/>
      <c r="K197" s="290"/>
    </row>
    <row r="198" spans="1:11" x14ac:dyDescent="0.35">
      <c r="A198" s="290">
        <v>197</v>
      </c>
      <c r="B198" s="290" t="s">
        <v>4638</v>
      </c>
      <c r="C198" s="273" t="s">
        <v>24</v>
      </c>
      <c r="D198" s="273" t="s">
        <v>63</v>
      </c>
      <c r="E198" s="272" t="s">
        <v>4639</v>
      </c>
      <c r="F198" s="272" t="s">
        <v>186</v>
      </c>
      <c r="G198" s="273" t="s">
        <v>2208</v>
      </c>
      <c r="H198" s="273" t="s">
        <v>4394</v>
      </c>
      <c r="I198" s="273" t="s">
        <v>202</v>
      </c>
      <c r="J198" s="290"/>
      <c r="K198" s="290"/>
    </row>
    <row r="199" spans="1:11" x14ac:dyDescent="0.35">
      <c r="A199" s="290">
        <v>198</v>
      </c>
      <c r="B199" s="290" t="s">
        <v>4640</v>
      </c>
      <c r="C199" s="273" t="s">
        <v>24</v>
      </c>
      <c r="D199" s="273" t="s">
        <v>63</v>
      </c>
      <c r="E199" s="272" t="s">
        <v>4641</v>
      </c>
      <c r="F199" s="272" t="s">
        <v>186</v>
      </c>
      <c r="G199" s="273" t="s">
        <v>2208</v>
      </c>
      <c r="H199" s="273" t="s">
        <v>4394</v>
      </c>
      <c r="I199" s="273" t="s">
        <v>202</v>
      </c>
      <c r="J199" s="290"/>
      <c r="K199" s="290"/>
    </row>
    <row r="200" spans="1:11" x14ac:dyDescent="0.35">
      <c r="A200" s="290">
        <v>199</v>
      </c>
      <c r="B200" s="290" t="s">
        <v>4642</v>
      </c>
      <c r="C200" s="273" t="s">
        <v>24</v>
      </c>
      <c r="D200" s="273" t="s">
        <v>63</v>
      </c>
      <c r="E200" s="272" t="s">
        <v>4643</v>
      </c>
      <c r="F200" s="272" t="s">
        <v>186</v>
      </c>
      <c r="G200" s="273" t="s">
        <v>2208</v>
      </c>
      <c r="H200" s="273" t="s">
        <v>4394</v>
      </c>
      <c r="I200" s="273" t="s">
        <v>202</v>
      </c>
      <c r="J200" s="290"/>
      <c r="K200" s="290"/>
    </row>
    <row r="201" spans="1:11" ht="29" x14ac:dyDescent="0.35">
      <c r="A201" s="290">
        <v>200</v>
      </c>
      <c r="B201" s="290" t="s">
        <v>4648</v>
      </c>
      <c r="C201" s="273" t="s">
        <v>24</v>
      </c>
      <c r="D201" s="273" t="s">
        <v>63</v>
      </c>
      <c r="E201" s="272" t="s">
        <v>4649</v>
      </c>
      <c r="F201" s="272" t="s">
        <v>186</v>
      </c>
      <c r="G201" s="273" t="s">
        <v>2208</v>
      </c>
      <c r="H201" s="273" t="s">
        <v>4394</v>
      </c>
      <c r="I201" s="273" t="s">
        <v>202</v>
      </c>
      <c r="J201" s="290"/>
      <c r="K201" s="290"/>
    </row>
    <row r="202" spans="1:11" x14ac:dyDescent="0.35">
      <c r="A202" s="290">
        <v>201</v>
      </c>
      <c r="B202" s="290" t="s">
        <v>4650</v>
      </c>
      <c r="C202" s="273" t="s">
        <v>24</v>
      </c>
      <c r="D202" s="273" t="s">
        <v>63</v>
      </c>
      <c r="E202" s="272" t="s">
        <v>4651</v>
      </c>
      <c r="F202" s="272" t="s">
        <v>186</v>
      </c>
      <c r="G202" s="273" t="s">
        <v>1398</v>
      </c>
      <c r="H202" s="273" t="s">
        <v>4513</v>
      </c>
      <c r="I202" s="273" t="s">
        <v>202</v>
      </c>
      <c r="J202" s="290"/>
      <c r="K202" s="290"/>
    </row>
    <row r="203" spans="1:11" x14ac:dyDescent="0.35">
      <c r="A203" s="290">
        <v>202</v>
      </c>
      <c r="B203" s="290" t="s">
        <v>4652</v>
      </c>
      <c r="C203" s="273" t="s">
        <v>24</v>
      </c>
      <c r="D203" s="273" t="s">
        <v>63</v>
      </c>
      <c r="E203" s="272" t="s">
        <v>4653</v>
      </c>
      <c r="F203" s="272" t="s">
        <v>186</v>
      </c>
      <c r="G203" s="273" t="s">
        <v>1398</v>
      </c>
      <c r="H203" s="273" t="s">
        <v>4513</v>
      </c>
      <c r="I203" s="273" t="s">
        <v>202</v>
      </c>
      <c r="J203" s="290"/>
      <c r="K203" s="290"/>
    </row>
    <row r="204" spans="1:11" x14ac:dyDescent="0.35">
      <c r="A204" s="290">
        <v>203</v>
      </c>
      <c r="B204" s="290" t="s">
        <v>4654</v>
      </c>
      <c r="C204" s="273" t="s">
        <v>24</v>
      </c>
      <c r="D204" s="273" t="s">
        <v>63</v>
      </c>
      <c r="E204" s="272" t="s">
        <v>4655</v>
      </c>
      <c r="F204" s="272" t="s">
        <v>186</v>
      </c>
      <c r="G204" s="273" t="s">
        <v>1398</v>
      </c>
      <c r="H204" s="273" t="s">
        <v>4513</v>
      </c>
      <c r="I204" s="273" t="s">
        <v>202</v>
      </c>
      <c r="J204" s="290"/>
      <c r="K204" s="290"/>
    </row>
    <row r="205" spans="1:11" ht="29" x14ac:dyDescent="0.35">
      <c r="A205" s="290">
        <v>204</v>
      </c>
      <c r="B205" s="290" t="s">
        <v>4656</v>
      </c>
      <c r="C205" s="273" t="s">
        <v>24</v>
      </c>
      <c r="D205" s="273" t="s">
        <v>63</v>
      </c>
      <c r="E205" s="272" t="s">
        <v>4657</v>
      </c>
      <c r="F205" s="272" t="s">
        <v>186</v>
      </c>
      <c r="G205" s="273" t="s">
        <v>1398</v>
      </c>
      <c r="H205" s="273" t="s">
        <v>4513</v>
      </c>
      <c r="I205" s="273" t="s">
        <v>202</v>
      </c>
      <c r="J205" s="290"/>
      <c r="K205" s="290"/>
    </row>
    <row r="206" spans="1:11" ht="29" x14ac:dyDescent="0.35">
      <c r="A206" s="290">
        <v>205</v>
      </c>
      <c r="B206" s="290" t="s">
        <v>4658</v>
      </c>
      <c r="C206" s="273" t="s">
        <v>24</v>
      </c>
      <c r="D206" s="273" t="s">
        <v>63</v>
      </c>
      <c r="E206" s="272" t="s">
        <v>4659</v>
      </c>
      <c r="F206" s="272" t="s">
        <v>186</v>
      </c>
      <c r="G206" s="273" t="s">
        <v>2208</v>
      </c>
      <c r="H206" s="273" t="s">
        <v>4394</v>
      </c>
      <c r="I206" s="273" t="s">
        <v>202</v>
      </c>
      <c r="J206" s="290"/>
      <c r="K206" s="290"/>
    </row>
    <row r="207" spans="1:11" ht="29" x14ac:dyDescent="0.35">
      <c r="A207" s="290">
        <v>206</v>
      </c>
      <c r="B207" s="290" t="s">
        <v>4660</v>
      </c>
      <c r="C207" s="273" t="s">
        <v>24</v>
      </c>
      <c r="D207" s="273" t="s">
        <v>63</v>
      </c>
      <c r="E207" s="272" t="s">
        <v>4661</v>
      </c>
      <c r="F207" s="272" t="s">
        <v>186</v>
      </c>
      <c r="G207" s="273" t="s">
        <v>2208</v>
      </c>
      <c r="H207" s="273" t="s">
        <v>4394</v>
      </c>
      <c r="I207" s="273" t="s">
        <v>202</v>
      </c>
      <c r="J207" s="290"/>
      <c r="K207" s="290"/>
    </row>
    <row r="208" spans="1:11" ht="29" x14ac:dyDescent="0.35">
      <c r="A208" s="290">
        <v>207</v>
      </c>
      <c r="B208" s="290" t="s">
        <v>4663</v>
      </c>
      <c r="C208" s="273" t="s">
        <v>24</v>
      </c>
      <c r="D208" s="273" t="s">
        <v>63</v>
      </c>
      <c r="E208" s="272" t="s">
        <v>4664</v>
      </c>
      <c r="F208" s="272" t="s">
        <v>186</v>
      </c>
      <c r="G208" s="273" t="s">
        <v>2208</v>
      </c>
      <c r="H208" s="273" t="s">
        <v>4394</v>
      </c>
      <c r="I208" s="273" t="s">
        <v>202</v>
      </c>
      <c r="J208" s="290"/>
      <c r="K208" s="290"/>
    </row>
    <row r="209" spans="1:11" ht="29" x14ac:dyDescent="0.35">
      <c r="A209" s="290">
        <v>208</v>
      </c>
      <c r="B209" s="290" t="s">
        <v>4665</v>
      </c>
      <c r="C209" s="273" t="s">
        <v>24</v>
      </c>
      <c r="D209" s="273" t="s">
        <v>63</v>
      </c>
      <c r="E209" s="272" t="s">
        <v>4666</v>
      </c>
      <c r="F209" s="272" t="s">
        <v>186</v>
      </c>
      <c r="G209" s="273" t="s">
        <v>2208</v>
      </c>
      <c r="H209" s="273" t="s">
        <v>4394</v>
      </c>
      <c r="I209" s="273" t="s">
        <v>202</v>
      </c>
      <c r="J209" s="290"/>
      <c r="K209" s="290"/>
    </row>
    <row r="210" spans="1:11" x14ac:dyDescent="0.35">
      <c r="A210" s="290">
        <v>209</v>
      </c>
      <c r="B210" s="290" t="s">
        <v>4667</v>
      </c>
      <c r="C210" s="273" t="s">
        <v>24</v>
      </c>
      <c r="D210" s="273" t="s">
        <v>63</v>
      </c>
      <c r="E210" s="272" t="s">
        <v>4668</v>
      </c>
      <c r="F210" s="272" t="s">
        <v>186</v>
      </c>
      <c r="G210" s="273" t="s">
        <v>1398</v>
      </c>
      <c r="H210" s="273" t="s">
        <v>4513</v>
      </c>
      <c r="I210" s="273" t="s">
        <v>202</v>
      </c>
      <c r="J210" s="290"/>
      <c r="K210" s="290"/>
    </row>
    <row r="211" spans="1:11" x14ac:dyDescent="0.35">
      <c r="A211" s="290">
        <v>210</v>
      </c>
      <c r="B211" s="290" t="s">
        <v>4672</v>
      </c>
      <c r="C211" s="273" t="s">
        <v>24</v>
      </c>
      <c r="D211" s="273" t="s">
        <v>63</v>
      </c>
      <c r="E211" s="272" t="s">
        <v>4673</v>
      </c>
      <c r="F211" s="272" t="s">
        <v>186</v>
      </c>
      <c r="G211" s="273" t="s">
        <v>1398</v>
      </c>
      <c r="H211" s="273" t="s">
        <v>4513</v>
      </c>
      <c r="I211" s="273" t="s">
        <v>202</v>
      </c>
      <c r="J211" s="290"/>
      <c r="K211" s="290"/>
    </row>
    <row r="212" spans="1:11" x14ac:dyDescent="0.35">
      <c r="A212" s="290">
        <v>211</v>
      </c>
      <c r="B212" s="290" t="s">
        <v>4674</v>
      </c>
      <c r="C212" s="273" t="s">
        <v>24</v>
      </c>
      <c r="D212" s="273" t="s">
        <v>63</v>
      </c>
      <c r="E212" s="272" t="s">
        <v>4675</v>
      </c>
      <c r="F212" s="272" t="s">
        <v>186</v>
      </c>
      <c r="G212" s="273" t="s">
        <v>1398</v>
      </c>
      <c r="H212" s="273" t="s">
        <v>4513</v>
      </c>
      <c r="I212" s="273" t="s">
        <v>202</v>
      </c>
      <c r="J212" s="290"/>
      <c r="K212" s="290"/>
    </row>
    <row r="213" spans="1:11" x14ac:dyDescent="0.35">
      <c r="A213" s="290">
        <v>212</v>
      </c>
      <c r="B213" s="290" t="s">
        <v>4676</v>
      </c>
      <c r="C213" s="273" t="s">
        <v>24</v>
      </c>
      <c r="D213" s="273" t="s">
        <v>63</v>
      </c>
      <c r="E213" s="272" t="s">
        <v>4677</v>
      </c>
      <c r="F213" s="272" t="s">
        <v>186</v>
      </c>
      <c r="G213" s="273" t="s">
        <v>1398</v>
      </c>
      <c r="H213" s="273" t="s">
        <v>4513</v>
      </c>
      <c r="I213" s="273" t="s">
        <v>202</v>
      </c>
      <c r="J213" s="290"/>
      <c r="K213" s="290"/>
    </row>
    <row r="214" spans="1:11" x14ac:dyDescent="0.35">
      <c r="A214" s="290">
        <v>213</v>
      </c>
      <c r="B214" s="290" t="s">
        <v>4678</v>
      </c>
      <c r="C214" s="273" t="s">
        <v>24</v>
      </c>
      <c r="D214" s="273" t="s">
        <v>63</v>
      </c>
      <c r="E214" s="272" t="s">
        <v>4679</v>
      </c>
      <c r="F214" s="272" t="s">
        <v>186</v>
      </c>
      <c r="G214" s="273" t="s">
        <v>1398</v>
      </c>
      <c r="H214" s="273" t="s">
        <v>4513</v>
      </c>
      <c r="I214" s="273" t="s">
        <v>202</v>
      </c>
      <c r="J214" s="290"/>
      <c r="K214" s="290"/>
    </row>
    <row r="215" spans="1:11" x14ac:dyDescent="0.35">
      <c r="A215" s="290">
        <v>214</v>
      </c>
      <c r="B215" s="290" t="s">
        <v>4680</v>
      </c>
      <c r="C215" s="273" t="s">
        <v>24</v>
      </c>
      <c r="D215" s="273" t="s">
        <v>63</v>
      </c>
      <c r="E215" s="272" t="s">
        <v>4681</v>
      </c>
      <c r="F215" s="272" t="s">
        <v>186</v>
      </c>
      <c r="G215" s="273" t="s">
        <v>1398</v>
      </c>
      <c r="H215" s="273" t="s">
        <v>4513</v>
      </c>
      <c r="I215" s="273" t="s">
        <v>202</v>
      </c>
      <c r="J215" s="290"/>
      <c r="K215" s="290"/>
    </row>
    <row r="216" spans="1:11" x14ac:dyDescent="0.35">
      <c r="A216" s="290">
        <v>215</v>
      </c>
      <c r="B216" s="290" t="s">
        <v>4682</v>
      </c>
      <c r="C216" s="273" t="s">
        <v>24</v>
      </c>
      <c r="D216" s="273" t="s">
        <v>63</v>
      </c>
      <c r="E216" s="272" t="s">
        <v>4683</v>
      </c>
      <c r="F216" s="272" t="s">
        <v>186</v>
      </c>
      <c r="G216" s="273" t="s">
        <v>1398</v>
      </c>
      <c r="H216" s="273" t="s">
        <v>4513</v>
      </c>
      <c r="I216" s="273" t="s">
        <v>202</v>
      </c>
      <c r="J216" s="290"/>
      <c r="K216" s="290"/>
    </row>
    <row r="217" spans="1:11" x14ac:dyDescent="0.35">
      <c r="A217" s="290">
        <v>216</v>
      </c>
      <c r="B217" s="290" t="s">
        <v>4684</v>
      </c>
      <c r="C217" s="273" t="s">
        <v>24</v>
      </c>
      <c r="D217" s="273" t="s">
        <v>63</v>
      </c>
      <c r="E217" s="272" t="s">
        <v>4685</v>
      </c>
      <c r="F217" s="272" t="s">
        <v>186</v>
      </c>
      <c r="G217" s="273" t="s">
        <v>1398</v>
      </c>
      <c r="H217" s="273" t="s">
        <v>4513</v>
      </c>
      <c r="I217" s="273" t="s">
        <v>202</v>
      </c>
      <c r="J217" s="290"/>
      <c r="K217" s="290"/>
    </row>
    <row r="218" spans="1:11" x14ac:dyDescent="0.35">
      <c r="A218" s="290">
        <v>217</v>
      </c>
      <c r="B218" s="290" t="s">
        <v>4686</v>
      </c>
      <c r="C218" s="273" t="s">
        <v>24</v>
      </c>
      <c r="D218" s="273" t="s">
        <v>63</v>
      </c>
      <c r="E218" s="272" t="s">
        <v>4687</v>
      </c>
      <c r="F218" s="272" t="s">
        <v>186</v>
      </c>
      <c r="G218" s="273" t="s">
        <v>1398</v>
      </c>
      <c r="H218" s="273" t="s">
        <v>4513</v>
      </c>
      <c r="I218" s="273" t="s">
        <v>202</v>
      </c>
      <c r="J218" s="290"/>
      <c r="K218" s="290"/>
    </row>
    <row r="219" spans="1:11" x14ac:dyDescent="0.35">
      <c r="A219" s="290">
        <v>218</v>
      </c>
      <c r="B219" s="290" t="s">
        <v>4688</v>
      </c>
      <c r="C219" s="273" t="s">
        <v>24</v>
      </c>
      <c r="D219" s="273" t="s">
        <v>63</v>
      </c>
      <c r="E219" s="272" t="s">
        <v>4689</v>
      </c>
      <c r="F219" s="272" t="s">
        <v>186</v>
      </c>
      <c r="G219" s="273" t="s">
        <v>1398</v>
      </c>
      <c r="H219" s="273" t="s">
        <v>4513</v>
      </c>
      <c r="I219" s="273" t="s">
        <v>202</v>
      </c>
      <c r="J219" s="290"/>
      <c r="K219" s="290"/>
    </row>
    <row r="220" spans="1:11" x14ac:dyDescent="0.35">
      <c r="A220" s="290">
        <v>219</v>
      </c>
      <c r="B220" s="290" t="s">
        <v>4690</v>
      </c>
      <c r="C220" s="273" t="s">
        <v>24</v>
      </c>
      <c r="D220" s="273" t="s">
        <v>63</v>
      </c>
      <c r="E220" s="272" t="s">
        <v>4691</v>
      </c>
      <c r="F220" s="272" t="s">
        <v>186</v>
      </c>
      <c r="G220" s="273" t="s">
        <v>1398</v>
      </c>
      <c r="H220" s="273" t="s">
        <v>4513</v>
      </c>
      <c r="I220" s="273" t="s">
        <v>202</v>
      </c>
      <c r="J220" s="290"/>
      <c r="K220" s="290"/>
    </row>
    <row r="221" spans="1:11" x14ac:dyDescent="0.35">
      <c r="A221" s="290">
        <v>220</v>
      </c>
      <c r="B221" s="290" t="s">
        <v>4694</v>
      </c>
      <c r="C221" s="273" t="s">
        <v>24</v>
      </c>
      <c r="D221" s="273" t="s">
        <v>63</v>
      </c>
      <c r="E221" s="272" t="s">
        <v>4695</v>
      </c>
      <c r="F221" s="272" t="s">
        <v>186</v>
      </c>
      <c r="G221" s="273" t="s">
        <v>1398</v>
      </c>
      <c r="H221" s="273" t="s">
        <v>4513</v>
      </c>
      <c r="I221" s="273" t="s">
        <v>202</v>
      </c>
      <c r="J221" s="290"/>
      <c r="K221" s="290"/>
    </row>
    <row r="222" spans="1:11" x14ac:dyDescent="0.35">
      <c r="A222" s="290">
        <v>221</v>
      </c>
      <c r="B222" s="290" t="s">
        <v>4696</v>
      </c>
      <c r="C222" s="273" t="s">
        <v>4697</v>
      </c>
      <c r="D222" s="273" t="s">
        <v>63</v>
      </c>
      <c r="E222" s="272" t="s">
        <v>4698</v>
      </c>
      <c r="F222" s="272" t="s">
        <v>186</v>
      </c>
      <c r="G222" s="273" t="s">
        <v>2208</v>
      </c>
      <c r="H222" s="273" t="s">
        <v>4394</v>
      </c>
      <c r="I222" s="273" t="s">
        <v>202</v>
      </c>
      <c r="J222" s="290"/>
      <c r="K222" s="290"/>
    </row>
    <row r="223" spans="1:11" x14ac:dyDescent="0.35">
      <c r="A223" s="290">
        <v>222</v>
      </c>
      <c r="B223" s="290" t="s">
        <v>4699</v>
      </c>
      <c r="C223" s="273" t="s">
        <v>4697</v>
      </c>
      <c r="D223" s="273" t="s">
        <v>63</v>
      </c>
      <c r="E223" s="272" t="s">
        <v>4700</v>
      </c>
      <c r="F223" s="272" t="s">
        <v>186</v>
      </c>
      <c r="G223" s="273" t="s">
        <v>2208</v>
      </c>
      <c r="H223" s="273" t="s">
        <v>4394</v>
      </c>
      <c r="I223" s="273" t="s">
        <v>202</v>
      </c>
      <c r="J223" s="290"/>
      <c r="K223" s="290"/>
    </row>
    <row r="224" spans="1:11" x14ac:dyDescent="0.35">
      <c r="A224" s="290">
        <v>223</v>
      </c>
      <c r="B224" s="290" t="s">
        <v>4701</v>
      </c>
      <c r="C224" s="273" t="s">
        <v>4697</v>
      </c>
      <c r="D224" s="273" t="s">
        <v>63</v>
      </c>
      <c r="E224" s="272" t="s">
        <v>4702</v>
      </c>
      <c r="F224" s="272" t="s">
        <v>186</v>
      </c>
      <c r="G224" s="273" t="s">
        <v>2208</v>
      </c>
      <c r="H224" s="273" t="s">
        <v>4394</v>
      </c>
      <c r="I224" s="273" t="s">
        <v>202</v>
      </c>
      <c r="J224" s="290"/>
      <c r="K224" s="290"/>
    </row>
    <row r="225" spans="1:11" x14ac:dyDescent="0.35">
      <c r="A225" s="290">
        <v>224</v>
      </c>
      <c r="B225" s="290" t="s">
        <v>4703</v>
      </c>
      <c r="C225" s="273" t="s">
        <v>4697</v>
      </c>
      <c r="D225" s="273" t="s">
        <v>63</v>
      </c>
      <c r="E225" s="272" t="s">
        <v>4704</v>
      </c>
      <c r="F225" s="272" t="s">
        <v>186</v>
      </c>
      <c r="G225" s="273" t="s">
        <v>2208</v>
      </c>
      <c r="H225" s="273" t="s">
        <v>4394</v>
      </c>
      <c r="I225" s="273" t="s">
        <v>202</v>
      </c>
      <c r="J225" s="290"/>
      <c r="K225" s="290"/>
    </row>
    <row r="226" spans="1:11" ht="29" x14ac:dyDescent="0.35">
      <c r="A226" s="290">
        <v>225</v>
      </c>
      <c r="B226" s="290" t="s">
        <v>4705</v>
      </c>
      <c r="C226" s="273" t="s">
        <v>59</v>
      </c>
      <c r="D226" s="273" t="s">
        <v>63</v>
      </c>
      <c r="E226" s="272" t="s">
        <v>4706</v>
      </c>
      <c r="F226" s="272" t="s">
        <v>186</v>
      </c>
      <c r="G226" s="273" t="s">
        <v>2208</v>
      </c>
      <c r="H226" s="273" t="s">
        <v>4394</v>
      </c>
      <c r="I226" s="273" t="s">
        <v>202</v>
      </c>
      <c r="J226" s="290"/>
      <c r="K226" s="290"/>
    </row>
    <row r="227" spans="1:11" ht="29" x14ac:dyDescent="0.35">
      <c r="A227" s="290">
        <v>226</v>
      </c>
      <c r="B227" s="290" t="s">
        <v>4707</v>
      </c>
      <c r="C227" s="273" t="s">
        <v>59</v>
      </c>
      <c r="D227" s="273" t="s">
        <v>63</v>
      </c>
      <c r="E227" s="272" t="s">
        <v>4708</v>
      </c>
      <c r="F227" s="272" t="s">
        <v>186</v>
      </c>
      <c r="G227" s="273" t="s">
        <v>2208</v>
      </c>
      <c r="H227" s="273" t="s">
        <v>4394</v>
      </c>
      <c r="I227" s="273" t="s">
        <v>202</v>
      </c>
      <c r="J227" s="290"/>
      <c r="K227" s="290"/>
    </row>
    <row r="228" spans="1:11" ht="29" x14ac:dyDescent="0.35">
      <c r="A228" s="290">
        <v>227</v>
      </c>
      <c r="B228" s="290" t="s">
        <v>4709</v>
      </c>
      <c r="C228" s="273" t="s">
        <v>59</v>
      </c>
      <c r="D228" s="273" t="s">
        <v>63</v>
      </c>
      <c r="E228" s="272" t="s">
        <v>4710</v>
      </c>
      <c r="F228" s="272" t="s">
        <v>186</v>
      </c>
      <c r="G228" s="273" t="s">
        <v>2208</v>
      </c>
      <c r="H228" s="273" t="s">
        <v>4394</v>
      </c>
      <c r="I228" s="273" t="s">
        <v>202</v>
      </c>
      <c r="J228" s="290"/>
      <c r="K228" s="290"/>
    </row>
    <row r="229" spans="1:11" ht="29" x14ac:dyDescent="0.35">
      <c r="A229" s="290">
        <v>228</v>
      </c>
      <c r="B229" s="290" t="s">
        <v>4711</v>
      </c>
      <c r="C229" s="273" t="s">
        <v>59</v>
      </c>
      <c r="D229" s="273" t="s">
        <v>63</v>
      </c>
      <c r="E229" s="272" t="s">
        <v>4712</v>
      </c>
      <c r="F229" s="272" t="s">
        <v>186</v>
      </c>
      <c r="G229" s="273" t="s">
        <v>2208</v>
      </c>
      <c r="H229" s="273" t="s">
        <v>4394</v>
      </c>
      <c r="I229" s="273" t="s">
        <v>202</v>
      </c>
      <c r="J229" s="290"/>
      <c r="K229" s="290"/>
    </row>
    <row r="230" spans="1:11" ht="29" x14ac:dyDescent="0.35">
      <c r="A230" s="290">
        <v>229</v>
      </c>
      <c r="B230" s="290" t="s">
        <v>4713</v>
      </c>
      <c r="C230" s="273" t="s">
        <v>59</v>
      </c>
      <c r="D230" s="273" t="s">
        <v>63</v>
      </c>
      <c r="E230" s="272" t="s">
        <v>4714</v>
      </c>
      <c r="F230" s="272" t="s">
        <v>186</v>
      </c>
      <c r="G230" s="273" t="s">
        <v>2208</v>
      </c>
      <c r="H230" s="273" t="s">
        <v>4394</v>
      </c>
      <c r="I230" s="273" t="s">
        <v>202</v>
      </c>
      <c r="J230" s="290"/>
      <c r="K230" s="290"/>
    </row>
    <row r="231" spans="1:11" ht="29" x14ac:dyDescent="0.35">
      <c r="A231" s="290">
        <v>230</v>
      </c>
      <c r="B231" s="290" t="s">
        <v>4717</v>
      </c>
      <c r="C231" s="273" t="s">
        <v>59</v>
      </c>
      <c r="D231" s="273" t="s">
        <v>63</v>
      </c>
      <c r="E231" s="272" t="s">
        <v>4718</v>
      </c>
      <c r="F231" s="272" t="s">
        <v>186</v>
      </c>
      <c r="G231" s="273" t="s">
        <v>2208</v>
      </c>
      <c r="H231" s="273" t="s">
        <v>4394</v>
      </c>
      <c r="I231" s="273" t="s">
        <v>202</v>
      </c>
      <c r="J231" s="290"/>
      <c r="K231" s="290"/>
    </row>
    <row r="232" spans="1:11" ht="29" x14ac:dyDescent="0.35">
      <c r="A232" s="290">
        <v>231</v>
      </c>
      <c r="B232" s="290" t="s">
        <v>4719</v>
      </c>
      <c r="C232" s="273" t="s">
        <v>59</v>
      </c>
      <c r="D232" s="273" t="s">
        <v>63</v>
      </c>
      <c r="E232" s="272" t="s">
        <v>4720</v>
      </c>
      <c r="F232" s="272" t="s">
        <v>186</v>
      </c>
      <c r="G232" s="273" t="s">
        <v>2208</v>
      </c>
      <c r="H232" s="273" t="s">
        <v>4394</v>
      </c>
      <c r="I232" s="273" t="s">
        <v>202</v>
      </c>
      <c r="J232" s="290"/>
      <c r="K232" s="290"/>
    </row>
    <row r="233" spans="1:11" ht="29" x14ac:dyDescent="0.35">
      <c r="A233" s="290">
        <v>232</v>
      </c>
      <c r="B233" s="290" t="s">
        <v>4721</v>
      </c>
      <c r="C233" s="273" t="s">
        <v>59</v>
      </c>
      <c r="D233" s="273" t="s">
        <v>63</v>
      </c>
      <c r="E233" s="272" t="s">
        <v>4722</v>
      </c>
      <c r="F233" s="272" t="s">
        <v>186</v>
      </c>
      <c r="G233" s="273" t="s">
        <v>2208</v>
      </c>
      <c r="H233" s="273" t="s">
        <v>4394</v>
      </c>
      <c r="I233" s="273" t="s">
        <v>202</v>
      </c>
      <c r="J233" s="290"/>
      <c r="K233" s="290"/>
    </row>
    <row r="234" spans="1:11" ht="29" x14ac:dyDescent="0.35">
      <c r="A234" s="290">
        <v>233</v>
      </c>
      <c r="B234" s="290" t="s">
        <v>4723</v>
      </c>
      <c r="C234" s="273" t="s">
        <v>59</v>
      </c>
      <c r="D234" s="273" t="s">
        <v>63</v>
      </c>
      <c r="E234" s="272" t="s">
        <v>4724</v>
      </c>
      <c r="F234" s="272" t="s">
        <v>186</v>
      </c>
      <c r="G234" s="273" t="s">
        <v>2208</v>
      </c>
      <c r="H234" s="273" t="s">
        <v>4394</v>
      </c>
      <c r="I234" s="273" t="s">
        <v>202</v>
      </c>
      <c r="J234" s="290"/>
      <c r="K234" s="290"/>
    </row>
    <row r="235" spans="1:11" x14ac:dyDescent="0.35">
      <c r="A235" s="290">
        <v>234</v>
      </c>
      <c r="B235" s="290" t="s">
        <v>4725</v>
      </c>
      <c r="C235" s="273" t="s">
        <v>59</v>
      </c>
      <c r="D235" s="273" t="s">
        <v>63</v>
      </c>
      <c r="E235" s="272" t="s">
        <v>4726</v>
      </c>
      <c r="F235" s="272" t="s">
        <v>186</v>
      </c>
      <c r="G235" s="273" t="s">
        <v>2208</v>
      </c>
      <c r="H235" s="273" t="s">
        <v>4394</v>
      </c>
      <c r="I235" s="273" t="s">
        <v>202</v>
      </c>
      <c r="J235" s="290"/>
      <c r="K235" s="290"/>
    </row>
    <row r="236" spans="1:11" x14ac:dyDescent="0.35">
      <c r="A236" s="290">
        <v>235</v>
      </c>
      <c r="B236" s="290" t="s">
        <v>4728</v>
      </c>
      <c r="C236" s="273" t="s">
        <v>59</v>
      </c>
      <c r="D236" s="273" t="s">
        <v>63</v>
      </c>
      <c r="E236" s="272" t="s">
        <v>4729</v>
      </c>
      <c r="F236" s="272" t="s">
        <v>186</v>
      </c>
      <c r="G236" s="273" t="s">
        <v>2208</v>
      </c>
      <c r="H236" s="273" t="s">
        <v>4394</v>
      </c>
      <c r="I236" s="273" t="s">
        <v>202</v>
      </c>
      <c r="J236" s="290"/>
      <c r="K236" s="290"/>
    </row>
    <row r="237" spans="1:11" x14ac:dyDescent="0.35">
      <c r="A237" s="290">
        <v>236</v>
      </c>
      <c r="B237" s="290" t="s">
        <v>4730</v>
      </c>
      <c r="C237" s="273" t="s">
        <v>59</v>
      </c>
      <c r="D237" s="273" t="s">
        <v>63</v>
      </c>
      <c r="E237" s="272" t="s">
        <v>4731</v>
      </c>
      <c r="F237" s="272" t="s">
        <v>186</v>
      </c>
      <c r="G237" s="273" t="s">
        <v>2208</v>
      </c>
      <c r="H237" s="273" t="s">
        <v>4394</v>
      </c>
      <c r="I237" s="273" t="s">
        <v>202</v>
      </c>
      <c r="J237" s="290"/>
      <c r="K237" s="290"/>
    </row>
    <row r="238" spans="1:11" x14ac:dyDescent="0.35">
      <c r="A238" s="290">
        <v>237</v>
      </c>
      <c r="B238" s="290" t="s">
        <v>4732</v>
      </c>
      <c r="C238" s="273" t="s">
        <v>59</v>
      </c>
      <c r="D238" s="273" t="s">
        <v>63</v>
      </c>
      <c r="E238" s="272" t="s">
        <v>4733</v>
      </c>
      <c r="F238" s="272" t="s">
        <v>186</v>
      </c>
      <c r="G238" s="273" t="s">
        <v>2208</v>
      </c>
      <c r="H238" s="273" t="s">
        <v>4394</v>
      </c>
      <c r="I238" s="273" t="s">
        <v>202</v>
      </c>
      <c r="J238" s="290"/>
      <c r="K238" s="290"/>
    </row>
    <row r="239" spans="1:11" x14ac:dyDescent="0.35">
      <c r="A239" s="290">
        <v>238</v>
      </c>
      <c r="B239" s="290" t="s">
        <v>4734</v>
      </c>
      <c r="C239" s="273" t="s">
        <v>59</v>
      </c>
      <c r="D239" s="273" t="s">
        <v>63</v>
      </c>
      <c r="E239" s="272" t="s">
        <v>4735</v>
      </c>
      <c r="F239" s="272" t="s">
        <v>186</v>
      </c>
      <c r="G239" s="273" t="s">
        <v>2208</v>
      </c>
      <c r="H239" s="273" t="s">
        <v>4394</v>
      </c>
      <c r="I239" s="273" t="s">
        <v>202</v>
      </c>
      <c r="J239" s="290"/>
      <c r="K239" s="290"/>
    </row>
    <row r="240" spans="1:11" ht="29" x14ac:dyDescent="0.35">
      <c r="A240" s="290">
        <v>239</v>
      </c>
      <c r="B240" s="290" t="s">
        <v>4736</v>
      </c>
      <c r="C240" s="273" t="s">
        <v>59</v>
      </c>
      <c r="D240" s="273" t="s">
        <v>63</v>
      </c>
      <c r="E240" s="272" t="s">
        <v>4737</v>
      </c>
      <c r="F240" s="272" t="s">
        <v>186</v>
      </c>
      <c r="G240" s="273" t="s">
        <v>2208</v>
      </c>
      <c r="H240" s="273" t="s">
        <v>4394</v>
      </c>
      <c r="I240" s="273" t="s">
        <v>202</v>
      </c>
      <c r="J240" s="290"/>
      <c r="K240" s="290"/>
    </row>
    <row r="241" spans="1:11" ht="29" x14ac:dyDescent="0.35">
      <c r="A241" s="290">
        <v>240</v>
      </c>
      <c r="B241" s="290" t="s">
        <v>4740</v>
      </c>
      <c r="C241" s="273" t="s">
        <v>59</v>
      </c>
      <c r="D241" s="273" t="s">
        <v>63</v>
      </c>
      <c r="E241" s="272" t="s">
        <v>4741</v>
      </c>
      <c r="F241" s="272" t="s">
        <v>186</v>
      </c>
      <c r="G241" s="273" t="s">
        <v>2208</v>
      </c>
      <c r="H241" s="273" t="s">
        <v>4394</v>
      </c>
      <c r="I241" s="273" t="s">
        <v>202</v>
      </c>
      <c r="J241" s="290"/>
      <c r="K241" s="290"/>
    </row>
    <row r="242" spans="1:11" ht="29" x14ac:dyDescent="0.35">
      <c r="A242" s="290">
        <v>241</v>
      </c>
      <c r="B242" s="290" t="s">
        <v>4742</v>
      </c>
      <c r="C242" s="273" t="s">
        <v>59</v>
      </c>
      <c r="D242" s="273" t="s">
        <v>63</v>
      </c>
      <c r="E242" s="272" t="s">
        <v>4743</v>
      </c>
      <c r="F242" s="272" t="s">
        <v>186</v>
      </c>
      <c r="G242" s="273" t="s">
        <v>2208</v>
      </c>
      <c r="H242" s="273" t="s">
        <v>4394</v>
      </c>
      <c r="I242" s="273" t="s">
        <v>202</v>
      </c>
      <c r="J242" s="290"/>
      <c r="K242" s="290"/>
    </row>
    <row r="243" spans="1:11" ht="29" x14ac:dyDescent="0.35">
      <c r="A243" s="290">
        <v>242</v>
      </c>
      <c r="B243" s="290" t="s">
        <v>4744</v>
      </c>
      <c r="C243" s="273" t="s">
        <v>59</v>
      </c>
      <c r="D243" s="273" t="s">
        <v>63</v>
      </c>
      <c r="E243" s="272" t="s">
        <v>4745</v>
      </c>
      <c r="F243" s="272" t="s">
        <v>186</v>
      </c>
      <c r="G243" s="273" t="s">
        <v>2208</v>
      </c>
      <c r="H243" s="273" t="s">
        <v>4394</v>
      </c>
      <c r="I243" s="273" t="s">
        <v>202</v>
      </c>
      <c r="J243" s="290"/>
      <c r="K243" s="290"/>
    </row>
    <row r="244" spans="1:11" ht="29" x14ac:dyDescent="0.35">
      <c r="A244" s="290">
        <v>243</v>
      </c>
      <c r="B244" s="290" t="s">
        <v>4746</v>
      </c>
      <c r="C244" s="273" t="s">
        <v>59</v>
      </c>
      <c r="D244" s="273" t="s">
        <v>63</v>
      </c>
      <c r="E244" s="272" t="s">
        <v>4747</v>
      </c>
      <c r="F244" s="272" t="s">
        <v>186</v>
      </c>
      <c r="G244" s="273" t="s">
        <v>2208</v>
      </c>
      <c r="H244" s="273" t="s">
        <v>4394</v>
      </c>
      <c r="I244" s="273" t="s">
        <v>202</v>
      </c>
      <c r="J244" s="290"/>
      <c r="K244" s="290"/>
    </row>
    <row r="245" spans="1:11" ht="29" x14ac:dyDescent="0.35">
      <c r="A245" s="290">
        <v>244</v>
      </c>
      <c r="B245" s="290" t="s">
        <v>4748</v>
      </c>
      <c r="C245" s="273" t="s">
        <v>59</v>
      </c>
      <c r="D245" s="273" t="s">
        <v>63</v>
      </c>
      <c r="E245" s="272" t="s">
        <v>4749</v>
      </c>
      <c r="F245" s="272" t="s">
        <v>186</v>
      </c>
      <c r="G245" s="273" t="s">
        <v>2208</v>
      </c>
      <c r="H245" s="273" t="s">
        <v>4394</v>
      </c>
      <c r="I245" s="273" t="s">
        <v>202</v>
      </c>
      <c r="J245" s="290"/>
      <c r="K245" s="290"/>
    </row>
    <row r="246" spans="1:11" ht="29" x14ac:dyDescent="0.35">
      <c r="A246" s="290">
        <v>245</v>
      </c>
      <c r="B246" s="290" t="s">
        <v>4750</v>
      </c>
      <c r="C246" s="273" t="s">
        <v>59</v>
      </c>
      <c r="D246" s="273" t="s">
        <v>63</v>
      </c>
      <c r="E246" s="272" t="s">
        <v>4751</v>
      </c>
      <c r="F246" s="272" t="s">
        <v>186</v>
      </c>
      <c r="G246" s="273" t="s">
        <v>2208</v>
      </c>
      <c r="H246" s="273" t="s">
        <v>4394</v>
      </c>
      <c r="I246" s="273" t="s">
        <v>202</v>
      </c>
      <c r="J246" s="290"/>
      <c r="K246" s="290"/>
    </row>
    <row r="247" spans="1:11" ht="29" x14ac:dyDescent="0.35">
      <c r="A247" s="290">
        <v>246</v>
      </c>
      <c r="B247" s="290" t="s">
        <v>4752</v>
      </c>
      <c r="C247" s="273" t="s">
        <v>59</v>
      </c>
      <c r="D247" s="273" t="s">
        <v>63</v>
      </c>
      <c r="E247" s="272" t="s">
        <v>4753</v>
      </c>
      <c r="F247" s="272" t="s">
        <v>186</v>
      </c>
      <c r="G247" s="273" t="s">
        <v>2208</v>
      </c>
      <c r="H247" s="273" t="s">
        <v>4394</v>
      </c>
      <c r="I247" s="273" t="s">
        <v>202</v>
      </c>
      <c r="J247" s="290"/>
      <c r="K247" s="290"/>
    </row>
    <row r="248" spans="1:11" ht="29" x14ac:dyDescent="0.35">
      <c r="A248" s="290">
        <v>247</v>
      </c>
      <c r="B248" s="290" t="s">
        <v>4754</v>
      </c>
      <c r="C248" s="273" t="s">
        <v>59</v>
      </c>
      <c r="D248" s="273" t="s">
        <v>63</v>
      </c>
      <c r="E248" s="272" t="s">
        <v>4755</v>
      </c>
      <c r="F248" s="272" t="s">
        <v>186</v>
      </c>
      <c r="G248" s="273" t="s">
        <v>2208</v>
      </c>
      <c r="H248" s="273" t="s">
        <v>4394</v>
      </c>
      <c r="I248" s="273" t="s">
        <v>202</v>
      </c>
      <c r="J248" s="290"/>
      <c r="K248" s="290"/>
    </row>
    <row r="249" spans="1:11" x14ac:dyDescent="0.35">
      <c r="A249" s="290">
        <v>248</v>
      </c>
      <c r="B249" s="290" t="s">
        <v>4756</v>
      </c>
      <c r="C249" s="273" t="s">
        <v>59</v>
      </c>
      <c r="D249" s="273" t="s">
        <v>63</v>
      </c>
      <c r="E249" s="272" t="s">
        <v>4757</v>
      </c>
      <c r="F249" s="272" t="s">
        <v>186</v>
      </c>
      <c r="G249" s="273" t="s">
        <v>4399</v>
      </c>
      <c r="H249" s="273" t="s">
        <v>4400</v>
      </c>
      <c r="I249" s="273" t="s">
        <v>202</v>
      </c>
      <c r="J249" s="290"/>
      <c r="K249" s="290"/>
    </row>
    <row r="250" spans="1:11" x14ac:dyDescent="0.35">
      <c r="A250" s="290">
        <v>249</v>
      </c>
      <c r="B250" s="290" t="s">
        <v>4758</v>
      </c>
      <c r="C250" s="273" t="s">
        <v>59</v>
      </c>
      <c r="D250" s="273" t="s">
        <v>63</v>
      </c>
      <c r="E250" s="272" t="s">
        <v>4759</v>
      </c>
      <c r="F250" s="272" t="s">
        <v>186</v>
      </c>
      <c r="G250" s="273" t="s">
        <v>4399</v>
      </c>
      <c r="H250" s="273" t="s">
        <v>4400</v>
      </c>
      <c r="I250" s="273" t="s">
        <v>202</v>
      </c>
      <c r="J250" s="290"/>
      <c r="K250" s="290"/>
    </row>
    <row r="251" spans="1:11" x14ac:dyDescent="0.35">
      <c r="A251" s="290">
        <v>250</v>
      </c>
      <c r="B251" s="290" t="s">
        <v>4762</v>
      </c>
      <c r="C251" s="273" t="s">
        <v>59</v>
      </c>
      <c r="D251" s="273" t="s">
        <v>63</v>
      </c>
      <c r="E251" s="272" t="s">
        <v>4763</v>
      </c>
      <c r="F251" s="272" t="s">
        <v>186</v>
      </c>
      <c r="G251" s="273" t="s">
        <v>4399</v>
      </c>
      <c r="H251" s="273" t="s">
        <v>4400</v>
      </c>
      <c r="I251" s="273" t="s">
        <v>202</v>
      </c>
      <c r="J251" s="290"/>
      <c r="K251" s="290"/>
    </row>
    <row r="252" spans="1:11" ht="29" x14ac:dyDescent="0.35">
      <c r="A252" s="290">
        <v>251</v>
      </c>
      <c r="B252" s="290" t="s">
        <v>4764</v>
      </c>
      <c r="C252" s="273" t="s">
        <v>59</v>
      </c>
      <c r="D252" s="273" t="s">
        <v>63</v>
      </c>
      <c r="E252" s="272" t="s">
        <v>4765</v>
      </c>
      <c r="F252" s="272" t="s">
        <v>186</v>
      </c>
      <c r="G252" s="273" t="s">
        <v>4399</v>
      </c>
      <c r="H252" s="273" t="s">
        <v>4400</v>
      </c>
      <c r="I252" s="273" t="s">
        <v>202</v>
      </c>
      <c r="J252" s="290"/>
      <c r="K252" s="290"/>
    </row>
    <row r="253" spans="1:11" x14ac:dyDescent="0.35">
      <c r="A253" s="290">
        <v>252</v>
      </c>
      <c r="B253" s="290" t="s">
        <v>4766</v>
      </c>
      <c r="C253" s="273" t="s">
        <v>59</v>
      </c>
      <c r="D253" s="273" t="s">
        <v>63</v>
      </c>
      <c r="E253" s="272" t="s">
        <v>4767</v>
      </c>
      <c r="F253" s="272" t="s">
        <v>186</v>
      </c>
      <c r="G253" s="273" t="s">
        <v>2208</v>
      </c>
      <c r="H253" s="273" t="s">
        <v>4394</v>
      </c>
      <c r="I253" s="273" t="s">
        <v>202</v>
      </c>
      <c r="J253" s="290"/>
      <c r="K253" s="290"/>
    </row>
    <row r="254" spans="1:11" x14ac:dyDescent="0.35">
      <c r="A254" s="290">
        <v>253</v>
      </c>
      <c r="B254" s="290" t="s">
        <v>4769</v>
      </c>
      <c r="C254" s="273" t="s">
        <v>59</v>
      </c>
      <c r="D254" s="273" t="s">
        <v>63</v>
      </c>
      <c r="E254" s="272" t="s">
        <v>4770</v>
      </c>
      <c r="F254" s="272" t="s">
        <v>186</v>
      </c>
      <c r="G254" s="273" t="s">
        <v>4399</v>
      </c>
      <c r="H254" s="273" t="s">
        <v>4400</v>
      </c>
      <c r="I254" s="273" t="s">
        <v>202</v>
      </c>
      <c r="J254" s="290"/>
      <c r="K254" s="290"/>
    </row>
    <row r="255" spans="1:11" x14ac:dyDescent="0.35">
      <c r="A255" s="290">
        <v>254</v>
      </c>
      <c r="B255" s="290" t="s">
        <v>4771</v>
      </c>
      <c r="C255" s="273" t="s">
        <v>59</v>
      </c>
      <c r="D255" s="273" t="s">
        <v>63</v>
      </c>
      <c r="E255" s="272" t="s">
        <v>4772</v>
      </c>
      <c r="F255" s="272" t="s">
        <v>186</v>
      </c>
      <c r="G255" s="273" t="s">
        <v>4399</v>
      </c>
      <c r="H255" s="273" t="s">
        <v>4400</v>
      </c>
      <c r="I255" s="273" t="s">
        <v>202</v>
      </c>
      <c r="J255" s="290"/>
      <c r="K255" s="290"/>
    </row>
    <row r="256" spans="1:11" x14ac:dyDescent="0.35">
      <c r="A256" s="290">
        <v>255</v>
      </c>
      <c r="B256" s="290" t="s">
        <v>4773</v>
      </c>
      <c r="C256" s="273" t="s">
        <v>59</v>
      </c>
      <c r="D256" s="273" t="s">
        <v>63</v>
      </c>
      <c r="E256" s="272" t="s">
        <v>4774</v>
      </c>
      <c r="F256" s="272" t="s">
        <v>186</v>
      </c>
      <c r="G256" s="273" t="s">
        <v>4399</v>
      </c>
      <c r="H256" s="273" t="s">
        <v>4400</v>
      </c>
      <c r="I256" s="273" t="s">
        <v>202</v>
      </c>
      <c r="J256" s="290"/>
      <c r="K256" s="290"/>
    </row>
    <row r="257" spans="1:11" ht="29" x14ac:dyDescent="0.35">
      <c r="A257" s="290">
        <v>256</v>
      </c>
      <c r="B257" s="290" t="s">
        <v>4775</v>
      </c>
      <c r="C257" s="273" t="s">
        <v>59</v>
      </c>
      <c r="D257" s="273" t="s">
        <v>63</v>
      </c>
      <c r="E257" s="272" t="s">
        <v>4776</v>
      </c>
      <c r="F257" s="272" t="s">
        <v>186</v>
      </c>
      <c r="G257" s="273" t="s">
        <v>4399</v>
      </c>
      <c r="H257" s="273" t="s">
        <v>4400</v>
      </c>
      <c r="I257" s="273" t="s">
        <v>202</v>
      </c>
      <c r="J257" s="290"/>
      <c r="K257" s="290"/>
    </row>
    <row r="258" spans="1:11" x14ac:dyDescent="0.35">
      <c r="A258" s="290">
        <v>257</v>
      </c>
      <c r="B258" s="290" t="s">
        <v>4777</v>
      </c>
      <c r="C258" s="273" t="s">
        <v>59</v>
      </c>
      <c r="D258" s="273" t="s">
        <v>63</v>
      </c>
      <c r="E258" s="272" t="s">
        <v>4778</v>
      </c>
      <c r="F258" s="272" t="s">
        <v>186</v>
      </c>
      <c r="G258" s="273" t="s">
        <v>4399</v>
      </c>
      <c r="H258" s="273" t="s">
        <v>4399</v>
      </c>
      <c r="I258" s="273" t="s">
        <v>202</v>
      </c>
      <c r="J258" s="290"/>
      <c r="K258" s="290"/>
    </row>
    <row r="259" spans="1:11" x14ac:dyDescent="0.35">
      <c r="A259" s="290">
        <v>258</v>
      </c>
      <c r="B259" s="290" t="s">
        <v>4780</v>
      </c>
      <c r="C259" s="273" t="s">
        <v>59</v>
      </c>
      <c r="D259" s="273" t="s">
        <v>63</v>
      </c>
      <c r="E259" s="272" t="s">
        <v>4781</v>
      </c>
      <c r="F259" s="272" t="s">
        <v>186</v>
      </c>
      <c r="G259" s="273" t="s">
        <v>4399</v>
      </c>
      <c r="H259" s="273" t="s">
        <v>4399</v>
      </c>
      <c r="I259" s="273" t="s">
        <v>202</v>
      </c>
      <c r="J259" s="290"/>
      <c r="K259" s="290"/>
    </row>
    <row r="260" spans="1:11" x14ac:dyDescent="0.35">
      <c r="A260" s="290">
        <v>259</v>
      </c>
      <c r="B260" s="290" t="s">
        <v>4782</v>
      </c>
      <c r="C260" s="273" t="s">
        <v>59</v>
      </c>
      <c r="D260" s="273" t="s">
        <v>63</v>
      </c>
      <c r="E260" s="272" t="s">
        <v>4783</v>
      </c>
      <c r="F260" s="272" t="s">
        <v>186</v>
      </c>
      <c r="G260" s="273" t="s">
        <v>4399</v>
      </c>
      <c r="H260" s="273" t="s">
        <v>4399</v>
      </c>
      <c r="I260" s="273" t="s">
        <v>202</v>
      </c>
      <c r="J260" s="290"/>
      <c r="K260" s="290"/>
    </row>
    <row r="261" spans="1:11" x14ac:dyDescent="0.35">
      <c r="A261" s="290">
        <v>260</v>
      </c>
      <c r="B261" s="290" t="s">
        <v>4786</v>
      </c>
      <c r="C261" s="273" t="s">
        <v>59</v>
      </c>
      <c r="D261" s="273" t="s">
        <v>63</v>
      </c>
      <c r="E261" s="272" t="s">
        <v>4787</v>
      </c>
      <c r="F261" s="272" t="s">
        <v>186</v>
      </c>
      <c r="G261" s="273" t="s">
        <v>4399</v>
      </c>
      <c r="H261" s="273" t="s">
        <v>4399</v>
      </c>
      <c r="I261" s="273" t="s">
        <v>202</v>
      </c>
      <c r="J261" s="290"/>
      <c r="K261" s="290"/>
    </row>
    <row r="262" spans="1:11" x14ac:dyDescent="0.35">
      <c r="A262" s="290">
        <v>261</v>
      </c>
      <c r="B262" s="290" t="s">
        <v>4788</v>
      </c>
      <c r="C262" s="273" t="s">
        <v>59</v>
      </c>
      <c r="D262" s="273" t="s">
        <v>63</v>
      </c>
      <c r="E262" s="272" t="s">
        <v>4789</v>
      </c>
      <c r="F262" s="272" t="s">
        <v>186</v>
      </c>
      <c r="G262" s="273" t="s">
        <v>4399</v>
      </c>
      <c r="H262" s="273" t="s">
        <v>4399</v>
      </c>
      <c r="I262" s="273" t="s">
        <v>202</v>
      </c>
      <c r="J262" s="290"/>
      <c r="K262" s="290"/>
    </row>
    <row r="263" spans="1:11" x14ac:dyDescent="0.35">
      <c r="A263" s="290">
        <v>262</v>
      </c>
      <c r="B263" s="290" t="s">
        <v>4790</v>
      </c>
      <c r="C263" s="273" t="s">
        <v>59</v>
      </c>
      <c r="D263" s="273" t="s">
        <v>63</v>
      </c>
      <c r="E263" s="272" t="s">
        <v>4791</v>
      </c>
      <c r="F263" s="272" t="s">
        <v>186</v>
      </c>
      <c r="G263" s="273" t="s">
        <v>4399</v>
      </c>
      <c r="H263" s="273" t="s">
        <v>4399</v>
      </c>
      <c r="I263" s="273" t="s">
        <v>202</v>
      </c>
      <c r="J263" s="290"/>
      <c r="K263" s="290"/>
    </row>
    <row r="264" spans="1:11" x14ac:dyDescent="0.35">
      <c r="A264" s="290">
        <v>263</v>
      </c>
      <c r="B264" s="290" t="s">
        <v>4792</v>
      </c>
      <c r="C264" s="273" t="s">
        <v>59</v>
      </c>
      <c r="D264" s="273" t="s">
        <v>63</v>
      </c>
      <c r="E264" s="272" t="s">
        <v>4793</v>
      </c>
      <c r="F264" s="272" t="s">
        <v>186</v>
      </c>
      <c r="G264" s="273" t="s">
        <v>4399</v>
      </c>
      <c r="H264" s="273" t="s">
        <v>4399</v>
      </c>
      <c r="I264" s="273" t="s">
        <v>202</v>
      </c>
      <c r="J264" s="290"/>
      <c r="K264" s="290"/>
    </row>
    <row r="265" spans="1:11" x14ac:dyDescent="0.35">
      <c r="A265" s="290">
        <v>264</v>
      </c>
      <c r="B265" s="290" t="s">
        <v>4794</v>
      </c>
      <c r="C265" s="273" t="s">
        <v>59</v>
      </c>
      <c r="D265" s="273" t="s">
        <v>63</v>
      </c>
      <c r="E265" s="272" t="s">
        <v>4795</v>
      </c>
      <c r="F265" s="272" t="s">
        <v>186</v>
      </c>
      <c r="G265" s="273" t="s">
        <v>4399</v>
      </c>
      <c r="H265" s="273" t="s">
        <v>4399</v>
      </c>
      <c r="I265" s="273" t="s">
        <v>202</v>
      </c>
      <c r="J265" s="290"/>
      <c r="K265" s="290"/>
    </row>
    <row r="266" spans="1:11" x14ac:dyDescent="0.35">
      <c r="A266" s="290">
        <v>265</v>
      </c>
      <c r="B266" s="290" t="s">
        <v>4796</v>
      </c>
      <c r="C266" s="273" t="s">
        <v>59</v>
      </c>
      <c r="D266" s="273" t="s">
        <v>63</v>
      </c>
      <c r="E266" s="272" t="s">
        <v>4797</v>
      </c>
      <c r="F266" s="272" t="s">
        <v>186</v>
      </c>
      <c r="G266" s="273" t="s">
        <v>4399</v>
      </c>
      <c r="H266" s="273" t="s">
        <v>4399</v>
      </c>
      <c r="I266" s="273" t="s">
        <v>202</v>
      </c>
      <c r="J266" s="290"/>
      <c r="K266" s="290"/>
    </row>
    <row r="267" spans="1:11" x14ac:dyDescent="0.35">
      <c r="A267" s="290">
        <v>266</v>
      </c>
      <c r="B267" s="290" t="s">
        <v>4798</v>
      </c>
      <c r="C267" s="273" t="s">
        <v>59</v>
      </c>
      <c r="D267" s="273" t="s">
        <v>63</v>
      </c>
      <c r="E267" s="272" t="s">
        <v>4799</v>
      </c>
      <c r="F267" s="272" t="s">
        <v>186</v>
      </c>
      <c r="G267" s="273" t="s">
        <v>4399</v>
      </c>
      <c r="H267" s="273" t="s">
        <v>4399</v>
      </c>
      <c r="I267" s="273" t="s">
        <v>202</v>
      </c>
      <c r="J267" s="290"/>
      <c r="K267" s="290"/>
    </row>
    <row r="268" spans="1:11" x14ac:dyDescent="0.35">
      <c r="A268" s="290">
        <v>267</v>
      </c>
      <c r="B268" s="290" t="s">
        <v>4800</v>
      </c>
      <c r="C268" s="273" t="s">
        <v>59</v>
      </c>
      <c r="D268" s="273" t="s">
        <v>63</v>
      </c>
      <c r="E268" s="272" t="s">
        <v>4801</v>
      </c>
      <c r="F268" s="272" t="s">
        <v>186</v>
      </c>
      <c r="G268" s="273" t="s">
        <v>4399</v>
      </c>
      <c r="H268" s="273" t="s">
        <v>4399</v>
      </c>
      <c r="I268" s="273" t="s">
        <v>202</v>
      </c>
      <c r="J268" s="290"/>
      <c r="K268" s="290"/>
    </row>
    <row r="269" spans="1:11" x14ac:dyDescent="0.35">
      <c r="A269" s="290">
        <v>268</v>
      </c>
      <c r="B269" s="290" t="s">
        <v>4802</v>
      </c>
      <c r="C269" s="273" t="s">
        <v>59</v>
      </c>
      <c r="D269" s="273" t="s">
        <v>63</v>
      </c>
      <c r="E269" s="272" t="s">
        <v>4803</v>
      </c>
      <c r="F269" s="272" t="s">
        <v>186</v>
      </c>
      <c r="G269" s="273" t="s">
        <v>4399</v>
      </c>
      <c r="H269" s="273" t="s">
        <v>4399</v>
      </c>
      <c r="I269" s="273" t="s">
        <v>202</v>
      </c>
      <c r="J269" s="290"/>
      <c r="K269" s="290"/>
    </row>
    <row r="270" spans="1:11" x14ac:dyDescent="0.35">
      <c r="A270" s="290">
        <v>269</v>
      </c>
      <c r="B270" s="290" t="s">
        <v>4804</v>
      </c>
      <c r="C270" s="273" t="s">
        <v>59</v>
      </c>
      <c r="D270" s="273" t="s">
        <v>63</v>
      </c>
      <c r="E270" s="272" t="s">
        <v>4805</v>
      </c>
      <c r="F270" s="272" t="s">
        <v>186</v>
      </c>
      <c r="G270" s="273" t="s">
        <v>2208</v>
      </c>
      <c r="H270" s="273" t="s">
        <v>4394</v>
      </c>
      <c r="I270" s="273" t="s">
        <v>202</v>
      </c>
      <c r="J270" s="290"/>
      <c r="K270" s="290"/>
    </row>
    <row r="271" spans="1:11" x14ac:dyDescent="0.35">
      <c r="A271" s="290">
        <v>270</v>
      </c>
      <c r="B271" s="290" t="s">
        <v>4808</v>
      </c>
      <c r="C271" s="273" t="s">
        <v>59</v>
      </c>
      <c r="D271" s="273" t="s">
        <v>63</v>
      </c>
      <c r="E271" s="272" t="s">
        <v>4809</v>
      </c>
      <c r="F271" s="272" t="s">
        <v>186</v>
      </c>
      <c r="G271" s="273" t="s">
        <v>2208</v>
      </c>
      <c r="H271" s="273" t="s">
        <v>4394</v>
      </c>
      <c r="I271" s="273" t="s">
        <v>202</v>
      </c>
      <c r="J271" s="290"/>
      <c r="K271" s="290"/>
    </row>
    <row r="272" spans="1:11" x14ac:dyDescent="0.35">
      <c r="A272" s="290">
        <v>271</v>
      </c>
      <c r="B272" s="290" t="s">
        <v>4810</v>
      </c>
      <c r="C272" s="273" t="s">
        <v>59</v>
      </c>
      <c r="D272" s="273" t="s">
        <v>63</v>
      </c>
      <c r="E272" s="272" t="s">
        <v>4811</v>
      </c>
      <c r="F272" s="272" t="s">
        <v>186</v>
      </c>
      <c r="G272" s="273" t="s">
        <v>2208</v>
      </c>
      <c r="H272" s="273" t="s">
        <v>4394</v>
      </c>
      <c r="I272" s="273" t="s">
        <v>202</v>
      </c>
      <c r="J272" s="290"/>
      <c r="K272" s="290"/>
    </row>
    <row r="273" spans="1:11" x14ac:dyDescent="0.35">
      <c r="A273" s="290">
        <v>272</v>
      </c>
      <c r="B273" s="290" t="s">
        <v>4812</v>
      </c>
      <c r="C273" s="273" t="s">
        <v>59</v>
      </c>
      <c r="D273" s="273" t="s">
        <v>63</v>
      </c>
      <c r="E273" s="272" t="s">
        <v>4813</v>
      </c>
      <c r="F273" s="272" t="s">
        <v>186</v>
      </c>
      <c r="G273" s="273" t="s">
        <v>2208</v>
      </c>
      <c r="H273" s="273" t="s">
        <v>4394</v>
      </c>
      <c r="I273" s="273" t="s">
        <v>202</v>
      </c>
      <c r="J273" s="290"/>
      <c r="K273" s="290"/>
    </row>
    <row r="274" spans="1:11" x14ac:dyDescent="0.35">
      <c r="A274" s="290">
        <v>273</v>
      </c>
      <c r="B274" s="290" t="s">
        <v>4814</v>
      </c>
      <c r="C274" s="273" t="s">
        <v>80</v>
      </c>
      <c r="D274" s="273" t="s">
        <v>63</v>
      </c>
      <c r="E274" s="272" t="s">
        <v>4815</v>
      </c>
      <c r="F274" s="272" t="s">
        <v>186</v>
      </c>
      <c r="G274" s="273" t="s">
        <v>2208</v>
      </c>
      <c r="H274" s="273" t="s">
        <v>4394</v>
      </c>
      <c r="I274" s="273" t="s">
        <v>202</v>
      </c>
      <c r="J274" s="290"/>
      <c r="K274" s="290"/>
    </row>
    <row r="275" spans="1:11" x14ac:dyDescent="0.35">
      <c r="A275" s="290">
        <v>274</v>
      </c>
      <c r="B275" s="290" t="s">
        <v>4817</v>
      </c>
      <c r="C275" s="273" t="s">
        <v>80</v>
      </c>
      <c r="D275" s="273" t="s">
        <v>63</v>
      </c>
      <c r="E275" s="272" t="s">
        <v>4818</v>
      </c>
      <c r="F275" s="272" t="s">
        <v>186</v>
      </c>
      <c r="G275" s="273" t="s">
        <v>2208</v>
      </c>
      <c r="H275" s="273" t="s">
        <v>4394</v>
      </c>
      <c r="I275" s="273" t="s">
        <v>202</v>
      </c>
      <c r="J275" s="290"/>
      <c r="K275" s="290"/>
    </row>
    <row r="276" spans="1:11" x14ac:dyDescent="0.35">
      <c r="A276" s="290">
        <v>275</v>
      </c>
      <c r="B276" s="290" t="s">
        <v>4819</v>
      </c>
      <c r="C276" s="273" t="s">
        <v>80</v>
      </c>
      <c r="D276" s="273" t="s">
        <v>63</v>
      </c>
      <c r="E276" s="272" t="s">
        <v>4820</v>
      </c>
      <c r="F276" s="272" t="s">
        <v>186</v>
      </c>
      <c r="G276" s="273" t="s">
        <v>2208</v>
      </c>
      <c r="H276" s="273" t="s">
        <v>4394</v>
      </c>
      <c r="I276" s="273" t="s">
        <v>202</v>
      </c>
      <c r="J276" s="290"/>
      <c r="K276" s="290"/>
    </row>
    <row r="277" spans="1:11" x14ac:dyDescent="0.35">
      <c r="A277" s="290">
        <v>276</v>
      </c>
      <c r="B277" s="290" t="s">
        <v>4821</v>
      </c>
      <c r="C277" s="273" t="s">
        <v>80</v>
      </c>
      <c r="D277" s="273" t="s">
        <v>63</v>
      </c>
      <c r="E277" s="272" t="s">
        <v>4822</v>
      </c>
      <c r="F277" s="272" t="s">
        <v>186</v>
      </c>
      <c r="G277" s="273" t="s">
        <v>2208</v>
      </c>
      <c r="H277" s="273" t="s">
        <v>4394</v>
      </c>
      <c r="I277" s="273" t="s">
        <v>202</v>
      </c>
      <c r="J277" s="290"/>
      <c r="K277" s="290"/>
    </row>
    <row r="278" spans="1:11" x14ac:dyDescent="0.35">
      <c r="A278" s="290">
        <v>277</v>
      </c>
      <c r="B278" s="290" t="s">
        <v>4823</v>
      </c>
      <c r="C278" s="273" t="s">
        <v>80</v>
      </c>
      <c r="D278" s="273" t="s">
        <v>63</v>
      </c>
      <c r="E278" s="272" t="s">
        <v>4824</v>
      </c>
      <c r="F278" s="272" t="s">
        <v>186</v>
      </c>
      <c r="G278" s="273" t="s">
        <v>2208</v>
      </c>
      <c r="H278" s="273" t="s">
        <v>4394</v>
      </c>
      <c r="I278" s="273" t="s">
        <v>202</v>
      </c>
      <c r="J278" s="290"/>
      <c r="K278" s="290"/>
    </row>
    <row r="279" spans="1:11" x14ac:dyDescent="0.35">
      <c r="A279" s="290">
        <v>278</v>
      </c>
      <c r="B279" s="290" t="s">
        <v>4825</v>
      </c>
      <c r="C279" s="273" t="s">
        <v>80</v>
      </c>
      <c r="D279" s="273" t="s">
        <v>63</v>
      </c>
      <c r="E279" s="272" t="s">
        <v>4826</v>
      </c>
      <c r="F279" s="272" t="s">
        <v>186</v>
      </c>
      <c r="G279" s="273" t="s">
        <v>2208</v>
      </c>
      <c r="H279" s="273" t="s">
        <v>4394</v>
      </c>
      <c r="I279" s="273" t="s">
        <v>202</v>
      </c>
      <c r="J279" s="290"/>
      <c r="K279" s="290"/>
    </row>
    <row r="280" spans="1:11" x14ac:dyDescent="0.35">
      <c r="A280" s="290">
        <v>279</v>
      </c>
      <c r="B280" s="290" t="s">
        <v>4827</v>
      </c>
      <c r="C280" s="273" t="s">
        <v>80</v>
      </c>
      <c r="D280" s="273" t="s">
        <v>63</v>
      </c>
      <c r="E280" s="272" t="s">
        <v>4828</v>
      </c>
      <c r="F280" s="272" t="s">
        <v>186</v>
      </c>
      <c r="G280" s="273" t="s">
        <v>2208</v>
      </c>
      <c r="H280" s="273" t="s">
        <v>4394</v>
      </c>
      <c r="I280" s="273" t="s">
        <v>202</v>
      </c>
      <c r="J280" s="290"/>
      <c r="K280" s="290"/>
    </row>
    <row r="281" spans="1:11" x14ac:dyDescent="0.35">
      <c r="A281" s="290">
        <v>280</v>
      </c>
      <c r="B281" s="290" t="s">
        <v>4831</v>
      </c>
      <c r="C281" s="273" t="s">
        <v>80</v>
      </c>
      <c r="D281" s="273" t="s">
        <v>63</v>
      </c>
      <c r="E281" s="272" t="s">
        <v>4832</v>
      </c>
      <c r="F281" s="272" t="s">
        <v>186</v>
      </c>
      <c r="G281" s="273" t="s">
        <v>2208</v>
      </c>
      <c r="H281" s="273" t="s">
        <v>4394</v>
      </c>
      <c r="I281" s="273" t="s">
        <v>202</v>
      </c>
      <c r="J281" s="290"/>
      <c r="K281" s="290"/>
    </row>
    <row r="282" spans="1:11" x14ac:dyDescent="0.35">
      <c r="A282" s="290">
        <v>281</v>
      </c>
      <c r="B282" s="290" t="s">
        <v>4833</v>
      </c>
      <c r="C282" s="273" t="s">
        <v>80</v>
      </c>
      <c r="D282" s="273" t="s">
        <v>63</v>
      </c>
      <c r="E282" s="272" t="s">
        <v>4834</v>
      </c>
      <c r="F282" s="272" t="s">
        <v>186</v>
      </c>
      <c r="G282" s="273" t="s">
        <v>2208</v>
      </c>
      <c r="H282" s="273" t="s">
        <v>4394</v>
      </c>
      <c r="I282" s="273" t="s">
        <v>202</v>
      </c>
      <c r="J282" s="290"/>
      <c r="K282" s="290"/>
    </row>
    <row r="283" spans="1:11" x14ac:dyDescent="0.35">
      <c r="A283" s="290">
        <v>282</v>
      </c>
      <c r="B283" s="290" t="s">
        <v>4835</v>
      </c>
      <c r="C283" s="273" t="s">
        <v>80</v>
      </c>
      <c r="D283" s="273" t="s">
        <v>63</v>
      </c>
      <c r="E283" s="272" t="s">
        <v>4836</v>
      </c>
      <c r="F283" s="272" t="s">
        <v>186</v>
      </c>
      <c r="G283" s="273" t="s">
        <v>2208</v>
      </c>
      <c r="H283" s="273" t="s">
        <v>4394</v>
      </c>
      <c r="I283" s="273" t="s">
        <v>202</v>
      </c>
      <c r="J283" s="290"/>
      <c r="K283" s="290"/>
    </row>
    <row r="284" spans="1:11" x14ac:dyDescent="0.35">
      <c r="A284" s="290">
        <v>283</v>
      </c>
      <c r="B284" s="290" t="s">
        <v>4837</v>
      </c>
      <c r="C284" s="273" t="s">
        <v>80</v>
      </c>
      <c r="D284" s="273" t="s">
        <v>63</v>
      </c>
      <c r="E284" s="272" t="s">
        <v>4838</v>
      </c>
      <c r="F284" s="272" t="s">
        <v>186</v>
      </c>
      <c r="G284" s="273" t="s">
        <v>2208</v>
      </c>
      <c r="H284" s="273" t="s">
        <v>4394</v>
      </c>
      <c r="I284" s="273" t="s">
        <v>202</v>
      </c>
      <c r="J284" s="290"/>
      <c r="K284" s="290"/>
    </row>
    <row r="285" spans="1:11" x14ac:dyDescent="0.35">
      <c r="A285" s="290">
        <v>284</v>
      </c>
      <c r="B285" s="290" t="s">
        <v>4839</v>
      </c>
      <c r="C285" s="273" t="s">
        <v>4475</v>
      </c>
      <c r="D285" s="273" t="s">
        <v>63</v>
      </c>
      <c r="E285" s="272" t="s">
        <v>4840</v>
      </c>
      <c r="F285" s="272" t="s">
        <v>186</v>
      </c>
      <c r="G285" s="273" t="s">
        <v>4399</v>
      </c>
      <c r="H285" s="273" t="s">
        <v>4399</v>
      </c>
      <c r="I285" s="273" t="s">
        <v>202</v>
      </c>
      <c r="J285" s="290"/>
      <c r="K285" s="290"/>
    </row>
    <row r="286" spans="1:11" x14ac:dyDescent="0.35">
      <c r="A286" s="290">
        <v>285</v>
      </c>
      <c r="B286" s="290" t="s">
        <v>4842</v>
      </c>
      <c r="C286" s="273" t="s">
        <v>4475</v>
      </c>
      <c r="D286" s="273" t="s">
        <v>63</v>
      </c>
      <c r="E286" s="272" t="s">
        <v>4843</v>
      </c>
      <c r="F286" s="272" t="s">
        <v>186</v>
      </c>
      <c r="G286" s="273" t="s">
        <v>4399</v>
      </c>
      <c r="H286" s="273" t="s">
        <v>4399</v>
      </c>
      <c r="I286" s="273" t="s">
        <v>202</v>
      </c>
      <c r="J286" s="290"/>
      <c r="K286" s="290"/>
    </row>
    <row r="287" spans="1:11" x14ac:dyDescent="0.35">
      <c r="A287" s="290">
        <v>286</v>
      </c>
      <c r="B287" s="290" t="s">
        <v>4844</v>
      </c>
      <c r="C287" s="273" t="s">
        <v>4475</v>
      </c>
      <c r="D287" s="273" t="s">
        <v>63</v>
      </c>
      <c r="E287" s="272" t="s">
        <v>4845</v>
      </c>
      <c r="F287" s="272" t="s">
        <v>186</v>
      </c>
      <c r="G287" s="273" t="s">
        <v>4399</v>
      </c>
      <c r="H287" s="273" t="s">
        <v>4399</v>
      </c>
      <c r="I287" s="273" t="s">
        <v>202</v>
      </c>
      <c r="J287" s="290"/>
      <c r="K287" s="290"/>
    </row>
    <row r="288" spans="1:11" x14ac:dyDescent="0.35">
      <c r="A288" s="290">
        <v>287</v>
      </c>
      <c r="B288" s="290" t="s">
        <v>4846</v>
      </c>
      <c r="C288" s="273" t="s">
        <v>4475</v>
      </c>
      <c r="D288" s="273" t="s">
        <v>63</v>
      </c>
      <c r="E288" s="272" t="s">
        <v>4847</v>
      </c>
      <c r="F288" s="272" t="s">
        <v>186</v>
      </c>
      <c r="G288" s="273" t="s">
        <v>4399</v>
      </c>
      <c r="H288" s="273" t="s">
        <v>4399</v>
      </c>
      <c r="I288" s="273" t="s">
        <v>202</v>
      </c>
      <c r="J288" s="290"/>
      <c r="K288" s="290"/>
    </row>
    <row r="289" spans="1:11" x14ac:dyDescent="0.35">
      <c r="A289" s="290">
        <v>288</v>
      </c>
      <c r="B289" s="290" t="s">
        <v>4848</v>
      </c>
      <c r="C289" s="273" t="s">
        <v>4475</v>
      </c>
      <c r="D289" s="273" t="s">
        <v>63</v>
      </c>
      <c r="E289" s="272" t="s">
        <v>4849</v>
      </c>
      <c r="F289" s="272" t="s">
        <v>186</v>
      </c>
      <c r="G289" s="273" t="s">
        <v>4399</v>
      </c>
      <c r="H289" s="273" t="s">
        <v>4399</v>
      </c>
      <c r="I289" s="273" t="s">
        <v>202</v>
      </c>
      <c r="J289" s="290"/>
      <c r="K289" s="290"/>
    </row>
    <row r="290" spans="1:11" x14ac:dyDescent="0.35">
      <c r="A290" s="290">
        <v>289</v>
      </c>
      <c r="B290" s="290" t="s">
        <v>4850</v>
      </c>
      <c r="C290" s="273" t="s">
        <v>4475</v>
      </c>
      <c r="D290" s="273" t="s">
        <v>63</v>
      </c>
      <c r="E290" s="272" t="s">
        <v>4851</v>
      </c>
      <c r="F290" s="272" t="s">
        <v>186</v>
      </c>
      <c r="G290" s="273" t="s">
        <v>4399</v>
      </c>
      <c r="H290" s="273" t="s">
        <v>4399</v>
      </c>
      <c r="I290" s="273" t="s">
        <v>202</v>
      </c>
      <c r="J290" s="290"/>
      <c r="K290" s="290"/>
    </row>
    <row r="291" spans="1:11" x14ac:dyDescent="0.35">
      <c r="A291" s="290">
        <v>290</v>
      </c>
      <c r="B291" s="290" t="s">
        <v>4854</v>
      </c>
      <c r="C291" s="273" t="s">
        <v>4475</v>
      </c>
      <c r="D291" s="273" t="s">
        <v>63</v>
      </c>
      <c r="E291" s="272" t="s">
        <v>4855</v>
      </c>
      <c r="F291" s="272" t="s">
        <v>186</v>
      </c>
      <c r="G291" s="273" t="s">
        <v>4399</v>
      </c>
      <c r="H291" s="273" t="s">
        <v>4399</v>
      </c>
      <c r="I291" s="273" t="s">
        <v>202</v>
      </c>
      <c r="J291" s="290"/>
      <c r="K291" s="290"/>
    </row>
    <row r="292" spans="1:11" x14ac:dyDescent="0.35">
      <c r="A292" s="290">
        <v>291</v>
      </c>
      <c r="B292" s="290" t="s">
        <v>4856</v>
      </c>
      <c r="C292" s="273" t="s">
        <v>4475</v>
      </c>
      <c r="D292" s="273" t="s">
        <v>63</v>
      </c>
      <c r="E292" s="272" t="s">
        <v>4857</v>
      </c>
      <c r="F292" s="272" t="s">
        <v>186</v>
      </c>
      <c r="G292" s="273" t="s">
        <v>4399</v>
      </c>
      <c r="H292" s="273" t="s">
        <v>4399</v>
      </c>
      <c r="I292" s="273" t="s">
        <v>202</v>
      </c>
      <c r="J292" s="290"/>
      <c r="K292" s="290"/>
    </row>
    <row r="293" spans="1:11" x14ac:dyDescent="0.35">
      <c r="A293" s="290">
        <v>292</v>
      </c>
      <c r="B293" s="290" t="s">
        <v>4858</v>
      </c>
      <c r="C293" s="273" t="s">
        <v>4475</v>
      </c>
      <c r="D293" s="273" t="s">
        <v>63</v>
      </c>
      <c r="E293" s="272" t="s">
        <v>4859</v>
      </c>
      <c r="F293" s="272" t="s">
        <v>186</v>
      </c>
      <c r="G293" s="273" t="s">
        <v>2208</v>
      </c>
      <c r="H293" s="273" t="s">
        <v>4394</v>
      </c>
      <c r="I293" s="273" t="s">
        <v>202</v>
      </c>
      <c r="J293" s="290"/>
      <c r="K293" s="290"/>
    </row>
    <row r="294" spans="1:11" x14ac:dyDescent="0.35">
      <c r="A294" s="290">
        <v>293</v>
      </c>
      <c r="B294" s="290" t="s">
        <v>4860</v>
      </c>
      <c r="C294" s="273" t="s">
        <v>4475</v>
      </c>
      <c r="D294" s="273" t="s">
        <v>63</v>
      </c>
      <c r="E294" s="272" t="s">
        <v>4861</v>
      </c>
      <c r="F294" s="272" t="s">
        <v>186</v>
      </c>
      <c r="G294" s="273" t="s">
        <v>2208</v>
      </c>
      <c r="H294" s="273" t="s">
        <v>4394</v>
      </c>
      <c r="I294" s="273" t="s">
        <v>202</v>
      </c>
      <c r="J294" s="290"/>
      <c r="K294" s="290"/>
    </row>
    <row r="295" spans="1:11" x14ac:dyDescent="0.35">
      <c r="A295" s="290">
        <v>294</v>
      </c>
      <c r="B295" s="290" t="s">
        <v>4862</v>
      </c>
      <c r="C295" s="273" t="s">
        <v>4475</v>
      </c>
      <c r="D295" s="273" t="s">
        <v>63</v>
      </c>
      <c r="E295" s="272" t="s">
        <v>4863</v>
      </c>
      <c r="F295" s="272" t="s">
        <v>186</v>
      </c>
      <c r="G295" s="273" t="s">
        <v>2208</v>
      </c>
      <c r="H295" s="273" t="s">
        <v>4394</v>
      </c>
      <c r="I295" s="273" t="s">
        <v>202</v>
      </c>
      <c r="J295" s="290"/>
      <c r="K295" s="290"/>
    </row>
    <row r="296" spans="1:11" x14ac:dyDescent="0.35">
      <c r="A296" s="290">
        <v>295</v>
      </c>
      <c r="B296" s="290" t="s">
        <v>4864</v>
      </c>
      <c r="C296" s="273" t="s">
        <v>4475</v>
      </c>
      <c r="D296" s="273" t="s">
        <v>63</v>
      </c>
      <c r="E296" s="272" t="s">
        <v>4865</v>
      </c>
      <c r="F296" s="272" t="s">
        <v>186</v>
      </c>
      <c r="G296" s="273" t="s">
        <v>2208</v>
      </c>
      <c r="H296" s="273" t="s">
        <v>4394</v>
      </c>
      <c r="I296" s="273" t="s">
        <v>202</v>
      </c>
      <c r="J296" s="290"/>
      <c r="K296" s="290"/>
    </row>
    <row r="297" spans="1:11" x14ac:dyDescent="0.35">
      <c r="A297" s="290">
        <v>296</v>
      </c>
      <c r="B297" s="290" t="s">
        <v>4866</v>
      </c>
      <c r="C297" s="273" t="s">
        <v>4475</v>
      </c>
      <c r="D297" s="273" t="s">
        <v>63</v>
      </c>
      <c r="E297" s="272" t="s">
        <v>4867</v>
      </c>
      <c r="F297" s="272" t="s">
        <v>186</v>
      </c>
      <c r="G297" s="273" t="s">
        <v>2208</v>
      </c>
      <c r="H297" s="273" t="s">
        <v>4394</v>
      </c>
      <c r="I297" s="273" t="s">
        <v>202</v>
      </c>
      <c r="J297" s="290"/>
      <c r="K297" s="290"/>
    </row>
    <row r="298" spans="1:11" x14ac:dyDescent="0.35">
      <c r="A298" s="290">
        <v>297</v>
      </c>
      <c r="B298" s="290" t="s">
        <v>4868</v>
      </c>
      <c r="C298" s="273" t="s">
        <v>4475</v>
      </c>
      <c r="D298" s="273" t="s">
        <v>63</v>
      </c>
      <c r="E298" s="272" t="s">
        <v>4869</v>
      </c>
      <c r="F298" s="272" t="s">
        <v>186</v>
      </c>
      <c r="G298" s="273" t="s">
        <v>2208</v>
      </c>
      <c r="H298" s="273" t="s">
        <v>4394</v>
      </c>
      <c r="I298" s="273" t="s">
        <v>202</v>
      </c>
      <c r="J298" s="290"/>
      <c r="K298" s="290"/>
    </row>
    <row r="299" spans="1:11" x14ac:dyDescent="0.35">
      <c r="A299" s="290">
        <v>298</v>
      </c>
      <c r="B299" s="290" t="s">
        <v>4870</v>
      </c>
      <c r="C299" s="273" t="s">
        <v>4475</v>
      </c>
      <c r="D299" s="273" t="s">
        <v>63</v>
      </c>
      <c r="E299" s="272" t="s">
        <v>4871</v>
      </c>
      <c r="F299" s="272" t="s">
        <v>186</v>
      </c>
      <c r="G299" s="273" t="s">
        <v>2208</v>
      </c>
      <c r="H299" s="273" t="s">
        <v>4394</v>
      </c>
      <c r="I299" s="273" t="s">
        <v>202</v>
      </c>
      <c r="J299" s="290"/>
      <c r="K299" s="290"/>
    </row>
    <row r="300" spans="1:11" x14ac:dyDescent="0.35">
      <c r="A300" s="290">
        <v>299</v>
      </c>
      <c r="B300" s="290" t="s">
        <v>4872</v>
      </c>
      <c r="C300" s="273" t="s">
        <v>4475</v>
      </c>
      <c r="D300" s="273" t="s">
        <v>63</v>
      </c>
      <c r="E300" s="272" t="s">
        <v>4873</v>
      </c>
      <c r="F300" s="272" t="s">
        <v>186</v>
      </c>
      <c r="G300" s="273" t="s">
        <v>2208</v>
      </c>
      <c r="H300" s="273" t="s">
        <v>4394</v>
      </c>
      <c r="I300" s="273" t="s">
        <v>202</v>
      </c>
      <c r="J300" s="290"/>
      <c r="K300" s="290"/>
    </row>
    <row r="301" spans="1:11" x14ac:dyDescent="0.35">
      <c r="A301" s="290">
        <v>300</v>
      </c>
      <c r="B301" s="290" t="s">
        <v>4879</v>
      </c>
      <c r="C301" s="273" t="s">
        <v>4475</v>
      </c>
      <c r="D301" s="273" t="s">
        <v>63</v>
      </c>
      <c r="E301" s="272" t="s">
        <v>4880</v>
      </c>
      <c r="F301" s="272" t="s">
        <v>186</v>
      </c>
      <c r="G301" s="273" t="s">
        <v>2208</v>
      </c>
      <c r="H301" s="273" t="s">
        <v>4394</v>
      </c>
      <c r="I301" s="273" t="s">
        <v>202</v>
      </c>
      <c r="J301" s="290"/>
      <c r="K301" s="290"/>
    </row>
    <row r="302" spans="1:11" x14ac:dyDescent="0.35">
      <c r="A302" s="290">
        <v>301</v>
      </c>
      <c r="B302" s="290" t="s">
        <v>4881</v>
      </c>
      <c r="C302" s="273" t="s">
        <v>4475</v>
      </c>
      <c r="D302" s="273" t="s">
        <v>63</v>
      </c>
      <c r="E302" s="272" t="s">
        <v>4882</v>
      </c>
      <c r="F302" s="272" t="s">
        <v>186</v>
      </c>
      <c r="G302" s="273" t="s">
        <v>2208</v>
      </c>
      <c r="H302" s="273" t="s">
        <v>4394</v>
      </c>
      <c r="I302" s="273" t="s">
        <v>202</v>
      </c>
      <c r="J302" s="290"/>
      <c r="K302" s="290"/>
    </row>
    <row r="303" spans="1:11" x14ac:dyDescent="0.35">
      <c r="A303" s="290">
        <v>302</v>
      </c>
      <c r="B303" s="290" t="s">
        <v>4883</v>
      </c>
      <c r="C303" s="273" t="s">
        <v>4475</v>
      </c>
      <c r="D303" s="273" t="s">
        <v>63</v>
      </c>
      <c r="E303" s="272" t="s">
        <v>4884</v>
      </c>
      <c r="F303" s="272" t="s">
        <v>186</v>
      </c>
      <c r="G303" s="273" t="s">
        <v>2208</v>
      </c>
      <c r="H303" s="273" t="s">
        <v>4394</v>
      </c>
      <c r="I303" s="273" t="s">
        <v>202</v>
      </c>
      <c r="J303" s="290"/>
      <c r="K303" s="290"/>
    </row>
    <row r="304" spans="1:11" x14ac:dyDescent="0.35">
      <c r="A304" s="290">
        <v>303</v>
      </c>
      <c r="B304" s="290" t="s">
        <v>4885</v>
      </c>
      <c r="C304" s="273" t="s">
        <v>4475</v>
      </c>
      <c r="D304" s="273" t="s">
        <v>63</v>
      </c>
      <c r="E304" s="272" t="s">
        <v>4886</v>
      </c>
      <c r="F304" s="272" t="s">
        <v>186</v>
      </c>
      <c r="G304" s="273" t="s">
        <v>2208</v>
      </c>
      <c r="H304" s="273" t="s">
        <v>4394</v>
      </c>
      <c r="I304" s="273" t="s">
        <v>202</v>
      </c>
      <c r="J304" s="290"/>
      <c r="K304" s="290"/>
    </row>
    <row r="305" spans="1:11" x14ac:dyDescent="0.35">
      <c r="A305" s="290">
        <v>304</v>
      </c>
      <c r="B305" s="290" t="s">
        <v>4887</v>
      </c>
      <c r="C305" s="273" t="s">
        <v>4475</v>
      </c>
      <c r="D305" s="273" t="s">
        <v>63</v>
      </c>
      <c r="E305" s="272" t="s">
        <v>4888</v>
      </c>
      <c r="F305" s="272" t="s">
        <v>186</v>
      </c>
      <c r="G305" s="273" t="s">
        <v>4399</v>
      </c>
      <c r="H305" s="273" t="s">
        <v>4399</v>
      </c>
      <c r="I305" s="273" t="s">
        <v>202</v>
      </c>
      <c r="J305" s="290"/>
      <c r="K305" s="290"/>
    </row>
    <row r="306" spans="1:11" x14ac:dyDescent="0.35">
      <c r="A306" s="290">
        <v>305</v>
      </c>
      <c r="B306" s="290" t="s">
        <v>4890</v>
      </c>
      <c r="C306" s="273" t="s">
        <v>4475</v>
      </c>
      <c r="D306" s="273" t="s">
        <v>63</v>
      </c>
      <c r="E306" s="272" t="s">
        <v>4891</v>
      </c>
      <c r="F306" s="272" t="s">
        <v>186</v>
      </c>
      <c r="G306" s="273" t="s">
        <v>4399</v>
      </c>
      <c r="H306" s="273" t="s">
        <v>4399</v>
      </c>
      <c r="I306" s="273" t="s">
        <v>202</v>
      </c>
      <c r="J306" s="290"/>
      <c r="K306" s="290"/>
    </row>
    <row r="307" spans="1:11" x14ac:dyDescent="0.35">
      <c r="A307" s="290">
        <v>306</v>
      </c>
      <c r="B307" s="290" t="s">
        <v>4892</v>
      </c>
      <c r="C307" s="273" t="s">
        <v>4475</v>
      </c>
      <c r="D307" s="273" t="s">
        <v>63</v>
      </c>
      <c r="E307" s="272" t="s">
        <v>4893</v>
      </c>
      <c r="F307" s="272" t="s">
        <v>186</v>
      </c>
      <c r="G307" s="273" t="s">
        <v>4399</v>
      </c>
      <c r="H307" s="273" t="s">
        <v>4399</v>
      </c>
      <c r="I307" s="273" t="s">
        <v>202</v>
      </c>
      <c r="J307" s="290"/>
      <c r="K307" s="290"/>
    </row>
    <row r="308" spans="1:11" x14ac:dyDescent="0.35">
      <c r="A308" s="290">
        <v>307</v>
      </c>
      <c r="B308" s="290" t="s">
        <v>4894</v>
      </c>
      <c r="C308" s="273" t="s">
        <v>4475</v>
      </c>
      <c r="D308" s="273" t="s">
        <v>63</v>
      </c>
      <c r="E308" s="272" t="s">
        <v>4895</v>
      </c>
      <c r="F308" s="272" t="s">
        <v>186</v>
      </c>
      <c r="G308" s="273" t="s">
        <v>4399</v>
      </c>
      <c r="H308" s="273" t="s">
        <v>4399</v>
      </c>
      <c r="I308" s="273" t="s">
        <v>202</v>
      </c>
      <c r="J308" s="290"/>
      <c r="K308" s="290"/>
    </row>
    <row r="309" spans="1:11" x14ac:dyDescent="0.35">
      <c r="A309" s="290">
        <v>308</v>
      </c>
      <c r="B309" s="290" t="s">
        <v>4896</v>
      </c>
      <c r="C309" s="273" t="s">
        <v>4475</v>
      </c>
      <c r="D309" s="273" t="s">
        <v>63</v>
      </c>
      <c r="E309" s="272" t="s">
        <v>4897</v>
      </c>
      <c r="F309" s="272" t="s">
        <v>186</v>
      </c>
      <c r="G309" s="273" t="s">
        <v>2208</v>
      </c>
      <c r="H309" s="273" t="s">
        <v>4394</v>
      </c>
      <c r="I309" s="273" t="s">
        <v>202</v>
      </c>
      <c r="J309" s="290"/>
      <c r="K309" s="290"/>
    </row>
    <row r="310" spans="1:11" x14ac:dyDescent="0.35">
      <c r="A310" s="290">
        <v>309</v>
      </c>
      <c r="B310" s="290" t="s">
        <v>4898</v>
      </c>
      <c r="C310" s="273" t="s">
        <v>4475</v>
      </c>
      <c r="D310" s="273" t="s">
        <v>63</v>
      </c>
      <c r="E310" s="272" t="s">
        <v>4899</v>
      </c>
      <c r="F310" s="272" t="s">
        <v>186</v>
      </c>
      <c r="G310" s="273" t="s">
        <v>2208</v>
      </c>
      <c r="H310" s="273" t="s">
        <v>4394</v>
      </c>
      <c r="I310" s="273" t="s">
        <v>202</v>
      </c>
      <c r="J310" s="290"/>
      <c r="K310" s="290"/>
    </row>
    <row r="311" spans="1:11" x14ac:dyDescent="0.35">
      <c r="A311" s="290">
        <v>310</v>
      </c>
      <c r="B311" s="290" t="s">
        <v>4902</v>
      </c>
      <c r="C311" s="273" t="s">
        <v>4475</v>
      </c>
      <c r="D311" s="273" t="s">
        <v>63</v>
      </c>
      <c r="E311" s="272" t="s">
        <v>4903</v>
      </c>
      <c r="F311" s="272" t="s">
        <v>186</v>
      </c>
      <c r="G311" s="273" t="s">
        <v>2208</v>
      </c>
      <c r="H311" s="273" t="s">
        <v>4394</v>
      </c>
      <c r="I311" s="273" t="s">
        <v>202</v>
      </c>
      <c r="J311" s="290"/>
      <c r="K311" s="290"/>
    </row>
    <row r="312" spans="1:11" x14ac:dyDescent="0.35">
      <c r="A312" s="290">
        <v>311</v>
      </c>
      <c r="B312" s="290" t="s">
        <v>4904</v>
      </c>
      <c r="C312" s="273" t="s">
        <v>4475</v>
      </c>
      <c r="D312" s="273" t="s">
        <v>63</v>
      </c>
      <c r="E312" s="272" t="s">
        <v>4905</v>
      </c>
      <c r="F312" s="272" t="s">
        <v>186</v>
      </c>
      <c r="G312" s="273" t="s">
        <v>2208</v>
      </c>
      <c r="H312" s="273" t="s">
        <v>4394</v>
      </c>
      <c r="I312" s="273" t="s">
        <v>202</v>
      </c>
      <c r="J312" s="290"/>
      <c r="K312" s="290"/>
    </row>
    <row r="313" spans="1:11" x14ac:dyDescent="0.35">
      <c r="A313" s="290">
        <v>312</v>
      </c>
      <c r="B313" s="290" t="s">
        <v>4906</v>
      </c>
      <c r="C313" s="273" t="s">
        <v>4475</v>
      </c>
      <c r="D313" s="273" t="s">
        <v>63</v>
      </c>
      <c r="E313" s="272" t="s">
        <v>4907</v>
      </c>
      <c r="F313" s="272" t="s">
        <v>186</v>
      </c>
      <c r="G313" s="273" t="s">
        <v>4399</v>
      </c>
      <c r="H313" s="273" t="s">
        <v>4399</v>
      </c>
      <c r="I313" s="273" t="s">
        <v>202</v>
      </c>
      <c r="J313" s="290"/>
      <c r="K313" s="290"/>
    </row>
    <row r="314" spans="1:11" x14ac:dyDescent="0.35">
      <c r="A314" s="290">
        <v>313</v>
      </c>
      <c r="B314" s="290" t="s">
        <v>4908</v>
      </c>
      <c r="C314" s="273" t="s">
        <v>4475</v>
      </c>
      <c r="D314" s="273" t="s">
        <v>63</v>
      </c>
      <c r="E314" s="272" t="s">
        <v>4909</v>
      </c>
      <c r="F314" s="272" t="s">
        <v>186</v>
      </c>
      <c r="G314" s="273" t="s">
        <v>4399</v>
      </c>
      <c r="H314" s="273" t="s">
        <v>4399</v>
      </c>
      <c r="I314" s="273" t="s">
        <v>202</v>
      </c>
      <c r="J314" s="290"/>
      <c r="K314" s="290"/>
    </row>
    <row r="315" spans="1:11" x14ac:dyDescent="0.35">
      <c r="A315" s="290">
        <v>314</v>
      </c>
      <c r="B315" s="290" t="s">
        <v>4910</v>
      </c>
      <c r="C315" s="273" t="s">
        <v>4475</v>
      </c>
      <c r="D315" s="273" t="s">
        <v>63</v>
      </c>
      <c r="E315" s="272" t="s">
        <v>4911</v>
      </c>
      <c r="F315" s="272" t="s">
        <v>186</v>
      </c>
      <c r="G315" s="273" t="s">
        <v>4399</v>
      </c>
      <c r="H315" s="273" t="s">
        <v>4399</v>
      </c>
      <c r="I315" s="273" t="s">
        <v>202</v>
      </c>
      <c r="J315" s="290"/>
      <c r="K315" s="290"/>
    </row>
    <row r="316" spans="1:11" x14ac:dyDescent="0.35">
      <c r="A316" s="290">
        <v>315</v>
      </c>
      <c r="B316" s="290" t="s">
        <v>4912</v>
      </c>
      <c r="C316" s="273" t="s">
        <v>4475</v>
      </c>
      <c r="D316" s="273" t="s">
        <v>63</v>
      </c>
      <c r="E316" s="272" t="s">
        <v>4913</v>
      </c>
      <c r="F316" s="272" t="s">
        <v>186</v>
      </c>
      <c r="G316" s="273" t="s">
        <v>4399</v>
      </c>
      <c r="H316" s="273" t="s">
        <v>4399</v>
      </c>
      <c r="I316" s="273" t="s">
        <v>202</v>
      </c>
      <c r="J316" s="290"/>
      <c r="K316" s="290"/>
    </row>
    <row r="317" spans="1:11" x14ac:dyDescent="0.35">
      <c r="A317" s="290">
        <v>316</v>
      </c>
      <c r="B317" s="290" t="s">
        <v>4914</v>
      </c>
      <c r="C317" s="273" t="s">
        <v>4540</v>
      </c>
      <c r="D317" s="273" t="s">
        <v>63</v>
      </c>
      <c r="E317" s="272" t="s">
        <v>4915</v>
      </c>
      <c r="F317" s="272" t="s">
        <v>186</v>
      </c>
      <c r="G317" s="273" t="s">
        <v>2208</v>
      </c>
      <c r="H317" s="273" t="s">
        <v>4394</v>
      </c>
      <c r="I317" s="273" t="s">
        <v>202</v>
      </c>
      <c r="J317" s="290"/>
      <c r="K317" s="290"/>
    </row>
    <row r="318" spans="1:11" x14ac:dyDescent="0.35">
      <c r="A318" s="290">
        <v>317</v>
      </c>
      <c r="B318" s="290" t="s">
        <v>4917</v>
      </c>
      <c r="C318" s="273" t="s">
        <v>4540</v>
      </c>
      <c r="D318" s="273" t="s">
        <v>63</v>
      </c>
      <c r="E318" s="272" t="s">
        <v>4918</v>
      </c>
      <c r="F318" s="272" t="s">
        <v>186</v>
      </c>
      <c r="G318" s="273" t="s">
        <v>2208</v>
      </c>
      <c r="H318" s="273" t="s">
        <v>4394</v>
      </c>
      <c r="I318" s="273" t="s">
        <v>202</v>
      </c>
      <c r="J318" s="290"/>
      <c r="K318" s="290"/>
    </row>
    <row r="319" spans="1:11" x14ac:dyDescent="0.35">
      <c r="A319" s="290">
        <v>318</v>
      </c>
      <c r="B319" s="290" t="s">
        <v>4919</v>
      </c>
      <c r="C319" s="273" t="s">
        <v>4540</v>
      </c>
      <c r="D319" s="273" t="s">
        <v>63</v>
      </c>
      <c r="E319" s="272" t="s">
        <v>4920</v>
      </c>
      <c r="F319" s="272" t="s">
        <v>186</v>
      </c>
      <c r="G319" s="273" t="s">
        <v>2208</v>
      </c>
      <c r="H319" s="273" t="s">
        <v>4394</v>
      </c>
      <c r="I319" s="273" t="s">
        <v>202</v>
      </c>
      <c r="J319" s="290"/>
      <c r="K319" s="290"/>
    </row>
    <row r="320" spans="1:11" x14ac:dyDescent="0.35">
      <c r="A320" s="290">
        <v>319</v>
      </c>
      <c r="B320" s="290" t="s">
        <v>4921</v>
      </c>
      <c r="C320" s="273" t="s">
        <v>4540</v>
      </c>
      <c r="D320" s="273" t="s">
        <v>63</v>
      </c>
      <c r="E320" s="272" t="s">
        <v>4922</v>
      </c>
      <c r="F320" s="272" t="s">
        <v>186</v>
      </c>
      <c r="G320" s="273" t="s">
        <v>2208</v>
      </c>
      <c r="H320" s="273" t="s">
        <v>4394</v>
      </c>
      <c r="I320" s="273" t="s">
        <v>202</v>
      </c>
      <c r="J320" s="290"/>
      <c r="K320" s="290"/>
    </row>
    <row r="321" spans="1:11" x14ac:dyDescent="0.35">
      <c r="A321" s="290">
        <v>320</v>
      </c>
      <c r="B321" s="290" t="s">
        <v>4925</v>
      </c>
      <c r="C321" s="273" t="s">
        <v>4540</v>
      </c>
      <c r="D321" s="273" t="s">
        <v>63</v>
      </c>
      <c r="E321" s="272" t="s">
        <v>4926</v>
      </c>
      <c r="F321" s="272" t="s">
        <v>186</v>
      </c>
      <c r="G321" s="273" t="s">
        <v>2208</v>
      </c>
      <c r="H321" s="273" t="s">
        <v>4394</v>
      </c>
      <c r="I321" s="273" t="s">
        <v>202</v>
      </c>
      <c r="J321" s="290"/>
      <c r="K321" s="290"/>
    </row>
    <row r="322" spans="1:11" x14ac:dyDescent="0.35">
      <c r="A322" s="290">
        <v>321</v>
      </c>
      <c r="B322" s="290" t="s">
        <v>4928</v>
      </c>
      <c r="C322" s="273" t="s">
        <v>4540</v>
      </c>
      <c r="D322" s="273" t="s">
        <v>63</v>
      </c>
      <c r="E322" s="272" t="s">
        <v>4929</v>
      </c>
      <c r="F322" s="272" t="s">
        <v>186</v>
      </c>
      <c r="G322" s="273" t="s">
        <v>2208</v>
      </c>
      <c r="H322" s="273" t="s">
        <v>4394</v>
      </c>
      <c r="I322" s="273" t="s">
        <v>202</v>
      </c>
      <c r="J322" s="290"/>
      <c r="K322" s="290"/>
    </row>
    <row r="323" spans="1:11" x14ac:dyDescent="0.35">
      <c r="A323" s="290">
        <v>322</v>
      </c>
      <c r="B323" s="290" t="s">
        <v>4930</v>
      </c>
      <c r="C323" s="273" t="s">
        <v>4540</v>
      </c>
      <c r="D323" s="273" t="s">
        <v>63</v>
      </c>
      <c r="E323" s="272" t="s">
        <v>4931</v>
      </c>
      <c r="F323" s="272" t="s">
        <v>186</v>
      </c>
      <c r="G323" s="273" t="s">
        <v>2208</v>
      </c>
      <c r="H323" s="273" t="s">
        <v>4394</v>
      </c>
      <c r="I323" s="273" t="s">
        <v>202</v>
      </c>
      <c r="J323" s="290"/>
      <c r="K323" s="290"/>
    </row>
    <row r="324" spans="1:11" x14ac:dyDescent="0.35">
      <c r="A324" s="290">
        <v>323</v>
      </c>
      <c r="B324" s="290" t="s">
        <v>4932</v>
      </c>
      <c r="C324" s="273" t="s">
        <v>4540</v>
      </c>
      <c r="D324" s="273" t="s">
        <v>63</v>
      </c>
      <c r="E324" s="272" t="s">
        <v>4933</v>
      </c>
      <c r="F324" s="272" t="s">
        <v>186</v>
      </c>
      <c r="G324" s="273" t="s">
        <v>2208</v>
      </c>
      <c r="H324" s="273" t="s">
        <v>4394</v>
      </c>
      <c r="I324" s="273" t="s">
        <v>202</v>
      </c>
      <c r="J324" s="290"/>
      <c r="K324" s="290"/>
    </row>
    <row r="325" spans="1:11" x14ac:dyDescent="0.35">
      <c r="A325" s="290">
        <v>324</v>
      </c>
      <c r="B325" s="290" t="s">
        <v>4934</v>
      </c>
      <c r="C325" s="273" t="s">
        <v>4540</v>
      </c>
      <c r="D325" s="273" t="s">
        <v>63</v>
      </c>
      <c r="E325" s="272" t="s">
        <v>4935</v>
      </c>
      <c r="F325" s="272" t="s">
        <v>186</v>
      </c>
      <c r="G325" s="273" t="s">
        <v>1398</v>
      </c>
      <c r="H325" s="273" t="s">
        <v>4936</v>
      </c>
      <c r="I325" s="273" t="s">
        <v>202</v>
      </c>
      <c r="J325" s="290"/>
      <c r="K325" s="290"/>
    </row>
    <row r="326" spans="1:11" x14ac:dyDescent="0.35">
      <c r="A326" s="290">
        <v>325</v>
      </c>
      <c r="B326" s="290" t="s">
        <v>4937</v>
      </c>
      <c r="C326" s="273" t="s">
        <v>4540</v>
      </c>
      <c r="D326" s="273" t="s">
        <v>63</v>
      </c>
      <c r="E326" s="272" t="s">
        <v>4938</v>
      </c>
      <c r="F326" s="272" t="s">
        <v>186</v>
      </c>
      <c r="G326" s="273" t="s">
        <v>1398</v>
      </c>
      <c r="H326" s="273" t="s">
        <v>4936</v>
      </c>
      <c r="I326" s="273" t="s">
        <v>202</v>
      </c>
      <c r="J326" s="290"/>
      <c r="K326" s="290"/>
    </row>
    <row r="327" spans="1:11" x14ac:dyDescent="0.35">
      <c r="A327" s="290">
        <v>326</v>
      </c>
      <c r="B327" s="290" t="s">
        <v>4939</v>
      </c>
      <c r="C327" s="273" t="s">
        <v>4540</v>
      </c>
      <c r="D327" s="273" t="s">
        <v>63</v>
      </c>
      <c r="E327" s="272" t="s">
        <v>4940</v>
      </c>
      <c r="F327" s="272" t="s">
        <v>186</v>
      </c>
      <c r="G327" s="273" t="s">
        <v>1398</v>
      </c>
      <c r="H327" s="273" t="s">
        <v>4936</v>
      </c>
      <c r="I327" s="273" t="s">
        <v>202</v>
      </c>
      <c r="J327" s="290"/>
      <c r="K327" s="290"/>
    </row>
    <row r="328" spans="1:11" x14ac:dyDescent="0.35">
      <c r="A328" s="290">
        <v>327</v>
      </c>
      <c r="B328" s="290" t="s">
        <v>4941</v>
      </c>
      <c r="C328" s="273" t="s">
        <v>4540</v>
      </c>
      <c r="D328" s="273" t="s">
        <v>63</v>
      </c>
      <c r="E328" s="272" t="s">
        <v>4942</v>
      </c>
      <c r="F328" s="272" t="s">
        <v>186</v>
      </c>
      <c r="G328" s="273" t="s">
        <v>1398</v>
      </c>
      <c r="H328" s="273" t="s">
        <v>4936</v>
      </c>
      <c r="I328" s="273" t="s">
        <v>202</v>
      </c>
      <c r="J328" s="290"/>
      <c r="K328" s="290"/>
    </row>
    <row r="329" spans="1:11" ht="29" x14ac:dyDescent="0.35">
      <c r="A329" s="290">
        <v>328</v>
      </c>
      <c r="B329" s="290" t="s">
        <v>4943</v>
      </c>
      <c r="C329" s="273" t="s">
        <v>4540</v>
      </c>
      <c r="D329" s="273" t="s">
        <v>63</v>
      </c>
      <c r="E329" s="272" t="s">
        <v>4944</v>
      </c>
      <c r="F329" s="272" t="s">
        <v>186</v>
      </c>
      <c r="G329" s="273" t="s">
        <v>1398</v>
      </c>
      <c r="H329" s="273" t="s">
        <v>4936</v>
      </c>
      <c r="I329" s="273" t="s">
        <v>202</v>
      </c>
      <c r="J329" s="290"/>
      <c r="K329" s="290"/>
    </row>
    <row r="330" spans="1:11" ht="29" x14ac:dyDescent="0.35">
      <c r="A330" s="290">
        <v>329</v>
      </c>
      <c r="B330" s="290" t="s">
        <v>4945</v>
      </c>
      <c r="C330" s="273" t="s">
        <v>4540</v>
      </c>
      <c r="D330" s="273" t="s">
        <v>63</v>
      </c>
      <c r="E330" s="272" t="s">
        <v>4946</v>
      </c>
      <c r="F330" s="272" t="s">
        <v>186</v>
      </c>
      <c r="G330" s="273" t="s">
        <v>1398</v>
      </c>
      <c r="H330" s="273" t="s">
        <v>4936</v>
      </c>
      <c r="I330" s="273" t="s">
        <v>202</v>
      </c>
      <c r="J330" s="290"/>
      <c r="K330" s="290"/>
    </row>
    <row r="331" spans="1:11" ht="29" x14ac:dyDescent="0.35">
      <c r="A331" s="290">
        <v>330</v>
      </c>
      <c r="B331" s="290" t="s">
        <v>4949</v>
      </c>
      <c r="C331" s="273" t="s">
        <v>4540</v>
      </c>
      <c r="D331" s="273" t="s">
        <v>63</v>
      </c>
      <c r="E331" s="272" t="s">
        <v>4950</v>
      </c>
      <c r="F331" s="272" t="s">
        <v>186</v>
      </c>
      <c r="G331" s="273" t="s">
        <v>1398</v>
      </c>
      <c r="H331" s="273" t="s">
        <v>4936</v>
      </c>
      <c r="I331" s="273" t="s">
        <v>202</v>
      </c>
      <c r="J331" s="290"/>
      <c r="K331" s="290"/>
    </row>
    <row r="332" spans="1:11" ht="29" x14ac:dyDescent="0.35">
      <c r="A332" s="290">
        <v>331</v>
      </c>
      <c r="B332" s="290" t="s">
        <v>4951</v>
      </c>
      <c r="C332" s="273" t="s">
        <v>4540</v>
      </c>
      <c r="D332" s="273" t="s">
        <v>63</v>
      </c>
      <c r="E332" s="272" t="s">
        <v>4952</v>
      </c>
      <c r="F332" s="272" t="s">
        <v>186</v>
      </c>
      <c r="G332" s="273" t="s">
        <v>1398</v>
      </c>
      <c r="H332" s="273" t="s">
        <v>4936</v>
      </c>
      <c r="I332" s="273" t="s">
        <v>202</v>
      </c>
      <c r="J332" s="290"/>
      <c r="K332" s="290"/>
    </row>
    <row r="333" spans="1:11" x14ac:dyDescent="0.35">
      <c r="A333" s="290">
        <v>332</v>
      </c>
      <c r="B333" s="290" t="s">
        <v>4953</v>
      </c>
      <c r="C333" s="273" t="s">
        <v>4540</v>
      </c>
      <c r="D333" s="273" t="s">
        <v>63</v>
      </c>
      <c r="E333" s="272" t="s">
        <v>4954</v>
      </c>
      <c r="F333" s="272" t="s">
        <v>186</v>
      </c>
      <c r="G333" s="273" t="s">
        <v>1398</v>
      </c>
      <c r="H333" s="273" t="s">
        <v>4936</v>
      </c>
      <c r="I333" s="273" t="s">
        <v>202</v>
      </c>
      <c r="J333" s="290"/>
      <c r="K333" s="290"/>
    </row>
    <row r="334" spans="1:11" x14ac:dyDescent="0.35">
      <c r="A334" s="290">
        <v>333</v>
      </c>
      <c r="B334" s="290" t="s">
        <v>4956</v>
      </c>
      <c r="C334" s="273" t="s">
        <v>4540</v>
      </c>
      <c r="D334" s="273" t="s">
        <v>63</v>
      </c>
      <c r="E334" s="272" t="s">
        <v>4957</v>
      </c>
      <c r="F334" s="272" t="s">
        <v>186</v>
      </c>
      <c r="G334" s="273" t="s">
        <v>1398</v>
      </c>
      <c r="H334" s="273" t="s">
        <v>4936</v>
      </c>
      <c r="I334" s="273" t="s">
        <v>202</v>
      </c>
      <c r="J334" s="290"/>
      <c r="K334" s="290"/>
    </row>
    <row r="335" spans="1:11" x14ac:dyDescent="0.35">
      <c r="A335" s="290">
        <v>334</v>
      </c>
      <c r="B335" s="290" t="s">
        <v>4958</v>
      </c>
      <c r="C335" s="273" t="s">
        <v>4540</v>
      </c>
      <c r="D335" s="273" t="s">
        <v>63</v>
      </c>
      <c r="E335" s="272" t="s">
        <v>4959</v>
      </c>
      <c r="F335" s="272" t="s">
        <v>186</v>
      </c>
      <c r="G335" s="273" t="s">
        <v>1398</v>
      </c>
      <c r="H335" s="273" t="s">
        <v>4936</v>
      </c>
      <c r="I335" s="273" t="s">
        <v>202</v>
      </c>
      <c r="J335" s="290"/>
      <c r="K335" s="290"/>
    </row>
    <row r="336" spans="1:11" x14ac:dyDescent="0.35">
      <c r="A336" s="290">
        <v>335</v>
      </c>
      <c r="B336" s="290" t="s">
        <v>4960</v>
      </c>
      <c r="C336" s="273" t="s">
        <v>4540</v>
      </c>
      <c r="D336" s="273" t="s">
        <v>63</v>
      </c>
      <c r="E336" s="272" t="s">
        <v>4961</v>
      </c>
      <c r="F336" s="272" t="s">
        <v>186</v>
      </c>
      <c r="G336" s="273" t="s">
        <v>1398</v>
      </c>
      <c r="H336" s="273" t="s">
        <v>4936</v>
      </c>
      <c r="I336" s="273" t="s">
        <v>202</v>
      </c>
      <c r="J336" s="290"/>
      <c r="K336" s="290"/>
    </row>
    <row r="337" spans="1:11" x14ac:dyDescent="0.35">
      <c r="A337" s="290">
        <v>336</v>
      </c>
      <c r="B337" s="290" t="s">
        <v>4962</v>
      </c>
      <c r="C337" s="273" t="s">
        <v>4540</v>
      </c>
      <c r="D337" s="273" t="s">
        <v>63</v>
      </c>
      <c r="E337" s="272" t="s">
        <v>4963</v>
      </c>
      <c r="F337" s="272" t="s">
        <v>186</v>
      </c>
      <c r="G337" s="273" t="s">
        <v>2208</v>
      </c>
      <c r="H337" s="273" t="s">
        <v>4394</v>
      </c>
      <c r="I337" s="273" t="s">
        <v>202</v>
      </c>
      <c r="J337" s="290"/>
      <c r="K337" s="290"/>
    </row>
    <row r="338" spans="1:11" x14ac:dyDescent="0.35">
      <c r="A338" s="290">
        <v>337</v>
      </c>
      <c r="B338" s="290" t="s">
        <v>4964</v>
      </c>
      <c r="C338" s="273" t="s">
        <v>4540</v>
      </c>
      <c r="D338" s="273" t="s">
        <v>63</v>
      </c>
      <c r="E338" s="272" t="s">
        <v>4965</v>
      </c>
      <c r="F338" s="272" t="s">
        <v>186</v>
      </c>
      <c r="G338" s="273" t="s">
        <v>2208</v>
      </c>
      <c r="H338" s="273" t="s">
        <v>4394</v>
      </c>
      <c r="I338" s="273" t="s">
        <v>202</v>
      </c>
      <c r="J338" s="290"/>
      <c r="K338" s="290"/>
    </row>
    <row r="339" spans="1:11" x14ac:dyDescent="0.35">
      <c r="A339" s="290">
        <v>338</v>
      </c>
      <c r="B339" s="290" t="s">
        <v>4966</v>
      </c>
      <c r="C339" s="273" t="s">
        <v>4540</v>
      </c>
      <c r="D339" s="273" t="s">
        <v>63</v>
      </c>
      <c r="E339" s="272" t="s">
        <v>4967</v>
      </c>
      <c r="F339" s="272" t="s">
        <v>186</v>
      </c>
      <c r="G339" s="273" t="s">
        <v>2208</v>
      </c>
      <c r="H339" s="273" t="s">
        <v>4394</v>
      </c>
      <c r="I339" s="273" t="s">
        <v>202</v>
      </c>
      <c r="J339" s="290"/>
      <c r="K339" s="290"/>
    </row>
    <row r="340" spans="1:11" x14ac:dyDescent="0.35">
      <c r="A340" s="290">
        <v>339</v>
      </c>
      <c r="B340" s="290" t="s">
        <v>4968</v>
      </c>
      <c r="C340" s="273" t="s">
        <v>4540</v>
      </c>
      <c r="D340" s="273" t="s">
        <v>63</v>
      </c>
      <c r="E340" s="272" t="s">
        <v>4969</v>
      </c>
      <c r="F340" s="272" t="s">
        <v>186</v>
      </c>
      <c r="G340" s="273" t="s">
        <v>2208</v>
      </c>
      <c r="H340" s="273" t="s">
        <v>4394</v>
      </c>
      <c r="I340" s="273" t="s">
        <v>202</v>
      </c>
      <c r="J340" s="290"/>
      <c r="K340" s="290"/>
    </row>
    <row r="341" spans="1:11" x14ac:dyDescent="0.35">
      <c r="A341" s="290">
        <v>340</v>
      </c>
      <c r="B341" s="290" t="s">
        <v>4973</v>
      </c>
      <c r="C341" s="273" t="s">
        <v>80</v>
      </c>
      <c r="D341" s="273" t="s">
        <v>63</v>
      </c>
      <c r="E341" s="272" t="s">
        <v>4974</v>
      </c>
      <c r="F341" s="272" t="s">
        <v>186</v>
      </c>
      <c r="G341" s="273" t="s">
        <v>2208</v>
      </c>
      <c r="H341" s="273" t="s">
        <v>4394</v>
      </c>
      <c r="I341" s="273" t="s">
        <v>202</v>
      </c>
      <c r="J341" s="290"/>
      <c r="K341" s="290"/>
    </row>
    <row r="342" spans="1:11" x14ac:dyDescent="0.35">
      <c r="A342" s="290">
        <v>341</v>
      </c>
      <c r="B342" s="290" t="s">
        <v>4975</v>
      </c>
      <c r="C342" s="273" t="s">
        <v>80</v>
      </c>
      <c r="D342" s="273" t="s">
        <v>63</v>
      </c>
      <c r="E342" s="272" t="s">
        <v>4976</v>
      </c>
      <c r="F342" s="272" t="s">
        <v>186</v>
      </c>
      <c r="G342" s="273" t="s">
        <v>2208</v>
      </c>
      <c r="H342" s="273" t="s">
        <v>4394</v>
      </c>
      <c r="I342" s="273" t="s">
        <v>202</v>
      </c>
      <c r="J342" s="290"/>
      <c r="K342" s="290"/>
    </row>
    <row r="343" spans="1:11" x14ac:dyDescent="0.35">
      <c r="A343" s="290">
        <v>342</v>
      </c>
      <c r="B343" s="290" t="s">
        <v>4977</v>
      </c>
      <c r="C343" s="273" t="s">
        <v>80</v>
      </c>
      <c r="D343" s="273" t="s">
        <v>63</v>
      </c>
      <c r="E343" s="272" t="s">
        <v>4978</v>
      </c>
      <c r="F343" s="272" t="s">
        <v>186</v>
      </c>
      <c r="G343" s="273" t="s">
        <v>2208</v>
      </c>
      <c r="H343" s="273" t="s">
        <v>4394</v>
      </c>
      <c r="I343" s="273" t="s">
        <v>202</v>
      </c>
      <c r="J343" s="290"/>
      <c r="K343" s="290"/>
    </row>
    <row r="344" spans="1:11" x14ac:dyDescent="0.35">
      <c r="A344" s="290">
        <v>343</v>
      </c>
      <c r="B344" s="290" t="s">
        <v>4979</v>
      </c>
      <c r="C344" s="273" t="s">
        <v>80</v>
      </c>
      <c r="D344" s="273" t="s">
        <v>63</v>
      </c>
      <c r="E344" s="272" t="s">
        <v>4980</v>
      </c>
      <c r="F344" s="272" t="s">
        <v>186</v>
      </c>
      <c r="G344" s="273" t="s">
        <v>2208</v>
      </c>
      <c r="H344" s="273" t="s">
        <v>4394</v>
      </c>
      <c r="I344" s="273" t="s">
        <v>202</v>
      </c>
      <c r="J344" s="290"/>
      <c r="K344" s="290"/>
    </row>
    <row r="345" spans="1:11" x14ac:dyDescent="0.35">
      <c r="A345" s="290">
        <v>344</v>
      </c>
      <c r="B345" s="290" t="s">
        <v>4981</v>
      </c>
      <c r="C345" s="273" t="s">
        <v>1673</v>
      </c>
      <c r="D345" s="273" t="s">
        <v>65</v>
      </c>
      <c r="E345" s="272" t="s">
        <v>4982</v>
      </c>
      <c r="F345" s="272" t="s">
        <v>186</v>
      </c>
      <c r="G345" s="273" t="s">
        <v>65</v>
      </c>
      <c r="H345" s="273" t="s">
        <v>3395</v>
      </c>
      <c r="I345" s="273" t="s">
        <v>202</v>
      </c>
      <c r="J345" s="290"/>
      <c r="K345" s="290"/>
    </row>
    <row r="346" spans="1:11" x14ac:dyDescent="0.35">
      <c r="A346" s="290">
        <v>345</v>
      </c>
      <c r="B346" s="290" t="s">
        <v>4983</v>
      </c>
      <c r="C346" s="273" t="s">
        <v>1673</v>
      </c>
      <c r="D346" s="273" t="s">
        <v>65</v>
      </c>
      <c r="E346" s="272" t="s">
        <v>4984</v>
      </c>
      <c r="F346" s="272" t="s">
        <v>186</v>
      </c>
      <c r="G346" s="273" t="s">
        <v>65</v>
      </c>
      <c r="H346" s="273" t="s">
        <v>3395</v>
      </c>
      <c r="I346" s="273" t="s">
        <v>202</v>
      </c>
      <c r="J346" s="290"/>
      <c r="K346" s="290"/>
    </row>
    <row r="347" spans="1:11" x14ac:dyDescent="0.35">
      <c r="A347" s="290">
        <v>346</v>
      </c>
      <c r="B347" s="290" t="s">
        <v>4985</v>
      </c>
      <c r="C347" s="273" t="s">
        <v>1673</v>
      </c>
      <c r="D347" s="273" t="s">
        <v>65</v>
      </c>
      <c r="E347" s="272" t="s">
        <v>4986</v>
      </c>
      <c r="F347" s="272" t="s">
        <v>186</v>
      </c>
      <c r="G347" s="273" t="s">
        <v>65</v>
      </c>
      <c r="H347" s="273" t="s">
        <v>3395</v>
      </c>
      <c r="I347" s="273" t="s">
        <v>202</v>
      </c>
      <c r="J347" s="290"/>
      <c r="K347" s="290"/>
    </row>
    <row r="348" spans="1:11" x14ac:dyDescent="0.35">
      <c r="A348" s="290">
        <v>347</v>
      </c>
      <c r="B348" s="290" t="s">
        <v>4987</v>
      </c>
      <c r="C348" s="273" t="s">
        <v>1673</v>
      </c>
      <c r="D348" s="273" t="s">
        <v>65</v>
      </c>
      <c r="E348" s="272" t="s">
        <v>4988</v>
      </c>
      <c r="F348" s="272" t="s">
        <v>186</v>
      </c>
      <c r="G348" s="273" t="s">
        <v>65</v>
      </c>
      <c r="H348" s="273" t="s">
        <v>3395</v>
      </c>
      <c r="I348" s="273" t="s">
        <v>202</v>
      </c>
      <c r="J348" s="290"/>
      <c r="K348" s="290"/>
    </row>
    <row r="349" spans="1:11" x14ac:dyDescent="0.35">
      <c r="A349" s="290">
        <v>348</v>
      </c>
      <c r="B349" s="290" t="s">
        <v>4989</v>
      </c>
      <c r="C349" s="273" t="s">
        <v>1673</v>
      </c>
      <c r="D349" s="273" t="s">
        <v>65</v>
      </c>
      <c r="E349" s="272" t="s">
        <v>4990</v>
      </c>
      <c r="F349" s="272" t="s">
        <v>186</v>
      </c>
      <c r="G349" s="273" t="s">
        <v>65</v>
      </c>
      <c r="H349" s="273" t="s">
        <v>3395</v>
      </c>
      <c r="I349" s="273" t="s">
        <v>202</v>
      </c>
      <c r="J349" s="290"/>
      <c r="K349" s="290"/>
    </row>
    <row r="350" spans="1:11" x14ac:dyDescent="0.35">
      <c r="A350" s="290">
        <v>349</v>
      </c>
      <c r="B350" s="290" t="s">
        <v>4991</v>
      </c>
      <c r="C350" s="273" t="s">
        <v>1673</v>
      </c>
      <c r="D350" s="273" t="s">
        <v>65</v>
      </c>
      <c r="E350" s="272" t="s">
        <v>4992</v>
      </c>
      <c r="F350" s="272" t="s">
        <v>186</v>
      </c>
      <c r="G350" s="273" t="s">
        <v>65</v>
      </c>
      <c r="H350" s="273" t="s">
        <v>3395</v>
      </c>
      <c r="I350" s="273" t="s">
        <v>202</v>
      </c>
      <c r="J350" s="290"/>
      <c r="K350" s="290"/>
    </row>
    <row r="351" spans="1:11" x14ac:dyDescent="0.35">
      <c r="A351" s="290">
        <v>350</v>
      </c>
      <c r="B351" s="290" t="s">
        <v>4995</v>
      </c>
      <c r="C351" s="273" t="s">
        <v>1673</v>
      </c>
      <c r="D351" s="273" t="s">
        <v>65</v>
      </c>
      <c r="E351" s="272" t="s">
        <v>4996</v>
      </c>
      <c r="F351" s="272" t="s">
        <v>186</v>
      </c>
      <c r="G351" s="273" t="s">
        <v>65</v>
      </c>
      <c r="H351" s="273" t="s">
        <v>3395</v>
      </c>
      <c r="I351" s="273" t="s">
        <v>202</v>
      </c>
      <c r="J351" s="290"/>
      <c r="K351" s="290"/>
    </row>
    <row r="352" spans="1:11" x14ac:dyDescent="0.35">
      <c r="A352" s="290">
        <v>351</v>
      </c>
      <c r="B352" s="290" t="s">
        <v>4997</v>
      </c>
      <c r="C352" s="273" t="s">
        <v>1673</v>
      </c>
      <c r="D352" s="273" t="s">
        <v>65</v>
      </c>
      <c r="E352" s="272" t="s">
        <v>4998</v>
      </c>
      <c r="F352" s="272" t="s">
        <v>186</v>
      </c>
      <c r="G352" s="273" t="s">
        <v>65</v>
      </c>
      <c r="H352" s="273" t="s">
        <v>3395</v>
      </c>
      <c r="I352" s="273" t="s">
        <v>202</v>
      </c>
      <c r="J352" s="290"/>
      <c r="K352" s="290"/>
    </row>
    <row r="353" spans="1:11" x14ac:dyDescent="0.35">
      <c r="A353" s="290">
        <v>352</v>
      </c>
      <c r="B353" s="290" t="s">
        <v>4999</v>
      </c>
      <c r="C353" s="273" t="s">
        <v>1673</v>
      </c>
      <c r="D353" s="273" t="s">
        <v>65</v>
      </c>
      <c r="E353" s="272" t="s">
        <v>5000</v>
      </c>
      <c r="F353" s="272" t="s">
        <v>186</v>
      </c>
      <c r="G353" s="273" t="s">
        <v>65</v>
      </c>
      <c r="H353" s="273" t="s">
        <v>3395</v>
      </c>
      <c r="I353" s="273" t="s">
        <v>202</v>
      </c>
      <c r="J353" s="290"/>
      <c r="K353" s="290"/>
    </row>
    <row r="354" spans="1:11" x14ac:dyDescent="0.35">
      <c r="A354" s="290">
        <v>353</v>
      </c>
      <c r="B354" s="290" t="s">
        <v>5001</v>
      </c>
      <c r="C354" s="273" t="s">
        <v>1673</v>
      </c>
      <c r="D354" s="273" t="s">
        <v>65</v>
      </c>
      <c r="E354" s="272" t="s">
        <v>5002</v>
      </c>
      <c r="F354" s="272" t="s">
        <v>186</v>
      </c>
      <c r="G354" s="273" t="s">
        <v>65</v>
      </c>
      <c r="H354" s="273" t="s">
        <v>3395</v>
      </c>
      <c r="I354" s="273" t="s">
        <v>202</v>
      </c>
      <c r="J354" s="290"/>
      <c r="K354" s="290"/>
    </row>
    <row r="355" spans="1:11" x14ac:dyDescent="0.35">
      <c r="A355" s="290">
        <v>354</v>
      </c>
      <c r="B355" s="290" t="s">
        <v>5003</v>
      </c>
      <c r="C355" s="273" t="s">
        <v>1673</v>
      </c>
      <c r="D355" s="273" t="s">
        <v>65</v>
      </c>
      <c r="E355" s="272" t="s">
        <v>5004</v>
      </c>
      <c r="F355" s="272" t="s">
        <v>186</v>
      </c>
      <c r="G355" s="273" t="s">
        <v>65</v>
      </c>
      <c r="H355" s="273" t="s">
        <v>3395</v>
      </c>
      <c r="I355" s="273" t="s">
        <v>202</v>
      </c>
      <c r="J355" s="290"/>
      <c r="K355" s="290"/>
    </row>
    <row r="356" spans="1:11" x14ac:dyDescent="0.35">
      <c r="A356" s="290">
        <v>355</v>
      </c>
      <c r="B356" s="290" t="s">
        <v>5005</v>
      </c>
      <c r="C356" s="273" t="s">
        <v>1673</v>
      </c>
      <c r="D356" s="273" t="s">
        <v>65</v>
      </c>
      <c r="E356" s="272" t="s">
        <v>5006</v>
      </c>
      <c r="F356" s="272" t="s">
        <v>186</v>
      </c>
      <c r="G356" s="273" t="s">
        <v>65</v>
      </c>
      <c r="H356" s="273" t="s">
        <v>3395</v>
      </c>
      <c r="I356" s="273" t="s">
        <v>202</v>
      </c>
      <c r="J356" s="290"/>
      <c r="K356" s="290"/>
    </row>
    <row r="357" spans="1:11" x14ac:dyDescent="0.35">
      <c r="A357" s="290">
        <v>356</v>
      </c>
      <c r="B357" s="290" t="s">
        <v>5007</v>
      </c>
      <c r="C357" s="273" t="s">
        <v>80</v>
      </c>
      <c r="D357" s="273" t="s">
        <v>63</v>
      </c>
      <c r="E357" s="272" t="s">
        <v>5008</v>
      </c>
      <c r="F357" s="272" t="s">
        <v>186</v>
      </c>
      <c r="G357" s="273" t="s">
        <v>1398</v>
      </c>
      <c r="H357" s="273" t="s">
        <v>5009</v>
      </c>
      <c r="I357" s="273" t="s">
        <v>202</v>
      </c>
      <c r="J357" s="290"/>
      <c r="K357" s="290"/>
    </row>
    <row r="358" spans="1:11" x14ac:dyDescent="0.35">
      <c r="A358" s="290">
        <v>357</v>
      </c>
      <c r="B358" s="290" t="s">
        <v>5010</v>
      </c>
      <c r="C358" s="273" t="s">
        <v>80</v>
      </c>
      <c r="D358" s="273" t="s">
        <v>63</v>
      </c>
      <c r="E358" s="272" t="s">
        <v>5011</v>
      </c>
      <c r="F358" s="272" t="s">
        <v>186</v>
      </c>
      <c r="G358" s="273" t="s">
        <v>1398</v>
      </c>
      <c r="H358" s="273" t="s">
        <v>5009</v>
      </c>
      <c r="I358" s="273" t="s">
        <v>202</v>
      </c>
      <c r="J358" s="290"/>
      <c r="K358" s="290"/>
    </row>
    <row r="359" spans="1:11" x14ac:dyDescent="0.35">
      <c r="A359" s="290">
        <v>358</v>
      </c>
      <c r="B359" s="290" t="s">
        <v>5012</v>
      </c>
      <c r="C359" s="273" t="s">
        <v>80</v>
      </c>
      <c r="D359" s="273" t="s">
        <v>63</v>
      </c>
      <c r="E359" s="272" t="s">
        <v>5013</v>
      </c>
      <c r="F359" s="272" t="s">
        <v>186</v>
      </c>
      <c r="G359" s="273" t="s">
        <v>1398</v>
      </c>
      <c r="H359" s="273" t="s">
        <v>5009</v>
      </c>
      <c r="I359" s="273" t="s">
        <v>202</v>
      </c>
      <c r="J359" s="290"/>
      <c r="K359" s="290"/>
    </row>
    <row r="360" spans="1:11" x14ac:dyDescent="0.35">
      <c r="A360" s="290">
        <v>359</v>
      </c>
      <c r="B360" s="290" t="s">
        <v>5014</v>
      </c>
      <c r="C360" s="273" t="s">
        <v>80</v>
      </c>
      <c r="D360" s="273" t="s">
        <v>63</v>
      </c>
      <c r="E360" s="272" t="s">
        <v>5015</v>
      </c>
      <c r="F360" s="272" t="s">
        <v>186</v>
      </c>
      <c r="G360" s="273" t="s">
        <v>1398</v>
      </c>
      <c r="H360" s="273" t="s">
        <v>5009</v>
      </c>
      <c r="I360" s="273" t="s">
        <v>202</v>
      </c>
      <c r="J360" s="290"/>
      <c r="K360" s="290"/>
    </row>
    <row r="361" spans="1:11" x14ac:dyDescent="0.35">
      <c r="A361" s="290">
        <v>360</v>
      </c>
      <c r="B361" s="290" t="s">
        <v>5018</v>
      </c>
      <c r="C361" s="273" t="s">
        <v>80</v>
      </c>
      <c r="D361" s="273" t="s">
        <v>63</v>
      </c>
      <c r="E361" s="272" t="s">
        <v>5019</v>
      </c>
      <c r="F361" s="272" t="s">
        <v>186</v>
      </c>
      <c r="G361" s="273" t="s">
        <v>1398</v>
      </c>
      <c r="H361" s="273" t="s">
        <v>4464</v>
      </c>
      <c r="I361" s="273" t="s">
        <v>202</v>
      </c>
      <c r="J361" s="290"/>
      <c r="K361" s="290"/>
    </row>
    <row r="362" spans="1:11" x14ac:dyDescent="0.35">
      <c r="A362" s="290">
        <v>361</v>
      </c>
      <c r="B362" s="290" t="s">
        <v>5020</v>
      </c>
      <c r="C362" s="273" t="s">
        <v>80</v>
      </c>
      <c r="D362" s="273" t="s">
        <v>63</v>
      </c>
      <c r="E362" s="272" t="s">
        <v>5021</v>
      </c>
      <c r="F362" s="272" t="s">
        <v>186</v>
      </c>
      <c r="G362" s="273" t="s">
        <v>1398</v>
      </c>
      <c r="H362" s="273" t="s">
        <v>4464</v>
      </c>
      <c r="I362" s="273" t="s">
        <v>202</v>
      </c>
      <c r="J362" s="290"/>
      <c r="K362" s="290"/>
    </row>
    <row r="363" spans="1:11" x14ac:dyDescent="0.35">
      <c r="A363" s="290">
        <v>362</v>
      </c>
      <c r="B363" s="290" t="s">
        <v>5022</v>
      </c>
      <c r="C363" s="273" t="s">
        <v>80</v>
      </c>
      <c r="D363" s="273" t="s">
        <v>63</v>
      </c>
      <c r="E363" s="272" t="s">
        <v>5023</v>
      </c>
      <c r="F363" s="272" t="s">
        <v>186</v>
      </c>
      <c r="G363" s="273" t="s">
        <v>1398</v>
      </c>
      <c r="H363" s="273" t="s">
        <v>4464</v>
      </c>
      <c r="I363" s="273" t="s">
        <v>202</v>
      </c>
      <c r="J363" s="290"/>
      <c r="K363" s="290"/>
    </row>
    <row r="364" spans="1:11" x14ac:dyDescent="0.35">
      <c r="A364" s="290">
        <v>363</v>
      </c>
      <c r="B364" s="290" t="s">
        <v>5024</v>
      </c>
      <c r="C364" s="273" t="s">
        <v>80</v>
      </c>
      <c r="D364" s="273" t="s">
        <v>63</v>
      </c>
      <c r="E364" s="272" t="s">
        <v>5025</v>
      </c>
      <c r="F364" s="272" t="s">
        <v>186</v>
      </c>
      <c r="G364" s="273" t="s">
        <v>1398</v>
      </c>
      <c r="H364" s="273" t="s">
        <v>4464</v>
      </c>
      <c r="I364" s="273" t="s">
        <v>202</v>
      </c>
      <c r="J364" s="290"/>
      <c r="K364" s="290"/>
    </row>
    <row r="365" spans="1:11" x14ac:dyDescent="0.35">
      <c r="A365" s="290">
        <v>364</v>
      </c>
      <c r="B365" s="290" t="s">
        <v>5026</v>
      </c>
      <c r="C365" s="273" t="s">
        <v>80</v>
      </c>
      <c r="D365" s="273" t="s">
        <v>63</v>
      </c>
      <c r="E365" s="272" t="s">
        <v>5027</v>
      </c>
      <c r="F365" s="272" t="s">
        <v>186</v>
      </c>
      <c r="G365" s="273" t="s">
        <v>1398</v>
      </c>
      <c r="H365" s="273" t="s">
        <v>5028</v>
      </c>
      <c r="I365" s="273" t="s">
        <v>202</v>
      </c>
      <c r="J365" s="290"/>
      <c r="K365" s="290"/>
    </row>
    <row r="366" spans="1:11" x14ac:dyDescent="0.35">
      <c r="A366" s="290">
        <v>365</v>
      </c>
      <c r="B366" s="290" t="s">
        <v>5029</v>
      </c>
      <c r="C366" s="273" t="s">
        <v>80</v>
      </c>
      <c r="D366" s="273" t="s">
        <v>63</v>
      </c>
      <c r="E366" s="272" t="s">
        <v>5030</v>
      </c>
      <c r="F366" s="272" t="s">
        <v>186</v>
      </c>
      <c r="G366" s="273" t="s">
        <v>1398</v>
      </c>
      <c r="H366" s="273" t="s">
        <v>5028</v>
      </c>
      <c r="I366" s="273" t="s">
        <v>202</v>
      </c>
      <c r="J366" s="290"/>
      <c r="K366" s="290"/>
    </row>
    <row r="367" spans="1:11" x14ac:dyDescent="0.35">
      <c r="A367" s="290">
        <v>366</v>
      </c>
      <c r="B367" s="290" t="s">
        <v>5031</v>
      </c>
      <c r="C367" s="273" t="s">
        <v>80</v>
      </c>
      <c r="D367" s="273" t="s">
        <v>63</v>
      </c>
      <c r="E367" s="272" t="s">
        <v>5032</v>
      </c>
      <c r="F367" s="272" t="s">
        <v>186</v>
      </c>
      <c r="G367" s="273" t="s">
        <v>1398</v>
      </c>
      <c r="H367" s="273" t="s">
        <v>5028</v>
      </c>
      <c r="I367" s="273" t="s">
        <v>202</v>
      </c>
      <c r="J367" s="290"/>
      <c r="K367" s="290"/>
    </row>
    <row r="368" spans="1:11" x14ac:dyDescent="0.35">
      <c r="A368" s="290">
        <v>367</v>
      </c>
      <c r="B368" s="290" t="s">
        <v>5033</v>
      </c>
      <c r="C368" s="273" t="s">
        <v>80</v>
      </c>
      <c r="D368" s="273" t="s">
        <v>63</v>
      </c>
      <c r="E368" s="272" t="s">
        <v>5034</v>
      </c>
      <c r="F368" s="272" t="s">
        <v>186</v>
      </c>
      <c r="G368" s="273" t="s">
        <v>1398</v>
      </c>
      <c r="H368" s="273" t="s">
        <v>5028</v>
      </c>
      <c r="I368" s="273" t="s">
        <v>202</v>
      </c>
      <c r="J368" s="290"/>
      <c r="K368" s="290"/>
    </row>
    <row r="369" spans="1:11" ht="29" x14ac:dyDescent="0.35">
      <c r="A369" s="290">
        <v>368</v>
      </c>
      <c r="B369" s="290" t="s">
        <v>5035</v>
      </c>
      <c r="C369" s="273" t="s">
        <v>4493</v>
      </c>
      <c r="D369" s="273" t="s">
        <v>63</v>
      </c>
      <c r="E369" s="272" t="s">
        <v>5036</v>
      </c>
      <c r="F369" s="272" t="s">
        <v>186</v>
      </c>
      <c r="G369" s="273" t="s">
        <v>2208</v>
      </c>
      <c r="H369" s="273" t="s">
        <v>4394</v>
      </c>
      <c r="I369" s="273" t="s">
        <v>202</v>
      </c>
      <c r="J369" s="290"/>
      <c r="K369" s="290"/>
    </row>
    <row r="370" spans="1:11" ht="29" x14ac:dyDescent="0.35">
      <c r="A370" s="290">
        <v>369</v>
      </c>
      <c r="B370" s="290" t="s">
        <v>5037</v>
      </c>
      <c r="C370" s="273" t="s">
        <v>4493</v>
      </c>
      <c r="D370" s="273" t="s">
        <v>63</v>
      </c>
      <c r="E370" s="272" t="s">
        <v>5038</v>
      </c>
      <c r="F370" s="272" t="s">
        <v>186</v>
      </c>
      <c r="G370" s="273" t="s">
        <v>2208</v>
      </c>
      <c r="H370" s="273" t="s">
        <v>4394</v>
      </c>
      <c r="I370" s="273" t="s">
        <v>202</v>
      </c>
      <c r="J370" s="290"/>
      <c r="K370" s="290"/>
    </row>
    <row r="371" spans="1:11" ht="29" x14ac:dyDescent="0.35">
      <c r="A371" s="290">
        <v>370</v>
      </c>
      <c r="B371" s="290" t="s">
        <v>5041</v>
      </c>
      <c r="C371" s="273" t="s">
        <v>4493</v>
      </c>
      <c r="D371" s="273" t="s">
        <v>63</v>
      </c>
      <c r="E371" s="272" t="s">
        <v>5042</v>
      </c>
      <c r="F371" s="272" t="s">
        <v>186</v>
      </c>
      <c r="G371" s="273" t="s">
        <v>2208</v>
      </c>
      <c r="H371" s="273" t="s">
        <v>4394</v>
      </c>
      <c r="I371" s="273" t="s">
        <v>202</v>
      </c>
      <c r="J371" s="290"/>
      <c r="K371" s="290"/>
    </row>
    <row r="372" spans="1:11" ht="29" x14ac:dyDescent="0.35">
      <c r="A372" s="290">
        <v>371</v>
      </c>
      <c r="B372" s="290" t="s">
        <v>5043</v>
      </c>
      <c r="C372" s="273" t="s">
        <v>4493</v>
      </c>
      <c r="D372" s="273" t="s">
        <v>63</v>
      </c>
      <c r="E372" s="272" t="s">
        <v>5044</v>
      </c>
      <c r="F372" s="272" t="s">
        <v>186</v>
      </c>
      <c r="G372" s="273" t="s">
        <v>2208</v>
      </c>
      <c r="H372" s="273" t="s">
        <v>4394</v>
      </c>
      <c r="I372" s="273" t="s">
        <v>202</v>
      </c>
      <c r="J372" s="290"/>
      <c r="K372" s="290"/>
    </row>
    <row r="373" spans="1:11" x14ac:dyDescent="0.35">
      <c r="A373" s="290">
        <v>372</v>
      </c>
      <c r="B373" s="290" t="s">
        <v>5045</v>
      </c>
      <c r="C373" s="273" t="s">
        <v>80</v>
      </c>
      <c r="D373" s="273" t="s">
        <v>63</v>
      </c>
      <c r="E373" s="272" t="s">
        <v>5046</v>
      </c>
      <c r="F373" s="272" t="s">
        <v>186</v>
      </c>
      <c r="G373" s="273" t="s">
        <v>4399</v>
      </c>
      <c r="H373" s="273" t="s">
        <v>4400</v>
      </c>
      <c r="I373" s="273" t="s">
        <v>202</v>
      </c>
      <c r="J373" s="290"/>
      <c r="K373" s="290"/>
    </row>
    <row r="374" spans="1:11" x14ac:dyDescent="0.35">
      <c r="A374" s="290">
        <v>373</v>
      </c>
      <c r="B374" s="290" t="s">
        <v>5048</v>
      </c>
      <c r="C374" s="273" t="s">
        <v>80</v>
      </c>
      <c r="D374" s="273" t="s">
        <v>63</v>
      </c>
      <c r="E374" s="272" t="s">
        <v>5049</v>
      </c>
      <c r="F374" s="272" t="s">
        <v>186</v>
      </c>
      <c r="G374" s="273" t="s">
        <v>4399</v>
      </c>
      <c r="H374" s="273" t="s">
        <v>4400</v>
      </c>
      <c r="I374" s="273" t="s">
        <v>202</v>
      </c>
      <c r="J374" s="290"/>
      <c r="K374" s="290"/>
    </row>
    <row r="375" spans="1:11" x14ac:dyDescent="0.35">
      <c r="A375" s="290">
        <v>374</v>
      </c>
      <c r="B375" s="290" t="s">
        <v>5050</v>
      </c>
      <c r="C375" s="273" t="s">
        <v>80</v>
      </c>
      <c r="D375" s="273" t="s">
        <v>63</v>
      </c>
      <c r="E375" s="272" t="s">
        <v>5051</v>
      </c>
      <c r="F375" s="272" t="s">
        <v>186</v>
      </c>
      <c r="G375" s="273" t="s">
        <v>4399</v>
      </c>
      <c r="H375" s="273" t="s">
        <v>4400</v>
      </c>
      <c r="I375" s="273" t="s">
        <v>202</v>
      </c>
      <c r="J375" s="290"/>
      <c r="K375" s="290"/>
    </row>
    <row r="376" spans="1:11" x14ac:dyDescent="0.35">
      <c r="A376" s="290">
        <v>375</v>
      </c>
      <c r="B376" s="290" t="s">
        <v>5052</v>
      </c>
      <c r="C376" s="273" t="s">
        <v>80</v>
      </c>
      <c r="D376" s="273" t="s">
        <v>63</v>
      </c>
      <c r="E376" s="272" t="s">
        <v>5053</v>
      </c>
      <c r="F376" s="272" t="s">
        <v>186</v>
      </c>
      <c r="G376" s="273" t="s">
        <v>4399</v>
      </c>
      <c r="H376" s="273" t="s">
        <v>4400</v>
      </c>
      <c r="I376" s="273" t="s">
        <v>202</v>
      </c>
      <c r="J376" s="290"/>
      <c r="K376" s="290"/>
    </row>
    <row r="377" spans="1:11" x14ac:dyDescent="0.35">
      <c r="A377" s="290">
        <v>376</v>
      </c>
      <c r="B377" s="290" t="s">
        <v>5054</v>
      </c>
      <c r="C377" s="273" t="s">
        <v>80</v>
      </c>
      <c r="D377" s="273" t="s">
        <v>63</v>
      </c>
      <c r="E377" s="272" t="s">
        <v>5055</v>
      </c>
      <c r="F377" s="272" t="s">
        <v>186</v>
      </c>
      <c r="G377" s="273" t="s">
        <v>4399</v>
      </c>
      <c r="H377" s="273" t="s">
        <v>4400</v>
      </c>
      <c r="I377" s="273" t="s">
        <v>202</v>
      </c>
      <c r="J377" s="290"/>
      <c r="K377" s="290"/>
    </row>
    <row r="378" spans="1:11" x14ac:dyDescent="0.35">
      <c r="A378" s="290">
        <v>377</v>
      </c>
      <c r="B378" s="290" t="s">
        <v>5056</v>
      </c>
      <c r="C378" s="273" t="s">
        <v>80</v>
      </c>
      <c r="D378" s="273" t="s">
        <v>63</v>
      </c>
      <c r="E378" s="272" t="s">
        <v>5057</v>
      </c>
      <c r="F378" s="272" t="s">
        <v>186</v>
      </c>
      <c r="G378" s="273" t="s">
        <v>4399</v>
      </c>
      <c r="H378" s="273" t="s">
        <v>4400</v>
      </c>
      <c r="I378" s="273" t="s">
        <v>202</v>
      </c>
      <c r="J378" s="290"/>
      <c r="K378" s="290"/>
    </row>
    <row r="379" spans="1:11" x14ac:dyDescent="0.35">
      <c r="A379" s="290">
        <v>378</v>
      </c>
      <c r="B379" s="290" t="s">
        <v>5058</v>
      </c>
      <c r="C379" s="273" t="s">
        <v>80</v>
      </c>
      <c r="D379" s="273" t="s">
        <v>63</v>
      </c>
      <c r="E379" s="272" t="s">
        <v>5059</v>
      </c>
      <c r="F379" s="272" t="s">
        <v>186</v>
      </c>
      <c r="G379" s="273" t="s">
        <v>4399</v>
      </c>
      <c r="H379" s="273" t="s">
        <v>4400</v>
      </c>
      <c r="I379" s="273" t="s">
        <v>202</v>
      </c>
      <c r="J379" s="290"/>
      <c r="K379" s="290"/>
    </row>
    <row r="380" spans="1:11" x14ac:dyDescent="0.35">
      <c r="A380" s="290">
        <v>379</v>
      </c>
      <c r="B380" s="290" t="s">
        <v>5060</v>
      </c>
      <c r="C380" s="273" t="s">
        <v>80</v>
      </c>
      <c r="D380" s="273" t="s">
        <v>63</v>
      </c>
      <c r="E380" s="272" t="s">
        <v>5061</v>
      </c>
      <c r="F380" s="272" t="s">
        <v>186</v>
      </c>
      <c r="G380" s="273" t="s">
        <v>4399</v>
      </c>
      <c r="H380" s="273" t="s">
        <v>4400</v>
      </c>
      <c r="I380" s="273" t="s">
        <v>202</v>
      </c>
      <c r="J380" s="290"/>
      <c r="K380" s="290"/>
    </row>
    <row r="381" spans="1:11" x14ac:dyDescent="0.35">
      <c r="A381" s="290">
        <v>380</v>
      </c>
      <c r="B381" s="290" t="s">
        <v>5068</v>
      </c>
      <c r="C381" s="273" t="s">
        <v>80</v>
      </c>
      <c r="D381" s="273" t="s">
        <v>63</v>
      </c>
      <c r="E381" s="272" t="s">
        <v>5069</v>
      </c>
      <c r="F381" s="272" t="s">
        <v>186</v>
      </c>
      <c r="G381" s="273" t="s">
        <v>4399</v>
      </c>
      <c r="H381" s="273" t="s">
        <v>4400</v>
      </c>
      <c r="I381" s="273" t="s">
        <v>202</v>
      </c>
      <c r="J381" s="290"/>
      <c r="K381" s="290"/>
    </row>
    <row r="382" spans="1:11" x14ac:dyDescent="0.35">
      <c r="A382" s="290">
        <v>381</v>
      </c>
      <c r="B382" s="290" t="s">
        <v>5070</v>
      </c>
      <c r="C382" s="273" t="s">
        <v>80</v>
      </c>
      <c r="D382" s="273" t="s">
        <v>63</v>
      </c>
      <c r="E382" s="272" t="s">
        <v>5071</v>
      </c>
      <c r="F382" s="272" t="s">
        <v>186</v>
      </c>
      <c r="G382" s="273" t="s">
        <v>4399</v>
      </c>
      <c r="H382" s="273" t="s">
        <v>4400</v>
      </c>
      <c r="I382" s="273" t="s">
        <v>202</v>
      </c>
      <c r="J382" s="290"/>
      <c r="K382" s="290"/>
    </row>
    <row r="383" spans="1:11" x14ac:dyDescent="0.35">
      <c r="A383" s="290">
        <v>382</v>
      </c>
      <c r="B383" s="290" t="s">
        <v>5072</v>
      </c>
      <c r="C383" s="273" t="s">
        <v>80</v>
      </c>
      <c r="D383" s="273" t="s">
        <v>63</v>
      </c>
      <c r="E383" s="272" t="s">
        <v>5073</v>
      </c>
      <c r="F383" s="272" t="s">
        <v>186</v>
      </c>
      <c r="G383" s="273" t="s">
        <v>4399</v>
      </c>
      <c r="H383" s="273" t="s">
        <v>4400</v>
      </c>
      <c r="I383" s="273" t="s">
        <v>202</v>
      </c>
      <c r="J383" s="290"/>
      <c r="K383" s="290"/>
    </row>
    <row r="384" spans="1:11" x14ac:dyDescent="0.35">
      <c r="A384" s="290">
        <v>383</v>
      </c>
      <c r="B384" s="290" t="s">
        <v>5074</v>
      </c>
      <c r="C384" s="273" t="s">
        <v>80</v>
      </c>
      <c r="D384" s="273" t="s">
        <v>63</v>
      </c>
      <c r="E384" s="272" t="s">
        <v>5075</v>
      </c>
      <c r="F384" s="272" t="s">
        <v>186</v>
      </c>
      <c r="G384" s="273" t="s">
        <v>4399</v>
      </c>
      <c r="H384" s="273" t="s">
        <v>4400</v>
      </c>
      <c r="I384" s="273" t="s">
        <v>202</v>
      </c>
      <c r="J384" s="290"/>
      <c r="K384" s="290"/>
    </row>
    <row r="385" spans="1:11" x14ac:dyDescent="0.35">
      <c r="A385" s="290">
        <v>384</v>
      </c>
      <c r="B385" s="290" t="s">
        <v>5076</v>
      </c>
      <c r="C385" s="273" t="s">
        <v>80</v>
      </c>
      <c r="D385" s="273" t="s">
        <v>63</v>
      </c>
      <c r="E385" s="272" t="s">
        <v>5077</v>
      </c>
      <c r="F385" s="272" t="s">
        <v>186</v>
      </c>
      <c r="G385" s="273" t="s">
        <v>4399</v>
      </c>
      <c r="H385" s="273" t="s">
        <v>4400</v>
      </c>
      <c r="I385" s="273" t="s">
        <v>202</v>
      </c>
      <c r="J385" s="290"/>
      <c r="K385" s="290"/>
    </row>
    <row r="386" spans="1:11" ht="29" x14ac:dyDescent="0.35">
      <c r="A386" s="290">
        <v>385</v>
      </c>
      <c r="B386" s="290" t="s">
        <v>5078</v>
      </c>
      <c r="C386" s="273" t="s">
        <v>80</v>
      </c>
      <c r="D386" s="273" t="s">
        <v>63</v>
      </c>
      <c r="E386" s="272" t="s">
        <v>5079</v>
      </c>
      <c r="F386" s="272" t="s">
        <v>186</v>
      </c>
      <c r="G386" s="273" t="s">
        <v>2208</v>
      </c>
      <c r="H386" s="273" t="s">
        <v>4394</v>
      </c>
      <c r="I386" s="273" t="s">
        <v>202</v>
      </c>
      <c r="J386" s="290"/>
      <c r="K386" s="290"/>
    </row>
    <row r="387" spans="1:11" x14ac:dyDescent="0.35">
      <c r="A387" s="290">
        <v>386</v>
      </c>
      <c r="B387" s="290" t="s">
        <v>5081</v>
      </c>
      <c r="C387" s="273" t="s">
        <v>80</v>
      </c>
      <c r="D387" s="273" t="s">
        <v>63</v>
      </c>
      <c r="E387" s="272" t="s">
        <v>5082</v>
      </c>
      <c r="F387" s="272" t="s">
        <v>186</v>
      </c>
      <c r="G387" s="273" t="s">
        <v>2208</v>
      </c>
      <c r="H387" s="273" t="s">
        <v>4394</v>
      </c>
      <c r="I387" s="273" t="s">
        <v>202</v>
      </c>
      <c r="J387" s="290"/>
      <c r="K387" s="290"/>
    </row>
    <row r="388" spans="1:11" x14ac:dyDescent="0.35">
      <c r="A388" s="290">
        <v>387</v>
      </c>
      <c r="B388" s="290" t="s">
        <v>5083</v>
      </c>
      <c r="C388" s="273" t="s">
        <v>80</v>
      </c>
      <c r="D388" s="273" t="s">
        <v>63</v>
      </c>
      <c r="E388" s="272" t="s">
        <v>5084</v>
      </c>
      <c r="F388" s="272" t="s">
        <v>186</v>
      </c>
      <c r="G388" s="273" t="s">
        <v>2208</v>
      </c>
      <c r="H388" s="273" t="s">
        <v>4394</v>
      </c>
      <c r="I388" s="273" t="s">
        <v>202</v>
      </c>
      <c r="J388" s="290"/>
      <c r="K388" s="290"/>
    </row>
    <row r="389" spans="1:11" x14ac:dyDescent="0.35">
      <c r="A389" s="290">
        <v>388</v>
      </c>
      <c r="B389" s="290" t="s">
        <v>5085</v>
      </c>
      <c r="C389" s="273" t="s">
        <v>80</v>
      </c>
      <c r="D389" s="273" t="s">
        <v>63</v>
      </c>
      <c r="E389" s="272" t="s">
        <v>5086</v>
      </c>
      <c r="F389" s="272" t="s">
        <v>186</v>
      </c>
      <c r="G389" s="273" t="s">
        <v>2208</v>
      </c>
      <c r="H389" s="273" t="s">
        <v>4394</v>
      </c>
      <c r="I389" s="273" t="s">
        <v>202</v>
      </c>
      <c r="J389" s="290"/>
      <c r="K389" s="290"/>
    </row>
    <row r="390" spans="1:11" x14ac:dyDescent="0.35">
      <c r="A390" s="290">
        <v>389</v>
      </c>
      <c r="B390" s="290" t="s">
        <v>5087</v>
      </c>
      <c r="C390" s="273" t="s">
        <v>80</v>
      </c>
      <c r="D390" s="273" t="s">
        <v>63</v>
      </c>
      <c r="E390" s="272" t="s">
        <v>5088</v>
      </c>
      <c r="F390" s="272" t="s">
        <v>186</v>
      </c>
      <c r="G390" s="273" t="s">
        <v>2208</v>
      </c>
      <c r="H390" s="273" t="s">
        <v>4394</v>
      </c>
      <c r="I390" s="273" t="s">
        <v>202</v>
      </c>
      <c r="J390" s="290"/>
      <c r="K390" s="290"/>
    </row>
    <row r="391" spans="1:11" x14ac:dyDescent="0.35">
      <c r="A391" s="290">
        <v>390</v>
      </c>
      <c r="B391" s="290" t="s">
        <v>5091</v>
      </c>
      <c r="C391" s="273" t="s">
        <v>80</v>
      </c>
      <c r="D391" s="273" t="s">
        <v>63</v>
      </c>
      <c r="E391" s="272" t="s">
        <v>5092</v>
      </c>
      <c r="F391" s="272" t="s">
        <v>186</v>
      </c>
      <c r="G391" s="273" t="s">
        <v>2208</v>
      </c>
      <c r="H391" s="273" t="s">
        <v>4394</v>
      </c>
      <c r="I391" s="273" t="s">
        <v>202</v>
      </c>
      <c r="J391" s="290"/>
      <c r="K391" s="290"/>
    </row>
    <row r="392" spans="1:11" x14ac:dyDescent="0.35">
      <c r="A392" s="290">
        <v>391</v>
      </c>
      <c r="B392" s="290" t="s">
        <v>5093</v>
      </c>
      <c r="C392" s="273" t="s">
        <v>80</v>
      </c>
      <c r="D392" s="273" t="s">
        <v>63</v>
      </c>
      <c r="E392" s="272" t="s">
        <v>5094</v>
      </c>
      <c r="F392" s="272" t="s">
        <v>186</v>
      </c>
      <c r="G392" s="273" t="s">
        <v>2208</v>
      </c>
      <c r="H392" s="273" t="s">
        <v>4394</v>
      </c>
      <c r="I392" s="273" t="s">
        <v>202</v>
      </c>
      <c r="J392" s="290"/>
      <c r="K392" s="290"/>
    </row>
    <row r="393" spans="1:11" x14ac:dyDescent="0.35">
      <c r="A393" s="290">
        <v>392</v>
      </c>
      <c r="B393" s="290" t="s">
        <v>5095</v>
      </c>
      <c r="C393" s="273" t="s">
        <v>80</v>
      </c>
      <c r="D393" s="273" t="s">
        <v>63</v>
      </c>
      <c r="E393" s="272" t="s">
        <v>5096</v>
      </c>
      <c r="F393" s="272" t="s">
        <v>186</v>
      </c>
      <c r="G393" s="273" t="s">
        <v>2208</v>
      </c>
      <c r="H393" s="273" t="s">
        <v>4394</v>
      </c>
      <c r="I393" s="273" t="s">
        <v>202</v>
      </c>
      <c r="J393" s="290"/>
      <c r="K393" s="290"/>
    </row>
    <row r="394" spans="1:11" x14ac:dyDescent="0.35">
      <c r="A394" s="290">
        <v>393</v>
      </c>
      <c r="B394" s="290" t="s">
        <v>5097</v>
      </c>
      <c r="C394" s="273" t="s">
        <v>80</v>
      </c>
      <c r="D394" s="273" t="s">
        <v>63</v>
      </c>
      <c r="E394" s="272" t="s">
        <v>5098</v>
      </c>
      <c r="F394" s="272" t="s">
        <v>186</v>
      </c>
      <c r="G394" s="273" t="s">
        <v>2208</v>
      </c>
      <c r="H394" s="273" t="s">
        <v>4394</v>
      </c>
      <c r="I394" s="273" t="s">
        <v>202</v>
      </c>
      <c r="J394" s="290"/>
      <c r="K394" s="290"/>
    </row>
    <row r="395" spans="1:11" x14ac:dyDescent="0.35">
      <c r="A395" s="290">
        <v>394</v>
      </c>
      <c r="B395" s="290" t="s">
        <v>5099</v>
      </c>
      <c r="C395" s="273" t="s">
        <v>80</v>
      </c>
      <c r="D395" s="273" t="s">
        <v>63</v>
      </c>
      <c r="E395" s="272" t="s">
        <v>5100</v>
      </c>
      <c r="F395" s="272" t="s">
        <v>186</v>
      </c>
      <c r="G395" s="273" t="s">
        <v>2208</v>
      </c>
      <c r="H395" s="273" t="s">
        <v>4394</v>
      </c>
      <c r="I395" s="273" t="s">
        <v>202</v>
      </c>
      <c r="J395" s="290"/>
      <c r="K395" s="290"/>
    </row>
    <row r="396" spans="1:11" x14ac:dyDescent="0.35">
      <c r="A396" s="290">
        <v>395</v>
      </c>
      <c r="B396" s="290" t="s">
        <v>5101</v>
      </c>
      <c r="C396" s="273" t="s">
        <v>80</v>
      </c>
      <c r="D396" s="273" t="s">
        <v>63</v>
      </c>
      <c r="E396" s="272" t="s">
        <v>5102</v>
      </c>
      <c r="F396" s="272" t="s">
        <v>186</v>
      </c>
      <c r="G396" s="273" t="s">
        <v>2208</v>
      </c>
      <c r="H396" s="273" t="s">
        <v>4394</v>
      </c>
      <c r="I396" s="273" t="s">
        <v>202</v>
      </c>
      <c r="J396" s="290"/>
      <c r="K396" s="290"/>
    </row>
    <row r="397" spans="1:11" x14ac:dyDescent="0.35">
      <c r="A397" s="290">
        <v>396</v>
      </c>
      <c r="B397" s="290" t="s">
        <v>5103</v>
      </c>
      <c r="C397" s="273" t="s">
        <v>80</v>
      </c>
      <c r="D397" s="273" t="s">
        <v>63</v>
      </c>
      <c r="E397" s="272" t="s">
        <v>5104</v>
      </c>
      <c r="F397" s="272" t="s">
        <v>186</v>
      </c>
      <c r="G397" s="273" t="s">
        <v>2208</v>
      </c>
      <c r="H397" s="273" t="s">
        <v>4394</v>
      </c>
      <c r="I397" s="273" t="s">
        <v>202</v>
      </c>
      <c r="J397" s="290"/>
      <c r="K397" s="290"/>
    </row>
    <row r="398" spans="1:11" x14ac:dyDescent="0.35">
      <c r="A398" s="290">
        <v>397</v>
      </c>
      <c r="B398" s="290" t="s">
        <v>5105</v>
      </c>
      <c r="C398" s="273" t="s">
        <v>80</v>
      </c>
      <c r="D398" s="273" t="s">
        <v>63</v>
      </c>
      <c r="E398" s="272" t="s">
        <v>5106</v>
      </c>
      <c r="F398" s="272" t="s">
        <v>186</v>
      </c>
      <c r="G398" s="273" t="s">
        <v>2208</v>
      </c>
      <c r="H398" s="273" t="s">
        <v>4394</v>
      </c>
      <c r="I398" s="273" t="s">
        <v>202</v>
      </c>
      <c r="J398" s="290"/>
      <c r="K398" s="290"/>
    </row>
    <row r="399" spans="1:11" x14ac:dyDescent="0.35">
      <c r="A399" s="290">
        <v>398</v>
      </c>
      <c r="B399" s="290" t="s">
        <v>5107</v>
      </c>
      <c r="C399" s="273" t="s">
        <v>80</v>
      </c>
      <c r="D399" s="273" t="s">
        <v>63</v>
      </c>
      <c r="E399" s="272" t="s">
        <v>5108</v>
      </c>
      <c r="F399" s="272" t="s">
        <v>186</v>
      </c>
      <c r="G399" s="273" t="s">
        <v>2208</v>
      </c>
      <c r="H399" s="273" t="s">
        <v>4394</v>
      </c>
      <c r="I399" s="273" t="s">
        <v>202</v>
      </c>
      <c r="J399" s="290"/>
      <c r="K399" s="290"/>
    </row>
    <row r="400" spans="1:11" x14ac:dyDescent="0.35">
      <c r="A400" s="290">
        <v>399</v>
      </c>
      <c r="B400" s="290" t="s">
        <v>5109</v>
      </c>
      <c r="C400" s="273" t="s">
        <v>80</v>
      </c>
      <c r="D400" s="273" t="s">
        <v>63</v>
      </c>
      <c r="E400" s="272" t="s">
        <v>5110</v>
      </c>
      <c r="F400" s="272" t="s">
        <v>186</v>
      </c>
      <c r="G400" s="273" t="s">
        <v>2208</v>
      </c>
      <c r="H400" s="273" t="s">
        <v>4394</v>
      </c>
      <c r="I400" s="273" t="s">
        <v>202</v>
      </c>
      <c r="J400" s="290"/>
      <c r="K400" s="290"/>
    </row>
    <row r="401" spans="1:11" x14ac:dyDescent="0.35">
      <c r="A401" s="290">
        <v>400</v>
      </c>
      <c r="B401" s="290" t="s">
        <v>5115</v>
      </c>
      <c r="C401" s="273" t="s">
        <v>80</v>
      </c>
      <c r="D401" s="273" t="s">
        <v>63</v>
      </c>
      <c r="E401" s="272" t="s">
        <v>5116</v>
      </c>
      <c r="F401" s="272" t="s">
        <v>186</v>
      </c>
      <c r="G401" s="273" t="s">
        <v>2208</v>
      </c>
      <c r="H401" s="273" t="s">
        <v>4394</v>
      </c>
      <c r="I401" s="273" t="s">
        <v>202</v>
      </c>
      <c r="J401" s="290"/>
      <c r="K401" s="290"/>
    </row>
    <row r="402" spans="1:11" x14ac:dyDescent="0.35">
      <c r="A402" s="290">
        <v>401</v>
      </c>
      <c r="B402" s="290" t="s">
        <v>5117</v>
      </c>
      <c r="C402" s="273" t="s">
        <v>80</v>
      </c>
      <c r="D402" s="273" t="s">
        <v>63</v>
      </c>
      <c r="E402" s="272" t="s">
        <v>5118</v>
      </c>
      <c r="F402" s="272" t="s">
        <v>186</v>
      </c>
      <c r="G402" s="273" t="s">
        <v>2208</v>
      </c>
      <c r="H402" s="273" t="s">
        <v>4394</v>
      </c>
      <c r="I402" s="273" t="s">
        <v>202</v>
      </c>
      <c r="J402" s="290"/>
      <c r="K402" s="290"/>
    </row>
    <row r="403" spans="1:11" x14ac:dyDescent="0.35">
      <c r="A403" s="290">
        <v>402</v>
      </c>
      <c r="B403" s="290" t="s">
        <v>5119</v>
      </c>
      <c r="C403" s="273" t="s">
        <v>5120</v>
      </c>
      <c r="D403" s="273" t="s">
        <v>63</v>
      </c>
      <c r="E403" s="272" t="s">
        <v>5121</v>
      </c>
      <c r="F403" s="272" t="s">
        <v>186</v>
      </c>
      <c r="G403" s="273" t="s">
        <v>4399</v>
      </c>
      <c r="H403" s="273" t="s">
        <v>4400</v>
      </c>
      <c r="I403" s="273" t="s">
        <v>202</v>
      </c>
      <c r="J403" s="290"/>
      <c r="K403" s="290"/>
    </row>
    <row r="404" spans="1:11" x14ac:dyDescent="0.35">
      <c r="A404" s="290">
        <v>403</v>
      </c>
      <c r="B404" s="290" t="s">
        <v>5122</v>
      </c>
      <c r="C404" s="273" t="s">
        <v>5120</v>
      </c>
      <c r="D404" s="273" t="s">
        <v>63</v>
      </c>
      <c r="E404" s="272" t="s">
        <v>5123</v>
      </c>
      <c r="F404" s="272" t="s">
        <v>186</v>
      </c>
      <c r="G404" s="273" t="s">
        <v>4399</v>
      </c>
      <c r="H404" s="273" t="s">
        <v>4400</v>
      </c>
      <c r="I404" s="273" t="s">
        <v>202</v>
      </c>
      <c r="J404" s="290"/>
      <c r="K404" s="290"/>
    </row>
    <row r="405" spans="1:11" x14ac:dyDescent="0.35">
      <c r="A405" s="290">
        <v>404</v>
      </c>
      <c r="B405" s="290" t="s">
        <v>5124</v>
      </c>
      <c r="C405" s="273" t="s">
        <v>5120</v>
      </c>
      <c r="D405" s="273" t="s">
        <v>63</v>
      </c>
      <c r="E405" s="272" t="s">
        <v>5125</v>
      </c>
      <c r="F405" s="272" t="s">
        <v>186</v>
      </c>
      <c r="G405" s="273" t="s">
        <v>4399</v>
      </c>
      <c r="H405" s="273" t="s">
        <v>4400</v>
      </c>
      <c r="I405" s="273" t="s">
        <v>202</v>
      </c>
      <c r="J405" s="290"/>
      <c r="K405" s="290"/>
    </row>
    <row r="406" spans="1:11" x14ac:dyDescent="0.35">
      <c r="A406" s="290">
        <v>405</v>
      </c>
      <c r="B406" s="290" t="s">
        <v>5126</v>
      </c>
      <c r="C406" s="273" t="s">
        <v>5120</v>
      </c>
      <c r="D406" s="273" t="s">
        <v>63</v>
      </c>
      <c r="E406" s="272" t="s">
        <v>5127</v>
      </c>
      <c r="F406" s="272" t="s">
        <v>186</v>
      </c>
      <c r="G406" s="273" t="s">
        <v>4399</v>
      </c>
      <c r="H406" s="273" t="s">
        <v>4400</v>
      </c>
      <c r="I406" s="273" t="s">
        <v>202</v>
      </c>
      <c r="J406" s="290"/>
      <c r="K406" s="290"/>
    </row>
    <row r="407" spans="1:11" x14ac:dyDescent="0.35">
      <c r="A407" s="290">
        <v>406</v>
      </c>
      <c r="B407" s="290" t="s">
        <v>5128</v>
      </c>
      <c r="C407" s="273" t="s">
        <v>5120</v>
      </c>
      <c r="D407" s="273" t="s">
        <v>63</v>
      </c>
      <c r="E407" s="272" t="s">
        <v>5129</v>
      </c>
      <c r="F407" s="272" t="s">
        <v>186</v>
      </c>
      <c r="G407" s="273" t="s">
        <v>4399</v>
      </c>
      <c r="H407" s="273" t="s">
        <v>4400</v>
      </c>
      <c r="I407" s="273" t="s">
        <v>202</v>
      </c>
      <c r="J407" s="290"/>
      <c r="K407" s="290"/>
    </row>
    <row r="408" spans="1:11" x14ac:dyDescent="0.35">
      <c r="A408" s="290">
        <v>407</v>
      </c>
      <c r="B408" s="290" t="s">
        <v>5130</v>
      </c>
      <c r="C408" s="273" t="s">
        <v>5120</v>
      </c>
      <c r="D408" s="273" t="s">
        <v>63</v>
      </c>
      <c r="E408" s="272" t="s">
        <v>5131</v>
      </c>
      <c r="F408" s="272" t="s">
        <v>186</v>
      </c>
      <c r="G408" s="273" t="s">
        <v>4399</v>
      </c>
      <c r="H408" s="273" t="s">
        <v>4400</v>
      </c>
      <c r="I408" s="273" t="s">
        <v>202</v>
      </c>
      <c r="J408" s="290"/>
      <c r="K408" s="290"/>
    </row>
    <row r="409" spans="1:11" x14ac:dyDescent="0.35">
      <c r="A409" s="290">
        <v>408</v>
      </c>
      <c r="B409" s="290" t="s">
        <v>5132</v>
      </c>
      <c r="C409" s="273" t="s">
        <v>5120</v>
      </c>
      <c r="D409" s="273" t="s">
        <v>63</v>
      </c>
      <c r="E409" s="272" t="s">
        <v>5133</v>
      </c>
      <c r="F409" s="272" t="s">
        <v>186</v>
      </c>
      <c r="G409" s="273" t="s">
        <v>4399</v>
      </c>
      <c r="H409" s="273" t="s">
        <v>4400</v>
      </c>
      <c r="I409" s="273" t="s">
        <v>202</v>
      </c>
      <c r="J409" s="290"/>
      <c r="K409" s="290"/>
    </row>
    <row r="410" spans="1:11" x14ac:dyDescent="0.35">
      <c r="A410" s="290">
        <v>409</v>
      </c>
      <c r="B410" s="290" t="s">
        <v>5134</v>
      </c>
      <c r="C410" s="273" t="s">
        <v>5120</v>
      </c>
      <c r="D410" s="273" t="s">
        <v>63</v>
      </c>
      <c r="E410" s="272" t="s">
        <v>5135</v>
      </c>
      <c r="F410" s="272" t="s">
        <v>186</v>
      </c>
      <c r="G410" s="273" t="s">
        <v>4399</v>
      </c>
      <c r="H410" s="273" t="s">
        <v>4400</v>
      </c>
      <c r="I410" s="273" t="s">
        <v>202</v>
      </c>
      <c r="J410" s="290"/>
      <c r="K410" s="290"/>
    </row>
    <row r="411" spans="1:11" x14ac:dyDescent="0.35">
      <c r="A411" s="290">
        <v>410</v>
      </c>
      <c r="B411" s="290" t="s">
        <v>5139</v>
      </c>
      <c r="C411" s="273" t="s">
        <v>5120</v>
      </c>
      <c r="D411" s="273" t="s">
        <v>63</v>
      </c>
      <c r="E411" s="272" t="s">
        <v>5140</v>
      </c>
      <c r="F411" s="272" t="s">
        <v>186</v>
      </c>
      <c r="G411" s="273" t="s">
        <v>4399</v>
      </c>
      <c r="H411" s="273" t="s">
        <v>4400</v>
      </c>
      <c r="I411" s="273" t="s">
        <v>202</v>
      </c>
      <c r="J411" s="290"/>
      <c r="K411" s="290"/>
    </row>
    <row r="412" spans="1:11" x14ac:dyDescent="0.35">
      <c r="A412" s="290">
        <v>411</v>
      </c>
      <c r="B412" s="290" t="s">
        <v>5141</v>
      </c>
      <c r="C412" s="273" t="s">
        <v>5120</v>
      </c>
      <c r="D412" s="273" t="s">
        <v>63</v>
      </c>
      <c r="E412" s="272" t="s">
        <v>5142</v>
      </c>
      <c r="F412" s="272" t="s">
        <v>186</v>
      </c>
      <c r="G412" s="273" t="s">
        <v>4399</v>
      </c>
      <c r="H412" s="273" t="s">
        <v>4400</v>
      </c>
      <c r="I412" s="273" t="s">
        <v>202</v>
      </c>
      <c r="J412" s="290"/>
      <c r="K412" s="290"/>
    </row>
    <row r="413" spans="1:11" x14ac:dyDescent="0.35">
      <c r="A413" s="290">
        <v>412</v>
      </c>
      <c r="B413" s="290" t="s">
        <v>5143</v>
      </c>
      <c r="C413" s="273" t="s">
        <v>5120</v>
      </c>
      <c r="D413" s="273" t="s">
        <v>63</v>
      </c>
      <c r="E413" s="272" t="s">
        <v>5144</v>
      </c>
      <c r="F413" s="272" t="s">
        <v>186</v>
      </c>
      <c r="G413" s="273" t="s">
        <v>4399</v>
      </c>
      <c r="H413" s="273" t="s">
        <v>4400</v>
      </c>
      <c r="I413" s="273" t="s">
        <v>202</v>
      </c>
      <c r="J413" s="290"/>
      <c r="K413" s="290"/>
    </row>
    <row r="414" spans="1:11" x14ac:dyDescent="0.35">
      <c r="A414" s="290">
        <v>413</v>
      </c>
      <c r="B414" s="290" t="s">
        <v>5145</v>
      </c>
      <c r="C414" s="273" t="s">
        <v>4580</v>
      </c>
      <c r="D414" s="273" t="s">
        <v>63</v>
      </c>
      <c r="E414" s="272" t="s">
        <v>5146</v>
      </c>
      <c r="F414" s="272" t="s">
        <v>186</v>
      </c>
      <c r="G414" s="273" t="s">
        <v>2208</v>
      </c>
      <c r="H414" s="273" t="s">
        <v>4394</v>
      </c>
      <c r="I414" s="273" t="s">
        <v>202</v>
      </c>
      <c r="J414" s="290"/>
      <c r="K414" s="290"/>
    </row>
    <row r="415" spans="1:11" x14ac:dyDescent="0.35">
      <c r="A415" s="290">
        <v>414</v>
      </c>
      <c r="B415" s="290" t="s">
        <v>5147</v>
      </c>
      <c r="C415" s="273" t="s">
        <v>4580</v>
      </c>
      <c r="D415" s="273" t="s">
        <v>63</v>
      </c>
      <c r="E415" s="272" t="s">
        <v>5148</v>
      </c>
      <c r="F415" s="272" t="s">
        <v>186</v>
      </c>
      <c r="G415" s="273" t="s">
        <v>2208</v>
      </c>
      <c r="H415" s="273" t="s">
        <v>4394</v>
      </c>
      <c r="I415" s="273" t="s">
        <v>202</v>
      </c>
      <c r="J415" s="290"/>
      <c r="K415" s="290"/>
    </row>
    <row r="416" spans="1:11" x14ac:dyDescent="0.35">
      <c r="A416" s="290">
        <v>415</v>
      </c>
      <c r="B416" s="290" t="s">
        <v>5149</v>
      </c>
      <c r="C416" s="273" t="s">
        <v>4580</v>
      </c>
      <c r="D416" s="273" t="s">
        <v>63</v>
      </c>
      <c r="E416" s="272" t="s">
        <v>5150</v>
      </c>
      <c r="F416" s="272" t="s">
        <v>186</v>
      </c>
      <c r="G416" s="273" t="s">
        <v>2208</v>
      </c>
      <c r="H416" s="273" t="s">
        <v>4394</v>
      </c>
      <c r="I416" s="273" t="s">
        <v>202</v>
      </c>
      <c r="J416" s="290"/>
      <c r="K416" s="290"/>
    </row>
    <row r="417" spans="1:11" x14ac:dyDescent="0.35">
      <c r="A417" s="290">
        <v>416</v>
      </c>
      <c r="B417" s="290" t="s">
        <v>5151</v>
      </c>
      <c r="C417" s="273" t="s">
        <v>4580</v>
      </c>
      <c r="D417" s="273" t="s">
        <v>63</v>
      </c>
      <c r="E417" s="272" t="s">
        <v>5152</v>
      </c>
      <c r="F417" s="272" t="s">
        <v>186</v>
      </c>
      <c r="G417" s="273" t="s">
        <v>2208</v>
      </c>
      <c r="H417" s="273" t="s">
        <v>4394</v>
      </c>
      <c r="I417" s="273" t="s">
        <v>202</v>
      </c>
      <c r="J417" s="290"/>
      <c r="K417" s="290"/>
    </row>
    <row r="418" spans="1:11" x14ac:dyDescent="0.35">
      <c r="A418" s="290">
        <v>417</v>
      </c>
      <c r="B418" s="290" t="s">
        <v>5153</v>
      </c>
      <c r="C418" s="273" t="s">
        <v>4580</v>
      </c>
      <c r="D418" s="273" t="s">
        <v>63</v>
      </c>
      <c r="E418" s="272" t="s">
        <v>5154</v>
      </c>
      <c r="F418" s="272" t="s">
        <v>186</v>
      </c>
      <c r="G418" s="273" t="s">
        <v>2208</v>
      </c>
      <c r="H418" s="273" t="s">
        <v>4394</v>
      </c>
      <c r="I418" s="273" t="s">
        <v>202</v>
      </c>
      <c r="J418" s="290"/>
      <c r="K418" s="290"/>
    </row>
    <row r="419" spans="1:11" x14ac:dyDescent="0.35">
      <c r="A419" s="290">
        <v>418</v>
      </c>
      <c r="B419" s="290" t="s">
        <v>5155</v>
      </c>
      <c r="C419" s="273" t="s">
        <v>4580</v>
      </c>
      <c r="D419" s="273" t="s">
        <v>63</v>
      </c>
      <c r="E419" s="272" t="s">
        <v>5156</v>
      </c>
      <c r="F419" s="272" t="s">
        <v>186</v>
      </c>
      <c r="G419" s="273" t="s">
        <v>2208</v>
      </c>
      <c r="H419" s="273" t="s">
        <v>4394</v>
      </c>
      <c r="I419" s="273" t="s">
        <v>202</v>
      </c>
      <c r="J419" s="290"/>
      <c r="K419" s="290"/>
    </row>
    <row r="420" spans="1:11" x14ac:dyDescent="0.35">
      <c r="A420" s="290">
        <v>419</v>
      </c>
      <c r="B420" s="290" t="s">
        <v>5157</v>
      </c>
      <c r="C420" s="273" t="s">
        <v>4580</v>
      </c>
      <c r="D420" s="273" t="s">
        <v>63</v>
      </c>
      <c r="E420" s="272" t="s">
        <v>5158</v>
      </c>
      <c r="F420" s="272" t="s">
        <v>186</v>
      </c>
      <c r="G420" s="273" t="s">
        <v>2208</v>
      </c>
      <c r="H420" s="273" t="s">
        <v>4394</v>
      </c>
      <c r="I420" s="273" t="s">
        <v>202</v>
      </c>
      <c r="J420" s="290"/>
      <c r="K420" s="290"/>
    </row>
    <row r="421" spans="1:11" x14ac:dyDescent="0.35">
      <c r="A421" s="290">
        <v>420</v>
      </c>
      <c r="B421" s="290" t="s">
        <v>5161</v>
      </c>
      <c r="C421" s="273" t="s">
        <v>4580</v>
      </c>
      <c r="D421" s="273" t="s">
        <v>63</v>
      </c>
      <c r="E421" s="272" t="s">
        <v>5162</v>
      </c>
      <c r="F421" s="272" t="s">
        <v>186</v>
      </c>
      <c r="G421" s="273" t="s">
        <v>2208</v>
      </c>
      <c r="H421" s="273" t="s">
        <v>4394</v>
      </c>
      <c r="I421" s="273" t="s">
        <v>202</v>
      </c>
      <c r="J421" s="290"/>
      <c r="K421" s="290"/>
    </row>
    <row r="422" spans="1:11" x14ac:dyDescent="0.35">
      <c r="A422" s="290">
        <v>421</v>
      </c>
      <c r="B422" s="290" t="s">
        <v>5163</v>
      </c>
      <c r="C422" s="273" t="s">
        <v>4580</v>
      </c>
      <c r="D422" s="273" t="s">
        <v>65</v>
      </c>
      <c r="E422" s="272" t="s">
        <v>5164</v>
      </c>
      <c r="F422" s="272" t="s">
        <v>186</v>
      </c>
      <c r="G422" s="273" t="s">
        <v>65</v>
      </c>
      <c r="H422" s="273" t="s">
        <v>3395</v>
      </c>
      <c r="I422" s="273" t="s">
        <v>202</v>
      </c>
      <c r="J422" s="290"/>
      <c r="K422" s="290"/>
    </row>
    <row r="423" spans="1:11" x14ac:dyDescent="0.35">
      <c r="A423" s="290">
        <v>422</v>
      </c>
      <c r="B423" s="290" t="s">
        <v>5165</v>
      </c>
      <c r="C423" s="273" t="s">
        <v>4580</v>
      </c>
      <c r="D423" s="273" t="s">
        <v>65</v>
      </c>
      <c r="E423" s="272" t="s">
        <v>5166</v>
      </c>
      <c r="F423" s="272" t="s">
        <v>186</v>
      </c>
      <c r="G423" s="273" t="s">
        <v>65</v>
      </c>
      <c r="H423" s="273" t="s">
        <v>3395</v>
      </c>
      <c r="I423" s="273" t="s">
        <v>202</v>
      </c>
      <c r="J423" s="290"/>
      <c r="K423" s="290"/>
    </row>
    <row r="424" spans="1:11" x14ac:dyDescent="0.35">
      <c r="A424" s="290">
        <v>423</v>
      </c>
      <c r="B424" s="290" t="s">
        <v>5167</v>
      </c>
      <c r="C424" s="273" t="s">
        <v>4580</v>
      </c>
      <c r="D424" s="273" t="s">
        <v>65</v>
      </c>
      <c r="E424" s="272" t="s">
        <v>5168</v>
      </c>
      <c r="F424" s="272" t="s">
        <v>186</v>
      </c>
      <c r="G424" s="273" t="s">
        <v>65</v>
      </c>
      <c r="H424" s="273" t="s">
        <v>3395</v>
      </c>
      <c r="I424" s="273" t="s">
        <v>202</v>
      </c>
      <c r="J424" s="290"/>
      <c r="K424" s="290"/>
    </row>
    <row r="425" spans="1:11" x14ac:dyDescent="0.35">
      <c r="A425" s="290">
        <v>424</v>
      </c>
      <c r="B425" s="290" t="s">
        <v>5169</v>
      </c>
      <c r="C425" s="273" t="s">
        <v>4580</v>
      </c>
      <c r="D425" s="273" t="s">
        <v>65</v>
      </c>
      <c r="E425" s="272" t="s">
        <v>5170</v>
      </c>
      <c r="F425" s="272" t="s">
        <v>186</v>
      </c>
      <c r="G425" s="273" t="s">
        <v>65</v>
      </c>
      <c r="H425" s="273" t="s">
        <v>3395</v>
      </c>
      <c r="I425" s="273" t="s">
        <v>202</v>
      </c>
      <c r="J425" s="290"/>
      <c r="K425" s="290"/>
    </row>
    <row r="426" spans="1:11" x14ac:dyDescent="0.35">
      <c r="A426" s="290">
        <v>425</v>
      </c>
      <c r="B426" s="290" t="s">
        <v>5171</v>
      </c>
      <c r="C426" s="273" t="s">
        <v>35</v>
      </c>
      <c r="D426" s="273" t="s">
        <v>65</v>
      </c>
      <c r="E426" s="272" t="s">
        <v>5172</v>
      </c>
      <c r="F426" s="272" t="s">
        <v>186</v>
      </c>
      <c r="G426" s="273" t="s">
        <v>65</v>
      </c>
      <c r="H426" s="273" t="s">
        <v>3395</v>
      </c>
      <c r="I426" s="273" t="s">
        <v>202</v>
      </c>
      <c r="J426" s="290"/>
      <c r="K426" s="290"/>
    </row>
    <row r="427" spans="1:11" x14ac:dyDescent="0.35">
      <c r="A427" s="290">
        <v>426</v>
      </c>
      <c r="B427" s="290" t="s">
        <v>5173</v>
      </c>
      <c r="C427" s="273" t="s">
        <v>35</v>
      </c>
      <c r="D427" s="273" t="s">
        <v>65</v>
      </c>
      <c r="E427" s="272" t="s">
        <v>5174</v>
      </c>
      <c r="F427" s="272" t="s">
        <v>186</v>
      </c>
      <c r="G427" s="273" t="s">
        <v>65</v>
      </c>
      <c r="H427" s="273" t="s">
        <v>3395</v>
      </c>
      <c r="I427" s="273" t="s">
        <v>202</v>
      </c>
      <c r="J427" s="290"/>
      <c r="K427" s="290"/>
    </row>
    <row r="428" spans="1:11" x14ac:dyDescent="0.35">
      <c r="A428" s="290">
        <v>427</v>
      </c>
      <c r="B428" s="290" t="s">
        <v>5175</v>
      </c>
      <c r="C428" s="273" t="s">
        <v>35</v>
      </c>
      <c r="D428" s="273" t="s">
        <v>65</v>
      </c>
      <c r="E428" s="272" t="s">
        <v>5176</v>
      </c>
      <c r="F428" s="272" t="s">
        <v>186</v>
      </c>
      <c r="G428" s="273" t="s">
        <v>65</v>
      </c>
      <c r="H428" s="273" t="s">
        <v>3395</v>
      </c>
      <c r="I428" s="273" t="s">
        <v>202</v>
      </c>
      <c r="J428" s="290"/>
      <c r="K428" s="290"/>
    </row>
    <row r="429" spans="1:11" x14ac:dyDescent="0.35">
      <c r="A429" s="290">
        <v>428</v>
      </c>
      <c r="B429" s="290" t="s">
        <v>5177</v>
      </c>
      <c r="C429" s="273" t="s">
        <v>35</v>
      </c>
      <c r="D429" s="273" t="s">
        <v>65</v>
      </c>
      <c r="E429" s="272" t="s">
        <v>5178</v>
      </c>
      <c r="F429" s="272" t="s">
        <v>186</v>
      </c>
      <c r="G429" s="273" t="s">
        <v>65</v>
      </c>
      <c r="H429" s="273" t="s">
        <v>3395</v>
      </c>
      <c r="I429" s="273" t="s">
        <v>202</v>
      </c>
      <c r="J429" s="290"/>
      <c r="K429" s="290"/>
    </row>
    <row r="430" spans="1:11" x14ac:dyDescent="0.35">
      <c r="A430" s="290">
        <v>429</v>
      </c>
      <c r="B430" s="290" t="s">
        <v>5179</v>
      </c>
      <c r="C430" s="273" t="s">
        <v>35</v>
      </c>
      <c r="D430" s="273" t="s">
        <v>65</v>
      </c>
      <c r="E430" s="272" t="s">
        <v>5180</v>
      </c>
      <c r="F430" s="272" t="s">
        <v>186</v>
      </c>
      <c r="G430" s="273" t="s">
        <v>65</v>
      </c>
      <c r="H430" s="273" t="s">
        <v>2916</v>
      </c>
      <c r="I430" s="273" t="s">
        <v>202</v>
      </c>
      <c r="J430" s="290"/>
      <c r="K430" s="290"/>
    </row>
    <row r="431" spans="1:11" x14ac:dyDescent="0.35">
      <c r="A431" s="290">
        <v>430</v>
      </c>
      <c r="B431" s="290" t="s">
        <v>5183</v>
      </c>
      <c r="C431" s="273" t="s">
        <v>35</v>
      </c>
      <c r="D431" s="273" t="s">
        <v>65</v>
      </c>
      <c r="E431" s="272" t="s">
        <v>5184</v>
      </c>
      <c r="F431" s="272" t="s">
        <v>186</v>
      </c>
      <c r="G431" s="273" t="s">
        <v>65</v>
      </c>
      <c r="H431" s="273" t="s">
        <v>2916</v>
      </c>
      <c r="I431" s="273" t="s">
        <v>202</v>
      </c>
      <c r="J431" s="290"/>
      <c r="K431" s="290"/>
    </row>
    <row r="432" spans="1:11" x14ac:dyDescent="0.35">
      <c r="A432" s="290">
        <v>431</v>
      </c>
      <c r="B432" s="290" t="s">
        <v>5185</v>
      </c>
      <c r="C432" s="273" t="s">
        <v>35</v>
      </c>
      <c r="D432" s="273" t="s">
        <v>65</v>
      </c>
      <c r="E432" s="272" t="s">
        <v>5186</v>
      </c>
      <c r="F432" s="272" t="s">
        <v>186</v>
      </c>
      <c r="G432" s="273" t="s">
        <v>65</v>
      </c>
      <c r="H432" s="273" t="s">
        <v>2916</v>
      </c>
      <c r="I432" s="273" t="s">
        <v>202</v>
      </c>
      <c r="J432" s="290"/>
      <c r="K432" s="290"/>
    </row>
    <row r="433" spans="1:11" x14ac:dyDescent="0.35">
      <c r="A433" s="290">
        <v>432</v>
      </c>
      <c r="B433" s="290" t="s">
        <v>5187</v>
      </c>
      <c r="C433" s="273" t="s">
        <v>35</v>
      </c>
      <c r="D433" s="273" t="s">
        <v>65</v>
      </c>
      <c r="E433" s="272" t="s">
        <v>5188</v>
      </c>
      <c r="F433" s="272" t="s">
        <v>186</v>
      </c>
      <c r="G433" s="273" t="s">
        <v>65</v>
      </c>
      <c r="H433" s="273" t="s">
        <v>2916</v>
      </c>
      <c r="I433" s="273" t="s">
        <v>202</v>
      </c>
      <c r="J433" s="290"/>
      <c r="K433" s="290"/>
    </row>
    <row r="434" spans="1:11" x14ac:dyDescent="0.35">
      <c r="A434" s="290">
        <v>433</v>
      </c>
      <c r="B434" s="290" t="s">
        <v>5189</v>
      </c>
      <c r="C434" s="273" t="s">
        <v>35</v>
      </c>
      <c r="D434" s="273" t="s">
        <v>65</v>
      </c>
      <c r="E434" s="272" t="s">
        <v>5190</v>
      </c>
      <c r="F434" s="272" t="s">
        <v>186</v>
      </c>
      <c r="G434" s="273" t="s">
        <v>65</v>
      </c>
      <c r="H434" s="273" t="s">
        <v>2916</v>
      </c>
      <c r="I434" s="273" t="s">
        <v>202</v>
      </c>
      <c r="J434" s="290"/>
      <c r="K434" s="290"/>
    </row>
    <row r="435" spans="1:11" x14ac:dyDescent="0.35">
      <c r="A435" s="290">
        <v>434</v>
      </c>
      <c r="B435" s="290" t="s">
        <v>5191</v>
      </c>
      <c r="C435" s="273" t="s">
        <v>35</v>
      </c>
      <c r="D435" s="273" t="s">
        <v>65</v>
      </c>
      <c r="E435" s="272" t="s">
        <v>5192</v>
      </c>
      <c r="F435" s="272" t="s">
        <v>186</v>
      </c>
      <c r="G435" s="273" t="s">
        <v>65</v>
      </c>
      <c r="H435" s="273" t="s">
        <v>2916</v>
      </c>
      <c r="I435" s="273" t="s">
        <v>202</v>
      </c>
      <c r="J435" s="290"/>
      <c r="K435" s="290"/>
    </row>
    <row r="436" spans="1:11" x14ac:dyDescent="0.35">
      <c r="A436" s="290">
        <v>435</v>
      </c>
      <c r="B436" s="290" t="s">
        <v>5193</v>
      </c>
      <c r="C436" s="273" t="s">
        <v>35</v>
      </c>
      <c r="D436" s="273" t="s">
        <v>65</v>
      </c>
      <c r="E436" s="272" t="s">
        <v>5194</v>
      </c>
      <c r="F436" s="272" t="s">
        <v>186</v>
      </c>
      <c r="G436" s="273" t="s">
        <v>65</v>
      </c>
      <c r="H436" s="273" t="s">
        <v>2916</v>
      </c>
      <c r="I436" s="273" t="s">
        <v>202</v>
      </c>
      <c r="J436" s="290"/>
      <c r="K436" s="290"/>
    </row>
    <row r="437" spans="1:11" x14ac:dyDescent="0.35">
      <c r="A437" s="290">
        <v>436</v>
      </c>
      <c r="B437" s="290" t="s">
        <v>5195</v>
      </c>
      <c r="C437" s="273" t="s">
        <v>35</v>
      </c>
      <c r="D437" s="273" t="s">
        <v>65</v>
      </c>
      <c r="E437" s="272" t="s">
        <v>5196</v>
      </c>
      <c r="F437" s="272" t="s">
        <v>186</v>
      </c>
      <c r="G437" s="273" t="s">
        <v>65</v>
      </c>
      <c r="H437" s="273" t="s">
        <v>2916</v>
      </c>
      <c r="I437" s="273" t="s">
        <v>202</v>
      </c>
      <c r="J437" s="290"/>
      <c r="K437" s="290"/>
    </row>
    <row r="438" spans="1:11" x14ac:dyDescent="0.35">
      <c r="A438" s="290">
        <v>437</v>
      </c>
      <c r="B438" s="290" t="s">
        <v>5197</v>
      </c>
      <c r="C438" s="273" t="s">
        <v>35</v>
      </c>
      <c r="D438" s="273" t="s">
        <v>81</v>
      </c>
      <c r="E438" s="272" t="s">
        <v>5198</v>
      </c>
      <c r="F438" s="272" t="s">
        <v>186</v>
      </c>
      <c r="G438" s="273" t="s">
        <v>81</v>
      </c>
      <c r="H438" s="273" t="s">
        <v>81</v>
      </c>
      <c r="I438" s="273" t="s">
        <v>202</v>
      </c>
      <c r="J438" s="290"/>
      <c r="K438" s="290"/>
    </row>
    <row r="439" spans="1:11" x14ac:dyDescent="0.35">
      <c r="A439" s="290">
        <v>438</v>
      </c>
      <c r="B439" s="290" t="s">
        <v>5199</v>
      </c>
      <c r="C439" s="273" t="s">
        <v>35</v>
      </c>
      <c r="D439" s="273" t="s">
        <v>81</v>
      </c>
      <c r="E439" s="272" t="s">
        <v>5200</v>
      </c>
      <c r="F439" s="272" t="s">
        <v>186</v>
      </c>
      <c r="G439" s="273" t="s">
        <v>81</v>
      </c>
      <c r="H439" s="273" t="s">
        <v>81</v>
      </c>
      <c r="I439" s="273" t="s">
        <v>202</v>
      </c>
      <c r="J439" s="290"/>
      <c r="K439" s="290"/>
    </row>
    <row r="440" spans="1:11" x14ac:dyDescent="0.35">
      <c r="A440" s="290">
        <v>439</v>
      </c>
      <c r="B440" s="290" t="s">
        <v>5201</v>
      </c>
      <c r="C440" s="273" t="s">
        <v>35</v>
      </c>
      <c r="D440" s="273" t="s">
        <v>81</v>
      </c>
      <c r="E440" s="272" t="s">
        <v>5202</v>
      </c>
      <c r="F440" s="272" t="s">
        <v>186</v>
      </c>
      <c r="G440" s="273" t="s">
        <v>81</v>
      </c>
      <c r="H440" s="273" t="s">
        <v>81</v>
      </c>
      <c r="I440" s="273" t="s">
        <v>202</v>
      </c>
      <c r="J440" s="290"/>
      <c r="K440" s="290"/>
    </row>
    <row r="441" spans="1:11" x14ac:dyDescent="0.35">
      <c r="A441" s="290">
        <v>440</v>
      </c>
      <c r="B441" s="290" t="s">
        <v>5205</v>
      </c>
      <c r="C441" s="273" t="s">
        <v>35</v>
      </c>
      <c r="D441" s="273" t="s">
        <v>81</v>
      </c>
      <c r="E441" s="272" t="s">
        <v>5206</v>
      </c>
      <c r="F441" s="272" t="s">
        <v>186</v>
      </c>
      <c r="G441" s="273" t="s">
        <v>81</v>
      </c>
      <c r="H441" s="273" t="s">
        <v>81</v>
      </c>
      <c r="I441" s="273" t="s">
        <v>202</v>
      </c>
      <c r="J441" s="290"/>
      <c r="K441" s="290"/>
    </row>
    <row r="442" spans="1:11" x14ac:dyDescent="0.35">
      <c r="A442" s="290">
        <v>441</v>
      </c>
      <c r="B442" s="290" t="s">
        <v>5207</v>
      </c>
      <c r="C442" s="273" t="s">
        <v>35</v>
      </c>
      <c r="D442" s="273" t="s">
        <v>65</v>
      </c>
      <c r="E442" s="272" t="s">
        <v>5208</v>
      </c>
      <c r="F442" s="272" t="s">
        <v>186</v>
      </c>
      <c r="G442" s="273" t="s">
        <v>65</v>
      </c>
      <c r="H442" s="273" t="s">
        <v>3395</v>
      </c>
      <c r="I442" s="273" t="s">
        <v>202</v>
      </c>
      <c r="J442" s="290"/>
      <c r="K442" s="290"/>
    </row>
    <row r="443" spans="1:11" x14ac:dyDescent="0.35">
      <c r="A443" s="290">
        <v>442</v>
      </c>
      <c r="B443" s="290" t="s">
        <v>5209</v>
      </c>
      <c r="C443" s="273" t="s">
        <v>35</v>
      </c>
      <c r="D443" s="273" t="s">
        <v>65</v>
      </c>
      <c r="E443" s="272" t="s">
        <v>5210</v>
      </c>
      <c r="F443" s="272" t="s">
        <v>186</v>
      </c>
      <c r="G443" s="273" t="s">
        <v>65</v>
      </c>
      <c r="H443" s="273" t="s">
        <v>3395</v>
      </c>
      <c r="I443" s="273" t="s">
        <v>202</v>
      </c>
      <c r="J443" s="290"/>
      <c r="K443" s="290"/>
    </row>
    <row r="444" spans="1:11" x14ac:dyDescent="0.35">
      <c r="A444" s="290">
        <v>443</v>
      </c>
      <c r="B444" s="290" t="s">
        <v>5211</v>
      </c>
      <c r="C444" s="273" t="s">
        <v>35</v>
      </c>
      <c r="D444" s="273" t="s">
        <v>65</v>
      </c>
      <c r="E444" s="272" t="s">
        <v>5212</v>
      </c>
      <c r="F444" s="272" t="s">
        <v>186</v>
      </c>
      <c r="G444" s="273" t="s">
        <v>65</v>
      </c>
      <c r="H444" s="273" t="s">
        <v>3395</v>
      </c>
      <c r="I444" s="273" t="s">
        <v>202</v>
      </c>
      <c r="J444" s="290"/>
      <c r="K444" s="290"/>
    </row>
    <row r="445" spans="1:11" x14ac:dyDescent="0.35">
      <c r="A445" s="290">
        <v>444</v>
      </c>
      <c r="B445" s="290" t="s">
        <v>5213</v>
      </c>
      <c r="C445" s="273" t="s">
        <v>35</v>
      </c>
      <c r="D445" s="273" t="s">
        <v>65</v>
      </c>
      <c r="E445" s="272" t="s">
        <v>5214</v>
      </c>
      <c r="F445" s="272" t="s">
        <v>186</v>
      </c>
      <c r="G445" s="273" t="s">
        <v>65</v>
      </c>
      <c r="H445" s="273" t="s">
        <v>3395</v>
      </c>
      <c r="I445" s="273" t="s">
        <v>202</v>
      </c>
      <c r="J445" s="290"/>
      <c r="K445" s="290"/>
    </row>
    <row r="446" spans="1:11" x14ac:dyDescent="0.35">
      <c r="A446" s="290">
        <v>445</v>
      </c>
      <c r="B446" s="290" t="s">
        <v>5215</v>
      </c>
      <c r="C446" s="273" t="s">
        <v>4540</v>
      </c>
      <c r="D446" s="273" t="s">
        <v>63</v>
      </c>
      <c r="E446" s="272" t="s">
        <v>5216</v>
      </c>
      <c r="F446" s="272" t="s">
        <v>186</v>
      </c>
      <c r="G446" s="273" t="s">
        <v>2208</v>
      </c>
      <c r="H446" s="273" t="s">
        <v>5217</v>
      </c>
      <c r="I446" s="273" t="s">
        <v>202</v>
      </c>
      <c r="J446" s="290"/>
      <c r="K446" s="290"/>
    </row>
    <row r="447" spans="1:11" x14ac:dyDescent="0.35">
      <c r="A447" s="290">
        <v>446</v>
      </c>
      <c r="B447" s="290" t="s">
        <v>5218</v>
      </c>
      <c r="C447" s="273" t="s">
        <v>4540</v>
      </c>
      <c r="D447" s="273" t="s">
        <v>63</v>
      </c>
      <c r="E447" s="272" t="s">
        <v>5219</v>
      </c>
      <c r="F447" s="272" t="s">
        <v>186</v>
      </c>
      <c r="G447" s="273" t="s">
        <v>2208</v>
      </c>
      <c r="H447" s="273" t="s">
        <v>5217</v>
      </c>
      <c r="I447" s="273" t="s">
        <v>202</v>
      </c>
      <c r="J447" s="290"/>
      <c r="K447" s="290"/>
    </row>
    <row r="448" spans="1:11" x14ac:dyDescent="0.35">
      <c r="A448" s="290">
        <v>447</v>
      </c>
      <c r="B448" s="290" t="s">
        <v>5220</v>
      </c>
      <c r="C448" s="273" t="s">
        <v>4540</v>
      </c>
      <c r="D448" s="273" t="s">
        <v>63</v>
      </c>
      <c r="E448" s="272" t="s">
        <v>5221</v>
      </c>
      <c r="F448" s="272" t="s">
        <v>186</v>
      </c>
      <c r="G448" s="273" t="s">
        <v>2208</v>
      </c>
      <c r="H448" s="273" t="s">
        <v>5217</v>
      </c>
      <c r="I448" s="273" t="s">
        <v>202</v>
      </c>
      <c r="J448" s="290"/>
      <c r="K448" s="290"/>
    </row>
    <row r="449" spans="1:11" x14ac:dyDescent="0.35">
      <c r="A449" s="290">
        <v>448</v>
      </c>
      <c r="B449" s="290" t="s">
        <v>5222</v>
      </c>
      <c r="C449" s="273" t="s">
        <v>822</v>
      </c>
      <c r="D449" s="273" t="s">
        <v>62</v>
      </c>
      <c r="E449" s="272" t="s">
        <v>5223</v>
      </c>
      <c r="F449" s="272" t="s">
        <v>186</v>
      </c>
      <c r="G449" s="273" t="s">
        <v>62</v>
      </c>
      <c r="H449" s="273" t="s">
        <v>5224</v>
      </c>
      <c r="I449" s="273" t="s">
        <v>824</v>
      </c>
      <c r="J449" s="290"/>
      <c r="K449" s="290"/>
    </row>
    <row r="450" spans="1:11" x14ac:dyDescent="0.35">
      <c r="A450" s="290">
        <v>449</v>
      </c>
      <c r="B450" s="290" t="s">
        <v>5225</v>
      </c>
      <c r="C450" s="273" t="s">
        <v>822</v>
      </c>
      <c r="D450" s="273" t="s">
        <v>62</v>
      </c>
      <c r="E450" s="272" t="s">
        <v>5226</v>
      </c>
      <c r="F450" s="272" t="s">
        <v>186</v>
      </c>
      <c r="G450" s="273" t="s">
        <v>62</v>
      </c>
      <c r="H450" s="273" t="s">
        <v>5224</v>
      </c>
      <c r="I450" s="273" t="s">
        <v>824</v>
      </c>
      <c r="J450" s="290"/>
      <c r="K450" s="290"/>
    </row>
    <row r="451" spans="1:11" x14ac:dyDescent="0.35">
      <c r="A451" s="290">
        <v>450</v>
      </c>
      <c r="B451" s="290" t="s">
        <v>5229</v>
      </c>
      <c r="C451" s="273" t="s">
        <v>822</v>
      </c>
      <c r="D451" s="273" t="s">
        <v>65</v>
      </c>
      <c r="E451" s="272" t="s">
        <v>5230</v>
      </c>
      <c r="F451" s="272" t="s">
        <v>186</v>
      </c>
      <c r="G451" s="273" t="s">
        <v>65</v>
      </c>
      <c r="H451" s="273" t="s">
        <v>3395</v>
      </c>
      <c r="I451" s="273" t="s">
        <v>202</v>
      </c>
      <c r="J451" s="290"/>
      <c r="K451" s="290"/>
    </row>
    <row r="452" spans="1:11" x14ac:dyDescent="0.35">
      <c r="A452" s="290">
        <v>451</v>
      </c>
      <c r="B452" s="290" t="s">
        <v>5231</v>
      </c>
      <c r="C452" s="273" t="s">
        <v>822</v>
      </c>
      <c r="D452" s="273" t="s">
        <v>65</v>
      </c>
      <c r="E452" s="272" t="s">
        <v>5232</v>
      </c>
      <c r="F452" s="272" t="s">
        <v>186</v>
      </c>
      <c r="G452" s="273" t="s">
        <v>65</v>
      </c>
      <c r="H452" s="273" t="s">
        <v>3395</v>
      </c>
      <c r="I452" s="273" t="s">
        <v>202</v>
      </c>
      <c r="J452" s="290"/>
      <c r="K452" s="290"/>
    </row>
    <row r="453" spans="1:11" x14ac:dyDescent="0.35">
      <c r="A453" s="290">
        <v>452</v>
      </c>
      <c r="B453" s="290" t="s">
        <v>5233</v>
      </c>
      <c r="C453" s="273" t="s">
        <v>822</v>
      </c>
      <c r="D453" s="273" t="s">
        <v>65</v>
      </c>
      <c r="E453" s="272" t="s">
        <v>5234</v>
      </c>
      <c r="F453" s="272" t="s">
        <v>186</v>
      </c>
      <c r="G453" s="273" t="s">
        <v>65</v>
      </c>
      <c r="H453" s="273" t="s">
        <v>3395</v>
      </c>
      <c r="I453" s="273" t="s">
        <v>202</v>
      </c>
      <c r="J453" s="290"/>
      <c r="K453" s="290"/>
    </row>
    <row r="454" spans="1:11" x14ac:dyDescent="0.35">
      <c r="A454" s="290">
        <v>453</v>
      </c>
      <c r="B454" s="290" t="s">
        <v>5236</v>
      </c>
      <c r="C454" s="273" t="s">
        <v>822</v>
      </c>
      <c r="D454" s="273" t="s">
        <v>65</v>
      </c>
      <c r="E454" s="272" t="s">
        <v>5237</v>
      </c>
      <c r="F454" s="272" t="s">
        <v>186</v>
      </c>
      <c r="G454" s="273" t="s">
        <v>65</v>
      </c>
      <c r="H454" s="273" t="s">
        <v>3395</v>
      </c>
      <c r="I454" s="273" t="s">
        <v>202</v>
      </c>
      <c r="J454" s="290"/>
      <c r="K454" s="290"/>
    </row>
    <row r="455" spans="1:11" x14ac:dyDescent="0.35">
      <c r="A455" s="290">
        <v>454</v>
      </c>
      <c r="B455" s="290" t="s">
        <v>5238</v>
      </c>
      <c r="C455" s="273" t="s">
        <v>822</v>
      </c>
      <c r="D455" s="273" t="s">
        <v>65</v>
      </c>
      <c r="E455" s="272" t="s">
        <v>5239</v>
      </c>
      <c r="F455" s="272" t="s">
        <v>186</v>
      </c>
      <c r="G455" s="273" t="s">
        <v>65</v>
      </c>
      <c r="H455" s="273" t="s">
        <v>3395</v>
      </c>
      <c r="I455" s="273" t="s">
        <v>202</v>
      </c>
      <c r="J455" s="290"/>
      <c r="K455" s="290"/>
    </row>
    <row r="456" spans="1:11" x14ac:dyDescent="0.35">
      <c r="A456" s="290">
        <v>455</v>
      </c>
      <c r="B456" s="290" t="s">
        <v>5240</v>
      </c>
      <c r="C456" s="273" t="s">
        <v>822</v>
      </c>
      <c r="D456" s="273" t="s">
        <v>65</v>
      </c>
      <c r="E456" s="272" t="s">
        <v>5241</v>
      </c>
      <c r="F456" s="272" t="s">
        <v>186</v>
      </c>
      <c r="G456" s="273" t="s">
        <v>65</v>
      </c>
      <c r="H456" s="273" t="s">
        <v>3395</v>
      </c>
      <c r="I456" s="273" t="s">
        <v>202</v>
      </c>
      <c r="J456" s="290"/>
      <c r="K456" s="290"/>
    </row>
    <row r="457" spans="1:11" x14ac:dyDescent="0.35">
      <c r="A457" s="290">
        <v>456</v>
      </c>
      <c r="B457" s="290" t="s">
        <v>5242</v>
      </c>
      <c r="C457" s="273" t="s">
        <v>822</v>
      </c>
      <c r="D457" s="273" t="s">
        <v>65</v>
      </c>
      <c r="E457" s="272" t="s">
        <v>5243</v>
      </c>
      <c r="F457" s="272" t="s">
        <v>186</v>
      </c>
      <c r="G457" s="273" t="s">
        <v>65</v>
      </c>
      <c r="H457" s="273" t="s">
        <v>3395</v>
      </c>
      <c r="I457" s="273" t="s">
        <v>202</v>
      </c>
      <c r="J457" s="290"/>
      <c r="K457" s="290"/>
    </row>
    <row r="458" spans="1:11" x14ac:dyDescent="0.35">
      <c r="A458" s="290">
        <v>457</v>
      </c>
      <c r="B458" s="290" t="s">
        <v>5244</v>
      </c>
      <c r="C458" s="273" t="s">
        <v>822</v>
      </c>
      <c r="D458" s="273" t="s">
        <v>65</v>
      </c>
      <c r="E458" s="272" t="s">
        <v>5245</v>
      </c>
      <c r="F458" s="272" t="s">
        <v>186</v>
      </c>
      <c r="G458" s="273" t="s">
        <v>65</v>
      </c>
      <c r="H458" s="273" t="s">
        <v>3395</v>
      </c>
      <c r="I458" s="273" t="s">
        <v>202</v>
      </c>
      <c r="J458" s="290"/>
      <c r="K458" s="290"/>
    </row>
    <row r="459" spans="1:11" x14ac:dyDescent="0.35">
      <c r="A459" s="290">
        <v>458</v>
      </c>
      <c r="B459" s="290" t="s">
        <v>5246</v>
      </c>
      <c r="C459" s="273" t="s">
        <v>822</v>
      </c>
      <c r="D459" s="273" t="s">
        <v>65</v>
      </c>
      <c r="E459" s="272" t="s">
        <v>5247</v>
      </c>
      <c r="F459" s="272" t="s">
        <v>186</v>
      </c>
      <c r="G459" s="273" t="s">
        <v>65</v>
      </c>
      <c r="H459" s="273" t="s">
        <v>3395</v>
      </c>
      <c r="I459" s="273" t="s">
        <v>202</v>
      </c>
      <c r="J459" s="290"/>
      <c r="K459" s="290"/>
    </row>
    <row r="460" spans="1:11" x14ac:dyDescent="0.35">
      <c r="A460" s="290">
        <v>459</v>
      </c>
      <c r="B460" s="290" t="s">
        <v>5248</v>
      </c>
      <c r="C460" s="273" t="s">
        <v>822</v>
      </c>
      <c r="D460" s="273" t="s">
        <v>65</v>
      </c>
      <c r="E460" s="272" t="s">
        <v>5249</v>
      </c>
      <c r="F460" s="272" t="s">
        <v>186</v>
      </c>
      <c r="G460" s="273" t="s">
        <v>65</v>
      </c>
      <c r="H460" s="273" t="s">
        <v>3395</v>
      </c>
      <c r="I460" s="273" t="s">
        <v>202</v>
      </c>
      <c r="J460" s="290"/>
      <c r="K460" s="290"/>
    </row>
    <row r="461" spans="1:11" x14ac:dyDescent="0.35">
      <c r="A461" s="290">
        <v>460</v>
      </c>
      <c r="B461" s="290" t="s">
        <v>5252</v>
      </c>
      <c r="C461" s="273" t="s">
        <v>822</v>
      </c>
      <c r="D461" s="273" t="s">
        <v>65</v>
      </c>
      <c r="E461" s="272" t="s">
        <v>5253</v>
      </c>
      <c r="F461" s="272" t="s">
        <v>186</v>
      </c>
      <c r="G461" s="273" t="s">
        <v>65</v>
      </c>
      <c r="H461" s="273" t="s">
        <v>3395</v>
      </c>
      <c r="I461" s="273" t="s">
        <v>202</v>
      </c>
      <c r="J461" s="290"/>
      <c r="K461" s="290"/>
    </row>
    <row r="462" spans="1:11" x14ac:dyDescent="0.35">
      <c r="A462" s="290">
        <v>461</v>
      </c>
      <c r="B462" s="290" t="s">
        <v>5254</v>
      </c>
      <c r="C462" s="273" t="s">
        <v>822</v>
      </c>
      <c r="D462" s="273" t="s">
        <v>65</v>
      </c>
      <c r="E462" s="272" t="s">
        <v>5255</v>
      </c>
      <c r="F462" s="272" t="s">
        <v>186</v>
      </c>
      <c r="G462" s="273" t="s">
        <v>65</v>
      </c>
      <c r="H462" s="273" t="s">
        <v>3395</v>
      </c>
      <c r="I462" s="273" t="s">
        <v>202</v>
      </c>
      <c r="J462" s="290"/>
      <c r="K462" s="290"/>
    </row>
    <row r="463" spans="1:11" x14ac:dyDescent="0.35">
      <c r="A463" s="290">
        <v>462</v>
      </c>
      <c r="B463" s="290" t="s">
        <v>5256</v>
      </c>
      <c r="C463" s="273" t="s">
        <v>822</v>
      </c>
      <c r="D463" s="273" t="s">
        <v>65</v>
      </c>
      <c r="E463" s="272" t="s">
        <v>5257</v>
      </c>
      <c r="F463" s="272" t="s">
        <v>186</v>
      </c>
      <c r="G463" s="273" t="s">
        <v>65</v>
      </c>
      <c r="H463" s="273" t="s">
        <v>3395</v>
      </c>
      <c r="I463" s="273" t="s">
        <v>202</v>
      </c>
      <c r="J463" s="290"/>
      <c r="K463" s="290"/>
    </row>
    <row r="464" spans="1:11" x14ac:dyDescent="0.35">
      <c r="A464" s="290">
        <v>463</v>
      </c>
      <c r="B464" s="290" t="s">
        <v>5258</v>
      </c>
      <c r="C464" s="273" t="s">
        <v>822</v>
      </c>
      <c r="D464" s="273" t="s">
        <v>65</v>
      </c>
      <c r="E464" s="272" t="s">
        <v>5259</v>
      </c>
      <c r="F464" s="272" t="s">
        <v>186</v>
      </c>
      <c r="G464" s="273" t="s">
        <v>65</v>
      </c>
      <c r="H464" s="273" t="s">
        <v>3395</v>
      </c>
      <c r="I464" s="273" t="s">
        <v>202</v>
      </c>
      <c r="J464" s="290"/>
      <c r="K464" s="290"/>
    </row>
    <row r="465" spans="1:11" x14ac:dyDescent="0.35">
      <c r="A465" s="290">
        <v>464</v>
      </c>
      <c r="B465" s="290" t="s">
        <v>5260</v>
      </c>
      <c r="C465" s="273" t="s">
        <v>822</v>
      </c>
      <c r="D465" s="273" t="s">
        <v>65</v>
      </c>
      <c r="E465" s="272" t="s">
        <v>5261</v>
      </c>
      <c r="F465" s="272" t="s">
        <v>186</v>
      </c>
      <c r="G465" s="273" t="s">
        <v>65</v>
      </c>
      <c r="H465" s="273" t="s">
        <v>3395</v>
      </c>
      <c r="I465" s="273" t="s">
        <v>202</v>
      </c>
      <c r="J465" s="290"/>
      <c r="K465" s="290"/>
    </row>
    <row r="466" spans="1:11" x14ac:dyDescent="0.35">
      <c r="A466" s="290">
        <v>465</v>
      </c>
      <c r="B466" s="290" t="s">
        <v>5262</v>
      </c>
      <c r="C466" s="273" t="s">
        <v>822</v>
      </c>
      <c r="D466" s="273" t="s">
        <v>65</v>
      </c>
      <c r="E466" s="272" t="s">
        <v>5263</v>
      </c>
      <c r="F466" s="272" t="s">
        <v>186</v>
      </c>
      <c r="G466" s="273" t="s">
        <v>65</v>
      </c>
      <c r="H466" s="273" t="s">
        <v>3395</v>
      </c>
      <c r="I466" s="273" t="s">
        <v>202</v>
      </c>
      <c r="J466" s="290"/>
      <c r="K466" s="290"/>
    </row>
    <row r="467" spans="1:11" x14ac:dyDescent="0.35">
      <c r="A467" s="290">
        <v>466</v>
      </c>
      <c r="B467" s="290" t="s">
        <v>5264</v>
      </c>
      <c r="C467" s="273" t="s">
        <v>822</v>
      </c>
      <c r="D467" s="273" t="s">
        <v>65</v>
      </c>
      <c r="E467" s="272" t="s">
        <v>5265</v>
      </c>
      <c r="F467" s="272" t="s">
        <v>186</v>
      </c>
      <c r="G467" s="273" t="s">
        <v>65</v>
      </c>
      <c r="H467" s="273" t="s">
        <v>3395</v>
      </c>
      <c r="I467" s="273" t="s">
        <v>202</v>
      </c>
      <c r="J467" s="290"/>
      <c r="K467" s="290"/>
    </row>
    <row r="468" spans="1:11" x14ac:dyDescent="0.35">
      <c r="A468" s="290">
        <v>467</v>
      </c>
      <c r="B468" s="290" t="s">
        <v>5266</v>
      </c>
      <c r="C468" s="273" t="s">
        <v>822</v>
      </c>
      <c r="D468" s="273" t="s">
        <v>65</v>
      </c>
      <c r="E468" s="272" t="s">
        <v>5267</v>
      </c>
      <c r="F468" s="272" t="s">
        <v>186</v>
      </c>
      <c r="G468" s="273" t="s">
        <v>65</v>
      </c>
      <c r="H468" s="273" t="s">
        <v>3395</v>
      </c>
      <c r="I468" s="273" t="s">
        <v>202</v>
      </c>
      <c r="J468" s="290"/>
      <c r="K468" s="290"/>
    </row>
    <row r="469" spans="1:11" x14ac:dyDescent="0.35">
      <c r="A469" s="290">
        <v>468</v>
      </c>
      <c r="B469" s="290" t="s">
        <v>5268</v>
      </c>
      <c r="C469" s="273" t="s">
        <v>822</v>
      </c>
      <c r="D469" s="273" t="s">
        <v>65</v>
      </c>
      <c r="E469" s="272" t="s">
        <v>5269</v>
      </c>
      <c r="F469" s="272" t="s">
        <v>186</v>
      </c>
      <c r="G469" s="273" t="s">
        <v>65</v>
      </c>
      <c r="H469" s="273" t="s">
        <v>3395</v>
      </c>
      <c r="I469" s="273" t="s">
        <v>202</v>
      </c>
      <c r="J469" s="290"/>
      <c r="K469" s="290"/>
    </row>
    <row r="470" spans="1:11" x14ac:dyDescent="0.35">
      <c r="A470" s="290">
        <v>469</v>
      </c>
      <c r="B470" s="290" t="s">
        <v>5270</v>
      </c>
      <c r="C470" s="273" t="s">
        <v>822</v>
      </c>
      <c r="D470" s="273" t="s">
        <v>65</v>
      </c>
      <c r="E470" s="272" t="s">
        <v>5271</v>
      </c>
      <c r="F470" s="272" t="s">
        <v>186</v>
      </c>
      <c r="G470" s="273" t="s">
        <v>65</v>
      </c>
      <c r="H470" s="273" t="s">
        <v>3395</v>
      </c>
      <c r="I470" s="273" t="s">
        <v>202</v>
      </c>
      <c r="J470" s="290"/>
      <c r="K470" s="290"/>
    </row>
    <row r="471" spans="1:11" x14ac:dyDescent="0.35">
      <c r="A471" s="290">
        <v>470</v>
      </c>
      <c r="B471" s="290" t="s">
        <v>5274</v>
      </c>
      <c r="C471" s="273" t="s">
        <v>822</v>
      </c>
      <c r="D471" s="273" t="s">
        <v>65</v>
      </c>
      <c r="E471" s="272" t="s">
        <v>5275</v>
      </c>
      <c r="F471" s="272" t="s">
        <v>186</v>
      </c>
      <c r="G471" s="273" t="s">
        <v>65</v>
      </c>
      <c r="H471" s="273" t="s">
        <v>3395</v>
      </c>
      <c r="I471" s="273" t="s">
        <v>202</v>
      </c>
      <c r="J471" s="290"/>
      <c r="K471" s="290"/>
    </row>
    <row r="472" spans="1:11" x14ac:dyDescent="0.35">
      <c r="A472" s="290">
        <v>471</v>
      </c>
      <c r="B472" s="290" t="s">
        <v>5276</v>
      </c>
      <c r="C472" s="273" t="s">
        <v>822</v>
      </c>
      <c r="D472" s="273" t="s">
        <v>65</v>
      </c>
      <c r="E472" s="272" t="s">
        <v>5277</v>
      </c>
      <c r="F472" s="272" t="s">
        <v>186</v>
      </c>
      <c r="G472" s="273" t="s">
        <v>65</v>
      </c>
      <c r="H472" s="273" t="s">
        <v>3395</v>
      </c>
      <c r="I472" s="273" t="s">
        <v>202</v>
      </c>
      <c r="J472" s="290"/>
      <c r="K472" s="290"/>
    </row>
    <row r="473" spans="1:11" x14ac:dyDescent="0.35">
      <c r="A473" s="290">
        <v>472</v>
      </c>
      <c r="B473" s="290" t="s">
        <v>5278</v>
      </c>
      <c r="C473" s="273" t="s">
        <v>822</v>
      </c>
      <c r="D473" s="273" t="s">
        <v>65</v>
      </c>
      <c r="E473" s="272" t="s">
        <v>5279</v>
      </c>
      <c r="F473" s="272" t="s">
        <v>186</v>
      </c>
      <c r="G473" s="273" t="s">
        <v>65</v>
      </c>
      <c r="H473" s="273" t="s">
        <v>3395</v>
      </c>
      <c r="I473" s="273" t="s">
        <v>202</v>
      </c>
      <c r="J473" s="290"/>
      <c r="K473" s="290"/>
    </row>
    <row r="474" spans="1:11" x14ac:dyDescent="0.35">
      <c r="A474" s="290">
        <v>473</v>
      </c>
      <c r="B474" s="290" t="s">
        <v>5280</v>
      </c>
      <c r="C474" s="273" t="s">
        <v>822</v>
      </c>
      <c r="D474" s="273" t="s">
        <v>65</v>
      </c>
      <c r="E474" s="272" t="s">
        <v>5281</v>
      </c>
      <c r="F474" s="272" t="s">
        <v>186</v>
      </c>
      <c r="G474" s="273" t="s">
        <v>65</v>
      </c>
      <c r="H474" s="273" t="s">
        <v>3395</v>
      </c>
      <c r="I474" s="273" t="s">
        <v>202</v>
      </c>
      <c r="J474" s="290"/>
      <c r="K474" s="290"/>
    </row>
    <row r="475" spans="1:11" x14ac:dyDescent="0.35">
      <c r="A475" s="290">
        <v>474</v>
      </c>
      <c r="B475" s="290" t="s">
        <v>5282</v>
      </c>
      <c r="C475" s="273" t="s">
        <v>822</v>
      </c>
      <c r="D475" s="273" t="s">
        <v>65</v>
      </c>
      <c r="E475" s="272" t="s">
        <v>5283</v>
      </c>
      <c r="F475" s="272" t="s">
        <v>186</v>
      </c>
      <c r="G475" s="273" t="s">
        <v>65</v>
      </c>
      <c r="H475" s="273" t="s">
        <v>3395</v>
      </c>
      <c r="I475" s="273" t="s">
        <v>202</v>
      </c>
      <c r="J475" s="290"/>
      <c r="K475" s="290"/>
    </row>
    <row r="476" spans="1:11" x14ac:dyDescent="0.35">
      <c r="A476" s="290">
        <v>475</v>
      </c>
      <c r="B476" s="290" t="s">
        <v>5284</v>
      </c>
      <c r="C476" s="273" t="s">
        <v>822</v>
      </c>
      <c r="D476" s="273" t="s">
        <v>65</v>
      </c>
      <c r="E476" s="272" t="s">
        <v>5285</v>
      </c>
      <c r="F476" s="272" t="s">
        <v>186</v>
      </c>
      <c r="G476" s="273" t="s">
        <v>65</v>
      </c>
      <c r="H476" s="273" t="s">
        <v>3395</v>
      </c>
      <c r="I476" s="273" t="s">
        <v>202</v>
      </c>
      <c r="J476" s="290"/>
      <c r="K476" s="290"/>
    </row>
    <row r="477" spans="1:11" x14ac:dyDescent="0.35">
      <c r="A477" s="290">
        <v>476</v>
      </c>
      <c r="B477" s="290" t="s">
        <v>5286</v>
      </c>
      <c r="C477" s="273" t="s">
        <v>822</v>
      </c>
      <c r="D477" s="273" t="s">
        <v>65</v>
      </c>
      <c r="E477" s="272" t="s">
        <v>5287</v>
      </c>
      <c r="F477" s="272" t="s">
        <v>186</v>
      </c>
      <c r="G477" s="273" t="s">
        <v>65</v>
      </c>
      <c r="H477" s="273" t="s">
        <v>3395</v>
      </c>
      <c r="I477" s="273" t="s">
        <v>202</v>
      </c>
      <c r="J477" s="290"/>
      <c r="K477" s="290"/>
    </row>
    <row r="478" spans="1:11" x14ac:dyDescent="0.35">
      <c r="A478" s="290">
        <v>477</v>
      </c>
      <c r="B478" s="290" t="s">
        <v>5288</v>
      </c>
      <c r="C478" s="273" t="s">
        <v>822</v>
      </c>
      <c r="D478" s="273" t="s">
        <v>65</v>
      </c>
      <c r="E478" s="272" t="s">
        <v>5289</v>
      </c>
      <c r="F478" s="272" t="s">
        <v>186</v>
      </c>
      <c r="G478" s="273" t="s">
        <v>65</v>
      </c>
      <c r="H478" s="273" t="s">
        <v>3395</v>
      </c>
      <c r="I478" s="273" t="s">
        <v>202</v>
      </c>
      <c r="J478" s="290"/>
      <c r="K478" s="290"/>
    </row>
    <row r="479" spans="1:11" x14ac:dyDescent="0.35">
      <c r="A479" s="290">
        <v>478</v>
      </c>
      <c r="B479" s="290" t="s">
        <v>5290</v>
      </c>
      <c r="C479" s="273" t="s">
        <v>822</v>
      </c>
      <c r="D479" s="273" t="s">
        <v>65</v>
      </c>
      <c r="E479" s="272" t="s">
        <v>5291</v>
      </c>
      <c r="F479" s="272" t="s">
        <v>186</v>
      </c>
      <c r="G479" s="273" t="s">
        <v>65</v>
      </c>
      <c r="H479" s="273" t="s">
        <v>3395</v>
      </c>
      <c r="I479" s="273" t="s">
        <v>202</v>
      </c>
      <c r="J479" s="290"/>
      <c r="K479" s="290"/>
    </row>
    <row r="480" spans="1:11" x14ac:dyDescent="0.35">
      <c r="A480" s="290">
        <v>479</v>
      </c>
      <c r="B480" s="290" t="s">
        <v>5292</v>
      </c>
      <c r="C480" s="273" t="s">
        <v>822</v>
      </c>
      <c r="D480" s="273" t="s">
        <v>65</v>
      </c>
      <c r="E480" s="272" t="s">
        <v>5293</v>
      </c>
      <c r="F480" s="272" t="s">
        <v>186</v>
      </c>
      <c r="G480" s="273" t="s">
        <v>65</v>
      </c>
      <c r="H480" s="273" t="s">
        <v>3395</v>
      </c>
      <c r="I480" s="273" t="s">
        <v>202</v>
      </c>
      <c r="J480" s="290"/>
      <c r="K480" s="290"/>
    </row>
    <row r="481" spans="1:11" x14ac:dyDescent="0.35">
      <c r="A481" s="290">
        <v>480</v>
      </c>
      <c r="B481" s="290" t="s">
        <v>5296</v>
      </c>
      <c r="C481" s="273" t="s">
        <v>822</v>
      </c>
      <c r="D481" s="273" t="s">
        <v>65</v>
      </c>
      <c r="E481" s="272" t="s">
        <v>5297</v>
      </c>
      <c r="F481" s="272" t="s">
        <v>186</v>
      </c>
      <c r="G481" s="273" t="s">
        <v>65</v>
      </c>
      <c r="H481" s="273" t="s">
        <v>3395</v>
      </c>
      <c r="I481" s="273" t="s">
        <v>202</v>
      </c>
      <c r="J481" s="290"/>
      <c r="K481" s="290"/>
    </row>
    <row r="482" spans="1:11" x14ac:dyDescent="0.35">
      <c r="A482" s="290">
        <v>481</v>
      </c>
      <c r="B482" s="290" t="s">
        <v>5298</v>
      </c>
      <c r="C482" s="273" t="s">
        <v>822</v>
      </c>
      <c r="D482" s="273" t="s">
        <v>65</v>
      </c>
      <c r="E482" s="272" t="s">
        <v>5299</v>
      </c>
      <c r="F482" s="272" t="s">
        <v>186</v>
      </c>
      <c r="G482" s="273" t="s">
        <v>65</v>
      </c>
      <c r="H482" s="273" t="s">
        <v>3395</v>
      </c>
      <c r="I482" s="273" t="s">
        <v>202</v>
      </c>
      <c r="J482" s="290"/>
      <c r="K482" s="290"/>
    </row>
    <row r="483" spans="1:11" x14ac:dyDescent="0.35">
      <c r="A483" s="290">
        <v>482</v>
      </c>
      <c r="B483" s="290" t="s">
        <v>5300</v>
      </c>
      <c r="C483" s="273" t="s">
        <v>822</v>
      </c>
      <c r="D483" s="273" t="s">
        <v>65</v>
      </c>
      <c r="E483" s="272" t="s">
        <v>5301</v>
      </c>
      <c r="F483" s="272" t="s">
        <v>186</v>
      </c>
      <c r="G483" s="273" t="s">
        <v>65</v>
      </c>
      <c r="H483" s="273" t="s">
        <v>3395</v>
      </c>
      <c r="I483" s="273" t="s">
        <v>202</v>
      </c>
      <c r="J483" s="290"/>
      <c r="K483" s="290"/>
    </row>
    <row r="484" spans="1:11" x14ac:dyDescent="0.35">
      <c r="A484" s="290">
        <v>483</v>
      </c>
      <c r="B484" s="290" t="s">
        <v>5302</v>
      </c>
      <c r="C484" s="273" t="s">
        <v>822</v>
      </c>
      <c r="D484" s="273" t="s">
        <v>65</v>
      </c>
      <c r="E484" s="272" t="s">
        <v>5303</v>
      </c>
      <c r="F484" s="272" t="s">
        <v>186</v>
      </c>
      <c r="G484" s="273" t="s">
        <v>65</v>
      </c>
      <c r="H484" s="273" t="s">
        <v>3395</v>
      </c>
      <c r="I484" s="273" t="s">
        <v>202</v>
      </c>
      <c r="J484" s="290"/>
      <c r="K484" s="290"/>
    </row>
    <row r="485" spans="1:11" x14ac:dyDescent="0.35">
      <c r="A485" s="290">
        <v>484</v>
      </c>
      <c r="B485" s="290" t="s">
        <v>5304</v>
      </c>
      <c r="C485" s="273" t="s">
        <v>822</v>
      </c>
      <c r="D485" s="273" t="s">
        <v>65</v>
      </c>
      <c r="E485" s="272" t="s">
        <v>5305</v>
      </c>
      <c r="F485" s="272" t="s">
        <v>186</v>
      </c>
      <c r="G485" s="273" t="s">
        <v>65</v>
      </c>
      <c r="H485" s="273" t="s">
        <v>3395</v>
      </c>
      <c r="I485" s="273" t="s">
        <v>202</v>
      </c>
      <c r="J485" s="290"/>
      <c r="K485" s="290"/>
    </row>
    <row r="486" spans="1:11" x14ac:dyDescent="0.35">
      <c r="A486" s="290">
        <v>485</v>
      </c>
      <c r="B486" s="290" t="s">
        <v>5306</v>
      </c>
      <c r="C486" s="273" t="s">
        <v>822</v>
      </c>
      <c r="D486" s="273" t="s">
        <v>65</v>
      </c>
      <c r="E486" s="272" t="s">
        <v>5307</v>
      </c>
      <c r="F486" s="272" t="s">
        <v>186</v>
      </c>
      <c r="G486" s="273" t="s">
        <v>65</v>
      </c>
      <c r="H486" s="273" t="s">
        <v>3395</v>
      </c>
      <c r="I486" s="273" t="s">
        <v>202</v>
      </c>
      <c r="J486" s="290"/>
      <c r="K486" s="290"/>
    </row>
    <row r="487" spans="1:11" x14ac:dyDescent="0.35">
      <c r="A487" s="290">
        <v>486</v>
      </c>
      <c r="B487" s="290" t="s">
        <v>5308</v>
      </c>
      <c r="C487" s="273" t="s">
        <v>822</v>
      </c>
      <c r="D487" s="273" t="s">
        <v>65</v>
      </c>
      <c r="E487" s="272" t="s">
        <v>5309</v>
      </c>
      <c r="F487" s="272" t="s">
        <v>186</v>
      </c>
      <c r="G487" s="273" t="s">
        <v>65</v>
      </c>
      <c r="H487" s="273" t="s">
        <v>3395</v>
      </c>
      <c r="I487" s="273" t="s">
        <v>202</v>
      </c>
      <c r="J487" s="290"/>
      <c r="K487" s="290"/>
    </row>
    <row r="488" spans="1:11" x14ac:dyDescent="0.35">
      <c r="A488" s="290">
        <v>487</v>
      </c>
      <c r="B488" s="290" t="s">
        <v>5310</v>
      </c>
      <c r="C488" s="273" t="s">
        <v>822</v>
      </c>
      <c r="D488" s="273" t="s">
        <v>65</v>
      </c>
      <c r="E488" s="272" t="s">
        <v>5311</v>
      </c>
      <c r="F488" s="272" t="s">
        <v>186</v>
      </c>
      <c r="G488" s="273" t="s">
        <v>65</v>
      </c>
      <c r="H488" s="273" t="s">
        <v>3395</v>
      </c>
      <c r="I488" s="273" t="s">
        <v>202</v>
      </c>
      <c r="J488" s="290"/>
      <c r="K488" s="290"/>
    </row>
    <row r="489" spans="1:11" x14ac:dyDescent="0.35">
      <c r="A489" s="290">
        <v>488</v>
      </c>
      <c r="B489" s="290" t="s">
        <v>5312</v>
      </c>
      <c r="C489" s="273" t="s">
        <v>822</v>
      </c>
      <c r="D489" s="273" t="s">
        <v>65</v>
      </c>
      <c r="E489" s="272" t="s">
        <v>5313</v>
      </c>
      <c r="F489" s="272" t="s">
        <v>186</v>
      </c>
      <c r="G489" s="273" t="s">
        <v>65</v>
      </c>
      <c r="H489" s="273" t="s">
        <v>3395</v>
      </c>
      <c r="I489" s="273" t="s">
        <v>202</v>
      </c>
      <c r="J489" s="290"/>
      <c r="K489" s="290"/>
    </row>
    <row r="490" spans="1:11" x14ac:dyDescent="0.35">
      <c r="A490" s="290">
        <v>489</v>
      </c>
      <c r="B490" s="290" t="s">
        <v>5314</v>
      </c>
      <c r="C490" s="273" t="s">
        <v>822</v>
      </c>
      <c r="D490" s="273" t="s">
        <v>65</v>
      </c>
      <c r="E490" s="272" t="s">
        <v>5315</v>
      </c>
      <c r="F490" s="272" t="s">
        <v>186</v>
      </c>
      <c r="G490" s="273" t="s">
        <v>65</v>
      </c>
      <c r="H490" s="273" t="s">
        <v>3395</v>
      </c>
      <c r="I490" s="273" t="s">
        <v>202</v>
      </c>
      <c r="J490" s="290"/>
      <c r="K490" s="290"/>
    </row>
    <row r="491" spans="1:11" x14ac:dyDescent="0.35">
      <c r="A491" s="290">
        <v>490</v>
      </c>
      <c r="B491" s="290" t="s">
        <v>5318</v>
      </c>
      <c r="C491" s="273" t="s">
        <v>822</v>
      </c>
      <c r="D491" s="273" t="s">
        <v>65</v>
      </c>
      <c r="E491" s="272" t="s">
        <v>5319</v>
      </c>
      <c r="F491" s="272" t="s">
        <v>186</v>
      </c>
      <c r="G491" s="273" t="s">
        <v>65</v>
      </c>
      <c r="H491" s="273" t="s">
        <v>3395</v>
      </c>
      <c r="I491" s="273" t="s">
        <v>202</v>
      </c>
      <c r="J491" s="290"/>
      <c r="K491" s="290"/>
    </row>
    <row r="492" spans="1:11" x14ac:dyDescent="0.35">
      <c r="A492" s="290">
        <v>491</v>
      </c>
      <c r="B492" s="290" t="s">
        <v>5320</v>
      </c>
      <c r="C492" s="273" t="s">
        <v>822</v>
      </c>
      <c r="D492" s="273" t="s">
        <v>65</v>
      </c>
      <c r="E492" s="272" t="s">
        <v>5321</v>
      </c>
      <c r="F492" s="272" t="s">
        <v>186</v>
      </c>
      <c r="G492" s="273" t="s">
        <v>65</v>
      </c>
      <c r="H492" s="273" t="s">
        <v>3395</v>
      </c>
      <c r="I492" s="273" t="s">
        <v>202</v>
      </c>
      <c r="J492" s="290"/>
      <c r="K492" s="290"/>
    </row>
    <row r="493" spans="1:11" x14ac:dyDescent="0.35">
      <c r="A493" s="290">
        <v>492</v>
      </c>
      <c r="B493" s="290" t="s">
        <v>5322</v>
      </c>
      <c r="C493" s="273" t="s">
        <v>822</v>
      </c>
      <c r="D493" s="273" t="s">
        <v>65</v>
      </c>
      <c r="E493" s="272" t="s">
        <v>5323</v>
      </c>
      <c r="F493" s="272" t="s">
        <v>186</v>
      </c>
      <c r="G493" s="273" t="s">
        <v>65</v>
      </c>
      <c r="H493" s="273" t="s">
        <v>3395</v>
      </c>
      <c r="I493" s="273" t="s">
        <v>202</v>
      </c>
      <c r="J493" s="290"/>
      <c r="K493" s="290"/>
    </row>
    <row r="494" spans="1:11" x14ac:dyDescent="0.35">
      <c r="A494" s="290">
        <v>493</v>
      </c>
      <c r="B494" s="290" t="s">
        <v>5324</v>
      </c>
      <c r="C494" s="273" t="s">
        <v>822</v>
      </c>
      <c r="D494" s="273" t="s">
        <v>65</v>
      </c>
      <c r="E494" s="272" t="s">
        <v>5325</v>
      </c>
      <c r="F494" s="272" t="s">
        <v>186</v>
      </c>
      <c r="G494" s="273" t="s">
        <v>65</v>
      </c>
      <c r="H494" s="273" t="s">
        <v>3395</v>
      </c>
      <c r="I494" s="273" t="s">
        <v>202</v>
      </c>
      <c r="J494" s="290"/>
      <c r="K494" s="290"/>
    </row>
    <row r="495" spans="1:11" x14ac:dyDescent="0.35">
      <c r="A495" s="290">
        <v>494</v>
      </c>
      <c r="B495" s="290" t="s">
        <v>5326</v>
      </c>
      <c r="C495" s="273" t="s">
        <v>822</v>
      </c>
      <c r="D495" s="273" t="s">
        <v>65</v>
      </c>
      <c r="E495" s="272" t="s">
        <v>5327</v>
      </c>
      <c r="F495" s="272" t="s">
        <v>186</v>
      </c>
      <c r="G495" s="273" t="s">
        <v>65</v>
      </c>
      <c r="H495" s="273" t="s">
        <v>3395</v>
      </c>
      <c r="I495" s="273" t="s">
        <v>202</v>
      </c>
      <c r="J495" s="290"/>
      <c r="K495" s="290"/>
    </row>
    <row r="496" spans="1:11" x14ac:dyDescent="0.35">
      <c r="A496" s="290">
        <v>495</v>
      </c>
      <c r="B496" s="290" t="s">
        <v>5328</v>
      </c>
      <c r="C496" s="273" t="s">
        <v>822</v>
      </c>
      <c r="D496" s="273" t="s">
        <v>65</v>
      </c>
      <c r="E496" s="272" t="s">
        <v>5329</v>
      </c>
      <c r="F496" s="272" t="s">
        <v>186</v>
      </c>
      <c r="G496" s="273" t="s">
        <v>65</v>
      </c>
      <c r="H496" s="273" t="s">
        <v>3395</v>
      </c>
      <c r="I496" s="273" t="s">
        <v>202</v>
      </c>
      <c r="J496" s="290"/>
      <c r="K496" s="290"/>
    </row>
    <row r="497" spans="1:11" x14ac:dyDescent="0.35">
      <c r="A497" s="290">
        <v>496</v>
      </c>
      <c r="B497" s="290" t="s">
        <v>5330</v>
      </c>
      <c r="C497" s="273" t="s">
        <v>822</v>
      </c>
      <c r="D497" s="273" t="s">
        <v>65</v>
      </c>
      <c r="E497" s="272" t="s">
        <v>5331</v>
      </c>
      <c r="F497" s="272" t="s">
        <v>186</v>
      </c>
      <c r="G497" s="273" t="s">
        <v>65</v>
      </c>
      <c r="H497" s="273" t="s">
        <v>3395</v>
      </c>
      <c r="I497" s="273" t="s">
        <v>202</v>
      </c>
      <c r="J497" s="290"/>
      <c r="K497" s="290"/>
    </row>
    <row r="498" spans="1:11" x14ac:dyDescent="0.35">
      <c r="A498" s="290">
        <v>497</v>
      </c>
      <c r="B498" s="290" t="s">
        <v>5332</v>
      </c>
      <c r="C498" s="273" t="s">
        <v>822</v>
      </c>
      <c r="D498" s="273" t="s">
        <v>65</v>
      </c>
      <c r="E498" s="272" t="s">
        <v>5333</v>
      </c>
      <c r="F498" s="272" t="s">
        <v>186</v>
      </c>
      <c r="G498" s="273" t="s">
        <v>65</v>
      </c>
      <c r="H498" s="273" t="s">
        <v>3395</v>
      </c>
      <c r="I498" s="273" t="s">
        <v>202</v>
      </c>
      <c r="J498" s="290"/>
      <c r="K498" s="290"/>
    </row>
    <row r="499" spans="1:11" x14ac:dyDescent="0.35">
      <c r="A499" s="290">
        <v>498</v>
      </c>
      <c r="B499" s="290" t="s">
        <v>5334</v>
      </c>
      <c r="C499" s="273" t="s">
        <v>822</v>
      </c>
      <c r="D499" s="273" t="s">
        <v>65</v>
      </c>
      <c r="E499" s="272" t="s">
        <v>5335</v>
      </c>
      <c r="F499" s="272" t="s">
        <v>186</v>
      </c>
      <c r="G499" s="273" t="s">
        <v>65</v>
      </c>
      <c r="H499" s="273" t="s">
        <v>3395</v>
      </c>
      <c r="I499" s="273" t="s">
        <v>202</v>
      </c>
      <c r="J499" s="290"/>
      <c r="K499" s="290"/>
    </row>
    <row r="500" spans="1:11" x14ac:dyDescent="0.35">
      <c r="A500" s="290">
        <v>499</v>
      </c>
      <c r="B500" s="290" t="s">
        <v>5336</v>
      </c>
      <c r="C500" s="273" t="s">
        <v>822</v>
      </c>
      <c r="D500" s="273" t="s">
        <v>65</v>
      </c>
      <c r="E500" s="272" t="s">
        <v>5337</v>
      </c>
      <c r="F500" s="272" t="s">
        <v>186</v>
      </c>
      <c r="G500" s="273" t="s">
        <v>65</v>
      </c>
      <c r="H500" s="273" t="s">
        <v>3395</v>
      </c>
      <c r="I500" s="273" t="s">
        <v>202</v>
      </c>
      <c r="J500" s="290"/>
      <c r="K500" s="290"/>
    </row>
    <row r="501" spans="1:11" x14ac:dyDescent="0.35">
      <c r="A501" s="290">
        <v>500</v>
      </c>
      <c r="B501" s="290" t="s">
        <v>5342</v>
      </c>
      <c r="C501" s="273" t="s">
        <v>822</v>
      </c>
      <c r="D501" s="273" t="s">
        <v>65</v>
      </c>
      <c r="E501" s="272" t="s">
        <v>5343</v>
      </c>
      <c r="F501" s="272" t="s">
        <v>186</v>
      </c>
      <c r="G501" s="273" t="s">
        <v>65</v>
      </c>
      <c r="H501" s="273" t="s">
        <v>3395</v>
      </c>
      <c r="I501" s="273" t="s">
        <v>202</v>
      </c>
      <c r="J501" s="290"/>
      <c r="K501" s="290"/>
    </row>
    <row r="502" spans="1:11" x14ac:dyDescent="0.35">
      <c r="A502" s="290">
        <v>501</v>
      </c>
      <c r="B502" s="290" t="s">
        <v>5344</v>
      </c>
      <c r="C502" s="273" t="s">
        <v>822</v>
      </c>
      <c r="D502" s="273" t="s">
        <v>65</v>
      </c>
      <c r="E502" s="272" t="s">
        <v>5345</v>
      </c>
      <c r="F502" s="272" t="s">
        <v>186</v>
      </c>
      <c r="G502" s="273" t="s">
        <v>65</v>
      </c>
      <c r="H502" s="273" t="s">
        <v>3395</v>
      </c>
      <c r="I502" s="273" t="s">
        <v>202</v>
      </c>
      <c r="J502" s="290"/>
      <c r="K502" s="290"/>
    </row>
    <row r="503" spans="1:11" x14ac:dyDescent="0.35">
      <c r="A503" s="290">
        <v>502</v>
      </c>
      <c r="B503" s="290" t="s">
        <v>5346</v>
      </c>
      <c r="C503" s="273" t="s">
        <v>822</v>
      </c>
      <c r="D503" s="273" t="s">
        <v>65</v>
      </c>
      <c r="E503" s="272" t="s">
        <v>5347</v>
      </c>
      <c r="F503" s="272" t="s">
        <v>186</v>
      </c>
      <c r="G503" s="273" t="s">
        <v>65</v>
      </c>
      <c r="H503" s="273" t="s">
        <v>3395</v>
      </c>
      <c r="I503" s="273" t="s">
        <v>202</v>
      </c>
      <c r="J503" s="290"/>
      <c r="K503" s="290"/>
    </row>
    <row r="504" spans="1:11" x14ac:dyDescent="0.35">
      <c r="A504" s="290">
        <v>503</v>
      </c>
      <c r="B504" s="290" t="s">
        <v>5348</v>
      </c>
      <c r="C504" s="273" t="s">
        <v>822</v>
      </c>
      <c r="D504" s="273" t="s">
        <v>65</v>
      </c>
      <c r="E504" s="272" t="s">
        <v>5349</v>
      </c>
      <c r="F504" s="272" t="s">
        <v>186</v>
      </c>
      <c r="G504" s="273" t="s">
        <v>65</v>
      </c>
      <c r="H504" s="273" t="s">
        <v>3395</v>
      </c>
      <c r="I504" s="273" t="s">
        <v>202</v>
      </c>
      <c r="J504" s="290"/>
      <c r="K504" s="290"/>
    </row>
    <row r="505" spans="1:11" x14ac:dyDescent="0.35">
      <c r="A505" s="290">
        <v>504</v>
      </c>
      <c r="B505" s="290" t="s">
        <v>5350</v>
      </c>
      <c r="C505" s="273" t="s">
        <v>822</v>
      </c>
      <c r="D505" s="273" t="s">
        <v>65</v>
      </c>
      <c r="E505" s="272" t="s">
        <v>5351</v>
      </c>
      <c r="F505" s="272" t="s">
        <v>186</v>
      </c>
      <c r="G505" s="273" t="s">
        <v>65</v>
      </c>
      <c r="H505" s="273" t="s">
        <v>3395</v>
      </c>
      <c r="I505" s="273" t="s">
        <v>202</v>
      </c>
      <c r="J505" s="290"/>
      <c r="K505" s="290"/>
    </row>
    <row r="506" spans="1:11" x14ac:dyDescent="0.35">
      <c r="A506" s="290">
        <v>505</v>
      </c>
      <c r="B506" s="290" t="s">
        <v>5352</v>
      </c>
      <c r="C506" s="273" t="s">
        <v>822</v>
      </c>
      <c r="D506" s="273" t="s">
        <v>65</v>
      </c>
      <c r="E506" s="272" t="s">
        <v>5353</v>
      </c>
      <c r="F506" s="272" t="s">
        <v>186</v>
      </c>
      <c r="G506" s="273" t="s">
        <v>65</v>
      </c>
      <c r="H506" s="273" t="s">
        <v>3395</v>
      </c>
      <c r="I506" s="273" t="s">
        <v>202</v>
      </c>
      <c r="J506" s="290"/>
      <c r="K506" s="290"/>
    </row>
    <row r="507" spans="1:11" x14ac:dyDescent="0.35">
      <c r="A507" s="290">
        <v>506</v>
      </c>
      <c r="B507" s="290" t="s">
        <v>5354</v>
      </c>
      <c r="C507" s="273" t="s">
        <v>822</v>
      </c>
      <c r="D507" s="273" t="s">
        <v>65</v>
      </c>
      <c r="E507" s="272" t="s">
        <v>5355</v>
      </c>
      <c r="F507" s="272" t="s">
        <v>186</v>
      </c>
      <c r="G507" s="273" t="s">
        <v>65</v>
      </c>
      <c r="H507" s="273" t="s">
        <v>3395</v>
      </c>
      <c r="I507" s="273" t="s">
        <v>202</v>
      </c>
      <c r="J507" s="290"/>
      <c r="K507" s="290"/>
    </row>
    <row r="508" spans="1:11" x14ac:dyDescent="0.35">
      <c r="A508" s="290">
        <v>507</v>
      </c>
      <c r="B508" s="290" t="s">
        <v>5356</v>
      </c>
      <c r="C508" s="273" t="s">
        <v>822</v>
      </c>
      <c r="D508" s="273" t="s">
        <v>65</v>
      </c>
      <c r="E508" s="272" t="s">
        <v>5357</v>
      </c>
      <c r="F508" s="272" t="s">
        <v>186</v>
      </c>
      <c r="G508" s="273" t="s">
        <v>65</v>
      </c>
      <c r="H508" s="273" t="s">
        <v>3395</v>
      </c>
      <c r="I508" s="273" t="s">
        <v>202</v>
      </c>
      <c r="J508" s="290"/>
      <c r="K508" s="290"/>
    </row>
    <row r="509" spans="1:11" x14ac:dyDescent="0.35">
      <c r="A509" s="290">
        <v>508</v>
      </c>
      <c r="B509" s="290" t="s">
        <v>5358</v>
      </c>
      <c r="C509" s="273" t="s">
        <v>822</v>
      </c>
      <c r="D509" s="273" t="s">
        <v>65</v>
      </c>
      <c r="E509" s="272" t="s">
        <v>5359</v>
      </c>
      <c r="F509" s="272" t="s">
        <v>186</v>
      </c>
      <c r="G509" s="273" t="s">
        <v>65</v>
      </c>
      <c r="H509" s="273" t="s">
        <v>3395</v>
      </c>
      <c r="I509" s="273" t="s">
        <v>202</v>
      </c>
      <c r="J509" s="290"/>
      <c r="K509" s="290"/>
    </row>
    <row r="510" spans="1:11" x14ac:dyDescent="0.35">
      <c r="A510" s="290">
        <v>509</v>
      </c>
      <c r="B510" s="290" t="s">
        <v>5360</v>
      </c>
      <c r="C510" s="273" t="s">
        <v>822</v>
      </c>
      <c r="D510" s="273" t="s">
        <v>65</v>
      </c>
      <c r="E510" s="272" t="s">
        <v>5361</v>
      </c>
      <c r="F510" s="272" t="s">
        <v>186</v>
      </c>
      <c r="G510" s="273" t="s">
        <v>65</v>
      </c>
      <c r="H510" s="273" t="s">
        <v>3395</v>
      </c>
      <c r="I510" s="273" t="s">
        <v>202</v>
      </c>
      <c r="J510" s="290"/>
      <c r="K510" s="290"/>
    </row>
    <row r="511" spans="1:11" x14ac:dyDescent="0.35">
      <c r="A511" s="290">
        <v>510</v>
      </c>
      <c r="B511" s="290" t="s">
        <v>5364</v>
      </c>
      <c r="C511" s="273" t="s">
        <v>822</v>
      </c>
      <c r="D511" s="273" t="s">
        <v>65</v>
      </c>
      <c r="E511" s="272" t="s">
        <v>5365</v>
      </c>
      <c r="F511" s="272" t="s">
        <v>186</v>
      </c>
      <c r="G511" s="273" t="s">
        <v>65</v>
      </c>
      <c r="H511" s="273" t="s">
        <v>3395</v>
      </c>
      <c r="I511" s="273" t="s">
        <v>202</v>
      </c>
      <c r="J511" s="290"/>
      <c r="K511" s="290"/>
    </row>
    <row r="512" spans="1:11" ht="29" x14ac:dyDescent="0.35">
      <c r="A512" s="290">
        <v>511</v>
      </c>
      <c r="B512" s="290" t="s">
        <v>5366</v>
      </c>
      <c r="C512" s="273" t="s">
        <v>822</v>
      </c>
      <c r="D512" s="273" t="s">
        <v>83</v>
      </c>
      <c r="E512" s="272" t="s">
        <v>5367</v>
      </c>
      <c r="F512" s="272" t="s">
        <v>186</v>
      </c>
      <c r="G512" s="273" t="s">
        <v>83</v>
      </c>
      <c r="H512" s="273" t="s">
        <v>5368</v>
      </c>
      <c r="I512" s="273" t="s">
        <v>202</v>
      </c>
      <c r="J512" s="290"/>
      <c r="K512" s="290"/>
    </row>
    <row r="513" spans="1:11" ht="29" x14ac:dyDescent="0.35">
      <c r="A513" s="290">
        <v>512</v>
      </c>
      <c r="B513" s="290" t="s">
        <v>5370</v>
      </c>
      <c r="C513" s="273" t="s">
        <v>822</v>
      </c>
      <c r="D513" s="273" t="s">
        <v>83</v>
      </c>
      <c r="E513" s="272" t="s">
        <v>5371</v>
      </c>
      <c r="F513" s="272" t="s">
        <v>186</v>
      </c>
      <c r="G513" s="273" t="s">
        <v>83</v>
      </c>
      <c r="H513" s="273" t="s">
        <v>5368</v>
      </c>
      <c r="I513" s="273" t="s">
        <v>202</v>
      </c>
      <c r="J513" s="290"/>
      <c r="K513" s="290"/>
    </row>
    <row r="514" spans="1:11" ht="29" x14ac:dyDescent="0.35">
      <c r="A514" s="290">
        <v>513</v>
      </c>
      <c r="B514" s="290" t="s">
        <v>5372</v>
      </c>
      <c r="C514" s="273" t="s">
        <v>822</v>
      </c>
      <c r="D514" s="273" t="s">
        <v>83</v>
      </c>
      <c r="E514" s="272" t="s">
        <v>5373</v>
      </c>
      <c r="F514" s="272" t="s">
        <v>186</v>
      </c>
      <c r="G514" s="273" t="s">
        <v>83</v>
      </c>
      <c r="H514" s="273" t="s">
        <v>5368</v>
      </c>
      <c r="I514" s="273" t="s">
        <v>202</v>
      </c>
      <c r="J514" s="290"/>
      <c r="K514" s="290"/>
    </row>
    <row r="515" spans="1:11" ht="29" x14ac:dyDescent="0.35">
      <c r="A515" s="290">
        <v>514</v>
      </c>
      <c r="B515" s="290" t="s">
        <v>5375</v>
      </c>
      <c r="C515" s="273" t="s">
        <v>822</v>
      </c>
      <c r="D515" s="273" t="s">
        <v>83</v>
      </c>
      <c r="E515" s="272" t="s">
        <v>5376</v>
      </c>
      <c r="F515" s="272" t="s">
        <v>186</v>
      </c>
      <c r="G515" s="273" t="s">
        <v>83</v>
      </c>
      <c r="H515" s="273" t="s">
        <v>5368</v>
      </c>
      <c r="I515" s="273" t="s">
        <v>202</v>
      </c>
      <c r="J515" s="290"/>
      <c r="K515" s="290"/>
    </row>
    <row r="516" spans="1:11" ht="29" x14ac:dyDescent="0.35">
      <c r="A516" s="290">
        <v>515</v>
      </c>
      <c r="B516" s="290" t="s">
        <v>5378</v>
      </c>
      <c r="C516" s="273" t="s">
        <v>822</v>
      </c>
      <c r="D516" s="273" t="s">
        <v>63</v>
      </c>
      <c r="E516" s="272" t="s">
        <v>5379</v>
      </c>
      <c r="F516" s="272" t="s">
        <v>186</v>
      </c>
      <c r="G516" s="273" t="s">
        <v>5380</v>
      </c>
      <c r="H516" s="273" t="s">
        <v>5381</v>
      </c>
      <c r="I516" s="273" t="s">
        <v>202</v>
      </c>
      <c r="J516" s="290"/>
      <c r="K516" s="290"/>
    </row>
    <row r="517" spans="1:11" ht="29" x14ac:dyDescent="0.35">
      <c r="A517" s="290">
        <v>516</v>
      </c>
      <c r="B517" s="290" t="s">
        <v>5383</v>
      </c>
      <c r="C517" s="273" t="s">
        <v>822</v>
      </c>
      <c r="D517" s="273" t="s">
        <v>63</v>
      </c>
      <c r="E517" s="272" t="s">
        <v>5384</v>
      </c>
      <c r="F517" s="272" t="s">
        <v>186</v>
      </c>
      <c r="G517" s="273" t="s">
        <v>5380</v>
      </c>
      <c r="H517" s="273" t="s">
        <v>5381</v>
      </c>
      <c r="I517" s="273" t="s">
        <v>202</v>
      </c>
      <c r="J517" s="290"/>
      <c r="K517" s="290"/>
    </row>
    <row r="518" spans="1:11" ht="29" x14ac:dyDescent="0.35">
      <c r="A518" s="290">
        <v>517</v>
      </c>
      <c r="B518" s="290" t="s">
        <v>5385</v>
      </c>
      <c r="C518" s="273" t="s">
        <v>822</v>
      </c>
      <c r="D518" s="273" t="s">
        <v>63</v>
      </c>
      <c r="E518" s="272" t="s">
        <v>5386</v>
      </c>
      <c r="F518" s="272" t="s">
        <v>186</v>
      </c>
      <c r="G518" s="273" t="s">
        <v>5380</v>
      </c>
      <c r="H518" s="273" t="s">
        <v>5381</v>
      </c>
      <c r="I518" s="273" t="s">
        <v>202</v>
      </c>
      <c r="J518" s="290"/>
      <c r="K518" s="290"/>
    </row>
    <row r="519" spans="1:11" ht="29" x14ac:dyDescent="0.35">
      <c r="A519" s="290">
        <v>518</v>
      </c>
      <c r="B519" s="290" t="s">
        <v>5387</v>
      </c>
      <c r="C519" s="273" t="s">
        <v>822</v>
      </c>
      <c r="D519" s="273" t="s">
        <v>63</v>
      </c>
      <c r="E519" s="272" t="s">
        <v>5388</v>
      </c>
      <c r="F519" s="272" t="s">
        <v>186</v>
      </c>
      <c r="G519" s="273" t="s">
        <v>5380</v>
      </c>
      <c r="H519" s="273" t="s">
        <v>5381</v>
      </c>
      <c r="I519" s="273" t="s">
        <v>202</v>
      </c>
      <c r="J519" s="290"/>
      <c r="K519" s="290"/>
    </row>
    <row r="520" spans="1:11" x14ac:dyDescent="0.35">
      <c r="A520" s="290">
        <v>519</v>
      </c>
      <c r="B520" s="290" t="s">
        <v>5389</v>
      </c>
      <c r="C520" s="273" t="s">
        <v>74</v>
      </c>
      <c r="D520" s="273" t="s">
        <v>74</v>
      </c>
      <c r="E520" s="272" t="s">
        <v>5390</v>
      </c>
      <c r="F520" s="272" t="s">
        <v>186</v>
      </c>
      <c r="G520" s="273" t="s">
        <v>74</v>
      </c>
      <c r="H520" s="273" t="s">
        <v>5391</v>
      </c>
      <c r="I520" s="273" t="s">
        <v>7302</v>
      </c>
      <c r="J520" s="290"/>
      <c r="K520" s="290"/>
    </row>
    <row r="521" spans="1:11" x14ac:dyDescent="0.35">
      <c r="A521" s="290">
        <v>520</v>
      </c>
      <c r="B521" s="290" t="s">
        <v>5395</v>
      </c>
      <c r="C521" s="273" t="s">
        <v>74</v>
      </c>
      <c r="D521" s="273" t="s">
        <v>74</v>
      </c>
      <c r="E521" s="272" t="s">
        <v>5396</v>
      </c>
      <c r="F521" s="272" t="s">
        <v>186</v>
      </c>
      <c r="G521" s="273" t="s">
        <v>74</v>
      </c>
      <c r="H521" s="273" t="s">
        <v>4394</v>
      </c>
      <c r="I521" s="273" t="s">
        <v>7302</v>
      </c>
      <c r="J521" s="290"/>
      <c r="K521" s="290"/>
    </row>
    <row r="522" spans="1:11" x14ac:dyDescent="0.35">
      <c r="A522" s="290">
        <v>521</v>
      </c>
      <c r="B522" s="290" t="s">
        <v>5397</v>
      </c>
      <c r="C522" s="273" t="s">
        <v>74</v>
      </c>
      <c r="D522" s="273" t="s">
        <v>74</v>
      </c>
      <c r="E522" s="272" t="s">
        <v>5398</v>
      </c>
      <c r="F522" s="272" t="s">
        <v>186</v>
      </c>
      <c r="G522" s="273" t="s">
        <v>74</v>
      </c>
      <c r="H522" s="273" t="s">
        <v>4394</v>
      </c>
      <c r="I522" s="273" t="s">
        <v>7302</v>
      </c>
      <c r="J522" s="290"/>
      <c r="K522" s="290"/>
    </row>
    <row r="523" spans="1:11" x14ac:dyDescent="0.35">
      <c r="A523" s="290">
        <v>522</v>
      </c>
      <c r="B523" s="290" t="s">
        <v>5399</v>
      </c>
      <c r="C523" s="273" t="s">
        <v>74</v>
      </c>
      <c r="D523" s="273" t="s">
        <v>74</v>
      </c>
      <c r="E523" s="272" t="s">
        <v>5400</v>
      </c>
      <c r="F523" s="272" t="s">
        <v>186</v>
      </c>
      <c r="G523" s="273" t="s">
        <v>74</v>
      </c>
      <c r="H523" s="273" t="s">
        <v>5401</v>
      </c>
      <c r="I523" s="273" t="s">
        <v>7302</v>
      </c>
      <c r="J523" s="290"/>
      <c r="K523" s="290"/>
    </row>
    <row r="524" spans="1:11" x14ac:dyDescent="0.35">
      <c r="A524" s="290">
        <v>523</v>
      </c>
      <c r="B524" s="290" t="s">
        <v>5402</v>
      </c>
      <c r="C524" s="273" t="s">
        <v>74</v>
      </c>
      <c r="D524" s="273" t="s">
        <v>74</v>
      </c>
      <c r="E524" s="272" t="s">
        <v>5403</v>
      </c>
      <c r="F524" s="272" t="s">
        <v>186</v>
      </c>
      <c r="G524" s="273" t="s">
        <v>74</v>
      </c>
      <c r="H524" s="273" t="s">
        <v>5401</v>
      </c>
      <c r="I524" s="273" t="s">
        <v>7302</v>
      </c>
      <c r="J524" s="290"/>
      <c r="K524" s="290"/>
    </row>
    <row r="525" spans="1:11" x14ac:dyDescent="0.35">
      <c r="A525" s="290">
        <v>524</v>
      </c>
      <c r="B525" s="290" t="s">
        <v>5405</v>
      </c>
      <c r="C525" s="273" t="s">
        <v>74</v>
      </c>
      <c r="D525" s="273" t="s">
        <v>74</v>
      </c>
      <c r="E525" s="272" t="s">
        <v>5406</v>
      </c>
      <c r="F525" s="272" t="s">
        <v>186</v>
      </c>
      <c r="G525" s="273" t="s">
        <v>74</v>
      </c>
      <c r="H525" s="273" t="s">
        <v>5401</v>
      </c>
      <c r="I525" s="273" t="s">
        <v>7302</v>
      </c>
      <c r="J525" s="290"/>
      <c r="K525" s="290"/>
    </row>
    <row r="526" spans="1:11" x14ac:dyDescent="0.35">
      <c r="A526" s="290">
        <v>525</v>
      </c>
      <c r="B526" s="290" t="s">
        <v>5407</v>
      </c>
      <c r="C526" s="273" t="s">
        <v>74</v>
      </c>
      <c r="D526" s="273" t="s">
        <v>74</v>
      </c>
      <c r="E526" s="272" t="s">
        <v>5408</v>
      </c>
      <c r="F526" s="272" t="s">
        <v>186</v>
      </c>
      <c r="G526" s="273" t="s">
        <v>74</v>
      </c>
      <c r="H526" s="273" t="s">
        <v>5401</v>
      </c>
      <c r="I526" s="273" t="s">
        <v>7302</v>
      </c>
      <c r="J526" s="290"/>
      <c r="K526" s="290"/>
    </row>
    <row r="527" spans="1:11" x14ac:dyDescent="0.35">
      <c r="A527" s="290">
        <v>526</v>
      </c>
      <c r="B527" s="290" t="s">
        <v>5409</v>
      </c>
      <c r="C527" s="273" t="s">
        <v>74</v>
      </c>
      <c r="D527" s="273" t="s">
        <v>74</v>
      </c>
      <c r="E527" s="272" t="s">
        <v>5410</v>
      </c>
      <c r="F527" s="272" t="s">
        <v>186</v>
      </c>
      <c r="G527" s="273" t="s">
        <v>74</v>
      </c>
      <c r="H527" s="273" t="s">
        <v>5401</v>
      </c>
      <c r="I527" s="273" t="s">
        <v>7302</v>
      </c>
      <c r="J527" s="290"/>
      <c r="K527" s="290"/>
    </row>
    <row r="528" spans="1:11" x14ac:dyDescent="0.35">
      <c r="A528" s="290">
        <v>527</v>
      </c>
      <c r="B528" s="290" t="s">
        <v>5411</v>
      </c>
      <c r="C528" s="273" t="s">
        <v>74</v>
      </c>
      <c r="D528" s="273" t="s">
        <v>74</v>
      </c>
      <c r="E528" s="272" t="s">
        <v>5412</v>
      </c>
      <c r="F528" s="272" t="s">
        <v>186</v>
      </c>
      <c r="G528" s="273" t="s">
        <v>74</v>
      </c>
      <c r="H528" s="273" t="s">
        <v>5401</v>
      </c>
      <c r="I528" s="273" t="s">
        <v>7302</v>
      </c>
      <c r="J528" s="290"/>
      <c r="K528" s="290"/>
    </row>
    <row r="529" spans="1:11" x14ac:dyDescent="0.35">
      <c r="A529" s="290">
        <v>528</v>
      </c>
      <c r="B529" s="290" t="s">
        <v>5413</v>
      </c>
      <c r="C529" s="273" t="s">
        <v>74</v>
      </c>
      <c r="D529" s="273" t="s">
        <v>74</v>
      </c>
      <c r="E529" s="272" t="s">
        <v>5414</v>
      </c>
      <c r="F529" s="272" t="s">
        <v>186</v>
      </c>
      <c r="G529" s="273" t="s">
        <v>74</v>
      </c>
      <c r="H529" s="273" t="s">
        <v>5401</v>
      </c>
      <c r="I529" s="273" t="s">
        <v>7302</v>
      </c>
      <c r="J529" s="290"/>
      <c r="K529" s="290"/>
    </row>
    <row r="530" spans="1:11" x14ac:dyDescent="0.35">
      <c r="A530" s="290">
        <v>529</v>
      </c>
      <c r="B530" s="290" t="s">
        <v>5415</v>
      </c>
      <c r="C530" s="273" t="s">
        <v>74</v>
      </c>
      <c r="D530" s="273" t="s">
        <v>74</v>
      </c>
      <c r="E530" s="272" t="s">
        <v>5416</v>
      </c>
      <c r="F530" s="272" t="s">
        <v>186</v>
      </c>
      <c r="G530" s="273" t="s">
        <v>74</v>
      </c>
      <c r="H530" s="273" t="s">
        <v>5401</v>
      </c>
      <c r="I530" s="273" t="s">
        <v>7302</v>
      </c>
      <c r="J530" s="290"/>
      <c r="K530" s="290"/>
    </row>
    <row r="531" spans="1:11" x14ac:dyDescent="0.35">
      <c r="A531" s="290">
        <v>530</v>
      </c>
      <c r="B531" s="290" t="s">
        <v>5419</v>
      </c>
      <c r="C531" s="273" t="s">
        <v>74</v>
      </c>
      <c r="D531" s="273" t="s">
        <v>74</v>
      </c>
      <c r="E531" s="272" t="s">
        <v>5420</v>
      </c>
      <c r="F531" s="272" t="s">
        <v>186</v>
      </c>
      <c r="G531" s="273" t="s">
        <v>74</v>
      </c>
      <c r="H531" s="273" t="s">
        <v>5401</v>
      </c>
      <c r="I531" s="273" t="s">
        <v>7302</v>
      </c>
      <c r="J531" s="290"/>
      <c r="K531" s="290"/>
    </row>
    <row r="532" spans="1:11" x14ac:dyDescent="0.35">
      <c r="A532" s="290">
        <v>531</v>
      </c>
      <c r="B532" s="290" t="s">
        <v>5421</v>
      </c>
      <c r="C532" s="273" t="s">
        <v>74</v>
      </c>
      <c r="D532" s="273" t="s">
        <v>74</v>
      </c>
      <c r="E532" s="272" t="s">
        <v>5422</v>
      </c>
      <c r="F532" s="272" t="s">
        <v>186</v>
      </c>
      <c r="G532" s="273" t="s">
        <v>74</v>
      </c>
      <c r="H532" s="273" t="s">
        <v>5401</v>
      </c>
      <c r="I532" s="273" t="s">
        <v>7302</v>
      </c>
      <c r="J532" s="290"/>
      <c r="K532" s="290"/>
    </row>
    <row r="533" spans="1:11" x14ac:dyDescent="0.35">
      <c r="A533" s="290">
        <v>532</v>
      </c>
      <c r="B533" s="290" t="s">
        <v>5423</v>
      </c>
      <c r="C533" s="273" t="s">
        <v>74</v>
      </c>
      <c r="D533" s="273" t="s">
        <v>74</v>
      </c>
      <c r="E533" s="272" t="s">
        <v>5424</v>
      </c>
      <c r="F533" s="272" t="s">
        <v>186</v>
      </c>
      <c r="G533" s="273" t="s">
        <v>74</v>
      </c>
      <c r="H533" s="273" t="s">
        <v>5401</v>
      </c>
      <c r="I533" s="273" t="s">
        <v>7302</v>
      </c>
      <c r="J533" s="290"/>
      <c r="K533" s="290"/>
    </row>
    <row r="534" spans="1:11" x14ac:dyDescent="0.35">
      <c r="A534" s="290">
        <v>533</v>
      </c>
      <c r="B534" s="290" t="s">
        <v>5425</v>
      </c>
      <c r="C534" s="273" t="s">
        <v>74</v>
      </c>
      <c r="D534" s="273" t="s">
        <v>74</v>
      </c>
      <c r="E534" s="272" t="s">
        <v>5426</v>
      </c>
      <c r="F534" s="272" t="s">
        <v>186</v>
      </c>
      <c r="G534" s="273" t="s">
        <v>74</v>
      </c>
      <c r="H534" s="273" t="s">
        <v>5401</v>
      </c>
      <c r="I534" s="273" t="s">
        <v>7302</v>
      </c>
      <c r="J534" s="290"/>
      <c r="K534" s="290"/>
    </row>
    <row r="535" spans="1:11" x14ac:dyDescent="0.35">
      <c r="A535" s="290">
        <v>534</v>
      </c>
      <c r="B535" s="290" t="s">
        <v>5427</v>
      </c>
      <c r="C535" s="273" t="s">
        <v>74</v>
      </c>
      <c r="D535" s="273" t="s">
        <v>74</v>
      </c>
      <c r="E535" s="272" t="s">
        <v>5428</v>
      </c>
      <c r="F535" s="272" t="s">
        <v>186</v>
      </c>
      <c r="G535" s="273" t="s">
        <v>74</v>
      </c>
      <c r="H535" s="273" t="s">
        <v>5401</v>
      </c>
      <c r="I535" s="273" t="s">
        <v>7302</v>
      </c>
      <c r="J535" s="290"/>
      <c r="K535" s="290"/>
    </row>
    <row r="536" spans="1:11" x14ac:dyDescent="0.35">
      <c r="A536" s="290">
        <v>535</v>
      </c>
      <c r="B536" s="290" t="s">
        <v>5429</v>
      </c>
      <c r="C536" s="273" t="s">
        <v>5063</v>
      </c>
      <c r="D536" s="273" t="s">
        <v>65</v>
      </c>
      <c r="E536" s="272" t="s">
        <v>5430</v>
      </c>
      <c r="F536" s="272" t="s">
        <v>1689</v>
      </c>
      <c r="G536" s="273" t="s">
        <v>65</v>
      </c>
      <c r="H536" s="273" t="s">
        <v>3395</v>
      </c>
      <c r="I536" s="273" t="s">
        <v>7599</v>
      </c>
      <c r="J536" s="290" t="s">
        <v>5431</v>
      </c>
      <c r="K536" s="290" t="s">
        <v>51</v>
      </c>
    </row>
    <row r="537" spans="1:11" x14ac:dyDescent="0.35">
      <c r="A537" s="290">
        <v>536</v>
      </c>
      <c r="B537" s="290" t="s">
        <v>5432</v>
      </c>
      <c r="C537" s="273" t="s">
        <v>5063</v>
      </c>
      <c r="D537" s="273" t="s">
        <v>65</v>
      </c>
      <c r="E537" s="272" t="s">
        <v>5433</v>
      </c>
      <c r="F537" s="272" t="s">
        <v>1689</v>
      </c>
      <c r="G537" s="273" t="s">
        <v>65</v>
      </c>
      <c r="H537" s="273" t="s">
        <v>3395</v>
      </c>
      <c r="I537" s="273" t="s">
        <v>7599</v>
      </c>
      <c r="J537" s="290" t="s">
        <v>5431</v>
      </c>
      <c r="K537" s="290" t="s">
        <v>51</v>
      </c>
    </row>
    <row r="538" spans="1:11" x14ac:dyDescent="0.35">
      <c r="A538" s="290">
        <v>537</v>
      </c>
      <c r="B538" s="290" t="s">
        <v>5434</v>
      </c>
      <c r="C538" s="273" t="s">
        <v>5063</v>
      </c>
      <c r="D538" s="273" t="s">
        <v>65</v>
      </c>
      <c r="E538" s="272" t="s">
        <v>5435</v>
      </c>
      <c r="F538" s="272" t="s">
        <v>1689</v>
      </c>
      <c r="G538" s="273" t="s">
        <v>65</v>
      </c>
      <c r="H538" s="273" t="s">
        <v>3395</v>
      </c>
      <c r="I538" s="273" t="s">
        <v>7599</v>
      </c>
      <c r="J538" s="290" t="s">
        <v>5431</v>
      </c>
      <c r="K538" s="290" t="s">
        <v>51</v>
      </c>
    </row>
    <row r="539" spans="1:11" x14ac:dyDescent="0.35">
      <c r="A539" s="290">
        <v>538</v>
      </c>
      <c r="B539" s="290" t="s">
        <v>5436</v>
      </c>
      <c r="C539" s="273" t="s">
        <v>5063</v>
      </c>
      <c r="D539" s="273" t="s">
        <v>65</v>
      </c>
      <c r="E539" s="272" t="s">
        <v>5437</v>
      </c>
      <c r="F539" s="272" t="s">
        <v>1689</v>
      </c>
      <c r="G539" s="273" t="s">
        <v>65</v>
      </c>
      <c r="H539" s="273" t="s">
        <v>3395</v>
      </c>
      <c r="I539" s="273" t="s">
        <v>7599</v>
      </c>
      <c r="J539" s="290" t="s">
        <v>5431</v>
      </c>
      <c r="K539" s="290" t="s">
        <v>51</v>
      </c>
    </row>
    <row r="540" spans="1:11" x14ac:dyDescent="0.35">
      <c r="A540" s="290">
        <v>539</v>
      </c>
      <c r="B540" s="290" t="s">
        <v>5438</v>
      </c>
      <c r="C540" s="273" t="s">
        <v>5063</v>
      </c>
      <c r="D540" s="273" t="s">
        <v>65</v>
      </c>
      <c r="E540" s="272" t="s">
        <v>5439</v>
      </c>
      <c r="F540" s="272" t="s">
        <v>1689</v>
      </c>
      <c r="G540" s="273" t="s">
        <v>65</v>
      </c>
      <c r="H540" s="273" t="s">
        <v>3395</v>
      </c>
      <c r="I540" s="273" t="s">
        <v>7599</v>
      </c>
      <c r="J540" s="290" t="s">
        <v>5431</v>
      </c>
      <c r="K540" s="290" t="s">
        <v>51</v>
      </c>
    </row>
    <row r="541" spans="1:11" x14ac:dyDescent="0.35">
      <c r="A541" s="290">
        <v>540</v>
      </c>
      <c r="B541" s="290" t="s">
        <v>5442</v>
      </c>
      <c r="C541" s="273" t="s">
        <v>5063</v>
      </c>
      <c r="D541" s="273" t="s">
        <v>65</v>
      </c>
      <c r="E541" s="272" t="s">
        <v>5443</v>
      </c>
      <c r="F541" s="272" t="s">
        <v>1689</v>
      </c>
      <c r="G541" s="273" t="s">
        <v>65</v>
      </c>
      <c r="H541" s="273" t="s">
        <v>3395</v>
      </c>
      <c r="I541" s="273" t="s">
        <v>7599</v>
      </c>
      <c r="J541" s="290" t="s">
        <v>5431</v>
      </c>
      <c r="K541" s="290" t="s">
        <v>51</v>
      </c>
    </row>
    <row r="542" spans="1:11" x14ac:dyDescent="0.35">
      <c r="A542" s="290">
        <v>541</v>
      </c>
      <c r="B542" s="290" t="s">
        <v>5444</v>
      </c>
      <c r="C542" s="273" t="s">
        <v>5063</v>
      </c>
      <c r="D542" s="273" t="s">
        <v>65</v>
      </c>
      <c r="E542" s="272" t="s">
        <v>5445</v>
      </c>
      <c r="F542" s="272" t="s">
        <v>1689</v>
      </c>
      <c r="G542" s="273" t="s">
        <v>65</v>
      </c>
      <c r="H542" s="273" t="s">
        <v>3395</v>
      </c>
      <c r="I542" s="273" t="s">
        <v>7599</v>
      </c>
      <c r="J542" s="290" t="s">
        <v>5431</v>
      </c>
      <c r="K542" s="290" t="s">
        <v>51</v>
      </c>
    </row>
    <row r="543" spans="1:11" x14ac:dyDescent="0.35">
      <c r="A543" s="290">
        <v>542</v>
      </c>
      <c r="B543" s="290" t="s">
        <v>5446</v>
      </c>
      <c r="C543" s="273" t="s">
        <v>5063</v>
      </c>
      <c r="D543" s="273" t="s">
        <v>65</v>
      </c>
      <c r="E543" s="272" t="s">
        <v>5447</v>
      </c>
      <c r="F543" s="272" t="s">
        <v>1689</v>
      </c>
      <c r="G543" s="273" t="s">
        <v>65</v>
      </c>
      <c r="H543" s="273" t="s">
        <v>3395</v>
      </c>
      <c r="I543" s="273" t="s">
        <v>7599</v>
      </c>
      <c r="J543" s="290" t="s">
        <v>5431</v>
      </c>
      <c r="K543" s="290" t="s">
        <v>51</v>
      </c>
    </row>
    <row r="544" spans="1:11" x14ac:dyDescent="0.35">
      <c r="A544" s="290">
        <v>543</v>
      </c>
      <c r="B544" s="290" t="s">
        <v>5448</v>
      </c>
      <c r="C544" s="273" t="s">
        <v>5063</v>
      </c>
      <c r="D544" s="273" t="s">
        <v>65</v>
      </c>
      <c r="E544" s="272" t="s">
        <v>5449</v>
      </c>
      <c r="F544" s="272" t="s">
        <v>1689</v>
      </c>
      <c r="G544" s="273" t="s">
        <v>65</v>
      </c>
      <c r="H544" s="273" t="s">
        <v>3395</v>
      </c>
      <c r="I544" s="273" t="s">
        <v>7599</v>
      </c>
      <c r="J544" s="290" t="s">
        <v>5431</v>
      </c>
      <c r="K544" s="290" t="s">
        <v>51</v>
      </c>
    </row>
    <row r="545" spans="1:11" x14ac:dyDescent="0.35">
      <c r="A545" s="290">
        <v>544</v>
      </c>
      <c r="B545" s="290" t="s">
        <v>5450</v>
      </c>
      <c r="C545" s="273" t="s">
        <v>5063</v>
      </c>
      <c r="D545" s="273" t="s">
        <v>65</v>
      </c>
      <c r="E545" s="272" t="s">
        <v>5451</v>
      </c>
      <c r="F545" s="272" t="s">
        <v>1689</v>
      </c>
      <c r="G545" s="273" t="s">
        <v>65</v>
      </c>
      <c r="H545" s="273" t="s">
        <v>3395</v>
      </c>
      <c r="I545" s="273" t="s">
        <v>7599</v>
      </c>
      <c r="J545" s="290" t="s">
        <v>5431</v>
      </c>
      <c r="K545" s="290" t="s">
        <v>51</v>
      </c>
    </row>
    <row r="546" spans="1:11" x14ac:dyDescent="0.35">
      <c r="A546" s="290">
        <v>545</v>
      </c>
      <c r="B546" s="290" t="s">
        <v>5452</v>
      </c>
      <c r="C546" s="273" t="s">
        <v>5063</v>
      </c>
      <c r="D546" s="273" t="s">
        <v>65</v>
      </c>
      <c r="E546" s="272" t="s">
        <v>5453</v>
      </c>
      <c r="F546" s="272" t="s">
        <v>1689</v>
      </c>
      <c r="G546" s="273" t="s">
        <v>65</v>
      </c>
      <c r="H546" s="273" t="s">
        <v>3395</v>
      </c>
      <c r="I546" s="273" t="s">
        <v>7599</v>
      </c>
      <c r="J546" s="290" t="s">
        <v>5431</v>
      </c>
      <c r="K546" s="290" t="s">
        <v>51</v>
      </c>
    </row>
    <row r="547" spans="1:11" x14ac:dyDescent="0.35">
      <c r="A547" s="290">
        <v>546</v>
      </c>
      <c r="B547" s="290" t="s">
        <v>5454</v>
      </c>
      <c r="C547" s="273" t="s">
        <v>5063</v>
      </c>
      <c r="D547" s="273" t="s">
        <v>65</v>
      </c>
      <c r="E547" s="272" t="s">
        <v>5455</v>
      </c>
      <c r="F547" s="272" t="s">
        <v>1689</v>
      </c>
      <c r="G547" s="273" t="s">
        <v>65</v>
      </c>
      <c r="H547" s="273" t="s">
        <v>3395</v>
      </c>
      <c r="I547" s="273" t="s">
        <v>7599</v>
      </c>
      <c r="J547" s="290" t="s">
        <v>5431</v>
      </c>
      <c r="K547" s="290" t="s">
        <v>51</v>
      </c>
    </row>
    <row r="548" spans="1:11" x14ac:dyDescent="0.35">
      <c r="A548" s="290">
        <v>547</v>
      </c>
      <c r="B548" s="290" t="s">
        <v>5456</v>
      </c>
      <c r="C548" s="273" t="s">
        <v>5063</v>
      </c>
      <c r="D548" s="273" t="s">
        <v>63</v>
      </c>
      <c r="E548" s="272" t="s">
        <v>5457</v>
      </c>
      <c r="F548" s="272" t="s">
        <v>1689</v>
      </c>
      <c r="G548" s="273" t="s">
        <v>2208</v>
      </c>
      <c r="H548" s="273" t="s">
        <v>4394</v>
      </c>
      <c r="I548" s="273" t="s">
        <v>7599</v>
      </c>
      <c r="J548" s="290" t="s">
        <v>5431</v>
      </c>
      <c r="K548" s="290" t="s">
        <v>51</v>
      </c>
    </row>
    <row r="549" spans="1:11" x14ac:dyDescent="0.35">
      <c r="A549" s="290">
        <v>548</v>
      </c>
      <c r="B549" s="290" t="s">
        <v>5458</v>
      </c>
      <c r="C549" s="273" t="s">
        <v>5063</v>
      </c>
      <c r="D549" s="273" t="s">
        <v>63</v>
      </c>
      <c r="E549" s="272" t="s">
        <v>5459</v>
      </c>
      <c r="F549" s="272" t="s">
        <v>1689</v>
      </c>
      <c r="G549" s="273" t="s">
        <v>2208</v>
      </c>
      <c r="H549" s="273" t="s">
        <v>4394</v>
      </c>
      <c r="I549" s="273" t="s">
        <v>7599</v>
      </c>
      <c r="J549" s="290" t="s">
        <v>5431</v>
      </c>
      <c r="K549" s="290" t="s">
        <v>51</v>
      </c>
    </row>
    <row r="550" spans="1:11" x14ac:dyDescent="0.35">
      <c r="A550" s="290">
        <v>549</v>
      </c>
      <c r="B550" s="290" t="s">
        <v>5460</v>
      </c>
      <c r="C550" s="273" t="s">
        <v>5063</v>
      </c>
      <c r="D550" s="273" t="s">
        <v>63</v>
      </c>
      <c r="E550" s="272" t="s">
        <v>5461</v>
      </c>
      <c r="F550" s="272" t="s">
        <v>1689</v>
      </c>
      <c r="G550" s="273" t="s">
        <v>2208</v>
      </c>
      <c r="H550" s="273" t="s">
        <v>4394</v>
      </c>
      <c r="I550" s="273" t="s">
        <v>7599</v>
      </c>
      <c r="J550" s="290" t="s">
        <v>5431</v>
      </c>
      <c r="K550" s="290" t="s">
        <v>51</v>
      </c>
    </row>
    <row r="551" spans="1:11" x14ac:dyDescent="0.35">
      <c r="A551" s="290">
        <v>550</v>
      </c>
      <c r="B551" s="290" t="s">
        <v>5464</v>
      </c>
      <c r="C551" s="273" t="s">
        <v>5063</v>
      </c>
      <c r="D551" s="273" t="s">
        <v>63</v>
      </c>
      <c r="E551" s="272" t="s">
        <v>5465</v>
      </c>
      <c r="F551" s="272" t="s">
        <v>1689</v>
      </c>
      <c r="G551" s="273" t="s">
        <v>2208</v>
      </c>
      <c r="H551" s="273" t="s">
        <v>4394</v>
      </c>
      <c r="I551" s="273" t="s">
        <v>7599</v>
      </c>
      <c r="J551" s="290" t="s">
        <v>5431</v>
      </c>
      <c r="K551" s="290" t="s">
        <v>51</v>
      </c>
    </row>
    <row r="552" spans="1:11" x14ac:dyDescent="0.35">
      <c r="A552" s="290">
        <v>551</v>
      </c>
      <c r="B552" s="290" t="s">
        <v>5466</v>
      </c>
      <c r="C552" s="273" t="s">
        <v>5063</v>
      </c>
      <c r="D552" s="273" t="s">
        <v>63</v>
      </c>
      <c r="E552" s="272" t="s">
        <v>5467</v>
      </c>
      <c r="F552" s="272" t="s">
        <v>1689</v>
      </c>
      <c r="G552" s="273" t="s">
        <v>2208</v>
      </c>
      <c r="H552" s="273" t="s">
        <v>4394</v>
      </c>
      <c r="I552" s="273" t="s">
        <v>7599</v>
      </c>
      <c r="J552" s="290" t="s">
        <v>5431</v>
      </c>
      <c r="K552" s="290" t="s">
        <v>51</v>
      </c>
    </row>
    <row r="553" spans="1:11" x14ac:dyDescent="0.35">
      <c r="A553" s="290">
        <v>552</v>
      </c>
      <c r="B553" s="290" t="s">
        <v>5468</v>
      </c>
      <c r="C553" s="273" t="s">
        <v>5063</v>
      </c>
      <c r="D553" s="273" t="s">
        <v>63</v>
      </c>
      <c r="E553" s="272" t="s">
        <v>5469</v>
      </c>
      <c r="F553" s="272" t="s">
        <v>1689</v>
      </c>
      <c r="G553" s="273" t="s">
        <v>2208</v>
      </c>
      <c r="H553" s="273" t="s">
        <v>4394</v>
      </c>
      <c r="I553" s="273" t="s">
        <v>7599</v>
      </c>
      <c r="J553" s="290" t="s">
        <v>5431</v>
      </c>
      <c r="K553" s="290" t="s">
        <v>51</v>
      </c>
    </row>
    <row r="554" spans="1:11" x14ac:dyDescent="0.35">
      <c r="A554" s="290">
        <v>553</v>
      </c>
      <c r="B554" s="290" t="s">
        <v>5470</v>
      </c>
      <c r="C554" s="273" t="s">
        <v>5063</v>
      </c>
      <c r="D554" s="273" t="s">
        <v>63</v>
      </c>
      <c r="E554" s="272" t="s">
        <v>5471</v>
      </c>
      <c r="F554" s="272" t="s">
        <v>1689</v>
      </c>
      <c r="G554" s="273" t="s">
        <v>2208</v>
      </c>
      <c r="H554" s="273" t="s">
        <v>4394</v>
      </c>
      <c r="I554" s="273" t="s">
        <v>7599</v>
      </c>
      <c r="J554" s="290" t="s">
        <v>5431</v>
      </c>
      <c r="K554" s="290" t="s">
        <v>51</v>
      </c>
    </row>
    <row r="555" spans="1:11" x14ac:dyDescent="0.35">
      <c r="A555" s="290">
        <v>554</v>
      </c>
      <c r="B555" s="290" t="s">
        <v>5472</v>
      </c>
      <c r="C555" s="273" t="s">
        <v>5063</v>
      </c>
      <c r="D555" s="273" t="s">
        <v>63</v>
      </c>
      <c r="E555" s="272" t="s">
        <v>5473</v>
      </c>
      <c r="F555" s="272" t="s">
        <v>1689</v>
      </c>
      <c r="G555" s="273" t="s">
        <v>2208</v>
      </c>
      <c r="H555" s="273" t="s">
        <v>4394</v>
      </c>
      <c r="I555" s="273" t="s">
        <v>7599</v>
      </c>
      <c r="J555" s="290" t="s">
        <v>5431</v>
      </c>
      <c r="K555" s="290" t="s">
        <v>51</v>
      </c>
    </row>
    <row r="556" spans="1:11" x14ac:dyDescent="0.35">
      <c r="A556" s="290">
        <v>555</v>
      </c>
      <c r="B556" s="290" t="s">
        <v>5474</v>
      </c>
      <c r="C556" s="269" t="s">
        <v>822</v>
      </c>
      <c r="D556" s="273" t="s">
        <v>62</v>
      </c>
      <c r="E556" s="270" t="s">
        <v>5475</v>
      </c>
      <c r="F556" s="270" t="s">
        <v>186</v>
      </c>
      <c r="G556" s="273" t="s">
        <v>62</v>
      </c>
      <c r="H556" s="273" t="s">
        <v>5476</v>
      </c>
      <c r="I556" s="273" t="s">
        <v>824</v>
      </c>
      <c r="J556" s="293"/>
      <c r="K556" s="293"/>
    </row>
    <row r="557" spans="1:11" x14ac:dyDescent="0.35">
      <c r="A557" s="290">
        <v>556</v>
      </c>
      <c r="B557" s="290" t="s">
        <v>5477</v>
      </c>
      <c r="C557" s="269" t="s">
        <v>822</v>
      </c>
      <c r="D557" s="273" t="s">
        <v>62</v>
      </c>
      <c r="E557" s="270" t="s">
        <v>5478</v>
      </c>
      <c r="F557" s="270" t="s">
        <v>186</v>
      </c>
      <c r="G557" s="273" t="s">
        <v>62</v>
      </c>
      <c r="H557" s="273" t="s">
        <v>5476</v>
      </c>
      <c r="I557" s="273" t="s">
        <v>824</v>
      </c>
      <c r="J557" s="293"/>
      <c r="K557" s="293"/>
    </row>
    <row r="558" spans="1:11" x14ac:dyDescent="0.35">
      <c r="A558" s="290">
        <v>557</v>
      </c>
      <c r="B558" s="290" t="s">
        <v>5479</v>
      </c>
      <c r="C558" s="269" t="s">
        <v>822</v>
      </c>
      <c r="D558" s="273" t="s">
        <v>5481</v>
      </c>
      <c r="E558" s="270" t="s">
        <v>5480</v>
      </c>
      <c r="F558" s="270" t="s">
        <v>186</v>
      </c>
      <c r="G558" s="273" t="s">
        <v>5481</v>
      </c>
      <c r="H558" s="273" t="s">
        <v>5482</v>
      </c>
      <c r="I558" s="273" t="s">
        <v>202</v>
      </c>
      <c r="J558" s="293"/>
      <c r="K558" s="293"/>
    </row>
    <row r="559" spans="1:11" x14ac:dyDescent="0.35">
      <c r="A559" s="290">
        <v>558</v>
      </c>
      <c r="B559" s="290" t="s">
        <v>5483</v>
      </c>
      <c r="C559" s="273" t="s">
        <v>80</v>
      </c>
      <c r="D559" s="273" t="s">
        <v>63</v>
      </c>
      <c r="E559" s="270" t="s">
        <v>5484</v>
      </c>
      <c r="F559" s="270" t="s">
        <v>186</v>
      </c>
      <c r="G559" s="273" t="s">
        <v>2208</v>
      </c>
      <c r="H559" s="273" t="s">
        <v>5485</v>
      </c>
      <c r="I559" s="273" t="s">
        <v>202</v>
      </c>
      <c r="J559" s="293"/>
      <c r="K559" s="293"/>
    </row>
    <row r="560" spans="1:11" x14ac:dyDescent="0.35">
      <c r="A560" s="290">
        <v>559</v>
      </c>
      <c r="B560" s="290" t="s">
        <v>5486</v>
      </c>
      <c r="C560" s="273" t="s">
        <v>80</v>
      </c>
      <c r="D560" s="273" t="s">
        <v>63</v>
      </c>
      <c r="E560" s="270" t="s">
        <v>5487</v>
      </c>
      <c r="F560" s="270" t="s">
        <v>186</v>
      </c>
      <c r="G560" s="273" t="s">
        <v>2208</v>
      </c>
      <c r="H560" s="273" t="s">
        <v>5485</v>
      </c>
      <c r="I560" s="273" t="s">
        <v>202</v>
      </c>
      <c r="J560" s="293"/>
      <c r="K560" s="293"/>
    </row>
    <row r="561" spans="1:11" x14ac:dyDescent="0.35">
      <c r="A561" s="290">
        <v>560</v>
      </c>
      <c r="B561" s="290" t="s">
        <v>5490</v>
      </c>
      <c r="C561" s="269" t="s">
        <v>74</v>
      </c>
      <c r="D561" s="273" t="s">
        <v>74</v>
      </c>
      <c r="E561" s="270" t="s">
        <v>5491</v>
      </c>
      <c r="F561" s="270" t="s">
        <v>186</v>
      </c>
      <c r="G561" s="273" t="s">
        <v>74</v>
      </c>
      <c r="H561" s="273" t="s">
        <v>5401</v>
      </c>
      <c r="I561" s="273" t="s">
        <v>7302</v>
      </c>
      <c r="J561" s="293"/>
      <c r="K561" s="293"/>
    </row>
    <row r="562" spans="1:11" x14ac:dyDescent="0.35">
      <c r="A562" s="290">
        <v>561</v>
      </c>
      <c r="B562" s="290" t="s">
        <v>5492</v>
      </c>
      <c r="C562" s="269" t="s">
        <v>74</v>
      </c>
      <c r="D562" s="273" t="s">
        <v>74</v>
      </c>
      <c r="E562" s="270" t="s">
        <v>5493</v>
      </c>
      <c r="F562" s="270" t="s">
        <v>186</v>
      </c>
      <c r="G562" s="273" t="s">
        <v>74</v>
      </c>
      <c r="H562" s="273" t="s">
        <v>5401</v>
      </c>
      <c r="I562" s="273" t="s">
        <v>7302</v>
      </c>
      <c r="J562" s="293"/>
      <c r="K562" s="293"/>
    </row>
    <row r="563" spans="1:11" x14ac:dyDescent="0.35">
      <c r="A563" s="290">
        <v>562</v>
      </c>
      <c r="B563" s="290" t="s">
        <v>5495</v>
      </c>
      <c r="C563" s="269" t="s">
        <v>74</v>
      </c>
      <c r="D563" s="273" t="s">
        <v>63</v>
      </c>
      <c r="E563" s="270" t="s">
        <v>5497</v>
      </c>
      <c r="F563" s="270" t="s">
        <v>186</v>
      </c>
      <c r="G563" s="273" t="s">
        <v>2208</v>
      </c>
      <c r="H563" s="273" t="s">
        <v>4394</v>
      </c>
      <c r="I563" s="273" t="s">
        <v>7302</v>
      </c>
      <c r="J563" s="293"/>
      <c r="K563" s="293"/>
    </row>
    <row r="564" spans="1:11" x14ac:dyDescent="0.35">
      <c r="A564" s="290">
        <v>563</v>
      </c>
      <c r="B564" s="290" t="s">
        <v>5499</v>
      </c>
      <c r="C564" s="273" t="s">
        <v>80</v>
      </c>
      <c r="D564" s="273" t="s">
        <v>63</v>
      </c>
      <c r="E564" s="270" t="s">
        <v>5500</v>
      </c>
      <c r="F564" s="270" t="s">
        <v>186</v>
      </c>
      <c r="G564" s="269" t="s">
        <v>4399</v>
      </c>
      <c r="H564" s="273" t="s">
        <v>4400</v>
      </c>
      <c r="I564" s="273" t="s">
        <v>202</v>
      </c>
      <c r="J564" s="293"/>
      <c r="K564" s="293"/>
    </row>
    <row r="565" spans="1:11" ht="145" x14ac:dyDescent="0.35">
      <c r="A565" s="290">
        <v>564</v>
      </c>
      <c r="B565" s="290" t="s">
        <v>5501</v>
      </c>
      <c r="C565" s="37" t="s">
        <v>26</v>
      </c>
      <c r="D565" s="37" t="s">
        <v>26</v>
      </c>
      <c r="E565" s="272" t="s">
        <v>1421</v>
      </c>
      <c r="F565" s="270" t="s">
        <v>186</v>
      </c>
      <c r="G565" s="273" t="s">
        <v>725</v>
      </c>
      <c r="H565" s="273" t="s">
        <v>5506</v>
      </c>
      <c r="I565" s="273" t="s">
        <v>711</v>
      </c>
      <c r="J565" s="20" t="s">
        <v>7601</v>
      </c>
      <c r="K565" s="12" t="s">
        <v>7602</v>
      </c>
    </row>
    <row r="566" spans="1:11" ht="145" x14ac:dyDescent="0.35">
      <c r="A566" s="290">
        <v>565</v>
      </c>
      <c r="B566" s="290" t="s">
        <v>5503</v>
      </c>
      <c r="C566" s="37" t="s">
        <v>26</v>
      </c>
      <c r="D566" s="37" t="s">
        <v>26</v>
      </c>
      <c r="E566" s="272" t="s">
        <v>1431</v>
      </c>
      <c r="F566" s="270" t="s">
        <v>186</v>
      </c>
      <c r="G566" s="273" t="s">
        <v>725</v>
      </c>
      <c r="H566" s="273" t="s">
        <v>5506</v>
      </c>
      <c r="I566" s="273" t="s">
        <v>711</v>
      </c>
      <c r="J566" s="20" t="s">
        <v>7603</v>
      </c>
      <c r="K566" s="12" t="s">
        <v>7602</v>
      </c>
    </row>
    <row r="567" spans="1:11" x14ac:dyDescent="0.35">
      <c r="A567" s="290">
        <v>566</v>
      </c>
      <c r="B567" s="290" t="s">
        <v>5505</v>
      </c>
      <c r="C567" s="37" t="s">
        <v>26</v>
      </c>
      <c r="D567" s="37" t="s">
        <v>26</v>
      </c>
      <c r="E567" s="272" t="s">
        <v>1437</v>
      </c>
      <c r="F567" s="270" t="s">
        <v>186</v>
      </c>
      <c r="G567" s="273" t="s">
        <v>725</v>
      </c>
      <c r="H567" s="273" t="s">
        <v>5506</v>
      </c>
      <c r="I567" s="273" t="s">
        <v>711</v>
      </c>
      <c r="J567" s="12"/>
      <c r="K567" s="12" t="s">
        <v>8</v>
      </c>
    </row>
    <row r="568" spans="1:11" x14ac:dyDescent="0.35">
      <c r="A568" s="290">
        <v>567</v>
      </c>
      <c r="B568" s="290" t="s">
        <v>5508</v>
      </c>
      <c r="C568" s="37" t="s">
        <v>26</v>
      </c>
      <c r="D568" s="37" t="s">
        <v>26</v>
      </c>
      <c r="E568" s="272" t="s">
        <v>5509</v>
      </c>
      <c r="F568" s="270" t="s">
        <v>186</v>
      </c>
      <c r="G568" s="273" t="s">
        <v>725</v>
      </c>
      <c r="H568" s="273" t="s">
        <v>5506</v>
      </c>
      <c r="I568" s="273" t="s">
        <v>711</v>
      </c>
      <c r="J568" s="12"/>
      <c r="K568" s="12" t="s">
        <v>8</v>
      </c>
    </row>
    <row r="569" spans="1:11" x14ac:dyDescent="0.35">
      <c r="A569" s="290">
        <v>568</v>
      </c>
      <c r="B569" s="290" t="s">
        <v>5511</v>
      </c>
      <c r="C569" s="37" t="s">
        <v>26</v>
      </c>
      <c r="D569" s="37" t="s">
        <v>26</v>
      </c>
      <c r="E569" s="272" t="s">
        <v>1451</v>
      </c>
      <c r="F569" s="270" t="s">
        <v>186</v>
      </c>
      <c r="G569" s="273" t="s">
        <v>725</v>
      </c>
      <c r="H569" s="273" t="s">
        <v>5506</v>
      </c>
      <c r="I569" s="273" t="s">
        <v>711</v>
      </c>
      <c r="J569" s="12"/>
      <c r="K569" s="12" t="s">
        <v>8</v>
      </c>
    </row>
    <row r="570" spans="1:11" x14ac:dyDescent="0.35">
      <c r="A570" s="290">
        <v>569</v>
      </c>
      <c r="B570" s="290" t="s">
        <v>5513</v>
      </c>
      <c r="C570" s="37" t="s">
        <v>26</v>
      </c>
      <c r="D570" s="37" t="s">
        <v>26</v>
      </c>
      <c r="E570" s="272" t="s">
        <v>1453</v>
      </c>
      <c r="F570" s="270" t="s">
        <v>186</v>
      </c>
      <c r="G570" s="273" t="s">
        <v>725</v>
      </c>
      <c r="H570" s="273" t="s">
        <v>5506</v>
      </c>
      <c r="I570" s="273" t="s">
        <v>711</v>
      </c>
      <c r="J570" s="12"/>
      <c r="K570" s="12" t="s">
        <v>8</v>
      </c>
    </row>
    <row r="571" spans="1:11" x14ac:dyDescent="0.35">
      <c r="A571" s="290">
        <v>570</v>
      </c>
      <c r="B571" s="290" t="s">
        <v>5517</v>
      </c>
      <c r="C571" s="37" t="s">
        <v>26</v>
      </c>
      <c r="D571" s="37" t="s">
        <v>26</v>
      </c>
      <c r="E571" s="272" t="s">
        <v>1469</v>
      </c>
      <c r="F571" s="270" t="s">
        <v>186</v>
      </c>
      <c r="G571" s="273" t="s">
        <v>725</v>
      </c>
      <c r="H571" s="273" t="s">
        <v>5506</v>
      </c>
      <c r="I571" s="273" t="s">
        <v>711</v>
      </c>
      <c r="J571" s="12"/>
      <c r="K571" s="12" t="s">
        <v>8</v>
      </c>
    </row>
    <row r="572" spans="1:11" x14ac:dyDescent="0.35">
      <c r="A572" s="290">
        <v>571</v>
      </c>
      <c r="B572" s="290" t="s">
        <v>5519</v>
      </c>
      <c r="C572" s="37" t="s">
        <v>26</v>
      </c>
      <c r="D572" s="37" t="s">
        <v>26</v>
      </c>
      <c r="E572" s="272" t="s">
        <v>1477</v>
      </c>
      <c r="F572" s="270" t="s">
        <v>186</v>
      </c>
      <c r="G572" s="273" t="s">
        <v>725</v>
      </c>
      <c r="H572" s="273" t="s">
        <v>5506</v>
      </c>
      <c r="I572" s="273" t="s">
        <v>711</v>
      </c>
      <c r="J572" s="12"/>
      <c r="K572" s="12" t="s">
        <v>8</v>
      </c>
    </row>
    <row r="573" spans="1:11" x14ac:dyDescent="0.35">
      <c r="A573" s="290">
        <v>572</v>
      </c>
      <c r="B573" s="290" t="s">
        <v>5521</v>
      </c>
      <c r="C573" s="37" t="s">
        <v>26</v>
      </c>
      <c r="D573" s="37" t="s">
        <v>26</v>
      </c>
      <c r="E573" s="272" t="s">
        <v>5522</v>
      </c>
      <c r="F573" s="270" t="s">
        <v>186</v>
      </c>
      <c r="G573" s="273" t="s">
        <v>725</v>
      </c>
      <c r="H573" s="273" t="s">
        <v>5506</v>
      </c>
      <c r="I573" s="273" t="s">
        <v>711</v>
      </c>
      <c r="J573" s="12"/>
      <c r="K573" s="12" t="s">
        <v>7602</v>
      </c>
    </row>
    <row r="574" spans="1:11" x14ac:dyDescent="0.35">
      <c r="A574" s="290">
        <v>573</v>
      </c>
      <c r="B574" s="290" t="s">
        <v>5524</v>
      </c>
      <c r="C574" s="37" t="s">
        <v>26</v>
      </c>
      <c r="D574" s="37" t="s">
        <v>26</v>
      </c>
      <c r="E574" s="272" t="s">
        <v>1485</v>
      </c>
      <c r="F574" s="270" t="s">
        <v>186</v>
      </c>
      <c r="G574" s="273" t="s">
        <v>725</v>
      </c>
      <c r="H574" s="273" t="s">
        <v>5506</v>
      </c>
      <c r="I574" s="273" t="s">
        <v>711</v>
      </c>
      <c r="J574" s="12"/>
      <c r="K574" s="12" t="s">
        <v>8</v>
      </c>
    </row>
    <row r="575" spans="1:11" ht="29" x14ac:dyDescent="0.35">
      <c r="A575" s="290">
        <v>574</v>
      </c>
      <c r="B575" s="290" t="s">
        <v>5526</v>
      </c>
      <c r="C575" s="37" t="s">
        <v>26</v>
      </c>
      <c r="D575" s="37" t="s">
        <v>26</v>
      </c>
      <c r="E575" s="272" t="s">
        <v>1498</v>
      </c>
      <c r="F575" s="270" t="s">
        <v>186</v>
      </c>
      <c r="G575" s="273" t="s">
        <v>725</v>
      </c>
      <c r="H575" s="273" t="s">
        <v>5506</v>
      </c>
      <c r="I575" s="273" t="s">
        <v>711</v>
      </c>
      <c r="J575" s="12"/>
      <c r="K575" s="12" t="s">
        <v>8</v>
      </c>
    </row>
    <row r="576" spans="1:11" ht="29" x14ac:dyDescent="0.35">
      <c r="A576" s="290">
        <v>575</v>
      </c>
      <c r="B576" s="290" t="s">
        <v>5528</v>
      </c>
      <c r="C576" s="37" t="s">
        <v>26</v>
      </c>
      <c r="D576" s="37" t="s">
        <v>26</v>
      </c>
      <c r="E576" s="272" t="s">
        <v>5529</v>
      </c>
      <c r="F576" s="270" t="s">
        <v>186</v>
      </c>
      <c r="G576" s="273" t="s">
        <v>725</v>
      </c>
      <c r="H576" s="273" t="s">
        <v>5506</v>
      </c>
      <c r="I576" s="273" t="s">
        <v>711</v>
      </c>
      <c r="J576" s="12"/>
      <c r="K576" s="12" t="s">
        <v>8</v>
      </c>
    </row>
    <row r="577" spans="1:11" x14ac:dyDescent="0.35">
      <c r="A577" s="290">
        <v>576</v>
      </c>
      <c r="B577" s="290" t="s">
        <v>5530</v>
      </c>
      <c r="C577" s="37" t="s">
        <v>26</v>
      </c>
      <c r="D577" s="37" t="s">
        <v>26</v>
      </c>
      <c r="E577" s="272" t="s">
        <v>5531</v>
      </c>
      <c r="F577" s="270" t="s">
        <v>186</v>
      </c>
      <c r="G577" s="273" t="s">
        <v>725</v>
      </c>
      <c r="H577" s="273" t="s">
        <v>5506</v>
      </c>
      <c r="I577" s="273" t="s">
        <v>711</v>
      </c>
      <c r="J577" s="12"/>
      <c r="K577" s="12" t="s">
        <v>8</v>
      </c>
    </row>
    <row r="578" spans="1:11" ht="29" x14ac:dyDescent="0.35">
      <c r="A578" s="290">
        <v>577</v>
      </c>
      <c r="B578" s="290" t="s">
        <v>5534</v>
      </c>
      <c r="C578" s="37" t="s">
        <v>26</v>
      </c>
      <c r="D578" s="37" t="s">
        <v>26</v>
      </c>
      <c r="E578" s="272" t="s">
        <v>1521</v>
      </c>
      <c r="F578" s="270" t="s">
        <v>186</v>
      </c>
      <c r="G578" s="273" t="s">
        <v>725</v>
      </c>
      <c r="H578" s="273" t="s">
        <v>5506</v>
      </c>
      <c r="I578" s="273" t="s">
        <v>711</v>
      </c>
      <c r="J578" s="12"/>
      <c r="K578" s="12" t="s">
        <v>9</v>
      </c>
    </row>
    <row r="579" spans="1:11" x14ac:dyDescent="0.35">
      <c r="A579" s="290">
        <v>578</v>
      </c>
      <c r="B579" s="290" t="s">
        <v>5536</v>
      </c>
      <c r="C579" s="37" t="s">
        <v>26</v>
      </c>
      <c r="D579" s="37" t="s">
        <v>26</v>
      </c>
      <c r="E579" s="272" t="s">
        <v>5537</v>
      </c>
      <c r="F579" s="270" t="s">
        <v>186</v>
      </c>
      <c r="G579" s="273" t="s">
        <v>725</v>
      </c>
      <c r="H579" s="273" t="s">
        <v>5506</v>
      </c>
      <c r="I579" s="273" t="s">
        <v>711</v>
      </c>
      <c r="J579" s="12" t="s">
        <v>7604</v>
      </c>
      <c r="K579" s="12" t="s">
        <v>7602</v>
      </c>
    </row>
    <row r="580" spans="1:11" x14ac:dyDescent="0.35">
      <c r="A580" s="290">
        <v>579</v>
      </c>
      <c r="B580" s="290" t="s">
        <v>5538</v>
      </c>
      <c r="C580" s="37" t="s">
        <v>26</v>
      </c>
      <c r="D580" s="37" t="s">
        <v>26</v>
      </c>
      <c r="E580" s="272" t="s">
        <v>5539</v>
      </c>
      <c r="F580" s="270" t="s">
        <v>186</v>
      </c>
      <c r="G580" s="273" t="s">
        <v>725</v>
      </c>
      <c r="H580" s="273" t="s">
        <v>5506</v>
      </c>
      <c r="I580" s="273" t="s">
        <v>711</v>
      </c>
      <c r="J580" s="12" t="s">
        <v>7605</v>
      </c>
      <c r="K580" s="12" t="s">
        <v>7602</v>
      </c>
    </row>
    <row r="581" spans="1:11" x14ac:dyDescent="0.35">
      <c r="A581" s="290">
        <v>580</v>
      </c>
      <c r="B581" s="290" t="s">
        <v>5543</v>
      </c>
      <c r="C581" s="37" t="s">
        <v>26</v>
      </c>
      <c r="D581" s="37" t="s">
        <v>26</v>
      </c>
      <c r="E581" s="272" t="s">
        <v>1535</v>
      </c>
      <c r="F581" s="270" t="s">
        <v>186</v>
      </c>
      <c r="G581" s="273" t="s">
        <v>755</v>
      </c>
      <c r="H581" s="273" t="s">
        <v>756</v>
      </c>
      <c r="I581" s="273" t="s">
        <v>711</v>
      </c>
      <c r="J581" s="12"/>
      <c r="K581" s="12" t="s">
        <v>8</v>
      </c>
    </row>
    <row r="582" spans="1:11" x14ac:dyDescent="0.35">
      <c r="A582" s="290">
        <v>581</v>
      </c>
      <c r="B582" s="290" t="s">
        <v>5545</v>
      </c>
      <c r="C582" s="37" t="s">
        <v>26</v>
      </c>
      <c r="D582" s="37" t="s">
        <v>26</v>
      </c>
      <c r="E582" s="272" t="s">
        <v>5546</v>
      </c>
      <c r="F582" s="270" t="s">
        <v>186</v>
      </c>
      <c r="G582" s="273" t="s">
        <v>755</v>
      </c>
      <c r="H582" s="273" t="s">
        <v>756</v>
      </c>
      <c r="I582" s="273" t="s">
        <v>711</v>
      </c>
      <c r="J582" s="12" t="s">
        <v>773</v>
      </c>
      <c r="K582" s="12" t="s">
        <v>9</v>
      </c>
    </row>
    <row r="583" spans="1:11" x14ac:dyDescent="0.35">
      <c r="A583" s="290">
        <v>582</v>
      </c>
      <c r="B583" s="290" t="s">
        <v>5547</v>
      </c>
      <c r="C583" s="37" t="s">
        <v>26</v>
      </c>
      <c r="D583" s="37" t="s">
        <v>26</v>
      </c>
      <c r="E583" s="272" t="s">
        <v>5548</v>
      </c>
      <c r="F583" s="270" t="s">
        <v>186</v>
      </c>
      <c r="G583" s="273" t="s">
        <v>755</v>
      </c>
      <c r="H583" s="273" t="s">
        <v>756</v>
      </c>
      <c r="I583" s="273" t="s">
        <v>711</v>
      </c>
      <c r="J583" s="12" t="s">
        <v>7605</v>
      </c>
      <c r="K583" s="12" t="s">
        <v>7602</v>
      </c>
    </row>
    <row r="584" spans="1:11" x14ac:dyDescent="0.35">
      <c r="A584" s="290">
        <v>583</v>
      </c>
      <c r="B584" s="290" t="s">
        <v>5549</v>
      </c>
      <c r="C584" s="37" t="s">
        <v>26</v>
      </c>
      <c r="D584" s="37" t="s">
        <v>26</v>
      </c>
      <c r="E584" s="272" t="s">
        <v>5550</v>
      </c>
      <c r="F584" s="270" t="s">
        <v>186</v>
      </c>
      <c r="G584" s="273" t="s">
        <v>755</v>
      </c>
      <c r="H584" s="273" t="s">
        <v>756</v>
      </c>
      <c r="I584" s="273" t="s">
        <v>711</v>
      </c>
      <c r="J584" s="12" t="s">
        <v>7605</v>
      </c>
      <c r="K584" s="12" t="s">
        <v>7602</v>
      </c>
    </row>
    <row r="585" spans="1:11" x14ac:dyDescent="0.35">
      <c r="A585" s="290">
        <v>584</v>
      </c>
      <c r="B585" s="290" t="s">
        <v>5551</v>
      </c>
      <c r="C585" s="37" t="s">
        <v>26</v>
      </c>
      <c r="D585" s="37" t="s">
        <v>26</v>
      </c>
      <c r="E585" s="272" t="s">
        <v>5552</v>
      </c>
      <c r="F585" s="270" t="s">
        <v>186</v>
      </c>
      <c r="G585" s="273" t="s">
        <v>755</v>
      </c>
      <c r="H585" s="273" t="s">
        <v>756</v>
      </c>
      <c r="I585" s="273" t="s">
        <v>711</v>
      </c>
      <c r="J585" s="12" t="s">
        <v>7605</v>
      </c>
      <c r="K585" s="12" t="s">
        <v>7602</v>
      </c>
    </row>
    <row r="586" spans="1:11" x14ac:dyDescent="0.35">
      <c r="A586" s="290">
        <v>585</v>
      </c>
      <c r="B586" s="290" t="s">
        <v>5553</v>
      </c>
      <c r="C586" s="37" t="s">
        <v>26</v>
      </c>
      <c r="D586" s="37" t="s">
        <v>26</v>
      </c>
      <c r="E586" s="272" t="s">
        <v>5554</v>
      </c>
      <c r="F586" s="270" t="s">
        <v>186</v>
      </c>
      <c r="G586" s="273" t="s">
        <v>755</v>
      </c>
      <c r="H586" s="273" t="s">
        <v>756</v>
      </c>
      <c r="I586" s="273" t="s">
        <v>711</v>
      </c>
      <c r="J586" s="12" t="s">
        <v>7606</v>
      </c>
      <c r="K586" s="12" t="s">
        <v>7602</v>
      </c>
    </row>
    <row r="587" spans="1:11" x14ac:dyDescent="0.35">
      <c r="A587" s="290">
        <v>586</v>
      </c>
      <c r="B587" s="290" t="s">
        <v>5556</v>
      </c>
      <c r="C587" s="37" t="s">
        <v>26</v>
      </c>
      <c r="D587" s="37" t="s">
        <v>26</v>
      </c>
      <c r="E587" s="272" t="s">
        <v>5557</v>
      </c>
      <c r="F587" s="270" t="s">
        <v>186</v>
      </c>
      <c r="G587" s="273" t="s">
        <v>755</v>
      </c>
      <c r="H587" s="273" t="s">
        <v>756</v>
      </c>
      <c r="I587" s="273" t="s">
        <v>711</v>
      </c>
      <c r="J587" s="12" t="s">
        <v>7607</v>
      </c>
      <c r="K587" s="12" t="s">
        <v>7602</v>
      </c>
    </row>
    <row r="588" spans="1:11" x14ac:dyDescent="0.35">
      <c r="A588" s="290">
        <v>587</v>
      </c>
      <c r="B588" s="290" t="s">
        <v>5560</v>
      </c>
      <c r="C588" s="37" t="s">
        <v>26</v>
      </c>
      <c r="D588" s="37" t="s">
        <v>26</v>
      </c>
      <c r="E588" s="272" t="s">
        <v>5561</v>
      </c>
      <c r="F588" s="270" t="s">
        <v>186</v>
      </c>
      <c r="G588" s="273" t="s">
        <v>755</v>
      </c>
      <c r="H588" s="273" t="s">
        <v>756</v>
      </c>
      <c r="I588" s="273" t="s">
        <v>711</v>
      </c>
      <c r="J588" s="12" t="s">
        <v>7607</v>
      </c>
      <c r="K588" s="12" t="s">
        <v>7602</v>
      </c>
    </row>
    <row r="589" spans="1:11" x14ac:dyDescent="0.35">
      <c r="A589" s="290">
        <v>588</v>
      </c>
      <c r="B589" s="290" t="s">
        <v>5562</v>
      </c>
      <c r="C589" s="37" t="s">
        <v>26</v>
      </c>
      <c r="D589" s="37" t="s">
        <v>26</v>
      </c>
      <c r="E589" s="272" t="s">
        <v>5563</v>
      </c>
      <c r="F589" s="270" t="s">
        <v>186</v>
      </c>
      <c r="G589" s="273" t="s">
        <v>755</v>
      </c>
      <c r="H589" s="273" t="s">
        <v>756</v>
      </c>
      <c r="I589" s="273" t="s">
        <v>711</v>
      </c>
      <c r="J589" s="12" t="s">
        <v>7607</v>
      </c>
      <c r="K589" s="12" t="s">
        <v>7602</v>
      </c>
    </row>
    <row r="590" spans="1:11" x14ac:dyDescent="0.35">
      <c r="A590" s="290">
        <v>589</v>
      </c>
      <c r="B590" s="290" t="s">
        <v>5564</v>
      </c>
      <c r="C590" s="37" t="s">
        <v>26</v>
      </c>
      <c r="D590" s="37" t="s">
        <v>26</v>
      </c>
      <c r="E590" s="272" t="s">
        <v>5565</v>
      </c>
      <c r="F590" s="270" t="s">
        <v>186</v>
      </c>
      <c r="G590" s="273" t="s">
        <v>755</v>
      </c>
      <c r="H590" s="273" t="s">
        <v>756</v>
      </c>
      <c r="I590" s="273" t="s">
        <v>711</v>
      </c>
      <c r="J590" s="12" t="s">
        <v>7607</v>
      </c>
      <c r="K590" s="12" t="s">
        <v>7602</v>
      </c>
    </row>
    <row r="591" spans="1:11" x14ac:dyDescent="0.35">
      <c r="A591" s="290">
        <v>590</v>
      </c>
      <c r="B591" s="290" t="s">
        <v>5568</v>
      </c>
      <c r="C591" s="37" t="s">
        <v>26</v>
      </c>
      <c r="D591" s="37" t="s">
        <v>26</v>
      </c>
      <c r="E591" s="272" t="s">
        <v>5569</v>
      </c>
      <c r="F591" s="270" t="s">
        <v>186</v>
      </c>
      <c r="G591" s="273" t="s">
        <v>755</v>
      </c>
      <c r="H591" s="273" t="s">
        <v>756</v>
      </c>
      <c r="I591" s="273" t="s">
        <v>711</v>
      </c>
      <c r="J591" s="12" t="s">
        <v>7607</v>
      </c>
      <c r="K591" s="12" t="s">
        <v>7602</v>
      </c>
    </row>
    <row r="592" spans="1:11" x14ac:dyDescent="0.35">
      <c r="A592" s="290">
        <v>591</v>
      </c>
      <c r="B592" s="290" t="s">
        <v>5570</v>
      </c>
      <c r="C592" s="37" t="s">
        <v>26</v>
      </c>
      <c r="D592" s="37" t="s">
        <v>26</v>
      </c>
      <c r="E592" s="272" t="s">
        <v>5571</v>
      </c>
      <c r="F592" s="270" t="s">
        <v>186</v>
      </c>
      <c r="G592" s="273" t="s">
        <v>755</v>
      </c>
      <c r="H592" s="273" t="s">
        <v>756</v>
      </c>
      <c r="I592" s="273" t="s">
        <v>711</v>
      </c>
      <c r="J592" s="12" t="s">
        <v>7607</v>
      </c>
      <c r="K592" s="12" t="s">
        <v>7602</v>
      </c>
    </row>
    <row r="593" spans="1:11" x14ac:dyDescent="0.35">
      <c r="A593" s="290">
        <v>592</v>
      </c>
      <c r="B593" s="290" t="s">
        <v>5572</v>
      </c>
      <c r="C593" s="37" t="s">
        <v>26</v>
      </c>
      <c r="D593" s="37" t="s">
        <v>26</v>
      </c>
      <c r="E593" s="272" t="s">
        <v>5573</v>
      </c>
      <c r="F593" s="270" t="s">
        <v>186</v>
      </c>
      <c r="G593" s="273" t="s">
        <v>755</v>
      </c>
      <c r="H593" s="273" t="s">
        <v>756</v>
      </c>
      <c r="I593" s="273" t="s">
        <v>711</v>
      </c>
      <c r="J593" s="12" t="s">
        <v>7607</v>
      </c>
      <c r="K593" s="12" t="s">
        <v>7602</v>
      </c>
    </row>
    <row r="594" spans="1:11" x14ac:dyDescent="0.35">
      <c r="A594" s="290">
        <v>593</v>
      </c>
      <c r="B594" s="290" t="s">
        <v>5574</v>
      </c>
      <c r="C594" s="37" t="s">
        <v>26</v>
      </c>
      <c r="D594" s="37" t="s">
        <v>26</v>
      </c>
      <c r="E594" s="272" t="s">
        <v>5575</v>
      </c>
      <c r="F594" s="270" t="s">
        <v>186</v>
      </c>
      <c r="G594" s="273" t="s">
        <v>755</v>
      </c>
      <c r="H594" s="273" t="s">
        <v>756</v>
      </c>
      <c r="I594" s="273" t="s">
        <v>711</v>
      </c>
      <c r="J594" s="12" t="s">
        <v>7607</v>
      </c>
      <c r="K594" s="12" t="s">
        <v>7602</v>
      </c>
    </row>
    <row r="595" spans="1:11" x14ac:dyDescent="0.35">
      <c r="A595" s="290">
        <v>594</v>
      </c>
      <c r="B595" s="290" t="s">
        <v>5576</v>
      </c>
      <c r="C595" s="37" t="s">
        <v>26</v>
      </c>
      <c r="D595" s="37" t="s">
        <v>26</v>
      </c>
      <c r="E595" s="272" t="s">
        <v>5577</v>
      </c>
      <c r="F595" s="270" t="s">
        <v>186</v>
      </c>
      <c r="G595" s="273" t="s">
        <v>755</v>
      </c>
      <c r="H595" s="273" t="s">
        <v>756</v>
      </c>
      <c r="I595" s="273" t="s">
        <v>711</v>
      </c>
      <c r="J595" s="12" t="s">
        <v>7607</v>
      </c>
      <c r="K595" s="12" t="s">
        <v>7602</v>
      </c>
    </row>
    <row r="596" spans="1:11" x14ac:dyDescent="0.35">
      <c r="A596" s="290">
        <v>595</v>
      </c>
      <c r="B596" s="290" t="s">
        <v>5579</v>
      </c>
      <c r="C596" s="37" t="s">
        <v>26</v>
      </c>
      <c r="D596" s="37" t="s">
        <v>26</v>
      </c>
      <c r="E596" s="272" t="s">
        <v>5580</v>
      </c>
      <c r="F596" s="270" t="s">
        <v>186</v>
      </c>
      <c r="G596" s="273" t="s">
        <v>755</v>
      </c>
      <c r="H596" s="273" t="s">
        <v>756</v>
      </c>
      <c r="I596" s="273" t="s">
        <v>711</v>
      </c>
      <c r="J596" s="12" t="s">
        <v>7607</v>
      </c>
      <c r="K596" s="12" t="s">
        <v>7602</v>
      </c>
    </row>
    <row r="597" spans="1:11" ht="29" x14ac:dyDescent="0.35">
      <c r="A597" s="290">
        <v>596</v>
      </c>
      <c r="B597" s="290" t="s">
        <v>5581</v>
      </c>
      <c r="C597" s="37" t="s">
        <v>26</v>
      </c>
      <c r="D597" s="37" t="s">
        <v>26</v>
      </c>
      <c r="E597" s="272" t="s">
        <v>5582</v>
      </c>
      <c r="F597" s="270" t="s">
        <v>186</v>
      </c>
      <c r="G597" s="273" t="s">
        <v>755</v>
      </c>
      <c r="H597" s="273" t="s">
        <v>756</v>
      </c>
      <c r="I597" s="273" t="s">
        <v>711</v>
      </c>
      <c r="J597" s="12" t="s">
        <v>7607</v>
      </c>
      <c r="K597" s="12" t="s">
        <v>7602</v>
      </c>
    </row>
    <row r="598" spans="1:11" x14ac:dyDescent="0.35">
      <c r="A598" s="290">
        <v>597</v>
      </c>
      <c r="B598" s="290" t="s">
        <v>5583</v>
      </c>
      <c r="C598" s="37" t="s">
        <v>26</v>
      </c>
      <c r="D598" s="37" t="s">
        <v>26</v>
      </c>
      <c r="E598" s="272" t="s">
        <v>5584</v>
      </c>
      <c r="F598" s="270" t="s">
        <v>186</v>
      </c>
      <c r="G598" s="273" t="s">
        <v>755</v>
      </c>
      <c r="H598" s="273" t="s">
        <v>756</v>
      </c>
      <c r="I598" s="273" t="s">
        <v>711</v>
      </c>
      <c r="J598" s="12" t="s">
        <v>7607</v>
      </c>
      <c r="K598" s="12" t="s">
        <v>7602</v>
      </c>
    </row>
    <row r="599" spans="1:11" x14ac:dyDescent="0.35">
      <c r="A599" s="290">
        <v>598</v>
      </c>
      <c r="B599" s="290" t="s">
        <v>5585</v>
      </c>
      <c r="C599" s="37" t="s">
        <v>26</v>
      </c>
      <c r="D599" s="37" t="s">
        <v>26</v>
      </c>
      <c r="E599" s="272" t="s">
        <v>5586</v>
      </c>
      <c r="F599" s="270" t="s">
        <v>186</v>
      </c>
      <c r="G599" s="273" t="s">
        <v>755</v>
      </c>
      <c r="H599" s="273" t="s">
        <v>756</v>
      </c>
      <c r="I599" s="273" t="s">
        <v>711</v>
      </c>
      <c r="J599" s="12" t="s">
        <v>7607</v>
      </c>
      <c r="K599" s="12" t="s">
        <v>7602</v>
      </c>
    </row>
    <row r="600" spans="1:11" x14ac:dyDescent="0.35">
      <c r="A600" s="290">
        <v>599</v>
      </c>
      <c r="B600" s="290" t="s">
        <v>5587</v>
      </c>
      <c r="C600" s="37" t="s">
        <v>26</v>
      </c>
      <c r="D600" s="37" t="s">
        <v>26</v>
      </c>
      <c r="E600" s="272" t="s">
        <v>5588</v>
      </c>
      <c r="F600" s="270" t="s">
        <v>186</v>
      </c>
      <c r="G600" s="273" t="s">
        <v>755</v>
      </c>
      <c r="H600" s="273" t="s">
        <v>756</v>
      </c>
      <c r="I600" s="273" t="s">
        <v>711</v>
      </c>
      <c r="J600" s="12" t="s">
        <v>7607</v>
      </c>
      <c r="K600" s="12" t="s">
        <v>7602</v>
      </c>
    </row>
    <row r="601" spans="1:11" x14ac:dyDescent="0.35">
      <c r="A601" s="290">
        <v>600</v>
      </c>
      <c r="B601" s="290" t="s">
        <v>5593</v>
      </c>
      <c r="C601" s="37" t="s">
        <v>26</v>
      </c>
      <c r="D601" s="37" t="s">
        <v>26</v>
      </c>
      <c r="E601" s="272" t="s">
        <v>5594</v>
      </c>
      <c r="F601" s="270" t="s">
        <v>186</v>
      </c>
      <c r="G601" s="273" t="s">
        <v>755</v>
      </c>
      <c r="H601" s="273" t="s">
        <v>756</v>
      </c>
      <c r="I601" s="273" t="s">
        <v>711</v>
      </c>
      <c r="J601" s="12" t="s">
        <v>7607</v>
      </c>
      <c r="K601" s="12" t="s">
        <v>7602</v>
      </c>
    </row>
    <row r="602" spans="1:11" x14ac:dyDescent="0.35">
      <c r="A602" s="290">
        <v>601</v>
      </c>
      <c r="B602" s="290" t="s">
        <v>5595</v>
      </c>
      <c r="C602" s="37" t="s">
        <v>26</v>
      </c>
      <c r="D602" s="37" t="s">
        <v>26</v>
      </c>
      <c r="E602" s="272" t="s">
        <v>5596</v>
      </c>
      <c r="F602" s="270" t="s">
        <v>186</v>
      </c>
      <c r="G602" s="273" t="s">
        <v>755</v>
      </c>
      <c r="H602" s="273" t="s">
        <v>756</v>
      </c>
      <c r="I602" s="273" t="s">
        <v>711</v>
      </c>
      <c r="J602" s="12" t="s">
        <v>7607</v>
      </c>
      <c r="K602" s="12" t="s">
        <v>7602</v>
      </c>
    </row>
    <row r="603" spans="1:11" x14ac:dyDescent="0.35">
      <c r="A603" s="290">
        <v>602</v>
      </c>
      <c r="B603" s="290" t="s">
        <v>5597</v>
      </c>
      <c r="C603" s="37" t="s">
        <v>26</v>
      </c>
      <c r="D603" s="37" t="s">
        <v>26</v>
      </c>
      <c r="E603" s="272" t="s">
        <v>1526</v>
      </c>
      <c r="F603" s="270" t="s">
        <v>186</v>
      </c>
      <c r="G603" s="273" t="s">
        <v>755</v>
      </c>
      <c r="H603" s="273" t="s">
        <v>756</v>
      </c>
      <c r="I603" s="273" t="s">
        <v>711</v>
      </c>
      <c r="J603" s="12" t="s">
        <v>7608</v>
      </c>
      <c r="K603" s="12" t="s">
        <v>7602</v>
      </c>
    </row>
    <row r="604" spans="1:11" x14ac:dyDescent="0.35">
      <c r="A604" s="290">
        <v>603</v>
      </c>
      <c r="B604" s="290" t="s">
        <v>5599</v>
      </c>
      <c r="C604" s="37" t="s">
        <v>26</v>
      </c>
      <c r="D604" s="37" t="s">
        <v>26</v>
      </c>
      <c r="E604" s="272" t="s">
        <v>5600</v>
      </c>
      <c r="F604" s="270" t="s">
        <v>186</v>
      </c>
      <c r="G604" s="273" t="s">
        <v>755</v>
      </c>
      <c r="H604" s="273" t="s">
        <v>756</v>
      </c>
      <c r="I604" s="273" t="s">
        <v>711</v>
      </c>
      <c r="J604" s="12" t="s">
        <v>5578</v>
      </c>
      <c r="K604" s="12" t="s">
        <v>7602</v>
      </c>
    </row>
    <row r="605" spans="1:11" x14ac:dyDescent="0.35">
      <c r="A605" s="290">
        <v>604</v>
      </c>
      <c r="B605" s="290" t="s">
        <v>5601</v>
      </c>
      <c r="C605" s="37" t="s">
        <v>26</v>
      </c>
      <c r="D605" s="37" t="s">
        <v>26</v>
      </c>
      <c r="E605" s="272" t="s">
        <v>5602</v>
      </c>
      <c r="F605" s="270" t="s">
        <v>186</v>
      </c>
      <c r="G605" s="273" t="s">
        <v>755</v>
      </c>
      <c r="H605" s="273" t="s">
        <v>756</v>
      </c>
      <c r="I605" s="273" t="s">
        <v>711</v>
      </c>
      <c r="J605" s="12" t="s">
        <v>7609</v>
      </c>
      <c r="K605" s="12" t="s">
        <v>7602</v>
      </c>
    </row>
    <row r="606" spans="1:11" ht="29" x14ac:dyDescent="0.35">
      <c r="A606" s="290">
        <v>605</v>
      </c>
      <c r="B606" s="290" t="s">
        <v>5603</v>
      </c>
      <c r="C606" s="37" t="s">
        <v>26</v>
      </c>
      <c r="D606" s="37" t="s">
        <v>26</v>
      </c>
      <c r="E606" s="272" t="s">
        <v>5604</v>
      </c>
      <c r="F606" s="270" t="s">
        <v>186</v>
      </c>
      <c r="G606" s="273" t="s">
        <v>755</v>
      </c>
      <c r="H606" s="273" t="s">
        <v>756</v>
      </c>
      <c r="I606" s="273" t="s">
        <v>711</v>
      </c>
      <c r="J606" s="12" t="s">
        <v>7610</v>
      </c>
      <c r="K606" s="12" t="s">
        <v>7602</v>
      </c>
    </row>
    <row r="607" spans="1:11" x14ac:dyDescent="0.35">
      <c r="A607" s="290">
        <v>606</v>
      </c>
      <c r="B607" s="290" t="s">
        <v>5605</v>
      </c>
      <c r="C607" s="37" t="s">
        <v>26</v>
      </c>
      <c r="D607" s="37" t="s">
        <v>26</v>
      </c>
      <c r="E607" s="272" t="s">
        <v>5606</v>
      </c>
      <c r="F607" s="270" t="s">
        <v>186</v>
      </c>
      <c r="G607" s="273" t="s">
        <v>755</v>
      </c>
      <c r="H607" s="273" t="s">
        <v>756</v>
      </c>
      <c r="I607" s="273" t="s">
        <v>711</v>
      </c>
      <c r="J607" s="12" t="s">
        <v>7609</v>
      </c>
      <c r="K607" s="12" t="s">
        <v>7602</v>
      </c>
    </row>
    <row r="608" spans="1:11" ht="29" x14ac:dyDescent="0.35">
      <c r="A608" s="290">
        <v>607</v>
      </c>
      <c r="B608" s="290" t="s">
        <v>5608</v>
      </c>
      <c r="C608" s="37" t="s">
        <v>26</v>
      </c>
      <c r="D608" s="37" t="s">
        <v>26</v>
      </c>
      <c r="E608" s="272" t="s">
        <v>5609</v>
      </c>
      <c r="F608" s="270" t="s">
        <v>186</v>
      </c>
      <c r="G608" s="273" t="s">
        <v>755</v>
      </c>
      <c r="H608" s="273" t="s">
        <v>756</v>
      </c>
      <c r="I608" s="273" t="s">
        <v>711</v>
      </c>
      <c r="J608" s="12"/>
      <c r="K608" s="12" t="s">
        <v>7602</v>
      </c>
    </row>
    <row r="609" spans="1:11" x14ac:dyDescent="0.35">
      <c r="A609" s="290">
        <v>608</v>
      </c>
      <c r="B609" s="290" t="s">
        <v>5610</v>
      </c>
      <c r="C609" s="37" t="s">
        <v>26</v>
      </c>
      <c r="D609" s="37" t="s">
        <v>26</v>
      </c>
      <c r="E609" s="272" t="s">
        <v>1514</v>
      </c>
      <c r="F609" s="270" t="s">
        <v>186</v>
      </c>
      <c r="G609" s="273" t="s">
        <v>755</v>
      </c>
      <c r="H609" s="273" t="s">
        <v>756</v>
      </c>
      <c r="I609" s="273" t="s">
        <v>711</v>
      </c>
      <c r="J609" s="12" t="s">
        <v>5578</v>
      </c>
      <c r="K609" s="12" t="s">
        <v>7602</v>
      </c>
    </row>
    <row r="610" spans="1:11" x14ac:dyDescent="0.35">
      <c r="A610" s="290">
        <v>609</v>
      </c>
      <c r="B610" s="290" t="s">
        <v>5611</v>
      </c>
      <c r="C610" s="37" t="s">
        <v>26</v>
      </c>
      <c r="D610" s="37" t="s">
        <v>26</v>
      </c>
      <c r="E610" s="272" t="s">
        <v>5612</v>
      </c>
      <c r="F610" s="270" t="s">
        <v>186</v>
      </c>
      <c r="G610" s="273" t="s">
        <v>755</v>
      </c>
      <c r="H610" s="273" t="s">
        <v>756</v>
      </c>
      <c r="I610" s="273" t="s">
        <v>711</v>
      </c>
      <c r="J610" s="12" t="s">
        <v>7611</v>
      </c>
      <c r="K610" s="12" t="s">
        <v>7602</v>
      </c>
    </row>
    <row r="611" spans="1:11" x14ac:dyDescent="0.35">
      <c r="A611" s="290">
        <v>610</v>
      </c>
      <c r="B611" s="290" t="s">
        <v>5617</v>
      </c>
      <c r="C611" s="37" t="s">
        <v>26</v>
      </c>
      <c r="D611" s="37" t="s">
        <v>26</v>
      </c>
      <c r="E611" s="272" t="s">
        <v>7612</v>
      </c>
      <c r="F611" s="270" t="s">
        <v>186</v>
      </c>
      <c r="G611" s="273" t="s">
        <v>755</v>
      </c>
      <c r="H611" s="273" t="s">
        <v>756</v>
      </c>
      <c r="I611" s="273" t="s">
        <v>711</v>
      </c>
      <c r="J611" s="12" t="s">
        <v>7613</v>
      </c>
      <c r="K611" s="12" t="s">
        <v>7602</v>
      </c>
    </row>
    <row r="612" spans="1:11" x14ac:dyDescent="0.35">
      <c r="A612" s="290">
        <v>611</v>
      </c>
      <c r="B612" s="290" t="s">
        <v>5621</v>
      </c>
      <c r="C612" s="37" t="s">
        <v>26</v>
      </c>
      <c r="D612" s="37" t="s">
        <v>26</v>
      </c>
      <c r="E612" s="272" t="s">
        <v>1532</v>
      </c>
      <c r="F612" s="270" t="s">
        <v>186</v>
      </c>
      <c r="G612" s="273" t="s">
        <v>755</v>
      </c>
      <c r="H612" s="273" t="s">
        <v>756</v>
      </c>
      <c r="I612" s="273" t="s">
        <v>711</v>
      </c>
      <c r="J612" s="12"/>
      <c r="K612" s="12" t="s">
        <v>8</v>
      </c>
    </row>
    <row r="613" spans="1:11" x14ac:dyDescent="0.35">
      <c r="A613" s="290">
        <v>612</v>
      </c>
      <c r="B613" s="290" t="s">
        <v>5623</v>
      </c>
      <c r="C613" s="37" t="s">
        <v>26</v>
      </c>
      <c r="D613" s="37" t="s">
        <v>26</v>
      </c>
      <c r="E613" s="272" t="s">
        <v>5522</v>
      </c>
      <c r="F613" s="270" t="s">
        <v>186</v>
      </c>
      <c r="G613" s="273" t="s">
        <v>755</v>
      </c>
      <c r="H613" s="273" t="s">
        <v>756</v>
      </c>
      <c r="I613" s="273" t="s">
        <v>711</v>
      </c>
      <c r="J613" s="12" t="s">
        <v>7614</v>
      </c>
      <c r="K613" s="12" t="s">
        <v>7602</v>
      </c>
    </row>
    <row r="614" spans="1:11" x14ac:dyDescent="0.35">
      <c r="A614" s="290">
        <v>613</v>
      </c>
      <c r="B614" s="290" t="s">
        <v>5625</v>
      </c>
      <c r="C614" s="37" t="s">
        <v>26</v>
      </c>
      <c r="D614" s="37" t="s">
        <v>26</v>
      </c>
      <c r="E614" s="272" t="s">
        <v>5626</v>
      </c>
      <c r="F614" s="270" t="s">
        <v>186</v>
      </c>
      <c r="G614" s="273" t="s">
        <v>755</v>
      </c>
      <c r="H614" s="273" t="s">
        <v>756</v>
      </c>
      <c r="I614" s="273" t="s">
        <v>711</v>
      </c>
      <c r="J614" s="12" t="s">
        <v>7615</v>
      </c>
      <c r="K614" s="12" t="s">
        <v>7602</v>
      </c>
    </row>
    <row r="615" spans="1:11" x14ac:dyDescent="0.35">
      <c r="A615" s="290">
        <v>614</v>
      </c>
      <c r="B615" s="290" t="s">
        <v>5627</v>
      </c>
      <c r="C615" s="273" t="s">
        <v>80</v>
      </c>
      <c r="D615" s="273" t="s">
        <v>63</v>
      </c>
      <c r="E615" s="272" t="s">
        <v>5628</v>
      </c>
      <c r="F615" s="270" t="s">
        <v>186</v>
      </c>
      <c r="G615" s="273" t="s">
        <v>2208</v>
      </c>
      <c r="H615" s="273" t="s">
        <v>4560</v>
      </c>
      <c r="I615" s="37" t="s">
        <v>202</v>
      </c>
      <c r="J615" s="12"/>
      <c r="K615" s="12"/>
    </row>
    <row r="616" spans="1:11" x14ac:dyDescent="0.35">
      <c r="A616" s="290">
        <v>615</v>
      </c>
      <c r="B616" s="290" t="s">
        <v>5629</v>
      </c>
      <c r="C616" s="273" t="s">
        <v>80</v>
      </c>
      <c r="D616" s="273" t="s">
        <v>63</v>
      </c>
      <c r="E616" s="272" t="s">
        <v>5630</v>
      </c>
      <c r="F616" s="270" t="s">
        <v>186</v>
      </c>
      <c r="G616" s="273" t="s">
        <v>2208</v>
      </c>
      <c r="H616" s="273" t="s">
        <v>4560</v>
      </c>
      <c r="I616" s="37" t="s">
        <v>202</v>
      </c>
      <c r="J616" s="12"/>
      <c r="K616" s="12"/>
    </row>
    <row r="617" spans="1:11" x14ac:dyDescent="0.35">
      <c r="A617" s="290">
        <v>616</v>
      </c>
      <c r="B617" s="290" t="s">
        <v>5631</v>
      </c>
      <c r="C617" s="273" t="s">
        <v>80</v>
      </c>
      <c r="D617" s="273" t="s">
        <v>63</v>
      </c>
      <c r="E617" s="272" t="s">
        <v>5632</v>
      </c>
      <c r="F617" s="270" t="s">
        <v>186</v>
      </c>
      <c r="G617" s="273" t="s">
        <v>2208</v>
      </c>
      <c r="H617" s="273" t="s">
        <v>5633</v>
      </c>
      <c r="I617" s="37" t="s">
        <v>202</v>
      </c>
      <c r="J617" s="290"/>
      <c r="K617" s="290"/>
    </row>
    <row r="618" spans="1:11" x14ac:dyDescent="0.35">
      <c r="A618" s="290">
        <v>617</v>
      </c>
      <c r="B618" s="290" t="s">
        <v>5634</v>
      </c>
      <c r="C618" s="273" t="s">
        <v>80</v>
      </c>
      <c r="D618" s="273" t="s">
        <v>63</v>
      </c>
      <c r="E618" s="272" t="s">
        <v>5635</v>
      </c>
      <c r="F618" s="270" t="s">
        <v>186</v>
      </c>
      <c r="G618" s="273" t="s">
        <v>2208</v>
      </c>
      <c r="H618" s="273" t="s">
        <v>5633</v>
      </c>
      <c r="I618" s="37" t="s">
        <v>202</v>
      </c>
      <c r="J618" s="12"/>
      <c r="K618" s="12"/>
    </row>
    <row r="619" spans="1:11" x14ac:dyDescent="0.35">
      <c r="A619" s="290">
        <v>618</v>
      </c>
      <c r="B619" s="290" t="s">
        <v>5636</v>
      </c>
      <c r="C619" s="273" t="s">
        <v>80</v>
      </c>
      <c r="D619" s="273" t="s">
        <v>63</v>
      </c>
      <c r="E619" s="272" t="s">
        <v>5637</v>
      </c>
      <c r="F619" s="270" t="s">
        <v>186</v>
      </c>
      <c r="G619" s="273" t="s">
        <v>2208</v>
      </c>
      <c r="H619" s="273" t="s">
        <v>5633</v>
      </c>
      <c r="I619" s="37" t="s">
        <v>202</v>
      </c>
      <c r="J619" s="12"/>
      <c r="K619" s="12"/>
    </row>
    <row r="620" spans="1:11" x14ac:dyDescent="0.35">
      <c r="A620" s="290">
        <v>619</v>
      </c>
      <c r="B620" s="290" t="s">
        <v>5638</v>
      </c>
      <c r="C620" s="273" t="s">
        <v>80</v>
      </c>
      <c r="D620" s="273" t="s">
        <v>63</v>
      </c>
      <c r="E620" s="36" t="s">
        <v>5639</v>
      </c>
      <c r="F620" s="270" t="s">
        <v>186</v>
      </c>
      <c r="G620" s="273" t="s">
        <v>2208</v>
      </c>
      <c r="H620" s="273" t="s">
        <v>5633</v>
      </c>
      <c r="I620" s="37" t="s">
        <v>202</v>
      </c>
      <c r="J620" s="12"/>
      <c r="K620" s="12"/>
    </row>
    <row r="621" spans="1:11" x14ac:dyDescent="0.35">
      <c r="A621" s="290">
        <v>620</v>
      </c>
      <c r="B621" s="290" t="s">
        <v>5643</v>
      </c>
      <c r="C621" s="37" t="s">
        <v>80</v>
      </c>
      <c r="D621" s="273" t="s">
        <v>63</v>
      </c>
      <c r="E621" s="272" t="s">
        <v>5644</v>
      </c>
      <c r="F621" s="270" t="s">
        <v>186</v>
      </c>
      <c r="G621" s="273" t="s">
        <v>2208</v>
      </c>
      <c r="H621" s="37" t="s">
        <v>5645</v>
      </c>
      <c r="I621" s="37" t="s">
        <v>202</v>
      </c>
      <c r="J621" s="12"/>
      <c r="K621" s="12"/>
    </row>
    <row r="622" spans="1:11" x14ac:dyDescent="0.35">
      <c r="A622" s="290">
        <v>621</v>
      </c>
      <c r="B622" s="290" t="s">
        <v>5646</v>
      </c>
      <c r="C622" s="37" t="s">
        <v>80</v>
      </c>
      <c r="D622" s="273" t="s">
        <v>63</v>
      </c>
      <c r="E622" s="272" t="s">
        <v>5647</v>
      </c>
      <c r="F622" s="270" t="s">
        <v>186</v>
      </c>
      <c r="G622" s="273" t="s">
        <v>2208</v>
      </c>
      <c r="H622" s="37" t="s">
        <v>5645</v>
      </c>
      <c r="I622" s="37" t="s">
        <v>202</v>
      </c>
      <c r="J622" s="12"/>
      <c r="K622" s="12"/>
    </row>
    <row r="623" spans="1:11" x14ac:dyDescent="0.35">
      <c r="A623" s="290">
        <v>622</v>
      </c>
      <c r="B623" s="290" t="s">
        <v>5648</v>
      </c>
      <c r="C623" s="37" t="s">
        <v>80</v>
      </c>
      <c r="D623" s="273" t="s">
        <v>63</v>
      </c>
      <c r="E623" s="272" t="s">
        <v>5649</v>
      </c>
      <c r="F623" s="270" t="s">
        <v>186</v>
      </c>
      <c r="G623" s="273" t="s">
        <v>2208</v>
      </c>
      <c r="H623" s="37" t="s">
        <v>5645</v>
      </c>
      <c r="I623" s="37" t="s">
        <v>202</v>
      </c>
      <c r="J623" s="12"/>
      <c r="K623" s="12"/>
    </row>
    <row r="624" spans="1:11" x14ac:dyDescent="0.35">
      <c r="A624" s="290">
        <v>623</v>
      </c>
      <c r="B624" s="290" t="s">
        <v>5650</v>
      </c>
      <c r="C624" s="37" t="s">
        <v>62</v>
      </c>
      <c r="D624" s="37" t="s">
        <v>62</v>
      </c>
      <c r="E624" s="272" t="s">
        <v>5651</v>
      </c>
      <c r="F624" s="270" t="s">
        <v>186</v>
      </c>
      <c r="G624" s="273" t="s">
        <v>62</v>
      </c>
      <c r="H624" s="37" t="s">
        <v>5476</v>
      </c>
      <c r="I624" s="37" t="s">
        <v>824</v>
      </c>
      <c r="J624" s="12"/>
      <c r="K624" s="12"/>
    </row>
    <row r="625" spans="1:11" x14ac:dyDescent="0.35">
      <c r="A625" s="290">
        <v>624</v>
      </c>
      <c r="B625" s="290" t="s">
        <v>5652</v>
      </c>
      <c r="C625" s="37" t="s">
        <v>62</v>
      </c>
      <c r="D625" s="37" t="s">
        <v>62</v>
      </c>
      <c r="E625" s="272" t="s">
        <v>4547</v>
      </c>
      <c r="F625" s="270" t="s">
        <v>186</v>
      </c>
      <c r="G625" s="273" t="s">
        <v>62</v>
      </c>
      <c r="H625" s="37" t="s">
        <v>5476</v>
      </c>
      <c r="I625" s="37" t="s">
        <v>824</v>
      </c>
      <c r="J625" s="12"/>
      <c r="K625" s="12"/>
    </row>
    <row r="626" spans="1:11" x14ac:dyDescent="0.35">
      <c r="A626" s="290">
        <v>625</v>
      </c>
      <c r="B626" s="290" t="s">
        <v>5653</v>
      </c>
      <c r="C626" s="37" t="s">
        <v>62</v>
      </c>
      <c r="D626" s="37" t="s">
        <v>62</v>
      </c>
      <c r="E626" s="272" t="s">
        <v>5654</v>
      </c>
      <c r="F626" s="270" t="s">
        <v>186</v>
      </c>
      <c r="G626" s="273" t="s">
        <v>62</v>
      </c>
      <c r="H626" s="37" t="s">
        <v>5476</v>
      </c>
      <c r="I626" s="37" t="s">
        <v>824</v>
      </c>
      <c r="J626" s="12"/>
      <c r="K626" s="12"/>
    </row>
    <row r="627" spans="1:11" x14ac:dyDescent="0.35">
      <c r="A627" s="290">
        <v>626</v>
      </c>
      <c r="B627" s="290" t="s">
        <v>5655</v>
      </c>
      <c r="C627" s="37" t="s">
        <v>62</v>
      </c>
      <c r="D627" s="37" t="s">
        <v>62</v>
      </c>
      <c r="E627" s="272" t="s">
        <v>4547</v>
      </c>
      <c r="F627" s="270" t="s">
        <v>186</v>
      </c>
      <c r="G627" s="273" t="s">
        <v>62</v>
      </c>
      <c r="H627" s="37" t="s">
        <v>5476</v>
      </c>
      <c r="I627" s="37" t="s">
        <v>824</v>
      </c>
      <c r="J627" s="12"/>
      <c r="K627" s="12"/>
    </row>
    <row r="628" spans="1:11" x14ac:dyDescent="0.35">
      <c r="A628" s="290">
        <v>627</v>
      </c>
      <c r="B628" s="290" t="s">
        <v>5656</v>
      </c>
      <c r="C628" s="37" t="s">
        <v>65</v>
      </c>
      <c r="D628" s="37" t="s">
        <v>65</v>
      </c>
      <c r="E628" s="272" t="s">
        <v>5657</v>
      </c>
      <c r="F628" s="270" t="s">
        <v>186</v>
      </c>
      <c r="G628" s="273" t="s">
        <v>975</v>
      </c>
      <c r="H628" s="37" t="s">
        <v>3395</v>
      </c>
      <c r="I628" s="37" t="s">
        <v>202</v>
      </c>
      <c r="J628" s="12"/>
      <c r="K628" s="12"/>
    </row>
    <row r="629" spans="1:11" ht="29" x14ac:dyDescent="0.35">
      <c r="A629" s="290">
        <v>628</v>
      </c>
      <c r="B629" s="290" t="s">
        <v>5658</v>
      </c>
      <c r="C629" s="37" t="s">
        <v>65</v>
      </c>
      <c r="D629" s="37" t="s">
        <v>65</v>
      </c>
      <c r="E629" s="272" t="s">
        <v>5659</v>
      </c>
      <c r="F629" s="270" t="s">
        <v>186</v>
      </c>
      <c r="G629" s="273" t="s">
        <v>975</v>
      </c>
      <c r="H629" s="37" t="s">
        <v>3395</v>
      </c>
      <c r="I629" s="37" t="s">
        <v>202</v>
      </c>
      <c r="J629" s="12"/>
      <c r="K629" s="12"/>
    </row>
    <row r="630" spans="1:11" x14ac:dyDescent="0.35">
      <c r="A630" s="290">
        <v>629</v>
      </c>
      <c r="B630" s="290" t="s">
        <v>5660</v>
      </c>
      <c r="C630" s="37" t="s">
        <v>65</v>
      </c>
      <c r="D630" s="37" t="s">
        <v>65</v>
      </c>
      <c r="E630" s="272" t="s">
        <v>5661</v>
      </c>
      <c r="F630" s="270" t="s">
        <v>186</v>
      </c>
      <c r="G630" s="273" t="s">
        <v>975</v>
      </c>
      <c r="H630" s="37" t="s">
        <v>3395</v>
      </c>
      <c r="I630" s="37" t="s">
        <v>202</v>
      </c>
      <c r="J630" s="12"/>
      <c r="K630" s="12"/>
    </row>
    <row r="631" spans="1:11" x14ac:dyDescent="0.35">
      <c r="A631" s="290">
        <v>630</v>
      </c>
      <c r="B631" s="290" t="s">
        <v>5664</v>
      </c>
      <c r="C631" s="37" t="s">
        <v>65</v>
      </c>
      <c r="D631" s="37" t="s">
        <v>65</v>
      </c>
      <c r="E631" s="272" t="s">
        <v>5665</v>
      </c>
      <c r="F631" s="270" t="s">
        <v>186</v>
      </c>
      <c r="G631" s="273" t="s">
        <v>975</v>
      </c>
      <c r="H631" s="37" t="s">
        <v>3395</v>
      </c>
      <c r="I631" s="37" t="s">
        <v>202</v>
      </c>
      <c r="J631" s="12"/>
      <c r="K631" s="12"/>
    </row>
    <row r="632" spans="1:11" x14ac:dyDescent="0.35">
      <c r="A632" s="290">
        <v>631</v>
      </c>
      <c r="B632" s="290" t="s">
        <v>5667</v>
      </c>
      <c r="C632" s="37" t="s">
        <v>65</v>
      </c>
      <c r="D632" s="37" t="s">
        <v>65</v>
      </c>
      <c r="E632" s="272" t="s">
        <v>5668</v>
      </c>
      <c r="F632" s="270" t="s">
        <v>186</v>
      </c>
      <c r="G632" s="273" t="s">
        <v>975</v>
      </c>
      <c r="H632" s="37" t="s">
        <v>3395</v>
      </c>
      <c r="I632" s="37" t="s">
        <v>202</v>
      </c>
      <c r="J632" s="12"/>
      <c r="K632" s="12"/>
    </row>
    <row r="633" spans="1:11" x14ac:dyDescent="0.35">
      <c r="A633" s="290">
        <v>632</v>
      </c>
      <c r="B633" s="290" t="s">
        <v>5670</v>
      </c>
      <c r="C633" s="37" t="s">
        <v>65</v>
      </c>
      <c r="D633" s="37" t="s">
        <v>65</v>
      </c>
      <c r="E633" s="272" t="s">
        <v>5671</v>
      </c>
      <c r="F633" s="270" t="s">
        <v>186</v>
      </c>
      <c r="G633" s="273" t="s">
        <v>975</v>
      </c>
      <c r="H633" s="37" t="s">
        <v>3395</v>
      </c>
      <c r="I633" s="37" t="s">
        <v>202</v>
      </c>
      <c r="J633" s="12"/>
      <c r="K633" s="12"/>
    </row>
    <row r="634" spans="1:11" x14ac:dyDescent="0.35">
      <c r="A634" s="290">
        <v>633</v>
      </c>
      <c r="B634" s="290" t="s">
        <v>5673</v>
      </c>
      <c r="C634" s="37" t="s">
        <v>65</v>
      </c>
      <c r="D634" s="37" t="s">
        <v>65</v>
      </c>
      <c r="E634" s="272" t="s">
        <v>5674</v>
      </c>
      <c r="F634" s="270" t="s">
        <v>186</v>
      </c>
      <c r="G634" s="273" t="s">
        <v>975</v>
      </c>
      <c r="H634" s="37" t="s">
        <v>2916</v>
      </c>
      <c r="I634" s="37" t="s">
        <v>202</v>
      </c>
      <c r="J634" s="12"/>
      <c r="K634" s="12"/>
    </row>
    <row r="635" spans="1:11" x14ac:dyDescent="0.35">
      <c r="A635" s="290">
        <v>634</v>
      </c>
      <c r="B635" s="290" t="s">
        <v>5676</v>
      </c>
      <c r="C635" s="37" t="s">
        <v>65</v>
      </c>
      <c r="D635" s="37" t="s">
        <v>65</v>
      </c>
      <c r="E635" s="272" t="s">
        <v>5677</v>
      </c>
      <c r="F635" s="270" t="s">
        <v>186</v>
      </c>
      <c r="G635" s="273" t="s">
        <v>975</v>
      </c>
      <c r="H635" s="37" t="s">
        <v>2916</v>
      </c>
      <c r="I635" s="37" t="s">
        <v>202</v>
      </c>
      <c r="J635" s="12"/>
      <c r="K635" s="12"/>
    </row>
    <row r="636" spans="1:11" x14ac:dyDescent="0.35">
      <c r="A636" s="290">
        <v>635</v>
      </c>
      <c r="B636" s="290" t="s">
        <v>5679</v>
      </c>
      <c r="C636" s="37" t="s">
        <v>65</v>
      </c>
      <c r="D636" s="37" t="s">
        <v>65</v>
      </c>
      <c r="E636" s="272" t="s">
        <v>5680</v>
      </c>
      <c r="F636" s="270" t="s">
        <v>186</v>
      </c>
      <c r="G636" s="273" t="s">
        <v>975</v>
      </c>
      <c r="H636" s="37" t="s">
        <v>2916</v>
      </c>
      <c r="I636" s="37" t="s">
        <v>202</v>
      </c>
      <c r="J636" s="12"/>
      <c r="K636" s="12"/>
    </row>
    <row r="637" spans="1:11" x14ac:dyDescent="0.35">
      <c r="A637" s="290">
        <v>636</v>
      </c>
      <c r="B637" s="290" t="s">
        <v>5682</v>
      </c>
      <c r="C637" s="37" t="s">
        <v>65</v>
      </c>
      <c r="D637" s="37" t="s">
        <v>65</v>
      </c>
      <c r="E637" s="272" t="s">
        <v>5683</v>
      </c>
      <c r="F637" s="270" t="s">
        <v>186</v>
      </c>
      <c r="G637" s="273" t="s">
        <v>975</v>
      </c>
      <c r="H637" s="37" t="s">
        <v>2916</v>
      </c>
      <c r="I637" s="37" t="s">
        <v>202</v>
      </c>
      <c r="J637" s="12"/>
      <c r="K637" s="12"/>
    </row>
    <row r="638" spans="1:11" x14ac:dyDescent="0.35">
      <c r="A638" s="290">
        <v>637</v>
      </c>
      <c r="B638" s="290" t="s">
        <v>5685</v>
      </c>
      <c r="C638" s="37" t="s">
        <v>65</v>
      </c>
      <c r="D638" s="37" t="s">
        <v>65</v>
      </c>
      <c r="E638" s="272" t="s">
        <v>5686</v>
      </c>
      <c r="F638" s="270" t="s">
        <v>186</v>
      </c>
      <c r="G638" s="273" t="s">
        <v>65</v>
      </c>
      <c r="H638" s="37" t="s">
        <v>3395</v>
      </c>
      <c r="I638" s="37" t="s">
        <v>202</v>
      </c>
      <c r="J638" s="12"/>
      <c r="K638" s="12"/>
    </row>
    <row r="639" spans="1:11" x14ac:dyDescent="0.35">
      <c r="A639" s="290">
        <v>638</v>
      </c>
      <c r="B639" s="290" t="s">
        <v>5687</v>
      </c>
      <c r="C639" s="37" t="s">
        <v>65</v>
      </c>
      <c r="D639" s="37" t="s">
        <v>65</v>
      </c>
      <c r="E639" s="272" t="s">
        <v>5688</v>
      </c>
      <c r="F639" s="270" t="s">
        <v>186</v>
      </c>
      <c r="G639" s="273" t="s">
        <v>2208</v>
      </c>
      <c r="H639" s="37" t="s">
        <v>4394</v>
      </c>
      <c r="I639" s="37" t="s">
        <v>202</v>
      </c>
      <c r="J639" s="12"/>
      <c r="K639" s="12"/>
    </row>
    <row r="640" spans="1:11" x14ac:dyDescent="0.35">
      <c r="A640" s="290">
        <v>639</v>
      </c>
      <c r="B640" s="290" t="s">
        <v>5689</v>
      </c>
      <c r="C640" s="37" t="s">
        <v>65</v>
      </c>
      <c r="D640" s="37" t="s">
        <v>65</v>
      </c>
      <c r="E640" s="272" t="s">
        <v>5690</v>
      </c>
      <c r="F640" s="270" t="s">
        <v>186</v>
      </c>
      <c r="G640" s="273" t="s">
        <v>65</v>
      </c>
      <c r="H640" s="37" t="s">
        <v>3395</v>
      </c>
      <c r="I640" s="37" t="s">
        <v>202</v>
      </c>
      <c r="J640" s="12"/>
      <c r="K640" s="12"/>
    </row>
    <row r="641" spans="1:11" x14ac:dyDescent="0.35">
      <c r="A641" s="290">
        <v>640</v>
      </c>
      <c r="B641" s="290" t="s">
        <v>5694</v>
      </c>
      <c r="C641" s="37" t="s">
        <v>65</v>
      </c>
      <c r="D641" s="37" t="s">
        <v>65</v>
      </c>
      <c r="E641" s="272" t="s">
        <v>5695</v>
      </c>
      <c r="F641" s="270" t="s">
        <v>186</v>
      </c>
      <c r="G641" s="273" t="s">
        <v>975</v>
      </c>
      <c r="H641" s="37" t="s">
        <v>3395</v>
      </c>
      <c r="I641" s="37" t="s">
        <v>202</v>
      </c>
      <c r="J641" s="12"/>
      <c r="K641" s="12"/>
    </row>
    <row r="642" spans="1:11" ht="29" x14ac:dyDescent="0.35">
      <c r="A642" s="290">
        <v>641</v>
      </c>
      <c r="B642" s="290" t="s">
        <v>5696</v>
      </c>
      <c r="C642" s="37" t="s">
        <v>65</v>
      </c>
      <c r="D642" s="37" t="s">
        <v>65</v>
      </c>
      <c r="E642" s="272" t="s">
        <v>5697</v>
      </c>
      <c r="F642" s="270" t="s">
        <v>186</v>
      </c>
      <c r="G642" s="273" t="s">
        <v>975</v>
      </c>
      <c r="H642" s="37" t="s">
        <v>3395</v>
      </c>
      <c r="I642" s="37" t="s">
        <v>202</v>
      </c>
      <c r="J642" s="12"/>
      <c r="K642" s="12"/>
    </row>
    <row r="643" spans="1:11" x14ac:dyDescent="0.35">
      <c r="A643" s="290">
        <v>642</v>
      </c>
      <c r="B643" s="290" t="s">
        <v>5698</v>
      </c>
      <c r="C643" s="37" t="s">
        <v>65</v>
      </c>
      <c r="D643" s="37" t="s">
        <v>65</v>
      </c>
      <c r="E643" s="272" t="s">
        <v>5699</v>
      </c>
      <c r="F643" s="270" t="s">
        <v>186</v>
      </c>
      <c r="G643" s="273" t="s">
        <v>975</v>
      </c>
      <c r="H643" s="37" t="s">
        <v>3395</v>
      </c>
      <c r="I643" s="37" t="s">
        <v>202</v>
      </c>
      <c r="J643" s="12"/>
      <c r="K643" s="12"/>
    </row>
    <row r="644" spans="1:11" x14ac:dyDescent="0.35">
      <c r="A644" s="290">
        <v>643</v>
      </c>
      <c r="B644" s="290" t="s">
        <v>5700</v>
      </c>
      <c r="C644" s="37" t="s">
        <v>65</v>
      </c>
      <c r="D644" s="37" t="s">
        <v>65</v>
      </c>
      <c r="E644" s="272" t="s">
        <v>5665</v>
      </c>
      <c r="F644" s="270" t="s">
        <v>186</v>
      </c>
      <c r="G644" s="273" t="s">
        <v>975</v>
      </c>
      <c r="H644" s="37" t="s">
        <v>3395</v>
      </c>
      <c r="I644" s="37" t="s">
        <v>202</v>
      </c>
      <c r="J644" s="12"/>
      <c r="K644" s="12"/>
    </row>
    <row r="645" spans="1:11" x14ac:dyDescent="0.35">
      <c r="A645" s="290">
        <v>644</v>
      </c>
      <c r="B645" s="290" t="s">
        <v>5701</v>
      </c>
      <c r="C645" s="37" t="s">
        <v>65</v>
      </c>
      <c r="D645" s="37" t="s">
        <v>65</v>
      </c>
      <c r="E645" s="272" t="s">
        <v>5668</v>
      </c>
      <c r="F645" s="270" t="s">
        <v>186</v>
      </c>
      <c r="G645" s="273" t="s">
        <v>975</v>
      </c>
      <c r="H645" s="37" t="s">
        <v>3395</v>
      </c>
      <c r="I645" s="37" t="s">
        <v>202</v>
      </c>
      <c r="J645" s="12"/>
      <c r="K645" s="12"/>
    </row>
    <row r="646" spans="1:11" x14ac:dyDescent="0.35">
      <c r="A646" s="290">
        <v>645</v>
      </c>
      <c r="B646" s="290" t="s">
        <v>5702</v>
      </c>
      <c r="C646" s="37" t="s">
        <v>65</v>
      </c>
      <c r="D646" s="37" t="s">
        <v>65</v>
      </c>
      <c r="E646" s="272" t="s">
        <v>5671</v>
      </c>
      <c r="F646" s="270" t="s">
        <v>186</v>
      </c>
      <c r="G646" s="273" t="s">
        <v>975</v>
      </c>
      <c r="H646" s="37" t="s">
        <v>3395</v>
      </c>
      <c r="I646" s="37" t="s">
        <v>202</v>
      </c>
      <c r="J646" s="12"/>
      <c r="K646" s="12"/>
    </row>
    <row r="647" spans="1:11" x14ac:dyDescent="0.35">
      <c r="A647" s="290">
        <v>646</v>
      </c>
      <c r="B647" s="290" t="s">
        <v>5703</v>
      </c>
      <c r="C647" s="37" t="s">
        <v>65</v>
      </c>
      <c r="D647" s="37" t="s">
        <v>65</v>
      </c>
      <c r="E647" s="272" t="s">
        <v>5674</v>
      </c>
      <c r="F647" s="270" t="s">
        <v>186</v>
      </c>
      <c r="G647" s="273" t="s">
        <v>975</v>
      </c>
      <c r="H647" s="37" t="s">
        <v>2916</v>
      </c>
      <c r="I647" s="37" t="s">
        <v>202</v>
      </c>
      <c r="J647" s="12"/>
      <c r="K647" s="12"/>
    </row>
    <row r="648" spans="1:11" x14ac:dyDescent="0.35">
      <c r="A648" s="290">
        <v>647</v>
      </c>
      <c r="B648" s="290" t="s">
        <v>5704</v>
      </c>
      <c r="C648" s="37" t="s">
        <v>65</v>
      </c>
      <c r="D648" s="37" t="s">
        <v>65</v>
      </c>
      <c r="E648" s="272" t="s">
        <v>5677</v>
      </c>
      <c r="F648" s="270" t="s">
        <v>186</v>
      </c>
      <c r="G648" s="273" t="s">
        <v>975</v>
      </c>
      <c r="H648" s="37" t="s">
        <v>2916</v>
      </c>
      <c r="I648" s="37" t="s">
        <v>202</v>
      </c>
      <c r="J648" s="12"/>
      <c r="K648" s="12"/>
    </row>
    <row r="649" spans="1:11" x14ac:dyDescent="0.35">
      <c r="A649" s="290">
        <v>648</v>
      </c>
      <c r="B649" s="290" t="s">
        <v>5705</v>
      </c>
      <c r="C649" s="37" t="s">
        <v>65</v>
      </c>
      <c r="D649" s="37" t="s">
        <v>65</v>
      </c>
      <c r="E649" s="272" t="s">
        <v>5680</v>
      </c>
      <c r="F649" s="270" t="s">
        <v>186</v>
      </c>
      <c r="G649" s="273" t="s">
        <v>975</v>
      </c>
      <c r="H649" s="37" t="s">
        <v>2916</v>
      </c>
      <c r="I649" s="37" t="s">
        <v>202</v>
      </c>
      <c r="J649" s="12"/>
      <c r="K649" s="12"/>
    </row>
    <row r="650" spans="1:11" x14ac:dyDescent="0.35">
      <c r="A650" s="290">
        <v>649</v>
      </c>
      <c r="B650" s="290" t="s">
        <v>5706</v>
      </c>
      <c r="C650" s="37" t="s">
        <v>65</v>
      </c>
      <c r="D650" s="37" t="s">
        <v>65</v>
      </c>
      <c r="E650" s="272" t="s">
        <v>5683</v>
      </c>
      <c r="F650" s="270" t="s">
        <v>186</v>
      </c>
      <c r="G650" s="273" t="s">
        <v>975</v>
      </c>
      <c r="H650" s="37" t="s">
        <v>2916</v>
      </c>
      <c r="I650" s="37" t="s">
        <v>202</v>
      </c>
      <c r="J650" s="12"/>
      <c r="K650" s="12"/>
    </row>
    <row r="651" spans="1:11" x14ac:dyDescent="0.35">
      <c r="A651" s="290">
        <v>650</v>
      </c>
      <c r="B651" s="290" t="s">
        <v>5709</v>
      </c>
      <c r="C651" s="37" t="s">
        <v>65</v>
      </c>
      <c r="D651" s="37" t="s">
        <v>65</v>
      </c>
      <c r="E651" s="272" t="s">
        <v>5710</v>
      </c>
      <c r="F651" s="270" t="s">
        <v>186</v>
      </c>
      <c r="G651" s="273" t="s">
        <v>65</v>
      </c>
      <c r="H651" s="37" t="s">
        <v>3395</v>
      </c>
      <c r="I651" s="37" t="s">
        <v>202</v>
      </c>
      <c r="J651" s="12"/>
      <c r="K651" s="12"/>
    </row>
    <row r="652" spans="1:11" x14ac:dyDescent="0.35">
      <c r="A652" s="290">
        <v>651</v>
      </c>
      <c r="B652" s="290" t="s">
        <v>5712</v>
      </c>
      <c r="C652" s="37" t="s">
        <v>65</v>
      </c>
      <c r="D652" s="37" t="s">
        <v>65</v>
      </c>
      <c r="E652" s="272" t="s">
        <v>5713</v>
      </c>
      <c r="F652" s="270" t="s">
        <v>186</v>
      </c>
      <c r="G652" s="273" t="s">
        <v>2208</v>
      </c>
      <c r="H652" s="37" t="s">
        <v>4394</v>
      </c>
      <c r="I652" s="37" t="s">
        <v>202</v>
      </c>
      <c r="J652" s="12"/>
      <c r="K652" s="12"/>
    </row>
    <row r="653" spans="1:11" x14ac:dyDescent="0.35">
      <c r="A653" s="290">
        <v>652</v>
      </c>
      <c r="B653" s="290" t="s">
        <v>5715</v>
      </c>
      <c r="C653" s="37" t="s">
        <v>65</v>
      </c>
      <c r="D653" s="37" t="s">
        <v>65</v>
      </c>
      <c r="E653" s="272" t="s">
        <v>5716</v>
      </c>
      <c r="F653" s="270" t="s">
        <v>186</v>
      </c>
      <c r="G653" s="273" t="s">
        <v>65</v>
      </c>
      <c r="H653" s="37" t="s">
        <v>3395</v>
      </c>
      <c r="I653" s="37" t="s">
        <v>202</v>
      </c>
      <c r="J653" s="12"/>
      <c r="K653" s="12"/>
    </row>
    <row r="654" spans="1:11" x14ac:dyDescent="0.35">
      <c r="A654" s="290">
        <v>653</v>
      </c>
      <c r="B654" s="290" t="s">
        <v>5718</v>
      </c>
      <c r="C654" s="37" t="s">
        <v>65</v>
      </c>
      <c r="D654" s="37" t="s">
        <v>65</v>
      </c>
      <c r="E654" s="272" t="s">
        <v>5719</v>
      </c>
      <c r="F654" s="270" t="s">
        <v>186</v>
      </c>
      <c r="G654" s="273" t="s">
        <v>975</v>
      </c>
      <c r="H654" s="37" t="s">
        <v>3395</v>
      </c>
      <c r="I654" s="37" t="s">
        <v>202</v>
      </c>
      <c r="J654" s="12"/>
      <c r="K654" s="12"/>
    </row>
    <row r="655" spans="1:11" ht="29" x14ac:dyDescent="0.35">
      <c r="A655" s="290">
        <v>654</v>
      </c>
      <c r="B655" s="290" t="s">
        <v>5720</v>
      </c>
      <c r="C655" s="37" t="s">
        <v>65</v>
      </c>
      <c r="D655" s="37" t="s">
        <v>65</v>
      </c>
      <c r="E655" s="272" t="s">
        <v>5721</v>
      </c>
      <c r="F655" s="270" t="s">
        <v>186</v>
      </c>
      <c r="G655" s="273" t="s">
        <v>975</v>
      </c>
      <c r="H655" s="37" t="s">
        <v>3395</v>
      </c>
      <c r="I655" s="37" t="s">
        <v>202</v>
      </c>
      <c r="J655" s="12"/>
      <c r="K655" s="12"/>
    </row>
    <row r="656" spans="1:11" x14ac:dyDescent="0.35">
      <c r="A656" s="290">
        <v>655</v>
      </c>
      <c r="B656" s="290" t="s">
        <v>5722</v>
      </c>
      <c r="C656" s="37" t="s">
        <v>65</v>
      </c>
      <c r="D656" s="37" t="s">
        <v>65</v>
      </c>
      <c r="E656" s="272" t="s">
        <v>5723</v>
      </c>
      <c r="F656" s="270" t="s">
        <v>186</v>
      </c>
      <c r="G656" s="273" t="s">
        <v>975</v>
      </c>
      <c r="H656" s="37" t="s">
        <v>3395</v>
      </c>
      <c r="I656" s="37" t="s">
        <v>202</v>
      </c>
      <c r="J656" s="12"/>
      <c r="K656" s="12"/>
    </row>
    <row r="657" spans="1:11" x14ac:dyDescent="0.35">
      <c r="A657" s="290">
        <v>656</v>
      </c>
      <c r="B657" s="290" t="s">
        <v>5724</v>
      </c>
      <c r="C657" s="37" t="s">
        <v>65</v>
      </c>
      <c r="D657" s="37" t="s">
        <v>65</v>
      </c>
      <c r="E657" s="272" t="s">
        <v>5665</v>
      </c>
      <c r="F657" s="270" t="s">
        <v>186</v>
      </c>
      <c r="G657" s="273" t="s">
        <v>975</v>
      </c>
      <c r="H657" s="37" t="s">
        <v>3395</v>
      </c>
      <c r="I657" s="37" t="s">
        <v>202</v>
      </c>
      <c r="J657" s="12"/>
      <c r="K657" s="12"/>
    </row>
    <row r="658" spans="1:11" x14ac:dyDescent="0.35">
      <c r="A658" s="290">
        <v>657</v>
      </c>
      <c r="B658" s="290" t="s">
        <v>5725</v>
      </c>
      <c r="C658" s="37" t="s">
        <v>65</v>
      </c>
      <c r="D658" s="37" t="s">
        <v>65</v>
      </c>
      <c r="E658" s="272" t="s">
        <v>5668</v>
      </c>
      <c r="F658" s="270" t="s">
        <v>186</v>
      </c>
      <c r="G658" s="273" t="s">
        <v>975</v>
      </c>
      <c r="H658" s="37" t="s">
        <v>3395</v>
      </c>
      <c r="I658" s="37" t="s">
        <v>202</v>
      </c>
      <c r="J658" s="12"/>
      <c r="K658" s="12"/>
    </row>
    <row r="659" spans="1:11" x14ac:dyDescent="0.35">
      <c r="A659" s="290">
        <v>658</v>
      </c>
      <c r="B659" s="290" t="s">
        <v>5726</v>
      </c>
      <c r="C659" s="37" t="s">
        <v>65</v>
      </c>
      <c r="D659" s="37" t="s">
        <v>65</v>
      </c>
      <c r="E659" s="272" t="s">
        <v>5671</v>
      </c>
      <c r="F659" s="270" t="s">
        <v>186</v>
      </c>
      <c r="G659" s="273" t="s">
        <v>975</v>
      </c>
      <c r="H659" s="37" t="s">
        <v>3395</v>
      </c>
      <c r="I659" s="37" t="s">
        <v>202</v>
      </c>
      <c r="J659" s="12"/>
      <c r="K659" s="12"/>
    </row>
    <row r="660" spans="1:11" x14ac:dyDescent="0.35">
      <c r="A660" s="290">
        <v>659</v>
      </c>
      <c r="B660" s="290" t="s">
        <v>5727</v>
      </c>
      <c r="C660" s="37" t="s">
        <v>65</v>
      </c>
      <c r="D660" s="37" t="s">
        <v>65</v>
      </c>
      <c r="E660" s="272" t="s">
        <v>5674</v>
      </c>
      <c r="F660" s="270" t="s">
        <v>186</v>
      </c>
      <c r="G660" s="273" t="s">
        <v>975</v>
      </c>
      <c r="H660" s="37" t="s">
        <v>2916</v>
      </c>
      <c r="I660" s="37" t="s">
        <v>202</v>
      </c>
      <c r="J660" s="12"/>
      <c r="K660" s="12"/>
    </row>
    <row r="661" spans="1:11" x14ac:dyDescent="0.35">
      <c r="A661" s="290">
        <v>660</v>
      </c>
      <c r="B661" s="290" t="s">
        <v>5730</v>
      </c>
      <c r="C661" s="37" t="s">
        <v>65</v>
      </c>
      <c r="D661" s="37" t="s">
        <v>65</v>
      </c>
      <c r="E661" s="272" t="s">
        <v>5677</v>
      </c>
      <c r="F661" s="270" t="s">
        <v>186</v>
      </c>
      <c r="G661" s="273" t="s">
        <v>975</v>
      </c>
      <c r="H661" s="37" t="s">
        <v>2916</v>
      </c>
      <c r="I661" s="37" t="s">
        <v>202</v>
      </c>
      <c r="J661" s="12"/>
      <c r="K661" s="12"/>
    </row>
    <row r="662" spans="1:11" x14ac:dyDescent="0.35">
      <c r="A662" s="290">
        <v>661</v>
      </c>
      <c r="B662" s="290" t="s">
        <v>5731</v>
      </c>
      <c r="C662" s="37" t="s">
        <v>65</v>
      </c>
      <c r="D662" s="37" t="s">
        <v>65</v>
      </c>
      <c r="E662" s="272" t="s">
        <v>5680</v>
      </c>
      <c r="F662" s="270" t="s">
        <v>186</v>
      </c>
      <c r="G662" s="273" t="s">
        <v>975</v>
      </c>
      <c r="H662" s="37" t="s">
        <v>2916</v>
      </c>
      <c r="I662" s="37" t="s">
        <v>202</v>
      </c>
      <c r="J662" s="12"/>
      <c r="K662" s="12"/>
    </row>
    <row r="663" spans="1:11" x14ac:dyDescent="0.35">
      <c r="A663" s="290">
        <v>662</v>
      </c>
      <c r="B663" s="290" t="s">
        <v>5732</v>
      </c>
      <c r="C663" s="37" t="s">
        <v>65</v>
      </c>
      <c r="D663" s="37" t="s">
        <v>65</v>
      </c>
      <c r="E663" s="272" t="s">
        <v>5683</v>
      </c>
      <c r="F663" s="270" t="s">
        <v>186</v>
      </c>
      <c r="G663" s="273" t="s">
        <v>975</v>
      </c>
      <c r="H663" s="37" t="s">
        <v>2916</v>
      </c>
      <c r="I663" s="37" t="s">
        <v>202</v>
      </c>
      <c r="J663" s="12"/>
      <c r="K663" s="12"/>
    </row>
    <row r="664" spans="1:11" x14ac:dyDescent="0.35">
      <c r="A664" s="290">
        <v>663</v>
      </c>
      <c r="B664" s="290" t="s">
        <v>5733</v>
      </c>
      <c r="C664" s="37" t="s">
        <v>65</v>
      </c>
      <c r="D664" s="37" t="s">
        <v>65</v>
      </c>
      <c r="E664" s="272" t="s">
        <v>5710</v>
      </c>
      <c r="F664" s="270" t="s">
        <v>1689</v>
      </c>
      <c r="G664" s="273" t="s">
        <v>65</v>
      </c>
      <c r="H664" s="37" t="s">
        <v>3395</v>
      </c>
      <c r="I664" s="37" t="s">
        <v>202</v>
      </c>
      <c r="J664" s="12"/>
      <c r="K664" s="12"/>
    </row>
    <row r="665" spans="1:11" x14ac:dyDescent="0.35">
      <c r="A665" s="290">
        <v>664</v>
      </c>
      <c r="B665" s="290" t="s">
        <v>5734</v>
      </c>
      <c r="C665" s="37" t="s">
        <v>65</v>
      </c>
      <c r="D665" s="37" t="s">
        <v>65</v>
      </c>
      <c r="E665" s="272" t="s">
        <v>5713</v>
      </c>
      <c r="F665" s="270" t="s">
        <v>1689</v>
      </c>
      <c r="G665" s="273" t="s">
        <v>2208</v>
      </c>
      <c r="H665" s="37" t="s">
        <v>4394</v>
      </c>
      <c r="I665" s="37" t="s">
        <v>202</v>
      </c>
      <c r="J665" s="12"/>
      <c r="K665" s="12"/>
    </row>
    <row r="666" spans="1:11" x14ac:dyDescent="0.35">
      <c r="A666" s="290">
        <v>665</v>
      </c>
      <c r="B666" s="290" t="s">
        <v>5735</v>
      </c>
      <c r="C666" s="37" t="s">
        <v>65</v>
      </c>
      <c r="D666" s="37" t="s">
        <v>65</v>
      </c>
      <c r="E666" s="272" t="s">
        <v>5716</v>
      </c>
      <c r="F666" s="270" t="s">
        <v>1689</v>
      </c>
      <c r="G666" s="273" t="s">
        <v>65</v>
      </c>
      <c r="H666" s="37" t="s">
        <v>3395</v>
      </c>
      <c r="I666" s="37" t="s">
        <v>202</v>
      </c>
      <c r="J666" s="12"/>
      <c r="K666" s="12"/>
    </row>
    <row r="667" spans="1:11" x14ac:dyDescent="0.35">
      <c r="A667" s="290">
        <v>666</v>
      </c>
      <c r="B667" s="290" t="s">
        <v>5736</v>
      </c>
      <c r="C667" s="37" t="s">
        <v>5737</v>
      </c>
      <c r="D667" s="273" t="s">
        <v>62</v>
      </c>
      <c r="E667" s="272" t="s">
        <v>5738</v>
      </c>
      <c r="F667" s="272" t="s">
        <v>186</v>
      </c>
      <c r="G667" s="273" t="s">
        <v>62</v>
      </c>
      <c r="H667" s="37" t="s">
        <v>5476</v>
      </c>
      <c r="I667" s="37" t="s">
        <v>824</v>
      </c>
      <c r="J667" s="12"/>
      <c r="K667" s="12"/>
    </row>
    <row r="668" spans="1:11" x14ac:dyDescent="0.35">
      <c r="A668" s="290">
        <v>667</v>
      </c>
      <c r="B668" s="290" t="s">
        <v>5739</v>
      </c>
      <c r="C668" s="37" t="s">
        <v>5737</v>
      </c>
      <c r="D668" s="273" t="s">
        <v>62</v>
      </c>
      <c r="E668" s="272" t="s">
        <v>5740</v>
      </c>
      <c r="F668" s="272" t="s">
        <v>186</v>
      </c>
      <c r="G668" s="273" t="s">
        <v>62</v>
      </c>
      <c r="H668" s="37" t="s">
        <v>5476</v>
      </c>
      <c r="I668" s="37" t="s">
        <v>824</v>
      </c>
      <c r="J668" s="12"/>
      <c r="K668" s="12"/>
    </row>
    <row r="669" spans="1:11" x14ac:dyDescent="0.35">
      <c r="A669" s="290">
        <v>668</v>
      </c>
      <c r="B669" s="290" t="s">
        <v>5741</v>
      </c>
      <c r="C669" s="37" t="s">
        <v>5737</v>
      </c>
      <c r="D669" s="273" t="s">
        <v>62</v>
      </c>
      <c r="E669" s="272" t="s">
        <v>5742</v>
      </c>
      <c r="F669" s="272" t="s">
        <v>186</v>
      </c>
      <c r="G669" s="273" t="s">
        <v>62</v>
      </c>
      <c r="H669" s="37" t="s">
        <v>5476</v>
      </c>
      <c r="I669" s="37" t="s">
        <v>824</v>
      </c>
      <c r="J669" s="12"/>
      <c r="K669" s="12"/>
    </row>
    <row r="670" spans="1:11" x14ac:dyDescent="0.35">
      <c r="A670" s="290">
        <v>669</v>
      </c>
      <c r="B670" s="290" t="s">
        <v>5743</v>
      </c>
      <c r="C670" s="37" t="s">
        <v>5737</v>
      </c>
      <c r="D670" s="273" t="s">
        <v>62</v>
      </c>
      <c r="E670" s="272" t="s">
        <v>802</v>
      </c>
      <c r="F670" s="272" t="s">
        <v>186</v>
      </c>
      <c r="G670" s="273" t="s">
        <v>62</v>
      </c>
      <c r="H670" s="37" t="s">
        <v>5476</v>
      </c>
      <c r="I670" s="37" t="s">
        <v>824</v>
      </c>
      <c r="J670" s="12"/>
      <c r="K670" s="12"/>
    </row>
    <row r="671" spans="1:11" x14ac:dyDescent="0.35">
      <c r="A671" s="290">
        <v>670</v>
      </c>
      <c r="B671" s="290" t="s">
        <v>5746</v>
      </c>
      <c r="C671" s="37" t="s">
        <v>5737</v>
      </c>
      <c r="D671" s="273" t="s">
        <v>62</v>
      </c>
      <c r="E671" s="272" t="s">
        <v>805</v>
      </c>
      <c r="F671" s="272" t="s">
        <v>186</v>
      </c>
      <c r="G671" s="273" t="s">
        <v>62</v>
      </c>
      <c r="H671" s="37" t="s">
        <v>5476</v>
      </c>
      <c r="I671" s="37" t="s">
        <v>824</v>
      </c>
      <c r="J671" s="12"/>
      <c r="K671" s="12"/>
    </row>
    <row r="672" spans="1:11" x14ac:dyDescent="0.35">
      <c r="A672" s="290">
        <v>671</v>
      </c>
      <c r="B672" s="290" t="s">
        <v>5747</v>
      </c>
      <c r="C672" s="37" t="s">
        <v>5737</v>
      </c>
      <c r="D672" s="273" t="s">
        <v>62</v>
      </c>
      <c r="E672" s="272" t="s">
        <v>5748</v>
      </c>
      <c r="F672" s="272" t="s">
        <v>186</v>
      </c>
      <c r="G672" s="273" t="s">
        <v>62</v>
      </c>
      <c r="H672" s="37" t="s">
        <v>5476</v>
      </c>
      <c r="I672" s="37" t="s">
        <v>824</v>
      </c>
      <c r="J672" s="12"/>
      <c r="K672" s="12"/>
    </row>
    <row r="673" spans="1:11" x14ac:dyDescent="0.35">
      <c r="A673" s="290">
        <v>672</v>
      </c>
      <c r="B673" s="290" t="s">
        <v>5749</v>
      </c>
      <c r="C673" s="37" t="s">
        <v>5737</v>
      </c>
      <c r="D673" s="273" t="s">
        <v>62</v>
      </c>
      <c r="E673" s="272" t="s">
        <v>5750</v>
      </c>
      <c r="F673" s="272" t="s">
        <v>186</v>
      </c>
      <c r="G673" s="273" t="s">
        <v>62</v>
      </c>
      <c r="H673" s="37" t="s">
        <v>5476</v>
      </c>
      <c r="I673" s="37" t="s">
        <v>824</v>
      </c>
      <c r="J673" s="12"/>
      <c r="K673" s="12"/>
    </row>
    <row r="674" spans="1:11" x14ac:dyDescent="0.35">
      <c r="A674" s="290">
        <v>673</v>
      </c>
      <c r="B674" s="290" t="s">
        <v>5751</v>
      </c>
      <c r="C674" s="37" t="s">
        <v>5737</v>
      </c>
      <c r="D674" s="273" t="s">
        <v>62</v>
      </c>
      <c r="E674" s="272" t="s">
        <v>5752</v>
      </c>
      <c r="F674" s="272" t="s">
        <v>186</v>
      </c>
      <c r="G674" s="273" t="s">
        <v>62</v>
      </c>
      <c r="H674" s="37" t="s">
        <v>5476</v>
      </c>
      <c r="I674" s="37" t="s">
        <v>824</v>
      </c>
      <c r="J674" s="12"/>
      <c r="K674" s="12"/>
    </row>
    <row r="675" spans="1:11" x14ac:dyDescent="0.35">
      <c r="A675" s="290">
        <v>674</v>
      </c>
      <c r="B675" s="290" t="s">
        <v>5753</v>
      </c>
      <c r="C675" s="37" t="s">
        <v>5737</v>
      </c>
      <c r="D675" s="273" t="s">
        <v>62</v>
      </c>
      <c r="E675" s="272" t="s">
        <v>5754</v>
      </c>
      <c r="F675" s="272" t="s">
        <v>186</v>
      </c>
      <c r="G675" s="273" t="s">
        <v>62</v>
      </c>
      <c r="H675" s="37" t="s">
        <v>5476</v>
      </c>
      <c r="I675" s="37" t="s">
        <v>824</v>
      </c>
      <c r="J675" s="12"/>
      <c r="K675" s="12"/>
    </row>
    <row r="676" spans="1:11" x14ac:dyDescent="0.35">
      <c r="A676" s="290">
        <v>675</v>
      </c>
      <c r="B676" s="290" t="s">
        <v>5755</v>
      </c>
      <c r="C676" s="37" t="s">
        <v>5737</v>
      </c>
      <c r="D676" s="273" t="s">
        <v>62</v>
      </c>
      <c r="E676" s="272" t="s">
        <v>5756</v>
      </c>
      <c r="F676" s="272" t="s">
        <v>186</v>
      </c>
      <c r="G676" s="273" t="s">
        <v>62</v>
      </c>
      <c r="H676" s="37" t="s">
        <v>5476</v>
      </c>
      <c r="I676" s="37" t="s">
        <v>824</v>
      </c>
      <c r="J676" s="12"/>
      <c r="K676" s="12"/>
    </row>
    <row r="677" spans="1:11" x14ac:dyDescent="0.35">
      <c r="A677" s="290">
        <v>676</v>
      </c>
      <c r="B677" s="290" t="s">
        <v>5757</v>
      </c>
      <c r="C677" s="37" t="s">
        <v>5737</v>
      </c>
      <c r="D677" s="273" t="s">
        <v>62</v>
      </c>
      <c r="E677" s="272" t="s">
        <v>5758</v>
      </c>
      <c r="F677" s="272" t="s">
        <v>186</v>
      </c>
      <c r="G677" s="273" t="s">
        <v>62</v>
      </c>
      <c r="H677" s="37" t="s">
        <v>5476</v>
      </c>
      <c r="I677" s="37" t="s">
        <v>824</v>
      </c>
      <c r="J677" s="12"/>
      <c r="K677" s="12"/>
    </row>
    <row r="678" spans="1:11" x14ac:dyDescent="0.35">
      <c r="A678" s="290">
        <v>677</v>
      </c>
      <c r="B678" s="290" t="s">
        <v>5759</v>
      </c>
      <c r="C678" s="37" t="s">
        <v>5737</v>
      </c>
      <c r="D678" s="273" t="s">
        <v>62</v>
      </c>
      <c r="E678" s="272" t="s">
        <v>5760</v>
      </c>
      <c r="F678" s="272" t="s">
        <v>186</v>
      </c>
      <c r="G678" s="273" t="s">
        <v>62</v>
      </c>
      <c r="H678" s="37" t="s">
        <v>5476</v>
      </c>
      <c r="I678" s="37" t="s">
        <v>824</v>
      </c>
      <c r="J678" s="12"/>
      <c r="K678" s="12"/>
    </row>
    <row r="679" spans="1:11" x14ac:dyDescent="0.35">
      <c r="A679" s="290">
        <v>678</v>
      </c>
      <c r="B679" s="290" t="s">
        <v>5761</v>
      </c>
      <c r="C679" s="37" t="s">
        <v>5737</v>
      </c>
      <c r="D679" s="273" t="s">
        <v>62</v>
      </c>
      <c r="E679" s="272" t="s">
        <v>5762</v>
      </c>
      <c r="F679" s="272" t="s">
        <v>186</v>
      </c>
      <c r="G679" s="273" t="s">
        <v>62</v>
      </c>
      <c r="H679" s="37" t="s">
        <v>5476</v>
      </c>
      <c r="I679" s="37" t="s">
        <v>824</v>
      </c>
      <c r="J679" s="12"/>
      <c r="K679" s="12"/>
    </row>
  </sheetData>
  <autoFilter ref="A1:K679" xr:uid="{08819514-6509-4A90-9804-85450DBA4886}"/>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74E5894-565F-48CB-9819-B90D25726C6A}">
          <x14:formula1>
            <xm:f>LOV!$A$2:$A$7</xm:f>
          </x14:formula1>
          <xm:sqref>K2:K3</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D46CF-FFAC-47F8-8DFE-2988F275F603}">
  <dimension ref="A1:IE33"/>
  <sheetViews>
    <sheetView workbookViewId="0">
      <selection activeCell="C7" sqref="C7"/>
    </sheetView>
  </sheetViews>
  <sheetFormatPr defaultColWidth="9.1796875" defaultRowHeight="14.5" x14ac:dyDescent="0.35"/>
  <cols>
    <col min="1" max="1" width="5.1796875" style="59" bestFit="1" customWidth="1"/>
    <col min="2" max="2" width="19.453125" style="59" bestFit="1" customWidth="1"/>
    <col min="3" max="3" width="70.1796875" style="59" customWidth="1"/>
    <col min="4" max="4" width="21.81640625" style="312" customWidth="1"/>
    <col min="5" max="5" width="53.1796875" style="59" bestFit="1" customWidth="1"/>
    <col min="6" max="6" width="36.453125" style="59" bestFit="1" customWidth="1"/>
    <col min="7" max="16384" width="9.1796875" style="59"/>
  </cols>
  <sheetData>
    <row r="1" spans="1:239" x14ac:dyDescent="0.35">
      <c r="A1" s="648" t="s">
        <v>7616</v>
      </c>
      <c r="B1" s="648"/>
      <c r="C1" s="648"/>
      <c r="D1" s="648"/>
      <c r="E1" s="648"/>
    </row>
    <row r="2" spans="1:239" x14ac:dyDescent="0.35">
      <c r="A2" s="60" t="s">
        <v>7617</v>
      </c>
      <c r="B2" s="61" t="s">
        <v>1</v>
      </c>
      <c r="C2" s="61" t="s">
        <v>7618</v>
      </c>
      <c r="D2" s="313" t="s">
        <v>7619</v>
      </c>
      <c r="E2" s="61" t="s">
        <v>149</v>
      </c>
    </row>
    <row r="3" spans="1:239" ht="58" x14ac:dyDescent="0.35">
      <c r="A3" s="49">
        <v>1</v>
      </c>
      <c r="B3" s="49" t="s">
        <v>7620</v>
      </c>
      <c r="C3" s="49" t="s">
        <v>7621</v>
      </c>
      <c r="D3" s="314">
        <v>45869</v>
      </c>
      <c r="E3" s="46" t="s">
        <v>7622</v>
      </c>
    </row>
    <row r="4" spans="1:239" ht="29" x14ac:dyDescent="0.35">
      <c r="A4" s="49">
        <v>2</v>
      </c>
      <c r="B4" s="49" t="s">
        <v>7620</v>
      </c>
      <c r="C4" s="49" t="s">
        <v>7623</v>
      </c>
      <c r="D4" s="314">
        <v>45930</v>
      </c>
      <c r="E4" s="46" t="s">
        <v>7624</v>
      </c>
    </row>
    <row r="5" spans="1:239" ht="29" x14ac:dyDescent="0.35">
      <c r="A5" s="49">
        <v>3</v>
      </c>
      <c r="B5" s="49" t="s">
        <v>7620</v>
      </c>
      <c r="C5" s="49" t="s">
        <v>7625</v>
      </c>
      <c r="D5" s="314">
        <v>45869</v>
      </c>
      <c r="E5" s="46" t="s">
        <v>7626</v>
      </c>
    </row>
    <row r="6" spans="1:239" ht="43.5" x14ac:dyDescent="0.35">
      <c r="A6" s="49">
        <v>4</v>
      </c>
      <c r="B6" s="49" t="s">
        <v>7620</v>
      </c>
      <c r="C6" s="49" t="s">
        <v>7627</v>
      </c>
      <c r="D6" s="314">
        <v>45808</v>
      </c>
      <c r="E6" s="46" t="s">
        <v>7628</v>
      </c>
    </row>
    <row r="7" spans="1:239" ht="43.5" x14ac:dyDescent="0.35">
      <c r="A7" s="49">
        <v>5</v>
      </c>
      <c r="B7" s="49" t="s">
        <v>7620</v>
      </c>
      <c r="C7" s="49" t="s">
        <v>7629</v>
      </c>
      <c r="D7" s="314">
        <v>45869</v>
      </c>
      <c r="E7" s="46" t="s">
        <v>7628</v>
      </c>
    </row>
    <row r="8" spans="1:239" ht="43.5" x14ac:dyDescent="0.35">
      <c r="A8" s="49">
        <v>6</v>
      </c>
      <c r="B8" s="49" t="s">
        <v>7620</v>
      </c>
      <c r="C8" s="49" t="s">
        <v>7630</v>
      </c>
      <c r="D8" s="314">
        <v>45869</v>
      </c>
      <c r="E8" s="49" t="s">
        <v>7631</v>
      </c>
    </row>
    <row r="9" spans="1:239" ht="29" x14ac:dyDescent="0.35">
      <c r="A9" s="49">
        <v>7</v>
      </c>
      <c r="B9" s="49" t="s">
        <v>7620</v>
      </c>
      <c r="C9" s="49" t="s">
        <v>7632</v>
      </c>
      <c r="D9" s="314">
        <v>45716</v>
      </c>
      <c r="E9" s="49" t="s">
        <v>7633</v>
      </c>
    </row>
    <row r="10" spans="1:239" s="62" customFormat="1" ht="43.5" x14ac:dyDescent="0.35">
      <c r="A10" s="49">
        <v>8</v>
      </c>
      <c r="B10" s="49" t="s">
        <v>7620</v>
      </c>
      <c r="C10" s="49" t="s">
        <v>7634</v>
      </c>
      <c r="D10" s="314">
        <v>45626</v>
      </c>
      <c r="E10" s="49" t="s">
        <v>7635</v>
      </c>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c r="CX10" s="59"/>
      <c r="CY10" s="59"/>
      <c r="CZ10" s="59"/>
      <c r="DA10" s="59"/>
      <c r="DB10" s="59"/>
      <c r="DC10" s="59"/>
      <c r="DD10" s="59"/>
      <c r="DE10" s="59"/>
      <c r="DF10" s="59"/>
      <c r="DG10" s="59"/>
      <c r="DH10" s="59"/>
      <c r="DI10" s="59"/>
      <c r="DJ10" s="59"/>
      <c r="DK10" s="59"/>
      <c r="DL10" s="59"/>
      <c r="DM10" s="59"/>
      <c r="DN10" s="59"/>
      <c r="DO10" s="59"/>
      <c r="DP10" s="59"/>
      <c r="DQ10" s="59"/>
      <c r="DR10" s="59"/>
      <c r="DS10" s="59"/>
      <c r="DT10" s="59"/>
      <c r="DU10" s="59"/>
      <c r="DV10" s="59"/>
      <c r="DW10" s="59"/>
      <c r="DX10" s="59"/>
      <c r="DY10" s="59"/>
      <c r="DZ10" s="59"/>
      <c r="EA10" s="59"/>
      <c r="EB10" s="59"/>
      <c r="EC10" s="59"/>
      <c r="ED10" s="59"/>
      <c r="EE10" s="59"/>
      <c r="EF10" s="59"/>
      <c r="EG10" s="59"/>
      <c r="EH10" s="59"/>
      <c r="EI10" s="59"/>
      <c r="EJ10" s="59"/>
      <c r="EK10" s="59"/>
      <c r="EL10" s="59"/>
      <c r="EM10" s="59"/>
      <c r="EN10" s="59"/>
      <c r="EO10" s="59"/>
      <c r="EP10" s="59"/>
      <c r="EQ10" s="59"/>
      <c r="ER10" s="59"/>
      <c r="ES10" s="59"/>
      <c r="ET10" s="59"/>
      <c r="EU10" s="59"/>
      <c r="EV10" s="59"/>
      <c r="EW10" s="59"/>
      <c r="EX10" s="59"/>
      <c r="EY10" s="59"/>
      <c r="EZ10" s="59"/>
      <c r="FA10" s="59"/>
      <c r="FB10" s="59"/>
      <c r="FC10" s="59"/>
      <c r="FD10" s="59"/>
      <c r="FE10" s="59"/>
      <c r="FF10" s="59"/>
      <c r="FG10" s="59"/>
      <c r="FH10" s="59"/>
      <c r="FI10" s="59"/>
      <c r="FJ10" s="59"/>
      <c r="FK10" s="59"/>
      <c r="FL10" s="59"/>
      <c r="FM10" s="59"/>
      <c r="FN10" s="59"/>
      <c r="FO10" s="59"/>
      <c r="FP10" s="59"/>
      <c r="FQ10" s="59"/>
      <c r="FR10" s="59"/>
      <c r="FS10" s="59"/>
      <c r="FT10" s="59"/>
      <c r="FU10" s="59"/>
      <c r="FV10" s="59"/>
      <c r="FW10" s="59"/>
      <c r="FX10" s="59"/>
      <c r="FY10" s="59"/>
      <c r="FZ10" s="59"/>
      <c r="GA10" s="59"/>
      <c r="GB10" s="59"/>
      <c r="GC10" s="59"/>
      <c r="GD10" s="59"/>
      <c r="GE10" s="59"/>
      <c r="GF10" s="59"/>
      <c r="GG10" s="59"/>
      <c r="GH10" s="59"/>
      <c r="GI10" s="59"/>
      <c r="GJ10" s="59"/>
      <c r="GK10" s="59"/>
      <c r="GL10" s="59"/>
      <c r="GM10" s="59"/>
      <c r="GN10" s="59"/>
      <c r="GO10" s="59"/>
      <c r="GP10" s="59"/>
      <c r="GQ10" s="59"/>
      <c r="GR10" s="59"/>
      <c r="GS10" s="59"/>
      <c r="GT10" s="59"/>
      <c r="GU10" s="59"/>
      <c r="GV10" s="59"/>
      <c r="GW10" s="59"/>
      <c r="GX10" s="59"/>
      <c r="GY10" s="59"/>
      <c r="GZ10" s="59"/>
      <c r="HA10" s="59"/>
      <c r="HB10" s="59"/>
      <c r="HC10" s="59"/>
      <c r="HD10" s="59"/>
      <c r="HE10" s="59"/>
      <c r="HF10" s="59"/>
      <c r="HG10" s="59"/>
      <c r="HH10" s="59"/>
      <c r="HI10" s="59"/>
      <c r="HJ10" s="59"/>
      <c r="HK10" s="59"/>
      <c r="HL10" s="59"/>
      <c r="HM10" s="59"/>
      <c r="HN10" s="59"/>
      <c r="HO10" s="59"/>
      <c r="HP10" s="59"/>
      <c r="HQ10" s="59"/>
      <c r="HR10" s="59"/>
      <c r="HS10" s="59"/>
      <c r="HT10" s="59"/>
      <c r="HU10" s="59"/>
      <c r="HV10" s="59"/>
      <c r="HW10" s="59"/>
      <c r="HX10" s="59"/>
      <c r="HY10" s="59"/>
      <c r="HZ10" s="59"/>
      <c r="IA10" s="59"/>
      <c r="IB10" s="59"/>
      <c r="IC10" s="59"/>
      <c r="ID10" s="59"/>
      <c r="IE10" s="59"/>
    </row>
    <row r="11" spans="1:239" s="62" customFormat="1" ht="43.5" x14ac:dyDescent="0.35">
      <c r="A11" s="49">
        <v>9</v>
      </c>
      <c r="B11" s="49" t="s">
        <v>7620</v>
      </c>
      <c r="C11" s="49" t="s">
        <v>7636</v>
      </c>
      <c r="D11" s="314">
        <v>45747</v>
      </c>
      <c r="E11" s="49" t="s">
        <v>7637</v>
      </c>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59"/>
      <c r="EE11" s="59"/>
      <c r="EF11" s="59"/>
      <c r="EG11" s="59"/>
      <c r="EH11" s="59"/>
      <c r="EI11" s="59"/>
      <c r="EJ11" s="59"/>
      <c r="EK11" s="59"/>
      <c r="EL11" s="59"/>
      <c r="EM11" s="59"/>
      <c r="EN11" s="59"/>
      <c r="EO11" s="59"/>
      <c r="EP11" s="59"/>
      <c r="EQ11" s="59"/>
      <c r="ER11" s="59"/>
      <c r="ES11" s="59"/>
      <c r="ET11" s="59"/>
      <c r="EU11" s="59"/>
      <c r="EV11" s="59"/>
      <c r="EW11" s="59"/>
      <c r="EX11" s="59"/>
      <c r="EY11" s="59"/>
      <c r="EZ11" s="59"/>
      <c r="FA11" s="59"/>
      <c r="FB11" s="59"/>
      <c r="FC11" s="59"/>
      <c r="FD11" s="59"/>
      <c r="FE11" s="59"/>
      <c r="FF11" s="59"/>
      <c r="FG11" s="59"/>
      <c r="FH11" s="59"/>
      <c r="FI11" s="59"/>
      <c r="FJ11" s="59"/>
      <c r="FK11" s="59"/>
      <c r="FL11" s="59"/>
      <c r="FM11" s="59"/>
      <c r="FN11" s="59"/>
      <c r="FO11" s="59"/>
      <c r="FP11" s="59"/>
      <c r="FQ11" s="59"/>
      <c r="FR11" s="59"/>
      <c r="FS11" s="59"/>
      <c r="FT11" s="59"/>
      <c r="FU11" s="59"/>
      <c r="FV11" s="59"/>
      <c r="FW11" s="59"/>
      <c r="FX11" s="59"/>
      <c r="FY11" s="59"/>
      <c r="FZ11" s="59"/>
      <c r="GA11" s="59"/>
      <c r="GB11" s="59"/>
      <c r="GC11" s="59"/>
      <c r="GD11" s="59"/>
      <c r="GE11" s="59"/>
      <c r="GF11" s="59"/>
      <c r="GG11" s="59"/>
      <c r="GH11" s="59"/>
      <c r="GI11" s="59"/>
      <c r="GJ11" s="59"/>
      <c r="GK11" s="59"/>
      <c r="GL11" s="59"/>
      <c r="GM11" s="59"/>
      <c r="GN11" s="59"/>
      <c r="GO11" s="59"/>
      <c r="GP11" s="59"/>
      <c r="GQ11" s="59"/>
      <c r="GR11" s="59"/>
      <c r="GS11" s="59"/>
      <c r="GT11" s="59"/>
      <c r="GU11" s="59"/>
      <c r="GV11" s="59"/>
      <c r="GW11" s="59"/>
      <c r="GX11" s="59"/>
      <c r="GY11" s="59"/>
      <c r="GZ11" s="59"/>
      <c r="HA11" s="59"/>
      <c r="HB11" s="59"/>
      <c r="HC11" s="59"/>
      <c r="HD11" s="59"/>
      <c r="HE11" s="59"/>
      <c r="HF11" s="59"/>
      <c r="HG11" s="59"/>
      <c r="HH11" s="59"/>
      <c r="HI11" s="59"/>
      <c r="HJ11" s="59"/>
      <c r="HK11" s="59"/>
      <c r="HL11" s="59"/>
      <c r="HM11" s="59"/>
      <c r="HN11" s="59"/>
      <c r="HO11" s="59"/>
      <c r="HP11" s="59"/>
      <c r="HQ11" s="59"/>
      <c r="HR11" s="59"/>
      <c r="HS11" s="59"/>
      <c r="HT11" s="59"/>
      <c r="HU11" s="59"/>
      <c r="HV11" s="59"/>
      <c r="HW11" s="59"/>
      <c r="HX11" s="59"/>
      <c r="HY11" s="59"/>
      <c r="HZ11" s="59"/>
      <c r="IA11" s="59"/>
      <c r="IB11" s="59"/>
      <c r="IC11" s="59"/>
      <c r="ID11" s="59"/>
      <c r="IE11" s="59"/>
    </row>
    <row r="12" spans="1:239" ht="58" x14ac:dyDescent="0.35">
      <c r="A12" s="49">
        <v>10</v>
      </c>
      <c r="B12" s="49" t="s">
        <v>7620</v>
      </c>
      <c r="C12" s="49" t="s">
        <v>7638</v>
      </c>
      <c r="D12" s="314">
        <v>45808</v>
      </c>
      <c r="E12" s="49" t="s">
        <v>7639</v>
      </c>
    </row>
    <row r="13" spans="1:239" s="62" customFormat="1" x14ac:dyDescent="0.35">
      <c r="A13" s="49">
        <v>11</v>
      </c>
      <c r="B13" s="49" t="s">
        <v>7620</v>
      </c>
      <c r="C13" s="49" t="s">
        <v>7640</v>
      </c>
      <c r="D13" s="314">
        <v>45808</v>
      </c>
      <c r="E13" s="49" t="s">
        <v>7641</v>
      </c>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59"/>
      <c r="DD13" s="59"/>
      <c r="DE13" s="59"/>
      <c r="DF13" s="59"/>
      <c r="DG13" s="59"/>
      <c r="DH13" s="59"/>
      <c r="DI13" s="59"/>
      <c r="DJ13" s="59"/>
      <c r="DK13" s="59"/>
      <c r="DL13" s="59"/>
      <c r="DM13" s="59"/>
      <c r="DN13" s="59"/>
      <c r="DO13" s="59"/>
      <c r="DP13" s="59"/>
      <c r="DQ13" s="59"/>
      <c r="DR13" s="59"/>
      <c r="DS13" s="59"/>
      <c r="DT13" s="59"/>
      <c r="DU13" s="59"/>
      <c r="DV13" s="59"/>
      <c r="DW13" s="59"/>
      <c r="DX13" s="59"/>
      <c r="DY13" s="59"/>
      <c r="DZ13" s="59"/>
      <c r="EA13" s="59"/>
      <c r="EB13" s="59"/>
      <c r="EC13" s="59"/>
      <c r="ED13" s="59"/>
      <c r="EE13" s="59"/>
      <c r="EF13" s="59"/>
      <c r="EG13" s="59"/>
      <c r="EH13" s="59"/>
      <c r="EI13" s="59"/>
      <c r="EJ13" s="59"/>
      <c r="EK13" s="59"/>
      <c r="EL13" s="59"/>
      <c r="EM13" s="59"/>
      <c r="EN13" s="59"/>
      <c r="EO13" s="59"/>
      <c r="EP13" s="59"/>
      <c r="EQ13" s="59"/>
      <c r="ER13" s="59"/>
      <c r="ES13" s="59"/>
      <c r="ET13" s="59"/>
      <c r="EU13" s="59"/>
      <c r="EV13" s="59"/>
      <c r="EW13" s="59"/>
      <c r="EX13" s="59"/>
      <c r="EY13" s="59"/>
      <c r="EZ13" s="59"/>
      <c r="FA13" s="59"/>
      <c r="FB13" s="59"/>
      <c r="FC13" s="59"/>
      <c r="FD13" s="59"/>
      <c r="FE13" s="59"/>
      <c r="FF13" s="59"/>
      <c r="FG13" s="59"/>
      <c r="FH13" s="59"/>
      <c r="FI13" s="59"/>
      <c r="FJ13" s="59"/>
      <c r="FK13" s="59"/>
      <c r="FL13" s="59"/>
      <c r="FM13" s="59"/>
      <c r="FN13" s="59"/>
      <c r="FO13" s="59"/>
      <c r="FP13" s="59"/>
      <c r="FQ13" s="59"/>
      <c r="FR13" s="59"/>
      <c r="FS13" s="59"/>
      <c r="FT13" s="59"/>
      <c r="FU13" s="59"/>
      <c r="FV13" s="59"/>
      <c r="FW13" s="59"/>
      <c r="FX13" s="59"/>
      <c r="FY13" s="59"/>
      <c r="FZ13" s="59"/>
      <c r="GA13" s="59"/>
      <c r="GB13" s="59"/>
      <c r="GC13" s="59"/>
      <c r="GD13" s="59"/>
      <c r="GE13" s="59"/>
      <c r="GF13" s="59"/>
      <c r="GG13" s="59"/>
      <c r="GH13" s="59"/>
      <c r="GI13" s="59"/>
      <c r="GJ13" s="59"/>
      <c r="GK13" s="59"/>
      <c r="GL13" s="59"/>
      <c r="GM13" s="59"/>
      <c r="GN13" s="59"/>
      <c r="GO13" s="59"/>
      <c r="GP13" s="59"/>
      <c r="GQ13" s="59"/>
      <c r="GR13" s="59"/>
      <c r="GS13" s="59"/>
      <c r="GT13" s="59"/>
      <c r="GU13" s="59"/>
      <c r="GV13" s="59"/>
      <c r="GW13" s="59"/>
      <c r="GX13" s="59"/>
      <c r="GY13" s="59"/>
      <c r="GZ13" s="59"/>
      <c r="HA13" s="59"/>
      <c r="HB13" s="59"/>
      <c r="HC13" s="59"/>
      <c r="HD13" s="59"/>
      <c r="HE13" s="59"/>
      <c r="HF13" s="59"/>
      <c r="HG13" s="59"/>
      <c r="HH13" s="59"/>
      <c r="HI13" s="59"/>
      <c r="HJ13" s="59"/>
      <c r="HK13" s="59"/>
      <c r="HL13" s="59"/>
      <c r="HM13" s="59"/>
      <c r="HN13" s="59"/>
      <c r="HO13" s="59"/>
      <c r="HP13" s="59"/>
      <c r="HQ13" s="59"/>
      <c r="HR13" s="59"/>
      <c r="HS13" s="59"/>
      <c r="HT13" s="59"/>
      <c r="HU13" s="59"/>
      <c r="HV13" s="59"/>
      <c r="HW13" s="59"/>
      <c r="HX13" s="59"/>
      <c r="HY13" s="59"/>
      <c r="HZ13" s="59"/>
      <c r="IA13" s="59"/>
      <c r="IB13" s="59"/>
      <c r="IC13" s="59"/>
      <c r="ID13" s="59"/>
      <c r="IE13" s="59"/>
    </row>
    <row r="14" spans="1:239" x14ac:dyDescent="0.35">
      <c r="A14" s="49">
        <v>12</v>
      </c>
      <c r="B14" s="49" t="s">
        <v>7620</v>
      </c>
      <c r="C14" s="49" t="s">
        <v>7642</v>
      </c>
      <c r="D14" s="314">
        <v>45961</v>
      </c>
      <c r="E14" s="49" t="s">
        <v>7643</v>
      </c>
      <c r="F14" s="312" t="s">
        <v>7644</v>
      </c>
    </row>
    <row r="15" spans="1:239" ht="58" x14ac:dyDescent="0.35">
      <c r="A15" s="49">
        <v>13</v>
      </c>
      <c r="B15" s="49" t="s">
        <v>7620</v>
      </c>
      <c r="C15" s="49" t="s">
        <v>7645</v>
      </c>
      <c r="D15" s="314">
        <v>45808</v>
      </c>
      <c r="E15" s="49" t="s">
        <v>7646</v>
      </c>
    </row>
    <row r="16" spans="1:239" x14ac:dyDescent="0.35">
      <c r="A16" s="49">
        <v>14</v>
      </c>
      <c r="B16" s="49" t="s">
        <v>7620</v>
      </c>
      <c r="C16" s="49" t="s">
        <v>7647</v>
      </c>
      <c r="D16" s="314">
        <v>45656</v>
      </c>
      <c r="E16" s="49"/>
    </row>
    <row r="17" spans="1:239" x14ac:dyDescent="0.35">
      <c r="A17" s="49">
        <v>15</v>
      </c>
      <c r="B17" s="49" t="s">
        <v>7620</v>
      </c>
      <c r="C17" s="49" t="s">
        <v>7648</v>
      </c>
      <c r="D17" s="314">
        <v>45808</v>
      </c>
      <c r="E17" s="49"/>
    </row>
    <row r="18" spans="1:239" s="62" customFormat="1" ht="29" x14ac:dyDescent="0.35">
      <c r="A18" s="49">
        <v>16</v>
      </c>
      <c r="B18" s="49" t="s">
        <v>7620</v>
      </c>
      <c r="C18" s="49" t="s">
        <v>7649</v>
      </c>
      <c r="D18" s="314">
        <v>45808</v>
      </c>
      <c r="E18" s="49" t="s">
        <v>7650</v>
      </c>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c r="CX18" s="59"/>
      <c r="CY18" s="59"/>
      <c r="CZ18" s="59"/>
      <c r="DA18" s="59"/>
      <c r="DB18" s="59"/>
      <c r="DC18" s="59"/>
      <c r="DD18" s="59"/>
      <c r="DE18" s="59"/>
      <c r="DF18" s="59"/>
      <c r="DG18" s="59"/>
      <c r="DH18" s="59"/>
      <c r="DI18" s="59"/>
      <c r="DJ18" s="59"/>
      <c r="DK18" s="59"/>
      <c r="DL18" s="59"/>
      <c r="DM18" s="59"/>
      <c r="DN18" s="59"/>
      <c r="DO18" s="59"/>
      <c r="DP18" s="59"/>
      <c r="DQ18" s="59"/>
      <c r="DR18" s="59"/>
      <c r="DS18" s="59"/>
      <c r="DT18" s="59"/>
      <c r="DU18" s="59"/>
      <c r="DV18" s="59"/>
      <c r="DW18" s="59"/>
      <c r="DX18" s="59"/>
      <c r="DY18" s="59"/>
      <c r="DZ18" s="59"/>
      <c r="EA18" s="59"/>
      <c r="EB18" s="59"/>
      <c r="EC18" s="59"/>
      <c r="ED18" s="59"/>
      <c r="EE18" s="59"/>
      <c r="EF18" s="59"/>
      <c r="EG18" s="59"/>
      <c r="EH18" s="59"/>
      <c r="EI18" s="59"/>
      <c r="EJ18" s="59"/>
      <c r="EK18" s="59"/>
      <c r="EL18" s="59"/>
      <c r="EM18" s="59"/>
      <c r="EN18" s="59"/>
      <c r="EO18" s="59"/>
      <c r="EP18" s="59"/>
      <c r="EQ18" s="59"/>
      <c r="ER18" s="59"/>
      <c r="ES18" s="59"/>
      <c r="ET18" s="59"/>
      <c r="EU18" s="59"/>
      <c r="EV18" s="59"/>
      <c r="EW18" s="59"/>
      <c r="EX18" s="59"/>
      <c r="EY18" s="59"/>
      <c r="EZ18" s="59"/>
      <c r="FA18" s="59"/>
      <c r="FB18" s="59"/>
      <c r="FC18" s="59"/>
      <c r="FD18" s="59"/>
      <c r="FE18" s="59"/>
      <c r="FF18" s="59"/>
      <c r="FG18" s="59"/>
      <c r="FH18" s="59"/>
      <c r="FI18" s="59"/>
      <c r="FJ18" s="59"/>
      <c r="FK18" s="59"/>
      <c r="FL18" s="59"/>
      <c r="FM18" s="59"/>
      <c r="FN18" s="59"/>
      <c r="FO18" s="59"/>
      <c r="FP18" s="59"/>
      <c r="FQ18" s="59"/>
      <c r="FR18" s="59"/>
      <c r="FS18" s="59"/>
      <c r="FT18" s="59"/>
      <c r="FU18" s="59"/>
      <c r="FV18" s="59"/>
      <c r="FW18" s="59"/>
      <c r="FX18" s="59"/>
      <c r="FY18" s="59"/>
      <c r="FZ18" s="59"/>
      <c r="GA18" s="59"/>
      <c r="GB18" s="59"/>
      <c r="GC18" s="59"/>
      <c r="GD18" s="59"/>
      <c r="GE18" s="59"/>
      <c r="GF18" s="59"/>
      <c r="GG18" s="59"/>
      <c r="GH18" s="59"/>
      <c r="GI18" s="59"/>
      <c r="GJ18" s="59"/>
      <c r="GK18" s="59"/>
      <c r="GL18" s="59"/>
      <c r="GM18" s="59"/>
      <c r="GN18" s="59"/>
      <c r="GO18" s="59"/>
      <c r="GP18" s="59"/>
      <c r="GQ18" s="59"/>
      <c r="GR18" s="59"/>
      <c r="GS18" s="59"/>
      <c r="GT18" s="59"/>
      <c r="GU18" s="59"/>
      <c r="GV18" s="59"/>
      <c r="GW18" s="59"/>
      <c r="GX18" s="59"/>
      <c r="GY18" s="59"/>
      <c r="GZ18" s="59"/>
      <c r="HA18" s="59"/>
      <c r="HB18" s="59"/>
      <c r="HC18" s="59"/>
      <c r="HD18" s="59"/>
      <c r="HE18" s="59"/>
      <c r="HF18" s="59"/>
      <c r="HG18" s="59"/>
      <c r="HH18" s="59"/>
      <c r="HI18" s="59"/>
      <c r="HJ18" s="59"/>
      <c r="HK18" s="59"/>
      <c r="HL18" s="59"/>
      <c r="HM18" s="59"/>
      <c r="HN18" s="59"/>
      <c r="HO18" s="59"/>
      <c r="HP18" s="59"/>
      <c r="HQ18" s="59"/>
      <c r="HR18" s="59"/>
      <c r="HS18" s="59"/>
      <c r="HT18" s="59"/>
      <c r="HU18" s="59"/>
      <c r="HV18" s="59"/>
      <c r="HW18" s="59"/>
      <c r="HX18" s="59"/>
      <c r="HY18" s="59"/>
      <c r="HZ18" s="59"/>
      <c r="IA18" s="59"/>
      <c r="IB18" s="59"/>
      <c r="IC18" s="59"/>
      <c r="ID18" s="59"/>
      <c r="IE18" s="59"/>
    </row>
    <row r="19" spans="1:239" ht="87" x14ac:dyDescent="0.35">
      <c r="A19" s="49">
        <v>17</v>
      </c>
      <c r="B19" s="49" t="s">
        <v>7620</v>
      </c>
      <c r="C19" s="49" t="s">
        <v>7651</v>
      </c>
      <c r="D19" s="314" t="s">
        <v>51</v>
      </c>
      <c r="E19" s="50" t="s">
        <v>7652</v>
      </c>
    </row>
    <row r="20" spans="1:239" ht="43.5" x14ac:dyDescent="0.35">
      <c r="A20" s="49">
        <v>18</v>
      </c>
      <c r="B20" s="49" t="s">
        <v>7653</v>
      </c>
      <c r="C20" s="49" t="s">
        <v>7654</v>
      </c>
      <c r="D20" s="314">
        <v>45611</v>
      </c>
      <c r="E20" s="50" t="s">
        <v>7655</v>
      </c>
    </row>
    <row r="21" spans="1:239" s="62" customFormat="1" ht="43.5" x14ac:dyDescent="0.35">
      <c r="A21" s="49">
        <v>19</v>
      </c>
      <c r="B21" s="49" t="s">
        <v>7653</v>
      </c>
      <c r="C21" s="49" t="s">
        <v>7656</v>
      </c>
      <c r="D21" s="314">
        <v>45595</v>
      </c>
      <c r="E21" s="50" t="s">
        <v>7657</v>
      </c>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59"/>
      <c r="EE21" s="59"/>
      <c r="EF21" s="59"/>
      <c r="EG21" s="59"/>
      <c r="EH21" s="59"/>
      <c r="EI21" s="59"/>
      <c r="EJ21" s="59"/>
      <c r="EK21" s="59"/>
      <c r="EL21" s="59"/>
      <c r="EM21" s="59"/>
      <c r="EN21" s="59"/>
      <c r="EO21" s="59"/>
      <c r="EP21" s="59"/>
      <c r="EQ21" s="59"/>
      <c r="ER21" s="59"/>
      <c r="ES21" s="59"/>
      <c r="ET21" s="59"/>
      <c r="EU21" s="59"/>
      <c r="EV21" s="59"/>
      <c r="EW21" s="59"/>
      <c r="EX21" s="59"/>
      <c r="EY21" s="59"/>
      <c r="EZ21" s="59"/>
      <c r="FA21" s="59"/>
      <c r="FB21" s="59"/>
      <c r="FC21" s="59"/>
      <c r="FD21" s="59"/>
      <c r="FE21" s="59"/>
      <c r="FF21" s="59"/>
      <c r="FG21" s="59"/>
      <c r="FH21" s="59"/>
      <c r="FI21" s="59"/>
      <c r="FJ21" s="59"/>
      <c r="FK21" s="59"/>
      <c r="FL21" s="59"/>
      <c r="FM21" s="59"/>
      <c r="FN21" s="59"/>
      <c r="FO21" s="59"/>
      <c r="FP21" s="59"/>
      <c r="FQ21" s="59"/>
      <c r="FR21" s="59"/>
      <c r="FS21" s="59"/>
      <c r="FT21" s="59"/>
      <c r="FU21" s="59"/>
      <c r="FV21" s="59"/>
      <c r="FW21" s="59"/>
      <c r="FX21" s="59"/>
      <c r="FY21" s="59"/>
      <c r="FZ21" s="59"/>
      <c r="GA21" s="59"/>
      <c r="GB21" s="59"/>
      <c r="GC21" s="59"/>
      <c r="GD21" s="59"/>
      <c r="GE21" s="59"/>
      <c r="GF21" s="59"/>
      <c r="GG21" s="59"/>
      <c r="GH21" s="59"/>
      <c r="GI21" s="59"/>
      <c r="GJ21" s="59"/>
      <c r="GK21" s="59"/>
      <c r="GL21" s="59"/>
      <c r="GM21" s="59"/>
      <c r="GN21" s="59"/>
      <c r="GO21" s="59"/>
      <c r="GP21" s="59"/>
      <c r="GQ21" s="59"/>
      <c r="GR21" s="59"/>
      <c r="GS21" s="59"/>
      <c r="GT21" s="59"/>
      <c r="GU21" s="59"/>
      <c r="GV21" s="59"/>
      <c r="GW21" s="59"/>
      <c r="GX21" s="59"/>
      <c r="GY21" s="59"/>
      <c r="GZ21" s="59"/>
      <c r="HA21" s="59"/>
      <c r="HB21" s="59"/>
      <c r="HC21" s="59"/>
      <c r="HD21" s="59"/>
      <c r="HE21" s="59"/>
      <c r="HF21" s="59"/>
      <c r="HG21" s="59"/>
      <c r="HH21" s="59"/>
      <c r="HI21" s="59"/>
      <c r="HJ21" s="59"/>
      <c r="HK21" s="59"/>
      <c r="HL21" s="59"/>
      <c r="HM21" s="59"/>
      <c r="HN21" s="59"/>
      <c r="HO21" s="59"/>
      <c r="HP21" s="59"/>
      <c r="HQ21" s="59"/>
      <c r="HR21" s="59"/>
      <c r="HS21" s="59"/>
      <c r="HT21" s="59"/>
      <c r="HU21" s="59"/>
      <c r="HV21" s="59"/>
      <c r="HW21" s="59"/>
      <c r="HX21" s="59"/>
      <c r="HY21" s="59"/>
      <c r="HZ21" s="59"/>
      <c r="IA21" s="59"/>
      <c r="IB21" s="59"/>
      <c r="IC21" s="59"/>
      <c r="ID21" s="59"/>
      <c r="IE21" s="59"/>
    </row>
    <row r="22" spans="1:239" s="62" customFormat="1" ht="29" x14ac:dyDescent="0.35">
      <c r="A22" s="49">
        <v>20</v>
      </c>
      <c r="B22" s="49" t="s">
        <v>7653</v>
      </c>
      <c r="C22" s="49" t="s">
        <v>7658</v>
      </c>
      <c r="D22" s="314"/>
      <c r="E22" s="50" t="s">
        <v>7659</v>
      </c>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c r="HI22" s="59"/>
      <c r="HJ22" s="59"/>
      <c r="HK22" s="59"/>
      <c r="HL22" s="59"/>
      <c r="HM22" s="59"/>
      <c r="HN22" s="59"/>
      <c r="HO22" s="59"/>
      <c r="HP22" s="59"/>
      <c r="HQ22" s="59"/>
      <c r="HR22" s="59"/>
      <c r="HS22" s="59"/>
      <c r="HT22" s="59"/>
      <c r="HU22" s="59"/>
      <c r="HV22" s="59"/>
      <c r="HW22" s="59"/>
      <c r="HX22" s="59"/>
      <c r="HY22" s="59"/>
      <c r="HZ22" s="59"/>
      <c r="IA22" s="59"/>
      <c r="IB22" s="59"/>
      <c r="IC22" s="59"/>
      <c r="ID22" s="59"/>
      <c r="IE22" s="59"/>
    </row>
    <row r="23" spans="1:239" x14ac:dyDescent="0.35">
      <c r="A23" s="49">
        <v>21</v>
      </c>
      <c r="B23" s="49" t="s">
        <v>7660</v>
      </c>
      <c r="C23" s="49" t="s">
        <v>7661</v>
      </c>
      <c r="D23" s="314">
        <v>45838</v>
      </c>
      <c r="E23" s="49" t="s">
        <v>7662</v>
      </c>
    </row>
    <row r="24" spans="1:239" s="62" customFormat="1" ht="29" x14ac:dyDescent="0.35">
      <c r="A24" s="49">
        <v>22</v>
      </c>
      <c r="B24" s="49" t="s">
        <v>7660</v>
      </c>
      <c r="C24" s="49" t="s">
        <v>7663</v>
      </c>
      <c r="D24" s="314">
        <v>45838</v>
      </c>
      <c r="E24" s="49" t="s">
        <v>7664</v>
      </c>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c r="CY24" s="59"/>
      <c r="CZ24" s="59"/>
      <c r="DA24" s="59"/>
      <c r="DB24" s="59"/>
      <c r="DC24" s="59"/>
      <c r="DD24" s="59"/>
      <c r="DE24" s="59"/>
      <c r="DF24" s="59"/>
      <c r="DG24" s="59"/>
      <c r="DH24" s="59"/>
      <c r="DI24" s="59"/>
      <c r="DJ24" s="59"/>
      <c r="DK24" s="59"/>
      <c r="DL24" s="59"/>
      <c r="DM24" s="59"/>
      <c r="DN24" s="59"/>
      <c r="DO24" s="59"/>
      <c r="DP24" s="59"/>
      <c r="DQ24" s="59"/>
      <c r="DR24" s="59"/>
      <c r="DS24" s="59"/>
      <c r="DT24" s="59"/>
      <c r="DU24" s="59"/>
      <c r="DV24" s="59"/>
      <c r="DW24" s="59"/>
      <c r="DX24" s="59"/>
      <c r="DY24" s="59"/>
      <c r="DZ24" s="59"/>
      <c r="EA24" s="59"/>
      <c r="EB24" s="59"/>
      <c r="EC24" s="59"/>
      <c r="ED24" s="59"/>
      <c r="EE24" s="59"/>
      <c r="EF24" s="59"/>
      <c r="EG24" s="59"/>
      <c r="EH24" s="59"/>
      <c r="EI24" s="59"/>
      <c r="EJ24" s="59"/>
      <c r="EK24" s="59"/>
      <c r="EL24" s="59"/>
      <c r="EM24" s="59"/>
      <c r="EN24" s="59"/>
      <c r="EO24" s="59"/>
      <c r="EP24" s="59"/>
      <c r="EQ24" s="59"/>
      <c r="ER24" s="59"/>
      <c r="ES24" s="59"/>
      <c r="ET24" s="59"/>
      <c r="EU24" s="59"/>
      <c r="EV24" s="59"/>
      <c r="EW24" s="59"/>
      <c r="EX24" s="59"/>
      <c r="EY24" s="59"/>
      <c r="EZ24" s="59"/>
      <c r="FA24" s="59"/>
      <c r="FB24" s="59"/>
      <c r="FC24" s="59"/>
      <c r="FD24" s="59"/>
      <c r="FE24" s="59"/>
      <c r="FF24" s="59"/>
      <c r="FG24" s="59"/>
      <c r="FH24" s="59"/>
      <c r="FI24" s="59"/>
      <c r="FJ24" s="59"/>
      <c r="FK24" s="59"/>
      <c r="FL24" s="59"/>
      <c r="FM24" s="59"/>
      <c r="FN24" s="59"/>
      <c r="FO24" s="59"/>
      <c r="FP24" s="59"/>
      <c r="FQ24" s="59"/>
      <c r="FR24" s="59"/>
      <c r="FS24" s="59"/>
      <c r="FT24" s="59"/>
      <c r="FU24" s="59"/>
      <c r="FV24" s="59"/>
      <c r="FW24" s="59"/>
      <c r="FX24" s="59"/>
      <c r="FY24" s="59"/>
      <c r="FZ24" s="59"/>
      <c r="GA24" s="59"/>
      <c r="GB24" s="59"/>
      <c r="GC24" s="59"/>
      <c r="GD24" s="59"/>
      <c r="GE24" s="59"/>
      <c r="GF24" s="59"/>
      <c r="GG24" s="59"/>
      <c r="GH24" s="59"/>
      <c r="GI24" s="59"/>
      <c r="GJ24" s="59"/>
      <c r="GK24" s="59"/>
      <c r="GL24" s="59"/>
      <c r="GM24" s="59"/>
      <c r="GN24" s="59"/>
      <c r="GO24" s="59"/>
      <c r="GP24" s="59"/>
      <c r="GQ24" s="59"/>
      <c r="GR24" s="59"/>
      <c r="GS24" s="59"/>
      <c r="GT24" s="59"/>
      <c r="GU24" s="59"/>
      <c r="GV24" s="59"/>
      <c r="GW24" s="59"/>
      <c r="GX24" s="59"/>
      <c r="GY24" s="59"/>
      <c r="GZ24" s="59"/>
      <c r="HA24" s="59"/>
      <c r="HB24" s="59"/>
      <c r="HC24" s="59"/>
      <c r="HD24" s="59"/>
      <c r="HE24" s="59"/>
      <c r="HF24" s="59"/>
      <c r="HG24" s="59"/>
      <c r="HH24" s="59"/>
      <c r="HI24" s="59"/>
      <c r="HJ24" s="59"/>
      <c r="HK24" s="59"/>
      <c r="HL24" s="59"/>
      <c r="HM24" s="59"/>
      <c r="HN24" s="59"/>
      <c r="HO24" s="59"/>
      <c r="HP24" s="59"/>
      <c r="HQ24" s="59"/>
      <c r="HR24" s="59"/>
      <c r="HS24" s="59"/>
      <c r="HT24" s="59"/>
      <c r="HU24" s="59"/>
      <c r="HV24" s="59"/>
      <c r="HW24" s="59"/>
      <c r="HX24" s="59"/>
      <c r="HY24" s="59"/>
      <c r="HZ24" s="59"/>
      <c r="IA24" s="59"/>
      <c r="IB24" s="59"/>
      <c r="IC24" s="59"/>
      <c r="ID24" s="59"/>
      <c r="IE24" s="59"/>
    </row>
    <row r="25" spans="1:239" ht="29" x14ac:dyDescent="0.35">
      <c r="A25" s="49">
        <v>23</v>
      </c>
      <c r="B25" s="49" t="s">
        <v>7660</v>
      </c>
      <c r="C25" s="49" t="s">
        <v>7665</v>
      </c>
      <c r="D25" s="314">
        <v>45838</v>
      </c>
      <c r="E25" s="49" t="s">
        <v>7666</v>
      </c>
    </row>
    <row r="26" spans="1:239" ht="29" x14ac:dyDescent="0.35">
      <c r="A26" s="49">
        <v>24</v>
      </c>
      <c r="B26" s="49" t="s">
        <v>7667</v>
      </c>
      <c r="C26" s="49" t="s">
        <v>7668</v>
      </c>
      <c r="D26" s="314">
        <v>45731</v>
      </c>
      <c r="E26" s="49" t="s">
        <v>7669</v>
      </c>
    </row>
    <row r="27" spans="1:239" ht="29" x14ac:dyDescent="0.35">
      <c r="A27" s="49">
        <v>25</v>
      </c>
      <c r="B27" s="49" t="s">
        <v>7667</v>
      </c>
      <c r="C27" s="49" t="s">
        <v>7670</v>
      </c>
      <c r="D27" s="314">
        <v>45838</v>
      </c>
      <c r="E27" s="49" t="s">
        <v>7671</v>
      </c>
    </row>
    <row r="28" spans="1:239" ht="29" x14ac:dyDescent="0.35">
      <c r="A28" s="49">
        <v>26</v>
      </c>
      <c r="B28" s="49" t="s">
        <v>7672</v>
      </c>
      <c r="C28" s="49" t="s">
        <v>7673</v>
      </c>
      <c r="D28" s="314">
        <v>45838</v>
      </c>
      <c r="E28" s="49" t="s">
        <v>7674</v>
      </c>
    </row>
    <row r="29" spans="1:239" s="62" customFormat="1" ht="116" x14ac:dyDescent="0.35">
      <c r="A29" s="49">
        <v>27</v>
      </c>
      <c r="B29" s="49" t="s">
        <v>7672</v>
      </c>
      <c r="C29" s="49" t="s">
        <v>7675</v>
      </c>
      <c r="D29" s="314">
        <v>45868</v>
      </c>
      <c r="E29" s="51" t="s">
        <v>7676</v>
      </c>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M29" s="59"/>
      <c r="CN29" s="59"/>
      <c r="CO29" s="59"/>
      <c r="CP29" s="59"/>
      <c r="CQ29" s="59"/>
      <c r="CR29" s="59"/>
      <c r="CS29" s="59"/>
      <c r="CT29" s="59"/>
      <c r="CU29" s="59"/>
      <c r="CV29" s="59"/>
      <c r="CW29" s="59"/>
      <c r="CX29" s="59"/>
      <c r="CY29" s="59"/>
      <c r="CZ29" s="59"/>
      <c r="DA29" s="59"/>
      <c r="DB29" s="59"/>
      <c r="DC29" s="59"/>
      <c r="DD29" s="59"/>
      <c r="DE29" s="59"/>
      <c r="DF29" s="59"/>
      <c r="DG29" s="59"/>
      <c r="DH29" s="59"/>
      <c r="DI29" s="59"/>
      <c r="DJ29" s="59"/>
      <c r="DK29" s="59"/>
      <c r="DL29" s="59"/>
      <c r="DM29" s="59"/>
      <c r="DN29" s="59"/>
      <c r="DO29" s="59"/>
      <c r="DP29" s="59"/>
      <c r="DQ29" s="59"/>
      <c r="DR29" s="59"/>
      <c r="DS29" s="59"/>
      <c r="DT29" s="59"/>
      <c r="DU29" s="59"/>
      <c r="DV29" s="59"/>
      <c r="DW29" s="59"/>
      <c r="DX29" s="59"/>
      <c r="DY29" s="59"/>
      <c r="DZ29" s="59"/>
      <c r="EA29" s="59"/>
      <c r="EB29" s="59"/>
      <c r="EC29" s="59"/>
      <c r="ED29" s="59"/>
      <c r="EE29" s="59"/>
      <c r="EF29" s="59"/>
      <c r="EG29" s="59"/>
      <c r="EH29" s="59"/>
      <c r="EI29" s="59"/>
      <c r="EJ29" s="59"/>
      <c r="EK29" s="59"/>
      <c r="EL29" s="59"/>
      <c r="EM29" s="59"/>
      <c r="EN29" s="59"/>
      <c r="EO29" s="59"/>
      <c r="EP29" s="59"/>
      <c r="EQ29" s="59"/>
      <c r="ER29" s="59"/>
      <c r="ES29" s="59"/>
      <c r="ET29" s="59"/>
      <c r="EU29" s="59"/>
      <c r="EV29" s="59"/>
      <c r="EW29" s="59"/>
      <c r="EX29" s="59"/>
      <c r="EY29" s="59"/>
      <c r="EZ29" s="59"/>
      <c r="FA29" s="59"/>
      <c r="FB29" s="59"/>
      <c r="FC29" s="59"/>
      <c r="FD29" s="59"/>
      <c r="FE29" s="59"/>
      <c r="FF29" s="59"/>
      <c r="FG29" s="59"/>
      <c r="FH29" s="59"/>
      <c r="FI29" s="59"/>
      <c r="FJ29" s="59"/>
      <c r="FK29" s="59"/>
      <c r="FL29" s="59"/>
      <c r="FM29" s="59"/>
      <c r="FN29" s="59"/>
      <c r="FO29" s="59"/>
      <c r="FP29" s="59"/>
      <c r="FQ29" s="59"/>
      <c r="FR29" s="59"/>
      <c r="FS29" s="59"/>
      <c r="FT29" s="59"/>
      <c r="FU29" s="59"/>
      <c r="FV29" s="59"/>
      <c r="FW29" s="59"/>
      <c r="FX29" s="59"/>
      <c r="FY29" s="59"/>
      <c r="FZ29" s="59"/>
      <c r="GA29" s="59"/>
      <c r="GB29" s="59"/>
      <c r="GC29" s="59"/>
      <c r="GD29" s="59"/>
      <c r="GE29" s="59"/>
      <c r="GF29" s="59"/>
      <c r="GG29" s="59"/>
      <c r="GH29" s="59"/>
      <c r="GI29" s="59"/>
      <c r="GJ29" s="59"/>
      <c r="GK29" s="59"/>
      <c r="GL29" s="59"/>
      <c r="GM29" s="59"/>
      <c r="GN29" s="59"/>
      <c r="GO29" s="59"/>
      <c r="GP29" s="59"/>
      <c r="GQ29" s="59"/>
      <c r="GR29" s="59"/>
      <c r="GS29" s="59"/>
      <c r="GT29" s="59"/>
      <c r="GU29" s="59"/>
      <c r="GV29" s="59"/>
      <c r="GW29" s="59"/>
      <c r="GX29" s="59"/>
      <c r="GY29" s="59"/>
      <c r="GZ29" s="59"/>
      <c r="HA29" s="59"/>
      <c r="HB29" s="59"/>
      <c r="HC29" s="59"/>
      <c r="HD29" s="59"/>
      <c r="HE29" s="59"/>
      <c r="HF29" s="59"/>
      <c r="HG29" s="59"/>
      <c r="HH29" s="59"/>
      <c r="HI29" s="59"/>
      <c r="HJ29" s="59"/>
      <c r="HK29" s="59"/>
      <c r="HL29" s="59"/>
      <c r="HM29" s="59"/>
      <c r="HN29" s="59"/>
      <c r="HO29" s="59"/>
      <c r="HP29" s="59"/>
      <c r="HQ29" s="59"/>
      <c r="HR29" s="59"/>
      <c r="HS29" s="59"/>
      <c r="HT29" s="59"/>
      <c r="HU29" s="59"/>
      <c r="HV29" s="59"/>
      <c r="HW29" s="59"/>
      <c r="HX29" s="59"/>
      <c r="HY29" s="59"/>
      <c r="HZ29" s="59"/>
      <c r="IA29" s="59"/>
      <c r="IB29" s="59"/>
      <c r="IC29" s="59"/>
      <c r="ID29" s="59"/>
      <c r="IE29" s="59"/>
    </row>
    <row r="30" spans="1:239" s="62" customFormat="1" ht="58" x14ac:dyDescent="0.35">
      <c r="A30" s="49">
        <v>28</v>
      </c>
      <c r="B30" s="49" t="s">
        <v>7672</v>
      </c>
      <c r="C30" s="49" t="s">
        <v>7677</v>
      </c>
      <c r="D30" s="314">
        <v>45838</v>
      </c>
      <c r="E30" s="51" t="s">
        <v>7678</v>
      </c>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M30" s="59"/>
      <c r="CN30" s="59"/>
      <c r="CO30" s="59"/>
      <c r="CP30" s="59"/>
      <c r="CQ30" s="59"/>
      <c r="CR30" s="59"/>
      <c r="CS30" s="59"/>
      <c r="CT30" s="59"/>
      <c r="CU30" s="59"/>
      <c r="CV30" s="59"/>
      <c r="CW30" s="59"/>
      <c r="CX30" s="59"/>
      <c r="CY30" s="59"/>
      <c r="CZ30" s="59"/>
      <c r="DA30" s="59"/>
      <c r="DB30" s="59"/>
      <c r="DC30" s="59"/>
      <c r="DD30" s="59"/>
      <c r="DE30" s="59"/>
      <c r="DF30" s="59"/>
      <c r="DG30" s="59"/>
      <c r="DH30" s="59"/>
      <c r="DI30" s="59"/>
      <c r="DJ30" s="59"/>
      <c r="DK30" s="59"/>
      <c r="DL30" s="59"/>
      <c r="DM30" s="59"/>
      <c r="DN30" s="59"/>
      <c r="DO30" s="59"/>
      <c r="DP30" s="59"/>
      <c r="DQ30" s="59"/>
      <c r="DR30" s="59"/>
      <c r="DS30" s="59"/>
      <c r="DT30" s="59"/>
      <c r="DU30" s="59"/>
      <c r="DV30" s="59"/>
      <c r="DW30" s="59"/>
      <c r="DX30" s="59"/>
      <c r="DY30" s="59"/>
      <c r="DZ30" s="59"/>
      <c r="EA30" s="59"/>
      <c r="EB30" s="59"/>
      <c r="EC30" s="59"/>
      <c r="ED30" s="59"/>
      <c r="EE30" s="59"/>
      <c r="EF30" s="59"/>
      <c r="EG30" s="59"/>
      <c r="EH30" s="59"/>
      <c r="EI30" s="59"/>
      <c r="EJ30" s="59"/>
      <c r="EK30" s="59"/>
      <c r="EL30" s="59"/>
      <c r="EM30" s="59"/>
      <c r="EN30" s="59"/>
      <c r="EO30" s="59"/>
      <c r="EP30" s="59"/>
      <c r="EQ30" s="59"/>
      <c r="ER30" s="59"/>
      <c r="ES30" s="59"/>
      <c r="ET30" s="59"/>
      <c r="EU30" s="59"/>
      <c r="EV30" s="59"/>
      <c r="EW30" s="59"/>
      <c r="EX30" s="59"/>
      <c r="EY30" s="59"/>
      <c r="EZ30" s="59"/>
      <c r="FA30" s="59"/>
      <c r="FB30" s="59"/>
      <c r="FC30" s="59"/>
      <c r="FD30" s="59"/>
      <c r="FE30" s="59"/>
      <c r="FF30" s="59"/>
      <c r="FG30" s="59"/>
      <c r="FH30" s="59"/>
      <c r="FI30" s="59"/>
      <c r="FJ30" s="59"/>
      <c r="FK30" s="59"/>
      <c r="FL30" s="59"/>
      <c r="FM30" s="59"/>
      <c r="FN30" s="59"/>
      <c r="FO30" s="59"/>
      <c r="FP30" s="59"/>
      <c r="FQ30" s="59"/>
      <c r="FR30" s="59"/>
      <c r="FS30" s="59"/>
      <c r="FT30" s="59"/>
      <c r="FU30" s="59"/>
      <c r="FV30" s="59"/>
      <c r="FW30" s="59"/>
      <c r="FX30" s="59"/>
      <c r="FY30" s="59"/>
      <c r="FZ30" s="59"/>
      <c r="GA30" s="59"/>
      <c r="GB30" s="59"/>
      <c r="GC30" s="59"/>
      <c r="GD30" s="59"/>
      <c r="GE30" s="59"/>
      <c r="GF30" s="59"/>
      <c r="GG30" s="59"/>
      <c r="GH30" s="59"/>
      <c r="GI30" s="59"/>
      <c r="GJ30" s="59"/>
      <c r="GK30" s="59"/>
      <c r="GL30" s="59"/>
      <c r="GM30" s="59"/>
      <c r="GN30" s="59"/>
      <c r="GO30" s="59"/>
      <c r="GP30" s="59"/>
      <c r="GQ30" s="59"/>
      <c r="GR30" s="59"/>
      <c r="GS30" s="59"/>
      <c r="GT30" s="59"/>
      <c r="GU30" s="59"/>
      <c r="GV30" s="59"/>
      <c r="GW30" s="59"/>
      <c r="GX30" s="59"/>
      <c r="GY30" s="59"/>
      <c r="GZ30" s="59"/>
      <c r="HA30" s="59"/>
      <c r="HB30" s="59"/>
      <c r="HC30" s="59"/>
      <c r="HD30" s="59"/>
      <c r="HE30" s="59"/>
      <c r="HF30" s="59"/>
      <c r="HG30" s="59"/>
      <c r="HH30" s="59"/>
      <c r="HI30" s="59"/>
      <c r="HJ30" s="59"/>
      <c r="HK30" s="59"/>
      <c r="HL30" s="59"/>
      <c r="HM30" s="59"/>
      <c r="HN30" s="59"/>
      <c r="HO30" s="59"/>
      <c r="HP30" s="59"/>
      <c r="HQ30" s="59"/>
      <c r="HR30" s="59"/>
      <c r="HS30" s="59"/>
      <c r="HT30" s="59"/>
      <c r="HU30" s="59"/>
      <c r="HV30" s="59"/>
      <c r="HW30" s="59"/>
      <c r="HX30" s="59"/>
      <c r="HY30" s="59"/>
      <c r="HZ30" s="59"/>
      <c r="IA30" s="59"/>
      <c r="IB30" s="59"/>
      <c r="IC30" s="59"/>
      <c r="ID30" s="59"/>
      <c r="IE30" s="59"/>
    </row>
    <row r="31" spans="1:239" s="62" customFormat="1" x14ac:dyDescent="0.35">
      <c r="A31" s="49">
        <v>29</v>
      </c>
      <c r="B31" s="49" t="s">
        <v>7672</v>
      </c>
      <c r="C31" s="49" t="s">
        <v>7679</v>
      </c>
      <c r="D31" s="314">
        <v>45716</v>
      </c>
      <c r="E31" s="51" t="s">
        <v>7680</v>
      </c>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c r="CQ31" s="59"/>
      <c r="CR31" s="59"/>
      <c r="CS31" s="59"/>
      <c r="CT31" s="59"/>
      <c r="CU31" s="59"/>
      <c r="CV31" s="59"/>
      <c r="CW31" s="59"/>
      <c r="CX31" s="59"/>
      <c r="CY31" s="59"/>
      <c r="CZ31" s="59"/>
      <c r="DA31" s="59"/>
      <c r="DB31" s="59"/>
      <c r="DC31" s="59"/>
      <c r="DD31" s="59"/>
      <c r="DE31" s="59"/>
      <c r="DF31" s="59"/>
      <c r="DG31" s="59"/>
      <c r="DH31" s="59"/>
      <c r="DI31" s="59"/>
      <c r="DJ31" s="59"/>
      <c r="DK31" s="59"/>
      <c r="DL31" s="59"/>
      <c r="DM31" s="59"/>
      <c r="DN31" s="59"/>
      <c r="DO31" s="59"/>
      <c r="DP31" s="59"/>
      <c r="DQ31" s="59"/>
      <c r="DR31" s="59"/>
      <c r="DS31" s="59"/>
      <c r="DT31" s="59"/>
      <c r="DU31" s="59"/>
      <c r="DV31" s="59"/>
      <c r="DW31" s="59"/>
      <c r="DX31" s="59"/>
      <c r="DY31" s="59"/>
      <c r="DZ31" s="59"/>
      <c r="EA31" s="59"/>
      <c r="EB31" s="59"/>
      <c r="EC31" s="59"/>
      <c r="ED31" s="59"/>
      <c r="EE31" s="59"/>
      <c r="EF31" s="59"/>
      <c r="EG31" s="59"/>
      <c r="EH31" s="59"/>
      <c r="EI31" s="59"/>
      <c r="EJ31" s="59"/>
      <c r="EK31" s="59"/>
      <c r="EL31" s="59"/>
      <c r="EM31" s="59"/>
      <c r="EN31" s="59"/>
      <c r="EO31" s="59"/>
      <c r="EP31" s="59"/>
      <c r="EQ31" s="59"/>
      <c r="ER31" s="59"/>
      <c r="ES31" s="59"/>
      <c r="ET31" s="59"/>
      <c r="EU31" s="59"/>
      <c r="EV31" s="59"/>
      <c r="EW31" s="59"/>
      <c r="EX31" s="59"/>
      <c r="EY31" s="59"/>
      <c r="EZ31" s="59"/>
      <c r="FA31" s="59"/>
      <c r="FB31" s="59"/>
      <c r="FC31" s="59"/>
      <c r="FD31" s="59"/>
      <c r="FE31" s="59"/>
      <c r="FF31" s="59"/>
      <c r="FG31" s="59"/>
      <c r="FH31" s="59"/>
      <c r="FI31" s="59"/>
      <c r="FJ31" s="59"/>
      <c r="FK31" s="59"/>
      <c r="FL31" s="59"/>
      <c r="FM31" s="59"/>
      <c r="FN31" s="59"/>
      <c r="FO31" s="59"/>
      <c r="FP31" s="59"/>
      <c r="FQ31" s="59"/>
      <c r="FR31" s="59"/>
      <c r="FS31" s="59"/>
      <c r="FT31" s="59"/>
      <c r="FU31" s="59"/>
      <c r="FV31" s="59"/>
      <c r="FW31" s="59"/>
      <c r="FX31" s="59"/>
      <c r="FY31" s="59"/>
      <c r="FZ31" s="59"/>
      <c r="GA31" s="59"/>
      <c r="GB31" s="59"/>
      <c r="GC31" s="59"/>
      <c r="GD31" s="59"/>
      <c r="GE31" s="59"/>
      <c r="GF31" s="59"/>
      <c r="GG31" s="59"/>
      <c r="GH31" s="59"/>
      <c r="GI31" s="59"/>
      <c r="GJ31" s="59"/>
      <c r="GK31" s="59"/>
      <c r="GL31" s="59"/>
      <c r="GM31" s="59"/>
      <c r="GN31" s="59"/>
      <c r="GO31" s="59"/>
      <c r="GP31" s="59"/>
      <c r="GQ31" s="59"/>
      <c r="GR31" s="59"/>
      <c r="GS31" s="59"/>
      <c r="GT31" s="59"/>
      <c r="GU31" s="59"/>
      <c r="GV31" s="59"/>
      <c r="GW31" s="59"/>
      <c r="GX31" s="59"/>
      <c r="GY31" s="59"/>
      <c r="GZ31" s="59"/>
      <c r="HA31" s="59"/>
      <c r="HB31" s="59"/>
      <c r="HC31" s="59"/>
      <c r="HD31" s="59"/>
      <c r="HE31" s="59"/>
      <c r="HF31" s="59"/>
      <c r="HG31" s="59"/>
      <c r="HH31" s="59"/>
      <c r="HI31" s="59"/>
      <c r="HJ31" s="59"/>
      <c r="HK31" s="59"/>
      <c r="HL31" s="59"/>
      <c r="HM31" s="59"/>
      <c r="HN31" s="59"/>
      <c r="HO31" s="59"/>
      <c r="HP31" s="59"/>
      <c r="HQ31" s="59"/>
      <c r="HR31" s="59"/>
      <c r="HS31" s="59"/>
      <c r="HT31" s="59"/>
      <c r="HU31" s="59"/>
      <c r="HV31" s="59"/>
      <c r="HW31" s="59"/>
      <c r="HX31" s="59"/>
      <c r="HY31" s="59"/>
      <c r="HZ31" s="59"/>
      <c r="IA31" s="59"/>
      <c r="IB31" s="59"/>
      <c r="IC31" s="59"/>
      <c r="ID31" s="59"/>
      <c r="IE31" s="59"/>
    </row>
    <row r="32" spans="1:239" s="62" customFormat="1" ht="87" x14ac:dyDescent="0.35">
      <c r="A32" s="49">
        <v>30</v>
      </c>
      <c r="B32" s="49" t="s">
        <v>7672</v>
      </c>
      <c r="C32" s="49" t="s">
        <v>7681</v>
      </c>
      <c r="D32" s="314">
        <v>45868</v>
      </c>
      <c r="E32" s="49" t="s">
        <v>7682</v>
      </c>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M32" s="59"/>
      <c r="CN32" s="59"/>
      <c r="CO32" s="59"/>
      <c r="CP32" s="59"/>
      <c r="CQ32" s="59"/>
      <c r="CR32" s="59"/>
      <c r="CS32" s="59"/>
      <c r="CT32" s="59"/>
      <c r="CU32" s="59"/>
      <c r="CV32" s="59"/>
      <c r="CW32" s="59"/>
      <c r="CX32" s="59"/>
      <c r="CY32" s="59"/>
      <c r="CZ32" s="59"/>
      <c r="DA32" s="59"/>
      <c r="DB32" s="59"/>
      <c r="DC32" s="59"/>
      <c r="DD32" s="59"/>
      <c r="DE32" s="59"/>
      <c r="DF32" s="59"/>
      <c r="DG32" s="59"/>
      <c r="DH32" s="59"/>
      <c r="DI32" s="59"/>
      <c r="DJ32" s="59"/>
      <c r="DK32" s="59"/>
      <c r="DL32" s="59"/>
      <c r="DM32" s="59"/>
      <c r="DN32" s="59"/>
      <c r="DO32" s="59"/>
      <c r="DP32" s="59"/>
      <c r="DQ32" s="59"/>
      <c r="DR32" s="59"/>
      <c r="DS32" s="59"/>
      <c r="DT32" s="59"/>
      <c r="DU32" s="59"/>
      <c r="DV32" s="59"/>
      <c r="DW32" s="59"/>
      <c r="DX32" s="59"/>
      <c r="DY32" s="59"/>
      <c r="DZ32" s="59"/>
      <c r="EA32" s="59"/>
      <c r="EB32" s="59"/>
      <c r="EC32" s="59"/>
      <c r="ED32" s="59"/>
      <c r="EE32" s="59"/>
      <c r="EF32" s="59"/>
      <c r="EG32" s="59"/>
      <c r="EH32" s="59"/>
      <c r="EI32" s="59"/>
      <c r="EJ32" s="59"/>
      <c r="EK32" s="59"/>
      <c r="EL32" s="59"/>
      <c r="EM32" s="59"/>
      <c r="EN32" s="59"/>
      <c r="EO32" s="59"/>
      <c r="EP32" s="59"/>
      <c r="EQ32" s="59"/>
      <c r="ER32" s="59"/>
      <c r="ES32" s="59"/>
      <c r="ET32" s="59"/>
      <c r="EU32" s="59"/>
      <c r="EV32" s="59"/>
      <c r="EW32" s="59"/>
      <c r="EX32" s="59"/>
      <c r="EY32" s="59"/>
      <c r="EZ32" s="59"/>
      <c r="FA32" s="59"/>
      <c r="FB32" s="59"/>
      <c r="FC32" s="59"/>
      <c r="FD32" s="59"/>
      <c r="FE32" s="59"/>
      <c r="FF32" s="59"/>
      <c r="FG32" s="59"/>
      <c r="FH32" s="59"/>
      <c r="FI32" s="59"/>
      <c r="FJ32" s="59"/>
      <c r="FK32" s="59"/>
      <c r="FL32" s="59"/>
      <c r="FM32" s="59"/>
      <c r="FN32" s="59"/>
      <c r="FO32" s="59"/>
      <c r="FP32" s="59"/>
      <c r="FQ32" s="59"/>
      <c r="FR32" s="59"/>
      <c r="FS32" s="59"/>
      <c r="FT32" s="59"/>
      <c r="FU32" s="59"/>
      <c r="FV32" s="59"/>
      <c r="FW32" s="59"/>
      <c r="FX32" s="59"/>
      <c r="FY32" s="59"/>
      <c r="FZ32" s="59"/>
      <c r="GA32" s="59"/>
      <c r="GB32" s="59"/>
      <c r="GC32" s="59"/>
      <c r="GD32" s="59"/>
      <c r="GE32" s="59"/>
      <c r="GF32" s="59"/>
      <c r="GG32" s="59"/>
      <c r="GH32" s="59"/>
      <c r="GI32" s="59"/>
      <c r="GJ32" s="59"/>
      <c r="GK32" s="59"/>
      <c r="GL32" s="59"/>
      <c r="GM32" s="59"/>
      <c r="GN32" s="59"/>
      <c r="GO32" s="59"/>
      <c r="GP32" s="59"/>
      <c r="GQ32" s="59"/>
      <c r="GR32" s="59"/>
      <c r="GS32" s="59"/>
      <c r="GT32" s="59"/>
      <c r="GU32" s="59"/>
      <c r="GV32" s="59"/>
      <c r="GW32" s="59"/>
      <c r="GX32" s="59"/>
      <c r="GY32" s="59"/>
      <c r="GZ32" s="59"/>
      <c r="HA32" s="59"/>
      <c r="HB32" s="59"/>
      <c r="HC32" s="59"/>
      <c r="HD32" s="59"/>
      <c r="HE32" s="59"/>
      <c r="HF32" s="59"/>
      <c r="HG32" s="59"/>
      <c r="HH32" s="59"/>
      <c r="HI32" s="59"/>
      <c r="HJ32" s="59"/>
      <c r="HK32" s="59"/>
      <c r="HL32" s="59"/>
      <c r="HM32" s="59"/>
      <c r="HN32" s="59"/>
      <c r="HO32" s="59"/>
      <c r="HP32" s="59"/>
      <c r="HQ32" s="59"/>
      <c r="HR32" s="59"/>
      <c r="HS32" s="59"/>
      <c r="HT32" s="59"/>
      <c r="HU32" s="59"/>
      <c r="HV32" s="59"/>
      <c r="HW32" s="59"/>
      <c r="HX32" s="59"/>
      <c r="HY32" s="59"/>
      <c r="HZ32" s="59"/>
      <c r="IA32" s="59"/>
      <c r="IB32" s="59"/>
      <c r="IC32" s="59"/>
      <c r="ID32" s="59"/>
      <c r="IE32" s="59"/>
    </row>
    <row r="33" spans="1:239" s="62" customFormat="1" ht="29" x14ac:dyDescent="0.35">
      <c r="A33" s="49">
        <v>31</v>
      </c>
      <c r="B33" s="49" t="s">
        <v>7683</v>
      </c>
      <c r="C33" s="49" t="s">
        <v>7684</v>
      </c>
      <c r="D33" s="314">
        <v>45838</v>
      </c>
      <c r="E33" s="49" t="s">
        <v>7685</v>
      </c>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59"/>
      <c r="CX33" s="59"/>
      <c r="CY33" s="59"/>
      <c r="CZ33" s="59"/>
      <c r="DA33" s="59"/>
      <c r="DB33" s="59"/>
      <c r="DC33" s="59"/>
      <c r="DD33" s="59"/>
      <c r="DE33" s="59"/>
      <c r="DF33" s="59"/>
      <c r="DG33" s="59"/>
      <c r="DH33" s="59"/>
      <c r="DI33" s="59"/>
      <c r="DJ33" s="59"/>
      <c r="DK33" s="59"/>
      <c r="DL33" s="59"/>
      <c r="DM33" s="59"/>
      <c r="DN33" s="59"/>
      <c r="DO33" s="59"/>
      <c r="DP33" s="59"/>
      <c r="DQ33" s="59"/>
      <c r="DR33" s="59"/>
      <c r="DS33" s="59"/>
      <c r="DT33" s="59"/>
      <c r="DU33" s="59"/>
      <c r="DV33" s="59"/>
      <c r="DW33" s="59"/>
      <c r="DX33" s="59"/>
      <c r="DY33" s="59"/>
      <c r="DZ33" s="59"/>
      <c r="EA33" s="59"/>
      <c r="EB33" s="59"/>
      <c r="EC33" s="59"/>
      <c r="ED33" s="59"/>
      <c r="EE33" s="59"/>
      <c r="EF33" s="59"/>
      <c r="EG33" s="59"/>
      <c r="EH33" s="59"/>
      <c r="EI33" s="59"/>
      <c r="EJ33" s="59"/>
      <c r="EK33" s="59"/>
      <c r="EL33" s="59"/>
      <c r="EM33" s="59"/>
      <c r="EN33" s="59"/>
      <c r="EO33" s="59"/>
      <c r="EP33" s="59"/>
      <c r="EQ33" s="59"/>
      <c r="ER33" s="59"/>
      <c r="ES33" s="59"/>
      <c r="ET33" s="59"/>
      <c r="EU33" s="59"/>
      <c r="EV33" s="59"/>
      <c r="EW33" s="59"/>
      <c r="EX33" s="59"/>
      <c r="EY33" s="59"/>
      <c r="EZ33" s="59"/>
      <c r="FA33" s="59"/>
      <c r="FB33" s="59"/>
      <c r="FC33" s="59"/>
      <c r="FD33" s="59"/>
      <c r="FE33" s="59"/>
      <c r="FF33" s="59"/>
      <c r="FG33" s="59"/>
      <c r="FH33" s="59"/>
      <c r="FI33" s="59"/>
      <c r="FJ33" s="59"/>
      <c r="FK33" s="59"/>
      <c r="FL33" s="59"/>
      <c r="FM33" s="59"/>
      <c r="FN33" s="59"/>
      <c r="FO33" s="59"/>
      <c r="FP33" s="59"/>
      <c r="FQ33" s="59"/>
      <c r="FR33" s="59"/>
      <c r="FS33" s="59"/>
      <c r="FT33" s="59"/>
      <c r="FU33" s="59"/>
      <c r="FV33" s="59"/>
      <c r="FW33" s="59"/>
      <c r="FX33" s="59"/>
      <c r="FY33" s="59"/>
      <c r="FZ33" s="59"/>
      <c r="GA33" s="59"/>
      <c r="GB33" s="59"/>
      <c r="GC33" s="59"/>
      <c r="GD33" s="59"/>
      <c r="GE33" s="59"/>
      <c r="GF33" s="59"/>
      <c r="GG33" s="59"/>
      <c r="GH33" s="59"/>
      <c r="GI33" s="59"/>
      <c r="GJ33" s="59"/>
      <c r="GK33" s="59"/>
      <c r="GL33" s="59"/>
      <c r="GM33" s="59"/>
      <c r="GN33" s="59"/>
      <c r="GO33" s="59"/>
      <c r="GP33" s="59"/>
      <c r="GQ33" s="59"/>
      <c r="GR33" s="59"/>
      <c r="GS33" s="59"/>
      <c r="GT33" s="59"/>
      <c r="GU33" s="59"/>
      <c r="GV33" s="59"/>
      <c r="GW33" s="59"/>
      <c r="GX33" s="59"/>
      <c r="GY33" s="59"/>
      <c r="GZ33" s="59"/>
      <c r="HA33" s="59"/>
      <c r="HB33" s="59"/>
      <c r="HC33" s="59"/>
      <c r="HD33" s="59"/>
      <c r="HE33" s="59"/>
      <c r="HF33" s="59"/>
      <c r="HG33" s="59"/>
      <c r="HH33" s="59"/>
      <c r="HI33" s="59"/>
      <c r="HJ33" s="59"/>
      <c r="HK33" s="59"/>
      <c r="HL33" s="59"/>
      <c r="HM33" s="59"/>
      <c r="HN33" s="59"/>
      <c r="HO33" s="59"/>
      <c r="HP33" s="59"/>
      <c r="HQ33" s="59"/>
      <c r="HR33" s="59"/>
      <c r="HS33" s="59"/>
      <c r="HT33" s="59"/>
      <c r="HU33" s="59"/>
      <c r="HV33" s="59"/>
      <c r="HW33" s="59"/>
      <c r="HX33" s="59"/>
      <c r="HY33" s="59"/>
      <c r="HZ33" s="59"/>
      <c r="IA33" s="59"/>
      <c r="IB33" s="59"/>
      <c r="IC33" s="59"/>
      <c r="ID33" s="59"/>
      <c r="IE33" s="59"/>
    </row>
  </sheetData>
  <mergeCells count="1">
    <mergeCell ref="A1:E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24A9A-0713-44DC-A2DA-70D1AE6625B9}">
  <dimension ref="A1:A50"/>
  <sheetViews>
    <sheetView workbookViewId="0">
      <selection activeCell="A2" sqref="A2:A7"/>
    </sheetView>
  </sheetViews>
  <sheetFormatPr defaultColWidth="8.81640625" defaultRowHeight="14.5" x14ac:dyDescent="0.35"/>
  <cols>
    <col min="1" max="1" width="28.81640625" customWidth="1"/>
  </cols>
  <sheetData>
    <row r="1" spans="1:1" x14ac:dyDescent="0.35">
      <c r="A1" s="166" t="s">
        <v>7686</v>
      </c>
    </row>
    <row r="2" spans="1:1" x14ac:dyDescent="0.35">
      <c r="A2" s="166" t="s">
        <v>40</v>
      </c>
    </row>
    <row r="3" spans="1:1" x14ac:dyDescent="0.35">
      <c r="A3" s="167" t="s">
        <v>45</v>
      </c>
    </row>
    <row r="4" spans="1:1" x14ac:dyDescent="0.35">
      <c r="A4" s="167" t="s">
        <v>46</v>
      </c>
    </row>
    <row r="5" spans="1:1" x14ac:dyDescent="0.35">
      <c r="A5" s="167" t="s">
        <v>47</v>
      </c>
    </row>
    <row r="6" spans="1:1" x14ac:dyDescent="0.35">
      <c r="A6" s="167" t="s">
        <v>48</v>
      </c>
    </row>
    <row r="7" spans="1:1" x14ac:dyDescent="0.35">
      <c r="A7" s="167" t="s">
        <v>49</v>
      </c>
    </row>
    <row r="8" spans="1:1" x14ac:dyDescent="0.35">
      <c r="A8" s="167"/>
    </row>
    <row r="12" spans="1:1" x14ac:dyDescent="0.35">
      <c r="A12" t="s">
        <v>7687</v>
      </c>
    </row>
    <row r="13" spans="1:1" x14ac:dyDescent="0.35">
      <c r="A13" t="s">
        <v>7688</v>
      </c>
    </row>
    <row r="14" spans="1:1" x14ac:dyDescent="0.35">
      <c r="A14" t="s">
        <v>7689</v>
      </c>
    </row>
    <row r="18" spans="1:1" x14ac:dyDescent="0.35">
      <c r="A18" s="317" t="s">
        <v>7690</v>
      </c>
    </row>
    <row r="19" spans="1:1" x14ac:dyDescent="0.35">
      <c r="A19" s="319" t="s">
        <v>115</v>
      </c>
    </row>
    <row r="20" spans="1:1" x14ac:dyDescent="0.35">
      <c r="A20" s="507" t="s">
        <v>202</v>
      </c>
    </row>
    <row r="21" spans="1:1" x14ac:dyDescent="0.35">
      <c r="A21" s="319" t="s">
        <v>125</v>
      </c>
    </row>
    <row r="22" spans="1:1" x14ac:dyDescent="0.35">
      <c r="A22" s="508" t="s">
        <v>366</v>
      </c>
    </row>
    <row r="23" spans="1:1" x14ac:dyDescent="0.35">
      <c r="A23" s="319" t="s">
        <v>120</v>
      </c>
    </row>
    <row r="24" spans="1:1" x14ac:dyDescent="0.35">
      <c r="A24" s="319" t="s">
        <v>711</v>
      </c>
    </row>
    <row r="25" spans="1:1" x14ac:dyDescent="0.35">
      <c r="A25" s="319" t="s">
        <v>844</v>
      </c>
    </row>
    <row r="26" spans="1:1" x14ac:dyDescent="0.35">
      <c r="A26" s="319" t="s">
        <v>176</v>
      </c>
    </row>
    <row r="27" spans="1:1" x14ac:dyDescent="0.35">
      <c r="A27" s="508" t="s">
        <v>133</v>
      </c>
    </row>
    <row r="28" spans="1:1" x14ac:dyDescent="0.35">
      <c r="A28" s="508" t="s">
        <v>1271</v>
      </c>
    </row>
    <row r="29" spans="1:1" x14ac:dyDescent="0.35">
      <c r="A29" s="319" t="s">
        <v>7569</v>
      </c>
    </row>
    <row r="30" spans="1:1" x14ac:dyDescent="0.35">
      <c r="A30" s="319" t="s">
        <v>824</v>
      </c>
    </row>
    <row r="31" spans="1:1" x14ac:dyDescent="0.35">
      <c r="A31" s="319" t="s">
        <v>122</v>
      </c>
    </row>
    <row r="32" spans="1:1" x14ac:dyDescent="0.35">
      <c r="A32" s="319" t="s">
        <v>131</v>
      </c>
    </row>
    <row r="38" spans="1:1" x14ac:dyDescent="0.35">
      <c r="A38" s="334" t="s">
        <v>7691</v>
      </c>
    </row>
    <row r="39" spans="1:1" x14ac:dyDescent="0.35">
      <c r="A39" s="318" t="s">
        <v>57</v>
      </c>
    </row>
    <row r="40" spans="1:1" x14ac:dyDescent="0.35">
      <c r="A40" s="186" t="s">
        <v>24</v>
      </c>
    </row>
    <row r="41" spans="1:1" x14ac:dyDescent="0.35">
      <c r="A41" s="186" t="s">
        <v>58</v>
      </c>
    </row>
    <row r="42" spans="1:1" x14ac:dyDescent="0.35">
      <c r="A42" s="318" t="s">
        <v>59</v>
      </c>
    </row>
    <row r="43" spans="1:1" x14ac:dyDescent="0.35">
      <c r="A43" s="186" t="s">
        <v>60</v>
      </c>
    </row>
    <row r="44" spans="1:1" x14ac:dyDescent="0.35">
      <c r="A44" s="186" t="s">
        <v>30</v>
      </c>
    </row>
    <row r="45" spans="1:1" x14ac:dyDescent="0.35">
      <c r="A45" s="186" t="s">
        <v>61</v>
      </c>
    </row>
    <row r="46" spans="1:1" x14ac:dyDescent="0.35">
      <c r="A46" s="186" t="s">
        <v>26</v>
      </c>
    </row>
    <row r="47" spans="1:1" x14ac:dyDescent="0.35">
      <c r="A47" s="186" t="s">
        <v>62</v>
      </c>
    </row>
    <row r="48" spans="1:1" x14ac:dyDescent="0.35">
      <c r="A48" s="186" t="s">
        <v>63</v>
      </c>
    </row>
    <row r="49" spans="1:1" x14ac:dyDescent="0.35">
      <c r="A49" s="186" t="s">
        <v>64</v>
      </c>
    </row>
    <row r="50" spans="1:1" x14ac:dyDescent="0.35">
      <c r="A50" s="186" t="s">
        <v>65</v>
      </c>
    </row>
  </sheetData>
  <dataConsolidate/>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1D622-DCB8-4EAB-A0F9-CFBA1A9F7450}">
  <dimension ref="A1:F62"/>
  <sheetViews>
    <sheetView workbookViewId="0">
      <pane ySplit="2" topLeftCell="A30" activePane="bottomLeft" state="frozen"/>
      <selection pane="bottomLeft" activeCell="F30" sqref="F30"/>
    </sheetView>
  </sheetViews>
  <sheetFormatPr defaultColWidth="8.81640625" defaultRowHeight="14.5" x14ac:dyDescent="0.35"/>
  <cols>
    <col min="1" max="1" width="5.1796875" bestFit="1" customWidth="1"/>
    <col min="2" max="2" width="22.81640625" bestFit="1" customWidth="1"/>
    <col min="3" max="3" width="19.453125" bestFit="1" customWidth="1"/>
    <col min="4" max="4" width="39" customWidth="1"/>
    <col min="5" max="5" width="29.81640625" customWidth="1"/>
    <col min="6" max="6" width="55.453125" bestFit="1" customWidth="1"/>
  </cols>
  <sheetData>
    <row r="1" spans="1:6" ht="22.4" customHeight="1" x14ac:dyDescent="0.35">
      <c r="A1" s="649" t="s">
        <v>7692</v>
      </c>
      <c r="B1" s="649"/>
      <c r="C1" s="649"/>
      <c r="D1" s="649"/>
      <c r="E1" s="649"/>
      <c r="F1" s="649"/>
    </row>
    <row r="2" spans="1:6" x14ac:dyDescent="0.35">
      <c r="A2" s="42" t="s">
        <v>7617</v>
      </c>
      <c r="B2" s="42" t="s">
        <v>7693</v>
      </c>
      <c r="C2" s="42" t="s">
        <v>1</v>
      </c>
      <c r="D2" s="43" t="s">
        <v>7694</v>
      </c>
      <c r="E2" s="43" t="s">
        <v>7619</v>
      </c>
      <c r="F2" s="42" t="s">
        <v>149</v>
      </c>
    </row>
    <row r="3" spans="1:6" x14ac:dyDescent="0.35">
      <c r="A3" s="44">
        <v>1</v>
      </c>
      <c r="B3" s="45" t="s">
        <v>7695</v>
      </c>
      <c r="C3" s="45" t="s">
        <v>65</v>
      </c>
      <c r="D3" s="46" t="s">
        <v>7696</v>
      </c>
      <c r="E3" s="47">
        <v>45778</v>
      </c>
      <c r="F3" s="12"/>
    </row>
    <row r="4" spans="1:6" x14ac:dyDescent="0.35">
      <c r="A4" s="44">
        <v>2</v>
      </c>
      <c r="B4" s="45" t="s">
        <v>7695</v>
      </c>
      <c r="C4" s="45" t="s">
        <v>65</v>
      </c>
      <c r="D4" s="46" t="s">
        <v>7697</v>
      </c>
      <c r="E4" s="47">
        <v>45808</v>
      </c>
      <c r="F4" s="12"/>
    </row>
    <row r="5" spans="1:6" x14ac:dyDescent="0.35">
      <c r="A5" s="44">
        <v>3</v>
      </c>
      <c r="B5" s="45" t="s">
        <v>7695</v>
      </c>
      <c r="C5" s="45" t="s">
        <v>65</v>
      </c>
      <c r="D5" s="46" t="s">
        <v>334</v>
      </c>
      <c r="E5" s="47">
        <v>45883</v>
      </c>
      <c r="F5" s="12"/>
    </row>
    <row r="6" spans="1:6" x14ac:dyDescent="0.35">
      <c r="A6" s="44">
        <v>4</v>
      </c>
      <c r="B6" s="45" t="s">
        <v>7695</v>
      </c>
      <c r="C6" s="45" t="s">
        <v>65</v>
      </c>
      <c r="D6" s="46" t="s">
        <v>7698</v>
      </c>
      <c r="E6" s="47">
        <v>45883</v>
      </c>
      <c r="F6" s="12"/>
    </row>
    <row r="7" spans="1:6" x14ac:dyDescent="0.35">
      <c r="A7" s="44">
        <v>5</v>
      </c>
      <c r="B7" s="45" t="s">
        <v>7695</v>
      </c>
      <c r="C7" s="45" t="s">
        <v>63</v>
      </c>
      <c r="D7" s="46" t="s">
        <v>7696</v>
      </c>
      <c r="E7" s="47">
        <v>45778</v>
      </c>
      <c r="F7" s="12"/>
    </row>
    <row r="8" spans="1:6" x14ac:dyDescent="0.35">
      <c r="A8" s="44">
        <v>6</v>
      </c>
      <c r="B8" s="45" t="s">
        <v>7695</v>
      </c>
      <c r="C8" s="45" t="s">
        <v>63</v>
      </c>
      <c r="D8" s="46" t="s">
        <v>7697</v>
      </c>
      <c r="E8" s="47">
        <v>45808</v>
      </c>
      <c r="F8" s="12"/>
    </row>
    <row r="9" spans="1:6" x14ac:dyDescent="0.35">
      <c r="A9" s="44">
        <v>7</v>
      </c>
      <c r="B9" s="45" t="s">
        <v>7695</v>
      </c>
      <c r="C9" s="45" t="s">
        <v>63</v>
      </c>
      <c r="D9" s="46" t="s">
        <v>334</v>
      </c>
      <c r="E9" s="47">
        <v>45883</v>
      </c>
      <c r="F9" s="12"/>
    </row>
    <row r="10" spans="1:6" x14ac:dyDescent="0.35">
      <c r="A10" s="44">
        <v>8</v>
      </c>
      <c r="B10" s="45" t="s">
        <v>7695</v>
      </c>
      <c r="C10" s="45" t="s">
        <v>63</v>
      </c>
      <c r="D10" s="46" t="s">
        <v>7698</v>
      </c>
      <c r="E10" s="47">
        <v>45883</v>
      </c>
      <c r="F10" s="12" t="s">
        <v>7699</v>
      </c>
    </row>
    <row r="11" spans="1:6" x14ac:dyDescent="0.35">
      <c r="A11" s="44">
        <v>9</v>
      </c>
      <c r="B11" s="45" t="s">
        <v>7695</v>
      </c>
      <c r="C11" s="45" t="s">
        <v>7299</v>
      </c>
      <c r="D11" s="46" t="s">
        <v>7696</v>
      </c>
      <c r="E11" s="47">
        <v>45778</v>
      </c>
      <c r="F11" s="12"/>
    </row>
    <row r="12" spans="1:6" x14ac:dyDescent="0.35">
      <c r="A12" s="44">
        <v>10</v>
      </c>
      <c r="B12" s="45" t="s">
        <v>7695</v>
      </c>
      <c r="C12" s="45" t="s">
        <v>7299</v>
      </c>
      <c r="D12" s="46" t="s">
        <v>7697</v>
      </c>
      <c r="E12" s="47">
        <v>45808</v>
      </c>
      <c r="F12" s="12"/>
    </row>
    <row r="13" spans="1:6" x14ac:dyDescent="0.35">
      <c r="A13" s="44">
        <v>11</v>
      </c>
      <c r="B13" s="45" t="s">
        <v>7695</v>
      </c>
      <c r="C13" s="45" t="s">
        <v>7299</v>
      </c>
      <c r="D13" s="46" t="s">
        <v>334</v>
      </c>
      <c r="E13" s="47">
        <v>45883</v>
      </c>
      <c r="F13" s="12"/>
    </row>
    <row r="14" spans="1:6" x14ac:dyDescent="0.35">
      <c r="A14" s="44">
        <v>12</v>
      </c>
      <c r="B14" s="45" t="s">
        <v>7695</v>
      </c>
      <c r="C14" s="45" t="s">
        <v>7299</v>
      </c>
      <c r="D14" s="46" t="s">
        <v>7698</v>
      </c>
      <c r="E14" s="47">
        <v>45883</v>
      </c>
      <c r="F14" s="12"/>
    </row>
    <row r="15" spans="1:6" x14ac:dyDescent="0.35">
      <c r="A15" s="44">
        <v>13</v>
      </c>
      <c r="B15" s="45" t="s">
        <v>7695</v>
      </c>
      <c r="C15" s="45" t="s">
        <v>61</v>
      </c>
      <c r="D15" s="46" t="s">
        <v>7696</v>
      </c>
      <c r="E15" s="47" t="s">
        <v>7700</v>
      </c>
      <c r="F15" s="12" t="s">
        <v>7701</v>
      </c>
    </row>
    <row r="16" spans="1:6" x14ac:dyDescent="0.35">
      <c r="A16" s="44">
        <v>14</v>
      </c>
      <c r="B16" s="45" t="s">
        <v>7695</v>
      </c>
      <c r="C16" s="45" t="s">
        <v>61</v>
      </c>
      <c r="D16" s="46" t="s">
        <v>7697</v>
      </c>
      <c r="E16" s="47" t="s">
        <v>7700</v>
      </c>
      <c r="F16" s="12" t="s">
        <v>7701</v>
      </c>
    </row>
    <row r="17" spans="1:6" x14ac:dyDescent="0.35">
      <c r="A17" s="44">
        <v>15</v>
      </c>
      <c r="B17" s="45" t="s">
        <v>7695</v>
      </c>
      <c r="C17" s="45" t="s">
        <v>61</v>
      </c>
      <c r="D17" s="46" t="s">
        <v>334</v>
      </c>
      <c r="E17" s="47" t="s">
        <v>7702</v>
      </c>
      <c r="F17" s="12" t="s">
        <v>7701</v>
      </c>
    </row>
    <row r="18" spans="1:6" x14ac:dyDescent="0.35">
      <c r="A18" s="44">
        <v>16</v>
      </c>
      <c r="B18" s="45" t="s">
        <v>7695</v>
      </c>
      <c r="C18" s="45" t="s">
        <v>61</v>
      </c>
      <c r="D18" s="46" t="s">
        <v>7698</v>
      </c>
      <c r="E18" s="47" t="s">
        <v>7703</v>
      </c>
      <c r="F18" s="12" t="s">
        <v>7701</v>
      </c>
    </row>
    <row r="19" spans="1:6" x14ac:dyDescent="0.35">
      <c r="A19" s="44">
        <v>17</v>
      </c>
      <c r="B19" s="45" t="s">
        <v>7695</v>
      </c>
      <c r="C19" s="45" t="s">
        <v>74</v>
      </c>
      <c r="D19" s="46" t="s">
        <v>7696</v>
      </c>
      <c r="E19" s="47" t="s">
        <v>51</v>
      </c>
      <c r="F19" s="12" t="s">
        <v>7701</v>
      </c>
    </row>
    <row r="20" spans="1:6" x14ac:dyDescent="0.35">
      <c r="A20" s="44">
        <v>18</v>
      </c>
      <c r="B20" s="45" t="s">
        <v>7695</v>
      </c>
      <c r="C20" s="45" t="s">
        <v>74</v>
      </c>
      <c r="D20" s="46" t="s">
        <v>7704</v>
      </c>
      <c r="E20" s="47" t="s">
        <v>7705</v>
      </c>
      <c r="F20" s="12" t="s">
        <v>7701</v>
      </c>
    </row>
    <row r="21" spans="1:6" x14ac:dyDescent="0.35">
      <c r="A21" s="44">
        <v>19</v>
      </c>
      <c r="B21" s="45" t="s">
        <v>7695</v>
      </c>
      <c r="C21" s="45" t="s">
        <v>74</v>
      </c>
      <c r="D21" s="46" t="s">
        <v>334</v>
      </c>
      <c r="E21" s="47" t="s">
        <v>7706</v>
      </c>
      <c r="F21" s="12" t="s">
        <v>7701</v>
      </c>
    </row>
    <row r="22" spans="1:6" x14ac:dyDescent="0.35">
      <c r="A22" s="44">
        <v>20</v>
      </c>
      <c r="B22" s="45" t="s">
        <v>7695</v>
      </c>
      <c r="C22" s="45" t="s">
        <v>74</v>
      </c>
      <c r="D22" s="46" t="s">
        <v>7698</v>
      </c>
      <c r="E22" s="47">
        <v>45838</v>
      </c>
      <c r="F22" s="12"/>
    </row>
    <row r="23" spans="1:6" x14ac:dyDescent="0.35">
      <c r="A23" s="44">
        <v>21</v>
      </c>
      <c r="B23" s="45" t="s">
        <v>7695</v>
      </c>
      <c r="C23" s="45" t="s">
        <v>7707</v>
      </c>
      <c r="D23" s="46" t="s">
        <v>7696</v>
      </c>
      <c r="E23" s="47">
        <v>45808</v>
      </c>
      <c r="F23" s="12"/>
    </row>
    <row r="24" spans="1:6" x14ac:dyDescent="0.35">
      <c r="A24" s="44">
        <v>22</v>
      </c>
      <c r="B24" s="45" t="s">
        <v>7695</v>
      </c>
      <c r="C24" s="45" t="s">
        <v>7707</v>
      </c>
      <c r="D24" s="46" t="s">
        <v>7697</v>
      </c>
      <c r="E24" s="47">
        <v>45915</v>
      </c>
      <c r="F24" s="12"/>
    </row>
    <row r="25" spans="1:6" x14ac:dyDescent="0.35">
      <c r="A25" s="44">
        <v>23</v>
      </c>
      <c r="B25" s="45" t="s">
        <v>7695</v>
      </c>
      <c r="C25" s="45" t="s">
        <v>7707</v>
      </c>
      <c r="D25" s="46" t="s">
        <v>334</v>
      </c>
      <c r="E25" s="47">
        <v>45929</v>
      </c>
      <c r="F25" s="12"/>
    </row>
    <row r="26" spans="1:6" x14ac:dyDescent="0.35">
      <c r="A26" s="44">
        <v>24</v>
      </c>
      <c r="B26" s="45" t="s">
        <v>7695</v>
      </c>
      <c r="C26" s="45" t="s">
        <v>7707</v>
      </c>
      <c r="D26" s="46" t="s">
        <v>7698</v>
      </c>
      <c r="E26" s="47">
        <v>45930</v>
      </c>
      <c r="F26" s="12"/>
    </row>
    <row r="27" spans="1:6" x14ac:dyDescent="0.35">
      <c r="A27" s="44">
        <v>25</v>
      </c>
      <c r="B27" s="45" t="s">
        <v>7695</v>
      </c>
      <c r="C27" s="45" t="s">
        <v>7708</v>
      </c>
      <c r="D27" s="46" t="s">
        <v>7696</v>
      </c>
      <c r="E27" s="47"/>
    </row>
    <row r="28" spans="1:6" x14ac:dyDescent="0.35">
      <c r="A28" s="44">
        <v>27</v>
      </c>
      <c r="B28" s="45" t="s">
        <v>7695</v>
      </c>
      <c r="C28" s="45" t="s">
        <v>7708</v>
      </c>
      <c r="D28" s="46" t="s">
        <v>7709</v>
      </c>
      <c r="E28" s="47">
        <v>45826</v>
      </c>
      <c r="F28" s="12" t="s">
        <v>7710</v>
      </c>
    </row>
    <row r="29" spans="1:6" x14ac:dyDescent="0.35">
      <c r="A29" s="44">
        <v>28</v>
      </c>
      <c r="B29" s="45" t="s">
        <v>7695</v>
      </c>
      <c r="C29" s="45" t="s">
        <v>7708</v>
      </c>
      <c r="D29" s="46" t="s">
        <v>7698</v>
      </c>
      <c r="E29" s="47" t="s">
        <v>46</v>
      </c>
      <c r="F29" s="12" t="s">
        <v>7711</v>
      </c>
    </row>
    <row r="30" spans="1:6" x14ac:dyDescent="0.35">
      <c r="A30" s="44">
        <v>29</v>
      </c>
      <c r="B30" s="45" t="s">
        <v>7695</v>
      </c>
      <c r="C30" s="45" t="s">
        <v>14</v>
      </c>
      <c r="D30" s="46" t="s">
        <v>7696</v>
      </c>
      <c r="E30" s="47">
        <v>45838</v>
      </c>
      <c r="F30" s="12"/>
    </row>
    <row r="31" spans="1:6" x14ac:dyDescent="0.35">
      <c r="A31" s="44">
        <v>30</v>
      </c>
      <c r="B31" s="45" t="s">
        <v>7695</v>
      </c>
      <c r="C31" s="45" t="s">
        <v>14</v>
      </c>
      <c r="D31" s="46" t="s">
        <v>7697</v>
      </c>
      <c r="E31" s="47">
        <v>45838</v>
      </c>
      <c r="F31" s="12"/>
    </row>
    <row r="32" spans="1:6" x14ac:dyDescent="0.35">
      <c r="A32" s="44">
        <v>31</v>
      </c>
      <c r="B32" s="45" t="s">
        <v>7695</v>
      </c>
      <c r="C32" s="45" t="s">
        <v>14</v>
      </c>
      <c r="D32" s="46" t="s">
        <v>334</v>
      </c>
      <c r="E32" s="47">
        <v>45838</v>
      </c>
      <c r="F32" s="12"/>
    </row>
    <row r="33" spans="1:6" x14ac:dyDescent="0.35">
      <c r="A33" s="44">
        <v>32</v>
      </c>
      <c r="B33" s="45" t="s">
        <v>7695</v>
      </c>
      <c r="C33" s="45" t="s">
        <v>24</v>
      </c>
      <c r="D33" s="46" t="s">
        <v>7696</v>
      </c>
      <c r="E33" s="47" t="s">
        <v>51</v>
      </c>
      <c r="F33" s="12"/>
    </row>
    <row r="34" spans="1:6" x14ac:dyDescent="0.35">
      <c r="A34" s="44">
        <v>33</v>
      </c>
      <c r="B34" s="45" t="s">
        <v>7695</v>
      </c>
      <c r="C34" s="45" t="s">
        <v>24</v>
      </c>
      <c r="D34" s="46" t="s">
        <v>7697</v>
      </c>
      <c r="E34" s="47" t="s">
        <v>51</v>
      </c>
      <c r="F34" s="12"/>
    </row>
    <row r="35" spans="1:6" x14ac:dyDescent="0.35">
      <c r="A35" s="44">
        <v>34</v>
      </c>
      <c r="B35" s="45" t="s">
        <v>7695</v>
      </c>
      <c r="C35" s="45" t="s">
        <v>24</v>
      </c>
      <c r="D35" s="46" t="s">
        <v>334</v>
      </c>
      <c r="E35" s="47" t="s">
        <v>51</v>
      </c>
      <c r="F35" s="12"/>
    </row>
    <row r="36" spans="1:6" x14ac:dyDescent="0.35">
      <c r="A36" s="44">
        <v>35</v>
      </c>
      <c r="B36" s="45" t="s">
        <v>7695</v>
      </c>
      <c r="C36" s="45" t="s">
        <v>24</v>
      </c>
      <c r="D36" s="46" t="s">
        <v>7698</v>
      </c>
      <c r="E36" s="47" t="s">
        <v>51</v>
      </c>
      <c r="F36" s="20" t="s">
        <v>7712</v>
      </c>
    </row>
    <row r="37" spans="1:6" x14ac:dyDescent="0.35">
      <c r="A37" s="44">
        <v>36</v>
      </c>
      <c r="B37" s="45" t="s">
        <v>7695</v>
      </c>
      <c r="C37" s="45" t="s">
        <v>26</v>
      </c>
      <c r="D37" s="46" t="s">
        <v>7696</v>
      </c>
      <c r="E37" s="47" t="s">
        <v>51</v>
      </c>
      <c r="F37" s="12"/>
    </row>
    <row r="38" spans="1:6" x14ac:dyDescent="0.35">
      <c r="A38" s="44">
        <v>37</v>
      </c>
      <c r="B38" s="45" t="s">
        <v>7695</v>
      </c>
      <c r="C38" s="45" t="s">
        <v>26</v>
      </c>
      <c r="D38" s="46" t="s">
        <v>7697</v>
      </c>
      <c r="E38" s="47" t="s">
        <v>51</v>
      </c>
      <c r="F38" s="12"/>
    </row>
    <row r="39" spans="1:6" x14ac:dyDescent="0.35">
      <c r="A39" s="44">
        <v>38</v>
      </c>
      <c r="B39" s="45" t="s">
        <v>7695</v>
      </c>
      <c r="C39" s="45" t="s">
        <v>26</v>
      </c>
      <c r="D39" s="46" t="s">
        <v>7698</v>
      </c>
      <c r="E39" s="47" t="s">
        <v>46</v>
      </c>
      <c r="F39" s="12" t="s">
        <v>7713</v>
      </c>
    </row>
    <row r="40" spans="1:6" x14ac:dyDescent="0.35">
      <c r="A40" s="44">
        <v>39</v>
      </c>
      <c r="B40" s="45" t="s">
        <v>7695</v>
      </c>
      <c r="C40" s="45" t="s">
        <v>25</v>
      </c>
      <c r="D40" s="46" t="s">
        <v>7696</v>
      </c>
      <c r="E40" s="47"/>
      <c r="F40" s="12"/>
    </row>
    <row r="41" spans="1:6" x14ac:dyDescent="0.35">
      <c r="A41" s="97">
        <v>40</v>
      </c>
      <c r="B41" s="98" t="s">
        <v>7695</v>
      </c>
      <c r="C41" s="98" t="s">
        <v>25</v>
      </c>
      <c r="D41" s="99" t="s">
        <v>7697</v>
      </c>
      <c r="E41" s="100"/>
      <c r="F41" s="101"/>
    </row>
    <row r="42" spans="1:6" x14ac:dyDescent="0.35">
      <c r="A42" s="44">
        <v>41</v>
      </c>
      <c r="B42" s="45" t="s">
        <v>7695</v>
      </c>
      <c r="C42" s="45" t="s">
        <v>25</v>
      </c>
      <c r="D42" s="46" t="s">
        <v>7709</v>
      </c>
      <c r="E42" s="47" t="s">
        <v>51</v>
      </c>
      <c r="F42" s="12" t="s">
        <v>7714</v>
      </c>
    </row>
    <row r="43" spans="1:6" x14ac:dyDescent="0.35">
      <c r="A43" s="44">
        <v>42</v>
      </c>
      <c r="B43" s="45" t="s">
        <v>7695</v>
      </c>
      <c r="C43" s="45" t="s">
        <v>25</v>
      </c>
      <c r="D43" s="46" t="s">
        <v>7698</v>
      </c>
      <c r="E43" s="47" t="s">
        <v>46</v>
      </c>
      <c r="F43" s="12" t="s">
        <v>7715</v>
      </c>
    </row>
    <row r="44" spans="1:6" x14ac:dyDescent="0.35">
      <c r="A44" s="44">
        <v>43</v>
      </c>
      <c r="B44" s="45" t="s">
        <v>7695</v>
      </c>
      <c r="C44" s="45" t="s">
        <v>30</v>
      </c>
      <c r="D44" s="46" t="s">
        <v>7696</v>
      </c>
      <c r="E44" s="47">
        <v>45838</v>
      </c>
      <c r="F44" s="12"/>
    </row>
    <row r="45" spans="1:6" x14ac:dyDescent="0.35">
      <c r="A45" s="44">
        <v>44</v>
      </c>
      <c r="B45" s="45" t="s">
        <v>7695</v>
      </c>
      <c r="C45" s="45" t="s">
        <v>30</v>
      </c>
      <c r="D45" s="46" t="s">
        <v>7697</v>
      </c>
      <c r="E45" s="47">
        <v>45917</v>
      </c>
      <c r="F45" s="12"/>
    </row>
    <row r="46" spans="1:6" x14ac:dyDescent="0.35">
      <c r="A46" s="44">
        <v>45</v>
      </c>
      <c r="B46" s="45" t="s">
        <v>7695</v>
      </c>
      <c r="C46" s="45" t="s">
        <v>30</v>
      </c>
      <c r="D46" s="46" t="s">
        <v>334</v>
      </c>
      <c r="E46" s="47">
        <v>45838</v>
      </c>
      <c r="F46" s="12"/>
    </row>
    <row r="47" spans="1:6" x14ac:dyDescent="0.35">
      <c r="A47" s="44">
        <v>46</v>
      </c>
      <c r="B47" s="45" t="s">
        <v>7695</v>
      </c>
      <c r="C47" s="45" t="s">
        <v>30</v>
      </c>
      <c r="D47" s="46" t="s">
        <v>7698</v>
      </c>
      <c r="E47" s="47">
        <v>45838</v>
      </c>
      <c r="F47" s="12"/>
    </row>
    <row r="48" spans="1:6" x14ac:dyDescent="0.35">
      <c r="A48" s="44">
        <v>47</v>
      </c>
      <c r="B48" s="45" t="s">
        <v>7695</v>
      </c>
      <c r="C48" s="44" t="s">
        <v>3</v>
      </c>
      <c r="D48" s="46" t="s">
        <v>7716</v>
      </c>
      <c r="E48" s="47">
        <v>45868</v>
      </c>
      <c r="F48" s="12"/>
    </row>
    <row r="49" spans="1:6" x14ac:dyDescent="0.35">
      <c r="A49" s="44">
        <v>48</v>
      </c>
      <c r="B49" s="45" t="s">
        <v>7695</v>
      </c>
      <c r="C49" s="44" t="s">
        <v>7717</v>
      </c>
      <c r="D49" s="46" t="s">
        <v>7718</v>
      </c>
      <c r="E49" s="47" t="s">
        <v>7719</v>
      </c>
      <c r="F49" s="12" t="s">
        <v>7720</v>
      </c>
    </row>
    <row r="50" spans="1:6" ht="101.5" x14ac:dyDescent="0.35">
      <c r="A50" s="44">
        <v>49</v>
      </c>
      <c r="B50" s="45" t="s">
        <v>7653</v>
      </c>
      <c r="C50" s="44" t="s">
        <v>676</v>
      </c>
      <c r="D50" s="46" t="s">
        <v>7721</v>
      </c>
      <c r="E50" s="47">
        <v>45656</v>
      </c>
      <c r="F50" s="12"/>
    </row>
    <row r="51" spans="1:6" ht="58" x14ac:dyDescent="0.35">
      <c r="A51" s="44">
        <v>50</v>
      </c>
      <c r="B51" s="45" t="s">
        <v>7653</v>
      </c>
      <c r="C51" s="44" t="s">
        <v>7722</v>
      </c>
      <c r="D51" s="36" t="s">
        <v>7723</v>
      </c>
      <c r="E51" s="47">
        <v>45611</v>
      </c>
      <c r="F51" s="12"/>
    </row>
    <row r="52" spans="1:6" ht="29" x14ac:dyDescent="0.35">
      <c r="A52" s="44">
        <v>51</v>
      </c>
      <c r="B52" s="45" t="s">
        <v>7653</v>
      </c>
      <c r="C52" s="44" t="s">
        <v>2859</v>
      </c>
      <c r="D52" s="46" t="s">
        <v>7724</v>
      </c>
      <c r="E52" s="47" t="s">
        <v>7725</v>
      </c>
      <c r="F52" s="12"/>
    </row>
    <row r="53" spans="1:6" ht="29" x14ac:dyDescent="0.35">
      <c r="A53" s="93"/>
      <c r="B53" s="94" t="s">
        <v>7660</v>
      </c>
      <c r="C53" s="94" t="s">
        <v>7726</v>
      </c>
      <c r="D53" s="95" t="s">
        <v>7727</v>
      </c>
      <c r="E53" s="96">
        <v>45746</v>
      </c>
    </row>
    <row r="54" spans="1:6" ht="29" x14ac:dyDescent="0.35">
      <c r="A54" s="44">
        <v>53</v>
      </c>
      <c r="B54" s="45" t="s">
        <v>7660</v>
      </c>
      <c r="C54" s="45" t="s">
        <v>7726</v>
      </c>
      <c r="D54" s="47" t="s">
        <v>7728</v>
      </c>
      <c r="E54" s="48">
        <v>45838</v>
      </c>
    </row>
    <row r="55" spans="1:6" ht="43.5" x14ac:dyDescent="0.35">
      <c r="A55" s="44">
        <v>54</v>
      </c>
      <c r="B55" s="45" t="s">
        <v>7660</v>
      </c>
      <c r="C55" s="45" t="s">
        <v>7726</v>
      </c>
      <c r="D55" s="47" t="s">
        <v>7666</v>
      </c>
      <c r="E55" s="48">
        <v>45838</v>
      </c>
    </row>
    <row r="56" spans="1:6" ht="43.5" x14ac:dyDescent="0.35">
      <c r="A56" s="44">
        <v>55</v>
      </c>
      <c r="B56" s="45" t="s">
        <v>7667</v>
      </c>
      <c r="C56" s="44" t="s">
        <v>7729</v>
      </c>
      <c r="D56" s="46" t="s">
        <v>7730</v>
      </c>
      <c r="E56" s="48">
        <v>45838</v>
      </c>
    </row>
    <row r="57" spans="1:6" ht="43.5" x14ac:dyDescent="0.35">
      <c r="A57" s="44">
        <v>56</v>
      </c>
      <c r="B57" s="45" t="s">
        <v>7667</v>
      </c>
      <c r="C57" s="44" t="s">
        <v>7731</v>
      </c>
      <c r="D57" s="46" t="s">
        <v>7732</v>
      </c>
      <c r="E57" s="48">
        <v>45838</v>
      </c>
    </row>
    <row r="58" spans="1:6" ht="43.5" x14ac:dyDescent="0.35">
      <c r="A58" s="44">
        <v>57</v>
      </c>
      <c r="B58" s="45" t="s">
        <v>7672</v>
      </c>
      <c r="C58" s="44" t="s">
        <v>7733</v>
      </c>
      <c r="D58" s="49" t="s">
        <v>7674</v>
      </c>
      <c r="E58" s="48">
        <v>45838</v>
      </c>
    </row>
    <row r="59" spans="1:6" ht="101.25" customHeight="1" x14ac:dyDescent="0.35">
      <c r="A59" s="44">
        <v>58</v>
      </c>
      <c r="B59" s="45" t="s">
        <v>7672</v>
      </c>
      <c r="C59" s="44" t="s">
        <v>7734</v>
      </c>
      <c r="D59" s="51" t="s">
        <v>7735</v>
      </c>
      <c r="E59" s="48" t="s">
        <v>46</v>
      </c>
      <c r="F59" s="9" t="s">
        <v>7736</v>
      </c>
    </row>
    <row r="60" spans="1:6" ht="72.5" x14ac:dyDescent="0.35">
      <c r="A60" s="44">
        <v>59</v>
      </c>
      <c r="B60" s="45" t="s">
        <v>7672</v>
      </c>
      <c r="C60" s="44" t="s">
        <v>7733</v>
      </c>
      <c r="D60" s="51" t="s">
        <v>7678</v>
      </c>
      <c r="E60" s="48">
        <v>45838</v>
      </c>
    </row>
    <row r="61" spans="1:6" ht="29" x14ac:dyDescent="0.35">
      <c r="A61" s="44">
        <v>60</v>
      </c>
      <c r="B61" s="45" t="s">
        <v>7672</v>
      </c>
      <c r="C61" s="44" t="s">
        <v>105</v>
      </c>
      <c r="D61" s="51" t="s">
        <v>7737</v>
      </c>
      <c r="E61" s="48">
        <v>45716</v>
      </c>
      <c r="F61" s="9" t="s">
        <v>7680</v>
      </c>
    </row>
    <row r="62" spans="1:6" ht="87" x14ac:dyDescent="0.35">
      <c r="A62" s="44">
        <v>61</v>
      </c>
      <c r="B62" s="45" t="s">
        <v>7672</v>
      </c>
      <c r="C62" s="44" t="s">
        <v>104</v>
      </c>
      <c r="D62" s="49" t="s">
        <v>7738</v>
      </c>
      <c r="E62" s="48" t="s">
        <v>46</v>
      </c>
      <c r="F62" s="9" t="s">
        <v>7682</v>
      </c>
    </row>
  </sheetData>
  <mergeCells count="1">
    <mergeCell ref="A1:F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7771C-2EA8-4267-BDC2-027DE654A7F7}">
  <dimension ref="A1:M125"/>
  <sheetViews>
    <sheetView zoomScale="75" workbookViewId="0">
      <selection activeCell="F17" sqref="F17"/>
    </sheetView>
  </sheetViews>
  <sheetFormatPr defaultColWidth="8.81640625" defaultRowHeight="14.5" x14ac:dyDescent="0.35"/>
  <cols>
    <col min="1" max="1" width="5.1796875" style="9" bestFit="1" customWidth="1"/>
    <col min="2" max="2" width="12.1796875" style="9" bestFit="1" customWidth="1"/>
    <col min="3" max="3" width="16.81640625" style="9" bestFit="1" customWidth="1"/>
    <col min="4" max="4" width="46.1796875" style="9" bestFit="1" customWidth="1"/>
    <col min="5" max="5" width="14.453125" style="9" customWidth="1"/>
    <col min="6" max="6" width="41.453125" style="9" bestFit="1" customWidth="1"/>
    <col min="7" max="7" width="29.453125" style="9" bestFit="1" customWidth="1"/>
    <col min="8" max="8" width="31.81640625" style="9" bestFit="1" customWidth="1"/>
    <col min="9" max="9" width="26.453125" style="9" bestFit="1" customWidth="1"/>
    <col min="10" max="10" width="39.1796875" style="9" bestFit="1" customWidth="1"/>
    <col min="11" max="11" width="33.453125" style="9" bestFit="1" customWidth="1"/>
    <col min="12" max="12" width="60.453125" style="9" hidden="1" customWidth="1"/>
    <col min="13" max="13" width="40.453125" style="9" bestFit="1" customWidth="1"/>
    <col min="14" max="16384" width="8.81640625" style="9"/>
  </cols>
  <sheetData>
    <row r="1" spans="1:13" x14ac:dyDescent="0.35">
      <c r="A1" s="650" t="s">
        <v>7739</v>
      </c>
      <c r="B1" s="650"/>
      <c r="C1" s="650"/>
      <c r="D1" s="650"/>
      <c r="E1" s="650"/>
      <c r="F1" s="650"/>
      <c r="G1" s="650"/>
      <c r="H1" s="650"/>
      <c r="I1" s="650"/>
      <c r="J1" s="650"/>
      <c r="K1" s="650"/>
      <c r="M1" s="305"/>
    </row>
    <row r="2" spans="1:13" x14ac:dyDescent="0.35">
      <c r="A2" s="651"/>
      <c r="B2" s="651"/>
      <c r="C2" s="651"/>
      <c r="D2" s="651"/>
      <c r="E2" s="651"/>
      <c r="F2" s="651"/>
      <c r="G2" s="651"/>
      <c r="H2" s="651"/>
      <c r="I2" s="651"/>
      <c r="J2" s="651"/>
      <c r="K2" s="651"/>
      <c r="M2" s="305"/>
    </row>
    <row r="3" spans="1:13" ht="29" x14ac:dyDescent="0.35">
      <c r="A3" s="10" t="s">
        <v>7617</v>
      </c>
      <c r="B3" s="33" t="s">
        <v>7740</v>
      </c>
      <c r="C3" s="33" t="s">
        <v>7741</v>
      </c>
      <c r="D3" s="33" t="s">
        <v>7742</v>
      </c>
      <c r="E3" s="33" t="s">
        <v>51</v>
      </c>
      <c r="F3" s="11" t="s">
        <v>7743</v>
      </c>
      <c r="G3" s="11" t="s">
        <v>7744</v>
      </c>
      <c r="H3" s="11" t="s">
        <v>7745</v>
      </c>
      <c r="I3" s="11" t="s">
        <v>7746</v>
      </c>
      <c r="J3" s="11" t="s">
        <v>7747</v>
      </c>
      <c r="K3" s="11" t="s">
        <v>7748</v>
      </c>
      <c r="M3" s="304" t="s">
        <v>149</v>
      </c>
    </row>
    <row r="4" spans="1:13" ht="29" x14ac:dyDescent="0.35">
      <c r="A4" s="20">
        <v>1</v>
      </c>
      <c r="B4" s="38" t="s">
        <v>58</v>
      </c>
      <c r="C4" s="27" t="s">
        <v>7749</v>
      </c>
      <c r="D4" s="34" t="s">
        <v>7750</v>
      </c>
      <c r="E4" s="34" t="s">
        <v>46</v>
      </c>
      <c r="F4" s="13" t="s">
        <v>7751</v>
      </c>
      <c r="G4" s="13"/>
      <c r="H4" s="13"/>
      <c r="I4" s="13"/>
      <c r="J4" s="13"/>
      <c r="K4" s="14" t="s">
        <v>7752</v>
      </c>
      <c r="M4" s="305"/>
    </row>
    <row r="5" spans="1:13" ht="29" x14ac:dyDescent="0.35">
      <c r="A5" s="20"/>
      <c r="B5" s="38" t="s">
        <v>58</v>
      </c>
      <c r="C5" s="27" t="s">
        <v>7749</v>
      </c>
      <c r="D5" s="34" t="s">
        <v>7753</v>
      </c>
      <c r="E5" s="34" t="s">
        <v>46</v>
      </c>
      <c r="F5" s="13" t="s">
        <v>7751</v>
      </c>
      <c r="G5" s="13"/>
      <c r="H5" s="13"/>
      <c r="I5" s="13"/>
      <c r="J5" s="13"/>
      <c r="K5" s="14" t="s">
        <v>7752</v>
      </c>
      <c r="M5" s="305"/>
    </row>
    <row r="6" spans="1:13" ht="29" x14ac:dyDescent="0.35">
      <c r="A6" s="20"/>
      <c r="B6" s="38" t="s">
        <v>58</v>
      </c>
      <c r="C6" s="27" t="s">
        <v>7749</v>
      </c>
      <c r="D6" s="34" t="s">
        <v>2916</v>
      </c>
      <c r="E6" s="34" t="s">
        <v>46</v>
      </c>
      <c r="F6" s="13" t="s">
        <v>7751</v>
      </c>
      <c r="G6" s="13"/>
      <c r="H6" s="13"/>
      <c r="I6" s="13"/>
      <c r="J6" s="13"/>
      <c r="K6" s="14" t="s">
        <v>7752</v>
      </c>
      <c r="M6" s="305"/>
    </row>
    <row r="7" spans="1:13" ht="29" x14ac:dyDescent="0.35">
      <c r="A7" s="20"/>
      <c r="B7" s="38" t="s">
        <v>58</v>
      </c>
      <c r="C7" s="27" t="s">
        <v>7749</v>
      </c>
      <c r="D7" s="34" t="s">
        <v>7754</v>
      </c>
      <c r="E7" s="34" t="s">
        <v>51</v>
      </c>
      <c r="F7" s="13" t="s">
        <v>7751</v>
      </c>
      <c r="G7" s="13"/>
      <c r="H7" s="13"/>
      <c r="I7" s="13"/>
      <c r="J7" s="13"/>
      <c r="K7" s="14" t="s">
        <v>7752</v>
      </c>
      <c r="M7" s="305"/>
    </row>
    <row r="8" spans="1:13" ht="29" x14ac:dyDescent="0.35">
      <c r="A8" s="20"/>
      <c r="B8" s="38" t="s">
        <v>58</v>
      </c>
      <c r="C8" s="27" t="s">
        <v>7749</v>
      </c>
      <c r="D8" s="34" t="s">
        <v>7755</v>
      </c>
      <c r="E8" s="34" t="s">
        <v>51</v>
      </c>
      <c r="F8" s="13" t="s">
        <v>7751</v>
      </c>
      <c r="G8" s="13"/>
      <c r="H8" s="13"/>
      <c r="I8" s="13"/>
      <c r="J8" s="13"/>
      <c r="K8" s="14" t="s">
        <v>7752</v>
      </c>
      <c r="M8" s="305"/>
    </row>
    <row r="9" spans="1:13" ht="29" x14ac:dyDescent="0.35">
      <c r="A9" s="20"/>
      <c r="B9" s="38" t="s">
        <v>58</v>
      </c>
      <c r="C9" s="27" t="s">
        <v>7749</v>
      </c>
      <c r="D9" s="34" t="s">
        <v>7756</v>
      </c>
      <c r="E9" s="34" t="s">
        <v>46</v>
      </c>
      <c r="F9" s="13"/>
      <c r="G9" s="13" t="s">
        <v>7751</v>
      </c>
      <c r="H9" s="13"/>
      <c r="I9" s="13"/>
      <c r="J9" s="13"/>
      <c r="K9" s="14" t="s">
        <v>7752</v>
      </c>
      <c r="M9" s="305"/>
    </row>
    <row r="10" spans="1:13" ht="29" x14ac:dyDescent="0.35">
      <c r="A10" s="20"/>
      <c r="B10" s="38" t="s">
        <v>58</v>
      </c>
      <c r="C10" s="27" t="s">
        <v>7749</v>
      </c>
      <c r="D10" s="34" t="s">
        <v>7757</v>
      </c>
      <c r="E10" s="34" t="s">
        <v>46</v>
      </c>
      <c r="F10" s="13"/>
      <c r="G10" s="13"/>
      <c r="H10" s="13" t="s">
        <v>7751</v>
      </c>
      <c r="I10" s="13"/>
      <c r="J10" s="13"/>
      <c r="K10" s="14" t="s">
        <v>7752</v>
      </c>
      <c r="M10" s="305"/>
    </row>
    <row r="11" spans="1:13" ht="29" x14ac:dyDescent="0.35">
      <c r="A11" s="20"/>
      <c r="B11" s="38" t="s">
        <v>58</v>
      </c>
      <c r="C11" s="27" t="s">
        <v>7749</v>
      </c>
      <c r="D11" s="34" t="s">
        <v>7758</v>
      </c>
      <c r="E11" s="34" t="s">
        <v>46</v>
      </c>
      <c r="F11" s="13"/>
      <c r="G11" s="13"/>
      <c r="H11" s="13"/>
      <c r="I11" s="13" t="s">
        <v>7751</v>
      </c>
      <c r="J11" s="13"/>
      <c r="K11" s="14" t="s">
        <v>7752</v>
      </c>
      <c r="M11" s="305"/>
    </row>
    <row r="12" spans="1:13" ht="29" x14ac:dyDescent="0.35">
      <c r="A12" s="20">
        <v>1</v>
      </c>
      <c r="B12" s="38" t="s">
        <v>58</v>
      </c>
      <c r="C12" s="27" t="s">
        <v>7749</v>
      </c>
      <c r="D12" s="35" t="s">
        <v>7759</v>
      </c>
      <c r="E12" s="35" t="s">
        <v>46</v>
      </c>
      <c r="F12" s="13"/>
      <c r="G12" s="13"/>
      <c r="H12" s="13" t="s">
        <v>7760</v>
      </c>
      <c r="I12" s="13" t="s">
        <v>7761</v>
      </c>
      <c r="J12" s="13" t="s">
        <v>7762</v>
      </c>
      <c r="K12" s="14" t="s">
        <v>7752</v>
      </c>
      <c r="M12" s="305"/>
    </row>
    <row r="13" spans="1:13" x14ac:dyDescent="0.35">
      <c r="A13" s="20">
        <v>2</v>
      </c>
      <c r="B13" s="55" t="s">
        <v>63</v>
      </c>
      <c r="C13" s="32" t="s">
        <v>4513</v>
      </c>
      <c r="D13" s="15" t="s">
        <v>7763</v>
      </c>
      <c r="E13" s="39" t="s">
        <v>51</v>
      </c>
      <c r="F13" s="16" t="s">
        <v>7764</v>
      </c>
      <c r="G13" s="16" t="s">
        <v>90</v>
      </c>
      <c r="H13" s="16" t="s">
        <v>90</v>
      </c>
      <c r="I13" s="17" t="s">
        <v>7765</v>
      </c>
      <c r="J13" s="17" t="s">
        <v>7766</v>
      </c>
      <c r="K13" s="17" t="s">
        <v>7767</v>
      </c>
      <c r="M13" s="305"/>
    </row>
    <row r="14" spans="1:13" x14ac:dyDescent="0.35">
      <c r="A14" s="20">
        <v>3</v>
      </c>
      <c r="B14" s="55" t="s">
        <v>63</v>
      </c>
      <c r="C14" s="32" t="s">
        <v>4513</v>
      </c>
      <c r="D14" s="15" t="s">
        <v>7768</v>
      </c>
      <c r="E14" s="39" t="s">
        <v>51</v>
      </c>
      <c r="F14" s="16" t="s">
        <v>7764</v>
      </c>
      <c r="G14" s="16" t="s">
        <v>90</v>
      </c>
      <c r="H14" s="16" t="s">
        <v>90</v>
      </c>
      <c r="I14" s="18" t="s">
        <v>90</v>
      </c>
      <c r="J14" s="18" t="s">
        <v>7769</v>
      </c>
      <c r="K14" s="20" t="s">
        <v>7770</v>
      </c>
      <c r="M14" s="305"/>
    </row>
    <row r="15" spans="1:13" x14ac:dyDescent="0.35">
      <c r="A15" s="20">
        <v>4</v>
      </c>
      <c r="B15" s="55" t="s">
        <v>63</v>
      </c>
      <c r="C15" s="32" t="s">
        <v>4513</v>
      </c>
      <c r="D15" s="15" t="s">
        <v>7771</v>
      </c>
      <c r="E15" s="39" t="s">
        <v>51</v>
      </c>
      <c r="F15" s="16" t="s">
        <v>7764</v>
      </c>
      <c r="G15" s="16" t="s">
        <v>90</v>
      </c>
      <c r="H15" s="16" t="s">
        <v>90</v>
      </c>
      <c r="I15" s="16" t="s">
        <v>90</v>
      </c>
      <c r="J15" s="16"/>
      <c r="K15" s="20" t="s">
        <v>7772</v>
      </c>
      <c r="M15" s="305"/>
    </row>
    <row r="16" spans="1:13" x14ac:dyDescent="0.35">
      <c r="A16" s="20">
        <v>5</v>
      </c>
      <c r="B16" s="55" t="s">
        <v>63</v>
      </c>
      <c r="C16" s="32" t="s">
        <v>4513</v>
      </c>
      <c r="D16" s="15" t="s">
        <v>7773</v>
      </c>
      <c r="E16" s="39" t="s">
        <v>51</v>
      </c>
      <c r="F16" s="16" t="s">
        <v>7764</v>
      </c>
      <c r="G16" s="16" t="s">
        <v>90</v>
      </c>
      <c r="H16" s="16" t="s">
        <v>90</v>
      </c>
      <c r="I16" s="16" t="s">
        <v>90</v>
      </c>
      <c r="J16" s="16"/>
      <c r="K16" s="20"/>
      <c r="M16" s="305"/>
    </row>
    <row r="17" spans="1:13" x14ac:dyDescent="0.35">
      <c r="A17" s="20">
        <v>6</v>
      </c>
      <c r="B17" s="55" t="s">
        <v>63</v>
      </c>
      <c r="C17" s="32" t="s">
        <v>4513</v>
      </c>
      <c r="D17" s="15" t="s">
        <v>7774</v>
      </c>
      <c r="E17" s="39" t="s">
        <v>51</v>
      </c>
      <c r="F17" s="16" t="s">
        <v>7764</v>
      </c>
      <c r="G17" s="16" t="s">
        <v>90</v>
      </c>
      <c r="H17" s="16" t="s">
        <v>90</v>
      </c>
      <c r="I17" s="16" t="s">
        <v>90</v>
      </c>
      <c r="J17" s="16"/>
      <c r="K17" s="20"/>
      <c r="M17" s="305"/>
    </row>
    <row r="18" spans="1:13" x14ac:dyDescent="0.35">
      <c r="A18" s="20">
        <v>7</v>
      </c>
      <c r="B18" s="55" t="s">
        <v>63</v>
      </c>
      <c r="C18" s="32" t="s">
        <v>4513</v>
      </c>
      <c r="D18" s="15" t="s">
        <v>7775</v>
      </c>
      <c r="E18" s="39" t="s">
        <v>51</v>
      </c>
      <c r="F18" s="16" t="s">
        <v>7764</v>
      </c>
      <c r="G18" s="16" t="s">
        <v>90</v>
      </c>
      <c r="H18" s="16" t="s">
        <v>90</v>
      </c>
      <c r="I18" s="16" t="s">
        <v>90</v>
      </c>
      <c r="J18" s="16"/>
      <c r="K18" s="20"/>
      <c r="M18" s="305"/>
    </row>
    <row r="19" spans="1:13" x14ac:dyDescent="0.35">
      <c r="A19" s="20">
        <v>8</v>
      </c>
      <c r="B19" s="55" t="s">
        <v>63</v>
      </c>
      <c r="C19" s="32" t="s">
        <v>4513</v>
      </c>
      <c r="D19" s="15" t="s">
        <v>7776</v>
      </c>
      <c r="E19" s="39" t="s">
        <v>51</v>
      </c>
      <c r="F19" s="16" t="s">
        <v>7777</v>
      </c>
      <c r="G19" s="16" t="s">
        <v>90</v>
      </c>
      <c r="H19" s="16" t="s">
        <v>90</v>
      </c>
      <c r="I19" s="16" t="s">
        <v>90</v>
      </c>
      <c r="J19" s="16"/>
      <c r="K19" s="20"/>
      <c r="M19" s="305"/>
    </row>
    <row r="20" spans="1:13" ht="29" x14ac:dyDescent="0.35">
      <c r="A20" s="20">
        <v>9</v>
      </c>
      <c r="B20" s="55" t="s">
        <v>63</v>
      </c>
      <c r="C20" s="32" t="s">
        <v>4513</v>
      </c>
      <c r="D20" s="15" t="s">
        <v>7778</v>
      </c>
      <c r="E20" s="39" t="s">
        <v>46</v>
      </c>
      <c r="F20" s="16" t="s">
        <v>7779</v>
      </c>
      <c r="G20" s="16" t="s">
        <v>90</v>
      </c>
      <c r="H20" s="16" t="s">
        <v>90</v>
      </c>
      <c r="I20" s="16" t="s">
        <v>90</v>
      </c>
      <c r="J20" s="16"/>
      <c r="K20" s="14" t="s">
        <v>7752</v>
      </c>
      <c r="M20" s="305"/>
    </row>
    <row r="21" spans="1:13" ht="29" x14ac:dyDescent="0.35">
      <c r="A21" s="20">
        <v>10</v>
      </c>
      <c r="B21" s="55" t="s">
        <v>63</v>
      </c>
      <c r="C21" s="32" t="s">
        <v>4513</v>
      </c>
      <c r="D21" s="15" t="s">
        <v>7780</v>
      </c>
      <c r="E21" s="39" t="s">
        <v>46</v>
      </c>
      <c r="F21" s="16" t="s">
        <v>7781</v>
      </c>
      <c r="G21" s="16" t="s">
        <v>7782</v>
      </c>
      <c r="H21" s="16" t="s">
        <v>7783</v>
      </c>
      <c r="I21" s="16" t="s">
        <v>7784</v>
      </c>
      <c r="J21" s="16"/>
      <c r="K21" s="14" t="s">
        <v>7752</v>
      </c>
      <c r="M21" s="305"/>
    </row>
    <row r="22" spans="1:13" ht="29" x14ac:dyDescent="0.35">
      <c r="A22" s="20">
        <v>11</v>
      </c>
      <c r="B22" s="55" t="s">
        <v>63</v>
      </c>
      <c r="C22" s="27" t="s">
        <v>5028</v>
      </c>
      <c r="D22" s="15" t="s">
        <v>7785</v>
      </c>
      <c r="E22" s="39" t="s">
        <v>46</v>
      </c>
      <c r="F22" s="16" t="s">
        <v>90</v>
      </c>
      <c r="G22" s="16" t="s">
        <v>90</v>
      </c>
      <c r="H22" s="16" t="s">
        <v>90</v>
      </c>
      <c r="I22" s="16" t="s">
        <v>7786</v>
      </c>
      <c r="J22" s="16" t="s">
        <v>7764</v>
      </c>
      <c r="K22" s="16" t="s">
        <v>7764</v>
      </c>
      <c r="M22" s="305"/>
    </row>
    <row r="23" spans="1:13" ht="29" x14ac:dyDescent="0.35">
      <c r="A23" s="20">
        <v>12</v>
      </c>
      <c r="B23" s="55" t="s">
        <v>63</v>
      </c>
      <c r="C23" s="27" t="s">
        <v>5028</v>
      </c>
      <c r="D23" s="15" t="s">
        <v>7787</v>
      </c>
      <c r="E23" s="39" t="s">
        <v>46</v>
      </c>
      <c r="F23" s="16" t="s">
        <v>90</v>
      </c>
      <c r="G23" s="16" t="s">
        <v>90</v>
      </c>
      <c r="H23" s="16" t="s">
        <v>90</v>
      </c>
      <c r="I23" s="16" t="s">
        <v>7786</v>
      </c>
      <c r="J23" s="16" t="s">
        <v>7764</v>
      </c>
      <c r="K23" s="16" t="s">
        <v>7764</v>
      </c>
      <c r="M23" s="305"/>
    </row>
    <row r="24" spans="1:13" ht="29" x14ac:dyDescent="0.35">
      <c r="A24" s="20">
        <v>13</v>
      </c>
      <c r="B24" s="55" t="s">
        <v>63</v>
      </c>
      <c r="C24" s="27" t="s">
        <v>5028</v>
      </c>
      <c r="D24" s="15" t="s">
        <v>7788</v>
      </c>
      <c r="E24" s="39" t="s">
        <v>46</v>
      </c>
      <c r="F24" s="16" t="s">
        <v>90</v>
      </c>
      <c r="G24" s="16" t="s">
        <v>90</v>
      </c>
      <c r="H24" s="16" t="s">
        <v>90</v>
      </c>
      <c r="I24" s="16" t="s">
        <v>7786</v>
      </c>
      <c r="J24" s="16" t="s">
        <v>7764</v>
      </c>
      <c r="K24" s="16" t="s">
        <v>7764</v>
      </c>
      <c r="M24" s="305"/>
    </row>
    <row r="25" spans="1:13" x14ac:dyDescent="0.35">
      <c r="A25" s="20">
        <v>14</v>
      </c>
      <c r="B25" s="55" t="s">
        <v>63</v>
      </c>
      <c r="C25" s="27" t="s">
        <v>5028</v>
      </c>
      <c r="D25" s="15" t="s">
        <v>7789</v>
      </c>
      <c r="E25" s="39" t="s">
        <v>46</v>
      </c>
      <c r="F25" s="16" t="s">
        <v>7790</v>
      </c>
      <c r="G25" s="16" t="s">
        <v>7791</v>
      </c>
      <c r="H25" s="16" t="s">
        <v>1385</v>
      </c>
      <c r="I25" s="16" t="s">
        <v>7792</v>
      </c>
      <c r="J25" s="16"/>
      <c r="K25" s="20"/>
      <c r="M25" s="305"/>
    </row>
    <row r="26" spans="1:13" ht="29" x14ac:dyDescent="0.35">
      <c r="A26" s="20">
        <v>15</v>
      </c>
      <c r="B26" s="55" t="s">
        <v>63</v>
      </c>
      <c r="C26" s="27" t="s">
        <v>5028</v>
      </c>
      <c r="D26" s="15" t="s">
        <v>7793</v>
      </c>
      <c r="E26" s="39" t="s">
        <v>46</v>
      </c>
      <c r="F26" s="16" t="s">
        <v>90</v>
      </c>
      <c r="G26" s="16" t="s">
        <v>90</v>
      </c>
      <c r="H26" s="16" t="s">
        <v>7794</v>
      </c>
      <c r="I26" s="16"/>
      <c r="J26" s="16" t="s">
        <v>7795</v>
      </c>
      <c r="K26" s="20" t="s">
        <v>7764</v>
      </c>
      <c r="M26" s="305"/>
    </row>
    <row r="27" spans="1:13" ht="29" x14ac:dyDescent="0.35">
      <c r="A27" s="20">
        <v>16</v>
      </c>
      <c r="B27" s="55" t="s">
        <v>63</v>
      </c>
      <c r="C27" s="32" t="s">
        <v>4464</v>
      </c>
      <c r="D27" s="15" t="s">
        <v>7796</v>
      </c>
      <c r="E27" s="15" t="s">
        <v>46</v>
      </c>
      <c r="F27" s="20" t="s">
        <v>7764</v>
      </c>
      <c r="G27" s="16" t="s">
        <v>7797</v>
      </c>
      <c r="H27" s="16" t="s">
        <v>90</v>
      </c>
      <c r="I27" s="16" t="s">
        <v>7798</v>
      </c>
      <c r="J27" s="14" t="s">
        <v>7752</v>
      </c>
      <c r="K27" s="14" t="s">
        <v>7752</v>
      </c>
      <c r="M27" s="305"/>
    </row>
    <row r="28" spans="1:13" ht="29" x14ac:dyDescent="0.35">
      <c r="A28" s="20">
        <v>17</v>
      </c>
      <c r="B28" s="55" t="s">
        <v>63</v>
      </c>
      <c r="C28" s="32" t="s">
        <v>4464</v>
      </c>
      <c r="D28" s="15" t="s">
        <v>7799</v>
      </c>
      <c r="E28" s="15" t="s">
        <v>46</v>
      </c>
      <c r="F28" s="20"/>
      <c r="G28" s="16" t="s">
        <v>7800</v>
      </c>
      <c r="H28" s="16" t="s">
        <v>7801</v>
      </c>
      <c r="I28" s="16"/>
      <c r="J28" s="14" t="s">
        <v>7752</v>
      </c>
      <c r="K28" s="14" t="s">
        <v>7752</v>
      </c>
      <c r="M28" s="305"/>
    </row>
    <row r="29" spans="1:13" ht="29" x14ac:dyDescent="0.35">
      <c r="A29" s="20">
        <v>18</v>
      </c>
      <c r="B29" s="55" t="s">
        <v>63</v>
      </c>
      <c r="C29" s="32" t="s">
        <v>4464</v>
      </c>
      <c r="D29" s="15" t="s">
        <v>7802</v>
      </c>
      <c r="E29" s="39" t="s">
        <v>46</v>
      </c>
      <c r="F29" s="16" t="s">
        <v>7764</v>
      </c>
      <c r="G29" s="16" t="s">
        <v>7764</v>
      </c>
      <c r="H29" s="16" t="s">
        <v>7764</v>
      </c>
      <c r="I29" s="16" t="s">
        <v>90</v>
      </c>
      <c r="J29" s="14" t="s">
        <v>7752</v>
      </c>
      <c r="K29" s="14" t="s">
        <v>7752</v>
      </c>
      <c r="M29" s="305"/>
    </row>
    <row r="30" spans="1:13" ht="29" x14ac:dyDescent="0.35">
      <c r="A30" s="20">
        <v>19</v>
      </c>
      <c r="B30" s="55" t="s">
        <v>63</v>
      </c>
      <c r="C30" s="27" t="s">
        <v>7803</v>
      </c>
      <c r="D30" s="15" t="s">
        <v>7804</v>
      </c>
      <c r="E30" s="39" t="s">
        <v>46</v>
      </c>
      <c r="F30" s="16" t="s">
        <v>7805</v>
      </c>
      <c r="G30" s="16" t="s">
        <v>7806</v>
      </c>
      <c r="H30" s="16"/>
      <c r="I30" s="16" t="s">
        <v>7807</v>
      </c>
      <c r="J30" s="16" t="s">
        <v>7806</v>
      </c>
      <c r="K30" s="14" t="s">
        <v>7752</v>
      </c>
      <c r="M30" s="305"/>
    </row>
    <row r="31" spans="1:13" ht="29" x14ac:dyDescent="0.35">
      <c r="A31" s="20">
        <v>20</v>
      </c>
      <c r="B31" s="55" t="s">
        <v>63</v>
      </c>
      <c r="C31" s="27" t="s">
        <v>7803</v>
      </c>
      <c r="D31" s="15" t="s">
        <v>7808</v>
      </c>
      <c r="E31" s="39" t="s">
        <v>46</v>
      </c>
      <c r="F31" s="16" t="s">
        <v>7805</v>
      </c>
      <c r="G31" s="16" t="s">
        <v>7806</v>
      </c>
      <c r="H31" s="16" t="s">
        <v>90</v>
      </c>
      <c r="I31" s="16" t="s">
        <v>7807</v>
      </c>
      <c r="J31" s="16" t="s">
        <v>7806</v>
      </c>
      <c r="K31" s="14" t="s">
        <v>7752</v>
      </c>
      <c r="M31" s="305"/>
    </row>
    <row r="32" spans="1:13" ht="29" x14ac:dyDescent="0.35">
      <c r="A32" s="20">
        <v>21</v>
      </c>
      <c r="B32" s="55" t="s">
        <v>63</v>
      </c>
      <c r="C32" s="27" t="s">
        <v>7803</v>
      </c>
      <c r="D32" s="15" t="s">
        <v>7809</v>
      </c>
      <c r="E32" s="39" t="s">
        <v>46</v>
      </c>
      <c r="F32" s="16" t="s">
        <v>7805</v>
      </c>
      <c r="G32" s="16" t="s">
        <v>7806</v>
      </c>
      <c r="H32" s="16" t="s">
        <v>90</v>
      </c>
      <c r="I32" s="16" t="s">
        <v>7807</v>
      </c>
      <c r="J32" s="16" t="s">
        <v>7806</v>
      </c>
      <c r="K32" s="14" t="s">
        <v>7752</v>
      </c>
      <c r="M32" s="305"/>
    </row>
    <row r="33" spans="1:13" x14ac:dyDescent="0.35">
      <c r="A33" s="20">
        <v>22</v>
      </c>
      <c r="B33" s="55" t="s">
        <v>63</v>
      </c>
      <c r="C33" s="27" t="s">
        <v>7803</v>
      </c>
      <c r="D33" s="15" t="s">
        <v>7810</v>
      </c>
      <c r="E33" s="39" t="s">
        <v>46</v>
      </c>
      <c r="F33" s="16" t="s">
        <v>7805</v>
      </c>
      <c r="G33" s="16" t="s">
        <v>7770</v>
      </c>
      <c r="H33" s="16" t="s">
        <v>7806</v>
      </c>
      <c r="I33" s="16" t="s">
        <v>90</v>
      </c>
      <c r="J33" s="16"/>
      <c r="K33" s="20"/>
      <c r="M33" s="305"/>
    </row>
    <row r="34" spans="1:13" x14ac:dyDescent="0.35">
      <c r="A34" s="20">
        <v>23</v>
      </c>
      <c r="B34" s="55" t="s">
        <v>63</v>
      </c>
      <c r="C34" s="27" t="s">
        <v>7803</v>
      </c>
      <c r="D34" s="15" t="s">
        <v>7811</v>
      </c>
      <c r="E34" s="39" t="s">
        <v>46</v>
      </c>
      <c r="F34" s="16" t="s">
        <v>7805</v>
      </c>
      <c r="G34" s="16" t="s">
        <v>7770</v>
      </c>
      <c r="H34" s="16" t="s">
        <v>7806</v>
      </c>
      <c r="I34" s="16" t="s">
        <v>90</v>
      </c>
      <c r="J34" s="16"/>
      <c r="K34" s="20"/>
      <c r="M34" s="305"/>
    </row>
    <row r="35" spans="1:13" ht="29" x14ac:dyDescent="0.35">
      <c r="A35" s="20">
        <v>24</v>
      </c>
      <c r="B35" s="55" t="s">
        <v>63</v>
      </c>
      <c r="C35" s="32" t="s">
        <v>4400</v>
      </c>
      <c r="D35" s="15" t="s">
        <v>7812</v>
      </c>
      <c r="E35" s="15" t="s">
        <v>46</v>
      </c>
      <c r="F35" s="20"/>
      <c r="G35" s="19" t="s">
        <v>7813</v>
      </c>
      <c r="H35" s="16" t="s">
        <v>7806</v>
      </c>
      <c r="I35" s="16" t="s">
        <v>7814</v>
      </c>
      <c r="J35" s="14" t="s">
        <v>7752</v>
      </c>
      <c r="K35" s="14" t="s">
        <v>7752</v>
      </c>
      <c r="M35" s="305"/>
    </row>
    <row r="36" spans="1:13" ht="29" x14ac:dyDescent="0.35">
      <c r="A36" s="20">
        <v>25</v>
      </c>
      <c r="B36" s="55" t="s">
        <v>63</v>
      </c>
      <c r="C36" s="32" t="s">
        <v>4560</v>
      </c>
      <c r="D36" s="15" t="s">
        <v>7815</v>
      </c>
      <c r="E36" s="39" t="s">
        <v>46</v>
      </c>
      <c r="F36" s="16" t="s">
        <v>7764</v>
      </c>
      <c r="G36" s="16" t="s">
        <v>7816</v>
      </c>
      <c r="H36" s="16" t="s">
        <v>90</v>
      </c>
      <c r="I36" s="14" t="s">
        <v>7752</v>
      </c>
      <c r="J36" s="14" t="s">
        <v>7752</v>
      </c>
      <c r="K36" s="14" t="s">
        <v>7752</v>
      </c>
      <c r="M36" s="305"/>
    </row>
    <row r="37" spans="1:13" x14ac:dyDescent="0.35">
      <c r="A37" s="20">
        <v>26</v>
      </c>
      <c r="B37" s="55" t="s">
        <v>63</v>
      </c>
      <c r="C37" s="32" t="s">
        <v>7817</v>
      </c>
      <c r="D37" s="15" t="s">
        <v>7818</v>
      </c>
      <c r="E37" s="39" t="s">
        <v>46</v>
      </c>
      <c r="F37" s="16" t="s">
        <v>7764</v>
      </c>
      <c r="G37" s="16" t="s">
        <v>90</v>
      </c>
      <c r="H37" s="16" t="s">
        <v>90</v>
      </c>
      <c r="I37" s="16" t="s">
        <v>90</v>
      </c>
      <c r="J37" s="16"/>
      <c r="K37" s="20"/>
      <c r="M37" s="305"/>
    </row>
    <row r="38" spans="1:13" ht="43.5" x14ac:dyDescent="0.35">
      <c r="A38" s="20">
        <v>27</v>
      </c>
      <c r="B38" s="55" t="s">
        <v>63</v>
      </c>
      <c r="C38" s="32" t="s">
        <v>7819</v>
      </c>
      <c r="D38" s="15" t="s">
        <v>7820</v>
      </c>
      <c r="E38" s="39" t="s">
        <v>46</v>
      </c>
      <c r="F38" s="16" t="s">
        <v>7821</v>
      </c>
      <c r="G38" s="16" t="s">
        <v>7822</v>
      </c>
      <c r="H38" s="16" t="s">
        <v>7823</v>
      </c>
      <c r="I38" s="16" t="s">
        <v>7801</v>
      </c>
      <c r="J38" s="16"/>
      <c r="K38" s="20"/>
      <c r="M38" s="305"/>
    </row>
    <row r="39" spans="1:13" ht="43.5" x14ac:dyDescent="0.35">
      <c r="A39" s="20">
        <v>28</v>
      </c>
      <c r="B39" s="55" t="s">
        <v>63</v>
      </c>
      <c r="C39" s="32" t="s">
        <v>7824</v>
      </c>
      <c r="D39" s="15" t="s">
        <v>7820</v>
      </c>
      <c r="E39" s="39" t="s">
        <v>46</v>
      </c>
      <c r="F39" s="16" t="s">
        <v>7825</v>
      </c>
      <c r="G39" s="16" t="s">
        <v>7826</v>
      </c>
      <c r="H39" s="16" t="s">
        <v>7801</v>
      </c>
      <c r="I39" s="16" t="s">
        <v>90</v>
      </c>
      <c r="J39" s="16"/>
      <c r="K39" s="20"/>
      <c r="M39" s="305"/>
    </row>
    <row r="40" spans="1:13" ht="43.5" x14ac:dyDescent="0.35">
      <c r="A40" s="20">
        <v>29</v>
      </c>
      <c r="B40" s="55" t="s">
        <v>63</v>
      </c>
      <c r="C40" s="32" t="s">
        <v>7827</v>
      </c>
      <c r="D40" s="15" t="s">
        <v>7828</v>
      </c>
      <c r="E40" s="39" t="s">
        <v>46</v>
      </c>
      <c r="F40" s="16" t="s">
        <v>7829</v>
      </c>
      <c r="G40" s="16" t="s">
        <v>7830</v>
      </c>
      <c r="H40" s="16"/>
      <c r="I40" s="16" t="s">
        <v>7831</v>
      </c>
      <c r="J40" s="16" t="s">
        <v>7801</v>
      </c>
      <c r="K40" s="20"/>
      <c r="M40" s="305"/>
    </row>
    <row r="41" spans="1:13" ht="29" x14ac:dyDescent="0.35">
      <c r="A41" s="20">
        <v>30</v>
      </c>
      <c r="B41" s="55" t="s">
        <v>63</v>
      </c>
      <c r="C41" s="32" t="s">
        <v>7832</v>
      </c>
      <c r="D41" s="15" t="s">
        <v>7833</v>
      </c>
      <c r="E41" s="39" t="s">
        <v>46</v>
      </c>
      <c r="F41" s="16" t="s">
        <v>7830</v>
      </c>
      <c r="G41" s="16" t="s">
        <v>7830</v>
      </c>
      <c r="H41" s="16" t="s">
        <v>7830</v>
      </c>
      <c r="I41" s="14" t="s">
        <v>7752</v>
      </c>
      <c r="J41" s="14" t="s">
        <v>7752</v>
      </c>
      <c r="K41" s="14" t="s">
        <v>7752</v>
      </c>
      <c r="M41" s="305"/>
    </row>
    <row r="42" spans="1:13" ht="29" x14ac:dyDescent="0.35">
      <c r="A42" s="20">
        <v>31</v>
      </c>
      <c r="B42" s="55" t="s">
        <v>63</v>
      </c>
      <c r="C42" s="32" t="s">
        <v>7834</v>
      </c>
      <c r="D42" s="15" t="s">
        <v>7835</v>
      </c>
      <c r="E42" s="39" t="s">
        <v>46</v>
      </c>
      <c r="F42" s="16" t="s">
        <v>7814</v>
      </c>
      <c r="G42" s="16" t="s">
        <v>90</v>
      </c>
      <c r="H42" s="16" t="s">
        <v>90</v>
      </c>
      <c r="I42" s="14"/>
      <c r="J42" s="14" t="s">
        <v>7752</v>
      </c>
      <c r="K42" s="14" t="s">
        <v>7752</v>
      </c>
      <c r="M42" s="305"/>
    </row>
    <row r="43" spans="1:13" ht="29" x14ac:dyDescent="0.35">
      <c r="A43" s="20">
        <v>32</v>
      </c>
      <c r="B43" s="55" t="s">
        <v>63</v>
      </c>
      <c r="C43" s="32" t="s">
        <v>7834</v>
      </c>
      <c r="D43" s="15" t="s">
        <v>7836</v>
      </c>
      <c r="E43" s="39" t="s">
        <v>46</v>
      </c>
      <c r="F43" s="16" t="s">
        <v>7837</v>
      </c>
      <c r="G43" s="16" t="s">
        <v>7801</v>
      </c>
      <c r="H43" s="16" t="s">
        <v>90</v>
      </c>
      <c r="I43" s="14"/>
      <c r="J43" s="14" t="s">
        <v>7752</v>
      </c>
      <c r="K43" s="14" t="s">
        <v>7752</v>
      </c>
      <c r="M43" s="305"/>
    </row>
    <row r="44" spans="1:13" ht="29" x14ac:dyDescent="0.35">
      <c r="A44" s="20">
        <v>33</v>
      </c>
      <c r="B44" s="55" t="s">
        <v>63</v>
      </c>
      <c r="C44" s="32" t="s">
        <v>7834</v>
      </c>
      <c r="D44" s="15" t="s">
        <v>7838</v>
      </c>
      <c r="E44" s="39" t="s">
        <v>46</v>
      </c>
      <c r="F44" s="16" t="s">
        <v>7814</v>
      </c>
      <c r="G44" s="16" t="s">
        <v>90</v>
      </c>
      <c r="H44" s="16" t="s">
        <v>90</v>
      </c>
      <c r="I44" s="14"/>
      <c r="J44" s="14" t="s">
        <v>7752</v>
      </c>
      <c r="K44" s="14" t="s">
        <v>7752</v>
      </c>
      <c r="M44" s="305"/>
    </row>
    <row r="45" spans="1:13" ht="29" x14ac:dyDescent="0.35">
      <c r="A45" s="20">
        <v>34</v>
      </c>
      <c r="B45" s="55" t="s">
        <v>63</v>
      </c>
      <c r="C45" s="32" t="s">
        <v>2208</v>
      </c>
      <c r="D45" s="36" t="s">
        <v>7839</v>
      </c>
      <c r="E45" s="40" t="s">
        <v>51</v>
      </c>
      <c r="F45" s="16" t="s">
        <v>7840</v>
      </c>
      <c r="G45" s="16" t="s">
        <v>7841</v>
      </c>
      <c r="H45" s="16" t="s">
        <v>7841</v>
      </c>
      <c r="I45" s="16" t="s">
        <v>7841</v>
      </c>
      <c r="J45" s="14" t="s">
        <v>7752</v>
      </c>
      <c r="K45" s="14" t="s">
        <v>7752</v>
      </c>
      <c r="M45" s="305"/>
    </row>
    <row r="46" spans="1:13" ht="29" x14ac:dyDescent="0.35">
      <c r="A46" s="20">
        <v>35</v>
      </c>
      <c r="B46" s="55" t="s">
        <v>63</v>
      </c>
      <c r="C46" s="32" t="s">
        <v>2208</v>
      </c>
      <c r="D46" s="36" t="s">
        <v>7842</v>
      </c>
      <c r="E46" s="40" t="s">
        <v>51</v>
      </c>
      <c r="F46" s="16" t="s">
        <v>7840</v>
      </c>
      <c r="G46" s="16" t="s">
        <v>7841</v>
      </c>
      <c r="H46" s="16" t="s">
        <v>7841</v>
      </c>
      <c r="I46" s="16" t="s">
        <v>7841</v>
      </c>
      <c r="J46" s="14" t="s">
        <v>7752</v>
      </c>
      <c r="K46" s="14" t="s">
        <v>7752</v>
      </c>
      <c r="M46" s="305"/>
    </row>
    <row r="47" spans="1:13" ht="29" x14ac:dyDescent="0.35">
      <c r="A47" s="20">
        <v>36</v>
      </c>
      <c r="B47" s="55" t="s">
        <v>63</v>
      </c>
      <c r="C47" s="32" t="s">
        <v>2208</v>
      </c>
      <c r="D47" s="36" t="s">
        <v>7843</v>
      </c>
      <c r="E47" s="40" t="s">
        <v>51</v>
      </c>
      <c r="F47" s="16" t="s">
        <v>7840</v>
      </c>
      <c r="G47" s="16" t="s">
        <v>7841</v>
      </c>
      <c r="H47" s="16" t="s">
        <v>7841</v>
      </c>
      <c r="I47" s="16" t="s">
        <v>7841</v>
      </c>
      <c r="J47" s="14" t="s">
        <v>7752</v>
      </c>
      <c r="K47" s="14" t="s">
        <v>7752</v>
      </c>
      <c r="M47" s="305"/>
    </row>
    <row r="48" spans="1:13" ht="29" x14ac:dyDescent="0.35">
      <c r="A48" s="20">
        <v>37</v>
      </c>
      <c r="B48" s="55" t="s">
        <v>63</v>
      </c>
      <c r="C48" s="32" t="s">
        <v>2208</v>
      </c>
      <c r="D48" s="36" t="s">
        <v>7844</v>
      </c>
      <c r="E48" s="40" t="s">
        <v>51</v>
      </c>
      <c r="F48" s="16" t="s">
        <v>7840</v>
      </c>
      <c r="G48" s="16" t="s">
        <v>7841</v>
      </c>
      <c r="H48" s="16" t="s">
        <v>7841</v>
      </c>
      <c r="I48" s="16" t="s">
        <v>7841</v>
      </c>
      <c r="J48" s="14" t="s">
        <v>7752</v>
      </c>
      <c r="K48" s="14" t="s">
        <v>7752</v>
      </c>
      <c r="M48" s="305"/>
    </row>
    <row r="49" spans="1:13" ht="29" x14ac:dyDescent="0.35">
      <c r="A49" s="20">
        <v>38</v>
      </c>
      <c r="B49" s="55" t="s">
        <v>63</v>
      </c>
      <c r="C49" s="32" t="s">
        <v>2208</v>
      </c>
      <c r="D49" s="36" t="s">
        <v>7845</v>
      </c>
      <c r="E49" s="40" t="s">
        <v>51</v>
      </c>
      <c r="F49" s="16" t="s">
        <v>7840</v>
      </c>
      <c r="G49" s="16" t="s">
        <v>7841</v>
      </c>
      <c r="H49" s="16" t="s">
        <v>7841</v>
      </c>
      <c r="I49" s="16" t="s">
        <v>7841</v>
      </c>
      <c r="J49" s="14" t="s">
        <v>7752</v>
      </c>
      <c r="K49" s="14" t="s">
        <v>7752</v>
      </c>
      <c r="M49" s="305"/>
    </row>
    <row r="50" spans="1:13" ht="29" x14ac:dyDescent="0.35">
      <c r="A50" s="20">
        <v>39</v>
      </c>
      <c r="B50" s="55" t="s">
        <v>63</v>
      </c>
      <c r="C50" s="32" t="s">
        <v>2208</v>
      </c>
      <c r="D50" s="36" t="s">
        <v>7846</v>
      </c>
      <c r="E50" s="40" t="s">
        <v>51</v>
      </c>
      <c r="F50" s="16" t="s">
        <v>7840</v>
      </c>
      <c r="G50" s="16" t="s">
        <v>7841</v>
      </c>
      <c r="H50" s="16" t="s">
        <v>7841</v>
      </c>
      <c r="I50" s="16" t="s">
        <v>7847</v>
      </c>
      <c r="J50" s="16" t="s">
        <v>7801</v>
      </c>
      <c r="K50" s="14" t="s">
        <v>7752</v>
      </c>
      <c r="M50" s="305"/>
    </row>
    <row r="51" spans="1:13" ht="29" x14ac:dyDescent="0.35">
      <c r="A51" s="20">
        <v>40</v>
      </c>
      <c r="B51" s="55" t="s">
        <v>63</v>
      </c>
      <c r="C51" s="32" t="s">
        <v>2208</v>
      </c>
      <c r="D51" s="36" t="s">
        <v>7848</v>
      </c>
      <c r="E51" s="40" t="s">
        <v>46</v>
      </c>
      <c r="F51" s="16" t="s">
        <v>7849</v>
      </c>
      <c r="G51" s="16" t="s">
        <v>7850</v>
      </c>
      <c r="H51" s="16" t="s">
        <v>7801</v>
      </c>
      <c r="I51" s="16" t="s">
        <v>7801</v>
      </c>
      <c r="J51" s="16"/>
      <c r="K51" s="14" t="s">
        <v>7752</v>
      </c>
      <c r="M51" s="305"/>
    </row>
    <row r="52" spans="1:13" ht="29" x14ac:dyDescent="0.35">
      <c r="A52" s="20">
        <v>41</v>
      </c>
      <c r="B52" s="55" t="s">
        <v>63</v>
      </c>
      <c r="C52" s="32" t="s">
        <v>2208</v>
      </c>
      <c r="D52" s="36" t="s">
        <v>7851</v>
      </c>
      <c r="E52" s="40" t="s">
        <v>46</v>
      </c>
      <c r="F52" s="16" t="s">
        <v>7849</v>
      </c>
      <c r="G52" s="16" t="s">
        <v>7850</v>
      </c>
      <c r="H52" s="16" t="s">
        <v>7801</v>
      </c>
      <c r="I52" s="16" t="s">
        <v>7801</v>
      </c>
      <c r="J52" s="16"/>
      <c r="K52" s="14" t="s">
        <v>7752</v>
      </c>
      <c r="M52" s="305"/>
    </row>
    <row r="53" spans="1:13" ht="29" x14ac:dyDescent="0.35">
      <c r="A53" s="20">
        <v>42</v>
      </c>
      <c r="B53" s="55" t="s">
        <v>7299</v>
      </c>
      <c r="C53" s="32" t="s">
        <v>184</v>
      </c>
      <c r="D53" s="15" t="s">
        <v>7852</v>
      </c>
      <c r="E53" s="39" t="s">
        <v>46</v>
      </c>
      <c r="F53" s="16" t="s">
        <v>7853</v>
      </c>
      <c r="G53" s="16" t="s">
        <v>7854</v>
      </c>
      <c r="H53" s="16" t="s">
        <v>7855</v>
      </c>
      <c r="I53" s="16" t="s">
        <v>7856</v>
      </c>
      <c r="J53" s="16" t="s">
        <v>7856</v>
      </c>
      <c r="K53" s="16" t="s">
        <v>7856</v>
      </c>
      <c r="M53" s="305"/>
    </row>
    <row r="54" spans="1:13" x14ac:dyDescent="0.35">
      <c r="A54" s="20">
        <v>43</v>
      </c>
      <c r="B54" s="55" t="s">
        <v>7299</v>
      </c>
      <c r="C54" s="32" t="s">
        <v>184</v>
      </c>
      <c r="D54" s="15" t="s">
        <v>7857</v>
      </c>
      <c r="E54" s="39" t="s">
        <v>51</v>
      </c>
      <c r="F54" s="16" t="s">
        <v>7858</v>
      </c>
      <c r="G54" s="16"/>
      <c r="H54" s="14"/>
      <c r="I54" s="14"/>
      <c r="J54" s="14"/>
      <c r="K54" s="14"/>
      <c r="M54" s="305"/>
    </row>
    <row r="55" spans="1:13" ht="29" x14ac:dyDescent="0.35">
      <c r="A55" s="20">
        <v>44</v>
      </c>
      <c r="B55" s="55" t="s">
        <v>7299</v>
      </c>
      <c r="C55" s="32" t="s">
        <v>184</v>
      </c>
      <c r="D55" s="15" t="s">
        <v>7859</v>
      </c>
      <c r="E55" s="39" t="s">
        <v>51</v>
      </c>
      <c r="F55" s="16" t="s">
        <v>7858</v>
      </c>
      <c r="G55" s="16"/>
      <c r="H55" s="16" t="s">
        <v>7855</v>
      </c>
      <c r="I55" s="16" t="s">
        <v>7856</v>
      </c>
      <c r="J55" s="16" t="s">
        <v>7856</v>
      </c>
      <c r="K55" s="16" t="s">
        <v>7856</v>
      </c>
      <c r="M55" s="305"/>
    </row>
    <row r="56" spans="1:13" ht="29" x14ac:dyDescent="0.35">
      <c r="A56" s="20">
        <v>45</v>
      </c>
      <c r="B56" s="55" t="s">
        <v>7299</v>
      </c>
      <c r="C56" s="32" t="s">
        <v>184</v>
      </c>
      <c r="D56" s="15" t="s">
        <v>7860</v>
      </c>
      <c r="E56" s="39" t="s">
        <v>51</v>
      </c>
      <c r="F56" s="16" t="s">
        <v>7858</v>
      </c>
      <c r="G56" s="16"/>
      <c r="H56" s="16" t="s">
        <v>7855</v>
      </c>
      <c r="I56" s="16" t="s">
        <v>7856</v>
      </c>
      <c r="J56" s="16" t="s">
        <v>7856</v>
      </c>
      <c r="K56" s="16" t="s">
        <v>7856</v>
      </c>
      <c r="M56" s="305"/>
    </row>
    <row r="57" spans="1:13" ht="29" x14ac:dyDescent="0.35">
      <c r="A57" s="20">
        <v>46</v>
      </c>
      <c r="B57" s="55" t="s">
        <v>7299</v>
      </c>
      <c r="C57" s="32" t="s">
        <v>7861</v>
      </c>
      <c r="D57" s="15" t="s">
        <v>7862</v>
      </c>
      <c r="E57" s="15" t="s">
        <v>51</v>
      </c>
      <c r="F57" s="20"/>
      <c r="G57" s="19"/>
      <c r="H57" s="16" t="s">
        <v>7855</v>
      </c>
      <c r="I57" s="16" t="s">
        <v>7856</v>
      </c>
      <c r="J57" s="16" t="s">
        <v>7856</v>
      </c>
      <c r="K57" s="16" t="s">
        <v>7856</v>
      </c>
      <c r="M57" s="305"/>
    </row>
    <row r="58" spans="1:13" ht="29" x14ac:dyDescent="0.35">
      <c r="A58" s="20">
        <v>47</v>
      </c>
      <c r="B58" s="55" t="s">
        <v>7299</v>
      </c>
      <c r="C58" s="32" t="s">
        <v>7861</v>
      </c>
      <c r="D58" s="15" t="s">
        <v>7863</v>
      </c>
      <c r="E58" s="39" t="s">
        <v>51</v>
      </c>
      <c r="F58" s="16"/>
      <c r="G58" s="16"/>
      <c r="H58" s="16" t="s">
        <v>7855</v>
      </c>
      <c r="I58" s="16" t="s">
        <v>7856</v>
      </c>
      <c r="J58" s="16" t="s">
        <v>7856</v>
      </c>
      <c r="K58" s="16" t="s">
        <v>7856</v>
      </c>
      <c r="M58" s="305"/>
    </row>
    <row r="59" spans="1:13" ht="29" x14ac:dyDescent="0.35">
      <c r="A59" s="20">
        <v>48</v>
      </c>
      <c r="B59" s="55" t="s">
        <v>7299</v>
      </c>
      <c r="C59" s="32" t="s">
        <v>7861</v>
      </c>
      <c r="D59" s="15" t="s">
        <v>7864</v>
      </c>
      <c r="E59" s="39" t="s">
        <v>51</v>
      </c>
      <c r="F59" s="16"/>
      <c r="G59" s="16"/>
      <c r="H59" s="16" t="s">
        <v>7855</v>
      </c>
      <c r="I59" s="16" t="s">
        <v>7856</v>
      </c>
      <c r="J59" s="16" t="s">
        <v>7856</v>
      </c>
      <c r="K59" s="16" t="s">
        <v>7856</v>
      </c>
      <c r="M59" s="305"/>
    </row>
    <row r="60" spans="1:13" ht="29" x14ac:dyDescent="0.35">
      <c r="A60" s="20">
        <v>49</v>
      </c>
      <c r="B60" s="55" t="s">
        <v>7299</v>
      </c>
      <c r="C60" s="32" t="s">
        <v>7865</v>
      </c>
      <c r="D60" s="15" t="s">
        <v>7866</v>
      </c>
      <c r="E60" s="39" t="s">
        <v>46</v>
      </c>
      <c r="F60" s="16" t="s">
        <v>7867</v>
      </c>
      <c r="G60" s="19"/>
      <c r="H60" s="16" t="s">
        <v>7868</v>
      </c>
      <c r="I60" s="16" t="s">
        <v>7868</v>
      </c>
      <c r="J60" s="16" t="s">
        <v>7868</v>
      </c>
      <c r="K60" s="16" t="s">
        <v>7868</v>
      </c>
      <c r="M60" s="305"/>
    </row>
    <row r="61" spans="1:13" ht="14.9" customHeight="1" x14ac:dyDescent="0.35">
      <c r="A61" s="20">
        <v>50</v>
      </c>
      <c r="B61" s="55" t="s">
        <v>7299</v>
      </c>
      <c r="C61" s="32" t="s">
        <v>7865</v>
      </c>
      <c r="D61" s="15" t="s">
        <v>7869</v>
      </c>
      <c r="E61" s="39" t="s">
        <v>46</v>
      </c>
      <c r="F61" s="16" t="s">
        <v>7867</v>
      </c>
      <c r="G61" s="19"/>
      <c r="H61" s="16"/>
      <c r="I61" s="16"/>
      <c r="J61" s="16"/>
      <c r="K61" s="20"/>
      <c r="M61" s="305"/>
    </row>
    <row r="62" spans="1:13" ht="29" x14ac:dyDescent="0.35">
      <c r="A62" s="20">
        <v>51</v>
      </c>
      <c r="B62" s="55" t="s">
        <v>7299</v>
      </c>
      <c r="C62" s="32" t="s">
        <v>7865</v>
      </c>
      <c r="D62" s="15" t="s">
        <v>7870</v>
      </c>
      <c r="E62" s="39" t="s">
        <v>46</v>
      </c>
      <c r="F62" s="16" t="s">
        <v>7867</v>
      </c>
      <c r="G62" s="19"/>
      <c r="H62" s="16" t="s">
        <v>7868</v>
      </c>
      <c r="I62" s="16" t="s">
        <v>7868</v>
      </c>
      <c r="J62" s="16" t="s">
        <v>7868</v>
      </c>
      <c r="K62" s="16" t="s">
        <v>7868</v>
      </c>
      <c r="M62" s="305"/>
    </row>
    <row r="63" spans="1:13" ht="29" x14ac:dyDescent="0.35">
      <c r="A63" s="20">
        <v>52</v>
      </c>
      <c r="B63" s="55" t="s">
        <v>7299</v>
      </c>
      <c r="C63" s="32" t="s">
        <v>5224</v>
      </c>
      <c r="D63" s="15" t="s">
        <v>7871</v>
      </c>
      <c r="E63" s="39" t="s">
        <v>46</v>
      </c>
      <c r="F63" s="16" t="s">
        <v>7872</v>
      </c>
      <c r="G63" s="19"/>
      <c r="H63" s="16" t="s">
        <v>7855</v>
      </c>
      <c r="I63" s="16" t="s">
        <v>7856</v>
      </c>
      <c r="J63" s="16" t="s">
        <v>7856</v>
      </c>
      <c r="K63" s="16" t="s">
        <v>7856</v>
      </c>
      <c r="M63" s="305"/>
    </row>
    <row r="64" spans="1:13" ht="43.5" x14ac:dyDescent="0.35">
      <c r="A64" s="20">
        <v>53</v>
      </c>
      <c r="B64" s="55" t="s">
        <v>7299</v>
      </c>
      <c r="C64" s="32" t="s">
        <v>7873</v>
      </c>
      <c r="D64" s="15" t="s">
        <v>7874</v>
      </c>
      <c r="E64" s="39" t="s">
        <v>46</v>
      </c>
      <c r="F64" s="16" t="s">
        <v>7875</v>
      </c>
      <c r="G64" s="20"/>
      <c r="H64" s="21" t="s">
        <v>7876</v>
      </c>
      <c r="I64" s="22" t="s">
        <v>7877</v>
      </c>
      <c r="J64" s="22" t="s">
        <v>7878</v>
      </c>
      <c r="K64" s="22" t="s">
        <v>7879</v>
      </c>
      <c r="L64" s="23" t="s">
        <v>7880</v>
      </c>
      <c r="M64" s="305"/>
    </row>
    <row r="65" spans="1:13" ht="29" x14ac:dyDescent="0.35">
      <c r="A65" s="20">
        <v>54</v>
      </c>
      <c r="B65" s="55" t="s">
        <v>7299</v>
      </c>
      <c r="C65" s="32" t="s">
        <v>7881</v>
      </c>
      <c r="D65" s="15" t="s">
        <v>7882</v>
      </c>
      <c r="E65" s="39" t="s">
        <v>46</v>
      </c>
      <c r="F65" s="16" t="s">
        <v>7883</v>
      </c>
      <c r="G65" s="16" t="s">
        <v>7883</v>
      </c>
      <c r="H65" s="16" t="s">
        <v>7883</v>
      </c>
      <c r="I65" s="16" t="s">
        <v>7883</v>
      </c>
      <c r="J65" s="16" t="s">
        <v>7883</v>
      </c>
      <c r="K65" s="16" t="s">
        <v>7883</v>
      </c>
      <c r="M65" s="305"/>
    </row>
    <row r="66" spans="1:13" s="309" customFormat="1" ht="43.5" x14ac:dyDescent="0.35">
      <c r="A66" s="306">
        <v>55</v>
      </c>
      <c r="B66" s="307" t="s">
        <v>61</v>
      </c>
      <c r="C66" s="79" t="s">
        <v>2273</v>
      </c>
      <c r="D66" s="14" t="s">
        <v>7884</v>
      </c>
      <c r="E66" s="308" t="s">
        <v>51</v>
      </c>
      <c r="F66" s="80" t="s">
        <v>7885</v>
      </c>
      <c r="G66" s="80"/>
      <c r="H66" s="80"/>
      <c r="I66" s="80"/>
      <c r="J66" s="80"/>
      <c r="K66" s="306"/>
      <c r="M66" s="310"/>
    </row>
    <row r="67" spans="1:13" ht="29" x14ac:dyDescent="0.35">
      <c r="A67" s="20">
        <v>56</v>
      </c>
      <c r="B67" s="55" t="s">
        <v>61</v>
      </c>
      <c r="C67" s="32" t="s">
        <v>2273</v>
      </c>
      <c r="D67" s="36" t="s">
        <v>7886</v>
      </c>
      <c r="E67" s="40" t="s">
        <v>51</v>
      </c>
      <c r="F67" s="16" t="s">
        <v>7887</v>
      </c>
      <c r="G67" s="16"/>
      <c r="H67" s="16"/>
      <c r="I67" s="16"/>
      <c r="J67" s="16"/>
      <c r="K67" s="20"/>
      <c r="M67" s="305"/>
    </row>
    <row r="68" spans="1:13" ht="29" x14ac:dyDescent="0.35">
      <c r="A68" s="20">
        <v>57</v>
      </c>
      <c r="B68" s="55" t="s">
        <v>61</v>
      </c>
      <c r="C68" s="32" t="s">
        <v>2273</v>
      </c>
      <c r="D68" s="36" t="s">
        <v>7888</v>
      </c>
      <c r="E68" s="40" t="s">
        <v>51</v>
      </c>
      <c r="F68" s="16" t="s">
        <v>7889</v>
      </c>
      <c r="G68" s="16"/>
      <c r="H68" s="16"/>
      <c r="I68" s="16"/>
      <c r="J68" s="16"/>
      <c r="K68" s="20"/>
      <c r="M68" s="305"/>
    </row>
    <row r="69" spans="1:13" x14ac:dyDescent="0.35">
      <c r="A69" s="20">
        <v>58</v>
      </c>
      <c r="B69" s="55" t="s">
        <v>61</v>
      </c>
      <c r="C69" s="32" t="s">
        <v>2273</v>
      </c>
      <c r="D69" s="36" t="s">
        <v>7890</v>
      </c>
      <c r="E69" s="40" t="s">
        <v>51</v>
      </c>
      <c r="F69" s="16" t="s">
        <v>7891</v>
      </c>
      <c r="G69" s="16"/>
      <c r="H69" s="16"/>
      <c r="I69" s="16"/>
      <c r="J69" s="16"/>
      <c r="K69" s="20"/>
      <c r="M69" s="305"/>
    </row>
    <row r="70" spans="1:13" x14ac:dyDescent="0.35">
      <c r="A70" s="20">
        <v>59</v>
      </c>
      <c r="B70" s="55" t="s">
        <v>61</v>
      </c>
      <c r="C70" s="32" t="s">
        <v>2273</v>
      </c>
      <c r="D70" s="36" t="s">
        <v>7892</v>
      </c>
      <c r="E70" s="40" t="s">
        <v>51</v>
      </c>
      <c r="F70" s="16" t="s">
        <v>7893</v>
      </c>
      <c r="G70" s="16"/>
      <c r="H70" s="16"/>
      <c r="I70" s="16"/>
      <c r="J70" s="16"/>
      <c r="K70" s="20"/>
      <c r="M70" s="305"/>
    </row>
    <row r="71" spans="1:13" ht="29" x14ac:dyDescent="0.35">
      <c r="A71" s="20">
        <v>60</v>
      </c>
      <c r="B71" s="55" t="s">
        <v>61</v>
      </c>
      <c r="C71" s="32" t="s">
        <v>2273</v>
      </c>
      <c r="D71" s="36" t="s">
        <v>7894</v>
      </c>
      <c r="E71" s="40" t="s">
        <v>51</v>
      </c>
      <c r="F71" s="16" t="s">
        <v>7895</v>
      </c>
      <c r="G71" s="16"/>
      <c r="H71" s="16"/>
      <c r="I71" s="16"/>
      <c r="J71" s="16"/>
      <c r="K71" s="20"/>
      <c r="M71" s="305"/>
    </row>
    <row r="72" spans="1:13" ht="29" x14ac:dyDescent="0.35">
      <c r="A72" s="20">
        <v>61</v>
      </c>
      <c r="B72" s="55" t="s">
        <v>61</v>
      </c>
      <c r="C72" s="32" t="s">
        <v>2273</v>
      </c>
      <c r="D72" s="36" t="s">
        <v>7896</v>
      </c>
      <c r="E72" s="40" t="s">
        <v>51</v>
      </c>
      <c r="F72" s="16" t="s">
        <v>7897</v>
      </c>
      <c r="G72" s="16"/>
      <c r="H72" s="16"/>
      <c r="I72" s="16"/>
      <c r="J72" s="16"/>
      <c r="K72" s="20"/>
      <c r="M72" s="305"/>
    </row>
    <row r="73" spans="1:13" ht="29" x14ac:dyDescent="0.35">
      <c r="A73" s="20">
        <v>62</v>
      </c>
      <c r="B73" s="55" t="s">
        <v>61</v>
      </c>
      <c r="C73" s="32" t="s">
        <v>2273</v>
      </c>
      <c r="D73" s="36" t="s">
        <v>7898</v>
      </c>
      <c r="E73" s="40" t="s">
        <v>51</v>
      </c>
      <c r="F73" s="16" t="s">
        <v>7899</v>
      </c>
      <c r="G73" s="16"/>
      <c r="H73" s="16"/>
      <c r="I73" s="16"/>
      <c r="J73" s="16"/>
      <c r="K73" s="20"/>
      <c r="M73" s="305"/>
    </row>
    <row r="74" spans="1:13" ht="14.9" customHeight="1" x14ac:dyDescent="0.35">
      <c r="A74" s="20">
        <v>63</v>
      </c>
      <c r="B74" s="55" t="s">
        <v>61</v>
      </c>
      <c r="C74" s="32" t="s">
        <v>2273</v>
      </c>
      <c r="D74" s="36" t="s">
        <v>7900</v>
      </c>
      <c r="E74" s="40" t="s">
        <v>51</v>
      </c>
      <c r="F74" s="16" t="s">
        <v>7901</v>
      </c>
      <c r="G74" s="16" t="s">
        <v>7902</v>
      </c>
      <c r="H74" s="16" t="s">
        <v>7903</v>
      </c>
      <c r="I74" s="16" t="s">
        <v>7904</v>
      </c>
      <c r="J74" s="16" t="s">
        <v>7905</v>
      </c>
      <c r="K74" s="16" t="s">
        <v>7906</v>
      </c>
      <c r="M74" s="305"/>
    </row>
    <row r="75" spans="1:13" x14ac:dyDescent="0.35">
      <c r="A75" s="20">
        <v>64</v>
      </c>
      <c r="B75" s="55" t="s">
        <v>61</v>
      </c>
      <c r="C75" s="32" t="s">
        <v>7907</v>
      </c>
      <c r="D75" s="36" t="s">
        <v>7908</v>
      </c>
      <c r="E75" s="40" t="s">
        <v>51</v>
      </c>
      <c r="F75" s="16" t="s">
        <v>7909</v>
      </c>
      <c r="G75" s="16"/>
      <c r="H75" s="16"/>
      <c r="I75" s="16"/>
      <c r="J75" s="16"/>
      <c r="K75" s="20"/>
      <c r="M75" s="305"/>
    </row>
    <row r="76" spans="1:13" ht="43.5" x14ac:dyDescent="0.35">
      <c r="A76" s="20">
        <v>65</v>
      </c>
      <c r="B76" s="55" t="s">
        <v>61</v>
      </c>
      <c r="C76" s="32" t="s">
        <v>560</v>
      </c>
      <c r="D76" s="36" t="s">
        <v>7910</v>
      </c>
      <c r="E76" s="40" t="s">
        <v>51</v>
      </c>
      <c r="F76" s="24" t="s">
        <v>7911</v>
      </c>
      <c r="G76" s="16"/>
      <c r="H76" s="16"/>
      <c r="I76" s="16"/>
      <c r="J76" s="16"/>
      <c r="K76" s="20"/>
      <c r="M76" s="305"/>
    </row>
    <row r="77" spans="1:13" ht="29" x14ac:dyDescent="0.35">
      <c r="A77" s="20">
        <v>66</v>
      </c>
      <c r="B77" s="55" t="s">
        <v>61</v>
      </c>
      <c r="C77" s="32" t="s">
        <v>560</v>
      </c>
      <c r="D77" s="36" t="s">
        <v>7912</v>
      </c>
      <c r="E77" s="40" t="s">
        <v>51</v>
      </c>
      <c r="F77" s="16" t="s">
        <v>7913</v>
      </c>
      <c r="G77" s="16"/>
      <c r="H77" s="16"/>
      <c r="I77" s="16"/>
      <c r="J77" s="16"/>
      <c r="K77" s="20"/>
      <c r="M77" s="305"/>
    </row>
    <row r="78" spans="1:13" x14ac:dyDescent="0.35">
      <c r="A78" s="20">
        <v>67</v>
      </c>
      <c r="B78" s="55" t="s">
        <v>61</v>
      </c>
      <c r="C78" s="32" t="s">
        <v>2959</v>
      </c>
      <c r="D78" s="34" t="s">
        <v>7914</v>
      </c>
      <c r="E78" s="41" t="s">
        <v>51</v>
      </c>
      <c r="F78" s="25" t="s">
        <v>7915</v>
      </c>
      <c r="G78" s="16"/>
      <c r="H78" s="16"/>
      <c r="I78" s="16"/>
      <c r="J78" s="16"/>
      <c r="K78" s="20"/>
      <c r="M78" s="305"/>
    </row>
    <row r="79" spans="1:13" x14ac:dyDescent="0.35">
      <c r="A79" s="20">
        <v>68</v>
      </c>
      <c r="B79" s="55" t="s">
        <v>61</v>
      </c>
      <c r="C79" s="32" t="s">
        <v>2959</v>
      </c>
      <c r="D79" s="34" t="s">
        <v>7916</v>
      </c>
      <c r="E79" s="41" t="s">
        <v>51</v>
      </c>
      <c r="F79" s="16" t="s">
        <v>7915</v>
      </c>
      <c r="G79" s="16"/>
      <c r="H79" s="16"/>
      <c r="I79" s="16"/>
      <c r="J79" s="16"/>
      <c r="K79" s="20"/>
      <c r="M79" s="305"/>
    </row>
    <row r="80" spans="1:13" ht="29" x14ac:dyDescent="0.35">
      <c r="A80" s="20">
        <v>69</v>
      </c>
      <c r="B80" s="55" t="s">
        <v>61</v>
      </c>
      <c r="C80" s="32" t="s">
        <v>2959</v>
      </c>
      <c r="D80" s="34" t="s">
        <v>7917</v>
      </c>
      <c r="E80" s="41" t="s">
        <v>51</v>
      </c>
      <c r="F80" s="16" t="s">
        <v>7918</v>
      </c>
      <c r="G80" s="24" t="s">
        <v>7919</v>
      </c>
      <c r="H80" s="16"/>
      <c r="I80" s="16"/>
      <c r="J80" s="16"/>
      <c r="K80" s="20"/>
      <c r="M80" s="305"/>
    </row>
    <row r="81" spans="1:13" ht="58" x14ac:dyDescent="0.35">
      <c r="A81" s="20">
        <v>70</v>
      </c>
      <c r="B81" s="55" t="s">
        <v>61</v>
      </c>
      <c r="C81" s="32" t="s">
        <v>184</v>
      </c>
      <c r="D81" s="36" t="s">
        <v>7920</v>
      </c>
      <c r="E81" s="40" t="s">
        <v>46</v>
      </c>
      <c r="F81" s="16" t="s">
        <v>7921</v>
      </c>
      <c r="G81" s="16" t="s">
        <v>7922</v>
      </c>
      <c r="H81" s="16" t="s">
        <v>7923</v>
      </c>
      <c r="I81" s="14" t="s">
        <v>7752</v>
      </c>
      <c r="J81" s="14" t="s">
        <v>7752</v>
      </c>
      <c r="K81" s="14" t="s">
        <v>7752</v>
      </c>
      <c r="M81" s="305"/>
    </row>
    <row r="82" spans="1:13" ht="43.5" x14ac:dyDescent="0.35">
      <c r="A82" s="20">
        <v>71</v>
      </c>
      <c r="B82" s="55" t="s">
        <v>61</v>
      </c>
      <c r="C82" s="32" t="s">
        <v>184</v>
      </c>
      <c r="D82" s="34" t="s">
        <v>7924</v>
      </c>
      <c r="E82" s="41" t="s">
        <v>46</v>
      </c>
      <c r="F82" s="16" t="s">
        <v>7925</v>
      </c>
      <c r="G82" s="16" t="s">
        <v>7926</v>
      </c>
      <c r="H82" s="16" t="s">
        <v>7927</v>
      </c>
      <c r="I82" s="16" t="s">
        <v>7928</v>
      </c>
      <c r="J82" s="14" t="s">
        <v>7752</v>
      </c>
      <c r="K82" s="14" t="s">
        <v>7752</v>
      </c>
      <c r="M82" s="305"/>
    </row>
    <row r="83" spans="1:13" ht="29" x14ac:dyDescent="0.35">
      <c r="A83" s="20">
        <v>72</v>
      </c>
      <c r="B83" s="55" t="s">
        <v>61</v>
      </c>
      <c r="C83" s="32" t="s">
        <v>184</v>
      </c>
      <c r="D83" s="34" t="s">
        <v>7929</v>
      </c>
      <c r="E83" s="102" t="s">
        <v>51</v>
      </c>
      <c r="F83" s="103" t="s">
        <v>7930</v>
      </c>
      <c r="G83" s="16" t="s">
        <v>7931</v>
      </c>
      <c r="H83" s="16" t="s">
        <v>7931</v>
      </c>
      <c r="I83" s="16" t="s">
        <v>7931</v>
      </c>
      <c r="J83" s="16" t="s">
        <v>7932</v>
      </c>
      <c r="K83" s="16" t="s">
        <v>7932</v>
      </c>
      <c r="M83" s="305"/>
    </row>
    <row r="84" spans="1:13" ht="29" x14ac:dyDescent="0.35">
      <c r="A84" s="20">
        <v>73</v>
      </c>
      <c r="B84" s="55" t="s">
        <v>61</v>
      </c>
      <c r="C84" s="32" t="s">
        <v>184</v>
      </c>
      <c r="D84" s="34" t="s">
        <v>7933</v>
      </c>
      <c r="E84" s="41" t="s">
        <v>51</v>
      </c>
      <c r="F84" s="16" t="s">
        <v>7934</v>
      </c>
      <c r="G84" s="16" t="s">
        <v>7931</v>
      </c>
      <c r="H84" s="16" t="s">
        <v>7931</v>
      </c>
      <c r="I84" s="16" t="s">
        <v>7931</v>
      </c>
      <c r="J84" s="16" t="s">
        <v>7932</v>
      </c>
      <c r="K84" s="16" t="s">
        <v>7932</v>
      </c>
      <c r="M84" s="305"/>
    </row>
    <row r="85" spans="1:13" ht="43.5" x14ac:dyDescent="0.35">
      <c r="A85" s="20">
        <v>74</v>
      </c>
      <c r="B85" s="55" t="s">
        <v>74</v>
      </c>
      <c r="C85" s="32" t="s">
        <v>7935</v>
      </c>
      <c r="D85" s="34" t="s">
        <v>7936</v>
      </c>
      <c r="E85" s="41" t="s">
        <v>51</v>
      </c>
      <c r="F85" s="16" t="s">
        <v>7937</v>
      </c>
      <c r="G85" s="16"/>
      <c r="H85" s="16"/>
      <c r="I85" s="16" t="s">
        <v>90</v>
      </c>
      <c r="J85" s="16"/>
      <c r="K85" s="20"/>
      <c r="M85" s="305"/>
    </row>
    <row r="86" spans="1:13" ht="29" x14ac:dyDescent="0.35">
      <c r="A86" s="20">
        <v>75</v>
      </c>
      <c r="B86" s="55" t="s">
        <v>74</v>
      </c>
      <c r="C86" s="32" t="s">
        <v>7935</v>
      </c>
      <c r="D86" s="34" t="s">
        <v>7938</v>
      </c>
      <c r="E86" s="41" t="s">
        <v>51</v>
      </c>
      <c r="F86" s="16" t="s">
        <v>7939</v>
      </c>
      <c r="G86" s="16"/>
      <c r="H86" s="16"/>
      <c r="I86" s="16" t="s">
        <v>90</v>
      </c>
      <c r="J86" s="16"/>
      <c r="K86" s="20"/>
      <c r="M86" s="305"/>
    </row>
    <row r="87" spans="1:13" ht="43.5" x14ac:dyDescent="0.35">
      <c r="A87" s="20">
        <v>76</v>
      </c>
      <c r="B87" s="55" t="s">
        <v>74</v>
      </c>
      <c r="C87" s="32" t="s">
        <v>7940</v>
      </c>
      <c r="D87" s="34" t="s">
        <v>7941</v>
      </c>
      <c r="E87" s="41" t="s">
        <v>51</v>
      </c>
      <c r="F87" s="16" t="s">
        <v>7942</v>
      </c>
      <c r="G87" s="16" t="s">
        <v>90</v>
      </c>
      <c r="H87" s="16" t="s">
        <v>90</v>
      </c>
      <c r="I87" s="16" t="s">
        <v>90</v>
      </c>
      <c r="J87" s="16" t="s">
        <v>90</v>
      </c>
      <c r="K87" s="20"/>
      <c r="M87" s="305"/>
    </row>
    <row r="88" spans="1:13" ht="203" x14ac:dyDescent="0.35">
      <c r="A88" s="20">
        <v>77</v>
      </c>
      <c r="B88" s="55" t="s">
        <v>74</v>
      </c>
      <c r="C88" s="32" t="s">
        <v>7940</v>
      </c>
      <c r="D88" s="34" t="s">
        <v>7943</v>
      </c>
      <c r="E88" s="41" t="s">
        <v>46</v>
      </c>
      <c r="F88" s="26" t="s">
        <v>7944</v>
      </c>
      <c r="G88" s="26" t="s">
        <v>7945</v>
      </c>
      <c r="H88" s="16"/>
      <c r="I88" s="16"/>
      <c r="J88" s="16"/>
      <c r="K88" s="20"/>
      <c r="M88" s="305"/>
    </row>
    <row r="89" spans="1:13" ht="29" x14ac:dyDescent="0.35">
      <c r="A89" s="20">
        <v>78</v>
      </c>
      <c r="B89" s="55" t="s">
        <v>74</v>
      </c>
      <c r="C89" s="32" t="s">
        <v>7946</v>
      </c>
      <c r="D89" s="34" t="s">
        <v>7947</v>
      </c>
      <c r="E89" s="41" t="s">
        <v>51</v>
      </c>
      <c r="F89" s="16" t="s">
        <v>7948</v>
      </c>
      <c r="G89" s="16"/>
      <c r="H89" s="16" t="s">
        <v>90</v>
      </c>
      <c r="I89" s="16" t="s">
        <v>90</v>
      </c>
      <c r="J89" s="16" t="s">
        <v>90</v>
      </c>
      <c r="K89" s="20"/>
      <c r="M89" s="305"/>
    </row>
    <row r="90" spans="1:13" ht="58" x14ac:dyDescent="0.35">
      <c r="A90" s="20">
        <v>79</v>
      </c>
      <c r="B90" s="55" t="s">
        <v>74</v>
      </c>
      <c r="C90" s="32" t="s">
        <v>7946</v>
      </c>
      <c r="D90" s="34" t="s">
        <v>7949</v>
      </c>
      <c r="E90" s="41" t="s">
        <v>51</v>
      </c>
      <c r="F90" s="16" t="s">
        <v>7950</v>
      </c>
      <c r="G90" s="16"/>
      <c r="H90" s="16" t="s">
        <v>90</v>
      </c>
      <c r="I90" s="16" t="s">
        <v>90</v>
      </c>
      <c r="J90" s="16" t="s">
        <v>90</v>
      </c>
      <c r="K90" s="20"/>
      <c r="M90" s="305"/>
    </row>
    <row r="91" spans="1:13" ht="72.5" x14ac:dyDescent="0.35">
      <c r="A91" s="20">
        <v>80</v>
      </c>
      <c r="B91" s="55" t="s">
        <v>74</v>
      </c>
      <c r="C91" s="32" t="s">
        <v>7951</v>
      </c>
      <c r="D91" s="34" t="s">
        <v>7952</v>
      </c>
      <c r="E91" s="41" t="s">
        <v>51</v>
      </c>
      <c r="F91" s="16" t="s">
        <v>7953</v>
      </c>
      <c r="G91" s="16" t="s">
        <v>7954</v>
      </c>
      <c r="H91" s="16" t="s">
        <v>7955</v>
      </c>
      <c r="I91" s="16" t="s">
        <v>7956</v>
      </c>
      <c r="J91" s="16" t="s">
        <v>7957</v>
      </c>
      <c r="K91" s="20"/>
      <c r="M91" s="305"/>
    </row>
    <row r="92" spans="1:13" ht="14.9" customHeight="1" x14ac:dyDescent="0.35">
      <c r="A92" s="20">
        <v>81</v>
      </c>
      <c r="B92" s="55" t="s">
        <v>25</v>
      </c>
      <c r="C92" s="32" t="s">
        <v>7958</v>
      </c>
      <c r="D92" s="34" t="s">
        <v>7959</v>
      </c>
      <c r="E92" s="41" t="s">
        <v>51</v>
      </c>
      <c r="F92" s="16" t="s">
        <v>7960</v>
      </c>
      <c r="G92" s="16"/>
      <c r="H92" s="16"/>
      <c r="I92" s="16"/>
      <c r="J92" s="16"/>
      <c r="K92" s="20"/>
      <c r="M92" s="305" t="s">
        <v>7961</v>
      </c>
    </row>
    <row r="93" spans="1:13" ht="14.9" customHeight="1" x14ac:dyDescent="0.35">
      <c r="A93" s="20">
        <v>82</v>
      </c>
      <c r="B93" s="55" t="s">
        <v>25</v>
      </c>
      <c r="C93" s="32" t="s">
        <v>7962</v>
      </c>
      <c r="D93" s="34" t="s">
        <v>7959</v>
      </c>
      <c r="E93" s="41" t="s">
        <v>51</v>
      </c>
      <c r="F93" s="16" t="s">
        <v>7960</v>
      </c>
      <c r="G93" s="16"/>
      <c r="H93" s="16"/>
      <c r="I93" s="16"/>
      <c r="J93" s="16"/>
      <c r="K93" s="20"/>
      <c r="M93" s="305" t="s">
        <v>7301</v>
      </c>
    </row>
    <row r="94" spans="1:13" ht="14.9" customHeight="1" x14ac:dyDescent="0.35">
      <c r="A94" s="20">
        <v>83</v>
      </c>
      <c r="B94" s="55" t="s">
        <v>25</v>
      </c>
      <c r="C94" s="32" t="s">
        <v>377</v>
      </c>
      <c r="D94" s="34" t="s">
        <v>7963</v>
      </c>
      <c r="E94" s="41" t="s">
        <v>51</v>
      </c>
      <c r="F94" s="16" t="s">
        <v>7960</v>
      </c>
      <c r="G94" s="16"/>
      <c r="H94" s="16"/>
      <c r="I94" s="16"/>
      <c r="J94" s="16"/>
      <c r="K94" s="20"/>
      <c r="M94" s="305" t="s">
        <v>7301</v>
      </c>
    </row>
    <row r="95" spans="1:13" x14ac:dyDescent="0.35">
      <c r="A95" s="20">
        <v>84</v>
      </c>
      <c r="B95" s="311" t="s">
        <v>24</v>
      </c>
      <c r="C95" s="32" t="s">
        <v>7964</v>
      </c>
      <c r="D95" s="34" t="s">
        <v>7959</v>
      </c>
      <c r="E95" s="41" t="s">
        <v>51</v>
      </c>
      <c r="F95" s="16" t="s">
        <v>7960</v>
      </c>
      <c r="G95" s="16"/>
      <c r="H95" s="16"/>
      <c r="I95" s="16"/>
      <c r="J95" s="16"/>
      <c r="K95" s="20"/>
      <c r="M95" s="305"/>
    </row>
    <row r="96" spans="1:13" x14ac:dyDescent="0.35">
      <c r="A96" s="20">
        <v>85</v>
      </c>
      <c r="B96" s="311" t="s">
        <v>7459</v>
      </c>
      <c r="C96" s="32" t="s">
        <v>5506</v>
      </c>
      <c r="D96" s="34" t="s">
        <v>7959</v>
      </c>
      <c r="E96" s="41" t="s">
        <v>51</v>
      </c>
      <c r="F96" s="16" t="s">
        <v>7960</v>
      </c>
      <c r="G96" s="16"/>
      <c r="H96" s="16"/>
      <c r="I96" s="16"/>
      <c r="J96" s="16"/>
      <c r="K96" s="16"/>
      <c r="M96" s="305"/>
    </row>
    <row r="97" spans="1:13" x14ac:dyDescent="0.35">
      <c r="A97" s="20">
        <v>86</v>
      </c>
      <c r="B97" s="32" t="s">
        <v>7461</v>
      </c>
      <c r="C97" s="32" t="s">
        <v>756</v>
      </c>
      <c r="D97" s="34" t="s">
        <v>7959</v>
      </c>
      <c r="E97" s="41" t="s">
        <v>51</v>
      </c>
      <c r="F97" s="16" t="s">
        <v>7960</v>
      </c>
      <c r="G97" s="16"/>
      <c r="H97" s="16"/>
      <c r="I97" s="16"/>
      <c r="J97" s="16"/>
      <c r="K97" s="16"/>
      <c r="M97" s="305"/>
    </row>
    <row r="98" spans="1:13" ht="14.9" customHeight="1" x14ac:dyDescent="0.35">
      <c r="A98" s="20">
        <v>87</v>
      </c>
      <c r="B98" s="55" t="s">
        <v>14</v>
      </c>
      <c r="C98" s="32" t="s">
        <v>7965</v>
      </c>
      <c r="D98" s="15" t="s">
        <v>7966</v>
      </c>
      <c r="E98" s="39" t="s">
        <v>51</v>
      </c>
      <c r="F98" s="16" t="s">
        <v>7960</v>
      </c>
      <c r="G98" s="16"/>
      <c r="H98" s="16"/>
      <c r="I98" s="16"/>
      <c r="J98" s="16"/>
      <c r="K98" s="20"/>
      <c r="M98" s="305"/>
    </row>
    <row r="99" spans="1:13" ht="14.9" customHeight="1" x14ac:dyDescent="0.35">
      <c r="A99" s="20">
        <v>88</v>
      </c>
      <c r="B99" s="55" t="s">
        <v>14</v>
      </c>
      <c r="C99" s="32" t="s">
        <v>7967</v>
      </c>
      <c r="D99" s="34" t="s">
        <v>1224</v>
      </c>
      <c r="E99" s="41" t="s">
        <v>51</v>
      </c>
      <c r="F99" s="16" t="s">
        <v>7960</v>
      </c>
      <c r="G99" s="16"/>
      <c r="H99" s="16"/>
      <c r="I99" s="16"/>
      <c r="J99" s="16"/>
      <c r="K99" s="20"/>
      <c r="M99" s="305"/>
    </row>
    <row r="100" spans="1:13" ht="14.9" customHeight="1" x14ac:dyDescent="0.35">
      <c r="A100" s="20">
        <v>89</v>
      </c>
      <c r="B100" s="55" t="s">
        <v>14</v>
      </c>
      <c r="C100" s="32" t="s">
        <v>7383</v>
      </c>
      <c r="D100" s="34" t="s">
        <v>1224</v>
      </c>
      <c r="E100" s="41" t="s">
        <v>51</v>
      </c>
      <c r="F100" s="16" t="s">
        <v>7960</v>
      </c>
      <c r="G100" s="16" t="s">
        <v>7968</v>
      </c>
      <c r="H100" s="16"/>
      <c r="I100" s="16"/>
      <c r="J100" s="16"/>
      <c r="K100" s="20"/>
      <c r="M100" s="305"/>
    </row>
    <row r="101" spans="1:13" ht="14.9" customHeight="1" x14ac:dyDescent="0.35">
      <c r="A101" s="20">
        <v>90</v>
      </c>
      <c r="B101" s="55" t="s">
        <v>60</v>
      </c>
      <c r="C101" s="32" t="s">
        <v>7969</v>
      </c>
      <c r="D101" s="34" t="s">
        <v>18</v>
      </c>
      <c r="E101" s="41" t="s">
        <v>51</v>
      </c>
      <c r="F101" s="16" t="s">
        <v>7960</v>
      </c>
      <c r="G101" s="16"/>
      <c r="H101" s="16"/>
      <c r="I101" s="16"/>
      <c r="J101" s="16"/>
      <c r="K101" s="20"/>
      <c r="M101" s="305"/>
    </row>
    <row r="102" spans="1:13" ht="14.9" customHeight="1" x14ac:dyDescent="0.35">
      <c r="A102" s="20">
        <v>91</v>
      </c>
      <c r="B102" s="55" t="s">
        <v>60</v>
      </c>
      <c r="C102" s="32" t="s">
        <v>7970</v>
      </c>
      <c r="D102" s="34" t="s">
        <v>7971</v>
      </c>
      <c r="E102" s="41" t="s">
        <v>51</v>
      </c>
      <c r="F102" s="16" t="s">
        <v>7960</v>
      </c>
      <c r="G102" s="16"/>
      <c r="H102" s="16"/>
      <c r="I102" s="16"/>
      <c r="J102" s="16"/>
      <c r="K102" s="20"/>
      <c r="M102" s="305"/>
    </row>
    <row r="103" spans="1:13" ht="14.9" customHeight="1" x14ac:dyDescent="0.35">
      <c r="A103" s="20">
        <v>92</v>
      </c>
      <c r="B103" s="55" t="s">
        <v>60</v>
      </c>
      <c r="C103" s="32" t="s">
        <v>7972</v>
      </c>
      <c r="D103" s="34" t="s">
        <v>7972</v>
      </c>
      <c r="E103" s="41" t="s">
        <v>51</v>
      </c>
      <c r="F103" s="16" t="s">
        <v>7960</v>
      </c>
      <c r="G103" s="16"/>
      <c r="H103" s="16"/>
      <c r="I103" s="16"/>
      <c r="J103" s="16"/>
      <c r="K103" s="20"/>
      <c r="M103" s="305"/>
    </row>
    <row r="104" spans="1:13" ht="14.9" customHeight="1" x14ac:dyDescent="0.35">
      <c r="A104" s="20">
        <v>93</v>
      </c>
      <c r="B104" s="55" t="s">
        <v>30</v>
      </c>
      <c r="C104" s="32" t="s">
        <v>43</v>
      </c>
      <c r="D104" s="34" t="s">
        <v>7973</v>
      </c>
      <c r="E104" s="41" t="s">
        <v>51</v>
      </c>
      <c r="F104" s="16"/>
      <c r="G104" s="16"/>
      <c r="H104" s="16"/>
      <c r="I104" s="16"/>
      <c r="J104" s="16"/>
      <c r="K104" s="20"/>
      <c r="M104" s="305"/>
    </row>
    <row r="105" spans="1:13" ht="14.9" customHeight="1" x14ac:dyDescent="0.35">
      <c r="A105" s="20">
        <v>94</v>
      </c>
      <c r="B105" s="55" t="s">
        <v>30</v>
      </c>
      <c r="C105" s="32" t="s">
        <v>13</v>
      </c>
      <c r="D105" s="34" t="s">
        <v>7974</v>
      </c>
      <c r="E105" s="41" t="s">
        <v>51</v>
      </c>
      <c r="F105" s="16" t="s">
        <v>7960</v>
      </c>
      <c r="G105" s="16"/>
      <c r="H105" s="16"/>
      <c r="I105" s="16"/>
      <c r="J105" s="16"/>
      <c r="K105" s="20"/>
      <c r="M105" s="305"/>
    </row>
    <row r="106" spans="1:13" ht="58" x14ac:dyDescent="0.35">
      <c r="A106" s="20">
        <v>95</v>
      </c>
      <c r="B106" s="55" t="s">
        <v>30</v>
      </c>
      <c r="C106" s="32" t="s">
        <v>7975</v>
      </c>
      <c r="D106" s="34" t="s">
        <v>7976</v>
      </c>
      <c r="E106" s="34" t="s">
        <v>46</v>
      </c>
      <c r="F106" s="20"/>
      <c r="G106" s="20"/>
      <c r="H106" s="20"/>
      <c r="I106" s="20"/>
      <c r="J106" s="20"/>
      <c r="K106" s="36" t="s">
        <v>7977</v>
      </c>
      <c r="L106" s="20" t="s">
        <v>369</v>
      </c>
      <c r="M106" s="20"/>
    </row>
    <row r="107" spans="1:13" ht="14.9" customHeight="1" x14ac:dyDescent="0.35">
      <c r="A107" s="20">
        <v>96</v>
      </c>
      <c r="B107" s="55" t="s">
        <v>30</v>
      </c>
      <c r="C107" s="32" t="s">
        <v>7978</v>
      </c>
      <c r="D107" s="36"/>
      <c r="E107" s="40" t="s">
        <v>6233</v>
      </c>
      <c r="F107" s="16"/>
      <c r="G107" s="20"/>
      <c r="H107" s="20"/>
      <c r="I107" s="20" t="s">
        <v>7979</v>
      </c>
      <c r="J107" s="20" t="s">
        <v>7980</v>
      </c>
      <c r="K107" s="20" t="s">
        <v>7981</v>
      </c>
      <c r="M107" s="305" t="s">
        <v>7982</v>
      </c>
    </row>
    <row r="125" spans="6:11" x14ac:dyDescent="0.35">
      <c r="F125" s="9">
        <f>SUM(G125:K125)</f>
        <v>199</v>
      </c>
      <c r="G125" s="9">
        <v>15</v>
      </c>
      <c r="H125" s="9">
        <v>18</v>
      </c>
      <c r="I125" s="9">
        <v>25</v>
      </c>
      <c r="J125" s="9">
        <v>125</v>
      </c>
      <c r="K125" s="9">
        <v>16</v>
      </c>
    </row>
  </sheetData>
  <mergeCells count="1">
    <mergeCell ref="A1:K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E02B0F6-DA0C-4DAC-BC2C-59D9418F393B}">
          <x14:formula1>
            <xm:f>'Data Val'!$C$2:$C$7</xm:f>
          </x14:formula1>
          <xm:sqref>E1:E1048576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0005C-187A-46D6-8469-0C4C09CD8471}">
  <dimension ref="A1:G97"/>
  <sheetViews>
    <sheetView workbookViewId="0">
      <selection activeCell="D11" sqref="D11"/>
    </sheetView>
  </sheetViews>
  <sheetFormatPr defaultColWidth="8.81640625" defaultRowHeight="14.5" x14ac:dyDescent="0.35"/>
  <cols>
    <col min="1" max="1" width="12.81640625" bestFit="1" customWidth="1"/>
    <col min="2" max="2" width="15.453125" customWidth="1"/>
    <col min="3" max="3" width="11.81640625" customWidth="1"/>
    <col min="4" max="4" width="27.1796875" bestFit="1" customWidth="1"/>
    <col min="7" max="7" width="18.453125" customWidth="1"/>
  </cols>
  <sheetData>
    <row r="1" spans="1:7" ht="16" x14ac:dyDescent="0.35">
      <c r="A1" s="29" t="s">
        <v>58</v>
      </c>
      <c r="C1" t="s">
        <v>7983</v>
      </c>
      <c r="G1" s="1" t="s">
        <v>7984</v>
      </c>
    </row>
    <row r="2" spans="1:7" ht="16" x14ac:dyDescent="0.35">
      <c r="A2" s="28" t="s">
        <v>63</v>
      </c>
      <c r="G2" s="6" t="s">
        <v>65</v>
      </c>
    </row>
    <row r="3" spans="1:7" ht="16" x14ac:dyDescent="0.35">
      <c r="A3" s="28" t="s">
        <v>7299</v>
      </c>
      <c r="C3" t="s">
        <v>51</v>
      </c>
      <c r="D3" t="s">
        <v>51</v>
      </c>
      <c r="G3" s="6" t="s">
        <v>7985</v>
      </c>
    </row>
    <row r="4" spans="1:7" ht="16" x14ac:dyDescent="0.35">
      <c r="A4" s="28" t="s">
        <v>61</v>
      </c>
      <c r="C4" t="s">
        <v>46</v>
      </c>
      <c r="D4" t="s">
        <v>7986</v>
      </c>
      <c r="G4" s="6" t="s">
        <v>30</v>
      </c>
    </row>
    <row r="5" spans="1:7" ht="16" x14ac:dyDescent="0.35">
      <c r="A5" s="29" t="s">
        <v>74</v>
      </c>
      <c r="D5" t="s">
        <v>7482</v>
      </c>
      <c r="G5" s="6" t="s">
        <v>24</v>
      </c>
    </row>
    <row r="6" spans="1:7" ht="16" x14ac:dyDescent="0.35">
      <c r="A6" s="28" t="s">
        <v>25</v>
      </c>
      <c r="D6" t="s">
        <v>7987</v>
      </c>
      <c r="G6" s="6" t="s">
        <v>61</v>
      </c>
    </row>
    <row r="7" spans="1:7" ht="16" x14ac:dyDescent="0.4">
      <c r="A7" s="30" t="s">
        <v>24</v>
      </c>
      <c r="G7" s="6" t="s">
        <v>26</v>
      </c>
    </row>
    <row r="8" spans="1:7" ht="16" x14ac:dyDescent="0.4">
      <c r="A8" s="30" t="s">
        <v>7459</v>
      </c>
      <c r="G8" s="31" t="s">
        <v>25</v>
      </c>
    </row>
    <row r="9" spans="1:7" ht="16" x14ac:dyDescent="0.35">
      <c r="A9" s="28" t="s">
        <v>7461</v>
      </c>
      <c r="G9" s="6" t="s">
        <v>62</v>
      </c>
    </row>
    <row r="10" spans="1:7" ht="14.9" customHeight="1" x14ac:dyDescent="0.35">
      <c r="A10" s="28" t="s">
        <v>14</v>
      </c>
      <c r="G10" s="6" t="s">
        <v>63</v>
      </c>
    </row>
    <row r="11" spans="1:7" ht="14.9" customHeight="1" x14ac:dyDescent="0.35">
      <c r="A11" s="28" t="s">
        <v>60</v>
      </c>
      <c r="G11" s="1" t="s">
        <v>1398</v>
      </c>
    </row>
    <row r="12" spans="1:7" ht="14.9" customHeight="1" x14ac:dyDescent="0.35">
      <c r="A12" s="28" t="s">
        <v>30</v>
      </c>
      <c r="G12" s="1" t="s">
        <v>14</v>
      </c>
    </row>
    <row r="13" spans="1:7" ht="14.9" customHeight="1" x14ac:dyDescent="0.35">
      <c r="A13" s="28" t="s">
        <v>64</v>
      </c>
      <c r="G13" s="3" t="s">
        <v>7988</v>
      </c>
    </row>
    <row r="14" spans="1:7" ht="14.9" customHeight="1" x14ac:dyDescent="0.35">
      <c r="G14" s="7" t="s">
        <v>7989</v>
      </c>
    </row>
    <row r="15" spans="1:7" ht="14.9" customHeight="1" x14ac:dyDescent="0.35">
      <c r="G15" s="4" t="s">
        <v>7990</v>
      </c>
    </row>
    <row r="16" spans="1:7" ht="14.9" customHeight="1" x14ac:dyDescent="0.35">
      <c r="G16" s="1" t="s">
        <v>1955</v>
      </c>
    </row>
    <row r="17" ht="14.9" customHeight="1" x14ac:dyDescent="0.35"/>
    <row r="18" ht="14.9" customHeight="1" x14ac:dyDescent="0.35"/>
    <row r="19" ht="14.9" customHeight="1" x14ac:dyDescent="0.35"/>
    <row r="20" ht="14.9" customHeight="1" x14ac:dyDescent="0.35"/>
    <row r="21" ht="14.9" customHeight="1" x14ac:dyDescent="0.35"/>
    <row r="22" ht="14.9" customHeight="1" x14ac:dyDescent="0.35"/>
    <row r="23" ht="14.9" customHeight="1" x14ac:dyDescent="0.35"/>
    <row r="24" ht="14.9" customHeight="1" x14ac:dyDescent="0.35"/>
    <row r="25" ht="14.9" customHeight="1" x14ac:dyDescent="0.35"/>
    <row r="26" ht="14.9" customHeight="1" x14ac:dyDescent="0.35"/>
    <row r="27" ht="14.9" customHeight="1" x14ac:dyDescent="0.35"/>
    <row r="28" ht="14.9" customHeight="1" x14ac:dyDescent="0.35"/>
    <row r="29" ht="14.9" customHeight="1" x14ac:dyDescent="0.35"/>
    <row r="30" ht="14.9" customHeight="1" x14ac:dyDescent="0.35"/>
    <row r="31" ht="14.9" customHeight="1" x14ac:dyDescent="0.35"/>
    <row r="32" ht="14.9" customHeight="1" x14ac:dyDescent="0.35"/>
    <row r="33" ht="14.9" customHeight="1" x14ac:dyDescent="0.35"/>
    <row r="34" ht="14.9" customHeight="1" x14ac:dyDescent="0.35"/>
    <row r="35" ht="14.9" customHeight="1" x14ac:dyDescent="0.35"/>
    <row r="36" ht="14.9" customHeight="1" x14ac:dyDescent="0.35"/>
    <row r="37" ht="14.9" customHeight="1" x14ac:dyDescent="0.35"/>
    <row r="38" ht="14.9" customHeight="1" x14ac:dyDescent="0.35"/>
    <row r="39" ht="14.9" customHeight="1" x14ac:dyDescent="0.35"/>
    <row r="40" ht="14.9" customHeight="1" x14ac:dyDescent="0.35"/>
    <row r="41" ht="14.9" customHeight="1" x14ac:dyDescent="0.35"/>
    <row r="42" ht="14.9" customHeight="1" x14ac:dyDescent="0.35"/>
    <row r="43" ht="14.9" customHeight="1" x14ac:dyDescent="0.35"/>
    <row r="44" ht="14.9" customHeight="1" x14ac:dyDescent="0.35"/>
    <row r="45" ht="14.9" customHeight="1" x14ac:dyDescent="0.35"/>
    <row r="46" ht="14.9" customHeight="1" x14ac:dyDescent="0.35"/>
    <row r="47" ht="14.9" customHeight="1" x14ac:dyDescent="0.35"/>
    <row r="48" ht="14.9" customHeight="1" x14ac:dyDescent="0.35"/>
    <row r="49" ht="14.9" customHeight="1" x14ac:dyDescent="0.35"/>
    <row r="50" ht="14.9" customHeight="1" x14ac:dyDescent="0.35"/>
    <row r="51" ht="14.9" customHeight="1" x14ac:dyDescent="0.35"/>
    <row r="52" ht="14.9" customHeight="1" x14ac:dyDescent="0.35"/>
    <row r="53" ht="14.9" customHeight="1" x14ac:dyDescent="0.35"/>
    <row r="54" ht="14.9" customHeight="1" x14ac:dyDescent="0.35"/>
    <row r="55" ht="14.9" customHeight="1" x14ac:dyDescent="0.35"/>
    <row r="56" ht="14.9" customHeight="1" x14ac:dyDescent="0.35"/>
    <row r="57" ht="14.9" customHeight="1" x14ac:dyDescent="0.35"/>
    <row r="58" ht="14.9" customHeight="1" x14ac:dyDescent="0.35"/>
    <row r="59" ht="14.9" customHeight="1" x14ac:dyDescent="0.35"/>
    <row r="60" ht="14.9" customHeight="1" x14ac:dyDescent="0.35"/>
    <row r="61" ht="14.9" customHeight="1" x14ac:dyDescent="0.35"/>
    <row r="62" ht="14.9" customHeight="1" x14ac:dyDescent="0.35"/>
    <row r="63" ht="14.9" customHeight="1" x14ac:dyDescent="0.35"/>
    <row r="64" ht="14.9" customHeight="1" x14ac:dyDescent="0.35"/>
    <row r="65" ht="14.9" customHeight="1" x14ac:dyDescent="0.35"/>
    <row r="66" ht="14.9" customHeight="1" x14ac:dyDescent="0.35"/>
    <row r="67" ht="14.9" customHeight="1" x14ac:dyDescent="0.35"/>
    <row r="68" ht="14.9" customHeight="1" x14ac:dyDescent="0.35"/>
    <row r="69" ht="14.9" customHeight="1" x14ac:dyDescent="0.35"/>
    <row r="70" ht="14.9" customHeight="1" x14ac:dyDescent="0.35"/>
    <row r="71" ht="14.9" customHeight="1" x14ac:dyDescent="0.35"/>
    <row r="72" ht="14.9" customHeight="1" x14ac:dyDescent="0.35"/>
    <row r="73" ht="14.9" customHeight="1" x14ac:dyDescent="0.35"/>
    <row r="74" ht="14.9" customHeight="1" x14ac:dyDescent="0.35"/>
    <row r="75" ht="14.9" customHeight="1" x14ac:dyDescent="0.35"/>
    <row r="76" ht="14.9" customHeight="1" x14ac:dyDescent="0.35"/>
    <row r="77" ht="14.9" customHeight="1" x14ac:dyDescent="0.35"/>
    <row r="78" ht="14.9" customHeight="1" x14ac:dyDescent="0.35"/>
    <row r="79" ht="14.9" customHeight="1" x14ac:dyDescent="0.35"/>
    <row r="80" ht="14.9" customHeight="1" x14ac:dyDescent="0.35"/>
    <row r="81" ht="14.9" customHeight="1" x14ac:dyDescent="0.35"/>
    <row r="82" ht="14.9" customHeight="1" x14ac:dyDescent="0.35"/>
    <row r="83" ht="14.9" customHeight="1" x14ac:dyDescent="0.35"/>
    <row r="84" ht="14.9" customHeight="1" x14ac:dyDescent="0.35"/>
    <row r="88" ht="14.9" customHeight="1" x14ac:dyDescent="0.35"/>
    <row r="89" ht="14.9" customHeight="1" x14ac:dyDescent="0.35"/>
    <row r="90" ht="14.9" customHeight="1" x14ac:dyDescent="0.35"/>
    <row r="91" ht="14.9" customHeight="1" x14ac:dyDescent="0.35"/>
    <row r="92" ht="14.9" customHeight="1" x14ac:dyDescent="0.35"/>
    <row r="93" ht="14.9" customHeight="1" x14ac:dyDescent="0.35"/>
    <row r="94" ht="14.9" customHeight="1" x14ac:dyDescent="0.35"/>
    <row r="95" ht="14.9" customHeight="1" x14ac:dyDescent="0.35"/>
    <row r="96" ht="14.9" customHeight="1" x14ac:dyDescent="0.35"/>
    <row r="97" ht="14.9" customHeight="1" x14ac:dyDescent="0.3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8A364-4120-4E90-8BB1-6E2B2CC58D7C}">
  <dimension ref="A2:S42"/>
  <sheetViews>
    <sheetView topLeftCell="E7" workbookViewId="0">
      <selection activeCell="B13" sqref="B13"/>
    </sheetView>
  </sheetViews>
  <sheetFormatPr defaultColWidth="8.81640625" defaultRowHeight="14.5" x14ac:dyDescent="0.35"/>
  <cols>
    <col min="1" max="1" width="15.453125" bestFit="1" customWidth="1"/>
    <col min="2" max="2" width="14.81640625" bestFit="1" customWidth="1"/>
    <col min="3" max="3" width="19.453125" bestFit="1" customWidth="1"/>
    <col min="4" max="4" width="4.81640625" bestFit="1" customWidth="1"/>
    <col min="5" max="5" width="11.453125" bestFit="1" customWidth="1"/>
    <col min="6" max="6" width="4.453125" bestFit="1" customWidth="1"/>
    <col min="7" max="7" width="10.453125" bestFit="1" customWidth="1"/>
    <col min="8" max="8" width="7.81640625" bestFit="1" customWidth="1"/>
    <col min="9" max="9" width="10.1796875" customWidth="1"/>
    <col min="10" max="10" width="10.1796875" bestFit="1" customWidth="1"/>
    <col min="11" max="11" width="10.453125" bestFit="1" customWidth="1"/>
    <col min="12" max="15" width="10.1796875" bestFit="1" customWidth="1"/>
    <col min="16" max="16" width="12.453125" bestFit="1" customWidth="1"/>
    <col min="17" max="17" width="10.453125" bestFit="1" customWidth="1"/>
    <col min="18" max="18" width="19.453125" bestFit="1" customWidth="1"/>
    <col min="19" max="19" width="10.453125" bestFit="1" customWidth="1"/>
    <col min="20" max="20" width="6.81640625" bestFit="1" customWidth="1"/>
    <col min="21" max="21" width="10.453125" bestFit="1" customWidth="1"/>
  </cols>
  <sheetData>
    <row r="2" spans="1:19" x14ac:dyDescent="0.35">
      <c r="I2" s="652" t="s">
        <v>7991</v>
      </c>
      <c r="J2" s="652"/>
      <c r="K2" s="652"/>
      <c r="L2" s="652"/>
      <c r="M2" s="652"/>
      <c r="N2" s="652"/>
      <c r="O2" s="652"/>
      <c r="P2" s="652"/>
      <c r="Q2" s="652"/>
      <c r="R2" s="652"/>
      <c r="S2" s="652"/>
    </row>
    <row r="3" spans="1:19" x14ac:dyDescent="0.35">
      <c r="A3" s="57"/>
      <c r="I3" s="58"/>
      <c r="J3" s="58" t="s">
        <v>7992</v>
      </c>
      <c r="K3" s="63" t="s">
        <v>7993</v>
      </c>
      <c r="L3" s="58" t="s">
        <v>7994</v>
      </c>
      <c r="M3" s="63" t="s">
        <v>7995</v>
      </c>
      <c r="N3" s="58" t="s">
        <v>7996</v>
      </c>
      <c r="O3" s="63" t="s">
        <v>7997</v>
      </c>
      <c r="P3" s="58" t="s">
        <v>7998</v>
      </c>
      <c r="Q3" s="63" t="s">
        <v>7999</v>
      </c>
      <c r="R3" s="58" t="s">
        <v>8000</v>
      </c>
      <c r="S3" s="63" t="s">
        <v>8001</v>
      </c>
    </row>
    <row r="4" spans="1:19" ht="59.25" customHeight="1" x14ac:dyDescent="0.35">
      <c r="A4" s="88" t="s">
        <v>8002</v>
      </c>
      <c r="B4" s="259"/>
      <c r="C4" s="259"/>
      <c r="D4" s="259"/>
      <c r="I4" s="86" t="s">
        <v>8003</v>
      </c>
      <c r="J4" s="54" t="e">
        <f>'472-Points'!N1</f>
        <v>#REF!</v>
      </c>
      <c r="K4" s="64" t="e">
        <f>J4</f>
        <v>#REF!</v>
      </c>
      <c r="L4" s="54" t="e">
        <f>'472-Points'!O1</f>
        <v>#REF!</v>
      </c>
      <c r="M4" s="64" t="e">
        <f>L4</f>
        <v>#REF!</v>
      </c>
      <c r="N4" s="54" t="e">
        <f>'472-Points'!P1</f>
        <v>#REF!</v>
      </c>
      <c r="O4" s="64" t="e">
        <f>N4</f>
        <v>#REF!</v>
      </c>
      <c r="P4" s="54" t="e">
        <f>'472-Points'!Q1</f>
        <v>#REF!</v>
      </c>
      <c r="Q4" s="64" t="e">
        <f>P4</f>
        <v>#REF!</v>
      </c>
      <c r="R4" s="54" t="e">
        <f>'472-Points'!R1</f>
        <v>#REF!</v>
      </c>
      <c r="S4" s="64" t="e">
        <f>R4</f>
        <v>#REF!</v>
      </c>
    </row>
    <row r="5" spans="1:19" x14ac:dyDescent="0.35">
      <c r="A5" s="52" t="s">
        <v>8004</v>
      </c>
      <c r="B5" s="44"/>
      <c r="C5" s="44"/>
      <c r="D5" s="44"/>
      <c r="I5" s="76" t="e">
        <f>GETPIVOTDATA("Status",$B$4,"Domain","A&amp;O Solution","Status","WIP ")</f>
        <v>#REF!</v>
      </c>
      <c r="J5" s="12">
        <f>SUMIF('472-Points'!C:C,SUM!B6,'472-Points'!N:N)</f>
        <v>0</v>
      </c>
      <c r="K5" s="12"/>
      <c r="L5" s="12">
        <f>SUMIF('472-Points'!C:C,SUM!B6,'472-Points'!O:O)</f>
        <v>0</v>
      </c>
      <c r="M5" s="12"/>
      <c r="N5" s="12">
        <f>SUMIF('472-Points'!C:C,SUM!B6,'472-Points'!P:P)</f>
        <v>0</v>
      </c>
      <c r="O5" s="12"/>
      <c r="P5" s="12">
        <f>SUMIF('472-Points'!C:C,SUM!B6,'472-Points'!Q:Q)</f>
        <v>0</v>
      </c>
      <c r="Q5" s="12"/>
      <c r="R5" s="12">
        <f>SUMIF('472-Points'!C:C,SUM!B6,'472-Points'!R:R)</f>
        <v>0</v>
      </c>
      <c r="S5" s="12"/>
    </row>
    <row r="6" spans="1:19" x14ac:dyDescent="0.35">
      <c r="A6" s="52" t="s">
        <v>3720</v>
      </c>
      <c r="B6" s="44"/>
      <c r="C6" s="44"/>
      <c r="D6" s="44"/>
      <c r="I6" s="76" t="e">
        <f>GETPIVOTDATA("Status",$B$4,"Domain","BSS ","Status","WIP ")</f>
        <v>#REF!</v>
      </c>
      <c r="J6" s="12">
        <f>SUMIF('472-Points'!C:C,SUM!B7,'472-Points'!N:N)</f>
        <v>0</v>
      </c>
      <c r="K6" s="12"/>
      <c r="L6" s="12">
        <f>SUMIF('472-Points'!C:C,SUM!B7,'472-Points'!O:O)</f>
        <v>0</v>
      </c>
      <c r="M6" s="12"/>
      <c r="N6" s="12">
        <f>SUMIF('472-Points'!C:C,SUM!B7,'472-Points'!P:P)</f>
        <v>0</v>
      </c>
      <c r="O6" s="12"/>
      <c r="P6" s="12">
        <f>SUMIF('472-Points'!C:C,SUM!B7,'472-Points'!Q:Q)</f>
        <v>0</v>
      </c>
      <c r="Q6" s="12"/>
      <c r="R6" s="12">
        <f>SUMIF('472-Points'!C:C,SUM!B7,'472-Points'!R:R)</f>
        <v>0</v>
      </c>
      <c r="S6" s="12"/>
    </row>
    <row r="7" spans="1:19" x14ac:dyDescent="0.35">
      <c r="A7" s="52" t="s">
        <v>8005</v>
      </c>
      <c r="B7" s="44"/>
      <c r="C7" s="44"/>
      <c r="D7" s="44"/>
      <c r="I7" s="76" t="e">
        <f>GETPIVOTDATA("Status",$B$4,"Domain","DC-IT","Status","WIP ")</f>
        <v>#REF!</v>
      </c>
      <c r="J7" s="12">
        <f>SUMIF('472-Points'!C:C,SUM!B8,'472-Points'!N:N)</f>
        <v>0</v>
      </c>
      <c r="K7" s="12"/>
      <c r="L7" s="12">
        <f>SUMIF('472-Points'!C:C,SUM!B8,'472-Points'!O:O)</f>
        <v>0</v>
      </c>
      <c r="M7" s="12"/>
      <c r="N7" s="12">
        <f>SUMIF('472-Points'!C:C,SUM!B8,'472-Points'!P:P)</f>
        <v>0</v>
      </c>
      <c r="O7" s="12"/>
      <c r="P7" s="12">
        <f>SUMIF('472-Points'!C:C,SUM!B8,'472-Points'!Q:Q)</f>
        <v>0</v>
      </c>
      <c r="Q7" s="12"/>
      <c r="R7" s="12">
        <f>SUMIF('472-Points'!C:C,SUM!B8,'472-Points'!R:R)</f>
        <v>0</v>
      </c>
      <c r="S7" s="12"/>
    </row>
    <row r="8" spans="1:19" x14ac:dyDescent="0.35">
      <c r="A8" s="52" t="s">
        <v>8005</v>
      </c>
      <c r="B8" s="44"/>
      <c r="C8" s="44"/>
      <c r="D8" s="44"/>
      <c r="I8" s="76" t="e">
        <f>GETPIVOTDATA("Status",$B$4,"Domain","DR","Status","WIP ")</f>
        <v>#REF!</v>
      </c>
      <c r="J8" s="12">
        <f>SUMIF('472-Points'!C:C,SUM!B9,'472-Points'!N:N)</f>
        <v>0</v>
      </c>
      <c r="K8" s="12"/>
      <c r="L8" s="12">
        <f>SUMIF('472-Points'!C:C,SUM!B9,'472-Points'!O:O)</f>
        <v>0</v>
      </c>
      <c r="M8" s="12"/>
      <c r="N8" s="12">
        <f>SUMIF('472-Points'!C:C,SUM!B9,'472-Points'!P:P)</f>
        <v>0</v>
      </c>
      <c r="O8" s="12"/>
      <c r="P8" s="12">
        <f>SUMIF('472-Points'!C:C,SUM!B9,'472-Points'!Q:Q)</f>
        <v>0</v>
      </c>
      <c r="Q8" s="12"/>
      <c r="R8" s="12">
        <f>SUMIF('472-Points'!C:C,SUM!B9,'472-Points'!R:R)</f>
        <v>0</v>
      </c>
      <c r="S8" s="12"/>
    </row>
    <row r="9" spans="1:19" x14ac:dyDescent="0.35">
      <c r="A9" s="52" t="s">
        <v>8006</v>
      </c>
      <c r="B9" s="44"/>
      <c r="C9" s="44"/>
      <c r="D9" s="44"/>
      <c r="I9" s="76" t="e">
        <f>GETPIVOTDATA("Status",$B$4,"Domain","DWDM","Status","WIP ")</f>
        <v>#REF!</v>
      </c>
      <c r="J9" s="12">
        <f>SUMIF('472-Points'!C:C,SUM!B10,'472-Points'!N:N)</f>
        <v>0</v>
      </c>
      <c r="K9" s="12"/>
      <c r="L9" s="12">
        <f>SUMIF('472-Points'!C:C,SUM!B10,'472-Points'!O:O)</f>
        <v>0</v>
      </c>
      <c r="M9" s="12"/>
      <c r="N9" s="12">
        <f>SUMIF('472-Points'!C:C,SUM!B10,'472-Points'!P:P)</f>
        <v>0</v>
      </c>
      <c r="O9" s="12"/>
      <c r="P9" s="12">
        <f>SUMIF('472-Points'!C:C,SUM!B10,'472-Points'!Q:Q)</f>
        <v>0</v>
      </c>
      <c r="Q9" s="12"/>
      <c r="R9" s="12">
        <f>SUMIF('472-Points'!C:C,SUM!B10,'472-Points'!R:R)</f>
        <v>0</v>
      </c>
      <c r="S9" s="12"/>
    </row>
    <row r="10" spans="1:19" x14ac:dyDescent="0.35">
      <c r="A10" s="52" t="s">
        <v>7302</v>
      </c>
      <c r="B10" s="44"/>
      <c r="C10" s="44"/>
      <c r="D10" s="44"/>
      <c r="I10" s="76" t="e">
        <f>GETPIVOTDATA("Status",$B$4,"Domain","GIS","Status","WIP ")</f>
        <v>#REF!</v>
      </c>
      <c r="J10" s="12">
        <f>SUMIF('472-Points'!C:C,SUM!B11,'472-Points'!N:N)</f>
        <v>0</v>
      </c>
      <c r="K10" s="12"/>
      <c r="L10" s="12">
        <f>SUMIF('472-Points'!C:C,SUM!B11,'472-Points'!O:O)</f>
        <v>0</v>
      </c>
      <c r="M10" s="12"/>
      <c r="N10" s="12">
        <f>SUMIF('472-Points'!C:C,SUM!B11,'472-Points'!P:P)</f>
        <v>0</v>
      </c>
      <c r="O10" s="12"/>
      <c r="P10" s="12">
        <f>SUMIF('472-Points'!C:C,SUM!B11,'472-Points'!Q:Q)</f>
        <v>0</v>
      </c>
      <c r="Q10" s="12"/>
      <c r="R10" s="12">
        <f>SUMIF('472-Points'!C:C,SUM!B11,'472-Points'!R:R)</f>
        <v>0</v>
      </c>
      <c r="S10" s="12"/>
    </row>
    <row r="11" spans="1:19" x14ac:dyDescent="0.35">
      <c r="A11" s="52" t="s">
        <v>8007</v>
      </c>
      <c r="B11" s="44"/>
      <c r="C11" s="44"/>
      <c r="D11" s="44"/>
      <c r="I11" s="76" t="e">
        <f>GETPIVOTDATA("Status",$B$4,"Domain","GPON-Nokia","Status","WIP ")</f>
        <v>#REF!</v>
      </c>
      <c r="J11" s="12">
        <f>SUMIF('472-Points'!C:C,SUM!B12,'472-Points'!N:N)</f>
        <v>0</v>
      </c>
      <c r="K11" s="12"/>
      <c r="L11" s="12">
        <f>SUMIF('472-Points'!C:C,SUM!B12,'472-Points'!O:O)</f>
        <v>0</v>
      </c>
      <c r="M11" s="12"/>
      <c r="N11" s="12">
        <f>SUMIF('472-Points'!C:C,SUM!B12,'472-Points'!P:P)</f>
        <v>0</v>
      </c>
      <c r="O11" s="12"/>
      <c r="P11" s="12">
        <f>SUMIF('472-Points'!C:C,SUM!B12,'472-Points'!Q:Q)</f>
        <v>0</v>
      </c>
      <c r="Q11" s="12"/>
      <c r="R11" s="12">
        <f>SUMIF('472-Points'!C:C,SUM!B12,'472-Points'!R:R)</f>
        <v>0</v>
      </c>
      <c r="S11" s="12"/>
    </row>
    <row r="12" spans="1:19" x14ac:dyDescent="0.35">
      <c r="A12" s="52" t="s">
        <v>8007</v>
      </c>
      <c r="B12" s="44"/>
      <c r="C12" s="44"/>
      <c r="D12" s="44"/>
      <c r="I12" s="76" t="e">
        <f>GETPIVOTDATA("Status",$B$4,"Domain","GPON-Tejas","Status","WIP ")</f>
        <v>#REF!</v>
      </c>
      <c r="J12" s="12">
        <f>SUMIF('472-Points'!C:C,SUM!B13,'472-Points'!N:N)</f>
        <v>0</v>
      </c>
      <c r="K12" s="12"/>
      <c r="L12" s="12">
        <f>SUMIF('472-Points'!C:C,SUM!B13,'472-Points'!O:O)</f>
        <v>0</v>
      </c>
      <c r="M12" s="12"/>
      <c r="N12" s="12">
        <f>SUMIF('472-Points'!C:C,SUM!B13,'472-Points'!P:P)</f>
        <v>0</v>
      </c>
      <c r="O12" s="12"/>
      <c r="P12" s="12">
        <f>SUMIF('472-Points'!C:C,SUM!B13,'472-Points'!Q:Q)</f>
        <v>0</v>
      </c>
      <c r="Q12" s="12"/>
      <c r="R12" s="12">
        <f>SUMIF('472-Points'!C:C,SUM!B13,'472-Points'!R:R)</f>
        <v>0</v>
      </c>
      <c r="S12" s="12"/>
    </row>
    <row r="13" spans="1:19" x14ac:dyDescent="0.35">
      <c r="A13" s="52" t="s">
        <v>8008</v>
      </c>
      <c r="B13" s="44"/>
      <c r="C13" s="44"/>
      <c r="D13" s="44"/>
      <c r="I13" s="76" t="e">
        <f>GETPIVOTDATA("Status",$B$4,"Domain","IPMPLS","Status","WIP ")</f>
        <v>#REF!</v>
      </c>
      <c r="J13" s="12">
        <f>SUMIF('472-Points'!C:C,SUM!B14,'472-Points'!N:N)</f>
        <v>0</v>
      </c>
      <c r="K13" s="12"/>
      <c r="L13" s="12">
        <f>SUMIF('472-Points'!C:C,SUM!B14,'472-Points'!O:O)</f>
        <v>0</v>
      </c>
      <c r="M13" s="12"/>
      <c r="N13" s="12">
        <f>SUMIF('472-Points'!C:C,SUM!B14,'472-Points'!P:P)</f>
        <v>0</v>
      </c>
      <c r="O13" s="12"/>
      <c r="P13" s="12">
        <f>SUMIF('472-Points'!C:C,SUM!B14,'472-Points'!Q:Q)</f>
        <v>0</v>
      </c>
      <c r="Q13" s="12"/>
      <c r="R13" s="12">
        <f>SUMIF('472-Points'!C:C,SUM!B14,'472-Points'!R:R)</f>
        <v>0</v>
      </c>
      <c r="S13" s="12"/>
    </row>
    <row r="14" spans="1:19" x14ac:dyDescent="0.35">
      <c r="A14" s="52" t="s">
        <v>8009</v>
      </c>
      <c r="B14" s="44"/>
      <c r="C14" s="44"/>
      <c r="D14" s="44"/>
      <c r="I14" s="76" t="e">
        <f>GETPIVOTDATA("Status",$B$4,"Domain","OSS","Status","WIP ")</f>
        <v>#REF!</v>
      </c>
      <c r="J14" s="12">
        <f>SUMIF('472-Points'!C:C,SUM!B15,'472-Points'!N:N)</f>
        <v>0</v>
      </c>
      <c r="K14" s="12"/>
      <c r="L14" s="12">
        <f>SUMIF('472-Points'!C:C,SUM!B15,'472-Points'!O:O)</f>
        <v>0</v>
      </c>
      <c r="M14" s="12"/>
      <c r="N14" s="12">
        <f>SUMIF('472-Points'!C:C,SUM!B15,'472-Points'!P:P)</f>
        <v>0</v>
      </c>
      <c r="O14" s="12"/>
      <c r="P14" s="12">
        <f>SUMIF('472-Points'!C:C,SUM!B15,'472-Points'!Q:Q)</f>
        <v>0</v>
      </c>
      <c r="Q14" s="12"/>
      <c r="R14" s="12">
        <f>SUMIF('472-Points'!C:C,SUM!B15,'472-Points'!R:R)</f>
        <v>0</v>
      </c>
      <c r="S14" s="12"/>
    </row>
    <row r="15" spans="1:19" x14ac:dyDescent="0.35">
      <c r="A15" s="52" t="s">
        <v>8010</v>
      </c>
      <c r="B15" s="44"/>
      <c r="C15" s="44"/>
      <c r="D15" s="44"/>
      <c r="I15" s="76" t="e">
        <f>GETPIVOTDATA("Status",$B$4,"Domain","Security","Status","WIP ")</f>
        <v>#REF!</v>
      </c>
      <c r="J15" s="12">
        <f>SUMIF('472-Points'!C:C,SUM!B16,'472-Points'!N:N)</f>
        <v>0</v>
      </c>
      <c r="K15" s="12"/>
      <c r="L15" s="12">
        <f>SUMIF('472-Points'!C:C,SUM!B16,'472-Points'!O:O)</f>
        <v>0</v>
      </c>
      <c r="M15" s="12"/>
      <c r="N15" s="12">
        <f>SUMIF('472-Points'!C:C,SUM!B16,'472-Points'!P:P)</f>
        <v>0</v>
      </c>
      <c r="O15" s="12"/>
      <c r="P15" s="12">
        <f>SUMIF('472-Points'!C:C,SUM!B16,'472-Points'!Q:Q)</f>
        <v>0</v>
      </c>
      <c r="Q15" s="12"/>
      <c r="R15" s="12">
        <f>SUMIF('472-Points'!C:C,SUM!B16,'472-Points'!R:R)</f>
        <v>0</v>
      </c>
      <c r="S15" s="12"/>
    </row>
    <row r="16" spans="1:19" x14ac:dyDescent="0.35">
      <c r="A16" s="52" t="s">
        <v>1271</v>
      </c>
      <c r="B16" s="44"/>
      <c r="C16" s="44"/>
      <c r="D16" s="44"/>
      <c r="I16" s="76" t="e">
        <f>GETPIVOTDATA("Status",$B$4,"Domain","TNOC-Ops","Status","WIP ")</f>
        <v>#REF!</v>
      </c>
      <c r="J16" s="12">
        <f>SUMIF('472-Points'!C:C,SUM!B17,'472-Points'!N:N)</f>
        <v>0</v>
      </c>
      <c r="K16" s="12"/>
      <c r="L16" s="12">
        <f>SUMIF('472-Points'!C:C,SUM!B17,'472-Points'!O:O)</f>
        <v>0</v>
      </c>
      <c r="M16" s="12"/>
      <c r="N16" s="12">
        <f>SUMIF('472-Points'!C:C,SUM!B17,'472-Points'!P:P)</f>
        <v>0</v>
      </c>
      <c r="O16" s="12"/>
      <c r="P16" s="12">
        <f>SUMIF('472-Points'!C:C,SUM!B17,'472-Points'!Q:Q)</f>
        <v>0</v>
      </c>
      <c r="Q16" s="12"/>
      <c r="R16" s="12">
        <f>SUMIF('472-Points'!C:C,SUM!B17,'472-Points'!R:R)</f>
        <v>0</v>
      </c>
      <c r="S16" s="12"/>
    </row>
    <row r="17" spans="1:19" x14ac:dyDescent="0.35">
      <c r="A17" s="52"/>
      <c r="B17" s="44"/>
      <c r="C17" s="44"/>
      <c r="D17" s="44"/>
      <c r="I17" s="87" t="e">
        <f>SUM(I5:I16)</f>
        <v>#REF!</v>
      </c>
      <c r="J17" s="56">
        <f>SUM(J5:J16)</f>
        <v>0</v>
      </c>
      <c r="K17" s="12"/>
      <c r="L17" s="56">
        <f>SUM(L5:L16)</f>
        <v>0</v>
      </c>
      <c r="M17" s="12"/>
      <c r="N17" s="56">
        <f>SUM(N5:N16)</f>
        <v>0</v>
      </c>
      <c r="O17" s="12"/>
      <c r="P17" s="56">
        <f>SUM(P5:P16)</f>
        <v>0</v>
      </c>
      <c r="Q17" s="12"/>
      <c r="R17" s="56">
        <f>SUM(R5:R16)</f>
        <v>0</v>
      </c>
      <c r="S17" s="12"/>
    </row>
    <row r="18" spans="1:19" x14ac:dyDescent="0.35">
      <c r="B18" s="44"/>
      <c r="C18" s="44"/>
      <c r="D18" s="44"/>
    </row>
    <row r="19" spans="1:19" x14ac:dyDescent="0.35">
      <c r="B19" s="44"/>
      <c r="C19" s="44"/>
      <c r="D19" s="44"/>
    </row>
    <row r="20" spans="1:19" x14ac:dyDescent="0.35">
      <c r="B20" s="84"/>
      <c r="C20" s="84"/>
      <c r="D20" s="84"/>
      <c r="E20" s="84"/>
    </row>
    <row r="21" spans="1:19" x14ac:dyDescent="0.35">
      <c r="B21" s="85" t="s">
        <v>89</v>
      </c>
      <c r="C21" s="45" t="s">
        <v>8011</v>
      </c>
      <c r="G21" s="653" t="s">
        <v>8012</v>
      </c>
      <c r="H21" s="653"/>
      <c r="I21" s="74" t="s">
        <v>8013</v>
      </c>
      <c r="J21" s="74"/>
      <c r="K21" s="75" t="s">
        <v>334</v>
      </c>
      <c r="L21" s="75"/>
      <c r="M21" s="76" t="s">
        <v>5938</v>
      </c>
      <c r="N21" s="76"/>
      <c r="O21" s="654" t="s">
        <v>8014</v>
      </c>
      <c r="P21" s="655"/>
    </row>
    <row r="22" spans="1:19" ht="29" x14ac:dyDescent="0.35">
      <c r="A22" s="81" t="s">
        <v>8002</v>
      </c>
      <c r="B22" s="37" t="s">
        <v>7299</v>
      </c>
      <c r="C22" s="44">
        <v>13</v>
      </c>
      <c r="G22" s="65" t="s">
        <v>8015</v>
      </c>
      <c r="H22" s="65" t="s">
        <v>8016</v>
      </c>
      <c r="I22" s="66" t="s">
        <v>8015</v>
      </c>
      <c r="J22" s="66" t="s">
        <v>8016</v>
      </c>
      <c r="K22" s="68" t="s">
        <v>8015</v>
      </c>
      <c r="L22" s="68" t="s">
        <v>8016</v>
      </c>
      <c r="M22" s="70" t="s">
        <v>8015</v>
      </c>
      <c r="N22" s="70" t="s">
        <v>8016</v>
      </c>
      <c r="O22" s="72" t="s">
        <v>8015</v>
      </c>
      <c r="P22" s="72" t="s">
        <v>8016</v>
      </c>
    </row>
    <row r="23" spans="1:19" ht="14.9" customHeight="1" x14ac:dyDescent="0.35">
      <c r="A23" s="52" t="s">
        <v>8004</v>
      </c>
      <c r="B23" s="37" t="s">
        <v>58</v>
      </c>
      <c r="C23" s="44">
        <v>9</v>
      </c>
      <c r="G23" s="63"/>
      <c r="H23" s="63"/>
      <c r="I23" s="67"/>
      <c r="J23" s="67"/>
      <c r="K23" s="69"/>
      <c r="L23" s="69"/>
      <c r="M23" s="71"/>
      <c r="N23" s="71"/>
      <c r="O23" s="73"/>
      <c r="P23" s="73"/>
    </row>
    <row r="24" spans="1:19" x14ac:dyDescent="0.35">
      <c r="A24" s="52" t="s">
        <v>3720</v>
      </c>
      <c r="B24" s="37" t="s">
        <v>60</v>
      </c>
      <c r="C24" s="44">
        <v>3</v>
      </c>
      <c r="F24" s="82"/>
      <c r="G24" s="63"/>
      <c r="H24" s="63"/>
      <c r="I24" s="67"/>
      <c r="J24" s="67"/>
      <c r="K24" s="69"/>
      <c r="L24" s="69"/>
      <c r="M24" s="71"/>
      <c r="N24" s="71"/>
      <c r="O24" s="73"/>
      <c r="P24" s="73"/>
    </row>
    <row r="25" spans="1:19" x14ac:dyDescent="0.35">
      <c r="A25" s="52" t="s">
        <v>8005</v>
      </c>
      <c r="B25" s="37" t="s">
        <v>30</v>
      </c>
      <c r="C25" s="44">
        <v>3</v>
      </c>
      <c r="F25" s="82"/>
      <c r="G25" s="63"/>
      <c r="H25" s="63"/>
      <c r="I25" s="67"/>
      <c r="J25" s="67"/>
      <c r="K25" s="69"/>
      <c r="L25" s="69"/>
      <c r="M25" s="71"/>
      <c r="N25" s="71"/>
      <c r="O25" s="73"/>
      <c r="P25" s="73"/>
    </row>
    <row r="26" spans="1:19" x14ac:dyDescent="0.35">
      <c r="A26" s="52" t="s">
        <v>8005</v>
      </c>
      <c r="B26" s="37" t="s">
        <v>24</v>
      </c>
      <c r="C26" s="44">
        <v>1</v>
      </c>
      <c r="F26" s="82"/>
      <c r="G26" s="63"/>
      <c r="H26" s="63"/>
      <c r="I26" s="67"/>
      <c r="J26" s="67"/>
      <c r="K26" s="69"/>
      <c r="L26" s="69"/>
      <c r="M26" s="71"/>
      <c r="N26" s="71"/>
      <c r="O26" s="73"/>
      <c r="P26" s="73"/>
    </row>
    <row r="27" spans="1:19" x14ac:dyDescent="0.35">
      <c r="A27" s="52" t="s">
        <v>8006</v>
      </c>
      <c r="B27" s="37" t="s">
        <v>61</v>
      </c>
      <c r="C27" s="44">
        <v>19</v>
      </c>
      <c r="F27" s="82"/>
      <c r="G27" s="63"/>
      <c r="H27" s="63"/>
      <c r="I27" s="67"/>
      <c r="J27" s="67"/>
      <c r="K27" s="69"/>
      <c r="L27" s="69"/>
      <c r="M27" s="71"/>
      <c r="N27" s="71"/>
      <c r="O27" s="73"/>
      <c r="P27" s="73"/>
    </row>
    <row r="28" spans="1:19" ht="13.4" customHeight="1" x14ac:dyDescent="0.35">
      <c r="A28" s="52" t="s">
        <v>7302</v>
      </c>
      <c r="B28" s="37" t="s">
        <v>7461</v>
      </c>
      <c r="C28" s="44">
        <v>1</v>
      </c>
      <c r="F28" s="82" t="s">
        <v>8017</v>
      </c>
      <c r="G28" s="63"/>
      <c r="H28" s="63"/>
      <c r="I28" s="67"/>
      <c r="J28" s="67"/>
      <c r="K28" s="69"/>
      <c r="L28" s="69"/>
      <c r="M28" s="71"/>
      <c r="N28" s="71"/>
      <c r="O28" s="73"/>
      <c r="P28" s="73"/>
    </row>
    <row r="29" spans="1:19" ht="16.399999999999999" customHeight="1" x14ac:dyDescent="0.35">
      <c r="A29" s="52" t="s">
        <v>8007</v>
      </c>
      <c r="B29" s="37" t="s">
        <v>7459</v>
      </c>
      <c r="C29" s="44">
        <v>1</v>
      </c>
      <c r="F29" s="83"/>
      <c r="G29" s="63"/>
      <c r="H29" s="63"/>
      <c r="I29" s="67"/>
      <c r="J29" s="67"/>
      <c r="K29" s="69"/>
      <c r="L29" s="69"/>
      <c r="M29" s="71"/>
      <c r="N29" s="71"/>
      <c r="O29" s="73"/>
      <c r="P29" s="73"/>
    </row>
    <row r="30" spans="1:19" x14ac:dyDescent="0.35">
      <c r="A30" s="52" t="s">
        <v>8007</v>
      </c>
      <c r="B30" s="37" t="s">
        <v>25</v>
      </c>
      <c r="C30" s="44">
        <v>3</v>
      </c>
      <c r="F30" s="82"/>
      <c r="G30" s="63"/>
      <c r="H30" s="63"/>
      <c r="I30" s="67"/>
      <c r="J30" s="67"/>
      <c r="K30" s="69"/>
      <c r="L30" s="69"/>
      <c r="M30" s="71"/>
      <c r="N30" s="71"/>
      <c r="O30" s="73"/>
      <c r="P30" s="73"/>
    </row>
    <row r="31" spans="1:19" x14ac:dyDescent="0.35">
      <c r="A31" s="52" t="s">
        <v>8008</v>
      </c>
      <c r="B31" s="37" t="s">
        <v>63</v>
      </c>
      <c r="C31" s="44">
        <v>40</v>
      </c>
      <c r="F31" s="82"/>
      <c r="G31" s="63"/>
      <c r="H31" s="63"/>
      <c r="I31" s="67"/>
      <c r="J31" s="67"/>
      <c r="K31" s="69"/>
      <c r="L31" s="69"/>
      <c r="M31" s="71"/>
      <c r="N31" s="71"/>
      <c r="O31" s="73"/>
      <c r="P31" s="73"/>
    </row>
    <row r="32" spans="1:19" x14ac:dyDescent="0.35">
      <c r="A32" s="52" t="s">
        <v>8009</v>
      </c>
      <c r="B32" s="37" t="s">
        <v>14</v>
      </c>
      <c r="C32" s="44">
        <v>3</v>
      </c>
      <c r="F32" s="82"/>
      <c r="G32" s="63"/>
      <c r="H32" s="63"/>
      <c r="I32" s="67"/>
      <c r="J32" s="67"/>
      <c r="K32" s="69"/>
      <c r="L32" s="69"/>
      <c r="M32" s="71"/>
      <c r="N32" s="71"/>
      <c r="O32" s="73"/>
      <c r="P32" s="73"/>
    </row>
    <row r="33" spans="1:16" x14ac:dyDescent="0.35">
      <c r="A33" s="52" t="s">
        <v>8010</v>
      </c>
      <c r="B33" s="37" t="s">
        <v>74</v>
      </c>
      <c r="C33" s="44">
        <v>7</v>
      </c>
      <c r="F33" s="82"/>
      <c r="G33" s="63"/>
      <c r="H33" s="63"/>
      <c r="I33" s="67"/>
      <c r="J33" s="67"/>
      <c r="K33" s="69"/>
      <c r="L33" s="69"/>
      <c r="M33" s="71"/>
      <c r="N33" s="71"/>
      <c r="O33" s="73"/>
      <c r="P33" s="73"/>
    </row>
    <row r="34" spans="1:16" x14ac:dyDescent="0.35">
      <c r="A34" s="52" t="s">
        <v>7302</v>
      </c>
      <c r="B34" s="37" t="s">
        <v>42</v>
      </c>
      <c r="C34" s="44">
        <v>103</v>
      </c>
      <c r="F34" s="82"/>
      <c r="G34" s="63"/>
      <c r="H34" s="63"/>
      <c r="I34" s="67"/>
      <c r="J34" s="67"/>
      <c r="K34" s="69"/>
      <c r="L34" s="69"/>
      <c r="M34" s="71"/>
      <c r="N34" s="71"/>
      <c r="O34" s="73"/>
      <c r="P34" s="73"/>
    </row>
    <row r="35" spans="1:16" x14ac:dyDescent="0.35">
      <c r="A35" s="52"/>
      <c r="F35" s="82"/>
      <c r="G35" s="63"/>
      <c r="H35" s="63"/>
      <c r="I35" s="67"/>
      <c r="J35" s="67"/>
      <c r="K35" s="69"/>
      <c r="L35" s="69"/>
      <c r="M35" s="71"/>
      <c r="N35" s="71"/>
      <c r="O35" s="73"/>
      <c r="P35" s="73"/>
    </row>
    <row r="38" spans="1:16" x14ac:dyDescent="0.35">
      <c r="A38" s="78" t="s">
        <v>8018</v>
      </c>
    </row>
    <row r="39" spans="1:16" x14ac:dyDescent="0.35">
      <c r="A39" s="77">
        <v>1</v>
      </c>
    </row>
    <row r="40" spans="1:16" x14ac:dyDescent="0.35">
      <c r="A40" s="77">
        <v>2</v>
      </c>
    </row>
    <row r="41" spans="1:16" x14ac:dyDescent="0.35">
      <c r="A41" s="77">
        <v>3</v>
      </c>
    </row>
    <row r="42" spans="1:16" x14ac:dyDescent="0.35">
      <c r="A42" s="77">
        <v>4</v>
      </c>
    </row>
  </sheetData>
  <mergeCells count="3">
    <mergeCell ref="I2:S2"/>
    <mergeCell ref="G21:H21"/>
    <mergeCell ref="O21:P21"/>
  </mergeCells>
  <phoneticPr fontId="16"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CE9E8-24CE-4D4F-AEA0-2DCACF101FD7}">
  <sheetPr filterMode="1"/>
  <dimension ref="A1:R473"/>
  <sheetViews>
    <sheetView topLeftCell="F206" workbookViewId="0">
      <selection activeCell="G211" sqref="G211"/>
    </sheetView>
  </sheetViews>
  <sheetFormatPr defaultColWidth="9.1796875" defaultRowHeight="23.25" customHeight="1" x14ac:dyDescent="0.35"/>
  <cols>
    <col min="1" max="1" width="5" style="465" bestFit="1" customWidth="1"/>
    <col min="2" max="2" width="9.453125" style="465" bestFit="1" customWidth="1"/>
    <col min="3" max="3" width="8.81640625" style="465" bestFit="1" customWidth="1"/>
    <col min="4" max="4" width="31.54296875" style="465" bestFit="1" customWidth="1"/>
    <col min="5" max="5" width="31.54296875" style="465" customWidth="1"/>
    <col min="6" max="6" width="37.81640625" style="465" customWidth="1"/>
    <col min="7" max="7" width="52.81640625" style="465" customWidth="1"/>
    <col min="8" max="8" width="14.54296875" style="465" customWidth="1"/>
    <col min="9" max="9" width="21.1796875" style="465" customWidth="1"/>
    <col min="10" max="10" width="26.1796875" style="465" bestFit="1" customWidth="1"/>
    <col min="11" max="11" width="36.453125" style="465" bestFit="1" customWidth="1"/>
    <col min="12" max="12" width="17.453125" style="465" customWidth="1"/>
    <col min="13" max="13" width="41.1796875" style="465" customWidth="1"/>
    <col min="14" max="15" width="39.81640625" style="465" hidden="1" customWidth="1"/>
    <col min="16" max="16" width="38.81640625" style="465" hidden="1" customWidth="1"/>
    <col min="17" max="17" width="15.81640625" style="465" hidden="1" customWidth="1"/>
    <col min="18" max="18" width="23.453125" style="465" bestFit="1" customWidth="1"/>
    <col min="19" max="16384" width="9.1796875" style="465"/>
  </cols>
  <sheetData>
    <row r="1" spans="1:18" ht="23.25" customHeight="1" x14ac:dyDescent="0.35">
      <c r="A1" s="457" t="s">
        <v>136</v>
      </c>
      <c r="B1" s="457" t="s">
        <v>137</v>
      </c>
      <c r="C1" s="457" t="s">
        <v>84</v>
      </c>
      <c r="D1" s="457" t="s">
        <v>1</v>
      </c>
      <c r="E1" s="457" t="s">
        <v>142</v>
      </c>
      <c r="F1" s="458" t="s">
        <v>143</v>
      </c>
      <c r="G1" s="458" t="s">
        <v>149</v>
      </c>
      <c r="H1" s="459">
        <v>46002</v>
      </c>
      <c r="I1" s="457" t="s">
        <v>85</v>
      </c>
      <c r="J1" s="457" t="s">
        <v>169</v>
      </c>
      <c r="K1" s="458" t="s">
        <v>152</v>
      </c>
      <c r="L1" s="460" t="s">
        <v>167</v>
      </c>
      <c r="M1" s="461" t="s">
        <v>168</v>
      </c>
      <c r="N1" s="460" t="s">
        <v>5853</v>
      </c>
      <c r="O1" s="460" t="s">
        <v>5854</v>
      </c>
      <c r="P1" s="462">
        <v>45943</v>
      </c>
      <c r="Q1" s="460" t="s">
        <v>5855</v>
      </c>
      <c r="R1" s="460" t="s">
        <v>8019</v>
      </c>
    </row>
    <row r="2" spans="1:18" ht="23.25" hidden="1" customHeight="1" x14ac:dyDescent="0.35">
      <c r="A2" s="377">
        <v>1</v>
      </c>
      <c r="B2" s="377" t="s">
        <v>171</v>
      </c>
      <c r="C2" s="377">
        <v>472</v>
      </c>
      <c r="D2" s="377" t="s">
        <v>57</v>
      </c>
      <c r="E2" s="377" t="s">
        <v>173</v>
      </c>
      <c r="F2" s="365" t="s">
        <v>174</v>
      </c>
      <c r="G2" s="365" t="s">
        <v>175</v>
      </c>
      <c r="H2" s="377"/>
      <c r="I2" s="377" t="s">
        <v>132</v>
      </c>
      <c r="J2" s="377"/>
      <c r="K2" s="377" t="s">
        <v>45</v>
      </c>
      <c r="L2" s="466">
        <v>45973</v>
      </c>
      <c r="M2" s="365" t="s">
        <v>5857</v>
      </c>
      <c r="N2" s="467" t="s">
        <v>539</v>
      </c>
      <c r="O2" s="467" t="s">
        <v>5858</v>
      </c>
      <c r="P2" s="467" t="s">
        <v>9</v>
      </c>
      <c r="Q2" s="467"/>
      <c r="R2" s="467" t="s">
        <v>539</v>
      </c>
    </row>
    <row r="3" spans="1:18" ht="23.25" hidden="1" customHeight="1" x14ac:dyDescent="0.35">
      <c r="A3" s="377">
        <v>2</v>
      </c>
      <c r="B3" s="377" t="s">
        <v>177</v>
      </c>
      <c r="C3" s="377">
        <v>472</v>
      </c>
      <c r="D3" s="377" t="s">
        <v>24</v>
      </c>
      <c r="E3" s="377" t="s">
        <v>178</v>
      </c>
      <c r="F3" s="365" t="s">
        <v>179</v>
      </c>
      <c r="G3" s="365"/>
      <c r="H3" s="377"/>
      <c r="I3" s="377" t="s">
        <v>115</v>
      </c>
      <c r="J3" s="377"/>
      <c r="K3" s="377" t="s">
        <v>45</v>
      </c>
      <c r="L3" s="466">
        <v>45783</v>
      </c>
      <c r="M3" s="365" t="s">
        <v>182</v>
      </c>
      <c r="N3" s="467" t="s">
        <v>539</v>
      </c>
      <c r="O3" s="467" t="s">
        <v>5841</v>
      </c>
      <c r="P3" s="467" t="s">
        <v>5841</v>
      </c>
      <c r="Q3" s="467"/>
      <c r="R3" s="467" t="s">
        <v>539</v>
      </c>
    </row>
    <row r="4" spans="1:18" ht="23.25" hidden="1" customHeight="1" x14ac:dyDescent="0.35">
      <c r="A4" s="377">
        <v>3</v>
      </c>
      <c r="B4" s="377" t="s">
        <v>183</v>
      </c>
      <c r="C4" s="377">
        <v>472</v>
      </c>
      <c r="D4" s="377" t="s">
        <v>57</v>
      </c>
      <c r="E4" s="377" t="s">
        <v>184</v>
      </c>
      <c r="F4" s="365" t="s">
        <v>185</v>
      </c>
      <c r="G4" s="377" t="s">
        <v>5860</v>
      </c>
      <c r="H4" s="377"/>
      <c r="I4" s="377" t="s">
        <v>132</v>
      </c>
      <c r="J4" s="377"/>
      <c r="K4" s="377" t="s">
        <v>46</v>
      </c>
      <c r="L4" s="377"/>
      <c r="M4" s="365"/>
      <c r="N4" s="467" t="s">
        <v>9</v>
      </c>
      <c r="O4" s="467" t="s">
        <v>9</v>
      </c>
      <c r="P4" s="467" t="s">
        <v>9</v>
      </c>
      <c r="Q4" s="467"/>
      <c r="R4" s="467" t="s">
        <v>9</v>
      </c>
    </row>
    <row r="5" spans="1:18" ht="23.25" hidden="1" customHeight="1" x14ac:dyDescent="0.35">
      <c r="A5" s="377">
        <v>4</v>
      </c>
      <c r="B5" s="377" t="s">
        <v>183</v>
      </c>
      <c r="C5" s="377">
        <v>472</v>
      </c>
      <c r="D5" s="377" t="s">
        <v>24</v>
      </c>
      <c r="E5" s="377" t="s">
        <v>178</v>
      </c>
      <c r="F5" s="365" t="s">
        <v>188</v>
      </c>
      <c r="G5" s="468" t="s">
        <v>8020</v>
      </c>
      <c r="H5" s="377"/>
      <c r="I5" s="377" t="s">
        <v>115</v>
      </c>
      <c r="J5" s="377"/>
      <c r="K5" s="377" t="s">
        <v>46</v>
      </c>
      <c r="L5" s="377"/>
      <c r="M5" s="365"/>
      <c r="N5" s="467" t="s">
        <v>9</v>
      </c>
      <c r="O5" s="467" t="s">
        <v>9</v>
      </c>
      <c r="P5" s="467" t="s">
        <v>9</v>
      </c>
      <c r="Q5" s="467"/>
      <c r="R5" s="467" t="s">
        <v>9</v>
      </c>
    </row>
    <row r="6" spans="1:18" ht="23.25" hidden="1" customHeight="1" x14ac:dyDescent="0.35">
      <c r="A6" s="377">
        <v>5</v>
      </c>
      <c r="B6" s="377" t="s">
        <v>190</v>
      </c>
      <c r="C6" s="377">
        <v>472</v>
      </c>
      <c r="D6" s="377" t="s">
        <v>57</v>
      </c>
      <c r="E6" s="377" t="s">
        <v>14</v>
      </c>
      <c r="F6" s="365" t="s">
        <v>191</v>
      </c>
      <c r="G6" s="377" t="s">
        <v>5873</v>
      </c>
      <c r="H6" s="369"/>
      <c r="I6" s="377" t="s">
        <v>132</v>
      </c>
      <c r="J6" s="377"/>
      <c r="K6" s="377" t="s">
        <v>48</v>
      </c>
      <c r="L6" s="377"/>
      <c r="M6" s="365" t="s">
        <v>193</v>
      </c>
      <c r="N6" s="467" t="s">
        <v>5839</v>
      </c>
      <c r="O6" s="467" t="s">
        <v>5839</v>
      </c>
      <c r="P6" s="467" t="s">
        <v>5839</v>
      </c>
      <c r="Q6" s="467"/>
      <c r="R6" s="467" t="s">
        <v>7007</v>
      </c>
    </row>
    <row r="7" spans="1:18" ht="23.25" hidden="1" customHeight="1" x14ac:dyDescent="0.35">
      <c r="A7" s="377">
        <v>6</v>
      </c>
      <c r="B7" s="377" t="s">
        <v>194</v>
      </c>
      <c r="C7" s="377">
        <v>472</v>
      </c>
      <c r="D7" s="377" t="s">
        <v>57</v>
      </c>
      <c r="E7" s="377" t="s">
        <v>195</v>
      </c>
      <c r="F7" s="365" t="s">
        <v>196</v>
      </c>
      <c r="G7" s="369" t="s">
        <v>197</v>
      </c>
      <c r="H7" s="369"/>
      <c r="I7" s="377" t="s">
        <v>132</v>
      </c>
      <c r="J7" s="377"/>
      <c r="K7" s="377" t="s">
        <v>45</v>
      </c>
      <c r="L7" s="466">
        <v>45960</v>
      </c>
      <c r="M7" s="365" t="s">
        <v>5875</v>
      </c>
      <c r="N7" s="467" t="s">
        <v>8</v>
      </c>
      <c r="O7" s="467" t="s">
        <v>5876</v>
      </c>
      <c r="P7" s="467" t="s">
        <v>5839</v>
      </c>
      <c r="Q7" s="467"/>
      <c r="R7" s="467" t="s">
        <v>539</v>
      </c>
    </row>
    <row r="8" spans="1:18" ht="23.25" hidden="1" customHeight="1" x14ac:dyDescent="0.35">
      <c r="A8" s="377">
        <v>7</v>
      </c>
      <c r="B8" s="377" t="s">
        <v>198</v>
      </c>
      <c r="C8" s="377">
        <v>472</v>
      </c>
      <c r="D8" s="377" t="s">
        <v>58</v>
      </c>
      <c r="E8" s="377" t="s">
        <v>199</v>
      </c>
      <c r="F8" s="365" t="s">
        <v>200</v>
      </c>
      <c r="G8" s="369" t="s">
        <v>201</v>
      </c>
      <c r="H8" s="369"/>
      <c r="I8" s="377" t="s">
        <v>122</v>
      </c>
      <c r="J8" s="377"/>
      <c r="K8" s="377" t="s">
        <v>48</v>
      </c>
      <c r="L8" s="377"/>
      <c r="M8" s="365"/>
      <c r="N8" s="467" t="s">
        <v>9</v>
      </c>
      <c r="O8" s="467" t="s">
        <v>9</v>
      </c>
      <c r="P8" s="467" t="s">
        <v>9</v>
      </c>
      <c r="Q8" s="467"/>
      <c r="R8" s="467" t="s">
        <v>7007</v>
      </c>
    </row>
    <row r="9" spans="1:18" ht="23.25" hidden="1" customHeight="1" x14ac:dyDescent="0.35">
      <c r="A9" s="377">
        <v>8</v>
      </c>
      <c r="B9" s="377" t="s">
        <v>203</v>
      </c>
      <c r="C9" s="377">
        <v>472</v>
      </c>
      <c r="D9" s="377" t="s">
        <v>58</v>
      </c>
      <c r="E9" s="377" t="s">
        <v>184</v>
      </c>
      <c r="F9" s="365" t="s">
        <v>204</v>
      </c>
      <c r="G9" s="365" t="s">
        <v>205</v>
      </c>
      <c r="H9" s="377"/>
      <c r="I9" s="377" t="s">
        <v>122</v>
      </c>
      <c r="J9" s="377"/>
      <c r="K9" s="377" t="s">
        <v>9</v>
      </c>
      <c r="L9" s="377"/>
      <c r="M9" s="365"/>
      <c r="N9" s="467" t="s">
        <v>9</v>
      </c>
      <c r="O9" s="467" t="s">
        <v>9</v>
      </c>
      <c r="P9" s="467" t="s">
        <v>9</v>
      </c>
      <c r="Q9" s="467"/>
      <c r="R9" s="467" t="s">
        <v>9</v>
      </c>
    </row>
    <row r="10" spans="1:18" ht="23.25" hidden="1" customHeight="1" x14ac:dyDescent="0.35">
      <c r="A10" s="377">
        <v>9</v>
      </c>
      <c r="B10" s="377" t="s">
        <v>206</v>
      </c>
      <c r="C10" s="377">
        <v>472</v>
      </c>
      <c r="D10" s="377" t="s">
        <v>58</v>
      </c>
      <c r="E10" s="377" t="s">
        <v>184</v>
      </c>
      <c r="F10" s="365" t="s">
        <v>207</v>
      </c>
      <c r="G10" s="365" t="s">
        <v>208</v>
      </c>
      <c r="H10" s="377"/>
      <c r="I10" s="377" t="s">
        <v>122</v>
      </c>
      <c r="J10" s="377"/>
      <c r="K10" s="377" t="s">
        <v>9</v>
      </c>
      <c r="L10" s="377"/>
      <c r="M10" s="365"/>
      <c r="N10" s="467" t="s">
        <v>9</v>
      </c>
      <c r="O10" s="467" t="s">
        <v>9</v>
      </c>
      <c r="P10" s="467" t="s">
        <v>9</v>
      </c>
      <c r="Q10" s="467"/>
      <c r="R10" s="467" t="s">
        <v>9</v>
      </c>
    </row>
    <row r="11" spans="1:18" ht="23.25" hidden="1" customHeight="1" x14ac:dyDescent="0.35">
      <c r="A11" s="377">
        <v>10</v>
      </c>
      <c r="B11" s="377" t="s">
        <v>209</v>
      </c>
      <c r="C11" s="377">
        <v>472</v>
      </c>
      <c r="D11" s="377" t="s">
        <v>58</v>
      </c>
      <c r="E11" s="377" t="s">
        <v>184</v>
      </c>
      <c r="F11" s="365" t="s">
        <v>210</v>
      </c>
      <c r="G11" s="365" t="s">
        <v>211</v>
      </c>
      <c r="H11" s="377"/>
      <c r="I11" s="377" t="s">
        <v>122</v>
      </c>
      <c r="J11" s="377"/>
      <c r="K11" s="377" t="s">
        <v>9</v>
      </c>
      <c r="L11" s="377"/>
      <c r="M11" s="365"/>
      <c r="N11" s="467" t="s">
        <v>9</v>
      </c>
      <c r="O11" s="467" t="s">
        <v>9</v>
      </c>
      <c r="P11" s="467" t="s">
        <v>9</v>
      </c>
      <c r="Q11" s="467"/>
      <c r="R11" s="467" t="s">
        <v>9</v>
      </c>
    </row>
    <row r="12" spans="1:18" ht="23.25" hidden="1" customHeight="1" x14ac:dyDescent="0.35">
      <c r="A12" s="377">
        <v>11</v>
      </c>
      <c r="B12" s="377" t="s">
        <v>212</v>
      </c>
      <c r="C12" s="377">
        <v>472</v>
      </c>
      <c r="D12" s="377" t="s">
        <v>58</v>
      </c>
      <c r="E12" s="377" t="s">
        <v>184</v>
      </c>
      <c r="F12" s="365" t="s">
        <v>213</v>
      </c>
      <c r="G12" s="365"/>
      <c r="H12" s="377"/>
      <c r="I12" s="377" t="s">
        <v>122</v>
      </c>
      <c r="J12" s="377"/>
      <c r="K12" s="377" t="s">
        <v>9</v>
      </c>
      <c r="L12" s="466">
        <v>45854</v>
      </c>
      <c r="M12" s="365" t="s">
        <v>215</v>
      </c>
      <c r="N12" s="467" t="s">
        <v>9</v>
      </c>
      <c r="O12" s="467" t="s">
        <v>9</v>
      </c>
      <c r="P12" s="467" t="s">
        <v>9</v>
      </c>
      <c r="Q12" s="467"/>
      <c r="R12" s="467" t="s">
        <v>9</v>
      </c>
    </row>
    <row r="13" spans="1:18" ht="23.25" hidden="1" customHeight="1" x14ac:dyDescent="0.35">
      <c r="A13" s="377">
        <v>12</v>
      </c>
      <c r="B13" s="377" t="s">
        <v>216</v>
      </c>
      <c r="C13" s="377">
        <v>472</v>
      </c>
      <c r="D13" s="377" t="s">
        <v>58</v>
      </c>
      <c r="E13" s="377" t="s">
        <v>217</v>
      </c>
      <c r="F13" s="365" t="s">
        <v>218</v>
      </c>
      <c r="G13" s="365" t="s">
        <v>219</v>
      </c>
      <c r="H13" s="377"/>
      <c r="I13" s="377" t="s">
        <v>122</v>
      </c>
      <c r="J13" s="377"/>
      <c r="K13" s="377" t="s">
        <v>9</v>
      </c>
      <c r="L13" s="377"/>
      <c r="M13" s="365"/>
      <c r="N13" s="467" t="s">
        <v>9</v>
      </c>
      <c r="O13" s="467" t="s">
        <v>9</v>
      </c>
      <c r="P13" s="467" t="s">
        <v>9</v>
      </c>
      <c r="Q13" s="467"/>
      <c r="R13" s="467" t="s">
        <v>9</v>
      </c>
    </row>
    <row r="14" spans="1:18" ht="23.25" hidden="1" customHeight="1" x14ac:dyDescent="0.35">
      <c r="A14" s="377">
        <v>13</v>
      </c>
      <c r="B14" s="377" t="s">
        <v>220</v>
      </c>
      <c r="C14" s="377">
        <v>472</v>
      </c>
      <c r="D14" s="377" t="s">
        <v>58</v>
      </c>
      <c r="E14" s="377" t="s">
        <v>217</v>
      </c>
      <c r="F14" s="365" t="s">
        <v>221</v>
      </c>
      <c r="G14" s="369" t="s">
        <v>222</v>
      </c>
      <c r="H14" s="369"/>
      <c r="I14" s="377" t="s">
        <v>122</v>
      </c>
      <c r="J14" s="377"/>
      <c r="K14" s="377" t="s">
        <v>48</v>
      </c>
      <c r="L14" s="377"/>
      <c r="M14" s="365"/>
      <c r="N14" s="467" t="s">
        <v>9</v>
      </c>
      <c r="O14" s="467" t="s">
        <v>9</v>
      </c>
      <c r="P14" s="467" t="s">
        <v>9</v>
      </c>
      <c r="Q14" s="467"/>
      <c r="R14" s="467" t="s">
        <v>7007</v>
      </c>
    </row>
    <row r="15" spans="1:18" ht="23.25" hidden="1" customHeight="1" x14ac:dyDescent="0.35">
      <c r="A15" s="377">
        <v>14</v>
      </c>
      <c r="B15" s="377" t="s">
        <v>223</v>
      </c>
      <c r="C15" s="377">
        <v>472</v>
      </c>
      <c r="D15" s="377" t="s">
        <v>58</v>
      </c>
      <c r="E15" s="377" t="s">
        <v>217</v>
      </c>
      <c r="F15" s="365" t="s">
        <v>224</v>
      </c>
      <c r="G15" s="369" t="s">
        <v>225</v>
      </c>
      <c r="H15" s="369"/>
      <c r="I15" s="377" t="s">
        <v>122</v>
      </c>
      <c r="J15" s="377"/>
      <c r="K15" s="377" t="s">
        <v>48</v>
      </c>
      <c r="L15" s="377"/>
      <c r="M15" s="365"/>
      <c r="N15" s="467" t="s">
        <v>9</v>
      </c>
      <c r="O15" s="467" t="s">
        <v>9</v>
      </c>
      <c r="P15" s="467" t="s">
        <v>9</v>
      </c>
      <c r="Q15" s="467"/>
      <c r="R15" s="467" t="s">
        <v>7007</v>
      </c>
    </row>
    <row r="16" spans="1:18" ht="23.25" hidden="1" customHeight="1" x14ac:dyDescent="0.35">
      <c r="A16" s="377">
        <v>15</v>
      </c>
      <c r="B16" s="377" t="s">
        <v>226</v>
      </c>
      <c r="C16" s="377">
        <v>472</v>
      </c>
      <c r="D16" s="377" t="s">
        <v>58</v>
      </c>
      <c r="E16" s="377" t="s">
        <v>217</v>
      </c>
      <c r="F16" s="365" t="s">
        <v>227</v>
      </c>
      <c r="G16" s="369" t="s">
        <v>228</v>
      </c>
      <c r="H16" s="369"/>
      <c r="I16" s="377" t="s">
        <v>122</v>
      </c>
      <c r="J16" s="377"/>
      <c r="K16" s="377" t="s">
        <v>48</v>
      </c>
      <c r="L16" s="377"/>
      <c r="M16" s="365"/>
      <c r="N16" s="467" t="s">
        <v>9</v>
      </c>
      <c r="O16" s="467" t="s">
        <v>9</v>
      </c>
      <c r="P16" s="467" t="s">
        <v>9</v>
      </c>
      <c r="Q16" s="467"/>
      <c r="R16" s="467" t="s">
        <v>7007</v>
      </c>
    </row>
    <row r="17" spans="1:18" ht="23.25" hidden="1" customHeight="1" x14ac:dyDescent="0.35">
      <c r="A17" s="377">
        <v>16</v>
      </c>
      <c r="B17" s="377" t="s">
        <v>229</v>
      </c>
      <c r="C17" s="377">
        <v>472</v>
      </c>
      <c r="D17" s="377" t="s">
        <v>58</v>
      </c>
      <c r="E17" s="377" t="s">
        <v>217</v>
      </c>
      <c r="F17" s="365" t="s">
        <v>230</v>
      </c>
      <c r="G17" s="369" t="s">
        <v>231</v>
      </c>
      <c r="H17" s="369"/>
      <c r="I17" s="377" t="s">
        <v>122</v>
      </c>
      <c r="J17" s="377"/>
      <c r="K17" s="377" t="s">
        <v>9</v>
      </c>
      <c r="L17" s="377"/>
      <c r="M17" s="365"/>
      <c r="N17" s="467" t="s">
        <v>9</v>
      </c>
      <c r="O17" s="467" t="s">
        <v>9</v>
      </c>
      <c r="P17" s="467" t="s">
        <v>9</v>
      </c>
      <c r="Q17" s="467"/>
      <c r="R17" s="467" t="s">
        <v>9</v>
      </c>
    </row>
    <row r="18" spans="1:18" ht="23.25" hidden="1" customHeight="1" x14ac:dyDescent="0.35">
      <c r="A18" s="377">
        <v>17</v>
      </c>
      <c r="B18" s="377" t="s">
        <v>232</v>
      </c>
      <c r="C18" s="377">
        <v>472</v>
      </c>
      <c r="D18" s="377" t="s">
        <v>58</v>
      </c>
      <c r="E18" s="377" t="s">
        <v>217</v>
      </c>
      <c r="F18" s="365" t="s">
        <v>233</v>
      </c>
      <c r="G18" s="369" t="s">
        <v>234</v>
      </c>
      <c r="H18" s="369"/>
      <c r="I18" s="377" t="s">
        <v>122</v>
      </c>
      <c r="J18" s="377"/>
      <c r="K18" s="377" t="s">
        <v>48</v>
      </c>
      <c r="L18" s="377"/>
      <c r="M18" s="365"/>
      <c r="N18" s="467" t="s">
        <v>9</v>
      </c>
      <c r="O18" s="467" t="s">
        <v>9</v>
      </c>
      <c r="P18" s="467" t="s">
        <v>9</v>
      </c>
      <c r="Q18" s="467"/>
      <c r="R18" s="467" t="s">
        <v>7007</v>
      </c>
    </row>
    <row r="19" spans="1:18" ht="23.25" hidden="1" customHeight="1" x14ac:dyDescent="0.35">
      <c r="A19" s="377">
        <v>18</v>
      </c>
      <c r="B19" s="377" t="s">
        <v>235</v>
      </c>
      <c r="C19" s="377">
        <v>472</v>
      </c>
      <c r="D19" s="377" t="s">
        <v>58</v>
      </c>
      <c r="E19" s="377" t="s">
        <v>217</v>
      </c>
      <c r="F19" s="365" t="s">
        <v>236</v>
      </c>
      <c r="G19" s="369" t="s">
        <v>237</v>
      </c>
      <c r="H19" s="369"/>
      <c r="I19" s="377" t="s">
        <v>122</v>
      </c>
      <c r="J19" s="377"/>
      <c r="K19" s="377" t="s">
        <v>9</v>
      </c>
      <c r="L19" s="377"/>
      <c r="M19" s="365"/>
      <c r="N19" s="467" t="s">
        <v>9</v>
      </c>
      <c r="O19" s="467" t="s">
        <v>9</v>
      </c>
      <c r="P19" s="467" t="s">
        <v>9</v>
      </c>
      <c r="Q19" s="467"/>
      <c r="R19" s="467" t="s">
        <v>9</v>
      </c>
    </row>
    <row r="20" spans="1:18" ht="23.25" hidden="1" customHeight="1" x14ac:dyDescent="0.35">
      <c r="A20" s="377">
        <v>19</v>
      </c>
      <c r="B20" s="377" t="s">
        <v>238</v>
      </c>
      <c r="C20" s="377">
        <v>472</v>
      </c>
      <c r="D20" s="377" t="s">
        <v>58</v>
      </c>
      <c r="E20" s="377" t="s">
        <v>184</v>
      </c>
      <c r="F20" s="365" t="s">
        <v>239</v>
      </c>
      <c r="G20" s="365" t="s">
        <v>240</v>
      </c>
      <c r="H20" s="377"/>
      <c r="I20" s="377" t="s">
        <v>122</v>
      </c>
      <c r="J20" s="377"/>
      <c r="K20" s="377" t="s">
        <v>9</v>
      </c>
      <c r="L20" s="377"/>
      <c r="M20" s="365"/>
      <c r="N20" s="467" t="s">
        <v>9</v>
      </c>
      <c r="O20" s="467" t="s">
        <v>9</v>
      </c>
      <c r="P20" s="467" t="s">
        <v>9</v>
      </c>
      <c r="Q20" s="467"/>
      <c r="R20" s="467" t="s">
        <v>9</v>
      </c>
    </row>
    <row r="21" spans="1:18" ht="23.25" hidden="1" customHeight="1" x14ac:dyDescent="0.35">
      <c r="A21" s="377">
        <v>20</v>
      </c>
      <c r="B21" s="377" t="s">
        <v>241</v>
      </c>
      <c r="C21" s="377">
        <v>472</v>
      </c>
      <c r="D21" s="377" t="s">
        <v>58</v>
      </c>
      <c r="E21" s="377" t="s">
        <v>242</v>
      </c>
      <c r="F21" s="365" t="s">
        <v>243</v>
      </c>
      <c r="G21" s="365" t="s">
        <v>244</v>
      </c>
      <c r="H21" s="377"/>
      <c r="I21" s="377" t="s">
        <v>122</v>
      </c>
      <c r="J21" s="377"/>
      <c r="K21" s="377" t="s">
        <v>9</v>
      </c>
      <c r="L21" s="377"/>
      <c r="M21" s="365"/>
      <c r="N21" s="467" t="s">
        <v>9</v>
      </c>
      <c r="O21" s="467" t="s">
        <v>9</v>
      </c>
      <c r="P21" s="467" t="s">
        <v>9</v>
      </c>
      <c r="Q21" s="467"/>
      <c r="R21" s="467" t="s">
        <v>9</v>
      </c>
    </row>
    <row r="22" spans="1:18" ht="23.25" hidden="1" customHeight="1" x14ac:dyDescent="0.35">
      <c r="A22" s="377">
        <v>21</v>
      </c>
      <c r="B22" s="377" t="s">
        <v>245</v>
      </c>
      <c r="C22" s="377">
        <v>472</v>
      </c>
      <c r="D22" s="377" t="s">
        <v>58</v>
      </c>
      <c r="E22" s="377" t="s">
        <v>217</v>
      </c>
      <c r="F22" s="365" t="s">
        <v>246</v>
      </c>
      <c r="G22" s="365" t="e">
        <v>#N/A</v>
      </c>
      <c r="H22" s="377"/>
      <c r="I22" s="377" t="s">
        <v>122</v>
      </c>
      <c r="J22" s="377"/>
      <c r="K22" s="377" t="s">
        <v>9</v>
      </c>
      <c r="L22" s="377"/>
      <c r="M22" s="365"/>
      <c r="N22" s="467" t="s">
        <v>9</v>
      </c>
      <c r="O22" s="467" t="s">
        <v>9</v>
      </c>
      <c r="P22" s="467" t="s">
        <v>9</v>
      </c>
      <c r="Q22" s="467"/>
      <c r="R22" s="467" t="s">
        <v>9</v>
      </c>
    </row>
    <row r="23" spans="1:18" ht="23.25" hidden="1" customHeight="1" x14ac:dyDescent="0.35">
      <c r="A23" s="377">
        <v>22</v>
      </c>
      <c r="B23" s="377" t="s">
        <v>247</v>
      </c>
      <c r="C23" s="377">
        <v>472</v>
      </c>
      <c r="D23" s="377" t="s">
        <v>58</v>
      </c>
      <c r="E23" s="377" t="s">
        <v>242</v>
      </c>
      <c r="F23" s="365" t="s">
        <v>248</v>
      </c>
      <c r="G23" s="365" t="s">
        <v>249</v>
      </c>
      <c r="H23" s="377"/>
      <c r="I23" s="377" t="s">
        <v>132</v>
      </c>
      <c r="J23" s="377"/>
      <c r="K23" s="377" t="s">
        <v>45</v>
      </c>
      <c r="L23" s="466">
        <v>45962</v>
      </c>
      <c r="M23" s="365" t="s">
        <v>5918</v>
      </c>
      <c r="N23" s="467" t="s">
        <v>8</v>
      </c>
      <c r="O23" s="467" t="s">
        <v>5876</v>
      </c>
      <c r="P23" s="467" t="s">
        <v>9</v>
      </c>
      <c r="Q23" s="467"/>
      <c r="R23" s="467" t="s">
        <v>539</v>
      </c>
    </row>
    <row r="24" spans="1:18" ht="23.25" hidden="1" customHeight="1" x14ac:dyDescent="0.35">
      <c r="A24" s="377">
        <v>23</v>
      </c>
      <c r="B24" s="377" t="s">
        <v>250</v>
      </c>
      <c r="C24" s="377">
        <v>472</v>
      </c>
      <c r="D24" s="377" t="s">
        <v>58</v>
      </c>
      <c r="E24" s="377" t="s">
        <v>14</v>
      </c>
      <c r="F24" s="365" t="s">
        <v>251</v>
      </c>
      <c r="G24" s="365" t="s">
        <v>8021</v>
      </c>
      <c r="H24" s="377"/>
      <c r="I24" s="377" t="s">
        <v>132</v>
      </c>
      <c r="J24" s="377"/>
      <c r="K24" s="377" t="s">
        <v>46</v>
      </c>
      <c r="L24" s="377"/>
      <c r="M24" s="365"/>
      <c r="N24" s="467" t="s">
        <v>9</v>
      </c>
      <c r="O24" s="467" t="s">
        <v>9</v>
      </c>
      <c r="P24" s="467" t="s">
        <v>9</v>
      </c>
      <c r="Q24" s="467"/>
      <c r="R24" s="467" t="s">
        <v>9</v>
      </c>
    </row>
    <row r="25" spans="1:18" ht="23.25" hidden="1" customHeight="1" x14ac:dyDescent="0.35">
      <c r="A25" s="377">
        <v>24</v>
      </c>
      <c r="B25" s="377" t="s">
        <v>253</v>
      </c>
      <c r="C25" s="377">
        <v>472</v>
      </c>
      <c r="D25" s="377" t="s">
        <v>58</v>
      </c>
      <c r="E25" s="377" t="s">
        <v>14</v>
      </c>
      <c r="F25" s="365" t="s">
        <v>254</v>
      </c>
      <c r="G25" s="365" t="s">
        <v>255</v>
      </c>
      <c r="H25" s="377"/>
      <c r="I25" s="377" t="s">
        <v>132</v>
      </c>
      <c r="J25" s="377"/>
      <c r="K25" s="377" t="s">
        <v>45</v>
      </c>
      <c r="L25" s="466">
        <v>45962</v>
      </c>
      <c r="M25" s="365" t="s">
        <v>5929</v>
      </c>
      <c r="N25" s="467" t="s">
        <v>8</v>
      </c>
      <c r="O25" s="467" t="s">
        <v>5876</v>
      </c>
      <c r="P25" s="467" t="s">
        <v>9</v>
      </c>
      <c r="Q25" s="467"/>
      <c r="R25" s="467" t="s">
        <v>539</v>
      </c>
    </row>
    <row r="26" spans="1:18" ht="23.25" hidden="1" customHeight="1" x14ac:dyDescent="0.35">
      <c r="A26" s="377">
        <v>25</v>
      </c>
      <c r="B26" s="377" t="s">
        <v>256</v>
      </c>
      <c r="C26" s="377">
        <v>472</v>
      </c>
      <c r="D26" s="377" t="s">
        <v>58</v>
      </c>
      <c r="E26" s="377" t="s">
        <v>242</v>
      </c>
      <c r="F26" s="365" t="s">
        <v>257</v>
      </c>
      <c r="G26" s="365" t="s">
        <v>258</v>
      </c>
      <c r="H26" s="377"/>
      <c r="I26" s="377" t="s">
        <v>122</v>
      </c>
      <c r="J26" s="377"/>
      <c r="K26" s="377" t="s">
        <v>9</v>
      </c>
      <c r="L26" s="377"/>
      <c r="M26" s="365"/>
      <c r="N26" s="467" t="s">
        <v>9</v>
      </c>
      <c r="O26" s="467" t="s">
        <v>9</v>
      </c>
      <c r="P26" s="467" t="s">
        <v>9</v>
      </c>
      <c r="Q26" s="467"/>
      <c r="R26" s="467" t="s">
        <v>9</v>
      </c>
    </row>
    <row r="27" spans="1:18" ht="23.25" hidden="1" customHeight="1" x14ac:dyDescent="0.35">
      <c r="A27" s="377">
        <v>26</v>
      </c>
      <c r="B27" s="377" t="s">
        <v>259</v>
      </c>
      <c r="C27" s="377">
        <v>472</v>
      </c>
      <c r="D27" s="377" t="s">
        <v>58</v>
      </c>
      <c r="E27" s="377" t="s">
        <v>242</v>
      </c>
      <c r="F27" s="365" t="s">
        <v>260</v>
      </c>
      <c r="G27" s="365" t="s">
        <v>261</v>
      </c>
      <c r="H27" s="377"/>
      <c r="I27" s="377" t="s">
        <v>122</v>
      </c>
      <c r="J27" s="377"/>
      <c r="K27" s="377" t="s">
        <v>9</v>
      </c>
      <c r="L27" s="377"/>
      <c r="M27" s="365"/>
      <c r="N27" s="467" t="s">
        <v>9</v>
      </c>
      <c r="O27" s="467" t="s">
        <v>9</v>
      </c>
      <c r="P27" s="467" t="s">
        <v>9</v>
      </c>
      <c r="Q27" s="467"/>
      <c r="R27" s="467" t="s">
        <v>9</v>
      </c>
    </row>
    <row r="28" spans="1:18" ht="23.25" hidden="1" customHeight="1" x14ac:dyDescent="0.35">
      <c r="A28" s="377">
        <v>27</v>
      </c>
      <c r="B28" s="377" t="s">
        <v>262</v>
      </c>
      <c r="C28" s="377">
        <v>472</v>
      </c>
      <c r="D28" s="377" t="s">
        <v>58</v>
      </c>
      <c r="E28" s="377" t="s">
        <v>242</v>
      </c>
      <c r="F28" s="365" t="s">
        <v>263</v>
      </c>
      <c r="G28" s="365" t="s">
        <v>264</v>
      </c>
      <c r="H28" s="377"/>
      <c r="I28" s="377" t="s">
        <v>122</v>
      </c>
      <c r="J28" s="377"/>
      <c r="K28" s="377" t="s">
        <v>9</v>
      </c>
      <c r="L28" s="377"/>
      <c r="M28" s="365"/>
      <c r="N28" s="467" t="s">
        <v>9</v>
      </c>
      <c r="O28" s="467" t="s">
        <v>9</v>
      </c>
      <c r="P28" s="467" t="s">
        <v>9</v>
      </c>
      <c r="Q28" s="467"/>
      <c r="R28" s="467" t="s">
        <v>9</v>
      </c>
    </row>
    <row r="29" spans="1:18" ht="23.25" hidden="1" customHeight="1" x14ac:dyDescent="0.35">
      <c r="A29" s="377">
        <v>28</v>
      </c>
      <c r="B29" s="377" t="s">
        <v>265</v>
      </c>
      <c r="C29" s="377">
        <v>472</v>
      </c>
      <c r="D29" s="377" t="s">
        <v>58</v>
      </c>
      <c r="E29" s="377" t="s">
        <v>184</v>
      </c>
      <c r="F29" s="365" t="s">
        <v>266</v>
      </c>
      <c r="G29" s="365" t="s">
        <v>267</v>
      </c>
      <c r="H29" s="377"/>
      <c r="I29" s="377" t="s">
        <v>122</v>
      </c>
      <c r="J29" s="377"/>
      <c r="K29" s="377" t="s">
        <v>9</v>
      </c>
      <c r="L29" s="377"/>
      <c r="M29" s="365"/>
      <c r="N29" s="467" t="s">
        <v>9</v>
      </c>
      <c r="O29" s="467" t="s">
        <v>9</v>
      </c>
      <c r="P29" s="467" t="s">
        <v>9</v>
      </c>
      <c r="Q29" s="467"/>
      <c r="R29" s="467" t="s">
        <v>9</v>
      </c>
    </row>
    <row r="30" spans="1:18" ht="23.25" hidden="1" customHeight="1" x14ac:dyDescent="0.35">
      <c r="A30" s="377">
        <v>29</v>
      </c>
      <c r="B30" s="377" t="s">
        <v>268</v>
      </c>
      <c r="C30" s="377">
        <v>472</v>
      </c>
      <c r="D30" s="377" t="s">
        <v>59</v>
      </c>
      <c r="E30" s="377" t="s">
        <v>195</v>
      </c>
      <c r="F30" s="365" t="s">
        <v>269</v>
      </c>
      <c r="G30" s="365" t="s">
        <v>8022</v>
      </c>
      <c r="H30" s="377"/>
      <c r="I30" s="377" t="s">
        <v>132</v>
      </c>
      <c r="J30" s="377"/>
      <c r="K30" s="377" t="s">
        <v>46</v>
      </c>
      <c r="L30" s="377"/>
      <c r="M30" s="365"/>
      <c r="N30" s="467" t="s">
        <v>9</v>
      </c>
      <c r="O30" s="467" t="s">
        <v>9</v>
      </c>
      <c r="P30" s="467" t="s">
        <v>9</v>
      </c>
      <c r="Q30" s="467"/>
      <c r="R30" s="467" t="s">
        <v>9</v>
      </c>
    </row>
    <row r="31" spans="1:18" ht="23.25" hidden="1" customHeight="1" x14ac:dyDescent="0.35">
      <c r="A31" s="377">
        <v>30</v>
      </c>
      <c r="B31" s="377" t="s">
        <v>271</v>
      </c>
      <c r="C31" s="377">
        <v>472</v>
      </c>
      <c r="D31" s="377" t="s">
        <v>59</v>
      </c>
      <c r="E31" s="377" t="s">
        <v>195</v>
      </c>
      <c r="F31" s="365" t="s">
        <v>272</v>
      </c>
      <c r="G31" s="365" t="s">
        <v>273</v>
      </c>
      <c r="H31" s="377"/>
      <c r="I31" s="377" t="s">
        <v>132</v>
      </c>
      <c r="J31" s="377"/>
      <c r="K31" s="377" t="s">
        <v>45</v>
      </c>
      <c r="L31" s="466">
        <v>45960</v>
      </c>
      <c r="M31" s="365" t="s">
        <v>5940</v>
      </c>
      <c r="N31" s="467" t="s">
        <v>8</v>
      </c>
      <c r="O31" s="467" t="s">
        <v>5876</v>
      </c>
      <c r="P31" s="467" t="s">
        <v>9</v>
      </c>
      <c r="Q31" s="467"/>
      <c r="R31" s="467" t="s">
        <v>539</v>
      </c>
    </row>
    <row r="32" spans="1:18" ht="23.25" hidden="1" customHeight="1" x14ac:dyDescent="0.35">
      <c r="A32" s="377">
        <v>31</v>
      </c>
      <c r="B32" s="377" t="s">
        <v>274</v>
      </c>
      <c r="C32" s="377">
        <v>472</v>
      </c>
      <c r="D32" s="377" t="s">
        <v>59</v>
      </c>
      <c r="E32" s="377" t="s">
        <v>195</v>
      </c>
      <c r="F32" s="365" t="s">
        <v>275</v>
      </c>
      <c r="G32" s="365" t="s">
        <v>8022</v>
      </c>
      <c r="H32" s="377"/>
      <c r="I32" s="377" t="s">
        <v>132</v>
      </c>
      <c r="J32" s="377"/>
      <c r="K32" s="377" t="s">
        <v>46</v>
      </c>
      <c r="L32" s="377"/>
      <c r="M32" s="365"/>
      <c r="N32" s="467" t="s">
        <v>9</v>
      </c>
      <c r="O32" s="467" t="s">
        <v>9</v>
      </c>
      <c r="P32" s="467" t="s">
        <v>9</v>
      </c>
      <c r="Q32" s="467"/>
      <c r="R32" s="467" t="s">
        <v>9</v>
      </c>
    </row>
    <row r="33" spans="1:18" ht="23.25" hidden="1" customHeight="1" x14ac:dyDescent="0.35">
      <c r="A33" s="377">
        <v>32</v>
      </c>
      <c r="B33" s="377" t="s">
        <v>276</v>
      </c>
      <c r="C33" s="377">
        <v>472</v>
      </c>
      <c r="D33" s="377" t="s">
        <v>57</v>
      </c>
      <c r="E33" s="377" t="s">
        <v>14</v>
      </c>
      <c r="F33" s="365" t="s">
        <v>277</v>
      </c>
      <c r="G33" s="377" t="s">
        <v>8023</v>
      </c>
      <c r="H33" s="377"/>
      <c r="I33" s="377" t="s">
        <v>132</v>
      </c>
      <c r="J33" s="377"/>
      <c r="K33" s="377" t="s">
        <v>46</v>
      </c>
      <c r="L33" s="377"/>
      <c r="M33" s="365"/>
      <c r="N33" s="467" t="s">
        <v>9</v>
      </c>
      <c r="O33" s="467" t="s">
        <v>9</v>
      </c>
      <c r="P33" s="467" t="s">
        <v>9</v>
      </c>
      <c r="Q33" s="467"/>
      <c r="R33" s="467" t="s">
        <v>9</v>
      </c>
    </row>
    <row r="34" spans="1:18" ht="23.25" hidden="1" customHeight="1" x14ac:dyDescent="0.35">
      <c r="A34" s="377">
        <v>33</v>
      </c>
      <c r="B34" s="377" t="s">
        <v>279</v>
      </c>
      <c r="C34" s="377">
        <v>472</v>
      </c>
      <c r="D34" s="377" t="s">
        <v>57</v>
      </c>
      <c r="E34" s="377" t="s">
        <v>14</v>
      </c>
      <c r="F34" s="365" t="s">
        <v>280</v>
      </c>
      <c r="G34" s="377" t="s">
        <v>8024</v>
      </c>
      <c r="H34" s="377"/>
      <c r="I34" s="377" t="s">
        <v>132</v>
      </c>
      <c r="J34" s="377"/>
      <c r="K34" s="377" t="s">
        <v>46</v>
      </c>
      <c r="L34" s="377"/>
      <c r="M34" s="365"/>
      <c r="N34" s="467" t="s">
        <v>9</v>
      </c>
      <c r="O34" s="467" t="s">
        <v>9</v>
      </c>
      <c r="P34" s="467" t="s">
        <v>9</v>
      </c>
      <c r="Q34" s="467"/>
      <c r="R34" s="467" t="s">
        <v>9</v>
      </c>
    </row>
    <row r="35" spans="1:18" ht="23.25" hidden="1" customHeight="1" x14ac:dyDescent="0.35">
      <c r="A35" s="377">
        <v>34</v>
      </c>
      <c r="B35" s="377" t="s">
        <v>282</v>
      </c>
      <c r="C35" s="377">
        <v>472</v>
      </c>
      <c r="D35" s="377" t="s">
        <v>58</v>
      </c>
      <c r="E35" s="377" t="s">
        <v>14</v>
      </c>
      <c r="F35" s="365" t="s">
        <v>283</v>
      </c>
      <c r="G35" s="365" t="s">
        <v>284</v>
      </c>
      <c r="H35" s="377"/>
      <c r="I35" s="377" t="s">
        <v>122</v>
      </c>
      <c r="J35" s="377"/>
      <c r="K35" s="377" t="s">
        <v>9</v>
      </c>
      <c r="L35" s="377"/>
      <c r="M35" s="365"/>
      <c r="N35" s="467" t="s">
        <v>9</v>
      </c>
      <c r="O35" s="467" t="s">
        <v>9</v>
      </c>
      <c r="P35" s="467" t="s">
        <v>9</v>
      </c>
      <c r="Q35" s="467"/>
      <c r="R35" s="467" t="s">
        <v>9</v>
      </c>
    </row>
    <row r="36" spans="1:18" ht="23.25" hidden="1" customHeight="1" x14ac:dyDescent="0.35">
      <c r="A36" s="377">
        <v>35</v>
      </c>
      <c r="B36" s="377" t="s">
        <v>285</v>
      </c>
      <c r="C36" s="377">
        <v>472</v>
      </c>
      <c r="D36" s="377" t="s">
        <v>59</v>
      </c>
      <c r="E36" s="377" t="s">
        <v>14</v>
      </c>
      <c r="F36" s="365" t="s">
        <v>286</v>
      </c>
      <c r="G36" s="377" t="s">
        <v>5949</v>
      </c>
      <c r="H36" s="377"/>
      <c r="I36" s="377" t="s">
        <v>132</v>
      </c>
      <c r="J36" s="377"/>
      <c r="K36" s="377" t="s">
        <v>50</v>
      </c>
      <c r="L36" s="466">
        <v>46010</v>
      </c>
      <c r="M36" s="365"/>
      <c r="N36" s="467" t="s">
        <v>9</v>
      </c>
      <c r="O36" s="467" t="s">
        <v>9</v>
      </c>
      <c r="P36" s="467" t="s">
        <v>9</v>
      </c>
      <c r="Q36" s="467"/>
      <c r="R36" s="467" t="s">
        <v>539</v>
      </c>
    </row>
    <row r="37" spans="1:18" ht="23.25" hidden="1" customHeight="1" x14ac:dyDescent="0.35">
      <c r="A37" s="377">
        <v>36</v>
      </c>
      <c r="B37" s="377" t="s">
        <v>288</v>
      </c>
      <c r="C37" s="377">
        <v>472</v>
      </c>
      <c r="D37" s="377" t="s">
        <v>59</v>
      </c>
      <c r="E37" s="377" t="s">
        <v>14</v>
      </c>
      <c r="F37" s="365" t="s">
        <v>289</v>
      </c>
      <c r="G37" s="377" t="s">
        <v>5952</v>
      </c>
      <c r="H37" s="377"/>
      <c r="I37" s="377" t="s">
        <v>132</v>
      </c>
      <c r="J37" s="377"/>
      <c r="K37" s="377" t="s">
        <v>50</v>
      </c>
      <c r="L37" s="466">
        <v>46010</v>
      </c>
      <c r="M37" s="365"/>
      <c r="N37" s="467" t="s">
        <v>9</v>
      </c>
      <c r="O37" s="467" t="s">
        <v>9</v>
      </c>
      <c r="P37" s="467" t="s">
        <v>9</v>
      </c>
      <c r="Q37" s="467"/>
      <c r="R37" s="467" t="s">
        <v>539</v>
      </c>
    </row>
    <row r="38" spans="1:18" ht="23.25" hidden="1" customHeight="1" x14ac:dyDescent="0.35">
      <c r="A38" s="377">
        <v>37</v>
      </c>
      <c r="B38" s="377" t="s">
        <v>290</v>
      </c>
      <c r="C38" s="377">
        <v>472</v>
      </c>
      <c r="D38" s="377" t="s">
        <v>57</v>
      </c>
      <c r="E38" s="377" t="s">
        <v>14</v>
      </c>
      <c r="F38" s="365" t="s">
        <v>291</v>
      </c>
      <c r="G38" s="369" t="s">
        <v>292</v>
      </c>
      <c r="H38" s="369"/>
      <c r="I38" s="377" t="s">
        <v>132</v>
      </c>
      <c r="J38" s="377"/>
      <c r="K38" s="377" t="s">
        <v>45</v>
      </c>
      <c r="L38" s="466">
        <v>45960</v>
      </c>
      <c r="M38" s="365" t="s">
        <v>5953</v>
      </c>
      <c r="N38" s="467" t="s">
        <v>8</v>
      </c>
      <c r="O38" s="467" t="s">
        <v>5876</v>
      </c>
      <c r="P38" s="467" t="s">
        <v>9</v>
      </c>
      <c r="Q38" s="467"/>
      <c r="R38" s="467" t="s">
        <v>539</v>
      </c>
    </row>
    <row r="39" spans="1:18" ht="23.25" hidden="1" customHeight="1" x14ac:dyDescent="0.35">
      <c r="A39" s="377">
        <v>38</v>
      </c>
      <c r="B39" s="377" t="s">
        <v>294</v>
      </c>
      <c r="C39" s="377">
        <v>472</v>
      </c>
      <c r="D39" s="377" t="s">
        <v>57</v>
      </c>
      <c r="E39" s="377" t="s">
        <v>14</v>
      </c>
      <c r="F39" s="365" t="s">
        <v>295</v>
      </c>
      <c r="G39" s="369" t="s">
        <v>292</v>
      </c>
      <c r="H39" s="369"/>
      <c r="I39" s="377" t="s">
        <v>132</v>
      </c>
      <c r="J39" s="377"/>
      <c r="K39" s="377" t="s">
        <v>45</v>
      </c>
      <c r="L39" s="466">
        <v>45960</v>
      </c>
      <c r="M39" s="365" t="s">
        <v>5955</v>
      </c>
      <c r="N39" s="467" t="s">
        <v>8</v>
      </c>
      <c r="O39" s="467" t="s">
        <v>5876</v>
      </c>
      <c r="P39" s="467" t="s">
        <v>9</v>
      </c>
      <c r="Q39" s="467"/>
      <c r="R39" s="467" t="s">
        <v>539</v>
      </c>
    </row>
    <row r="40" spans="1:18" ht="23.25" hidden="1" customHeight="1" x14ac:dyDescent="0.35">
      <c r="A40" s="377">
        <v>39</v>
      </c>
      <c r="B40" s="377" t="s">
        <v>296</v>
      </c>
      <c r="C40" s="377">
        <v>472</v>
      </c>
      <c r="D40" s="377" t="s">
        <v>57</v>
      </c>
      <c r="E40" s="377" t="s">
        <v>14</v>
      </c>
      <c r="F40" s="365" t="s">
        <v>297</v>
      </c>
      <c r="G40" s="377" t="s">
        <v>5956</v>
      </c>
      <c r="H40" s="377"/>
      <c r="I40" s="377" t="s">
        <v>132</v>
      </c>
      <c r="J40" s="377"/>
      <c r="K40" s="377" t="s">
        <v>46</v>
      </c>
      <c r="L40" s="377"/>
      <c r="M40" s="365"/>
      <c r="N40" s="467" t="s">
        <v>9</v>
      </c>
      <c r="O40" s="467" t="s">
        <v>9</v>
      </c>
      <c r="P40" s="467" t="s">
        <v>9</v>
      </c>
      <c r="Q40" s="467"/>
      <c r="R40" s="467" t="s">
        <v>9</v>
      </c>
    </row>
    <row r="41" spans="1:18" ht="23.25" hidden="1" customHeight="1" x14ac:dyDescent="0.35">
      <c r="A41" s="377">
        <v>40</v>
      </c>
      <c r="B41" s="377" t="s">
        <v>299</v>
      </c>
      <c r="C41" s="377">
        <v>472</v>
      </c>
      <c r="D41" s="377" t="s">
        <v>57</v>
      </c>
      <c r="E41" s="377" t="s">
        <v>14</v>
      </c>
      <c r="F41" s="365" t="s">
        <v>300</v>
      </c>
      <c r="G41" s="377" t="s">
        <v>5957</v>
      </c>
      <c r="H41" s="369"/>
      <c r="I41" s="377" t="s">
        <v>132</v>
      </c>
      <c r="J41" s="377"/>
      <c r="K41" s="377" t="s">
        <v>48</v>
      </c>
      <c r="L41" s="377"/>
      <c r="M41" s="365" t="s">
        <v>193</v>
      </c>
      <c r="N41" s="467" t="s">
        <v>5839</v>
      </c>
      <c r="O41" s="467" t="s">
        <v>5839</v>
      </c>
      <c r="P41" s="467" t="s">
        <v>5839</v>
      </c>
      <c r="Q41" s="467"/>
      <c r="R41" s="467" t="s">
        <v>7007</v>
      </c>
    </row>
    <row r="42" spans="1:18" ht="23.25" hidden="1" customHeight="1" x14ac:dyDescent="0.35">
      <c r="A42" s="377">
        <v>41</v>
      </c>
      <c r="B42" s="377" t="s">
        <v>302</v>
      </c>
      <c r="C42" s="377">
        <v>472</v>
      </c>
      <c r="D42" s="377" t="s">
        <v>57</v>
      </c>
      <c r="E42" s="377" t="s">
        <v>35</v>
      </c>
      <c r="F42" s="365" t="s">
        <v>303</v>
      </c>
      <c r="G42" s="377" t="s">
        <v>5958</v>
      </c>
      <c r="H42" s="377"/>
      <c r="I42" s="377" t="s">
        <v>132</v>
      </c>
      <c r="J42" s="377"/>
      <c r="K42" s="377" t="s">
        <v>50</v>
      </c>
      <c r="L42" s="377"/>
      <c r="M42" s="365"/>
      <c r="N42" s="467" t="s">
        <v>9</v>
      </c>
      <c r="O42" s="467" t="s">
        <v>9</v>
      </c>
      <c r="P42" s="467" t="s">
        <v>9</v>
      </c>
      <c r="Q42" s="467"/>
      <c r="R42" s="467" t="s">
        <v>9</v>
      </c>
    </row>
    <row r="43" spans="1:18" ht="23.25" hidden="1" customHeight="1" x14ac:dyDescent="0.35">
      <c r="A43" s="377">
        <v>42</v>
      </c>
      <c r="B43" s="377" t="s">
        <v>305</v>
      </c>
      <c r="C43" s="377">
        <v>472</v>
      </c>
      <c r="D43" s="377" t="s">
        <v>60</v>
      </c>
      <c r="E43" s="469" t="s">
        <v>306</v>
      </c>
      <c r="F43" s="365" t="s">
        <v>307</v>
      </c>
      <c r="G43" s="371" t="s">
        <v>308</v>
      </c>
      <c r="H43" s="371"/>
      <c r="I43" s="377" t="s">
        <v>125</v>
      </c>
      <c r="J43" s="377"/>
      <c r="K43" s="377" t="s">
        <v>47</v>
      </c>
      <c r="L43" s="377"/>
      <c r="M43" s="365"/>
      <c r="N43" s="467" t="s">
        <v>9</v>
      </c>
      <c r="O43" s="467" t="s">
        <v>9</v>
      </c>
      <c r="P43" s="467" t="s">
        <v>9</v>
      </c>
      <c r="Q43" s="467"/>
      <c r="R43" s="467" t="s">
        <v>9</v>
      </c>
    </row>
    <row r="44" spans="1:18" ht="23.25" hidden="1" customHeight="1" x14ac:dyDescent="0.35">
      <c r="A44" s="377">
        <v>43</v>
      </c>
      <c r="B44" s="377" t="s">
        <v>310</v>
      </c>
      <c r="C44" s="377">
        <v>472</v>
      </c>
      <c r="D44" s="377" t="s">
        <v>60</v>
      </c>
      <c r="E44" s="469" t="s">
        <v>306</v>
      </c>
      <c r="F44" s="365" t="s">
        <v>311</v>
      </c>
      <c r="G44" s="365"/>
      <c r="H44" s="377"/>
      <c r="I44" s="377" t="s">
        <v>125</v>
      </c>
      <c r="J44" s="377"/>
      <c r="K44" s="377" t="s">
        <v>45</v>
      </c>
      <c r="L44" s="466">
        <v>45791</v>
      </c>
      <c r="M44" s="365" t="s">
        <v>312</v>
      </c>
      <c r="N44" s="467" t="s">
        <v>539</v>
      </c>
      <c r="O44" s="467" t="s">
        <v>5841</v>
      </c>
      <c r="P44" s="467" t="s">
        <v>5841</v>
      </c>
      <c r="Q44" s="467"/>
      <c r="R44" s="467" t="s">
        <v>539</v>
      </c>
    </row>
    <row r="45" spans="1:18" ht="23.25" hidden="1" customHeight="1" x14ac:dyDescent="0.35">
      <c r="A45" s="377">
        <v>44</v>
      </c>
      <c r="B45" s="377" t="s">
        <v>313</v>
      </c>
      <c r="C45" s="377">
        <v>472</v>
      </c>
      <c r="D45" s="377" t="s">
        <v>60</v>
      </c>
      <c r="E45" s="469" t="s">
        <v>306</v>
      </c>
      <c r="F45" s="365" t="s">
        <v>314</v>
      </c>
      <c r="G45" s="365"/>
      <c r="H45" s="377"/>
      <c r="I45" s="377" t="s">
        <v>125</v>
      </c>
      <c r="J45" s="377"/>
      <c r="K45" s="377" t="s">
        <v>45</v>
      </c>
      <c r="L45" s="466">
        <v>45791</v>
      </c>
      <c r="M45" s="365" t="s">
        <v>315</v>
      </c>
      <c r="N45" s="467" t="s">
        <v>539</v>
      </c>
      <c r="O45" s="467" t="s">
        <v>5841</v>
      </c>
      <c r="P45" s="467" t="s">
        <v>5841</v>
      </c>
      <c r="Q45" s="467"/>
      <c r="R45" s="467" t="s">
        <v>539</v>
      </c>
    </row>
    <row r="46" spans="1:18" ht="23.25" hidden="1" customHeight="1" x14ac:dyDescent="0.35">
      <c r="A46" s="377">
        <v>45</v>
      </c>
      <c r="B46" s="377" t="s">
        <v>316</v>
      </c>
      <c r="C46" s="377">
        <v>472</v>
      </c>
      <c r="D46" s="377" t="s">
        <v>60</v>
      </c>
      <c r="E46" s="469" t="s">
        <v>306</v>
      </c>
      <c r="F46" s="365" t="s">
        <v>317</v>
      </c>
      <c r="G46" s="365"/>
      <c r="H46" s="377"/>
      <c r="I46" s="377" t="s">
        <v>125</v>
      </c>
      <c r="J46" s="377"/>
      <c r="K46" s="377" t="s">
        <v>45</v>
      </c>
      <c r="L46" s="466">
        <v>45791</v>
      </c>
      <c r="M46" s="365" t="s">
        <v>318</v>
      </c>
      <c r="N46" s="467" t="s">
        <v>539</v>
      </c>
      <c r="O46" s="467" t="s">
        <v>5841</v>
      </c>
      <c r="P46" s="467" t="s">
        <v>5841</v>
      </c>
      <c r="Q46" s="467"/>
      <c r="R46" s="467" t="s">
        <v>539</v>
      </c>
    </row>
    <row r="47" spans="1:18" ht="23.25" hidden="1" customHeight="1" x14ac:dyDescent="0.35">
      <c r="A47" s="377">
        <v>46</v>
      </c>
      <c r="B47" s="377" t="s">
        <v>319</v>
      </c>
      <c r="C47" s="377">
        <v>472</v>
      </c>
      <c r="D47" s="377" t="s">
        <v>60</v>
      </c>
      <c r="E47" s="469" t="s">
        <v>320</v>
      </c>
      <c r="F47" s="365" t="s">
        <v>321</v>
      </c>
      <c r="G47" s="365"/>
      <c r="H47" s="377"/>
      <c r="I47" s="469" t="s">
        <v>125</v>
      </c>
      <c r="J47" s="469"/>
      <c r="K47" s="377" t="s">
        <v>45</v>
      </c>
      <c r="L47" s="466">
        <v>45791</v>
      </c>
      <c r="M47" s="365" t="s">
        <v>322</v>
      </c>
      <c r="N47" s="467" t="s">
        <v>539</v>
      </c>
      <c r="O47" s="467" t="s">
        <v>5841</v>
      </c>
      <c r="P47" s="467" t="s">
        <v>5841</v>
      </c>
      <c r="Q47" s="467"/>
      <c r="R47" s="467" t="s">
        <v>539</v>
      </c>
    </row>
    <row r="48" spans="1:18" ht="23.25" hidden="1" customHeight="1" x14ac:dyDescent="0.35">
      <c r="A48" s="377">
        <v>47</v>
      </c>
      <c r="B48" s="377" t="s">
        <v>323</v>
      </c>
      <c r="C48" s="377">
        <v>472</v>
      </c>
      <c r="D48" s="377" t="s">
        <v>60</v>
      </c>
      <c r="E48" s="469" t="s">
        <v>320</v>
      </c>
      <c r="F48" s="365" t="s">
        <v>324</v>
      </c>
      <c r="G48" s="365"/>
      <c r="H48" s="377"/>
      <c r="I48" s="469" t="s">
        <v>125</v>
      </c>
      <c r="J48" s="469"/>
      <c r="K48" s="377" t="s">
        <v>45</v>
      </c>
      <c r="L48" s="466">
        <v>45791</v>
      </c>
      <c r="M48" s="365" t="s">
        <v>325</v>
      </c>
      <c r="N48" s="467" t="s">
        <v>539</v>
      </c>
      <c r="O48" s="467" t="s">
        <v>5841</v>
      </c>
      <c r="P48" s="467" t="s">
        <v>5841</v>
      </c>
      <c r="Q48" s="467"/>
      <c r="R48" s="467" t="s">
        <v>539</v>
      </c>
    </row>
    <row r="49" spans="1:18" ht="23.25" hidden="1" customHeight="1" x14ac:dyDescent="0.35">
      <c r="A49" s="377">
        <v>48</v>
      </c>
      <c r="B49" s="377" t="s">
        <v>326</v>
      </c>
      <c r="C49" s="377">
        <v>472</v>
      </c>
      <c r="D49" s="377" t="s">
        <v>60</v>
      </c>
      <c r="E49" s="469" t="s">
        <v>320</v>
      </c>
      <c r="F49" s="365" t="s">
        <v>327</v>
      </c>
      <c r="G49" s="365"/>
      <c r="H49" s="377"/>
      <c r="I49" s="469" t="s">
        <v>125</v>
      </c>
      <c r="J49" s="469"/>
      <c r="K49" s="377" t="s">
        <v>45</v>
      </c>
      <c r="L49" s="466">
        <v>45791</v>
      </c>
      <c r="M49" s="365" t="s">
        <v>328</v>
      </c>
      <c r="N49" s="467" t="s">
        <v>539</v>
      </c>
      <c r="O49" s="467" t="s">
        <v>5841</v>
      </c>
      <c r="P49" s="467" t="s">
        <v>5841</v>
      </c>
      <c r="Q49" s="467"/>
      <c r="R49" s="467" t="s">
        <v>539</v>
      </c>
    </row>
    <row r="50" spans="1:18" ht="23.25" hidden="1" customHeight="1" x14ac:dyDescent="0.35">
      <c r="A50" s="377">
        <v>49</v>
      </c>
      <c r="B50" s="377" t="s">
        <v>329</v>
      </c>
      <c r="C50" s="377">
        <v>472</v>
      </c>
      <c r="D50" s="377" t="s">
        <v>60</v>
      </c>
      <c r="E50" s="469" t="s">
        <v>320</v>
      </c>
      <c r="F50" s="365" t="s">
        <v>330</v>
      </c>
      <c r="G50" s="365" t="s">
        <v>331</v>
      </c>
      <c r="H50" s="377"/>
      <c r="I50" s="469" t="s">
        <v>125</v>
      </c>
      <c r="J50" s="377"/>
      <c r="K50" s="377" t="s">
        <v>46</v>
      </c>
      <c r="L50" s="377"/>
      <c r="M50" s="365"/>
      <c r="N50" s="467" t="s">
        <v>9</v>
      </c>
      <c r="O50" s="467" t="s">
        <v>9</v>
      </c>
      <c r="P50" s="467" t="s">
        <v>9</v>
      </c>
      <c r="Q50" s="467"/>
      <c r="R50" s="467" t="s">
        <v>9</v>
      </c>
    </row>
    <row r="51" spans="1:18" ht="23.25" hidden="1" customHeight="1" x14ac:dyDescent="0.35">
      <c r="A51" s="377">
        <v>50</v>
      </c>
      <c r="B51" s="377" t="s">
        <v>333</v>
      </c>
      <c r="C51" s="377">
        <v>472</v>
      </c>
      <c r="D51" s="377" t="s">
        <v>60</v>
      </c>
      <c r="E51" s="469" t="s">
        <v>334</v>
      </c>
      <c r="F51" s="365" t="s">
        <v>335</v>
      </c>
      <c r="G51" s="365" t="s">
        <v>336</v>
      </c>
      <c r="H51" s="377"/>
      <c r="I51" s="377" t="s">
        <v>125</v>
      </c>
      <c r="J51" s="377"/>
      <c r="K51" s="377" t="s">
        <v>46</v>
      </c>
      <c r="L51" s="377"/>
      <c r="M51" s="365"/>
      <c r="N51" s="467" t="s">
        <v>9</v>
      </c>
      <c r="O51" s="467" t="s">
        <v>9</v>
      </c>
      <c r="P51" s="467" t="s">
        <v>9</v>
      </c>
      <c r="Q51" s="467"/>
      <c r="R51" s="467" t="s">
        <v>7007</v>
      </c>
    </row>
    <row r="52" spans="1:18" ht="23.25" hidden="1" customHeight="1" x14ac:dyDescent="0.35">
      <c r="A52" s="377">
        <v>51</v>
      </c>
      <c r="B52" s="377" t="s">
        <v>338</v>
      </c>
      <c r="C52" s="377">
        <v>472</v>
      </c>
      <c r="D52" s="377" t="s">
        <v>60</v>
      </c>
      <c r="E52" s="469" t="s">
        <v>242</v>
      </c>
      <c r="F52" s="365" t="s">
        <v>339</v>
      </c>
      <c r="G52" s="369" t="s">
        <v>340</v>
      </c>
      <c r="H52" s="369"/>
      <c r="I52" s="377" t="s">
        <v>132</v>
      </c>
      <c r="J52" s="469"/>
      <c r="K52" s="377" t="s">
        <v>45</v>
      </c>
      <c r="L52" s="377"/>
      <c r="M52" s="365" t="s">
        <v>341</v>
      </c>
      <c r="N52" s="467" t="s">
        <v>539</v>
      </c>
      <c r="O52" s="467" t="s">
        <v>5841</v>
      </c>
      <c r="P52" s="467" t="s">
        <v>5840</v>
      </c>
      <c r="Q52" s="467"/>
      <c r="R52" s="467" t="s">
        <v>539</v>
      </c>
    </row>
    <row r="53" spans="1:18" ht="23.25" hidden="1" customHeight="1" x14ac:dyDescent="0.35">
      <c r="A53" s="377">
        <v>52</v>
      </c>
      <c r="B53" s="377" t="s">
        <v>342</v>
      </c>
      <c r="C53" s="377">
        <v>472</v>
      </c>
      <c r="D53" s="377" t="s">
        <v>60</v>
      </c>
      <c r="E53" s="469" t="s">
        <v>320</v>
      </c>
      <c r="F53" s="365" t="s">
        <v>343</v>
      </c>
      <c r="G53" s="365"/>
      <c r="H53" s="377"/>
      <c r="I53" s="469" t="s">
        <v>125</v>
      </c>
      <c r="J53" s="469"/>
      <c r="K53" s="377" t="s">
        <v>45</v>
      </c>
      <c r="L53" s="466">
        <v>45791</v>
      </c>
      <c r="M53" s="365" t="s">
        <v>344</v>
      </c>
      <c r="N53" s="467" t="s">
        <v>539</v>
      </c>
      <c r="O53" s="467" t="s">
        <v>5841</v>
      </c>
      <c r="P53" s="467" t="s">
        <v>5841</v>
      </c>
      <c r="Q53" s="467"/>
      <c r="R53" s="467" t="s">
        <v>539</v>
      </c>
    </row>
    <row r="54" spans="1:18" ht="23.25" hidden="1" customHeight="1" x14ac:dyDescent="0.35">
      <c r="A54" s="377">
        <v>53</v>
      </c>
      <c r="B54" s="377" t="s">
        <v>345</v>
      </c>
      <c r="C54" s="377">
        <v>472</v>
      </c>
      <c r="D54" s="377" t="s">
        <v>60</v>
      </c>
      <c r="E54" s="469" t="s">
        <v>320</v>
      </c>
      <c r="F54" s="365" t="s">
        <v>346</v>
      </c>
      <c r="G54" s="365"/>
      <c r="H54" s="377"/>
      <c r="I54" s="377" t="s">
        <v>125</v>
      </c>
      <c r="J54" s="377"/>
      <c r="K54" s="377" t="s">
        <v>45</v>
      </c>
      <c r="L54" s="466">
        <v>45791</v>
      </c>
      <c r="M54" s="365" t="s">
        <v>347</v>
      </c>
      <c r="N54" s="467" t="s">
        <v>539</v>
      </c>
      <c r="O54" s="467" t="s">
        <v>5841</v>
      </c>
      <c r="P54" s="467" t="s">
        <v>5841</v>
      </c>
      <c r="Q54" s="467"/>
      <c r="R54" s="467" t="s">
        <v>539</v>
      </c>
    </row>
    <row r="55" spans="1:18" ht="23.25" hidden="1" customHeight="1" x14ac:dyDescent="0.35">
      <c r="A55" s="377">
        <v>54</v>
      </c>
      <c r="B55" s="377" t="s">
        <v>348</v>
      </c>
      <c r="C55" s="377">
        <v>472</v>
      </c>
      <c r="D55" s="377" t="s">
        <v>60</v>
      </c>
      <c r="E55" s="469" t="s">
        <v>349</v>
      </c>
      <c r="F55" s="365" t="s">
        <v>350</v>
      </c>
      <c r="G55" s="365"/>
      <c r="H55" s="377"/>
      <c r="I55" s="377" t="s">
        <v>125</v>
      </c>
      <c r="J55" s="377"/>
      <c r="K55" s="377" t="s">
        <v>45</v>
      </c>
      <c r="L55" s="466">
        <v>45791</v>
      </c>
      <c r="M55" s="365" t="s">
        <v>351</v>
      </c>
      <c r="N55" s="467" t="s">
        <v>539</v>
      </c>
      <c r="O55" s="467" t="s">
        <v>5841</v>
      </c>
      <c r="P55" s="467" t="s">
        <v>5841</v>
      </c>
      <c r="Q55" s="467"/>
      <c r="R55" s="467" t="s">
        <v>539</v>
      </c>
    </row>
    <row r="56" spans="1:18" ht="23.25" hidden="1" customHeight="1" x14ac:dyDescent="0.35">
      <c r="A56" s="377">
        <v>55</v>
      </c>
      <c r="B56" s="377" t="s">
        <v>352</v>
      </c>
      <c r="C56" s="377">
        <v>472</v>
      </c>
      <c r="D56" s="377" t="s">
        <v>60</v>
      </c>
      <c r="E56" s="377" t="s">
        <v>353</v>
      </c>
      <c r="F56" s="365" t="s">
        <v>354</v>
      </c>
      <c r="G56" s="365"/>
      <c r="H56" s="377"/>
      <c r="I56" s="377" t="s">
        <v>125</v>
      </c>
      <c r="J56" s="377"/>
      <c r="K56" s="377" t="s">
        <v>45</v>
      </c>
      <c r="L56" s="466">
        <v>45791</v>
      </c>
      <c r="M56" s="365" t="s">
        <v>355</v>
      </c>
      <c r="N56" s="467" t="s">
        <v>539</v>
      </c>
      <c r="O56" s="467" t="s">
        <v>5841</v>
      </c>
      <c r="P56" s="467" t="s">
        <v>5841</v>
      </c>
      <c r="Q56" s="467"/>
      <c r="R56" s="467" t="s">
        <v>539</v>
      </c>
    </row>
    <row r="57" spans="1:18" ht="23.25" hidden="1" customHeight="1" x14ac:dyDescent="0.35">
      <c r="A57" s="377">
        <v>56</v>
      </c>
      <c r="B57" s="377" t="s">
        <v>356</v>
      </c>
      <c r="C57" s="377">
        <v>472</v>
      </c>
      <c r="D57" s="377" t="s">
        <v>60</v>
      </c>
      <c r="E57" s="469" t="s">
        <v>242</v>
      </c>
      <c r="F57" s="365" t="s">
        <v>357</v>
      </c>
      <c r="G57" s="365"/>
      <c r="H57" s="377"/>
      <c r="I57" s="377" t="s">
        <v>125</v>
      </c>
      <c r="J57" s="377"/>
      <c r="K57" s="377" t="s">
        <v>45</v>
      </c>
      <c r="L57" s="466">
        <v>45791</v>
      </c>
      <c r="M57" s="365" t="s">
        <v>358</v>
      </c>
      <c r="N57" s="467" t="s">
        <v>539</v>
      </c>
      <c r="O57" s="467" t="s">
        <v>5841</v>
      </c>
      <c r="P57" s="467" t="s">
        <v>5841</v>
      </c>
      <c r="Q57" s="467"/>
      <c r="R57" s="467" t="s">
        <v>539</v>
      </c>
    </row>
    <row r="58" spans="1:18" ht="23.25" hidden="1" customHeight="1" x14ac:dyDescent="0.35">
      <c r="A58" s="377">
        <v>57</v>
      </c>
      <c r="B58" s="377" t="s">
        <v>359</v>
      </c>
      <c r="C58" s="377">
        <v>472</v>
      </c>
      <c r="D58" s="377" t="s">
        <v>60</v>
      </c>
      <c r="E58" s="469" t="s">
        <v>242</v>
      </c>
      <c r="F58" s="365" t="s">
        <v>360</v>
      </c>
      <c r="G58" s="371" t="s">
        <v>361</v>
      </c>
      <c r="H58" s="371"/>
      <c r="I58" s="377" t="s">
        <v>125</v>
      </c>
      <c r="J58" s="377"/>
      <c r="K58" s="377" t="s">
        <v>47</v>
      </c>
      <c r="L58" s="377"/>
      <c r="M58" s="365"/>
      <c r="N58" s="467" t="s">
        <v>9</v>
      </c>
      <c r="O58" s="467" t="s">
        <v>9</v>
      </c>
      <c r="P58" s="467" t="s">
        <v>9</v>
      </c>
      <c r="Q58" s="467"/>
      <c r="R58" s="467" t="s">
        <v>9</v>
      </c>
    </row>
    <row r="59" spans="1:18" ht="23.25" hidden="1" customHeight="1" x14ac:dyDescent="0.35">
      <c r="A59" s="377">
        <v>58</v>
      </c>
      <c r="B59" s="377" t="s">
        <v>363</v>
      </c>
      <c r="C59" s="377">
        <v>472</v>
      </c>
      <c r="D59" s="377" t="s">
        <v>60</v>
      </c>
      <c r="E59" s="469" t="s">
        <v>334</v>
      </c>
      <c r="F59" s="470" t="s">
        <v>364</v>
      </c>
      <c r="G59" s="369" t="s">
        <v>365</v>
      </c>
      <c r="H59" s="369"/>
      <c r="I59" s="377" t="s">
        <v>366</v>
      </c>
      <c r="J59" s="377"/>
      <c r="K59" s="377" t="s">
        <v>45</v>
      </c>
      <c r="L59" s="466">
        <v>45883</v>
      </c>
      <c r="M59" s="463" t="s">
        <v>367</v>
      </c>
      <c r="N59" s="467" t="s">
        <v>539</v>
      </c>
      <c r="O59" s="467" t="s">
        <v>5841</v>
      </c>
      <c r="P59" s="467" t="s">
        <v>5840</v>
      </c>
      <c r="Q59" s="467"/>
      <c r="R59" s="467" t="s">
        <v>539</v>
      </c>
    </row>
    <row r="60" spans="1:18" ht="23.25" hidden="1" customHeight="1" x14ac:dyDescent="0.35">
      <c r="A60" s="377">
        <v>59</v>
      </c>
      <c r="B60" s="377" t="s">
        <v>368</v>
      </c>
      <c r="C60" s="377">
        <v>472</v>
      </c>
      <c r="D60" s="377" t="s">
        <v>60</v>
      </c>
      <c r="E60" s="377" t="s">
        <v>369</v>
      </c>
      <c r="F60" s="470" t="s">
        <v>370</v>
      </c>
      <c r="G60" s="365" t="s">
        <v>371</v>
      </c>
      <c r="H60" s="377"/>
      <c r="I60" s="469" t="s">
        <v>366</v>
      </c>
      <c r="J60" s="377"/>
      <c r="K60" s="377" t="s">
        <v>9</v>
      </c>
      <c r="L60" s="377"/>
      <c r="M60" s="365"/>
      <c r="N60" s="467" t="s">
        <v>9</v>
      </c>
      <c r="O60" s="467" t="s">
        <v>9</v>
      </c>
      <c r="P60" s="467" t="s">
        <v>9</v>
      </c>
      <c r="Q60" s="467"/>
      <c r="R60" s="467" t="s">
        <v>7007</v>
      </c>
    </row>
    <row r="61" spans="1:18" ht="23.25" hidden="1" customHeight="1" x14ac:dyDescent="0.35">
      <c r="A61" s="377">
        <v>60</v>
      </c>
      <c r="B61" s="377" t="s">
        <v>372</v>
      </c>
      <c r="C61" s="377">
        <v>472</v>
      </c>
      <c r="D61" s="377" t="s">
        <v>60</v>
      </c>
      <c r="E61" s="377" t="s">
        <v>373</v>
      </c>
      <c r="F61" s="470" t="s">
        <v>374</v>
      </c>
      <c r="G61" s="365" t="s">
        <v>375</v>
      </c>
      <c r="H61" s="377"/>
      <c r="I61" s="469" t="s">
        <v>366</v>
      </c>
      <c r="J61" s="377"/>
      <c r="K61" s="377" t="s">
        <v>9</v>
      </c>
      <c r="L61" s="377"/>
      <c r="M61" s="365"/>
      <c r="N61" s="467" t="s">
        <v>9</v>
      </c>
      <c r="O61" s="467" t="s">
        <v>9</v>
      </c>
      <c r="P61" s="467" t="s">
        <v>9</v>
      </c>
      <c r="Q61" s="467"/>
      <c r="R61" s="467" t="s">
        <v>7007</v>
      </c>
    </row>
    <row r="62" spans="1:18" ht="23.25" hidden="1" customHeight="1" x14ac:dyDescent="0.35">
      <c r="A62" s="377">
        <v>61</v>
      </c>
      <c r="B62" s="377" t="s">
        <v>376</v>
      </c>
      <c r="C62" s="377">
        <v>472</v>
      </c>
      <c r="D62" s="377" t="s">
        <v>60</v>
      </c>
      <c r="E62" s="377" t="s">
        <v>377</v>
      </c>
      <c r="F62" s="365" t="s">
        <v>378</v>
      </c>
      <c r="G62" s="365"/>
      <c r="H62" s="377"/>
      <c r="I62" s="469" t="s">
        <v>366</v>
      </c>
      <c r="J62" s="469"/>
      <c r="K62" s="377" t="s">
        <v>45</v>
      </c>
      <c r="L62" s="466">
        <v>45782</v>
      </c>
      <c r="M62" s="365" t="s">
        <v>380</v>
      </c>
      <c r="N62" s="467" t="s">
        <v>539</v>
      </c>
      <c r="O62" s="467" t="s">
        <v>5841</v>
      </c>
      <c r="P62" s="467" t="s">
        <v>5841</v>
      </c>
      <c r="Q62" s="467"/>
      <c r="R62" s="467" t="s">
        <v>539</v>
      </c>
    </row>
    <row r="63" spans="1:18" ht="23.25" hidden="1" customHeight="1" x14ac:dyDescent="0.35">
      <c r="A63" s="377">
        <v>62</v>
      </c>
      <c r="B63" s="377" t="s">
        <v>381</v>
      </c>
      <c r="C63" s="377">
        <v>472</v>
      </c>
      <c r="D63" s="377" t="s">
        <v>60</v>
      </c>
      <c r="E63" s="377" t="s">
        <v>377</v>
      </c>
      <c r="F63" s="365" t="s">
        <v>382</v>
      </c>
      <c r="G63" s="365"/>
      <c r="H63" s="377"/>
      <c r="I63" s="469" t="s">
        <v>366</v>
      </c>
      <c r="J63" s="469"/>
      <c r="K63" s="377" t="s">
        <v>45</v>
      </c>
      <c r="L63" s="466">
        <v>45782</v>
      </c>
      <c r="M63" s="365" t="s">
        <v>380</v>
      </c>
      <c r="N63" s="467" t="s">
        <v>539</v>
      </c>
      <c r="O63" s="467" t="s">
        <v>5841</v>
      </c>
      <c r="P63" s="467" t="s">
        <v>5841</v>
      </c>
      <c r="Q63" s="467"/>
      <c r="R63" s="467" t="s">
        <v>539</v>
      </c>
    </row>
    <row r="64" spans="1:18" ht="23.25" hidden="1" customHeight="1" x14ac:dyDescent="0.35">
      <c r="A64" s="377">
        <v>63</v>
      </c>
      <c r="B64" s="377" t="s">
        <v>383</v>
      </c>
      <c r="C64" s="377">
        <v>472</v>
      </c>
      <c r="D64" s="377" t="s">
        <v>60</v>
      </c>
      <c r="E64" s="377" t="s">
        <v>377</v>
      </c>
      <c r="F64" s="365" t="s">
        <v>384</v>
      </c>
      <c r="G64" s="365"/>
      <c r="H64" s="377"/>
      <c r="I64" s="469" t="s">
        <v>366</v>
      </c>
      <c r="J64" s="469"/>
      <c r="K64" s="377" t="s">
        <v>45</v>
      </c>
      <c r="L64" s="466">
        <v>45782</v>
      </c>
      <c r="M64" s="365" t="s">
        <v>380</v>
      </c>
      <c r="N64" s="467" t="s">
        <v>539</v>
      </c>
      <c r="O64" s="467" t="s">
        <v>5841</v>
      </c>
      <c r="P64" s="467" t="s">
        <v>5841</v>
      </c>
      <c r="Q64" s="467"/>
      <c r="R64" s="467" t="s">
        <v>539</v>
      </c>
    </row>
    <row r="65" spans="1:18" ht="23.25" hidden="1" customHeight="1" x14ac:dyDescent="0.35">
      <c r="A65" s="377">
        <v>64</v>
      </c>
      <c r="B65" s="377" t="s">
        <v>385</v>
      </c>
      <c r="C65" s="377">
        <v>472</v>
      </c>
      <c r="D65" s="377" t="s">
        <v>60</v>
      </c>
      <c r="E65" s="377" t="s">
        <v>377</v>
      </c>
      <c r="F65" s="365" t="s">
        <v>386</v>
      </c>
      <c r="G65" s="365"/>
      <c r="H65" s="377"/>
      <c r="I65" s="469" t="s">
        <v>366</v>
      </c>
      <c r="J65" s="469"/>
      <c r="K65" s="377" t="s">
        <v>45</v>
      </c>
      <c r="L65" s="466">
        <v>45841</v>
      </c>
      <c r="M65" s="365" t="s">
        <v>387</v>
      </c>
      <c r="N65" s="467" t="s">
        <v>539</v>
      </c>
      <c r="O65" s="467" t="s">
        <v>5841</v>
      </c>
      <c r="P65" s="467" t="s">
        <v>5840</v>
      </c>
      <c r="Q65" s="467"/>
      <c r="R65" s="467" t="s">
        <v>539</v>
      </c>
    </row>
    <row r="66" spans="1:18" ht="23.25" hidden="1" customHeight="1" x14ac:dyDescent="0.35">
      <c r="A66" s="377">
        <v>65</v>
      </c>
      <c r="B66" s="377" t="s">
        <v>388</v>
      </c>
      <c r="C66" s="377">
        <v>472</v>
      </c>
      <c r="D66" s="377" t="s">
        <v>60</v>
      </c>
      <c r="E66" s="377" t="s">
        <v>195</v>
      </c>
      <c r="F66" s="365" t="s">
        <v>389</v>
      </c>
      <c r="G66" s="365" t="s">
        <v>375</v>
      </c>
      <c r="H66" s="377"/>
      <c r="I66" s="377" t="s">
        <v>366</v>
      </c>
      <c r="J66" s="377"/>
      <c r="K66" s="377" t="s">
        <v>9</v>
      </c>
      <c r="L66" s="377"/>
      <c r="M66" s="365"/>
      <c r="N66" s="467" t="s">
        <v>9</v>
      </c>
      <c r="O66" s="467" t="s">
        <v>9</v>
      </c>
      <c r="P66" s="467" t="s">
        <v>9</v>
      </c>
      <c r="Q66" s="467"/>
      <c r="R66" s="467" t="s">
        <v>7007</v>
      </c>
    </row>
    <row r="67" spans="1:18" ht="23.25" hidden="1" customHeight="1" x14ac:dyDescent="0.35">
      <c r="A67" s="377">
        <v>66</v>
      </c>
      <c r="B67" s="377" t="s">
        <v>390</v>
      </c>
      <c r="C67" s="377">
        <v>472</v>
      </c>
      <c r="D67" s="377" t="s">
        <v>30</v>
      </c>
      <c r="E67" s="469" t="s">
        <v>306</v>
      </c>
      <c r="F67" s="365" t="s">
        <v>16</v>
      </c>
      <c r="G67" s="365"/>
      <c r="H67" s="377"/>
      <c r="I67" s="377" t="s">
        <v>125</v>
      </c>
      <c r="J67" s="377"/>
      <c r="K67" s="377" t="s">
        <v>45</v>
      </c>
      <c r="L67" s="466">
        <v>45791</v>
      </c>
      <c r="M67" s="365" t="s">
        <v>391</v>
      </c>
      <c r="N67" s="467" t="s">
        <v>539</v>
      </c>
      <c r="O67" s="467" t="s">
        <v>5841</v>
      </c>
      <c r="P67" s="467" t="s">
        <v>5841</v>
      </c>
      <c r="Q67" s="467"/>
      <c r="R67" s="467" t="s">
        <v>539</v>
      </c>
    </row>
    <row r="68" spans="1:18" ht="23.25" hidden="1" customHeight="1" x14ac:dyDescent="0.35">
      <c r="A68" s="377">
        <v>67</v>
      </c>
      <c r="B68" s="377" t="s">
        <v>392</v>
      </c>
      <c r="C68" s="377">
        <v>472</v>
      </c>
      <c r="D68" s="377" t="s">
        <v>30</v>
      </c>
      <c r="E68" s="377" t="s">
        <v>393</v>
      </c>
      <c r="F68" s="365" t="s">
        <v>394</v>
      </c>
      <c r="G68" s="365"/>
      <c r="H68" s="377"/>
      <c r="I68" s="377" t="s">
        <v>125</v>
      </c>
      <c r="J68" s="377"/>
      <c r="K68" s="377" t="s">
        <v>45</v>
      </c>
      <c r="L68" s="466">
        <v>45791</v>
      </c>
      <c r="M68" s="365" t="s">
        <v>395</v>
      </c>
      <c r="N68" s="467" t="s">
        <v>539</v>
      </c>
      <c r="O68" s="467" t="s">
        <v>5841</v>
      </c>
      <c r="P68" s="467" t="s">
        <v>5841</v>
      </c>
      <c r="Q68" s="467"/>
      <c r="R68" s="467" t="s">
        <v>539</v>
      </c>
    </row>
    <row r="69" spans="1:18" ht="23.25" hidden="1" customHeight="1" x14ac:dyDescent="0.35">
      <c r="A69" s="377">
        <v>68</v>
      </c>
      <c r="B69" s="377" t="s">
        <v>396</v>
      </c>
      <c r="C69" s="377">
        <v>472</v>
      </c>
      <c r="D69" s="377" t="s">
        <v>30</v>
      </c>
      <c r="E69" s="377" t="s">
        <v>397</v>
      </c>
      <c r="F69" s="365" t="s">
        <v>394</v>
      </c>
      <c r="G69" s="365"/>
      <c r="H69" s="377"/>
      <c r="I69" s="377" t="s">
        <v>125</v>
      </c>
      <c r="J69" s="377"/>
      <c r="K69" s="377" t="s">
        <v>45</v>
      </c>
      <c r="L69" s="466">
        <v>45791</v>
      </c>
      <c r="M69" s="365" t="s">
        <v>395</v>
      </c>
      <c r="N69" s="467" t="s">
        <v>539</v>
      </c>
      <c r="O69" s="467" t="s">
        <v>5841</v>
      </c>
      <c r="P69" s="467" t="s">
        <v>5841</v>
      </c>
      <c r="Q69" s="467"/>
      <c r="R69" s="467" t="s">
        <v>539</v>
      </c>
    </row>
    <row r="70" spans="1:18" ht="23.25" hidden="1" customHeight="1" x14ac:dyDescent="0.35">
      <c r="A70" s="377">
        <v>69</v>
      </c>
      <c r="B70" s="377" t="s">
        <v>399</v>
      </c>
      <c r="C70" s="377">
        <v>472</v>
      </c>
      <c r="D70" s="377" t="s">
        <v>30</v>
      </c>
      <c r="E70" s="377" t="s">
        <v>400</v>
      </c>
      <c r="F70" s="470" t="s">
        <v>401</v>
      </c>
      <c r="G70" s="365" t="s">
        <v>402</v>
      </c>
      <c r="H70" s="377"/>
      <c r="I70" s="377" t="s">
        <v>125</v>
      </c>
      <c r="J70" s="377"/>
      <c r="K70" s="377" t="s">
        <v>46</v>
      </c>
      <c r="L70" s="377"/>
      <c r="M70" s="365"/>
      <c r="N70" s="467" t="s">
        <v>9</v>
      </c>
      <c r="O70" s="467" t="s">
        <v>9</v>
      </c>
      <c r="P70" s="467" t="s">
        <v>9</v>
      </c>
      <c r="Q70" s="467"/>
      <c r="R70" s="467" t="s">
        <v>9</v>
      </c>
    </row>
    <row r="71" spans="1:18" ht="23.25" hidden="1" customHeight="1" x14ac:dyDescent="0.35">
      <c r="A71" s="377">
        <v>70</v>
      </c>
      <c r="B71" s="377" t="s">
        <v>404</v>
      </c>
      <c r="C71" s="377">
        <v>472</v>
      </c>
      <c r="D71" s="377" t="s">
        <v>30</v>
      </c>
      <c r="E71" s="377" t="s">
        <v>400</v>
      </c>
      <c r="F71" s="470" t="s">
        <v>405</v>
      </c>
      <c r="G71" s="365" t="s">
        <v>402</v>
      </c>
      <c r="H71" s="377"/>
      <c r="I71" s="377" t="s">
        <v>125</v>
      </c>
      <c r="J71" s="377"/>
      <c r="K71" s="377" t="s">
        <v>46</v>
      </c>
      <c r="L71" s="377"/>
      <c r="M71" s="365"/>
      <c r="N71" s="467" t="s">
        <v>9</v>
      </c>
      <c r="O71" s="467" t="s">
        <v>9</v>
      </c>
      <c r="P71" s="467" t="s">
        <v>9</v>
      </c>
      <c r="Q71" s="467"/>
      <c r="R71" s="467" t="s">
        <v>9</v>
      </c>
    </row>
    <row r="72" spans="1:18" ht="23.25" hidden="1" customHeight="1" x14ac:dyDescent="0.35">
      <c r="A72" s="377">
        <v>71</v>
      </c>
      <c r="B72" s="377" t="s">
        <v>407</v>
      </c>
      <c r="C72" s="377">
        <v>472</v>
      </c>
      <c r="D72" s="377" t="s">
        <v>30</v>
      </c>
      <c r="E72" s="377" t="s">
        <v>400</v>
      </c>
      <c r="F72" s="470" t="s">
        <v>408</v>
      </c>
      <c r="G72" s="365"/>
      <c r="H72" s="377"/>
      <c r="I72" s="377" t="s">
        <v>125</v>
      </c>
      <c r="J72" s="377"/>
      <c r="K72" s="377" t="s">
        <v>45</v>
      </c>
      <c r="L72" s="466">
        <v>45791</v>
      </c>
      <c r="M72" s="365" t="s">
        <v>409</v>
      </c>
      <c r="N72" s="467" t="s">
        <v>539</v>
      </c>
      <c r="O72" s="467" t="s">
        <v>5841</v>
      </c>
      <c r="P72" s="467" t="s">
        <v>5841</v>
      </c>
      <c r="Q72" s="467"/>
      <c r="R72" s="467" t="s">
        <v>539</v>
      </c>
    </row>
    <row r="73" spans="1:18" ht="23.25" hidden="1" customHeight="1" x14ac:dyDescent="0.35">
      <c r="A73" s="377">
        <v>72</v>
      </c>
      <c r="B73" s="377" t="s">
        <v>410</v>
      </c>
      <c r="C73" s="377">
        <v>472</v>
      </c>
      <c r="D73" s="377" t="s">
        <v>30</v>
      </c>
      <c r="E73" s="377" t="s">
        <v>242</v>
      </c>
      <c r="F73" s="470" t="s">
        <v>411</v>
      </c>
      <c r="G73" s="365" t="s">
        <v>8025</v>
      </c>
      <c r="H73" s="377"/>
      <c r="I73" s="377" t="s">
        <v>132</v>
      </c>
      <c r="J73" s="377"/>
      <c r="K73" s="377" t="s">
        <v>45</v>
      </c>
      <c r="L73" s="466">
        <v>45962</v>
      </c>
      <c r="M73" s="365" t="s">
        <v>5972</v>
      </c>
      <c r="N73" s="467" t="s">
        <v>539</v>
      </c>
      <c r="O73" s="467" t="s">
        <v>5876</v>
      </c>
      <c r="P73" s="467" t="s">
        <v>9</v>
      </c>
      <c r="Q73" s="467"/>
      <c r="R73" s="467" t="s">
        <v>539</v>
      </c>
    </row>
    <row r="74" spans="1:18" ht="23.25" hidden="1" customHeight="1" x14ac:dyDescent="0.35">
      <c r="A74" s="377">
        <v>73</v>
      </c>
      <c r="B74" s="377" t="s">
        <v>413</v>
      </c>
      <c r="C74" s="377">
        <v>472</v>
      </c>
      <c r="D74" s="377" t="s">
        <v>30</v>
      </c>
      <c r="E74" s="377" t="s">
        <v>242</v>
      </c>
      <c r="F74" s="470" t="s">
        <v>414</v>
      </c>
      <c r="G74" s="365" t="s">
        <v>415</v>
      </c>
      <c r="H74" s="469"/>
      <c r="I74" s="469" t="s">
        <v>125</v>
      </c>
      <c r="J74" s="377"/>
      <c r="K74" s="377" t="s">
        <v>46</v>
      </c>
      <c r="L74" s="377"/>
      <c r="M74" s="365"/>
      <c r="N74" s="467" t="s">
        <v>9</v>
      </c>
      <c r="O74" s="467" t="s">
        <v>9</v>
      </c>
      <c r="P74" s="467" t="s">
        <v>9</v>
      </c>
      <c r="Q74" s="467"/>
      <c r="R74" s="467" t="s">
        <v>9</v>
      </c>
    </row>
    <row r="75" spans="1:18" ht="23.25" hidden="1" customHeight="1" x14ac:dyDescent="0.35">
      <c r="A75" s="377">
        <v>74</v>
      </c>
      <c r="B75" s="377" t="s">
        <v>418</v>
      </c>
      <c r="C75" s="377">
        <v>472</v>
      </c>
      <c r="D75" s="377" t="s">
        <v>30</v>
      </c>
      <c r="E75" s="377" t="s">
        <v>242</v>
      </c>
      <c r="F75" s="470" t="s">
        <v>419</v>
      </c>
      <c r="G75" s="365" t="s">
        <v>420</v>
      </c>
      <c r="H75" s="469"/>
      <c r="I75" s="469" t="s">
        <v>125</v>
      </c>
      <c r="J75" s="377"/>
      <c r="K75" s="377" t="s">
        <v>46</v>
      </c>
      <c r="L75" s="377"/>
      <c r="M75" s="365"/>
      <c r="N75" s="467" t="s">
        <v>9</v>
      </c>
      <c r="O75" s="467" t="s">
        <v>9</v>
      </c>
      <c r="P75" s="467" t="s">
        <v>9</v>
      </c>
      <c r="Q75" s="467"/>
      <c r="R75" s="467" t="s">
        <v>9</v>
      </c>
    </row>
    <row r="76" spans="1:18" ht="23.25" hidden="1" customHeight="1" x14ac:dyDescent="0.35">
      <c r="A76" s="377">
        <v>75</v>
      </c>
      <c r="B76" s="377" t="s">
        <v>421</v>
      </c>
      <c r="C76" s="377">
        <v>472</v>
      </c>
      <c r="D76" s="377" t="s">
        <v>30</v>
      </c>
      <c r="E76" s="377" t="s">
        <v>242</v>
      </c>
      <c r="F76" s="470" t="s">
        <v>422</v>
      </c>
      <c r="G76" s="365" t="s">
        <v>420</v>
      </c>
      <c r="H76" s="469"/>
      <c r="I76" s="469" t="s">
        <v>125</v>
      </c>
      <c r="J76" s="377"/>
      <c r="K76" s="377" t="s">
        <v>46</v>
      </c>
      <c r="L76" s="377"/>
      <c r="M76" s="365"/>
      <c r="N76" s="467" t="s">
        <v>9</v>
      </c>
      <c r="O76" s="467" t="s">
        <v>9</v>
      </c>
      <c r="P76" s="467" t="s">
        <v>9</v>
      </c>
      <c r="Q76" s="467"/>
      <c r="R76" s="467" t="s">
        <v>9</v>
      </c>
    </row>
    <row r="77" spans="1:18" ht="23.25" hidden="1" customHeight="1" x14ac:dyDescent="0.35">
      <c r="A77" s="377">
        <v>76</v>
      </c>
      <c r="B77" s="377" t="s">
        <v>423</v>
      </c>
      <c r="C77" s="377">
        <v>472</v>
      </c>
      <c r="D77" s="377" t="s">
        <v>30</v>
      </c>
      <c r="E77" s="377" t="s">
        <v>242</v>
      </c>
      <c r="F77" s="470" t="s">
        <v>424</v>
      </c>
      <c r="G77" s="365"/>
      <c r="H77" s="377"/>
      <c r="I77" s="377" t="s">
        <v>125</v>
      </c>
      <c r="J77" s="377"/>
      <c r="K77" s="377" t="s">
        <v>45</v>
      </c>
      <c r="L77" s="466">
        <v>45791</v>
      </c>
      <c r="M77" s="365" t="s">
        <v>425</v>
      </c>
      <c r="N77" s="467" t="s">
        <v>539</v>
      </c>
      <c r="O77" s="467" t="s">
        <v>5841</v>
      </c>
      <c r="P77" s="467" t="s">
        <v>5841</v>
      </c>
      <c r="Q77" s="467"/>
      <c r="R77" s="467" t="s">
        <v>539</v>
      </c>
    </row>
    <row r="78" spans="1:18" ht="23.25" hidden="1" customHeight="1" x14ac:dyDescent="0.35">
      <c r="A78" s="377">
        <v>77</v>
      </c>
      <c r="B78" s="377" t="s">
        <v>426</v>
      </c>
      <c r="C78" s="377">
        <v>472</v>
      </c>
      <c r="D78" s="377" t="s">
        <v>30</v>
      </c>
      <c r="E78" s="377" t="s">
        <v>242</v>
      </c>
      <c r="F78" s="470" t="s">
        <v>427</v>
      </c>
      <c r="G78" s="365"/>
      <c r="H78" s="377"/>
      <c r="I78" s="377" t="s">
        <v>125</v>
      </c>
      <c r="J78" s="377"/>
      <c r="K78" s="377" t="s">
        <v>45</v>
      </c>
      <c r="L78" s="466">
        <v>45791</v>
      </c>
      <c r="M78" s="365" t="s">
        <v>428</v>
      </c>
      <c r="N78" s="467" t="s">
        <v>539</v>
      </c>
      <c r="O78" s="467" t="s">
        <v>5841</v>
      </c>
      <c r="P78" s="467" t="s">
        <v>5841</v>
      </c>
      <c r="Q78" s="467"/>
      <c r="R78" s="467" t="s">
        <v>539</v>
      </c>
    </row>
    <row r="79" spans="1:18" ht="23.25" hidden="1" customHeight="1" x14ac:dyDescent="0.35">
      <c r="A79" s="377">
        <v>78</v>
      </c>
      <c r="B79" s="377" t="s">
        <v>429</v>
      </c>
      <c r="C79" s="377">
        <v>472</v>
      </c>
      <c r="D79" s="377" t="s">
        <v>30</v>
      </c>
      <c r="E79" s="377" t="s">
        <v>242</v>
      </c>
      <c r="F79" s="470" t="s">
        <v>430</v>
      </c>
      <c r="G79" s="369" t="s">
        <v>431</v>
      </c>
      <c r="H79" s="369"/>
      <c r="I79" s="377" t="s">
        <v>125</v>
      </c>
      <c r="J79" s="377"/>
      <c r="K79" s="377" t="s">
        <v>47</v>
      </c>
      <c r="L79" s="377"/>
      <c r="M79" s="365"/>
      <c r="N79" s="467" t="s">
        <v>9</v>
      </c>
      <c r="O79" s="467" t="s">
        <v>9</v>
      </c>
      <c r="P79" s="467" t="s">
        <v>9</v>
      </c>
      <c r="Q79" s="467"/>
      <c r="R79" s="467" t="s">
        <v>9</v>
      </c>
    </row>
    <row r="80" spans="1:18" ht="23.25" hidden="1" customHeight="1" x14ac:dyDescent="0.35">
      <c r="A80" s="377">
        <v>79</v>
      </c>
      <c r="B80" s="377" t="s">
        <v>433</v>
      </c>
      <c r="C80" s="377">
        <v>472</v>
      </c>
      <c r="D80" s="377" t="s">
        <v>30</v>
      </c>
      <c r="E80" s="377" t="s">
        <v>242</v>
      </c>
      <c r="F80" s="470" t="s">
        <v>434</v>
      </c>
      <c r="G80" s="365" t="s">
        <v>435</v>
      </c>
      <c r="H80" s="377"/>
      <c r="I80" s="377" t="s">
        <v>125</v>
      </c>
      <c r="J80" s="377"/>
      <c r="K80" s="377" t="s">
        <v>46</v>
      </c>
      <c r="L80" s="377"/>
      <c r="M80" s="365"/>
      <c r="N80" s="467" t="s">
        <v>9</v>
      </c>
      <c r="O80" s="467" t="s">
        <v>9</v>
      </c>
      <c r="P80" s="467" t="s">
        <v>9</v>
      </c>
      <c r="Q80" s="467"/>
      <c r="R80" s="467" t="s">
        <v>9</v>
      </c>
    </row>
    <row r="81" spans="1:18" ht="23.25" hidden="1" customHeight="1" x14ac:dyDescent="0.35">
      <c r="A81" s="377">
        <v>80</v>
      </c>
      <c r="B81" s="377" t="s">
        <v>437</v>
      </c>
      <c r="C81" s="377">
        <v>472</v>
      </c>
      <c r="D81" s="377" t="s">
        <v>30</v>
      </c>
      <c r="E81" s="377" t="s">
        <v>242</v>
      </c>
      <c r="F81" s="470" t="s">
        <v>438</v>
      </c>
      <c r="G81" s="365"/>
      <c r="H81" s="377"/>
      <c r="I81" s="377" t="s">
        <v>125</v>
      </c>
      <c r="J81" s="377"/>
      <c r="K81" s="377" t="s">
        <v>45</v>
      </c>
      <c r="L81" s="466">
        <v>45791</v>
      </c>
      <c r="M81" s="365" t="s">
        <v>439</v>
      </c>
      <c r="N81" s="467" t="s">
        <v>539</v>
      </c>
      <c r="O81" s="467" t="s">
        <v>5841</v>
      </c>
      <c r="P81" s="467" t="s">
        <v>5841</v>
      </c>
      <c r="Q81" s="467"/>
      <c r="R81" s="467" t="s">
        <v>539</v>
      </c>
    </row>
    <row r="82" spans="1:18" ht="23.25" hidden="1" customHeight="1" x14ac:dyDescent="0.35">
      <c r="A82" s="377">
        <v>81</v>
      </c>
      <c r="B82" s="377" t="s">
        <v>440</v>
      </c>
      <c r="C82" s="377">
        <v>472</v>
      </c>
      <c r="D82" s="377" t="s">
        <v>30</v>
      </c>
      <c r="E82" s="377" t="s">
        <v>242</v>
      </c>
      <c r="F82" s="470" t="s">
        <v>441</v>
      </c>
      <c r="G82" s="365"/>
      <c r="H82" s="377"/>
      <c r="I82" s="469" t="s">
        <v>366</v>
      </c>
      <c r="J82" s="469"/>
      <c r="K82" s="377" t="s">
        <v>45</v>
      </c>
      <c r="L82" s="466">
        <v>45782</v>
      </c>
      <c r="M82" s="365" t="s">
        <v>380</v>
      </c>
      <c r="N82" s="467" t="s">
        <v>539</v>
      </c>
      <c r="O82" s="467" t="s">
        <v>5841</v>
      </c>
      <c r="P82" s="467" t="s">
        <v>5841</v>
      </c>
      <c r="Q82" s="467"/>
      <c r="R82" s="467" t="s">
        <v>539</v>
      </c>
    </row>
    <row r="83" spans="1:18" ht="23.25" hidden="1" customHeight="1" x14ac:dyDescent="0.35">
      <c r="A83" s="377">
        <v>82</v>
      </c>
      <c r="B83" s="377" t="s">
        <v>442</v>
      </c>
      <c r="C83" s="377">
        <v>472</v>
      </c>
      <c r="D83" s="377" t="s">
        <v>30</v>
      </c>
      <c r="E83" s="377" t="s">
        <v>173</v>
      </c>
      <c r="F83" s="470" t="s">
        <v>443</v>
      </c>
      <c r="G83" s="365" t="s">
        <v>444</v>
      </c>
      <c r="H83" s="377"/>
      <c r="I83" s="469" t="s">
        <v>125</v>
      </c>
      <c r="J83" s="377"/>
      <c r="K83" s="377" t="s">
        <v>46</v>
      </c>
      <c r="L83" s="377"/>
      <c r="M83" s="365"/>
      <c r="N83" s="467" t="s">
        <v>9</v>
      </c>
      <c r="O83" s="467" t="s">
        <v>9</v>
      </c>
      <c r="P83" s="467" t="s">
        <v>9</v>
      </c>
      <c r="Q83" s="467"/>
      <c r="R83" s="467" t="s">
        <v>9</v>
      </c>
    </row>
    <row r="84" spans="1:18" ht="23.25" hidden="1" customHeight="1" x14ac:dyDescent="0.35">
      <c r="A84" s="377">
        <v>83</v>
      </c>
      <c r="B84" s="377" t="s">
        <v>445</v>
      </c>
      <c r="C84" s="377">
        <v>472</v>
      </c>
      <c r="D84" s="377" t="s">
        <v>30</v>
      </c>
      <c r="E84" s="377" t="s">
        <v>242</v>
      </c>
      <c r="F84" s="470" t="s">
        <v>446</v>
      </c>
      <c r="G84" s="365"/>
      <c r="H84" s="377"/>
      <c r="I84" s="377" t="s">
        <v>125</v>
      </c>
      <c r="J84" s="377"/>
      <c r="K84" s="377" t="s">
        <v>45</v>
      </c>
      <c r="L84" s="466">
        <v>45791</v>
      </c>
      <c r="M84" s="365" t="s">
        <v>447</v>
      </c>
      <c r="N84" s="467" t="s">
        <v>539</v>
      </c>
      <c r="O84" s="467" t="s">
        <v>5841</v>
      </c>
      <c r="P84" s="467" t="s">
        <v>5841</v>
      </c>
      <c r="Q84" s="467"/>
      <c r="R84" s="467" t="s">
        <v>539</v>
      </c>
    </row>
    <row r="85" spans="1:18" ht="23.25" hidden="1" customHeight="1" x14ac:dyDescent="0.35">
      <c r="A85" s="377">
        <v>84</v>
      </c>
      <c r="B85" s="377" t="s">
        <v>448</v>
      </c>
      <c r="C85" s="377">
        <v>472</v>
      </c>
      <c r="D85" s="377" t="s">
        <v>24</v>
      </c>
      <c r="E85" s="377" t="s">
        <v>449</v>
      </c>
      <c r="F85" s="365" t="s">
        <v>450</v>
      </c>
      <c r="G85" s="365" t="s">
        <v>451</v>
      </c>
      <c r="H85" s="365"/>
      <c r="I85" s="377" t="s">
        <v>115</v>
      </c>
      <c r="J85" s="377"/>
      <c r="K85" s="377" t="s">
        <v>48</v>
      </c>
      <c r="L85" s="377"/>
      <c r="M85" s="365"/>
      <c r="N85" s="467" t="s">
        <v>9</v>
      </c>
      <c r="O85" s="467" t="s">
        <v>9</v>
      </c>
      <c r="P85" s="467" t="s">
        <v>9</v>
      </c>
      <c r="Q85" s="467"/>
      <c r="R85" s="467" t="s">
        <v>7007</v>
      </c>
    </row>
    <row r="86" spans="1:18" ht="23.25" hidden="1" customHeight="1" x14ac:dyDescent="0.35">
      <c r="A86" s="377">
        <v>85</v>
      </c>
      <c r="B86" s="377" t="s">
        <v>453</v>
      </c>
      <c r="C86" s="377">
        <v>472</v>
      </c>
      <c r="D86" s="377" t="s">
        <v>24</v>
      </c>
      <c r="E86" s="377" t="s">
        <v>449</v>
      </c>
      <c r="F86" s="365" t="s">
        <v>454</v>
      </c>
      <c r="G86" s="365" t="s">
        <v>455</v>
      </c>
      <c r="H86" s="365"/>
      <c r="I86" s="377" t="s">
        <v>115</v>
      </c>
      <c r="J86" s="377"/>
      <c r="K86" s="377" t="s">
        <v>48</v>
      </c>
      <c r="L86" s="377"/>
      <c r="M86" s="365"/>
      <c r="N86" s="467" t="s">
        <v>9</v>
      </c>
      <c r="O86" s="467" t="s">
        <v>9</v>
      </c>
      <c r="P86" s="467" t="s">
        <v>9</v>
      </c>
      <c r="Q86" s="467"/>
      <c r="R86" s="467" t="s">
        <v>7007</v>
      </c>
    </row>
    <row r="87" spans="1:18" ht="23.25" hidden="1" customHeight="1" x14ac:dyDescent="0.35">
      <c r="A87" s="377">
        <v>86</v>
      </c>
      <c r="B87" s="377" t="s">
        <v>456</v>
      </c>
      <c r="C87" s="377">
        <v>472</v>
      </c>
      <c r="D87" s="377" t="s">
        <v>24</v>
      </c>
      <c r="E87" s="377" t="s">
        <v>449</v>
      </c>
      <c r="F87" s="365" t="s">
        <v>457</v>
      </c>
      <c r="G87" s="365" t="s">
        <v>458</v>
      </c>
      <c r="H87" s="365"/>
      <c r="I87" s="377" t="s">
        <v>115</v>
      </c>
      <c r="J87" s="377"/>
      <c r="K87" s="377" t="s">
        <v>48</v>
      </c>
      <c r="L87" s="377"/>
      <c r="M87" s="365"/>
      <c r="N87" s="467" t="s">
        <v>9</v>
      </c>
      <c r="O87" s="467" t="s">
        <v>9</v>
      </c>
      <c r="P87" s="467" t="s">
        <v>9</v>
      </c>
      <c r="Q87" s="467"/>
      <c r="R87" s="467" t="s">
        <v>7007</v>
      </c>
    </row>
    <row r="88" spans="1:18" ht="23.25" hidden="1" customHeight="1" x14ac:dyDescent="0.35">
      <c r="A88" s="377">
        <v>87</v>
      </c>
      <c r="B88" s="377" t="s">
        <v>459</v>
      </c>
      <c r="C88" s="377">
        <v>472</v>
      </c>
      <c r="D88" s="377" t="s">
        <v>24</v>
      </c>
      <c r="E88" s="377" t="s">
        <v>460</v>
      </c>
      <c r="F88" s="365" t="s">
        <v>461</v>
      </c>
      <c r="G88" s="365" t="s">
        <v>455</v>
      </c>
      <c r="H88" s="365"/>
      <c r="I88" s="377" t="s">
        <v>115</v>
      </c>
      <c r="J88" s="377"/>
      <c r="K88" s="377" t="s">
        <v>48</v>
      </c>
      <c r="L88" s="377"/>
      <c r="M88" s="365"/>
      <c r="N88" s="467" t="s">
        <v>9</v>
      </c>
      <c r="O88" s="467" t="s">
        <v>9</v>
      </c>
      <c r="P88" s="467" t="s">
        <v>9</v>
      </c>
      <c r="Q88" s="467"/>
      <c r="R88" s="467" t="s">
        <v>7007</v>
      </c>
    </row>
    <row r="89" spans="1:18" ht="23.25" hidden="1" customHeight="1" x14ac:dyDescent="0.35">
      <c r="A89" s="377">
        <v>88</v>
      </c>
      <c r="B89" s="377" t="s">
        <v>462</v>
      </c>
      <c r="C89" s="377">
        <v>472</v>
      </c>
      <c r="D89" s="377" t="s">
        <v>24</v>
      </c>
      <c r="E89" s="377" t="s">
        <v>449</v>
      </c>
      <c r="F89" s="365" t="s">
        <v>463</v>
      </c>
      <c r="G89" s="365" t="s">
        <v>464</v>
      </c>
      <c r="H89" s="365"/>
      <c r="I89" s="377" t="s">
        <v>115</v>
      </c>
      <c r="J89" s="377"/>
      <c r="K89" s="377" t="s">
        <v>48</v>
      </c>
      <c r="L89" s="377"/>
      <c r="M89" s="365"/>
      <c r="N89" s="467" t="s">
        <v>9</v>
      </c>
      <c r="O89" s="467" t="s">
        <v>9</v>
      </c>
      <c r="P89" s="467" t="s">
        <v>9</v>
      </c>
      <c r="Q89" s="467"/>
      <c r="R89" s="467" t="s">
        <v>7007</v>
      </c>
    </row>
    <row r="90" spans="1:18" ht="23.25" hidden="1" customHeight="1" x14ac:dyDescent="0.35">
      <c r="A90" s="377">
        <v>89</v>
      </c>
      <c r="B90" s="377" t="s">
        <v>465</v>
      </c>
      <c r="C90" s="377">
        <v>472</v>
      </c>
      <c r="D90" s="377" t="s">
        <v>24</v>
      </c>
      <c r="E90" s="377" t="s">
        <v>460</v>
      </c>
      <c r="F90" s="365" t="s">
        <v>466</v>
      </c>
      <c r="G90" s="365" t="s">
        <v>467</v>
      </c>
      <c r="H90" s="365"/>
      <c r="I90" s="377" t="s">
        <v>115</v>
      </c>
      <c r="J90" s="377"/>
      <c r="K90" s="377" t="s">
        <v>48</v>
      </c>
      <c r="L90" s="377"/>
      <c r="M90" s="365"/>
      <c r="N90" s="467" t="s">
        <v>9</v>
      </c>
      <c r="O90" s="467" t="s">
        <v>9</v>
      </c>
      <c r="P90" s="467" t="s">
        <v>9</v>
      </c>
      <c r="Q90" s="467"/>
      <c r="R90" s="467" t="s">
        <v>7007</v>
      </c>
    </row>
    <row r="91" spans="1:18" ht="23.25" hidden="1" customHeight="1" x14ac:dyDescent="0.35">
      <c r="A91" s="377">
        <v>90</v>
      </c>
      <c r="B91" s="377" t="s">
        <v>469</v>
      </c>
      <c r="C91" s="377">
        <v>472</v>
      </c>
      <c r="D91" s="377" t="s">
        <v>24</v>
      </c>
      <c r="E91" s="377" t="s">
        <v>400</v>
      </c>
      <c r="F91" s="365" t="s">
        <v>470</v>
      </c>
      <c r="G91" s="365"/>
      <c r="H91" s="377"/>
      <c r="I91" s="377" t="s">
        <v>115</v>
      </c>
      <c r="J91" s="377"/>
      <c r="K91" s="377" t="s">
        <v>45</v>
      </c>
      <c r="L91" s="466">
        <v>45783</v>
      </c>
      <c r="M91" s="365" t="s">
        <v>471</v>
      </c>
      <c r="N91" s="467" t="s">
        <v>539</v>
      </c>
      <c r="O91" s="467" t="s">
        <v>5841</v>
      </c>
      <c r="P91" s="467" t="s">
        <v>5841</v>
      </c>
      <c r="Q91" s="467"/>
      <c r="R91" s="467" t="s">
        <v>539</v>
      </c>
    </row>
    <row r="92" spans="1:18" ht="23.25" hidden="1" customHeight="1" x14ac:dyDescent="0.35">
      <c r="A92" s="377">
        <v>91</v>
      </c>
      <c r="B92" s="377" t="s">
        <v>472</v>
      </c>
      <c r="C92" s="377">
        <v>472</v>
      </c>
      <c r="D92" s="377" t="s">
        <v>24</v>
      </c>
      <c r="E92" s="377" t="s">
        <v>400</v>
      </c>
      <c r="F92" s="365" t="s">
        <v>473</v>
      </c>
      <c r="G92" s="365"/>
      <c r="H92" s="377"/>
      <c r="I92" s="377" t="s">
        <v>115</v>
      </c>
      <c r="J92" s="377"/>
      <c r="K92" s="377" t="s">
        <v>45</v>
      </c>
      <c r="L92" s="466">
        <v>45783</v>
      </c>
      <c r="M92" s="365" t="s">
        <v>474</v>
      </c>
      <c r="N92" s="467" t="s">
        <v>539</v>
      </c>
      <c r="O92" s="467" t="s">
        <v>5841</v>
      </c>
      <c r="P92" s="467" t="s">
        <v>5841</v>
      </c>
      <c r="Q92" s="467"/>
      <c r="R92" s="467" t="s">
        <v>539</v>
      </c>
    </row>
    <row r="93" spans="1:18" ht="23.25" hidden="1" customHeight="1" x14ac:dyDescent="0.35">
      <c r="A93" s="377">
        <v>92</v>
      </c>
      <c r="B93" s="377" t="s">
        <v>475</v>
      </c>
      <c r="C93" s="377">
        <v>472</v>
      </c>
      <c r="D93" s="377" t="s">
        <v>24</v>
      </c>
      <c r="E93" s="377" t="s">
        <v>400</v>
      </c>
      <c r="F93" s="365" t="s">
        <v>476</v>
      </c>
      <c r="G93" s="365"/>
      <c r="H93" s="377"/>
      <c r="I93" s="377" t="s">
        <v>115</v>
      </c>
      <c r="J93" s="377"/>
      <c r="K93" s="377" t="s">
        <v>45</v>
      </c>
      <c r="L93" s="466">
        <v>45783</v>
      </c>
      <c r="M93" s="365" t="s">
        <v>477</v>
      </c>
      <c r="N93" s="467" t="s">
        <v>539</v>
      </c>
      <c r="O93" s="467" t="s">
        <v>5841</v>
      </c>
      <c r="P93" s="467" t="s">
        <v>5841</v>
      </c>
      <c r="Q93" s="467"/>
      <c r="R93" s="467" t="s">
        <v>539</v>
      </c>
    </row>
    <row r="94" spans="1:18" ht="23.25" hidden="1" customHeight="1" x14ac:dyDescent="0.35">
      <c r="A94" s="377">
        <v>93</v>
      </c>
      <c r="B94" s="377" t="s">
        <v>478</v>
      </c>
      <c r="C94" s="377">
        <v>472</v>
      </c>
      <c r="D94" s="377" t="s">
        <v>24</v>
      </c>
      <c r="E94" s="377" t="s">
        <v>400</v>
      </c>
      <c r="F94" s="365" t="s">
        <v>479</v>
      </c>
      <c r="G94" s="365"/>
      <c r="H94" s="377"/>
      <c r="I94" s="377" t="s">
        <v>115</v>
      </c>
      <c r="J94" s="377"/>
      <c r="K94" s="377" t="s">
        <v>45</v>
      </c>
      <c r="L94" s="466">
        <v>45783</v>
      </c>
      <c r="M94" s="365" t="s">
        <v>477</v>
      </c>
      <c r="N94" s="467" t="s">
        <v>539</v>
      </c>
      <c r="O94" s="467" t="s">
        <v>5841</v>
      </c>
      <c r="P94" s="467" t="s">
        <v>5841</v>
      </c>
      <c r="Q94" s="467"/>
      <c r="R94" s="467" t="s">
        <v>539</v>
      </c>
    </row>
    <row r="95" spans="1:18" ht="23.25" hidden="1" customHeight="1" x14ac:dyDescent="0.35">
      <c r="A95" s="377">
        <v>94</v>
      </c>
      <c r="B95" s="377" t="s">
        <v>480</v>
      </c>
      <c r="C95" s="377">
        <v>472</v>
      </c>
      <c r="D95" s="377" t="s">
        <v>24</v>
      </c>
      <c r="E95" s="377" t="s">
        <v>400</v>
      </c>
      <c r="F95" s="365" t="s">
        <v>481</v>
      </c>
      <c r="G95" s="365"/>
      <c r="H95" s="377"/>
      <c r="I95" s="377" t="s">
        <v>115</v>
      </c>
      <c r="J95" s="377"/>
      <c r="K95" s="377" t="s">
        <v>45</v>
      </c>
      <c r="L95" s="466">
        <v>45783</v>
      </c>
      <c r="M95" s="365" t="s">
        <v>482</v>
      </c>
      <c r="N95" s="467" t="s">
        <v>539</v>
      </c>
      <c r="O95" s="467" t="s">
        <v>5841</v>
      </c>
      <c r="P95" s="467" t="s">
        <v>5841</v>
      </c>
      <c r="Q95" s="467"/>
      <c r="R95" s="467" t="s">
        <v>539</v>
      </c>
    </row>
    <row r="96" spans="1:18" ht="23.25" hidden="1" customHeight="1" x14ac:dyDescent="0.35">
      <c r="A96" s="377">
        <v>95</v>
      </c>
      <c r="B96" s="377" t="s">
        <v>483</v>
      </c>
      <c r="C96" s="377">
        <v>472</v>
      </c>
      <c r="D96" s="377" t="s">
        <v>24</v>
      </c>
      <c r="E96" s="377" t="s">
        <v>400</v>
      </c>
      <c r="F96" s="365" t="s">
        <v>484</v>
      </c>
      <c r="G96" s="468" t="s">
        <v>485</v>
      </c>
      <c r="H96" s="377"/>
      <c r="I96" s="377" t="s">
        <v>115</v>
      </c>
      <c r="J96" s="377"/>
      <c r="K96" s="377" t="s">
        <v>48</v>
      </c>
      <c r="L96" s="377"/>
      <c r="M96" s="365"/>
      <c r="N96" s="467" t="s">
        <v>9</v>
      </c>
      <c r="O96" s="467" t="s">
        <v>9</v>
      </c>
      <c r="P96" s="467" t="s">
        <v>9</v>
      </c>
      <c r="Q96" s="467"/>
      <c r="R96" s="467" t="s">
        <v>7007</v>
      </c>
    </row>
    <row r="97" spans="1:18" ht="23.25" hidden="1" customHeight="1" x14ac:dyDescent="0.35">
      <c r="A97" s="377">
        <v>96</v>
      </c>
      <c r="B97" s="377" t="s">
        <v>488</v>
      </c>
      <c r="C97" s="377">
        <v>472</v>
      </c>
      <c r="D97" s="377" t="s">
        <v>24</v>
      </c>
      <c r="E97" s="377" t="s">
        <v>489</v>
      </c>
      <c r="F97" s="365" t="s">
        <v>490</v>
      </c>
      <c r="G97" s="365"/>
      <c r="H97" s="377"/>
      <c r="I97" s="377" t="s">
        <v>115</v>
      </c>
      <c r="J97" s="377"/>
      <c r="K97" s="377" t="s">
        <v>45</v>
      </c>
      <c r="L97" s="466">
        <v>45783</v>
      </c>
      <c r="M97" s="365" t="s">
        <v>491</v>
      </c>
      <c r="N97" s="467" t="s">
        <v>539</v>
      </c>
      <c r="O97" s="467" t="s">
        <v>5841</v>
      </c>
      <c r="P97" s="467" t="s">
        <v>5841</v>
      </c>
      <c r="Q97" s="467"/>
      <c r="R97" s="467" t="s">
        <v>539</v>
      </c>
    </row>
    <row r="98" spans="1:18" ht="23.25" hidden="1" customHeight="1" x14ac:dyDescent="0.35">
      <c r="A98" s="377">
        <v>97</v>
      </c>
      <c r="B98" s="377" t="s">
        <v>492</v>
      </c>
      <c r="C98" s="377">
        <v>472</v>
      </c>
      <c r="D98" s="377" t="s">
        <v>24</v>
      </c>
      <c r="E98" s="377" t="s">
        <v>489</v>
      </c>
      <c r="F98" s="365" t="s">
        <v>493</v>
      </c>
      <c r="G98" s="365"/>
      <c r="H98" s="377"/>
      <c r="I98" s="377" t="s">
        <v>115</v>
      </c>
      <c r="J98" s="377"/>
      <c r="K98" s="377" t="s">
        <v>45</v>
      </c>
      <c r="L98" s="466">
        <v>45783</v>
      </c>
      <c r="M98" s="365" t="s">
        <v>494</v>
      </c>
      <c r="N98" s="467" t="s">
        <v>539</v>
      </c>
      <c r="O98" s="467" t="s">
        <v>5841</v>
      </c>
      <c r="P98" s="467" t="s">
        <v>5841</v>
      </c>
      <c r="Q98" s="467"/>
      <c r="R98" s="467" t="s">
        <v>539</v>
      </c>
    </row>
    <row r="99" spans="1:18" ht="23.25" hidden="1" customHeight="1" x14ac:dyDescent="0.35">
      <c r="A99" s="377">
        <v>98</v>
      </c>
      <c r="B99" s="377" t="s">
        <v>495</v>
      </c>
      <c r="C99" s="377">
        <v>472</v>
      </c>
      <c r="D99" s="377" t="s">
        <v>24</v>
      </c>
      <c r="E99" s="377" t="s">
        <v>489</v>
      </c>
      <c r="F99" s="365" t="s">
        <v>496</v>
      </c>
      <c r="G99" s="471" t="s">
        <v>8026</v>
      </c>
      <c r="H99" s="365"/>
      <c r="I99" s="377" t="s">
        <v>135</v>
      </c>
      <c r="J99" s="377"/>
      <c r="K99" s="377" t="s">
        <v>48</v>
      </c>
      <c r="L99" s="377"/>
      <c r="M99" s="365"/>
      <c r="N99" s="467" t="s">
        <v>9</v>
      </c>
      <c r="O99" s="467" t="s">
        <v>9</v>
      </c>
      <c r="P99" s="467" t="s">
        <v>9</v>
      </c>
      <c r="Q99" s="467"/>
      <c r="R99" s="467" t="s">
        <v>7007</v>
      </c>
    </row>
    <row r="100" spans="1:18" ht="23.25" hidden="1" customHeight="1" x14ac:dyDescent="0.35">
      <c r="A100" s="377">
        <v>99</v>
      </c>
      <c r="B100" s="377" t="s">
        <v>499</v>
      </c>
      <c r="C100" s="377">
        <v>472</v>
      </c>
      <c r="D100" s="377" t="s">
        <v>24</v>
      </c>
      <c r="E100" s="377" t="s">
        <v>489</v>
      </c>
      <c r="F100" s="365" t="s">
        <v>500</v>
      </c>
      <c r="G100" s="365"/>
      <c r="H100" s="377"/>
      <c r="I100" s="377" t="s">
        <v>115</v>
      </c>
      <c r="J100" s="377"/>
      <c r="K100" s="377" t="s">
        <v>45</v>
      </c>
      <c r="L100" s="466">
        <v>45783</v>
      </c>
      <c r="M100" s="365" t="s">
        <v>501</v>
      </c>
      <c r="N100" s="467" t="s">
        <v>539</v>
      </c>
      <c r="O100" s="467" t="s">
        <v>5841</v>
      </c>
      <c r="P100" s="467" t="s">
        <v>5841</v>
      </c>
      <c r="Q100" s="467"/>
      <c r="R100" s="467" t="s">
        <v>539</v>
      </c>
    </row>
    <row r="101" spans="1:18" ht="23.25" hidden="1" customHeight="1" x14ac:dyDescent="0.35">
      <c r="A101" s="377">
        <v>100</v>
      </c>
      <c r="B101" s="377" t="s">
        <v>502</v>
      </c>
      <c r="C101" s="377">
        <v>472</v>
      </c>
      <c r="D101" s="377" t="s">
        <v>24</v>
      </c>
      <c r="E101" s="377" t="s">
        <v>489</v>
      </c>
      <c r="F101" s="365" t="s">
        <v>503</v>
      </c>
      <c r="G101" s="365"/>
      <c r="H101" s="377"/>
      <c r="I101" s="377" t="s">
        <v>115</v>
      </c>
      <c r="J101" s="377"/>
      <c r="K101" s="377" t="s">
        <v>45</v>
      </c>
      <c r="L101" s="466" t="s">
        <v>90</v>
      </c>
      <c r="M101" s="365" t="s">
        <v>504</v>
      </c>
      <c r="N101" s="467" t="s">
        <v>539</v>
      </c>
      <c r="O101" s="467" t="s">
        <v>5841</v>
      </c>
      <c r="P101" s="467" t="s">
        <v>5840</v>
      </c>
      <c r="Q101" s="467"/>
      <c r="R101" s="467" t="s">
        <v>539</v>
      </c>
    </row>
    <row r="102" spans="1:18" ht="23.25" hidden="1" customHeight="1" x14ac:dyDescent="0.35">
      <c r="A102" s="377">
        <v>101</v>
      </c>
      <c r="B102" s="377" t="s">
        <v>505</v>
      </c>
      <c r="C102" s="377">
        <v>472</v>
      </c>
      <c r="D102" s="377" t="s">
        <v>24</v>
      </c>
      <c r="E102" s="377" t="s">
        <v>489</v>
      </c>
      <c r="F102" s="365" t="s">
        <v>506</v>
      </c>
      <c r="G102" s="365" t="s">
        <v>507</v>
      </c>
      <c r="H102" s="377"/>
      <c r="I102" s="377" t="s">
        <v>115</v>
      </c>
      <c r="J102" s="377"/>
      <c r="K102" s="377" t="s">
        <v>45</v>
      </c>
      <c r="L102" s="466">
        <v>45923</v>
      </c>
      <c r="M102" s="365" t="s">
        <v>508</v>
      </c>
      <c r="N102" s="467" t="s">
        <v>539</v>
      </c>
      <c r="O102" s="467" t="s">
        <v>5841</v>
      </c>
      <c r="P102" s="467" t="s">
        <v>5840</v>
      </c>
      <c r="Q102" s="467"/>
      <c r="R102" s="467" t="s">
        <v>539</v>
      </c>
    </row>
    <row r="103" spans="1:18" ht="23.25" hidden="1" customHeight="1" x14ac:dyDescent="0.35">
      <c r="A103" s="377">
        <v>102</v>
      </c>
      <c r="B103" s="377" t="s">
        <v>509</v>
      </c>
      <c r="C103" s="377">
        <v>472</v>
      </c>
      <c r="D103" s="377" t="s">
        <v>24</v>
      </c>
      <c r="E103" s="377" t="s">
        <v>489</v>
      </c>
      <c r="F103" s="365" t="s">
        <v>510</v>
      </c>
      <c r="G103" s="365"/>
      <c r="H103" s="377"/>
      <c r="I103" s="377" t="s">
        <v>115</v>
      </c>
      <c r="J103" s="377"/>
      <c r="K103" s="377" t="s">
        <v>45</v>
      </c>
      <c r="L103" s="466">
        <v>45783</v>
      </c>
      <c r="M103" s="365" t="s">
        <v>511</v>
      </c>
      <c r="N103" s="467" t="s">
        <v>539</v>
      </c>
      <c r="O103" s="467" t="s">
        <v>5841</v>
      </c>
      <c r="P103" s="467" t="s">
        <v>5841</v>
      </c>
      <c r="Q103" s="467"/>
      <c r="R103" s="467" t="s">
        <v>539</v>
      </c>
    </row>
    <row r="104" spans="1:18" ht="23.25" hidden="1" customHeight="1" x14ac:dyDescent="0.35">
      <c r="A104" s="377">
        <v>103</v>
      </c>
      <c r="B104" s="377" t="s">
        <v>512</v>
      </c>
      <c r="C104" s="377">
        <v>472</v>
      </c>
      <c r="D104" s="377" t="s">
        <v>24</v>
      </c>
      <c r="E104" s="377" t="s">
        <v>489</v>
      </c>
      <c r="F104" s="365" t="s">
        <v>513</v>
      </c>
      <c r="G104" s="365"/>
      <c r="H104" s="377"/>
      <c r="I104" s="377" t="s">
        <v>115</v>
      </c>
      <c r="J104" s="377"/>
      <c r="K104" s="377" t="s">
        <v>45</v>
      </c>
      <c r="L104" s="466">
        <v>45783</v>
      </c>
      <c r="M104" s="365" t="s">
        <v>514</v>
      </c>
      <c r="N104" s="467" t="s">
        <v>539</v>
      </c>
      <c r="O104" s="467" t="s">
        <v>5841</v>
      </c>
      <c r="P104" s="467" t="s">
        <v>5841</v>
      </c>
      <c r="Q104" s="467"/>
      <c r="R104" s="467" t="s">
        <v>539</v>
      </c>
    </row>
    <row r="105" spans="1:18" ht="23.25" hidden="1" customHeight="1" x14ac:dyDescent="0.35">
      <c r="A105" s="377">
        <v>104</v>
      </c>
      <c r="B105" s="377" t="s">
        <v>515</v>
      </c>
      <c r="C105" s="377">
        <v>472</v>
      </c>
      <c r="D105" s="377" t="s">
        <v>24</v>
      </c>
      <c r="E105" s="377" t="s">
        <v>489</v>
      </c>
      <c r="F105" s="365" t="s">
        <v>516</v>
      </c>
      <c r="G105" s="365" t="s">
        <v>8027</v>
      </c>
      <c r="H105" s="365"/>
      <c r="I105" s="377" t="s">
        <v>135</v>
      </c>
      <c r="J105" s="466">
        <v>45974</v>
      </c>
      <c r="K105" s="377" t="s">
        <v>50</v>
      </c>
      <c r="L105" s="377"/>
      <c r="M105" s="365"/>
      <c r="N105" s="467" t="s">
        <v>9</v>
      </c>
      <c r="O105" s="467" t="s">
        <v>9</v>
      </c>
      <c r="P105" s="467" t="s">
        <v>9</v>
      </c>
      <c r="Q105" s="467"/>
      <c r="R105" s="467" t="s">
        <v>9</v>
      </c>
    </row>
    <row r="106" spans="1:18" ht="23.25" hidden="1" customHeight="1" x14ac:dyDescent="0.35">
      <c r="A106" s="377">
        <v>105</v>
      </c>
      <c r="B106" s="377" t="s">
        <v>518</v>
      </c>
      <c r="C106" s="377">
        <v>472</v>
      </c>
      <c r="D106" s="377" t="s">
        <v>24</v>
      </c>
      <c r="E106" s="377" t="s">
        <v>489</v>
      </c>
      <c r="F106" s="365" t="s">
        <v>519</v>
      </c>
      <c r="G106" s="471" t="s">
        <v>8028</v>
      </c>
      <c r="H106" s="365"/>
      <c r="I106" s="377" t="s">
        <v>135</v>
      </c>
      <c r="J106" s="466">
        <v>45974</v>
      </c>
      <c r="K106" s="377" t="s">
        <v>50</v>
      </c>
      <c r="L106" s="377"/>
      <c r="M106" s="365"/>
      <c r="N106" s="467" t="s">
        <v>9</v>
      </c>
      <c r="O106" s="467" t="s">
        <v>9</v>
      </c>
      <c r="P106" s="467" t="s">
        <v>9</v>
      </c>
      <c r="Q106" s="467"/>
      <c r="R106" s="467" t="s">
        <v>9</v>
      </c>
    </row>
    <row r="107" spans="1:18" ht="23.25" hidden="1" customHeight="1" x14ac:dyDescent="0.35">
      <c r="A107" s="377">
        <v>106</v>
      </c>
      <c r="B107" s="377" t="s">
        <v>520</v>
      </c>
      <c r="C107" s="377">
        <v>472</v>
      </c>
      <c r="D107" s="377" t="s">
        <v>24</v>
      </c>
      <c r="E107" s="377" t="s">
        <v>521</v>
      </c>
      <c r="F107" s="365" t="s">
        <v>522</v>
      </c>
      <c r="G107" s="365" t="s">
        <v>517</v>
      </c>
      <c r="H107" s="365"/>
      <c r="I107" s="469" t="s">
        <v>824</v>
      </c>
      <c r="J107" s="377"/>
      <c r="K107" s="377" t="s">
        <v>50</v>
      </c>
      <c r="L107" s="377"/>
      <c r="M107" s="365"/>
      <c r="N107" s="467" t="s">
        <v>9</v>
      </c>
      <c r="O107" s="467" t="s">
        <v>9</v>
      </c>
      <c r="P107" s="467" t="s">
        <v>9</v>
      </c>
      <c r="Q107" s="467"/>
      <c r="R107" s="467" t="s">
        <v>9</v>
      </c>
    </row>
    <row r="108" spans="1:18" ht="23.25" hidden="1" customHeight="1" x14ac:dyDescent="0.35">
      <c r="A108" s="377">
        <v>107</v>
      </c>
      <c r="B108" s="377" t="s">
        <v>523</v>
      </c>
      <c r="C108" s="377">
        <v>472</v>
      </c>
      <c r="D108" s="377" t="s">
        <v>61</v>
      </c>
      <c r="E108" s="377" t="s">
        <v>524</v>
      </c>
      <c r="F108" s="365" t="s">
        <v>525</v>
      </c>
      <c r="G108" s="365" t="s">
        <v>8029</v>
      </c>
      <c r="H108" s="377"/>
      <c r="I108" s="377" t="s">
        <v>120</v>
      </c>
      <c r="J108" s="377" t="s">
        <v>531</v>
      </c>
      <c r="K108" s="377" t="s">
        <v>45</v>
      </c>
      <c r="L108" s="466">
        <v>45810</v>
      </c>
      <c r="M108" s="365" t="s">
        <v>530</v>
      </c>
      <c r="N108" s="467" t="s">
        <v>8</v>
      </c>
      <c r="O108" s="467" t="s">
        <v>5876</v>
      </c>
      <c r="P108" s="467" t="s">
        <v>9</v>
      </c>
      <c r="Q108" s="467"/>
      <c r="R108" s="467" t="s">
        <v>539</v>
      </c>
    </row>
    <row r="109" spans="1:18" ht="23.25" hidden="1" customHeight="1" x14ac:dyDescent="0.35">
      <c r="A109" s="377">
        <v>108</v>
      </c>
      <c r="B109" s="377" t="s">
        <v>532</v>
      </c>
      <c r="C109" s="377">
        <v>472</v>
      </c>
      <c r="D109" s="377" t="s">
        <v>61</v>
      </c>
      <c r="E109" s="377" t="s">
        <v>524</v>
      </c>
      <c r="F109" s="365" t="s">
        <v>533</v>
      </c>
      <c r="G109" s="365" t="s">
        <v>8029</v>
      </c>
      <c r="H109" s="377"/>
      <c r="I109" s="377" t="s">
        <v>120</v>
      </c>
      <c r="J109" s="377" t="s">
        <v>531</v>
      </c>
      <c r="K109" s="377" t="s">
        <v>45</v>
      </c>
      <c r="L109" s="466">
        <v>45810</v>
      </c>
      <c r="M109" s="365" t="s">
        <v>534</v>
      </c>
      <c r="N109" s="467" t="s">
        <v>8</v>
      </c>
      <c r="O109" s="467" t="s">
        <v>5876</v>
      </c>
      <c r="P109" s="467" t="s">
        <v>9</v>
      </c>
      <c r="Q109" s="467"/>
      <c r="R109" s="467" t="s">
        <v>539</v>
      </c>
    </row>
    <row r="110" spans="1:18" ht="23.25" hidden="1" customHeight="1" x14ac:dyDescent="0.35">
      <c r="A110" s="377">
        <v>109</v>
      </c>
      <c r="B110" s="377" t="s">
        <v>535</v>
      </c>
      <c r="C110" s="377">
        <v>472</v>
      </c>
      <c r="D110" s="377" t="s">
        <v>61</v>
      </c>
      <c r="E110" s="377" t="s">
        <v>536</v>
      </c>
      <c r="F110" s="365" t="s">
        <v>537</v>
      </c>
      <c r="G110" s="365" t="s">
        <v>538</v>
      </c>
      <c r="H110" s="377"/>
      <c r="I110" s="377" t="s">
        <v>120</v>
      </c>
      <c r="J110" s="377"/>
      <c r="K110" s="377" t="s">
        <v>45</v>
      </c>
      <c r="L110" s="466">
        <v>45810</v>
      </c>
      <c r="M110" s="365" t="s">
        <v>540</v>
      </c>
      <c r="N110" s="467" t="s">
        <v>539</v>
      </c>
      <c r="O110" s="467" t="s">
        <v>5841</v>
      </c>
      <c r="P110" s="467" t="s">
        <v>5841</v>
      </c>
      <c r="Q110" s="467"/>
      <c r="R110" s="467" t="s">
        <v>539</v>
      </c>
    </row>
    <row r="111" spans="1:18" ht="23.25" hidden="1" customHeight="1" x14ac:dyDescent="0.35">
      <c r="A111" s="377">
        <v>110</v>
      </c>
      <c r="B111" s="377" t="s">
        <v>541</v>
      </c>
      <c r="C111" s="377">
        <v>472</v>
      </c>
      <c r="D111" s="377" t="s">
        <v>61</v>
      </c>
      <c r="E111" s="377" t="s">
        <v>542</v>
      </c>
      <c r="F111" s="365" t="s">
        <v>543</v>
      </c>
      <c r="G111" s="365" t="s">
        <v>544</v>
      </c>
      <c r="H111" s="377"/>
      <c r="I111" s="377" t="s">
        <v>120</v>
      </c>
      <c r="J111" s="377"/>
      <c r="K111" s="377" t="s">
        <v>45</v>
      </c>
      <c r="L111" s="466">
        <v>45810</v>
      </c>
      <c r="M111" s="365" t="s">
        <v>545</v>
      </c>
      <c r="N111" s="467" t="s">
        <v>539</v>
      </c>
      <c r="O111" s="467" t="s">
        <v>5841</v>
      </c>
      <c r="P111" s="467" t="s">
        <v>5841</v>
      </c>
      <c r="Q111" s="467"/>
      <c r="R111" s="467" t="s">
        <v>539</v>
      </c>
    </row>
    <row r="112" spans="1:18" ht="23.25" hidden="1" customHeight="1" x14ac:dyDescent="0.35">
      <c r="A112" s="377">
        <v>111</v>
      </c>
      <c r="B112" s="377" t="s">
        <v>546</v>
      </c>
      <c r="C112" s="377">
        <v>472</v>
      </c>
      <c r="D112" s="377" t="s">
        <v>61</v>
      </c>
      <c r="E112" s="377" t="s">
        <v>542</v>
      </c>
      <c r="F112" s="365" t="s">
        <v>547</v>
      </c>
      <c r="G112" s="365" t="s">
        <v>548</v>
      </c>
      <c r="H112" s="377"/>
      <c r="I112" s="377" t="s">
        <v>120</v>
      </c>
      <c r="J112" s="377"/>
      <c r="K112" s="377" t="s">
        <v>45</v>
      </c>
      <c r="L112" s="466">
        <v>45845</v>
      </c>
      <c r="M112" s="365" t="s">
        <v>550</v>
      </c>
      <c r="N112" s="467" t="s">
        <v>539</v>
      </c>
      <c r="O112" s="467" t="s">
        <v>5841</v>
      </c>
      <c r="P112" s="467" t="s">
        <v>5840</v>
      </c>
      <c r="Q112" s="467"/>
      <c r="R112" s="467" t="s">
        <v>539</v>
      </c>
    </row>
    <row r="113" spans="1:18" ht="23.25" hidden="1" customHeight="1" x14ac:dyDescent="0.35">
      <c r="A113" s="377">
        <v>112</v>
      </c>
      <c r="B113" s="377" t="s">
        <v>551</v>
      </c>
      <c r="C113" s="377">
        <v>472</v>
      </c>
      <c r="D113" s="377" t="s">
        <v>61</v>
      </c>
      <c r="E113" s="377" t="s">
        <v>542</v>
      </c>
      <c r="F113" s="365" t="s">
        <v>552</v>
      </c>
      <c r="G113" s="365" t="s">
        <v>553</v>
      </c>
      <c r="H113" s="369"/>
      <c r="I113" s="377" t="s">
        <v>120</v>
      </c>
      <c r="J113" s="377"/>
      <c r="K113" s="377" t="s">
        <v>45</v>
      </c>
      <c r="L113" s="377" t="s">
        <v>555</v>
      </c>
      <c r="M113" s="365" t="s">
        <v>554</v>
      </c>
      <c r="N113" s="467" t="s">
        <v>539</v>
      </c>
      <c r="O113" s="467" t="s">
        <v>5841</v>
      </c>
      <c r="P113" s="467" t="s">
        <v>5840</v>
      </c>
      <c r="Q113" s="467"/>
      <c r="R113" s="467" t="s">
        <v>539</v>
      </c>
    </row>
    <row r="114" spans="1:18" ht="23.25" hidden="1" customHeight="1" x14ac:dyDescent="0.35">
      <c r="A114" s="377">
        <v>113</v>
      </c>
      <c r="B114" s="377" t="s">
        <v>556</v>
      </c>
      <c r="C114" s="377">
        <v>472</v>
      </c>
      <c r="D114" s="377" t="s">
        <v>61</v>
      </c>
      <c r="E114" s="377" t="s">
        <v>542</v>
      </c>
      <c r="F114" s="365" t="s">
        <v>557</v>
      </c>
      <c r="G114" s="365"/>
      <c r="H114" s="377"/>
      <c r="I114" s="377" t="s">
        <v>120</v>
      </c>
      <c r="J114" s="377"/>
      <c r="K114" s="377" t="s">
        <v>45</v>
      </c>
      <c r="L114" s="466">
        <v>45810</v>
      </c>
      <c r="M114" s="365" t="s">
        <v>558</v>
      </c>
      <c r="N114" s="467" t="s">
        <v>539</v>
      </c>
      <c r="O114" s="467" t="s">
        <v>5841</v>
      </c>
      <c r="P114" s="467" t="s">
        <v>5841</v>
      </c>
      <c r="Q114" s="467"/>
      <c r="R114" s="467" t="s">
        <v>539</v>
      </c>
    </row>
    <row r="115" spans="1:18" ht="23.25" hidden="1" customHeight="1" x14ac:dyDescent="0.35">
      <c r="A115" s="377">
        <v>114</v>
      </c>
      <c r="B115" s="377" t="s">
        <v>559</v>
      </c>
      <c r="C115" s="377">
        <v>472</v>
      </c>
      <c r="D115" s="377" t="s">
        <v>61</v>
      </c>
      <c r="E115" s="377" t="s">
        <v>542</v>
      </c>
      <c r="F115" s="365" t="s">
        <v>560</v>
      </c>
      <c r="G115" s="365" t="s">
        <v>561</v>
      </c>
      <c r="H115" s="377"/>
      <c r="I115" s="377" t="s">
        <v>120</v>
      </c>
      <c r="J115" s="377"/>
      <c r="K115" s="377" t="s">
        <v>45</v>
      </c>
      <c r="L115" s="466">
        <v>45810</v>
      </c>
      <c r="M115" s="365" t="s">
        <v>562</v>
      </c>
      <c r="N115" s="467" t="s">
        <v>539</v>
      </c>
      <c r="O115" s="467" t="s">
        <v>5841</v>
      </c>
      <c r="P115" s="467" t="s">
        <v>5841</v>
      </c>
      <c r="Q115" s="467"/>
      <c r="R115" s="467" t="s">
        <v>539</v>
      </c>
    </row>
    <row r="116" spans="1:18" ht="23.25" hidden="1" customHeight="1" x14ac:dyDescent="0.35">
      <c r="A116" s="377">
        <v>115</v>
      </c>
      <c r="B116" s="377" t="s">
        <v>563</v>
      </c>
      <c r="C116" s="377">
        <v>472</v>
      </c>
      <c r="D116" s="377" t="s">
        <v>61</v>
      </c>
      <c r="E116" s="377" t="s">
        <v>542</v>
      </c>
      <c r="F116" s="365" t="s">
        <v>564</v>
      </c>
      <c r="G116" s="365" t="s">
        <v>565</v>
      </c>
      <c r="H116" s="377"/>
      <c r="I116" s="377" t="s">
        <v>120</v>
      </c>
      <c r="J116" s="377"/>
      <c r="K116" s="377" t="s">
        <v>45</v>
      </c>
      <c r="L116" s="466">
        <v>45810</v>
      </c>
      <c r="M116" s="365" t="s">
        <v>566</v>
      </c>
      <c r="N116" s="467" t="s">
        <v>539</v>
      </c>
      <c r="O116" s="467" t="s">
        <v>5841</v>
      </c>
      <c r="P116" s="467" t="s">
        <v>5841</v>
      </c>
      <c r="Q116" s="467"/>
      <c r="R116" s="467" t="s">
        <v>539</v>
      </c>
    </row>
    <row r="117" spans="1:18" ht="23.25" hidden="1" customHeight="1" x14ac:dyDescent="0.35">
      <c r="A117" s="377">
        <v>116</v>
      </c>
      <c r="B117" s="377" t="s">
        <v>567</v>
      </c>
      <c r="C117" s="377">
        <v>472</v>
      </c>
      <c r="D117" s="377" t="s">
        <v>61</v>
      </c>
      <c r="E117" s="377" t="s">
        <v>568</v>
      </c>
      <c r="F117" s="365" t="s">
        <v>569</v>
      </c>
      <c r="G117" s="365" t="e">
        <v>#N/A</v>
      </c>
      <c r="H117" s="377"/>
      <c r="I117" s="377" t="s">
        <v>120</v>
      </c>
      <c r="J117" s="377"/>
      <c r="K117" s="377" t="s">
        <v>45</v>
      </c>
      <c r="L117" s="466">
        <v>45847</v>
      </c>
      <c r="M117" s="365" t="s">
        <v>571</v>
      </c>
      <c r="N117" s="467" t="s">
        <v>539</v>
      </c>
      <c r="O117" s="467" t="s">
        <v>5841</v>
      </c>
      <c r="P117" s="467" t="s">
        <v>5840</v>
      </c>
      <c r="Q117" s="467"/>
      <c r="R117" s="467" t="s">
        <v>539</v>
      </c>
    </row>
    <row r="118" spans="1:18" ht="23.25" hidden="1" customHeight="1" x14ac:dyDescent="0.35">
      <c r="A118" s="377">
        <v>117</v>
      </c>
      <c r="B118" s="377" t="s">
        <v>572</v>
      </c>
      <c r="C118" s="377">
        <v>472</v>
      </c>
      <c r="D118" s="377" t="s">
        <v>61</v>
      </c>
      <c r="E118" s="377" t="s">
        <v>568</v>
      </c>
      <c r="F118" s="365" t="s">
        <v>573</v>
      </c>
      <c r="G118" s="365" t="s">
        <v>574</v>
      </c>
      <c r="H118" s="377"/>
      <c r="I118" s="377" t="s">
        <v>120</v>
      </c>
      <c r="J118" s="377"/>
      <c r="K118" s="377" t="s">
        <v>45</v>
      </c>
      <c r="L118" s="466">
        <v>45847</v>
      </c>
      <c r="M118" s="365" t="s">
        <v>575</v>
      </c>
      <c r="N118" s="467" t="s">
        <v>539</v>
      </c>
      <c r="O118" s="467" t="s">
        <v>5841</v>
      </c>
      <c r="P118" s="467" t="s">
        <v>5840</v>
      </c>
      <c r="Q118" s="467"/>
      <c r="R118" s="467" t="s">
        <v>539</v>
      </c>
    </row>
    <row r="119" spans="1:18" ht="23.25" hidden="1" customHeight="1" x14ac:dyDescent="0.35">
      <c r="A119" s="377">
        <v>118</v>
      </c>
      <c r="B119" s="377" t="s">
        <v>576</v>
      </c>
      <c r="C119" s="377">
        <v>472</v>
      </c>
      <c r="D119" s="377" t="s">
        <v>61</v>
      </c>
      <c r="E119" s="377" t="s">
        <v>536</v>
      </c>
      <c r="F119" s="365" t="s">
        <v>577</v>
      </c>
      <c r="G119" s="365"/>
      <c r="H119" s="377"/>
      <c r="I119" s="377" t="s">
        <v>120</v>
      </c>
      <c r="J119" s="377"/>
      <c r="K119" s="377" t="s">
        <v>45</v>
      </c>
      <c r="L119" s="466">
        <v>45810</v>
      </c>
      <c r="M119" s="365" t="s">
        <v>578</v>
      </c>
      <c r="N119" s="467" t="s">
        <v>539</v>
      </c>
      <c r="O119" s="467" t="s">
        <v>5841</v>
      </c>
      <c r="P119" s="467" t="s">
        <v>5841</v>
      </c>
      <c r="Q119" s="467"/>
      <c r="R119" s="467" t="s">
        <v>539</v>
      </c>
    </row>
    <row r="120" spans="1:18" ht="23.25" hidden="1" customHeight="1" x14ac:dyDescent="0.35">
      <c r="A120" s="377">
        <v>119</v>
      </c>
      <c r="B120" s="377" t="s">
        <v>579</v>
      </c>
      <c r="C120" s="377">
        <v>472</v>
      </c>
      <c r="D120" s="377" t="s">
        <v>61</v>
      </c>
      <c r="E120" s="377" t="s">
        <v>536</v>
      </c>
      <c r="F120" s="365" t="s">
        <v>580</v>
      </c>
      <c r="G120" s="365"/>
      <c r="H120" s="377"/>
      <c r="I120" s="377" t="s">
        <v>120</v>
      </c>
      <c r="J120" s="377"/>
      <c r="K120" s="377" t="s">
        <v>45</v>
      </c>
      <c r="L120" s="466">
        <v>45810</v>
      </c>
      <c r="M120" s="365" t="s">
        <v>581</v>
      </c>
      <c r="N120" s="467" t="s">
        <v>539</v>
      </c>
      <c r="O120" s="467" t="s">
        <v>5841</v>
      </c>
      <c r="P120" s="467" t="s">
        <v>5841</v>
      </c>
      <c r="Q120" s="467"/>
      <c r="R120" s="467" t="s">
        <v>539</v>
      </c>
    </row>
    <row r="121" spans="1:18" ht="23.25" hidden="1" customHeight="1" x14ac:dyDescent="0.35">
      <c r="A121" s="377">
        <v>120</v>
      </c>
      <c r="B121" s="377" t="s">
        <v>582</v>
      </c>
      <c r="C121" s="377">
        <v>472</v>
      </c>
      <c r="D121" s="377" t="s">
        <v>61</v>
      </c>
      <c r="E121" s="377" t="s">
        <v>536</v>
      </c>
      <c r="F121" s="365" t="s">
        <v>583</v>
      </c>
      <c r="G121" s="365"/>
      <c r="H121" s="377"/>
      <c r="I121" s="377" t="s">
        <v>120</v>
      </c>
      <c r="J121" s="377"/>
      <c r="K121" s="377" t="s">
        <v>45</v>
      </c>
      <c r="L121" s="466">
        <v>45810</v>
      </c>
      <c r="M121" s="365" t="s">
        <v>584</v>
      </c>
      <c r="N121" s="467" t="s">
        <v>539</v>
      </c>
      <c r="O121" s="467" t="s">
        <v>5841</v>
      </c>
      <c r="P121" s="467" t="s">
        <v>5841</v>
      </c>
      <c r="Q121" s="467"/>
      <c r="R121" s="467" t="s">
        <v>539</v>
      </c>
    </row>
    <row r="122" spans="1:18" ht="23.25" hidden="1" customHeight="1" x14ac:dyDescent="0.35">
      <c r="A122" s="377">
        <v>121</v>
      </c>
      <c r="B122" s="377" t="s">
        <v>585</v>
      </c>
      <c r="C122" s="377">
        <v>472</v>
      </c>
      <c r="D122" s="377" t="s">
        <v>61</v>
      </c>
      <c r="E122" s="377" t="s">
        <v>536</v>
      </c>
      <c r="F122" s="365" t="s">
        <v>586</v>
      </c>
      <c r="G122" s="365"/>
      <c r="H122" s="377"/>
      <c r="I122" s="377" t="s">
        <v>120</v>
      </c>
      <c r="J122" s="377"/>
      <c r="K122" s="377" t="s">
        <v>45</v>
      </c>
      <c r="L122" s="466">
        <v>45810</v>
      </c>
      <c r="M122" s="365" t="s">
        <v>587</v>
      </c>
      <c r="N122" s="467" t="s">
        <v>539</v>
      </c>
      <c r="O122" s="467" t="s">
        <v>5841</v>
      </c>
      <c r="P122" s="467" t="s">
        <v>5841</v>
      </c>
      <c r="Q122" s="467"/>
      <c r="R122" s="467" t="s">
        <v>539</v>
      </c>
    </row>
    <row r="123" spans="1:18" ht="23.25" hidden="1" customHeight="1" x14ac:dyDescent="0.35">
      <c r="A123" s="377">
        <v>122</v>
      </c>
      <c r="B123" s="377" t="s">
        <v>588</v>
      </c>
      <c r="C123" s="377">
        <v>472</v>
      </c>
      <c r="D123" s="377" t="s">
        <v>61</v>
      </c>
      <c r="E123" s="377" t="s">
        <v>536</v>
      </c>
      <c r="F123" s="365" t="s">
        <v>589</v>
      </c>
      <c r="G123" s="365"/>
      <c r="H123" s="377"/>
      <c r="I123" s="377" t="s">
        <v>120</v>
      </c>
      <c r="J123" s="377"/>
      <c r="K123" s="377" t="s">
        <v>45</v>
      </c>
      <c r="L123" s="466">
        <v>45810</v>
      </c>
      <c r="M123" s="365" t="s">
        <v>590</v>
      </c>
      <c r="N123" s="467" t="s">
        <v>539</v>
      </c>
      <c r="O123" s="467" t="s">
        <v>5841</v>
      </c>
      <c r="P123" s="467" t="s">
        <v>5841</v>
      </c>
      <c r="Q123" s="467"/>
      <c r="R123" s="467" t="s">
        <v>539</v>
      </c>
    </row>
    <row r="124" spans="1:18" ht="23.25" hidden="1" customHeight="1" x14ac:dyDescent="0.35">
      <c r="A124" s="377">
        <v>123</v>
      </c>
      <c r="B124" s="377" t="s">
        <v>591</v>
      </c>
      <c r="C124" s="377">
        <v>472</v>
      </c>
      <c r="D124" s="377" t="s">
        <v>61</v>
      </c>
      <c r="E124" s="377" t="s">
        <v>536</v>
      </c>
      <c r="F124" s="365" t="s">
        <v>592</v>
      </c>
      <c r="G124" s="365"/>
      <c r="H124" s="377"/>
      <c r="I124" s="377" t="s">
        <v>120</v>
      </c>
      <c r="J124" s="377"/>
      <c r="K124" s="377" t="s">
        <v>45</v>
      </c>
      <c r="L124" s="466">
        <v>45810</v>
      </c>
      <c r="M124" s="365" t="s">
        <v>584</v>
      </c>
      <c r="N124" s="467" t="s">
        <v>539</v>
      </c>
      <c r="O124" s="467" t="s">
        <v>5841</v>
      </c>
      <c r="P124" s="467" t="s">
        <v>5841</v>
      </c>
      <c r="Q124" s="467"/>
      <c r="R124" s="467" t="s">
        <v>539</v>
      </c>
    </row>
    <row r="125" spans="1:18" ht="23.25" hidden="1" customHeight="1" x14ac:dyDescent="0.35">
      <c r="A125" s="377">
        <v>124</v>
      </c>
      <c r="B125" s="377" t="s">
        <v>593</v>
      </c>
      <c r="C125" s="377">
        <v>472</v>
      </c>
      <c r="D125" s="377" t="s">
        <v>61</v>
      </c>
      <c r="E125" s="377" t="s">
        <v>536</v>
      </c>
      <c r="F125" s="365" t="s">
        <v>594</v>
      </c>
      <c r="G125" s="365"/>
      <c r="H125" s="377"/>
      <c r="I125" s="377" t="s">
        <v>120</v>
      </c>
      <c r="J125" s="377"/>
      <c r="K125" s="377" t="s">
        <v>45</v>
      </c>
      <c r="L125" s="466">
        <v>45810</v>
      </c>
      <c r="M125" s="365" t="s">
        <v>584</v>
      </c>
      <c r="N125" s="467" t="s">
        <v>539</v>
      </c>
      <c r="O125" s="467" t="s">
        <v>5841</v>
      </c>
      <c r="P125" s="467" t="s">
        <v>5841</v>
      </c>
      <c r="Q125" s="467"/>
      <c r="R125" s="467" t="s">
        <v>539</v>
      </c>
    </row>
    <row r="126" spans="1:18" ht="23.25" hidden="1" customHeight="1" x14ac:dyDescent="0.35">
      <c r="A126" s="377">
        <v>125</v>
      </c>
      <c r="B126" s="377" t="s">
        <v>595</v>
      </c>
      <c r="C126" s="377">
        <v>472</v>
      </c>
      <c r="D126" s="377" t="s">
        <v>61</v>
      </c>
      <c r="E126" s="377" t="s">
        <v>536</v>
      </c>
      <c r="F126" s="365" t="s">
        <v>596</v>
      </c>
      <c r="G126" s="365"/>
      <c r="H126" s="377"/>
      <c r="I126" s="377" t="s">
        <v>120</v>
      </c>
      <c r="J126" s="377"/>
      <c r="K126" s="377" t="s">
        <v>45</v>
      </c>
      <c r="L126" s="466">
        <v>45810</v>
      </c>
      <c r="M126" s="365" t="s">
        <v>597</v>
      </c>
      <c r="N126" s="467" t="s">
        <v>539</v>
      </c>
      <c r="O126" s="467" t="s">
        <v>5841</v>
      </c>
      <c r="P126" s="467" t="s">
        <v>5841</v>
      </c>
      <c r="Q126" s="467"/>
      <c r="R126" s="467" t="s">
        <v>539</v>
      </c>
    </row>
    <row r="127" spans="1:18" ht="23.25" hidden="1" customHeight="1" x14ac:dyDescent="0.35">
      <c r="A127" s="377">
        <v>126</v>
      </c>
      <c r="B127" s="377" t="s">
        <v>598</v>
      </c>
      <c r="C127" s="377">
        <v>472</v>
      </c>
      <c r="D127" s="377" t="s">
        <v>61</v>
      </c>
      <c r="E127" s="377" t="s">
        <v>536</v>
      </c>
      <c r="F127" s="365" t="s">
        <v>599</v>
      </c>
      <c r="G127" s="365"/>
      <c r="H127" s="377"/>
      <c r="I127" s="377" t="s">
        <v>120</v>
      </c>
      <c r="J127" s="377"/>
      <c r="K127" s="377" t="s">
        <v>45</v>
      </c>
      <c r="L127" s="466">
        <v>45810</v>
      </c>
      <c r="M127" s="365" t="s">
        <v>600</v>
      </c>
      <c r="N127" s="467" t="s">
        <v>539</v>
      </c>
      <c r="O127" s="467" t="s">
        <v>5841</v>
      </c>
      <c r="P127" s="467" t="s">
        <v>5841</v>
      </c>
      <c r="Q127" s="467"/>
      <c r="R127" s="467" t="s">
        <v>539</v>
      </c>
    </row>
    <row r="128" spans="1:18" ht="23.25" hidden="1" customHeight="1" x14ac:dyDescent="0.35">
      <c r="A128" s="377">
        <v>127</v>
      </c>
      <c r="B128" s="377" t="s">
        <v>601</v>
      </c>
      <c r="C128" s="377">
        <v>472</v>
      </c>
      <c r="D128" s="377" t="s">
        <v>61</v>
      </c>
      <c r="E128" s="377" t="s">
        <v>536</v>
      </c>
      <c r="F128" s="365" t="s">
        <v>602</v>
      </c>
      <c r="G128" s="365"/>
      <c r="H128" s="377"/>
      <c r="I128" s="377" t="s">
        <v>120</v>
      </c>
      <c r="J128" s="377"/>
      <c r="K128" s="377" t="s">
        <v>45</v>
      </c>
      <c r="L128" s="466">
        <v>45810</v>
      </c>
      <c r="M128" s="365" t="s">
        <v>603</v>
      </c>
      <c r="N128" s="467" t="s">
        <v>539</v>
      </c>
      <c r="O128" s="467" t="s">
        <v>5841</v>
      </c>
      <c r="P128" s="467" t="s">
        <v>5841</v>
      </c>
      <c r="Q128" s="467"/>
      <c r="R128" s="467" t="s">
        <v>539</v>
      </c>
    </row>
    <row r="129" spans="1:18" ht="23.25" hidden="1" customHeight="1" x14ac:dyDescent="0.35">
      <c r="A129" s="377">
        <v>128</v>
      </c>
      <c r="B129" s="377" t="s">
        <v>604</v>
      </c>
      <c r="C129" s="377">
        <v>472</v>
      </c>
      <c r="D129" s="377" t="s">
        <v>61</v>
      </c>
      <c r="E129" s="377" t="s">
        <v>536</v>
      </c>
      <c r="F129" s="365" t="s">
        <v>605</v>
      </c>
      <c r="G129" s="365"/>
      <c r="H129" s="377"/>
      <c r="I129" s="377" t="s">
        <v>120</v>
      </c>
      <c r="J129" s="377"/>
      <c r="K129" s="377" t="s">
        <v>45</v>
      </c>
      <c r="L129" s="466">
        <v>45810</v>
      </c>
      <c r="M129" s="365" t="s">
        <v>584</v>
      </c>
      <c r="N129" s="467" t="s">
        <v>539</v>
      </c>
      <c r="O129" s="467" t="s">
        <v>5841</v>
      </c>
      <c r="P129" s="467" t="s">
        <v>5841</v>
      </c>
      <c r="Q129" s="467"/>
      <c r="R129" s="467" t="s">
        <v>539</v>
      </c>
    </row>
    <row r="130" spans="1:18" ht="23.25" hidden="1" customHeight="1" x14ac:dyDescent="0.35">
      <c r="A130" s="377">
        <v>129</v>
      </c>
      <c r="B130" s="377" t="s">
        <v>606</v>
      </c>
      <c r="C130" s="377">
        <v>472</v>
      </c>
      <c r="D130" s="377" t="s">
        <v>61</v>
      </c>
      <c r="E130" s="377" t="s">
        <v>536</v>
      </c>
      <c r="F130" s="365" t="s">
        <v>607</v>
      </c>
      <c r="G130" s="365"/>
      <c r="H130" s="377"/>
      <c r="I130" s="377" t="s">
        <v>120</v>
      </c>
      <c r="J130" s="377"/>
      <c r="K130" s="377" t="s">
        <v>45</v>
      </c>
      <c r="L130" s="466">
        <v>45810</v>
      </c>
      <c r="M130" s="365" t="s">
        <v>608</v>
      </c>
      <c r="N130" s="467" t="s">
        <v>539</v>
      </c>
      <c r="O130" s="467" t="s">
        <v>5841</v>
      </c>
      <c r="P130" s="467" t="s">
        <v>5841</v>
      </c>
      <c r="Q130" s="467"/>
      <c r="R130" s="467" t="s">
        <v>539</v>
      </c>
    </row>
    <row r="131" spans="1:18" ht="23.25" hidden="1" customHeight="1" x14ac:dyDescent="0.35">
      <c r="A131" s="377">
        <v>130</v>
      </c>
      <c r="B131" s="377" t="s">
        <v>609</v>
      </c>
      <c r="C131" s="377">
        <v>472</v>
      </c>
      <c r="D131" s="377" t="s">
        <v>61</v>
      </c>
      <c r="E131" s="377" t="s">
        <v>536</v>
      </c>
      <c r="F131" s="365" t="s">
        <v>610</v>
      </c>
      <c r="G131" s="365"/>
      <c r="H131" s="377"/>
      <c r="I131" s="377" t="s">
        <v>120</v>
      </c>
      <c r="J131" s="377"/>
      <c r="K131" s="377" t="s">
        <v>45</v>
      </c>
      <c r="L131" s="466">
        <v>45810</v>
      </c>
      <c r="M131" s="365" t="s">
        <v>611</v>
      </c>
      <c r="N131" s="467" t="s">
        <v>539</v>
      </c>
      <c r="O131" s="467" t="s">
        <v>5841</v>
      </c>
      <c r="P131" s="467" t="s">
        <v>5841</v>
      </c>
      <c r="Q131" s="467"/>
      <c r="R131" s="467" t="s">
        <v>539</v>
      </c>
    </row>
    <row r="132" spans="1:18" ht="23.25" hidden="1" customHeight="1" x14ac:dyDescent="0.35">
      <c r="A132" s="377">
        <v>131</v>
      </c>
      <c r="B132" s="377" t="s">
        <v>612</v>
      </c>
      <c r="C132" s="377">
        <v>472</v>
      </c>
      <c r="D132" s="377" t="s">
        <v>61</v>
      </c>
      <c r="E132" s="377" t="s">
        <v>536</v>
      </c>
      <c r="F132" s="365" t="s">
        <v>613</v>
      </c>
      <c r="G132" s="365"/>
      <c r="H132" s="377"/>
      <c r="I132" s="377" t="s">
        <v>120</v>
      </c>
      <c r="J132" s="377"/>
      <c r="K132" s="377" t="s">
        <v>45</v>
      </c>
      <c r="L132" s="466">
        <v>45810</v>
      </c>
      <c r="M132" s="365" t="s">
        <v>614</v>
      </c>
      <c r="N132" s="467" t="s">
        <v>539</v>
      </c>
      <c r="O132" s="467" t="s">
        <v>5841</v>
      </c>
      <c r="P132" s="467" t="s">
        <v>5841</v>
      </c>
      <c r="Q132" s="467"/>
      <c r="R132" s="467" t="s">
        <v>539</v>
      </c>
    </row>
    <row r="133" spans="1:18" ht="23.25" hidden="1" customHeight="1" x14ac:dyDescent="0.35">
      <c r="A133" s="377">
        <v>132</v>
      </c>
      <c r="B133" s="377" t="s">
        <v>615</v>
      </c>
      <c r="C133" s="377">
        <v>472</v>
      </c>
      <c r="D133" s="377" t="s">
        <v>61</v>
      </c>
      <c r="E133" s="377" t="s">
        <v>536</v>
      </c>
      <c r="F133" s="365" t="s">
        <v>616</v>
      </c>
      <c r="G133" s="365"/>
      <c r="H133" s="377"/>
      <c r="I133" s="377" t="s">
        <v>120</v>
      </c>
      <c r="J133" s="377"/>
      <c r="K133" s="377" t="s">
        <v>45</v>
      </c>
      <c r="L133" s="466">
        <v>45810</v>
      </c>
      <c r="M133" s="365" t="s">
        <v>584</v>
      </c>
      <c r="N133" s="467" t="s">
        <v>539</v>
      </c>
      <c r="O133" s="467" t="s">
        <v>5841</v>
      </c>
      <c r="P133" s="467" t="s">
        <v>5841</v>
      </c>
      <c r="Q133" s="467"/>
      <c r="R133" s="467" t="s">
        <v>539</v>
      </c>
    </row>
    <row r="134" spans="1:18" ht="23.25" hidden="1" customHeight="1" x14ac:dyDescent="0.35">
      <c r="A134" s="377">
        <v>133</v>
      </c>
      <c r="B134" s="377" t="s">
        <v>617</v>
      </c>
      <c r="C134" s="377">
        <v>472</v>
      </c>
      <c r="D134" s="377" t="s">
        <v>61</v>
      </c>
      <c r="E134" s="377" t="s">
        <v>536</v>
      </c>
      <c r="F134" s="365" t="s">
        <v>618</v>
      </c>
      <c r="G134" s="365"/>
      <c r="H134" s="377"/>
      <c r="I134" s="377" t="s">
        <v>120</v>
      </c>
      <c r="J134" s="377"/>
      <c r="K134" s="377" t="s">
        <v>45</v>
      </c>
      <c r="L134" s="466">
        <v>45810</v>
      </c>
      <c r="M134" s="365" t="s">
        <v>619</v>
      </c>
      <c r="N134" s="467" t="s">
        <v>539</v>
      </c>
      <c r="O134" s="467" t="s">
        <v>5841</v>
      </c>
      <c r="P134" s="467" t="s">
        <v>5841</v>
      </c>
      <c r="Q134" s="467"/>
      <c r="R134" s="467" t="s">
        <v>539</v>
      </c>
    </row>
    <row r="135" spans="1:18" ht="23.25" hidden="1" customHeight="1" x14ac:dyDescent="0.35">
      <c r="A135" s="377">
        <v>134</v>
      </c>
      <c r="B135" s="377" t="s">
        <v>620</v>
      </c>
      <c r="C135" s="377">
        <v>472</v>
      </c>
      <c r="D135" s="377" t="s">
        <v>61</v>
      </c>
      <c r="E135" s="377" t="s">
        <v>536</v>
      </c>
      <c r="F135" s="365" t="s">
        <v>621</v>
      </c>
      <c r="G135" s="365"/>
      <c r="H135" s="377"/>
      <c r="I135" s="377" t="s">
        <v>120</v>
      </c>
      <c r="J135" s="377"/>
      <c r="K135" s="377" t="s">
        <v>45</v>
      </c>
      <c r="L135" s="466">
        <v>45810</v>
      </c>
      <c r="M135" s="365" t="s">
        <v>584</v>
      </c>
      <c r="N135" s="467" t="s">
        <v>539</v>
      </c>
      <c r="O135" s="467" t="s">
        <v>5841</v>
      </c>
      <c r="P135" s="467" t="s">
        <v>5841</v>
      </c>
      <c r="Q135" s="467"/>
      <c r="R135" s="467" t="s">
        <v>539</v>
      </c>
    </row>
    <row r="136" spans="1:18" ht="23.25" hidden="1" customHeight="1" x14ac:dyDescent="0.35">
      <c r="A136" s="377">
        <v>135</v>
      </c>
      <c r="B136" s="377" t="s">
        <v>622</v>
      </c>
      <c r="C136" s="377">
        <v>472</v>
      </c>
      <c r="D136" s="377" t="s">
        <v>61</v>
      </c>
      <c r="E136" s="377" t="s">
        <v>536</v>
      </c>
      <c r="F136" s="365" t="s">
        <v>623</v>
      </c>
      <c r="G136" s="365"/>
      <c r="H136" s="377"/>
      <c r="I136" s="377" t="s">
        <v>120</v>
      </c>
      <c r="J136" s="377"/>
      <c r="K136" s="377" t="s">
        <v>45</v>
      </c>
      <c r="L136" s="466">
        <v>45810</v>
      </c>
      <c r="M136" s="365" t="s">
        <v>624</v>
      </c>
      <c r="N136" s="467" t="s">
        <v>539</v>
      </c>
      <c r="O136" s="467" t="s">
        <v>5841</v>
      </c>
      <c r="P136" s="467" t="s">
        <v>5841</v>
      </c>
      <c r="Q136" s="467"/>
      <c r="R136" s="467" t="s">
        <v>539</v>
      </c>
    </row>
    <row r="137" spans="1:18" ht="23.25" hidden="1" customHeight="1" x14ac:dyDescent="0.35">
      <c r="A137" s="377">
        <v>136</v>
      </c>
      <c r="B137" s="377" t="s">
        <v>625</v>
      </c>
      <c r="C137" s="377">
        <v>472</v>
      </c>
      <c r="D137" s="377" t="s">
        <v>61</v>
      </c>
      <c r="E137" s="377" t="s">
        <v>626</v>
      </c>
      <c r="F137" s="365" t="s">
        <v>627</v>
      </c>
      <c r="G137" s="365"/>
      <c r="H137" s="377"/>
      <c r="I137" s="377" t="s">
        <v>120</v>
      </c>
      <c r="J137" s="377"/>
      <c r="K137" s="377" t="s">
        <v>45</v>
      </c>
      <c r="L137" s="466">
        <v>45810</v>
      </c>
      <c r="M137" s="365" t="s">
        <v>628</v>
      </c>
      <c r="N137" s="467" t="s">
        <v>539</v>
      </c>
      <c r="O137" s="467" t="s">
        <v>5841</v>
      </c>
      <c r="P137" s="467" t="s">
        <v>5841</v>
      </c>
      <c r="Q137" s="467"/>
      <c r="R137" s="467" t="s">
        <v>539</v>
      </c>
    </row>
    <row r="138" spans="1:18" ht="23.25" hidden="1" customHeight="1" x14ac:dyDescent="0.35">
      <c r="A138" s="377">
        <v>137</v>
      </c>
      <c r="B138" s="377" t="s">
        <v>629</v>
      </c>
      <c r="C138" s="377">
        <v>472</v>
      </c>
      <c r="D138" s="377" t="s">
        <v>61</v>
      </c>
      <c r="E138" s="377" t="s">
        <v>626</v>
      </c>
      <c r="F138" s="365" t="s">
        <v>630</v>
      </c>
      <c r="G138" s="365"/>
      <c r="H138" s="377"/>
      <c r="I138" s="377" t="s">
        <v>120</v>
      </c>
      <c r="J138" s="377"/>
      <c r="K138" s="377" t="s">
        <v>45</v>
      </c>
      <c r="L138" s="466">
        <v>45810</v>
      </c>
      <c r="M138" s="365" t="s">
        <v>631</v>
      </c>
      <c r="N138" s="467" t="s">
        <v>539</v>
      </c>
      <c r="O138" s="467" t="s">
        <v>5841</v>
      </c>
      <c r="P138" s="467" t="s">
        <v>5841</v>
      </c>
      <c r="Q138" s="467"/>
      <c r="R138" s="467" t="s">
        <v>539</v>
      </c>
    </row>
    <row r="139" spans="1:18" ht="23.25" hidden="1" customHeight="1" x14ac:dyDescent="0.35">
      <c r="A139" s="377">
        <v>138</v>
      </c>
      <c r="B139" s="377" t="s">
        <v>632</v>
      </c>
      <c r="C139" s="377">
        <v>472</v>
      </c>
      <c r="D139" s="377" t="s">
        <v>61</v>
      </c>
      <c r="E139" s="377" t="s">
        <v>626</v>
      </c>
      <c r="F139" s="365" t="s">
        <v>633</v>
      </c>
      <c r="G139" s="365"/>
      <c r="H139" s="377"/>
      <c r="I139" s="377" t="s">
        <v>120</v>
      </c>
      <c r="J139" s="377"/>
      <c r="K139" s="377" t="s">
        <v>45</v>
      </c>
      <c r="L139" s="466">
        <v>45810</v>
      </c>
      <c r="M139" s="365" t="s">
        <v>634</v>
      </c>
      <c r="N139" s="467" t="s">
        <v>539</v>
      </c>
      <c r="O139" s="467" t="s">
        <v>5841</v>
      </c>
      <c r="P139" s="467" t="s">
        <v>5841</v>
      </c>
      <c r="Q139" s="467"/>
      <c r="R139" s="467" t="s">
        <v>539</v>
      </c>
    </row>
    <row r="140" spans="1:18" ht="23.25" hidden="1" customHeight="1" x14ac:dyDescent="0.35">
      <c r="A140" s="377">
        <v>139</v>
      </c>
      <c r="B140" s="377" t="s">
        <v>635</v>
      </c>
      <c r="C140" s="377">
        <v>472</v>
      </c>
      <c r="D140" s="377" t="s">
        <v>61</v>
      </c>
      <c r="E140" s="377" t="s">
        <v>626</v>
      </c>
      <c r="F140" s="365" t="s">
        <v>636</v>
      </c>
      <c r="G140" s="365"/>
      <c r="H140" s="377"/>
      <c r="I140" s="377" t="s">
        <v>120</v>
      </c>
      <c r="J140" s="377"/>
      <c r="K140" s="377" t="s">
        <v>45</v>
      </c>
      <c r="L140" s="466">
        <v>45810</v>
      </c>
      <c r="M140" s="365" t="s">
        <v>637</v>
      </c>
      <c r="N140" s="467" t="s">
        <v>539</v>
      </c>
      <c r="O140" s="467" t="s">
        <v>5841</v>
      </c>
      <c r="P140" s="467" t="s">
        <v>5841</v>
      </c>
      <c r="Q140" s="467"/>
      <c r="R140" s="467" t="s">
        <v>539</v>
      </c>
    </row>
    <row r="141" spans="1:18" ht="23.25" hidden="1" customHeight="1" x14ac:dyDescent="0.35">
      <c r="A141" s="377">
        <v>140</v>
      </c>
      <c r="B141" s="377" t="s">
        <v>638</v>
      </c>
      <c r="C141" s="377">
        <v>472</v>
      </c>
      <c r="D141" s="377" t="s">
        <v>61</v>
      </c>
      <c r="E141" s="377" t="s">
        <v>626</v>
      </c>
      <c r="F141" s="365" t="s">
        <v>639</v>
      </c>
      <c r="G141" s="365"/>
      <c r="H141" s="377"/>
      <c r="I141" s="377" t="s">
        <v>120</v>
      </c>
      <c r="J141" s="377"/>
      <c r="K141" s="377" t="s">
        <v>45</v>
      </c>
      <c r="L141" s="466">
        <v>45810</v>
      </c>
      <c r="M141" s="365" t="s">
        <v>640</v>
      </c>
      <c r="N141" s="467" t="s">
        <v>539</v>
      </c>
      <c r="O141" s="467" t="s">
        <v>5841</v>
      </c>
      <c r="P141" s="467" t="s">
        <v>5841</v>
      </c>
      <c r="Q141" s="467"/>
      <c r="R141" s="467" t="s">
        <v>539</v>
      </c>
    </row>
    <row r="142" spans="1:18" ht="23.25" hidden="1" customHeight="1" x14ac:dyDescent="0.35">
      <c r="A142" s="377">
        <v>141</v>
      </c>
      <c r="B142" s="377" t="s">
        <v>641</v>
      </c>
      <c r="C142" s="377">
        <v>472</v>
      </c>
      <c r="D142" s="377" t="s">
        <v>61</v>
      </c>
      <c r="E142" s="377" t="s">
        <v>626</v>
      </c>
      <c r="F142" s="365" t="s">
        <v>642</v>
      </c>
      <c r="G142" s="365"/>
      <c r="H142" s="377"/>
      <c r="I142" s="377" t="s">
        <v>120</v>
      </c>
      <c r="J142" s="377"/>
      <c r="K142" s="377" t="s">
        <v>45</v>
      </c>
      <c r="L142" s="466">
        <v>45810</v>
      </c>
      <c r="M142" s="365" t="s">
        <v>643</v>
      </c>
      <c r="N142" s="467" t="s">
        <v>539</v>
      </c>
      <c r="O142" s="467" t="s">
        <v>5841</v>
      </c>
      <c r="P142" s="467" t="s">
        <v>5841</v>
      </c>
      <c r="Q142" s="467"/>
      <c r="R142" s="467" t="s">
        <v>539</v>
      </c>
    </row>
    <row r="143" spans="1:18" ht="23.25" hidden="1" customHeight="1" x14ac:dyDescent="0.35">
      <c r="A143" s="377">
        <v>142</v>
      </c>
      <c r="B143" s="377" t="s">
        <v>644</v>
      </c>
      <c r="C143" s="377">
        <v>472</v>
      </c>
      <c r="D143" s="377" t="s">
        <v>61</v>
      </c>
      <c r="E143" s="377" t="s">
        <v>626</v>
      </c>
      <c r="F143" s="365" t="s">
        <v>645</v>
      </c>
      <c r="G143" s="365"/>
      <c r="H143" s="377"/>
      <c r="I143" s="377" t="s">
        <v>120</v>
      </c>
      <c r="J143" s="377"/>
      <c r="K143" s="377" t="s">
        <v>45</v>
      </c>
      <c r="L143" s="466">
        <v>45810</v>
      </c>
      <c r="M143" s="365" t="s">
        <v>646</v>
      </c>
      <c r="N143" s="467" t="s">
        <v>539</v>
      </c>
      <c r="O143" s="467" t="s">
        <v>5841</v>
      </c>
      <c r="P143" s="467" t="s">
        <v>5841</v>
      </c>
      <c r="Q143" s="467"/>
      <c r="R143" s="467" t="s">
        <v>539</v>
      </c>
    </row>
    <row r="144" spans="1:18" ht="23.25" hidden="1" customHeight="1" x14ac:dyDescent="0.35">
      <c r="A144" s="377">
        <v>143</v>
      </c>
      <c r="B144" s="377" t="s">
        <v>647</v>
      </c>
      <c r="C144" s="377">
        <v>472</v>
      </c>
      <c r="D144" s="377" t="s">
        <v>61</v>
      </c>
      <c r="E144" s="377" t="s">
        <v>626</v>
      </c>
      <c r="F144" s="365" t="s">
        <v>648</v>
      </c>
      <c r="G144" s="365"/>
      <c r="H144" s="377"/>
      <c r="I144" s="377" t="s">
        <v>120</v>
      </c>
      <c r="J144" s="377"/>
      <c r="K144" s="377" t="s">
        <v>45</v>
      </c>
      <c r="L144" s="466">
        <v>45810</v>
      </c>
      <c r="M144" s="365" t="s">
        <v>649</v>
      </c>
      <c r="N144" s="467" t="s">
        <v>539</v>
      </c>
      <c r="O144" s="467" t="s">
        <v>5841</v>
      </c>
      <c r="P144" s="467" t="s">
        <v>5841</v>
      </c>
      <c r="Q144" s="467"/>
      <c r="R144" s="467" t="s">
        <v>539</v>
      </c>
    </row>
    <row r="145" spans="1:18" ht="23.25" hidden="1" customHeight="1" x14ac:dyDescent="0.35">
      <c r="A145" s="377">
        <v>144</v>
      </c>
      <c r="B145" s="377" t="s">
        <v>650</v>
      </c>
      <c r="C145" s="377">
        <v>472</v>
      </c>
      <c r="D145" s="377" t="s">
        <v>61</v>
      </c>
      <c r="E145" s="377" t="s">
        <v>626</v>
      </c>
      <c r="F145" s="365" t="s">
        <v>651</v>
      </c>
      <c r="G145" s="365"/>
      <c r="H145" s="377"/>
      <c r="I145" s="377" t="s">
        <v>120</v>
      </c>
      <c r="J145" s="377"/>
      <c r="K145" s="377" t="s">
        <v>45</v>
      </c>
      <c r="L145" s="466">
        <v>45810</v>
      </c>
      <c r="M145" s="365" t="s">
        <v>652</v>
      </c>
      <c r="N145" s="467" t="s">
        <v>539</v>
      </c>
      <c r="O145" s="467" t="s">
        <v>5841</v>
      </c>
      <c r="P145" s="467" t="s">
        <v>5841</v>
      </c>
      <c r="Q145" s="467"/>
      <c r="R145" s="467" t="s">
        <v>539</v>
      </c>
    </row>
    <row r="146" spans="1:18" ht="23.25" hidden="1" customHeight="1" x14ac:dyDescent="0.35">
      <c r="A146" s="377">
        <v>145</v>
      </c>
      <c r="B146" s="377" t="s">
        <v>653</v>
      </c>
      <c r="C146" s="377">
        <v>472</v>
      </c>
      <c r="D146" s="377" t="s">
        <v>61</v>
      </c>
      <c r="E146" s="377" t="s">
        <v>626</v>
      </c>
      <c r="F146" s="365" t="s">
        <v>654</v>
      </c>
      <c r="G146" s="365"/>
      <c r="H146" s="377"/>
      <c r="I146" s="377" t="s">
        <v>120</v>
      </c>
      <c r="J146" s="377"/>
      <c r="K146" s="377" t="s">
        <v>45</v>
      </c>
      <c r="L146" s="466">
        <v>45810</v>
      </c>
      <c r="M146" s="365" t="s">
        <v>655</v>
      </c>
      <c r="N146" s="467" t="s">
        <v>539</v>
      </c>
      <c r="O146" s="467" t="s">
        <v>5841</v>
      </c>
      <c r="P146" s="467" t="s">
        <v>5841</v>
      </c>
      <c r="Q146" s="467"/>
      <c r="R146" s="467" t="s">
        <v>539</v>
      </c>
    </row>
    <row r="147" spans="1:18" ht="23.25" hidden="1" customHeight="1" x14ac:dyDescent="0.35">
      <c r="A147" s="377">
        <v>146</v>
      </c>
      <c r="B147" s="377" t="s">
        <v>656</v>
      </c>
      <c r="C147" s="377">
        <v>472</v>
      </c>
      <c r="D147" s="377" t="s">
        <v>61</v>
      </c>
      <c r="E147" s="377" t="s">
        <v>626</v>
      </c>
      <c r="F147" s="365" t="s">
        <v>657</v>
      </c>
      <c r="G147" s="365"/>
      <c r="H147" s="377"/>
      <c r="I147" s="377" t="s">
        <v>120</v>
      </c>
      <c r="J147" s="377"/>
      <c r="K147" s="377" t="s">
        <v>45</v>
      </c>
      <c r="L147" s="466">
        <v>45810</v>
      </c>
      <c r="M147" s="365" t="s">
        <v>658</v>
      </c>
      <c r="N147" s="467" t="s">
        <v>539</v>
      </c>
      <c r="O147" s="467" t="s">
        <v>5841</v>
      </c>
      <c r="P147" s="467" t="s">
        <v>5841</v>
      </c>
      <c r="Q147" s="467"/>
      <c r="R147" s="467" t="s">
        <v>539</v>
      </c>
    </row>
    <row r="148" spans="1:18" ht="23.25" hidden="1" customHeight="1" x14ac:dyDescent="0.35">
      <c r="A148" s="377">
        <v>147</v>
      </c>
      <c r="B148" s="377" t="s">
        <v>659</v>
      </c>
      <c r="C148" s="377">
        <v>472</v>
      </c>
      <c r="D148" s="377" t="s">
        <v>61</v>
      </c>
      <c r="E148" s="377" t="s">
        <v>626</v>
      </c>
      <c r="F148" s="365" t="s">
        <v>660</v>
      </c>
      <c r="G148" s="365"/>
      <c r="H148" s="377"/>
      <c r="I148" s="377" t="s">
        <v>120</v>
      </c>
      <c r="J148" s="377"/>
      <c r="K148" s="377" t="s">
        <v>45</v>
      </c>
      <c r="L148" s="466">
        <v>45810</v>
      </c>
      <c r="M148" s="365" t="s">
        <v>661</v>
      </c>
      <c r="N148" s="467" t="s">
        <v>539</v>
      </c>
      <c r="O148" s="467" t="s">
        <v>5841</v>
      </c>
      <c r="P148" s="467" t="s">
        <v>5841</v>
      </c>
      <c r="Q148" s="467"/>
      <c r="R148" s="467" t="s">
        <v>539</v>
      </c>
    </row>
    <row r="149" spans="1:18" ht="23.25" hidden="1" customHeight="1" x14ac:dyDescent="0.35">
      <c r="A149" s="377">
        <v>148</v>
      </c>
      <c r="B149" s="377" t="s">
        <v>662</v>
      </c>
      <c r="C149" s="377">
        <v>472</v>
      </c>
      <c r="D149" s="377" t="s">
        <v>61</v>
      </c>
      <c r="E149" s="377" t="s">
        <v>663</v>
      </c>
      <c r="F149" s="365" t="s">
        <v>664</v>
      </c>
      <c r="G149" s="365"/>
      <c r="H149" s="377"/>
      <c r="I149" s="377" t="s">
        <v>120</v>
      </c>
      <c r="J149" s="377"/>
      <c r="K149" s="377" t="s">
        <v>45</v>
      </c>
      <c r="L149" s="466">
        <v>45810</v>
      </c>
      <c r="M149" s="365" t="s">
        <v>665</v>
      </c>
      <c r="N149" s="467" t="s">
        <v>539</v>
      </c>
      <c r="O149" s="467" t="s">
        <v>5841</v>
      </c>
      <c r="P149" s="467" t="s">
        <v>5841</v>
      </c>
      <c r="Q149" s="467"/>
      <c r="R149" s="467" t="s">
        <v>539</v>
      </c>
    </row>
    <row r="150" spans="1:18" ht="23.25" hidden="1" customHeight="1" x14ac:dyDescent="0.35">
      <c r="A150" s="377">
        <v>149</v>
      </c>
      <c r="B150" s="377" t="s">
        <v>666</v>
      </c>
      <c r="C150" s="377">
        <v>472</v>
      </c>
      <c r="D150" s="377" t="s">
        <v>61</v>
      </c>
      <c r="E150" s="377" t="s">
        <v>663</v>
      </c>
      <c r="F150" s="365" t="s">
        <v>667</v>
      </c>
      <c r="G150" s="365"/>
      <c r="H150" s="377"/>
      <c r="I150" s="377" t="s">
        <v>120</v>
      </c>
      <c r="J150" s="377"/>
      <c r="K150" s="377" t="s">
        <v>45</v>
      </c>
      <c r="L150" s="466">
        <v>45810</v>
      </c>
      <c r="M150" s="365" t="s">
        <v>668</v>
      </c>
      <c r="N150" s="467" t="s">
        <v>539</v>
      </c>
      <c r="O150" s="467" t="s">
        <v>5841</v>
      </c>
      <c r="P150" s="467" t="s">
        <v>5841</v>
      </c>
      <c r="Q150" s="467"/>
      <c r="R150" s="467" t="s">
        <v>539</v>
      </c>
    </row>
    <row r="151" spans="1:18" ht="23.25" hidden="1" customHeight="1" x14ac:dyDescent="0.35">
      <c r="A151" s="377">
        <v>150</v>
      </c>
      <c r="B151" s="377" t="s">
        <v>669</v>
      </c>
      <c r="C151" s="377">
        <v>472</v>
      </c>
      <c r="D151" s="377" t="s">
        <v>61</v>
      </c>
      <c r="E151" s="377" t="s">
        <v>663</v>
      </c>
      <c r="F151" s="365" t="s">
        <v>670</v>
      </c>
      <c r="G151" s="365"/>
      <c r="H151" s="377"/>
      <c r="I151" s="377" t="s">
        <v>120</v>
      </c>
      <c r="J151" s="377"/>
      <c r="K151" s="377" t="s">
        <v>45</v>
      </c>
      <c r="L151" s="466">
        <v>45810</v>
      </c>
      <c r="M151" s="365" t="s">
        <v>671</v>
      </c>
      <c r="N151" s="467" t="s">
        <v>539</v>
      </c>
      <c r="O151" s="467" t="s">
        <v>5841</v>
      </c>
      <c r="P151" s="467" t="s">
        <v>5841</v>
      </c>
      <c r="Q151" s="467"/>
      <c r="R151" s="467" t="s">
        <v>539</v>
      </c>
    </row>
    <row r="152" spans="1:18" ht="23.25" hidden="1" customHeight="1" x14ac:dyDescent="0.35">
      <c r="A152" s="377">
        <v>151</v>
      </c>
      <c r="B152" s="377" t="s">
        <v>672</v>
      </c>
      <c r="C152" s="377">
        <v>472</v>
      </c>
      <c r="D152" s="377" t="s">
        <v>61</v>
      </c>
      <c r="E152" s="377" t="s">
        <v>400</v>
      </c>
      <c r="F152" s="365" t="s">
        <v>673</v>
      </c>
      <c r="G152" s="365"/>
      <c r="H152" s="377"/>
      <c r="I152" s="377" t="s">
        <v>120</v>
      </c>
      <c r="J152" s="377"/>
      <c r="K152" s="377" t="s">
        <v>45</v>
      </c>
      <c r="L152" s="466">
        <v>45810</v>
      </c>
      <c r="M152" s="365" t="s">
        <v>674</v>
      </c>
      <c r="N152" s="467" t="s">
        <v>539</v>
      </c>
      <c r="O152" s="467" t="s">
        <v>5841</v>
      </c>
      <c r="P152" s="467" t="s">
        <v>5841</v>
      </c>
      <c r="Q152" s="467"/>
      <c r="R152" s="467" t="s">
        <v>539</v>
      </c>
    </row>
    <row r="153" spans="1:18" ht="23.25" hidden="1" customHeight="1" x14ac:dyDescent="0.35">
      <c r="A153" s="377">
        <v>152</v>
      </c>
      <c r="B153" s="377" t="s">
        <v>675</v>
      </c>
      <c r="C153" s="377">
        <v>472</v>
      </c>
      <c r="D153" s="377" t="s">
        <v>61</v>
      </c>
      <c r="E153" s="377" t="s">
        <v>676</v>
      </c>
      <c r="F153" s="365" t="s">
        <v>677</v>
      </c>
      <c r="G153" s="365" t="s">
        <v>678</v>
      </c>
      <c r="H153" s="377"/>
      <c r="I153" s="377" t="s">
        <v>120</v>
      </c>
      <c r="J153" s="377"/>
      <c r="K153" s="377" t="s">
        <v>45</v>
      </c>
      <c r="L153" s="377" t="s">
        <v>555</v>
      </c>
      <c r="M153" s="365" t="s">
        <v>680</v>
      </c>
      <c r="N153" s="467" t="s">
        <v>539</v>
      </c>
      <c r="O153" s="467" t="s">
        <v>5841</v>
      </c>
      <c r="P153" s="467" t="s">
        <v>5840</v>
      </c>
      <c r="Q153" s="467"/>
      <c r="R153" s="467" t="s">
        <v>539</v>
      </c>
    </row>
    <row r="154" spans="1:18" ht="23.25" hidden="1" customHeight="1" x14ac:dyDescent="0.35">
      <c r="A154" s="377">
        <v>153</v>
      </c>
      <c r="B154" s="377" t="s">
        <v>681</v>
      </c>
      <c r="C154" s="377">
        <v>472</v>
      </c>
      <c r="D154" s="377" t="s">
        <v>61</v>
      </c>
      <c r="E154" s="377" t="s">
        <v>524</v>
      </c>
      <c r="F154" s="365" t="s">
        <v>682</v>
      </c>
      <c r="G154" s="365"/>
      <c r="H154" s="377"/>
      <c r="I154" s="377" t="s">
        <v>120</v>
      </c>
      <c r="J154" s="377"/>
      <c r="K154" s="377" t="s">
        <v>45</v>
      </c>
      <c r="L154" s="466">
        <v>45810</v>
      </c>
      <c r="M154" s="365" t="s">
        <v>683</v>
      </c>
      <c r="N154" s="467" t="s">
        <v>539</v>
      </c>
      <c r="O154" s="467" t="s">
        <v>5841</v>
      </c>
      <c r="P154" s="467" t="s">
        <v>5841</v>
      </c>
      <c r="Q154" s="467"/>
      <c r="R154" s="467" t="s">
        <v>539</v>
      </c>
    </row>
    <row r="155" spans="1:18" ht="23.25" hidden="1" customHeight="1" x14ac:dyDescent="0.35">
      <c r="A155" s="377">
        <v>154</v>
      </c>
      <c r="B155" s="377" t="s">
        <v>684</v>
      </c>
      <c r="C155" s="377">
        <v>472</v>
      </c>
      <c r="D155" s="377" t="s">
        <v>61</v>
      </c>
      <c r="E155" s="377" t="s">
        <v>400</v>
      </c>
      <c r="F155" s="365" t="s">
        <v>685</v>
      </c>
      <c r="G155" s="365"/>
      <c r="H155" s="377"/>
      <c r="I155" s="377" t="s">
        <v>120</v>
      </c>
      <c r="J155" s="377"/>
      <c r="K155" s="377" t="s">
        <v>45</v>
      </c>
      <c r="L155" s="466">
        <v>45810</v>
      </c>
      <c r="M155" s="365" t="s">
        <v>686</v>
      </c>
      <c r="N155" s="467" t="s">
        <v>539</v>
      </c>
      <c r="O155" s="467" t="s">
        <v>5841</v>
      </c>
      <c r="P155" s="467" t="s">
        <v>5841</v>
      </c>
      <c r="Q155" s="467"/>
      <c r="R155" s="467" t="s">
        <v>539</v>
      </c>
    </row>
    <row r="156" spans="1:18" ht="23.25" hidden="1" customHeight="1" x14ac:dyDescent="0.35">
      <c r="A156" s="377">
        <v>155</v>
      </c>
      <c r="B156" s="377" t="s">
        <v>687</v>
      </c>
      <c r="C156" s="377">
        <v>472</v>
      </c>
      <c r="D156" s="377" t="s">
        <v>61</v>
      </c>
      <c r="E156" s="377" t="s">
        <v>242</v>
      </c>
      <c r="F156" s="365" t="s">
        <v>688</v>
      </c>
      <c r="G156" s="365"/>
      <c r="H156" s="377"/>
      <c r="I156" s="377" t="s">
        <v>120</v>
      </c>
      <c r="J156" s="377"/>
      <c r="K156" s="377" t="s">
        <v>45</v>
      </c>
      <c r="L156" s="466">
        <v>45810</v>
      </c>
      <c r="M156" s="365" t="s">
        <v>689</v>
      </c>
      <c r="N156" s="467" t="s">
        <v>539</v>
      </c>
      <c r="O156" s="467" t="s">
        <v>5841</v>
      </c>
      <c r="P156" s="467" t="s">
        <v>5841</v>
      </c>
      <c r="Q156" s="467"/>
      <c r="R156" s="467" t="s">
        <v>539</v>
      </c>
    </row>
    <row r="157" spans="1:18" ht="23.25" hidden="1" customHeight="1" x14ac:dyDescent="0.35">
      <c r="A157" s="377">
        <v>156</v>
      </c>
      <c r="B157" s="377" t="s">
        <v>690</v>
      </c>
      <c r="C157" s="377">
        <v>472</v>
      </c>
      <c r="D157" s="377" t="s">
        <v>61</v>
      </c>
      <c r="E157" s="377" t="s">
        <v>242</v>
      </c>
      <c r="F157" s="365" t="s">
        <v>691</v>
      </c>
      <c r="G157" s="365"/>
      <c r="H157" s="377"/>
      <c r="I157" s="377" t="s">
        <v>120</v>
      </c>
      <c r="J157" s="377"/>
      <c r="K157" s="377" t="s">
        <v>45</v>
      </c>
      <c r="L157" s="466">
        <v>45810</v>
      </c>
      <c r="M157" s="365" t="s">
        <v>692</v>
      </c>
      <c r="N157" s="467" t="s">
        <v>539</v>
      </c>
      <c r="O157" s="467" t="s">
        <v>5841</v>
      </c>
      <c r="P157" s="467" t="s">
        <v>5841</v>
      </c>
      <c r="Q157" s="467"/>
      <c r="R157" s="467" t="s">
        <v>539</v>
      </c>
    </row>
    <row r="158" spans="1:18" ht="23.25" hidden="1" customHeight="1" x14ac:dyDescent="0.35">
      <c r="A158" s="377">
        <v>157</v>
      </c>
      <c r="B158" s="472" t="s">
        <v>693</v>
      </c>
      <c r="C158" s="472">
        <v>472</v>
      </c>
      <c r="D158" s="472" t="s">
        <v>61</v>
      </c>
      <c r="E158" s="472" t="s">
        <v>242</v>
      </c>
      <c r="F158" s="471" t="s">
        <v>694</v>
      </c>
      <c r="G158" s="471" t="s">
        <v>6096</v>
      </c>
      <c r="H158" s="439"/>
      <c r="I158" s="472" t="s">
        <v>120</v>
      </c>
      <c r="J158" s="472"/>
      <c r="K158" s="472" t="s">
        <v>45</v>
      </c>
      <c r="L158" s="472" t="s">
        <v>555</v>
      </c>
      <c r="M158" s="471" t="s">
        <v>696</v>
      </c>
      <c r="N158" s="467" t="s">
        <v>539</v>
      </c>
      <c r="O158" s="467" t="s">
        <v>5841</v>
      </c>
      <c r="P158" s="467" t="s">
        <v>5840</v>
      </c>
      <c r="Q158" s="467"/>
      <c r="R158" s="467" t="s">
        <v>539</v>
      </c>
    </row>
    <row r="159" spans="1:18" ht="23.25" hidden="1" customHeight="1" x14ac:dyDescent="0.35">
      <c r="A159" s="377">
        <v>158</v>
      </c>
      <c r="B159" s="377" t="s">
        <v>697</v>
      </c>
      <c r="C159" s="377">
        <v>472</v>
      </c>
      <c r="D159" s="377" t="s">
        <v>61</v>
      </c>
      <c r="E159" s="377" t="s">
        <v>184</v>
      </c>
      <c r="F159" s="365" t="s">
        <v>698</v>
      </c>
      <c r="G159" s="365" t="s">
        <v>8030</v>
      </c>
      <c r="H159" s="377"/>
      <c r="I159" s="377" t="s">
        <v>120</v>
      </c>
      <c r="J159" s="466">
        <v>45950</v>
      </c>
      <c r="K159" s="377" t="s">
        <v>46</v>
      </c>
      <c r="L159" s="377"/>
      <c r="M159" s="365" t="s">
        <v>700</v>
      </c>
      <c r="N159" s="467" t="s">
        <v>9</v>
      </c>
      <c r="O159" s="467" t="s">
        <v>9</v>
      </c>
      <c r="P159" s="467" t="s">
        <v>9</v>
      </c>
      <c r="Q159" s="467"/>
      <c r="R159" s="467" t="s">
        <v>9</v>
      </c>
    </row>
    <row r="160" spans="1:18" ht="23.25" hidden="1" customHeight="1" x14ac:dyDescent="0.35">
      <c r="A160" s="377">
        <v>159</v>
      </c>
      <c r="B160" s="377" t="s">
        <v>701</v>
      </c>
      <c r="C160" s="377">
        <v>472</v>
      </c>
      <c r="D160" s="377" t="s">
        <v>61</v>
      </c>
      <c r="E160" s="377" t="s">
        <v>184</v>
      </c>
      <c r="F160" s="365" t="s">
        <v>702</v>
      </c>
      <c r="G160" s="365" t="s">
        <v>8031</v>
      </c>
      <c r="H160" s="377"/>
      <c r="I160" s="377" t="s">
        <v>120</v>
      </c>
      <c r="J160" s="466">
        <v>45966</v>
      </c>
      <c r="K160" s="377" t="s">
        <v>46</v>
      </c>
      <c r="L160" s="377"/>
      <c r="M160" s="365" t="s">
        <v>703</v>
      </c>
      <c r="N160" s="467" t="s">
        <v>9</v>
      </c>
      <c r="O160" s="467" t="s">
        <v>9</v>
      </c>
      <c r="P160" s="467" t="s">
        <v>9</v>
      </c>
      <c r="Q160" s="467"/>
      <c r="R160" s="467" t="s">
        <v>9</v>
      </c>
    </row>
    <row r="161" spans="1:18" ht="23.25" hidden="1" customHeight="1" x14ac:dyDescent="0.35">
      <c r="A161" s="377">
        <v>160</v>
      </c>
      <c r="B161" s="377" t="s">
        <v>704</v>
      </c>
      <c r="C161" s="377">
        <v>472</v>
      </c>
      <c r="D161" s="377" t="s">
        <v>61</v>
      </c>
      <c r="E161" s="377" t="s">
        <v>184</v>
      </c>
      <c r="F161" s="365" t="s">
        <v>705</v>
      </c>
      <c r="G161" s="365" t="s">
        <v>8032</v>
      </c>
      <c r="H161" s="369"/>
      <c r="I161" s="377" t="s">
        <v>120</v>
      </c>
      <c r="J161" s="377"/>
      <c r="K161" s="377" t="s">
        <v>48</v>
      </c>
      <c r="L161" s="377"/>
      <c r="M161" s="365" t="s">
        <v>707</v>
      </c>
      <c r="N161" s="467" t="s">
        <v>5839</v>
      </c>
      <c r="O161" s="467" t="s">
        <v>5839</v>
      </c>
      <c r="P161" s="467" t="s">
        <v>5839</v>
      </c>
      <c r="Q161" s="467"/>
      <c r="R161" s="467" t="s">
        <v>7007</v>
      </c>
    </row>
    <row r="162" spans="1:18" ht="23.25" hidden="1" customHeight="1" x14ac:dyDescent="0.35">
      <c r="A162" s="377">
        <v>161</v>
      </c>
      <c r="B162" s="377" t="s">
        <v>708</v>
      </c>
      <c r="C162" s="377">
        <v>472</v>
      </c>
      <c r="D162" s="377" t="s">
        <v>26</v>
      </c>
      <c r="E162" s="377" t="s">
        <v>709</v>
      </c>
      <c r="F162" s="365" t="s">
        <v>710</v>
      </c>
      <c r="G162" s="365"/>
      <c r="H162" s="377"/>
      <c r="I162" s="377" t="s">
        <v>711</v>
      </c>
      <c r="J162" s="377"/>
      <c r="K162" s="377" t="s">
        <v>45</v>
      </c>
      <c r="L162" s="466">
        <v>45777</v>
      </c>
      <c r="M162" s="365" t="s">
        <v>712</v>
      </c>
      <c r="N162" s="467" t="s">
        <v>539</v>
      </c>
      <c r="O162" s="467" t="s">
        <v>5841</v>
      </c>
      <c r="P162" s="467" t="s">
        <v>5841</v>
      </c>
      <c r="Q162" s="467"/>
      <c r="R162" s="467" t="s">
        <v>539</v>
      </c>
    </row>
    <row r="163" spans="1:18" ht="23.25" hidden="1" customHeight="1" x14ac:dyDescent="0.35">
      <c r="A163" s="377">
        <v>162</v>
      </c>
      <c r="B163" s="377" t="s">
        <v>713</v>
      </c>
      <c r="C163" s="377">
        <v>472</v>
      </c>
      <c r="D163" s="377" t="s">
        <v>26</v>
      </c>
      <c r="E163" s="377" t="s">
        <v>709</v>
      </c>
      <c r="F163" s="365" t="s">
        <v>714</v>
      </c>
      <c r="G163" s="365"/>
      <c r="H163" s="377"/>
      <c r="I163" s="377" t="s">
        <v>711</v>
      </c>
      <c r="J163" s="377"/>
      <c r="K163" s="377" t="s">
        <v>45</v>
      </c>
      <c r="L163" s="466">
        <v>45777</v>
      </c>
      <c r="M163" s="365" t="s">
        <v>715</v>
      </c>
      <c r="N163" s="467" t="s">
        <v>539</v>
      </c>
      <c r="O163" s="467" t="s">
        <v>5841</v>
      </c>
      <c r="P163" s="467" t="s">
        <v>5841</v>
      </c>
      <c r="Q163" s="467"/>
      <c r="R163" s="467" t="s">
        <v>539</v>
      </c>
    </row>
    <row r="164" spans="1:18" ht="23.25" hidden="1" customHeight="1" x14ac:dyDescent="0.35">
      <c r="A164" s="377">
        <v>163</v>
      </c>
      <c r="B164" s="377" t="s">
        <v>716</v>
      </c>
      <c r="C164" s="377">
        <v>472</v>
      </c>
      <c r="D164" s="377" t="s">
        <v>26</v>
      </c>
      <c r="E164" s="377" t="s">
        <v>717</v>
      </c>
      <c r="F164" s="365" t="s">
        <v>718</v>
      </c>
      <c r="G164" s="365"/>
      <c r="H164" s="377"/>
      <c r="I164" s="377" t="s">
        <v>711</v>
      </c>
      <c r="J164" s="377"/>
      <c r="K164" s="377" t="s">
        <v>45</v>
      </c>
      <c r="L164" s="466">
        <v>45777</v>
      </c>
      <c r="M164" s="365" t="s">
        <v>719</v>
      </c>
      <c r="N164" s="467" t="s">
        <v>539</v>
      </c>
      <c r="O164" s="467" t="s">
        <v>5841</v>
      </c>
      <c r="P164" s="467" t="s">
        <v>5841</v>
      </c>
      <c r="Q164" s="467"/>
      <c r="R164" s="467" t="s">
        <v>539</v>
      </c>
    </row>
    <row r="165" spans="1:18" ht="23.25" hidden="1" customHeight="1" x14ac:dyDescent="0.35">
      <c r="A165" s="377">
        <v>164</v>
      </c>
      <c r="B165" s="377" t="s">
        <v>720</v>
      </c>
      <c r="C165" s="377">
        <v>472</v>
      </c>
      <c r="D165" s="377" t="s">
        <v>26</v>
      </c>
      <c r="E165" s="377" t="s">
        <v>105</v>
      </c>
      <c r="F165" s="365" t="s">
        <v>721</v>
      </c>
      <c r="G165" s="365"/>
      <c r="H165" s="377"/>
      <c r="I165" s="377" t="s">
        <v>711</v>
      </c>
      <c r="J165" s="377"/>
      <c r="K165" s="377" t="s">
        <v>45</v>
      </c>
      <c r="L165" s="466">
        <v>45777</v>
      </c>
      <c r="M165" s="365" t="s">
        <v>722</v>
      </c>
      <c r="N165" s="467" t="s">
        <v>539</v>
      </c>
      <c r="O165" s="467" t="s">
        <v>5841</v>
      </c>
      <c r="P165" s="467" t="s">
        <v>5841</v>
      </c>
      <c r="Q165" s="467"/>
      <c r="R165" s="467" t="s">
        <v>539</v>
      </c>
    </row>
    <row r="166" spans="1:18" ht="23.25" hidden="1" customHeight="1" x14ac:dyDescent="0.35">
      <c r="A166" s="377">
        <v>165</v>
      </c>
      <c r="B166" s="377" t="s">
        <v>723</v>
      </c>
      <c r="C166" s="377">
        <v>472</v>
      </c>
      <c r="D166" s="377" t="s">
        <v>26</v>
      </c>
      <c r="E166" s="377" t="s">
        <v>105</v>
      </c>
      <c r="F166" s="365" t="s">
        <v>724</v>
      </c>
      <c r="G166" s="365" t="s">
        <v>8033</v>
      </c>
      <c r="H166" s="377"/>
      <c r="I166" s="377" t="s">
        <v>711</v>
      </c>
      <c r="J166" s="377"/>
      <c r="K166" s="377" t="s">
        <v>50</v>
      </c>
      <c r="L166" s="377"/>
      <c r="M166" s="365"/>
      <c r="N166" s="467" t="s">
        <v>9</v>
      </c>
      <c r="O166" s="467" t="s">
        <v>9</v>
      </c>
      <c r="P166" s="467" t="s">
        <v>9</v>
      </c>
      <c r="Q166" s="467"/>
      <c r="R166" s="467" t="s">
        <v>9</v>
      </c>
    </row>
    <row r="167" spans="1:18" ht="23.25" hidden="1" customHeight="1" x14ac:dyDescent="0.35">
      <c r="A167" s="377">
        <v>166</v>
      </c>
      <c r="B167" s="377" t="s">
        <v>729</v>
      </c>
      <c r="C167" s="377">
        <v>472</v>
      </c>
      <c r="D167" s="377" t="s">
        <v>26</v>
      </c>
      <c r="E167" s="377" t="s">
        <v>105</v>
      </c>
      <c r="F167" s="365" t="s">
        <v>730</v>
      </c>
      <c r="G167" s="365"/>
      <c r="H167" s="377"/>
      <c r="I167" s="377" t="s">
        <v>711</v>
      </c>
      <c r="J167" s="377"/>
      <c r="K167" s="377" t="s">
        <v>45</v>
      </c>
      <c r="L167" s="466">
        <v>45777</v>
      </c>
      <c r="M167" s="365" t="s">
        <v>732</v>
      </c>
      <c r="N167" s="467" t="s">
        <v>539</v>
      </c>
      <c r="O167" s="467" t="s">
        <v>5841</v>
      </c>
      <c r="P167" s="467" t="s">
        <v>5841</v>
      </c>
      <c r="Q167" s="467"/>
      <c r="R167" s="467" t="s">
        <v>539</v>
      </c>
    </row>
    <row r="168" spans="1:18" ht="23.25" hidden="1" customHeight="1" x14ac:dyDescent="0.35">
      <c r="A168" s="377">
        <v>167</v>
      </c>
      <c r="B168" s="377" t="s">
        <v>733</v>
      </c>
      <c r="C168" s="377">
        <v>472</v>
      </c>
      <c r="D168" s="377" t="s">
        <v>26</v>
      </c>
      <c r="E168" s="377" t="s">
        <v>105</v>
      </c>
      <c r="F168" s="365" t="s">
        <v>734</v>
      </c>
      <c r="G168" s="365"/>
      <c r="H168" s="377"/>
      <c r="I168" s="377" t="s">
        <v>711</v>
      </c>
      <c r="J168" s="377"/>
      <c r="K168" s="377" t="s">
        <v>45</v>
      </c>
      <c r="L168" s="466">
        <v>45777</v>
      </c>
      <c r="M168" s="365" t="s">
        <v>735</v>
      </c>
      <c r="N168" s="467" t="s">
        <v>539</v>
      </c>
      <c r="O168" s="467" t="s">
        <v>5841</v>
      </c>
      <c r="P168" s="467" t="s">
        <v>5841</v>
      </c>
      <c r="Q168" s="467"/>
      <c r="R168" s="467" t="s">
        <v>539</v>
      </c>
    </row>
    <row r="169" spans="1:18" ht="23.25" hidden="1" customHeight="1" x14ac:dyDescent="0.35">
      <c r="A169" s="377">
        <v>168</v>
      </c>
      <c r="B169" s="377" t="s">
        <v>736</v>
      </c>
      <c r="C169" s="377">
        <v>472</v>
      </c>
      <c r="D169" s="377" t="s">
        <v>26</v>
      </c>
      <c r="E169" s="377" t="s">
        <v>105</v>
      </c>
      <c r="F169" s="365" t="s">
        <v>737</v>
      </c>
      <c r="G169" s="365"/>
      <c r="H169" s="377"/>
      <c r="I169" s="377" t="s">
        <v>711</v>
      </c>
      <c r="J169" s="377"/>
      <c r="K169" s="377" t="s">
        <v>45</v>
      </c>
      <c r="L169" s="466">
        <v>45777</v>
      </c>
      <c r="M169" s="365" t="s">
        <v>738</v>
      </c>
      <c r="N169" s="467" t="s">
        <v>539</v>
      </c>
      <c r="O169" s="467" t="s">
        <v>5841</v>
      </c>
      <c r="P169" s="467" t="s">
        <v>5841</v>
      </c>
      <c r="Q169" s="467"/>
      <c r="R169" s="467" t="s">
        <v>539</v>
      </c>
    </row>
    <row r="170" spans="1:18" ht="23.25" hidden="1" customHeight="1" x14ac:dyDescent="0.35">
      <c r="A170" s="377">
        <v>169</v>
      </c>
      <c r="B170" s="377" t="s">
        <v>739</v>
      </c>
      <c r="C170" s="377">
        <v>472</v>
      </c>
      <c r="D170" s="377" t="s">
        <v>26</v>
      </c>
      <c r="E170" s="377" t="s">
        <v>104</v>
      </c>
      <c r="F170" s="365" t="s">
        <v>740</v>
      </c>
      <c r="G170" s="365"/>
      <c r="H170" s="377"/>
      <c r="I170" s="377" t="s">
        <v>711</v>
      </c>
      <c r="J170" s="377"/>
      <c r="K170" s="377" t="s">
        <v>45</v>
      </c>
      <c r="L170" s="466">
        <v>45777</v>
      </c>
      <c r="M170" s="365" t="s">
        <v>741</v>
      </c>
      <c r="N170" s="467" t="s">
        <v>539</v>
      </c>
      <c r="O170" s="467" t="s">
        <v>5841</v>
      </c>
      <c r="P170" s="467" t="s">
        <v>5841</v>
      </c>
      <c r="Q170" s="467"/>
      <c r="R170" s="467" t="s">
        <v>539</v>
      </c>
    </row>
    <row r="171" spans="1:18" ht="23.25" hidden="1" customHeight="1" x14ac:dyDescent="0.35">
      <c r="A171" s="377">
        <v>170</v>
      </c>
      <c r="B171" s="377" t="s">
        <v>742</v>
      </c>
      <c r="C171" s="377">
        <v>472</v>
      </c>
      <c r="D171" s="377" t="s">
        <v>26</v>
      </c>
      <c r="E171" s="377" t="s">
        <v>105</v>
      </c>
      <c r="F171" s="365" t="s">
        <v>740</v>
      </c>
      <c r="G171" s="365"/>
      <c r="H171" s="377"/>
      <c r="I171" s="377" t="s">
        <v>711</v>
      </c>
      <c r="J171" s="377"/>
      <c r="K171" s="377" t="s">
        <v>45</v>
      </c>
      <c r="L171" s="466">
        <v>45777</v>
      </c>
      <c r="M171" s="365" t="s">
        <v>741</v>
      </c>
      <c r="N171" s="467" t="s">
        <v>539</v>
      </c>
      <c r="O171" s="467" t="s">
        <v>5841</v>
      </c>
      <c r="P171" s="467" t="s">
        <v>5841</v>
      </c>
      <c r="Q171" s="467"/>
      <c r="R171" s="467" t="s">
        <v>539</v>
      </c>
    </row>
    <row r="172" spans="1:18" ht="23.25" hidden="1" customHeight="1" x14ac:dyDescent="0.35">
      <c r="A172" s="377">
        <v>171</v>
      </c>
      <c r="B172" s="377" t="s">
        <v>744</v>
      </c>
      <c r="C172" s="377">
        <v>472</v>
      </c>
      <c r="D172" s="377" t="s">
        <v>26</v>
      </c>
      <c r="E172" s="377" t="s">
        <v>105</v>
      </c>
      <c r="F172" s="365" t="s">
        <v>745</v>
      </c>
      <c r="G172" s="365"/>
      <c r="H172" s="377"/>
      <c r="I172" s="377" t="s">
        <v>711</v>
      </c>
      <c r="J172" s="377"/>
      <c r="K172" s="377" t="s">
        <v>45</v>
      </c>
      <c r="L172" s="466">
        <v>45777</v>
      </c>
      <c r="M172" s="365" t="s">
        <v>746</v>
      </c>
      <c r="N172" s="467" t="s">
        <v>539</v>
      </c>
      <c r="O172" s="467" t="s">
        <v>5841</v>
      </c>
      <c r="P172" s="467" t="s">
        <v>5841</v>
      </c>
      <c r="Q172" s="467"/>
      <c r="R172" s="467" t="s">
        <v>539</v>
      </c>
    </row>
    <row r="173" spans="1:18" ht="23.25" hidden="1" customHeight="1" x14ac:dyDescent="0.35">
      <c r="A173" s="377">
        <v>172</v>
      </c>
      <c r="B173" s="377" t="s">
        <v>747</v>
      </c>
      <c r="C173" s="377">
        <v>472</v>
      </c>
      <c r="D173" s="377" t="s">
        <v>26</v>
      </c>
      <c r="E173" s="377" t="s">
        <v>105</v>
      </c>
      <c r="F173" s="365" t="s">
        <v>748</v>
      </c>
      <c r="G173" s="365"/>
      <c r="H173" s="377"/>
      <c r="I173" s="377" t="s">
        <v>711</v>
      </c>
      <c r="J173" s="377"/>
      <c r="K173" s="377" t="s">
        <v>45</v>
      </c>
      <c r="L173" s="466">
        <v>45777</v>
      </c>
      <c r="M173" s="365" t="s">
        <v>749</v>
      </c>
      <c r="N173" s="467" t="s">
        <v>539</v>
      </c>
      <c r="O173" s="467" t="s">
        <v>5841</v>
      </c>
      <c r="P173" s="467" t="s">
        <v>5841</v>
      </c>
      <c r="Q173" s="467"/>
      <c r="R173" s="467" t="s">
        <v>539</v>
      </c>
    </row>
    <row r="174" spans="1:18" ht="23.25" hidden="1" customHeight="1" x14ac:dyDescent="0.35">
      <c r="A174" s="377">
        <v>173</v>
      </c>
      <c r="B174" s="377" t="s">
        <v>750</v>
      </c>
      <c r="C174" s="377">
        <v>472</v>
      </c>
      <c r="D174" s="377" t="s">
        <v>26</v>
      </c>
      <c r="E174" s="377" t="s">
        <v>105</v>
      </c>
      <c r="F174" s="365" t="s">
        <v>751</v>
      </c>
      <c r="G174" s="365"/>
      <c r="H174" s="377"/>
      <c r="I174" s="377" t="s">
        <v>711</v>
      </c>
      <c r="J174" s="377"/>
      <c r="K174" s="377" t="s">
        <v>45</v>
      </c>
      <c r="L174" s="466">
        <v>45777</v>
      </c>
      <c r="M174" s="365" t="s">
        <v>752</v>
      </c>
      <c r="N174" s="467" t="s">
        <v>539</v>
      </c>
      <c r="O174" s="467" t="s">
        <v>5841</v>
      </c>
      <c r="P174" s="467" t="s">
        <v>5841</v>
      </c>
      <c r="Q174" s="467"/>
      <c r="R174" s="467" t="s">
        <v>539</v>
      </c>
    </row>
    <row r="175" spans="1:18" ht="23.25" hidden="1" customHeight="1" x14ac:dyDescent="0.35">
      <c r="A175" s="377">
        <v>174</v>
      </c>
      <c r="B175" s="377" t="s">
        <v>753</v>
      </c>
      <c r="C175" s="377">
        <v>472</v>
      </c>
      <c r="D175" s="377" t="s">
        <v>26</v>
      </c>
      <c r="E175" s="377" t="s">
        <v>104</v>
      </c>
      <c r="F175" s="365" t="s">
        <v>754</v>
      </c>
      <c r="G175" s="365" t="s">
        <v>6114</v>
      </c>
      <c r="H175" s="377"/>
      <c r="I175" s="377" t="s">
        <v>711</v>
      </c>
      <c r="J175" s="377"/>
      <c r="K175" s="377" t="s">
        <v>50</v>
      </c>
      <c r="L175" s="377"/>
      <c r="M175" s="365"/>
      <c r="N175" s="467" t="s">
        <v>9</v>
      </c>
      <c r="O175" s="467" t="s">
        <v>9</v>
      </c>
      <c r="P175" s="467" t="s">
        <v>9</v>
      </c>
      <c r="Q175" s="467"/>
      <c r="R175" s="467" t="s">
        <v>9</v>
      </c>
    </row>
    <row r="176" spans="1:18" ht="23.25" hidden="1" customHeight="1" x14ac:dyDescent="0.35">
      <c r="A176" s="377">
        <v>175</v>
      </c>
      <c r="B176" s="377" t="s">
        <v>758</v>
      </c>
      <c r="C176" s="377">
        <v>472</v>
      </c>
      <c r="D176" s="377" t="s">
        <v>26</v>
      </c>
      <c r="E176" s="377" t="s">
        <v>104</v>
      </c>
      <c r="F176" s="365" t="s">
        <v>759</v>
      </c>
      <c r="G176" s="365"/>
      <c r="H176" s="377"/>
      <c r="I176" s="377" t="s">
        <v>711</v>
      </c>
      <c r="J176" s="377"/>
      <c r="K176" s="377" t="s">
        <v>45</v>
      </c>
      <c r="L176" s="466">
        <v>45777</v>
      </c>
      <c r="M176" s="365" t="s">
        <v>760</v>
      </c>
      <c r="N176" s="467" t="s">
        <v>539</v>
      </c>
      <c r="O176" s="467" t="s">
        <v>5841</v>
      </c>
      <c r="P176" s="467" t="s">
        <v>5841</v>
      </c>
      <c r="Q176" s="467"/>
      <c r="R176" s="467" t="s">
        <v>539</v>
      </c>
    </row>
    <row r="177" spans="1:18" ht="23.25" hidden="1" customHeight="1" x14ac:dyDescent="0.35">
      <c r="A177" s="377">
        <v>176</v>
      </c>
      <c r="B177" s="377" t="s">
        <v>761</v>
      </c>
      <c r="C177" s="377">
        <v>472</v>
      </c>
      <c r="D177" s="377" t="s">
        <v>26</v>
      </c>
      <c r="E177" s="377" t="s">
        <v>104</v>
      </c>
      <c r="F177" s="365" t="s">
        <v>762</v>
      </c>
      <c r="G177" s="365"/>
      <c r="H177" s="377"/>
      <c r="I177" s="377" t="s">
        <v>711</v>
      </c>
      <c r="J177" s="377"/>
      <c r="K177" s="377" t="s">
        <v>45</v>
      </c>
      <c r="L177" s="466">
        <v>45777</v>
      </c>
      <c r="M177" s="365" t="s">
        <v>763</v>
      </c>
      <c r="N177" s="467" t="s">
        <v>539</v>
      </c>
      <c r="O177" s="467" t="s">
        <v>5841</v>
      </c>
      <c r="P177" s="467" t="s">
        <v>5841</v>
      </c>
      <c r="Q177" s="467"/>
      <c r="R177" s="467" t="s">
        <v>539</v>
      </c>
    </row>
    <row r="178" spans="1:18" ht="23.25" hidden="1" customHeight="1" x14ac:dyDescent="0.35">
      <c r="A178" s="377">
        <v>177</v>
      </c>
      <c r="B178" s="377" t="s">
        <v>764</v>
      </c>
      <c r="C178" s="377">
        <v>472</v>
      </c>
      <c r="D178" s="377" t="s">
        <v>26</v>
      </c>
      <c r="E178" s="377" t="s">
        <v>104</v>
      </c>
      <c r="F178" s="365" t="s">
        <v>765</v>
      </c>
      <c r="G178" s="365"/>
      <c r="H178" s="377"/>
      <c r="I178" s="377" t="s">
        <v>711</v>
      </c>
      <c r="J178" s="377"/>
      <c r="K178" s="377" t="s">
        <v>45</v>
      </c>
      <c r="L178" s="466">
        <v>45777</v>
      </c>
      <c r="M178" s="365" t="s">
        <v>766</v>
      </c>
      <c r="N178" s="467" t="s">
        <v>539</v>
      </c>
      <c r="O178" s="467" t="s">
        <v>5841</v>
      </c>
      <c r="P178" s="467" t="s">
        <v>5841</v>
      </c>
      <c r="Q178" s="467"/>
      <c r="R178" s="467" t="s">
        <v>539</v>
      </c>
    </row>
    <row r="179" spans="1:18" ht="23.25" hidden="1" customHeight="1" x14ac:dyDescent="0.35">
      <c r="A179" s="377">
        <v>178</v>
      </c>
      <c r="B179" s="377" t="s">
        <v>767</v>
      </c>
      <c r="C179" s="377">
        <v>472</v>
      </c>
      <c r="D179" s="377" t="s">
        <v>26</v>
      </c>
      <c r="E179" s="377" t="s">
        <v>104</v>
      </c>
      <c r="F179" s="365" t="s">
        <v>768</v>
      </c>
      <c r="G179" s="365"/>
      <c r="H179" s="377"/>
      <c r="I179" s="377" t="s">
        <v>711</v>
      </c>
      <c r="J179" s="377"/>
      <c r="K179" s="377" t="s">
        <v>45</v>
      </c>
      <c r="L179" s="466">
        <v>45777</v>
      </c>
      <c r="M179" s="365" t="s">
        <v>769</v>
      </c>
      <c r="N179" s="467" t="s">
        <v>539</v>
      </c>
      <c r="O179" s="467" t="s">
        <v>5841</v>
      </c>
      <c r="P179" s="467" t="s">
        <v>5841</v>
      </c>
      <c r="Q179" s="467"/>
      <c r="R179" s="467" t="s">
        <v>539</v>
      </c>
    </row>
    <row r="180" spans="1:18" ht="23.25" hidden="1" customHeight="1" x14ac:dyDescent="0.35">
      <c r="A180" s="377">
        <v>179</v>
      </c>
      <c r="B180" s="377" t="s">
        <v>770</v>
      </c>
      <c r="C180" s="377">
        <v>472</v>
      </c>
      <c r="D180" s="377" t="s">
        <v>26</v>
      </c>
      <c r="E180" s="377" t="s">
        <v>104</v>
      </c>
      <c r="F180" s="365" t="s">
        <v>771</v>
      </c>
      <c r="G180" s="365" t="s">
        <v>773</v>
      </c>
      <c r="H180" s="377"/>
      <c r="I180" s="377" t="s">
        <v>711</v>
      </c>
      <c r="J180" s="377"/>
      <c r="K180" s="377" t="s">
        <v>45</v>
      </c>
      <c r="L180" s="473">
        <v>45920</v>
      </c>
      <c r="M180" s="365" t="s">
        <v>774</v>
      </c>
      <c r="N180" s="467" t="s">
        <v>539</v>
      </c>
      <c r="O180" s="467" t="s">
        <v>5841</v>
      </c>
      <c r="P180" s="467" t="s">
        <v>5840</v>
      </c>
      <c r="Q180" s="467"/>
      <c r="R180" s="467" t="s">
        <v>539</v>
      </c>
    </row>
    <row r="181" spans="1:18" ht="23.25" hidden="1" customHeight="1" x14ac:dyDescent="0.35">
      <c r="A181" s="377">
        <v>180</v>
      </c>
      <c r="B181" s="377" t="s">
        <v>775</v>
      </c>
      <c r="C181" s="377">
        <v>472</v>
      </c>
      <c r="D181" s="377" t="s">
        <v>26</v>
      </c>
      <c r="E181" s="377" t="s">
        <v>104</v>
      </c>
      <c r="F181" s="365" t="s">
        <v>776</v>
      </c>
      <c r="G181" s="365"/>
      <c r="H181" s="377"/>
      <c r="I181" s="377" t="s">
        <v>711</v>
      </c>
      <c r="J181" s="377"/>
      <c r="K181" s="377" t="s">
        <v>45</v>
      </c>
      <c r="L181" s="466">
        <v>45777</v>
      </c>
      <c r="M181" s="365" t="s">
        <v>777</v>
      </c>
      <c r="N181" s="467" t="s">
        <v>539</v>
      </c>
      <c r="O181" s="467" t="s">
        <v>5841</v>
      </c>
      <c r="P181" s="467" t="s">
        <v>5841</v>
      </c>
      <c r="Q181" s="467"/>
      <c r="R181" s="467" t="s">
        <v>539</v>
      </c>
    </row>
    <row r="182" spans="1:18" ht="23.25" hidden="1" customHeight="1" x14ac:dyDescent="0.35">
      <c r="A182" s="377">
        <v>181</v>
      </c>
      <c r="B182" s="377" t="s">
        <v>778</v>
      </c>
      <c r="C182" s="377">
        <v>472</v>
      </c>
      <c r="D182" s="377" t="s">
        <v>26</v>
      </c>
      <c r="E182" s="377" t="s">
        <v>104</v>
      </c>
      <c r="F182" s="365" t="s">
        <v>779</v>
      </c>
      <c r="G182" s="365" t="s">
        <v>8034</v>
      </c>
      <c r="H182" s="377"/>
      <c r="I182" s="377" t="s">
        <v>711</v>
      </c>
      <c r="J182" s="377"/>
      <c r="K182" s="377" t="s">
        <v>50</v>
      </c>
      <c r="L182" s="377"/>
      <c r="M182" s="365"/>
      <c r="N182" s="467" t="s">
        <v>9</v>
      </c>
      <c r="O182" s="467" t="s">
        <v>9</v>
      </c>
      <c r="P182" s="467" t="s">
        <v>9</v>
      </c>
      <c r="Q182" s="467"/>
      <c r="R182" s="467" t="s">
        <v>9</v>
      </c>
    </row>
    <row r="183" spans="1:18" ht="23.25" hidden="1" customHeight="1" x14ac:dyDescent="0.35">
      <c r="A183" s="377">
        <v>182</v>
      </c>
      <c r="B183" s="377" t="s">
        <v>782</v>
      </c>
      <c r="C183" s="377">
        <v>472</v>
      </c>
      <c r="D183" s="377" t="s">
        <v>26</v>
      </c>
      <c r="E183" s="377" t="s">
        <v>104</v>
      </c>
      <c r="F183" s="365" t="s">
        <v>783</v>
      </c>
      <c r="G183" s="365"/>
      <c r="H183" s="377"/>
      <c r="I183" s="377" t="s">
        <v>711</v>
      </c>
      <c r="J183" s="377"/>
      <c r="K183" s="377" t="s">
        <v>45</v>
      </c>
      <c r="L183" s="466">
        <v>45777</v>
      </c>
      <c r="M183" s="365" t="s">
        <v>784</v>
      </c>
      <c r="N183" s="467" t="s">
        <v>539</v>
      </c>
      <c r="O183" s="467" t="s">
        <v>5841</v>
      </c>
      <c r="P183" s="467" t="s">
        <v>5841</v>
      </c>
      <c r="Q183" s="467"/>
      <c r="R183" s="467" t="s">
        <v>539</v>
      </c>
    </row>
    <row r="184" spans="1:18" ht="23.25" hidden="1" customHeight="1" x14ac:dyDescent="0.35">
      <c r="A184" s="377">
        <v>183</v>
      </c>
      <c r="B184" s="377" t="s">
        <v>785</v>
      </c>
      <c r="C184" s="377">
        <v>472</v>
      </c>
      <c r="D184" s="377" t="s">
        <v>26</v>
      </c>
      <c r="E184" s="377" t="s">
        <v>104</v>
      </c>
      <c r="F184" s="365" t="s">
        <v>786</v>
      </c>
      <c r="G184" s="365"/>
      <c r="H184" s="377"/>
      <c r="I184" s="377" t="s">
        <v>711</v>
      </c>
      <c r="J184" s="377"/>
      <c r="K184" s="377" t="s">
        <v>45</v>
      </c>
      <c r="L184" s="466">
        <v>45777</v>
      </c>
      <c r="M184" s="365" t="s">
        <v>787</v>
      </c>
      <c r="N184" s="467" t="s">
        <v>539</v>
      </c>
      <c r="O184" s="467" t="s">
        <v>5841</v>
      </c>
      <c r="P184" s="467" t="s">
        <v>5841</v>
      </c>
      <c r="Q184" s="467"/>
      <c r="R184" s="467" t="s">
        <v>539</v>
      </c>
    </row>
    <row r="185" spans="1:18" ht="23.25" hidden="1" customHeight="1" x14ac:dyDescent="0.35">
      <c r="A185" s="377">
        <v>184</v>
      </c>
      <c r="B185" s="377" t="s">
        <v>788</v>
      </c>
      <c r="C185" s="377">
        <v>472</v>
      </c>
      <c r="D185" s="377" t="s">
        <v>59</v>
      </c>
      <c r="E185" s="469" t="s">
        <v>789</v>
      </c>
      <c r="F185" s="470" t="s">
        <v>790</v>
      </c>
      <c r="G185" s="365"/>
      <c r="H185" s="377"/>
      <c r="I185" s="469" t="s">
        <v>366</v>
      </c>
      <c r="J185" s="469"/>
      <c r="K185" s="377" t="s">
        <v>45</v>
      </c>
      <c r="L185" s="466">
        <v>45782</v>
      </c>
      <c r="M185" s="365" t="s">
        <v>791</v>
      </c>
      <c r="N185" s="467" t="s">
        <v>539</v>
      </c>
      <c r="O185" s="467" t="s">
        <v>5841</v>
      </c>
      <c r="P185" s="467" t="s">
        <v>5841</v>
      </c>
      <c r="Q185" s="467"/>
      <c r="R185" s="467" t="s">
        <v>539</v>
      </c>
    </row>
    <row r="186" spans="1:18" ht="23.25" hidden="1" customHeight="1" x14ac:dyDescent="0.35">
      <c r="A186" s="377">
        <v>185</v>
      </c>
      <c r="B186" s="377" t="s">
        <v>792</v>
      </c>
      <c r="C186" s="377">
        <v>472</v>
      </c>
      <c r="D186" s="377" t="s">
        <v>59</v>
      </c>
      <c r="E186" s="469" t="s">
        <v>789</v>
      </c>
      <c r="F186" s="470" t="s">
        <v>793</v>
      </c>
      <c r="G186" s="365"/>
      <c r="H186" s="377"/>
      <c r="I186" s="469" t="s">
        <v>366</v>
      </c>
      <c r="J186" s="469"/>
      <c r="K186" s="377" t="s">
        <v>45</v>
      </c>
      <c r="L186" s="466">
        <v>45782</v>
      </c>
      <c r="M186" s="365" t="s">
        <v>794</v>
      </c>
      <c r="N186" s="467" t="s">
        <v>539</v>
      </c>
      <c r="O186" s="467" t="s">
        <v>5841</v>
      </c>
      <c r="P186" s="467" t="s">
        <v>5841</v>
      </c>
      <c r="Q186" s="467"/>
      <c r="R186" s="467" t="s">
        <v>539</v>
      </c>
    </row>
    <row r="187" spans="1:18" ht="23.25" hidden="1" customHeight="1" x14ac:dyDescent="0.35">
      <c r="A187" s="377">
        <v>186</v>
      </c>
      <c r="B187" s="377" t="s">
        <v>795</v>
      </c>
      <c r="C187" s="377">
        <v>472</v>
      </c>
      <c r="D187" s="377" t="s">
        <v>59</v>
      </c>
      <c r="E187" s="469" t="s">
        <v>789</v>
      </c>
      <c r="F187" s="470" t="s">
        <v>796</v>
      </c>
      <c r="G187" s="365"/>
      <c r="H187" s="377"/>
      <c r="I187" s="469" t="s">
        <v>366</v>
      </c>
      <c r="J187" s="469"/>
      <c r="K187" s="377" t="s">
        <v>45</v>
      </c>
      <c r="L187" s="466">
        <v>45782</v>
      </c>
      <c r="M187" s="365" t="s">
        <v>797</v>
      </c>
      <c r="N187" s="467" t="s">
        <v>539</v>
      </c>
      <c r="O187" s="467" t="s">
        <v>5841</v>
      </c>
      <c r="P187" s="467" t="s">
        <v>5841</v>
      </c>
      <c r="Q187" s="467"/>
      <c r="R187" s="467" t="s">
        <v>539</v>
      </c>
    </row>
    <row r="188" spans="1:18" ht="23.25" hidden="1" customHeight="1" x14ac:dyDescent="0.35">
      <c r="A188" s="377">
        <v>187</v>
      </c>
      <c r="B188" s="377" t="s">
        <v>798</v>
      </c>
      <c r="C188" s="377">
        <v>472</v>
      </c>
      <c r="D188" s="377" t="s">
        <v>59</v>
      </c>
      <c r="E188" s="469" t="s">
        <v>789</v>
      </c>
      <c r="F188" s="470" t="s">
        <v>799</v>
      </c>
      <c r="G188" s="365"/>
      <c r="H188" s="377"/>
      <c r="I188" s="469" t="s">
        <v>366</v>
      </c>
      <c r="J188" s="469"/>
      <c r="K188" s="377" t="s">
        <v>45</v>
      </c>
      <c r="L188" s="466">
        <v>45782</v>
      </c>
      <c r="M188" s="365" t="s">
        <v>800</v>
      </c>
      <c r="N188" s="467" t="s">
        <v>539</v>
      </c>
      <c r="O188" s="467" t="s">
        <v>5841</v>
      </c>
      <c r="P188" s="467" t="s">
        <v>5841</v>
      </c>
      <c r="Q188" s="467"/>
      <c r="R188" s="467" t="s">
        <v>539</v>
      </c>
    </row>
    <row r="189" spans="1:18" ht="23.25" hidden="1" customHeight="1" x14ac:dyDescent="0.35">
      <c r="A189" s="377">
        <v>188</v>
      </c>
      <c r="B189" s="377" t="s">
        <v>801</v>
      </c>
      <c r="C189" s="377">
        <v>472</v>
      </c>
      <c r="D189" s="377" t="s">
        <v>59</v>
      </c>
      <c r="E189" s="469" t="s">
        <v>789</v>
      </c>
      <c r="F189" s="470" t="s">
        <v>802</v>
      </c>
      <c r="G189" s="365"/>
      <c r="H189" s="377"/>
      <c r="I189" s="469" t="s">
        <v>366</v>
      </c>
      <c r="J189" s="469"/>
      <c r="K189" s="377" t="s">
        <v>45</v>
      </c>
      <c r="L189" s="466">
        <v>45782</v>
      </c>
      <c r="M189" s="365" t="s">
        <v>803</v>
      </c>
      <c r="N189" s="467" t="s">
        <v>539</v>
      </c>
      <c r="O189" s="467" t="s">
        <v>5841</v>
      </c>
      <c r="P189" s="467" t="s">
        <v>5841</v>
      </c>
      <c r="Q189" s="467"/>
      <c r="R189" s="467" t="s">
        <v>539</v>
      </c>
    </row>
    <row r="190" spans="1:18" ht="23.25" hidden="1" customHeight="1" x14ac:dyDescent="0.35">
      <c r="A190" s="377">
        <v>189</v>
      </c>
      <c r="B190" s="377" t="s">
        <v>804</v>
      </c>
      <c r="C190" s="377">
        <v>472</v>
      </c>
      <c r="D190" s="377" t="s">
        <v>59</v>
      </c>
      <c r="E190" s="469" t="s">
        <v>789</v>
      </c>
      <c r="F190" s="470" t="s">
        <v>805</v>
      </c>
      <c r="G190" s="365"/>
      <c r="H190" s="377"/>
      <c r="I190" s="469" t="s">
        <v>366</v>
      </c>
      <c r="J190" s="469"/>
      <c r="K190" s="377" t="s">
        <v>45</v>
      </c>
      <c r="L190" s="466">
        <v>45782</v>
      </c>
      <c r="M190" s="365" t="s">
        <v>806</v>
      </c>
      <c r="N190" s="467" t="s">
        <v>539</v>
      </c>
      <c r="O190" s="467" t="s">
        <v>5841</v>
      </c>
      <c r="P190" s="467" t="s">
        <v>5841</v>
      </c>
      <c r="Q190" s="467"/>
      <c r="R190" s="467" t="s">
        <v>539</v>
      </c>
    </row>
    <row r="191" spans="1:18" ht="23.25" hidden="1" customHeight="1" x14ac:dyDescent="0.35">
      <c r="A191" s="377">
        <v>190</v>
      </c>
      <c r="B191" s="377" t="s">
        <v>807</v>
      </c>
      <c r="C191" s="377">
        <v>472</v>
      </c>
      <c r="D191" s="377" t="s">
        <v>59</v>
      </c>
      <c r="E191" s="469" t="s">
        <v>789</v>
      </c>
      <c r="F191" s="470" t="s">
        <v>808</v>
      </c>
      <c r="G191" s="365"/>
      <c r="H191" s="377"/>
      <c r="I191" s="469" t="s">
        <v>366</v>
      </c>
      <c r="J191" s="469"/>
      <c r="K191" s="377" t="s">
        <v>45</v>
      </c>
      <c r="L191" s="466">
        <v>45782</v>
      </c>
      <c r="M191" s="365" t="s">
        <v>809</v>
      </c>
      <c r="N191" s="467" t="s">
        <v>539</v>
      </c>
      <c r="O191" s="467" t="s">
        <v>5841</v>
      </c>
      <c r="P191" s="467" t="s">
        <v>5841</v>
      </c>
      <c r="Q191" s="467"/>
      <c r="R191" s="467" t="s">
        <v>539</v>
      </c>
    </row>
    <row r="192" spans="1:18" ht="23.25" hidden="1" customHeight="1" x14ac:dyDescent="0.35">
      <c r="A192" s="377">
        <v>191</v>
      </c>
      <c r="B192" s="377" t="s">
        <v>810</v>
      </c>
      <c r="C192" s="377">
        <v>472</v>
      </c>
      <c r="D192" s="377" t="s">
        <v>59</v>
      </c>
      <c r="E192" s="469" t="s">
        <v>789</v>
      </c>
      <c r="F192" s="470" t="s">
        <v>811</v>
      </c>
      <c r="G192" s="365"/>
      <c r="H192" s="377"/>
      <c r="I192" s="469" t="s">
        <v>366</v>
      </c>
      <c r="J192" s="469"/>
      <c r="K192" s="377" t="s">
        <v>45</v>
      </c>
      <c r="L192" s="466">
        <v>45782</v>
      </c>
      <c r="M192" s="365" t="s">
        <v>812</v>
      </c>
      <c r="N192" s="467" t="s">
        <v>539</v>
      </c>
      <c r="O192" s="467" t="s">
        <v>5841</v>
      </c>
      <c r="P192" s="467" t="s">
        <v>5841</v>
      </c>
      <c r="Q192" s="467"/>
      <c r="R192" s="467" t="s">
        <v>539</v>
      </c>
    </row>
    <row r="193" spans="1:18" ht="23.25" hidden="1" customHeight="1" x14ac:dyDescent="0.35">
      <c r="A193" s="377">
        <v>192</v>
      </c>
      <c r="B193" s="377" t="s">
        <v>813</v>
      </c>
      <c r="C193" s="377">
        <v>472</v>
      </c>
      <c r="D193" s="377" t="s">
        <v>59</v>
      </c>
      <c r="E193" s="469" t="s">
        <v>789</v>
      </c>
      <c r="F193" s="470" t="s">
        <v>814</v>
      </c>
      <c r="G193" s="365" t="s">
        <v>815</v>
      </c>
      <c r="H193" s="377"/>
      <c r="I193" s="469" t="s">
        <v>366</v>
      </c>
      <c r="J193" s="377"/>
      <c r="K193" s="377" t="s">
        <v>539</v>
      </c>
      <c r="L193" s="466">
        <v>45961</v>
      </c>
      <c r="M193" s="365" t="s">
        <v>6142</v>
      </c>
      <c r="N193" s="467" t="s">
        <v>8</v>
      </c>
      <c r="O193" s="467" t="s">
        <v>5876</v>
      </c>
      <c r="P193" s="467" t="s">
        <v>9</v>
      </c>
      <c r="Q193" s="467"/>
      <c r="R193" s="467" t="s">
        <v>539</v>
      </c>
    </row>
    <row r="194" spans="1:18" ht="23.25" hidden="1" customHeight="1" x14ac:dyDescent="0.35">
      <c r="A194" s="377">
        <v>193</v>
      </c>
      <c r="B194" s="377" t="s">
        <v>817</v>
      </c>
      <c r="C194" s="377">
        <v>472</v>
      </c>
      <c r="D194" s="377" t="s">
        <v>58</v>
      </c>
      <c r="E194" s="469" t="s">
        <v>818</v>
      </c>
      <c r="F194" s="470" t="s">
        <v>819</v>
      </c>
      <c r="G194" s="365" t="s">
        <v>820</v>
      </c>
      <c r="H194" s="377"/>
      <c r="I194" s="377" t="s">
        <v>122</v>
      </c>
      <c r="J194" s="377"/>
      <c r="K194" s="377" t="s">
        <v>9</v>
      </c>
      <c r="L194" s="377"/>
      <c r="M194" s="365"/>
      <c r="N194" s="467" t="s">
        <v>9</v>
      </c>
      <c r="O194" s="467" t="s">
        <v>9</v>
      </c>
      <c r="P194" s="467" t="s">
        <v>9</v>
      </c>
      <c r="Q194" s="467"/>
      <c r="R194" s="467" t="s">
        <v>9</v>
      </c>
    </row>
    <row r="195" spans="1:18" ht="23.25" hidden="1" customHeight="1" x14ac:dyDescent="0.35">
      <c r="A195" s="377">
        <v>194</v>
      </c>
      <c r="B195" s="377" t="s">
        <v>821</v>
      </c>
      <c r="C195" s="377">
        <v>472</v>
      </c>
      <c r="D195" s="377" t="s">
        <v>59</v>
      </c>
      <c r="E195" s="469" t="s">
        <v>822</v>
      </c>
      <c r="F195" s="470" t="s">
        <v>823</v>
      </c>
      <c r="G195" s="365" t="s">
        <v>517</v>
      </c>
      <c r="H195" s="377"/>
      <c r="I195" s="469" t="s">
        <v>824</v>
      </c>
      <c r="J195" s="377"/>
      <c r="K195" s="377" t="s">
        <v>50</v>
      </c>
      <c r="L195" s="377"/>
      <c r="M195" s="365"/>
      <c r="N195" s="467" t="s">
        <v>9</v>
      </c>
      <c r="O195" s="467" t="s">
        <v>9</v>
      </c>
      <c r="P195" s="467" t="s">
        <v>9</v>
      </c>
      <c r="Q195" s="467"/>
      <c r="R195" s="467" t="s">
        <v>9</v>
      </c>
    </row>
    <row r="196" spans="1:18" ht="23.25" hidden="1" customHeight="1" x14ac:dyDescent="0.35">
      <c r="A196" s="377">
        <v>195</v>
      </c>
      <c r="B196" s="377" t="s">
        <v>825</v>
      </c>
      <c r="C196" s="377">
        <v>472</v>
      </c>
      <c r="D196" s="377" t="s">
        <v>59</v>
      </c>
      <c r="E196" s="469" t="s">
        <v>822</v>
      </c>
      <c r="F196" s="470" t="s">
        <v>826</v>
      </c>
      <c r="G196" s="365" t="s">
        <v>517</v>
      </c>
      <c r="H196" s="377"/>
      <c r="I196" s="469" t="s">
        <v>824</v>
      </c>
      <c r="J196" s="377"/>
      <c r="K196" s="377" t="s">
        <v>50</v>
      </c>
      <c r="L196" s="377"/>
      <c r="M196" s="365"/>
      <c r="N196" s="467" t="s">
        <v>9</v>
      </c>
      <c r="O196" s="467" t="s">
        <v>9</v>
      </c>
      <c r="P196" s="467" t="s">
        <v>9</v>
      </c>
      <c r="Q196" s="467"/>
      <c r="R196" s="467" t="s">
        <v>9</v>
      </c>
    </row>
    <row r="197" spans="1:18" ht="23.25" hidden="1" customHeight="1" x14ac:dyDescent="0.35">
      <c r="A197" s="377">
        <v>196</v>
      </c>
      <c r="B197" s="377" t="s">
        <v>827</v>
      </c>
      <c r="C197" s="377">
        <v>472</v>
      </c>
      <c r="D197" s="377" t="s">
        <v>59</v>
      </c>
      <c r="E197" s="469" t="s">
        <v>822</v>
      </c>
      <c r="F197" s="470" t="s">
        <v>828</v>
      </c>
      <c r="G197" s="365" t="s">
        <v>517</v>
      </c>
      <c r="H197" s="377"/>
      <c r="I197" s="469" t="s">
        <v>824</v>
      </c>
      <c r="J197" s="377"/>
      <c r="K197" s="377" t="s">
        <v>50</v>
      </c>
      <c r="L197" s="377"/>
      <c r="M197" s="365"/>
      <c r="N197" s="467" t="s">
        <v>9</v>
      </c>
      <c r="O197" s="467" t="s">
        <v>9</v>
      </c>
      <c r="P197" s="467" t="s">
        <v>9</v>
      </c>
      <c r="Q197" s="467"/>
      <c r="R197" s="467" t="s">
        <v>9</v>
      </c>
    </row>
    <row r="198" spans="1:18" ht="23.25" hidden="1" customHeight="1" x14ac:dyDescent="0.35">
      <c r="A198" s="377">
        <v>197</v>
      </c>
      <c r="B198" s="377" t="s">
        <v>829</v>
      </c>
      <c r="C198" s="377">
        <v>472</v>
      </c>
      <c r="D198" s="377" t="s">
        <v>59</v>
      </c>
      <c r="E198" s="469" t="s">
        <v>830</v>
      </c>
      <c r="F198" s="470" t="s">
        <v>831</v>
      </c>
      <c r="G198" s="365" t="s">
        <v>832</v>
      </c>
      <c r="H198" s="377"/>
      <c r="I198" s="469" t="s">
        <v>366</v>
      </c>
      <c r="J198" s="377"/>
      <c r="K198" s="377" t="s">
        <v>50</v>
      </c>
      <c r="L198" s="377"/>
      <c r="M198" s="365"/>
      <c r="N198" s="467" t="s">
        <v>9</v>
      </c>
      <c r="O198" s="467" t="s">
        <v>9</v>
      </c>
      <c r="P198" s="467" t="s">
        <v>9</v>
      </c>
      <c r="Q198" s="467"/>
      <c r="R198" s="467" t="s">
        <v>9</v>
      </c>
    </row>
    <row r="199" spans="1:18" ht="23.25" hidden="1" customHeight="1" x14ac:dyDescent="0.35">
      <c r="A199" s="377">
        <v>198</v>
      </c>
      <c r="B199" s="377" t="s">
        <v>835</v>
      </c>
      <c r="C199" s="377">
        <v>472</v>
      </c>
      <c r="D199" s="377" t="s">
        <v>59</v>
      </c>
      <c r="E199" s="469" t="s">
        <v>400</v>
      </c>
      <c r="F199" s="470" t="s">
        <v>836</v>
      </c>
      <c r="G199" s="365"/>
      <c r="H199" s="377"/>
      <c r="I199" s="469" t="s">
        <v>366</v>
      </c>
      <c r="J199" s="469"/>
      <c r="K199" s="377" t="s">
        <v>45</v>
      </c>
      <c r="L199" s="466">
        <v>45782</v>
      </c>
      <c r="M199" s="365" t="s">
        <v>837</v>
      </c>
      <c r="N199" s="467" t="s">
        <v>539</v>
      </c>
      <c r="O199" s="467" t="s">
        <v>5841</v>
      </c>
      <c r="P199" s="467" t="s">
        <v>5841</v>
      </c>
      <c r="Q199" s="467"/>
      <c r="R199" s="467" t="s">
        <v>539</v>
      </c>
    </row>
    <row r="200" spans="1:18" ht="23.25" hidden="1" customHeight="1" x14ac:dyDescent="0.35">
      <c r="A200" s="377">
        <v>199</v>
      </c>
      <c r="B200" s="377" t="s">
        <v>838</v>
      </c>
      <c r="C200" s="377">
        <v>472</v>
      </c>
      <c r="D200" s="377" t="s">
        <v>59</v>
      </c>
      <c r="E200" s="469" t="s">
        <v>400</v>
      </c>
      <c r="F200" s="470" t="s">
        <v>364</v>
      </c>
      <c r="G200" s="365"/>
      <c r="H200" s="377"/>
      <c r="I200" s="469" t="s">
        <v>366</v>
      </c>
      <c r="J200" s="469"/>
      <c r="K200" s="377" t="s">
        <v>45</v>
      </c>
      <c r="L200" s="466">
        <v>45890</v>
      </c>
      <c r="M200" s="464" t="s">
        <v>840</v>
      </c>
      <c r="N200" s="467" t="s">
        <v>539</v>
      </c>
      <c r="O200" s="467" t="s">
        <v>5841</v>
      </c>
      <c r="P200" s="467" t="s">
        <v>5840</v>
      </c>
      <c r="Q200" s="467"/>
      <c r="R200" s="467" t="s">
        <v>539</v>
      </c>
    </row>
    <row r="201" spans="1:18" ht="23.25" hidden="1" customHeight="1" x14ac:dyDescent="0.35">
      <c r="A201" s="377">
        <v>200</v>
      </c>
      <c r="B201" s="377" t="s">
        <v>841</v>
      </c>
      <c r="C201" s="377">
        <v>472</v>
      </c>
      <c r="D201" s="377" t="s">
        <v>59</v>
      </c>
      <c r="E201" s="469" t="s">
        <v>63</v>
      </c>
      <c r="F201" s="474" t="s">
        <v>842</v>
      </c>
      <c r="G201" s="365" t="s">
        <v>843</v>
      </c>
      <c r="H201" s="377"/>
      <c r="I201" s="377" t="s">
        <v>135</v>
      </c>
      <c r="J201" s="469"/>
      <c r="K201" s="377" t="s">
        <v>48</v>
      </c>
      <c r="L201" s="377"/>
      <c r="M201" s="365"/>
      <c r="N201" s="467" t="s">
        <v>5839</v>
      </c>
      <c r="O201" s="467" t="s">
        <v>5839</v>
      </c>
      <c r="P201" s="467" t="s">
        <v>5839</v>
      </c>
      <c r="Q201" s="467"/>
      <c r="R201" s="467" t="s">
        <v>7007</v>
      </c>
    </row>
    <row r="202" spans="1:18" ht="23.25" hidden="1" customHeight="1" x14ac:dyDescent="0.35">
      <c r="A202" s="377">
        <v>201</v>
      </c>
      <c r="B202" s="377" t="s">
        <v>845</v>
      </c>
      <c r="C202" s="377">
        <v>472</v>
      </c>
      <c r="D202" s="377" t="s">
        <v>59</v>
      </c>
      <c r="E202" s="469" t="s">
        <v>63</v>
      </c>
      <c r="F202" s="470" t="s">
        <v>846</v>
      </c>
      <c r="G202" s="365" t="s">
        <v>847</v>
      </c>
      <c r="H202" s="377"/>
      <c r="I202" s="377" t="s">
        <v>135</v>
      </c>
      <c r="J202" s="469"/>
      <c r="K202" s="377" t="s">
        <v>48</v>
      </c>
      <c r="L202" s="377"/>
      <c r="M202" s="365"/>
      <c r="N202" s="467" t="s">
        <v>5839</v>
      </c>
      <c r="O202" s="467" t="s">
        <v>5839</v>
      </c>
      <c r="P202" s="467" t="s">
        <v>5839</v>
      </c>
      <c r="Q202" s="467"/>
      <c r="R202" s="467" t="s">
        <v>7007</v>
      </c>
    </row>
    <row r="203" spans="1:18" ht="23.25" hidden="1" customHeight="1" x14ac:dyDescent="0.35">
      <c r="A203" s="377">
        <v>202</v>
      </c>
      <c r="B203" s="377" t="s">
        <v>848</v>
      </c>
      <c r="C203" s="377">
        <v>472</v>
      </c>
      <c r="D203" s="377" t="s">
        <v>59</v>
      </c>
      <c r="E203" s="469" t="s">
        <v>63</v>
      </c>
      <c r="F203" s="470" t="s">
        <v>849</v>
      </c>
      <c r="G203" s="365" t="s">
        <v>850</v>
      </c>
      <c r="H203" s="377"/>
      <c r="I203" s="377" t="s">
        <v>135</v>
      </c>
      <c r="J203" s="377"/>
      <c r="K203" s="377" t="s">
        <v>9</v>
      </c>
      <c r="L203" s="377"/>
      <c r="M203" s="365"/>
      <c r="N203" s="467" t="s">
        <v>9</v>
      </c>
      <c r="O203" s="467" t="s">
        <v>9</v>
      </c>
      <c r="P203" s="467" t="s">
        <v>9</v>
      </c>
      <c r="Q203" s="467"/>
      <c r="R203" s="467" t="s">
        <v>9</v>
      </c>
    </row>
    <row r="204" spans="1:18" ht="23.25" hidden="1" customHeight="1" x14ac:dyDescent="0.35">
      <c r="A204" s="377">
        <v>203</v>
      </c>
      <c r="B204" s="377" t="s">
        <v>851</v>
      </c>
      <c r="C204" s="377">
        <v>472</v>
      </c>
      <c r="D204" s="377" t="s">
        <v>59</v>
      </c>
      <c r="E204" s="469" t="s">
        <v>63</v>
      </c>
      <c r="F204" s="470" t="s">
        <v>852</v>
      </c>
      <c r="G204" s="365" t="s">
        <v>853</v>
      </c>
      <c r="H204" s="377"/>
      <c r="I204" s="377" t="s">
        <v>135</v>
      </c>
      <c r="J204" s="469"/>
      <c r="K204" s="377" t="s">
        <v>45</v>
      </c>
      <c r="L204" s="466">
        <v>45979</v>
      </c>
      <c r="M204" s="365" t="s">
        <v>6189</v>
      </c>
      <c r="N204" s="467" t="s">
        <v>6190</v>
      </c>
      <c r="O204" s="467" t="s">
        <v>6190</v>
      </c>
      <c r="P204" s="467" t="s">
        <v>5839</v>
      </c>
      <c r="Q204" s="467"/>
      <c r="R204" s="467" t="s">
        <v>539</v>
      </c>
    </row>
    <row r="205" spans="1:18" ht="23.25" customHeight="1" x14ac:dyDescent="0.35">
      <c r="A205" s="377">
        <v>204</v>
      </c>
      <c r="B205" s="377" t="s">
        <v>854</v>
      </c>
      <c r="C205" s="377">
        <v>472</v>
      </c>
      <c r="D205" s="377" t="s">
        <v>62</v>
      </c>
      <c r="E205" s="377" t="s">
        <v>199</v>
      </c>
      <c r="F205" s="365" t="s">
        <v>855</v>
      </c>
      <c r="G205" s="365" t="s">
        <v>517</v>
      </c>
      <c r="H205" s="377"/>
      <c r="I205" s="377" t="s">
        <v>824</v>
      </c>
      <c r="J205" s="377"/>
      <c r="K205" s="377" t="s">
        <v>50</v>
      </c>
      <c r="L205" s="377"/>
      <c r="M205" s="365"/>
      <c r="N205" s="467" t="s">
        <v>9</v>
      </c>
      <c r="O205" s="467" t="s">
        <v>9</v>
      </c>
      <c r="P205" s="467" t="s">
        <v>9</v>
      </c>
      <c r="Q205" s="467"/>
      <c r="R205" s="467" t="s">
        <v>9</v>
      </c>
    </row>
    <row r="206" spans="1:18" ht="23.25" customHeight="1" x14ac:dyDescent="0.35">
      <c r="A206" s="377">
        <v>205</v>
      </c>
      <c r="B206" s="377" t="s">
        <v>856</v>
      </c>
      <c r="C206" s="377">
        <v>472</v>
      </c>
      <c r="D206" s="377" t="s">
        <v>62</v>
      </c>
      <c r="E206" s="377" t="s">
        <v>184</v>
      </c>
      <c r="F206" s="365" t="s">
        <v>857</v>
      </c>
      <c r="G206" s="365" t="s">
        <v>517</v>
      </c>
      <c r="H206" s="377"/>
      <c r="I206" s="377" t="s">
        <v>824</v>
      </c>
      <c r="J206" s="377"/>
      <c r="K206" s="377" t="s">
        <v>50</v>
      </c>
      <c r="L206" s="377"/>
      <c r="M206" s="365"/>
      <c r="N206" s="467" t="s">
        <v>9</v>
      </c>
      <c r="O206" s="467" t="s">
        <v>9</v>
      </c>
      <c r="P206" s="467" t="s">
        <v>9</v>
      </c>
      <c r="Q206" s="467"/>
      <c r="R206" s="467" t="s">
        <v>9</v>
      </c>
    </row>
    <row r="207" spans="1:18" ht="23.25" customHeight="1" x14ac:dyDescent="0.35">
      <c r="A207" s="377">
        <v>206</v>
      </c>
      <c r="B207" s="377" t="s">
        <v>858</v>
      </c>
      <c r="C207" s="377">
        <v>472</v>
      </c>
      <c r="D207" s="377" t="s">
        <v>62</v>
      </c>
      <c r="E207" s="377" t="s">
        <v>184</v>
      </c>
      <c r="F207" s="365" t="s">
        <v>63</v>
      </c>
      <c r="G207" s="365" t="s">
        <v>517</v>
      </c>
      <c r="H207" s="377"/>
      <c r="I207" s="377" t="s">
        <v>824</v>
      </c>
      <c r="J207" s="377"/>
      <c r="K207" s="377" t="s">
        <v>50</v>
      </c>
      <c r="L207" s="377"/>
      <c r="M207" s="365"/>
      <c r="N207" s="467" t="s">
        <v>9</v>
      </c>
      <c r="O207" s="467" t="s">
        <v>9</v>
      </c>
      <c r="P207" s="467" t="s">
        <v>9</v>
      </c>
      <c r="Q207" s="467"/>
      <c r="R207" s="467" t="s">
        <v>9</v>
      </c>
    </row>
    <row r="208" spans="1:18" ht="23.25" customHeight="1" x14ac:dyDescent="0.35">
      <c r="A208" s="377">
        <v>207</v>
      </c>
      <c r="B208" s="377" t="s">
        <v>859</v>
      </c>
      <c r="C208" s="377">
        <v>472</v>
      </c>
      <c r="D208" s="377" t="s">
        <v>62</v>
      </c>
      <c r="E208" s="377" t="s">
        <v>184</v>
      </c>
      <c r="F208" s="365" t="s">
        <v>58</v>
      </c>
      <c r="G208" s="365" t="s">
        <v>517</v>
      </c>
      <c r="H208" s="377"/>
      <c r="I208" s="377" t="s">
        <v>824</v>
      </c>
      <c r="J208" s="377"/>
      <c r="K208" s="377" t="s">
        <v>50</v>
      </c>
      <c r="L208" s="377"/>
      <c r="M208" s="365"/>
      <c r="N208" s="467" t="s">
        <v>9</v>
      </c>
      <c r="O208" s="467" t="s">
        <v>9</v>
      </c>
      <c r="P208" s="467" t="s">
        <v>9</v>
      </c>
      <c r="Q208" s="467"/>
      <c r="R208" s="467" t="s">
        <v>9</v>
      </c>
    </row>
    <row r="209" spans="1:18" ht="23.25" customHeight="1" x14ac:dyDescent="0.35">
      <c r="A209" s="377">
        <v>208</v>
      </c>
      <c r="B209" s="377" t="s">
        <v>860</v>
      </c>
      <c r="C209" s="377">
        <v>472</v>
      </c>
      <c r="D209" s="377" t="s">
        <v>62</v>
      </c>
      <c r="E209" s="377" t="s">
        <v>184</v>
      </c>
      <c r="F209" s="365" t="s">
        <v>861</v>
      </c>
      <c r="G209" s="365" t="s">
        <v>517</v>
      </c>
      <c r="H209" s="377"/>
      <c r="I209" s="377" t="s">
        <v>824</v>
      </c>
      <c r="J209" s="377"/>
      <c r="K209" s="377" t="s">
        <v>50</v>
      </c>
      <c r="L209" s="377"/>
      <c r="M209" s="365"/>
      <c r="N209" s="467" t="s">
        <v>9</v>
      </c>
      <c r="O209" s="467" t="s">
        <v>9</v>
      </c>
      <c r="P209" s="467" t="s">
        <v>9</v>
      </c>
      <c r="Q209" s="467"/>
      <c r="R209" s="467" t="s">
        <v>9</v>
      </c>
    </row>
    <row r="210" spans="1:18" ht="23.25" customHeight="1" x14ac:dyDescent="0.35">
      <c r="A210" s="377">
        <v>209</v>
      </c>
      <c r="B210" s="377" t="s">
        <v>862</v>
      </c>
      <c r="C210" s="377">
        <v>472</v>
      </c>
      <c r="D210" s="377" t="s">
        <v>62</v>
      </c>
      <c r="E210" s="377" t="s">
        <v>184</v>
      </c>
      <c r="F210" s="365" t="s">
        <v>863</v>
      </c>
      <c r="G210" s="365" t="s">
        <v>517</v>
      </c>
      <c r="H210" s="377"/>
      <c r="I210" s="377" t="s">
        <v>824</v>
      </c>
      <c r="J210" s="377"/>
      <c r="K210" s="377" t="s">
        <v>50</v>
      </c>
      <c r="L210" s="377"/>
      <c r="M210" s="365"/>
      <c r="N210" s="467" t="s">
        <v>9</v>
      </c>
      <c r="O210" s="467" t="s">
        <v>9</v>
      </c>
      <c r="P210" s="467" t="s">
        <v>9</v>
      </c>
      <c r="Q210" s="467"/>
      <c r="R210" s="467" t="s">
        <v>9</v>
      </c>
    </row>
    <row r="211" spans="1:18" ht="23.25" customHeight="1" x14ac:dyDescent="0.35">
      <c r="A211" s="377">
        <v>210</v>
      </c>
      <c r="B211" s="377" t="s">
        <v>864</v>
      </c>
      <c r="C211" s="377">
        <v>472</v>
      </c>
      <c r="D211" s="377" t="s">
        <v>62</v>
      </c>
      <c r="E211" s="377" t="s">
        <v>184</v>
      </c>
      <c r="F211" s="365" t="s">
        <v>865</v>
      </c>
      <c r="G211" s="365" t="s">
        <v>517</v>
      </c>
      <c r="H211" s="377"/>
      <c r="I211" s="377" t="s">
        <v>824</v>
      </c>
      <c r="J211" s="377"/>
      <c r="K211" s="377" t="s">
        <v>50</v>
      </c>
      <c r="L211" s="377"/>
      <c r="M211" s="365"/>
      <c r="N211" s="467" t="s">
        <v>9</v>
      </c>
      <c r="O211" s="467" t="s">
        <v>9</v>
      </c>
      <c r="P211" s="467" t="s">
        <v>9</v>
      </c>
      <c r="Q211" s="467"/>
      <c r="R211" s="467" t="s">
        <v>9</v>
      </c>
    </row>
    <row r="212" spans="1:18" ht="23.25" customHeight="1" x14ac:dyDescent="0.35">
      <c r="A212" s="377">
        <v>211</v>
      </c>
      <c r="B212" s="377" t="s">
        <v>866</v>
      </c>
      <c r="C212" s="377">
        <v>472</v>
      </c>
      <c r="D212" s="377" t="s">
        <v>62</v>
      </c>
      <c r="E212" s="377" t="s">
        <v>217</v>
      </c>
      <c r="F212" s="365" t="s">
        <v>867</v>
      </c>
      <c r="G212" s="365" t="s">
        <v>517</v>
      </c>
      <c r="H212" s="377"/>
      <c r="I212" s="377" t="s">
        <v>824</v>
      </c>
      <c r="J212" s="377"/>
      <c r="K212" s="377" t="s">
        <v>50</v>
      </c>
      <c r="L212" s="377"/>
      <c r="M212" s="365"/>
      <c r="N212" s="467" t="s">
        <v>9</v>
      </c>
      <c r="O212" s="467" t="s">
        <v>9</v>
      </c>
      <c r="P212" s="467" t="s">
        <v>9</v>
      </c>
      <c r="Q212" s="467"/>
      <c r="R212" s="467" t="s">
        <v>9</v>
      </c>
    </row>
    <row r="213" spans="1:18" ht="23.25" customHeight="1" x14ac:dyDescent="0.35">
      <c r="A213" s="377">
        <v>212</v>
      </c>
      <c r="B213" s="377" t="s">
        <v>868</v>
      </c>
      <c r="C213" s="377">
        <v>472</v>
      </c>
      <c r="D213" s="377" t="s">
        <v>62</v>
      </c>
      <c r="E213" s="377" t="s">
        <v>217</v>
      </c>
      <c r="F213" s="365" t="s">
        <v>869</v>
      </c>
      <c r="G213" s="365" t="s">
        <v>517</v>
      </c>
      <c r="H213" s="377"/>
      <c r="I213" s="377" t="s">
        <v>824</v>
      </c>
      <c r="J213" s="377"/>
      <c r="K213" s="377" t="s">
        <v>50</v>
      </c>
      <c r="L213" s="377"/>
      <c r="M213" s="365"/>
      <c r="N213" s="467" t="s">
        <v>9</v>
      </c>
      <c r="O213" s="467" t="s">
        <v>9</v>
      </c>
      <c r="P213" s="467" t="s">
        <v>9</v>
      </c>
      <c r="Q213" s="467"/>
      <c r="R213" s="467" t="s">
        <v>9</v>
      </c>
    </row>
    <row r="214" spans="1:18" ht="23.25" customHeight="1" x14ac:dyDescent="0.35">
      <c r="A214" s="377">
        <v>213</v>
      </c>
      <c r="B214" s="377" t="s">
        <v>870</v>
      </c>
      <c r="C214" s="377">
        <v>472</v>
      </c>
      <c r="D214" s="377" t="s">
        <v>62</v>
      </c>
      <c r="E214" s="377" t="s">
        <v>217</v>
      </c>
      <c r="F214" s="365" t="s">
        <v>871</v>
      </c>
      <c r="G214" s="365" t="s">
        <v>517</v>
      </c>
      <c r="H214" s="377"/>
      <c r="I214" s="377" t="s">
        <v>824</v>
      </c>
      <c r="J214" s="377"/>
      <c r="K214" s="377" t="s">
        <v>50</v>
      </c>
      <c r="L214" s="377"/>
      <c r="M214" s="365"/>
      <c r="N214" s="467" t="s">
        <v>9</v>
      </c>
      <c r="O214" s="467" t="s">
        <v>9</v>
      </c>
      <c r="P214" s="467" t="s">
        <v>9</v>
      </c>
      <c r="Q214" s="467"/>
      <c r="R214" s="467" t="s">
        <v>9</v>
      </c>
    </row>
    <row r="215" spans="1:18" ht="23.25" customHeight="1" x14ac:dyDescent="0.35">
      <c r="A215" s="377">
        <v>214</v>
      </c>
      <c r="B215" s="377" t="s">
        <v>872</v>
      </c>
      <c r="C215" s="377">
        <v>472</v>
      </c>
      <c r="D215" s="377" t="s">
        <v>62</v>
      </c>
      <c r="E215" s="377" t="s">
        <v>217</v>
      </c>
      <c r="F215" s="365" t="s">
        <v>873</v>
      </c>
      <c r="G215" s="365" t="s">
        <v>517</v>
      </c>
      <c r="H215" s="377"/>
      <c r="I215" s="377" t="s">
        <v>824</v>
      </c>
      <c r="J215" s="377"/>
      <c r="K215" s="377" t="s">
        <v>50</v>
      </c>
      <c r="L215" s="377"/>
      <c r="M215" s="365"/>
      <c r="N215" s="467" t="s">
        <v>9</v>
      </c>
      <c r="O215" s="467" t="s">
        <v>9</v>
      </c>
      <c r="P215" s="467" t="s">
        <v>9</v>
      </c>
      <c r="Q215" s="467"/>
      <c r="R215" s="467" t="s">
        <v>9</v>
      </c>
    </row>
    <row r="216" spans="1:18" ht="23.25" customHeight="1" x14ac:dyDescent="0.35">
      <c r="A216" s="377">
        <v>215</v>
      </c>
      <c r="B216" s="377" t="s">
        <v>874</v>
      </c>
      <c r="C216" s="377">
        <v>472</v>
      </c>
      <c r="D216" s="377" t="s">
        <v>62</v>
      </c>
      <c r="E216" s="377" t="s">
        <v>184</v>
      </c>
      <c r="F216" s="365" t="s">
        <v>875</v>
      </c>
      <c r="G216" s="365" t="s">
        <v>517</v>
      </c>
      <c r="H216" s="377"/>
      <c r="I216" s="377" t="s">
        <v>824</v>
      </c>
      <c r="J216" s="377"/>
      <c r="K216" s="377" t="s">
        <v>50</v>
      </c>
      <c r="L216" s="377"/>
      <c r="M216" s="365"/>
      <c r="N216" s="467" t="s">
        <v>9</v>
      </c>
      <c r="O216" s="467" t="s">
        <v>9</v>
      </c>
      <c r="P216" s="467" t="s">
        <v>9</v>
      </c>
      <c r="Q216" s="467"/>
      <c r="R216" s="467" t="s">
        <v>9</v>
      </c>
    </row>
    <row r="217" spans="1:18" ht="23.25" customHeight="1" x14ac:dyDescent="0.35">
      <c r="A217" s="377">
        <v>216</v>
      </c>
      <c r="B217" s="377" t="s">
        <v>876</v>
      </c>
      <c r="C217" s="377">
        <v>472</v>
      </c>
      <c r="D217" s="377" t="s">
        <v>62</v>
      </c>
      <c r="E217" s="377" t="s">
        <v>242</v>
      </c>
      <c r="F217" s="365" t="s">
        <v>877</v>
      </c>
      <c r="G217" s="365" t="s">
        <v>517</v>
      </c>
      <c r="H217" s="377"/>
      <c r="I217" s="377" t="s">
        <v>824</v>
      </c>
      <c r="J217" s="377"/>
      <c r="K217" s="377" t="s">
        <v>50</v>
      </c>
      <c r="L217" s="377"/>
      <c r="M217" s="365"/>
      <c r="N217" s="467" t="s">
        <v>9</v>
      </c>
      <c r="O217" s="467" t="s">
        <v>9</v>
      </c>
      <c r="P217" s="467" t="s">
        <v>9</v>
      </c>
      <c r="Q217" s="467"/>
      <c r="R217" s="467" t="s">
        <v>9</v>
      </c>
    </row>
    <row r="218" spans="1:18" ht="23.25" customHeight="1" x14ac:dyDescent="0.35">
      <c r="A218" s="377">
        <v>217</v>
      </c>
      <c r="B218" s="377" t="s">
        <v>878</v>
      </c>
      <c r="C218" s="377">
        <v>472</v>
      </c>
      <c r="D218" s="377" t="s">
        <v>62</v>
      </c>
      <c r="E218" s="377" t="s">
        <v>242</v>
      </c>
      <c r="F218" s="365" t="s">
        <v>879</v>
      </c>
      <c r="G218" s="365" t="s">
        <v>517</v>
      </c>
      <c r="H218" s="377"/>
      <c r="I218" s="377" t="s">
        <v>824</v>
      </c>
      <c r="J218" s="377"/>
      <c r="K218" s="377" t="s">
        <v>50</v>
      </c>
      <c r="L218" s="377"/>
      <c r="M218" s="365"/>
      <c r="N218" s="467" t="s">
        <v>9</v>
      </c>
      <c r="O218" s="467" t="s">
        <v>9</v>
      </c>
      <c r="P218" s="467" t="s">
        <v>9</v>
      </c>
      <c r="Q218" s="467"/>
      <c r="R218" s="467" t="s">
        <v>9</v>
      </c>
    </row>
    <row r="219" spans="1:18" ht="23.25" customHeight="1" x14ac:dyDescent="0.35">
      <c r="A219" s="377">
        <v>218</v>
      </c>
      <c r="B219" s="377" t="s">
        <v>880</v>
      </c>
      <c r="C219" s="377">
        <v>472</v>
      </c>
      <c r="D219" s="377" t="s">
        <v>62</v>
      </c>
      <c r="E219" s="377" t="s">
        <v>242</v>
      </c>
      <c r="F219" s="365" t="s">
        <v>881</v>
      </c>
      <c r="G219" s="365" t="s">
        <v>517</v>
      </c>
      <c r="H219" s="377"/>
      <c r="I219" s="377" t="s">
        <v>824</v>
      </c>
      <c r="J219" s="377"/>
      <c r="K219" s="377" t="s">
        <v>50</v>
      </c>
      <c r="L219" s="377"/>
      <c r="M219" s="365"/>
      <c r="N219" s="467" t="s">
        <v>9</v>
      </c>
      <c r="O219" s="467" t="s">
        <v>9</v>
      </c>
      <c r="P219" s="467" t="s">
        <v>9</v>
      </c>
      <c r="Q219" s="467"/>
      <c r="R219" s="467" t="s">
        <v>9</v>
      </c>
    </row>
    <row r="220" spans="1:18" ht="23.25" customHeight="1" x14ac:dyDescent="0.35">
      <c r="A220" s="377">
        <v>219</v>
      </c>
      <c r="B220" s="377" t="s">
        <v>882</v>
      </c>
      <c r="C220" s="377">
        <v>472</v>
      </c>
      <c r="D220" s="377" t="s">
        <v>62</v>
      </c>
      <c r="E220" s="377" t="s">
        <v>242</v>
      </c>
      <c r="F220" s="365" t="s">
        <v>883</v>
      </c>
      <c r="G220" s="365" t="s">
        <v>517</v>
      </c>
      <c r="H220" s="377"/>
      <c r="I220" s="377" t="s">
        <v>824</v>
      </c>
      <c r="J220" s="377"/>
      <c r="K220" s="377" t="s">
        <v>50</v>
      </c>
      <c r="L220" s="377"/>
      <c r="M220" s="365"/>
      <c r="N220" s="467" t="s">
        <v>9</v>
      </c>
      <c r="O220" s="467" t="s">
        <v>9</v>
      </c>
      <c r="P220" s="467" t="s">
        <v>9</v>
      </c>
      <c r="Q220" s="467"/>
      <c r="R220" s="467" t="s">
        <v>9</v>
      </c>
    </row>
    <row r="221" spans="1:18" ht="23.25" customHeight="1" x14ac:dyDescent="0.35">
      <c r="A221" s="377">
        <v>220</v>
      </c>
      <c r="B221" s="377" t="s">
        <v>884</v>
      </c>
      <c r="C221" s="377">
        <v>472</v>
      </c>
      <c r="D221" s="377" t="s">
        <v>62</v>
      </c>
      <c r="E221" s="377" t="s">
        <v>242</v>
      </c>
      <c r="F221" s="365" t="s">
        <v>885</v>
      </c>
      <c r="G221" s="365" t="s">
        <v>517</v>
      </c>
      <c r="H221" s="377"/>
      <c r="I221" s="377" t="s">
        <v>824</v>
      </c>
      <c r="J221" s="377"/>
      <c r="K221" s="377" t="s">
        <v>50</v>
      </c>
      <c r="L221" s="377"/>
      <c r="M221" s="365"/>
      <c r="N221" s="467" t="s">
        <v>9</v>
      </c>
      <c r="O221" s="467" t="s">
        <v>9</v>
      </c>
      <c r="P221" s="467" t="s">
        <v>9</v>
      </c>
      <c r="Q221" s="467"/>
      <c r="R221" s="467" t="s">
        <v>9</v>
      </c>
    </row>
    <row r="222" spans="1:18" ht="23.25" customHeight="1" x14ac:dyDescent="0.35">
      <c r="A222" s="377">
        <v>221</v>
      </c>
      <c r="B222" s="377" t="s">
        <v>886</v>
      </c>
      <c r="C222" s="377">
        <v>472</v>
      </c>
      <c r="D222" s="377" t="s">
        <v>62</v>
      </c>
      <c r="E222" s="377" t="s">
        <v>242</v>
      </c>
      <c r="F222" s="365" t="s">
        <v>887</v>
      </c>
      <c r="G222" s="365" t="s">
        <v>517</v>
      </c>
      <c r="H222" s="377"/>
      <c r="I222" s="377" t="s">
        <v>824</v>
      </c>
      <c r="J222" s="377"/>
      <c r="K222" s="377" t="s">
        <v>50</v>
      </c>
      <c r="L222" s="377"/>
      <c r="M222" s="365"/>
      <c r="N222" s="467" t="s">
        <v>9</v>
      </c>
      <c r="O222" s="467" t="s">
        <v>9</v>
      </c>
      <c r="P222" s="467" t="s">
        <v>9</v>
      </c>
      <c r="Q222" s="467"/>
      <c r="R222" s="467" t="s">
        <v>9</v>
      </c>
    </row>
    <row r="223" spans="1:18" ht="23.25" customHeight="1" x14ac:dyDescent="0.35">
      <c r="A223" s="377">
        <v>222</v>
      </c>
      <c r="B223" s="377" t="s">
        <v>888</v>
      </c>
      <c r="C223" s="377">
        <v>472</v>
      </c>
      <c r="D223" s="377" t="s">
        <v>62</v>
      </c>
      <c r="E223" s="377" t="s">
        <v>242</v>
      </c>
      <c r="F223" s="365" t="s">
        <v>889</v>
      </c>
      <c r="G223" s="365" t="s">
        <v>517</v>
      </c>
      <c r="H223" s="377"/>
      <c r="I223" s="377" t="s">
        <v>824</v>
      </c>
      <c r="J223" s="377"/>
      <c r="K223" s="377" t="s">
        <v>50</v>
      </c>
      <c r="L223" s="377"/>
      <c r="M223" s="365"/>
      <c r="N223" s="467" t="s">
        <v>9</v>
      </c>
      <c r="O223" s="467" t="s">
        <v>9</v>
      </c>
      <c r="P223" s="467" t="s">
        <v>9</v>
      </c>
      <c r="Q223" s="467"/>
      <c r="R223" s="467" t="s">
        <v>9</v>
      </c>
    </row>
    <row r="224" spans="1:18" ht="23.25" customHeight="1" x14ac:dyDescent="0.35">
      <c r="A224" s="377">
        <v>223</v>
      </c>
      <c r="B224" s="377" t="s">
        <v>890</v>
      </c>
      <c r="C224" s="377">
        <v>472</v>
      </c>
      <c r="D224" s="377" t="s">
        <v>62</v>
      </c>
      <c r="E224" s="377" t="s">
        <v>242</v>
      </c>
      <c r="F224" s="365" t="s">
        <v>891</v>
      </c>
      <c r="G224" s="365" t="s">
        <v>517</v>
      </c>
      <c r="H224" s="377"/>
      <c r="I224" s="377" t="s">
        <v>824</v>
      </c>
      <c r="J224" s="377"/>
      <c r="K224" s="377" t="s">
        <v>50</v>
      </c>
      <c r="L224" s="377"/>
      <c r="M224" s="365"/>
      <c r="N224" s="467" t="s">
        <v>9</v>
      </c>
      <c r="O224" s="467" t="s">
        <v>9</v>
      </c>
      <c r="P224" s="467" t="s">
        <v>9</v>
      </c>
      <c r="Q224" s="467"/>
      <c r="R224" s="467" t="s">
        <v>9</v>
      </c>
    </row>
    <row r="225" spans="1:18" ht="23.25" customHeight="1" x14ac:dyDescent="0.35">
      <c r="A225" s="377">
        <v>224</v>
      </c>
      <c r="B225" s="377" t="s">
        <v>892</v>
      </c>
      <c r="C225" s="377">
        <v>472</v>
      </c>
      <c r="D225" s="377" t="s">
        <v>62</v>
      </c>
      <c r="E225" s="377" t="s">
        <v>242</v>
      </c>
      <c r="F225" s="365" t="s">
        <v>893</v>
      </c>
      <c r="G225" s="365" t="s">
        <v>517</v>
      </c>
      <c r="H225" s="377"/>
      <c r="I225" s="377" t="s">
        <v>824</v>
      </c>
      <c r="J225" s="377"/>
      <c r="K225" s="377" t="s">
        <v>50</v>
      </c>
      <c r="L225" s="377"/>
      <c r="M225" s="365"/>
      <c r="N225" s="467" t="s">
        <v>9</v>
      </c>
      <c r="O225" s="467" t="s">
        <v>9</v>
      </c>
      <c r="P225" s="467" t="s">
        <v>9</v>
      </c>
      <c r="Q225" s="467"/>
      <c r="R225" s="467" t="s">
        <v>9</v>
      </c>
    </row>
    <row r="226" spans="1:18" ht="23.25" hidden="1" customHeight="1" x14ac:dyDescent="0.35">
      <c r="A226" s="377">
        <v>225</v>
      </c>
      <c r="B226" s="377" t="s">
        <v>894</v>
      </c>
      <c r="C226" s="377">
        <v>472</v>
      </c>
      <c r="D226" s="377" t="s">
        <v>63</v>
      </c>
      <c r="E226" s="377" t="s">
        <v>25</v>
      </c>
      <c r="F226" s="365" t="s">
        <v>895</v>
      </c>
      <c r="G226" s="365" t="s">
        <v>896</v>
      </c>
      <c r="H226" s="377"/>
      <c r="I226" s="377" t="s">
        <v>135</v>
      </c>
      <c r="J226" s="377"/>
      <c r="K226" s="377" t="s">
        <v>48</v>
      </c>
      <c r="L226" s="377"/>
      <c r="M226" s="365"/>
      <c r="N226" s="467" t="s">
        <v>5839</v>
      </c>
      <c r="O226" s="467" t="s">
        <v>5839</v>
      </c>
      <c r="P226" s="467" t="s">
        <v>5839</v>
      </c>
      <c r="Q226" s="467"/>
      <c r="R226" s="467" t="s">
        <v>7007</v>
      </c>
    </row>
    <row r="227" spans="1:18" ht="23.25" hidden="1" customHeight="1" x14ac:dyDescent="0.35">
      <c r="A227" s="377">
        <v>226</v>
      </c>
      <c r="B227" s="377" t="s">
        <v>897</v>
      </c>
      <c r="C227" s="377">
        <v>472</v>
      </c>
      <c r="D227" s="377" t="s">
        <v>63</v>
      </c>
      <c r="E227" s="377" t="s">
        <v>898</v>
      </c>
      <c r="F227" s="365" t="s">
        <v>899</v>
      </c>
      <c r="G227" s="365"/>
      <c r="H227" s="377"/>
      <c r="I227" s="377" t="s">
        <v>135</v>
      </c>
      <c r="J227" s="377"/>
      <c r="K227" s="377" t="s">
        <v>45</v>
      </c>
      <c r="L227" s="466">
        <v>45803</v>
      </c>
      <c r="M227" s="365" t="s">
        <v>900</v>
      </c>
      <c r="N227" s="467" t="s">
        <v>539</v>
      </c>
      <c r="O227" s="467" t="s">
        <v>5841</v>
      </c>
      <c r="P227" s="467" t="s">
        <v>5841</v>
      </c>
      <c r="Q227" s="467"/>
      <c r="R227" s="467" t="s">
        <v>539</v>
      </c>
    </row>
    <row r="228" spans="1:18" ht="23.25" hidden="1" customHeight="1" x14ac:dyDescent="0.35">
      <c r="A228" s="377">
        <v>227</v>
      </c>
      <c r="B228" s="377" t="s">
        <v>901</v>
      </c>
      <c r="C228" s="377">
        <v>472</v>
      </c>
      <c r="D228" s="377" t="s">
        <v>63</v>
      </c>
      <c r="E228" s="377" t="s">
        <v>898</v>
      </c>
      <c r="F228" s="365" t="s">
        <v>902</v>
      </c>
      <c r="G228" s="365" t="s">
        <v>903</v>
      </c>
      <c r="H228" s="377"/>
      <c r="I228" s="377" t="s">
        <v>135</v>
      </c>
      <c r="J228" s="377"/>
      <c r="K228" s="377" t="s">
        <v>48</v>
      </c>
      <c r="L228" s="377"/>
      <c r="M228" s="365"/>
      <c r="N228" s="467" t="s">
        <v>5839</v>
      </c>
      <c r="O228" s="467" t="s">
        <v>5839</v>
      </c>
      <c r="P228" s="467" t="s">
        <v>5839</v>
      </c>
      <c r="Q228" s="467"/>
      <c r="R228" s="467" t="s">
        <v>7007</v>
      </c>
    </row>
    <row r="229" spans="1:18" ht="23.25" hidden="1" customHeight="1" x14ac:dyDescent="0.35">
      <c r="A229" s="377">
        <v>228</v>
      </c>
      <c r="B229" s="377" t="s">
        <v>904</v>
      </c>
      <c r="C229" s="377">
        <v>472</v>
      </c>
      <c r="D229" s="377" t="s">
        <v>63</v>
      </c>
      <c r="E229" s="377" t="s">
        <v>905</v>
      </c>
      <c r="F229" s="365" t="s">
        <v>906</v>
      </c>
      <c r="G229" s="365"/>
      <c r="H229" s="377"/>
      <c r="I229" s="377" t="s">
        <v>135</v>
      </c>
      <c r="J229" s="377"/>
      <c r="K229" s="377" t="s">
        <v>45</v>
      </c>
      <c r="L229" s="466">
        <v>45806</v>
      </c>
      <c r="M229" s="365" t="s">
        <v>907</v>
      </c>
      <c r="N229" s="467" t="s">
        <v>539</v>
      </c>
      <c r="O229" s="467" t="s">
        <v>5841</v>
      </c>
      <c r="P229" s="467" t="s">
        <v>5841</v>
      </c>
      <c r="Q229" s="467"/>
      <c r="R229" s="467" t="s">
        <v>539</v>
      </c>
    </row>
    <row r="230" spans="1:18" ht="23.25" hidden="1" customHeight="1" x14ac:dyDescent="0.35">
      <c r="A230" s="377">
        <v>229</v>
      </c>
      <c r="B230" s="377" t="s">
        <v>908</v>
      </c>
      <c r="C230" s="377">
        <v>472</v>
      </c>
      <c r="D230" s="377" t="s">
        <v>63</v>
      </c>
      <c r="E230" s="377" t="s">
        <v>905</v>
      </c>
      <c r="F230" s="365" t="s">
        <v>909</v>
      </c>
      <c r="G230" s="365"/>
      <c r="H230" s="377"/>
      <c r="I230" s="377" t="s">
        <v>135</v>
      </c>
      <c r="J230" s="377"/>
      <c r="K230" s="377" t="s">
        <v>45</v>
      </c>
      <c r="L230" s="466">
        <v>45803</v>
      </c>
      <c r="M230" s="365" t="s">
        <v>910</v>
      </c>
      <c r="N230" s="467" t="s">
        <v>539</v>
      </c>
      <c r="O230" s="467" t="s">
        <v>5841</v>
      </c>
      <c r="P230" s="467" t="s">
        <v>5841</v>
      </c>
      <c r="Q230" s="467"/>
      <c r="R230" s="467" t="s">
        <v>539</v>
      </c>
    </row>
    <row r="231" spans="1:18" ht="23.25" hidden="1" customHeight="1" x14ac:dyDescent="0.35">
      <c r="A231" s="377">
        <v>230</v>
      </c>
      <c r="B231" s="377" t="s">
        <v>911</v>
      </c>
      <c r="C231" s="377">
        <v>472</v>
      </c>
      <c r="D231" s="377" t="s">
        <v>63</v>
      </c>
      <c r="E231" s="377" t="s">
        <v>905</v>
      </c>
      <c r="F231" s="365" t="s">
        <v>912</v>
      </c>
      <c r="G231" s="365" t="s">
        <v>913</v>
      </c>
      <c r="H231" s="377"/>
      <c r="I231" s="377" t="s">
        <v>135</v>
      </c>
      <c r="J231" s="377"/>
      <c r="K231" s="377" t="s">
        <v>48</v>
      </c>
      <c r="L231" s="377"/>
      <c r="M231" s="365"/>
      <c r="N231" s="467" t="s">
        <v>5839</v>
      </c>
      <c r="O231" s="467" t="s">
        <v>5839</v>
      </c>
      <c r="P231" s="467" t="s">
        <v>5839</v>
      </c>
      <c r="Q231" s="467"/>
      <c r="R231" s="467" t="s">
        <v>7007</v>
      </c>
    </row>
    <row r="232" spans="1:18" ht="23.25" hidden="1" customHeight="1" x14ac:dyDescent="0.35">
      <c r="A232" s="377">
        <v>231</v>
      </c>
      <c r="B232" s="377" t="s">
        <v>914</v>
      </c>
      <c r="C232" s="377">
        <v>472</v>
      </c>
      <c r="D232" s="377" t="s">
        <v>63</v>
      </c>
      <c r="E232" s="377" t="s">
        <v>905</v>
      </c>
      <c r="F232" s="365" t="s">
        <v>915</v>
      </c>
      <c r="G232" s="365" t="s">
        <v>916</v>
      </c>
      <c r="H232" s="377"/>
      <c r="I232" s="377" t="s">
        <v>135</v>
      </c>
      <c r="J232" s="377"/>
      <c r="K232" s="377" t="s">
        <v>45</v>
      </c>
      <c r="L232" s="466">
        <v>45803</v>
      </c>
      <c r="M232" s="365" t="s">
        <v>917</v>
      </c>
      <c r="N232" s="467" t="s">
        <v>539</v>
      </c>
      <c r="O232" s="467" t="s">
        <v>5841</v>
      </c>
      <c r="P232" s="467" t="s">
        <v>5841</v>
      </c>
      <c r="Q232" s="467"/>
      <c r="R232" s="467" t="s">
        <v>539</v>
      </c>
    </row>
    <row r="233" spans="1:18" ht="23.25" hidden="1" customHeight="1" x14ac:dyDescent="0.35">
      <c r="A233" s="377">
        <v>232</v>
      </c>
      <c r="B233" s="377" t="s">
        <v>918</v>
      </c>
      <c r="C233" s="377">
        <v>472</v>
      </c>
      <c r="D233" s="377" t="s">
        <v>63</v>
      </c>
      <c r="E233" s="377" t="s">
        <v>905</v>
      </c>
      <c r="F233" s="365" t="s">
        <v>919</v>
      </c>
      <c r="G233" s="365"/>
      <c r="H233" s="377"/>
      <c r="I233" s="377" t="s">
        <v>135</v>
      </c>
      <c r="J233" s="377"/>
      <c r="K233" s="377" t="s">
        <v>45</v>
      </c>
      <c r="L233" s="466" t="s">
        <v>90</v>
      </c>
      <c r="M233" s="365" t="s">
        <v>920</v>
      </c>
      <c r="N233" s="467" t="s">
        <v>539</v>
      </c>
      <c r="O233" s="467" t="s">
        <v>5841</v>
      </c>
      <c r="P233" s="467" t="s">
        <v>5840</v>
      </c>
      <c r="Q233" s="467"/>
      <c r="R233" s="467" t="s">
        <v>539</v>
      </c>
    </row>
    <row r="234" spans="1:18" ht="23.25" hidden="1" customHeight="1" x14ac:dyDescent="0.35">
      <c r="A234" s="377">
        <v>233</v>
      </c>
      <c r="B234" s="377" t="s">
        <v>921</v>
      </c>
      <c r="C234" s="377">
        <v>472</v>
      </c>
      <c r="D234" s="377" t="s">
        <v>63</v>
      </c>
      <c r="E234" s="377" t="s">
        <v>905</v>
      </c>
      <c r="F234" s="365" t="s">
        <v>922</v>
      </c>
      <c r="G234" s="365"/>
      <c r="H234" s="377"/>
      <c r="I234" s="377" t="s">
        <v>135</v>
      </c>
      <c r="J234" s="377"/>
      <c r="K234" s="377" t="s">
        <v>45</v>
      </c>
      <c r="L234" s="466">
        <v>45803</v>
      </c>
      <c r="M234" s="365" t="s">
        <v>923</v>
      </c>
      <c r="N234" s="467" t="s">
        <v>539</v>
      </c>
      <c r="O234" s="467" t="s">
        <v>5841</v>
      </c>
      <c r="P234" s="467" t="s">
        <v>5841</v>
      </c>
      <c r="Q234" s="467"/>
      <c r="R234" s="467" t="s">
        <v>539</v>
      </c>
    </row>
    <row r="235" spans="1:18" ht="23.25" hidden="1" customHeight="1" x14ac:dyDescent="0.35">
      <c r="A235" s="377">
        <v>234</v>
      </c>
      <c r="B235" s="377" t="s">
        <v>924</v>
      </c>
      <c r="C235" s="377">
        <v>472</v>
      </c>
      <c r="D235" s="377" t="s">
        <v>63</v>
      </c>
      <c r="E235" s="377" t="s">
        <v>905</v>
      </c>
      <c r="F235" s="365" t="s">
        <v>510</v>
      </c>
      <c r="G235" s="365"/>
      <c r="H235" s="377"/>
      <c r="I235" s="377" t="s">
        <v>135</v>
      </c>
      <c r="J235" s="377"/>
      <c r="K235" s="377" t="s">
        <v>45</v>
      </c>
      <c r="L235" s="466">
        <v>45803</v>
      </c>
      <c r="M235" s="365" t="s">
        <v>511</v>
      </c>
      <c r="N235" s="467" t="s">
        <v>539</v>
      </c>
      <c r="O235" s="467" t="s">
        <v>5841</v>
      </c>
      <c r="P235" s="467" t="s">
        <v>5841</v>
      </c>
      <c r="Q235" s="467"/>
      <c r="R235" s="467" t="s">
        <v>539</v>
      </c>
    </row>
    <row r="236" spans="1:18" ht="23.25" hidden="1" customHeight="1" x14ac:dyDescent="0.35">
      <c r="A236" s="377">
        <v>235</v>
      </c>
      <c r="B236" s="377" t="s">
        <v>926</v>
      </c>
      <c r="C236" s="377">
        <v>472</v>
      </c>
      <c r="D236" s="377" t="s">
        <v>63</v>
      </c>
      <c r="E236" s="377" t="s">
        <v>905</v>
      </c>
      <c r="F236" s="365" t="s">
        <v>927</v>
      </c>
      <c r="G236" s="365"/>
      <c r="H236" s="377"/>
      <c r="I236" s="377" t="s">
        <v>135</v>
      </c>
      <c r="J236" s="377"/>
      <c r="K236" s="377" t="s">
        <v>45</v>
      </c>
      <c r="L236" s="466">
        <v>45803</v>
      </c>
      <c r="M236" s="365" t="s">
        <v>928</v>
      </c>
      <c r="N236" s="467" t="s">
        <v>539</v>
      </c>
      <c r="O236" s="467" t="s">
        <v>5841</v>
      </c>
      <c r="P236" s="467" t="s">
        <v>5841</v>
      </c>
      <c r="Q236" s="467"/>
      <c r="R236" s="467" t="s">
        <v>539</v>
      </c>
    </row>
    <row r="237" spans="1:18" ht="23.25" hidden="1" customHeight="1" x14ac:dyDescent="0.35">
      <c r="A237" s="377">
        <v>236</v>
      </c>
      <c r="B237" s="377" t="s">
        <v>929</v>
      </c>
      <c r="C237" s="377">
        <v>472</v>
      </c>
      <c r="D237" s="377" t="s">
        <v>63</v>
      </c>
      <c r="E237" s="377" t="s">
        <v>905</v>
      </c>
      <c r="F237" s="365" t="s">
        <v>930</v>
      </c>
      <c r="G237" s="365" t="s">
        <v>931</v>
      </c>
      <c r="H237" s="377"/>
      <c r="I237" s="377" t="s">
        <v>135</v>
      </c>
      <c r="J237" s="377"/>
      <c r="K237" s="377" t="s">
        <v>9</v>
      </c>
      <c r="L237" s="377"/>
      <c r="M237" s="365"/>
      <c r="N237" s="467" t="s">
        <v>9</v>
      </c>
      <c r="O237" s="467" t="s">
        <v>9</v>
      </c>
      <c r="P237" s="467" t="s">
        <v>9</v>
      </c>
      <c r="Q237" s="467"/>
      <c r="R237" s="467" t="s">
        <v>9</v>
      </c>
    </row>
    <row r="238" spans="1:18" ht="23.25" hidden="1" customHeight="1" x14ac:dyDescent="0.35">
      <c r="A238" s="377">
        <v>237</v>
      </c>
      <c r="B238" s="377" t="s">
        <v>932</v>
      </c>
      <c r="C238" s="377">
        <v>472</v>
      </c>
      <c r="D238" s="377" t="s">
        <v>63</v>
      </c>
      <c r="E238" s="377" t="s">
        <v>905</v>
      </c>
      <c r="F238" s="365" t="s">
        <v>933</v>
      </c>
      <c r="G238" s="365" t="s">
        <v>931</v>
      </c>
      <c r="H238" s="377"/>
      <c r="I238" s="377" t="s">
        <v>135</v>
      </c>
      <c r="J238" s="377"/>
      <c r="K238" s="377" t="s">
        <v>48</v>
      </c>
      <c r="L238" s="377"/>
      <c r="M238" s="365"/>
      <c r="N238" s="467" t="s">
        <v>5839</v>
      </c>
      <c r="O238" s="467" t="s">
        <v>5839</v>
      </c>
      <c r="P238" s="467" t="s">
        <v>5839</v>
      </c>
      <c r="Q238" s="467"/>
      <c r="R238" s="467" t="s">
        <v>7007</v>
      </c>
    </row>
    <row r="239" spans="1:18" ht="23.25" hidden="1" customHeight="1" x14ac:dyDescent="0.35">
      <c r="A239" s="377">
        <v>238</v>
      </c>
      <c r="B239" s="377" t="s">
        <v>934</v>
      </c>
      <c r="C239" s="377">
        <v>472</v>
      </c>
      <c r="D239" s="377" t="s">
        <v>63</v>
      </c>
      <c r="E239" s="377" t="s">
        <v>935</v>
      </c>
      <c r="F239" s="365" t="s">
        <v>936</v>
      </c>
      <c r="G239" s="365" t="s">
        <v>937</v>
      </c>
      <c r="H239" s="377"/>
      <c r="I239" s="377" t="s">
        <v>135</v>
      </c>
      <c r="J239" s="377"/>
      <c r="K239" s="377" t="s">
        <v>48</v>
      </c>
      <c r="L239" s="377"/>
      <c r="M239" s="365"/>
      <c r="N239" s="467" t="s">
        <v>5839</v>
      </c>
      <c r="O239" s="467" t="s">
        <v>5839</v>
      </c>
      <c r="P239" s="467" t="s">
        <v>5839</v>
      </c>
      <c r="Q239" s="467"/>
      <c r="R239" s="467" t="s">
        <v>7007</v>
      </c>
    </row>
    <row r="240" spans="1:18" ht="23.25" hidden="1" customHeight="1" x14ac:dyDescent="0.35">
      <c r="A240" s="377">
        <v>239</v>
      </c>
      <c r="B240" s="377" t="s">
        <v>938</v>
      </c>
      <c r="C240" s="377">
        <v>472</v>
      </c>
      <c r="D240" s="377" t="s">
        <v>63</v>
      </c>
      <c r="E240" s="377" t="s">
        <v>935</v>
      </c>
      <c r="F240" s="365" t="s">
        <v>939</v>
      </c>
      <c r="G240" s="365" t="s">
        <v>940</v>
      </c>
      <c r="H240" s="377"/>
      <c r="I240" s="377" t="s">
        <v>135</v>
      </c>
      <c r="J240" s="377"/>
      <c r="K240" s="377" t="s">
        <v>48</v>
      </c>
      <c r="L240" s="377"/>
      <c r="M240" s="365"/>
      <c r="N240" s="467" t="s">
        <v>5839</v>
      </c>
      <c r="O240" s="467" t="s">
        <v>5839</v>
      </c>
      <c r="P240" s="467" t="s">
        <v>5839</v>
      </c>
      <c r="Q240" s="467"/>
      <c r="R240" s="467" t="s">
        <v>7007</v>
      </c>
    </row>
    <row r="241" spans="1:18" ht="23.25" hidden="1" customHeight="1" x14ac:dyDescent="0.35">
      <c r="A241" s="377">
        <v>240</v>
      </c>
      <c r="B241" s="377" t="s">
        <v>941</v>
      </c>
      <c r="C241" s="377">
        <v>472</v>
      </c>
      <c r="D241" s="377" t="s">
        <v>63</v>
      </c>
      <c r="E241" s="377" t="s">
        <v>935</v>
      </c>
      <c r="F241" s="365" t="s">
        <v>942</v>
      </c>
      <c r="G241" s="365" t="s">
        <v>943</v>
      </c>
      <c r="H241" s="377"/>
      <c r="I241" s="377" t="s">
        <v>135</v>
      </c>
      <c r="J241" s="377"/>
      <c r="K241" s="377" t="s">
        <v>48</v>
      </c>
      <c r="L241" s="377"/>
      <c r="M241" s="365"/>
      <c r="N241" s="467" t="s">
        <v>5839</v>
      </c>
      <c r="O241" s="467" t="s">
        <v>5839</v>
      </c>
      <c r="P241" s="467" t="s">
        <v>5839</v>
      </c>
      <c r="Q241" s="467"/>
      <c r="R241" s="467" t="s">
        <v>7007</v>
      </c>
    </row>
    <row r="242" spans="1:18" ht="23.25" hidden="1" customHeight="1" x14ac:dyDescent="0.35">
      <c r="A242" s="377">
        <v>241</v>
      </c>
      <c r="B242" s="377" t="s">
        <v>944</v>
      </c>
      <c r="C242" s="377">
        <v>472</v>
      </c>
      <c r="D242" s="377" t="s">
        <v>63</v>
      </c>
      <c r="E242" s="377" t="s">
        <v>935</v>
      </c>
      <c r="F242" s="365" t="s">
        <v>945</v>
      </c>
      <c r="G242" s="365" t="s">
        <v>946</v>
      </c>
      <c r="H242" s="377"/>
      <c r="I242" s="377" t="s">
        <v>135</v>
      </c>
      <c r="J242" s="377"/>
      <c r="K242" s="377" t="s">
        <v>48</v>
      </c>
      <c r="L242" s="377"/>
      <c r="M242" s="365"/>
      <c r="N242" s="467" t="s">
        <v>5839</v>
      </c>
      <c r="O242" s="467" t="s">
        <v>5839</v>
      </c>
      <c r="P242" s="467" t="s">
        <v>5839</v>
      </c>
      <c r="Q242" s="467"/>
      <c r="R242" s="467" t="s">
        <v>7007</v>
      </c>
    </row>
    <row r="243" spans="1:18" ht="23.25" hidden="1" customHeight="1" x14ac:dyDescent="0.35">
      <c r="A243" s="377">
        <v>242</v>
      </c>
      <c r="B243" s="377" t="s">
        <v>947</v>
      </c>
      <c r="C243" s="377">
        <v>472</v>
      </c>
      <c r="D243" s="377" t="s">
        <v>63</v>
      </c>
      <c r="E243" s="377" t="s">
        <v>948</v>
      </c>
      <c r="F243" s="365" t="s">
        <v>754</v>
      </c>
      <c r="G243" s="365" t="s">
        <v>949</v>
      </c>
      <c r="H243" s="377"/>
      <c r="I243" s="377" t="s">
        <v>135</v>
      </c>
      <c r="J243" s="377"/>
      <c r="K243" s="377" t="s">
        <v>48</v>
      </c>
      <c r="L243" s="377"/>
      <c r="M243" s="365"/>
      <c r="N243" s="467" t="s">
        <v>5839</v>
      </c>
      <c r="O243" s="467" t="s">
        <v>5839</v>
      </c>
      <c r="P243" s="467" t="s">
        <v>5839</v>
      </c>
      <c r="Q243" s="467"/>
      <c r="R243" s="467" t="s">
        <v>7007</v>
      </c>
    </row>
    <row r="244" spans="1:18" ht="23.25" hidden="1" customHeight="1" x14ac:dyDescent="0.35">
      <c r="A244" s="377">
        <v>243</v>
      </c>
      <c r="B244" s="377" t="s">
        <v>950</v>
      </c>
      <c r="C244" s="377">
        <v>472</v>
      </c>
      <c r="D244" s="377" t="s">
        <v>63</v>
      </c>
      <c r="E244" s="377" t="s">
        <v>898</v>
      </c>
      <c r="F244" s="365" t="s">
        <v>951</v>
      </c>
      <c r="G244" s="365"/>
      <c r="H244" s="377"/>
      <c r="I244" s="377" t="s">
        <v>135</v>
      </c>
      <c r="J244" s="377"/>
      <c r="K244" s="377" t="s">
        <v>45</v>
      </c>
      <c r="L244" s="466">
        <v>45803</v>
      </c>
      <c r="M244" s="365" t="s">
        <v>952</v>
      </c>
      <c r="N244" s="467" t="s">
        <v>539</v>
      </c>
      <c r="O244" s="467" t="s">
        <v>5841</v>
      </c>
      <c r="P244" s="467" t="s">
        <v>5841</v>
      </c>
      <c r="Q244" s="467"/>
      <c r="R244" s="467" t="s">
        <v>539</v>
      </c>
    </row>
    <row r="245" spans="1:18" ht="23.25" hidden="1" customHeight="1" x14ac:dyDescent="0.35">
      <c r="A245" s="377">
        <v>244</v>
      </c>
      <c r="B245" s="377" t="s">
        <v>953</v>
      </c>
      <c r="C245" s="377">
        <v>472</v>
      </c>
      <c r="D245" s="377" t="s">
        <v>63</v>
      </c>
      <c r="E245" s="377" t="s">
        <v>954</v>
      </c>
      <c r="F245" s="365" t="s">
        <v>955</v>
      </c>
      <c r="G245" s="365"/>
      <c r="H245" s="377"/>
      <c r="I245" s="377" t="s">
        <v>135</v>
      </c>
      <c r="J245" s="377"/>
      <c r="K245" s="377" t="s">
        <v>45</v>
      </c>
      <c r="L245" s="466">
        <v>45803</v>
      </c>
      <c r="M245" s="365" t="s">
        <v>956</v>
      </c>
      <c r="N245" s="467" t="s">
        <v>539</v>
      </c>
      <c r="O245" s="467" t="s">
        <v>5841</v>
      </c>
      <c r="P245" s="467" t="s">
        <v>5841</v>
      </c>
      <c r="Q245" s="467"/>
      <c r="R245" s="467" t="s">
        <v>539</v>
      </c>
    </row>
    <row r="246" spans="1:18" ht="23.25" hidden="1" customHeight="1" x14ac:dyDescent="0.35">
      <c r="A246" s="377">
        <v>245</v>
      </c>
      <c r="B246" s="377" t="s">
        <v>957</v>
      </c>
      <c r="C246" s="377">
        <v>472</v>
      </c>
      <c r="D246" s="377" t="s">
        <v>63</v>
      </c>
      <c r="E246" s="377" t="s">
        <v>954</v>
      </c>
      <c r="F246" s="365" t="s">
        <v>958</v>
      </c>
      <c r="G246" s="365"/>
      <c r="H246" s="377"/>
      <c r="I246" s="377" t="s">
        <v>135</v>
      </c>
      <c r="J246" s="377"/>
      <c r="K246" s="377" t="s">
        <v>45</v>
      </c>
      <c r="L246" s="466">
        <v>45803</v>
      </c>
      <c r="M246" s="365" t="s">
        <v>959</v>
      </c>
      <c r="N246" s="467" t="s">
        <v>539</v>
      </c>
      <c r="O246" s="467" t="s">
        <v>5841</v>
      </c>
      <c r="P246" s="467" t="s">
        <v>5841</v>
      </c>
      <c r="Q246" s="467"/>
      <c r="R246" s="467" t="s">
        <v>539</v>
      </c>
    </row>
    <row r="247" spans="1:18" ht="23.25" hidden="1" customHeight="1" x14ac:dyDescent="0.35">
      <c r="A247" s="377">
        <v>246</v>
      </c>
      <c r="B247" s="377" t="s">
        <v>960</v>
      </c>
      <c r="C247" s="377">
        <v>472</v>
      </c>
      <c r="D247" s="377" t="s">
        <v>63</v>
      </c>
      <c r="E247" s="377" t="s">
        <v>898</v>
      </c>
      <c r="F247" s="365" t="s">
        <v>961</v>
      </c>
      <c r="G247" s="365" t="s">
        <v>962</v>
      </c>
      <c r="H247" s="377"/>
      <c r="I247" s="377" t="s">
        <v>135</v>
      </c>
      <c r="J247" s="377"/>
      <c r="K247" s="377" t="s">
        <v>9</v>
      </c>
      <c r="L247" s="377"/>
      <c r="M247" s="365"/>
      <c r="N247" s="467" t="s">
        <v>9</v>
      </c>
      <c r="O247" s="467" t="s">
        <v>9</v>
      </c>
      <c r="P247" s="467" t="s">
        <v>9</v>
      </c>
      <c r="Q247" s="467"/>
      <c r="R247" s="467" t="s">
        <v>9</v>
      </c>
    </row>
    <row r="248" spans="1:18" ht="23.25" hidden="1" customHeight="1" x14ac:dyDescent="0.35">
      <c r="A248" s="377">
        <v>247</v>
      </c>
      <c r="B248" s="377" t="s">
        <v>963</v>
      </c>
      <c r="C248" s="377">
        <v>472</v>
      </c>
      <c r="D248" s="377" t="s">
        <v>63</v>
      </c>
      <c r="E248" s="377" t="s">
        <v>26</v>
      </c>
      <c r="F248" s="365" t="s">
        <v>964</v>
      </c>
      <c r="G248" s="365" t="s">
        <v>965</v>
      </c>
      <c r="H248" s="377"/>
      <c r="I248" s="377" t="s">
        <v>135</v>
      </c>
      <c r="J248" s="377"/>
      <c r="K248" s="377" t="s">
        <v>48</v>
      </c>
      <c r="L248" s="377"/>
      <c r="M248" s="365"/>
      <c r="N248" s="467" t="s">
        <v>5839</v>
      </c>
      <c r="O248" s="467" t="s">
        <v>5839</v>
      </c>
      <c r="P248" s="467" t="s">
        <v>5839</v>
      </c>
      <c r="Q248" s="467"/>
      <c r="R248" s="467" t="s">
        <v>7007</v>
      </c>
    </row>
    <row r="249" spans="1:18" ht="23.25" hidden="1" customHeight="1" x14ac:dyDescent="0.35">
      <c r="A249" s="377">
        <v>248</v>
      </c>
      <c r="B249" s="377" t="s">
        <v>966</v>
      </c>
      <c r="C249" s="377">
        <v>472</v>
      </c>
      <c r="D249" s="377" t="s">
        <v>63</v>
      </c>
      <c r="E249" s="377" t="s">
        <v>948</v>
      </c>
      <c r="F249" s="365" t="s">
        <v>967</v>
      </c>
      <c r="G249" s="369" t="s">
        <v>968</v>
      </c>
      <c r="H249" s="369"/>
      <c r="I249" s="377" t="s">
        <v>135</v>
      </c>
      <c r="J249" s="377"/>
      <c r="K249" s="377" t="s">
        <v>48</v>
      </c>
      <c r="L249" s="377"/>
      <c r="M249" s="365"/>
      <c r="N249" s="467" t="s">
        <v>5839</v>
      </c>
      <c r="O249" s="467" t="s">
        <v>5839</v>
      </c>
      <c r="P249" s="467" t="s">
        <v>5839</v>
      </c>
      <c r="Q249" s="467"/>
      <c r="R249" s="467" t="s">
        <v>7007</v>
      </c>
    </row>
    <row r="250" spans="1:18" ht="23.25" hidden="1" customHeight="1" x14ac:dyDescent="0.35">
      <c r="A250" s="377">
        <v>249</v>
      </c>
      <c r="B250" s="377" t="s">
        <v>969</v>
      </c>
      <c r="C250" s="377">
        <v>472</v>
      </c>
      <c r="D250" s="377" t="s">
        <v>63</v>
      </c>
      <c r="E250" s="377" t="s">
        <v>948</v>
      </c>
      <c r="F250" s="365" t="s">
        <v>970</v>
      </c>
      <c r="G250" s="374" t="s">
        <v>971</v>
      </c>
      <c r="H250" s="374"/>
      <c r="I250" s="377" t="s">
        <v>135</v>
      </c>
      <c r="J250" s="377"/>
      <c r="K250" s="377" t="s">
        <v>48</v>
      </c>
      <c r="L250" s="377"/>
      <c r="M250" s="365"/>
      <c r="N250" s="467" t="s">
        <v>5839</v>
      </c>
      <c r="O250" s="467" t="s">
        <v>5839</v>
      </c>
      <c r="P250" s="467" t="s">
        <v>5839</v>
      </c>
      <c r="Q250" s="467"/>
      <c r="R250" s="467" t="s">
        <v>7007</v>
      </c>
    </row>
    <row r="251" spans="1:18" ht="23.25" hidden="1" customHeight="1" x14ac:dyDescent="0.35">
      <c r="A251" s="377">
        <v>250</v>
      </c>
      <c r="B251" s="377" t="s">
        <v>972</v>
      </c>
      <c r="C251" s="377">
        <v>472</v>
      </c>
      <c r="D251" s="377" t="s">
        <v>63</v>
      </c>
      <c r="E251" s="377" t="s">
        <v>898</v>
      </c>
      <c r="F251" s="365" t="s">
        <v>973</v>
      </c>
      <c r="G251" s="365" t="s">
        <v>974</v>
      </c>
      <c r="H251" s="377"/>
      <c r="I251" s="377" t="s">
        <v>135</v>
      </c>
      <c r="J251" s="377"/>
      <c r="K251" s="377" t="s">
        <v>50</v>
      </c>
      <c r="L251" s="377"/>
      <c r="M251" s="365"/>
      <c r="N251" s="467" t="s">
        <v>9</v>
      </c>
      <c r="O251" s="467" t="s">
        <v>9</v>
      </c>
      <c r="P251" s="467" t="s">
        <v>9</v>
      </c>
      <c r="Q251" s="467"/>
      <c r="R251" s="467" t="s">
        <v>9</v>
      </c>
    </row>
    <row r="252" spans="1:18" ht="23.25" hidden="1" customHeight="1" x14ac:dyDescent="0.35">
      <c r="A252" s="377">
        <v>251</v>
      </c>
      <c r="B252" s="377" t="s">
        <v>976</v>
      </c>
      <c r="C252" s="377">
        <v>472</v>
      </c>
      <c r="D252" s="377" t="s">
        <v>63</v>
      </c>
      <c r="E252" s="377" t="s">
        <v>898</v>
      </c>
      <c r="F252" s="365" t="s">
        <v>977</v>
      </c>
      <c r="G252" s="365" t="s">
        <v>974</v>
      </c>
      <c r="H252" s="377"/>
      <c r="I252" s="377" t="s">
        <v>135</v>
      </c>
      <c r="J252" s="377"/>
      <c r="K252" s="377" t="s">
        <v>46</v>
      </c>
      <c r="L252" s="377"/>
      <c r="M252" s="365"/>
      <c r="N252" s="467" t="s">
        <v>9</v>
      </c>
      <c r="O252" s="467" t="s">
        <v>9</v>
      </c>
      <c r="P252" s="467" t="s">
        <v>9</v>
      </c>
      <c r="Q252" s="467"/>
      <c r="R252" s="467" t="s">
        <v>9</v>
      </c>
    </row>
    <row r="253" spans="1:18" ht="23.25" hidden="1" customHeight="1" x14ac:dyDescent="0.35">
      <c r="A253" s="377">
        <v>252</v>
      </c>
      <c r="B253" s="377" t="s">
        <v>978</v>
      </c>
      <c r="C253" s="377">
        <v>472</v>
      </c>
      <c r="D253" s="377" t="s">
        <v>63</v>
      </c>
      <c r="E253" s="377" t="s">
        <v>24</v>
      </c>
      <c r="F253" s="365" t="s">
        <v>979</v>
      </c>
      <c r="G253" s="365"/>
      <c r="H253" s="377"/>
      <c r="I253" s="377" t="s">
        <v>135</v>
      </c>
      <c r="J253" s="377"/>
      <c r="K253" s="377" t="s">
        <v>45</v>
      </c>
      <c r="L253" s="466">
        <v>45806</v>
      </c>
      <c r="M253" s="365" t="s">
        <v>980</v>
      </c>
      <c r="N253" s="467" t="s">
        <v>539</v>
      </c>
      <c r="O253" s="467" t="s">
        <v>5841</v>
      </c>
      <c r="P253" s="467" t="s">
        <v>5841</v>
      </c>
      <c r="Q253" s="467"/>
      <c r="R253" s="467" t="s">
        <v>539</v>
      </c>
    </row>
    <row r="254" spans="1:18" ht="23.25" hidden="1" customHeight="1" x14ac:dyDescent="0.35">
      <c r="A254" s="377">
        <v>253</v>
      </c>
      <c r="B254" s="377" t="s">
        <v>981</v>
      </c>
      <c r="C254" s="377">
        <v>472</v>
      </c>
      <c r="D254" s="377" t="s">
        <v>63</v>
      </c>
      <c r="E254" s="377" t="s">
        <v>26</v>
      </c>
      <c r="F254" s="365" t="s">
        <v>982</v>
      </c>
      <c r="G254" s="369" t="s">
        <v>983</v>
      </c>
      <c r="H254" s="369"/>
      <c r="I254" s="377" t="s">
        <v>135</v>
      </c>
      <c r="J254" s="377"/>
      <c r="K254" s="377" t="s">
        <v>45</v>
      </c>
      <c r="L254" s="466">
        <v>45979</v>
      </c>
      <c r="M254" s="365" t="s">
        <v>6189</v>
      </c>
      <c r="N254" s="467" t="s">
        <v>6190</v>
      </c>
      <c r="O254" s="467" t="s">
        <v>6190</v>
      </c>
      <c r="P254" s="467" t="s">
        <v>5839</v>
      </c>
      <c r="Q254" s="467"/>
      <c r="R254" s="467" t="s">
        <v>539</v>
      </c>
    </row>
    <row r="255" spans="1:18" ht="23.25" hidden="1" customHeight="1" x14ac:dyDescent="0.35">
      <c r="A255" s="377">
        <v>254</v>
      </c>
      <c r="B255" s="377" t="s">
        <v>984</v>
      </c>
      <c r="C255" s="377">
        <v>472</v>
      </c>
      <c r="D255" s="377" t="s">
        <v>63</v>
      </c>
      <c r="E255" s="377" t="s">
        <v>898</v>
      </c>
      <c r="F255" s="365" t="s">
        <v>985</v>
      </c>
      <c r="G255" s="365"/>
      <c r="H255" s="377"/>
      <c r="I255" s="377" t="s">
        <v>135</v>
      </c>
      <c r="J255" s="377"/>
      <c r="K255" s="377" t="s">
        <v>45</v>
      </c>
      <c r="L255" s="466" t="s">
        <v>90</v>
      </c>
      <c r="M255" s="365" t="s">
        <v>986</v>
      </c>
      <c r="N255" s="467" t="s">
        <v>539</v>
      </c>
      <c r="O255" s="467" t="s">
        <v>5841</v>
      </c>
      <c r="P255" s="467" t="s">
        <v>5840</v>
      </c>
      <c r="Q255" s="467"/>
      <c r="R255" s="467" t="s">
        <v>539</v>
      </c>
    </row>
    <row r="256" spans="1:18" ht="23.25" hidden="1" customHeight="1" x14ac:dyDescent="0.35">
      <c r="A256" s="377">
        <v>255</v>
      </c>
      <c r="B256" s="377" t="s">
        <v>987</v>
      </c>
      <c r="C256" s="377">
        <v>472</v>
      </c>
      <c r="D256" s="377" t="s">
        <v>63</v>
      </c>
      <c r="E256" s="377" t="s">
        <v>25</v>
      </c>
      <c r="F256" s="365" t="s">
        <v>988</v>
      </c>
      <c r="G256" s="365" t="s">
        <v>989</v>
      </c>
      <c r="H256" s="377"/>
      <c r="I256" s="377" t="s">
        <v>135</v>
      </c>
      <c r="J256" s="377"/>
      <c r="K256" s="377" t="s">
        <v>48</v>
      </c>
      <c r="L256" s="377"/>
      <c r="M256" s="365"/>
      <c r="N256" s="467" t="s">
        <v>5839</v>
      </c>
      <c r="O256" s="467" t="s">
        <v>5839</v>
      </c>
      <c r="P256" s="467" t="s">
        <v>5839</v>
      </c>
      <c r="Q256" s="467"/>
      <c r="R256" s="467" t="s">
        <v>7007</v>
      </c>
    </row>
    <row r="257" spans="1:18" ht="23.25" hidden="1" customHeight="1" x14ac:dyDescent="0.35">
      <c r="A257" s="377">
        <v>256</v>
      </c>
      <c r="B257" s="377" t="s">
        <v>990</v>
      </c>
      <c r="C257" s="377">
        <v>472</v>
      </c>
      <c r="D257" s="377" t="s">
        <v>63</v>
      </c>
      <c r="E257" s="377" t="s">
        <v>898</v>
      </c>
      <c r="F257" s="365" t="s">
        <v>991</v>
      </c>
      <c r="G257" s="365" t="s">
        <v>992</v>
      </c>
      <c r="H257" s="377"/>
      <c r="I257" s="377" t="s">
        <v>135</v>
      </c>
      <c r="J257" s="377"/>
      <c r="K257" s="377" t="s">
        <v>9</v>
      </c>
      <c r="L257" s="377"/>
      <c r="M257" s="365"/>
      <c r="N257" s="467" t="s">
        <v>9</v>
      </c>
      <c r="O257" s="467" t="s">
        <v>9</v>
      </c>
      <c r="P257" s="467" t="s">
        <v>9</v>
      </c>
      <c r="Q257" s="467"/>
      <c r="R257" s="467" t="s">
        <v>9</v>
      </c>
    </row>
    <row r="258" spans="1:18" ht="23.25" hidden="1" customHeight="1" x14ac:dyDescent="0.35">
      <c r="A258" s="377">
        <v>257</v>
      </c>
      <c r="B258" s="377" t="s">
        <v>993</v>
      </c>
      <c r="C258" s="377">
        <v>472</v>
      </c>
      <c r="D258" s="377" t="s">
        <v>63</v>
      </c>
      <c r="E258" s="377" t="s">
        <v>61</v>
      </c>
      <c r="F258" s="365" t="s">
        <v>994</v>
      </c>
      <c r="G258" s="365" t="s">
        <v>995</v>
      </c>
      <c r="H258" s="377"/>
      <c r="I258" s="377" t="s">
        <v>135</v>
      </c>
      <c r="J258" s="377"/>
      <c r="K258" s="377" t="s">
        <v>9</v>
      </c>
      <c r="L258" s="377"/>
      <c r="M258" s="365"/>
      <c r="N258" s="467" t="s">
        <v>9</v>
      </c>
      <c r="O258" s="467" t="s">
        <v>9</v>
      </c>
      <c r="P258" s="467" t="s">
        <v>9</v>
      </c>
      <c r="Q258" s="467"/>
      <c r="R258" s="467" t="s">
        <v>9</v>
      </c>
    </row>
    <row r="259" spans="1:18" ht="23.25" hidden="1" customHeight="1" x14ac:dyDescent="0.35">
      <c r="A259" s="377">
        <v>258</v>
      </c>
      <c r="B259" s="377" t="s">
        <v>996</v>
      </c>
      <c r="C259" s="377">
        <v>472</v>
      </c>
      <c r="D259" s="377" t="s">
        <v>63</v>
      </c>
      <c r="E259" s="377" t="s">
        <v>997</v>
      </c>
      <c r="F259" s="365" t="s">
        <v>998</v>
      </c>
      <c r="G259" s="365" t="s">
        <v>995</v>
      </c>
      <c r="H259" s="377"/>
      <c r="I259" s="377" t="s">
        <v>135</v>
      </c>
      <c r="J259" s="377"/>
      <c r="K259" s="377" t="s">
        <v>9</v>
      </c>
      <c r="L259" s="377"/>
      <c r="M259" s="365"/>
      <c r="N259" s="467" t="s">
        <v>9</v>
      </c>
      <c r="O259" s="467" t="s">
        <v>9</v>
      </c>
      <c r="P259" s="467" t="s">
        <v>9</v>
      </c>
      <c r="Q259" s="467"/>
      <c r="R259" s="467" t="s">
        <v>9</v>
      </c>
    </row>
    <row r="260" spans="1:18" ht="23.25" hidden="1" customHeight="1" x14ac:dyDescent="0.35">
      <c r="A260" s="377">
        <v>259</v>
      </c>
      <c r="B260" s="377" t="s">
        <v>999</v>
      </c>
      <c r="C260" s="377">
        <v>472</v>
      </c>
      <c r="D260" s="377" t="s">
        <v>63</v>
      </c>
      <c r="E260" s="377" t="s">
        <v>997</v>
      </c>
      <c r="F260" s="365" t="s">
        <v>1000</v>
      </c>
      <c r="G260" s="365" t="s">
        <v>995</v>
      </c>
      <c r="H260" s="377"/>
      <c r="I260" s="377" t="s">
        <v>135</v>
      </c>
      <c r="J260" s="377"/>
      <c r="K260" s="377" t="s">
        <v>46</v>
      </c>
      <c r="L260" s="377"/>
      <c r="M260" s="365"/>
      <c r="N260" s="467" t="s">
        <v>9</v>
      </c>
      <c r="O260" s="467" t="s">
        <v>9</v>
      </c>
      <c r="P260" s="467" t="s">
        <v>9</v>
      </c>
      <c r="Q260" s="467"/>
      <c r="R260" s="467" t="s">
        <v>9</v>
      </c>
    </row>
    <row r="261" spans="1:18" ht="23.25" hidden="1" customHeight="1" x14ac:dyDescent="0.35">
      <c r="A261" s="377">
        <v>260</v>
      </c>
      <c r="B261" s="377" t="s">
        <v>1001</v>
      </c>
      <c r="C261" s="377">
        <v>472</v>
      </c>
      <c r="D261" s="377" t="s">
        <v>63</v>
      </c>
      <c r="E261" s="377" t="s">
        <v>1002</v>
      </c>
      <c r="F261" s="365" t="s">
        <v>1003</v>
      </c>
      <c r="G261" s="365" t="s">
        <v>1004</v>
      </c>
      <c r="H261" s="377"/>
      <c r="I261" s="377" t="s">
        <v>135</v>
      </c>
      <c r="J261" s="377"/>
      <c r="K261" s="377" t="s">
        <v>45</v>
      </c>
      <c r="L261" s="466">
        <v>45979</v>
      </c>
      <c r="M261" s="365" t="s">
        <v>6189</v>
      </c>
      <c r="N261" s="467" t="s">
        <v>6190</v>
      </c>
      <c r="O261" s="467" t="s">
        <v>6190</v>
      </c>
      <c r="P261" s="467" t="s">
        <v>5839</v>
      </c>
      <c r="Q261" s="467"/>
      <c r="R261" s="467" t="s">
        <v>539</v>
      </c>
    </row>
    <row r="262" spans="1:18" ht="23.25" hidden="1" customHeight="1" x14ac:dyDescent="0.35">
      <c r="A262" s="377">
        <v>261</v>
      </c>
      <c r="B262" s="377" t="s">
        <v>1005</v>
      </c>
      <c r="C262" s="377">
        <v>472</v>
      </c>
      <c r="D262" s="377" t="s">
        <v>63</v>
      </c>
      <c r="E262" s="377" t="s">
        <v>1006</v>
      </c>
      <c r="F262" s="365" t="s">
        <v>1007</v>
      </c>
      <c r="G262" s="365" t="s">
        <v>1008</v>
      </c>
      <c r="H262" s="377"/>
      <c r="I262" s="377" t="s">
        <v>135</v>
      </c>
      <c r="J262" s="377"/>
      <c r="K262" s="377" t="s">
        <v>48</v>
      </c>
      <c r="L262" s="377"/>
      <c r="M262" s="365"/>
      <c r="N262" s="467" t="s">
        <v>5839</v>
      </c>
      <c r="O262" s="467" t="s">
        <v>5839</v>
      </c>
      <c r="P262" s="467" t="s">
        <v>5839</v>
      </c>
      <c r="Q262" s="467"/>
      <c r="R262" s="467" t="s">
        <v>7007</v>
      </c>
    </row>
    <row r="263" spans="1:18" ht="23.25" hidden="1" customHeight="1" x14ac:dyDescent="0.35">
      <c r="A263" s="377">
        <v>262</v>
      </c>
      <c r="B263" s="377" t="s">
        <v>1009</v>
      </c>
      <c r="C263" s="377">
        <v>472</v>
      </c>
      <c r="D263" s="377" t="s">
        <v>63</v>
      </c>
      <c r="E263" s="377" t="s">
        <v>1010</v>
      </c>
      <c r="F263" s="365" t="s">
        <v>1011</v>
      </c>
      <c r="G263" s="365" t="s">
        <v>1012</v>
      </c>
      <c r="H263" s="377"/>
      <c r="I263" s="377" t="s">
        <v>135</v>
      </c>
      <c r="J263" s="377"/>
      <c r="K263" s="377" t="s">
        <v>48</v>
      </c>
      <c r="L263" s="377"/>
      <c r="M263" s="365"/>
      <c r="N263" s="467" t="s">
        <v>9</v>
      </c>
      <c r="O263" s="467" t="s">
        <v>9</v>
      </c>
      <c r="P263" s="467" t="s">
        <v>9</v>
      </c>
      <c r="Q263" s="467"/>
      <c r="R263" s="467" t="s">
        <v>9</v>
      </c>
    </row>
    <row r="264" spans="1:18" ht="23.25" hidden="1" customHeight="1" x14ac:dyDescent="0.35">
      <c r="A264" s="377">
        <v>263</v>
      </c>
      <c r="B264" s="377" t="s">
        <v>1013</v>
      </c>
      <c r="C264" s="377">
        <v>472</v>
      </c>
      <c r="D264" s="377" t="s">
        <v>63</v>
      </c>
      <c r="E264" s="377" t="s">
        <v>242</v>
      </c>
      <c r="F264" s="365" t="s">
        <v>1014</v>
      </c>
      <c r="G264" s="365" t="s">
        <v>1015</v>
      </c>
      <c r="H264" s="377"/>
      <c r="I264" s="377" t="s">
        <v>135</v>
      </c>
      <c r="J264" s="377"/>
      <c r="K264" s="377" t="s">
        <v>46</v>
      </c>
      <c r="L264" s="377"/>
      <c r="M264" s="365"/>
      <c r="N264" s="467" t="s">
        <v>9</v>
      </c>
      <c r="O264" s="467" t="s">
        <v>9</v>
      </c>
      <c r="P264" s="467" t="s">
        <v>9</v>
      </c>
      <c r="Q264" s="467"/>
      <c r="R264" s="467" t="s">
        <v>9</v>
      </c>
    </row>
    <row r="265" spans="1:18" ht="23.25" hidden="1" customHeight="1" x14ac:dyDescent="0.35">
      <c r="A265" s="377">
        <v>264</v>
      </c>
      <c r="B265" s="377" t="s">
        <v>1016</v>
      </c>
      <c r="C265" s="377">
        <v>472</v>
      </c>
      <c r="D265" s="377" t="s">
        <v>63</v>
      </c>
      <c r="E265" s="377" t="s">
        <v>242</v>
      </c>
      <c r="F265" s="365" t="s">
        <v>1017</v>
      </c>
      <c r="G265" s="365" t="s">
        <v>6309</v>
      </c>
      <c r="H265" s="377"/>
      <c r="I265" s="377" t="s">
        <v>135</v>
      </c>
      <c r="J265" s="377"/>
      <c r="K265" s="377" t="s">
        <v>48</v>
      </c>
      <c r="L265" s="377"/>
      <c r="M265" s="365"/>
      <c r="N265" s="467" t="s">
        <v>6311</v>
      </c>
      <c r="O265" s="467" t="s">
        <v>6311</v>
      </c>
      <c r="P265" s="467" t="s">
        <v>5839</v>
      </c>
      <c r="Q265" s="467"/>
      <c r="R265" s="467" t="s">
        <v>9</v>
      </c>
    </row>
    <row r="266" spans="1:18" ht="23.25" hidden="1" customHeight="1" x14ac:dyDescent="0.35">
      <c r="A266" s="377">
        <v>265</v>
      </c>
      <c r="B266" s="377" t="s">
        <v>1019</v>
      </c>
      <c r="C266" s="377">
        <v>472</v>
      </c>
      <c r="D266" s="377" t="s">
        <v>63</v>
      </c>
      <c r="E266" s="377" t="s">
        <v>242</v>
      </c>
      <c r="F266" s="365" t="s">
        <v>1020</v>
      </c>
      <c r="G266" s="365" t="s">
        <v>1021</v>
      </c>
      <c r="H266" s="377"/>
      <c r="I266" s="377" t="s">
        <v>135</v>
      </c>
      <c r="J266" s="377"/>
      <c r="K266" s="377" t="s">
        <v>50</v>
      </c>
      <c r="L266" s="377"/>
      <c r="M266" s="365"/>
      <c r="N266" s="467" t="s">
        <v>9</v>
      </c>
      <c r="O266" s="467" t="s">
        <v>9</v>
      </c>
      <c r="P266" s="467" t="s">
        <v>9</v>
      </c>
      <c r="Q266" s="467"/>
      <c r="R266" s="467" t="s">
        <v>9</v>
      </c>
    </row>
    <row r="267" spans="1:18" ht="23.25" hidden="1" customHeight="1" x14ac:dyDescent="0.35">
      <c r="A267" s="377">
        <v>266</v>
      </c>
      <c r="B267" s="377" t="s">
        <v>1022</v>
      </c>
      <c r="C267" s="377">
        <v>472</v>
      </c>
      <c r="D267" s="377" t="s">
        <v>63</v>
      </c>
      <c r="E267" s="377" t="s">
        <v>242</v>
      </c>
      <c r="F267" s="365" t="s">
        <v>1023</v>
      </c>
      <c r="G267" s="365" t="s">
        <v>1024</v>
      </c>
      <c r="H267" s="377"/>
      <c r="I267" s="377" t="s">
        <v>135</v>
      </c>
      <c r="J267" s="377"/>
      <c r="K267" s="377" t="s">
        <v>101</v>
      </c>
      <c r="L267" s="377"/>
      <c r="M267" s="365"/>
      <c r="N267" s="467" t="s">
        <v>9</v>
      </c>
      <c r="O267" s="467" t="s">
        <v>9</v>
      </c>
      <c r="P267" s="467" t="s">
        <v>9</v>
      </c>
      <c r="Q267" s="467"/>
      <c r="R267" s="467" t="s">
        <v>9</v>
      </c>
    </row>
    <row r="268" spans="1:18" ht="23.25" hidden="1" customHeight="1" x14ac:dyDescent="0.35">
      <c r="A268" s="377">
        <v>267</v>
      </c>
      <c r="B268" s="377" t="s">
        <v>1025</v>
      </c>
      <c r="C268" s="377">
        <v>472</v>
      </c>
      <c r="D268" s="377" t="s">
        <v>63</v>
      </c>
      <c r="E268" s="377" t="s">
        <v>400</v>
      </c>
      <c r="F268" s="365" t="s">
        <v>334</v>
      </c>
      <c r="G268" s="365" t="s">
        <v>1024</v>
      </c>
      <c r="H268" s="377"/>
      <c r="I268" s="377" t="s">
        <v>135</v>
      </c>
      <c r="J268" s="377"/>
      <c r="K268" s="377" t="s">
        <v>101</v>
      </c>
      <c r="L268" s="377"/>
      <c r="M268" s="365"/>
      <c r="N268" s="467" t="s">
        <v>9</v>
      </c>
      <c r="O268" s="467" t="s">
        <v>9</v>
      </c>
      <c r="P268" s="467" t="s">
        <v>9</v>
      </c>
      <c r="Q268" s="467"/>
      <c r="R268" s="467" t="s">
        <v>9</v>
      </c>
    </row>
    <row r="269" spans="1:18" ht="23.25" hidden="1" customHeight="1" x14ac:dyDescent="0.35">
      <c r="A269" s="377">
        <v>268</v>
      </c>
      <c r="B269" s="377" t="s">
        <v>1026</v>
      </c>
      <c r="C269" s="377">
        <v>472</v>
      </c>
      <c r="D269" s="377" t="s">
        <v>63</v>
      </c>
      <c r="E269" s="377" t="s">
        <v>242</v>
      </c>
      <c r="F269" s="365" t="s">
        <v>1027</v>
      </c>
      <c r="G269" s="365" t="s">
        <v>1028</v>
      </c>
      <c r="H269" s="377"/>
      <c r="I269" s="377" t="s">
        <v>135</v>
      </c>
      <c r="J269" s="377"/>
      <c r="K269" s="377" t="s">
        <v>48</v>
      </c>
      <c r="L269" s="377"/>
      <c r="M269" s="365"/>
      <c r="N269" s="467" t="s">
        <v>5839</v>
      </c>
      <c r="O269" s="467" t="s">
        <v>5839</v>
      </c>
      <c r="P269" s="467" t="s">
        <v>5839</v>
      </c>
      <c r="Q269" s="467"/>
      <c r="R269" s="467" t="s">
        <v>7007</v>
      </c>
    </row>
    <row r="270" spans="1:18" ht="23.25" hidden="1" customHeight="1" x14ac:dyDescent="0.35">
      <c r="A270" s="377">
        <v>269</v>
      </c>
      <c r="B270" s="377" t="s">
        <v>1029</v>
      </c>
      <c r="C270" s="377">
        <v>472</v>
      </c>
      <c r="D270" s="377" t="s">
        <v>63</v>
      </c>
      <c r="E270" s="377" t="s">
        <v>242</v>
      </c>
      <c r="F270" s="365" t="s">
        <v>1030</v>
      </c>
      <c r="G270" s="365"/>
      <c r="H270" s="377"/>
      <c r="I270" s="377" t="s">
        <v>135</v>
      </c>
      <c r="J270" s="377"/>
      <c r="K270" s="377" t="s">
        <v>45</v>
      </c>
      <c r="L270" s="466">
        <v>45803</v>
      </c>
      <c r="M270" s="365" t="s">
        <v>1031</v>
      </c>
      <c r="N270" s="467" t="s">
        <v>539</v>
      </c>
      <c r="O270" s="467" t="s">
        <v>5841</v>
      </c>
      <c r="P270" s="467" t="s">
        <v>5841</v>
      </c>
      <c r="Q270" s="467"/>
      <c r="R270" s="467" t="s">
        <v>539</v>
      </c>
    </row>
    <row r="271" spans="1:18" ht="23.25" hidden="1" customHeight="1" x14ac:dyDescent="0.35">
      <c r="A271" s="377">
        <v>270</v>
      </c>
      <c r="B271" s="377" t="s">
        <v>1032</v>
      </c>
      <c r="C271" s="377">
        <v>472</v>
      </c>
      <c r="D271" s="377" t="s">
        <v>63</v>
      </c>
      <c r="E271" s="377" t="s">
        <v>26</v>
      </c>
      <c r="F271" s="365" t="s">
        <v>1033</v>
      </c>
      <c r="G271" s="365"/>
      <c r="H271" s="377"/>
      <c r="I271" s="377" t="s">
        <v>135</v>
      </c>
      <c r="J271" s="377"/>
      <c r="K271" s="377" t="s">
        <v>45</v>
      </c>
      <c r="L271" s="466" t="s">
        <v>90</v>
      </c>
      <c r="M271" s="365" t="s">
        <v>1034</v>
      </c>
      <c r="N271" s="467" t="s">
        <v>539</v>
      </c>
      <c r="O271" s="467" t="s">
        <v>5841</v>
      </c>
      <c r="P271" s="467" t="s">
        <v>5840</v>
      </c>
      <c r="Q271" s="467"/>
      <c r="R271" s="467" t="s">
        <v>539</v>
      </c>
    </row>
    <row r="272" spans="1:18" ht="23.25" hidden="1" customHeight="1" x14ac:dyDescent="0.35">
      <c r="A272" s="377">
        <v>271</v>
      </c>
      <c r="B272" s="377" t="s">
        <v>1035</v>
      </c>
      <c r="C272" s="377">
        <v>472</v>
      </c>
      <c r="D272" s="377" t="s">
        <v>63</v>
      </c>
      <c r="E272" s="377" t="s">
        <v>400</v>
      </c>
      <c r="F272" s="365" t="s">
        <v>1036</v>
      </c>
      <c r="G272" s="365" t="s">
        <v>1037</v>
      </c>
      <c r="H272" s="377"/>
      <c r="I272" s="377" t="s">
        <v>135</v>
      </c>
      <c r="J272" s="377"/>
      <c r="K272" s="377" t="s">
        <v>45</v>
      </c>
      <c r="L272" s="466">
        <v>45979</v>
      </c>
      <c r="M272" s="365" t="s">
        <v>6189</v>
      </c>
      <c r="N272" s="467" t="s">
        <v>6190</v>
      </c>
      <c r="O272" s="467" t="s">
        <v>6190</v>
      </c>
      <c r="P272" s="467" t="s">
        <v>5839</v>
      </c>
      <c r="Q272" s="467"/>
      <c r="R272" s="467" t="s">
        <v>539</v>
      </c>
    </row>
    <row r="273" spans="1:18" ht="23.25" hidden="1" customHeight="1" x14ac:dyDescent="0.35">
      <c r="A273" s="377">
        <v>272</v>
      </c>
      <c r="B273" s="377" t="s">
        <v>1038</v>
      </c>
      <c r="C273" s="377">
        <v>472</v>
      </c>
      <c r="D273" s="377" t="s">
        <v>63</v>
      </c>
      <c r="E273" s="377" t="s">
        <v>1039</v>
      </c>
      <c r="F273" s="365" t="s">
        <v>1040</v>
      </c>
      <c r="G273" s="365" t="s">
        <v>1041</v>
      </c>
      <c r="H273" s="377"/>
      <c r="I273" s="377" t="s">
        <v>135</v>
      </c>
      <c r="J273" s="377"/>
      <c r="K273" s="377" t="s">
        <v>48</v>
      </c>
      <c r="L273" s="377"/>
      <c r="M273" s="365"/>
      <c r="N273" s="467" t="s">
        <v>9</v>
      </c>
      <c r="O273" s="467" t="s">
        <v>9</v>
      </c>
      <c r="P273" s="467" t="s">
        <v>9</v>
      </c>
      <c r="Q273" s="467"/>
      <c r="R273" s="467" t="s">
        <v>9</v>
      </c>
    </row>
    <row r="274" spans="1:18" ht="23.25" hidden="1" customHeight="1" x14ac:dyDescent="0.35">
      <c r="A274" s="377">
        <v>273</v>
      </c>
      <c r="B274" s="377" t="s">
        <v>1042</v>
      </c>
      <c r="C274" s="377">
        <v>472</v>
      </c>
      <c r="D274" s="377" t="s">
        <v>63</v>
      </c>
      <c r="E274" s="377" t="s">
        <v>217</v>
      </c>
      <c r="F274" s="365" t="s">
        <v>1043</v>
      </c>
      <c r="G274" s="365"/>
      <c r="H274" s="377"/>
      <c r="I274" s="377" t="s">
        <v>135</v>
      </c>
      <c r="J274" s="377"/>
      <c r="K274" s="377" t="s">
        <v>45</v>
      </c>
      <c r="L274" s="466">
        <v>45803</v>
      </c>
      <c r="M274" s="365" t="s">
        <v>1044</v>
      </c>
      <c r="N274" s="467" t="s">
        <v>539</v>
      </c>
      <c r="O274" s="467" t="s">
        <v>5841</v>
      </c>
      <c r="P274" s="467" t="s">
        <v>5841</v>
      </c>
      <c r="Q274" s="467"/>
      <c r="R274" s="467" t="s">
        <v>539</v>
      </c>
    </row>
    <row r="275" spans="1:18" ht="23.25" hidden="1" customHeight="1" x14ac:dyDescent="0.35">
      <c r="A275" s="377">
        <v>274</v>
      </c>
      <c r="B275" s="377" t="s">
        <v>1045</v>
      </c>
      <c r="C275" s="377">
        <v>472</v>
      </c>
      <c r="D275" s="377" t="s">
        <v>63</v>
      </c>
      <c r="E275" s="377" t="s">
        <v>242</v>
      </c>
      <c r="F275" s="365" t="s">
        <v>1046</v>
      </c>
      <c r="G275" s="365"/>
      <c r="H275" s="377"/>
      <c r="I275" s="377" t="s">
        <v>135</v>
      </c>
      <c r="J275" s="377"/>
      <c r="K275" s="377" t="s">
        <v>45</v>
      </c>
      <c r="L275" s="466" t="s">
        <v>90</v>
      </c>
      <c r="M275" s="365" t="s">
        <v>1047</v>
      </c>
      <c r="N275" s="467" t="s">
        <v>539</v>
      </c>
      <c r="O275" s="467" t="s">
        <v>5841</v>
      </c>
      <c r="P275" s="467" t="s">
        <v>5840</v>
      </c>
      <c r="Q275" s="467"/>
      <c r="R275" s="467" t="s">
        <v>539</v>
      </c>
    </row>
    <row r="276" spans="1:18" ht="23.25" hidden="1" customHeight="1" x14ac:dyDescent="0.35">
      <c r="A276" s="377">
        <v>275</v>
      </c>
      <c r="B276" s="377" t="s">
        <v>1048</v>
      </c>
      <c r="C276" s="377">
        <v>472</v>
      </c>
      <c r="D276" s="377" t="s">
        <v>63</v>
      </c>
      <c r="E276" s="377" t="s">
        <v>242</v>
      </c>
      <c r="F276" s="365" t="s">
        <v>1049</v>
      </c>
      <c r="G276" s="365" t="s">
        <v>1050</v>
      </c>
      <c r="H276" s="377"/>
      <c r="I276" s="377" t="s">
        <v>135</v>
      </c>
      <c r="J276" s="377"/>
      <c r="K276" s="377" t="s">
        <v>45</v>
      </c>
      <c r="L276" s="466">
        <v>45979</v>
      </c>
      <c r="M276" s="365" t="s">
        <v>6189</v>
      </c>
      <c r="N276" s="467" t="s">
        <v>6190</v>
      </c>
      <c r="O276" s="467" t="s">
        <v>6190</v>
      </c>
      <c r="P276" s="467" t="s">
        <v>5839</v>
      </c>
      <c r="Q276" s="467"/>
      <c r="R276" s="467" t="s">
        <v>539</v>
      </c>
    </row>
    <row r="277" spans="1:18" ht="23.25" hidden="1" customHeight="1" x14ac:dyDescent="0.35">
      <c r="A277" s="377">
        <v>276</v>
      </c>
      <c r="B277" s="377" t="s">
        <v>1051</v>
      </c>
      <c r="C277" s="377">
        <v>472</v>
      </c>
      <c r="D277" s="377" t="s">
        <v>63</v>
      </c>
      <c r="E277" s="377" t="s">
        <v>242</v>
      </c>
      <c r="F277" s="365" t="s">
        <v>1052</v>
      </c>
      <c r="G277" s="365" t="s">
        <v>1053</v>
      </c>
      <c r="H277" s="377"/>
      <c r="I277" s="377" t="s">
        <v>135</v>
      </c>
      <c r="J277" s="377"/>
      <c r="K277" s="377" t="s">
        <v>48</v>
      </c>
      <c r="L277" s="377"/>
      <c r="M277" s="365"/>
      <c r="N277" s="467" t="s">
        <v>5839</v>
      </c>
      <c r="O277" s="467" t="s">
        <v>5839</v>
      </c>
      <c r="P277" s="467" t="s">
        <v>5839</v>
      </c>
      <c r="Q277" s="467"/>
      <c r="R277" s="467" t="s">
        <v>7007</v>
      </c>
    </row>
    <row r="278" spans="1:18" ht="23.25" hidden="1" customHeight="1" x14ac:dyDescent="0.35">
      <c r="A278" s="377">
        <v>277</v>
      </c>
      <c r="B278" s="377" t="s">
        <v>1054</v>
      </c>
      <c r="C278" s="377">
        <v>472</v>
      </c>
      <c r="D278" s="377" t="s">
        <v>63</v>
      </c>
      <c r="E278" s="377" t="s">
        <v>1055</v>
      </c>
      <c r="F278" s="365" t="s">
        <v>1056</v>
      </c>
      <c r="G278" s="365" t="s">
        <v>1057</v>
      </c>
      <c r="H278" s="377"/>
      <c r="I278" s="377" t="s">
        <v>135</v>
      </c>
      <c r="J278" s="377"/>
      <c r="K278" s="377" t="s">
        <v>48</v>
      </c>
      <c r="L278" s="377"/>
      <c r="M278" s="365"/>
      <c r="N278" s="467" t="s">
        <v>5839</v>
      </c>
      <c r="O278" s="467" t="s">
        <v>5839</v>
      </c>
      <c r="P278" s="467" t="s">
        <v>5839</v>
      </c>
      <c r="Q278" s="467"/>
      <c r="R278" s="467" t="s">
        <v>7007</v>
      </c>
    </row>
    <row r="279" spans="1:18" ht="23.25" hidden="1" customHeight="1" x14ac:dyDescent="0.35">
      <c r="A279" s="377">
        <v>278</v>
      </c>
      <c r="B279" s="377" t="s">
        <v>1058</v>
      </c>
      <c r="C279" s="377">
        <v>472</v>
      </c>
      <c r="D279" s="377" t="s">
        <v>63</v>
      </c>
      <c r="E279" s="377" t="s">
        <v>14</v>
      </c>
      <c r="F279" s="365" t="s">
        <v>1059</v>
      </c>
      <c r="G279" s="365" t="s">
        <v>1060</v>
      </c>
      <c r="H279" s="377"/>
      <c r="I279" s="377" t="s">
        <v>135</v>
      </c>
      <c r="J279" s="377"/>
      <c r="K279" s="377" t="s">
        <v>48</v>
      </c>
      <c r="L279" s="377"/>
      <c r="M279" s="365"/>
      <c r="N279" s="467" t="s">
        <v>9</v>
      </c>
      <c r="O279" s="467" t="s">
        <v>9</v>
      </c>
      <c r="P279" s="467" t="s">
        <v>9</v>
      </c>
      <c r="Q279" s="467"/>
      <c r="R279" s="467" t="s">
        <v>9</v>
      </c>
    </row>
    <row r="280" spans="1:18" ht="23.25" hidden="1" customHeight="1" x14ac:dyDescent="0.35">
      <c r="A280" s="377">
        <v>279</v>
      </c>
      <c r="B280" s="377" t="s">
        <v>1061</v>
      </c>
      <c r="C280" s="377">
        <v>472</v>
      </c>
      <c r="D280" s="377" t="s">
        <v>63</v>
      </c>
      <c r="E280" s="377" t="s">
        <v>1062</v>
      </c>
      <c r="F280" s="365" t="s">
        <v>1063</v>
      </c>
      <c r="G280" s="365" t="s">
        <v>995</v>
      </c>
      <c r="H280" s="377"/>
      <c r="I280" s="377" t="s">
        <v>135</v>
      </c>
      <c r="J280" s="377"/>
      <c r="K280" s="377" t="s">
        <v>9</v>
      </c>
      <c r="L280" s="377"/>
      <c r="M280" s="365"/>
      <c r="N280" s="467" t="s">
        <v>9</v>
      </c>
      <c r="O280" s="467" t="s">
        <v>9</v>
      </c>
      <c r="P280" s="467" t="s">
        <v>9</v>
      </c>
      <c r="Q280" s="467"/>
      <c r="R280" s="467" t="s">
        <v>9</v>
      </c>
    </row>
    <row r="281" spans="1:18" ht="23.25" hidden="1" customHeight="1" x14ac:dyDescent="0.35">
      <c r="A281" s="377">
        <v>280</v>
      </c>
      <c r="B281" s="377" t="s">
        <v>1064</v>
      </c>
      <c r="C281" s="377">
        <v>472</v>
      </c>
      <c r="D281" s="377" t="s">
        <v>63</v>
      </c>
      <c r="E281" s="377" t="s">
        <v>242</v>
      </c>
      <c r="F281" s="365" t="s">
        <v>1065</v>
      </c>
      <c r="G281" s="365" t="s">
        <v>6314</v>
      </c>
      <c r="H281" s="377"/>
      <c r="I281" s="377" t="s">
        <v>135</v>
      </c>
      <c r="J281" s="377"/>
      <c r="K281" s="377" t="s">
        <v>48</v>
      </c>
      <c r="L281" s="377"/>
      <c r="M281" s="365"/>
      <c r="N281" s="467" t="s">
        <v>6311</v>
      </c>
      <c r="O281" s="467" t="s">
        <v>6311</v>
      </c>
      <c r="P281" s="467" t="s">
        <v>9</v>
      </c>
      <c r="Q281" s="467"/>
      <c r="R281" s="467" t="s">
        <v>9</v>
      </c>
    </row>
    <row r="282" spans="1:18" ht="23.25" hidden="1" customHeight="1" x14ac:dyDescent="0.35">
      <c r="A282" s="377">
        <v>281</v>
      </c>
      <c r="B282" s="377" t="s">
        <v>1066</v>
      </c>
      <c r="C282" s="377">
        <v>472</v>
      </c>
      <c r="D282" s="377" t="s">
        <v>63</v>
      </c>
      <c r="E282" s="377" t="s">
        <v>242</v>
      </c>
      <c r="F282" s="365" t="s">
        <v>1067</v>
      </c>
      <c r="G282" s="365" t="s">
        <v>1068</v>
      </c>
      <c r="H282" s="377"/>
      <c r="I282" s="377" t="s">
        <v>135</v>
      </c>
      <c r="J282" s="377"/>
      <c r="K282" s="377" t="s">
        <v>48</v>
      </c>
      <c r="L282" s="377"/>
      <c r="M282" s="365"/>
      <c r="N282" s="467" t="s">
        <v>5839</v>
      </c>
      <c r="O282" s="467" t="s">
        <v>5839</v>
      </c>
      <c r="P282" s="467" t="s">
        <v>5839</v>
      </c>
      <c r="Q282" s="467"/>
      <c r="R282" s="467" t="s">
        <v>7007</v>
      </c>
    </row>
    <row r="283" spans="1:18" ht="23.25" hidden="1" customHeight="1" x14ac:dyDescent="0.35">
      <c r="A283" s="377">
        <v>282</v>
      </c>
      <c r="B283" s="377" t="s">
        <v>1069</v>
      </c>
      <c r="C283" s="377">
        <v>472</v>
      </c>
      <c r="D283" s="377" t="s">
        <v>63</v>
      </c>
      <c r="E283" s="377" t="s">
        <v>1070</v>
      </c>
      <c r="F283" s="365" t="s">
        <v>1071</v>
      </c>
      <c r="G283" s="365"/>
      <c r="H283" s="377"/>
      <c r="I283" s="377" t="s">
        <v>135</v>
      </c>
      <c r="J283" s="377"/>
      <c r="K283" s="377" t="s">
        <v>48</v>
      </c>
      <c r="L283" s="377"/>
      <c r="M283" s="365"/>
      <c r="N283" s="467" t="s">
        <v>5839</v>
      </c>
      <c r="O283" s="467" t="s">
        <v>5839</v>
      </c>
      <c r="P283" s="467" t="s">
        <v>5839</v>
      </c>
      <c r="Q283" s="467"/>
      <c r="R283" s="467" t="s">
        <v>7007</v>
      </c>
    </row>
    <row r="284" spans="1:18" ht="23.25" hidden="1" customHeight="1" x14ac:dyDescent="0.35">
      <c r="A284" s="377">
        <v>283</v>
      </c>
      <c r="B284" s="377" t="s">
        <v>1072</v>
      </c>
      <c r="C284" s="377">
        <v>472</v>
      </c>
      <c r="D284" s="377" t="s">
        <v>63</v>
      </c>
      <c r="E284" s="377" t="s">
        <v>1070</v>
      </c>
      <c r="F284" s="365" t="s">
        <v>1073</v>
      </c>
      <c r="G284" s="365" t="s">
        <v>1074</v>
      </c>
      <c r="H284" s="377"/>
      <c r="I284" s="377" t="s">
        <v>135</v>
      </c>
      <c r="J284" s="377"/>
      <c r="K284" s="377" t="s">
        <v>2790</v>
      </c>
      <c r="L284" s="377"/>
      <c r="M284" s="365"/>
      <c r="N284" s="467" t="s">
        <v>9</v>
      </c>
      <c r="O284" s="467" t="s">
        <v>9</v>
      </c>
      <c r="P284" s="467" t="s">
        <v>9</v>
      </c>
      <c r="Q284" s="467"/>
      <c r="R284" s="467" t="s">
        <v>9</v>
      </c>
    </row>
    <row r="285" spans="1:18" ht="23.25" hidden="1" customHeight="1" x14ac:dyDescent="0.35">
      <c r="A285" s="377">
        <v>284</v>
      </c>
      <c r="B285" s="377" t="s">
        <v>1075</v>
      </c>
      <c r="C285" s="377">
        <v>472</v>
      </c>
      <c r="D285" s="377" t="s">
        <v>63</v>
      </c>
      <c r="E285" s="377" t="s">
        <v>1070</v>
      </c>
      <c r="F285" s="365" t="s">
        <v>1076</v>
      </c>
      <c r="G285" s="365" t="s">
        <v>1077</v>
      </c>
      <c r="H285" s="377"/>
      <c r="I285" s="377" t="s">
        <v>135</v>
      </c>
      <c r="J285" s="377"/>
      <c r="K285" s="377" t="s">
        <v>48</v>
      </c>
      <c r="L285" s="377"/>
      <c r="M285" s="365"/>
      <c r="N285" s="467" t="s">
        <v>5839</v>
      </c>
      <c r="O285" s="467" t="s">
        <v>5839</v>
      </c>
      <c r="P285" s="467" t="s">
        <v>5839</v>
      </c>
      <c r="Q285" s="467"/>
      <c r="R285" s="467" t="s">
        <v>7007</v>
      </c>
    </row>
    <row r="286" spans="1:18" ht="23.25" hidden="1" customHeight="1" x14ac:dyDescent="0.35">
      <c r="A286" s="377">
        <v>285</v>
      </c>
      <c r="B286" s="377" t="s">
        <v>1078</v>
      </c>
      <c r="C286" s="377">
        <v>472</v>
      </c>
      <c r="D286" s="377" t="s">
        <v>63</v>
      </c>
      <c r="E286" s="377" t="s">
        <v>1070</v>
      </c>
      <c r="F286" s="365" t="s">
        <v>1079</v>
      </c>
      <c r="G286" s="365" t="s">
        <v>1080</v>
      </c>
      <c r="H286" s="377"/>
      <c r="I286" s="377" t="s">
        <v>135</v>
      </c>
      <c r="J286" s="377"/>
      <c r="K286" s="377" t="s">
        <v>48</v>
      </c>
      <c r="L286" s="377"/>
      <c r="M286" s="365"/>
      <c r="N286" s="467" t="s">
        <v>5839</v>
      </c>
      <c r="O286" s="467" t="s">
        <v>5839</v>
      </c>
      <c r="P286" s="467" t="s">
        <v>5839</v>
      </c>
      <c r="Q286" s="467"/>
      <c r="R286" s="467" t="s">
        <v>7007</v>
      </c>
    </row>
    <row r="287" spans="1:18" ht="23.25" hidden="1" customHeight="1" x14ac:dyDescent="0.35">
      <c r="A287" s="377">
        <v>286</v>
      </c>
      <c r="B287" s="377" t="s">
        <v>1081</v>
      </c>
      <c r="C287" s="377">
        <v>472</v>
      </c>
      <c r="D287" s="377" t="s">
        <v>63</v>
      </c>
      <c r="E287" s="377" t="s">
        <v>242</v>
      </c>
      <c r="F287" s="365" t="s">
        <v>1082</v>
      </c>
      <c r="G287" s="365" t="s">
        <v>8035</v>
      </c>
      <c r="H287" s="377"/>
      <c r="I287" s="377" t="s">
        <v>135</v>
      </c>
      <c r="J287" s="377"/>
      <c r="K287" s="377" t="s">
        <v>2790</v>
      </c>
      <c r="L287" s="377"/>
      <c r="M287" s="365"/>
      <c r="N287" s="467" t="s">
        <v>9</v>
      </c>
      <c r="O287" s="467" t="s">
        <v>9</v>
      </c>
      <c r="P287" s="467" t="s">
        <v>9</v>
      </c>
      <c r="Q287" s="467"/>
      <c r="R287" s="467" t="s">
        <v>9</v>
      </c>
    </row>
    <row r="288" spans="1:18" ht="23.25" hidden="1" customHeight="1" x14ac:dyDescent="0.35">
      <c r="A288" s="377">
        <v>287</v>
      </c>
      <c r="B288" s="377" t="s">
        <v>1084</v>
      </c>
      <c r="C288" s="377">
        <v>472</v>
      </c>
      <c r="D288" s="377" t="s">
        <v>63</v>
      </c>
      <c r="E288" s="377" t="s">
        <v>242</v>
      </c>
      <c r="F288" s="365" t="s">
        <v>1086</v>
      </c>
      <c r="G288" s="365"/>
      <c r="H288" s="377"/>
      <c r="I288" s="377" t="s">
        <v>125</v>
      </c>
      <c r="J288" s="377"/>
      <c r="K288" s="377" t="s">
        <v>45</v>
      </c>
      <c r="L288" s="466">
        <v>45843</v>
      </c>
      <c r="M288" s="365" t="s">
        <v>1087</v>
      </c>
      <c r="N288" s="467" t="s">
        <v>539</v>
      </c>
      <c r="O288" s="467" t="s">
        <v>5841</v>
      </c>
      <c r="P288" s="467" t="s">
        <v>5840</v>
      </c>
      <c r="Q288" s="467"/>
      <c r="R288" s="467" t="s">
        <v>539</v>
      </c>
    </row>
    <row r="289" spans="1:18" ht="23.25" hidden="1" customHeight="1" x14ac:dyDescent="0.35">
      <c r="A289" s="377">
        <v>288</v>
      </c>
      <c r="B289" s="377" t="s">
        <v>1088</v>
      </c>
      <c r="C289" s="377">
        <v>472</v>
      </c>
      <c r="D289" s="377" t="s">
        <v>63</v>
      </c>
      <c r="E289" s="377" t="s">
        <v>242</v>
      </c>
      <c r="F289" s="365" t="s">
        <v>1089</v>
      </c>
      <c r="G289" s="365" t="s">
        <v>1090</v>
      </c>
      <c r="H289" s="377"/>
      <c r="I289" s="377" t="s">
        <v>135</v>
      </c>
      <c r="J289" s="377"/>
      <c r="K289" s="377" t="s">
        <v>48</v>
      </c>
      <c r="L289" s="377"/>
      <c r="M289" s="365"/>
      <c r="N289" s="467" t="s">
        <v>5839</v>
      </c>
      <c r="O289" s="467" t="s">
        <v>5839</v>
      </c>
      <c r="P289" s="467" t="s">
        <v>5839</v>
      </c>
      <c r="Q289" s="467"/>
      <c r="R289" s="467" t="s">
        <v>7007</v>
      </c>
    </row>
    <row r="290" spans="1:18" ht="23.25" hidden="1" customHeight="1" x14ac:dyDescent="0.35">
      <c r="A290" s="377">
        <v>289</v>
      </c>
      <c r="B290" s="377" t="s">
        <v>1091</v>
      </c>
      <c r="C290" s="377">
        <v>472</v>
      </c>
      <c r="D290" s="377" t="s">
        <v>63</v>
      </c>
      <c r="E290" s="377" t="s">
        <v>242</v>
      </c>
      <c r="F290" s="365" t="s">
        <v>1092</v>
      </c>
      <c r="G290" s="365" t="s">
        <v>1093</v>
      </c>
      <c r="H290" s="377"/>
      <c r="I290" s="377" t="s">
        <v>135</v>
      </c>
      <c r="J290" s="377"/>
      <c r="K290" s="377" t="s">
        <v>48</v>
      </c>
      <c r="L290" s="377"/>
      <c r="M290" s="365"/>
      <c r="N290" s="467" t="s">
        <v>5839</v>
      </c>
      <c r="O290" s="467" t="s">
        <v>5839</v>
      </c>
      <c r="P290" s="467" t="s">
        <v>5839</v>
      </c>
      <c r="Q290" s="467"/>
      <c r="R290" s="467" t="s">
        <v>7007</v>
      </c>
    </row>
    <row r="291" spans="1:18" ht="23.25" hidden="1" customHeight="1" x14ac:dyDescent="0.35">
      <c r="A291" s="377">
        <v>290</v>
      </c>
      <c r="B291" s="377" t="s">
        <v>1094</v>
      </c>
      <c r="C291" s="377">
        <v>472</v>
      </c>
      <c r="D291" s="377" t="s">
        <v>63</v>
      </c>
      <c r="E291" s="377" t="s">
        <v>1070</v>
      </c>
      <c r="F291" s="365" t="s">
        <v>1095</v>
      </c>
      <c r="G291" s="365" t="s">
        <v>1096</v>
      </c>
      <c r="H291" s="377"/>
      <c r="I291" s="377" t="s">
        <v>135</v>
      </c>
      <c r="J291" s="377"/>
      <c r="K291" s="377" t="s">
        <v>48</v>
      </c>
      <c r="L291" s="377"/>
      <c r="M291" s="365"/>
      <c r="N291" s="467" t="s">
        <v>5839</v>
      </c>
      <c r="O291" s="467" t="s">
        <v>5839</v>
      </c>
      <c r="P291" s="467" t="s">
        <v>5839</v>
      </c>
      <c r="Q291" s="467"/>
      <c r="R291" s="467" t="s">
        <v>7007</v>
      </c>
    </row>
    <row r="292" spans="1:18" ht="23.25" hidden="1" customHeight="1" x14ac:dyDescent="0.35">
      <c r="A292" s="377">
        <v>291</v>
      </c>
      <c r="B292" s="377" t="s">
        <v>1097</v>
      </c>
      <c r="C292" s="377">
        <v>472</v>
      </c>
      <c r="D292" s="377" t="s">
        <v>63</v>
      </c>
      <c r="E292" s="377" t="s">
        <v>242</v>
      </c>
      <c r="F292" s="365" t="s">
        <v>1098</v>
      </c>
      <c r="G292" s="365" t="s">
        <v>1099</v>
      </c>
      <c r="H292" s="377"/>
      <c r="I292" s="377" t="s">
        <v>135</v>
      </c>
      <c r="J292" s="377"/>
      <c r="K292" s="377" t="s">
        <v>48</v>
      </c>
      <c r="L292" s="377"/>
      <c r="M292" s="365"/>
      <c r="N292" s="467" t="s">
        <v>5839</v>
      </c>
      <c r="O292" s="467" t="s">
        <v>5839</v>
      </c>
      <c r="P292" s="467" t="s">
        <v>5839</v>
      </c>
      <c r="Q292" s="467"/>
      <c r="R292" s="467" t="s">
        <v>7007</v>
      </c>
    </row>
    <row r="293" spans="1:18" ht="23.25" hidden="1" customHeight="1" x14ac:dyDescent="0.35">
      <c r="A293" s="377">
        <v>292</v>
      </c>
      <c r="B293" s="377" t="s">
        <v>1100</v>
      </c>
      <c r="C293" s="377">
        <v>472</v>
      </c>
      <c r="D293" s="377" t="s">
        <v>63</v>
      </c>
      <c r="E293" s="377" t="s">
        <v>1070</v>
      </c>
      <c r="F293" s="365" t="s">
        <v>1101</v>
      </c>
      <c r="G293" s="365" t="s">
        <v>1102</v>
      </c>
      <c r="H293" s="377"/>
      <c r="I293" s="377" t="s">
        <v>135</v>
      </c>
      <c r="J293" s="377"/>
      <c r="K293" s="377" t="s">
        <v>48</v>
      </c>
      <c r="L293" s="377"/>
      <c r="M293" s="365"/>
      <c r="N293" s="467" t="s">
        <v>5839</v>
      </c>
      <c r="O293" s="467" t="s">
        <v>5839</v>
      </c>
      <c r="P293" s="467" t="s">
        <v>5839</v>
      </c>
      <c r="Q293" s="467"/>
      <c r="R293" s="467" t="s">
        <v>7007</v>
      </c>
    </row>
    <row r="294" spans="1:18" ht="23.25" hidden="1" customHeight="1" x14ac:dyDescent="0.35">
      <c r="A294" s="377">
        <v>293</v>
      </c>
      <c r="B294" s="377" t="s">
        <v>1103</v>
      </c>
      <c r="C294" s="377">
        <v>472</v>
      </c>
      <c r="D294" s="377" t="s">
        <v>63</v>
      </c>
      <c r="E294" s="377" t="s">
        <v>242</v>
      </c>
      <c r="F294" s="365" t="s">
        <v>1104</v>
      </c>
      <c r="G294" s="365"/>
      <c r="H294" s="377"/>
      <c r="I294" s="377" t="s">
        <v>135</v>
      </c>
      <c r="J294" s="377"/>
      <c r="K294" s="377" t="s">
        <v>45</v>
      </c>
      <c r="L294" s="466" t="s">
        <v>90</v>
      </c>
      <c r="M294" s="365" t="s">
        <v>1105</v>
      </c>
      <c r="N294" s="467" t="s">
        <v>539</v>
      </c>
      <c r="O294" s="467" t="s">
        <v>5841</v>
      </c>
      <c r="P294" s="467" t="s">
        <v>5840</v>
      </c>
      <c r="Q294" s="467"/>
      <c r="R294" s="467" t="s">
        <v>539</v>
      </c>
    </row>
    <row r="295" spans="1:18" ht="23.25" hidden="1" customHeight="1" x14ac:dyDescent="0.35">
      <c r="A295" s="377">
        <v>294</v>
      </c>
      <c r="B295" s="377" t="s">
        <v>1106</v>
      </c>
      <c r="C295" s="377">
        <v>472</v>
      </c>
      <c r="D295" s="377" t="s">
        <v>63</v>
      </c>
      <c r="E295" s="377" t="s">
        <v>242</v>
      </c>
      <c r="F295" s="365" t="s">
        <v>1107</v>
      </c>
      <c r="G295" s="369" t="s">
        <v>1108</v>
      </c>
      <c r="H295" s="369"/>
      <c r="I295" s="377" t="s">
        <v>135</v>
      </c>
      <c r="J295" s="377"/>
      <c r="K295" s="377" t="s">
        <v>48</v>
      </c>
      <c r="L295" s="377"/>
      <c r="M295" s="365"/>
      <c r="N295" s="467" t="s">
        <v>5839</v>
      </c>
      <c r="O295" s="467" t="s">
        <v>5839</v>
      </c>
      <c r="P295" s="467" t="s">
        <v>5839</v>
      </c>
      <c r="Q295" s="467"/>
      <c r="R295" s="467" t="s">
        <v>7007</v>
      </c>
    </row>
    <row r="296" spans="1:18" ht="23.25" hidden="1" customHeight="1" x14ac:dyDescent="0.35">
      <c r="A296" s="377">
        <v>295</v>
      </c>
      <c r="B296" s="377" t="s">
        <v>1109</v>
      </c>
      <c r="C296" s="377">
        <v>472</v>
      </c>
      <c r="D296" s="377" t="s">
        <v>63</v>
      </c>
      <c r="E296" s="377" t="s">
        <v>242</v>
      </c>
      <c r="F296" s="365" t="s">
        <v>1110</v>
      </c>
      <c r="G296" s="365" t="s">
        <v>1111</v>
      </c>
      <c r="H296" s="377"/>
      <c r="I296" s="377" t="s">
        <v>135</v>
      </c>
      <c r="J296" s="377"/>
      <c r="K296" s="377" t="s">
        <v>9</v>
      </c>
      <c r="L296" s="377"/>
      <c r="M296" s="365"/>
      <c r="N296" s="467" t="s">
        <v>9</v>
      </c>
      <c r="O296" s="467" t="s">
        <v>9</v>
      </c>
      <c r="P296" s="467" t="s">
        <v>9</v>
      </c>
      <c r="Q296" s="467"/>
      <c r="R296" s="467" t="s">
        <v>9</v>
      </c>
    </row>
    <row r="297" spans="1:18" ht="23.25" hidden="1" customHeight="1" x14ac:dyDescent="0.35">
      <c r="A297" s="377">
        <v>296</v>
      </c>
      <c r="B297" s="377" t="s">
        <v>1112</v>
      </c>
      <c r="C297" s="377">
        <v>472</v>
      </c>
      <c r="D297" s="377" t="s">
        <v>60</v>
      </c>
      <c r="E297" s="469" t="s">
        <v>306</v>
      </c>
      <c r="F297" s="365" t="s">
        <v>1113</v>
      </c>
      <c r="G297" s="371" t="s">
        <v>1114</v>
      </c>
      <c r="H297" s="371"/>
      <c r="I297" s="377" t="s">
        <v>125</v>
      </c>
      <c r="J297" s="377"/>
      <c r="K297" s="377" t="s">
        <v>45</v>
      </c>
      <c r="L297" s="466" t="s">
        <v>90</v>
      </c>
      <c r="M297" s="365" t="s">
        <v>1115</v>
      </c>
      <c r="N297" s="467" t="s">
        <v>539</v>
      </c>
      <c r="O297" s="467" t="s">
        <v>5841</v>
      </c>
      <c r="P297" s="467" t="s">
        <v>5840</v>
      </c>
      <c r="Q297" s="467"/>
      <c r="R297" s="467" t="s">
        <v>539</v>
      </c>
    </row>
    <row r="298" spans="1:18" ht="23.25" hidden="1" customHeight="1" x14ac:dyDescent="0.35">
      <c r="A298" s="377">
        <v>297</v>
      </c>
      <c r="B298" s="377" t="s">
        <v>1116</v>
      </c>
      <c r="C298" s="377">
        <v>472</v>
      </c>
      <c r="D298" s="377" t="s">
        <v>26</v>
      </c>
      <c r="E298" s="377" t="s">
        <v>1117</v>
      </c>
      <c r="F298" s="365" t="s">
        <v>1118</v>
      </c>
      <c r="G298" s="365"/>
      <c r="H298" s="377"/>
      <c r="I298" s="377" t="s">
        <v>711</v>
      </c>
      <c r="J298" s="377"/>
      <c r="K298" s="377" t="s">
        <v>45</v>
      </c>
      <c r="L298" s="466">
        <v>45777</v>
      </c>
      <c r="M298" s="475" t="s">
        <v>1119</v>
      </c>
      <c r="N298" s="467" t="s">
        <v>539</v>
      </c>
      <c r="O298" s="467" t="s">
        <v>5841</v>
      </c>
      <c r="P298" s="467" t="s">
        <v>5841</v>
      </c>
      <c r="Q298" s="467"/>
      <c r="R298" s="467" t="s">
        <v>539</v>
      </c>
    </row>
    <row r="299" spans="1:18" ht="23.25" hidden="1" customHeight="1" x14ac:dyDescent="0.35">
      <c r="A299" s="377">
        <v>298</v>
      </c>
      <c r="B299" s="377" t="s">
        <v>1120</v>
      </c>
      <c r="C299" s="377">
        <v>472</v>
      </c>
      <c r="D299" s="377" t="s">
        <v>63</v>
      </c>
      <c r="E299" s="377" t="s">
        <v>1121</v>
      </c>
      <c r="F299" s="365" t="s">
        <v>1122</v>
      </c>
      <c r="G299" s="377" t="s">
        <v>6338</v>
      </c>
      <c r="H299" s="377"/>
      <c r="I299" s="377" t="s">
        <v>132</v>
      </c>
      <c r="J299" s="377"/>
      <c r="K299" s="377" t="s">
        <v>46</v>
      </c>
      <c r="L299" s="377"/>
      <c r="M299" s="365"/>
      <c r="N299" s="467" t="s">
        <v>9</v>
      </c>
      <c r="O299" s="467" t="s">
        <v>9</v>
      </c>
      <c r="P299" s="467" t="s">
        <v>9</v>
      </c>
      <c r="Q299" s="467"/>
      <c r="R299" s="467" t="s">
        <v>9</v>
      </c>
    </row>
    <row r="300" spans="1:18" ht="23.25" hidden="1" customHeight="1" x14ac:dyDescent="0.35">
      <c r="A300" s="377">
        <v>299</v>
      </c>
      <c r="B300" s="377" t="s">
        <v>1124</v>
      </c>
      <c r="C300" s="377">
        <v>472</v>
      </c>
      <c r="D300" s="377" t="s">
        <v>63</v>
      </c>
      <c r="E300" s="377" t="s">
        <v>1125</v>
      </c>
      <c r="F300" s="365" t="s">
        <v>1126</v>
      </c>
      <c r="G300" s="369" t="s">
        <v>1127</v>
      </c>
      <c r="H300" s="369"/>
      <c r="I300" s="377" t="s">
        <v>132</v>
      </c>
      <c r="J300" s="377"/>
      <c r="K300" s="377" t="s">
        <v>45</v>
      </c>
      <c r="L300" s="377"/>
      <c r="M300" s="365" t="s">
        <v>1128</v>
      </c>
      <c r="N300" s="467" t="s">
        <v>539</v>
      </c>
      <c r="O300" s="467" t="s">
        <v>5841</v>
      </c>
      <c r="P300" s="467" t="s">
        <v>5840</v>
      </c>
      <c r="Q300" s="467"/>
      <c r="R300" s="467" t="s">
        <v>539</v>
      </c>
    </row>
    <row r="301" spans="1:18" ht="23.25" hidden="1" customHeight="1" x14ac:dyDescent="0.35">
      <c r="A301" s="377">
        <v>300</v>
      </c>
      <c r="B301" s="377" t="s">
        <v>1129</v>
      </c>
      <c r="C301" s="377">
        <v>472</v>
      </c>
      <c r="D301" s="377" t="s">
        <v>57</v>
      </c>
      <c r="E301" s="377" t="s">
        <v>173</v>
      </c>
      <c r="F301" s="365" t="s">
        <v>1130</v>
      </c>
      <c r="G301" s="377" t="s">
        <v>6339</v>
      </c>
      <c r="H301" s="377"/>
      <c r="I301" s="377" t="s">
        <v>132</v>
      </c>
      <c r="J301" s="377"/>
      <c r="K301" s="377" t="s">
        <v>46</v>
      </c>
      <c r="L301" s="377"/>
      <c r="M301" s="365"/>
      <c r="N301" s="467" t="s">
        <v>9</v>
      </c>
      <c r="O301" s="467" t="s">
        <v>9</v>
      </c>
      <c r="P301" s="467" t="s">
        <v>9</v>
      </c>
      <c r="Q301" s="467"/>
      <c r="R301" s="467" t="s">
        <v>9</v>
      </c>
    </row>
    <row r="302" spans="1:18" ht="23.25" hidden="1" customHeight="1" x14ac:dyDescent="0.35">
      <c r="A302" s="377">
        <v>301</v>
      </c>
      <c r="B302" s="377" t="s">
        <v>1132</v>
      </c>
      <c r="C302" s="377">
        <v>472</v>
      </c>
      <c r="D302" s="377" t="s">
        <v>57</v>
      </c>
      <c r="E302" s="377" t="s">
        <v>195</v>
      </c>
      <c r="F302" s="365" t="s">
        <v>1133</v>
      </c>
      <c r="G302" s="377" t="s">
        <v>6340</v>
      </c>
      <c r="H302" s="377"/>
      <c r="I302" s="377" t="s">
        <v>132</v>
      </c>
      <c r="J302" s="377"/>
      <c r="K302" s="377" t="s">
        <v>48</v>
      </c>
      <c r="L302" s="377"/>
      <c r="M302" s="365" t="s">
        <v>193</v>
      </c>
      <c r="N302" s="467" t="s">
        <v>5839</v>
      </c>
      <c r="O302" s="467" t="s">
        <v>5839</v>
      </c>
      <c r="P302" s="467" t="s">
        <v>5839</v>
      </c>
      <c r="Q302" s="467"/>
      <c r="R302" s="467" t="s">
        <v>7007</v>
      </c>
    </row>
    <row r="303" spans="1:18" ht="23.25" hidden="1" customHeight="1" x14ac:dyDescent="0.35">
      <c r="A303" s="377">
        <v>302</v>
      </c>
      <c r="B303" s="377" t="s">
        <v>1135</v>
      </c>
      <c r="C303" s="377">
        <v>472</v>
      </c>
      <c r="D303" s="377" t="s">
        <v>63</v>
      </c>
      <c r="E303" s="377" t="s">
        <v>173</v>
      </c>
      <c r="F303" s="365" t="s">
        <v>1136</v>
      </c>
      <c r="G303" s="369" t="s">
        <v>1137</v>
      </c>
      <c r="H303" s="369"/>
      <c r="I303" s="377" t="s">
        <v>132</v>
      </c>
      <c r="J303" s="377"/>
      <c r="K303" s="377" t="s">
        <v>45</v>
      </c>
      <c r="L303" s="466">
        <v>45960</v>
      </c>
      <c r="M303" s="365" t="s">
        <v>6341</v>
      </c>
      <c r="N303" s="467" t="s">
        <v>8</v>
      </c>
      <c r="O303" s="467" t="s">
        <v>5876</v>
      </c>
      <c r="P303" s="467" t="s">
        <v>5839</v>
      </c>
      <c r="Q303" s="467"/>
      <c r="R303" s="467" t="s">
        <v>539</v>
      </c>
    </row>
    <row r="304" spans="1:18" ht="23.25" hidden="1" customHeight="1" x14ac:dyDescent="0.35">
      <c r="A304" s="377">
        <v>303</v>
      </c>
      <c r="B304" s="377" t="s">
        <v>1138</v>
      </c>
      <c r="C304" s="377">
        <v>472</v>
      </c>
      <c r="D304" s="377" t="s">
        <v>57</v>
      </c>
      <c r="E304" s="377" t="s">
        <v>195</v>
      </c>
      <c r="F304" s="365" t="s">
        <v>1139</v>
      </c>
      <c r="G304" s="377" t="s">
        <v>6340</v>
      </c>
      <c r="H304" s="377"/>
      <c r="I304" s="377" t="s">
        <v>132</v>
      </c>
      <c r="J304" s="377"/>
      <c r="K304" s="377" t="s">
        <v>46</v>
      </c>
      <c r="L304" s="377"/>
      <c r="M304" s="365"/>
      <c r="N304" s="467" t="s">
        <v>9</v>
      </c>
      <c r="O304" s="467" t="s">
        <v>9</v>
      </c>
      <c r="P304" s="467" t="s">
        <v>9</v>
      </c>
      <c r="Q304" s="467"/>
      <c r="R304" s="467" t="s">
        <v>9</v>
      </c>
    </row>
    <row r="305" spans="1:18" ht="23.25" hidden="1" customHeight="1" x14ac:dyDescent="0.35">
      <c r="A305" s="377">
        <v>304</v>
      </c>
      <c r="B305" s="377" t="s">
        <v>1140</v>
      </c>
      <c r="C305" s="377">
        <v>472</v>
      </c>
      <c r="D305" s="377" t="s">
        <v>63</v>
      </c>
      <c r="E305" s="377" t="s">
        <v>173</v>
      </c>
      <c r="F305" s="365" t="s">
        <v>1141</v>
      </c>
      <c r="G305" s="365" t="s">
        <v>1142</v>
      </c>
      <c r="H305" s="377"/>
      <c r="I305" s="377" t="s">
        <v>125</v>
      </c>
      <c r="J305" s="377"/>
      <c r="K305" s="377" t="s">
        <v>45</v>
      </c>
      <c r="L305" s="466">
        <v>45919</v>
      </c>
      <c r="M305" s="365" t="s">
        <v>1143</v>
      </c>
      <c r="N305" s="467" t="s">
        <v>539</v>
      </c>
      <c r="O305" s="467" t="s">
        <v>5841</v>
      </c>
      <c r="P305" s="467" t="s">
        <v>5840</v>
      </c>
      <c r="Q305" s="467"/>
      <c r="R305" s="467" t="s">
        <v>539</v>
      </c>
    </row>
    <row r="306" spans="1:18" ht="23.25" hidden="1" customHeight="1" x14ac:dyDescent="0.35">
      <c r="A306" s="377">
        <v>305</v>
      </c>
      <c r="B306" s="377" t="s">
        <v>1144</v>
      </c>
      <c r="C306" s="377">
        <v>472</v>
      </c>
      <c r="D306" s="377" t="s">
        <v>57</v>
      </c>
      <c r="E306" s="377" t="s">
        <v>1145</v>
      </c>
      <c r="F306" s="365" t="s">
        <v>1146</v>
      </c>
      <c r="G306" s="377" t="s">
        <v>6342</v>
      </c>
      <c r="H306" s="377"/>
      <c r="I306" s="377" t="s">
        <v>132</v>
      </c>
      <c r="J306" s="377"/>
      <c r="K306" s="377" t="s">
        <v>46</v>
      </c>
      <c r="L306" s="377"/>
      <c r="M306" s="365"/>
      <c r="N306" s="467" t="s">
        <v>9</v>
      </c>
      <c r="O306" s="467" t="s">
        <v>9</v>
      </c>
      <c r="P306" s="467" t="s">
        <v>9</v>
      </c>
      <c r="Q306" s="467"/>
      <c r="R306" s="467" t="s">
        <v>9</v>
      </c>
    </row>
    <row r="307" spans="1:18" ht="23.25" hidden="1" customHeight="1" x14ac:dyDescent="0.35">
      <c r="A307" s="377">
        <v>306</v>
      </c>
      <c r="B307" s="377" t="s">
        <v>1148</v>
      </c>
      <c r="C307" s="377">
        <v>472</v>
      </c>
      <c r="D307" s="377" t="s">
        <v>57</v>
      </c>
      <c r="E307" s="377" t="s">
        <v>1149</v>
      </c>
      <c r="F307" s="365" t="s">
        <v>1150</v>
      </c>
      <c r="G307" s="365" t="e">
        <v>#VALUE!</v>
      </c>
      <c r="H307" s="377"/>
      <c r="I307" s="377" t="s">
        <v>132</v>
      </c>
      <c r="J307" s="377"/>
      <c r="K307" s="377" t="s">
        <v>45</v>
      </c>
      <c r="L307" s="466">
        <v>45962</v>
      </c>
      <c r="M307" s="365" t="s">
        <v>6343</v>
      </c>
      <c r="N307" s="467" t="s">
        <v>539</v>
      </c>
      <c r="O307" s="467" t="s">
        <v>5876</v>
      </c>
      <c r="P307" s="467" t="s">
        <v>9</v>
      </c>
      <c r="Q307" s="467"/>
      <c r="R307" s="467" t="s">
        <v>539</v>
      </c>
    </row>
    <row r="308" spans="1:18" ht="23.25" hidden="1" customHeight="1" x14ac:dyDescent="0.35">
      <c r="A308" s="377">
        <v>307</v>
      </c>
      <c r="B308" s="377" t="s">
        <v>1151</v>
      </c>
      <c r="C308" s="377">
        <v>472</v>
      </c>
      <c r="D308" s="377" t="s">
        <v>57</v>
      </c>
      <c r="E308" s="377" t="s">
        <v>81</v>
      </c>
      <c r="F308" s="365" t="s">
        <v>1152</v>
      </c>
      <c r="G308" s="365" t="s">
        <v>1153</v>
      </c>
      <c r="H308" s="377"/>
      <c r="I308" s="377" t="s">
        <v>824</v>
      </c>
      <c r="J308" s="377"/>
      <c r="K308" s="377" t="s">
        <v>45</v>
      </c>
      <c r="L308" s="466">
        <v>45960</v>
      </c>
      <c r="M308" s="365" t="s">
        <v>6341</v>
      </c>
      <c r="N308" s="467" t="s">
        <v>8</v>
      </c>
      <c r="O308" s="467" t="s">
        <v>5876</v>
      </c>
      <c r="P308" s="467" t="s">
        <v>9</v>
      </c>
      <c r="Q308" s="467"/>
      <c r="R308" s="467" t="s">
        <v>539</v>
      </c>
    </row>
    <row r="309" spans="1:18" ht="23.25" hidden="1" customHeight="1" x14ac:dyDescent="0.35">
      <c r="A309" s="377">
        <v>308</v>
      </c>
      <c r="B309" s="377" t="s">
        <v>1154</v>
      </c>
      <c r="C309" s="377">
        <v>472</v>
      </c>
      <c r="D309" s="377" t="s">
        <v>57</v>
      </c>
      <c r="E309" s="377" t="s">
        <v>1155</v>
      </c>
      <c r="F309" s="365" t="s">
        <v>1156</v>
      </c>
      <c r="G309" s="365" t="s">
        <v>1157</v>
      </c>
      <c r="H309" s="377"/>
      <c r="I309" s="377" t="s">
        <v>132</v>
      </c>
      <c r="J309" s="377"/>
      <c r="K309" s="377" t="s">
        <v>45</v>
      </c>
      <c r="L309" s="466" t="s">
        <v>90</v>
      </c>
      <c r="M309" s="365" t="s">
        <v>1158</v>
      </c>
      <c r="N309" s="467" t="s">
        <v>539</v>
      </c>
      <c r="O309" s="467" t="s">
        <v>5841</v>
      </c>
      <c r="P309" s="467" t="s">
        <v>5840</v>
      </c>
      <c r="Q309" s="467"/>
      <c r="R309" s="467" t="s">
        <v>539</v>
      </c>
    </row>
    <row r="310" spans="1:18" ht="23.25" hidden="1" customHeight="1" x14ac:dyDescent="0.35">
      <c r="A310" s="377">
        <v>309</v>
      </c>
      <c r="B310" s="377" t="s">
        <v>1159</v>
      </c>
      <c r="C310" s="377">
        <v>472</v>
      </c>
      <c r="D310" s="377" t="s">
        <v>57</v>
      </c>
      <c r="E310" s="377" t="s">
        <v>1160</v>
      </c>
      <c r="F310" s="365" t="s">
        <v>1161</v>
      </c>
      <c r="G310" s="365" t="s">
        <v>1162</v>
      </c>
      <c r="H310" s="377"/>
      <c r="I310" s="377" t="s">
        <v>132</v>
      </c>
      <c r="J310" s="377"/>
      <c r="K310" s="377" t="s">
        <v>45</v>
      </c>
      <c r="L310" s="466">
        <v>45960</v>
      </c>
      <c r="M310" s="365" t="s">
        <v>6341</v>
      </c>
      <c r="N310" s="467" t="s">
        <v>539</v>
      </c>
      <c r="O310" s="467" t="s">
        <v>5841</v>
      </c>
      <c r="P310" s="467" t="s">
        <v>5840</v>
      </c>
      <c r="Q310" s="467"/>
      <c r="R310" s="467" t="s">
        <v>539</v>
      </c>
    </row>
    <row r="311" spans="1:18" ht="23.25" hidden="1" customHeight="1" x14ac:dyDescent="0.35">
      <c r="A311" s="377">
        <v>310</v>
      </c>
      <c r="B311" s="377" t="s">
        <v>1163</v>
      </c>
      <c r="C311" s="377">
        <v>472</v>
      </c>
      <c r="D311" s="377" t="s">
        <v>57</v>
      </c>
      <c r="E311" s="377" t="s">
        <v>1164</v>
      </c>
      <c r="F311" s="365" t="s">
        <v>1165</v>
      </c>
      <c r="G311" s="365" t="s">
        <v>1166</v>
      </c>
      <c r="H311" s="377"/>
      <c r="I311" s="377" t="s">
        <v>132</v>
      </c>
      <c r="J311" s="377"/>
      <c r="K311" s="377" t="s">
        <v>45</v>
      </c>
      <c r="L311" s="466">
        <v>45960</v>
      </c>
      <c r="M311" s="365" t="s">
        <v>2399</v>
      </c>
      <c r="N311" s="467" t="s">
        <v>8</v>
      </c>
      <c r="O311" s="467" t="s">
        <v>5876</v>
      </c>
      <c r="P311" s="467" t="s">
        <v>9</v>
      </c>
      <c r="Q311" s="467"/>
      <c r="R311" s="467" t="s">
        <v>539</v>
      </c>
    </row>
    <row r="312" spans="1:18" ht="23.25" hidden="1" customHeight="1" x14ac:dyDescent="0.35">
      <c r="A312" s="377">
        <v>311</v>
      </c>
      <c r="B312" s="377" t="s">
        <v>1167</v>
      </c>
      <c r="C312" s="377">
        <v>472</v>
      </c>
      <c r="D312" s="377" t="s">
        <v>57</v>
      </c>
      <c r="E312" s="377" t="s">
        <v>1168</v>
      </c>
      <c r="F312" s="365" t="s">
        <v>1169</v>
      </c>
      <c r="G312" s="365"/>
      <c r="H312" s="377"/>
      <c r="I312" s="469" t="s">
        <v>133</v>
      </c>
      <c r="J312" s="469"/>
      <c r="K312" s="377" t="s">
        <v>45</v>
      </c>
      <c r="L312" s="466">
        <v>45790</v>
      </c>
      <c r="M312" s="365" t="s">
        <v>1170</v>
      </c>
      <c r="N312" s="467" t="s">
        <v>539</v>
      </c>
      <c r="O312" s="467" t="s">
        <v>5841</v>
      </c>
      <c r="P312" s="467" t="s">
        <v>5841</v>
      </c>
      <c r="Q312" s="467"/>
      <c r="R312" s="467" t="s">
        <v>539</v>
      </c>
    </row>
    <row r="313" spans="1:18" ht="23.25" hidden="1" customHeight="1" x14ac:dyDescent="0.35">
      <c r="A313" s="377">
        <v>312</v>
      </c>
      <c r="B313" s="377" t="s">
        <v>1171</v>
      </c>
      <c r="C313" s="377">
        <v>472</v>
      </c>
      <c r="D313" s="377" t="s">
        <v>57</v>
      </c>
      <c r="E313" s="377" t="s">
        <v>1168</v>
      </c>
      <c r="F313" s="365" t="s">
        <v>1172</v>
      </c>
      <c r="G313" s="377" t="s">
        <v>6345</v>
      </c>
      <c r="H313" s="377"/>
      <c r="I313" s="377" t="s">
        <v>132</v>
      </c>
      <c r="J313" s="377"/>
      <c r="K313" s="377" t="s">
        <v>50</v>
      </c>
      <c r="L313" s="377"/>
      <c r="M313" s="365"/>
      <c r="N313" s="467" t="s">
        <v>9</v>
      </c>
      <c r="O313" s="467" t="s">
        <v>9</v>
      </c>
      <c r="P313" s="467" t="s">
        <v>9</v>
      </c>
      <c r="Q313" s="467"/>
      <c r="R313" s="467" t="s">
        <v>9</v>
      </c>
    </row>
    <row r="314" spans="1:18" ht="23.25" hidden="1" customHeight="1" x14ac:dyDescent="0.35">
      <c r="A314" s="377">
        <v>313</v>
      </c>
      <c r="B314" s="377" t="s">
        <v>1173</v>
      </c>
      <c r="C314" s="377">
        <v>472</v>
      </c>
      <c r="D314" s="377" t="s">
        <v>57</v>
      </c>
      <c r="E314" s="377" t="s">
        <v>1174</v>
      </c>
      <c r="F314" s="365" t="s">
        <v>1175</v>
      </c>
      <c r="G314" s="377" t="s">
        <v>6346</v>
      </c>
      <c r="H314" s="377"/>
      <c r="I314" s="377" t="s">
        <v>132</v>
      </c>
      <c r="J314" s="377"/>
      <c r="K314" s="377" t="s">
        <v>50</v>
      </c>
      <c r="L314" s="466">
        <v>46010</v>
      </c>
      <c r="M314" s="365"/>
      <c r="N314" s="467" t="s">
        <v>9</v>
      </c>
      <c r="O314" s="467" t="s">
        <v>9</v>
      </c>
      <c r="P314" s="467" t="s">
        <v>9</v>
      </c>
      <c r="Q314" s="467"/>
      <c r="R314" s="467" t="s">
        <v>539</v>
      </c>
    </row>
    <row r="315" spans="1:18" ht="23.25" hidden="1" customHeight="1" x14ac:dyDescent="0.35">
      <c r="A315" s="377">
        <v>314</v>
      </c>
      <c r="B315" s="377" t="s">
        <v>1177</v>
      </c>
      <c r="C315" s="377">
        <v>472</v>
      </c>
      <c r="D315" s="377" t="s">
        <v>1178</v>
      </c>
      <c r="E315" s="377" t="s">
        <v>1179</v>
      </c>
      <c r="F315" s="365" t="s">
        <v>1180</v>
      </c>
      <c r="G315" s="365"/>
      <c r="H315" s="377"/>
      <c r="I315" s="377" t="s">
        <v>132</v>
      </c>
      <c r="J315" s="377"/>
      <c r="K315" s="377" t="s">
        <v>45</v>
      </c>
      <c r="L315" s="466" t="s">
        <v>90</v>
      </c>
      <c r="M315" s="365" t="s">
        <v>1181</v>
      </c>
      <c r="N315" s="467" t="s">
        <v>539</v>
      </c>
      <c r="O315" s="467" t="s">
        <v>5841</v>
      </c>
      <c r="P315" s="467" t="s">
        <v>5840</v>
      </c>
      <c r="Q315" s="467"/>
      <c r="R315" s="467" t="s">
        <v>539</v>
      </c>
    </row>
    <row r="316" spans="1:18" ht="23.25" hidden="1" customHeight="1" x14ac:dyDescent="0.35">
      <c r="A316" s="377">
        <v>315</v>
      </c>
      <c r="B316" s="377" t="s">
        <v>1182</v>
      </c>
      <c r="C316" s="377">
        <v>472</v>
      </c>
      <c r="D316" s="377" t="s">
        <v>57</v>
      </c>
      <c r="E316" s="377" t="s">
        <v>1183</v>
      </c>
      <c r="F316" s="365" t="s">
        <v>1184</v>
      </c>
      <c r="G316" s="365"/>
      <c r="H316" s="377"/>
      <c r="I316" s="377" t="s">
        <v>132</v>
      </c>
      <c r="J316" s="377"/>
      <c r="K316" s="377" t="s">
        <v>45</v>
      </c>
      <c r="L316" s="466">
        <v>45796</v>
      </c>
      <c r="M316" s="365" t="s">
        <v>1185</v>
      </c>
      <c r="N316" s="467" t="s">
        <v>539</v>
      </c>
      <c r="O316" s="467" t="s">
        <v>5841</v>
      </c>
      <c r="P316" s="467" t="s">
        <v>5840</v>
      </c>
      <c r="Q316" s="467"/>
      <c r="R316" s="467" t="s">
        <v>539</v>
      </c>
    </row>
    <row r="317" spans="1:18" ht="23.25" hidden="1" customHeight="1" x14ac:dyDescent="0.35">
      <c r="A317" s="377">
        <v>316</v>
      </c>
      <c r="B317" s="377" t="s">
        <v>1186</v>
      </c>
      <c r="C317" s="377">
        <v>472</v>
      </c>
      <c r="D317" s="377" t="s">
        <v>63</v>
      </c>
      <c r="E317" s="469" t="s">
        <v>1187</v>
      </c>
      <c r="F317" s="365" t="s">
        <v>1188</v>
      </c>
      <c r="G317" s="365"/>
      <c r="H317" s="377"/>
      <c r="I317" s="377" t="s">
        <v>135</v>
      </c>
      <c r="J317" s="377"/>
      <c r="K317" s="377" t="s">
        <v>45</v>
      </c>
      <c r="L317" s="466">
        <v>45912</v>
      </c>
      <c r="M317" s="365" t="s">
        <v>1189</v>
      </c>
      <c r="N317" s="467" t="s">
        <v>539</v>
      </c>
      <c r="O317" s="467" t="s">
        <v>5841</v>
      </c>
      <c r="P317" s="467" t="s">
        <v>5840</v>
      </c>
      <c r="Q317" s="467"/>
      <c r="R317" s="467" t="s">
        <v>539</v>
      </c>
    </row>
    <row r="318" spans="1:18" ht="23.25" hidden="1" customHeight="1" x14ac:dyDescent="0.35">
      <c r="A318" s="377">
        <v>317</v>
      </c>
      <c r="B318" s="377" t="s">
        <v>1190</v>
      </c>
      <c r="C318" s="377">
        <v>472</v>
      </c>
      <c r="D318" s="377" t="s">
        <v>57</v>
      </c>
      <c r="E318" s="469" t="s">
        <v>1191</v>
      </c>
      <c r="F318" s="365" t="s">
        <v>1192</v>
      </c>
      <c r="G318" s="365"/>
      <c r="H318" s="377"/>
      <c r="I318" s="377" t="s">
        <v>132</v>
      </c>
      <c r="J318" s="377"/>
      <c r="K318" s="377" t="s">
        <v>45</v>
      </c>
      <c r="L318" s="466">
        <v>45796</v>
      </c>
      <c r="M318" s="365" t="s">
        <v>1193</v>
      </c>
      <c r="N318" s="467" t="s">
        <v>539</v>
      </c>
      <c r="O318" s="467" t="s">
        <v>5841</v>
      </c>
      <c r="P318" s="467" t="s">
        <v>5841</v>
      </c>
      <c r="Q318" s="467"/>
      <c r="R318" s="467" t="s">
        <v>539</v>
      </c>
    </row>
    <row r="319" spans="1:18" ht="23.25" hidden="1" customHeight="1" x14ac:dyDescent="0.35">
      <c r="A319" s="377">
        <v>318</v>
      </c>
      <c r="B319" s="377" t="s">
        <v>1194</v>
      </c>
      <c r="C319" s="377">
        <v>472</v>
      </c>
      <c r="D319" s="377" t="s">
        <v>57</v>
      </c>
      <c r="E319" s="469" t="s">
        <v>1191</v>
      </c>
      <c r="F319" s="365" t="s">
        <v>1195</v>
      </c>
      <c r="G319" s="365" t="s">
        <v>1196</v>
      </c>
      <c r="H319" s="377"/>
      <c r="I319" s="377" t="s">
        <v>132</v>
      </c>
      <c r="J319" s="377"/>
      <c r="K319" s="377" t="s">
        <v>45</v>
      </c>
      <c r="L319" s="466">
        <v>45960</v>
      </c>
      <c r="M319" s="365" t="s">
        <v>5953</v>
      </c>
      <c r="N319" s="467" t="s">
        <v>8</v>
      </c>
      <c r="O319" s="467" t="s">
        <v>5876</v>
      </c>
      <c r="P319" s="467" t="s">
        <v>9</v>
      </c>
      <c r="Q319" s="467"/>
      <c r="R319" s="467" t="s">
        <v>539</v>
      </c>
    </row>
    <row r="320" spans="1:18" ht="23.25" hidden="1" customHeight="1" x14ac:dyDescent="0.35">
      <c r="A320" s="377">
        <v>319</v>
      </c>
      <c r="B320" s="377" t="s">
        <v>1197</v>
      </c>
      <c r="C320" s="377">
        <v>472</v>
      </c>
      <c r="D320" s="377" t="s">
        <v>57</v>
      </c>
      <c r="E320" s="469" t="s">
        <v>1191</v>
      </c>
      <c r="F320" s="365" t="s">
        <v>1198</v>
      </c>
      <c r="G320" s="377" t="s">
        <v>6347</v>
      </c>
      <c r="H320" s="377"/>
      <c r="I320" s="377" t="s">
        <v>132</v>
      </c>
      <c r="J320" s="377"/>
      <c r="K320" s="377" t="s">
        <v>50</v>
      </c>
      <c r="L320" s="377"/>
      <c r="M320" s="365"/>
      <c r="N320" s="467" t="s">
        <v>9</v>
      </c>
      <c r="O320" s="467" t="s">
        <v>9</v>
      </c>
      <c r="P320" s="467" t="s">
        <v>9</v>
      </c>
      <c r="Q320" s="467"/>
      <c r="R320" s="467" t="s">
        <v>9</v>
      </c>
    </row>
    <row r="321" spans="1:18" ht="23.25" hidden="1" customHeight="1" x14ac:dyDescent="0.35">
      <c r="A321" s="377">
        <v>320</v>
      </c>
      <c r="B321" s="377" t="s">
        <v>1200</v>
      </c>
      <c r="C321" s="377">
        <v>472</v>
      </c>
      <c r="D321" s="377" t="s">
        <v>57</v>
      </c>
      <c r="E321" s="469" t="s">
        <v>242</v>
      </c>
      <c r="F321" s="365" t="s">
        <v>1201</v>
      </c>
      <c r="G321" s="365" t="s">
        <v>8036</v>
      </c>
      <c r="H321" s="365"/>
      <c r="I321" s="377" t="s">
        <v>132</v>
      </c>
      <c r="J321" s="377"/>
      <c r="K321" s="377" t="s">
        <v>45</v>
      </c>
      <c r="L321" s="466">
        <v>45962</v>
      </c>
      <c r="M321" s="365" t="s">
        <v>5972</v>
      </c>
      <c r="N321" s="467" t="s">
        <v>539</v>
      </c>
      <c r="O321" s="467" t="s">
        <v>5876</v>
      </c>
      <c r="P321" s="467" t="s">
        <v>9</v>
      </c>
      <c r="Q321" s="467"/>
      <c r="R321" s="467" t="s">
        <v>539</v>
      </c>
    </row>
    <row r="322" spans="1:18" ht="23.25" hidden="1" customHeight="1" x14ac:dyDescent="0.35">
      <c r="A322" s="377">
        <v>321</v>
      </c>
      <c r="B322" s="377" t="s">
        <v>1203</v>
      </c>
      <c r="C322" s="377">
        <v>472</v>
      </c>
      <c r="D322" s="377" t="s">
        <v>57</v>
      </c>
      <c r="E322" s="469" t="s">
        <v>242</v>
      </c>
      <c r="F322" s="365" t="s">
        <v>1204</v>
      </c>
      <c r="G322" s="377" t="s">
        <v>6355</v>
      </c>
      <c r="H322" s="377"/>
      <c r="I322" s="377" t="s">
        <v>132</v>
      </c>
      <c r="J322" s="377"/>
      <c r="K322" s="377" t="s">
        <v>50</v>
      </c>
      <c r="L322" s="377"/>
      <c r="M322" s="365"/>
      <c r="N322" s="467" t="s">
        <v>9</v>
      </c>
      <c r="O322" s="467" t="s">
        <v>9</v>
      </c>
      <c r="P322" s="467" t="s">
        <v>9</v>
      </c>
      <c r="Q322" s="467"/>
      <c r="R322" s="467" t="s">
        <v>9</v>
      </c>
    </row>
    <row r="323" spans="1:18" ht="23.25" hidden="1" customHeight="1" x14ac:dyDescent="0.35">
      <c r="A323" s="377">
        <v>322</v>
      </c>
      <c r="B323" s="377" t="s">
        <v>1206</v>
      </c>
      <c r="C323" s="377">
        <v>472</v>
      </c>
      <c r="D323" s="377" t="s">
        <v>57</v>
      </c>
      <c r="E323" s="469" t="s">
        <v>1155</v>
      </c>
      <c r="F323" s="365" t="s">
        <v>1207</v>
      </c>
      <c r="G323" s="365" t="s">
        <v>1208</v>
      </c>
      <c r="H323" s="377"/>
      <c r="I323" s="377" t="s">
        <v>132</v>
      </c>
      <c r="J323" s="377"/>
      <c r="K323" s="377" t="s">
        <v>45</v>
      </c>
      <c r="L323" s="466">
        <v>45796</v>
      </c>
      <c r="M323" s="365" t="s">
        <v>1209</v>
      </c>
      <c r="N323" s="467" t="s">
        <v>539</v>
      </c>
      <c r="O323" s="467" t="s">
        <v>5841</v>
      </c>
      <c r="P323" s="467" t="s">
        <v>5840</v>
      </c>
      <c r="Q323" s="467"/>
      <c r="R323" s="467" t="s">
        <v>539</v>
      </c>
    </row>
    <row r="324" spans="1:18" ht="23.25" hidden="1" customHeight="1" x14ac:dyDescent="0.35">
      <c r="A324" s="377">
        <v>323</v>
      </c>
      <c r="B324" s="377" t="s">
        <v>1210</v>
      </c>
      <c r="C324" s="377">
        <v>472</v>
      </c>
      <c r="D324" s="377" t="s">
        <v>57</v>
      </c>
      <c r="E324" s="469" t="s">
        <v>1039</v>
      </c>
      <c r="F324" s="365" t="s">
        <v>1211</v>
      </c>
      <c r="G324" s="365"/>
      <c r="H324" s="377"/>
      <c r="I324" s="377" t="s">
        <v>125</v>
      </c>
      <c r="J324" s="377"/>
      <c r="K324" s="377" t="s">
        <v>45</v>
      </c>
      <c r="L324" s="466">
        <v>45791</v>
      </c>
      <c r="M324" s="365" t="s">
        <v>1212</v>
      </c>
      <c r="N324" s="467" t="s">
        <v>539</v>
      </c>
      <c r="O324" s="467" t="s">
        <v>5841</v>
      </c>
      <c r="P324" s="467" t="s">
        <v>5841</v>
      </c>
      <c r="Q324" s="467"/>
      <c r="R324" s="467" t="s">
        <v>539</v>
      </c>
    </row>
    <row r="325" spans="1:18" ht="23.25" hidden="1" customHeight="1" x14ac:dyDescent="0.35">
      <c r="A325" s="377">
        <v>324</v>
      </c>
      <c r="B325" s="377" t="s">
        <v>1213</v>
      </c>
      <c r="C325" s="377">
        <v>472</v>
      </c>
      <c r="D325" s="377" t="s">
        <v>57</v>
      </c>
      <c r="E325" s="469" t="s">
        <v>1191</v>
      </c>
      <c r="F325" s="365" t="s">
        <v>1214</v>
      </c>
      <c r="G325" s="365" t="s">
        <v>6356</v>
      </c>
      <c r="H325" s="377"/>
      <c r="I325" s="377" t="s">
        <v>132</v>
      </c>
      <c r="J325" s="377"/>
      <c r="K325" s="377" t="s">
        <v>50</v>
      </c>
      <c r="L325" s="377"/>
      <c r="M325" s="365"/>
      <c r="N325" s="467" t="s">
        <v>9</v>
      </c>
      <c r="O325" s="467" t="s">
        <v>9</v>
      </c>
      <c r="P325" s="467" t="s">
        <v>9</v>
      </c>
      <c r="Q325" s="467"/>
      <c r="R325" s="467" t="s">
        <v>9</v>
      </c>
    </row>
    <row r="326" spans="1:18" ht="23.25" hidden="1" customHeight="1" x14ac:dyDescent="0.35">
      <c r="A326" s="377">
        <v>325</v>
      </c>
      <c r="B326" s="377" t="s">
        <v>1216</v>
      </c>
      <c r="C326" s="377">
        <v>472</v>
      </c>
      <c r="D326" s="377" t="s">
        <v>57</v>
      </c>
      <c r="E326" s="469" t="s">
        <v>1217</v>
      </c>
      <c r="F326" s="365" t="s">
        <v>1218</v>
      </c>
      <c r="G326" s="365"/>
      <c r="H326" s="377"/>
      <c r="I326" s="377" t="s">
        <v>132</v>
      </c>
      <c r="J326" s="377"/>
      <c r="K326" s="377" t="s">
        <v>45</v>
      </c>
      <c r="L326" s="466">
        <v>45960</v>
      </c>
      <c r="M326" s="365" t="s">
        <v>6341</v>
      </c>
      <c r="N326" s="467" t="s">
        <v>8</v>
      </c>
      <c r="O326" s="467" t="s">
        <v>5876</v>
      </c>
      <c r="P326" s="467" t="s">
        <v>5840</v>
      </c>
      <c r="Q326" s="467"/>
      <c r="R326" s="467" t="s">
        <v>539</v>
      </c>
    </row>
    <row r="327" spans="1:18" ht="23.25" hidden="1" customHeight="1" x14ac:dyDescent="0.35">
      <c r="A327" s="377">
        <v>326</v>
      </c>
      <c r="B327" s="377" t="s">
        <v>1220</v>
      </c>
      <c r="C327" s="377">
        <v>472</v>
      </c>
      <c r="D327" s="377" t="s">
        <v>57</v>
      </c>
      <c r="E327" s="469" t="s">
        <v>1217</v>
      </c>
      <c r="F327" s="365" t="s">
        <v>1221</v>
      </c>
      <c r="G327" s="365"/>
      <c r="H327" s="377"/>
      <c r="I327" s="377" t="s">
        <v>132</v>
      </c>
      <c r="J327" s="377"/>
      <c r="K327" s="377" t="s">
        <v>45</v>
      </c>
      <c r="L327" s="466">
        <v>45796</v>
      </c>
      <c r="M327" s="365" t="s">
        <v>1222</v>
      </c>
      <c r="N327" s="467" t="s">
        <v>539</v>
      </c>
      <c r="O327" s="467" t="s">
        <v>5841</v>
      </c>
      <c r="P327" s="467" t="s">
        <v>5840</v>
      </c>
      <c r="Q327" s="467"/>
      <c r="R327" s="467" t="s">
        <v>539</v>
      </c>
    </row>
    <row r="328" spans="1:18" ht="23.25" hidden="1" customHeight="1" x14ac:dyDescent="0.35">
      <c r="A328" s="377">
        <v>327</v>
      </c>
      <c r="B328" s="377" t="s">
        <v>1223</v>
      </c>
      <c r="C328" s="377">
        <v>472</v>
      </c>
      <c r="D328" s="377" t="s">
        <v>57</v>
      </c>
      <c r="E328" s="377" t="s">
        <v>1224</v>
      </c>
      <c r="F328" s="365" t="s">
        <v>1225</v>
      </c>
      <c r="G328" s="369" t="s">
        <v>304</v>
      </c>
      <c r="H328" s="369"/>
      <c r="I328" s="377" t="s">
        <v>132</v>
      </c>
      <c r="J328" s="377"/>
      <c r="K328" s="377" t="s">
        <v>45</v>
      </c>
      <c r="L328" s="466">
        <v>45960</v>
      </c>
      <c r="M328" s="365" t="s">
        <v>6358</v>
      </c>
      <c r="N328" s="467" t="s">
        <v>8</v>
      </c>
      <c r="O328" s="467" t="s">
        <v>5876</v>
      </c>
      <c r="P328" s="467" t="s">
        <v>5839</v>
      </c>
      <c r="Q328" s="467"/>
      <c r="R328" s="467" t="s">
        <v>539</v>
      </c>
    </row>
    <row r="329" spans="1:18" ht="23.25" hidden="1" customHeight="1" x14ac:dyDescent="0.35">
      <c r="A329" s="377">
        <v>328</v>
      </c>
      <c r="B329" s="377" t="s">
        <v>1226</v>
      </c>
      <c r="C329" s="377">
        <v>472</v>
      </c>
      <c r="D329" s="377" t="s">
        <v>57</v>
      </c>
      <c r="E329" s="469" t="s">
        <v>242</v>
      </c>
      <c r="F329" s="365" t="s">
        <v>1227</v>
      </c>
      <c r="G329" s="365"/>
      <c r="H329" s="377"/>
      <c r="I329" s="377" t="s">
        <v>132</v>
      </c>
      <c r="J329" s="377"/>
      <c r="K329" s="377" t="s">
        <v>45</v>
      </c>
      <c r="L329" s="466">
        <v>45796</v>
      </c>
      <c r="M329" s="365" t="s">
        <v>1228</v>
      </c>
      <c r="N329" s="467" t="s">
        <v>539</v>
      </c>
      <c r="O329" s="467" t="s">
        <v>5841</v>
      </c>
      <c r="P329" s="467" t="s">
        <v>5841</v>
      </c>
      <c r="Q329" s="467"/>
      <c r="R329" s="467" t="s">
        <v>539</v>
      </c>
    </row>
    <row r="330" spans="1:18" ht="23.25" hidden="1" customHeight="1" x14ac:dyDescent="0.35">
      <c r="A330" s="377">
        <v>329</v>
      </c>
      <c r="B330" s="377" t="s">
        <v>1229</v>
      </c>
      <c r="C330" s="377">
        <v>472</v>
      </c>
      <c r="D330" s="377" t="s">
        <v>57</v>
      </c>
      <c r="E330" s="469" t="s">
        <v>242</v>
      </c>
      <c r="F330" s="365" t="s">
        <v>1230</v>
      </c>
      <c r="G330" s="365"/>
      <c r="H330" s="377"/>
      <c r="I330" s="377" t="s">
        <v>132</v>
      </c>
      <c r="J330" s="377"/>
      <c r="K330" s="377" t="s">
        <v>45</v>
      </c>
      <c r="L330" s="466" t="s">
        <v>90</v>
      </c>
      <c r="M330" s="365" t="s">
        <v>1158</v>
      </c>
      <c r="N330" s="467" t="s">
        <v>539</v>
      </c>
      <c r="O330" s="467" t="s">
        <v>5841</v>
      </c>
      <c r="P330" s="467" t="s">
        <v>5841</v>
      </c>
      <c r="Q330" s="467"/>
      <c r="R330" s="467" t="s">
        <v>539</v>
      </c>
    </row>
    <row r="331" spans="1:18" ht="23.25" hidden="1" customHeight="1" x14ac:dyDescent="0.35">
      <c r="A331" s="377">
        <v>330</v>
      </c>
      <c r="B331" s="377" t="s">
        <v>1231</v>
      </c>
      <c r="C331" s="377">
        <v>472</v>
      </c>
      <c r="D331" s="377" t="s">
        <v>57</v>
      </c>
      <c r="E331" s="469" t="s">
        <v>242</v>
      </c>
      <c r="F331" s="365" t="s">
        <v>1232</v>
      </c>
      <c r="G331" s="365" t="s">
        <v>1233</v>
      </c>
      <c r="H331" s="377"/>
      <c r="I331" s="377" t="s">
        <v>132</v>
      </c>
      <c r="J331" s="377"/>
      <c r="K331" s="377" t="s">
        <v>45</v>
      </c>
      <c r="L331" s="466">
        <v>45973</v>
      </c>
      <c r="M331" s="365" t="s">
        <v>743</v>
      </c>
      <c r="N331" s="467" t="s">
        <v>539</v>
      </c>
      <c r="O331" s="467" t="s">
        <v>5858</v>
      </c>
      <c r="P331" s="467" t="s">
        <v>9</v>
      </c>
      <c r="Q331" s="467"/>
      <c r="R331" s="467" t="s">
        <v>539</v>
      </c>
    </row>
    <row r="332" spans="1:18" ht="23.25" hidden="1" customHeight="1" x14ac:dyDescent="0.35">
      <c r="A332" s="377">
        <v>331</v>
      </c>
      <c r="B332" s="377" t="s">
        <v>1234</v>
      </c>
      <c r="C332" s="377">
        <v>472</v>
      </c>
      <c r="D332" s="377" t="s">
        <v>57</v>
      </c>
      <c r="E332" s="469" t="s">
        <v>242</v>
      </c>
      <c r="F332" s="365" t="s">
        <v>1235</v>
      </c>
      <c r="G332" s="365"/>
      <c r="H332" s="377"/>
      <c r="I332" s="377" t="s">
        <v>132</v>
      </c>
      <c r="J332" s="377"/>
      <c r="K332" s="377" t="s">
        <v>45</v>
      </c>
      <c r="L332" s="466" t="s">
        <v>90</v>
      </c>
      <c r="M332" s="365" t="s">
        <v>1158</v>
      </c>
      <c r="N332" s="467" t="s">
        <v>539</v>
      </c>
      <c r="O332" s="467" t="s">
        <v>5841</v>
      </c>
      <c r="P332" s="467" t="s">
        <v>5840</v>
      </c>
      <c r="Q332" s="467"/>
      <c r="R332" s="467" t="s">
        <v>539</v>
      </c>
    </row>
    <row r="333" spans="1:18" ht="23.25" hidden="1" customHeight="1" x14ac:dyDescent="0.35">
      <c r="A333" s="377">
        <v>332</v>
      </c>
      <c r="B333" s="377" t="s">
        <v>1236</v>
      </c>
      <c r="C333" s="377">
        <v>472</v>
      </c>
      <c r="D333" s="377" t="s">
        <v>57</v>
      </c>
      <c r="E333" s="469" t="s">
        <v>242</v>
      </c>
      <c r="F333" s="365" t="s">
        <v>1237</v>
      </c>
      <c r="G333" s="365" t="s">
        <v>6359</v>
      </c>
      <c r="H333" s="377"/>
      <c r="I333" s="377" t="s">
        <v>132</v>
      </c>
      <c r="J333" s="377"/>
      <c r="K333" s="377" t="s">
        <v>50</v>
      </c>
      <c r="L333" s="377"/>
      <c r="M333" s="365"/>
      <c r="N333" s="467" t="s">
        <v>9</v>
      </c>
      <c r="O333" s="467" t="s">
        <v>9</v>
      </c>
      <c r="P333" s="467" t="s">
        <v>9</v>
      </c>
      <c r="Q333" s="467"/>
      <c r="R333" s="467" t="s">
        <v>9</v>
      </c>
    </row>
    <row r="334" spans="1:18" ht="23.25" hidden="1" customHeight="1" x14ac:dyDescent="0.35">
      <c r="A334" s="377">
        <v>333</v>
      </c>
      <c r="B334" s="377" t="s">
        <v>1239</v>
      </c>
      <c r="C334" s="377">
        <v>472</v>
      </c>
      <c r="D334" s="377" t="s">
        <v>57</v>
      </c>
      <c r="E334" s="469" t="s">
        <v>195</v>
      </c>
      <c r="F334" s="365" t="s">
        <v>1240</v>
      </c>
      <c r="G334" s="365" t="s">
        <v>6360</v>
      </c>
      <c r="H334" s="377"/>
      <c r="I334" s="377" t="s">
        <v>132</v>
      </c>
      <c r="J334" s="377"/>
      <c r="K334" s="377" t="s">
        <v>46</v>
      </c>
      <c r="L334" s="377"/>
      <c r="M334" s="365"/>
      <c r="N334" s="467" t="s">
        <v>9</v>
      </c>
      <c r="O334" s="467" t="s">
        <v>9</v>
      </c>
      <c r="P334" s="467" t="s">
        <v>9</v>
      </c>
      <c r="Q334" s="467"/>
      <c r="R334" s="467" t="s">
        <v>9</v>
      </c>
    </row>
    <row r="335" spans="1:18" ht="23.25" hidden="1" customHeight="1" x14ac:dyDescent="0.35">
      <c r="A335" s="377">
        <v>334</v>
      </c>
      <c r="B335" s="377" t="s">
        <v>1242</v>
      </c>
      <c r="C335" s="377">
        <v>472</v>
      </c>
      <c r="D335" s="377" t="s">
        <v>57</v>
      </c>
      <c r="E335" s="469" t="s">
        <v>400</v>
      </c>
      <c r="F335" s="365" t="s">
        <v>1243</v>
      </c>
      <c r="G335" s="365" t="s">
        <v>6361</v>
      </c>
      <c r="H335" s="377"/>
      <c r="I335" s="377" t="s">
        <v>132</v>
      </c>
      <c r="J335" s="377"/>
      <c r="K335" s="377" t="s">
        <v>46</v>
      </c>
      <c r="L335" s="377"/>
      <c r="M335" s="365"/>
      <c r="N335" s="467" t="s">
        <v>9</v>
      </c>
      <c r="O335" s="467" t="s">
        <v>9</v>
      </c>
      <c r="P335" s="467" t="s">
        <v>9</v>
      </c>
      <c r="Q335" s="467"/>
      <c r="R335" s="467" t="s">
        <v>9</v>
      </c>
    </row>
    <row r="336" spans="1:18" ht="23.25" hidden="1" customHeight="1" x14ac:dyDescent="0.35">
      <c r="A336" s="377">
        <v>335</v>
      </c>
      <c r="B336" s="377" t="s">
        <v>1245</v>
      </c>
      <c r="C336" s="377">
        <v>472</v>
      </c>
      <c r="D336" s="377" t="s">
        <v>59</v>
      </c>
      <c r="E336" s="469" t="s">
        <v>1246</v>
      </c>
      <c r="F336" s="365" t="s">
        <v>1247</v>
      </c>
      <c r="G336" s="365"/>
      <c r="H336" s="377"/>
      <c r="I336" s="469" t="s">
        <v>366</v>
      </c>
      <c r="J336" s="469"/>
      <c r="K336" s="377" t="s">
        <v>45</v>
      </c>
      <c r="L336" s="466">
        <v>45782</v>
      </c>
      <c r="M336" s="365" t="s">
        <v>1248</v>
      </c>
      <c r="N336" s="467" t="s">
        <v>539</v>
      </c>
      <c r="O336" s="467" t="s">
        <v>5841</v>
      </c>
      <c r="P336" s="467" t="s">
        <v>5841</v>
      </c>
      <c r="Q336" s="467"/>
      <c r="R336" s="467" t="s">
        <v>539</v>
      </c>
    </row>
    <row r="337" spans="1:18" ht="23.25" hidden="1" customHeight="1" x14ac:dyDescent="0.35">
      <c r="A337" s="377">
        <v>336</v>
      </c>
      <c r="B337" s="377" t="s">
        <v>1249</v>
      </c>
      <c r="C337" s="377">
        <v>472</v>
      </c>
      <c r="D337" s="377" t="s">
        <v>59</v>
      </c>
      <c r="E337" s="469" t="s">
        <v>1246</v>
      </c>
      <c r="F337" s="365" t="s">
        <v>1250</v>
      </c>
      <c r="G337" s="365"/>
      <c r="H337" s="377"/>
      <c r="I337" s="469" t="s">
        <v>366</v>
      </c>
      <c r="J337" s="469"/>
      <c r="K337" s="377" t="s">
        <v>45</v>
      </c>
      <c r="L337" s="466">
        <v>45782</v>
      </c>
      <c r="M337" s="365" t="s">
        <v>809</v>
      </c>
      <c r="N337" s="467" t="s">
        <v>539</v>
      </c>
      <c r="O337" s="467" t="s">
        <v>5841</v>
      </c>
      <c r="P337" s="467" t="s">
        <v>5841</v>
      </c>
      <c r="Q337" s="467"/>
      <c r="R337" s="467" t="s">
        <v>539</v>
      </c>
    </row>
    <row r="338" spans="1:18" ht="23.25" hidden="1" customHeight="1" x14ac:dyDescent="0.35">
      <c r="A338" s="377">
        <v>337</v>
      </c>
      <c r="B338" s="377" t="s">
        <v>1251</v>
      </c>
      <c r="C338" s="377">
        <v>472</v>
      </c>
      <c r="D338" s="377" t="s">
        <v>59</v>
      </c>
      <c r="E338" s="469" t="s">
        <v>1246</v>
      </c>
      <c r="F338" s="365" t="s">
        <v>1252</v>
      </c>
      <c r="G338" s="365"/>
      <c r="H338" s="377"/>
      <c r="I338" s="469" t="s">
        <v>366</v>
      </c>
      <c r="J338" s="469"/>
      <c r="K338" s="377" t="s">
        <v>45</v>
      </c>
      <c r="L338" s="466">
        <v>45782</v>
      </c>
      <c r="M338" s="365" t="s">
        <v>809</v>
      </c>
      <c r="N338" s="467" t="s">
        <v>539</v>
      </c>
      <c r="O338" s="467" t="s">
        <v>5841</v>
      </c>
      <c r="P338" s="467" t="s">
        <v>5841</v>
      </c>
      <c r="Q338" s="467"/>
      <c r="R338" s="467" t="s">
        <v>539</v>
      </c>
    </row>
    <row r="339" spans="1:18" ht="23.25" hidden="1" customHeight="1" x14ac:dyDescent="0.35">
      <c r="A339" s="377">
        <v>338</v>
      </c>
      <c r="B339" s="377" t="s">
        <v>1253</v>
      </c>
      <c r="C339" s="377">
        <v>472</v>
      </c>
      <c r="D339" s="377" t="s">
        <v>59</v>
      </c>
      <c r="E339" s="469" t="s">
        <v>1254</v>
      </c>
      <c r="F339" s="365" t="s">
        <v>1255</v>
      </c>
      <c r="G339" s="365"/>
      <c r="H339" s="377"/>
      <c r="I339" s="469" t="s">
        <v>366</v>
      </c>
      <c r="J339" s="469"/>
      <c r="K339" s="377" t="s">
        <v>45</v>
      </c>
      <c r="L339" s="466">
        <v>45782</v>
      </c>
      <c r="M339" s="365" t="s">
        <v>1248</v>
      </c>
      <c r="N339" s="467" t="s">
        <v>539</v>
      </c>
      <c r="O339" s="467" t="s">
        <v>5841</v>
      </c>
      <c r="P339" s="467" t="s">
        <v>5841</v>
      </c>
      <c r="Q339" s="467"/>
      <c r="R339" s="467" t="s">
        <v>539</v>
      </c>
    </row>
    <row r="340" spans="1:18" ht="23.25" hidden="1" customHeight="1" x14ac:dyDescent="0.35">
      <c r="A340" s="377">
        <v>339</v>
      </c>
      <c r="B340" s="377" t="s">
        <v>1256</v>
      </c>
      <c r="C340" s="377">
        <v>472</v>
      </c>
      <c r="D340" s="377" t="s">
        <v>59</v>
      </c>
      <c r="E340" s="469" t="s">
        <v>1254</v>
      </c>
      <c r="F340" s="365" t="s">
        <v>1257</v>
      </c>
      <c r="G340" s="365"/>
      <c r="H340" s="377"/>
      <c r="I340" s="469" t="s">
        <v>366</v>
      </c>
      <c r="J340" s="469"/>
      <c r="K340" s="377" t="s">
        <v>45</v>
      </c>
      <c r="L340" s="466">
        <v>45782</v>
      </c>
      <c r="M340" s="365" t="s">
        <v>1248</v>
      </c>
      <c r="N340" s="467" t="s">
        <v>539</v>
      </c>
      <c r="O340" s="467" t="s">
        <v>5841</v>
      </c>
      <c r="P340" s="467" t="s">
        <v>5841</v>
      </c>
      <c r="Q340" s="467"/>
      <c r="R340" s="467" t="s">
        <v>539</v>
      </c>
    </row>
    <row r="341" spans="1:18" ht="23.25" hidden="1" customHeight="1" x14ac:dyDescent="0.35">
      <c r="A341" s="377">
        <v>340</v>
      </c>
      <c r="B341" s="377" t="s">
        <v>1258</v>
      </c>
      <c r="C341" s="377">
        <v>472</v>
      </c>
      <c r="D341" s="377" t="s">
        <v>59</v>
      </c>
      <c r="E341" s="469" t="s">
        <v>1254</v>
      </c>
      <c r="F341" s="365" t="s">
        <v>1247</v>
      </c>
      <c r="G341" s="365"/>
      <c r="H341" s="377"/>
      <c r="I341" s="469" t="s">
        <v>366</v>
      </c>
      <c r="J341" s="469"/>
      <c r="K341" s="377" t="s">
        <v>45</v>
      </c>
      <c r="L341" s="466">
        <v>45782</v>
      </c>
      <c r="M341" s="365" t="s">
        <v>1248</v>
      </c>
      <c r="N341" s="467" t="s">
        <v>539</v>
      </c>
      <c r="O341" s="467" t="s">
        <v>5841</v>
      </c>
      <c r="P341" s="467" t="s">
        <v>5841</v>
      </c>
      <c r="Q341" s="467"/>
      <c r="R341" s="467" t="s">
        <v>539</v>
      </c>
    </row>
    <row r="342" spans="1:18" ht="23.25" hidden="1" customHeight="1" x14ac:dyDescent="0.35">
      <c r="A342" s="377">
        <v>341</v>
      </c>
      <c r="B342" s="377" t="s">
        <v>1259</v>
      </c>
      <c r="C342" s="377">
        <v>472</v>
      </c>
      <c r="D342" s="377" t="s">
        <v>59</v>
      </c>
      <c r="E342" s="469" t="s">
        <v>1254</v>
      </c>
      <c r="F342" s="365" t="s">
        <v>1260</v>
      </c>
      <c r="G342" s="365"/>
      <c r="H342" s="377"/>
      <c r="I342" s="469" t="s">
        <v>366</v>
      </c>
      <c r="J342" s="469"/>
      <c r="K342" s="377" t="s">
        <v>45</v>
      </c>
      <c r="L342" s="466">
        <v>45782</v>
      </c>
      <c r="M342" s="365" t="s">
        <v>1248</v>
      </c>
      <c r="N342" s="467" t="s">
        <v>539</v>
      </c>
      <c r="O342" s="467" t="s">
        <v>5841</v>
      </c>
      <c r="P342" s="467" t="s">
        <v>5841</v>
      </c>
      <c r="Q342" s="467"/>
      <c r="R342" s="467" t="s">
        <v>539</v>
      </c>
    </row>
    <row r="343" spans="1:18" ht="23.25" hidden="1" customHeight="1" x14ac:dyDescent="0.35">
      <c r="A343" s="377">
        <v>342</v>
      </c>
      <c r="B343" s="377" t="s">
        <v>1261</v>
      </c>
      <c r="C343" s="377">
        <v>472</v>
      </c>
      <c r="D343" s="377" t="s">
        <v>59</v>
      </c>
      <c r="E343" s="469" t="s">
        <v>789</v>
      </c>
      <c r="F343" s="365" t="s">
        <v>1262</v>
      </c>
      <c r="G343" s="365" t="s">
        <v>815</v>
      </c>
      <c r="H343" s="377"/>
      <c r="I343" s="469" t="s">
        <v>366</v>
      </c>
      <c r="J343" s="377"/>
      <c r="K343" s="377" t="s">
        <v>539</v>
      </c>
      <c r="L343" s="466">
        <v>45961</v>
      </c>
      <c r="M343" s="365" t="s">
        <v>6142</v>
      </c>
      <c r="N343" s="467" t="s">
        <v>8</v>
      </c>
      <c r="O343" s="467" t="s">
        <v>5876</v>
      </c>
      <c r="P343" s="467" t="s">
        <v>9</v>
      </c>
      <c r="Q343" s="467"/>
      <c r="R343" s="467" t="s">
        <v>539</v>
      </c>
    </row>
    <row r="344" spans="1:18" ht="23.25" hidden="1" customHeight="1" x14ac:dyDescent="0.35">
      <c r="A344" s="377">
        <v>343</v>
      </c>
      <c r="B344" s="377" t="s">
        <v>1263</v>
      </c>
      <c r="C344" s="377">
        <v>472</v>
      </c>
      <c r="D344" s="377" t="s">
        <v>59</v>
      </c>
      <c r="E344" s="469" t="s">
        <v>789</v>
      </c>
      <c r="F344" s="365" t="s">
        <v>1264</v>
      </c>
      <c r="G344" s="365" t="s">
        <v>1265</v>
      </c>
      <c r="H344" s="377"/>
      <c r="I344" s="469" t="s">
        <v>366</v>
      </c>
      <c r="J344" s="469"/>
      <c r="K344" s="377" t="s">
        <v>45</v>
      </c>
      <c r="L344" s="466">
        <v>45923</v>
      </c>
      <c r="M344" s="464" t="s">
        <v>1266</v>
      </c>
      <c r="N344" s="467" t="s">
        <v>539</v>
      </c>
      <c r="O344" s="467" t="s">
        <v>5841</v>
      </c>
      <c r="P344" s="467" t="s">
        <v>5840</v>
      </c>
      <c r="Q344" s="467"/>
      <c r="R344" s="467" t="s">
        <v>539</v>
      </c>
    </row>
    <row r="345" spans="1:18" ht="23.25" hidden="1" customHeight="1" x14ac:dyDescent="0.35">
      <c r="A345" s="377">
        <v>344</v>
      </c>
      <c r="B345" s="377" t="s">
        <v>1267</v>
      </c>
      <c r="C345" s="377">
        <v>472</v>
      </c>
      <c r="D345" s="377" t="s">
        <v>64</v>
      </c>
      <c r="E345" s="469" t="s">
        <v>1268</v>
      </c>
      <c r="F345" s="365" t="s">
        <v>1269</v>
      </c>
      <c r="G345" s="365" t="s">
        <v>1270</v>
      </c>
      <c r="H345" s="377" t="s">
        <v>8037</v>
      </c>
      <c r="I345" s="377" t="s">
        <v>1271</v>
      </c>
      <c r="J345" s="377"/>
      <c r="K345" s="377" t="s">
        <v>9</v>
      </c>
      <c r="L345" s="377"/>
      <c r="M345" s="365"/>
      <c r="N345" s="467" t="s">
        <v>9</v>
      </c>
      <c r="O345" s="467" t="s">
        <v>9</v>
      </c>
      <c r="P345" s="467" t="s">
        <v>9</v>
      </c>
      <c r="Q345" s="467"/>
      <c r="R345" s="467" t="s">
        <v>9</v>
      </c>
    </row>
    <row r="346" spans="1:18" ht="23.25" hidden="1" customHeight="1" x14ac:dyDescent="0.35">
      <c r="A346" s="377">
        <v>345</v>
      </c>
      <c r="B346" s="377" t="s">
        <v>1272</v>
      </c>
      <c r="C346" s="377">
        <v>472</v>
      </c>
      <c r="D346" s="377" t="s">
        <v>65</v>
      </c>
      <c r="E346" s="377" t="s">
        <v>64</v>
      </c>
      <c r="F346" s="365" t="s">
        <v>1273</v>
      </c>
      <c r="G346" s="365" t="s">
        <v>1274</v>
      </c>
      <c r="H346" s="377"/>
      <c r="I346" s="377" t="s">
        <v>122</v>
      </c>
      <c r="J346" s="377"/>
      <c r="K346" s="377" t="s">
        <v>9</v>
      </c>
      <c r="L346" s="377"/>
      <c r="M346" s="365"/>
      <c r="N346" s="467" t="s">
        <v>9</v>
      </c>
      <c r="O346" s="467" t="s">
        <v>9</v>
      </c>
      <c r="P346" s="467" t="s">
        <v>9</v>
      </c>
      <c r="Q346" s="467"/>
      <c r="R346" s="467" t="s">
        <v>9</v>
      </c>
    </row>
    <row r="347" spans="1:18" ht="23.25" hidden="1" customHeight="1" x14ac:dyDescent="0.35">
      <c r="A347" s="377">
        <v>346</v>
      </c>
      <c r="B347" s="377" t="s">
        <v>1275</v>
      </c>
      <c r="C347" s="377">
        <v>472</v>
      </c>
      <c r="D347" s="377" t="s">
        <v>58</v>
      </c>
      <c r="E347" s="469" t="s">
        <v>195</v>
      </c>
      <c r="F347" s="365" t="s">
        <v>1276</v>
      </c>
      <c r="G347" s="365"/>
      <c r="H347" s="377"/>
      <c r="I347" s="377" t="s">
        <v>122</v>
      </c>
      <c r="J347" s="377"/>
      <c r="K347" s="377" t="s">
        <v>48</v>
      </c>
      <c r="L347" s="377"/>
      <c r="M347" s="365"/>
      <c r="N347" s="467" t="s">
        <v>9</v>
      </c>
      <c r="O347" s="467" t="s">
        <v>9</v>
      </c>
      <c r="P347" s="467" t="s">
        <v>9</v>
      </c>
      <c r="Q347" s="467"/>
      <c r="R347" s="467" t="s">
        <v>7007</v>
      </c>
    </row>
    <row r="348" spans="1:18" ht="23.25" hidden="1" customHeight="1" x14ac:dyDescent="0.35">
      <c r="A348" s="377">
        <v>347</v>
      </c>
      <c r="B348" s="377" t="s">
        <v>1277</v>
      </c>
      <c r="C348" s="377">
        <v>472</v>
      </c>
      <c r="D348" s="377" t="s">
        <v>64</v>
      </c>
      <c r="E348" s="469" t="s">
        <v>1268</v>
      </c>
      <c r="F348" s="365" t="s">
        <v>1279</v>
      </c>
      <c r="G348" s="365" t="s">
        <v>1280</v>
      </c>
      <c r="H348" s="377" t="s">
        <v>8037</v>
      </c>
      <c r="I348" s="469" t="s">
        <v>1271</v>
      </c>
      <c r="J348" s="377"/>
      <c r="K348" s="377" t="s">
        <v>9</v>
      </c>
      <c r="L348" s="377"/>
      <c r="M348" s="365"/>
      <c r="N348" s="467" t="s">
        <v>9</v>
      </c>
      <c r="O348" s="467" t="s">
        <v>9</v>
      </c>
      <c r="P348" s="467" t="s">
        <v>9</v>
      </c>
      <c r="Q348" s="467"/>
      <c r="R348" s="467" t="s">
        <v>7007</v>
      </c>
    </row>
    <row r="349" spans="1:18" ht="23.25" hidden="1" customHeight="1" x14ac:dyDescent="0.35">
      <c r="A349" s="377">
        <v>348</v>
      </c>
      <c r="B349" s="377" t="s">
        <v>1282</v>
      </c>
      <c r="C349" s="377">
        <v>472</v>
      </c>
      <c r="D349" s="377" t="s">
        <v>57</v>
      </c>
      <c r="E349" s="469" t="s">
        <v>400</v>
      </c>
      <c r="F349" s="365" t="s">
        <v>1283</v>
      </c>
      <c r="G349" s="365" t="s">
        <v>6363</v>
      </c>
      <c r="H349" s="377"/>
      <c r="I349" s="377" t="s">
        <v>132</v>
      </c>
      <c r="J349" s="377"/>
      <c r="K349" s="377" t="s">
        <v>45</v>
      </c>
      <c r="L349" s="466">
        <v>45962</v>
      </c>
      <c r="M349" s="365" t="s">
        <v>6364</v>
      </c>
      <c r="N349" s="467" t="s">
        <v>539</v>
      </c>
      <c r="O349" s="467" t="s">
        <v>5876</v>
      </c>
      <c r="P349" s="467" t="s">
        <v>9</v>
      </c>
      <c r="Q349" s="467"/>
      <c r="R349" s="467" t="s">
        <v>539</v>
      </c>
    </row>
    <row r="350" spans="1:18" ht="23.25" hidden="1" customHeight="1" x14ac:dyDescent="0.35">
      <c r="A350" s="377">
        <v>349</v>
      </c>
      <c r="B350" s="377" t="s">
        <v>1285</v>
      </c>
      <c r="C350" s="377">
        <v>472</v>
      </c>
      <c r="D350" s="377" t="s">
        <v>64</v>
      </c>
      <c r="E350" s="469" t="s">
        <v>1268</v>
      </c>
      <c r="F350" s="365" t="s">
        <v>1286</v>
      </c>
      <c r="G350" s="365"/>
      <c r="H350" s="377"/>
      <c r="I350" s="469" t="s">
        <v>1271</v>
      </c>
      <c r="J350" s="469"/>
      <c r="K350" s="377" t="s">
        <v>45</v>
      </c>
      <c r="L350" s="466">
        <v>45790</v>
      </c>
      <c r="M350" s="365" t="s">
        <v>1287</v>
      </c>
      <c r="N350" s="467" t="s">
        <v>539</v>
      </c>
      <c r="O350" s="467" t="s">
        <v>5841</v>
      </c>
      <c r="P350" s="467" t="s">
        <v>5841</v>
      </c>
      <c r="Q350" s="467"/>
      <c r="R350" s="467" t="s">
        <v>539</v>
      </c>
    </row>
    <row r="351" spans="1:18" ht="23.25" hidden="1" customHeight="1" x14ac:dyDescent="0.35">
      <c r="A351" s="377">
        <v>350</v>
      </c>
      <c r="B351" s="377" t="s">
        <v>1289</v>
      </c>
      <c r="C351" s="377">
        <v>472</v>
      </c>
      <c r="D351" s="377" t="s">
        <v>64</v>
      </c>
      <c r="E351" s="476" t="s">
        <v>400</v>
      </c>
      <c r="F351" s="365" t="s">
        <v>1290</v>
      </c>
      <c r="G351" s="365" t="s">
        <v>8038</v>
      </c>
      <c r="H351" s="377"/>
      <c r="I351" s="469" t="s">
        <v>133</v>
      </c>
      <c r="J351" s="377"/>
      <c r="K351" s="377" t="s">
        <v>46</v>
      </c>
      <c r="L351" s="377"/>
      <c r="M351" s="365"/>
      <c r="N351" s="467" t="s">
        <v>9</v>
      </c>
      <c r="O351" s="467" t="s">
        <v>9</v>
      </c>
      <c r="P351" s="467" t="s">
        <v>9</v>
      </c>
      <c r="Q351" s="467"/>
      <c r="R351" s="467" t="s">
        <v>9</v>
      </c>
    </row>
    <row r="352" spans="1:18" ht="23.25" hidden="1" customHeight="1" x14ac:dyDescent="0.35">
      <c r="A352" s="377">
        <v>351</v>
      </c>
      <c r="B352" s="377" t="s">
        <v>1292</v>
      </c>
      <c r="C352" s="377">
        <v>472</v>
      </c>
      <c r="D352" s="377" t="s">
        <v>64</v>
      </c>
      <c r="E352" s="469" t="s">
        <v>242</v>
      </c>
      <c r="F352" s="365" t="s">
        <v>1293</v>
      </c>
      <c r="G352" s="365"/>
      <c r="H352" s="377"/>
      <c r="I352" s="469" t="s">
        <v>133</v>
      </c>
      <c r="J352" s="469"/>
      <c r="K352" s="377" t="s">
        <v>45</v>
      </c>
      <c r="L352" s="466">
        <v>45790</v>
      </c>
      <c r="M352" s="365" t="s">
        <v>1287</v>
      </c>
      <c r="N352" s="467" t="s">
        <v>539</v>
      </c>
      <c r="O352" s="467" t="s">
        <v>5841</v>
      </c>
      <c r="P352" s="467" t="s">
        <v>5841</v>
      </c>
      <c r="Q352" s="467"/>
      <c r="R352" s="467" t="s">
        <v>539</v>
      </c>
    </row>
    <row r="353" spans="1:18" ht="23.25" hidden="1" customHeight="1" x14ac:dyDescent="0.35">
      <c r="A353" s="377">
        <v>352</v>
      </c>
      <c r="B353" s="377" t="s">
        <v>1294</v>
      </c>
      <c r="C353" s="377">
        <v>472</v>
      </c>
      <c r="D353" s="377" t="s">
        <v>64</v>
      </c>
      <c r="E353" s="469" t="s">
        <v>77</v>
      </c>
      <c r="F353" s="365" t="s">
        <v>1295</v>
      </c>
      <c r="G353" s="365"/>
      <c r="H353" s="377"/>
      <c r="I353" s="469" t="s">
        <v>133</v>
      </c>
      <c r="J353" s="469"/>
      <c r="K353" s="377" t="s">
        <v>45</v>
      </c>
      <c r="L353" s="466">
        <v>45790</v>
      </c>
      <c r="M353" s="365" t="s">
        <v>1296</v>
      </c>
      <c r="N353" s="467" t="s">
        <v>539</v>
      </c>
      <c r="O353" s="467" t="s">
        <v>5841</v>
      </c>
      <c r="P353" s="467" t="s">
        <v>5841</v>
      </c>
      <c r="Q353" s="467"/>
      <c r="R353" s="467" t="s">
        <v>539</v>
      </c>
    </row>
    <row r="354" spans="1:18" ht="23.25" hidden="1" customHeight="1" x14ac:dyDescent="0.35">
      <c r="A354" s="377">
        <v>353</v>
      </c>
      <c r="B354" s="377" t="s">
        <v>1297</v>
      </c>
      <c r="C354" s="377">
        <v>472</v>
      </c>
      <c r="D354" s="377" t="s">
        <v>64</v>
      </c>
      <c r="E354" s="469" t="s">
        <v>1268</v>
      </c>
      <c r="F354" s="365" t="s">
        <v>1298</v>
      </c>
      <c r="G354" s="365"/>
      <c r="H354" s="377"/>
      <c r="I354" s="469" t="s">
        <v>1271</v>
      </c>
      <c r="J354" s="469"/>
      <c r="K354" s="377" t="s">
        <v>45</v>
      </c>
      <c r="L354" s="466">
        <v>45790</v>
      </c>
      <c r="M354" s="365" t="s">
        <v>1287</v>
      </c>
      <c r="N354" s="467" t="s">
        <v>539</v>
      </c>
      <c r="O354" s="467" t="s">
        <v>5841</v>
      </c>
      <c r="P354" s="467" t="s">
        <v>5841</v>
      </c>
      <c r="Q354" s="467"/>
      <c r="R354" s="467" t="s">
        <v>539</v>
      </c>
    </row>
    <row r="355" spans="1:18" ht="23.25" hidden="1" customHeight="1" x14ac:dyDescent="0.35">
      <c r="A355" s="377">
        <v>354</v>
      </c>
      <c r="B355" s="377" t="s">
        <v>1300</v>
      </c>
      <c r="C355" s="377">
        <v>472</v>
      </c>
      <c r="D355" s="377" t="s">
        <v>64</v>
      </c>
      <c r="E355" s="469" t="s">
        <v>1268</v>
      </c>
      <c r="F355" s="365" t="s">
        <v>1301</v>
      </c>
      <c r="G355" s="365"/>
      <c r="H355" s="377"/>
      <c r="I355" s="469" t="s">
        <v>1271</v>
      </c>
      <c r="J355" s="469"/>
      <c r="K355" s="377" t="s">
        <v>45</v>
      </c>
      <c r="L355" s="466">
        <v>45803</v>
      </c>
      <c r="M355" s="365" t="s">
        <v>1287</v>
      </c>
      <c r="N355" s="467" t="s">
        <v>539</v>
      </c>
      <c r="O355" s="467" t="s">
        <v>5841</v>
      </c>
      <c r="P355" s="467" t="s">
        <v>5840</v>
      </c>
      <c r="Q355" s="467"/>
      <c r="R355" s="467" t="s">
        <v>539</v>
      </c>
    </row>
    <row r="356" spans="1:18" ht="23.25" hidden="1" customHeight="1" x14ac:dyDescent="0.35">
      <c r="A356" s="377">
        <v>355</v>
      </c>
      <c r="B356" s="377" t="s">
        <v>1302</v>
      </c>
      <c r="C356" s="377">
        <v>472</v>
      </c>
      <c r="D356" s="377" t="s">
        <v>64</v>
      </c>
      <c r="E356" s="469" t="s">
        <v>1268</v>
      </c>
      <c r="F356" s="365" t="s">
        <v>1303</v>
      </c>
      <c r="G356" s="365"/>
      <c r="H356" s="377"/>
      <c r="I356" s="469" t="s">
        <v>133</v>
      </c>
      <c r="J356" s="469"/>
      <c r="K356" s="377" t="s">
        <v>45</v>
      </c>
      <c r="L356" s="466">
        <v>45846</v>
      </c>
      <c r="M356" s="365" t="s">
        <v>1305</v>
      </c>
      <c r="N356" s="467" t="s">
        <v>539</v>
      </c>
      <c r="O356" s="467" t="s">
        <v>5841</v>
      </c>
      <c r="P356" s="467" t="s">
        <v>5840</v>
      </c>
      <c r="Q356" s="467"/>
      <c r="R356" s="467" t="s">
        <v>539</v>
      </c>
    </row>
    <row r="357" spans="1:18" ht="23.25" hidden="1" customHeight="1" x14ac:dyDescent="0.35">
      <c r="A357" s="377">
        <v>356</v>
      </c>
      <c r="B357" s="377" t="s">
        <v>1306</v>
      </c>
      <c r="C357" s="377">
        <v>472</v>
      </c>
      <c r="D357" s="377" t="s">
        <v>64</v>
      </c>
      <c r="E357" s="469" t="s">
        <v>1268</v>
      </c>
      <c r="F357" s="365" t="s">
        <v>1307</v>
      </c>
      <c r="G357" s="365" t="s">
        <v>1308</v>
      </c>
      <c r="H357" s="377" t="s">
        <v>8037</v>
      </c>
      <c r="I357" s="469" t="s">
        <v>1271</v>
      </c>
      <c r="J357" s="377" t="s">
        <v>1309</v>
      </c>
      <c r="K357" s="377" t="s">
        <v>46</v>
      </c>
      <c r="L357" s="377"/>
      <c r="M357" s="365"/>
      <c r="N357" s="467" t="s">
        <v>9</v>
      </c>
      <c r="O357" s="467" t="s">
        <v>9</v>
      </c>
      <c r="P357" s="467" t="s">
        <v>9</v>
      </c>
      <c r="Q357" s="467"/>
      <c r="R357" s="467" t="s">
        <v>9</v>
      </c>
    </row>
    <row r="358" spans="1:18" ht="23.25" hidden="1" customHeight="1" x14ac:dyDescent="0.35">
      <c r="A358" s="377">
        <v>357</v>
      </c>
      <c r="B358" s="377" t="s">
        <v>1311</v>
      </c>
      <c r="C358" s="377">
        <v>472</v>
      </c>
      <c r="D358" s="377" t="s">
        <v>64</v>
      </c>
      <c r="E358" s="469" t="s">
        <v>195</v>
      </c>
      <c r="F358" s="365" t="s">
        <v>1312</v>
      </c>
      <c r="G358" s="365" t="s">
        <v>1313</v>
      </c>
      <c r="H358" s="377"/>
      <c r="I358" s="469" t="s">
        <v>133</v>
      </c>
      <c r="J358" s="377"/>
      <c r="K358" s="377" t="s">
        <v>46</v>
      </c>
      <c r="L358" s="377"/>
      <c r="M358" s="365"/>
      <c r="N358" s="467" t="s">
        <v>9</v>
      </c>
      <c r="O358" s="467" t="s">
        <v>9</v>
      </c>
      <c r="P358" s="467" t="s">
        <v>9</v>
      </c>
      <c r="Q358" s="467"/>
      <c r="R358" s="467" t="s">
        <v>9</v>
      </c>
    </row>
    <row r="359" spans="1:18" ht="23.25" hidden="1" customHeight="1" x14ac:dyDescent="0.35">
      <c r="A359" s="377">
        <v>358</v>
      </c>
      <c r="B359" s="377" t="s">
        <v>1314</v>
      </c>
      <c r="C359" s="377">
        <v>472</v>
      </c>
      <c r="D359" s="377" t="s">
        <v>63</v>
      </c>
      <c r="E359" s="469" t="s">
        <v>1268</v>
      </c>
      <c r="F359" s="365" t="s">
        <v>1315</v>
      </c>
      <c r="G359" s="365" t="s">
        <v>1316</v>
      </c>
      <c r="H359" s="377"/>
      <c r="I359" s="377" t="s">
        <v>135</v>
      </c>
      <c r="J359" s="377"/>
      <c r="K359" s="377" t="s">
        <v>9</v>
      </c>
      <c r="L359" s="377"/>
      <c r="M359" s="365"/>
      <c r="N359" s="467" t="s">
        <v>9</v>
      </c>
      <c r="O359" s="467" t="s">
        <v>9</v>
      </c>
      <c r="P359" s="467" t="s">
        <v>9</v>
      </c>
      <c r="Q359" s="467"/>
      <c r="R359" s="467" t="s">
        <v>9</v>
      </c>
    </row>
    <row r="360" spans="1:18" ht="23.25" hidden="1" customHeight="1" x14ac:dyDescent="0.35">
      <c r="A360" s="377">
        <v>359</v>
      </c>
      <c r="B360" s="377" t="s">
        <v>1317</v>
      </c>
      <c r="C360" s="377">
        <v>472</v>
      </c>
      <c r="D360" s="377" t="s">
        <v>64</v>
      </c>
      <c r="E360" s="469" t="s">
        <v>1268</v>
      </c>
      <c r="F360" s="365" t="s">
        <v>1318</v>
      </c>
      <c r="G360" s="365" t="s">
        <v>1319</v>
      </c>
      <c r="H360" s="377" t="s">
        <v>8037</v>
      </c>
      <c r="I360" s="469" t="s">
        <v>1271</v>
      </c>
      <c r="J360" s="377"/>
      <c r="K360" s="377" t="s">
        <v>9</v>
      </c>
      <c r="L360" s="377"/>
      <c r="M360" s="365"/>
      <c r="N360" s="467" t="s">
        <v>9</v>
      </c>
      <c r="O360" s="467" t="s">
        <v>9</v>
      </c>
      <c r="P360" s="467" t="s">
        <v>9</v>
      </c>
      <c r="Q360" s="467"/>
      <c r="R360" s="467" t="s">
        <v>9</v>
      </c>
    </row>
    <row r="361" spans="1:18" ht="23.25" hidden="1" customHeight="1" x14ac:dyDescent="0.35">
      <c r="A361" s="377">
        <v>360</v>
      </c>
      <c r="B361" s="377" t="s">
        <v>1321</v>
      </c>
      <c r="C361" s="377">
        <v>472</v>
      </c>
      <c r="D361" s="377" t="s">
        <v>64</v>
      </c>
      <c r="E361" s="469" t="s">
        <v>77</v>
      </c>
      <c r="F361" s="365" t="s">
        <v>1322</v>
      </c>
      <c r="G361" s="365"/>
      <c r="H361" s="377"/>
      <c r="I361" s="469" t="s">
        <v>133</v>
      </c>
      <c r="J361" s="469"/>
      <c r="K361" s="377" t="s">
        <v>45</v>
      </c>
      <c r="L361" s="466">
        <v>45790</v>
      </c>
      <c r="M361" s="365" t="s">
        <v>1323</v>
      </c>
      <c r="N361" s="467" t="s">
        <v>539</v>
      </c>
      <c r="O361" s="467" t="s">
        <v>5841</v>
      </c>
      <c r="P361" s="467" t="s">
        <v>5841</v>
      </c>
      <c r="Q361" s="467"/>
      <c r="R361" s="467" t="s">
        <v>539</v>
      </c>
    </row>
    <row r="362" spans="1:18" ht="23.25" hidden="1" customHeight="1" x14ac:dyDescent="0.35">
      <c r="A362" s="377">
        <v>361</v>
      </c>
      <c r="B362" s="377" t="s">
        <v>1324</v>
      </c>
      <c r="C362" s="377">
        <v>472</v>
      </c>
      <c r="D362" s="377" t="s">
        <v>64</v>
      </c>
      <c r="E362" s="469" t="s">
        <v>77</v>
      </c>
      <c r="F362" s="365" t="s">
        <v>1325</v>
      </c>
      <c r="G362" s="365"/>
      <c r="H362" s="377"/>
      <c r="I362" s="469" t="s">
        <v>133</v>
      </c>
      <c r="J362" s="469"/>
      <c r="K362" s="377" t="s">
        <v>45</v>
      </c>
      <c r="L362" s="466">
        <v>45790</v>
      </c>
      <c r="M362" s="365" t="s">
        <v>1326</v>
      </c>
      <c r="N362" s="467" t="s">
        <v>539</v>
      </c>
      <c r="O362" s="467" t="s">
        <v>5841</v>
      </c>
      <c r="P362" s="467" t="s">
        <v>5841</v>
      </c>
      <c r="Q362" s="467"/>
      <c r="R362" s="467" t="s">
        <v>539</v>
      </c>
    </row>
    <row r="363" spans="1:18" ht="23.25" hidden="1" customHeight="1" x14ac:dyDescent="0.35">
      <c r="A363" s="377">
        <v>362</v>
      </c>
      <c r="B363" s="377" t="s">
        <v>1327</v>
      </c>
      <c r="C363" s="377">
        <v>472</v>
      </c>
      <c r="D363" s="377" t="s">
        <v>64</v>
      </c>
      <c r="E363" s="469" t="s">
        <v>77</v>
      </c>
      <c r="F363" s="365" t="s">
        <v>1328</v>
      </c>
      <c r="G363" s="365"/>
      <c r="H363" s="377"/>
      <c r="I363" s="469" t="s">
        <v>133</v>
      </c>
      <c r="J363" s="469"/>
      <c r="K363" s="377" t="s">
        <v>45</v>
      </c>
      <c r="L363" s="466">
        <v>45790</v>
      </c>
      <c r="M363" s="365" t="s">
        <v>1329</v>
      </c>
      <c r="N363" s="467" t="s">
        <v>539</v>
      </c>
      <c r="O363" s="467" t="s">
        <v>5841</v>
      </c>
      <c r="P363" s="467" t="s">
        <v>5841</v>
      </c>
      <c r="Q363" s="467"/>
      <c r="R363" s="467" t="s">
        <v>539</v>
      </c>
    </row>
    <row r="364" spans="1:18" ht="23.25" hidden="1" customHeight="1" x14ac:dyDescent="0.35">
      <c r="A364" s="377">
        <v>363</v>
      </c>
      <c r="B364" s="377" t="s">
        <v>1330</v>
      </c>
      <c r="C364" s="377">
        <v>472</v>
      </c>
      <c r="D364" s="377" t="s">
        <v>64</v>
      </c>
      <c r="E364" s="469" t="s">
        <v>77</v>
      </c>
      <c r="F364" s="365" t="s">
        <v>1331</v>
      </c>
      <c r="G364" s="365" t="s">
        <v>8039</v>
      </c>
      <c r="H364" s="377"/>
      <c r="I364" s="469" t="s">
        <v>133</v>
      </c>
      <c r="J364" s="377"/>
      <c r="K364" s="377" t="s">
        <v>46</v>
      </c>
      <c r="L364" s="377"/>
      <c r="M364" s="365"/>
      <c r="N364" s="467" t="s">
        <v>9</v>
      </c>
      <c r="O364" s="467" t="s">
        <v>9</v>
      </c>
      <c r="P364" s="467" t="s">
        <v>9</v>
      </c>
      <c r="Q364" s="467"/>
      <c r="R364" s="467" t="s">
        <v>9</v>
      </c>
    </row>
    <row r="365" spans="1:18" ht="23.25" hidden="1" customHeight="1" x14ac:dyDescent="0.35">
      <c r="A365" s="377">
        <v>364</v>
      </c>
      <c r="B365" s="377" t="s">
        <v>1333</v>
      </c>
      <c r="C365" s="377">
        <v>472</v>
      </c>
      <c r="D365" s="377" t="s">
        <v>64</v>
      </c>
      <c r="E365" s="469" t="s">
        <v>77</v>
      </c>
      <c r="F365" s="365" t="s">
        <v>1334</v>
      </c>
      <c r="G365" s="365" t="s">
        <v>8040</v>
      </c>
      <c r="H365" s="377"/>
      <c r="I365" s="469" t="s">
        <v>133</v>
      </c>
      <c r="J365" s="377"/>
      <c r="K365" s="377" t="s">
        <v>46</v>
      </c>
      <c r="L365" s="377"/>
      <c r="M365" s="365"/>
      <c r="N365" s="467" t="s">
        <v>9</v>
      </c>
      <c r="O365" s="467" t="s">
        <v>9</v>
      </c>
      <c r="P365" s="467" t="s">
        <v>9</v>
      </c>
      <c r="Q365" s="467"/>
      <c r="R365" s="467" t="s">
        <v>9</v>
      </c>
    </row>
    <row r="366" spans="1:18" ht="23.25" hidden="1" customHeight="1" x14ac:dyDescent="0.35">
      <c r="A366" s="377">
        <v>365</v>
      </c>
      <c r="B366" s="377" t="s">
        <v>1333</v>
      </c>
      <c r="C366" s="377">
        <v>472</v>
      </c>
      <c r="D366" s="377" t="s">
        <v>64</v>
      </c>
      <c r="E366" s="469" t="s">
        <v>77</v>
      </c>
      <c r="F366" s="365" t="s">
        <v>1336</v>
      </c>
      <c r="G366" s="365" t="s">
        <v>6393</v>
      </c>
      <c r="H366" s="377"/>
      <c r="I366" s="469" t="s">
        <v>133</v>
      </c>
      <c r="J366" s="377"/>
      <c r="K366" s="377" t="s">
        <v>2790</v>
      </c>
      <c r="L366" s="377"/>
      <c r="M366" s="365"/>
      <c r="N366" s="467" t="s">
        <v>9</v>
      </c>
      <c r="O366" s="467" t="s">
        <v>9</v>
      </c>
      <c r="P366" s="467" t="s">
        <v>9</v>
      </c>
      <c r="Q366" s="467"/>
      <c r="R366" s="467" t="s">
        <v>9</v>
      </c>
    </row>
    <row r="367" spans="1:18" ht="23.25" hidden="1" customHeight="1" x14ac:dyDescent="0.35">
      <c r="A367" s="377">
        <v>366</v>
      </c>
      <c r="B367" s="377" t="s">
        <v>1338</v>
      </c>
      <c r="C367" s="377">
        <v>472</v>
      </c>
      <c r="D367" s="377" t="s">
        <v>64</v>
      </c>
      <c r="E367" s="469" t="s">
        <v>77</v>
      </c>
      <c r="F367" s="365" t="s">
        <v>1339</v>
      </c>
      <c r="G367" s="365"/>
      <c r="H367" s="377"/>
      <c r="I367" s="469" t="s">
        <v>133</v>
      </c>
      <c r="J367" s="469"/>
      <c r="K367" s="377" t="s">
        <v>45</v>
      </c>
      <c r="L367" s="466">
        <v>45857</v>
      </c>
      <c r="M367" s="365" t="s">
        <v>1340</v>
      </c>
      <c r="N367" s="467" t="s">
        <v>539</v>
      </c>
      <c r="O367" s="467" t="s">
        <v>5841</v>
      </c>
      <c r="P367" s="467" t="s">
        <v>5840</v>
      </c>
      <c r="Q367" s="467"/>
      <c r="R367" s="467" t="s">
        <v>539</v>
      </c>
    </row>
    <row r="368" spans="1:18" ht="23.25" hidden="1" customHeight="1" x14ac:dyDescent="0.35">
      <c r="A368" s="377">
        <v>367</v>
      </c>
      <c r="B368" s="377" t="s">
        <v>1341</v>
      </c>
      <c r="C368" s="377">
        <v>472</v>
      </c>
      <c r="D368" s="377" t="s">
        <v>64</v>
      </c>
      <c r="E368" s="469" t="s">
        <v>77</v>
      </c>
      <c r="F368" s="365" t="s">
        <v>1342</v>
      </c>
      <c r="G368" s="365"/>
      <c r="H368" s="377"/>
      <c r="I368" s="469" t="s">
        <v>133</v>
      </c>
      <c r="J368" s="469"/>
      <c r="K368" s="377" t="s">
        <v>45</v>
      </c>
      <c r="L368" s="466">
        <v>45790</v>
      </c>
      <c r="M368" s="365" t="s">
        <v>1343</v>
      </c>
      <c r="N368" s="467" t="s">
        <v>539</v>
      </c>
      <c r="O368" s="467" t="s">
        <v>5841</v>
      </c>
      <c r="P368" s="467" t="s">
        <v>5841</v>
      </c>
      <c r="Q368" s="467"/>
      <c r="R368" s="467" t="s">
        <v>539</v>
      </c>
    </row>
    <row r="369" spans="1:18" ht="23.25" hidden="1" customHeight="1" x14ac:dyDescent="0.35">
      <c r="A369" s="377">
        <v>368</v>
      </c>
      <c r="B369" s="377" t="s">
        <v>1344</v>
      </c>
      <c r="C369" s="377">
        <v>472</v>
      </c>
      <c r="D369" s="377" t="s">
        <v>64</v>
      </c>
      <c r="E369" s="469" t="s">
        <v>77</v>
      </c>
      <c r="F369" s="365" t="s">
        <v>1345</v>
      </c>
      <c r="G369" s="365"/>
      <c r="H369" s="377"/>
      <c r="I369" s="469" t="s">
        <v>133</v>
      </c>
      <c r="J369" s="469"/>
      <c r="K369" s="377" t="s">
        <v>45</v>
      </c>
      <c r="L369" s="466">
        <v>45857</v>
      </c>
      <c r="M369" s="475" t="s">
        <v>1346</v>
      </c>
      <c r="N369" s="467" t="s">
        <v>539</v>
      </c>
      <c r="O369" s="467" t="s">
        <v>5841</v>
      </c>
      <c r="P369" s="467" t="s">
        <v>5840</v>
      </c>
      <c r="Q369" s="467"/>
      <c r="R369" s="467" t="s">
        <v>539</v>
      </c>
    </row>
    <row r="370" spans="1:18" ht="23.25" hidden="1" customHeight="1" x14ac:dyDescent="0.35">
      <c r="A370" s="377">
        <v>369</v>
      </c>
      <c r="B370" s="377" t="s">
        <v>1347</v>
      </c>
      <c r="C370" s="377">
        <v>472</v>
      </c>
      <c r="D370" s="377" t="s">
        <v>64</v>
      </c>
      <c r="E370" s="469" t="s">
        <v>77</v>
      </c>
      <c r="F370" s="365" t="s">
        <v>1348</v>
      </c>
      <c r="G370" s="365" t="s">
        <v>6394</v>
      </c>
      <c r="H370" s="377"/>
      <c r="I370" s="469" t="s">
        <v>133</v>
      </c>
      <c r="J370" s="377"/>
      <c r="K370" s="377" t="s">
        <v>46</v>
      </c>
      <c r="L370" s="377"/>
      <c r="M370" s="365"/>
      <c r="N370" s="467" t="s">
        <v>9</v>
      </c>
      <c r="O370" s="467" t="s">
        <v>9</v>
      </c>
      <c r="P370" s="467" t="s">
        <v>9</v>
      </c>
      <c r="Q370" s="467"/>
      <c r="R370" s="467" t="s">
        <v>9</v>
      </c>
    </row>
    <row r="371" spans="1:18" ht="23.25" hidden="1" customHeight="1" x14ac:dyDescent="0.35">
      <c r="A371" s="377">
        <v>370</v>
      </c>
      <c r="B371" s="377" t="s">
        <v>1350</v>
      </c>
      <c r="C371" s="377">
        <v>472</v>
      </c>
      <c r="D371" s="377" t="s">
        <v>64</v>
      </c>
      <c r="E371" s="469" t="s">
        <v>77</v>
      </c>
      <c r="F371" s="365" t="s">
        <v>1351</v>
      </c>
      <c r="G371" s="365" t="s">
        <v>1352</v>
      </c>
      <c r="H371" s="377"/>
      <c r="I371" s="469" t="s">
        <v>133</v>
      </c>
      <c r="J371" s="377"/>
      <c r="K371" s="377" t="s">
        <v>46</v>
      </c>
      <c r="L371" s="377"/>
      <c r="M371" s="365"/>
      <c r="N371" s="467" t="s">
        <v>9</v>
      </c>
      <c r="O371" s="467" t="s">
        <v>9</v>
      </c>
      <c r="P371" s="467" t="s">
        <v>9</v>
      </c>
      <c r="Q371" s="467"/>
      <c r="R371" s="467" t="s">
        <v>9</v>
      </c>
    </row>
    <row r="372" spans="1:18" ht="23.25" hidden="1" customHeight="1" x14ac:dyDescent="0.35">
      <c r="A372" s="377">
        <v>371</v>
      </c>
      <c r="B372" s="377" t="s">
        <v>1353</v>
      </c>
      <c r="C372" s="377">
        <v>472</v>
      </c>
      <c r="D372" s="377" t="s">
        <v>26</v>
      </c>
      <c r="E372" s="469" t="s">
        <v>104</v>
      </c>
      <c r="F372" s="470" t="s">
        <v>724</v>
      </c>
      <c r="G372" s="365" t="s">
        <v>8041</v>
      </c>
      <c r="H372" s="377"/>
      <c r="I372" s="377" t="s">
        <v>711</v>
      </c>
      <c r="J372" s="377"/>
      <c r="K372" s="377" t="s">
        <v>50</v>
      </c>
      <c r="L372" s="377"/>
      <c r="M372" s="365"/>
      <c r="N372" s="467" t="s">
        <v>9</v>
      </c>
      <c r="O372" s="467" t="s">
        <v>9</v>
      </c>
      <c r="P372" s="467" t="s">
        <v>9</v>
      </c>
      <c r="Q372" s="467"/>
      <c r="R372" s="467" t="s">
        <v>9</v>
      </c>
    </row>
    <row r="373" spans="1:18" ht="23.25" hidden="1" customHeight="1" x14ac:dyDescent="0.35">
      <c r="A373" s="377">
        <v>372</v>
      </c>
      <c r="B373" s="377" t="s">
        <v>1355</v>
      </c>
      <c r="C373" s="377">
        <v>472</v>
      </c>
      <c r="D373" s="377" t="s">
        <v>26</v>
      </c>
      <c r="E373" s="469" t="s">
        <v>104</v>
      </c>
      <c r="F373" s="470" t="s">
        <v>730</v>
      </c>
      <c r="G373" s="365"/>
      <c r="H373" s="377"/>
      <c r="I373" s="377" t="s">
        <v>711</v>
      </c>
      <c r="J373" s="377"/>
      <c r="K373" s="377" t="s">
        <v>45</v>
      </c>
      <c r="L373" s="466">
        <v>45777</v>
      </c>
      <c r="M373" s="365" t="s">
        <v>732</v>
      </c>
      <c r="N373" s="467" t="s">
        <v>539</v>
      </c>
      <c r="O373" s="467" t="s">
        <v>5841</v>
      </c>
      <c r="P373" s="467" t="s">
        <v>5841</v>
      </c>
      <c r="Q373" s="467"/>
      <c r="R373" s="467" t="s">
        <v>539</v>
      </c>
    </row>
    <row r="374" spans="1:18" ht="23.25" customHeight="1" x14ac:dyDescent="0.35">
      <c r="A374" s="377">
        <v>373</v>
      </c>
      <c r="B374" s="377" t="s">
        <v>1356</v>
      </c>
      <c r="C374" s="377">
        <v>472</v>
      </c>
      <c r="D374" s="377" t="s">
        <v>62</v>
      </c>
      <c r="E374" s="469" t="s">
        <v>1039</v>
      </c>
      <c r="F374" s="470" t="s">
        <v>1357</v>
      </c>
      <c r="G374" s="365" t="s">
        <v>517</v>
      </c>
      <c r="H374" s="377"/>
      <c r="I374" s="377" t="s">
        <v>824</v>
      </c>
      <c r="J374" s="377"/>
      <c r="K374" s="377" t="s">
        <v>50</v>
      </c>
      <c r="L374" s="377"/>
      <c r="M374" s="365"/>
      <c r="N374" s="467" t="s">
        <v>9</v>
      </c>
      <c r="O374" s="467" t="s">
        <v>9</v>
      </c>
      <c r="P374" s="467" t="s">
        <v>9</v>
      </c>
      <c r="Q374" s="467"/>
      <c r="R374" s="467" t="s">
        <v>9</v>
      </c>
    </row>
    <row r="375" spans="1:18" ht="23.25" customHeight="1" x14ac:dyDescent="0.35">
      <c r="A375" s="377">
        <v>374</v>
      </c>
      <c r="B375" s="377" t="s">
        <v>1358</v>
      </c>
      <c r="C375" s="377">
        <v>472</v>
      </c>
      <c r="D375" s="377" t="s">
        <v>62</v>
      </c>
      <c r="E375" s="469" t="s">
        <v>1039</v>
      </c>
      <c r="F375" s="470" t="s">
        <v>1359</v>
      </c>
      <c r="G375" s="365" t="s">
        <v>517</v>
      </c>
      <c r="H375" s="377"/>
      <c r="I375" s="377" t="s">
        <v>824</v>
      </c>
      <c r="J375" s="377"/>
      <c r="K375" s="377" t="s">
        <v>50</v>
      </c>
      <c r="L375" s="377"/>
      <c r="M375" s="365"/>
      <c r="N375" s="467" t="s">
        <v>9</v>
      </c>
      <c r="O375" s="467" t="s">
        <v>9</v>
      </c>
      <c r="P375" s="467" t="s">
        <v>9</v>
      </c>
      <c r="Q375" s="467"/>
      <c r="R375" s="467" t="s">
        <v>9</v>
      </c>
    </row>
    <row r="376" spans="1:18" ht="23.25" customHeight="1" x14ac:dyDescent="0.35">
      <c r="A376" s="377">
        <v>375</v>
      </c>
      <c r="B376" s="377" t="s">
        <v>1360</v>
      </c>
      <c r="C376" s="377">
        <v>472</v>
      </c>
      <c r="D376" s="377" t="s">
        <v>62</v>
      </c>
      <c r="E376" s="469" t="s">
        <v>1039</v>
      </c>
      <c r="F376" s="470" t="s">
        <v>1361</v>
      </c>
      <c r="G376" s="365" t="s">
        <v>517</v>
      </c>
      <c r="H376" s="377"/>
      <c r="I376" s="377" t="s">
        <v>824</v>
      </c>
      <c r="J376" s="377"/>
      <c r="K376" s="377" t="s">
        <v>50</v>
      </c>
      <c r="L376" s="377"/>
      <c r="M376" s="365"/>
      <c r="N376" s="467" t="s">
        <v>9</v>
      </c>
      <c r="O376" s="467" t="s">
        <v>9</v>
      </c>
      <c r="P376" s="467" t="s">
        <v>9</v>
      </c>
      <c r="Q376" s="467"/>
      <c r="R376" s="467" t="s">
        <v>9</v>
      </c>
    </row>
    <row r="377" spans="1:18" ht="23.25" customHeight="1" x14ac:dyDescent="0.35">
      <c r="A377" s="377">
        <v>376</v>
      </c>
      <c r="B377" s="377" t="s">
        <v>1362</v>
      </c>
      <c r="C377" s="377">
        <v>472</v>
      </c>
      <c r="D377" s="377" t="s">
        <v>62</v>
      </c>
      <c r="E377" s="469" t="s">
        <v>1039</v>
      </c>
      <c r="F377" s="470" t="s">
        <v>1363</v>
      </c>
      <c r="G377" s="365" t="s">
        <v>517</v>
      </c>
      <c r="H377" s="377"/>
      <c r="I377" s="377" t="s">
        <v>824</v>
      </c>
      <c r="J377" s="377"/>
      <c r="K377" s="377" t="s">
        <v>50</v>
      </c>
      <c r="L377" s="377"/>
      <c r="M377" s="365"/>
      <c r="N377" s="467" t="s">
        <v>9</v>
      </c>
      <c r="O377" s="467" t="s">
        <v>9</v>
      </c>
      <c r="P377" s="467" t="s">
        <v>9</v>
      </c>
      <c r="Q377" s="467"/>
      <c r="R377" s="467" t="s">
        <v>9</v>
      </c>
    </row>
    <row r="378" spans="1:18" ht="23.25" customHeight="1" x14ac:dyDescent="0.35">
      <c r="A378" s="377">
        <v>377</v>
      </c>
      <c r="B378" s="377" t="s">
        <v>1364</v>
      </c>
      <c r="C378" s="377">
        <v>472</v>
      </c>
      <c r="D378" s="377" t="s">
        <v>62</v>
      </c>
      <c r="E378" s="469" t="s">
        <v>1039</v>
      </c>
      <c r="F378" s="470" t="s">
        <v>1365</v>
      </c>
      <c r="G378" s="365" t="s">
        <v>517</v>
      </c>
      <c r="H378" s="377"/>
      <c r="I378" s="377" t="s">
        <v>824</v>
      </c>
      <c r="J378" s="377"/>
      <c r="K378" s="377" t="s">
        <v>50</v>
      </c>
      <c r="L378" s="377"/>
      <c r="M378" s="365"/>
      <c r="N378" s="467" t="s">
        <v>9</v>
      </c>
      <c r="O378" s="467" t="s">
        <v>9</v>
      </c>
      <c r="P378" s="467" t="s">
        <v>9</v>
      </c>
      <c r="Q378" s="467"/>
      <c r="R378" s="467" t="s">
        <v>9</v>
      </c>
    </row>
    <row r="379" spans="1:18" ht="23.25" customHeight="1" x14ac:dyDescent="0.35">
      <c r="A379" s="377">
        <v>378</v>
      </c>
      <c r="B379" s="377" t="s">
        <v>1366</v>
      </c>
      <c r="C379" s="377">
        <v>472</v>
      </c>
      <c r="D379" s="377" t="s">
        <v>62</v>
      </c>
      <c r="E379" s="469" t="s">
        <v>1039</v>
      </c>
      <c r="F379" s="470" t="s">
        <v>1367</v>
      </c>
      <c r="G379" s="365" t="s">
        <v>517</v>
      </c>
      <c r="H379" s="377"/>
      <c r="I379" s="377" t="s">
        <v>824</v>
      </c>
      <c r="J379" s="377"/>
      <c r="K379" s="377" t="s">
        <v>50</v>
      </c>
      <c r="L379" s="377"/>
      <c r="M379" s="365"/>
      <c r="N379" s="467" t="s">
        <v>9</v>
      </c>
      <c r="O379" s="467" t="s">
        <v>9</v>
      </c>
      <c r="P379" s="467" t="s">
        <v>9</v>
      </c>
      <c r="Q379" s="467"/>
      <c r="R379" s="467" t="s">
        <v>9</v>
      </c>
    </row>
    <row r="380" spans="1:18" ht="23.25" customHeight="1" x14ac:dyDescent="0.35">
      <c r="A380" s="377">
        <v>379</v>
      </c>
      <c r="B380" s="377" t="s">
        <v>1368</v>
      </c>
      <c r="C380" s="377">
        <v>472</v>
      </c>
      <c r="D380" s="377" t="s">
        <v>62</v>
      </c>
      <c r="E380" s="469" t="s">
        <v>1039</v>
      </c>
      <c r="F380" s="470" t="s">
        <v>1369</v>
      </c>
      <c r="G380" s="365" t="s">
        <v>517</v>
      </c>
      <c r="H380" s="377"/>
      <c r="I380" s="377" t="s">
        <v>824</v>
      </c>
      <c r="J380" s="377"/>
      <c r="K380" s="377" t="s">
        <v>50</v>
      </c>
      <c r="L380" s="377"/>
      <c r="M380" s="365"/>
      <c r="N380" s="467" t="s">
        <v>9</v>
      </c>
      <c r="O380" s="467" t="s">
        <v>9</v>
      </c>
      <c r="P380" s="467" t="s">
        <v>9</v>
      </c>
      <c r="Q380" s="467"/>
      <c r="R380" s="467" t="s">
        <v>9</v>
      </c>
    </row>
    <row r="381" spans="1:18" ht="23.25" customHeight="1" x14ac:dyDescent="0.35">
      <c r="A381" s="377">
        <v>380</v>
      </c>
      <c r="B381" s="377" t="s">
        <v>1370</v>
      </c>
      <c r="C381" s="377">
        <v>472</v>
      </c>
      <c r="D381" s="377" t="s">
        <v>62</v>
      </c>
      <c r="E381" s="469" t="s">
        <v>1039</v>
      </c>
      <c r="F381" s="470" t="s">
        <v>1371</v>
      </c>
      <c r="G381" s="365" t="s">
        <v>517</v>
      </c>
      <c r="H381" s="377"/>
      <c r="I381" s="377" t="s">
        <v>824</v>
      </c>
      <c r="J381" s="377"/>
      <c r="K381" s="377" t="s">
        <v>50</v>
      </c>
      <c r="L381" s="377"/>
      <c r="M381" s="365"/>
      <c r="N381" s="467" t="s">
        <v>9</v>
      </c>
      <c r="O381" s="467" t="s">
        <v>9</v>
      </c>
      <c r="P381" s="467" t="s">
        <v>9</v>
      </c>
      <c r="Q381" s="467"/>
      <c r="R381" s="467" t="s">
        <v>9</v>
      </c>
    </row>
    <row r="382" spans="1:18" ht="23.25" customHeight="1" x14ac:dyDescent="0.35">
      <c r="A382" s="377">
        <v>381</v>
      </c>
      <c r="B382" s="377" t="s">
        <v>1372</v>
      </c>
      <c r="C382" s="377">
        <v>472</v>
      </c>
      <c r="D382" s="377" t="s">
        <v>62</v>
      </c>
      <c r="E382" s="469" t="s">
        <v>1039</v>
      </c>
      <c r="F382" s="470" t="s">
        <v>1373</v>
      </c>
      <c r="G382" s="365" t="s">
        <v>517</v>
      </c>
      <c r="H382" s="377"/>
      <c r="I382" s="377" t="s">
        <v>824</v>
      </c>
      <c r="J382" s="377"/>
      <c r="K382" s="377" t="s">
        <v>50</v>
      </c>
      <c r="L382" s="377"/>
      <c r="M382" s="365"/>
      <c r="N382" s="467" t="s">
        <v>9</v>
      </c>
      <c r="O382" s="467" t="s">
        <v>9</v>
      </c>
      <c r="P382" s="467" t="s">
        <v>9</v>
      </c>
      <c r="Q382" s="467"/>
      <c r="R382" s="467" t="s">
        <v>9</v>
      </c>
    </row>
    <row r="383" spans="1:18" ht="23.25" hidden="1" customHeight="1" x14ac:dyDescent="0.35">
      <c r="A383" s="377">
        <v>382</v>
      </c>
      <c r="B383" s="377" t="s">
        <v>1374</v>
      </c>
      <c r="C383" s="377">
        <v>472</v>
      </c>
      <c r="D383" s="377" t="s">
        <v>58</v>
      </c>
      <c r="E383" s="377" t="s">
        <v>217</v>
      </c>
      <c r="F383" s="365" t="s">
        <v>1375</v>
      </c>
      <c r="G383" s="365"/>
      <c r="H383" s="377"/>
      <c r="I383" s="377" t="s">
        <v>122</v>
      </c>
      <c r="J383" s="377"/>
      <c r="K383" s="377" t="s">
        <v>9</v>
      </c>
      <c r="L383" s="466">
        <v>45854</v>
      </c>
      <c r="M383" s="365" t="s">
        <v>1377</v>
      </c>
      <c r="N383" s="467" t="s">
        <v>9</v>
      </c>
      <c r="O383" s="467" t="s">
        <v>9</v>
      </c>
      <c r="P383" s="467" t="s">
        <v>9</v>
      </c>
      <c r="Q383" s="467"/>
      <c r="R383" s="467" t="s">
        <v>9</v>
      </c>
    </row>
    <row r="384" spans="1:18" ht="23.25" hidden="1" customHeight="1" x14ac:dyDescent="0.35">
      <c r="A384" s="377">
        <v>383</v>
      </c>
      <c r="B384" s="377" t="s">
        <v>1378</v>
      </c>
      <c r="C384" s="377">
        <v>472</v>
      </c>
      <c r="D384" s="377" t="s">
        <v>60</v>
      </c>
      <c r="E384" s="469" t="s">
        <v>195</v>
      </c>
      <c r="F384" s="470" t="s">
        <v>374</v>
      </c>
      <c r="G384" s="365" t="s">
        <v>375</v>
      </c>
      <c r="H384" s="377"/>
      <c r="I384" s="469" t="s">
        <v>366</v>
      </c>
      <c r="J384" s="377"/>
      <c r="K384" s="377" t="s">
        <v>9</v>
      </c>
      <c r="L384" s="377"/>
      <c r="M384" s="365"/>
      <c r="N384" s="467" t="s">
        <v>9</v>
      </c>
      <c r="O384" s="467" t="s">
        <v>9</v>
      </c>
      <c r="P384" s="467" t="s">
        <v>9</v>
      </c>
      <c r="Q384" s="467"/>
      <c r="R384" s="467" t="s">
        <v>7007</v>
      </c>
    </row>
    <row r="385" spans="1:18" ht="23.25" hidden="1" customHeight="1" x14ac:dyDescent="0.35">
      <c r="A385" s="377">
        <v>384</v>
      </c>
      <c r="B385" s="377" t="s">
        <v>1379</v>
      </c>
      <c r="C385" s="377">
        <v>472</v>
      </c>
      <c r="D385" s="377" t="s">
        <v>59</v>
      </c>
      <c r="E385" s="377" t="s">
        <v>14</v>
      </c>
      <c r="F385" s="365" t="s">
        <v>1380</v>
      </c>
      <c r="G385" s="365" t="s">
        <v>1381</v>
      </c>
      <c r="H385" s="377"/>
      <c r="I385" s="377" t="s">
        <v>132</v>
      </c>
      <c r="J385" s="377"/>
      <c r="K385" s="377" t="s">
        <v>45</v>
      </c>
      <c r="L385" s="466">
        <v>45962</v>
      </c>
      <c r="M385" s="365" t="s">
        <v>6418</v>
      </c>
      <c r="N385" s="467" t="s">
        <v>8</v>
      </c>
      <c r="O385" s="467" t="s">
        <v>5876</v>
      </c>
      <c r="P385" s="467" t="s">
        <v>9</v>
      </c>
      <c r="Q385" s="467"/>
      <c r="R385" s="467" t="s">
        <v>539</v>
      </c>
    </row>
    <row r="386" spans="1:18" ht="23.25" customHeight="1" x14ac:dyDescent="0.35">
      <c r="A386" s="377">
        <v>385</v>
      </c>
      <c r="B386" s="377" t="s">
        <v>1382</v>
      </c>
      <c r="C386" s="377">
        <v>472</v>
      </c>
      <c r="D386" s="377" t="s">
        <v>62</v>
      </c>
      <c r="E386" s="469" t="s">
        <v>400</v>
      </c>
      <c r="F386" s="470" t="s">
        <v>1383</v>
      </c>
      <c r="G386" s="365"/>
      <c r="H386" s="377"/>
      <c r="I386" s="469" t="s">
        <v>366</v>
      </c>
      <c r="J386" s="469"/>
      <c r="K386" s="377" t="s">
        <v>45</v>
      </c>
      <c r="L386" s="466">
        <v>45782</v>
      </c>
      <c r="M386" s="365" t="s">
        <v>800</v>
      </c>
      <c r="N386" s="467" t="s">
        <v>539</v>
      </c>
      <c r="O386" s="467" t="s">
        <v>5841</v>
      </c>
      <c r="P386" s="467" t="s">
        <v>5840</v>
      </c>
      <c r="Q386" s="467"/>
      <c r="R386" s="467" t="s">
        <v>539</v>
      </c>
    </row>
    <row r="387" spans="1:18" ht="23.25" hidden="1" customHeight="1" x14ac:dyDescent="0.35">
      <c r="A387" s="377">
        <v>386</v>
      </c>
      <c r="B387" s="377" t="s">
        <v>1384</v>
      </c>
      <c r="C387" s="377">
        <v>472</v>
      </c>
      <c r="D387" s="377" t="s">
        <v>57</v>
      </c>
      <c r="E387" s="469" t="s">
        <v>1385</v>
      </c>
      <c r="F387" s="470" t="s">
        <v>1386</v>
      </c>
      <c r="G387" s="365" t="s">
        <v>6420</v>
      </c>
      <c r="H387" s="377"/>
      <c r="I387" s="377" t="s">
        <v>132</v>
      </c>
      <c r="J387" s="377"/>
      <c r="K387" s="377" t="s">
        <v>50</v>
      </c>
      <c r="L387" s="466">
        <v>46010</v>
      </c>
      <c r="M387" s="365"/>
      <c r="N387" s="467" t="s">
        <v>9</v>
      </c>
      <c r="O387" s="467" t="s">
        <v>9</v>
      </c>
      <c r="P387" s="467" t="s">
        <v>9</v>
      </c>
      <c r="Q387" s="467"/>
      <c r="R387" s="467" t="s">
        <v>539</v>
      </c>
    </row>
    <row r="388" spans="1:18" ht="23.25" hidden="1" customHeight="1" x14ac:dyDescent="0.35">
      <c r="A388" s="377">
        <v>387</v>
      </c>
      <c r="B388" s="377" t="s">
        <v>1388</v>
      </c>
      <c r="C388" s="377">
        <v>472</v>
      </c>
      <c r="D388" s="377" t="s">
        <v>57</v>
      </c>
      <c r="E388" s="469" t="s">
        <v>1168</v>
      </c>
      <c r="F388" s="365" t="s">
        <v>1389</v>
      </c>
      <c r="G388" s="365"/>
      <c r="H388" s="377"/>
      <c r="I388" s="469" t="s">
        <v>133</v>
      </c>
      <c r="J388" s="469"/>
      <c r="K388" s="377" t="s">
        <v>45</v>
      </c>
      <c r="L388" s="466">
        <v>45790</v>
      </c>
      <c r="M388" s="365" t="s">
        <v>1390</v>
      </c>
      <c r="N388" s="467" t="s">
        <v>539</v>
      </c>
      <c r="O388" s="467" t="s">
        <v>5841</v>
      </c>
      <c r="P388" s="467" t="s">
        <v>5841</v>
      </c>
      <c r="Q388" s="467"/>
      <c r="R388" s="467" t="s">
        <v>539</v>
      </c>
    </row>
    <row r="389" spans="1:18" ht="23.25" hidden="1" customHeight="1" x14ac:dyDescent="0.35">
      <c r="A389" s="377">
        <v>388</v>
      </c>
      <c r="B389" s="377" t="s">
        <v>1391</v>
      </c>
      <c r="C389" s="377">
        <v>472</v>
      </c>
      <c r="D389" s="377" t="s">
        <v>63</v>
      </c>
      <c r="E389" s="377" t="s">
        <v>77</v>
      </c>
      <c r="F389" s="365" t="s">
        <v>1392</v>
      </c>
      <c r="G389" s="365" t="s">
        <v>1393</v>
      </c>
      <c r="H389" s="377"/>
      <c r="I389" s="377" t="s">
        <v>135</v>
      </c>
      <c r="J389" s="377"/>
      <c r="K389" s="377" t="s">
        <v>48</v>
      </c>
      <c r="L389" s="377"/>
      <c r="M389" s="365"/>
      <c r="N389" s="467" t="s">
        <v>5839</v>
      </c>
      <c r="O389" s="467" t="s">
        <v>5839</v>
      </c>
      <c r="P389" s="467" t="s">
        <v>5839</v>
      </c>
      <c r="Q389" s="467"/>
      <c r="R389" s="467" t="s">
        <v>7007</v>
      </c>
    </row>
    <row r="390" spans="1:18" ht="23.25" hidden="1" customHeight="1" x14ac:dyDescent="0.35">
      <c r="A390" s="377">
        <v>389</v>
      </c>
      <c r="B390" s="377" t="s">
        <v>1394</v>
      </c>
      <c r="C390" s="377">
        <v>472</v>
      </c>
      <c r="D390" s="377" t="s">
        <v>63</v>
      </c>
      <c r="E390" s="377" t="s">
        <v>63</v>
      </c>
      <c r="F390" s="365" t="s">
        <v>1395</v>
      </c>
      <c r="G390" s="365"/>
      <c r="H390" s="377"/>
      <c r="I390" s="377" t="s">
        <v>135</v>
      </c>
      <c r="J390" s="377"/>
      <c r="K390" s="377" t="s">
        <v>45</v>
      </c>
      <c r="L390" s="466" t="s">
        <v>90</v>
      </c>
      <c r="M390" s="365" t="s">
        <v>1396</v>
      </c>
      <c r="N390" s="467" t="s">
        <v>539</v>
      </c>
      <c r="O390" s="467" t="s">
        <v>5841</v>
      </c>
      <c r="P390" s="467" t="s">
        <v>5840</v>
      </c>
      <c r="Q390" s="467"/>
      <c r="R390" s="467" t="s">
        <v>539</v>
      </c>
    </row>
    <row r="391" spans="1:18" ht="23.25" hidden="1" customHeight="1" x14ac:dyDescent="0.35">
      <c r="A391" s="377">
        <v>390</v>
      </c>
      <c r="B391" s="377" t="s">
        <v>1397</v>
      </c>
      <c r="C391" s="377">
        <v>472</v>
      </c>
      <c r="D391" s="377" t="s">
        <v>63</v>
      </c>
      <c r="E391" s="377" t="s">
        <v>1398</v>
      </c>
      <c r="F391" s="365" t="s">
        <v>1399</v>
      </c>
      <c r="G391" s="365" t="s">
        <v>6421</v>
      </c>
      <c r="H391" s="377"/>
      <c r="I391" s="377" t="s">
        <v>135</v>
      </c>
      <c r="J391" s="377"/>
      <c r="K391" s="377" t="s">
        <v>48</v>
      </c>
      <c r="L391" s="377"/>
      <c r="M391" s="365"/>
      <c r="N391" s="467" t="s">
        <v>6311</v>
      </c>
      <c r="O391" s="467" t="s">
        <v>6311</v>
      </c>
      <c r="P391" s="467" t="s">
        <v>5839</v>
      </c>
      <c r="Q391" s="467"/>
      <c r="R391" s="467" t="s">
        <v>9</v>
      </c>
    </row>
    <row r="392" spans="1:18" ht="23.25" hidden="1" customHeight="1" x14ac:dyDescent="0.35">
      <c r="A392" s="377">
        <v>391</v>
      </c>
      <c r="B392" s="377" t="s">
        <v>1401</v>
      </c>
      <c r="C392" s="377">
        <v>472</v>
      </c>
      <c r="D392" s="377" t="s">
        <v>63</v>
      </c>
      <c r="E392" s="377" t="s">
        <v>63</v>
      </c>
      <c r="F392" s="365" t="s">
        <v>1402</v>
      </c>
      <c r="G392" s="365" t="s">
        <v>1403</v>
      </c>
      <c r="H392" s="377"/>
      <c r="I392" s="377" t="s">
        <v>135</v>
      </c>
      <c r="J392" s="377"/>
      <c r="K392" s="377" t="s">
        <v>45</v>
      </c>
      <c r="L392" s="466">
        <v>45979</v>
      </c>
      <c r="M392" s="365" t="s">
        <v>6189</v>
      </c>
      <c r="N392" s="467" t="s">
        <v>6190</v>
      </c>
      <c r="O392" s="467" t="s">
        <v>6190</v>
      </c>
      <c r="P392" s="467" t="s">
        <v>5839</v>
      </c>
      <c r="Q392" s="467"/>
      <c r="R392" s="467" t="s">
        <v>539</v>
      </c>
    </row>
    <row r="393" spans="1:18" ht="23.25" hidden="1" customHeight="1" x14ac:dyDescent="0.35">
      <c r="A393" s="377">
        <v>392</v>
      </c>
      <c r="B393" s="377" t="s">
        <v>1404</v>
      </c>
      <c r="C393" s="377">
        <v>472</v>
      </c>
      <c r="D393" s="377" t="s">
        <v>63</v>
      </c>
      <c r="E393" s="377" t="s">
        <v>63</v>
      </c>
      <c r="F393" s="365" t="s">
        <v>1405</v>
      </c>
      <c r="G393" s="365"/>
      <c r="H393" s="377"/>
      <c r="I393" s="377" t="s">
        <v>135</v>
      </c>
      <c r="J393" s="377"/>
      <c r="K393" s="377" t="s">
        <v>45</v>
      </c>
      <c r="L393" s="466" t="s">
        <v>90</v>
      </c>
      <c r="M393" s="365" t="s">
        <v>1406</v>
      </c>
      <c r="N393" s="467" t="s">
        <v>539</v>
      </c>
      <c r="O393" s="467" t="s">
        <v>5841</v>
      </c>
      <c r="P393" s="467" t="s">
        <v>5840</v>
      </c>
      <c r="Q393" s="467"/>
      <c r="R393" s="467" t="s">
        <v>539</v>
      </c>
    </row>
    <row r="394" spans="1:18" ht="23.25" hidden="1" customHeight="1" x14ac:dyDescent="0.35">
      <c r="A394" s="377">
        <v>393</v>
      </c>
      <c r="B394" s="377">
        <v>394</v>
      </c>
      <c r="C394" s="377">
        <v>472</v>
      </c>
      <c r="D394" s="377" t="s">
        <v>60</v>
      </c>
      <c r="E394" s="377" t="s">
        <v>1407</v>
      </c>
      <c r="F394" s="365" t="s">
        <v>1408</v>
      </c>
      <c r="G394" s="365"/>
      <c r="H394" s="377"/>
      <c r="I394" s="377" t="s">
        <v>125</v>
      </c>
      <c r="J394" s="377"/>
      <c r="K394" s="377" t="s">
        <v>45</v>
      </c>
      <c r="L394" s="466">
        <v>45846</v>
      </c>
      <c r="M394" s="365" t="s">
        <v>1409</v>
      </c>
      <c r="N394" s="467" t="s">
        <v>539</v>
      </c>
      <c r="O394" s="467" t="s">
        <v>5841</v>
      </c>
      <c r="P394" s="467" t="s">
        <v>5840</v>
      </c>
      <c r="Q394" s="467"/>
      <c r="R394" s="467" t="s">
        <v>539</v>
      </c>
    </row>
    <row r="395" spans="1:18" ht="23.25" hidden="1" customHeight="1" x14ac:dyDescent="0.35">
      <c r="A395" s="377">
        <v>394</v>
      </c>
      <c r="B395" s="377" t="s">
        <v>6422</v>
      </c>
      <c r="C395" s="377">
        <v>472</v>
      </c>
      <c r="D395" s="377" t="s">
        <v>64</v>
      </c>
      <c r="E395" s="377" t="s">
        <v>1410</v>
      </c>
      <c r="F395" s="365" t="s">
        <v>1411</v>
      </c>
      <c r="G395" s="365" t="s">
        <v>1412</v>
      </c>
      <c r="H395" s="377"/>
      <c r="I395" s="377" t="s">
        <v>1271</v>
      </c>
      <c r="J395" s="377"/>
      <c r="K395" s="377" t="s">
        <v>45</v>
      </c>
      <c r="L395" s="466">
        <v>45846</v>
      </c>
      <c r="M395" s="365" t="s">
        <v>680</v>
      </c>
      <c r="N395" s="467" t="s">
        <v>539</v>
      </c>
      <c r="O395" s="467" t="s">
        <v>5841</v>
      </c>
      <c r="P395" s="467" t="s">
        <v>5841</v>
      </c>
      <c r="Q395" s="467"/>
      <c r="R395" s="467" t="s">
        <v>539</v>
      </c>
    </row>
    <row r="396" spans="1:18" ht="23.25" hidden="1" customHeight="1" x14ac:dyDescent="0.35">
      <c r="A396" s="377">
        <v>395</v>
      </c>
      <c r="B396" s="377">
        <v>396</v>
      </c>
      <c r="C396" s="377">
        <v>472</v>
      </c>
      <c r="D396" s="377" t="s">
        <v>64</v>
      </c>
      <c r="E396" s="377" t="s">
        <v>1414</v>
      </c>
      <c r="F396" s="365" t="s">
        <v>1415</v>
      </c>
      <c r="G396" s="365" t="s">
        <v>1416</v>
      </c>
      <c r="H396" s="377"/>
      <c r="I396" s="377" t="s">
        <v>1271</v>
      </c>
      <c r="J396" s="377"/>
      <c r="K396" s="377" t="s">
        <v>45</v>
      </c>
      <c r="L396" s="466">
        <v>45846</v>
      </c>
      <c r="M396" s="365" t="s">
        <v>1305</v>
      </c>
      <c r="N396" s="467" t="s">
        <v>539</v>
      </c>
      <c r="O396" s="467" t="s">
        <v>5841</v>
      </c>
      <c r="P396" s="467" t="s">
        <v>5840</v>
      </c>
      <c r="Q396" s="467"/>
      <c r="R396" s="467" t="s">
        <v>539</v>
      </c>
    </row>
    <row r="397" spans="1:18" ht="23.25" hidden="1" customHeight="1" x14ac:dyDescent="0.35">
      <c r="A397" s="377">
        <v>396</v>
      </c>
      <c r="B397" s="377">
        <v>397</v>
      </c>
      <c r="C397" s="377">
        <v>472</v>
      </c>
      <c r="D397" s="377" t="s">
        <v>64</v>
      </c>
      <c r="E397" s="377" t="s">
        <v>14</v>
      </c>
      <c r="F397" s="365" t="s">
        <v>1417</v>
      </c>
      <c r="G397" s="365" t="s">
        <v>1418</v>
      </c>
      <c r="H397" s="377"/>
      <c r="I397" s="377" t="s">
        <v>1271</v>
      </c>
      <c r="J397" s="377"/>
      <c r="K397" s="377" t="s">
        <v>45</v>
      </c>
      <c r="L397" s="466">
        <v>45846</v>
      </c>
      <c r="M397" s="365" t="s">
        <v>1305</v>
      </c>
      <c r="N397" s="467" t="s">
        <v>539</v>
      </c>
      <c r="O397" s="467" t="s">
        <v>5841</v>
      </c>
      <c r="P397" s="467" t="s">
        <v>5840</v>
      </c>
      <c r="Q397" s="467"/>
      <c r="R397" s="467" t="s">
        <v>539</v>
      </c>
    </row>
    <row r="398" spans="1:18" ht="23.25" hidden="1" customHeight="1" x14ac:dyDescent="0.35">
      <c r="A398" s="377">
        <v>397</v>
      </c>
      <c r="B398" s="377">
        <v>398</v>
      </c>
      <c r="C398" s="377">
        <v>472</v>
      </c>
      <c r="D398" s="377" t="s">
        <v>26</v>
      </c>
      <c r="E398" s="377" t="s">
        <v>105</v>
      </c>
      <c r="F398" s="365" t="s">
        <v>1419</v>
      </c>
      <c r="G398" s="365"/>
      <c r="H398" s="377"/>
      <c r="I398" s="377" t="s">
        <v>711</v>
      </c>
      <c r="J398" s="377"/>
      <c r="K398" s="377" t="s">
        <v>45</v>
      </c>
      <c r="L398" s="466">
        <v>45777</v>
      </c>
      <c r="M398" s="365" t="s">
        <v>1420</v>
      </c>
      <c r="N398" s="467" t="s">
        <v>539</v>
      </c>
      <c r="O398" s="467" t="s">
        <v>5841</v>
      </c>
      <c r="P398" s="467" t="s">
        <v>5841</v>
      </c>
      <c r="Q398" s="467"/>
      <c r="R398" s="467" t="s">
        <v>539</v>
      </c>
    </row>
    <row r="399" spans="1:18" ht="23.25" hidden="1" customHeight="1" x14ac:dyDescent="0.35">
      <c r="A399" s="377">
        <v>398</v>
      </c>
      <c r="B399" s="377">
        <v>399</v>
      </c>
      <c r="C399" s="377">
        <v>472</v>
      </c>
      <c r="D399" s="377" t="s">
        <v>26</v>
      </c>
      <c r="E399" s="377" t="s">
        <v>105</v>
      </c>
      <c r="F399" s="365" t="s">
        <v>1421</v>
      </c>
      <c r="G399" s="365" t="s">
        <v>1422</v>
      </c>
      <c r="H399" s="377"/>
      <c r="I399" s="377" t="s">
        <v>711</v>
      </c>
      <c r="J399" s="377"/>
      <c r="K399" s="377" t="s">
        <v>45</v>
      </c>
      <c r="L399" s="466">
        <v>45920</v>
      </c>
      <c r="M399" s="477" t="s">
        <v>1423</v>
      </c>
      <c r="N399" s="467" t="s">
        <v>539</v>
      </c>
      <c r="O399" s="467" t="s">
        <v>5841</v>
      </c>
      <c r="P399" s="467" t="s">
        <v>5840</v>
      </c>
      <c r="Q399" s="467"/>
      <c r="R399" s="467" t="s">
        <v>539</v>
      </c>
    </row>
    <row r="400" spans="1:18" ht="23.25" hidden="1" customHeight="1" x14ac:dyDescent="0.35">
      <c r="A400" s="377">
        <v>399</v>
      </c>
      <c r="B400" s="377" t="s">
        <v>6423</v>
      </c>
      <c r="C400" s="377">
        <v>472</v>
      </c>
      <c r="D400" s="377" t="s">
        <v>26</v>
      </c>
      <c r="E400" s="377" t="s">
        <v>105</v>
      </c>
      <c r="F400" s="365" t="s">
        <v>1424</v>
      </c>
      <c r="G400" s="365"/>
      <c r="H400" s="377"/>
      <c r="I400" s="377" t="s">
        <v>711</v>
      </c>
      <c r="J400" s="377"/>
      <c r="K400" s="377" t="s">
        <v>45</v>
      </c>
      <c r="L400" s="466">
        <v>45777</v>
      </c>
      <c r="M400" s="365" t="s">
        <v>731</v>
      </c>
      <c r="N400" s="467" t="s">
        <v>539</v>
      </c>
      <c r="O400" s="467" t="s">
        <v>5841</v>
      </c>
      <c r="P400" s="467" t="s">
        <v>8</v>
      </c>
      <c r="Q400" s="467"/>
      <c r="R400" s="467" t="s">
        <v>539</v>
      </c>
    </row>
    <row r="401" spans="1:18" ht="23.25" hidden="1" customHeight="1" x14ac:dyDescent="0.35">
      <c r="A401" s="377">
        <v>400</v>
      </c>
      <c r="B401" s="377">
        <v>401</v>
      </c>
      <c r="C401" s="377">
        <v>472</v>
      </c>
      <c r="D401" s="377" t="s">
        <v>26</v>
      </c>
      <c r="E401" s="377" t="s">
        <v>105</v>
      </c>
      <c r="F401" s="365" t="s">
        <v>1425</v>
      </c>
      <c r="G401" s="365"/>
      <c r="H401" s="377"/>
      <c r="I401" s="377" t="s">
        <v>711</v>
      </c>
      <c r="J401" s="377"/>
      <c r="K401" s="377" t="s">
        <v>45</v>
      </c>
      <c r="L401" s="466">
        <v>45777</v>
      </c>
      <c r="M401" s="365" t="s">
        <v>731</v>
      </c>
      <c r="N401" s="467" t="s">
        <v>539</v>
      </c>
      <c r="O401" s="467" t="s">
        <v>5841</v>
      </c>
      <c r="P401" s="467" t="s">
        <v>5841</v>
      </c>
      <c r="Q401" s="467"/>
      <c r="R401" s="467" t="s">
        <v>539</v>
      </c>
    </row>
    <row r="402" spans="1:18" ht="23.25" hidden="1" customHeight="1" x14ac:dyDescent="0.35">
      <c r="A402" s="377">
        <v>401</v>
      </c>
      <c r="B402" s="377">
        <v>402</v>
      </c>
      <c r="C402" s="377">
        <v>472</v>
      </c>
      <c r="D402" s="377" t="s">
        <v>26</v>
      </c>
      <c r="E402" s="377" t="s">
        <v>105</v>
      </c>
      <c r="F402" s="365" t="s">
        <v>1426</v>
      </c>
      <c r="G402" s="365"/>
      <c r="H402" s="377"/>
      <c r="I402" s="377" t="s">
        <v>711</v>
      </c>
      <c r="J402" s="377"/>
      <c r="K402" s="377" t="s">
        <v>45</v>
      </c>
      <c r="L402" s="466">
        <v>45777</v>
      </c>
      <c r="M402" s="365" t="s">
        <v>731</v>
      </c>
      <c r="N402" s="467" t="s">
        <v>539</v>
      </c>
      <c r="O402" s="467" t="s">
        <v>5841</v>
      </c>
      <c r="P402" s="467" t="s">
        <v>5841</v>
      </c>
      <c r="Q402" s="467"/>
      <c r="R402" s="467" t="s">
        <v>539</v>
      </c>
    </row>
    <row r="403" spans="1:18" ht="23.25" hidden="1" customHeight="1" x14ac:dyDescent="0.35">
      <c r="A403" s="377">
        <v>402</v>
      </c>
      <c r="B403" s="377">
        <v>403</v>
      </c>
      <c r="C403" s="377">
        <v>472</v>
      </c>
      <c r="D403" s="377" t="s">
        <v>26</v>
      </c>
      <c r="E403" s="377" t="s">
        <v>105</v>
      </c>
      <c r="F403" s="365" t="s">
        <v>1427</v>
      </c>
      <c r="G403" s="365"/>
      <c r="H403" s="377"/>
      <c r="I403" s="377" t="s">
        <v>711</v>
      </c>
      <c r="J403" s="377"/>
      <c r="K403" s="377" t="s">
        <v>45</v>
      </c>
      <c r="L403" s="466">
        <v>45777</v>
      </c>
      <c r="M403" s="365" t="s">
        <v>731</v>
      </c>
      <c r="N403" s="467" t="s">
        <v>539</v>
      </c>
      <c r="O403" s="467" t="s">
        <v>5841</v>
      </c>
      <c r="P403" s="467" t="s">
        <v>5841</v>
      </c>
      <c r="Q403" s="467"/>
      <c r="R403" s="467" t="s">
        <v>539</v>
      </c>
    </row>
    <row r="404" spans="1:18" ht="23.25" hidden="1" customHeight="1" x14ac:dyDescent="0.35">
      <c r="A404" s="377">
        <v>403</v>
      </c>
      <c r="B404" s="377">
        <v>404</v>
      </c>
      <c r="C404" s="377">
        <v>472</v>
      </c>
      <c r="D404" s="377" t="s">
        <v>26</v>
      </c>
      <c r="E404" s="377" t="s">
        <v>105</v>
      </c>
      <c r="F404" s="365" t="s">
        <v>1428</v>
      </c>
      <c r="G404" s="365"/>
      <c r="H404" s="377"/>
      <c r="I404" s="377" t="s">
        <v>711</v>
      </c>
      <c r="J404" s="377"/>
      <c r="K404" s="377" t="s">
        <v>45</v>
      </c>
      <c r="L404" s="466">
        <v>45777</v>
      </c>
      <c r="M404" s="365" t="s">
        <v>731</v>
      </c>
      <c r="N404" s="467" t="s">
        <v>539</v>
      </c>
      <c r="O404" s="467" t="s">
        <v>5841</v>
      </c>
      <c r="P404" s="467" t="s">
        <v>5841</v>
      </c>
      <c r="Q404" s="467"/>
      <c r="R404" s="467" t="s">
        <v>539</v>
      </c>
    </row>
    <row r="405" spans="1:18" ht="23.25" hidden="1" customHeight="1" x14ac:dyDescent="0.35">
      <c r="A405" s="377">
        <v>404</v>
      </c>
      <c r="B405" s="377">
        <v>405</v>
      </c>
      <c r="C405" s="377">
        <v>472</v>
      </c>
      <c r="D405" s="377" t="s">
        <v>26</v>
      </c>
      <c r="E405" s="377" t="s">
        <v>105</v>
      </c>
      <c r="F405" s="365" t="s">
        <v>1429</v>
      </c>
      <c r="G405" s="365"/>
      <c r="H405" s="377"/>
      <c r="I405" s="377" t="s">
        <v>711</v>
      </c>
      <c r="J405" s="377"/>
      <c r="K405" s="377" t="s">
        <v>45</v>
      </c>
      <c r="L405" s="466">
        <v>45777</v>
      </c>
      <c r="M405" s="365" t="s">
        <v>731</v>
      </c>
      <c r="N405" s="467" t="s">
        <v>539</v>
      </c>
      <c r="O405" s="467" t="s">
        <v>5841</v>
      </c>
      <c r="P405" s="467" t="s">
        <v>5841</v>
      </c>
      <c r="Q405" s="467"/>
      <c r="R405" s="467" t="s">
        <v>539</v>
      </c>
    </row>
    <row r="406" spans="1:18" ht="23.25" hidden="1" customHeight="1" x14ac:dyDescent="0.35">
      <c r="A406" s="377">
        <v>405</v>
      </c>
      <c r="B406" s="377">
        <v>406</v>
      </c>
      <c r="C406" s="377">
        <v>472</v>
      </c>
      <c r="D406" s="377" t="s">
        <v>26</v>
      </c>
      <c r="E406" s="377" t="s">
        <v>105</v>
      </c>
      <c r="F406" s="365" t="s">
        <v>1430</v>
      </c>
      <c r="G406" s="365"/>
      <c r="H406" s="377"/>
      <c r="I406" s="377" t="s">
        <v>711</v>
      </c>
      <c r="J406" s="377"/>
      <c r="K406" s="377" t="s">
        <v>45</v>
      </c>
      <c r="L406" s="466">
        <v>45777</v>
      </c>
      <c r="M406" s="365" t="s">
        <v>731</v>
      </c>
      <c r="N406" s="467" t="s">
        <v>539</v>
      </c>
      <c r="O406" s="467" t="s">
        <v>5841</v>
      </c>
      <c r="P406" s="467" t="s">
        <v>5841</v>
      </c>
      <c r="Q406" s="467"/>
      <c r="R406" s="467" t="s">
        <v>539</v>
      </c>
    </row>
    <row r="407" spans="1:18" ht="23.25" hidden="1" customHeight="1" x14ac:dyDescent="0.35">
      <c r="A407" s="377">
        <v>406</v>
      </c>
      <c r="B407" s="377">
        <v>407</v>
      </c>
      <c r="C407" s="377">
        <v>472</v>
      </c>
      <c r="D407" s="377" t="s">
        <v>26</v>
      </c>
      <c r="E407" s="377" t="s">
        <v>105</v>
      </c>
      <c r="F407" s="365" t="s">
        <v>1431</v>
      </c>
      <c r="G407" s="365" t="s">
        <v>1433</v>
      </c>
      <c r="H407" s="377"/>
      <c r="I407" s="377" t="s">
        <v>711</v>
      </c>
      <c r="J407" s="377"/>
      <c r="K407" s="377" t="s">
        <v>50</v>
      </c>
      <c r="L407" s="377"/>
      <c r="M407" s="365"/>
      <c r="N407" s="467" t="s">
        <v>9</v>
      </c>
      <c r="O407" s="467" t="s">
        <v>9</v>
      </c>
      <c r="P407" s="467" t="s">
        <v>9</v>
      </c>
      <c r="Q407" s="467"/>
      <c r="R407" s="467" t="s">
        <v>9</v>
      </c>
    </row>
    <row r="408" spans="1:18" ht="23.25" hidden="1" customHeight="1" x14ac:dyDescent="0.35">
      <c r="A408" s="377">
        <v>407</v>
      </c>
      <c r="B408" s="377">
        <v>408</v>
      </c>
      <c r="C408" s="377">
        <v>472</v>
      </c>
      <c r="D408" s="377" t="s">
        <v>26</v>
      </c>
      <c r="E408" s="377" t="s">
        <v>105</v>
      </c>
      <c r="F408" s="365" t="s">
        <v>1435</v>
      </c>
      <c r="G408" s="365"/>
      <c r="H408" s="377"/>
      <c r="I408" s="377" t="s">
        <v>711</v>
      </c>
      <c r="J408" s="377"/>
      <c r="K408" s="377" t="s">
        <v>45</v>
      </c>
      <c r="L408" s="466">
        <v>45777</v>
      </c>
      <c r="M408" s="365" t="s">
        <v>1436</v>
      </c>
      <c r="N408" s="467" t="s">
        <v>539</v>
      </c>
      <c r="O408" s="467" t="s">
        <v>5841</v>
      </c>
      <c r="P408" s="467" t="s">
        <v>5841</v>
      </c>
      <c r="Q408" s="467"/>
      <c r="R408" s="467" t="s">
        <v>539</v>
      </c>
    </row>
    <row r="409" spans="1:18" ht="23.25" hidden="1" customHeight="1" x14ac:dyDescent="0.35">
      <c r="A409" s="377">
        <v>408</v>
      </c>
      <c r="B409" s="377">
        <v>409</v>
      </c>
      <c r="C409" s="377">
        <v>472</v>
      </c>
      <c r="D409" s="377" t="s">
        <v>26</v>
      </c>
      <c r="E409" s="377" t="s">
        <v>105</v>
      </c>
      <c r="F409" s="365" t="s">
        <v>1437</v>
      </c>
      <c r="G409" s="365"/>
      <c r="H409" s="377"/>
      <c r="I409" s="377" t="s">
        <v>711</v>
      </c>
      <c r="J409" s="377"/>
      <c r="K409" s="377" t="s">
        <v>45</v>
      </c>
      <c r="L409" s="466">
        <v>45841</v>
      </c>
      <c r="M409" s="365" t="s">
        <v>1438</v>
      </c>
      <c r="N409" s="467" t="s">
        <v>539</v>
      </c>
      <c r="O409" s="467" t="s">
        <v>5841</v>
      </c>
      <c r="P409" s="467" t="s">
        <v>5840</v>
      </c>
      <c r="Q409" s="467"/>
      <c r="R409" s="467" t="s">
        <v>539</v>
      </c>
    </row>
    <row r="410" spans="1:18" ht="23.25" hidden="1" customHeight="1" x14ac:dyDescent="0.35">
      <c r="A410" s="377">
        <v>409</v>
      </c>
      <c r="B410" s="377">
        <v>410</v>
      </c>
      <c r="C410" s="377">
        <v>472</v>
      </c>
      <c r="D410" s="377" t="s">
        <v>26</v>
      </c>
      <c r="E410" s="377" t="s">
        <v>105</v>
      </c>
      <c r="F410" s="365" t="s">
        <v>1439</v>
      </c>
      <c r="G410" s="365"/>
      <c r="H410" s="377"/>
      <c r="I410" s="377" t="s">
        <v>711</v>
      </c>
      <c r="J410" s="377"/>
      <c r="K410" s="377" t="s">
        <v>45</v>
      </c>
      <c r="L410" s="466">
        <v>45777</v>
      </c>
      <c r="M410" s="365" t="s">
        <v>1440</v>
      </c>
      <c r="N410" s="467" t="s">
        <v>539</v>
      </c>
      <c r="O410" s="467" t="s">
        <v>5841</v>
      </c>
      <c r="P410" s="467" t="s">
        <v>5841</v>
      </c>
      <c r="Q410" s="467"/>
      <c r="R410" s="467" t="s">
        <v>539</v>
      </c>
    </row>
    <row r="411" spans="1:18" ht="23.25" hidden="1" customHeight="1" x14ac:dyDescent="0.35">
      <c r="A411" s="377">
        <v>410</v>
      </c>
      <c r="B411" s="377">
        <v>411</v>
      </c>
      <c r="C411" s="377">
        <v>472</v>
      </c>
      <c r="D411" s="377" t="s">
        <v>26</v>
      </c>
      <c r="E411" s="377" t="s">
        <v>105</v>
      </c>
      <c r="F411" s="365" t="s">
        <v>1441</v>
      </c>
      <c r="G411" s="365"/>
      <c r="H411" s="377"/>
      <c r="I411" s="377" t="s">
        <v>711</v>
      </c>
      <c r="J411" s="377"/>
      <c r="K411" s="377" t="s">
        <v>45</v>
      </c>
      <c r="L411" s="466">
        <v>45777</v>
      </c>
      <c r="M411" s="365" t="s">
        <v>1442</v>
      </c>
      <c r="N411" s="467" t="s">
        <v>539</v>
      </c>
      <c r="O411" s="467" t="s">
        <v>5841</v>
      </c>
      <c r="P411" s="467" t="s">
        <v>5841</v>
      </c>
      <c r="Q411" s="467"/>
      <c r="R411" s="467" t="s">
        <v>539</v>
      </c>
    </row>
    <row r="412" spans="1:18" ht="23.25" hidden="1" customHeight="1" x14ac:dyDescent="0.35">
      <c r="A412" s="377">
        <v>411</v>
      </c>
      <c r="B412" s="377">
        <v>412</v>
      </c>
      <c r="C412" s="377">
        <v>472</v>
      </c>
      <c r="D412" s="377" t="s">
        <v>26</v>
      </c>
      <c r="E412" s="377" t="s">
        <v>105</v>
      </c>
      <c r="F412" s="365" t="s">
        <v>1443</v>
      </c>
      <c r="G412" s="365"/>
      <c r="H412" s="377"/>
      <c r="I412" s="377" t="s">
        <v>711</v>
      </c>
      <c r="J412" s="377"/>
      <c r="K412" s="377" t="s">
        <v>45</v>
      </c>
      <c r="L412" s="466">
        <v>45777</v>
      </c>
      <c r="M412" s="365" t="s">
        <v>1444</v>
      </c>
      <c r="N412" s="467" t="s">
        <v>539</v>
      </c>
      <c r="O412" s="467" t="s">
        <v>5841</v>
      </c>
      <c r="P412" s="467" t="s">
        <v>5841</v>
      </c>
      <c r="Q412" s="467"/>
      <c r="R412" s="467" t="s">
        <v>539</v>
      </c>
    </row>
    <row r="413" spans="1:18" ht="23.25" hidden="1" customHeight="1" x14ac:dyDescent="0.35">
      <c r="A413" s="377">
        <v>412</v>
      </c>
      <c r="B413" s="377">
        <v>413</v>
      </c>
      <c r="C413" s="377">
        <v>472</v>
      </c>
      <c r="D413" s="377" t="s">
        <v>26</v>
      </c>
      <c r="E413" s="377" t="s">
        <v>105</v>
      </c>
      <c r="F413" s="365" t="s">
        <v>1445</v>
      </c>
      <c r="G413" s="365"/>
      <c r="H413" s="377"/>
      <c r="I413" s="377" t="s">
        <v>711</v>
      </c>
      <c r="J413" s="377"/>
      <c r="K413" s="377" t="s">
        <v>45</v>
      </c>
      <c r="L413" s="466">
        <v>45777</v>
      </c>
      <c r="M413" s="365" t="s">
        <v>1446</v>
      </c>
      <c r="N413" s="467" t="s">
        <v>539</v>
      </c>
      <c r="O413" s="467" t="s">
        <v>5841</v>
      </c>
      <c r="P413" s="467" t="s">
        <v>5841</v>
      </c>
      <c r="Q413" s="467"/>
      <c r="R413" s="467" t="s">
        <v>539</v>
      </c>
    </row>
    <row r="414" spans="1:18" ht="23.25" hidden="1" customHeight="1" x14ac:dyDescent="0.35">
      <c r="A414" s="377">
        <v>413</v>
      </c>
      <c r="B414" s="377">
        <v>414</v>
      </c>
      <c r="C414" s="377">
        <v>472</v>
      </c>
      <c r="D414" s="377" t="s">
        <v>26</v>
      </c>
      <c r="E414" s="377" t="s">
        <v>105</v>
      </c>
      <c r="F414" s="365" t="s">
        <v>1447</v>
      </c>
      <c r="G414" s="365"/>
      <c r="H414" s="377"/>
      <c r="I414" s="377" t="s">
        <v>711</v>
      </c>
      <c r="J414" s="377"/>
      <c r="K414" s="377" t="s">
        <v>45</v>
      </c>
      <c r="L414" s="466">
        <v>45848</v>
      </c>
      <c r="M414" s="365" t="s">
        <v>1448</v>
      </c>
      <c r="N414" s="467" t="s">
        <v>539</v>
      </c>
      <c r="O414" s="467" t="s">
        <v>5841</v>
      </c>
      <c r="P414" s="467" t="s">
        <v>5840</v>
      </c>
      <c r="Q414" s="467"/>
      <c r="R414" s="467" t="s">
        <v>539</v>
      </c>
    </row>
    <row r="415" spans="1:18" ht="23.25" hidden="1" customHeight="1" x14ac:dyDescent="0.35">
      <c r="A415" s="377">
        <v>414</v>
      </c>
      <c r="B415" s="377">
        <v>415</v>
      </c>
      <c r="C415" s="377">
        <v>472</v>
      </c>
      <c r="D415" s="377" t="s">
        <v>26</v>
      </c>
      <c r="E415" s="377" t="s">
        <v>105</v>
      </c>
      <c r="F415" s="365" t="s">
        <v>1449</v>
      </c>
      <c r="G415" s="365"/>
      <c r="H415" s="377"/>
      <c r="I415" s="377" t="s">
        <v>711</v>
      </c>
      <c r="J415" s="377"/>
      <c r="K415" s="377" t="s">
        <v>45</v>
      </c>
      <c r="L415" s="466">
        <v>45777</v>
      </c>
      <c r="M415" s="365" t="s">
        <v>1450</v>
      </c>
      <c r="N415" s="467" t="s">
        <v>539</v>
      </c>
      <c r="O415" s="467" t="s">
        <v>5841</v>
      </c>
      <c r="P415" s="467" t="s">
        <v>5841</v>
      </c>
      <c r="Q415" s="467"/>
      <c r="R415" s="467" t="s">
        <v>539</v>
      </c>
    </row>
    <row r="416" spans="1:18" ht="23.25" hidden="1" customHeight="1" x14ac:dyDescent="0.35">
      <c r="A416" s="377">
        <v>415</v>
      </c>
      <c r="B416" s="377">
        <v>416</v>
      </c>
      <c r="C416" s="377">
        <v>472</v>
      </c>
      <c r="D416" s="377" t="s">
        <v>26</v>
      </c>
      <c r="E416" s="377" t="s">
        <v>105</v>
      </c>
      <c r="F416" s="365" t="s">
        <v>1451</v>
      </c>
      <c r="G416" s="365"/>
      <c r="H416" s="377"/>
      <c r="I416" s="377" t="s">
        <v>711</v>
      </c>
      <c r="J416" s="377"/>
      <c r="K416" s="377" t="s">
        <v>45</v>
      </c>
      <c r="L416" s="466">
        <v>45845</v>
      </c>
      <c r="M416" s="365" t="s">
        <v>1452</v>
      </c>
      <c r="N416" s="467" t="s">
        <v>539</v>
      </c>
      <c r="O416" s="467" t="s">
        <v>5841</v>
      </c>
      <c r="P416" s="467" t="s">
        <v>5840</v>
      </c>
      <c r="Q416" s="467"/>
      <c r="R416" s="467" t="s">
        <v>539</v>
      </c>
    </row>
    <row r="417" spans="1:18" ht="23.25" hidden="1" customHeight="1" x14ac:dyDescent="0.35">
      <c r="A417" s="377">
        <v>416</v>
      </c>
      <c r="B417" s="377">
        <v>417</v>
      </c>
      <c r="C417" s="377">
        <v>472</v>
      </c>
      <c r="D417" s="377" t="s">
        <v>26</v>
      </c>
      <c r="E417" s="377" t="s">
        <v>105</v>
      </c>
      <c r="F417" s="365" t="s">
        <v>1453</v>
      </c>
      <c r="G417" s="365"/>
      <c r="H417" s="377"/>
      <c r="I417" s="377" t="s">
        <v>711</v>
      </c>
      <c r="J417" s="377"/>
      <c r="K417" s="377" t="s">
        <v>45</v>
      </c>
      <c r="L417" s="466">
        <v>45869</v>
      </c>
      <c r="M417" s="365" t="s">
        <v>1455</v>
      </c>
      <c r="N417" s="467" t="s">
        <v>539</v>
      </c>
      <c r="O417" s="467" t="s">
        <v>5841</v>
      </c>
      <c r="P417" s="467" t="s">
        <v>5840</v>
      </c>
      <c r="Q417" s="467"/>
      <c r="R417" s="467" t="s">
        <v>539</v>
      </c>
    </row>
    <row r="418" spans="1:18" ht="23.25" hidden="1" customHeight="1" x14ac:dyDescent="0.35">
      <c r="A418" s="377">
        <v>417</v>
      </c>
      <c r="B418" s="377">
        <v>418</v>
      </c>
      <c r="C418" s="377">
        <v>472</v>
      </c>
      <c r="D418" s="377" t="s">
        <v>26</v>
      </c>
      <c r="E418" s="377" t="s">
        <v>105</v>
      </c>
      <c r="F418" s="365" t="s">
        <v>1456</v>
      </c>
      <c r="G418" s="365"/>
      <c r="H418" s="377"/>
      <c r="I418" s="377" t="s">
        <v>711</v>
      </c>
      <c r="J418" s="377"/>
      <c r="K418" s="377" t="s">
        <v>45</v>
      </c>
      <c r="L418" s="466">
        <v>45777</v>
      </c>
      <c r="M418" s="365" t="s">
        <v>1457</v>
      </c>
      <c r="N418" s="467" t="s">
        <v>539</v>
      </c>
      <c r="O418" s="467" t="s">
        <v>5841</v>
      </c>
      <c r="P418" s="467" t="s">
        <v>5841</v>
      </c>
      <c r="Q418" s="467"/>
      <c r="R418" s="467" t="s">
        <v>539</v>
      </c>
    </row>
    <row r="419" spans="1:18" ht="23.25" hidden="1" customHeight="1" x14ac:dyDescent="0.35">
      <c r="A419" s="377">
        <v>418</v>
      </c>
      <c r="B419" s="377">
        <v>419</v>
      </c>
      <c r="C419" s="377">
        <v>472</v>
      </c>
      <c r="D419" s="377" t="s">
        <v>26</v>
      </c>
      <c r="E419" s="377" t="s">
        <v>105</v>
      </c>
      <c r="F419" s="365" t="s">
        <v>1458</v>
      </c>
      <c r="G419" s="365"/>
      <c r="H419" s="377"/>
      <c r="I419" s="377" t="s">
        <v>711</v>
      </c>
      <c r="J419" s="377"/>
      <c r="K419" s="377" t="s">
        <v>45</v>
      </c>
      <c r="L419" s="466">
        <v>45777</v>
      </c>
      <c r="M419" s="365" t="s">
        <v>1459</v>
      </c>
      <c r="N419" s="467" t="s">
        <v>539</v>
      </c>
      <c r="O419" s="467" t="s">
        <v>5841</v>
      </c>
      <c r="P419" s="467" t="s">
        <v>5841</v>
      </c>
      <c r="Q419" s="467"/>
      <c r="R419" s="467" t="s">
        <v>539</v>
      </c>
    </row>
    <row r="420" spans="1:18" ht="23.25" hidden="1" customHeight="1" x14ac:dyDescent="0.35">
      <c r="A420" s="377">
        <v>419</v>
      </c>
      <c r="B420" s="377">
        <v>420</v>
      </c>
      <c r="C420" s="377">
        <v>472</v>
      </c>
      <c r="D420" s="377" t="s">
        <v>26</v>
      </c>
      <c r="E420" s="377" t="s">
        <v>105</v>
      </c>
      <c r="F420" s="365" t="s">
        <v>1460</v>
      </c>
      <c r="G420" s="365"/>
      <c r="H420" s="377"/>
      <c r="I420" s="377" t="s">
        <v>711</v>
      </c>
      <c r="J420" s="377"/>
      <c r="K420" s="377" t="s">
        <v>45</v>
      </c>
      <c r="L420" s="466">
        <v>45777</v>
      </c>
      <c r="M420" s="365" t="s">
        <v>731</v>
      </c>
      <c r="N420" s="467" t="s">
        <v>539</v>
      </c>
      <c r="O420" s="467" t="s">
        <v>5841</v>
      </c>
      <c r="P420" s="467" t="s">
        <v>5841</v>
      </c>
      <c r="Q420" s="467"/>
      <c r="R420" s="467" t="s">
        <v>539</v>
      </c>
    </row>
    <row r="421" spans="1:18" ht="23.25" hidden="1" customHeight="1" x14ac:dyDescent="0.35">
      <c r="A421" s="377">
        <v>420</v>
      </c>
      <c r="B421" s="377">
        <v>421</v>
      </c>
      <c r="C421" s="377">
        <v>472</v>
      </c>
      <c r="D421" s="377" t="s">
        <v>26</v>
      </c>
      <c r="E421" s="377" t="s">
        <v>105</v>
      </c>
      <c r="F421" s="365" t="s">
        <v>1461</v>
      </c>
      <c r="G421" s="365"/>
      <c r="H421" s="377"/>
      <c r="I421" s="377" t="s">
        <v>711</v>
      </c>
      <c r="J421" s="377"/>
      <c r="K421" s="377" t="s">
        <v>45</v>
      </c>
      <c r="L421" s="466">
        <v>45777</v>
      </c>
      <c r="M421" s="365" t="s">
        <v>1462</v>
      </c>
      <c r="N421" s="467" t="s">
        <v>539</v>
      </c>
      <c r="O421" s="467" t="s">
        <v>5841</v>
      </c>
      <c r="P421" s="467" t="s">
        <v>5841</v>
      </c>
      <c r="Q421" s="467"/>
      <c r="R421" s="467" t="s">
        <v>539</v>
      </c>
    </row>
    <row r="422" spans="1:18" ht="23.25" hidden="1" customHeight="1" x14ac:dyDescent="0.35">
      <c r="A422" s="377">
        <v>421</v>
      </c>
      <c r="B422" s="377">
        <v>422</v>
      </c>
      <c r="C422" s="377">
        <v>472</v>
      </c>
      <c r="D422" s="377" t="s">
        <v>26</v>
      </c>
      <c r="E422" s="377" t="s">
        <v>105</v>
      </c>
      <c r="F422" s="365" t="s">
        <v>1463</v>
      </c>
      <c r="G422" s="365"/>
      <c r="H422" s="377"/>
      <c r="I422" s="377" t="s">
        <v>711</v>
      </c>
      <c r="J422" s="377"/>
      <c r="K422" s="377" t="s">
        <v>45</v>
      </c>
      <c r="L422" s="466">
        <v>45777</v>
      </c>
      <c r="M422" s="365" t="s">
        <v>1464</v>
      </c>
      <c r="N422" s="467" t="s">
        <v>539</v>
      </c>
      <c r="O422" s="467" t="s">
        <v>5841</v>
      </c>
      <c r="P422" s="467" t="s">
        <v>5841</v>
      </c>
      <c r="Q422" s="467"/>
      <c r="R422" s="467" t="s">
        <v>539</v>
      </c>
    </row>
    <row r="423" spans="1:18" ht="23.25" hidden="1" customHeight="1" x14ac:dyDescent="0.35">
      <c r="A423" s="377">
        <v>422</v>
      </c>
      <c r="B423" s="377">
        <v>423</v>
      </c>
      <c r="C423" s="377">
        <v>472</v>
      </c>
      <c r="D423" s="377" t="s">
        <v>26</v>
      </c>
      <c r="E423" s="377" t="s">
        <v>105</v>
      </c>
      <c r="F423" s="365" t="s">
        <v>1465</v>
      </c>
      <c r="G423" s="365"/>
      <c r="H423" s="377"/>
      <c r="I423" s="377" t="s">
        <v>711</v>
      </c>
      <c r="J423" s="377"/>
      <c r="K423" s="377" t="s">
        <v>45</v>
      </c>
      <c r="L423" s="466">
        <v>45777</v>
      </c>
      <c r="M423" s="365" t="s">
        <v>1466</v>
      </c>
      <c r="N423" s="467" t="s">
        <v>539</v>
      </c>
      <c r="O423" s="467" t="s">
        <v>5841</v>
      </c>
      <c r="P423" s="467" t="s">
        <v>5841</v>
      </c>
      <c r="Q423" s="467"/>
      <c r="R423" s="467" t="s">
        <v>539</v>
      </c>
    </row>
    <row r="424" spans="1:18" ht="23.25" hidden="1" customHeight="1" x14ac:dyDescent="0.35">
      <c r="A424" s="377">
        <v>423</v>
      </c>
      <c r="B424" s="377">
        <v>424</v>
      </c>
      <c r="C424" s="377">
        <v>472</v>
      </c>
      <c r="D424" s="377" t="s">
        <v>26</v>
      </c>
      <c r="E424" s="377" t="s">
        <v>105</v>
      </c>
      <c r="F424" s="365" t="s">
        <v>1467</v>
      </c>
      <c r="G424" s="365"/>
      <c r="H424" s="377"/>
      <c r="I424" s="377" t="s">
        <v>711</v>
      </c>
      <c r="J424" s="377"/>
      <c r="K424" s="377" t="s">
        <v>45</v>
      </c>
      <c r="L424" s="466">
        <v>45777</v>
      </c>
      <c r="M424" s="365" t="s">
        <v>1468</v>
      </c>
      <c r="N424" s="467" t="s">
        <v>539</v>
      </c>
      <c r="O424" s="467" t="s">
        <v>5841</v>
      </c>
      <c r="P424" s="467" t="s">
        <v>5841</v>
      </c>
      <c r="Q424" s="467"/>
      <c r="R424" s="467" t="s">
        <v>539</v>
      </c>
    </row>
    <row r="425" spans="1:18" ht="23.25" hidden="1" customHeight="1" x14ac:dyDescent="0.35">
      <c r="A425" s="377">
        <v>424</v>
      </c>
      <c r="B425" s="377">
        <v>425</v>
      </c>
      <c r="C425" s="377">
        <v>472</v>
      </c>
      <c r="D425" s="377" t="s">
        <v>26</v>
      </c>
      <c r="E425" s="377" t="s">
        <v>105</v>
      </c>
      <c r="F425" s="365" t="s">
        <v>1469</v>
      </c>
      <c r="G425" s="365"/>
      <c r="H425" s="377"/>
      <c r="I425" s="377" t="s">
        <v>711</v>
      </c>
      <c r="J425" s="377"/>
      <c r="K425" s="377" t="s">
        <v>45</v>
      </c>
      <c r="L425" s="466">
        <v>45843</v>
      </c>
      <c r="M425" s="365" t="s">
        <v>1470</v>
      </c>
      <c r="N425" s="467" t="s">
        <v>539</v>
      </c>
      <c r="O425" s="467" t="s">
        <v>5841</v>
      </c>
      <c r="P425" s="467" t="s">
        <v>5840</v>
      </c>
      <c r="Q425" s="467"/>
      <c r="R425" s="467" t="s">
        <v>539</v>
      </c>
    </row>
    <row r="426" spans="1:18" ht="23.25" hidden="1" customHeight="1" x14ac:dyDescent="0.35">
      <c r="A426" s="377">
        <v>425</v>
      </c>
      <c r="B426" s="377">
        <v>426</v>
      </c>
      <c r="C426" s="377">
        <v>472</v>
      </c>
      <c r="D426" s="377" t="s">
        <v>26</v>
      </c>
      <c r="E426" s="377" t="s">
        <v>105</v>
      </c>
      <c r="F426" s="365" t="s">
        <v>1471</v>
      </c>
      <c r="G426" s="365"/>
      <c r="H426" s="377"/>
      <c r="I426" s="377" t="s">
        <v>711</v>
      </c>
      <c r="J426" s="377"/>
      <c r="K426" s="377" t="s">
        <v>45</v>
      </c>
      <c r="L426" s="466">
        <v>45777</v>
      </c>
      <c r="M426" s="365" t="s">
        <v>1436</v>
      </c>
      <c r="N426" s="467" t="s">
        <v>539</v>
      </c>
      <c r="O426" s="467" t="s">
        <v>5841</v>
      </c>
      <c r="P426" s="467" t="s">
        <v>5841</v>
      </c>
      <c r="Q426" s="467"/>
      <c r="R426" s="467" t="s">
        <v>539</v>
      </c>
    </row>
    <row r="427" spans="1:18" ht="23.25" hidden="1" customHeight="1" x14ac:dyDescent="0.35">
      <c r="A427" s="377">
        <v>426</v>
      </c>
      <c r="B427" s="377">
        <v>427</v>
      </c>
      <c r="C427" s="377">
        <v>472</v>
      </c>
      <c r="D427" s="377" t="s">
        <v>26</v>
      </c>
      <c r="E427" s="377" t="s">
        <v>105</v>
      </c>
      <c r="F427" s="365" t="s">
        <v>1472</v>
      </c>
      <c r="G427" s="365"/>
      <c r="H427" s="377"/>
      <c r="I427" s="377" t="s">
        <v>711</v>
      </c>
      <c r="J427" s="377"/>
      <c r="K427" s="377" t="s">
        <v>45</v>
      </c>
      <c r="L427" s="466">
        <v>45777</v>
      </c>
      <c r="M427" s="365" t="s">
        <v>1473</v>
      </c>
      <c r="N427" s="467" t="s">
        <v>539</v>
      </c>
      <c r="O427" s="467" t="s">
        <v>5841</v>
      </c>
      <c r="P427" s="467" t="s">
        <v>5841</v>
      </c>
      <c r="Q427" s="467"/>
      <c r="R427" s="467" t="s">
        <v>539</v>
      </c>
    </row>
    <row r="428" spans="1:18" ht="23.25" hidden="1" customHeight="1" x14ac:dyDescent="0.35">
      <c r="A428" s="377">
        <v>427</v>
      </c>
      <c r="B428" s="377">
        <v>428</v>
      </c>
      <c r="C428" s="377">
        <v>472</v>
      </c>
      <c r="D428" s="377" t="s">
        <v>26</v>
      </c>
      <c r="E428" s="377" t="s">
        <v>105</v>
      </c>
      <c r="F428" s="365" t="s">
        <v>1474</v>
      </c>
      <c r="G428" s="365"/>
      <c r="H428" s="377"/>
      <c r="I428" s="377" t="s">
        <v>711</v>
      </c>
      <c r="J428" s="377"/>
      <c r="K428" s="377" t="s">
        <v>45</v>
      </c>
      <c r="L428" s="466">
        <v>45777</v>
      </c>
      <c r="M428" s="365" t="s">
        <v>731</v>
      </c>
      <c r="N428" s="467" t="s">
        <v>539</v>
      </c>
      <c r="O428" s="467" t="s">
        <v>5841</v>
      </c>
      <c r="P428" s="467" t="s">
        <v>5841</v>
      </c>
      <c r="Q428" s="467"/>
      <c r="R428" s="467" t="s">
        <v>539</v>
      </c>
    </row>
    <row r="429" spans="1:18" ht="23.25" hidden="1" customHeight="1" x14ac:dyDescent="0.35">
      <c r="A429" s="377">
        <v>428</v>
      </c>
      <c r="B429" s="377">
        <v>429</v>
      </c>
      <c r="C429" s="377">
        <v>472</v>
      </c>
      <c r="D429" s="377" t="s">
        <v>26</v>
      </c>
      <c r="E429" s="377" t="s">
        <v>105</v>
      </c>
      <c r="F429" s="365" t="s">
        <v>1475</v>
      </c>
      <c r="G429" s="365"/>
      <c r="H429" s="377"/>
      <c r="I429" s="377" t="s">
        <v>711</v>
      </c>
      <c r="J429" s="377"/>
      <c r="K429" s="377" t="s">
        <v>45</v>
      </c>
      <c r="L429" s="466">
        <v>45777</v>
      </c>
      <c r="M429" s="365" t="s">
        <v>1476</v>
      </c>
      <c r="N429" s="467" t="s">
        <v>539</v>
      </c>
      <c r="O429" s="467" t="s">
        <v>5841</v>
      </c>
      <c r="P429" s="467" t="s">
        <v>5841</v>
      </c>
      <c r="Q429" s="467"/>
      <c r="R429" s="467" t="s">
        <v>539</v>
      </c>
    </row>
    <row r="430" spans="1:18" ht="23.25" hidden="1" customHeight="1" x14ac:dyDescent="0.35">
      <c r="A430" s="377">
        <v>429</v>
      </c>
      <c r="B430" s="377">
        <v>430</v>
      </c>
      <c r="C430" s="377">
        <v>472</v>
      </c>
      <c r="D430" s="377" t="s">
        <v>26</v>
      </c>
      <c r="E430" s="377" t="s">
        <v>105</v>
      </c>
      <c r="F430" s="365" t="s">
        <v>1477</v>
      </c>
      <c r="G430" s="365"/>
      <c r="H430" s="377"/>
      <c r="I430" s="377" t="s">
        <v>711</v>
      </c>
      <c r="J430" s="377"/>
      <c r="K430" s="377" t="s">
        <v>45</v>
      </c>
      <c r="L430" s="466">
        <v>45843</v>
      </c>
      <c r="M430" s="365" t="s">
        <v>1478</v>
      </c>
      <c r="N430" s="467" t="s">
        <v>539</v>
      </c>
      <c r="O430" s="467" t="s">
        <v>5841</v>
      </c>
      <c r="P430" s="467" t="s">
        <v>5840</v>
      </c>
      <c r="Q430" s="467"/>
      <c r="R430" s="467" t="s">
        <v>539</v>
      </c>
    </row>
    <row r="431" spans="1:18" ht="23.25" hidden="1" customHeight="1" x14ac:dyDescent="0.35">
      <c r="A431" s="377">
        <v>430</v>
      </c>
      <c r="B431" s="377">
        <v>431</v>
      </c>
      <c r="C431" s="377">
        <v>472</v>
      </c>
      <c r="D431" s="377" t="s">
        <v>26</v>
      </c>
      <c r="E431" s="377" t="s">
        <v>105</v>
      </c>
      <c r="F431" s="365" t="s">
        <v>1479</v>
      </c>
      <c r="G431" s="365"/>
      <c r="H431" s="377"/>
      <c r="I431" s="377" t="s">
        <v>711</v>
      </c>
      <c r="J431" s="377"/>
      <c r="K431" s="377" t="s">
        <v>45</v>
      </c>
      <c r="L431" s="466">
        <v>45777</v>
      </c>
      <c r="M431" s="365" t="s">
        <v>1480</v>
      </c>
      <c r="N431" s="467" t="s">
        <v>539</v>
      </c>
      <c r="O431" s="467" t="s">
        <v>5841</v>
      </c>
      <c r="P431" s="467" t="s">
        <v>5841</v>
      </c>
      <c r="Q431" s="467"/>
      <c r="R431" s="467" t="s">
        <v>539</v>
      </c>
    </row>
    <row r="432" spans="1:18" ht="23.25" hidden="1" customHeight="1" x14ac:dyDescent="0.35">
      <c r="A432" s="377">
        <v>431</v>
      </c>
      <c r="B432" s="377">
        <v>432</v>
      </c>
      <c r="C432" s="377">
        <v>472</v>
      </c>
      <c r="D432" s="377" t="s">
        <v>26</v>
      </c>
      <c r="E432" s="377" t="s">
        <v>105</v>
      </c>
      <c r="F432" s="365" t="s">
        <v>1481</v>
      </c>
      <c r="G432" s="365" t="s">
        <v>8042</v>
      </c>
      <c r="H432" s="377"/>
      <c r="I432" s="377" t="s">
        <v>711</v>
      </c>
      <c r="J432" s="377"/>
      <c r="K432" s="377" t="s">
        <v>50</v>
      </c>
      <c r="L432" s="377"/>
      <c r="M432" s="365"/>
      <c r="N432" s="467" t="s">
        <v>9</v>
      </c>
      <c r="O432" s="467" t="s">
        <v>9</v>
      </c>
      <c r="P432" s="467" t="s">
        <v>9</v>
      </c>
      <c r="Q432" s="467"/>
      <c r="R432" s="467" t="s">
        <v>9</v>
      </c>
    </row>
    <row r="433" spans="1:18" ht="23.25" hidden="1" customHeight="1" x14ac:dyDescent="0.35">
      <c r="A433" s="377">
        <v>432</v>
      </c>
      <c r="B433" s="377">
        <v>433</v>
      </c>
      <c r="C433" s="377">
        <v>472</v>
      </c>
      <c r="D433" s="377" t="s">
        <v>26</v>
      </c>
      <c r="E433" s="377" t="s">
        <v>105</v>
      </c>
      <c r="F433" s="365" t="s">
        <v>1485</v>
      </c>
      <c r="G433" s="365" t="s">
        <v>8043</v>
      </c>
      <c r="H433" s="377"/>
      <c r="I433" s="377" t="s">
        <v>711</v>
      </c>
      <c r="J433" s="377"/>
      <c r="K433" s="377" t="s">
        <v>46</v>
      </c>
      <c r="L433" s="377"/>
      <c r="M433" s="365"/>
      <c r="N433" s="467" t="s">
        <v>9</v>
      </c>
      <c r="O433" s="467" t="s">
        <v>9</v>
      </c>
      <c r="P433" s="467" t="s">
        <v>9</v>
      </c>
      <c r="Q433" s="467"/>
      <c r="R433" s="467" t="s">
        <v>9</v>
      </c>
    </row>
    <row r="434" spans="1:18" ht="23.25" hidden="1" customHeight="1" x14ac:dyDescent="0.35">
      <c r="A434" s="377">
        <v>433</v>
      </c>
      <c r="B434" s="377">
        <v>434</v>
      </c>
      <c r="C434" s="377">
        <v>472</v>
      </c>
      <c r="D434" s="377" t="s">
        <v>26</v>
      </c>
      <c r="E434" s="377" t="s">
        <v>105</v>
      </c>
      <c r="F434" s="365" t="s">
        <v>1487</v>
      </c>
      <c r="G434" s="365"/>
      <c r="H434" s="377"/>
      <c r="I434" s="377" t="s">
        <v>711</v>
      </c>
      <c r="J434" s="377"/>
      <c r="K434" s="377" t="s">
        <v>45</v>
      </c>
      <c r="L434" s="466">
        <v>45777</v>
      </c>
      <c r="M434" s="365" t="s">
        <v>1488</v>
      </c>
      <c r="N434" s="467" t="s">
        <v>539</v>
      </c>
      <c r="O434" s="467" t="s">
        <v>5841</v>
      </c>
      <c r="P434" s="467" t="s">
        <v>5841</v>
      </c>
      <c r="Q434" s="467"/>
      <c r="R434" s="467" t="s">
        <v>539</v>
      </c>
    </row>
    <row r="435" spans="1:18" ht="23.25" hidden="1" customHeight="1" x14ac:dyDescent="0.35">
      <c r="A435" s="377">
        <v>434</v>
      </c>
      <c r="B435" s="377">
        <v>435</v>
      </c>
      <c r="C435" s="377">
        <v>472</v>
      </c>
      <c r="D435" s="377" t="s">
        <v>26</v>
      </c>
      <c r="E435" s="377" t="s">
        <v>105</v>
      </c>
      <c r="F435" s="365" t="s">
        <v>1489</v>
      </c>
      <c r="G435" s="365"/>
      <c r="H435" s="377"/>
      <c r="I435" s="377" t="s">
        <v>711</v>
      </c>
      <c r="J435" s="377"/>
      <c r="K435" s="377" t="s">
        <v>45</v>
      </c>
      <c r="L435" s="466">
        <v>45777</v>
      </c>
      <c r="M435" s="365" t="s">
        <v>731</v>
      </c>
      <c r="N435" s="467" t="s">
        <v>539</v>
      </c>
      <c r="O435" s="467" t="s">
        <v>5841</v>
      </c>
      <c r="P435" s="467" t="s">
        <v>5841</v>
      </c>
      <c r="Q435" s="467"/>
      <c r="R435" s="467" t="s">
        <v>539</v>
      </c>
    </row>
    <row r="436" spans="1:18" ht="23.25" hidden="1" customHeight="1" x14ac:dyDescent="0.35">
      <c r="A436" s="377">
        <v>435</v>
      </c>
      <c r="B436" s="377">
        <v>436</v>
      </c>
      <c r="C436" s="377">
        <v>472</v>
      </c>
      <c r="D436" s="377" t="s">
        <v>26</v>
      </c>
      <c r="E436" s="377" t="s">
        <v>105</v>
      </c>
      <c r="F436" s="365" t="s">
        <v>1490</v>
      </c>
      <c r="G436" s="365"/>
      <c r="H436" s="377"/>
      <c r="I436" s="377" t="s">
        <v>711</v>
      </c>
      <c r="J436" s="377"/>
      <c r="K436" s="377" t="s">
        <v>45</v>
      </c>
      <c r="L436" s="466">
        <v>45777</v>
      </c>
      <c r="M436" s="365" t="s">
        <v>731</v>
      </c>
      <c r="N436" s="467" t="s">
        <v>539</v>
      </c>
      <c r="O436" s="467" t="s">
        <v>5841</v>
      </c>
      <c r="P436" s="467" t="s">
        <v>5841</v>
      </c>
      <c r="Q436" s="467"/>
      <c r="R436" s="467" t="s">
        <v>539</v>
      </c>
    </row>
    <row r="437" spans="1:18" ht="23.25" hidden="1" customHeight="1" x14ac:dyDescent="0.35">
      <c r="A437" s="377">
        <v>436</v>
      </c>
      <c r="B437" s="377">
        <v>437</v>
      </c>
      <c r="C437" s="377">
        <v>472</v>
      </c>
      <c r="D437" s="377" t="s">
        <v>26</v>
      </c>
      <c r="E437" s="377" t="s">
        <v>105</v>
      </c>
      <c r="F437" s="365" t="s">
        <v>1491</v>
      </c>
      <c r="G437" s="365"/>
      <c r="H437" s="377"/>
      <c r="I437" s="377" t="s">
        <v>711</v>
      </c>
      <c r="J437" s="377"/>
      <c r="K437" s="377" t="s">
        <v>45</v>
      </c>
      <c r="L437" s="466">
        <v>45869</v>
      </c>
      <c r="M437" s="365" t="s">
        <v>1492</v>
      </c>
      <c r="N437" s="467" t="s">
        <v>539</v>
      </c>
      <c r="O437" s="467" t="s">
        <v>5841</v>
      </c>
      <c r="P437" s="467" t="s">
        <v>5840</v>
      </c>
      <c r="Q437" s="467"/>
      <c r="R437" s="467" t="s">
        <v>539</v>
      </c>
    </row>
    <row r="438" spans="1:18" ht="23.25" hidden="1" customHeight="1" x14ac:dyDescent="0.35">
      <c r="A438" s="377">
        <v>437</v>
      </c>
      <c r="B438" s="377">
        <v>438</v>
      </c>
      <c r="C438" s="377">
        <v>472</v>
      </c>
      <c r="D438" s="377" t="s">
        <v>26</v>
      </c>
      <c r="E438" s="377" t="s">
        <v>105</v>
      </c>
      <c r="F438" s="365" t="s">
        <v>1493</v>
      </c>
      <c r="G438" s="365"/>
      <c r="H438" s="377"/>
      <c r="I438" s="377" t="s">
        <v>711</v>
      </c>
      <c r="J438" s="377"/>
      <c r="K438" s="377" t="s">
        <v>45</v>
      </c>
      <c r="L438" s="466">
        <v>45777</v>
      </c>
      <c r="M438" s="365" t="s">
        <v>731</v>
      </c>
      <c r="N438" s="467" t="s">
        <v>539</v>
      </c>
      <c r="O438" s="467" t="s">
        <v>5841</v>
      </c>
      <c r="P438" s="467" t="s">
        <v>5841</v>
      </c>
      <c r="Q438" s="467"/>
      <c r="R438" s="467" t="s">
        <v>539</v>
      </c>
    </row>
    <row r="439" spans="1:18" ht="23.25" hidden="1" customHeight="1" x14ac:dyDescent="0.35">
      <c r="A439" s="377">
        <v>438</v>
      </c>
      <c r="B439" s="377">
        <v>439</v>
      </c>
      <c r="C439" s="377">
        <v>472</v>
      </c>
      <c r="D439" s="377" t="s">
        <v>26</v>
      </c>
      <c r="E439" s="377" t="s">
        <v>105</v>
      </c>
      <c r="F439" s="365" t="s">
        <v>1494</v>
      </c>
      <c r="G439" s="365"/>
      <c r="H439" s="377"/>
      <c r="I439" s="377" t="s">
        <v>711</v>
      </c>
      <c r="J439" s="377"/>
      <c r="K439" s="377" t="s">
        <v>45</v>
      </c>
      <c r="L439" s="466">
        <v>45777</v>
      </c>
      <c r="M439" s="365" t="s">
        <v>731</v>
      </c>
      <c r="N439" s="467" t="s">
        <v>539</v>
      </c>
      <c r="O439" s="467" t="s">
        <v>5841</v>
      </c>
      <c r="P439" s="467" t="s">
        <v>5841</v>
      </c>
      <c r="Q439" s="467"/>
      <c r="R439" s="467" t="s">
        <v>539</v>
      </c>
    </row>
    <row r="440" spans="1:18" ht="23.25" hidden="1" customHeight="1" x14ac:dyDescent="0.35">
      <c r="A440" s="377">
        <v>439</v>
      </c>
      <c r="B440" s="377">
        <v>440</v>
      </c>
      <c r="C440" s="377">
        <v>472</v>
      </c>
      <c r="D440" s="377" t="s">
        <v>26</v>
      </c>
      <c r="E440" s="377" t="s">
        <v>105</v>
      </c>
      <c r="F440" s="365" t="s">
        <v>1495</v>
      </c>
      <c r="G440" s="365"/>
      <c r="H440" s="377"/>
      <c r="I440" s="377" t="s">
        <v>711</v>
      </c>
      <c r="J440" s="377"/>
      <c r="K440" s="377" t="s">
        <v>45</v>
      </c>
      <c r="L440" s="466">
        <v>45777</v>
      </c>
      <c r="M440" s="365" t="s">
        <v>1496</v>
      </c>
      <c r="N440" s="467" t="s">
        <v>539</v>
      </c>
      <c r="O440" s="467" t="s">
        <v>5841</v>
      </c>
      <c r="P440" s="467" t="s">
        <v>5841</v>
      </c>
      <c r="Q440" s="467"/>
      <c r="R440" s="467" t="s">
        <v>539</v>
      </c>
    </row>
    <row r="441" spans="1:18" ht="23.25" hidden="1" customHeight="1" x14ac:dyDescent="0.35">
      <c r="A441" s="377">
        <v>440</v>
      </c>
      <c r="B441" s="377">
        <v>441</v>
      </c>
      <c r="C441" s="377">
        <v>472</v>
      </c>
      <c r="D441" s="377" t="s">
        <v>26</v>
      </c>
      <c r="E441" s="377" t="s">
        <v>105</v>
      </c>
      <c r="F441" s="365" t="s">
        <v>1497</v>
      </c>
      <c r="G441" s="365"/>
      <c r="H441" s="377"/>
      <c r="I441" s="377" t="s">
        <v>711</v>
      </c>
      <c r="J441" s="377"/>
      <c r="K441" s="377" t="s">
        <v>45</v>
      </c>
      <c r="L441" s="466">
        <v>45777</v>
      </c>
      <c r="M441" s="365" t="s">
        <v>1496</v>
      </c>
      <c r="N441" s="467" t="s">
        <v>539</v>
      </c>
      <c r="O441" s="467" t="s">
        <v>5841</v>
      </c>
      <c r="P441" s="467" t="s">
        <v>5841</v>
      </c>
      <c r="Q441" s="467"/>
      <c r="R441" s="467" t="s">
        <v>539</v>
      </c>
    </row>
    <row r="442" spans="1:18" ht="23.25" hidden="1" customHeight="1" x14ac:dyDescent="0.35">
      <c r="A442" s="377">
        <v>441</v>
      </c>
      <c r="B442" s="377">
        <v>442</v>
      </c>
      <c r="C442" s="377">
        <v>472</v>
      </c>
      <c r="D442" s="377" t="s">
        <v>26</v>
      </c>
      <c r="E442" s="377" t="s">
        <v>105</v>
      </c>
      <c r="F442" s="365" t="s">
        <v>1498</v>
      </c>
      <c r="G442" s="365"/>
      <c r="H442" s="377"/>
      <c r="I442" s="377" t="s">
        <v>711</v>
      </c>
      <c r="J442" s="377"/>
      <c r="K442" s="377" t="s">
        <v>45</v>
      </c>
      <c r="L442" s="466">
        <v>45875</v>
      </c>
      <c r="M442" s="365" t="s">
        <v>1499</v>
      </c>
      <c r="N442" s="467" t="s">
        <v>539</v>
      </c>
      <c r="O442" s="467" t="s">
        <v>5841</v>
      </c>
      <c r="P442" s="467" t="s">
        <v>5840</v>
      </c>
      <c r="Q442" s="467"/>
      <c r="R442" s="467" t="s">
        <v>539</v>
      </c>
    </row>
    <row r="443" spans="1:18" ht="23.25" hidden="1" customHeight="1" x14ac:dyDescent="0.35">
      <c r="A443" s="377">
        <v>442</v>
      </c>
      <c r="B443" s="377">
        <v>443</v>
      </c>
      <c r="C443" s="377">
        <v>472</v>
      </c>
      <c r="D443" s="377" t="s">
        <v>26</v>
      </c>
      <c r="E443" s="377" t="s">
        <v>105</v>
      </c>
      <c r="F443" s="365" t="s">
        <v>1500</v>
      </c>
      <c r="G443" s="365"/>
      <c r="H443" s="377"/>
      <c r="I443" s="377" t="s">
        <v>711</v>
      </c>
      <c r="J443" s="377"/>
      <c r="K443" s="377" t="s">
        <v>45</v>
      </c>
      <c r="L443" s="466">
        <v>45777</v>
      </c>
      <c r="M443" s="365" t="s">
        <v>1496</v>
      </c>
      <c r="N443" s="467" t="s">
        <v>539</v>
      </c>
      <c r="O443" s="467" t="s">
        <v>5841</v>
      </c>
      <c r="P443" s="467" t="s">
        <v>5841</v>
      </c>
      <c r="Q443" s="467"/>
      <c r="R443" s="467" t="s">
        <v>539</v>
      </c>
    </row>
    <row r="444" spans="1:18" ht="23.25" hidden="1" customHeight="1" x14ac:dyDescent="0.35">
      <c r="A444" s="377">
        <v>443</v>
      </c>
      <c r="B444" s="377">
        <v>444</v>
      </c>
      <c r="C444" s="377">
        <v>472</v>
      </c>
      <c r="D444" s="377" t="s">
        <v>26</v>
      </c>
      <c r="E444" s="377" t="s">
        <v>105</v>
      </c>
      <c r="F444" s="365" t="s">
        <v>1501</v>
      </c>
      <c r="G444" s="365"/>
      <c r="H444" s="377"/>
      <c r="I444" s="377" t="s">
        <v>711</v>
      </c>
      <c r="J444" s="377"/>
      <c r="K444" s="377" t="s">
        <v>45</v>
      </c>
      <c r="L444" s="466">
        <v>45777</v>
      </c>
      <c r="M444" s="365" t="s">
        <v>1496</v>
      </c>
      <c r="N444" s="467" t="s">
        <v>539</v>
      </c>
      <c r="O444" s="467" t="s">
        <v>5841</v>
      </c>
      <c r="P444" s="467" t="s">
        <v>5841</v>
      </c>
      <c r="Q444" s="467"/>
      <c r="R444" s="467" t="s">
        <v>539</v>
      </c>
    </row>
    <row r="445" spans="1:18" ht="23.25" hidden="1" customHeight="1" x14ac:dyDescent="0.35">
      <c r="A445" s="377">
        <v>444</v>
      </c>
      <c r="B445" s="377">
        <v>445</v>
      </c>
      <c r="C445" s="377">
        <v>472</v>
      </c>
      <c r="D445" s="377" t="s">
        <v>26</v>
      </c>
      <c r="E445" s="377" t="s">
        <v>105</v>
      </c>
      <c r="F445" s="365" t="s">
        <v>1502</v>
      </c>
      <c r="G445" s="365"/>
      <c r="H445" s="377"/>
      <c r="I445" s="377" t="s">
        <v>711</v>
      </c>
      <c r="J445" s="377"/>
      <c r="K445" s="377" t="s">
        <v>45</v>
      </c>
      <c r="L445" s="466">
        <v>45777</v>
      </c>
      <c r="M445" s="365" t="s">
        <v>1496</v>
      </c>
      <c r="N445" s="467" t="s">
        <v>539</v>
      </c>
      <c r="O445" s="467" t="s">
        <v>5841</v>
      </c>
      <c r="P445" s="467" t="s">
        <v>5841</v>
      </c>
      <c r="Q445" s="467"/>
      <c r="R445" s="467" t="s">
        <v>539</v>
      </c>
    </row>
    <row r="446" spans="1:18" ht="23.25" hidden="1" customHeight="1" x14ac:dyDescent="0.35">
      <c r="A446" s="377">
        <v>445</v>
      </c>
      <c r="B446" s="377">
        <v>446</v>
      </c>
      <c r="C446" s="377">
        <v>472</v>
      </c>
      <c r="D446" s="377" t="s">
        <v>26</v>
      </c>
      <c r="E446" s="377" t="s">
        <v>105</v>
      </c>
      <c r="F446" s="365" t="s">
        <v>1503</v>
      </c>
      <c r="G446" s="365"/>
      <c r="H446" s="377"/>
      <c r="I446" s="377" t="s">
        <v>711</v>
      </c>
      <c r="J446" s="377"/>
      <c r="K446" s="377" t="s">
        <v>45</v>
      </c>
      <c r="L446" s="466">
        <v>45777</v>
      </c>
      <c r="M446" s="365" t="s">
        <v>1496</v>
      </c>
      <c r="N446" s="467" t="s">
        <v>539</v>
      </c>
      <c r="O446" s="467" t="s">
        <v>5841</v>
      </c>
      <c r="P446" s="467" t="s">
        <v>5841</v>
      </c>
      <c r="Q446" s="467"/>
      <c r="R446" s="467" t="s">
        <v>539</v>
      </c>
    </row>
    <row r="447" spans="1:18" ht="23.25" hidden="1" customHeight="1" x14ac:dyDescent="0.35">
      <c r="A447" s="377">
        <v>446</v>
      </c>
      <c r="B447" s="377">
        <v>447</v>
      </c>
      <c r="C447" s="377">
        <v>472</v>
      </c>
      <c r="D447" s="377" t="s">
        <v>26</v>
      </c>
      <c r="E447" s="377" t="s">
        <v>105</v>
      </c>
      <c r="F447" s="365" t="s">
        <v>1504</v>
      </c>
      <c r="G447" s="365"/>
      <c r="H447" s="377"/>
      <c r="I447" s="377" t="s">
        <v>711</v>
      </c>
      <c r="J447" s="377"/>
      <c r="K447" s="377" t="s">
        <v>45</v>
      </c>
      <c r="L447" s="466">
        <v>45777</v>
      </c>
      <c r="M447" s="365" t="s">
        <v>1496</v>
      </c>
      <c r="N447" s="467" t="s">
        <v>539</v>
      </c>
      <c r="O447" s="467" t="s">
        <v>5841</v>
      </c>
      <c r="P447" s="467" t="s">
        <v>5841</v>
      </c>
      <c r="Q447" s="467"/>
      <c r="R447" s="467" t="s">
        <v>539</v>
      </c>
    </row>
    <row r="448" spans="1:18" ht="23.25" hidden="1" customHeight="1" x14ac:dyDescent="0.35">
      <c r="A448" s="377">
        <v>447</v>
      </c>
      <c r="B448" s="377">
        <v>448</v>
      </c>
      <c r="C448" s="377">
        <v>472</v>
      </c>
      <c r="D448" s="377" t="s">
        <v>26</v>
      </c>
      <c r="E448" s="377" t="s">
        <v>105</v>
      </c>
      <c r="F448" s="365" t="s">
        <v>1505</v>
      </c>
      <c r="G448" s="365"/>
      <c r="H448" s="377"/>
      <c r="I448" s="377" t="s">
        <v>711</v>
      </c>
      <c r="J448" s="377"/>
      <c r="K448" s="377" t="s">
        <v>45</v>
      </c>
      <c r="L448" s="466">
        <v>45777</v>
      </c>
      <c r="M448" s="365" t="s">
        <v>1496</v>
      </c>
      <c r="N448" s="467" t="s">
        <v>539</v>
      </c>
      <c r="O448" s="467" t="s">
        <v>5841</v>
      </c>
      <c r="P448" s="467" t="s">
        <v>5841</v>
      </c>
      <c r="Q448" s="467"/>
      <c r="R448" s="467" t="s">
        <v>539</v>
      </c>
    </row>
    <row r="449" spans="1:18" ht="23.25" hidden="1" customHeight="1" x14ac:dyDescent="0.35">
      <c r="A449" s="377">
        <v>448</v>
      </c>
      <c r="B449" s="377">
        <v>449</v>
      </c>
      <c r="C449" s="377">
        <v>472</v>
      </c>
      <c r="D449" s="377" t="s">
        <v>26</v>
      </c>
      <c r="E449" s="377" t="s">
        <v>105</v>
      </c>
      <c r="F449" s="365" t="s">
        <v>1506</v>
      </c>
      <c r="G449" s="365"/>
      <c r="H449" s="377"/>
      <c r="I449" s="377" t="s">
        <v>711</v>
      </c>
      <c r="J449" s="377"/>
      <c r="K449" s="377" t="s">
        <v>45</v>
      </c>
      <c r="L449" s="466">
        <v>45777</v>
      </c>
      <c r="M449" s="365" t="s">
        <v>1496</v>
      </c>
      <c r="N449" s="467" t="s">
        <v>539</v>
      </c>
      <c r="O449" s="467" t="s">
        <v>5841</v>
      </c>
      <c r="P449" s="467" t="s">
        <v>5841</v>
      </c>
      <c r="Q449" s="467"/>
      <c r="R449" s="467" t="s">
        <v>539</v>
      </c>
    </row>
    <row r="450" spans="1:18" ht="23.25" hidden="1" customHeight="1" x14ac:dyDescent="0.35">
      <c r="A450" s="377">
        <v>449</v>
      </c>
      <c r="B450" s="377">
        <v>450</v>
      </c>
      <c r="C450" s="377">
        <v>472</v>
      </c>
      <c r="D450" s="377" t="s">
        <v>26</v>
      </c>
      <c r="E450" s="377" t="s">
        <v>105</v>
      </c>
      <c r="F450" s="365" t="s">
        <v>1507</v>
      </c>
      <c r="G450" s="365"/>
      <c r="H450" s="377"/>
      <c r="I450" s="377" t="s">
        <v>711</v>
      </c>
      <c r="J450" s="377"/>
      <c r="K450" s="377" t="s">
        <v>45</v>
      </c>
      <c r="L450" s="466">
        <v>45777</v>
      </c>
      <c r="M450" s="365" t="s">
        <v>1496</v>
      </c>
      <c r="N450" s="467" t="s">
        <v>539</v>
      </c>
      <c r="O450" s="467" t="s">
        <v>5841</v>
      </c>
      <c r="P450" s="467" t="s">
        <v>5841</v>
      </c>
      <c r="Q450" s="467"/>
      <c r="R450" s="467" t="s">
        <v>539</v>
      </c>
    </row>
    <row r="451" spans="1:18" ht="23.25" hidden="1" customHeight="1" x14ac:dyDescent="0.35">
      <c r="A451" s="377">
        <v>450</v>
      </c>
      <c r="B451" s="377">
        <v>451</v>
      </c>
      <c r="C451" s="377">
        <v>472</v>
      </c>
      <c r="D451" s="377" t="s">
        <v>26</v>
      </c>
      <c r="E451" s="377" t="s">
        <v>105</v>
      </c>
      <c r="F451" s="365" t="s">
        <v>1508</v>
      </c>
      <c r="G451" s="365"/>
      <c r="H451" s="377"/>
      <c r="I451" s="377" t="s">
        <v>711</v>
      </c>
      <c r="J451" s="377"/>
      <c r="K451" s="377" t="s">
        <v>45</v>
      </c>
      <c r="L451" s="466">
        <v>45777</v>
      </c>
      <c r="M451" s="365" t="s">
        <v>1496</v>
      </c>
      <c r="N451" s="467" t="s">
        <v>539</v>
      </c>
      <c r="O451" s="467" t="s">
        <v>5841</v>
      </c>
      <c r="P451" s="467" t="s">
        <v>5841</v>
      </c>
      <c r="Q451" s="467"/>
      <c r="R451" s="467" t="s">
        <v>539</v>
      </c>
    </row>
    <row r="452" spans="1:18" ht="23.25" hidden="1" customHeight="1" x14ac:dyDescent="0.35">
      <c r="A452" s="377">
        <v>451</v>
      </c>
      <c r="B452" s="377">
        <v>452</v>
      </c>
      <c r="C452" s="377">
        <v>472</v>
      </c>
      <c r="D452" s="377" t="s">
        <v>26</v>
      </c>
      <c r="E452" s="377" t="s">
        <v>105</v>
      </c>
      <c r="F452" s="365" t="s">
        <v>1509</v>
      </c>
      <c r="G452" s="365"/>
      <c r="H452" s="377"/>
      <c r="I452" s="377" t="s">
        <v>711</v>
      </c>
      <c r="J452" s="377"/>
      <c r="K452" s="377" t="s">
        <v>45</v>
      </c>
      <c r="L452" s="466">
        <v>45777</v>
      </c>
      <c r="M452" s="365" t="s">
        <v>1496</v>
      </c>
      <c r="N452" s="467" t="s">
        <v>539</v>
      </c>
      <c r="O452" s="467" t="s">
        <v>5841</v>
      </c>
      <c r="P452" s="467" t="s">
        <v>5841</v>
      </c>
      <c r="Q452" s="467"/>
      <c r="R452" s="467" t="s">
        <v>539</v>
      </c>
    </row>
    <row r="453" spans="1:18" ht="23.25" hidden="1" customHeight="1" x14ac:dyDescent="0.35">
      <c r="A453" s="377">
        <v>452</v>
      </c>
      <c r="B453" s="377">
        <v>453</v>
      </c>
      <c r="C453" s="377">
        <v>472</v>
      </c>
      <c r="D453" s="377" t="s">
        <v>26</v>
      </c>
      <c r="E453" s="377" t="s">
        <v>105</v>
      </c>
      <c r="F453" s="365" t="s">
        <v>1510</v>
      </c>
      <c r="G453" s="365"/>
      <c r="H453" s="377"/>
      <c r="I453" s="377" t="s">
        <v>711</v>
      </c>
      <c r="J453" s="377"/>
      <c r="K453" s="377" t="s">
        <v>45</v>
      </c>
      <c r="L453" s="466">
        <v>45777</v>
      </c>
      <c r="M453" s="365" t="s">
        <v>1496</v>
      </c>
      <c r="N453" s="467" t="s">
        <v>539</v>
      </c>
      <c r="O453" s="467" t="s">
        <v>5841</v>
      </c>
      <c r="P453" s="467" t="s">
        <v>5841</v>
      </c>
      <c r="Q453" s="467"/>
      <c r="R453" s="467" t="s">
        <v>539</v>
      </c>
    </row>
    <row r="454" spans="1:18" ht="23.25" hidden="1" customHeight="1" x14ac:dyDescent="0.35">
      <c r="A454" s="377">
        <v>453</v>
      </c>
      <c r="B454" s="377">
        <v>454</v>
      </c>
      <c r="C454" s="377">
        <v>472</v>
      </c>
      <c r="D454" s="377" t="s">
        <v>26</v>
      </c>
      <c r="E454" s="377" t="s">
        <v>105</v>
      </c>
      <c r="F454" s="365" t="s">
        <v>1511</v>
      </c>
      <c r="G454" s="365"/>
      <c r="H454" s="377"/>
      <c r="I454" s="377" t="s">
        <v>711</v>
      </c>
      <c r="J454" s="377"/>
      <c r="K454" s="377" t="s">
        <v>45</v>
      </c>
      <c r="L454" s="466">
        <v>45777</v>
      </c>
      <c r="M454" s="365" t="s">
        <v>1496</v>
      </c>
      <c r="N454" s="467" t="s">
        <v>539</v>
      </c>
      <c r="O454" s="467" t="s">
        <v>5841</v>
      </c>
      <c r="P454" s="467" t="s">
        <v>5841</v>
      </c>
      <c r="Q454" s="467"/>
      <c r="R454" s="467" t="s">
        <v>539</v>
      </c>
    </row>
    <row r="455" spans="1:18" ht="23.25" hidden="1" customHeight="1" x14ac:dyDescent="0.35">
      <c r="A455" s="377">
        <v>454</v>
      </c>
      <c r="B455" s="377">
        <v>455</v>
      </c>
      <c r="C455" s="377">
        <v>472</v>
      </c>
      <c r="D455" s="377" t="s">
        <v>26</v>
      </c>
      <c r="E455" s="377" t="s">
        <v>105</v>
      </c>
      <c r="F455" s="365" t="s">
        <v>1512</v>
      </c>
      <c r="G455" s="365"/>
      <c r="H455" s="377"/>
      <c r="I455" s="377" t="s">
        <v>711</v>
      </c>
      <c r="J455" s="377"/>
      <c r="K455" s="377" t="s">
        <v>45</v>
      </c>
      <c r="L455" s="466">
        <v>45777</v>
      </c>
      <c r="M455" s="365" t="s">
        <v>1496</v>
      </c>
      <c r="N455" s="467" t="s">
        <v>539</v>
      </c>
      <c r="O455" s="467" t="s">
        <v>5841</v>
      </c>
      <c r="P455" s="467" t="s">
        <v>5841</v>
      </c>
      <c r="Q455" s="467"/>
      <c r="R455" s="467" t="s">
        <v>539</v>
      </c>
    </row>
    <row r="456" spans="1:18" ht="23.25" hidden="1" customHeight="1" x14ac:dyDescent="0.35">
      <c r="A456" s="377">
        <v>455</v>
      </c>
      <c r="B456" s="377">
        <v>456</v>
      </c>
      <c r="C456" s="377">
        <v>472</v>
      </c>
      <c r="D456" s="377" t="s">
        <v>26</v>
      </c>
      <c r="E456" s="377" t="s">
        <v>105</v>
      </c>
      <c r="F456" s="365" t="s">
        <v>1513</v>
      </c>
      <c r="G456" s="365"/>
      <c r="H456" s="377"/>
      <c r="I456" s="377" t="s">
        <v>711</v>
      </c>
      <c r="J456" s="377"/>
      <c r="K456" s="377" t="s">
        <v>45</v>
      </c>
      <c r="L456" s="466">
        <v>45777</v>
      </c>
      <c r="M456" s="365" t="s">
        <v>1496</v>
      </c>
      <c r="N456" s="467" t="s">
        <v>539</v>
      </c>
      <c r="O456" s="467" t="s">
        <v>5841</v>
      </c>
      <c r="P456" s="467" t="s">
        <v>5841</v>
      </c>
      <c r="Q456" s="467"/>
      <c r="R456" s="467" t="s">
        <v>539</v>
      </c>
    </row>
    <row r="457" spans="1:18" ht="23.25" hidden="1" customHeight="1" x14ac:dyDescent="0.35">
      <c r="A457" s="377">
        <v>456</v>
      </c>
      <c r="B457" s="377">
        <v>457</v>
      </c>
      <c r="C457" s="377">
        <v>472</v>
      </c>
      <c r="D457" s="377" t="s">
        <v>26</v>
      </c>
      <c r="E457" s="377" t="s">
        <v>105</v>
      </c>
      <c r="F457" s="365" t="s">
        <v>1514</v>
      </c>
      <c r="G457" s="365"/>
      <c r="H457" s="377"/>
      <c r="I457" s="377" t="s">
        <v>711</v>
      </c>
      <c r="J457" s="377"/>
      <c r="K457" s="377" t="s">
        <v>45</v>
      </c>
      <c r="L457" s="466">
        <v>45777</v>
      </c>
      <c r="M457" s="365" t="s">
        <v>1515</v>
      </c>
      <c r="N457" s="467" t="s">
        <v>539</v>
      </c>
      <c r="O457" s="467" t="s">
        <v>5841</v>
      </c>
      <c r="P457" s="467" t="s">
        <v>5841</v>
      </c>
      <c r="Q457" s="467"/>
      <c r="R457" s="467" t="s">
        <v>539</v>
      </c>
    </row>
    <row r="458" spans="1:18" ht="23.25" hidden="1" customHeight="1" x14ac:dyDescent="0.35">
      <c r="A458" s="377">
        <v>457</v>
      </c>
      <c r="B458" s="377">
        <v>458</v>
      </c>
      <c r="C458" s="377">
        <v>472</v>
      </c>
      <c r="D458" s="377" t="s">
        <v>26</v>
      </c>
      <c r="E458" s="377" t="s">
        <v>105</v>
      </c>
      <c r="F458" s="365" t="s">
        <v>1516</v>
      </c>
      <c r="G458" s="365"/>
      <c r="H458" s="377"/>
      <c r="I458" s="377" t="s">
        <v>711</v>
      </c>
      <c r="J458" s="377"/>
      <c r="K458" s="377" t="s">
        <v>45</v>
      </c>
      <c r="L458" s="466">
        <v>45777</v>
      </c>
      <c r="M458" s="365" t="s">
        <v>1496</v>
      </c>
      <c r="N458" s="467" t="s">
        <v>539</v>
      </c>
      <c r="O458" s="467" t="s">
        <v>5841</v>
      </c>
      <c r="P458" s="467" t="s">
        <v>5841</v>
      </c>
      <c r="Q458" s="467"/>
      <c r="R458" s="467" t="s">
        <v>539</v>
      </c>
    </row>
    <row r="459" spans="1:18" ht="23.25" hidden="1" customHeight="1" x14ac:dyDescent="0.35">
      <c r="A459" s="377">
        <v>458</v>
      </c>
      <c r="B459" s="377">
        <v>459</v>
      </c>
      <c r="C459" s="377">
        <v>472</v>
      </c>
      <c r="D459" s="377" t="s">
        <v>26</v>
      </c>
      <c r="E459" s="377" t="s">
        <v>105</v>
      </c>
      <c r="F459" s="365" t="s">
        <v>1517</v>
      </c>
      <c r="G459" s="365"/>
      <c r="H459" s="377"/>
      <c r="I459" s="377" t="s">
        <v>711</v>
      </c>
      <c r="J459" s="377"/>
      <c r="K459" s="377" t="s">
        <v>45</v>
      </c>
      <c r="L459" s="466">
        <v>45777</v>
      </c>
      <c r="M459" s="365" t="s">
        <v>1515</v>
      </c>
      <c r="N459" s="467" t="s">
        <v>539</v>
      </c>
      <c r="O459" s="467" t="s">
        <v>5841</v>
      </c>
      <c r="P459" s="467" t="s">
        <v>5841</v>
      </c>
      <c r="Q459" s="467"/>
      <c r="R459" s="467" t="s">
        <v>539</v>
      </c>
    </row>
    <row r="460" spans="1:18" ht="23.25" hidden="1" customHeight="1" x14ac:dyDescent="0.35">
      <c r="A460" s="377">
        <v>459</v>
      </c>
      <c r="B460" s="377">
        <v>460</v>
      </c>
      <c r="C460" s="377">
        <v>472</v>
      </c>
      <c r="D460" s="377" t="s">
        <v>26</v>
      </c>
      <c r="E460" s="377" t="s">
        <v>105</v>
      </c>
      <c r="F460" s="365" t="s">
        <v>1518</v>
      </c>
      <c r="G460" s="365"/>
      <c r="H460" s="377"/>
      <c r="I460" s="377" t="s">
        <v>711</v>
      </c>
      <c r="J460" s="377"/>
      <c r="K460" s="377" t="s">
        <v>45</v>
      </c>
      <c r="L460" s="466">
        <v>45777</v>
      </c>
      <c r="M460" s="365" t="s">
        <v>1496</v>
      </c>
      <c r="N460" s="467" t="s">
        <v>539</v>
      </c>
      <c r="O460" s="467" t="s">
        <v>5841</v>
      </c>
      <c r="P460" s="467" t="s">
        <v>5841</v>
      </c>
      <c r="Q460" s="467"/>
      <c r="R460" s="467" t="s">
        <v>539</v>
      </c>
    </row>
    <row r="461" spans="1:18" ht="23.25" hidden="1" customHeight="1" x14ac:dyDescent="0.35">
      <c r="A461" s="377">
        <v>460</v>
      </c>
      <c r="B461" s="377">
        <v>461</v>
      </c>
      <c r="C461" s="377">
        <v>472</v>
      </c>
      <c r="D461" s="377" t="s">
        <v>26</v>
      </c>
      <c r="E461" s="377" t="s">
        <v>105</v>
      </c>
      <c r="F461" s="365" t="s">
        <v>1519</v>
      </c>
      <c r="G461" s="365"/>
      <c r="H461" s="377"/>
      <c r="I461" s="377" t="s">
        <v>711</v>
      </c>
      <c r="J461" s="377"/>
      <c r="K461" s="377" t="s">
        <v>45</v>
      </c>
      <c r="L461" s="466">
        <v>45777</v>
      </c>
      <c r="M461" s="365" t="s">
        <v>1496</v>
      </c>
      <c r="N461" s="467" t="s">
        <v>539</v>
      </c>
      <c r="O461" s="467" t="s">
        <v>5841</v>
      </c>
      <c r="P461" s="467" t="s">
        <v>5841</v>
      </c>
      <c r="Q461" s="467"/>
      <c r="R461" s="467" t="s">
        <v>539</v>
      </c>
    </row>
    <row r="462" spans="1:18" ht="23.25" hidden="1" customHeight="1" x14ac:dyDescent="0.35">
      <c r="A462" s="377">
        <v>461</v>
      </c>
      <c r="B462" s="377">
        <v>462</v>
      </c>
      <c r="C462" s="377">
        <v>472</v>
      </c>
      <c r="D462" s="377" t="s">
        <v>26</v>
      </c>
      <c r="E462" s="377" t="s">
        <v>105</v>
      </c>
      <c r="F462" s="365" t="s">
        <v>1520</v>
      </c>
      <c r="G462" s="365"/>
      <c r="H462" s="377"/>
      <c r="I462" s="377" t="s">
        <v>711</v>
      </c>
      <c r="J462" s="377"/>
      <c r="K462" s="377" t="s">
        <v>45</v>
      </c>
      <c r="L462" s="466">
        <v>45777</v>
      </c>
      <c r="M462" s="365" t="s">
        <v>1496</v>
      </c>
      <c r="N462" s="467" t="s">
        <v>539</v>
      </c>
      <c r="O462" s="467" t="s">
        <v>5841</v>
      </c>
      <c r="P462" s="467" t="s">
        <v>5841</v>
      </c>
      <c r="Q462" s="467"/>
      <c r="R462" s="467" t="s">
        <v>539</v>
      </c>
    </row>
    <row r="463" spans="1:18" ht="23.25" hidden="1" customHeight="1" x14ac:dyDescent="0.35">
      <c r="A463" s="377">
        <v>462</v>
      </c>
      <c r="B463" s="377">
        <v>463</v>
      </c>
      <c r="C463" s="377">
        <v>472</v>
      </c>
      <c r="D463" s="377" t="s">
        <v>26</v>
      </c>
      <c r="E463" s="377" t="s">
        <v>105</v>
      </c>
      <c r="F463" s="365" t="s">
        <v>1521</v>
      </c>
      <c r="G463" s="365" t="s">
        <v>6452</v>
      </c>
      <c r="H463" s="377"/>
      <c r="I463" s="377" t="s">
        <v>711</v>
      </c>
      <c r="J463" s="377"/>
      <c r="K463" s="377" t="s">
        <v>50</v>
      </c>
      <c r="L463" s="377"/>
      <c r="M463" s="365"/>
      <c r="N463" s="467" t="s">
        <v>9</v>
      </c>
      <c r="O463" s="467" t="s">
        <v>9</v>
      </c>
      <c r="P463" s="467" t="s">
        <v>9</v>
      </c>
      <c r="Q463" s="467"/>
      <c r="R463" s="467" t="s">
        <v>9</v>
      </c>
    </row>
    <row r="464" spans="1:18" ht="23.25" hidden="1" customHeight="1" x14ac:dyDescent="0.35">
      <c r="A464" s="377">
        <v>463</v>
      </c>
      <c r="B464" s="377">
        <v>464</v>
      </c>
      <c r="C464" s="377">
        <v>472</v>
      </c>
      <c r="D464" s="377" t="s">
        <v>26</v>
      </c>
      <c r="E464" s="377" t="s">
        <v>105</v>
      </c>
      <c r="F464" s="365" t="s">
        <v>1523</v>
      </c>
      <c r="G464" s="365"/>
      <c r="H464" s="377"/>
      <c r="I464" s="377" t="s">
        <v>711</v>
      </c>
      <c r="J464" s="377"/>
      <c r="K464" s="377" t="s">
        <v>45</v>
      </c>
      <c r="L464" s="466">
        <v>45777</v>
      </c>
      <c r="M464" s="365" t="s">
        <v>1496</v>
      </c>
      <c r="N464" s="467" t="s">
        <v>539</v>
      </c>
      <c r="O464" s="467" t="s">
        <v>5841</v>
      </c>
      <c r="P464" s="467" t="s">
        <v>5841</v>
      </c>
      <c r="Q464" s="467"/>
      <c r="R464" s="467" t="s">
        <v>539</v>
      </c>
    </row>
    <row r="465" spans="1:18" ht="23.25" hidden="1" customHeight="1" x14ac:dyDescent="0.35">
      <c r="A465" s="377">
        <v>464</v>
      </c>
      <c r="B465" s="377">
        <v>465</v>
      </c>
      <c r="C465" s="377">
        <v>472</v>
      </c>
      <c r="D465" s="377" t="s">
        <v>26</v>
      </c>
      <c r="E465" s="377" t="s">
        <v>105</v>
      </c>
      <c r="F465" s="365" t="s">
        <v>1524</v>
      </c>
      <c r="G465" s="365"/>
      <c r="H465" s="377"/>
      <c r="I465" s="377" t="s">
        <v>711</v>
      </c>
      <c r="J465" s="377"/>
      <c r="K465" s="377" t="s">
        <v>45</v>
      </c>
      <c r="L465" s="466">
        <v>45777</v>
      </c>
      <c r="M465" s="365" t="s">
        <v>1496</v>
      </c>
      <c r="N465" s="467" t="s">
        <v>539</v>
      </c>
      <c r="O465" s="467" t="s">
        <v>5841</v>
      </c>
      <c r="P465" s="467" t="s">
        <v>5841</v>
      </c>
      <c r="Q465" s="467"/>
      <c r="R465" s="467" t="s">
        <v>539</v>
      </c>
    </row>
    <row r="466" spans="1:18" ht="23.25" hidden="1" customHeight="1" x14ac:dyDescent="0.35">
      <c r="A466" s="377">
        <v>465</v>
      </c>
      <c r="B466" s="377">
        <v>466</v>
      </c>
      <c r="C466" s="377">
        <v>472</v>
      </c>
      <c r="D466" s="377" t="s">
        <v>26</v>
      </c>
      <c r="E466" s="377" t="s">
        <v>105</v>
      </c>
      <c r="F466" s="365" t="s">
        <v>1525</v>
      </c>
      <c r="G466" s="365"/>
      <c r="H466" s="377"/>
      <c r="I466" s="377" t="s">
        <v>711</v>
      </c>
      <c r="J466" s="377"/>
      <c r="K466" s="377" t="s">
        <v>45</v>
      </c>
      <c r="L466" s="466">
        <v>45777</v>
      </c>
      <c r="M466" s="365" t="s">
        <v>1496</v>
      </c>
      <c r="N466" s="467" t="s">
        <v>539</v>
      </c>
      <c r="O466" s="467" t="s">
        <v>5841</v>
      </c>
      <c r="P466" s="467" t="s">
        <v>5841</v>
      </c>
      <c r="Q466" s="467"/>
      <c r="R466" s="467" t="s">
        <v>539</v>
      </c>
    </row>
    <row r="467" spans="1:18" ht="23.25" hidden="1" customHeight="1" x14ac:dyDescent="0.35">
      <c r="A467" s="377">
        <v>466</v>
      </c>
      <c r="B467" s="377">
        <v>467</v>
      </c>
      <c r="C467" s="377">
        <v>472</v>
      </c>
      <c r="D467" s="377" t="s">
        <v>26</v>
      </c>
      <c r="E467" s="377" t="s">
        <v>105</v>
      </c>
      <c r="F467" s="365" t="s">
        <v>1526</v>
      </c>
      <c r="G467" s="365"/>
      <c r="H467" s="377"/>
      <c r="I467" s="377" t="s">
        <v>711</v>
      </c>
      <c r="J467" s="377"/>
      <c r="K467" s="377" t="s">
        <v>45</v>
      </c>
      <c r="L467" s="466">
        <v>45777</v>
      </c>
      <c r="M467" s="365" t="s">
        <v>1527</v>
      </c>
      <c r="N467" s="467" t="s">
        <v>539</v>
      </c>
      <c r="O467" s="467" t="s">
        <v>5841</v>
      </c>
      <c r="P467" s="467" t="s">
        <v>5841</v>
      </c>
      <c r="Q467" s="467"/>
      <c r="R467" s="467" t="s">
        <v>539</v>
      </c>
    </row>
    <row r="468" spans="1:18" ht="23.25" hidden="1" customHeight="1" x14ac:dyDescent="0.35">
      <c r="A468" s="377">
        <v>467</v>
      </c>
      <c r="B468" s="377">
        <v>468</v>
      </c>
      <c r="C468" s="377">
        <v>472</v>
      </c>
      <c r="D468" s="377" t="s">
        <v>26</v>
      </c>
      <c r="E468" s="377" t="s">
        <v>104</v>
      </c>
      <c r="F468" s="365" t="s">
        <v>1528</v>
      </c>
      <c r="G468" s="365"/>
      <c r="H468" s="377"/>
      <c r="I468" s="377" t="s">
        <v>711</v>
      </c>
      <c r="J468" s="377"/>
      <c r="K468" s="377" t="s">
        <v>45</v>
      </c>
      <c r="L468" s="466">
        <v>45777</v>
      </c>
      <c r="M468" s="365" t="s">
        <v>1529</v>
      </c>
      <c r="N468" s="467" t="s">
        <v>539</v>
      </c>
      <c r="O468" s="467" t="s">
        <v>5841</v>
      </c>
      <c r="P468" s="467" t="s">
        <v>5841</v>
      </c>
      <c r="Q468" s="467"/>
      <c r="R468" s="467" t="s">
        <v>539</v>
      </c>
    </row>
    <row r="469" spans="1:18" ht="23.25" hidden="1" customHeight="1" x14ac:dyDescent="0.35">
      <c r="A469" s="377">
        <v>468</v>
      </c>
      <c r="B469" s="377">
        <v>469</v>
      </c>
      <c r="C469" s="377">
        <v>472</v>
      </c>
      <c r="D469" s="377" t="s">
        <v>26</v>
      </c>
      <c r="E469" s="377" t="s">
        <v>104</v>
      </c>
      <c r="F469" s="365" t="s">
        <v>1530</v>
      </c>
      <c r="G469" s="365"/>
      <c r="H469" s="377"/>
      <c r="I469" s="377" t="s">
        <v>711</v>
      </c>
      <c r="J469" s="377"/>
      <c r="K469" s="377" t="s">
        <v>45</v>
      </c>
      <c r="L469" s="466">
        <v>45777</v>
      </c>
      <c r="M469" s="365" t="s">
        <v>1531</v>
      </c>
      <c r="N469" s="467" t="s">
        <v>539</v>
      </c>
      <c r="O469" s="467" t="s">
        <v>5841</v>
      </c>
      <c r="P469" s="467" t="s">
        <v>5841</v>
      </c>
      <c r="Q469" s="467"/>
      <c r="R469" s="467" t="s">
        <v>539</v>
      </c>
    </row>
    <row r="470" spans="1:18" ht="23.25" hidden="1" customHeight="1" x14ac:dyDescent="0.35">
      <c r="A470" s="377">
        <v>469</v>
      </c>
      <c r="B470" s="377">
        <v>470</v>
      </c>
      <c r="C470" s="377">
        <v>472</v>
      </c>
      <c r="D470" s="377" t="s">
        <v>26</v>
      </c>
      <c r="E470" s="377" t="s">
        <v>104</v>
      </c>
      <c r="F470" s="365" t="s">
        <v>1532</v>
      </c>
      <c r="G470" s="365"/>
      <c r="H470" s="377"/>
      <c r="I470" s="377" t="s">
        <v>711</v>
      </c>
      <c r="J470" s="377"/>
      <c r="K470" s="377" t="s">
        <v>45</v>
      </c>
      <c r="L470" s="466">
        <v>45869</v>
      </c>
      <c r="M470" s="365" t="s">
        <v>1533</v>
      </c>
      <c r="N470" s="467" t="s">
        <v>539</v>
      </c>
      <c r="O470" s="467" t="s">
        <v>5841</v>
      </c>
      <c r="P470" s="467" t="s">
        <v>5840</v>
      </c>
      <c r="Q470" s="467"/>
      <c r="R470" s="467" t="s">
        <v>539</v>
      </c>
    </row>
    <row r="471" spans="1:18" ht="23.25" hidden="1" customHeight="1" x14ac:dyDescent="0.35">
      <c r="A471" s="377">
        <v>470</v>
      </c>
      <c r="B471" s="377">
        <v>471</v>
      </c>
      <c r="C471" s="377">
        <v>472</v>
      </c>
      <c r="D471" s="377" t="s">
        <v>26</v>
      </c>
      <c r="E471" s="377" t="s">
        <v>104</v>
      </c>
      <c r="F471" s="365" t="s">
        <v>1465</v>
      </c>
      <c r="G471" s="365"/>
      <c r="H471" s="377"/>
      <c r="I471" s="377" t="s">
        <v>711</v>
      </c>
      <c r="J471" s="377"/>
      <c r="K471" s="377" t="s">
        <v>45</v>
      </c>
      <c r="L471" s="466">
        <v>45777</v>
      </c>
      <c r="M471" s="365" t="s">
        <v>1466</v>
      </c>
      <c r="N471" s="467" t="s">
        <v>539</v>
      </c>
      <c r="O471" s="467" t="s">
        <v>5841</v>
      </c>
      <c r="P471" s="467" t="s">
        <v>5841</v>
      </c>
      <c r="Q471" s="467"/>
      <c r="R471" s="467" t="s">
        <v>539</v>
      </c>
    </row>
    <row r="472" spans="1:18" ht="23.25" hidden="1" customHeight="1" x14ac:dyDescent="0.35">
      <c r="A472" s="377">
        <v>471</v>
      </c>
      <c r="B472" s="377">
        <v>472</v>
      </c>
      <c r="C472" s="377">
        <v>472</v>
      </c>
      <c r="D472" s="377" t="s">
        <v>26</v>
      </c>
      <c r="E472" s="377" t="s">
        <v>104</v>
      </c>
      <c r="F472" s="365" t="s">
        <v>1535</v>
      </c>
      <c r="G472" s="365"/>
      <c r="H472" s="377"/>
      <c r="I472" s="377" t="s">
        <v>711</v>
      </c>
      <c r="J472" s="377"/>
      <c r="K472" s="377" t="s">
        <v>45</v>
      </c>
      <c r="L472" s="466">
        <v>45869</v>
      </c>
      <c r="M472" s="365" t="s">
        <v>1536</v>
      </c>
      <c r="N472" s="467" t="s">
        <v>539</v>
      </c>
      <c r="O472" s="467" t="s">
        <v>5841</v>
      </c>
      <c r="P472" s="467" t="s">
        <v>5840</v>
      </c>
      <c r="Q472" s="467"/>
      <c r="R472" s="467" t="s">
        <v>539</v>
      </c>
    </row>
    <row r="473" spans="1:18" ht="23.25" hidden="1" customHeight="1" x14ac:dyDescent="0.35">
      <c r="A473" s="377">
        <v>472</v>
      </c>
      <c r="B473" s="377" t="s">
        <v>5834</v>
      </c>
      <c r="C473" s="377">
        <v>472</v>
      </c>
      <c r="D473" s="377" t="s">
        <v>57</v>
      </c>
      <c r="E473" s="377" t="s">
        <v>14</v>
      </c>
      <c r="F473" s="365" t="s">
        <v>5835</v>
      </c>
      <c r="G473" s="365" t="s">
        <v>6965</v>
      </c>
      <c r="H473" s="377"/>
      <c r="I473" s="377" t="s">
        <v>132</v>
      </c>
      <c r="J473" s="377"/>
      <c r="K473" s="377" t="s">
        <v>46</v>
      </c>
      <c r="L473" s="377"/>
      <c r="M473" s="365"/>
      <c r="N473" s="467" t="s">
        <v>9</v>
      </c>
      <c r="O473" s="467" t="s">
        <v>9</v>
      </c>
      <c r="P473" s="467" t="s">
        <v>9</v>
      </c>
      <c r="Q473" s="467"/>
      <c r="R473" s="467" t="s">
        <v>9</v>
      </c>
    </row>
  </sheetData>
  <autoFilter ref="A1:R473" xr:uid="{320CE9E8-24CE-4D4F-AEA0-2DCACF101FD7}">
    <filterColumn colId="3">
      <filters>
        <filter val="NSO"/>
      </filters>
    </filterColumn>
  </autoFilter>
  <hyperlinks>
    <hyperlink ref="F201" r:id="rId1" xr:uid="{6672771B-809C-415E-8A2A-2511D69F8D8D}"/>
    <hyperlink ref="M369" r:id="rId2" xr:uid="{FC29F177-BAA6-4774-AF98-467C6F781015}"/>
    <hyperlink ref="M298" r:id="rId3" xr:uid="{44B58501-6A29-4653-BDB8-4F9AD740D45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2C05F4A-15EB-4370-AD0A-23BEAD8865B8}">
          <x14:formula1>
            <xm:f>LOV!$A$3:$A$7</xm:f>
          </x14:formula1>
          <xm:sqref>K67 K179 K6 K77 K46:K47 K49:K50 K56:K57 K23:K25 K473</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7C463-76E0-4B39-AC50-28C66D994301}">
  <dimension ref="A1:F6"/>
  <sheetViews>
    <sheetView workbookViewId="0">
      <selection activeCell="E6" sqref="E6"/>
    </sheetView>
  </sheetViews>
  <sheetFormatPr defaultRowHeight="14.5" x14ac:dyDescent="0.35"/>
  <cols>
    <col min="1" max="1" width="26.453125" customWidth="1"/>
    <col min="2" max="2" width="41.7265625" bestFit="1" customWidth="1"/>
    <col min="3" max="3" width="26.453125" customWidth="1"/>
    <col min="4" max="4" width="25.81640625" customWidth="1"/>
    <col min="5" max="5" width="18.81640625" customWidth="1"/>
    <col min="6" max="6" width="23.453125" customWidth="1"/>
  </cols>
  <sheetData>
    <row r="1" spans="1:6" x14ac:dyDescent="0.35">
      <c r="A1" t="s">
        <v>8044</v>
      </c>
      <c r="B1" t="s">
        <v>8045</v>
      </c>
      <c r="C1" t="s">
        <v>7751</v>
      </c>
      <c r="D1" t="s">
        <v>8046</v>
      </c>
      <c r="E1" t="s">
        <v>8047</v>
      </c>
      <c r="F1" t="s">
        <v>8048</v>
      </c>
    </row>
    <row r="2" spans="1:6" x14ac:dyDescent="0.35">
      <c r="A2" t="s">
        <v>816</v>
      </c>
      <c r="B2" t="s">
        <v>8049</v>
      </c>
      <c r="C2" t="s">
        <v>6195</v>
      </c>
      <c r="D2" t="s">
        <v>8050</v>
      </c>
    </row>
    <row r="3" spans="1:6" ht="174" x14ac:dyDescent="0.35">
      <c r="A3" t="s">
        <v>8051</v>
      </c>
      <c r="B3" s="9" t="s">
        <v>8052</v>
      </c>
      <c r="C3" s="558">
        <v>46176</v>
      </c>
      <c r="D3" s="558">
        <v>46206</v>
      </c>
      <c r="E3" t="s">
        <v>8053</v>
      </c>
      <c r="F3" s="9" t="s">
        <v>8054</v>
      </c>
    </row>
    <row r="4" spans="1:6" x14ac:dyDescent="0.35">
      <c r="A4" s="556" t="s">
        <v>8055</v>
      </c>
      <c r="B4" s="556" t="s">
        <v>8056</v>
      </c>
      <c r="C4" s="557">
        <v>46176</v>
      </c>
      <c r="F4" t="s">
        <v>8057</v>
      </c>
    </row>
    <row r="5" spans="1:6" x14ac:dyDescent="0.35">
      <c r="A5" t="s">
        <v>8058</v>
      </c>
      <c r="B5" t="s">
        <v>8059</v>
      </c>
      <c r="C5" s="558">
        <v>46268</v>
      </c>
      <c r="E5" t="s">
        <v>7988</v>
      </c>
    </row>
    <row r="6" spans="1:6" x14ac:dyDescent="0.35">
      <c r="A6" t="s">
        <v>5954</v>
      </c>
      <c r="B6" t="s">
        <v>8060</v>
      </c>
      <c r="C6" s="579" t="s">
        <v>8061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16B3-E4A7-41ED-8210-525C10C9EDCE}">
  <dimension ref="A1:J3"/>
  <sheetViews>
    <sheetView workbookViewId="0">
      <selection activeCell="B2" sqref="B2"/>
    </sheetView>
  </sheetViews>
  <sheetFormatPr defaultRowHeight="14.5" x14ac:dyDescent="0.35"/>
  <cols>
    <col min="1" max="1" width="10" bestFit="1" customWidth="1"/>
    <col min="2" max="2" width="13.453125" bestFit="1" customWidth="1"/>
    <col min="3" max="3" width="14.7265625" bestFit="1" customWidth="1"/>
    <col min="4" max="4" width="10.26953125" bestFit="1" customWidth="1"/>
    <col min="5" max="5" width="10.7265625" bestFit="1" customWidth="1"/>
    <col min="6" max="6" width="14.1796875" bestFit="1" customWidth="1"/>
    <col min="7" max="7" width="10.7265625" bestFit="1" customWidth="1"/>
    <col min="8" max="8" width="8.453125" bestFit="1" customWidth="1"/>
    <col min="9" max="9" width="11.1796875" bestFit="1" customWidth="1"/>
    <col min="10" max="10" width="14.81640625" customWidth="1"/>
  </cols>
  <sheetData>
    <row r="1" spans="1:10" x14ac:dyDescent="0.35">
      <c r="A1" s="166" t="s">
        <v>7066</v>
      </c>
      <c r="B1" s="166" t="s">
        <v>8062</v>
      </c>
      <c r="C1" s="166" t="s">
        <v>8063</v>
      </c>
      <c r="D1" s="166" t="s">
        <v>96</v>
      </c>
      <c r="E1" s="166" t="s">
        <v>6969</v>
      </c>
      <c r="F1" s="166" t="s">
        <v>8064</v>
      </c>
      <c r="G1" s="166" t="s">
        <v>8065</v>
      </c>
      <c r="H1" s="166" t="s">
        <v>8066</v>
      </c>
      <c r="I1" s="166" t="s">
        <v>8067</v>
      </c>
      <c r="J1" s="166" t="s">
        <v>149</v>
      </c>
    </row>
    <row r="2" spans="1:10" x14ac:dyDescent="0.35">
      <c r="A2" s="390">
        <v>46098</v>
      </c>
    </row>
    <row r="3" spans="1:10" x14ac:dyDescent="0.35">
      <c r="A3" s="39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08307C0B39E24990849EBDE4168573" ma:contentTypeVersion="12" ma:contentTypeDescription="Create a new document." ma:contentTypeScope="" ma:versionID="cd74e496eac8bd9862021be1183a2fd8">
  <xsd:schema xmlns:xsd="http://www.w3.org/2001/XMLSchema" xmlns:xs="http://www.w3.org/2001/XMLSchema" xmlns:p="http://schemas.microsoft.com/office/2006/metadata/properties" xmlns:ns2="cee401cf-6a3b-4f13-9286-4d82322c0be5" xmlns:ns3="fa047343-b981-457a-96c2-40d727efdde0" targetNamespace="http://schemas.microsoft.com/office/2006/metadata/properties" ma:root="true" ma:fieldsID="e2cf71f12d5960517d0737e8ac9073ee" ns2:_="" ns3:_="">
    <xsd:import namespace="cee401cf-6a3b-4f13-9286-4d82322c0be5"/>
    <xsd:import namespace="fa047343-b981-457a-96c2-40d727efdde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e401cf-6a3b-4f13-9286-4d82322c0b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2d122f3-2187-4f4a-ac69-8279b349aed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a047343-b981-457a-96c2-40d727efdde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a4776b8-c470-4d66-aa73-5aec3663c4ff}" ma:internalName="TaxCatchAll" ma:showField="CatchAllData" ma:web="fa047343-b981-457a-96c2-40d727efdd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e401cf-6a3b-4f13-9286-4d82322c0be5">
      <Terms xmlns="http://schemas.microsoft.com/office/infopath/2007/PartnerControls"/>
    </lcf76f155ced4ddcb4097134ff3c332f>
    <TaxCatchAll xmlns="fa047343-b981-457a-96c2-40d727efdde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D1072B-10FC-4D53-8AE8-18E2FFD86E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e401cf-6a3b-4f13-9286-4d82322c0be5"/>
    <ds:schemaRef ds:uri="fa047343-b981-457a-96c2-40d727efdd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ABA191-0206-4041-802B-D78DD7495993}">
  <ds:schemaRefs>
    <ds:schemaRef ds:uri="http://schemas.microsoft.com/office/2006/metadata/properties"/>
    <ds:schemaRef ds:uri="http://schemas.microsoft.com/office/infopath/2007/PartnerControls"/>
    <ds:schemaRef ds:uri="cee401cf-6a3b-4f13-9286-4d82322c0be5"/>
    <ds:schemaRef ds:uri="fa047343-b981-457a-96c2-40d727efdde0"/>
  </ds:schemaRefs>
</ds:datastoreItem>
</file>

<file path=customXml/itemProps3.xml><?xml version="1.0" encoding="utf-8"?>
<ds:datastoreItem xmlns:ds="http://schemas.openxmlformats.org/officeDocument/2006/customXml" ds:itemID="{FA118BF0-E4FF-4E40-AA11-4CF6EE4D51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Temp-PPT</vt:lpstr>
      <vt:lpstr>Temp-Convertors</vt:lpstr>
      <vt:lpstr>Sheet1</vt:lpstr>
      <vt:lpstr>All Domain Summary</vt:lpstr>
      <vt:lpstr>Master_Tracker(2428)</vt:lpstr>
      <vt:lpstr>Sheet7</vt:lpstr>
      <vt:lpstr>Summary-1</vt:lpstr>
      <vt:lpstr>Ramana-Master Tracker 2428</vt:lpstr>
      <vt:lpstr>LLD</vt:lpstr>
      <vt:lpstr>Sheet3</vt:lpstr>
      <vt:lpstr>472 Deailed Sheet</vt:lpstr>
      <vt:lpstr>MOM-Summary</vt:lpstr>
      <vt:lpstr>MOM-Detailed Sheet</vt:lpstr>
      <vt:lpstr>NOC-Summary</vt:lpstr>
      <vt:lpstr>NOC-Detailed sheet</vt:lpstr>
      <vt:lpstr>472-Summary</vt:lpstr>
      <vt:lpstr>GIS and WFM</vt:lpstr>
      <vt:lpstr>65 Points of SOP and Handbook</vt:lpstr>
      <vt:lpstr>MOM-Points</vt:lpstr>
      <vt:lpstr>Sheet2</vt:lpstr>
      <vt:lpstr>472-Points</vt:lpstr>
      <vt:lpstr>Sec Doc</vt:lpstr>
      <vt:lpstr>NOC-Points</vt:lpstr>
      <vt:lpstr>Key deliverables</vt:lpstr>
      <vt:lpstr>LOV</vt:lpstr>
      <vt:lpstr>Design_Doc</vt:lpstr>
      <vt:lpstr>T0-T6</vt:lpstr>
      <vt:lpstr>Data Val</vt:lpstr>
      <vt:lpstr>SUM</vt:lpstr>
      <vt:lpstr>472</vt:lpstr>
      <vt:lpstr>OtherTasks</vt:lpstr>
      <vt:lpstr>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Ahmad Ur Rahman Siddiqui</dc:creator>
  <cp:keywords/>
  <dc:description/>
  <cp:lastModifiedBy>Vemudala Mahesh</cp:lastModifiedBy>
  <cp:revision/>
  <dcterms:created xsi:type="dcterms:W3CDTF">2024-12-20T12:17:13Z</dcterms:created>
  <dcterms:modified xsi:type="dcterms:W3CDTF">2026-05-08T09:54:52Z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bb46c77-3b58-4101-b463-cd3b3d516e4a_Enabled">
    <vt:lpwstr>true</vt:lpwstr>
  </property>
  <property fmtid="{D5CDD505-2E9C-101B-9397-08002B2CF9AE}" pid="3" name="MSIP_Label_3bb46c77-3b58-4101-b463-cd3b3d516e4a_SetDate">
    <vt:lpwstr>2024-12-20T12:17:58Z</vt:lpwstr>
  </property>
  <property fmtid="{D5CDD505-2E9C-101B-9397-08002B2CF9AE}" pid="4" name="MSIP_Label_3bb46c77-3b58-4101-b463-cd3b3d516e4a_Method">
    <vt:lpwstr>Privileged</vt:lpwstr>
  </property>
  <property fmtid="{D5CDD505-2E9C-101B-9397-08002B2CF9AE}" pid="5" name="MSIP_Label_3bb46c77-3b58-4101-b463-cd3b3d516e4a_Name">
    <vt:lpwstr>Non-Business</vt:lpwstr>
  </property>
  <property fmtid="{D5CDD505-2E9C-101B-9397-08002B2CF9AE}" pid="6" name="MSIP_Label_3bb46c77-3b58-4101-b463-cd3b3d516e4a_SiteId">
    <vt:lpwstr>311b3378-8e8a-4b5e-a33f-e80a3d8ba60a</vt:lpwstr>
  </property>
  <property fmtid="{D5CDD505-2E9C-101B-9397-08002B2CF9AE}" pid="7" name="MSIP_Label_3bb46c77-3b58-4101-b463-cd3b3d516e4a_ActionId">
    <vt:lpwstr>db0218c4-88fd-4143-89a9-a52095f78642</vt:lpwstr>
  </property>
  <property fmtid="{D5CDD505-2E9C-101B-9397-08002B2CF9AE}" pid="8" name="MSIP_Label_3bb46c77-3b58-4101-b463-cd3b3d516e4a_ContentBits">
    <vt:lpwstr>0</vt:lpwstr>
  </property>
  <property fmtid="{D5CDD505-2E9C-101B-9397-08002B2CF9AE}" pid="9" name="ContentTypeId">
    <vt:lpwstr>0x010100ED08307C0B39E24990849EBDE4168573</vt:lpwstr>
  </property>
  <property fmtid="{D5CDD505-2E9C-101B-9397-08002B2CF9AE}" pid="10" name="MediaServiceImageTags">
    <vt:lpwstr/>
  </property>
</Properties>
</file>